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filterPrivacy="1"/>
  <xr:revisionPtr revIDLastSave="0" documentId="13_ncr:1_{C0F7327A-66DD-4CB2-875C-9FA3E6066ED9}" xr6:coauthVersionLast="36" xr6:coauthVersionMax="36" xr10:uidLastSave="{00000000-0000-0000-0000-000000000000}"/>
  <bookViews>
    <workbookView xWindow="0" yWindow="0" windowWidth="22260" windowHeight="12648" firstSheet="7" activeTab="7" xr2:uid="{00000000-000D-0000-FFFF-FFFF00000000}"/>
  </bookViews>
  <sheets>
    <sheet name="TruckWiz Vans Data" sheetId="2" state="hidden" r:id="rId1"/>
    <sheet name="Truckload JSD" sheetId="3" state="hidden" r:id="rId2"/>
    <sheet name="Unique Names" sheetId="1" state="hidden" r:id="rId3"/>
    <sheet name="FuzzyLookup_AddIn_Undo_Sheet" sheetId="5" state="hidden" r:id="rId4"/>
    <sheet name="Van" sheetId="6" state="hidden" r:id="rId5"/>
    <sheet name="Van Fuzzy" sheetId="8" state="hidden" r:id="rId6"/>
    <sheet name="Truckload Fuzzy" sheetId="9" state="hidden" r:id="rId7"/>
    <sheet name="Vans Matched Lanes" sheetId="10" r:id="rId8"/>
    <sheet name="Matched Names" sheetId="4" state="hidden" r:id="rId9"/>
    <sheet name="Checksheet" sheetId="7" state="hidden" r:id="rId10"/>
  </sheets>
  <definedNames>
    <definedName name="_xlnm._FilterDatabase" localSheetId="7" hidden="1">'Vans Matched Lanes'!$A$1:$AI$999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" i="9" l="1"/>
  <c r="F3" i="9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7" i="9"/>
  <c r="F368" i="9"/>
  <c r="F369" i="9"/>
  <c r="F370" i="9"/>
  <c r="F371" i="9"/>
  <c r="F372" i="9"/>
  <c r="F373" i="9"/>
  <c r="F374" i="9"/>
  <c r="F375" i="9"/>
  <c r="F376" i="9"/>
  <c r="F377" i="9"/>
  <c r="F378" i="9"/>
  <c r="F379" i="9"/>
  <c r="F380" i="9"/>
  <c r="F381" i="9"/>
  <c r="F382" i="9"/>
  <c r="F383" i="9"/>
  <c r="F384" i="9"/>
  <c r="F385" i="9"/>
  <c r="F386" i="9"/>
  <c r="F387" i="9"/>
  <c r="F388" i="9"/>
  <c r="F389" i="9"/>
  <c r="F390" i="9"/>
  <c r="F391" i="9"/>
  <c r="F392" i="9"/>
  <c r="F393" i="9"/>
  <c r="F394" i="9"/>
  <c r="F395" i="9"/>
  <c r="F396" i="9"/>
  <c r="F397" i="9"/>
  <c r="F398" i="9"/>
  <c r="F399" i="9"/>
  <c r="F400" i="9"/>
  <c r="F401" i="9"/>
  <c r="F402" i="9"/>
  <c r="F403" i="9"/>
  <c r="F404" i="9"/>
  <c r="F405" i="9"/>
  <c r="F406" i="9"/>
  <c r="F407" i="9"/>
  <c r="F408" i="9"/>
  <c r="F409" i="9"/>
  <c r="F410" i="9"/>
  <c r="F411" i="9"/>
  <c r="F412" i="9"/>
  <c r="F413" i="9"/>
  <c r="F414" i="9"/>
  <c r="F415" i="9"/>
  <c r="F416" i="9"/>
  <c r="F417" i="9"/>
  <c r="F418" i="9"/>
  <c r="F419" i="9"/>
  <c r="F420" i="9"/>
  <c r="F421" i="9"/>
  <c r="F422" i="9"/>
  <c r="F423" i="9"/>
  <c r="F424" i="9"/>
  <c r="F425" i="9"/>
  <c r="F426" i="9"/>
  <c r="F427" i="9"/>
  <c r="F428" i="9"/>
  <c r="F429" i="9"/>
  <c r="F430" i="9"/>
  <c r="F431" i="9"/>
  <c r="F432" i="9"/>
  <c r="F433" i="9"/>
  <c r="F434" i="9"/>
  <c r="F435" i="9"/>
  <c r="F436" i="9"/>
  <c r="F437" i="9"/>
  <c r="F438" i="9"/>
  <c r="F439" i="9"/>
  <c r="F440" i="9"/>
  <c r="F441" i="9"/>
  <c r="F442" i="9"/>
  <c r="F443" i="9"/>
  <c r="F444" i="9"/>
  <c r="F445" i="9"/>
  <c r="F446" i="9"/>
  <c r="F447" i="9"/>
  <c r="F448" i="9"/>
  <c r="F449" i="9"/>
  <c r="F450" i="9"/>
  <c r="F451" i="9"/>
  <c r="F452" i="9"/>
  <c r="F453" i="9"/>
  <c r="F454" i="9"/>
  <c r="F455" i="9"/>
  <c r="F456" i="9"/>
  <c r="F457" i="9"/>
  <c r="F458" i="9"/>
  <c r="F459" i="9"/>
  <c r="F460" i="9"/>
  <c r="F461" i="9"/>
  <c r="F462" i="9"/>
  <c r="F463" i="9"/>
  <c r="F464" i="9"/>
  <c r="F465" i="9"/>
  <c r="F466" i="9"/>
  <c r="F467" i="9"/>
  <c r="F468" i="9"/>
  <c r="F469" i="9"/>
  <c r="F470" i="9"/>
  <c r="F471" i="9"/>
  <c r="F472" i="9"/>
  <c r="F473" i="9"/>
  <c r="F474" i="9"/>
  <c r="F475" i="9"/>
  <c r="F476" i="9"/>
  <c r="F477" i="9"/>
  <c r="F478" i="9"/>
  <c r="F479" i="9"/>
  <c r="F480" i="9"/>
  <c r="F481" i="9"/>
  <c r="F482" i="9"/>
  <c r="F483" i="9"/>
  <c r="F484" i="9"/>
  <c r="F485" i="9"/>
  <c r="F486" i="9"/>
  <c r="F487" i="9"/>
  <c r="F488" i="9"/>
  <c r="F489" i="9"/>
  <c r="F490" i="9"/>
  <c r="F491" i="9"/>
  <c r="F492" i="9"/>
  <c r="F493" i="9"/>
  <c r="F494" i="9"/>
  <c r="F495" i="9"/>
  <c r="F496" i="9"/>
  <c r="F497" i="9"/>
  <c r="F498" i="9"/>
  <c r="F499" i="9"/>
  <c r="F500" i="9"/>
  <c r="F501" i="9"/>
  <c r="F502" i="9"/>
  <c r="F503" i="9"/>
  <c r="F504" i="9"/>
  <c r="F505" i="9"/>
  <c r="F506" i="9"/>
  <c r="F507" i="9"/>
  <c r="F508" i="9"/>
  <c r="F509" i="9"/>
  <c r="F510" i="9"/>
  <c r="F511" i="9"/>
  <c r="F512" i="9"/>
  <c r="F513" i="9"/>
  <c r="F514" i="9"/>
  <c r="F515" i="9"/>
  <c r="F516" i="9"/>
  <c r="F517" i="9"/>
  <c r="F518" i="9"/>
  <c r="F519" i="9"/>
  <c r="F520" i="9"/>
  <c r="F521" i="9"/>
  <c r="F522" i="9"/>
  <c r="F523" i="9"/>
  <c r="F524" i="9"/>
  <c r="F525" i="9"/>
  <c r="F526" i="9"/>
  <c r="F527" i="9"/>
  <c r="F528" i="9"/>
  <c r="F529" i="9"/>
  <c r="F530" i="9"/>
  <c r="F531" i="9"/>
  <c r="F532" i="9"/>
  <c r="F533" i="9"/>
  <c r="F534" i="9"/>
  <c r="F535" i="9"/>
  <c r="F536" i="9"/>
  <c r="F537" i="9"/>
  <c r="F538" i="9"/>
  <c r="F539" i="9"/>
  <c r="F540" i="9"/>
  <c r="F541" i="9"/>
  <c r="F542" i="9"/>
  <c r="F543" i="9"/>
  <c r="F544" i="9"/>
  <c r="F545" i="9"/>
  <c r="F546" i="9"/>
  <c r="F547" i="9"/>
  <c r="F548" i="9"/>
  <c r="F549" i="9"/>
  <c r="F550" i="9"/>
  <c r="F551" i="9"/>
  <c r="F552" i="9"/>
  <c r="F553" i="9"/>
  <c r="F554" i="9"/>
  <c r="F555" i="9"/>
  <c r="F556" i="9"/>
  <c r="F557" i="9"/>
  <c r="F558" i="9"/>
  <c r="F559" i="9"/>
  <c r="F560" i="9"/>
  <c r="F561" i="9"/>
  <c r="F562" i="9"/>
  <c r="F563" i="9"/>
  <c r="F564" i="9"/>
  <c r="F565" i="9"/>
  <c r="F566" i="9"/>
  <c r="F567" i="9"/>
  <c r="F568" i="9"/>
  <c r="F569" i="9"/>
  <c r="F570" i="9"/>
  <c r="F571" i="9"/>
  <c r="F572" i="9"/>
  <c r="F573" i="9"/>
  <c r="F574" i="9"/>
  <c r="F575" i="9"/>
  <c r="F576" i="9"/>
  <c r="F577" i="9"/>
  <c r="F578" i="9"/>
  <c r="F579" i="9"/>
  <c r="F580" i="9"/>
  <c r="F581" i="9"/>
  <c r="F582" i="9"/>
  <c r="F583" i="9"/>
  <c r="F584" i="9"/>
  <c r="F585" i="9"/>
  <c r="F586" i="9"/>
  <c r="F587" i="9"/>
  <c r="F588" i="9"/>
  <c r="F589" i="9"/>
  <c r="F590" i="9"/>
  <c r="F591" i="9"/>
  <c r="F592" i="9"/>
  <c r="F593" i="9"/>
  <c r="F594" i="9"/>
  <c r="F595" i="9"/>
  <c r="F596" i="9"/>
  <c r="F597" i="9"/>
  <c r="F598" i="9"/>
  <c r="F599" i="9"/>
  <c r="F600" i="9"/>
  <c r="F601" i="9"/>
  <c r="F602" i="9"/>
  <c r="F603" i="9"/>
  <c r="F604" i="9"/>
  <c r="F605" i="9"/>
  <c r="F606" i="9"/>
  <c r="F607" i="9"/>
  <c r="F608" i="9"/>
  <c r="F609" i="9"/>
  <c r="F610" i="9"/>
  <c r="F611" i="9"/>
  <c r="F612" i="9"/>
  <c r="F613" i="9"/>
  <c r="F614" i="9"/>
  <c r="F615" i="9"/>
  <c r="F616" i="9"/>
  <c r="F617" i="9"/>
  <c r="F618" i="9"/>
  <c r="F619" i="9"/>
  <c r="F620" i="9"/>
  <c r="F621" i="9"/>
  <c r="F622" i="9"/>
  <c r="F623" i="9"/>
  <c r="F624" i="9"/>
  <c r="F625" i="9"/>
  <c r="F626" i="9"/>
  <c r="F627" i="9"/>
  <c r="F628" i="9"/>
  <c r="F629" i="9"/>
  <c r="F630" i="9"/>
  <c r="F631" i="9"/>
  <c r="F632" i="9"/>
  <c r="F633" i="9"/>
  <c r="F634" i="9"/>
  <c r="F635" i="9"/>
  <c r="F636" i="9"/>
  <c r="F637" i="9"/>
  <c r="F638" i="9"/>
  <c r="F639" i="9"/>
  <c r="F640" i="9"/>
  <c r="F641" i="9"/>
  <c r="F642" i="9"/>
  <c r="F643" i="9"/>
  <c r="F644" i="9"/>
  <c r="F645" i="9"/>
  <c r="F646" i="9"/>
  <c r="F647" i="9"/>
  <c r="F648" i="9"/>
  <c r="F649" i="9"/>
  <c r="F650" i="9"/>
  <c r="F651" i="9"/>
  <c r="F652" i="9"/>
  <c r="F653" i="9"/>
  <c r="F654" i="9"/>
  <c r="F655" i="9"/>
  <c r="F656" i="9"/>
  <c r="F657" i="9"/>
  <c r="F658" i="9"/>
  <c r="F659" i="9"/>
  <c r="F660" i="9"/>
  <c r="F661" i="9"/>
  <c r="F662" i="9"/>
  <c r="F663" i="9"/>
  <c r="F664" i="9"/>
  <c r="F665" i="9"/>
  <c r="F666" i="9"/>
  <c r="F667" i="9"/>
  <c r="F668" i="9"/>
  <c r="F669" i="9"/>
  <c r="F670" i="9"/>
  <c r="F671" i="9"/>
  <c r="F672" i="9"/>
  <c r="F673" i="9"/>
  <c r="F674" i="9"/>
  <c r="F675" i="9"/>
  <c r="F676" i="9"/>
  <c r="F677" i="9"/>
  <c r="F678" i="9"/>
  <c r="F679" i="9"/>
  <c r="F680" i="9"/>
  <c r="F681" i="9"/>
  <c r="F682" i="9"/>
  <c r="F683" i="9"/>
  <c r="F684" i="9"/>
  <c r="F685" i="9"/>
  <c r="F686" i="9"/>
  <c r="F687" i="9"/>
  <c r="F688" i="9"/>
  <c r="F689" i="9"/>
  <c r="F690" i="9"/>
  <c r="F691" i="9"/>
  <c r="F692" i="9"/>
  <c r="F693" i="9"/>
  <c r="F694" i="9"/>
  <c r="F695" i="9"/>
  <c r="F696" i="9"/>
  <c r="F697" i="9"/>
  <c r="F698" i="9"/>
  <c r="F699" i="9"/>
  <c r="F700" i="9"/>
  <c r="F701" i="9"/>
  <c r="F702" i="9"/>
  <c r="F703" i="9"/>
  <c r="F704" i="9"/>
  <c r="F705" i="9"/>
  <c r="F706" i="9"/>
  <c r="F707" i="9"/>
  <c r="F708" i="9"/>
  <c r="F709" i="9"/>
  <c r="F710" i="9"/>
  <c r="F711" i="9"/>
  <c r="F712" i="9"/>
  <c r="F713" i="9"/>
  <c r="F714" i="9"/>
  <c r="F715" i="9"/>
  <c r="F716" i="9"/>
  <c r="F717" i="9"/>
  <c r="F718" i="9"/>
  <c r="F719" i="9"/>
  <c r="F720" i="9"/>
  <c r="F721" i="9"/>
  <c r="F722" i="9"/>
  <c r="F723" i="9"/>
  <c r="F724" i="9"/>
  <c r="F725" i="9"/>
  <c r="F726" i="9"/>
  <c r="F727" i="9"/>
  <c r="F728" i="9"/>
  <c r="F729" i="9"/>
  <c r="F730" i="9"/>
  <c r="F731" i="9"/>
  <c r="F732" i="9"/>
  <c r="F733" i="9"/>
  <c r="F734" i="9"/>
  <c r="F735" i="9"/>
  <c r="F736" i="9"/>
  <c r="F737" i="9"/>
  <c r="F738" i="9"/>
  <c r="F739" i="9"/>
  <c r="F740" i="9"/>
  <c r="F741" i="9"/>
  <c r="F742" i="9"/>
  <c r="F743" i="9"/>
  <c r="F744" i="9"/>
  <c r="F745" i="9"/>
  <c r="F746" i="9"/>
  <c r="F747" i="9"/>
  <c r="F748" i="9"/>
  <c r="F749" i="9"/>
  <c r="F750" i="9"/>
  <c r="F751" i="9"/>
  <c r="F752" i="9"/>
  <c r="F753" i="9"/>
  <c r="F754" i="9"/>
  <c r="F755" i="9"/>
  <c r="F756" i="9"/>
  <c r="F757" i="9"/>
  <c r="F758" i="9"/>
  <c r="F759" i="9"/>
  <c r="F760" i="9"/>
  <c r="F761" i="9"/>
  <c r="F762" i="9"/>
  <c r="F763" i="9"/>
  <c r="F764" i="9"/>
  <c r="F765" i="9"/>
  <c r="F766" i="9"/>
  <c r="F767" i="9"/>
  <c r="F768" i="9"/>
  <c r="F769" i="9"/>
  <c r="F770" i="9"/>
  <c r="F771" i="9"/>
  <c r="F772" i="9"/>
  <c r="F773" i="9"/>
  <c r="F774" i="9"/>
  <c r="F775" i="9"/>
  <c r="F776" i="9"/>
  <c r="F777" i="9"/>
  <c r="F778" i="9"/>
  <c r="F779" i="9"/>
  <c r="F780" i="9"/>
  <c r="F781" i="9"/>
  <c r="F782" i="9"/>
  <c r="F783" i="9"/>
  <c r="F784" i="9"/>
  <c r="F785" i="9"/>
  <c r="F786" i="9"/>
  <c r="F787" i="9"/>
  <c r="F788" i="9"/>
  <c r="F789" i="9"/>
  <c r="F790" i="9"/>
  <c r="F791" i="9"/>
  <c r="F792" i="9"/>
  <c r="F793" i="9"/>
  <c r="F794" i="9"/>
  <c r="F795" i="9"/>
  <c r="F796" i="9"/>
  <c r="F797" i="9"/>
  <c r="F798" i="9"/>
  <c r="F799" i="9"/>
  <c r="F800" i="9"/>
  <c r="F801" i="9"/>
  <c r="F802" i="9"/>
  <c r="F803" i="9"/>
  <c r="F804" i="9"/>
  <c r="F805" i="9"/>
  <c r="F806" i="9"/>
  <c r="F807" i="9"/>
  <c r="F808" i="9"/>
  <c r="F809" i="9"/>
  <c r="F810" i="9"/>
  <c r="F811" i="9"/>
  <c r="F812" i="9"/>
  <c r="F813" i="9"/>
  <c r="F814" i="9"/>
  <c r="F815" i="9"/>
  <c r="F816" i="9"/>
  <c r="F817" i="9"/>
  <c r="F818" i="9"/>
  <c r="F819" i="9"/>
  <c r="F820" i="9"/>
  <c r="F821" i="9"/>
  <c r="F822" i="9"/>
  <c r="F823" i="9"/>
  <c r="F824" i="9"/>
  <c r="F825" i="9"/>
  <c r="F826" i="9"/>
  <c r="F827" i="9"/>
  <c r="F828" i="9"/>
  <c r="F829" i="9"/>
  <c r="F830" i="9"/>
  <c r="F831" i="9"/>
  <c r="F832" i="9"/>
  <c r="F833" i="9"/>
  <c r="F834" i="9"/>
  <c r="F835" i="9"/>
  <c r="F836" i="9"/>
  <c r="F837" i="9"/>
  <c r="F838" i="9"/>
  <c r="F839" i="9"/>
  <c r="F840" i="9"/>
  <c r="F841" i="9"/>
  <c r="F842" i="9"/>
  <c r="F843" i="9"/>
  <c r="F844" i="9"/>
  <c r="F845" i="9"/>
  <c r="F846" i="9"/>
  <c r="F847" i="9"/>
  <c r="F848" i="9"/>
  <c r="F849" i="9"/>
  <c r="F850" i="9"/>
  <c r="F851" i="9"/>
  <c r="F852" i="9"/>
  <c r="F853" i="9"/>
  <c r="F854" i="9"/>
  <c r="F855" i="9"/>
  <c r="F856" i="9"/>
  <c r="F857" i="9"/>
  <c r="F858" i="9"/>
  <c r="F859" i="9"/>
  <c r="F860" i="9"/>
  <c r="F861" i="9"/>
  <c r="F862" i="9"/>
  <c r="F863" i="9"/>
  <c r="F864" i="9"/>
  <c r="F865" i="9"/>
  <c r="F866" i="9"/>
  <c r="F867" i="9"/>
  <c r="F868" i="9"/>
  <c r="F869" i="9"/>
  <c r="F870" i="9"/>
  <c r="F871" i="9"/>
  <c r="F872" i="9"/>
  <c r="F873" i="9"/>
  <c r="F874" i="9"/>
  <c r="F875" i="9"/>
  <c r="F876" i="9"/>
  <c r="F877" i="9"/>
  <c r="F878" i="9"/>
  <c r="F879" i="9"/>
  <c r="F880" i="9"/>
  <c r="F881" i="9"/>
  <c r="F882" i="9"/>
  <c r="F883" i="9"/>
  <c r="F884" i="9"/>
  <c r="F885" i="9"/>
  <c r="F886" i="9"/>
  <c r="F887" i="9"/>
  <c r="F888" i="9"/>
  <c r="F889" i="9"/>
  <c r="F890" i="9"/>
  <c r="F891" i="9"/>
  <c r="F892" i="9"/>
  <c r="F893" i="9"/>
  <c r="F894" i="9"/>
  <c r="F895" i="9"/>
  <c r="F896" i="9"/>
  <c r="F897" i="9"/>
  <c r="F898" i="9"/>
  <c r="F899" i="9"/>
  <c r="F900" i="9"/>
  <c r="F901" i="9"/>
  <c r="F902" i="9"/>
  <c r="F903" i="9"/>
  <c r="F904" i="9"/>
  <c r="F905" i="9"/>
  <c r="F906" i="9"/>
  <c r="F907" i="9"/>
  <c r="F908" i="9"/>
  <c r="F909" i="9"/>
  <c r="F910" i="9"/>
  <c r="F911" i="9"/>
  <c r="F912" i="9"/>
  <c r="F913" i="9"/>
  <c r="F914" i="9"/>
  <c r="F915" i="9"/>
  <c r="F916" i="9"/>
  <c r="F917" i="9"/>
  <c r="F918" i="9"/>
  <c r="F919" i="9"/>
  <c r="F920" i="9"/>
  <c r="F921" i="9"/>
  <c r="F922" i="9"/>
  <c r="F923" i="9"/>
  <c r="F924" i="9"/>
  <c r="F925" i="9"/>
  <c r="F926" i="9"/>
  <c r="F927" i="9"/>
  <c r="F928" i="9"/>
  <c r="F929" i="9"/>
  <c r="F930" i="9"/>
  <c r="F931" i="9"/>
  <c r="F932" i="9"/>
  <c r="F933" i="9"/>
  <c r="F934" i="9"/>
  <c r="F935" i="9"/>
  <c r="F936" i="9"/>
  <c r="F937" i="9"/>
  <c r="F938" i="9"/>
  <c r="F939" i="9"/>
  <c r="F940" i="9"/>
  <c r="F941" i="9"/>
  <c r="F942" i="9"/>
  <c r="F943" i="9"/>
  <c r="F944" i="9"/>
  <c r="F945" i="9"/>
  <c r="F946" i="9"/>
  <c r="F947" i="9"/>
  <c r="F948" i="9"/>
  <c r="F949" i="9"/>
  <c r="F950" i="9"/>
  <c r="F951" i="9"/>
  <c r="F952" i="9"/>
  <c r="F953" i="9"/>
  <c r="F954" i="9"/>
  <c r="F955" i="9"/>
  <c r="F956" i="9"/>
  <c r="F957" i="9"/>
  <c r="F958" i="9"/>
  <c r="F959" i="9"/>
  <c r="F960" i="9"/>
  <c r="F961" i="9"/>
  <c r="F962" i="9"/>
  <c r="F963" i="9"/>
  <c r="F964" i="9"/>
  <c r="F965" i="9"/>
  <c r="F966" i="9"/>
  <c r="F967" i="9"/>
  <c r="F968" i="9"/>
  <c r="F969" i="9"/>
  <c r="F970" i="9"/>
  <c r="F971" i="9"/>
  <c r="F972" i="9"/>
  <c r="F973" i="9"/>
  <c r="F974" i="9"/>
  <c r="F975" i="9"/>
  <c r="F976" i="9"/>
  <c r="F977" i="9"/>
  <c r="F978" i="9"/>
  <c r="F979" i="9"/>
  <c r="F980" i="9"/>
  <c r="F981" i="9"/>
  <c r="F982" i="9"/>
  <c r="F983" i="9"/>
  <c r="F984" i="9"/>
  <c r="F985" i="9"/>
  <c r="F986" i="9"/>
  <c r="F987" i="9"/>
  <c r="F988" i="9"/>
  <c r="F989" i="9"/>
  <c r="F990" i="9"/>
  <c r="F991" i="9"/>
  <c r="F992" i="9"/>
  <c r="F993" i="9"/>
  <c r="F994" i="9"/>
  <c r="F995" i="9"/>
  <c r="F996" i="9"/>
  <c r="F997" i="9"/>
  <c r="F998" i="9"/>
  <c r="F999" i="9"/>
  <c r="F1000" i="9"/>
  <c r="F1001" i="9"/>
  <c r="F1002" i="9"/>
  <c r="F1003" i="9"/>
  <c r="F1004" i="9"/>
  <c r="F1005" i="9"/>
  <c r="F1006" i="9"/>
  <c r="F1007" i="9"/>
  <c r="F1008" i="9"/>
  <c r="F1009" i="9"/>
  <c r="F1010" i="9"/>
  <c r="F1011" i="9"/>
  <c r="F1012" i="9"/>
  <c r="F1013" i="9"/>
  <c r="F1014" i="9"/>
  <c r="F1015" i="9"/>
  <c r="F1016" i="9"/>
  <c r="F1017" i="9"/>
  <c r="F1018" i="9"/>
  <c r="F1019" i="9"/>
  <c r="F1020" i="9"/>
  <c r="F1021" i="9"/>
  <c r="F1022" i="9"/>
  <c r="F1023" i="9"/>
  <c r="F1024" i="9"/>
  <c r="F1025" i="9"/>
  <c r="F1026" i="9"/>
  <c r="F1027" i="9"/>
  <c r="F1028" i="9"/>
  <c r="F1029" i="9"/>
  <c r="F1030" i="9"/>
  <c r="F1031" i="9"/>
  <c r="F1032" i="9"/>
  <c r="F1033" i="9"/>
  <c r="F1034" i="9"/>
  <c r="F1035" i="9"/>
  <c r="F1036" i="9"/>
  <c r="F1037" i="9"/>
  <c r="F1038" i="9"/>
  <c r="F1039" i="9"/>
  <c r="F1040" i="9"/>
  <c r="F1041" i="9"/>
  <c r="F1042" i="9"/>
  <c r="F1043" i="9"/>
  <c r="F1044" i="9"/>
  <c r="F1045" i="9"/>
  <c r="F1046" i="9"/>
  <c r="F1047" i="9"/>
  <c r="F1048" i="9"/>
  <c r="F1049" i="9"/>
  <c r="F1050" i="9"/>
  <c r="F1051" i="9"/>
  <c r="F1052" i="9"/>
  <c r="F1053" i="9"/>
  <c r="F1054" i="9"/>
  <c r="F1055" i="9"/>
  <c r="F1056" i="9"/>
  <c r="F1057" i="9"/>
  <c r="F1058" i="9"/>
  <c r="F1059" i="9"/>
  <c r="F1060" i="9"/>
  <c r="F1061" i="9"/>
  <c r="F1062" i="9"/>
  <c r="F1063" i="9"/>
  <c r="F1064" i="9"/>
  <c r="F1065" i="9"/>
  <c r="F1066" i="9"/>
  <c r="F1067" i="9"/>
  <c r="F1068" i="9"/>
  <c r="F1069" i="9"/>
  <c r="F1070" i="9"/>
  <c r="F1071" i="9"/>
  <c r="F1072" i="9"/>
  <c r="F1073" i="9"/>
  <c r="F1074" i="9"/>
  <c r="F1075" i="9"/>
  <c r="F1076" i="9"/>
  <c r="F1077" i="9"/>
  <c r="F1078" i="9"/>
  <c r="F1079" i="9"/>
  <c r="F1080" i="9"/>
  <c r="F1081" i="9"/>
  <c r="F1082" i="9"/>
  <c r="F1083" i="9"/>
  <c r="F1084" i="9"/>
  <c r="F1085" i="9"/>
  <c r="F1086" i="9"/>
  <c r="F1087" i="9"/>
  <c r="F1088" i="9"/>
  <c r="F1089" i="9"/>
  <c r="F1090" i="9"/>
  <c r="F1091" i="9"/>
  <c r="F1092" i="9"/>
  <c r="F1093" i="9"/>
  <c r="F1094" i="9"/>
  <c r="F1095" i="9"/>
  <c r="F1096" i="9"/>
  <c r="F1097" i="9"/>
  <c r="F1098" i="9"/>
  <c r="F1099" i="9"/>
  <c r="F1100" i="9"/>
  <c r="F1101" i="9"/>
  <c r="F1102" i="9"/>
  <c r="F1103" i="9"/>
  <c r="F1104" i="9"/>
  <c r="F1105" i="9"/>
  <c r="F1106" i="9"/>
  <c r="F1107" i="9"/>
  <c r="F1108" i="9"/>
  <c r="F1109" i="9"/>
  <c r="F1110" i="9"/>
  <c r="F1111" i="9"/>
  <c r="F1112" i="9"/>
  <c r="F1113" i="9"/>
  <c r="F1114" i="9"/>
  <c r="F1115" i="9"/>
  <c r="F1116" i="9"/>
  <c r="F1117" i="9"/>
  <c r="F1118" i="9"/>
  <c r="F1119" i="9"/>
  <c r="F1120" i="9"/>
  <c r="F1121" i="9"/>
  <c r="F1122" i="9"/>
  <c r="F1123" i="9"/>
  <c r="F1124" i="9"/>
  <c r="F1125" i="9"/>
  <c r="F1126" i="9"/>
  <c r="F1127" i="9"/>
  <c r="F1128" i="9"/>
  <c r="F1129" i="9"/>
  <c r="F1130" i="9"/>
  <c r="F1131" i="9"/>
  <c r="F1132" i="9"/>
  <c r="F1133" i="9"/>
  <c r="F1134" i="9"/>
  <c r="F1135" i="9"/>
  <c r="F1136" i="9"/>
  <c r="F1137" i="9"/>
  <c r="F1138" i="9"/>
  <c r="F1139" i="9"/>
  <c r="F1140" i="9"/>
  <c r="F1141" i="9"/>
  <c r="F1142" i="9"/>
  <c r="F1143" i="9"/>
  <c r="F1144" i="9"/>
  <c r="F1145" i="9"/>
  <c r="F1146" i="9"/>
  <c r="F1147" i="9"/>
  <c r="F1148" i="9"/>
  <c r="F1149" i="9"/>
  <c r="F1150" i="9"/>
  <c r="F1151" i="9"/>
  <c r="F1152" i="9"/>
  <c r="F1153" i="9"/>
  <c r="F1154" i="9"/>
  <c r="F1155" i="9"/>
  <c r="F1156" i="9"/>
  <c r="F1157" i="9"/>
  <c r="F1158" i="9"/>
  <c r="F1159" i="9"/>
  <c r="F1160" i="9"/>
  <c r="F1161" i="9"/>
  <c r="F1162" i="9"/>
  <c r="F1163" i="9"/>
  <c r="F1164" i="9"/>
  <c r="F1165" i="9"/>
  <c r="F1166" i="9"/>
  <c r="F1167" i="9"/>
  <c r="F1168" i="9"/>
  <c r="F1169" i="9"/>
  <c r="F1170" i="9"/>
  <c r="F1171" i="9"/>
  <c r="F1172" i="9"/>
  <c r="F1173" i="9"/>
  <c r="F1174" i="9"/>
  <c r="F1175" i="9"/>
  <c r="F1176" i="9"/>
  <c r="F1177" i="9"/>
  <c r="F1178" i="9"/>
  <c r="F1179" i="9"/>
  <c r="F1180" i="9"/>
  <c r="F1181" i="9"/>
  <c r="F1182" i="9"/>
  <c r="F1183" i="9"/>
  <c r="F1184" i="9"/>
  <c r="F1185" i="9"/>
  <c r="F1186" i="9"/>
  <c r="F1187" i="9"/>
  <c r="F1188" i="9"/>
  <c r="F1189" i="9"/>
  <c r="F1190" i="9"/>
  <c r="F1191" i="9"/>
  <c r="F1192" i="9"/>
  <c r="F1193" i="9"/>
  <c r="F1194" i="9"/>
  <c r="F1195" i="9"/>
  <c r="F1196" i="9"/>
  <c r="F1197" i="9"/>
  <c r="F1198" i="9"/>
  <c r="F1199" i="9"/>
  <c r="F1200" i="9"/>
  <c r="F1201" i="9"/>
  <c r="F1202" i="9"/>
  <c r="F1203" i="9"/>
  <c r="F1204" i="9"/>
  <c r="F1205" i="9"/>
  <c r="F1206" i="9"/>
  <c r="F1207" i="9"/>
  <c r="F1208" i="9"/>
  <c r="F1209" i="9"/>
  <c r="F1210" i="9"/>
  <c r="F1211" i="9"/>
  <c r="F1212" i="9"/>
  <c r="F1213" i="9"/>
  <c r="F1214" i="9"/>
  <c r="F1215" i="9"/>
  <c r="F1216" i="9"/>
  <c r="F1217" i="9"/>
  <c r="F1218" i="9"/>
  <c r="F1219" i="9"/>
  <c r="F1220" i="9"/>
  <c r="F1221" i="9"/>
  <c r="F1222" i="9"/>
  <c r="F1223" i="9"/>
  <c r="F1224" i="9"/>
  <c r="F1225" i="9"/>
  <c r="F1226" i="9"/>
  <c r="F1227" i="9"/>
  <c r="F1228" i="9"/>
  <c r="F1229" i="9"/>
  <c r="F1230" i="9"/>
  <c r="F1231" i="9"/>
  <c r="F1232" i="9"/>
  <c r="F1233" i="9"/>
  <c r="F1234" i="9"/>
  <c r="F1235" i="9"/>
  <c r="F1236" i="9"/>
  <c r="F1237" i="9"/>
  <c r="F1238" i="9"/>
  <c r="F1239" i="9"/>
  <c r="F1240" i="9"/>
  <c r="F1241" i="9"/>
  <c r="F1242" i="9"/>
  <c r="F1243" i="9"/>
  <c r="F1244" i="9"/>
  <c r="F1245" i="9"/>
  <c r="F1246" i="9"/>
  <c r="F1247" i="9"/>
  <c r="F1248" i="9"/>
  <c r="F1249" i="9"/>
  <c r="F1250" i="9"/>
  <c r="F1251" i="9"/>
  <c r="F1252" i="9"/>
  <c r="F1253" i="9"/>
  <c r="F1254" i="9"/>
  <c r="F1255" i="9"/>
  <c r="F1256" i="9"/>
  <c r="F1257" i="9"/>
  <c r="F1258" i="9"/>
  <c r="F1259" i="9"/>
  <c r="F1260" i="9"/>
  <c r="F1261" i="9"/>
  <c r="F1262" i="9"/>
  <c r="F1263" i="9"/>
  <c r="F1264" i="9"/>
  <c r="F1265" i="9"/>
  <c r="F1266" i="9"/>
  <c r="F1267" i="9"/>
  <c r="F1268" i="9"/>
  <c r="F1269" i="9"/>
  <c r="F1270" i="9"/>
  <c r="F1271" i="9"/>
  <c r="F1272" i="9"/>
  <c r="F1273" i="9"/>
  <c r="F1274" i="9"/>
  <c r="F1275" i="9"/>
  <c r="F1276" i="9"/>
  <c r="F1277" i="9"/>
  <c r="F1278" i="9"/>
  <c r="F1279" i="9"/>
  <c r="F1280" i="9"/>
  <c r="F1281" i="9"/>
  <c r="F1282" i="9"/>
  <c r="F1283" i="9"/>
  <c r="F1284" i="9"/>
  <c r="F1285" i="9"/>
  <c r="F1286" i="9"/>
  <c r="F1287" i="9"/>
  <c r="F1288" i="9"/>
  <c r="F1289" i="9"/>
  <c r="F1290" i="9"/>
  <c r="F1291" i="9"/>
  <c r="F1292" i="9"/>
  <c r="F1293" i="9"/>
  <c r="F1294" i="9"/>
  <c r="F1295" i="9"/>
  <c r="F1296" i="9"/>
  <c r="F1297" i="9"/>
  <c r="F1298" i="9"/>
  <c r="F1299" i="9"/>
  <c r="F1300" i="9"/>
  <c r="F1301" i="9"/>
  <c r="F1302" i="9"/>
  <c r="F1303" i="9"/>
  <c r="F1304" i="9"/>
  <c r="F1305" i="9"/>
  <c r="F1306" i="9"/>
  <c r="F1307" i="9"/>
  <c r="F1308" i="9"/>
  <c r="F1309" i="9"/>
  <c r="F1310" i="9"/>
  <c r="F1311" i="9"/>
  <c r="F1312" i="9"/>
  <c r="F1313" i="9"/>
  <c r="F1314" i="9"/>
  <c r="F1315" i="9"/>
  <c r="F1316" i="9"/>
  <c r="F1317" i="9"/>
  <c r="F1318" i="9"/>
  <c r="F1319" i="9"/>
  <c r="F1320" i="9"/>
  <c r="F1321" i="9"/>
  <c r="F1322" i="9"/>
  <c r="F1323" i="9"/>
  <c r="F1324" i="9"/>
  <c r="F1325" i="9"/>
  <c r="F1326" i="9"/>
  <c r="F1327" i="9"/>
  <c r="F1328" i="9"/>
  <c r="F1329" i="9"/>
  <c r="F1330" i="9"/>
  <c r="F1331" i="9"/>
  <c r="F1332" i="9"/>
  <c r="F1333" i="9"/>
  <c r="F1334" i="9"/>
  <c r="F1335" i="9"/>
  <c r="F1336" i="9"/>
  <c r="F1337" i="9"/>
  <c r="F1338" i="9"/>
  <c r="F1339" i="9"/>
  <c r="F1340" i="9"/>
  <c r="F1341" i="9"/>
  <c r="F1342" i="9"/>
  <c r="F1343" i="9"/>
  <c r="F1344" i="9"/>
  <c r="F1345" i="9"/>
  <c r="F1346" i="9"/>
  <c r="F1347" i="9"/>
  <c r="F1348" i="9"/>
  <c r="F1349" i="9"/>
  <c r="F1350" i="9"/>
  <c r="F1351" i="9"/>
  <c r="F1352" i="9"/>
  <c r="F1353" i="9"/>
  <c r="F1354" i="9"/>
  <c r="F1355" i="9"/>
  <c r="F1356" i="9"/>
  <c r="F1357" i="9"/>
  <c r="F1358" i="9"/>
  <c r="F1359" i="9"/>
  <c r="F1360" i="9"/>
  <c r="F1361" i="9"/>
  <c r="F1362" i="9"/>
  <c r="F1363" i="9"/>
  <c r="F1364" i="9"/>
  <c r="F1365" i="9"/>
  <c r="F1366" i="9"/>
  <c r="F1367" i="9"/>
  <c r="F1368" i="9"/>
  <c r="F1369" i="9"/>
  <c r="F1370" i="9"/>
  <c r="F1371" i="9"/>
  <c r="F1372" i="9"/>
  <c r="F1373" i="9"/>
  <c r="F1374" i="9"/>
  <c r="F1375" i="9"/>
  <c r="F1376" i="9"/>
  <c r="F1377" i="9"/>
  <c r="F1378" i="9"/>
  <c r="F1379" i="9"/>
  <c r="F1380" i="9"/>
  <c r="F1381" i="9"/>
  <c r="F1382" i="9"/>
  <c r="F1383" i="9"/>
  <c r="F1384" i="9"/>
  <c r="F1385" i="9"/>
  <c r="F1386" i="9"/>
  <c r="F1387" i="9"/>
  <c r="F1388" i="9"/>
  <c r="F1389" i="9"/>
  <c r="F1390" i="9"/>
  <c r="F1391" i="9"/>
  <c r="F1392" i="9"/>
  <c r="F1393" i="9"/>
  <c r="F1394" i="9"/>
  <c r="F1395" i="9"/>
  <c r="F1396" i="9"/>
  <c r="F1397" i="9"/>
  <c r="F1398" i="9"/>
  <c r="F1399" i="9"/>
  <c r="F1400" i="9"/>
  <c r="F1401" i="9"/>
  <c r="F1402" i="9"/>
  <c r="F1403" i="9"/>
  <c r="F1404" i="9"/>
  <c r="F1405" i="9"/>
  <c r="F1406" i="9"/>
  <c r="F1407" i="9"/>
  <c r="F1408" i="9"/>
  <c r="F1409" i="9"/>
  <c r="F1410" i="9"/>
  <c r="F1411" i="9"/>
  <c r="F1412" i="9"/>
  <c r="F1413" i="9"/>
  <c r="F1414" i="9"/>
  <c r="F1415" i="9"/>
  <c r="F1416" i="9"/>
  <c r="F1417" i="9"/>
  <c r="F1418" i="9"/>
  <c r="F1419" i="9"/>
  <c r="F1420" i="9"/>
  <c r="F1421" i="9"/>
  <c r="F1422" i="9"/>
  <c r="F1423" i="9"/>
  <c r="F1424" i="9"/>
  <c r="F1425" i="9"/>
  <c r="F1426" i="9"/>
  <c r="F1427" i="9"/>
  <c r="F1428" i="9"/>
  <c r="F1429" i="9"/>
  <c r="F1430" i="9"/>
  <c r="F1431" i="9"/>
  <c r="F1432" i="9"/>
  <c r="F1433" i="9"/>
  <c r="F1434" i="9"/>
  <c r="F1435" i="9"/>
  <c r="F1436" i="9"/>
  <c r="F1437" i="9"/>
  <c r="F1438" i="9"/>
  <c r="F1439" i="9"/>
  <c r="F1440" i="9"/>
  <c r="F1441" i="9"/>
  <c r="F1442" i="9"/>
  <c r="F1443" i="9"/>
  <c r="F1444" i="9"/>
  <c r="F1445" i="9"/>
  <c r="F1446" i="9"/>
  <c r="F1447" i="9"/>
  <c r="F1448" i="9"/>
  <c r="F1449" i="9"/>
  <c r="F1450" i="9"/>
  <c r="F1451" i="9"/>
  <c r="F1452" i="9"/>
  <c r="F1453" i="9"/>
  <c r="F1454" i="9"/>
  <c r="F1455" i="9"/>
  <c r="F1456" i="9"/>
  <c r="F1457" i="9"/>
  <c r="F1458" i="9"/>
  <c r="F1459" i="9"/>
  <c r="F1460" i="9"/>
  <c r="F1461" i="9"/>
  <c r="F1462" i="9"/>
  <c r="F1463" i="9"/>
  <c r="F1464" i="9"/>
  <c r="F1465" i="9"/>
  <c r="F1466" i="9"/>
  <c r="F1467" i="9"/>
  <c r="F1468" i="9"/>
  <c r="F1469" i="9"/>
  <c r="F1470" i="9"/>
  <c r="F1471" i="9"/>
  <c r="F1472" i="9"/>
  <c r="F1473" i="9"/>
  <c r="F1474" i="9"/>
  <c r="F1475" i="9"/>
  <c r="F1476" i="9"/>
  <c r="F1477" i="9"/>
  <c r="F1478" i="9"/>
  <c r="F1479" i="9"/>
  <c r="F1480" i="9"/>
  <c r="F1481" i="9"/>
  <c r="F1482" i="9"/>
  <c r="F1483" i="9"/>
  <c r="F1484" i="9"/>
  <c r="F1485" i="9"/>
  <c r="F1486" i="9"/>
  <c r="F1487" i="9"/>
  <c r="F1488" i="9"/>
  <c r="F1489" i="9"/>
  <c r="F1490" i="9"/>
  <c r="F1491" i="9"/>
  <c r="F1492" i="9"/>
  <c r="F1493" i="9"/>
  <c r="F1494" i="9"/>
  <c r="F1495" i="9"/>
  <c r="F1496" i="9"/>
  <c r="F1497" i="9"/>
  <c r="F1498" i="9"/>
  <c r="F1499" i="9"/>
  <c r="F1500" i="9"/>
  <c r="F1501" i="9"/>
  <c r="F1502" i="9"/>
  <c r="F1503" i="9"/>
  <c r="F1504" i="9"/>
  <c r="F1505" i="9"/>
  <c r="F1506" i="9"/>
  <c r="F1507" i="9"/>
  <c r="F1508" i="9"/>
  <c r="F1509" i="9"/>
  <c r="F1510" i="9"/>
  <c r="F1511" i="9"/>
  <c r="F1512" i="9"/>
  <c r="F1513" i="9"/>
  <c r="F1514" i="9"/>
  <c r="F1515" i="9"/>
  <c r="F1516" i="9"/>
  <c r="F1517" i="9"/>
  <c r="F1518" i="9"/>
  <c r="F1519" i="9"/>
  <c r="F1520" i="9"/>
  <c r="F1521" i="9"/>
  <c r="F1522" i="9"/>
  <c r="F1523" i="9"/>
  <c r="F1524" i="9"/>
  <c r="F1525" i="9"/>
  <c r="F1526" i="9"/>
  <c r="F1527" i="9"/>
  <c r="F1528" i="9"/>
  <c r="F1529" i="9"/>
  <c r="F1530" i="9"/>
  <c r="F1531" i="9"/>
  <c r="F1532" i="9"/>
  <c r="F1533" i="9"/>
  <c r="F1534" i="9"/>
  <c r="F1535" i="9"/>
  <c r="F1536" i="9"/>
  <c r="F1537" i="9"/>
  <c r="F1538" i="9"/>
  <c r="F1539" i="9"/>
  <c r="F1540" i="9"/>
  <c r="F1541" i="9"/>
  <c r="F1542" i="9"/>
  <c r="F1543" i="9"/>
  <c r="F1544" i="9"/>
  <c r="F1545" i="9"/>
  <c r="F1546" i="9"/>
  <c r="F1547" i="9"/>
  <c r="F1548" i="9"/>
  <c r="F1549" i="9"/>
  <c r="F1550" i="9"/>
  <c r="F1551" i="9"/>
  <c r="F1552" i="9"/>
  <c r="F1553" i="9"/>
  <c r="F1554" i="9"/>
  <c r="F1555" i="9"/>
  <c r="F1556" i="9"/>
  <c r="F1557" i="9"/>
  <c r="F1558" i="9"/>
  <c r="F1559" i="9"/>
  <c r="F1560" i="9"/>
  <c r="F1561" i="9"/>
  <c r="F1562" i="9"/>
  <c r="F1563" i="9"/>
  <c r="F1564" i="9"/>
  <c r="F1565" i="9"/>
  <c r="F1566" i="9"/>
  <c r="F1567" i="9"/>
  <c r="F1568" i="9"/>
  <c r="F1569" i="9"/>
  <c r="F1570" i="9"/>
  <c r="F1571" i="9"/>
  <c r="F1572" i="9"/>
  <c r="F1573" i="9"/>
  <c r="F1574" i="9"/>
  <c r="F1575" i="9"/>
  <c r="F1576" i="9"/>
  <c r="F1577" i="9"/>
  <c r="F1578" i="9"/>
  <c r="F1579" i="9"/>
  <c r="F1580" i="9"/>
  <c r="F1581" i="9"/>
  <c r="F1582" i="9"/>
  <c r="F1583" i="9"/>
  <c r="F1584" i="9"/>
  <c r="F1585" i="9"/>
  <c r="F1586" i="9"/>
  <c r="F1587" i="9"/>
  <c r="F1588" i="9"/>
  <c r="F1589" i="9"/>
  <c r="F1590" i="9"/>
  <c r="F1591" i="9"/>
  <c r="F1592" i="9"/>
  <c r="F1593" i="9"/>
  <c r="F1594" i="9"/>
  <c r="F1595" i="9"/>
  <c r="F1596" i="9"/>
  <c r="F1597" i="9"/>
  <c r="F1598" i="9"/>
  <c r="F1599" i="9"/>
  <c r="F1600" i="9"/>
  <c r="F1601" i="9"/>
  <c r="F1602" i="9"/>
  <c r="F1603" i="9"/>
  <c r="F1604" i="9"/>
  <c r="F1605" i="9"/>
  <c r="F1606" i="9"/>
  <c r="F1607" i="9"/>
  <c r="F1608" i="9"/>
  <c r="F1609" i="9"/>
  <c r="F1610" i="9"/>
  <c r="F1611" i="9"/>
  <c r="F1612" i="9"/>
  <c r="F1613" i="9"/>
  <c r="F1614" i="9"/>
  <c r="F1615" i="9"/>
  <c r="F1616" i="9"/>
  <c r="F1617" i="9"/>
  <c r="F1618" i="9"/>
  <c r="F1619" i="9"/>
  <c r="F1620" i="9"/>
  <c r="F1621" i="9"/>
  <c r="F1622" i="9"/>
  <c r="F1623" i="9"/>
  <c r="F1624" i="9"/>
  <c r="F1625" i="9"/>
  <c r="F1626" i="9"/>
  <c r="F1627" i="9"/>
  <c r="F1628" i="9"/>
  <c r="F1629" i="9"/>
  <c r="F1630" i="9"/>
  <c r="F1631" i="9"/>
  <c r="F1632" i="9"/>
  <c r="F1633" i="9"/>
  <c r="F1634" i="9"/>
  <c r="F1635" i="9"/>
  <c r="F1636" i="9"/>
  <c r="F1637" i="9"/>
  <c r="F1638" i="9"/>
  <c r="F1639" i="9"/>
  <c r="F1640" i="9"/>
  <c r="F1641" i="9"/>
  <c r="F1642" i="9"/>
  <c r="F1643" i="9"/>
  <c r="F1644" i="9"/>
  <c r="F1645" i="9"/>
  <c r="F1646" i="9"/>
  <c r="F1647" i="9"/>
  <c r="F1648" i="9"/>
  <c r="F1649" i="9"/>
  <c r="F1650" i="9"/>
  <c r="F1651" i="9"/>
  <c r="F1652" i="9"/>
  <c r="F1653" i="9"/>
  <c r="F1654" i="9"/>
  <c r="F1655" i="9"/>
  <c r="F1656" i="9"/>
  <c r="F1657" i="9"/>
  <c r="F1658" i="9"/>
  <c r="F1659" i="9"/>
  <c r="F1660" i="9"/>
  <c r="F1661" i="9"/>
  <c r="F1662" i="9"/>
  <c r="F1663" i="9"/>
  <c r="F1664" i="9"/>
  <c r="F1665" i="9"/>
  <c r="F1666" i="9"/>
  <c r="F1667" i="9"/>
  <c r="F1668" i="9"/>
  <c r="F1669" i="9"/>
  <c r="F1670" i="9"/>
  <c r="F1671" i="9"/>
  <c r="F1672" i="9"/>
  <c r="F1673" i="9"/>
  <c r="F1674" i="9"/>
  <c r="F1675" i="9"/>
  <c r="F1676" i="9"/>
  <c r="F1677" i="9"/>
  <c r="F1678" i="9"/>
  <c r="F1679" i="9"/>
  <c r="F1680" i="9"/>
  <c r="F1681" i="9"/>
  <c r="F1682" i="9"/>
  <c r="F1683" i="9"/>
  <c r="F1684" i="9"/>
  <c r="F1685" i="9"/>
  <c r="F1686" i="9"/>
  <c r="F1687" i="9"/>
  <c r="F1688" i="9"/>
  <c r="F1689" i="9"/>
  <c r="F1690" i="9"/>
  <c r="F1691" i="9"/>
  <c r="F1692" i="9"/>
  <c r="F1693" i="9"/>
  <c r="F1694" i="9"/>
  <c r="F1695" i="9"/>
  <c r="F1696" i="9"/>
  <c r="F1697" i="9"/>
  <c r="F1698" i="9"/>
  <c r="F1699" i="9"/>
  <c r="F1700" i="9"/>
  <c r="F1701" i="9"/>
  <c r="F1702" i="9"/>
  <c r="F1703" i="9"/>
  <c r="F1704" i="9"/>
  <c r="F1705" i="9"/>
  <c r="F1706" i="9"/>
  <c r="F1707" i="9"/>
  <c r="F1708" i="9"/>
  <c r="F1709" i="9"/>
  <c r="F1710" i="9"/>
  <c r="F1711" i="9"/>
  <c r="F1712" i="9"/>
  <c r="F1713" i="9"/>
  <c r="F1714" i="9"/>
  <c r="F1715" i="9"/>
  <c r="F1716" i="9"/>
  <c r="F1717" i="9"/>
  <c r="F1718" i="9"/>
  <c r="F1719" i="9"/>
  <c r="F1720" i="9"/>
  <c r="F1721" i="9"/>
  <c r="F1722" i="9"/>
  <c r="F1723" i="9"/>
  <c r="F1724" i="9"/>
  <c r="F1725" i="9"/>
  <c r="F1726" i="9"/>
  <c r="F1727" i="9"/>
  <c r="F1728" i="9"/>
  <c r="F1729" i="9"/>
  <c r="F1730" i="9"/>
  <c r="F1731" i="9"/>
  <c r="F1732" i="9"/>
  <c r="F1733" i="9"/>
  <c r="F1734" i="9"/>
  <c r="F1735" i="9"/>
  <c r="F1736" i="9"/>
  <c r="F1737" i="9"/>
  <c r="F1738" i="9"/>
  <c r="F1739" i="9"/>
  <c r="F1740" i="9"/>
  <c r="F1741" i="9"/>
  <c r="F1742" i="9"/>
  <c r="F1743" i="9"/>
  <c r="F1744" i="9"/>
  <c r="F1745" i="9"/>
  <c r="F1746" i="9"/>
  <c r="F1747" i="9"/>
  <c r="F1748" i="9"/>
  <c r="F1749" i="9"/>
  <c r="F1750" i="9"/>
  <c r="F1751" i="9"/>
  <c r="F1752" i="9"/>
  <c r="F1753" i="9"/>
  <c r="F1754" i="9"/>
  <c r="F1755" i="9"/>
  <c r="F1756" i="9"/>
  <c r="F1757" i="9"/>
  <c r="F1758" i="9"/>
  <c r="F1759" i="9"/>
  <c r="F1760" i="9"/>
  <c r="F1761" i="9"/>
  <c r="F1762" i="9"/>
  <c r="F1763" i="9"/>
  <c r="F1764" i="9"/>
  <c r="F1765" i="9"/>
  <c r="F1766" i="9"/>
  <c r="F1767" i="9"/>
  <c r="F1768" i="9"/>
  <c r="F1769" i="9"/>
  <c r="F1770" i="9"/>
  <c r="F1771" i="9"/>
  <c r="F1772" i="9"/>
  <c r="F1773" i="9"/>
  <c r="F1774" i="9"/>
  <c r="F1775" i="9"/>
  <c r="F1776" i="9"/>
  <c r="F1777" i="9"/>
  <c r="F1778" i="9"/>
  <c r="F1779" i="9"/>
  <c r="F1780" i="9"/>
  <c r="F1781" i="9"/>
  <c r="F1782" i="9"/>
  <c r="F1783" i="9"/>
  <c r="F1784" i="9"/>
  <c r="F1785" i="9"/>
  <c r="F1786" i="9"/>
  <c r="F1787" i="9"/>
  <c r="F1788" i="9"/>
  <c r="F1789" i="9"/>
  <c r="F1790" i="9"/>
  <c r="F1791" i="9"/>
  <c r="F1792" i="9"/>
  <c r="F1793" i="9"/>
  <c r="F1794" i="9"/>
  <c r="F1795" i="9"/>
  <c r="F1796" i="9"/>
  <c r="F1797" i="9"/>
  <c r="F1798" i="9"/>
  <c r="F1799" i="9"/>
  <c r="F1800" i="9"/>
  <c r="F1801" i="9"/>
  <c r="F1802" i="9"/>
  <c r="F1803" i="9"/>
  <c r="F1804" i="9"/>
  <c r="F1805" i="9"/>
  <c r="F1806" i="9"/>
  <c r="F1807" i="9"/>
  <c r="F1808" i="9"/>
  <c r="F1809" i="9"/>
  <c r="F1810" i="9"/>
  <c r="F1811" i="9"/>
  <c r="F1812" i="9"/>
  <c r="F1813" i="9"/>
  <c r="F1814" i="9"/>
  <c r="F1815" i="9"/>
  <c r="F1816" i="9"/>
  <c r="F1817" i="9"/>
  <c r="F1818" i="9"/>
  <c r="F1819" i="9"/>
  <c r="F1820" i="9"/>
  <c r="F1821" i="9"/>
  <c r="F1822" i="9"/>
  <c r="F1823" i="9"/>
  <c r="F1824" i="9"/>
  <c r="F1825" i="9"/>
  <c r="F1826" i="9"/>
  <c r="F1827" i="9"/>
  <c r="F1828" i="9"/>
  <c r="F1829" i="9"/>
  <c r="F1830" i="9"/>
  <c r="F1831" i="9"/>
  <c r="F1832" i="9"/>
  <c r="F1833" i="9"/>
  <c r="F1834" i="9"/>
  <c r="F1835" i="9"/>
  <c r="F1836" i="9"/>
  <c r="F1837" i="9"/>
  <c r="F1838" i="9"/>
  <c r="F1839" i="9"/>
  <c r="F1840" i="9"/>
  <c r="F1841" i="9"/>
  <c r="F1842" i="9"/>
  <c r="F1843" i="9"/>
  <c r="F1844" i="9"/>
  <c r="F1845" i="9"/>
  <c r="F1846" i="9"/>
  <c r="F1847" i="9"/>
  <c r="F1848" i="9"/>
  <c r="F1849" i="9"/>
  <c r="F1850" i="9"/>
  <c r="F1851" i="9"/>
  <c r="F1852" i="9"/>
  <c r="F1853" i="9"/>
  <c r="F1854" i="9"/>
  <c r="F1855" i="9"/>
  <c r="F1856" i="9"/>
  <c r="F1857" i="9"/>
  <c r="F1858" i="9"/>
  <c r="F1859" i="9"/>
  <c r="F1860" i="9"/>
  <c r="F1861" i="9"/>
  <c r="F1862" i="9"/>
  <c r="F1863" i="9"/>
  <c r="F1864" i="9"/>
  <c r="F1865" i="9"/>
  <c r="F1866" i="9"/>
  <c r="F1867" i="9"/>
  <c r="F1868" i="9"/>
  <c r="F1869" i="9"/>
  <c r="F1870" i="9"/>
  <c r="F1871" i="9"/>
  <c r="F1872" i="9"/>
  <c r="F1873" i="9"/>
  <c r="F1874" i="9"/>
  <c r="F1875" i="9"/>
  <c r="F1876" i="9"/>
  <c r="F1877" i="9"/>
  <c r="F1878" i="9"/>
  <c r="F1879" i="9"/>
  <c r="F1880" i="9"/>
  <c r="F1881" i="9"/>
  <c r="F1882" i="9"/>
  <c r="F1883" i="9"/>
  <c r="F1884" i="9"/>
  <c r="F1885" i="9"/>
  <c r="F1886" i="9"/>
  <c r="F1887" i="9"/>
  <c r="F1888" i="9"/>
  <c r="F1889" i="9"/>
  <c r="F1890" i="9"/>
  <c r="F1891" i="9"/>
  <c r="F1892" i="9"/>
  <c r="F1893" i="9"/>
  <c r="F1894" i="9"/>
  <c r="F1895" i="9"/>
  <c r="F1896" i="9"/>
  <c r="F1897" i="9"/>
  <c r="F1898" i="9"/>
  <c r="F1899" i="9"/>
  <c r="F1900" i="9"/>
  <c r="F1901" i="9"/>
  <c r="F1902" i="9"/>
  <c r="F1903" i="9"/>
  <c r="F1904" i="9"/>
  <c r="F1905" i="9"/>
  <c r="F1906" i="9"/>
  <c r="F1907" i="9"/>
  <c r="F1908" i="9"/>
  <c r="F1909" i="9"/>
  <c r="F1910" i="9"/>
  <c r="F1911" i="9"/>
  <c r="F1912" i="9"/>
  <c r="F1913" i="9"/>
  <c r="F1914" i="9"/>
  <c r="F1915" i="9"/>
  <c r="F1916" i="9"/>
  <c r="F1917" i="9"/>
  <c r="F1918" i="9"/>
  <c r="F1919" i="9"/>
  <c r="F1920" i="9"/>
  <c r="F1921" i="9"/>
  <c r="F1922" i="9"/>
  <c r="F1923" i="9"/>
  <c r="F1924" i="9"/>
  <c r="F1925" i="9"/>
  <c r="F1926" i="9"/>
  <c r="F1927" i="9"/>
  <c r="F1928" i="9"/>
  <c r="F1929" i="9"/>
  <c r="F1930" i="9"/>
  <c r="F1931" i="9"/>
  <c r="F1932" i="9"/>
  <c r="F1933" i="9"/>
  <c r="F1934" i="9"/>
  <c r="F1935" i="9"/>
  <c r="F1936" i="9"/>
  <c r="F1937" i="9"/>
  <c r="F1938" i="9"/>
  <c r="F1939" i="9"/>
  <c r="F1940" i="9"/>
  <c r="F1941" i="9"/>
  <c r="F1942" i="9"/>
  <c r="F1943" i="9"/>
  <c r="F1944" i="9"/>
  <c r="F1945" i="9"/>
  <c r="F1946" i="9"/>
  <c r="F1947" i="9"/>
  <c r="F1948" i="9"/>
  <c r="F1949" i="9"/>
  <c r="F1950" i="9"/>
  <c r="F1951" i="9"/>
  <c r="F1952" i="9"/>
  <c r="F1953" i="9"/>
  <c r="F1954" i="9"/>
  <c r="F1955" i="9"/>
  <c r="F1956" i="9"/>
  <c r="F1957" i="9"/>
  <c r="F1958" i="9"/>
  <c r="F1959" i="9"/>
  <c r="F1960" i="9"/>
  <c r="F1961" i="9"/>
  <c r="F1962" i="9"/>
  <c r="F1963" i="9"/>
  <c r="F1964" i="9"/>
  <c r="F1965" i="9"/>
  <c r="F1966" i="9"/>
  <c r="F1967" i="9"/>
  <c r="F1968" i="9"/>
  <c r="F1969" i="9"/>
  <c r="F1970" i="9"/>
  <c r="F1971" i="9"/>
  <c r="F1972" i="9"/>
  <c r="F1973" i="9"/>
  <c r="F1974" i="9"/>
  <c r="F1975" i="9"/>
  <c r="F1976" i="9"/>
  <c r="F1977" i="9"/>
  <c r="F1978" i="9"/>
  <c r="F1979" i="9"/>
  <c r="F1980" i="9"/>
  <c r="F1981" i="9"/>
  <c r="F1982" i="9"/>
  <c r="F1983" i="9"/>
  <c r="F1984" i="9"/>
  <c r="F1985" i="9"/>
  <c r="F1986" i="9"/>
  <c r="F1987" i="9"/>
  <c r="F1988" i="9"/>
  <c r="F1989" i="9"/>
  <c r="F1990" i="9"/>
  <c r="F1991" i="9"/>
  <c r="F1992" i="9"/>
  <c r="F1993" i="9"/>
  <c r="F1994" i="9"/>
  <c r="F1995" i="9"/>
  <c r="F1996" i="9"/>
  <c r="F1997" i="9"/>
  <c r="F1998" i="9"/>
  <c r="F1999" i="9"/>
  <c r="F2000" i="9"/>
  <c r="F2001" i="9"/>
  <c r="F2002" i="9"/>
  <c r="F2003" i="9"/>
  <c r="F2004" i="9"/>
  <c r="F2005" i="9"/>
  <c r="F2006" i="9"/>
  <c r="F2007" i="9"/>
  <c r="F2008" i="9"/>
  <c r="F2009" i="9"/>
  <c r="F2010" i="9"/>
  <c r="F2011" i="9"/>
  <c r="F2012" i="9"/>
  <c r="F2013" i="9"/>
  <c r="F2014" i="9"/>
  <c r="F2015" i="9"/>
  <c r="F2016" i="9"/>
  <c r="F2017" i="9"/>
  <c r="F2018" i="9"/>
  <c r="F2019" i="9"/>
  <c r="F2020" i="9"/>
  <c r="F2021" i="9"/>
  <c r="F2022" i="9"/>
  <c r="F2023" i="9"/>
  <c r="F2024" i="9"/>
  <c r="F2025" i="9"/>
  <c r="F2026" i="9"/>
  <c r="F2027" i="9"/>
  <c r="F2028" i="9"/>
  <c r="F2029" i="9"/>
  <c r="F2030" i="9"/>
  <c r="F2031" i="9"/>
  <c r="F2032" i="9"/>
  <c r="F2033" i="9"/>
  <c r="F2034" i="9"/>
  <c r="F2035" i="9"/>
  <c r="F2036" i="9"/>
  <c r="F2037" i="9"/>
  <c r="F2038" i="9"/>
  <c r="F2039" i="9"/>
  <c r="F2040" i="9"/>
  <c r="F2041" i="9"/>
  <c r="F2042" i="9"/>
  <c r="F2043" i="9"/>
  <c r="F2044" i="9"/>
  <c r="F2045" i="9"/>
  <c r="F2046" i="9"/>
  <c r="F2047" i="9"/>
  <c r="F2048" i="9"/>
  <c r="F2049" i="9"/>
  <c r="F2050" i="9"/>
  <c r="F2051" i="9"/>
  <c r="F2052" i="9"/>
  <c r="F2053" i="9"/>
  <c r="F2054" i="9"/>
  <c r="F2055" i="9"/>
  <c r="F2056" i="9"/>
  <c r="F2057" i="9"/>
  <c r="F2058" i="9"/>
  <c r="F2059" i="9"/>
  <c r="F2060" i="9"/>
  <c r="F2061" i="9"/>
  <c r="F2062" i="9"/>
  <c r="F2063" i="9"/>
  <c r="F2064" i="9"/>
  <c r="F2065" i="9"/>
  <c r="F2066" i="9"/>
  <c r="F2067" i="9"/>
  <c r="F2068" i="9"/>
  <c r="F2069" i="9"/>
  <c r="F2070" i="9"/>
  <c r="F2071" i="9"/>
  <c r="F2072" i="9"/>
  <c r="F2073" i="9"/>
  <c r="F2074" i="9"/>
  <c r="F2075" i="9"/>
  <c r="F2076" i="9"/>
  <c r="F2077" i="9"/>
  <c r="F2078" i="9"/>
  <c r="F2079" i="9"/>
  <c r="F2080" i="9"/>
  <c r="F2081" i="9"/>
  <c r="F2082" i="9"/>
  <c r="F2083" i="9"/>
  <c r="F2084" i="9"/>
  <c r="F2085" i="9"/>
  <c r="F2086" i="9"/>
  <c r="F2087" i="9"/>
  <c r="F2088" i="9"/>
  <c r="F2089" i="9"/>
  <c r="F2090" i="9"/>
  <c r="F2091" i="9"/>
  <c r="F2092" i="9"/>
  <c r="F2093" i="9"/>
  <c r="F2094" i="9"/>
  <c r="F2095" i="9"/>
  <c r="F2096" i="9"/>
  <c r="F2097" i="9"/>
  <c r="F2098" i="9"/>
  <c r="F2099" i="9"/>
  <c r="F2100" i="9"/>
  <c r="F2101" i="9"/>
  <c r="F2102" i="9"/>
  <c r="F2103" i="9"/>
  <c r="F2104" i="9"/>
  <c r="F2105" i="9"/>
  <c r="F2106" i="9"/>
  <c r="F2107" i="9"/>
  <c r="F2108" i="9"/>
  <c r="F2109" i="9"/>
  <c r="F2110" i="9"/>
  <c r="F2111" i="9"/>
  <c r="F2112" i="9"/>
  <c r="F2113" i="9"/>
  <c r="F2114" i="9"/>
  <c r="F2115" i="9"/>
  <c r="F2116" i="9"/>
  <c r="F2117" i="9"/>
  <c r="F2118" i="9"/>
  <c r="F2119" i="9"/>
  <c r="F2120" i="9"/>
  <c r="F2121" i="9"/>
  <c r="F2122" i="9"/>
  <c r="F2123" i="9"/>
  <c r="F2124" i="9"/>
  <c r="F2125" i="9"/>
  <c r="F2126" i="9"/>
  <c r="F2127" i="9"/>
  <c r="F2128" i="9"/>
  <c r="F2129" i="9"/>
  <c r="F2130" i="9"/>
  <c r="F2131" i="9"/>
  <c r="F2132" i="9"/>
  <c r="F2133" i="9"/>
  <c r="F2134" i="9"/>
  <c r="F2135" i="9"/>
  <c r="F2136" i="9"/>
  <c r="F2137" i="9"/>
  <c r="F2138" i="9"/>
  <c r="F2139" i="9"/>
  <c r="F2140" i="9"/>
  <c r="F2141" i="9"/>
  <c r="F2142" i="9"/>
  <c r="F2143" i="9"/>
  <c r="F2144" i="9"/>
  <c r="F2145" i="9"/>
  <c r="F2146" i="9"/>
  <c r="F2147" i="9"/>
  <c r="F2148" i="9"/>
  <c r="F2149" i="9"/>
  <c r="F2150" i="9"/>
  <c r="F2151" i="9"/>
  <c r="F2152" i="9"/>
  <c r="F2153" i="9"/>
  <c r="F2154" i="9"/>
  <c r="F2155" i="9"/>
  <c r="F2156" i="9"/>
  <c r="F2157" i="9"/>
  <c r="F2158" i="9"/>
  <c r="F2159" i="9"/>
  <c r="F2160" i="9"/>
  <c r="F2161" i="9"/>
  <c r="F2162" i="9"/>
  <c r="F2163" i="9"/>
  <c r="F2164" i="9"/>
  <c r="F2165" i="9"/>
  <c r="F2166" i="9"/>
  <c r="F2167" i="9"/>
  <c r="F2168" i="9"/>
  <c r="F2169" i="9"/>
  <c r="F2170" i="9"/>
  <c r="F2171" i="9"/>
  <c r="F2172" i="9"/>
  <c r="F2173" i="9"/>
  <c r="F2174" i="9"/>
  <c r="F2175" i="9"/>
  <c r="F2176" i="9"/>
  <c r="F2177" i="9"/>
  <c r="F2178" i="9"/>
  <c r="F2179" i="9"/>
  <c r="F2180" i="9"/>
  <c r="F2181" i="9"/>
  <c r="F2182" i="9"/>
  <c r="F2183" i="9"/>
  <c r="F2184" i="9"/>
  <c r="F2185" i="9"/>
  <c r="F2186" i="9"/>
  <c r="F2187" i="9"/>
  <c r="F2188" i="9"/>
  <c r="F2189" i="9"/>
  <c r="F2190" i="9"/>
  <c r="F2191" i="9"/>
  <c r="F2192" i="9"/>
  <c r="F2193" i="9"/>
  <c r="F2194" i="9"/>
  <c r="F2195" i="9"/>
  <c r="F2196" i="9"/>
  <c r="F2197" i="9"/>
  <c r="F2198" i="9"/>
  <c r="F2199" i="9"/>
  <c r="F2200" i="9"/>
  <c r="F2201" i="9"/>
  <c r="F2202" i="9"/>
  <c r="F2203" i="9"/>
  <c r="F2204" i="9"/>
  <c r="F2205" i="9"/>
  <c r="F2206" i="9"/>
  <c r="F2207" i="9"/>
  <c r="F2208" i="9"/>
  <c r="F2209" i="9"/>
  <c r="F2210" i="9"/>
  <c r="F2211" i="9"/>
  <c r="F2212" i="9"/>
  <c r="F2213" i="9"/>
  <c r="F2214" i="9"/>
  <c r="F2215" i="9"/>
  <c r="F2216" i="9"/>
  <c r="F2217" i="9"/>
  <c r="F2218" i="9"/>
  <c r="F2219" i="9"/>
  <c r="F2220" i="9"/>
  <c r="F2221" i="9"/>
  <c r="F2222" i="9"/>
  <c r="F2223" i="9"/>
  <c r="F2224" i="9"/>
  <c r="F2225" i="9"/>
  <c r="F2226" i="9"/>
  <c r="F2227" i="9"/>
  <c r="F2228" i="9"/>
  <c r="F2229" i="9"/>
  <c r="F2230" i="9"/>
  <c r="F2231" i="9"/>
  <c r="F2232" i="9"/>
  <c r="F2233" i="9"/>
  <c r="F2234" i="9"/>
  <c r="F2235" i="9"/>
  <c r="F2236" i="9"/>
  <c r="F2237" i="9"/>
  <c r="F2238" i="9"/>
  <c r="F2239" i="9"/>
  <c r="F2240" i="9"/>
  <c r="F2241" i="9"/>
  <c r="F2242" i="9"/>
  <c r="F2243" i="9"/>
  <c r="F2244" i="9"/>
  <c r="F2245" i="9"/>
  <c r="F2246" i="9"/>
  <c r="F2247" i="9"/>
  <c r="F2248" i="9"/>
  <c r="F2249" i="9"/>
  <c r="F2250" i="9"/>
  <c r="F2251" i="9"/>
  <c r="F2252" i="9"/>
  <c r="F2253" i="9"/>
  <c r="F2254" i="9"/>
  <c r="F2255" i="9"/>
  <c r="F2256" i="9"/>
  <c r="F2257" i="9"/>
  <c r="F2258" i="9"/>
  <c r="F2259" i="9"/>
  <c r="F2260" i="9"/>
  <c r="F2261" i="9"/>
  <c r="F2262" i="9"/>
  <c r="F2263" i="9"/>
  <c r="F2264" i="9"/>
  <c r="F2265" i="9"/>
  <c r="F2266" i="9"/>
  <c r="F2267" i="9"/>
  <c r="F2268" i="9"/>
  <c r="F2269" i="9"/>
  <c r="F2270" i="9"/>
  <c r="F2271" i="9"/>
  <c r="F2272" i="9"/>
  <c r="F2273" i="9"/>
  <c r="F2274" i="9"/>
  <c r="F2275" i="9"/>
  <c r="F2276" i="9"/>
  <c r="F2277" i="9"/>
  <c r="F2278" i="9"/>
  <c r="F2279" i="9"/>
  <c r="F2280" i="9"/>
  <c r="F2281" i="9"/>
  <c r="F2282" i="9"/>
  <c r="F2283" i="9"/>
  <c r="F2284" i="9"/>
  <c r="F2285" i="9"/>
  <c r="F2286" i="9"/>
  <c r="F2287" i="9"/>
  <c r="F2288" i="9"/>
  <c r="F2289" i="9"/>
  <c r="F2290" i="9"/>
  <c r="F2291" i="9"/>
  <c r="F2292" i="9"/>
  <c r="F2293" i="9"/>
  <c r="F2294" i="9"/>
  <c r="F2295" i="9"/>
  <c r="F2296" i="9"/>
  <c r="F2297" i="9"/>
  <c r="F2298" i="9"/>
  <c r="F2299" i="9"/>
  <c r="F2300" i="9"/>
  <c r="F2301" i="9"/>
  <c r="F2302" i="9"/>
  <c r="F2303" i="9"/>
  <c r="F2304" i="9"/>
  <c r="F2305" i="9"/>
  <c r="F2306" i="9"/>
  <c r="F2307" i="9"/>
  <c r="F2308" i="9"/>
  <c r="F2309" i="9"/>
  <c r="F2310" i="9"/>
  <c r="F2311" i="9"/>
  <c r="F2312" i="9"/>
  <c r="F2313" i="9"/>
  <c r="F2314" i="9"/>
  <c r="F2315" i="9"/>
  <c r="F2316" i="9"/>
  <c r="F2317" i="9"/>
  <c r="F2318" i="9"/>
  <c r="F2319" i="9"/>
  <c r="F2320" i="9"/>
  <c r="F2321" i="9"/>
  <c r="F2322" i="9"/>
  <c r="F2323" i="9"/>
  <c r="F2324" i="9"/>
  <c r="F2325" i="9"/>
  <c r="F2326" i="9"/>
  <c r="F2327" i="9"/>
  <c r="F2328" i="9"/>
  <c r="F2329" i="9"/>
  <c r="F2330" i="9"/>
  <c r="F2331" i="9"/>
  <c r="F2332" i="9"/>
  <c r="F2333" i="9"/>
  <c r="F2334" i="9"/>
  <c r="F2335" i="9"/>
  <c r="F2336" i="9"/>
  <c r="F2337" i="9"/>
  <c r="F2338" i="9"/>
  <c r="F2339" i="9"/>
  <c r="F2340" i="9"/>
  <c r="F2341" i="9"/>
  <c r="F2342" i="9"/>
  <c r="F2343" i="9"/>
  <c r="F2344" i="9"/>
  <c r="F2345" i="9"/>
  <c r="F2346" i="9"/>
  <c r="F2347" i="9"/>
  <c r="F2348" i="9"/>
  <c r="F2349" i="9"/>
  <c r="F2350" i="9"/>
  <c r="F2351" i="9"/>
  <c r="F2352" i="9"/>
  <c r="F2353" i="9"/>
  <c r="F2354" i="9"/>
  <c r="F2355" i="9"/>
  <c r="F2356" i="9"/>
  <c r="F2357" i="9"/>
  <c r="F2358" i="9"/>
  <c r="F2359" i="9"/>
  <c r="F2360" i="9"/>
  <c r="F2361" i="9"/>
  <c r="F2362" i="9"/>
  <c r="F2363" i="9"/>
  <c r="F2364" i="9"/>
  <c r="F2365" i="9"/>
  <c r="F2366" i="9"/>
  <c r="F2367" i="9"/>
  <c r="F2368" i="9"/>
  <c r="F2369" i="9"/>
  <c r="F2370" i="9"/>
  <c r="F2371" i="9"/>
  <c r="F2372" i="9"/>
  <c r="F2373" i="9"/>
  <c r="F2374" i="9"/>
  <c r="F2375" i="9"/>
  <c r="F2376" i="9"/>
  <c r="F2377" i="9"/>
  <c r="I2" i="9"/>
  <c r="I3" i="9"/>
  <c r="I4" i="9"/>
  <c r="I5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3" i="9"/>
  <c r="I64" i="9"/>
  <c r="I65" i="9"/>
  <c r="I66" i="9"/>
  <c r="I67" i="9"/>
  <c r="I68" i="9"/>
  <c r="I69" i="9"/>
  <c r="I70" i="9"/>
  <c r="I71" i="9"/>
  <c r="I72" i="9"/>
  <c r="I73" i="9"/>
  <c r="I74" i="9"/>
  <c r="I75" i="9"/>
  <c r="I76" i="9"/>
  <c r="I77" i="9"/>
  <c r="I78" i="9"/>
  <c r="I79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0" i="9"/>
  <c r="I101" i="9"/>
  <c r="I102" i="9"/>
  <c r="I103" i="9"/>
  <c r="I104" i="9"/>
  <c r="I105" i="9"/>
  <c r="I106" i="9"/>
  <c r="I107" i="9"/>
  <c r="I108" i="9"/>
  <c r="I109" i="9"/>
  <c r="I110" i="9"/>
  <c r="I111" i="9"/>
  <c r="I112" i="9"/>
  <c r="I113" i="9"/>
  <c r="I114" i="9"/>
  <c r="I115" i="9"/>
  <c r="I116" i="9"/>
  <c r="I117" i="9"/>
  <c r="I118" i="9"/>
  <c r="I119" i="9"/>
  <c r="I120" i="9"/>
  <c r="I121" i="9"/>
  <c r="I122" i="9"/>
  <c r="I123" i="9"/>
  <c r="I124" i="9"/>
  <c r="I125" i="9"/>
  <c r="I126" i="9"/>
  <c r="I127" i="9"/>
  <c r="I128" i="9"/>
  <c r="I129" i="9"/>
  <c r="I130" i="9"/>
  <c r="I131" i="9"/>
  <c r="I132" i="9"/>
  <c r="I133" i="9"/>
  <c r="I134" i="9"/>
  <c r="I135" i="9"/>
  <c r="I136" i="9"/>
  <c r="I137" i="9"/>
  <c r="I138" i="9"/>
  <c r="I139" i="9"/>
  <c r="I140" i="9"/>
  <c r="I141" i="9"/>
  <c r="I142" i="9"/>
  <c r="I143" i="9"/>
  <c r="I144" i="9"/>
  <c r="I145" i="9"/>
  <c r="I146" i="9"/>
  <c r="I147" i="9"/>
  <c r="I148" i="9"/>
  <c r="I149" i="9"/>
  <c r="I150" i="9"/>
  <c r="I151" i="9"/>
  <c r="I152" i="9"/>
  <c r="I153" i="9"/>
  <c r="I154" i="9"/>
  <c r="I155" i="9"/>
  <c r="I156" i="9"/>
  <c r="I157" i="9"/>
  <c r="I158" i="9"/>
  <c r="I159" i="9"/>
  <c r="I160" i="9"/>
  <c r="I161" i="9"/>
  <c r="I162" i="9"/>
  <c r="I163" i="9"/>
  <c r="I164" i="9"/>
  <c r="I165" i="9"/>
  <c r="I166" i="9"/>
  <c r="I167" i="9"/>
  <c r="I168" i="9"/>
  <c r="I169" i="9"/>
  <c r="I170" i="9"/>
  <c r="I171" i="9"/>
  <c r="I172" i="9"/>
  <c r="I173" i="9"/>
  <c r="I174" i="9"/>
  <c r="I175" i="9"/>
  <c r="I176" i="9"/>
  <c r="I177" i="9"/>
  <c r="I178" i="9"/>
  <c r="I179" i="9"/>
  <c r="I180" i="9"/>
  <c r="I181" i="9"/>
  <c r="I182" i="9"/>
  <c r="I183" i="9"/>
  <c r="I184" i="9"/>
  <c r="I185" i="9"/>
  <c r="I186" i="9"/>
  <c r="I187" i="9"/>
  <c r="I188" i="9"/>
  <c r="I189" i="9"/>
  <c r="I190" i="9"/>
  <c r="I191" i="9"/>
  <c r="I192" i="9"/>
  <c r="I193" i="9"/>
  <c r="I194" i="9"/>
  <c r="I195" i="9"/>
  <c r="I196" i="9"/>
  <c r="I197" i="9"/>
  <c r="I198" i="9"/>
  <c r="I199" i="9"/>
  <c r="I200" i="9"/>
  <c r="I201" i="9"/>
  <c r="I202" i="9"/>
  <c r="I203" i="9"/>
  <c r="I204" i="9"/>
  <c r="I205" i="9"/>
  <c r="I206" i="9"/>
  <c r="I207" i="9"/>
  <c r="I208" i="9"/>
  <c r="I209" i="9"/>
  <c r="I210" i="9"/>
  <c r="I211" i="9"/>
  <c r="I212" i="9"/>
  <c r="I213" i="9"/>
  <c r="I214" i="9"/>
  <c r="I215" i="9"/>
  <c r="I216" i="9"/>
  <c r="I217" i="9"/>
  <c r="I218" i="9"/>
  <c r="I219" i="9"/>
  <c r="I220" i="9"/>
  <c r="I221" i="9"/>
  <c r="I222" i="9"/>
  <c r="I223" i="9"/>
  <c r="I224" i="9"/>
  <c r="I225" i="9"/>
  <c r="I226" i="9"/>
  <c r="I227" i="9"/>
  <c r="I228" i="9"/>
  <c r="I229" i="9"/>
  <c r="I230" i="9"/>
  <c r="I231" i="9"/>
  <c r="I232" i="9"/>
  <c r="I233" i="9"/>
  <c r="I234" i="9"/>
  <c r="I235" i="9"/>
  <c r="I236" i="9"/>
  <c r="I237" i="9"/>
  <c r="I238" i="9"/>
  <c r="I239" i="9"/>
  <c r="I240" i="9"/>
  <c r="I241" i="9"/>
  <c r="I242" i="9"/>
  <c r="I243" i="9"/>
  <c r="I244" i="9"/>
  <c r="I245" i="9"/>
  <c r="I246" i="9"/>
  <c r="I247" i="9"/>
  <c r="I248" i="9"/>
  <c r="I249" i="9"/>
  <c r="I250" i="9"/>
  <c r="I251" i="9"/>
  <c r="I252" i="9"/>
  <c r="I253" i="9"/>
  <c r="I254" i="9"/>
  <c r="I255" i="9"/>
  <c r="I256" i="9"/>
  <c r="I257" i="9"/>
  <c r="I258" i="9"/>
  <c r="I259" i="9"/>
  <c r="I260" i="9"/>
  <c r="I261" i="9"/>
  <c r="I262" i="9"/>
  <c r="I263" i="9"/>
  <c r="I264" i="9"/>
  <c r="I265" i="9"/>
  <c r="I266" i="9"/>
  <c r="I267" i="9"/>
  <c r="I268" i="9"/>
  <c r="I269" i="9"/>
  <c r="I270" i="9"/>
  <c r="I271" i="9"/>
  <c r="I272" i="9"/>
  <c r="I273" i="9"/>
  <c r="I274" i="9"/>
  <c r="I275" i="9"/>
  <c r="I276" i="9"/>
  <c r="I277" i="9"/>
  <c r="I278" i="9"/>
  <c r="I279" i="9"/>
  <c r="I280" i="9"/>
  <c r="I281" i="9"/>
  <c r="I282" i="9"/>
  <c r="I283" i="9"/>
  <c r="I284" i="9"/>
  <c r="I285" i="9"/>
  <c r="I286" i="9"/>
  <c r="I287" i="9"/>
  <c r="I288" i="9"/>
  <c r="I289" i="9"/>
  <c r="I290" i="9"/>
  <c r="I291" i="9"/>
  <c r="I292" i="9"/>
  <c r="I293" i="9"/>
  <c r="I294" i="9"/>
  <c r="I295" i="9"/>
  <c r="I296" i="9"/>
  <c r="I297" i="9"/>
  <c r="I298" i="9"/>
  <c r="I299" i="9"/>
  <c r="I300" i="9"/>
  <c r="I301" i="9"/>
  <c r="I302" i="9"/>
  <c r="I303" i="9"/>
  <c r="I304" i="9"/>
  <c r="I305" i="9"/>
  <c r="I306" i="9"/>
  <c r="I307" i="9"/>
  <c r="I308" i="9"/>
  <c r="I309" i="9"/>
  <c r="I310" i="9"/>
  <c r="I311" i="9"/>
  <c r="I312" i="9"/>
  <c r="I313" i="9"/>
  <c r="I314" i="9"/>
  <c r="I315" i="9"/>
  <c r="I316" i="9"/>
  <c r="I317" i="9"/>
  <c r="I318" i="9"/>
  <c r="I319" i="9"/>
  <c r="I320" i="9"/>
  <c r="I321" i="9"/>
  <c r="I322" i="9"/>
  <c r="I323" i="9"/>
  <c r="I324" i="9"/>
  <c r="I325" i="9"/>
  <c r="I326" i="9"/>
  <c r="I327" i="9"/>
  <c r="I328" i="9"/>
  <c r="I329" i="9"/>
  <c r="I330" i="9"/>
  <c r="I331" i="9"/>
  <c r="I332" i="9"/>
  <c r="I333" i="9"/>
  <c r="I334" i="9"/>
  <c r="I335" i="9"/>
  <c r="I336" i="9"/>
  <c r="I337" i="9"/>
  <c r="I338" i="9"/>
  <c r="I339" i="9"/>
  <c r="I340" i="9"/>
  <c r="I341" i="9"/>
  <c r="I342" i="9"/>
  <c r="I343" i="9"/>
  <c r="I344" i="9"/>
  <c r="I345" i="9"/>
  <c r="I346" i="9"/>
  <c r="I347" i="9"/>
  <c r="I348" i="9"/>
  <c r="I349" i="9"/>
  <c r="I350" i="9"/>
  <c r="I351" i="9"/>
  <c r="I352" i="9"/>
  <c r="I353" i="9"/>
  <c r="I354" i="9"/>
  <c r="I355" i="9"/>
  <c r="I356" i="9"/>
  <c r="I357" i="9"/>
  <c r="I358" i="9"/>
  <c r="I359" i="9"/>
  <c r="I360" i="9"/>
  <c r="I361" i="9"/>
  <c r="I362" i="9"/>
  <c r="I363" i="9"/>
  <c r="I364" i="9"/>
  <c r="I365" i="9"/>
  <c r="I366" i="9"/>
  <c r="I367" i="9"/>
  <c r="I368" i="9"/>
  <c r="I369" i="9"/>
  <c r="I370" i="9"/>
  <c r="I371" i="9"/>
  <c r="I372" i="9"/>
  <c r="I373" i="9"/>
  <c r="I374" i="9"/>
  <c r="I375" i="9"/>
  <c r="I376" i="9"/>
  <c r="I377" i="9"/>
  <c r="I378" i="9"/>
  <c r="I379" i="9"/>
  <c r="I380" i="9"/>
  <c r="I381" i="9"/>
  <c r="I382" i="9"/>
  <c r="I383" i="9"/>
  <c r="I384" i="9"/>
  <c r="I385" i="9"/>
  <c r="I386" i="9"/>
  <c r="I387" i="9"/>
  <c r="I388" i="9"/>
  <c r="I389" i="9"/>
  <c r="I390" i="9"/>
  <c r="I391" i="9"/>
  <c r="I392" i="9"/>
  <c r="I393" i="9"/>
  <c r="I394" i="9"/>
  <c r="I395" i="9"/>
  <c r="I396" i="9"/>
  <c r="I397" i="9"/>
  <c r="I398" i="9"/>
  <c r="I399" i="9"/>
  <c r="I400" i="9"/>
  <c r="I401" i="9"/>
  <c r="I402" i="9"/>
  <c r="I403" i="9"/>
  <c r="I404" i="9"/>
  <c r="I405" i="9"/>
  <c r="I406" i="9"/>
  <c r="I407" i="9"/>
  <c r="I408" i="9"/>
  <c r="I409" i="9"/>
  <c r="I410" i="9"/>
  <c r="I411" i="9"/>
  <c r="I412" i="9"/>
  <c r="I413" i="9"/>
  <c r="I414" i="9"/>
  <c r="I415" i="9"/>
  <c r="I416" i="9"/>
  <c r="I417" i="9"/>
  <c r="I418" i="9"/>
  <c r="I419" i="9"/>
  <c r="I420" i="9"/>
  <c r="I421" i="9"/>
  <c r="I422" i="9"/>
  <c r="I423" i="9"/>
  <c r="I424" i="9"/>
  <c r="I425" i="9"/>
  <c r="I426" i="9"/>
  <c r="I427" i="9"/>
  <c r="I428" i="9"/>
  <c r="I429" i="9"/>
  <c r="I430" i="9"/>
  <c r="I431" i="9"/>
  <c r="I432" i="9"/>
  <c r="I433" i="9"/>
  <c r="I434" i="9"/>
  <c r="I435" i="9"/>
  <c r="I436" i="9"/>
  <c r="I437" i="9"/>
  <c r="I438" i="9"/>
  <c r="I439" i="9"/>
  <c r="I440" i="9"/>
  <c r="I441" i="9"/>
  <c r="I442" i="9"/>
  <c r="I443" i="9"/>
  <c r="I444" i="9"/>
  <c r="I445" i="9"/>
  <c r="I446" i="9"/>
  <c r="I447" i="9"/>
  <c r="I448" i="9"/>
  <c r="I449" i="9"/>
  <c r="I450" i="9"/>
  <c r="I451" i="9"/>
  <c r="I452" i="9"/>
  <c r="I453" i="9"/>
  <c r="I454" i="9"/>
  <c r="I455" i="9"/>
  <c r="I456" i="9"/>
  <c r="I457" i="9"/>
  <c r="I458" i="9"/>
  <c r="I459" i="9"/>
  <c r="I460" i="9"/>
  <c r="I461" i="9"/>
  <c r="I462" i="9"/>
  <c r="I463" i="9"/>
  <c r="I464" i="9"/>
  <c r="I465" i="9"/>
  <c r="I466" i="9"/>
  <c r="I467" i="9"/>
  <c r="I468" i="9"/>
  <c r="I469" i="9"/>
  <c r="I470" i="9"/>
  <c r="I471" i="9"/>
  <c r="I472" i="9"/>
  <c r="I473" i="9"/>
  <c r="I474" i="9"/>
  <c r="I475" i="9"/>
  <c r="I476" i="9"/>
  <c r="I477" i="9"/>
  <c r="I478" i="9"/>
  <c r="I479" i="9"/>
  <c r="I480" i="9"/>
  <c r="I481" i="9"/>
  <c r="I482" i="9"/>
  <c r="I483" i="9"/>
  <c r="I484" i="9"/>
  <c r="I485" i="9"/>
  <c r="I486" i="9"/>
  <c r="I487" i="9"/>
  <c r="I488" i="9"/>
  <c r="I489" i="9"/>
  <c r="I490" i="9"/>
  <c r="I491" i="9"/>
  <c r="I492" i="9"/>
  <c r="I493" i="9"/>
  <c r="I494" i="9"/>
  <c r="I495" i="9"/>
  <c r="I496" i="9"/>
  <c r="I497" i="9"/>
  <c r="I498" i="9"/>
  <c r="I499" i="9"/>
  <c r="I500" i="9"/>
  <c r="I501" i="9"/>
  <c r="I502" i="9"/>
  <c r="I503" i="9"/>
  <c r="I504" i="9"/>
  <c r="I505" i="9"/>
  <c r="I506" i="9"/>
  <c r="I507" i="9"/>
  <c r="I508" i="9"/>
  <c r="I509" i="9"/>
  <c r="I510" i="9"/>
  <c r="I511" i="9"/>
  <c r="I512" i="9"/>
  <c r="I513" i="9"/>
  <c r="I514" i="9"/>
  <c r="I515" i="9"/>
  <c r="I516" i="9"/>
  <c r="I517" i="9"/>
  <c r="I518" i="9"/>
  <c r="I519" i="9"/>
  <c r="I520" i="9"/>
  <c r="I521" i="9"/>
  <c r="I522" i="9"/>
  <c r="I523" i="9"/>
  <c r="I524" i="9"/>
  <c r="I525" i="9"/>
  <c r="I526" i="9"/>
  <c r="I527" i="9"/>
  <c r="I528" i="9"/>
  <c r="I529" i="9"/>
  <c r="I530" i="9"/>
  <c r="I531" i="9"/>
  <c r="I532" i="9"/>
  <c r="I533" i="9"/>
  <c r="I534" i="9"/>
  <c r="I535" i="9"/>
  <c r="I536" i="9"/>
  <c r="I537" i="9"/>
  <c r="I538" i="9"/>
  <c r="I539" i="9"/>
  <c r="I540" i="9"/>
  <c r="I541" i="9"/>
  <c r="I542" i="9"/>
  <c r="I543" i="9"/>
  <c r="I544" i="9"/>
  <c r="I545" i="9"/>
  <c r="I546" i="9"/>
  <c r="I547" i="9"/>
  <c r="I548" i="9"/>
  <c r="I549" i="9"/>
  <c r="I550" i="9"/>
  <c r="I551" i="9"/>
  <c r="I552" i="9"/>
  <c r="I553" i="9"/>
  <c r="I554" i="9"/>
  <c r="I555" i="9"/>
  <c r="I556" i="9"/>
  <c r="I557" i="9"/>
  <c r="I558" i="9"/>
  <c r="I559" i="9"/>
  <c r="I560" i="9"/>
  <c r="I561" i="9"/>
  <c r="I562" i="9"/>
  <c r="I563" i="9"/>
  <c r="I564" i="9"/>
  <c r="I565" i="9"/>
  <c r="I566" i="9"/>
  <c r="I567" i="9"/>
  <c r="I568" i="9"/>
  <c r="I569" i="9"/>
  <c r="I570" i="9"/>
  <c r="I571" i="9"/>
  <c r="I572" i="9"/>
  <c r="I573" i="9"/>
  <c r="I574" i="9"/>
  <c r="I575" i="9"/>
  <c r="I576" i="9"/>
  <c r="I577" i="9"/>
  <c r="I578" i="9"/>
  <c r="I579" i="9"/>
  <c r="I580" i="9"/>
  <c r="I581" i="9"/>
  <c r="I582" i="9"/>
  <c r="I583" i="9"/>
  <c r="I584" i="9"/>
  <c r="I585" i="9"/>
  <c r="I586" i="9"/>
  <c r="I587" i="9"/>
  <c r="I588" i="9"/>
  <c r="I589" i="9"/>
  <c r="I590" i="9"/>
  <c r="I591" i="9"/>
  <c r="I592" i="9"/>
  <c r="I593" i="9"/>
  <c r="I594" i="9"/>
  <c r="I595" i="9"/>
  <c r="I596" i="9"/>
  <c r="I597" i="9"/>
  <c r="I598" i="9"/>
  <c r="I599" i="9"/>
  <c r="I600" i="9"/>
  <c r="I601" i="9"/>
  <c r="I602" i="9"/>
  <c r="I603" i="9"/>
  <c r="I604" i="9"/>
  <c r="I605" i="9"/>
  <c r="I606" i="9"/>
  <c r="I607" i="9"/>
  <c r="I608" i="9"/>
  <c r="I609" i="9"/>
  <c r="I610" i="9"/>
  <c r="I611" i="9"/>
  <c r="I612" i="9"/>
  <c r="I613" i="9"/>
  <c r="I614" i="9"/>
  <c r="I615" i="9"/>
  <c r="I616" i="9"/>
  <c r="I617" i="9"/>
  <c r="I618" i="9"/>
  <c r="I619" i="9"/>
  <c r="I620" i="9"/>
  <c r="I621" i="9"/>
  <c r="I622" i="9"/>
  <c r="I623" i="9"/>
  <c r="I624" i="9"/>
  <c r="I625" i="9"/>
  <c r="I626" i="9"/>
  <c r="I627" i="9"/>
  <c r="I628" i="9"/>
  <c r="I629" i="9"/>
  <c r="I630" i="9"/>
  <c r="I631" i="9"/>
  <c r="I632" i="9"/>
  <c r="I633" i="9"/>
  <c r="I634" i="9"/>
  <c r="I635" i="9"/>
  <c r="I636" i="9"/>
  <c r="I637" i="9"/>
  <c r="I638" i="9"/>
  <c r="I639" i="9"/>
  <c r="I640" i="9"/>
  <c r="I641" i="9"/>
  <c r="I642" i="9"/>
  <c r="I643" i="9"/>
  <c r="I644" i="9"/>
  <c r="I645" i="9"/>
  <c r="I646" i="9"/>
  <c r="I647" i="9"/>
  <c r="I648" i="9"/>
  <c r="I649" i="9"/>
  <c r="I650" i="9"/>
  <c r="I651" i="9"/>
  <c r="I652" i="9"/>
  <c r="I653" i="9"/>
  <c r="I654" i="9"/>
  <c r="I655" i="9"/>
  <c r="I656" i="9"/>
  <c r="I657" i="9"/>
  <c r="I658" i="9"/>
  <c r="I659" i="9"/>
  <c r="I660" i="9"/>
  <c r="I661" i="9"/>
  <c r="I662" i="9"/>
  <c r="I663" i="9"/>
  <c r="I664" i="9"/>
  <c r="I665" i="9"/>
  <c r="I666" i="9"/>
  <c r="I667" i="9"/>
  <c r="I668" i="9"/>
  <c r="I669" i="9"/>
  <c r="I670" i="9"/>
  <c r="I671" i="9"/>
  <c r="I672" i="9"/>
  <c r="I673" i="9"/>
  <c r="I674" i="9"/>
  <c r="I675" i="9"/>
  <c r="I676" i="9"/>
  <c r="I677" i="9"/>
  <c r="I678" i="9"/>
  <c r="I679" i="9"/>
  <c r="I680" i="9"/>
  <c r="I681" i="9"/>
  <c r="I682" i="9"/>
  <c r="I683" i="9"/>
  <c r="I684" i="9"/>
  <c r="I685" i="9"/>
  <c r="I686" i="9"/>
  <c r="I687" i="9"/>
  <c r="I688" i="9"/>
  <c r="I689" i="9"/>
  <c r="I690" i="9"/>
  <c r="I691" i="9"/>
  <c r="I692" i="9"/>
  <c r="I693" i="9"/>
  <c r="I694" i="9"/>
  <c r="I695" i="9"/>
  <c r="I696" i="9"/>
  <c r="I697" i="9"/>
  <c r="I698" i="9"/>
  <c r="I699" i="9"/>
  <c r="I700" i="9"/>
  <c r="I701" i="9"/>
  <c r="I702" i="9"/>
  <c r="I703" i="9"/>
  <c r="I704" i="9"/>
  <c r="I705" i="9"/>
  <c r="I706" i="9"/>
  <c r="I707" i="9"/>
  <c r="I708" i="9"/>
  <c r="I709" i="9"/>
  <c r="I710" i="9"/>
  <c r="I711" i="9"/>
  <c r="I712" i="9"/>
  <c r="I713" i="9"/>
  <c r="I714" i="9"/>
  <c r="I715" i="9"/>
  <c r="I716" i="9"/>
  <c r="I717" i="9"/>
  <c r="I718" i="9"/>
  <c r="I719" i="9"/>
  <c r="I720" i="9"/>
  <c r="I721" i="9"/>
  <c r="I722" i="9"/>
  <c r="I723" i="9"/>
  <c r="I724" i="9"/>
  <c r="I725" i="9"/>
  <c r="I726" i="9"/>
  <c r="I727" i="9"/>
  <c r="I728" i="9"/>
  <c r="I729" i="9"/>
  <c r="I730" i="9"/>
  <c r="I731" i="9"/>
  <c r="I732" i="9"/>
  <c r="I733" i="9"/>
  <c r="I734" i="9"/>
  <c r="I735" i="9"/>
  <c r="I736" i="9"/>
  <c r="I737" i="9"/>
  <c r="I738" i="9"/>
  <c r="I739" i="9"/>
  <c r="I740" i="9"/>
  <c r="I741" i="9"/>
  <c r="I742" i="9"/>
  <c r="I743" i="9"/>
  <c r="I744" i="9"/>
  <c r="I745" i="9"/>
  <c r="I746" i="9"/>
  <c r="I747" i="9"/>
  <c r="I748" i="9"/>
  <c r="I749" i="9"/>
  <c r="I750" i="9"/>
  <c r="I751" i="9"/>
  <c r="I752" i="9"/>
  <c r="I753" i="9"/>
  <c r="I754" i="9"/>
  <c r="I755" i="9"/>
  <c r="I756" i="9"/>
  <c r="I757" i="9"/>
  <c r="I758" i="9"/>
  <c r="I759" i="9"/>
  <c r="I760" i="9"/>
  <c r="I761" i="9"/>
  <c r="I762" i="9"/>
  <c r="I763" i="9"/>
  <c r="I764" i="9"/>
  <c r="I765" i="9"/>
  <c r="I766" i="9"/>
  <c r="I767" i="9"/>
  <c r="I768" i="9"/>
  <c r="I769" i="9"/>
  <c r="I770" i="9"/>
  <c r="I771" i="9"/>
  <c r="I772" i="9"/>
  <c r="I773" i="9"/>
  <c r="I774" i="9"/>
  <c r="I775" i="9"/>
  <c r="I776" i="9"/>
  <c r="I777" i="9"/>
  <c r="I778" i="9"/>
  <c r="I779" i="9"/>
  <c r="I780" i="9"/>
  <c r="I781" i="9"/>
  <c r="I782" i="9"/>
  <c r="I783" i="9"/>
  <c r="I784" i="9"/>
  <c r="I785" i="9"/>
  <c r="I786" i="9"/>
  <c r="I787" i="9"/>
  <c r="I788" i="9"/>
  <c r="I789" i="9"/>
  <c r="I790" i="9"/>
  <c r="I791" i="9"/>
  <c r="I792" i="9"/>
  <c r="I793" i="9"/>
  <c r="I794" i="9"/>
  <c r="I795" i="9"/>
  <c r="I796" i="9"/>
  <c r="I797" i="9"/>
  <c r="I798" i="9"/>
  <c r="I799" i="9"/>
  <c r="I800" i="9"/>
  <c r="I801" i="9"/>
  <c r="I802" i="9"/>
  <c r="I803" i="9"/>
  <c r="I804" i="9"/>
  <c r="I805" i="9"/>
  <c r="I806" i="9"/>
  <c r="I807" i="9"/>
  <c r="I808" i="9"/>
  <c r="I809" i="9"/>
  <c r="I810" i="9"/>
  <c r="I811" i="9"/>
  <c r="I812" i="9"/>
  <c r="I813" i="9"/>
  <c r="I814" i="9"/>
  <c r="I815" i="9"/>
  <c r="I816" i="9"/>
  <c r="I817" i="9"/>
  <c r="I818" i="9"/>
  <c r="I819" i="9"/>
  <c r="I820" i="9"/>
  <c r="I821" i="9"/>
  <c r="I822" i="9"/>
  <c r="I823" i="9"/>
  <c r="I824" i="9"/>
  <c r="I825" i="9"/>
  <c r="I826" i="9"/>
  <c r="I827" i="9"/>
  <c r="I828" i="9"/>
  <c r="I829" i="9"/>
  <c r="I830" i="9"/>
  <c r="I831" i="9"/>
  <c r="I832" i="9"/>
  <c r="I833" i="9"/>
  <c r="I834" i="9"/>
  <c r="I835" i="9"/>
  <c r="I836" i="9"/>
  <c r="I837" i="9"/>
  <c r="I838" i="9"/>
  <c r="I839" i="9"/>
  <c r="I840" i="9"/>
  <c r="I841" i="9"/>
  <c r="I842" i="9"/>
  <c r="I843" i="9"/>
  <c r="I844" i="9"/>
  <c r="I845" i="9"/>
  <c r="I846" i="9"/>
  <c r="I847" i="9"/>
  <c r="I848" i="9"/>
  <c r="I849" i="9"/>
  <c r="I850" i="9"/>
  <c r="I851" i="9"/>
  <c r="I852" i="9"/>
  <c r="I853" i="9"/>
  <c r="I854" i="9"/>
  <c r="I855" i="9"/>
  <c r="I856" i="9"/>
  <c r="I857" i="9"/>
  <c r="I858" i="9"/>
  <c r="I859" i="9"/>
  <c r="I860" i="9"/>
  <c r="I861" i="9"/>
  <c r="I862" i="9"/>
  <c r="I863" i="9"/>
  <c r="I864" i="9"/>
  <c r="I865" i="9"/>
  <c r="I866" i="9"/>
  <c r="I867" i="9"/>
  <c r="I868" i="9"/>
  <c r="I869" i="9"/>
  <c r="I870" i="9"/>
  <c r="I871" i="9"/>
  <c r="I872" i="9"/>
  <c r="I873" i="9"/>
  <c r="I874" i="9"/>
  <c r="I875" i="9"/>
  <c r="I876" i="9"/>
  <c r="I877" i="9"/>
  <c r="I878" i="9"/>
  <c r="I879" i="9"/>
  <c r="I880" i="9"/>
  <c r="I881" i="9"/>
  <c r="I882" i="9"/>
  <c r="I883" i="9"/>
  <c r="I884" i="9"/>
  <c r="I885" i="9"/>
  <c r="I886" i="9"/>
  <c r="I887" i="9"/>
  <c r="I888" i="9"/>
  <c r="I889" i="9"/>
  <c r="I890" i="9"/>
  <c r="I891" i="9"/>
  <c r="I892" i="9"/>
  <c r="I893" i="9"/>
  <c r="I894" i="9"/>
  <c r="I895" i="9"/>
  <c r="I896" i="9"/>
  <c r="I897" i="9"/>
  <c r="I898" i="9"/>
  <c r="I899" i="9"/>
  <c r="I900" i="9"/>
  <c r="I901" i="9"/>
  <c r="I902" i="9"/>
  <c r="I903" i="9"/>
  <c r="I904" i="9"/>
  <c r="I905" i="9"/>
  <c r="I906" i="9"/>
  <c r="I907" i="9"/>
  <c r="I908" i="9"/>
  <c r="I909" i="9"/>
  <c r="I910" i="9"/>
  <c r="I911" i="9"/>
  <c r="I912" i="9"/>
  <c r="I913" i="9"/>
  <c r="I914" i="9"/>
  <c r="I915" i="9"/>
  <c r="I916" i="9"/>
  <c r="I917" i="9"/>
  <c r="I918" i="9"/>
  <c r="I919" i="9"/>
  <c r="I920" i="9"/>
  <c r="I921" i="9"/>
  <c r="I922" i="9"/>
  <c r="I923" i="9"/>
  <c r="I924" i="9"/>
  <c r="I925" i="9"/>
  <c r="I926" i="9"/>
  <c r="I927" i="9"/>
  <c r="I928" i="9"/>
  <c r="I929" i="9"/>
  <c r="I930" i="9"/>
  <c r="I931" i="9"/>
  <c r="I932" i="9"/>
  <c r="I933" i="9"/>
  <c r="I934" i="9"/>
  <c r="I935" i="9"/>
  <c r="I936" i="9"/>
  <c r="I937" i="9"/>
  <c r="I938" i="9"/>
  <c r="I939" i="9"/>
  <c r="I940" i="9"/>
  <c r="I941" i="9"/>
  <c r="I942" i="9"/>
  <c r="I943" i="9"/>
  <c r="I944" i="9"/>
  <c r="I945" i="9"/>
  <c r="I946" i="9"/>
  <c r="I947" i="9"/>
  <c r="I948" i="9"/>
  <c r="I949" i="9"/>
  <c r="I950" i="9"/>
  <c r="I951" i="9"/>
  <c r="I952" i="9"/>
  <c r="I953" i="9"/>
  <c r="I954" i="9"/>
  <c r="I955" i="9"/>
  <c r="I956" i="9"/>
  <c r="I957" i="9"/>
  <c r="I958" i="9"/>
  <c r="I959" i="9"/>
  <c r="I960" i="9"/>
  <c r="I961" i="9"/>
  <c r="I962" i="9"/>
  <c r="I963" i="9"/>
  <c r="I964" i="9"/>
  <c r="I965" i="9"/>
  <c r="I966" i="9"/>
  <c r="I967" i="9"/>
  <c r="I968" i="9"/>
  <c r="I969" i="9"/>
  <c r="I970" i="9"/>
  <c r="I971" i="9"/>
  <c r="I972" i="9"/>
  <c r="I973" i="9"/>
  <c r="I974" i="9"/>
  <c r="I975" i="9"/>
  <c r="I976" i="9"/>
  <c r="I977" i="9"/>
  <c r="I978" i="9"/>
  <c r="I979" i="9"/>
  <c r="I980" i="9"/>
  <c r="I981" i="9"/>
  <c r="I982" i="9"/>
  <c r="I983" i="9"/>
  <c r="I984" i="9"/>
  <c r="I985" i="9"/>
  <c r="I986" i="9"/>
  <c r="I987" i="9"/>
  <c r="I988" i="9"/>
  <c r="I989" i="9"/>
  <c r="I990" i="9"/>
  <c r="I991" i="9"/>
  <c r="I992" i="9"/>
  <c r="I993" i="9"/>
  <c r="I994" i="9"/>
  <c r="I995" i="9"/>
  <c r="I996" i="9"/>
  <c r="I997" i="9"/>
  <c r="I998" i="9"/>
  <c r="I999" i="9"/>
  <c r="I1000" i="9"/>
  <c r="I1001" i="9"/>
  <c r="I1002" i="9"/>
  <c r="I1003" i="9"/>
  <c r="I1004" i="9"/>
  <c r="I1005" i="9"/>
  <c r="I1006" i="9"/>
  <c r="I1007" i="9"/>
  <c r="I1008" i="9"/>
  <c r="I1009" i="9"/>
  <c r="I1010" i="9"/>
  <c r="I1011" i="9"/>
  <c r="I1012" i="9"/>
  <c r="I1013" i="9"/>
  <c r="I1014" i="9"/>
  <c r="I1015" i="9"/>
  <c r="I1016" i="9"/>
  <c r="I1017" i="9"/>
  <c r="I1018" i="9"/>
  <c r="I1019" i="9"/>
  <c r="I1020" i="9"/>
  <c r="I1021" i="9"/>
  <c r="I1022" i="9"/>
  <c r="I1023" i="9"/>
  <c r="I1024" i="9"/>
  <c r="I1025" i="9"/>
  <c r="I1026" i="9"/>
  <c r="I1027" i="9"/>
  <c r="I1028" i="9"/>
  <c r="I1029" i="9"/>
  <c r="I1030" i="9"/>
  <c r="I1031" i="9"/>
  <c r="I1032" i="9"/>
  <c r="I1033" i="9"/>
  <c r="I1034" i="9"/>
  <c r="I1035" i="9"/>
  <c r="I1036" i="9"/>
  <c r="I1037" i="9"/>
  <c r="I1038" i="9"/>
  <c r="I1039" i="9"/>
  <c r="I1040" i="9"/>
  <c r="I1041" i="9"/>
  <c r="I1042" i="9"/>
  <c r="I1043" i="9"/>
  <c r="I1044" i="9"/>
  <c r="I1045" i="9"/>
  <c r="I1046" i="9"/>
  <c r="I1047" i="9"/>
  <c r="I1048" i="9"/>
  <c r="I1049" i="9"/>
  <c r="I1050" i="9"/>
  <c r="I1051" i="9"/>
  <c r="I1052" i="9"/>
  <c r="I1053" i="9"/>
  <c r="I1054" i="9"/>
  <c r="I1055" i="9"/>
  <c r="I1056" i="9"/>
  <c r="I1057" i="9"/>
  <c r="I1058" i="9"/>
  <c r="I1059" i="9"/>
  <c r="I1060" i="9"/>
  <c r="I1061" i="9"/>
  <c r="I1062" i="9"/>
  <c r="I1063" i="9"/>
  <c r="I1064" i="9"/>
  <c r="I1065" i="9"/>
  <c r="I1066" i="9"/>
  <c r="I1067" i="9"/>
  <c r="I1068" i="9"/>
  <c r="I1069" i="9"/>
  <c r="I1070" i="9"/>
  <c r="I1071" i="9"/>
  <c r="I1072" i="9"/>
  <c r="I1073" i="9"/>
  <c r="I1074" i="9"/>
  <c r="I1075" i="9"/>
  <c r="I1076" i="9"/>
  <c r="I1077" i="9"/>
  <c r="I1078" i="9"/>
  <c r="I1079" i="9"/>
  <c r="I1080" i="9"/>
  <c r="I1081" i="9"/>
  <c r="I1082" i="9"/>
  <c r="I1083" i="9"/>
  <c r="I1084" i="9"/>
  <c r="I1085" i="9"/>
  <c r="I1086" i="9"/>
  <c r="I1087" i="9"/>
  <c r="I1088" i="9"/>
  <c r="I1089" i="9"/>
  <c r="I1090" i="9"/>
  <c r="I1091" i="9"/>
  <c r="I1092" i="9"/>
  <c r="I1093" i="9"/>
  <c r="I1094" i="9"/>
  <c r="I1095" i="9"/>
  <c r="I1096" i="9"/>
  <c r="I1097" i="9"/>
  <c r="I1098" i="9"/>
  <c r="I1099" i="9"/>
  <c r="I1100" i="9"/>
  <c r="I1101" i="9"/>
  <c r="I1102" i="9"/>
  <c r="I1103" i="9"/>
  <c r="I1104" i="9"/>
  <c r="I1105" i="9"/>
  <c r="I1106" i="9"/>
  <c r="I1107" i="9"/>
  <c r="I1108" i="9"/>
  <c r="I1109" i="9"/>
  <c r="I1110" i="9"/>
  <c r="I1111" i="9"/>
  <c r="I1112" i="9"/>
  <c r="I1113" i="9"/>
  <c r="I1114" i="9"/>
  <c r="I1115" i="9"/>
  <c r="I1116" i="9"/>
  <c r="I1117" i="9"/>
  <c r="I1118" i="9"/>
  <c r="I1119" i="9"/>
  <c r="I1120" i="9"/>
  <c r="I1121" i="9"/>
  <c r="I1122" i="9"/>
  <c r="I1123" i="9"/>
  <c r="I1124" i="9"/>
  <c r="I1125" i="9"/>
  <c r="I1126" i="9"/>
  <c r="I1127" i="9"/>
  <c r="I1128" i="9"/>
  <c r="I1129" i="9"/>
  <c r="I1130" i="9"/>
  <c r="I1131" i="9"/>
  <c r="I1132" i="9"/>
  <c r="I1133" i="9"/>
  <c r="I1134" i="9"/>
  <c r="I1135" i="9"/>
  <c r="I1136" i="9"/>
  <c r="I1137" i="9"/>
  <c r="I1138" i="9"/>
  <c r="I1139" i="9"/>
  <c r="I1140" i="9"/>
  <c r="I1141" i="9"/>
  <c r="I1142" i="9"/>
  <c r="I1143" i="9"/>
  <c r="I1144" i="9"/>
  <c r="I1145" i="9"/>
  <c r="I1146" i="9"/>
  <c r="I1147" i="9"/>
  <c r="I1148" i="9"/>
  <c r="I1149" i="9"/>
  <c r="I1150" i="9"/>
  <c r="I1151" i="9"/>
  <c r="I1152" i="9"/>
  <c r="I1153" i="9"/>
  <c r="I1154" i="9"/>
  <c r="I1155" i="9"/>
  <c r="I1156" i="9"/>
  <c r="I1157" i="9"/>
  <c r="I1158" i="9"/>
  <c r="I1159" i="9"/>
  <c r="I1160" i="9"/>
  <c r="I1161" i="9"/>
  <c r="I1162" i="9"/>
  <c r="I1163" i="9"/>
  <c r="I1164" i="9"/>
  <c r="I1165" i="9"/>
  <c r="I1166" i="9"/>
  <c r="I1167" i="9"/>
  <c r="I1168" i="9"/>
  <c r="I1169" i="9"/>
  <c r="I1170" i="9"/>
  <c r="I1171" i="9"/>
  <c r="I1172" i="9"/>
  <c r="I1173" i="9"/>
  <c r="I1174" i="9"/>
  <c r="I1175" i="9"/>
  <c r="I1176" i="9"/>
  <c r="I1177" i="9"/>
  <c r="I1178" i="9"/>
  <c r="I1179" i="9"/>
  <c r="I1180" i="9"/>
  <c r="I1181" i="9"/>
  <c r="I1182" i="9"/>
  <c r="I1183" i="9"/>
  <c r="I1184" i="9"/>
  <c r="I1185" i="9"/>
  <c r="I1186" i="9"/>
  <c r="I1187" i="9"/>
  <c r="I1188" i="9"/>
  <c r="I1189" i="9"/>
  <c r="I1190" i="9"/>
  <c r="I1191" i="9"/>
  <c r="I1192" i="9"/>
  <c r="I1193" i="9"/>
  <c r="I1194" i="9"/>
  <c r="I1195" i="9"/>
  <c r="I1196" i="9"/>
  <c r="I1197" i="9"/>
  <c r="I1198" i="9"/>
  <c r="I1199" i="9"/>
  <c r="I1200" i="9"/>
  <c r="I1201" i="9"/>
  <c r="I1202" i="9"/>
  <c r="I1203" i="9"/>
  <c r="I1204" i="9"/>
  <c r="I1205" i="9"/>
  <c r="I1206" i="9"/>
  <c r="I1207" i="9"/>
  <c r="I1208" i="9"/>
  <c r="I1209" i="9"/>
  <c r="I1210" i="9"/>
  <c r="I1211" i="9"/>
  <c r="I1212" i="9"/>
  <c r="I1213" i="9"/>
  <c r="I1214" i="9"/>
  <c r="I1215" i="9"/>
  <c r="I1216" i="9"/>
  <c r="I1217" i="9"/>
  <c r="I1218" i="9"/>
  <c r="I1219" i="9"/>
  <c r="I1220" i="9"/>
  <c r="I1221" i="9"/>
  <c r="I1222" i="9"/>
  <c r="I1223" i="9"/>
  <c r="I1224" i="9"/>
  <c r="I1225" i="9"/>
  <c r="I1226" i="9"/>
  <c r="I1227" i="9"/>
  <c r="I1228" i="9"/>
  <c r="I1229" i="9"/>
  <c r="I1230" i="9"/>
  <c r="I1231" i="9"/>
  <c r="I1232" i="9"/>
  <c r="I1233" i="9"/>
  <c r="I1234" i="9"/>
  <c r="I1235" i="9"/>
  <c r="I1236" i="9"/>
  <c r="I1237" i="9"/>
  <c r="I1238" i="9"/>
  <c r="I1239" i="9"/>
  <c r="I1240" i="9"/>
  <c r="I1241" i="9"/>
  <c r="I1242" i="9"/>
  <c r="I1243" i="9"/>
  <c r="I1244" i="9"/>
  <c r="I1245" i="9"/>
  <c r="I1246" i="9"/>
  <c r="I1247" i="9"/>
  <c r="I1248" i="9"/>
  <c r="I1249" i="9"/>
  <c r="I1250" i="9"/>
  <c r="I1251" i="9"/>
  <c r="I1252" i="9"/>
  <c r="I1253" i="9"/>
  <c r="I1254" i="9"/>
  <c r="I1255" i="9"/>
  <c r="I1256" i="9"/>
  <c r="I1257" i="9"/>
  <c r="I1258" i="9"/>
  <c r="I1259" i="9"/>
  <c r="I1260" i="9"/>
  <c r="I1261" i="9"/>
  <c r="I1262" i="9"/>
  <c r="I1263" i="9"/>
  <c r="I1264" i="9"/>
  <c r="I1265" i="9"/>
  <c r="I1266" i="9"/>
  <c r="I1267" i="9"/>
  <c r="I1268" i="9"/>
  <c r="I1269" i="9"/>
  <c r="I1270" i="9"/>
  <c r="I1271" i="9"/>
  <c r="I1272" i="9"/>
  <c r="I1273" i="9"/>
  <c r="I1274" i="9"/>
  <c r="I1275" i="9"/>
  <c r="I1276" i="9"/>
  <c r="I1277" i="9"/>
  <c r="I1278" i="9"/>
  <c r="I1279" i="9"/>
  <c r="I1280" i="9"/>
  <c r="I1281" i="9"/>
  <c r="I1282" i="9"/>
  <c r="I1283" i="9"/>
  <c r="I1284" i="9"/>
  <c r="I1285" i="9"/>
  <c r="I1286" i="9"/>
  <c r="I1287" i="9"/>
  <c r="I1288" i="9"/>
  <c r="I1289" i="9"/>
  <c r="I1290" i="9"/>
  <c r="I1291" i="9"/>
  <c r="I1292" i="9"/>
  <c r="I1293" i="9"/>
  <c r="I1294" i="9"/>
  <c r="I1295" i="9"/>
  <c r="I1296" i="9"/>
  <c r="I1297" i="9"/>
  <c r="I1298" i="9"/>
  <c r="I1299" i="9"/>
  <c r="I1300" i="9"/>
  <c r="I1301" i="9"/>
  <c r="I1302" i="9"/>
  <c r="I1303" i="9"/>
  <c r="I1304" i="9"/>
  <c r="I1305" i="9"/>
  <c r="I1306" i="9"/>
  <c r="I1307" i="9"/>
  <c r="I1308" i="9"/>
  <c r="I1309" i="9"/>
  <c r="I1310" i="9"/>
  <c r="I1311" i="9"/>
  <c r="I1312" i="9"/>
  <c r="I1313" i="9"/>
  <c r="I1314" i="9"/>
  <c r="I1315" i="9"/>
  <c r="I1316" i="9"/>
  <c r="I1317" i="9"/>
  <c r="I1318" i="9"/>
  <c r="I1319" i="9"/>
  <c r="I1320" i="9"/>
  <c r="I1321" i="9"/>
  <c r="I1322" i="9"/>
  <c r="I1323" i="9"/>
  <c r="I1324" i="9"/>
  <c r="I1325" i="9"/>
  <c r="I1326" i="9"/>
  <c r="I1327" i="9"/>
  <c r="I1328" i="9"/>
  <c r="I1329" i="9"/>
  <c r="I1330" i="9"/>
  <c r="I1331" i="9"/>
  <c r="I1332" i="9"/>
  <c r="I1333" i="9"/>
  <c r="I1334" i="9"/>
  <c r="I1335" i="9"/>
  <c r="I1336" i="9"/>
  <c r="I1337" i="9"/>
  <c r="I1338" i="9"/>
  <c r="I1339" i="9"/>
  <c r="I1340" i="9"/>
  <c r="I1341" i="9"/>
  <c r="I1342" i="9"/>
  <c r="I1343" i="9"/>
  <c r="I1344" i="9"/>
  <c r="I1345" i="9"/>
  <c r="I1346" i="9"/>
  <c r="I1347" i="9"/>
  <c r="I1348" i="9"/>
  <c r="I1349" i="9"/>
  <c r="I1350" i="9"/>
  <c r="I1351" i="9"/>
  <c r="I1352" i="9"/>
  <c r="I1353" i="9"/>
  <c r="I1354" i="9"/>
  <c r="I1355" i="9"/>
  <c r="I1356" i="9"/>
  <c r="I1357" i="9"/>
  <c r="I1358" i="9"/>
  <c r="I1359" i="9"/>
  <c r="I1360" i="9"/>
  <c r="I1361" i="9"/>
  <c r="I1362" i="9"/>
  <c r="I1363" i="9"/>
  <c r="I1364" i="9"/>
  <c r="I1365" i="9"/>
  <c r="I1366" i="9"/>
  <c r="I1367" i="9"/>
  <c r="I1368" i="9"/>
  <c r="I1369" i="9"/>
  <c r="I1370" i="9"/>
  <c r="I1371" i="9"/>
  <c r="I1372" i="9"/>
  <c r="I1373" i="9"/>
  <c r="I1374" i="9"/>
  <c r="I1375" i="9"/>
  <c r="I1376" i="9"/>
  <c r="I1377" i="9"/>
  <c r="I1378" i="9"/>
  <c r="I1379" i="9"/>
  <c r="I1380" i="9"/>
  <c r="I1381" i="9"/>
  <c r="I1382" i="9"/>
  <c r="I1383" i="9"/>
  <c r="I1384" i="9"/>
  <c r="I1385" i="9"/>
  <c r="I1386" i="9"/>
  <c r="I1387" i="9"/>
  <c r="I1388" i="9"/>
  <c r="I1389" i="9"/>
  <c r="I1390" i="9"/>
  <c r="I1391" i="9"/>
  <c r="I1392" i="9"/>
  <c r="I1393" i="9"/>
  <c r="I1394" i="9"/>
  <c r="I1395" i="9"/>
  <c r="I1396" i="9"/>
  <c r="I1397" i="9"/>
  <c r="I1398" i="9"/>
  <c r="I1399" i="9"/>
  <c r="I1400" i="9"/>
  <c r="I1401" i="9"/>
  <c r="I1402" i="9"/>
  <c r="I1403" i="9"/>
  <c r="I1404" i="9"/>
  <c r="I1405" i="9"/>
  <c r="I1406" i="9"/>
  <c r="I1407" i="9"/>
  <c r="I1408" i="9"/>
  <c r="I1409" i="9"/>
  <c r="I1410" i="9"/>
  <c r="I1411" i="9"/>
  <c r="I1412" i="9"/>
  <c r="I1413" i="9"/>
  <c r="I1414" i="9"/>
  <c r="I1415" i="9"/>
  <c r="I1416" i="9"/>
  <c r="I1417" i="9"/>
  <c r="I1418" i="9"/>
  <c r="I1419" i="9"/>
  <c r="I1420" i="9"/>
  <c r="I1421" i="9"/>
  <c r="I1422" i="9"/>
  <c r="I1423" i="9"/>
  <c r="I1424" i="9"/>
  <c r="I1425" i="9"/>
  <c r="I1426" i="9"/>
  <c r="I1427" i="9"/>
  <c r="I1428" i="9"/>
  <c r="I1429" i="9"/>
  <c r="I1430" i="9"/>
  <c r="I1431" i="9"/>
  <c r="I1432" i="9"/>
  <c r="I1433" i="9"/>
  <c r="I1434" i="9"/>
  <c r="I1435" i="9"/>
  <c r="I1436" i="9"/>
  <c r="I1437" i="9"/>
  <c r="I1438" i="9"/>
  <c r="I1439" i="9"/>
  <c r="I1440" i="9"/>
  <c r="I1441" i="9"/>
  <c r="I1442" i="9"/>
  <c r="I1443" i="9"/>
  <c r="I1444" i="9"/>
  <c r="I1445" i="9"/>
  <c r="I1446" i="9"/>
  <c r="I1447" i="9"/>
  <c r="I1448" i="9"/>
  <c r="I1449" i="9"/>
  <c r="I1450" i="9"/>
  <c r="I1451" i="9"/>
  <c r="I1452" i="9"/>
  <c r="I1453" i="9"/>
  <c r="I1454" i="9"/>
  <c r="I1455" i="9"/>
  <c r="I1456" i="9"/>
  <c r="I1457" i="9"/>
  <c r="I1458" i="9"/>
  <c r="I1459" i="9"/>
  <c r="I1460" i="9"/>
  <c r="I1461" i="9"/>
  <c r="I1462" i="9"/>
  <c r="I1463" i="9"/>
  <c r="I1464" i="9"/>
  <c r="I1465" i="9"/>
  <c r="I1466" i="9"/>
  <c r="I1467" i="9"/>
  <c r="I1468" i="9"/>
  <c r="I1469" i="9"/>
  <c r="I1470" i="9"/>
  <c r="I1471" i="9"/>
  <c r="I1472" i="9"/>
  <c r="I1473" i="9"/>
  <c r="I1474" i="9"/>
  <c r="I1475" i="9"/>
  <c r="I1476" i="9"/>
  <c r="I1477" i="9"/>
  <c r="I1478" i="9"/>
  <c r="I1479" i="9"/>
  <c r="I1480" i="9"/>
  <c r="I1481" i="9"/>
  <c r="I1482" i="9"/>
  <c r="I1483" i="9"/>
  <c r="I1484" i="9"/>
  <c r="I1485" i="9"/>
  <c r="I1486" i="9"/>
  <c r="I1487" i="9"/>
  <c r="I1488" i="9"/>
  <c r="I1489" i="9"/>
  <c r="I1490" i="9"/>
  <c r="I1491" i="9"/>
  <c r="I1492" i="9"/>
  <c r="I1493" i="9"/>
  <c r="I1494" i="9"/>
  <c r="I1495" i="9"/>
  <c r="I1496" i="9"/>
  <c r="I1497" i="9"/>
  <c r="I1498" i="9"/>
  <c r="I1499" i="9"/>
  <c r="I1500" i="9"/>
  <c r="I1501" i="9"/>
  <c r="I1502" i="9"/>
  <c r="I1503" i="9"/>
  <c r="I1504" i="9"/>
  <c r="I1505" i="9"/>
  <c r="I1506" i="9"/>
  <c r="I1507" i="9"/>
  <c r="I1508" i="9"/>
  <c r="I1509" i="9"/>
  <c r="I1510" i="9"/>
  <c r="I1511" i="9"/>
  <c r="I1512" i="9"/>
  <c r="I1513" i="9"/>
  <c r="I1514" i="9"/>
  <c r="I1515" i="9"/>
  <c r="I1516" i="9"/>
  <c r="I1517" i="9"/>
  <c r="I1518" i="9"/>
  <c r="I1519" i="9"/>
  <c r="I1520" i="9"/>
  <c r="I1521" i="9"/>
  <c r="I1522" i="9"/>
  <c r="I1523" i="9"/>
  <c r="I1524" i="9"/>
  <c r="I1525" i="9"/>
  <c r="I1526" i="9"/>
  <c r="I1527" i="9"/>
  <c r="I1528" i="9"/>
  <c r="I1529" i="9"/>
  <c r="I1530" i="9"/>
  <c r="I1531" i="9"/>
  <c r="I1532" i="9"/>
  <c r="I1533" i="9"/>
  <c r="I1534" i="9"/>
  <c r="I1535" i="9"/>
  <c r="I1536" i="9"/>
  <c r="I1537" i="9"/>
  <c r="I1538" i="9"/>
  <c r="I1539" i="9"/>
  <c r="I1540" i="9"/>
  <c r="I1541" i="9"/>
  <c r="I1542" i="9"/>
  <c r="I1543" i="9"/>
  <c r="I1544" i="9"/>
  <c r="I1545" i="9"/>
  <c r="I1546" i="9"/>
  <c r="I1547" i="9"/>
  <c r="I1548" i="9"/>
  <c r="I1549" i="9"/>
  <c r="I1550" i="9"/>
  <c r="I1551" i="9"/>
  <c r="I1552" i="9"/>
  <c r="I1553" i="9"/>
  <c r="I1554" i="9"/>
  <c r="I1555" i="9"/>
  <c r="I1556" i="9"/>
  <c r="I1557" i="9"/>
  <c r="I1558" i="9"/>
  <c r="I1559" i="9"/>
  <c r="I1560" i="9"/>
  <c r="I1561" i="9"/>
  <c r="I1562" i="9"/>
  <c r="I1563" i="9"/>
  <c r="I1564" i="9"/>
  <c r="I1565" i="9"/>
  <c r="I1566" i="9"/>
  <c r="I1567" i="9"/>
  <c r="I1568" i="9"/>
  <c r="I1569" i="9"/>
  <c r="I1570" i="9"/>
  <c r="I1571" i="9"/>
  <c r="I1572" i="9"/>
  <c r="I1573" i="9"/>
  <c r="I1574" i="9"/>
  <c r="I1575" i="9"/>
  <c r="I1576" i="9"/>
  <c r="I1577" i="9"/>
  <c r="I1578" i="9"/>
  <c r="I1579" i="9"/>
  <c r="I1580" i="9"/>
  <c r="I1581" i="9"/>
  <c r="I1582" i="9"/>
  <c r="I1583" i="9"/>
  <c r="I1584" i="9"/>
  <c r="I1585" i="9"/>
  <c r="I1586" i="9"/>
  <c r="I1587" i="9"/>
  <c r="I1588" i="9"/>
  <c r="I1589" i="9"/>
  <c r="I1590" i="9"/>
  <c r="I1591" i="9"/>
  <c r="I1592" i="9"/>
  <c r="I1593" i="9"/>
  <c r="I1594" i="9"/>
  <c r="I1595" i="9"/>
  <c r="I1596" i="9"/>
  <c r="I1597" i="9"/>
  <c r="I1598" i="9"/>
  <c r="I1599" i="9"/>
  <c r="I1600" i="9"/>
  <c r="I1601" i="9"/>
  <c r="I1602" i="9"/>
  <c r="I1603" i="9"/>
  <c r="I1604" i="9"/>
  <c r="I1605" i="9"/>
  <c r="I1606" i="9"/>
  <c r="I1607" i="9"/>
  <c r="I1608" i="9"/>
  <c r="I1609" i="9"/>
  <c r="I1610" i="9"/>
  <c r="I1611" i="9"/>
  <c r="I1612" i="9"/>
  <c r="I1613" i="9"/>
  <c r="I1614" i="9"/>
  <c r="I1615" i="9"/>
  <c r="I1616" i="9"/>
  <c r="I1617" i="9"/>
  <c r="I1618" i="9"/>
  <c r="I1619" i="9"/>
  <c r="I1620" i="9"/>
  <c r="I1621" i="9"/>
  <c r="I1622" i="9"/>
  <c r="I1623" i="9"/>
  <c r="I1624" i="9"/>
  <c r="I1625" i="9"/>
  <c r="I1626" i="9"/>
  <c r="I1627" i="9"/>
  <c r="I1628" i="9"/>
  <c r="I1629" i="9"/>
  <c r="I1630" i="9"/>
  <c r="I1631" i="9"/>
  <c r="I1632" i="9"/>
  <c r="I1633" i="9"/>
  <c r="I1634" i="9"/>
  <c r="I1635" i="9"/>
  <c r="I1636" i="9"/>
  <c r="I1637" i="9"/>
  <c r="I1638" i="9"/>
  <c r="I1639" i="9"/>
  <c r="I1640" i="9"/>
  <c r="I1641" i="9"/>
  <c r="I1642" i="9"/>
  <c r="I1643" i="9"/>
  <c r="I1644" i="9"/>
  <c r="I1645" i="9"/>
  <c r="I1646" i="9"/>
  <c r="I1647" i="9"/>
  <c r="I1648" i="9"/>
  <c r="I1649" i="9"/>
  <c r="I1650" i="9"/>
  <c r="I1651" i="9"/>
  <c r="I1652" i="9"/>
  <c r="I1653" i="9"/>
  <c r="I1654" i="9"/>
  <c r="I1655" i="9"/>
  <c r="I1656" i="9"/>
  <c r="I1657" i="9"/>
  <c r="I1658" i="9"/>
  <c r="I1659" i="9"/>
  <c r="I1660" i="9"/>
  <c r="I1661" i="9"/>
  <c r="I1662" i="9"/>
  <c r="I1663" i="9"/>
  <c r="I1664" i="9"/>
  <c r="I1665" i="9"/>
  <c r="I1666" i="9"/>
  <c r="I1667" i="9"/>
  <c r="I1668" i="9"/>
  <c r="I1669" i="9"/>
  <c r="I1670" i="9"/>
  <c r="I1671" i="9"/>
  <c r="I1672" i="9"/>
  <c r="I1673" i="9"/>
  <c r="I1674" i="9"/>
  <c r="I1675" i="9"/>
  <c r="I1676" i="9"/>
  <c r="I1677" i="9"/>
  <c r="I1678" i="9"/>
  <c r="I1679" i="9"/>
  <c r="I1680" i="9"/>
  <c r="I1681" i="9"/>
  <c r="I1682" i="9"/>
  <c r="I1683" i="9"/>
  <c r="I1684" i="9"/>
  <c r="I1685" i="9"/>
  <c r="I1686" i="9"/>
  <c r="I1687" i="9"/>
  <c r="I1688" i="9"/>
  <c r="I1689" i="9"/>
  <c r="I1690" i="9"/>
  <c r="I1691" i="9"/>
  <c r="I1692" i="9"/>
  <c r="I1693" i="9"/>
  <c r="I1694" i="9"/>
  <c r="I1695" i="9"/>
  <c r="I1696" i="9"/>
  <c r="I1697" i="9"/>
  <c r="I1698" i="9"/>
  <c r="I1699" i="9"/>
  <c r="I1700" i="9"/>
  <c r="I1701" i="9"/>
  <c r="I1702" i="9"/>
  <c r="I1703" i="9"/>
  <c r="I1704" i="9"/>
  <c r="I1705" i="9"/>
  <c r="I1706" i="9"/>
  <c r="I1707" i="9"/>
  <c r="I1708" i="9"/>
  <c r="I1709" i="9"/>
  <c r="I1710" i="9"/>
  <c r="I1711" i="9"/>
  <c r="I1712" i="9"/>
  <c r="I1713" i="9"/>
  <c r="I1714" i="9"/>
  <c r="I1715" i="9"/>
  <c r="I1716" i="9"/>
  <c r="I1717" i="9"/>
  <c r="I1718" i="9"/>
  <c r="I1719" i="9"/>
  <c r="I1720" i="9"/>
  <c r="I1721" i="9"/>
  <c r="I1722" i="9"/>
  <c r="I1723" i="9"/>
  <c r="I1724" i="9"/>
  <c r="I1725" i="9"/>
  <c r="I1726" i="9"/>
  <c r="I1727" i="9"/>
  <c r="I1728" i="9"/>
  <c r="I1729" i="9"/>
  <c r="I1730" i="9"/>
  <c r="I1731" i="9"/>
  <c r="I1732" i="9"/>
  <c r="I1733" i="9"/>
  <c r="I1734" i="9"/>
  <c r="I1735" i="9"/>
  <c r="I1736" i="9"/>
  <c r="I1737" i="9"/>
  <c r="I1738" i="9"/>
  <c r="I1739" i="9"/>
  <c r="I1740" i="9"/>
  <c r="I1741" i="9"/>
  <c r="I1742" i="9"/>
  <c r="I1743" i="9"/>
  <c r="I1744" i="9"/>
  <c r="I1745" i="9"/>
  <c r="I1746" i="9"/>
  <c r="I1747" i="9"/>
  <c r="I1748" i="9"/>
  <c r="I1749" i="9"/>
  <c r="I1750" i="9"/>
  <c r="I1751" i="9"/>
  <c r="I1752" i="9"/>
  <c r="I1753" i="9"/>
  <c r="I1754" i="9"/>
  <c r="I1755" i="9"/>
  <c r="I1756" i="9"/>
  <c r="I1757" i="9"/>
  <c r="I1758" i="9"/>
  <c r="I1759" i="9"/>
  <c r="I1760" i="9"/>
  <c r="I1761" i="9"/>
  <c r="I1762" i="9"/>
  <c r="I1763" i="9"/>
  <c r="I1764" i="9"/>
  <c r="I1765" i="9"/>
  <c r="I1766" i="9"/>
  <c r="I1767" i="9"/>
  <c r="I1768" i="9"/>
  <c r="I1769" i="9"/>
  <c r="I1770" i="9"/>
  <c r="I1771" i="9"/>
  <c r="I1772" i="9"/>
  <c r="I1773" i="9"/>
  <c r="I1774" i="9"/>
  <c r="I1775" i="9"/>
  <c r="I1776" i="9"/>
  <c r="I1777" i="9"/>
  <c r="I1778" i="9"/>
  <c r="I1779" i="9"/>
  <c r="I1780" i="9"/>
  <c r="I1781" i="9"/>
  <c r="I1782" i="9"/>
  <c r="I1783" i="9"/>
  <c r="I1784" i="9"/>
  <c r="I1785" i="9"/>
  <c r="I1786" i="9"/>
  <c r="I1787" i="9"/>
  <c r="I1788" i="9"/>
  <c r="I1789" i="9"/>
  <c r="I1790" i="9"/>
  <c r="I1791" i="9"/>
  <c r="I1792" i="9"/>
  <c r="I1793" i="9"/>
  <c r="I1794" i="9"/>
  <c r="I1795" i="9"/>
  <c r="I1796" i="9"/>
  <c r="I1797" i="9"/>
  <c r="I1798" i="9"/>
  <c r="I1799" i="9"/>
  <c r="I1800" i="9"/>
  <c r="I1801" i="9"/>
  <c r="I1802" i="9"/>
  <c r="I1803" i="9"/>
  <c r="I1804" i="9"/>
  <c r="I1805" i="9"/>
  <c r="I1806" i="9"/>
  <c r="I1807" i="9"/>
  <c r="I1808" i="9"/>
  <c r="I1809" i="9"/>
  <c r="I1810" i="9"/>
  <c r="I1811" i="9"/>
  <c r="I1812" i="9"/>
  <c r="I1813" i="9"/>
  <c r="I1814" i="9"/>
  <c r="I1815" i="9"/>
  <c r="I1816" i="9"/>
  <c r="I1817" i="9"/>
  <c r="I1818" i="9"/>
  <c r="I1819" i="9"/>
  <c r="I1820" i="9"/>
  <c r="I1821" i="9"/>
  <c r="I1822" i="9"/>
  <c r="I1823" i="9"/>
  <c r="I1824" i="9"/>
  <c r="I1825" i="9"/>
  <c r="I1826" i="9"/>
  <c r="I1827" i="9"/>
  <c r="I1828" i="9"/>
  <c r="I1829" i="9"/>
  <c r="I1830" i="9"/>
  <c r="I1831" i="9"/>
  <c r="I1832" i="9"/>
  <c r="I1833" i="9"/>
  <c r="I1834" i="9"/>
  <c r="I1835" i="9"/>
  <c r="I1836" i="9"/>
  <c r="I1837" i="9"/>
  <c r="I1838" i="9"/>
  <c r="I1839" i="9"/>
  <c r="I1840" i="9"/>
  <c r="I1841" i="9"/>
  <c r="I1842" i="9"/>
  <c r="I1843" i="9"/>
  <c r="I1844" i="9"/>
  <c r="I1845" i="9"/>
  <c r="I1846" i="9"/>
  <c r="I1847" i="9"/>
  <c r="I1848" i="9"/>
  <c r="I1849" i="9"/>
  <c r="I1850" i="9"/>
  <c r="I1851" i="9"/>
  <c r="I1852" i="9"/>
  <c r="I1853" i="9"/>
  <c r="I1854" i="9"/>
  <c r="I1855" i="9"/>
  <c r="I1856" i="9"/>
  <c r="I1857" i="9"/>
  <c r="I1858" i="9"/>
  <c r="I1859" i="9"/>
  <c r="I1860" i="9"/>
  <c r="I1861" i="9"/>
  <c r="I1862" i="9"/>
  <c r="I1863" i="9"/>
  <c r="I1864" i="9"/>
  <c r="I1865" i="9"/>
  <c r="I1866" i="9"/>
  <c r="I1867" i="9"/>
  <c r="I1868" i="9"/>
  <c r="I1869" i="9"/>
  <c r="I1870" i="9"/>
  <c r="I1871" i="9"/>
  <c r="I1872" i="9"/>
  <c r="I1873" i="9"/>
  <c r="I1874" i="9"/>
  <c r="I1875" i="9"/>
  <c r="I1876" i="9"/>
  <c r="I1877" i="9"/>
  <c r="I1878" i="9"/>
  <c r="I1879" i="9"/>
  <c r="I1880" i="9"/>
  <c r="I1881" i="9"/>
  <c r="I1882" i="9"/>
  <c r="I1883" i="9"/>
  <c r="I1884" i="9"/>
  <c r="I1885" i="9"/>
  <c r="I1886" i="9"/>
  <c r="I1887" i="9"/>
  <c r="I1888" i="9"/>
  <c r="I1889" i="9"/>
  <c r="I1890" i="9"/>
  <c r="I1891" i="9"/>
  <c r="I1892" i="9"/>
  <c r="I1893" i="9"/>
  <c r="I1894" i="9"/>
  <c r="I1895" i="9"/>
  <c r="I1896" i="9"/>
  <c r="I1897" i="9"/>
  <c r="I1898" i="9"/>
  <c r="I1899" i="9"/>
  <c r="I1900" i="9"/>
  <c r="I1901" i="9"/>
  <c r="I1902" i="9"/>
  <c r="I1903" i="9"/>
  <c r="I1904" i="9"/>
  <c r="I1905" i="9"/>
  <c r="I1906" i="9"/>
  <c r="I1907" i="9"/>
  <c r="I1908" i="9"/>
  <c r="I1909" i="9"/>
  <c r="I1910" i="9"/>
  <c r="I1911" i="9"/>
  <c r="I1912" i="9"/>
  <c r="I1913" i="9"/>
  <c r="I1914" i="9"/>
  <c r="I1915" i="9"/>
  <c r="I1916" i="9"/>
  <c r="I1917" i="9"/>
  <c r="I1918" i="9"/>
  <c r="I1919" i="9"/>
  <c r="I1920" i="9"/>
  <c r="I1921" i="9"/>
  <c r="I1922" i="9"/>
  <c r="I1923" i="9"/>
  <c r="I1924" i="9"/>
  <c r="I1925" i="9"/>
  <c r="I1926" i="9"/>
  <c r="I1927" i="9"/>
  <c r="I1928" i="9"/>
  <c r="I1929" i="9"/>
  <c r="I1930" i="9"/>
  <c r="I1931" i="9"/>
  <c r="I1932" i="9"/>
  <c r="I1933" i="9"/>
  <c r="I1934" i="9"/>
  <c r="I1935" i="9"/>
  <c r="I1936" i="9"/>
  <c r="I1937" i="9"/>
  <c r="I1938" i="9"/>
  <c r="I1939" i="9"/>
  <c r="I1940" i="9"/>
  <c r="I1941" i="9"/>
  <c r="I1942" i="9"/>
  <c r="I1943" i="9"/>
  <c r="I1944" i="9"/>
  <c r="I1945" i="9"/>
  <c r="I1946" i="9"/>
  <c r="I1947" i="9"/>
  <c r="I1948" i="9"/>
  <c r="I1949" i="9"/>
  <c r="I1950" i="9"/>
  <c r="I1951" i="9"/>
  <c r="I1952" i="9"/>
  <c r="I1953" i="9"/>
  <c r="I1954" i="9"/>
  <c r="I1955" i="9"/>
  <c r="I1956" i="9"/>
  <c r="I1957" i="9"/>
  <c r="I1958" i="9"/>
  <c r="I1959" i="9"/>
  <c r="I1960" i="9"/>
  <c r="I1961" i="9"/>
  <c r="I1962" i="9"/>
  <c r="I1963" i="9"/>
  <c r="I1964" i="9"/>
  <c r="I1965" i="9"/>
  <c r="I1966" i="9"/>
  <c r="I1967" i="9"/>
  <c r="I1968" i="9"/>
  <c r="I1969" i="9"/>
  <c r="I1970" i="9"/>
  <c r="I1971" i="9"/>
  <c r="I1972" i="9"/>
  <c r="I1973" i="9"/>
  <c r="I1974" i="9"/>
  <c r="I1975" i="9"/>
  <c r="I1976" i="9"/>
  <c r="I1977" i="9"/>
  <c r="I1978" i="9"/>
  <c r="I1979" i="9"/>
  <c r="I1980" i="9"/>
  <c r="I1981" i="9"/>
  <c r="I1982" i="9"/>
  <c r="I1983" i="9"/>
  <c r="I1984" i="9"/>
  <c r="I1985" i="9"/>
  <c r="I1986" i="9"/>
  <c r="I1987" i="9"/>
  <c r="I1988" i="9"/>
  <c r="I1989" i="9"/>
  <c r="I1990" i="9"/>
  <c r="I1991" i="9"/>
  <c r="I1992" i="9"/>
  <c r="I1993" i="9"/>
  <c r="I1994" i="9"/>
  <c r="I1995" i="9"/>
  <c r="I1996" i="9"/>
  <c r="I1997" i="9"/>
  <c r="I1998" i="9"/>
  <c r="I1999" i="9"/>
  <c r="I2000" i="9"/>
  <c r="I2001" i="9"/>
  <c r="I2002" i="9"/>
  <c r="I2003" i="9"/>
  <c r="I2004" i="9"/>
  <c r="I2005" i="9"/>
  <c r="I2006" i="9"/>
  <c r="I2007" i="9"/>
  <c r="I2008" i="9"/>
  <c r="I2009" i="9"/>
  <c r="I2010" i="9"/>
  <c r="I2011" i="9"/>
  <c r="I2012" i="9"/>
  <c r="I2013" i="9"/>
  <c r="I2014" i="9"/>
  <c r="I2015" i="9"/>
  <c r="I2016" i="9"/>
  <c r="I2017" i="9"/>
  <c r="I2018" i="9"/>
  <c r="I2019" i="9"/>
  <c r="I2020" i="9"/>
  <c r="I2021" i="9"/>
  <c r="I2022" i="9"/>
  <c r="I2023" i="9"/>
  <c r="I2024" i="9"/>
  <c r="I2025" i="9"/>
  <c r="I2026" i="9"/>
  <c r="I2027" i="9"/>
  <c r="I2028" i="9"/>
  <c r="I2029" i="9"/>
  <c r="I2030" i="9"/>
  <c r="I2031" i="9"/>
  <c r="I2032" i="9"/>
  <c r="I2033" i="9"/>
  <c r="I2034" i="9"/>
  <c r="I2035" i="9"/>
  <c r="I2036" i="9"/>
  <c r="I2037" i="9"/>
  <c r="I2038" i="9"/>
  <c r="I2039" i="9"/>
  <c r="I2040" i="9"/>
  <c r="I2041" i="9"/>
  <c r="I2042" i="9"/>
  <c r="I2043" i="9"/>
  <c r="I2044" i="9"/>
  <c r="I2045" i="9"/>
  <c r="I2046" i="9"/>
  <c r="I2047" i="9"/>
  <c r="I2048" i="9"/>
  <c r="I2049" i="9"/>
  <c r="I2050" i="9"/>
  <c r="I2051" i="9"/>
  <c r="I2052" i="9"/>
  <c r="I2053" i="9"/>
  <c r="I2054" i="9"/>
  <c r="I2055" i="9"/>
  <c r="I2056" i="9"/>
  <c r="I2057" i="9"/>
  <c r="I2058" i="9"/>
  <c r="I2059" i="9"/>
  <c r="I2060" i="9"/>
  <c r="I2061" i="9"/>
  <c r="I2062" i="9"/>
  <c r="I2063" i="9"/>
  <c r="I2064" i="9"/>
  <c r="I2065" i="9"/>
  <c r="I2066" i="9"/>
  <c r="I2067" i="9"/>
  <c r="I2068" i="9"/>
  <c r="I2069" i="9"/>
  <c r="I2070" i="9"/>
  <c r="I2071" i="9"/>
  <c r="I2072" i="9"/>
  <c r="I2073" i="9"/>
  <c r="I2074" i="9"/>
  <c r="I2075" i="9"/>
  <c r="I2076" i="9"/>
  <c r="I2077" i="9"/>
  <c r="I2078" i="9"/>
  <c r="I2079" i="9"/>
  <c r="I2080" i="9"/>
  <c r="I2081" i="9"/>
  <c r="I2082" i="9"/>
  <c r="I2083" i="9"/>
  <c r="I2084" i="9"/>
  <c r="I2085" i="9"/>
  <c r="I2086" i="9"/>
  <c r="I2087" i="9"/>
  <c r="I2088" i="9"/>
  <c r="I2089" i="9"/>
  <c r="I2090" i="9"/>
  <c r="I2091" i="9"/>
  <c r="I2092" i="9"/>
  <c r="I2093" i="9"/>
  <c r="I2094" i="9"/>
  <c r="I2095" i="9"/>
  <c r="I2096" i="9"/>
  <c r="I2097" i="9"/>
  <c r="I2098" i="9"/>
  <c r="I2099" i="9"/>
  <c r="I2100" i="9"/>
  <c r="I2101" i="9"/>
  <c r="I2102" i="9"/>
  <c r="I2103" i="9"/>
  <c r="I2104" i="9"/>
  <c r="I2105" i="9"/>
  <c r="I2106" i="9"/>
  <c r="I2107" i="9"/>
  <c r="I2108" i="9"/>
  <c r="I2109" i="9"/>
  <c r="I2110" i="9"/>
  <c r="I2111" i="9"/>
  <c r="I2112" i="9"/>
  <c r="I2113" i="9"/>
  <c r="I2114" i="9"/>
  <c r="I2115" i="9"/>
  <c r="I2116" i="9"/>
  <c r="I2117" i="9"/>
  <c r="I2118" i="9"/>
  <c r="I2119" i="9"/>
  <c r="I2120" i="9"/>
  <c r="I2121" i="9"/>
  <c r="I2122" i="9"/>
  <c r="I2123" i="9"/>
  <c r="I2124" i="9"/>
  <c r="I2125" i="9"/>
  <c r="I2126" i="9"/>
  <c r="I2127" i="9"/>
  <c r="I2128" i="9"/>
  <c r="I2129" i="9"/>
  <c r="I2130" i="9"/>
  <c r="I2131" i="9"/>
  <c r="I2132" i="9"/>
  <c r="I2133" i="9"/>
  <c r="I2134" i="9"/>
  <c r="I2135" i="9"/>
  <c r="I2136" i="9"/>
  <c r="I2137" i="9"/>
  <c r="I2138" i="9"/>
  <c r="I2139" i="9"/>
  <c r="I2140" i="9"/>
  <c r="I2141" i="9"/>
  <c r="I2142" i="9"/>
  <c r="I2143" i="9"/>
  <c r="I2144" i="9"/>
  <c r="I2145" i="9"/>
  <c r="I2146" i="9"/>
  <c r="I2147" i="9"/>
  <c r="I2148" i="9"/>
  <c r="I2149" i="9"/>
  <c r="I2150" i="9"/>
  <c r="I2151" i="9"/>
  <c r="I2152" i="9"/>
  <c r="I2153" i="9"/>
  <c r="I2154" i="9"/>
  <c r="I2155" i="9"/>
  <c r="I2156" i="9"/>
  <c r="I2157" i="9"/>
  <c r="I2158" i="9"/>
  <c r="I2159" i="9"/>
  <c r="I2160" i="9"/>
  <c r="I2161" i="9"/>
  <c r="I2162" i="9"/>
  <c r="I2163" i="9"/>
  <c r="I2164" i="9"/>
  <c r="I2165" i="9"/>
  <c r="I2166" i="9"/>
  <c r="I2167" i="9"/>
  <c r="I2168" i="9"/>
  <c r="I2169" i="9"/>
  <c r="I2170" i="9"/>
  <c r="I2171" i="9"/>
  <c r="I2172" i="9"/>
  <c r="I2173" i="9"/>
  <c r="I2174" i="9"/>
  <c r="I2175" i="9"/>
  <c r="I2176" i="9"/>
  <c r="I2177" i="9"/>
  <c r="I2178" i="9"/>
  <c r="I2179" i="9"/>
  <c r="I2180" i="9"/>
  <c r="I2181" i="9"/>
  <c r="I2182" i="9"/>
  <c r="I2183" i="9"/>
  <c r="I2184" i="9"/>
  <c r="I2185" i="9"/>
  <c r="I2186" i="9"/>
  <c r="I2187" i="9"/>
  <c r="I2188" i="9"/>
  <c r="I2189" i="9"/>
  <c r="I2190" i="9"/>
  <c r="I2191" i="9"/>
  <c r="I2192" i="9"/>
  <c r="I2193" i="9"/>
  <c r="I2194" i="9"/>
  <c r="I2195" i="9"/>
  <c r="I2196" i="9"/>
  <c r="I2197" i="9"/>
  <c r="I2198" i="9"/>
  <c r="I2199" i="9"/>
  <c r="I2200" i="9"/>
  <c r="I2201" i="9"/>
  <c r="I2202" i="9"/>
  <c r="I2203" i="9"/>
  <c r="I2204" i="9"/>
  <c r="I2205" i="9"/>
  <c r="I2206" i="9"/>
  <c r="I2207" i="9"/>
  <c r="I2208" i="9"/>
  <c r="I2209" i="9"/>
  <c r="I2210" i="9"/>
  <c r="I2211" i="9"/>
  <c r="I2212" i="9"/>
  <c r="I2213" i="9"/>
  <c r="I2214" i="9"/>
  <c r="I2215" i="9"/>
  <c r="I2216" i="9"/>
  <c r="I2217" i="9"/>
  <c r="I2218" i="9"/>
  <c r="I2219" i="9"/>
  <c r="I2220" i="9"/>
  <c r="I2221" i="9"/>
  <c r="I2222" i="9"/>
  <c r="I2223" i="9"/>
  <c r="I2224" i="9"/>
  <c r="I2225" i="9"/>
  <c r="I2226" i="9"/>
  <c r="I2227" i="9"/>
  <c r="I2228" i="9"/>
  <c r="I2229" i="9"/>
  <c r="I2230" i="9"/>
  <c r="I2231" i="9"/>
  <c r="I2232" i="9"/>
  <c r="I2233" i="9"/>
  <c r="I2234" i="9"/>
  <c r="I2235" i="9"/>
  <c r="I2236" i="9"/>
  <c r="I2237" i="9"/>
  <c r="I2238" i="9"/>
  <c r="I2239" i="9"/>
  <c r="I2240" i="9"/>
  <c r="I2241" i="9"/>
  <c r="I2242" i="9"/>
  <c r="I2243" i="9"/>
  <c r="I2244" i="9"/>
  <c r="I2245" i="9"/>
  <c r="I2246" i="9"/>
  <c r="I2247" i="9"/>
  <c r="I2248" i="9"/>
  <c r="I2249" i="9"/>
  <c r="I2250" i="9"/>
  <c r="I2251" i="9"/>
  <c r="I2252" i="9"/>
  <c r="I2253" i="9"/>
  <c r="I2254" i="9"/>
  <c r="I2255" i="9"/>
  <c r="I2256" i="9"/>
  <c r="I2257" i="9"/>
  <c r="I2258" i="9"/>
  <c r="I2259" i="9"/>
  <c r="I2260" i="9"/>
  <c r="I2261" i="9"/>
  <c r="I2262" i="9"/>
  <c r="I2263" i="9"/>
  <c r="I2264" i="9"/>
  <c r="I2265" i="9"/>
  <c r="I2266" i="9"/>
  <c r="I2267" i="9"/>
  <c r="I2268" i="9"/>
  <c r="I2269" i="9"/>
  <c r="I2270" i="9"/>
  <c r="I2271" i="9"/>
  <c r="I2272" i="9"/>
  <c r="I2273" i="9"/>
  <c r="I2274" i="9"/>
  <c r="I2275" i="9"/>
  <c r="I2276" i="9"/>
  <c r="I2277" i="9"/>
  <c r="I2278" i="9"/>
  <c r="I2279" i="9"/>
  <c r="I2280" i="9"/>
  <c r="I2281" i="9"/>
  <c r="I2282" i="9"/>
  <c r="I2283" i="9"/>
  <c r="I2284" i="9"/>
  <c r="I2285" i="9"/>
  <c r="I2286" i="9"/>
  <c r="I2287" i="9"/>
  <c r="I2288" i="9"/>
  <c r="I2289" i="9"/>
  <c r="I2290" i="9"/>
  <c r="I2291" i="9"/>
  <c r="I2292" i="9"/>
  <c r="I2293" i="9"/>
  <c r="I2294" i="9"/>
  <c r="I2295" i="9"/>
  <c r="I2296" i="9"/>
  <c r="I2297" i="9"/>
  <c r="I2298" i="9"/>
  <c r="I2299" i="9"/>
  <c r="I2300" i="9"/>
  <c r="I2301" i="9"/>
  <c r="I2302" i="9"/>
  <c r="I2303" i="9"/>
  <c r="I2304" i="9"/>
  <c r="I2305" i="9"/>
  <c r="I2306" i="9"/>
  <c r="I2307" i="9"/>
  <c r="I2308" i="9"/>
  <c r="I2309" i="9"/>
  <c r="I2310" i="9"/>
  <c r="I2311" i="9"/>
  <c r="I2312" i="9"/>
  <c r="I2313" i="9"/>
  <c r="I2314" i="9"/>
  <c r="I2315" i="9"/>
  <c r="I2316" i="9"/>
  <c r="I2317" i="9"/>
  <c r="I2318" i="9"/>
  <c r="I2319" i="9"/>
  <c r="I2320" i="9"/>
  <c r="I2321" i="9"/>
  <c r="I2322" i="9"/>
  <c r="I2323" i="9"/>
  <c r="I2324" i="9"/>
  <c r="I2325" i="9"/>
  <c r="I2326" i="9"/>
  <c r="I2327" i="9"/>
  <c r="I2328" i="9"/>
  <c r="I2329" i="9"/>
  <c r="I2330" i="9"/>
  <c r="I2331" i="9"/>
  <c r="I2332" i="9"/>
  <c r="I2333" i="9"/>
  <c r="I2334" i="9"/>
  <c r="I2335" i="9"/>
  <c r="I2336" i="9"/>
  <c r="I2337" i="9"/>
  <c r="I2338" i="9"/>
  <c r="I2339" i="9"/>
  <c r="I2340" i="9"/>
  <c r="I2341" i="9"/>
  <c r="I2342" i="9"/>
  <c r="I2343" i="9"/>
  <c r="I2344" i="9"/>
  <c r="I2345" i="9"/>
  <c r="I2346" i="9"/>
  <c r="I2347" i="9"/>
  <c r="I2348" i="9"/>
  <c r="I2349" i="9"/>
  <c r="I2350" i="9"/>
  <c r="I2351" i="9"/>
  <c r="I2352" i="9"/>
  <c r="I2353" i="9"/>
  <c r="I2354" i="9"/>
  <c r="I2355" i="9"/>
  <c r="I2356" i="9"/>
  <c r="I2357" i="9"/>
  <c r="I2358" i="9"/>
  <c r="I2359" i="9"/>
  <c r="I2360" i="9"/>
  <c r="I2361" i="9"/>
  <c r="I2362" i="9"/>
  <c r="I2363" i="9"/>
  <c r="I2364" i="9"/>
  <c r="I2365" i="9"/>
  <c r="I2366" i="9"/>
  <c r="I2367" i="9"/>
  <c r="I2368" i="9"/>
  <c r="I2369" i="9"/>
  <c r="I2370" i="9"/>
  <c r="I2371" i="9"/>
  <c r="I2372" i="9"/>
  <c r="I2373" i="9"/>
  <c r="I2374" i="9"/>
  <c r="I2375" i="9"/>
  <c r="I2376" i="9"/>
  <c r="I2377" i="9"/>
  <c r="AK2377" i="9"/>
  <c r="AM2377" i="9" s="1"/>
  <c r="AJ2377" i="9"/>
  <c r="AF2377" i="9"/>
  <c r="AI2377" i="9" s="1"/>
  <c r="AE2377" i="9"/>
  <c r="AB2377" i="9"/>
  <c r="AA2377" i="9"/>
  <c r="J2377" i="9"/>
  <c r="AL2376" i="9"/>
  <c r="AK2376" i="9"/>
  <c r="AM2376" i="9" s="1"/>
  <c r="AF2376" i="9"/>
  <c r="AI2376" i="9" s="1"/>
  <c r="AE2376" i="9"/>
  <c r="AB2376" i="9"/>
  <c r="AA2376" i="9"/>
  <c r="AJ2376" i="9" s="1"/>
  <c r="J2376" i="9"/>
  <c r="AK2375" i="9"/>
  <c r="AM2375" i="9" s="1"/>
  <c r="AJ2375" i="9"/>
  <c r="AF2375" i="9"/>
  <c r="AI2375" i="9" s="1"/>
  <c r="AE2375" i="9"/>
  <c r="AB2375" i="9"/>
  <c r="AA2375" i="9"/>
  <c r="J2375" i="9"/>
  <c r="AL2374" i="9"/>
  <c r="AK2374" i="9"/>
  <c r="AM2374" i="9" s="1"/>
  <c r="AF2374" i="9"/>
  <c r="AI2374" i="9" s="1"/>
  <c r="AE2374" i="9"/>
  <c r="AB2374" i="9"/>
  <c r="AA2374" i="9"/>
  <c r="AJ2374" i="9" s="1"/>
  <c r="J2374" i="9"/>
  <c r="AK2373" i="9"/>
  <c r="AM2373" i="9" s="1"/>
  <c r="AF2373" i="9"/>
  <c r="AI2373" i="9" s="1"/>
  <c r="AE2373" i="9"/>
  <c r="AB2373" i="9"/>
  <c r="AA2373" i="9"/>
  <c r="AJ2373" i="9" s="1"/>
  <c r="J2373" i="9"/>
  <c r="AK2372" i="9"/>
  <c r="AM2372" i="9" s="1"/>
  <c r="AF2372" i="9"/>
  <c r="AG2372" i="9" s="1"/>
  <c r="AE2372" i="9"/>
  <c r="AB2372" i="9"/>
  <c r="AA2372" i="9"/>
  <c r="AJ2372" i="9" s="1"/>
  <c r="J2372" i="9"/>
  <c r="AK2371" i="9"/>
  <c r="AM2371" i="9" s="1"/>
  <c r="AF2371" i="9"/>
  <c r="AI2371" i="9" s="1"/>
  <c r="AE2371" i="9"/>
  <c r="AB2371" i="9"/>
  <c r="AA2371" i="9"/>
  <c r="AJ2371" i="9" s="1"/>
  <c r="J2371" i="9"/>
  <c r="AK2370" i="9"/>
  <c r="AM2370" i="9" s="1"/>
  <c r="AF2370" i="9"/>
  <c r="AI2370" i="9" s="1"/>
  <c r="AE2370" i="9"/>
  <c r="AB2370" i="9"/>
  <c r="AA2370" i="9"/>
  <c r="AJ2370" i="9" s="1"/>
  <c r="J2370" i="9"/>
  <c r="AK2369" i="9"/>
  <c r="AM2369" i="9" s="1"/>
  <c r="AF2369" i="9"/>
  <c r="AI2369" i="9" s="1"/>
  <c r="AE2369" i="9"/>
  <c r="AB2369" i="9"/>
  <c r="AA2369" i="9"/>
  <c r="AJ2369" i="9" s="1"/>
  <c r="J2369" i="9"/>
  <c r="AK2368" i="9"/>
  <c r="AM2368" i="9" s="1"/>
  <c r="AF2368" i="9"/>
  <c r="AI2368" i="9" s="1"/>
  <c r="AE2368" i="9"/>
  <c r="AB2368" i="9"/>
  <c r="AA2368" i="9"/>
  <c r="AJ2368" i="9" s="1"/>
  <c r="J2368" i="9"/>
  <c r="AK2367" i="9"/>
  <c r="AM2367" i="9" s="1"/>
  <c r="AF2367" i="9"/>
  <c r="AI2367" i="9" s="1"/>
  <c r="AE2367" i="9"/>
  <c r="AB2367" i="9"/>
  <c r="AA2367" i="9"/>
  <c r="AJ2367" i="9" s="1"/>
  <c r="J2367" i="9"/>
  <c r="AK2366" i="9"/>
  <c r="AM2366" i="9" s="1"/>
  <c r="AF2366" i="9"/>
  <c r="AI2366" i="9" s="1"/>
  <c r="AE2366" i="9"/>
  <c r="AB2366" i="9"/>
  <c r="AA2366" i="9"/>
  <c r="AJ2366" i="9" s="1"/>
  <c r="J2366" i="9"/>
  <c r="AK2365" i="9"/>
  <c r="AM2365" i="9" s="1"/>
  <c r="AF2365" i="9"/>
  <c r="AI2365" i="9" s="1"/>
  <c r="AE2365" i="9"/>
  <c r="AB2365" i="9"/>
  <c r="AA2365" i="9"/>
  <c r="AJ2365" i="9" s="1"/>
  <c r="J2365" i="9"/>
  <c r="AK2364" i="9"/>
  <c r="AM2364" i="9" s="1"/>
  <c r="AF2364" i="9"/>
  <c r="AI2364" i="9" s="1"/>
  <c r="AE2364" i="9"/>
  <c r="AB2364" i="9"/>
  <c r="AA2364" i="9"/>
  <c r="AJ2364" i="9" s="1"/>
  <c r="J2364" i="9"/>
  <c r="AK2363" i="9"/>
  <c r="AM2363" i="9" s="1"/>
  <c r="AF2363" i="9"/>
  <c r="AI2363" i="9" s="1"/>
  <c r="AE2363" i="9"/>
  <c r="AB2363" i="9"/>
  <c r="AA2363" i="9"/>
  <c r="AJ2363" i="9" s="1"/>
  <c r="J2363" i="9"/>
  <c r="AK2362" i="9"/>
  <c r="AF2362" i="9"/>
  <c r="AI2362" i="9" s="1"/>
  <c r="AE2362" i="9"/>
  <c r="AB2362" i="9"/>
  <c r="AA2362" i="9"/>
  <c r="AJ2362" i="9" s="1"/>
  <c r="J2362" i="9"/>
  <c r="AK2361" i="9"/>
  <c r="AL2361" i="9" s="1"/>
  <c r="AF2361" i="9"/>
  <c r="AI2361" i="9" s="1"/>
  <c r="AE2361" i="9"/>
  <c r="AB2361" i="9"/>
  <c r="AA2361" i="9"/>
  <c r="AJ2361" i="9" s="1"/>
  <c r="J2361" i="9"/>
  <c r="AK2360" i="9"/>
  <c r="AL2360" i="9" s="1"/>
  <c r="AF2360" i="9"/>
  <c r="AI2360" i="9" s="1"/>
  <c r="AE2360" i="9"/>
  <c r="AB2360" i="9"/>
  <c r="AA2360" i="9"/>
  <c r="AJ2360" i="9" s="1"/>
  <c r="J2360" i="9"/>
  <c r="AK2359" i="9"/>
  <c r="AL2359" i="9" s="1"/>
  <c r="AF2359" i="9"/>
  <c r="AI2359" i="9" s="1"/>
  <c r="AE2359" i="9"/>
  <c r="AB2359" i="9"/>
  <c r="AA2359" i="9"/>
  <c r="AJ2359" i="9" s="1"/>
  <c r="J2359" i="9"/>
  <c r="AK2358" i="9"/>
  <c r="AL2358" i="9" s="1"/>
  <c r="AF2358" i="9"/>
  <c r="AI2358" i="9" s="1"/>
  <c r="AE2358" i="9"/>
  <c r="AB2358" i="9"/>
  <c r="AA2358" i="9"/>
  <c r="AJ2358" i="9" s="1"/>
  <c r="J2358" i="9"/>
  <c r="AK2357" i="9"/>
  <c r="AL2357" i="9" s="1"/>
  <c r="AF2357" i="9"/>
  <c r="AI2357" i="9" s="1"/>
  <c r="AE2357" i="9"/>
  <c r="AB2357" i="9"/>
  <c r="AA2357" i="9"/>
  <c r="AJ2357" i="9" s="1"/>
  <c r="J2357" i="9"/>
  <c r="AK2356" i="9"/>
  <c r="AL2356" i="9" s="1"/>
  <c r="AF2356" i="9"/>
  <c r="AI2356" i="9" s="1"/>
  <c r="AE2356" i="9"/>
  <c r="AB2356" i="9"/>
  <c r="AA2356" i="9"/>
  <c r="AJ2356" i="9" s="1"/>
  <c r="J2356" i="9"/>
  <c r="AK2355" i="9"/>
  <c r="AL2355" i="9" s="1"/>
  <c r="AF2355" i="9"/>
  <c r="AI2355" i="9" s="1"/>
  <c r="AE2355" i="9"/>
  <c r="AB2355" i="9"/>
  <c r="AA2355" i="9"/>
  <c r="AJ2355" i="9" s="1"/>
  <c r="J2355" i="9"/>
  <c r="AK2354" i="9"/>
  <c r="AL2354" i="9" s="1"/>
  <c r="AF2354" i="9"/>
  <c r="AI2354" i="9" s="1"/>
  <c r="AE2354" i="9"/>
  <c r="AB2354" i="9"/>
  <c r="AA2354" i="9"/>
  <c r="AJ2354" i="9" s="1"/>
  <c r="J2354" i="9"/>
  <c r="AK2353" i="9"/>
  <c r="AL2353" i="9" s="1"/>
  <c r="AF2353" i="9"/>
  <c r="AI2353" i="9" s="1"/>
  <c r="AE2353" i="9"/>
  <c r="AB2353" i="9"/>
  <c r="AA2353" i="9"/>
  <c r="AJ2353" i="9" s="1"/>
  <c r="J2353" i="9"/>
  <c r="AK2352" i="9"/>
  <c r="AL2352" i="9" s="1"/>
  <c r="AF2352" i="9"/>
  <c r="AI2352" i="9" s="1"/>
  <c r="AE2352" i="9"/>
  <c r="AB2352" i="9"/>
  <c r="AA2352" i="9"/>
  <c r="AJ2352" i="9" s="1"/>
  <c r="J2352" i="9"/>
  <c r="AK2351" i="9"/>
  <c r="AL2351" i="9" s="1"/>
  <c r="AF2351" i="9"/>
  <c r="AI2351" i="9" s="1"/>
  <c r="AE2351" i="9"/>
  <c r="AB2351" i="9"/>
  <c r="AA2351" i="9"/>
  <c r="AJ2351" i="9" s="1"/>
  <c r="J2351" i="9"/>
  <c r="AK2350" i="9"/>
  <c r="AL2350" i="9" s="1"/>
  <c r="AF2350" i="9"/>
  <c r="AI2350" i="9" s="1"/>
  <c r="AE2350" i="9"/>
  <c r="AB2350" i="9"/>
  <c r="AA2350" i="9"/>
  <c r="AJ2350" i="9" s="1"/>
  <c r="J2350" i="9"/>
  <c r="AK2349" i="9"/>
  <c r="AL2349" i="9" s="1"/>
  <c r="AF2349" i="9"/>
  <c r="AI2349" i="9" s="1"/>
  <c r="AE2349" i="9"/>
  <c r="AB2349" i="9"/>
  <c r="AA2349" i="9"/>
  <c r="AJ2349" i="9" s="1"/>
  <c r="J2349" i="9"/>
  <c r="AK2348" i="9"/>
  <c r="AL2348" i="9" s="1"/>
  <c r="AF2348" i="9"/>
  <c r="AI2348" i="9" s="1"/>
  <c r="AE2348" i="9"/>
  <c r="AB2348" i="9"/>
  <c r="AA2348" i="9"/>
  <c r="AJ2348" i="9" s="1"/>
  <c r="J2348" i="9"/>
  <c r="AK2347" i="9"/>
  <c r="AL2347" i="9" s="1"/>
  <c r="AF2347" i="9"/>
  <c r="AI2347" i="9" s="1"/>
  <c r="AE2347" i="9"/>
  <c r="AB2347" i="9"/>
  <c r="AA2347" i="9"/>
  <c r="AJ2347" i="9" s="1"/>
  <c r="J2347" i="9"/>
  <c r="AK2346" i="9"/>
  <c r="AL2346" i="9" s="1"/>
  <c r="AF2346" i="9"/>
  <c r="AI2346" i="9" s="1"/>
  <c r="AE2346" i="9"/>
  <c r="AB2346" i="9"/>
  <c r="AA2346" i="9"/>
  <c r="AJ2346" i="9" s="1"/>
  <c r="J2346" i="9"/>
  <c r="AK2345" i="9"/>
  <c r="AL2345" i="9" s="1"/>
  <c r="AF2345" i="9"/>
  <c r="AI2345" i="9" s="1"/>
  <c r="AE2345" i="9"/>
  <c r="AB2345" i="9"/>
  <c r="AA2345" i="9"/>
  <c r="AJ2345" i="9" s="1"/>
  <c r="J2345" i="9"/>
  <c r="AK2344" i="9"/>
  <c r="AM2344" i="9" s="1"/>
  <c r="AF2344" i="9"/>
  <c r="AI2344" i="9" s="1"/>
  <c r="AE2344" i="9"/>
  <c r="AB2344" i="9"/>
  <c r="AA2344" i="9"/>
  <c r="AJ2344" i="9" s="1"/>
  <c r="J2344" i="9"/>
  <c r="AK2343" i="9"/>
  <c r="AL2343" i="9" s="1"/>
  <c r="AF2343" i="9"/>
  <c r="AI2343" i="9" s="1"/>
  <c r="AE2343" i="9"/>
  <c r="AB2343" i="9"/>
  <c r="AA2343" i="9"/>
  <c r="AJ2343" i="9" s="1"/>
  <c r="J2343" i="9"/>
  <c r="AK2342" i="9"/>
  <c r="AM2342" i="9" s="1"/>
  <c r="AF2342" i="9"/>
  <c r="AI2342" i="9" s="1"/>
  <c r="AE2342" i="9"/>
  <c r="AB2342" i="9"/>
  <c r="AA2342" i="9"/>
  <c r="AJ2342" i="9" s="1"/>
  <c r="J2342" i="9"/>
  <c r="AK2341" i="9"/>
  <c r="AL2341" i="9" s="1"/>
  <c r="AF2341" i="9"/>
  <c r="AI2341" i="9" s="1"/>
  <c r="AE2341" i="9"/>
  <c r="AB2341" i="9"/>
  <c r="AA2341" i="9"/>
  <c r="AJ2341" i="9" s="1"/>
  <c r="J2341" i="9"/>
  <c r="AK2340" i="9"/>
  <c r="AM2340" i="9" s="1"/>
  <c r="AF2340" i="9"/>
  <c r="AI2340" i="9" s="1"/>
  <c r="AE2340" i="9"/>
  <c r="AB2340" i="9"/>
  <c r="AA2340" i="9"/>
  <c r="AJ2340" i="9" s="1"/>
  <c r="J2340" i="9"/>
  <c r="AK2339" i="9"/>
  <c r="AL2339" i="9" s="1"/>
  <c r="AF2339" i="9"/>
  <c r="AI2339" i="9" s="1"/>
  <c r="AE2339" i="9"/>
  <c r="AB2339" i="9"/>
  <c r="AA2339" i="9"/>
  <c r="AJ2339" i="9" s="1"/>
  <c r="J2339" i="9"/>
  <c r="AK2338" i="9"/>
  <c r="AM2338" i="9" s="1"/>
  <c r="AF2338" i="9"/>
  <c r="AI2338" i="9" s="1"/>
  <c r="AE2338" i="9"/>
  <c r="AB2338" i="9"/>
  <c r="AA2338" i="9"/>
  <c r="AJ2338" i="9" s="1"/>
  <c r="J2338" i="9"/>
  <c r="AK2337" i="9"/>
  <c r="AL2337" i="9" s="1"/>
  <c r="AF2337" i="9"/>
  <c r="AI2337" i="9" s="1"/>
  <c r="AE2337" i="9"/>
  <c r="AB2337" i="9"/>
  <c r="AA2337" i="9"/>
  <c r="AJ2337" i="9" s="1"/>
  <c r="J2337" i="9"/>
  <c r="AK2336" i="9"/>
  <c r="AM2336" i="9" s="1"/>
  <c r="AF2336" i="9"/>
  <c r="AI2336" i="9" s="1"/>
  <c r="AE2336" i="9"/>
  <c r="AB2336" i="9"/>
  <c r="AA2336" i="9"/>
  <c r="AJ2336" i="9" s="1"/>
  <c r="J2336" i="9"/>
  <c r="AK2335" i="9"/>
  <c r="AJ2335" i="9"/>
  <c r="AF2335" i="9"/>
  <c r="AI2335" i="9" s="1"/>
  <c r="AE2335" i="9"/>
  <c r="AB2335" i="9"/>
  <c r="AA2335" i="9"/>
  <c r="J2335" i="9"/>
  <c r="AM2334" i="9"/>
  <c r="AL2334" i="9"/>
  <c r="AK2334" i="9"/>
  <c r="AF2334" i="9"/>
  <c r="AE2334" i="9"/>
  <c r="AB2334" i="9"/>
  <c r="AA2334" i="9"/>
  <c r="AJ2334" i="9" s="1"/>
  <c r="J2334" i="9"/>
  <c r="AK2333" i="9"/>
  <c r="AF2333" i="9"/>
  <c r="AI2333" i="9" s="1"/>
  <c r="AE2333" i="9"/>
  <c r="AB2333" i="9"/>
  <c r="AA2333" i="9"/>
  <c r="AJ2333" i="9" s="1"/>
  <c r="J2333" i="9"/>
  <c r="AM2332" i="9"/>
  <c r="AK2332" i="9"/>
  <c r="AL2332" i="9" s="1"/>
  <c r="AF2332" i="9"/>
  <c r="AE2332" i="9"/>
  <c r="AB2332" i="9"/>
  <c r="AA2332" i="9"/>
  <c r="AJ2332" i="9" s="1"/>
  <c r="J2332" i="9"/>
  <c r="AK2331" i="9"/>
  <c r="AF2331" i="9"/>
  <c r="AI2331" i="9" s="1"/>
  <c r="AE2331" i="9"/>
  <c r="AB2331" i="9"/>
  <c r="AA2331" i="9"/>
  <c r="AJ2331" i="9" s="1"/>
  <c r="J2331" i="9"/>
  <c r="AM2330" i="9"/>
  <c r="AK2330" i="9"/>
  <c r="AL2330" i="9" s="1"/>
  <c r="AF2330" i="9"/>
  <c r="AE2330" i="9"/>
  <c r="AB2330" i="9"/>
  <c r="AA2330" i="9"/>
  <c r="AJ2330" i="9" s="1"/>
  <c r="J2330" i="9"/>
  <c r="AK2329" i="9"/>
  <c r="AF2329" i="9"/>
  <c r="AE2329" i="9"/>
  <c r="AB2329" i="9"/>
  <c r="AA2329" i="9"/>
  <c r="AJ2329" i="9" s="1"/>
  <c r="J2329" i="9"/>
  <c r="AM2328" i="9"/>
  <c r="AK2328" i="9"/>
  <c r="AL2328" i="9" s="1"/>
  <c r="AF2328" i="9"/>
  <c r="AI2328" i="9" s="1"/>
  <c r="AE2328" i="9"/>
  <c r="AB2328" i="9"/>
  <c r="AA2328" i="9"/>
  <c r="AJ2328" i="9" s="1"/>
  <c r="J2328" i="9"/>
  <c r="AK2327" i="9"/>
  <c r="AF2327" i="9"/>
  <c r="AI2327" i="9" s="1"/>
  <c r="AE2327" i="9"/>
  <c r="AB2327" i="9"/>
  <c r="AA2327" i="9"/>
  <c r="AJ2327" i="9" s="1"/>
  <c r="J2327" i="9"/>
  <c r="AM2326" i="9"/>
  <c r="AK2326" i="9"/>
  <c r="AL2326" i="9" s="1"/>
  <c r="AF2326" i="9"/>
  <c r="AI2326" i="9" s="1"/>
  <c r="AE2326" i="9"/>
  <c r="AB2326" i="9"/>
  <c r="AA2326" i="9"/>
  <c r="AJ2326" i="9" s="1"/>
  <c r="J2326" i="9"/>
  <c r="AK2325" i="9"/>
  <c r="AF2325" i="9"/>
  <c r="AG2325" i="9" s="1"/>
  <c r="AE2325" i="9"/>
  <c r="AB2325" i="9"/>
  <c r="AA2325" i="9"/>
  <c r="AJ2325" i="9" s="1"/>
  <c r="J2325" i="9"/>
  <c r="AM2324" i="9"/>
  <c r="AK2324" i="9"/>
  <c r="AL2324" i="9" s="1"/>
  <c r="AF2324" i="9"/>
  <c r="AI2324" i="9" s="1"/>
  <c r="AE2324" i="9"/>
  <c r="AB2324" i="9"/>
  <c r="AA2324" i="9"/>
  <c r="AJ2324" i="9" s="1"/>
  <c r="J2324" i="9"/>
  <c r="AK2323" i="9"/>
  <c r="AF2323" i="9"/>
  <c r="AI2323" i="9" s="1"/>
  <c r="AE2323" i="9"/>
  <c r="AB2323" i="9"/>
  <c r="AA2323" i="9"/>
  <c r="AJ2323" i="9" s="1"/>
  <c r="J2323" i="9"/>
  <c r="AM2322" i="9"/>
  <c r="AK2322" i="9"/>
  <c r="AL2322" i="9" s="1"/>
  <c r="AF2322" i="9"/>
  <c r="AE2322" i="9"/>
  <c r="AB2322" i="9"/>
  <c r="AA2322" i="9"/>
  <c r="AJ2322" i="9" s="1"/>
  <c r="J2322" i="9"/>
  <c r="AK2321" i="9"/>
  <c r="AF2321" i="9"/>
  <c r="AE2321" i="9"/>
  <c r="AB2321" i="9"/>
  <c r="AA2321" i="9"/>
  <c r="AJ2321" i="9" s="1"/>
  <c r="J2321" i="9"/>
  <c r="AK2320" i="9"/>
  <c r="AL2320" i="9" s="1"/>
  <c r="AF2320" i="9"/>
  <c r="AE2320" i="9"/>
  <c r="AB2320" i="9"/>
  <c r="AA2320" i="9"/>
  <c r="AJ2320" i="9" s="1"/>
  <c r="J2320" i="9"/>
  <c r="AK2319" i="9"/>
  <c r="AL2319" i="9" s="1"/>
  <c r="AF2319" i="9"/>
  <c r="AE2319" i="9"/>
  <c r="AB2319" i="9"/>
  <c r="AA2319" i="9"/>
  <c r="AJ2319" i="9" s="1"/>
  <c r="J2319" i="9"/>
  <c r="AK2318" i="9"/>
  <c r="AL2318" i="9" s="1"/>
  <c r="AF2318" i="9"/>
  <c r="AE2318" i="9"/>
  <c r="AB2318" i="9"/>
  <c r="AA2318" i="9"/>
  <c r="AJ2318" i="9" s="1"/>
  <c r="J2318" i="9"/>
  <c r="AK2317" i="9"/>
  <c r="AL2317" i="9" s="1"/>
  <c r="AF2317" i="9"/>
  <c r="AE2317" i="9"/>
  <c r="AB2317" i="9"/>
  <c r="AA2317" i="9"/>
  <c r="AJ2317" i="9" s="1"/>
  <c r="J2317" i="9"/>
  <c r="AK2316" i="9"/>
  <c r="AL2316" i="9" s="1"/>
  <c r="AF2316" i="9"/>
  <c r="AE2316" i="9"/>
  <c r="AB2316" i="9"/>
  <c r="AA2316" i="9"/>
  <c r="AJ2316" i="9" s="1"/>
  <c r="J2316" i="9"/>
  <c r="AK2315" i="9"/>
  <c r="AL2315" i="9" s="1"/>
  <c r="AF2315" i="9"/>
  <c r="AE2315" i="9"/>
  <c r="AB2315" i="9"/>
  <c r="AA2315" i="9"/>
  <c r="AJ2315" i="9" s="1"/>
  <c r="J2315" i="9"/>
  <c r="AK2314" i="9"/>
  <c r="AL2314" i="9" s="1"/>
  <c r="AF2314" i="9"/>
  <c r="AE2314" i="9"/>
  <c r="AB2314" i="9"/>
  <c r="AA2314" i="9"/>
  <c r="AJ2314" i="9" s="1"/>
  <c r="J2314" i="9"/>
  <c r="AK2313" i="9"/>
  <c r="AL2313" i="9" s="1"/>
  <c r="AF2313" i="9"/>
  <c r="AE2313" i="9"/>
  <c r="AB2313" i="9"/>
  <c r="AA2313" i="9"/>
  <c r="AJ2313" i="9" s="1"/>
  <c r="J2313" i="9"/>
  <c r="AK2312" i="9"/>
  <c r="AF2312" i="9"/>
  <c r="AE2312" i="9"/>
  <c r="AB2312" i="9"/>
  <c r="AA2312" i="9"/>
  <c r="AJ2312" i="9" s="1"/>
  <c r="J2312" i="9"/>
  <c r="AK2311" i="9"/>
  <c r="AF2311" i="9"/>
  <c r="AE2311" i="9"/>
  <c r="AB2311" i="9"/>
  <c r="AA2311" i="9"/>
  <c r="AJ2311" i="9" s="1"/>
  <c r="J2311" i="9"/>
  <c r="AK2310" i="9"/>
  <c r="AF2310" i="9"/>
  <c r="AE2310" i="9"/>
  <c r="AB2310" i="9"/>
  <c r="AA2310" i="9"/>
  <c r="AJ2310" i="9" s="1"/>
  <c r="J2310" i="9"/>
  <c r="AK2309" i="9"/>
  <c r="AF2309" i="9"/>
  <c r="AE2309" i="9"/>
  <c r="AB2309" i="9"/>
  <c r="AA2309" i="9"/>
  <c r="AJ2309" i="9" s="1"/>
  <c r="J2309" i="9"/>
  <c r="AK2308" i="9"/>
  <c r="AF2308" i="9"/>
  <c r="AE2308" i="9"/>
  <c r="AB2308" i="9"/>
  <c r="AA2308" i="9"/>
  <c r="AJ2308" i="9" s="1"/>
  <c r="J2308" i="9"/>
  <c r="AK2307" i="9"/>
  <c r="AF2307" i="9"/>
  <c r="AE2307" i="9"/>
  <c r="AB2307" i="9"/>
  <c r="AA2307" i="9"/>
  <c r="AJ2307" i="9" s="1"/>
  <c r="J2307" i="9"/>
  <c r="AK2306" i="9"/>
  <c r="AF2306" i="9"/>
  <c r="AE2306" i="9"/>
  <c r="AB2306" i="9"/>
  <c r="AA2306" i="9"/>
  <c r="AJ2306" i="9" s="1"/>
  <c r="J2306" i="9"/>
  <c r="AK2305" i="9"/>
  <c r="AF2305" i="9"/>
  <c r="AE2305" i="9"/>
  <c r="AB2305" i="9"/>
  <c r="AA2305" i="9"/>
  <c r="AJ2305" i="9" s="1"/>
  <c r="J2305" i="9"/>
  <c r="AK2304" i="9"/>
  <c r="AF2304" i="9"/>
  <c r="AE2304" i="9"/>
  <c r="AB2304" i="9"/>
  <c r="AA2304" i="9"/>
  <c r="AJ2304" i="9" s="1"/>
  <c r="J2304" i="9"/>
  <c r="AK2303" i="9"/>
  <c r="AF2303" i="9"/>
  <c r="AE2303" i="9"/>
  <c r="AB2303" i="9"/>
  <c r="AA2303" i="9"/>
  <c r="AJ2303" i="9" s="1"/>
  <c r="J2303" i="9"/>
  <c r="AK2302" i="9"/>
  <c r="AF2302" i="9"/>
  <c r="AE2302" i="9"/>
  <c r="AB2302" i="9"/>
  <c r="AA2302" i="9"/>
  <c r="AJ2302" i="9" s="1"/>
  <c r="J2302" i="9"/>
  <c r="AK2301" i="9"/>
  <c r="AF2301" i="9"/>
  <c r="AG2301" i="9" s="1"/>
  <c r="AE2301" i="9"/>
  <c r="AB2301" i="9"/>
  <c r="AA2301" i="9"/>
  <c r="AJ2301" i="9" s="1"/>
  <c r="J2301" i="9"/>
  <c r="AM2300" i="9"/>
  <c r="AK2300" i="9"/>
  <c r="AL2300" i="9" s="1"/>
  <c r="AF2300" i="9"/>
  <c r="AI2300" i="9" s="1"/>
  <c r="AE2300" i="9"/>
  <c r="AB2300" i="9"/>
  <c r="AA2300" i="9"/>
  <c r="AJ2300" i="9" s="1"/>
  <c r="J2300" i="9"/>
  <c r="AK2299" i="9"/>
  <c r="AF2299" i="9"/>
  <c r="AG2299" i="9" s="1"/>
  <c r="AE2299" i="9"/>
  <c r="AB2299" i="9"/>
  <c r="AA2299" i="9"/>
  <c r="AJ2299" i="9" s="1"/>
  <c r="J2299" i="9"/>
  <c r="AK2298" i="9"/>
  <c r="AL2298" i="9" s="1"/>
  <c r="AF2298" i="9"/>
  <c r="AI2298" i="9" s="1"/>
  <c r="AE2298" i="9"/>
  <c r="AB2298" i="9"/>
  <c r="AA2298" i="9"/>
  <c r="AJ2298" i="9" s="1"/>
  <c r="J2298" i="9"/>
  <c r="AK2297" i="9"/>
  <c r="AF2297" i="9"/>
  <c r="AG2297" i="9" s="1"/>
  <c r="AE2297" i="9"/>
  <c r="AB2297" i="9"/>
  <c r="AA2297" i="9"/>
  <c r="AJ2297" i="9" s="1"/>
  <c r="J2297" i="9"/>
  <c r="AK2296" i="9"/>
  <c r="AL2296" i="9" s="1"/>
  <c r="AF2296" i="9"/>
  <c r="AG2296" i="9" s="1"/>
  <c r="AE2296" i="9"/>
  <c r="AB2296" i="9"/>
  <c r="AA2296" i="9"/>
  <c r="AJ2296" i="9" s="1"/>
  <c r="J2296" i="9"/>
  <c r="AK2295" i="9"/>
  <c r="AF2295" i="9"/>
  <c r="AG2295" i="9" s="1"/>
  <c r="AE2295" i="9"/>
  <c r="AB2295" i="9"/>
  <c r="AA2295" i="9"/>
  <c r="AJ2295" i="9" s="1"/>
  <c r="J2295" i="9"/>
  <c r="AK2294" i="9"/>
  <c r="AL2294" i="9" s="1"/>
  <c r="AF2294" i="9"/>
  <c r="AI2294" i="9" s="1"/>
  <c r="AE2294" i="9"/>
  <c r="AB2294" i="9"/>
  <c r="AA2294" i="9"/>
  <c r="AJ2294" i="9" s="1"/>
  <c r="J2294" i="9"/>
  <c r="AK2293" i="9"/>
  <c r="AF2293" i="9"/>
  <c r="AG2293" i="9" s="1"/>
  <c r="AE2293" i="9"/>
  <c r="AB2293" i="9"/>
  <c r="AA2293" i="9"/>
  <c r="AJ2293" i="9" s="1"/>
  <c r="J2293" i="9"/>
  <c r="AK2292" i="9"/>
  <c r="AL2292" i="9" s="1"/>
  <c r="AF2292" i="9"/>
  <c r="AG2292" i="9" s="1"/>
  <c r="AE2292" i="9"/>
  <c r="AB2292" i="9"/>
  <c r="AA2292" i="9"/>
  <c r="AJ2292" i="9" s="1"/>
  <c r="J2292" i="9"/>
  <c r="AK2291" i="9"/>
  <c r="AF2291" i="9"/>
  <c r="AG2291" i="9" s="1"/>
  <c r="AE2291" i="9"/>
  <c r="AB2291" i="9"/>
  <c r="AA2291" i="9"/>
  <c r="AJ2291" i="9" s="1"/>
  <c r="J2291" i="9"/>
  <c r="AK2290" i="9"/>
  <c r="AL2290" i="9" s="1"/>
  <c r="AF2290" i="9"/>
  <c r="AI2290" i="9" s="1"/>
  <c r="AE2290" i="9"/>
  <c r="AB2290" i="9"/>
  <c r="AA2290" i="9"/>
  <c r="AJ2290" i="9" s="1"/>
  <c r="J2290" i="9"/>
  <c r="AK2289" i="9"/>
  <c r="AF2289" i="9"/>
  <c r="AE2289" i="9"/>
  <c r="AB2289" i="9"/>
  <c r="AA2289" i="9"/>
  <c r="AJ2289" i="9" s="1"/>
  <c r="J2289" i="9"/>
  <c r="AK2288" i="9"/>
  <c r="AL2288" i="9" s="1"/>
  <c r="AF2288" i="9"/>
  <c r="AG2288" i="9" s="1"/>
  <c r="AE2288" i="9"/>
  <c r="AB2288" i="9"/>
  <c r="AA2288" i="9"/>
  <c r="AJ2288" i="9" s="1"/>
  <c r="J2288" i="9"/>
  <c r="AK2287" i="9"/>
  <c r="AF2287" i="9"/>
  <c r="AE2287" i="9"/>
  <c r="AB2287" i="9"/>
  <c r="AA2287" i="9"/>
  <c r="AJ2287" i="9" s="1"/>
  <c r="J2287" i="9"/>
  <c r="AK2286" i="9"/>
  <c r="AL2286" i="9" s="1"/>
  <c r="AF2286" i="9"/>
  <c r="AI2286" i="9" s="1"/>
  <c r="AE2286" i="9"/>
  <c r="AB2286" i="9"/>
  <c r="AA2286" i="9"/>
  <c r="AJ2286" i="9" s="1"/>
  <c r="J2286" i="9"/>
  <c r="AK2285" i="9"/>
  <c r="AF2285" i="9"/>
  <c r="AE2285" i="9"/>
  <c r="AB2285" i="9"/>
  <c r="AA2285" i="9"/>
  <c r="AJ2285" i="9" s="1"/>
  <c r="J2285" i="9"/>
  <c r="AK2284" i="9"/>
  <c r="AL2284" i="9" s="1"/>
  <c r="AF2284" i="9"/>
  <c r="AG2284" i="9" s="1"/>
  <c r="AE2284" i="9"/>
  <c r="AB2284" i="9"/>
  <c r="AA2284" i="9"/>
  <c r="AJ2284" i="9" s="1"/>
  <c r="J2284" i="9"/>
  <c r="AK2283" i="9"/>
  <c r="AF2283" i="9"/>
  <c r="AE2283" i="9"/>
  <c r="AB2283" i="9"/>
  <c r="AA2283" i="9"/>
  <c r="AJ2283" i="9" s="1"/>
  <c r="J2283" i="9"/>
  <c r="AK2282" i="9"/>
  <c r="AL2282" i="9" s="1"/>
  <c r="AF2282" i="9"/>
  <c r="AI2282" i="9" s="1"/>
  <c r="AE2282" i="9"/>
  <c r="AB2282" i="9"/>
  <c r="AA2282" i="9"/>
  <c r="AJ2282" i="9" s="1"/>
  <c r="J2282" i="9"/>
  <c r="AK2281" i="9"/>
  <c r="AF2281" i="9"/>
  <c r="AE2281" i="9"/>
  <c r="AB2281" i="9"/>
  <c r="AA2281" i="9"/>
  <c r="AJ2281" i="9" s="1"/>
  <c r="J2281" i="9"/>
  <c r="AK2280" i="9"/>
  <c r="AL2280" i="9" s="1"/>
  <c r="AF2280" i="9"/>
  <c r="AG2280" i="9" s="1"/>
  <c r="AE2280" i="9"/>
  <c r="AB2280" i="9"/>
  <c r="AA2280" i="9"/>
  <c r="AJ2280" i="9" s="1"/>
  <c r="J2280" i="9"/>
  <c r="AK2279" i="9"/>
  <c r="AF2279" i="9"/>
  <c r="AE2279" i="9"/>
  <c r="AB2279" i="9"/>
  <c r="AA2279" i="9"/>
  <c r="AJ2279" i="9" s="1"/>
  <c r="J2279" i="9"/>
  <c r="AK2278" i="9"/>
  <c r="AL2278" i="9" s="1"/>
  <c r="AF2278" i="9"/>
  <c r="AI2278" i="9" s="1"/>
  <c r="AE2278" i="9"/>
  <c r="AB2278" i="9"/>
  <c r="AA2278" i="9"/>
  <c r="AJ2278" i="9" s="1"/>
  <c r="J2278" i="9"/>
  <c r="AK2277" i="9"/>
  <c r="AF2277" i="9"/>
  <c r="AE2277" i="9"/>
  <c r="AB2277" i="9"/>
  <c r="AA2277" i="9"/>
  <c r="AJ2277" i="9" s="1"/>
  <c r="J2277" i="9"/>
  <c r="AK2276" i="9"/>
  <c r="AL2276" i="9" s="1"/>
  <c r="AF2276" i="9"/>
  <c r="AG2276" i="9" s="1"/>
  <c r="AE2276" i="9"/>
  <c r="AB2276" i="9"/>
  <c r="AA2276" i="9"/>
  <c r="AJ2276" i="9" s="1"/>
  <c r="J2276" i="9"/>
  <c r="AL2275" i="9"/>
  <c r="AK2275" i="9"/>
  <c r="AM2275" i="9" s="1"/>
  <c r="AJ2275" i="9"/>
  <c r="AF2275" i="9"/>
  <c r="AE2275" i="9"/>
  <c r="AB2275" i="9"/>
  <c r="AA2275" i="9"/>
  <c r="J2275" i="9"/>
  <c r="AM2274" i="9"/>
  <c r="AL2274" i="9"/>
  <c r="AK2274" i="9"/>
  <c r="AJ2274" i="9"/>
  <c r="AF2274" i="9"/>
  <c r="AG2274" i="9" s="1"/>
  <c r="AE2274" i="9"/>
  <c r="AB2274" i="9"/>
  <c r="AA2274" i="9"/>
  <c r="J2274" i="9"/>
  <c r="AL2273" i="9"/>
  <c r="AK2273" i="9"/>
  <c r="AM2273" i="9" s="1"/>
  <c r="AJ2273" i="9"/>
  <c r="AF2273" i="9"/>
  <c r="AI2273" i="9" s="1"/>
  <c r="AE2273" i="9"/>
  <c r="AB2273" i="9"/>
  <c r="AA2273" i="9"/>
  <c r="J2273" i="9"/>
  <c r="AM2272" i="9"/>
  <c r="AL2272" i="9"/>
  <c r="AK2272" i="9"/>
  <c r="AF2272" i="9"/>
  <c r="AE2272" i="9"/>
  <c r="AB2272" i="9"/>
  <c r="AA2272" i="9"/>
  <c r="AJ2272" i="9" s="1"/>
  <c r="J2272" i="9"/>
  <c r="AL2271" i="9"/>
  <c r="AK2271" i="9"/>
  <c r="AM2271" i="9" s="1"/>
  <c r="AJ2271" i="9"/>
  <c r="AF2271" i="9"/>
  <c r="AG2271" i="9" s="1"/>
  <c r="AE2271" i="9"/>
  <c r="AB2271" i="9"/>
  <c r="AA2271" i="9"/>
  <c r="J2271" i="9"/>
  <c r="AK2270" i="9"/>
  <c r="AM2270" i="9" s="1"/>
  <c r="AJ2270" i="9"/>
  <c r="AF2270" i="9"/>
  <c r="AI2270" i="9" s="1"/>
  <c r="AE2270" i="9"/>
  <c r="AB2270" i="9"/>
  <c r="AA2270" i="9"/>
  <c r="J2270" i="9"/>
  <c r="AM2269" i="9"/>
  <c r="AL2269" i="9"/>
  <c r="AK2269" i="9"/>
  <c r="AJ2269" i="9"/>
  <c r="AF2269" i="9"/>
  <c r="AG2269" i="9" s="1"/>
  <c r="AE2269" i="9"/>
  <c r="AB2269" i="9"/>
  <c r="AA2269" i="9"/>
  <c r="J2269" i="9"/>
  <c r="AK2268" i="9"/>
  <c r="AM2268" i="9" s="1"/>
  <c r="AJ2268" i="9"/>
  <c r="AF2268" i="9"/>
  <c r="AI2268" i="9" s="1"/>
  <c r="AE2268" i="9"/>
  <c r="AB2268" i="9"/>
  <c r="AA2268" i="9"/>
  <c r="J2268" i="9"/>
  <c r="AM2267" i="9"/>
  <c r="AL2267" i="9"/>
  <c r="AK2267" i="9"/>
  <c r="AJ2267" i="9"/>
  <c r="AF2267" i="9"/>
  <c r="AG2267" i="9" s="1"/>
  <c r="AE2267" i="9"/>
  <c r="AB2267" i="9"/>
  <c r="AA2267" i="9"/>
  <c r="J2267" i="9"/>
  <c r="AK2266" i="9"/>
  <c r="AM2266" i="9" s="1"/>
  <c r="AJ2266" i="9"/>
  <c r="AF2266" i="9"/>
  <c r="AE2266" i="9"/>
  <c r="AB2266" i="9"/>
  <c r="AA2266" i="9"/>
  <c r="J2266" i="9"/>
  <c r="AM2265" i="9"/>
  <c r="AL2265" i="9"/>
  <c r="AK2265" i="9"/>
  <c r="AJ2265" i="9"/>
  <c r="AF2265" i="9"/>
  <c r="AG2265" i="9" s="1"/>
  <c r="AE2265" i="9"/>
  <c r="AB2265" i="9"/>
  <c r="AA2265" i="9"/>
  <c r="J2265" i="9"/>
  <c r="AK2264" i="9"/>
  <c r="AM2264" i="9" s="1"/>
  <c r="AJ2264" i="9"/>
  <c r="AF2264" i="9"/>
  <c r="AI2264" i="9" s="1"/>
  <c r="AE2264" i="9"/>
  <c r="AB2264" i="9"/>
  <c r="AA2264" i="9"/>
  <c r="J2264" i="9"/>
  <c r="AM2263" i="9"/>
  <c r="AL2263" i="9"/>
  <c r="AK2263" i="9"/>
  <c r="AJ2263" i="9"/>
  <c r="AF2263" i="9"/>
  <c r="AG2263" i="9" s="1"/>
  <c r="AE2263" i="9"/>
  <c r="AB2263" i="9"/>
  <c r="AA2263" i="9"/>
  <c r="J2263" i="9"/>
  <c r="AK2262" i="9"/>
  <c r="AM2262" i="9" s="1"/>
  <c r="AJ2262" i="9"/>
  <c r="AF2262" i="9"/>
  <c r="AI2262" i="9" s="1"/>
  <c r="AE2262" i="9"/>
  <c r="AB2262" i="9"/>
  <c r="AA2262" i="9"/>
  <c r="J2262" i="9"/>
  <c r="AM2261" i="9"/>
  <c r="AL2261" i="9"/>
  <c r="AK2261" i="9"/>
  <c r="AJ2261" i="9"/>
  <c r="AF2261" i="9"/>
  <c r="AG2261" i="9" s="1"/>
  <c r="AE2261" i="9"/>
  <c r="AB2261" i="9"/>
  <c r="AA2261" i="9"/>
  <c r="J2261" i="9"/>
  <c r="AK2260" i="9"/>
  <c r="AM2260" i="9" s="1"/>
  <c r="AJ2260" i="9"/>
  <c r="AF2260" i="9"/>
  <c r="AI2260" i="9" s="1"/>
  <c r="AE2260" i="9"/>
  <c r="AB2260" i="9"/>
  <c r="AA2260" i="9"/>
  <c r="J2260" i="9"/>
  <c r="AM2259" i="9"/>
  <c r="AL2259" i="9"/>
  <c r="AK2259" i="9"/>
  <c r="AJ2259" i="9"/>
  <c r="AF2259" i="9"/>
  <c r="AG2259" i="9" s="1"/>
  <c r="AE2259" i="9"/>
  <c r="AB2259" i="9"/>
  <c r="AA2259" i="9"/>
  <c r="J2259" i="9"/>
  <c r="AK2258" i="9"/>
  <c r="AM2258" i="9" s="1"/>
  <c r="AJ2258" i="9"/>
  <c r="AF2258" i="9"/>
  <c r="AE2258" i="9"/>
  <c r="AB2258" i="9"/>
  <c r="AA2258" i="9"/>
  <c r="J2258" i="9"/>
  <c r="AM2257" i="9"/>
  <c r="AL2257" i="9"/>
  <c r="AK2257" i="9"/>
  <c r="AJ2257" i="9"/>
  <c r="AF2257" i="9"/>
  <c r="AG2257" i="9" s="1"/>
  <c r="AE2257" i="9"/>
  <c r="AB2257" i="9"/>
  <c r="AA2257" i="9"/>
  <c r="J2257" i="9"/>
  <c r="AK2256" i="9"/>
  <c r="AM2256" i="9" s="1"/>
  <c r="AJ2256" i="9"/>
  <c r="AF2256" i="9"/>
  <c r="AI2256" i="9" s="1"/>
  <c r="AE2256" i="9"/>
  <c r="AB2256" i="9"/>
  <c r="AA2256" i="9"/>
  <c r="J2256" i="9"/>
  <c r="AM2255" i="9"/>
  <c r="AL2255" i="9"/>
  <c r="AK2255" i="9"/>
  <c r="AJ2255" i="9"/>
  <c r="AF2255" i="9"/>
  <c r="AG2255" i="9" s="1"/>
  <c r="AE2255" i="9"/>
  <c r="AB2255" i="9"/>
  <c r="AA2255" i="9"/>
  <c r="J2255" i="9"/>
  <c r="AK2254" i="9"/>
  <c r="AM2254" i="9" s="1"/>
  <c r="AJ2254" i="9"/>
  <c r="AF2254" i="9"/>
  <c r="AI2254" i="9" s="1"/>
  <c r="AE2254" i="9"/>
  <c r="AB2254" i="9"/>
  <c r="AA2254" i="9"/>
  <c r="J2254" i="9"/>
  <c r="AM2253" i="9"/>
  <c r="AL2253" i="9"/>
  <c r="AK2253" i="9"/>
  <c r="AF2253" i="9"/>
  <c r="AG2253" i="9" s="1"/>
  <c r="AE2253" i="9"/>
  <c r="AB2253" i="9"/>
  <c r="AA2253" i="9"/>
  <c r="AJ2253" i="9" s="1"/>
  <c r="J2253" i="9"/>
  <c r="AK2252" i="9"/>
  <c r="AL2252" i="9" s="1"/>
  <c r="AF2252" i="9"/>
  <c r="AI2252" i="9" s="1"/>
  <c r="AE2252" i="9"/>
  <c r="AB2252" i="9"/>
  <c r="AA2252" i="9"/>
  <c r="AJ2252" i="9" s="1"/>
  <c r="J2252" i="9"/>
  <c r="AK2251" i="9"/>
  <c r="AM2251" i="9" s="1"/>
  <c r="AF2251" i="9"/>
  <c r="AI2251" i="9" s="1"/>
  <c r="AE2251" i="9"/>
  <c r="AB2251" i="9"/>
  <c r="AA2251" i="9"/>
  <c r="AJ2251" i="9" s="1"/>
  <c r="J2251" i="9"/>
  <c r="AK2250" i="9"/>
  <c r="AL2250" i="9" s="1"/>
  <c r="AF2250" i="9"/>
  <c r="AI2250" i="9" s="1"/>
  <c r="AE2250" i="9"/>
  <c r="AB2250" i="9"/>
  <c r="AA2250" i="9"/>
  <c r="AJ2250" i="9" s="1"/>
  <c r="J2250" i="9"/>
  <c r="AK2249" i="9"/>
  <c r="AM2249" i="9" s="1"/>
  <c r="AF2249" i="9"/>
  <c r="AI2249" i="9" s="1"/>
  <c r="AE2249" i="9"/>
  <c r="AB2249" i="9"/>
  <c r="AA2249" i="9"/>
  <c r="AJ2249" i="9" s="1"/>
  <c r="J2249" i="9"/>
  <c r="AK2248" i="9"/>
  <c r="AL2248" i="9" s="1"/>
  <c r="AF2248" i="9"/>
  <c r="AI2248" i="9" s="1"/>
  <c r="AE2248" i="9"/>
  <c r="AB2248" i="9"/>
  <c r="AA2248" i="9"/>
  <c r="AJ2248" i="9" s="1"/>
  <c r="J2248" i="9"/>
  <c r="AK2247" i="9"/>
  <c r="AM2247" i="9" s="1"/>
  <c r="AF2247" i="9"/>
  <c r="AI2247" i="9" s="1"/>
  <c r="AE2247" i="9"/>
  <c r="AB2247" i="9"/>
  <c r="AA2247" i="9"/>
  <c r="AJ2247" i="9" s="1"/>
  <c r="J2247" i="9"/>
  <c r="AK2246" i="9"/>
  <c r="AL2246" i="9" s="1"/>
  <c r="AF2246" i="9"/>
  <c r="AI2246" i="9" s="1"/>
  <c r="AE2246" i="9"/>
  <c r="AB2246" i="9"/>
  <c r="AA2246" i="9"/>
  <c r="AJ2246" i="9" s="1"/>
  <c r="J2246" i="9"/>
  <c r="AK2245" i="9"/>
  <c r="AM2245" i="9" s="1"/>
  <c r="AF2245" i="9"/>
  <c r="AG2245" i="9" s="1"/>
  <c r="AE2245" i="9"/>
  <c r="AB2245" i="9"/>
  <c r="AA2245" i="9"/>
  <c r="AJ2245" i="9" s="1"/>
  <c r="J2245" i="9"/>
  <c r="AK2244" i="9"/>
  <c r="AL2244" i="9" s="1"/>
  <c r="AF2244" i="9"/>
  <c r="AG2244" i="9" s="1"/>
  <c r="AE2244" i="9"/>
  <c r="AB2244" i="9"/>
  <c r="AA2244" i="9"/>
  <c r="AJ2244" i="9" s="1"/>
  <c r="J2244" i="9"/>
  <c r="AK2243" i="9"/>
  <c r="AM2243" i="9" s="1"/>
  <c r="AF2243" i="9"/>
  <c r="AG2243" i="9" s="1"/>
  <c r="AE2243" i="9"/>
  <c r="AB2243" i="9"/>
  <c r="AA2243" i="9"/>
  <c r="AJ2243" i="9" s="1"/>
  <c r="J2243" i="9"/>
  <c r="AK2242" i="9"/>
  <c r="AL2242" i="9" s="1"/>
  <c r="AF2242" i="9"/>
  <c r="AG2242" i="9" s="1"/>
  <c r="AE2242" i="9"/>
  <c r="AB2242" i="9"/>
  <c r="AA2242" i="9"/>
  <c r="AJ2242" i="9" s="1"/>
  <c r="J2242" i="9"/>
  <c r="AK2241" i="9"/>
  <c r="AM2241" i="9" s="1"/>
  <c r="AF2241" i="9"/>
  <c r="AG2241" i="9" s="1"/>
  <c r="AE2241" i="9"/>
  <c r="AB2241" i="9"/>
  <c r="AA2241" i="9"/>
  <c r="AJ2241" i="9" s="1"/>
  <c r="J2241" i="9"/>
  <c r="AK2240" i="9"/>
  <c r="AL2240" i="9" s="1"/>
  <c r="AF2240" i="9"/>
  <c r="AG2240" i="9" s="1"/>
  <c r="AE2240" i="9"/>
  <c r="AB2240" i="9"/>
  <c r="AA2240" i="9"/>
  <c r="AJ2240" i="9" s="1"/>
  <c r="J2240" i="9"/>
  <c r="AK2239" i="9"/>
  <c r="AM2239" i="9" s="1"/>
  <c r="AF2239" i="9"/>
  <c r="AG2239" i="9" s="1"/>
  <c r="AE2239" i="9"/>
  <c r="AB2239" i="9"/>
  <c r="AA2239" i="9"/>
  <c r="AJ2239" i="9" s="1"/>
  <c r="J2239" i="9"/>
  <c r="AK2238" i="9"/>
  <c r="AL2238" i="9" s="1"/>
  <c r="AF2238" i="9"/>
  <c r="AG2238" i="9" s="1"/>
  <c r="AE2238" i="9"/>
  <c r="AB2238" i="9"/>
  <c r="AA2238" i="9"/>
  <c r="AJ2238" i="9" s="1"/>
  <c r="J2238" i="9"/>
  <c r="AK2237" i="9"/>
  <c r="AM2237" i="9" s="1"/>
  <c r="AF2237" i="9"/>
  <c r="AG2237" i="9" s="1"/>
  <c r="AE2237" i="9"/>
  <c r="AB2237" i="9"/>
  <c r="AA2237" i="9"/>
  <c r="AJ2237" i="9" s="1"/>
  <c r="J2237" i="9"/>
  <c r="AK2236" i="9"/>
  <c r="AL2236" i="9" s="1"/>
  <c r="AF2236" i="9"/>
  <c r="AG2236" i="9" s="1"/>
  <c r="AE2236" i="9"/>
  <c r="AB2236" i="9"/>
  <c r="AA2236" i="9"/>
  <c r="AJ2236" i="9" s="1"/>
  <c r="J2236" i="9"/>
  <c r="AK2235" i="9"/>
  <c r="AM2235" i="9" s="1"/>
  <c r="AF2235" i="9"/>
  <c r="AG2235" i="9" s="1"/>
  <c r="AE2235" i="9"/>
  <c r="AB2235" i="9"/>
  <c r="AA2235" i="9"/>
  <c r="AJ2235" i="9" s="1"/>
  <c r="J2235" i="9"/>
  <c r="AK2234" i="9"/>
  <c r="AL2234" i="9" s="1"/>
  <c r="AF2234" i="9"/>
  <c r="AG2234" i="9" s="1"/>
  <c r="AE2234" i="9"/>
  <c r="AB2234" i="9"/>
  <c r="AA2234" i="9"/>
  <c r="AJ2234" i="9" s="1"/>
  <c r="J2234" i="9"/>
  <c r="AK2233" i="9"/>
  <c r="AM2233" i="9" s="1"/>
  <c r="AF2233" i="9"/>
  <c r="AG2233" i="9" s="1"/>
  <c r="AE2233" i="9"/>
  <c r="AB2233" i="9"/>
  <c r="AA2233" i="9"/>
  <c r="AJ2233" i="9" s="1"/>
  <c r="J2233" i="9"/>
  <c r="AK2232" i="9"/>
  <c r="AL2232" i="9" s="1"/>
  <c r="AF2232" i="9"/>
  <c r="AG2232" i="9" s="1"/>
  <c r="AE2232" i="9"/>
  <c r="AB2232" i="9"/>
  <c r="AA2232" i="9"/>
  <c r="AJ2232" i="9" s="1"/>
  <c r="J2232" i="9"/>
  <c r="AK2231" i="9"/>
  <c r="AL2231" i="9" s="1"/>
  <c r="AF2231" i="9"/>
  <c r="AG2231" i="9" s="1"/>
  <c r="AE2231" i="9"/>
  <c r="AB2231" i="9"/>
  <c r="AA2231" i="9"/>
  <c r="AJ2231" i="9" s="1"/>
  <c r="J2231" i="9"/>
  <c r="AK2230" i="9"/>
  <c r="AL2230" i="9" s="1"/>
  <c r="AF2230" i="9"/>
  <c r="AG2230" i="9" s="1"/>
  <c r="AE2230" i="9"/>
  <c r="AB2230" i="9"/>
  <c r="AA2230" i="9"/>
  <c r="AJ2230" i="9" s="1"/>
  <c r="J2230" i="9"/>
  <c r="AK2229" i="9"/>
  <c r="AL2229" i="9" s="1"/>
  <c r="AF2229" i="9"/>
  <c r="AG2229" i="9" s="1"/>
  <c r="AE2229" i="9"/>
  <c r="AB2229" i="9"/>
  <c r="AA2229" i="9"/>
  <c r="AJ2229" i="9" s="1"/>
  <c r="J2229" i="9"/>
  <c r="AK2228" i="9"/>
  <c r="AL2228" i="9" s="1"/>
  <c r="AF2228" i="9"/>
  <c r="AG2228" i="9" s="1"/>
  <c r="AE2228" i="9"/>
  <c r="AB2228" i="9"/>
  <c r="AA2228" i="9"/>
  <c r="AJ2228" i="9" s="1"/>
  <c r="J2228" i="9"/>
  <c r="AK2227" i="9"/>
  <c r="AL2227" i="9" s="1"/>
  <c r="AF2227" i="9"/>
  <c r="AG2227" i="9" s="1"/>
  <c r="AE2227" i="9"/>
  <c r="AB2227" i="9"/>
  <c r="AA2227" i="9"/>
  <c r="AJ2227" i="9" s="1"/>
  <c r="J2227" i="9"/>
  <c r="AK2226" i="9"/>
  <c r="AL2226" i="9" s="1"/>
  <c r="AF2226" i="9"/>
  <c r="AG2226" i="9" s="1"/>
  <c r="AE2226" i="9"/>
  <c r="AB2226" i="9"/>
  <c r="AA2226" i="9"/>
  <c r="AJ2226" i="9" s="1"/>
  <c r="J2226" i="9"/>
  <c r="AK2225" i="9"/>
  <c r="AL2225" i="9" s="1"/>
  <c r="AF2225" i="9"/>
  <c r="AG2225" i="9" s="1"/>
  <c r="AE2225" i="9"/>
  <c r="AB2225" i="9"/>
  <c r="AA2225" i="9"/>
  <c r="AJ2225" i="9" s="1"/>
  <c r="J2225" i="9"/>
  <c r="AK2224" i="9"/>
  <c r="AL2224" i="9" s="1"/>
  <c r="AF2224" i="9"/>
  <c r="AG2224" i="9" s="1"/>
  <c r="AE2224" i="9"/>
  <c r="AB2224" i="9"/>
  <c r="AA2224" i="9"/>
  <c r="AJ2224" i="9" s="1"/>
  <c r="J2224" i="9"/>
  <c r="AK2223" i="9"/>
  <c r="AL2223" i="9" s="1"/>
  <c r="AF2223" i="9"/>
  <c r="AG2223" i="9" s="1"/>
  <c r="AE2223" i="9"/>
  <c r="AB2223" i="9"/>
  <c r="AA2223" i="9"/>
  <c r="AJ2223" i="9" s="1"/>
  <c r="J2223" i="9"/>
  <c r="AK2222" i="9"/>
  <c r="AL2222" i="9" s="1"/>
  <c r="AF2222" i="9"/>
  <c r="AG2222" i="9" s="1"/>
  <c r="AE2222" i="9"/>
  <c r="AB2222" i="9"/>
  <c r="AA2222" i="9"/>
  <c r="AJ2222" i="9" s="1"/>
  <c r="J2222" i="9"/>
  <c r="AK2221" i="9"/>
  <c r="AL2221" i="9" s="1"/>
  <c r="AF2221" i="9"/>
  <c r="AG2221" i="9" s="1"/>
  <c r="AE2221" i="9"/>
  <c r="AB2221" i="9"/>
  <c r="AA2221" i="9"/>
  <c r="AJ2221" i="9" s="1"/>
  <c r="J2221" i="9"/>
  <c r="AK2220" i="9"/>
  <c r="AL2220" i="9" s="1"/>
  <c r="AF2220" i="9"/>
  <c r="AG2220" i="9" s="1"/>
  <c r="AE2220" i="9"/>
  <c r="AB2220" i="9"/>
  <c r="AA2220" i="9"/>
  <c r="AJ2220" i="9" s="1"/>
  <c r="J2220" i="9"/>
  <c r="AK2219" i="9"/>
  <c r="AL2219" i="9" s="1"/>
  <c r="AF2219" i="9"/>
  <c r="AG2219" i="9" s="1"/>
  <c r="AE2219" i="9"/>
  <c r="AB2219" i="9"/>
  <c r="AA2219" i="9"/>
  <c r="AJ2219" i="9" s="1"/>
  <c r="J2219" i="9"/>
  <c r="AK2218" i="9"/>
  <c r="AL2218" i="9" s="1"/>
  <c r="AF2218" i="9"/>
  <c r="AG2218" i="9" s="1"/>
  <c r="AE2218" i="9"/>
  <c r="AB2218" i="9"/>
  <c r="AA2218" i="9"/>
  <c r="AJ2218" i="9" s="1"/>
  <c r="J2218" i="9"/>
  <c r="AK2217" i="9"/>
  <c r="AL2217" i="9" s="1"/>
  <c r="AF2217" i="9"/>
  <c r="AG2217" i="9" s="1"/>
  <c r="AE2217" i="9"/>
  <c r="AB2217" i="9"/>
  <c r="AA2217" i="9"/>
  <c r="AJ2217" i="9" s="1"/>
  <c r="J2217" i="9"/>
  <c r="AK2216" i="9"/>
  <c r="AL2216" i="9" s="1"/>
  <c r="AF2216" i="9"/>
  <c r="AG2216" i="9" s="1"/>
  <c r="AE2216" i="9"/>
  <c r="AB2216" i="9"/>
  <c r="AA2216" i="9"/>
  <c r="AJ2216" i="9" s="1"/>
  <c r="J2216" i="9"/>
  <c r="AK2215" i="9"/>
  <c r="AL2215" i="9" s="1"/>
  <c r="AF2215" i="9"/>
  <c r="AG2215" i="9" s="1"/>
  <c r="AE2215" i="9"/>
  <c r="AB2215" i="9"/>
  <c r="AA2215" i="9"/>
  <c r="AJ2215" i="9" s="1"/>
  <c r="J2215" i="9"/>
  <c r="AK2214" i="9"/>
  <c r="AL2214" i="9" s="1"/>
  <c r="AF2214" i="9"/>
  <c r="AG2214" i="9" s="1"/>
  <c r="AE2214" i="9"/>
  <c r="AB2214" i="9"/>
  <c r="AA2214" i="9"/>
  <c r="AJ2214" i="9" s="1"/>
  <c r="J2214" i="9"/>
  <c r="AK2213" i="9"/>
  <c r="AL2213" i="9" s="1"/>
  <c r="AF2213" i="9"/>
  <c r="AG2213" i="9" s="1"/>
  <c r="AE2213" i="9"/>
  <c r="AB2213" i="9"/>
  <c r="AA2213" i="9"/>
  <c r="AJ2213" i="9" s="1"/>
  <c r="J2213" i="9"/>
  <c r="AK2212" i="9"/>
  <c r="AL2212" i="9" s="1"/>
  <c r="AF2212" i="9"/>
  <c r="AG2212" i="9" s="1"/>
  <c r="AE2212" i="9"/>
  <c r="AB2212" i="9"/>
  <c r="AA2212" i="9"/>
  <c r="AJ2212" i="9" s="1"/>
  <c r="J2212" i="9"/>
  <c r="AK2211" i="9"/>
  <c r="AL2211" i="9" s="1"/>
  <c r="AF2211" i="9"/>
  <c r="AG2211" i="9" s="1"/>
  <c r="AE2211" i="9"/>
  <c r="AB2211" i="9"/>
  <c r="AA2211" i="9"/>
  <c r="AJ2211" i="9" s="1"/>
  <c r="J2211" i="9"/>
  <c r="AK2210" i="9"/>
  <c r="AL2210" i="9" s="1"/>
  <c r="AF2210" i="9"/>
  <c r="AG2210" i="9" s="1"/>
  <c r="AE2210" i="9"/>
  <c r="AB2210" i="9"/>
  <c r="AA2210" i="9"/>
  <c r="AJ2210" i="9" s="1"/>
  <c r="J2210" i="9"/>
  <c r="AK2209" i="9"/>
  <c r="AL2209" i="9" s="1"/>
  <c r="AF2209" i="9"/>
  <c r="AG2209" i="9" s="1"/>
  <c r="AE2209" i="9"/>
  <c r="AB2209" i="9"/>
  <c r="AA2209" i="9"/>
  <c r="AJ2209" i="9" s="1"/>
  <c r="J2209" i="9"/>
  <c r="AK2208" i="9"/>
  <c r="AL2208" i="9" s="1"/>
  <c r="AF2208" i="9"/>
  <c r="AG2208" i="9" s="1"/>
  <c r="AE2208" i="9"/>
  <c r="AB2208" i="9"/>
  <c r="AA2208" i="9"/>
  <c r="AJ2208" i="9" s="1"/>
  <c r="J2208" i="9"/>
  <c r="AK2207" i="9"/>
  <c r="AL2207" i="9" s="1"/>
  <c r="AF2207" i="9"/>
  <c r="AG2207" i="9" s="1"/>
  <c r="AE2207" i="9"/>
  <c r="AB2207" i="9"/>
  <c r="AA2207" i="9"/>
  <c r="AJ2207" i="9" s="1"/>
  <c r="J2207" i="9"/>
  <c r="AK2206" i="9"/>
  <c r="AL2206" i="9" s="1"/>
  <c r="AF2206" i="9"/>
  <c r="AG2206" i="9" s="1"/>
  <c r="AE2206" i="9"/>
  <c r="AB2206" i="9"/>
  <c r="AA2206" i="9"/>
  <c r="AJ2206" i="9" s="1"/>
  <c r="J2206" i="9"/>
  <c r="AK2205" i="9"/>
  <c r="AL2205" i="9" s="1"/>
  <c r="AF2205" i="9"/>
  <c r="AG2205" i="9" s="1"/>
  <c r="AE2205" i="9"/>
  <c r="AB2205" i="9"/>
  <c r="AA2205" i="9"/>
  <c r="AJ2205" i="9" s="1"/>
  <c r="J2205" i="9"/>
  <c r="AK2204" i="9"/>
  <c r="AL2204" i="9" s="1"/>
  <c r="AF2204" i="9"/>
  <c r="AG2204" i="9" s="1"/>
  <c r="AE2204" i="9"/>
  <c r="AB2204" i="9"/>
  <c r="AA2204" i="9"/>
  <c r="AJ2204" i="9" s="1"/>
  <c r="J2204" i="9"/>
  <c r="AK2203" i="9"/>
  <c r="AL2203" i="9" s="1"/>
  <c r="AF2203" i="9"/>
  <c r="AG2203" i="9" s="1"/>
  <c r="AE2203" i="9"/>
  <c r="AB2203" i="9"/>
  <c r="AA2203" i="9"/>
  <c r="AJ2203" i="9" s="1"/>
  <c r="J2203" i="9"/>
  <c r="AK2202" i="9"/>
  <c r="AL2202" i="9" s="1"/>
  <c r="AF2202" i="9"/>
  <c r="AG2202" i="9" s="1"/>
  <c r="AE2202" i="9"/>
  <c r="AB2202" i="9"/>
  <c r="AA2202" i="9"/>
  <c r="AJ2202" i="9" s="1"/>
  <c r="J2202" i="9"/>
  <c r="AK2201" i="9"/>
  <c r="AL2201" i="9" s="1"/>
  <c r="AF2201" i="9"/>
  <c r="AG2201" i="9" s="1"/>
  <c r="AE2201" i="9"/>
  <c r="AB2201" i="9"/>
  <c r="AA2201" i="9"/>
  <c r="AJ2201" i="9" s="1"/>
  <c r="J2201" i="9"/>
  <c r="AK2200" i="9"/>
  <c r="AL2200" i="9" s="1"/>
  <c r="AF2200" i="9"/>
  <c r="AG2200" i="9" s="1"/>
  <c r="AE2200" i="9"/>
  <c r="AB2200" i="9"/>
  <c r="AA2200" i="9"/>
  <c r="AJ2200" i="9" s="1"/>
  <c r="J2200" i="9"/>
  <c r="AK2199" i="9"/>
  <c r="AL2199" i="9" s="1"/>
  <c r="AF2199" i="9"/>
  <c r="AG2199" i="9" s="1"/>
  <c r="AE2199" i="9"/>
  <c r="AB2199" i="9"/>
  <c r="AA2199" i="9"/>
  <c r="AJ2199" i="9" s="1"/>
  <c r="J2199" i="9"/>
  <c r="AK2198" i="9"/>
  <c r="AL2198" i="9" s="1"/>
  <c r="AF2198" i="9"/>
  <c r="AG2198" i="9" s="1"/>
  <c r="AE2198" i="9"/>
  <c r="AB2198" i="9"/>
  <c r="AA2198" i="9"/>
  <c r="AJ2198" i="9" s="1"/>
  <c r="J2198" i="9"/>
  <c r="AK2197" i="9"/>
  <c r="AL2197" i="9" s="1"/>
  <c r="AF2197" i="9"/>
  <c r="AG2197" i="9" s="1"/>
  <c r="AE2197" i="9"/>
  <c r="AB2197" i="9"/>
  <c r="AA2197" i="9"/>
  <c r="AJ2197" i="9" s="1"/>
  <c r="J2197" i="9"/>
  <c r="AK2196" i="9"/>
  <c r="AL2196" i="9" s="1"/>
  <c r="AF2196" i="9"/>
  <c r="AG2196" i="9" s="1"/>
  <c r="AE2196" i="9"/>
  <c r="AB2196" i="9"/>
  <c r="AA2196" i="9"/>
  <c r="AJ2196" i="9" s="1"/>
  <c r="J2196" i="9"/>
  <c r="AK2195" i="9"/>
  <c r="AL2195" i="9" s="1"/>
  <c r="AF2195" i="9"/>
  <c r="AG2195" i="9" s="1"/>
  <c r="AE2195" i="9"/>
  <c r="AB2195" i="9"/>
  <c r="AA2195" i="9"/>
  <c r="AJ2195" i="9" s="1"/>
  <c r="J2195" i="9"/>
  <c r="AK2194" i="9"/>
  <c r="AL2194" i="9" s="1"/>
  <c r="AF2194" i="9"/>
  <c r="AG2194" i="9" s="1"/>
  <c r="AE2194" i="9"/>
  <c r="AB2194" i="9"/>
  <c r="AA2194" i="9"/>
  <c r="AJ2194" i="9" s="1"/>
  <c r="J2194" i="9"/>
  <c r="AK2193" i="9"/>
  <c r="AL2193" i="9" s="1"/>
  <c r="AF2193" i="9"/>
  <c r="AG2193" i="9" s="1"/>
  <c r="AE2193" i="9"/>
  <c r="AB2193" i="9"/>
  <c r="AA2193" i="9"/>
  <c r="AJ2193" i="9" s="1"/>
  <c r="J2193" i="9"/>
  <c r="AK2192" i="9"/>
  <c r="AL2192" i="9" s="1"/>
  <c r="AF2192" i="9"/>
  <c r="AG2192" i="9" s="1"/>
  <c r="AE2192" i="9"/>
  <c r="AB2192" i="9"/>
  <c r="AA2192" i="9"/>
  <c r="AJ2192" i="9" s="1"/>
  <c r="J2192" i="9"/>
  <c r="AK2191" i="9"/>
  <c r="AL2191" i="9" s="1"/>
  <c r="AF2191" i="9"/>
  <c r="AG2191" i="9" s="1"/>
  <c r="AE2191" i="9"/>
  <c r="AB2191" i="9"/>
  <c r="AA2191" i="9"/>
  <c r="AJ2191" i="9" s="1"/>
  <c r="J2191" i="9"/>
  <c r="AK2190" i="9"/>
  <c r="AL2190" i="9" s="1"/>
  <c r="AF2190" i="9"/>
  <c r="AG2190" i="9" s="1"/>
  <c r="AE2190" i="9"/>
  <c r="AB2190" i="9"/>
  <c r="AA2190" i="9"/>
  <c r="AJ2190" i="9" s="1"/>
  <c r="J2190" i="9"/>
  <c r="AK2189" i="9"/>
  <c r="AL2189" i="9" s="1"/>
  <c r="AF2189" i="9"/>
  <c r="AG2189" i="9" s="1"/>
  <c r="AE2189" i="9"/>
  <c r="AB2189" i="9"/>
  <c r="AA2189" i="9"/>
  <c r="AJ2189" i="9" s="1"/>
  <c r="J2189" i="9"/>
  <c r="AK2188" i="9"/>
  <c r="AL2188" i="9" s="1"/>
  <c r="AF2188" i="9"/>
  <c r="AG2188" i="9" s="1"/>
  <c r="AE2188" i="9"/>
  <c r="AB2188" i="9"/>
  <c r="AA2188" i="9"/>
  <c r="AJ2188" i="9" s="1"/>
  <c r="J2188" i="9"/>
  <c r="AK2187" i="9"/>
  <c r="AL2187" i="9" s="1"/>
  <c r="AF2187" i="9"/>
  <c r="AG2187" i="9" s="1"/>
  <c r="AE2187" i="9"/>
  <c r="AB2187" i="9"/>
  <c r="AA2187" i="9"/>
  <c r="AJ2187" i="9" s="1"/>
  <c r="J2187" i="9"/>
  <c r="AK2186" i="9"/>
  <c r="AL2186" i="9" s="1"/>
  <c r="AF2186" i="9"/>
  <c r="AG2186" i="9" s="1"/>
  <c r="AE2186" i="9"/>
  <c r="AB2186" i="9"/>
  <c r="AA2186" i="9"/>
  <c r="AJ2186" i="9" s="1"/>
  <c r="J2186" i="9"/>
  <c r="AK2185" i="9"/>
  <c r="AL2185" i="9" s="1"/>
  <c r="AF2185" i="9"/>
  <c r="AG2185" i="9" s="1"/>
  <c r="AE2185" i="9"/>
  <c r="AB2185" i="9"/>
  <c r="AA2185" i="9"/>
  <c r="AJ2185" i="9" s="1"/>
  <c r="J2185" i="9"/>
  <c r="AK2184" i="9"/>
  <c r="AL2184" i="9" s="1"/>
  <c r="AF2184" i="9"/>
  <c r="AG2184" i="9" s="1"/>
  <c r="AE2184" i="9"/>
  <c r="AB2184" i="9"/>
  <c r="AA2184" i="9"/>
  <c r="AJ2184" i="9" s="1"/>
  <c r="J2184" i="9"/>
  <c r="AK2183" i="9"/>
  <c r="AL2183" i="9" s="1"/>
  <c r="AF2183" i="9"/>
  <c r="AG2183" i="9" s="1"/>
  <c r="AE2183" i="9"/>
  <c r="AB2183" i="9"/>
  <c r="AA2183" i="9"/>
  <c r="AJ2183" i="9" s="1"/>
  <c r="J2183" i="9"/>
  <c r="AK2182" i="9"/>
  <c r="AL2182" i="9" s="1"/>
  <c r="AF2182" i="9"/>
  <c r="AG2182" i="9" s="1"/>
  <c r="AE2182" i="9"/>
  <c r="AB2182" i="9"/>
  <c r="AA2182" i="9"/>
  <c r="AJ2182" i="9" s="1"/>
  <c r="J2182" i="9"/>
  <c r="AK2181" i="9"/>
  <c r="AL2181" i="9" s="1"/>
  <c r="AF2181" i="9"/>
  <c r="AG2181" i="9" s="1"/>
  <c r="AE2181" i="9"/>
  <c r="AB2181" i="9"/>
  <c r="AA2181" i="9"/>
  <c r="AJ2181" i="9" s="1"/>
  <c r="J2181" i="9"/>
  <c r="AL2180" i="9"/>
  <c r="AK2180" i="9"/>
  <c r="AM2180" i="9" s="1"/>
  <c r="AF2180" i="9"/>
  <c r="AI2180" i="9" s="1"/>
  <c r="AE2180" i="9"/>
  <c r="AB2180" i="9"/>
  <c r="AA2180" i="9"/>
  <c r="AJ2180" i="9" s="1"/>
  <c r="J2180" i="9"/>
  <c r="AM2179" i="9"/>
  <c r="AK2179" i="9"/>
  <c r="AL2179" i="9" s="1"/>
  <c r="AF2179" i="9"/>
  <c r="AI2179" i="9" s="1"/>
  <c r="AE2179" i="9"/>
  <c r="AB2179" i="9"/>
  <c r="AA2179" i="9"/>
  <c r="AJ2179" i="9" s="1"/>
  <c r="J2179" i="9"/>
  <c r="AK2178" i="9"/>
  <c r="AF2178" i="9"/>
  <c r="AI2178" i="9" s="1"/>
  <c r="AE2178" i="9"/>
  <c r="AB2178" i="9"/>
  <c r="AA2178" i="9"/>
  <c r="AJ2178" i="9" s="1"/>
  <c r="J2178" i="9"/>
  <c r="AK2177" i="9"/>
  <c r="AL2177" i="9" s="1"/>
  <c r="AF2177" i="9"/>
  <c r="AI2177" i="9" s="1"/>
  <c r="AE2177" i="9"/>
  <c r="AB2177" i="9"/>
  <c r="AA2177" i="9"/>
  <c r="AJ2177" i="9" s="1"/>
  <c r="J2177" i="9"/>
  <c r="AK2176" i="9"/>
  <c r="AL2176" i="9" s="1"/>
  <c r="AF2176" i="9"/>
  <c r="AI2176" i="9" s="1"/>
  <c r="AE2176" i="9"/>
  <c r="AB2176" i="9"/>
  <c r="AA2176" i="9"/>
  <c r="AJ2176" i="9" s="1"/>
  <c r="J2176" i="9"/>
  <c r="AK2175" i="9"/>
  <c r="AL2175" i="9" s="1"/>
  <c r="AF2175" i="9"/>
  <c r="AI2175" i="9" s="1"/>
  <c r="AE2175" i="9"/>
  <c r="AB2175" i="9"/>
  <c r="AA2175" i="9"/>
  <c r="AJ2175" i="9" s="1"/>
  <c r="J2175" i="9"/>
  <c r="AK2174" i="9"/>
  <c r="AL2174" i="9" s="1"/>
  <c r="AF2174" i="9"/>
  <c r="AI2174" i="9" s="1"/>
  <c r="AE2174" i="9"/>
  <c r="AB2174" i="9"/>
  <c r="AA2174" i="9"/>
  <c r="AJ2174" i="9" s="1"/>
  <c r="J2174" i="9"/>
  <c r="AK2173" i="9"/>
  <c r="AL2173" i="9" s="1"/>
  <c r="AF2173" i="9"/>
  <c r="AI2173" i="9" s="1"/>
  <c r="AE2173" i="9"/>
  <c r="AB2173" i="9"/>
  <c r="AA2173" i="9"/>
  <c r="AJ2173" i="9" s="1"/>
  <c r="J2173" i="9"/>
  <c r="AK2172" i="9"/>
  <c r="AL2172" i="9" s="1"/>
  <c r="AF2172" i="9"/>
  <c r="AI2172" i="9" s="1"/>
  <c r="AE2172" i="9"/>
  <c r="AB2172" i="9"/>
  <c r="AA2172" i="9"/>
  <c r="AJ2172" i="9" s="1"/>
  <c r="J2172" i="9"/>
  <c r="AK2171" i="9"/>
  <c r="AL2171" i="9" s="1"/>
  <c r="AF2171" i="9"/>
  <c r="AI2171" i="9" s="1"/>
  <c r="AE2171" i="9"/>
  <c r="AB2171" i="9"/>
  <c r="AA2171" i="9"/>
  <c r="AJ2171" i="9" s="1"/>
  <c r="J2171" i="9"/>
  <c r="AK2170" i="9"/>
  <c r="AL2170" i="9" s="1"/>
  <c r="AF2170" i="9"/>
  <c r="AI2170" i="9" s="1"/>
  <c r="AE2170" i="9"/>
  <c r="AB2170" i="9"/>
  <c r="AA2170" i="9"/>
  <c r="AJ2170" i="9" s="1"/>
  <c r="J2170" i="9"/>
  <c r="AK2169" i="9"/>
  <c r="AL2169" i="9" s="1"/>
  <c r="AF2169" i="9"/>
  <c r="AI2169" i="9" s="1"/>
  <c r="AE2169" i="9"/>
  <c r="AB2169" i="9"/>
  <c r="AA2169" i="9"/>
  <c r="AJ2169" i="9" s="1"/>
  <c r="J2169" i="9"/>
  <c r="AK2168" i="9"/>
  <c r="AL2168" i="9" s="1"/>
  <c r="AF2168" i="9"/>
  <c r="AI2168" i="9" s="1"/>
  <c r="AE2168" i="9"/>
  <c r="AB2168" i="9"/>
  <c r="AA2168" i="9"/>
  <c r="AJ2168" i="9" s="1"/>
  <c r="J2168" i="9"/>
  <c r="AK2167" i="9"/>
  <c r="AL2167" i="9" s="1"/>
  <c r="AF2167" i="9"/>
  <c r="AI2167" i="9" s="1"/>
  <c r="AE2167" i="9"/>
  <c r="AB2167" i="9"/>
  <c r="AA2167" i="9"/>
  <c r="AJ2167" i="9" s="1"/>
  <c r="J2167" i="9"/>
  <c r="AK2166" i="9"/>
  <c r="AL2166" i="9" s="1"/>
  <c r="AF2166" i="9"/>
  <c r="AI2166" i="9" s="1"/>
  <c r="AE2166" i="9"/>
  <c r="AB2166" i="9"/>
  <c r="AA2166" i="9"/>
  <c r="AJ2166" i="9" s="1"/>
  <c r="J2166" i="9"/>
  <c r="AK2165" i="9"/>
  <c r="AL2165" i="9" s="1"/>
  <c r="AF2165" i="9"/>
  <c r="AI2165" i="9" s="1"/>
  <c r="AE2165" i="9"/>
  <c r="AB2165" i="9"/>
  <c r="AA2165" i="9"/>
  <c r="AJ2165" i="9" s="1"/>
  <c r="J2165" i="9"/>
  <c r="AK2164" i="9"/>
  <c r="AL2164" i="9" s="1"/>
  <c r="AF2164" i="9"/>
  <c r="AI2164" i="9" s="1"/>
  <c r="AE2164" i="9"/>
  <c r="AB2164" i="9"/>
  <c r="AA2164" i="9"/>
  <c r="AJ2164" i="9" s="1"/>
  <c r="J2164" i="9"/>
  <c r="AK2163" i="9"/>
  <c r="AL2163" i="9" s="1"/>
  <c r="AF2163" i="9"/>
  <c r="AI2163" i="9" s="1"/>
  <c r="AE2163" i="9"/>
  <c r="AB2163" i="9"/>
  <c r="AA2163" i="9"/>
  <c r="AJ2163" i="9" s="1"/>
  <c r="J2163" i="9"/>
  <c r="AK2162" i="9"/>
  <c r="AL2162" i="9" s="1"/>
  <c r="AF2162" i="9"/>
  <c r="AI2162" i="9" s="1"/>
  <c r="AE2162" i="9"/>
  <c r="AB2162" i="9"/>
  <c r="AA2162" i="9"/>
  <c r="AJ2162" i="9" s="1"/>
  <c r="J2162" i="9"/>
  <c r="AK2161" i="9"/>
  <c r="AL2161" i="9" s="1"/>
  <c r="AF2161" i="9"/>
  <c r="AI2161" i="9" s="1"/>
  <c r="AE2161" i="9"/>
  <c r="AB2161" i="9"/>
  <c r="AA2161" i="9"/>
  <c r="AJ2161" i="9" s="1"/>
  <c r="J2161" i="9"/>
  <c r="AK2160" i="9"/>
  <c r="AL2160" i="9" s="1"/>
  <c r="AF2160" i="9"/>
  <c r="AI2160" i="9" s="1"/>
  <c r="AE2160" i="9"/>
  <c r="AB2160" i="9"/>
  <c r="AA2160" i="9"/>
  <c r="AJ2160" i="9" s="1"/>
  <c r="J2160" i="9"/>
  <c r="AK2159" i="9"/>
  <c r="AL2159" i="9" s="1"/>
  <c r="AF2159" i="9"/>
  <c r="AI2159" i="9" s="1"/>
  <c r="AE2159" i="9"/>
  <c r="AB2159" i="9"/>
  <c r="AA2159" i="9"/>
  <c r="AJ2159" i="9" s="1"/>
  <c r="J2159" i="9"/>
  <c r="AK2158" i="9"/>
  <c r="AL2158" i="9" s="1"/>
  <c r="AF2158" i="9"/>
  <c r="AI2158" i="9" s="1"/>
  <c r="AE2158" i="9"/>
  <c r="AB2158" i="9"/>
  <c r="AA2158" i="9"/>
  <c r="AJ2158" i="9" s="1"/>
  <c r="J2158" i="9"/>
  <c r="AK2157" i="9"/>
  <c r="AL2157" i="9" s="1"/>
  <c r="AF2157" i="9"/>
  <c r="AI2157" i="9" s="1"/>
  <c r="AE2157" i="9"/>
  <c r="AB2157" i="9"/>
  <c r="AA2157" i="9"/>
  <c r="AJ2157" i="9" s="1"/>
  <c r="J2157" i="9"/>
  <c r="AK2156" i="9"/>
  <c r="AL2156" i="9" s="1"/>
  <c r="AF2156" i="9"/>
  <c r="AI2156" i="9" s="1"/>
  <c r="AE2156" i="9"/>
  <c r="AB2156" i="9"/>
  <c r="AA2156" i="9"/>
  <c r="AJ2156" i="9" s="1"/>
  <c r="J2156" i="9"/>
  <c r="AK2155" i="9"/>
  <c r="AL2155" i="9" s="1"/>
  <c r="AF2155" i="9"/>
  <c r="AI2155" i="9" s="1"/>
  <c r="AE2155" i="9"/>
  <c r="AB2155" i="9"/>
  <c r="AA2155" i="9"/>
  <c r="AJ2155" i="9" s="1"/>
  <c r="J2155" i="9"/>
  <c r="AK2154" i="9"/>
  <c r="AL2154" i="9" s="1"/>
  <c r="AF2154" i="9"/>
  <c r="AI2154" i="9" s="1"/>
  <c r="AE2154" i="9"/>
  <c r="AB2154" i="9"/>
  <c r="AA2154" i="9"/>
  <c r="AJ2154" i="9" s="1"/>
  <c r="J2154" i="9"/>
  <c r="AK2153" i="9"/>
  <c r="AL2153" i="9" s="1"/>
  <c r="AF2153" i="9"/>
  <c r="AI2153" i="9" s="1"/>
  <c r="AE2153" i="9"/>
  <c r="AB2153" i="9"/>
  <c r="AA2153" i="9"/>
  <c r="AJ2153" i="9" s="1"/>
  <c r="J2153" i="9"/>
  <c r="AK2152" i="9"/>
  <c r="AL2152" i="9" s="1"/>
  <c r="AF2152" i="9"/>
  <c r="AI2152" i="9" s="1"/>
  <c r="AE2152" i="9"/>
  <c r="AB2152" i="9"/>
  <c r="AA2152" i="9"/>
  <c r="AJ2152" i="9" s="1"/>
  <c r="J2152" i="9"/>
  <c r="AK2151" i="9"/>
  <c r="AL2151" i="9" s="1"/>
  <c r="AF2151" i="9"/>
  <c r="AI2151" i="9" s="1"/>
  <c r="AE2151" i="9"/>
  <c r="AB2151" i="9"/>
  <c r="AA2151" i="9"/>
  <c r="AJ2151" i="9" s="1"/>
  <c r="J2151" i="9"/>
  <c r="AK2150" i="9"/>
  <c r="AL2150" i="9" s="1"/>
  <c r="AF2150" i="9"/>
  <c r="AI2150" i="9" s="1"/>
  <c r="AE2150" i="9"/>
  <c r="AB2150" i="9"/>
  <c r="AA2150" i="9"/>
  <c r="AJ2150" i="9" s="1"/>
  <c r="J2150" i="9"/>
  <c r="AK2149" i="9"/>
  <c r="AL2149" i="9" s="1"/>
  <c r="AF2149" i="9"/>
  <c r="AE2149" i="9"/>
  <c r="AB2149" i="9"/>
  <c r="AA2149" i="9"/>
  <c r="AJ2149" i="9" s="1"/>
  <c r="J2149" i="9"/>
  <c r="AK2148" i="9"/>
  <c r="AL2148" i="9" s="1"/>
  <c r="AF2148" i="9"/>
  <c r="AE2148" i="9"/>
  <c r="AB2148" i="9"/>
  <c r="AA2148" i="9"/>
  <c r="AJ2148" i="9" s="1"/>
  <c r="J2148" i="9"/>
  <c r="AK2147" i="9"/>
  <c r="AL2147" i="9" s="1"/>
  <c r="AF2147" i="9"/>
  <c r="AE2147" i="9"/>
  <c r="AB2147" i="9"/>
  <c r="AA2147" i="9"/>
  <c r="AJ2147" i="9" s="1"/>
  <c r="J2147" i="9"/>
  <c r="AK2146" i="9"/>
  <c r="AL2146" i="9" s="1"/>
  <c r="AF2146" i="9"/>
  <c r="AE2146" i="9"/>
  <c r="AB2146" i="9"/>
  <c r="AA2146" i="9"/>
  <c r="AJ2146" i="9" s="1"/>
  <c r="J2146" i="9"/>
  <c r="AK2145" i="9"/>
  <c r="AL2145" i="9" s="1"/>
  <c r="AF2145" i="9"/>
  <c r="AE2145" i="9"/>
  <c r="AB2145" i="9"/>
  <c r="AA2145" i="9"/>
  <c r="AJ2145" i="9" s="1"/>
  <c r="J2145" i="9"/>
  <c r="AK2144" i="9"/>
  <c r="AL2144" i="9" s="1"/>
  <c r="AF2144" i="9"/>
  <c r="AE2144" i="9"/>
  <c r="AB2144" i="9"/>
  <c r="AA2144" i="9"/>
  <c r="AJ2144" i="9" s="1"/>
  <c r="J2144" i="9"/>
  <c r="AK2143" i="9"/>
  <c r="AL2143" i="9" s="1"/>
  <c r="AF2143" i="9"/>
  <c r="AE2143" i="9"/>
  <c r="AB2143" i="9"/>
  <c r="AA2143" i="9"/>
  <c r="AJ2143" i="9" s="1"/>
  <c r="J2143" i="9"/>
  <c r="AK2142" i="9"/>
  <c r="AL2142" i="9" s="1"/>
  <c r="AF2142" i="9"/>
  <c r="AE2142" i="9"/>
  <c r="AB2142" i="9"/>
  <c r="AA2142" i="9"/>
  <c r="AJ2142" i="9" s="1"/>
  <c r="J2142" i="9"/>
  <c r="AK2141" i="9"/>
  <c r="AL2141" i="9" s="1"/>
  <c r="AF2141" i="9"/>
  <c r="AE2141" i="9"/>
  <c r="AB2141" i="9"/>
  <c r="AA2141" i="9"/>
  <c r="AJ2141" i="9" s="1"/>
  <c r="J2141" i="9"/>
  <c r="AK2140" i="9"/>
  <c r="AL2140" i="9" s="1"/>
  <c r="AF2140" i="9"/>
  <c r="AE2140" i="9"/>
  <c r="AB2140" i="9"/>
  <c r="AA2140" i="9"/>
  <c r="AJ2140" i="9" s="1"/>
  <c r="J2140" i="9"/>
  <c r="AK2139" i="9"/>
  <c r="AL2139" i="9" s="1"/>
  <c r="AF2139" i="9"/>
  <c r="AE2139" i="9"/>
  <c r="AB2139" i="9"/>
  <c r="AA2139" i="9"/>
  <c r="AJ2139" i="9" s="1"/>
  <c r="J2139" i="9"/>
  <c r="AK2138" i="9"/>
  <c r="AL2138" i="9" s="1"/>
  <c r="AF2138" i="9"/>
  <c r="AE2138" i="9"/>
  <c r="AB2138" i="9"/>
  <c r="AA2138" i="9"/>
  <c r="AJ2138" i="9" s="1"/>
  <c r="J2138" i="9"/>
  <c r="AK2137" i="9"/>
  <c r="AL2137" i="9" s="1"/>
  <c r="AF2137" i="9"/>
  <c r="AE2137" i="9"/>
  <c r="AB2137" i="9"/>
  <c r="AA2137" i="9"/>
  <c r="AJ2137" i="9" s="1"/>
  <c r="J2137" i="9"/>
  <c r="AK2136" i="9"/>
  <c r="AL2136" i="9" s="1"/>
  <c r="AF2136" i="9"/>
  <c r="AE2136" i="9"/>
  <c r="AB2136" i="9"/>
  <c r="AA2136" i="9"/>
  <c r="AJ2136" i="9" s="1"/>
  <c r="J2136" i="9"/>
  <c r="AK2135" i="9"/>
  <c r="AL2135" i="9" s="1"/>
  <c r="AF2135" i="9"/>
  <c r="AE2135" i="9"/>
  <c r="AB2135" i="9"/>
  <c r="AA2135" i="9"/>
  <c r="AJ2135" i="9" s="1"/>
  <c r="J2135" i="9"/>
  <c r="AK2134" i="9"/>
  <c r="AL2134" i="9" s="1"/>
  <c r="AF2134" i="9"/>
  <c r="AE2134" i="9"/>
  <c r="AB2134" i="9"/>
  <c r="AA2134" i="9"/>
  <c r="AJ2134" i="9" s="1"/>
  <c r="J2134" i="9"/>
  <c r="AK2133" i="9"/>
  <c r="AL2133" i="9" s="1"/>
  <c r="AF2133" i="9"/>
  <c r="AE2133" i="9"/>
  <c r="AB2133" i="9"/>
  <c r="AA2133" i="9"/>
  <c r="AJ2133" i="9" s="1"/>
  <c r="J2133" i="9"/>
  <c r="AK2132" i="9"/>
  <c r="AL2132" i="9" s="1"/>
  <c r="AF2132" i="9"/>
  <c r="AE2132" i="9"/>
  <c r="AB2132" i="9"/>
  <c r="AA2132" i="9"/>
  <c r="AJ2132" i="9" s="1"/>
  <c r="J2132" i="9"/>
  <c r="AK2131" i="9"/>
  <c r="AL2131" i="9" s="1"/>
  <c r="AF2131" i="9"/>
  <c r="AE2131" i="9"/>
  <c r="AB2131" i="9"/>
  <c r="AA2131" i="9"/>
  <c r="AJ2131" i="9" s="1"/>
  <c r="J2131" i="9"/>
  <c r="AK2130" i="9"/>
  <c r="AL2130" i="9" s="1"/>
  <c r="AF2130" i="9"/>
  <c r="AE2130" i="9"/>
  <c r="AB2130" i="9"/>
  <c r="AA2130" i="9"/>
  <c r="AJ2130" i="9" s="1"/>
  <c r="J2130" i="9"/>
  <c r="AK2129" i="9"/>
  <c r="AL2129" i="9" s="1"/>
  <c r="AF2129" i="9"/>
  <c r="AE2129" i="9"/>
  <c r="AB2129" i="9"/>
  <c r="AA2129" i="9"/>
  <c r="AJ2129" i="9" s="1"/>
  <c r="J2129" i="9"/>
  <c r="AL2128" i="9"/>
  <c r="AK2128" i="9"/>
  <c r="AM2128" i="9" s="1"/>
  <c r="AF2128" i="9"/>
  <c r="AI2128" i="9" s="1"/>
  <c r="AE2128" i="9"/>
  <c r="AB2128" i="9"/>
  <c r="AA2128" i="9"/>
  <c r="AJ2128" i="9" s="1"/>
  <c r="J2128" i="9"/>
  <c r="AM2127" i="9"/>
  <c r="AK2127" i="9"/>
  <c r="AL2127" i="9" s="1"/>
  <c r="AJ2127" i="9"/>
  <c r="AF2127" i="9"/>
  <c r="AI2127" i="9" s="1"/>
  <c r="AE2127" i="9"/>
  <c r="AB2127" i="9"/>
  <c r="AA2127" i="9"/>
  <c r="J2127" i="9"/>
  <c r="AL2126" i="9"/>
  <c r="AK2126" i="9"/>
  <c r="AM2126" i="9" s="1"/>
  <c r="AF2126" i="9"/>
  <c r="AI2126" i="9" s="1"/>
  <c r="AE2126" i="9"/>
  <c r="AB2126" i="9"/>
  <c r="AA2126" i="9"/>
  <c r="AJ2126" i="9" s="1"/>
  <c r="J2126" i="9"/>
  <c r="AM2125" i="9"/>
  <c r="AK2125" i="9"/>
  <c r="AL2125" i="9" s="1"/>
  <c r="AJ2125" i="9"/>
  <c r="AF2125" i="9"/>
  <c r="AE2125" i="9"/>
  <c r="AB2125" i="9"/>
  <c r="AA2125" i="9"/>
  <c r="J2125" i="9"/>
  <c r="AL2124" i="9"/>
  <c r="AK2124" i="9"/>
  <c r="AM2124" i="9" s="1"/>
  <c r="AF2124" i="9"/>
  <c r="AI2124" i="9" s="1"/>
  <c r="AE2124" i="9"/>
  <c r="AB2124" i="9"/>
  <c r="AA2124" i="9"/>
  <c r="AJ2124" i="9" s="1"/>
  <c r="J2124" i="9"/>
  <c r="AM2123" i="9"/>
  <c r="AK2123" i="9"/>
  <c r="AL2123" i="9" s="1"/>
  <c r="AJ2123" i="9"/>
  <c r="AF2123" i="9"/>
  <c r="AI2123" i="9" s="1"/>
  <c r="AE2123" i="9"/>
  <c r="AB2123" i="9"/>
  <c r="AA2123" i="9"/>
  <c r="J2123" i="9"/>
  <c r="AL2122" i="9"/>
  <c r="AK2122" i="9"/>
  <c r="AM2122" i="9" s="1"/>
  <c r="AF2122" i="9"/>
  <c r="AG2122" i="9" s="1"/>
  <c r="AE2122" i="9"/>
  <c r="AB2122" i="9"/>
  <c r="AA2122" i="9"/>
  <c r="AJ2122" i="9" s="1"/>
  <c r="J2122" i="9"/>
  <c r="AM2121" i="9"/>
  <c r="AK2121" i="9"/>
  <c r="AL2121" i="9" s="1"/>
  <c r="AJ2121" i="9"/>
  <c r="AF2121" i="9"/>
  <c r="AG2121" i="9" s="1"/>
  <c r="AE2121" i="9"/>
  <c r="AB2121" i="9"/>
  <c r="AA2121" i="9"/>
  <c r="J2121" i="9"/>
  <c r="AM2120" i="9"/>
  <c r="AL2120" i="9"/>
  <c r="AK2120" i="9"/>
  <c r="AJ2120" i="9"/>
  <c r="AF2120" i="9"/>
  <c r="AI2120" i="9" s="1"/>
  <c r="AE2120" i="9"/>
  <c r="AB2120" i="9"/>
  <c r="AA2120" i="9"/>
  <c r="J2120" i="9"/>
  <c r="AL2119" i="9"/>
  <c r="AK2119" i="9"/>
  <c r="AM2119" i="9" s="1"/>
  <c r="AJ2119" i="9"/>
  <c r="AF2119" i="9"/>
  <c r="AG2119" i="9" s="1"/>
  <c r="AE2119" i="9"/>
  <c r="AB2119" i="9"/>
  <c r="AA2119" i="9"/>
  <c r="J2119" i="9"/>
  <c r="AM2118" i="9"/>
  <c r="AL2118" i="9"/>
  <c r="AK2118" i="9"/>
  <c r="AJ2118" i="9"/>
  <c r="AF2118" i="9"/>
  <c r="AI2118" i="9" s="1"/>
  <c r="AE2118" i="9"/>
  <c r="AB2118" i="9"/>
  <c r="AA2118" i="9"/>
  <c r="J2118" i="9"/>
  <c r="AL2117" i="9"/>
  <c r="AK2117" i="9"/>
  <c r="AM2117" i="9" s="1"/>
  <c r="AJ2117" i="9"/>
  <c r="AF2117" i="9"/>
  <c r="AG2117" i="9" s="1"/>
  <c r="AE2117" i="9"/>
  <c r="AB2117" i="9"/>
  <c r="AA2117" i="9"/>
  <c r="J2117" i="9"/>
  <c r="AM2116" i="9"/>
  <c r="AL2116" i="9"/>
  <c r="AK2116" i="9"/>
  <c r="AJ2116" i="9"/>
  <c r="AF2116" i="9"/>
  <c r="AI2116" i="9" s="1"/>
  <c r="AE2116" i="9"/>
  <c r="AB2116" i="9"/>
  <c r="AA2116" i="9"/>
  <c r="J2116" i="9"/>
  <c r="AL2115" i="9"/>
  <c r="AK2115" i="9"/>
  <c r="AM2115" i="9" s="1"/>
  <c r="AJ2115" i="9"/>
  <c r="AF2115" i="9"/>
  <c r="AG2115" i="9" s="1"/>
  <c r="AE2115" i="9"/>
  <c r="AB2115" i="9"/>
  <c r="AA2115" i="9"/>
  <c r="J2115" i="9"/>
  <c r="AM2114" i="9"/>
  <c r="AL2114" i="9"/>
  <c r="AK2114" i="9"/>
  <c r="AJ2114" i="9"/>
  <c r="AF2114" i="9"/>
  <c r="AI2114" i="9" s="1"/>
  <c r="AE2114" i="9"/>
  <c r="AB2114" i="9"/>
  <c r="AA2114" i="9"/>
  <c r="J2114" i="9"/>
  <c r="AL2113" i="9"/>
  <c r="AK2113" i="9"/>
  <c r="AM2113" i="9" s="1"/>
  <c r="AJ2113" i="9"/>
  <c r="AF2113" i="9"/>
  <c r="AG2113" i="9" s="1"/>
  <c r="AE2113" i="9"/>
  <c r="AB2113" i="9"/>
  <c r="AA2113" i="9"/>
  <c r="J2113" i="9"/>
  <c r="AM2112" i="9"/>
  <c r="AL2112" i="9"/>
  <c r="AK2112" i="9"/>
  <c r="AJ2112" i="9"/>
  <c r="AF2112" i="9"/>
  <c r="AI2112" i="9" s="1"/>
  <c r="AE2112" i="9"/>
  <c r="AB2112" i="9"/>
  <c r="AA2112" i="9"/>
  <c r="J2112" i="9"/>
  <c r="AL2111" i="9"/>
  <c r="AK2111" i="9"/>
  <c r="AM2111" i="9" s="1"/>
  <c r="AJ2111" i="9"/>
  <c r="AF2111" i="9"/>
  <c r="AG2111" i="9" s="1"/>
  <c r="AE2111" i="9"/>
  <c r="AB2111" i="9"/>
  <c r="AA2111" i="9"/>
  <c r="J2111" i="9"/>
  <c r="AM2110" i="9"/>
  <c r="AL2110" i="9"/>
  <c r="AK2110" i="9"/>
  <c r="AJ2110" i="9"/>
  <c r="AF2110" i="9"/>
  <c r="AI2110" i="9" s="1"/>
  <c r="AE2110" i="9"/>
  <c r="AB2110" i="9"/>
  <c r="AA2110" i="9"/>
  <c r="J2110" i="9"/>
  <c r="AL2109" i="9"/>
  <c r="AK2109" i="9"/>
  <c r="AM2109" i="9" s="1"/>
  <c r="AJ2109" i="9"/>
  <c r="AF2109" i="9"/>
  <c r="AG2109" i="9" s="1"/>
  <c r="AE2109" i="9"/>
  <c r="AB2109" i="9"/>
  <c r="AA2109" i="9"/>
  <c r="J2109" i="9"/>
  <c r="AM2108" i="9"/>
  <c r="AL2108" i="9"/>
  <c r="AK2108" i="9"/>
  <c r="AF2108" i="9"/>
  <c r="AI2108" i="9" s="1"/>
  <c r="AE2108" i="9"/>
  <c r="AB2108" i="9"/>
  <c r="AA2108" i="9"/>
  <c r="AJ2108" i="9" s="1"/>
  <c r="J2108" i="9"/>
  <c r="AK2107" i="9"/>
  <c r="AM2107" i="9" s="1"/>
  <c r="AJ2107" i="9"/>
  <c r="AF2107" i="9"/>
  <c r="AG2107" i="9" s="1"/>
  <c r="AE2107" i="9"/>
  <c r="AB2107" i="9"/>
  <c r="AA2107" i="9"/>
  <c r="J2107" i="9"/>
  <c r="AM2106" i="9"/>
  <c r="AL2106" i="9"/>
  <c r="AK2106" i="9"/>
  <c r="AF2106" i="9"/>
  <c r="AI2106" i="9" s="1"/>
  <c r="AE2106" i="9"/>
  <c r="AB2106" i="9"/>
  <c r="AA2106" i="9"/>
  <c r="AJ2106" i="9" s="1"/>
  <c r="J2106" i="9"/>
  <c r="AK2105" i="9"/>
  <c r="AM2105" i="9" s="1"/>
  <c r="AJ2105" i="9"/>
  <c r="AF2105" i="9"/>
  <c r="AG2105" i="9" s="1"/>
  <c r="AE2105" i="9"/>
  <c r="AB2105" i="9"/>
  <c r="AA2105" i="9"/>
  <c r="J2105" i="9"/>
  <c r="AM2104" i="9"/>
  <c r="AL2104" i="9"/>
  <c r="AK2104" i="9"/>
  <c r="AF2104" i="9"/>
  <c r="AE2104" i="9"/>
  <c r="AB2104" i="9"/>
  <c r="AA2104" i="9"/>
  <c r="AJ2104" i="9" s="1"/>
  <c r="J2104" i="9"/>
  <c r="AK2103" i="9"/>
  <c r="AM2103" i="9" s="1"/>
  <c r="AJ2103" i="9"/>
  <c r="AF2103" i="9"/>
  <c r="AG2103" i="9" s="1"/>
  <c r="AE2103" i="9"/>
  <c r="AB2103" i="9"/>
  <c r="AA2103" i="9"/>
  <c r="J2103" i="9"/>
  <c r="AM2102" i="9"/>
  <c r="AL2102" i="9"/>
  <c r="AK2102" i="9"/>
  <c r="AF2102" i="9"/>
  <c r="AE2102" i="9"/>
  <c r="AB2102" i="9"/>
  <c r="AA2102" i="9"/>
  <c r="AJ2102" i="9" s="1"/>
  <c r="J2102" i="9"/>
  <c r="AK2101" i="9"/>
  <c r="AM2101" i="9" s="1"/>
  <c r="AJ2101" i="9"/>
  <c r="AF2101" i="9"/>
  <c r="AG2101" i="9" s="1"/>
  <c r="AE2101" i="9"/>
  <c r="AB2101" i="9"/>
  <c r="AA2101" i="9"/>
  <c r="J2101" i="9"/>
  <c r="AM2100" i="9"/>
  <c r="AL2100" i="9"/>
  <c r="AK2100" i="9"/>
  <c r="AF2100" i="9"/>
  <c r="AE2100" i="9"/>
  <c r="AB2100" i="9"/>
  <c r="AA2100" i="9"/>
  <c r="AJ2100" i="9" s="1"/>
  <c r="J2100" i="9"/>
  <c r="AK2099" i="9"/>
  <c r="AM2099" i="9" s="1"/>
  <c r="AJ2099" i="9"/>
  <c r="AF2099" i="9"/>
  <c r="AG2099" i="9" s="1"/>
  <c r="AE2099" i="9"/>
  <c r="AB2099" i="9"/>
  <c r="AA2099" i="9"/>
  <c r="J2099" i="9"/>
  <c r="AM2098" i="9"/>
  <c r="AL2098" i="9"/>
  <c r="AK2098" i="9"/>
  <c r="AF2098" i="9"/>
  <c r="AE2098" i="9"/>
  <c r="AB2098" i="9"/>
  <c r="AA2098" i="9"/>
  <c r="AJ2098" i="9" s="1"/>
  <c r="J2098" i="9"/>
  <c r="AK2097" i="9"/>
  <c r="AM2097" i="9" s="1"/>
  <c r="AJ2097" i="9"/>
  <c r="AF2097" i="9"/>
  <c r="AG2097" i="9" s="1"/>
  <c r="AE2097" i="9"/>
  <c r="AB2097" i="9"/>
  <c r="AA2097" i="9"/>
  <c r="J2097" i="9"/>
  <c r="AM2096" i="9"/>
  <c r="AL2096" i="9"/>
  <c r="AK2096" i="9"/>
  <c r="AF2096" i="9"/>
  <c r="AE2096" i="9"/>
  <c r="AB2096" i="9"/>
  <c r="AA2096" i="9"/>
  <c r="AJ2096" i="9" s="1"/>
  <c r="J2096" i="9"/>
  <c r="AK2095" i="9"/>
  <c r="AM2095" i="9" s="1"/>
  <c r="AJ2095" i="9"/>
  <c r="AF2095" i="9"/>
  <c r="AE2095" i="9"/>
  <c r="AB2095" i="9"/>
  <c r="AA2095" i="9"/>
  <c r="J2095" i="9"/>
  <c r="AM2094" i="9"/>
  <c r="AL2094" i="9"/>
  <c r="AK2094" i="9"/>
  <c r="AF2094" i="9"/>
  <c r="AG2094" i="9" s="1"/>
  <c r="AE2094" i="9"/>
  <c r="AB2094" i="9"/>
  <c r="AA2094" i="9"/>
  <c r="AJ2094" i="9" s="1"/>
  <c r="J2094" i="9"/>
  <c r="AK2093" i="9"/>
  <c r="AM2093" i="9" s="1"/>
  <c r="AJ2093" i="9"/>
  <c r="AF2093" i="9"/>
  <c r="AI2093" i="9" s="1"/>
  <c r="AE2093" i="9"/>
  <c r="AB2093" i="9"/>
  <c r="AA2093" i="9"/>
  <c r="J2093" i="9"/>
  <c r="AM2092" i="9"/>
  <c r="AL2092" i="9"/>
  <c r="AK2092" i="9"/>
  <c r="AF2092" i="9"/>
  <c r="AI2092" i="9" s="1"/>
  <c r="AE2092" i="9"/>
  <c r="AB2092" i="9"/>
  <c r="AA2092" i="9"/>
  <c r="AJ2092" i="9" s="1"/>
  <c r="J2092" i="9"/>
  <c r="AK2091" i="9"/>
  <c r="AM2091" i="9" s="1"/>
  <c r="AJ2091" i="9"/>
  <c r="AF2091" i="9"/>
  <c r="AI2091" i="9" s="1"/>
  <c r="AE2091" i="9"/>
  <c r="AB2091" i="9"/>
  <c r="AA2091" i="9"/>
  <c r="J2091" i="9"/>
  <c r="AM2090" i="9"/>
  <c r="AL2090" i="9"/>
  <c r="AK2090" i="9"/>
  <c r="AF2090" i="9"/>
  <c r="AI2090" i="9" s="1"/>
  <c r="AE2090" i="9"/>
  <c r="AB2090" i="9"/>
  <c r="AA2090" i="9"/>
  <c r="AJ2090" i="9" s="1"/>
  <c r="J2090" i="9"/>
  <c r="AK2089" i="9"/>
  <c r="AM2089" i="9" s="1"/>
  <c r="AJ2089" i="9"/>
  <c r="AF2089" i="9"/>
  <c r="AI2089" i="9" s="1"/>
  <c r="AE2089" i="9"/>
  <c r="AB2089" i="9"/>
  <c r="AA2089" i="9"/>
  <c r="J2089" i="9"/>
  <c r="AM2088" i="9"/>
  <c r="AL2088" i="9"/>
  <c r="AK2088" i="9"/>
  <c r="AF2088" i="9"/>
  <c r="AG2088" i="9" s="1"/>
  <c r="AE2088" i="9"/>
  <c r="AB2088" i="9"/>
  <c r="AA2088" i="9"/>
  <c r="AJ2088" i="9" s="1"/>
  <c r="J2088" i="9"/>
  <c r="AK2087" i="9"/>
  <c r="AM2087" i="9" s="1"/>
  <c r="AJ2087" i="9"/>
  <c r="AF2087" i="9"/>
  <c r="AI2087" i="9" s="1"/>
  <c r="AE2087" i="9"/>
  <c r="AB2087" i="9"/>
  <c r="AA2087" i="9"/>
  <c r="J2087" i="9"/>
  <c r="AM2086" i="9"/>
  <c r="AL2086" i="9"/>
  <c r="AK2086" i="9"/>
  <c r="AF2086" i="9"/>
  <c r="AI2086" i="9" s="1"/>
  <c r="AE2086" i="9"/>
  <c r="AB2086" i="9"/>
  <c r="AA2086" i="9"/>
  <c r="AJ2086" i="9" s="1"/>
  <c r="J2086" i="9"/>
  <c r="AK2085" i="9"/>
  <c r="AM2085" i="9" s="1"/>
  <c r="AJ2085" i="9"/>
  <c r="AF2085" i="9"/>
  <c r="AI2085" i="9" s="1"/>
  <c r="AE2085" i="9"/>
  <c r="AB2085" i="9"/>
  <c r="AA2085" i="9"/>
  <c r="J2085" i="9"/>
  <c r="AM2084" i="9"/>
  <c r="AL2084" i="9"/>
  <c r="AK2084" i="9"/>
  <c r="AF2084" i="9"/>
  <c r="AG2084" i="9" s="1"/>
  <c r="AE2084" i="9"/>
  <c r="AB2084" i="9"/>
  <c r="AA2084" i="9"/>
  <c r="AJ2084" i="9" s="1"/>
  <c r="J2084" i="9"/>
  <c r="AK2083" i="9"/>
  <c r="AJ2083" i="9"/>
  <c r="AF2083" i="9"/>
  <c r="AI2083" i="9" s="1"/>
  <c r="AE2083" i="9"/>
  <c r="AB2083" i="9"/>
  <c r="AA2083" i="9"/>
  <c r="J2083" i="9"/>
  <c r="AM2082" i="9"/>
  <c r="AL2082" i="9"/>
  <c r="AK2082" i="9"/>
  <c r="AF2082" i="9"/>
  <c r="AI2082" i="9" s="1"/>
  <c r="AE2082" i="9"/>
  <c r="AB2082" i="9"/>
  <c r="AA2082" i="9"/>
  <c r="AJ2082" i="9" s="1"/>
  <c r="J2082" i="9"/>
  <c r="AK2081" i="9"/>
  <c r="AJ2081" i="9"/>
  <c r="AF2081" i="9"/>
  <c r="AI2081" i="9" s="1"/>
  <c r="AE2081" i="9"/>
  <c r="AB2081" i="9"/>
  <c r="AA2081" i="9"/>
  <c r="J2081" i="9"/>
  <c r="AM2080" i="9"/>
  <c r="AL2080" i="9"/>
  <c r="AK2080" i="9"/>
  <c r="AF2080" i="9"/>
  <c r="AG2080" i="9" s="1"/>
  <c r="AE2080" i="9"/>
  <c r="AB2080" i="9"/>
  <c r="AA2080" i="9"/>
  <c r="AJ2080" i="9" s="1"/>
  <c r="J2080" i="9"/>
  <c r="AK2079" i="9"/>
  <c r="AF2079" i="9"/>
  <c r="AI2079" i="9" s="1"/>
  <c r="AE2079" i="9"/>
  <c r="AB2079" i="9"/>
  <c r="AA2079" i="9"/>
  <c r="AJ2079" i="9" s="1"/>
  <c r="J2079" i="9"/>
  <c r="AM2078" i="9"/>
  <c r="AK2078" i="9"/>
  <c r="AL2078" i="9" s="1"/>
  <c r="AF2078" i="9"/>
  <c r="AG2078" i="9" s="1"/>
  <c r="AE2078" i="9"/>
  <c r="AB2078" i="9"/>
  <c r="AA2078" i="9"/>
  <c r="AJ2078" i="9" s="1"/>
  <c r="J2078" i="9"/>
  <c r="AK2077" i="9"/>
  <c r="AF2077" i="9"/>
  <c r="AG2077" i="9" s="1"/>
  <c r="AE2077" i="9"/>
  <c r="AB2077" i="9"/>
  <c r="AA2077" i="9"/>
  <c r="AJ2077" i="9" s="1"/>
  <c r="J2077" i="9"/>
  <c r="AM2076" i="9"/>
  <c r="AK2076" i="9"/>
  <c r="AL2076" i="9" s="1"/>
  <c r="AF2076" i="9"/>
  <c r="AE2076" i="9"/>
  <c r="AB2076" i="9"/>
  <c r="AA2076" i="9"/>
  <c r="AJ2076" i="9" s="1"/>
  <c r="J2076" i="9"/>
  <c r="AK2075" i="9"/>
  <c r="AF2075" i="9"/>
  <c r="AE2075" i="9"/>
  <c r="AB2075" i="9"/>
  <c r="AA2075" i="9"/>
  <c r="AJ2075" i="9" s="1"/>
  <c r="J2075" i="9"/>
  <c r="AK2074" i="9"/>
  <c r="AL2074" i="9" s="1"/>
  <c r="AF2074" i="9"/>
  <c r="AE2074" i="9"/>
  <c r="AB2074" i="9"/>
  <c r="AA2074" i="9"/>
  <c r="AJ2074" i="9" s="1"/>
  <c r="J2074" i="9"/>
  <c r="AK2073" i="9"/>
  <c r="AL2073" i="9" s="1"/>
  <c r="AF2073" i="9"/>
  <c r="AE2073" i="9"/>
  <c r="AB2073" i="9"/>
  <c r="AA2073" i="9"/>
  <c r="AJ2073" i="9" s="1"/>
  <c r="J2073" i="9"/>
  <c r="AK2072" i="9"/>
  <c r="AL2072" i="9" s="1"/>
  <c r="AF2072" i="9"/>
  <c r="AE2072" i="9"/>
  <c r="AB2072" i="9"/>
  <c r="AA2072" i="9"/>
  <c r="AJ2072" i="9" s="1"/>
  <c r="J2072" i="9"/>
  <c r="AK2071" i="9"/>
  <c r="AL2071" i="9" s="1"/>
  <c r="AF2071" i="9"/>
  <c r="AE2071" i="9"/>
  <c r="AB2071" i="9"/>
  <c r="AA2071" i="9"/>
  <c r="AJ2071" i="9" s="1"/>
  <c r="J2071" i="9"/>
  <c r="AK2070" i="9"/>
  <c r="AL2070" i="9" s="1"/>
  <c r="AF2070" i="9"/>
  <c r="AE2070" i="9"/>
  <c r="AB2070" i="9"/>
  <c r="AA2070" i="9"/>
  <c r="AJ2070" i="9" s="1"/>
  <c r="J2070" i="9"/>
  <c r="AK2069" i="9"/>
  <c r="AL2069" i="9" s="1"/>
  <c r="AF2069" i="9"/>
  <c r="AE2069" i="9"/>
  <c r="AB2069" i="9"/>
  <c r="AA2069" i="9"/>
  <c r="AJ2069" i="9" s="1"/>
  <c r="J2069" i="9"/>
  <c r="AL2068" i="9"/>
  <c r="AK2068" i="9"/>
  <c r="AM2068" i="9" s="1"/>
  <c r="AF2068" i="9"/>
  <c r="AI2068" i="9" s="1"/>
  <c r="AE2068" i="9"/>
  <c r="AB2068" i="9"/>
  <c r="AA2068" i="9"/>
  <c r="AJ2068" i="9" s="1"/>
  <c r="J2068" i="9"/>
  <c r="AM2067" i="9"/>
  <c r="AK2067" i="9"/>
  <c r="AL2067" i="9" s="1"/>
  <c r="AJ2067" i="9"/>
  <c r="AF2067" i="9"/>
  <c r="AI2067" i="9" s="1"/>
  <c r="AE2067" i="9"/>
  <c r="AB2067" i="9"/>
  <c r="AA2067" i="9"/>
  <c r="J2067" i="9"/>
  <c r="AK2066" i="9"/>
  <c r="AM2066" i="9" s="1"/>
  <c r="AF2066" i="9"/>
  <c r="AI2066" i="9" s="1"/>
  <c r="AE2066" i="9"/>
  <c r="AB2066" i="9"/>
  <c r="AA2066" i="9"/>
  <c r="AJ2066" i="9" s="1"/>
  <c r="J2066" i="9"/>
  <c r="AK2065" i="9"/>
  <c r="AL2065" i="9" s="1"/>
  <c r="AF2065" i="9"/>
  <c r="AI2065" i="9" s="1"/>
  <c r="AE2065" i="9"/>
  <c r="AB2065" i="9"/>
  <c r="AA2065" i="9"/>
  <c r="AJ2065" i="9" s="1"/>
  <c r="J2065" i="9"/>
  <c r="AK2064" i="9"/>
  <c r="AM2064" i="9" s="1"/>
  <c r="AF2064" i="9"/>
  <c r="AE2064" i="9"/>
  <c r="AB2064" i="9"/>
  <c r="AA2064" i="9"/>
  <c r="AJ2064" i="9" s="1"/>
  <c r="J2064" i="9"/>
  <c r="AK2063" i="9"/>
  <c r="AL2063" i="9" s="1"/>
  <c r="AF2063" i="9"/>
  <c r="AI2063" i="9" s="1"/>
  <c r="AE2063" i="9"/>
  <c r="AB2063" i="9"/>
  <c r="AA2063" i="9"/>
  <c r="AJ2063" i="9" s="1"/>
  <c r="J2063" i="9"/>
  <c r="AK2062" i="9"/>
  <c r="AM2062" i="9" s="1"/>
  <c r="AF2062" i="9"/>
  <c r="AG2062" i="9" s="1"/>
  <c r="AE2062" i="9"/>
  <c r="AB2062" i="9"/>
  <c r="AA2062" i="9"/>
  <c r="AJ2062" i="9" s="1"/>
  <c r="J2062" i="9"/>
  <c r="AK2061" i="9"/>
  <c r="AL2061" i="9" s="1"/>
  <c r="AF2061" i="9"/>
  <c r="AI2061" i="9" s="1"/>
  <c r="AE2061" i="9"/>
  <c r="AB2061" i="9"/>
  <c r="AA2061" i="9"/>
  <c r="AJ2061" i="9" s="1"/>
  <c r="J2061" i="9"/>
  <c r="AK2060" i="9"/>
  <c r="AM2060" i="9" s="1"/>
  <c r="AF2060" i="9"/>
  <c r="AE2060" i="9"/>
  <c r="AB2060" i="9"/>
  <c r="AA2060" i="9"/>
  <c r="AJ2060" i="9" s="1"/>
  <c r="J2060" i="9"/>
  <c r="AK2059" i="9"/>
  <c r="AL2059" i="9" s="1"/>
  <c r="AF2059" i="9"/>
  <c r="AI2059" i="9" s="1"/>
  <c r="AE2059" i="9"/>
  <c r="AB2059" i="9"/>
  <c r="AA2059" i="9"/>
  <c r="AJ2059" i="9" s="1"/>
  <c r="J2059" i="9"/>
  <c r="AK2058" i="9"/>
  <c r="AM2058" i="9" s="1"/>
  <c r="AF2058" i="9"/>
  <c r="AI2058" i="9" s="1"/>
  <c r="AE2058" i="9"/>
  <c r="AB2058" i="9"/>
  <c r="AA2058" i="9"/>
  <c r="AJ2058" i="9" s="1"/>
  <c r="J2058" i="9"/>
  <c r="AK2057" i="9"/>
  <c r="AL2057" i="9" s="1"/>
  <c r="AF2057" i="9"/>
  <c r="AI2057" i="9" s="1"/>
  <c r="AE2057" i="9"/>
  <c r="AB2057" i="9"/>
  <c r="AA2057" i="9"/>
  <c r="AJ2057" i="9" s="1"/>
  <c r="J2057" i="9"/>
  <c r="AK2056" i="9"/>
  <c r="AM2056" i="9" s="1"/>
  <c r="AF2056" i="9"/>
  <c r="AG2056" i="9" s="1"/>
  <c r="AE2056" i="9"/>
  <c r="AB2056" i="9"/>
  <c r="AA2056" i="9"/>
  <c r="AJ2056" i="9" s="1"/>
  <c r="J2056" i="9"/>
  <c r="AK2055" i="9"/>
  <c r="AL2055" i="9" s="1"/>
  <c r="AF2055" i="9"/>
  <c r="AI2055" i="9" s="1"/>
  <c r="AE2055" i="9"/>
  <c r="AB2055" i="9"/>
  <c r="AA2055" i="9"/>
  <c r="AJ2055" i="9" s="1"/>
  <c r="J2055" i="9"/>
  <c r="AK2054" i="9"/>
  <c r="AM2054" i="9" s="1"/>
  <c r="AF2054" i="9"/>
  <c r="AI2054" i="9" s="1"/>
  <c r="AE2054" i="9"/>
  <c r="AB2054" i="9"/>
  <c r="AA2054" i="9"/>
  <c r="AJ2054" i="9" s="1"/>
  <c r="J2054" i="9"/>
  <c r="AK2053" i="9"/>
  <c r="AL2053" i="9" s="1"/>
  <c r="AF2053" i="9"/>
  <c r="AI2053" i="9" s="1"/>
  <c r="AE2053" i="9"/>
  <c r="AB2053" i="9"/>
  <c r="AA2053" i="9"/>
  <c r="AJ2053" i="9" s="1"/>
  <c r="J2053" i="9"/>
  <c r="AK2052" i="9"/>
  <c r="AM2052" i="9" s="1"/>
  <c r="AF2052" i="9"/>
  <c r="AG2052" i="9" s="1"/>
  <c r="AE2052" i="9"/>
  <c r="AB2052" i="9"/>
  <c r="AA2052" i="9"/>
  <c r="AJ2052" i="9" s="1"/>
  <c r="J2052" i="9"/>
  <c r="AK2051" i="9"/>
  <c r="AL2051" i="9" s="1"/>
  <c r="AF2051" i="9"/>
  <c r="AI2051" i="9" s="1"/>
  <c r="AE2051" i="9"/>
  <c r="AB2051" i="9"/>
  <c r="AA2051" i="9"/>
  <c r="AJ2051" i="9" s="1"/>
  <c r="J2051" i="9"/>
  <c r="AK2050" i="9"/>
  <c r="AM2050" i="9" s="1"/>
  <c r="AF2050" i="9"/>
  <c r="AG2050" i="9" s="1"/>
  <c r="AE2050" i="9"/>
  <c r="AB2050" i="9"/>
  <c r="AA2050" i="9"/>
  <c r="AJ2050" i="9" s="1"/>
  <c r="J2050" i="9"/>
  <c r="AK2049" i="9"/>
  <c r="AL2049" i="9" s="1"/>
  <c r="AF2049" i="9"/>
  <c r="AI2049" i="9" s="1"/>
  <c r="AE2049" i="9"/>
  <c r="AB2049" i="9"/>
  <c r="AA2049" i="9"/>
  <c r="AJ2049" i="9" s="1"/>
  <c r="J2049" i="9"/>
  <c r="AK2048" i="9"/>
  <c r="AM2048" i="9" s="1"/>
  <c r="AF2048" i="9"/>
  <c r="AG2048" i="9" s="1"/>
  <c r="AE2048" i="9"/>
  <c r="AB2048" i="9"/>
  <c r="AA2048" i="9"/>
  <c r="AJ2048" i="9" s="1"/>
  <c r="J2048" i="9"/>
  <c r="AK2047" i="9"/>
  <c r="AL2047" i="9" s="1"/>
  <c r="AF2047" i="9"/>
  <c r="AI2047" i="9" s="1"/>
  <c r="AE2047" i="9"/>
  <c r="AB2047" i="9"/>
  <c r="AA2047" i="9"/>
  <c r="AJ2047" i="9" s="1"/>
  <c r="J2047" i="9"/>
  <c r="AK2046" i="9"/>
  <c r="AM2046" i="9" s="1"/>
  <c r="AF2046" i="9"/>
  <c r="AG2046" i="9" s="1"/>
  <c r="AE2046" i="9"/>
  <c r="AB2046" i="9"/>
  <c r="AA2046" i="9"/>
  <c r="AJ2046" i="9" s="1"/>
  <c r="J2046" i="9"/>
  <c r="AK2045" i="9"/>
  <c r="AL2045" i="9" s="1"/>
  <c r="AF2045" i="9"/>
  <c r="AI2045" i="9" s="1"/>
  <c r="AE2045" i="9"/>
  <c r="AB2045" i="9"/>
  <c r="AA2045" i="9"/>
  <c r="AJ2045" i="9" s="1"/>
  <c r="J2045" i="9"/>
  <c r="AK2044" i="9"/>
  <c r="AM2044" i="9" s="1"/>
  <c r="AF2044" i="9"/>
  <c r="AG2044" i="9" s="1"/>
  <c r="AE2044" i="9"/>
  <c r="AB2044" i="9"/>
  <c r="AA2044" i="9"/>
  <c r="AJ2044" i="9" s="1"/>
  <c r="J2044" i="9"/>
  <c r="AK2043" i="9"/>
  <c r="AL2043" i="9" s="1"/>
  <c r="AF2043" i="9"/>
  <c r="AE2043" i="9"/>
  <c r="AB2043" i="9"/>
  <c r="AA2043" i="9"/>
  <c r="AJ2043" i="9" s="1"/>
  <c r="J2043" i="9"/>
  <c r="AK2042" i="9"/>
  <c r="AF2042" i="9"/>
  <c r="AE2042" i="9"/>
  <c r="AB2042" i="9"/>
  <c r="AA2042" i="9"/>
  <c r="AJ2042" i="9" s="1"/>
  <c r="J2042" i="9"/>
  <c r="AL2041" i="9"/>
  <c r="AK2041" i="9"/>
  <c r="AM2041" i="9" s="1"/>
  <c r="AF2041" i="9"/>
  <c r="AI2041" i="9" s="1"/>
  <c r="AE2041" i="9"/>
  <c r="AB2041" i="9"/>
  <c r="AA2041" i="9"/>
  <c r="AJ2041" i="9" s="1"/>
  <c r="J2041" i="9"/>
  <c r="AM2040" i="9"/>
  <c r="AK2040" i="9"/>
  <c r="AL2040" i="9" s="1"/>
  <c r="AJ2040" i="9"/>
  <c r="AF2040" i="9"/>
  <c r="AE2040" i="9"/>
  <c r="AB2040" i="9"/>
  <c r="AA2040" i="9"/>
  <c r="J2040" i="9"/>
  <c r="AL2039" i="9"/>
  <c r="AK2039" i="9"/>
  <c r="AM2039" i="9" s="1"/>
  <c r="AF2039" i="9"/>
  <c r="AI2039" i="9" s="1"/>
  <c r="AE2039" i="9"/>
  <c r="AB2039" i="9"/>
  <c r="AA2039" i="9"/>
  <c r="AJ2039" i="9" s="1"/>
  <c r="J2039" i="9"/>
  <c r="AM2038" i="9"/>
  <c r="AK2038" i="9"/>
  <c r="AL2038" i="9" s="1"/>
  <c r="AJ2038" i="9"/>
  <c r="AF2038" i="9"/>
  <c r="AE2038" i="9"/>
  <c r="AB2038" i="9"/>
  <c r="AA2038" i="9"/>
  <c r="J2038" i="9"/>
  <c r="AL2037" i="9"/>
  <c r="AK2037" i="9"/>
  <c r="AM2037" i="9" s="1"/>
  <c r="AF2037" i="9"/>
  <c r="AI2037" i="9" s="1"/>
  <c r="AE2037" i="9"/>
  <c r="AB2037" i="9"/>
  <c r="AA2037" i="9"/>
  <c r="AJ2037" i="9" s="1"/>
  <c r="J2037" i="9"/>
  <c r="AM2036" i="9"/>
  <c r="AK2036" i="9"/>
  <c r="AL2036" i="9" s="1"/>
  <c r="AJ2036" i="9"/>
  <c r="AF2036" i="9"/>
  <c r="AE2036" i="9"/>
  <c r="AB2036" i="9"/>
  <c r="AA2036" i="9"/>
  <c r="J2036" i="9"/>
  <c r="AL2035" i="9"/>
  <c r="AK2035" i="9"/>
  <c r="AM2035" i="9" s="1"/>
  <c r="AF2035" i="9"/>
  <c r="AG2035" i="9" s="1"/>
  <c r="AE2035" i="9"/>
  <c r="AB2035" i="9"/>
  <c r="AA2035" i="9"/>
  <c r="AJ2035" i="9" s="1"/>
  <c r="J2035" i="9"/>
  <c r="AM2034" i="9"/>
  <c r="AK2034" i="9"/>
  <c r="AL2034" i="9" s="1"/>
  <c r="AJ2034" i="9"/>
  <c r="AF2034" i="9"/>
  <c r="AE2034" i="9"/>
  <c r="AB2034" i="9"/>
  <c r="AA2034" i="9"/>
  <c r="J2034" i="9"/>
  <c r="AL2033" i="9"/>
  <c r="AK2033" i="9"/>
  <c r="AM2033" i="9" s="1"/>
  <c r="AF2033" i="9"/>
  <c r="AI2033" i="9" s="1"/>
  <c r="AE2033" i="9"/>
  <c r="AB2033" i="9"/>
  <c r="AA2033" i="9"/>
  <c r="AJ2033" i="9" s="1"/>
  <c r="J2033" i="9"/>
  <c r="AM2032" i="9"/>
  <c r="AK2032" i="9"/>
  <c r="AL2032" i="9" s="1"/>
  <c r="AJ2032" i="9"/>
  <c r="AF2032" i="9"/>
  <c r="AE2032" i="9"/>
  <c r="AB2032" i="9"/>
  <c r="AA2032" i="9"/>
  <c r="J2032" i="9"/>
  <c r="AL2031" i="9"/>
  <c r="AK2031" i="9"/>
  <c r="AM2031" i="9" s="1"/>
  <c r="AF2031" i="9"/>
  <c r="AI2031" i="9" s="1"/>
  <c r="AE2031" i="9"/>
  <c r="AB2031" i="9"/>
  <c r="AA2031" i="9"/>
  <c r="AJ2031" i="9" s="1"/>
  <c r="J2031" i="9"/>
  <c r="AM2030" i="9"/>
  <c r="AK2030" i="9"/>
  <c r="AL2030" i="9" s="1"/>
  <c r="AJ2030" i="9"/>
  <c r="AF2030" i="9"/>
  <c r="AE2030" i="9"/>
  <c r="AB2030" i="9"/>
  <c r="AA2030" i="9"/>
  <c r="J2030" i="9"/>
  <c r="AL2029" i="9"/>
  <c r="AK2029" i="9"/>
  <c r="AM2029" i="9" s="1"/>
  <c r="AF2029" i="9"/>
  <c r="AI2029" i="9" s="1"/>
  <c r="AE2029" i="9"/>
  <c r="AB2029" i="9"/>
  <c r="AA2029" i="9"/>
  <c r="AJ2029" i="9" s="1"/>
  <c r="J2029" i="9"/>
  <c r="AM2028" i="9"/>
  <c r="AK2028" i="9"/>
  <c r="AL2028" i="9" s="1"/>
  <c r="AJ2028" i="9"/>
  <c r="AF2028" i="9"/>
  <c r="AE2028" i="9"/>
  <c r="AB2028" i="9"/>
  <c r="AA2028" i="9"/>
  <c r="J2028" i="9"/>
  <c r="AL2027" i="9"/>
  <c r="AK2027" i="9"/>
  <c r="AM2027" i="9" s="1"/>
  <c r="AF2027" i="9"/>
  <c r="AG2027" i="9" s="1"/>
  <c r="AE2027" i="9"/>
  <c r="AB2027" i="9"/>
  <c r="AA2027" i="9"/>
  <c r="AJ2027" i="9" s="1"/>
  <c r="J2027" i="9"/>
  <c r="AM2026" i="9"/>
  <c r="AK2026" i="9"/>
  <c r="AL2026" i="9" s="1"/>
  <c r="AJ2026" i="9"/>
  <c r="AF2026" i="9"/>
  <c r="AE2026" i="9"/>
  <c r="AB2026" i="9"/>
  <c r="AA2026" i="9"/>
  <c r="J2026" i="9"/>
  <c r="AL2025" i="9"/>
  <c r="AK2025" i="9"/>
  <c r="AM2025" i="9" s="1"/>
  <c r="AF2025" i="9"/>
  <c r="AI2025" i="9" s="1"/>
  <c r="AE2025" i="9"/>
  <c r="AB2025" i="9"/>
  <c r="AA2025" i="9"/>
  <c r="AJ2025" i="9" s="1"/>
  <c r="J2025" i="9"/>
  <c r="AM2024" i="9"/>
  <c r="AK2024" i="9"/>
  <c r="AL2024" i="9" s="1"/>
  <c r="AF2024" i="9"/>
  <c r="AE2024" i="9"/>
  <c r="AB2024" i="9"/>
  <c r="AA2024" i="9"/>
  <c r="AJ2024" i="9" s="1"/>
  <c r="J2024" i="9"/>
  <c r="AK2023" i="9"/>
  <c r="AM2023" i="9" s="1"/>
  <c r="AF2023" i="9"/>
  <c r="AG2023" i="9" s="1"/>
  <c r="AE2023" i="9"/>
  <c r="AB2023" i="9"/>
  <c r="AA2023" i="9"/>
  <c r="AJ2023" i="9" s="1"/>
  <c r="J2023" i="9"/>
  <c r="AM2022" i="9"/>
  <c r="AK2022" i="9"/>
  <c r="AL2022" i="9" s="1"/>
  <c r="AF2022" i="9"/>
  <c r="AG2022" i="9" s="1"/>
  <c r="AE2022" i="9"/>
  <c r="AB2022" i="9"/>
  <c r="AA2022" i="9"/>
  <c r="AJ2022" i="9" s="1"/>
  <c r="J2022" i="9"/>
  <c r="AL2021" i="9"/>
  <c r="AK2021" i="9"/>
  <c r="AM2021" i="9" s="1"/>
  <c r="AF2021" i="9"/>
  <c r="AI2021" i="9" s="1"/>
  <c r="AE2021" i="9"/>
  <c r="AB2021" i="9"/>
  <c r="AA2021" i="9"/>
  <c r="AJ2021" i="9" s="1"/>
  <c r="J2021" i="9"/>
  <c r="AM2020" i="9"/>
  <c r="AK2020" i="9"/>
  <c r="AL2020" i="9" s="1"/>
  <c r="AJ2020" i="9"/>
  <c r="AF2020" i="9"/>
  <c r="AG2020" i="9" s="1"/>
  <c r="AE2020" i="9"/>
  <c r="AB2020" i="9"/>
  <c r="AA2020" i="9"/>
  <c r="J2020" i="9"/>
  <c r="AK2019" i="9"/>
  <c r="AM2019" i="9" s="1"/>
  <c r="AF2019" i="9"/>
  <c r="AI2019" i="9" s="1"/>
  <c r="AE2019" i="9"/>
  <c r="AB2019" i="9"/>
  <c r="AA2019" i="9"/>
  <c r="AJ2019" i="9" s="1"/>
  <c r="J2019" i="9"/>
  <c r="AM2018" i="9"/>
  <c r="AK2018" i="9"/>
  <c r="AL2018" i="9" s="1"/>
  <c r="AF2018" i="9"/>
  <c r="AG2018" i="9" s="1"/>
  <c r="AE2018" i="9"/>
  <c r="AB2018" i="9"/>
  <c r="AA2018" i="9"/>
  <c r="AJ2018" i="9" s="1"/>
  <c r="J2018" i="9"/>
  <c r="AL2017" i="9"/>
  <c r="AK2017" i="9"/>
  <c r="AM2017" i="9" s="1"/>
  <c r="AF2017" i="9"/>
  <c r="AI2017" i="9" s="1"/>
  <c r="AE2017" i="9"/>
  <c r="AB2017" i="9"/>
  <c r="AA2017" i="9"/>
  <c r="AJ2017" i="9" s="1"/>
  <c r="J2017" i="9"/>
  <c r="AM2016" i="9"/>
  <c r="AK2016" i="9"/>
  <c r="AL2016" i="9" s="1"/>
  <c r="AJ2016" i="9"/>
  <c r="AF2016" i="9"/>
  <c r="AG2016" i="9" s="1"/>
  <c r="AE2016" i="9"/>
  <c r="AB2016" i="9"/>
  <c r="AA2016" i="9"/>
  <c r="J2016" i="9"/>
  <c r="AK2015" i="9"/>
  <c r="AM2015" i="9" s="1"/>
  <c r="AF2015" i="9"/>
  <c r="AI2015" i="9" s="1"/>
  <c r="AE2015" i="9"/>
  <c r="AB2015" i="9"/>
  <c r="AA2015" i="9"/>
  <c r="AJ2015" i="9" s="1"/>
  <c r="J2015" i="9"/>
  <c r="AM2014" i="9"/>
  <c r="AK2014" i="9"/>
  <c r="AL2014" i="9" s="1"/>
  <c r="AF2014" i="9"/>
  <c r="AG2014" i="9" s="1"/>
  <c r="AE2014" i="9"/>
  <c r="AB2014" i="9"/>
  <c r="AA2014" i="9"/>
  <c r="AJ2014" i="9" s="1"/>
  <c r="J2014" i="9"/>
  <c r="AL2013" i="9"/>
  <c r="AK2013" i="9"/>
  <c r="AM2013" i="9" s="1"/>
  <c r="AF2013" i="9"/>
  <c r="AI2013" i="9" s="1"/>
  <c r="AE2013" i="9"/>
  <c r="AB2013" i="9"/>
  <c r="AA2013" i="9"/>
  <c r="AJ2013" i="9" s="1"/>
  <c r="J2013" i="9"/>
  <c r="AM2012" i="9"/>
  <c r="AK2012" i="9"/>
  <c r="AL2012" i="9" s="1"/>
  <c r="AJ2012" i="9"/>
  <c r="AF2012" i="9"/>
  <c r="AG2012" i="9" s="1"/>
  <c r="AE2012" i="9"/>
  <c r="AB2012" i="9"/>
  <c r="AA2012" i="9"/>
  <c r="J2012" i="9"/>
  <c r="AK2011" i="9"/>
  <c r="AM2011" i="9" s="1"/>
  <c r="AF2011" i="9"/>
  <c r="AI2011" i="9" s="1"/>
  <c r="AE2011" i="9"/>
  <c r="AB2011" i="9"/>
  <c r="AA2011" i="9"/>
  <c r="AJ2011" i="9" s="1"/>
  <c r="J2011" i="9"/>
  <c r="AM2010" i="9"/>
  <c r="AK2010" i="9"/>
  <c r="AL2010" i="9" s="1"/>
  <c r="AF2010" i="9"/>
  <c r="AG2010" i="9" s="1"/>
  <c r="AE2010" i="9"/>
  <c r="AB2010" i="9"/>
  <c r="AA2010" i="9"/>
  <c r="AJ2010" i="9" s="1"/>
  <c r="J2010" i="9"/>
  <c r="AL2009" i="9"/>
  <c r="AK2009" i="9"/>
  <c r="AM2009" i="9" s="1"/>
  <c r="AF2009" i="9"/>
  <c r="AG2009" i="9" s="1"/>
  <c r="AE2009" i="9"/>
  <c r="AB2009" i="9"/>
  <c r="AA2009" i="9"/>
  <c r="AJ2009" i="9" s="1"/>
  <c r="J2009" i="9"/>
  <c r="AM2008" i="9"/>
  <c r="AK2008" i="9"/>
  <c r="AL2008" i="9" s="1"/>
  <c r="AJ2008" i="9"/>
  <c r="AF2008" i="9"/>
  <c r="AG2008" i="9" s="1"/>
  <c r="AE2008" i="9"/>
  <c r="AB2008" i="9"/>
  <c r="AA2008" i="9"/>
  <c r="J2008" i="9"/>
  <c r="AK2007" i="9"/>
  <c r="AM2007" i="9" s="1"/>
  <c r="AF2007" i="9"/>
  <c r="AG2007" i="9" s="1"/>
  <c r="AE2007" i="9"/>
  <c r="AB2007" i="9"/>
  <c r="AA2007" i="9"/>
  <c r="AJ2007" i="9" s="1"/>
  <c r="J2007" i="9"/>
  <c r="AM2006" i="9"/>
  <c r="AK2006" i="9"/>
  <c r="AL2006" i="9" s="1"/>
  <c r="AF2006" i="9"/>
  <c r="AG2006" i="9" s="1"/>
  <c r="AE2006" i="9"/>
  <c r="AB2006" i="9"/>
  <c r="AA2006" i="9"/>
  <c r="AJ2006" i="9" s="1"/>
  <c r="J2006" i="9"/>
  <c r="AL2005" i="9"/>
  <c r="AK2005" i="9"/>
  <c r="AM2005" i="9" s="1"/>
  <c r="AF2005" i="9"/>
  <c r="AI2005" i="9" s="1"/>
  <c r="AE2005" i="9"/>
  <c r="AB2005" i="9"/>
  <c r="AA2005" i="9"/>
  <c r="AJ2005" i="9" s="1"/>
  <c r="J2005" i="9"/>
  <c r="AM2004" i="9"/>
  <c r="AK2004" i="9"/>
  <c r="AL2004" i="9" s="1"/>
  <c r="AF2004" i="9"/>
  <c r="AI2004" i="9" s="1"/>
  <c r="AE2004" i="9"/>
  <c r="AB2004" i="9"/>
  <c r="AA2004" i="9"/>
  <c r="AJ2004" i="9" s="1"/>
  <c r="J2004" i="9"/>
  <c r="AK2003" i="9"/>
  <c r="AM2003" i="9" s="1"/>
  <c r="AF2003" i="9"/>
  <c r="AI2003" i="9" s="1"/>
  <c r="AE2003" i="9"/>
  <c r="AB2003" i="9"/>
  <c r="AA2003" i="9"/>
  <c r="AJ2003" i="9" s="1"/>
  <c r="J2003" i="9"/>
  <c r="AK2002" i="9"/>
  <c r="AL2002" i="9" s="1"/>
  <c r="AF2002" i="9"/>
  <c r="AI2002" i="9" s="1"/>
  <c r="AE2002" i="9"/>
  <c r="AB2002" i="9"/>
  <c r="AA2002" i="9"/>
  <c r="AJ2002" i="9" s="1"/>
  <c r="J2002" i="9"/>
  <c r="AK2001" i="9"/>
  <c r="AM2001" i="9" s="1"/>
  <c r="AF2001" i="9"/>
  <c r="AI2001" i="9" s="1"/>
  <c r="AE2001" i="9"/>
  <c r="AB2001" i="9"/>
  <c r="AA2001" i="9"/>
  <c r="AJ2001" i="9" s="1"/>
  <c r="J2001" i="9"/>
  <c r="AK2000" i="9"/>
  <c r="AL2000" i="9" s="1"/>
  <c r="AF2000" i="9"/>
  <c r="AI2000" i="9" s="1"/>
  <c r="AE2000" i="9"/>
  <c r="AB2000" i="9"/>
  <c r="AA2000" i="9"/>
  <c r="AJ2000" i="9" s="1"/>
  <c r="J2000" i="9"/>
  <c r="AK1999" i="9"/>
  <c r="AM1999" i="9" s="1"/>
  <c r="AF1999" i="9"/>
  <c r="AI1999" i="9" s="1"/>
  <c r="AE1999" i="9"/>
  <c r="AB1999" i="9"/>
  <c r="AA1999" i="9"/>
  <c r="AJ1999" i="9" s="1"/>
  <c r="J1999" i="9"/>
  <c r="AK1998" i="9"/>
  <c r="AL1998" i="9" s="1"/>
  <c r="AF1998" i="9"/>
  <c r="AI1998" i="9" s="1"/>
  <c r="AE1998" i="9"/>
  <c r="AB1998" i="9"/>
  <c r="AA1998" i="9"/>
  <c r="AJ1998" i="9" s="1"/>
  <c r="J1998" i="9"/>
  <c r="AK1997" i="9"/>
  <c r="AM1997" i="9" s="1"/>
  <c r="AF1997" i="9"/>
  <c r="AI1997" i="9" s="1"/>
  <c r="AE1997" i="9"/>
  <c r="AB1997" i="9"/>
  <c r="AA1997" i="9"/>
  <c r="AJ1997" i="9" s="1"/>
  <c r="J1997" i="9"/>
  <c r="AK1996" i="9"/>
  <c r="AL1996" i="9" s="1"/>
  <c r="AF1996" i="9"/>
  <c r="AI1996" i="9" s="1"/>
  <c r="AE1996" i="9"/>
  <c r="AB1996" i="9"/>
  <c r="AA1996" i="9"/>
  <c r="AJ1996" i="9" s="1"/>
  <c r="J1996" i="9"/>
  <c r="AK1995" i="9"/>
  <c r="AM1995" i="9" s="1"/>
  <c r="AF1995" i="9"/>
  <c r="AI1995" i="9" s="1"/>
  <c r="AE1995" i="9"/>
  <c r="AB1995" i="9"/>
  <c r="AA1995" i="9"/>
  <c r="AJ1995" i="9" s="1"/>
  <c r="J1995" i="9"/>
  <c r="AK1994" i="9"/>
  <c r="AL1994" i="9" s="1"/>
  <c r="AF1994" i="9"/>
  <c r="AI1994" i="9" s="1"/>
  <c r="AE1994" i="9"/>
  <c r="AB1994" i="9"/>
  <c r="AA1994" i="9"/>
  <c r="AJ1994" i="9" s="1"/>
  <c r="J1994" i="9"/>
  <c r="AK1993" i="9"/>
  <c r="AM1993" i="9" s="1"/>
  <c r="AF1993" i="9"/>
  <c r="AI1993" i="9" s="1"/>
  <c r="AE1993" i="9"/>
  <c r="AB1993" i="9"/>
  <c r="AA1993" i="9"/>
  <c r="AJ1993" i="9" s="1"/>
  <c r="J1993" i="9"/>
  <c r="AK1992" i="9"/>
  <c r="AL1992" i="9" s="1"/>
  <c r="AF1992" i="9"/>
  <c r="AI1992" i="9" s="1"/>
  <c r="AE1992" i="9"/>
  <c r="AB1992" i="9"/>
  <c r="AA1992" i="9"/>
  <c r="AJ1992" i="9" s="1"/>
  <c r="J1992" i="9"/>
  <c r="AK1991" i="9"/>
  <c r="AM1991" i="9" s="1"/>
  <c r="AF1991" i="9"/>
  <c r="AI1991" i="9" s="1"/>
  <c r="AE1991" i="9"/>
  <c r="AB1991" i="9"/>
  <c r="AA1991" i="9"/>
  <c r="AJ1991" i="9" s="1"/>
  <c r="J1991" i="9"/>
  <c r="AK1990" i="9"/>
  <c r="AL1990" i="9" s="1"/>
  <c r="AF1990" i="9"/>
  <c r="AI1990" i="9" s="1"/>
  <c r="AE1990" i="9"/>
  <c r="AB1990" i="9"/>
  <c r="AA1990" i="9"/>
  <c r="AJ1990" i="9" s="1"/>
  <c r="J1990" i="9"/>
  <c r="AK1989" i="9"/>
  <c r="AM1989" i="9" s="1"/>
  <c r="AF1989" i="9"/>
  <c r="AI1989" i="9" s="1"/>
  <c r="AE1989" i="9"/>
  <c r="AB1989" i="9"/>
  <c r="AA1989" i="9"/>
  <c r="AJ1989" i="9" s="1"/>
  <c r="J1989" i="9"/>
  <c r="AK1988" i="9"/>
  <c r="AL1988" i="9" s="1"/>
  <c r="AF1988" i="9"/>
  <c r="AI1988" i="9" s="1"/>
  <c r="AE1988" i="9"/>
  <c r="AB1988" i="9"/>
  <c r="AA1988" i="9"/>
  <c r="AJ1988" i="9" s="1"/>
  <c r="J1988" i="9"/>
  <c r="AK1987" i="9"/>
  <c r="AF1987" i="9"/>
  <c r="AI1987" i="9" s="1"/>
  <c r="AE1987" i="9"/>
  <c r="AB1987" i="9"/>
  <c r="AA1987" i="9"/>
  <c r="AJ1987" i="9" s="1"/>
  <c r="J1987" i="9"/>
  <c r="AK1986" i="9"/>
  <c r="AF1986" i="9"/>
  <c r="AE1986" i="9"/>
  <c r="AB1986" i="9"/>
  <c r="AA1986" i="9"/>
  <c r="AJ1986" i="9" s="1"/>
  <c r="J1986" i="9"/>
  <c r="AK1985" i="9"/>
  <c r="AF1985" i="9"/>
  <c r="AI1985" i="9" s="1"/>
  <c r="AE1985" i="9"/>
  <c r="AB1985" i="9"/>
  <c r="AA1985" i="9"/>
  <c r="AJ1985" i="9" s="1"/>
  <c r="J1985" i="9"/>
  <c r="AK1984" i="9"/>
  <c r="AF1984" i="9"/>
  <c r="AE1984" i="9"/>
  <c r="AB1984" i="9"/>
  <c r="AA1984" i="9"/>
  <c r="AJ1984" i="9" s="1"/>
  <c r="J1984" i="9"/>
  <c r="AK1983" i="9"/>
  <c r="AF1983" i="9"/>
  <c r="AG1983" i="9" s="1"/>
  <c r="AE1983" i="9"/>
  <c r="AB1983" i="9"/>
  <c r="AA1983" i="9"/>
  <c r="AJ1983" i="9" s="1"/>
  <c r="J1983" i="9"/>
  <c r="AK1982" i="9"/>
  <c r="AF1982" i="9"/>
  <c r="AE1982" i="9"/>
  <c r="AB1982" i="9"/>
  <c r="AA1982" i="9"/>
  <c r="AJ1982" i="9" s="1"/>
  <c r="J1982" i="9"/>
  <c r="AK1981" i="9"/>
  <c r="AF1981" i="9"/>
  <c r="AI1981" i="9" s="1"/>
  <c r="AE1981" i="9"/>
  <c r="AB1981" i="9"/>
  <c r="AA1981" i="9"/>
  <c r="AJ1981" i="9" s="1"/>
  <c r="J1981" i="9"/>
  <c r="AK1980" i="9"/>
  <c r="AF1980" i="9"/>
  <c r="AE1980" i="9"/>
  <c r="AB1980" i="9"/>
  <c r="AA1980" i="9"/>
  <c r="AJ1980" i="9" s="1"/>
  <c r="J1980" i="9"/>
  <c r="AK1979" i="9"/>
  <c r="AF1979" i="9"/>
  <c r="AG1979" i="9" s="1"/>
  <c r="AE1979" i="9"/>
  <c r="AB1979" i="9"/>
  <c r="AA1979" i="9"/>
  <c r="AJ1979" i="9" s="1"/>
  <c r="J1979" i="9"/>
  <c r="AK1978" i="9"/>
  <c r="AF1978" i="9"/>
  <c r="AE1978" i="9"/>
  <c r="AB1978" i="9"/>
  <c r="AA1978" i="9"/>
  <c r="AJ1978" i="9" s="1"/>
  <c r="J1978" i="9"/>
  <c r="AK1977" i="9"/>
  <c r="AF1977" i="9"/>
  <c r="AI1977" i="9" s="1"/>
  <c r="AE1977" i="9"/>
  <c r="AB1977" i="9"/>
  <c r="AA1977" i="9"/>
  <c r="AJ1977" i="9" s="1"/>
  <c r="J1977" i="9"/>
  <c r="AK1976" i="9"/>
  <c r="AF1976" i="9"/>
  <c r="AE1976" i="9"/>
  <c r="AB1976" i="9"/>
  <c r="AA1976" i="9"/>
  <c r="AJ1976" i="9" s="1"/>
  <c r="J1976" i="9"/>
  <c r="AK1975" i="9"/>
  <c r="AF1975" i="9"/>
  <c r="AG1975" i="9" s="1"/>
  <c r="AE1975" i="9"/>
  <c r="AB1975" i="9"/>
  <c r="AA1975" i="9"/>
  <c r="AJ1975" i="9" s="1"/>
  <c r="J1975" i="9"/>
  <c r="AK1974" i="9"/>
  <c r="AF1974" i="9"/>
  <c r="AE1974" i="9"/>
  <c r="AB1974" i="9"/>
  <c r="AA1974" i="9"/>
  <c r="AJ1974" i="9" s="1"/>
  <c r="J1974" i="9"/>
  <c r="AK1973" i="9"/>
  <c r="AF1973" i="9"/>
  <c r="AI1973" i="9" s="1"/>
  <c r="AE1973" i="9"/>
  <c r="AB1973" i="9"/>
  <c r="AA1973" i="9"/>
  <c r="AJ1973" i="9" s="1"/>
  <c r="J1973" i="9"/>
  <c r="AK1972" i="9"/>
  <c r="AF1972" i="9"/>
  <c r="AE1972" i="9"/>
  <c r="AB1972" i="9"/>
  <c r="AA1972" i="9"/>
  <c r="AJ1972" i="9" s="1"/>
  <c r="J1972" i="9"/>
  <c r="AK1971" i="9"/>
  <c r="AF1971" i="9"/>
  <c r="AG1971" i="9" s="1"/>
  <c r="AE1971" i="9"/>
  <c r="AB1971" i="9"/>
  <c r="AA1971" i="9"/>
  <c r="AJ1971" i="9" s="1"/>
  <c r="J1971" i="9"/>
  <c r="AK1970" i="9"/>
  <c r="AF1970" i="9"/>
  <c r="AE1970" i="9"/>
  <c r="AB1970" i="9"/>
  <c r="AA1970" i="9"/>
  <c r="AJ1970" i="9" s="1"/>
  <c r="J1970" i="9"/>
  <c r="AK1969" i="9"/>
  <c r="AF1969" i="9"/>
  <c r="AI1969" i="9" s="1"/>
  <c r="AE1969" i="9"/>
  <c r="AB1969" i="9"/>
  <c r="AA1969" i="9"/>
  <c r="AJ1969" i="9" s="1"/>
  <c r="J1969" i="9"/>
  <c r="AK1968" i="9"/>
  <c r="AF1968" i="9"/>
  <c r="AE1968" i="9"/>
  <c r="AB1968" i="9"/>
  <c r="AA1968" i="9"/>
  <c r="AJ1968" i="9" s="1"/>
  <c r="J1968" i="9"/>
  <c r="AK1967" i="9"/>
  <c r="AF1967" i="9"/>
  <c r="AG1967" i="9" s="1"/>
  <c r="AE1967" i="9"/>
  <c r="AB1967" i="9"/>
  <c r="AA1967" i="9"/>
  <c r="AJ1967" i="9" s="1"/>
  <c r="J1967" i="9"/>
  <c r="AK1966" i="9"/>
  <c r="AF1966" i="9"/>
  <c r="AE1966" i="9"/>
  <c r="AB1966" i="9"/>
  <c r="AA1966" i="9"/>
  <c r="AJ1966" i="9" s="1"/>
  <c r="J1966" i="9"/>
  <c r="AK1965" i="9"/>
  <c r="AF1965" i="9"/>
  <c r="AI1965" i="9" s="1"/>
  <c r="AE1965" i="9"/>
  <c r="AB1965" i="9"/>
  <c r="AA1965" i="9"/>
  <c r="AJ1965" i="9" s="1"/>
  <c r="J1965" i="9"/>
  <c r="AK1964" i="9"/>
  <c r="AF1964" i="9"/>
  <c r="AE1964" i="9"/>
  <c r="AB1964" i="9"/>
  <c r="AA1964" i="9"/>
  <c r="AJ1964" i="9" s="1"/>
  <c r="J1964" i="9"/>
  <c r="AK1963" i="9"/>
  <c r="AF1963" i="9"/>
  <c r="AG1963" i="9" s="1"/>
  <c r="AE1963" i="9"/>
  <c r="AB1963" i="9"/>
  <c r="AA1963" i="9"/>
  <c r="AJ1963" i="9" s="1"/>
  <c r="J1963" i="9"/>
  <c r="AK1962" i="9"/>
  <c r="AF1962" i="9"/>
  <c r="AE1962" i="9"/>
  <c r="AB1962" i="9"/>
  <c r="AA1962" i="9"/>
  <c r="AJ1962" i="9" s="1"/>
  <c r="J1962" i="9"/>
  <c r="AK1961" i="9"/>
  <c r="AF1961" i="9"/>
  <c r="AI1961" i="9" s="1"/>
  <c r="AE1961" i="9"/>
  <c r="AB1961" i="9"/>
  <c r="AA1961" i="9"/>
  <c r="AJ1961" i="9" s="1"/>
  <c r="J1961" i="9"/>
  <c r="AK1960" i="9"/>
  <c r="AF1960" i="9"/>
  <c r="AE1960" i="9"/>
  <c r="AB1960" i="9"/>
  <c r="AA1960" i="9"/>
  <c r="AJ1960" i="9" s="1"/>
  <c r="J1960" i="9"/>
  <c r="AK1959" i="9"/>
  <c r="AF1959" i="9"/>
  <c r="AG1959" i="9" s="1"/>
  <c r="AE1959" i="9"/>
  <c r="AB1959" i="9"/>
  <c r="AA1959" i="9"/>
  <c r="AJ1959" i="9" s="1"/>
  <c r="J1959" i="9"/>
  <c r="AK1958" i="9"/>
  <c r="AF1958" i="9"/>
  <c r="AE1958" i="9"/>
  <c r="AB1958" i="9"/>
  <c r="AA1958" i="9"/>
  <c r="AJ1958" i="9" s="1"/>
  <c r="J1958" i="9"/>
  <c r="AK1957" i="9"/>
  <c r="AF1957" i="9"/>
  <c r="AI1957" i="9" s="1"/>
  <c r="AE1957" i="9"/>
  <c r="AB1957" i="9"/>
  <c r="AA1957" i="9"/>
  <c r="AJ1957" i="9" s="1"/>
  <c r="J1957" i="9"/>
  <c r="AK1956" i="9"/>
  <c r="AF1956" i="9"/>
  <c r="AE1956" i="9"/>
  <c r="AB1956" i="9"/>
  <c r="AA1956" i="9"/>
  <c r="AJ1956" i="9" s="1"/>
  <c r="J1956" i="9"/>
  <c r="AK1955" i="9"/>
  <c r="AF1955" i="9"/>
  <c r="AG1955" i="9" s="1"/>
  <c r="AE1955" i="9"/>
  <c r="AB1955" i="9"/>
  <c r="AA1955" i="9"/>
  <c r="AJ1955" i="9" s="1"/>
  <c r="J1955" i="9"/>
  <c r="AK1954" i="9"/>
  <c r="AF1954" i="9"/>
  <c r="AE1954" i="9"/>
  <c r="AB1954" i="9"/>
  <c r="AA1954" i="9"/>
  <c r="AJ1954" i="9" s="1"/>
  <c r="J1954" i="9"/>
  <c r="AK1953" i="9"/>
  <c r="AF1953" i="9"/>
  <c r="AI1953" i="9" s="1"/>
  <c r="AE1953" i="9"/>
  <c r="AB1953" i="9"/>
  <c r="AA1953" i="9"/>
  <c r="AJ1953" i="9" s="1"/>
  <c r="J1953" i="9"/>
  <c r="AK1952" i="9"/>
  <c r="AF1952" i="9"/>
  <c r="AE1952" i="9"/>
  <c r="AB1952" i="9"/>
  <c r="AA1952" i="9"/>
  <c r="AJ1952" i="9" s="1"/>
  <c r="J1952" i="9"/>
  <c r="AK1951" i="9"/>
  <c r="AF1951" i="9"/>
  <c r="AG1951" i="9" s="1"/>
  <c r="AE1951" i="9"/>
  <c r="AB1951" i="9"/>
  <c r="AA1951" i="9"/>
  <c r="AJ1951" i="9" s="1"/>
  <c r="J1951" i="9"/>
  <c r="AK1950" i="9"/>
  <c r="AF1950" i="9"/>
  <c r="AE1950" i="9"/>
  <c r="AB1950" i="9"/>
  <c r="AA1950" i="9"/>
  <c r="AJ1950" i="9" s="1"/>
  <c r="J1950" i="9"/>
  <c r="AK1949" i="9"/>
  <c r="AF1949" i="9"/>
  <c r="AI1949" i="9" s="1"/>
  <c r="AE1949" i="9"/>
  <c r="AB1949" i="9"/>
  <c r="AA1949" i="9"/>
  <c r="AJ1949" i="9" s="1"/>
  <c r="J1949" i="9"/>
  <c r="AK1948" i="9"/>
  <c r="AF1948" i="9"/>
  <c r="AE1948" i="9"/>
  <c r="AB1948" i="9"/>
  <c r="AA1948" i="9"/>
  <c r="AJ1948" i="9" s="1"/>
  <c r="J1948" i="9"/>
  <c r="AK1947" i="9"/>
  <c r="AF1947" i="9"/>
  <c r="AG1947" i="9" s="1"/>
  <c r="AE1947" i="9"/>
  <c r="AB1947" i="9"/>
  <c r="AA1947" i="9"/>
  <c r="AJ1947" i="9" s="1"/>
  <c r="J1947" i="9"/>
  <c r="AK1946" i="9"/>
  <c r="AF1946" i="9"/>
  <c r="AE1946" i="9"/>
  <c r="AB1946" i="9"/>
  <c r="AA1946" i="9"/>
  <c r="AJ1946" i="9" s="1"/>
  <c r="J1946" i="9"/>
  <c r="AK1945" i="9"/>
  <c r="AF1945" i="9"/>
  <c r="AI1945" i="9" s="1"/>
  <c r="AE1945" i="9"/>
  <c r="AB1945" i="9"/>
  <c r="AA1945" i="9"/>
  <c r="AJ1945" i="9" s="1"/>
  <c r="J1945" i="9"/>
  <c r="AK1944" i="9"/>
  <c r="AF1944" i="9"/>
  <c r="AE1944" i="9"/>
  <c r="AB1944" i="9"/>
  <c r="AA1944" i="9"/>
  <c r="AJ1944" i="9" s="1"/>
  <c r="J1944" i="9"/>
  <c r="AK1943" i="9"/>
  <c r="AF1943" i="9"/>
  <c r="AG1943" i="9" s="1"/>
  <c r="AE1943" i="9"/>
  <c r="AB1943" i="9"/>
  <c r="AA1943" i="9"/>
  <c r="AJ1943" i="9" s="1"/>
  <c r="J1943" i="9"/>
  <c r="AK1942" i="9"/>
  <c r="AF1942" i="9"/>
  <c r="AE1942" i="9"/>
  <c r="AB1942" i="9"/>
  <c r="AA1942" i="9"/>
  <c r="AJ1942" i="9" s="1"/>
  <c r="J1942" i="9"/>
  <c r="AK1941" i="9"/>
  <c r="AF1941" i="9"/>
  <c r="AI1941" i="9" s="1"/>
  <c r="AE1941" i="9"/>
  <c r="AB1941" i="9"/>
  <c r="AA1941" i="9"/>
  <c r="AJ1941" i="9" s="1"/>
  <c r="J1941" i="9"/>
  <c r="AK1940" i="9"/>
  <c r="AF1940" i="9"/>
  <c r="AE1940" i="9"/>
  <c r="AB1940" i="9"/>
  <c r="AA1940" i="9"/>
  <c r="AJ1940" i="9" s="1"/>
  <c r="J1940" i="9"/>
  <c r="AK1939" i="9"/>
  <c r="AF1939" i="9"/>
  <c r="AG1939" i="9" s="1"/>
  <c r="AE1939" i="9"/>
  <c r="AB1939" i="9"/>
  <c r="AA1939" i="9"/>
  <c r="AJ1939" i="9" s="1"/>
  <c r="J1939" i="9"/>
  <c r="AK1938" i="9"/>
  <c r="AF1938" i="9"/>
  <c r="AE1938" i="9"/>
  <c r="AB1938" i="9"/>
  <c r="AA1938" i="9"/>
  <c r="AJ1938" i="9" s="1"/>
  <c r="J1938" i="9"/>
  <c r="AK1937" i="9"/>
  <c r="AF1937" i="9"/>
  <c r="AI1937" i="9" s="1"/>
  <c r="AE1937" i="9"/>
  <c r="AB1937" i="9"/>
  <c r="AA1937" i="9"/>
  <c r="AJ1937" i="9" s="1"/>
  <c r="J1937" i="9"/>
  <c r="AK1936" i="9"/>
  <c r="AF1936" i="9"/>
  <c r="AE1936" i="9"/>
  <c r="AB1936" i="9"/>
  <c r="AA1936" i="9"/>
  <c r="AJ1936" i="9" s="1"/>
  <c r="J1936" i="9"/>
  <c r="AK1935" i="9"/>
  <c r="AF1935" i="9"/>
  <c r="AG1935" i="9" s="1"/>
  <c r="AE1935" i="9"/>
  <c r="AB1935" i="9"/>
  <c r="AA1935" i="9"/>
  <c r="AJ1935" i="9" s="1"/>
  <c r="J1935" i="9"/>
  <c r="AK1934" i="9"/>
  <c r="AF1934" i="9"/>
  <c r="AE1934" i="9"/>
  <c r="AB1934" i="9"/>
  <c r="AA1934" i="9"/>
  <c r="AJ1934" i="9" s="1"/>
  <c r="J1934" i="9"/>
  <c r="AK1933" i="9"/>
  <c r="AF1933" i="9"/>
  <c r="AI1933" i="9" s="1"/>
  <c r="AE1933" i="9"/>
  <c r="AB1933" i="9"/>
  <c r="AA1933" i="9"/>
  <c r="AJ1933" i="9" s="1"/>
  <c r="J1933" i="9"/>
  <c r="AK1932" i="9"/>
  <c r="AF1932" i="9"/>
  <c r="AE1932" i="9"/>
  <c r="AB1932" i="9"/>
  <c r="AA1932" i="9"/>
  <c r="AJ1932" i="9" s="1"/>
  <c r="J1932" i="9"/>
  <c r="AK1931" i="9"/>
  <c r="AF1931" i="9"/>
  <c r="AG1931" i="9" s="1"/>
  <c r="AE1931" i="9"/>
  <c r="AB1931" i="9"/>
  <c r="AA1931" i="9"/>
  <c r="AJ1931" i="9" s="1"/>
  <c r="J1931" i="9"/>
  <c r="AK1930" i="9"/>
  <c r="AF1930" i="9"/>
  <c r="AE1930" i="9"/>
  <c r="AB1930" i="9"/>
  <c r="AA1930" i="9"/>
  <c r="AJ1930" i="9" s="1"/>
  <c r="J1930" i="9"/>
  <c r="AK1929" i="9"/>
  <c r="AF1929" i="9"/>
  <c r="AI1929" i="9" s="1"/>
  <c r="AE1929" i="9"/>
  <c r="AB1929" i="9"/>
  <c r="AA1929" i="9"/>
  <c r="AJ1929" i="9" s="1"/>
  <c r="J1929" i="9"/>
  <c r="AK1928" i="9"/>
  <c r="AF1928" i="9"/>
  <c r="AE1928" i="9"/>
  <c r="AB1928" i="9"/>
  <c r="AA1928" i="9"/>
  <c r="AJ1928" i="9" s="1"/>
  <c r="J1928" i="9"/>
  <c r="AK1927" i="9"/>
  <c r="AF1927" i="9"/>
  <c r="AG1927" i="9" s="1"/>
  <c r="AE1927" i="9"/>
  <c r="AB1927" i="9"/>
  <c r="AA1927" i="9"/>
  <c r="AJ1927" i="9" s="1"/>
  <c r="J1927" i="9"/>
  <c r="AK1926" i="9"/>
  <c r="AF1926" i="9"/>
  <c r="AE1926" i="9"/>
  <c r="AB1926" i="9"/>
  <c r="AA1926" i="9"/>
  <c r="AJ1926" i="9" s="1"/>
  <c r="J1926" i="9"/>
  <c r="AK1925" i="9"/>
  <c r="AF1925" i="9"/>
  <c r="AI1925" i="9" s="1"/>
  <c r="AE1925" i="9"/>
  <c r="AB1925" i="9"/>
  <c r="AA1925" i="9"/>
  <c r="AJ1925" i="9" s="1"/>
  <c r="J1925" i="9"/>
  <c r="AK1924" i="9"/>
  <c r="AF1924" i="9"/>
  <c r="AE1924" i="9"/>
  <c r="AB1924" i="9"/>
  <c r="AA1924" i="9"/>
  <c r="AJ1924" i="9" s="1"/>
  <c r="J1924" i="9"/>
  <c r="AK1923" i="9"/>
  <c r="AF1923" i="9"/>
  <c r="AG1923" i="9" s="1"/>
  <c r="AE1923" i="9"/>
  <c r="AB1923" i="9"/>
  <c r="AA1923" i="9"/>
  <c r="AJ1923" i="9" s="1"/>
  <c r="J1923" i="9"/>
  <c r="AK1922" i="9"/>
  <c r="AF1922" i="9"/>
  <c r="AE1922" i="9"/>
  <c r="AB1922" i="9"/>
  <c r="AA1922" i="9"/>
  <c r="AJ1922" i="9" s="1"/>
  <c r="J1922" i="9"/>
  <c r="AK1921" i="9"/>
  <c r="AF1921" i="9"/>
  <c r="AI1921" i="9" s="1"/>
  <c r="AE1921" i="9"/>
  <c r="AB1921" i="9"/>
  <c r="AA1921" i="9"/>
  <c r="AJ1921" i="9" s="1"/>
  <c r="J1921" i="9"/>
  <c r="AK1920" i="9"/>
  <c r="AF1920" i="9"/>
  <c r="AE1920" i="9"/>
  <c r="AB1920" i="9"/>
  <c r="AA1920" i="9"/>
  <c r="AJ1920" i="9" s="1"/>
  <c r="J1920" i="9"/>
  <c r="AK1919" i="9"/>
  <c r="AF1919" i="9"/>
  <c r="AG1919" i="9" s="1"/>
  <c r="AE1919" i="9"/>
  <c r="AB1919" i="9"/>
  <c r="AA1919" i="9"/>
  <c r="AJ1919" i="9" s="1"/>
  <c r="J1919" i="9"/>
  <c r="AK1918" i="9"/>
  <c r="AF1918" i="9"/>
  <c r="AE1918" i="9"/>
  <c r="AB1918" i="9"/>
  <c r="AA1918" i="9"/>
  <c r="AJ1918" i="9" s="1"/>
  <c r="J1918" i="9"/>
  <c r="AK1917" i="9"/>
  <c r="AF1917" i="9"/>
  <c r="AI1917" i="9" s="1"/>
  <c r="AE1917" i="9"/>
  <c r="AB1917" i="9"/>
  <c r="AA1917" i="9"/>
  <c r="AJ1917" i="9" s="1"/>
  <c r="J1917" i="9"/>
  <c r="AK1916" i="9"/>
  <c r="AF1916" i="9"/>
  <c r="AE1916" i="9"/>
  <c r="AB1916" i="9"/>
  <c r="AA1916" i="9"/>
  <c r="AJ1916" i="9" s="1"/>
  <c r="J1916" i="9"/>
  <c r="AK1915" i="9"/>
  <c r="AF1915" i="9"/>
  <c r="AG1915" i="9" s="1"/>
  <c r="AE1915" i="9"/>
  <c r="AB1915" i="9"/>
  <c r="AA1915" i="9"/>
  <c r="AJ1915" i="9" s="1"/>
  <c r="J1915" i="9"/>
  <c r="AK1914" i="9"/>
  <c r="AF1914" i="9"/>
  <c r="AE1914" i="9"/>
  <c r="AB1914" i="9"/>
  <c r="AA1914" i="9"/>
  <c r="AJ1914" i="9" s="1"/>
  <c r="J1914" i="9"/>
  <c r="AK1913" i="9"/>
  <c r="AF1913" i="9"/>
  <c r="AI1913" i="9" s="1"/>
  <c r="AE1913" i="9"/>
  <c r="AB1913" i="9"/>
  <c r="AA1913" i="9"/>
  <c r="AJ1913" i="9" s="1"/>
  <c r="J1913" i="9"/>
  <c r="AK1912" i="9"/>
  <c r="AJ1912" i="9"/>
  <c r="AF1912" i="9"/>
  <c r="AI1912" i="9" s="1"/>
  <c r="AE1912" i="9"/>
  <c r="AB1912" i="9"/>
  <c r="AA1912" i="9"/>
  <c r="J1912" i="9"/>
  <c r="AM1911" i="9"/>
  <c r="AL1911" i="9"/>
  <c r="AK1911" i="9"/>
  <c r="AF1911" i="9"/>
  <c r="AG1911" i="9" s="1"/>
  <c r="AE1911" i="9"/>
  <c r="AB1911" i="9"/>
  <c r="AA1911" i="9"/>
  <c r="AJ1911" i="9" s="1"/>
  <c r="J1911" i="9"/>
  <c r="AK1910" i="9"/>
  <c r="AJ1910" i="9"/>
  <c r="AF1910" i="9"/>
  <c r="AI1910" i="9" s="1"/>
  <c r="AE1910" i="9"/>
  <c r="AB1910" i="9"/>
  <c r="AA1910" i="9"/>
  <c r="J1910" i="9"/>
  <c r="AM1909" i="9"/>
  <c r="AL1909" i="9"/>
  <c r="AK1909" i="9"/>
  <c r="AI1909" i="9"/>
  <c r="AF1909" i="9"/>
  <c r="AG1909" i="9" s="1"/>
  <c r="AE1909" i="9"/>
  <c r="AB1909" i="9"/>
  <c r="AA1909" i="9"/>
  <c r="AJ1909" i="9" s="1"/>
  <c r="J1909" i="9"/>
  <c r="AK1908" i="9"/>
  <c r="AJ1908" i="9"/>
  <c r="AF1908" i="9"/>
  <c r="AI1908" i="9" s="1"/>
  <c r="AE1908" i="9"/>
  <c r="AB1908" i="9"/>
  <c r="AA1908" i="9"/>
  <c r="J1908" i="9"/>
  <c r="AM1907" i="9"/>
  <c r="AL1907" i="9"/>
  <c r="AK1907" i="9"/>
  <c r="AG1907" i="9"/>
  <c r="AF1907" i="9"/>
  <c r="AI1907" i="9" s="1"/>
  <c r="AE1907" i="9"/>
  <c r="AB1907" i="9"/>
  <c r="AA1907" i="9"/>
  <c r="AJ1907" i="9" s="1"/>
  <c r="J1907" i="9"/>
  <c r="AK1906" i="9"/>
  <c r="AJ1906" i="9"/>
  <c r="AF1906" i="9"/>
  <c r="AI1906" i="9" s="1"/>
  <c r="AE1906" i="9"/>
  <c r="AB1906" i="9"/>
  <c r="AA1906" i="9"/>
  <c r="J1906" i="9"/>
  <c r="AM1905" i="9"/>
  <c r="AL1905" i="9"/>
  <c r="AK1905" i="9"/>
  <c r="AF1905" i="9"/>
  <c r="AI1905" i="9" s="1"/>
  <c r="AE1905" i="9"/>
  <c r="AB1905" i="9"/>
  <c r="AA1905" i="9"/>
  <c r="AJ1905" i="9" s="1"/>
  <c r="J1905" i="9"/>
  <c r="AK1904" i="9"/>
  <c r="AJ1904" i="9"/>
  <c r="AF1904" i="9"/>
  <c r="AI1904" i="9" s="1"/>
  <c r="AE1904" i="9"/>
  <c r="AB1904" i="9"/>
  <c r="AA1904" i="9"/>
  <c r="J1904" i="9"/>
  <c r="AM1903" i="9"/>
  <c r="AL1903" i="9"/>
  <c r="AK1903" i="9"/>
  <c r="AF1903" i="9"/>
  <c r="AG1903" i="9" s="1"/>
  <c r="AE1903" i="9"/>
  <c r="AB1903" i="9"/>
  <c r="AA1903" i="9"/>
  <c r="AJ1903" i="9" s="1"/>
  <c r="J1903" i="9"/>
  <c r="AK1902" i="9"/>
  <c r="AJ1902" i="9"/>
  <c r="AF1902" i="9"/>
  <c r="AI1902" i="9" s="1"/>
  <c r="AE1902" i="9"/>
  <c r="AB1902" i="9"/>
  <c r="AA1902" i="9"/>
  <c r="J1902" i="9"/>
  <c r="AM1901" i="9"/>
  <c r="AL1901" i="9"/>
  <c r="AK1901" i="9"/>
  <c r="AF1901" i="9"/>
  <c r="AI1901" i="9" s="1"/>
  <c r="AE1901" i="9"/>
  <c r="AB1901" i="9"/>
  <c r="AA1901" i="9"/>
  <c r="AJ1901" i="9" s="1"/>
  <c r="J1901" i="9"/>
  <c r="AK1900" i="9"/>
  <c r="AJ1900" i="9"/>
  <c r="AF1900" i="9"/>
  <c r="AI1900" i="9" s="1"/>
  <c r="AE1900" i="9"/>
  <c r="AB1900" i="9"/>
  <c r="AA1900" i="9"/>
  <c r="J1900" i="9"/>
  <c r="AM1899" i="9"/>
  <c r="AL1899" i="9"/>
  <c r="AK1899" i="9"/>
  <c r="AF1899" i="9"/>
  <c r="AE1899" i="9"/>
  <c r="AB1899" i="9"/>
  <c r="AA1899" i="9"/>
  <c r="AJ1899" i="9" s="1"/>
  <c r="J1899" i="9"/>
  <c r="AK1898" i="9"/>
  <c r="AJ1898" i="9"/>
  <c r="AF1898" i="9"/>
  <c r="AI1898" i="9" s="1"/>
  <c r="AE1898" i="9"/>
  <c r="AB1898" i="9"/>
  <c r="AA1898" i="9"/>
  <c r="J1898" i="9"/>
  <c r="AM1897" i="9"/>
  <c r="AL1897" i="9"/>
  <c r="AK1897" i="9"/>
  <c r="AF1897" i="9"/>
  <c r="AE1897" i="9"/>
  <c r="AB1897" i="9"/>
  <c r="AA1897" i="9"/>
  <c r="AJ1897" i="9" s="1"/>
  <c r="J1897" i="9"/>
  <c r="AK1896" i="9"/>
  <c r="AJ1896" i="9"/>
  <c r="AF1896" i="9"/>
  <c r="AI1896" i="9" s="1"/>
  <c r="AE1896" i="9"/>
  <c r="AB1896" i="9"/>
  <c r="AA1896" i="9"/>
  <c r="J1896" i="9"/>
  <c r="AM1895" i="9"/>
  <c r="AL1895" i="9"/>
  <c r="AK1895" i="9"/>
  <c r="AF1895" i="9"/>
  <c r="AI1895" i="9" s="1"/>
  <c r="AE1895" i="9"/>
  <c r="AB1895" i="9"/>
  <c r="AA1895" i="9"/>
  <c r="AJ1895" i="9" s="1"/>
  <c r="J1895" i="9"/>
  <c r="AK1894" i="9"/>
  <c r="AJ1894" i="9"/>
  <c r="AF1894" i="9"/>
  <c r="AI1894" i="9" s="1"/>
  <c r="AE1894" i="9"/>
  <c r="AB1894" i="9"/>
  <c r="AA1894" i="9"/>
  <c r="J1894" i="9"/>
  <c r="AM1893" i="9"/>
  <c r="AL1893" i="9"/>
  <c r="AK1893" i="9"/>
  <c r="AF1893" i="9"/>
  <c r="AE1893" i="9"/>
  <c r="AB1893" i="9"/>
  <c r="AA1893" i="9"/>
  <c r="AJ1893" i="9" s="1"/>
  <c r="J1893" i="9"/>
  <c r="AK1892" i="9"/>
  <c r="AJ1892" i="9"/>
  <c r="AF1892" i="9"/>
  <c r="AE1892" i="9"/>
  <c r="AB1892" i="9"/>
  <c r="AA1892" i="9"/>
  <c r="J1892" i="9"/>
  <c r="AM1891" i="9"/>
  <c r="AL1891" i="9"/>
  <c r="AK1891" i="9"/>
  <c r="AF1891" i="9"/>
  <c r="AI1891" i="9" s="1"/>
  <c r="AE1891" i="9"/>
  <c r="AB1891" i="9"/>
  <c r="AA1891" i="9"/>
  <c r="AJ1891" i="9" s="1"/>
  <c r="J1891" i="9"/>
  <c r="AK1890" i="9"/>
  <c r="AJ1890" i="9"/>
  <c r="AF1890" i="9"/>
  <c r="AI1890" i="9" s="1"/>
  <c r="AE1890" i="9"/>
  <c r="AB1890" i="9"/>
  <c r="AA1890" i="9"/>
  <c r="J1890" i="9"/>
  <c r="AM1889" i="9"/>
  <c r="AL1889" i="9"/>
  <c r="AK1889" i="9"/>
  <c r="AF1889" i="9"/>
  <c r="AI1889" i="9" s="1"/>
  <c r="AE1889" i="9"/>
  <c r="AB1889" i="9"/>
  <c r="AA1889" i="9"/>
  <c r="AJ1889" i="9" s="1"/>
  <c r="J1889" i="9"/>
  <c r="AK1888" i="9"/>
  <c r="AJ1888" i="9"/>
  <c r="AF1888" i="9"/>
  <c r="AI1888" i="9" s="1"/>
  <c r="AE1888" i="9"/>
  <c r="AB1888" i="9"/>
  <c r="AA1888" i="9"/>
  <c r="J1888" i="9"/>
  <c r="AM1887" i="9"/>
  <c r="AL1887" i="9"/>
  <c r="AK1887" i="9"/>
  <c r="AF1887" i="9"/>
  <c r="AE1887" i="9"/>
  <c r="AB1887" i="9"/>
  <c r="AA1887" i="9"/>
  <c r="AJ1887" i="9" s="1"/>
  <c r="J1887" i="9"/>
  <c r="AM1886" i="9"/>
  <c r="AK1886" i="9"/>
  <c r="AL1886" i="9" s="1"/>
  <c r="AJ1886" i="9"/>
  <c r="AF1886" i="9"/>
  <c r="AI1886" i="9" s="1"/>
  <c r="AE1886" i="9"/>
  <c r="AB1886" i="9"/>
  <c r="AA1886" i="9"/>
  <c r="J1886" i="9"/>
  <c r="AL1885" i="9"/>
  <c r="AK1885" i="9"/>
  <c r="AM1885" i="9" s="1"/>
  <c r="AF1885" i="9"/>
  <c r="AI1885" i="9" s="1"/>
  <c r="AE1885" i="9"/>
  <c r="AB1885" i="9"/>
  <c r="AA1885" i="9"/>
  <c r="AJ1885" i="9" s="1"/>
  <c r="J1885" i="9"/>
  <c r="AM1884" i="9"/>
  <c r="AK1884" i="9"/>
  <c r="AL1884" i="9" s="1"/>
  <c r="AJ1884" i="9"/>
  <c r="AF1884" i="9"/>
  <c r="AI1884" i="9" s="1"/>
  <c r="AE1884" i="9"/>
  <c r="AB1884" i="9"/>
  <c r="AA1884" i="9"/>
  <c r="J1884" i="9"/>
  <c r="AK1883" i="9"/>
  <c r="AM1883" i="9" s="1"/>
  <c r="AF1883" i="9"/>
  <c r="AI1883" i="9" s="1"/>
  <c r="AE1883" i="9"/>
  <c r="AB1883" i="9"/>
  <c r="AA1883" i="9"/>
  <c r="AJ1883" i="9" s="1"/>
  <c r="J1883" i="9"/>
  <c r="AK1882" i="9"/>
  <c r="AL1882" i="9" s="1"/>
  <c r="AJ1882" i="9"/>
  <c r="AF1882" i="9"/>
  <c r="AI1882" i="9" s="1"/>
  <c r="AE1882" i="9"/>
  <c r="AB1882" i="9"/>
  <c r="AA1882" i="9"/>
  <c r="J1882" i="9"/>
  <c r="AK1881" i="9"/>
  <c r="AM1881" i="9" s="1"/>
  <c r="AF1881" i="9"/>
  <c r="AE1881" i="9"/>
  <c r="AB1881" i="9"/>
  <c r="AA1881" i="9"/>
  <c r="AJ1881" i="9" s="1"/>
  <c r="J1881" i="9"/>
  <c r="AK1880" i="9"/>
  <c r="AL1880" i="9" s="1"/>
  <c r="AF1880" i="9"/>
  <c r="AI1880" i="9" s="1"/>
  <c r="AE1880" i="9"/>
  <c r="AB1880" i="9"/>
  <c r="AA1880" i="9"/>
  <c r="AJ1880" i="9" s="1"/>
  <c r="J1880" i="9"/>
  <c r="AK1879" i="9"/>
  <c r="AM1879" i="9" s="1"/>
  <c r="AF1879" i="9"/>
  <c r="AG1879" i="9" s="1"/>
  <c r="AE1879" i="9"/>
  <c r="AB1879" i="9"/>
  <c r="AA1879" i="9"/>
  <c r="AJ1879" i="9" s="1"/>
  <c r="J1879" i="9"/>
  <c r="AK1878" i="9"/>
  <c r="AL1878" i="9" s="1"/>
  <c r="AF1878" i="9"/>
  <c r="AI1878" i="9" s="1"/>
  <c r="AE1878" i="9"/>
  <c r="AB1878" i="9"/>
  <c r="AA1878" i="9"/>
  <c r="AJ1878" i="9" s="1"/>
  <c r="J1878" i="9"/>
  <c r="AK1877" i="9"/>
  <c r="AM1877" i="9" s="1"/>
  <c r="AF1877" i="9"/>
  <c r="AI1877" i="9" s="1"/>
  <c r="AE1877" i="9"/>
  <c r="AB1877" i="9"/>
  <c r="AA1877" i="9"/>
  <c r="AJ1877" i="9" s="1"/>
  <c r="J1877" i="9"/>
  <c r="AK1876" i="9"/>
  <c r="AL1876" i="9" s="1"/>
  <c r="AF1876" i="9"/>
  <c r="AI1876" i="9" s="1"/>
  <c r="AE1876" i="9"/>
  <c r="AB1876" i="9"/>
  <c r="AA1876" i="9"/>
  <c r="AJ1876" i="9" s="1"/>
  <c r="J1876" i="9"/>
  <c r="AK1875" i="9"/>
  <c r="AM1875" i="9" s="1"/>
  <c r="AF1875" i="9"/>
  <c r="AI1875" i="9" s="1"/>
  <c r="AE1875" i="9"/>
  <c r="AB1875" i="9"/>
  <c r="AA1875" i="9"/>
  <c r="AJ1875" i="9" s="1"/>
  <c r="J1875" i="9"/>
  <c r="AK1874" i="9"/>
  <c r="AL1874" i="9" s="1"/>
  <c r="AF1874" i="9"/>
  <c r="AI1874" i="9" s="1"/>
  <c r="AE1874" i="9"/>
  <c r="AB1874" i="9"/>
  <c r="AA1874" i="9"/>
  <c r="AJ1874" i="9" s="1"/>
  <c r="J1874" i="9"/>
  <c r="AK1873" i="9"/>
  <c r="AM1873" i="9" s="1"/>
  <c r="AF1873" i="9"/>
  <c r="AI1873" i="9" s="1"/>
  <c r="AE1873" i="9"/>
  <c r="AB1873" i="9"/>
  <c r="AA1873" i="9"/>
  <c r="AJ1873" i="9" s="1"/>
  <c r="J1873" i="9"/>
  <c r="AK1872" i="9"/>
  <c r="AL1872" i="9" s="1"/>
  <c r="AF1872" i="9"/>
  <c r="AI1872" i="9" s="1"/>
  <c r="AE1872" i="9"/>
  <c r="AB1872" i="9"/>
  <c r="AA1872" i="9"/>
  <c r="AJ1872" i="9" s="1"/>
  <c r="J1872" i="9"/>
  <c r="AK1871" i="9"/>
  <c r="AM1871" i="9" s="1"/>
  <c r="AF1871" i="9"/>
  <c r="AE1871" i="9"/>
  <c r="AB1871" i="9"/>
  <c r="AA1871" i="9"/>
  <c r="AJ1871" i="9" s="1"/>
  <c r="J1871" i="9"/>
  <c r="AK1870" i="9"/>
  <c r="AL1870" i="9" s="1"/>
  <c r="AF1870" i="9"/>
  <c r="AI1870" i="9" s="1"/>
  <c r="AE1870" i="9"/>
  <c r="AB1870" i="9"/>
  <c r="AA1870" i="9"/>
  <c r="AJ1870" i="9" s="1"/>
  <c r="J1870" i="9"/>
  <c r="AK1869" i="9"/>
  <c r="AM1869" i="9" s="1"/>
  <c r="AF1869" i="9"/>
  <c r="AI1869" i="9" s="1"/>
  <c r="AE1869" i="9"/>
  <c r="AB1869" i="9"/>
  <c r="AA1869" i="9"/>
  <c r="AJ1869" i="9" s="1"/>
  <c r="J1869" i="9"/>
  <c r="AK1868" i="9"/>
  <c r="AL1868" i="9" s="1"/>
  <c r="AF1868" i="9"/>
  <c r="AI1868" i="9" s="1"/>
  <c r="AE1868" i="9"/>
  <c r="AB1868" i="9"/>
  <c r="AA1868" i="9"/>
  <c r="AJ1868" i="9" s="1"/>
  <c r="J1868" i="9"/>
  <c r="AK1867" i="9"/>
  <c r="AM1867" i="9" s="1"/>
  <c r="AF1867" i="9"/>
  <c r="AI1867" i="9" s="1"/>
  <c r="AE1867" i="9"/>
  <c r="AB1867" i="9"/>
  <c r="AA1867" i="9"/>
  <c r="AJ1867" i="9" s="1"/>
  <c r="J1867" i="9"/>
  <c r="AK1866" i="9"/>
  <c r="AL1866" i="9" s="1"/>
  <c r="AF1866" i="9"/>
  <c r="AI1866" i="9" s="1"/>
  <c r="AE1866" i="9"/>
  <c r="AB1866" i="9"/>
  <c r="AA1866" i="9"/>
  <c r="AJ1866" i="9" s="1"/>
  <c r="J1866" i="9"/>
  <c r="AK1865" i="9"/>
  <c r="AM1865" i="9" s="1"/>
  <c r="AF1865" i="9"/>
  <c r="AE1865" i="9"/>
  <c r="AB1865" i="9"/>
  <c r="AA1865" i="9"/>
  <c r="AJ1865" i="9" s="1"/>
  <c r="J1865" i="9"/>
  <c r="AK1864" i="9"/>
  <c r="AL1864" i="9" s="1"/>
  <c r="AF1864" i="9"/>
  <c r="AI1864" i="9" s="1"/>
  <c r="AE1864" i="9"/>
  <c r="AB1864" i="9"/>
  <c r="AA1864" i="9"/>
  <c r="AJ1864" i="9" s="1"/>
  <c r="J1864" i="9"/>
  <c r="AK1863" i="9"/>
  <c r="AM1863" i="9" s="1"/>
  <c r="AF1863" i="9"/>
  <c r="AG1863" i="9" s="1"/>
  <c r="AE1863" i="9"/>
  <c r="AB1863" i="9"/>
  <c r="AA1863" i="9"/>
  <c r="AJ1863" i="9" s="1"/>
  <c r="J1863" i="9"/>
  <c r="AK1862" i="9"/>
  <c r="AL1862" i="9" s="1"/>
  <c r="AF1862" i="9"/>
  <c r="AI1862" i="9" s="1"/>
  <c r="AE1862" i="9"/>
  <c r="AB1862" i="9"/>
  <c r="AA1862" i="9"/>
  <c r="AJ1862" i="9" s="1"/>
  <c r="J1862" i="9"/>
  <c r="AK1861" i="9"/>
  <c r="AM1861" i="9" s="1"/>
  <c r="AF1861" i="9"/>
  <c r="AI1861" i="9" s="1"/>
  <c r="AE1861" i="9"/>
  <c r="AB1861" i="9"/>
  <c r="AA1861" i="9"/>
  <c r="AJ1861" i="9" s="1"/>
  <c r="J1861" i="9"/>
  <c r="AK1860" i="9"/>
  <c r="AF1860" i="9"/>
  <c r="AE1860" i="9"/>
  <c r="AB1860" i="9"/>
  <c r="AA1860" i="9"/>
  <c r="AJ1860" i="9" s="1"/>
  <c r="J1860" i="9"/>
  <c r="AK1859" i="9"/>
  <c r="AF1859" i="9"/>
  <c r="AI1859" i="9" s="1"/>
  <c r="AE1859" i="9"/>
  <c r="AB1859" i="9"/>
  <c r="AA1859" i="9"/>
  <c r="AJ1859" i="9" s="1"/>
  <c r="J1859" i="9"/>
  <c r="AK1858" i="9"/>
  <c r="AF1858" i="9"/>
  <c r="AE1858" i="9"/>
  <c r="AB1858" i="9"/>
  <c r="AA1858" i="9"/>
  <c r="AJ1858" i="9" s="1"/>
  <c r="J1858" i="9"/>
  <c r="AK1857" i="9"/>
  <c r="AF1857" i="9"/>
  <c r="AI1857" i="9" s="1"/>
  <c r="AE1857" i="9"/>
  <c r="AB1857" i="9"/>
  <c r="AA1857" i="9"/>
  <c r="AJ1857" i="9" s="1"/>
  <c r="J1857" i="9"/>
  <c r="AK1856" i="9"/>
  <c r="AF1856" i="9"/>
  <c r="AE1856" i="9"/>
  <c r="AB1856" i="9"/>
  <c r="AA1856" i="9"/>
  <c r="AJ1856" i="9" s="1"/>
  <c r="J1856" i="9"/>
  <c r="AK1855" i="9"/>
  <c r="AF1855" i="9"/>
  <c r="AE1855" i="9"/>
  <c r="AB1855" i="9"/>
  <c r="AA1855" i="9"/>
  <c r="AJ1855" i="9" s="1"/>
  <c r="J1855" i="9"/>
  <c r="AK1854" i="9"/>
  <c r="AF1854" i="9"/>
  <c r="AE1854" i="9"/>
  <c r="AB1854" i="9"/>
  <c r="AA1854" i="9"/>
  <c r="AJ1854" i="9" s="1"/>
  <c r="J1854" i="9"/>
  <c r="AK1853" i="9"/>
  <c r="AF1853" i="9"/>
  <c r="AI1853" i="9" s="1"/>
  <c r="AE1853" i="9"/>
  <c r="AB1853" i="9"/>
  <c r="AA1853" i="9"/>
  <c r="AJ1853" i="9" s="1"/>
  <c r="J1853" i="9"/>
  <c r="AK1852" i="9"/>
  <c r="AF1852" i="9"/>
  <c r="AE1852" i="9"/>
  <c r="AB1852" i="9"/>
  <c r="AA1852" i="9"/>
  <c r="AJ1852" i="9" s="1"/>
  <c r="J1852" i="9"/>
  <c r="AK1851" i="9"/>
  <c r="AF1851" i="9"/>
  <c r="AG1851" i="9" s="1"/>
  <c r="AE1851" i="9"/>
  <c r="AB1851" i="9"/>
  <c r="AA1851" i="9"/>
  <c r="AJ1851" i="9" s="1"/>
  <c r="J1851" i="9"/>
  <c r="AK1850" i="9"/>
  <c r="AF1850" i="9"/>
  <c r="AE1850" i="9"/>
  <c r="AB1850" i="9"/>
  <c r="AA1850" i="9"/>
  <c r="AJ1850" i="9" s="1"/>
  <c r="J1850" i="9"/>
  <c r="AK1849" i="9"/>
  <c r="AF1849" i="9"/>
  <c r="AE1849" i="9"/>
  <c r="AB1849" i="9"/>
  <c r="AA1849" i="9"/>
  <c r="AJ1849" i="9" s="1"/>
  <c r="J1849" i="9"/>
  <c r="AK1848" i="9"/>
  <c r="AF1848" i="9"/>
  <c r="AE1848" i="9"/>
  <c r="AB1848" i="9"/>
  <c r="AA1848" i="9"/>
  <c r="AJ1848" i="9" s="1"/>
  <c r="J1848" i="9"/>
  <c r="AK1847" i="9"/>
  <c r="AF1847" i="9"/>
  <c r="AG1847" i="9" s="1"/>
  <c r="AE1847" i="9"/>
  <c r="AB1847" i="9"/>
  <c r="AA1847" i="9"/>
  <c r="AJ1847" i="9" s="1"/>
  <c r="J1847" i="9"/>
  <c r="AK1846" i="9"/>
  <c r="AF1846" i="9"/>
  <c r="AE1846" i="9"/>
  <c r="AB1846" i="9"/>
  <c r="AA1846" i="9"/>
  <c r="AJ1846" i="9" s="1"/>
  <c r="J1846" i="9"/>
  <c r="AK1845" i="9"/>
  <c r="AF1845" i="9"/>
  <c r="AI1845" i="9" s="1"/>
  <c r="AE1845" i="9"/>
  <c r="AB1845" i="9"/>
  <c r="AA1845" i="9"/>
  <c r="AJ1845" i="9" s="1"/>
  <c r="J1845" i="9"/>
  <c r="AK1844" i="9"/>
  <c r="AF1844" i="9"/>
  <c r="AE1844" i="9"/>
  <c r="AB1844" i="9"/>
  <c r="AA1844" i="9"/>
  <c r="AJ1844" i="9" s="1"/>
  <c r="J1844" i="9"/>
  <c r="AK1843" i="9"/>
  <c r="AF1843" i="9"/>
  <c r="AI1843" i="9" s="1"/>
  <c r="AE1843" i="9"/>
  <c r="AB1843" i="9"/>
  <c r="AA1843" i="9"/>
  <c r="AJ1843" i="9" s="1"/>
  <c r="J1843" i="9"/>
  <c r="AK1842" i="9"/>
  <c r="AF1842" i="9"/>
  <c r="AE1842" i="9"/>
  <c r="AB1842" i="9"/>
  <c r="AA1842" i="9"/>
  <c r="AJ1842" i="9" s="1"/>
  <c r="J1842" i="9"/>
  <c r="AK1841" i="9"/>
  <c r="AJ1841" i="9"/>
  <c r="AF1841" i="9"/>
  <c r="AI1841" i="9" s="1"/>
  <c r="AE1841" i="9"/>
  <c r="AB1841" i="9"/>
  <c r="AA1841" i="9"/>
  <c r="J1841" i="9"/>
  <c r="AM1840" i="9"/>
  <c r="AL1840" i="9"/>
  <c r="AK1840" i="9"/>
  <c r="AF1840" i="9"/>
  <c r="AG1840" i="9" s="1"/>
  <c r="AE1840" i="9"/>
  <c r="AB1840" i="9"/>
  <c r="AA1840" i="9"/>
  <c r="AJ1840" i="9" s="1"/>
  <c r="J1840" i="9"/>
  <c r="AK1839" i="9"/>
  <c r="AJ1839" i="9"/>
  <c r="AF1839" i="9"/>
  <c r="AI1839" i="9" s="1"/>
  <c r="AE1839" i="9"/>
  <c r="AB1839" i="9"/>
  <c r="AA1839" i="9"/>
  <c r="J1839" i="9"/>
  <c r="AM1838" i="9"/>
  <c r="AL1838" i="9"/>
  <c r="AK1838" i="9"/>
  <c r="AF1838" i="9"/>
  <c r="AG1838" i="9" s="1"/>
  <c r="AE1838" i="9"/>
  <c r="AB1838" i="9"/>
  <c r="AA1838" i="9"/>
  <c r="AJ1838" i="9" s="1"/>
  <c r="J1838" i="9"/>
  <c r="AK1837" i="9"/>
  <c r="AJ1837" i="9"/>
  <c r="AF1837" i="9"/>
  <c r="AI1837" i="9" s="1"/>
  <c r="AE1837" i="9"/>
  <c r="AB1837" i="9"/>
  <c r="AA1837" i="9"/>
  <c r="J1837" i="9"/>
  <c r="AM1836" i="9"/>
  <c r="AL1836" i="9"/>
  <c r="AK1836" i="9"/>
  <c r="AF1836" i="9"/>
  <c r="AE1836" i="9"/>
  <c r="AB1836" i="9"/>
  <c r="AA1836" i="9"/>
  <c r="AJ1836" i="9" s="1"/>
  <c r="J1836" i="9"/>
  <c r="AK1835" i="9"/>
  <c r="AJ1835" i="9"/>
  <c r="AF1835" i="9"/>
  <c r="AI1835" i="9" s="1"/>
  <c r="AE1835" i="9"/>
  <c r="AB1835" i="9"/>
  <c r="AA1835" i="9"/>
  <c r="J1835" i="9"/>
  <c r="AM1834" i="9"/>
  <c r="AL1834" i="9"/>
  <c r="AK1834" i="9"/>
  <c r="AF1834" i="9"/>
  <c r="AI1834" i="9" s="1"/>
  <c r="AE1834" i="9"/>
  <c r="AB1834" i="9"/>
  <c r="AA1834" i="9"/>
  <c r="AJ1834" i="9" s="1"/>
  <c r="J1834" i="9"/>
  <c r="AK1833" i="9"/>
  <c r="AJ1833" i="9"/>
  <c r="AF1833" i="9"/>
  <c r="AI1833" i="9" s="1"/>
  <c r="AE1833" i="9"/>
  <c r="AB1833" i="9"/>
  <c r="AA1833" i="9"/>
  <c r="J1833" i="9"/>
  <c r="AM1832" i="9"/>
  <c r="AL1832" i="9"/>
  <c r="AK1832" i="9"/>
  <c r="AF1832" i="9"/>
  <c r="AG1832" i="9" s="1"/>
  <c r="AE1832" i="9"/>
  <c r="AB1832" i="9"/>
  <c r="AA1832" i="9"/>
  <c r="AJ1832" i="9" s="1"/>
  <c r="J1832" i="9"/>
  <c r="AK1831" i="9"/>
  <c r="AJ1831" i="9"/>
  <c r="AF1831" i="9"/>
  <c r="AI1831" i="9" s="1"/>
  <c r="AE1831" i="9"/>
  <c r="AB1831" i="9"/>
  <c r="AA1831" i="9"/>
  <c r="J1831" i="9"/>
  <c r="AM1830" i="9"/>
  <c r="AL1830" i="9"/>
  <c r="AK1830" i="9"/>
  <c r="AF1830" i="9"/>
  <c r="AI1830" i="9" s="1"/>
  <c r="AE1830" i="9"/>
  <c r="AB1830" i="9"/>
  <c r="AA1830" i="9"/>
  <c r="AJ1830" i="9" s="1"/>
  <c r="J1830" i="9"/>
  <c r="AK1829" i="9"/>
  <c r="AJ1829" i="9"/>
  <c r="AF1829" i="9"/>
  <c r="AI1829" i="9" s="1"/>
  <c r="AE1829" i="9"/>
  <c r="AB1829" i="9"/>
  <c r="AA1829" i="9"/>
  <c r="J1829" i="9"/>
  <c r="AM1828" i="9"/>
  <c r="AL1828" i="9"/>
  <c r="AK1828" i="9"/>
  <c r="AF1828" i="9"/>
  <c r="AI1828" i="9" s="1"/>
  <c r="AE1828" i="9"/>
  <c r="AB1828" i="9"/>
  <c r="AA1828" i="9"/>
  <c r="AJ1828" i="9" s="1"/>
  <c r="J1828" i="9"/>
  <c r="AK1827" i="9"/>
  <c r="AJ1827" i="9"/>
  <c r="AF1827" i="9"/>
  <c r="AI1827" i="9" s="1"/>
  <c r="AE1827" i="9"/>
  <c r="AB1827" i="9"/>
  <c r="AA1827" i="9"/>
  <c r="J1827" i="9"/>
  <c r="AM1826" i="9"/>
  <c r="AL1826" i="9"/>
  <c r="AK1826" i="9"/>
  <c r="AF1826" i="9"/>
  <c r="AG1826" i="9" s="1"/>
  <c r="AE1826" i="9"/>
  <c r="AB1826" i="9"/>
  <c r="AA1826" i="9"/>
  <c r="AJ1826" i="9" s="1"/>
  <c r="J1826" i="9"/>
  <c r="AK1825" i="9"/>
  <c r="AJ1825" i="9"/>
  <c r="AF1825" i="9"/>
  <c r="AI1825" i="9" s="1"/>
  <c r="AE1825" i="9"/>
  <c r="AB1825" i="9"/>
  <c r="AA1825" i="9"/>
  <c r="J1825" i="9"/>
  <c r="AM1824" i="9"/>
  <c r="AL1824" i="9"/>
  <c r="AK1824" i="9"/>
  <c r="AF1824" i="9"/>
  <c r="AI1824" i="9" s="1"/>
  <c r="AE1824" i="9"/>
  <c r="AB1824" i="9"/>
  <c r="AA1824" i="9"/>
  <c r="AJ1824" i="9" s="1"/>
  <c r="J1824" i="9"/>
  <c r="AK1823" i="9"/>
  <c r="AJ1823" i="9"/>
  <c r="AF1823" i="9"/>
  <c r="AI1823" i="9" s="1"/>
  <c r="AE1823" i="9"/>
  <c r="AB1823" i="9"/>
  <c r="AA1823" i="9"/>
  <c r="J1823" i="9"/>
  <c r="AM1822" i="9"/>
  <c r="AL1822" i="9"/>
  <c r="AK1822" i="9"/>
  <c r="AF1822" i="9"/>
  <c r="AI1822" i="9" s="1"/>
  <c r="AE1822" i="9"/>
  <c r="AB1822" i="9"/>
  <c r="AA1822" i="9"/>
  <c r="AJ1822" i="9" s="1"/>
  <c r="J1822" i="9"/>
  <c r="AK1821" i="9"/>
  <c r="AJ1821" i="9"/>
  <c r="AF1821" i="9"/>
  <c r="AI1821" i="9" s="1"/>
  <c r="AE1821" i="9"/>
  <c r="AB1821" i="9"/>
  <c r="AA1821" i="9"/>
  <c r="J1821" i="9"/>
  <c r="AM1820" i="9"/>
  <c r="AL1820" i="9"/>
  <c r="AK1820" i="9"/>
  <c r="AF1820" i="9"/>
  <c r="AE1820" i="9"/>
  <c r="AB1820" i="9"/>
  <c r="AA1820" i="9"/>
  <c r="AJ1820" i="9" s="1"/>
  <c r="J1820" i="9"/>
  <c r="AK1819" i="9"/>
  <c r="AJ1819" i="9"/>
  <c r="AF1819" i="9"/>
  <c r="AI1819" i="9" s="1"/>
  <c r="AE1819" i="9"/>
  <c r="AB1819" i="9"/>
  <c r="AA1819" i="9"/>
  <c r="J1819" i="9"/>
  <c r="AM1818" i="9"/>
  <c r="AL1818" i="9"/>
  <c r="AK1818" i="9"/>
  <c r="AF1818" i="9"/>
  <c r="AI1818" i="9" s="1"/>
  <c r="AE1818" i="9"/>
  <c r="AB1818" i="9"/>
  <c r="AA1818" i="9"/>
  <c r="AJ1818" i="9" s="1"/>
  <c r="J1818" i="9"/>
  <c r="AK1817" i="9"/>
  <c r="AJ1817" i="9"/>
  <c r="AF1817" i="9"/>
  <c r="AI1817" i="9" s="1"/>
  <c r="AE1817" i="9"/>
  <c r="AB1817" i="9"/>
  <c r="AA1817" i="9"/>
  <c r="J1817" i="9"/>
  <c r="AM1816" i="9"/>
  <c r="AL1816" i="9"/>
  <c r="AK1816" i="9"/>
  <c r="AF1816" i="9"/>
  <c r="AG1816" i="9" s="1"/>
  <c r="AE1816" i="9"/>
  <c r="AB1816" i="9"/>
  <c r="AA1816" i="9"/>
  <c r="AJ1816" i="9" s="1"/>
  <c r="J1816" i="9"/>
  <c r="AK1815" i="9"/>
  <c r="AJ1815" i="9"/>
  <c r="AF1815" i="9"/>
  <c r="AI1815" i="9" s="1"/>
  <c r="AE1815" i="9"/>
  <c r="AB1815" i="9"/>
  <c r="AA1815" i="9"/>
  <c r="J1815" i="9"/>
  <c r="AM1814" i="9"/>
  <c r="AL1814" i="9"/>
  <c r="AK1814" i="9"/>
  <c r="AF1814" i="9"/>
  <c r="AI1814" i="9" s="1"/>
  <c r="AE1814" i="9"/>
  <c r="AB1814" i="9"/>
  <c r="AA1814" i="9"/>
  <c r="AJ1814" i="9" s="1"/>
  <c r="J1814" i="9"/>
  <c r="AK1813" i="9"/>
  <c r="AJ1813" i="9"/>
  <c r="AF1813" i="9"/>
  <c r="AI1813" i="9" s="1"/>
  <c r="AE1813" i="9"/>
  <c r="AB1813" i="9"/>
  <c r="AA1813" i="9"/>
  <c r="J1813" i="9"/>
  <c r="AM1812" i="9"/>
  <c r="AL1812" i="9"/>
  <c r="AK1812" i="9"/>
  <c r="AF1812" i="9"/>
  <c r="AI1812" i="9" s="1"/>
  <c r="AE1812" i="9"/>
  <c r="AB1812" i="9"/>
  <c r="AA1812" i="9"/>
  <c r="AJ1812" i="9" s="1"/>
  <c r="J1812" i="9"/>
  <c r="AK1811" i="9"/>
  <c r="AJ1811" i="9"/>
  <c r="AF1811" i="9"/>
  <c r="AI1811" i="9" s="1"/>
  <c r="AE1811" i="9"/>
  <c r="AB1811" i="9"/>
  <c r="AA1811" i="9"/>
  <c r="J1811" i="9"/>
  <c r="AM1810" i="9"/>
  <c r="AL1810" i="9"/>
  <c r="AK1810" i="9"/>
  <c r="AF1810" i="9"/>
  <c r="AG1810" i="9" s="1"/>
  <c r="AE1810" i="9"/>
  <c r="AB1810" i="9"/>
  <c r="AA1810" i="9"/>
  <c r="AJ1810" i="9" s="1"/>
  <c r="J1810" i="9"/>
  <c r="AK1809" i="9"/>
  <c r="AJ1809" i="9"/>
  <c r="AF1809" i="9"/>
  <c r="AI1809" i="9" s="1"/>
  <c r="AE1809" i="9"/>
  <c r="AB1809" i="9"/>
  <c r="AA1809" i="9"/>
  <c r="J1809" i="9"/>
  <c r="AM1808" i="9"/>
  <c r="AL1808" i="9"/>
  <c r="AK1808" i="9"/>
  <c r="AF1808" i="9"/>
  <c r="AI1808" i="9" s="1"/>
  <c r="AE1808" i="9"/>
  <c r="AB1808" i="9"/>
  <c r="AA1808" i="9"/>
  <c r="AJ1808" i="9" s="1"/>
  <c r="J1808" i="9"/>
  <c r="AK1807" i="9"/>
  <c r="AJ1807" i="9"/>
  <c r="AF1807" i="9"/>
  <c r="AI1807" i="9" s="1"/>
  <c r="AE1807" i="9"/>
  <c r="AB1807" i="9"/>
  <c r="AA1807" i="9"/>
  <c r="J1807" i="9"/>
  <c r="AM1806" i="9"/>
  <c r="AL1806" i="9"/>
  <c r="AK1806" i="9"/>
  <c r="AF1806" i="9"/>
  <c r="AI1806" i="9" s="1"/>
  <c r="AE1806" i="9"/>
  <c r="AB1806" i="9"/>
  <c r="AA1806" i="9"/>
  <c r="AJ1806" i="9" s="1"/>
  <c r="J1806" i="9"/>
  <c r="AK1805" i="9"/>
  <c r="AJ1805" i="9"/>
  <c r="AF1805" i="9"/>
  <c r="AI1805" i="9" s="1"/>
  <c r="AE1805" i="9"/>
  <c r="AB1805" i="9"/>
  <c r="AA1805" i="9"/>
  <c r="J1805" i="9"/>
  <c r="AM1804" i="9"/>
  <c r="AL1804" i="9"/>
  <c r="AK1804" i="9"/>
  <c r="AF1804" i="9"/>
  <c r="AE1804" i="9"/>
  <c r="AB1804" i="9"/>
  <c r="AA1804" i="9"/>
  <c r="AJ1804" i="9" s="1"/>
  <c r="J1804" i="9"/>
  <c r="AK1803" i="9"/>
  <c r="AJ1803" i="9"/>
  <c r="AF1803" i="9"/>
  <c r="AI1803" i="9" s="1"/>
  <c r="AE1803" i="9"/>
  <c r="AB1803" i="9"/>
  <c r="AA1803" i="9"/>
  <c r="J1803" i="9"/>
  <c r="AK1802" i="9"/>
  <c r="AM1802" i="9" s="1"/>
  <c r="AF1802" i="9"/>
  <c r="AE1802" i="9"/>
  <c r="AB1802" i="9"/>
  <c r="AA1802" i="9"/>
  <c r="AJ1802" i="9" s="1"/>
  <c r="J1802" i="9"/>
  <c r="AK1801" i="9"/>
  <c r="AL1801" i="9" s="1"/>
  <c r="AF1801" i="9"/>
  <c r="AI1801" i="9" s="1"/>
  <c r="AE1801" i="9"/>
  <c r="AB1801" i="9"/>
  <c r="AA1801" i="9"/>
  <c r="AJ1801" i="9" s="1"/>
  <c r="J1801" i="9"/>
  <c r="AK1800" i="9"/>
  <c r="AM1800" i="9" s="1"/>
  <c r="AF1800" i="9"/>
  <c r="AI1800" i="9" s="1"/>
  <c r="AE1800" i="9"/>
  <c r="AB1800" i="9"/>
  <c r="AA1800" i="9"/>
  <c r="AJ1800" i="9" s="1"/>
  <c r="J1800" i="9"/>
  <c r="AK1799" i="9"/>
  <c r="AL1799" i="9" s="1"/>
  <c r="AF1799" i="9"/>
  <c r="AI1799" i="9" s="1"/>
  <c r="AE1799" i="9"/>
  <c r="AB1799" i="9"/>
  <c r="AA1799" i="9"/>
  <c r="AJ1799" i="9" s="1"/>
  <c r="J1799" i="9"/>
  <c r="AK1798" i="9"/>
  <c r="AM1798" i="9" s="1"/>
  <c r="AF1798" i="9"/>
  <c r="AG1798" i="9" s="1"/>
  <c r="AE1798" i="9"/>
  <c r="AB1798" i="9"/>
  <c r="AA1798" i="9"/>
  <c r="AJ1798" i="9" s="1"/>
  <c r="J1798" i="9"/>
  <c r="AK1797" i="9"/>
  <c r="AL1797" i="9" s="1"/>
  <c r="AF1797" i="9"/>
  <c r="AI1797" i="9" s="1"/>
  <c r="AE1797" i="9"/>
  <c r="AB1797" i="9"/>
  <c r="AA1797" i="9"/>
  <c r="AJ1797" i="9" s="1"/>
  <c r="J1797" i="9"/>
  <c r="AK1796" i="9"/>
  <c r="AM1796" i="9" s="1"/>
  <c r="AF1796" i="9"/>
  <c r="AI1796" i="9" s="1"/>
  <c r="AE1796" i="9"/>
  <c r="AB1796" i="9"/>
  <c r="AA1796" i="9"/>
  <c r="AJ1796" i="9" s="1"/>
  <c r="J1796" i="9"/>
  <c r="AK1795" i="9"/>
  <c r="AL1795" i="9" s="1"/>
  <c r="AF1795" i="9"/>
  <c r="AI1795" i="9" s="1"/>
  <c r="AE1795" i="9"/>
  <c r="AB1795" i="9"/>
  <c r="AA1795" i="9"/>
  <c r="AJ1795" i="9" s="1"/>
  <c r="J1795" i="9"/>
  <c r="AK1794" i="9"/>
  <c r="AM1794" i="9" s="1"/>
  <c r="AF1794" i="9"/>
  <c r="AE1794" i="9"/>
  <c r="AB1794" i="9"/>
  <c r="AA1794" i="9"/>
  <c r="AJ1794" i="9" s="1"/>
  <c r="J1794" i="9"/>
  <c r="AK1793" i="9"/>
  <c r="AL1793" i="9" s="1"/>
  <c r="AF1793" i="9"/>
  <c r="AI1793" i="9" s="1"/>
  <c r="AE1793" i="9"/>
  <c r="AB1793" i="9"/>
  <c r="AA1793" i="9"/>
  <c r="AJ1793" i="9" s="1"/>
  <c r="J1793" i="9"/>
  <c r="AK1792" i="9"/>
  <c r="AM1792" i="9" s="1"/>
  <c r="AF1792" i="9"/>
  <c r="AI1792" i="9" s="1"/>
  <c r="AE1792" i="9"/>
  <c r="AB1792" i="9"/>
  <c r="AA1792" i="9"/>
  <c r="AJ1792" i="9" s="1"/>
  <c r="J1792" i="9"/>
  <c r="AK1791" i="9"/>
  <c r="AL1791" i="9" s="1"/>
  <c r="AF1791" i="9"/>
  <c r="AI1791" i="9" s="1"/>
  <c r="AE1791" i="9"/>
  <c r="AB1791" i="9"/>
  <c r="AA1791" i="9"/>
  <c r="AJ1791" i="9" s="1"/>
  <c r="J1791" i="9"/>
  <c r="AK1790" i="9"/>
  <c r="AM1790" i="9" s="1"/>
  <c r="AF1790" i="9"/>
  <c r="AG1790" i="9" s="1"/>
  <c r="AE1790" i="9"/>
  <c r="AB1790" i="9"/>
  <c r="AA1790" i="9"/>
  <c r="AJ1790" i="9" s="1"/>
  <c r="J1790" i="9"/>
  <c r="AK1789" i="9"/>
  <c r="AL1789" i="9" s="1"/>
  <c r="AF1789" i="9"/>
  <c r="AI1789" i="9" s="1"/>
  <c r="AE1789" i="9"/>
  <c r="AB1789" i="9"/>
  <c r="AA1789" i="9"/>
  <c r="AJ1789" i="9" s="1"/>
  <c r="J1789" i="9"/>
  <c r="AK1788" i="9"/>
  <c r="AM1788" i="9" s="1"/>
  <c r="AF1788" i="9"/>
  <c r="AI1788" i="9" s="1"/>
  <c r="AE1788" i="9"/>
  <c r="AB1788" i="9"/>
  <c r="AA1788" i="9"/>
  <c r="AJ1788" i="9" s="1"/>
  <c r="J1788" i="9"/>
  <c r="AK1787" i="9"/>
  <c r="AL1787" i="9" s="1"/>
  <c r="AF1787" i="9"/>
  <c r="AI1787" i="9" s="1"/>
  <c r="AE1787" i="9"/>
  <c r="AB1787" i="9"/>
  <c r="AA1787" i="9"/>
  <c r="AJ1787" i="9" s="1"/>
  <c r="J1787" i="9"/>
  <c r="AK1786" i="9"/>
  <c r="AM1786" i="9" s="1"/>
  <c r="AF1786" i="9"/>
  <c r="AE1786" i="9"/>
  <c r="AB1786" i="9"/>
  <c r="AA1786" i="9"/>
  <c r="AJ1786" i="9" s="1"/>
  <c r="J1786" i="9"/>
  <c r="AK1785" i="9"/>
  <c r="AL1785" i="9" s="1"/>
  <c r="AF1785" i="9"/>
  <c r="AI1785" i="9" s="1"/>
  <c r="AE1785" i="9"/>
  <c r="AB1785" i="9"/>
  <c r="AA1785" i="9"/>
  <c r="AJ1785" i="9" s="1"/>
  <c r="J1785" i="9"/>
  <c r="AK1784" i="9"/>
  <c r="AM1784" i="9" s="1"/>
  <c r="AF1784" i="9"/>
  <c r="AI1784" i="9" s="1"/>
  <c r="AE1784" i="9"/>
  <c r="AB1784" i="9"/>
  <c r="AA1784" i="9"/>
  <c r="AJ1784" i="9" s="1"/>
  <c r="J1784" i="9"/>
  <c r="AK1783" i="9"/>
  <c r="AL1783" i="9" s="1"/>
  <c r="AF1783" i="9"/>
  <c r="AI1783" i="9" s="1"/>
  <c r="AE1783" i="9"/>
  <c r="AB1783" i="9"/>
  <c r="AA1783" i="9"/>
  <c r="AJ1783" i="9" s="1"/>
  <c r="J1783" i="9"/>
  <c r="AK1782" i="9"/>
  <c r="AM1782" i="9" s="1"/>
  <c r="AF1782" i="9"/>
  <c r="AG1782" i="9" s="1"/>
  <c r="AE1782" i="9"/>
  <c r="AB1782" i="9"/>
  <c r="AA1782" i="9"/>
  <c r="AJ1782" i="9" s="1"/>
  <c r="J1782" i="9"/>
  <c r="AK1781" i="9"/>
  <c r="AL1781" i="9" s="1"/>
  <c r="AF1781" i="9"/>
  <c r="AI1781" i="9" s="1"/>
  <c r="AE1781" i="9"/>
  <c r="AB1781" i="9"/>
  <c r="AA1781" i="9"/>
  <c r="AJ1781" i="9" s="1"/>
  <c r="J1781" i="9"/>
  <c r="AK1780" i="9"/>
  <c r="AM1780" i="9" s="1"/>
  <c r="AF1780" i="9"/>
  <c r="AI1780" i="9" s="1"/>
  <c r="AE1780" i="9"/>
  <c r="AB1780" i="9"/>
  <c r="AA1780" i="9"/>
  <c r="AJ1780" i="9" s="1"/>
  <c r="J1780" i="9"/>
  <c r="AK1779" i="9"/>
  <c r="AL1779" i="9" s="1"/>
  <c r="AF1779" i="9"/>
  <c r="AI1779" i="9" s="1"/>
  <c r="AE1779" i="9"/>
  <c r="AB1779" i="9"/>
  <c r="AA1779" i="9"/>
  <c r="AJ1779" i="9" s="1"/>
  <c r="J1779" i="9"/>
  <c r="AK1778" i="9"/>
  <c r="AM1778" i="9" s="1"/>
  <c r="AF1778" i="9"/>
  <c r="AE1778" i="9"/>
  <c r="AB1778" i="9"/>
  <c r="AA1778" i="9"/>
  <c r="AJ1778" i="9" s="1"/>
  <c r="J1778" i="9"/>
  <c r="AK1777" i="9"/>
  <c r="AL1777" i="9" s="1"/>
  <c r="AF1777" i="9"/>
  <c r="AI1777" i="9" s="1"/>
  <c r="AE1777" i="9"/>
  <c r="AB1777" i="9"/>
  <c r="AA1777" i="9"/>
  <c r="AJ1777" i="9" s="1"/>
  <c r="J1777" i="9"/>
  <c r="AK1776" i="9"/>
  <c r="AM1776" i="9" s="1"/>
  <c r="AF1776" i="9"/>
  <c r="AI1776" i="9" s="1"/>
  <c r="AE1776" i="9"/>
  <c r="AB1776" i="9"/>
  <c r="AA1776" i="9"/>
  <c r="AJ1776" i="9" s="1"/>
  <c r="J1776" i="9"/>
  <c r="AK1775" i="9"/>
  <c r="AL1775" i="9" s="1"/>
  <c r="AF1775" i="9"/>
  <c r="AI1775" i="9" s="1"/>
  <c r="AE1775" i="9"/>
  <c r="AB1775" i="9"/>
  <c r="AA1775" i="9"/>
  <c r="AJ1775" i="9" s="1"/>
  <c r="J1775" i="9"/>
  <c r="AK1774" i="9"/>
  <c r="AM1774" i="9" s="1"/>
  <c r="AF1774" i="9"/>
  <c r="AG1774" i="9" s="1"/>
  <c r="AE1774" i="9"/>
  <c r="AB1774" i="9"/>
  <c r="AA1774" i="9"/>
  <c r="AJ1774" i="9" s="1"/>
  <c r="J1774" i="9"/>
  <c r="AK1773" i="9"/>
  <c r="AL1773" i="9" s="1"/>
  <c r="AF1773" i="9"/>
  <c r="AI1773" i="9" s="1"/>
  <c r="AE1773" i="9"/>
  <c r="AB1773" i="9"/>
  <c r="AA1773" i="9"/>
  <c r="AJ1773" i="9" s="1"/>
  <c r="J1773" i="9"/>
  <c r="AK1772" i="9"/>
  <c r="AM1772" i="9" s="1"/>
  <c r="AF1772" i="9"/>
  <c r="AI1772" i="9" s="1"/>
  <c r="AE1772" i="9"/>
  <c r="AB1772" i="9"/>
  <c r="AA1772" i="9"/>
  <c r="AJ1772" i="9" s="1"/>
  <c r="J1772" i="9"/>
  <c r="AK1771" i="9"/>
  <c r="AL1771" i="9" s="1"/>
  <c r="AF1771" i="9"/>
  <c r="AI1771" i="9" s="1"/>
  <c r="AE1771" i="9"/>
  <c r="AB1771" i="9"/>
  <c r="AA1771" i="9"/>
  <c r="AJ1771" i="9" s="1"/>
  <c r="J1771" i="9"/>
  <c r="AK1770" i="9"/>
  <c r="AM1770" i="9" s="1"/>
  <c r="AF1770" i="9"/>
  <c r="AE1770" i="9"/>
  <c r="AB1770" i="9"/>
  <c r="AA1770" i="9"/>
  <c r="AJ1770" i="9" s="1"/>
  <c r="J1770" i="9"/>
  <c r="AK1769" i="9"/>
  <c r="AL1769" i="9" s="1"/>
  <c r="AF1769" i="9"/>
  <c r="AI1769" i="9" s="1"/>
  <c r="AE1769" i="9"/>
  <c r="AB1769" i="9"/>
  <c r="AA1769" i="9"/>
  <c r="AJ1769" i="9" s="1"/>
  <c r="J1769" i="9"/>
  <c r="AK1768" i="9"/>
  <c r="AM1768" i="9" s="1"/>
  <c r="AF1768" i="9"/>
  <c r="AI1768" i="9" s="1"/>
  <c r="AE1768" i="9"/>
  <c r="AB1768" i="9"/>
  <c r="AA1768" i="9"/>
  <c r="AJ1768" i="9" s="1"/>
  <c r="J1768" i="9"/>
  <c r="AK1767" i="9"/>
  <c r="AL1767" i="9" s="1"/>
  <c r="AF1767" i="9"/>
  <c r="AI1767" i="9" s="1"/>
  <c r="AE1767" i="9"/>
  <c r="AB1767" i="9"/>
  <c r="AA1767" i="9"/>
  <c r="AJ1767" i="9" s="1"/>
  <c r="J1767" i="9"/>
  <c r="AK1766" i="9"/>
  <c r="AM1766" i="9" s="1"/>
  <c r="AF1766" i="9"/>
  <c r="AG1766" i="9" s="1"/>
  <c r="AE1766" i="9"/>
  <c r="AB1766" i="9"/>
  <c r="AA1766" i="9"/>
  <c r="AJ1766" i="9" s="1"/>
  <c r="J1766" i="9"/>
  <c r="AK1765" i="9"/>
  <c r="AL1765" i="9" s="1"/>
  <c r="AF1765" i="9"/>
  <c r="AI1765" i="9" s="1"/>
  <c r="AE1765" i="9"/>
  <c r="AB1765" i="9"/>
  <c r="AA1765" i="9"/>
  <c r="AJ1765" i="9" s="1"/>
  <c r="J1765" i="9"/>
  <c r="AK1764" i="9"/>
  <c r="AM1764" i="9" s="1"/>
  <c r="AF1764" i="9"/>
  <c r="AI1764" i="9" s="1"/>
  <c r="AE1764" i="9"/>
  <c r="AB1764" i="9"/>
  <c r="AA1764" i="9"/>
  <c r="AJ1764" i="9" s="1"/>
  <c r="J1764" i="9"/>
  <c r="AK1763" i="9"/>
  <c r="AL1763" i="9" s="1"/>
  <c r="AF1763" i="9"/>
  <c r="AI1763" i="9" s="1"/>
  <c r="AE1763" i="9"/>
  <c r="AB1763" i="9"/>
  <c r="AA1763" i="9"/>
  <c r="AJ1763" i="9" s="1"/>
  <c r="J1763" i="9"/>
  <c r="AK1762" i="9"/>
  <c r="AF1762" i="9"/>
  <c r="AE1762" i="9"/>
  <c r="AB1762" i="9"/>
  <c r="AA1762" i="9"/>
  <c r="AJ1762" i="9" s="1"/>
  <c r="J1762" i="9"/>
  <c r="AK1761" i="9"/>
  <c r="AL1761" i="9" s="1"/>
  <c r="AF1761" i="9"/>
  <c r="AI1761" i="9" s="1"/>
  <c r="AE1761" i="9"/>
  <c r="AB1761" i="9"/>
  <c r="AA1761" i="9"/>
  <c r="AJ1761" i="9" s="1"/>
  <c r="J1761" i="9"/>
  <c r="AK1760" i="9"/>
  <c r="AM1760" i="9" s="1"/>
  <c r="AF1760" i="9"/>
  <c r="AI1760" i="9" s="1"/>
  <c r="AE1760" i="9"/>
  <c r="AB1760" i="9"/>
  <c r="AA1760" i="9"/>
  <c r="AJ1760" i="9" s="1"/>
  <c r="J1760" i="9"/>
  <c r="AK1759" i="9"/>
  <c r="AL1759" i="9" s="1"/>
  <c r="AF1759" i="9"/>
  <c r="AI1759" i="9" s="1"/>
  <c r="AE1759" i="9"/>
  <c r="AB1759" i="9"/>
  <c r="AA1759" i="9"/>
  <c r="AJ1759" i="9" s="1"/>
  <c r="J1759" i="9"/>
  <c r="AK1758" i="9"/>
  <c r="AM1758" i="9" s="1"/>
  <c r="AF1758" i="9"/>
  <c r="AG1758" i="9" s="1"/>
  <c r="AE1758" i="9"/>
  <c r="AB1758" i="9"/>
  <c r="AA1758" i="9"/>
  <c r="AJ1758" i="9" s="1"/>
  <c r="J1758" i="9"/>
  <c r="AK1757" i="9"/>
  <c r="AL1757" i="9" s="1"/>
  <c r="AF1757" i="9"/>
  <c r="AI1757" i="9" s="1"/>
  <c r="AE1757" i="9"/>
  <c r="AB1757" i="9"/>
  <c r="AA1757" i="9"/>
  <c r="AJ1757" i="9" s="1"/>
  <c r="J1757" i="9"/>
  <c r="AK1756" i="9"/>
  <c r="AM1756" i="9" s="1"/>
  <c r="AF1756" i="9"/>
  <c r="AI1756" i="9" s="1"/>
  <c r="AE1756" i="9"/>
  <c r="AB1756" i="9"/>
  <c r="AA1756" i="9"/>
  <c r="AJ1756" i="9" s="1"/>
  <c r="J1756" i="9"/>
  <c r="AK1755" i="9"/>
  <c r="AL1755" i="9" s="1"/>
  <c r="AF1755" i="9"/>
  <c r="AI1755" i="9" s="1"/>
  <c r="AE1755" i="9"/>
  <c r="AB1755" i="9"/>
  <c r="AA1755" i="9"/>
  <c r="AJ1755" i="9" s="1"/>
  <c r="J1755" i="9"/>
  <c r="AK1754" i="9"/>
  <c r="AM1754" i="9" s="1"/>
  <c r="AF1754" i="9"/>
  <c r="AE1754" i="9"/>
  <c r="AB1754" i="9"/>
  <c r="AA1754" i="9"/>
  <c r="AJ1754" i="9" s="1"/>
  <c r="J1754" i="9"/>
  <c r="AK1753" i="9"/>
  <c r="AL1753" i="9" s="1"/>
  <c r="AF1753" i="9"/>
  <c r="AI1753" i="9" s="1"/>
  <c r="AE1753" i="9"/>
  <c r="AB1753" i="9"/>
  <c r="AA1753" i="9"/>
  <c r="AJ1753" i="9" s="1"/>
  <c r="J1753" i="9"/>
  <c r="AK1752" i="9"/>
  <c r="AM1752" i="9" s="1"/>
  <c r="AF1752" i="9"/>
  <c r="AE1752" i="9"/>
  <c r="AB1752" i="9"/>
  <c r="AA1752" i="9"/>
  <c r="AJ1752" i="9" s="1"/>
  <c r="J1752" i="9"/>
  <c r="AK1751" i="9"/>
  <c r="AL1751" i="9" s="1"/>
  <c r="AF1751" i="9"/>
  <c r="AI1751" i="9" s="1"/>
  <c r="AE1751" i="9"/>
  <c r="AB1751" i="9"/>
  <c r="AA1751" i="9"/>
  <c r="AJ1751" i="9" s="1"/>
  <c r="J1751" i="9"/>
  <c r="AK1750" i="9"/>
  <c r="AM1750" i="9" s="1"/>
  <c r="AF1750" i="9"/>
  <c r="AG1750" i="9" s="1"/>
  <c r="AE1750" i="9"/>
  <c r="AB1750" i="9"/>
  <c r="AA1750" i="9"/>
  <c r="AJ1750" i="9" s="1"/>
  <c r="J1750" i="9"/>
  <c r="AK1749" i="9"/>
  <c r="AL1749" i="9" s="1"/>
  <c r="AF1749" i="9"/>
  <c r="AI1749" i="9" s="1"/>
  <c r="AE1749" i="9"/>
  <c r="AB1749" i="9"/>
  <c r="AA1749" i="9"/>
  <c r="AJ1749" i="9" s="1"/>
  <c r="J1749" i="9"/>
  <c r="AK1748" i="9"/>
  <c r="AF1748" i="9"/>
  <c r="AE1748" i="9"/>
  <c r="AB1748" i="9"/>
  <c r="AA1748" i="9"/>
  <c r="AJ1748" i="9" s="1"/>
  <c r="J1748" i="9"/>
  <c r="AK1747" i="9"/>
  <c r="AF1747" i="9"/>
  <c r="AE1747" i="9"/>
  <c r="AB1747" i="9"/>
  <c r="AA1747" i="9"/>
  <c r="AJ1747" i="9" s="1"/>
  <c r="J1747" i="9"/>
  <c r="AK1746" i="9"/>
  <c r="AF1746" i="9"/>
  <c r="AE1746" i="9"/>
  <c r="AB1746" i="9"/>
  <c r="AA1746" i="9"/>
  <c r="AJ1746" i="9" s="1"/>
  <c r="J1746" i="9"/>
  <c r="AK1745" i="9"/>
  <c r="AF1745" i="9"/>
  <c r="AE1745" i="9"/>
  <c r="AB1745" i="9"/>
  <c r="AA1745" i="9"/>
  <c r="AJ1745" i="9" s="1"/>
  <c r="J1745" i="9"/>
  <c r="AK1744" i="9"/>
  <c r="AF1744" i="9"/>
  <c r="AE1744" i="9"/>
  <c r="AB1744" i="9"/>
  <c r="AA1744" i="9"/>
  <c r="AJ1744" i="9" s="1"/>
  <c r="J1744" i="9"/>
  <c r="AK1743" i="9"/>
  <c r="AF1743" i="9"/>
  <c r="AE1743" i="9"/>
  <c r="AB1743" i="9"/>
  <c r="AA1743" i="9"/>
  <c r="AJ1743" i="9" s="1"/>
  <c r="J1743" i="9"/>
  <c r="AK1742" i="9"/>
  <c r="AF1742" i="9"/>
  <c r="AG1742" i="9" s="1"/>
  <c r="AE1742" i="9"/>
  <c r="AB1742" i="9"/>
  <c r="AA1742" i="9"/>
  <c r="AJ1742" i="9" s="1"/>
  <c r="J1742" i="9"/>
  <c r="AK1741" i="9"/>
  <c r="AF1741" i="9"/>
  <c r="AE1741" i="9"/>
  <c r="AB1741" i="9"/>
  <c r="AA1741" i="9"/>
  <c r="AJ1741" i="9" s="1"/>
  <c r="J1741" i="9"/>
  <c r="AK1740" i="9"/>
  <c r="AF1740" i="9"/>
  <c r="AG1740" i="9" s="1"/>
  <c r="AE1740" i="9"/>
  <c r="AB1740" i="9"/>
  <c r="AA1740" i="9"/>
  <c r="AJ1740" i="9" s="1"/>
  <c r="J1740" i="9"/>
  <c r="AK1739" i="9"/>
  <c r="AF1739" i="9"/>
  <c r="AE1739" i="9"/>
  <c r="AB1739" i="9"/>
  <c r="AA1739" i="9"/>
  <c r="AJ1739" i="9" s="1"/>
  <c r="J1739" i="9"/>
  <c r="AK1738" i="9"/>
  <c r="AF1738" i="9"/>
  <c r="AG1738" i="9" s="1"/>
  <c r="AE1738" i="9"/>
  <c r="AB1738" i="9"/>
  <c r="AA1738" i="9"/>
  <c r="AJ1738" i="9" s="1"/>
  <c r="J1738" i="9"/>
  <c r="AK1737" i="9"/>
  <c r="AF1737" i="9"/>
  <c r="AE1737" i="9"/>
  <c r="AB1737" i="9"/>
  <c r="AA1737" i="9"/>
  <c r="AJ1737" i="9" s="1"/>
  <c r="J1737" i="9"/>
  <c r="AK1736" i="9"/>
  <c r="AF1736" i="9"/>
  <c r="AE1736" i="9"/>
  <c r="AB1736" i="9"/>
  <c r="AA1736" i="9"/>
  <c r="AJ1736" i="9" s="1"/>
  <c r="J1736" i="9"/>
  <c r="AL1735" i="9"/>
  <c r="AK1735" i="9"/>
  <c r="AM1735" i="9" s="1"/>
  <c r="AJ1735" i="9"/>
  <c r="AF1735" i="9"/>
  <c r="AI1735" i="9" s="1"/>
  <c r="AE1735" i="9"/>
  <c r="AB1735" i="9"/>
  <c r="AA1735" i="9"/>
  <c r="J1735" i="9"/>
  <c r="AM1734" i="9"/>
  <c r="AL1734" i="9"/>
  <c r="AK1734" i="9"/>
  <c r="AJ1734" i="9"/>
  <c r="AF1734" i="9"/>
  <c r="AE1734" i="9"/>
  <c r="AB1734" i="9"/>
  <c r="AA1734" i="9"/>
  <c r="J1734" i="9"/>
  <c r="AL1733" i="9"/>
  <c r="AK1733" i="9"/>
  <c r="AM1733" i="9" s="1"/>
  <c r="AJ1733" i="9"/>
  <c r="AF1733" i="9"/>
  <c r="AI1733" i="9" s="1"/>
  <c r="AE1733" i="9"/>
  <c r="AB1733" i="9"/>
  <c r="AA1733" i="9"/>
  <c r="J1733" i="9"/>
  <c r="AM1732" i="9"/>
  <c r="AL1732" i="9"/>
  <c r="AK1732" i="9"/>
  <c r="AJ1732" i="9"/>
  <c r="AF1732" i="9"/>
  <c r="AE1732" i="9"/>
  <c r="AB1732" i="9"/>
  <c r="AA1732" i="9"/>
  <c r="J1732" i="9"/>
  <c r="AL1731" i="9"/>
  <c r="AK1731" i="9"/>
  <c r="AM1731" i="9" s="1"/>
  <c r="AF1731" i="9"/>
  <c r="AE1731" i="9"/>
  <c r="AB1731" i="9"/>
  <c r="AA1731" i="9"/>
  <c r="AJ1731" i="9" s="1"/>
  <c r="J1731" i="9"/>
  <c r="AM1730" i="9"/>
  <c r="AK1730" i="9"/>
  <c r="AL1730" i="9" s="1"/>
  <c r="AJ1730" i="9"/>
  <c r="AF1730" i="9"/>
  <c r="AE1730" i="9"/>
  <c r="AB1730" i="9"/>
  <c r="AA1730" i="9"/>
  <c r="J1730" i="9"/>
  <c r="AL1729" i="9"/>
  <c r="AK1729" i="9"/>
  <c r="AM1729" i="9" s="1"/>
  <c r="AF1729" i="9"/>
  <c r="AI1729" i="9" s="1"/>
  <c r="AE1729" i="9"/>
  <c r="AB1729" i="9"/>
  <c r="AA1729" i="9"/>
  <c r="AJ1729" i="9" s="1"/>
  <c r="J1729" i="9"/>
  <c r="AM1728" i="9"/>
  <c r="AK1728" i="9"/>
  <c r="AL1728" i="9" s="1"/>
  <c r="AJ1728" i="9"/>
  <c r="AF1728" i="9"/>
  <c r="AE1728" i="9"/>
  <c r="AB1728" i="9"/>
  <c r="AA1728" i="9"/>
  <c r="J1728" i="9"/>
  <c r="AL1727" i="9"/>
  <c r="AK1727" i="9"/>
  <c r="AM1727" i="9" s="1"/>
  <c r="AF1727" i="9"/>
  <c r="AG1727" i="9" s="1"/>
  <c r="AE1727" i="9"/>
  <c r="AB1727" i="9"/>
  <c r="AA1727" i="9"/>
  <c r="AJ1727" i="9" s="1"/>
  <c r="J1727" i="9"/>
  <c r="AM1726" i="9"/>
  <c r="AK1726" i="9"/>
  <c r="AL1726" i="9" s="1"/>
  <c r="AJ1726" i="9"/>
  <c r="AF1726" i="9"/>
  <c r="AE1726" i="9"/>
  <c r="AB1726" i="9"/>
  <c r="AA1726" i="9"/>
  <c r="J1726" i="9"/>
  <c r="AL1725" i="9"/>
  <c r="AK1725" i="9"/>
  <c r="AM1725" i="9" s="1"/>
  <c r="AF1725" i="9"/>
  <c r="AI1725" i="9" s="1"/>
  <c r="AE1725" i="9"/>
  <c r="AB1725" i="9"/>
  <c r="AA1725" i="9"/>
  <c r="AJ1725" i="9" s="1"/>
  <c r="J1725" i="9"/>
  <c r="AM1724" i="9"/>
  <c r="AK1724" i="9"/>
  <c r="AL1724" i="9" s="1"/>
  <c r="AJ1724" i="9"/>
  <c r="AF1724" i="9"/>
  <c r="AE1724" i="9"/>
  <c r="AB1724" i="9"/>
  <c r="AA1724" i="9"/>
  <c r="J1724" i="9"/>
  <c r="AL1723" i="9"/>
  <c r="AK1723" i="9"/>
  <c r="AM1723" i="9" s="1"/>
  <c r="AF1723" i="9"/>
  <c r="AG1723" i="9" s="1"/>
  <c r="AE1723" i="9"/>
  <c r="AB1723" i="9"/>
  <c r="AA1723" i="9"/>
  <c r="AJ1723" i="9" s="1"/>
  <c r="J1723" i="9"/>
  <c r="AM1722" i="9"/>
  <c r="AK1722" i="9"/>
  <c r="AL1722" i="9" s="1"/>
  <c r="AJ1722" i="9"/>
  <c r="AF1722" i="9"/>
  <c r="AE1722" i="9"/>
  <c r="AB1722" i="9"/>
  <c r="AA1722" i="9"/>
  <c r="J1722" i="9"/>
  <c r="AL1721" i="9"/>
  <c r="AK1721" i="9"/>
  <c r="AM1721" i="9" s="1"/>
  <c r="AF1721" i="9"/>
  <c r="AI1721" i="9" s="1"/>
  <c r="AE1721" i="9"/>
  <c r="AB1721" i="9"/>
  <c r="AA1721" i="9"/>
  <c r="AJ1721" i="9" s="1"/>
  <c r="J1721" i="9"/>
  <c r="AM1720" i="9"/>
  <c r="AK1720" i="9"/>
  <c r="AL1720" i="9" s="1"/>
  <c r="AJ1720" i="9"/>
  <c r="AF1720" i="9"/>
  <c r="AE1720" i="9"/>
  <c r="AB1720" i="9"/>
  <c r="AA1720" i="9"/>
  <c r="J1720" i="9"/>
  <c r="AL1719" i="9"/>
  <c r="AK1719" i="9"/>
  <c r="AM1719" i="9" s="1"/>
  <c r="AF1719" i="9"/>
  <c r="AG1719" i="9" s="1"/>
  <c r="AE1719" i="9"/>
  <c r="AB1719" i="9"/>
  <c r="AA1719" i="9"/>
  <c r="AJ1719" i="9" s="1"/>
  <c r="J1719" i="9"/>
  <c r="AM1718" i="9"/>
  <c r="AK1718" i="9"/>
  <c r="AL1718" i="9" s="1"/>
  <c r="AJ1718" i="9"/>
  <c r="AF1718" i="9"/>
  <c r="AE1718" i="9"/>
  <c r="AB1718" i="9"/>
  <c r="AA1718" i="9"/>
  <c r="J1718" i="9"/>
  <c r="AL1717" i="9"/>
  <c r="AK1717" i="9"/>
  <c r="AM1717" i="9" s="1"/>
  <c r="AF1717" i="9"/>
  <c r="AI1717" i="9" s="1"/>
  <c r="AE1717" i="9"/>
  <c r="AB1717" i="9"/>
  <c r="AA1717" i="9"/>
  <c r="AJ1717" i="9" s="1"/>
  <c r="J1717" i="9"/>
  <c r="AM1716" i="9"/>
  <c r="AK1716" i="9"/>
  <c r="AL1716" i="9" s="1"/>
  <c r="AJ1716" i="9"/>
  <c r="AF1716" i="9"/>
  <c r="AE1716" i="9"/>
  <c r="AB1716" i="9"/>
  <c r="AA1716" i="9"/>
  <c r="J1716" i="9"/>
  <c r="AL1715" i="9"/>
  <c r="AK1715" i="9"/>
  <c r="AM1715" i="9" s="1"/>
  <c r="AF1715" i="9"/>
  <c r="AG1715" i="9" s="1"/>
  <c r="AE1715" i="9"/>
  <c r="AB1715" i="9"/>
  <c r="AA1715" i="9"/>
  <c r="AJ1715" i="9" s="1"/>
  <c r="J1715" i="9"/>
  <c r="AM1714" i="9"/>
  <c r="AK1714" i="9"/>
  <c r="AL1714" i="9" s="1"/>
  <c r="AJ1714" i="9"/>
  <c r="AF1714" i="9"/>
  <c r="AE1714" i="9"/>
  <c r="AB1714" i="9"/>
  <c r="AA1714" i="9"/>
  <c r="J1714" i="9"/>
  <c r="AL1713" i="9"/>
  <c r="AK1713" i="9"/>
  <c r="AM1713" i="9" s="1"/>
  <c r="AF1713" i="9"/>
  <c r="AI1713" i="9" s="1"/>
  <c r="AE1713" i="9"/>
  <c r="AB1713" i="9"/>
  <c r="AA1713" i="9"/>
  <c r="AJ1713" i="9" s="1"/>
  <c r="J1713" i="9"/>
  <c r="AM1712" i="9"/>
  <c r="AK1712" i="9"/>
  <c r="AL1712" i="9" s="1"/>
  <c r="AJ1712" i="9"/>
  <c r="AF1712" i="9"/>
  <c r="AE1712" i="9"/>
  <c r="AB1712" i="9"/>
  <c r="AA1712" i="9"/>
  <c r="J1712" i="9"/>
  <c r="AL1711" i="9"/>
  <c r="AK1711" i="9"/>
  <c r="AM1711" i="9" s="1"/>
  <c r="AF1711" i="9"/>
  <c r="AG1711" i="9" s="1"/>
  <c r="AE1711" i="9"/>
  <c r="AB1711" i="9"/>
  <c r="AA1711" i="9"/>
  <c r="AJ1711" i="9" s="1"/>
  <c r="J1711" i="9"/>
  <c r="AM1710" i="9"/>
  <c r="AK1710" i="9"/>
  <c r="AL1710" i="9" s="1"/>
  <c r="AJ1710" i="9"/>
  <c r="AF1710" i="9"/>
  <c r="AE1710" i="9"/>
  <c r="AB1710" i="9"/>
  <c r="AA1710" i="9"/>
  <c r="J1710" i="9"/>
  <c r="AL1709" i="9"/>
  <c r="AK1709" i="9"/>
  <c r="AM1709" i="9" s="1"/>
  <c r="AF1709" i="9"/>
  <c r="AG1709" i="9" s="1"/>
  <c r="AE1709" i="9"/>
  <c r="AB1709" i="9"/>
  <c r="AA1709" i="9"/>
  <c r="AJ1709" i="9" s="1"/>
  <c r="J1709" i="9"/>
  <c r="AM1708" i="9"/>
  <c r="AK1708" i="9"/>
  <c r="AL1708" i="9" s="1"/>
  <c r="AJ1708" i="9"/>
  <c r="AF1708" i="9"/>
  <c r="AE1708" i="9"/>
  <c r="AB1708" i="9"/>
  <c r="AA1708" i="9"/>
  <c r="J1708" i="9"/>
  <c r="AL1707" i="9"/>
  <c r="AK1707" i="9"/>
  <c r="AM1707" i="9" s="1"/>
  <c r="AF1707" i="9"/>
  <c r="AE1707" i="9"/>
  <c r="AB1707" i="9"/>
  <c r="AA1707" i="9"/>
  <c r="AJ1707" i="9" s="1"/>
  <c r="J1707" i="9"/>
  <c r="AM1706" i="9"/>
  <c r="AK1706" i="9"/>
  <c r="AL1706" i="9" s="1"/>
  <c r="AJ1706" i="9"/>
  <c r="AF1706" i="9"/>
  <c r="AE1706" i="9"/>
  <c r="AB1706" i="9"/>
  <c r="AA1706" i="9"/>
  <c r="J1706" i="9"/>
  <c r="AL1705" i="9"/>
  <c r="AK1705" i="9"/>
  <c r="AM1705" i="9" s="1"/>
  <c r="AF1705" i="9"/>
  <c r="AE1705" i="9"/>
  <c r="AB1705" i="9"/>
  <c r="AA1705" i="9"/>
  <c r="AJ1705" i="9" s="1"/>
  <c r="J1705" i="9"/>
  <c r="AM1704" i="9"/>
  <c r="AK1704" i="9"/>
  <c r="AL1704" i="9" s="1"/>
  <c r="AJ1704" i="9"/>
  <c r="AF1704" i="9"/>
  <c r="AE1704" i="9"/>
  <c r="AB1704" i="9"/>
  <c r="AA1704" i="9"/>
  <c r="J1704" i="9"/>
  <c r="AL1703" i="9"/>
  <c r="AK1703" i="9"/>
  <c r="AM1703" i="9" s="1"/>
  <c r="AF1703" i="9"/>
  <c r="AG1703" i="9" s="1"/>
  <c r="AE1703" i="9"/>
  <c r="AB1703" i="9"/>
  <c r="AA1703" i="9"/>
  <c r="AJ1703" i="9" s="1"/>
  <c r="J1703" i="9"/>
  <c r="AM1702" i="9"/>
  <c r="AK1702" i="9"/>
  <c r="AL1702" i="9" s="1"/>
  <c r="AJ1702" i="9"/>
  <c r="AF1702" i="9"/>
  <c r="AE1702" i="9"/>
  <c r="AB1702" i="9"/>
  <c r="AA1702" i="9"/>
  <c r="J1702" i="9"/>
  <c r="AL1701" i="9"/>
  <c r="AK1701" i="9"/>
  <c r="AM1701" i="9" s="1"/>
  <c r="AF1701" i="9"/>
  <c r="AG1701" i="9" s="1"/>
  <c r="AE1701" i="9"/>
  <c r="AB1701" i="9"/>
  <c r="AA1701" i="9"/>
  <c r="AJ1701" i="9" s="1"/>
  <c r="J1701" i="9"/>
  <c r="AM1700" i="9"/>
  <c r="AK1700" i="9"/>
  <c r="AL1700" i="9" s="1"/>
  <c r="AJ1700" i="9"/>
  <c r="AF1700" i="9"/>
  <c r="AE1700" i="9"/>
  <c r="AB1700" i="9"/>
  <c r="AA1700" i="9"/>
  <c r="J1700" i="9"/>
  <c r="AL1699" i="9"/>
  <c r="AK1699" i="9"/>
  <c r="AM1699" i="9" s="1"/>
  <c r="AF1699" i="9"/>
  <c r="AE1699" i="9"/>
  <c r="AB1699" i="9"/>
  <c r="AA1699" i="9"/>
  <c r="AJ1699" i="9" s="1"/>
  <c r="J1699" i="9"/>
  <c r="AM1698" i="9"/>
  <c r="AK1698" i="9"/>
  <c r="AL1698" i="9" s="1"/>
  <c r="AF1698" i="9"/>
  <c r="AE1698" i="9"/>
  <c r="AB1698" i="9"/>
  <c r="AA1698" i="9"/>
  <c r="AJ1698" i="9" s="1"/>
  <c r="J1698" i="9"/>
  <c r="AL1697" i="9"/>
  <c r="AK1697" i="9"/>
  <c r="AM1697" i="9" s="1"/>
  <c r="AF1697" i="9"/>
  <c r="AI1697" i="9" s="1"/>
  <c r="AE1697" i="9"/>
  <c r="AB1697" i="9"/>
  <c r="AA1697" i="9"/>
  <c r="AJ1697" i="9" s="1"/>
  <c r="J1697" i="9"/>
  <c r="AM1696" i="9"/>
  <c r="AK1696" i="9"/>
  <c r="AL1696" i="9" s="1"/>
  <c r="AJ1696" i="9"/>
  <c r="AF1696" i="9"/>
  <c r="AG1696" i="9" s="1"/>
  <c r="AE1696" i="9"/>
  <c r="AB1696" i="9"/>
  <c r="AA1696" i="9"/>
  <c r="J1696" i="9"/>
  <c r="AK1695" i="9"/>
  <c r="AM1695" i="9" s="1"/>
  <c r="AF1695" i="9"/>
  <c r="AE1695" i="9"/>
  <c r="AB1695" i="9"/>
  <c r="AA1695" i="9"/>
  <c r="AJ1695" i="9" s="1"/>
  <c r="J1695" i="9"/>
  <c r="AM1694" i="9"/>
  <c r="AK1694" i="9"/>
  <c r="AL1694" i="9" s="1"/>
  <c r="AF1694" i="9"/>
  <c r="AE1694" i="9"/>
  <c r="AB1694" i="9"/>
  <c r="AA1694" i="9"/>
  <c r="AJ1694" i="9" s="1"/>
  <c r="J1694" i="9"/>
  <c r="AL1693" i="9"/>
  <c r="AK1693" i="9"/>
  <c r="AM1693" i="9" s="1"/>
  <c r="AF1693" i="9"/>
  <c r="AE1693" i="9"/>
  <c r="AB1693" i="9"/>
  <c r="AA1693" i="9"/>
  <c r="AJ1693" i="9" s="1"/>
  <c r="J1693" i="9"/>
  <c r="AM1692" i="9"/>
  <c r="AK1692" i="9"/>
  <c r="AL1692" i="9" s="1"/>
  <c r="AJ1692" i="9"/>
  <c r="AF1692" i="9"/>
  <c r="AG1692" i="9" s="1"/>
  <c r="AE1692" i="9"/>
  <c r="AB1692" i="9"/>
  <c r="AA1692" i="9"/>
  <c r="J1692" i="9"/>
  <c r="AK1691" i="9"/>
  <c r="AM1691" i="9" s="1"/>
  <c r="AF1691" i="9"/>
  <c r="AG1691" i="9" s="1"/>
  <c r="AE1691" i="9"/>
  <c r="AB1691" i="9"/>
  <c r="AA1691" i="9"/>
  <c r="AJ1691" i="9" s="1"/>
  <c r="J1691" i="9"/>
  <c r="AM1690" i="9"/>
  <c r="AK1690" i="9"/>
  <c r="AL1690" i="9" s="1"/>
  <c r="AF1690" i="9"/>
  <c r="AE1690" i="9"/>
  <c r="AB1690" i="9"/>
  <c r="AA1690" i="9"/>
  <c r="AJ1690" i="9" s="1"/>
  <c r="J1690" i="9"/>
  <c r="AL1689" i="9"/>
  <c r="AK1689" i="9"/>
  <c r="AM1689" i="9" s="1"/>
  <c r="AF1689" i="9"/>
  <c r="AG1689" i="9" s="1"/>
  <c r="AE1689" i="9"/>
  <c r="AB1689" i="9"/>
  <c r="AA1689" i="9"/>
  <c r="AJ1689" i="9" s="1"/>
  <c r="J1689" i="9"/>
  <c r="AM1688" i="9"/>
  <c r="AK1688" i="9"/>
  <c r="AL1688" i="9" s="1"/>
  <c r="AJ1688" i="9"/>
  <c r="AF1688" i="9"/>
  <c r="AG1688" i="9" s="1"/>
  <c r="AE1688" i="9"/>
  <c r="AB1688" i="9"/>
  <c r="AA1688" i="9"/>
  <c r="J1688" i="9"/>
  <c r="AK1687" i="9"/>
  <c r="AM1687" i="9" s="1"/>
  <c r="AF1687" i="9"/>
  <c r="AG1687" i="9" s="1"/>
  <c r="AE1687" i="9"/>
  <c r="AB1687" i="9"/>
  <c r="AA1687" i="9"/>
  <c r="AJ1687" i="9" s="1"/>
  <c r="J1687" i="9"/>
  <c r="AM1686" i="9"/>
  <c r="AK1686" i="9"/>
  <c r="AL1686" i="9" s="1"/>
  <c r="AF1686" i="9"/>
  <c r="AE1686" i="9"/>
  <c r="AB1686" i="9"/>
  <c r="AA1686" i="9"/>
  <c r="AJ1686" i="9" s="1"/>
  <c r="J1686" i="9"/>
  <c r="AL1685" i="9"/>
  <c r="AK1685" i="9"/>
  <c r="AM1685" i="9" s="1"/>
  <c r="AF1685" i="9"/>
  <c r="AG1685" i="9" s="1"/>
  <c r="AE1685" i="9"/>
  <c r="AB1685" i="9"/>
  <c r="AA1685" i="9"/>
  <c r="AJ1685" i="9" s="1"/>
  <c r="J1685" i="9"/>
  <c r="AM1684" i="9"/>
  <c r="AK1684" i="9"/>
  <c r="AL1684" i="9" s="1"/>
  <c r="AJ1684" i="9"/>
  <c r="AF1684" i="9"/>
  <c r="AG1684" i="9" s="1"/>
  <c r="AE1684" i="9"/>
  <c r="AB1684" i="9"/>
  <c r="AA1684" i="9"/>
  <c r="J1684" i="9"/>
  <c r="AK1683" i="9"/>
  <c r="AM1683" i="9" s="1"/>
  <c r="AF1683" i="9"/>
  <c r="AG1683" i="9" s="1"/>
  <c r="AE1683" i="9"/>
  <c r="AB1683" i="9"/>
  <c r="AA1683" i="9"/>
  <c r="AJ1683" i="9" s="1"/>
  <c r="J1683" i="9"/>
  <c r="AM1682" i="9"/>
  <c r="AK1682" i="9"/>
  <c r="AL1682" i="9" s="1"/>
  <c r="AF1682" i="9"/>
  <c r="AE1682" i="9"/>
  <c r="AB1682" i="9"/>
  <c r="AA1682" i="9"/>
  <c r="AJ1682" i="9" s="1"/>
  <c r="J1682" i="9"/>
  <c r="AL1681" i="9"/>
  <c r="AK1681" i="9"/>
  <c r="AM1681" i="9" s="1"/>
  <c r="AF1681" i="9"/>
  <c r="AE1681" i="9"/>
  <c r="AB1681" i="9"/>
  <c r="AA1681" i="9"/>
  <c r="AJ1681" i="9" s="1"/>
  <c r="J1681" i="9"/>
  <c r="AM1680" i="9"/>
  <c r="AK1680" i="9"/>
  <c r="AL1680" i="9" s="1"/>
  <c r="AJ1680" i="9"/>
  <c r="AF1680" i="9"/>
  <c r="AG1680" i="9" s="1"/>
  <c r="AE1680" i="9"/>
  <c r="AB1680" i="9"/>
  <c r="AA1680" i="9"/>
  <c r="J1680" i="9"/>
  <c r="AK1679" i="9"/>
  <c r="AM1679" i="9" s="1"/>
  <c r="AF1679" i="9"/>
  <c r="AI1679" i="9" s="1"/>
  <c r="AE1679" i="9"/>
  <c r="AB1679" i="9"/>
  <c r="AA1679" i="9"/>
  <c r="AJ1679" i="9" s="1"/>
  <c r="J1679" i="9"/>
  <c r="AM1678" i="9"/>
  <c r="AK1678" i="9"/>
  <c r="AL1678" i="9" s="1"/>
  <c r="AF1678" i="9"/>
  <c r="AG1678" i="9" s="1"/>
  <c r="AE1678" i="9"/>
  <c r="AB1678" i="9"/>
  <c r="AA1678" i="9"/>
  <c r="AJ1678" i="9" s="1"/>
  <c r="J1678" i="9"/>
  <c r="AL1677" i="9"/>
  <c r="AK1677" i="9"/>
  <c r="AM1677" i="9" s="1"/>
  <c r="AF1677" i="9"/>
  <c r="AG1677" i="9" s="1"/>
  <c r="AE1677" i="9"/>
  <c r="AB1677" i="9"/>
  <c r="AA1677" i="9"/>
  <c r="AJ1677" i="9" s="1"/>
  <c r="J1677" i="9"/>
  <c r="AM1676" i="9"/>
  <c r="AK1676" i="9"/>
  <c r="AL1676" i="9" s="1"/>
  <c r="AJ1676" i="9"/>
  <c r="AF1676" i="9"/>
  <c r="AG1676" i="9" s="1"/>
  <c r="AE1676" i="9"/>
  <c r="AB1676" i="9"/>
  <c r="AA1676" i="9"/>
  <c r="J1676" i="9"/>
  <c r="AK1675" i="9"/>
  <c r="AM1675" i="9" s="1"/>
  <c r="AF1675" i="9"/>
  <c r="AG1675" i="9" s="1"/>
  <c r="AE1675" i="9"/>
  <c r="AB1675" i="9"/>
  <c r="AA1675" i="9"/>
  <c r="AJ1675" i="9" s="1"/>
  <c r="J1675" i="9"/>
  <c r="AM1674" i="9"/>
  <c r="AK1674" i="9"/>
  <c r="AL1674" i="9" s="1"/>
  <c r="AF1674" i="9"/>
  <c r="AE1674" i="9"/>
  <c r="AB1674" i="9"/>
  <c r="AA1674" i="9"/>
  <c r="AJ1674" i="9" s="1"/>
  <c r="J1674" i="9"/>
  <c r="AL1673" i="9"/>
  <c r="AK1673" i="9"/>
  <c r="AM1673" i="9" s="1"/>
  <c r="AF1673" i="9"/>
  <c r="AI1673" i="9" s="1"/>
  <c r="AE1673" i="9"/>
  <c r="AB1673" i="9"/>
  <c r="AA1673" i="9"/>
  <c r="AJ1673" i="9" s="1"/>
  <c r="J1673" i="9"/>
  <c r="AM1672" i="9"/>
  <c r="AK1672" i="9"/>
  <c r="AL1672" i="9" s="1"/>
  <c r="AJ1672" i="9"/>
  <c r="AF1672" i="9"/>
  <c r="AG1672" i="9" s="1"/>
  <c r="AE1672" i="9"/>
  <c r="AB1672" i="9"/>
  <c r="AA1672" i="9"/>
  <c r="J1672" i="9"/>
  <c r="AK1671" i="9"/>
  <c r="AM1671" i="9" s="1"/>
  <c r="AF1671" i="9"/>
  <c r="AI1671" i="9" s="1"/>
  <c r="AE1671" i="9"/>
  <c r="AB1671" i="9"/>
  <c r="AA1671" i="9"/>
  <c r="AJ1671" i="9" s="1"/>
  <c r="J1671" i="9"/>
  <c r="AM1670" i="9"/>
  <c r="AK1670" i="9"/>
  <c r="AL1670" i="9" s="1"/>
  <c r="AF1670" i="9"/>
  <c r="AG1670" i="9" s="1"/>
  <c r="AE1670" i="9"/>
  <c r="AB1670" i="9"/>
  <c r="AA1670" i="9"/>
  <c r="AJ1670" i="9" s="1"/>
  <c r="J1670" i="9"/>
  <c r="AL1669" i="9"/>
  <c r="AK1669" i="9"/>
  <c r="AM1669" i="9" s="1"/>
  <c r="AF1669" i="9"/>
  <c r="AG1669" i="9" s="1"/>
  <c r="AE1669" i="9"/>
  <c r="AB1669" i="9"/>
  <c r="AA1669" i="9"/>
  <c r="AJ1669" i="9" s="1"/>
  <c r="J1669" i="9"/>
  <c r="AM1668" i="9"/>
  <c r="AK1668" i="9"/>
  <c r="AL1668" i="9" s="1"/>
  <c r="AJ1668" i="9"/>
  <c r="AF1668" i="9"/>
  <c r="AG1668" i="9" s="1"/>
  <c r="AE1668" i="9"/>
  <c r="AB1668" i="9"/>
  <c r="AA1668" i="9"/>
  <c r="J1668" i="9"/>
  <c r="AK1667" i="9"/>
  <c r="AM1667" i="9" s="1"/>
  <c r="AF1667" i="9"/>
  <c r="AG1667" i="9" s="1"/>
  <c r="AE1667" i="9"/>
  <c r="AB1667" i="9"/>
  <c r="AA1667" i="9"/>
  <c r="AJ1667" i="9" s="1"/>
  <c r="J1667" i="9"/>
  <c r="AM1666" i="9"/>
  <c r="AK1666" i="9"/>
  <c r="AL1666" i="9" s="1"/>
  <c r="AF1666" i="9"/>
  <c r="AE1666" i="9"/>
  <c r="AB1666" i="9"/>
  <c r="AA1666" i="9"/>
  <c r="AJ1666" i="9" s="1"/>
  <c r="J1666" i="9"/>
  <c r="AL1665" i="9"/>
  <c r="AK1665" i="9"/>
  <c r="AM1665" i="9" s="1"/>
  <c r="AF1665" i="9"/>
  <c r="AI1665" i="9" s="1"/>
  <c r="AE1665" i="9"/>
  <c r="AB1665" i="9"/>
  <c r="AA1665" i="9"/>
  <c r="AJ1665" i="9" s="1"/>
  <c r="J1665" i="9"/>
  <c r="AM1664" i="9"/>
  <c r="AK1664" i="9"/>
  <c r="AL1664" i="9" s="1"/>
  <c r="AJ1664" i="9"/>
  <c r="AF1664" i="9"/>
  <c r="AG1664" i="9" s="1"/>
  <c r="AE1664" i="9"/>
  <c r="AB1664" i="9"/>
  <c r="AA1664" i="9"/>
  <c r="J1664" i="9"/>
  <c r="AK1663" i="9"/>
  <c r="AM1663" i="9" s="1"/>
  <c r="AF1663" i="9"/>
  <c r="AE1663" i="9"/>
  <c r="AB1663" i="9"/>
  <c r="AA1663" i="9"/>
  <c r="AJ1663" i="9" s="1"/>
  <c r="J1663" i="9"/>
  <c r="AM1662" i="9"/>
  <c r="AK1662" i="9"/>
  <c r="AL1662" i="9" s="1"/>
  <c r="AF1662" i="9"/>
  <c r="AE1662" i="9"/>
  <c r="AB1662" i="9"/>
  <c r="AA1662" i="9"/>
  <c r="AJ1662" i="9" s="1"/>
  <c r="J1662" i="9"/>
  <c r="AL1661" i="9"/>
  <c r="AK1661" i="9"/>
  <c r="AM1661" i="9" s="1"/>
  <c r="AF1661" i="9"/>
  <c r="AE1661" i="9"/>
  <c r="AB1661" i="9"/>
  <c r="AA1661" i="9"/>
  <c r="AJ1661" i="9" s="1"/>
  <c r="J1661" i="9"/>
  <c r="AM1660" i="9"/>
  <c r="AK1660" i="9"/>
  <c r="AL1660" i="9" s="1"/>
  <c r="AJ1660" i="9"/>
  <c r="AF1660" i="9"/>
  <c r="AG1660" i="9" s="1"/>
  <c r="AE1660" i="9"/>
  <c r="AB1660" i="9"/>
  <c r="AA1660" i="9"/>
  <c r="J1660" i="9"/>
  <c r="AK1659" i="9"/>
  <c r="AM1659" i="9" s="1"/>
  <c r="AF1659" i="9"/>
  <c r="AG1659" i="9" s="1"/>
  <c r="AE1659" i="9"/>
  <c r="AB1659" i="9"/>
  <c r="AA1659" i="9"/>
  <c r="AJ1659" i="9" s="1"/>
  <c r="J1659" i="9"/>
  <c r="AM1658" i="9"/>
  <c r="AK1658" i="9"/>
  <c r="AL1658" i="9" s="1"/>
  <c r="AF1658" i="9"/>
  <c r="AE1658" i="9"/>
  <c r="AB1658" i="9"/>
  <c r="AA1658" i="9"/>
  <c r="AJ1658" i="9" s="1"/>
  <c r="J1658" i="9"/>
  <c r="AL1657" i="9"/>
  <c r="AK1657" i="9"/>
  <c r="AM1657" i="9" s="1"/>
  <c r="AF1657" i="9"/>
  <c r="AG1657" i="9" s="1"/>
  <c r="AE1657" i="9"/>
  <c r="AB1657" i="9"/>
  <c r="AA1657" i="9"/>
  <c r="AJ1657" i="9" s="1"/>
  <c r="J1657" i="9"/>
  <c r="AM1656" i="9"/>
  <c r="AK1656" i="9"/>
  <c r="AL1656" i="9" s="1"/>
  <c r="AJ1656" i="9"/>
  <c r="AF1656" i="9"/>
  <c r="AG1656" i="9" s="1"/>
  <c r="AE1656" i="9"/>
  <c r="AB1656" i="9"/>
  <c r="AA1656" i="9"/>
  <c r="J1656" i="9"/>
  <c r="AK1655" i="9"/>
  <c r="AM1655" i="9" s="1"/>
  <c r="AF1655" i="9"/>
  <c r="AG1655" i="9" s="1"/>
  <c r="AE1655" i="9"/>
  <c r="AB1655" i="9"/>
  <c r="AA1655" i="9"/>
  <c r="AJ1655" i="9" s="1"/>
  <c r="J1655" i="9"/>
  <c r="AM1654" i="9"/>
  <c r="AK1654" i="9"/>
  <c r="AL1654" i="9" s="1"/>
  <c r="AF1654" i="9"/>
  <c r="AE1654" i="9"/>
  <c r="AB1654" i="9"/>
  <c r="AA1654" i="9"/>
  <c r="AJ1654" i="9" s="1"/>
  <c r="J1654" i="9"/>
  <c r="AL1653" i="9"/>
  <c r="AK1653" i="9"/>
  <c r="AM1653" i="9" s="1"/>
  <c r="AF1653" i="9"/>
  <c r="AG1653" i="9" s="1"/>
  <c r="AE1653" i="9"/>
  <c r="AB1653" i="9"/>
  <c r="AA1653" i="9"/>
  <c r="AJ1653" i="9" s="1"/>
  <c r="J1653" i="9"/>
  <c r="AM1652" i="9"/>
  <c r="AK1652" i="9"/>
  <c r="AL1652" i="9" s="1"/>
  <c r="AJ1652" i="9"/>
  <c r="AF1652" i="9"/>
  <c r="AG1652" i="9" s="1"/>
  <c r="AE1652" i="9"/>
  <c r="AB1652" i="9"/>
  <c r="AA1652" i="9"/>
  <c r="J1652" i="9"/>
  <c r="AK1651" i="9"/>
  <c r="AM1651" i="9" s="1"/>
  <c r="AF1651" i="9"/>
  <c r="AG1651" i="9" s="1"/>
  <c r="AE1651" i="9"/>
  <c r="AB1651" i="9"/>
  <c r="AA1651" i="9"/>
  <c r="AJ1651" i="9" s="1"/>
  <c r="J1651" i="9"/>
  <c r="AM1650" i="9"/>
  <c r="AK1650" i="9"/>
  <c r="AL1650" i="9" s="1"/>
  <c r="AF1650" i="9"/>
  <c r="AE1650" i="9"/>
  <c r="AB1650" i="9"/>
  <c r="AA1650" i="9"/>
  <c r="AJ1650" i="9" s="1"/>
  <c r="J1650" i="9"/>
  <c r="AL1649" i="9"/>
  <c r="AK1649" i="9"/>
  <c r="AM1649" i="9" s="1"/>
  <c r="AF1649" i="9"/>
  <c r="AE1649" i="9"/>
  <c r="AB1649" i="9"/>
  <c r="AA1649" i="9"/>
  <c r="AJ1649" i="9" s="1"/>
  <c r="J1649" i="9"/>
  <c r="AM1648" i="9"/>
  <c r="AK1648" i="9"/>
  <c r="AL1648" i="9" s="1"/>
  <c r="AJ1648" i="9"/>
  <c r="AF1648" i="9"/>
  <c r="AG1648" i="9" s="1"/>
  <c r="AE1648" i="9"/>
  <c r="AB1648" i="9"/>
  <c r="AA1648" i="9"/>
  <c r="J1648" i="9"/>
  <c r="AK1647" i="9"/>
  <c r="AM1647" i="9" s="1"/>
  <c r="AF1647" i="9"/>
  <c r="AI1647" i="9" s="1"/>
  <c r="AE1647" i="9"/>
  <c r="AB1647" i="9"/>
  <c r="AA1647" i="9"/>
  <c r="AJ1647" i="9" s="1"/>
  <c r="J1647" i="9"/>
  <c r="AK1646" i="9"/>
  <c r="AL1646" i="9" s="1"/>
  <c r="AF1646" i="9"/>
  <c r="AE1646" i="9"/>
  <c r="AB1646" i="9"/>
  <c r="AA1646" i="9"/>
  <c r="AJ1646" i="9" s="1"/>
  <c r="J1646" i="9"/>
  <c r="AK1645" i="9"/>
  <c r="AM1645" i="9" s="1"/>
  <c r="AF1645" i="9"/>
  <c r="AG1645" i="9" s="1"/>
  <c r="AE1645" i="9"/>
  <c r="AB1645" i="9"/>
  <c r="AA1645" i="9"/>
  <c r="AJ1645" i="9" s="1"/>
  <c r="J1645" i="9"/>
  <c r="AK1644" i="9"/>
  <c r="AF1644" i="9"/>
  <c r="AE1644" i="9"/>
  <c r="AB1644" i="9"/>
  <c r="AA1644" i="9"/>
  <c r="AJ1644" i="9" s="1"/>
  <c r="J1644" i="9"/>
  <c r="AK1643" i="9"/>
  <c r="AF1643" i="9"/>
  <c r="AG1643" i="9" s="1"/>
  <c r="AE1643" i="9"/>
  <c r="AB1643" i="9"/>
  <c r="AA1643" i="9"/>
  <c r="AJ1643" i="9" s="1"/>
  <c r="J1643" i="9"/>
  <c r="AK1642" i="9"/>
  <c r="AF1642" i="9"/>
  <c r="AE1642" i="9"/>
  <c r="AB1642" i="9"/>
  <c r="AA1642" i="9"/>
  <c r="AJ1642" i="9" s="1"/>
  <c r="J1642" i="9"/>
  <c r="AK1641" i="9"/>
  <c r="AF1641" i="9"/>
  <c r="AG1641" i="9" s="1"/>
  <c r="AE1641" i="9"/>
  <c r="AB1641" i="9"/>
  <c r="AA1641" i="9"/>
  <c r="AJ1641" i="9" s="1"/>
  <c r="J1641" i="9"/>
  <c r="AK1640" i="9"/>
  <c r="AF1640" i="9"/>
  <c r="AE1640" i="9"/>
  <c r="AB1640" i="9"/>
  <c r="AA1640" i="9"/>
  <c r="AJ1640" i="9" s="1"/>
  <c r="J1640" i="9"/>
  <c r="AK1639" i="9"/>
  <c r="AF1639" i="9"/>
  <c r="AE1639" i="9"/>
  <c r="AB1639" i="9"/>
  <c r="AA1639" i="9"/>
  <c r="AJ1639" i="9" s="1"/>
  <c r="J1639" i="9"/>
  <c r="AK1638" i="9"/>
  <c r="AF1638" i="9"/>
  <c r="AE1638" i="9"/>
  <c r="AB1638" i="9"/>
  <c r="AA1638" i="9"/>
  <c r="AJ1638" i="9" s="1"/>
  <c r="J1638" i="9"/>
  <c r="AK1637" i="9"/>
  <c r="AF1637" i="9"/>
  <c r="AG1637" i="9" s="1"/>
  <c r="AE1637" i="9"/>
  <c r="AB1637" i="9"/>
  <c r="AA1637" i="9"/>
  <c r="AJ1637" i="9" s="1"/>
  <c r="J1637" i="9"/>
  <c r="AK1636" i="9"/>
  <c r="AF1636" i="9"/>
  <c r="AE1636" i="9"/>
  <c r="AB1636" i="9"/>
  <c r="AA1636" i="9"/>
  <c r="AJ1636" i="9" s="1"/>
  <c r="J1636" i="9"/>
  <c r="AK1635" i="9"/>
  <c r="AF1635" i="9"/>
  <c r="AG1635" i="9" s="1"/>
  <c r="AE1635" i="9"/>
  <c r="AB1635" i="9"/>
  <c r="AA1635" i="9"/>
  <c r="AJ1635" i="9" s="1"/>
  <c r="J1635" i="9"/>
  <c r="AK1634" i="9"/>
  <c r="AF1634" i="9"/>
  <c r="AE1634" i="9"/>
  <c r="AB1634" i="9"/>
  <c r="AA1634" i="9"/>
  <c r="AJ1634" i="9" s="1"/>
  <c r="J1634" i="9"/>
  <c r="AK1633" i="9"/>
  <c r="AF1633" i="9"/>
  <c r="AG1633" i="9" s="1"/>
  <c r="AE1633" i="9"/>
  <c r="AB1633" i="9"/>
  <c r="AA1633" i="9"/>
  <c r="AJ1633" i="9" s="1"/>
  <c r="J1633" i="9"/>
  <c r="AK1632" i="9"/>
  <c r="AF1632" i="9"/>
  <c r="AE1632" i="9"/>
  <c r="AB1632" i="9"/>
  <c r="AA1632" i="9"/>
  <c r="AJ1632" i="9" s="1"/>
  <c r="J1632" i="9"/>
  <c r="AK1631" i="9"/>
  <c r="AF1631" i="9"/>
  <c r="AG1631" i="9" s="1"/>
  <c r="AE1631" i="9"/>
  <c r="AB1631" i="9"/>
  <c r="AA1631" i="9"/>
  <c r="AJ1631" i="9" s="1"/>
  <c r="J1631" i="9"/>
  <c r="AK1630" i="9"/>
  <c r="AF1630" i="9"/>
  <c r="AE1630" i="9"/>
  <c r="AB1630" i="9"/>
  <c r="AA1630" i="9"/>
  <c r="AJ1630" i="9" s="1"/>
  <c r="J1630" i="9"/>
  <c r="AK1629" i="9"/>
  <c r="AF1629" i="9"/>
  <c r="AG1629" i="9" s="1"/>
  <c r="AE1629" i="9"/>
  <c r="AB1629" i="9"/>
  <c r="AA1629" i="9"/>
  <c r="AJ1629" i="9" s="1"/>
  <c r="J1629" i="9"/>
  <c r="AK1628" i="9"/>
  <c r="AF1628" i="9"/>
  <c r="AE1628" i="9"/>
  <c r="AB1628" i="9"/>
  <c r="AA1628" i="9"/>
  <c r="AJ1628" i="9" s="1"/>
  <c r="J1628" i="9"/>
  <c r="AK1627" i="9"/>
  <c r="AF1627" i="9"/>
  <c r="AG1627" i="9" s="1"/>
  <c r="AE1627" i="9"/>
  <c r="AB1627" i="9"/>
  <c r="AA1627" i="9"/>
  <c r="AJ1627" i="9" s="1"/>
  <c r="J1627" i="9"/>
  <c r="AK1626" i="9"/>
  <c r="AF1626" i="9"/>
  <c r="AE1626" i="9"/>
  <c r="AB1626" i="9"/>
  <c r="AA1626" i="9"/>
  <c r="AJ1626" i="9" s="1"/>
  <c r="J1626" i="9"/>
  <c r="AK1625" i="9"/>
  <c r="AF1625" i="9"/>
  <c r="AG1625" i="9" s="1"/>
  <c r="AE1625" i="9"/>
  <c r="AB1625" i="9"/>
  <c r="AA1625" i="9"/>
  <c r="AJ1625" i="9" s="1"/>
  <c r="J1625" i="9"/>
  <c r="AK1624" i="9"/>
  <c r="AF1624" i="9"/>
  <c r="AE1624" i="9"/>
  <c r="AB1624" i="9"/>
  <c r="AA1624" i="9"/>
  <c r="AJ1624" i="9" s="1"/>
  <c r="J1624" i="9"/>
  <c r="AK1623" i="9"/>
  <c r="AF1623" i="9"/>
  <c r="AE1623" i="9"/>
  <c r="AB1623" i="9"/>
  <c r="AA1623" i="9"/>
  <c r="AJ1623" i="9" s="1"/>
  <c r="J1623" i="9"/>
  <c r="AK1622" i="9"/>
  <c r="AF1622" i="9"/>
  <c r="AE1622" i="9"/>
  <c r="AB1622" i="9"/>
  <c r="AA1622" i="9"/>
  <c r="AJ1622" i="9" s="1"/>
  <c r="J1622" i="9"/>
  <c r="AK1621" i="9"/>
  <c r="AF1621" i="9"/>
  <c r="AG1621" i="9" s="1"/>
  <c r="AE1621" i="9"/>
  <c r="AB1621" i="9"/>
  <c r="AA1621" i="9"/>
  <c r="AJ1621" i="9" s="1"/>
  <c r="J1621" i="9"/>
  <c r="AK1620" i="9"/>
  <c r="AF1620" i="9"/>
  <c r="AE1620" i="9"/>
  <c r="AB1620" i="9"/>
  <c r="AA1620" i="9"/>
  <c r="AJ1620" i="9" s="1"/>
  <c r="J1620" i="9"/>
  <c r="AK1619" i="9"/>
  <c r="AF1619" i="9"/>
  <c r="AG1619" i="9" s="1"/>
  <c r="AE1619" i="9"/>
  <c r="AB1619" i="9"/>
  <c r="AA1619" i="9"/>
  <c r="AJ1619" i="9" s="1"/>
  <c r="J1619" i="9"/>
  <c r="AK1618" i="9"/>
  <c r="AF1618" i="9"/>
  <c r="AE1618" i="9"/>
  <c r="AB1618" i="9"/>
  <c r="AA1618" i="9"/>
  <c r="AJ1618" i="9" s="1"/>
  <c r="J1618" i="9"/>
  <c r="AK1617" i="9"/>
  <c r="AF1617" i="9"/>
  <c r="AG1617" i="9" s="1"/>
  <c r="AE1617" i="9"/>
  <c r="AB1617" i="9"/>
  <c r="AA1617" i="9"/>
  <c r="AJ1617" i="9" s="1"/>
  <c r="J1617" i="9"/>
  <c r="AK1616" i="9"/>
  <c r="AF1616" i="9"/>
  <c r="AE1616" i="9"/>
  <c r="AB1616" i="9"/>
  <c r="AA1616" i="9"/>
  <c r="AJ1616" i="9" s="1"/>
  <c r="J1616" i="9"/>
  <c r="AK1615" i="9"/>
  <c r="AF1615" i="9"/>
  <c r="AG1615" i="9" s="1"/>
  <c r="AE1615" i="9"/>
  <c r="AB1615" i="9"/>
  <c r="AA1615" i="9"/>
  <c r="AJ1615" i="9" s="1"/>
  <c r="J1615" i="9"/>
  <c r="AK1614" i="9"/>
  <c r="AF1614" i="9"/>
  <c r="AE1614" i="9"/>
  <c r="AB1614" i="9"/>
  <c r="AA1614" i="9"/>
  <c r="AJ1614" i="9" s="1"/>
  <c r="J1614" i="9"/>
  <c r="AK1613" i="9"/>
  <c r="AF1613" i="9"/>
  <c r="AG1613" i="9" s="1"/>
  <c r="AE1613" i="9"/>
  <c r="AB1613" i="9"/>
  <c r="AA1613" i="9"/>
  <c r="AJ1613" i="9" s="1"/>
  <c r="J1613" i="9"/>
  <c r="AK1612" i="9"/>
  <c r="AF1612" i="9"/>
  <c r="AE1612" i="9"/>
  <c r="AB1612" i="9"/>
  <c r="AA1612" i="9"/>
  <c r="AJ1612" i="9" s="1"/>
  <c r="J1612" i="9"/>
  <c r="AK1611" i="9"/>
  <c r="AF1611" i="9"/>
  <c r="AG1611" i="9" s="1"/>
  <c r="AE1611" i="9"/>
  <c r="AB1611" i="9"/>
  <c r="AA1611" i="9"/>
  <c r="AJ1611" i="9" s="1"/>
  <c r="J1611" i="9"/>
  <c r="AK1610" i="9"/>
  <c r="AF1610" i="9"/>
  <c r="AE1610" i="9"/>
  <c r="AB1610" i="9"/>
  <c r="AA1610" i="9"/>
  <c r="AJ1610" i="9" s="1"/>
  <c r="J1610" i="9"/>
  <c r="AK1609" i="9"/>
  <c r="AF1609" i="9"/>
  <c r="AG1609" i="9" s="1"/>
  <c r="AE1609" i="9"/>
  <c r="AB1609" i="9"/>
  <c r="AA1609" i="9"/>
  <c r="AJ1609" i="9" s="1"/>
  <c r="J1609" i="9"/>
  <c r="AK1608" i="9"/>
  <c r="AF1608" i="9"/>
  <c r="AE1608" i="9"/>
  <c r="AB1608" i="9"/>
  <c r="AA1608" i="9"/>
  <c r="AJ1608" i="9" s="1"/>
  <c r="J1608" i="9"/>
  <c r="AK1607" i="9"/>
  <c r="AF1607" i="9"/>
  <c r="AE1607" i="9"/>
  <c r="AB1607" i="9"/>
  <c r="AA1607" i="9"/>
  <c r="AJ1607" i="9" s="1"/>
  <c r="J1607" i="9"/>
  <c r="AK1606" i="9"/>
  <c r="AF1606" i="9"/>
  <c r="AE1606" i="9"/>
  <c r="AB1606" i="9"/>
  <c r="AA1606" i="9"/>
  <c r="AJ1606" i="9" s="1"/>
  <c r="J1606" i="9"/>
  <c r="AK1605" i="9"/>
  <c r="AF1605" i="9"/>
  <c r="AG1605" i="9" s="1"/>
  <c r="AE1605" i="9"/>
  <c r="AB1605" i="9"/>
  <c r="AA1605" i="9"/>
  <c r="AJ1605" i="9" s="1"/>
  <c r="J1605" i="9"/>
  <c r="AK1604" i="9"/>
  <c r="AF1604" i="9"/>
  <c r="AE1604" i="9"/>
  <c r="AB1604" i="9"/>
  <c r="AA1604" i="9"/>
  <c r="AJ1604" i="9" s="1"/>
  <c r="J1604" i="9"/>
  <c r="AK1603" i="9"/>
  <c r="AF1603" i="9"/>
  <c r="AG1603" i="9" s="1"/>
  <c r="AE1603" i="9"/>
  <c r="AB1603" i="9"/>
  <c r="AA1603" i="9"/>
  <c r="AJ1603" i="9" s="1"/>
  <c r="J1603" i="9"/>
  <c r="AK1602" i="9"/>
  <c r="AF1602" i="9"/>
  <c r="AE1602" i="9"/>
  <c r="AB1602" i="9"/>
  <c r="AA1602" i="9"/>
  <c r="AJ1602" i="9" s="1"/>
  <c r="J1602" i="9"/>
  <c r="AK1601" i="9"/>
  <c r="AF1601" i="9"/>
  <c r="AG1601" i="9" s="1"/>
  <c r="AE1601" i="9"/>
  <c r="AB1601" i="9"/>
  <c r="AA1601" i="9"/>
  <c r="AJ1601" i="9" s="1"/>
  <c r="J1601" i="9"/>
  <c r="AK1600" i="9"/>
  <c r="AF1600" i="9"/>
  <c r="AE1600" i="9"/>
  <c r="AB1600" i="9"/>
  <c r="AA1600" i="9"/>
  <c r="AJ1600" i="9" s="1"/>
  <c r="J1600" i="9"/>
  <c r="AK1599" i="9"/>
  <c r="AF1599" i="9"/>
  <c r="AG1599" i="9" s="1"/>
  <c r="AE1599" i="9"/>
  <c r="AB1599" i="9"/>
  <c r="AA1599" i="9"/>
  <c r="AJ1599" i="9" s="1"/>
  <c r="J1599" i="9"/>
  <c r="AK1598" i="9"/>
  <c r="AF1598" i="9"/>
  <c r="AE1598" i="9"/>
  <c r="AB1598" i="9"/>
  <c r="AA1598" i="9"/>
  <c r="AJ1598" i="9" s="1"/>
  <c r="J1598" i="9"/>
  <c r="AK1597" i="9"/>
  <c r="AF1597" i="9"/>
  <c r="AG1597" i="9" s="1"/>
  <c r="AE1597" i="9"/>
  <c r="AB1597" i="9"/>
  <c r="AA1597" i="9"/>
  <c r="AJ1597" i="9" s="1"/>
  <c r="J1597" i="9"/>
  <c r="AK1596" i="9"/>
  <c r="AF1596" i="9"/>
  <c r="AE1596" i="9"/>
  <c r="AB1596" i="9"/>
  <c r="AA1596" i="9"/>
  <c r="AJ1596" i="9" s="1"/>
  <c r="J1596" i="9"/>
  <c r="AK1595" i="9"/>
  <c r="AF1595" i="9"/>
  <c r="AG1595" i="9" s="1"/>
  <c r="AE1595" i="9"/>
  <c r="AB1595" i="9"/>
  <c r="AA1595" i="9"/>
  <c r="AJ1595" i="9" s="1"/>
  <c r="J1595" i="9"/>
  <c r="AK1594" i="9"/>
  <c r="AF1594" i="9"/>
  <c r="AE1594" i="9"/>
  <c r="AB1594" i="9"/>
  <c r="AA1594" i="9"/>
  <c r="AJ1594" i="9" s="1"/>
  <c r="J1594" i="9"/>
  <c r="AK1593" i="9"/>
  <c r="AF1593" i="9"/>
  <c r="AG1593" i="9" s="1"/>
  <c r="AE1593" i="9"/>
  <c r="AB1593" i="9"/>
  <c r="AA1593" i="9"/>
  <c r="AJ1593" i="9" s="1"/>
  <c r="J1593" i="9"/>
  <c r="AK1592" i="9"/>
  <c r="AF1592" i="9"/>
  <c r="AE1592" i="9"/>
  <c r="AB1592" i="9"/>
  <c r="AA1592" i="9"/>
  <c r="AJ1592" i="9" s="1"/>
  <c r="J1592" i="9"/>
  <c r="AK1591" i="9"/>
  <c r="AF1591" i="9"/>
  <c r="AE1591" i="9"/>
  <c r="AB1591" i="9"/>
  <c r="AA1591" i="9"/>
  <c r="AJ1591" i="9" s="1"/>
  <c r="J1591" i="9"/>
  <c r="AK1590" i="9"/>
  <c r="AF1590" i="9"/>
  <c r="AE1590" i="9"/>
  <c r="AB1590" i="9"/>
  <c r="AA1590" i="9"/>
  <c r="AJ1590" i="9" s="1"/>
  <c r="J1590" i="9"/>
  <c r="AK1589" i="9"/>
  <c r="AF1589" i="9"/>
  <c r="AG1589" i="9" s="1"/>
  <c r="AE1589" i="9"/>
  <c r="AB1589" i="9"/>
  <c r="AA1589" i="9"/>
  <c r="AJ1589" i="9" s="1"/>
  <c r="J1589" i="9"/>
  <c r="AK1588" i="9"/>
  <c r="AF1588" i="9"/>
  <c r="AE1588" i="9"/>
  <c r="AB1588" i="9"/>
  <c r="AA1588" i="9"/>
  <c r="AJ1588" i="9" s="1"/>
  <c r="J1588" i="9"/>
  <c r="AK1587" i="9"/>
  <c r="AF1587" i="9"/>
  <c r="AG1587" i="9" s="1"/>
  <c r="AE1587" i="9"/>
  <c r="AB1587" i="9"/>
  <c r="AA1587" i="9"/>
  <c r="AJ1587" i="9" s="1"/>
  <c r="J1587" i="9"/>
  <c r="AK1586" i="9"/>
  <c r="AF1586" i="9"/>
  <c r="AG1586" i="9" s="1"/>
  <c r="AE1586" i="9"/>
  <c r="AB1586" i="9"/>
  <c r="AA1586" i="9"/>
  <c r="AJ1586" i="9" s="1"/>
  <c r="J1586" i="9"/>
  <c r="AK1585" i="9"/>
  <c r="AL1585" i="9" s="1"/>
  <c r="AF1585" i="9"/>
  <c r="AI1585" i="9" s="1"/>
  <c r="AE1585" i="9"/>
  <c r="AB1585" i="9"/>
  <c r="AA1585" i="9"/>
  <c r="AJ1585" i="9" s="1"/>
  <c r="J1585" i="9"/>
  <c r="AK1584" i="9"/>
  <c r="AF1584" i="9"/>
  <c r="AE1584" i="9"/>
  <c r="AB1584" i="9"/>
  <c r="AA1584" i="9"/>
  <c r="AJ1584" i="9" s="1"/>
  <c r="J1584" i="9"/>
  <c r="AK1583" i="9"/>
  <c r="AL1583" i="9" s="1"/>
  <c r="AF1583" i="9"/>
  <c r="AG1583" i="9" s="1"/>
  <c r="AE1583" i="9"/>
  <c r="AB1583" i="9"/>
  <c r="AA1583" i="9"/>
  <c r="AJ1583" i="9" s="1"/>
  <c r="J1583" i="9"/>
  <c r="AK1582" i="9"/>
  <c r="AF1582" i="9"/>
  <c r="AG1582" i="9" s="1"/>
  <c r="AE1582" i="9"/>
  <c r="AB1582" i="9"/>
  <c r="AA1582" i="9"/>
  <c r="AJ1582" i="9" s="1"/>
  <c r="J1582" i="9"/>
  <c r="AK1581" i="9"/>
  <c r="AL1581" i="9" s="1"/>
  <c r="AF1581" i="9"/>
  <c r="AI1581" i="9" s="1"/>
  <c r="AE1581" i="9"/>
  <c r="AB1581" i="9"/>
  <c r="AA1581" i="9"/>
  <c r="AJ1581" i="9" s="1"/>
  <c r="J1581" i="9"/>
  <c r="AK1580" i="9"/>
  <c r="AF1580" i="9"/>
  <c r="AE1580" i="9"/>
  <c r="AB1580" i="9"/>
  <c r="AA1580" i="9"/>
  <c r="AJ1580" i="9" s="1"/>
  <c r="J1580" i="9"/>
  <c r="AK1579" i="9"/>
  <c r="AL1579" i="9" s="1"/>
  <c r="AF1579" i="9"/>
  <c r="AG1579" i="9" s="1"/>
  <c r="AE1579" i="9"/>
  <c r="AB1579" i="9"/>
  <c r="AA1579" i="9"/>
  <c r="AJ1579" i="9" s="1"/>
  <c r="J1579" i="9"/>
  <c r="AK1578" i="9"/>
  <c r="AF1578" i="9"/>
  <c r="AG1578" i="9" s="1"/>
  <c r="AE1578" i="9"/>
  <c r="AB1578" i="9"/>
  <c r="AA1578" i="9"/>
  <c r="AJ1578" i="9" s="1"/>
  <c r="J1578" i="9"/>
  <c r="AK1577" i="9"/>
  <c r="AL1577" i="9" s="1"/>
  <c r="AF1577" i="9"/>
  <c r="AI1577" i="9" s="1"/>
  <c r="AE1577" i="9"/>
  <c r="AB1577" i="9"/>
  <c r="AA1577" i="9"/>
  <c r="AJ1577" i="9" s="1"/>
  <c r="J1577" i="9"/>
  <c r="AK1576" i="9"/>
  <c r="AF1576" i="9"/>
  <c r="AE1576" i="9"/>
  <c r="AB1576" i="9"/>
  <c r="AA1576" i="9"/>
  <c r="AJ1576" i="9" s="1"/>
  <c r="J1576" i="9"/>
  <c r="AK1575" i="9"/>
  <c r="AL1575" i="9" s="1"/>
  <c r="AF1575" i="9"/>
  <c r="AG1575" i="9" s="1"/>
  <c r="AE1575" i="9"/>
  <c r="AB1575" i="9"/>
  <c r="AA1575" i="9"/>
  <c r="AJ1575" i="9" s="1"/>
  <c r="J1575" i="9"/>
  <c r="AK1574" i="9"/>
  <c r="AF1574" i="9"/>
  <c r="AG1574" i="9" s="1"/>
  <c r="AE1574" i="9"/>
  <c r="AB1574" i="9"/>
  <c r="AA1574" i="9"/>
  <c r="AJ1574" i="9" s="1"/>
  <c r="J1574" i="9"/>
  <c r="AK1573" i="9"/>
  <c r="AL1573" i="9" s="1"/>
  <c r="AF1573" i="9"/>
  <c r="AI1573" i="9" s="1"/>
  <c r="AE1573" i="9"/>
  <c r="AB1573" i="9"/>
  <c r="AA1573" i="9"/>
  <c r="AJ1573" i="9" s="1"/>
  <c r="J1573" i="9"/>
  <c r="AK1572" i="9"/>
  <c r="AF1572" i="9"/>
  <c r="AG1572" i="9" s="1"/>
  <c r="AE1572" i="9"/>
  <c r="AB1572" i="9"/>
  <c r="AA1572" i="9"/>
  <c r="AJ1572" i="9" s="1"/>
  <c r="J1572" i="9"/>
  <c r="AK1571" i="9"/>
  <c r="AL1571" i="9" s="1"/>
  <c r="AF1571" i="9"/>
  <c r="AG1571" i="9" s="1"/>
  <c r="AE1571" i="9"/>
  <c r="AB1571" i="9"/>
  <c r="AA1571" i="9"/>
  <c r="AJ1571" i="9" s="1"/>
  <c r="J1571" i="9"/>
  <c r="AK1570" i="9"/>
  <c r="AF1570" i="9"/>
  <c r="AG1570" i="9" s="1"/>
  <c r="AE1570" i="9"/>
  <c r="AB1570" i="9"/>
  <c r="AA1570" i="9"/>
  <c r="AJ1570" i="9" s="1"/>
  <c r="J1570" i="9"/>
  <c r="AK1569" i="9"/>
  <c r="AL1569" i="9" s="1"/>
  <c r="AF1569" i="9"/>
  <c r="AG1569" i="9" s="1"/>
  <c r="AE1569" i="9"/>
  <c r="AB1569" i="9"/>
  <c r="AA1569" i="9"/>
  <c r="AJ1569" i="9" s="1"/>
  <c r="J1569" i="9"/>
  <c r="AK1568" i="9"/>
  <c r="AF1568" i="9"/>
  <c r="AG1568" i="9" s="1"/>
  <c r="AE1568" i="9"/>
  <c r="AB1568" i="9"/>
  <c r="AA1568" i="9"/>
  <c r="AJ1568" i="9" s="1"/>
  <c r="J1568" i="9"/>
  <c r="AK1567" i="9"/>
  <c r="AL1567" i="9" s="1"/>
  <c r="AF1567" i="9"/>
  <c r="AG1567" i="9" s="1"/>
  <c r="AE1567" i="9"/>
  <c r="AB1567" i="9"/>
  <c r="AA1567" i="9"/>
  <c r="AJ1567" i="9" s="1"/>
  <c r="J1567" i="9"/>
  <c r="AK1566" i="9"/>
  <c r="AF1566" i="9"/>
  <c r="AG1566" i="9" s="1"/>
  <c r="AE1566" i="9"/>
  <c r="AB1566" i="9"/>
  <c r="AA1566" i="9"/>
  <c r="AJ1566" i="9" s="1"/>
  <c r="J1566" i="9"/>
  <c r="AK1565" i="9"/>
  <c r="AL1565" i="9" s="1"/>
  <c r="AF1565" i="9"/>
  <c r="AG1565" i="9" s="1"/>
  <c r="AE1565" i="9"/>
  <c r="AB1565" i="9"/>
  <c r="AA1565" i="9"/>
  <c r="AJ1565" i="9" s="1"/>
  <c r="J1565" i="9"/>
  <c r="AK1564" i="9"/>
  <c r="AF1564" i="9"/>
  <c r="AG1564" i="9" s="1"/>
  <c r="AE1564" i="9"/>
  <c r="AB1564" i="9"/>
  <c r="AA1564" i="9"/>
  <c r="AJ1564" i="9" s="1"/>
  <c r="J1564" i="9"/>
  <c r="AK1563" i="9"/>
  <c r="AL1563" i="9" s="1"/>
  <c r="AF1563" i="9"/>
  <c r="AG1563" i="9" s="1"/>
  <c r="AE1563" i="9"/>
  <c r="AB1563" i="9"/>
  <c r="AA1563" i="9"/>
  <c r="AJ1563" i="9" s="1"/>
  <c r="J1563" i="9"/>
  <c r="AK1562" i="9"/>
  <c r="AF1562" i="9"/>
  <c r="AG1562" i="9" s="1"/>
  <c r="AE1562" i="9"/>
  <c r="AB1562" i="9"/>
  <c r="AA1562" i="9"/>
  <c r="AJ1562" i="9" s="1"/>
  <c r="J1562" i="9"/>
  <c r="AK1561" i="9"/>
  <c r="AL1561" i="9" s="1"/>
  <c r="AF1561" i="9"/>
  <c r="AI1561" i="9" s="1"/>
  <c r="AE1561" i="9"/>
  <c r="AB1561" i="9"/>
  <c r="AA1561" i="9"/>
  <c r="AJ1561" i="9" s="1"/>
  <c r="J1561" i="9"/>
  <c r="AK1560" i="9"/>
  <c r="AF1560" i="9"/>
  <c r="AG1560" i="9" s="1"/>
  <c r="AE1560" i="9"/>
  <c r="AB1560" i="9"/>
  <c r="AA1560" i="9"/>
  <c r="AJ1560" i="9" s="1"/>
  <c r="J1560" i="9"/>
  <c r="AK1559" i="9"/>
  <c r="AL1559" i="9" s="1"/>
  <c r="AF1559" i="9"/>
  <c r="AG1559" i="9" s="1"/>
  <c r="AE1559" i="9"/>
  <c r="AB1559" i="9"/>
  <c r="AA1559" i="9"/>
  <c r="AJ1559" i="9" s="1"/>
  <c r="J1559" i="9"/>
  <c r="AK1558" i="9"/>
  <c r="AF1558" i="9"/>
  <c r="AG1558" i="9" s="1"/>
  <c r="AE1558" i="9"/>
  <c r="AB1558" i="9"/>
  <c r="AA1558" i="9"/>
  <c r="AJ1558" i="9" s="1"/>
  <c r="J1558" i="9"/>
  <c r="AK1557" i="9"/>
  <c r="AL1557" i="9" s="1"/>
  <c r="AF1557" i="9"/>
  <c r="AI1557" i="9" s="1"/>
  <c r="AE1557" i="9"/>
  <c r="AB1557" i="9"/>
  <c r="AA1557" i="9"/>
  <c r="AJ1557" i="9" s="1"/>
  <c r="J1557" i="9"/>
  <c r="AK1556" i="9"/>
  <c r="AF1556" i="9"/>
  <c r="AG1556" i="9" s="1"/>
  <c r="AE1556" i="9"/>
  <c r="AB1556" i="9"/>
  <c r="AA1556" i="9"/>
  <c r="AJ1556" i="9" s="1"/>
  <c r="J1556" i="9"/>
  <c r="AK1555" i="9"/>
  <c r="AL1555" i="9" s="1"/>
  <c r="AF1555" i="9"/>
  <c r="AG1555" i="9" s="1"/>
  <c r="AE1555" i="9"/>
  <c r="AB1555" i="9"/>
  <c r="AA1555" i="9"/>
  <c r="AJ1555" i="9" s="1"/>
  <c r="J1555" i="9"/>
  <c r="AK1554" i="9"/>
  <c r="AF1554" i="9"/>
  <c r="AG1554" i="9" s="1"/>
  <c r="AE1554" i="9"/>
  <c r="AB1554" i="9"/>
  <c r="AA1554" i="9"/>
  <c r="AJ1554" i="9" s="1"/>
  <c r="J1554" i="9"/>
  <c r="AK1553" i="9"/>
  <c r="AL1553" i="9" s="1"/>
  <c r="AF1553" i="9"/>
  <c r="AG1553" i="9" s="1"/>
  <c r="AE1553" i="9"/>
  <c r="AB1553" i="9"/>
  <c r="AA1553" i="9"/>
  <c r="AJ1553" i="9" s="1"/>
  <c r="J1553" i="9"/>
  <c r="AK1552" i="9"/>
  <c r="AF1552" i="9"/>
  <c r="AG1552" i="9" s="1"/>
  <c r="AE1552" i="9"/>
  <c r="AB1552" i="9"/>
  <c r="AA1552" i="9"/>
  <c r="AJ1552" i="9" s="1"/>
  <c r="J1552" i="9"/>
  <c r="AK1551" i="9"/>
  <c r="AL1551" i="9" s="1"/>
  <c r="AF1551" i="9"/>
  <c r="AG1551" i="9" s="1"/>
  <c r="AE1551" i="9"/>
  <c r="AB1551" i="9"/>
  <c r="AA1551" i="9"/>
  <c r="AJ1551" i="9" s="1"/>
  <c r="J1551" i="9"/>
  <c r="AK1550" i="9"/>
  <c r="AF1550" i="9"/>
  <c r="AG1550" i="9" s="1"/>
  <c r="AE1550" i="9"/>
  <c r="AB1550" i="9"/>
  <c r="AA1550" i="9"/>
  <c r="AJ1550" i="9" s="1"/>
  <c r="J1550" i="9"/>
  <c r="AK1549" i="9"/>
  <c r="AL1549" i="9" s="1"/>
  <c r="AF1549" i="9"/>
  <c r="AG1549" i="9" s="1"/>
  <c r="AE1549" i="9"/>
  <c r="AB1549" i="9"/>
  <c r="AA1549" i="9"/>
  <c r="AJ1549" i="9" s="1"/>
  <c r="J1549" i="9"/>
  <c r="AK1548" i="9"/>
  <c r="AF1548" i="9"/>
  <c r="AG1548" i="9" s="1"/>
  <c r="AE1548" i="9"/>
  <c r="AB1548" i="9"/>
  <c r="AA1548" i="9"/>
  <c r="AJ1548" i="9" s="1"/>
  <c r="J1548" i="9"/>
  <c r="AK1547" i="9"/>
  <c r="AL1547" i="9" s="1"/>
  <c r="AF1547" i="9"/>
  <c r="AG1547" i="9" s="1"/>
  <c r="AE1547" i="9"/>
  <c r="AB1547" i="9"/>
  <c r="AA1547" i="9"/>
  <c r="AJ1547" i="9" s="1"/>
  <c r="J1547" i="9"/>
  <c r="AK1546" i="9"/>
  <c r="AF1546" i="9"/>
  <c r="AG1546" i="9" s="1"/>
  <c r="AE1546" i="9"/>
  <c r="AB1546" i="9"/>
  <c r="AA1546" i="9"/>
  <c r="AJ1546" i="9" s="1"/>
  <c r="J1546" i="9"/>
  <c r="AK1545" i="9"/>
  <c r="AL1545" i="9" s="1"/>
  <c r="AF1545" i="9"/>
  <c r="AI1545" i="9" s="1"/>
  <c r="AE1545" i="9"/>
  <c r="AB1545" i="9"/>
  <c r="AA1545" i="9"/>
  <c r="AJ1545" i="9" s="1"/>
  <c r="J1545" i="9"/>
  <c r="AK1544" i="9"/>
  <c r="AF1544" i="9"/>
  <c r="AG1544" i="9" s="1"/>
  <c r="AE1544" i="9"/>
  <c r="AB1544" i="9"/>
  <c r="AA1544" i="9"/>
  <c r="AJ1544" i="9" s="1"/>
  <c r="J1544" i="9"/>
  <c r="AK1543" i="9"/>
  <c r="AL1543" i="9" s="1"/>
  <c r="AF1543" i="9"/>
  <c r="AG1543" i="9" s="1"/>
  <c r="AE1543" i="9"/>
  <c r="AB1543" i="9"/>
  <c r="AA1543" i="9"/>
  <c r="AJ1543" i="9" s="1"/>
  <c r="J1543" i="9"/>
  <c r="AK1542" i="9"/>
  <c r="AF1542" i="9"/>
  <c r="AG1542" i="9" s="1"/>
  <c r="AE1542" i="9"/>
  <c r="AB1542" i="9"/>
  <c r="AA1542" i="9"/>
  <c r="AJ1542" i="9" s="1"/>
  <c r="J1542" i="9"/>
  <c r="AK1541" i="9"/>
  <c r="AL1541" i="9" s="1"/>
  <c r="AF1541" i="9"/>
  <c r="AI1541" i="9" s="1"/>
  <c r="AE1541" i="9"/>
  <c r="AB1541" i="9"/>
  <c r="AA1541" i="9"/>
  <c r="AJ1541" i="9" s="1"/>
  <c r="J1541" i="9"/>
  <c r="AK1540" i="9"/>
  <c r="AF1540" i="9"/>
  <c r="AG1540" i="9" s="1"/>
  <c r="AE1540" i="9"/>
  <c r="AB1540" i="9"/>
  <c r="AA1540" i="9"/>
  <c r="AJ1540" i="9" s="1"/>
  <c r="J1540" i="9"/>
  <c r="AK1539" i="9"/>
  <c r="AL1539" i="9" s="1"/>
  <c r="AF1539" i="9"/>
  <c r="AG1539" i="9" s="1"/>
  <c r="AE1539" i="9"/>
  <c r="AB1539" i="9"/>
  <c r="AA1539" i="9"/>
  <c r="AJ1539" i="9" s="1"/>
  <c r="J1539" i="9"/>
  <c r="AK1538" i="9"/>
  <c r="AF1538" i="9"/>
  <c r="AG1538" i="9" s="1"/>
  <c r="AE1538" i="9"/>
  <c r="AB1538" i="9"/>
  <c r="AA1538" i="9"/>
  <c r="AJ1538" i="9" s="1"/>
  <c r="J1538" i="9"/>
  <c r="AK1537" i="9"/>
  <c r="AL1537" i="9" s="1"/>
  <c r="AF1537" i="9"/>
  <c r="AG1537" i="9" s="1"/>
  <c r="AE1537" i="9"/>
  <c r="AB1537" i="9"/>
  <c r="AA1537" i="9"/>
  <c r="AJ1537" i="9" s="1"/>
  <c r="J1537" i="9"/>
  <c r="AK1536" i="9"/>
  <c r="AF1536" i="9"/>
  <c r="AG1536" i="9" s="1"/>
  <c r="AE1536" i="9"/>
  <c r="AB1536" i="9"/>
  <c r="AA1536" i="9"/>
  <c r="AJ1536" i="9" s="1"/>
  <c r="J1536" i="9"/>
  <c r="AK1535" i="9"/>
  <c r="AL1535" i="9" s="1"/>
  <c r="AF1535" i="9"/>
  <c r="AG1535" i="9" s="1"/>
  <c r="AE1535" i="9"/>
  <c r="AB1535" i="9"/>
  <c r="AA1535" i="9"/>
  <c r="AJ1535" i="9" s="1"/>
  <c r="J1535" i="9"/>
  <c r="AK1534" i="9"/>
  <c r="AF1534" i="9"/>
  <c r="AG1534" i="9" s="1"/>
  <c r="AE1534" i="9"/>
  <c r="AB1534" i="9"/>
  <c r="AA1534" i="9"/>
  <c r="AJ1534" i="9" s="1"/>
  <c r="J1534" i="9"/>
  <c r="AK1533" i="9"/>
  <c r="AL1533" i="9" s="1"/>
  <c r="AF1533" i="9"/>
  <c r="AG1533" i="9" s="1"/>
  <c r="AE1533" i="9"/>
  <c r="AB1533" i="9"/>
  <c r="AA1533" i="9"/>
  <c r="AJ1533" i="9" s="1"/>
  <c r="J1533" i="9"/>
  <c r="AK1532" i="9"/>
  <c r="AF1532" i="9"/>
  <c r="AG1532" i="9" s="1"/>
  <c r="AE1532" i="9"/>
  <c r="AB1532" i="9"/>
  <c r="AA1532" i="9"/>
  <c r="AJ1532" i="9" s="1"/>
  <c r="J1532" i="9"/>
  <c r="AK1531" i="9"/>
  <c r="AL1531" i="9" s="1"/>
  <c r="AF1531" i="9"/>
  <c r="AG1531" i="9" s="1"/>
  <c r="AE1531" i="9"/>
  <c r="AB1531" i="9"/>
  <c r="AA1531" i="9"/>
  <c r="AJ1531" i="9" s="1"/>
  <c r="J1531" i="9"/>
  <c r="AK1530" i="9"/>
  <c r="AF1530" i="9"/>
  <c r="AG1530" i="9" s="1"/>
  <c r="AE1530" i="9"/>
  <c r="AB1530" i="9"/>
  <c r="AA1530" i="9"/>
  <c r="AJ1530" i="9" s="1"/>
  <c r="J1530" i="9"/>
  <c r="AK1529" i="9"/>
  <c r="AL1529" i="9" s="1"/>
  <c r="AF1529" i="9"/>
  <c r="AI1529" i="9" s="1"/>
  <c r="AE1529" i="9"/>
  <c r="AB1529" i="9"/>
  <c r="AA1529" i="9"/>
  <c r="AJ1529" i="9" s="1"/>
  <c r="J1529" i="9"/>
  <c r="AK1528" i="9"/>
  <c r="AF1528" i="9"/>
  <c r="AG1528" i="9" s="1"/>
  <c r="AE1528" i="9"/>
  <c r="AB1528" i="9"/>
  <c r="AA1528" i="9"/>
  <c r="AJ1528" i="9" s="1"/>
  <c r="J1528" i="9"/>
  <c r="AK1527" i="9"/>
  <c r="AL1527" i="9" s="1"/>
  <c r="AF1527" i="9"/>
  <c r="AG1527" i="9" s="1"/>
  <c r="AE1527" i="9"/>
  <c r="AB1527" i="9"/>
  <c r="AA1527" i="9"/>
  <c r="AJ1527" i="9" s="1"/>
  <c r="J1527" i="9"/>
  <c r="AK1526" i="9"/>
  <c r="AF1526" i="9"/>
  <c r="AG1526" i="9" s="1"/>
  <c r="AE1526" i="9"/>
  <c r="AB1526" i="9"/>
  <c r="AA1526" i="9"/>
  <c r="AJ1526" i="9" s="1"/>
  <c r="J1526" i="9"/>
  <c r="AK1525" i="9"/>
  <c r="AL1525" i="9" s="1"/>
  <c r="AF1525" i="9"/>
  <c r="AI1525" i="9" s="1"/>
  <c r="AE1525" i="9"/>
  <c r="AB1525" i="9"/>
  <c r="AA1525" i="9"/>
  <c r="AJ1525" i="9" s="1"/>
  <c r="J1525" i="9"/>
  <c r="AK1524" i="9"/>
  <c r="AF1524" i="9"/>
  <c r="AG1524" i="9" s="1"/>
  <c r="AE1524" i="9"/>
  <c r="AB1524" i="9"/>
  <c r="AA1524" i="9"/>
  <c r="AJ1524" i="9" s="1"/>
  <c r="J1524" i="9"/>
  <c r="AK1523" i="9"/>
  <c r="AL1523" i="9" s="1"/>
  <c r="AF1523" i="9"/>
  <c r="AG1523" i="9" s="1"/>
  <c r="AE1523" i="9"/>
  <c r="AB1523" i="9"/>
  <c r="AA1523" i="9"/>
  <c r="AJ1523" i="9" s="1"/>
  <c r="J1523" i="9"/>
  <c r="AK1522" i="9"/>
  <c r="AF1522" i="9"/>
  <c r="AG1522" i="9" s="1"/>
  <c r="AE1522" i="9"/>
  <c r="AB1522" i="9"/>
  <c r="AA1522" i="9"/>
  <c r="AJ1522" i="9" s="1"/>
  <c r="J1522" i="9"/>
  <c r="AK1521" i="9"/>
  <c r="AL1521" i="9" s="1"/>
  <c r="AF1521" i="9"/>
  <c r="AG1521" i="9" s="1"/>
  <c r="AE1521" i="9"/>
  <c r="AB1521" i="9"/>
  <c r="AA1521" i="9"/>
  <c r="AJ1521" i="9" s="1"/>
  <c r="J1521" i="9"/>
  <c r="AK1520" i="9"/>
  <c r="AF1520" i="9"/>
  <c r="AG1520" i="9" s="1"/>
  <c r="AE1520" i="9"/>
  <c r="AB1520" i="9"/>
  <c r="AA1520" i="9"/>
  <c r="AJ1520" i="9" s="1"/>
  <c r="J1520" i="9"/>
  <c r="AK1519" i="9"/>
  <c r="AL1519" i="9" s="1"/>
  <c r="AF1519" i="9"/>
  <c r="AG1519" i="9" s="1"/>
  <c r="AE1519" i="9"/>
  <c r="AB1519" i="9"/>
  <c r="AA1519" i="9"/>
  <c r="AJ1519" i="9" s="1"/>
  <c r="J1519" i="9"/>
  <c r="AK1518" i="9"/>
  <c r="AF1518" i="9"/>
  <c r="AG1518" i="9" s="1"/>
  <c r="AE1518" i="9"/>
  <c r="AB1518" i="9"/>
  <c r="AA1518" i="9"/>
  <c r="AJ1518" i="9" s="1"/>
  <c r="J1518" i="9"/>
  <c r="AK1517" i="9"/>
  <c r="AL1517" i="9" s="1"/>
  <c r="AF1517" i="9"/>
  <c r="AG1517" i="9" s="1"/>
  <c r="AE1517" i="9"/>
  <c r="AB1517" i="9"/>
  <c r="AA1517" i="9"/>
  <c r="AJ1517" i="9" s="1"/>
  <c r="J1517" i="9"/>
  <c r="AK1516" i="9"/>
  <c r="AF1516" i="9"/>
  <c r="AG1516" i="9" s="1"/>
  <c r="AE1516" i="9"/>
  <c r="AB1516" i="9"/>
  <c r="AA1516" i="9"/>
  <c r="AJ1516" i="9" s="1"/>
  <c r="J1516" i="9"/>
  <c r="AK1515" i="9"/>
  <c r="AL1515" i="9" s="1"/>
  <c r="AF1515" i="9"/>
  <c r="AG1515" i="9" s="1"/>
  <c r="AE1515" i="9"/>
  <c r="AB1515" i="9"/>
  <c r="AA1515" i="9"/>
  <c r="AJ1515" i="9" s="1"/>
  <c r="J1515" i="9"/>
  <c r="AK1514" i="9"/>
  <c r="AF1514" i="9"/>
  <c r="AG1514" i="9" s="1"/>
  <c r="AE1514" i="9"/>
  <c r="AB1514" i="9"/>
  <c r="AA1514" i="9"/>
  <c r="AJ1514" i="9" s="1"/>
  <c r="J1514" i="9"/>
  <c r="AK1513" i="9"/>
  <c r="AL1513" i="9" s="1"/>
  <c r="AF1513" i="9"/>
  <c r="AI1513" i="9" s="1"/>
  <c r="AE1513" i="9"/>
  <c r="AB1513" i="9"/>
  <c r="AA1513" i="9"/>
  <c r="AJ1513" i="9" s="1"/>
  <c r="J1513" i="9"/>
  <c r="AK1512" i="9"/>
  <c r="AF1512" i="9"/>
  <c r="AG1512" i="9" s="1"/>
  <c r="AE1512" i="9"/>
  <c r="AB1512" i="9"/>
  <c r="AA1512" i="9"/>
  <c r="AJ1512" i="9" s="1"/>
  <c r="J1512" i="9"/>
  <c r="AK1511" i="9"/>
  <c r="AL1511" i="9" s="1"/>
  <c r="AF1511" i="9"/>
  <c r="AG1511" i="9" s="1"/>
  <c r="AE1511" i="9"/>
  <c r="AB1511" i="9"/>
  <c r="AA1511" i="9"/>
  <c r="AJ1511" i="9" s="1"/>
  <c r="J1511" i="9"/>
  <c r="AK1510" i="9"/>
  <c r="AF1510" i="9"/>
  <c r="AG1510" i="9" s="1"/>
  <c r="AE1510" i="9"/>
  <c r="AB1510" i="9"/>
  <c r="AA1510" i="9"/>
  <c r="AJ1510" i="9" s="1"/>
  <c r="J1510" i="9"/>
  <c r="AK1509" i="9"/>
  <c r="AL1509" i="9" s="1"/>
  <c r="AF1509" i="9"/>
  <c r="AI1509" i="9" s="1"/>
  <c r="AE1509" i="9"/>
  <c r="AB1509" i="9"/>
  <c r="AA1509" i="9"/>
  <c r="AJ1509" i="9" s="1"/>
  <c r="J1509" i="9"/>
  <c r="AK1508" i="9"/>
  <c r="AF1508" i="9"/>
  <c r="AG1508" i="9" s="1"/>
  <c r="AE1508" i="9"/>
  <c r="AB1508" i="9"/>
  <c r="AA1508" i="9"/>
  <c r="AJ1508" i="9" s="1"/>
  <c r="J1508" i="9"/>
  <c r="AK1507" i="9"/>
  <c r="AL1507" i="9" s="1"/>
  <c r="AF1507" i="9"/>
  <c r="AG1507" i="9" s="1"/>
  <c r="AE1507" i="9"/>
  <c r="AB1507" i="9"/>
  <c r="AA1507" i="9"/>
  <c r="AJ1507" i="9" s="1"/>
  <c r="J1507" i="9"/>
  <c r="AK1506" i="9"/>
  <c r="AF1506" i="9"/>
  <c r="AG1506" i="9" s="1"/>
  <c r="AE1506" i="9"/>
  <c r="AB1506" i="9"/>
  <c r="AA1506" i="9"/>
  <c r="AJ1506" i="9" s="1"/>
  <c r="J1506" i="9"/>
  <c r="AK1505" i="9"/>
  <c r="AL1505" i="9" s="1"/>
  <c r="AF1505" i="9"/>
  <c r="AG1505" i="9" s="1"/>
  <c r="AE1505" i="9"/>
  <c r="AB1505" i="9"/>
  <c r="AA1505" i="9"/>
  <c r="AJ1505" i="9" s="1"/>
  <c r="J1505" i="9"/>
  <c r="AK1504" i="9"/>
  <c r="AF1504" i="9"/>
  <c r="AG1504" i="9" s="1"/>
  <c r="AE1504" i="9"/>
  <c r="AB1504" i="9"/>
  <c r="AA1504" i="9"/>
  <c r="AJ1504" i="9" s="1"/>
  <c r="J1504" i="9"/>
  <c r="AK1503" i="9"/>
  <c r="AL1503" i="9" s="1"/>
  <c r="AF1503" i="9"/>
  <c r="AG1503" i="9" s="1"/>
  <c r="AE1503" i="9"/>
  <c r="AB1503" i="9"/>
  <c r="AA1503" i="9"/>
  <c r="AJ1503" i="9" s="1"/>
  <c r="J1503" i="9"/>
  <c r="AK1502" i="9"/>
  <c r="AF1502" i="9"/>
  <c r="AG1502" i="9" s="1"/>
  <c r="AE1502" i="9"/>
  <c r="AB1502" i="9"/>
  <c r="AA1502" i="9"/>
  <c r="AJ1502" i="9" s="1"/>
  <c r="J1502" i="9"/>
  <c r="AK1501" i="9"/>
  <c r="AL1501" i="9" s="1"/>
  <c r="AF1501" i="9"/>
  <c r="AG1501" i="9" s="1"/>
  <c r="AE1501" i="9"/>
  <c r="AB1501" i="9"/>
  <c r="AA1501" i="9"/>
  <c r="AJ1501" i="9" s="1"/>
  <c r="J1501" i="9"/>
  <c r="AK1500" i="9"/>
  <c r="AF1500" i="9"/>
  <c r="AG1500" i="9" s="1"/>
  <c r="AE1500" i="9"/>
  <c r="AB1500" i="9"/>
  <c r="AA1500" i="9"/>
  <c r="AJ1500" i="9" s="1"/>
  <c r="J1500" i="9"/>
  <c r="AK1499" i="9"/>
  <c r="AL1499" i="9" s="1"/>
  <c r="AF1499" i="9"/>
  <c r="AG1499" i="9" s="1"/>
  <c r="AE1499" i="9"/>
  <c r="AB1499" i="9"/>
  <c r="AA1499" i="9"/>
  <c r="AJ1499" i="9" s="1"/>
  <c r="J1499" i="9"/>
  <c r="AK1498" i="9"/>
  <c r="AF1498" i="9"/>
  <c r="AG1498" i="9" s="1"/>
  <c r="AE1498" i="9"/>
  <c r="AB1498" i="9"/>
  <c r="AA1498" i="9"/>
  <c r="AJ1498" i="9" s="1"/>
  <c r="J1498" i="9"/>
  <c r="AK1497" i="9"/>
  <c r="AL1497" i="9" s="1"/>
  <c r="AF1497" i="9"/>
  <c r="AI1497" i="9" s="1"/>
  <c r="AE1497" i="9"/>
  <c r="AB1497" i="9"/>
  <c r="AA1497" i="9"/>
  <c r="AJ1497" i="9" s="1"/>
  <c r="J1497" i="9"/>
  <c r="AK1496" i="9"/>
  <c r="AF1496" i="9"/>
  <c r="AG1496" i="9" s="1"/>
  <c r="AE1496" i="9"/>
  <c r="AB1496" i="9"/>
  <c r="AA1496" i="9"/>
  <c r="AJ1496" i="9" s="1"/>
  <c r="J1496" i="9"/>
  <c r="AK1495" i="9"/>
  <c r="AL1495" i="9" s="1"/>
  <c r="AF1495" i="9"/>
  <c r="AG1495" i="9" s="1"/>
  <c r="AE1495" i="9"/>
  <c r="AB1495" i="9"/>
  <c r="AA1495" i="9"/>
  <c r="AJ1495" i="9" s="1"/>
  <c r="J1495" i="9"/>
  <c r="AK1494" i="9"/>
  <c r="AF1494" i="9"/>
  <c r="AG1494" i="9" s="1"/>
  <c r="AE1494" i="9"/>
  <c r="AB1494" i="9"/>
  <c r="AA1494" i="9"/>
  <c r="AJ1494" i="9" s="1"/>
  <c r="J1494" i="9"/>
  <c r="AK1493" i="9"/>
  <c r="AL1493" i="9" s="1"/>
  <c r="AF1493" i="9"/>
  <c r="AI1493" i="9" s="1"/>
  <c r="AE1493" i="9"/>
  <c r="AB1493" i="9"/>
  <c r="AA1493" i="9"/>
  <c r="AJ1493" i="9" s="1"/>
  <c r="J1493" i="9"/>
  <c r="AK1492" i="9"/>
  <c r="AF1492" i="9"/>
  <c r="AG1492" i="9" s="1"/>
  <c r="AE1492" i="9"/>
  <c r="AB1492" i="9"/>
  <c r="AA1492" i="9"/>
  <c r="AJ1492" i="9" s="1"/>
  <c r="J1492" i="9"/>
  <c r="AK1491" i="9"/>
  <c r="AL1491" i="9" s="1"/>
  <c r="AF1491" i="9"/>
  <c r="AG1491" i="9" s="1"/>
  <c r="AE1491" i="9"/>
  <c r="AB1491" i="9"/>
  <c r="AA1491" i="9"/>
  <c r="AJ1491" i="9" s="1"/>
  <c r="J1491" i="9"/>
  <c r="AK1490" i="9"/>
  <c r="AF1490" i="9"/>
  <c r="AG1490" i="9" s="1"/>
  <c r="AE1490" i="9"/>
  <c r="AB1490" i="9"/>
  <c r="AA1490" i="9"/>
  <c r="AJ1490" i="9" s="1"/>
  <c r="J1490" i="9"/>
  <c r="AK1489" i="9"/>
  <c r="AL1489" i="9" s="1"/>
  <c r="AF1489" i="9"/>
  <c r="AG1489" i="9" s="1"/>
  <c r="AE1489" i="9"/>
  <c r="AB1489" i="9"/>
  <c r="AA1489" i="9"/>
  <c r="AJ1489" i="9" s="1"/>
  <c r="J1489" i="9"/>
  <c r="AK1488" i="9"/>
  <c r="AF1488" i="9"/>
  <c r="AG1488" i="9" s="1"/>
  <c r="AE1488" i="9"/>
  <c r="AB1488" i="9"/>
  <c r="AA1488" i="9"/>
  <c r="AJ1488" i="9" s="1"/>
  <c r="J1488" i="9"/>
  <c r="AK1487" i="9"/>
  <c r="AL1487" i="9" s="1"/>
  <c r="AF1487" i="9"/>
  <c r="AG1487" i="9" s="1"/>
  <c r="AE1487" i="9"/>
  <c r="AB1487" i="9"/>
  <c r="AA1487" i="9"/>
  <c r="AJ1487" i="9" s="1"/>
  <c r="J1487" i="9"/>
  <c r="AK1486" i="9"/>
  <c r="AF1486" i="9"/>
  <c r="AG1486" i="9" s="1"/>
  <c r="AE1486" i="9"/>
  <c r="AB1486" i="9"/>
  <c r="AA1486" i="9"/>
  <c r="AJ1486" i="9" s="1"/>
  <c r="J1486" i="9"/>
  <c r="AK1485" i="9"/>
  <c r="AL1485" i="9" s="1"/>
  <c r="AF1485" i="9"/>
  <c r="AI1485" i="9" s="1"/>
  <c r="AE1485" i="9"/>
  <c r="AB1485" i="9"/>
  <c r="AA1485" i="9"/>
  <c r="AJ1485" i="9" s="1"/>
  <c r="J1485" i="9"/>
  <c r="AK1484" i="9"/>
  <c r="AF1484" i="9"/>
  <c r="AI1484" i="9" s="1"/>
  <c r="AE1484" i="9"/>
  <c r="AB1484" i="9"/>
  <c r="AA1484" i="9"/>
  <c r="AJ1484" i="9" s="1"/>
  <c r="J1484" i="9"/>
  <c r="AM1483" i="9"/>
  <c r="AL1483" i="9"/>
  <c r="AK1483" i="9"/>
  <c r="AF1483" i="9"/>
  <c r="AG1483" i="9" s="1"/>
  <c r="AE1483" i="9"/>
  <c r="AB1483" i="9"/>
  <c r="AA1483" i="9"/>
  <c r="AJ1483" i="9" s="1"/>
  <c r="J1483" i="9"/>
  <c r="AM1482" i="9"/>
  <c r="AK1482" i="9"/>
  <c r="AL1482" i="9" s="1"/>
  <c r="AF1482" i="9"/>
  <c r="AI1482" i="9" s="1"/>
  <c r="AE1482" i="9"/>
  <c r="AB1482" i="9"/>
  <c r="AA1482" i="9"/>
  <c r="AJ1482" i="9" s="1"/>
  <c r="J1482" i="9"/>
  <c r="AM1481" i="9"/>
  <c r="AL1481" i="9"/>
  <c r="AK1481" i="9"/>
  <c r="AF1481" i="9"/>
  <c r="AI1481" i="9" s="1"/>
  <c r="AE1481" i="9"/>
  <c r="AB1481" i="9"/>
  <c r="AA1481" i="9"/>
  <c r="AJ1481" i="9" s="1"/>
  <c r="J1481" i="9"/>
  <c r="AM1480" i="9"/>
  <c r="AK1480" i="9"/>
  <c r="AL1480" i="9" s="1"/>
  <c r="AF1480" i="9"/>
  <c r="AG1480" i="9" s="1"/>
  <c r="AE1480" i="9"/>
  <c r="AB1480" i="9"/>
  <c r="AA1480" i="9"/>
  <c r="AJ1480" i="9" s="1"/>
  <c r="J1480" i="9"/>
  <c r="AM1479" i="9"/>
  <c r="AL1479" i="9"/>
  <c r="AK1479" i="9"/>
  <c r="AF1479" i="9"/>
  <c r="AG1479" i="9" s="1"/>
  <c r="AE1479" i="9"/>
  <c r="AB1479" i="9"/>
  <c r="AA1479" i="9"/>
  <c r="AJ1479" i="9" s="1"/>
  <c r="J1479" i="9"/>
  <c r="AM1478" i="9"/>
  <c r="AK1478" i="9"/>
  <c r="AL1478" i="9" s="1"/>
  <c r="AF1478" i="9"/>
  <c r="AI1478" i="9" s="1"/>
  <c r="AE1478" i="9"/>
  <c r="AB1478" i="9"/>
  <c r="AA1478" i="9"/>
  <c r="AJ1478" i="9" s="1"/>
  <c r="J1478" i="9"/>
  <c r="AM1477" i="9"/>
  <c r="AL1477" i="9"/>
  <c r="AK1477" i="9"/>
  <c r="AF1477" i="9"/>
  <c r="AI1477" i="9" s="1"/>
  <c r="AE1477" i="9"/>
  <c r="AB1477" i="9"/>
  <c r="AA1477" i="9"/>
  <c r="AJ1477" i="9" s="1"/>
  <c r="J1477" i="9"/>
  <c r="AM1476" i="9"/>
  <c r="AK1476" i="9"/>
  <c r="AL1476" i="9" s="1"/>
  <c r="AF1476" i="9"/>
  <c r="AI1476" i="9" s="1"/>
  <c r="AE1476" i="9"/>
  <c r="AB1476" i="9"/>
  <c r="AA1476" i="9"/>
  <c r="AJ1476" i="9" s="1"/>
  <c r="J1476" i="9"/>
  <c r="AM1475" i="9"/>
  <c r="AL1475" i="9"/>
  <c r="AK1475" i="9"/>
  <c r="AF1475" i="9"/>
  <c r="AG1475" i="9" s="1"/>
  <c r="AE1475" i="9"/>
  <c r="AB1475" i="9"/>
  <c r="AA1475" i="9"/>
  <c r="AJ1475" i="9" s="1"/>
  <c r="J1475" i="9"/>
  <c r="AM1474" i="9"/>
  <c r="AK1474" i="9"/>
  <c r="AL1474" i="9" s="1"/>
  <c r="AF1474" i="9"/>
  <c r="AI1474" i="9" s="1"/>
  <c r="AE1474" i="9"/>
  <c r="AB1474" i="9"/>
  <c r="AA1474" i="9"/>
  <c r="AJ1474" i="9" s="1"/>
  <c r="J1474" i="9"/>
  <c r="AM1473" i="9"/>
  <c r="AL1473" i="9"/>
  <c r="AK1473" i="9"/>
  <c r="AF1473" i="9"/>
  <c r="AG1473" i="9" s="1"/>
  <c r="AE1473" i="9"/>
  <c r="AB1473" i="9"/>
  <c r="AA1473" i="9"/>
  <c r="AJ1473" i="9" s="1"/>
  <c r="J1473" i="9"/>
  <c r="AM1472" i="9"/>
  <c r="AK1472" i="9"/>
  <c r="AL1472" i="9" s="1"/>
  <c r="AF1472" i="9"/>
  <c r="AI1472" i="9" s="1"/>
  <c r="AE1472" i="9"/>
  <c r="AB1472" i="9"/>
  <c r="AA1472" i="9"/>
  <c r="AJ1472" i="9" s="1"/>
  <c r="J1472" i="9"/>
  <c r="AL1471" i="9"/>
  <c r="AK1471" i="9"/>
  <c r="AM1471" i="9" s="1"/>
  <c r="AF1471" i="9"/>
  <c r="AG1471" i="9" s="1"/>
  <c r="AE1471" i="9"/>
  <c r="AB1471" i="9"/>
  <c r="AA1471" i="9"/>
  <c r="AJ1471" i="9" s="1"/>
  <c r="J1471" i="9"/>
  <c r="AM1470" i="9"/>
  <c r="AK1470" i="9"/>
  <c r="AL1470" i="9" s="1"/>
  <c r="AF1470" i="9"/>
  <c r="AE1470" i="9"/>
  <c r="AB1470" i="9"/>
  <c r="AA1470" i="9"/>
  <c r="AJ1470" i="9" s="1"/>
  <c r="J1470" i="9"/>
  <c r="AL1469" i="9"/>
  <c r="AK1469" i="9"/>
  <c r="AM1469" i="9" s="1"/>
  <c r="AF1469" i="9"/>
  <c r="AI1469" i="9" s="1"/>
  <c r="AE1469" i="9"/>
  <c r="AB1469" i="9"/>
  <c r="AA1469" i="9"/>
  <c r="AJ1469" i="9" s="1"/>
  <c r="J1469" i="9"/>
  <c r="AM1468" i="9"/>
  <c r="AL1468" i="9"/>
  <c r="AK1468" i="9"/>
  <c r="AF1468" i="9"/>
  <c r="AG1468" i="9" s="1"/>
  <c r="AE1468" i="9"/>
  <c r="AB1468" i="9"/>
  <c r="AA1468" i="9"/>
  <c r="AJ1468" i="9" s="1"/>
  <c r="J1468" i="9"/>
  <c r="AK1467" i="9"/>
  <c r="AL1467" i="9" s="1"/>
  <c r="AJ1467" i="9"/>
  <c r="AF1467" i="9"/>
  <c r="AI1467" i="9" s="1"/>
  <c r="AE1467" i="9"/>
  <c r="AB1467" i="9"/>
  <c r="AA1467" i="9"/>
  <c r="J1467" i="9"/>
  <c r="AM1466" i="9"/>
  <c r="AL1466" i="9"/>
  <c r="AK1466" i="9"/>
  <c r="AF1466" i="9"/>
  <c r="AG1466" i="9" s="1"/>
  <c r="AE1466" i="9"/>
  <c r="AB1466" i="9"/>
  <c r="AA1466" i="9"/>
  <c r="AJ1466" i="9" s="1"/>
  <c r="J1466" i="9"/>
  <c r="AK1465" i="9"/>
  <c r="AL1465" i="9" s="1"/>
  <c r="AJ1465" i="9"/>
  <c r="AF1465" i="9"/>
  <c r="AI1465" i="9" s="1"/>
  <c r="AE1465" i="9"/>
  <c r="AB1465" i="9"/>
  <c r="AA1465" i="9"/>
  <c r="J1465" i="9"/>
  <c r="AM1464" i="9"/>
  <c r="AL1464" i="9"/>
  <c r="AK1464" i="9"/>
  <c r="AF1464" i="9"/>
  <c r="AG1464" i="9" s="1"/>
  <c r="AE1464" i="9"/>
  <c r="AB1464" i="9"/>
  <c r="AA1464" i="9"/>
  <c r="AJ1464" i="9" s="1"/>
  <c r="J1464" i="9"/>
  <c r="AK1463" i="9"/>
  <c r="AL1463" i="9" s="1"/>
  <c r="AJ1463" i="9"/>
  <c r="AF1463" i="9"/>
  <c r="AI1463" i="9" s="1"/>
  <c r="AE1463" i="9"/>
  <c r="AB1463" i="9"/>
  <c r="AA1463" i="9"/>
  <c r="J1463" i="9"/>
  <c r="AM1462" i="9"/>
  <c r="AL1462" i="9"/>
  <c r="AK1462" i="9"/>
  <c r="AF1462" i="9"/>
  <c r="AG1462" i="9" s="1"/>
  <c r="AE1462" i="9"/>
  <c r="AB1462" i="9"/>
  <c r="AA1462" i="9"/>
  <c r="AJ1462" i="9" s="1"/>
  <c r="J1462" i="9"/>
  <c r="AK1461" i="9"/>
  <c r="AL1461" i="9" s="1"/>
  <c r="AJ1461" i="9"/>
  <c r="AF1461" i="9"/>
  <c r="AI1461" i="9" s="1"/>
  <c r="AE1461" i="9"/>
  <c r="AB1461" i="9"/>
  <c r="AA1461" i="9"/>
  <c r="J1461" i="9"/>
  <c r="AM1460" i="9"/>
  <c r="AL1460" i="9"/>
  <c r="AK1460" i="9"/>
  <c r="AF1460" i="9"/>
  <c r="AG1460" i="9" s="1"/>
  <c r="AE1460" i="9"/>
  <c r="AB1460" i="9"/>
  <c r="AA1460" i="9"/>
  <c r="AJ1460" i="9" s="1"/>
  <c r="J1460" i="9"/>
  <c r="AK1459" i="9"/>
  <c r="AL1459" i="9" s="1"/>
  <c r="AJ1459" i="9"/>
  <c r="AF1459" i="9"/>
  <c r="AI1459" i="9" s="1"/>
  <c r="AE1459" i="9"/>
  <c r="AB1459" i="9"/>
  <c r="AA1459" i="9"/>
  <c r="J1459" i="9"/>
  <c r="AM1458" i="9"/>
  <c r="AL1458" i="9"/>
  <c r="AK1458" i="9"/>
  <c r="AF1458" i="9"/>
  <c r="AG1458" i="9" s="1"/>
  <c r="AE1458" i="9"/>
  <c r="AB1458" i="9"/>
  <c r="AA1458" i="9"/>
  <c r="AJ1458" i="9" s="1"/>
  <c r="J1458" i="9"/>
  <c r="AK1457" i="9"/>
  <c r="AL1457" i="9" s="1"/>
  <c r="AJ1457" i="9"/>
  <c r="AF1457" i="9"/>
  <c r="AI1457" i="9" s="1"/>
  <c r="AE1457" i="9"/>
  <c r="AB1457" i="9"/>
  <c r="AA1457" i="9"/>
  <c r="J1457" i="9"/>
  <c r="AM1456" i="9"/>
  <c r="AL1456" i="9"/>
  <c r="AK1456" i="9"/>
  <c r="AF1456" i="9"/>
  <c r="AG1456" i="9" s="1"/>
  <c r="AE1456" i="9"/>
  <c r="AB1456" i="9"/>
  <c r="AA1456" i="9"/>
  <c r="AJ1456" i="9" s="1"/>
  <c r="J1456" i="9"/>
  <c r="AK1455" i="9"/>
  <c r="AL1455" i="9" s="1"/>
  <c r="AJ1455" i="9"/>
  <c r="AF1455" i="9"/>
  <c r="AI1455" i="9" s="1"/>
  <c r="AE1455" i="9"/>
  <c r="AB1455" i="9"/>
  <c r="AA1455" i="9"/>
  <c r="J1455" i="9"/>
  <c r="AM1454" i="9"/>
  <c r="AL1454" i="9"/>
  <c r="AK1454" i="9"/>
  <c r="AF1454" i="9"/>
  <c r="AG1454" i="9" s="1"/>
  <c r="AE1454" i="9"/>
  <c r="AB1454" i="9"/>
  <c r="AA1454" i="9"/>
  <c r="AJ1454" i="9" s="1"/>
  <c r="J1454" i="9"/>
  <c r="AK1453" i="9"/>
  <c r="AL1453" i="9" s="1"/>
  <c r="AJ1453" i="9"/>
  <c r="AF1453" i="9"/>
  <c r="AI1453" i="9" s="1"/>
  <c r="AE1453" i="9"/>
  <c r="AB1453" i="9"/>
  <c r="AA1453" i="9"/>
  <c r="J1453" i="9"/>
  <c r="AM1452" i="9"/>
  <c r="AL1452" i="9"/>
  <c r="AK1452" i="9"/>
  <c r="AF1452" i="9"/>
  <c r="AG1452" i="9" s="1"/>
  <c r="AE1452" i="9"/>
  <c r="AB1452" i="9"/>
  <c r="AA1452" i="9"/>
  <c r="AJ1452" i="9" s="1"/>
  <c r="J1452" i="9"/>
  <c r="AK1451" i="9"/>
  <c r="AL1451" i="9" s="1"/>
  <c r="AJ1451" i="9"/>
  <c r="AF1451" i="9"/>
  <c r="AI1451" i="9" s="1"/>
  <c r="AE1451" i="9"/>
  <c r="AB1451" i="9"/>
  <c r="AA1451" i="9"/>
  <c r="J1451" i="9"/>
  <c r="AM1450" i="9"/>
  <c r="AL1450" i="9"/>
  <c r="AK1450" i="9"/>
  <c r="AF1450" i="9"/>
  <c r="AG1450" i="9" s="1"/>
  <c r="AE1450" i="9"/>
  <c r="AB1450" i="9"/>
  <c r="AA1450" i="9"/>
  <c r="AJ1450" i="9" s="1"/>
  <c r="J1450" i="9"/>
  <c r="AK1449" i="9"/>
  <c r="AL1449" i="9" s="1"/>
  <c r="AJ1449" i="9"/>
  <c r="AF1449" i="9"/>
  <c r="AI1449" i="9" s="1"/>
  <c r="AE1449" i="9"/>
  <c r="AB1449" i="9"/>
  <c r="AA1449" i="9"/>
  <c r="J1449" i="9"/>
  <c r="AM1448" i="9"/>
  <c r="AL1448" i="9"/>
  <c r="AK1448" i="9"/>
  <c r="AF1448" i="9"/>
  <c r="AG1448" i="9" s="1"/>
  <c r="AE1448" i="9"/>
  <c r="AB1448" i="9"/>
  <c r="AA1448" i="9"/>
  <c r="AJ1448" i="9" s="1"/>
  <c r="J1448" i="9"/>
  <c r="AK1447" i="9"/>
  <c r="AL1447" i="9" s="1"/>
  <c r="AJ1447" i="9"/>
  <c r="AF1447" i="9"/>
  <c r="AI1447" i="9" s="1"/>
  <c r="AE1447" i="9"/>
  <c r="AB1447" i="9"/>
  <c r="AA1447" i="9"/>
  <c r="J1447" i="9"/>
  <c r="AM1446" i="9"/>
  <c r="AL1446" i="9"/>
  <c r="AK1446" i="9"/>
  <c r="AF1446" i="9"/>
  <c r="AE1446" i="9"/>
  <c r="AB1446" i="9"/>
  <c r="AA1446" i="9"/>
  <c r="AJ1446" i="9" s="1"/>
  <c r="J1446" i="9"/>
  <c r="AK1445" i="9"/>
  <c r="AL1445" i="9" s="1"/>
  <c r="AJ1445" i="9"/>
  <c r="AF1445" i="9"/>
  <c r="AE1445" i="9"/>
  <c r="AB1445" i="9"/>
  <c r="AA1445" i="9"/>
  <c r="J1445" i="9"/>
  <c r="AM1444" i="9"/>
  <c r="AL1444" i="9"/>
  <c r="AK1444" i="9"/>
  <c r="AF1444" i="9"/>
  <c r="AG1444" i="9" s="1"/>
  <c r="AE1444" i="9"/>
  <c r="AB1444" i="9"/>
  <c r="AA1444" i="9"/>
  <c r="AJ1444" i="9" s="1"/>
  <c r="J1444" i="9"/>
  <c r="AK1443" i="9"/>
  <c r="AL1443" i="9" s="1"/>
  <c r="AJ1443" i="9"/>
  <c r="AF1443" i="9"/>
  <c r="AI1443" i="9" s="1"/>
  <c r="AE1443" i="9"/>
  <c r="AB1443" i="9"/>
  <c r="AA1443" i="9"/>
  <c r="J1443" i="9"/>
  <c r="AM1442" i="9"/>
  <c r="AL1442" i="9"/>
  <c r="AK1442" i="9"/>
  <c r="AF1442" i="9"/>
  <c r="AE1442" i="9"/>
  <c r="AB1442" i="9"/>
  <c r="AA1442" i="9"/>
  <c r="AJ1442" i="9" s="1"/>
  <c r="J1442" i="9"/>
  <c r="AK1441" i="9"/>
  <c r="AL1441" i="9" s="1"/>
  <c r="AJ1441" i="9"/>
  <c r="AF1441" i="9"/>
  <c r="AE1441" i="9"/>
  <c r="AB1441" i="9"/>
  <c r="AA1441" i="9"/>
  <c r="J1441" i="9"/>
  <c r="AM1440" i="9"/>
  <c r="AL1440" i="9"/>
  <c r="AK1440" i="9"/>
  <c r="AF1440" i="9"/>
  <c r="AG1440" i="9" s="1"/>
  <c r="AE1440" i="9"/>
  <c r="AB1440" i="9"/>
  <c r="AA1440" i="9"/>
  <c r="AJ1440" i="9" s="1"/>
  <c r="J1440" i="9"/>
  <c r="AK1439" i="9"/>
  <c r="AJ1439" i="9"/>
  <c r="AF1439" i="9"/>
  <c r="AI1439" i="9" s="1"/>
  <c r="AE1439" i="9"/>
  <c r="AB1439" i="9"/>
  <c r="AA1439" i="9"/>
  <c r="J1439" i="9"/>
  <c r="AM1438" i="9"/>
  <c r="AL1438" i="9"/>
  <c r="AK1438" i="9"/>
  <c r="AF1438" i="9"/>
  <c r="AE1438" i="9"/>
  <c r="AB1438" i="9"/>
  <c r="AA1438" i="9"/>
  <c r="AJ1438" i="9" s="1"/>
  <c r="J1438" i="9"/>
  <c r="AK1437" i="9"/>
  <c r="AJ1437" i="9"/>
  <c r="AF1437" i="9"/>
  <c r="AE1437" i="9"/>
  <c r="AB1437" i="9"/>
  <c r="AA1437" i="9"/>
  <c r="J1437" i="9"/>
  <c r="AM1436" i="9"/>
  <c r="AL1436" i="9"/>
  <c r="AK1436" i="9"/>
  <c r="AF1436" i="9"/>
  <c r="AG1436" i="9" s="1"/>
  <c r="AE1436" i="9"/>
  <c r="AB1436" i="9"/>
  <c r="AA1436" i="9"/>
  <c r="AJ1436" i="9" s="1"/>
  <c r="J1436" i="9"/>
  <c r="AK1435" i="9"/>
  <c r="AJ1435" i="9"/>
  <c r="AF1435" i="9"/>
  <c r="AI1435" i="9" s="1"/>
  <c r="AE1435" i="9"/>
  <c r="AB1435" i="9"/>
  <c r="AA1435" i="9"/>
  <c r="J1435" i="9"/>
  <c r="AM1434" i="9"/>
  <c r="AL1434" i="9"/>
  <c r="AK1434" i="9"/>
  <c r="AF1434" i="9"/>
  <c r="AE1434" i="9"/>
  <c r="AB1434" i="9"/>
  <c r="AA1434" i="9"/>
  <c r="AJ1434" i="9" s="1"/>
  <c r="J1434" i="9"/>
  <c r="AK1433" i="9"/>
  <c r="AJ1433" i="9"/>
  <c r="AF1433" i="9"/>
  <c r="AE1433" i="9"/>
  <c r="AB1433" i="9"/>
  <c r="AA1433" i="9"/>
  <c r="J1433" i="9"/>
  <c r="AM1432" i="9"/>
  <c r="AL1432" i="9"/>
  <c r="AK1432" i="9"/>
  <c r="AF1432" i="9"/>
  <c r="AG1432" i="9" s="1"/>
  <c r="AE1432" i="9"/>
  <c r="AB1432" i="9"/>
  <c r="AA1432" i="9"/>
  <c r="AJ1432" i="9" s="1"/>
  <c r="J1432" i="9"/>
  <c r="AK1431" i="9"/>
  <c r="AJ1431" i="9"/>
  <c r="AF1431" i="9"/>
  <c r="AI1431" i="9" s="1"/>
  <c r="AE1431" i="9"/>
  <c r="AB1431" i="9"/>
  <c r="AA1431" i="9"/>
  <c r="J1431" i="9"/>
  <c r="AM1430" i="9"/>
  <c r="AL1430" i="9"/>
  <c r="AK1430" i="9"/>
  <c r="AF1430" i="9"/>
  <c r="AE1430" i="9"/>
  <c r="AB1430" i="9"/>
  <c r="AA1430" i="9"/>
  <c r="AJ1430" i="9" s="1"/>
  <c r="J1430" i="9"/>
  <c r="AK1429" i="9"/>
  <c r="AJ1429" i="9"/>
  <c r="AF1429" i="9"/>
  <c r="AE1429" i="9"/>
  <c r="AB1429" i="9"/>
  <c r="AA1429" i="9"/>
  <c r="J1429" i="9"/>
  <c r="AM1428" i="9"/>
  <c r="AL1428" i="9"/>
  <c r="AK1428" i="9"/>
  <c r="AF1428" i="9"/>
  <c r="AG1428" i="9" s="1"/>
  <c r="AE1428" i="9"/>
  <c r="AB1428" i="9"/>
  <c r="AA1428" i="9"/>
  <c r="AJ1428" i="9" s="1"/>
  <c r="J1428" i="9"/>
  <c r="AK1427" i="9"/>
  <c r="AJ1427" i="9"/>
  <c r="AF1427" i="9"/>
  <c r="AI1427" i="9" s="1"/>
  <c r="AE1427" i="9"/>
  <c r="AB1427" i="9"/>
  <c r="AA1427" i="9"/>
  <c r="J1427" i="9"/>
  <c r="AM1426" i="9"/>
  <c r="AL1426" i="9"/>
  <c r="AK1426" i="9"/>
  <c r="AF1426" i="9"/>
  <c r="AE1426" i="9"/>
  <c r="AB1426" i="9"/>
  <c r="AA1426" i="9"/>
  <c r="AJ1426" i="9" s="1"/>
  <c r="J1426" i="9"/>
  <c r="AK1425" i="9"/>
  <c r="AJ1425" i="9"/>
  <c r="AF1425" i="9"/>
  <c r="AE1425" i="9"/>
  <c r="AB1425" i="9"/>
  <c r="AA1425" i="9"/>
  <c r="J1425" i="9"/>
  <c r="AM1424" i="9"/>
  <c r="AL1424" i="9"/>
  <c r="AK1424" i="9"/>
  <c r="AF1424" i="9"/>
  <c r="AG1424" i="9" s="1"/>
  <c r="AE1424" i="9"/>
  <c r="AB1424" i="9"/>
  <c r="AA1424" i="9"/>
  <c r="AJ1424" i="9" s="1"/>
  <c r="J1424" i="9"/>
  <c r="AK1423" i="9"/>
  <c r="AJ1423" i="9"/>
  <c r="AF1423" i="9"/>
  <c r="AI1423" i="9" s="1"/>
  <c r="AE1423" i="9"/>
  <c r="AB1423" i="9"/>
  <c r="AA1423" i="9"/>
  <c r="J1423" i="9"/>
  <c r="AM1422" i="9"/>
  <c r="AL1422" i="9"/>
  <c r="AK1422" i="9"/>
  <c r="AF1422" i="9"/>
  <c r="AE1422" i="9"/>
  <c r="AB1422" i="9"/>
  <c r="AA1422" i="9"/>
  <c r="AJ1422" i="9" s="1"/>
  <c r="J1422" i="9"/>
  <c r="AK1421" i="9"/>
  <c r="AJ1421" i="9"/>
  <c r="AF1421" i="9"/>
  <c r="AE1421" i="9"/>
  <c r="AB1421" i="9"/>
  <c r="AA1421" i="9"/>
  <c r="J1421" i="9"/>
  <c r="AM1420" i="9"/>
  <c r="AL1420" i="9"/>
  <c r="AK1420" i="9"/>
  <c r="AF1420" i="9"/>
  <c r="AG1420" i="9" s="1"/>
  <c r="AE1420" i="9"/>
  <c r="AB1420" i="9"/>
  <c r="AA1420" i="9"/>
  <c r="AJ1420" i="9" s="1"/>
  <c r="J1420" i="9"/>
  <c r="AK1419" i="9"/>
  <c r="AJ1419" i="9"/>
  <c r="AF1419" i="9"/>
  <c r="AI1419" i="9" s="1"/>
  <c r="AE1419" i="9"/>
  <c r="AB1419" i="9"/>
  <c r="AA1419" i="9"/>
  <c r="J1419" i="9"/>
  <c r="AM1418" i="9"/>
  <c r="AL1418" i="9"/>
  <c r="AK1418" i="9"/>
  <c r="AF1418" i="9"/>
  <c r="AE1418" i="9"/>
  <c r="AB1418" i="9"/>
  <c r="AA1418" i="9"/>
  <c r="AJ1418" i="9" s="1"/>
  <c r="J1418" i="9"/>
  <c r="AK1417" i="9"/>
  <c r="AJ1417" i="9"/>
  <c r="AF1417" i="9"/>
  <c r="AE1417" i="9"/>
  <c r="AB1417" i="9"/>
  <c r="AA1417" i="9"/>
  <c r="J1417" i="9"/>
  <c r="AM1416" i="9"/>
  <c r="AL1416" i="9"/>
  <c r="AK1416" i="9"/>
  <c r="AF1416" i="9"/>
  <c r="AG1416" i="9" s="1"/>
  <c r="AE1416" i="9"/>
  <c r="AB1416" i="9"/>
  <c r="AA1416" i="9"/>
  <c r="AJ1416" i="9" s="1"/>
  <c r="J1416" i="9"/>
  <c r="AK1415" i="9"/>
  <c r="AJ1415" i="9"/>
  <c r="AF1415" i="9"/>
  <c r="AI1415" i="9" s="1"/>
  <c r="AE1415" i="9"/>
  <c r="AB1415" i="9"/>
  <c r="AA1415" i="9"/>
  <c r="J1415" i="9"/>
  <c r="AM1414" i="9"/>
  <c r="AL1414" i="9"/>
  <c r="AK1414" i="9"/>
  <c r="AF1414" i="9"/>
  <c r="AE1414" i="9"/>
  <c r="AB1414" i="9"/>
  <c r="AA1414" i="9"/>
  <c r="AJ1414" i="9" s="1"/>
  <c r="J1414" i="9"/>
  <c r="AK1413" i="9"/>
  <c r="AJ1413" i="9"/>
  <c r="AF1413" i="9"/>
  <c r="AE1413" i="9"/>
  <c r="AB1413" i="9"/>
  <c r="AA1413" i="9"/>
  <c r="J1413" i="9"/>
  <c r="AM1412" i="9"/>
  <c r="AL1412" i="9"/>
  <c r="AK1412" i="9"/>
  <c r="AF1412" i="9"/>
  <c r="AG1412" i="9" s="1"/>
  <c r="AE1412" i="9"/>
  <c r="AB1412" i="9"/>
  <c r="AA1412" i="9"/>
  <c r="AJ1412" i="9" s="1"/>
  <c r="J1412" i="9"/>
  <c r="AK1411" i="9"/>
  <c r="AJ1411" i="9"/>
  <c r="AF1411" i="9"/>
  <c r="AI1411" i="9" s="1"/>
  <c r="AE1411" i="9"/>
  <c r="AB1411" i="9"/>
  <c r="AA1411" i="9"/>
  <c r="J1411" i="9"/>
  <c r="AM1410" i="9"/>
  <c r="AL1410" i="9"/>
  <c r="AK1410" i="9"/>
  <c r="AF1410" i="9"/>
  <c r="AE1410" i="9"/>
  <c r="AB1410" i="9"/>
  <c r="AA1410" i="9"/>
  <c r="AJ1410" i="9" s="1"/>
  <c r="J1410" i="9"/>
  <c r="AK1409" i="9"/>
  <c r="AJ1409" i="9"/>
  <c r="AF1409" i="9"/>
  <c r="AE1409" i="9"/>
  <c r="AB1409" i="9"/>
  <c r="AA1409" i="9"/>
  <c r="J1409" i="9"/>
  <c r="AM1408" i="9"/>
  <c r="AL1408" i="9"/>
  <c r="AK1408" i="9"/>
  <c r="AF1408" i="9"/>
  <c r="AG1408" i="9" s="1"/>
  <c r="AE1408" i="9"/>
  <c r="AB1408" i="9"/>
  <c r="AA1408" i="9"/>
  <c r="AJ1408" i="9" s="1"/>
  <c r="J1408" i="9"/>
  <c r="AK1407" i="9"/>
  <c r="AJ1407" i="9"/>
  <c r="AF1407" i="9"/>
  <c r="AI1407" i="9" s="1"/>
  <c r="AE1407" i="9"/>
  <c r="AB1407" i="9"/>
  <c r="AA1407" i="9"/>
  <c r="J1407" i="9"/>
  <c r="AM1406" i="9"/>
  <c r="AL1406" i="9"/>
  <c r="AK1406" i="9"/>
  <c r="AF1406" i="9"/>
  <c r="AE1406" i="9"/>
  <c r="AB1406" i="9"/>
  <c r="AA1406" i="9"/>
  <c r="AJ1406" i="9" s="1"/>
  <c r="J1406" i="9"/>
  <c r="AK1405" i="9"/>
  <c r="AJ1405" i="9"/>
  <c r="AF1405" i="9"/>
  <c r="AE1405" i="9"/>
  <c r="AB1405" i="9"/>
  <c r="AA1405" i="9"/>
  <c r="J1405" i="9"/>
  <c r="AM1404" i="9"/>
  <c r="AL1404" i="9"/>
  <c r="AK1404" i="9"/>
  <c r="AF1404" i="9"/>
  <c r="AG1404" i="9" s="1"/>
  <c r="AE1404" i="9"/>
  <c r="AB1404" i="9"/>
  <c r="AA1404" i="9"/>
  <c r="AJ1404" i="9" s="1"/>
  <c r="J1404" i="9"/>
  <c r="AK1403" i="9"/>
  <c r="AJ1403" i="9"/>
  <c r="AF1403" i="9"/>
  <c r="AI1403" i="9" s="1"/>
  <c r="AE1403" i="9"/>
  <c r="AB1403" i="9"/>
  <c r="AA1403" i="9"/>
  <c r="J1403" i="9"/>
  <c r="AM1402" i="9"/>
  <c r="AL1402" i="9"/>
  <c r="AK1402" i="9"/>
  <c r="AF1402" i="9"/>
  <c r="AE1402" i="9"/>
  <c r="AB1402" i="9"/>
  <c r="AA1402" i="9"/>
  <c r="AJ1402" i="9" s="1"/>
  <c r="J1402" i="9"/>
  <c r="AK1401" i="9"/>
  <c r="AJ1401" i="9"/>
  <c r="AF1401" i="9"/>
  <c r="AE1401" i="9"/>
  <c r="AB1401" i="9"/>
  <c r="AA1401" i="9"/>
  <c r="J1401" i="9"/>
  <c r="AM1400" i="9"/>
  <c r="AL1400" i="9"/>
  <c r="AK1400" i="9"/>
  <c r="AF1400" i="9"/>
  <c r="AG1400" i="9" s="1"/>
  <c r="AE1400" i="9"/>
  <c r="AB1400" i="9"/>
  <c r="AA1400" i="9"/>
  <c r="AJ1400" i="9" s="1"/>
  <c r="J1400" i="9"/>
  <c r="AK1399" i="9"/>
  <c r="AJ1399" i="9"/>
  <c r="AF1399" i="9"/>
  <c r="AI1399" i="9" s="1"/>
  <c r="AE1399" i="9"/>
  <c r="AB1399" i="9"/>
  <c r="AA1399" i="9"/>
  <c r="J1399" i="9"/>
  <c r="AM1398" i="9"/>
  <c r="AL1398" i="9"/>
  <c r="AK1398" i="9"/>
  <c r="AF1398" i="9"/>
  <c r="AE1398" i="9"/>
  <c r="AB1398" i="9"/>
  <c r="AA1398" i="9"/>
  <c r="AJ1398" i="9" s="1"/>
  <c r="J1398" i="9"/>
  <c r="AK1397" i="9"/>
  <c r="AJ1397" i="9"/>
  <c r="AF1397" i="9"/>
  <c r="AE1397" i="9"/>
  <c r="AB1397" i="9"/>
  <c r="AA1397" i="9"/>
  <c r="J1397" i="9"/>
  <c r="AM1396" i="9"/>
  <c r="AL1396" i="9"/>
  <c r="AK1396" i="9"/>
  <c r="AF1396" i="9"/>
  <c r="AG1396" i="9" s="1"/>
  <c r="AE1396" i="9"/>
  <c r="AB1396" i="9"/>
  <c r="AA1396" i="9"/>
  <c r="AJ1396" i="9" s="1"/>
  <c r="J1396" i="9"/>
  <c r="AK1395" i="9"/>
  <c r="AJ1395" i="9"/>
  <c r="AF1395" i="9"/>
  <c r="AI1395" i="9" s="1"/>
  <c r="AE1395" i="9"/>
  <c r="AB1395" i="9"/>
  <c r="AA1395" i="9"/>
  <c r="J1395" i="9"/>
  <c r="AM1394" i="9"/>
  <c r="AL1394" i="9"/>
  <c r="AK1394" i="9"/>
  <c r="AF1394" i="9"/>
  <c r="AE1394" i="9"/>
  <c r="AB1394" i="9"/>
  <c r="AA1394" i="9"/>
  <c r="AJ1394" i="9" s="1"/>
  <c r="J1394" i="9"/>
  <c r="AK1393" i="9"/>
  <c r="AJ1393" i="9"/>
  <c r="AF1393" i="9"/>
  <c r="AE1393" i="9"/>
  <c r="AB1393" i="9"/>
  <c r="AA1393" i="9"/>
  <c r="J1393" i="9"/>
  <c r="AM1392" i="9"/>
  <c r="AL1392" i="9"/>
  <c r="AK1392" i="9"/>
  <c r="AF1392" i="9"/>
  <c r="AG1392" i="9" s="1"/>
  <c r="AE1392" i="9"/>
  <c r="AB1392" i="9"/>
  <c r="AA1392" i="9"/>
  <c r="AJ1392" i="9" s="1"/>
  <c r="J1392" i="9"/>
  <c r="AK1391" i="9"/>
  <c r="AJ1391" i="9"/>
  <c r="AF1391" i="9"/>
  <c r="AI1391" i="9" s="1"/>
  <c r="AE1391" i="9"/>
  <c r="AB1391" i="9"/>
  <c r="AA1391" i="9"/>
  <c r="J1391" i="9"/>
  <c r="AM1390" i="9"/>
  <c r="AL1390" i="9"/>
  <c r="AK1390" i="9"/>
  <c r="AF1390" i="9"/>
  <c r="AE1390" i="9"/>
  <c r="AB1390" i="9"/>
  <c r="AA1390" i="9"/>
  <c r="AJ1390" i="9" s="1"/>
  <c r="J1390" i="9"/>
  <c r="AK1389" i="9"/>
  <c r="AJ1389" i="9"/>
  <c r="AF1389" i="9"/>
  <c r="AE1389" i="9"/>
  <c r="AB1389" i="9"/>
  <c r="AA1389" i="9"/>
  <c r="J1389" i="9"/>
  <c r="AM1388" i="9"/>
  <c r="AL1388" i="9"/>
  <c r="AK1388" i="9"/>
  <c r="AF1388" i="9"/>
  <c r="AG1388" i="9" s="1"/>
  <c r="AE1388" i="9"/>
  <c r="AB1388" i="9"/>
  <c r="AA1388" i="9"/>
  <c r="AJ1388" i="9" s="1"/>
  <c r="J1388" i="9"/>
  <c r="AK1387" i="9"/>
  <c r="AJ1387" i="9"/>
  <c r="AF1387" i="9"/>
  <c r="AI1387" i="9" s="1"/>
  <c r="AE1387" i="9"/>
  <c r="AB1387" i="9"/>
  <c r="AA1387" i="9"/>
  <c r="J1387" i="9"/>
  <c r="AM1386" i="9"/>
  <c r="AL1386" i="9"/>
  <c r="AK1386" i="9"/>
  <c r="AF1386" i="9"/>
  <c r="AE1386" i="9"/>
  <c r="AB1386" i="9"/>
  <c r="AA1386" i="9"/>
  <c r="AJ1386" i="9" s="1"/>
  <c r="J1386" i="9"/>
  <c r="AK1385" i="9"/>
  <c r="AJ1385" i="9"/>
  <c r="AF1385" i="9"/>
  <c r="AE1385" i="9"/>
  <c r="AB1385" i="9"/>
  <c r="AA1385" i="9"/>
  <c r="J1385" i="9"/>
  <c r="AM1384" i="9"/>
  <c r="AL1384" i="9"/>
  <c r="AK1384" i="9"/>
  <c r="AF1384" i="9"/>
  <c r="AG1384" i="9" s="1"/>
  <c r="AE1384" i="9"/>
  <c r="AB1384" i="9"/>
  <c r="AA1384" i="9"/>
  <c r="AJ1384" i="9" s="1"/>
  <c r="J1384" i="9"/>
  <c r="AK1383" i="9"/>
  <c r="AJ1383" i="9"/>
  <c r="AF1383" i="9"/>
  <c r="AI1383" i="9" s="1"/>
  <c r="AE1383" i="9"/>
  <c r="AB1383" i="9"/>
  <c r="AA1383" i="9"/>
  <c r="J1383" i="9"/>
  <c r="AM1382" i="9"/>
  <c r="AL1382" i="9"/>
  <c r="AK1382" i="9"/>
  <c r="AF1382" i="9"/>
  <c r="AE1382" i="9"/>
  <c r="AB1382" i="9"/>
  <c r="AA1382" i="9"/>
  <c r="AJ1382" i="9" s="1"/>
  <c r="J1382" i="9"/>
  <c r="AK1381" i="9"/>
  <c r="AJ1381" i="9"/>
  <c r="AF1381" i="9"/>
  <c r="AE1381" i="9"/>
  <c r="AB1381" i="9"/>
  <c r="AA1381" i="9"/>
  <c r="J1381" i="9"/>
  <c r="AM1380" i="9"/>
  <c r="AL1380" i="9"/>
  <c r="AK1380" i="9"/>
  <c r="AF1380" i="9"/>
  <c r="AG1380" i="9" s="1"/>
  <c r="AE1380" i="9"/>
  <c r="AB1380" i="9"/>
  <c r="AA1380" i="9"/>
  <c r="AJ1380" i="9" s="1"/>
  <c r="J1380" i="9"/>
  <c r="AK1379" i="9"/>
  <c r="AJ1379" i="9"/>
  <c r="AF1379" i="9"/>
  <c r="AI1379" i="9" s="1"/>
  <c r="AE1379" i="9"/>
  <c r="AB1379" i="9"/>
  <c r="AA1379" i="9"/>
  <c r="J1379" i="9"/>
  <c r="AM1378" i="9"/>
  <c r="AL1378" i="9"/>
  <c r="AK1378" i="9"/>
  <c r="AF1378" i="9"/>
  <c r="AE1378" i="9"/>
  <c r="AB1378" i="9"/>
  <c r="AA1378" i="9"/>
  <c r="AJ1378" i="9" s="1"/>
  <c r="J1378" i="9"/>
  <c r="AK1377" i="9"/>
  <c r="AJ1377" i="9"/>
  <c r="AF1377" i="9"/>
  <c r="AE1377" i="9"/>
  <c r="AB1377" i="9"/>
  <c r="AA1377" i="9"/>
  <c r="J1377" i="9"/>
  <c r="AM1376" i="9"/>
  <c r="AL1376" i="9"/>
  <c r="AK1376" i="9"/>
  <c r="AF1376" i="9"/>
  <c r="AG1376" i="9" s="1"/>
  <c r="AE1376" i="9"/>
  <c r="AB1376" i="9"/>
  <c r="AA1376" i="9"/>
  <c r="AJ1376" i="9" s="1"/>
  <c r="J1376" i="9"/>
  <c r="AK1375" i="9"/>
  <c r="AJ1375" i="9"/>
  <c r="AF1375" i="9"/>
  <c r="AI1375" i="9" s="1"/>
  <c r="AE1375" i="9"/>
  <c r="AB1375" i="9"/>
  <c r="AA1375" i="9"/>
  <c r="J1375" i="9"/>
  <c r="AM1374" i="9"/>
  <c r="AL1374" i="9"/>
  <c r="AK1374" i="9"/>
  <c r="AF1374" i="9"/>
  <c r="AE1374" i="9"/>
  <c r="AB1374" i="9"/>
  <c r="AA1374" i="9"/>
  <c r="AJ1374" i="9" s="1"/>
  <c r="J1374" i="9"/>
  <c r="AK1373" i="9"/>
  <c r="AJ1373" i="9"/>
  <c r="AF1373" i="9"/>
  <c r="AE1373" i="9"/>
  <c r="AB1373" i="9"/>
  <c r="AA1373" i="9"/>
  <c r="J1373" i="9"/>
  <c r="AM1372" i="9"/>
  <c r="AL1372" i="9"/>
  <c r="AK1372" i="9"/>
  <c r="AF1372" i="9"/>
  <c r="AG1372" i="9" s="1"/>
  <c r="AE1372" i="9"/>
  <c r="AB1372" i="9"/>
  <c r="AA1372" i="9"/>
  <c r="AJ1372" i="9" s="1"/>
  <c r="J1372" i="9"/>
  <c r="AK1371" i="9"/>
  <c r="AJ1371" i="9"/>
  <c r="AF1371" i="9"/>
  <c r="AI1371" i="9" s="1"/>
  <c r="AE1371" i="9"/>
  <c r="AB1371" i="9"/>
  <c r="AA1371" i="9"/>
  <c r="J1371" i="9"/>
  <c r="AM1370" i="9"/>
  <c r="AL1370" i="9"/>
  <c r="AK1370" i="9"/>
  <c r="AF1370" i="9"/>
  <c r="AE1370" i="9"/>
  <c r="AB1370" i="9"/>
  <c r="AA1370" i="9"/>
  <c r="AJ1370" i="9" s="1"/>
  <c r="J1370" i="9"/>
  <c r="AK1369" i="9"/>
  <c r="AJ1369" i="9"/>
  <c r="AF1369" i="9"/>
  <c r="AE1369" i="9"/>
  <c r="AB1369" i="9"/>
  <c r="AA1369" i="9"/>
  <c r="J1369" i="9"/>
  <c r="AM1368" i="9"/>
  <c r="AL1368" i="9"/>
  <c r="AK1368" i="9"/>
  <c r="AF1368" i="9"/>
  <c r="AG1368" i="9" s="1"/>
  <c r="AE1368" i="9"/>
  <c r="AB1368" i="9"/>
  <c r="AA1368" i="9"/>
  <c r="AJ1368" i="9" s="1"/>
  <c r="J1368" i="9"/>
  <c r="AK1367" i="9"/>
  <c r="AJ1367" i="9"/>
  <c r="AF1367" i="9"/>
  <c r="AI1367" i="9" s="1"/>
  <c r="AE1367" i="9"/>
  <c r="AB1367" i="9"/>
  <c r="AA1367" i="9"/>
  <c r="J1367" i="9"/>
  <c r="AM1366" i="9"/>
  <c r="AL1366" i="9"/>
  <c r="AK1366" i="9"/>
  <c r="AF1366" i="9"/>
  <c r="AE1366" i="9"/>
  <c r="AB1366" i="9"/>
  <c r="AA1366" i="9"/>
  <c r="AJ1366" i="9" s="1"/>
  <c r="J1366" i="9"/>
  <c r="AK1365" i="9"/>
  <c r="AJ1365" i="9"/>
  <c r="AF1365" i="9"/>
  <c r="AE1365" i="9"/>
  <c r="AB1365" i="9"/>
  <c r="AA1365" i="9"/>
  <c r="J1365" i="9"/>
  <c r="AM1364" i="9"/>
  <c r="AL1364" i="9"/>
  <c r="AK1364" i="9"/>
  <c r="AF1364" i="9"/>
  <c r="AG1364" i="9" s="1"/>
  <c r="AE1364" i="9"/>
  <c r="AB1364" i="9"/>
  <c r="AA1364" i="9"/>
  <c r="AJ1364" i="9" s="1"/>
  <c r="J1364" i="9"/>
  <c r="AK1363" i="9"/>
  <c r="AJ1363" i="9"/>
  <c r="AF1363" i="9"/>
  <c r="AI1363" i="9" s="1"/>
  <c r="AE1363" i="9"/>
  <c r="AB1363" i="9"/>
  <c r="AA1363" i="9"/>
  <c r="J1363" i="9"/>
  <c r="AM1362" i="9"/>
  <c r="AL1362" i="9"/>
  <c r="AK1362" i="9"/>
  <c r="AF1362" i="9"/>
  <c r="AE1362" i="9"/>
  <c r="AB1362" i="9"/>
  <c r="AA1362" i="9"/>
  <c r="AJ1362" i="9" s="1"/>
  <c r="J1362" i="9"/>
  <c r="AK1361" i="9"/>
  <c r="AJ1361" i="9"/>
  <c r="AF1361" i="9"/>
  <c r="AE1361" i="9"/>
  <c r="AB1361" i="9"/>
  <c r="AA1361" i="9"/>
  <c r="J1361" i="9"/>
  <c r="AM1360" i="9"/>
  <c r="AL1360" i="9"/>
  <c r="AK1360" i="9"/>
  <c r="AF1360" i="9"/>
  <c r="AG1360" i="9" s="1"/>
  <c r="AE1360" i="9"/>
  <c r="AB1360" i="9"/>
  <c r="AA1360" i="9"/>
  <c r="AJ1360" i="9" s="1"/>
  <c r="J1360" i="9"/>
  <c r="AK1359" i="9"/>
  <c r="AJ1359" i="9"/>
  <c r="AF1359" i="9"/>
  <c r="AI1359" i="9" s="1"/>
  <c r="AE1359" i="9"/>
  <c r="AB1359" i="9"/>
  <c r="AA1359" i="9"/>
  <c r="J1359" i="9"/>
  <c r="AM1358" i="9"/>
  <c r="AL1358" i="9"/>
  <c r="AK1358" i="9"/>
  <c r="AF1358" i="9"/>
  <c r="AE1358" i="9"/>
  <c r="AB1358" i="9"/>
  <c r="AA1358" i="9"/>
  <c r="AJ1358" i="9" s="1"/>
  <c r="J1358" i="9"/>
  <c r="AK1357" i="9"/>
  <c r="AJ1357" i="9"/>
  <c r="AF1357" i="9"/>
  <c r="AE1357" i="9"/>
  <c r="AB1357" i="9"/>
  <c r="AA1357" i="9"/>
  <c r="J1357" i="9"/>
  <c r="AM1356" i="9"/>
  <c r="AL1356" i="9"/>
  <c r="AK1356" i="9"/>
  <c r="AF1356" i="9"/>
  <c r="AG1356" i="9" s="1"/>
  <c r="AE1356" i="9"/>
  <c r="AB1356" i="9"/>
  <c r="AA1356" i="9"/>
  <c r="AJ1356" i="9" s="1"/>
  <c r="J1356" i="9"/>
  <c r="AK1355" i="9"/>
  <c r="AJ1355" i="9"/>
  <c r="AF1355" i="9"/>
  <c r="AI1355" i="9" s="1"/>
  <c r="AE1355" i="9"/>
  <c r="AB1355" i="9"/>
  <c r="AA1355" i="9"/>
  <c r="J1355" i="9"/>
  <c r="AM1354" i="9"/>
  <c r="AL1354" i="9"/>
  <c r="AK1354" i="9"/>
  <c r="AF1354" i="9"/>
  <c r="AE1354" i="9"/>
  <c r="AB1354" i="9"/>
  <c r="AA1354" i="9"/>
  <c r="AJ1354" i="9" s="1"/>
  <c r="J1354" i="9"/>
  <c r="AK1353" i="9"/>
  <c r="AJ1353" i="9"/>
  <c r="AF1353" i="9"/>
  <c r="AE1353" i="9"/>
  <c r="AB1353" i="9"/>
  <c r="AA1353" i="9"/>
  <c r="J1353" i="9"/>
  <c r="AM1352" i="9"/>
  <c r="AL1352" i="9"/>
  <c r="AK1352" i="9"/>
  <c r="AF1352" i="9"/>
  <c r="AI1352" i="9" s="1"/>
  <c r="AE1352" i="9"/>
  <c r="AB1352" i="9"/>
  <c r="AA1352" i="9"/>
  <c r="AJ1352" i="9" s="1"/>
  <c r="J1352" i="9"/>
  <c r="AK1351" i="9"/>
  <c r="AJ1351" i="9"/>
  <c r="AF1351" i="9"/>
  <c r="AI1351" i="9" s="1"/>
  <c r="AE1351" i="9"/>
  <c r="AB1351" i="9"/>
  <c r="AA1351" i="9"/>
  <c r="J1351" i="9"/>
  <c r="AM1350" i="9"/>
  <c r="AL1350" i="9"/>
  <c r="AK1350" i="9"/>
  <c r="AF1350" i="9"/>
  <c r="AI1350" i="9" s="1"/>
  <c r="AE1350" i="9"/>
  <c r="AB1350" i="9"/>
  <c r="AA1350" i="9"/>
  <c r="AJ1350" i="9" s="1"/>
  <c r="J1350" i="9"/>
  <c r="AK1349" i="9"/>
  <c r="AJ1349" i="9"/>
  <c r="AF1349" i="9"/>
  <c r="AI1349" i="9" s="1"/>
  <c r="AE1349" i="9"/>
  <c r="AB1349" i="9"/>
  <c r="AA1349" i="9"/>
  <c r="J1349" i="9"/>
  <c r="AM1348" i="9"/>
  <c r="AL1348" i="9"/>
  <c r="AK1348" i="9"/>
  <c r="AF1348" i="9"/>
  <c r="AE1348" i="9"/>
  <c r="AB1348" i="9"/>
  <c r="AA1348" i="9"/>
  <c r="AJ1348" i="9" s="1"/>
  <c r="J1348" i="9"/>
  <c r="AM1347" i="9"/>
  <c r="AK1347" i="9"/>
  <c r="AL1347" i="9" s="1"/>
  <c r="AJ1347" i="9"/>
  <c r="AF1347" i="9"/>
  <c r="AI1347" i="9" s="1"/>
  <c r="AE1347" i="9"/>
  <c r="AB1347" i="9"/>
  <c r="AA1347" i="9"/>
  <c r="J1347" i="9"/>
  <c r="AM1346" i="9"/>
  <c r="AL1346" i="9"/>
  <c r="AK1346" i="9"/>
  <c r="AF1346" i="9"/>
  <c r="AG1346" i="9" s="1"/>
  <c r="AE1346" i="9"/>
  <c r="AB1346" i="9"/>
  <c r="AA1346" i="9"/>
  <c r="AJ1346" i="9" s="1"/>
  <c r="J1346" i="9"/>
  <c r="AM1345" i="9"/>
  <c r="AK1345" i="9"/>
  <c r="AL1345" i="9" s="1"/>
  <c r="AJ1345" i="9"/>
  <c r="AF1345" i="9"/>
  <c r="AI1345" i="9" s="1"/>
  <c r="AE1345" i="9"/>
  <c r="AB1345" i="9"/>
  <c r="AA1345" i="9"/>
  <c r="J1345" i="9"/>
  <c r="AM1344" i="9"/>
  <c r="AL1344" i="9"/>
  <c r="AK1344" i="9"/>
  <c r="AF1344" i="9"/>
  <c r="AG1344" i="9" s="1"/>
  <c r="AE1344" i="9"/>
  <c r="AB1344" i="9"/>
  <c r="AA1344" i="9"/>
  <c r="AJ1344" i="9" s="1"/>
  <c r="J1344" i="9"/>
  <c r="AM1343" i="9"/>
  <c r="AK1343" i="9"/>
  <c r="AL1343" i="9" s="1"/>
  <c r="AJ1343" i="9"/>
  <c r="AF1343" i="9"/>
  <c r="AI1343" i="9" s="1"/>
  <c r="AE1343" i="9"/>
  <c r="AB1343" i="9"/>
  <c r="AA1343" i="9"/>
  <c r="J1343" i="9"/>
  <c r="AM1342" i="9"/>
  <c r="AL1342" i="9"/>
  <c r="AK1342" i="9"/>
  <c r="AJ1342" i="9"/>
  <c r="AF1342" i="9"/>
  <c r="AG1342" i="9" s="1"/>
  <c r="AE1342" i="9"/>
  <c r="AB1342" i="9"/>
  <c r="AA1342" i="9"/>
  <c r="J1342" i="9"/>
  <c r="AL1341" i="9"/>
  <c r="AK1341" i="9"/>
  <c r="AM1341" i="9" s="1"/>
  <c r="AJ1341" i="9"/>
  <c r="AF1341" i="9"/>
  <c r="AI1341" i="9" s="1"/>
  <c r="AE1341" i="9"/>
  <c r="AB1341" i="9"/>
  <c r="AA1341" i="9"/>
  <c r="J1341" i="9"/>
  <c r="AM1340" i="9"/>
  <c r="AL1340" i="9"/>
  <c r="AK1340" i="9"/>
  <c r="AJ1340" i="9"/>
  <c r="AF1340" i="9"/>
  <c r="AG1340" i="9" s="1"/>
  <c r="AE1340" i="9"/>
  <c r="AB1340" i="9"/>
  <c r="AA1340" i="9"/>
  <c r="J1340" i="9"/>
  <c r="AL1339" i="9"/>
  <c r="AK1339" i="9"/>
  <c r="AM1339" i="9" s="1"/>
  <c r="AJ1339" i="9"/>
  <c r="AF1339" i="9"/>
  <c r="AI1339" i="9" s="1"/>
  <c r="AE1339" i="9"/>
  <c r="AB1339" i="9"/>
  <c r="AA1339" i="9"/>
  <c r="J1339" i="9"/>
  <c r="AM1338" i="9"/>
  <c r="AL1338" i="9"/>
  <c r="AK1338" i="9"/>
  <c r="AJ1338" i="9"/>
  <c r="AF1338" i="9"/>
  <c r="AG1338" i="9" s="1"/>
  <c r="AE1338" i="9"/>
  <c r="AB1338" i="9"/>
  <c r="AA1338" i="9"/>
  <c r="J1338" i="9"/>
  <c r="AL1337" i="9"/>
  <c r="AK1337" i="9"/>
  <c r="AM1337" i="9" s="1"/>
  <c r="AJ1337" i="9"/>
  <c r="AF1337" i="9"/>
  <c r="AI1337" i="9" s="1"/>
  <c r="AE1337" i="9"/>
  <c r="AB1337" i="9"/>
  <c r="AA1337" i="9"/>
  <c r="J1337" i="9"/>
  <c r="AM1336" i="9"/>
  <c r="AL1336" i="9"/>
  <c r="AK1336" i="9"/>
  <c r="AJ1336" i="9"/>
  <c r="AF1336" i="9"/>
  <c r="AG1336" i="9" s="1"/>
  <c r="AE1336" i="9"/>
  <c r="AB1336" i="9"/>
  <c r="AA1336" i="9"/>
  <c r="J1336" i="9"/>
  <c r="AL1335" i="9"/>
  <c r="AK1335" i="9"/>
  <c r="AM1335" i="9" s="1"/>
  <c r="AJ1335" i="9"/>
  <c r="AF1335" i="9"/>
  <c r="AI1335" i="9" s="1"/>
  <c r="AE1335" i="9"/>
  <c r="AB1335" i="9"/>
  <c r="AA1335" i="9"/>
  <c r="J1335" i="9"/>
  <c r="AM1334" i="9"/>
  <c r="AL1334" i="9"/>
  <c r="AK1334" i="9"/>
  <c r="AJ1334" i="9"/>
  <c r="AF1334" i="9"/>
  <c r="AG1334" i="9" s="1"/>
  <c r="AE1334" i="9"/>
  <c r="AB1334" i="9"/>
  <c r="AA1334" i="9"/>
  <c r="J1334" i="9"/>
  <c r="AL1333" i="9"/>
  <c r="AK1333" i="9"/>
  <c r="AM1333" i="9" s="1"/>
  <c r="AJ1333" i="9"/>
  <c r="AF1333" i="9"/>
  <c r="AI1333" i="9" s="1"/>
  <c r="AE1333" i="9"/>
  <c r="AB1333" i="9"/>
  <c r="AA1333" i="9"/>
  <c r="J1333" i="9"/>
  <c r="AM1332" i="9"/>
  <c r="AL1332" i="9"/>
  <c r="AK1332" i="9"/>
  <c r="AJ1332" i="9"/>
  <c r="AF1332" i="9"/>
  <c r="AG1332" i="9" s="1"/>
  <c r="AE1332" i="9"/>
  <c r="AB1332" i="9"/>
  <c r="AA1332" i="9"/>
  <c r="J1332" i="9"/>
  <c r="AL1331" i="9"/>
  <c r="AK1331" i="9"/>
  <c r="AM1331" i="9" s="1"/>
  <c r="AJ1331" i="9"/>
  <c r="AF1331" i="9"/>
  <c r="AI1331" i="9" s="1"/>
  <c r="AE1331" i="9"/>
  <c r="AB1331" i="9"/>
  <c r="AA1331" i="9"/>
  <c r="J1331" i="9"/>
  <c r="AM1330" i="9"/>
  <c r="AL1330" i="9"/>
  <c r="AK1330" i="9"/>
  <c r="AJ1330" i="9"/>
  <c r="AF1330" i="9"/>
  <c r="AG1330" i="9" s="1"/>
  <c r="AE1330" i="9"/>
  <c r="AB1330" i="9"/>
  <c r="AA1330" i="9"/>
  <c r="J1330" i="9"/>
  <c r="AL1329" i="9"/>
  <c r="AK1329" i="9"/>
  <c r="AM1329" i="9" s="1"/>
  <c r="AJ1329" i="9"/>
  <c r="AF1329" i="9"/>
  <c r="AI1329" i="9" s="1"/>
  <c r="AE1329" i="9"/>
  <c r="AB1329" i="9"/>
  <c r="AA1329" i="9"/>
  <c r="J1329" i="9"/>
  <c r="AM1328" i="9"/>
  <c r="AL1328" i="9"/>
  <c r="AK1328" i="9"/>
  <c r="AJ1328" i="9"/>
  <c r="AF1328" i="9"/>
  <c r="AG1328" i="9" s="1"/>
  <c r="AE1328" i="9"/>
  <c r="AB1328" i="9"/>
  <c r="AA1328" i="9"/>
  <c r="J1328" i="9"/>
  <c r="AL1327" i="9"/>
  <c r="AK1327" i="9"/>
  <c r="AM1327" i="9" s="1"/>
  <c r="AJ1327" i="9"/>
  <c r="AF1327" i="9"/>
  <c r="AI1327" i="9" s="1"/>
  <c r="AE1327" i="9"/>
  <c r="AB1327" i="9"/>
  <c r="AA1327" i="9"/>
  <c r="J1327" i="9"/>
  <c r="AM1326" i="9"/>
  <c r="AL1326" i="9"/>
  <c r="AK1326" i="9"/>
  <c r="AJ1326" i="9"/>
  <c r="AF1326" i="9"/>
  <c r="AG1326" i="9" s="1"/>
  <c r="AE1326" i="9"/>
  <c r="AB1326" i="9"/>
  <c r="AA1326" i="9"/>
  <c r="J1326" i="9"/>
  <c r="AL1325" i="9"/>
  <c r="AK1325" i="9"/>
  <c r="AM1325" i="9" s="1"/>
  <c r="AJ1325" i="9"/>
  <c r="AF1325" i="9"/>
  <c r="AI1325" i="9" s="1"/>
  <c r="AE1325" i="9"/>
  <c r="AB1325" i="9"/>
  <c r="AA1325" i="9"/>
  <c r="J1325" i="9"/>
  <c r="AM1324" i="9"/>
  <c r="AL1324" i="9"/>
  <c r="AK1324" i="9"/>
  <c r="AJ1324" i="9"/>
  <c r="AF1324" i="9"/>
  <c r="AG1324" i="9" s="1"/>
  <c r="AE1324" i="9"/>
  <c r="AB1324" i="9"/>
  <c r="AA1324" i="9"/>
  <c r="J1324" i="9"/>
  <c r="AL1323" i="9"/>
  <c r="AK1323" i="9"/>
  <c r="AM1323" i="9" s="1"/>
  <c r="AJ1323" i="9"/>
  <c r="AF1323" i="9"/>
  <c r="AI1323" i="9" s="1"/>
  <c r="AE1323" i="9"/>
  <c r="AB1323" i="9"/>
  <c r="AA1323" i="9"/>
  <c r="J1323" i="9"/>
  <c r="AM1322" i="9"/>
  <c r="AL1322" i="9"/>
  <c r="AK1322" i="9"/>
  <c r="AJ1322" i="9"/>
  <c r="AF1322" i="9"/>
  <c r="AG1322" i="9" s="1"/>
  <c r="AE1322" i="9"/>
  <c r="AB1322" i="9"/>
  <c r="AA1322" i="9"/>
  <c r="J1322" i="9"/>
  <c r="AL1321" i="9"/>
  <c r="AK1321" i="9"/>
  <c r="AM1321" i="9" s="1"/>
  <c r="AJ1321" i="9"/>
  <c r="AF1321" i="9"/>
  <c r="AI1321" i="9" s="1"/>
  <c r="AE1321" i="9"/>
  <c r="AB1321" i="9"/>
  <c r="AA1321" i="9"/>
  <c r="J1321" i="9"/>
  <c r="AM1320" i="9"/>
  <c r="AL1320" i="9"/>
  <c r="AK1320" i="9"/>
  <c r="AJ1320" i="9"/>
  <c r="AF1320" i="9"/>
  <c r="AG1320" i="9" s="1"/>
  <c r="AE1320" i="9"/>
  <c r="AB1320" i="9"/>
  <c r="AA1320" i="9"/>
  <c r="J1320" i="9"/>
  <c r="AL1319" i="9"/>
  <c r="AK1319" i="9"/>
  <c r="AM1319" i="9" s="1"/>
  <c r="AJ1319" i="9"/>
  <c r="AF1319" i="9"/>
  <c r="AI1319" i="9" s="1"/>
  <c r="AE1319" i="9"/>
  <c r="AB1319" i="9"/>
  <c r="AA1319" i="9"/>
  <c r="J1319" i="9"/>
  <c r="AM1318" i="9"/>
  <c r="AL1318" i="9"/>
  <c r="AK1318" i="9"/>
  <c r="AJ1318" i="9"/>
  <c r="AF1318" i="9"/>
  <c r="AG1318" i="9" s="1"/>
  <c r="AE1318" i="9"/>
  <c r="AB1318" i="9"/>
  <c r="AA1318" i="9"/>
  <c r="J1318" i="9"/>
  <c r="AL1317" i="9"/>
  <c r="AK1317" i="9"/>
  <c r="AM1317" i="9" s="1"/>
  <c r="AJ1317" i="9"/>
  <c r="AF1317" i="9"/>
  <c r="AI1317" i="9" s="1"/>
  <c r="AE1317" i="9"/>
  <c r="AB1317" i="9"/>
  <c r="AA1317" i="9"/>
  <c r="J1317" i="9"/>
  <c r="AM1316" i="9"/>
  <c r="AL1316" i="9"/>
  <c r="AK1316" i="9"/>
  <c r="AJ1316" i="9"/>
  <c r="AF1316" i="9"/>
  <c r="AG1316" i="9" s="1"/>
  <c r="AE1316" i="9"/>
  <c r="AB1316" i="9"/>
  <c r="AA1316" i="9"/>
  <c r="J1316" i="9"/>
  <c r="AL1315" i="9"/>
  <c r="AK1315" i="9"/>
  <c r="AM1315" i="9" s="1"/>
  <c r="AJ1315" i="9"/>
  <c r="AF1315" i="9"/>
  <c r="AI1315" i="9" s="1"/>
  <c r="AE1315" i="9"/>
  <c r="AB1315" i="9"/>
  <c r="AA1315" i="9"/>
  <c r="J1315" i="9"/>
  <c r="AM1314" i="9"/>
  <c r="AL1314" i="9"/>
  <c r="AK1314" i="9"/>
  <c r="AJ1314" i="9"/>
  <c r="AF1314" i="9"/>
  <c r="AG1314" i="9" s="1"/>
  <c r="AE1314" i="9"/>
  <c r="AB1314" i="9"/>
  <c r="AA1314" i="9"/>
  <c r="J1314" i="9"/>
  <c r="AL1313" i="9"/>
  <c r="AK1313" i="9"/>
  <c r="AM1313" i="9" s="1"/>
  <c r="AJ1313" i="9"/>
  <c r="AF1313" i="9"/>
  <c r="AI1313" i="9" s="1"/>
  <c r="AE1313" i="9"/>
  <c r="AB1313" i="9"/>
  <c r="AA1313" i="9"/>
  <c r="J1313" i="9"/>
  <c r="AM1312" i="9"/>
  <c r="AL1312" i="9"/>
  <c r="AK1312" i="9"/>
  <c r="AJ1312" i="9"/>
  <c r="AF1312" i="9"/>
  <c r="AG1312" i="9" s="1"/>
  <c r="AE1312" i="9"/>
  <c r="AB1312" i="9"/>
  <c r="AA1312" i="9"/>
  <c r="J1312" i="9"/>
  <c r="AL1311" i="9"/>
  <c r="AK1311" i="9"/>
  <c r="AM1311" i="9" s="1"/>
  <c r="AJ1311" i="9"/>
  <c r="AF1311" i="9"/>
  <c r="AI1311" i="9" s="1"/>
  <c r="AE1311" i="9"/>
  <c r="AB1311" i="9"/>
  <c r="AA1311" i="9"/>
  <c r="J1311" i="9"/>
  <c r="AM1310" i="9"/>
  <c r="AL1310" i="9"/>
  <c r="AK1310" i="9"/>
  <c r="AJ1310" i="9"/>
  <c r="AF1310" i="9"/>
  <c r="AG1310" i="9" s="1"/>
  <c r="AE1310" i="9"/>
  <c r="AB1310" i="9"/>
  <c r="AA1310" i="9"/>
  <c r="J1310" i="9"/>
  <c r="AL1309" i="9"/>
  <c r="AK1309" i="9"/>
  <c r="AM1309" i="9" s="1"/>
  <c r="AJ1309" i="9"/>
  <c r="AF1309" i="9"/>
  <c r="AI1309" i="9" s="1"/>
  <c r="AE1309" i="9"/>
  <c r="AB1309" i="9"/>
  <c r="AA1309" i="9"/>
  <c r="J1309" i="9"/>
  <c r="AM1308" i="9"/>
  <c r="AL1308" i="9"/>
  <c r="AK1308" i="9"/>
  <c r="AJ1308" i="9"/>
  <c r="AF1308" i="9"/>
  <c r="AG1308" i="9" s="1"/>
  <c r="AE1308" i="9"/>
  <c r="AB1308" i="9"/>
  <c r="AA1308" i="9"/>
  <c r="J1308" i="9"/>
  <c r="AL1307" i="9"/>
  <c r="AK1307" i="9"/>
  <c r="AM1307" i="9" s="1"/>
  <c r="AJ1307" i="9"/>
  <c r="AF1307" i="9"/>
  <c r="AI1307" i="9" s="1"/>
  <c r="AE1307" i="9"/>
  <c r="AB1307" i="9"/>
  <c r="AA1307" i="9"/>
  <c r="J1307" i="9"/>
  <c r="AM1306" i="9"/>
  <c r="AL1306" i="9"/>
  <c r="AK1306" i="9"/>
  <c r="AJ1306" i="9"/>
  <c r="AF1306" i="9"/>
  <c r="AG1306" i="9" s="1"/>
  <c r="AE1306" i="9"/>
  <c r="AB1306" i="9"/>
  <c r="AA1306" i="9"/>
  <c r="J1306" i="9"/>
  <c r="AL1305" i="9"/>
  <c r="AK1305" i="9"/>
  <c r="AM1305" i="9" s="1"/>
  <c r="AJ1305" i="9"/>
  <c r="AF1305" i="9"/>
  <c r="AI1305" i="9" s="1"/>
  <c r="AE1305" i="9"/>
  <c r="AB1305" i="9"/>
  <c r="AA1305" i="9"/>
  <c r="J1305" i="9"/>
  <c r="AM1304" i="9"/>
  <c r="AL1304" i="9"/>
  <c r="AK1304" i="9"/>
  <c r="AJ1304" i="9"/>
  <c r="AF1304" i="9"/>
  <c r="AG1304" i="9" s="1"/>
  <c r="AE1304" i="9"/>
  <c r="AB1304" i="9"/>
  <c r="AA1304" i="9"/>
  <c r="J1304" i="9"/>
  <c r="AL1303" i="9"/>
  <c r="AK1303" i="9"/>
  <c r="AM1303" i="9" s="1"/>
  <c r="AJ1303" i="9"/>
  <c r="AF1303" i="9"/>
  <c r="AI1303" i="9" s="1"/>
  <c r="AE1303" i="9"/>
  <c r="AB1303" i="9"/>
  <c r="AA1303" i="9"/>
  <c r="J1303" i="9"/>
  <c r="AM1302" i="9"/>
  <c r="AL1302" i="9"/>
  <c r="AK1302" i="9"/>
  <c r="AJ1302" i="9"/>
  <c r="AF1302" i="9"/>
  <c r="AG1302" i="9" s="1"/>
  <c r="AE1302" i="9"/>
  <c r="AB1302" i="9"/>
  <c r="AA1302" i="9"/>
  <c r="J1302" i="9"/>
  <c r="AL1301" i="9"/>
  <c r="AK1301" i="9"/>
  <c r="AM1301" i="9" s="1"/>
  <c r="AJ1301" i="9"/>
  <c r="AF1301" i="9"/>
  <c r="AI1301" i="9" s="1"/>
  <c r="AE1301" i="9"/>
  <c r="AB1301" i="9"/>
  <c r="AA1301" i="9"/>
  <c r="J1301" i="9"/>
  <c r="AM1300" i="9"/>
  <c r="AL1300" i="9"/>
  <c r="AK1300" i="9"/>
  <c r="AJ1300" i="9"/>
  <c r="AF1300" i="9"/>
  <c r="AG1300" i="9" s="1"/>
  <c r="AE1300" i="9"/>
  <c r="AB1300" i="9"/>
  <c r="AA1300" i="9"/>
  <c r="J1300" i="9"/>
  <c r="AL1299" i="9"/>
  <c r="AK1299" i="9"/>
  <c r="AM1299" i="9" s="1"/>
  <c r="AJ1299" i="9"/>
  <c r="AF1299" i="9"/>
  <c r="AI1299" i="9" s="1"/>
  <c r="AE1299" i="9"/>
  <c r="AB1299" i="9"/>
  <c r="AA1299" i="9"/>
  <c r="J1299" i="9"/>
  <c r="AM1298" i="9"/>
  <c r="AL1298" i="9"/>
  <c r="AK1298" i="9"/>
  <c r="AJ1298" i="9"/>
  <c r="AF1298" i="9"/>
  <c r="AG1298" i="9" s="1"/>
  <c r="AE1298" i="9"/>
  <c r="AB1298" i="9"/>
  <c r="AA1298" i="9"/>
  <c r="J1298" i="9"/>
  <c r="AL1297" i="9"/>
  <c r="AK1297" i="9"/>
  <c r="AM1297" i="9" s="1"/>
  <c r="AJ1297" i="9"/>
  <c r="AF1297" i="9"/>
  <c r="AI1297" i="9" s="1"/>
  <c r="AE1297" i="9"/>
  <c r="AB1297" i="9"/>
  <c r="AA1297" i="9"/>
  <c r="J1297" i="9"/>
  <c r="AM1296" i="9"/>
  <c r="AL1296" i="9"/>
  <c r="AK1296" i="9"/>
  <c r="AJ1296" i="9"/>
  <c r="AF1296" i="9"/>
  <c r="AG1296" i="9" s="1"/>
  <c r="AE1296" i="9"/>
  <c r="AB1296" i="9"/>
  <c r="AA1296" i="9"/>
  <c r="J1296" i="9"/>
  <c r="AL1295" i="9"/>
  <c r="AK1295" i="9"/>
  <c r="AM1295" i="9" s="1"/>
  <c r="AJ1295" i="9"/>
  <c r="AF1295" i="9"/>
  <c r="AI1295" i="9" s="1"/>
  <c r="AE1295" i="9"/>
  <c r="AB1295" i="9"/>
  <c r="AA1295" i="9"/>
  <c r="J1295" i="9"/>
  <c r="AM1294" i="9"/>
  <c r="AL1294" i="9"/>
  <c r="AK1294" i="9"/>
  <c r="AJ1294" i="9"/>
  <c r="AF1294" i="9"/>
  <c r="AG1294" i="9" s="1"/>
  <c r="AE1294" i="9"/>
  <c r="AB1294" i="9"/>
  <c r="AA1294" i="9"/>
  <c r="J1294" i="9"/>
  <c r="AL1293" i="9"/>
  <c r="AK1293" i="9"/>
  <c r="AM1293" i="9" s="1"/>
  <c r="AJ1293" i="9"/>
  <c r="AF1293" i="9"/>
  <c r="AI1293" i="9" s="1"/>
  <c r="AE1293" i="9"/>
  <c r="AB1293" i="9"/>
  <c r="AA1293" i="9"/>
  <c r="J1293" i="9"/>
  <c r="AM1292" i="9"/>
  <c r="AL1292" i="9"/>
  <c r="AK1292" i="9"/>
  <c r="AJ1292" i="9"/>
  <c r="AF1292" i="9"/>
  <c r="AG1292" i="9" s="1"/>
  <c r="AE1292" i="9"/>
  <c r="AB1292" i="9"/>
  <c r="AA1292" i="9"/>
  <c r="J1292" i="9"/>
  <c r="AL1291" i="9"/>
  <c r="AK1291" i="9"/>
  <c r="AM1291" i="9" s="1"/>
  <c r="AJ1291" i="9"/>
  <c r="AF1291" i="9"/>
  <c r="AI1291" i="9" s="1"/>
  <c r="AE1291" i="9"/>
  <c r="AB1291" i="9"/>
  <c r="AA1291" i="9"/>
  <c r="J1291" i="9"/>
  <c r="AM1290" i="9"/>
  <c r="AL1290" i="9"/>
  <c r="AK1290" i="9"/>
  <c r="AJ1290" i="9"/>
  <c r="AF1290" i="9"/>
  <c r="AG1290" i="9" s="1"/>
  <c r="AE1290" i="9"/>
  <c r="AB1290" i="9"/>
  <c r="AA1290" i="9"/>
  <c r="J1290" i="9"/>
  <c r="AL1289" i="9"/>
  <c r="AK1289" i="9"/>
  <c r="AM1289" i="9" s="1"/>
  <c r="AJ1289" i="9"/>
  <c r="AF1289" i="9"/>
  <c r="AI1289" i="9" s="1"/>
  <c r="AE1289" i="9"/>
  <c r="AB1289" i="9"/>
  <c r="AA1289" i="9"/>
  <c r="J1289" i="9"/>
  <c r="AM1288" i="9"/>
  <c r="AL1288" i="9"/>
  <c r="AK1288" i="9"/>
  <c r="AJ1288" i="9"/>
  <c r="AF1288" i="9"/>
  <c r="AG1288" i="9" s="1"/>
  <c r="AE1288" i="9"/>
  <c r="AB1288" i="9"/>
  <c r="AA1288" i="9"/>
  <c r="J1288" i="9"/>
  <c r="AL1287" i="9"/>
  <c r="AK1287" i="9"/>
  <c r="AM1287" i="9" s="1"/>
  <c r="AJ1287" i="9"/>
  <c r="AF1287" i="9"/>
  <c r="AI1287" i="9" s="1"/>
  <c r="AE1287" i="9"/>
  <c r="AB1287" i="9"/>
  <c r="AA1287" i="9"/>
  <c r="J1287" i="9"/>
  <c r="AM1286" i="9"/>
  <c r="AL1286" i="9"/>
  <c r="AK1286" i="9"/>
  <c r="AF1286" i="9"/>
  <c r="AG1286" i="9" s="1"/>
  <c r="AE1286" i="9"/>
  <c r="AB1286" i="9"/>
  <c r="AA1286" i="9"/>
  <c r="AJ1286" i="9" s="1"/>
  <c r="J1286" i="9"/>
  <c r="AK1285" i="9"/>
  <c r="AM1285" i="9" s="1"/>
  <c r="AJ1285" i="9"/>
  <c r="AF1285" i="9"/>
  <c r="AI1285" i="9" s="1"/>
  <c r="AE1285" i="9"/>
  <c r="AB1285" i="9"/>
  <c r="AA1285" i="9"/>
  <c r="J1285" i="9"/>
  <c r="AM1284" i="9"/>
  <c r="AL1284" i="9"/>
  <c r="AK1284" i="9"/>
  <c r="AF1284" i="9"/>
  <c r="AG1284" i="9" s="1"/>
  <c r="AE1284" i="9"/>
  <c r="AB1284" i="9"/>
  <c r="AA1284" i="9"/>
  <c r="AJ1284" i="9" s="1"/>
  <c r="J1284" i="9"/>
  <c r="AK1283" i="9"/>
  <c r="AM1283" i="9" s="1"/>
  <c r="AF1283" i="9"/>
  <c r="AE1283" i="9"/>
  <c r="AB1283" i="9"/>
  <c r="AA1283" i="9"/>
  <c r="AJ1283" i="9" s="1"/>
  <c r="J1283" i="9"/>
  <c r="AM1282" i="9"/>
  <c r="AK1282" i="9"/>
  <c r="AL1282" i="9" s="1"/>
  <c r="AF1282" i="9"/>
  <c r="AI1282" i="9" s="1"/>
  <c r="AE1282" i="9"/>
  <c r="AB1282" i="9"/>
  <c r="AA1282" i="9"/>
  <c r="AJ1282" i="9" s="1"/>
  <c r="J1282" i="9"/>
  <c r="AK1281" i="9"/>
  <c r="AM1281" i="9" s="1"/>
  <c r="AF1281" i="9"/>
  <c r="AI1281" i="9" s="1"/>
  <c r="AE1281" i="9"/>
  <c r="AB1281" i="9"/>
  <c r="AA1281" i="9"/>
  <c r="AJ1281" i="9" s="1"/>
  <c r="J1281" i="9"/>
  <c r="AM1280" i="9"/>
  <c r="AK1280" i="9"/>
  <c r="AL1280" i="9" s="1"/>
  <c r="AF1280" i="9"/>
  <c r="AG1280" i="9" s="1"/>
  <c r="AE1280" i="9"/>
  <c r="AB1280" i="9"/>
  <c r="AA1280" i="9"/>
  <c r="AJ1280" i="9" s="1"/>
  <c r="J1280" i="9"/>
  <c r="AK1279" i="9"/>
  <c r="AM1279" i="9" s="1"/>
  <c r="AF1279" i="9"/>
  <c r="AG1279" i="9" s="1"/>
  <c r="AE1279" i="9"/>
  <c r="AB1279" i="9"/>
  <c r="AA1279" i="9"/>
  <c r="AJ1279" i="9" s="1"/>
  <c r="J1279" i="9"/>
  <c r="AM1278" i="9"/>
  <c r="AK1278" i="9"/>
  <c r="AL1278" i="9" s="1"/>
  <c r="AF1278" i="9"/>
  <c r="AG1278" i="9" s="1"/>
  <c r="AE1278" i="9"/>
  <c r="AB1278" i="9"/>
  <c r="AA1278" i="9"/>
  <c r="AJ1278" i="9" s="1"/>
  <c r="J1278" i="9"/>
  <c r="AK1277" i="9"/>
  <c r="AM1277" i="9" s="1"/>
  <c r="AF1277" i="9"/>
  <c r="AG1277" i="9" s="1"/>
  <c r="AE1277" i="9"/>
  <c r="AB1277" i="9"/>
  <c r="AA1277" i="9"/>
  <c r="AJ1277" i="9" s="1"/>
  <c r="J1277" i="9"/>
  <c r="AM1276" i="9"/>
  <c r="AK1276" i="9"/>
  <c r="AL1276" i="9" s="1"/>
  <c r="AF1276" i="9"/>
  <c r="AI1276" i="9" s="1"/>
  <c r="AE1276" i="9"/>
  <c r="AB1276" i="9"/>
  <c r="AA1276" i="9"/>
  <c r="AJ1276" i="9" s="1"/>
  <c r="J1276" i="9"/>
  <c r="AK1275" i="9"/>
  <c r="AM1275" i="9" s="1"/>
  <c r="AF1275" i="9"/>
  <c r="AE1275" i="9"/>
  <c r="AB1275" i="9"/>
  <c r="AA1275" i="9"/>
  <c r="AJ1275" i="9" s="1"/>
  <c r="J1275" i="9"/>
  <c r="AM1274" i="9"/>
  <c r="AK1274" i="9"/>
  <c r="AL1274" i="9" s="1"/>
  <c r="AF1274" i="9"/>
  <c r="AI1274" i="9" s="1"/>
  <c r="AE1274" i="9"/>
  <c r="AB1274" i="9"/>
  <c r="AA1274" i="9"/>
  <c r="AJ1274" i="9" s="1"/>
  <c r="J1274" i="9"/>
  <c r="AK1273" i="9"/>
  <c r="AM1273" i="9" s="1"/>
  <c r="AF1273" i="9"/>
  <c r="AI1273" i="9" s="1"/>
  <c r="AE1273" i="9"/>
  <c r="AB1273" i="9"/>
  <c r="AA1273" i="9"/>
  <c r="AJ1273" i="9" s="1"/>
  <c r="J1273" i="9"/>
  <c r="AM1272" i="9"/>
  <c r="AK1272" i="9"/>
  <c r="AL1272" i="9" s="1"/>
  <c r="AF1272" i="9"/>
  <c r="AG1272" i="9" s="1"/>
  <c r="AE1272" i="9"/>
  <c r="AB1272" i="9"/>
  <c r="AA1272" i="9"/>
  <c r="AJ1272" i="9" s="1"/>
  <c r="J1272" i="9"/>
  <c r="AK1271" i="9"/>
  <c r="AM1271" i="9" s="1"/>
  <c r="AF1271" i="9"/>
  <c r="AG1271" i="9" s="1"/>
  <c r="AE1271" i="9"/>
  <c r="AB1271" i="9"/>
  <c r="AA1271" i="9"/>
  <c r="AJ1271" i="9" s="1"/>
  <c r="J1271" i="9"/>
  <c r="AM1270" i="9"/>
  <c r="AK1270" i="9"/>
  <c r="AL1270" i="9" s="1"/>
  <c r="AF1270" i="9"/>
  <c r="AG1270" i="9" s="1"/>
  <c r="AE1270" i="9"/>
  <c r="AB1270" i="9"/>
  <c r="AA1270" i="9"/>
  <c r="AJ1270" i="9" s="1"/>
  <c r="J1270" i="9"/>
  <c r="AK1269" i="9"/>
  <c r="AM1269" i="9" s="1"/>
  <c r="AF1269" i="9"/>
  <c r="AG1269" i="9" s="1"/>
  <c r="AE1269" i="9"/>
  <c r="AB1269" i="9"/>
  <c r="AA1269" i="9"/>
  <c r="AJ1269" i="9" s="1"/>
  <c r="J1269" i="9"/>
  <c r="AM1268" i="9"/>
  <c r="AK1268" i="9"/>
  <c r="AL1268" i="9" s="1"/>
  <c r="AF1268" i="9"/>
  <c r="AI1268" i="9" s="1"/>
  <c r="AE1268" i="9"/>
  <c r="AB1268" i="9"/>
  <c r="AA1268" i="9"/>
  <c r="AJ1268" i="9" s="1"/>
  <c r="J1268" i="9"/>
  <c r="AK1267" i="9"/>
  <c r="AM1267" i="9" s="1"/>
  <c r="AF1267" i="9"/>
  <c r="AE1267" i="9"/>
  <c r="AB1267" i="9"/>
  <c r="AA1267" i="9"/>
  <c r="AJ1267" i="9" s="1"/>
  <c r="J1267" i="9"/>
  <c r="AM1266" i="9"/>
  <c r="AK1266" i="9"/>
  <c r="AL1266" i="9" s="1"/>
  <c r="AF1266" i="9"/>
  <c r="AE1266" i="9"/>
  <c r="AB1266" i="9"/>
  <c r="AA1266" i="9"/>
  <c r="AJ1266" i="9" s="1"/>
  <c r="J1266" i="9"/>
  <c r="AK1265" i="9"/>
  <c r="AM1265" i="9" s="1"/>
  <c r="AF1265" i="9"/>
  <c r="AE1265" i="9"/>
  <c r="AB1265" i="9"/>
  <c r="AA1265" i="9"/>
  <c r="AJ1265" i="9" s="1"/>
  <c r="J1265" i="9"/>
  <c r="AM1264" i="9"/>
  <c r="AK1264" i="9"/>
  <c r="AL1264" i="9" s="1"/>
  <c r="AF1264" i="9"/>
  <c r="AG1264" i="9" s="1"/>
  <c r="AE1264" i="9"/>
  <c r="AB1264" i="9"/>
  <c r="AA1264" i="9"/>
  <c r="AJ1264" i="9" s="1"/>
  <c r="J1264" i="9"/>
  <c r="AK1263" i="9"/>
  <c r="AM1263" i="9" s="1"/>
  <c r="AF1263" i="9"/>
  <c r="AG1263" i="9" s="1"/>
  <c r="AE1263" i="9"/>
  <c r="AB1263" i="9"/>
  <c r="AA1263" i="9"/>
  <c r="AJ1263" i="9" s="1"/>
  <c r="J1263" i="9"/>
  <c r="AM1262" i="9"/>
  <c r="AK1262" i="9"/>
  <c r="AL1262" i="9" s="1"/>
  <c r="AF1262" i="9"/>
  <c r="AG1262" i="9" s="1"/>
  <c r="AE1262" i="9"/>
  <c r="AB1262" i="9"/>
  <c r="AA1262" i="9"/>
  <c r="AJ1262" i="9" s="1"/>
  <c r="J1262" i="9"/>
  <c r="AK1261" i="9"/>
  <c r="AM1261" i="9" s="1"/>
  <c r="AF1261" i="9"/>
  <c r="AG1261" i="9" s="1"/>
  <c r="AE1261" i="9"/>
  <c r="AB1261" i="9"/>
  <c r="AA1261" i="9"/>
  <c r="AJ1261" i="9" s="1"/>
  <c r="J1261" i="9"/>
  <c r="AM1260" i="9"/>
  <c r="AK1260" i="9"/>
  <c r="AL1260" i="9" s="1"/>
  <c r="AF1260" i="9"/>
  <c r="AI1260" i="9" s="1"/>
  <c r="AE1260" i="9"/>
  <c r="AB1260" i="9"/>
  <c r="AA1260" i="9"/>
  <c r="AJ1260" i="9" s="1"/>
  <c r="J1260" i="9"/>
  <c r="AK1259" i="9"/>
  <c r="AM1259" i="9" s="1"/>
  <c r="AF1259" i="9"/>
  <c r="AE1259" i="9"/>
  <c r="AB1259" i="9"/>
  <c r="AA1259" i="9"/>
  <c r="AJ1259" i="9" s="1"/>
  <c r="J1259" i="9"/>
  <c r="AM1258" i="9"/>
  <c r="AK1258" i="9"/>
  <c r="AL1258" i="9" s="1"/>
  <c r="AF1258" i="9"/>
  <c r="AE1258" i="9"/>
  <c r="AB1258" i="9"/>
  <c r="AA1258" i="9"/>
  <c r="AJ1258" i="9" s="1"/>
  <c r="J1258" i="9"/>
  <c r="AK1257" i="9"/>
  <c r="AM1257" i="9" s="1"/>
  <c r="AF1257" i="9"/>
  <c r="AE1257" i="9"/>
  <c r="AB1257" i="9"/>
  <c r="AA1257" i="9"/>
  <c r="AJ1257" i="9" s="1"/>
  <c r="J1257" i="9"/>
  <c r="AM1256" i="9"/>
  <c r="AK1256" i="9"/>
  <c r="AL1256" i="9" s="1"/>
  <c r="AF1256" i="9"/>
  <c r="AG1256" i="9" s="1"/>
  <c r="AE1256" i="9"/>
  <c r="AB1256" i="9"/>
  <c r="AA1256" i="9"/>
  <c r="AJ1256" i="9" s="1"/>
  <c r="J1256" i="9"/>
  <c r="AK1255" i="9"/>
  <c r="AM1255" i="9" s="1"/>
  <c r="AF1255" i="9"/>
  <c r="AG1255" i="9" s="1"/>
  <c r="AE1255" i="9"/>
  <c r="AB1255" i="9"/>
  <c r="AA1255" i="9"/>
  <c r="AJ1255" i="9" s="1"/>
  <c r="J1255" i="9"/>
  <c r="AM1254" i="9"/>
  <c r="AK1254" i="9"/>
  <c r="AL1254" i="9" s="1"/>
  <c r="AF1254" i="9"/>
  <c r="AG1254" i="9" s="1"/>
  <c r="AE1254" i="9"/>
  <c r="AB1254" i="9"/>
  <c r="AA1254" i="9"/>
  <c r="AJ1254" i="9" s="1"/>
  <c r="J1254" i="9"/>
  <c r="AK1253" i="9"/>
  <c r="AM1253" i="9" s="1"/>
  <c r="AF1253" i="9"/>
  <c r="AG1253" i="9" s="1"/>
  <c r="AE1253" i="9"/>
  <c r="AB1253" i="9"/>
  <c r="AA1253" i="9"/>
  <c r="AJ1253" i="9" s="1"/>
  <c r="J1253" i="9"/>
  <c r="AM1252" i="9"/>
  <c r="AK1252" i="9"/>
  <c r="AL1252" i="9" s="1"/>
  <c r="AF1252" i="9"/>
  <c r="AI1252" i="9" s="1"/>
  <c r="AE1252" i="9"/>
  <c r="AB1252" i="9"/>
  <c r="AA1252" i="9"/>
  <c r="AJ1252" i="9" s="1"/>
  <c r="J1252" i="9"/>
  <c r="AK1251" i="9"/>
  <c r="AM1251" i="9" s="1"/>
  <c r="AF1251" i="9"/>
  <c r="AE1251" i="9"/>
  <c r="AB1251" i="9"/>
  <c r="AA1251" i="9"/>
  <c r="AJ1251" i="9" s="1"/>
  <c r="J1251" i="9"/>
  <c r="AM1250" i="9"/>
  <c r="AK1250" i="9"/>
  <c r="AL1250" i="9" s="1"/>
  <c r="AF1250" i="9"/>
  <c r="AE1250" i="9"/>
  <c r="AB1250" i="9"/>
  <c r="AA1250" i="9"/>
  <c r="AJ1250" i="9" s="1"/>
  <c r="J1250" i="9"/>
  <c r="AK1249" i="9"/>
  <c r="AM1249" i="9" s="1"/>
  <c r="AF1249" i="9"/>
  <c r="AE1249" i="9"/>
  <c r="AB1249" i="9"/>
  <c r="AA1249" i="9"/>
  <c r="AJ1249" i="9" s="1"/>
  <c r="J1249" i="9"/>
  <c r="AM1248" i="9"/>
  <c r="AK1248" i="9"/>
  <c r="AL1248" i="9" s="1"/>
  <c r="AF1248" i="9"/>
  <c r="AG1248" i="9" s="1"/>
  <c r="AE1248" i="9"/>
  <c r="AB1248" i="9"/>
  <c r="AA1248" i="9"/>
  <c r="AJ1248" i="9" s="1"/>
  <c r="J1248" i="9"/>
  <c r="AK1247" i="9"/>
  <c r="AM1247" i="9" s="1"/>
  <c r="AF1247" i="9"/>
  <c r="AG1247" i="9" s="1"/>
  <c r="AE1247" i="9"/>
  <c r="AB1247" i="9"/>
  <c r="AA1247" i="9"/>
  <c r="AJ1247" i="9" s="1"/>
  <c r="J1247" i="9"/>
  <c r="AM1246" i="9"/>
  <c r="AK1246" i="9"/>
  <c r="AL1246" i="9" s="1"/>
  <c r="AF1246" i="9"/>
  <c r="AG1246" i="9" s="1"/>
  <c r="AE1246" i="9"/>
  <c r="AB1246" i="9"/>
  <c r="AA1246" i="9"/>
  <c r="AJ1246" i="9" s="1"/>
  <c r="J1246" i="9"/>
  <c r="AK1245" i="9"/>
  <c r="AM1245" i="9" s="1"/>
  <c r="AF1245" i="9"/>
  <c r="AG1245" i="9" s="1"/>
  <c r="AE1245" i="9"/>
  <c r="AB1245" i="9"/>
  <c r="AA1245" i="9"/>
  <c r="AJ1245" i="9" s="1"/>
  <c r="J1245" i="9"/>
  <c r="AM1244" i="9"/>
  <c r="AK1244" i="9"/>
  <c r="AL1244" i="9" s="1"/>
  <c r="AF1244" i="9"/>
  <c r="AI1244" i="9" s="1"/>
  <c r="AE1244" i="9"/>
  <c r="AB1244" i="9"/>
  <c r="AA1244" i="9"/>
  <c r="AJ1244" i="9" s="1"/>
  <c r="J1244" i="9"/>
  <c r="AK1243" i="9"/>
  <c r="AM1243" i="9" s="1"/>
  <c r="AF1243" i="9"/>
  <c r="AE1243" i="9"/>
  <c r="AB1243" i="9"/>
  <c r="AA1243" i="9"/>
  <c r="AJ1243" i="9" s="1"/>
  <c r="J1243" i="9"/>
  <c r="AM1242" i="9"/>
  <c r="AK1242" i="9"/>
  <c r="AL1242" i="9" s="1"/>
  <c r="AF1242" i="9"/>
  <c r="AE1242" i="9"/>
  <c r="AB1242" i="9"/>
  <c r="AA1242" i="9"/>
  <c r="AJ1242" i="9" s="1"/>
  <c r="J1242" i="9"/>
  <c r="AK1241" i="9"/>
  <c r="AM1241" i="9" s="1"/>
  <c r="AF1241" i="9"/>
  <c r="AE1241" i="9"/>
  <c r="AB1241" i="9"/>
  <c r="AA1241" i="9"/>
  <c r="AJ1241" i="9" s="1"/>
  <c r="J1241" i="9"/>
  <c r="AM1240" i="9"/>
  <c r="AK1240" i="9"/>
  <c r="AL1240" i="9" s="1"/>
  <c r="AF1240" i="9"/>
  <c r="AG1240" i="9" s="1"/>
  <c r="AE1240" i="9"/>
  <c r="AB1240" i="9"/>
  <c r="AA1240" i="9"/>
  <c r="AJ1240" i="9" s="1"/>
  <c r="J1240" i="9"/>
  <c r="AK1239" i="9"/>
  <c r="AM1239" i="9" s="1"/>
  <c r="AF1239" i="9"/>
  <c r="AG1239" i="9" s="1"/>
  <c r="AE1239" i="9"/>
  <c r="AB1239" i="9"/>
  <c r="AA1239" i="9"/>
  <c r="AJ1239" i="9" s="1"/>
  <c r="J1239" i="9"/>
  <c r="AM1238" i="9"/>
  <c r="AK1238" i="9"/>
  <c r="AL1238" i="9" s="1"/>
  <c r="AF1238" i="9"/>
  <c r="AG1238" i="9" s="1"/>
  <c r="AE1238" i="9"/>
  <c r="AB1238" i="9"/>
  <c r="AA1238" i="9"/>
  <c r="AJ1238" i="9" s="1"/>
  <c r="J1238" i="9"/>
  <c r="AK1237" i="9"/>
  <c r="AM1237" i="9" s="1"/>
  <c r="AF1237" i="9"/>
  <c r="AG1237" i="9" s="1"/>
  <c r="AE1237" i="9"/>
  <c r="AB1237" i="9"/>
  <c r="AA1237" i="9"/>
  <c r="AJ1237" i="9" s="1"/>
  <c r="J1237" i="9"/>
  <c r="AM1236" i="9"/>
  <c r="AK1236" i="9"/>
  <c r="AL1236" i="9" s="1"/>
  <c r="AF1236" i="9"/>
  <c r="AE1236" i="9"/>
  <c r="AB1236" i="9"/>
  <c r="AA1236" i="9"/>
  <c r="AJ1236" i="9" s="1"/>
  <c r="J1236" i="9"/>
  <c r="AK1235" i="9"/>
  <c r="AM1235" i="9" s="1"/>
  <c r="AF1235" i="9"/>
  <c r="AI1235" i="9" s="1"/>
  <c r="AE1235" i="9"/>
  <c r="AB1235" i="9"/>
  <c r="AA1235" i="9"/>
  <c r="AJ1235" i="9" s="1"/>
  <c r="J1235" i="9"/>
  <c r="AM1234" i="9"/>
  <c r="AK1234" i="9"/>
  <c r="AL1234" i="9" s="1"/>
  <c r="AF1234" i="9"/>
  <c r="AG1234" i="9" s="1"/>
  <c r="AE1234" i="9"/>
  <c r="AB1234" i="9"/>
  <c r="AA1234" i="9"/>
  <c r="AJ1234" i="9" s="1"/>
  <c r="J1234" i="9"/>
  <c r="AK1233" i="9"/>
  <c r="AM1233" i="9" s="1"/>
  <c r="AF1233" i="9"/>
  <c r="AG1233" i="9" s="1"/>
  <c r="AE1233" i="9"/>
  <c r="AB1233" i="9"/>
  <c r="AA1233" i="9"/>
  <c r="AJ1233" i="9" s="1"/>
  <c r="J1233" i="9"/>
  <c r="AM1232" i="9"/>
  <c r="AK1232" i="9"/>
  <c r="AL1232" i="9" s="1"/>
  <c r="AF1232" i="9"/>
  <c r="AG1232" i="9" s="1"/>
  <c r="AE1232" i="9"/>
  <c r="AB1232" i="9"/>
  <c r="AA1232" i="9"/>
  <c r="AJ1232" i="9" s="1"/>
  <c r="J1232" i="9"/>
  <c r="AK1231" i="9"/>
  <c r="AM1231" i="9" s="1"/>
  <c r="AF1231" i="9"/>
  <c r="AG1231" i="9" s="1"/>
  <c r="AE1231" i="9"/>
  <c r="AB1231" i="9"/>
  <c r="AA1231" i="9"/>
  <c r="AJ1231" i="9" s="1"/>
  <c r="J1231" i="9"/>
  <c r="AM1230" i="9"/>
  <c r="AK1230" i="9"/>
  <c r="AL1230" i="9" s="1"/>
  <c r="AF1230" i="9"/>
  <c r="AG1230" i="9" s="1"/>
  <c r="AE1230" i="9"/>
  <c r="AB1230" i="9"/>
  <c r="AA1230" i="9"/>
  <c r="AJ1230" i="9" s="1"/>
  <c r="J1230" i="9"/>
  <c r="AK1229" i="9"/>
  <c r="AM1229" i="9" s="1"/>
  <c r="AF1229" i="9"/>
  <c r="AG1229" i="9" s="1"/>
  <c r="AE1229" i="9"/>
  <c r="AB1229" i="9"/>
  <c r="AA1229" i="9"/>
  <c r="AJ1229" i="9" s="1"/>
  <c r="J1229" i="9"/>
  <c r="AM1228" i="9"/>
  <c r="AK1228" i="9"/>
  <c r="AL1228" i="9" s="1"/>
  <c r="AF1228" i="9"/>
  <c r="AE1228" i="9"/>
  <c r="AB1228" i="9"/>
  <c r="AA1228" i="9"/>
  <c r="AJ1228" i="9" s="1"/>
  <c r="J1228" i="9"/>
  <c r="AK1227" i="9"/>
  <c r="AM1227" i="9" s="1"/>
  <c r="AF1227" i="9"/>
  <c r="AI1227" i="9" s="1"/>
  <c r="AE1227" i="9"/>
  <c r="AB1227" i="9"/>
  <c r="AA1227" i="9"/>
  <c r="AJ1227" i="9" s="1"/>
  <c r="J1227" i="9"/>
  <c r="AM1226" i="9"/>
  <c r="AK1226" i="9"/>
  <c r="AL1226" i="9" s="1"/>
  <c r="AF1226" i="9"/>
  <c r="AG1226" i="9" s="1"/>
  <c r="AE1226" i="9"/>
  <c r="AB1226" i="9"/>
  <c r="AA1226" i="9"/>
  <c r="AJ1226" i="9" s="1"/>
  <c r="J1226" i="9"/>
  <c r="AK1225" i="9"/>
  <c r="AM1225" i="9" s="1"/>
  <c r="AF1225" i="9"/>
  <c r="AG1225" i="9" s="1"/>
  <c r="AE1225" i="9"/>
  <c r="AB1225" i="9"/>
  <c r="AA1225" i="9"/>
  <c r="AJ1225" i="9" s="1"/>
  <c r="J1225" i="9"/>
  <c r="AM1224" i="9"/>
  <c r="AK1224" i="9"/>
  <c r="AL1224" i="9" s="1"/>
  <c r="AF1224" i="9"/>
  <c r="AG1224" i="9" s="1"/>
  <c r="AE1224" i="9"/>
  <c r="AB1224" i="9"/>
  <c r="AA1224" i="9"/>
  <c r="AJ1224" i="9" s="1"/>
  <c r="J1224" i="9"/>
  <c r="AK1223" i="9"/>
  <c r="AM1223" i="9" s="1"/>
  <c r="AF1223" i="9"/>
  <c r="AG1223" i="9" s="1"/>
  <c r="AE1223" i="9"/>
  <c r="AB1223" i="9"/>
  <c r="AA1223" i="9"/>
  <c r="AJ1223" i="9" s="1"/>
  <c r="J1223" i="9"/>
  <c r="AM1222" i="9"/>
  <c r="AK1222" i="9"/>
  <c r="AL1222" i="9" s="1"/>
  <c r="AF1222" i="9"/>
  <c r="AE1222" i="9"/>
  <c r="AB1222" i="9"/>
  <c r="AA1222" i="9"/>
  <c r="AJ1222" i="9" s="1"/>
  <c r="J1222" i="9"/>
  <c r="AK1221" i="9"/>
  <c r="AM1221" i="9" s="1"/>
  <c r="AF1221" i="9"/>
  <c r="AG1221" i="9" s="1"/>
  <c r="AE1221" i="9"/>
  <c r="AB1221" i="9"/>
  <c r="AA1221" i="9"/>
  <c r="AJ1221" i="9" s="1"/>
  <c r="J1221" i="9"/>
  <c r="AM1220" i="9"/>
  <c r="AK1220" i="9"/>
  <c r="AL1220" i="9" s="1"/>
  <c r="AF1220" i="9"/>
  <c r="AE1220" i="9"/>
  <c r="AB1220" i="9"/>
  <c r="AA1220" i="9"/>
  <c r="AJ1220" i="9" s="1"/>
  <c r="J1220" i="9"/>
  <c r="AK1219" i="9"/>
  <c r="AM1219" i="9" s="1"/>
  <c r="AF1219" i="9"/>
  <c r="AI1219" i="9" s="1"/>
  <c r="AE1219" i="9"/>
  <c r="AB1219" i="9"/>
  <c r="AA1219" i="9"/>
  <c r="AJ1219" i="9" s="1"/>
  <c r="J1219" i="9"/>
  <c r="AM1218" i="9"/>
  <c r="AK1218" i="9"/>
  <c r="AL1218" i="9" s="1"/>
  <c r="AF1218" i="9"/>
  <c r="AG1218" i="9" s="1"/>
  <c r="AE1218" i="9"/>
  <c r="AB1218" i="9"/>
  <c r="AA1218" i="9"/>
  <c r="AJ1218" i="9" s="1"/>
  <c r="J1218" i="9"/>
  <c r="AK1217" i="9"/>
  <c r="AM1217" i="9" s="1"/>
  <c r="AF1217" i="9"/>
  <c r="AG1217" i="9" s="1"/>
  <c r="AE1217" i="9"/>
  <c r="AB1217" i="9"/>
  <c r="AA1217" i="9"/>
  <c r="AJ1217" i="9" s="1"/>
  <c r="J1217" i="9"/>
  <c r="AM1216" i="9"/>
  <c r="AK1216" i="9"/>
  <c r="AL1216" i="9" s="1"/>
  <c r="AF1216" i="9"/>
  <c r="AG1216" i="9" s="1"/>
  <c r="AE1216" i="9"/>
  <c r="AB1216" i="9"/>
  <c r="AA1216" i="9"/>
  <c r="AJ1216" i="9" s="1"/>
  <c r="J1216" i="9"/>
  <c r="AK1215" i="9"/>
  <c r="AM1215" i="9" s="1"/>
  <c r="AF1215" i="9"/>
  <c r="AG1215" i="9" s="1"/>
  <c r="AE1215" i="9"/>
  <c r="AB1215" i="9"/>
  <c r="AA1215" i="9"/>
  <c r="AJ1215" i="9" s="1"/>
  <c r="J1215" i="9"/>
  <c r="AM1214" i="9"/>
  <c r="AK1214" i="9"/>
  <c r="AL1214" i="9" s="1"/>
  <c r="AF1214" i="9"/>
  <c r="AE1214" i="9"/>
  <c r="AB1214" i="9"/>
  <c r="AA1214" i="9"/>
  <c r="AJ1214" i="9" s="1"/>
  <c r="J1214" i="9"/>
  <c r="AK1213" i="9"/>
  <c r="AM1213" i="9" s="1"/>
  <c r="AF1213" i="9"/>
  <c r="AG1213" i="9" s="1"/>
  <c r="AE1213" i="9"/>
  <c r="AB1213" i="9"/>
  <c r="AA1213" i="9"/>
  <c r="AJ1213" i="9" s="1"/>
  <c r="J1213" i="9"/>
  <c r="AM1212" i="9"/>
  <c r="AK1212" i="9"/>
  <c r="AL1212" i="9" s="1"/>
  <c r="AF1212" i="9"/>
  <c r="AE1212" i="9"/>
  <c r="AB1212" i="9"/>
  <c r="AA1212" i="9"/>
  <c r="AJ1212" i="9" s="1"/>
  <c r="J1212" i="9"/>
  <c r="AK1211" i="9"/>
  <c r="AM1211" i="9" s="1"/>
  <c r="AF1211" i="9"/>
  <c r="AI1211" i="9" s="1"/>
  <c r="AE1211" i="9"/>
  <c r="AB1211" i="9"/>
  <c r="AA1211" i="9"/>
  <c r="AJ1211" i="9" s="1"/>
  <c r="J1211" i="9"/>
  <c r="AM1210" i="9"/>
  <c r="AK1210" i="9"/>
  <c r="AL1210" i="9" s="1"/>
  <c r="AF1210" i="9"/>
  <c r="AG1210" i="9" s="1"/>
  <c r="AE1210" i="9"/>
  <c r="AB1210" i="9"/>
  <c r="AA1210" i="9"/>
  <c r="AJ1210" i="9" s="1"/>
  <c r="J1210" i="9"/>
  <c r="AK1209" i="9"/>
  <c r="AM1209" i="9" s="1"/>
  <c r="AF1209" i="9"/>
  <c r="AG1209" i="9" s="1"/>
  <c r="AE1209" i="9"/>
  <c r="AB1209" i="9"/>
  <c r="AA1209" i="9"/>
  <c r="AJ1209" i="9" s="1"/>
  <c r="J1209" i="9"/>
  <c r="AM1208" i="9"/>
  <c r="AK1208" i="9"/>
  <c r="AL1208" i="9" s="1"/>
  <c r="AF1208" i="9"/>
  <c r="AG1208" i="9" s="1"/>
  <c r="AE1208" i="9"/>
  <c r="AB1208" i="9"/>
  <c r="AA1208" i="9"/>
  <c r="AJ1208" i="9" s="1"/>
  <c r="J1208" i="9"/>
  <c r="AK1207" i="9"/>
  <c r="AM1207" i="9" s="1"/>
  <c r="AF1207" i="9"/>
  <c r="AG1207" i="9" s="1"/>
  <c r="AE1207" i="9"/>
  <c r="AB1207" i="9"/>
  <c r="AA1207" i="9"/>
  <c r="AJ1207" i="9" s="1"/>
  <c r="J1207" i="9"/>
  <c r="AM1206" i="9"/>
  <c r="AK1206" i="9"/>
  <c r="AL1206" i="9" s="1"/>
  <c r="AF1206" i="9"/>
  <c r="AE1206" i="9"/>
  <c r="AB1206" i="9"/>
  <c r="AA1206" i="9"/>
  <c r="AJ1206" i="9" s="1"/>
  <c r="J1206" i="9"/>
  <c r="AK1205" i="9"/>
  <c r="AM1205" i="9" s="1"/>
  <c r="AF1205" i="9"/>
  <c r="AG1205" i="9" s="1"/>
  <c r="AE1205" i="9"/>
  <c r="AB1205" i="9"/>
  <c r="AA1205" i="9"/>
  <c r="AJ1205" i="9" s="1"/>
  <c r="J1205" i="9"/>
  <c r="AM1204" i="9"/>
  <c r="AK1204" i="9"/>
  <c r="AL1204" i="9" s="1"/>
  <c r="AF1204" i="9"/>
  <c r="AE1204" i="9"/>
  <c r="AB1204" i="9"/>
  <c r="AA1204" i="9"/>
  <c r="AJ1204" i="9" s="1"/>
  <c r="J1204" i="9"/>
  <c r="AK1203" i="9"/>
  <c r="AM1203" i="9" s="1"/>
  <c r="AF1203" i="9"/>
  <c r="AI1203" i="9" s="1"/>
  <c r="AE1203" i="9"/>
  <c r="AB1203" i="9"/>
  <c r="AA1203" i="9"/>
  <c r="AJ1203" i="9" s="1"/>
  <c r="J1203" i="9"/>
  <c r="AM1202" i="9"/>
  <c r="AK1202" i="9"/>
  <c r="AL1202" i="9" s="1"/>
  <c r="AF1202" i="9"/>
  <c r="AG1202" i="9" s="1"/>
  <c r="AE1202" i="9"/>
  <c r="AB1202" i="9"/>
  <c r="AA1202" i="9"/>
  <c r="AJ1202" i="9" s="1"/>
  <c r="J1202" i="9"/>
  <c r="AK1201" i="9"/>
  <c r="AM1201" i="9" s="1"/>
  <c r="AF1201" i="9"/>
  <c r="AG1201" i="9" s="1"/>
  <c r="AE1201" i="9"/>
  <c r="AB1201" i="9"/>
  <c r="AA1201" i="9"/>
  <c r="AJ1201" i="9" s="1"/>
  <c r="J1201" i="9"/>
  <c r="AM1200" i="9"/>
  <c r="AK1200" i="9"/>
  <c r="AL1200" i="9" s="1"/>
  <c r="AF1200" i="9"/>
  <c r="AG1200" i="9" s="1"/>
  <c r="AE1200" i="9"/>
  <c r="AB1200" i="9"/>
  <c r="AA1200" i="9"/>
  <c r="AJ1200" i="9" s="1"/>
  <c r="J1200" i="9"/>
  <c r="AK1199" i="9"/>
  <c r="AM1199" i="9" s="1"/>
  <c r="AF1199" i="9"/>
  <c r="AG1199" i="9" s="1"/>
  <c r="AE1199" i="9"/>
  <c r="AB1199" i="9"/>
  <c r="AA1199" i="9"/>
  <c r="AJ1199" i="9" s="1"/>
  <c r="J1199" i="9"/>
  <c r="AM1198" i="9"/>
  <c r="AK1198" i="9"/>
  <c r="AL1198" i="9" s="1"/>
  <c r="AF1198" i="9"/>
  <c r="AE1198" i="9"/>
  <c r="AB1198" i="9"/>
  <c r="AA1198" i="9"/>
  <c r="AJ1198" i="9" s="1"/>
  <c r="J1198" i="9"/>
  <c r="AK1197" i="9"/>
  <c r="AM1197" i="9" s="1"/>
  <c r="AF1197" i="9"/>
  <c r="AG1197" i="9" s="1"/>
  <c r="AE1197" i="9"/>
  <c r="AB1197" i="9"/>
  <c r="AA1197" i="9"/>
  <c r="AJ1197" i="9" s="1"/>
  <c r="J1197" i="9"/>
  <c r="AM1196" i="9"/>
  <c r="AK1196" i="9"/>
  <c r="AL1196" i="9" s="1"/>
  <c r="AF1196" i="9"/>
  <c r="AI1196" i="9" s="1"/>
  <c r="AE1196" i="9"/>
  <c r="AB1196" i="9"/>
  <c r="AA1196" i="9"/>
  <c r="AJ1196" i="9" s="1"/>
  <c r="J1196" i="9"/>
  <c r="AK1195" i="9"/>
  <c r="AM1195" i="9" s="1"/>
  <c r="AF1195" i="9"/>
  <c r="AE1195" i="9"/>
  <c r="AB1195" i="9"/>
  <c r="AA1195" i="9"/>
  <c r="AJ1195" i="9" s="1"/>
  <c r="J1195" i="9"/>
  <c r="AM1194" i="9"/>
  <c r="AK1194" i="9"/>
  <c r="AL1194" i="9" s="1"/>
  <c r="AF1194" i="9"/>
  <c r="AI1194" i="9" s="1"/>
  <c r="AE1194" i="9"/>
  <c r="AB1194" i="9"/>
  <c r="AA1194" i="9"/>
  <c r="AJ1194" i="9" s="1"/>
  <c r="J1194" i="9"/>
  <c r="AK1193" i="9"/>
  <c r="AM1193" i="9" s="1"/>
  <c r="AF1193" i="9"/>
  <c r="AI1193" i="9" s="1"/>
  <c r="AE1193" i="9"/>
  <c r="AB1193" i="9"/>
  <c r="AA1193" i="9"/>
  <c r="AJ1193" i="9" s="1"/>
  <c r="J1193" i="9"/>
  <c r="AM1192" i="9"/>
  <c r="AK1192" i="9"/>
  <c r="AL1192" i="9" s="1"/>
  <c r="AF1192" i="9"/>
  <c r="AG1192" i="9" s="1"/>
  <c r="AE1192" i="9"/>
  <c r="AB1192" i="9"/>
  <c r="AA1192" i="9"/>
  <c r="AJ1192" i="9" s="1"/>
  <c r="J1192" i="9"/>
  <c r="AK1191" i="9"/>
  <c r="AM1191" i="9" s="1"/>
  <c r="AF1191" i="9"/>
  <c r="AG1191" i="9" s="1"/>
  <c r="AE1191" i="9"/>
  <c r="AB1191" i="9"/>
  <c r="AA1191" i="9"/>
  <c r="AJ1191" i="9" s="1"/>
  <c r="J1191" i="9"/>
  <c r="AM1190" i="9"/>
  <c r="AK1190" i="9"/>
  <c r="AL1190" i="9" s="1"/>
  <c r="AF1190" i="9"/>
  <c r="AG1190" i="9" s="1"/>
  <c r="AE1190" i="9"/>
  <c r="AB1190" i="9"/>
  <c r="AA1190" i="9"/>
  <c r="AJ1190" i="9" s="1"/>
  <c r="J1190" i="9"/>
  <c r="AK1189" i="9"/>
  <c r="AM1189" i="9" s="1"/>
  <c r="AF1189" i="9"/>
  <c r="AG1189" i="9" s="1"/>
  <c r="AE1189" i="9"/>
  <c r="AB1189" i="9"/>
  <c r="AA1189" i="9"/>
  <c r="AJ1189" i="9" s="1"/>
  <c r="J1189" i="9"/>
  <c r="AM1188" i="9"/>
  <c r="AK1188" i="9"/>
  <c r="AL1188" i="9" s="1"/>
  <c r="AF1188" i="9"/>
  <c r="AI1188" i="9" s="1"/>
  <c r="AE1188" i="9"/>
  <c r="AB1188" i="9"/>
  <c r="AA1188" i="9"/>
  <c r="AJ1188" i="9" s="1"/>
  <c r="J1188" i="9"/>
  <c r="AK1187" i="9"/>
  <c r="AF1187" i="9"/>
  <c r="AI1187" i="9" s="1"/>
  <c r="AE1187" i="9"/>
  <c r="AB1187" i="9"/>
  <c r="AA1187" i="9"/>
  <c r="AJ1187" i="9" s="1"/>
  <c r="J1187" i="9"/>
  <c r="AK1186" i="9"/>
  <c r="AL1186" i="9" s="1"/>
  <c r="AF1186" i="9"/>
  <c r="AI1186" i="9" s="1"/>
  <c r="AE1186" i="9"/>
  <c r="AB1186" i="9"/>
  <c r="AA1186" i="9"/>
  <c r="AJ1186" i="9" s="1"/>
  <c r="J1186" i="9"/>
  <c r="AK1185" i="9"/>
  <c r="AL1185" i="9" s="1"/>
  <c r="AF1185" i="9"/>
  <c r="AI1185" i="9" s="1"/>
  <c r="AE1185" i="9"/>
  <c r="AB1185" i="9"/>
  <c r="AA1185" i="9"/>
  <c r="AJ1185" i="9" s="1"/>
  <c r="J1185" i="9"/>
  <c r="AK1184" i="9"/>
  <c r="AL1184" i="9" s="1"/>
  <c r="AF1184" i="9"/>
  <c r="AI1184" i="9" s="1"/>
  <c r="AE1184" i="9"/>
  <c r="AB1184" i="9"/>
  <c r="AA1184" i="9"/>
  <c r="AJ1184" i="9" s="1"/>
  <c r="J1184" i="9"/>
  <c r="AK1183" i="9"/>
  <c r="AL1183" i="9" s="1"/>
  <c r="AF1183" i="9"/>
  <c r="AE1183" i="9"/>
  <c r="AB1183" i="9"/>
  <c r="AA1183" i="9"/>
  <c r="AJ1183" i="9" s="1"/>
  <c r="J1183" i="9"/>
  <c r="AK1182" i="9"/>
  <c r="AL1182" i="9" s="1"/>
  <c r="AF1182" i="9"/>
  <c r="AI1182" i="9" s="1"/>
  <c r="AE1182" i="9"/>
  <c r="AB1182" i="9"/>
  <c r="AA1182" i="9"/>
  <c r="AJ1182" i="9" s="1"/>
  <c r="J1182" i="9"/>
  <c r="AK1181" i="9"/>
  <c r="AL1181" i="9" s="1"/>
  <c r="AF1181" i="9"/>
  <c r="AI1181" i="9" s="1"/>
  <c r="AE1181" i="9"/>
  <c r="AB1181" i="9"/>
  <c r="AA1181" i="9"/>
  <c r="AJ1181" i="9" s="1"/>
  <c r="J1181" i="9"/>
  <c r="AK1180" i="9"/>
  <c r="AL1180" i="9" s="1"/>
  <c r="AF1180" i="9"/>
  <c r="AI1180" i="9" s="1"/>
  <c r="AE1180" i="9"/>
  <c r="AB1180" i="9"/>
  <c r="AA1180" i="9"/>
  <c r="AJ1180" i="9" s="1"/>
  <c r="J1180" i="9"/>
  <c r="AK1179" i="9"/>
  <c r="AL1179" i="9" s="1"/>
  <c r="AF1179" i="9"/>
  <c r="AI1179" i="9" s="1"/>
  <c r="AE1179" i="9"/>
  <c r="AB1179" i="9"/>
  <c r="AA1179" i="9"/>
  <c r="AJ1179" i="9" s="1"/>
  <c r="J1179" i="9"/>
  <c r="AK1178" i="9"/>
  <c r="AL1178" i="9" s="1"/>
  <c r="AF1178" i="9"/>
  <c r="AI1178" i="9" s="1"/>
  <c r="AE1178" i="9"/>
  <c r="AB1178" i="9"/>
  <c r="AA1178" i="9"/>
  <c r="AJ1178" i="9" s="1"/>
  <c r="J1178" i="9"/>
  <c r="AK1177" i="9"/>
  <c r="AL1177" i="9" s="1"/>
  <c r="AF1177" i="9"/>
  <c r="AI1177" i="9" s="1"/>
  <c r="AE1177" i="9"/>
  <c r="AB1177" i="9"/>
  <c r="AA1177" i="9"/>
  <c r="AJ1177" i="9" s="1"/>
  <c r="J1177" i="9"/>
  <c r="AK1176" i="9"/>
  <c r="AL1176" i="9" s="1"/>
  <c r="AF1176" i="9"/>
  <c r="AI1176" i="9" s="1"/>
  <c r="AE1176" i="9"/>
  <c r="AB1176" i="9"/>
  <c r="AA1176" i="9"/>
  <c r="AJ1176" i="9" s="1"/>
  <c r="J1176" i="9"/>
  <c r="AK1175" i="9"/>
  <c r="AL1175" i="9" s="1"/>
  <c r="AF1175" i="9"/>
  <c r="AE1175" i="9"/>
  <c r="AB1175" i="9"/>
  <c r="AA1175" i="9"/>
  <c r="AJ1175" i="9" s="1"/>
  <c r="J1175" i="9"/>
  <c r="AK1174" i="9"/>
  <c r="AL1174" i="9" s="1"/>
  <c r="AF1174" i="9"/>
  <c r="AI1174" i="9" s="1"/>
  <c r="AE1174" i="9"/>
  <c r="AB1174" i="9"/>
  <c r="AA1174" i="9"/>
  <c r="AJ1174" i="9" s="1"/>
  <c r="J1174" i="9"/>
  <c r="AK1173" i="9"/>
  <c r="AL1173" i="9" s="1"/>
  <c r="AF1173" i="9"/>
  <c r="AI1173" i="9" s="1"/>
  <c r="AE1173" i="9"/>
  <c r="AB1173" i="9"/>
  <c r="AA1173" i="9"/>
  <c r="AJ1173" i="9" s="1"/>
  <c r="J1173" i="9"/>
  <c r="AK1172" i="9"/>
  <c r="AL1172" i="9" s="1"/>
  <c r="AF1172" i="9"/>
  <c r="AI1172" i="9" s="1"/>
  <c r="AE1172" i="9"/>
  <c r="AB1172" i="9"/>
  <c r="AA1172" i="9"/>
  <c r="AJ1172" i="9" s="1"/>
  <c r="J1172" i="9"/>
  <c r="AK1171" i="9"/>
  <c r="AL1171" i="9" s="1"/>
  <c r="AF1171" i="9"/>
  <c r="AI1171" i="9" s="1"/>
  <c r="AE1171" i="9"/>
  <c r="AB1171" i="9"/>
  <c r="AA1171" i="9"/>
  <c r="AJ1171" i="9" s="1"/>
  <c r="J1171" i="9"/>
  <c r="AK1170" i="9"/>
  <c r="AL1170" i="9" s="1"/>
  <c r="AF1170" i="9"/>
  <c r="AI1170" i="9" s="1"/>
  <c r="AE1170" i="9"/>
  <c r="AB1170" i="9"/>
  <c r="AA1170" i="9"/>
  <c r="AJ1170" i="9" s="1"/>
  <c r="J1170" i="9"/>
  <c r="AK1169" i="9"/>
  <c r="AL1169" i="9" s="1"/>
  <c r="AF1169" i="9"/>
  <c r="AI1169" i="9" s="1"/>
  <c r="AE1169" i="9"/>
  <c r="AB1169" i="9"/>
  <c r="AA1169" i="9"/>
  <c r="AJ1169" i="9" s="1"/>
  <c r="J1169" i="9"/>
  <c r="AK1168" i="9"/>
  <c r="AL1168" i="9" s="1"/>
  <c r="AF1168" i="9"/>
  <c r="AI1168" i="9" s="1"/>
  <c r="AE1168" i="9"/>
  <c r="AB1168" i="9"/>
  <c r="AA1168" i="9"/>
  <c r="AJ1168" i="9" s="1"/>
  <c r="J1168" i="9"/>
  <c r="AK1167" i="9"/>
  <c r="AL1167" i="9" s="1"/>
  <c r="AF1167" i="9"/>
  <c r="AE1167" i="9"/>
  <c r="AB1167" i="9"/>
  <c r="AA1167" i="9"/>
  <c r="AJ1167" i="9" s="1"/>
  <c r="J1167" i="9"/>
  <c r="AK1166" i="9"/>
  <c r="AL1166" i="9" s="1"/>
  <c r="AF1166" i="9"/>
  <c r="AI1166" i="9" s="1"/>
  <c r="AE1166" i="9"/>
  <c r="AB1166" i="9"/>
  <c r="AA1166" i="9"/>
  <c r="AJ1166" i="9" s="1"/>
  <c r="J1166" i="9"/>
  <c r="AK1165" i="9"/>
  <c r="AL1165" i="9" s="1"/>
  <c r="AF1165" i="9"/>
  <c r="AI1165" i="9" s="1"/>
  <c r="AE1165" i="9"/>
  <c r="AB1165" i="9"/>
  <c r="AA1165" i="9"/>
  <c r="AJ1165" i="9" s="1"/>
  <c r="J1165" i="9"/>
  <c r="AK1164" i="9"/>
  <c r="AL1164" i="9" s="1"/>
  <c r="AF1164" i="9"/>
  <c r="AI1164" i="9" s="1"/>
  <c r="AE1164" i="9"/>
  <c r="AB1164" i="9"/>
  <c r="AA1164" i="9"/>
  <c r="AJ1164" i="9" s="1"/>
  <c r="J1164" i="9"/>
  <c r="AK1163" i="9"/>
  <c r="AL1163" i="9" s="1"/>
  <c r="AF1163" i="9"/>
  <c r="AI1163" i="9" s="1"/>
  <c r="AE1163" i="9"/>
  <c r="AB1163" i="9"/>
  <c r="AA1163" i="9"/>
  <c r="AJ1163" i="9" s="1"/>
  <c r="J1163" i="9"/>
  <c r="AK1162" i="9"/>
  <c r="AL1162" i="9" s="1"/>
  <c r="AF1162" i="9"/>
  <c r="AI1162" i="9" s="1"/>
  <c r="AE1162" i="9"/>
  <c r="AB1162" i="9"/>
  <c r="AA1162" i="9"/>
  <c r="AJ1162" i="9" s="1"/>
  <c r="J1162" i="9"/>
  <c r="AK1161" i="9"/>
  <c r="AL1161" i="9" s="1"/>
  <c r="AF1161" i="9"/>
  <c r="AI1161" i="9" s="1"/>
  <c r="AE1161" i="9"/>
  <c r="AB1161" i="9"/>
  <c r="AA1161" i="9"/>
  <c r="AJ1161" i="9" s="1"/>
  <c r="J1161" i="9"/>
  <c r="AK1160" i="9"/>
  <c r="AL1160" i="9" s="1"/>
  <c r="AF1160" i="9"/>
  <c r="AI1160" i="9" s="1"/>
  <c r="AE1160" i="9"/>
  <c r="AB1160" i="9"/>
  <c r="AA1160" i="9"/>
  <c r="AJ1160" i="9" s="1"/>
  <c r="J1160" i="9"/>
  <c r="AK1159" i="9"/>
  <c r="AL1159" i="9" s="1"/>
  <c r="AF1159" i="9"/>
  <c r="AE1159" i="9"/>
  <c r="AB1159" i="9"/>
  <c r="AA1159" i="9"/>
  <c r="AJ1159" i="9" s="1"/>
  <c r="J1159" i="9"/>
  <c r="AK1158" i="9"/>
  <c r="AL1158" i="9" s="1"/>
  <c r="AF1158" i="9"/>
  <c r="AI1158" i="9" s="1"/>
  <c r="AE1158" i="9"/>
  <c r="AB1158" i="9"/>
  <c r="AA1158" i="9"/>
  <c r="AJ1158" i="9" s="1"/>
  <c r="J1158" i="9"/>
  <c r="AK1157" i="9"/>
  <c r="AL1157" i="9" s="1"/>
  <c r="AF1157" i="9"/>
  <c r="AI1157" i="9" s="1"/>
  <c r="AE1157" i="9"/>
  <c r="AB1157" i="9"/>
  <c r="AA1157" i="9"/>
  <c r="AJ1157" i="9" s="1"/>
  <c r="J1157" i="9"/>
  <c r="AK1156" i="9"/>
  <c r="AL1156" i="9" s="1"/>
  <c r="AF1156" i="9"/>
  <c r="AI1156" i="9" s="1"/>
  <c r="AE1156" i="9"/>
  <c r="AB1156" i="9"/>
  <c r="AA1156" i="9"/>
  <c r="AJ1156" i="9" s="1"/>
  <c r="J1156" i="9"/>
  <c r="AK1155" i="9"/>
  <c r="AL1155" i="9" s="1"/>
  <c r="AF1155" i="9"/>
  <c r="AI1155" i="9" s="1"/>
  <c r="AE1155" i="9"/>
  <c r="AB1155" i="9"/>
  <c r="AA1155" i="9"/>
  <c r="AJ1155" i="9" s="1"/>
  <c r="J1155" i="9"/>
  <c r="AK1154" i="9"/>
  <c r="AL1154" i="9" s="1"/>
  <c r="AF1154" i="9"/>
  <c r="AI1154" i="9" s="1"/>
  <c r="AE1154" i="9"/>
  <c r="AB1154" i="9"/>
  <c r="AA1154" i="9"/>
  <c r="AJ1154" i="9" s="1"/>
  <c r="J1154" i="9"/>
  <c r="AK1153" i="9"/>
  <c r="AL1153" i="9" s="1"/>
  <c r="AF1153" i="9"/>
  <c r="AI1153" i="9" s="1"/>
  <c r="AE1153" i="9"/>
  <c r="AB1153" i="9"/>
  <c r="AA1153" i="9"/>
  <c r="AJ1153" i="9" s="1"/>
  <c r="J1153" i="9"/>
  <c r="AK1152" i="9"/>
  <c r="AL1152" i="9" s="1"/>
  <c r="AF1152" i="9"/>
  <c r="AI1152" i="9" s="1"/>
  <c r="AE1152" i="9"/>
  <c r="AB1152" i="9"/>
  <c r="AA1152" i="9"/>
  <c r="AJ1152" i="9" s="1"/>
  <c r="J1152" i="9"/>
  <c r="AK1151" i="9"/>
  <c r="AL1151" i="9" s="1"/>
  <c r="AF1151" i="9"/>
  <c r="AE1151" i="9"/>
  <c r="AB1151" i="9"/>
  <c r="AA1151" i="9"/>
  <c r="AJ1151" i="9" s="1"/>
  <c r="J1151" i="9"/>
  <c r="AK1150" i="9"/>
  <c r="AL1150" i="9" s="1"/>
  <c r="AF1150" i="9"/>
  <c r="AI1150" i="9" s="1"/>
  <c r="AE1150" i="9"/>
  <c r="AB1150" i="9"/>
  <c r="AA1150" i="9"/>
  <c r="AJ1150" i="9" s="1"/>
  <c r="J1150" i="9"/>
  <c r="AK1149" i="9"/>
  <c r="AL1149" i="9" s="1"/>
  <c r="AF1149" i="9"/>
  <c r="AI1149" i="9" s="1"/>
  <c r="AE1149" i="9"/>
  <c r="AB1149" i="9"/>
  <c r="AA1149" i="9"/>
  <c r="AJ1149" i="9" s="1"/>
  <c r="J1149" i="9"/>
  <c r="AK1148" i="9"/>
  <c r="AL1148" i="9" s="1"/>
  <c r="AF1148" i="9"/>
  <c r="AE1148" i="9"/>
  <c r="AB1148" i="9"/>
  <c r="AA1148" i="9"/>
  <c r="AJ1148" i="9" s="1"/>
  <c r="J1148" i="9"/>
  <c r="AK1147" i="9"/>
  <c r="AL1147" i="9" s="1"/>
  <c r="AF1147" i="9"/>
  <c r="AI1147" i="9" s="1"/>
  <c r="AE1147" i="9"/>
  <c r="AB1147" i="9"/>
  <c r="AA1147" i="9"/>
  <c r="AJ1147" i="9" s="1"/>
  <c r="J1147" i="9"/>
  <c r="AK1146" i="9"/>
  <c r="AL1146" i="9" s="1"/>
  <c r="AF1146" i="9"/>
  <c r="AI1146" i="9" s="1"/>
  <c r="AE1146" i="9"/>
  <c r="AB1146" i="9"/>
  <c r="AA1146" i="9"/>
  <c r="AJ1146" i="9" s="1"/>
  <c r="J1146" i="9"/>
  <c r="AK1145" i="9"/>
  <c r="AL1145" i="9" s="1"/>
  <c r="AF1145" i="9"/>
  <c r="AI1145" i="9" s="1"/>
  <c r="AE1145" i="9"/>
  <c r="AB1145" i="9"/>
  <c r="AA1145" i="9"/>
  <c r="AJ1145" i="9" s="1"/>
  <c r="J1145" i="9"/>
  <c r="AK1144" i="9"/>
  <c r="AL1144" i="9" s="1"/>
  <c r="AF1144" i="9"/>
  <c r="AE1144" i="9"/>
  <c r="AB1144" i="9"/>
  <c r="AA1144" i="9"/>
  <c r="AJ1144" i="9" s="1"/>
  <c r="J1144" i="9"/>
  <c r="AK1143" i="9"/>
  <c r="AL1143" i="9" s="1"/>
  <c r="AF1143" i="9"/>
  <c r="AE1143" i="9"/>
  <c r="AB1143" i="9"/>
  <c r="AA1143" i="9"/>
  <c r="AJ1143" i="9" s="1"/>
  <c r="J1143" i="9"/>
  <c r="AK1142" i="9"/>
  <c r="AL1142" i="9" s="1"/>
  <c r="AF1142" i="9"/>
  <c r="AI1142" i="9" s="1"/>
  <c r="AE1142" i="9"/>
  <c r="AB1142" i="9"/>
  <c r="AA1142" i="9"/>
  <c r="AJ1142" i="9" s="1"/>
  <c r="J1142" i="9"/>
  <c r="AK1141" i="9"/>
  <c r="AL1141" i="9" s="1"/>
  <c r="AF1141" i="9"/>
  <c r="AI1141" i="9" s="1"/>
  <c r="AE1141" i="9"/>
  <c r="AB1141" i="9"/>
  <c r="AA1141" i="9"/>
  <c r="AJ1141" i="9" s="1"/>
  <c r="J1141" i="9"/>
  <c r="AK1140" i="9"/>
  <c r="AL1140" i="9" s="1"/>
  <c r="AF1140" i="9"/>
  <c r="AE1140" i="9"/>
  <c r="AB1140" i="9"/>
  <c r="AA1140" i="9"/>
  <c r="AJ1140" i="9" s="1"/>
  <c r="J1140" i="9"/>
  <c r="AK1139" i="9"/>
  <c r="AL1139" i="9" s="1"/>
  <c r="AF1139" i="9"/>
  <c r="AI1139" i="9" s="1"/>
  <c r="AE1139" i="9"/>
  <c r="AB1139" i="9"/>
  <c r="AA1139" i="9"/>
  <c r="AJ1139" i="9" s="1"/>
  <c r="J1139" i="9"/>
  <c r="AK1138" i="9"/>
  <c r="AL1138" i="9" s="1"/>
  <c r="AF1138" i="9"/>
  <c r="AI1138" i="9" s="1"/>
  <c r="AE1138" i="9"/>
  <c r="AB1138" i="9"/>
  <c r="AA1138" i="9"/>
  <c r="AJ1138" i="9" s="1"/>
  <c r="J1138" i="9"/>
  <c r="AK1137" i="9"/>
  <c r="AL1137" i="9" s="1"/>
  <c r="AF1137" i="9"/>
  <c r="AI1137" i="9" s="1"/>
  <c r="AE1137" i="9"/>
  <c r="AB1137" i="9"/>
  <c r="AA1137" i="9"/>
  <c r="AJ1137" i="9" s="1"/>
  <c r="J1137" i="9"/>
  <c r="AK1136" i="9"/>
  <c r="AL1136" i="9" s="1"/>
  <c r="AF1136" i="9"/>
  <c r="AE1136" i="9"/>
  <c r="AB1136" i="9"/>
  <c r="AA1136" i="9"/>
  <c r="AJ1136" i="9" s="1"/>
  <c r="J1136" i="9"/>
  <c r="AK1135" i="9"/>
  <c r="AL1135" i="9" s="1"/>
  <c r="AF1135" i="9"/>
  <c r="AE1135" i="9"/>
  <c r="AB1135" i="9"/>
  <c r="AA1135" i="9"/>
  <c r="AJ1135" i="9" s="1"/>
  <c r="J1135" i="9"/>
  <c r="AK1134" i="9"/>
  <c r="AL1134" i="9" s="1"/>
  <c r="AF1134" i="9"/>
  <c r="AI1134" i="9" s="1"/>
  <c r="AE1134" i="9"/>
  <c r="AB1134" i="9"/>
  <c r="AA1134" i="9"/>
  <c r="AJ1134" i="9" s="1"/>
  <c r="J1134" i="9"/>
  <c r="AK1133" i="9"/>
  <c r="AL1133" i="9" s="1"/>
  <c r="AF1133" i="9"/>
  <c r="AI1133" i="9" s="1"/>
  <c r="AE1133" i="9"/>
  <c r="AB1133" i="9"/>
  <c r="AA1133" i="9"/>
  <c r="AJ1133" i="9" s="1"/>
  <c r="J1133" i="9"/>
  <c r="AK1132" i="9"/>
  <c r="AL1132" i="9" s="1"/>
  <c r="AF1132" i="9"/>
  <c r="AE1132" i="9"/>
  <c r="AB1132" i="9"/>
  <c r="AA1132" i="9"/>
  <c r="AJ1132" i="9" s="1"/>
  <c r="J1132" i="9"/>
  <c r="AK1131" i="9"/>
  <c r="AL1131" i="9" s="1"/>
  <c r="AF1131" i="9"/>
  <c r="AI1131" i="9" s="1"/>
  <c r="AE1131" i="9"/>
  <c r="AB1131" i="9"/>
  <c r="AA1131" i="9"/>
  <c r="AJ1131" i="9" s="1"/>
  <c r="J1131" i="9"/>
  <c r="AK1130" i="9"/>
  <c r="AL1130" i="9" s="1"/>
  <c r="AF1130" i="9"/>
  <c r="AI1130" i="9" s="1"/>
  <c r="AE1130" i="9"/>
  <c r="AB1130" i="9"/>
  <c r="AA1130" i="9"/>
  <c r="AJ1130" i="9" s="1"/>
  <c r="J1130" i="9"/>
  <c r="AK1129" i="9"/>
  <c r="AL1129" i="9" s="1"/>
  <c r="AF1129" i="9"/>
  <c r="AE1129" i="9"/>
  <c r="AB1129" i="9"/>
  <c r="AA1129" i="9"/>
  <c r="AJ1129" i="9" s="1"/>
  <c r="J1129" i="9"/>
  <c r="AK1128" i="9"/>
  <c r="AL1128" i="9" s="1"/>
  <c r="AF1128" i="9"/>
  <c r="AI1128" i="9" s="1"/>
  <c r="AE1128" i="9"/>
  <c r="AB1128" i="9"/>
  <c r="AA1128" i="9"/>
  <c r="AJ1128" i="9" s="1"/>
  <c r="J1128" i="9"/>
  <c r="AK1127" i="9"/>
  <c r="AL1127" i="9" s="1"/>
  <c r="AF1127" i="9"/>
  <c r="AI1127" i="9" s="1"/>
  <c r="AE1127" i="9"/>
  <c r="AB1127" i="9"/>
  <c r="AA1127" i="9"/>
  <c r="AJ1127" i="9" s="1"/>
  <c r="J1127" i="9"/>
  <c r="AK1126" i="9"/>
  <c r="AL1126" i="9" s="1"/>
  <c r="AF1126" i="9"/>
  <c r="AI1126" i="9" s="1"/>
  <c r="AE1126" i="9"/>
  <c r="AB1126" i="9"/>
  <c r="AA1126" i="9"/>
  <c r="AJ1126" i="9" s="1"/>
  <c r="J1126" i="9"/>
  <c r="AK1125" i="9"/>
  <c r="AL1125" i="9" s="1"/>
  <c r="AF1125" i="9"/>
  <c r="AE1125" i="9"/>
  <c r="AB1125" i="9"/>
  <c r="AA1125" i="9"/>
  <c r="AJ1125" i="9" s="1"/>
  <c r="J1125" i="9"/>
  <c r="AK1124" i="9"/>
  <c r="AL1124" i="9" s="1"/>
  <c r="AF1124" i="9"/>
  <c r="AE1124" i="9"/>
  <c r="AB1124" i="9"/>
  <c r="AA1124" i="9"/>
  <c r="AJ1124" i="9" s="1"/>
  <c r="J1124" i="9"/>
  <c r="AK1123" i="9"/>
  <c r="AL1123" i="9" s="1"/>
  <c r="AF1123" i="9"/>
  <c r="AE1123" i="9"/>
  <c r="AB1123" i="9"/>
  <c r="AA1123" i="9"/>
  <c r="AJ1123" i="9" s="1"/>
  <c r="J1123" i="9"/>
  <c r="AK1122" i="9"/>
  <c r="AL1122" i="9" s="1"/>
  <c r="AF1122" i="9"/>
  <c r="AE1122" i="9"/>
  <c r="AB1122" i="9"/>
  <c r="AA1122" i="9"/>
  <c r="AJ1122" i="9" s="1"/>
  <c r="J1122" i="9"/>
  <c r="AK1121" i="9"/>
  <c r="AL1121" i="9" s="1"/>
  <c r="AF1121" i="9"/>
  <c r="AE1121" i="9"/>
  <c r="AB1121" i="9"/>
  <c r="AA1121" i="9"/>
  <c r="AJ1121" i="9" s="1"/>
  <c r="J1121" i="9"/>
  <c r="AK1120" i="9"/>
  <c r="AL1120" i="9" s="1"/>
  <c r="AF1120" i="9"/>
  <c r="AE1120" i="9"/>
  <c r="AB1120" i="9"/>
  <c r="AA1120" i="9"/>
  <c r="AJ1120" i="9" s="1"/>
  <c r="J1120" i="9"/>
  <c r="AK1119" i="9"/>
  <c r="AL1119" i="9" s="1"/>
  <c r="AF1119" i="9"/>
  <c r="AE1119" i="9"/>
  <c r="AB1119" i="9"/>
  <c r="AA1119" i="9"/>
  <c r="AJ1119" i="9" s="1"/>
  <c r="J1119" i="9"/>
  <c r="AK1118" i="9"/>
  <c r="AL1118" i="9" s="1"/>
  <c r="AF1118" i="9"/>
  <c r="AE1118" i="9"/>
  <c r="AB1118" i="9"/>
  <c r="AA1118" i="9"/>
  <c r="AJ1118" i="9" s="1"/>
  <c r="J1118" i="9"/>
  <c r="AK1117" i="9"/>
  <c r="AL1117" i="9" s="1"/>
  <c r="AF1117" i="9"/>
  <c r="AE1117" i="9"/>
  <c r="AB1117" i="9"/>
  <c r="AA1117" i="9"/>
  <c r="AJ1117" i="9" s="1"/>
  <c r="J1117" i="9"/>
  <c r="AK1116" i="9"/>
  <c r="AL1116" i="9" s="1"/>
  <c r="AF1116" i="9"/>
  <c r="AE1116" i="9"/>
  <c r="AB1116" i="9"/>
  <c r="AA1116" i="9"/>
  <c r="AJ1116" i="9" s="1"/>
  <c r="J1116" i="9"/>
  <c r="AK1115" i="9"/>
  <c r="AL1115" i="9" s="1"/>
  <c r="AF1115" i="9"/>
  <c r="AE1115" i="9"/>
  <c r="AB1115" i="9"/>
  <c r="AA1115" i="9"/>
  <c r="AJ1115" i="9" s="1"/>
  <c r="J1115" i="9"/>
  <c r="AK1114" i="9"/>
  <c r="AL1114" i="9" s="1"/>
  <c r="AF1114" i="9"/>
  <c r="AE1114" i="9"/>
  <c r="AB1114" i="9"/>
  <c r="AA1114" i="9"/>
  <c r="AJ1114" i="9" s="1"/>
  <c r="J1114" i="9"/>
  <c r="AK1113" i="9"/>
  <c r="AL1113" i="9" s="1"/>
  <c r="AF1113" i="9"/>
  <c r="AE1113" i="9"/>
  <c r="AB1113" i="9"/>
  <c r="AA1113" i="9"/>
  <c r="AJ1113" i="9" s="1"/>
  <c r="J1113" i="9"/>
  <c r="AK1112" i="9"/>
  <c r="AL1112" i="9" s="1"/>
  <c r="AF1112" i="9"/>
  <c r="AE1112" i="9"/>
  <c r="AB1112" i="9"/>
  <c r="AA1112" i="9"/>
  <c r="AJ1112" i="9" s="1"/>
  <c r="J1112" i="9"/>
  <c r="AK1111" i="9"/>
  <c r="AL1111" i="9" s="1"/>
  <c r="AF1111" i="9"/>
  <c r="AE1111" i="9"/>
  <c r="AB1111" i="9"/>
  <c r="AA1111" i="9"/>
  <c r="AJ1111" i="9" s="1"/>
  <c r="J1111" i="9"/>
  <c r="AK1110" i="9"/>
  <c r="AL1110" i="9" s="1"/>
  <c r="AF1110" i="9"/>
  <c r="AE1110" i="9"/>
  <c r="AB1110" i="9"/>
  <c r="AA1110" i="9"/>
  <c r="AJ1110" i="9" s="1"/>
  <c r="J1110" i="9"/>
  <c r="AK1109" i="9"/>
  <c r="AL1109" i="9" s="1"/>
  <c r="AF1109" i="9"/>
  <c r="AE1109" i="9"/>
  <c r="AB1109" i="9"/>
  <c r="AA1109" i="9"/>
  <c r="AJ1109" i="9" s="1"/>
  <c r="J1109" i="9"/>
  <c r="AK1108" i="9"/>
  <c r="AL1108" i="9" s="1"/>
  <c r="AF1108" i="9"/>
  <c r="AE1108" i="9"/>
  <c r="AB1108" i="9"/>
  <c r="AA1108" i="9"/>
  <c r="AJ1108" i="9" s="1"/>
  <c r="J1108" i="9"/>
  <c r="AK1107" i="9"/>
  <c r="AL1107" i="9" s="1"/>
  <c r="AF1107" i="9"/>
  <c r="AE1107" i="9"/>
  <c r="AB1107" i="9"/>
  <c r="AA1107" i="9"/>
  <c r="AJ1107" i="9" s="1"/>
  <c r="J1107" i="9"/>
  <c r="AK1106" i="9"/>
  <c r="AL1106" i="9" s="1"/>
  <c r="AF1106" i="9"/>
  <c r="AE1106" i="9"/>
  <c r="AB1106" i="9"/>
  <c r="AA1106" i="9"/>
  <c r="AJ1106" i="9" s="1"/>
  <c r="J1106" i="9"/>
  <c r="AK1105" i="9"/>
  <c r="AL1105" i="9" s="1"/>
  <c r="AF1105" i="9"/>
  <c r="AE1105" i="9"/>
  <c r="AB1105" i="9"/>
  <c r="AA1105" i="9"/>
  <c r="AJ1105" i="9" s="1"/>
  <c r="J1105" i="9"/>
  <c r="AK1104" i="9"/>
  <c r="AL1104" i="9" s="1"/>
  <c r="AF1104" i="9"/>
  <c r="AE1104" i="9"/>
  <c r="AB1104" i="9"/>
  <c r="AA1104" i="9"/>
  <c r="AJ1104" i="9" s="1"/>
  <c r="J1104" i="9"/>
  <c r="AK1103" i="9"/>
  <c r="AL1103" i="9" s="1"/>
  <c r="AF1103" i="9"/>
  <c r="AE1103" i="9"/>
  <c r="AB1103" i="9"/>
  <c r="AA1103" i="9"/>
  <c r="AJ1103" i="9" s="1"/>
  <c r="J1103" i="9"/>
  <c r="AK1102" i="9"/>
  <c r="AL1102" i="9" s="1"/>
  <c r="AF1102" i="9"/>
  <c r="AE1102" i="9"/>
  <c r="AB1102" i="9"/>
  <c r="AA1102" i="9"/>
  <c r="AJ1102" i="9" s="1"/>
  <c r="J1102" i="9"/>
  <c r="AK1101" i="9"/>
  <c r="AL1101" i="9" s="1"/>
  <c r="AF1101" i="9"/>
  <c r="AE1101" i="9"/>
  <c r="AB1101" i="9"/>
  <c r="AA1101" i="9"/>
  <c r="AJ1101" i="9" s="1"/>
  <c r="J1101" i="9"/>
  <c r="AK1100" i="9"/>
  <c r="AL1100" i="9" s="1"/>
  <c r="AF1100" i="9"/>
  <c r="AE1100" i="9"/>
  <c r="AB1100" i="9"/>
  <c r="AA1100" i="9"/>
  <c r="AJ1100" i="9" s="1"/>
  <c r="J1100" i="9"/>
  <c r="AK1099" i="9"/>
  <c r="AL1099" i="9" s="1"/>
  <c r="AF1099" i="9"/>
  <c r="AE1099" i="9"/>
  <c r="AB1099" i="9"/>
  <c r="AA1099" i="9"/>
  <c r="AJ1099" i="9" s="1"/>
  <c r="J1099" i="9"/>
  <c r="AK1098" i="9"/>
  <c r="AL1098" i="9" s="1"/>
  <c r="AF1098" i="9"/>
  <c r="AE1098" i="9"/>
  <c r="AB1098" i="9"/>
  <c r="AA1098" i="9"/>
  <c r="AJ1098" i="9" s="1"/>
  <c r="J1098" i="9"/>
  <c r="AK1097" i="9"/>
  <c r="AL1097" i="9" s="1"/>
  <c r="AF1097" i="9"/>
  <c r="AE1097" i="9"/>
  <c r="AB1097" i="9"/>
  <c r="AA1097" i="9"/>
  <c r="AJ1097" i="9" s="1"/>
  <c r="J1097" i="9"/>
  <c r="AK1096" i="9"/>
  <c r="AL1096" i="9" s="1"/>
  <c r="AF1096" i="9"/>
  <c r="AE1096" i="9"/>
  <c r="AB1096" i="9"/>
  <c r="AA1096" i="9"/>
  <c r="AJ1096" i="9" s="1"/>
  <c r="J1096" i="9"/>
  <c r="AK1095" i="9"/>
  <c r="AL1095" i="9" s="1"/>
  <c r="AF1095" i="9"/>
  <c r="AE1095" i="9"/>
  <c r="AB1095" i="9"/>
  <c r="AA1095" i="9"/>
  <c r="AJ1095" i="9" s="1"/>
  <c r="J1095" i="9"/>
  <c r="AK1094" i="9"/>
  <c r="AL1094" i="9" s="1"/>
  <c r="AF1094" i="9"/>
  <c r="AE1094" i="9"/>
  <c r="AB1094" i="9"/>
  <c r="AA1094" i="9"/>
  <c r="AJ1094" i="9" s="1"/>
  <c r="J1094" i="9"/>
  <c r="AK1093" i="9"/>
  <c r="AL1093" i="9" s="1"/>
  <c r="AF1093" i="9"/>
  <c r="AE1093" i="9"/>
  <c r="AB1093" i="9"/>
  <c r="AA1093" i="9"/>
  <c r="AJ1093" i="9" s="1"/>
  <c r="J1093" i="9"/>
  <c r="AK1092" i="9"/>
  <c r="AL1092" i="9" s="1"/>
  <c r="AF1092" i="9"/>
  <c r="AE1092" i="9"/>
  <c r="AB1092" i="9"/>
  <c r="AA1092" i="9"/>
  <c r="AJ1092" i="9" s="1"/>
  <c r="J1092" i="9"/>
  <c r="AK1091" i="9"/>
  <c r="AL1091" i="9" s="1"/>
  <c r="AF1091" i="9"/>
  <c r="AE1091" i="9"/>
  <c r="AB1091" i="9"/>
  <c r="AA1091" i="9"/>
  <c r="AJ1091" i="9" s="1"/>
  <c r="J1091" i="9"/>
  <c r="AK1090" i="9"/>
  <c r="AL1090" i="9" s="1"/>
  <c r="AF1090" i="9"/>
  <c r="AE1090" i="9"/>
  <c r="AB1090" i="9"/>
  <c r="AA1090" i="9"/>
  <c r="AJ1090" i="9" s="1"/>
  <c r="J1090" i="9"/>
  <c r="AK1089" i="9"/>
  <c r="AL1089" i="9" s="1"/>
  <c r="AF1089" i="9"/>
  <c r="AE1089" i="9"/>
  <c r="AB1089" i="9"/>
  <c r="AA1089" i="9"/>
  <c r="AJ1089" i="9" s="1"/>
  <c r="J1089" i="9"/>
  <c r="AK1088" i="9"/>
  <c r="AL1088" i="9" s="1"/>
  <c r="AF1088" i="9"/>
  <c r="AE1088" i="9"/>
  <c r="AB1088" i="9"/>
  <c r="AA1088" i="9"/>
  <c r="AJ1088" i="9" s="1"/>
  <c r="J1088" i="9"/>
  <c r="AK1087" i="9"/>
  <c r="AL1087" i="9" s="1"/>
  <c r="AF1087" i="9"/>
  <c r="AE1087" i="9"/>
  <c r="AB1087" i="9"/>
  <c r="AA1087" i="9"/>
  <c r="AJ1087" i="9" s="1"/>
  <c r="J1087" i="9"/>
  <c r="AK1086" i="9"/>
  <c r="AL1086" i="9" s="1"/>
  <c r="AF1086" i="9"/>
  <c r="AE1086" i="9"/>
  <c r="AB1086" i="9"/>
  <c r="AA1086" i="9"/>
  <c r="AJ1086" i="9" s="1"/>
  <c r="J1086" i="9"/>
  <c r="AK1085" i="9"/>
  <c r="AL1085" i="9" s="1"/>
  <c r="AF1085" i="9"/>
  <c r="AE1085" i="9"/>
  <c r="AB1085" i="9"/>
  <c r="AA1085" i="9"/>
  <c r="AJ1085" i="9" s="1"/>
  <c r="J1085" i="9"/>
  <c r="AK1084" i="9"/>
  <c r="AL1084" i="9" s="1"/>
  <c r="AF1084" i="9"/>
  <c r="AE1084" i="9"/>
  <c r="AB1084" i="9"/>
  <c r="AA1084" i="9"/>
  <c r="AJ1084" i="9" s="1"/>
  <c r="J1084" i="9"/>
  <c r="AK1083" i="9"/>
  <c r="AL1083" i="9" s="1"/>
  <c r="AF1083" i="9"/>
  <c r="AE1083" i="9"/>
  <c r="AB1083" i="9"/>
  <c r="AA1083" i="9"/>
  <c r="AJ1083" i="9" s="1"/>
  <c r="J1083" i="9"/>
  <c r="AK1082" i="9"/>
  <c r="AL1082" i="9" s="1"/>
  <c r="AF1082" i="9"/>
  <c r="AE1082" i="9"/>
  <c r="AB1082" i="9"/>
  <c r="AA1082" i="9"/>
  <c r="AJ1082" i="9" s="1"/>
  <c r="J1082" i="9"/>
  <c r="AK1081" i="9"/>
  <c r="AL1081" i="9" s="1"/>
  <c r="AF1081" i="9"/>
  <c r="AE1081" i="9"/>
  <c r="AB1081" i="9"/>
  <c r="AA1081" i="9"/>
  <c r="AJ1081" i="9" s="1"/>
  <c r="J1081" i="9"/>
  <c r="AK1080" i="9"/>
  <c r="AL1080" i="9" s="1"/>
  <c r="AF1080" i="9"/>
  <c r="AE1080" i="9"/>
  <c r="AB1080" i="9"/>
  <c r="AA1080" i="9"/>
  <c r="AJ1080" i="9" s="1"/>
  <c r="J1080" i="9"/>
  <c r="AK1079" i="9"/>
  <c r="AL1079" i="9" s="1"/>
  <c r="AF1079" i="9"/>
  <c r="AE1079" i="9"/>
  <c r="AB1079" i="9"/>
  <c r="AA1079" i="9"/>
  <c r="AJ1079" i="9" s="1"/>
  <c r="J1079" i="9"/>
  <c r="AK1078" i="9"/>
  <c r="AL1078" i="9" s="1"/>
  <c r="AF1078" i="9"/>
  <c r="AE1078" i="9"/>
  <c r="AB1078" i="9"/>
  <c r="AA1078" i="9"/>
  <c r="AJ1078" i="9" s="1"/>
  <c r="J1078" i="9"/>
  <c r="AK1077" i="9"/>
  <c r="AL1077" i="9" s="1"/>
  <c r="AF1077" i="9"/>
  <c r="AE1077" i="9"/>
  <c r="AB1077" i="9"/>
  <c r="AA1077" i="9"/>
  <c r="AJ1077" i="9" s="1"/>
  <c r="J1077" i="9"/>
  <c r="AK1076" i="9"/>
  <c r="AL1076" i="9" s="1"/>
  <c r="AF1076" i="9"/>
  <c r="AE1076" i="9"/>
  <c r="AB1076" i="9"/>
  <c r="AA1076" i="9"/>
  <c r="AJ1076" i="9" s="1"/>
  <c r="J1076" i="9"/>
  <c r="AK1075" i="9"/>
  <c r="AL1075" i="9" s="1"/>
  <c r="AF1075" i="9"/>
  <c r="AE1075" i="9"/>
  <c r="AB1075" i="9"/>
  <c r="AA1075" i="9"/>
  <c r="AJ1075" i="9" s="1"/>
  <c r="J1075" i="9"/>
  <c r="AK1074" i="9"/>
  <c r="AL1074" i="9" s="1"/>
  <c r="AF1074" i="9"/>
  <c r="AE1074" i="9"/>
  <c r="AB1074" i="9"/>
  <c r="AA1074" i="9"/>
  <c r="AJ1074" i="9" s="1"/>
  <c r="J1074" i="9"/>
  <c r="AK1073" i="9"/>
  <c r="AL1073" i="9" s="1"/>
  <c r="AF1073" i="9"/>
  <c r="AE1073" i="9"/>
  <c r="AB1073" i="9"/>
  <c r="AA1073" i="9"/>
  <c r="AJ1073" i="9" s="1"/>
  <c r="J1073" i="9"/>
  <c r="AK1072" i="9"/>
  <c r="AL1072" i="9" s="1"/>
  <c r="AF1072" i="9"/>
  <c r="AE1072" i="9"/>
  <c r="AB1072" i="9"/>
  <c r="AA1072" i="9"/>
  <c r="AJ1072" i="9" s="1"/>
  <c r="J1072" i="9"/>
  <c r="AK1071" i="9"/>
  <c r="AL1071" i="9" s="1"/>
  <c r="AF1071" i="9"/>
  <c r="AE1071" i="9"/>
  <c r="AB1071" i="9"/>
  <c r="AA1071" i="9"/>
  <c r="AJ1071" i="9" s="1"/>
  <c r="J1071" i="9"/>
  <c r="AK1070" i="9"/>
  <c r="AL1070" i="9" s="1"/>
  <c r="AF1070" i="9"/>
  <c r="AE1070" i="9"/>
  <c r="AB1070" i="9"/>
  <c r="AA1070" i="9"/>
  <c r="AJ1070" i="9" s="1"/>
  <c r="J1070" i="9"/>
  <c r="AK1069" i="9"/>
  <c r="AL1069" i="9" s="1"/>
  <c r="AF1069" i="9"/>
  <c r="AE1069" i="9"/>
  <c r="AB1069" i="9"/>
  <c r="AA1069" i="9"/>
  <c r="AJ1069" i="9" s="1"/>
  <c r="J1069" i="9"/>
  <c r="AK1068" i="9"/>
  <c r="AL1068" i="9" s="1"/>
  <c r="AF1068" i="9"/>
  <c r="AE1068" i="9"/>
  <c r="AB1068" i="9"/>
  <c r="AA1068" i="9"/>
  <c r="AJ1068" i="9" s="1"/>
  <c r="J1068" i="9"/>
  <c r="AK1067" i="9"/>
  <c r="AL1067" i="9" s="1"/>
  <c r="AF1067" i="9"/>
  <c r="AE1067" i="9"/>
  <c r="AB1067" i="9"/>
  <c r="AA1067" i="9"/>
  <c r="AJ1067" i="9" s="1"/>
  <c r="J1067" i="9"/>
  <c r="AK1066" i="9"/>
  <c r="AL1066" i="9" s="1"/>
  <c r="AF1066" i="9"/>
  <c r="AE1066" i="9"/>
  <c r="AB1066" i="9"/>
  <c r="AA1066" i="9"/>
  <c r="AJ1066" i="9" s="1"/>
  <c r="J1066" i="9"/>
  <c r="AK1065" i="9"/>
  <c r="AL1065" i="9" s="1"/>
  <c r="AF1065" i="9"/>
  <c r="AE1065" i="9"/>
  <c r="AB1065" i="9"/>
  <c r="AA1065" i="9"/>
  <c r="AJ1065" i="9" s="1"/>
  <c r="J1065" i="9"/>
  <c r="AK1064" i="9"/>
  <c r="AL1064" i="9" s="1"/>
  <c r="AF1064" i="9"/>
  <c r="AE1064" i="9"/>
  <c r="AB1064" i="9"/>
  <c r="AA1064" i="9"/>
  <c r="AJ1064" i="9" s="1"/>
  <c r="J1064" i="9"/>
  <c r="AK1063" i="9"/>
  <c r="AL1063" i="9" s="1"/>
  <c r="AF1063" i="9"/>
  <c r="AE1063" i="9"/>
  <c r="AB1063" i="9"/>
  <c r="AA1063" i="9"/>
  <c r="AJ1063" i="9" s="1"/>
  <c r="J1063" i="9"/>
  <c r="AK1062" i="9"/>
  <c r="AL1062" i="9" s="1"/>
  <c r="AF1062" i="9"/>
  <c r="AE1062" i="9"/>
  <c r="AB1062" i="9"/>
  <c r="AA1062" i="9"/>
  <c r="AJ1062" i="9" s="1"/>
  <c r="J1062" i="9"/>
  <c r="AK1061" i="9"/>
  <c r="AL1061" i="9" s="1"/>
  <c r="AF1061" i="9"/>
  <c r="AE1061" i="9"/>
  <c r="AB1061" i="9"/>
  <c r="AA1061" i="9"/>
  <c r="AJ1061" i="9" s="1"/>
  <c r="J1061" i="9"/>
  <c r="AK1060" i="9"/>
  <c r="AL1060" i="9" s="1"/>
  <c r="AF1060" i="9"/>
  <c r="AE1060" i="9"/>
  <c r="AB1060" i="9"/>
  <c r="AA1060" i="9"/>
  <c r="AJ1060" i="9" s="1"/>
  <c r="J1060" i="9"/>
  <c r="AK1059" i="9"/>
  <c r="AL1059" i="9" s="1"/>
  <c r="AF1059" i="9"/>
  <c r="AE1059" i="9"/>
  <c r="AB1059" i="9"/>
  <c r="AA1059" i="9"/>
  <c r="AJ1059" i="9" s="1"/>
  <c r="J1059" i="9"/>
  <c r="AK1058" i="9"/>
  <c r="AL1058" i="9" s="1"/>
  <c r="AF1058" i="9"/>
  <c r="AE1058" i="9"/>
  <c r="AB1058" i="9"/>
  <c r="AA1058" i="9"/>
  <c r="AJ1058" i="9" s="1"/>
  <c r="J1058" i="9"/>
  <c r="AK1057" i="9"/>
  <c r="AL1057" i="9" s="1"/>
  <c r="AF1057" i="9"/>
  <c r="AE1057" i="9"/>
  <c r="AB1057" i="9"/>
  <c r="AA1057" i="9"/>
  <c r="AJ1057" i="9" s="1"/>
  <c r="J1057" i="9"/>
  <c r="AK1056" i="9"/>
  <c r="AL1056" i="9" s="1"/>
  <c r="AF1056" i="9"/>
  <c r="AE1056" i="9"/>
  <c r="AB1056" i="9"/>
  <c r="AA1056" i="9"/>
  <c r="AJ1056" i="9" s="1"/>
  <c r="J1056" i="9"/>
  <c r="AK1055" i="9"/>
  <c r="AL1055" i="9" s="1"/>
  <c r="AF1055" i="9"/>
  <c r="AE1055" i="9"/>
  <c r="AB1055" i="9"/>
  <c r="AA1055" i="9"/>
  <c r="AJ1055" i="9" s="1"/>
  <c r="J1055" i="9"/>
  <c r="AK1054" i="9"/>
  <c r="AL1054" i="9" s="1"/>
  <c r="AF1054" i="9"/>
  <c r="AE1054" i="9"/>
  <c r="AB1054" i="9"/>
  <c r="AA1054" i="9"/>
  <c r="AJ1054" i="9" s="1"/>
  <c r="J1054" i="9"/>
  <c r="AK1053" i="9"/>
  <c r="AL1053" i="9" s="1"/>
  <c r="AF1053" i="9"/>
  <c r="AE1053" i="9"/>
  <c r="AB1053" i="9"/>
  <c r="AA1053" i="9"/>
  <c r="AJ1053" i="9" s="1"/>
  <c r="J1053" i="9"/>
  <c r="AK1052" i="9"/>
  <c r="AL1052" i="9" s="1"/>
  <c r="AF1052" i="9"/>
  <c r="AE1052" i="9"/>
  <c r="AB1052" i="9"/>
  <c r="AA1052" i="9"/>
  <c r="AJ1052" i="9" s="1"/>
  <c r="J1052" i="9"/>
  <c r="AK1051" i="9"/>
  <c r="AL1051" i="9" s="1"/>
  <c r="AF1051" i="9"/>
  <c r="AE1051" i="9"/>
  <c r="AB1051" i="9"/>
  <c r="AA1051" i="9"/>
  <c r="AJ1051" i="9" s="1"/>
  <c r="J1051" i="9"/>
  <c r="AK1050" i="9"/>
  <c r="AL1050" i="9" s="1"/>
  <c r="AF1050" i="9"/>
  <c r="AE1050" i="9"/>
  <c r="AB1050" i="9"/>
  <c r="AA1050" i="9"/>
  <c r="AJ1050" i="9" s="1"/>
  <c r="J1050" i="9"/>
  <c r="AK1049" i="9"/>
  <c r="AL1049" i="9" s="1"/>
  <c r="AF1049" i="9"/>
  <c r="AE1049" i="9"/>
  <c r="AB1049" i="9"/>
  <c r="AA1049" i="9"/>
  <c r="AJ1049" i="9" s="1"/>
  <c r="J1049" i="9"/>
  <c r="AK1048" i="9"/>
  <c r="AL1048" i="9" s="1"/>
  <c r="AF1048" i="9"/>
  <c r="AE1048" i="9"/>
  <c r="AB1048" i="9"/>
  <c r="AA1048" i="9"/>
  <c r="AJ1048" i="9" s="1"/>
  <c r="J1048" i="9"/>
  <c r="AK1047" i="9"/>
  <c r="AL1047" i="9" s="1"/>
  <c r="AF1047" i="9"/>
  <c r="AE1047" i="9"/>
  <c r="AB1047" i="9"/>
  <c r="AA1047" i="9"/>
  <c r="AJ1047" i="9" s="1"/>
  <c r="J1047" i="9"/>
  <c r="AK1046" i="9"/>
  <c r="AL1046" i="9" s="1"/>
  <c r="AF1046" i="9"/>
  <c r="AE1046" i="9"/>
  <c r="AB1046" i="9"/>
  <c r="AA1046" i="9"/>
  <c r="AJ1046" i="9" s="1"/>
  <c r="J1046" i="9"/>
  <c r="AK1045" i="9"/>
  <c r="AL1045" i="9" s="1"/>
  <c r="AF1045" i="9"/>
  <c r="AE1045" i="9"/>
  <c r="AB1045" i="9"/>
  <c r="AA1045" i="9"/>
  <c r="AJ1045" i="9" s="1"/>
  <c r="J1045" i="9"/>
  <c r="AK1044" i="9"/>
  <c r="AL1044" i="9" s="1"/>
  <c r="AF1044" i="9"/>
  <c r="AI1044" i="9" s="1"/>
  <c r="AE1044" i="9"/>
  <c r="AB1044" i="9"/>
  <c r="AA1044" i="9"/>
  <c r="AJ1044" i="9" s="1"/>
  <c r="J1044" i="9"/>
  <c r="AK1043" i="9"/>
  <c r="AL1043" i="9" s="1"/>
  <c r="AF1043" i="9"/>
  <c r="AI1043" i="9" s="1"/>
  <c r="AE1043" i="9"/>
  <c r="AB1043" i="9"/>
  <c r="AA1043" i="9"/>
  <c r="AJ1043" i="9" s="1"/>
  <c r="J1043" i="9"/>
  <c r="AK1042" i="9"/>
  <c r="AL1042" i="9" s="1"/>
  <c r="AF1042" i="9"/>
  <c r="AI1042" i="9" s="1"/>
  <c r="AE1042" i="9"/>
  <c r="AB1042" i="9"/>
  <c r="AA1042" i="9"/>
  <c r="AJ1042" i="9" s="1"/>
  <c r="J1042" i="9"/>
  <c r="AK1041" i="9"/>
  <c r="AL1041" i="9" s="1"/>
  <c r="AF1041" i="9"/>
  <c r="AI1041" i="9" s="1"/>
  <c r="AE1041" i="9"/>
  <c r="AB1041" i="9"/>
  <c r="AA1041" i="9"/>
  <c r="AJ1041" i="9" s="1"/>
  <c r="J1041" i="9"/>
  <c r="AK1040" i="9"/>
  <c r="AL1040" i="9" s="1"/>
  <c r="AF1040" i="9"/>
  <c r="AI1040" i="9" s="1"/>
  <c r="AE1040" i="9"/>
  <c r="AB1040" i="9"/>
  <c r="AA1040" i="9"/>
  <c r="AJ1040" i="9" s="1"/>
  <c r="J1040" i="9"/>
  <c r="AK1039" i="9"/>
  <c r="AL1039" i="9" s="1"/>
  <c r="AF1039" i="9"/>
  <c r="AI1039" i="9" s="1"/>
  <c r="AE1039" i="9"/>
  <c r="AB1039" i="9"/>
  <c r="AA1039" i="9"/>
  <c r="AJ1039" i="9" s="1"/>
  <c r="J1039" i="9"/>
  <c r="AK1038" i="9"/>
  <c r="AL1038" i="9" s="1"/>
  <c r="AF1038" i="9"/>
  <c r="AI1038" i="9" s="1"/>
  <c r="AE1038" i="9"/>
  <c r="AB1038" i="9"/>
  <c r="AA1038" i="9"/>
  <c r="AJ1038" i="9" s="1"/>
  <c r="J1038" i="9"/>
  <c r="AK1037" i="9"/>
  <c r="AL1037" i="9" s="1"/>
  <c r="AF1037" i="9"/>
  <c r="AI1037" i="9" s="1"/>
  <c r="AE1037" i="9"/>
  <c r="AB1037" i="9"/>
  <c r="AA1037" i="9"/>
  <c r="AJ1037" i="9" s="1"/>
  <c r="J1037" i="9"/>
  <c r="AK1036" i="9"/>
  <c r="AL1036" i="9" s="1"/>
  <c r="AF1036" i="9"/>
  <c r="AI1036" i="9" s="1"/>
  <c r="AE1036" i="9"/>
  <c r="AB1036" i="9"/>
  <c r="AA1036" i="9"/>
  <c r="AJ1036" i="9" s="1"/>
  <c r="J1036" i="9"/>
  <c r="AK1035" i="9"/>
  <c r="AL1035" i="9" s="1"/>
  <c r="AF1035" i="9"/>
  <c r="AI1035" i="9" s="1"/>
  <c r="AE1035" i="9"/>
  <c r="AB1035" i="9"/>
  <c r="AA1035" i="9"/>
  <c r="AJ1035" i="9" s="1"/>
  <c r="J1035" i="9"/>
  <c r="AK1034" i="9"/>
  <c r="AL1034" i="9" s="1"/>
  <c r="AF1034" i="9"/>
  <c r="AI1034" i="9" s="1"/>
  <c r="AE1034" i="9"/>
  <c r="AB1034" i="9"/>
  <c r="AA1034" i="9"/>
  <c r="AJ1034" i="9" s="1"/>
  <c r="J1034" i="9"/>
  <c r="AK1033" i="9"/>
  <c r="AL1033" i="9" s="1"/>
  <c r="AF1033" i="9"/>
  <c r="AI1033" i="9" s="1"/>
  <c r="AE1033" i="9"/>
  <c r="AB1033" i="9"/>
  <c r="AA1033" i="9"/>
  <c r="AJ1033" i="9" s="1"/>
  <c r="J1033" i="9"/>
  <c r="AK1032" i="9"/>
  <c r="AL1032" i="9" s="1"/>
  <c r="AF1032" i="9"/>
  <c r="AI1032" i="9" s="1"/>
  <c r="AE1032" i="9"/>
  <c r="AB1032" i="9"/>
  <c r="AA1032" i="9"/>
  <c r="AJ1032" i="9" s="1"/>
  <c r="J1032" i="9"/>
  <c r="AK1031" i="9"/>
  <c r="AL1031" i="9" s="1"/>
  <c r="AF1031" i="9"/>
  <c r="AI1031" i="9" s="1"/>
  <c r="AE1031" i="9"/>
  <c r="AB1031" i="9"/>
  <c r="AA1031" i="9"/>
  <c r="AJ1031" i="9" s="1"/>
  <c r="J1031" i="9"/>
  <c r="AK1030" i="9"/>
  <c r="AL1030" i="9" s="1"/>
  <c r="AF1030" i="9"/>
  <c r="AI1030" i="9" s="1"/>
  <c r="AE1030" i="9"/>
  <c r="AB1030" i="9"/>
  <c r="AA1030" i="9"/>
  <c r="AJ1030" i="9" s="1"/>
  <c r="J1030" i="9"/>
  <c r="AK1029" i="9"/>
  <c r="AL1029" i="9" s="1"/>
  <c r="AF1029" i="9"/>
  <c r="AI1029" i="9" s="1"/>
  <c r="AE1029" i="9"/>
  <c r="AB1029" i="9"/>
  <c r="AA1029" i="9"/>
  <c r="AJ1029" i="9" s="1"/>
  <c r="J1029" i="9"/>
  <c r="AK1028" i="9"/>
  <c r="AL1028" i="9" s="1"/>
  <c r="AF1028" i="9"/>
  <c r="AI1028" i="9" s="1"/>
  <c r="AE1028" i="9"/>
  <c r="AB1028" i="9"/>
  <c r="AA1028" i="9"/>
  <c r="AJ1028" i="9" s="1"/>
  <c r="J1028" i="9"/>
  <c r="AK1027" i="9"/>
  <c r="AL1027" i="9" s="1"/>
  <c r="AF1027" i="9"/>
  <c r="AI1027" i="9" s="1"/>
  <c r="AE1027" i="9"/>
  <c r="AB1027" i="9"/>
  <c r="AA1027" i="9"/>
  <c r="AJ1027" i="9" s="1"/>
  <c r="J1027" i="9"/>
  <c r="AK1026" i="9"/>
  <c r="AL1026" i="9" s="1"/>
  <c r="AF1026" i="9"/>
  <c r="AI1026" i="9" s="1"/>
  <c r="AE1026" i="9"/>
  <c r="AB1026" i="9"/>
  <c r="AA1026" i="9"/>
  <c r="AJ1026" i="9" s="1"/>
  <c r="J1026" i="9"/>
  <c r="AK1025" i="9"/>
  <c r="AL1025" i="9" s="1"/>
  <c r="AF1025" i="9"/>
  <c r="AI1025" i="9" s="1"/>
  <c r="AE1025" i="9"/>
  <c r="AB1025" i="9"/>
  <c r="AA1025" i="9"/>
  <c r="AJ1025" i="9" s="1"/>
  <c r="J1025" i="9"/>
  <c r="AK1024" i="9"/>
  <c r="AL1024" i="9" s="1"/>
  <c r="AF1024" i="9"/>
  <c r="AI1024" i="9" s="1"/>
  <c r="AE1024" i="9"/>
  <c r="AB1024" i="9"/>
  <c r="AA1024" i="9"/>
  <c r="AJ1024" i="9" s="1"/>
  <c r="J1024" i="9"/>
  <c r="AK1023" i="9"/>
  <c r="AL1023" i="9" s="1"/>
  <c r="AF1023" i="9"/>
  <c r="AI1023" i="9" s="1"/>
  <c r="AE1023" i="9"/>
  <c r="AB1023" i="9"/>
  <c r="AA1023" i="9"/>
  <c r="AJ1023" i="9" s="1"/>
  <c r="J1023" i="9"/>
  <c r="AK1022" i="9"/>
  <c r="AL1022" i="9" s="1"/>
  <c r="AF1022" i="9"/>
  <c r="AI1022" i="9" s="1"/>
  <c r="AE1022" i="9"/>
  <c r="AB1022" i="9"/>
  <c r="AA1022" i="9"/>
  <c r="AJ1022" i="9" s="1"/>
  <c r="J1022" i="9"/>
  <c r="AK1021" i="9"/>
  <c r="AL1021" i="9" s="1"/>
  <c r="AF1021" i="9"/>
  <c r="AI1021" i="9" s="1"/>
  <c r="AE1021" i="9"/>
  <c r="AB1021" i="9"/>
  <c r="AA1021" i="9"/>
  <c r="AJ1021" i="9" s="1"/>
  <c r="J1021" i="9"/>
  <c r="AK1020" i="9"/>
  <c r="AL1020" i="9" s="1"/>
  <c r="AF1020" i="9"/>
  <c r="AI1020" i="9" s="1"/>
  <c r="AE1020" i="9"/>
  <c r="AB1020" i="9"/>
  <c r="AA1020" i="9"/>
  <c r="AJ1020" i="9" s="1"/>
  <c r="J1020" i="9"/>
  <c r="AK1019" i="9"/>
  <c r="AL1019" i="9" s="1"/>
  <c r="AF1019" i="9"/>
  <c r="AI1019" i="9" s="1"/>
  <c r="AE1019" i="9"/>
  <c r="AB1019" i="9"/>
  <c r="AA1019" i="9"/>
  <c r="AJ1019" i="9" s="1"/>
  <c r="J1019" i="9"/>
  <c r="AK1018" i="9"/>
  <c r="AL1018" i="9" s="1"/>
  <c r="AF1018" i="9"/>
  <c r="AI1018" i="9" s="1"/>
  <c r="AE1018" i="9"/>
  <c r="AB1018" i="9"/>
  <c r="AA1018" i="9"/>
  <c r="AJ1018" i="9" s="1"/>
  <c r="J1018" i="9"/>
  <c r="AK1017" i="9"/>
  <c r="AL1017" i="9" s="1"/>
  <c r="AF1017" i="9"/>
  <c r="AI1017" i="9" s="1"/>
  <c r="AE1017" i="9"/>
  <c r="AB1017" i="9"/>
  <c r="AA1017" i="9"/>
  <c r="AJ1017" i="9" s="1"/>
  <c r="J1017" i="9"/>
  <c r="AK1016" i="9"/>
  <c r="AL1016" i="9" s="1"/>
  <c r="AF1016" i="9"/>
  <c r="AI1016" i="9" s="1"/>
  <c r="AE1016" i="9"/>
  <c r="AB1016" i="9"/>
  <c r="AA1016" i="9"/>
  <c r="AJ1016" i="9" s="1"/>
  <c r="J1016" i="9"/>
  <c r="AK1015" i="9"/>
  <c r="AL1015" i="9" s="1"/>
  <c r="AF1015" i="9"/>
  <c r="AI1015" i="9" s="1"/>
  <c r="AE1015" i="9"/>
  <c r="AB1015" i="9"/>
  <c r="AA1015" i="9"/>
  <c r="AJ1015" i="9" s="1"/>
  <c r="J1015" i="9"/>
  <c r="AK1014" i="9"/>
  <c r="AL1014" i="9" s="1"/>
  <c r="AF1014" i="9"/>
  <c r="AI1014" i="9" s="1"/>
  <c r="AE1014" i="9"/>
  <c r="AB1014" i="9"/>
  <c r="AA1014" i="9"/>
  <c r="AJ1014" i="9" s="1"/>
  <c r="J1014" i="9"/>
  <c r="AK1013" i="9"/>
  <c r="AL1013" i="9" s="1"/>
  <c r="AF1013" i="9"/>
  <c r="AI1013" i="9" s="1"/>
  <c r="AE1013" i="9"/>
  <c r="AB1013" i="9"/>
  <c r="AA1013" i="9"/>
  <c r="AJ1013" i="9" s="1"/>
  <c r="J1013" i="9"/>
  <c r="AK1012" i="9"/>
  <c r="AL1012" i="9" s="1"/>
  <c r="AF1012" i="9"/>
  <c r="AI1012" i="9" s="1"/>
  <c r="AE1012" i="9"/>
  <c r="AB1012" i="9"/>
  <c r="AA1012" i="9"/>
  <c r="AJ1012" i="9" s="1"/>
  <c r="J1012" i="9"/>
  <c r="AK1011" i="9"/>
  <c r="AL1011" i="9" s="1"/>
  <c r="AF1011" i="9"/>
  <c r="AI1011" i="9" s="1"/>
  <c r="AE1011" i="9"/>
  <c r="AB1011" i="9"/>
  <c r="AA1011" i="9"/>
  <c r="AJ1011" i="9" s="1"/>
  <c r="J1011" i="9"/>
  <c r="AK1010" i="9"/>
  <c r="AL1010" i="9" s="1"/>
  <c r="AF1010" i="9"/>
  <c r="AI1010" i="9" s="1"/>
  <c r="AE1010" i="9"/>
  <c r="AB1010" i="9"/>
  <c r="AA1010" i="9"/>
  <c r="AJ1010" i="9" s="1"/>
  <c r="J1010" i="9"/>
  <c r="AK1009" i="9"/>
  <c r="AL1009" i="9" s="1"/>
  <c r="AF1009" i="9"/>
  <c r="AI1009" i="9" s="1"/>
  <c r="AE1009" i="9"/>
  <c r="AB1009" i="9"/>
  <c r="AA1009" i="9"/>
  <c r="AJ1009" i="9" s="1"/>
  <c r="J1009" i="9"/>
  <c r="AK1008" i="9"/>
  <c r="AL1008" i="9" s="1"/>
  <c r="AF1008" i="9"/>
  <c r="AI1008" i="9" s="1"/>
  <c r="AE1008" i="9"/>
  <c r="AB1008" i="9"/>
  <c r="AA1008" i="9"/>
  <c r="AJ1008" i="9" s="1"/>
  <c r="J1008" i="9"/>
  <c r="AK1007" i="9"/>
  <c r="AL1007" i="9" s="1"/>
  <c r="AF1007" i="9"/>
  <c r="AI1007" i="9" s="1"/>
  <c r="AE1007" i="9"/>
  <c r="AB1007" i="9"/>
  <c r="AA1007" i="9"/>
  <c r="AJ1007" i="9" s="1"/>
  <c r="J1007" i="9"/>
  <c r="AK1006" i="9"/>
  <c r="AL1006" i="9" s="1"/>
  <c r="AF1006" i="9"/>
  <c r="AI1006" i="9" s="1"/>
  <c r="AE1006" i="9"/>
  <c r="AB1006" i="9"/>
  <c r="AA1006" i="9"/>
  <c r="AJ1006" i="9" s="1"/>
  <c r="J1006" i="9"/>
  <c r="AK1005" i="9"/>
  <c r="AL1005" i="9" s="1"/>
  <c r="AF1005" i="9"/>
  <c r="AI1005" i="9" s="1"/>
  <c r="AE1005" i="9"/>
  <c r="AB1005" i="9"/>
  <c r="AA1005" i="9"/>
  <c r="AJ1005" i="9" s="1"/>
  <c r="J1005" i="9"/>
  <c r="AK1004" i="9"/>
  <c r="AL1004" i="9" s="1"/>
  <c r="AF1004" i="9"/>
  <c r="AI1004" i="9" s="1"/>
  <c r="AE1004" i="9"/>
  <c r="AB1004" i="9"/>
  <c r="AA1004" i="9"/>
  <c r="AJ1004" i="9" s="1"/>
  <c r="J1004" i="9"/>
  <c r="AK1003" i="9"/>
  <c r="AL1003" i="9" s="1"/>
  <c r="AF1003" i="9"/>
  <c r="AI1003" i="9" s="1"/>
  <c r="AE1003" i="9"/>
  <c r="AB1003" i="9"/>
  <c r="AA1003" i="9"/>
  <c r="AJ1003" i="9" s="1"/>
  <c r="J1003" i="9"/>
  <c r="AK1002" i="9"/>
  <c r="AL1002" i="9" s="1"/>
  <c r="AF1002" i="9"/>
  <c r="AI1002" i="9" s="1"/>
  <c r="AE1002" i="9"/>
  <c r="AB1002" i="9"/>
  <c r="AA1002" i="9"/>
  <c r="AJ1002" i="9" s="1"/>
  <c r="J1002" i="9"/>
  <c r="AK1001" i="9"/>
  <c r="AL1001" i="9" s="1"/>
  <c r="AF1001" i="9"/>
  <c r="AI1001" i="9" s="1"/>
  <c r="AE1001" i="9"/>
  <c r="AB1001" i="9"/>
  <c r="AA1001" i="9"/>
  <c r="AJ1001" i="9" s="1"/>
  <c r="J1001" i="9"/>
  <c r="AK1000" i="9"/>
  <c r="AL1000" i="9" s="1"/>
  <c r="AF1000" i="9"/>
  <c r="AI1000" i="9" s="1"/>
  <c r="AE1000" i="9"/>
  <c r="AB1000" i="9"/>
  <c r="AA1000" i="9"/>
  <c r="AJ1000" i="9" s="1"/>
  <c r="J1000" i="9"/>
  <c r="AK999" i="9"/>
  <c r="AL999" i="9" s="1"/>
  <c r="AF999" i="9"/>
  <c r="AI999" i="9" s="1"/>
  <c r="AE999" i="9"/>
  <c r="AB999" i="9"/>
  <c r="AA999" i="9"/>
  <c r="AJ999" i="9" s="1"/>
  <c r="J999" i="9"/>
  <c r="AK998" i="9"/>
  <c r="AL998" i="9" s="1"/>
  <c r="AF998" i="9"/>
  <c r="AI998" i="9" s="1"/>
  <c r="AE998" i="9"/>
  <c r="AB998" i="9"/>
  <c r="AA998" i="9"/>
  <c r="AJ998" i="9" s="1"/>
  <c r="J998" i="9"/>
  <c r="AK997" i="9"/>
  <c r="AL997" i="9" s="1"/>
  <c r="AF997" i="9"/>
  <c r="AI997" i="9" s="1"/>
  <c r="AE997" i="9"/>
  <c r="AB997" i="9"/>
  <c r="AA997" i="9"/>
  <c r="AJ997" i="9" s="1"/>
  <c r="J997" i="9"/>
  <c r="AK996" i="9"/>
  <c r="AL996" i="9" s="1"/>
  <c r="AF996" i="9"/>
  <c r="AI996" i="9" s="1"/>
  <c r="AE996" i="9"/>
  <c r="AB996" i="9"/>
  <c r="AA996" i="9"/>
  <c r="AJ996" i="9" s="1"/>
  <c r="J996" i="9"/>
  <c r="AK995" i="9"/>
  <c r="AL995" i="9" s="1"/>
  <c r="AF995" i="9"/>
  <c r="AI995" i="9" s="1"/>
  <c r="AE995" i="9"/>
  <c r="AB995" i="9"/>
  <c r="AA995" i="9"/>
  <c r="AJ995" i="9" s="1"/>
  <c r="J995" i="9"/>
  <c r="AK994" i="9"/>
  <c r="AL994" i="9" s="1"/>
  <c r="AF994" i="9"/>
  <c r="AI994" i="9" s="1"/>
  <c r="AE994" i="9"/>
  <c r="AB994" i="9"/>
  <c r="AA994" i="9"/>
  <c r="AJ994" i="9" s="1"/>
  <c r="J994" i="9"/>
  <c r="AK993" i="9"/>
  <c r="AL993" i="9" s="1"/>
  <c r="AF993" i="9"/>
  <c r="AI993" i="9" s="1"/>
  <c r="AE993" i="9"/>
  <c r="AB993" i="9"/>
  <c r="AA993" i="9"/>
  <c r="AJ993" i="9" s="1"/>
  <c r="J993" i="9"/>
  <c r="AK992" i="9"/>
  <c r="AL992" i="9" s="1"/>
  <c r="AF992" i="9"/>
  <c r="AI992" i="9" s="1"/>
  <c r="AE992" i="9"/>
  <c r="AB992" i="9"/>
  <c r="AA992" i="9"/>
  <c r="AJ992" i="9" s="1"/>
  <c r="J992" i="9"/>
  <c r="AK991" i="9"/>
  <c r="AL991" i="9" s="1"/>
  <c r="AF991" i="9"/>
  <c r="AI991" i="9" s="1"/>
  <c r="AE991" i="9"/>
  <c r="AB991" i="9"/>
  <c r="AA991" i="9"/>
  <c r="AJ991" i="9" s="1"/>
  <c r="J991" i="9"/>
  <c r="AL990" i="9"/>
  <c r="AK990" i="9"/>
  <c r="AM990" i="9" s="1"/>
  <c r="AJ990" i="9"/>
  <c r="AF990" i="9"/>
  <c r="AG990" i="9" s="1"/>
  <c r="AE990" i="9"/>
  <c r="AB990" i="9"/>
  <c r="AA990" i="9"/>
  <c r="J990" i="9"/>
  <c r="AM989" i="9"/>
  <c r="AL989" i="9"/>
  <c r="AK989" i="9"/>
  <c r="AJ989" i="9"/>
  <c r="AF989" i="9"/>
  <c r="AI989" i="9" s="1"/>
  <c r="AE989" i="9"/>
  <c r="AB989" i="9"/>
  <c r="AA989" i="9"/>
  <c r="J989" i="9"/>
  <c r="AL988" i="9"/>
  <c r="AK988" i="9"/>
  <c r="AM988" i="9" s="1"/>
  <c r="AJ988" i="9"/>
  <c r="AF988" i="9"/>
  <c r="AG988" i="9" s="1"/>
  <c r="AE988" i="9"/>
  <c r="AB988" i="9"/>
  <c r="AA988" i="9"/>
  <c r="J988" i="9"/>
  <c r="AM987" i="9"/>
  <c r="AL987" i="9"/>
  <c r="AK987" i="9"/>
  <c r="AJ987" i="9"/>
  <c r="AF987" i="9"/>
  <c r="AI987" i="9" s="1"/>
  <c r="AE987" i="9"/>
  <c r="AB987" i="9"/>
  <c r="AA987" i="9"/>
  <c r="J987" i="9"/>
  <c r="AL986" i="9"/>
  <c r="AK986" i="9"/>
  <c r="AM986" i="9" s="1"/>
  <c r="AJ986" i="9"/>
  <c r="AF986" i="9"/>
  <c r="AG986" i="9" s="1"/>
  <c r="AE986" i="9"/>
  <c r="AB986" i="9"/>
  <c r="AA986" i="9"/>
  <c r="J986" i="9"/>
  <c r="AM985" i="9"/>
  <c r="AL985" i="9"/>
  <c r="AK985" i="9"/>
  <c r="AJ985" i="9"/>
  <c r="AF985" i="9"/>
  <c r="AI985" i="9" s="1"/>
  <c r="AE985" i="9"/>
  <c r="AB985" i="9"/>
  <c r="AA985" i="9"/>
  <c r="J985" i="9"/>
  <c r="AL984" i="9"/>
  <c r="AK984" i="9"/>
  <c r="AM984" i="9" s="1"/>
  <c r="AJ984" i="9"/>
  <c r="AF984" i="9"/>
  <c r="AG984" i="9" s="1"/>
  <c r="AE984" i="9"/>
  <c r="AB984" i="9"/>
  <c r="AA984" i="9"/>
  <c r="J984" i="9"/>
  <c r="AM983" i="9"/>
  <c r="AL983" i="9"/>
  <c r="AK983" i="9"/>
  <c r="AJ983" i="9"/>
  <c r="AF983" i="9"/>
  <c r="AI983" i="9" s="1"/>
  <c r="AE983" i="9"/>
  <c r="AB983" i="9"/>
  <c r="AA983" i="9"/>
  <c r="J983" i="9"/>
  <c r="AL982" i="9"/>
  <c r="AK982" i="9"/>
  <c r="AM982" i="9" s="1"/>
  <c r="AJ982" i="9"/>
  <c r="AF982" i="9"/>
  <c r="AG982" i="9" s="1"/>
  <c r="AE982" i="9"/>
  <c r="AB982" i="9"/>
  <c r="AA982" i="9"/>
  <c r="J982" i="9"/>
  <c r="AM981" i="9"/>
  <c r="AL981" i="9"/>
  <c r="AK981" i="9"/>
  <c r="AJ981" i="9"/>
  <c r="AF981" i="9"/>
  <c r="AI981" i="9" s="1"/>
  <c r="AE981" i="9"/>
  <c r="AB981" i="9"/>
  <c r="AA981" i="9"/>
  <c r="J981" i="9"/>
  <c r="AL980" i="9"/>
  <c r="AK980" i="9"/>
  <c r="AM980" i="9" s="1"/>
  <c r="AJ980" i="9"/>
  <c r="AF980" i="9"/>
  <c r="AG980" i="9" s="1"/>
  <c r="AE980" i="9"/>
  <c r="AB980" i="9"/>
  <c r="AA980" i="9"/>
  <c r="J980" i="9"/>
  <c r="AM979" i="9"/>
  <c r="AL979" i="9"/>
  <c r="AK979" i="9"/>
  <c r="AJ979" i="9"/>
  <c r="AF979" i="9"/>
  <c r="AI979" i="9" s="1"/>
  <c r="AE979" i="9"/>
  <c r="AB979" i="9"/>
  <c r="AA979" i="9"/>
  <c r="J979" i="9"/>
  <c r="AL978" i="9"/>
  <c r="AK978" i="9"/>
  <c r="AM978" i="9" s="1"/>
  <c r="AJ978" i="9"/>
  <c r="AF978" i="9"/>
  <c r="AG978" i="9" s="1"/>
  <c r="AE978" i="9"/>
  <c r="AB978" i="9"/>
  <c r="AA978" i="9"/>
  <c r="J978" i="9"/>
  <c r="AM977" i="9"/>
  <c r="AL977" i="9"/>
  <c r="AK977" i="9"/>
  <c r="AJ977" i="9"/>
  <c r="AF977" i="9"/>
  <c r="AI977" i="9" s="1"/>
  <c r="AE977" i="9"/>
  <c r="AB977" i="9"/>
  <c r="AA977" i="9"/>
  <c r="J977" i="9"/>
  <c r="AL976" i="9"/>
  <c r="AK976" i="9"/>
  <c r="AM976" i="9" s="1"/>
  <c r="AJ976" i="9"/>
  <c r="AF976" i="9"/>
  <c r="AG976" i="9" s="1"/>
  <c r="AE976" i="9"/>
  <c r="AB976" i="9"/>
  <c r="AA976" i="9"/>
  <c r="J976" i="9"/>
  <c r="AM975" i="9"/>
  <c r="AL975" i="9"/>
  <c r="AK975" i="9"/>
  <c r="AJ975" i="9"/>
  <c r="AF975" i="9"/>
  <c r="AI975" i="9" s="1"/>
  <c r="AE975" i="9"/>
  <c r="AB975" i="9"/>
  <c r="AA975" i="9"/>
  <c r="J975" i="9"/>
  <c r="AL974" i="9"/>
  <c r="AK974" i="9"/>
  <c r="AM974" i="9" s="1"/>
  <c r="AJ974" i="9"/>
  <c r="AF974" i="9"/>
  <c r="AG974" i="9" s="1"/>
  <c r="AE974" i="9"/>
  <c r="AB974" i="9"/>
  <c r="AA974" i="9"/>
  <c r="J974" i="9"/>
  <c r="AM973" i="9"/>
  <c r="AL973" i="9"/>
  <c r="AK973" i="9"/>
  <c r="AJ973" i="9"/>
  <c r="AF973" i="9"/>
  <c r="AI973" i="9" s="1"/>
  <c r="AE973" i="9"/>
  <c r="AB973" i="9"/>
  <c r="AA973" i="9"/>
  <c r="J973" i="9"/>
  <c r="AL972" i="9"/>
  <c r="AK972" i="9"/>
  <c r="AM972" i="9" s="1"/>
  <c r="AJ972" i="9"/>
  <c r="AF972" i="9"/>
  <c r="AG972" i="9" s="1"/>
  <c r="AE972" i="9"/>
  <c r="AB972" i="9"/>
  <c r="AA972" i="9"/>
  <c r="J972" i="9"/>
  <c r="AM971" i="9"/>
  <c r="AL971" i="9"/>
  <c r="AK971" i="9"/>
  <c r="AJ971" i="9"/>
  <c r="AF971" i="9"/>
  <c r="AI971" i="9" s="1"/>
  <c r="AE971" i="9"/>
  <c r="AB971" i="9"/>
  <c r="AA971" i="9"/>
  <c r="J971" i="9"/>
  <c r="AL970" i="9"/>
  <c r="AK970" i="9"/>
  <c r="AM970" i="9" s="1"/>
  <c r="AJ970" i="9"/>
  <c r="AF970" i="9"/>
  <c r="AG970" i="9" s="1"/>
  <c r="AE970" i="9"/>
  <c r="AB970" i="9"/>
  <c r="AA970" i="9"/>
  <c r="J970" i="9"/>
  <c r="AM969" i="9"/>
  <c r="AL969" i="9"/>
  <c r="AK969" i="9"/>
  <c r="AJ969" i="9"/>
  <c r="AF969" i="9"/>
  <c r="AI969" i="9" s="1"/>
  <c r="AE969" i="9"/>
  <c r="AB969" i="9"/>
  <c r="AA969" i="9"/>
  <c r="J969" i="9"/>
  <c r="AL968" i="9"/>
  <c r="AK968" i="9"/>
  <c r="AM968" i="9" s="1"/>
  <c r="AJ968" i="9"/>
  <c r="AF968" i="9"/>
  <c r="AG968" i="9" s="1"/>
  <c r="AE968" i="9"/>
  <c r="AB968" i="9"/>
  <c r="AA968" i="9"/>
  <c r="J968" i="9"/>
  <c r="AM967" i="9"/>
  <c r="AL967" i="9"/>
  <c r="AK967" i="9"/>
  <c r="AJ967" i="9"/>
  <c r="AF967" i="9"/>
  <c r="AI967" i="9" s="1"/>
  <c r="AE967" i="9"/>
  <c r="AB967" i="9"/>
  <c r="AA967" i="9"/>
  <c r="J967" i="9"/>
  <c r="AL966" i="9"/>
  <c r="AK966" i="9"/>
  <c r="AM966" i="9" s="1"/>
  <c r="AJ966" i="9"/>
  <c r="AF966" i="9"/>
  <c r="AG966" i="9" s="1"/>
  <c r="AE966" i="9"/>
  <c r="AB966" i="9"/>
  <c r="AA966" i="9"/>
  <c r="J966" i="9"/>
  <c r="AM965" i="9"/>
  <c r="AL965" i="9"/>
  <c r="AK965" i="9"/>
  <c r="AJ965" i="9"/>
  <c r="AF965" i="9"/>
  <c r="AI965" i="9" s="1"/>
  <c r="AE965" i="9"/>
  <c r="AB965" i="9"/>
  <c r="AA965" i="9"/>
  <c r="J965" i="9"/>
  <c r="AL964" i="9"/>
  <c r="AK964" i="9"/>
  <c r="AM964" i="9" s="1"/>
  <c r="AJ964" i="9"/>
  <c r="AF964" i="9"/>
  <c r="AG964" i="9" s="1"/>
  <c r="AE964" i="9"/>
  <c r="AB964" i="9"/>
  <c r="AA964" i="9"/>
  <c r="J964" i="9"/>
  <c r="AM963" i="9"/>
  <c r="AL963" i="9"/>
  <c r="AK963" i="9"/>
  <c r="AJ963" i="9"/>
  <c r="AF963" i="9"/>
  <c r="AI963" i="9" s="1"/>
  <c r="AE963" i="9"/>
  <c r="AB963" i="9"/>
  <c r="AA963" i="9"/>
  <c r="J963" i="9"/>
  <c r="AL962" i="9"/>
  <c r="AK962" i="9"/>
  <c r="AM962" i="9" s="1"/>
  <c r="AJ962" i="9"/>
  <c r="AF962" i="9"/>
  <c r="AG962" i="9" s="1"/>
  <c r="AE962" i="9"/>
  <c r="AB962" i="9"/>
  <c r="AA962" i="9"/>
  <c r="J962" i="9"/>
  <c r="AM961" i="9"/>
  <c r="AL961" i="9"/>
  <c r="AK961" i="9"/>
  <c r="AJ961" i="9"/>
  <c r="AF961" i="9"/>
  <c r="AI961" i="9" s="1"/>
  <c r="AE961" i="9"/>
  <c r="AB961" i="9"/>
  <c r="AA961" i="9"/>
  <c r="J961" i="9"/>
  <c r="AL960" i="9"/>
  <c r="AK960" i="9"/>
  <c r="AM960" i="9" s="1"/>
  <c r="AJ960" i="9"/>
  <c r="AF960" i="9"/>
  <c r="AG960" i="9" s="1"/>
  <c r="AE960" i="9"/>
  <c r="AB960" i="9"/>
  <c r="AA960" i="9"/>
  <c r="J960" i="9"/>
  <c r="AM959" i="9"/>
  <c r="AL959" i="9"/>
  <c r="AK959" i="9"/>
  <c r="AJ959" i="9"/>
  <c r="AF959" i="9"/>
  <c r="AI959" i="9" s="1"/>
  <c r="AE959" i="9"/>
  <c r="AB959" i="9"/>
  <c r="AA959" i="9"/>
  <c r="J959" i="9"/>
  <c r="AL958" i="9"/>
  <c r="AK958" i="9"/>
  <c r="AM958" i="9" s="1"/>
  <c r="AJ958" i="9"/>
  <c r="AF958" i="9"/>
  <c r="AG958" i="9" s="1"/>
  <c r="AE958" i="9"/>
  <c r="AB958" i="9"/>
  <c r="AA958" i="9"/>
  <c r="J958" i="9"/>
  <c r="AM957" i="9"/>
  <c r="AL957" i="9"/>
  <c r="AK957" i="9"/>
  <c r="AJ957" i="9"/>
  <c r="AF957" i="9"/>
  <c r="AI957" i="9" s="1"/>
  <c r="AE957" i="9"/>
  <c r="AB957" i="9"/>
  <c r="AA957" i="9"/>
  <c r="J957" i="9"/>
  <c r="AL956" i="9"/>
  <c r="AK956" i="9"/>
  <c r="AM956" i="9" s="1"/>
  <c r="AJ956" i="9"/>
  <c r="AF956" i="9"/>
  <c r="AG956" i="9" s="1"/>
  <c r="AE956" i="9"/>
  <c r="AB956" i="9"/>
  <c r="AA956" i="9"/>
  <c r="J956" i="9"/>
  <c r="AM955" i="9"/>
  <c r="AL955" i="9"/>
  <c r="AK955" i="9"/>
  <c r="AJ955" i="9"/>
  <c r="AF955" i="9"/>
  <c r="AI955" i="9" s="1"/>
  <c r="AE955" i="9"/>
  <c r="AB955" i="9"/>
  <c r="AA955" i="9"/>
  <c r="J955" i="9"/>
  <c r="AL954" i="9"/>
  <c r="AK954" i="9"/>
  <c r="AM954" i="9" s="1"/>
  <c r="AJ954" i="9"/>
  <c r="AF954" i="9"/>
  <c r="AG954" i="9" s="1"/>
  <c r="AE954" i="9"/>
  <c r="AB954" i="9"/>
  <c r="AA954" i="9"/>
  <c r="J954" i="9"/>
  <c r="AL953" i="9"/>
  <c r="AK953" i="9"/>
  <c r="AM953" i="9" s="1"/>
  <c r="AJ953" i="9"/>
  <c r="AF953" i="9"/>
  <c r="AI953" i="9" s="1"/>
  <c r="AE953" i="9"/>
  <c r="AB953" i="9"/>
  <c r="AA953" i="9"/>
  <c r="J953" i="9"/>
  <c r="AL952" i="9"/>
  <c r="AK952" i="9"/>
  <c r="AM952" i="9" s="1"/>
  <c r="AJ952" i="9"/>
  <c r="AF952" i="9"/>
  <c r="AG952" i="9" s="1"/>
  <c r="AE952" i="9"/>
  <c r="AB952" i="9"/>
  <c r="AA952" i="9"/>
  <c r="J952" i="9"/>
  <c r="AM951" i="9"/>
  <c r="AL951" i="9"/>
  <c r="AK951" i="9"/>
  <c r="AJ951" i="9"/>
  <c r="AF951" i="9"/>
  <c r="AI951" i="9" s="1"/>
  <c r="AE951" i="9"/>
  <c r="AB951" i="9"/>
  <c r="AA951" i="9"/>
  <c r="J951" i="9"/>
  <c r="AL950" i="9"/>
  <c r="AK950" i="9"/>
  <c r="AM950" i="9" s="1"/>
  <c r="AJ950" i="9"/>
  <c r="AF950" i="9"/>
  <c r="AG950" i="9" s="1"/>
  <c r="AE950" i="9"/>
  <c r="AB950" i="9"/>
  <c r="AA950" i="9"/>
  <c r="J950" i="9"/>
  <c r="AM949" i="9"/>
  <c r="AL949" i="9"/>
  <c r="AK949" i="9"/>
  <c r="AJ949" i="9"/>
  <c r="AF949" i="9"/>
  <c r="AI949" i="9" s="1"/>
  <c r="AE949" i="9"/>
  <c r="AB949" i="9"/>
  <c r="AA949" i="9"/>
  <c r="J949" i="9"/>
  <c r="AL948" i="9"/>
  <c r="AK948" i="9"/>
  <c r="AM948" i="9" s="1"/>
  <c r="AJ948" i="9"/>
  <c r="AF948" i="9"/>
  <c r="AG948" i="9" s="1"/>
  <c r="AE948" i="9"/>
  <c r="AB948" i="9"/>
  <c r="AA948" i="9"/>
  <c r="J948" i="9"/>
  <c r="AM947" i="9"/>
  <c r="AL947" i="9"/>
  <c r="AK947" i="9"/>
  <c r="AJ947" i="9"/>
  <c r="AF947" i="9"/>
  <c r="AI947" i="9" s="1"/>
  <c r="AE947" i="9"/>
  <c r="AB947" i="9"/>
  <c r="AA947" i="9"/>
  <c r="J947" i="9"/>
  <c r="AL946" i="9"/>
  <c r="AK946" i="9"/>
  <c r="AM946" i="9" s="1"/>
  <c r="AJ946" i="9"/>
  <c r="AF946" i="9"/>
  <c r="AG946" i="9" s="1"/>
  <c r="AE946" i="9"/>
  <c r="AB946" i="9"/>
  <c r="AA946" i="9"/>
  <c r="J946" i="9"/>
  <c r="AM945" i="9"/>
  <c r="AL945" i="9"/>
  <c r="AK945" i="9"/>
  <c r="AJ945" i="9"/>
  <c r="AF945" i="9"/>
  <c r="AI945" i="9" s="1"/>
  <c r="AE945" i="9"/>
  <c r="AB945" i="9"/>
  <c r="AA945" i="9"/>
  <c r="J945" i="9"/>
  <c r="AL944" i="9"/>
  <c r="AK944" i="9"/>
  <c r="AM944" i="9" s="1"/>
  <c r="AJ944" i="9"/>
  <c r="AF944" i="9"/>
  <c r="AG944" i="9" s="1"/>
  <c r="AE944" i="9"/>
  <c r="AB944" i="9"/>
  <c r="AA944" i="9"/>
  <c r="J944" i="9"/>
  <c r="AM943" i="9"/>
  <c r="AL943" i="9"/>
  <c r="AK943" i="9"/>
  <c r="AJ943" i="9"/>
  <c r="AF943" i="9"/>
  <c r="AI943" i="9" s="1"/>
  <c r="AE943" i="9"/>
  <c r="AB943" i="9"/>
  <c r="AA943" i="9"/>
  <c r="J943" i="9"/>
  <c r="AL942" i="9"/>
  <c r="AK942" i="9"/>
  <c r="AM942" i="9" s="1"/>
  <c r="AJ942" i="9"/>
  <c r="AF942" i="9"/>
  <c r="AG942" i="9" s="1"/>
  <c r="AE942" i="9"/>
  <c r="AB942" i="9"/>
  <c r="AA942" i="9"/>
  <c r="J942" i="9"/>
  <c r="AM941" i="9"/>
  <c r="AL941" i="9"/>
  <c r="AK941" i="9"/>
  <c r="AJ941" i="9"/>
  <c r="AF941" i="9"/>
  <c r="AI941" i="9" s="1"/>
  <c r="AE941" i="9"/>
  <c r="AB941" i="9"/>
  <c r="AA941" i="9"/>
  <c r="J941" i="9"/>
  <c r="AL940" i="9"/>
  <c r="AK940" i="9"/>
  <c r="AM940" i="9" s="1"/>
  <c r="AJ940" i="9"/>
  <c r="AF940" i="9"/>
  <c r="AG940" i="9" s="1"/>
  <c r="AE940" i="9"/>
  <c r="AB940" i="9"/>
  <c r="AA940" i="9"/>
  <c r="J940" i="9"/>
  <c r="AM939" i="9"/>
  <c r="AL939" i="9"/>
  <c r="AK939" i="9"/>
  <c r="AJ939" i="9"/>
  <c r="AF939" i="9"/>
  <c r="AI939" i="9" s="1"/>
  <c r="AE939" i="9"/>
  <c r="AB939" i="9"/>
  <c r="AA939" i="9"/>
  <c r="J939" i="9"/>
  <c r="AL938" i="9"/>
  <c r="AK938" i="9"/>
  <c r="AM938" i="9" s="1"/>
  <c r="AJ938" i="9"/>
  <c r="AF938" i="9"/>
  <c r="AG938" i="9" s="1"/>
  <c r="AE938" i="9"/>
  <c r="AB938" i="9"/>
  <c r="AA938" i="9"/>
  <c r="J938" i="9"/>
  <c r="AM937" i="9"/>
  <c r="AL937" i="9"/>
  <c r="AK937" i="9"/>
  <c r="AJ937" i="9"/>
  <c r="AF937" i="9"/>
  <c r="AI937" i="9" s="1"/>
  <c r="AE937" i="9"/>
  <c r="AB937" i="9"/>
  <c r="AA937" i="9"/>
  <c r="J937" i="9"/>
  <c r="AL936" i="9"/>
  <c r="AK936" i="9"/>
  <c r="AM936" i="9" s="1"/>
  <c r="AJ936" i="9"/>
  <c r="AF936" i="9"/>
  <c r="AG936" i="9" s="1"/>
  <c r="AE936" i="9"/>
  <c r="AB936" i="9"/>
  <c r="AA936" i="9"/>
  <c r="J936" i="9"/>
  <c r="AM935" i="9"/>
  <c r="AL935" i="9"/>
  <c r="AK935" i="9"/>
  <c r="AJ935" i="9"/>
  <c r="AF935" i="9"/>
  <c r="AI935" i="9" s="1"/>
  <c r="AE935" i="9"/>
  <c r="AB935" i="9"/>
  <c r="AA935" i="9"/>
  <c r="J935" i="9"/>
  <c r="AL934" i="9"/>
  <c r="AK934" i="9"/>
  <c r="AM934" i="9" s="1"/>
  <c r="AJ934" i="9"/>
  <c r="AF934" i="9"/>
  <c r="AG934" i="9" s="1"/>
  <c r="AE934" i="9"/>
  <c r="AB934" i="9"/>
  <c r="AA934" i="9"/>
  <c r="J934" i="9"/>
  <c r="AM933" i="9"/>
  <c r="AL933" i="9"/>
  <c r="AK933" i="9"/>
  <c r="AJ933" i="9"/>
  <c r="AF933" i="9"/>
  <c r="AI933" i="9" s="1"/>
  <c r="AE933" i="9"/>
  <c r="AB933" i="9"/>
  <c r="AA933" i="9"/>
  <c r="J933" i="9"/>
  <c r="AL932" i="9"/>
  <c r="AK932" i="9"/>
  <c r="AM932" i="9" s="1"/>
  <c r="AJ932" i="9"/>
  <c r="AF932" i="9"/>
  <c r="AG932" i="9" s="1"/>
  <c r="AE932" i="9"/>
  <c r="AB932" i="9"/>
  <c r="AA932" i="9"/>
  <c r="J932" i="9"/>
  <c r="AM931" i="9"/>
  <c r="AL931" i="9"/>
  <c r="AK931" i="9"/>
  <c r="AJ931" i="9"/>
  <c r="AF931" i="9"/>
  <c r="AI931" i="9" s="1"/>
  <c r="AE931" i="9"/>
  <c r="AB931" i="9"/>
  <c r="AA931" i="9"/>
  <c r="J931" i="9"/>
  <c r="AL930" i="9"/>
  <c r="AK930" i="9"/>
  <c r="AM930" i="9" s="1"/>
  <c r="AJ930" i="9"/>
  <c r="AF930" i="9"/>
  <c r="AG930" i="9" s="1"/>
  <c r="AE930" i="9"/>
  <c r="AB930" i="9"/>
  <c r="AA930" i="9"/>
  <c r="J930" i="9"/>
  <c r="AM929" i="9"/>
  <c r="AL929" i="9"/>
  <c r="AK929" i="9"/>
  <c r="AJ929" i="9"/>
  <c r="AF929" i="9"/>
  <c r="AI929" i="9" s="1"/>
  <c r="AE929" i="9"/>
  <c r="AB929" i="9"/>
  <c r="AA929" i="9"/>
  <c r="J929" i="9"/>
  <c r="AL928" i="9"/>
  <c r="AK928" i="9"/>
  <c r="AM928" i="9" s="1"/>
  <c r="AJ928" i="9"/>
  <c r="AF928" i="9"/>
  <c r="AG928" i="9" s="1"/>
  <c r="AE928" i="9"/>
  <c r="AB928" i="9"/>
  <c r="AA928" i="9"/>
  <c r="J928" i="9"/>
  <c r="AM927" i="9"/>
  <c r="AL927" i="9"/>
  <c r="AK927" i="9"/>
  <c r="AJ927" i="9"/>
  <c r="AF927" i="9"/>
  <c r="AI927" i="9" s="1"/>
  <c r="AE927" i="9"/>
  <c r="AB927" i="9"/>
  <c r="AA927" i="9"/>
  <c r="J927" i="9"/>
  <c r="AL926" i="9"/>
  <c r="AK926" i="9"/>
  <c r="AM926" i="9" s="1"/>
  <c r="AJ926" i="9"/>
  <c r="AF926" i="9"/>
  <c r="AG926" i="9" s="1"/>
  <c r="AE926" i="9"/>
  <c r="AB926" i="9"/>
  <c r="AA926" i="9"/>
  <c r="J926" i="9"/>
  <c r="AM925" i="9"/>
  <c r="AL925" i="9"/>
  <c r="AK925" i="9"/>
  <c r="AJ925" i="9"/>
  <c r="AF925" i="9"/>
  <c r="AI925" i="9" s="1"/>
  <c r="AE925" i="9"/>
  <c r="AB925" i="9"/>
  <c r="AA925" i="9"/>
  <c r="J925" i="9"/>
  <c r="AL924" i="9"/>
  <c r="AK924" i="9"/>
  <c r="AM924" i="9" s="1"/>
  <c r="AJ924" i="9"/>
  <c r="AF924" i="9"/>
  <c r="AG924" i="9" s="1"/>
  <c r="AE924" i="9"/>
  <c r="AB924" i="9"/>
  <c r="AA924" i="9"/>
  <c r="J924" i="9"/>
  <c r="AM923" i="9"/>
  <c r="AL923" i="9"/>
  <c r="AK923" i="9"/>
  <c r="AJ923" i="9"/>
  <c r="AF923" i="9"/>
  <c r="AI923" i="9" s="1"/>
  <c r="AE923" i="9"/>
  <c r="AB923" i="9"/>
  <c r="AA923" i="9"/>
  <c r="J923" i="9"/>
  <c r="AL922" i="9"/>
  <c r="AK922" i="9"/>
  <c r="AM922" i="9" s="1"/>
  <c r="AJ922" i="9"/>
  <c r="AF922" i="9"/>
  <c r="AG922" i="9" s="1"/>
  <c r="AE922" i="9"/>
  <c r="AB922" i="9"/>
  <c r="AA922" i="9"/>
  <c r="J922" i="9"/>
  <c r="AM921" i="9"/>
  <c r="AL921" i="9"/>
  <c r="AK921" i="9"/>
  <c r="AJ921" i="9"/>
  <c r="AF921" i="9"/>
  <c r="AI921" i="9" s="1"/>
  <c r="AE921" i="9"/>
  <c r="AB921" i="9"/>
  <c r="AA921" i="9"/>
  <c r="J921" i="9"/>
  <c r="AL920" i="9"/>
  <c r="AK920" i="9"/>
  <c r="AM920" i="9" s="1"/>
  <c r="AJ920" i="9"/>
  <c r="AF920" i="9"/>
  <c r="AG920" i="9" s="1"/>
  <c r="AE920" i="9"/>
  <c r="AB920" i="9"/>
  <c r="AA920" i="9"/>
  <c r="J920" i="9"/>
  <c r="AM919" i="9"/>
  <c r="AL919" i="9"/>
  <c r="AK919" i="9"/>
  <c r="AJ919" i="9"/>
  <c r="AF919" i="9"/>
  <c r="AI919" i="9" s="1"/>
  <c r="AE919" i="9"/>
  <c r="AB919" i="9"/>
  <c r="AA919" i="9"/>
  <c r="J919" i="9"/>
  <c r="AL918" i="9"/>
  <c r="AK918" i="9"/>
  <c r="AM918" i="9" s="1"/>
  <c r="AJ918" i="9"/>
  <c r="AF918" i="9"/>
  <c r="AG918" i="9" s="1"/>
  <c r="AE918" i="9"/>
  <c r="AB918" i="9"/>
  <c r="AA918" i="9"/>
  <c r="J918" i="9"/>
  <c r="AM917" i="9"/>
  <c r="AL917" i="9"/>
  <c r="AK917" i="9"/>
  <c r="AJ917" i="9"/>
  <c r="AF917" i="9"/>
  <c r="AI917" i="9" s="1"/>
  <c r="AE917" i="9"/>
  <c r="AB917" i="9"/>
  <c r="AA917" i="9"/>
  <c r="J917" i="9"/>
  <c r="AL916" i="9"/>
  <c r="AK916" i="9"/>
  <c r="AM916" i="9" s="1"/>
  <c r="AJ916" i="9"/>
  <c r="AF916" i="9"/>
  <c r="AG916" i="9" s="1"/>
  <c r="AE916" i="9"/>
  <c r="AB916" i="9"/>
  <c r="AA916" i="9"/>
  <c r="J916" i="9"/>
  <c r="AM915" i="9"/>
  <c r="AL915" i="9"/>
  <c r="AK915" i="9"/>
  <c r="AJ915" i="9"/>
  <c r="AF915" i="9"/>
  <c r="AI915" i="9" s="1"/>
  <c r="AE915" i="9"/>
  <c r="AB915" i="9"/>
  <c r="AA915" i="9"/>
  <c r="J915" i="9"/>
  <c r="AL914" i="9"/>
  <c r="AK914" i="9"/>
  <c r="AM914" i="9" s="1"/>
  <c r="AJ914" i="9"/>
  <c r="AF914" i="9"/>
  <c r="AG914" i="9" s="1"/>
  <c r="AE914" i="9"/>
  <c r="AB914" i="9"/>
  <c r="AA914" i="9"/>
  <c r="J914" i="9"/>
  <c r="AM913" i="9"/>
  <c r="AL913" i="9"/>
  <c r="AK913" i="9"/>
  <c r="AJ913" i="9"/>
  <c r="AF913" i="9"/>
  <c r="AI913" i="9" s="1"/>
  <c r="AE913" i="9"/>
  <c r="AB913" i="9"/>
  <c r="AA913" i="9"/>
  <c r="J913" i="9"/>
  <c r="AL912" i="9"/>
  <c r="AK912" i="9"/>
  <c r="AM912" i="9" s="1"/>
  <c r="AJ912" i="9"/>
  <c r="AF912" i="9"/>
  <c r="AG912" i="9" s="1"/>
  <c r="AE912" i="9"/>
  <c r="AB912" i="9"/>
  <c r="AA912" i="9"/>
  <c r="J912" i="9"/>
  <c r="AM911" i="9"/>
  <c r="AL911" i="9"/>
  <c r="AK911" i="9"/>
  <c r="AJ911" i="9"/>
  <c r="AF911" i="9"/>
  <c r="AI911" i="9" s="1"/>
  <c r="AE911" i="9"/>
  <c r="AB911" i="9"/>
  <c r="AA911" i="9"/>
  <c r="J911" i="9"/>
  <c r="AL910" i="9"/>
  <c r="AK910" i="9"/>
  <c r="AM910" i="9" s="1"/>
  <c r="AJ910" i="9"/>
  <c r="AF910" i="9"/>
  <c r="AG910" i="9" s="1"/>
  <c r="AE910" i="9"/>
  <c r="AB910" i="9"/>
  <c r="AA910" i="9"/>
  <c r="J910" i="9"/>
  <c r="AM909" i="9"/>
  <c r="AL909" i="9"/>
  <c r="AK909" i="9"/>
  <c r="AJ909" i="9"/>
  <c r="AF909" i="9"/>
  <c r="AI909" i="9" s="1"/>
  <c r="AE909" i="9"/>
  <c r="AB909" i="9"/>
  <c r="AA909" i="9"/>
  <c r="J909" i="9"/>
  <c r="AL908" i="9"/>
  <c r="AK908" i="9"/>
  <c r="AM908" i="9" s="1"/>
  <c r="AJ908" i="9"/>
  <c r="AF908" i="9"/>
  <c r="AG908" i="9" s="1"/>
  <c r="AE908" i="9"/>
  <c r="AB908" i="9"/>
  <c r="AA908" i="9"/>
  <c r="J908" i="9"/>
  <c r="AM907" i="9"/>
  <c r="AL907" i="9"/>
  <c r="AK907" i="9"/>
  <c r="AJ907" i="9"/>
  <c r="AF907" i="9"/>
  <c r="AI907" i="9" s="1"/>
  <c r="AE907" i="9"/>
  <c r="AB907" i="9"/>
  <c r="AA907" i="9"/>
  <c r="J907" i="9"/>
  <c r="AL906" i="9"/>
  <c r="AK906" i="9"/>
  <c r="AM906" i="9" s="1"/>
  <c r="AJ906" i="9"/>
  <c r="AF906" i="9"/>
  <c r="AG906" i="9" s="1"/>
  <c r="AE906" i="9"/>
  <c r="AB906" i="9"/>
  <c r="AA906" i="9"/>
  <c r="J906" i="9"/>
  <c r="AM905" i="9"/>
  <c r="AL905" i="9"/>
  <c r="AK905" i="9"/>
  <c r="AJ905" i="9"/>
  <c r="AF905" i="9"/>
  <c r="AI905" i="9" s="1"/>
  <c r="AE905" i="9"/>
  <c r="AB905" i="9"/>
  <c r="AA905" i="9"/>
  <c r="J905" i="9"/>
  <c r="AL904" i="9"/>
  <c r="AK904" i="9"/>
  <c r="AM904" i="9" s="1"/>
  <c r="AJ904" i="9"/>
  <c r="AF904" i="9"/>
  <c r="AG904" i="9" s="1"/>
  <c r="AE904" i="9"/>
  <c r="AB904" i="9"/>
  <c r="AA904" i="9"/>
  <c r="J904" i="9"/>
  <c r="AM903" i="9"/>
  <c r="AL903" i="9"/>
  <c r="AK903" i="9"/>
  <c r="AJ903" i="9"/>
  <c r="AF903" i="9"/>
  <c r="AI903" i="9" s="1"/>
  <c r="AE903" i="9"/>
  <c r="AB903" i="9"/>
  <c r="AA903" i="9"/>
  <c r="J903" i="9"/>
  <c r="AL902" i="9"/>
  <c r="AK902" i="9"/>
  <c r="AM902" i="9" s="1"/>
  <c r="AJ902" i="9"/>
  <c r="AF902" i="9"/>
  <c r="AG902" i="9" s="1"/>
  <c r="AE902" i="9"/>
  <c r="AB902" i="9"/>
  <c r="AA902" i="9"/>
  <c r="J902" i="9"/>
  <c r="AM901" i="9"/>
  <c r="AL901" i="9"/>
  <c r="AK901" i="9"/>
  <c r="AJ901" i="9"/>
  <c r="AF901" i="9"/>
  <c r="AI901" i="9" s="1"/>
  <c r="AE901" i="9"/>
  <c r="AB901" i="9"/>
  <c r="AA901" i="9"/>
  <c r="J901" i="9"/>
  <c r="AK900" i="9"/>
  <c r="AM900" i="9" s="1"/>
  <c r="AJ900" i="9"/>
  <c r="AF900" i="9"/>
  <c r="AG900" i="9" s="1"/>
  <c r="AE900" i="9"/>
  <c r="AB900" i="9"/>
  <c r="AA900" i="9"/>
  <c r="J900" i="9"/>
  <c r="AM899" i="9"/>
  <c r="AL899" i="9"/>
  <c r="AK899" i="9"/>
  <c r="AF899" i="9"/>
  <c r="AG899" i="9" s="1"/>
  <c r="AE899" i="9"/>
  <c r="AB899" i="9"/>
  <c r="AA899" i="9"/>
  <c r="AJ899" i="9" s="1"/>
  <c r="J899" i="9"/>
  <c r="AK898" i="9"/>
  <c r="AM898" i="9" s="1"/>
  <c r="AJ898" i="9"/>
  <c r="AF898" i="9"/>
  <c r="AG898" i="9" s="1"/>
  <c r="AE898" i="9"/>
  <c r="AB898" i="9"/>
  <c r="AA898" i="9"/>
  <c r="J898" i="9"/>
  <c r="AM897" i="9"/>
  <c r="AL897" i="9"/>
  <c r="AK897" i="9"/>
  <c r="AF897" i="9"/>
  <c r="AG897" i="9" s="1"/>
  <c r="AE897" i="9"/>
  <c r="AB897" i="9"/>
  <c r="AA897" i="9"/>
  <c r="AJ897" i="9" s="1"/>
  <c r="J897" i="9"/>
  <c r="AK896" i="9"/>
  <c r="AM896" i="9" s="1"/>
  <c r="AJ896" i="9"/>
  <c r="AF896" i="9"/>
  <c r="AG896" i="9" s="1"/>
  <c r="AE896" i="9"/>
  <c r="AB896" i="9"/>
  <c r="AA896" i="9"/>
  <c r="J896" i="9"/>
  <c r="AM895" i="9"/>
  <c r="AL895" i="9"/>
  <c r="AK895" i="9"/>
  <c r="AF895" i="9"/>
  <c r="AG895" i="9" s="1"/>
  <c r="AE895" i="9"/>
  <c r="AB895" i="9"/>
  <c r="AA895" i="9"/>
  <c r="AJ895" i="9" s="1"/>
  <c r="J895" i="9"/>
  <c r="AK894" i="9"/>
  <c r="AM894" i="9" s="1"/>
  <c r="AJ894" i="9"/>
  <c r="AF894" i="9"/>
  <c r="AG894" i="9" s="1"/>
  <c r="AE894" i="9"/>
  <c r="AB894" i="9"/>
  <c r="AA894" i="9"/>
  <c r="J894" i="9"/>
  <c r="AM893" i="9"/>
  <c r="AL893" i="9"/>
  <c r="AK893" i="9"/>
  <c r="AF893" i="9"/>
  <c r="AG893" i="9" s="1"/>
  <c r="AE893" i="9"/>
  <c r="AB893" i="9"/>
  <c r="AA893" i="9"/>
  <c r="AJ893" i="9" s="1"/>
  <c r="J893" i="9"/>
  <c r="AK892" i="9"/>
  <c r="AM892" i="9" s="1"/>
  <c r="AJ892" i="9"/>
  <c r="AF892" i="9"/>
  <c r="AI892" i="9" s="1"/>
  <c r="AE892" i="9"/>
  <c r="AB892" i="9"/>
  <c r="AA892" i="9"/>
  <c r="J892" i="9"/>
  <c r="AM891" i="9"/>
  <c r="AL891" i="9"/>
  <c r="AK891" i="9"/>
  <c r="AF891" i="9"/>
  <c r="AG891" i="9" s="1"/>
  <c r="AE891" i="9"/>
  <c r="AB891" i="9"/>
  <c r="AA891" i="9"/>
  <c r="AJ891" i="9" s="1"/>
  <c r="J891" i="9"/>
  <c r="AK890" i="9"/>
  <c r="AM890" i="9" s="1"/>
  <c r="AJ890" i="9"/>
  <c r="AF890" i="9"/>
  <c r="AI890" i="9" s="1"/>
  <c r="AE890" i="9"/>
  <c r="AB890" i="9"/>
  <c r="AA890" i="9"/>
  <c r="J890" i="9"/>
  <c r="AM889" i="9"/>
  <c r="AL889" i="9"/>
  <c r="AK889" i="9"/>
  <c r="AF889" i="9"/>
  <c r="AG889" i="9" s="1"/>
  <c r="AE889" i="9"/>
  <c r="AB889" i="9"/>
  <c r="AA889" i="9"/>
  <c r="AJ889" i="9" s="1"/>
  <c r="J889" i="9"/>
  <c r="AK888" i="9"/>
  <c r="AM888" i="9" s="1"/>
  <c r="AJ888" i="9"/>
  <c r="AF888" i="9"/>
  <c r="AI888" i="9" s="1"/>
  <c r="AE888" i="9"/>
  <c r="AB888" i="9"/>
  <c r="AA888" i="9"/>
  <c r="J888" i="9"/>
  <c r="AM887" i="9"/>
  <c r="AL887" i="9"/>
  <c r="AK887" i="9"/>
  <c r="AF887" i="9"/>
  <c r="AG887" i="9" s="1"/>
  <c r="AE887" i="9"/>
  <c r="AB887" i="9"/>
  <c r="AA887" i="9"/>
  <c r="AJ887" i="9" s="1"/>
  <c r="J887" i="9"/>
  <c r="AK886" i="9"/>
  <c r="AM886" i="9" s="1"/>
  <c r="AJ886" i="9"/>
  <c r="AF886" i="9"/>
  <c r="AI886" i="9" s="1"/>
  <c r="AE886" i="9"/>
  <c r="AB886" i="9"/>
  <c r="AA886" i="9"/>
  <c r="J886" i="9"/>
  <c r="AM885" i="9"/>
  <c r="AL885" i="9"/>
  <c r="AK885" i="9"/>
  <c r="AF885" i="9"/>
  <c r="AG885" i="9" s="1"/>
  <c r="AE885" i="9"/>
  <c r="AB885" i="9"/>
  <c r="AA885" i="9"/>
  <c r="AJ885" i="9" s="1"/>
  <c r="J885" i="9"/>
  <c r="AK884" i="9"/>
  <c r="AM884" i="9" s="1"/>
  <c r="AJ884" i="9"/>
  <c r="AF884" i="9"/>
  <c r="AI884" i="9" s="1"/>
  <c r="AE884" i="9"/>
  <c r="AB884" i="9"/>
  <c r="AA884" i="9"/>
  <c r="J884" i="9"/>
  <c r="AM883" i="9"/>
  <c r="AL883" i="9"/>
  <c r="AK883" i="9"/>
  <c r="AF883" i="9"/>
  <c r="AI883" i="9" s="1"/>
  <c r="AE883" i="9"/>
  <c r="AB883" i="9"/>
  <c r="AA883" i="9"/>
  <c r="AJ883" i="9" s="1"/>
  <c r="J883" i="9"/>
  <c r="AK882" i="9"/>
  <c r="AM882" i="9" s="1"/>
  <c r="AJ882" i="9"/>
  <c r="AF882" i="9"/>
  <c r="AI882" i="9" s="1"/>
  <c r="AE882" i="9"/>
  <c r="AB882" i="9"/>
  <c r="AA882" i="9"/>
  <c r="J882" i="9"/>
  <c r="AM881" i="9"/>
  <c r="AL881" i="9"/>
  <c r="AK881" i="9"/>
  <c r="AF881" i="9"/>
  <c r="AE881" i="9"/>
  <c r="AB881" i="9"/>
  <c r="AA881" i="9"/>
  <c r="AJ881" i="9" s="1"/>
  <c r="J881" i="9"/>
  <c r="AK880" i="9"/>
  <c r="AM880" i="9" s="1"/>
  <c r="AJ880" i="9"/>
  <c r="AF880" i="9"/>
  <c r="AE880" i="9"/>
  <c r="AB880" i="9"/>
  <c r="AA880" i="9"/>
  <c r="J880" i="9"/>
  <c r="AM879" i="9"/>
  <c r="AL879" i="9"/>
  <c r="AK879" i="9"/>
  <c r="AF879" i="9"/>
  <c r="AI879" i="9" s="1"/>
  <c r="AE879" i="9"/>
  <c r="AB879" i="9"/>
  <c r="AA879" i="9"/>
  <c r="AJ879" i="9" s="1"/>
  <c r="J879" i="9"/>
  <c r="AK878" i="9"/>
  <c r="AM878" i="9" s="1"/>
  <c r="AJ878" i="9"/>
  <c r="AF878" i="9"/>
  <c r="AI878" i="9" s="1"/>
  <c r="AE878" i="9"/>
  <c r="AB878" i="9"/>
  <c r="AA878" i="9"/>
  <c r="J878" i="9"/>
  <c r="AM877" i="9"/>
  <c r="AL877" i="9"/>
  <c r="AK877" i="9"/>
  <c r="AF877" i="9"/>
  <c r="AI877" i="9" s="1"/>
  <c r="AE877" i="9"/>
  <c r="AB877" i="9"/>
  <c r="AA877" i="9"/>
  <c r="AJ877" i="9" s="1"/>
  <c r="J877" i="9"/>
  <c r="AK876" i="9"/>
  <c r="AM876" i="9" s="1"/>
  <c r="AJ876" i="9"/>
  <c r="AF876" i="9"/>
  <c r="AI876" i="9" s="1"/>
  <c r="AE876" i="9"/>
  <c r="AB876" i="9"/>
  <c r="AA876" i="9"/>
  <c r="J876" i="9"/>
  <c r="AM875" i="9"/>
  <c r="AL875" i="9"/>
  <c r="AK875" i="9"/>
  <c r="AF875" i="9"/>
  <c r="AE875" i="9"/>
  <c r="AB875" i="9"/>
  <c r="AA875" i="9"/>
  <c r="AJ875" i="9" s="1"/>
  <c r="J875" i="9"/>
  <c r="AK874" i="9"/>
  <c r="AM874" i="9" s="1"/>
  <c r="AJ874" i="9"/>
  <c r="AF874" i="9"/>
  <c r="AE874" i="9"/>
  <c r="AB874" i="9"/>
  <c r="AA874" i="9"/>
  <c r="J874" i="9"/>
  <c r="AM873" i="9"/>
  <c r="AL873" i="9"/>
  <c r="AK873" i="9"/>
  <c r="AF873" i="9"/>
  <c r="AG873" i="9" s="1"/>
  <c r="AE873" i="9"/>
  <c r="AB873" i="9"/>
  <c r="AA873" i="9"/>
  <c r="AJ873" i="9" s="1"/>
  <c r="J873" i="9"/>
  <c r="AK872" i="9"/>
  <c r="AM872" i="9" s="1"/>
  <c r="AF872" i="9"/>
  <c r="AI872" i="9" s="1"/>
  <c r="AE872" i="9"/>
  <c r="AB872" i="9"/>
  <c r="AA872" i="9"/>
  <c r="AJ872" i="9" s="1"/>
  <c r="J872" i="9"/>
  <c r="AM871" i="9"/>
  <c r="AK871" i="9"/>
  <c r="AL871" i="9" s="1"/>
  <c r="AF871" i="9"/>
  <c r="AI871" i="9" s="1"/>
  <c r="AE871" i="9"/>
  <c r="AB871" i="9"/>
  <c r="AA871" i="9"/>
  <c r="AJ871" i="9" s="1"/>
  <c r="J871" i="9"/>
  <c r="AK870" i="9"/>
  <c r="AM870" i="9" s="1"/>
  <c r="AF870" i="9"/>
  <c r="AI870" i="9" s="1"/>
  <c r="AE870" i="9"/>
  <c r="AB870" i="9"/>
  <c r="AA870" i="9"/>
  <c r="AJ870" i="9" s="1"/>
  <c r="J870" i="9"/>
  <c r="AM869" i="9"/>
  <c r="AK869" i="9"/>
  <c r="AL869" i="9" s="1"/>
  <c r="AF869" i="9"/>
  <c r="AG869" i="9" s="1"/>
  <c r="AE869" i="9"/>
  <c r="AB869" i="9"/>
  <c r="AA869" i="9"/>
  <c r="AJ869" i="9" s="1"/>
  <c r="J869" i="9"/>
  <c r="AK868" i="9"/>
  <c r="AM868" i="9" s="1"/>
  <c r="AF868" i="9"/>
  <c r="AE868" i="9"/>
  <c r="AB868" i="9"/>
  <c r="AA868" i="9"/>
  <c r="AJ868" i="9" s="1"/>
  <c r="J868" i="9"/>
  <c r="AM867" i="9"/>
  <c r="AK867" i="9"/>
  <c r="AL867" i="9" s="1"/>
  <c r="AF867" i="9"/>
  <c r="AE867" i="9"/>
  <c r="AB867" i="9"/>
  <c r="AA867" i="9"/>
  <c r="AJ867" i="9" s="1"/>
  <c r="J867" i="9"/>
  <c r="AK866" i="9"/>
  <c r="AM866" i="9" s="1"/>
  <c r="AF866" i="9"/>
  <c r="AI866" i="9" s="1"/>
  <c r="AE866" i="9"/>
  <c r="AB866" i="9"/>
  <c r="AA866" i="9"/>
  <c r="AJ866" i="9" s="1"/>
  <c r="J866" i="9"/>
  <c r="AM865" i="9"/>
  <c r="AK865" i="9"/>
  <c r="AL865" i="9" s="1"/>
  <c r="AF865" i="9"/>
  <c r="AI865" i="9" s="1"/>
  <c r="AE865" i="9"/>
  <c r="AB865" i="9"/>
  <c r="AA865" i="9"/>
  <c r="AJ865" i="9" s="1"/>
  <c r="J865" i="9"/>
  <c r="AK864" i="9"/>
  <c r="AM864" i="9" s="1"/>
  <c r="AF864" i="9"/>
  <c r="AI864" i="9" s="1"/>
  <c r="AE864" i="9"/>
  <c r="AB864" i="9"/>
  <c r="AA864" i="9"/>
  <c r="AJ864" i="9" s="1"/>
  <c r="J864" i="9"/>
  <c r="AM863" i="9"/>
  <c r="AK863" i="9"/>
  <c r="AL863" i="9" s="1"/>
  <c r="AF863" i="9"/>
  <c r="AI863" i="9" s="1"/>
  <c r="AE863" i="9"/>
  <c r="AB863" i="9"/>
  <c r="AA863" i="9"/>
  <c r="AJ863" i="9" s="1"/>
  <c r="J863" i="9"/>
  <c r="AK862" i="9"/>
  <c r="AM862" i="9" s="1"/>
  <c r="AF862" i="9"/>
  <c r="AI862" i="9" s="1"/>
  <c r="AE862" i="9"/>
  <c r="AB862" i="9"/>
  <c r="AA862" i="9"/>
  <c r="AJ862" i="9" s="1"/>
  <c r="J862" i="9"/>
  <c r="AM861" i="9"/>
  <c r="AK861" i="9"/>
  <c r="AL861" i="9" s="1"/>
  <c r="AF861" i="9"/>
  <c r="AG861" i="9" s="1"/>
  <c r="AE861" i="9"/>
  <c r="AB861" i="9"/>
  <c r="AA861" i="9"/>
  <c r="AJ861" i="9" s="1"/>
  <c r="J861" i="9"/>
  <c r="AK860" i="9"/>
  <c r="AM860" i="9" s="1"/>
  <c r="AF860" i="9"/>
  <c r="AE860" i="9"/>
  <c r="AB860" i="9"/>
  <c r="AA860" i="9"/>
  <c r="AJ860" i="9" s="1"/>
  <c r="J860" i="9"/>
  <c r="AM859" i="9"/>
  <c r="AK859" i="9"/>
  <c r="AL859" i="9" s="1"/>
  <c r="AF859" i="9"/>
  <c r="AE859" i="9"/>
  <c r="AB859" i="9"/>
  <c r="AA859" i="9"/>
  <c r="AJ859" i="9" s="1"/>
  <c r="J859" i="9"/>
  <c r="AK858" i="9"/>
  <c r="AM858" i="9" s="1"/>
  <c r="AF858" i="9"/>
  <c r="AI858" i="9" s="1"/>
  <c r="AE858" i="9"/>
  <c r="AB858" i="9"/>
  <c r="AA858" i="9"/>
  <c r="AJ858" i="9" s="1"/>
  <c r="J858" i="9"/>
  <c r="AM857" i="9"/>
  <c r="AK857" i="9"/>
  <c r="AL857" i="9" s="1"/>
  <c r="AF857" i="9"/>
  <c r="AI857" i="9" s="1"/>
  <c r="AE857" i="9"/>
  <c r="AB857" i="9"/>
  <c r="AA857" i="9"/>
  <c r="AJ857" i="9" s="1"/>
  <c r="J857" i="9"/>
  <c r="AK856" i="9"/>
  <c r="AM856" i="9" s="1"/>
  <c r="AF856" i="9"/>
  <c r="AI856" i="9" s="1"/>
  <c r="AE856" i="9"/>
  <c r="AB856" i="9"/>
  <c r="AA856" i="9"/>
  <c r="AJ856" i="9" s="1"/>
  <c r="J856" i="9"/>
  <c r="AM855" i="9"/>
  <c r="AK855" i="9"/>
  <c r="AL855" i="9" s="1"/>
  <c r="AF855" i="9"/>
  <c r="AG855" i="9" s="1"/>
  <c r="AE855" i="9"/>
  <c r="AB855" i="9"/>
  <c r="AA855" i="9"/>
  <c r="AJ855" i="9" s="1"/>
  <c r="J855" i="9"/>
  <c r="AK854" i="9"/>
  <c r="AM854" i="9" s="1"/>
  <c r="AF854" i="9"/>
  <c r="AE854" i="9"/>
  <c r="AB854" i="9"/>
  <c r="AA854" i="9"/>
  <c r="AJ854" i="9" s="1"/>
  <c r="J854" i="9"/>
  <c r="AM853" i="9"/>
  <c r="AK853" i="9"/>
  <c r="AL853" i="9" s="1"/>
  <c r="AF853" i="9"/>
  <c r="AE853" i="9"/>
  <c r="AB853" i="9"/>
  <c r="AA853" i="9"/>
  <c r="AJ853" i="9" s="1"/>
  <c r="J853" i="9"/>
  <c r="AK852" i="9"/>
  <c r="AM852" i="9" s="1"/>
  <c r="AF852" i="9"/>
  <c r="AE852" i="9"/>
  <c r="AB852" i="9"/>
  <c r="AA852" i="9"/>
  <c r="AJ852" i="9" s="1"/>
  <c r="J852" i="9"/>
  <c r="AM851" i="9"/>
  <c r="AK851" i="9"/>
  <c r="AL851" i="9" s="1"/>
  <c r="AF851" i="9"/>
  <c r="AE851" i="9"/>
  <c r="AB851" i="9"/>
  <c r="AA851" i="9"/>
  <c r="AJ851" i="9" s="1"/>
  <c r="J851" i="9"/>
  <c r="AK850" i="9"/>
  <c r="AM850" i="9" s="1"/>
  <c r="AF850" i="9"/>
  <c r="AE850" i="9"/>
  <c r="AB850" i="9"/>
  <c r="AA850" i="9"/>
  <c r="AJ850" i="9" s="1"/>
  <c r="J850" i="9"/>
  <c r="AM849" i="9"/>
  <c r="AK849" i="9"/>
  <c r="AL849" i="9" s="1"/>
  <c r="AF849" i="9"/>
  <c r="AI849" i="9" s="1"/>
  <c r="AE849" i="9"/>
  <c r="AB849" i="9"/>
  <c r="AA849" i="9"/>
  <c r="AJ849" i="9" s="1"/>
  <c r="J849" i="9"/>
  <c r="AK848" i="9"/>
  <c r="AM848" i="9" s="1"/>
  <c r="AF848" i="9"/>
  <c r="AI848" i="9" s="1"/>
  <c r="AE848" i="9"/>
  <c r="AB848" i="9"/>
  <c r="AA848" i="9"/>
  <c r="AJ848" i="9" s="1"/>
  <c r="J848" i="9"/>
  <c r="AM847" i="9"/>
  <c r="AK847" i="9"/>
  <c r="AL847" i="9" s="1"/>
  <c r="AF847" i="9"/>
  <c r="AI847" i="9" s="1"/>
  <c r="AE847" i="9"/>
  <c r="AB847" i="9"/>
  <c r="AA847" i="9"/>
  <c r="AJ847" i="9" s="1"/>
  <c r="J847" i="9"/>
  <c r="AK846" i="9"/>
  <c r="AM846" i="9" s="1"/>
  <c r="AF846" i="9"/>
  <c r="AE846" i="9"/>
  <c r="AB846" i="9"/>
  <c r="AA846" i="9"/>
  <c r="AJ846" i="9" s="1"/>
  <c r="J846" i="9"/>
  <c r="AM845" i="9"/>
  <c r="AK845" i="9"/>
  <c r="AL845" i="9" s="1"/>
  <c r="AF845" i="9"/>
  <c r="AE845" i="9"/>
  <c r="AB845" i="9"/>
  <c r="AA845" i="9"/>
  <c r="AJ845" i="9" s="1"/>
  <c r="J845" i="9"/>
  <c r="AK844" i="9"/>
  <c r="AM844" i="9" s="1"/>
  <c r="AF844" i="9"/>
  <c r="AE844" i="9"/>
  <c r="AB844" i="9"/>
  <c r="AA844" i="9"/>
  <c r="AJ844" i="9" s="1"/>
  <c r="J844" i="9"/>
  <c r="AM843" i="9"/>
  <c r="AK843" i="9"/>
  <c r="AL843" i="9" s="1"/>
  <c r="AF843" i="9"/>
  <c r="AE843" i="9"/>
  <c r="AB843" i="9"/>
  <c r="AA843" i="9"/>
  <c r="AJ843" i="9" s="1"/>
  <c r="J843" i="9"/>
  <c r="AK842" i="9"/>
  <c r="AM842" i="9" s="1"/>
  <c r="AF842" i="9"/>
  <c r="AE842" i="9"/>
  <c r="AB842" i="9"/>
  <c r="AA842" i="9"/>
  <c r="AJ842" i="9" s="1"/>
  <c r="J842" i="9"/>
  <c r="AM841" i="9"/>
  <c r="AK841" i="9"/>
  <c r="AL841" i="9" s="1"/>
  <c r="AF841" i="9"/>
  <c r="AI841" i="9" s="1"/>
  <c r="AE841" i="9"/>
  <c r="AB841" i="9"/>
  <c r="AA841" i="9"/>
  <c r="AJ841" i="9" s="1"/>
  <c r="J841" i="9"/>
  <c r="AK840" i="9"/>
  <c r="AM840" i="9" s="1"/>
  <c r="AF840" i="9"/>
  <c r="AI840" i="9" s="1"/>
  <c r="AE840" i="9"/>
  <c r="AB840" i="9"/>
  <c r="AA840" i="9"/>
  <c r="AJ840" i="9" s="1"/>
  <c r="J840" i="9"/>
  <c r="AM839" i="9"/>
  <c r="AK839" i="9"/>
  <c r="AL839" i="9" s="1"/>
  <c r="AF839" i="9"/>
  <c r="AI839" i="9" s="1"/>
  <c r="AE839" i="9"/>
  <c r="AB839" i="9"/>
  <c r="AA839" i="9"/>
  <c r="AJ839" i="9" s="1"/>
  <c r="J839" i="9"/>
  <c r="AK838" i="9"/>
  <c r="AM838" i="9" s="1"/>
  <c r="AF838" i="9"/>
  <c r="AE838" i="9"/>
  <c r="AB838" i="9"/>
  <c r="AA838" i="9"/>
  <c r="AJ838" i="9" s="1"/>
  <c r="J838" i="9"/>
  <c r="AM837" i="9"/>
  <c r="AK837" i="9"/>
  <c r="AL837" i="9" s="1"/>
  <c r="AF837" i="9"/>
  <c r="AE837" i="9"/>
  <c r="AB837" i="9"/>
  <c r="AA837" i="9"/>
  <c r="AJ837" i="9" s="1"/>
  <c r="J837" i="9"/>
  <c r="AK836" i="9"/>
  <c r="AM836" i="9" s="1"/>
  <c r="AF836" i="9"/>
  <c r="AE836" i="9"/>
  <c r="AB836" i="9"/>
  <c r="AA836" i="9"/>
  <c r="AJ836" i="9" s="1"/>
  <c r="J836" i="9"/>
  <c r="AM835" i="9"/>
  <c r="AK835" i="9"/>
  <c r="AL835" i="9" s="1"/>
  <c r="AF835" i="9"/>
  <c r="AE835" i="9"/>
  <c r="AB835" i="9"/>
  <c r="AA835" i="9"/>
  <c r="AJ835" i="9" s="1"/>
  <c r="J835" i="9"/>
  <c r="AK834" i="9"/>
  <c r="AM834" i="9" s="1"/>
  <c r="AF834" i="9"/>
  <c r="AE834" i="9"/>
  <c r="AB834" i="9"/>
  <c r="AA834" i="9"/>
  <c r="AJ834" i="9" s="1"/>
  <c r="J834" i="9"/>
  <c r="AM833" i="9"/>
  <c r="AK833" i="9"/>
  <c r="AL833" i="9" s="1"/>
  <c r="AF833" i="9"/>
  <c r="AI833" i="9" s="1"/>
  <c r="AE833" i="9"/>
  <c r="AB833" i="9"/>
  <c r="AA833" i="9"/>
  <c r="AJ833" i="9" s="1"/>
  <c r="J833" i="9"/>
  <c r="AK832" i="9"/>
  <c r="AM832" i="9" s="1"/>
  <c r="AF832" i="9"/>
  <c r="AI832" i="9" s="1"/>
  <c r="AE832" i="9"/>
  <c r="AB832" i="9"/>
  <c r="AA832" i="9"/>
  <c r="AJ832" i="9" s="1"/>
  <c r="J832" i="9"/>
  <c r="AM831" i="9"/>
  <c r="AK831" i="9"/>
  <c r="AL831" i="9" s="1"/>
  <c r="AF831" i="9"/>
  <c r="AI831" i="9" s="1"/>
  <c r="AE831" i="9"/>
  <c r="AB831" i="9"/>
  <c r="AA831" i="9"/>
  <c r="AJ831" i="9" s="1"/>
  <c r="J831" i="9"/>
  <c r="AK830" i="9"/>
  <c r="AM830" i="9" s="1"/>
  <c r="AF830" i="9"/>
  <c r="AE830" i="9"/>
  <c r="AB830" i="9"/>
  <c r="AA830" i="9"/>
  <c r="AJ830" i="9" s="1"/>
  <c r="J830" i="9"/>
  <c r="AM829" i="9"/>
  <c r="AK829" i="9"/>
  <c r="AL829" i="9" s="1"/>
  <c r="AF829" i="9"/>
  <c r="AE829" i="9"/>
  <c r="AB829" i="9"/>
  <c r="AA829" i="9"/>
  <c r="AJ829" i="9" s="1"/>
  <c r="J829" i="9"/>
  <c r="AK828" i="9"/>
  <c r="AM828" i="9" s="1"/>
  <c r="AF828" i="9"/>
  <c r="AE828" i="9"/>
  <c r="AB828" i="9"/>
  <c r="AA828" i="9"/>
  <c r="AJ828" i="9" s="1"/>
  <c r="J828" i="9"/>
  <c r="AM827" i="9"/>
  <c r="AK827" i="9"/>
  <c r="AL827" i="9" s="1"/>
  <c r="AF827" i="9"/>
  <c r="AE827" i="9"/>
  <c r="AB827" i="9"/>
  <c r="AA827" i="9"/>
  <c r="AJ827" i="9" s="1"/>
  <c r="J827" i="9"/>
  <c r="AK826" i="9"/>
  <c r="AM826" i="9" s="1"/>
  <c r="AF826" i="9"/>
  <c r="AE826" i="9"/>
  <c r="AB826" i="9"/>
  <c r="AA826" i="9"/>
  <c r="AJ826" i="9" s="1"/>
  <c r="J826" i="9"/>
  <c r="AM825" i="9"/>
  <c r="AK825" i="9"/>
  <c r="AL825" i="9" s="1"/>
  <c r="AF825" i="9"/>
  <c r="AE825" i="9"/>
  <c r="AB825" i="9"/>
  <c r="AA825" i="9"/>
  <c r="AJ825" i="9" s="1"/>
  <c r="J825" i="9"/>
  <c r="AK824" i="9"/>
  <c r="AM824" i="9" s="1"/>
  <c r="AF824" i="9"/>
  <c r="AE824" i="9"/>
  <c r="AB824" i="9"/>
  <c r="AA824" i="9"/>
  <c r="AJ824" i="9" s="1"/>
  <c r="J824" i="9"/>
  <c r="AM823" i="9"/>
  <c r="AK823" i="9"/>
  <c r="AL823" i="9" s="1"/>
  <c r="AF823" i="9"/>
  <c r="AI823" i="9" s="1"/>
  <c r="AE823" i="9"/>
  <c r="AB823" i="9"/>
  <c r="AA823" i="9"/>
  <c r="AJ823" i="9" s="1"/>
  <c r="J823" i="9"/>
  <c r="AK822" i="9"/>
  <c r="AM822" i="9" s="1"/>
  <c r="AF822" i="9"/>
  <c r="AE822" i="9"/>
  <c r="AB822" i="9"/>
  <c r="AA822" i="9"/>
  <c r="AJ822" i="9" s="1"/>
  <c r="J822" i="9"/>
  <c r="AM821" i="9"/>
  <c r="AK821" i="9"/>
  <c r="AL821" i="9" s="1"/>
  <c r="AF821" i="9"/>
  <c r="AE821" i="9"/>
  <c r="AB821" i="9"/>
  <c r="AA821" i="9"/>
  <c r="AJ821" i="9" s="1"/>
  <c r="J821" i="9"/>
  <c r="AK820" i="9"/>
  <c r="AM820" i="9" s="1"/>
  <c r="AF820" i="9"/>
  <c r="AE820" i="9"/>
  <c r="AB820" i="9"/>
  <c r="AA820" i="9"/>
  <c r="AJ820" i="9" s="1"/>
  <c r="J820" i="9"/>
  <c r="AM819" i="9"/>
  <c r="AK819" i="9"/>
  <c r="AL819" i="9" s="1"/>
  <c r="AF819" i="9"/>
  <c r="AE819" i="9"/>
  <c r="AB819" i="9"/>
  <c r="AA819" i="9"/>
  <c r="AJ819" i="9" s="1"/>
  <c r="J819" i="9"/>
  <c r="AK818" i="9"/>
  <c r="AM818" i="9" s="1"/>
  <c r="AF818" i="9"/>
  <c r="AE818" i="9"/>
  <c r="AB818" i="9"/>
  <c r="AA818" i="9"/>
  <c r="AJ818" i="9" s="1"/>
  <c r="J818" i="9"/>
  <c r="AM817" i="9"/>
  <c r="AK817" i="9"/>
  <c r="AL817" i="9" s="1"/>
  <c r="AF817" i="9"/>
  <c r="AE817" i="9"/>
  <c r="AB817" i="9"/>
  <c r="AA817" i="9"/>
  <c r="AJ817" i="9" s="1"/>
  <c r="J817" i="9"/>
  <c r="AK816" i="9"/>
  <c r="AM816" i="9" s="1"/>
  <c r="AF816" i="9"/>
  <c r="AE816" i="9"/>
  <c r="AB816" i="9"/>
  <c r="AA816" i="9"/>
  <c r="AJ816" i="9" s="1"/>
  <c r="J816" i="9"/>
  <c r="AM815" i="9"/>
  <c r="AK815" i="9"/>
  <c r="AL815" i="9" s="1"/>
  <c r="AF815" i="9"/>
  <c r="AI815" i="9" s="1"/>
  <c r="AE815" i="9"/>
  <c r="AB815" i="9"/>
  <c r="AA815" i="9"/>
  <c r="AJ815" i="9" s="1"/>
  <c r="J815" i="9"/>
  <c r="AK814" i="9"/>
  <c r="AM814" i="9" s="1"/>
  <c r="AF814" i="9"/>
  <c r="AE814" i="9"/>
  <c r="AB814" i="9"/>
  <c r="AA814" i="9"/>
  <c r="AJ814" i="9" s="1"/>
  <c r="J814" i="9"/>
  <c r="AM813" i="9"/>
  <c r="AK813" i="9"/>
  <c r="AL813" i="9" s="1"/>
  <c r="AF813" i="9"/>
  <c r="AE813" i="9"/>
  <c r="AB813" i="9"/>
  <c r="AA813" i="9"/>
  <c r="AJ813" i="9" s="1"/>
  <c r="J813" i="9"/>
  <c r="AK812" i="9"/>
  <c r="AM812" i="9" s="1"/>
  <c r="AF812" i="9"/>
  <c r="AE812" i="9"/>
  <c r="AB812" i="9"/>
  <c r="AA812" i="9"/>
  <c r="AJ812" i="9" s="1"/>
  <c r="J812" i="9"/>
  <c r="AM811" i="9"/>
  <c r="AK811" i="9"/>
  <c r="AL811" i="9" s="1"/>
  <c r="AF811" i="9"/>
  <c r="AE811" i="9"/>
  <c r="AB811" i="9"/>
  <c r="AA811" i="9"/>
  <c r="AJ811" i="9" s="1"/>
  <c r="J811" i="9"/>
  <c r="AK810" i="9"/>
  <c r="AM810" i="9" s="1"/>
  <c r="AF810" i="9"/>
  <c r="AE810" i="9"/>
  <c r="AB810" i="9"/>
  <c r="AA810" i="9"/>
  <c r="AJ810" i="9" s="1"/>
  <c r="J810" i="9"/>
  <c r="AM809" i="9"/>
  <c r="AK809" i="9"/>
  <c r="AL809" i="9" s="1"/>
  <c r="AF809" i="9"/>
  <c r="AG809" i="9" s="1"/>
  <c r="AE809" i="9"/>
  <c r="AB809" i="9"/>
  <c r="AA809" i="9"/>
  <c r="AJ809" i="9" s="1"/>
  <c r="J809" i="9"/>
  <c r="AK808" i="9"/>
  <c r="AF808" i="9"/>
  <c r="AG808" i="9" s="1"/>
  <c r="AE808" i="9"/>
  <c r="AB808" i="9"/>
  <c r="AA808" i="9"/>
  <c r="AJ808" i="9" s="1"/>
  <c r="J808" i="9"/>
  <c r="AM807" i="9"/>
  <c r="AK807" i="9"/>
  <c r="AL807" i="9" s="1"/>
  <c r="AF807" i="9"/>
  <c r="AI807" i="9" s="1"/>
  <c r="AE807" i="9"/>
  <c r="AB807" i="9"/>
  <c r="AA807" i="9"/>
  <c r="AJ807" i="9" s="1"/>
  <c r="J807" i="9"/>
  <c r="AK806" i="9"/>
  <c r="AF806" i="9"/>
  <c r="AE806" i="9"/>
  <c r="AB806" i="9"/>
  <c r="AA806" i="9"/>
  <c r="AJ806" i="9" s="1"/>
  <c r="J806" i="9"/>
  <c r="AM805" i="9"/>
  <c r="AK805" i="9"/>
  <c r="AL805" i="9" s="1"/>
  <c r="AF805" i="9"/>
  <c r="AG805" i="9" s="1"/>
  <c r="AE805" i="9"/>
  <c r="AB805" i="9"/>
  <c r="AA805" i="9"/>
  <c r="AJ805" i="9" s="1"/>
  <c r="J805" i="9"/>
  <c r="AK804" i="9"/>
  <c r="AF804" i="9"/>
  <c r="AG804" i="9" s="1"/>
  <c r="AE804" i="9"/>
  <c r="AB804" i="9"/>
  <c r="AA804" i="9"/>
  <c r="AJ804" i="9" s="1"/>
  <c r="J804" i="9"/>
  <c r="AM803" i="9"/>
  <c r="AK803" i="9"/>
  <c r="AL803" i="9" s="1"/>
  <c r="AF803" i="9"/>
  <c r="AI803" i="9" s="1"/>
  <c r="AE803" i="9"/>
  <c r="AB803" i="9"/>
  <c r="AA803" i="9"/>
  <c r="AJ803" i="9" s="1"/>
  <c r="J803" i="9"/>
  <c r="AK802" i="9"/>
  <c r="AF802" i="9"/>
  <c r="AI802" i="9" s="1"/>
  <c r="AE802" i="9"/>
  <c r="AB802" i="9"/>
  <c r="AA802" i="9"/>
  <c r="AJ802" i="9" s="1"/>
  <c r="J802" i="9"/>
  <c r="AM801" i="9"/>
  <c r="AK801" i="9"/>
  <c r="AL801" i="9" s="1"/>
  <c r="AF801" i="9"/>
  <c r="AG801" i="9" s="1"/>
  <c r="AE801" i="9"/>
  <c r="AB801" i="9"/>
  <c r="AA801" i="9"/>
  <c r="AJ801" i="9" s="1"/>
  <c r="J801" i="9"/>
  <c r="AK800" i="9"/>
  <c r="AF800" i="9"/>
  <c r="AE800" i="9"/>
  <c r="AB800" i="9"/>
  <c r="AA800" i="9"/>
  <c r="AJ800" i="9" s="1"/>
  <c r="J800" i="9"/>
  <c r="AK799" i="9"/>
  <c r="AL799" i="9" s="1"/>
  <c r="AF799" i="9"/>
  <c r="AG799" i="9" s="1"/>
  <c r="AE799" i="9"/>
  <c r="AB799" i="9"/>
  <c r="AA799" i="9"/>
  <c r="AJ799" i="9" s="1"/>
  <c r="J799" i="9"/>
  <c r="AK798" i="9"/>
  <c r="AL798" i="9" s="1"/>
  <c r="AF798" i="9"/>
  <c r="AG798" i="9" s="1"/>
  <c r="AE798" i="9"/>
  <c r="AB798" i="9"/>
  <c r="AA798" i="9"/>
  <c r="AJ798" i="9" s="1"/>
  <c r="J798" i="9"/>
  <c r="AK797" i="9"/>
  <c r="AL797" i="9" s="1"/>
  <c r="AF797" i="9"/>
  <c r="AE797" i="9"/>
  <c r="AB797" i="9"/>
  <c r="AA797" i="9"/>
  <c r="AJ797" i="9" s="1"/>
  <c r="J797" i="9"/>
  <c r="AK796" i="9"/>
  <c r="AL796" i="9" s="1"/>
  <c r="AF796" i="9"/>
  <c r="AG796" i="9" s="1"/>
  <c r="AE796" i="9"/>
  <c r="AB796" i="9"/>
  <c r="AA796" i="9"/>
  <c r="AJ796" i="9" s="1"/>
  <c r="J796" i="9"/>
  <c r="AK795" i="9"/>
  <c r="AL795" i="9" s="1"/>
  <c r="AF795" i="9"/>
  <c r="AG795" i="9" s="1"/>
  <c r="AE795" i="9"/>
  <c r="AB795" i="9"/>
  <c r="AA795" i="9"/>
  <c r="AJ795" i="9" s="1"/>
  <c r="J795" i="9"/>
  <c r="AK794" i="9"/>
  <c r="AL794" i="9" s="1"/>
  <c r="AF794" i="9"/>
  <c r="AG794" i="9" s="1"/>
  <c r="AE794" i="9"/>
  <c r="AB794" i="9"/>
  <c r="AA794" i="9"/>
  <c r="AJ794" i="9" s="1"/>
  <c r="J794" i="9"/>
  <c r="AK793" i="9"/>
  <c r="AL793" i="9" s="1"/>
  <c r="AF793" i="9"/>
  <c r="AG793" i="9" s="1"/>
  <c r="AE793" i="9"/>
  <c r="AB793" i="9"/>
  <c r="AA793" i="9"/>
  <c r="AJ793" i="9" s="1"/>
  <c r="J793" i="9"/>
  <c r="AK792" i="9"/>
  <c r="AL792" i="9" s="1"/>
  <c r="AF792" i="9"/>
  <c r="AE792" i="9"/>
  <c r="AB792" i="9"/>
  <c r="AA792" i="9"/>
  <c r="AJ792" i="9" s="1"/>
  <c r="J792" i="9"/>
  <c r="AK791" i="9"/>
  <c r="AL791" i="9" s="1"/>
  <c r="AF791" i="9"/>
  <c r="AG791" i="9" s="1"/>
  <c r="AE791" i="9"/>
  <c r="AB791" i="9"/>
  <c r="AA791" i="9"/>
  <c r="AJ791" i="9" s="1"/>
  <c r="J791" i="9"/>
  <c r="AK790" i="9"/>
  <c r="AL790" i="9" s="1"/>
  <c r="AF790" i="9"/>
  <c r="AG790" i="9" s="1"/>
  <c r="AE790" i="9"/>
  <c r="AB790" i="9"/>
  <c r="AA790" i="9"/>
  <c r="AJ790" i="9" s="1"/>
  <c r="J790" i="9"/>
  <c r="AK789" i="9"/>
  <c r="AL789" i="9" s="1"/>
  <c r="AF789" i="9"/>
  <c r="AG789" i="9" s="1"/>
  <c r="AE789" i="9"/>
  <c r="AB789" i="9"/>
  <c r="AA789" i="9"/>
  <c r="AJ789" i="9" s="1"/>
  <c r="J789" i="9"/>
  <c r="AK788" i="9"/>
  <c r="AL788" i="9" s="1"/>
  <c r="AF788" i="9"/>
  <c r="AG788" i="9" s="1"/>
  <c r="AE788" i="9"/>
  <c r="AB788" i="9"/>
  <c r="AA788" i="9"/>
  <c r="AJ788" i="9" s="1"/>
  <c r="J788" i="9"/>
  <c r="AK787" i="9"/>
  <c r="AL787" i="9" s="1"/>
  <c r="AF787" i="9"/>
  <c r="AG787" i="9" s="1"/>
  <c r="AE787" i="9"/>
  <c r="AB787" i="9"/>
  <c r="AA787" i="9"/>
  <c r="AJ787" i="9" s="1"/>
  <c r="J787" i="9"/>
  <c r="AK786" i="9"/>
  <c r="AL786" i="9" s="1"/>
  <c r="AF786" i="9"/>
  <c r="AG786" i="9" s="1"/>
  <c r="AE786" i="9"/>
  <c r="AB786" i="9"/>
  <c r="AA786" i="9"/>
  <c r="AJ786" i="9" s="1"/>
  <c r="J786" i="9"/>
  <c r="AK785" i="9"/>
  <c r="AL785" i="9" s="1"/>
  <c r="AF785" i="9"/>
  <c r="AG785" i="9" s="1"/>
  <c r="AE785" i="9"/>
  <c r="AB785" i="9"/>
  <c r="AA785" i="9"/>
  <c r="AJ785" i="9" s="1"/>
  <c r="J785" i="9"/>
  <c r="AK784" i="9"/>
  <c r="AL784" i="9" s="1"/>
  <c r="AF784" i="9"/>
  <c r="AE784" i="9"/>
  <c r="AB784" i="9"/>
  <c r="AA784" i="9"/>
  <c r="AJ784" i="9" s="1"/>
  <c r="J784" i="9"/>
  <c r="AK783" i="9"/>
  <c r="AL783" i="9" s="1"/>
  <c r="AF783" i="9"/>
  <c r="AG783" i="9" s="1"/>
  <c r="AE783" i="9"/>
  <c r="AB783" i="9"/>
  <c r="AA783" i="9"/>
  <c r="AJ783" i="9" s="1"/>
  <c r="J783" i="9"/>
  <c r="AK782" i="9"/>
  <c r="AL782" i="9" s="1"/>
  <c r="AF782" i="9"/>
  <c r="AG782" i="9" s="1"/>
  <c r="AE782" i="9"/>
  <c r="AB782" i="9"/>
  <c r="AA782" i="9"/>
  <c r="AJ782" i="9" s="1"/>
  <c r="J782" i="9"/>
  <c r="AK781" i="9"/>
  <c r="AL781" i="9" s="1"/>
  <c r="AF781" i="9"/>
  <c r="AE781" i="9"/>
  <c r="AB781" i="9"/>
  <c r="AA781" i="9"/>
  <c r="AJ781" i="9" s="1"/>
  <c r="J781" i="9"/>
  <c r="AK780" i="9"/>
  <c r="AL780" i="9" s="1"/>
  <c r="AF780" i="9"/>
  <c r="AG780" i="9" s="1"/>
  <c r="AE780" i="9"/>
  <c r="AB780" i="9"/>
  <c r="AA780" i="9"/>
  <c r="AJ780" i="9" s="1"/>
  <c r="J780" i="9"/>
  <c r="AK779" i="9"/>
  <c r="AL779" i="9" s="1"/>
  <c r="AF779" i="9"/>
  <c r="AG779" i="9" s="1"/>
  <c r="AE779" i="9"/>
  <c r="AB779" i="9"/>
  <c r="AA779" i="9"/>
  <c r="AJ779" i="9" s="1"/>
  <c r="J779" i="9"/>
  <c r="AK778" i="9"/>
  <c r="AL778" i="9" s="1"/>
  <c r="AF778" i="9"/>
  <c r="AG778" i="9" s="1"/>
  <c r="AE778" i="9"/>
  <c r="AB778" i="9"/>
  <c r="AA778" i="9"/>
  <c r="AJ778" i="9" s="1"/>
  <c r="J778" i="9"/>
  <c r="AK777" i="9"/>
  <c r="AL777" i="9" s="1"/>
  <c r="AF777" i="9"/>
  <c r="AG777" i="9" s="1"/>
  <c r="AE777" i="9"/>
  <c r="AB777" i="9"/>
  <c r="AA777" i="9"/>
  <c r="AJ777" i="9" s="1"/>
  <c r="J777" i="9"/>
  <c r="AK776" i="9"/>
  <c r="AL776" i="9" s="1"/>
  <c r="AF776" i="9"/>
  <c r="AE776" i="9"/>
  <c r="AB776" i="9"/>
  <c r="AA776" i="9"/>
  <c r="AJ776" i="9" s="1"/>
  <c r="J776" i="9"/>
  <c r="AK775" i="9"/>
  <c r="AL775" i="9" s="1"/>
  <c r="AF775" i="9"/>
  <c r="AG775" i="9" s="1"/>
  <c r="AE775" i="9"/>
  <c r="AB775" i="9"/>
  <c r="AA775" i="9"/>
  <c r="AJ775" i="9" s="1"/>
  <c r="J775" i="9"/>
  <c r="AK774" i="9"/>
  <c r="AL774" i="9" s="1"/>
  <c r="AF774" i="9"/>
  <c r="AG774" i="9" s="1"/>
  <c r="AE774" i="9"/>
  <c r="AB774" i="9"/>
  <c r="AA774" i="9"/>
  <c r="AJ774" i="9" s="1"/>
  <c r="J774" i="9"/>
  <c r="AK773" i="9"/>
  <c r="AL773" i="9" s="1"/>
  <c r="AF773" i="9"/>
  <c r="AE773" i="9"/>
  <c r="AB773" i="9"/>
  <c r="AA773" i="9"/>
  <c r="AJ773" i="9" s="1"/>
  <c r="J773" i="9"/>
  <c r="AK772" i="9"/>
  <c r="AL772" i="9" s="1"/>
  <c r="AF772" i="9"/>
  <c r="AG772" i="9" s="1"/>
  <c r="AE772" i="9"/>
  <c r="AB772" i="9"/>
  <c r="AA772" i="9"/>
  <c r="AJ772" i="9" s="1"/>
  <c r="J772" i="9"/>
  <c r="AK771" i="9"/>
  <c r="AL771" i="9" s="1"/>
  <c r="AF771" i="9"/>
  <c r="AG771" i="9" s="1"/>
  <c r="AE771" i="9"/>
  <c r="AB771" i="9"/>
  <c r="AA771" i="9"/>
  <c r="AJ771" i="9" s="1"/>
  <c r="J771" i="9"/>
  <c r="AK770" i="9"/>
  <c r="AL770" i="9" s="1"/>
  <c r="AF770" i="9"/>
  <c r="AG770" i="9" s="1"/>
  <c r="AE770" i="9"/>
  <c r="AB770" i="9"/>
  <c r="AA770" i="9"/>
  <c r="AJ770" i="9" s="1"/>
  <c r="J770" i="9"/>
  <c r="AK769" i="9"/>
  <c r="AL769" i="9" s="1"/>
  <c r="AF769" i="9"/>
  <c r="AG769" i="9" s="1"/>
  <c r="AE769" i="9"/>
  <c r="AB769" i="9"/>
  <c r="AA769" i="9"/>
  <c r="AJ769" i="9" s="1"/>
  <c r="J769" i="9"/>
  <c r="AK768" i="9"/>
  <c r="AL768" i="9" s="1"/>
  <c r="AF768" i="9"/>
  <c r="AE768" i="9"/>
  <c r="AB768" i="9"/>
  <c r="AA768" i="9"/>
  <c r="AJ768" i="9" s="1"/>
  <c r="J768" i="9"/>
  <c r="AK767" i="9"/>
  <c r="AL767" i="9" s="1"/>
  <c r="AF767" i="9"/>
  <c r="AG767" i="9" s="1"/>
  <c r="AE767" i="9"/>
  <c r="AB767" i="9"/>
  <c r="AA767" i="9"/>
  <c r="AJ767" i="9" s="1"/>
  <c r="J767" i="9"/>
  <c r="AK766" i="9"/>
  <c r="AL766" i="9" s="1"/>
  <c r="AF766" i="9"/>
  <c r="AG766" i="9" s="1"/>
  <c r="AE766" i="9"/>
  <c r="AB766" i="9"/>
  <c r="AA766" i="9"/>
  <c r="AJ766" i="9" s="1"/>
  <c r="J766" i="9"/>
  <c r="AK765" i="9"/>
  <c r="AL765" i="9" s="1"/>
  <c r="AF765" i="9"/>
  <c r="AE765" i="9"/>
  <c r="AB765" i="9"/>
  <c r="AA765" i="9"/>
  <c r="AJ765" i="9" s="1"/>
  <c r="J765" i="9"/>
  <c r="AK764" i="9"/>
  <c r="AL764" i="9" s="1"/>
  <c r="AF764" i="9"/>
  <c r="AG764" i="9" s="1"/>
  <c r="AE764" i="9"/>
  <c r="AB764" i="9"/>
  <c r="AA764" i="9"/>
  <c r="AJ764" i="9" s="1"/>
  <c r="J764" i="9"/>
  <c r="AK763" i="9"/>
  <c r="AL763" i="9" s="1"/>
  <c r="AF763" i="9"/>
  <c r="AG763" i="9" s="1"/>
  <c r="AE763" i="9"/>
  <c r="AB763" i="9"/>
  <c r="AA763" i="9"/>
  <c r="AJ763" i="9" s="1"/>
  <c r="J763" i="9"/>
  <c r="AK762" i="9"/>
  <c r="AL762" i="9" s="1"/>
  <c r="AF762" i="9"/>
  <c r="AG762" i="9" s="1"/>
  <c r="AE762" i="9"/>
  <c r="AB762" i="9"/>
  <c r="AA762" i="9"/>
  <c r="AJ762" i="9" s="1"/>
  <c r="J762" i="9"/>
  <c r="AK761" i="9"/>
  <c r="AL761" i="9" s="1"/>
  <c r="AF761" i="9"/>
  <c r="AG761" i="9" s="1"/>
  <c r="AE761" i="9"/>
  <c r="AB761" i="9"/>
  <c r="AA761" i="9"/>
  <c r="AJ761" i="9" s="1"/>
  <c r="J761" i="9"/>
  <c r="AK760" i="9"/>
  <c r="AL760" i="9" s="1"/>
  <c r="AF760" i="9"/>
  <c r="AE760" i="9"/>
  <c r="AB760" i="9"/>
  <c r="AA760" i="9"/>
  <c r="AJ760" i="9" s="1"/>
  <c r="J760" i="9"/>
  <c r="AK759" i="9"/>
  <c r="AL759" i="9" s="1"/>
  <c r="AF759" i="9"/>
  <c r="AG759" i="9" s="1"/>
  <c r="AE759" i="9"/>
  <c r="AB759" i="9"/>
  <c r="AA759" i="9"/>
  <c r="AJ759" i="9" s="1"/>
  <c r="J759" i="9"/>
  <c r="AK758" i="9"/>
  <c r="AL758" i="9" s="1"/>
  <c r="AF758" i="9"/>
  <c r="AG758" i="9" s="1"/>
  <c r="AE758" i="9"/>
  <c r="AB758" i="9"/>
  <c r="AA758" i="9"/>
  <c r="AJ758" i="9" s="1"/>
  <c r="J758" i="9"/>
  <c r="AK757" i="9"/>
  <c r="AL757" i="9" s="1"/>
  <c r="AF757" i="9"/>
  <c r="AE757" i="9"/>
  <c r="AB757" i="9"/>
  <c r="AA757" i="9"/>
  <c r="AJ757" i="9" s="1"/>
  <c r="J757" i="9"/>
  <c r="AK756" i="9"/>
  <c r="AL756" i="9" s="1"/>
  <c r="AF756" i="9"/>
  <c r="AG756" i="9" s="1"/>
  <c r="AE756" i="9"/>
  <c r="AB756" i="9"/>
  <c r="AA756" i="9"/>
  <c r="AJ756" i="9" s="1"/>
  <c r="J756" i="9"/>
  <c r="AK755" i="9"/>
  <c r="AL755" i="9" s="1"/>
  <c r="AF755" i="9"/>
  <c r="AG755" i="9" s="1"/>
  <c r="AE755" i="9"/>
  <c r="AB755" i="9"/>
  <c r="AA755" i="9"/>
  <c r="AJ755" i="9" s="1"/>
  <c r="J755" i="9"/>
  <c r="AK754" i="9"/>
  <c r="AL754" i="9" s="1"/>
  <c r="AF754" i="9"/>
  <c r="AG754" i="9" s="1"/>
  <c r="AE754" i="9"/>
  <c r="AB754" i="9"/>
  <c r="AA754" i="9"/>
  <c r="AJ754" i="9" s="1"/>
  <c r="J754" i="9"/>
  <c r="AK753" i="9"/>
  <c r="AL753" i="9" s="1"/>
  <c r="AF753" i="9"/>
  <c r="AG753" i="9" s="1"/>
  <c r="AE753" i="9"/>
  <c r="AB753" i="9"/>
  <c r="AA753" i="9"/>
  <c r="AJ753" i="9" s="1"/>
  <c r="J753" i="9"/>
  <c r="AK752" i="9"/>
  <c r="AL752" i="9" s="1"/>
  <c r="AF752" i="9"/>
  <c r="AE752" i="9"/>
  <c r="AB752" i="9"/>
  <c r="AA752" i="9"/>
  <c r="AJ752" i="9" s="1"/>
  <c r="J752" i="9"/>
  <c r="AK751" i="9"/>
  <c r="AL751" i="9" s="1"/>
  <c r="AF751" i="9"/>
  <c r="AG751" i="9" s="1"/>
  <c r="AE751" i="9"/>
  <c r="AB751" i="9"/>
  <c r="AA751" i="9"/>
  <c r="AJ751" i="9" s="1"/>
  <c r="J751" i="9"/>
  <c r="AK750" i="9"/>
  <c r="AL750" i="9" s="1"/>
  <c r="AF750" i="9"/>
  <c r="AG750" i="9" s="1"/>
  <c r="AE750" i="9"/>
  <c r="AB750" i="9"/>
  <c r="AA750" i="9"/>
  <c r="AJ750" i="9" s="1"/>
  <c r="J750" i="9"/>
  <c r="AK749" i="9"/>
  <c r="AL749" i="9" s="1"/>
  <c r="AF749" i="9"/>
  <c r="AE749" i="9"/>
  <c r="AB749" i="9"/>
  <c r="AA749" i="9"/>
  <c r="AJ749" i="9" s="1"/>
  <c r="J749" i="9"/>
  <c r="AK748" i="9"/>
  <c r="AL748" i="9" s="1"/>
  <c r="AF748" i="9"/>
  <c r="AG748" i="9" s="1"/>
  <c r="AE748" i="9"/>
  <c r="AB748" i="9"/>
  <c r="AA748" i="9"/>
  <c r="AJ748" i="9" s="1"/>
  <c r="J748" i="9"/>
  <c r="AK747" i="9"/>
  <c r="AL747" i="9" s="1"/>
  <c r="AF747" i="9"/>
  <c r="AG747" i="9" s="1"/>
  <c r="AE747" i="9"/>
  <c r="AB747" i="9"/>
  <c r="AA747" i="9"/>
  <c r="AJ747" i="9" s="1"/>
  <c r="J747" i="9"/>
  <c r="AK746" i="9"/>
  <c r="AL746" i="9" s="1"/>
  <c r="AF746" i="9"/>
  <c r="AG746" i="9" s="1"/>
  <c r="AE746" i="9"/>
  <c r="AB746" i="9"/>
  <c r="AA746" i="9"/>
  <c r="AJ746" i="9" s="1"/>
  <c r="J746" i="9"/>
  <c r="AK745" i="9"/>
  <c r="AL745" i="9" s="1"/>
  <c r="AF745" i="9"/>
  <c r="AG745" i="9" s="1"/>
  <c r="AE745" i="9"/>
  <c r="AB745" i="9"/>
  <c r="AA745" i="9"/>
  <c r="AJ745" i="9" s="1"/>
  <c r="J745" i="9"/>
  <c r="AK744" i="9"/>
  <c r="AL744" i="9" s="1"/>
  <c r="AF744" i="9"/>
  <c r="AE744" i="9"/>
  <c r="AB744" i="9"/>
  <c r="AA744" i="9"/>
  <c r="AJ744" i="9" s="1"/>
  <c r="J744" i="9"/>
  <c r="AK743" i="9"/>
  <c r="AL743" i="9" s="1"/>
  <c r="AF743" i="9"/>
  <c r="AG743" i="9" s="1"/>
  <c r="AE743" i="9"/>
  <c r="AB743" i="9"/>
  <c r="AA743" i="9"/>
  <c r="AJ743" i="9" s="1"/>
  <c r="J743" i="9"/>
  <c r="AK742" i="9"/>
  <c r="AL742" i="9" s="1"/>
  <c r="AF742" i="9"/>
  <c r="AG742" i="9" s="1"/>
  <c r="AE742" i="9"/>
  <c r="AB742" i="9"/>
  <c r="AA742" i="9"/>
  <c r="AJ742" i="9" s="1"/>
  <c r="J742" i="9"/>
  <c r="AK741" i="9"/>
  <c r="AL741" i="9" s="1"/>
  <c r="AF741" i="9"/>
  <c r="AE741" i="9"/>
  <c r="AB741" i="9"/>
  <c r="AA741" i="9"/>
  <c r="AJ741" i="9" s="1"/>
  <c r="J741" i="9"/>
  <c r="AK740" i="9"/>
  <c r="AL740" i="9" s="1"/>
  <c r="AF740" i="9"/>
  <c r="AG740" i="9" s="1"/>
  <c r="AE740" i="9"/>
  <c r="AB740" i="9"/>
  <c r="AA740" i="9"/>
  <c r="AJ740" i="9" s="1"/>
  <c r="J740" i="9"/>
  <c r="AK739" i="9"/>
  <c r="AL739" i="9" s="1"/>
  <c r="AF739" i="9"/>
  <c r="AG739" i="9" s="1"/>
  <c r="AE739" i="9"/>
  <c r="AB739" i="9"/>
  <c r="AA739" i="9"/>
  <c r="AJ739" i="9" s="1"/>
  <c r="J739" i="9"/>
  <c r="AK738" i="9"/>
  <c r="AL738" i="9" s="1"/>
  <c r="AF738" i="9"/>
  <c r="AG738" i="9" s="1"/>
  <c r="AE738" i="9"/>
  <c r="AB738" i="9"/>
  <c r="AA738" i="9"/>
  <c r="AJ738" i="9" s="1"/>
  <c r="J738" i="9"/>
  <c r="AK737" i="9"/>
  <c r="AL737" i="9" s="1"/>
  <c r="AF737" i="9"/>
  <c r="AG737" i="9" s="1"/>
  <c r="AE737" i="9"/>
  <c r="AB737" i="9"/>
  <c r="AA737" i="9"/>
  <c r="AJ737" i="9" s="1"/>
  <c r="J737" i="9"/>
  <c r="AK736" i="9"/>
  <c r="AL736" i="9" s="1"/>
  <c r="AF736" i="9"/>
  <c r="AE736" i="9"/>
  <c r="AB736" i="9"/>
  <c r="AA736" i="9"/>
  <c r="AJ736" i="9" s="1"/>
  <c r="J736" i="9"/>
  <c r="AK735" i="9"/>
  <c r="AL735" i="9" s="1"/>
  <c r="AF735" i="9"/>
  <c r="AG735" i="9" s="1"/>
  <c r="AE735" i="9"/>
  <c r="AB735" i="9"/>
  <c r="AA735" i="9"/>
  <c r="AJ735" i="9" s="1"/>
  <c r="J735" i="9"/>
  <c r="AK734" i="9"/>
  <c r="AL734" i="9" s="1"/>
  <c r="AF734" i="9"/>
  <c r="AG734" i="9" s="1"/>
  <c r="AE734" i="9"/>
  <c r="AB734" i="9"/>
  <c r="AA734" i="9"/>
  <c r="AJ734" i="9" s="1"/>
  <c r="J734" i="9"/>
  <c r="AK733" i="9"/>
  <c r="AL733" i="9" s="1"/>
  <c r="AF733" i="9"/>
  <c r="AE733" i="9"/>
  <c r="AB733" i="9"/>
  <c r="AA733" i="9"/>
  <c r="AJ733" i="9" s="1"/>
  <c r="J733" i="9"/>
  <c r="AK732" i="9"/>
  <c r="AL732" i="9" s="1"/>
  <c r="AF732" i="9"/>
  <c r="AG732" i="9" s="1"/>
  <c r="AE732" i="9"/>
  <c r="AB732" i="9"/>
  <c r="AA732" i="9"/>
  <c r="AJ732" i="9" s="1"/>
  <c r="J732" i="9"/>
  <c r="AK731" i="9"/>
  <c r="AL731" i="9" s="1"/>
  <c r="AF731" i="9"/>
  <c r="AG731" i="9" s="1"/>
  <c r="AE731" i="9"/>
  <c r="AB731" i="9"/>
  <c r="AA731" i="9"/>
  <c r="AJ731" i="9" s="1"/>
  <c r="J731" i="9"/>
  <c r="AK730" i="9"/>
  <c r="AL730" i="9" s="1"/>
  <c r="AF730" i="9"/>
  <c r="AG730" i="9" s="1"/>
  <c r="AE730" i="9"/>
  <c r="AB730" i="9"/>
  <c r="AA730" i="9"/>
  <c r="AJ730" i="9" s="1"/>
  <c r="J730" i="9"/>
  <c r="AK729" i="9"/>
  <c r="AL729" i="9" s="1"/>
  <c r="AF729" i="9"/>
  <c r="AG729" i="9" s="1"/>
  <c r="AE729" i="9"/>
  <c r="AB729" i="9"/>
  <c r="AA729" i="9"/>
  <c r="AJ729" i="9" s="1"/>
  <c r="J729" i="9"/>
  <c r="AK728" i="9"/>
  <c r="AL728" i="9" s="1"/>
  <c r="AF728" i="9"/>
  <c r="AE728" i="9"/>
  <c r="AB728" i="9"/>
  <c r="AA728" i="9"/>
  <c r="AJ728" i="9" s="1"/>
  <c r="J728" i="9"/>
  <c r="AK727" i="9"/>
  <c r="AL727" i="9" s="1"/>
  <c r="AF727" i="9"/>
  <c r="AG727" i="9" s="1"/>
  <c r="AE727" i="9"/>
  <c r="AB727" i="9"/>
  <c r="AA727" i="9"/>
  <c r="AJ727" i="9" s="1"/>
  <c r="J727" i="9"/>
  <c r="AK726" i="9"/>
  <c r="AL726" i="9" s="1"/>
  <c r="AF726" i="9"/>
  <c r="AG726" i="9" s="1"/>
  <c r="AE726" i="9"/>
  <c r="AB726" i="9"/>
  <c r="AA726" i="9"/>
  <c r="AJ726" i="9" s="1"/>
  <c r="J726" i="9"/>
  <c r="AK725" i="9"/>
  <c r="AL725" i="9" s="1"/>
  <c r="AF725" i="9"/>
  <c r="AE725" i="9"/>
  <c r="AB725" i="9"/>
  <c r="AA725" i="9"/>
  <c r="AJ725" i="9" s="1"/>
  <c r="J725" i="9"/>
  <c r="AK724" i="9"/>
  <c r="AL724" i="9" s="1"/>
  <c r="AF724" i="9"/>
  <c r="AG724" i="9" s="1"/>
  <c r="AE724" i="9"/>
  <c r="AB724" i="9"/>
  <c r="AA724" i="9"/>
  <c r="AJ724" i="9" s="1"/>
  <c r="J724" i="9"/>
  <c r="AK723" i="9"/>
  <c r="AL723" i="9" s="1"/>
  <c r="AF723" i="9"/>
  <c r="AG723" i="9" s="1"/>
  <c r="AE723" i="9"/>
  <c r="AB723" i="9"/>
  <c r="AA723" i="9"/>
  <c r="AJ723" i="9" s="1"/>
  <c r="J723" i="9"/>
  <c r="AK722" i="9"/>
  <c r="AL722" i="9" s="1"/>
  <c r="AF722" i="9"/>
  <c r="AG722" i="9" s="1"/>
  <c r="AE722" i="9"/>
  <c r="AB722" i="9"/>
  <c r="AA722" i="9"/>
  <c r="AJ722" i="9" s="1"/>
  <c r="J722" i="9"/>
  <c r="AK721" i="9"/>
  <c r="AL721" i="9" s="1"/>
  <c r="AF721" i="9"/>
  <c r="AG721" i="9" s="1"/>
  <c r="AE721" i="9"/>
  <c r="AB721" i="9"/>
  <c r="AA721" i="9"/>
  <c r="AJ721" i="9" s="1"/>
  <c r="J721" i="9"/>
  <c r="AK720" i="9"/>
  <c r="AL720" i="9" s="1"/>
  <c r="AF720" i="9"/>
  <c r="AE720" i="9"/>
  <c r="AB720" i="9"/>
  <c r="AA720" i="9"/>
  <c r="AJ720" i="9" s="1"/>
  <c r="J720" i="9"/>
  <c r="AK719" i="9"/>
  <c r="AL719" i="9" s="1"/>
  <c r="AF719" i="9"/>
  <c r="AG719" i="9" s="1"/>
  <c r="AE719" i="9"/>
  <c r="AB719" i="9"/>
  <c r="AA719" i="9"/>
  <c r="AJ719" i="9" s="1"/>
  <c r="J719" i="9"/>
  <c r="AK718" i="9"/>
  <c r="AL718" i="9" s="1"/>
  <c r="AF718" i="9"/>
  <c r="AG718" i="9" s="1"/>
  <c r="AE718" i="9"/>
  <c r="AB718" i="9"/>
  <c r="AA718" i="9"/>
  <c r="AJ718" i="9" s="1"/>
  <c r="J718" i="9"/>
  <c r="AK717" i="9"/>
  <c r="AL717" i="9" s="1"/>
  <c r="AF717" i="9"/>
  <c r="AE717" i="9"/>
  <c r="AB717" i="9"/>
  <c r="AA717" i="9"/>
  <c r="AJ717" i="9" s="1"/>
  <c r="J717" i="9"/>
  <c r="AK716" i="9"/>
  <c r="AL716" i="9" s="1"/>
  <c r="AF716" i="9"/>
  <c r="AG716" i="9" s="1"/>
  <c r="AE716" i="9"/>
  <c r="AB716" i="9"/>
  <c r="AA716" i="9"/>
  <c r="AJ716" i="9" s="1"/>
  <c r="J716" i="9"/>
  <c r="AK715" i="9"/>
  <c r="AL715" i="9" s="1"/>
  <c r="AF715" i="9"/>
  <c r="AG715" i="9" s="1"/>
  <c r="AE715" i="9"/>
  <c r="AB715" i="9"/>
  <c r="AA715" i="9"/>
  <c r="AJ715" i="9" s="1"/>
  <c r="J715" i="9"/>
  <c r="AK714" i="9"/>
  <c r="AL714" i="9" s="1"/>
  <c r="AF714" i="9"/>
  <c r="AG714" i="9" s="1"/>
  <c r="AE714" i="9"/>
  <c r="AB714" i="9"/>
  <c r="AA714" i="9"/>
  <c r="AJ714" i="9" s="1"/>
  <c r="J714" i="9"/>
  <c r="AK713" i="9"/>
  <c r="AL713" i="9" s="1"/>
  <c r="AF713" i="9"/>
  <c r="AG713" i="9" s="1"/>
  <c r="AE713" i="9"/>
  <c r="AB713" i="9"/>
  <c r="AA713" i="9"/>
  <c r="AJ713" i="9" s="1"/>
  <c r="J713" i="9"/>
  <c r="AK712" i="9"/>
  <c r="AL712" i="9" s="1"/>
  <c r="AF712" i="9"/>
  <c r="AG712" i="9" s="1"/>
  <c r="AE712" i="9"/>
  <c r="AB712" i="9"/>
  <c r="AA712" i="9"/>
  <c r="AJ712" i="9" s="1"/>
  <c r="J712" i="9"/>
  <c r="AK711" i="9"/>
  <c r="AL711" i="9" s="1"/>
  <c r="AF711" i="9"/>
  <c r="AG711" i="9" s="1"/>
  <c r="AE711" i="9"/>
  <c r="AB711" i="9"/>
  <c r="AA711" i="9"/>
  <c r="AJ711" i="9" s="1"/>
  <c r="J711" i="9"/>
  <c r="AK710" i="9"/>
  <c r="AL710" i="9" s="1"/>
  <c r="AF710" i="9"/>
  <c r="AG710" i="9" s="1"/>
  <c r="AE710" i="9"/>
  <c r="AB710" i="9"/>
  <c r="AA710" i="9"/>
  <c r="AJ710" i="9" s="1"/>
  <c r="J710" i="9"/>
  <c r="AK709" i="9"/>
  <c r="AL709" i="9" s="1"/>
  <c r="AF709" i="9"/>
  <c r="AG709" i="9" s="1"/>
  <c r="AE709" i="9"/>
  <c r="AB709" i="9"/>
  <c r="AA709" i="9"/>
  <c r="AJ709" i="9" s="1"/>
  <c r="J709" i="9"/>
  <c r="AK708" i="9"/>
  <c r="AL708" i="9" s="1"/>
  <c r="AF708" i="9"/>
  <c r="AG708" i="9" s="1"/>
  <c r="AE708" i="9"/>
  <c r="AB708" i="9"/>
  <c r="AA708" i="9"/>
  <c r="AJ708" i="9" s="1"/>
  <c r="J708" i="9"/>
  <c r="AK707" i="9"/>
  <c r="AL707" i="9" s="1"/>
  <c r="AF707" i="9"/>
  <c r="AG707" i="9" s="1"/>
  <c r="AE707" i="9"/>
  <c r="AB707" i="9"/>
  <c r="AA707" i="9"/>
  <c r="AJ707" i="9" s="1"/>
  <c r="J707" i="9"/>
  <c r="AK706" i="9"/>
  <c r="AL706" i="9" s="1"/>
  <c r="AF706" i="9"/>
  <c r="AG706" i="9" s="1"/>
  <c r="AE706" i="9"/>
  <c r="AB706" i="9"/>
  <c r="AA706" i="9"/>
  <c r="AJ706" i="9" s="1"/>
  <c r="J706" i="9"/>
  <c r="AK705" i="9"/>
  <c r="AL705" i="9" s="1"/>
  <c r="AF705" i="9"/>
  <c r="AE705" i="9"/>
  <c r="AB705" i="9"/>
  <c r="AA705" i="9"/>
  <c r="AJ705" i="9" s="1"/>
  <c r="J705" i="9"/>
  <c r="AK704" i="9"/>
  <c r="AL704" i="9" s="1"/>
  <c r="AF704" i="9"/>
  <c r="AG704" i="9" s="1"/>
  <c r="AE704" i="9"/>
  <c r="AB704" i="9"/>
  <c r="AA704" i="9"/>
  <c r="AJ704" i="9" s="1"/>
  <c r="J704" i="9"/>
  <c r="AK703" i="9"/>
  <c r="AL703" i="9" s="1"/>
  <c r="AF703" i="9"/>
  <c r="AG703" i="9" s="1"/>
  <c r="AE703" i="9"/>
  <c r="AB703" i="9"/>
  <c r="AA703" i="9"/>
  <c r="AJ703" i="9" s="1"/>
  <c r="J703" i="9"/>
  <c r="AK702" i="9"/>
  <c r="AL702" i="9" s="1"/>
  <c r="AF702" i="9"/>
  <c r="AG702" i="9" s="1"/>
  <c r="AE702" i="9"/>
  <c r="AB702" i="9"/>
  <c r="AA702" i="9"/>
  <c r="AJ702" i="9" s="1"/>
  <c r="J702" i="9"/>
  <c r="AK701" i="9"/>
  <c r="AL701" i="9" s="1"/>
  <c r="AF701" i="9"/>
  <c r="AE701" i="9"/>
  <c r="AB701" i="9"/>
  <c r="AA701" i="9"/>
  <c r="AJ701" i="9" s="1"/>
  <c r="J701" i="9"/>
  <c r="AK700" i="9"/>
  <c r="AL700" i="9" s="1"/>
  <c r="AF700" i="9"/>
  <c r="AG700" i="9" s="1"/>
  <c r="AE700" i="9"/>
  <c r="AB700" i="9"/>
  <c r="AA700" i="9"/>
  <c r="AJ700" i="9" s="1"/>
  <c r="J700" i="9"/>
  <c r="AK699" i="9"/>
  <c r="AL699" i="9" s="1"/>
  <c r="AF699" i="9"/>
  <c r="AG699" i="9" s="1"/>
  <c r="AE699" i="9"/>
  <c r="AB699" i="9"/>
  <c r="AA699" i="9"/>
  <c r="AJ699" i="9" s="1"/>
  <c r="J699" i="9"/>
  <c r="AK698" i="9"/>
  <c r="AL698" i="9" s="1"/>
  <c r="AF698" i="9"/>
  <c r="AG698" i="9" s="1"/>
  <c r="AE698" i="9"/>
  <c r="AB698" i="9"/>
  <c r="AA698" i="9"/>
  <c r="AJ698" i="9" s="1"/>
  <c r="J698" i="9"/>
  <c r="AK697" i="9"/>
  <c r="AL697" i="9" s="1"/>
  <c r="AF697" i="9"/>
  <c r="AG697" i="9" s="1"/>
  <c r="AE697" i="9"/>
  <c r="AB697" i="9"/>
  <c r="AA697" i="9"/>
  <c r="AJ697" i="9" s="1"/>
  <c r="J697" i="9"/>
  <c r="AK696" i="9"/>
  <c r="AL696" i="9" s="1"/>
  <c r="AF696" i="9"/>
  <c r="AG696" i="9" s="1"/>
  <c r="AE696" i="9"/>
  <c r="AB696" i="9"/>
  <c r="AA696" i="9"/>
  <c r="AJ696" i="9" s="1"/>
  <c r="J696" i="9"/>
  <c r="AK695" i="9"/>
  <c r="AL695" i="9" s="1"/>
  <c r="AF695" i="9"/>
  <c r="AG695" i="9" s="1"/>
  <c r="AE695" i="9"/>
  <c r="AB695" i="9"/>
  <c r="AA695" i="9"/>
  <c r="AJ695" i="9" s="1"/>
  <c r="J695" i="9"/>
  <c r="AK694" i="9"/>
  <c r="AL694" i="9" s="1"/>
  <c r="AF694" i="9"/>
  <c r="AG694" i="9" s="1"/>
  <c r="AE694" i="9"/>
  <c r="AB694" i="9"/>
  <c r="AA694" i="9"/>
  <c r="AJ694" i="9" s="1"/>
  <c r="J694" i="9"/>
  <c r="AK693" i="9"/>
  <c r="AL693" i="9" s="1"/>
  <c r="AF693" i="9"/>
  <c r="AG693" i="9" s="1"/>
  <c r="AE693" i="9"/>
  <c r="AB693" i="9"/>
  <c r="AA693" i="9"/>
  <c r="AJ693" i="9" s="1"/>
  <c r="J693" i="9"/>
  <c r="AK692" i="9"/>
  <c r="AL692" i="9" s="1"/>
  <c r="AF692" i="9"/>
  <c r="AG692" i="9" s="1"/>
  <c r="AE692" i="9"/>
  <c r="AB692" i="9"/>
  <c r="AA692" i="9"/>
  <c r="AJ692" i="9" s="1"/>
  <c r="J692" i="9"/>
  <c r="AK691" i="9"/>
  <c r="AL691" i="9" s="1"/>
  <c r="AF691" i="9"/>
  <c r="AG691" i="9" s="1"/>
  <c r="AE691" i="9"/>
  <c r="AB691" i="9"/>
  <c r="AA691" i="9"/>
  <c r="AJ691" i="9" s="1"/>
  <c r="J691" i="9"/>
  <c r="AK690" i="9"/>
  <c r="AL690" i="9" s="1"/>
  <c r="AF690" i="9"/>
  <c r="AG690" i="9" s="1"/>
  <c r="AE690" i="9"/>
  <c r="AB690" i="9"/>
  <c r="AA690" i="9"/>
  <c r="AJ690" i="9" s="1"/>
  <c r="J690" i="9"/>
  <c r="AK689" i="9"/>
  <c r="AL689" i="9" s="1"/>
  <c r="AF689" i="9"/>
  <c r="AE689" i="9"/>
  <c r="AB689" i="9"/>
  <c r="AA689" i="9"/>
  <c r="AJ689" i="9" s="1"/>
  <c r="J689" i="9"/>
  <c r="AK688" i="9"/>
  <c r="AL688" i="9" s="1"/>
  <c r="AF688" i="9"/>
  <c r="AG688" i="9" s="1"/>
  <c r="AE688" i="9"/>
  <c r="AB688" i="9"/>
  <c r="AA688" i="9"/>
  <c r="AJ688" i="9" s="1"/>
  <c r="J688" i="9"/>
  <c r="AK687" i="9"/>
  <c r="AL687" i="9" s="1"/>
  <c r="AF687" i="9"/>
  <c r="AG687" i="9" s="1"/>
  <c r="AE687" i="9"/>
  <c r="AB687" i="9"/>
  <c r="AA687" i="9"/>
  <c r="AJ687" i="9" s="1"/>
  <c r="J687" i="9"/>
  <c r="AK686" i="9"/>
  <c r="AL686" i="9" s="1"/>
  <c r="AF686" i="9"/>
  <c r="AG686" i="9" s="1"/>
  <c r="AE686" i="9"/>
  <c r="AB686" i="9"/>
  <c r="AA686" i="9"/>
  <c r="AJ686" i="9" s="1"/>
  <c r="J686" i="9"/>
  <c r="AK685" i="9"/>
  <c r="AL685" i="9" s="1"/>
  <c r="AF685" i="9"/>
  <c r="AE685" i="9"/>
  <c r="AB685" i="9"/>
  <c r="AA685" i="9"/>
  <c r="AJ685" i="9" s="1"/>
  <c r="J685" i="9"/>
  <c r="AK684" i="9"/>
  <c r="AL684" i="9" s="1"/>
  <c r="AF684" i="9"/>
  <c r="AG684" i="9" s="1"/>
  <c r="AE684" i="9"/>
  <c r="AB684" i="9"/>
  <c r="AA684" i="9"/>
  <c r="AJ684" i="9" s="1"/>
  <c r="J684" i="9"/>
  <c r="AK683" i="9"/>
  <c r="AL683" i="9" s="1"/>
  <c r="AF683" i="9"/>
  <c r="AG683" i="9" s="1"/>
  <c r="AE683" i="9"/>
  <c r="AB683" i="9"/>
  <c r="AA683" i="9"/>
  <c r="AJ683" i="9" s="1"/>
  <c r="J683" i="9"/>
  <c r="AK682" i="9"/>
  <c r="AL682" i="9" s="1"/>
  <c r="AF682" i="9"/>
  <c r="AG682" i="9" s="1"/>
  <c r="AE682" i="9"/>
  <c r="AB682" i="9"/>
  <c r="AA682" i="9"/>
  <c r="AJ682" i="9" s="1"/>
  <c r="J682" i="9"/>
  <c r="AK681" i="9"/>
  <c r="AL681" i="9" s="1"/>
  <c r="AF681" i="9"/>
  <c r="AG681" i="9" s="1"/>
  <c r="AE681" i="9"/>
  <c r="AB681" i="9"/>
  <c r="AA681" i="9"/>
  <c r="AJ681" i="9" s="1"/>
  <c r="J681" i="9"/>
  <c r="AK680" i="9"/>
  <c r="AL680" i="9" s="1"/>
  <c r="AF680" i="9"/>
  <c r="AG680" i="9" s="1"/>
  <c r="AE680" i="9"/>
  <c r="AB680" i="9"/>
  <c r="AA680" i="9"/>
  <c r="AJ680" i="9" s="1"/>
  <c r="J680" i="9"/>
  <c r="AK679" i="9"/>
  <c r="AL679" i="9" s="1"/>
  <c r="AF679" i="9"/>
  <c r="AG679" i="9" s="1"/>
  <c r="AE679" i="9"/>
  <c r="AB679" i="9"/>
  <c r="AA679" i="9"/>
  <c r="AJ679" i="9" s="1"/>
  <c r="J679" i="9"/>
  <c r="AK678" i="9"/>
  <c r="AL678" i="9" s="1"/>
  <c r="AF678" i="9"/>
  <c r="AG678" i="9" s="1"/>
  <c r="AE678" i="9"/>
  <c r="AB678" i="9"/>
  <c r="AA678" i="9"/>
  <c r="AJ678" i="9" s="1"/>
  <c r="J678" i="9"/>
  <c r="AK677" i="9"/>
  <c r="AL677" i="9" s="1"/>
  <c r="AF677" i="9"/>
  <c r="AE677" i="9"/>
  <c r="AB677" i="9"/>
  <c r="AA677" i="9"/>
  <c r="AJ677" i="9" s="1"/>
  <c r="J677" i="9"/>
  <c r="AK676" i="9"/>
  <c r="AL676" i="9" s="1"/>
  <c r="AF676" i="9"/>
  <c r="AG676" i="9" s="1"/>
  <c r="AE676" i="9"/>
  <c r="AB676" i="9"/>
  <c r="AA676" i="9"/>
  <c r="AJ676" i="9" s="1"/>
  <c r="J676" i="9"/>
  <c r="AK675" i="9"/>
  <c r="AL675" i="9" s="1"/>
  <c r="AF675" i="9"/>
  <c r="AG675" i="9" s="1"/>
  <c r="AE675" i="9"/>
  <c r="AB675" i="9"/>
  <c r="AA675" i="9"/>
  <c r="AJ675" i="9" s="1"/>
  <c r="J675" i="9"/>
  <c r="AK674" i="9"/>
  <c r="AL674" i="9" s="1"/>
  <c r="AF674" i="9"/>
  <c r="AG674" i="9" s="1"/>
  <c r="AE674" i="9"/>
  <c r="AB674" i="9"/>
  <c r="AA674" i="9"/>
  <c r="AJ674" i="9" s="1"/>
  <c r="J674" i="9"/>
  <c r="AK673" i="9"/>
  <c r="AL673" i="9" s="1"/>
  <c r="AF673" i="9"/>
  <c r="AE673" i="9"/>
  <c r="AB673" i="9"/>
  <c r="AA673" i="9"/>
  <c r="AJ673" i="9" s="1"/>
  <c r="J673" i="9"/>
  <c r="AK672" i="9"/>
  <c r="AL672" i="9" s="1"/>
  <c r="AF672" i="9"/>
  <c r="AG672" i="9" s="1"/>
  <c r="AE672" i="9"/>
  <c r="AB672" i="9"/>
  <c r="AA672" i="9"/>
  <c r="AJ672" i="9" s="1"/>
  <c r="J672" i="9"/>
  <c r="AK671" i="9"/>
  <c r="AL671" i="9" s="1"/>
  <c r="AF671" i="9"/>
  <c r="AG671" i="9" s="1"/>
  <c r="AE671" i="9"/>
  <c r="AB671" i="9"/>
  <c r="AA671" i="9"/>
  <c r="AJ671" i="9" s="1"/>
  <c r="J671" i="9"/>
  <c r="AK670" i="9"/>
  <c r="AL670" i="9" s="1"/>
  <c r="AF670" i="9"/>
  <c r="AG670" i="9" s="1"/>
  <c r="AE670" i="9"/>
  <c r="AB670" i="9"/>
  <c r="AA670" i="9"/>
  <c r="AJ670" i="9" s="1"/>
  <c r="J670" i="9"/>
  <c r="AK669" i="9"/>
  <c r="AL669" i="9" s="1"/>
  <c r="AF669" i="9"/>
  <c r="AE669" i="9"/>
  <c r="AB669" i="9"/>
  <c r="AA669" i="9"/>
  <c r="AJ669" i="9" s="1"/>
  <c r="J669" i="9"/>
  <c r="AK668" i="9"/>
  <c r="AL668" i="9" s="1"/>
  <c r="AF668" i="9"/>
  <c r="AG668" i="9" s="1"/>
  <c r="AE668" i="9"/>
  <c r="AB668" i="9"/>
  <c r="AA668" i="9"/>
  <c r="AJ668" i="9" s="1"/>
  <c r="J668" i="9"/>
  <c r="AK667" i="9"/>
  <c r="AL667" i="9" s="1"/>
  <c r="AF667" i="9"/>
  <c r="AG667" i="9" s="1"/>
  <c r="AE667" i="9"/>
  <c r="AB667" i="9"/>
  <c r="AA667" i="9"/>
  <c r="AJ667" i="9" s="1"/>
  <c r="J667" i="9"/>
  <c r="AK666" i="9"/>
  <c r="AL666" i="9" s="1"/>
  <c r="AF666" i="9"/>
  <c r="AG666" i="9" s="1"/>
  <c r="AE666" i="9"/>
  <c r="AB666" i="9"/>
  <c r="AA666" i="9"/>
  <c r="AJ666" i="9" s="1"/>
  <c r="J666" i="9"/>
  <c r="AK665" i="9"/>
  <c r="AL665" i="9" s="1"/>
  <c r="AF665" i="9"/>
  <c r="AG665" i="9" s="1"/>
  <c r="AE665" i="9"/>
  <c r="AB665" i="9"/>
  <c r="AA665" i="9"/>
  <c r="AJ665" i="9" s="1"/>
  <c r="J665" i="9"/>
  <c r="AK664" i="9"/>
  <c r="AL664" i="9" s="1"/>
  <c r="AF664" i="9"/>
  <c r="AG664" i="9" s="1"/>
  <c r="AE664" i="9"/>
  <c r="AB664" i="9"/>
  <c r="AA664" i="9"/>
  <c r="AJ664" i="9" s="1"/>
  <c r="J664" i="9"/>
  <c r="AM663" i="9"/>
  <c r="AL663" i="9"/>
  <c r="AK663" i="9"/>
  <c r="AF663" i="9"/>
  <c r="AE663" i="9"/>
  <c r="AB663" i="9"/>
  <c r="AA663" i="9"/>
  <c r="AJ663" i="9" s="1"/>
  <c r="J663" i="9"/>
  <c r="AM662" i="9"/>
  <c r="AK662" i="9"/>
  <c r="AL662" i="9" s="1"/>
  <c r="AJ662" i="9"/>
  <c r="AF662" i="9"/>
  <c r="AI662" i="9" s="1"/>
  <c r="AE662" i="9"/>
  <c r="AB662" i="9"/>
  <c r="AA662" i="9"/>
  <c r="J662" i="9"/>
  <c r="AL661" i="9"/>
  <c r="AK661" i="9"/>
  <c r="AM661" i="9" s="1"/>
  <c r="AF661" i="9"/>
  <c r="AI661" i="9" s="1"/>
  <c r="AE661" i="9"/>
  <c r="AB661" i="9"/>
  <c r="AA661" i="9"/>
  <c r="AJ661" i="9" s="1"/>
  <c r="J661" i="9"/>
  <c r="AM660" i="9"/>
  <c r="AK660" i="9"/>
  <c r="AL660" i="9" s="1"/>
  <c r="AJ660" i="9"/>
  <c r="AF660" i="9"/>
  <c r="AE660" i="9"/>
  <c r="AB660" i="9"/>
  <c r="AA660" i="9"/>
  <c r="J660" i="9"/>
  <c r="AL659" i="9"/>
  <c r="AK659" i="9"/>
  <c r="AM659" i="9" s="1"/>
  <c r="AF659" i="9"/>
  <c r="AE659" i="9"/>
  <c r="AB659" i="9"/>
  <c r="AA659" i="9"/>
  <c r="AJ659" i="9" s="1"/>
  <c r="J659" i="9"/>
  <c r="AM658" i="9"/>
  <c r="AK658" i="9"/>
  <c r="AL658" i="9" s="1"/>
  <c r="AJ658" i="9"/>
  <c r="AF658" i="9"/>
  <c r="AI658" i="9" s="1"/>
  <c r="AE658" i="9"/>
  <c r="AB658" i="9"/>
  <c r="AA658" i="9"/>
  <c r="J658" i="9"/>
  <c r="AL657" i="9"/>
  <c r="AK657" i="9"/>
  <c r="AM657" i="9" s="1"/>
  <c r="AF657" i="9"/>
  <c r="AI657" i="9" s="1"/>
  <c r="AE657" i="9"/>
  <c r="AB657" i="9"/>
  <c r="AA657" i="9"/>
  <c r="AJ657" i="9" s="1"/>
  <c r="J657" i="9"/>
  <c r="AM656" i="9"/>
  <c r="AK656" i="9"/>
  <c r="AL656" i="9" s="1"/>
  <c r="AJ656" i="9"/>
  <c r="AF656" i="9"/>
  <c r="AE656" i="9"/>
  <c r="AB656" i="9"/>
  <c r="AA656" i="9"/>
  <c r="J656" i="9"/>
  <c r="AL655" i="9"/>
  <c r="AK655" i="9"/>
  <c r="AM655" i="9" s="1"/>
  <c r="AF655" i="9"/>
  <c r="AE655" i="9"/>
  <c r="AB655" i="9"/>
  <c r="AA655" i="9"/>
  <c r="AJ655" i="9" s="1"/>
  <c r="J655" i="9"/>
  <c r="AM654" i="9"/>
  <c r="AK654" i="9"/>
  <c r="AL654" i="9" s="1"/>
  <c r="AJ654" i="9"/>
  <c r="AF654" i="9"/>
  <c r="AI654" i="9" s="1"/>
  <c r="AE654" i="9"/>
  <c r="AB654" i="9"/>
  <c r="AA654" i="9"/>
  <c r="J654" i="9"/>
  <c r="AL653" i="9"/>
  <c r="AK653" i="9"/>
  <c r="AM653" i="9" s="1"/>
  <c r="AF653" i="9"/>
  <c r="AI653" i="9" s="1"/>
  <c r="AE653" i="9"/>
  <c r="AB653" i="9"/>
  <c r="AA653" i="9"/>
  <c r="AJ653" i="9" s="1"/>
  <c r="J653" i="9"/>
  <c r="AM652" i="9"/>
  <c r="AK652" i="9"/>
  <c r="AL652" i="9" s="1"/>
  <c r="AJ652" i="9"/>
  <c r="AF652" i="9"/>
  <c r="AE652" i="9"/>
  <c r="AB652" i="9"/>
  <c r="AA652" i="9"/>
  <c r="J652" i="9"/>
  <c r="AL651" i="9"/>
  <c r="AK651" i="9"/>
  <c r="AM651" i="9" s="1"/>
  <c r="AF651" i="9"/>
  <c r="AE651" i="9"/>
  <c r="AB651" i="9"/>
  <c r="AA651" i="9"/>
  <c r="AJ651" i="9" s="1"/>
  <c r="J651" i="9"/>
  <c r="AM650" i="9"/>
  <c r="AK650" i="9"/>
  <c r="AL650" i="9" s="1"/>
  <c r="AJ650" i="9"/>
  <c r="AF650" i="9"/>
  <c r="AI650" i="9" s="1"/>
  <c r="AE650" i="9"/>
  <c r="AB650" i="9"/>
  <c r="AA650" i="9"/>
  <c r="J650" i="9"/>
  <c r="AL649" i="9"/>
  <c r="AK649" i="9"/>
  <c r="AM649" i="9" s="1"/>
  <c r="AF649" i="9"/>
  <c r="AI649" i="9" s="1"/>
  <c r="AE649" i="9"/>
  <c r="AB649" i="9"/>
  <c r="AA649" i="9"/>
  <c r="AJ649" i="9" s="1"/>
  <c r="J649" i="9"/>
  <c r="AM648" i="9"/>
  <c r="AK648" i="9"/>
  <c r="AL648" i="9" s="1"/>
  <c r="AJ648" i="9"/>
  <c r="AF648" i="9"/>
  <c r="AG648" i="9" s="1"/>
  <c r="AE648" i="9"/>
  <c r="AB648" i="9"/>
  <c r="AA648" i="9"/>
  <c r="J648" i="9"/>
  <c r="AM647" i="9"/>
  <c r="AL647" i="9"/>
  <c r="AK647" i="9"/>
  <c r="AJ647" i="9"/>
  <c r="AF647" i="9"/>
  <c r="AI647" i="9" s="1"/>
  <c r="AE647" i="9"/>
  <c r="AB647" i="9"/>
  <c r="AA647" i="9"/>
  <c r="J647" i="9"/>
  <c r="AL646" i="9"/>
  <c r="AK646" i="9"/>
  <c r="AM646" i="9" s="1"/>
  <c r="AJ646" i="9"/>
  <c r="AF646" i="9"/>
  <c r="AG646" i="9" s="1"/>
  <c r="AE646" i="9"/>
  <c r="AB646" i="9"/>
  <c r="AA646" i="9"/>
  <c r="J646" i="9"/>
  <c r="AM645" i="9"/>
  <c r="AL645" i="9"/>
  <c r="AK645" i="9"/>
  <c r="AJ645" i="9"/>
  <c r="AF645" i="9"/>
  <c r="AI645" i="9" s="1"/>
  <c r="AE645" i="9"/>
  <c r="AB645" i="9"/>
  <c r="AA645" i="9"/>
  <c r="J645" i="9"/>
  <c r="AL644" i="9"/>
  <c r="AK644" i="9"/>
  <c r="AM644" i="9" s="1"/>
  <c r="AJ644" i="9"/>
  <c r="AF644" i="9"/>
  <c r="AG644" i="9" s="1"/>
  <c r="AE644" i="9"/>
  <c r="AB644" i="9"/>
  <c r="AA644" i="9"/>
  <c r="J644" i="9"/>
  <c r="AM643" i="9"/>
  <c r="AL643" i="9"/>
  <c r="AK643" i="9"/>
  <c r="AJ643" i="9"/>
  <c r="AF643" i="9"/>
  <c r="AI643" i="9" s="1"/>
  <c r="AE643" i="9"/>
  <c r="AB643" i="9"/>
  <c r="AA643" i="9"/>
  <c r="J643" i="9"/>
  <c r="AL642" i="9"/>
  <c r="AK642" i="9"/>
  <c r="AM642" i="9" s="1"/>
  <c r="AJ642" i="9"/>
  <c r="AF642" i="9"/>
  <c r="AG642" i="9" s="1"/>
  <c r="AE642" i="9"/>
  <c r="AB642" i="9"/>
  <c r="AA642" i="9"/>
  <c r="J642" i="9"/>
  <c r="AM641" i="9"/>
  <c r="AL641" i="9"/>
  <c r="AK641" i="9"/>
  <c r="AJ641" i="9"/>
  <c r="AF641" i="9"/>
  <c r="AI641" i="9" s="1"/>
  <c r="AE641" i="9"/>
  <c r="AB641" i="9"/>
  <c r="AA641" i="9"/>
  <c r="J641" i="9"/>
  <c r="AL640" i="9"/>
  <c r="AK640" i="9"/>
  <c r="AM640" i="9" s="1"/>
  <c r="AJ640" i="9"/>
  <c r="AF640" i="9"/>
  <c r="AG640" i="9" s="1"/>
  <c r="AE640" i="9"/>
  <c r="AB640" i="9"/>
  <c r="AA640" i="9"/>
  <c r="J640" i="9"/>
  <c r="AM639" i="9"/>
  <c r="AL639" i="9"/>
  <c r="AK639" i="9"/>
  <c r="AJ639" i="9"/>
  <c r="AF639" i="9"/>
  <c r="AI639" i="9" s="1"/>
  <c r="AE639" i="9"/>
  <c r="AB639" i="9"/>
  <c r="AA639" i="9"/>
  <c r="J639" i="9"/>
  <c r="AL638" i="9"/>
  <c r="AK638" i="9"/>
  <c r="AM638" i="9" s="1"/>
  <c r="AJ638" i="9"/>
  <c r="AF638" i="9"/>
  <c r="AG638" i="9" s="1"/>
  <c r="AE638" i="9"/>
  <c r="AB638" i="9"/>
  <c r="AA638" i="9"/>
  <c r="J638" i="9"/>
  <c r="AM637" i="9"/>
  <c r="AL637" i="9"/>
  <c r="AK637" i="9"/>
  <c r="AJ637" i="9"/>
  <c r="AF637" i="9"/>
  <c r="AI637" i="9" s="1"/>
  <c r="AE637" i="9"/>
  <c r="AB637" i="9"/>
  <c r="AA637" i="9"/>
  <c r="J637" i="9"/>
  <c r="AL636" i="9"/>
  <c r="AK636" i="9"/>
  <c r="AM636" i="9" s="1"/>
  <c r="AJ636" i="9"/>
  <c r="AF636" i="9"/>
  <c r="AG636" i="9" s="1"/>
  <c r="AE636" i="9"/>
  <c r="AB636" i="9"/>
  <c r="AA636" i="9"/>
  <c r="J636" i="9"/>
  <c r="AM635" i="9"/>
  <c r="AL635" i="9"/>
  <c r="AK635" i="9"/>
  <c r="AJ635" i="9"/>
  <c r="AF635" i="9"/>
  <c r="AI635" i="9" s="1"/>
  <c r="AE635" i="9"/>
  <c r="AB635" i="9"/>
  <c r="AA635" i="9"/>
  <c r="J635" i="9"/>
  <c r="AL634" i="9"/>
  <c r="AK634" i="9"/>
  <c r="AM634" i="9" s="1"/>
  <c r="AJ634" i="9"/>
  <c r="AF634" i="9"/>
  <c r="AG634" i="9" s="1"/>
  <c r="AE634" i="9"/>
  <c r="AB634" i="9"/>
  <c r="AA634" i="9"/>
  <c r="J634" i="9"/>
  <c r="AM633" i="9"/>
  <c r="AL633" i="9"/>
  <c r="AK633" i="9"/>
  <c r="AJ633" i="9"/>
  <c r="AF633" i="9"/>
  <c r="AI633" i="9" s="1"/>
  <c r="AE633" i="9"/>
  <c r="AB633" i="9"/>
  <c r="AA633" i="9"/>
  <c r="J633" i="9"/>
  <c r="AL632" i="9"/>
  <c r="AK632" i="9"/>
  <c r="AM632" i="9" s="1"/>
  <c r="AJ632" i="9"/>
  <c r="AF632" i="9"/>
  <c r="AG632" i="9" s="1"/>
  <c r="AE632" i="9"/>
  <c r="AB632" i="9"/>
  <c r="AA632" i="9"/>
  <c r="J632" i="9"/>
  <c r="AM631" i="9"/>
  <c r="AL631" i="9"/>
  <c r="AK631" i="9"/>
  <c r="AJ631" i="9"/>
  <c r="AF631" i="9"/>
  <c r="AI631" i="9" s="1"/>
  <c r="AE631" i="9"/>
  <c r="AB631" i="9"/>
  <c r="AA631" i="9"/>
  <c r="J631" i="9"/>
  <c r="AL630" i="9"/>
  <c r="AK630" i="9"/>
  <c r="AM630" i="9" s="1"/>
  <c r="AJ630" i="9"/>
  <c r="AF630" i="9"/>
  <c r="AG630" i="9" s="1"/>
  <c r="AE630" i="9"/>
  <c r="AB630" i="9"/>
  <c r="AA630" i="9"/>
  <c r="J630" i="9"/>
  <c r="AM629" i="9"/>
  <c r="AL629" i="9"/>
  <c r="AK629" i="9"/>
  <c r="AJ629" i="9"/>
  <c r="AF629" i="9"/>
  <c r="AI629" i="9" s="1"/>
  <c r="AE629" i="9"/>
  <c r="AB629" i="9"/>
  <c r="AA629" i="9"/>
  <c r="J629" i="9"/>
  <c r="AL628" i="9"/>
  <c r="AK628" i="9"/>
  <c r="AM628" i="9" s="1"/>
  <c r="AJ628" i="9"/>
  <c r="AF628" i="9"/>
  <c r="AG628" i="9" s="1"/>
  <c r="AE628" i="9"/>
  <c r="AB628" i="9"/>
  <c r="AA628" i="9"/>
  <c r="J628" i="9"/>
  <c r="AM627" i="9"/>
  <c r="AL627" i="9"/>
  <c r="AK627" i="9"/>
  <c r="AJ627" i="9"/>
  <c r="AF627" i="9"/>
  <c r="AI627" i="9" s="1"/>
  <c r="AE627" i="9"/>
  <c r="AB627" i="9"/>
  <c r="AA627" i="9"/>
  <c r="J627" i="9"/>
  <c r="AL626" i="9"/>
  <c r="AK626" i="9"/>
  <c r="AM626" i="9" s="1"/>
  <c r="AJ626" i="9"/>
  <c r="AF626" i="9"/>
  <c r="AG626" i="9" s="1"/>
  <c r="AE626" i="9"/>
  <c r="AB626" i="9"/>
  <c r="AA626" i="9"/>
  <c r="J626" i="9"/>
  <c r="AM625" i="9"/>
  <c r="AL625" i="9"/>
  <c r="AK625" i="9"/>
  <c r="AJ625" i="9"/>
  <c r="AF625" i="9"/>
  <c r="AI625" i="9" s="1"/>
  <c r="AE625" i="9"/>
  <c r="AB625" i="9"/>
  <c r="AA625" i="9"/>
  <c r="J625" i="9"/>
  <c r="AL624" i="9"/>
  <c r="AK624" i="9"/>
  <c r="AM624" i="9" s="1"/>
  <c r="AJ624" i="9"/>
  <c r="AF624" i="9"/>
  <c r="AG624" i="9" s="1"/>
  <c r="AE624" i="9"/>
  <c r="AB624" i="9"/>
  <c r="AA624" i="9"/>
  <c r="J624" i="9"/>
  <c r="AM623" i="9"/>
  <c r="AL623" i="9"/>
  <c r="AK623" i="9"/>
  <c r="AJ623" i="9"/>
  <c r="AF623" i="9"/>
  <c r="AI623" i="9" s="1"/>
  <c r="AE623" i="9"/>
  <c r="AB623" i="9"/>
  <c r="AA623" i="9"/>
  <c r="J623" i="9"/>
  <c r="AL622" i="9"/>
  <c r="AK622" i="9"/>
  <c r="AM622" i="9" s="1"/>
  <c r="AJ622" i="9"/>
  <c r="AF622" i="9"/>
  <c r="AG622" i="9" s="1"/>
  <c r="AE622" i="9"/>
  <c r="AB622" i="9"/>
  <c r="AA622" i="9"/>
  <c r="J622" i="9"/>
  <c r="AM621" i="9"/>
  <c r="AL621" i="9"/>
  <c r="AK621" i="9"/>
  <c r="AJ621" i="9"/>
  <c r="AF621" i="9"/>
  <c r="AI621" i="9" s="1"/>
  <c r="AE621" i="9"/>
  <c r="AB621" i="9"/>
  <c r="AA621" i="9"/>
  <c r="J621" i="9"/>
  <c r="AL620" i="9"/>
  <c r="AK620" i="9"/>
  <c r="AM620" i="9" s="1"/>
  <c r="AJ620" i="9"/>
  <c r="AF620" i="9"/>
  <c r="AG620" i="9" s="1"/>
  <c r="AE620" i="9"/>
  <c r="AB620" i="9"/>
  <c r="AA620" i="9"/>
  <c r="J620" i="9"/>
  <c r="AM619" i="9"/>
  <c r="AL619" i="9"/>
  <c r="AK619" i="9"/>
  <c r="AJ619" i="9"/>
  <c r="AF619" i="9"/>
  <c r="AI619" i="9" s="1"/>
  <c r="AE619" i="9"/>
  <c r="AB619" i="9"/>
  <c r="AA619" i="9"/>
  <c r="J619" i="9"/>
  <c r="AL618" i="9"/>
  <c r="AK618" i="9"/>
  <c r="AM618" i="9" s="1"/>
  <c r="AJ618" i="9"/>
  <c r="AF618" i="9"/>
  <c r="AG618" i="9" s="1"/>
  <c r="AE618" i="9"/>
  <c r="AB618" i="9"/>
  <c r="AA618" i="9"/>
  <c r="J618" i="9"/>
  <c r="AM617" i="9"/>
  <c r="AL617" i="9"/>
  <c r="AK617" i="9"/>
  <c r="AJ617" i="9"/>
  <c r="AF617" i="9"/>
  <c r="AI617" i="9" s="1"/>
  <c r="AE617" i="9"/>
  <c r="AB617" i="9"/>
  <c r="AA617" i="9"/>
  <c r="J617" i="9"/>
  <c r="AL616" i="9"/>
  <c r="AK616" i="9"/>
  <c r="AM616" i="9" s="1"/>
  <c r="AJ616" i="9"/>
  <c r="AF616" i="9"/>
  <c r="AG616" i="9" s="1"/>
  <c r="AE616" i="9"/>
  <c r="AB616" i="9"/>
  <c r="AA616" i="9"/>
  <c r="J616" i="9"/>
  <c r="AM615" i="9"/>
  <c r="AL615" i="9"/>
  <c r="AK615" i="9"/>
  <c r="AJ615" i="9"/>
  <c r="AF615" i="9"/>
  <c r="AI615" i="9" s="1"/>
  <c r="AE615" i="9"/>
  <c r="AB615" i="9"/>
  <c r="AA615" i="9"/>
  <c r="J615" i="9"/>
  <c r="AL614" i="9"/>
  <c r="AK614" i="9"/>
  <c r="AM614" i="9" s="1"/>
  <c r="AJ614" i="9"/>
  <c r="AF614" i="9"/>
  <c r="AG614" i="9" s="1"/>
  <c r="AE614" i="9"/>
  <c r="AB614" i="9"/>
  <c r="AA614" i="9"/>
  <c r="J614" i="9"/>
  <c r="AM613" i="9"/>
  <c r="AL613" i="9"/>
  <c r="AK613" i="9"/>
  <c r="AJ613" i="9"/>
  <c r="AF613" i="9"/>
  <c r="AI613" i="9" s="1"/>
  <c r="AE613" i="9"/>
  <c r="AB613" i="9"/>
  <c r="AA613" i="9"/>
  <c r="J613" i="9"/>
  <c r="AL612" i="9"/>
  <c r="AK612" i="9"/>
  <c r="AM612" i="9" s="1"/>
  <c r="AJ612" i="9"/>
  <c r="AF612" i="9"/>
  <c r="AG612" i="9" s="1"/>
  <c r="AE612" i="9"/>
  <c r="AB612" i="9"/>
  <c r="AA612" i="9"/>
  <c r="J612" i="9"/>
  <c r="AM611" i="9"/>
  <c r="AL611" i="9"/>
  <c r="AK611" i="9"/>
  <c r="AJ611" i="9"/>
  <c r="AF611" i="9"/>
  <c r="AI611" i="9" s="1"/>
  <c r="AE611" i="9"/>
  <c r="AB611" i="9"/>
  <c r="AA611" i="9"/>
  <c r="J611" i="9"/>
  <c r="AL610" i="9"/>
  <c r="AK610" i="9"/>
  <c r="AM610" i="9" s="1"/>
  <c r="AJ610" i="9"/>
  <c r="AF610" i="9"/>
  <c r="AG610" i="9" s="1"/>
  <c r="AE610" i="9"/>
  <c r="AB610" i="9"/>
  <c r="AA610" i="9"/>
  <c r="J610" i="9"/>
  <c r="AM609" i="9"/>
  <c r="AL609" i="9"/>
  <c r="AK609" i="9"/>
  <c r="AF609" i="9"/>
  <c r="AI609" i="9" s="1"/>
  <c r="AE609" i="9"/>
  <c r="AB609" i="9"/>
  <c r="AA609" i="9"/>
  <c r="AJ609" i="9" s="1"/>
  <c r="J609" i="9"/>
  <c r="AK608" i="9"/>
  <c r="AL608" i="9" s="1"/>
  <c r="AJ608" i="9"/>
  <c r="AF608" i="9"/>
  <c r="AG608" i="9" s="1"/>
  <c r="AE608" i="9"/>
  <c r="AB608" i="9"/>
  <c r="AA608" i="9"/>
  <c r="J608" i="9"/>
  <c r="AM607" i="9"/>
  <c r="AL607" i="9"/>
  <c r="AK607" i="9"/>
  <c r="AF607" i="9"/>
  <c r="AG607" i="9" s="1"/>
  <c r="AE607" i="9"/>
  <c r="AB607" i="9"/>
  <c r="AA607" i="9"/>
  <c r="AJ607" i="9" s="1"/>
  <c r="J607" i="9"/>
  <c r="AK606" i="9"/>
  <c r="AL606" i="9" s="1"/>
  <c r="AJ606" i="9"/>
  <c r="AF606" i="9"/>
  <c r="AG606" i="9" s="1"/>
  <c r="AE606" i="9"/>
  <c r="AB606" i="9"/>
  <c r="AA606" i="9"/>
  <c r="J606" i="9"/>
  <c r="AM605" i="9"/>
  <c r="AL605" i="9"/>
  <c r="AK605" i="9"/>
  <c r="AF605" i="9"/>
  <c r="AG605" i="9" s="1"/>
  <c r="AE605" i="9"/>
  <c r="AB605" i="9"/>
  <c r="AA605" i="9"/>
  <c r="AJ605" i="9" s="1"/>
  <c r="J605" i="9"/>
  <c r="AK604" i="9"/>
  <c r="AL604" i="9" s="1"/>
  <c r="AJ604" i="9"/>
  <c r="AF604" i="9"/>
  <c r="AG604" i="9" s="1"/>
  <c r="AE604" i="9"/>
  <c r="AB604" i="9"/>
  <c r="AA604" i="9"/>
  <c r="J604" i="9"/>
  <c r="AM603" i="9"/>
  <c r="AL603" i="9"/>
  <c r="AK603" i="9"/>
  <c r="AF603" i="9"/>
  <c r="AG603" i="9" s="1"/>
  <c r="AE603" i="9"/>
  <c r="AB603" i="9"/>
  <c r="AA603" i="9"/>
  <c r="AJ603" i="9" s="1"/>
  <c r="J603" i="9"/>
  <c r="AK602" i="9"/>
  <c r="AL602" i="9" s="1"/>
  <c r="AJ602" i="9"/>
  <c r="AF602" i="9"/>
  <c r="AG602" i="9" s="1"/>
  <c r="AE602" i="9"/>
  <c r="AB602" i="9"/>
  <c r="AA602" i="9"/>
  <c r="J602" i="9"/>
  <c r="AM601" i="9"/>
  <c r="AL601" i="9"/>
  <c r="AK601" i="9"/>
  <c r="AF601" i="9"/>
  <c r="AG601" i="9" s="1"/>
  <c r="AE601" i="9"/>
  <c r="AB601" i="9"/>
  <c r="AA601" i="9"/>
  <c r="AJ601" i="9" s="1"/>
  <c r="J601" i="9"/>
  <c r="AK600" i="9"/>
  <c r="AL600" i="9" s="1"/>
  <c r="AJ600" i="9"/>
  <c r="AF600" i="9"/>
  <c r="AG600" i="9" s="1"/>
  <c r="AE600" i="9"/>
  <c r="AB600" i="9"/>
  <c r="AA600" i="9"/>
  <c r="J600" i="9"/>
  <c r="AM599" i="9"/>
  <c r="AL599" i="9"/>
  <c r="AK599" i="9"/>
  <c r="AF599" i="9"/>
  <c r="AG599" i="9" s="1"/>
  <c r="AE599" i="9"/>
  <c r="AB599" i="9"/>
  <c r="AA599" i="9"/>
  <c r="AJ599" i="9" s="1"/>
  <c r="J599" i="9"/>
  <c r="AK598" i="9"/>
  <c r="AL598" i="9" s="1"/>
  <c r="AJ598" i="9"/>
  <c r="AF598" i="9"/>
  <c r="AG598" i="9" s="1"/>
  <c r="AE598" i="9"/>
  <c r="AB598" i="9"/>
  <c r="AA598" i="9"/>
  <c r="J598" i="9"/>
  <c r="AM597" i="9"/>
  <c r="AL597" i="9"/>
  <c r="AK597" i="9"/>
  <c r="AF597" i="9"/>
  <c r="AG597" i="9" s="1"/>
  <c r="AE597" i="9"/>
  <c r="AB597" i="9"/>
  <c r="AA597" i="9"/>
  <c r="AJ597" i="9" s="1"/>
  <c r="J597" i="9"/>
  <c r="AK596" i="9"/>
  <c r="AL596" i="9" s="1"/>
  <c r="AJ596" i="9"/>
  <c r="AF596" i="9"/>
  <c r="AG596" i="9" s="1"/>
  <c r="AE596" i="9"/>
  <c r="AB596" i="9"/>
  <c r="AA596" i="9"/>
  <c r="J596" i="9"/>
  <c r="AM595" i="9"/>
  <c r="AL595" i="9"/>
  <c r="AK595" i="9"/>
  <c r="AF595" i="9"/>
  <c r="AG595" i="9" s="1"/>
  <c r="AE595" i="9"/>
  <c r="AB595" i="9"/>
  <c r="AA595" i="9"/>
  <c r="AJ595" i="9" s="1"/>
  <c r="J595" i="9"/>
  <c r="AK594" i="9"/>
  <c r="AL594" i="9" s="1"/>
  <c r="AJ594" i="9"/>
  <c r="AF594" i="9"/>
  <c r="AG594" i="9" s="1"/>
  <c r="AE594" i="9"/>
  <c r="AB594" i="9"/>
  <c r="AA594" i="9"/>
  <c r="J594" i="9"/>
  <c r="AM593" i="9"/>
  <c r="AL593" i="9"/>
  <c r="AK593" i="9"/>
  <c r="AF593" i="9"/>
  <c r="AG593" i="9" s="1"/>
  <c r="AE593" i="9"/>
  <c r="AB593" i="9"/>
  <c r="AA593" i="9"/>
  <c r="AJ593" i="9" s="1"/>
  <c r="J593" i="9"/>
  <c r="AK592" i="9"/>
  <c r="AL592" i="9" s="1"/>
  <c r="AJ592" i="9"/>
  <c r="AF592" i="9"/>
  <c r="AG592" i="9" s="1"/>
  <c r="AE592" i="9"/>
  <c r="AB592" i="9"/>
  <c r="AA592" i="9"/>
  <c r="J592" i="9"/>
  <c r="AM591" i="9"/>
  <c r="AL591" i="9"/>
  <c r="AK591" i="9"/>
  <c r="AF591" i="9"/>
  <c r="AG591" i="9" s="1"/>
  <c r="AE591" i="9"/>
  <c r="AB591" i="9"/>
  <c r="AA591" i="9"/>
  <c r="AJ591" i="9" s="1"/>
  <c r="J591" i="9"/>
  <c r="AK590" i="9"/>
  <c r="AL590" i="9" s="1"/>
  <c r="AJ590" i="9"/>
  <c r="AF590" i="9"/>
  <c r="AG590" i="9" s="1"/>
  <c r="AE590" i="9"/>
  <c r="AB590" i="9"/>
  <c r="AA590" i="9"/>
  <c r="J590" i="9"/>
  <c r="AM589" i="9"/>
  <c r="AL589" i="9"/>
  <c r="AK589" i="9"/>
  <c r="AF589" i="9"/>
  <c r="AG589" i="9" s="1"/>
  <c r="AE589" i="9"/>
  <c r="AB589" i="9"/>
  <c r="AA589" i="9"/>
  <c r="AJ589" i="9" s="1"/>
  <c r="J589" i="9"/>
  <c r="AK588" i="9"/>
  <c r="AL588" i="9" s="1"/>
  <c r="AJ588" i="9"/>
  <c r="AF588" i="9"/>
  <c r="AG588" i="9" s="1"/>
  <c r="AE588" i="9"/>
  <c r="AB588" i="9"/>
  <c r="AA588" i="9"/>
  <c r="J588" i="9"/>
  <c r="AM587" i="9"/>
  <c r="AL587" i="9"/>
  <c r="AK587" i="9"/>
  <c r="AF587" i="9"/>
  <c r="AG587" i="9" s="1"/>
  <c r="AE587" i="9"/>
  <c r="AB587" i="9"/>
  <c r="AA587" i="9"/>
  <c r="AJ587" i="9" s="1"/>
  <c r="J587" i="9"/>
  <c r="AK586" i="9"/>
  <c r="AL586" i="9" s="1"/>
  <c r="AJ586" i="9"/>
  <c r="AF586" i="9"/>
  <c r="AG586" i="9" s="1"/>
  <c r="AE586" i="9"/>
  <c r="AB586" i="9"/>
  <c r="AA586" i="9"/>
  <c r="J586" i="9"/>
  <c r="AM585" i="9"/>
  <c r="AL585" i="9"/>
  <c r="AK585" i="9"/>
  <c r="AF585" i="9"/>
  <c r="AG585" i="9" s="1"/>
  <c r="AE585" i="9"/>
  <c r="AB585" i="9"/>
  <c r="AA585" i="9"/>
  <c r="AJ585" i="9" s="1"/>
  <c r="J585" i="9"/>
  <c r="AK584" i="9"/>
  <c r="AL584" i="9" s="1"/>
  <c r="AJ584" i="9"/>
  <c r="AF584" i="9"/>
  <c r="AG584" i="9" s="1"/>
  <c r="AE584" i="9"/>
  <c r="AB584" i="9"/>
  <c r="AA584" i="9"/>
  <c r="J584" i="9"/>
  <c r="AM583" i="9"/>
  <c r="AL583" i="9"/>
  <c r="AK583" i="9"/>
  <c r="AF583" i="9"/>
  <c r="AG583" i="9" s="1"/>
  <c r="AE583" i="9"/>
  <c r="AB583" i="9"/>
  <c r="AA583" i="9"/>
  <c r="AJ583" i="9" s="1"/>
  <c r="J583" i="9"/>
  <c r="AK582" i="9"/>
  <c r="AL582" i="9" s="1"/>
  <c r="AJ582" i="9"/>
  <c r="AF582" i="9"/>
  <c r="AG582" i="9" s="1"/>
  <c r="AE582" i="9"/>
  <c r="AB582" i="9"/>
  <c r="AA582" i="9"/>
  <c r="J582" i="9"/>
  <c r="AM581" i="9"/>
  <c r="AL581" i="9"/>
  <c r="AK581" i="9"/>
  <c r="AF581" i="9"/>
  <c r="AG581" i="9" s="1"/>
  <c r="AE581" i="9"/>
  <c r="AB581" i="9"/>
  <c r="AA581" i="9"/>
  <c r="AJ581" i="9" s="1"/>
  <c r="J581" i="9"/>
  <c r="AK580" i="9"/>
  <c r="AL580" i="9" s="1"/>
  <c r="AJ580" i="9"/>
  <c r="AF580" i="9"/>
  <c r="AG580" i="9" s="1"/>
  <c r="AE580" i="9"/>
  <c r="AB580" i="9"/>
  <c r="AA580" i="9"/>
  <c r="J580" i="9"/>
  <c r="AM579" i="9"/>
  <c r="AL579" i="9"/>
  <c r="AK579" i="9"/>
  <c r="AF579" i="9"/>
  <c r="AG579" i="9" s="1"/>
  <c r="AE579" i="9"/>
  <c r="AB579" i="9"/>
  <c r="AA579" i="9"/>
  <c r="AJ579" i="9" s="1"/>
  <c r="J579" i="9"/>
  <c r="AK578" i="9"/>
  <c r="AL578" i="9" s="1"/>
  <c r="AJ578" i="9"/>
  <c r="AF578" i="9"/>
  <c r="AG578" i="9" s="1"/>
  <c r="AE578" i="9"/>
  <c r="AB578" i="9"/>
  <c r="AA578" i="9"/>
  <c r="J578" i="9"/>
  <c r="AM577" i="9"/>
  <c r="AL577" i="9"/>
  <c r="AK577" i="9"/>
  <c r="AF577" i="9"/>
  <c r="AG577" i="9" s="1"/>
  <c r="AE577" i="9"/>
  <c r="AB577" i="9"/>
  <c r="AA577" i="9"/>
  <c r="AJ577" i="9" s="1"/>
  <c r="J577" i="9"/>
  <c r="AK576" i="9"/>
  <c r="AL576" i="9" s="1"/>
  <c r="AJ576" i="9"/>
  <c r="AF576" i="9"/>
  <c r="AG576" i="9" s="1"/>
  <c r="AE576" i="9"/>
  <c r="AB576" i="9"/>
  <c r="AA576" i="9"/>
  <c r="J576" i="9"/>
  <c r="AM575" i="9"/>
  <c r="AL575" i="9"/>
  <c r="AK575" i="9"/>
  <c r="AF575" i="9"/>
  <c r="AI575" i="9" s="1"/>
  <c r="AE575" i="9"/>
  <c r="AB575" i="9"/>
  <c r="AA575" i="9"/>
  <c r="AJ575" i="9" s="1"/>
  <c r="J575" i="9"/>
  <c r="AK574" i="9"/>
  <c r="AL574" i="9" s="1"/>
  <c r="AJ574" i="9"/>
  <c r="AF574" i="9"/>
  <c r="AG574" i="9" s="1"/>
  <c r="AE574" i="9"/>
  <c r="AB574" i="9"/>
  <c r="AA574" i="9"/>
  <c r="J574" i="9"/>
  <c r="AM573" i="9"/>
  <c r="AL573" i="9"/>
  <c r="AK573" i="9"/>
  <c r="AF573" i="9"/>
  <c r="AG573" i="9" s="1"/>
  <c r="AE573" i="9"/>
  <c r="AB573" i="9"/>
  <c r="AA573" i="9"/>
  <c r="AJ573" i="9" s="1"/>
  <c r="J573" i="9"/>
  <c r="AK572" i="9"/>
  <c r="AL572" i="9" s="1"/>
  <c r="AJ572" i="9"/>
  <c r="AF572" i="9"/>
  <c r="AE572" i="9"/>
  <c r="AB572" i="9"/>
  <c r="AA572" i="9"/>
  <c r="J572" i="9"/>
  <c r="AM571" i="9"/>
  <c r="AL571" i="9"/>
  <c r="AK571" i="9"/>
  <c r="AF571" i="9"/>
  <c r="AG571" i="9" s="1"/>
  <c r="AE571" i="9"/>
  <c r="AB571" i="9"/>
  <c r="AA571" i="9"/>
  <c r="AJ571" i="9" s="1"/>
  <c r="J571" i="9"/>
  <c r="AK570" i="9"/>
  <c r="AL570" i="9" s="1"/>
  <c r="AJ570" i="9"/>
  <c r="AF570" i="9"/>
  <c r="AI570" i="9" s="1"/>
  <c r="AE570" i="9"/>
  <c r="AB570" i="9"/>
  <c r="AA570" i="9"/>
  <c r="J570" i="9"/>
  <c r="AM569" i="9"/>
  <c r="AL569" i="9"/>
  <c r="AK569" i="9"/>
  <c r="AF569" i="9"/>
  <c r="AI569" i="9" s="1"/>
  <c r="AE569" i="9"/>
  <c r="AB569" i="9"/>
  <c r="AA569" i="9"/>
  <c r="AJ569" i="9" s="1"/>
  <c r="J569" i="9"/>
  <c r="AK568" i="9"/>
  <c r="AL568" i="9" s="1"/>
  <c r="AJ568" i="9"/>
  <c r="AF568" i="9"/>
  <c r="AI568" i="9" s="1"/>
  <c r="AE568" i="9"/>
  <c r="AB568" i="9"/>
  <c r="AA568" i="9"/>
  <c r="J568" i="9"/>
  <c r="AM567" i="9"/>
  <c r="AL567" i="9"/>
  <c r="AK567" i="9"/>
  <c r="AF567" i="9"/>
  <c r="AG567" i="9" s="1"/>
  <c r="AE567" i="9"/>
  <c r="AB567" i="9"/>
  <c r="AA567" i="9"/>
  <c r="AJ567" i="9" s="1"/>
  <c r="J567" i="9"/>
  <c r="AK566" i="9"/>
  <c r="AL566" i="9" s="1"/>
  <c r="AJ566" i="9"/>
  <c r="AF566" i="9"/>
  <c r="AI566" i="9" s="1"/>
  <c r="AE566" i="9"/>
  <c r="AB566" i="9"/>
  <c r="AA566" i="9"/>
  <c r="J566" i="9"/>
  <c r="AM565" i="9"/>
  <c r="AL565" i="9"/>
  <c r="AK565" i="9"/>
  <c r="AF565" i="9"/>
  <c r="AI565" i="9" s="1"/>
  <c r="AE565" i="9"/>
  <c r="AB565" i="9"/>
  <c r="AA565" i="9"/>
  <c r="AJ565" i="9" s="1"/>
  <c r="J565" i="9"/>
  <c r="AK564" i="9"/>
  <c r="AL564" i="9" s="1"/>
  <c r="AJ564" i="9"/>
  <c r="AF564" i="9"/>
  <c r="AI564" i="9" s="1"/>
  <c r="AE564" i="9"/>
  <c r="AB564" i="9"/>
  <c r="AA564" i="9"/>
  <c r="J564" i="9"/>
  <c r="AM563" i="9"/>
  <c r="AL563" i="9"/>
  <c r="AK563" i="9"/>
  <c r="AF563" i="9"/>
  <c r="AG563" i="9" s="1"/>
  <c r="AE563" i="9"/>
  <c r="AB563" i="9"/>
  <c r="AA563" i="9"/>
  <c r="AJ563" i="9" s="1"/>
  <c r="J563" i="9"/>
  <c r="AK562" i="9"/>
  <c r="AL562" i="9" s="1"/>
  <c r="AJ562" i="9"/>
  <c r="AF562" i="9"/>
  <c r="AI562" i="9" s="1"/>
  <c r="AE562" i="9"/>
  <c r="AB562" i="9"/>
  <c r="AA562" i="9"/>
  <c r="J562" i="9"/>
  <c r="AM561" i="9"/>
  <c r="AL561" i="9"/>
  <c r="AK561" i="9"/>
  <c r="AF561" i="9"/>
  <c r="AI561" i="9" s="1"/>
  <c r="AE561" i="9"/>
  <c r="AB561" i="9"/>
  <c r="AA561" i="9"/>
  <c r="AJ561" i="9" s="1"/>
  <c r="J561" i="9"/>
  <c r="AK560" i="9"/>
  <c r="AL560" i="9" s="1"/>
  <c r="AJ560" i="9"/>
  <c r="AF560" i="9"/>
  <c r="AI560" i="9" s="1"/>
  <c r="AE560" i="9"/>
  <c r="AB560" i="9"/>
  <c r="AA560" i="9"/>
  <c r="J560" i="9"/>
  <c r="AM559" i="9"/>
  <c r="AL559" i="9"/>
  <c r="AK559" i="9"/>
  <c r="AF559" i="9"/>
  <c r="AG559" i="9" s="1"/>
  <c r="AE559" i="9"/>
  <c r="AB559" i="9"/>
  <c r="AA559" i="9"/>
  <c r="AJ559" i="9" s="1"/>
  <c r="J559" i="9"/>
  <c r="AK558" i="9"/>
  <c r="AL558" i="9" s="1"/>
  <c r="AJ558" i="9"/>
  <c r="AF558" i="9"/>
  <c r="AI558" i="9" s="1"/>
  <c r="AE558" i="9"/>
  <c r="AB558" i="9"/>
  <c r="AA558" i="9"/>
  <c r="J558" i="9"/>
  <c r="AM557" i="9"/>
  <c r="AL557" i="9"/>
  <c r="AK557" i="9"/>
  <c r="AF557" i="9"/>
  <c r="AG557" i="9" s="1"/>
  <c r="AE557" i="9"/>
  <c r="AB557" i="9"/>
  <c r="AA557" i="9"/>
  <c r="AJ557" i="9" s="1"/>
  <c r="J557" i="9"/>
  <c r="AK556" i="9"/>
  <c r="AL556" i="9" s="1"/>
  <c r="AJ556" i="9"/>
  <c r="AF556" i="9"/>
  <c r="AE556" i="9"/>
  <c r="AB556" i="9"/>
  <c r="AA556" i="9"/>
  <c r="J556" i="9"/>
  <c r="AM555" i="9"/>
  <c r="AL555" i="9"/>
  <c r="AK555" i="9"/>
  <c r="AF555" i="9"/>
  <c r="AG555" i="9" s="1"/>
  <c r="AE555" i="9"/>
  <c r="AB555" i="9"/>
  <c r="AA555" i="9"/>
  <c r="AJ555" i="9" s="1"/>
  <c r="J555" i="9"/>
  <c r="AK554" i="9"/>
  <c r="AL554" i="9" s="1"/>
  <c r="AJ554" i="9"/>
  <c r="AF554" i="9"/>
  <c r="AI554" i="9" s="1"/>
  <c r="AE554" i="9"/>
  <c r="AB554" i="9"/>
  <c r="AA554" i="9"/>
  <c r="J554" i="9"/>
  <c r="AM553" i="9"/>
  <c r="AL553" i="9"/>
  <c r="AK553" i="9"/>
  <c r="AF553" i="9"/>
  <c r="AI553" i="9" s="1"/>
  <c r="AE553" i="9"/>
  <c r="AB553" i="9"/>
  <c r="AA553" i="9"/>
  <c r="AJ553" i="9" s="1"/>
  <c r="J553" i="9"/>
  <c r="AK552" i="9"/>
  <c r="AL552" i="9" s="1"/>
  <c r="AJ552" i="9"/>
  <c r="AF552" i="9"/>
  <c r="AI552" i="9" s="1"/>
  <c r="AE552" i="9"/>
  <c r="AB552" i="9"/>
  <c r="AA552" i="9"/>
  <c r="J552" i="9"/>
  <c r="AM551" i="9"/>
  <c r="AL551" i="9"/>
  <c r="AK551" i="9"/>
  <c r="AF551" i="9"/>
  <c r="AG551" i="9" s="1"/>
  <c r="AE551" i="9"/>
  <c r="AB551" i="9"/>
  <c r="AA551" i="9"/>
  <c r="AJ551" i="9" s="1"/>
  <c r="J551" i="9"/>
  <c r="AK550" i="9"/>
  <c r="AL550" i="9" s="1"/>
  <c r="AJ550" i="9"/>
  <c r="AF550" i="9"/>
  <c r="AI550" i="9" s="1"/>
  <c r="AE550" i="9"/>
  <c r="AB550" i="9"/>
  <c r="AA550" i="9"/>
  <c r="J550" i="9"/>
  <c r="AM549" i="9"/>
  <c r="AL549" i="9"/>
  <c r="AK549" i="9"/>
  <c r="AF549" i="9"/>
  <c r="AG549" i="9" s="1"/>
  <c r="AE549" i="9"/>
  <c r="AB549" i="9"/>
  <c r="AA549" i="9"/>
  <c r="AJ549" i="9" s="1"/>
  <c r="J549" i="9"/>
  <c r="AK548" i="9"/>
  <c r="AL548" i="9" s="1"/>
  <c r="AJ548" i="9"/>
  <c r="AF548" i="9"/>
  <c r="AI548" i="9" s="1"/>
  <c r="AE548" i="9"/>
  <c r="AB548" i="9"/>
  <c r="AA548" i="9"/>
  <c r="J548" i="9"/>
  <c r="AM547" i="9"/>
  <c r="AL547" i="9"/>
  <c r="AK547" i="9"/>
  <c r="AF547" i="9"/>
  <c r="AG547" i="9" s="1"/>
  <c r="AE547" i="9"/>
  <c r="AB547" i="9"/>
  <c r="AA547" i="9"/>
  <c r="AJ547" i="9" s="1"/>
  <c r="J547" i="9"/>
  <c r="AK546" i="9"/>
  <c r="AL546" i="9" s="1"/>
  <c r="AJ546" i="9"/>
  <c r="AF546" i="9"/>
  <c r="AI546" i="9" s="1"/>
  <c r="AE546" i="9"/>
  <c r="AB546" i="9"/>
  <c r="AA546" i="9"/>
  <c r="J546" i="9"/>
  <c r="AM545" i="9"/>
  <c r="AL545" i="9"/>
  <c r="AK545" i="9"/>
  <c r="AF545" i="9"/>
  <c r="AI545" i="9" s="1"/>
  <c r="AE545" i="9"/>
  <c r="AB545" i="9"/>
  <c r="AA545" i="9"/>
  <c r="AJ545" i="9" s="1"/>
  <c r="J545" i="9"/>
  <c r="AK544" i="9"/>
  <c r="AL544" i="9" s="1"/>
  <c r="AJ544" i="9"/>
  <c r="AF544" i="9"/>
  <c r="AI544" i="9" s="1"/>
  <c r="AE544" i="9"/>
  <c r="AB544" i="9"/>
  <c r="AA544" i="9"/>
  <c r="J544" i="9"/>
  <c r="AM543" i="9"/>
  <c r="AL543" i="9"/>
  <c r="AK543" i="9"/>
  <c r="AF543" i="9"/>
  <c r="AG543" i="9" s="1"/>
  <c r="AE543" i="9"/>
  <c r="AB543" i="9"/>
  <c r="AA543" i="9"/>
  <c r="AJ543" i="9" s="1"/>
  <c r="J543" i="9"/>
  <c r="AK542" i="9"/>
  <c r="AL542" i="9" s="1"/>
  <c r="AJ542" i="9"/>
  <c r="AF542" i="9"/>
  <c r="AI542" i="9" s="1"/>
  <c r="AE542" i="9"/>
  <c r="AB542" i="9"/>
  <c r="AA542" i="9"/>
  <c r="J542" i="9"/>
  <c r="AM541" i="9"/>
  <c r="AL541" i="9"/>
  <c r="AK541" i="9"/>
  <c r="AF541" i="9"/>
  <c r="AG541" i="9" s="1"/>
  <c r="AE541" i="9"/>
  <c r="AB541" i="9"/>
  <c r="AA541" i="9"/>
  <c r="AJ541" i="9" s="1"/>
  <c r="J541" i="9"/>
  <c r="AK540" i="9"/>
  <c r="AL540" i="9" s="1"/>
  <c r="AJ540" i="9"/>
  <c r="AF540" i="9"/>
  <c r="AE540" i="9"/>
  <c r="AB540" i="9"/>
  <c r="AA540" i="9"/>
  <c r="J540" i="9"/>
  <c r="AM539" i="9"/>
  <c r="AL539" i="9"/>
  <c r="AK539" i="9"/>
  <c r="AF539" i="9"/>
  <c r="AG539" i="9" s="1"/>
  <c r="AE539" i="9"/>
  <c r="AB539" i="9"/>
  <c r="AA539" i="9"/>
  <c r="AJ539" i="9" s="1"/>
  <c r="J539" i="9"/>
  <c r="AK538" i="9"/>
  <c r="AL538" i="9" s="1"/>
  <c r="AF538" i="9"/>
  <c r="AI538" i="9" s="1"/>
  <c r="AE538" i="9"/>
  <c r="AB538" i="9"/>
  <c r="AA538" i="9"/>
  <c r="AJ538" i="9" s="1"/>
  <c r="J538" i="9"/>
  <c r="AM537" i="9"/>
  <c r="AK537" i="9"/>
  <c r="AL537" i="9" s="1"/>
  <c r="AF537" i="9"/>
  <c r="AG537" i="9" s="1"/>
  <c r="AE537" i="9"/>
  <c r="AB537" i="9"/>
  <c r="AA537" i="9"/>
  <c r="AJ537" i="9" s="1"/>
  <c r="J537" i="9"/>
  <c r="AK536" i="9"/>
  <c r="AL536" i="9" s="1"/>
  <c r="AF536" i="9"/>
  <c r="AI536" i="9" s="1"/>
  <c r="AE536" i="9"/>
  <c r="AB536" i="9"/>
  <c r="AA536" i="9"/>
  <c r="AJ536" i="9" s="1"/>
  <c r="J536" i="9"/>
  <c r="AM535" i="9"/>
  <c r="AK535" i="9"/>
  <c r="AL535" i="9" s="1"/>
  <c r="AF535" i="9"/>
  <c r="AE535" i="9"/>
  <c r="AB535" i="9"/>
  <c r="AA535" i="9"/>
  <c r="AJ535" i="9" s="1"/>
  <c r="J535" i="9"/>
  <c r="AK534" i="9"/>
  <c r="AL534" i="9" s="1"/>
  <c r="AF534" i="9"/>
  <c r="AE534" i="9"/>
  <c r="AB534" i="9"/>
  <c r="AA534" i="9"/>
  <c r="AJ534" i="9" s="1"/>
  <c r="J534" i="9"/>
  <c r="AM533" i="9"/>
  <c r="AK533" i="9"/>
  <c r="AL533" i="9" s="1"/>
  <c r="AF533" i="9"/>
  <c r="AI533" i="9" s="1"/>
  <c r="AE533" i="9"/>
  <c r="AB533" i="9"/>
  <c r="AA533" i="9"/>
  <c r="AJ533" i="9" s="1"/>
  <c r="J533" i="9"/>
  <c r="AK532" i="9"/>
  <c r="AL532" i="9" s="1"/>
  <c r="AF532" i="9"/>
  <c r="AG532" i="9" s="1"/>
  <c r="AE532" i="9"/>
  <c r="AB532" i="9"/>
  <c r="AA532" i="9"/>
  <c r="AJ532" i="9" s="1"/>
  <c r="J532" i="9"/>
  <c r="AM531" i="9"/>
  <c r="AK531" i="9"/>
  <c r="AL531" i="9" s="1"/>
  <c r="AF531" i="9"/>
  <c r="AI531" i="9" s="1"/>
  <c r="AE531" i="9"/>
  <c r="AB531" i="9"/>
  <c r="AA531" i="9"/>
  <c r="AJ531" i="9" s="1"/>
  <c r="J531" i="9"/>
  <c r="AK530" i="9"/>
  <c r="AL530" i="9" s="1"/>
  <c r="AF530" i="9"/>
  <c r="AI530" i="9" s="1"/>
  <c r="AE530" i="9"/>
  <c r="AB530" i="9"/>
  <c r="AA530" i="9"/>
  <c r="AJ530" i="9" s="1"/>
  <c r="J530" i="9"/>
  <c r="AM529" i="9"/>
  <c r="AK529" i="9"/>
  <c r="AL529" i="9" s="1"/>
  <c r="AF529" i="9"/>
  <c r="AI529" i="9" s="1"/>
  <c r="AE529" i="9"/>
  <c r="AB529" i="9"/>
  <c r="AA529" i="9"/>
  <c r="AJ529" i="9" s="1"/>
  <c r="J529" i="9"/>
  <c r="AK528" i="9"/>
  <c r="AL528" i="9" s="1"/>
  <c r="AF528" i="9"/>
  <c r="AI528" i="9" s="1"/>
  <c r="AE528" i="9"/>
  <c r="AB528" i="9"/>
  <c r="AA528" i="9"/>
  <c r="AJ528" i="9" s="1"/>
  <c r="J528" i="9"/>
  <c r="AM527" i="9"/>
  <c r="AK527" i="9"/>
  <c r="AL527" i="9" s="1"/>
  <c r="AF527" i="9"/>
  <c r="AE527" i="9"/>
  <c r="AB527" i="9"/>
  <c r="AA527" i="9"/>
  <c r="AJ527" i="9" s="1"/>
  <c r="J527" i="9"/>
  <c r="AK526" i="9"/>
  <c r="AL526" i="9" s="1"/>
  <c r="AF526" i="9"/>
  <c r="AE526" i="9"/>
  <c r="AB526" i="9"/>
  <c r="AA526" i="9"/>
  <c r="AJ526" i="9" s="1"/>
  <c r="J526" i="9"/>
  <c r="AM525" i="9"/>
  <c r="AK525" i="9"/>
  <c r="AL525" i="9" s="1"/>
  <c r="AF525" i="9"/>
  <c r="AG525" i="9" s="1"/>
  <c r="AE525" i="9"/>
  <c r="AB525" i="9"/>
  <c r="AA525" i="9"/>
  <c r="AJ525" i="9" s="1"/>
  <c r="J525" i="9"/>
  <c r="AK524" i="9"/>
  <c r="AL524" i="9" s="1"/>
  <c r="AF524" i="9"/>
  <c r="AG524" i="9" s="1"/>
  <c r="AE524" i="9"/>
  <c r="AB524" i="9"/>
  <c r="AA524" i="9"/>
  <c r="AJ524" i="9" s="1"/>
  <c r="J524" i="9"/>
  <c r="AM523" i="9"/>
  <c r="AK523" i="9"/>
  <c r="AL523" i="9" s="1"/>
  <c r="AF523" i="9"/>
  <c r="AI523" i="9" s="1"/>
  <c r="AE523" i="9"/>
  <c r="AB523" i="9"/>
  <c r="AA523" i="9"/>
  <c r="AJ523" i="9" s="1"/>
  <c r="J523" i="9"/>
  <c r="AK522" i="9"/>
  <c r="AL522" i="9" s="1"/>
  <c r="AF522" i="9"/>
  <c r="AI522" i="9" s="1"/>
  <c r="AE522" i="9"/>
  <c r="AB522" i="9"/>
  <c r="AA522" i="9"/>
  <c r="AJ522" i="9" s="1"/>
  <c r="J522" i="9"/>
  <c r="AM521" i="9"/>
  <c r="AK521" i="9"/>
  <c r="AL521" i="9" s="1"/>
  <c r="AF521" i="9"/>
  <c r="AI521" i="9" s="1"/>
  <c r="AE521" i="9"/>
  <c r="AB521" i="9"/>
  <c r="AA521" i="9"/>
  <c r="AJ521" i="9" s="1"/>
  <c r="J521" i="9"/>
  <c r="AK520" i="9"/>
  <c r="AL520" i="9" s="1"/>
  <c r="AF520" i="9"/>
  <c r="AI520" i="9" s="1"/>
  <c r="AE520" i="9"/>
  <c r="AB520" i="9"/>
  <c r="AA520" i="9"/>
  <c r="AJ520" i="9" s="1"/>
  <c r="J520" i="9"/>
  <c r="AM519" i="9"/>
  <c r="AK519" i="9"/>
  <c r="AL519" i="9" s="1"/>
  <c r="AF519" i="9"/>
  <c r="AE519" i="9"/>
  <c r="AB519" i="9"/>
  <c r="AA519" i="9"/>
  <c r="AJ519" i="9" s="1"/>
  <c r="J519" i="9"/>
  <c r="AK518" i="9"/>
  <c r="AL518" i="9" s="1"/>
  <c r="AF518" i="9"/>
  <c r="AE518" i="9"/>
  <c r="AB518" i="9"/>
  <c r="AA518" i="9"/>
  <c r="AJ518" i="9" s="1"/>
  <c r="J518" i="9"/>
  <c r="AM517" i="9"/>
  <c r="AK517" i="9"/>
  <c r="AL517" i="9" s="1"/>
  <c r="AF517" i="9"/>
  <c r="AG517" i="9" s="1"/>
  <c r="AE517" i="9"/>
  <c r="AB517" i="9"/>
  <c r="AA517" i="9"/>
  <c r="AJ517" i="9" s="1"/>
  <c r="J517" i="9"/>
  <c r="AK516" i="9"/>
  <c r="AL516" i="9" s="1"/>
  <c r="AF516" i="9"/>
  <c r="AG516" i="9" s="1"/>
  <c r="AE516" i="9"/>
  <c r="AB516" i="9"/>
  <c r="AA516" i="9"/>
  <c r="AJ516" i="9" s="1"/>
  <c r="J516" i="9"/>
  <c r="AM515" i="9"/>
  <c r="AK515" i="9"/>
  <c r="AL515" i="9" s="1"/>
  <c r="AF515" i="9"/>
  <c r="AI515" i="9" s="1"/>
  <c r="AE515" i="9"/>
  <c r="AB515" i="9"/>
  <c r="AA515" i="9"/>
  <c r="AJ515" i="9" s="1"/>
  <c r="J515" i="9"/>
  <c r="AK514" i="9"/>
  <c r="AL514" i="9" s="1"/>
  <c r="AF514" i="9"/>
  <c r="AI514" i="9" s="1"/>
  <c r="AE514" i="9"/>
  <c r="AB514" i="9"/>
  <c r="AA514" i="9"/>
  <c r="AJ514" i="9" s="1"/>
  <c r="J514" i="9"/>
  <c r="AM513" i="9"/>
  <c r="AK513" i="9"/>
  <c r="AL513" i="9" s="1"/>
  <c r="AF513" i="9"/>
  <c r="AI513" i="9" s="1"/>
  <c r="AE513" i="9"/>
  <c r="AB513" i="9"/>
  <c r="AA513" i="9"/>
  <c r="AJ513" i="9" s="1"/>
  <c r="J513" i="9"/>
  <c r="AK512" i="9"/>
  <c r="AL512" i="9" s="1"/>
  <c r="AF512" i="9"/>
  <c r="AI512" i="9" s="1"/>
  <c r="AE512" i="9"/>
  <c r="AB512" i="9"/>
  <c r="AA512" i="9"/>
  <c r="AJ512" i="9" s="1"/>
  <c r="J512" i="9"/>
  <c r="AM511" i="9"/>
  <c r="AK511" i="9"/>
  <c r="AL511" i="9" s="1"/>
  <c r="AF511" i="9"/>
  <c r="AE511" i="9"/>
  <c r="AB511" i="9"/>
  <c r="AA511" i="9"/>
  <c r="AJ511" i="9" s="1"/>
  <c r="J511" i="9"/>
  <c r="AK510" i="9"/>
  <c r="AL510" i="9" s="1"/>
  <c r="AF510" i="9"/>
  <c r="AE510" i="9"/>
  <c r="AB510" i="9"/>
  <c r="AA510" i="9"/>
  <c r="AJ510" i="9" s="1"/>
  <c r="J510" i="9"/>
  <c r="AM509" i="9"/>
  <c r="AK509" i="9"/>
  <c r="AL509" i="9" s="1"/>
  <c r="AF509" i="9"/>
  <c r="AG509" i="9" s="1"/>
  <c r="AE509" i="9"/>
  <c r="AB509" i="9"/>
  <c r="AA509" i="9"/>
  <c r="AJ509" i="9" s="1"/>
  <c r="J509" i="9"/>
  <c r="AK508" i="9"/>
  <c r="AL508" i="9" s="1"/>
  <c r="AF508" i="9"/>
  <c r="AG508" i="9" s="1"/>
  <c r="AE508" i="9"/>
  <c r="AB508" i="9"/>
  <c r="AA508" i="9"/>
  <c r="AJ508" i="9" s="1"/>
  <c r="J508" i="9"/>
  <c r="AM507" i="9"/>
  <c r="AK507" i="9"/>
  <c r="AL507" i="9" s="1"/>
  <c r="AF507" i="9"/>
  <c r="AI507" i="9" s="1"/>
  <c r="AE507" i="9"/>
  <c r="AB507" i="9"/>
  <c r="AA507" i="9"/>
  <c r="AJ507" i="9" s="1"/>
  <c r="J507" i="9"/>
  <c r="AK506" i="9"/>
  <c r="AL506" i="9" s="1"/>
  <c r="AF506" i="9"/>
  <c r="AI506" i="9" s="1"/>
  <c r="AE506" i="9"/>
  <c r="AB506" i="9"/>
  <c r="AA506" i="9"/>
  <c r="AJ506" i="9" s="1"/>
  <c r="J506" i="9"/>
  <c r="AM505" i="9"/>
  <c r="AK505" i="9"/>
  <c r="AL505" i="9" s="1"/>
  <c r="AF505" i="9"/>
  <c r="AI505" i="9" s="1"/>
  <c r="AE505" i="9"/>
  <c r="AB505" i="9"/>
  <c r="AA505" i="9"/>
  <c r="AJ505" i="9" s="1"/>
  <c r="J505" i="9"/>
  <c r="AK504" i="9"/>
  <c r="AL504" i="9" s="1"/>
  <c r="AF504" i="9"/>
  <c r="AI504" i="9" s="1"/>
  <c r="AE504" i="9"/>
  <c r="AB504" i="9"/>
  <c r="AA504" i="9"/>
  <c r="AJ504" i="9" s="1"/>
  <c r="J504" i="9"/>
  <c r="AM503" i="9"/>
  <c r="AK503" i="9"/>
  <c r="AL503" i="9" s="1"/>
  <c r="AF503" i="9"/>
  <c r="AE503" i="9"/>
  <c r="AB503" i="9"/>
  <c r="AA503" i="9"/>
  <c r="AJ503" i="9" s="1"/>
  <c r="J503" i="9"/>
  <c r="AK502" i="9"/>
  <c r="AL502" i="9" s="1"/>
  <c r="AF502" i="9"/>
  <c r="AE502" i="9"/>
  <c r="AB502" i="9"/>
  <c r="AA502" i="9"/>
  <c r="AJ502" i="9" s="1"/>
  <c r="J502" i="9"/>
  <c r="AM501" i="9"/>
  <c r="AK501" i="9"/>
  <c r="AL501" i="9" s="1"/>
  <c r="AF501" i="9"/>
  <c r="AG501" i="9" s="1"/>
  <c r="AE501" i="9"/>
  <c r="AB501" i="9"/>
  <c r="AA501" i="9"/>
  <c r="AJ501" i="9" s="1"/>
  <c r="J501" i="9"/>
  <c r="AK500" i="9"/>
  <c r="AL500" i="9" s="1"/>
  <c r="AF500" i="9"/>
  <c r="AG500" i="9" s="1"/>
  <c r="AE500" i="9"/>
  <c r="AB500" i="9"/>
  <c r="AA500" i="9"/>
  <c r="AJ500" i="9" s="1"/>
  <c r="J500" i="9"/>
  <c r="AM499" i="9"/>
  <c r="AK499" i="9"/>
  <c r="AL499" i="9" s="1"/>
  <c r="AF499" i="9"/>
  <c r="AI499" i="9" s="1"/>
  <c r="AE499" i="9"/>
  <c r="AB499" i="9"/>
  <c r="AA499" i="9"/>
  <c r="AJ499" i="9" s="1"/>
  <c r="J499" i="9"/>
  <c r="AK498" i="9"/>
  <c r="AL498" i="9" s="1"/>
  <c r="AF498" i="9"/>
  <c r="AI498" i="9" s="1"/>
  <c r="AE498" i="9"/>
  <c r="AB498" i="9"/>
  <c r="AA498" i="9"/>
  <c r="AJ498" i="9" s="1"/>
  <c r="J498" i="9"/>
  <c r="AM497" i="9"/>
  <c r="AK497" i="9"/>
  <c r="AL497" i="9" s="1"/>
  <c r="AF497" i="9"/>
  <c r="AI497" i="9" s="1"/>
  <c r="AE497" i="9"/>
  <c r="AB497" i="9"/>
  <c r="AA497" i="9"/>
  <c r="AJ497" i="9" s="1"/>
  <c r="J497" i="9"/>
  <c r="AK496" i="9"/>
  <c r="AL496" i="9" s="1"/>
  <c r="AF496" i="9"/>
  <c r="AI496" i="9" s="1"/>
  <c r="AE496" i="9"/>
  <c r="AB496" i="9"/>
  <c r="AA496" i="9"/>
  <c r="AJ496" i="9" s="1"/>
  <c r="J496" i="9"/>
  <c r="AM495" i="9"/>
  <c r="AK495" i="9"/>
  <c r="AL495" i="9" s="1"/>
  <c r="AF495" i="9"/>
  <c r="AE495" i="9"/>
  <c r="AB495" i="9"/>
  <c r="AA495" i="9"/>
  <c r="AJ495" i="9" s="1"/>
  <c r="J495" i="9"/>
  <c r="AK494" i="9"/>
  <c r="AL494" i="9" s="1"/>
  <c r="AF494" i="9"/>
  <c r="AE494" i="9"/>
  <c r="AB494" i="9"/>
  <c r="AA494" i="9"/>
  <c r="AJ494" i="9" s="1"/>
  <c r="J494" i="9"/>
  <c r="AM493" i="9"/>
  <c r="AK493" i="9"/>
  <c r="AL493" i="9" s="1"/>
  <c r="AF493" i="9"/>
  <c r="AG493" i="9" s="1"/>
  <c r="AE493" i="9"/>
  <c r="AB493" i="9"/>
  <c r="AA493" i="9"/>
  <c r="AJ493" i="9" s="1"/>
  <c r="J493" i="9"/>
  <c r="AK492" i="9"/>
  <c r="AL492" i="9" s="1"/>
  <c r="AF492" i="9"/>
  <c r="AG492" i="9" s="1"/>
  <c r="AE492" i="9"/>
  <c r="AB492" i="9"/>
  <c r="AA492" i="9"/>
  <c r="AJ492" i="9" s="1"/>
  <c r="J492" i="9"/>
  <c r="AM491" i="9"/>
  <c r="AK491" i="9"/>
  <c r="AL491" i="9" s="1"/>
  <c r="AF491" i="9"/>
  <c r="AI491" i="9" s="1"/>
  <c r="AE491" i="9"/>
  <c r="AB491" i="9"/>
  <c r="AA491" i="9"/>
  <c r="AJ491" i="9" s="1"/>
  <c r="J491" i="9"/>
  <c r="AK490" i="9"/>
  <c r="AL490" i="9" s="1"/>
  <c r="AF490" i="9"/>
  <c r="AI490" i="9" s="1"/>
  <c r="AE490" i="9"/>
  <c r="AB490" i="9"/>
  <c r="AA490" i="9"/>
  <c r="AJ490" i="9" s="1"/>
  <c r="J490" i="9"/>
  <c r="AM489" i="9"/>
  <c r="AK489" i="9"/>
  <c r="AL489" i="9" s="1"/>
  <c r="AF489" i="9"/>
  <c r="AI489" i="9" s="1"/>
  <c r="AE489" i="9"/>
  <c r="AB489" i="9"/>
  <c r="AA489" i="9"/>
  <c r="AJ489" i="9" s="1"/>
  <c r="J489" i="9"/>
  <c r="AK488" i="9"/>
  <c r="AL488" i="9" s="1"/>
  <c r="AF488" i="9"/>
  <c r="AE488" i="9"/>
  <c r="AB488" i="9"/>
  <c r="AA488" i="9"/>
  <c r="AJ488" i="9" s="1"/>
  <c r="J488" i="9"/>
  <c r="AM487" i="9"/>
  <c r="AK487" i="9"/>
  <c r="AL487" i="9" s="1"/>
  <c r="AF487" i="9"/>
  <c r="AI487" i="9" s="1"/>
  <c r="AE487" i="9"/>
  <c r="AB487" i="9"/>
  <c r="AA487" i="9"/>
  <c r="AJ487" i="9" s="1"/>
  <c r="J487" i="9"/>
  <c r="AK486" i="9"/>
  <c r="AL486" i="9" s="1"/>
  <c r="AF486" i="9"/>
  <c r="AI486" i="9" s="1"/>
  <c r="AE486" i="9"/>
  <c r="AB486" i="9"/>
  <c r="AA486" i="9"/>
  <c r="AJ486" i="9" s="1"/>
  <c r="J486" i="9"/>
  <c r="AM485" i="9"/>
  <c r="AK485" i="9"/>
  <c r="AL485" i="9" s="1"/>
  <c r="AF485" i="9"/>
  <c r="AI485" i="9" s="1"/>
  <c r="AE485" i="9"/>
  <c r="AB485" i="9"/>
  <c r="AA485" i="9"/>
  <c r="AJ485" i="9" s="1"/>
  <c r="J485" i="9"/>
  <c r="AK484" i="9"/>
  <c r="AL484" i="9" s="1"/>
  <c r="AF484" i="9"/>
  <c r="AI484" i="9" s="1"/>
  <c r="AE484" i="9"/>
  <c r="AB484" i="9"/>
  <c r="AA484" i="9"/>
  <c r="AJ484" i="9" s="1"/>
  <c r="J484" i="9"/>
  <c r="AM483" i="9"/>
  <c r="AK483" i="9"/>
  <c r="AL483" i="9" s="1"/>
  <c r="AF483" i="9"/>
  <c r="AI483" i="9" s="1"/>
  <c r="AE483" i="9"/>
  <c r="AB483" i="9"/>
  <c r="AA483" i="9"/>
  <c r="AJ483" i="9" s="1"/>
  <c r="J483" i="9"/>
  <c r="AK482" i="9"/>
  <c r="AL482" i="9" s="1"/>
  <c r="AF482" i="9"/>
  <c r="AI482" i="9" s="1"/>
  <c r="AE482" i="9"/>
  <c r="AB482" i="9"/>
  <c r="AA482" i="9"/>
  <c r="AJ482" i="9" s="1"/>
  <c r="J482" i="9"/>
  <c r="AM481" i="9"/>
  <c r="AK481" i="9"/>
  <c r="AL481" i="9" s="1"/>
  <c r="AF481" i="9"/>
  <c r="AE481" i="9"/>
  <c r="AB481" i="9"/>
  <c r="AA481" i="9"/>
  <c r="AJ481" i="9" s="1"/>
  <c r="J481" i="9"/>
  <c r="AK480" i="9"/>
  <c r="AL480" i="9" s="1"/>
  <c r="AF480" i="9"/>
  <c r="AE480" i="9"/>
  <c r="AB480" i="9"/>
  <c r="AA480" i="9"/>
  <c r="AJ480" i="9" s="1"/>
  <c r="J480" i="9"/>
  <c r="AM479" i="9"/>
  <c r="AK479" i="9"/>
  <c r="AL479" i="9" s="1"/>
  <c r="AF479" i="9"/>
  <c r="AI479" i="9" s="1"/>
  <c r="AE479" i="9"/>
  <c r="AB479" i="9"/>
  <c r="AA479" i="9"/>
  <c r="AJ479" i="9" s="1"/>
  <c r="J479" i="9"/>
  <c r="AK478" i="9"/>
  <c r="AL478" i="9" s="1"/>
  <c r="AF478" i="9"/>
  <c r="AI478" i="9" s="1"/>
  <c r="AE478" i="9"/>
  <c r="AB478" i="9"/>
  <c r="AA478" i="9"/>
  <c r="AJ478" i="9" s="1"/>
  <c r="J478" i="9"/>
  <c r="AM477" i="9"/>
  <c r="AK477" i="9"/>
  <c r="AL477" i="9" s="1"/>
  <c r="AF477" i="9"/>
  <c r="AI477" i="9" s="1"/>
  <c r="AE477" i="9"/>
  <c r="AB477" i="9"/>
  <c r="AA477" i="9"/>
  <c r="AJ477" i="9" s="1"/>
  <c r="J477" i="9"/>
  <c r="AK476" i="9"/>
  <c r="AL476" i="9" s="1"/>
  <c r="AF476" i="9"/>
  <c r="AI476" i="9" s="1"/>
  <c r="AE476" i="9"/>
  <c r="AB476" i="9"/>
  <c r="AA476" i="9"/>
  <c r="AJ476" i="9" s="1"/>
  <c r="J476" i="9"/>
  <c r="AM475" i="9"/>
  <c r="AK475" i="9"/>
  <c r="AL475" i="9" s="1"/>
  <c r="AF475" i="9"/>
  <c r="AI475" i="9" s="1"/>
  <c r="AE475" i="9"/>
  <c r="AB475" i="9"/>
  <c r="AA475" i="9"/>
  <c r="AJ475" i="9" s="1"/>
  <c r="J475" i="9"/>
  <c r="AK474" i="9"/>
  <c r="AL474" i="9" s="1"/>
  <c r="AF474" i="9"/>
  <c r="AI474" i="9" s="1"/>
  <c r="AE474" i="9"/>
  <c r="AB474" i="9"/>
  <c r="AA474" i="9"/>
  <c r="AJ474" i="9" s="1"/>
  <c r="J474" i="9"/>
  <c r="AM473" i="9"/>
  <c r="AK473" i="9"/>
  <c r="AL473" i="9" s="1"/>
  <c r="AF473" i="9"/>
  <c r="AE473" i="9"/>
  <c r="AB473" i="9"/>
  <c r="AA473" i="9"/>
  <c r="AJ473" i="9" s="1"/>
  <c r="J473" i="9"/>
  <c r="AK472" i="9"/>
  <c r="AL472" i="9" s="1"/>
  <c r="AF472" i="9"/>
  <c r="AE472" i="9"/>
  <c r="AB472" i="9"/>
  <c r="AA472" i="9"/>
  <c r="AJ472" i="9" s="1"/>
  <c r="J472" i="9"/>
  <c r="AM471" i="9"/>
  <c r="AK471" i="9"/>
  <c r="AL471" i="9" s="1"/>
  <c r="AF471" i="9"/>
  <c r="AI471" i="9" s="1"/>
  <c r="AE471" i="9"/>
  <c r="AB471" i="9"/>
  <c r="AA471" i="9"/>
  <c r="AJ471" i="9" s="1"/>
  <c r="J471" i="9"/>
  <c r="AK470" i="9"/>
  <c r="AF470" i="9"/>
  <c r="AI470" i="9" s="1"/>
  <c r="AE470" i="9"/>
  <c r="AB470" i="9"/>
  <c r="AA470" i="9"/>
  <c r="AJ470" i="9" s="1"/>
  <c r="J470" i="9"/>
  <c r="AM469" i="9"/>
  <c r="AK469" i="9"/>
  <c r="AL469" i="9" s="1"/>
  <c r="AF469" i="9"/>
  <c r="AG469" i="9" s="1"/>
  <c r="AE469" i="9"/>
  <c r="AB469" i="9"/>
  <c r="AA469" i="9"/>
  <c r="AJ469" i="9" s="1"/>
  <c r="J469" i="9"/>
  <c r="AK468" i="9"/>
  <c r="AF468" i="9"/>
  <c r="AG468" i="9" s="1"/>
  <c r="AE468" i="9"/>
  <c r="AB468" i="9"/>
  <c r="AA468" i="9"/>
  <c r="AJ468" i="9" s="1"/>
  <c r="J468" i="9"/>
  <c r="AM467" i="9"/>
  <c r="AK467" i="9"/>
  <c r="AL467" i="9" s="1"/>
  <c r="AF467" i="9"/>
  <c r="AG467" i="9" s="1"/>
  <c r="AE467" i="9"/>
  <c r="AB467" i="9"/>
  <c r="AA467" i="9"/>
  <c r="AJ467" i="9" s="1"/>
  <c r="J467" i="9"/>
  <c r="AK466" i="9"/>
  <c r="AF466" i="9"/>
  <c r="AG466" i="9" s="1"/>
  <c r="AE466" i="9"/>
  <c r="AB466" i="9"/>
  <c r="AA466" i="9"/>
  <c r="AJ466" i="9" s="1"/>
  <c r="J466" i="9"/>
  <c r="AM465" i="9"/>
  <c r="AK465" i="9"/>
  <c r="AL465" i="9" s="1"/>
  <c r="AF465" i="9"/>
  <c r="AE465" i="9"/>
  <c r="AB465" i="9"/>
  <c r="AA465" i="9"/>
  <c r="AJ465" i="9" s="1"/>
  <c r="J465" i="9"/>
  <c r="AK464" i="9"/>
  <c r="AF464" i="9"/>
  <c r="AE464" i="9"/>
  <c r="AB464" i="9"/>
  <c r="AA464" i="9"/>
  <c r="AJ464" i="9" s="1"/>
  <c r="J464" i="9"/>
  <c r="AM463" i="9"/>
  <c r="AK463" i="9"/>
  <c r="AL463" i="9" s="1"/>
  <c r="AF463" i="9"/>
  <c r="AI463" i="9" s="1"/>
  <c r="AE463" i="9"/>
  <c r="AB463" i="9"/>
  <c r="AA463" i="9"/>
  <c r="AJ463" i="9" s="1"/>
  <c r="J463" i="9"/>
  <c r="AK462" i="9"/>
  <c r="AF462" i="9"/>
  <c r="AI462" i="9" s="1"/>
  <c r="AE462" i="9"/>
  <c r="AB462" i="9"/>
  <c r="AA462" i="9"/>
  <c r="AJ462" i="9" s="1"/>
  <c r="J462" i="9"/>
  <c r="AM461" i="9"/>
  <c r="AK461" i="9"/>
  <c r="AL461" i="9" s="1"/>
  <c r="AF461" i="9"/>
  <c r="AG461" i="9" s="1"/>
  <c r="AE461" i="9"/>
  <c r="AB461" i="9"/>
  <c r="AA461" i="9"/>
  <c r="AJ461" i="9" s="1"/>
  <c r="J461" i="9"/>
  <c r="AK460" i="9"/>
  <c r="AF460" i="9"/>
  <c r="AG460" i="9" s="1"/>
  <c r="AE460" i="9"/>
  <c r="AB460" i="9"/>
  <c r="AA460" i="9"/>
  <c r="AJ460" i="9" s="1"/>
  <c r="J460" i="9"/>
  <c r="AM459" i="9"/>
  <c r="AK459" i="9"/>
  <c r="AL459" i="9" s="1"/>
  <c r="AF459" i="9"/>
  <c r="AI459" i="9" s="1"/>
  <c r="AE459" i="9"/>
  <c r="AB459" i="9"/>
  <c r="AA459" i="9"/>
  <c r="AJ459" i="9" s="1"/>
  <c r="J459" i="9"/>
  <c r="AK458" i="9"/>
  <c r="AF458" i="9"/>
  <c r="AI458" i="9" s="1"/>
  <c r="AE458" i="9"/>
  <c r="AB458" i="9"/>
  <c r="AA458" i="9"/>
  <c r="AJ458" i="9" s="1"/>
  <c r="J458" i="9"/>
  <c r="AM457" i="9"/>
  <c r="AK457" i="9"/>
  <c r="AL457" i="9" s="1"/>
  <c r="AF457" i="9"/>
  <c r="AE457" i="9"/>
  <c r="AB457" i="9"/>
  <c r="AA457" i="9"/>
  <c r="AJ457" i="9" s="1"/>
  <c r="J457" i="9"/>
  <c r="AK456" i="9"/>
  <c r="AF456" i="9"/>
  <c r="AE456" i="9"/>
  <c r="AB456" i="9"/>
  <c r="AA456" i="9"/>
  <c r="AJ456" i="9" s="1"/>
  <c r="J456" i="9"/>
  <c r="AM455" i="9"/>
  <c r="AK455" i="9"/>
  <c r="AL455" i="9" s="1"/>
  <c r="AF455" i="9"/>
  <c r="AI455" i="9" s="1"/>
  <c r="AE455" i="9"/>
  <c r="AB455" i="9"/>
  <c r="AA455" i="9"/>
  <c r="AJ455" i="9" s="1"/>
  <c r="J455" i="9"/>
  <c r="AK454" i="9"/>
  <c r="AF454" i="9"/>
  <c r="AI454" i="9" s="1"/>
  <c r="AE454" i="9"/>
  <c r="AB454" i="9"/>
  <c r="AA454" i="9"/>
  <c r="AJ454" i="9" s="1"/>
  <c r="J454" i="9"/>
  <c r="AM453" i="9"/>
  <c r="AK453" i="9"/>
  <c r="AL453" i="9" s="1"/>
  <c r="AF453" i="9"/>
  <c r="AI453" i="9" s="1"/>
  <c r="AE453" i="9"/>
  <c r="AB453" i="9"/>
  <c r="AA453" i="9"/>
  <c r="AJ453" i="9" s="1"/>
  <c r="J453" i="9"/>
  <c r="AK452" i="9"/>
  <c r="AF452" i="9"/>
  <c r="AI452" i="9" s="1"/>
  <c r="AE452" i="9"/>
  <c r="AB452" i="9"/>
  <c r="AA452" i="9"/>
  <c r="AJ452" i="9" s="1"/>
  <c r="J452" i="9"/>
  <c r="AM451" i="9"/>
  <c r="AK451" i="9"/>
  <c r="AL451" i="9" s="1"/>
  <c r="AF451" i="9"/>
  <c r="AI451" i="9" s="1"/>
  <c r="AE451" i="9"/>
  <c r="AB451" i="9"/>
  <c r="AA451" i="9"/>
  <c r="AJ451" i="9" s="1"/>
  <c r="J451" i="9"/>
  <c r="AK450" i="9"/>
  <c r="AF450" i="9"/>
  <c r="AI450" i="9" s="1"/>
  <c r="AE450" i="9"/>
  <c r="AB450" i="9"/>
  <c r="AA450" i="9"/>
  <c r="AJ450" i="9" s="1"/>
  <c r="J450" i="9"/>
  <c r="AM449" i="9"/>
  <c r="AK449" i="9"/>
  <c r="AL449" i="9" s="1"/>
  <c r="AF449" i="9"/>
  <c r="AE449" i="9"/>
  <c r="AB449" i="9"/>
  <c r="AA449" i="9"/>
  <c r="AJ449" i="9" s="1"/>
  <c r="J449" i="9"/>
  <c r="AK448" i="9"/>
  <c r="AF448" i="9"/>
  <c r="AE448" i="9"/>
  <c r="AB448" i="9"/>
  <c r="AA448" i="9"/>
  <c r="AJ448" i="9" s="1"/>
  <c r="J448" i="9"/>
  <c r="AK447" i="9"/>
  <c r="AL447" i="9" s="1"/>
  <c r="AF447" i="9"/>
  <c r="AE447" i="9"/>
  <c r="AB447" i="9"/>
  <c r="AA447" i="9"/>
  <c r="AJ447" i="9" s="1"/>
  <c r="J447" i="9"/>
  <c r="AK446" i="9"/>
  <c r="AL446" i="9" s="1"/>
  <c r="AF446" i="9"/>
  <c r="AE446" i="9"/>
  <c r="AB446" i="9"/>
  <c r="AA446" i="9"/>
  <c r="AJ446" i="9" s="1"/>
  <c r="J446" i="9"/>
  <c r="AK445" i="9"/>
  <c r="AL445" i="9" s="1"/>
  <c r="AF445" i="9"/>
  <c r="AE445" i="9"/>
  <c r="AB445" i="9"/>
  <c r="AA445" i="9"/>
  <c r="AJ445" i="9" s="1"/>
  <c r="J445" i="9"/>
  <c r="AK444" i="9"/>
  <c r="AL444" i="9" s="1"/>
  <c r="AF444" i="9"/>
  <c r="AE444" i="9"/>
  <c r="AB444" i="9"/>
  <c r="AA444" i="9"/>
  <c r="AJ444" i="9" s="1"/>
  <c r="J444" i="9"/>
  <c r="AK443" i="9"/>
  <c r="AL443" i="9" s="1"/>
  <c r="AF443" i="9"/>
  <c r="AE443" i="9"/>
  <c r="AB443" i="9"/>
  <c r="AA443" i="9"/>
  <c r="AJ443" i="9" s="1"/>
  <c r="J443" i="9"/>
  <c r="AK442" i="9"/>
  <c r="AL442" i="9" s="1"/>
  <c r="AF442" i="9"/>
  <c r="AE442" i="9"/>
  <c r="AB442" i="9"/>
  <c r="AA442" i="9"/>
  <c r="AJ442" i="9" s="1"/>
  <c r="J442" i="9"/>
  <c r="AK441" i="9"/>
  <c r="AL441" i="9" s="1"/>
  <c r="AF441" i="9"/>
  <c r="AE441" i="9"/>
  <c r="AB441" i="9"/>
  <c r="AA441" i="9"/>
  <c r="AJ441" i="9" s="1"/>
  <c r="J441" i="9"/>
  <c r="AK440" i="9"/>
  <c r="AL440" i="9" s="1"/>
  <c r="AF440" i="9"/>
  <c r="AE440" i="9"/>
  <c r="AB440" i="9"/>
  <c r="AA440" i="9"/>
  <c r="AJ440" i="9" s="1"/>
  <c r="J440" i="9"/>
  <c r="AK439" i="9"/>
  <c r="AL439" i="9" s="1"/>
  <c r="AF439" i="9"/>
  <c r="AE439" i="9"/>
  <c r="AB439" i="9"/>
  <c r="AA439" i="9"/>
  <c r="AJ439" i="9" s="1"/>
  <c r="J439" i="9"/>
  <c r="AK438" i="9"/>
  <c r="AL438" i="9" s="1"/>
  <c r="AF438" i="9"/>
  <c r="AE438" i="9"/>
  <c r="AB438" i="9"/>
  <c r="AA438" i="9"/>
  <c r="AJ438" i="9" s="1"/>
  <c r="J438" i="9"/>
  <c r="AK437" i="9"/>
  <c r="AL437" i="9" s="1"/>
  <c r="AF437" i="9"/>
  <c r="AE437" i="9"/>
  <c r="AB437" i="9"/>
  <c r="AA437" i="9"/>
  <c r="AJ437" i="9" s="1"/>
  <c r="J437" i="9"/>
  <c r="AK436" i="9"/>
  <c r="AL436" i="9" s="1"/>
  <c r="AF436" i="9"/>
  <c r="AE436" i="9"/>
  <c r="AB436" i="9"/>
  <c r="AA436" i="9"/>
  <c r="AJ436" i="9" s="1"/>
  <c r="J436" i="9"/>
  <c r="AK435" i="9"/>
  <c r="AL435" i="9" s="1"/>
  <c r="AF435" i="9"/>
  <c r="AE435" i="9"/>
  <c r="AB435" i="9"/>
  <c r="AA435" i="9"/>
  <c r="AJ435" i="9" s="1"/>
  <c r="J435" i="9"/>
  <c r="AK434" i="9"/>
  <c r="AL434" i="9" s="1"/>
  <c r="AF434" i="9"/>
  <c r="AE434" i="9"/>
  <c r="AB434" i="9"/>
  <c r="AA434" i="9"/>
  <c r="AJ434" i="9" s="1"/>
  <c r="J434" i="9"/>
  <c r="AK433" i="9"/>
  <c r="AL433" i="9" s="1"/>
  <c r="AF433" i="9"/>
  <c r="AE433" i="9"/>
  <c r="AB433" i="9"/>
  <c r="AA433" i="9"/>
  <c r="AJ433" i="9" s="1"/>
  <c r="J433" i="9"/>
  <c r="AK432" i="9"/>
  <c r="AL432" i="9" s="1"/>
  <c r="AF432" i="9"/>
  <c r="AE432" i="9"/>
  <c r="AB432" i="9"/>
  <c r="AA432" i="9"/>
  <c r="AJ432" i="9" s="1"/>
  <c r="J432" i="9"/>
  <c r="AK431" i="9"/>
  <c r="AL431" i="9" s="1"/>
  <c r="AF431" i="9"/>
  <c r="AE431" i="9"/>
  <c r="AB431" i="9"/>
  <c r="AA431" i="9"/>
  <c r="AJ431" i="9" s="1"/>
  <c r="J431" i="9"/>
  <c r="AK430" i="9"/>
  <c r="AL430" i="9" s="1"/>
  <c r="AF430" i="9"/>
  <c r="AE430" i="9"/>
  <c r="AB430" i="9"/>
  <c r="AA430" i="9"/>
  <c r="AJ430" i="9" s="1"/>
  <c r="J430" i="9"/>
  <c r="AK429" i="9"/>
  <c r="AL429" i="9" s="1"/>
  <c r="AF429" i="9"/>
  <c r="AE429" i="9"/>
  <c r="AB429" i="9"/>
  <c r="AA429" i="9"/>
  <c r="AJ429" i="9" s="1"/>
  <c r="J429" i="9"/>
  <c r="AK428" i="9"/>
  <c r="AL428" i="9" s="1"/>
  <c r="AF428" i="9"/>
  <c r="AE428" i="9"/>
  <c r="AB428" i="9"/>
  <c r="AA428" i="9"/>
  <c r="AJ428" i="9" s="1"/>
  <c r="J428" i="9"/>
  <c r="AK427" i="9"/>
  <c r="AL427" i="9" s="1"/>
  <c r="AF427" i="9"/>
  <c r="AE427" i="9"/>
  <c r="AB427" i="9"/>
  <c r="AA427" i="9"/>
  <c r="AJ427" i="9" s="1"/>
  <c r="J427" i="9"/>
  <c r="AK426" i="9"/>
  <c r="AL426" i="9" s="1"/>
  <c r="AF426" i="9"/>
  <c r="AE426" i="9"/>
  <c r="AB426" i="9"/>
  <c r="AA426" i="9"/>
  <c r="AJ426" i="9" s="1"/>
  <c r="J426" i="9"/>
  <c r="AK425" i="9"/>
  <c r="AL425" i="9" s="1"/>
  <c r="AF425" i="9"/>
  <c r="AE425" i="9"/>
  <c r="AB425" i="9"/>
  <c r="AA425" i="9"/>
  <c r="AJ425" i="9" s="1"/>
  <c r="J425" i="9"/>
  <c r="AK424" i="9"/>
  <c r="AL424" i="9" s="1"/>
  <c r="AF424" i="9"/>
  <c r="AE424" i="9"/>
  <c r="AB424" i="9"/>
  <c r="AA424" i="9"/>
  <c r="AJ424" i="9" s="1"/>
  <c r="J424" i="9"/>
  <c r="AK423" i="9"/>
  <c r="AL423" i="9" s="1"/>
  <c r="AF423" i="9"/>
  <c r="AE423" i="9"/>
  <c r="AB423" i="9"/>
  <c r="AA423" i="9"/>
  <c r="AJ423" i="9" s="1"/>
  <c r="J423" i="9"/>
  <c r="AK422" i="9"/>
  <c r="AL422" i="9" s="1"/>
  <c r="AF422" i="9"/>
  <c r="AE422" i="9"/>
  <c r="AB422" i="9"/>
  <c r="AA422" i="9"/>
  <c r="AJ422" i="9" s="1"/>
  <c r="J422" i="9"/>
  <c r="AK421" i="9"/>
  <c r="AL421" i="9" s="1"/>
  <c r="AF421" i="9"/>
  <c r="AE421" i="9"/>
  <c r="AB421" i="9"/>
  <c r="AA421" i="9"/>
  <c r="AJ421" i="9" s="1"/>
  <c r="J421" i="9"/>
  <c r="AK420" i="9"/>
  <c r="AL420" i="9" s="1"/>
  <c r="AF420" i="9"/>
  <c r="AE420" i="9"/>
  <c r="AB420" i="9"/>
  <c r="AA420" i="9"/>
  <c r="AJ420" i="9" s="1"/>
  <c r="J420" i="9"/>
  <c r="AK419" i="9"/>
  <c r="AL419" i="9" s="1"/>
  <c r="AF419" i="9"/>
  <c r="AE419" i="9"/>
  <c r="AB419" i="9"/>
  <c r="AA419" i="9"/>
  <c r="AJ419" i="9" s="1"/>
  <c r="J419" i="9"/>
  <c r="AK418" i="9"/>
  <c r="AL418" i="9" s="1"/>
  <c r="AF418" i="9"/>
  <c r="AE418" i="9"/>
  <c r="AB418" i="9"/>
  <c r="AA418" i="9"/>
  <c r="AJ418" i="9" s="1"/>
  <c r="J418" i="9"/>
  <c r="AK417" i="9"/>
  <c r="AL417" i="9" s="1"/>
  <c r="AF417" i="9"/>
  <c r="AE417" i="9"/>
  <c r="AB417" i="9"/>
  <c r="AA417" i="9"/>
  <c r="AJ417" i="9" s="1"/>
  <c r="J417" i="9"/>
  <c r="AK416" i="9"/>
  <c r="AL416" i="9" s="1"/>
  <c r="AF416" i="9"/>
  <c r="AE416" i="9"/>
  <c r="AB416" i="9"/>
  <c r="AA416" i="9"/>
  <c r="AJ416" i="9" s="1"/>
  <c r="J416" i="9"/>
  <c r="AK415" i="9"/>
  <c r="AL415" i="9" s="1"/>
  <c r="AF415" i="9"/>
  <c r="AE415" i="9"/>
  <c r="AB415" i="9"/>
  <c r="AA415" i="9"/>
  <c r="AJ415" i="9" s="1"/>
  <c r="J415" i="9"/>
  <c r="AK414" i="9"/>
  <c r="AL414" i="9" s="1"/>
  <c r="AF414" i="9"/>
  <c r="AE414" i="9"/>
  <c r="AB414" i="9"/>
  <c r="AA414" i="9"/>
  <c r="AJ414" i="9" s="1"/>
  <c r="J414" i="9"/>
  <c r="AK413" i="9"/>
  <c r="AL413" i="9" s="1"/>
  <c r="AF413" i="9"/>
  <c r="AE413" i="9"/>
  <c r="AB413" i="9"/>
  <c r="AA413" i="9"/>
  <c r="AJ413" i="9" s="1"/>
  <c r="J413" i="9"/>
  <c r="AK412" i="9"/>
  <c r="AL412" i="9" s="1"/>
  <c r="AF412" i="9"/>
  <c r="AE412" i="9"/>
  <c r="AB412" i="9"/>
  <c r="AA412" i="9"/>
  <c r="AJ412" i="9" s="1"/>
  <c r="J412" i="9"/>
  <c r="AK411" i="9"/>
  <c r="AL411" i="9" s="1"/>
  <c r="AF411" i="9"/>
  <c r="AE411" i="9"/>
  <c r="AB411" i="9"/>
  <c r="AA411" i="9"/>
  <c r="AJ411" i="9" s="1"/>
  <c r="J411" i="9"/>
  <c r="AK410" i="9"/>
  <c r="AL410" i="9" s="1"/>
  <c r="AF410" i="9"/>
  <c r="AE410" i="9"/>
  <c r="AB410" i="9"/>
  <c r="AA410" i="9"/>
  <c r="AJ410" i="9" s="1"/>
  <c r="J410" i="9"/>
  <c r="AK409" i="9"/>
  <c r="AL409" i="9" s="1"/>
  <c r="AF409" i="9"/>
  <c r="AE409" i="9"/>
  <c r="AB409" i="9"/>
  <c r="AA409" i="9"/>
  <c r="AJ409" i="9" s="1"/>
  <c r="J409" i="9"/>
  <c r="AK408" i="9"/>
  <c r="AL408" i="9" s="1"/>
  <c r="AF408" i="9"/>
  <c r="AE408" i="9"/>
  <c r="AB408" i="9"/>
  <c r="AA408" i="9"/>
  <c r="AJ408" i="9" s="1"/>
  <c r="J408" i="9"/>
  <c r="AK407" i="9"/>
  <c r="AL407" i="9" s="1"/>
  <c r="AF407" i="9"/>
  <c r="AE407" i="9"/>
  <c r="AB407" i="9"/>
  <c r="AA407" i="9"/>
  <c r="AJ407" i="9" s="1"/>
  <c r="J407" i="9"/>
  <c r="AK406" i="9"/>
  <c r="AL406" i="9" s="1"/>
  <c r="AF406" i="9"/>
  <c r="AE406" i="9"/>
  <c r="AB406" i="9"/>
  <c r="AA406" i="9"/>
  <c r="AJ406" i="9" s="1"/>
  <c r="J406" i="9"/>
  <c r="AK405" i="9"/>
  <c r="AL405" i="9" s="1"/>
  <c r="AF405" i="9"/>
  <c r="AE405" i="9"/>
  <c r="AB405" i="9"/>
  <c r="AA405" i="9"/>
  <c r="AJ405" i="9" s="1"/>
  <c r="J405" i="9"/>
  <c r="AK404" i="9"/>
  <c r="AL404" i="9" s="1"/>
  <c r="AF404" i="9"/>
  <c r="AE404" i="9"/>
  <c r="AB404" i="9"/>
  <c r="AA404" i="9"/>
  <c r="AJ404" i="9" s="1"/>
  <c r="J404" i="9"/>
  <c r="AK403" i="9"/>
  <c r="AL403" i="9" s="1"/>
  <c r="AF403" i="9"/>
  <c r="AE403" i="9"/>
  <c r="AB403" i="9"/>
  <c r="AA403" i="9"/>
  <c r="AJ403" i="9" s="1"/>
  <c r="J403" i="9"/>
  <c r="AK402" i="9"/>
  <c r="AL402" i="9" s="1"/>
  <c r="AF402" i="9"/>
  <c r="AE402" i="9"/>
  <c r="AB402" i="9"/>
  <c r="AA402" i="9"/>
  <c r="AJ402" i="9" s="1"/>
  <c r="J402" i="9"/>
  <c r="AK401" i="9"/>
  <c r="AL401" i="9" s="1"/>
  <c r="AF401" i="9"/>
  <c r="AE401" i="9"/>
  <c r="AB401" i="9"/>
  <c r="AA401" i="9"/>
  <c r="AJ401" i="9" s="1"/>
  <c r="J401" i="9"/>
  <c r="AK400" i="9"/>
  <c r="AL400" i="9" s="1"/>
  <c r="AF400" i="9"/>
  <c r="AE400" i="9"/>
  <c r="AB400" i="9"/>
  <c r="AA400" i="9"/>
  <c r="AJ400" i="9" s="1"/>
  <c r="J400" i="9"/>
  <c r="AK399" i="9"/>
  <c r="AL399" i="9" s="1"/>
  <c r="AF399" i="9"/>
  <c r="AE399" i="9"/>
  <c r="AB399" i="9"/>
  <c r="AA399" i="9"/>
  <c r="AJ399" i="9" s="1"/>
  <c r="J399" i="9"/>
  <c r="AK398" i="9"/>
  <c r="AL398" i="9" s="1"/>
  <c r="AF398" i="9"/>
  <c r="AE398" i="9"/>
  <c r="AB398" i="9"/>
  <c r="AA398" i="9"/>
  <c r="AJ398" i="9" s="1"/>
  <c r="J398" i="9"/>
  <c r="AK397" i="9"/>
  <c r="AL397" i="9" s="1"/>
  <c r="AF397" i="9"/>
  <c r="AE397" i="9"/>
  <c r="AB397" i="9"/>
  <c r="AA397" i="9"/>
  <c r="AJ397" i="9" s="1"/>
  <c r="J397" i="9"/>
  <c r="AK396" i="9"/>
  <c r="AL396" i="9" s="1"/>
  <c r="AF396" i="9"/>
  <c r="AE396" i="9"/>
  <c r="AB396" i="9"/>
  <c r="AA396" i="9"/>
  <c r="AJ396" i="9" s="1"/>
  <c r="J396" i="9"/>
  <c r="AK395" i="9"/>
  <c r="AL395" i="9" s="1"/>
  <c r="AF395" i="9"/>
  <c r="AE395" i="9"/>
  <c r="AB395" i="9"/>
  <c r="AA395" i="9"/>
  <c r="AJ395" i="9" s="1"/>
  <c r="J395" i="9"/>
  <c r="AK394" i="9"/>
  <c r="AL394" i="9" s="1"/>
  <c r="AF394" i="9"/>
  <c r="AE394" i="9"/>
  <c r="AB394" i="9"/>
  <c r="AA394" i="9"/>
  <c r="AJ394" i="9" s="1"/>
  <c r="J394" i="9"/>
  <c r="AK393" i="9"/>
  <c r="AL393" i="9" s="1"/>
  <c r="AF393" i="9"/>
  <c r="AE393" i="9"/>
  <c r="AB393" i="9"/>
  <c r="AA393" i="9"/>
  <c r="AJ393" i="9" s="1"/>
  <c r="J393" i="9"/>
  <c r="AK392" i="9"/>
  <c r="AL392" i="9" s="1"/>
  <c r="AF392" i="9"/>
  <c r="AE392" i="9"/>
  <c r="AB392" i="9"/>
  <c r="AA392" i="9"/>
  <c r="AJ392" i="9" s="1"/>
  <c r="J392" i="9"/>
  <c r="AK391" i="9"/>
  <c r="AL391" i="9" s="1"/>
  <c r="AF391" i="9"/>
  <c r="AE391" i="9"/>
  <c r="AB391" i="9"/>
  <c r="AA391" i="9"/>
  <c r="AJ391" i="9" s="1"/>
  <c r="J391" i="9"/>
  <c r="AK390" i="9"/>
  <c r="AL390" i="9" s="1"/>
  <c r="AF390" i="9"/>
  <c r="AE390" i="9"/>
  <c r="AB390" i="9"/>
  <c r="AA390" i="9"/>
  <c r="AJ390" i="9" s="1"/>
  <c r="J390" i="9"/>
  <c r="AK389" i="9"/>
  <c r="AL389" i="9" s="1"/>
  <c r="AF389" i="9"/>
  <c r="AE389" i="9"/>
  <c r="AB389" i="9"/>
  <c r="AA389" i="9"/>
  <c r="AJ389" i="9" s="1"/>
  <c r="J389" i="9"/>
  <c r="AK388" i="9"/>
  <c r="AL388" i="9" s="1"/>
  <c r="AF388" i="9"/>
  <c r="AE388" i="9"/>
  <c r="AB388" i="9"/>
  <c r="AA388" i="9"/>
  <c r="AJ388" i="9" s="1"/>
  <c r="J388" i="9"/>
  <c r="AK387" i="9"/>
  <c r="AL387" i="9" s="1"/>
  <c r="AF387" i="9"/>
  <c r="AE387" i="9"/>
  <c r="AB387" i="9"/>
  <c r="AA387" i="9"/>
  <c r="AJ387" i="9" s="1"/>
  <c r="J387" i="9"/>
  <c r="AK386" i="9"/>
  <c r="AL386" i="9" s="1"/>
  <c r="AF386" i="9"/>
  <c r="AE386" i="9"/>
  <c r="AB386" i="9"/>
  <c r="AA386" i="9"/>
  <c r="AJ386" i="9" s="1"/>
  <c r="J386" i="9"/>
  <c r="AK385" i="9"/>
  <c r="AL385" i="9" s="1"/>
  <c r="AF385" i="9"/>
  <c r="AE385" i="9"/>
  <c r="AB385" i="9"/>
  <c r="AA385" i="9"/>
  <c r="AJ385" i="9" s="1"/>
  <c r="J385" i="9"/>
  <c r="AK384" i="9"/>
  <c r="AL384" i="9" s="1"/>
  <c r="AF384" i="9"/>
  <c r="AE384" i="9"/>
  <c r="AB384" i="9"/>
  <c r="AA384" i="9"/>
  <c r="AJ384" i="9" s="1"/>
  <c r="J384" i="9"/>
  <c r="AK383" i="9"/>
  <c r="AL383" i="9" s="1"/>
  <c r="AF383" i="9"/>
  <c r="AE383" i="9"/>
  <c r="AB383" i="9"/>
  <c r="AA383" i="9"/>
  <c r="AJ383" i="9" s="1"/>
  <c r="J383" i="9"/>
  <c r="AK382" i="9"/>
  <c r="AL382" i="9" s="1"/>
  <c r="AF382" i="9"/>
  <c r="AE382" i="9"/>
  <c r="AB382" i="9"/>
  <c r="AA382" i="9"/>
  <c r="AJ382" i="9" s="1"/>
  <c r="J382" i="9"/>
  <c r="AK381" i="9"/>
  <c r="AL381" i="9" s="1"/>
  <c r="AF381" i="9"/>
  <c r="AE381" i="9"/>
  <c r="AB381" i="9"/>
  <c r="AA381" i="9"/>
  <c r="AJ381" i="9" s="1"/>
  <c r="J381" i="9"/>
  <c r="AK380" i="9"/>
  <c r="AL380" i="9" s="1"/>
  <c r="AF380" i="9"/>
  <c r="AE380" i="9"/>
  <c r="AB380" i="9"/>
  <c r="AA380" i="9"/>
  <c r="AJ380" i="9" s="1"/>
  <c r="J380" i="9"/>
  <c r="AK379" i="9"/>
  <c r="AL379" i="9" s="1"/>
  <c r="AF379" i="9"/>
  <c r="AE379" i="9"/>
  <c r="AB379" i="9"/>
  <c r="AA379" i="9"/>
  <c r="AJ379" i="9" s="1"/>
  <c r="J379" i="9"/>
  <c r="AK378" i="9"/>
  <c r="AL378" i="9" s="1"/>
  <c r="AF378" i="9"/>
  <c r="AE378" i="9"/>
  <c r="AB378" i="9"/>
  <c r="AA378" i="9"/>
  <c r="AJ378" i="9" s="1"/>
  <c r="J378" i="9"/>
  <c r="AK377" i="9"/>
  <c r="AL377" i="9" s="1"/>
  <c r="AF377" i="9"/>
  <c r="AE377" i="9"/>
  <c r="AB377" i="9"/>
  <c r="AA377" i="9"/>
  <c r="AJ377" i="9" s="1"/>
  <c r="J377" i="9"/>
  <c r="AK376" i="9"/>
  <c r="AL376" i="9" s="1"/>
  <c r="AF376" i="9"/>
  <c r="AE376" i="9"/>
  <c r="AB376" i="9"/>
  <c r="AA376" i="9"/>
  <c r="AJ376" i="9" s="1"/>
  <c r="J376" i="9"/>
  <c r="AK375" i="9"/>
  <c r="AL375" i="9" s="1"/>
  <c r="AF375" i="9"/>
  <c r="AE375" i="9"/>
  <c r="AB375" i="9"/>
  <c r="AA375" i="9"/>
  <c r="AJ375" i="9" s="1"/>
  <c r="J375" i="9"/>
  <c r="AK374" i="9"/>
  <c r="AL374" i="9" s="1"/>
  <c r="AF374" i="9"/>
  <c r="AE374" i="9"/>
  <c r="AB374" i="9"/>
  <c r="AA374" i="9"/>
  <c r="AJ374" i="9" s="1"/>
  <c r="J374" i="9"/>
  <c r="AK373" i="9"/>
  <c r="AL373" i="9" s="1"/>
  <c r="AF373" i="9"/>
  <c r="AE373" i="9"/>
  <c r="AB373" i="9"/>
  <c r="AA373" i="9"/>
  <c r="AJ373" i="9" s="1"/>
  <c r="J373" i="9"/>
  <c r="AK372" i="9"/>
  <c r="AL372" i="9" s="1"/>
  <c r="AF372" i="9"/>
  <c r="AE372" i="9"/>
  <c r="AB372" i="9"/>
  <c r="AA372" i="9"/>
  <c r="AJ372" i="9" s="1"/>
  <c r="J372" i="9"/>
  <c r="AK371" i="9"/>
  <c r="AL371" i="9" s="1"/>
  <c r="AF371" i="9"/>
  <c r="AE371" i="9"/>
  <c r="AB371" i="9"/>
  <c r="AA371" i="9"/>
  <c r="AJ371" i="9" s="1"/>
  <c r="J371" i="9"/>
  <c r="AK370" i="9"/>
  <c r="AL370" i="9" s="1"/>
  <c r="AF370" i="9"/>
  <c r="AE370" i="9"/>
  <c r="AB370" i="9"/>
  <c r="AA370" i="9"/>
  <c r="AJ370" i="9" s="1"/>
  <c r="J370" i="9"/>
  <c r="AK369" i="9"/>
  <c r="AL369" i="9" s="1"/>
  <c r="AF369" i="9"/>
  <c r="AE369" i="9"/>
  <c r="AB369" i="9"/>
  <c r="AA369" i="9"/>
  <c r="AJ369" i="9" s="1"/>
  <c r="J369" i="9"/>
  <c r="AK368" i="9"/>
  <c r="AL368" i="9" s="1"/>
  <c r="AF368" i="9"/>
  <c r="AE368" i="9"/>
  <c r="AB368" i="9"/>
  <c r="AA368" i="9"/>
  <c r="AJ368" i="9" s="1"/>
  <c r="J368" i="9"/>
  <c r="AK367" i="9"/>
  <c r="AL367" i="9" s="1"/>
  <c r="AF367" i="9"/>
  <c r="AE367" i="9"/>
  <c r="AB367" i="9"/>
  <c r="AA367" i="9"/>
  <c r="AJ367" i="9" s="1"/>
  <c r="J367" i="9"/>
  <c r="AK366" i="9"/>
  <c r="AL366" i="9" s="1"/>
  <c r="AF366" i="9"/>
  <c r="AE366" i="9"/>
  <c r="AB366" i="9"/>
  <c r="AA366" i="9"/>
  <c r="AJ366" i="9" s="1"/>
  <c r="J366" i="9"/>
  <c r="AK365" i="9"/>
  <c r="AL365" i="9" s="1"/>
  <c r="AF365" i="9"/>
  <c r="AE365" i="9"/>
  <c r="AB365" i="9"/>
  <c r="AA365" i="9"/>
  <c r="AJ365" i="9" s="1"/>
  <c r="J365" i="9"/>
  <c r="AK364" i="9"/>
  <c r="AL364" i="9" s="1"/>
  <c r="AF364" i="9"/>
  <c r="AE364" i="9"/>
  <c r="AB364" i="9"/>
  <c r="AA364" i="9"/>
  <c r="AJ364" i="9" s="1"/>
  <c r="J364" i="9"/>
  <c r="AK363" i="9"/>
  <c r="AL363" i="9" s="1"/>
  <c r="AF363" i="9"/>
  <c r="AE363" i="9"/>
  <c r="AB363" i="9"/>
  <c r="AA363" i="9"/>
  <c r="AJ363" i="9" s="1"/>
  <c r="J363" i="9"/>
  <c r="AK362" i="9"/>
  <c r="AL362" i="9" s="1"/>
  <c r="AF362" i="9"/>
  <c r="AE362" i="9"/>
  <c r="AB362" i="9"/>
  <c r="AA362" i="9"/>
  <c r="AJ362" i="9" s="1"/>
  <c r="J362" i="9"/>
  <c r="AK361" i="9"/>
  <c r="AL361" i="9" s="1"/>
  <c r="AF361" i="9"/>
  <c r="AE361" i="9"/>
  <c r="AB361" i="9"/>
  <c r="AA361" i="9"/>
  <c r="AJ361" i="9" s="1"/>
  <c r="J361" i="9"/>
  <c r="AK360" i="9"/>
  <c r="AL360" i="9" s="1"/>
  <c r="AF360" i="9"/>
  <c r="AE360" i="9"/>
  <c r="AB360" i="9"/>
  <c r="AA360" i="9"/>
  <c r="AJ360" i="9" s="1"/>
  <c r="J360" i="9"/>
  <c r="AK359" i="9"/>
  <c r="AL359" i="9" s="1"/>
  <c r="AF359" i="9"/>
  <c r="AE359" i="9"/>
  <c r="AB359" i="9"/>
  <c r="AA359" i="9"/>
  <c r="AJ359" i="9" s="1"/>
  <c r="J359" i="9"/>
  <c r="AK358" i="9"/>
  <c r="AL358" i="9" s="1"/>
  <c r="AF358" i="9"/>
  <c r="AE358" i="9"/>
  <c r="AB358" i="9"/>
  <c r="AA358" i="9"/>
  <c r="AJ358" i="9" s="1"/>
  <c r="J358" i="9"/>
  <c r="AK357" i="9"/>
  <c r="AL357" i="9" s="1"/>
  <c r="AF357" i="9"/>
  <c r="AE357" i="9"/>
  <c r="AB357" i="9"/>
  <c r="AA357" i="9"/>
  <c r="AJ357" i="9" s="1"/>
  <c r="J357" i="9"/>
  <c r="AK356" i="9"/>
  <c r="AL356" i="9" s="1"/>
  <c r="AF356" i="9"/>
  <c r="AE356" i="9"/>
  <c r="AB356" i="9"/>
  <c r="AA356" i="9"/>
  <c r="AJ356" i="9" s="1"/>
  <c r="J356" i="9"/>
  <c r="AK355" i="9"/>
  <c r="AL355" i="9" s="1"/>
  <c r="AF355" i="9"/>
  <c r="AE355" i="9"/>
  <c r="AB355" i="9"/>
  <c r="AA355" i="9"/>
  <c r="AJ355" i="9" s="1"/>
  <c r="J355" i="9"/>
  <c r="AK354" i="9"/>
  <c r="AL354" i="9" s="1"/>
  <c r="AF354" i="9"/>
  <c r="AE354" i="9"/>
  <c r="AB354" i="9"/>
  <c r="AA354" i="9"/>
  <c r="AJ354" i="9" s="1"/>
  <c r="J354" i="9"/>
  <c r="AK353" i="9"/>
  <c r="AL353" i="9" s="1"/>
  <c r="AF353" i="9"/>
  <c r="AE353" i="9"/>
  <c r="AB353" i="9"/>
  <c r="AA353" i="9"/>
  <c r="AJ353" i="9" s="1"/>
  <c r="J353" i="9"/>
  <c r="AK352" i="9"/>
  <c r="AL352" i="9" s="1"/>
  <c r="AF352" i="9"/>
  <c r="AE352" i="9"/>
  <c r="AB352" i="9"/>
  <c r="AA352" i="9"/>
  <c r="AJ352" i="9" s="1"/>
  <c r="J352" i="9"/>
  <c r="AK351" i="9"/>
  <c r="AL351" i="9" s="1"/>
  <c r="AF351" i="9"/>
  <c r="AE351" i="9"/>
  <c r="AB351" i="9"/>
  <c r="AA351" i="9"/>
  <c r="AJ351" i="9" s="1"/>
  <c r="J351" i="9"/>
  <c r="AK350" i="9"/>
  <c r="AL350" i="9" s="1"/>
  <c r="AF350" i="9"/>
  <c r="AE350" i="9"/>
  <c r="AB350" i="9"/>
  <c r="AA350" i="9"/>
  <c r="AJ350" i="9" s="1"/>
  <c r="J350" i="9"/>
  <c r="AK349" i="9"/>
  <c r="AL349" i="9" s="1"/>
  <c r="AF349" i="9"/>
  <c r="AE349" i="9"/>
  <c r="AB349" i="9"/>
  <c r="AA349" i="9"/>
  <c r="AJ349" i="9" s="1"/>
  <c r="J349" i="9"/>
  <c r="AK348" i="9"/>
  <c r="AL348" i="9" s="1"/>
  <c r="AF348" i="9"/>
  <c r="AE348" i="9"/>
  <c r="AB348" i="9"/>
  <c r="AA348" i="9"/>
  <c r="AJ348" i="9" s="1"/>
  <c r="J348" i="9"/>
  <c r="AK347" i="9"/>
  <c r="AL347" i="9" s="1"/>
  <c r="AF347" i="9"/>
  <c r="AE347" i="9"/>
  <c r="AB347" i="9"/>
  <c r="AA347" i="9"/>
  <c r="AJ347" i="9" s="1"/>
  <c r="J347" i="9"/>
  <c r="AK346" i="9"/>
  <c r="AL346" i="9" s="1"/>
  <c r="AF346" i="9"/>
  <c r="AE346" i="9"/>
  <c r="AB346" i="9"/>
  <c r="AA346" i="9"/>
  <c r="AJ346" i="9" s="1"/>
  <c r="J346" i="9"/>
  <c r="AK345" i="9"/>
  <c r="AL345" i="9" s="1"/>
  <c r="AF345" i="9"/>
  <c r="AE345" i="9"/>
  <c r="AB345" i="9"/>
  <c r="AA345" i="9"/>
  <c r="AJ345" i="9" s="1"/>
  <c r="J345" i="9"/>
  <c r="AK344" i="9"/>
  <c r="AL344" i="9" s="1"/>
  <c r="AF344" i="9"/>
  <c r="AE344" i="9"/>
  <c r="AB344" i="9"/>
  <c r="AA344" i="9"/>
  <c r="AJ344" i="9" s="1"/>
  <c r="J344" i="9"/>
  <c r="AK343" i="9"/>
  <c r="AL343" i="9" s="1"/>
  <c r="AF343" i="9"/>
  <c r="AE343" i="9"/>
  <c r="AB343" i="9"/>
  <c r="AA343" i="9"/>
  <c r="AJ343" i="9" s="1"/>
  <c r="J343" i="9"/>
  <c r="AK342" i="9"/>
  <c r="AL342" i="9" s="1"/>
  <c r="AF342" i="9"/>
  <c r="AE342" i="9"/>
  <c r="AB342" i="9"/>
  <c r="AA342" i="9"/>
  <c r="AJ342" i="9" s="1"/>
  <c r="J342" i="9"/>
  <c r="AK341" i="9"/>
  <c r="AL341" i="9" s="1"/>
  <c r="AF341" i="9"/>
  <c r="AE341" i="9"/>
  <c r="AB341" i="9"/>
  <c r="AA341" i="9"/>
  <c r="AJ341" i="9" s="1"/>
  <c r="J341" i="9"/>
  <c r="AK340" i="9"/>
  <c r="AL340" i="9" s="1"/>
  <c r="AF340" i="9"/>
  <c r="AE340" i="9"/>
  <c r="AB340" i="9"/>
  <c r="AA340" i="9"/>
  <c r="AJ340" i="9" s="1"/>
  <c r="J340" i="9"/>
  <c r="AK339" i="9"/>
  <c r="AL339" i="9" s="1"/>
  <c r="AF339" i="9"/>
  <c r="AE339" i="9"/>
  <c r="AB339" i="9"/>
  <c r="AA339" i="9"/>
  <c r="AJ339" i="9" s="1"/>
  <c r="J339" i="9"/>
  <c r="AK338" i="9"/>
  <c r="AL338" i="9" s="1"/>
  <c r="AF338" i="9"/>
  <c r="AE338" i="9"/>
  <c r="AB338" i="9"/>
  <c r="AA338" i="9"/>
  <c r="AJ338" i="9" s="1"/>
  <c r="J338" i="9"/>
  <c r="AK337" i="9"/>
  <c r="AL337" i="9" s="1"/>
  <c r="AF337" i="9"/>
  <c r="AE337" i="9"/>
  <c r="AB337" i="9"/>
  <c r="AA337" i="9"/>
  <c r="AJ337" i="9" s="1"/>
  <c r="J337" i="9"/>
  <c r="AK336" i="9"/>
  <c r="AL336" i="9" s="1"/>
  <c r="AF336" i="9"/>
  <c r="AE336" i="9"/>
  <c r="AB336" i="9"/>
  <c r="AA336" i="9"/>
  <c r="AJ336" i="9" s="1"/>
  <c r="J336" i="9"/>
  <c r="AK335" i="9"/>
  <c r="AL335" i="9" s="1"/>
  <c r="AF335" i="9"/>
  <c r="AE335" i="9"/>
  <c r="AB335" i="9"/>
  <c r="AA335" i="9"/>
  <c r="AJ335" i="9" s="1"/>
  <c r="J335" i="9"/>
  <c r="AK334" i="9"/>
  <c r="AL334" i="9" s="1"/>
  <c r="AF334" i="9"/>
  <c r="AE334" i="9"/>
  <c r="AB334" i="9"/>
  <c r="AA334" i="9"/>
  <c r="AJ334" i="9" s="1"/>
  <c r="J334" i="9"/>
  <c r="AK333" i="9"/>
  <c r="AL333" i="9" s="1"/>
  <c r="AF333" i="9"/>
  <c r="AE333" i="9"/>
  <c r="AB333" i="9"/>
  <c r="AA333" i="9"/>
  <c r="AJ333" i="9" s="1"/>
  <c r="J333" i="9"/>
  <c r="AK332" i="9"/>
  <c r="AL332" i="9" s="1"/>
  <c r="AF332" i="9"/>
  <c r="AE332" i="9"/>
  <c r="AB332" i="9"/>
  <c r="AA332" i="9"/>
  <c r="AJ332" i="9" s="1"/>
  <c r="J332" i="9"/>
  <c r="AK331" i="9"/>
  <c r="AL331" i="9" s="1"/>
  <c r="AF331" i="9"/>
  <c r="AE331" i="9"/>
  <c r="AB331" i="9"/>
  <c r="AA331" i="9"/>
  <c r="AJ331" i="9" s="1"/>
  <c r="J331" i="9"/>
  <c r="AK330" i="9"/>
  <c r="AL330" i="9" s="1"/>
  <c r="AF330" i="9"/>
  <c r="AE330" i="9"/>
  <c r="AB330" i="9"/>
  <c r="AA330" i="9"/>
  <c r="AJ330" i="9" s="1"/>
  <c r="J330" i="9"/>
  <c r="AK329" i="9"/>
  <c r="AL329" i="9" s="1"/>
  <c r="AF329" i="9"/>
  <c r="AE329" i="9"/>
  <c r="AB329" i="9"/>
  <c r="AA329" i="9"/>
  <c r="AJ329" i="9" s="1"/>
  <c r="J329" i="9"/>
  <c r="AK328" i="9"/>
  <c r="AL328" i="9" s="1"/>
  <c r="AF328" i="9"/>
  <c r="AE328" i="9"/>
  <c r="AB328" i="9"/>
  <c r="AA328" i="9"/>
  <c r="AJ328" i="9" s="1"/>
  <c r="J328" i="9"/>
  <c r="AK327" i="9"/>
  <c r="AL327" i="9" s="1"/>
  <c r="AF327" i="9"/>
  <c r="AE327" i="9"/>
  <c r="AB327" i="9"/>
  <c r="AA327" i="9"/>
  <c r="AJ327" i="9" s="1"/>
  <c r="J327" i="9"/>
  <c r="AK326" i="9"/>
  <c r="AL326" i="9" s="1"/>
  <c r="AF326" i="9"/>
  <c r="AE326" i="9"/>
  <c r="AB326" i="9"/>
  <c r="AA326" i="9"/>
  <c r="AJ326" i="9" s="1"/>
  <c r="J326" i="9"/>
  <c r="AK325" i="9"/>
  <c r="AL325" i="9" s="1"/>
  <c r="AF325" i="9"/>
  <c r="AE325" i="9"/>
  <c r="AB325" i="9"/>
  <c r="AA325" i="9"/>
  <c r="AJ325" i="9" s="1"/>
  <c r="J325" i="9"/>
  <c r="AK324" i="9"/>
  <c r="AL324" i="9" s="1"/>
  <c r="AF324" i="9"/>
  <c r="AE324" i="9"/>
  <c r="AB324" i="9"/>
  <c r="AA324" i="9"/>
  <c r="AJ324" i="9" s="1"/>
  <c r="J324" i="9"/>
  <c r="AK323" i="9"/>
  <c r="AL323" i="9" s="1"/>
  <c r="AF323" i="9"/>
  <c r="AE323" i="9"/>
  <c r="AB323" i="9"/>
  <c r="AA323" i="9"/>
  <c r="AJ323" i="9" s="1"/>
  <c r="J323" i="9"/>
  <c r="AK322" i="9"/>
  <c r="AL322" i="9" s="1"/>
  <c r="AF322" i="9"/>
  <c r="AE322" i="9"/>
  <c r="AB322" i="9"/>
  <c r="AA322" i="9"/>
  <c r="AJ322" i="9" s="1"/>
  <c r="J322" i="9"/>
  <c r="AK321" i="9"/>
  <c r="AL321" i="9" s="1"/>
  <c r="AF321" i="9"/>
  <c r="AE321" i="9"/>
  <c r="AB321" i="9"/>
  <c r="AA321" i="9"/>
  <c r="AJ321" i="9" s="1"/>
  <c r="J321" i="9"/>
  <c r="AK320" i="9"/>
  <c r="AL320" i="9" s="1"/>
  <c r="AF320" i="9"/>
  <c r="AE320" i="9"/>
  <c r="AB320" i="9"/>
  <c r="AA320" i="9"/>
  <c r="AJ320" i="9" s="1"/>
  <c r="J320" i="9"/>
  <c r="AK319" i="9"/>
  <c r="AL319" i="9" s="1"/>
  <c r="AF319" i="9"/>
  <c r="AE319" i="9"/>
  <c r="AB319" i="9"/>
  <c r="AA319" i="9"/>
  <c r="AJ319" i="9" s="1"/>
  <c r="J319" i="9"/>
  <c r="AK318" i="9"/>
  <c r="AL318" i="9" s="1"/>
  <c r="AF318" i="9"/>
  <c r="AE318" i="9"/>
  <c r="AB318" i="9"/>
  <c r="AA318" i="9"/>
  <c r="AJ318" i="9" s="1"/>
  <c r="J318" i="9"/>
  <c r="AK317" i="9"/>
  <c r="AL317" i="9" s="1"/>
  <c r="AF317" i="9"/>
  <c r="AE317" i="9"/>
  <c r="AB317" i="9"/>
  <c r="AA317" i="9"/>
  <c r="AJ317" i="9" s="1"/>
  <c r="J317" i="9"/>
  <c r="AK316" i="9"/>
  <c r="AL316" i="9" s="1"/>
  <c r="AF316" i="9"/>
  <c r="AE316" i="9"/>
  <c r="AB316" i="9"/>
  <c r="AA316" i="9"/>
  <c r="AJ316" i="9" s="1"/>
  <c r="J316" i="9"/>
  <c r="AK315" i="9"/>
  <c r="AL315" i="9" s="1"/>
  <c r="AF315" i="9"/>
  <c r="AE315" i="9"/>
  <c r="AB315" i="9"/>
  <c r="AA315" i="9"/>
  <c r="AJ315" i="9" s="1"/>
  <c r="J315" i="9"/>
  <c r="AK314" i="9"/>
  <c r="AL314" i="9" s="1"/>
  <c r="AF314" i="9"/>
  <c r="AE314" i="9"/>
  <c r="AB314" i="9"/>
  <c r="AA314" i="9"/>
  <c r="AJ314" i="9" s="1"/>
  <c r="J314" i="9"/>
  <c r="AK313" i="9"/>
  <c r="AL313" i="9" s="1"/>
  <c r="AF313" i="9"/>
  <c r="AE313" i="9"/>
  <c r="AB313" i="9"/>
  <c r="AA313" i="9"/>
  <c r="AJ313" i="9" s="1"/>
  <c r="J313" i="9"/>
  <c r="AK312" i="9"/>
  <c r="AL312" i="9" s="1"/>
  <c r="AF312" i="9"/>
  <c r="AE312" i="9"/>
  <c r="AB312" i="9"/>
  <c r="AA312" i="9"/>
  <c r="AJ312" i="9" s="1"/>
  <c r="J312" i="9"/>
  <c r="AK311" i="9"/>
  <c r="AL311" i="9" s="1"/>
  <c r="AF311" i="9"/>
  <c r="AE311" i="9"/>
  <c r="AB311" i="9"/>
  <c r="AA311" i="9"/>
  <c r="AJ311" i="9" s="1"/>
  <c r="J311" i="9"/>
  <c r="AK310" i="9"/>
  <c r="AL310" i="9" s="1"/>
  <c r="AF310" i="9"/>
  <c r="AE310" i="9"/>
  <c r="AB310" i="9"/>
  <c r="AA310" i="9"/>
  <c r="AJ310" i="9" s="1"/>
  <c r="J310" i="9"/>
  <c r="AK309" i="9"/>
  <c r="AL309" i="9" s="1"/>
  <c r="AF309" i="9"/>
  <c r="AE309" i="9"/>
  <c r="AB309" i="9"/>
  <c r="AA309" i="9"/>
  <c r="AJ309" i="9" s="1"/>
  <c r="J309" i="9"/>
  <c r="AK308" i="9"/>
  <c r="AL308" i="9" s="1"/>
  <c r="AF308" i="9"/>
  <c r="AE308" i="9"/>
  <c r="AB308" i="9"/>
  <c r="AA308" i="9"/>
  <c r="AJ308" i="9" s="1"/>
  <c r="J308" i="9"/>
  <c r="AK307" i="9"/>
  <c r="AL307" i="9" s="1"/>
  <c r="AF307" i="9"/>
  <c r="AE307" i="9"/>
  <c r="AB307" i="9"/>
  <c r="AA307" i="9"/>
  <c r="AJ307" i="9" s="1"/>
  <c r="J307" i="9"/>
  <c r="AK306" i="9"/>
  <c r="AL306" i="9" s="1"/>
  <c r="AF306" i="9"/>
  <c r="AE306" i="9"/>
  <c r="AB306" i="9"/>
  <c r="AA306" i="9"/>
  <c r="AJ306" i="9" s="1"/>
  <c r="J306" i="9"/>
  <c r="AK305" i="9"/>
  <c r="AL305" i="9" s="1"/>
  <c r="AF305" i="9"/>
  <c r="AE305" i="9"/>
  <c r="AB305" i="9"/>
  <c r="AA305" i="9"/>
  <c r="AJ305" i="9" s="1"/>
  <c r="J305" i="9"/>
  <c r="AK304" i="9"/>
  <c r="AL304" i="9" s="1"/>
  <c r="AF304" i="9"/>
  <c r="AE304" i="9"/>
  <c r="AB304" i="9"/>
  <c r="AA304" i="9"/>
  <c r="AJ304" i="9" s="1"/>
  <c r="J304" i="9"/>
  <c r="AK303" i="9"/>
  <c r="AL303" i="9" s="1"/>
  <c r="AF303" i="9"/>
  <c r="AE303" i="9"/>
  <c r="AB303" i="9"/>
  <c r="AA303" i="9"/>
  <c r="AJ303" i="9" s="1"/>
  <c r="J303" i="9"/>
  <c r="AK302" i="9"/>
  <c r="AL302" i="9" s="1"/>
  <c r="AF302" i="9"/>
  <c r="AE302" i="9"/>
  <c r="AB302" i="9"/>
  <c r="AA302" i="9"/>
  <c r="AJ302" i="9" s="1"/>
  <c r="J302" i="9"/>
  <c r="AK301" i="9"/>
  <c r="AL301" i="9" s="1"/>
  <c r="AF301" i="9"/>
  <c r="AE301" i="9"/>
  <c r="AB301" i="9"/>
  <c r="AA301" i="9"/>
  <c r="AJ301" i="9" s="1"/>
  <c r="J301" i="9"/>
  <c r="AK300" i="9"/>
  <c r="AL300" i="9" s="1"/>
  <c r="AF300" i="9"/>
  <c r="AE300" i="9"/>
  <c r="AB300" i="9"/>
  <c r="AA300" i="9"/>
  <c r="AJ300" i="9" s="1"/>
  <c r="J300" i="9"/>
  <c r="AK299" i="9"/>
  <c r="AL299" i="9" s="1"/>
  <c r="AF299" i="9"/>
  <c r="AG299" i="9" s="1"/>
  <c r="AE299" i="9"/>
  <c r="AB299" i="9"/>
  <c r="AA299" i="9"/>
  <c r="AJ299" i="9" s="1"/>
  <c r="J299" i="9"/>
  <c r="AK298" i="9"/>
  <c r="AL298" i="9" s="1"/>
  <c r="AF298" i="9"/>
  <c r="AG298" i="9" s="1"/>
  <c r="AE298" i="9"/>
  <c r="AB298" i="9"/>
  <c r="AA298" i="9"/>
  <c r="AJ298" i="9" s="1"/>
  <c r="J298" i="9"/>
  <c r="AK297" i="9"/>
  <c r="AL297" i="9" s="1"/>
  <c r="AF297" i="9"/>
  <c r="AG297" i="9" s="1"/>
  <c r="AE297" i="9"/>
  <c r="AB297" i="9"/>
  <c r="AA297" i="9"/>
  <c r="AJ297" i="9" s="1"/>
  <c r="J297" i="9"/>
  <c r="AK296" i="9"/>
  <c r="AL296" i="9" s="1"/>
  <c r="AF296" i="9"/>
  <c r="AG296" i="9" s="1"/>
  <c r="AE296" i="9"/>
  <c r="AB296" i="9"/>
  <c r="AA296" i="9"/>
  <c r="AJ296" i="9" s="1"/>
  <c r="J296" i="9"/>
  <c r="AK295" i="9"/>
  <c r="AL295" i="9" s="1"/>
  <c r="AF295" i="9"/>
  <c r="AG295" i="9" s="1"/>
  <c r="AE295" i="9"/>
  <c r="AB295" i="9"/>
  <c r="AA295" i="9"/>
  <c r="AJ295" i="9" s="1"/>
  <c r="J295" i="9"/>
  <c r="AK294" i="9"/>
  <c r="AL294" i="9" s="1"/>
  <c r="AF294" i="9"/>
  <c r="AG294" i="9" s="1"/>
  <c r="AE294" i="9"/>
  <c r="AB294" i="9"/>
  <c r="AA294" i="9"/>
  <c r="AJ294" i="9" s="1"/>
  <c r="J294" i="9"/>
  <c r="AK293" i="9"/>
  <c r="AL293" i="9" s="1"/>
  <c r="AF293" i="9"/>
  <c r="AG293" i="9" s="1"/>
  <c r="AE293" i="9"/>
  <c r="AB293" i="9"/>
  <c r="AA293" i="9"/>
  <c r="AJ293" i="9" s="1"/>
  <c r="J293" i="9"/>
  <c r="AK292" i="9"/>
  <c r="AL292" i="9" s="1"/>
  <c r="AF292" i="9"/>
  <c r="AG292" i="9" s="1"/>
  <c r="AE292" i="9"/>
  <c r="AB292" i="9"/>
  <c r="AA292" i="9"/>
  <c r="AJ292" i="9" s="1"/>
  <c r="J292" i="9"/>
  <c r="AK291" i="9"/>
  <c r="AL291" i="9" s="1"/>
  <c r="AF291" i="9"/>
  <c r="AG291" i="9" s="1"/>
  <c r="AE291" i="9"/>
  <c r="AB291" i="9"/>
  <c r="AA291" i="9"/>
  <c r="AJ291" i="9" s="1"/>
  <c r="J291" i="9"/>
  <c r="AK290" i="9"/>
  <c r="AL290" i="9" s="1"/>
  <c r="AF290" i="9"/>
  <c r="AG290" i="9" s="1"/>
  <c r="AE290" i="9"/>
  <c r="AB290" i="9"/>
  <c r="AA290" i="9"/>
  <c r="AJ290" i="9" s="1"/>
  <c r="J290" i="9"/>
  <c r="AK289" i="9"/>
  <c r="AL289" i="9" s="1"/>
  <c r="AF289" i="9"/>
  <c r="AG289" i="9" s="1"/>
  <c r="AE289" i="9"/>
  <c r="AB289" i="9"/>
  <c r="AA289" i="9"/>
  <c r="AJ289" i="9" s="1"/>
  <c r="J289" i="9"/>
  <c r="AK288" i="9"/>
  <c r="AL288" i="9" s="1"/>
  <c r="AF288" i="9"/>
  <c r="AG288" i="9" s="1"/>
  <c r="AE288" i="9"/>
  <c r="AB288" i="9"/>
  <c r="AA288" i="9"/>
  <c r="AJ288" i="9" s="1"/>
  <c r="J288" i="9"/>
  <c r="AK287" i="9"/>
  <c r="AL287" i="9" s="1"/>
  <c r="AF287" i="9"/>
  <c r="AG287" i="9" s="1"/>
  <c r="AE287" i="9"/>
  <c r="AB287" i="9"/>
  <c r="AA287" i="9"/>
  <c r="AJ287" i="9" s="1"/>
  <c r="J287" i="9"/>
  <c r="AK286" i="9"/>
  <c r="AL286" i="9" s="1"/>
  <c r="AF286" i="9"/>
  <c r="AG286" i="9" s="1"/>
  <c r="AE286" i="9"/>
  <c r="AB286" i="9"/>
  <c r="AA286" i="9"/>
  <c r="AJ286" i="9" s="1"/>
  <c r="J286" i="9"/>
  <c r="AK285" i="9"/>
  <c r="AL285" i="9" s="1"/>
  <c r="AF285" i="9"/>
  <c r="AG285" i="9" s="1"/>
  <c r="AE285" i="9"/>
  <c r="AB285" i="9"/>
  <c r="AA285" i="9"/>
  <c r="AJ285" i="9" s="1"/>
  <c r="J285" i="9"/>
  <c r="AK284" i="9"/>
  <c r="AL284" i="9" s="1"/>
  <c r="AF284" i="9"/>
  <c r="AG284" i="9" s="1"/>
  <c r="AE284" i="9"/>
  <c r="AB284" i="9"/>
  <c r="AA284" i="9"/>
  <c r="AJ284" i="9" s="1"/>
  <c r="J284" i="9"/>
  <c r="AM283" i="9"/>
  <c r="AK283" i="9"/>
  <c r="AL283" i="9" s="1"/>
  <c r="AF283" i="9"/>
  <c r="AG283" i="9" s="1"/>
  <c r="AE283" i="9"/>
  <c r="AB283" i="9"/>
  <c r="AA283" i="9"/>
  <c r="AJ283" i="9" s="1"/>
  <c r="J283" i="9"/>
  <c r="AK282" i="9"/>
  <c r="AL282" i="9" s="1"/>
  <c r="AF282" i="9"/>
  <c r="AI282" i="9" s="1"/>
  <c r="AE282" i="9"/>
  <c r="AB282" i="9"/>
  <c r="AA282" i="9"/>
  <c r="AJ282" i="9" s="1"/>
  <c r="J282" i="9"/>
  <c r="AK281" i="9"/>
  <c r="AM281" i="9" s="1"/>
  <c r="AF281" i="9"/>
  <c r="AG281" i="9" s="1"/>
  <c r="AE281" i="9"/>
  <c r="AB281" i="9"/>
  <c r="AA281" i="9"/>
  <c r="AJ281" i="9" s="1"/>
  <c r="J281" i="9"/>
  <c r="AK280" i="9"/>
  <c r="AL280" i="9" s="1"/>
  <c r="AF280" i="9"/>
  <c r="AI280" i="9" s="1"/>
  <c r="AE280" i="9"/>
  <c r="AB280" i="9"/>
  <c r="AA280" i="9"/>
  <c r="AJ280" i="9" s="1"/>
  <c r="J280" i="9"/>
  <c r="AK279" i="9"/>
  <c r="AM279" i="9" s="1"/>
  <c r="AF279" i="9"/>
  <c r="AG279" i="9" s="1"/>
  <c r="AE279" i="9"/>
  <c r="AB279" i="9"/>
  <c r="AA279" i="9"/>
  <c r="AJ279" i="9" s="1"/>
  <c r="J279" i="9"/>
  <c r="AK278" i="9"/>
  <c r="AL278" i="9" s="1"/>
  <c r="AF278" i="9"/>
  <c r="AI278" i="9" s="1"/>
  <c r="AE278" i="9"/>
  <c r="AB278" i="9"/>
  <c r="AA278" i="9"/>
  <c r="AJ278" i="9" s="1"/>
  <c r="J278" i="9"/>
  <c r="AK277" i="9"/>
  <c r="AM277" i="9" s="1"/>
  <c r="AF277" i="9"/>
  <c r="AI277" i="9" s="1"/>
  <c r="AE277" i="9"/>
  <c r="AB277" i="9"/>
  <c r="AA277" i="9"/>
  <c r="AJ277" i="9" s="1"/>
  <c r="J277" i="9"/>
  <c r="AK276" i="9"/>
  <c r="AL276" i="9" s="1"/>
  <c r="AF276" i="9"/>
  <c r="AI276" i="9" s="1"/>
  <c r="AE276" i="9"/>
  <c r="AB276" i="9"/>
  <c r="AA276" i="9"/>
  <c r="AJ276" i="9" s="1"/>
  <c r="J276" i="9"/>
  <c r="AK275" i="9"/>
  <c r="AM275" i="9" s="1"/>
  <c r="AF275" i="9"/>
  <c r="AG275" i="9" s="1"/>
  <c r="AE275" i="9"/>
  <c r="AB275" i="9"/>
  <c r="AA275" i="9"/>
  <c r="AJ275" i="9" s="1"/>
  <c r="J275" i="9"/>
  <c r="AK274" i="9"/>
  <c r="AL274" i="9" s="1"/>
  <c r="AF274" i="9"/>
  <c r="AI274" i="9" s="1"/>
  <c r="AE274" i="9"/>
  <c r="AB274" i="9"/>
  <c r="AA274" i="9"/>
  <c r="AJ274" i="9" s="1"/>
  <c r="J274" i="9"/>
  <c r="AK273" i="9"/>
  <c r="AM273" i="9" s="1"/>
  <c r="AF273" i="9"/>
  <c r="AG273" i="9" s="1"/>
  <c r="AE273" i="9"/>
  <c r="AB273" i="9"/>
  <c r="AA273" i="9"/>
  <c r="AJ273" i="9" s="1"/>
  <c r="J273" i="9"/>
  <c r="AK272" i="9"/>
  <c r="AL272" i="9" s="1"/>
  <c r="AF272" i="9"/>
  <c r="AI272" i="9" s="1"/>
  <c r="AE272" i="9"/>
  <c r="AB272" i="9"/>
  <c r="AA272" i="9"/>
  <c r="AJ272" i="9" s="1"/>
  <c r="J272" i="9"/>
  <c r="AK271" i="9"/>
  <c r="AM271" i="9" s="1"/>
  <c r="AF271" i="9"/>
  <c r="AG271" i="9" s="1"/>
  <c r="AE271" i="9"/>
  <c r="AB271" i="9"/>
  <c r="AA271" i="9"/>
  <c r="AJ271" i="9" s="1"/>
  <c r="J271" i="9"/>
  <c r="AK270" i="9"/>
  <c r="AL270" i="9" s="1"/>
  <c r="AF270" i="9"/>
  <c r="AI270" i="9" s="1"/>
  <c r="AE270" i="9"/>
  <c r="AB270" i="9"/>
  <c r="AA270" i="9"/>
  <c r="AJ270" i="9" s="1"/>
  <c r="J270" i="9"/>
  <c r="AK269" i="9"/>
  <c r="AM269" i="9" s="1"/>
  <c r="AF269" i="9"/>
  <c r="AI269" i="9" s="1"/>
  <c r="AE269" i="9"/>
  <c r="AB269" i="9"/>
  <c r="AA269" i="9"/>
  <c r="AJ269" i="9" s="1"/>
  <c r="J269" i="9"/>
  <c r="AK268" i="9"/>
  <c r="AL268" i="9" s="1"/>
  <c r="AF268" i="9"/>
  <c r="AI268" i="9" s="1"/>
  <c r="AE268" i="9"/>
  <c r="AB268" i="9"/>
  <c r="AA268" i="9"/>
  <c r="AJ268" i="9" s="1"/>
  <c r="J268" i="9"/>
  <c r="AK267" i="9"/>
  <c r="AM267" i="9" s="1"/>
  <c r="AF267" i="9"/>
  <c r="AG267" i="9" s="1"/>
  <c r="AE267" i="9"/>
  <c r="AB267" i="9"/>
  <c r="AA267" i="9"/>
  <c r="AJ267" i="9" s="1"/>
  <c r="J267" i="9"/>
  <c r="AK266" i="9"/>
  <c r="AL266" i="9" s="1"/>
  <c r="AF266" i="9"/>
  <c r="AI266" i="9" s="1"/>
  <c r="AE266" i="9"/>
  <c r="AB266" i="9"/>
  <c r="AA266" i="9"/>
  <c r="AJ266" i="9" s="1"/>
  <c r="J266" i="9"/>
  <c r="AK265" i="9"/>
  <c r="AM265" i="9" s="1"/>
  <c r="AF265" i="9"/>
  <c r="AG265" i="9" s="1"/>
  <c r="AE265" i="9"/>
  <c r="AB265" i="9"/>
  <c r="AA265" i="9"/>
  <c r="AJ265" i="9" s="1"/>
  <c r="J265" i="9"/>
  <c r="AK264" i="9"/>
  <c r="AL264" i="9" s="1"/>
  <c r="AF264" i="9"/>
  <c r="AI264" i="9" s="1"/>
  <c r="AE264" i="9"/>
  <c r="AB264" i="9"/>
  <c r="AA264" i="9"/>
  <c r="AJ264" i="9" s="1"/>
  <c r="J264" i="9"/>
  <c r="AK263" i="9"/>
  <c r="AM263" i="9" s="1"/>
  <c r="AF263" i="9"/>
  <c r="AG263" i="9" s="1"/>
  <c r="AE263" i="9"/>
  <c r="AB263" i="9"/>
  <c r="AA263" i="9"/>
  <c r="AJ263" i="9" s="1"/>
  <c r="J263" i="9"/>
  <c r="AK262" i="9"/>
  <c r="AL262" i="9" s="1"/>
  <c r="AF262" i="9"/>
  <c r="AI262" i="9" s="1"/>
  <c r="AE262" i="9"/>
  <c r="AB262" i="9"/>
  <c r="AA262" i="9"/>
  <c r="AJ262" i="9" s="1"/>
  <c r="J262" i="9"/>
  <c r="AK261" i="9"/>
  <c r="AM261" i="9" s="1"/>
  <c r="AF261" i="9"/>
  <c r="AI261" i="9" s="1"/>
  <c r="AE261" i="9"/>
  <c r="AB261" i="9"/>
  <c r="AA261" i="9"/>
  <c r="AJ261" i="9" s="1"/>
  <c r="J261" i="9"/>
  <c r="AK260" i="9"/>
  <c r="AL260" i="9" s="1"/>
  <c r="AF260" i="9"/>
  <c r="AI260" i="9" s="1"/>
  <c r="AE260" i="9"/>
  <c r="AB260" i="9"/>
  <c r="AA260" i="9"/>
  <c r="AJ260" i="9" s="1"/>
  <c r="J260" i="9"/>
  <c r="AK259" i="9"/>
  <c r="AM259" i="9" s="1"/>
  <c r="AF259" i="9"/>
  <c r="AG259" i="9" s="1"/>
  <c r="AE259" i="9"/>
  <c r="AB259" i="9"/>
  <c r="AA259" i="9"/>
  <c r="AJ259" i="9" s="1"/>
  <c r="J259" i="9"/>
  <c r="AK258" i="9"/>
  <c r="AL258" i="9" s="1"/>
  <c r="AF258" i="9"/>
  <c r="AI258" i="9" s="1"/>
  <c r="AE258" i="9"/>
  <c r="AB258" i="9"/>
  <c r="AA258" i="9"/>
  <c r="AJ258" i="9" s="1"/>
  <c r="J258" i="9"/>
  <c r="AK257" i="9"/>
  <c r="AM257" i="9" s="1"/>
  <c r="AF257" i="9"/>
  <c r="AG257" i="9" s="1"/>
  <c r="AE257" i="9"/>
  <c r="AB257" i="9"/>
  <c r="AA257" i="9"/>
  <c r="AJ257" i="9" s="1"/>
  <c r="J257" i="9"/>
  <c r="AK256" i="9"/>
  <c r="AL256" i="9" s="1"/>
  <c r="AF256" i="9"/>
  <c r="AI256" i="9" s="1"/>
  <c r="AE256" i="9"/>
  <c r="AB256" i="9"/>
  <c r="AA256" i="9"/>
  <c r="AJ256" i="9" s="1"/>
  <c r="J256" i="9"/>
  <c r="AK255" i="9"/>
  <c r="AM255" i="9" s="1"/>
  <c r="AF255" i="9"/>
  <c r="AG255" i="9" s="1"/>
  <c r="AE255" i="9"/>
  <c r="AB255" i="9"/>
  <c r="AA255" i="9"/>
  <c r="AJ255" i="9" s="1"/>
  <c r="J255" i="9"/>
  <c r="AK254" i="9"/>
  <c r="AL254" i="9" s="1"/>
  <c r="AF254" i="9"/>
  <c r="AI254" i="9" s="1"/>
  <c r="AE254" i="9"/>
  <c r="AB254" i="9"/>
  <c r="AA254" i="9"/>
  <c r="AJ254" i="9" s="1"/>
  <c r="J254" i="9"/>
  <c r="AK253" i="9"/>
  <c r="AM253" i="9" s="1"/>
  <c r="AF253" i="9"/>
  <c r="AG253" i="9" s="1"/>
  <c r="AE253" i="9"/>
  <c r="AB253" i="9"/>
  <c r="AA253" i="9"/>
  <c r="AJ253" i="9" s="1"/>
  <c r="J253" i="9"/>
  <c r="AK252" i="9"/>
  <c r="AL252" i="9" s="1"/>
  <c r="AF252" i="9"/>
  <c r="AI252" i="9" s="1"/>
  <c r="AE252" i="9"/>
  <c r="AB252" i="9"/>
  <c r="AA252" i="9"/>
  <c r="AJ252" i="9" s="1"/>
  <c r="J252" i="9"/>
  <c r="AK251" i="9"/>
  <c r="AM251" i="9" s="1"/>
  <c r="AF251" i="9"/>
  <c r="AG251" i="9" s="1"/>
  <c r="AE251" i="9"/>
  <c r="AB251" i="9"/>
  <c r="AA251" i="9"/>
  <c r="AJ251" i="9" s="1"/>
  <c r="J251" i="9"/>
  <c r="AK250" i="9"/>
  <c r="AL250" i="9" s="1"/>
  <c r="AF250" i="9"/>
  <c r="AI250" i="9" s="1"/>
  <c r="AE250" i="9"/>
  <c r="AB250" i="9"/>
  <c r="AA250" i="9"/>
  <c r="AJ250" i="9" s="1"/>
  <c r="J250" i="9"/>
  <c r="AK249" i="9"/>
  <c r="AM249" i="9" s="1"/>
  <c r="AF249" i="9"/>
  <c r="AG249" i="9" s="1"/>
  <c r="AE249" i="9"/>
  <c r="AB249" i="9"/>
  <c r="AA249" i="9"/>
  <c r="AJ249" i="9" s="1"/>
  <c r="J249" i="9"/>
  <c r="AK248" i="9"/>
  <c r="AL248" i="9" s="1"/>
  <c r="AF248" i="9"/>
  <c r="AI248" i="9" s="1"/>
  <c r="AE248" i="9"/>
  <c r="AB248" i="9"/>
  <c r="AA248" i="9"/>
  <c r="AJ248" i="9" s="1"/>
  <c r="J248" i="9"/>
  <c r="AK247" i="9"/>
  <c r="AM247" i="9" s="1"/>
  <c r="AF247" i="9"/>
  <c r="AG247" i="9" s="1"/>
  <c r="AE247" i="9"/>
  <c r="AB247" i="9"/>
  <c r="AA247" i="9"/>
  <c r="AJ247" i="9" s="1"/>
  <c r="J247" i="9"/>
  <c r="AK246" i="9"/>
  <c r="AL246" i="9" s="1"/>
  <c r="AF246" i="9"/>
  <c r="AI246" i="9" s="1"/>
  <c r="AE246" i="9"/>
  <c r="AB246" i="9"/>
  <c r="AA246" i="9"/>
  <c r="AJ246" i="9" s="1"/>
  <c r="J246" i="9"/>
  <c r="AK245" i="9"/>
  <c r="AM245" i="9" s="1"/>
  <c r="AF245" i="9"/>
  <c r="AI245" i="9" s="1"/>
  <c r="AE245" i="9"/>
  <c r="AB245" i="9"/>
  <c r="AA245" i="9"/>
  <c r="AJ245" i="9" s="1"/>
  <c r="J245" i="9"/>
  <c r="AK244" i="9"/>
  <c r="AL244" i="9" s="1"/>
  <c r="AF244" i="9"/>
  <c r="AI244" i="9" s="1"/>
  <c r="AE244" i="9"/>
  <c r="AB244" i="9"/>
  <c r="AA244" i="9"/>
  <c r="AJ244" i="9" s="1"/>
  <c r="J244" i="9"/>
  <c r="AK243" i="9"/>
  <c r="AM243" i="9" s="1"/>
  <c r="AF243" i="9"/>
  <c r="AG243" i="9" s="1"/>
  <c r="AE243" i="9"/>
  <c r="AB243" i="9"/>
  <c r="AA243" i="9"/>
  <c r="AJ243" i="9" s="1"/>
  <c r="J243" i="9"/>
  <c r="AK242" i="9"/>
  <c r="AL242" i="9" s="1"/>
  <c r="AF242" i="9"/>
  <c r="AI242" i="9" s="1"/>
  <c r="AE242" i="9"/>
  <c r="AB242" i="9"/>
  <c r="AA242" i="9"/>
  <c r="AJ242" i="9" s="1"/>
  <c r="J242" i="9"/>
  <c r="AK241" i="9"/>
  <c r="AM241" i="9" s="1"/>
  <c r="AF241" i="9"/>
  <c r="AI241" i="9" s="1"/>
  <c r="AE241" i="9"/>
  <c r="AB241" i="9"/>
  <c r="AA241" i="9"/>
  <c r="AJ241" i="9" s="1"/>
  <c r="J241" i="9"/>
  <c r="AK240" i="9"/>
  <c r="AL240" i="9" s="1"/>
  <c r="AF240" i="9"/>
  <c r="AI240" i="9" s="1"/>
  <c r="AE240" i="9"/>
  <c r="AB240" i="9"/>
  <c r="AA240" i="9"/>
  <c r="AJ240" i="9" s="1"/>
  <c r="J240" i="9"/>
  <c r="AK239" i="9"/>
  <c r="AM239" i="9" s="1"/>
  <c r="AF239" i="9"/>
  <c r="AG239" i="9" s="1"/>
  <c r="AE239" i="9"/>
  <c r="AB239" i="9"/>
  <c r="AA239" i="9"/>
  <c r="AJ239" i="9" s="1"/>
  <c r="J239" i="9"/>
  <c r="AK238" i="9"/>
  <c r="AL238" i="9" s="1"/>
  <c r="AF238" i="9"/>
  <c r="AI238" i="9" s="1"/>
  <c r="AE238" i="9"/>
  <c r="AB238" i="9"/>
  <c r="AA238" i="9"/>
  <c r="AJ238" i="9" s="1"/>
  <c r="J238" i="9"/>
  <c r="AK237" i="9"/>
  <c r="AM237" i="9" s="1"/>
  <c r="AF237" i="9"/>
  <c r="AG237" i="9" s="1"/>
  <c r="AE237" i="9"/>
  <c r="AB237" i="9"/>
  <c r="AA237" i="9"/>
  <c r="AJ237" i="9" s="1"/>
  <c r="J237" i="9"/>
  <c r="AK236" i="9"/>
  <c r="AL236" i="9" s="1"/>
  <c r="AF236" i="9"/>
  <c r="AI236" i="9" s="1"/>
  <c r="AE236" i="9"/>
  <c r="AB236" i="9"/>
  <c r="AA236" i="9"/>
  <c r="AJ236" i="9" s="1"/>
  <c r="J236" i="9"/>
  <c r="AK235" i="9"/>
  <c r="AM235" i="9" s="1"/>
  <c r="AF235" i="9"/>
  <c r="AG235" i="9" s="1"/>
  <c r="AE235" i="9"/>
  <c r="AB235" i="9"/>
  <c r="AA235" i="9"/>
  <c r="AJ235" i="9" s="1"/>
  <c r="J235" i="9"/>
  <c r="AK234" i="9"/>
  <c r="AL234" i="9" s="1"/>
  <c r="AF234" i="9"/>
  <c r="AI234" i="9" s="1"/>
  <c r="AE234" i="9"/>
  <c r="AB234" i="9"/>
  <c r="AA234" i="9"/>
  <c r="AJ234" i="9" s="1"/>
  <c r="J234" i="9"/>
  <c r="AK233" i="9"/>
  <c r="AM233" i="9" s="1"/>
  <c r="AF233" i="9"/>
  <c r="AG233" i="9" s="1"/>
  <c r="AE233" i="9"/>
  <c r="AB233" i="9"/>
  <c r="AA233" i="9"/>
  <c r="AJ233" i="9" s="1"/>
  <c r="J233" i="9"/>
  <c r="AK232" i="9"/>
  <c r="AL232" i="9" s="1"/>
  <c r="AF232" i="9"/>
  <c r="AI232" i="9" s="1"/>
  <c r="AE232" i="9"/>
  <c r="AB232" i="9"/>
  <c r="AA232" i="9"/>
  <c r="AJ232" i="9" s="1"/>
  <c r="J232" i="9"/>
  <c r="AK231" i="9"/>
  <c r="AM231" i="9" s="1"/>
  <c r="AF231" i="9"/>
  <c r="AI231" i="9" s="1"/>
  <c r="AE231" i="9"/>
  <c r="AB231" i="9"/>
  <c r="AA231" i="9"/>
  <c r="AJ231" i="9" s="1"/>
  <c r="J231" i="9"/>
  <c r="AK230" i="9"/>
  <c r="AL230" i="9" s="1"/>
  <c r="AF230" i="9"/>
  <c r="AI230" i="9" s="1"/>
  <c r="AE230" i="9"/>
  <c r="AB230" i="9"/>
  <c r="AA230" i="9"/>
  <c r="AJ230" i="9" s="1"/>
  <c r="J230" i="9"/>
  <c r="AK229" i="9"/>
  <c r="AM229" i="9" s="1"/>
  <c r="AF229" i="9"/>
  <c r="AG229" i="9" s="1"/>
  <c r="AE229" i="9"/>
  <c r="AB229" i="9"/>
  <c r="AA229" i="9"/>
  <c r="AJ229" i="9" s="1"/>
  <c r="J229" i="9"/>
  <c r="AK228" i="9"/>
  <c r="AL228" i="9" s="1"/>
  <c r="AF228" i="9"/>
  <c r="AI228" i="9" s="1"/>
  <c r="AE228" i="9"/>
  <c r="AB228" i="9"/>
  <c r="AA228" i="9"/>
  <c r="AJ228" i="9" s="1"/>
  <c r="J228" i="9"/>
  <c r="AK227" i="9"/>
  <c r="AM227" i="9" s="1"/>
  <c r="AF227" i="9"/>
  <c r="AI227" i="9" s="1"/>
  <c r="AE227" i="9"/>
  <c r="AB227" i="9"/>
  <c r="AA227" i="9"/>
  <c r="AJ227" i="9" s="1"/>
  <c r="J227" i="9"/>
  <c r="AK226" i="9"/>
  <c r="AL226" i="9" s="1"/>
  <c r="AF226" i="9"/>
  <c r="AI226" i="9" s="1"/>
  <c r="AE226" i="9"/>
  <c r="AB226" i="9"/>
  <c r="AA226" i="9"/>
  <c r="AJ226" i="9" s="1"/>
  <c r="J226" i="9"/>
  <c r="AK225" i="9"/>
  <c r="AM225" i="9" s="1"/>
  <c r="AF225" i="9"/>
  <c r="AG225" i="9" s="1"/>
  <c r="AE225" i="9"/>
  <c r="AB225" i="9"/>
  <c r="AA225" i="9"/>
  <c r="AJ225" i="9" s="1"/>
  <c r="J225" i="9"/>
  <c r="AK224" i="9"/>
  <c r="AL224" i="9" s="1"/>
  <c r="AF224" i="9"/>
  <c r="AI224" i="9" s="1"/>
  <c r="AE224" i="9"/>
  <c r="AB224" i="9"/>
  <c r="AA224" i="9"/>
  <c r="AJ224" i="9" s="1"/>
  <c r="J224" i="9"/>
  <c r="AK223" i="9"/>
  <c r="AM223" i="9" s="1"/>
  <c r="AF223" i="9"/>
  <c r="AI223" i="9" s="1"/>
  <c r="AE223" i="9"/>
  <c r="AB223" i="9"/>
  <c r="AA223" i="9"/>
  <c r="AJ223" i="9" s="1"/>
  <c r="J223" i="9"/>
  <c r="AK222" i="9"/>
  <c r="AL222" i="9" s="1"/>
  <c r="AF222" i="9"/>
  <c r="AI222" i="9" s="1"/>
  <c r="AE222" i="9"/>
  <c r="AB222" i="9"/>
  <c r="AA222" i="9"/>
  <c r="AJ222" i="9" s="1"/>
  <c r="J222" i="9"/>
  <c r="AK221" i="9"/>
  <c r="AM221" i="9" s="1"/>
  <c r="AF221" i="9"/>
  <c r="AG221" i="9" s="1"/>
  <c r="AE221" i="9"/>
  <c r="AB221" i="9"/>
  <c r="AA221" i="9"/>
  <c r="AJ221" i="9" s="1"/>
  <c r="J221" i="9"/>
  <c r="AK220" i="9"/>
  <c r="AL220" i="9" s="1"/>
  <c r="AF220" i="9"/>
  <c r="AI220" i="9" s="1"/>
  <c r="AE220" i="9"/>
  <c r="AB220" i="9"/>
  <c r="AA220" i="9"/>
  <c r="AJ220" i="9" s="1"/>
  <c r="J220" i="9"/>
  <c r="AK219" i="9"/>
  <c r="AM219" i="9" s="1"/>
  <c r="AF219" i="9"/>
  <c r="AI219" i="9" s="1"/>
  <c r="AE219" i="9"/>
  <c r="AB219" i="9"/>
  <c r="AA219" i="9"/>
  <c r="AJ219" i="9" s="1"/>
  <c r="J219" i="9"/>
  <c r="AK218" i="9"/>
  <c r="AL218" i="9" s="1"/>
  <c r="AF218" i="9"/>
  <c r="AI218" i="9" s="1"/>
  <c r="AE218" i="9"/>
  <c r="AB218" i="9"/>
  <c r="AA218" i="9"/>
  <c r="AJ218" i="9" s="1"/>
  <c r="J218" i="9"/>
  <c r="AK217" i="9"/>
  <c r="AM217" i="9" s="1"/>
  <c r="AF217" i="9"/>
  <c r="AG217" i="9" s="1"/>
  <c r="AE217" i="9"/>
  <c r="AB217" i="9"/>
  <c r="AA217" i="9"/>
  <c r="AJ217" i="9" s="1"/>
  <c r="J217" i="9"/>
  <c r="AK216" i="9"/>
  <c r="AL216" i="9" s="1"/>
  <c r="AF216" i="9"/>
  <c r="AI216" i="9" s="1"/>
  <c r="AE216" i="9"/>
  <c r="AB216" i="9"/>
  <c r="AA216" i="9"/>
  <c r="AJ216" i="9" s="1"/>
  <c r="J216" i="9"/>
  <c r="AK215" i="9"/>
  <c r="AM215" i="9" s="1"/>
  <c r="AF215" i="9"/>
  <c r="AI215" i="9" s="1"/>
  <c r="AE215" i="9"/>
  <c r="AB215" i="9"/>
  <c r="AA215" i="9"/>
  <c r="AJ215" i="9" s="1"/>
  <c r="J215" i="9"/>
  <c r="AK214" i="9"/>
  <c r="AL214" i="9" s="1"/>
  <c r="AF214" i="9"/>
  <c r="AI214" i="9" s="1"/>
  <c r="AE214" i="9"/>
  <c r="AB214" i="9"/>
  <c r="AA214" i="9"/>
  <c r="AJ214" i="9" s="1"/>
  <c r="J214" i="9"/>
  <c r="AK213" i="9"/>
  <c r="AM213" i="9" s="1"/>
  <c r="AF213" i="9"/>
  <c r="AG213" i="9" s="1"/>
  <c r="AE213" i="9"/>
  <c r="AB213" i="9"/>
  <c r="AA213" i="9"/>
  <c r="AJ213" i="9" s="1"/>
  <c r="J213" i="9"/>
  <c r="AK212" i="9"/>
  <c r="AL212" i="9" s="1"/>
  <c r="AF212" i="9"/>
  <c r="AI212" i="9" s="1"/>
  <c r="AE212" i="9"/>
  <c r="AB212" i="9"/>
  <c r="AA212" i="9"/>
  <c r="AJ212" i="9" s="1"/>
  <c r="J212" i="9"/>
  <c r="AK211" i="9"/>
  <c r="AM211" i="9" s="1"/>
  <c r="AF211" i="9"/>
  <c r="AI211" i="9" s="1"/>
  <c r="AE211" i="9"/>
  <c r="AB211" i="9"/>
  <c r="AA211" i="9"/>
  <c r="AJ211" i="9" s="1"/>
  <c r="J211" i="9"/>
  <c r="AK210" i="9"/>
  <c r="AL210" i="9" s="1"/>
  <c r="AF210" i="9"/>
  <c r="AI210" i="9" s="1"/>
  <c r="AE210" i="9"/>
  <c r="AB210" i="9"/>
  <c r="AA210" i="9"/>
  <c r="AJ210" i="9" s="1"/>
  <c r="J210" i="9"/>
  <c r="AK209" i="9"/>
  <c r="AM209" i="9" s="1"/>
  <c r="AF209" i="9"/>
  <c r="AG209" i="9" s="1"/>
  <c r="AE209" i="9"/>
  <c r="AB209" i="9"/>
  <c r="AA209" i="9"/>
  <c r="AJ209" i="9" s="1"/>
  <c r="J209" i="9"/>
  <c r="AK208" i="9"/>
  <c r="AL208" i="9" s="1"/>
  <c r="AF208" i="9"/>
  <c r="AI208" i="9" s="1"/>
  <c r="AE208" i="9"/>
  <c r="AB208" i="9"/>
  <c r="AA208" i="9"/>
  <c r="AJ208" i="9" s="1"/>
  <c r="J208" i="9"/>
  <c r="AK207" i="9"/>
  <c r="AM207" i="9" s="1"/>
  <c r="AF207" i="9"/>
  <c r="AI207" i="9" s="1"/>
  <c r="AE207" i="9"/>
  <c r="AB207" i="9"/>
  <c r="AA207" i="9"/>
  <c r="AJ207" i="9" s="1"/>
  <c r="J207" i="9"/>
  <c r="AK206" i="9"/>
  <c r="AL206" i="9" s="1"/>
  <c r="AF206" i="9"/>
  <c r="AI206" i="9" s="1"/>
  <c r="AE206" i="9"/>
  <c r="AB206" i="9"/>
  <c r="AA206" i="9"/>
  <c r="AJ206" i="9" s="1"/>
  <c r="J206" i="9"/>
  <c r="AK205" i="9"/>
  <c r="AM205" i="9" s="1"/>
  <c r="AF205" i="9"/>
  <c r="AG205" i="9" s="1"/>
  <c r="AE205" i="9"/>
  <c r="AB205" i="9"/>
  <c r="AA205" i="9"/>
  <c r="AJ205" i="9" s="1"/>
  <c r="J205" i="9"/>
  <c r="AK204" i="9"/>
  <c r="AL204" i="9" s="1"/>
  <c r="AF204" i="9"/>
  <c r="AI204" i="9" s="1"/>
  <c r="AE204" i="9"/>
  <c r="AB204" i="9"/>
  <c r="AA204" i="9"/>
  <c r="AJ204" i="9" s="1"/>
  <c r="J204" i="9"/>
  <c r="AK203" i="9"/>
  <c r="AM203" i="9" s="1"/>
  <c r="AF203" i="9"/>
  <c r="AI203" i="9" s="1"/>
  <c r="AE203" i="9"/>
  <c r="AB203" i="9"/>
  <c r="AA203" i="9"/>
  <c r="AJ203" i="9" s="1"/>
  <c r="J203" i="9"/>
  <c r="AK202" i="9"/>
  <c r="AL202" i="9" s="1"/>
  <c r="AF202" i="9"/>
  <c r="AI202" i="9" s="1"/>
  <c r="AE202" i="9"/>
  <c r="AB202" i="9"/>
  <c r="AA202" i="9"/>
  <c r="AJ202" i="9" s="1"/>
  <c r="J202" i="9"/>
  <c r="AK201" i="9"/>
  <c r="AM201" i="9" s="1"/>
  <c r="AF201" i="9"/>
  <c r="AG201" i="9" s="1"/>
  <c r="AE201" i="9"/>
  <c r="AB201" i="9"/>
  <c r="AA201" i="9"/>
  <c r="AJ201" i="9" s="1"/>
  <c r="J201" i="9"/>
  <c r="AK200" i="9"/>
  <c r="AL200" i="9" s="1"/>
  <c r="AF200" i="9"/>
  <c r="AI200" i="9" s="1"/>
  <c r="AE200" i="9"/>
  <c r="AB200" i="9"/>
  <c r="AA200" i="9"/>
  <c r="AJ200" i="9" s="1"/>
  <c r="J200" i="9"/>
  <c r="AK199" i="9"/>
  <c r="AM199" i="9" s="1"/>
  <c r="AF199" i="9"/>
  <c r="AI199" i="9" s="1"/>
  <c r="AE199" i="9"/>
  <c r="AB199" i="9"/>
  <c r="AA199" i="9"/>
  <c r="AJ199" i="9" s="1"/>
  <c r="J199" i="9"/>
  <c r="AK198" i="9"/>
  <c r="AL198" i="9" s="1"/>
  <c r="AF198" i="9"/>
  <c r="AI198" i="9" s="1"/>
  <c r="AE198" i="9"/>
  <c r="AB198" i="9"/>
  <c r="AA198" i="9"/>
  <c r="AJ198" i="9" s="1"/>
  <c r="J198" i="9"/>
  <c r="AK197" i="9"/>
  <c r="AM197" i="9" s="1"/>
  <c r="AF197" i="9"/>
  <c r="AG197" i="9" s="1"/>
  <c r="AE197" i="9"/>
  <c r="AB197" i="9"/>
  <c r="AA197" i="9"/>
  <c r="AJ197" i="9" s="1"/>
  <c r="J197" i="9"/>
  <c r="AK196" i="9"/>
  <c r="AL196" i="9" s="1"/>
  <c r="AF196" i="9"/>
  <c r="AI196" i="9" s="1"/>
  <c r="AE196" i="9"/>
  <c r="AB196" i="9"/>
  <c r="AA196" i="9"/>
  <c r="AJ196" i="9" s="1"/>
  <c r="J196" i="9"/>
  <c r="AK195" i="9"/>
  <c r="AM195" i="9" s="1"/>
  <c r="AF195" i="9"/>
  <c r="AI195" i="9" s="1"/>
  <c r="AE195" i="9"/>
  <c r="AB195" i="9"/>
  <c r="AA195" i="9"/>
  <c r="AJ195" i="9" s="1"/>
  <c r="J195" i="9"/>
  <c r="AK194" i="9"/>
  <c r="AL194" i="9" s="1"/>
  <c r="AF194" i="9"/>
  <c r="AI194" i="9" s="1"/>
  <c r="AE194" i="9"/>
  <c r="AB194" i="9"/>
  <c r="AA194" i="9"/>
  <c r="AJ194" i="9" s="1"/>
  <c r="J194" i="9"/>
  <c r="AL193" i="9"/>
  <c r="AK193" i="9"/>
  <c r="AM193" i="9" s="1"/>
  <c r="AJ193" i="9"/>
  <c r="AF193" i="9"/>
  <c r="AI193" i="9" s="1"/>
  <c r="AE193" i="9"/>
  <c r="AB193" i="9"/>
  <c r="AA193" i="9"/>
  <c r="J193" i="9"/>
  <c r="AM192" i="9"/>
  <c r="AL192" i="9"/>
  <c r="AK192" i="9"/>
  <c r="AJ192" i="9"/>
  <c r="AF192" i="9"/>
  <c r="AI192" i="9" s="1"/>
  <c r="AE192" i="9"/>
  <c r="AB192" i="9"/>
  <c r="AA192" i="9"/>
  <c r="J192" i="9"/>
  <c r="AL191" i="9"/>
  <c r="AK191" i="9"/>
  <c r="AM191" i="9" s="1"/>
  <c r="AJ191" i="9"/>
  <c r="AF191" i="9"/>
  <c r="AI191" i="9" s="1"/>
  <c r="AE191" i="9"/>
  <c r="AB191" i="9"/>
  <c r="AA191" i="9"/>
  <c r="J191" i="9"/>
  <c r="AM190" i="9"/>
  <c r="AL190" i="9"/>
  <c r="AK190" i="9"/>
  <c r="AJ190" i="9"/>
  <c r="AF190" i="9"/>
  <c r="AI190" i="9" s="1"/>
  <c r="AE190" i="9"/>
  <c r="AB190" i="9"/>
  <c r="AA190" i="9"/>
  <c r="J190" i="9"/>
  <c r="AL189" i="9"/>
  <c r="AK189" i="9"/>
  <c r="AM189" i="9" s="1"/>
  <c r="AJ189" i="9"/>
  <c r="AF189" i="9"/>
  <c r="AI189" i="9" s="1"/>
  <c r="AE189" i="9"/>
  <c r="AB189" i="9"/>
  <c r="AA189" i="9"/>
  <c r="J189" i="9"/>
  <c r="AM188" i="9"/>
  <c r="AL188" i="9"/>
  <c r="AK188" i="9"/>
  <c r="AJ188" i="9"/>
  <c r="AF188" i="9"/>
  <c r="AI188" i="9" s="1"/>
  <c r="AE188" i="9"/>
  <c r="AB188" i="9"/>
  <c r="AA188" i="9"/>
  <c r="J188" i="9"/>
  <c r="AL187" i="9"/>
  <c r="AK187" i="9"/>
  <c r="AM187" i="9" s="1"/>
  <c r="AJ187" i="9"/>
  <c r="AF187" i="9"/>
  <c r="AI187" i="9" s="1"/>
  <c r="AE187" i="9"/>
  <c r="AB187" i="9"/>
  <c r="AA187" i="9"/>
  <c r="J187" i="9"/>
  <c r="AM186" i="9"/>
  <c r="AL186" i="9"/>
  <c r="AK186" i="9"/>
  <c r="AJ186" i="9"/>
  <c r="AF186" i="9"/>
  <c r="AI186" i="9" s="1"/>
  <c r="AE186" i="9"/>
  <c r="AB186" i="9"/>
  <c r="AA186" i="9"/>
  <c r="J186" i="9"/>
  <c r="AL185" i="9"/>
  <c r="AK185" i="9"/>
  <c r="AM185" i="9" s="1"/>
  <c r="AJ185" i="9"/>
  <c r="AF185" i="9"/>
  <c r="AI185" i="9" s="1"/>
  <c r="AE185" i="9"/>
  <c r="AB185" i="9"/>
  <c r="AA185" i="9"/>
  <c r="J185" i="9"/>
  <c r="AM184" i="9"/>
  <c r="AL184" i="9"/>
  <c r="AK184" i="9"/>
  <c r="AJ184" i="9"/>
  <c r="AF184" i="9"/>
  <c r="AI184" i="9" s="1"/>
  <c r="AE184" i="9"/>
  <c r="AB184" i="9"/>
  <c r="AA184" i="9"/>
  <c r="J184" i="9"/>
  <c r="AL183" i="9"/>
  <c r="AK183" i="9"/>
  <c r="AM183" i="9" s="1"/>
  <c r="AJ183" i="9"/>
  <c r="AF183" i="9"/>
  <c r="AI183" i="9" s="1"/>
  <c r="AE183" i="9"/>
  <c r="AB183" i="9"/>
  <c r="AA183" i="9"/>
  <c r="J183" i="9"/>
  <c r="AM182" i="9"/>
  <c r="AL182" i="9"/>
  <c r="AK182" i="9"/>
  <c r="AJ182" i="9"/>
  <c r="AF182" i="9"/>
  <c r="AI182" i="9" s="1"/>
  <c r="AE182" i="9"/>
  <c r="AB182" i="9"/>
  <c r="AA182" i="9"/>
  <c r="J182" i="9"/>
  <c r="AL181" i="9"/>
  <c r="AK181" i="9"/>
  <c r="AM181" i="9" s="1"/>
  <c r="AJ181" i="9"/>
  <c r="AF181" i="9"/>
  <c r="AI181" i="9" s="1"/>
  <c r="AE181" i="9"/>
  <c r="AB181" i="9"/>
  <c r="AA181" i="9"/>
  <c r="J181" i="9"/>
  <c r="AM180" i="9"/>
  <c r="AL180" i="9"/>
  <c r="AK180" i="9"/>
  <c r="AJ180" i="9"/>
  <c r="AF180" i="9"/>
  <c r="AI180" i="9" s="1"/>
  <c r="AE180" i="9"/>
  <c r="AB180" i="9"/>
  <c r="AA180" i="9"/>
  <c r="J180" i="9"/>
  <c r="AL179" i="9"/>
  <c r="AK179" i="9"/>
  <c r="AM179" i="9" s="1"/>
  <c r="AJ179" i="9"/>
  <c r="AF179" i="9"/>
  <c r="AI179" i="9" s="1"/>
  <c r="AE179" i="9"/>
  <c r="AB179" i="9"/>
  <c r="AA179" i="9"/>
  <c r="J179" i="9"/>
  <c r="AM178" i="9"/>
  <c r="AL178" i="9"/>
  <c r="AK178" i="9"/>
  <c r="AJ178" i="9"/>
  <c r="AF178" i="9"/>
  <c r="AI178" i="9" s="1"/>
  <c r="AE178" i="9"/>
  <c r="AB178" i="9"/>
  <c r="AA178" i="9"/>
  <c r="J178" i="9"/>
  <c r="AL177" i="9"/>
  <c r="AK177" i="9"/>
  <c r="AM177" i="9" s="1"/>
  <c r="AJ177" i="9"/>
  <c r="AF177" i="9"/>
  <c r="AI177" i="9" s="1"/>
  <c r="AE177" i="9"/>
  <c r="AB177" i="9"/>
  <c r="AA177" i="9"/>
  <c r="J177" i="9"/>
  <c r="AM176" i="9"/>
  <c r="AL176" i="9"/>
  <c r="AK176" i="9"/>
  <c r="AJ176" i="9"/>
  <c r="AF176" i="9"/>
  <c r="AI176" i="9" s="1"/>
  <c r="AE176" i="9"/>
  <c r="AB176" i="9"/>
  <c r="AA176" i="9"/>
  <c r="J176" i="9"/>
  <c r="AL175" i="9"/>
  <c r="AK175" i="9"/>
  <c r="AM175" i="9" s="1"/>
  <c r="AJ175" i="9"/>
  <c r="AF175" i="9"/>
  <c r="AI175" i="9" s="1"/>
  <c r="AE175" i="9"/>
  <c r="AB175" i="9"/>
  <c r="AA175" i="9"/>
  <c r="J175" i="9"/>
  <c r="AM174" i="9"/>
  <c r="AL174" i="9"/>
  <c r="AK174" i="9"/>
  <c r="AJ174" i="9"/>
  <c r="AF174" i="9"/>
  <c r="AI174" i="9" s="1"/>
  <c r="AE174" i="9"/>
  <c r="AB174" i="9"/>
  <c r="AA174" i="9"/>
  <c r="J174" i="9"/>
  <c r="AL173" i="9"/>
  <c r="AK173" i="9"/>
  <c r="AM173" i="9" s="1"/>
  <c r="AJ173" i="9"/>
  <c r="AF173" i="9"/>
  <c r="AI173" i="9" s="1"/>
  <c r="AE173" i="9"/>
  <c r="AB173" i="9"/>
  <c r="AA173" i="9"/>
  <c r="J173" i="9"/>
  <c r="AM172" i="9"/>
  <c r="AL172" i="9"/>
  <c r="AK172" i="9"/>
  <c r="AJ172" i="9"/>
  <c r="AF172" i="9"/>
  <c r="AI172" i="9" s="1"/>
  <c r="AE172" i="9"/>
  <c r="AB172" i="9"/>
  <c r="AA172" i="9"/>
  <c r="J172" i="9"/>
  <c r="AL171" i="9"/>
  <c r="AK171" i="9"/>
  <c r="AM171" i="9" s="1"/>
  <c r="AJ171" i="9"/>
  <c r="AF171" i="9"/>
  <c r="AI171" i="9" s="1"/>
  <c r="AE171" i="9"/>
  <c r="AB171" i="9"/>
  <c r="AA171" i="9"/>
  <c r="J171" i="9"/>
  <c r="AM170" i="9"/>
  <c r="AL170" i="9"/>
  <c r="AK170" i="9"/>
  <c r="AJ170" i="9"/>
  <c r="AF170" i="9"/>
  <c r="AI170" i="9" s="1"/>
  <c r="AE170" i="9"/>
  <c r="AB170" i="9"/>
  <c r="AA170" i="9"/>
  <c r="J170" i="9"/>
  <c r="AL169" i="9"/>
  <c r="AK169" i="9"/>
  <c r="AM169" i="9" s="1"/>
  <c r="AJ169" i="9"/>
  <c r="AF169" i="9"/>
  <c r="AI169" i="9" s="1"/>
  <c r="AE169" i="9"/>
  <c r="AB169" i="9"/>
  <c r="AA169" i="9"/>
  <c r="J169" i="9"/>
  <c r="AM168" i="9"/>
  <c r="AL168" i="9"/>
  <c r="AK168" i="9"/>
  <c r="AJ168" i="9"/>
  <c r="AF168" i="9"/>
  <c r="AI168" i="9" s="1"/>
  <c r="AE168" i="9"/>
  <c r="AB168" i="9"/>
  <c r="AA168" i="9"/>
  <c r="J168" i="9"/>
  <c r="AL167" i="9"/>
  <c r="AK167" i="9"/>
  <c r="AM167" i="9" s="1"/>
  <c r="AJ167" i="9"/>
  <c r="AF167" i="9"/>
  <c r="AI167" i="9" s="1"/>
  <c r="AE167" i="9"/>
  <c r="AB167" i="9"/>
  <c r="AA167" i="9"/>
  <c r="J167" i="9"/>
  <c r="AM166" i="9"/>
  <c r="AL166" i="9"/>
  <c r="AK166" i="9"/>
  <c r="AJ166" i="9"/>
  <c r="AF166" i="9"/>
  <c r="AI166" i="9" s="1"/>
  <c r="AE166" i="9"/>
  <c r="AB166" i="9"/>
  <c r="AA166" i="9"/>
  <c r="J166" i="9"/>
  <c r="AL165" i="9"/>
  <c r="AK165" i="9"/>
  <c r="AM165" i="9" s="1"/>
  <c r="AJ165" i="9"/>
  <c r="AF165" i="9"/>
  <c r="AI165" i="9" s="1"/>
  <c r="AE165" i="9"/>
  <c r="AB165" i="9"/>
  <c r="AA165" i="9"/>
  <c r="J165" i="9"/>
  <c r="AM164" i="9"/>
  <c r="AL164" i="9"/>
  <c r="AK164" i="9"/>
  <c r="AJ164" i="9"/>
  <c r="AF164" i="9"/>
  <c r="AI164" i="9" s="1"/>
  <c r="AE164" i="9"/>
  <c r="AB164" i="9"/>
  <c r="AA164" i="9"/>
  <c r="J164" i="9"/>
  <c r="AL163" i="9"/>
  <c r="AK163" i="9"/>
  <c r="AM163" i="9" s="1"/>
  <c r="AJ163" i="9"/>
  <c r="AF163" i="9"/>
  <c r="AI163" i="9" s="1"/>
  <c r="AE163" i="9"/>
  <c r="AB163" i="9"/>
  <c r="AA163" i="9"/>
  <c r="J163" i="9"/>
  <c r="AM162" i="9"/>
  <c r="AL162" i="9"/>
  <c r="AK162" i="9"/>
  <c r="AJ162" i="9"/>
  <c r="AF162" i="9"/>
  <c r="AI162" i="9" s="1"/>
  <c r="AE162" i="9"/>
  <c r="AB162" i="9"/>
  <c r="AA162" i="9"/>
  <c r="J162" i="9"/>
  <c r="AL161" i="9"/>
  <c r="AK161" i="9"/>
  <c r="AM161" i="9" s="1"/>
  <c r="AJ161" i="9"/>
  <c r="AF161" i="9"/>
  <c r="AI161" i="9" s="1"/>
  <c r="AE161" i="9"/>
  <c r="AB161" i="9"/>
  <c r="AA161" i="9"/>
  <c r="J161" i="9"/>
  <c r="AM160" i="9"/>
  <c r="AL160" i="9"/>
  <c r="AK160" i="9"/>
  <c r="AJ160" i="9"/>
  <c r="AF160" i="9"/>
  <c r="AI160" i="9" s="1"/>
  <c r="AE160" i="9"/>
  <c r="AB160" i="9"/>
  <c r="AA160" i="9"/>
  <c r="J160" i="9"/>
  <c r="AL159" i="9"/>
  <c r="AK159" i="9"/>
  <c r="AM159" i="9" s="1"/>
  <c r="AJ159" i="9"/>
  <c r="AF159" i="9"/>
  <c r="AI159" i="9" s="1"/>
  <c r="AE159" i="9"/>
  <c r="AB159" i="9"/>
  <c r="AA159" i="9"/>
  <c r="J159" i="9"/>
  <c r="AM158" i="9"/>
  <c r="AL158" i="9"/>
  <c r="AK158" i="9"/>
  <c r="AJ158" i="9"/>
  <c r="AF158" i="9"/>
  <c r="AI158" i="9" s="1"/>
  <c r="AE158" i="9"/>
  <c r="AB158" i="9"/>
  <c r="AA158" i="9"/>
  <c r="J158" i="9"/>
  <c r="AL157" i="9"/>
  <c r="AK157" i="9"/>
  <c r="AM157" i="9" s="1"/>
  <c r="AJ157" i="9"/>
  <c r="AF157" i="9"/>
  <c r="AI157" i="9" s="1"/>
  <c r="AE157" i="9"/>
  <c r="AB157" i="9"/>
  <c r="AA157" i="9"/>
  <c r="J157" i="9"/>
  <c r="AM156" i="9"/>
  <c r="AL156" i="9"/>
  <c r="AK156" i="9"/>
  <c r="AJ156" i="9"/>
  <c r="AF156" i="9"/>
  <c r="AI156" i="9" s="1"/>
  <c r="AE156" i="9"/>
  <c r="AB156" i="9"/>
  <c r="AA156" i="9"/>
  <c r="J156" i="9"/>
  <c r="AL155" i="9"/>
  <c r="AK155" i="9"/>
  <c r="AM155" i="9" s="1"/>
  <c r="AJ155" i="9"/>
  <c r="AF155" i="9"/>
  <c r="AI155" i="9" s="1"/>
  <c r="AE155" i="9"/>
  <c r="AB155" i="9"/>
  <c r="AA155" i="9"/>
  <c r="J155" i="9"/>
  <c r="AM154" i="9"/>
  <c r="AL154" i="9"/>
  <c r="AK154" i="9"/>
  <c r="AJ154" i="9"/>
  <c r="AF154" i="9"/>
  <c r="AI154" i="9" s="1"/>
  <c r="AE154" i="9"/>
  <c r="AB154" i="9"/>
  <c r="AA154" i="9"/>
  <c r="J154" i="9"/>
  <c r="AL153" i="9"/>
  <c r="AK153" i="9"/>
  <c r="AM153" i="9" s="1"/>
  <c r="AJ153" i="9"/>
  <c r="AF153" i="9"/>
  <c r="AI153" i="9" s="1"/>
  <c r="AE153" i="9"/>
  <c r="AB153" i="9"/>
  <c r="AA153" i="9"/>
  <c r="J153" i="9"/>
  <c r="AM152" i="9"/>
  <c r="AL152" i="9"/>
  <c r="AK152" i="9"/>
  <c r="AJ152" i="9"/>
  <c r="AF152" i="9"/>
  <c r="AI152" i="9" s="1"/>
  <c r="AE152" i="9"/>
  <c r="AB152" i="9"/>
  <c r="AA152" i="9"/>
  <c r="J152" i="9"/>
  <c r="AL151" i="9"/>
  <c r="AK151" i="9"/>
  <c r="AM151" i="9" s="1"/>
  <c r="AJ151" i="9"/>
  <c r="AF151" i="9"/>
  <c r="AI151" i="9" s="1"/>
  <c r="AE151" i="9"/>
  <c r="AB151" i="9"/>
  <c r="AA151" i="9"/>
  <c r="J151" i="9"/>
  <c r="AM150" i="9"/>
  <c r="AL150" i="9"/>
  <c r="AK150" i="9"/>
  <c r="AJ150" i="9"/>
  <c r="AF150" i="9"/>
  <c r="AI150" i="9" s="1"/>
  <c r="AE150" i="9"/>
  <c r="AB150" i="9"/>
  <c r="AA150" i="9"/>
  <c r="J150" i="9"/>
  <c r="AL149" i="9"/>
  <c r="AK149" i="9"/>
  <c r="AM149" i="9" s="1"/>
  <c r="AJ149" i="9"/>
  <c r="AF149" i="9"/>
  <c r="AI149" i="9" s="1"/>
  <c r="AE149" i="9"/>
  <c r="AB149" i="9"/>
  <c r="AA149" i="9"/>
  <c r="J149" i="9"/>
  <c r="AM148" i="9"/>
  <c r="AL148" i="9"/>
  <c r="AK148" i="9"/>
  <c r="AJ148" i="9"/>
  <c r="AF148" i="9"/>
  <c r="AI148" i="9" s="1"/>
  <c r="AE148" i="9"/>
  <c r="AB148" i="9"/>
  <c r="AA148" i="9"/>
  <c r="J148" i="9"/>
  <c r="AL147" i="9"/>
  <c r="AK147" i="9"/>
  <c r="AM147" i="9" s="1"/>
  <c r="AJ147" i="9"/>
  <c r="AF147" i="9"/>
  <c r="AI147" i="9" s="1"/>
  <c r="AE147" i="9"/>
  <c r="AB147" i="9"/>
  <c r="AA147" i="9"/>
  <c r="J147" i="9"/>
  <c r="AM146" i="9"/>
  <c r="AL146" i="9"/>
  <c r="AK146" i="9"/>
  <c r="AJ146" i="9"/>
  <c r="AF146" i="9"/>
  <c r="AI146" i="9" s="1"/>
  <c r="AE146" i="9"/>
  <c r="AB146" i="9"/>
  <c r="AA146" i="9"/>
  <c r="J146" i="9"/>
  <c r="AL145" i="9"/>
  <c r="AK145" i="9"/>
  <c r="AM145" i="9" s="1"/>
  <c r="AJ145" i="9"/>
  <c r="AF145" i="9"/>
  <c r="AI145" i="9" s="1"/>
  <c r="AE145" i="9"/>
  <c r="AB145" i="9"/>
  <c r="AA145" i="9"/>
  <c r="J145" i="9"/>
  <c r="AM144" i="9"/>
  <c r="AL144" i="9"/>
  <c r="AK144" i="9"/>
  <c r="AJ144" i="9"/>
  <c r="AF144" i="9"/>
  <c r="AI144" i="9" s="1"/>
  <c r="AE144" i="9"/>
  <c r="AB144" i="9"/>
  <c r="AA144" i="9"/>
  <c r="J144" i="9"/>
  <c r="AL143" i="9"/>
  <c r="AK143" i="9"/>
  <c r="AM143" i="9" s="1"/>
  <c r="AJ143" i="9"/>
  <c r="AF143" i="9"/>
  <c r="AI143" i="9" s="1"/>
  <c r="AE143" i="9"/>
  <c r="AB143" i="9"/>
  <c r="AA143" i="9"/>
  <c r="J143" i="9"/>
  <c r="AM142" i="9"/>
  <c r="AL142" i="9"/>
  <c r="AK142" i="9"/>
  <c r="AJ142" i="9"/>
  <c r="AF142" i="9"/>
  <c r="AI142" i="9" s="1"/>
  <c r="AE142" i="9"/>
  <c r="AB142" i="9"/>
  <c r="AA142" i="9"/>
  <c r="J142" i="9"/>
  <c r="AL141" i="9"/>
  <c r="AK141" i="9"/>
  <c r="AM141" i="9" s="1"/>
  <c r="AJ141" i="9"/>
  <c r="AF141" i="9"/>
  <c r="AI141" i="9" s="1"/>
  <c r="AE141" i="9"/>
  <c r="AB141" i="9"/>
  <c r="AA141" i="9"/>
  <c r="J141" i="9"/>
  <c r="AM140" i="9"/>
  <c r="AL140" i="9"/>
  <c r="AK140" i="9"/>
  <c r="AJ140" i="9"/>
  <c r="AF140" i="9"/>
  <c r="AI140" i="9" s="1"/>
  <c r="AE140" i="9"/>
  <c r="AB140" i="9"/>
  <c r="AA140" i="9"/>
  <c r="J140" i="9"/>
  <c r="AL139" i="9"/>
  <c r="AK139" i="9"/>
  <c r="AM139" i="9" s="1"/>
  <c r="AJ139" i="9"/>
  <c r="AF139" i="9"/>
  <c r="AI139" i="9" s="1"/>
  <c r="AE139" i="9"/>
  <c r="AB139" i="9"/>
  <c r="AA139" i="9"/>
  <c r="J139" i="9"/>
  <c r="AM138" i="9"/>
  <c r="AL138" i="9"/>
  <c r="AK138" i="9"/>
  <c r="AJ138" i="9"/>
  <c r="AF138" i="9"/>
  <c r="AI138" i="9" s="1"/>
  <c r="AE138" i="9"/>
  <c r="AB138" i="9"/>
  <c r="AA138" i="9"/>
  <c r="J138" i="9"/>
  <c r="AL137" i="9"/>
  <c r="AK137" i="9"/>
  <c r="AM137" i="9" s="1"/>
  <c r="AJ137" i="9"/>
  <c r="AF137" i="9"/>
  <c r="AI137" i="9" s="1"/>
  <c r="AE137" i="9"/>
  <c r="AB137" i="9"/>
  <c r="AA137" i="9"/>
  <c r="J137" i="9"/>
  <c r="AM136" i="9"/>
  <c r="AL136" i="9"/>
  <c r="AK136" i="9"/>
  <c r="AJ136" i="9"/>
  <c r="AF136" i="9"/>
  <c r="AI136" i="9" s="1"/>
  <c r="AE136" i="9"/>
  <c r="AB136" i="9"/>
  <c r="AA136" i="9"/>
  <c r="J136" i="9"/>
  <c r="AL135" i="9"/>
  <c r="AK135" i="9"/>
  <c r="AM135" i="9" s="1"/>
  <c r="AJ135" i="9"/>
  <c r="AF135" i="9"/>
  <c r="AI135" i="9" s="1"/>
  <c r="AE135" i="9"/>
  <c r="AB135" i="9"/>
  <c r="AA135" i="9"/>
  <c r="J135" i="9"/>
  <c r="AM134" i="9"/>
  <c r="AL134" i="9"/>
  <c r="AK134" i="9"/>
  <c r="AJ134" i="9"/>
  <c r="AF134" i="9"/>
  <c r="AI134" i="9" s="1"/>
  <c r="AE134" i="9"/>
  <c r="AB134" i="9"/>
  <c r="AA134" i="9"/>
  <c r="J134" i="9"/>
  <c r="AL133" i="9"/>
  <c r="AK133" i="9"/>
  <c r="AM133" i="9" s="1"/>
  <c r="AJ133" i="9"/>
  <c r="AF133" i="9"/>
  <c r="AI133" i="9" s="1"/>
  <c r="AE133" i="9"/>
  <c r="AB133" i="9"/>
  <c r="AA133" i="9"/>
  <c r="J133" i="9"/>
  <c r="AM132" i="9"/>
  <c r="AL132" i="9"/>
  <c r="AK132" i="9"/>
  <c r="AJ132" i="9"/>
  <c r="AF132" i="9"/>
  <c r="AI132" i="9" s="1"/>
  <c r="AE132" i="9"/>
  <c r="AB132" i="9"/>
  <c r="AA132" i="9"/>
  <c r="J132" i="9"/>
  <c r="AL131" i="9"/>
  <c r="AK131" i="9"/>
  <c r="AM131" i="9" s="1"/>
  <c r="AJ131" i="9"/>
  <c r="AF131" i="9"/>
  <c r="AI131" i="9" s="1"/>
  <c r="AE131" i="9"/>
  <c r="AB131" i="9"/>
  <c r="AA131" i="9"/>
  <c r="J131" i="9"/>
  <c r="AM130" i="9"/>
  <c r="AL130" i="9"/>
  <c r="AK130" i="9"/>
  <c r="AJ130" i="9"/>
  <c r="AF130" i="9"/>
  <c r="AI130" i="9" s="1"/>
  <c r="AE130" i="9"/>
  <c r="AB130" i="9"/>
  <c r="AA130" i="9"/>
  <c r="J130" i="9"/>
  <c r="AL129" i="9"/>
  <c r="AK129" i="9"/>
  <c r="AM129" i="9" s="1"/>
  <c r="AJ129" i="9"/>
  <c r="AF129" i="9"/>
  <c r="AI129" i="9" s="1"/>
  <c r="AE129" i="9"/>
  <c r="AB129" i="9"/>
  <c r="AA129" i="9"/>
  <c r="J129" i="9"/>
  <c r="AM128" i="9"/>
  <c r="AL128" i="9"/>
  <c r="AK128" i="9"/>
  <c r="AJ128" i="9"/>
  <c r="AF128" i="9"/>
  <c r="AI128" i="9" s="1"/>
  <c r="AE128" i="9"/>
  <c r="AB128" i="9"/>
  <c r="AA128" i="9"/>
  <c r="J128" i="9"/>
  <c r="AL127" i="9"/>
  <c r="AK127" i="9"/>
  <c r="AM127" i="9" s="1"/>
  <c r="AJ127" i="9"/>
  <c r="AF127" i="9"/>
  <c r="AI127" i="9" s="1"/>
  <c r="AE127" i="9"/>
  <c r="AB127" i="9"/>
  <c r="AA127" i="9"/>
  <c r="J127" i="9"/>
  <c r="AM126" i="9"/>
  <c r="AL126" i="9"/>
  <c r="AK126" i="9"/>
  <c r="AJ126" i="9"/>
  <c r="AF126" i="9"/>
  <c r="AI126" i="9" s="1"/>
  <c r="AE126" i="9"/>
  <c r="AB126" i="9"/>
  <c r="AA126" i="9"/>
  <c r="J126" i="9"/>
  <c r="AL125" i="9"/>
  <c r="AK125" i="9"/>
  <c r="AM125" i="9" s="1"/>
  <c r="AJ125" i="9"/>
  <c r="AF125" i="9"/>
  <c r="AI125" i="9" s="1"/>
  <c r="AE125" i="9"/>
  <c r="AB125" i="9"/>
  <c r="AA125" i="9"/>
  <c r="J125" i="9"/>
  <c r="AM124" i="9"/>
  <c r="AL124" i="9"/>
  <c r="AK124" i="9"/>
  <c r="AJ124" i="9"/>
  <c r="AF124" i="9"/>
  <c r="AI124" i="9" s="1"/>
  <c r="AE124" i="9"/>
  <c r="AB124" i="9"/>
  <c r="AA124" i="9"/>
  <c r="J124" i="9"/>
  <c r="AL123" i="9"/>
  <c r="AK123" i="9"/>
  <c r="AM123" i="9" s="1"/>
  <c r="AJ123" i="9"/>
  <c r="AF123" i="9"/>
  <c r="AI123" i="9" s="1"/>
  <c r="AE123" i="9"/>
  <c r="AB123" i="9"/>
  <c r="AA123" i="9"/>
  <c r="J123" i="9"/>
  <c r="AM122" i="9"/>
  <c r="AL122" i="9"/>
  <c r="AK122" i="9"/>
  <c r="AJ122" i="9"/>
  <c r="AF122" i="9"/>
  <c r="AI122" i="9" s="1"/>
  <c r="AE122" i="9"/>
  <c r="AB122" i="9"/>
  <c r="AA122" i="9"/>
  <c r="J122" i="9"/>
  <c r="AL121" i="9"/>
  <c r="AK121" i="9"/>
  <c r="AM121" i="9" s="1"/>
  <c r="AJ121" i="9"/>
  <c r="AF121" i="9"/>
  <c r="AI121" i="9" s="1"/>
  <c r="AE121" i="9"/>
  <c r="AB121" i="9"/>
  <c r="AA121" i="9"/>
  <c r="J121" i="9"/>
  <c r="AM120" i="9"/>
  <c r="AL120" i="9"/>
  <c r="AK120" i="9"/>
  <c r="AJ120" i="9"/>
  <c r="AF120" i="9"/>
  <c r="AI120" i="9" s="1"/>
  <c r="AE120" i="9"/>
  <c r="AB120" i="9"/>
  <c r="AA120" i="9"/>
  <c r="J120" i="9"/>
  <c r="AL119" i="9"/>
  <c r="AK119" i="9"/>
  <c r="AM119" i="9" s="1"/>
  <c r="AJ119" i="9"/>
  <c r="AF119" i="9"/>
  <c r="AI119" i="9" s="1"/>
  <c r="AE119" i="9"/>
  <c r="AB119" i="9"/>
  <c r="AA119" i="9"/>
  <c r="J119" i="9"/>
  <c r="AM118" i="9"/>
  <c r="AL118" i="9"/>
  <c r="AK118" i="9"/>
  <c r="AJ118" i="9"/>
  <c r="AF118" i="9"/>
  <c r="AI118" i="9" s="1"/>
  <c r="AE118" i="9"/>
  <c r="AB118" i="9"/>
  <c r="AA118" i="9"/>
  <c r="J118" i="9"/>
  <c r="AL117" i="9"/>
  <c r="AK117" i="9"/>
  <c r="AM117" i="9" s="1"/>
  <c r="AJ117" i="9"/>
  <c r="AF117" i="9"/>
  <c r="AI117" i="9" s="1"/>
  <c r="AE117" i="9"/>
  <c r="AB117" i="9"/>
  <c r="AA117" i="9"/>
  <c r="J117" i="9"/>
  <c r="AM116" i="9"/>
  <c r="AL116" i="9"/>
  <c r="AK116" i="9"/>
  <c r="AJ116" i="9"/>
  <c r="AF116" i="9"/>
  <c r="AI116" i="9" s="1"/>
  <c r="AE116" i="9"/>
  <c r="AB116" i="9"/>
  <c r="AA116" i="9"/>
  <c r="J116" i="9"/>
  <c r="AL115" i="9"/>
  <c r="AK115" i="9"/>
  <c r="AM115" i="9" s="1"/>
  <c r="AJ115" i="9"/>
  <c r="AF115" i="9"/>
  <c r="AI115" i="9" s="1"/>
  <c r="AE115" i="9"/>
  <c r="AB115" i="9"/>
  <c r="AA115" i="9"/>
  <c r="J115" i="9"/>
  <c r="AM114" i="9"/>
  <c r="AL114" i="9"/>
  <c r="AK114" i="9"/>
  <c r="AJ114" i="9"/>
  <c r="AF114" i="9"/>
  <c r="AI114" i="9" s="1"/>
  <c r="AE114" i="9"/>
  <c r="AB114" i="9"/>
  <c r="AA114" i="9"/>
  <c r="J114" i="9"/>
  <c r="AL113" i="9"/>
  <c r="AK113" i="9"/>
  <c r="AM113" i="9" s="1"/>
  <c r="AJ113" i="9"/>
  <c r="AF113" i="9"/>
  <c r="AI113" i="9" s="1"/>
  <c r="AE113" i="9"/>
  <c r="AB113" i="9"/>
  <c r="AA113" i="9"/>
  <c r="J113" i="9"/>
  <c r="AM112" i="9"/>
  <c r="AL112" i="9"/>
  <c r="AK112" i="9"/>
  <c r="AJ112" i="9"/>
  <c r="AF112" i="9"/>
  <c r="AI112" i="9" s="1"/>
  <c r="AE112" i="9"/>
  <c r="AB112" i="9"/>
  <c r="AA112" i="9"/>
  <c r="J112" i="9"/>
  <c r="AL111" i="9"/>
  <c r="AK111" i="9"/>
  <c r="AM111" i="9" s="1"/>
  <c r="AJ111" i="9"/>
  <c r="AF111" i="9"/>
  <c r="AI111" i="9" s="1"/>
  <c r="AE111" i="9"/>
  <c r="AB111" i="9"/>
  <c r="AA111" i="9"/>
  <c r="J111" i="9"/>
  <c r="AM110" i="9"/>
  <c r="AL110" i="9"/>
  <c r="AK110" i="9"/>
  <c r="AJ110" i="9"/>
  <c r="AF110" i="9"/>
  <c r="AI110" i="9" s="1"/>
  <c r="AE110" i="9"/>
  <c r="AB110" i="9"/>
  <c r="AA110" i="9"/>
  <c r="J110" i="9"/>
  <c r="AL109" i="9"/>
  <c r="AK109" i="9"/>
  <c r="AJ109" i="9"/>
  <c r="AF109" i="9"/>
  <c r="AI109" i="9" s="1"/>
  <c r="AE109" i="9"/>
  <c r="AB109" i="9"/>
  <c r="AA109" i="9"/>
  <c r="J109" i="9"/>
  <c r="AL108" i="9"/>
  <c r="AK108" i="9"/>
  <c r="AJ108" i="9"/>
  <c r="AF108" i="9"/>
  <c r="AI108" i="9" s="1"/>
  <c r="AE108" i="9"/>
  <c r="AB108" i="9"/>
  <c r="AA108" i="9"/>
  <c r="J108" i="9"/>
  <c r="AM108" i="9" s="1"/>
  <c r="AL107" i="9"/>
  <c r="AK107" i="9"/>
  <c r="AJ107" i="9"/>
  <c r="AF107" i="9"/>
  <c r="AI107" i="9" s="1"/>
  <c r="AE107" i="9"/>
  <c r="AB107" i="9"/>
  <c r="AA107" i="9"/>
  <c r="J107" i="9"/>
  <c r="AM106" i="9"/>
  <c r="AL106" i="9"/>
  <c r="AK106" i="9"/>
  <c r="AJ106" i="9"/>
  <c r="AF106" i="9"/>
  <c r="AI106" i="9" s="1"/>
  <c r="AE106" i="9"/>
  <c r="AB106" i="9"/>
  <c r="AA106" i="9"/>
  <c r="J106" i="9"/>
  <c r="AL105" i="9"/>
  <c r="AK105" i="9"/>
  <c r="AM105" i="9" s="1"/>
  <c r="AJ105" i="9"/>
  <c r="AF105" i="9"/>
  <c r="AI105" i="9" s="1"/>
  <c r="AE105" i="9"/>
  <c r="AB105" i="9"/>
  <c r="AA105" i="9"/>
  <c r="J105" i="9"/>
  <c r="AM104" i="9"/>
  <c r="AL104" i="9"/>
  <c r="AK104" i="9"/>
  <c r="AJ104" i="9"/>
  <c r="AF104" i="9"/>
  <c r="AI104" i="9" s="1"/>
  <c r="AE104" i="9"/>
  <c r="AB104" i="9"/>
  <c r="AA104" i="9"/>
  <c r="J104" i="9"/>
  <c r="AL103" i="9"/>
  <c r="AK103" i="9"/>
  <c r="AM103" i="9" s="1"/>
  <c r="AJ103" i="9"/>
  <c r="AF103" i="9"/>
  <c r="AI103" i="9" s="1"/>
  <c r="AE103" i="9"/>
  <c r="AB103" i="9"/>
  <c r="AA103" i="9"/>
  <c r="J103" i="9"/>
  <c r="AM102" i="9"/>
  <c r="AL102" i="9"/>
  <c r="AK102" i="9"/>
  <c r="AJ102" i="9"/>
  <c r="AF102" i="9"/>
  <c r="AI102" i="9" s="1"/>
  <c r="AE102" i="9"/>
  <c r="AB102" i="9"/>
  <c r="AA102" i="9"/>
  <c r="J102" i="9"/>
  <c r="AL101" i="9"/>
  <c r="AK101" i="9"/>
  <c r="AM101" i="9" s="1"/>
  <c r="AJ101" i="9"/>
  <c r="AF101" i="9"/>
  <c r="AI101" i="9" s="1"/>
  <c r="AE101" i="9"/>
  <c r="AB101" i="9"/>
  <c r="AA101" i="9"/>
  <c r="J101" i="9"/>
  <c r="AM100" i="9"/>
  <c r="AL100" i="9"/>
  <c r="AK100" i="9"/>
  <c r="AJ100" i="9"/>
  <c r="AF100" i="9"/>
  <c r="AI100" i="9" s="1"/>
  <c r="AE100" i="9"/>
  <c r="AB100" i="9"/>
  <c r="AA100" i="9"/>
  <c r="J100" i="9"/>
  <c r="AL99" i="9"/>
  <c r="AK99" i="9"/>
  <c r="AM99" i="9" s="1"/>
  <c r="AJ99" i="9"/>
  <c r="AF99" i="9"/>
  <c r="AI99" i="9" s="1"/>
  <c r="AE99" i="9"/>
  <c r="AB99" i="9"/>
  <c r="AA99" i="9"/>
  <c r="J99" i="9"/>
  <c r="AM98" i="9"/>
  <c r="AL98" i="9"/>
  <c r="AK98" i="9"/>
  <c r="AJ98" i="9"/>
  <c r="AF98" i="9"/>
  <c r="AI98" i="9" s="1"/>
  <c r="AE98" i="9"/>
  <c r="AB98" i="9"/>
  <c r="AA98" i="9"/>
  <c r="J98" i="9"/>
  <c r="AL97" i="9"/>
  <c r="AK97" i="9"/>
  <c r="AM97" i="9" s="1"/>
  <c r="AJ97" i="9"/>
  <c r="AF97" i="9"/>
  <c r="AI97" i="9" s="1"/>
  <c r="AE97" i="9"/>
  <c r="AB97" i="9"/>
  <c r="AA97" i="9"/>
  <c r="J97" i="9"/>
  <c r="AM96" i="9"/>
  <c r="AL96" i="9"/>
  <c r="AK96" i="9"/>
  <c r="AJ96" i="9"/>
  <c r="AF96" i="9"/>
  <c r="AI96" i="9" s="1"/>
  <c r="AE96" i="9"/>
  <c r="AB96" i="9"/>
  <c r="AA96" i="9"/>
  <c r="J96" i="9"/>
  <c r="AL95" i="9"/>
  <c r="AK95" i="9"/>
  <c r="AM95" i="9" s="1"/>
  <c r="AJ95" i="9"/>
  <c r="AF95" i="9"/>
  <c r="AI95" i="9" s="1"/>
  <c r="AE95" i="9"/>
  <c r="AB95" i="9"/>
  <c r="AA95" i="9"/>
  <c r="J95" i="9"/>
  <c r="AM94" i="9"/>
  <c r="AL94" i="9"/>
  <c r="AK94" i="9"/>
  <c r="AJ94" i="9"/>
  <c r="AF94" i="9"/>
  <c r="AI94" i="9" s="1"/>
  <c r="AE94" i="9"/>
  <c r="AB94" i="9"/>
  <c r="AA94" i="9"/>
  <c r="J94" i="9"/>
  <c r="AL93" i="9"/>
  <c r="AK93" i="9"/>
  <c r="AM93" i="9" s="1"/>
  <c r="AJ93" i="9"/>
  <c r="AF93" i="9"/>
  <c r="AI93" i="9" s="1"/>
  <c r="AE93" i="9"/>
  <c r="AB93" i="9"/>
  <c r="AA93" i="9"/>
  <c r="J93" i="9"/>
  <c r="AM92" i="9"/>
  <c r="AL92" i="9"/>
  <c r="AK92" i="9"/>
  <c r="AJ92" i="9"/>
  <c r="AF92" i="9"/>
  <c r="AI92" i="9" s="1"/>
  <c r="AE92" i="9"/>
  <c r="AB92" i="9"/>
  <c r="AA92" i="9"/>
  <c r="J92" i="9"/>
  <c r="AL91" i="9"/>
  <c r="AK91" i="9"/>
  <c r="AM91" i="9" s="1"/>
  <c r="AJ91" i="9"/>
  <c r="AF91" i="9"/>
  <c r="AI91" i="9" s="1"/>
  <c r="AE91" i="9"/>
  <c r="AB91" i="9"/>
  <c r="AA91" i="9"/>
  <c r="J91" i="9"/>
  <c r="AM90" i="9"/>
  <c r="AL90" i="9"/>
  <c r="AK90" i="9"/>
  <c r="AJ90" i="9"/>
  <c r="AF90" i="9"/>
  <c r="AI90" i="9" s="1"/>
  <c r="AE90" i="9"/>
  <c r="AB90" i="9"/>
  <c r="AA90" i="9"/>
  <c r="J90" i="9"/>
  <c r="AL89" i="9"/>
  <c r="AK89" i="9"/>
  <c r="AM89" i="9" s="1"/>
  <c r="AJ89" i="9"/>
  <c r="AF89" i="9"/>
  <c r="AI89" i="9" s="1"/>
  <c r="AE89" i="9"/>
  <c r="AB89" i="9"/>
  <c r="AA89" i="9"/>
  <c r="J89" i="9"/>
  <c r="AM88" i="9"/>
  <c r="AL88" i="9"/>
  <c r="AK88" i="9"/>
  <c r="AJ88" i="9"/>
  <c r="AF88" i="9"/>
  <c r="AI88" i="9" s="1"/>
  <c r="AE88" i="9"/>
  <c r="AB88" i="9"/>
  <c r="AA88" i="9"/>
  <c r="J88" i="9"/>
  <c r="AL87" i="9"/>
  <c r="AK87" i="9"/>
  <c r="AM87" i="9" s="1"/>
  <c r="AJ87" i="9"/>
  <c r="AF87" i="9"/>
  <c r="AI87" i="9" s="1"/>
  <c r="AE87" i="9"/>
  <c r="AB87" i="9"/>
  <c r="AA87" i="9"/>
  <c r="J87" i="9"/>
  <c r="AM86" i="9"/>
  <c r="AL86" i="9"/>
  <c r="AK86" i="9"/>
  <c r="AJ86" i="9"/>
  <c r="AF86" i="9"/>
  <c r="AI86" i="9" s="1"/>
  <c r="AE86" i="9"/>
  <c r="AB86" i="9"/>
  <c r="AA86" i="9"/>
  <c r="J86" i="9"/>
  <c r="AL85" i="9"/>
  <c r="AK85" i="9"/>
  <c r="AM85" i="9" s="1"/>
  <c r="AJ85" i="9"/>
  <c r="AF85" i="9"/>
  <c r="AI85" i="9" s="1"/>
  <c r="AE85" i="9"/>
  <c r="AB85" i="9"/>
  <c r="AA85" i="9"/>
  <c r="J85" i="9"/>
  <c r="AM84" i="9"/>
  <c r="AL84" i="9"/>
  <c r="AK84" i="9"/>
  <c r="AJ84" i="9"/>
  <c r="AF84" i="9"/>
  <c r="AI84" i="9" s="1"/>
  <c r="AE84" i="9"/>
  <c r="AB84" i="9"/>
  <c r="AA84" i="9"/>
  <c r="J84" i="9"/>
  <c r="AL83" i="9"/>
  <c r="AK83" i="9"/>
  <c r="AM83" i="9" s="1"/>
  <c r="AJ83" i="9"/>
  <c r="AF83" i="9"/>
  <c r="AI83" i="9" s="1"/>
  <c r="AE83" i="9"/>
  <c r="AB83" i="9"/>
  <c r="AA83" i="9"/>
  <c r="J83" i="9"/>
  <c r="AM82" i="9"/>
  <c r="AL82" i="9"/>
  <c r="AK82" i="9"/>
  <c r="AJ82" i="9"/>
  <c r="AF82" i="9"/>
  <c r="AI82" i="9" s="1"/>
  <c r="AE82" i="9"/>
  <c r="AB82" i="9"/>
  <c r="AA82" i="9"/>
  <c r="J82" i="9"/>
  <c r="AL81" i="9"/>
  <c r="AK81" i="9"/>
  <c r="AM81" i="9" s="1"/>
  <c r="AJ81" i="9"/>
  <c r="AF81" i="9"/>
  <c r="AI81" i="9" s="1"/>
  <c r="AE81" i="9"/>
  <c r="AB81" i="9"/>
  <c r="AA81" i="9"/>
  <c r="J81" i="9"/>
  <c r="AM80" i="9"/>
  <c r="AL80" i="9"/>
  <c r="AK80" i="9"/>
  <c r="AJ80" i="9"/>
  <c r="AF80" i="9"/>
  <c r="AI80" i="9" s="1"/>
  <c r="AE80" i="9"/>
  <c r="AB80" i="9"/>
  <c r="AA80" i="9"/>
  <c r="J80" i="9"/>
  <c r="AL79" i="9"/>
  <c r="AK79" i="9"/>
  <c r="AM79" i="9" s="1"/>
  <c r="AJ79" i="9"/>
  <c r="AF79" i="9"/>
  <c r="AI79" i="9" s="1"/>
  <c r="AE79" i="9"/>
  <c r="AB79" i="9"/>
  <c r="AA79" i="9"/>
  <c r="J79" i="9"/>
  <c r="AM78" i="9"/>
  <c r="AL78" i="9"/>
  <c r="AK78" i="9"/>
  <c r="AJ78" i="9"/>
  <c r="AF78" i="9"/>
  <c r="AI78" i="9" s="1"/>
  <c r="AE78" i="9"/>
  <c r="AB78" i="9"/>
  <c r="AA78" i="9"/>
  <c r="J78" i="9"/>
  <c r="AL77" i="9"/>
  <c r="AK77" i="9"/>
  <c r="AM77" i="9" s="1"/>
  <c r="AJ77" i="9"/>
  <c r="AF77" i="9"/>
  <c r="AI77" i="9" s="1"/>
  <c r="AE77" i="9"/>
  <c r="AB77" i="9"/>
  <c r="AA77" i="9"/>
  <c r="J77" i="9"/>
  <c r="AM76" i="9"/>
  <c r="AL76" i="9"/>
  <c r="AK76" i="9"/>
  <c r="AJ76" i="9"/>
  <c r="AF76" i="9"/>
  <c r="AI76" i="9" s="1"/>
  <c r="AE76" i="9"/>
  <c r="AB76" i="9"/>
  <c r="AA76" i="9"/>
  <c r="J76" i="9"/>
  <c r="AL75" i="9"/>
  <c r="AK75" i="9"/>
  <c r="AM75" i="9" s="1"/>
  <c r="AJ75" i="9"/>
  <c r="AF75" i="9"/>
  <c r="AI75" i="9" s="1"/>
  <c r="AE75" i="9"/>
  <c r="AB75" i="9"/>
  <c r="AA75" i="9"/>
  <c r="J75" i="9"/>
  <c r="AM74" i="9"/>
  <c r="AL74" i="9"/>
  <c r="AK74" i="9"/>
  <c r="AJ74" i="9"/>
  <c r="AF74" i="9"/>
  <c r="AI74" i="9" s="1"/>
  <c r="AE74" i="9"/>
  <c r="AB74" i="9"/>
  <c r="AA74" i="9"/>
  <c r="J74" i="9"/>
  <c r="AL73" i="9"/>
  <c r="AK73" i="9"/>
  <c r="AM73" i="9" s="1"/>
  <c r="AJ73" i="9"/>
  <c r="AF73" i="9"/>
  <c r="AI73" i="9" s="1"/>
  <c r="AE73" i="9"/>
  <c r="AB73" i="9"/>
  <c r="AA73" i="9"/>
  <c r="J73" i="9"/>
  <c r="AM72" i="9"/>
  <c r="AL72" i="9"/>
  <c r="AK72" i="9"/>
  <c r="AJ72" i="9"/>
  <c r="AF72" i="9"/>
  <c r="AI72" i="9" s="1"/>
  <c r="AE72" i="9"/>
  <c r="AB72" i="9"/>
  <c r="AA72" i="9"/>
  <c r="J72" i="9"/>
  <c r="AL71" i="9"/>
  <c r="AK71" i="9"/>
  <c r="AM71" i="9" s="1"/>
  <c r="AJ71" i="9"/>
  <c r="AF71" i="9"/>
  <c r="AI71" i="9" s="1"/>
  <c r="AE71" i="9"/>
  <c r="AB71" i="9"/>
  <c r="AA71" i="9"/>
  <c r="J71" i="9"/>
  <c r="AM70" i="9"/>
  <c r="AL70" i="9"/>
  <c r="AK70" i="9"/>
  <c r="AJ70" i="9"/>
  <c r="AF70" i="9"/>
  <c r="AI70" i="9" s="1"/>
  <c r="AE70" i="9"/>
  <c r="AB70" i="9"/>
  <c r="AA70" i="9"/>
  <c r="J70" i="9"/>
  <c r="AK69" i="9"/>
  <c r="AM69" i="9" s="1"/>
  <c r="AF69" i="9"/>
  <c r="AI69" i="9" s="1"/>
  <c r="AE69" i="9"/>
  <c r="AB69" i="9"/>
  <c r="AA69" i="9"/>
  <c r="AJ69" i="9" s="1"/>
  <c r="J69" i="9"/>
  <c r="AM68" i="9"/>
  <c r="AL68" i="9"/>
  <c r="AK68" i="9"/>
  <c r="AF68" i="9"/>
  <c r="AG68" i="9" s="1"/>
  <c r="AE68" i="9"/>
  <c r="AB68" i="9"/>
  <c r="AA68" i="9"/>
  <c r="AJ68" i="9" s="1"/>
  <c r="J68" i="9"/>
  <c r="AK67" i="9"/>
  <c r="AL67" i="9" s="1"/>
  <c r="AJ67" i="9"/>
  <c r="AF67" i="9"/>
  <c r="AI67" i="9" s="1"/>
  <c r="AE67" i="9"/>
  <c r="AB67" i="9"/>
  <c r="AA67" i="9"/>
  <c r="J67" i="9"/>
  <c r="AM66" i="9"/>
  <c r="AL66" i="9"/>
  <c r="AK66" i="9"/>
  <c r="AF66" i="9"/>
  <c r="AG66" i="9" s="1"/>
  <c r="AE66" i="9"/>
  <c r="AB66" i="9"/>
  <c r="AA66" i="9"/>
  <c r="AJ66" i="9" s="1"/>
  <c r="J66" i="9"/>
  <c r="AK65" i="9"/>
  <c r="AM65" i="9" s="1"/>
  <c r="AF65" i="9"/>
  <c r="AI65" i="9" s="1"/>
  <c r="AE65" i="9"/>
  <c r="AB65" i="9"/>
  <c r="AA65" i="9"/>
  <c r="AJ65" i="9" s="1"/>
  <c r="J65" i="9"/>
  <c r="AM64" i="9"/>
  <c r="AK64" i="9"/>
  <c r="AL64" i="9" s="1"/>
  <c r="AF64" i="9"/>
  <c r="AG64" i="9" s="1"/>
  <c r="AE64" i="9"/>
  <c r="AB64" i="9"/>
  <c r="AA64" i="9"/>
  <c r="AJ64" i="9" s="1"/>
  <c r="J64" i="9"/>
  <c r="AK63" i="9"/>
  <c r="AM63" i="9" s="1"/>
  <c r="AF63" i="9"/>
  <c r="AI63" i="9" s="1"/>
  <c r="AE63" i="9"/>
  <c r="AB63" i="9"/>
  <c r="AA63" i="9"/>
  <c r="AJ63" i="9" s="1"/>
  <c r="J63" i="9"/>
  <c r="AM62" i="9"/>
  <c r="AK62" i="9"/>
  <c r="AL62" i="9" s="1"/>
  <c r="AF62" i="9"/>
  <c r="AG62" i="9" s="1"/>
  <c r="AE62" i="9"/>
  <c r="AB62" i="9"/>
  <c r="AA62" i="9"/>
  <c r="AJ62" i="9" s="1"/>
  <c r="J62" i="9"/>
  <c r="AK61" i="9"/>
  <c r="AL61" i="9" s="1"/>
  <c r="AF61" i="9"/>
  <c r="AI61" i="9" s="1"/>
  <c r="AE61" i="9"/>
  <c r="AC61" i="9"/>
  <c r="AD61" i="9" s="1"/>
  <c r="AB61" i="9"/>
  <c r="AA61" i="9"/>
  <c r="AJ61" i="9" s="1"/>
  <c r="J61" i="9"/>
  <c r="AM60" i="9"/>
  <c r="AK60" i="9"/>
  <c r="AL60" i="9" s="1"/>
  <c r="AF60" i="9"/>
  <c r="AG60" i="9" s="1"/>
  <c r="AE60" i="9"/>
  <c r="AB60" i="9"/>
  <c r="AA60" i="9"/>
  <c r="AJ60" i="9" s="1"/>
  <c r="J60" i="9"/>
  <c r="AK59" i="9"/>
  <c r="AM59" i="9" s="1"/>
  <c r="AF59" i="9"/>
  <c r="AI59" i="9" s="1"/>
  <c r="AE59" i="9"/>
  <c r="AC59" i="9"/>
  <c r="AD59" i="9" s="1"/>
  <c r="AB59" i="9"/>
  <c r="AA59" i="9"/>
  <c r="AJ59" i="9" s="1"/>
  <c r="J59" i="9"/>
  <c r="AM58" i="9"/>
  <c r="AK58" i="9"/>
  <c r="AL58" i="9" s="1"/>
  <c r="AF58" i="9"/>
  <c r="AG58" i="9" s="1"/>
  <c r="AE58" i="9"/>
  <c r="AB58" i="9"/>
  <c r="AA58" i="9"/>
  <c r="AJ58" i="9" s="1"/>
  <c r="J58" i="9"/>
  <c r="AK57" i="9"/>
  <c r="AM57" i="9" s="1"/>
  <c r="AF57" i="9"/>
  <c r="AG57" i="9" s="1"/>
  <c r="AE57" i="9"/>
  <c r="AC57" i="9"/>
  <c r="AD57" i="9" s="1"/>
  <c r="AB57" i="9"/>
  <c r="AA57" i="9"/>
  <c r="AJ57" i="9" s="1"/>
  <c r="J57" i="9"/>
  <c r="AM56" i="9"/>
  <c r="AK56" i="9"/>
  <c r="AL56" i="9" s="1"/>
  <c r="AF56" i="9"/>
  <c r="AG56" i="9" s="1"/>
  <c r="AE56" i="9"/>
  <c r="AB56" i="9"/>
  <c r="AA56" i="9"/>
  <c r="AJ56" i="9" s="1"/>
  <c r="J56" i="9"/>
  <c r="AK55" i="9"/>
  <c r="AL55" i="9" s="1"/>
  <c r="AF55" i="9"/>
  <c r="AI55" i="9" s="1"/>
  <c r="AE55" i="9"/>
  <c r="AC55" i="9"/>
  <c r="AD55" i="9" s="1"/>
  <c r="AB55" i="9"/>
  <c r="AA55" i="9"/>
  <c r="AJ55" i="9" s="1"/>
  <c r="J55" i="9"/>
  <c r="AM54" i="9"/>
  <c r="AK54" i="9"/>
  <c r="AL54" i="9" s="1"/>
  <c r="AF54" i="9"/>
  <c r="AG54" i="9" s="1"/>
  <c r="AE54" i="9"/>
  <c r="AB54" i="9"/>
  <c r="AA54" i="9"/>
  <c r="AJ54" i="9" s="1"/>
  <c r="J54" i="9"/>
  <c r="AK53" i="9"/>
  <c r="AM53" i="9" s="1"/>
  <c r="AF53" i="9"/>
  <c r="AI53" i="9" s="1"/>
  <c r="AE53" i="9"/>
  <c r="AC53" i="9"/>
  <c r="AD53" i="9" s="1"/>
  <c r="AB53" i="9"/>
  <c r="AA53" i="9"/>
  <c r="AJ53" i="9" s="1"/>
  <c r="J53" i="9"/>
  <c r="AM52" i="9"/>
  <c r="AK52" i="9"/>
  <c r="AL52" i="9" s="1"/>
  <c r="AF52" i="9"/>
  <c r="AG52" i="9" s="1"/>
  <c r="AE52" i="9"/>
  <c r="AB52" i="9"/>
  <c r="AA52" i="9"/>
  <c r="AJ52" i="9" s="1"/>
  <c r="J52" i="9"/>
  <c r="AK51" i="9"/>
  <c r="AM51" i="9" s="1"/>
  <c r="AF51" i="9"/>
  <c r="AI51" i="9" s="1"/>
  <c r="AE51" i="9"/>
  <c r="AC51" i="9"/>
  <c r="AD51" i="9" s="1"/>
  <c r="AB51" i="9"/>
  <c r="AA51" i="9"/>
  <c r="AJ51" i="9" s="1"/>
  <c r="J51" i="9"/>
  <c r="AM50" i="9"/>
  <c r="AK50" i="9"/>
  <c r="AL50" i="9" s="1"/>
  <c r="AF50" i="9"/>
  <c r="AG50" i="9" s="1"/>
  <c r="AE50" i="9"/>
  <c r="AB50" i="9"/>
  <c r="AA50" i="9"/>
  <c r="AJ50" i="9" s="1"/>
  <c r="J50" i="9"/>
  <c r="AK49" i="9"/>
  <c r="AM49" i="9" s="1"/>
  <c r="AF49" i="9"/>
  <c r="AG49" i="9" s="1"/>
  <c r="AE49" i="9"/>
  <c r="AC49" i="9"/>
  <c r="AD49" i="9" s="1"/>
  <c r="AB49" i="9"/>
  <c r="AA49" i="9"/>
  <c r="AJ49" i="9" s="1"/>
  <c r="J49" i="9"/>
  <c r="AM48" i="9"/>
  <c r="AK48" i="9"/>
  <c r="AL48" i="9" s="1"/>
  <c r="AF48" i="9"/>
  <c r="AG48" i="9" s="1"/>
  <c r="AE48" i="9"/>
  <c r="AB48" i="9"/>
  <c r="AA48" i="9"/>
  <c r="AJ48" i="9" s="1"/>
  <c r="J48" i="9"/>
  <c r="AK47" i="9"/>
  <c r="AM47" i="9" s="1"/>
  <c r="AF47" i="9"/>
  <c r="AI47" i="9" s="1"/>
  <c r="AE47" i="9"/>
  <c r="AC47" i="9"/>
  <c r="AD47" i="9" s="1"/>
  <c r="AB47" i="9"/>
  <c r="AA47" i="9"/>
  <c r="AJ47" i="9" s="1"/>
  <c r="J47" i="9"/>
  <c r="AM46" i="9"/>
  <c r="AK46" i="9"/>
  <c r="AL46" i="9" s="1"/>
  <c r="AF46" i="9"/>
  <c r="AG46" i="9" s="1"/>
  <c r="AE46" i="9"/>
  <c r="AB46" i="9"/>
  <c r="AA46" i="9"/>
  <c r="AJ46" i="9" s="1"/>
  <c r="J46" i="9"/>
  <c r="AK45" i="9"/>
  <c r="AM45" i="9" s="1"/>
  <c r="AF45" i="9"/>
  <c r="AI45" i="9" s="1"/>
  <c r="AE45" i="9"/>
  <c r="AC45" i="9"/>
  <c r="AD45" i="9" s="1"/>
  <c r="AB45" i="9"/>
  <c r="AA45" i="9"/>
  <c r="AJ45" i="9" s="1"/>
  <c r="J45" i="9"/>
  <c r="AM44" i="9"/>
  <c r="AK44" i="9"/>
  <c r="AL44" i="9" s="1"/>
  <c r="AF44" i="9"/>
  <c r="AG44" i="9" s="1"/>
  <c r="AE44" i="9"/>
  <c r="AB44" i="9"/>
  <c r="AA44" i="9"/>
  <c r="AJ44" i="9" s="1"/>
  <c r="J44" i="9"/>
  <c r="AK43" i="9"/>
  <c r="AL43" i="9" s="1"/>
  <c r="AF43" i="9"/>
  <c r="AI43" i="9" s="1"/>
  <c r="AE43" i="9"/>
  <c r="AC43" i="9"/>
  <c r="AD43" i="9" s="1"/>
  <c r="AB43" i="9"/>
  <c r="AA43" i="9"/>
  <c r="AJ43" i="9" s="1"/>
  <c r="J43" i="9"/>
  <c r="AM42" i="9"/>
  <c r="AK42" i="9"/>
  <c r="AL42" i="9" s="1"/>
  <c r="AF42" i="9"/>
  <c r="AG42" i="9" s="1"/>
  <c r="AE42" i="9"/>
  <c r="AB42" i="9"/>
  <c r="AA42" i="9"/>
  <c r="AJ42" i="9" s="1"/>
  <c r="J42" i="9"/>
  <c r="AK41" i="9"/>
  <c r="AL41" i="9" s="1"/>
  <c r="AF41" i="9"/>
  <c r="AG41" i="9" s="1"/>
  <c r="AE41" i="9"/>
  <c r="AC41" i="9"/>
  <c r="AD41" i="9" s="1"/>
  <c r="AB41" i="9"/>
  <c r="AA41" i="9"/>
  <c r="AJ41" i="9" s="1"/>
  <c r="J41" i="9"/>
  <c r="AM40" i="9"/>
  <c r="AK40" i="9"/>
  <c r="AL40" i="9" s="1"/>
  <c r="AF40" i="9"/>
  <c r="AG40" i="9" s="1"/>
  <c r="AE40" i="9"/>
  <c r="AB40" i="9"/>
  <c r="AA40" i="9"/>
  <c r="AJ40" i="9" s="1"/>
  <c r="J40" i="9"/>
  <c r="AK39" i="9"/>
  <c r="AL39" i="9" s="1"/>
  <c r="AF39" i="9"/>
  <c r="AG39" i="9" s="1"/>
  <c r="AE39" i="9"/>
  <c r="AC39" i="9"/>
  <c r="AD39" i="9" s="1"/>
  <c r="AB39" i="9"/>
  <c r="AA39" i="9"/>
  <c r="AJ39" i="9" s="1"/>
  <c r="J39" i="9"/>
  <c r="AM38" i="9"/>
  <c r="AK38" i="9"/>
  <c r="AL38" i="9" s="1"/>
  <c r="AF38" i="9"/>
  <c r="AG38" i="9" s="1"/>
  <c r="AE38" i="9"/>
  <c r="AB38" i="9"/>
  <c r="AA38" i="9"/>
  <c r="AJ38" i="9" s="1"/>
  <c r="J38" i="9"/>
  <c r="AK37" i="9"/>
  <c r="AL37" i="9" s="1"/>
  <c r="AF37" i="9"/>
  <c r="AI37" i="9" s="1"/>
  <c r="AE37" i="9"/>
  <c r="AC37" i="9"/>
  <c r="AD37" i="9" s="1"/>
  <c r="AB37" i="9"/>
  <c r="AA37" i="9"/>
  <c r="AJ37" i="9" s="1"/>
  <c r="J37" i="9"/>
  <c r="AM36" i="9"/>
  <c r="AK36" i="9"/>
  <c r="AL36" i="9" s="1"/>
  <c r="AF36" i="9"/>
  <c r="AG36" i="9" s="1"/>
  <c r="AE36" i="9"/>
  <c r="AB36" i="9"/>
  <c r="AA36" i="9"/>
  <c r="AJ36" i="9" s="1"/>
  <c r="J36" i="9"/>
  <c r="AK35" i="9"/>
  <c r="AL35" i="9" s="1"/>
  <c r="AF35" i="9"/>
  <c r="AI35" i="9" s="1"/>
  <c r="AE35" i="9"/>
  <c r="AC35" i="9"/>
  <c r="AD35" i="9" s="1"/>
  <c r="AB35" i="9"/>
  <c r="AA35" i="9"/>
  <c r="AJ35" i="9" s="1"/>
  <c r="J35" i="9"/>
  <c r="AM34" i="9"/>
  <c r="AK34" i="9"/>
  <c r="AL34" i="9" s="1"/>
  <c r="AF34" i="9"/>
  <c r="AG34" i="9" s="1"/>
  <c r="AE34" i="9"/>
  <c r="AB34" i="9"/>
  <c r="AA34" i="9"/>
  <c r="AJ34" i="9" s="1"/>
  <c r="J34" i="9"/>
  <c r="AK33" i="9"/>
  <c r="AM33" i="9" s="1"/>
  <c r="AF33" i="9"/>
  <c r="AG33" i="9" s="1"/>
  <c r="AE33" i="9"/>
  <c r="AC33" i="9"/>
  <c r="AD33" i="9" s="1"/>
  <c r="AB33" i="9"/>
  <c r="AA33" i="9"/>
  <c r="AJ33" i="9" s="1"/>
  <c r="J33" i="9"/>
  <c r="AM32" i="9"/>
  <c r="AK32" i="9"/>
  <c r="AL32" i="9" s="1"/>
  <c r="AF32" i="9"/>
  <c r="AG32" i="9" s="1"/>
  <c r="AE32" i="9"/>
  <c r="AB32" i="9"/>
  <c r="AA32" i="9"/>
  <c r="AJ32" i="9" s="1"/>
  <c r="J32" i="9"/>
  <c r="AK31" i="9"/>
  <c r="AM31" i="9" s="1"/>
  <c r="AF31" i="9"/>
  <c r="AI31" i="9" s="1"/>
  <c r="AE31" i="9"/>
  <c r="AC31" i="9"/>
  <c r="AD31" i="9" s="1"/>
  <c r="AB31" i="9"/>
  <c r="AA31" i="9"/>
  <c r="AJ31" i="9" s="1"/>
  <c r="J31" i="9"/>
  <c r="AM30" i="9"/>
  <c r="AK30" i="9"/>
  <c r="AL30" i="9" s="1"/>
  <c r="AF30" i="9"/>
  <c r="AG30" i="9" s="1"/>
  <c r="AE30" i="9"/>
  <c r="AB30" i="9"/>
  <c r="AA30" i="9"/>
  <c r="AJ30" i="9" s="1"/>
  <c r="J30" i="9"/>
  <c r="AK29" i="9"/>
  <c r="AL29" i="9" s="1"/>
  <c r="AF29" i="9"/>
  <c r="AI29" i="9" s="1"/>
  <c r="AE29" i="9"/>
  <c r="AC29" i="9"/>
  <c r="AD29" i="9" s="1"/>
  <c r="AB29" i="9"/>
  <c r="AA29" i="9"/>
  <c r="AJ29" i="9" s="1"/>
  <c r="J29" i="9"/>
  <c r="AM28" i="9"/>
  <c r="AK28" i="9"/>
  <c r="AL28" i="9" s="1"/>
  <c r="AF28" i="9"/>
  <c r="AG28" i="9" s="1"/>
  <c r="AE28" i="9"/>
  <c r="AB28" i="9"/>
  <c r="AA28" i="9"/>
  <c r="AJ28" i="9" s="1"/>
  <c r="J28" i="9"/>
  <c r="AK27" i="9"/>
  <c r="AL27" i="9" s="1"/>
  <c r="AF27" i="9"/>
  <c r="AI27" i="9" s="1"/>
  <c r="AE27" i="9"/>
  <c r="AC27" i="9"/>
  <c r="AD27" i="9" s="1"/>
  <c r="AB27" i="9"/>
  <c r="AA27" i="9"/>
  <c r="AJ27" i="9" s="1"/>
  <c r="J27" i="9"/>
  <c r="AM26" i="9"/>
  <c r="AK26" i="9"/>
  <c r="AL26" i="9" s="1"/>
  <c r="AF26" i="9"/>
  <c r="AG26" i="9" s="1"/>
  <c r="AE26" i="9"/>
  <c r="AB26" i="9"/>
  <c r="AA26" i="9"/>
  <c r="AJ26" i="9" s="1"/>
  <c r="J26" i="9"/>
  <c r="AK25" i="9"/>
  <c r="AL25" i="9" s="1"/>
  <c r="AF25" i="9"/>
  <c r="AG25" i="9" s="1"/>
  <c r="AE25" i="9"/>
  <c r="AC25" i="9"/>
  <c r="AD25" i="9" s="1"/>
  <c r="AB25" i="9"/>
  <c r="AA25" i="9"/>
  <c r="AJ25" i="9" s="1"/>
  <c r="J25" i="9"/>
  <c r="AM24" i="9"/>
  <c r="AK24" i="9"/>
  <c r="AL24" i="9" s="1"/>
  <c r="AF24" i="9"/>
  <c r="AG24" i="9" s="1"/>
  <c r="AE24" i="9"/>
  <c r="AB24" i="9"/>
  <c r="AA24" i="9"/>
  <c r="AJ24" i="9" s="1"/>
  <c r="J24" i="9"/>
  <c r="AK23" i="9"/>
  <c r="AM23" i="9" s="1"/>
  <c r="AF23" i="9"/>
  <c r="AG23" i="9" s="1"/>
  <c r="AE23" i="9"/>
  <c r="AC23" i="9"/>
  <c r="AD23" i="9" s="1"/>
  <c r="AB23" i="9"/>
  <c r="AA23" i="9"/>
  <c r="AJ23" i="9" s="1"/>
  <c r="J23" i="9"/>
  <c r="AM22" i="9"/>
  <c r="AK22" i="9"/>
  <c r="AL22" i="9" s="1"/>
  <c r="AF22" i="9"/>
  <c r="AG22" i="9" s="1"/>
  <c r="AE22" i="9"/>
  <c r="AB22" i="9"/>
  <c r="AA22" i="9"/>
  <c r="AJ22" i="9" s="1"/>
  <c r="J22" i="9"/>
  <c r="AK21" i="9"/>
  <c r="AM21" i="9" s="1"/>
  <c r="AF21" i="9"/>
  <c r="AI21" i="9" s="1"/>
  <c r="AE21" i="9"/>
  <c r="AC21" i="9"/>
  <c r="AD21" i="9" s="1"/>
  <c r="AB21" i="9"/>
  <c r="AA21" i="9"/>
  <c r="AJ21" i="9" s="1"/>
  <c r="J21" i="9"/>
  <c r="AM20" i="9"/>
  <c r="AK20" i="9"/>
  <c r="AL20" i="9" s="1"/>
  <c r="AF20" i="9"/>
  <c r="AG20" i="9" s="1"/>
  <c r="AE20" i="9"/>
  <c r="AB20" i="9"/>
  <c r="AA20" i="9"/>
  <c r="AJ20" i="9" s="1"/>
  <c r="J20" i="9"/>
  <c r="AK19" i="9"/>
  <c r="AM19" i="9" s="1"/>
  <c r="AF19" i="9"/>
  <c r="AI19" i="9" s="1"/>
  <c r="AE19" i="9"/>
  <c r="AC19" i="9"/>
  <c r="AD19" i="9" s="1"/>
  <c r="AB19" i="9"/>
  <c r="AA19" i="9"/>
  <c r="AJ19" i="9" s="1"/>
  <c r="J19" i="9"/>
  <c r="AM18" i="9"/>
  <c r="AK18" i="9"/>
  <c r="AL18" i="9" s="1"/>
  <c r="AF18" i="9"/>
  <c r="AG18" i="9" s="1"/>
  <c r="AE18" i="9"/>
  <c r="AB18" i="9"/>
  <c r="AA18" i="9"/>
  <c r="AJ18" i="9" s="1"/>
  <c r="J18" i="9"/>
  <c r="AK17" i="9"/>
  <c r="AM17" i="9" s="1"/>
  <c r="AF17" i="9"/>
  <c r="AG17" i="9" s="1"/>
  <c r="AE17" i="9"/>
  <c r="AC17" i="9"/>
  <c r="AD17" i="9" s="1"/>
  <c r="AB17" i="9"/>
  <c r="AA17" i="9"/>
  <c r="AJ17" i="9" s="1"/>
  <c r="J17" i="9"/>
  <c r="AM16" i="9"/>
  <c r="AK16" i="9"/>
  <c r="AL16" i="9" s="1"/>
  <c r="AF16" i="9"/>
  <c r="AG16" i="9" s="1"/>
  <c r="AE16" i="9"/>
  <c r="AB16" i="9"/>
  <c r="AA16" i="9"/>
  <c r="AJ16" i="9" s="1"/>
  <c r="J16" i="9"/>
  <c r="AK15" i="9"/>
  <c r="AM15" i="9" s="1"/>
  <c r="AF15" i="9"/>
  <c r="AI15" i="9" s="1"/>
  <c r="AE15" i="9"/>
  <c r="AC15" i="9"/>
  <c r="AD15" i="9" s="1"/>
  <c r="AB15" i="9"/>
  <c r="AA15" i="9"/>
  <c r="AJ15" i="9" s="1"/>
  <c r="J15" i="9"/>
  <c r="AM14" i="9"/>
  <c r="AK14" i="9"/>
  <c r="AL14" i="9" s="1"/>
  <c r="AF14" i="9"/>
  <c r="AG14" i="9" s="1"/>
  <c r="AE14" i="9"/>
  <c r="AB14" i="9"/>
  <c r="AA14" i="9"/>
  <c r="AJ14" i="9" s="1"/>
  <c r="J14" i="9"/>
  <c r="AK13" i="9"/>
  <c r="AL13" i="9" s="1"/>
  <c r="AF13" i="9"/>
  <c r="AI13" i="9" s="1"/>
  <c r="AE13" i="9"/>
  <c r="AC13" i="9"/>
  <c r="AD13" i="9" s="1"/>
  <c r="AB13" i="9"/>
  <c r="AA13" i="9"/>
  <c r="AJ13" i="9" s="1"/>
  <c r="J13" i="9"/>
  <c r="AM12" i="9"/>
  <c r="AK12" i="9"/>
  <c r="AL12" i="9" s="1"/>
  <c r="AF12" i="9"/>
  <c r="AG12" i="9" s="1"/>
  <c r="AE12" i="9"/>
  <c r="AB12" i="9"/>
  <c r="AA12" i="9"/>
  <c r="AJ12" i="9" s="1"/>
  <c r="J12" i="9"/>
  <c r="AK11" i="9"/>
  <c r="AL11" i="9" s="1"/>
  <c r="AF11" i="9"/>
  <c r="AI11" i="9" s="1"/>
  <c r="AE11" i="9"/>
  <c r="AC11" i="9"/>
  <c r="AD11" i="9" s="1"/>
  <c r="AB11" i="9"/>
  <c r="AA11" i="9"/>
  <c r="AJ11" i="9" s="1"/>
  <c r="J11" i="9"/>
  <c r="AM10" i="9"/>
  <c r="AK10" i="9"/>
  <c r="AL10" i="9" s="1"/>
  <c r="AF10" i="9"/>
  <c r="AG10" i="9" s="1"/>
  <c r="AE10" i="9"/>
  <c r="AB10" i="9"/>
  <c r="AA10" i="9"/>
  <c r="AJ10" i="9" s="1"/>
  <c r="J10" i="9"/>
  <c r="AK9" i="9"/>
  <c r="AL9" i="9" s="1"/>
  <c r="AF9" i="9"/>
  <c r="AG9" i="9" s="1"/>
  <c r="AE9" i="9"/>
  <c r="AC9" i="9"/>
  <c r="AD9" i="9" s="1"/>
  <c r="AB9" i="9"/>
  <c r="AA9" i="9"/>
  <c r="AJ9" i="9" s="1"/>
  <c r="J9" i="9"/>
  <c r="AM8" i="9"/>
  <c r="AK8" i="9"/>
  <c r="AL8" i="9" s="1"/>
  <c r="AF8" i="9"/>
  <c r="AG8" i="9" s="1"/>
  <c r="AE8" i="9"/>
  <c r="AB8" i="9"/>
  <c r="AA8" i="9"/>
  <c r="AJ8" i="9" s="1"/>
  <c r="J8" i="9"/>
  <c r="AK7" i="9"/>
  <c r="AM7" i="9" s="1"/>
  <c r="AF7" i="9"/>
  <c r="AG7" i="9" s="1"/>
  <c r="AE7" i="9"/>
  <c r="AC7" i="9"/>
  <c r="AD7" i="9" s="1"/>
  <c r="AB7" i="9"/>
  <c r="AA7" i="9"/>
  <c r="AJ7" i="9" s="1"/>
  <c r="J7" i="9"/>
  <c r="AM6" i="9"/>
  <c r="AK6" i="9"/>
  <c r="AL6" i="9" s="1"/>
  <c r="AF6" i="9"/>
  <c r="AG6" i="9" s="1"/>
  <c r="AE6" i="9"/>
  <c r="AB6" i="9"/>
  <c r="AA6" i="9"/>
  <c r="AJ6" i="9" s="1"/>
  <c r="J6" i="9"/>
  <c r="AK5" i="9"/>
  <c r="AL5" i="9" s="1"/>
  <c r="AF5" i="9"/>
  <c r="AI5" i="9" s="1"/>
  <c r="AE5" i="9"/>
  <c r="AC5" i="9"/>
  <c r="AD5" i="9" s="1"/>
  <c r="AB5" i="9"/>
  <c r="AA5" i="9"/>
  <c r="AJ5" i="9" s="1"/>
  <c r="J5" i="9"/>
  <c r="AM4" i="9"/>
  <c r="AK4" i="9"/>
  <c r="AL4" i="9" s="1"/>
  <c r="AF4" i="9"/>
  <c r="AG4" i="9" s="1"/>
  <c r="AE4" i="9"/>
  <c r="AB4" i="9"/>
  <c r="AC121" i="9" s="1"/>
  <c r="AD121" i="9" s="1"/>
  <c r="AA4" i="9"/>
  <c r="AJ4" i="9" s="1"/>
  <c r="J4" i="9"/>
  <c r="AK3" i="9"/>
  <c r="AL3" i="9" s="1"/>
  <c r="AF3" i="9"/>
  <c r="AI3" i="9" s="1"/>
  <c r="AE3" i="9"/>
  <c r="AC3" i="9"/>
  <c r="AD3" i="9" s="1"/>
  <c r="AB3" i="9"/>
  <c r="AC470" i="9" s="1"/>
  <c r="AD470" i="9" s="1"/>
  <c r="AA3" i="9"/>
  <c r="AJ3" i="9" s="1"/>
  <c r="J3" i="9"/>
  <c r="AM2" i="9"/>
  <c r="AK2" i="9"/>
  <c r="AL2" i="9" s="1"/>
  <c r="AF2" i="9"/>
  <c r="AG2" i="9" s="1"/>
  <c r="AE2" i="9"/>
  <c r="AB2" i="9"/>
  <c r="AA2" i="9"/>
  <c r="AJ2" i="9" s="1"/>
  <c r="J2" i="9"/>
  <c r="AH2297" i="9"/>
  <c r="AH2276" i="9"/>
  <c r="AH2267" i="9"/>
  <c r="AH2242" i="9"/>
  <c r="AH2234" i="9"/>
  <c r="AH2220" i="9"/>
  <c r="AH2204" i="9"/>
  <c r="AH2188" i="9"/>
  <c r="AH2223" i="9"/>
  <c r="AH2207" i="9"/>
  <c r="AH2191" i="9"/>
  <c r="AH2080" i="9"/>
  <c r="AH2103" i="9"/>
  <c r="AH2109" i="9"/>
  <c r="AH2023" i="9"/>
  <c r="AH2050" i="9"/>
  <c r="AH1955" i="9"/>
  <c r="AH1983" i="9"/>
  <c r="AH1927" i="9"/>
  <c r="AH1847" i="9"/>
  <c r="AH1758" i="9"/>
  <c r="AH1719" i="9"/>
  <c r="AH1664" i="9"/>
  <c r="AH1635" i="9"/>
  <c r="AH1617" i="9"/>
  <c r="AH1599" i="9"/>
  <c r="AH1838" i="9"/>
  <c r="AH1675" i="9"/>
  <c r="AH1701" i="9"/>
  <c r="AH1572" i="9"/>
  <c r="AH1556" i="9"/>
  <c r="AH1540" i="9"/>
  <c r="AH1524" i="9"/>
  <c r="AH1508" i="9"/>
  <c r="AH1492" i="9"/>
  <c r="AH1653" i="9"/>
  <c r="AH1565" i="9"/>
  <c r="AH1543" i="9"/>
  <c r="AH1521" i="9"/>
  <c r="AH1501" i="9"/>
  <c r="AH1454" i="9"/>
  <c r="AH1471" i="9"/>
  <c r="AH1436" i="9"/>
  <c r="AH1404" i="9"/>
  <c r="AH1372" i="9"/>
  <c r="AH1234" i="9"/>
  <c r="AH1202" i="9"/>
  <c r="AH1304" i="9"/>
  <c r="AH1271" i="9"/>
  <c r="AH1239" i="9"/>
  <c r="AH1207" i="9"/>
  <c r="AH1342" i="9"/>
  <c r="AH1277" i="9"/>
  <c r="AH1245" i="9"/>
  <c r="AH1197" i="9"/>
  <c r="AH1316" i="9"/>
  <c r="AH962" i="9"/>
  <c r="AH796" i="9"/>
  <c r="AH774" i="9"/>
  <c r="AH754" i="9"/>
  <c r="AH732" i="9"/>
  <c r="AH712" i="9"/>
  <c r="AH696" i="9"/>
  <c r="AH680" i="9"/>
  <c r="AH664" i="9"/>
  <c r="AH926" i="9"/>
  <c r="AH887" i="9"/>
  <c r="AH940" i="9"/>
  <c r="AH893" i="9"/>
  <c r="AH747" i="9"/>
  <c r="AH727" i="9"/>
  <c r="AH707" i="9"/>
  <c r="AH683" i="9"/>
  <c r="AH571" i="9"/>
  <c r="AH547" i="9"/>
  <c r="AH956" i="9"/>
  <c r="AH642" i="9"/>
  <c r="AH601" i="9"/>
  <c r="AH585" i="9"/>
  <c r="AH289" i="9"/>
  <c r="AH243" i="9"/>
  <c r="AH628" i="9"/>
  <c r="AH598" i="9"/>
  <c r="AH582" i="9"/>
  <c r="AH52" i="9"/>
  <c r="AH20" i="9"/>
  <c r="AH2293" i="9"/>
  <c r="AH2269" i="9"/>
  <c r="AH2259" i="9"/>
  <c r="AH2240" i="9"/>
  <c r="AH2232" i="9"/>
  <c r="AH2216" i="9"/>
  <c r="AH2200" i="9"/>
  <c r="AH2184" i="9"/>
  <c r="AH2219" i="9"/>
  <c r="AH2203" i="9"/>
  <c r="AH2187" i="9"/>
  <c r="AH2115" i="9"/>
  <c r="AH2099" i="9"/>
  <c r="AH2018" i="9"/>
  <c r="AH2008" i="9"/>
  <c r="AH2035" i="9"/>
  <c r="AH1939" i="9"/>
  <c r="AH1975" i="9"/>
  <c r="AH1911" i="9"/>
  <c r="AH1810" i="9"/>
  <c r="AH1742" i="9"/>
  <c r="AH1703" i="9"/>
  <c r="AH1655" i="9"/>
  <c r="AH1631" i="9"/>
  <c r="AH1613" i="9"/>
  <c r="AH1595" i="9"/>
  <c r="AH1715" i="9"/>
  <c r="AH1667" i="9"/>
  <c r="AH1689" i="9"/>
  <c r="AH1568" i="9"/>
  <c r="AH1552" i="9"/>
  <c r="AH1536" i="9"/>
  <c r="AH1520" i="9"/>
  <c r="AH1504" i="9"/>
  <c r="AH1488" i="9"/>
  <c r="AH1583" i="9"/>
  <c r="AH1559" i="9"/>
  <c r="AH1537" i="9"/>
  <c r="AH1517" i="9"/>
  <c r="AH1495" i="9"/>
  <c r="AH1468" i="9"/>
  <c r="AH1458" i="9"/>
  <c r="AH1428" i="9"/>
  <c r="AH1396" i="9"/>
  <c r="AH1330" i="9"/>
  <c r="AH1226" i="9"/>
  <c r="AH1364" i="9"/>
  <c r="AH1288" i="9"/>
  <c r="AH1263" i="9"/>
  <c r="AH1231" i="9"/>
  <c r="AH1199" i="9"/>
  <c r="AH1326" i="9"/>
  <c r="AH1269" i="9"/>
  <c r="AH1237" i="9"/>
  <c r="AH1189" i="9"/>
  <c r="AH1300" i="9"/>
  <c r="AH952" i="9"/>
  <c r="AH809" i="9"/>
  <c r="AH790" i="9"/>
  <c r="AH770" i="9"/>
  <c r="AH748" i="9"/>
  <c r="AH726" i="9"/>
  <c r="AH708" i="9"/>
  <c r="AH692" i="9"/>
  <c r="AH676" i="9"/>
  <c r="AH976" i="9"/>
  <c r="AH910" i="9"/>
  <c r="AH990" i="9"/>
  <c r="AH924" i="9"/>
  <c r="AH869" i="9"/>
  <c r="AH763" i="9"/>
  <c r="AH743" i="9"/>
  <c r="AH699" i="9"/>
  <c r="AH679" i="9"/>
  <c r="AH563" i="9"/>
  <c r="AH938" i="9"/>
  <c r="AH626" i="9"/>
  <c r="AH597" i="9"/>
  <c r="AH581" i="9"/>
  <c r="AH516" i="9"/>
  <c r="AH466" i="9"/>
  <c r="AH285" i="9"/>
  <c r="AH296" i="9"/>
  <c r="AH237" i="9"/>
  <c r="AH612" i="9"/>
  <c r="AH594" i="9"/>
  <c r="AH578" i="9"/>
  <c r="AH44" i="9"/>
  <c r="AH12" i="9"/>
  <c r="AH2296" i="9"/>
  <c r="AH2265" i="9"/>
  <c r="AH2239" i="9"/>
  <c r="AH2214" i="9"/>
  <c r="AH2182" i="9"/>
  <c r="AH2201" i="9"/>
  <c r="AH2078" i="9"/>
  <c r="AH2007" i="9"/>
  <c r="AH1931" i="9"/>
  <c r="AH1909" i="9"/>
  <c r="AH1740" i="9"/>
  <c r="AH1696" i="9"/>
  <c r="AH1629" i="9"/>
  <c r="AH1593" i="9"/>
  <c r="AH1660" i="9"/>
  <c r="AH1566" i="9"/>
  <c r="AH1534" i="9"/>
  <c r="AH1502" i="9"/>
  <c r="AH1579" i="9"/>
  <c r="AH1535" i="9"/>
  <c r="AH1491" i="9"/>
  <c r="AH1450" i="9"/>
  <c r="AH1392" i="9"/>
  <c r="AH2372" i="9"/>
  <c r="AH2255" i="9"/>
  <c r="AH2230" i="9"/>
  <c r="AH2198" i="9"/>
  <c r="AH2217" i="9"/>
  <c r="AH2185" i="9"/>
  <c r="AH2097" i="9"/>
  <c r="AH2010" i="9"/>
  <c r="AH2027" i="9"/>
  <c r="AH1967" i="9"/>
  <c r="AH1798" i="9"/>
  <c r="AH1648" i="9"/>
  <c r="AH1611" i="9"/>
  <c r="AH1692" i="9"/>
  <c r="AH1657" i="9"/>
  <c r="AH1550" i="9"/>
  <c r="AH1518" i="9"/>
  <c r="AH1486" i="9"/>
  <c r="AH1555" i="9"/>
  <c r="AH1515" i="9"/>
  <c r="AH1460" i="9"/>
  <c r="AH1424" i="9"/>
  <c r="AH1322" i="9"/>
  <c r="AH904" i="9"/>
  <c r="AH789" i="9"/>
  <c r="AH785" i="9"/>
  <c r="AH769" i="9"/>
  <c r="AH721" i="9"/>
  <c r="AH630" i="9"/>
  <c r="AH22" i="9"/>
  <c r="AH2284" i="9"/>
  <c r="AH2253" i="9"/>
  <c r="AH2235" i="9"/>
  <c r="AH2210" i="9"/>
  <c r="AH2186" i="9"/>
  <c r="AH2211" i="9"/>
  <c r="AH2183" i="9"/>
  <c r="AH2105" i="9"/>
  <c r="AH2052" i="9"/>
  <c r="AH2046" i="9"/>
  <c r="AH2009" i="9"/>
  <c r="AH1907" i="9"/>
  <c r="AH1766" i="9"/>
  <c r="AH1687" i="9"/>
  <c r="AH1633" i="9"/>
  <c r="AH1603" i="9"/>
  <c r="AH1691" i="9"/>
  <c r="AH1709" i="9"/>
  <c r="AH1562" i="9"/>
  <c r="AH1538" i="9"/>
  <c r="AH1512" i="9"/>
  <c r="AH1567" i="9"/>
  <c r="AH1531" i="9"/>
  <c r="AH1499" i="9"/>
  <c r="AH1483" i="9"/>
  <c r="AH1420" i="9"/>
  <c r="AH1376" i="9"/>
  <c r="AH1218" i="9"/>
  <c r="AH1320" i="9"/>
  <c r="AH1264" i="9"/>
  <c r="AH1223" i="9"/>
  <c r="AH1346" i="9"/>
  <c r="AH1270" i="9"/>
  <c r="AH1229" i="9"/>
  <c r="AH1332" i="9"/>
  <c r="AH954" i="9"/>
  <c r="AH805" i="9"/>
  <c r="AH780" i="9"/>
  <c r="AH750" i="9"/>
  <c r="AH722" i="9"/>
  <c r="AH700" i="9"/>
  <c r="AH678" i="9"/>
  <c r="AH960" i="9"/>
  <c r="AH896" i="9"/>
  <c r="AH932" i="9"/>
  <c r="AH799" i="9"/>
  <c r="AH775" i="9"/>
  <c r="AH745" i="9"/>
  <c r="AH715" i="9"/>
  <c r="AH691" i="9"/>
  <c r="AH567" i="9"/>
  <c r="AH988" i="9"/>
  <c r="AH906" i="9"/>
  <c r="AH599" i="9"/>
  <c r="AH577" i="9"/>
  <c r="AH500" i="9"/>
  <c r="AH288" i="9"/>
  <c r="AH233" i="9"/>
  <c r="AH644" i="9"/>
  <c r="AH596" i="9"/>
  <c r="AH537" i="9"/>
  <c r="AH28" i="9"/>
  <c r="AH66" i="9"/>
  <c r="AH38" i="9"/>
  <c r="AH16" i="9"/>
  <c r="AH2291" i="9"/>
  <c r="AH2244" i="9"/>
  <c r="AH2228" i="9"/>
  <c r="AH2206" i="9"/>
  <c r="AH2229" i="9"/>
  <c r="AH2205" i="9"/>
  <c r="AH2088" i="9"/>
  <c r="AH2119" i="9"/>
  <c r="AH2044" i="9"/>
  <c r="AH2012" i="9"/>
  <c r="AH1979" i="9"/>
  <c r="AH1863" i="9"/>
  <c r="AH1738" i="9"/>
  <c r="AH1672" i="9"/>
  <c r="AH1625" i="9"/>
  <c r="AH1597" i="9"/>
  <c r="AH1683" i="9"/>
  <c r="AH1586" i="9"/>
  <c r="AH1558" i="9"/>
  <c r="AH1530" i="9"/>
  <c r="AH1506" i="9"/>
  <c r="AH1685" i="9"/>
  <c r="AH1553" i="9"/>
  <c r="AH1523" i="9"/>
  <c r="AH1487" i="9"/>
  <c r="AH1466" i="9"/>
  <c r="AH1412" i="9"/>
  <c r="AH1314" i="9"/>
  <c r="AH1210" i="9"/>
  <c r="AH1296" i="9"/>
  <c r="AH1255" i="9"/>
  <c r="AH1215" i="9"/>
  <c r="AH1334" i="9"/>
  <c r="AH1261" i="9"/>
  <c r="AH1213" i="9"/>
  <c r="AH1308" i="9"/>
  <c r="AH936" i="9"/>
  <c r="AH801" i="9"/>
  <c r="AH772" i="9"/>
  <c r="AH742" i="9"/>
  <c r="AH716" i="9"/>
  <c r="AH694" i="9"/>
  <c r="AH672" i="9"/>
  <c r="AH942" i="9"/>
  <c r="AH855" i="9"/>
  <c r="AH908" i="9"/>
  <c r="AH793" i="9"/>
  <c r="AH767" i="9"/>
  <c r="AH737" i="9"/>
  <c r="AH711" i="9"/>
  <c r="AH681" i="9"/>
  <c r="AH972" i="9"/>
  <c r="AH257" i="9"/>
  <c r="AH2325" i="9"/>
  <c r="AH2280" i="9"/>
  <c r="AH2245" i="9"/>
  <c r="AH2233" i="9"/>
  <c r="AH2208" i="9"/>
  <c r="AH2231" i="9"/>
  <c r="AH2209" i="9"/>
  <c r="AH2181" i="9"/>
  <c r="AH2101" i="9"/>
  <c r="AH2048" i="9"/>
  <c r="AH2020" i="9"/>
  <c r="AH1903" i="9"/>
  <c r="AH1879" i="9"/>
  <c r="AH1750" i="9"/>
  <c r="AH1680" i="9"/>
  <c r="AH1627" i="9"/>
  <c r="AH1601" i="9"/>
  <c r="AH1684" i="9"/>
  <c r="AH1677" i="9"/>
  <c r="AH1560" i="9"/>
  <c r="AH1532" i="9"/>
  <c r="AH1510" i="9"/>
  <c r="AH1480" i="9"/>
  <c r="AH1563" i="9"/>
  <c r="AH1527" i="9"/>
  <c r="AH1489" i="9"/>
  <c r="AH1475" i="9"/>
  <c r="AH1416" i="9"/>
  <c r="AH1338" i="9"/>
  <c r="AH1217" i="9"/>
  <c r="AH1312" i="9"/>
  <c r="AH1256" i="9"/>
  <c r="AH1216" i="9"/>
  <c r="AH1344" i="9"/>
  <c r="AH1262" i="9"/>
  <c r="AH1221" i="9"/>
  <c r="AH1324" i="9"/>
  <c r="AH944" i="9"/>
  <c r="AH804" i="9"/>
  <c r="AH778" i="9"/>
  <c r="AH746" i="9"/>
  <c r="AH718" i="9"/>
  <c r="AH698" i="9"/>
  <c r="AH674" i="9"/>
  <c r="AH950" i="9"/>
  <c r="AH894" i="9"/>
  <c r="AH916" i="9"/>
  <c r="AH795" i="9"/>
  <c r="AH771" i="9"/>
  <c r="AH739" i="9"/>
  <c r="AH713" i="9"/>
  <c r="AH687" i="9"/>
  <c r="AH559" i="9"/>
  <c r="AH980" i="9"/>
  <c r="AH891" i="9"/>
  <c r="AH595" i="9"/>
  <c r="AH493" i="9"/>
  <c r="AH648" i="9"/>
  <c r="AH469" i="9"/>
  <c r="AH286" i="9"/>
  <c r="AH229" i="9"/>
  <c r="AH636" i="9"/>
  <c r="AH592" i="9"/>
  <c r="AH62" i="9"/>
  <c r="AH39" i="9"/>
  <c r="AH30" i="9"/>
  <c r="AH217" i="9"/>
  <c r="AH209" i="9"/>
  <c r="AH32" i="9"/>
  <c r="AH2292" i="9"/>
  <c r="AH2271" i="9"/>
  <c r="AH2237" i="9"/>
  <c r="AH2218" i="9"/>
  <c r="AH2192" i="9"/>
  <c r="AH2215" i="9"/>
  <c r="AH2193" i="9"/>
  <c r="AH2121" i="9"/>
  <c r="AH2094" i="9"/>
  <c r="AH2006" i="9"/>
  <c r="AH1923" i="9"/>
  <c r="AH1935" i="9"/>
  <c r="AH1782" i="9"/>
  <c r="AH1711" i="9"/>
  <c r="AH1641" i="9"/>
  <c r="AH1609" i="9"/>
  <c r="AH1670" i="9"/>
  <c r="AH1652" i="9"/>
  <c r="AH1570" i="9"/>
  <c r="AH1544" i="9"/>
  <c r="AH1516" i="9"/>
  <c r="AH1494" i="9"/>
  <c r="AH1571" i="9"/>
  <c r="AH1539" i="9"/>
  <c r="AH1505" i="9"/>
  <c r="AH1452" i="9"/>
  <c r="AH1440" i="9"/>
  <c r="AH1384" i="9"/>
  <c r="AH1233" i="9"/>
  <c r="AH1336" i="9"/>
  <c r="AH1279" i="9"/>
  <c r="AH1232" i="9"/>
  <c r="AH1191" i="9"/>
  <c r="AH1294" i="9"/>
  <c r="AH1238" i="9"/>
  <c r="AH1360" i="9"/>
  <c r="AH978" i="9"/>
  <c r="AH889" i="9"/>
  <c r="AH786" i="9"/>
  <c r="AH758" i="9"/>
  <c r="AH730" i="9"/>
  <c r="AH704" i="9"/>
  <c r="AH684" i="9"/>
  <c r="AH984" i="9"/>
  <c r="AH900" i="9"/>
  <c r="AH958" i="9"/>
  <c r="AH885" i="9"/>
  <c r="AH779" i="9"/>
  <c r="AH753" i="9"/>
  <c r="AH723" i="9"/>
  <c r="AH695" i="9"/>
  <c r="AH665" i="9"/>
  <c r="AH543" i="9"/>
  <c r="AH922" i="9"/>
  <c r="AH583" i="9"/>
  <c r="AH293" i="9"/>
  <c r="AH638" i="9"/>
  <c r="AH292" i="9"/>
  <c r="AH239" i="9"/>
  <c r="AH201" i="9"/>
  <c r="AH602" i="9"/>
  <c r="AH580" i="9"/>
  <c r="AH36" i="9"/>
  <c r="AH7" i="9"/>
  <c r="AH54" i="9"/>
  <c r="AH646" i="9"/>
  <c r="AH614" i="9"/>
  <c r="AH605" i="9"/>
  <c r="AH574" i="9"/>
  <c r="AH557" i="9"/>
  <c r="AH541" i="9"/>
  <c r="AH524" i="9"/>
  <c r="AH508" i="9"/>
  <c r="AH492" i="9"/>
  <c r="AH460" i="9"/>
  <c r="AH756" i="9"/>
  <c r="AH2301" i="9"/>
  <c r="AH2243" i="9"/>
  <c r="AH2202" i="9"/>
  <c r="AH2199" i="9"/>
  <c r="AH2111" i="9"/>
  <c r="AH1971" i="9"/>
  <c r="AH1851" i="9"/>
  <c r="AH1656" i="9"/>
  <c r="AH1589" i="9"/>
  <c r="AH1582" i="9"/>
  <c r="AH1528" i="9"/>
  <c r="AH1669" i="9"/>
  <c r="AH1519" i="9"/>
  <c r="AH1464" i="9"/>
  <c r="AH1306" i="9"/>
  <c r="AH1286" i="9"/>
  <c r="AH1208" i="9"/>
  <c r="AH1254" i="9"/>
  <c r="AH1292" i="9"/>
  <c r="AH798" i="9"/>
  <c r="AH740" i="9"/>
  <c r="AH690" i="9"/>
  <c r="AH934" i="9"/>
  <c r="AH899" i="9"/>
  <c r="AH761" i="9"/>
  <c r="AH709" i="9"/>
  <c r="AH555" i="9"/>
  <c r="AH634" i="9"/>
  <c r="AH587" i="9"/>
  <c r="AH299" i="9"/>
  <c r="AH622" i="9"/>
  <c r="AH273" i="9"/>
  <c r="AH225" i="9"/>
  <c r="AH604" i="9"/>
  <c r="AH57" i="9"/>
  <c r="AH24" i="9"/>
  <c r="AH2295" i="9"/>
  <c r="AH2238" i="9"/>
  <c r="AH2195" i="9"/>
  <c r="AH2117" i="9"/>
  <c r="AH1790" i="9"/>
  <c r="AH1678" i="9"/>
  <c r="AH1522" i="9"/>
  <c r="AH1507" i="9"/>
  <c r="AH1290" i="9"/>
  <c r="AH1192" i="9"/>
  <c r="AH986" i="9"/>
  <c r="AH734" i="9"/>
  <c r="AH902" i="9"/>
  <c r="AH755" i="9"/>
  <c r="AH549" i="9"/>
  <c r="AH532" i="9"/>
  <c r="AH461" i="9"/>
  <c r="AH213" i="9"/>
  <c r="AH41" i="9"/>
  <c r="AH46" i="9"/>
  <c r="AH287" i="9"/>
  <c r="AH724" i="9"/>
  <c r="AH751" i="9"/>
  <c r="AH539" i="9"/>
  <c r="AH525" i="9"/>
  <c r="AH298" i="9"/>
  <c r="AH205" i="9"/>
  <c r="AH33" i="9"/>
  <c r="AH14" i="9"/>
  <c r="AH255" i="9"/>
  <c r="AH2261" i="9"/>
  <c r="AH2226" i="9"/>
  <c r="AH2227" i="9"/>
  <c r="AH2084" i="9"/>
  <c r="AH2016" i="9"/>
  <c r="AH1959" i="9"/>
  <c r="AH1832" i="9"/>
  <c r="AH1621" i="9"/>
  <c r="AH1676" i="9"/>
  <c r="AH1554" i="9"/>
  <c r="AH1500" i="9"/>
  <c r="AH1551" i="9"/>
  <c r="AH1479" i="9"/>
  <c r="AH1408" i="9"/>
  <c r="AH1209" i="9"/>
  <c r="AH1318" i="9"/>
  <c r="AH1205" i="9"/>
  <c r="AH928" i="9"/>
  <c r="AH766" i="9"/>
  <c r="AH714" i="9"/>
  <c r="AH670" i="9"/>
  <c r="AH982" i="9"/>
  <c r="AH791" i="9"/>
  <c r="AH675" i="9"/>
  <c r="AH964" i="9"/>
  <c r="AH603" i="9"/>
  <c r="AH640" i="9"/>
  <c r="AH251" i="9"/>
  <c r="AH586" i="9"/>
  <c r="AH18" i="9"/>
  <c r="AH56" i="9"/>
  <c r="AH25" i="9"/>
  <c r="AH2299" i="9"/>
  <c r="AH2241" i="9"/>
  <c r="AH2196" i="9"/>
  <c r="AH2197" i="9"/>
  <c r="AH2107" i="9"/>
  <c r="AH1963" i="9"/>
  <c r="AH1826" i="9"/>
  <c r="AH1645" i="9"/>
  <c r="AH1840" i="9"/>
  <c r="AH1578" i="9"/>
  <c r="AH1526" i="9"/>
  <c r="AH1587" i="9"/>
  <c r="AH1511" i="9"/>
  <c r="AH1456" i="9"/>
  <c r="AH1298" i="9"/>
  <c r="AH1284" i="9"/>
  <c r="AH1200" i="9"/>
  <c r="AH1253" i="9"/>
  <c r="AH794" i="9"/>
  <c r="AH738" i="9"/>
  <c r="AH688" i="9"/>
  <c r="AH918" i="9"/>
  <c r="AH897" i="9"/>
  <c r="AH759" i="9"/>
  <c r="AH703" i="9"/>
  <c r="AH551" i="9"/>
  <c r="AH618" i="9"/>
  <c r="AH579" i="9"/>
  <c r="AH297" i="9"/>
  <c r="AH468" i="9"/>
  <c r="AH221" i="9"/>
  <c r="AH600" i="9"/>
  <c r="AH49" i="9"/>
  <c r="AH8" i="9"/>
  <c r="AH2194" i="9"/>
  <c r="AH1947" i="9"/>
  <c r="AH1643" i="9"/>
  <c r="AH1574" i="9"/>
  <c r="AH1575" i="9"/>
  <c r="AH1448" i="9"/>
  <c r="AH1280" i="9"/>
  <c r="AH1246" i="9"/>
  <c r="AH788" i="9"/>
  <c r="AH686" i="9"/>
  <c r="AH895" i="9"/>
  <c r="AH697" i="9"/>
  <c r="AH610" i="9"/>
  <c r="AH295" i="9"/>
  <c r="AH265" i="9"/>
  <c r="AH590" i="9"/>
  <c r="AH259" i="9"/>
  <c r="AH1248" i="9"/>
  <c r="AH735" i="9"/>
  <c r="AH517" i="9"/>
  <c r="AH294" i="9"/>
  <c r="AH197" i="9"/>
  <c r="AH17" i="9"/>
  <c r="AH50" i="9"/>
  <c r="AH2" i="9"/>
  <c r="AH263" i="9"/>
  <c r="AH2212" i="9"/>
  <c r="AH2113" i="9"/>
  <c r="AH1919" i="9"/>
  <c r="AH1651" i="9"/>
  <c r="AH1490" i="9"/>
  <c r="AH1444" i="9"/>
  <c r="AH1328" i="9"/>
  <c r="AH1278" i="9"/>
  <c r="AH702" i="9"/>
  <c r="AH948" i="9"/>
  <c r="AH719" i="9"/>
  <c r="AH914" i="9"/>
  <c r="AH467" i="9"/>
  <c r="AH275" i="9"/>
  <c r="AH606" i="9"/>
  <c r="AH6" i="9"/>
  <c r="AH58" i="9"/>
  <c r="AH42" i="9"/>
  <c r="AH10" i="9"/>
  <c r="AH2288" i="9"/>
  <c r="AH2236" i="9"/>
  <c r="AH2190" i="9"/>
  <c r="AH2189" i="9"/>
  <c r="AH2056" i="9"/>
  <c r="AH1915" i="9"/>
  <c r="AH1774" i="9"/>
  <c r="AH1637" i="9"/>
  <c r="AH1723" i="9"/>
  <c r="AH1564" i="9"/>
  <c r="AH1514" i="9"/>
  <c r="AH1569" i="9"/>
  <c r="AH1503" i="9"/>
  <c r="AH1432" i="9"/>
  <c r="AH1225" i="9"/>
  <c r="AH1272" i="9"/>
  <c r="AH873" i="9"/>
  <c r="AH1230" i="9"/>
  <c r="AH970" i="9"/>
  <c r="AH782" i="9"/>
  <c r="AH682" i="9"/>
  <c r="AH898" i="9"/>
  <c r="AH861" i="9"/>
  <c r="AH693" i="9"/>
  <c r="AH607" i="9"/>
  <c r="AH291" i="9"/>
  <c r="AH253" i="9"/>
  <c r="AH588" i="9"/>
  <c r="AH23" i="9"/>
  <c r="AH267" i="9"/>
  <c r="AH2263" i="9"/>
  <c r="AH2213" i="9"/>
  <c r="AH2062" i="9"/>
  <c r="AH1688" i="9"/>
  <c r="AH1605" i="9"/>
  <c r="AH1542" i="9"/>
  <c r="AH1533" i="9"/>
  <c r="AH1380" i="9"/>
  <c r="AH1224" i="9"/>
  <c r="AH1340" i="9"/>
  <c r="AH968" i="9"/>
  <c r="AH777" i="9"/>
  <c r="AH573" i="9"/>
  <c r="AH589" i="9"/>
  <c r="AH616" i="9"/>
  <c r="AH235" i="9"/>
  <c r="AH60" i="9"/>
  <c r="AH40" i="9"/>
  <c r="AH283" i="9"/>
  <c r="AH279" i="9"/>
  <c r="AH808" i="9"/>
  <c r="AH2257" i="9"/>
  <c r="AH2224" i="9"/>
  <c r="AH2225" i="9"/>
  <c r="AH2122" i="9"/>
  <c r="AH2022" i="9"/>
  <c r="AH1951" i="9"/>
  <c r="AH1816" i="9"/>
  <c r="AH1619" i="9"/>
  <c r="AH1668" i="9"/>
  <c r="AH1548" i="9"/>
  <c r="AH1498" i="9"/>
  <c r="AH1549" i="9"/>
  <c r="AH1462" i="9"/>
  <c r="AH1400" i="9"/>
  <c r="AH1201" i="9"/>
  <c r="AH1247" i="9"/>
  <c r="AH1310" i="9"/>
  <c r="AH1190" i="9"/>
  <c r="AH920" i="9"/>
  <c r="AH764" i="9"/>
  <c r="AH710" i="9"/>
  <c r="AH668" i="9"/>
  <c r="AH974" i="9"/>
  <c r="AH787" i="9"/>
  <c r="AH731" i="9"/>
  <c r="AH671" i="9"/>
  <c r="AH946" i="9"/>
  <c r="AH593" i="9"/>
  <c r="AH509" i="9"/>
  <c r="AH632" i="9"/>
  <c r="AH290" i="9"/>
  <c r="AH249" i="9"/>
  <c r="AH620" i="9"/>
  <c r="AH584" i="9"/>
  <c r="AH9" i="9"/>
  <c r="AH284" i="9"/>
  <c r="AH2274" i="9"/>
  <c r="AH2222" i="9"/>
  <c r="AH2221" i="9"/>
  <c r="AH2077" i="9"/>
  <c r="AH2014" i="9"/>
  <c r="AH1943" i="9"/>
  <c r="AH1727" i="9"/>
  <c r="AH1615" i="9"/>
  <c r="AH1659" i="9"/>
  <c r="AH1546" i="9"/>
  <c r="AH1496" i="9"/>
  <c r="AH1547" i="9"/>
  <c r="AH1473" i="9"/>
  <c r="AH1388" i="9"/>
  <c r="AH1356" i="9"/>
  <c r="AH1240" i="9"/>
  <c r="AH1302" i="9"/>
  <c r="AH1368" i="9"/>
  <c r="AH912" i="9"/>
  <c r="AH762" i="9"/>
  <c r="AH706" i="9"/>
  <c r="AH666" i="9"/>
  <c r="AH966" i="9"/>
  <c r="AH783" i="9"/>
  <c r="AH729" i="9"/>
  <c r="AH667" i="9"/>
  <c r="AH930" i="9"/>
  <c r="AH591" i="9"/>
  <c r="AH501" i="9"/>
  <c r="AH624" i="9"/>
  <c r="AH281" i="9"/>
  <c r="AH247" i="9"/>
  <c r="AH608" i="9"/>
  <c r="AH576" i="9"/>
  <c r="AH4" i="9"/>
  <c r="AH48" i="9"/>
  <c r="AH68" i="9"/>
  <c r="AH64" i="9"/>
  <c r="AH34" i="9"/>
  <c r="AH26" i="9"/>
  <c r="AH271" i="9"/>
  <c r="AI1223" i="9" l="1"/>
  <c r="AI1346" i="9"/>
  <c r="AG1484" i="9"/>
  <c r="AG2328" i="9"/>
  <c r="AI2200" i="9"/>
  <c r="AI253" i="9"/>
  <c r="AI299" i="9"/>
  <c r="AI1226" i="9"/>
  <c r="AG1227" i="9"/>
  <c r="AG1647" i="9"/>
  <c r="AG1012" i="9"/>
  <c r="AG474" i="9"/>
  <c r="AI39" i="9"/>
  <c r="AM107" i="9"/>
  <c r="AG491" i="9"/>
  <c r="AI492" i="9"/>
  <c r="AG560" i="9"/>
  <c r="AG561" i="9"/>
  <c r="AI769" i="9"/>
  <c r="AG831" i="9"/>
  <c r="AG531" i="9"/>
  <c r="AI549" i="9"/>
  <c r="AG552" i="9"/>
  <c r="AG553" i="9"/>
  <c r="AI1774" i="9"/>
  <c r="AI721" i="9"/>
  <c r="AG2250" i="9"/>
  <c r="AG507" i="9"/>
  <c r="AI508" i="9"/>
  <c r="AI573" i="9"/>
  <c r="AG575" i="9"/>
  <c r="AI753" i="9"/>
  <c r="AG863" i="9"/>
  <c r="AG878" i="9"/>
  <c r="AG879" i="9"/>
  <c r="AG996" i="9"/>
  <c r="AG1141" i="9"/>
  <c r="AI1533" i="9"/>
  <c r="AI1711" i="9"/>
  <c r="AG1713" i="9"/>
  <c r="AI1715" i="9"/>
  <c r="AG1717" i="9"/>
  <c r="AG1867" i="9"/>
  <c r="AG2001" i="9"/>
  <c r="AG2166" i="9"/>
  <c r="AI2232" i="9"/>
  <c r="AG2290" i="9"/>
  <c r="AG11" i="9"/>
  <c r="AI221" i="9"/>
  <c r="AG479" i="9"/>
  <c r="AI500" i="9"/>
  <c r="AG515" i="9"/>
  <c r="AI697" i="9"/>
  <c r="AI785" i="9"/>
  <c r="AG815" i="9"/>
  <c r="AG2127" i="9"/>
  <c r="AG484" i="9"/>
  <c r="AG499" i="9"/>
  <c r="AI1851" i="9"/>
  <c r="AI2216" i="9"/>
  <c r="AG2323" i="9"/>
  <c r="AI2372" i="9"/>
  <c r="AI23" i="9"/>
  <c r="AI56" i="9"/>
  <c r="AI279" i="9"/>
  <c r="AI284" i="9"/>
  <c r="AG523" i="9"/>
  <c r="AG530" i="9"/>
  <c r="AG1735" i="9"/>
  <c r="AG1853" i="9"/>
  <c r="AG847" i="9"/>
  <c r="AG1028" i="9"/>
  <c r="AG2013" i="9"/>
  <c r="AG2041" i="9"/>
  <c r="AI2044" i="9"/>
  <c r="AI2184" i="9"/>
  <c r="AG2246" i="9"/>
  <c r="AG2264" i="9"/>
  <c r="AI24" i="9"/>
  <c r="AI237" i="9"/>
  <c r="AI469" i="9"/>
  <c r="AI525" i="9"/>
  <c r="AI737" i="9"/>
  <c r="AI801" i="9"/>
  <c r="AG802" i="9"/>
  <c r="AI855" i="9"/>
  <c r="AG1044" i="9"/>
  <c r="AG1157" i="9"/>
  <c r="AI1487" i="9"/>
  <c r="AG1729" i="9"/>
  <c r="AG1733" i="9"/>
  <c r="AG1877" i="9"/>
  <c r="AG1985" i="9"/>
  <c r="AI2062" i="9"/>
  <c r="AG2085" i="9"/>
  <c r="AG2086" i="9"/>
  <c r="AI2088" i="9"/>
  <c r="AG31" i="9"/>
  <c r="AI263" i="9"/>
  <c r="AI291" i="9"/>
  <c r="AG459" i="9"/>
  <c r="AI460" i="9"/>
  <c r="AI466" i="9"/>
  <c r="AG522" i="9"/>
  <c r="AI541" i="9"/>
  <c r="AG544" i="9"/>
  <c r="AG545" i="9"/>
  <c r="AI681" i="9"/>
  <c r="AI729" i="9"/>
  <c r="AI761" i="9"/>
  <c r="AI793" i="9"/>
  <c r="AG823" i="9"/>
  <c r="AG1004" i="9"/>
  <c r="AG1036" i="9"/>
  <c r="AG1989" i="9"/>
  <c r="AG2021" i="9"/>
  <c r="AI2023" i="9"/>
  <c r="AI2050" i="9"/>
  <c r="AI2208" i="9"/>
  <c r="AI2240" i="9"/>
  <c r="AG2252" i="9"/>
  <c r="AG2282" i="9"/>
  <c r="AG1665" i="9"/>
  <c r="AI1670" i="9"/>
  <c r="AG1671" i="9"/>
  <c r="AG1673" i="9"/>
  <c r="AG1721" i="9"/>
  <c r="AI1723" i="9"/>
  <c r="AG1725" i="9"/>
  <c r="AI1790" i="9"/>
  <c r="AG1829" i="9"/>
  <c r="AG1830" i="9"/>
  <c r="AI1832" i="9"/>
  <c r="AG1869" i="9"/>
  <c r="AG1886" i="9"/>
  <c r="AI16" i="9"/>
  <c r="AG55" i="9"/>
  <c r="AI205" i="9"/>
  <c r="AI239" i="9"/>
  <c r="AG452" i="9"/>
  <c r="AI468" i="9"/>
  <c r="AG475" i="9"/>
  <c r="AI517" i="9"/>
  <c r="AI713" i="9"/>
  <c r="AI745" i="9"/>
  <c r="AI777" i="9"/>
  <c r="AG807" i="9"/>
  <c r="AG839" i="9"/>
  <c r="AG858" i="9"/>
  <c r="AI861" i="9"/>
  <c r="AG862" i="9"/>
  <c r="AG866" i="9"/>
  <c r="AI869" i="9"/>
  <c r="AG870" i="9"/>
  <c r="AG871" i="9"/>
  <c r="AG1020" i="9"/>
  <c r="AG1173" i="9"/>
  <c r="AG2025" i="9"/>
  <c r="AG2174" i="9"/>
  <c r="AI2192" i="9"/>
  <c r="AI2224" i="9"/>
  <c r="AG2248" i="9"/>
  <c r="AI2296" i="9"/>
  <c r="AG2324" i="9"/>
  <c r="AI1234" i="9"/>
  <c r="AG1235" i="9"/>
  <c r="AI1677" i="9"/>
  <c r="AI1678" i="9"/>
  <c r="AG1679" i="9"/>
  <c r="AI1758" i="9"/>
  <c r="AG1821" i="9"/>
  <c r="AG1822" i="9"/>
  <c r="AG1845" i="9"/>
  <c r="AG1861" i="9"/>
  <c r="AI7" i="9"/>
  <c r="AG35" i="9"/>
  <c r="AG19" i="9"/>
  <c r="AG27" i="9"/>
  <c r="AI32" i="9"/>
  <c r="AI40" i="9"/>
  <c r="AG47" i="9"/>
  <c r="AI60" i="9"/>
  <c r="AI213" i="9"/>
  <c r="AI257" i="9"/>
  <c r="AI295" i="9"/>
  <c r="AG689" i="9"/>
  <c r="AI689" i="9"/>
  <c r="AG733" i="9"/>
  <c r="AI733" i="9"/>
  <c r="AG765" i="9"/>
  <c r="AI765" i="9"/>
  <c r="AG797" i="9"/>
  <c r="AI797" i="9"/>
  <c r="AI814" i="9"/>
  <c r="AG814" i="9"/>
  <c r="AI826" i="9"/>
  <c r="AG826" i="9"/>
  <c r="AG837" i="9"/>
  <c r="AI837" i="9"/>
  <c r="AI846" i="9"/>
  <c r="AG846" i="9"/>
  <c r="AG453" i="9"/>
  <c r="AI461" i="9"/>
  <c r="AG490" i="9"/>
  <c r="AG498" i="9"/>
  <c r="AG506" i="9"/>
  <c r="AG514" i="9"/>
  <c r="AI516" i="9"/>
  <c r="AI532" i="9"/>
  <c r="AG564" i="9"/>
  <c r="AG565" i="9"/>
  <c r="AG568" i="9"/>
  <c r="AG569" i="9"/>
  <c r="AG705" i="9"/>
  <c r="AI705" i="9"/>
  <c r="AG741" i="9"/>
  <c r="AI741" i="9"/>
  <c r="AG773" i="9"/>
  <c r="AI773" i="9"/>
  <c r="AG813" i="9"/>
  <c r="AI813" i="9"/>
  <c r="AI822" i="9"/>
  <c r="AG822" i="9"/>
  <c r="AI834" i="9"/>
  <c r="AG834" i="9"/>
  <c r="AG845" i="9"/>
  <c r="AI845" i="9"/>
  <c r="AI854" i="9"/>
  <c r="AG854" i="9"/>
  <c r="AI8" i="9"/>
  <c r="AG51" i="9"/>
  <c r="AI197" i="9"/>
  <c r="AI229" i="9"/>
  <c r="AI247" i="9"/>
  <c r="AI273" i="9"/>
  <c r="AI287" i="9"/>
  <c r="AG717" i="9"/>
  <c r="AI717" i="9"/>
  <c r="AG749" i="9"/>
  <c r="AI749" i="9"/>
  <c r="AG781" i="9"/>
  <c r="AI781" i="9"/>
  <c r="AI810" i="9"/>
  <c r="AG810" i="9"/>
  <c r="AG821" i="9"/>
  <c r="AI821" i="9"/>
  <c r="AI830" i="9"/>
  <c r="AG830" i="9"/>
  <c r="AI842" i="9"/>
  <c r="AG842" i="9"/>
  <c r="AG853" i="9"/>
  <c r="AI853" i="9"/>
  <c r="AG15" i="9"/>
  <c r="AG43" i="9"/>
  <c r="AI48" i="9"/>
  <c r="AM109" i="9"/>
  <c r="AG458" i="9"/>
  <c r="AG463" i="9"/>
  <c r="AI467" i="9"/>
  <c r="AG485" i="9"/>
  <c r="AI493" i="9"/>
  <c r="AI501" i="9"/>
  <c r="AI509" i="9"/>
  <c r="AI524" i="9"/>
  <c r="AI665" i="9"/>
  <c r="AG673" i="9"/>
  <c r="AI673" i="9"/>
  <c r="AG725" i="9"/>
  <c r="AI725" i="9"/>
  <c r="AG757" i="9"/>
  <c r="AI757" i="9"/>
  <c r="AI806" i="9"/>
  <c r="AG806" i="9"/>
  <c r="AI818" i="9"/>
  <c r="AG818" i="9"/>
  <c r="AG829" i="9"/>
  <c r="AI829" i="9"/>
  <c r="AI838" i="9"/>
  <c r="AG838" i="9"/>
  <c r="AI850" i="9"/>
  <c r="AG850" i="9"/>
  <c r="AG992" i="9"/>
  <c r="AG1008" i="9"/>
  <c r="AG1024" i="9"/>
  <c r="AG1040" i="9"/>
  <c r="AG1145" i="9"/>
  <c r="AG1161" i="9"/>
  <c r="AG1177" i="9"/>
  <c r="AI1215" i="9"/>
  <c r="AI1218" i="9"/>
  <c r="AG1219" i="9"/>
  <c r="AG1244" i="9"/>
  <c r="AI1245" i="9"/>
  <c r="AG1252" i="9"/>
  <c r="AI1253" i="9"/>
  <c r="AG1260" i="9"/>
  <c r="AI1261" i="9"/>
  <c r="AG1268" i="9"/>
  <c r="AI1269" i="9"/>
  <c r="AG1276" i="9"/>
  <c r="AI1277" i="9"/>
  <c r="AI1495" i="9"/>
  <c r="AI1549" i="9"/>
  <c r="AI1599" i="9"/>
  <c r="AI1655" i="9"/>
  <c r="AG1697" i="9"/>
  <c r="AI1750" i="9"/>
  <c r="AI1782" i="9"/>
  <c r="AG1805" i="9"/>
  <c r="AG1806" i="9"/>
  <c r="AI1810" i="9"/>
  <c r="AG1812" i="9"/>
  <c r="AI1826" i="9"/>
  <c r="AG1828" i="9"/>
  <c r="AG1837" i="9"/>
  <c r="AI1838" i="9"/>
  <c r="AG1841" i="9"/>
  <c r="AI1847" i="9"/>
  <c r="AG1859" i="9"/>
  <c r="AI1879" i="9"/>
  <c r="AG1993" i="9"/>
  <c r="AI2007" i="9"/>
  <c r="AG2033" i="9"/>
  <c r="AI2052" i="9"/>
  <c r="AI2077" i="9"/>
  <c r="AI2080" i="9"/>
  <c r="AI2122" i="9"/>
  <c r="AG2123" i="9"/>
  <c r="AG2178" i="9"/>
  <c r="AI2188" i="9"/>
  <c r="AI2204" i="9"/>
  <c r="AI2220" i="9"/>
  <c r="AI2236" i="9"/>
  <c r="AG2249" i="9"/>
  <c r="AG2256" i="9"/>
  <c r="AG2286" i="9"/>
  <c r="AG2300" i="9"/>
  <c r="AG2326" i="9"/>
  <c r="AG1131" i="9"/>
  <c r="AG1147" i="9"/>
  <c r="AG1163" i="9"/>
  <c r="AG1179" i="9"/>
  <c r="AI1191" i="9"/>
  <c r="AI1207" i="9"/>
  <c r="AI1210" i="9"/>
  <c r="AG1211" i="9"/>
  <c r="AI1232" i="9"/>
  <c r="AI1240" i="9"/>
  <c r="AI1248" i="9"/>
  <c r="AI1256" i="9"/>
  <c r="AI1264" i="9"/>
  <c r="AI1272" i="9"/>
  <c r="AI1280" i="9"/>
  <c r="AI1473" i="9"/>
  <c r="AG1476" i="9"/>
  <c r="AI1501" i="9"/>
  <c r="AI1565" i="9"/>
  <c r="AI1586" i="9"/>
  <c r="AI1615" i="9"/>
  <c r="AG1997" i="9"/>
  <c r="AG2004" i="9"/>
  <c r="AG2005" i="9"/>
  <c r="AI789" i="9"/>
  <c r="AI873" i="9"/>
  <c r="AG876" i="9"/>
  <c r="AG877" i="9"/>
  <c r="AG884" i="9"/>
  <c r="AI885" i="9"/>
  <c r="AG888" i="9"/>
  <c r="AI889" i="9"/>
  <c r="AG892" i="9"/>
  <c r="AI893" i="9"/>
  <c r="AI895" i="9"/>
  <c r="AI897" i="9"/>
  <c r="AI899" i="9"/>
  <c r="AG1000" i="9"/>
  <c r="AG1016" i="9"/>
  <c r="AG1032" i="9"/>
  <c r="AG1128" i="9"/>
  <c r="AG1137" i="9"/>
  <c r="AG1153" i="9"/>
  <c r="AG1169" i="9"/>
  <c r="AG1185" i="9"/>
  <c r="AI1199" i="9"/>
  <c r="AI1202" i="9"/>
  <c r="AG1203" i="9"/>
  <c r="AI1231" i="9"/>
  <c r="AI1239" i="9"/>
  <c r="AI1247" i="9"/>
  <c r="AI1255" i="9"/>
  <c r="AI1263" i="9"/>
  <c r="AI1271" i="9"/>
  <c r="AI1279" i="9"/>
  <c r="AG1352" i="9"/>
  <c r="AG1485" i="9"/>
  <c r="AI1517" i="9"/>
  <c r="AG1581" i="9"/>
  <c r="AI1631" i="9"/>
  <c r="AM1762" i="9"/>
  <c r="AI1766" i="9"/>
  <c r="AI1798" i="9"/>
  <c r="AG1813" i="9"/>
  <c r="AG1814" i="9"/>
  <c r="AI1816" i="9"/>
  <c r="AG1843" i="9"/>
  <c r="AI1863" i="9"/>
  <c r="AG1875" i="9"/>
  <c r="AG1891" i="9"/>
  <c r="AG2170" i="9"/>
  <c r="AI2196" i="9"/>
  <c r="AI2212" i="9"/>
  <c r="AI2228" i="9"/>
  <c r="AI2244" i="9"/>
  <c r="AG2247" i="9"/>
  <c r="AG2251" i="9"/>
  <c r="AG2278" i="9"/>
  <c r="AG2294" i="9"/>
  <c r="AG2370" i="9"/>
  <c r="AG450" i="9"/>
  <c r="AG451" i="9"/>
  <c r="AG455" i="9"/>
  <c r="AG476" i="9"/>
  <c r="AG477" i="9"/>
  <c r="AG482" i="9"/>
  <c r="AG483" i="9"/>
  <c r="AG487" i="9"/>
  <c r="AI652" i="9"/>
  <c r="AG652" i="9"/>
  <c r="AI660" i="9"/>
  <c r="AG660" i="9"/>
  <c r="AG685" i="9"/>
  <c r="AI685" i="9"/>
  <c r="AI859" i="9"/>
  <c r="AG859" i="9"/>
  <c r="AI880" i="9"/>
  <c r="AG880" i="9"/>
  <c r="AG3" i="9"/>
  <c r="AI12" i="9"/>
  <c r="AI17" i="9"/>
  <c r="AI28" i="9"/>
  <c r="AI33" i="9"/>
  <c r="AI44" i="9"/>
  <c r="AI49" i="9"/>
  <c r="AG59" i="9"/>
  <c r="AG73" i="9"/>
  <c r="AG77" i="9"/>
  <c r="AG81" i="9"/>
  <c r="AG85" i="9"/>
  <c r="AG89" i="9"/>
  <c r="AG93" i="9"/>
  <c r="AG97" i="9"/>
  <c r="AG101" i="9"/>
  <c r="AG105" i="9"/>
  <c r="AG109" i="9"/>
  <c r="AG113" i="9"/>
  <c r="AG117" i="9"/>
  <c r="AG121" i="9"/>
  <c r="AG125" i="9"/>
  <c r="AG129" i="9"/>
  <c r="AG133" i="9"/>
  <c r="AG137" i="9"/>
  <c r="AG141" i="9"/>
  <c r="AG145" i="9"/>
  <c r="AG149" i="9"/>
  <c r="AG153" i="9"/>
  <c r="AG157" i="9"/>
  <c r="AG161" i="9"/>
  <c r="AG165" i="9"/>
  <c r="AG169" i="9"/>
  <c r="AG173" i="9"/>
  <c r="AG177" i="9"/>
  <c r="AG181" i="9"/>
  <c r="AG185" i="9"/>
  <c r="AG189" i="9"/>
  <c r="AG193" i="9"/>
  <c r="AI201" i="9"/>
  <c r="AI217" i="9"/>
  <c r="AI233" i="9"/>
  <c r="AG245" i="9"/>
  <c r="AI255" i="9"/>
  <c r="AG269" i="9"/>
  <c r="AG277" i="9"/>
  <c r="AI285" i="9"/>
  <c r="AI293" i="9"/>
  <c r="AI540" i="9"/>
  <c r="AG540" i="9"/>
  <c r="AG651" i="9"/>
  <c r="AI651" i="9"/>
  <c r="AG659" i="9"/>
  <c r="AI659" i="9"/>
  <c r="AG728" i="9"/>
  <c r="AI728" i="9"/>
  <c r="AG744" i="9"/>
  <c r="AI744" i="9"/>
  <c r="AG760" i="9"/>
  <c r="AI760" i="9"/>
  <c r="AG776" i="9"/>
  <c r="AI776" i="9"/>
  <c r="AG792" i="9"/>
  <c r="AI792" i="9"/>
  <c r="AG868" i="9"/>
  <c r="AI868" i="9"/>
  <c r="AG471" i="9"/>
  <c r="AG533" i="9"/>
  <c r="AG548" i="9"/>
  <c r="AI556" i="9"/>
  <c r="AG556" i="9"/>
  <c r="AI557" i="9"/>
  <c r="AI656" i="9"/>
  <c r="AG656" i="9"/>
  <c r="AG669" i="9"/>
  <c r="AI669" i="9"/>
  <c r="AG701" i="9"/>
  <c r="AI701" i="9"/>
  <c r="AG812" i="9"/>
  <c r="AI812" i="9"/>
  <c r="AG820" i="9"/>
  <c r="AI820" i="9"/>
  <c r="AG828" i="9"/>
  <c r="AI828" i="9"/>
  <c r="AG836" i="9"/>
  <c r="AI836" i="9"/>
  <c r="AG844" i="9"/>
  <c r="AI844" i="9"/>
  <c r="AG852" i="9"/>
  <c r="AI852" i="9"/>
  <c r="AI867" i="9"/>
  <c r="AG867" i="9"/>
  <c r="AI875" i="9"/>
  <c r="AG875" i="9"/>
  <c r="AI4" i="9"/>
  <c r="AI9" i="9"/>
  <c r="AI20" i="9"/>
  <c r="AI25" i="9"/>
  <c r="AI36" i="9"/>
  <c r="AI41" i="9"/>
  <c r="AI52" i="9"/>
  <c r="AI62" i="9"/>
  <c r="AG63" i="9"/>
  <c r="AI66" i="9"/>
  <c r="AG69" i="9"/>
  <c r="AG71" i="9"/>
  <c r="AG75" i="9"/>
  <c r="AG79" i="9"/>
  <c r="AG83" i="9"/>
  <c r="AG87" i="9"/>
  <c r="AG91" i="9"/>
  <c r="AG95" i="9"/>
  <c r="AG99" i="9"/>
  <c r="AG103" i="9"/>
  <c r="AG107" i="9"/>
  <c r="AG111" i="9"/>
  <c r="AG115" i="9"/>
  <c r="AG119" i="9"/>
  <c r="AG123" i="9"/>
  <c r="AG127" i="9"/>
  <c r="AG131" i="9"/>
  <c r="AG135" i="9"/>
  <c r="AG139" i="9"/>
  <c r="AG143" i="9"/>
  <c r="AG147" i="9"/>
  <c r="AG151" i="9"/>
  <c r="AG155" i="9"/>
  <c r="AG159" i="9"/>
  <c r="AG163" i="9"/>
  <c r="AG167" i="9"/>
  <c r="AG171" i="9"/>
  <c r="AG175" i="9"/>
  <c r="AG179" i="9"/>
  <c r="AG183" i="9"/>
  <c r="AG187" i="9"/>
  <c r="AG191" i="9"/>
  <c r="AI209" i="9"/>
  <c r="AI225" i="9"/>
  <c r="AG261" i="9"/>
  <c r="AI271" i="9"/>
  <c r="AI289" i="9"/>
  <c r="AI297" i="9"/>
  <c r="AI572" i="9"/>
  <c r="AG572" i="9"/>
  <c r="AG655" i="9"/>
  <c r="AI655" i="9"/>
  <c r="AG663" i="9"/>
  <c r="AI663" i="9"/>
  <c r="AG677" i="9"/>
  <c r="AI677" i="9"/>
  <c r="AG720" i="9"/>
  <c r="AI720" i="9"/>
  <c r="AG736" i="9"/>
  <c r="AI736" i="9"/>
  <c r="AG752" i="9"/>
  <c r="AI752" i="9"/>
  <c r="AG768" i="9"/>
  <c r="AI768" i="9"/>
  <c r="AG784" i="9"/>
  <c r="AI784" i="9"/>
  <c r="AG800" i="9"/>
  <c r="AI800" i="9"/>
  <c r="AI811" i="9"/>
  <c r="AG811" i="9"/>
  <c r="AI819" i="9"/>
  <c r="AG819" i="9"/>
  <c r="AI827" i="9"/>
  <c r="AG827" i="9"/>
  <c r="AI835" i="9"/>
  <c r="AG835" i="9"/>
  <c r="AI843" i="9"/>
  <c r="AG843" i="9"/>
  <c r="AI851" i="9"/>
  <c r="AG851" i="9"/>
  <c r="AG860" i="9"/>
  <c r="AI860" i="9"/>
  <c r="AI874" i="9"/>
  <c r="AG874" i="9"/>
  <c r="AI881" i="9"/>
  <c r="AG881" i="9"/>
  <c r="AI693" i="9"/>
  <c r="AI709" i="9"/>
  <c r="AI716" i="9"/>
  <c r="AI724" i="9"/>
  <c r="AI732" i="9"/>
  <c r="AI740" i="9"/>
  <c r="AI748" i="9"/>
  <c r="AI756" i="9"/>
  <c r="AI764" i="9"/>
  <c r="AI772" i="9"/>
  <c r="AI780" i="9"/>
  <c r="AI788" i="9"/>
  <c r="AI796" i="9"/>
  <c r="AG803" i="9"/>
  <c r="AG882" i="9"/>
  <c r="AG883" i="9"/>
  <c r="AG994" i="9"/>
  <c r="AG1002" i="9"/>
  <c r="AG1010" i="9"/>
  <c r="AG1018" i="9"/>
  <c r="AG1026" i="9"/>
  <c r="AG1034" i="9"/>
  <c r="AG1042" i="9"/>
  <c r="AG1127" i="9"/>
  <c r="AG1130" i="9"/>
  <c r="AG1133" i="9"/>
  <c r="AI1135" i="9"/>
  <c r="AG1135" i="9"/>
  <c r="AG1155" i="9"/>
  <c r="AG1165" i="9"/>
  <c r="AI1167" i="9"/>
  <c r="AG1167" i="9"/>
  <c r="AG1187" i="9"/>
  <c r="AI1190" i="9"/>
  <c r="AI1192" i="9"/>
  <c r="AI1195" i="9"/>
  <c r="AG1195" i="9"/>
  <c r="AG1348" i="9"/>
  <c r="AI1348" i="9"/>
  <c r="AG1358" i="9"/>
  <c r="AI1358" i="9"/>
  <c r="AG1366" i="9"/>
  <c r="AI1366" i="9"/>
  <c r="AG1374" i="9"/>
  <c r="AI1374" i="9"/>
  <c r="AG1382" i="9"/>
  <c r="AI1382" i="9"/>
  <c r="AG1390" i="9"/>
  <c r="AI1390" i="9"/>
  <c r="AG1398" i="9"/>
  <c r="AI1398" i="9"/>
  <c r="AG1406" i="9"/>
  <c r="AI1406" i="9"/>
  <c r="AG1414" i="9"/>
  <c r="AI1414" i="9"/>
  <c r="AG1422" i="9"/>
  <c r="AI1422" i="9"/>
  <c r="AG1430" i="9"/>
  <c r="AI1430" i="9"/>
  <c r="AG1438" i="9"/>
  <c r="AI1438" i="9"/>
  <c r="AG1446" i="9"/>
  <c r="AI1446" i="9"/>
  <c r="AI1129" i="9"/>
  <c r="AG1129" i="9"/>
  <c r="AI1159" i="9"/>
  <c r="AG1159" i="9"/>
  <c r="AI1357" i="9"/>
  <c r="AG1357" i="9"/>
  <c r="AI1365" i="9"/>
  <c r="AG1365" i="9"/>
  <c r="AI1373" i="9"/>
  <c r="AG1373" i="9"/>
  <c r="AI1381" i="9"/>
  <c r="AG1381" i="9"/>
  <c r="AI1389" i="9"/>
  <c r="AG1389" i="9"/>
  <c r="AI1397" i="9"/>
  <c r="AG1397" i="9"/>
  <c r="AI1405" i="9"/>
  <c r="AG1405" i="9"/>
  <c r="AI1413" i="9"/>
  <c r="AG1413" i="9"/>
  <c r="AI1421" i="9"/>
  <c r="AG1421" i="9"/>
  <c r="AI1429" i="9"/>
  <c r="AG1429" i="9"/>
  <c r="AI1437" i="9"/>
  <c r="AG1437" i="9"/>
  <c r="AI1445" i="9"/>
  <c r="AG1445" i="9"/>
  <c r="AG998" i="9"/>
  <c r="AG1006" i="9"/>
  <c r="AG1014" i="9"/>
  <c r="AG1022" i="9"/>
  <c r="AG1030" i="9"/>
  <c r="AG1038" i="9"/>
  <c r="AG1139" i="9"/>
  <c r="AG1149" i="9"/>
  <c r="AI1151" i="9"/>
  <c r="AG1151" i="9"/>
  <c r="AG1171" i="9"/>
  <c r="AG1181" i="9"/>
  <c r="AI1183" i="9"/>
  <c r="AG1183" i="9"/>
  <c r="AI1200" i="9"/>
  <c r="AI1204" i="9"/>
  <c r="AG1204" i="9"/>
  <c r="AI1208" i="9"/>
  <c r="AI1212" i="9"/>
  <c r="AG1212" i="9"/>
  <c r="AI1216" i="9"/>
  <c r="AI1220" i="9"/>
  <c r="AG1220" i="9"/>
  <c r="AI1224" i="9"/>
  <c r="AI1228" i="9"/>
  <c r="AG1228" i="9"/>
  <c r="AI1236" i="9"/>
  <c r="AG1236" i="9"/>
  <c r="AI1243" i="9"/>
  <c r="AG1243" i="9"/>
  <c r="AI1251" i="9"/>
  <c r="AG1251" i="9"/>
  <c r="AI1259" i="9"/>
  <c r="AG1259" i="9"/>
  <c r="AI1267" i="9"/>
  <c r="AG1267" i="9"/>
  <c r="AI1275" i="9"/>
  <c r="AG1275" i="9"/>
  <c r="AI1283" i="9"/>
  <c r="AG1283" i="9"/>
  <c r="AG1354" i="9"/>
  <c r="AI1354" i="9"/>
  <c r="AG1362" i="9"/>
  <c r="AI1362" i="9"/>
  <c r="AG1370" i="9"/>
  <c r="AI1370" i="9"/>
  <c r="AG1378" i="9"/>
  <c r="AI1378" i="9"/>
  <c r="AG1386" i="9"/>
  <c r="AI1386" i="9"/>
  <c r="AG1394" i="9"/>
  <c r="AI1394" i="9"/>
  <c r="AG1402" i="9"/>
  <c r="AI1402" i="9"/>
  <c r="AG1410" i="9"/>
  <c r="AI1410" i="9"/>
  <c r="AG1418" i="9"/>
  <c r="AI1418" i="9"/>
  <c r="AG1426" i="9"/>
  <c r="AI1426" i="9"/>
  <c r="AG1434" i="9"/>
  <c r="AI1434" i="9"/>
  <c r="AG1442" i="9"/>
  <c r="AI1442" i="9"/>
  <c r="AI1143" i="9"/>
  <c r="AG1143" i="9"/>
  <c r="AI1175" i="9"/>
  <c r="AG1175" i="9"/>
  <c r="AG1198" i="9"/>
  <c r="AI1198" i="9"/>
  <c r="AG1206" i="9"/>
  <c r="AI1206" i="9"/>
  <c r="AG1214" i="9"/>
  <c r="AI1214" i="9"/>
  <c r="AG1222" i="9"/>
  <c r="AI1222" i="9"/>
  <c r="AI1353" i="9"/>
  <c r="AG1353" i="9"/>
  <c r="AI1361" i="9"/>
  <c r="AG1361" i="9"/>
  <c r="AI1369" i="9"/>
  <c r="AG1369" i="9"/>
  <c r="AI1377" i="9"/>
  <c r="AG1377" i="9"/>
  <c r="AI1385" i="9"/>
  <c r="AG1385" i="9"/>
  <c r="AI1393" i="9"/>
  <c r="AG1393" i="9"/>
  <c r="AI1401" i="9"/>
  <c r="AG1401" i="9"/>
  <c r="AI1409" i="9"/>
  <c r="AG1409" i="9"/>
  <c r="AI1417" i="9"/>
  <c r="AG1417" i="9"/>
  <c r="AI1425" i="9"/>
  <c r="AG1425" i="9"/>
  <c r="AI1433" i="9"/>
  <c r="AG1433" i="9"/>
  <c r="AI1441" i="9"/>
  <c r="AG1441" i="9"/>
  <c r="AG1607" i="9"/>
  <c r="AI1607" i="9"/>
  <c r="AG1654" i="9"/>
  <c r="AI1654" i="9"/>
  <c r="AI1681" i="9"/>
  <c r="AG1681" i="9"/>
  <c r="AI1695" i="9"/>
  <c r="AG1695" i="9"/>
  <c r="AG1746" i="9"/>
  <c r="AI1746" i="9"/>
  <c r="AG1778" i="9"/>
  <c r="AI1778" i="9"/>
  <c r="AI1804" i="9"/>
  <c r="AG1804" i="9"/>
  <c r="AI1836" i="9"/>
  <c r="AG1836" i="9"/>
  <c r="AI1855" i="9"/>
  <c r="AG1855" i="9"/>
  <c r="AG1887" i="9"/>
  <c r="AI1887" i="9"/>
  <c r="AG1897" i="9"/>
  <c r="AI1897" i="9"/>
  <c r="AG1449" i="9"/>
  <c r="AI1450" i="9"/>
  <c r="AG1453" i="9"/>
  <c r="AI1454" i="9"/>
  <c r="AG1457" i="9"/>
  <c r="AI1458" i="9"/>
  <c r="AG1461" i="9"/>
  <c r="AI1462" i="9"/>
  <c r="AG1465" i="9"/>
  <c r="AI1466" i="9"/>
  <c r="AG1469" i="9"/>
  <c r="AG1478" i="9"/>
  <c r="AG1481" i="9"/>
  <c r="AI1491" i="9"/>
  <c r="AI1507" i="9"/>
  <c r="AI1523" i="9"/>
  <c r="AI1539" i="9"/>
  <c r="AI1555" i="9"/>
  <c r="AI1571" i="9"/>
  <c r="AI1578" i="9"/>
  <c r="AG1623" i="9"/>
  <c r="AI1623" i="9"/>
  <c r="AI1649" i="9"/>
  <c r="AG1649" i="9"/>
  <c r="AI1663" i="9"/>
  <c r="AG1663" i="9"/>
  <c r="AG1694" i="9"/>
  <c r="AI1694" i="9"/>
  <c r="AG1699" i="9"/>
  <c r="AI1699" i="9"/>
  <c r="AI1701" i="9"/>
  <c r="AG1754" i="9"/>
  <c r="AI1754" i="9"/>
  <c r="AG1786" i="9"/>
  <c r="AI1786" i="9"/>
  <c r="AI1820" i="9"/>
  <c r="AG1820" i="9"/>
  <c r="AI1849" i="9"/>
  <c r="AG1849" i="9"/>
  <c r="AI1881" i="9"/>
  <c r="AG1881" i="9"/>
  <c r="AI1511" i="9"/>
  <c r="AI1527" i="9"/>
  <c r="AI1543" i="9"/>
  <c r="AI1559" i="9"/>
  <c r="AI1575" i="9"/>
  <c r="AG1585" i="9"/>
  <c r="AG1639" i="9"/>
  <c r="AI1639" i="9"/>
  <c r="AG1662" i="9"/>
  <c r="AI1662" i="9"/>
  <c r="AI1689" i="9"/>
  <c r="AG1693" i="9"/>
  <c r="AI1693" i="9"/>
  <c r="AG1707" i="9"/>
  <c r="AI1707" i="9"/>
  <c r="AI1709" i="9"/>
  <c r="AG1762" i="9"/>
  <c r="AI1762" i="9"/>
  <c r="AG1794" i="9"/>
  <c r="AI1794" i="9"/>
  <c r="AI1871" i="9"/>
  <c r="AG1871" i="9"/>
  <c r="AI1893" i="9"/>
  <c r="AG1893" i="9"/>
  <c r="AI1230" i="9"/>
  <c r="AI1238" i="9"/>
  <c r="AI1246" i="9"/>
  <c r="AI1254" i="9"/>
  <c r="AI1262" i="9"/>
  <c r="AI1270" i="9"/>
  <c r="AI1278" i="9"/>
  <c r="AI1344" i="9"/>
  <c r="AG1472" i="9"/>
  <c r="AI1582" i="9"/>
  <c r="AG1591" i="9"/>
  <c r="AI1591" i="9"/>
  <c r="AI1657" i="9"/>
  <c r="AG1661" i="9"/>
  <c r="AI1661" i="9"/>
  <c r="AG1686" i="9"/>
  <c r="AI1686" i="9"/>
  <c r="AI1687" i="9"/>
  <c r="AI1705" i="9"/>
  <c r="AG1705" i="9"/>
  <c r="AG1770" i="9"/>
  <c r="AI1770" i="9"/>
  <c r="AG1802" i="9"/>
  <c r="AI1802" i="9"/>
  <c r="AI1865" i="9"/>
  <c r="AG1865" i="9"/>
  <c r="AI1892" i="9"/>
  <c r="AG1892" i="9"/>
  <c r="AI1899" i="9"/>
  <c r="AG1899" i="9"/>
  <c r="AG1987" i="9"/>
  <c r="AG1995" i="9"/>
  <c r="AG2003" i="9"/>
  <c r="AI2027" i="9"/>
  <c r="AG2029" i="9"/>
  <c r="AI2035" i="9"/>
  <c r="AG2037" i="9"/>
  <c r="AI2046" i="9"/>
  <c r="AG2058" i="9"/>
  <c r="AG2066" i="9"/>
  <c r="AG2067" i="9"/>
  <c r="AI2078" i="9"/>
  <c r="AG2079" i="9"/>
  <c r="AG2089" i="9"/>
  <c r="AG2090" i="9"/>
  <c r="AG2092" i="9"/>
  <c r="AG2124" i="9"/>
  <c r="AG2126" i="9"/>
  <c r="AG2164" i="9"/>
  <c r="AG2172" i="9"/>
  <c r="AI2186" i="9"/>
  <c r="AI2194" i="9"/>
  <c r="AI2202" i="9"/>
  <c r="AI2210" i="9"/>
  <c r="AI2218" i="9"/>
  <c r="AI2226" i="9"/>
  <c r="AI2234" i="9"/>
  <c r="AI2242" i="9"/>
  <c r="AI2245" i="9"/>
  <c r="AG2262" i="9"/>
  <c r="AI2276" i="9"/>
  <c r="AI2284" i="9"/>
  <c r="AI2292" i="9"/>
  <c r="AG2298" i="9"/>
  <c r="AI2325" i="9"/>
  <c r="AG2327" i="9"/>
  <c r="AG2331" i="9"/>
  <c r="AG2336" i="9"/>
  <c r="AG2344" i="9"/>
  <c r="AG2371" i="9"/>
  <c r="AG1857" i="9"/>
  <c r="AG1873" i="9"/>
  <c r="AG1900" i="9"/>
  <c r="AG1901" i="9"/>
  <c r="AI1903" i="9"/>
  <c r="AG1908" i="9"/>
  <c r="AG1981" i="9"/>
  <c r="AG1991" i="9"/>
  <c r="AG1999" i="9"/>
  <c r="AI2009" i="9"/>
  <c r="AI2010" i="9"/>
  <c r="AG2011" i="9"/>
  <c r="AI2018" i="9"/>
  <c r="AG2019" i="9"/>
  <c r="AI2084" i="9"/>
  <c r="AG2093" i="9"/>
  <c r="AI2094" i="9"/>
  <c r="AG2128" i="9"/>
  <c r="AG2168" i="9"/>
  <c r="AG2176" i="9"/>
  <c r="AI2182" i="9"/>
  <c r="AI2190" i="9"/>
  <c r="AI2198" i="9"/>
  <c r="AI2206" i="9"/>
  <c r="AI2214" i="9"/>
  <c r="AI2222" i="9"/>
  <c r="AI2230" i="9"/>
  <c r="AI2238" i="9"/>
  <c r="AG2270" i="9"/>
  <c r="AG2273" i="9"/>
  <c r="AI2280" i="9"/>
  <c r="AI2288" i="9"/>
  <c r="AG2333" i="9"/>
  <c r="AG2340" i="9"/>
  <c r="AI249" i="9"/>
  <c r="AI265" i="9"/>
  <c r="AI281" i="9"/>
  <c r="AI300" i="9"/>
  <c r="AG300" i="9"/>
  <c r="AI302" i="9"/>
  <c r="AG302" i="9"/>
  <c r="AI304" i="9"/>
  <c r="AG304" i="9"/>
  <c r="AI306" i="9"/>
  <c r="AG306" i="9"/>
  <c r="AI308" i="9"/>
  <c r="AG308" i="9"/>
  <c r="AI310" i="9"/>
  <c r="AG310" i="9"/>
  <c r="AI312" i="9"/>
  <c r="AG312" i="9"/>
  <c r="AI314" i="9"/>
  <c r="AG314" i="9"/>
  <c r="AI316" i="9"/>
  <c r="AG316" i="9"/>
  <c r="AI318" i="9"/>
  <c r="AG318" i="9"/>
  <c r="AI320" i="9"/>
  <c r="AG320" i="9"/>
  <c r="AI322" i="9"/>
  <c r="AG322" i="9"/>
  <c r="AI324" i="9"/>
  <c r="AG324" i="9"/>
  <c r="AI326" i="9"/>
  <c r="AG326" i="9"/>
  <c r="AI328" i="9"/>
  <c r="AG328" i="9"/>
  <c r="AI330" i="9"/>
  <c r="AG330" i="9"/>
  <c r="AI332" i="9"/>
  <c r="AG332" i="9"/>
  <c r="AI334" i="9"/>
  <c r="AG334" i="9"/>
  <c r="AI336" i="9"/>
  <c r="AG336" i="9"/>
  <c r="AI338" i="9"/>
  <c r="AG338" i="9"/>
  <c r="AI340" i="9"/>
  <c r="AG340" i="9"/>
  <c r="AI342" i="9"/>
  <c r="AG342" i="9"/>
  <c r="AI344" i="9"/>
  <c r="AG344" i="9"/>
  <c r="AI346" i="9"/>
  <c r="AG346" i="9"/>
  <c r="AI348" i="9"/>
  <c r="AG348" i="9"/>
  <c r="AI350" i="9"/>
  <c r="AG350" i="9"/>
  <c r="AI352" i="9"/>
  <c r="AG352" i="9"/>
  <c r="AI354" i="9"/>
  <c r="AG354" i="9"/>
  <c r="AI356" i="9"/>
  <c r="AG356" i="9"/>
  <c r="AI358" i="9"/>
  <c r="AG358" i="9"/>
  <c r="AI360" i="9"/>
  <c r="AG360" i="9"/>
  <c r="AI362" i="9"/>
  <c r="AG362" i="9"/>
  <c r="AI364" i="9"/>
  <c r="AG364" i="9"/>
  <c r="AI366" i="9"/>
  <c r="AG366" i="9"/>
  <c r="AI368" i="9"/>
  <c r="AG368" i="9"/>
  <c r="AI370" i="9"/>
  <c r="AG370" i="9"/>
  <c r="AI372" i="9"/>
  <c r="AG372" i="9"/>
  <c r="AI374" i="9"/>
  <c r="AG374" i="9"/>
  <c r="AI376" i="9"/>
  <c r="AG376" i="9"/>
  <c r="AI378" i="9"/>
  <c r="AG378" i="9"/>
  <c r="AI380" i="9"/>
  <c r="AG380" i="9"/>
  <c r="AI382" i="9"/>
  <c r="AG382" i="9"/>
  <c r="AI384" i="9"/>
  <c r="AG384" i="9"/>
  <c r="AI386" i="9"/>
  <c r="AG386" i="9"/>
  <c r="AI388" i="9"/>
  <c r="AG388" i="9"/>
  <c r="AI390" i="9"/>
  <c r="AG390" i="9"/>
  <c r="AI392" i="9"/>
  <c r="AG392" i="9"/>
  <c r="AI394" i="9"/>
  <c r="AG394" i="9"/>
  <c r="AI396" i="9"/>
  <c r="AG396" i="9"/>
  <c r="AI398" i="9"/>
  <c r="AG398" i="9"/>
  <c r="AI400" i="9"/>
  <c r="AG400" i="9"/>
  <c r="AI402" i="9"/>
  <c r="AG402" i="9"/>
  <c r="AI404" i="9"/>
  <c r="AG404" i="9"/>
  <c r="AI406" i="9"/>
  <c r="AG406" i="9"/>
  <c r="AI408" i="9"/>
  <c r="AG408" i="9"/>
  <c r="AI410" i="9"/>
  <c r="AG410" i="9"/>
  <c r="AI412" i="9"/>
  <c r="AG412" i="9"/>
  <c r="AI414" i="9"/>
  <c r="AG414" i="9"/>
  <c r="AI416" i="9"/>
  <c r="AG416" i="9"/>
  <c r="AI418" i="9"/>
  <c r="AG418" i="9"/>
  <c r="AI420" i="9"/>
  <c r="AG420" i="9"/>
  <c r="AI422" i="9"/>
  <c r="AG422" i="9"/>
  <c r="AI424" i="9"/>
  <c r="AG424" i="9"/>
  <c r="AI426" i="9"/>
  <c r="AG426" i="9"/>
  <c r="AI428" i="9"/>
  <c r="AG428" i="9"/>
  <c r="AI430" i="9"/>
  <c r="AG430" i="9"/>
  <c r="AI432" i="9"/>
  <c r="AG432" i="9"/>
  <c r="AI434" i="9"/>
  <c r="AG434" i="9"/>
  <c r="AI436" i="9"/>
  <c r="AG436" i="9"/>
  <c r="AI438" i="9"/>
  <c r="AG438" i="9"/>
  <c r="AI440" i="9"/>
  <c r="AG440" i="9"/>
  <c r="AI442" i="9"/>
  <c r="AG442" i="9"/>
  <c r="AI444" i="9"/>
  <c r="AG444" i="9"/>
  <c r="AI446" i="9"/>
  <c r="AG446" i="9"/>
  <c r="AI448" i="9"/>
  <c r="AG448" i="9"/>
  <c r="AG454" i="9"/>
  <c r="AI457" i="9"/>
  <c r="AG457" i="9"/>
  <c r="AI464" i="9"/>
  <c r="AG464" i="9"/>
  <c r="AG470" i="9"/>
  <c r="AI473" i="9"/>
  <c r="AG473" i="9"/>
  <c r="AI480" i="9"/>
  <c r="AG480" i="9"/>
  <c r="AG486" i="9"/>
  <c r="AI57" i="9"/>
  <c r="AG5" i="9"/>
  <c r="AI6" i="9"/>
  <c r="AG13" i="9"/>
  <c r="AI14" i="9"/>
  <c r="AG21" i="9"/>
  <c r="AI22" i="9"/>
  <c r="AG29" i="9"/>
  <c r="AI30" i="9"/>
  <c r="AG37" i="9"/>
  <c r="AI38" i="9"/>
  <c r="AG45" i="9"/>
  <c r="AI46" i="9"/>
  <c r="AG53" i="9"/>
  <c r="AI54" i="9"/>
  <c r="AG61" i="9"/>
  <c r="AG195" i="9"/>
  <c r="AG199" i="9"/>
  <c r="AG203" i="9"/>
  <c r="AG207" i="9"/>
  <c r="AG211" i="9"/>
  <c r="AG215" i="9"/>
  <c r="AG219" i="9"/>
  <c r="AG223" i="9"/>
  <c r="AG227" i="9"/>
  <c r="AG231" i="9"/>
  <c r="AI235" i="9"/>
  <c r="AG241" i="9"/>
  <c r="AI251" i="9"/>
  <c r="AI267" i="9"/>
  <c r="AI283" i="9"/>
  <c r="AI288" i="9"/>
  <c r="AI292" i="9"/>
  <c r="AI296" i="9"/>
  <c r="AG494" i="9"/>
  <c r="AI494" i="9"/>
  <c r="AG502" i="9"/>
  <c r="AI502" i="9"/>
  <c r="AG510" i="9"/>
  <c r="AI510" i="9"/>
  <c r="AG518" i="9"/>
  <c r="AI518" i="9"/>
  <c r="AG526" i="9"/>
  <c r="AI526" i="9"/>
  <c r="AG534" i="9"/>
  <c r="AI534" i="9"/>
  <c r="AI301" i="9"/>
  <c r="AG301" i="9"/>
  <c r="AI303" i="9"/>
  <c r="AG303" i="9"/>
  <c r="AI305" i="9"/>
  <c r="AG305" i="9"/>
  <c r="AI307" i="9"/>
  <c r="AG307" i="9"/>
  <c r="AI309" i="9"/>
  <c r="AG309" i="9"/>
  <c r="AI311" i="9"/>
  <c r="AG311" i="9"/>
  <c r="AI313" i="9"/>
  <c r="AG313" i="9"/>
  <c r="AI315" i="9"/>
  <c r="AG315" i="9"/>
  <c r="AI317" i="9"/>
  <c r="AG317" i="9"/>
  <c r="AI319" i="9"/>
  <c r="AG319" i="9"/>
  <c r="AI321" i="9"/>
  <c r="AG321" i="9"/>
  <c r="AI323" i="9"/>
  <c r="AG323" i="9"/>
  <c r="AI325" i="9"/>
  <c r="AG325" i="9"/>
  <c r="AI327" i="9"/>
  <c r="AG327" i="9"/>
  <c r="AI329" i="9"/>
  <c r="AG329" i="9"/>
  <c r="AI331" i="9"/>
  <c r="AG331" i="9"/>
  <c r="AI333" i="9"/>
  <c r="AG333" i="9"/>
  <c r="AI335" i="9"/>
  <c r="AG335" i="9"/>
  <c r="AI337" i="9"/>
  <c r="AG337" i="9"/>
  <c r="AI339" i="9"/>
  <c r="AG339" i="9"/>
  <c r="AI341" i="9"/>
  <c r="AG341" i="9"/>
  <c r="AI343" i="9"/>
  <c r="AG343" i="9"/>
  <c r="AI345" i="9"/>
  <c r="AG345" i="9"/>
  <c r="AI347" i="9"/>
  <c r="AG347" i="9"/>
  <c r="AI349" i="9"/>
  <c r="AG349" i="9"/>
  <c r="AI351" i="9"/>
  <c r="AG351" i="9"/>
  <c r="AI353" i="9"/>
  <c r="AG353" i="9"/>
  <c r="AI355" i="9"/>
  <c r="AG355" i="9"/>
  <c r="AI357" i="9"/>
  <c r="AG357" i="9"/>
  <c r="AI359" i="9"/>
  <c r="AG359" i="9"/>
  <c r="AI361" i="9"/>
  <c r="AG361" i="9"/>
  <c r="AI363" i="9"/>
  <c r="AG363" i="9"/>
  <c r="AI365" i="9"/>
  <c r="AG365" i="9"/>
  <c r="AI367" i="9"/>
  <c r="AG367" i="9"/>
  <c r="AI369" i="9"/>
  <c r="AG369" i="9"/>
  <c r="AI371" i="9"/>
  <c r="AG371" i="9"/>
  <c r="AI373" i="9"/>
  <c r="AG373" i="9"/>
  <c r="AI375" i="9"/>
  <c r="AG375" i="9"/>
  <c r="AI377" i="9"/>
  <c r="AG377" i="9"/>
  <c r="AI379" i="9"/>
  <c r="AG379" i="9"/>
  <c r="AI381" i="9"/>
  <c r="AG381" i="9"/>
  <c r="AI383" i="9"/>
  <c r="AG383" i="9"/>
  <c r="AI385" i="9"/>
  <c r="AG385" i="9"/>
  <c r="AI387" i="9"/>
  <c r="AG387" i="9"/>
  <c r="AI389" i="9"/>
  <c r="AG389" i="9"/>
  <c r="AI391" i="9"/>
  <c r="AG391" i="9"/>
  <c r="AI393" i="9"/>
  <c r="AG393" i="9"/>
  <c r="AI395" i="9"/>
  <c r="AG395" i="9"/>
  <c r="AI397" i="9"/>
  <c r="AG397" i="9"/>
  <c r="AI399" i="9"/>
  <c r="AG399" i="9"/>
  <c r="AI401" i="9"/>
  <c r="AG401" i="9"/>
  <c r="AI403" i="9"/>
  <c r="AG403" i="9"/>
  <c r="AI405" i="9"/>
  <c r="AG405" i="9"/>
  <c r="AI407" i="9"/>
  <c r="AG407" i="9"/>
  <c r="AI409" i="9"/>
  <c r="AG409" i="9"/>
  <c r="AI411" i="9"/>
  <c r="AG411" i="9"/>
  <c r="AI413" i="9"/>
  <c r="AG413" i="9"/>
  <c r="AI415" i="9"/>
  <c r="AG415" i="9"/>
  <c r="AI417" i="9"/>
  <c r="AG417" i="9"/>
  <c r="AI419" i="9"/>
  <c r="AG419" i="9"/>
  <c r="AI421" i="9"/>
  <c r="AG421" i="9"/>
  <c r="AI423" i="9"/>
  <c r="AG423" i="9"/>
  <c r="AI425" i="9"/>
  <c r="AG425" i="9"/>
  <c r="AI427" i="9"/>
  <c r="AG427" i="9"/>
  <c r="AI429" i="9"/>
  <c r="AG429" i="9"/>
  <c r="AI431" i="9"/>
  <c r="AG431" i="9"/>
  <c r="AI433" i="9"/>
  <c r="AG433" i="9"/>
  <c r="AI435" i="9"/>
  <c r="AG435" i="9"/>
  <c r="AI437" i="9"/>
  <c r="AG437" i="9"/>
  <c r="AI439" i="9"/>
  <c r="AG439" i="9"/>
  <c r="AI441" i="9"/>
  <c r="AG441" i="9"/>
  <c r="AI443" i="9"/>
  <c r="AG443" i="9"/>
  <c r="AI445" i="9"/>
  <c r="AG445" i="9"/>
  <c r="AI447" i="9"/>
  <c r="AG447" i="9"/>
  <c r="AI449" i="9"/>
  <c r="AG449" i="9"/>
  <c r="AI456" i="9"/>
  <c r="AG456" i="9"/>
  <c r="AG462" i="9"/>
  <c r="AI465" i="9"/>
  <c r="AG465" i="9"/>
  <c r="AI472" i="9"/>
  <c r="AG472" i="9"/>
  <c r="AG478" i="9"/>
  <c r="AI481" i="9"/>
  <c r="AG481" i="9"/>
  <c r="AI488" i="9"/>
  <c r="AG488" i="9"/>
  <c r="AI2" i="9"/>
  <c r="AI10" i="9"/>
  <c r="AI18" i="9"/>
  <c r="AI26" i="9"/>
  <c r="AI34" i="9"/>
  <c r="AI42" i="9"/>
  <c r="AI50" i="9"/>
  <c r="AI58" i="9"/>
  <c r="AI64" i="9"/>
  <c r="AG65" i="9"/>
  <c r="AG67" i="9"/>
  <c r="AI68" i="9"/>
  <c r="AI243" i="9"/>
  <c r="AI259" i="9"/>
  <c r="AI275" i="9"/>
  <c r="AI286" i="9"/>
  <c r="AI290" i="9"/>
  <c r="AI294" i="9"/>
  <c r="AI298" i="9"/>
  <c r="AG495" i="9"/>
  <c r="AI495" i="9"/>
  <c r="AG503" i="9"/>
  <c r="AI503" i="9"/>
  <c r="AG511" i="9"/>
  <c r="AI511" i="9"/>
  <c r="AG519" i="9"/>
  <c r="AI519" i="9"/>
  <c r="AG527" i="9"/>
  <c r="AI527" i="9"/>
  <c r="AG535" i="9"/>
  <c r="AI535" i="9"/>
  <c r="AG489" i="9"/>
  <c r="AG496" i="9"/>
  <c r="AG497" i="9"/>
  <c r="AG504" i="9"/>
  <c r="AG505" i="9"/>
  <c r="AG512" i="9"/>
  <c r="AG513" i="9"/>
  <c r="AG520" i="9"/>
  <c r="AG521" i="9"/>
  <c r="AG528" i="9"/>
  <c r="AG529" i="9"/>
  <c r="AG536" i="9"/>
  <c r="AI537" i="9"/>
  <c r="AG538" i="9"/>
  <c r="AI539" i="9"/>
  <c r="AI543" i="9"/>
  <c r="AI547" i="9"/>
  <c r="AI551" i="9"/>
  <c r="AI555" i="9"/>
  <c r="AI559" i="9"/>
  <c r="AI563" i="9"/>
  <c r="AI567" i="9"/>
  <c r="AI571" i="9"/>
  <c r="AI666" i="9"/>
  <c r="AI670" i="9"/>
  <c r="AI674" i="9"/>
  <c r="AI678" i="9"/>
  <c r="AI682" i="9"/>
  <c r="AI686" i="9"/>
  <c r="AI690" i="9"/>
  <c r="AI694" i="9"/>
  <c r="AI698" i="9"/>
  <c r="AI702" i="9"/>
  <c r="AI706" i="9"/>
  <c r="AI710" i="9"/>
  <c r="AI714" i="9"/>
  <c r="AI718" i="9"/>
  <c r="AI722" i="9"/>
  <c r="AI726" i="9"/>
  <c r="AI730" i="9"/>
  <c r="AI734" i="9"/>
  <c r="AI738" i="9"/>
  <c r="AI742" i="9"/>
  <c r="AI746" i="9"/>
  <c r="AI750" i="9"/>
  <c r="AI754" i="9"/>
  <c r="AI758" i="9"/>
  <c r="AI762" i="9"/>
  <c r="AI766" i="9"/>
  <c r="AI770" i="9"/>
  <c r="AI774" i="9"/>
  <c r="AI778" i="9"/>
  <c r="AI782" i="9"/>
  <c r="AI786" i="9"/>
  <c r="AI790" i="9"/>
  <c r="AI794" i="9"/>
  <c r="AI798" i="9"/>
  <c r="AI804" i="9"/>
  <c r="AI808" i="9"/>
  <c r="AI816" i="9"/>
  <c r="AG816" i="9"/>
  <c r="AI824" i="9"/>
  <c r="AG824" i="9"/>
  <c r="AG649" i="9"/>
  <c r="AG653" i="9"/>
  <c r="AG657" i="9"/>
  <c r="AG661" i="9"/>
  <c r="AI664" i="9"/>
  <c r="AI668" i="9"/>
  <c r="AI672" i="9"/>
  <c r="AI676" i="9"/>
  <c r="AI680" i="9"/>
  <c r="AI684" i="9"/>
  <c r="AI688" i="9"/>
  <c r="AI692" i="9"/>
  <c r="AI696" i="9"/>
  <c r="AI700" i="9"/>
  <c r="AI704" i="9"/>
  <c r="AI708" i="9"/>
  <c r="AI712" i="9"/>
  <c r="AG542" i="9"/>
  <c r="AG546" i="9"/>
  <c r="AG550" i="9"/>
  <c r="AG554" i="9"/>
  <c r="AG558" i="9"/>
  <c r="AG562" i="9"/>
  <c r="AG566" i="9"/>
  <c r="AG570" i="9"/>
  <c r="AI577" i="9"/>
  <c r="AI579" i="9"/>
  <c r="AI581" i="9"/>
  <c r="AI583" i="9"/>
  <c r="AI585" i="9"/>
  <c r="AI587" i="9"/>
  <c r="AI589" i="9"/>
  <c r="AI591" i="9"/>
  <c r="AI593" i="9"/>
  <c r="AI595" i="9"/>
  <c r="AI597" i="9"/>
  <c r="AI599" i="9"/>
  <c r="AI601" i="9"/>
  <c r="AI603" i="9"/>
  <c r="AI605" i="9"/>
  <c r="AI607" i="9"/>
  <c r="AG650" i="9"/>
  <c r="AG654" i="9"/>
  <c r="AG658" i="9"/>
  <c r="AG662" i="9"/>
  <c r="AI667" i="9"/>
  <c r="AI671" i="9"/>
  <c r="AI675" i="9"/>
  <c r="AI679" i="9"/>
  <c r="AI683" i="9"/>
  <c r="AI687" i="9"/>
  <c r="AI691" i="9"/>
  <c r="AI695" i="9"/>
  <c r="AI699" i="9"/>
  <c r="AI703" i="9"/>
  <c r="AI707" i="9"/>
  <c r="AI711" i="9"/>
  <c r="AI715" i="9"/>
  <c r="AI719" i="9"/>
  <c r="AI723" i="9"/>
  <c r="AI727" i="9"/>
  <c r="AI731" i="9"/>
  <c r="AI735" i="9"/>
  <c r="AI739" i="9"/>
  <c r="AI743" i="9"/>
  <c r="AI747" i="9"/>
  <c r="AI751" i="9"/>
  <c r="AI755" i="9"/>
  <c r="AI759" i="9"/>
  <c r="AI763" i="9"/>
  <c r="AI767" i="9"/>
  <c r="AI771" i="9"/>
  <c r="AI775" i="9"/>
  <c r="AI779" i="9"/>
  <c r="AI783" i="9"/>
  <c r="AI787" i="9"/>
  <c r="AI791" i="9"/>
  <c r="AI795" i="9"/>
  <c r="AI799" i="9"/>
  <c r="AI805" i="9"/>
  <c r="AI809" i="9"/>
  <c r="AI817" i="9"/>
  <c r="AG817" i="9"/>
  <c r="AI825" i="9"/>
  <c r="AG825" i="9"/>
  <c r="AG832" i="9"/>
  <c r="AG833" i="9"/>
  <c r="AG840" i="9"/>
  <c r="AG841" i="9"/>
  <c r="AG848" i="9"/>
  <c r="AG849" i="9"/>
  <c r="AG856" i="9"/>
  <c r="AG857" i="9"/>
  <c r="AG864" i="9"/>
  <c r="AG865" i="9"/>
  <c r="AG872" i="9"/>
  <c r="AG886" i="9"/>
  <c r="AI887" i="9"/>
  <c r="AG993" i="9"/>
  <c r="AG997" i="9"/>
  <c r="AG1001" i="9"/>
  <c r="AG1005" i="9"/>
  <c r="AG1009" i="9"/>
  <c r="AG1013" i="9"/>
  <c r="AG1017" i="9"/>
  <c r="AG1021" i="9"/>
  <c r="AG1025" i="9"/>
  <c r="AG1029" i="9"/>
  <c r="AG1033" i="9"/>
  <c r="AG1037" i="9"/>
  <c r="AG1041" i="9"/>
  <c r="AI1136" i="9"/>
  <c r="AG1136" i="9"/>
  <c r="AI1144" i="9"/>
  <c r="AG1144" i="9"/>
  <c r="AI1046" i="9"/>
  <c r="AG1046" i="9"/>
  <c r="AI1048" i="9"/>
  <c r="AG1048" i="9"/>
  <c r="AI1050" i="9"/>
  <c r="AG1050" i="9"/>
  <c r="AI1052" i="9"/>
  <c r="AG1052" i="9"/>
  <c r="AI1054" i="9"/>
  <c r="AG1054" i="9"/>
  <c r="AI1056" i="9"/>
  <c r="AG1056" i="9"/>
  <c r="AI1058" i="9"/>
  <c r="AG1058" i="9"/>
  <c r="AI1060" i="9"/>
  <c r="AG1060" i="9"/>
  <c r="AI1062" i="9"/>
  <c r="AG1062" i="9"/>
  <c r="AI1064" i="9"/>
  <c r="AG1064" i="9"/>
  <c r="AI1066" i="9"/>
  <c r="AG1066" i="9"/>
  <c r="AI1068" i="9"/>
  <c r="AG1068" i="9"/>
  <c r="AI1070" i="9"/>
  <c r="AG1070" i="9"/>
  <c r="AI1072" i="9"/>
  <c r="AG1072" i="9"/>
  <c r="AI1074" i="9"/>
  <c r="AG1074" i="9"/>
  <c r="AI1076" i="9"/>
  <c r="AG1076" i="9"/>
  <c r="AI1078" i="9"/>
  <c r="AG1078" i="9"/>
  <c r="AI1080" i="9"/>
  <c r="AG1080" i="9"/>
  <c r="AI1082" i="9"/>
  <c r="AG1082" i="9"/>
  <c r="AI1084" i="9"/>
  <c r="AG1084" i="9"/>
  <c r="AI1086" i="9"/>
  <c r="AG1086" i="9"/>
  <c r="AI1088" i="9"/>
  <c r="AG1088" i="9"/>
  <c r="AI1090" i="9"/>
  <c r="AG1090" i="9"/>
  <c r="AI1092" i="9"/>
  <c r="AG1092" i="9"/>
  <c r="AI1094" i="9"/>
  <c r="AG1094" i="9"/>
  <c r="AI1096" i="9"/>
  <c r="AG1096" i="9"/>
  <c r="AI1098" i="9"/>
  <c r="AG1098" i="9"/>
  <c r="AI1100" i="9"/>
  <c r="AG1100" i="9"/>
  <c r="AI1102" i="9"/>
  <c r="AG1102" i="9"/>
  <c r="AI1104" i="9"/>
  <c r="AG1104" i="9"/>
  <c r="AI1106" i="9"/>
  <c r="AG1106" i="9"/>
  <c r="AI1108" i="9"/>
  <c r="AG1108" i="9"/>
  <c r="AI1110" i="9"/>
  <c r="AG1110" i="9"/>
  <c r="AI1112" i="9"/>
  <c r="AG1112" i="9"/>
  <c r="AI1114" i="9"/>
  <c r="AG1114" i="9"/>
  <c r="AI1116" i="9"/>
  <c r="AG1116" i="9"/>
  <c r="AI1118" i="9"/>
  <c r="AG1118" i="9"/>
  <c r="AI1120" i="9"/>
  <c r="AG1120" i="9"/>
  <c r="AI1122" i="9"/>
  <c r="AG1122" i="9"/>
  <c r="AI1124" i="9"/>
  <c r="AG1124" i="9"/>
  <c r="AG890" i="9"/>
  <c r="AI891" i="9"/>
  <c r="AG995" i="9"/>
  <c r="AG999" i="9"/>
  <c r="AG1003" i="9"/>
  <c r="AG1007" i="9"/>
  <c r="AG1011" i="9"/>
  <c r="AG1015" i="9"/>
  <c r="AG1019" i="9"/>
  <c r="AG1023" i="9"/>
  <c r="AG1027" i="9"/>
  <c r="AG1031" i="9"/>
  <c r="AG1035" i="9"/>
  <c r="AG1039" i="9"/>
  <c r="AG1043" i="9"/>
  <c r="AI1132" i="9"/>
  <c r="AG1132" i="9"/>
  <c r="AI1140" i="9"/>
  <c r="AG1140" i="9"/>
  <c r="AI1148" i="9"/>
  <c r="AG1148" i="9"/>
  <c r="AI1045" i="9"/>
  <c r="AG1045" i="9"/>
  <c r="AI1047" i="9"/>
  <c r="AG1047" i="9"/>
  <c r="AI1049" i="9"/>
  <c r="AG1049" i="9"/>
  <c r="AI1051" i="9"/>
  <c r="AG1051" i="9"/>
  <c r="AI1053" i="9"/>
  <c r="AG1053" i="9"/>
  <c r="AI1055" i="9"/>
  <c r="AG1055" i="9"/>
  <c r="AI1057" i="9"/>
  <c r="AG1057" i="9"/>
  <c r="AI1059" i="9"/>
  <c r="AG1059" i="9"/>
  <c r="AI1061" i="9"/>
  <c r="AG1061" i="9"/>
  <c r="AI1063" i="9"/>
  <c r="AG1063" i="9"/>
  <c r="AI1065" i="9"/>
  <c r="AG1065" i="9"/>
  <c r="AI1067" i="9"/>
  <c r="AG1067" i="9"/>
  <c r="AI1069" i="9"/>
  <c r="AG1069" i="9"/>
  <c r="AI1071" i="9"/>
  <c r="AG1071" i="9"/>
  <c r="AI1073" i="9"/>
  <c r="AG1073" i="9"/>
  <c r="AI1075" i="9"/>
  <c r="AG1075" i="9"/>
  <c r="AI1077" i="9"/>
  <c r="AG1077" i="9"/>
  <c r="AI1079" i="9"/>
  <c r="AG1079" i="9"/>
  <c r="AI1081" i="9"/>
  <c r="AG1081" i="9"/>
  <c r="AI1083" i="9"/>
  <c r="AG1083" i="9"/>
  <c r="AI1085" i="9"/>
  <c r="AG1085" i="9"/>
  <c r="AI1087" i="9"/>
  <c r="AG1087" i="9"/>
  <c r="AI1089" i="9"/>
  <c r="AG1089" i="9"/>
  <c r="AI1091" i="9"/>
  <c r="AG1091" i="9"/>
  <c r="AI1093" i="9"/>
  <c r="AG1093" i="9"/>
  <c r="AI1095" i="9"/>
  <c r="AG1095" i="9"/>
  <c r="AI1097" i="9"/>
  <c r="AG1097" i="9"/>
  <c r="AI1099" i="9"/>
  <c r="AG1099" i="9"/>
  <c r="AI1101" i="9"/>
  <c r="AG1101" i="9"/>
  <c r="AI1103" i="9"/>
  <c r="AG1103" i="9"/>
  <c r="AI1105" i="9"/>
  <c r="AG1105" i="9"/>
  <c r="AI1107" i="9"/>
  <c r="AG1107" i="9"/>
  <c r="AI1109" i="9"/>
  <c r="AG1109" i="9"/>
  <c r="AI1111" i="9"/>
  <c r="AG1111" i="9"/>
  <c r="AI1113" i="9"/>
  <c r="AG1113" i="9"/>
  <c r="AI1115" i="9"/>
  <c r="AG1115" i="9"/>
  <c r="AI1117" i="9"/>
  <c r="AG1117" i="9"/>
  <c r="AI1119" i="9"/>
  <c r="AG1119" i="9"/>
  <c r="AI1121" i="9"/>
  <c r="AG1121" i="9"/>
  <c r="AI1123" i="9"/>
  <c r="AG1123" i="9"/>
  <c r="AI1125" i="9"/>
  <c r="AG1125" i="9"/>
  <c r="AI1242" i="9"/>
  <c r="AG1242" i="9"/>
  <c r="AI1250" i="9"/>
  <c r="AG1250" i="9"/>
  <c r="AI1258" i="9"/>
  <c r="AG1258" i="9"/>
  <c r="AI1266" i="9"/>
  <c r="AG1266" i="9"/>
  <c r="AG1152" i="9"/>
  <c r="AG1156" i="9"/>
  <c r="AG1160" i="9"/>
  <c r="AG1164" i="9"/>
  <c r="AG1168" i="9"/>
  <c r="AG1172" i="9"/>
  <c r="AG1176" i="9"/>
  <c r="AG1180" i="9"/>
  <c r="AG1184" i="9"/>
  <c r="AG1188" i="9"/>
  <c r="AI1189" i="9"/>
  <c r="AG1193" i="9"/>
  <c r="AG1194" i="9"/>
  <c r="AG1196" i="9"/>
  <c r="AI1197" i="9"/>
  <c r="AI1201" i="9"/>
  <c r="AI1213" i="9"/>
  <c r="AI1217" i="9"/>
  <c r="AI1229" i="9"/>
  <c r="AI1233" i="9"/>
  <c r="AG1126" i="9"/>
  <c r="AI1241" i="9"/>
  <c r="AG1241" i="9"/>
  <c r="AI1249" i="9"/>
  <c r="AG1249" i="9"/>
  <c r="AI1257" i="9"/>
  <c r="AG1257" i="9"/>
  <c r="AI1265" i="9"/>
  <c r="AG1265" i="9"/>
  <c r="AG1134" i="9"/>
  <c r="AG1138" i="9"/>
  <c r="AG1142" i="9"/>
  <c r="AG1146" i="9"/>
  <c r="AG1150" i="9"/>
  <c r="AG1154" i="9"/>
  <c r="AG1158" i="9"/>
  <c r="AG1162" i="9"/>
  <c r="AG1166" i="9"/>
  <c r="AG1170" i="9"/>
  <c r="AG1174" i="9"/>
  <c r="AG1178" i="9"/>
  <c r="AG1182" i="9"/>
  <c r="AG1186" i="9"/>
  <c r="AI1205" i="9"/>
  <c r="AI1209" i="9"/>
  <c r="AI1221" i="9"/>
  <c r="AI1225" i="9"/>
  <c r="AI1237" i="9"/>
  <c r="AI1479" i="9"/>
  <c r="AI1489" i="9"/>
  <c r="AI1505" i="9"/>
  <c r="AI1521" i="9"/>
  <c r="AI1537" i="9"/>
  <c r="AI1553" i="9"/>
  <c r="AI1569" i="9"/>
  <c r="AI1748" i="9"/>
  <c r="AG1748" i="9"/>
  <c r="AG1273" i="9"/>
  <c r="AG1274" i="9"/>
  <c r="AG1281" i="9"/>
  <c r="AG1282" i="9"/>
  <c r="AG1285" i="9"/>
  <c r="AG1343" i="9"/>
  <c r="AG1345" i="9"/>
  <c r="AG1347" i="9"/>
  <c r="AG1349" i="9"/>
  <c r="AG1350" i="9"/>
  <c r="AG1355" i="9"/>
  <c r="AI1356" i="9"/>
  <c r="AG1363" i="9"/>
  <c r="AI1364" i="9"/>
  <c r="AG1371" i="9"/>
  <c r="AI1372" i="9"/>
  <c r="AG1379" i="9"/>
  <c r="AI1380" i="9"/>
  <c r="AG1387" i="9"/>
  <c r="AI1388" i="9"/>
  <c r="AG1395" i="9"/>
  <c r="AI1396" i="9"/>
  <c r="AG1403" i="9"/>
  <c r="AI1404" i="9"/>
  <c r="AG1411" i="9"/>
  <c r="AI1412" i="9"/>
  <c r="AG1419" i="9"/>
  <c r="AI1420" i="9"/>
  <c r="AG1427" i="9"/>
  <c r="AI1428" i="9"/>
  <c r="AG1435" i="9"/>
  <c r="AI1436" i="9"/>
  <c r="AG1443" i="9"/>
  <c r="AI1444" i="9"/>
  <c r="AG1451" i="9"/>
  <c r="AI1452" i="9"/>
  <c r="AG1459" i="9"/>
  <c r="AI1460" i="9"/>
  <c r="AG1467" i="9"/>
  <c r="AI1468" i="9"/>
  <c r="AI1470" i="9"/>
  <c r="AG1470" i="9"/>
  <c r="AI1471" i="9"/>
  <c r="AG1477" i="9"/>
  <c r="AI1480" i="9"/>
  <c r="AG1497" i="9"/>
  <c r="AG1513" i="9"/>
  <c r="AG1529" i="9"/>
  <c r="AG1545" i="9"/>
  <c r="AG1561" i="9"/>
  <c r="AG1577" i="9"/>
  <c r="AG1580" i="9"/>
  <c r="AI1580" i="9"/>
  <c r="AG1584" i="9"/>
  <c r="AI1584" i="9"/>
  <c r="AI1593" i="9"/>
  <c r="AI1601" i="9"/>
  <c r="AI1609" i="9"/>
  <c r="AI1617" i="9"/>
  <c r="AI1625" i="9"/>
  <c r="AI1633" i="9"/>
  <c r="AI1641" i="9"/>
  <c r="AG1646" i="9"/>
  <c r="AI1646" i="9"/>
  <c r="AI1653" i="9"/>
  <c r="AG1658" i="9"/>
  <c r="AI1658" i="9"/>
  <c r="AI1659" i="9"/>
  <c r="AI1669" i="9"/>
  <c r="AG1674" i="9"/>
  <c r="AI1674" i="9"/>
  <c r="AI1675" i="9"/>
  <c r="AI1685" i="9"/>
  <c r="AG1690" i="9"/>
  <c r="AI1690" i="9"/>
  <c r="AI1691" i="9"/>
  <c r="AI1719" i="9"/>
  <c r="AI1731" i="9"/>
  <c r="AG1731" i="9"/>
  <c r="AI1738" i="9"/>
  <c r="AI1752" i="9"/>
  <c r="AG1752" i="9"/>
  <c r="AG1493" i="9"/>
  <c r="AI1503" i="9"/>
  <c r="AG1509" i="9"/>
  <c r="AI1519" i="9"/>
  <c r="AG1525" i="9"/>
  <c r="AI1535" i="9"/>
  <c r="AG1541" i="9"/>
  <c r="AI1551" i="9"/>
  <c r="AG1557" i="9"/>
  <c r="AI1567" i="9"/>
  <c r="AG1573" i="9"/>
  <c r="AG1576" i="9"/>
  <c r="AI1576" i="9"/>
  <c r="AI1587" i="9"/>
  <c r="AI1595" i="9"/>
  <c r="AI1603" i="9"/>
  <c r="AI1611" i="9"/>
  <c r="AI1619" i="9"/>
  <c r="AI1627" i="9"/>
  <c r="AI1635" i="9"/>
  <c r="AI1643" i="9"/>
  <c r="AG1650" i="9"/>
  <c r="AI1650" i="9"/>
  <c r="AI1651" i="9"/>
  <c r="AG1666" i="9"/>
  <c r="AI1666" i="9"/>
  <c r="AI1667" i="9"/>
  <c r="AG1682" i="9"/>
  <c r="AI1682" i="9"/>
  <c r="AI1683" i="9"/>
  <c r="AG1698" i="9"/>
  <c r="AI1698" i="9"/>
  <c r="AI1727" i="9"/>
  <c r="AI1740" i="9"/>
  <c r="AG1359" i="9"/>
  <c r="AI1360" i="9"/>
  <c r="AG1367" i="9"/>
  <c r="AI1368" i="9"/>
  <c r="AG1375" i="9"/>
  <c r="AI1376" i="9"/>
  <c r="AG1383" i="9"/>
  <c r="AI1384" i="9"/>
  <c r="AG1391" i="9"/>
  <c r="AI1392" i="9"/>
  <c r="AG1399" i="9"/>
  <c r="AI1400" i="9"/>
  <c r="AG1407" i="9"/>
  <c r="AI1408" i="9"/>
  <c r="AG1415" i="9"/>
  <c r="AI1416" i="9"/>
  <c r="AG1423" i="9"/>
  <c r="AI1424" i="9"/>
  <c r="AG1431" i="9"/>
  <c r="AI1432" i="9"/>
  <c r="AG1439" i="9"/>
  <c r="AI1440" i="9"/>
  <c r="AG1447" i="9"/>
  <c r="AI1448" i="9"/>
  <c r="AG1455" i="9"/>
  <c r="AI1456" i="9"/>
  <c r="AG1463" i="9"/>
  <c r="AI1464" i="9"/>
  <c r="AG1474" i="9"/>
  <c r="AI1475" i="9"/>
  <c r="AG1482" i="9"/>
  <c r="AI1483" i="9"/>
  <c r="AI1499" i="9"/>
  <c r="AI1515" i="9"/>
  <c r="AI1531" i="9"/>
  <c r="AI1547" i="9"/>
  <c r="AI1563" i="9"/>
  <c r="AI1579" i="9"/>
  <c r="AI1583" i="9"/>
  <c r="AI1589" i="9"/>
  <c r="AI1597" i="9"/>
  <c r="AI1605" i="9"/>
  <c r="AI1613" i="9"/>
  <c r="AI1621" i="9"/>
  <c r="AI1629" i="9"/>
  <c r="AI1637" i="9"/>
  <c r="AI1645" i="9"/>
  <c r="AI1703" i="9"/>
  <c r="AI1742" i="9"/>
  <c r="AI1744" i="9"/>
  <c r="AG1744" i="9"/>
  <c r="AI1915" i="9"/>
  <c r="AI1919" i="9"/>
  <c r="AI1923" i="9"/>
  <c r="AI1927" i="9"/>
  <c r="AI1931" i="9"/>
  <c r="AI1935" i="9"/>
  <c r="AI1939" i="9"/>
  <c r="AI1943" i="9"/>
  <c r="AI1947" i="9"/>
  <c r="AI1951" i="9"/>
  <c r="AI1955" i="9"/>
  <c r="AI1959" i="9"/>
  <c r="AI1963" i="9"/>
  <c r="AI1967" i="9"/>
  <c r="AI1971" i="9"/>
  <c r="AI1975" i="9"/>
  <c r="AI1979" i="9"/>
  <c r="AI1983" i="9"/>
  <c r="AI2006" i="9"/>
  <c r="AI2022" i="9"/>
  <c r="AI2056" i="9"/>
  <c r="AI2064" i="9"/>
  <c r="AG2064" i="9"/>
  <c r="AG2098" i="9"/>
  <c r="AI2098" i="9"/>
  <c r="AG1756" i="9"/>
  <c r="AG1760" i="9"/>
  <c r="AG1764" i="9"/>
  <c r="AG1768" i="9"/>
  <c r="AG1772" i="9"/>
  <c r="AG1776" i="9"/>
  <c r="AG1780" i="9"/>
  <c r="AG1784" i="9"/>
  <c r="AG1788" i="9"/>
  <c r="AG1792" i="9"/>
  <c r="AG1796" i="9"/>
  <c r="AG1800" i="9"/>
  <c r="AG1808" i="9"/>
  <c r="AG1817" i="9"/>
  <c r="AG1818" i="9"/>
  <c r="AG1824" i="9"/>
  <c r="AG1833" i="9"/>
  <c r="AG1834" i="9"/>
  <c r="AG1839" i="9"/>
  <c r="AI1840" i="9"/>
  <c r="AG1883" i="9"/>
  <c r="AG1885" i="9"/>
  <c r="AG1888" i="9"/>
  <c r="AG1889" i="9"/>
  <c r="AG1895" i="9"/>
  <c r="AG1904" i="9"/>
  <c r="AG1905" i="9"/>
  <c r="AI1911" i="9"/>
  <c r="AG1913" i="9"/>
  <c r="AG1917" i="9"/>
  <c r="AG1921" i="9"/>
  <c r="AG1925" i="9"/>
  <c r="AG1929" i="9"/>
  <c r="AG1933" i="9"/>
  <c r="AG1937" i="9"/>
  <c r="AG1941" i="9"/>
  <c r="AG1945" i="9"/>
  <c r="AG1949" i="9"/>
  <c r="AG1953" i="9"/>
  <c r="AG1957" i="9"/>
  <c r="AG1961" i="9"/>
  <c r="AG1965" i="9"/>
  <c r="AG1969" i="9"/>
  <c r="AG1973" i="9"/>
  <c r="AG1977" i="9"/>
  <c r="AI2069" i="9"/>
  <c r="AG2069" i="9"/>
  <c r="AI2071" i="9"/>
  <c r="AG2071" i="9"/>
  <c r="AI2073" i="9"/>
  <c r="AG2073" i="9"/>
  <c r="AI2075" i="9"/>
  <c r="AG2075" i="9"/>
  <c r="AG2096" i="9"/>
  <c r="AI2096" i="9"/>
  <c r="AG2104" i="9"/>
  <c r="AI2104" i="9"/>
  <c r="AI2129" i="9"/>
  <c r="AG2129" i="9"/>
  <c r="AI2131" i="9"/>
  <c r="AG2131" i="9"/>
  <c r="AI2133" i="9"/>
  <c r="AG2133" i="9"/>
  <c r="AI2135" i="9"/>
  <c r="AG2135" i="9"/>
  <c r="AI2137" i="9"/>
  <c r="AG2137" i="9"/>
  <c r="AI2139" i="9"/>
  <c r="AG2139" i="9"/>
  <c r="AI2141" i="9"/>
  <c r="AG2141" i="9"/>
  <c r="AI2143" i="9"/>
  <c r="AG2143" i="9"/>
  <c r="AI2145" i="9"/>
  <c r="AG2145" i="9"/>
  <c r="AI2147" i="9"/>
  <c r="AG2147" i="9"/>
  <c r="AI2149" i="9"/>
  <c r="AG2149" i="9"/>
  <c r="AI2014" i="9"/>
  <c r="AG2015" i="9"/>
  <c r="AG2017" i="9"/>
  <c r="AG2031" i="9"/>
  <c r="AG2039" i="9"/>
  <c r="AI2048" i="9"/>
  <c r="AG2054" i="9"/>
  <c r="AI2060" i="9"/>
  <c r="AG2060" i="9"/>
  <c r="AG2068" i="9"/>
  <c r="AG2081" i="9"/>
  <c r="AG2082" i="9"/>
  <c r="AI2095" i="9"/>
  <c r="AG2095" i="9"/>
  <c r="AG2102" i="9"/>
  <c r="AI2102" i="9"/>
  <c r="AG1809" i="9"/>
  <c r="AG1825" i="9"/>
  <c r="AG1896" i="9"/>
  <c r="AI2070" i="9"/>
  <c r="AG2070" i="9"/>
  <c r="AI2072" i="9"/>
  <c r="AG2072" i="9"/>
  <c r="AI2074" i="9"/>
  <c r="AG2074" i="9"/>
  <c r="AI2076" i="9"/>
  <c r="AG2076" i="9"/>
  <c r="AG2100" i="9"/>
  <c r="AI2100" i="9"/>
  <c r="AI2125" i="9"/>
  <c r="AG2125" i="9"/>
  <c r="AI2130" i="9"/>
  <c r="AG2130" i="9"/>
  <c r="AI2132" i="9"/>
  <c r="AG2132" i="9"/>
  <c r="AI2134" i="9"/>
  <c r="AG2134" i="9"/>
  <c r="AI2136" i="9"/>
  <c r="AG2136" i="9"/>
  <c r="AI2138" i="9"/>
  <c r="AG2138" i="9"/>
  <c r="AI2140" i="9"/>
  <c r="AG2140" i="9"/>
  <c r="AI2142" i="9"/>
  <c r="AG2142" i="9"/>
  <c r="AI2144" i="9"/>
  <c r="AG2144" i="9"/>
  <c r="AI2146" i="9"/>
  <c r="AG2146" i="9"/>
  <c r="AI2148" i="9"/>
  <c r="AG2148" i="9"/>
  <c r="AG2150" i="9"/>
  <c r="AG2151" i="9"/>
  <c r="AG2152" i="9"/>
  <c r="AG2153" i="9"/>
  <c r="AG2154" i="9"/>
  <c r="AG2155" i="9"/>
  <c r="AG2156" i="9"/>
  <c r="AG2157" i="9"/>
  <c r="AG2158" i="9"/>
  <c r="AG2159" i="9"/>
  <c r="AG2160" i="9"/>
  <c r="AG2161" i="9"/>
  <c r="AG2162" i="9"/>
  <c r="AG2163" i="9"/>
  <c r="AG2167" i="9"/>
  <c r="AG2171" i="9"/>
  <c r="AG2175" i="9"/>
  <c r="AG2179" i="9"/>
  <c r="AG2180" i="9"/>
  <c r="AI2181" i="9"/>
  <c r="AI2185" i="9"/>
  <c r="AI2189" i="9"/>
  <c r="AI2193" i="9"/>
  <c r="AI2197" i="9"/>
  <c r="AI2201" i="9"/>
  <c r="AI2205" i="9"/>
  <c r="AI2209" i="9"/>
  <c r="AI2213" i="9"/>
  <c r="AI2217" i="9"/>
  <c r="AI2221" i="9"/>
  <c r="AI2225" i="9"/>
  <c r="AI2229" i="9"/>
  <c r="AI2233" i="9"/>
  <c r="AI2237" i="9"/>
  <c r="AI2241" i="9"/>
  <c r="AI2330" i="9"/>
  <c r="AG2330" i="9"/>
  <c r="AI2334" i="9"/>
  <c r="AG2334" i="9"/>
  <c r="AG2083" i="9"/>
  <c r="AG2087" i="9"/>
  <c r="AG2091" i="9"/>
  <c r="AI2266" i="9"/>
  <c r="AG2266" i="9"/>
  <c r="AI2303" i="9"/>
  <c r="AG2303" i="9"/>
  <c r="AI2305" i="9"/>
  <c r="AG2305" i="9"/>
  <c r="AI2307" i="9"/>
  <c r="AG2307" i="9"/>
  <c r="AI2309" i="9"/>
  <c r="AG2309" i="9"/>
  <c r="AI2311" i="9"/>
  <c r="AG2311" i="9"/>
  <c r="AI2313" i="9"/>
  <c r="AG2313" i="9"/>
  <c r="AI2315" i="9"/>
  <c r="AG2315" i="9"/>
  <c r="AI2317" i="9"/>
  <c r="AG2317" i="9"/>
  <c r="AI2319" i="9"/>
  <c r="AG2319" i="9"/>
  <c r="AI2321" i="9"/>
  <c r="AG2321" i="9"/>
  <c r="AG2165" i="9"/>
  <c r="AG2169" i="9"/>
  <c r="AG2173" i="9"/>
  <c r="AG2177" i="9"/>
  <c r="AI2183" i="9"/>
  <c r="AI2187" i="9"/>
  <c r="AI2191" i="9"/>
  <c r="AI2195" i="9"/>
  <c r="AI2199" i="9"/>
  <c r="AI2203" i="9"/>
  <c r="AI2207" i="9"/>
  <c r="AI2211" i="9"/>
  <c r="AI2215" i="9"/>
  <c r="AI2219" i="9"/>
  <c r="AI2223" i="9"/>
  <c r="AI2227" i="9"/>
  <c r="AI2231" i="9"/>
  <c r="AI2235" i="9"/>
  <c r="AI2239" i="9"/>
  <c r="AI2243" i="9"/>
  <c r="AI2329" i="9"/>
  <c r="AG2329" i="9"/>
  <c r="AI2332" i="9"/>
  <c r="AG2332" i="9"/>
  <c r="AI2258" i="9"/>
  <c r="AG2258" i="9"/>
  <c r="AI2275" i="9"/>
  <c r="AG2275" i="9"/>
  <c r="AI2302" i="9"/>
  <c r="AG2302" i="9"/>
  <c r="AI2304" i="9"/>
  <c r="AG2304" i="9"/>
  <c r="AI2306" i="9"/>
  <c r="AG2306" i="9"/>
  <c r="AI2308" i="9"/>
  <c r="AG2308" i="9"/>
  <c r="AI2310" i="9"/>
  <c r="AG2310" i="9"/>
  <c r="AI2312" i="9"/>
  <c r="AG2312" i="9"/>
  <c r="AI2314" i="9"/>
  <c r="AG2314" i="9"/>
  <c r="AI2316" i="9"/>
  <c r="AG2316" i="9"/>
  <c r="AI2318" i="9"/>
  <c r="AG2318" i="9"/>
  <c r="AI2320" i="9"/>
  <c r="AG2320" i="9"/>
  <c r="AI2322" i="9"/>
  <c r="AG2322" i="9"/>
  <c r="AG2338" i="9"/>
  <c r="AG2342" i="9"/>
  <c r="AG2346" i="9"/>
  <c r="AG2347" i="9"/>
  <c r="AG2348" i="9"/>
  <c r="AG2349" i="9"/>
  <c r="AG2350" i="9"/>
  <c r="AG2351" i="9"/>
  <c r="AG2352" i="9"/>
  <c r="AG2353" i="9"/>
  <c r="AG2354" i="9"/>
  <c r="AG2355" i="9"/>
  <c r="AG2356" i="9"/>
  <c r="AG2357" i="9"/>
  <c r="AG2358" i="9"/>
  <c r="AG2359" i="9"/>
  <c r="AG2360" i="9"/>
  <c r="AG2361" i="9"/>
  <c r="AG2362" i="9"/>
  <c r="AG2363" i="9"/>
  <c r="AG2364" i="9"/>
  <c r="AG2365" i="9"/>
  <c r="AG2366" i="9"/>
  <c r="AG2367" i="9"/>
  <c r="AG2368" i="9"/>
  <c r="AG2369" i="9"/>
  <c r="AI2255" i="9"/>
  <c r="AG2260" i="9"/>
  <c r="AG2268" i="9"/>
  <c r="AG2374" i="9"/>
  <c r="AG2376" i="9"/>
  <c r="AG2335" i="9"/>
  <c r="AL15" i="9"/>
  <c r="AL17" i="9"/>
  <c r="AL21" i="9"/>
  <c r="AL23" i="9"/>
  <c r="AL33" i="9"/>
  <c r="AL45" i="9"/>
  <c r="AL47" i="9"/>
  <c r="AL49" i="9"/>
  <c r="AL51" i="9"/>
  <c r="AL53" i="9"/>
  <c r="AL57" i="9"/>
  <c r="AL59" i="9"/>
  <c r="AL63" i="9"/>
  <c r="AL65" i="9"/>
  <c r="AL69" i="9"/>
  <c r="AC2" i="9"/>
  <c r="AD2" i="9" s="1"/>
  <c r="AM5" i="9"/>
  <c r="AC6" i="9"/>
  <c r="AD6" i="9" s="1"/>
  <c r="AM9" i="9"/>
  <c r="AC10" i="9"/>
  <c r="AD10" i="9" s="1"/>
  <c r="AM13" i="9"/>
  <c r="AC14" i="9"/>
  <c r="AD14" i="9" s="1"/>
  <c r="AC18" i="9"/>
  <c r="AD18" i="9" s="1"/>
  <c r="AC22" i="9"/>
  <c r="AD22" i="9" s="1"/>
  <c r="AM25" i="9"/>
  <c r="AC26" i="9"/>
  <c r="AD26" i="9" s="1"/>
  <c r="AM27" i="9"/>
  <c r="AC28" i="9"/>
  <c r="AD28" i="9" s="1"/>
  <c r="AM29" i="9"/>
  <c r="AC30" i="9"/>
  <c r="AD30" i="9" s="1"/>
  <c r="AC34" i="9"/>
  <c r="AD34" i="9" s="1"/>
  <c r="AM37" i="9"/>
  <c r="AC38" i="9"/>
  <c r="AD38" i="9" s="1"/>
  <c r="AM41" i="9"/>
  <c r="AC42" i="9"/>
  <c r="AD42" i="9" s="1"/>
  <c r="AM43" i="9"/>
  <c r="AC44" i="9"/>
  <c r="AD44" i="9" s="1"/>
  <c r="AC46" i="9"/>
  <c r="AD46" i="9" s="1"/>
  <c r="AC48" i="9"/>
  <c r="AD48" i="9" s="1"/>
  <c r="AC50" i="9"/>
  <c r="AD50" i="9" s="1"/>
  <c r="AC52" i="9"/>
  <c r="AD52" i="9" s="1"/>
  <c r="AC54" i="9"/>
  <c r="AD54" i="9" s="1"/>
  <c r="AM55" i="9"/>
  <c r="AC56" i="9"/>
  <c r="AD56" i="9" s="1"/>
  <c r="AC58" i="9"/>
  <c r="AD58" i="9" s="1"/>
  <c r="AC60" i="9"/>
  <c r="AD60" i="9" s="1"/>
  <c r="AM61" i="9"/>
  <c r="AC62" i="9"/>
  <c r="AD62" i="9" s="1"/>
  <c r="AC64" i="9"/>
  <c r="AD64" i="9" s="1"/>
  <c r="AC66" i="9"/>
  <c r="AD66" i="9" s="1"/>
  <c r="AM67" i="9"/>
  <c r="AC68" i="9"/>
  <c r="AD68" i="9" s="1"/>
  <c r="AC70" i="9"/>
  <c r="AD70" i="9" s="1"/>
  <c r="AG70" i="9"/>
  <c r="AC72" i="9"/>
  <c r="AD72" i="9" s="1"/>
  <c r="AG72" i="9"/>
  <c r="AC74" i="9"/>
  <c r="AD74" i="9" s="1"/>
  <c r="AG74" i="9"/>
  <c r="AC76" i="9"/>
  <c r="AD76" i="9" s="1"/>
  <c r="AG76" i="9"/>
  <c r="AC78" i="9"/>
  <c r="AD78" i="9" s="1"/>
  <c r="AG78" i="9"/>
  <c r="AC80" i="9"/>
  <c r="AD80" i="9" s="1"/>
  <c r="AG80" i="9"/>
  <c r="AC82" i="9"/>
  <c r="AD82" i="9" s="1"/>
  <c r="AG82" i="9"/>
  <c r="AC84" i="9"/>
  <c r="AD84" i="9" s="1"/>
  <c r="AG84" i="9"/>
  <c r="AC86" i="9"/>
  <c r="AD86" i="9" s="1"/>
  <c r="AG86" i="9"/>
  <c r="AC88" i="9"/>
  <c r="AD88" i="9" s="1"/>
  <c r="AG88" i="9"/>
  <c r="AC90" i="9"/>
  <c r="AD90" i="9" s="1"/>
  <c r="AG90" i="9"/>
  <c r="AC92" i="9"/>
  <c r="AD92" i="9" s="1"/>
  <c r="AG92" i="9"/>
  <c r="AC94" i="9"/>
  <c r="AD94" i="9" s="1"/>
  <c r="AG94" i="9"/>
  <c r="AC96" i="9"/>
  <c r="AD96" i="9" s="1"/>
  <c r="AG96" i="9"/>
  <c r="AC98" i="9"/>
  <c r="AD98" i="9" s="1"/>
  <c r="AG98" i="9"/>
  <c r="AC100" i="9"/>
  <c r="AD100" i="9" s="1"/>
  <c r="AG100" i="9"/>
  <c r="AC102" i="9"/>
  <c r="AD102" i="9" s="1"/>
  <c r="AG102" i="9"/>
  <c r="AC104" i="9"/>
  <c r="AD104" i="9" s="1"/>
  <c r="AG104" i="9"/>
  <c r="AC106" i="9"/>
  <c r="AD106" i="9" s="1"/>
  <c r="AG106" i="9"/>
  <c r="AC108" i="9"/>
  <c r="AD108" i="9" s="1"/>
  <c r="AG108" i="9"/>
  <c r="AC110" i="9"/>
  <c r="AD110" i="9" s="1"/>
  <c r="AG110" i="9"/>
  <c r="AC112" i="9"/>
  <c r="AD112" i="9" s="1"/>
  <c r="AG112" i="9"/>
  <c r="AC114" i="9"/>
  <c r="AD114" i="9" s="1"/>
  <c r="AG114" i="9"/>
  <c r="AC116" i="9"/>
  <c r="AD116" i="9" s="1"/>
  <c r="AG116" i="9"/>
  <c r="AC118" i="9"/>
  <c r="AD118" i="9" s="1"/>
  <c r="AG118" i="9"/>
  <c r="AC120" i="9"/>
  <c r="AD120" i="9" s="1"/>
  <c r="AG120" i="9"/>
  <c r="AC122" i="9"/>
  <c r="AD122" i="9" s="1"/>
  <c r="AG122" i="9"/>
  <c r="AC124" i="9"/>
  <c r="AD124" i="9" s="1"/>
  <c r="AG124" i="9"/>
  <c r="AC126" i="9"/>
  <c r="AD126" i="9" s="1"/>
  <c r="AG126" i="9"/>
  <c r="AC128" i="9"/>
  <c r="AD128" i="9" s="1"/>
  <c r="AG128" i="9"/>
  <c r="AC130" i="9"/>
  <c r="AD130" i="9" s="1"/>
  <c r="AG130" i="9"/>
  <c r="AC132" i="9"/>
  <c r="AD132" i="9" s="1"/>
  <c r="AG132" i="9"/>
  <c r="AC134" i="9"/>
  <c r="AD134" i="9" s="1"/>
  <c r="AG134" i="9"/>
  <c r="AC136" i="9"/>
  <c r="AD136" i="9" s="1"/>
  <c r="AG136" i="9"/>
  <c r="AC138" i="9"/>
  <c r="AD138" i="9" s="1"/>
  <c r="AG138" i="9"/>
  <c r="AC140" i="9"/>
  <c r="AD140" i="9" s="1"/>
  <c r="AG140" i="9"/>
  <c r="AC142" i="9"/>
  <c r="AD142" i="9" s="1"/>
  <c r="AG142" i="9"/>
  <c r="AC144" i="9"/>
  <c r="AD144" i="9" s="1"/>
  <c r="AG144" i="9"/>
  <c r="AC146" i="9"/>
  <c r="AD146" i="9" s="1"/>
  <c r="AG146" i="9"/>
  <c r="AC148" i="9"/>
  <c r="AD148" i="9" s="1"/>
  <c r="AG148" i="9"/>
  <c r="AC150" i="9"/>
  <c r="AD150" i="9" s="1"/>
  <c r="AG150" i="9"/>
  <c r="AC152" i="9"/>
  <c r="AD152" i="9" s="1"/>
  <c r="AG152" i="9"/>
  <c r="AC154" i="9"/>
  <c r="AD154" i="9" s="1"/>
  <c r="AG154" i="9"/>
  <c r="AC156" i="9"/>
  <c r="AD156" i="9" s="1"/>
  <c r="AG156" i="9"/>
  <c r="AC158" i="9"/>
  <c r="AD158" i="9" s="1"/>
  <c r="AG158" i="9"/>
  <c r="AC160" i="9"/>
  <c r="AD160" i="9" s="1"/>
  <c r="AG160" i="9"/>
  <c r="AC162" i="9"/>
  <c r="AD162" i="9" s="1"/>
  <c r="AG162" i="9"/>
  <c r="AC164" i="9"/>
  <c r="AD164" i="9" s="1"/>
  <c r="AG164" i="9"/>
  <c r="AC166" i="9"/>
  <c r="AD166" i="9" s="1"/>
  <c r="AG166" i="9"/>
  <c r="AC168" i="9"/>
  <c r="AD168" i="9" s="1"/>
  <c r="AG168" i="9"/>
  <c r="AC170" i="9"/>
  <c r="AD170" i="9" s="1"/>
  <c r="AG170" i="9"/>
  <c r="AC172" i="9"/>
  <c r="AD172" i="9" s="1"/>
  <c r="AG172" i="9"/>
  <c r="AC174" i="9"/>
  <c r="AD174" i="9" s="1"/>
  <c r="AG174" i="9"/>
  <c r="AC176" i="9"/>
  <c r="AD176" i="9" s="1"/>
  <c r="AG176" i="9"/>
  <c r="AC178" i="9"/>
  <c r="AD178" i="9" s="1"/>
  <c r="AG178" i="9"/>
  <c r="AC180" i="9"/>
  <c r="AD180" i="9" s="1"/>
  <c r="AG180" i="9"/>
  <c r="AC182" i="9"/>
  <c r="AD182" i="9" s="1"/>
  <c r="AG182" i="9"/>
  <c r="AC184" i="9"/>
  <c r="AD184" i="9" s="1"/>
  <c r="AG184" i="9"/>
  <c r="AC186" i="9"/>
  <c r="AD186" i="9" s="1"/>
  <c r="AG186" i="9"/>
  <c r="AC188" i="9"/>
  <c r="AD188" i="9" s="1"/>
  <c r="AG188" i="9"/>
  <c r="AC190" i="9"/>
  <c r="AD190" i="9" s="1"/>
  <c r="AG190" i="9"/>
  <c r="AC192" i="9"/>
  <c r="AD192" i="9" s="1"/>
  <c r="AG192" i="9"/>
  <c r="AC194" i="9"/>
  <c r="AD194" i="9" s="1"/>
  <c r="AG194" i="9"/>
  <c r="AM194" i="9"/>
  <c r="AC195" i="9"/>
  <c r="AD195" i="9" s="1"/>
  <c r="AL195" i="9"/>
  <c r="AG196" i="9"/>
  <c r="AM196" i="9"/>
  <c r="AC197" i="9"/>
  <c r="AD197" i="9" s="1"/>
  <c r="AL197" i="9"/>
  <c r="AG198" i="9"/>
  <c r="AM198" i="9"/>
  <c r="AC199" i="9"/>
  <c r="AD199" i="9" s="1"/>
  <c r="AL199" i="9"/>
  <c r="AG200" i="9"/>
  <c r="AM200" i="9"/>
  <c r="AC201" i="9"/>
  <c r="AD201" i="9" s="1"/>
  <c r="AL201" i="9"/>
  <c r="AG202" i="9"/>
  <c r="AM202" i="9"/>
  <c r="AC203" i="9"/>
  <c r="AD203" i="9" s="1"/>
  <c r="AL203" i="9"/>
  <c r="AG204" i="9"/>
  <c r="AM204" i="9"/>
  <c r="AC205" i="9"/>
  <c r="AD205" i="9" s="1"/>
  <c r="AL205" i="9"/>
  <c r="AG206" i="9"/>
  <c r="AM206" i="9"/>
  <c r="AC207" i="9"/>
  <c r="AD207" i="9" s="1"/>
  <c r="AL207" i="9"/>
  <c r="AG208" i="9"/>
  <c r="AM208" i="9"/>
  <c r="AC209" i="9"/>
  <c r="AD209" i="9" s="1"/>
  <c r="AL209" i="9"/>
  <c r="AG210" i="9"/>
  <c r="AM210" i="9"/>
  <c r="AC211" i="9"/>
  <c r="AD211" i="9" s="1"/>
  <c r="AL211" i="9"/>
  <c r="AG212" i="9"/>
  <c r="AM212" i="9"/>
  <c r="AC213" i="9"/>
  <c r="AD213" i="9" s="1"/>
  <c r="AL213" i="9"/>
  <c r="AG214" i="9"/>
  <c r="AM214" i="9"/>
  <c r="AC215" i="9"/>
  <c r="AD215" i="9" s="1"/>
  <c r="AL215" i="9"/>
  <c r="AG216" i="9"/>
  <c r="AM216" i="9"/>
  <c r="AC217" i="9"/>
  <c r="AD217" i="9" s="1"/>
  <c r="AL217" i="9"/>
  <c r="AG218" i="9"/>
  <c r="AM218" i="9"/>
  <c r="AC219" i="9"/>
  <c r="AD219" i="9" s="1"/>
  <c r="AL219" i="9"/>
  <c r="AG220" i="9"/>
  <c r="AM220" i="9"/>
  <c r="AC221" i="9"/>
  <c r="AD221" i="9" s="1"/>
  <c r="AL221" i="9"/>
  <c r="AG222" i="9"/>
  <c r="AM222" i="9"/>
  <c r="AC223" i="9"/>
  <c r="AD223" i="9" s="1"/>
  <c r="AL223" i="9"/>
  <c r="AG224" i="9"/>
  <c r="AM224" i="9"/>
  <c r="AC225" i="9"/>
  <c r="AD225" i="9" s="1"/>
  <c r="AL225" i="9"/>
  <c r="AG226" i="9"/>
  <c r="AM226" i="9"/>
  <c r="AC227" i="9"/>
  <c r="AD227" i="9" s="1"/>
  <c r="AL227" i="9"/>
  <c r="AG228" i="9"/>
  <c r="AM228" i="9"/>
  <c r="AC229" i="9"/>
  <c r="AD229" i="9" s="1"/>
  <c r="AL229" i="9"/>
  <c r="AG230" i="9"/>
  <c r="AM230" i="9"/>
  <c r="AC231" i="9"/>
  <c r="AD231" i="9" s="1"/>
  <c r="AL231" i="9"/>
  <c r="AG232" i="9"/>
  <c r="AM232" i="9"/>
  <c r="AC233" i="9"/>
  <c r="AD233" i="9" s="1"/>
  <c r="AL233" i="9"/>
  <c r="AG234" i="9"/>
  <c r="AM234" i="9"/>
  <c r="AC235" i="9"/>
  <c r="AD235" i="9" s="1"/>
  <c r="AL235" i="9"/>
  <c r="AG236" i="9"/>
  <c r="AM236" i="9"/>
  <c r="AC237" i="9"/>
  <c r="AD237" i="9" s="1"/>
  <c r="AL237" i="9"/>
  <c r="AG238" i="9"/>
  <c r="AM238" i="9"/>
  <c r="AC239" i="9"/>
  <c r="AD239" i="9" s="1"/>
  <c r="AL239" i="9"/>
  <c r="AG240" i="9"/>
  <c r="AM240" i="9"/>
  <c r="AC241" i="9"/>
  <c r="AD241" i="9" s="1"/>
  <c r="AL241" i="9"/>
  <c r="AG242" i="9"/>
  <c r="AM242" i="9"/>
  <c r="AC243" i="9"/>
  <c r="AD243" i="9" s="1"/>
  <c r="AL243" i="9"/>
  <c r="AG244" i="9"/>
  <c r="AM244" i="9"/>
  <c r="AC245" i="9"/>
  <c r="AD245" i="9" s="1"/>
  <c r="AL245" i="9"/>
  <c r="AG246" i="9"/>
  <c r="AM246" i="9"/>
  <c r="AC247" i="9"/>
  <c r="AD247" i="9" s="1"/>
  <c r="AL247" i="9"/>
  <c r="AG248" i="9"/>
  <c r="AM248" i="9"/>
  <c r="AC249" i="9"/>
  <c r="AD249" i="9" s="1"/>
  <c r="AL249" i="9"/>
  <c r="AG250" i="9"/>
  <c r="AM250" i="9"/>
  <c r="AC251" i="9"/>
  <c r="AD251" i="9" s="1"/>
  <c r="AL251" i="9"/>
  <c r="AG252" i="9"/>
  <c r="AM252" i="9"/>
  <c r="AC253" i="9"/>
  <c r="AD253" i="9" s="1"/>
  <c r="AL253" i="9"/>
  <c r="AG254" i="9"/>
  <c r="AM254" i="9"/>
  <c r="AC255" i="9"/>
  <c r="AD255" i="9" s="1"/>
  <c r="AL255" i="9"/>
  <c r="AG256" i="9"/>
  <c r="AM256" i="9"/>
  <c r="AC257" i="9"/>
  <c r="AD257" i="9" s="1"/>
  <c r="AL257" i="9"/>
  <c r="AG258" i="9"/>
  <c r="AM258" i="9"/>
  <c r="AC259" i="9"/>
  <c r="AD259" i="9" s="1"/>
  <c r="AL259" i="9"/>
  <c r="AG260" i="9"/>
  <c r="AM260" i="9"/>
  <c r="AC261" i="9"/>
  <c r="AD261" i="9" s="1"/>
  <c r="AL261" i="9"/>
  <c r="AG262" i="9"/>
  <c r="AM262" i="9"/>
  <c r="AC263" i="9"/>
  <c r="AD263" i="9" s="1"/>
  <c r="AL263" i="9"/>
  <c r="AG264" i="9"/>
  <c r="AM264" i="9"/>
  <c r="AC265" i="9"/>
  <c r="AD265" i="9" s="1"/>
  <c r="AL265" i="9"/>
  <c r="AG266" i="9"/>
  <c r="AM266" i="9"/>
  <c r="AC267" i="9"/>
  <c r="AD267" i="9" s="1"/>
  <c r="AL267" i="9"/>
  <c r="AG268" i="9"/>
  <c r="AM268" i="9"/>
  <c r="AC269" i="9"/>
  <c r="AD269" i="9" s="1"/>
  <c r="AL269" i="9"/>
  <c r="AG270" i="9"/>
  <c r="AM270" i="9"/>
  <c r="AC271" i="9"/>
  <c r="AD271" i="9" s="1"/>
  <c r="AL271" i="9"/>
  <c r="AG272" i="9"/>
  <c r="AM272" i="9"/>
  <c r="AC273" i="9"/>
  <c r="AD273" i="9" s="1"/>
  <c r="AL273" i="9"/>
  <c r="AG274" i="9"/>
  <c r="AM274" i="9"/>
  <c r="AC275" i="9"/>
  <c r="AD275" i="9" s="1"/>
  <c r="AL275" i="9"/>
  <c r="AG276" i="9"/>
  <c r="AM276" i="9"/>
  <c r="AC277" i="9"/>
  <c r="AD277" i="9" s="1"/>
  <c r="AL277" i="9"/>
  <c r="AG278" i="9"/>
  <c r="AM278" i="9"/>
  <c r="AC279" i="9"/>
  <c r="AD279" i="9" s="1"/>
  <c r="AL279" i="9"/>
  <c r="AG280" i="9"/>
  <c r="AM280" i="9"/>
  <c r="AC281" i="9"/>
  <c r="AD281" i="9" s="1"/>
  <c r="AL281" i="9"/>
  <c r="AG282" i="9"/>
  <c r="AM282" i="9"/>
  <c r="AC283" i="9"/>
  <c r="AD283" i="9" s="1"/>
  <c r="AM284" i="9"/>
  <c r="AC285" i="9"/>
  <c r="AD285" i="9" s="1"/>
  <c r="AM286" i="9"/>
  <c r="AC287" i="9"/>
  <c r="AD287" i="9" s="1"/>
  <c r="AM288" i="9"/>
  <c r="AC289" i="9"/>
  <c r="AD289" i="9" s="1"/>
  <c r="AM290" i="9"/>
  <c r="AC291" i="9"/>
  <c r="AD291" i="9" s="1"/>
  <c r="AM292" i="9"/>
  <c r="AC293" i="9"/>
  <c r="AD293" i="9" s="1"/>
  <c r="AM294" i="9"/>
  <c r="AC295" i="9"/>
  <c r="AD295" i="9" s="1"/>
  <c r="AM296" i="9"/>
  <c r="AC297" i="9"/>
  <c r="AD297" i="9" s="1"/>
  <c r="AM298" i="9"/>
  <c r="AC299" i="9"/>
  <c r="AD299" i="9" s="1"/>
  <c r="AM300" i="9"/>
  <c r="AC301" i="9"/>
  <c r="AD301" i="9" s="1"/>
  <c r="AM302" i="9"/>
  <c r="AC303" i="9"/>
  <c r="AD303" i="9" s="1"/>
  <c r="AM304" i="9"/>
  <c r="AC305" i="9"/>
  <c r="AD305" i="9" s="1"/>
  <c r="AM306" i="9"/>
  <c r="AC307" i="9"/>
  <c r="AD307" i="9" s="1"/>
  <c r="AM308" i="9"/>
  <c r="AC309" i="9"/>
  <c r="AD309" i="9" s="1"/>
  <c r="AM310" i="9"/>
  <c r="AC311" i="9"/>
  <c r="AD311" i="9" s="1"/>
  <c r="AM312" i="9"/>
  <c r="AC313" i="9"/>
  <c r="AD313" i="9" s="1"/>
  <c r="AM314" i="9"/>
  <c r="AC315" i="9"/>
  <c r="AD315" i="9" s="1"/>
  <c r="AM316" i="9"/>
  <c r="AC317" i="9"/>
  <c r="AD317" i="9" s="1"/>
  <c r="AM318" i="9"/>
  <c r="AC319" i="9"/>
  <c r="AD319" i="9" s="1"/>
  <c r="AM320" i="9"/>
  <c r="AC321" i="9"/>
  <c r="AD321" i="9" s="1"/>
  <c r="AM322" i="9"/>
  <c r="AC323" i="9"/>
  <c r="AD323" i="9" s="1"/>
  <c r="AM324" i="9"/>
  <c r="AC325" i="9"/>
  <c r="AD325" i="9" s="1"/>
  <c r="AM326" i="9"/>
  <c r="AC327" i="9"/>
  <c r="AD327" i="9" s="1"/>
  <c r="AM328" i="9"/>
  <c r="AC329" i="9"/>
  <c r="AD329" i="9" s="1"/>
  <c r="AM330" i="9"/>
  <c r="AC331" i="9"/>
  <c r="AD331" i="9" s="1"/>
  <c r="AM332" i="9"/>
  <c r="AC333" i="9"/>
  <c r="AD333" i="9" s="1"/>
  <c r="AM334" i="9"/>
  <c r="AC335" i="9"/>
  <c r="AD335" i="9" s="1"/>
  <c r="AM336" i="9"/>
  <c r="AC337" i="9"/>
  <c r="AD337" i="9" s="1"/>
  <c r="AM338" i="9"/>
  <c r="AC339" i="9"/>
  <c r="AD339" i="9" s="1"/>
  <c r="AM340" i="9"/>
  <c r="AC341" i="9"/>
  <c r="AD341" i="9" s="1"/>
  <c r="AM342" i="9"/>
  <c r="AC343" i="9"/>
  <c r="AD343" i="9" s="1"/>
  <c r="AM344" i="9"/>
  <c r="AC345" i="9"/>
  <c r="AD345" i="9" s="1"/>
  <c r="AM346" i="9"/>
  <c r="AC347" i="9"/>
  <c r="AD347" i="9" s="1"/>
  <c r="AM348" i="9"/>
  <c r="AC349" i="9"/>
  <c r="AD349" i="9" s="1"/>
  <c r="AM350" i="9"/>
  <c r="AC351" i="9"/>
  <c r="AD351" i="9" s="1"/>
  <c r="AM352" i="9"/>
  <c r="AC353" i="9"/>
  <c r="AD353" i="9" s="1"/>
  <c r="AM354" i="9"/>
  <c r="AC355" i="9"/>
  <c r="AD355" i="9" s="1"/>
  <c r="AM356" i="9"/>
  <c r="AC357" i="9"/>
  <c r="AD357" i="9" s="1"/>
  <c r="AM358" i="9"/>
  <c r="AC359" i="9"/>
  <c r="AD359" i="9" s="1"/>
  <c r="AM360" i="9"/>
  <c r="AC361" i="9"/>
  <c r="AD361" i="9" s="1"/>
  <c r="AM362" i="9"/>
  <c r="AC363" i="9"/>
  <c r="AD363" i="9" s="1"/>
  <c r="AM364" i="9"/>
  <c r="AC365" i="9"/>
  <c r="AD365" i="9" s="1"/>
  <c r="AM366" i="9"/>
  <c r="AC367" i="9"/>
  <c r="AD367" i="9" s="1"/>
  <c r="AM368" i="9"/>
  <c r="AC369" i="9"/>
  <c r="AD369" i="9" s="1"/>
  <c r="AM370" i="9"/>
  <c r="AC371" i="9"/>
  <c r="AD371" i="9" s="1"/>
  <c r="AM372" i="9"/>
  <c r="AC373" i="9"/>
  <c r="AD373" i="9" s="1"/>
  <c r="AM374" i="9"/>
  <c r="AC375" i="9"/>
  <c r="AD375" i="9" s="1"/>
  <c r="AM376" i="9"/>
  <c r="AC377" i="9"/>
  <c r="AD377" i="9" s="1"/>
  <c r="AM378" i="9"/>
  <c r="AC379" i="9"/>
  <c r="AD379" i="9" s="1"/>
  <c r="AM380" i="9"/>
  <c r="AC381" i="9"/>
  <c r="AD381" i="9" s="1"/>
  <c r="AM382" i="9"/>
  <c r="AC383" i="9"/>
  <c r="AD383" i="9" s="1"/>
  <c r="AM384" i="9"/>
  <c r="AC385" i="9"/>
  <c r="AD385" i="9" s="1"/>
  <c r="AM386" i="9"/>
  <c r="AC387" i="9"/>
  <c r="AD387" i="9" s="1"/>
  <c r="AM388" i="9"/>
  <c r="AC389" i="9"/>
  <c r="AD389" i="9" s="1"/>
  <c r="AM390" i="9"/>
  <c r="AC391" i="9"/>
  <c r="AD391" i="9" s="1"/>
  <c r="AM392" i="9"/>
  <c r="AC393" i="9"/>
  <c r="AD393" i="9" s="1"/>
  <c r="AM394" i="9"/>
  <c r="AC395" i="9"/>
  <c r="AD395" i="9" s="1"/>
  <c r="AM396" i="9"/>
  <c r="AC397" i="9"/>
  <c r="AD397" i="9" s="1"/>
  <c r="AM398" i="9"/>
  <c r="AC399" i="9"/>
  <c r="AD399" i="9" s="1"/>
  <c r="AM400" i="9"/>
  <c r="AC401" i="9"/>
  <c r="AD401" i="9" s="1"/>
  <c r="AM402" i="9"/>
  <c r="AC403" i="9"/>
  <c r="AD403" i="9" s="1"/>
  <c r="AM404" i="9"/>
  <c r="AC405" i="9"/>
  <c r="AD405" i="9" s="1"/>
  <c r="AM406" i="9"/>
  <c r="AC407" i="9"/>
  <c r="AD407" i="9" s="1"/>
  <c r="AM408" i="9"/>
  <c r="AC409" i="9"/>
  <c r="AD409" i="9" s="1"/>
  <c r="AM410" i="9"/>
  <c r="AC411" i="9"/>
  <c r="AD411" i="9" s="1"/>
  <c r="AM412" i="9"/>
  <c r="AC413" i="9"/>
  <c r="AD413" i="9" s="1"/>
  <c r="AM414" i="9"/>
  <c r="AC415" i="9"/>
  <c r="AD415" i="9" s="1"/>
  <c r="AM416" i="9"/>
  <c r="AC417" i="9"/>
  <c r="AD417" i="9" s="1"/>
  <c r="AM418" i="9"/>
  <c r="AC419" i="9"/>
  <c r="AD419" i="9" s="1"/>
  <c r="AM420" i="9"/>
  <c r="AC421" i="9"/>
  <c r="AD421" i="9" s="1"/>
  <c r="AM422" i="9"/>
  <c r="AC423" i="9"/>
  <c r="AD423" i="9" s="1"/>
  <c r="AM424" i="9"/>
  <c r="AC425" i="9"/>
  <c r="AD425" i="9" s="1"/>
  <c r="AM426" i="9"/>
  <c r="AC427" i="9"/>
  <c r="AD427" i="9" s="1"/>
  <c r="AM428" i="9"/>
  <c r="AC429" i="9"/>
  <c r="AD429" i="9" s="1"/>
  <c r="AM430" i="9"/>
  <c r="AC431" i="9"/>
  <c r="AD431" i="9" s="1"/>
  <c r="AM432" i="9"/>
  <c r="AC433" i="9"/>
  <c r="AD433" i="9" s="1"/>
  <c r="AM434" i="9"/>
  <c r="AC435" i="9"/>
  <c r="AD435" i="9" s="1"/>
  <c r="AM436" i="9"/>
  <c r="AC437" i="9"/>
  <c r="AD437" i="9" s="1"/>
  <c r="AM438" i="9"/>
  <c r="AC439" i="9"/>
  <c r="AD439" i="9" s="1"/>
  <c r="AM440" i="9"/>
  <c r="AC441" i="9"/>
  <c r="AD441" i="9" s="1"/>
  <c r="AM442" i="9"/>
  <c r="AC443" i="9"/>
  <c r="AD443" i="9" s="1"/>
  <c r="AM444" i="9"/>
  <c r="AC445" i="9"/>
  <c r="AD445" i="9" s="1"/>
  <c r="AM446" i="9"/>
  <c r="AC447" i="9"/>
  <c r="AD447" i="9" s="1"/>
  <c r="AC450" i="9"/>
  <c r="AD450" i="9" s="1"/>
  <c r="AC454" i="9"/>
  <c r="AD454" i="9" s="1"/>
  <c r="AC458" i="9"/>
  <c r="AD458" i="9" s="1"/>
  <c r="AC462" i="9"/>
  <c r="AD462" i="9" s="1"/>
  <c r="AC466" i="9"/>
  <c r="AD466" i="9" s="1"/>
  <c r="AL7" i="9"/>
  <c r="AL19" i="9"/>
  <c r="AL31" i="9"/>
  <c r="AM3" i="9"/>
  <c r="AC4" i="9"/>
  <c r="AD4" i="9" s="1"/>
  <c r="AC8" i="9"/>
  <c r="AD8" i="9" s="1"/>
  <c r="AM11" i="9"/>
  <c r="AC12" i="9"/>
  <c r="AD12" i="9" s="1"/>
  <c r="AC16" i="9"/>
  <c r="AD16" i="9" s="1"/>
  <c r="AC20" i="9"/>
  <c r="AD20" i="9" s="1"/>
  <c r="AC24" i="9"/>
  <c r="AD24" i="9" s="1"/>
  <c r="AC32" i="9"/>
  <c r="AD32" i="9" s="1"/>
  <c r="AM35" i="9"/>
  <c r="AC36" i="9"/>
  <c r="AD36" i="9" s="1"/>
  <c r="AM39" i="9"/>
  <c r="AC40" i="9"/>
  <c r="AD40" i="9" s="1"/>
  <c r="AC2376" i="9"/>
  <c r="AD2376" i="9" s="1"/>
  <c r="AC2374" i="9"/>
  <c r="AD2374" i="9" s="1"/>
  <c r="AC2372" i="9"/>
  <c r="AD2372" i="9" s="1"/>
  <c r="AC2370" i="9"/>
  <c r="AD2370" i="9" s="1"/>
  <c r="AC2368" i="9"/>
  <c r="AD2368" i="9" s="1"/>
  <c r="AC2366" i="9"/>
  <c r="AD2366" i="9" s="1"/>
  <c r="AC2364" i="9"/>
  <c r="AD2364" i="9" s="1"/>
  <c r="AC2377" i="9"/>
  <c r="AD2377" i="9" s="1"/>
  <c r="AC2375" i="9"/>
  <c r="AD2375" i="9" s="1"/>
  <c r="AC2373" i="9"/>
  <c r="AD2373" i="9" s="1"/>
  <c r="AC2371" i="9"/>
  <c r="AD2371" i="9" s="1"/>
  <c r="AC2369" i="9"/>
  <c r="AD2369" i="9" s="1"/>
  <c r="AC2367" i="9"/>
  <c r="AD2367" i="9" s="1"/>
  <c r="AC2365" i="9"/>
  <c r="AD2365" i="9" s="1"/>
  <c r="AC2363" i="9"/>
  <c r="AD2363" i="9" s="1"/>
  <c r="AC2345" i="9"/>
  <c r="AD2345" i="9" s="1"/>
  <c r="AC2343" i="9"/>
  <c r="AD2343" i="9" s="1"/>
  <c r="AC2341" i="9"/>
  <c r="AD2341" i="9" s="1"/>
  <c r="AC2339" i="9"/>
  <c r="AD2339" i="9" s="1"/>
  <c r="AC2337" i="9"/>
  <c r="AD2337" i="9" s="1"/>
  <c r="AC2334" i="9"/>
  <c r="AD2334" i="9" s="1"/>
  <c r="AC2332" i="9"/>
  <c r="AD2332" i="9" s="1"/>
  <c r="AC2330" i="9"/>
  <c r="AD2330" i="9" s="1"/>
  <c r="AC2328" i="9"/>
  <c r="AD2328" i="9" s="1"/>
  <c r="AC2326" i="9"/>
  <c r="AD2326" i="9" s="1"/>
  <c r="AC2324" i="9"/>
  <c r="AD2324" i="9" s="1"/>
  <c r="AC2322" i="9"/>
  <c r="AD2322" i="9" s="1"/>
  <c r="AC2362" i="9"/>
  <c r="AD2362" i="9" s="1"/>
  <c r="AC2360" i="9"/>
  <c r="AD2360" i="9" s="1"/>
  <c r="AC2358" i="9"/>
  <c r="AD2358" i="9" s="1"/>
  <c r="AC2356" i="9"/>
  <c r="AD2356" i="9" s="1"/>
  <c r="AC2354" i="9"/>
  <c r="AD2354" i="9" s="1"/>
  <c r="AC2352" i="9"/>
  <c r="AD2352" i="9" s="1"/>
  <c r="AC2350" i="9"/>
  <c r="AD2350" i="9" s="1"/>
  <c r="AC2348" i="9"/>
  <c r="AD2348" i="9" s="1"/>
  <c r="AC2346" i="9"/>
  <c r="AD2346" i="9" s="1"/>
  <c r="AC2344" i="9"/>
  <c r="AD2344" i="9" s="1"/>
  <c r="AC2342" i="9"/>
  <c r="AD2342" i="9" s="1"/>
  <c r="AC2340" i="9"/>
  <c r="AD2340" i="9" s="1"/>
  <c r="AC2338" i="9"/>
  <c r="AD2338" i="9" s="1"/>
  <c r="AC2336" i="9"/>
  <c r="AD2336" i="9" s="1"/>
  <c r="AC2361" i="9"/>
  <c r="AD2361" i="9" s="1"/>
  <c r="AC2359" i="9"/>
  <c r="AD2359" i="9" s="1"/>
  <c r="AC2357" i="9"/>
  <c r="AD2357" i="9" s="1"/>
  <c r="AC2355" i="9"/>
  <c r="AD2355" i="9" s="1"/>
  <c r="AC2353" i="9"/>
  <c r="AD2353" i="9" s="1"/>
  <c r="AC2351" i="9"/>
  <c r="AD2351" i="9" s="1"/>
  <c r="AC2349" i="9"/>
  <c r="AD2349" i="9" s="1"/>
  <c r="AC2347" i="9"/>
  <c r="AD2347" i="9" s="1"/>
  <c r="AC2329" i="9"/>
  <c r="AD2329" i="9" s="1"/>
  <c r="AC2325" i="9"/>
  <c r="AD2325" i="9" s="1"/>
  <c r="AC2321" i="9"/>
  <c r="AD2321" i="9" s="1"/>
  <c r="AC2319" i="9"/>
  <c r="AD2319" i="9" s="1"/>
  <c r="AC2317" i="9"/>
  <c r="AD2317" i="9" s="1"/>
  <c r="AC2315" i="9"/>
  <c r="AD2315" i="9" s="1"/>
  <c r="AC2313" i="9"/>
  <c r="AD2313" i="9" s="1"/>
  <c r="AC2311" i="9"/>
  <c r="AD2311" i="9" s="1"/>
  <c r="AC2309" i="9"/>
  <c r="AD2309" i="9" s="1"/>
  <c r="AC2307" i="9"/>
  <c r="AD2307" i="9" s="1"/>
  <c r="AC2305" i="9"/>
  <c r="AD2305" i="9" s="1"/>
  <c r="AC2303" i="9"/>
  <c r="AD2303" i="9" s="1"/>
  <c r="AC2302" i="9"/>
  <c r="AD2302" i="9" s="1"/>
  <c r="AC2300" i="9"/>
  <c r="AD2300" i="9" s="1"/>
  <c r="AC2298" i="9"/>
  <c r="AD2298" i="9" s="1"/>
  <c r="AC2296" i="9"/>
  <c r="AD2296" i="9" s="1"/>
  <c r="AC2294" i="9"/>
  <c r="AD2294" i="9" s="1"/>
  <c r="AC2292" i="9"/>
  <c r="AD2292" i="9" s="1"/>
  <c r="AC2290" i="9"/>
  <c r="AD2290" i="9" s="1"/>
  <c r="AC2288" i="9"/>
  <c r="AD2288" i="9" s="1"/>
  <c r="AC2286" i="9"/>
  <c r="AD2286" i="9" s="1"/>
  <c r="AC2284" i="9"/>
  <c r="AD2284" i="9" s="1"/>
  <c r="AC2282" i="9"/>
  <c r="AD2282" i="9" s="1"/>
  <c r="AC2280" i="9"/>
  <c r="AD2280" i="9" s="1"/>
  <c r="AC2278" i="9"/>
  <c r="AD2278" i="9" s="1"/>
  <c r="AC2276" i="9"/>
  <c r="AD2276" i="9" s="1"/>
  <c r="AC2274" i="9"/>
  <c r="AD2274" i="9" s="1"/>
  <c r="AC2272" i="9"/>
  <c r="AD2272" i="9" s="1"/>
  <c r="AC2333" i="9"/>
  <c r="AD2333" i="9" s="1"/>
  <c r="AC2331" i="9"/>
  <c r="AD2331" i="9" s="1"/>
  <c r="AC2327" i="9"/>
  <c r="AD2327" i="9" s="1"/>
  <c r="AC2323" i="9"/>
  <c r="AD2323" i="9" s="1"/>
  <c r="AC2320" i="9"/>
  <c r="AD2320" i="9" s="1"/>
  <c r="AC2318" i="9"/>
  <c r="AD2318" i="9" s="1"/>
  <c r="AC2316" i="9"/>
  <c r="AD2316" i="9" s="1"/>
  <c r="AC2314" i="9"/>
  <c r="AD2314" i="9" s="1"/>
  <c r="AC2312" i="9"/>
  <c r="AD2312" i="9" s="1"/>
  <c r="AC2310" i="9"/>
  <c r="AD2310" i="9" s="1"/>
  <c r="AC2308" i="9"/>
  <c r="AD2308" i="9" s="1"/>
  <c r="AC2306" i="9"/>
  <c r="AD2306" i="9" s="1"/>
  <c r="AC2304" i="9"/>
  <c r="AD2304" i="9" s="1"/>
  <c r="AC2335" i="9"/>
  <c r="AD2335" i="9" s="1"/>
  <c r="AC2275" i="9"/>
  <c r="AD2275" i="9" s="1"/>
  <c r="AC2273" i="9"/>
  <c r="AD2273" i="9" s="1"/>
  <c r="AC2301" i="9"/>
  <c r="AD2301" i="9" s="1"/>
  <c r="AC2299" i="9"/>
  <c r="AD2299" i="9" s="1"/>
  <c r="AC2297" i="9"/>
  <c r="AD2297" i="9" s="1"/>
  <c r="AC2295" i="9"/>
  <c r="AD2295" i="9" s="1"/>
  <c r="AC2293" i="9"/>
  <c r="AD2293" i="9" s="1"/>
  <c r="AC2291" i="9"/>
  <c r="AD2291" i="9" s="1"/>
  <c r="AC2289" i="9"/>
  <c r="AD2289" i="9" s="1"/>
  <c r="AC2287" i="9"/>
  <c r="AD2287" i="9" s="1"/>
  <c r="AC2285" i="9"/>
  <c r="AD2285" i="9" s="1"/>
  <c r="AC2283" i="9"/>
  <c r="AD2283" i="9" s="1"/>
  <c r="AC2281" i="9"/>
  <c r="AD2281" i="9" s="1"/>
  <c r="AC2279" i="9"/>
  <c r="AD2279" i="9" s="1"/>
  <c r="AC2277" i="9"/>
  <c r="AD2277" i="9" s="1"/>
  <c r="AC2271" i="9"/>
  <c r="AD2271" i="9" s="1"/>
  <c r="AC2269" i="9"/>
  <c r="AD2269" i="9" s="1"/>
  <c r="AC2267" i="9"/>
  <c r="AD2267" i="9" s="1"/>
  <c r="AC2265" i="9"/>
  <c r="AD2265" i="9" s="1"/>
  <c r="AC2263" i="9"/>
  <c r="AD2263" i="9" s="1"/>
  <c r="AC2261" i="9"/>
  <c r="AD2261" i="9" s="1"/>
  <c r="AC2259" i="9"/>
  <c r="AD2259" i="9" s="1"/>
  <c r="AC2257" i="9"/>
  <c r="AD2257" i="9" s="1"/>
  <c r="AC2255" i="9"/>
  <c r="AD2255" i="9" s="1"/>
  <c r="AC2270" i="9"/>
  <c r="AD2270" i="9" s="1"/>
  <c r="AC2266" i="9"/>
  <c r="AD2266" i="9" s="1"/>
  <c r="AC2262" i="9"/>
  <c r="AD2262" i="9" s="1"/>
  <c r="AC2258" i="9"/>
  <c r="AD2258" i="9" s="1"/>
  <c r="AC2252" i="9"/>
  <c r="AD2252" i="9" s="1"/>
  <c r="AC2250" i="9"/>
  <c r="AD2250" i="9" s="1"/>
  <c r="AC2248" i="9"/>
  <c r="AD2248" i="9" s="1"/>
  <c r="AC2246" i="9"/>
  <c r="AD2246" i="9" s="1"/>
  <c r="AC2244" i="9"/>
  <c r="AD2244" i="9" s="1"/>
  <c r="AC2242" i="9"/>
  <c r="AD2242" i="9" s="1"/>
  <c r="AC2240" i="9"/>
  <c r="AD2240" i="9" s="1"/>
  <c r="AC2238" i="9"/>
  <c r="AD2238" i="9" s="1"/>
  <c r="AC2236" i="9"/>
  <c r="AD2236" i="9" s="1"/>
  <c r="AC2234" i="9"/>
  <c r="AD2234" i="9" s="1"/>
  <c r="AC2268" i="9"/>
  <c r="AD2268" i="9" s="1"/>
  <c r="AC2264" i="9"/>
  <c r="AD2264" i="9" s="1"/>
  <c r="AC2260" i="9"/>
  <c r="AD2260" i="9" s="1"/>
  <c r="AC2256" i="9"/>
  <c r="AD2256" i="9" s="1"/>
  <c r="AC2254" i="9"/>
  <c r="AD2254" i="9" s="1"/>
  <c r="AC2253" i="9"/>
  <c r="AD2253" i="9" s="1"/>
  <c r="AC2251" i="9"/>
  <c r="AD2251" i="9" s="1"/>
  <c r="AC2249" i="9"/>
  <c r="AD2249" i="9" s="1"/>
  <c r="AC2247" i="9"/>
  <c r="AD2247" i="9" s="1"/>
  <c r="AC2245" i="9"/>
  <c r="AD2245" i="9" s="1"/>
  <c r="AC2243" i="9"/>
  <c r="AD2243" i="9" s="1"/>
  <c r="AC2241" i="9"/>
  <c r="AD2241" i="9" s="1"/>
  <c r="AC2239" i="9"/>
  <c r="AD2239" i="9" s="1"/>
  <c r="AC2237" i="9"/>
  <c r="AD2237" i="9" s="1"/>
  <c r="AC2235" i="9"/>
  <c r="AD2235" i="9" s="1"/>
  <c r="AC2233" i="9"/>
  <c r="AD2233" i="9" s="1"/>
  <c r="AC2231" i="9"/>
  <c r="AD2231" i="9" s="1"/>
  <c r="AC2229" i="9"/>
  <c r="AD2229" i="9" s="1"/>
  <c r="AC2227" i="9"/>
  <c r="AD2227" i="9" s="1"/>
  <c r="AC2225" i="9"/>
  <c r="AD2225" i="9" s="1"/>
  <c r="AC2223" i="9"/>
  <c r="AD2223" i="9" s="1"/>
  <c r="AC2221" i="9"/>
  <c r="AD2221" i="9" s="1"/>
  <c r="AC2219" i="9"/>
  <c r="AD2219" i="9" s="1"/>
  <c r="AC2217" i="9"/>
  <c r="AD2217" i="9" s="1"/>
  <c r="AC2215" i="9"/>
  <c r="AD2215" i="9" s="1"/>
  <c r="AC2213" i="9"/>
  <c r="AD2213" i="9" s="1"/>
  <c r="AC2211" i="9"/>
  <c r="AD2211" i="9" s="1"/>
  <c r="AC2209" i="9"/>
  <c r="AD2209" i="9" s="1"/>
  <c r="AC2207" i="9"/>
  <c r="AD2207" i="9" s="1"/>
  <c r="AC2205" i="9"/>
  <c r="AD2205" i="9" s="1"/>
  <c r="AC2203" i="9"/>
  <c r="AD2203" i="9" s="1"/>
  <c r="AC2201" i="9"/>
  <c r="AD2201" i="9" s="1"/>
  <c r="AC2199" i="9"/>
  <c r="AD2199" i="9" s="1"/>
  <c r="AC2197" i="9"/>
  <c r="AD2197" i="9" s="1"/>
  <c r="AC2195" i="9"/>
  <c r="AD2195" i="9" s="1"/>
  <c r="AC2193" i="9"/>
  <c r="AD2193" i="9" s="1"/>
  <c r="AC2191" i="9"/>
  <c r="AD2191" i="9" s="1"/>
  <c r="AC2189" i="9"/>
  <c r="AD2189" i="9" s="1"/>
  <c r="AC2187" i="9"/>
  <c r="AD2187" i="9" s="1"/>
  <c r="AC2185" i="9"/>
  <c r="AD2185" i="9" s="1"/>
  <c r="AC2183" i="9"/>
  <c r="AD2183" i="9" s="1"/>
  <c r="AC2181" i="9"/>
  <c r="AD2181" i="9" s="1"/>
  <c r="AC2180" i="9"/>
  <c r="AD2180" i="9" s="1"/>
  <c r="AC2179" i="9"/>
  <c r="AD2179" i="9" s="1"/>
  <c r="AC2232" i="9"/>
  <c r="AD2232" i="9" s="1"/>
  <c r="AC2230" i="9"/>
  <c r="AD2230" i="9" s="1"/>
  <c r="AC2228" i="9"/>
  <c r="AD2228" i="9" s="1"/>
  <c r="AC2226" i="9"/>
  <c r="AD2226" i="9" s="1"/>
  <c r="AC2224" i="9"/>
  <c r="AD2224" i="9" s="1"/>
  <c r="AC2222" i="9"/>
  <c r="AD2222" i="9" s="1"/>
  <c r="AC2220" i="9"/>
  <c r="AD2220" i="9" s="1"/>
  <c r="AC2218" i="9"/>
  <c r="AD2218" i="9" s="1"/>
  <c r="AC2216" i="9"/>
  <c r="AD2216" i="9" s="1"/>
  <c r="AC2214" i="9"/>
  <c r="AD2214" i="9" s="1"/>
  <c r="AC2212" i="9"/>
  <c r="AD2212" i="9" s="1"/>
  <c r="AC2210" i="9"/>
  <c r="AD2210" i="9" s="1"/>
  <c r="AC2208" i="9"/>
  <c r="AD2208" i="9" s="1"/>
  <c r="AC2206" i="9"/>
  <c r="AD2206" i="9" s="1"/>
  <c r="AC2204" i="9"/>
  <c r="AD2204" i="9" s="1"/>
  <c r="AC2202" i="9"/>
  <c r="AD2202" i="9" s="1"/>
  <c r="AC2200" i="9"/>
  <c r="AD2200" i="9" s="1"/>
  <c r="AC2198" i="9"/>
  <c r="AD2198" i="9" s="1"/>
  <c r="AC2196" i="9"/>
  <c r="AD2196" i="9" s="1"/>
  <c r="AC2194" i="9"/>
  <c r="AD2194" i="9" s="1"/>
  <c r="AC2192" i="9"/>
  <c r="AD2192" i="9" s="1"/>
  <c r="AC2190" i="9"/>
  <c r="AD2190" i="9" s="1"/>
  <c r="AC2188" i="9"/>
  <c r="AD2188" i="9" s="1"/>
  <c r="AC2186" i="9"/>
  <c r="AD2186" i="9" s="1"/>
  <c r="AC2184" i="9"/>
  <c r="AD2184" i="9" s="1"/>
  <c r="AC2182" i="9"/>
  <c r="AD2182" i="9" s="1"/>
  <c r="AC2178" i="9"/>
  <c r="AD2178" i="9" s="1"/>
  <c r="AC2176" i="9"/>
  <c r="AD2176" i="9" s="1"/>
  <c r="AC2174" i="9"/>
  <c r="AD2174" i="9" s="1"/>
  <c r="AC2172" i="9"/>
  <c r="AD2172" i="9" s="1"/>
  <c r="AC2170" i="9"/>
  <c r="AD2170" i="9" s="1"/>
  <c r="AC2168" i="9"/>
  <c r="AD2168" i="9" s="1"/>
  <c r="AC2166" i="9"/>
  <c r="AD2166" i="9" s="1"/>
  <c r="AC2164" i="9"/>
  <c r="AD2164" i="9" s="1"/>
  <c r="AC2162" i="9"/>
  <c r="AD2162" i="9" s="1"/>
  <c r="AC2160" i="9"/>
  <c r="AD2160" i="9" s="1"/>
  <c r="AC2158" i="9"/>
  <c r="AD2158" i="9" s="1"/>
  <c r="AC2156" i="9"/>
  <c r="AD2156" i="9" s="1"/>
  <c r="AC2154" i="9"/>
  <c r="AD2154" i="9" s="1"/>
  <c r="AC2152" i="9"/>
  <c r="AD2152" i="9" s="1"/>
  <c r="AC2150" i="9"/>
  <c r="AD2150" i="9" s="1"/>
  <c r="AC2148" i="9"/>
  <c r="AD2148" i="9" s="1"/>
  <c r="AC2146" i="9"/>
  <c r="AD2146" i="9" s="1"/>
  <c r="AC2144" i="9"/>
  <c r="AD2144" i="9" s="1"/>
  <c r="AC2142" i="9"/>
  <c r="AD2142" i="9" s="1"/>
  <c r="AC2140" i="9"/>
  <c r="AD2140" i="9" s="1"/>
  <c r="AC2138" i="9"/>
  <c r="AD2138" i="9" s="1"/>
  <c r="AC2136" i="9"/>
  <c r="AD2136" i="9" s="1"/>
  <c r="AC2134" i="9"/>
  <c r="AD2134" i="9" s="1"/>
  <c r="AC2132" i="9"/>
  <c r="AD2132" i="9" s="1"/>
  <c r="AC2130" i="9"/>
  <c r="AD2130" i="9" s="1"/>
  <c r="AC2121" i="9"/>
  <c r="AD2121" i="9" s="1"/>
  <c r="AC2119" i="9"/>
  <c r="AD2119" i="9" s="1"/>
  <c r="AC2117" i="9"/>
  <c r="AD2117" i="9" s="1"/>
  <c r="AC2115" i="9"/>
  <c r="AD2115" i="9" s="1"/>
  <c r="AC2113" i="9"/>
  <c r="AD2113" i="9" s="1"/>
  <c r="AC2111" i="9"/>
  <c r="AD2111" i="9" s="1"/>
  <c r="AC2109" i="9"/>
  <c r="AD2109" i="9" s="1"/>
  <c r="AC2107" i="9"/>
  <c r="AD2107" i="9" s="1"/>
  <c r="AC2105" i="9"/>
  <c r="AD2105" i="9" s="1"/>
  <c r="AC2103" i="9"/>
  <c r="AD2103" i="9" s="1"/>
  <c r="AC2101" i="9"/>
  <c r="AD2101" i="9" s="1"/>
  <c r="AC2099" i="9"/>
  <c r="AD2099" i="9" s="1"/>
  <c r="AC2097" i="9"/>
  <c r="AD2097" i="9" s="1"/>
  <c r="AC2095" i="9"/>
  <c r="AD2095" i="9" s="1"/>
  <c r="AC2093" i="9"/>
  <c r="AD2093" i="9" s="1"/>
  <c r="AC2091" i="9"/>
  <c r="AD2091" i="9" s="1"/>
  <c r="AC2089" i="9"/>
  <c r="AD2089" i="9" s="1"/>
  <c r="AC2087" i="9"/>
  <c r="AD2087" i="9" s="1"/>
  <c r="AC2177" i="9"/>
  <c r="AD2177" i="9" s="1"/>
  <c r="AC2175" i="9"/>
  <c r="AD2175" i="9" s="1"/>
  <c r="AC2173" i="9"/>
  <c r="AD2173" i="9" s="1"/>
  <c r="AC2171" i="9"/>
  <c r="AD2171" i="9" s="1"/>
  <c r="AC2169" i="9"/>
  <c r="AD2169" i="9" s="1"/>
  <c r="AC2167" i="9"/>
  <c r="AD2167" i="9" s="1"/>
  <c r="AC2165" i="9"/>
  <c r="AD2165" i="9" s="1"/>
  <c r="AC2163" i="9"/>
  <c r="AD2163" i="9" s="1"/>
  <c r="AC2161" i="9"/>
  <c r="AD2161" i="9" s="1"/>
  <c r="AC2159" i="9"/>
  <c r="AD2159" i="9" s="1"/>
  <c r="AC2157" i="9"/>
  <c r="AD2157" i="9" s="1"/>
  <c r="AC2155" i="9"/>
  <c r="AD2155" i="9" s="1"/>
  <c r="AC2153" i="9"/>
  <c r="AD2153" i="9" s="1"/>
  <c r="AC2151" i="9"/>
  <c r="AD2151" i="9" s="1"/>
  <c r="AC2149" i="9"/>
  <c r="AD2149" i="9" s="1"/>
  <c r="AC2147" i="9"/>
  <c r="AD2147" i="9" s="1"/>
  <c r="AC2145" i="9"/>
  <c r="AD2145" i="9" s="1"/>
  <c r="AC2143" i="9"/>
  <c r="AD2143" i="9" s="1"/>
  <c r="AC2141" i="9"/>
  <c r="AD2141" i="9" s="1"/>
  <c r="AC2139" i="9"/>
  <c r="AD2139" i="9" s="1"/>
  <c r="AC2137" i="9"/>
  <c r="AD2137" i="9" s="1"/>
  <c r="AC2135" i="9"/>
  <c r="AD2135" i="9" s="1"/>
  <c r="AC2133" i="9"/>
  <c r="AD2133" i="9" s="1"/>
  <c r="AC2131" i="9"/>
  <c r="AD2131" i="9" s="1"/>
  <c r="AC2129" i="9"/>
  <c r="AD2129" i="9" s="1"/>
  <c r="AC2127" i="9"/>
  <c r="AD2127" i="9" s="1"/>
  <c r="AC2125" i="9"/>
  <c r="AD2125" i="9" s="1"/>
  <c r="AC2123" i="9"/>
  <c r="AD2123" i="9" s="1"/>
  <c r="AC2120" i="9"/>
  <c r="AD2120" i="9" s="1"/>
  <c r="AC2118" i="9"/>
  <c r="AD2118" i="9" s="1"/>
  <c r="AC2116" i="9"/>
  <c r="AD2116" i="9" s="1"/>
  <c r="AC2114" i="9"/>
  <c r="AD2114" i="9" s="1"/>
  <c r="AC2112" i="9"/>
  <c r="AD2112" i="9" s="1"/>
  <c r="AC2110" i="9"/>
  <c r="AD2110" i="9" s="1"/>
  <c r="AC2108" i="9"/>
  <c r="AD2108" i="9" s="1"/>
  <c r="AC2106" i="9"/>
  <c r="AD2106" i="9" s="1"/>
  <c r="AC2104" i="9"/>
  <c r="AD2104" i="9" s="1"/>
  <c r="AC2102" i="9"/>
  <c r="AD2102" i="9" s="1"/>
  <c r="AC2100" i="9"/>
  <c r="AD2100" i="9" s="1"/>
  <c r="AC2098" i="9"/>
  <c r="AD2098" i="9" s="1"/>
  <c r="AC2096" i="9"/>
  <c r="AD2096" i="9" s="1"/>
  <c r="AC2094" i="9"/>
  <c r="AD2094" i="9" s="1"/>
  <c r="AC2092" i="9"/>
  <c r="AD2092" i="9" s="1"/>
  <c r="AC2090" i="9"/>
  <c r="AD2090" i="9" s="1"/>
  <c r="AC2088" i="9"/>
  <c r="AD2088" i="9" s="1"/>
  <c r="AC2086" i="9"/>
  <c r="AD2086" i="9" s="1"/>
  <c r="AC2084" i="9"/>
  <c r="AD2084" i="9" s="1"/>
  <c r="AC2082" i="9"/>
  <c r="AD2082" i="9" s="1"/>
  <c r="AC2080" i="9"/>
  <c r="AD2080" i="9" s="1"/>
  <c r="AC2078" i="9"/>
  <c r="AD2078" i="9" s="1"/>
  <c r="AC2076" i="9"/>
  <c r="AD2076" i="9" s="1"/>
  <c r="AC2128" i="9"/>
  <c r="AD2128" i="9" s="1"/>
  <c r="AC2126" i="9"/>
  <c r="AD2126" i="9" s="1"/>
  <c r="AC2124" i="9"/>
  <c r="AD2124" i="9" s="1"/>
  <c r="AC2122" i="9"/>
  <c r="AD2122" i="9" s="1"/>
  <c r="AC2083" i="9"/>
  <c r="AD2083" i="9" s="1"/>
  <c r="AC2041" i="9"/>
  <c r="AD2041" i="9" s="1"/>
  <c r="AC2039" i="9"/>
  <c r="AD2039" i="9" s="1"/>
  <c r="AC2037" i="9"/>
  <c r="AD2037" i="9" s="1"/>
  <c r="AC2035" i="9"/>
  <c r="AD2035" i="9" s="1"/>
  <c r="AC2033" i="9"/>
  <c r="AD2033" i="9" s="1"/>
  <c r="AC2031" i="9"/>
  <c r="AD2031" i="9" s="1"/>
  <c r="AC2029" i="9"/>
  <c r="AD2029" i="9" s="1"/>
  <c r="AC2027" i="9"/>
  <c r="AD2027" i="9" s="1"/>
  <c r="AC2025" i="9"/>
  <c r="AD2025" i="9" s="1"/>
  <c r="AC2085" i="9"/>
  <c r="AD2085" i="9" s="1"/>
  <c r="AC2079" i="9"/>
  <c r="AD2079" i="9" s="1"/>
  <c r="AC2075" i="9"/>
  <c r="AD2075" i="9" s="1"/>
  <c r="AC2073" i="9"/>
  <c r="AD2073" i="9" s="1"/>
  <c r="AC2071" i="9"/>
  <c r="AD2071" i="9" s="1"/>
  <c r="AC2069" i="9"/>
  <c r="AD2069" i="9" s="1"/>
  <c r="AC2067" i="9"/>
  <c r="AD2067" i="9" s="1"/>
  <c r="AC2065" i="9"/>
  <c r="AD2065" i="9" s="1"/>
  <c r="AC2063" i="9"/>
  <c r="AD2063" i="9" s="1"/>
  <c r="AC2061" i="9"/>
  <c r="AD2061" i="9" s="1"/>
  <c r="AC2059" i="9"/>
  <c r="AD2059" i="9" s="1"/>
  <c r="AC2057" i="9"/>
  <c r="AD2057" i="9" s="1"/>
  <c r="AC2055" i="9"/>
  <c r="AD2055" i="9" s="1"/>
  <c r="AC2053" i="9"/>
  <c r="AD2053" i="9" s="1"/>
  <c r="AC2051" i="9"/>
  <c r="AD2051" i="9" s="1"/>
  <c r="AC2049" i="9"/>
  <c r="AD2049" i="9" s="1"/>
  <c r="AC2047" i="9"/>
  <c r="AD2047" i="9" s="1"/>
  <c r="AC2045" i="9"/>
  <c r="AD2045" i="9" s="1"/>
  <c r="AC2043" i="9"/>
  <c r="AD2043" i="9" s="1"/>
  <c r="AC2068" i="9"/>
  <c r="AD2068" i="9" s="1"/>
  <c r="AC2066" i="9"/>
  <c r="AD2066" i="9" s="1"/>
  <c r="AC2064" i="9"/>
  <c r="AD2064" i="9" s="1"/>
  <c r="AC2062" i="9"/>
  <c r="AD2062" i="9" s="1"/>
  <c r="AC2060" i="9"/>
  <c r="AD2060" i="9" s="1"/>
  <c r="AC2058" i="9"/>
  <c r="AD2058" i="9" s="1"/>
  <c r="AC2056" i="9"/>
  <c r="AD2056" i="9" s="1"/>
  <c r="AC2054" i="9"/>
  <c r="AD2054" i="9" s="1"/>
  <c r="AC2052" i="9"/>
  <c r="AD2052" i="9" s="1"/>
  <c r="AC2050" i="9"/>
  <c r="AD2050" i="9" s="1"/>
  <c r="AC2048" i="9"/>
  <c r="AD2048" i="9" s="1"/>
  <c r="AC2046" i="9"/>
  <c r="AD2046" i="9" s="1"/>
  <c r="AC2044" i="9"/>
  <c r="AD2044" i="9" s="1"/>
  <c r="AC2042" i="9"/>
  <c r="AD2042" i="9" s="1"/>
  <c r="AC2040" i="9"/>
  <c r="AD2040" i="9" s="1"/>
  <c r="AC2038" i="9"/>
  <c r="AD2038" i="9" s="1"/>
  <c r="AC2036" i="9"/>
  <c r="AD2036" i="9" s="1"/>
  <c r="AC2034" i="9"/>
  <c r="AD2034" i="9" s="1"/>
  <c r="AC2032" i="9"/>
  <c r="AD2032" i="9" s="1"/>
  <c r="AC2030" i="9"/>
  <c r="AD2030" i="9" s="1"/>
  <c r="AC2028" i="9"/>
  <c r="AD2028" i="9" s="1"/>
  <c r="AC2026" i="9"/>
  <c r="AD2026" i="9" s="1"/>
  <c r="AC2024" i="9"/>
  <c r="AD2024" i="9" s="1"/>
  <c r="AC2022" i="9"/>
  <c r="AD2022" i="9" s="1"/>
  <c r="AC2020" i="9"/>
  <c r="AD2020" i="9" s="1"/>
  <c r="AC2018" i="9"/>
  <c r="AD2018" i="9" s="1"/>
  <c r="AC2016" i="9"/>
  <c r="AD2016" i="9" s="1"/>
  <c r="AC2014" i="9"/>
  <c r="AD2014" i="9" s="1"/>
  <c r="AC2012" i="9"/>
  <c r="AD2012" i="9" s="1"/>
  <c r="AC2010" i="9"/>
  <c r="AD2010" i="9" s="1"/>
  <c r="AC2008" i="9"/>
  <c r="AD2008" i="9" s="1"/>
  <c r="AC2006" i="9"/>
  <c r="AD2006" i="9" s="1"/>
  <c r="AC2081" i="9"/>
  <c r="AD2081" i="9" s="1"/>
  <c r="AC2077" i="9"/>
  <c r="AD2077" i="9" s="1"/>
  <c r="AC2074" i="9"/>
  <c r="AD2074" i="9" s="1"/>
  <c r="AC2072" i="9"/>
  <c r="AD2072" i="9" s="1"/>
  <c r="AC2070" i="9"/>
  <c r="AD2070" i="9" s="1"/>
  <c r="AC2019" i="9"/>
  <c r="AD2019" i="9" s="1"/>
  <c r="AC2011" i="9"/>
  <c r="AD2011" i="9" s="1"/>
  <c r="AC2017" i="9"/>
  <c r="AD2017" i="9" s="1"/>
  <c r="AC2009" i="9"/>
  <c r="AD2009" i="9" s="1"/>
  <c r="AC2023" i="9"/>
  <c r="AD2023" i="9" s="1"/>
  <c r="AC2015" i="9"/>
  <c r="AD2015" i="9" s="1"/>
  <c r="AC2007" i="9"/>
  <c r="AD2007" i="9" s="1"/>
  <c r="AC2004" i="9"/>
  <c r="AD2004" i="9" s="1"/>
  <c r="AC2002" i="9"/>
  <c r="AD2002" i="9" s="1"/>
  <c r="AC2000" i="9"/>
  <c r="AD2000" i="9" s="1"/>
  <c r="AC1998" i="9"/>
  <c r="AD1998" i="9" s="1"/>
  <c r="AC1996" i="9"/>
  <c r="AD1996" i="9" s="1"/>
  <c r="AC1994" i="9"/>
  <c r="AD1994" i="9" s="1"/>
  <c r="AC1992" i="9"/>
  <c r="AD1992" i="9" s="1"/>
  <c r="AC1990" i="9"/>
  <c r="AD1990" i="9" s="1"/>
  <c r="AC1988" i="9"/>
  <c r="AD1988" i="9" s="1"/>
  <c r="AC1986" i="9"/>
  <c r="AD1986" i="9" s="1"/>
  <c r="AC1984" i="9"/>
  <c r="AD1984" i="9" s="1"/>
  <c r="AC1982" i="9"/>
  <c r="AD1982" i="9" s="1"/>
  <c r="AC1980" i="9"/>
  <c r="AD1980" i="9" s="1"/>
  <c r="AC1978" i="9"/>
  <c r="AD1978" i="9" s="1"/>
  <c r="AC1976" i="9"/>
  <c r="AD1976" i="9" s="1"/>
  <c r="AC1974" i="9"/>
  <c r="AD1974" i="9" s="1"/>
  <c r="AC1972" i="9"/>
  <c r="AD1972" i="9" s="1"/>
  <c r="AC1970" i="9"/>
  <c r="AD1970" i="9" s="1"/>
  <c r="AC1968" i="9"/>
  <c r="AD1968" i="9" s="1"/>
  <c r="AC1966" i="9"/>
  <c r="AD1966" i="9" s="1"/>
  <c r="AC1964" i="9"/>
  <c r="AD1964" i="9" s="1"/>
  <c r="AC1962" i="9"/>
  <c r="AD1962" i="9" s="1"/>
  <c r="AC1960" i="9"/>
  <c r="AD1960" i="9" s="1"/>
  <c r="AC1958" i="9"/>
  <c r="AD1958" i="9" s="1"/>
  <c r="AC1956" i="9"/>
  <c r="AD1956" i="9" s="1"/>
  <c r="AC1954" i="9"/>
  <c r="AD1954" i="9" s="1"/>
  <c r="AC1952" i="9"/>
  <c r="AD1952" i="9" s="1"/>
  <c r="AC1950" i="9"/>
  <c r="AD1950" i="9" s="1"/>
  <c r="AC1948" i="9"/>
  <c r="AD1948" i="9" s="1"/>
  <c r="AC1946" i="9"/>
  <c r="AD1946" i="9" s="1"/>
  <c r="AC1944" i="9"/>
  <c r="AD1944" i="9" s="1"/>
  <c r="AC1942" i="9"/>
  <c r="AD1942" i="9" s="1"/>
  <c r="AC1940" i="9"/>
  <c r="AD1940" i="9" s="1"/>
  <c r="AC1938" i="9"/>
  <c r="AD1938" i="9" s="1"/>
  <c r="AC1936" i="9"/>
  <c r="AD1936" i="9" s="1"/>
  <c r="AC1934" i="9"/>
  <c r="AD1934" i="9" s="1"/>
  <c r="AC1932" i="9"/>
  <c r="AD1932" i="9" s="1"/>
  <c r="AC1930" i="9"/>
  <c r="AD1930" i="9" s="1"/>
  <c r="AC1928" i="9"/>
  <c r="AD1928" i="9" s="1"/>
  <c r="AC1926" i="9"/>
  <c r="AD1926" i="9" s="1"/>
  <c r="AC1924" i="9"/>
  <c r="AD1924" i="9" s="1"/>
  <c r="AC1922" i="9"/>
  <c r="AD1922" i="9" s="1"/>
  <c r="AC1920" i="9"/>
  <c r="AD1920" i="9" s="1"/>
  <c r="AC1918" i="9"/>
  <c r="AD1918" i="9" s="1"/>
  <c r="AC1916" i="9"/>
  <c r="AD1916" i="9" s="1"/>
  <c r="AC1914" i="9"/>
  <c r="AD1914" i="9" s="1"/>
  <c r="AC1911" i="9"/>
  <c r="AD1911" i="9" s="1"/>
  <c r="AC1909" i="9"/>
  <c r="AD1909" i="9" s="1"/>
  <c r="AC1907" i="9"/>
  <c r="AD1907" i="9" s="1"/>
  <c r="AC1905" i="9"/>
  <c r="AD1905" i="9" s="1"/>
  <c r="AC1903" i="9"/>
  <c r="AD1903" i="9" s="1"/>
  <c r="AC1901" i="9"/>
  <c r="AD1901" i="9" s="1"/>
  <c r="AC1899" i="9"/>
  <c r="AD1899" i="9" s="1"/>
  <c r="AC1897" i="9"/>
  <c r="AD1897" i="9" s="1"/>
  <c r="AC1895" i="9"/>
  <c r="AD1895" i="9" s="1"/>
  <c r="AC1893" i="9"/>
  <c r="AD1893" i="9" s="1"/>
  <c r="AC1891" i="9"/>
  <c r="AD1891" i="9" s="1"/>
  <c r="AC1889" i="9"/>
  <c r="AD1889" i="9" s="1"/>
  <c r="AC2021" i="9"/>
  <c r="AD2021" i="9" s="1"/>
  <c r="AC2013" i="9"/>
  <c r="AD2013" i="9" s="1"/>
  <c r="AC2005" i="9"/>
  <c r="AD2005" i="9" s="1"/>
  <c r="AC2003" i="9"/>
  <c r="AD2003" i="9" s="1"/>
  <c r="AC2001" i="9"/>
  <c r="AD2001" i="9" s="1"/>
  <c r="AC1999" i="9"/>
  <c r="AD1999" i="9" s="1"/>
  <c r="AC1997" i="9"/>
  <c r="AD1997" i="9" s="1"/>
  <c r="AC1995" i="9"/>
  <c r="AD1995" i="9" s="1"/>
  <c r="AC1993" i="9"/>
  <c r="AD1993" i="9" s="1"/>
  <c r="AC1991" i="9"/>
  <c r="AD1991" i="9" s="1"/>
  <c r="AC1989" i="9"/>
  <c r="AD1989" i="9" s="1"/>
  <c r="AC1987" i="9"/>
  <c r="AD1987" i="9" s="1"/>
  <c r="AC1985" i="9"/>
  <c r="AD1985" i="9" s="1"/>
  <c r="AC1983" i="9"/>
  <c r="AD1983" i="9" s="1"/>
  <c r="AC1981" i="9"/>
  <c r="AD1981" i="9" s="1"/>
  <c r="AC1979" i="9"/>
  <c r="AD1979" i="9" s="1"/>
  <c r="AC1977" i="9"/>
  <c r="AD1977" i="9" s="1"/>
  <c r="AC1975" i="9"/>
  <c r="AD1975" i="9" s="1"/>
  <c r="AC1973" i="9"/>
  <c r="AD1973" i="9" s="1"/>
  <c r="AC1971" i="9"/>
  <c r="AD1971" i="9" s="1"/>
  <c r="AC1969" i="9"/>
  <c r="AD1969" i="9" s="1"/>
  <c r="AC1967" i="9"/>
  <c r="AD1967" i="9" s="1"/>
  <c r="AC1965" i="9"/>
  <c r="AD1965" i="9" s="1"/>
  <c r="AC1963" i="9"/>
  <c r="AD1963" i="9" s="1"/>
  <c r="AC1961" i="9"/>
  <c r="AD1961" i="9" s="1"/>
  <c r="AC1959" i="9"/>
  <c r="AD1959" i="9" s="1"/>
  <c r="AC1957" i="9"/>
  <c r="AD1957" i="9" s="1"/>
  <c r="AC1955" i="9"/>
  <c r="AD1955" i="9" s="1"/>
  <c r="AC1953" i="9"/>
  <c r="AD1953" i="9" s="1"/>
  <c r="AC1951" i="9"/>
  <c r="AD1951" i="9" s="1"/>
  <c r="AC1949" i="9"/>
  <c r="AD1949" i="9" s="1"/>
  <c r="AC1947" i="9"/>
  <c r="AD1947" i="9" s="1"/>
  <c r="AC1945" i="9"/>
  <c r="AD1945" i="9" s="1"/>
  <c r="AC1943" i="9"/>
  <c r="AD1943" i="9" s="1"/>
  <c r="AC1941" i="9"/>
  <c r="AD1941" i="9" s="1"/>
  <c r="AC1939" i="9"/>
  <c r="AD1939" i="9" s="1"/>
  <c r="AC1937" i="9"/>
  <c r="AD1937" i="9" s="1"/>
  <c r="AC1935" i="9"/>
  <c r="AD1935" i="9" s="1"/>
  <c r="AC1933" i="9"/>
  <c r="AD1933" i="9" s="1"/>
  <c r="AC1931" i="9"/>
  <c r="AD1931" i="9" s="1"/>
  <c r="AC1929" i="9"/>
  <c r="AD1929" i="9" s="1"/>
  <c r="AC1927" i="9"/>
  <c r="AD1927" i="9" s="1"/>
  <c r="AC1925" i="9"/>
  <c r="AD1925" i="9" s="1"/>
  <c r="AC1923" i="9"/>
  <c r="AD1923" i="9" s="1"/>
  <c r="AC1921" i="9"/>
  <c r="AD1921" i="9" s="1"/>
  <c r="AC1919" i="9"/>
  <c r="AD1919" i="9" s="1"/>
  <c r="AC1917" i="9"/>
  <c r="AD1917" i="9" s="1"/>
  <c r="AC1915" i="9"/>
  <c r="AD1915" i="9" s="1"/>
  <c r="AC1913" i="9"/>
  <c r="AD1913" i="9" s="1"/>
  <c r="AC1906" i="9"/>
  <c r="AD1906" i="9" s="1"/>
  <c r="AC1898" i="9"/>
  <c r="AD1898" i="9" s="1"/>
  <c r="AC1890" i="9"/>
  <c r="AD1890" i="9" s="1"/>
  <c r="AC1904" i="9"/>
  <c r="AD1904" i="9" s="1"/>
  <c r="AC1896" i="9"/>
  <c r="AD1896" i="9" s="1"/>
  <c r="AC1888" i="9"/>
  <c r="AD1888" i="9" s="1"/>
  <c r="AC1886" i="9"/>
  <c r="AD1886" i="9" s="1"/>
  <c r="AC1884" i="9"/>
  <c r="AD1884" i="9" s="1"/>
  <c r="AC1882" i="9"/>
  <c r="AD1882" i="9" s="1"/>
  <c r="AC1880" i="9"/>
  <c r="AD1880" i="9" s="1"/>
  <c r="AC1878" i="9"/>
  <c r="AD1878" i="9" s="1"/>
  <c r="AC1876" i="9"/>
  <c r="AD1876" i="9" s="1"/>
  <c r="AC1874" i="9"/>
  <c r="AD1874" i="9" s="1"/>
  <c r="AC1872" i="9"/>
  <c r="AD1872" i="9" s="1"/>
  <c r="AC1870" i="9"/>
  <c r="AD1870" i="9" s="1"/>
  <c r="AC1868" i="9"/>
  <c r="AD1868" i="9" s="1"/>
  <c r="AC1866" i="9"/>
  <c r="AD1866" i="9" s="1"/>
  <c r="AC1864" i="9"/>
  <c r="AD1864" i="9" s="1"/>
  <c r="AC1862" i="9"/>
  <c r="AD1862" i="9" s="1"/>
  <c r="AC1860" i="9"/>
  <c r="AD1860" i="9" s="1"/>
  <c r="AC1858" i="9"/>
  <c r="AD1858" i="9" s="1"/>
  <c r="AC1856" i="9"/>
  <c r="AD1856" i="9" s="1"/>
  <c r="AC1854" i="9"/>
  <c r="AD1854" i="9" s="1"/>
  <c r="AC1852" i="9"/>
  <c r="AD1852" i="9" s="1"/>
  <c r="AC1850" i="9"/>
  <c r="AD1850" i="9" s="1"/>
  <c r="AC1848" i="9"/>
  <c r="AD1848" i="9" s="1"/>
  <c r="AC1846" i="9"/>
  <c r="AD1846" i="9" s="1"/>
  <c r="AC1844" i="9"/>
  <c r="AD1844" i="9" s="1"/>
  <c r="AC1842" i="9"/>
  <c r="AD1842" i="9" s="1"/>
  <c r="AC1840" i="9"/>
  <c r="AD1840" i="9" s="1"/>
  <c r="AC1838" i="9"/>
  <c r="AD1838" i="9" s="1"/>
  <c r="AC1836" i="9"/>
  <c r="AD1836" i="9" s="1"/>
  <c r="AC1834" i="9"/>
  <c r="AD1834" i="9" s="1"/>
  <c r="AC1832" i="9"/>
  <c r="AD1832" i="9" s="1"/>
  <c r="AC1830" i="9"/>
  <c r="AD1830" i="9" s="1"/>
  <c r="AC1828" i="9"/>
  <c r="AD1828" i="9" s="1"/>
  <c r="AC1826" i="9"/>
  <c r="AD1826" i="9" s="1"/>
  <c r="AC1824" i="9"/>
  <c r="AD1824" i="9" s="1"/>
  <c r="AC1822" i="9"/>
  <c r="AD1822" i="9" s="1"/>
  <c r="AC1820" i="9"/>
  <c r="AD1820" i="9" s="1"/>
  <c r="AC1818" i="9"/>
  <c r="AD1818" i="9" s="1"/>
  <c r="AC1816" i="9"/>
  <c r="AD1816" i="9" s="1"/>
  <c r="AC1814" i="9"/>
  <c r="AD1814" i="9" s="1"/>
  <c r="AC1812" i="9"/>
  <c r="AD1812" i="9" s="1"/>
  <c r="AC1810" i="9"/>
  <c r="AD1810" i="9" s="1"/>
  <c r="AC1808" i="9"/>
  <c r="AD1808" i="9" s="1"/>
  <c r="AC1806" i="9"/>
  <c r="AD1806" i="9" s="1"/>
  <c r="AC1804" i="9"/>
  <c r="AD1804" i="9" s="1"/>
  <c r="AC1912" i="9"/>
  <c r="AD1912" i="9" s="1"/>
  <c r="AC1910" i="9"/>
  <c r="AD1910" i="9" s="1"/>
  <c r="AC1902" i="9"/>
  <c r="AD1902" i="9" s="1"/>
  <c r="AC1894" i="9"/>
  <c r="AD1894" i="9" s="1"/>
  <c r="AC1887" i="9"/>
  <c r="AD1887" i="9" s="1"/>
  <c r="AC1885" i="9"/>
  <c r="AD1885" i="9" s="1"/>
  <c r="AC1883" i="9"/>
  <c r="AD1883" i="9" s="1"/>
  <c r="AC1881" i="9"/>
  <c r="AD1881" i="9" s="1"/>
  <c r="AC1879" i="9"/>
  <c r="AD1879" i="9" s="1"/>
  <c r="AC1877" i="9"/>
  <c r="AD1877" i="9" s="1"/>
  <c r="AC1875" i="9"/>
  <c r="AD1875" i="9" s="1"/>
  <c r="AC1873" i="9"/>
  <c r="AD1873" i="9" s="1"/>
  <c r="AC1871" i="9"/>
  <c r="AD1871" i="9" s="1"/>
  <c r="AC1869" i="9"/>
  <c r="AD1869" i="9" s="1"/>
  <c r="AC1867" i="9"/>
  <c r="AD1867" i="9" s="1"/>
  <c r="AC1865" i="9"/>
  <c r="AD1865" i="9" s="1"/>
  <c r="AC1863" i="9"/>
  <c r="AD1863" i="9" s="1"/>
  <c r="AC1861" i="9"/>
  <c r="AD1861" i="9" s="1"/>
  <c r="AC1859" i="9"/>
  <c r="AD1859" i="9" s="1"/>
  <c r="AC1857" i="9"/>
  <c r="AD1857" i="9" s="1"/>
  <c r="AC1855" i="9"/>
  <c r="AD1855" i="9" s="1"/>
  <c r="AC1853" i="9"/>
  <c r="AD1853" i="9" s="1"/>
  <c r="AC1851" i="9"/>
  <c r="AD1851" i="9" s="1"/>
  <c r="AC1849" i="9"/>
  <c r="AD1849" i="9" s="1"/>
  <c r="AC1847" i="9"/>
  <c r="AD1847" i="9" s="1"/>
  <c r="AC1845" i="9"/>
  <c r="AD1845" i="9" s="1"/>
  <c r="AC1843" i="9"/>
  <c r="AD1843" i="9" s="1"/>
  <c r="AC1908" i="9"/>
  <c r="AD1908" i="9" s="1"/>
  <c r="AC1900" i="9"/>
  <c r="AD1900" i="9" s="1"/>
  <c r="AC1892" i="9"/>
  <c r="AD1892" i="9" s="1"/>
  <c r="AC1841" i="9"/>
  <c r="AD1841" i="9" s="1"/>
  <c r="AC1839" i="9"/>
  <c r="AD1839" i="9" s="1"/>
  <c r="AC1837" i="9"/>
  <c r="AD1837" i="9" s="1"/>
  <c r="AC1829" i="9"/>
  <c r="AD1829" i="9" s="1"/>
  <c r="AC1821" i="9"/>
  <c r="AD1821" i="9" s="1"/>
  <c r="AC1813" i="9"/>
  <c r="AD1813" i="9" s="1"/>
  <c r="AC1805" i="9"/>
  <c r="AD1805" i="9" s="1"/>
  <c r="AC1735" i="9"/>
  <c r="AD1735" i="9" s="1"/>
  <c r="AC1733" i="9"/>
  <c r="AD1733" i="9" s="1"/>
  <c r="AC1731" i="9"/>
  <c r="AD1731" i="9" s="1"/>
  <c r="AC1729" i="9"/>
  <c r="AD1729" i="9" s="1"/>
  <c r="AC1727" i="9"/>
  <c r="AD1727" i="9" s="1"/>
  <c r="AC1725" i="9"/>
  <c r="AD1725" i="9" s="1"/>
  <c r="AC1723" i="9"/>
  <c r="AD1723" i="9" s="1"/>
  <c r="AC1721" i="9"/>
  <c r="AD1721" i="9" s="1"/>
  <c r="AC1719" i="9"/>
  <c r="AD1719" i="9" s="1"/>
  <c r="AC1717" i="9"/>
  <c r="AD1717" i="9" s="1"/>
  <c r="AC1715" i="9"/>
  <c r="AD1715" i="9" s="1"/>
  <c r="AC1713" i="9"/>
  <c r="AD1713" i="9" s="1"/>
  <c r="AC1711" i="9"/>
  <c r="AD1711" i="9" s="1"/>
  <c r="AC1709" i="9"/>
  <c r="AD1709" i="9" s="1"/>
  <c r="AC1707" i="9"/>
  <c r="AD1707" i="9" s="1"/>
  <c r="AC1705" i="9"/>
  <c r="AD1705" i="9" s="1"/>
  <c r="AC1703" i="9"/>
  <c r="AD1703" i="9" s="1"/>
  <c r="AC1701" i="9"/>
  <c r="AD1701" i="9" s="1"/>
  <c r="AC1835" i="9"/>
  <c r="AD1835" i="9" s="1"/>
  <c r="AC1827" i="9"/>
  <c r="AD1827" i="9" s="1"/>
  <c r="AC1819" i="9"/>
  <c r="AD1819" i="9" s="1"/>
  <c r="AC1811" i="9"/>
  <c r="AD1811" i="9" s="1"/>
  <c r="AC1803" i="9"/>
  <c r="AD1803" i="9" s="1"/>
  <c r="AC1801" i="9"/>
  <c r="AD1801" i="9" s="1"/>
  <c r="AC1799" i="9"/>
  <c r="AD1799" i="9" s="1"/>
  <c r="AC1797" i="9"/>
  <c r="AD1797" i="9" s="1"/>
  <c r="AC1795" i="9"/>
  <c r="AD1795" i="9" s="1"/>
  <c r="AC1793" i="9"/>
  <c r="AD1793" i="9" s="1"/>
  <c r="AC1791" i="9"/>
  <c r="AD1791" i="9" s="1"/>
  <c r="AC1789" i="9"/>
  <c r="AD1789" i="9" s="1"/>
  <c r="AC1787" i="9"/>
  <c r="AD1787" i="9" s="1"/>
  <c r="AC1785" i="9"/>
  <c r="AD1785" i="9" s="1"/>
  <c r="AC1783" i="9"/>
  <c r="AD1783" i="9" s="1"/>
  <c r="AC1781" i="9"/>
  <c r="AD1781" i="9" s="1"/>
  <c r="AC1779" i="9"/>
  <c r="AD1779" i="9" s="1"/>
  <c r="AC1777" i="9"/>
  <c r="AD1777" i="9" s="1"/>
  <c r="AC1775" i="9"/>
  <c r="AD1775" i="9" s="1"/>
  <c r="AC1773" i="9"/>
  <c r="AD1773" i="9" s="1"/>
  <c r="AC1771" i="9"/>
  <c r="AD1771" i="9" s="1"/>
  <c r="AC1769" i="9"/>
  <c r="AD1769" i="9" s="1"/>
  <c r="AC1767" i="9"/>
  <c r="AD1767" i="9" s="1"/>
  <c r="AC1765" i="9"/>
  <c r="AD1765" i="9" s="1"/>
  <c r="AC1763" i="9"/>
  <c r="AD1763" i="9" s="1"/>
  <c r="AC1761" i="9"/>
  <c r="AD1761" i="9" s="1"/>
  <c r="AC1759" i="9"/>
  <c r="AD1759" i="9" s="1"/>
  <c r="AC1757" i="9"/>
  <c r="AD1757" i="9" s="1"/>
  <c r="AC1755" i="9"/>
  <c r="AD1755" i="9" s="1"/>
  <c r="AC1753" i="9"/>
  <c r="AD1753" i="9" s="1"/>
  <c r="AC1751" i="9"/>
  <c r="AD1751" i="9" s="1"/>
  <c r="AC1749" i="9"/>
  <c r="AD1749" i="9" s="1"/>
  <c r="AC1747" i="9"/>
  <c r="AD1747" i="9" s="1"/>
  <c r="AC1745" i="9"/>
  <c r="AD1745" i="9" s="1"/>
  <c r="AC1743" i="9"/>
  <c r="AD1743" i="9" s="1"/>
  <c r="AC1741" i="9"/>
  <c r="AD1741" i="9" s="1"/>
  <c r="AC1739" i="9"/>
  <c r="AD1739" i="9" s="1"/>
  <c r="AC1737" i="9"/>
  <c r="AD1737" i="9" s="1"/>
  <c r="AC1833" i="9"/>
  <c r="AD1833" i="9" s="1"/>
  <c r="AC1825" i="9"/>
  <c r="AD1825" i="9" s="1"/>
  <c r="AC1817" i="9"/>
  <c r="AD1817" i="9" s="1"/>
  <c r="AC1809" i="9"/>
  <c r="AD1809" i="9" s="1"/>
  <c r="AC1802" i="9"/>
  <c r="AD1802" i="9" s="1"/>
  <c r="AC1800" i="9"/>
  <c r="AD1800" i="9" s="1"/>
  <c r="AC1798" i="9"/>
  <c r="AD1798" i="9" s="1"/>
  <c r="AC1796" i="9"/>
  <c r="AD1796" i="9" s="1"/>
  <c r="AC1794" i="9"/>
  <c r="AD1794" i="9" s="1"/>
  <c r="AC1792" i="9"/>
  <c r="AD1792" i="9" s="1"/>
  <c r="AC1790" i="9"/>
  <c r="AD1790" i="9" s="1"/>
  <c r="AC1788" i="9"/>
  <c r="AD1788" i="9" s="1"/>
  <c r="AC1786" i="9"/>
  <c r="AD1786" i="9" s="1"/>
  <c r="AC1784" i="9"/>
  <c r="AD1784" i="9" s="1"/>
  <c r="AC1782" i="9"/>
  <c r="AD1782" i="9" s="1"/>
  <c r="AC1780" i="9"/>
  <c r="AD1780" i="9" s="1"/>
  <c r="AC1778" i="9"/>
  <c r="AD1778" i="9" s="1"/>
  <c r="AC1776" i="9"/>
  <c r="AD1776" i="9" s="1"/>
  <c r="AC1774" i="9"/>
  <c r="AD1774" i="9" s="1"/>
  <c r="AC1772" i="9"/>
  <c r="AD1772" i="9" s="1"/>
  <c r="AC1770" i="9"/>
  <c r="AD1770" i="9" s="1"/>
  <c r="AC1768" i="9"/>
  <c r="AD1768" i="9" s="1"/>
  <c r="AC1766" i="9"/>
  <c r="AD1766" i="9" s="1"/>
  <c r="AC1764" i="9"/>
  <c r="AD1764" i="9" s="1"/>
  <c r="AC1762" i="9"/>
  <c r="AD1762" i="9" s="1"/>
  <c r="AC1760" i="9"/>
  <c r="AD1760" i="9" s="1"/>
  <c r="AC1758" i="9"/>
  <c r="AD1758" i="9" s="1"/>
  <c r="AC1756" i="9"/>
  <c r="AD1756" i="9" s="1"/>
  <c r="AC1754" i="9"/>
  <c r="AD1754" i="9" s="1"/>
  <c r="AC1752" i="9"/>
  <c r="AD1752" i="9" s="1"/>
  <c r="AC1750" i="9"/>
  <c r="AD1750" i="9" s="1"/>
  <c r="AC1748" i="9"/>
  <c r="AD1748" i="9" s="1"/>
  <c r="AC1746" i="9"/>
  <c r="AD1746" i="9" s="1"/>
  <c r="AC1744" i="9"/>
  <c r="AD1744" i="9" s="1"/>
  <c r="AC1742" i="9"/>
  <c r="AD1742" i="9" s="1"/>
  <c r="AC1740" i="9"/>
  <c r="AD1740" i="9" s="1"/>
  <c r="AC1738" i="9"/>
  <c r="AD1738" i="9" s="1"/>
  <c r="AC1736" i="9"/>
  <c r="AD1736" i="9" s="1"/>
  <c r="AC1734" i="9"/>
  <c r="AD1734" i="9" s="1"/>
  <c r="AC1732" i="9"/>
  <c r="AD1732" i="9" s="1"/>
  <c r="AC1730" i="9"/>
  <c r="AD1730" i="9" s="1"/>
  <c r="AC1728" i="9"/>
  <c r="AD1728" i="9" s="1"/>
  <c r="AC1726" i="9"/>
  <c r="AD1726" i="9" s="1"/>
  <c r="AC1724" i="9"/>
  <c r="AD1724" i="9" s="1"/>
  <c r="AC1722" i="9"/>
  <c r="AD1722" i="9" s="1"/>
  <c r="AC1720" i="9"/>
  <c r="AD1720" i="9" s="1"/>
  <c r="AC1718" i="9"/>
  <c r="AD1718" i="9" s="1"/>
  <c r="AC1716" i="9"/>
  <c r="AD1716" i="9" s="1"/>
  <c r="AC1714" i="9"/>
  <c r="AD1714" i="9" s="1"/>
  <c r="AC1712" i="9"/>
  <c r="AD1712" i="9" s="1"/>
  <c r="AC1710" i="9"/>
  <c r="AD1710" i="9" s="1"/>
  <c r="AC1708" i="9"/>
  <c r="AD1708" i="9" s="1"/>
  <c r="AC1706" i="9"/>
  <c r="AD1706" i="9" s="1"/>
  <c r="AC1704" i="9"/>
  <c r="AD1704" i="9" s="1"/>
  <c r="AC1702" i="9"/>
  <c r="AD1702" i="9" s="1"/>
  <c r="AC1700" i="9"/>
  <c r="AD1700" i="9" s="1"/>
  <c r="AC1698" i="9"/>
  <c r="AD1698" i="9" s="1"/>
  <c r="AC1696" i="9"/>
  <c r="AD1696" i="9" s="1"/>
  <c r="AC1694" i="9"/>
  <c r="AD1694" i="9" s="1"/>
  <c r="AC1692" i="9"/>
  <c r="AD1692" i="9" s="1"/>
  <c r="AC1690" i="9"/>
  <c r="AD1690" i="9" s="1"/>
  <c r="AC1688" i="9"/>
  <c r="AD1688" i="9" s="1"/>
  <c r="AC1686" i="9"/>
  <c r="AD1686" i="9" s="1"/>
  <c r="AC1684" i="9"/>
  <c r="AD1684" i="9" s="1"/>
  <c r="AC1682" i="9"/>
  <c r="AD1682" i="9" s="1"/>
  <c r="AC1680" i="9"/>
  <c r="AD1680" i="9" s="1"/>
  <c r="AC1678" i="9"/>
  <c r="AD1678" i="9" s="1"/>
  <c r="AC1676" i="9"/>
  <c r="AD1676" i="9" s="1"/>
  <c r="AC1674" i="9"/>
  <c r="AD1674" i="9" s="1"/>
  <c r="AC1672" i="9"/>
  <c r="AD1672" i="9" s="1"/>
  <c r="AC1670" i="9"/>
  <c r="AD1670" i="9" s="1"/>
  <c r="AC1668" i="9"/>
  <c r="AD1668" i="9" s="1"/>
  <c r="AC1666" i="9"/>
  <c r="AD1666" i="9" s="1"/>
  <c r="AC1664" i="9"/>
  <c r="AD1664" i="9" s="1"/>
  <c r="AC1662" i="9"/>
  <c r="AD1662" i="9" s="1"/>
  <c r="AC1660" i="9"/>
  <c r="AD1660" i="9" s="1"/>
  <c r="AC1658" i="9"/>
  <c r="AD1658" i="9" s="1"/>
  <c r="AC1656" i="9"/>
  <c r="AD1656" i="9" s="1"/>
  <c r="AC1654" i="9"/>
  <c r="AD1654" i="9" s="1"/>
  <c r="AC1652" i="9"/>
  <c r="AD1652" i="9" s="1"/>
  <c r="AC1650" i="9"/>
  <c r="AD1650" i="9" s="1"/>
  <c r="AC1648" i="9"/>
  <c r="AD1648" i="9" s="1"/>
  <c r="AC1831" i="9"/>
  <c r="AD1831" i="9" s="1"/>
  <c r="AC1823" i="9"/>
  <c r="AD1823" i="9" s="1"/>
  <c r="AC1815" i="9"/>
  <c r="AD1815" i="9" s="1"/>
  <c r="AC1807" i="9"/>
  <c r="AD1807" i="9" s="1"/>
  <c r="AC1697" i="9"/>
  <c r="AD1697" i="9" s="1"/>
  <c r="AC1689" i="9"/>
  <c r="AD1689" i="9" s="1"/>
  <c r="AC1681" i="9"/>
  <c r="AD1681" i="9" s="1"/>
  <c r="AC1673" i="9"/>
  <c r="AD1673" i="9" s="1"/>
  <c r="AC1665" i="9"/>
  <c r="AD1665" i="9" s="1"/>
  <c r="AC1657" i="9"/>
  <c r="AD1657" i="9" s="1"/>
  <c r="AC1649" i="9"/>
  <c r="AD1649" i="9" s="1"/>
  <c r="AC1646" i="9"/>
  <c r="AD1646" i="9" s="1"/>
  <c r="AC1644" i="9"/>
  <c r="AD1644" i="9" s="1"/>
  <c r="AC1642" i="9"/>
  <c r="AD1642" i="9" s="1"/>
  <c r="AC1640" i="9"/>
  <c r="AD1640" i="9" s="1"/>
  <c r="AC1638" i="9"/>
  <c r="AD1638" i="9" s="1"/>
  <c r="AC1636" i="9"/>
  <c r="AD1636" i="9" s="1"/>
  <c r="AC1634" i="9"/>
  <c r="AD1634" i="9" s="1"/>
  <c r="AC1632" i="9"/>
  <c r="AD1632" i="9" s="1"/>
  <c r="AC1630" i="9"/>
  <c r="AD1630" i="9" s="1"/>
  <c r="AC1628" i="9"/>
  <c r="AD1628" i="9" s="1"/>
  <c r="AC1626" i="9"/>
  <c r="AD1626" i="9" s="1"/>
  <c r="AC1624" i="9"/>
  <c r="AD1624" i="9" s="1"/>
  <c r="AC1622" i="9"/>
  <c r="AD1622" i="9" s="1"/>
  <c r="AC1620" i="9"/>
  <c r="AD1620" i="9" s="1"/>
  <c r="AC1618" i="9"/>
  <c r="AD1618" i="9" s="1"/>
  <c r="AC1616" i="9"/>
  <c r="AD1616" i="9" s="1"/>
  <c r="AC1614" i="9"/>
  <c r="AD1614" i="9" s="1"/>
  <c r="AC1612" i="9"/>
  <c r="AD1612" i="9" s="1"/>
  <c r="AC1610" i="9"/>
  <c r="AD1610" i="9" s="1"/>
  <c r="AC1608" i="9"/>
  <c r="AD1608" i="9" s="1"/>
  <c r="AC1606" i="9"/>
  <c r="AD1606" i="9" s="1"/>
  <c r="AC1604" i="9"/>
  <c r="AD1604" i="9" s="1"/>
  <c r="AC1602" i="9"/>
  <c r="AD1602" i="9" s="1"/>
  <c r="AC1600" i="9"/>
  <c r="AD1600" i="9" s="1"/>
  <c r="AC1598" i="9"/>
  <c r="AD1598" i="9" s="1"/>
  <c r="AC1596" i="9"/>
  <c r="AD1596" i="9" s="1"/>
  <c r="AC1594" i="9"/>
  <c r="AD1594" i="9" s="1"/>
  <c r="AC1592" i="9"/>
  <c r="AD1592" i="9" s="1"/>
  <c r="AC1590" i="9"/>
  <c r="AD1590" i="9" s="1"/>
  <c r="AC1588" i="9"/>
  <c r="AD1588" i="9" s="1"/>
  <c r="AC1695" i="9"/>
  <c r="AD1695" i="9" s="1"/>
  <c r="AC1687" i="9"/>
  <c r="AD1687" i="9" s="1"/>
  <c r="AC1679" i="9"/>
  <c r="AD1679" i="9" s="1"/>
  <c r="AC1671" i="9"/>
  <c r="AD1671" i="9" s="1"/>
  <c r="AC1663" i="9"/>
  <c r="AD1663" i="9" s="1"/>
  <c r="AC1655" i="9"/>
  <c r="AD1655" i="9" s="1"/>
  <c r="AC1647" i="9"/>
  <c r="AD1647" i="9" s="1"/>
  <c r="AC1645" i="9"/>
  <c r="AD1645" i="9" s="1"/>
  <c r="AC1643" i="9"/>
  <c r="AD1643" i="9" s="1"/>
  <c r="AC1641" i="9"/>
  <c r="AD1641" i="9" s="1"/>
  <c r="AC1639" i="9"/>
  <c r="AD1639" i="9" s="1"/>
  <c r="AC1637" i="9"/>
  <c r="AD1637" i="9" s="1"/>
  <c r="AC1635" i="9"/>
  <c r="AD1635" i="9" s="1"/>
  <c r="AC1633" i="9"/>
  <c r="AD1633" i="9" s="1"/>
  <c r="AC1631" i="9"/>
  <c r="AD1631" i="9" s="1"/>
  <c r="AC1629" i="9"/>
  <c r="AD1629" i="9" s="1"/>
  <c r="AC1627" i="9"/>
  <c r="AD1627" i="9" s="1"/>
  <c r="AC1625" i="9"/>
  <c r="AD1625" i="9" s="1"/>
  <c r="AC1623" i="9"/>
  <c r="AD1623" i="9" s="1"/>
  <c r="AC1621" i="9"/>
  <c r="AD1621" i="9" s="1"/>
  <c r="AC1619" i="9"/>
  <c r="AD1619" i="9" s="1"/>
  <c r="AC1617" i="9"/>
  <c r="AD1617" i="9" s="1"/>
  <c r="AC1615" i="9"/>
  <c r="AD1615" i="9" s="1"/>
  <c r="AC1613" i="9"/>
  <c r="AD1613" i="9" s="1"/>
  <c r="AC1611" i="9"/>
  <c r="AD1611" i="9" s="1"/>
  <c r="AC1609" i="9"/>
  <c r="AD1609" i="9" s="1"/>
  <c r="AC1607" i="9"/>
  <c r="AD1607" i="9" s="1"/>
  <c r="AC1605" i="9"/>
  <c r="AD1605" i="9" s="1"/>
  <c r="AC1603" i="9"/>
  <c r="AD1603" i="9" s="1"/>
  <c r="AC1601" i="9"/>
  <c r="AD1601" i="9" s="1"/>
  <c r="AC1599" i="9"/>
  <c r="AD1599" i="9" s="1"/>
  <c r="AC1597" i="9"/>
  <c r="AD1597" i="9" s="1"/>
  <c r="AC1595" i="9"/>
  <c r="AD1595" i="9" s="1"/>
  <c r="AC1593" i="9"/>
  <c r="AD1593" i="9" s="1"/>
  <c r="AC1591" i="9"/>
  <c r="AD1591" i="9" s="1"/>
  <c r="AC1589" i="9"/>
  <c r="AD1589" i="9" s="1"/>
  <c r="AC1587" i="9"/>
  <c r="AD1587" i="9" s="1"/>
  <c r="AC1585" i="9"/>
  <c r="AD1585" i="9" s="1"/>
  <c r="AC1583" i="9"/>
  <c r="AD1583" i="9" s="1"/>
  <c r="AC1581" i="9"/>
  <c r="AD1581" i="9" s="1"/>
  <c r="AC1579" i="9"/>
  <c r="AD1579" i="9" s="1"/>
  <c r="AC1577" i="9"/>
  <c r="AD1577" i="9" s="1"/>
  <c r="AC1575" i="9"/>
  <c r="AD1575" i="9" s="1"/>
  <c r="AC1573" i="9"/>
  <c r="AD1573" i="9" s="1"/>
  <c r="AC1571" i="9"/>
  <c r="AD1571" i="9" s="1"/>
  <c r="AC1569" i="9"/>
  <c r="AD1569" i="9" s="1"/>
  <c r="AC1567" i="9"/>
  <c r="AD1567" i="9" s="1"/>
  <c r="AC1565" i="9"/>
  <c r="AD1565" i="9" s="1"/>
  <c r="AC1563" i="9"/>
  <c r="AD1563" i="9" s="1"/>
  <c r="AC1561" i="9"/>
  <c r="AD1561" i="9" s="1"/>
  <c r="AC1559" i="9"/>
  <c r="AD1559" i="9" s="1"/>
  <c r="AC1557" i="9"/>
  <c r="AD1557" i="9" s="1"/>
  <c r="AC1555" i="9"/>
  <c r="AD1555" i="9" s="1"/>
  <c r="AC1553" i="9"/>
  <c r="AD1553" i="9" s="1"/>
  <c r="AC1551" i="9"/>
  <c r="AD1551" i="9" s="1"/>
  <c r="AC1549" i="9"/>
  <c r="AD1549" i="9" s="1"/>
  <c r="AC1547" i="9"/>
  <c r="AD1547" i="9" s="1"/>
  <c r="AC1545" i="9"/>
  <c r="AD1545" i="9" s="1"/>
  <c r="AC1543" i="9"/>
  <c r="AD1543" i="9" s="1"/>
  <c r="AC1541" i="9"/>
  <c r="AD1541" i="9" s="1"/>
  <c r="AC1539" i="9"/>
  <c r="AD1539" i="9" s="1"/>
  <c r="AC1537" i="9"/>
  <c r="AD1537" i="9" s="1"/>
  <c r="AC1535" i="9"/>
  <c r="AD1535" i="9" s="1"/>
  <c r="AC1533" i="9"/>
  <c r="AD1533" i="9" s="1"/>
  <c r="AC1531" i="9"/>
  <c r="AD1531" i="9" s="1"/>
  <c r="AC1529" i="9"/>
  <c r="AD1529" i="9" s="1"/>
  <c r="AC1527" i="9"/>
  <c r="AD1527" i="9" s="1"/>
  <c r="AC1525" i="9"/>
  <c r="AD1525" i="9" s="1"/>
  <c r="AC1523" i="9"/>
  <c r="AD1523" i="9" s="1"/>
  <c r="AC1521" i="9"/>
  <c r="AD1521" i="9" s="1"/>
  <c r="AC1519" i="9"/>
  <c r="AD1519" i="9" s="1"/>
  <c r="AC1517" i="9"/>
  <c r="AD1517" i="9" s="1"/>
  <c r="AC1515" i="9"/>
  <c r="AD1515" i="9" s="1"/>
  <c r="AC1513" i="9"/>
  <c r="AD1513" i="9" s="1"/>
  <c r="AC1511" i="9"/>
  <c r="AD1511" i="9" s="1"/>
  <c r="AC1509" i="9"/>
  <c r="AD1509" i="9" s="1"/>
  <c r="AC1507" i="9"/>
  <c r="AD1507" i="9" s="1"/>
  <c r="AC1505" i="9"/>
  <c r="AD1505" i="9" s="1"/>
  <c r="AC1503" i="9"/>
  <c r="AD1503" i="9" s="1"/>
  <c r="AC1501" i="9"/>
  <c r="AD1501" i="9" s="1"/>
  <c r="AC1499" i="9"/>
  <c r="AD1499" i="9" s="1"/>
  <c r="AC1497" i="9"/>
  <c r="AD1497" i="9" s="1"/>
  <c r="AC1495" i="9"/>
  <c r="AD1495" i="9" s="1"/>
  <c r="AC1493" i="9"/>
  <c r="AD1493" i="9" s="1"/>
  <c r="AC1491" i="9"/>
  <c r="AD1491" i="9" s="1"/>
  <c r="AC1489" i="9"/>
  <c r="AD1489" i="9" s="1"/>
  <c r="AC1487" i="9"/>
  <c r="AD1487" i="9" s="1"/>
  <c r="AC1485" i="9"/>
  <c r="AD1485" i="9" s="1"/>
  <c r="AC1693" i="9"/>
  <c r="AD1693" i="9" s="1"/>
  <c r="AC1685" i="9"/>
  <c r="AD1685" i="9" s="1"/>
  <c r="AC1677" i="9"/>
  <c r="AD1677" i="9" s="1"/>
  <c r="AC1669" i="9"/>
  <c r="AD1669" i="9" s="1"/>
  <c r="AC1661" i="9"/>
  <c r="AD1661" i="9" s="1"/>
  <c r="AC1653" i="9"/>
  <c r="AD1653" i="9" s="1"/>
  <c r="AC1699" i="9"/>
  <c r="AD1699" i="9" s="1"/>
  <c r="AC1691" i="9"/>
  <c r="AD1691" i="9" s="1"/>
  <c r="AC1683" i="9"/>
  <c r="AD1683" i="9" s="1"/>
  <c r="AC1675" i="9"/>
  <c r="AD1675" i="9" s="1"/>
  <c r="AC1667" i="9"/>
  <c r="AD1667" i="9" s="1"/>
  <c r="AC1659" i="9"/>
  <c r="AD1659" i="9" s="1"/>
  <c r="AC1651" i="9"/>
  <c r="AD1651" i="9" s="1"/>
  <c r="AC1484" i="9"/>
  <c r="AD1484" i="9" s="1"/>
  <c r="AC1482" i="9"/>
  <c r="AD1482" i="9" s="1"/>
  <c r="AC1480" i="9"/>
  <c r="AD1480" i="9" s="1"/>
  <c r="AC1478" i="9"/>
  <c r="AD1478" i="9" s="1"/>
  <c r="AC1476" i="9"/>
  <c r="AD1476" i="9" s="1"/>
  <c r="AC1474" i="9"/>
  <c r="AD1474" i="9" s="1"/>
  <c r="AC1472" i="9"/>
  <c r="AD1472" i="9" s="1"/>
  <c r="AC1470" i="9"/>
  <c r="AD1470" i="9" s="1"/>
  <c r="AC1483" i="9"/>
  <c r="AD1483" i="9" s="1"/>
  <c r="AC1481" i="9"/>
  <c r="AD1481" i="9" s="1"/>
  <c r="AC1479" i="9"/>
  <c r="AD1479" i="9" s="1"/>
  <c r="AC1477" i="9"/>
  <c r="AD1477" i="9" s="1"/>
  <c r="AC1475" i="9"/>
  <c r="AD1475" i="9" s="1"/>
  <c r="AC1473" i="9"/>
  <c r="AD1473" i="9" s="1"/>
  <c r="AC1471" i="9"/>
  <c r="AD1471" i="9" s="1"/>
  <c r="AC1469" i="9"/>
  <c r="AD1469" i="9" s="1"/>
  <c r="AC1467" i="9"/>
  <c r="AD1467" i="9" s="1"/>
  <c r="AC1465" i="9"/>
  <c r="AD1465" i="9" s="1"/>
  <c r="AC1463" i="9"/>
  <c r="AD1463" i="9" s="1"/>
  <c r="AC1461" i="9"/>
  <c r="AD1461" i="9" s="1"/>
  <c r="AC1459" i="9"/>
  <c r="AD1459" i="9" s="1"/>
  <c r="AC1457" i="9"/>
  <c r="AD1457" i="9" s="1"/>
  <c r="AC1455" i="9"/>
  <c r="AD1455" i="9" s="1"/>
  <c r="AC1453" i="9"/>
  <c r="AD1453" i="9" s="1"/>
  <c r="AC1451" i="9"/>
  <c r="AD1451" i="9" s="1"/>
  <c r="AC1449" i="9"/>
  <c r="AD1449" i="9" s="1"/>
  <c r="AC1447" i="9"/>
  <c r="AD1447" i="9" s="1"/>
  <c r="AC1445" i="9"/>
  <c r="AD1445" i="9" s="1"/>
  <c r="AC1443" i="9"/>
  <c r="AD1443" i="9" s="1"/>
  <c r="AC1441" i="9"/>
  <c r="AD1441" i="9" s="1"/>
  <c r="AC1586" i="9"/>
  <c r="AD1586" i="9" s="1"/>
  <c r="AC1584" i="9"/>
  <c r="AD1584" i="9" s="1"/>
  <c r="AC1582" i="9"/>
  <c r="AD1582" i="9" s="1"/>
  <c r="AC1580" i="9"/>
  <c r="AD1580" i="9" s="1"/>
  <c r="AC1578" i="9"/>
  <c r="AD1578" i="9" s="1"/>
  <c r="AC1576" i="9"/>
  <c r="AD1576" i="9" s="1"/>
  <c r="AC1574" i="9"/>
  <c r="AD1574" i="9" s="1"/>
  <c r="AC1572" i="9"/>
  <c r="AD1572" i="9" s="1"/>
  <c r="AC1570" i="9"/>
  <c r="AD1570" i="9" s="1"/>
  <c r="AC1568" i="9"/>
  <c r="AD1568" i="9" s="1"/>
  <c r="AC1566" i="9"/>
  <c r="AD1566" i="9" s="1"/>
  <c r="AC1564" i="9"/>
  <c r="AD1564" i="9" s="1"/>
  <c r="AC1562" i="9"/>
  <c r="AD1562" i="9" s="1"/>
  <c r="AC1560" i="9"/>
  <c r="AD1560" i="9" s="1"/>
  <c r="AC1558" i="9"/>
  <c r="AD1558" i="9" s="1"/>
  <c r="AC1556" i="9"/>
  <c r="AD1556" i="9" s="1"/>
  <c r="AC1554" i="9"/>
  <c r="AD1554" i="9" s="1"/>
  <c r="AC1552" i="9"/>
  <c r="AD1552" i="9" s="1"/>
  <c r="AC1550" i="9"/>
  <c r="AD1550" i="9" s="1"/>
  <c r="AC1548" i="9"/>
  <c r="AD1548" i="9" s="1"/>
  <c r="AC1546" i="9"/>
  <c r="AD1546" i="9" s="1"/>
  <c r="AC1544" i="9"/>
  <c r="AD1544" i="9" s="1"/>
  <c r="AC1542" i="9"/>
  <c r="AD1542" i="9" s="1"/>
  <c r="AC1540" i="9"/>
  <c r="AD1540" i="9" s="1"/>
  <c r="AC1538" i="9"/>
  <c r="AD1538" i="9" s="1"/>
  <c r="AC1536" i="9"/>
  <c r="AD1536" i="9" s="1"/>
  <c r="AC1534" i="9"/>
  <c r="AD1534" i="9" s="1"/>
  <c r="AC1532" i="9"/>
  <c r="AD1532" i="9" s="1"/>
  <c r="AC1530" i="9"/>
  <c r="AD1530" i="9" s="1"/>
  <c r="AC1528" i="9"/>
  <c r="AD1528" i="9" s="1"/>
  <c r="AC1526" i="9"/>
  <c r="AD1526" i="9" s="1"/>
  <c r="AC1524" i="9"/>
  <c r="AD1524" i="9" s="1"/>
  <c r="AC1522" i="9"/>
  <c r="AD1522" i="9" s="1"/>
  <c r="AC1520" i="9"/>
  <c r="AD1520" i="9" s="1"/>
  <c r="AC1518" i="9"/>
  <c r="AD1518" i="9" s="1"/>
  <c r="AC1516" i="9"/>
  <c r="AD1516" i="9" s="1"/>
  <c r="AC1514" i="9"/>
  <c r="AD1514" i="9" s="1"/>
  <c r="AC1512" i="9"/>
  <c r="AD1512" i="9" s="1"/>
  <c r="AC1510" i="9"/>
  <c r="AD1510" i="9" s="1"/>
  <c r="AC1508" i="9"/>
  <c r="AD1508" i="9" s="1"/>
  <c r="AC1506" i="9"/>
  <c r="AD1506" i="9" s="1"/>
  <c r="AC1504" i="9"/>
  <c r="AD1504" i="9" s="1"/>
  <c r="AC1502" i="9"/>
  <c r="AD1502" i="9" s="1"/>
  <c r="AC1500" i="9"/>
  <c r="AD1500" i="9" s="1"/>
  <c r="AC1498" i="9"/>
  <c r="AD1498" i="9" s="1"/>
  <c r="AC1496" i="9"/>
  <c r="AD1496" i="9" s="1"/>
  <c r="AC1494" i="9"/>
  <c r="AD1494" i="9" s="1"/>
  <c r="AC1492" i="9"/>
  <c r="AD1492" i="9" s="1"/>
  <c r="AC1490" i="9"/>
  <c r="AD1490" i="9" s="1"/>
  <c r="AC1488" i="9"/>
  <c r="AD1488" i="9" s="1"/>
  <c r="AC1486" i="9"/>
  <c r="AD1486" i="9" s="1"/>
  <c r="AC1468" i="9"/>
  <c r="AD1468" i="9" s="1"/>
  <c r="AC1466" i="9"/>
  <c r="AD1466" i="9" s="1"/>
  <c r="AC1464" i="9"/>
  <c r="AD1464" i="9" s="1"/>
  <c r="AC1462" i="9"/>
  <c r="AD1462" i="9" s="1"/>
  <c r="AC1460" i="9"/>
  <c r="AD1460" i="9" s="1"/>
  <c r="AC1458" i="9"/>
  <c r="AD1458" i="9" s="1"/>
  <c r="AC1456" i="9"/>
  <c r="AD1456" i="9" s="1"/>
  <c r="AC1454" i="9"/>
  <c r="AD1454" i="9" s="1"/>
  <c r="AC1452" i="9"/>
  <c r="AD1452" i="9" s="1"/>
  <c r="AC1450" i="9"/>
  <c r="AD1450" i="9" s="1"/>
  <c r="AC1448" i="9"/>
  <c r="AD1448" i="9" s="1"/>
  <c r="AC1446" i="9"/>
  <c r="AD1446" i="9" s="1"/>
  <c r="AC1444" i="9"/>
  <c r="AD1444" i="9" s="1"/>
  <c r="AC1442" i="9"/>
  <c r="AD1442" i="9" s="1"/>
  <c r="AC1440" i="9"/>
  <c r="AD1440" i="9" s="1"/>
  <c r="AC1438" i="9"/>
  <c r="AD1438" i="9" s="1"/>
  <c r="AC1436" i="9"/>
  <c r="AD1436" i="9" s="1"/>
  <c r="AC1434" i="9"/>
  <c r="AD1434" i="9" s="1"/>
  <c r="AC1432" i="9"/>
  <c r="AD1432" i="9" s="1"/>
  <c r="AC1430" i="9"/>
  <c r="AD1430" i="9" s="1"/>
  <c r="AC1428" i="9"/>
  <c r="AD1428" i="9" s="1"/>
  <c r="AC1426" i="9"/>
  <c r="AD1426" i="9" s="1"/>
  <c r="AC1424" i="9"/>
  <c r="AD1424" i="9" s="1"/>
  <c r="AC1422" i="9"/>
  <c r="AD1422" i="9" s="1"/>
  <c r="AC1420" i="9"/>
  <c r="AD1420" i="9" s="1"/>
  <c r="AC1418" i="9"/>
  <c r="AD1418" i="9" s="1"/>
  <c r="AC1416" i="9"/>
  <c r="AD1416" i="9" s="1"/>
  <c r="AC1414" i="9"/>
  <c r="AD1414" i="9" s="1"/>
  <c r="AC1412" i="9"/>
  <c r="AD1412" i="9" s="1"/>
  <c r="AC1410" i="9"/>
  <c r="AD1410" i="9" s="1"/>
  <c r="AC1408" i="9"/>
  <c r="AD1408" i="9" s="1"/>
  <c r="AC1406" i="9"/>
  <c r="AD1406" i="9" s="1"/>
  <c r="AC1404" i="9"/>
  <c r="AD1404" i="9" s="1"/>
  <c r="AC1402" i="9"/>
  <c r="AD1402" i="9" s="1"/>
  <c r="AC1400" i="9"/>
  <c r="AD1400" i="9" s="1"/>
  <c r="AC1398" i="9"/>
  <c r="AD1398" i="9" s="1"/>
  <c r="AC1396" i="9"/>
  <c r="AD1396" i="9" s="1"/>
  <c r="AC1394" i="9"/>
  <c r="AD1394" i="9" s="1"/>
  <c r="AC1392" i="9"/>
  <c r="AD1392" i="9" s="1"/>
  <c r="AC1390" i="9"/>
  <c r="AD1390" i="9" s="1"/>
  <c r="AC1388" i="9"/>
  <c r="AD1388" i="9" s="1"/>
  <c r="AC1386" i="9"/>
  <c r="AD1386" i="9" s="1"/>
  <c r="AC1384" i="9"/>
  <c r="AD1384" i="9" s="1"/>
  <c r="AC1382" i="9"/>
  <c r="AD1382" i="9" s="1"/>
  <c r="AC1380" i="9"/>
  <c r="AD1380" i="9" s="1"/>
  <c r="AC1378" i="9"/>
  <c r="AD1378" i="9" s="1"/>
  <c r="AC1376" i="9"/>
  <c r="AD1376" i="9" s="1"/>
  <c r="AC1374" i="9"/>
  <c r="AD1374" i="9" s="1"/>
  <c r="AC1372" i="9"/>
  <c r="AD1372" i="9" s="1"/>
  <c r="AC1370" i="9"/>
  <c r="AD1370" i="9" s="1"/>
  <c r="AC1368" i="9"/>
  <c r="AD1368" i="9" s="1"/>
  <c r="AC1366" i="9"/>
  <c r="AD1366" i="9" s="1"/>
  <c r="AC1364" i="9"/>
  <c r="AD1364" i="9" s="1"/>
  <c r="AC1362" i="9"/>
  <c r="AD1362" i="9" s="1"/>
  <c r="AC1360" i="9"/>
  <c r="AD1360" i="9" s="1"/>
  <c r="AC1358" i="9"/>
  <c r="AD1358" i="9" s="1"/>
  <c r="AC1356" i="9"/>
  <c r="AD1356" i="9" s="1"/>
  <c r="AC1354" i="9"/>
  <c r="AD1354" i="9" s="1"/>
  <c r="AC1352" i="9"/>
  <c r="AD1352" i="9" s="1"/>
  <c r="AC1350" i="9"/>
  <c r="AD1350" i="9" s="1"/>
  <c r="AC1348" i="9"/>
  <c r="AD1348" i="9" s="1"/>
  <c r="AC1346" i="9"/>
  <c r="AD1346" i="9" s="1"/>
  <c r="AC1344" i="9"/>
  <c r="AD1344" i="9" s="1"/>
  <c r="AC1439" i="9"/>
  <c r="AD1439" i="9" s="1"/>
  <c r="AC1435" i="9"/>
  <c r="AD1435" i="9" s="1"/>
  <c r="AC1431" i="9"/>
  <c r="AD1431" i="9" s="1"/>
  <c r="AC1427" i="9"/>
  <c r="AD1427" i="9" s="1"/>
  <c r="AC1423" i="9"/>
  <c r="AD1423" i="9" s="1"/>
  <c r="AC1419" i="9"/>
  <c r="AD1419" i="9" s="1"/>
  <c r="AC1415" i="9"/>
  <c r="AD1415" i="9" s="1"/>
  <c r="AC1411" i="9"/>
  <c r="AD1411" i="9" s="1"/>
  <c r="AC1407" i="9"/>
  <c r="AD1407" i="9" s="1"/>
  <c r="AC1403" i="9"/>
  <c r="AD1403" i="9" s="1"/>
  <c r="AC1399" i="9"/>
  <c r="AD1399" i="9" s="1"/>
  <c r="AC1395" i="9"/>
  <c r="AD1395" i="9" s="1"/>
  <c r="AC1391" i="9"/>
  <c r="AD1391" i="9" s="1"/>
  <c r="AC1387" i="9"/>
  <c r="AD1387" i="9" s="1"/>
  <c r="AC1383" i="9"/>
  <c r="AD1383" i="9" s="1"/>
  <c r="AC1379" i="9"/>
  <c r="AD1379" i="9" s="1"/>
  <c r="AC1375" i="9"/>
  <c r="AD1375" i="9" s="1"/>
  <c r="AC1371" i="9"/>
  <c r="AD1371" i="9" s="1"/>
  <c r="AC1369" i="9"/>
  <c r="AD1369" i="9" s="1"/>
  <c r="AC1367" i="9"/>
  <c r="AD1367" i="9" s="1"/>
  <c r="AC1365" i="9"/>
  <c r="AD1365" i="9" s="1"/>
  <c r="AC1363" i="9"/>
  <c r="AD1363" i="9" s="1"/>
  <c r="AC1361" i="9"/>
  <c r="AD1361" i="9" s="1"/>
  <c r="AC1359" i="9"/>
  <c r="AD1359" i="9" s="1"/>
  <c r="AC1357" i="9"/>
  <c r="AD1357" i="9" s="1"/>
  <c r="AC1355" i="9"/>
  <c r="AD1355" i="9" s="1"/>
  <c r="AC1353" i="9"/>
  <c r="AD1353" i="9" s="1"/>
  <c r="AC1342" i="9"/>
  <c r="AD1342" i="9" s="1"/>
  <c r="AC1340" i="9"/>
  <c r="AD1340" i="9" s="1"/>
  <c r="AC1338" i="9"/>
  <c r="AD1338" i="9" s="1"/>
  <c r="AC1336" i="9"/>
  <c r="AD1336" i="9" s="1"/>
  <c r="AC1334" i="9"/>
  <c r="AD1334" i="9" s="1"/>
  <c r="AC1332" i="9"/>
  <c r="AD1332" i="9" s="1"/>
  <c r="AC1330" i="9"/>
  <c r="AD1330" i="9" s="1"/>
  <c r="AC1328" i="9"/>
  <c r="AD1328" i="9" s="1"/>
  <c r="AC1326" i="9"/>
  <c r="AD1326" i="9" s="1"/>
  <c r="AC1324" i="9"/>
  <c r="AD1324" i="9" s="1"/>
  <c r="AC1322" i="9"/>
  <c r="AD1322" i="9" s="1"/>
  <c r="AC1320" i="9"/>
  <c r="AD1320" i="9" s="1"/>
  <c r="AC1318" i="9"/>
  <c r="AD1318" i="9" s="1"/>
  <c r="AC1316" i="9"/>
  <c r="AD1316" i="9" s="1"/>
  <c r="AC1314" i="9"/>
  <c r="AD1314" i="9" s="1"/>
  <c r="AC1312" i="9"/>
  <c r="AD1312" i="9" s="1"/>
  <c r="AC1310" i="9"/>
  <c r="AD1310" i="9" s="1"/>
  <c r="AC1308" i="9"/>
  <c r="AD1308" i="9" s="1"/>
  <c r="AC1306" i="9"/>
  <c r="AD1306" i="9" s="1"/>
  <c r="AC1304" i="9"/>
  <c r="AD1304" i="9" s="1"/>
  <c r="AC1302" i="9"/>
  <c r="AD1302" i="9" s="1"/>
  <c r="AC1300" i="9"/>
  <c r="AD1300" i="9" s="1"/>
  <c r="AC1298" i="9"/>
  <c r="AD1298" i="9" s="1"/>
  <c r="AC1296" i="9"/>
  <c r="AD1296" i="9" s="1"/>
  <c r="AC1294" i="9"/>
  <c r="AD1294" i="9" s="1"/>
  <c r="AC1292" i="9"/>
  <c r="AD1292" i="9" s="1"/>
  <c r="AC1290" i="9"/>
  <c r="AD1290" i="9" s="1"/>
  <c r="AC1288" i="9"/>
  <c r="AD1288" i="9" s="1"/>
  <c r="AC1286" i="9"/>
  <c r="AD1286" i="9" s="1"/>
  <c r="AC1284" i="9"/>
  <c r="AD1284" i="9" s="1"/>
  <c r="AC1282" i="9"/>
  <c r="AD1282" i="9" s="1"/>
  <c r="AC1280" i="9"/>
  <c r="AD1280" i="9" s="1"/>
  <c r="AC1278" i="9"/>
  <c r="AD1278" i="9" s="1"/>
  <c r="AC1276" i="9"/>
  <c r="AD1276" i="9" s="1"/>
  <c r="AC1274" i="9"/>
  <c r="AD1274" i="9" s="1"/>
  <c r="AC1272" i="9"/>
  <c r="AD1272" i="9" s="1"/>
  <c r="AC1270" i="9"/>
  <c r="AD1270" i="9" s="1"/>
  <c r="AC1268" i="9"/>
  <c r="AD1268" i="9" s="1"/>
  <c r="AC1266" i="9"/>
  <c r="AD1266" i="9" s="1"/>
  <c r="AC1264" i="9"/>
  <c r="AD1264" i="9" s="1"/>
  <c r="AC1262" i="9"/>
  <c r="AD1262" i="9" s="1"/>
  <c r="AC1260" i="9"/>
  <c r="AD1260" i="9" s="1"/>
  <c r="AC1258" i="9"/>
  <c r="AD1258" i="9" s="1"/>
  <c r="AC1256" i="9"/>
  <c r="AD1256" i="9" s="1"/>
  <c r="AC1254" i="9"/>
  <c r="AD1254" i="9" s="1"/>
  <c r="AC1252" i="9"/>
  <c r="AD1252" i="9" s="1"/>
  <c r="AC1250" i="9"/>
  <c r="AD1250" i="9" s="1"/>
  <c r="AC1248" i="9"/>
  <c r="AD1248" i="9" s="1"/>
  <c r="AC1246" i="9"/>
  <c r="AD1246" i="9" s="1"/>
  <c r="AC1244" i="9"/>
  <c r="AD1244" i="9" s="1"/>
  <c r="AC1242" i="9"/>
  <c r="AD1242" i="9" s="1"/>
  <c r="AC1240" i="9"/>
  <c r="AD1240" i="9" s="1"/>
  <c r="AC1238" i="9"/>
  <c r="AD1238" i="9" s="1"/>
  <c r="AC1236" i="9"/>
  <c r="AD1236" i="9" s="1"/>
  <c r="AC1234" i="9"/>
  <c r="AD1234" i="9" s="1"/>
  <c r="AC1232" i="9"/>
  <c r="AD1232" i="9" s="1"/>
  <c r="AC1230" i="9"/>
  <c r="AD1230" i="9" s="1"/>
  <c r="AC1228" i="9"/>
  <c r="AD1228" i="9" s="1"/>
  <c r="AC1226" i="9"/>
  <c r="AD1226" i="9" s="1"/>
  <c r="AC1224" i="9"/>
  <c r="AD1224" i="9" s="1"/>
  <c r="AC1222" i="9"/>
  <c r="AD1222" i="9" s="1"/>
  <c r="AC1220" i="9"/>
  <c r="AD1220" i="9" s="1"/>
  <c r="AC1218" i="9"/>
  <c r="AD1218" i="9" s="1"/>
  <c r="AC1216" i="9"/>
  <c r="AD1216" i="9" s="1"/>
  <c r="AC1214" i="9"/>
  <c r="AD1214" i="9" s="1"/>
  <c r="AC1212" i="9"/>
  <c r="AD1212" i="9" s="1"/>
  <c r="AC1210" i="9"/>
  <c r="AD1210" i="9" s="1"/>
  <c r="AC1208" i="9"/>
  <c r="AD1208" i="9" s="1"/>
  <c r="AC1206" i="9"/>
  <c r="AD1206" i="9" s="1"/>
  <c r="AC1204" i="9"/>
  <c r="AD1204" i="9" s="1"/>
  <c r="AC1202" i="9"/>
  <c r="AD1202" i="9" s="1"/>
  <c r="AC1200" i="9"/>
  <c r="AD1200" i="9" s="1"/>
  <c r="AC1198" i="9"/>
  <c r="AD1198" i="9" s="1"/>
  <c r="AC1196" i="9"/>
  <c r="AD1196" i="9" s="1"/>
  <c r="AC1194" i="9"/>
  <c r="AD1194" i="9" s="1"/>
  <c r="AC1192" i="9"/>
  <c r="AD1192" i="9" s="1"/>
  <c r="AC1190" i="9"/>
  <c r="AD1190" i="9" s="1"/>
  <c r="AC1188" i="9"/>
  <c r="AD1188" i="9" s="1"/>
  <c r="AC1351" i="9"/>
  <c r="AD1351" i="9" s="1"/>
  <c r="AC1437" i="9"/>
  <c r="AD1437" i="9" s="1"/>
  <c r="AC1433" i="9"/>
  <c r="AD1433" i="9" s="1"/>
  <c r="AC1429" i="9"/>
  <c r="AD1429" i="9" s="1"/>
  <c r="AC1425" i="9"/>
  <c r="AD1425" i="9" s="1"/>
  <c r="AC1421" i="9"/>
  <c r="AD1421" i="9" s="1"/>
  <c r="AC1417" i="9"/>
  <c r="AD1417" i="9" s="1"/>
  <c r="AC1413" i="9"/>
  <c r="AD1413" i="9" s="1"/>
  <c r="AC1409" i="9"/>
  <c r="AD1409" i="9" s="1"/>
  <c r="AC1405" i="9"/>
  <c r="AD1405" i="9" s="1"/>
  <c r="AC1401" i="9"/>
  <c r="AD1401" i="9" s="1"/>
  <c r="AC1397" i="9"/>
  <c r="AD1397" i="9" s="1"/>
  <c r="AC1393" i="9"/>
  <c r="AD1393" i="9" s="1"/>
  <c r="AC1389" i="9"/>
  <c r="AD1389" i="9" s="1"/>
  <c r="AC1385" i="9"/>
  <c r="AD1385" i="9" s="1"/>
  <c r="AC1381" i="9"/>
  <c r="AD1381" i="9" s="1"/>
  <c r="AC1377" i="9"/>
  <c r="AD1377" i="9" s="1"/>
  <c r="AC1373" i="9"/>
  <c r="AD1373" i="9" s="1"/>
  <c r="AC1349" i="9"/>
  <c r="AD1349" i="9" s="1"/>
  <c r="AC1347" i="9"/>
  <c r="AD1347" i="9" s="1"/>
  <c r="AC1345" i="9"/>
  <c r="AD1345" i="9" s="1"/>
  <c r="AC1343" i="9"/>
  <c r="AD1343" i="9" s="1"/>
  <c r="AC1341" i="9"/>
  <c r="AD1341" i="9" s="1"/>
  <c r="AC1339" i="9"/>
  <c r="AD1339" i="9" s="1"/>
  <c r="AC1337" i="9"/>
  <c r="AD1337" i="9" s="1"/>
  <c r="AC1335" i="9"/>
  <c r="AD1335" i="9" s="1"/>
  <c r="AC1333" i="9"/>
  <c r="AD1333" i="9" s="1"/>
  <c r="AC1331" i="9"/>
  <c r="AD1331" i="9" s="1"/>
  <c r="AC1329" i="9"/>
  <c r="AD1329" i="9" s="1"/>
  <c r="AC1327" i="9"/>
  <c r="AD1327" i="9" s="1"/>
  <c r="AC1325" i="9"/>
  <c r="AD1325" i="9" s="1"/>
  <c r="AC1323" i="9"/>
  <c r="AD1323" i="9" s="1"/>
  <c r="AC1321" i="9"/>
  <c r="AD1321" i="9" s="1"/>
  <c r="AC1319" i="9"/>
  <c r="AD1319" i="9" s="1"/>
  <c r="AC1317" i="9"/>
  <c r="AD1317" i="9" s="1"/>
  <c r="AC1315" i="9"/>
  <c r="AD1315" i="9" s="1"/>
  <c r="AC1313" i="9"/>
  <c r="AD1313" i="9" s="1"/>
  <c r="AC1311" i="9"/>
  <c r="AD1311" i="9" s="1"/>
  <c r="AC1309" i="9"/>
  <c r="AD1309" i="9" s="1"/>
  <c r="AC1307" i="9"/>
  <c r="AD1307" i="9" s="1"/>
  <c r="AC1305" i="9"/>
  <c r="AD1305" i="9" s="1"/>
  <c r="AC1303" i="9"/>
  <c r="AD1303" i="9" s="1"/>
  <c r="AC1301" i="9"/>
  <c r="AD1301" i="9" s="1"/>
  <c r="AC1299" i="9"/>
  <c r="AD1299" i="9" s="1"/>
  <c r="AC1297" i="9"/>
  <c r="AD1297" i="9" s="1"/>
  <c r="AC1295" i="9"/>
  <c r="AD1295" i="9" s="1"/>
  <c r="AC1293" i="9"/>
  <c r="AD1293" i="9" s="1"/>
  <c r="AC1291" i="9"/>
  <c r="AD1291" i="9" s="1"/>
  <c r="AC1289" i="9"/>
  <c r="AD1289" i="9" s="1"/>
  <c r="AC1287" i="9"/>
  <c r="AD1287" i="9" s="1"/>
  <c r="AC1285" i="9"/>
  <c r="AD1285" i="9" s="1"/>
  <c r="AC1283" i="9"/>
  <c r="AD1283" i="9" s="1"/>
  <c r="AC1281" i="9"/>
  <c r="AD1281" i="9" s="1"/>
  <c r="AC1279" i="9"/>
  <c r="AD1279" i="9" s="1"/>
  <c r="AC1277" i="9"/>
  <c r="AD1277" i="9" s="1"/>
  <c r="AC1275" i="9"/>
  <c r="AD1275" i="9" s="1"/>
  <c r="AC1273" i="9"/>
  <c r="AD1273" i="9" s="1"/>
  <c r="AC1271" i="9"/>
  <c r="AD1271" i="9" s="1"/>
  <c r="AC1269" i="9"/>
  <c r="AD1269" i="9" s="1"/>
  <c r="AC1267" i="9"/>
  <c r="AD1267" i="9" s="1"/>
  <c r="AC1265" i="9"/>
  <c r="AD1265" i="9" s="1"/>
  <c r="AC1263" i="9"/>
  <c r="AD1263" i="9" s="1"/>
  <c r="AC1261" i="9"/>
  <c r="AD1261" i="9" s="1"/>
  <c r="AC1259" i="9"/>
  <c r="AD1259" i="9" s="1"/>
  <c r="AC1257" i="9"/>
  <c r="AD1257" i="9" s="1"/>
  <c r="AC1255" i="9"/>
  <c r="AD1255" i="9" s="1"/>
  <c r="AC1253" i="9"/>
  <c r="AD1253" i="9" s="1"/>
  <c r="AC1251" i="9"/>
  <c r="AD1251" i="9" s="1"/>
  <c r="AC1249" i="9"/>
  <c r="AD1249" i="9" s="1"/>
  <c r="AC1247" i="9"/>
  <c r="AD1247" i="9" s="1"/>
  <c r="AC1245" i="9"/>
  <c r="AD1245" i="9" s="1"/>
  <c r="AC1243" i="9"/>
  <c r="AD1243" i="9" s="1"/>
  <c r="AC1241" i="9"/>
  <c r="AD1241" i="9" s="1"/>
  <c r="AC1239" i="9"/>
  <c r="AD1239" i="9" s="1"/>
  <c r="AC1237" i="9"/>
  <c r="AD1237" i="9" s="1"/>
  <c r="AC1235" i="9"/>
  <c r="AD1235" i="9" s="1"/>
  <c r="AC1233" i="9"/>
  <c r="AD1233" i="9" s="1"/>
  <c r="AC1231" i="9"/>
  <c r="AD1231" i="9" s="1"/>
  <c r="AC1229" i="9"/>
  <c r="AD1229" i="9" s="1"/>
  <c r="AC1227" i="9"/>
  <c r="AD1227" i="9" s="1"/>
  <c r="AC1225" i="9"/>
  <c r="AD1225" i="9" s="1"/>
  <c r="AC1223" i="9"/>
  <c r="AD1223" i="9" s="1"/>
  <c r="AC1221" i="9"/>
  <c r="AD1221" i="9" s="1"/>
  <c r="AC1219" i="9"/>
  <c r="AD1219" i="9" s="1"/>
  <c r="AC1217" i="9"/>
  <c r="AD1217" i="9" s="1"/>
  <c r="AC1215" i="9"/>
  <c r="AD1215" i="9" s="1"/>
  <c r="AC1213" i="9"/>
  <c r="AD1213" i="9" s="1"/>
  <c r="AC1211" i="9"/>
  <c r="AD1211" i="9" s="1"/>
  <c r="AC1209" i="9"/>
  <c r="AD1209" i="9" s="1"/>
  <c r="AC1207" i="9"/>
  <c r="AD1207" i="9" s="1"/>
  <c r="AC1205" i="9"/>
  <c r="AD1205" i="9" s="1"/>
  <c r="AC1203" i="9"/>
  <c r="AD1203" i="9" s="1"/>
  <c r="AC1201" i="9"/>
  <c r="AD1201" i="9" s="1"/>
  <c r="AC1199" i="9"/>
  <c r="AD1199" i="9" s="1"/>
  <c r="AC1197" i="9"/>
  <c r="AD1197" i="9" s="1"/>
  <c r="AC1195" i="9"/>
  <c r="AD1195" i="9" s="1"/>
  <c r="AC1193" i="9"/>
  <c r="AD1193" i="9" s="1"/>
  <c r="AC1191" i="9"/>
  <c r="AD1191" i="9" s="1"/>
  <c r="AC1189" i="9"/>
  <c r="AD1189" i="9" s="1"/>
  <c r="AC1186" i="9"/>
  <c r="AD1186" i="9" s="1"/>
  <c r="AC1184" i="9"/>
  <c r="AD1184" i="9" s="1"/>
  <c r="AC1182" i="9"/>
  <c r="AD1182" i="9" s="1"/>
  <c r="AC1180" i="9"/>
  <c r="AD1180" i="9" s="1"/>
  <c r="AC1178" i="9"/>
  <c r="AD1178" i="9" s="1"/>
  <c r="AC1176" i="9"/>
  <c r="AD1176" i="9" s="1"/>
  <c r="AC1174" i="9"/>
  <c r="AD1174" i="9" s="1"/>
  <c r="AC1172" i="9"/>
  <c r="AD1172" i="9" s="1"/>
  <c r="AC1170" i="9"/>
  <c r="AD1170" i="9" s="1"/>
  <c r="AC1168" i="9"/>
  <c r="AD1168" i="9" s="1"/>
  <c r="AC1166" i="9"/>
  <c r="AD1166" i="9" s="1"/>
  <c r="AC1164" i="9"/>
  <c r="AD1164" i="9" s="1"/>
  <c r="AC1162" i="9"/>
  <c r="AD1162" i="9" s="1"/>
  <c r="AC1160" i="9"/>
  <c r="AD1160" i="9" s="1"/>
  <c r="AC1158" i="9"/>
  <c r="AD1158" i="9" s="1"/>
  <c r="AC1156" i="9"/>
  <c r="AD1156" i="9" s="1"/>
  <c r="AC1154" i="9"/>
  <c r="AD1154" i="9" s="1"/>
  <c r="AC1152" i="9"/>
  <c r="AD1152" i="9" s="1"/>
  <c r="AC1150" i="9"/>
  <c r="AD1150" i="9" s="1"/>
  <c r="AC1148" i="9"/>
  <c r="AD1148" i="9" s="1"/>
  <c r="AC1146" i="9"/>
  <c r="AD1146" i="9" s="1"/>
  <c r="AC1144" i="9"/>
  <c r="AD1144" i="9" s="1"/>
  <c r="AC1142" i="9"/>
  <c r="AD1142" i="9" s="1"/>
  <c r="AC1140" i="9"/>
  <c r="AD1140" i="9" s="1"/>
  <c r="AC1138" i="9"/>
  <c r="AD1138" i="9" s="1"/>
  <c r="AC1136" i="9"/>
  <c r="AD1136" i="9" s="1"/>
  <c r="AC1134" i="9"/>
  <c r="AD1134" i="9" s="1"/>
  <c r="AC1132" i="9"/>
  <c r="AD1132" i="9" s="1"/>
  <c r="AC1130" i="9"/>
  <c r="AD1130" i="9" s="1"/>
  <c r="AC1128" i="9"/>
  <c r="AD1128" i="9" s="1"/>
  <c r="AC1126" i="9"/>
  <c r="AD1126" i="9" s="1"/>
  <c r="AC1124" i="9"/>
  <c r="AD1124" i="9" s="1"/>
  <c r="AC1122" i="9"/>
  <c r="AD1122" i="9" s="1"/>
  <c r="AC1120" i="9"/>
  <c r="AD1120" i="9" s="1"/>
  <c r="AC1118" i="9"/>
  <c r="AD1118" i="9" s="1"/>
  <c r="AC1116" i="9"/>
  <c r="AD1116" i="9" s="1"/>
  <c r="AC1114" i="9"/>
  <c r="AD1114" i="9" s="1"/>
  <c r="AC1112" i="9"/>
  <c r="AD1112" i="9" s="1"/>
  <c r="AC1110" i="9"/>
  <c r="AD1110" i="9" s="1"/>
  <c r="AC1108" i="9"/>
  <c r="AD1108" i="9" s="1"/>
  <c r="AC1106" i="9"/>
  <c r="AD1106" i="9" s="1"/>
  <c r="AC1104" i="9"/>
  <c r="AD1104" i="9" s="1"/>
  <c r="AC1102" i="9"/>
  <c r="AD1102" i="9" s="1"/>
  <c r="AC1100" i="9"/>
  <c r="AD1100" i="9" s="1"/>
  <c r="AC1098" i="9"/>
  <c r="AD1098" i="9" s="1"/>
  <c r="AC1096" i="9"/>
  <c r="AD1096" i="9" s="1"/>
  <c r="AC1094" i="9"/>
  <c r="AD1094" i="9" s="1"/>
  <c r="AC1092" i="9"/>
  <c r="AD1092" i="9" s="1"/>
  <c r="AC1090" i="9"/>
  <c r="AD1090" i="9" s="1"/>
  <c r="AC1088" i="9"/>
  <c r="AD1088" i="9" s="1"/>
  <c r="AC1086" i="9"/>
  <c r="AD1086" i="9" s="1"/>
  <c r="AC1084" i="9"/>
  <c r="AD1084" i="9" s="1"/>
  <c r="AC1082" i="9"/>
  <c r="AD1082" i="9" s="1"/>
  <c r="AC1080" i="9"/>
  <c r="AD1080" i="9" s="1"/>
  <c r="AC1078" i="9"/>
  <c r="AD1078" i="9" s="1"/>
  <c r="AC1076" i="9"/>
  <c r="AD1076" i="9" s="1"/>
  <c r="AC1074" i="9"/>
  <c r="AD1074" i="9" s="1"/>
  <c r="AC1072" i="9"/>
  <c r="AD1072" i="9" s="1"/>
  <c r="AC1070" i="9"/>
  <c r="AD1070" i="9" s="1"/>
  <c r="AC1068" i="9"/>
  <c r="AD1068" i="9" s="1"/>
  <c r="AC1066" i="9"/>
  <c r="AD1066" i="9" s="1"/>
  <c r="AC1064" i="9"/>
  <c r="AD1064" i="9" s="1"/>
  <c r="AC1062" i="9"/>
  <c r="AD1062" i="9" s="1"/>
  <c r="AC1060" i="9"/>
  <c r="AD1060" i="9" s="1"/>
  <c r="AC1058" i="9"/>
  <c r="AD1058" i="9" s="1"/>
  <c r="AC1056" i="9"/>
  <c r="AD1056" i="9" s="1"/>
  <c r="AC1054" i="9"/>
  <c r="AD1054" i="9" s="1"/>
  <c r="AC1052" i="9"/>
  <c r="AD1052" i="9" s="1"/>
  <c r="AC1050" i="9"/>
  <c r="AD1050" i="9" s="1"/>
  <c r="AC1048" i="9"/>
  <c r="AD1048" i="9" s="1"/>
  <c r="AC1046" i="9"/>
  <c r="AD1046" i="9" s="1"/>
  <c r="AC1044" i="9"/>
  <c r="AD1044" i="9" s="1"/>
  <c r="AC1042" i="9"/>
  <c r="AD1042" i="9" s="1"/>
  <c r="AC1040" i="9"/>
  <c r="AD1040" i="9" s="1"/>
  <c r="AC1038" i="9"/>
  <c r="AD1038" i="9" s="1"/>
  <c r="AC1036" i="9"/>
  <c r="AD1036" i="9" s="1"/>
  <c r="AC1034" i="9"/>
  <c r="AD1034" i="9" s="1"/>
  <c r="AC1032" i="9"/>
  <c r="AD1032" i="9" s="1"/>
  <c r="AC1030" i="9"/>
  <c r="AD1030" i="9" s="1"/>
  <c r="AC1028" i="9"/>
  <c r="AD1028" i="9" s="1"/>
  <c r="AC1026" i="9"/>
  <c r="AD1026" i="9" s="1"/>
  <c r="AC1024" i="9"/>
  <c r="AD1024" i="9" s="1"/>
  <c r="AC1022" i="9"/>
  <c r="AD1022" i="9" s="1"/>
  <c r="AC1020" i="9"/>
  <c r="AD1020" i="9" s="1"/>
  <c r="AC1018" i="9"/>
  <c r="AD1018" i="9" s="1"/>
  <c r="AC1016" i="9"/>
  <c r="AD1016" i="9" s="1"/>
  <c r="AC1014" i="9"/>
  <c r="AD1014" i="9" s="1"/>
  <c r="AC1012" i="9"/>
  <c r="AD1012" i="9" s="1"/>
  <c r="AC1010" i="9"/>
  <c r="AD1010" i="9" s="1"/>
  <c r="AC1008" i="9"/>
  <c r="AD1008" i="9" s="1"/>
  <c r="AC1006" i="9"/>
  <c r="AD1006" i="9" s="1"/>
  <c r="AC1004" i="9"/>
  <c r="AD1004" i="9" s="1"/>
  <c r="AC1002" i="9"/>
  <c r="AD1002" i="9" s="1"/>
  <c r="AC1000" i="9"/>
  <c r="AD1000" i="9" s="1"/>
  <c r="AC998" i="9"/>
  <c r="AD998" i="9" s="1"/>
  <c r="AC996" i="9"/>
  <c r="AD996" i="9" s="1"/>
  <c r="AC994" i="9"/>
  <c r="AD994" i="9" s="1"/>
  <c r="AC990" i="9"/>
  <c r="AD990" i="9" s="1"/>
  <c r="AC988" i="9"/>
  <c r="AD988" i="9" s="1"/>
  <c r="AC986" i="9"/>
  <c r="AD986" i="9" s="1"/>
  <c r="AC984" i="9"/>
  <c r="AD984" i="9" s="1"/>
  <c r="AC982" i="9"/>
  <c r="AD982" i="9" s="1"/>
  <c r="AC980" i="9"/>
  <c r="AD980" i="9" s="1"/>
  <c r="AC978" i="9"/>
  <c r="AD978" i="9" s="1"/>
  <c r="AC976" i="9"/>
  <c r="AD976" i="9" s="1"/>
  <c r="AC974" i="9"/>
  <c r="AD974" i="9" s="1"/>
  <c r="AC972" i="9"/>
  <c r="AD972" i="9" s="1"/>
  <c r="AC970" i="9"/>
  <c r="AD970" i="9" s="1"/>
  <c r="AC968" i="9"/>
  <c r="AD968" i="9" s="1"/>
  <c r="AC966" i="9"/>
  <c r="AD966" i="9" s="1"/>
  <c r="AC964" i="9"/>
  <c r="AD964" i="9" s="1"/>
  <c r="AC962" i="9"/>
  <c r="AD962" i="9" s="1"/>
  <c r="AC960" i="9"/>
  <c r="AD960" i="9" s="1"/>
  <c r="AC958" i="9"/>
  <c r="AD958" i="9" s="1"/>
  <c r="AC956" i="9"/>
  <c r="AD956" i="9" s="1"/>
  <c r="AC954" i="9"/>
  <c r="AD954" i="9" s="1"/>
  <c r="AC952" i="9"/>
  <c r="AD952" i="9" s="1"/>
  <c r="AC950" i="9"/>
  <c r="AD950" i="9" s="1"/>
  <c r="AC948" i="9"/>
  <c r="AD948" i="9" s="1"/>
  <c r="AC946" i="9"/>
  <c r="AD946" i="9" s="1"/>
  <c r="AC944" i="9"/>
  <c r="AD944" i="9" s="1"/>
  <c r="AC942" i="9"/>
  <c r="AD942" i="9" s="1"/>
  <c r="AC940" i="9"/>
  <c r="AD940" i="9" s="1"/>
  <c r="AC938" i="9"/>
  <c r="AD938" i="9" s="1"/>
  <c r="AC936" i="9"/>
  <c r="AD936" i="9" s="1"/>
  <c r="AC934" i="9"/>
  <c r="AD934" i="9" s="1"/>
  <c r="AC932" i="9"/>
  <c r="AD932" i="9" s="1"/>
  <c r="AC930" i="9"/>
  <c r="AD930" i="9" s="1"/>
  <c r="AC928" i="9"/>
  <c r="AD928" i="9" s="1"/>
  <c r="AC926" i="9"/>
  <c r="AD926" i="9" s="1"/>
  <c r="AC924" i="9"/>
  <c r="AD924" i="9" s="1"/>
  <c r="AC922" i="9"/>
  <c r="AD922" i="9" s="1"/>
  <c r="AC920" i="9"/>
  <c r="AD920" i="9" s="1"/>
  <c r="AC918" i="9"/>
  <c r="AD918" i="9" s="1"/>
  <c r="AC916" i="9"/>
  <c r="AD916" i="9" s="1"/>
  <c r="AC914" i="9"/>
  <c r="AD914" i="9" s="1"/>
  <c r="AC912" i="9"/>
  <c r="AD912" i="9" s="1"/>
  <c r="AC910" i="9"/>
  <c r="AD910" i="9" s="1"/>
  <c r="AC908" i="9"/>
  <c r="AD908" i="9" s="1"/>
  <c r="AC906" i="9"/>
  <c r="AD906" i="9" s="1"/>
  <c r="AC904" i="9"/>
  <c r="AD904" i="9" s="1"/>
  <c r="AC902" i="9"/>
  <c r="AD902" i="9" s="1"/>
  <c r="AC900" i="9"/>
  <c r="AD900" i="9" s="1"/>
  <c r="AC898" i="9"/>
  <c r="AD898" i="9" s="1"/>
  <c r="AC896" i="9"/>
  <c r="AD896" i="9" s="1"/>
  <c r="AC894" i="9"/>
  <c r="AD894" i="9" s="1"/>
  <c r="AC892" i="9"/>
  <c r="AD892" i="9" s="1"/>
  <c r="AC890" i="9"/>
  <c r="AD890" i="9" s="1"/>
  <c r="AC888" i="9"/>
  <c r="AD888" i="9" s="1"/>
  <c r="AC886" i="9"/>
  <c r="AD886" i="9" s="1"/>
  <c r="AC884" i="9"/>
  <c r="AD884" i="9" s="1"/>
  <c r="AC882" i="9"/>
  <c r="AD882" i="9" s="1"/>
  <c r="AC880" i="9"/>
  <c r="AD880" i="9" s="1"/>
  <c r="AC878" i="9"/>
  <c r="AD878" i="9" s="1"/>
  <c r="AC876" i="9"/>
  <c r="AD876" i="9" s="1"/>
  <c r="AC874" i="9"/>
  <c r="AD874" i="9" s="1"/>
  <c r="AC872" i="9"/>
  <c r="AD872" i="9" s="1"/>
  <c r="AC870" i="9"/>
  <c r="AD870" i="9" s="1"/>
  <c r="AC868" i="9"/>
  <c r="AD868" i="9" s="1"/>
  <c r="AC866" i="9"/>
  <c r="AD866" i="9" s="1"/>
  <c r="AC864" i="9"/>
  <c r="AD864" i="9" s="1"/>
  <c r="AC862" i="9"/>
  <c r="AD862" i="9" s="1"/>
  <c r="AC860" i="9"/>
  <c r="AD860" i="9" s="1"/>
  <c r="AC858" i="9"/>
  <c r="AD858" i="9" s="1"/>
  <c r="AC856" i="9"/>
  <c r="AD856" i="9" s="1"/>
  <c r="AC854" i="9"/>
  <c r="AD854" i="9" s="1"/>
  <c r="AC852" i="9"/>
  <c r="AD852" i="9" s="1"/>
  <c r="AC850" i="9"/>
  <c r="AD850" i="9" s="1"/>
  <c r="AC848" i="9"/>
  <c r="AD848" i="9" s="1"/>
  <c r="AC846" i="9"/>
  <c r="AD846" i="9" s="1"/>
  <c r="AC844" i="9"/>
  <c r="AD844" i="9" s="1"/>
  <c r="AC842" i="9"/>
  <c r="AD842" i="9" s="1"/>
  <c r="AC840" i="9"/>
  <c r="AD840" i="9" s="1"/>
  <c r="AC838" i="9"/>
  <c r="AD838" i="9" s="1"/>
  <c r="AC836" i="9"/>
  <c r="AD836" i="9" s="1"/>
  <c r="AC834" i="9"/>
  <c r="AD834" i="9" s="1"/>
  <c r="AC832" i="9"/>
  <c r="AD832" i="9" s="1"/>
  <c r="AC830" i="9"/>
  <c r="AD830" i="9" s="1"/>
  <c r="AC828" i="9"/>
  <c r="AD828" i="9" s="1"/>
  <c r="AC826" i="9"/>
  <c r="AD826" i="9" s="1"/>
  <c r="AC824" i="9"/>
  <c r="AD824" i="9" s="1"/>
  <c r="AC822" i="9"/>
  <c r="AD822" i="9" s="1"/>
  <c r="AC820" i="9"/>
  <c r="AD820" i="9" s="1"/>
  <c r="AC818" i="9"/>
  <c r="AD818" i="9" s="1"/>
  <c r="AC816" i="9"/>
  <c r="AD816" i="9" s="1"/>
  <c r="AC814" i="9"/>
  <c r="AD814" i="9" s="1"/>
  <c r="AC812" i="9"/>
  <c r="AD812" i="9" s="1"/>
  <c r="AC810" i="9"/>
  <c r="AD810" i="9" s="1"/>
  <c r="AC1187" i="9"/>
  <c r="AD1187" i="9" s="1"/>
  <c r="AC1185" i="9"/>
  <c r="AD1185" i="9" s="1"/>
  <c r="AC1183" i="9"/>
  <c r="AD1183" i="9" s="1"/>
  <c r="AC1181" i="9"/>
  <c r="AD1181" i="9" s="1"/>
  <c r="AC1179" i="9"/>
  <c r="AD1179" i="9" s="1"/>
  <c r="AC1177" i="9"/>
  <c r="AD1177" i="9" s="1"/>
  <c r="AC1175" i="9"/>
  <c r="AD1175" i="9" s="1"/>
  <c r="AC1173" i="9"/>
  <c r="AD1173" i="9" s="1"/>
  <c r="AC1171" i="9"/>
  <c r="AD1171" i="9" s="1"/>
  <c r="AC1169" i="9"/>
  <c r="AD1169" i="9" s="1"/>
  <c r="AC1167" i="9"/>
  <c r="AD1167" i="9" s="1"/>
  <c r="AC1165" i="9"/>
  <c r="AD1165" i="9" s="1"/>
  <c r="AC1163" i="9"/>
  <c r="AD1163" i="9" s="1"/>
  <c r="AC1161" i="9"/>
  <c r="AD1161" i="9" s="1"/>
  <c r="AC1159" i="9"/>
  <c r="AD1159" i="9" s="1"/>
  <c r="AC1157" i="9"/>
  <c r="AD1157" i="9" s="1"/>
  <c r="AC1155" i="9"/>
  <c r="AD1155" i="9" s="1"/>
  <c r="AC1153" i="9"/>
  <c r="AD1153" i="9" s="1"/>
  <c r="AC1151" i="9"/>
  <c r="AD1151" i="9" s="1"/>
  <c r="AC1149" i="9"/>
  <c r="AD1149" i="9" s="1"/>
  <c r="AC1147" i="9"/>
  <c r="AD1147" i="9" s="1"/>
  <c r="AC1145" i="9"/>
  <c r="AD1145" i="9" s="1"/>
  <c r="AC1143" i="9"/>
  <c r="AD1143" i="9" s="1"/>
  <c r="AC1141" i="9"/>
  <c r="AD1141" i="9" s="1"/>
  <c r="AC1139" i="9"/>
  <c r="AD1139" i="9" s="1"/>
  <c r="AC1137" i="9"/>
  <c r="AD1137" i="9" s="1"/>
  <c r="AC1135" i="9"/>
  <c r="AD1135" i="9" s="1"/>
  <c r="AC1133" i="9"/>
  <c r="AD1133" i="9" s="1"/>
  <c r="AC1131" i="9"/>
  <c r="AD1131" i="9" s="1"/>
  <c r="AC1129" i="9"/>
  <c r="AD1129" i="9" s="1"/>
  <c r="AC1127" i="9"/>
  <c r="AD1127" i="9" s="1"/>
  <c r="AC1125" i="9"/>
  <c r="AD1125" i="9" s="1"/>
  <c r="AC1123" i="9"/>
  <c r="AD1123" i="9" s="1"/>
  <c r="AC1121" i="9"/>
  <c r="AD1121" i="9" s="1"/>
  <c r="AC1119" i="9"/>
  <c r="AD1119" i="9" s="1"/>
  <c r="AC1117" i="9"/>
  <c r="AD1117" i="9" s="1"/>
  <c r="AC1115" i="9"/>
  <c r="AD1115" i="9" s="1"/>
  <c r="AC1113" i="9"/>
  <c r="AD1113" i="9" s="1"/>
  <c r="AC1111" i="9"/>
  <c r="AD1111" i="9" s="1"/>
  <c r="AC1109" i="9"/>
  <c r="AD1109" i="9" s="1"/>
  <c r="AC1107" i="9"/>
  <c r="AD1107" i="9" s="1"/>
  <c r="AC1105" i="9"/>
  <c r="AD1105" i="9" s="1"/>
  <c r="AC1103" i="9"/>
  <c r="AD1103" i="9" s="1"/>
  <c r="AC1101" i="9"/>
  <c r="AD1101" i="9" s="1"/>
  <c r="AC1099" i="9"/>
  <c r="AD1099" i="9" s="1"/>
  <c r="AC1097" i="9"/>
  <c r="AD1097" i="9" s="1"/>
  <c r="AC1095" i="9"/>
  <c r="AD1095" i="9" s="1"/>
  <c r="AC1093" i="9"/>
  <c r="AD1093" i="9" s="1"/>
  <c r="AC1091" i="9"/>
  <c r="AD1091" i="9" s="1"/>
  <c r="AC1089" i="9"/>
  <c r="AD1089" i="9" s="1"/>
  <c r="AC1087" i="9"/>
  <c r="AD1087" i="9" s="1"/>
  <c r="AC1085" i="9"/>
  <c r="AD1085" i="9" s="1"/>
  <c r="AC1083" i="9"/>
  <c r="AD1083" i="9" s="1"/>
  <c r="AC1081" i="9"/>
  <c r="AD1081" i="9" s="1"/>
  <c r="AC1079" i="9"/>
  <c r="AD1079" i="9" s="1"/>
  <c r="AC1077" i="9"/>
  <c r="AD1077" i="9" s="1"/>
  <c r="AC1075" i="9"/>
  <c r="AD1075" i="9" s="1"/>
  <c r="AC1073" i="9"/>
  <c r="AD1073" i="9" s="1"/>
  <c r="AC1071" i="9"/>
  <c r="AD1071" i="9" s="1"/>
  <c r="AC1069" i="9"/>
  <c r="AD1069" i="9" s="1"/>
  <c r="AC1067" i="9"/>
  <c r="AD1067" i="9" s="1"/>
  <c r="AC1065" i="9"/>
  <c r="AD1065" i="9" s="1"/>
  <c r="AC1063" i="9"/>
  <c r="AD1063" i="9" s="1"/>
  <c r="AC1061" i="9"/>
  <c r="AD1061" i="9" s="1"/>
  <c r="AC1059" i="9"/>
  <c r="AD1059" i="9" s="1"/>
  <c r="AC1057" i="9"/>
  <c r="AD1057" i="9" s="1"/>
  <c r="AC1055" i="9"/>
  <c r="AD1055" i="9" s="1"/>
  <c r="AC1053" i="9"/>
  <c r="AD1053" i="9" s="1"/>
  <c r="AC1051" i="9"/>
  <c r="AD1051" i="9" s="1"/>
  <c r="AC1049" i="9"/>
  <c r="AD1049" i="9" s="1"/>
  <c r="AC1047" i="9"/>
  <c r="AD1047" i="9" s="1"/>
  <c r="AC1045" i="9"/>
  <c r="AD1045" i="9" s="1"/>
  <c r="AC1043" i="9"/>
  <c r="AD1043" i="9" s="1"/>
  <c r="AC1041" i="9"/>
  <c r="AD1041" i="9" s="1"/>
  <c r="AC1039" i="9"/>
  <c r="AD1039" i="9" s="1"/>
  <c r="AC1037" i="9"/>
  <c r="AD1037" i="9" s="1"/>
  <c r="AC1035" i="9"/>
  <c r="AD1035" i="9" s="1"/>
  <c r="AC1033" i="9"/>
  <c r="AD1033" i="9" s="1"/>
  <c r="AC1031" i="9"/>
  <c r="AD1031" i="9" s="1"/>
  <c r="AC1029" i="9"/>
  <c r="AD1029" i="9" s="1"/>
  <c r="AC1027" i="9"/>
  <c r="AD1027" i="9" s="1"/>
  <c r="AC1025" i="9"/>
  <c r="AD1025" i="9" s="1"/>
  <c r="AC1023" i="9"/>
  <c r="AD1023" i="9" s="1"/>
  <c r="AC1021" i="9"/>
  <c r="AD1021" i="9" s="1"/>
  <c r="AC1019" i="9"/>
  <c r="AD1019" i="9" s="1"/>
  <c r="AC1017" i="9"/>
  <c r="AD1017" i="9" s="1"/>
  <c r="AC1015" i="9"/>
  <c r="AD1015" i="9" s="1"/>
  <c r="AC1013" i="9"/>
  <c r="AD1013" i="9" s="1"/>
  <c r="AC1011" i="9"/>
  <c r="AD1011" i="9" s="1"/>
  <c r="AC1009" i="9"/>
  <c r="AD1009" i="9" s="1"/>
  <c r="AC1007" i="9"/>
  <c r="AD1007" i="9" s="1"/>
  <c r="AC1005" i="9"/>
  <c r="AD1005" i="9" s="1"/>
  <c r="AC1003" i="9"/>
  <c r="AD1003" i="9" s="1"/>
  <c r="AC1001" i="9"/>
  <c r="AD1001" i="9" s="1"/>
  <c r="AC999" i="9"/>
  <c r="AD999" i="9" s="1"/>
  <c r="AC997" i="9"/>
  <c r="AD997" i="9" s="1"/>
  <c r="AC995" i="9"/>
  <c r="AD995" i="9" s="1"/>
  <c r="AC993" i="9"/>
  <c r="AD993" i="9" s="1"/>
  <c r="AC992" i="9"/>
  <c r="AD992" i="9" s="1"/>
  <c r="AC991" i="9"/>
  <c r="AD991" i="9" s="1"/>
  <c r="AC989" i="9"/>
  <c r="AD989" i="9" s="1"/>
  <c r="AC987" i="9"/>
  <c r="AD987" i="9" s="1"/>
  <c r="AC985" i="9"/>
  <c r="AD985" i="9" s="1"/>
  <c r="AC983" i="9"/>
  <c r="AD983" i="9" s="1"/>
  <c r="AC981" i="9"/>
  <c r="AD981" i="9" s="1"/>
  <c r="AC979" i="9"/>
  <c r="AD979" i="9" s="1"/>
  <c r="AC977" i="9"/>
  <c r="AD977" i="9" s="1"/>
  <c r="AC975" i="9"/>
  <c r="AD975" i="9" s="1"/>
  <c r="AC973" i="9"/>
  <c r="AD973" i="9" s="1"/>
  <c r="AC971" i="9"/>
  <c r="AD971" i="9" s="1"/>
  <c r="AC969" i="9"/>
  <c r="AD969" i="9" s="1"/>
  <c r="AC967" i="9"/>
  <c r="AD967" i="9" s="1"/>
  <c r="AC965" i="9"/>
  <c r="AD965" i="9" s="1"/>
  <c r="AC963" i="9"/>
  <c r="AD963" i="9" s="1"/>
  <c r="AC961" i="9"/>
  <c r="AD961" i="9" s="1"/>
  <c r="AC959" i="9"/>
  <c r="AD959" i="9" s="1"/>
  <c r="AC957" i="9"/>
  <c r="AD957" i="9" s="1"/>
  <c r="AC955" i="9"/>
  <c r="AD955" i="9" s="1"/>
  <c r="AC953" i="9"/>
  <c r="AD953" i="9" s="1"/>
  <c r="AC951" i="9"/>
  <c r="AD951" i="9" s="1"/>
  <c r="AC949" i="9"/>
  <c r="AD949" i="9" s="1"/>
  <c r="AC947" i="9"/>
  <c r="AD947" i="9" s="1"/>
  <c r="AC945" i="9"/>
  <c r="AD945" i="9" s="1"/>
  <c r="AC943" i="9"/>
  <c r="AD943" i="9" s="1"/>
  <c r="AC941" i="9"/>
  <c r="AD941" i="9" s="1"/>
  <c r="AC939" i="9"/>
  <c r="AD939" i="9" s="1"/>
  <c r="AC937" i="9"/>
  <c r="AD937" i="9" s="1"/>
  <c r="AC935" i="9"/>
  <c r="AD935" i="9" s="1"/>
  <c r="AC933" i="9"/>
  <c r="AD933" i="9" s="1"/>
  <c r="AC931" i="9"/>
  <c r="AD931" i="9" s="1"/>
  <c r="AC929" i="9"/>
  <c r="AD929" i="9" s="1"/>
  <c r="AC927" i="9"/>
  <c r="AD927" i="9" s="1"/>
  <c r="AC925" i="9"/>
  <c r="AD925" i="9" s="1"/>
  <c r="AC923" i="9"/>
  <c r="AD923" i="9" s="1"/>
  <c r="AC921" i="9"/>
  <c r="AD921" i="9" s="1"/>
  <c r="AC919" i="9"/>
  <c r="AD919" i="9" s="1"/>
  <c r="AC917" i="9"/>
  <c r="AD917" i="9" s="1"/>
  <c r="AC915" i="9"/>
  <c r="AD915" i="9" s="1"/>
  <c r="AC913" i="9"/>
  <c r="AD913" i="9" s="1"/>
  <c r="AC911" i="9"/>
  <c r="AD911" i="9" s="1"/>
  <c r="AC909" i="9"/>
  <c r="AD909" i="9" s="1"/>
  <c r="AC907" i="9"/>
  <c r="AD907" i="9" s="1"/>
  <c r="AC905" i="9"/>
  <c r="AD905" i="9" s="1"/>
  <c r="AC903" i="9"/>
  <c r="AD903" i="9" s="1"/>
  <c r="AC901" i="9"/>
  <c r="AD901" i="9" s="1"/>
  <c r="AC899" i="9"/>
  <c r="AD899" i="9" s="1"/>
  <c r="AC897" i="9"/>
  <c r="AD897" i="9" s="1"/>
  <c r="AC895" i="9"/>
  <c r="AD895" i="9" s="1"/>
  <c r="AC893" i="9"/>
  <c r="AD893" i="9" s="1"/>
  <c r="AC891" i="9"/>
  <c r="AD891" i="9" s="1"/>
  <c r="AC889" i="9"/>
  <c r="AD889" i="9" s="1"/>
  <c r="AC887" i="9"/>
  <c r="AD887" i="9" s="1"/>
  <c r="AC885" i="9"/>
  <c r="AD885" i="9" s="1"/>
  <c r="AC883" i="9"/>
  <c r="AD883" i="9" s="1"/>
  <c r="AC881" i="9"/>
  <c r="AD881" i="9" s="1"/>
  <c r="AC879" i="9"/>
  <c r="AD879" i="9" s="1"/>
  <c r="AC877" i="9"/>
  <c r="AD877" i="9" s="1"/>
  <c r="AC875" i="9"/>
  <c r="AD875" i="9" s="1"/>
  <c r="AC873" i="9"/>
  <c r="AD873" i="9" s="1"/>
  <c r="AC871" i="9"/>
  <c r="AD871" i="9" s="1"/>
  <c r="AC869" i="9"/>
  <c r="AD869" i="9" s="1"/>
  <c r="AC867" i="9"/>
  <c r="AD867" i="9" s="1"/>
  <c r="AC865" i="9"/>
  <c r="AD865" i="9" s="1"/>
  <c r="AC863" i="9"/>
  <c r="AD863" i="9" s="1"/>
  <c r="AC861" i="9"/>
  <c r="AD861" i="9" s="1"/>
  <c r="AC859" i="9"/>
  <c r="AD859" i="9" s="1"/>
  <c r="AC857" i="9"/>
  <c r="AD857" i="9" s="1"/>
  <c r="AC855" i="9"/>
  <c r="AD855" i="9" s="1"/>
  <c r="AC853" i="9"/>
  <c r="AD853" i="9" s="1"/>
  <c r="AC851" i="9"/>
  <c r="AD851" i="9" s="1"/>
  <c r="AC849" i="9"/>
  <c r="AD849" i="9" s="1"/>
  <c r="AC847" i="9"/>
  <c r="AD847" i="9" s="1"/>
  <c r="AC845" i="9"/>
  <c r="AD845" i="9" s="1"/>
  <c r="AC843" i="9"/>
  <c r="AD843" i="9" s="1"/>
  <c r="AC841" i="9"/>
  <c r="AD841" i="9" s="1"/>
  <c r="AC839" i="9"/>
  <c r="AD839" i="9" s="1"/>
  <c r="AC837" i="9"/>
  <c r="AD837" i="9" s="1"/>
  <c r="AC835" i="9"/>
  <c r="AD835" i="9" s="1"/>
  <c r="AC833" i="9"/>
  <c r="AD833" i="9" s="1"/>
  <c r="AC831" i="9"/>
  <c r="AD831" i="9" s="1"/>
  <c r="AC829" i="9"/>
  <c r="AD829" i="9" s="1"/>
  <c r="AC827" i="9"/>
  <c r="AD827" i="9" s="1"/>
  <c r="AC825" i="9"/>
  <c r="AD825" i="9" s="1"/>
  <c r="AC823" i="9"/>
  <c r="AD823" i="9" s="1"/>
  <c r="AC821" i="9"/>
  <c r="AD821" i="9" s="1"/>
  <c r="AC819" i="9"/>
  <c r="AD819" i="9" s="1"/>
  <c r="AC817" i="9"/>
  <c r="AD817" i="9" s="1"/>
  <c r="AC815" i="9"/>
  <c r="AD815" i="9" s="1"/>
  <c r="AC813" i="9"/>
  <c r="AD813" i="9" s="1"/>
  <c r="AC811" i="9"/>
  <c r="AD811" i="9" s="1"/>
  <c r="AC809" i="9"/>
  <c r="AD809" i="9" s="1"/>
  <c r="AC807" i="9"/>
  <c r="AD807" i="9" s="1"/>
  <c r="AC805" i="9"/>
  <c r="AD805" i="9" s="1"/>
  <c r="AC803" i="9"/>
  <c r="AD803" i="9" s="1"/>
  <c r="AC801" i="9"/>
  <c r="AD801" i="9" s="1"/>
  <c r="AC663" i="9"/>
  <c r="AD663" i="9" s="1"/>
  <c r="AC661" i="9"/>
  <c r="AD661" i="9" s="1"/>
  <c r="AC659" i="9"/>
  <c r="AD659" i="9" s="1"/>
  <c r="AC657" i="9"/>
  <c r="AD657" i="9" s="1"/>
  <c r="AC655" i="9"/>
  <c r="AD655" i="9" s="1"/>
  <c r="AC653" i="9"/>
  <c r="AD653" i="9" s="1"/>
  <c r="AC651" i="9"/>
  <c r="AD651" i="9" s="1"/>
  <c r="AC649" i="9"/>
  <c r="AD649" i="9" s="1"/>
  <c r="AC806" i="9"/>
  <c r="AD806" i="9" s="1"/>
  <c r="AC802" i="9"/>
  <c r="AD802" i="9" s="1"/>
  <c r="AC799" i="9"/>
  <c r="AD799" i="9" s="1"/>
  <c r="AC797" i="9"/>
  <c r="AD797" i="9" s="1"/>
  <c r="AC795" i="9"/>
  <c r="AD795" i="9" s="1"/>
  <c r="AC793" i="9"/>
  <c r="AD793" i="9" s="1"/>
  <c r="AC791" i="9"/>
  <c r="AD791" i="9" s="1"/>
  <c r="AC789" i="9"/>
  <c r="AD789" i="9" s="1"/>
  <c r="AC787" i="9"/>
  <c r="AD787" i="9" s="1"/>
  <c r="AC785" i="9"/>
  <c r="AD785" i="9" s="1"/>
  <c r="AC783" i="9"/>
  <c r="AD783" i="9" s="1"/>
  <c r="AC781" i="9"/>
  <c r="AD781" i="9" s="1"/>
  <c r="AC779" i="9"/>
  <c r="AD779" i="9" s="1"/>
  <c r="AC777" i="9"/>
  <c r="AD777" i="9" s="1"/>
  <c r="AC775" i="9"/>
  <c r="AD775" i="9" s="1"/>
  <c r="AC773" i="9"/>
  <c r="AD773" i="9" s="1"/>
  <c r="AC771" i="9"/>
  <c r="AD771" i="9" s="1"/>
  <c r="AC769" i="9"/>
  <c r="AD769" i="9" s="1"/>
  <c r="AC767" i="9"/>
  <c r="AD767" i="9" s="1"/>
  <c r="AC765" i="9"/>
  <c r="AD765" i="9" s="1"/>
  <c r="AC763" i="9"/>
  <c r="AD763" i="9" s="1"/>
  <c r="AC761" i="9"/>
  <c r="AD761" i="9" s="1"/>
  <c r="AC759" i="9"/>
  <c r="AD759" i="9" s="1"/>
  <c r="AC757" i="9"/>
  <c r="AD757" i="9" s="1"/>
  <c r="AC755" i="9"/>
  <c r="AD755" i="9" s="1"/>
  <c r="AC753" i="9"/>
  <c r="AD753" i="9" s="1"/>
  <c r="AC751" i="9"/>
  <c r="AD751" i="9" s="1"/>
  <c r="AC749" i="9"/>
  <c r="AD749" i="9" s="1"/>
  <c r="AC747" i="9"/>
  <c r="AD747" i="9" s="1"/>
  <c r="AC745" i="9"/>
  <c r="AD745" i="9" s="1"/>
  <c r="AC743" i="9"/>
  <c r="AD743" i="9" s="1"/>
  <c r="AC741" i="9"/>
  <c r="AD741" i="9" s="1"/>
  <c r="AC739" i="9"/>
  <c r="AD739" i="9" s="1"/>
  <c r="AC737" i="9"/>
  <c r="AD737" i="9" s="1"/>
  <c r="AC735" i="9"/>
  <c r="AD735" i="9" s="1"/>
  <c r="AC733" i="9"/>
  <c r="AD733" i="9" s="1"/>
  <c r="AC731" i="9"/>
  <c r="AD731" i="9" s="1"/>
  <c r="AC729" i="9"/>
  <c r="AD729" i="9" s="1"/>
  <c r="AC727" i="9"/>
  <c r="AD727" i="9" s="1"/>
  <c r="AC725" i="9"/>
  <c r="AD725" i="9" s="1"/>
  <c r="AC723" i="9"/>
  <c r="AD723" i="9" s="1"/>
  <c r="AC721" i="9"/>
  <c r="AD721" i="9" s="1"/>
  <c r="AC719" i="9"/>
  <c r="AD719" i="9" s="1"/>
  <c r="AC717" i="9"/>
  <c r="AD717" i="9" s="1"/>
  <c r="AC715" i="9"/>
  <c r="AD715" i="9" s="1"/>
  <c r="AC713" i="9"/>
  <c r="AD713" i="9" s="1"/>
  <c r="AC711" i="9"/>
  <c r="AD711" i="9" s="1"/>
  <c r="AC709" i="9"/>
  <c r="AD709" i="9" s="1"/>
  <c r="AC707" i="9"/>
  <c r="AD707" i="9" s="1"/>
  <c r="AC705" i="9"/>
  <c r="AD705" i="9" s="1"/>
  <c r="AC703" i="9"/>
  <c r="AD703" i="9" s="1"/>
  <c r="AC701" i="9"/>
  <c r="AD701" i="9" s="1"/>
  <c r="AC699" i="9"/>
  <c r="AD699" i="9" s="1"/>
  <c r="AC697" i="9"/>
  <c r="AD697" i="9" s="1"/>
  <c r="AC695" i="9"/>
  <c r="AD695" i="9" s="1"/>
  <c r="AC693" i="9"/>
  <c r="AD693" i="9" s="1"/>
  <c r="AC691" i="9"/>
  <c r="AD691" i="9" s="1"/>
  <c r="AC689" i="9"/>
  <c r="AD689" i="9" s="1"/>
  <c r="AC687" i="9"/>
  <c r="AD687" i="9" s="1"/>
  <c r="AC685" i="9"/>
  <c r="AD685" i="9" s="1"/>
  <c r="AC683" i="9"/>
  <c r="AD683" i="9" s="1"/>
  <c r="AC681" i="9"/>
  <c r="AD681" i="9" s="1"/>
  <c r="AC679" i="9"/>
  <c r="AD679" i="9" s="1"/>
  <c r="AC677" i="9"/>
  <c r="AD677" i="9" s="1"/>
  <c r="AC675" i="9"/>
  <c r="AD675" i="9" s="1"/>
  <c r="AC673" i="9"/>
  <c r="AD673" i="9" s="1"/>
  <c r="AC671" i="9"/>
  <c r="AD671" i="9" s="1"/>
  <c r="AC669" i="9"/>
  <c r="AD669" i="9" s="1"/>
  <c r="AC667" i="9"/>
  <c r="AD667" i="9" s="1"/>
  <c r="AC665" i="9"/>
  <c r="AD665" i="9" s="1"/>
  <c r="AC648" i="9"/>
  <c r="AD648" i="9" s="1"/>
  <c r="AC646" i="9"/>
  <c r="AD646" i="9" s="1"/>
  <c r="AC644" i="9"/>
  <c r="AD644" i="9" s="1"/>
  <c r="AC642" i="9"/>
  <c r="AD642" i="9" s="1"/>
  <c r="AC640" i="9"/>
  <c r="AD640" i="9" s="1"/>
  <c r="AC638" i="9"/>
  <c r="AD638" i="9" s="1"/>
  <c r="AC636" i="9"/>
  <c r="AD636" i="9" s="1"/>
  <c r="AC634" i="9"/>
  <c r="AD634" i="9" s="1"/>
  <c r="AC632" i="9"/>
  <c r="AD632" i="9" s="1"/>
  <c r="AC630" i="9"/>
  <c r="AD630" i="9" s="1"/>
  <c r="AC628" i="9"/>
  <c r="AD628" i="9" s="1"/>
  <c r="AC626" i="9"/>
  <c r="AD626" i="9" s="1"/>
  <c r="AC624" i="9"/>
  <c r="AD624" i="9" s="1"/>
  <c r="AC622" i="9"/>
  <c r="AD622" i="9" s="1"/>
  <c r="AC620" i="9"/>
  <c r="AD620" i="9" s="1"/>
  <c r="AC618" i="9"/>
  <c r="AD618" i="9" s="1"/>
  <c r="AC616" i="9"/>
  <c r="AD616" i="9" s="1"/>
  <c r="AC614" i="9"/>
  <c r="AD614" i="9" s="1"/>
  <c r="AC612" i="9"/>
  <c r="AD612" i="9" s="1"/>
  <c r="AC610" i="9"/>
  <c r="AD610" i="9" s="1"/>
  <c r="AC608" i="9"/>
  <c r="AD608" i="9" s="1"/>
  <c r="AC606" i="9"/>
  <c r="AD606" i="9" s="1"/>
  <c r="AC604" i="9"/>
  <c r="AD604" i="9" s="1"/>
  <c r="AC602" i="9"/>
  <c r="AD602" i="9" s="1"/>
  <c r="AC600" i="9"/>
  <c r="AD600" i="9" s="1"/>
  <c r="AC598" i="9"/>
  <c r="AD598" i="9" s="1"/>
  <c r="AC596" i="9"/>
  <c r="AD596" i="9" s="1"/>
  <c r="AC594" i="9"/>
  <c r="AD594" i="9" s="1"/>
  <c r="AC592" i="9"/>
  <c r="AD592" i="9" s="1"/>
  <c r="AC590" i="9"/>
  <c r="AD590" i="9" s="1"/>
  <c r="AC588" i="9"/>
  <c r="AD588" i="9" s="1"/>
  <c r="AC586" i="9"/>
  <c r="AD586" i="9" s="1"/>
  <c r="AC584" i="9"/>
  <c r="AD584" i="9" s="1"/>
  <c r="AC582" i="9"/>
  <c r="AD582" i="9" s="1"/>
  <c r="AC580" i="9"/>
  <c r="AD580" i="9" s="1"/>
  <c r="AC578" i="9"/>
  <c r="AD578" i="9" s="1"/>
  <c r="AC576" i="9"/>
  <c r="AD576" i="9" s="1"/>
  <c r="AC574" i="9"/>
  <c r="AD574" i="9" s="1"/>
  <c r="AC572" i="9"/>
  <c r="AD572" i="9" s="1"/>
  <c r="AC570" i="9"/>
  <c r="AD570" i="9" s="1"/>
  <c r="AC568" i="9"/>
  <c r="AD568" i="9" s="1"/>
  <c r="AC566" i="9"/>
  <c r="AD566" i="9" s="1"/>
  <c r="AC564" i="9"/>
  <c r="AD564" i="9" s="1"/>
  <c r="AC562" i="9"/>
  <c r="AD562" i="9" s="1"/>
  <c r="AC560" i="9"/>
  <c r="AD560" i="9" s="1"/>
  <c r="AC558" i="9"/>
  <c r="AD558" i="9" s="1"/>
  <c r="AC556" i="9"/>
  <c r="AD556" i="9" s="1"/>
  <c r="AC554" i="9"/>
  <c r="AD554" i="9" s="1"/>
  <c r="AC552" i="9"/>
  <c r="AD552" i="9" s="1"/>
  <c r="AC550" i="9"/>
  <c r="AD550" i="9" s="1"/>
  <c r="AC548" i="9"/>
  <c r="AD548" i="9" s="1"/>
  <c r="AC546" i="9"/>
  <c r="AD546" i="9" s="1"/>
  <c r="AC544" i="9"/>
  <c r="AD544" i="9" s="1"/>
  <c r="AC542" i="9"/>
  <c r="AD542" i="9" s="1"/>
  <c r="AC540" i="9"/>
  <c r="AD540" i="9" s="1"/>
  <c r="AC538" i="9"/>
  <c r="AD538" i="9" s="1"/>
  <c r="AC536" i="9"/>
  <c r="AD536" i="9" s="1"/>
  <c r="AC534" i="9"/>
  <c r="AD534" i="9" s="1"/>
  <c r="AC532" i="9"/>
  <c r="AD532" i="9" s="1"/>
  <c r="AC530" i="9"/>
  <c r="AD530" i="9" s="1"/>
  <c r="AC528" i="9"/>
  <c r="AD528" i="9" s="1"/>
  <c r="AC526" i="9"/>
  <c r="AD526" i="9" s="1"/>
  <c r="AC524" i="9"/>
  <c r="AD524" i="9" s="1"/>
  <c r="AC522" i="9"/>
  <c r="AD522" i="9" s="1"/>
  <c r="AC520" i="9"/>
  <c r="AD520" i="9" s="1"/>
  <c r="AC518" i="9"/>
  <c r="AD518" i="9" s="1"/>
  <c r="AC516" i="9"/>
  <c r="AD516" i="9" s="1"/>
  <c r="AC514" i="9"/>
  <c r="AD514" i="9" s="1"/>
  <c r="AC512" i="9"/>
  <c r="AD512" i="9" s="1"/>
  <c r="AC510" i="9"/>
  <c r="AD510" i="9" s="1"/>
  <c r="AC508" i="9"/>
  <c r="AD508" i="9" s="1"/>
  <c r="AC506" i="9"/>
  <c r="AD506" i="9" s="1"/>
  <c r="AC504" i="9"/>
  <c r="AD504" i="9" s="1"/>
  <c r="AC502" i="9"/>
  <c r="AD502" i="9" s="1"/>
  <c r="AC500" i="9"/>
  <c r="AD500" i="9" s="1"/>
  <c r="AC498" i="9"/>
  <c r="AD498" i="9" s="1"/>
  <c r="AC496" i="9"/>
  <c r="AD496" i="9" s="1"/>
  <c r="AC494" i="9"/>
  <c r="AD494" i="9" s="1"/>
  <c r="AC492" i="9"/>
  <c r="AD492" i="9" s="1"/>
  <c r="AC490" i="9"/>
  <c r="AD490" i="9" s="1"/>
  <c r="AC488" i="9"/>
  <c r="AD488" i="9" s="1"/>
  <c r="AC486" i="9"/>
  <c r="AD486" i="9" s="1"/>
  <c r="AC484" i="9"/>
  <c r="AD484" i="9" s="1"/>
  <c r="AC482" i="9"/>
  <c r="AD482" i="9" s="1"/>
  <c r="AC480" i="9"/>
  <c r="AD480" i="9" s="1"/>
  <c r="AC478" i="9"/>
  <c r="AD478" i="9" s="1"/>
  <c r="AC476" i="9"/>
  <c r="AD476" i="9" s="1"/>
  <c r="AC474" i="9"/>
  <c r="AD474" i="9" s="1"/>
  <c r="AC808" i="9"/>
  <c r="AD808" i="9" s="1"/>
  <c r="AC804" i="9"/>
  <c r="AD804" i="9" s="1"/>
  <c r="AC800" i="9"/>
  <c r="AD800" i="9" s="1"/>
  <c r="AC798" i="9"/>
  <c r="AD798" i="9" s="1"/>
  <c r="AC796" i="9"/>
  <c r="AD796" i="9" s="1"/>
  <c r="AC794" i="9"/>
  <c r="AD794" i="9" s="1"/>
  <c r="AC792" i="9"/>
  <c r="AD792" i="9" s="1"/>
  <c r="AC790" i="9"/>
  <c r="AD790" i="9" s="1"/>
  <c r="AC788" i="9"/>
  <c r="AD788" i="9" s="1"/>
  <c r="AC786" i="9"/>
  <c r="AD786" i="9" s="1"/>
  <c r="AC784" i="9"/>
  <c r="AD784" i="9" s="1"/>
  <c r="AC782" i="9"/>
  <c r="AD782" i="9" s="1"/>
  <c r="AC780" i="9"/>
  <c r="AD780" i="9" s="1"/>
  <c r="AC778" i="9"/>
  <c r="AD778" i="9" s="1"/>
  <c r="AC776" i="9"/>
  <c r="AD776" i="9" s="1"/>
  <c r="AC774" i="9"/>
  <c r="AD774" i="9" s="1"/>
  <c r="AC772" i="9"/>
  <c r="AD772" i="9" s="1"/>
  <c r="AC770" i="9"/>
  <c r="AD770" i="9" s="1"/>
  <c r="AC768" i="9"/>
  <c r="AD768" i="9" s="1"/>
  <c r="AC766" i="9"/>
  <c r="AD766" i="9" s="1"/>
  <c r="AC764" i="9"/>
  <c r="AD764" i="9" s="1"/>
  <c r="AC762" i="9"/>
  <c r="AD762" i="9" s="1"/>
  <c r="AC760" i="9"/>
  <c r="AD760" i="9" s="1"/>
  <c r="AC758" i="9"/>
  <c r="AD758" i="9" s="1"/>
  <c r="AC756" i="9"/>
  <c r="AD756" i="9" s="1"/>
  <c r="AC754" i="9"/>
  <c r="AD754" i="9" s="1"/>
  <c r="AC752" i="9"/>
  <c r="AD752" i="9" s="1"/>
  <c r="AC750" i="9"/>
  <c r="AD750" i="9" s="1"/>
  <c r="AC748" i="9"/>
  <c r="AD748" i="9" s="1"/>
  <c r="AC746" i="9"/>
  <c r="AD746" i="9" s="1"/>
  <c r="AC744" i="9"/>
  <c r="AD744" i="9" s="1"/>
  <c r="AC742" i="9"/>
  <c r="AD742" i="9" s="1"/>
  <c r="AC740" i="9"/>
  <c r="AD740" i="9" s="1"/>
  <c r="AC738" i="9"/>
  <c r="AD738" i="9" s="1"/>
  <c r="AC736" i="9"/>
  <c r="AD736" i="9" s="1"/>
  <c r="AC734" i="9"/>
  <c r="AD734" i="9" s="1"/>
  <c r="AC732" i="9"/>
  <c r="AD732" i="9" s="1"/>
  <c r="AC730" i="9"/>
  <c r="AD730" i="9" s="1"/>
  <c r="AC728" i="9"/>
  <c r="AD728" i="9" s="1"/>
  <c r="AC726" i="9"/>
  <c r="AD726" i="9" s="1"/>
  <c r="AC724" i="9"/>
  <c r="AD724" i="9" s="1"/>
  <c r="AC722" i="9"/>
  <c r="AD722" i="9" s="1"/>
  <c r="AC720" i="9"/>
  <c r="AD720" i="9" s="1"/>
  <c r="AC718" i="9"/>
  <c r="AD718" i="9" s="1"/>
  <c r="AC716" i="9"/>
  <c r="AD716" i="9" s="1"/>
  <c r="AC714" i="9"/>
  <c r="AD714" i="9" s="1"/>
  <c r="AC712" i="9"/>
  <c r="AD712" i="9" s="1"/>
  <c r="AC710" i="9"/>
  <c r="AD710" i="9" s="1"/>
  <c r="AC708" i="9"/>
  <c r="AD708" i="9" s="1"/>
  <c r="AC706" i="9"/>
  <c r="AD706" i="9" s="1"/>
  <c r="AC704" i="9"/>
  <c r="AD704" i="9" s="1"/>
  <c r="AC702" i="9"/>
  <c r="AD702" i="9" s="1"/>
  <c r="AC700" i="9"/>
  <c r="AD700" i="9" s="1"/>
  <c r="AC698" i="9"/>
  <c r="AD698" i="9" s="1"/>
  <c r="AC696" i="9"/>
  <c r="AD696" i="9" s="1"/>
  <c r="AC694" i="9"/>
  <c r="AD694" i="9" s="1"/>
  <c r="AC692" i="9"/>
  <c r="AD692" i="9" s="1"/>
  <c r="AC690" i="9"/>
  <c r="AD690" i="9" s="1"/>
  <c r="AC688" i="9"/>
  <c r="AD688" i="9" s="1"/>
  <c r="AC686" i="9"/>
  <c r="AD686" i="9" s="1"/>
  <c r="AC684" i="9"/>
  <c r="AD684" i="9" s="1"/>
  <c r="AC682" i="9"/>
  <c r="AD682" i="9" s="1"/>
  <c r="AC680" i="9"/>
  <c r="AD680" i="9" s="1"/>
  <c r="AC678" i="9"/>
  <c r="AD678" i="9" s="1"/>
  <c r="AC676" i="9"/>
  <c r="AD676" i="9" s="1"/>
  <c r="AC674" i="9"/>
  <c r="AD674" i="9" s="1"/>
  <c r="AC672" i="9"/>
  <c r="AD672" i="9" s="1"/>
  <c r="AC670" i="9"/>
  <c r="AD670" i="9" s="1"/>
  <c r="AC668" i="9"/>
  <c r="AD668" i="9" s="1"/>
  <c r="AC666" i="9"/>
  <c r="AD666" i="9" s="1"/>
  <c r="AC664" i="9"/>
  <c r="AD664" i="9" s="1"/>
  <c r="AC662" i="9"/>
  <c r="AD662" i="9" s="1"/>
  <c r="AC660" i="9"/>
  <c r="AD660" i="9" s="1"/>
  <c r="AC658" i="9"/>
  <c r="AD658" i="9" s="1"/>
  <c r="AC656" i="9"/>
  <c r="AD656" i="9" s="1"/>
  <c r="AC654" i="9"/>
  <c r="AD654" i="9" s="1"/>
  <c r="AC652" i="9"/>
  <c r="AD652" i="9" s="1"/>
  <c r="AC650" i="9"/>
  <c r="AD650" i="9" s="1"/>
  <c r="AC647" i="9"/>
  <c r="AD647" i="9" s="1"/>
  <c r="AC645" i="9"/>
  <c r="AD645" i="9" s="1"/>
  <c r="AC643" i="9"/>
  <c r="AD643" i="9" s="1"/>
  <c r="AC641" i="9"/>
  <c r="AD641" i="9" s="1"/>
  <c r="AC639" i="9"/>
  <c r="AD639" i="9" s="1"/>
  <c r="AC637" i="9"/>
  <c r="AD637" i="9" s="1"/>
  <c r="AC635" i="9"/>
  <c r="AD635" i="9" s="1"/>
  <c r="AC633" i="9"/>
  <c r="AD633" i="9" s="1"/>
  <c r="AC631" i="9"/>
  <c r="AD631" i="9" s="1"/>
  <c r="AC629" i="9"/>
  <c r="AD629" i="9" s="1"/>
  <c r="AC627" i="9"/>
  <c r="AD627" i="9" s="1"/>
  <c r="AC625" i="9"/>
  <c r="AD625" i="9" s="1"/>
  <c r="AC623" i="9"/>
  <c r="AD623" i="9" s="1"/>
  <c r="AC621" i="9"/>
  <c r="AD621" i="9" s="1"/>
  <c r="AC619" i="9"/>
  <c r="AD619" i="9" s="1"/>
  <c r="AC617" i="9"/>
  <c r="AD617" i="9" s="1"/>
  <c r="AC615" i="9"/>
  <c r="AD615" i="9" s="1"/>
  <c r="AC613" i="9"/>
  <c r="AD613" i="9" s="1"/>
  <c r="AC611" i="9"/>
  <c r="AD611" i="9" s="1"/>
  <c r="AC609" i="9"/>
  <c r="AD609" i="9" s="1"/>
  <c r="AC607" i="9"/>
  <c r="AD607" i="9" s="1"/>
  <c r="AC605" i="9"/>
  <c r="AD605" i="9" s="1"/>
  <c r="AC603" i="9"/>
  <c r="AD603" i="9" s="1"/>
  <c r="AC601" i="9"/>
  <c r="AD601" i="9" s="1"/>
  <c r="AC599" i="9"/>
  <c r="AD599" i="9" s="1"/>
  <c r="AC597" i="9"/>
  <c r="AD597" i="9" s="1"/>
  <c r="AC595" i="9"/>
  <c r="AD595" i="9" s="1"/>
  <c r="AC593" i="9"/>
  <c r="AD593" i="9" s="1"/>
  <c r="AC591" i="9"/>
  <c r="AD591" i="9" s="1"/>
  <c r="AC589" i="9"/>
  <c r="AD589" i="9" s="1"/>
  <c r="AC587" i="9"/>
  <c r="AD587" i="9" s="1"/>
  <c r="AC585" i="9"/>
  <c r="AD585" i="9" s="1"/>
  <c r="AC583" i="9"/>
  <c r="AD583" i="9" s="1"/>
  <c r="AC581" i="9"/>
  <c r="AD581" i="9" s="1"/>
  <c r="AC579" i="9"/>
  <c r="AD579" i="9" s="1"/>
  <c r="AC577" i="9"/>
  <c r="AD577" i="9" s="1"/>
  <c r="AC575" i="9"/>
  <c r="AD575" i="9" s="1"/>
  <c r="AC573" i="9"/>
  <c r="AD573" i="9" s="1"/>
  <c r="AC571" i="9"/>
  <c r="AD571" i="9" s="1"/>
  <c r="AC569" i="9"/>
  <c r="AD569" i="9" s="1"/>
  <c r="AC567" i="9"/>
  <c r="AD567" i="9" s="1"/>
  <c r="AC565" i="9"/>
  <c r="AD565" i="9" s="1"/>
  <c r="AC563" i="9"/>
  <c r="AD563" i="9" s="1"/>
  <c r="AC561" i="9"/>
  <c r="AD561" i="9" s="1"/>
  <c r="AC559" i="9"/>
  <c r="AD559" i="9" s="1"/>
  <c r="AC557" i="9"/>
  <c r="AD557" i="9" s="1"/>
  <c r="AC555" i="9"/>
  <c r="AD555" i="9" s="1"/>
  <c r="AC553" i="9"/>
  <c r="AD553" i="9" s="1"/>
  <c r="AC551" i="9"/>
  <c r="AD551" i="9" s="1"/>
  <c r="AC549" i="9"/>
  <c r="AD549" i="9" s="1"/>
  <c r="AC547" i="9"/>
  <c r="AD547" i="9" s="1"/>
  <c r="AC545" i="9"/>
  <c r="AD545" i="9" s="1"/>
  <c r="AC543" i="9"/>
  <c r="AD543" i="9" s="1"/>
  <c r="AC541" i="9"/>
  <c r="AD541" i="9" s="1"/>
  <c r="AC539" i="9"/>
  <c r="AD539" i="9" s="1"/>
  <c r="AC537" i="9"/>
  <c r="AD537" i="9" s="1"/>
  <c r="AC535" i="9"/>
  <c r="AD535" i="9" s="1"/>
  <c r="AC533" i="9"/>
  <c r="AD533" i="9" s="1"/>
  <c r="AC531" i="9"/>
  <c r="AD531" i="9" s="1"/>
  <c r="AC529" i="9"/>
  <c r="AD529" i="9" s="1"/>
  <c r="AC527" i="9"/>
  <c r="AD527" i="9" s="1"/>
  <c r="AC525" i="9"/>
  <c r="AD525" i="9" s="1"/>
  <c r="AC523" i="9"/>
  <c r="AD523" i="9" s="1"/>
  <c r="AC521" i="9"/>
  <c r="AD521" i="9" s="1"/>
  <c r="AC519" i="9"/>
  <c r="AD519" i="9" s="1"/>
  <c r="AC517" i="9"/>
  <c r="AD517" i="9" s="1"/>
  <c r="AC515" i="9"/>
  <c r="AD515" i="9" s="1"/>
  <c r="AC513" i="9"/>
  <c r="AD513" i="9" s="1"/>
  <c r="AC511" i="9"/>
  <c r="AD511" i="9" s="1"/>
  <c r="AC509" i="9"/>
  <c r="AD509" i="9" s="1"/>
  <c r="AC507" i="9"/>
  <c r="AD507" i="9" s="1"/>
  <c r="AC505" i="9"/>
  <c r="AD505" i="9" s="1"/>
  <c r="AC503" i="9"/>
  <c r="AD503" i="9" s="1"/>
  <c r="AC501" i="9"/>
  <c r="AD501" i="9" s="1"/>
  <c r="AC499" i="9"/>
  <c r="AD499" i="9" s="1"/>
  <c r="AC497" i="9"/>
  <c r="AD497" i="9" s="1"/>
  <c r="AC495" i="9"/>
  <c r="AD495" i="9" s="1"/>
  <c r="AC493" i="9"/>
  <c r="AD493" i="9" s="1"/>
  <c r="AC491" i="9"/>
  <c r="AD491" i="9" s="1"/>
  <c r="AC489" i="9"/>
  <c r="AD489" i="9" s="1"/>
  <c r="AC487" i="9"/>
  <c r="AD487" i="9" s="1"/>
  <c r="AC485" i="9"/>
  <c r="AD485" i="9" s="1"/>
  <c r="AC483" i="9"/>
  <c r="AD483" i="9" s="1"/>
  <c r="AC481" i="9"/>
  <c r="AD481" i="9" s="1"/>
  <c r="AC479" i="9"/>
  <c r="AD479" i="9" s="1"/>
  <c r="AC477" i="9"/>
  <c r="AD477" i="9" s="1"/>
  <c r="AC475" i="9"/>
  <c r="AD475" i="9" s="1"/>
  <c r="AC473" i="9"/>
  <c r="AD473" i="9" s="1"/>
  <c r="AC471" i="9"/>
  <c r="AD471" i="9" s="1"/>
  <c r="AC469" i="9"/>
  <c r="AD469" i="9" s="1"/>
  <c r="AC467" i="9"/>
  <c r="AD467" i="9" s="1"/>
  <c r="AC465" i="9"/>
  <c r="AD465" i="9" s="1"/>
  <c r="AC463" i="9"/>
  <c r="AD463" i="9" s="1"/>
  <c r="AC461" i="9"/>
  <c r="AD461" i="9" s="1"/>
  <c r="AC459" i="9"/>
  <c r="AD459" i="9" s="1"/>
  <c r="AC457" i="9"/>
  <c r="AD457" i="9" s="1"/>
  <c r="AC455" i="9"/>
  <c r="AD455" i="9" s="1"/>
  <c r="AC453" i="9"/>
  <c r="AD453" i="9" s="1"/>
  <c r="AC451" i="9"/>
  <c r="AD451" i="9" s="1"/>
  <c r="AC449" i="9"/>
  <c r="AD449" i="9" s="1"/>
  <c r="AC196" i="9"/>
  <c r="AD196" i="9" s="1"/>
  <c r="AC198" i="9"/>
  <c r="AD198" i="9" s="1"/>
  <c r="AC200" i="9"/>
  <c r="AD200" i="9" s="1"/>
  <c r="AC202" i="9"/>
  <c r="AD202" i="9" s="1"/>
  <c r="AC204" i="9"/>
  <c r="AD204" i="9" s="1"/>
  <c r="AC206" i="9"/>
  <c r="AD206" i="9" s="1"/>
  <c r="AC208" i="9"/>
  <c r="AD208" i="9" s="1"/>
  <c r="AC210" i="9"/>
  <c r="AD210" i="9" s="1"/>
  <c r="AC212" i="9"/>
  <c r="AD212" i="9" s="1"/>
  <c r="AC214" i="9"/>
  <c r="AD214" i="9" s="1"/>
  <c r="AC216" i="9"/>
  <c r="AD216" i="9" s="1"/>
  <c r="AC218" i="9"/>
  <c r="AD218" i="9" s="1"/>
  <c r="AC220" i="9"/>
  <c r="AD220" i="9" s="1"/>
  <c r="AC222" i="9"/>
  <c r="AD222" i="9" s="1"/>
  <c r="AC224" i="9"/>
  <c r="AD224" i="9" s="1"/>
  <c r="AC226" i="9"/>
  <c r="AD226" i="9" s="1"/>
  <c r="AC228" i="9"/>
  <c r="AD228" i="9" s="1"/>
  <c r="AC230" i="9"/>
  <c r="AD230" i="9" s="1"/>
  <c r="AC232" i="9"/>
  <c r="AD232" i="9" s="1"/>
  <c r="AC234" i="9"/>
  <c r="AD234" i="9" s="1"/>
  <c r="AC236" i="9"/>
  <c r="AD236" i="9" s="1"/>
  <c r="AC238" i="9"/>
  <c r="AD238" i="9" s="1"/>
  <c r="AC240" i="9"/>
  <c r="AD240" i="9" s="1"/>
  <c r="AC242" i="9"/>
  <c r="AD242" i="9" s="1"/>
  <c r="AC244" i="9"/>
  <c r="AD244" i="9" s="1"/>
  <c r="AC246" i="9"/>
  <c r="AD246" i="9" s="1"/>
  <c r="AC248" i="9"/>
  <c r="AD248" i="9" s="1"/>
  <c r="AC250" i="9"/>
  <c r="AD250" i="9" s="1"/>
  <c r="AC252" i="9"/>
  <c r="AD252" i="9" s="1"/>
  <c r="AC254" i="9"/>
  <c r="AD254" i="9" s="1"/>
  <c r="AC256" i="9"/>
  <c r="AD256" i="9" s="1"/>
  <c r="AC258" i="9"/>
  <c r="AD258" i="9" s="1"/>
  <c r="AC260" i="9"/>
  <c r="AD260" i="9" s="1"/>
  <c r="AC262" i="9"/>
  <c r="AD262" i="9" s="1"/>
  <c r="AC264" i="9"/>
  <c r="AD264" i="9" s="1"/>
  <c r="AC266" i="9"/>
  <c r="AD266" i="9" s="1"/>
  <c r="AC268" i="9"/>
  <c r="AD268" i="9" s="1"/>
  <c r="AC270" i="9"/>
  <c r="AD270" i="9" s="1"/>
  <c r="AC272" i="9"/>
  <c r="AD272" i="9" s="1"/>
  <c r="AC274" i="9"/>
  <c r="AD274" i="9" s="1"/>
  <c r="AC276" i="9"/>
  <c r="AD276" i="9" s="1"/>
  <c r="AC278" i="9"/>
  <c r="AD278" i="9" s="1"/>
  <c r="AC280" i="9"/>
  <c r="AD280" i="9" s="1"/>
  <c r="AC282" i="9"/>
  <c r="AD282" i="9" s="1"/>
  <c r="AC284" i="9"/>
  <c r="AD284" i="9" s="1"/>
  <c r="AL450" i="9"/>
  <c r="AM450" i="9"/>
  <c r="AL454" i="9"/>
  <c r="AM454" i="9"/>
  <c r="AL458" i="9"/>
  <c r="AM458" i="9"/>
  <c r="AL462" i="9"/>
  <c r="AM462" i="9"/>
  <c r="AL466" i="9"/>
  <c r="AM466" i="9"/>
  <c r="AL470" i="9"/>
  <c r="AM470" i="9"/>
  <c r="AC63" i="9"/>
  <c r="AD63" i="9" s="1"/>
  <c r="AC65" i="9"/>
  <c r="AD65" i="9" s="1"/>
  <c r="AC67" i="9"/>
  <c r="AD67" i="9" s="1"/>
  <c r="AC69" i="9"/>
  <c r="AD69" i="9" s="1"/>
  <c r="AC71" i="9"/>
  <c r="AD71" i="9" s="1"/>
  <c r="AC73" i="9"/>
  <c r="AD73" i="9" s="1"/>
  <c r="AC75" i="9"/>
  <c r="AD75" i="9" s="1"/>
  <c r="AC77" i="9"/>
  <c r="AD77" i="9" s="1"/>
  <c r="AC79" i="9"/>
  <c r="AD79" i="9" s="1"/>
  <c r="AC81" i="9"/>
  <c r="AD81" i="9" s="1"/>
  <c r="AC83" i="9"/>
  <c r="AD83" i="9" s="1"/>
  <c r="AC85" i="9"/>
  <c r="AD85" i="9" s="1"/>
  <c r="AC87" i="9"/>
  <c r="AD87" i="9" s="1"/>
  <c r="AC89" i="9"/>
  <c r="AD89" i="9" s="1"/>
  <c r="AC91" i="9"/>
  <c r="AD91" i="9" s="1"/>
  <c r="AC93" i="9"/>
  <c r="AD93" i="9" s="1"/>
  <c r="AC95" i="9"/>
  <c r="AD95" i="9" s="1"/>
  <c r="AC97" i="9"/>
  <c r="AD97" i="9" s="1"/>
  <c r="AC99" i="9"/>
  <c r="AD99" i="9" s="1"/>
  <c r="AC101" i="9"/>
  <c r="AD101" i="9" s="1"/>
  <c r="AC103" i="9"/>
  <c r="AD103" i="9" s="1"/>
  <c r="AC105" i="9"/>
  <c r="AD105" i="9" s="1"/>
  <c r="AC107" i="9"/>
  <c r="AD107" i="9" s="1"/>
  <c r="AC109" i="9"/>
  <c r="AD109" i="9" s="1"/>
  <c r="AC111" i="9"/>
  <c r="AD111" i="9" s="1"/>
  <c r="AC113" i="9"/>
  <c r="AD113" i="9" s="1"/>
  <c r="AC115" i="9"/>
  <c r="AD115" i="9" s="1"/>
  <c r="AC117" i="9"/>
  <c r="AD117" i="9" s="1"/>
  <c r="AC119" i="9"/>
  <c r="AD119" i="9" s="1"/>
  <c r="AC123" i="9"/>
  <c r="AD123" i="9" s="1"/>
  <c r="AC125" i="9"/>
  <c r="AD125" i="9" s="1"/>
  <c r="AC127" i="9"/>
  <c r="AD127" i="9" s="1"/>
  <c r="AC129" i="9"/>
  <c r="AD129" i="9" s="1"/>
  <c r="AC131" i="9"/>
  <c r="AD131" i="9" s="1"/>
  <c r="AC133" i="9"/>
  <c r="AD133" i="9" s="1"/>
  <c r="AC135" i="9"/>
  <c r="AD135" i="9" s="1"/>
  <c r="AC137" i="9"/>
  <c r="AD137" i="9" s="1"/>
  <c r="AC139" i="9"/>
  <c r="AD139" i="9" s="1"/>
  <c r="AC141" i="9"/>
  <c r="AD141" i="9" s="1"/>
  <c r="AC143" i="9"/>
  <c r="AD143" i="9" s="1"/>
  <c r="AC145" i="9"/>
  <c r="AD145" i="9" s="1"/>
  <c r="AC147" i="9"/>
  <c r="AD147" i="9" s="1"/>
  <c r="AC149" i="9"/>
  <c r="AD149" i="9" s="1"/>
  <c r="AC151" i="9"/>
  <c r="AD151" i="9" s="1"/>
  <c r="AC153" i="9"/>
  <c r="AD153" i="9" s="1"/>
  <c r="AC155" i="9"/>
  <c r="AD155" i="9" s="1"/>
  <c r="AC157" i="9"/>
  <c r="AD157" i="9" s="1"/>
  <c r="AC159" i="9"/>
  <c r="AD159" i="9" s="1"/>
  <c r="AC161" i="9"/>
  <c r="AD161" i="9" s="1"/>
  <c r="AC163" i="9"/>
  <c r="AD163" i="9" s="1"/>
  <c r="AC165" i="9"/>
  <c r="AD165" i="9" s="1"/>
  <c r="AC167" i="9"/>
  <c r="AD167" i="9" s="1"/>
  <c r="AC169" i="9"/>
  <c r="AD169" i="9" s="1"/>
  <c r="AC171" i="9"/>
  <c r="AD171" i="9" s="1"/>
  <c r="AC173" i="9"/>
  <c r="AD173" i="9" s="1"/>
  <c r="AC175" i="9"/>
  <c r="AD175" i="9" s="1"/>
  <c r="AC177" i="9"/>
  <c r="AD177" i="9" s="1"/>
  <c r="AC179" i="9"/>
  <c r="AD179" i="9" s="1"/>
  <c r="AC181" i="9"/>
  <c r="AD181" i="9" s="1"/>
  <c r="AC183" i="9"/>
  <c r="AD183" i="9" s="1"/>
  <c r="AC185" i="9"/>
  <c r="AD185" i="9" s="1"/>
  <c r="AC187" i="9"/>
  <c r="AD187" i="9" s="1"/>
  <c r="AC189" i="9"/>
  <c r="AD189" i="9" s="1"/>
  <c r="AC191" i="9"/>
  <c r="AD191" i="9" s="1"/>
  <c r="AC193" i="9"/>
  <c r="AD193" i="9" s="1"/>
  <c r="AM285" i="9"/>
  <c r="AC286" i="9"/>
  <c r="AD286" i="9" s="1"/>
  <c r="AM287" i="9"/>
  <c r="AC288" i="9"/>
  <c r="AD288" i="9" s="1"/>
  <c r="AM289" i="9"/>
  <c r="AC290" i="9"/>
  <c r="AD290" i="9" s="1"/>
  <c r="AM291" i="9"/>
  <c r="AC292" i="9"/>
  <c r="AD292" i="9" s="1"/>
  <c r="AM293" i="9"/>
  <c r="AC294" i="9"/>
  <c r="AD294" i="9" s="1"/>
  <c r="AM295" i="9"/>
  <c r="AC296" i="9"/>
  <c r="AD296" i="9" s="1"/>
  <c r="AM297" i="9"/>
  <c r="AC298" i="9"/>
  <c r="AD298" i="9" s="1"/>
  <c r="AM299" i="9"/>
  <c r="AC300" i="9"/>
  <c r="AD300" i="9" s="1"/>
  <c r="AM301" i="9"/>
  <c r="AC302" i="9"/>
  <c r="AD302" i="9" s="1"/>
  <c r="AM303" i="9"/>
  <c r="AC304" i="9"/>
  <c r="AD304" i="9" s="1"/>
  <c r="AM305" i="9"/>
  <c r="AC306" i="9"/>
  <c r="AD306" i="9" s="1"/>
  <c r="AM307" i="9"/>
  <c r="AC308" i="9"/>
  <c r="AD308" i="9" s="1"/>
  <c r="AM309" i="9"/>
  <c r="AC310" i="9"/>
  <c r="AD310" i="9" s="1"/>
  <c r="AM311" i="9"/>
  <c r="AC312" i="9"/>
  <c r="AD312" i="9" s="1"/>
  <c r="AM313" i="9"/>
  <c r="AC314" i="9"/>
  <c r="AD314" i="9" s="1"/>
  <c r="AM315" i="9"/>
  <c r="AC316" i="9"/>
  <c r="AD316" i="9" s="1"/>
  <c r="AM317" i="9"/>
  <c r="AC318" i="9"/>
  <c r="AD318" i="9" s="1"/>
  <c r="AM319" i="9"/>
  <c r="AC320" i="9"/>
  <c r="AD320" i="9" s="1"/>
  <c r="AM321" i="9"/>
  <c r="AC322" i="9"/>
  <c r="AD322" i="9" s="1"/>
  <c r="AM323" i="9"/>
  <c r="AC324" i="9"/>
  <c r="AD324" i="9" s="1"/>
  <c r="AM325" i="9"/>
  <c r="AC326" i="9"/>
  <c r="AD326" i="9" s="1"/>
  <c r="AM327" i="9"/>
  <c r="AC328" i="9"/>
  <c r="AD328" i="9" s="1"/>
  <c r="AM329" i="9"/>
  <c r="AC330" i="9"/>
  <c r="AD330" i="9" s="1"/>
  <c r="AM331" i="9"/>
  <c r="AC332" i="9"/>
  <c r="AD332" i="9" s="1"/>
  <c r="AM333" i="9"/>
  <c r="AC334" i="9"/>
  <c r="AD334" i="9" s="1"/>
  <c r="AM335" i="9"/>
  <c r="AC336" i="9"/>
  <c r="AD336" i="9" s="1"/>
  <c r="AM337" i="9"/>
  <c r="AC338" i="9"/>
  <c r="AD338" i="9" s="1"/>
  <c r="AM339" i="9"/>
  <c r="AC340" i="9"/>
  <c r="AD340" i="9" s="1"/>
  <c r="AM341" i="9"/>
  <c r="AC342" i="9"/>
  <c r="AD342" i="9" s="1"/>
  <c r="AM343" i="9"/>
  <c r="AC344" i="9"/>
  <c r="AD344" i="9" s="1"/>
  <c r="AM345" i="9"/>
  <c r="AC346" i="9"/>
  <c r="AD346" i="9" s="1"/>
  <c r="AM347" i="9"/>
  <c r="AC348" i="9"/>
  <c r="AD348" i="9" s="1"/>
  <c r="AM349" i="9"/>
  <c r="AC350" i="9"/>
  <c r="AD350" i="9" s="1"/>
  <c r="AM351" i="9"/>
  <c r="AC352" i="9"/>
  <c r="AD352" i="9" s="1"/>
  <c r="AM353" i="9"/>
  <c r="AC354" i="9"/>
  <c r="AD354" i="9" s="1"/>
  <c r="AM355" i="9"/>
  <c r="AC356" i="9"/>
  <c r="AD356" i="9" s="1"/>
  <c r="AM357" i="9"/>
  <c r="AC358" i="9"/>
  <c r="AD358" i="9" s="1"/>
  <c r="AM359" i="9"/>
  <c r="AC360" i="9"/>
  <c r="AD360" i="9" s="1"/>
  <c r="AM361" i="9"/>
  <c r="AC362" i="9"/>
  <c r="AD362" i="9" s="1"/>
  <c r="AM363" i="9"/>
  <c r="AC364" i="9"/>
  <c r="AD364" i="9" s="1"/>
  <c r="AM365" i="9"/>
  <c r="AC366" i="9"/>
  <c r="AD366" i="9" s="1"/>
  <c r="AM367" i="9"/>
  <c r="AC368" i="9"/>
  <c r="AD368" i="9" s="1"/>
  <c r="AM369" i="9"/>
  <c r="AC370" i="9"/>
  <c r="AD370" i="9" s="1"/>
  <c r="AM371" i="9"/>
  <c r="AC372" i="9"/>
  <c r="AD372" i="9" s="1"/>
  <c r="AM373" i="9"/>
  <c r="AC374" i="9"/>
  <c r="AD374" i="9" s="1"/>
  <c r="AM375" i="9"/>
  <c r="AC376" i="9"/>
  <c r="AD376" i="9" s="1"/>
  <c r="AM377" i="9"/>
  <c r="AC378" i="9"/>
  <c r="AD378" i="9" s="1"/>
  <c r="AM379" i="9"/>
  <c r="AC380" i="9"/>
  <c r="AD380" i="9" s="1"/>
  <c r="AM381" i="9"/>
  <c r="AC382" i="9"/>
  <c r="AD382" i="9" s="1"/>
  <c r="AM383" i="9"/>
  <c r="AC384" i="9"/>
  <c r="AD384" i="9" s="1"/>
  <c r="AM385" i="9"/>
  <c r="AC386" i="9"/>
  <c r="AD386" i="9" s="1"/>
  <c r="AM387" i="9"/>
  <c r="AC388" i="9"/>
  <c r="AD388" i="9" s="1"/>
  <c r="AM389" i="9"/>
  <c r="AC390" i="9"/>
  <c r="AD390" i="9" s="1"/>
  <c r="AM391" i="9"/>
  <c r="AC392" i="9"/>
  <c r="AD392" i="9" s="1"/>
  <c r="AM393" i="9"/>
  <c r="AC394" i="9"/>
  <c r="AD394" i="9" s="1"/>
  <c r="AM395" i="9"/>
  <c r="AC396" i="9"/>
  <c r="AD396" i="9" s="1"/>
  <c r="AM397" i="9"/>
  <c r="AC398" i="9"/>
  <c r="AD398" i="9" s="1"/>
  <c r="AM399" i="9"/>
  <c r="AC400" i="9"/>
  <c r="AD400" i="9" s="1"/>
  <c r="AM401" i="9"/>
  <c r="AC402" i="9"/>
  <c r="AD402" i="9" s="1"/>
  <c r="AM403" i="9"/>
  <c r="AC404" i="9"/>
  <c r="AD404" i="9" s="1"/>
  <c r="AM405" i="9"/>
  <c r="AC406" i="9"/>
  <c r="AD406" i="9" s="1"/>
  <c r="AM407" i="9"/>
  <c r="AC408" i="9"/>
  <c r="AD408" i="9" s="1"/>
  <c r="AM409" i="9"/>
  <c r="AC410" i="9"/>
  <c r="AD410" i="9" s="1"/>
  <c r="AM411" i="9"/>
  <c r="AC412" i="9"/>
  <c r="AD412" i="9" s="1"/>
  <c r="AM413" i="9"/>
  <c r="AC414" i="9"/>
  <c r="AD414" i="9" s="1"/>
  <c r="AM415" i="9"/>
  <c r="AC416" i="9"/>
  <c r="AD416" i="9" s="1"/>
  <c r="AM417" i="9"/>
  <c r="AC418" i="9"/>
  <c r="AD418" i="9" s="1"/>
  <c r="AM419" i="9"/>
  <c r="AC420" i="9"/>
  <c r="AD420" i="9" s="1"/>
  <c r="AM421" i="9"/>
  <c r="AC422" i="9"/>
  <c r="AD422" i="9" s="1"/>
  <c r="AM423" i="9"/>
  <c r="AC424" i="9"/>
  <c r="AD424" i="9" s="1"/>
  <c r="AM425" i="9"/>
  <c r="AC426" i="9"/>
  <c r="AD426" i="9" s="1"/>
  <c r="AM427" i="9"/>
  <c r="AC428" i="9"/>
  <c r="AD428" i="9" s="1"/>
  <c r="AM429" i="9"/>
  <c r="AC430" i="9"/>
  <c r="AD430" i="9" s="1"/>
  <c r="AM431" i="9"/>
  <c r="AC432" i="9"/>
  <c r="AD432" i="9" s="1"/>
  <c r="AM433" i="9"/>
  <c r="AC434" i="9"/>
  <c r="AD434" i="9" s="1"/>
  <c r="AM435" i="9"/>
  <c r="AC436" i="9"/>
  <c r="AD436" i="9" s="1"/>
  <c r="AM437" i="9"/>
  <c r="AC438" i="9"/>
  <c r="AD438" i="9" s="1"/>
  <c r="AM439" i="9"/>
  <c r="AC440" i="9"/>
  <c r="AD440" i="9" s="1"/>
  <c r="AM441" i="9"/>
  <c r="AC442" i="9"/>
  <c r="AD442" i="9" s="1"/>
  <c r="AM443" i="9"/>
  <c r="AC444" i="9"/>
  <c r="AD444" i="9" s="1"/>
  <c r="AM445" i="9"/>
  <c r="AC446" i="9"/>
  <c r="AD446" i="9" s="1"/>
  <c r="AM447" i="9"/>
  <c r="AC448" i="9"/>
  <c r="AD448" i="9" s="1"/>
  <c r="AC452" i="9"/>
  <c r="AD452" i="9" s="1"/>
  <c r="AC456" i="9"/>
  <c r="AD456" i="9" s="1"/>
  <c r="AC460" i="9"/>
  <c r="AD460" i="9" s="1"/>
  <c r="AC464" i="9"/>
  <c r="AD464" i="9" s="1"/>
  <c r="AC468" i="9"/>
  <c r="AD468" i="9" s="1"/>
  <c r="AC472" i="9"/>
  <c r="AD472" i="9" s="1"/>
  <c r="AL448" i="9"/>
  <c r="AM448" i="9"/>
  <c r="AL452" i="9"/>
  <c r="AM452" i="9"/>
  <c r="AL456" i="9"/>
  <c r="AM456" i="9"/>
  <c r="AL460" i="9"/>
  <c r="AM460" i="9"/>
  <c r="AL464" i="9"/>
  <c r="AM464" i="9"/>
  <c r="AL468" i="9"/>
  <c r="AM468" i="9"/>
  <c r="AM472" i="9"/>
  <c r="AM474" i="9"/>
  <c r="AM476" i="9"/>
  <c r="AM478" i="9"/>
  <c r="AM480" i="9"/>
  <c r="AM482" i="9"/>
  <c r="AM484" i="9"/>
  <c r="AM486" i="9"/>
  <c r="AM488" i="9"/>
  <c r="AM490" i="9"/>
  <c r="AM492" i="9"/>
  <c r="AM494" i="9"/>
  <c r="AM496" i="9"/>
  <c r="AM498" i="9"/>
  <c r="AM500" i="9"/>
  <c r="AM502" i="9"/>
  <c r="AM504" i="9"/>
  <c r="AM506" i="9"/>
  <c r="AM508" i="9"/>
  <c r="AM510" i="9"/>
  <c r="AM512" i="9"/>
  <c r="AM514" i="9"/>
  <c r="AM516" i="9"/>
  <c r="AM518" i="9"/>
  <c r="AM520" i="9"/>
  <c r="AM522" i="9"/>
  <c r="AM524" i="9"/>
  <c r="AM526" i="9"/>
  <c r="AM528" i="9"/>
  <c r="AM530" i="9"/>
  <c r="AM532" i="9"/>
  <c r="AM534" i="9"/>
  <c r="AM536" i="9"/>
  <c r="AM538" i="9"/>
  <c r="AM540" i="9"/>
  <c r="AM542" i="9"/>
  <c r="AM544" i="9"/>
  <c r="AM546" i="9"/>
  <c r="AM548" i="9"/>
  <c r="AM550" i="9"/>
  <c r="AM552" i="9"/>
  <c r="AM554" i="9"/>
  <c r="AM556" i="9"/>
  <c r="AM558" i="9"/>
  <c r="AM560" i="9"/>
  <c r="AM562" i="9"/>
  <c r="AM564" i="9"/>
  <c r="AM566" i="9"/>
  <c r="AM568" i="9"/>
  <c r="AM570" i="9"/>
  <c r="AM572" i="9"/>
  <c r="AI574" i="9"/>
  <c r="AM574" i="9"/>
  <c r="AI576" i="9"/>
  <c r="AM576" i="9"/>
  <c r="AI578" i="9"/>
  <c r="AM578" i="9"/>
  <c r="AI580" i="9"/>
  <c r="AM580" i="9"/>
  <c r="AI582" i="9"/>
  <c r="AM582" i="9"/>
  <c r="AI584" i="9"/>
  <c r="AM584" i="9"/>
  <c r="AI586" i="9"/>
  <c r="AM586" i="9"/>
  <c r="AI588" i="9"/>
  <c r="AM588" i="9"/>
  <c r="AI590" i="9"/>
  <c r="AM590" i="9"/>
  <c r="AI592" i="9"/>
  <c r="AM592" i="9"/>
  <c r="AI594" i="9"/>
  <c r="AM594" i="9"/>
  <c r="AI596" i="9"/>
  <c r="AM596" i="9"/>
  <c r="AI598" i="9"/>
  <c r="AM598" i="9"/>
  <c r="AI600" i="9"/>
  <c r="AM600" i="9"/>
  <c r="AI602" i="9"/>
  <c r="AM602" i="9"/>
  <c r="AI604" i="9"/>
  <c r="AM604" i="9"/>
  <c r="AI606" i="9"/>
  <c r="AM606" i="9"/>
  <c r="AI608" i="9"/>
  <c r="AM608" i="9"/>
  <c r="AG609" i="9"/>
  <c r="AI610" i="9"/>
  <c r="AG611" i="9"/>
  <c r="AI612" i="9"/>
  <c r="AG613" i="9"/>
  <c r="AI614" i="9"/>
  <c r="AG615" i="9"/>
  <c r="AI616" i="9"/>
  <c r="AG617" i="9"/>
  <c r="AI618" i="9"/>
  <c r="AG619" i="9"/>
  <c r="AI620" i="9"/>
  <c r="AG621" i="9"/>
  <c r="AI622" i="9"/>
  <c r="AG623" i="9"/>
  <c r="AI624" i="9"/>
  <c r="AG625" i="9"/>
  <c r="AI626" i="9"/>
  <c r="AG627" i="9"/>
  <c r="AI628" i="9"/>
  <c r="AG629" i="9"/>
  <c r="AI630" i="9"/>
  <c r="AG631" i="9"/>
  <c r="AI632" i="9"/>
  <c r="AG633" i="9"/>
  <c r="AI634" i="9"/>
  <c r="AG635" i="9"/>
  <c r="AI636" i="9"/>
  <c r="AG637" i="9"/>
  <c r="AI638" i="9"/>
  <c r="AG639" i="9"/>
  <c r="AI640" i="9"/>
  <c r="AG641" i="9"/>
  <c r="AI642" i="9"/>
  <c r="AG643" i="9"/>
  <c r="AI644" i="9"/>
  <c r="AG645" i="9"/>
  <c r="AI646" i="9"/>
  <c r="AG647" i="9"/>
  <c r="AI648" i="9"/>
  <c r="AM665" i="9"/>
  <c r="AM667" i="9"/>
  <c r="AM669" i="9"/>
  <c r="AM671" i="9"/>
  <c r="AM673" i="9"/>
  <c r="AM675" i="9"/>
  <c r="AM677" i="9"/>
  <c r="AM679" i="9"/>
  <c r="AM681" i="9"/>
  <c r="AM683" i="9"/>
  <c r="AM685" i="9"/>
  <c r="AM687" i="9"/>
  <c r="AM689" i="9"/>
  <c r="AM691" i="9"/>
  <c r="AM693" i="9"/>
  <c r="AM695" i="9"/>
  <c r="AM697" i="9"/>
  <c r="AM699" i="9"/>
  <c r="AM701" i="9"/>
  <c r="AM703" i="9"/>
  <c r="AM705" i="9"/>
  <c r="AM707" i="9"/>
  <c r="AM709" i="9"/>
  <c r="AM711" i="9"/>
  <c r="AM713" i="9"/>
  <c r="AM715" i="9"/>
  <c r="AM717" i="9"/>
  <c r="AM719" i="9"/>
  <c r="AM721" i="9"/>
  <c r="AM723" i="9"/>
  <c r="AM725" i="9"/>
  <c r="AM727" i="9"/>
  <c r="AM729" i="9"/>
  <c r="AM731" i="9"/>
  <c r="AM733" i="9"/>
  <c r="AM735" i="9"/>
  <c r="AM737" i="9"/>
  <c r="AM739" i="9"/>
  <c r="AM741" i="9"/>
  <c r="AM743" i="9"/>
  <c r="AM745" i="9"/>
  <c r="AM747" i="9"/>
  <c r="AM749" i="9"/>
  <c r="AM751" i="9"/>
  <c r="AM753" i="9"/>
  <c r="AM755" i="9"/>
  <c r="AM757" i="9"/>
  <c r="AM759" i="9"/>
  <c r="AM761" i="9"/>
  <c r="AM763" i="9"/>
  <c r="AM765" i="9"/>
  <c r="AM767" i="9"/>
  <c r="AM769" i="9"/>
  <c r="AM771" i="9"/>
  <c r="AM773" i="9"/>
  <c r="AM775" i="9"/>
  <c r="AM777" i="9"/>
  <c r="AM779" i="9"/>
  <c r="AM781" i="9"/>
  <c r="AM783" i="9"/>
  <c r="AM785" i="9"/>
  <c r="AM787" i="9"/>
  <c r="AM789" i="9"/>
  <c r="AM791" i="9"/>
  <c r="AM793" i="9"/>
  <c r="AM795" i="9"/>
  <c r="AM797" i="9"/>
  <c r="AM799" i="9"/>
  <c r="AM800" i="9"/>
  <c r="AL800" i="9"/>
  <c r="AM804" i="9"/>
  <c r="AL804" i="9"/>
  <c r="AM808" i="9"/>
  <c r="AL808" i="9"/>
  <c r="AM664" i="9"/>
  <c r="AM666" i="9"/>
  <c r="AM668" i="9"/>
  <c r="AM670" i="9"/>
  <c r="AM672" i="9"/>
  <c r="AM674" i="9"/>
  <c r="AM676" i="9"/>
  <c r="AM678" i="9"/>
  <c r="AM680" i="9"/>
  <c r="AM682" i="9"/>
  <c r="AM684" i="9"/>
  <c r="AM686" i="9"/>
  <c r="AM688" i="9"/>
  <c r="AM690" i="9"/>
  <c r="AM692" i="9"/>
  <c r="AM694" i="9"/>
  <c r="AM696" i="9"/>
  <c r="AM698" i="9"/>
  <c r="AM700" i="9"/>
  <c r="AM702" i="9"/>
  <c r="AM704" i="9"/>
  <c r="AM706" i="9"/>
  <c r="AM708" i="9"/>
  <c r="AM710" i="9"/>
  <c r="AM712" i="9"/>
  <c r="AM714" i="9"/>
  <c r="AM716" i="9"/>
  <c r="AM718" i="9"/>
  <c r="AM720" i="9"/>
  <c r="AM722" i="9"/>
  <c r="AM724" i="9"/>
  <c r="AM726" i="9"/>
  <c r="AM728" i="9"/>
  <c r="AM730" i="9"/>
  <c r="AM732" i="9"/>
  <c r="AM734" i="9"/>
  <c r="AM736" i="9"/>
  <c r="AM738" i="9"/>
  <c r="AM740" i="9"/>
  <c r="AM742" i="9"/>
  <c r="AM744" i="9"/>
  <c r="AM746" i="9"/>
  <c r="AM748" i="9"/>
  <c r="AM750" i="9"/>
  <c r="AM752" i="9"/>
  <c r="AM754" i="9"/>
  <c r="AM756" i="9"/>
  <c r="AM758" i="9"/>
  <c r="AM760" i="9"/>
  <c r="AM762" i="9"/>
  <c r="AM764" i="9"/>
  <c r="AM766" i="9"/>
  <c r="AM768" i="9"/>
  <c r="AM770" i="9"/>
  <c r="AM772" i="9"/>
  <c r="AM774" i="9"/>
  <c r="AM776" i="9"/>
  <c r="AM778" i="9"/>
  <c r="AM780" i="9"/>
  <c r="AM782" i="9"/>
  <c r="AM784" i="9"/>
  <c r="AM786" i="9"/>
  <c r="AM788" i="9"/>
  <c r="AM790" i="9"/>
  <c r="AM792" i="9"/>
  <c r="AM794" i="9"/>
  <c r="AM796" i="9"/>
  <c r="AM798" i="9"/>
  <c r="AM802" i="9"/>
  <c r="AL802" i="9"/>
  <c r="AM806" i="9"/>
  <c r="AL806" i="9"/>
  <c r="AL810" i="9"/>
  <c r="AL812" i="9"/>
  <c r="AL814" i="9"/>
  <c r="AL816" i="9"/>
  <c r="AL818" i="9"/>
  <c r="AL820" i="9"/>
  <c r="AL822" i="9"/>
  <c r="AL824" i="9"/>
  <c r="AL826" i="9"/>
  <c r="AL828" i="9"/>
  <c r="AL830" i="9"/>
  <c r="AL832" i="9"/>
  <c r="AL834" i="9"/>
  <c r="AL836" i="9"/>
  <c r="AL838" i="9"/>
  <c r="AL840" i="9"/>
  <c r="AL842" i="9"/>
  <c r="AL844" i="9"/>
  <c r="AL846" i="9"/>
  <c r="AL848" i="9"/>
  <c r="AL850" i="9"/>
  <c r="AL852" i="9"/>
  <c r="AL854" i="9"/>
  <c r="AL856" i="9"/>
  <c r="AL858" i="9"/>
  <c r="AL860" i="9"/>
  <c r="AL862" i="9"/>
  <c r="AL864" i="9"/>
  <c r="AL866" i="9"/>
  <c r="AL868" i="9"/>
  <c r="AL870" i="9"/>
  <c r="AL872" i="9"/>
  <c r="AL874" i="9"/>
  <c r="AL876" i="9"/>
  <c r="AL878" i="9"/>
  <c r="AL880" i="9"/>
  <c r="AL882" i="9"/>
  <c r="AL884" i="9"/>
  <c r="AL886" i="9"/>
  <c r="AL888" i="9"/>
  <c r="AL890" i="9"/>
  <c r="AL892" i="9"/>
  <c r="AL894" i="9"/>
  <c r="AL896" i="9"/>
  <c r="AL898" i="9"/>
  <c r="AL900" i="9"/>
  <c r="AI894" i="9"/>
  <c r="AI896" i="9"/>
  <c r="AI898" i="9"/>
  <c r="AI900" i="9"/>
  <c r="AG901" i="9"/>
  <c r="AI902" i="9"/>
  <c r="AG903" i="9"/>
  <c r="AI904" i="9"/>
  <c r="AG905" i="9"/>
  <c r="AI906" i="9"/>
  <c r="AG907" i="9"/>
  <c r="AI908" i="9"/>
  <c r="AG909" i="9"/>
  <c r="AI910" i="9"/>
  <c r="AG911" i="9"/>
  <c r="AI912" i="9"/>
  <c r="AG913" i="9"/>
  <c r="AI914" i="9"/>
  <c r="AG915" i="9"/>
  <c r="AI916" i="9"/>
  <c r="AG917" i="9"/>
  <c r="AI918" i="9"/>
  <c r="AG919" i="9"/>
  <c r="AI920" i="9"/>
  <c r="AG921" i="9"/>
  <c r="AI922" i="9"/>
  <c r="AG923" i="9"/>
  <c r="AI924" i="9"/>
  <c r="AG925" i="9"/>
  <c r="AI926" i="9"/>
  <c r="AG927" i="9"/>
  <c r="AI928" i="9"/>
  <c r="AG929" i="9"/>
  <c r="AI930" i="9"/>
  <c r="AG931" i="9"/>
  <c r="AI932" i="9"/>
  <c r="AG933" i="9"/>
  <c r="AI934" i="9"/>
  <c r="AG935" i="9"/>
  <c r="AI936" i="9"/>
  <c r="AG937" i="9"/>
  <c r="AI938" i="9"/>
  <c r="AG939" i="9"/>
  <c r="AI940" i="9"/>
  <c r="AG941" i="9"/>
  <c r="AI942" i="9"/>
  <c r="AG943" i="9"/>
  <c r="AI944" i="9"/>
  <c r="AG945" i="9"/>
  <c r="AI946" i="9"/>
  <c r="AG947" i="9"/>
  <c r="AI948" i="9"/>
  <c r="AG949" i="9"/>
  <c r="AI950" i="9"/>
  <c r="AG951" i="9"/>
  <c r="AI952" i="9"/>
  <c r="AG953" i="9"/>
  <c r="AI954" i="9"/>
  <c r="AG955" i="9"/>
  <c r="AI956" i="9"/>
  <c r="AG957" i="9"/>
  <c r="AI958" i="9"/>
  <c r="AG959" i="9"/>
  <c r="AI960" i="9"/>
  <c r="AG961" i="9"/>
  <c r="AI962" i="9"/>
  <c r="AG963" i="9"/>
  <c r="AI964" i="9"/>
  <c r="AG965" i="9"/>
  <c r="AI966" i="9"/>
  <c r="AG967" i="9"/>
  <c r="AI968" i="9"/>
  <c r="AG969" i="9"/>
  <c r="AI970" i="9"/>
  <c r="AG971" i="9"/>
  <c r="AI972" i="9"/>
  <c r="AG973" i="9"/>
  <c r="AI974" i="9"/>
  <c r="AG975" i="9"/>
  <c r="AI976" i="9"/>
  <c r="AG977" i="9"/>
  <c r="AI978" i="9"/>
  <c r="AG979" i="9"/>
  <c r="AI980" i="9"/>
  <c r="AG981" i="9"/>
  <c r="AI982" i="9"/>
  <c r="AG983" i="9"/>
  <c r="AI984" i="9"/>
  <c r="AG985" i="9"/>
  <c r="AI986" i="9"/>
  <c r="AG987" i="9"/>
  <c r="AI988" i="9"/>
  <c r="AG989" i="9"/>
  <c r="AI990" i="9"/>
  <c r="AG991" i="9"/>
  <c r="AM991" i="9"/>
  <c r="AM992" i="9"/>
  <c r="AM994" i="9"/>
  <c r="AM996" i="9"/>
  <c r="AM998" i="9"/>
  <c r="AM1000" i="9"/>
  <c r="AM1002" i="9"/>
  <c r="AM1004" i="9"/>
  <c r="AM1006" i="9"/>
  <c r="AM1008" i="9"/>
  <c r="AM1010" i="9"/>
  <c r="AM1012" i="9"/>
  <c r="AM1014" i="9"/>
  <c r="AM1016" i="9"/>
  <c r="AM1018" i="9"/>
  <c r="AM1020" i="9"/>
  <c r="AM1022" i="9"/>
  <c r="AM1024" i="9"/>
  <c r="AM1026" i="9"/>
  <c r="AM1028" i="9"/>
  <c r="AM1030" i="9"/>
  <c r="AM1032" i="9"/>
  <c r="AM1034" i="9"/>
  <c r="AM1036" i="9"/>
  <c r="AM1038" i="9"/>
  <c r="AM1040" i="9"/>
  <c r="AM1042" i="9"/>
  <c r="AM1044" i="9"/>
  <c r="AM1046" i="9"/>
  <c r="AM1048" i="9"/>
  <c r="AM1050" i="9"/>
  <c r="AM1052" i="9"/>
  <c r="AM1054" i="9"/>
  <c r="AM1056" i="9"/>
  <c r="AM1058" i="9"/>
  <c r="AM1060" i="9"/>
  <c r="AM1062" i="9"/>
  <c r="AM1064" i="9"/>
  <c r="AM1066" i="9"/>
  <c r="AM1068" i="9"/>
  <c r="AM1070" i="9"/>
  <c r="AM1072" i="9"/>
  <c r="AM1074" i="9"/>
  <c r="AM1076" i="9"/>
  <c r="AM1078" i="9"/>
  <c r="AM1080" i="9"/>
  <c r="AM1082" i="9"/>
  <c r="AM1084" i="9"/>
  <c r="AM1086" i="9"/>
  <c r="AM1088" i="9"/>
  <c r="AM1090" i="9"/>
  <c r="AM1092" i="9"/>
  <c r="AM1094" i="9"/>
  <c r="AM1096" i="9"/>
  <c r="AM1098" i="9"/>
  <c r="AM1100" i="9"/>
  <c r="AM1102" i="9"/>
  <c r="AM1104" i="9"/>
  <c r="AM1106" i="9"/>
  <c r="AM1108" i="9"/>
  <c r="AM1110" i="9"/>
  <c r="AM1112" i="9"/>
  <c r="AM1114" i="9"/>
  <c r="AM1116" i="9"/>
  <c r="AM1118" i="9"/>
  <c r="AM1120" i="9"/>
  <c r="AM1122" i="9"/>
  <c r="AM1124" i="9"/>
  <c r="AM1126" i="9"/>
  <c r="AM1128" i="9"/>
  <c r="AM1130" i="9"/>
  <c r="AM1132" i="9"/>
  <c r="AM1134" i="9"/>
  <c r="AM1136" i="9"/>
  <c r="AM1138" i="9"/>
  <c r="AM1140" i="9"/>
  <c r="AM1142" i="9"/>
  <c r="AM1144" i="9"/>
  <c r="AM1146" i="9"/>
  <c r="AM1148" i="9"/>
  <c r="AM1150" i="9"/>
  <c r="AM1152" i="9"/>
  <c r="AM1154" i="9"/>
  <c r="AM1156" i="9"/>
  <c r="AM1158" i="9"/>
  <c r="AM1160" i="9"/>
  <c r="AM1162" i="9"/>
  <c r="AM1164" i="9"/>
  <c r="AM1166" i="9"/>
  <c r="AM1168" i="9"/>
  <c r="AM1170" i="9"/>
  <c r="AM1172" i="9"/>
  <c r="AM1174" i="9"/>
  <c r="AM1176" i="9"/>
  <c r="AM1178" i="9"/>
  <c r="AM1180" i="9"/>
  <c r="AM1182" i="9"/>
  <c r="AM1184" i="9"/>
  <c r="AM1186" i="9"/>
  <c r="AM1187" i="9"/>
  <c r="AL1187" i="9"/>
  <c r="AM993" i="9"/>
  <c r="AM995" i="9"/>
  <c r="AM997" i="9"/>
  <c r="AM999" i="9"/>
  <c r="AM1001" i="9"/>
  <c r="AM1003" i="9"/>
  <c r="AM1005" i="9"/>
  <c r="AM1007" i="9"/>
  <c r="AM1009" i="9"/>
  <c r="AM1011" i="9"/>
  <c r="AM1013" i="9"/>
  <c r="AM1015" i="9"/>
  <c r="AM1017" i="9"/>
  <c r="AM1019" i="9"/>
  <c r="AM1021" i="9"/>
  <c r="AM1023" i="9"/>
  <c r="AM1025" i="9"/>
  <c r="AM1027" i="9"/>
  <c r="AM1029" i="9"/>
  <c r="AM1031" i="9"/>
  <c r="AM1033" i="9"/>
  <c r="AM1035" i="9"/>
  <c r="AM1037" i="9"/>
  <c r="AM1039" i="9"/>
  <c r="AM1041" i="9"/>
  <c r="AM1043" i="9"/>
  <c r="AM1045" i="9"/>
  <c r="AM1047" i="9"/>
  <c r="AM1049" i="9"/>
  <c r="AM1051" i="9"/>
  <c r="AM1053" i="9"/>
  <c r="AM1055" i="9"/>
  <c r="AM1057" i="9"/>
  <c r="AM1059" i="9"/>
  <c r="AM1061" i="9"/>
  <c r="AM1063" i="9"/>
  <c r="AM1065" i="9"/>
  <c r="AM1067" i="9"/>
  <c r="AM1069" i="9"/>
  <c r="AM1071" i="9"/>
  <c r="AM1073" i="9"/>
  <c r="AM1075" i="9"/>
  <c r="AM1077" i="9"/>
  <c r="AM1079" i="9"/>
  <c r="AM1081" i="9"/>
  <c r="AM1083" i="9"/>
  <c r="AM1085" i="9"/>
  <c r="AM1087" i="9"/>
  <c r="AM1089" i="9"/>
  <c r="AM1091" i="9"/>
  <c r="AM1093" i="9"/>
  <c r="AM1095" i="9"/>
  <c r="AM1097" i="9"/>
  <c r="AM1099" i="9"/>
  <c r="AM1101" i="9"/>
  <c r="AM1103" i="9"/>
  <c r="AM1105" i="9"/>
  <c r="AM1107" i="9"/>
  <c r="AM1109" i="9"/>
  <c r="AM1111" i="9"/>
  <c r="AM1113" i="9"/>
  <c r="AM1115" i="9"/>
  <c r="AM1117" i="9"/>
  <c r="AM1119" i="9"/>
  <c r="AM1121" i="9"/>
  <c r="AM1123" i="9"/>
  <c r="AM1125" i="9"/>
  <c r="AM1127" i="9"/>
  <c r="AM1129" i="9"/>
  <c r="AM1131" i="9"/>
  <c r="AM1133" i="9"/>
  <c r="AM1135" i="9"/>
  <c r="AM1137" i="9"/>
  <c r="AM1139" i="9"/>
  <c r="AM1141" i="9"/>
  <c r="AM1143" i="9"/>
  <c r="AM1145" i="9"/>
  <c r="AM1147" i="9"/>
  <c r="AM1149" i="9"/>
  <c r="AM1151" i="9"/>
  <c r="AM1153" i="9"/>
  <c r="AM1155" i="9"/>
  <c r="AM1157" i="9"/>
  <c r="AM1159" i="9"/>
  <c r="AM1161" i="9"/>
  <c r="AM1163" i="9"/>
  <c r="AM1165" i="9"/>
  <c r="AM1167" i="9"/>
  <c r="AM1169" i="9"/>
  <c r="AM1171" i="9"/>
  <c r="AM1173" i="9"/>
  <c r="AM1175" i="9"/>
  <c r="AM1177" i="9"/>
  <c r="AM1179" i="9"/>
  <c r="AM1181" i="9"/>
  <c r="AM1183" i="9"/>
  <c r="AM1185" i="9"/>
  <c r="AI1284" i="9"/>
  <c r="AI1286" i="9"/>
  <c r="AG1287" i="9"/>
  <c r="AI1288" i="9"/>
  <c r="AG1289" i="9"/>
  <c r="AI1290" i="9"/>
  <c r="AG1291" i="9"/>
  <c r="AI1292" i="9"/>
  <c r="AG1293" i="9"/>
  <c r="AI1294" i="9"/>
  <c r="AG1295" i="9"/>
  <c r="AI1296" i="9"/>
  <c r="AG1297" i="9"/>
  <c r="AI1298" i="9"/>
  <c r="AG1299" i="9"/>
  <c r="AI1300" i="9"/>
  <c r="AG1301" i="9"/>
  <c r="AI1302" i="9"/>
  <c r="AG1303" i="9"/>
  <c r="AI1304" i="9"/>
  <c r="AG1305" i="9"/>
  <c r="AI1306" i="9"/>
  <c r="AG1307" i="9"/>
  <c r="AI1308" i="9"/>
  <c r="AG1309" i="9"/>
  <c r="AI1310" i="9"/>
  <c r="AG1311" i="9"/>
  <c r="AI1312" i="9"/>
  <c r="AG1313" i="9"/>
  <c r="AI1314" i="9"/>
  <c r="AG1315" i="9"/>
  <c r="AI1316" i="9"/>
  <c r="AG1317" i="9"/>
  <c r="AI1318" i="9"/>
  <c r="AG1319" i="9"/>
  <c r="AI1320" i="9"/>
  <c r="AG1321" i="9"/>
  <c r="AI1322" i="9"/>
  <c r="AG1323" i="9"/>
  <c r="AI1324" i="9"/>
  <c r="AG1325" i="9"/>
  <c r="AI1326" i="9"/>
  <c r="AG1327" i="9"/>
  <c r="AI1328" i="9"/>
  <c r="AG1329" i="9"/>
  <c r="AI1330" i="9"/>
  <c r="AG1331" i="9"/>
  <c r="AI1332" i="9"/>
  <c r="AG1333" i="9"/>
  <c r="AI1334" i="9"/>
  <c r="AG1335" i="9"/>
  <c r="AI1336" i="9"/>
  <c r="AG1337" i="9"/>
  <c r="AI1338" i="9"/>
  <c r="AG1339" i="9"/>
  <c r="AI1340" i="9"/>
  <c r="AG1341" i="9"/>
  <c r="AI1342" i="9"/>
  <c r="AG1351" i="9"/>
  <c r="AL1189" i="9"/>
  <c r="AL1191" i="9"/>
  <c r="AL1193" i="9"/>
  <c r="AL1195" i="9"/>
  <c r="AL1197" i="9"/>
  <c r="AL1199" i="9"/>
  <c r="AL1201" i="9"/>
  <c r="AL1203" i="9"/>
  <c r="AL1205" i="9"/>
  <c r="AL1207" i="9"/>
  <c r="AL1209" i="9"/>
  <c r="AL1211" i="9"/>
  <c r="AL1213" i="9"/>
  <c r="AL1215" i="9"/>
  <c r="AL1217" i="9"/>
  <c r="AL1219" i="9"/>
  <c r="AL1221" i="9"/>
  <c r="AL1223" i="9"/>
  <c r="AL1225" i="9"/>
  <c r="AL1227" i="9"/>
  <c r="AL1229" i="9"/>
  <c r="AL1231" i="9"/>
  <c r="AL1233" i="9"/>
  <c r="AL1235" i="9"/>
  <c r="AL1237" i="9"/>
  <c r="AL1239" i="9"/>
  <c r="AL1241" i="9"/>
  <c r="AL1243" i="9"/>
  <c r="AL1245" i="9"/>
  <c r="AL1247" i="9"/>
  <c r="AL1249" i="9"/>
  <c r="AL1251" i="9"/>
  <c r="AL1253" i="9"/>
  <c r="AL1255" i="9"/>
  <c r="AL1257" i="9"/>
  <c r="AL1259" i="9"/>
  <c r="AL1261" i="9"/>
  <c r="AL1263" i="9"/>
  <c r="AL1265" i="9"/>
  <c r="AL1267" i="9"/>
  <c r="AL1269" i="9"/>
  <c r="AL1271" i="9"/>
  <c r="AL1273" i="9"/>
  <c r="AL1275" i="9"/>
  <c r="AL1277" i="9"/>
  <c r="AL1279" i="9"/>
  <c r="AL1281" i="9"/>
  <c r="AL1283" i="9"/>
  <c r="AL1285" i="9"/>
  <c r="AL1349" i="9"/>
  <c r="AM1349" i="9"/>
  <c r="AL1373" i="9"/>
  <c r="AM1373" i="9"/>
  <c r="AL1377" i="9"/>
  <c r="AM1377" i="9"/>
  <c r="AL1381" i="9"/>
  <c r="AM1381" i="9"/>
  <c r="AL1385" i="9"/>
  <c r="AM1385" i="9"/>
  <c r="AL1389" i="9"/>
  <c r="AM1389" i="9"/>
  <c r="AL1393" i="9"/>
  <c r="AM1393" i="9"/>
  <c r="AL1397" i="9"/>
  <c r="AM1397" i="9"/>
  <c r="AL1401" i="9"/>
  <c r="AM1401" i="9"/>
  <c r="AL1405" i="9"/>
  <c r="AM1405" i="9"/>
  <c r="AL1409" i="9"/>
  <c r="AM1409" i="9"/>
  <c r="AL1413" i="9"/>
  <c r="AM1413" i="9"/>
  <c r="AL1417" i="9"/>
  <c r="AM1417" i="9"/>
  <c r="AL1421" i="9"/>
  <c r="AM1421" i="9"/>
  <c r="AL1425" i="9"/>
  <c r="AM1425" i="9"/>
  <c r="AL1429" i="9"/>
  <c r="AM1429" i="9"/>
  <c r="AL1433" i="9"/>
  <c r="AM1433" i="9"/>
  <c r="AL1437" i="9"/>
  <c r="AM1437" i="9"/>
  <c r="AL1351" i="9"/>
  <c r="AM1351" i="9"/>
  <c r="AL1353" i="9"/>
  <c r="AM1353" i="9"/>
  <c r="AL1355" i="9"/>
  <c r="AM1355" i="9"/>
  <c r="AL1357" i="9"/>
  <c r="AM1357" i="9"/>
  <c r="AL1359" i="9"/>
  <c r="AM1359" i="9"/>
  <c r="AL1361" i="9"/>
  <c r="AM1361" i="9"/>
  <c r="AL1363" i="9"/>
  <c r="AM1363" i="9"/>
  <c r="AL1365" i="9"/>
  <c r="AM1365" i="9"/>
  <c r="AL1367" i="9"/>
  <c r="AM1367" i="9"/>
  <c r="AL1369" i="9"/>
  <c r="AM1369" i="9"/>
  <c r="AL1371" i="9"/>
  <c r="AM1371" i="9"/>
  <c r="AL1375" i="9"/>
  <c r="AM1375" i="9"/>
  <c r="AL1379" i="9"/>
  <c r="AM1379" i="9"/>
  <c r="AL1383" i="9"/>
  <c r="AM1383" i="9"/>
  <c r="AL1387" i="9"/>
  <c r="AM1387" i="9"/>
  <c r="AL1391" i="9"/>
  <c r="AM1391" i="9"/>
  <c r="AL1395" i="9"/>
  <c r="AM1395" i="9"/>
  <c r="AL1399" i="9"/>
  <c r="AM1399" i="9"/>
  <c r="AL1403" i="9"/>
  <c r="AM1403" i="9"/>
  <c r="AL1407" i="9"/>
  <c r="AM1407" i="9"/>
  <c r="AL1411" i="9"/>
  <c r="AM1411" i="9"/>
  <c r="AL1415" i="9"/>
  <c r="AM1415" i="9"/>
  <c r="AL1419" i="9"/>
  <c r="AM1419" i="9"/>
  <c r="AL1423" i="9"/>
  <c r="AM1423" i="9"/>
  <c r="AL1427" i="9"/>
  <c r="AM1427" i="9"/>
  <c r="AL1431" i="9"/>
  <c r="AM1431" i="9"/>
  <c r="AL1435" i="9"/>
  <c r="AM1435" i="9"/>
  <c r="AL1439" i="9"/>
  <c r="AM1439" i="9"/>
  <c r="AM1441" i="9"/>
  <c r="AM1443" i="9"/>
  <c r="AM1445" i="9"/>
  <c r="AM1447" i="9"/>
  <c r="AM1449" i="9"/>
  <c r="AM1451" i="9"/>
  <c r="AM1453" i="9"/>
  <c r="AM1455" i="9"/>
  <c r="AM1457" i="9"/>
  <c r="AM1459" i="9"/>
  <c r="AM1461" i="9"/>
  <c r="AM1463" i="9"/>
  <c r="AM1465" i="9"/>
  <c r="AM1467" i="9"/>
  <c r="AM1485" i="9"/>
  <c r="AM1487" i="9"/>
  <c r="AM1489" i="9"/>
  <c r="AM1491" i="9"/>
  <c r="AM1493" i="9"/>
  <c r="AM1495" i="9"/>
  <c r="AM1497" i="9"/>
  <c r="AM1499" i="9"/>
  <c r="AM1501" i="9"/>
  <c r="AM1503" i="9"/>
  <c r="AM1505" i="9"/>
  <c r="AM1507" i="9"/>
  <c r="AM1509" i="9"/>
  <c r="AM1511" i="9"/>
  <c r="AM1513" i="9"/>
  <c r="AM1515" i="9"/>
  <c r="AM1517" i="9"/>
  <c r="AM1519" i="9"/>
  <c r="AM1521" i="9"/>
  <c r="AM1523" i="9"/>
  <c r="AM1525" i="9"/>
  <c r="AM1527" i="9"/>
  <c r="AM1529" i="9"/>
  <c r="AM1531" i="9"/>
  <c r="AM1533" i="9"/>
  <c r="AM1535" i="9"/>
  <c r="AM1537" i="9"/>
  <c r="AM1539" i="9"/>
  <c r="AM1541" i="9"/>
  <c r="AM1543" i="9"/>
  <c r="AM1545" i="9"/>
  <c r="AM1547" i="9"/>
  <c r="AM1549" i="9"/>
  <c r="AM1551" i="9"/>
  <c r="AM1553" i="9"/>
  <c r="AM1555" i="9"/>
  <c r="AM1557" i="9"/>
  <c r="AM1559" i="9"/>
  <c r="AM1561" i="9"/>
  <c r="AM1563" i="9"/>
  <c r="AM1565" i="9"/>
  <c r="AM1567" i="9"/>
  <c r="AM1569" i="9"/>
  <c r="AM1571" i="9"/>
  <c r="AM1573" i="9"/>
  <c r="AM1575" i="9"/>
  <c r="AM1577" i="9"/>
  <c r="AM1579" i="9"/>
  <c r="AM1581" i="9"/>
  <c r="AM1583" i="9"/>
  <c r="AM1585" i="9"/>
  <c r="AI1588" i="9"/>
  <c r="AG1588" i="9"/>
  <c r="AL1592" i="9"/>
  <c r="AM1592" i="9"/>
  <c r="AM1593" i="9"/>
  <c r="AL1593" i="9"/>
  <c r="AI1596" i="9"/>
  <c r="AG1596" i="9"/>
  <c r="AL1600" i="9"/>
  <c r="AM1600" i="9"/>
  <c r="AM1601" i="9"/>
  <c r="AL1601" i="9"/>
  <c r="AI1604" i="9"/>
  <c r="AG1604" i="9"/>
  <c r="AL1608" i="9"/>
  <c r="AM1608" i="9"/>
  <c r="AM1609" i="9"/>
  <c r="AL1609" i="9"/>
  <c r="AI1612" i="9"/>
  <c r="AG1612" i="9"/>
  <c r="AL1616" i="9"/>
  <c r="AM1616" i="9"/>
  <c r="AM1617" i="9"/>
  <c r="AL1617" i="9"/>
  <c r="AI1620" i="9"/>
  <c r="AG1620" i="9"/>
  <c r="AL1624" i="9"/>
  <c r="AM1624" i="9"/>
  <c r="AM1625" i="9"/>
  <c r="AL1625" i="9"/>
  <c r="AI1628" i="9"/>
  <c r="AG1628" i="9"/>
  <c r="AL1632" i="9"/>
  <c r="AM1632" i="9"/>
  <c r="AM1633" i="9"/>
  <c r="AL1633" i="9"/>
  <c r="AI1636" i="9"/>
  <c r="AG1636" i="9"/>
  <c r="AI1642" i="9"/>
  <c r="AG1642" i="9"/>
  <c r="AL1484" i="9"/>
  <c r="AM1484" i="9"/>
  <c r="AL1486" i="9"/>
  <c r="AM1486" i="9"/>
  <c r="AL1488" i="9"/>
  <c r="AM1488" i="9"/>
  <c r="AL1490" i="9"/>
  <c r="AM1490" i="9"/>
  <c r="AL1492" i="9"/>
  <c r="AM1492" i="9"/>
  <c r="AL1494" i="9"/>
  <c r="AM1494" i="9"/>
  <c r="AL1496" i="9"/>
  <c r="AM1496" i="9"/>
  <c r="AL1498" i="9"/>
  <c r="AM1498" i="9"/>
  <c r="AL1500" i="9"/>
  <c r="AM1500" i="9"/>
  <c r="AL1502" i="9"/>
  <c r="AM1502" i="9"/>
  <c r="AL1504" i="9"/>
  <c r="AM1504" i="9"/>
  <c r="AL1506" i="9"/>
  <c r="AM1506" i="9"/>
  <c r="AL1508" i="9"/>
  <c r="AM1508" i="9"/>
  <c r="AL1510" i="9"/>
  <c r="AM1510" i="9"/>
  <c r="AL1512" i="9"/>
  <c r="AM1512" i="9"/>
  <c r="AL1514" i="9"/>
  <c r="AM1514" i="9"/>
  <c r="AL1516" i="9"/>
  <c r="AM1516" i="9"/>
  <c r="AL1518" i="9"/>
  <c r="AM1518" i="9"/>
  <c r="AL1520" i="9"/>
  <c r="AM1520" i="9"/>
  <c r="AL1522" i="9"/>
  <c r="AM1522" i="9"/>
  <c r="AL1524" i="9"/>
  <c r="AM1524" i="9"/>
  <c r="AL1526" i="9"/>
  <c r="AM1526" i="9"/>
  <c r="AL1528" i="9"/>
  <c r="AM1528" i="9"/>
  <c r="AL1530" i="9"/>
  <c r="AM1530" i="9"/>
  <c r="AL1532" i="9"/>
  <c r="AM1532" i="9"/>
  <c r="AL1534" i="9"/>
  <c r="AM1534" i="9"/>
  <c r="AL1536" i="9"/>
  <c r="AM1536" i="9"/>
  <c r="AL1538" i="9"/>
  <c r="AM1538" i="9"/>
  <c r="AL1540" i="9"/>
  <c r="AM1540" i="9"/>
  <c r="AL1542" i="9"/>
  <c r="AM1542" i="9"/>
  <c r="AL1544" i="9"/>
  <c r="AM1544" i="9"/>
  <c r="AL1546" i="9"/>
  <c r="AM1546" i="9"/>
  <c r="AL1548" i="9"/>
  <c r="AM1548" i="9"/>
  <c r="AL1550" i="9"/>
  <c r="AM1550" i="9"/>
  <c r="AL1552" i="9"/>
  <c r="AM1552" i="9"/>
  <c r="AL1554" i="9"/>
  <c r="AM1554" i="9"/>
  <c r="AL1556" i="9"/>
  <c r="AM1556" i="9"/>
  <c r="AL1558" i="9"/>
  <c r="AM1558" i="9"/>
  <c r="AL1560" i="9"/>
  <c r="AM1560" i="9"/>
  <c r="AL1562" i="9"/>
  <c r="AM1562" i="9"/>
  <c r="AL1564" i="9"/>
  <c r="AM1564" i="9"/>
  <c r="AL1566" i="9"/>
  <c r="AM1566" i="9"/>
  <c r="AL1568" i="9"/>
  <c r="AM1568" i="9"/>
  <c r="AL1570" i="9"/>
  <c r="AM1570" i="9"/>
  <c r="AL1572" i="9"/>
  <c r="AM1572" i="9"/>
  <c r="AL1574" i="9"/>
  <c r="AM1574" i="9"/>
  <c r="AL1576" i="9"/>
  <c r="AM1576" i="9"/>
  <c r="AL1578" i="9"/>
  <c r="AM1578" i="9"/>
  <c r="AL1580" i="9"/>
  <c r="AM1580" i="9"/>
  <c r="AL1582" i="9"/>
  <c r="AM1582" i="9"/>
  <c r="AL1584" i="9"/>
  <c r="AM1584" i="9"/>
  <c r="AL1586" i="9"/>
  <c r="AM1586" i="9"/>
  <c r="AL1590" i="9"/>
  <c r="AM1590" i="9"/>
  <c r="AM1591" i="9"/>
  <c r="AL1591" i="9"/>
  <c r="AI1594" i="9"/>
  <c r="AG1594" i="9"/>
  <c r="AL1598" i="9"/>
  <c r="AM1598" i="9"/>
  <c r="AM1599" i="9"/>
  <c r="AL1599" i="9"/>
  <c r="AI1602" i="9"/>
  <c r="AG1602" i="9"/>
  <c r="AL1606" i="9"/>
  <c r="AM1606" i="9"/>
  <c r="AM1607" i="9"/>
  <c r="AL1607" i="9"/>
  <c r="AI1610" i="9"/>
  <c r="AG1610" i="9"/>
  <c r="AL1614" i="9"/>
  <c r="AM1614" i="9"/>
  <c r="AM1615" i="9"/>
  <c r="AL1615" i="9"/>
  <c r="AI1618" i="9"/>
  <c r="AG1618" i="9"/>
  <c r="AL1622" i="9"/>
  <c r="AM1622" i="9"/>
  <c r="AM1623" i="9"/>
  <c r="AL1623" i="9"/>
  <c r="AI1626" i="9"/>
  <c r="AG1626" i="9"/>
  <c r="AL1630" i="9"/>
  <c r="AM1630" i="9"/>
  <c r="AM1631" i="9"/>
  <c r="AL1631" i="9"/>
  <c r="AI1634" i="9"/>
  <c r="AG1634" i="9"/>
  <c r="AL1638" i="9"/>
  <c r="AM1638" i="9"/>
  <c r="AM1639" i="9"/>
  <c r="AL1639" i="9"/>
  <c r="AL1642" i="9"/>
  <c r="AM1642" i="9"/>
  <c r="AM1643" i="9"/>
  <c r="AL1643" i="9"/>
  <c r="AL1588" i="9"/>
  <c r="AM1588" i="9"/>
  <c r="AM1589" i="9"/>
  <c r="AL1589" i="9"/>
  <c r="AI1592" i="9"/>
  <c r="AG1592" i="9"/>
  <c r="AL1596" i="9"/>
  <c r="AM1596" i="9"/>
  <c r="AM1597" i="9"/>
  <c r="AL1597" i="9"/>
  <c r="AI1600" i="9"/>
  <c r="AG1600" i="9"/>
  <c r="AL1604" i="9"/>
  <c r="AM1604" i="9"/>
  <c r="AM1605" i="9"/>
  <c r="AL1605" i="9"/>
  <c r="AI1608" i="9"/>
  <c r="AG1608" i="9"/>
  <c r="AL1612" i="9"/>
  <c r="AM1612" i="9"/>
  <c r="AM1613" i="9"/>
  <c r="AL1613" i="9"/>
  <c r="AI1616" i="9"/>
  <c r="AG1616" i="9"/>
  <c r="AL1620" i="9"/>
  <c r="AM1620" i="9"/>
  <c r="AM1621" i="9"/>
  <c r="AL1621" i="9"/>
  <c r="AI1624" i="9"/>
  <c r="AG1624" i="9"/>
  <c r="AL1628" i="9"/>
  <c r="AM1628" i="9"/>
  <c r="AM1629" i="9"/>
  <c r="AL1629" i="9"/>
  <c r="AI1632" i="9"/>
  <c r="AG1632" i="9"/>
  <c r="AL1636" i="9"/>
  <c r="AM1636" i="9"/>
  <c r="AM1637" i="9"/>
  <c r="AL1637" i="9"/>
  <c r="AI1640" i="9"/>
  <c r="AG1640" i="9"/>
  <c r="AI1644" i="9"/>
  <c r="AG1644" i="9"/>
  <c r="AI1486" i="9"/>
  <c r="AI1488" i="9"/>
  <c r="AI1490" i="9"/>
  <c r="AI1492" i="9"/>
  <c r="AI1494" i="9"/>
  <c r="AI1496" i="9"/>
  <c r="AI1498" i="9"/>
  <c r="AI1500" i="9"/>
  <c r="AI1502" i="9"/>
  <c r="AI1504" i="9"/>
  <c r="AI1506" i="9"/>
  <c r="AI1508" i="9"/>
  <c r="AI1510" i="9"/>
  <c r="AI1512" i="9"/>
  <c r="AI1514" i="9"/>
  <c r="AI1516" i="9"/>
  <c r="AI1518" i="9"/>
  <c r="AI1520" i="9"/>
  <c r="AI1522" i="9"/>
  <c r="AI1524" i="9"/>
  <c r="AI1526" i="9"/>
  <c r="AI1528" i="9"/>
  <c r="AI1530" i="9"/>
  <c r="AI1532" i="9"/>
  <c r="AI1534" i="9"/>
  <c r="AI1536" i="9"/>
  <c r="AI1538" i="9"/>
  <c r="AI1540" i="9"/>
  <c r="AI1542" i="9"/>
  <c r="AI1544" i="9"/>
  <c r="AI1546" i="9"/>
  <c r="AI1548" i="9"/>
  <c r="AI1550" i="9"/>
  <c r="AI1552" i="9"/>
  <c r="AI1554" i="9"/>
  <c r="AI1556" i="9"/>
  <c r="AI1558" i="9"/>
  <c r="AI1560" i="9"/>
  <c r="AI1562" i="9"/>
  <c r="AI1564" i="9"/>
  <c r="AI1566" i="9"/>
  <c r="AI1568" i="9"/>
  <c r="AI1570" i="9"/>
  <c r="AI1572" i="9"/>
  <c r="AI1574" i="9"/>
  <c r="AM1587" i="9"/>
  <c r="AL1587" i="9"/>
  <c r="AI1590" i="9"/>
  <c r="AG1590" i="9"/>
  <c r="AL1594" i="9"/>
  <c r="AM1594" i="9"/>
  <c r="AM1595" i="9"/>
  <c r="AL1595" i="9"/>
  <c r="AI1598" i="9"/>
  <c r="AG1598" i="9"/>
  <c r="AL1602" i="9"/>
  <c r="AM1602" i="9"/>
  <c r="AM1603" i="9"/>
  <c r="AL1603" i="9"/>
  <c r="AI1606" i="9"/>
  <c r="AG1606" i="9"/>
  <c r="AL1610" i="9"/>
  <c r="AM1610" i="9"/>
  <c r="AM1611" i="9"/>
  <c r="AL1611" i="9"/>
  <c r="AI1614" i="9"/>
  <c r="AG1614" i="9"/>
  <c r="AL1618" i="9"/>
  <c r="AM1618" i="9"/>
  <c r="AM1619" i="9"/>
  <c r="AL1619" i="9"/>
  <c r="AI1622" i="9"/>
  <c r="AG1622" i="9"/>
  <c r="AL1626" i="9"/>
  <c r="AM1626" i="9"/>
  <c r="AM1627" i="9"/>
  <c r="AL1627" i="9"/>
  <c r="AI1630" i="9"/>
  <c r="AG1630" i="9"/>
  <c r="AL1634" i="9"/>
  <c r="AM1634" i="9"/>
  <c r="AM1635" i="9"/>
  <c r="AL1635" i="9"/>
  <c r="AI1638" i="9"/>
  <c r="AG1638" i="9"/>
  <c r="AL1640" i="9"/>
  <c r="AM1640" i="9"/>
  <c r="AM1641" i="9"/>
  <c r="AL1641" i="9"/>
  <c r="AL1644" i="9"/>
  <c r="AM1644" i="9"/>
  <c r="AI1648" i="9"/>
  <c r="AL1651" i="9"/>
  <c r="AI1656" i="9"/>
  <c r="AL1659" i="9"/>
  <c r="AI1664" i="9"/>
  <c r="AL1667" i="9"/>
  <c r="AI1672" i="9"/>
  <c r="AL1675" i="9"/>
  <c r="AI1680" i="9"/>
  <c r="AL1683" i="9"/>
  <c r="AI1688" i="9"/>
  <c r="AL1691" i="9"/>
  <c r="AI1696" i="9"/>
  <c r="AI1702" i="9"/>
  <c r="AG1702" i="9"/>
  <c r="AI1710" i="9"/>
  <c r="AG1710" i="9"/>
  <c r="AI1718" i="9"/>
  <c r="AG1718" i="9"/>
  <c r="AI1726" i="9"/>
  <c r="AG1726" i="9"/>
  <c r="AI1732" i="9"/>
  <c r="AG1732" i="9"/>
  <c r="AI1734" i="9"/>
  <c r="AG1734" i="9"/>
  <c r="AI1736" i="9"/>
  <c r="AG1736" i="9"/>
  <c r="AI1739" i="9"/>
  <c r="AG1739" i="9"/>
  <c r="AI1743" i="9"/>
  <c r="AG1743" i="9"/>
  <c r="AI1747" i="9"/>
  <c r="AG1747" i="9"/>
  <c r="AI1700" i="9"/>
  <c r="AG1700" i="9"/>
  <c r="AI1708" i="9"/>
  <c r="AG1708" i="9"/>
  <c r="AI1716" i="9"/>
  <c r="AG1716" i="9"/>
  <c r="AI1724" i="9"/>
  <c r="AG1724" i="9"/>
  <c r="AM1736" i="9"/>
  <c r="AL1736" i="9"/>
  <c r="AL1739" i="9"/>
  <c r="AM1739" i="9"/>
  <c r="AM1740" i="9"/>
  <c r="AL1740" i="9"/>
  <c r="AL1743" i="9"/>
  <c r="AM1743" i="9"/>
  <c r="AM1744" i="9"/>
  <c r="AL1744" i="9"/>
  <c r="AL1747" i="9"/>
  <c r="AM1747" i="9"/>
  <c r="AM1748" i="9"/>
  <c r="AL1748" i="9"/>
  <c r="AL1645" i="9"/>
  <c r="AM1646" i="9"/>
  <c r="AL1647" i="9"/>
  <c r="AI1652" i="9"/>
  <c r="AL1655" i="9"/>
  <c r="AI1660" i="9"/>
  <c r="AL1663" i="9"/>
  <c r="AI1668" i="9"/>
  <c r="AL1671" i="9"/>
  <c r="AI1676" i="9"/>
  <c r="AL1679" i="9"/>
  <c r="AI1684" i="9"/>
  <c r="AL1687" i="9"/>
  <c r="AI1692" i="9"/>
  <c r="AL1695" i="9"/>
  <c r="AI1706" i="9"/>
  <c r="AG1706" i="9"/>
  <c r="AI1714" i="9"/>
  <c r="AG1714" i="9"/>
  <c r="AI1722" i="9"/>
  <c r="AG1722" i="9"/>
  <c r="AI1730" i="9"/>
  <c r="AG1730" i="9"/>
  <c r="AI1737" i="9"/>
  <c r="AG1737" i="9"/>
  <c r="AI1741" i="9"/>
  <c r="AG1741" i="9"/>
  <c r="AI1745" i="9"/>
  <c r="AG1745" i="9"/>
  <c r="AI1704" i="9"/>
  <c r="AG1704" i="9"/>
  <c r="AI1712" i="9"/>
  <c r="AG1712" i="9"/>
  <c r="AI1720" i="9"/>
  <c r="AG1720" i="9"/>
  <c r="AI1728" i="9"/>
  <c r="AG1728" i="9"/>
  <c r="AL1737" i="9"/>
  <c r="AM1737" i="9"/>
  <c r="AM1738" i="9"/>
  <c r="AL1738" i="9"/>
  <c r="AL1741" i="9"/>
  <c r="AM1741" i="9"/>
  <c r="AM1742" i="9"/>
  <c r="AL1742" i="9"/>
  <c r="AL1745" i="9"/>
  <c r="AM1745" i="9"/>
  <c r="AM1746" i="9"/>
  <c r="AL1746" i="9"/>
  <c r="AM1805" i="9"/>
  <c r="AL1805" i="9"/>
  <c r="AM1813" i="9"/>
  <c r="AL1813" i="9"/>
  <c r="AM1821" i="9"/>
  <c r="AL1821" i="9"/>
  <c r="AM1829" i="9"/>
  <c r="AL1829" i="9"/>
  <c r="AM1837" i="9"/>
  <c r="AL1837" i="9"/>
  <c r="AM1839" i="9"/>
  <c r="AL1839" i="9"/>
  <c r="AM1841" i="9"/>
  <c r="AL1841" i="9"/>
  <c r="AI1844" i="9"/>
  <c r="AG1844" i="9"/>
  <c r="AL1846" i="9"/>
  <c r="AM1846" i="9"/>
  <c r="AM1847" i="9"/>
  <c r="AL1847" i="9"/>
  <c r="AL1850" i="9"/>
  <c r="AM1850" i="9"/>
  <c r="AM1851" i="9"/>
  <c r="AL1851" i="9"/>
  <c r="AL1854" i="9"/>
  <c r="AM1854" i="9"/>
  <c r="AM1855" i="9"/>
  <c r="AL1855" i="9"/>
  <c r="AL1858" i="9"/>
  <c r="AM1858" i="9"/>
  <c r="AM1859" i="9"/>
  <c r="AL1859" i="9"/>
  <c r="AG1749" i="9"/>
  <c r="AM1749" i="9"/>
  <c r="AL1750" i="9"/>
  <c r="AG1751" i="9"/>
  <c r="AM1751" i="9"/>
  <c r="AL1752" i="9"/>
  <c r="AG1753" i="9"/>
  <c r="AM1753" i="9"/>
  <c r="AL1754" i="9"/>
  <c r="AG1755" i="9"/>
  <c r="AM1755" i="9"/>
  <c r="AL1756" i="9"/>
  <c r="AG1757" i="9"/>
  <c r="AM1757" i="9"/>
  <c r="AL1758" i="9"/>
  <c r="AG1759" i="9"/>
  <c r="AM1759" i="9"/>
  <c r="AL1760" i="9"/>
  <c r="AG1761" i="9"/>
  <c r="AM1761" i="9"/>
  <c r="AL1762" i="9"/>
  <c r="AG1763" i="9"/>
  <c r="AM1763" i="9"/>
  <c r="AL1764" i="9"/>
  <c r="AG1765" i="9"/>
  <c r="AM1765" i="9"/>
  <c r="AL1766" i="9"/>
  <c r="AG1767" i="9"/>
  <c r="AM1767" i="9"/>
  <c r="AL1768" i="9"/>
  <c r="AG1769" i="9"/>
  <c r="AM1769" i="9"/>
  <c r="AL1770" i="9"/>
  <c r="AG1771" i="9"/>
  <c r="AM1771" i="9"/>
  <c r="AL1772" i="9"/>
  <c r="AG1773" i="9"/>
  <c r="AM1773" i="9"/>
  <c r="AL1774" i="9"/>
  <c r="AG1775" i="9"/>
  <c r="AM1775" i="9"/>
  <c r="AL1776" i="9"/>
  <c r="AG1777" i="9"/>
  <c r="AM1777" i="9"/>
  <c r="AL1778" i="9"/>
  <c r="AG1779" i="9"/>
  <c r="AM1779" i="9"/>
  <c r="AL1780" i="9"/>
  <c r="AG1781" i="9"/>
  <c r="AM1781" i="9"/>
  <c r="AL1782" i="9"/>
  <c r="AG1783" i="9"/>
  <c r="AM1783" i="9"/>
  <c r="AL1784" i="9"/>
  <c r="AG1785" i="9"/>
  <c r="AM1785" i="9"/>
  <c r="AL1786" i="9"/>
  <c r="AG1787" i="9"/>
  <c r="AM1787" i="9"/>
  <c r="AL1788" i="9"/>
  <c r="AG1789" i="9"/>
  <c r="AM1789" i="9"/>
  <c r="AL1790" i="9"/>
  <c r="AG1791" i="9"/>
  <c r="AM1791" i="9"/>
  <c r="AL1792" i="9"/>
  <c r="AG1793" i="9"/>
  <c r="AM1793" i="9"/>
  <c r="AL1794" i="9"/>
  <c r="AG1795" i="9"/>
  <c r="AM1795" i="9"/>
  <c r="AL1796" i="9"/>
  <c r="AG1797" i="9"/>
  <c r="AM1797" i="9"/>
  <c r="AL1798" i="9"/>
  <c r="AG1799" i="9"/>
  <c r="AM1799" i="9"/>
  <c r="AL1800" i="9"/>
  <c r="AG1801" i="9"/>
  <c r="AM1801" i="9"/>
  <c r="AL1802" i="9"/>
  <c r="AG1803" i="9"/>
  <c r="AM1807" i="9"/>
  <c r="AL1807" i="9"/>
  <c r="AG1811" i="9"/>
  <c r="AM1815" i="9"/>
  <c r="AL1815" i="9"/>
  <c r="AG1819" i="9"/>
  <c r="AM1823" i="9"/>
  <c r="AL1823" i="9"/>
  <c r="AG1827" i="9"/>
  <c r="AM1831" i="9"/>
  <c r="AL1831" i="9"/>
  <c r="AG1835" i="9"/>
  <c r="AI1842" i="9"/>
  <c r="AG1842" i="9"/>
  <c r="AI1848" i="9"/>
  <c r="AG1848" i="9"/>
  <c r="AI1852" i="9"/>
  <c r="AG1852" i="9"/>
  <c r="AI1856" i="9"/>
  <c r="AG1856" i="9"/>
  <c r="AI1860" i="9"/>
  <c r="AG1860" i="9"/>
  <c r="AM1809" i="9"/>
  <c r="AL1809" i="9"/>
  <c r="AM1817" i="9"/>
  <c r="AL1817" i="9"/>
  <c r="AM1825" i="9"/>
  <c r="AL1825" i="9"/>
  <c r="AM1833" i="9"/>
  <c r="AL1833" i="9"/>
  <c r="AL1844" i="9"/>
  <c r="AM1844" i="9"/>
  <c r="AM1845" i="9"/>
  <c r="AL1845" i="9"/>
  <c r="AL1848" i="9"/>
  <c r="AM1848" i="9"/>
  <c r="AM1849" i="9"/>
  <c r="AL1849" i="9"/>
  <c r="AL1852" i="9"/>
  <c r="AM1852" i="9"/>
  <c r="AM1853" i="9"/>
  <c r="AL1853" i="9"/>
  <c r="AL1856" i="9"/>
  <c r="AM1856" i="9"/>
  <c r="AM1857" i="9"/>
  <c r="AL1857" i="9"/>
  <c r="AL1860" i="9"/>
  <c r="AM1860" i="9"/>
  <c r="AM1803" i="9"/>
  <c r="AL1803" i="9"/>
  <c r="AG1807" i="9"/>
  <c r="AM1811" i="9"/>
  <c r="AL1811" i="9"/>
  <c r="AG1815" i="9"/>
  <c r="AM1819" i="9"/>
  <c r="AL1819" i="9"/>
  <c r="AG1823" i="9"/>
  <c r="AM1827" i="9"/>
  <c r="AL1827" i="9"/>
  <c r="AG1831" i="9"/>
  <c r="AM1835" i="9"/>
  <c r="AL1835" i="9"/>
  <c r="AL1842" i="9"/>
  <c r="AM1842" i="9"/>
  <c r="AM1843" i="9"/>
  <c r="AL1843" i="9"/>
  <c r="AI1846" i="9"/>
  <c r="AG1846" i="9"/>
  <c r="AI1850" i="9"/>
  <c r="AG1850" i="9"/>
  <c r="AI1854" i="9"/>
  <c r="AG1854" i="9"/>
  <c r="AI1858" i="9"/>
  <c r="AG1858" i="9"/>
  <c r="AM1890" i="9"/>
  <c r="AL1890" i="9"/>
  <c r="AG1894" i="9"/>
  <c r="AM1898" i="9"/>
  <c r="AL1898" i="9"/>
  <c r="AG1902" i="9"/>
  <c r="AM1906" i="9"/>
  <c r="AL1906" i="9"/>
  <c r="AG1910" i="9"/>
  <c r="AG1912" i="9"/>
  <c r="AL1916" i="9"/>
  <c r="AM1916" i="9"/>
  <c r="AM1917" i="9"/>
  <c r="AL1917" i="9"/>
  <c r="AI1920" i="9"/>
  <c r="AG1920" i="9"/>
  <c r="AL1924" i="9"/>
  <c r="AM1924" i="9"/>
  <c r="AM1925" i="9"/>
  <c r="AL1925" i="9"/>
  <c r="AI1928" i="9"/>
  <c r="AG1928" i="9"/>
  <c r="AL1932" i="9"/>
  <c r="AM1932" i="9"/>
  <c r="AM1933" i="9"/>
  <c r="AL1933" i="9"/>
  <c r="AI1936" i="9"/>
  <c r="AG1936" i="9"/>
  <c r="AL1940" i="9"/>
  <c r="AM1940" i="9"/>
  <c r="AM1941" i="9"/>
  <c r="AL1941" i="9"/>
  <c r="AI1944" i="9"/>
  <c r="AG1944" i="9"/>
  <c r="AL1948" i="9"/>
  <c r="AM1948" i="9"/>
  <c r="AM1949" i="9"/>
  <c r="AL1949" i="9"/>
  <c r="AI1952" i="9"/>
  <c r="AG1952" i="9"/>
  <c r="AL1956" i="9"/>
  <c r="AM1956" i="9"/>
  <c r="AM1957" i="9"/>
  <c r="AL1957" i="9"/>
  <c r="AI1960" i="9"/>
  <c r="AG1960" i="9"/>
  <c r="AL1964" i="9"/>
  <c r="AM1964" i="9"/>
  <c r="AM1965" i="9"/>
  <c r="AL1965" i="9"/>
  <c r="AI1968" i="9"/>
  <c r="AG1968" i="9"/>
  <c r="AL1972" i="9"/>
  <c r="AM1972" i="9"/>
  <c r="AM1973" i="9"/>
  <c r="AL1973" i="9"/>
  <c r="AI1976" i="9"/>
  <c r="AG1976" i="9"/>
  <c r="AI1980" i="9"/>
  <c r="AG1980" i="9"/>
  <c r="AI1984" i="9"/>
  <c r="AG1984" i="9"/>
  <c r="AL1861" i="9"/>
  <c r="AG1862" i="9"/>
  <c r="AM1862" i="9"/>
  <c r="AL1863" i="9"/>
  <c r="AG1864" i="9"/>
  <c r="AM1864" i="9"/>
  <c r="AL1865" i="9"/>
  <c r="AG1866" i="9"/>
  <c r="AM1866" i="9"/>
  <c r="AL1867" i="9"/>
  <c r="AG1868" i="9"/>
  <c r="AM1868" i="9"/>
  <c r="AL1869" i="9"/>
  <c r="AG1870" i="9"/>
  <c r="AM1870" i="9"/>
  <c r="AL1871" i="9"/>
  <c r="AG1872" i="9"/>
  <c r="AM1872" i="9"/>
  <c r="AL1873" i="9"/>
  <c r="AG1874" i="9"/>
  <c r="AM1874" i="9"/>
  <c r="AL1875" i="9"/>
  <c r="AG1876" i="9"/>
  <c r="AM1876" i="9"/>
  <c r="AL1877" i="9"/>
  <c r="AG1878" i="9"/>
  <c r="AM1878" i="9"/>
  <c r="AL1879" i="9"/>
  <c r="AG1880" i="9"/>
  <c r="AM1880" i="9"/>
  <c r="AL1881" i="9"/>
  <c r="AG1882" i="9"/>
  <c r="AM1882" i="9"/>
  <c r="AL1883" i="9"/>
  <c r="AG1884" i="9"/>
  <c r="AM1892" i="9"/>
  <c r="AL1892" i="9"/>
  <c r="AM1900" i="9"/>
  <c r="AL1900" i="9"/>
  <c r="AM1908" i="9"/>
  <c r="AL1908" i="9"/>
  <c r="AL1914" i="9"/>
  <c r="AM1914" i="9"/>
  <c r="AM1915" i="9"/>
  <c r="AL1915" i="9"/>
  <c r="AI1918" i="9"/>
  <c r="AG1918" i="9"/>
  <c r="AL1922" i="9"/>
  <c r="AM1922" i="9"/>
  <c r="AM1923" i="9"/>
  <c r="AL1923" i="9"/>
  <c r="AI1926" i="9"/>
  <c r="AG1926" i="9"/>
  <c r="AL1930" i="9"/>
  <c r="AM1930" i="9"/>
  <c r="AM1931" i="9"/>
  <c r="AL1931" i="9"/>
  <c r="AI1934" i="9"/>
  <c r="AG1934" i="9"/>
  <c r="AL1938" i="9"/>
  <c r="AM1938" i="9"/>
  <c r="AM1939" i="9"/>
  <c r="AL1939" i="9"/>
  <c r="AI1942" i="9"/>
  <c r="AG1942" i="9"/>
  <c r="AL1946" i="9"/>
  <c r="AM1946" i="9"/>
  <c r="AM1947" i="9"/>
  <c r="AL1947" i="9"/>
  <c r="AI1950" i="9"/>
  <c r="AG1950" i="9"/>
  <c r="AL1954" i="9"/>
  <c r="AM1954" i="9"/>
  <c r="AM1955" i="9"/>
  <c r="AL1955" i="9"/>
  <c r="AI1958" i="9"/>
  <c r="AG1958" i="9"/>
  <c r="AL1962" i="9"/>
  <c r="AM1962" i="9"/>
  <c r="AM1963" i="9"/>
  <c r="AL1963" i="9"/>
  <c r="AI1966" i="9"/>
  <c r="AG1966" i="9"/>
  <c r="AL1970" i="9"/>
  <c r="AM1970" i="9"/>
  <c r="AM1971" i="9"/>
  <c r="AL1971" i="9"/>
  <c r="AI1974" i="9"/>
  <c r="AG1974" i="9"/>
  <c r="AL1976" i="9"/>
  <c r="AM1976" i="9"/>
  <c r="AM1977" i="9"/>
  <c r="AL1977" i="9"/>
  <c r="AL1980" i="9"/>
  <c r="AM1980" i="9"/>
  <c r="AM1981" i="9"/>
  <c r="AL1981" i="9"/>
  <c r="AL1984" i="9"/>
  <c r="AM1984" i="9"/>
  <c r="AM1985" i="9"/>
  <c r="AL1985" i="9"/>
  <c r="AG1890" i="9"/>
  <c r="AM1894" i="9"/>
  <c r="AL1894" i="9"/>
  <c r="AG1898" i="9"/>
  <c r="AM1902" i="9"/>
  <c r="AL1902" i="9"/>
  <c r="AG1906" i="9"/>
  <c r="AM1910" i="9"/>
  <c r="AL1910" i="9"/>
  <c r="AL1912" i="9"/>
  <c r="AM1912" i="9"/>
  <c r="AM1913" i="9"/>
  <c r="AL1913" i="9"/>
  <c r="AI1916" i="9"/>
  <c r="AG1916" i="9"/>
  <c r="AL1920" i="9"/>
  <c r="AM1920" i="9"/>
  <c r="AM1921" i="9"/>
  <c r="AL1921" i="9"/>
  <c r="AI1924" i="9"/>
  <c r="AG1924" i="9"/>
  <c r="AL1928" i="9"/>
  <c r="AM1928" i="9"/>
  <c r="AM1929" i="9"/>
  <c r="AL1929" i="9"/>
  <c r="AI1932" i="9"/>
  <c r="AG1932" i="9"/>
  <c r="AL1936" i="9"/>
  <c r="AM1936" i="9"/>
  <c r="AM1937" i="9"/>
  <c r="AL1937" i="9"/>
  <c r="AI1940" i="9"/>
  <c r="AG1940" i="9"/>
  <c r="AL1944" i="9"/>
  <c r="AM1944" i="9"/>
  <c r="AM1945" i="9"/>
  <c r="AL1945" i="9"/>
  <c r="AI1948" i="9"/>
  <c r="AG1948" i="9"/>
  <c r="AL1952" i="9"/>
  <c r="AM1952" i="9"/>
  <c r="AM1953" i="9"/>
  <c r="AL1953" i="9"/>
  <c r="AI1956" i="9"/>
  <c r="AG1956" i="9"/>
  <c r="AL1960" i="9"/>
  <c r="AM1960" i="9"/>
  <c r="AM1961" i="9"/>
  <c r="AL1961" i="9"/>
  <c r="AI1964" i="9"/>
  <c r="AG1964" i="9"/>
  <c r="AL1968" i="9"/>
  <c r="AM1968" i="9"/>
  <c r="AM1969" i="9"/>
  <c r="AL1969" i="9"/>
  <c r="AI1972" i="9"/>
  <c r="AG1972" i="9"/>
  <c r="AI1978" i="9"/>
  <c r="AG1978" i="9"/>
  <c r="AI1982" i="9"/>
  <c r="AG1982" i="9"/>
  <c r="AI1986" i="9"/>
  <c r="AG1986" i="9"/>
  <c r="AM1888" i="9"/>
  <c r="AL1888" i="9"/>
  <c r="AM1896" i="9"/>
  <c r="AL1896" i="9"/>
  <c r="AM1904" i="9"/>
  <c r="AL1904" i="9"/>
  <c r="AI1914" i="9"/>
  <c r="AG1914" i="9"/>
  <c r="AL1918" i="9"/>
  <c r="AM1918" i="9"/>
  <c r="AM1919" i="9"/>
  <c r="AL1919" i="9"/>
  <c r="AI1922" i="9"/>
  <c r="AG1922" i="9"/>
  <c r="AL1926" i="9"/>
  <c r="AM1926" i="9"/>
  <c r="AM1927" i="9"/>
  <c r="AL1927" i="9"/>
  <c r="AI1930" i="9"/>
  <c r="AG1930" i="9"/>
  <c r="AL1934" i="9"/>
  <c r="AM1934" i="9"/>
  <c r="AM1935" i="9"/>
  <c r="AL1935" i="9"/>
  <c r="AI1938" i="9"/>
  <c r="AG1938" i="9"/>
  <c r="AL1942" i="9"/>
  <c r="AM1942" i="9"/>
  <c r="AM1943" i="9"/>
  <c r="AL1943" i="9"/>
  <c r="AI1946" i="9"/>
  <c r="AG1946" i="9"/>
  <c r="AL1950" i="9"/>
  <c r="AM1950" i="9"/>
  <c r="AM1951" i="9"/>
  <c r="AL1951" i="9"/>
  <c r="AI1954" i="9"/>
  <c r="AG1954" i="9"/>
  <c r="AL1958" i="9"/>
  <c r="AM1958" i="9"/>
  <c r="AM1959" i="9"/>
  <c r="AL1959" i="9"/>
  <c r="AI1962" i="9"/>
  <c r="AG1962" i="9"/>
  <c r="AL1966" i="9"/>
  <c r="AM1966" i="9"/>
  <c r="AM1967" i="9"/>
  <c r="AL1967" i="9"/>
  <c r="AI1970" i="9"/>
  <c r="AG1970" i="9"/>
  <c r="AL1974" i="9"/>
  <c r="AM1974" i="9"/>
  <c r="AM1975" i="9"/>
  <c r="AL1975" i="9"/>
  <c r="AL1978" i="9"/>
  <c r="AM1978" i="9"/>
  <c r="AM1979" i="9"/>
  <c r="AL1979" i="9"/>
  <c r="AL1982" i="9"/>
  <c r="AM1982" i="9"/>
  <c r="AM1983" i="9"/>
  <c r="AL1983" i="9"/>
  <c r="AL1986" i="9"/>
  <c r="AM1986" i="9"/>
  <c r="AM1987" i="9"/>
  <c r="AL1987" i="9"/>
  <c r="AG1988" i="9"/>
  <c r="AM1988" i="9"/>
  <c r="AL1989" i="9"/>
  <c r="AG1990" i="9"/>
  <c r="AM1990" i="9"/>
  <c r="AL1991" i="9"/>
  <c r="AG1992" i="9"/>
  <c r="AM1992" i="9"/>
  <c r="AL1993" i="9"/>
  <c r="AG1994" i="9"/>
  <c r="AM1994" i="9"/>
  <c r="AL1995" i="9"/>
  <c r="AG1996" i="9"/>
  <c r="AM1996" i="9"/>
  <c r="AL1997" i="9"/>
  <c r="AG1998" i="9"/>
  <c r="AM1998" i="9"/>
  <c r="AL1999" i="9"/>
  <c r="AG2000" i="9"/>
  <c r="AM2000" i="9"/>
  <c r="AL2001" i="9"/>
  <c r="AG2002" i="9"/>
  <c r="AM2002" i="9"/>
  <c r="AL2003" i="9"/>
  <c r="AI2028" i="9"/>
  <c r="AG2028" i="9"/>
  <c r="AI2036" i="9"/>
  <c r="AG2036" i="9"/>
  <c r="AL2007" i="9"/>
  <c r="AI2012" i="9"/>
  <c r="AL2015" i="9"/>
  <c r="AI2020" i="9"/>
  <c r="AL2023" i="9"/>
  <c r="AI2026" i="9"/>
  <c r="AG2026" i="9"/>
  <c r="AI2034" i="9"/>
  <c r="AG2034" i="9"/>
  <c r="AI2042" i="9"/>
  <c r="AG2042" i="9"/>
  <c r="AI2024" i="9"/>
  <c r="AG2024" i="9"/>
  <c r="AI2032" i="9"/>
  <c r="AG2032" i="9"/>
  <c r="AI2040" i="9"/>
  <c r="AG2040" i="9"/>
  <c r="AM2042" i="9"/>
  <c r="AL2042" i="9"/>
  <c r="AI2008" i="9"/>
  <c r="AL2011" i="9"/>
  <c r="AI2016" i="9"/>
  <c r="AL2019" i="9"/>
  <c r="AI2030" i="9"/>
  <c r="AG2030" i="9"/>
  <c r="AI2038" i="9"/>
  <c r="AG2038" i="9"/>
  <c r="AI2043" i="9"/>
  <c r="AG2043" i="9"/>
  <c r="AM2069" i="9"/>
  <c r="AM2071" i="9"/>
  <c r="AM2073" i="9"/>
  <c r="AM2083" i="9"/>
  <c r="AL2083" i="9"/>
  <c r="AM2043" i="9"/>
  <c r="AL2044" i="9"/>
  <c r="AG2045" i="9"/>
  <c r="AM2045" i="9"/>
  <c r="AL2046" i="9"/>
  <c r="AG2047" i="9"/>
  <c r="AM2047" i="9"/>
  <c r="AL2048" i="9"/>
  <c r="AG2049" i="9"/>
  <c r="AM2049" i="9"/>
  <c r="AL2050" i="9"/>
  <c r="AG2051" i="9"/>
  <c r="AM2051" i="9"/>
  <c r="AL2052" i="9"/>
  <c r="AG2053" i="9"/>
  <c r="AM2053" i="9"/>
  <c r="AL2054" i="9"/>
  <c r="AG2055" i="9"/>
  <c r="AM2055" i="9"/>
  <c r="AL2056" i="9"/>
  <c r="AG2057" i="9"/>
  <c r="AM2057" i="9"/>
  <c r="AL2058" i="9"/>
  <c r="AG2059" i="9"/>
  <c r="AM2059" i="9"/>
  <c r="AL2060" i="9"/>
  <c r="AG2061" i="9"/>
  <c r="AM2061" i="9"/>
  <c r="AL2062" i="9"/>
  <c r="AG2063" i="9"/>
  <c r="AM2063" i="9"/>
  <c r="AL2064" i="9"/>
  <c r="AG2065" i="9"/>
  <c r="AM2065" i="9"/>
  <c r="AL2066" i="9"/>
  <c r="AM2077" i="9"/>
  <c r="AL2077" i="9"/>
  <c r="AM2081" i="9"/>
  <c r="AL2081" i="9"/>
  <c r="AM2070" i="9"/>
  <c r="AM2072" i="9"/>
  <c r="AM2074" i="9"/>
  <c r="AM2079" i="9"/>
  <c r="AL2079" i="9"/>
  <c r="AM2075" i="9"/>
  <c r="AL2075" i="9"/>
  <c r="AL2085" i="9"/>
  <c r="AL2087" i="9"/>
  <c r="AL2089" i="9"/>
  <c r="AL2091" i="9"/>
  <c r="AL2093" i="9"/>
  <c r="AL2095" i="9"/>
  <c r="AL2097" i="9"/>
  <c r="AL2099" i="9"/>
  <c r="AL2101" i="9"/>
  <c r="AL2103" i="9"/>
  <c r="AL2105" i="9"/>
  <c r="AL2107" i="9"/>
  <c r="AM2178" i="9"/>
  <c r="AL2178" i="9"/>
  <c r="AI2097" i="9"/>
  <c r="AI2099" i="9"/>
  <c r="AI2101" i="9"/>
  <c r="AI2103" i="9"/>
  <c r="AI2105" i="9"/>
  <c r="AG2106" i="9"/>
  <c r="AI2107" i="9"/>
  <c r="AG2108" i="9"/>
  <c r="AI2109" i="9"/>
  <c r="AG2110" i="9"/>
  <c r="AI2111" i="9"/>
  <c r="AG2112" i="9"/>
  <c r="AI2113" i="9"/>
  <c r="AG2114" i="9"/>
  <c r="AI2115" i="9"/>
  <c r="AG2116" i="9"/>
  <c r="AI2117" i="9"/>
  <c r="AG2118" i="9"/>
  <c r="AI2119" i="9"/>
  <c r="AG2120" i="9"/>
  <c r="AI2121" i="9"/>
  <c r="AM2130" i="9"/>
  <c r="AM2132" i="9"/>
  <c r="AM2134" i="9"/>
  <c r="AM2136" i="9"/>
  <c r="AM2138" i="9"/>
  <c r="AM2140" i="9"/>
  <c r="AM2142" i="9"/>
  <c r="AM2144" i="9"/>
  <c r="AM2146" i="9"/>
  <c r="AM2148" i="9"/>
  <c r="AM2150" i="9"/>
  <c r="AM2152" i="9"/>
  <c r="AM2154" i="9"/>
  <c r="AM2156" i="9"/>
  <c r="AM2158" i="9"/>
  <c r="AM2160" i="9"/>
  <c r="AM2162" i="9"/>
  <c r="AM2164" i="9"/>
  <c r="AM2166" i="9"/>
  <c r="AM2168" i="9"/>
  <c r="AM2170" i="9"/>
  <c r="AM2172" i="9"/>
  <c r="AM2174" i="9"/>
  <c r="AM2176" i="9"/>
  <c r="AM2129" i="9"/>
  <c r="AM2131" i="9"/>
  <c r="AM2133" i="9"/>
  <c r="AM2135" i="9"/>
  <c r="AM2137" i="9"/>
  <c r="AM2139" i="9"/>
  <c r="AM2141" i="9"/>
  <c r="AM2143" i="9"/>
  <c r="AM2145" i="9"/>
  <c r="AM2147" i="9"/>
  <c r="AM2149" i="9"/>
  <c r="AM2151" i="9"/>
  <c r="AM2153" i="9"/>
  <c r="AM2155" i="9"/>
  <c r="AM2157" i="9"/>
  <c r="AM2159" i="9"/>
  <c r="AM2161" i="9"/>
  <c r="AM2163" i="9"/>
  <c r="AM2165" i="9"/>
  <c r="AM2167" i="9"/>
  <c r="AM2169" i="9"/>
  <c r="AM2171" i="9"/>
  <c r="AM2173" i="9"/>
  <c r="AM2175" i="9"/>
  <c r="AM2177" i="9"/>
  <c r="AM2181" i="9"/>
  <c r="AM2183" i="9"/>
  <c r="AM2185" i="9"/>
  <c r="AM2187" i="9"/>
  <c r="AM2189" i="9"/>
  <c r="AM2191" i="9"/>
  <c r="AM2193" i="9"/>
  <c r="AM2195" i="9"/>
  <c r="AM2197" i="9"/>
  <c r="AM2199" i="9"/>
  <c r="AM2201" i="9"/>
  <c r="AM2203" i="9"/>
  <c r="AM2205" i="9"/>
  <c r="AM2207" i="9"/>
  <c r="AM2209" i="9"/>
  <c r="AM2211" i="9"/>
  <c r="AM2213" i="9"/>
  <c r="AM2215" i="9"/>
  <c r="AM2217" i="9"/>
  <c r="AM2219" i="9"/>
  <c r="AM2221" i="9"/>
  <c r="AM2223" i="9"/>
  <c r="AM2225" i="9"/>
  <c r="AM2227" i="9"/>
  <c r="AM2229" i="9"/>
  <c r="AM2231" i="9"/>
  <c r="AM2182" i="9"/>
  <c r="AM2184" i="9"/>
  <c r="AM2186" i="9"/>
  <c r="AM2188" i="9"/>
  <c r="AM2190" i="9"/>
  <c r="AM2192" i="9"/>
  <c r="AM2194" i="9"/>
  <c r="AM2196" i="9"/>
  <c r="AM2198" i="9"/>
  <c r="AM2200" i="9"/>
  <c r="AM2202" i="9"/>
  <c r="AM2204" i="9"/>
  <c r="AM2206" i="9"/>
  <c r="AM2208" i="9"/>
  <c r="AM2210" i="9"/>
  <c r="AM2212" i="9"/>
  <c r="AM2214" i="9"/>
  <c r="AM2216" i="9"/>
  <c r="AM2218" i="9"/>
  <c r="AM2220" i="9"/>
  <c r="AM2222" i="9"/>
  <c r="AM2224" i="9"/>
  <c r="AM2226" i="9"/>
  <c r="AM2228" i="9"/>
  <c r="AM2230" i="9"/>
  <c r="AM2232" i="9"/>
  <c r="AM2234" i="9"/>
  <c r="AM2236" i="9"/>
  <c r="AM2238" i="9"/>
  <c r="AM2240" i="9"/>
  <c r="AM2242" i="9"/>
  <c r="AM2244" i="9"/>
  <c r="AM2246" i="9"/>
  <c r="AM2248" i="9"/>
  <c r="AM2250" i="9"/>
  <c r="AM2252" i="9"/>
  <c r="AL2233" i="9"/>
  <c r="AL2235" i="9"/>
  <c r="AL2237" i="9"/>
  <c r="AL2239" i="9"/>
  <c r="AL2241" i="9"/>
  <c r="AL2243" i="9"/>
  <c r="AL2245" i="9"/>
  <c r="AL2247" i="9"/>
  <c r="AL2249" i="9"/>
  <c r="AL2251" i="9"/>
  <c r="AI2253" i="9"/>
  <c r="AG2254" i="9"/>
  <c r="AL2254" i="9"/>
  <c r="AL2256" i="9"/>
  <c r="AI2259" i="9"/>
  <c r="AL2260" i="9"/>
  <c r="AI2263" i="9"/>
  <c r="AL2264" i="9"/>
  <c r="AI2267" i="9"/>
  <c r="AL2268" i="9"/>
  <c r="AI2271" i="9"/>
  <c r="AG2272" i="9"/>
  <c r="AI2272" i="9"/>
  <c r="AG2277" i="9"/>
  <c r="AI2277" i="9"/>
  <c r="AG2281" i="9"/>
  <c r="AI2281" i="9"/>
  <c r="AG2285" i="9"/>
  <c r="AI2285" i="9"/>
  <c r="AG2289" i="9"/>
  <c r="AI2289" i="9"/>
  <c r="AI2257" i="9"/>
  <c r="AL2258" i="9"/>
  <c r="AI2261" i="9"/>
  <c r="AL2262" i="9"/>
  <c r="AI2265" i="9"/>
  <c r="AL2266" i="9"/>
  <c r="AI2269" i="9"/>
  <c r="AL2270" i="9"/>
  <c r="AG2279" i="9"/>
  <c r="AI2279" i="9"/>
  <c r="AG2283" i="9"/>
  <c r="AI2283" i="9"/>
  <c r="AG2287" i="9"/>
  <c r="AI2287" i="9"/>
  <c r="AI2291" i="9"/>
  <c r="AI2293" i="9"/>
  <c r="AI2295" i="9"/>
  <c r="AI2297" i="9"/>
  <c r="AI2299" i="9"/>
  <c r="AI2301" i="9"/>
  <c r="AM2276" i="9"/>
  <c r="AM2278" i="9"/>
  <c r="AM2280" i="9"/>
  <c r="AM2282" i="9"/>
  <c r="AM2284" i="9"/>
  <c r="AM2286" i="9"/>
  <c r="AM2288" i="9"/>
  <c r="AM2290" i="9"/>
  <c r="AM2292" i="9"/>
  <c r="AM2294" i="9"/>
  <c r="AM2296" i="9"/>
  <c r="AM2298" i="9"/>
  <c r="AL2301" i="9"/>
  <c r="AM2301" i="9"/>
  <c r="AI2274" i="9"/>
  <c r="AL2277" i="9"/>
  <c r="AM2277" i="9"/>
  <c r="AL2279" i="9"/>
  <c r="AM2279" i="9"/>
  <c r="AL2281" i="9"/>
  <c r="AM2281" i="9"/>
  <c r="AL2283" i="9"/>
  <c r="AM2283" i="9"/>
  <c r="AL2285" i="9"/>
  <c r="AM2285" i="9"/>
  <c r="AL2287" i="9"/>
  <c r="AM2287" i="9"/>
  <c r="AL2289" i="9"/>
  <c r="AM2289" i="9"/>
  <c r="AL2291" i="9"/>
  <c r="AM2291" i="9"/>
  <c r="AL2293" i="9"/>
  <c r="AM2293" i="9"/>
  <c r="AL2295" i="9"/>
  <c r="AM2295" i="9"/>
  <c r="AL2297" i="9"/>
  <c r="AM2297" i="9"/>
  <c r="AL2299" i="9"/>
  <c r="AM2299" i="9"/>
  <c r="AL2302" i="9"/>
  <c r="AM2302" i="9"/>
  <c r="AL2303" i="9"/>
  <c r="AM2303" i="9"/>
  <c r="AL2304" i="9"/>
  <c r="AM2304" i="9"/>
  <c r="AL2305" i="9"/>
  <c r="AM2305" i="9"/>
  <c r="AL2306" i="9"/>
  <c r="AM2306" i="9"/>
  <c r="AL2307" i="9"/>
  <c r="AM2307" i="9"/>
  <c r="AL2308" i="9"/>
  <c r="AM2308" i="9"/>
  <c r="AL2309" i="9"/>
  <c r="AM2309" i="9"/>
  <c r="AL2310" i="9"/>
  <c r="AM2310" i="9"/>
  <c r="AL2311" i="9"/>
  <c r="AM2311" i="9"/>
  <c r="AL2312" i="9"/>
  <c r="AM2312" i="9"/>
  <c r="AM2321" i="9"/>
  <c r="AL2321" i="9"/>
  <c r="AM2325" i="9"/>
  <c r="AL2325" i="9"/>
  <c r="AM2329" i="9"/>
  <c r="AL2329" i="9"/>
  <c r="AM2313" i="9"/>
  <c r="AM2315" i="9"/>
  <c r="AM2317" i="9"/>
  <c r="AM2319" i="9"/>
  <c r="AM2331" i="9"/>
  <c r="AL2331" i="9"/>
  <c r="AL2335" i="9"/>
  <c r="AM2335" i="9"/>
  <c r="AM2323" i="9"/>
  <c r="AL2323" i="9"/>
  <c r="AM2327" i="9"/>
  <c r="AL2327" i="9"/>
  <c r="AM2333" i="9"/>
  <c r="AL2333" i="9"/>
  <c r="AM2314" i="9"/>
  <c r="AM2316" i="9"/>
  <c r="AM2318" i="9"/>
  <c r="AM2320" i="9"/>
  <c r="AM2346" i="9"/>
  <c r="AM2348" i="9"/>
  <c r="AM2350" i="9"/>
  <c r="AM2352" i="9"/>
  <c r="AM2354" i="9"/>
  <c r="AM2356" i="9"/>
  <c r="AM2358" i="9"/>
  <c r="AM2360" i="9"/>
  <c r="AL2336" i="9"/>
  <c r="AG2337" i="9"/>
  <c r="AM2337" i="9"/>
  <c r="AL2338" i="9"/>
  <c r="AG2339" i="9"/>
  <c r="AM2339" i="9"/>
  <c r="AL2340" i="9"/>
  <c r="AG2341" i="9"/>
  <c r="AM2341" i="9"/>
  <c r="AL2342" i="9"/>
  <c r="AG2343" i="9"/>
  <c r="AM2343" i="9"/>
  <c r="AL2344" i="9"/>
  <c r="AG2345" i="9"/>
  <c r="AM2345" i="9"/>
  <c r="AM2347" i="9"/>
  <c r="AM2349" i="9"/>
  <c r="AM2351" i="9"/>
  <c r="AM2353" i="9"/>
  <c r="AM2355" i="9"/>
  <c r="AM2357" i="9"/>
  <c r="AM2359" i="9"/>
  <c r="AM2361" i="9"/>
  <c r="AM2362" i="9"/>
  <c r="AL2362" i="9"/>
  <c r="AL2364" i="9"/>
  <c r="AL2366" i="9"/>
  <c r="AL2368" i="9"/>
  <c r="AL2370" i="9"/>
  <c r="AL2372" i="9"/>
  <c r="AG2373" i="9"/>
  <c r="AG2375" i="9"/>
  <c r="AG2377" i="9"/>
  <c r="AL2363" i="9"/>
  <c r="AL2365" i="9"/>
  <c r="AL2367" i="9"/>
  <c r="AL2369" i="9"/>
  <c r="AL2371" i="9"/>
  <c r="AL2373" i="9"/>
  <c r="AL2375" i="9"/>
  <c r="AL2377" i="9"/>
  <c r="W12" i="6"/>
  <c r="W14" i="6"/>
  <c r="W19" i="6"/>
  <c r="W20" i="6"/>
  <c r="W21" i="6"/>
  <c r="W22" i="6"/>
  <c r="W23" i="6"/>
  <c r="W24" i="6"/>
  <c r="W25" i="6"/>
  <c r="W26" i="6"/>
  <c r="W27" i="6"/>
  <c r="W28" i="6"/>
  <c r="W29" i="6"/>
  <c r="W30" i="6"/>
  <c r="W31" i="6"/>
  <c r="W68" i="6"/>
  <c r="W69" i="6"/>
  <c r="W168" i="6"/>
  <c r="W169" i="6"/>
  <c r="W221" i="6"/>
  <c r="W222" i="6"/>
  <c r="W299" i="6"/>
  <c r="W386" i="6"/>
  <c r="W387" i="6"/>
  <c r="W388" i="6"/>
  <c r="W734" i="6"/>
  <c r="W735" i="6"/>
  <c r="W736" i="6"/>
  <c r="W759" i="6"/>
  <c r="W760" i="6"/>
  <c r="W761" i="6"/>
  <c r="W762" i="6"/>
  <c r="W763" i="6"/>
  <c r="W764" i="6"/>
  <c r="W765" i="6"/>
  <c r="W766" i="6"/>
  <c r="W767" i="6"/>
  <c r="W768" i="6"/>
  <c r="W794" i="6"/>
  <c r="W929" i="6"/>
  <c r="W993" i="6"/>
  <c r="W994" i="6"/>
  <c r="W995" i="6"/>
  <c r="W996" i="6"/>
  <c r="W997" i="6"/>
  <c r="V12" i="6"/>
  <c r="V14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68" i="6"/>
  <c r="V69" i="6"/>
  <c r="V168" i="6"/>
  <c r="V169" i="6"/>
  <c r="V221" i="6"/>
  <c r="V222" i="6"/>
  <c r="V299" i="6"/>
  <c r="V386" i="6"/>
  <c r="V387" i="6"/>
  <c r="V388" i="6"/>
  <c r="V734" i="6"/>
  <c r="V735" i="6"/>
  <c r="V736" i="6"/>
  <c r="V759" i="6"/>
  <c r="V760" i="6"/>
  <c r="V761" i="6"/>
  <c r="V762" i="6"/>
  <c r="V763" i="6"/>
  <c r="V764" i="6"/>
  <c r="V765" i="6"/>
  <c r="V766" i="6"/>
  <c r="V767" i="6"/>
  <c r="V768" i="6"/>
  <c r="V794" i="6"/>
  <c r="V929" i="6"/>
  <c r="V993" i="6"/>
  <c r="V994" i="6"/>
  <c r="V995" i="6"/>
  <c r="V996" i="6"/>
  <c r="V997" i="6"/>
  <c r="U12" i="6"/>
  <c r="U14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U68" i="6"/>
  <c r="U69" i="6"/>
  <c r="U168" i="6"/>
  <c r="U169" i="6"/>
  <c r="U221" i="6"/>
  <c r="U222" i="6"/>
  <c r="U299" i="6"/>
  <c r="U386" i="6"/>
  <c r="U387" i="6"/>
  <c r="U388" i="6"/>
  <c r="U734" i="6"/>
  <c r="U735" i="6"/>
  <c r="U736" i="6"/>
  <c r="U759" i="6"/>
  <c r="U760" i="6"/>
  <c r="U761" i="6"/>
  <c r="U762" i="6"/>
  <c r="U763" i="6"/>
  <c r="U764" i="6"/>
  <c r="U765" i="6"/>
  <c r="U766" i="6"/>
  <c r="U767" i="6"/>
  <c r="U768" i="6"/>
  <c r="U794" i="6"/>
  <c r="U929" i="6"/>
  <c r="U993" i="6"/>
  <c r="U994" i="6"/>
  <c r="U995" i="6"/>
  <c r="U996" i="6"/>
  <c r="U997" i="6"/>
  <c r="T12" i="6"/>
  <c r="T14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68" i="6"/>
  <c r="T69" i="6"/>
  <c r="T168" i="6"/>
  <c r="T169" i="6"/>
  <c r="T221" i="6"/>
  <c r="T222" i="6"/>
  <c r="T299" i="6"/>
  <c r="T386" i="6"/>
  <c r="T387" i="6"/>
  <c r="T388" i="6"/>
  <c r="T734" i="6"/>
  <c r="T735" i="6"/>
  <c r="T736" i="6"/>
  <c r="T759" i="6"/>
  <c r="T760" i="6"/>
  <c r="T761" i="6"/>
  <c r="T762" i="6"/>
  <c r="T763" i="6"/>
  <c r="T764" i="6"/>
  <c r="T765" i="6"/>
  <c r="T766" i="6"/>
  <c r="T767" i="6"/>
  <c r="T768" i="6"/>
  <c r="T794" i="6"/>
  <c r="T929" i="6"/>
  <c r="T993" i="6"/>
  <c r="T994" i="6"/>
  <c r="T995" i="6"/>
  <c r="T996" i="6"/>
  <c r="T997" i="6"/>
  <c r="S12" i="6"/>
  <c r="S14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68" i="6"/>
  <c r="S69" i="6"/>
  <c r="S168" i="6"/>
  <c r="S169" i="6"/>
  <c r="S221" i="6"/>
  <c r="S222" i="6"/>
  <c r="S299" i="6"/>
  <c r="S386" i="6"/>
  <c r="S387" i="6"/>
  <c r="S388" i="6"/>
  <c r="S734" i="6"/>
  <c r="S735" i="6"/>
  <c r="S736" i="6"/>
  <c r="S759" i="6"/>
  <c r="S760" i="6"/>
  <c r="S761" i="6"/>
  <c r="S762" i="6"/>
  <c r="S763" i="6"/>
  <c r="S764" i="6"/>
  <c r="S765" i="6"/>
  <c r="S766" i="6"/>
  <c r="S767" i="6"/>
  <c r="S768" i="6"/>
  <c r="S794" i="6"/>
  <c r="S929" i="6"/>
  <c r="S993" i="6"/>
  <c r="S994" i="6"/>
  <c r="S995" i="6"/>
  <c r="S996" i="6"/>
  <c r="S997" i="6"/>
  <c r="R12" i="6"/>
  <c r="R14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68" i="6"/>
  <c r="R69" i="6"/>
  <c r="R168" i="6"/>
  <c r="R169" i="6"/>
  <c r="R221" i="6"/>
  <c r="R222" i="6"/>
  <c r="R299" i="6"/>
  <c r="R386" i="6"/>
  <c r="R387" i="6"/>
  <c r="R388" i="6"/>
  <c r="R734" i="6"/>
  <c r="R735" i="6"/>
  <c r="R736" i="6"/>
  <c r="R759" i="6"/>
  <c r="R760" i="6"/>
  <c r="R761" i="6"/>
  <c r="R762" i="6"/>
  <c r="R763" i="6"/>
  <c r="R764" i="6"/>
  <c r="R765" i="6"/>
  <c r="R766" i="6"/>
  <c r="R767" i="6"/>
  <c r="R768" i="6"/>
  <c r="R794" i="6"/>
  <c r="R929" i="6"/>
  <c r="R993" i="6"/>
  <c r="R994" i="6"/>
  <c r="R995" i="6"/>
  <c r="R996" i="6"/>
  <c r="R997" i="6"/>
  <c r="Q12" i="6"/>
  <c r="Q14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68" i="6"/>
  <c r="Q69" i="6"/>
  <c r="Q168" i="6"/>
  <c r="Q169" i="6"/>
  <c r="Q221" i="6"/>
  <c r="Q222" i="6"/>
  <c r="Q299" i="6"/>
  <c r="Q386" i="6"/>
  <c r="Q387" i="6"/>
  <c r="Q388" i="6"/>
  <c r="Q734" i="6"/>
  <c r="Q735" i="6"/>
  <c r="Q736" i="6"/>
  <c r="Q759" i="6"/>
  <c r="Q760" i="6"/>
  <c r="Q761" i="6"/>
  <c r="Q762" i="6"/>
  <c r="Q763" i="6"/>
  <c r="Q764" i="6"/>
  <c r="Q765" i="6"/>
  <c r="Q766" i="6"/>
  <c r="Q767" i="6"/>
  <c r="Q768" i="6"/>
  <c r="Q794" i="6"/>
  <c r="Q929" i="6"/>
  <c r="Q993" i="6"/>
  <c r="Q994" i="6"/>
  <c r="Q995" i="6"/>
  <c r="Q996" i="6"/>
  <c r="Q997" i="6"/>
  <c r="P12" i="6"/>
  <c r="P14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68" i="6"/>
  <c r="P69" i="6"/>
  <c r="P168" i="6"/>
  <c r="P169" i="6"/>
  <c r="P221" i="6"/>
  <c r="P222" i="6"/>
  <c r="P299" i="6"/>
  <c r="P386" i="6"/>
  <c r="P387" i="6"/>
  <c r="P388" i="6"/>
  <c r="P734" i="6"/>
  <c r="P735" i="6"/>
  <c r="P736" i="6"/>
  <c r="P759" i="6"/>
  <c r="P760" i="6"/>
  <c r="P761" i="6"/>
  <c r="P762" i="6"/>
  <c r="P763" i="6"/>
  <c r="P764" i="6"/>
  <c r="P765" i="6"/>
  <c r="P766" i="6"/>
  <c r="P767" i="6"/>
  <c r="P768" i="6"/>
  <c r="P794" i="6"/>
  <c r="P929" i="6"/>
  <c r="P993" i="6"/>
  <c r="P994" i="6"/>
  <c r="P995" i="6"/>
  <c r="P996" i="6"/>
  <c r="P997" i="6"/>
  <c r="O12" i="6"/>
  <c r="O14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68" i="6"/>
  <c r="O69" i="6"/>
  <c r="O168" i="6"/>
  <c r="O169" i="6"/>
  <c r="O221" i="6"/>
  <c r="O222" i="6"/>
  <c r="O299" i="6"/>
  <c r="O386" i="6"/>
  <c r="O387" i="6"/>
  <c r="O388" i="6"/>
  <c r="O734" i="6"/>
  <c r="O735" i="6"/>
  <c r="O736" i="6"/>
  <c r="O759" i="6"/>
  <c r="O760" i="6"/>
  <c r="O761" i="6"/>
  <c r="O762" i="6"/>
  <c r="O763" i="6"/>
  <c r="O764" i="6"/>
  <c r="O765" i="6"/>
  <c r="O766" i="6"/>
  <c r="O767" i="6"/>
  <c r="O768" i="6"/>
  <c r="O794" i="6"/>
  <c r="O929" i="6"/>
  <c r="O993" i="6"/>
  <c r="O994" i="6"/>
  <c r="O995" i="6"/>
  <c r="O996" i="6"/>
  <c r="O997" i="6"/>
  <c r="N12" i="6"/>
  <c r="N14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68" i="6"/>
  <c r="N69" i="6"/>
  <c r="N168" i="6"/>
  <c r="N169" i="6"/>
  <c r="N221" i="6"/>
  <c r="N222" i="6"/>
  <c r="N299" i="6"/>
  <c r="N386" i="6"/>
  <c r="N387" i="6"/>
  <c r="N388" i="6"/>
  <c r="N734" i="6"/>
  <c r="N735" i="6"/>
  <c r="N736" i="6"/>
  <c r="N759" i="6"/>
  <c r="N760" i="6"/>
  <c r="N761" i="6"/>
  <c r="N762" i="6"/>
  <c r="N763" i="6"/>
  <c r="N764" i="6"/>
  <c r="N765" i="6"/>
  <c r="N766" i="6"/>
  <c r="N767" i="6"/>
  <c r="N768" i="6"/>
  <c r="N794" i="6"/>
  <c r="N929" i="6"/>
  <c r="N993" i="6"/>
  <c r="N994" i="6"/>
  <c r="N995" i="6"/>
  <c r="N996" i="6"/>
  <c r="N997" i="6"/>
  <c r="M12" i="6"/>
  <c r="M14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68" i="6"/>
  <c r="M69" i="6"/>
  <c r="M168" i="6"/>
  <c r="M169" i="6"/>
  <c r="M221" i="6"/>
  <c r="M222" i="6"/>
  <c r="M299" i="6"/>
  <c r="M386" i="6"/>
  <c r="M387" i="6"/>
  <c r="M388" i="6"/>
  <c r="M734" i="6"/>
  <c r="M735" i="6"/>
  <c r="M736" i="6"/>
  <c r="M759" i="6"/>
  <c r="M760" i="6"/>
  <c r="M761" i="6"/>
  <c r="M762" i="6"/>
  <c r="M763" i="6"/>
  <c r="M764" i="6"/>
  <c r="M765" i="6"/>
  <c r="M766" i="6"/>
  <c r="M767" i="6"/>
  <c r="M768" i="6"/>
  <c r="M794" i="6"/>
  <c r="M929" i="6"/>
  <c r="M993" i="6"/>
  <c r="M994" i="6"/>
  <c r="M995" i="6"/>
  <c r="M996" i="6"/>
  <c r="M997" i="6"/>
  <c r="L12" i="6"/>
  <c r="L14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68" i="6"/>
  <c r="L69" i="6"/>
  <c r="L168" i="6"/>
  <c r="L169" i="6"/>
  <c r="L221" i="6"/>
  <c r="L222" i="6"/>
  <c r="L299" i="6"/>
  <c r="L386" i="6"/>
  <c r="L387" i="6"/>
  <c r="L388" i="6"/>
  <c r="L734" i="6"/>
  <c r="L735" i="6"/>
  <c r="L736" i="6"/>
  <c r="L759" i="6"/>
  <c r="L760" i="6"/>
  <c r="L761" i="6"/>
  <c r="L762" i="6"/>
  <c r="L763" i="6"/>
  <c r="L764" i="6"/>
  <c r="L765" i="6"/>
  <c r="L766" i="6"/>
  <c r="L767" i="6"/>
  <c r="L768" i="6"/>
  <c r="L794" i="6"/>
  <c r="L929" i="6"/>
  <c r="L993" i="6"/>
  <c r="L994" i="6"/>
  <c r="L995" i="6"/>
  <c r="L996" i="6"/>
  <c r="L997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2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AF2377" i="2"/>
  <c r="AI2377" i="2" s="1"/>
  <c r="AE2377" i="2"/>
  <c r="AB2377" i="2"/>
  <c r="AA2377" i="2"/>
  <c r="AJ2377" i="2" s="1"/>
  <c r="J2377" i="2"/>
  <c r="AF2376" i="2"/>
  <c r="AI2376" i="2" s="1"/>
  <c r="AE2376" i="2"/>
  <c r="AB2376" i="2"/>
  <c r="AA2376" i="2"/>
  <c r="AJ2376" i="2" s="1"/>
  <c r="J2376" i="2"/>
  <c r="AF2375" i="2"/>
  <c r="AG2375" i="2" s="1"/>
  <c r="AE2375" i="2"/>
  <c r="AB2375" i="2"/>
  <c r="AA2375" i="2"/>
  <c r="AJ2375" i="2" s="1"/>
  <c r="J2375" i="2"/>
  <c r="AF2374" i="2"/>
  <c r="AI2374" i="2" s="1"/>
  <c r="AE2374" i="2"/>
  <c r="AB2374" i="2"/>
  <c r="AA2374" i="2"/>
  <c r="AJ2374" i="2" s="1"/>
  <c r="J2374" i="2"/>
  <c r="AF2373" i="2"/>
  <c r="AI2373" i="2" s="1"/>
  <c r="AE2373" i="2"/>
  <c r="AB2373" i="2"/>
  <c r="AA2373" i="2"/>
  <c r="AJ2373" i="2" s="1"/>
  <c r="J2373" i="2"/>
  <c r="AF2372" i="2"/>
  <c r="AI2372" i="2" s="1"/>
  <c r="AE2372" i="2"/>
  <c r="AB2372" i="2"/>
  <c r="AA2372" i="2"/>
  <c r="AJ2372" i="2" s="1"/>
  <c r="J2372" i="2"/>
  <c r="AF2371" i="2"/>
  <c r="AI2371" i="2" s="1"/>
  <c r="AE2371" i="2"/>
  <c r="AB2371" i="2"/>
  <c r="AA2371" i="2"/>
  <c r="AJ2371" i="2" s="1"/>
  <c r="J2371" i="2"/>
  <c r="AF2370" i="2"/>
  <c r="AI2370" i="2" s="1"/>
  <c r="AE2370" i="2"/>
  <c r="AB2370" i="2"/>
  <c r="AA2370" i="2"/>
  <c r="AJ2370" i="2" s="1"/>
  <c r="J2370" i="2"/>
  <c r="AF2369" i="2"/>
  <c r="AI2369" i="2" s="1"/>
  <c r="AE2369" i="2"/>
  <c r="AB2369" i="2"/>
  <c r="AA2369" i="2"/>
  <c r="AJ2369" i="2" s="1"/>
  <c r="J2369" i="2"/>
  <c r="AF2368" i="2"/>
  <c r="AI2368" i="2" s="1"/>
  <c r="AE2368" i="2"/>
  <c r="AB2368" i="2"/>
  <c r="AA2368" i="2"/>
  <c r="AJ2368" i="2" s="1"/>
  <c r="J2368" i="2"/>
  <c r="AF2367" i="2"/>
  <c r="AI2367" i="2" s="1"/>
  <c r="AE2367" i="2"/>
  <c r="AB2367" i="2"/>
  <c r="AA2367" i="2"/>
  <c r="AJ2367" i="2" s="1"/>
  <c r="J2367" i="2"/>
  <c r="AF2366" i="2"/>
  <c r="AI2366" i="2" s="1"/>
  <c r="AE2366" i="2"/>
  <c r="AB2366" i="2"/>
  <c r="AA2366" i="2"/>
  <c r="AJ2366" i="2" s="1"/>
  <c r="J2366" i="2"/>
  <c r="AF2365" i="2"/>
  <c r="AI2365" i="2" s="1"/>
  <c r="AE2365" i="2"/>
  <c r="AB2365" i="2"/>
  <c r="AA2365" i="2"/>
  <c r="AJ2365" i="2" s="1"/>
  <c r="J2365" i="2"/>
  <c r="AF2364" i="2"/>
  <c r="AI2364" i="2" s="1"/>
  <c r="AE2364" i="2"/>
  <c r="AB2364" i="2"/>
  <c r="AA2364" i="2"/>
  <c r="AJ2364" i="2" s="1"/>
  <c r="J2364" i="2"/>
  <c r="AF2363" i="2"/>
  <c r="AI2363" i="2" s="1"/>
  <c r="AE2363" i="2"/>
  <c r="AB2363" i="2"/>
  <c r="AA2363" i="2"/>
  <c r="AJ2363" i="2" s="1"/>
  <c r="J2363" i="2"/>
  <c r="AF2362" i="2"/>
  <c r="AG2362" i="2" s="1"/>
  <c r="AE2362" i="2"/>
  <c r="AB2362" i="2"/>
  <c r="AA2362" i="2"/>
  <c r="AJ2362" i="2" s="1"/>
  <c r="J2362" i="2"/>
  <c r="AF2361" i="2"/>
  <c r="AI2361" i="2" s="1"/>
  <c r="AE2361" i="2"/>
  <c r="AB2361" i="2"/>
  <c r="AA2361" i="2"/>
  <c r="AJ2361" i="2" s="1"/>
  <c r="J2361" i="2"/>
  <c r="AF2360" i="2"/>
  <c r="AI2360" i="2" s="1"/>
  <c r="AE2360" i="2"/>
  <c r="AB2360" i="2"/>
  <c r="AA2360" i="2"/>
  <c r="AJ2360" i="2" s="1"/>
  <c r="J2360" i="2"/>
  <c r="AF2359" i="2"/>
  <c r="AG2359" i="2" s="1"/>
  <c r="AE2359" i="2"/>
  <c r="AB2359" i="2"/>
  <c r="AA2359" i="2"/>
  <c r="AJ2359" i="2" s="1"/>
  <c r="J2359" i="2"/>
  <c r="AF2358" i="2"/>
  <c r="AI2358" i="2" s="1"/>
  <c r="AE2358" i="2"/>
  <c r="AB2358" i="2"/>
  <c r="AA2358" i="2"/>
  <c r="AJ2358" i="2" s="1"/>
  <c r="J2358" i="2"/>
  <c r="AF2357" i="2"/>
  <c r="AI2357" i="2" s="1"/>
  <c r="AE2357" i="2"/>
  <c r="AB2357" i="2"/>
  <c r="AA2357" i="2"/>
  <c r="AJ2357" i="2" s="1"/>
  <c r="J2357" i="2"/>
  <c r="AF2356" i="2"/>
  <c r="AI2356" i="2" s="1"/>
  <c r="AE2356" i="2"/>
  <c r="AB2356" i="2"/>
  <c r="AA2356" i="2"/>
  <c r="AJ2356" i="2" s="1"/>
  <c r="J2356" i="2"/>
  <c r="AF2355" i="2"/>
  <c r="AI2355" i="2" s="1"/>
  <c r="AE2355" i="2"/>
  <c r="AB2355" i="2"/>
  <c r="AA2355" i="2"/>
  <c r="AJ2355" i="2" s="1"/>
  <c r="J2355" i="2"/>
  <c r="AF2354" i="2"/>
  <c r="AG2354" i="2" s="1"/>
  <c r="AE2354" i="2"/>
  <c r="AB2354" i="2"/>
  <c r="AA2354" i="2"/>
  <c r="AJ2354" i="2" s="1"/>
  <c r="J2354" i="2"/>
  <c r="AF2353" i="2"/>
  <c r="AI2353" i="2" s="1"/>
  <c r="AE2353" i="2"/>
  <c r="AB2353" i="2"/>
  <c r="AA2353" i="2"/>
  <c r="AJ2353" i="2" s="1"/>
  <c r="J2353" i="2"/>
  <c r="AF2352" i="2"/>
  <c r="AI2352" i="2" s="1"/>
  <c r="AE2352" i="2"/>
  <c r="AB2352" i="2"/>
  <c r="AA2352" i="2"/>
  <c r="AJ2352" i="2" s="1"/>
  <c r="J2352" i="2"/>
  <c r="AF2351" i="2"/>
  <c r="AI2351" i="2" s="1"/>
  <c r="AE2351" i="2"/>
  <c r="AB2351" i="2"/>
  <c r="AA2351" i="2"/>
  <c r="AJ2351" i="2" s="1"/>
  <c r="J2351" i="2"/>
  <c r="AF2350" i="2"/>
  <c r="AI2350" i="2" s="1"/>
  <c r="AE2350" i="2"/>
  <c r="AB2350" i="2"/>
  <c r="AA2350" i="2"/>
  <c r="AJ2350" i="2" s="1"/>
  <c r="J2350" i="2"/>
  <c r="AF2349" i="2"/>
  <c r="AI2349" i="2" s="1"/>
  <c r="AE2349" i="2"/>
  <c r="AB2349" i="2"/>
  <c r="AA2349" i="2"/>
  <c r="AJ2349" i="2" s="1"/>
  <c r="J2349" i="2"/>
  <c r="AF2348" i="2"/>
  <c r="AI2348" i="2" s="1"/>
  <c r="AE2348" i="2"/>
  <c r="AB2348" i="2"/>
  <c r="AA2348" i="2"/>
  <c r="AJ2348" i="2" s="1"/>
  <c r="J2348" i="2"/>
  <c r="AF2347" i="2"/>
  <c r="AI2347" i="2" s="1"/>
  <c r="AE2347" i="2"/>
  <c r="AB2347" i="2"/>
  <c r="AA2347" i="2"/>
  <c r="AJ2347" i="2" s="1"/>
  <c r="J2347" i="2"/>
  <c r="AF2346" i="2"/>
  <c r="AG2346" i="2" s="1"/>
  <c r="AE2346" i="2"/>
  <c r="AB2346" i="2"/>
  <c r="AA2346" i="2"/>
  <c r="AJ2346" i="2" s="1"/>
  <c r="J2346" i="2"/>
  <c r="AF2345" i="2"/>
  <c r="AI2345" i="2" s="1"/>
  <c r="AE2345" i="2"/>
  <c r="AB2345" i="2"/>
  <c r="AA2345" i="2"/>
  <c r="AJ2345" i="2" s="1"/>
  <c r="J2345" i="2"/>
  <c r="AF2344" i="2"/>
  <c r="AI2344" i="2" s="1"/>
  <c r="AE2344" i="2"/>
  <c r="AB2344" i="2"/>
  <c r="AA2344" i="2"/>
  <c r="AJ2344" i="2" s="1"/>
  <c r="J2344" i="2"/>
  <c r="AF2343" i="2"/>
  <c r="AG2343" i="2" s="1"/>
  <c r="AE2343" i="2"/>
  <c r="AB2343" i="2"/>
  <c r="AA2343" i="2"/>
  <c r="AJ2343" i="2" s="1"/>
  <c r="J2343" i="2"/>
  <c r="AF2342" i="2"/>
  <c r="AI2342" i="2" s="1"/>
  <c r="AE2342" i="2"/>
  <c r="AB2342" i="2"/>
  <c r="AA2342" i="2"/>
  <c r="AJ2342" i="2" s="1"/>
  <c r="J2342" i="2"/>
  <c r="AF2341" i="2"/>
  <c r="AI2341" i="2" s="1"/>
  <c r="AE2341" i="2"/>
  <c r="AB2341" i="2"/>
  <c r="AA2341" i="2"/>
  <c r="AJ2341" i="2" s="1"/>
  <c r="J2341" i="2"/>
  <c r="AF2340" i="2"/>
  <c r="AI2340" i="2" s="1"/>
  <c r="AE2340" i="2"/>
  <c r="AB2340" i="2"/>
  <c r="AA2340" i="2"/>
  <c r="AJ2340" i="2" s="1"/>
  <c r="J2340" i="2"/>
  <c r="AF2339" i="2"/>
  <c r="AI2339" i="2" s="1"/>
  <c r="AE2339" i="2"/>
  <c r="AB2339" i="2"/>
  <c r="AA2339" i="2"/>
  <c r="AJ2339" i="2" s="1"/>
  <c r="J2339" i="2"/>
  <c r="AF2338" i="2"/>
  <c r="AG2338" i="2" s="1"/>
  <c r="AE2338" i="2"/>
  <c r="AB2338" i="2"/>
  <c r="AA2338" i="2"/>
  <c r="AJ2338" i="2" s="1"/>
  <c r="J2338" i="2"/>
  <c r="AF2337" i="2"/>
  <c r="AI2337" i="2" s="1"/>
  <c r="AE2337" i="2"/>
  <c r="AB2337" i="2"/>
  <c r="AA2337" i="2"/>
  <c r="AJ2337" i="2" s="1"/>
  <c r="J2337" i="2"/>
  <c r="AF2336" i="2"/>
  <c r="AI2336" i="2" s="1"/>
  <c r="AE2336" i="2"/>
  <c r="AB2336" i="2"/>
  <c r="AA2336" i="2"/>
  <c r="AJ2336" i="2" s="1"/>
  <c r="J2336" i="2"/>
  <c r="AF2335" i="2"/>
  <c r="AI2335" i="2" s="1"/>
  <c r="AE2335" i="2"/>
  <c r="AB2335" i="2"/>
  <c r="AA2335" i="2"/>
  <c r="AJ2335" i="2" s="1"/>
  <c r="J2335" i="2"/>
  <c r="AF2334" i="2"/>
  <c r="AI2334" i="2" s="1"/>
  <c r="AE2334" i="2"/>
  <c r="AB2334" i="2"/>
  <c r="AA2334" i="2"/>
  <c r="AJ2334" i="2" s="1"/>
  <c r="J2334" i="2"/>
  <c r="AF2333" i="2"/>
  <c r="AI2333" i="2" s="1"/>
  <c r="AE2333" i="2"/>
  <c r="AB2333" i="2"/>
  <c r="AA2333" i="2"/>
  <c r="AJ2333" i="2" s="1"/>
  <c r="J2333" i="2"/>
  <c r="AF2332" i="2"/>
  <c r="AI2332" i="2" s="1"/>
  <c r="AE2332" i="2"/>
  <c r="AB2332" i="2"/>
  <c r="AA2332" i="2"/>
  <c r="AJ2332" i="2" s="1"/>
  <c r="J2332" i="2"/>
  <c r="AF2331" i="2"/>
  <c r="AI2331" i="2" s="1"/>
  <c r="AE2331" i="2"/>
  <c r="AB2331" i="2"/>
  <c r="AA2331" i="2"/>
  <c r="AJ2331" i="2" s="1"/>
  <c r="J2331" i="2"/>
  <c r="AF2330" i="2"/>
  <c r="AG2330" i="2" s="1"/>
  <c r="AE2330" i="2"/>
  <c r="AB2330" i="2"/>
  <c r="AA2330" i="2"/>
  <c r="AJ2330" i="2" s="1"/>
  <c r="J2330" i="2"/>
  <c r="AF2329" i="2"/>
  <c r="AI2329" i="2" s="1"/>
  <c r="AE2329" i="2"/>
  <c r="AB2329" i="2"/>
  <c r="AA2329" i="2"/>
  <c r="AJ2329" i="2" s="1"/>
  <c r="J2329" i="2"/>
  <c r="AF2328" i="2"/>
  <c r="AI2328" i="2" s="1"/>
  <c r="AE2328" i="2"/>
  <c r="AB2328" i="2"/>
  <c r="AA2328" i="2"/>
  <c r="AJ2328" i="2" s="1"/>
  <c r="J2328" i="2"/>
  <c r="AF2327" i="2"/>
  <c r="AG2327" i="2" s="1"/>
  <c r="AE2327" i="2"/>
  <c r="AB2327" i="2"/>
  <c r="AC2327" i="2" s="1"/>
  <c r="AA2327" i="2"/>
  <c r="AJ2327" i="2" s="1"/>
  <c r="AK2327" i="2" s="1"/>
  <c r="J2327" i="2"/>
  <c r="AF2326" i="2"/>
  <c r="AG2326" i="2" s="1"/>
  <c r="AE2326" i="2"/>
  <c r="AB2326" i="2"/>
  <c r="AA2326" i="2"/>
  <c r="AJ2326" i="2" s="1"/>
  <c r="J2326" i="2"/>
  <c r="AF2325" i="2"/>
  <c r="AI2325" i="2" s="1"/>
  <c r="AE2325" i="2"/>
  <c r="AB2325" i="2"/>
  <c r="AA2325" i="2"/>
  <c r="AJ2325" i="2" s="1"/>
  <c r="J2325" i="2"/>
  <c r="AF2324" i="2"/>
  <c r="AI2324" i="2" s="1"/>
  <c r="AE2324" i="2"/>
  <c r="AB2324" i="2"/>
  <c r="AA2324" i="2"/>
  <c r="AJ2324" i="2" s="1"/>
  <c r="J2324" i="2"/>
  <c r="AF2323" i="2"/>
  <c r="AI2323" i="2" s="1"/>
  <c r="AE2323" i="2"/>
  <c r="AB2323" i="2"/>
  <c r="AA2323" i="2"/>
  <c r="AJ2323" i="2" s="1"/>
  <c r="J2323" i="2"/>
  <c r="AF2322" i="2"/>
  <c r="AI2322" i="2" s="1"/>
  <c r="AE2322" i="2"/>
  <c r="AB2322" i="2"/>
  <c r="AA2322" i="2"/>
  <c r="AJ2322" i="2" s="1"/>
  <c r="J2322" i="2"/>
  <c r="AF2321" i="2"/>
  <c r="AG2321" i="2" s="1"/>
  <c r="AE2321" i="2"/>
  <c r="AB2321" i="2"/>
  <c r="AA2321" i="2"/>
  <c r="AJ2321" i="2" s="1"/>
  <c r="J2321" i="2"/>
  <c r="AF2320" i="2"/>
  <c r="AG2320" i="2" s="1"/>
  <c r="AE2320" i="2"/>
  <c r="AB2320" i="2"/>
  <c r="AC2320" i="2" s="1"/>
  <c r="AA2320" i="2"/>
  <c r="AJ2320" i="2" s="1"/>
  <c r="AK2320" i="2" s="1"/>
  <c r="J2320" i="2"/>
  <c r="AF2319" i="2"/>
  <c r="AG2319" i="2" s="1"/>
  <c r="AE2319" i="2"/>
  <c r="AB2319" i="2"/>
  <c r="AA2319" i="2"/>
  <c r="AJ2319" i="2" s="1"/>
  <c r="J2319" i="2"/>
  <c r="AF2318" i="2"/>
  <c r="AI2318" i="2" s="1"/>
  <c r="AE2318" i="2"/>
  <c r="AB2318" i="2"/>
  <c r="AA2318" i="2"/>
  <c r="AJ2318" i="2" s="1"/>
  <c r="J2318" i="2"/>
  <c r="AF2317" i="2"/>
  <c r="AI2317" i="2" s="1"/>
  <c r="AE2317" i="2"/>
  <c r="AB2317" i="2"/>
  <c r="AA2317" i="2"/>
  <c r="AJ2317" i="2" s="1"/>
  <c r="J2317" i="2"/>
  <c r="AF2316" i="2"/>
  <c r="AG2316" i="2" s="1"/>
  <c r="AE2316" i="2"/>
  <c r="AB2316" i="2"/>
  <c r="AA2316" i="2"/>
  <c r="AJ2316" i="2" s="1"/>
  <c r="J2316" i="2"/>
  <c r="AF2315" i="2"/>
  <c r="AI2315" i="2" s="1"/>
  <c r="AE2315" i="2"/>
  <c r="AB2315" i="2"/>
  <c r="AA2315" i="2"/>
  <c r="AJ2315" i="2" s="1"/>
  <c r="J2315" i="2"/>
  <c r="AF2314" i="2"/>
  <c r="AI2314" i="2" s="1"/>
  <c r="AE2314" i="2"/>
  <c r="AB2314" i="2"/>
  <c r="AA2314" i="2"/>
  <c r="AJ2314" i="2" s="1"/>
  <c r="J2314" i="2"/>
  <c r="AF2313" i="2"/>
  <c r="AG2313" i="2" s="1"/>
  <c r="AE2313" i="2"/>
  <c r="AB2313" i="2"/>
  <c r="AA2313" i="2"/>
  <c r="AJ2313" i="2" s="1"/>
  <c r="J2313" i="2"/>
  <c r="AF2312" i="2"/>
  <c r="AI2312" i="2" s="1"/>
  <c r="AE2312" i="2"/>
  <c r="AB2312" i="2"/>
  <c r="AA2312" i="2"/>
  <c r="AJ2312" i="2" s="1"/>
  <c r="J2312" i="2"/>
  <c r="AF2311" i="2"/>
  <c r="AG2311" i="2" s="1"/>
  <c r="AE2311" i="2"/>
  <c r="AB2311" i="2"/>
  <c r="AA2311" i="2"/>
  <c r="AJ2311" i="2" s="1"/>
  <c r="J2311" i="2"/>
  <c r="AF2310" i="2"/>
  <c r="AI2310" i="2" s="1"/>
  <c r="AE2310" i="2"/>
  <c r="AB2310" i="2"/>
  <c r="AA2310" i="2"/>
  <c r="AJ2310" i="2" s="1"/>
  <c r="J2310" i="2"/>
  <c r="AF2309" i="2"/>
  <c r="AI2309" i="2" s="1"/>
  <c r="AE2309" i="2"/>
  <c r="AB2309" i="2"/>
  <c r="AA2309" i="2"/>
  <c r="AJ2309" i="2" s="1"/>
  <c r="J2309" i="2"/>
  <c r="AF2308" i="2"/>
  <c r="AG2308" i="2" s="1"/>
  <c r="AE2308" i="2"/>
  <c r="AB2308" i="2"/>
  <c r="AA2308" i="2"/>
  <c r="AJ2308" i="2" s="1"/>
  <c r="J2308" i="2"/>
  <c r="AF2307" i="2"/>
  <c r="AI2307" i="2" s="1"/>
  <c r="AE2307" i="2"/>
  <c r="AB2307" i="2"/>
  <c r="AA2307" i="2"/>
  <c r="AJ2307" i="2" s="1"/>
  <c r="J2307" i="2"/>
  <c r="AF2306" i="2"/>
  <c r="AI2306" i="2" s="1"/>
  <c r="AE2306" i="2"/>
  <c r="AB2306" i="2"/>
  <c r="AC2306" i="2" s="1"/>
  <c r="AA2306" i="2"/>
  <c r="AJ2306" i="2" s="1"/>
  <c r="AK2306" i="2" s="1"/>
  <c r="AL2306" i="2" s="1"/>
  <c r="J2306" i="2"/>
  <c r="AF2305" i="2"/>
  <c r="AI2305" i="2" s="1"/>
  <c r="AE2305" i="2"/>
  <c r="AB2305" i="2"/>
  <c r="AA2305" i="2"/>
  <c r="AJ2305" i="2" s="1"/>
  <c r="J2305" i="2"/>
  <c r="AF2304" i="2"/>
  <c r="AG2304" i="2" s="1"/>
  <c r="AE2304" i="2"/>
  <c r="AB2304" i="2"/>
  <c r="AA2304" i="2"/>
  <c r="AJ2304" i="2" s="1"/>
  <c r="J2304" i="2"/>
  <c r="AF2303" i="2"/>
  <c r="AG2303" i="2" s="1"/>
  <c r="AE2303" i="2"/>
  <c r="AB2303" i="2"/>
  <c r="AA2303" i="2"/>
  <c r="AJ2303" i="2" s="1"/>
  <c r="J2303" i="2"/>
  <c r="AF2302" i="2"/>
  <c r="AI2302" i="2" s="1"/>
  <c r="AE2302" i="2"/>
  <c r="AB2302" i="2"/>
  <c r="AA2302" i="2"/>
  <c r="AJ2302" i="2" s="1"/>
  <c r="J2302" i="2"/>
  <c r="AF2301" i="2"/>
  <c r="AG2301" i="2" s="1"/>
  <c r="AE2301" i="2"/>
  <c r="AB2301" i="2"/>
  <c r="AA2301" i="2"/>
  <c r="AJ2301" i="2" s="1"/>
  <c r="J2301" i="2"/>
  <c r="AF2300" i="2"/>
  <c r="AI2300" i="2" s="1"/>
  <c r="AE2300" i="2"/>
  <c r="AB2300" i="2"/>
  <c r="AA2300" i="2"/>
  <c r="AJ2300" i="2" s="1"/>
  <c r="J2300" i="2"/>
  <c r="AF2299" i="2"/>
  <c r="AI2299" i="2" s="1"/>
  <c r="AE2299" i="2"/>
  <c r="AB2299" i="2"/>
  <c r="AC2299" i="2" s="1"/>
  <c r="AA2299" i="2"/>
  <c r="AJ2299" i="2" s="1"/>
  <c r="AK2299" i="2" s="1"/>
  <c r="J2299" i="2"/>
  <c r="AF2298" i="2"/>
  <c r="AI2298" i="2" s="1"/>
  <c r="AE2298" i="2"/>
  <c r="AB2298" i="2"/>
  <c r="AC2298" i="2" s="1"/>
  <c r="AD2298" i="2" s="1"/>
  <c r="AA2298" i="2"/>
  <c r="AJ2298" i="2" s="1"/>
  <c r="AK2298" i="2" s="1"/>
  <c r="J2298" i="2"/>
  <c r="AF2297" i="2"/>
  <c r="AI2297" i="2" s="1"/>
  <c r="AE2297" i="2"/>
  <c r="AB2297" i="2"/>
  <c r="AA2297" i="2"/>
  <c r="AJ2297" i="2" s="1"/>
  <c r="J2297" i="2"/>
  <c r="AF2296" i="2"/>
  <c r="AG2296" i="2" s="1"/>
  <c r="AE2296" i="2"/>
  <c r="AB2296" i="2"/>
  <c r="AA2296" i="2"/>
  <c r="AJ2296" i="2" s="1"/>
  <c r="J2296" i="2"/>
  <c r="AF2295" i="2"/>
  <c r="AG2295" i="2" s="1"/>
  <c r="AE2295" i="2"/>
  <c r="AB2295" i="2"/>
  <c r="AA2295" i="2"/>
  <c r="AJ2295" i="2" s="1"/>
  <c r="J2295" i="2"/>
  <c r="AF2294" i="2"/>
  <c r="AG2294" i="2" s="1"/>
  <c r="AE2294" i="2"/>
  <c r="AB2294" i="2"/>
  <c r="AA2294" i="2"/>
  <c r="AJ2294" i="2" s="1"/>
  <c r="J2294" i="2"/>
  <c r="AF2293" i="2"/>
  <c r="AI2293" i="2" s="1"/>
  <c r="AE2293" i="2"/>
  <c r="AB2293" i="2"/>
  <c r="AA2293" i="2"/>
  <c r="AJ2293" i="2" s="1"/>
  <c r="J2293" i="2"/>
  <c r="AF2292" i="2"/>
  <c r="AI2292" i="2" s="1"/>
  <c r="AE2292" i="2"/>
  <c r="AB2292" i="2"/>
  <c r="AA2292" i="2"/>
  <c r="AJ2292" i="2" s="1"/>
  <c r="J2292" i="2"/>
  <c r="AF2291" i="2"/>
  <c r="AG2291" i="2" s="1"/>
  <c r="AE2291" i="2"/>
  <c r="AB2291" i="2"/>
  <c r="AA2291" i="2"/>
  <c r="AJ2291" i="2" s="1"/>
  <c r="J2291" i="2"/>
  <c r="AF2290" i="2"/>
  <c r="AI2290" i="2" s="1"/>
  <c r="AE2290" i="2"/>
  <c r="AB2290" i="2"/>
  <c r="AA2290" i="2"/>
  <c r="AJ2290" i="2" s="1"/>
  <c r="J2290" i="2"/>
  <c r="AF2289" i="2"/>
  <c r="AE2289" i="2"/>
  <c r="AB2289" i="2"/>
  <c r="AC2289" i="2" s="1"/>
  <c r="AA2289" i="2"/>
  <c r="AJ2289" i="2" s="1"/>
  <c r="AK2289" i="2" s="1"/>
  <c r="J2289" i="2"/>
  <c r="AF2288" i="2"/>
  <c r="AG2288" i="2" s="1"/>
  <c r="AE2288" i="2"/>
  <c r="AB2288" i="2"/>
  <c r="AA2288" i="2"/>
  <c r="AJ2288" i="2" s="1"/>
  <c r="J2288" i="2"/>
  <c r="AF2287" i="2"/>
  <c r="AG2287" i="2" s="1"/>
  <c r="AE2287" i="2"/>
  <c r="AB2287" i="2"/>
  <c r="AC2287" i="2" s="1"/>
  <c r="AA2287" i="2"/>
  <c r="AJ2287" i="2" s="1"/>
  <c r="AK2287" i="2" s="1"/>
  <c r="J2287" i="2"/>
  <c r="AF2286" i="2"/>
  <c r="AG2286" i="2" s="1"/>
  <c r="AE2286" i="2"/>
  <c r="AB2286" i="2"/>
  <c r="AC2286" i="2" s="1"/>
  <c r="AA2286" i="2"/>
  <c r="J2286" i="2"/>
  <c r="AF2285" i="2"/>
  <c r="AE2285" i="2"/>
  <c r="AB2285" i="2"/>
  <c r="AA2285" i="2"/>
  <c r="AJ2285" i="2" s="1"/>
  <c r="J2285" i="2"/>
  <c r="AF2284" i="2"/>
  <c r="AI2284" i="2" s="1"/>
  <c r="AE2284" i="2"/>
  <c r="AB2284" i="2"/>
  <c r="AA2284" i="2"/>
  <c r="AJ2284" i="2" s="1"/>
  <c r="J2284" i="2"/>
  <c r="AF2283" i="2"/>
  <c r="AG2283" i="2" s="1"/>
  <c r="AE2283" i="2"/>
  <c r="AB2283" i="2"/>
  <c r="AA2283" i="2"/>
  <c r="AJ2283" i="2" s="1"/>
  <c r="J2283" i="2"/>
  <c r="AF2282" i="2"/>
  <c r="AI2282" i="2" s="1"/>
  <c r="AE2282" i="2"/>
  <c r="AB2282" i="2"/>
  <c r="AA2282" i="2"/>
  <c r="AJ2282" i="2" s="1"/>
  <c r="J2282" i="2"/>
  <c r="AF2281" i="2"/>
  <c r="AE2281" i="2"/>
  <c r="AB2281" i="2"/>
  <c r="AA2281" i="2"/>
  <c r="AJ2281" i="2" s="1"/>
  <c r="J2281" i="2"/>
  <c r="AF2280" i="2"/>
  <c r="AI2280" i="2" s="1"/>
  <c r="AE2280" i="2"/>
  <c r="AB2280" i="2"/>
  <c r="AA2280" i="2"/>
  <c r="AJ2280" i="2" s="1"/>
  <c r="J2280" i="2"/>
  <c r="AF2279" i="2"/>
  <c r="AI2279" i="2" s="1"/>
  <c r="AE2279" i="2"/>
  <c r="AB2279" i="2"/>
  <c r="AA2279" i="2"/>
  <c r="AJ2279" i="2" s="1"/>
  <c r="J2279" i="2"/>
  <c r="AF2278" i="2"/>
  <c r="AG2278" i="2" s="1"/>
  <c r="AE2278" i="2"/>
  <c r="AB2278" i="2"/>
  <c r="AA2278" i="2"/>
  <c r="AJ2278" i="2" s="1"/>
  <c r="J2278" i="2"/>
  <c r="AF2277" i="2"/>
  <c r="AE2277" i="2"/>
  <c r="AB2277" i="2"/>
  <c r="AA2277" i="2"/>
  <c r="AJ2277" i="2" s="1"/>
  <c r="J2277" i="2"/>
  <c r="AF2276" i="2"/>
  <c r="AG2276" i="2" s="1"/>
  <c r="AE2276" i="2"/>
  <c r="AB2276" i="2"/>
  <c r="AA2276" i="2"/>
  <c r="AJ2276" i="2" s="1"/>
  <c r="J2276" i="2"/>
  <c r="AF2275" i="2"/>
  <c r="AG2275" i="2" s="1"/>
  <c r="AE2275" i="2"/>
  <c r="AB2275" i="2"/>
  <c r="AA2275" i="2"/>
  <c r="AJ2275" i="2" s="1"/>
  <c r="J2275" i="2"/>
  <c r="AF2274" i="2"/>
  <c r="AI2274" i="2" s="1"/>
  <c r="AE2274" i="2"/>
  <c r="AB2274" i="2"/>
  <c r="AA2274" i="2"/>
  <c r="AJ2274" i="2" s="1"/>
  <c r="J2274" i="2"/>
  <c r="AF2273" i="2"/>
  <c r="AE2273" i="2"/>
  <c r="AB2273" i="2"/>
  <c r="AC2273" i="2" s="1"/>
  <c r="AA2273" i="2"/>
  <c r="AJ2273" i="2" s="1"/>
  <c r="AK2273" i="2" s="1"/>
  <c r="AM2273" i="2" s="1"/>
  <c r="J2273" i="2"/>
  <c r="AF2272" i="2"/>
  <c r="AI2272" i="2" s="1"/>
  <c r="AE2272" i="2"/>
  <c r="AB2272" i="2"/>
  <c r="AA2272" i="2"/>
  <c r="AJ2272" i="2" s="1"/>
  <c r="J2272" i="2"/>
  <c r="AF2271" i="2"/>
  <c r="AI2271" i="2" s="1"/>
  <c r="AE2271" i="2"/>
  <c r="AB2271" i="2"/>
  <c r="AA2271" i="2"/>
  <c r="AJ2271" i="2" s="1"/>
  <c r="J2271" i="2"/>
  <c r="AF2270" i="2"/>
  <c r="AI2270" i="2" s="1"/>
  <c r="AE2270" i="2"/>
  <c r="AB2270" i="2"/>
  <c r="AA2270" i="2"/>
  <c r="AJ2270" i="2" s="1"/>
  <c r="J2270" i="2"/>
  <c r="AF2269" i="2"/>
  <c r="AI2269" i="2" s="1"/>
  <c r="AE2269" i="2"/>
  <c r="AB2269" i="2"/>
  <c r="AA2269" i="2"/>
  <c r="AJ2269" i="2" s="1"/>
  <c r="J2269" i="2"/>
  <c r="AF2268" i="2"/>
  <c r="AG2268" i="2" s="1"/>
  <c r="AE2268" i="2"/>
  <c r="AB2268" i="2"/>
  <c r="AA2268" i="2"/>
  <c r="AJ2268" i="2" s="1"/>
  <c r="J2268" i="2"/>
  <c r="AF2267" i="2"/>
  <c r="AG2267" i="2" s="1"/>
  <c r="AE2267" i="2"/>
  <c r="AB2267" i="2"/>
  <c r="AA2267" i="2"/>
  <c r="AJ2267" i="2" s="1"/>
  <c r="J2267" i="2"/>
  <c r="AF2266" i="2"/>
  <c r="AI2266" i="2" s="1"/>
  <c r="AE2266" i="2"/>
  <c r="AB2266" i="2"/>
  <c r="AA2266" i="2"/>
  <c r="AJ2266" i="2" s="1"/>
  <c r="J2266" i="2"/>
  <c r="AF2265" i="2"/>
  <c r="AI2265" i="2" s="1"/>
  <c r="AE2265" i="2"/>
  <c r="AB2265" i="2"/>
  <c r="AC2266" i="2" s="1"/>
  <c r="AA2265" i="2"/>
  <c r="AJ2265" i="2" s="1"/>
  <c r="J2265" i="2"/>
  <c r="AF2264" i="2"/>
  <c r="AI2264" i="2" s="1"/>
  <c r="AE2264" i="2"/>
  <c r="AB2264" i="2"/>
  <c r="AA2264" i="2"/>
  <c r="AJ2264" i="2" s="1"/>
  <c r="J2264" i="2"/>
  <c r="AF2263" i="2"/>
  <c r="AG2263" i="2" s="1"/>
  <c r="AE2263" i="2"/>
  <c r="AB2263" i="2"/>
  <c r="AA2263" i="2"/>
  <c r="AJ2263" i="2" s="1"/>
  <c r="J2263" i="2"/>
  <c r="AF2262" i="2"/>
  <c r="AG2262" i="2" s="1"/>
  <c r="AE2262" i="2"/>
  <c r="AB2262" i="2"/>
  <c r="AA2262" i="2"/>
  <c r="AJ2262" i="2" s="1"/>
  <c r="J2262" i="2"/>
  <c r="AF2261" i="2"/>
  <c r="AI2261" i="2" s="1"/>
  <c r="AE2261" i="2"/>
  <c r="AB2261" i="2"/>
  <c r="AA2261" i="2"/>
  <c r="AJ2261" i="2" s="1"/>
  <c r="J2261" i="2"/>
  <c r="AF2260" i="2"/>
  <c r="AG2260" i="2" s="1"/>
  <c r="AE2260" i="2"/>
  <c r="AB2260" i="2"/>
  <c r="AA2260" i="2"/>
  <c r="AJ2260" i="2" s="1"/>
  <c r="J2260" i="2"/>
  <c r="AF2259" i="2"/>
  <c r="AG2259" i="2" s="1"/>
  <c r="AE2259" i="2"/>
  <c r="AB2259" i="2"/>
  <c r="AA2259" i="2"/>
  <c r="AJ2259" i="2" s="1"/>
  <c r="J2259" i="2"/>
  <c r="AF2258" i="2"/>
  <c r="AI2258" i="2" s="1"/>
  <c r="AE2258" i="2"/>
  <c r="AB2258" i="2"/>
  <c r="AA2258" i="2"/>
  <c r="AJ2258" i="2" s="1"/>
  <c r="J2258" i="2"/>
  <c r="AF2257" i="2"/>
  <c r="AI2257" i="2" s="1"/>
  <c r="AE2257" i="2"/>
  <c r="AB2257" i="2"/>
  <c r="AA2257" i="2"/>
  <c r="AJ2257" i="2" s="1"/>
  <c r="J2257" i="2"/>
  <c r="AF2256" i="2"/>
  <c r="AG2256" i="2" s="1"/>
  <c r="AE2256" i="2"/>
  <c r="AB2256" i="2"/>
  <c r="AC2256" i="2" s="1"/>
  <c r="AA2256" i="2"/>
  <c r="AJ2256" i="2" s="1"/>
  <c r="AK2256" i="2" s="1"/>
  <c r="J2256" i="2"/>
  <c r="AF2255" i="2"/>
  <c r="AG2255" i="2" s="1"/>
  <c r="AE2255" i="2"/>
  <c r="AB2255" i="2"/>
  <c r="AA2255" i="2"/>
  <c r="AJ2255" i="2" s="1"/>
  <c r="J2255" i="2"/>
  <c r="AF2254" i="2"/>
  <c r="AI2254" i="2" s="1"/>
  <c r="AE2254" i="2"/>
  <c r="AB2254" i="2"/>
  <c r="AA2254" i="2"/>
  <c r="AJ2254" i="2" s="1"/>
  <c r="J2254" i="2"/>
  <c r="AF2253" i="2"/>
  <c r="AI2253" i="2" s="1"/>
  <c r="AE2253" i="2"/>
  <c r="AB2253" i="2"/>
  <c r="AA2253" i="2"/>
  <c r="AJ2253" i="2" s="1"/>
  <c r="J2253" i="2"/>
  <c r="AF2252" i="2"/>
  <c r="AI2252" i="2" s="1"/>
  <c r="AE2252" i="2"/>
  <c r="AB2252" i="2"/>
  <c r="AA2252" i="2"/>
  <c r="AJ2252" i="2" s="1"/>
  <c r="J2252" i="2"/>
  <c r="AF2251" i="2"/>
  <c r="AI2251" i="2" s="1"/>
  <c r="AE2251" i="2"/>
  <c r="AB2251" i="2"/>
  <c r="AA2251" i="2"/>
  <c r="AJ2251" i="2" s="1"/>
  <c r="J2251" i="2"/>
  <c r="AF2250" i="2"/>
  <c r="AI2250" i="2" s="1"/>
  <c r="AE2250" i="2"/>
  <c r="AB2250" i="2"/>
  <c r="AA2250" i="2"/>
  <c r="AJ2250" i="2" s="1"/>
  <c r="J2250" i="2"/>
  <c r="AF2249" i="2"/>
  <c r="AI2249" i="2" s="1"/>
  <c r="AE2249" i="2"/>
  <c r="AB2249" i="2"/>
  <c r="AC2249" i="2" s="1"/>
  <c r="AA2249" i="2"/>
  <c r="AJ2249" i="2" s="1"/>
  <c r="AK2249" i="2" s="1"/>
  <c r="J2249" i="2"/>
  <c r="AF2248" i="2"/>
  <c r="AI2248" i="2" s="1"/>
  <c r="AE2248" i="2"/>
  <c r="AB2248" i="2"/>
  <c r="AA2248" i="2"/>
  <c r="AJ2248" i="2" s="1"/>
  <c r="J2248" i="2"/>
  <c r="AF2247" i="2"/>
  <c r="AI2247" i="2" s="1"/>
  <c r="AE2247" i="2"/>
  <c r="AB2247" i="2"/>
  <c r="AA2247" i="2"/>
  <c r="AJ2247" i="2" s="1"/>
  <c r="J2247" i="2"/>
  <c r="AF2246" i="2"/>
  <c r="AI2246" i="2" s="1"/>
  <c r="AE2246" i="2"/>
  <c r="AB2246" i="2"/>
  <c r="AA2246" i="2"/>
  <c r="AJ2246" i="2" s="1"/>
  <c r="J2246" i="2"/>
  <c r="AF2245" i="2"/>
  <c r="AI2245" i="2" s="1"/>
  <c r="AE2245" i="2"/>
  <c r="AB2245" i="2"/>
  <c r="AA2245" i="2"/>
  <c r="AJ2245" i="2" s="1"/>
  <c r="J2245" i="2"/>
  <c r="AF2244" i="2"/>
  <c r="AI2244" i="2" s="1"/>
  <c r="AE2244" i="2"/>
  <c r="AB2244" i="2"/>
  <c r="AA2244" i="2"/>
  <c r="AJ2244" i="2" s="1"/>
  <c r="J2244" i="2"/>
  <c r="AF2243" i="2"/>
  <c r="AI2243" i="2" s="1"/>
  <c r="AE2243" i="2"/>
  <c r="AB2243" i="2"/>
  <c r="AA2243" i="2"/>
  <c r="AJ2243" i="2" s="1"/>
  <c r="J2243" i="2"/>
  <c r="AF2242" i="2"/>
  <c r="AI2242" i="2" s="1"/>
  <c r="AE2242" i="2"/>
  <c r="AB2242" i="2"/>
  <c r="AA2242" i="2"/>
  <c r="AJ2242" i="2" s="1"/>
  <c r="J2242" i="2"/>
  <c r="AF2241" i="2"/>
  <c r="AE2241" i="2"/>
  <c r="AB2241" i="2"/>
  <c r="AA2241" i="2"/>
  <c r="AJ2241" i="2" s="1"/>
  <c r="J2241" i="2"/>
  <c r="AF2240" i="2"/>
  <c r="AI2240" i="2" s="1"/>
  <c r="AE2240" i="2"/>
  <c r="AB2240" i="2"/>
  <c r="AA2240" i="2"/>
  <c r="AJ2240" i="2" s="1"/>
  <c r="J2240" i="2"/>
  <c r="AF2239" i="2"/>
  <c r="AE2239" i="2"/>
  <c r="AB2239" i="2"/>
  <c r="AA2239" i="2"/>
  <c r="AJ2239" i="2" s="1"/>
  <c r="J2239" i="2"/>
  <c r="AF2238" i="2"/>
  <c r="AG2238" i="2" s="1"/>
  <c r="AE2238" i="2"/>
  <c r="AB2238" i="2"/>
  <c r="AC2238" i="2" s="1"/>
  <c r="AA2238" i="2"/>
  <c r="J2238" i="2"/>
  <c r="AF2237" i="2"/>
  <c r="AI2237" i="2" s="1"/>
  <c r="AE2237" i="2"/>
  <c r="AB2237" i="2"/>
  <c r="AC2237" i="2" s="1"/>
  <c r="AA2237" i="2"/>
  <c r="AJ2237" i="2" s="1"/>
  <c r="AK2237" i="2" s="1"/>
  <c r="J2237" i="2"/>
  <c r="AF2236" i="2"/>
  <c r="AI2236" i="2" s="1"/>
  <c r="AE2236" i="2"/>
  <c r="AB2236" i="2"/>
  <c r="AA2236" i="2"/>
  <c r="AJ2236" i="2" s="1"/>
  <c r="J2236" i="2"/>
  <c r="AF2235" i="2"/>
  <c r="AG2235" i="2" s="1"/>
  <c r="AE2235" i="2"/>
  <c r="AB2235" i="2"/>
  <c r="AA2235" i="2"/>
  <c r="AJ2235" i="2" s="1"/>
  <c r="J2235" i="2"/>
  <c r="AF2234" i="2"/>
  <c r="AE2234" i="2"/>
  <c r="AB2234" i="2"/>
  <c r="AA2234" i="2"/>
  <c r="AJ2234" i="2" s="1"/>
  <c r="J2234" i="2"/>
  <c r="AF2233" i="2"/>
  <c r="AE2233" i="2"/>
  <c r="AB2233" i="2"/>
  <c r="AA2233" i="2"/>
  <c r="AJ2233" i="2" s="1"/>
  <c r="J2233" i="2"/>
  <c r="AF2232" i="2"/>
  <c r="AI2232" i="2" s="1"/>
  <c r="AE2232" i="2"/>
  <c r="AB2232" i="2"/>
  <c r="AA2232" i="2"/>
  <c r="AJ2232" i="2" s="1"/>
  <c r="J2232" i="2"/>
  <c r="AF2231" i="2"/>
  <c r="AI2231" i="2" s="1"/>
  <c r="AE2231" i="2"/>
  <c r="AB2231" i="2"/>
  <c r="AA2231" i="2"/>
  <c r="AJ2231" i="2" s="1"/>
  <c r="J2231" i="2"/>
  <c r="AF2230" i="2"/>
  <c r="AI2230" i="2" s="1"/>
  <c r="AE2230" i="2"/>
  <c r="AB2230" i="2"/>
  <c r="AA2230" i="2"/>
  <c r="AJ2230" i="2" s="1"/>
  <c r="J2230" i="2"/>
  <c r="AF2229" i="2"/>
  <c r="AE2229" i="2"/>
  <c r="AB2229" i="2"/>
  <c r="AA2229" i="2"/>
  <c r="AJ2229" i="2" s="1"/>
  <c r="J2229" i="2"/>
  <c r="AF2228" i="2"/>
  <c r="AI2228" i="2" s="1"/>
  <c r="AE2228" i="2"/>
  <c r="AB2228" i="2"/>
  <c r="AA2228" i="2"/>
  <c r="AJ2228" i="2" s="1"/>
  <c r="J2228" i="2"/>
  <c r="AF2227" i="2"/>
  <c r="AE2227" i="2"/>
  <c r="AB2227" i="2"/>
  <c r="AA2227" i="2"/>
  <c r="AJ2227" i="2" s="1"/>
  <c r="J2227" i="2"/>
  <c r="AF2226" i="2"/>
  <c r="AI2226" i="2" s="1"/>
  <c r="AE2226" i="2"/>
  <c r="AB2226" i="2"/>
  <c r="AA2226" i="2"/>
  <c r="AJ2226" i="2" s="1"/>
  <c r="J2226" i="2"/>
  <c r="AF2225" i="2"/>
  <c r="AI2225" i="2" s="1"/>
  <c r="AE2225" i="2"/>
  <c r="AB2225" i="2"/>
  <c r="AA2225" i="2"/>
  <c r="AJ2225" i="2" s="1"/>
  <c r="J2225" i="2"/>
  <c r="AF2224" i="2"/>
  <c r="AG2224" i="2" s="1"/>
  <c r="AE2224" i="2"/>
  <c r="AB2224" i="2"/>
  <c r="AC2224" i="2" s="1"/>
  <c r="AD2224" i="2" s="1"/>
  <c r="AA2224" i="2"/>
  <c r="AJ2224" i="2" s="1"/>
  <c r="AK2224" i="2" s="1"/>
  <c r="AM2224" i="2" s="1"/>
  <c r="J2224" i="2"/>
  <c r="AF2223" i="2"/>
  <c r="AI2223" i="2" s="1"/>
  <c r="AE2223" i="2"/>
  <c r="AB2223" i="2"/>
  <c r="AA2223" i="2"/>
  <c r="AJ2223" i="2" s="1"/>
  <c r="J2223" i="2"/>
  <c r="AF2222" i="2"/>
  <c r="AI2222" i="2" s="1"/>
  <c r="AE2222" i="2"/>
  <c r="AB2222" i="2"/>
  <c r="AA2222" i="2"/>
  <c r="AJ2222" i="2" s="1"/>
  <c r="J2222" i="2"/>
  <c r="AF2221" i="2"/>
  <c r="AG2221" i="2" s="1"/>
  <c r="AE2221" i="2"/>
  <c r="AB2221" i="2"/>
  <c r="AC2221" i="2" s="1"/>
  <c r="AA2221" i="2"/>
  <c r="AJ2221" i="2" s="1"/>
  <c r="AK2221" i="2" s="1"/>
  <c r="J2221" i="2"/>
  <c r="AF2220" i="2"/>
  <c r="AG2220" i="2" s="1"/>
  <c r="AE2220" i="2"/>
  <c r="AB2220" i="2"/>
  <c r="AA2220" i="2"/>
  <c r="AJ2220" i="2" s="1"/>
  <c r="J2220" i="2"/>
  <c r="AF2219" i="2"/>
  <c r="AG2219" i="2" s="1"/>
  <c r="AE2219" i="2"/>
  <c r="AB2219" i="2"/>
  <c r="AA2219" i="2"/>
  <c r="AJ2219" i="2" s="1"/>
  <c r="J2219" i="2"/>
  <c r="AF2218" i="2"/>
  <c r="AG2218" i="2" s="1"/>
  <c r="AE2218" i="2"/>
  <c r="AB2218" i="2"/>
  <c r="AA2218" i="2"/>
  <c r="AJ2218" i="2" s="1"/>
  <c r="J2218" i="2"/>
  <c r="AF2217" i="2"/>
  <c r="AE2217" i="2"/>
  <c r="AB2217" i="2"/>
  <c r="AA2217" i="2"/>
  <c r="AJ2217" i="2" s="1"/>
  <c r="J2217" i="2"/>
  <c r="AF2216" i="2"/>
  <c r="AI2216" i="2" s="1"/>
  <c r="AE2216" i="2"/>
  <c r="AB2216" i="2"/>
  <c r="AC2216" i="2" s="1"/>
  <c r="AD2216" i="2" s="1"/>
  <c r="AA2216" i="2"/>
  <c r="AJ2216" i="2" s="1"/>
  <c r="AK2216" i="2" s="1"/>
  <c r="J2216" i="2"/>
  <c r="AF2215" i="2"/>
  <c r="AG2215" i="2" s="1"/>
  <c r="AE2215" i="2"/>
  <c r="AB2215" i="2"/>
  <c r="AA2215" i="2"/>
  <c r="AJ2215" i="2" s="1"/>
  <c r="J2215" i="2"/>
  <c r="AF2214" i="2"/>
  <c r="AG2214" i="2" s="1"/>
  <c r="AE2214" i="2"/>
  <c r="AB2214" i="2"/>
  <c r="AA2214" i="2"/>
  <c r="AJ2214" i="2" s="1"/>
  <c r="J2214" i="2"/>
  <c r="AF2213" i="2"/>
  <c r="AG2213" i="2" s="1"/>
  <c r="AE2213" i="2"/>
  <c r="AB2213" i="2"/>
  <c r="AC2213" i="2" s="1"/>
  <c r="AA2213" i="2"/>
  <c r="AJ2213" i="2" s="1"/>
  <c r="AK2213" i="2" s="1"/>
  <c r="J2213" i="2"/>
  <c r="AF2212" i="2"/>
  <c r="AI2212" i="2" s="1"/>
  <c r="AE2212" i="2"/>
  <c r="AB2212" i="2"/>
  <c r="AA2212" i="2"/>
  <c r="AJ2212" i="2" s="1"/>
  <c r="J2212" i="2"/>
  <c r="AF2211" i="2"/>
  <c r="AG2211" i="2" s="1"/>
  <c r="AE2211" i="2"/>
  <c r="AB2211" i="2"/>
  <c r="AA2211" i="2"/>
  <c r="AJ2211" i="2" s="1"/>
  <c r="J2211" i="2"/>
  <c r="AF2210" i="2"/>
  <c r="AI2210" i="2" s="1"/>
  <c r="AE2210" i="2"/>
  <c r="AB2210" i="2"/>
  <c r="AA2210" i="2"/>
  <c r="AJ2210" i="2" s="1"/>
  <c r="J2210" i="2"/>
  <c r="AF2209" i="2"/>
  <c r="AG2209" i="2" s="1"/>
  <c r="AE2209" i="2"/>
  <c r="AB2209" i="2"/>
  <c r="AC2209" i="2" s="1"/>
  <c r="AA2209" i="2"/>
  <c r="AJ2209" i="2" s="1"/>
  <c r="AK2209" i="2" s="1"/>
  <c r="J2209" i="2"/>
  <c r="AF2208" i="2"/>
  <c r="AI2208" i="2" s="1"/>
  <c r="AE2208" i="2"/>
  <c r="AB2208" i="2"/>
  <c r="AA2208" i="2"/>
  <c r="AJ2208" i="2" s="1"/>
  <c r="J2208" i="2"/>
  <c r="AF2207" i="2"/>
  <c r="AG2207" i="2" s="1"/>
  <c r="AE2207" i="2"/>
  <c r="AB2207" i="2"/>
  <c r="AA2207" i="2"/>
  <c r="AJ2207" i="2" s="1"/>
  <c r="J2207" i="2"/>
  <c r="AF2206" i="2"/>
  <c r="AG2206" i="2" s="1"/>
  <c r="AE2206" i="2"/>
  <c r="AB2206" i="2"/>
  <c r="AA2206" i="2"/>
  <c r="AJ2206" i="2" s="1"/>
  <c r="J2206" i="2"/>
  <c r="AF2205" i="2"/>
  <c r="AG2205" i="2" s="1"/>
  <c r="AE2205" i="2"/>
  <c r="AB2205" i="2"/>
  <c r="AC2205" i="2" s="1"/>
  <c r="AA2205" i="2"/>
  <c r="AJ2205" i="2" s="1"/>
  <c r="AK2205" i="2" s="1"/>
  <c r="J2205" i="2"/>
  <c r="AF2204" i="2"/>
  <c r="AG2204" i="2" s="1"/>
  <c r="AE2204" i="2"/>
  <c r="AB2204" i="2"/>
  <c r="AA2204" i="2"/>
  <c r="AJ2204" i="2" s="1"/>
  <c r="J2204" i="2"/>
  <c r="AF2203" i="2"/>
  <c r="AE2203" i="2"/>
  <c r="AB2203" i="2"/>
  <c r="AA2203" i="2"/>
  <c r="AJ2203" i="2" s="1"/>
  <c r="J2203" i="2"/>
  <c r="AF2202" i="2"/>
  <c r="AI2202" i="2" s="1"/>
  <c r="AE2202" i="2"/>
  <c r="AB2202" i="2"/>
  <c r="AA2202" i="2"/>
  <c r="AJ2202" i="2" s="1"/>
  <c r="J2202" i="2"/>
  <c r="AF2201" i="2"/>
  <c r="AG2201" i="2" s="1"/>
  <c r="AE2201" i="2"/>
  <c r="AB2201" i="2"/>
  <c r="AA2201" i="2"/>
  <c r="AJ2201" i="2" s="1"/>
  <c r="J2201" i="2"/>
  <c r="AF2200" i="2"/>
  <c r="AI2200" i="2" s="1"/>
  <c r="AE2200" i="2"/>
  <c r="AB2200" i="2"/>
  <c r="AC2200" i="2" s="1"/>
  <c r="AA2200" i="2"/>
  <c r="AJ2200" i="2" s="1"/>
  <c r="AK2200" i="2" s="1"/>
  <c r="J2200" i="2"/>
  <c r="AF2199" i="2"/>
  <c r="AG2199" i="2" s="1"/>
  <c r="AE2199" i="2"/>
  <c r="AB2199" i="2"/>
  <c r="AA2199" i="2"/>
  <c r="AJ2199" i="2" s="1"/>
  <c r="J2199" i="2"/>
  <c r="AF2198" i="2"/>
  <c r="AI2198" i="2" s="1"/>
  <c r="AE2198" i="2"/>
  <c r="AB2198" i="2"/>
  <c r="AC2198" i="2" s="1"/>
  <c r="AA2198" i="2"/>
  <c r="AJ2198" i="2" s="1"/>
  <c r="AK2198" i="2" s="1"/>
  <c r="J2198" i="2"/>
  <c r="AF2197" i="2"/>
  <c r="AI2197" i="2" s="1"/>
  <c r="AE2197" i="2"/>
  <c r="AB2197" i="2"/>
  <c r="AA2197" i="2"/>
  <c r="AJ2197" i="2" s="1"/>
  <c r="J2197" i="2"/>
  <c r="AF2196" i="2"/>
  <c r="AI2196" i="2" s="1"/>
  <c r="AE2196" i="2"/>
  <c r="AB2196" i="2"/>
  <c r="AA2196" i="2"/>
  <c r="AJ2196" i="2" s="1"/>
  <c r="J2196" i="2"/>
  <c r="AF2195" i="2"/>
  <c r="AG2195" i="2" s="1"/>
  <c r="AE2195" i="2"/>
  <c r="AB2195" i="2"/>
  <c r="AC2195" i="2" s="1"/>
  <c r="AD2195" i="2" s="1"/>
  <c r="AA2195" i="2"/>
  <c r="AJ2195" i="2" s="1"/>
  <c r="AK2195" i="2" s="1"/>
  <c r="J2195" i="2"/>
  <c r="AF2194" i="2"/>
  <c r="AG2194" i="2" s="1"/>
  <c r="AE2194" i="2"/>
  <c r="AB2194" i="2"/>
  <c r="AA2194" i="2"/>
  <c r="AJ2194" i="2" s="1"/>
  <c r="J2194" i="2"/>
  <c r="AF2193" i="2"/>
  <c r="AE2193" i="2"/>
  <c r="AB2193" i="2"/>
  <c r="AA2193" i="2"/>
  <c r="AJ2193" i="2" s="1"/>
  <c r="J2193" i="2"/>
  <c r="AF2192" i="2"/>
  <c r="AG2192" i="2" s="1"/>
  <c r="AE2192" i="2"/>
  <c r="AB2192" i="2"/>
  <c r="AA2192" i="2"/>
  <c r="AJ2192" i="2" s="1"/>
  <c r="J2192" i="2"/>
  <c r="AF2191" i="2"/>
  <c r="AE2191" i="2"/>
  <c r="AB2191" i="2"/>
  <c r="AA2191" i="2"/>
  <c r="AJ2191" i="2" s="1"/>
  <c r="J2191" i="2"/>
  <c r="AF2190" i="2"/>
  <c r="AG2190" i="2" s="1"/>
  <c r="AE2190" i="2"/>
  <c r="AB2190" i="2"/>
  <c r="AC2190" i="2" s="1"/>
  <c r="AA2190" i="2"/>
  <c r="AJ2190" i="2" s="1"/>
  <c r="AK2190" i="2" s="1"/>
  <c r="J2190" i="2"/>
  <c r="AF2189" i="2"/>
  <c r="AE2189" i="2"/>
  <c r="AB2189" i="2"/>
  <c r="AA2189" i="2"/>
  <c r="AJ2189" i="2" s="1"/>
  <c r="J2189" i="2"/>
  <c r="AF2188" i="2"/>
  <c r="AG2188" i="2" s="1"/>
  <c r="AE2188" i="2"/>
  <c r="AB2188" i="2"/>
  <c r="AA2188" i="2"/>
  <c r="AJ2188" i="2" s="1"/>
  <c r="J2188" i="2"/>
  <c r="AF2187" i="2"/>
  <c r="AI2187" i="2" s="1"/>
  <c r="AE2187" i="2"/>
  <c r="AB2187" i="2"/>
  <c r="AA2187" i="2"/>
  <c r="AJ2187" i="2" s="1"/>
  <c r="J2187" i="2"/>
  <c r="AF2186" i="2"/>
  <c r="AG2186" i="2" s="1"/>
  <c r="AE2186" i="2"/>
  <c r="AB2186" i="2"/>
  <c r="AA2186" i="2"/>
  <c r="AJ2186" i="2" s="1"/>
  <c r="J2186" i="2"/>
  <c r="AF2185" i="2"/>
  <c r="AE2185" i="2"/>
  <c r="AB2185" i="2"/>
  <c r="AA2185" i="2"/>
  <c r="AJ2185" i="2" s="1"/>
  <c r="J2185" i="2"/>
  <c r="AF2184" i="2"/>
  <c r="AG2184" i="2" s="1"/>
  <c r="AE2184" i="2"/>
  <c r="AB2184" i="2"/>
  <c r="AA2184" i="2"/>
  <c r="AJ2184" i="2" s="1"/>
  <c r="J2184" i="2"/>
  <c r="AF2183" i="2"/>
  <c r="AI2183" i="2" s="1"/>
  <c r="AE2183" i="2"/>
  <c r="AB2183" i="2"/>
  <c r="AA2183" i="2"/>
  <c r="AJ2183" i="2" s="1"/>
  <c r="J2183" i="2"/>
  <c r="AF2182" i="2"/>
  <c r="AE2182" i="2"/>
  <c r="AB2182" i="2"/>
  <c r="AA2182" i="2"/>
  <c r="AJ2182" i="2" s="1"/>
  <c r="J2182" i="2"/>
  <c r="AF2181" i="2"/>
  <c r="AE2181" i="2"/>
  <c r="AB2181" i="2"/>
  <c r="AA2181" i="2"/>
  <c r="AJ2181" i="2" s="1"/>
  <c r="J2181" i="2"/>
  <c r="AF2180" i="2"/>
  <c r="AG2180" i="2" s="1"/>
  <c r="AE2180" i="2"/>
  <c r="AB2180" i="2"/>
  <c r="AA2180" i="2"/>
  <c r="AJ2180" i="2" s="1"/>
  <c r="J2180" i="2"/>
  <c r="AF2179" i="2"/>
  <c r="AI2179" i="2" s="1"/>
  <c r="AE2179" i="2"/>
  <c r="AB2179" i="2"/>
  <c r="AA2179" i="2"/>
  <c r="AJ2179" i="2" s="1"/>
  <c r="J2179" i="2"/>
  <c r="AF2178" i="2"/>
  <c r="AE2178" i="2"/>
  <c r="AB2178" i="2"/>
  <c r="AA2178" i="2"/>
  <c r="AJ2178" i="2" s="1"/>
  <c r="J2178" i="2"/>
  <c r="AF2177" i="2"/>
  <c r="AE2177" i="2"/>
  <c r="AB2177" i="2"/>
  <c r="AC2177" i="2" s="1"/>
  <c r="AA2177" i="2"/>
  <c r="AJ2177" i="2" s="1"/>
  <c r="AK2177" i="2" s="1"/>
  <c r="AM2177" i="2" s="1"/>
  <c r="J2177" i="2"/>
  <c r="AF2176" i="2"/>
  <c r="AG2176" i="2" s="1"/>
  <c r="AE2176" i="2"/>
  <c r="AB2176" i="2"/>
  <c r="AA2176" i="2"/>
  <c r="AJ2176" i="2" s="1"/>
  <c r="J2176" i="2"/>
  <c r="AF2175" i="2"/>
  <c r="AI2175" i="2" s="1"/>
  <c r="AE2175" i="2"/>
  <c r="AB2175" i="2"/>
  <c r="AA2175" i="2"/>
  <c r="AJ2175" i="2" s="1"/>
  <c r="J2175" i="2"/>
  <c r="AF2174" i="2"/>
  <c r="AE2174" i="2"/>
  <c r="AB2174" i="2"/>
  <c r="AA2174" i="2"/>
  <c r="AJ2174" i="2" s="1"/>
  <c r="J2174" i="2"/>
  <c r="AF2173" i="2"/>
  <c r="AI2173" i="2" s="1"/>
  <c r="AE2173" i="2"/>
  <c r="AB2173" i="2"/>
  <c r="AA2173" i="2"/>
  <c r="AJ2173" i="2" s="1"/>
  <c r="J2173" i="2"/>
  <c r="AF2172" i="2"/>
  <c r="AG2172" i="2" s="1"/>
  <c r="AE2172" i="2"/>
  <c r="AB2172" i="2"/>
  <c r="AA2172" i="2"/>
  <c r="AJ2172" i="2" s="1"/>
  <c r="J2172" i="2"/>
  <c r="AF2171" i="2"/>
  <c r="AI2171" i="2" s="1"/>
  <c r="AE2171" i="2"/>
  <c r="AB2171" i="2"/>
  <c r="AA2171" i="2"/>
  <c r="AJ2171" i="2" s="1"/>
  <c r="J2171" i="2"/>
  <c r="AF2170" i="2"/>
  <c r="AG2170" i="2" s="1"/>
  <c r="AE2170" i="2"/>
  <c r="AB2170" i="2"/>
  <c r="AA2170" i="2"/>
  <c r="AJ2170" i="2" s="1"/>
  <c r="J2170" i="2"/>
  <c r="AF2169" i="2"/>
  <c r="AI2169" i="2" s="1"/>
  <c r="AE2169" i="2"/>
  <c r="AB2169" i="2"/>
  <c r="AA2169" i="2"/>
  <c r="AJ2169" i="2" s="1"/>
  <c r="J2169" i="2"/>
  <c r="AF2168" i="2"/>
  <c r="AG2168" i="2" s="1"/>
  <c r="AE2168" i="2"/>
  <c r="AB2168" i="2"/>
  <c r="AA2168" i="2"/>
  <c r="AJ2168" i="2" s="1"/>
  <c r="J2168" i="2"/>
  <c r="AF2167" i="2"/>
  <c r="AG2167" i="2" s="1"/>
  <c r="AE2167" i="2"/>
  <c r="AB2167" i="2"/>
  <c r="AA2167" i="2"/>
  <c r="AJ2167" i="2" s="1"/>
  <c r="J2167" i="2"/>
  <c r="AF2166" i="2"/>
  <c r="AG2166" i="2" s="1"/>
  <c r="AE2166" i="2"/>
  <c r="AB2166" i="2"/>
  <c r="AA2166" i="2"/>
  <c r="AJ2166" i="2" s="1"/>
  <c r="J2166" i="2"/>
  <c r="AF2165" i="2"/>
  <c r="AI2165" i="2" s="1"/>
  <c r="AE2165" i="2"/>
  <c r="AB2165" i="2"/>
  <c r="AA2165" i="2"/>
  <c r="AJ2165" i="2" s="1"/>
  <c r="J2165" i="2"/>
  <c r="AF2164" i="2"/>
  <c r="AG2164" i="2" s="1"/>
  <c r="AE2164" i="2"/>
  <c r="AB2164" i="2"/>
  <c r="AA2164" i="2"/>
  <c r="AJ2164" i="2" s="1"/>
  <c r="J2164" i="2"/>
  <c r="AF2163" i="2"/>
  <c r="AI2163" i="2" s="1"/>
  <c r="AE2163" i="2"/>
  <c r="AB2163" i="2"/>
  <c r="AA2163" i="2"/>
  <c r="AJ2163" i="2" s="1"/>
  <c r="J2163" i="2"/>
  <c r="AF2162" i="2"/>
  <c r="AG2162" i="2" s="1"/>
  <c r="AE2162" i="2"/>
  <c r="AB2162" i="2"/>
  <c r="AA2162" i="2"/>
  <c r="AJ2162" i="2" s="1"/>
  <c r="J2162" i="2"/>
  <c r="AF2161" i="2"/>
  <c r="AI2161" i="2" s="1"/>
  <c r="AE2161" i="2"/>
  <c r="AB2161" i="2"/>
  <c r="AA2161" i="2"/>
  <c r="AJ2161" i="2" s="1"/>
  <c r="J2161" i="2"/>
  <c r="AF2160" i="2"/>
  <c r="AG2160" i="2" s="1"/>
  <c r="AE2160" i="2"/>
  <c r="AB2160" i="2"/>
  <c r="AA2160" i="2"/>
  <c r="AJ2160" i="2" s="1"/>
  <c r="J2160" i="2"/>
  <c r="AF2159" i="2"/>
  <c r="AE2159" i="2"/>
  <c r="AB2159" i="2"/>
  <c r="AC2159" i="2" s="1"/>
  <c r="AD2159" i="2" s="1"/>
  <c r="AA2159" i="2"/>
  <c r="AJ2159" i="2" s="1"/>
  <c r="AK2159" i="2" s="1"/>
  <c r="J2159" i="2"/>
  <c r="AF2158" i="2"/>
  <c r="AI2158" i="2" s="1"/>
  <c r="AE2158" i="2"/>
  <c r="AB2158" i="2"/>
  <c r="AA2158" i="2"/>
  <c r="AJ2158" i="2" s="1"/>
  <c r="J2158" i="2"/>
  <c r="AF2157" i="2"/>
  <c r="AI2157" i="2" s="1"/>
  <c r="AE2157" i="2"/>
  <c r="AB2157" i="2"/>
  <c r="AA2157" i="2"/>
  <c r="AJ2157" i="2" s="1"/>
  <c r="J2157" i="2"/>
  <c r="AF2156" i="2"/>
  <c r="AI2156" i="2" s="1"/>
  <c r="AE2156" i="2"/>
  <c r="AB2156" i="2"/>
  <c r="AC2156" i="2" s="1"/>
  <c r="AA2156" i="2"/>
  <c r="AJ2156" i="2" s="1"/>
  <c r="AK2156" i="2" s="1"/>
  <c r="J2156" i="2"/>
  <c r="AF2155" i="2"/>
  <c r="AI2155" i="2" s="1"/>
  <c r="AE2155" i="2"/>
  <c r="AB2155" i="2"/>
  <c r="AA2155" i="2"/>
  <c r="AJ2155" i="2" s="1"/>
  <c r="J2155" i="2"/>
  <c r="AF2154" i="2"/>
  <c r="AE2154" i="2"/>
  <c r="AB2154" i="2"/>
  <c r="AC2154" i="2" s="1"/>
  <c r="AA2154" i="2"/>
  <c r="AJ2154" i="2" s="1"/>
  <c r="AK2154" i="2" s="1"/>
  <c r="J2154" i="2"/>
  <c r="AF2153" i="2"/>
  <c r="AE2153" i="2"/>
  <c r="AB2153" i="2"/>
  <c r="AA2153" i="2"/>
  <c r="AJ2153" i="2" s="1"/>
  <c r="J2153" i="2"/>
  <c r="AF2152" i="2"/>
  <c r="AI2152" i="2" s="1"/>
  <c r="AE2152" i="2"/>
  <c r="AB2152" i="2"/>
  <c r="AA2152" i="2"/>
  <c r="AJ2152" i="2" s="1"/>
  <c r="J2152" i="2"/>
  <c r="AF2151" i="2"/>
  <c r="AG2151" i="2" s="1"/>
  <c r="AE2151" i="2"/>
  <c r="AB2151" i="2"/>
  <c r="AA2151" i="2"/>
  <c r="AJ2151" i="2" s="1"/>
  <c r="J2151" i="2"/>
  <c r="AF2150" i="2"/>
  <c r="AI2150" i="2" s="1"/>
  <c r="AE2150" i="2"/>
  <c r="AB2150" i="2"/>
  <c r="AA2150" i="2"/>
  <c r="AJ2150" i="2" s="1"/>
  <c r="J2150" i="2"/>
  <c r="AF2149" i="2"/>
  <c r="AI2149" i="2" s="1"/>
  <c r="AE2149" i="2"/>
  <c r="AB2149" i="2"/>
  <c r="AA2149" i="2"/>
  <c r="AJ2149" i="2" s="1"/>
  <c r="J2149" i="2"/>
  <c r="AF2148" i="2"/>
  <c r="AG2148" i="2" s="1"/>
  <c r="AE2148" i="2"/>
  <c r="AB2148" i="2"/>
  <c r="AA2148" i="2"/>
  <c r="AJ2148" i="2" s="1"/>
  <c r="J2148" i="2"/>
  <c r="AF2147" i="2"/>
  <c r="AI2147" i="2" s="1"/>
  <c r="AE2147" i="2"/>
  <c r="AB2147" i="2"/>
  <c r="AA2147" i="2"/>
  <c r="AJ2147" i="2" s="1"/>
  <c r="J2147" i="2"/>
  <c r="AF2146" i="2"/>
  <c r="AE2146" i="2"/>
  <c r="AB2146" i="2"/>
  <c r="AA2146" i="2"/>
  <c r="AJ2146" i="2" s="1"/>
  <c r="J2146" i="2"/>
  <c r="AF2145" i="2"/>
  <c r="AI2145" i="2" s="1"/>
  <c r="AE2145" i="2"/>
  <c r="AB2145" i="2"/>
  <c r="AA2145" i="2"/>
  <c r="AJ2145" i="2" s="1"/>
  <c r="J2145" i="2"/>
  <c r="AF2144" i="2"/>
  <c r="AG2144" i="2" s="1"/>
  <c r="AE2144" i="2"/>
  <c r="AB2144" i="2"/>
  <c r="AA2144" i="2"/>
  <c r="AJ2144" i="2" s="1"/>
  <c r="J2144" i="2"/>
  <c r="AF2143" i="2"/>
  <c r="AG2143" i="2" s="1"/>
  <c r="AE2143" i="2"/>
  <c r="AB2143" i="2"/>
  <c r="AA2143" i="2"/>
  <c r="AJ2143" i="2" s="1"/>
  <c r="J2143" i="2"/>
  <c r="AF2142" i="2"/>
  <c r="AI2142" i="2" s="1"/>
  <c r="AE2142" i="2"/>
  <c r="AB2142" i="2"/>
  <c r="AA2142" i="2"/>
  <c r="AJ2142" i="2" s="1"/>
  <c r="J2142" i="2"/>
  <c r="AF2141" i="2"/>
  <c r="AI2141" i="2" s="1"/>
  <c r="AE2141" i="2"/>
  <c r="AB2141" i="2"/>
  <c r="AA2141" i="2"/>
  <c r="AJ2141" i="2" s="1"/>
  <c r="J2141" i="2"/>
  <c r="AF2140" i="2"/>
  <c r="AG2140" i="2" s="1"/>
  <c r="AE2140" i="2"/>
  <c r="AB2140" i="2"/>
  <c r="AA2140" i="2"/>
  <c r="AJ2140" i="2" s="1"/>
  <c r="J2140" i="2"/>
  <c r="AF2139" i="2"/>
  <c r="AI2139" i="2" s="1"/>
  <c r="AE2139" i="2"/>
  <c r="AB2139" i="2"/>
  <c r="AA2139" i="2"/>
  <c r="AJ2139" i="2" s="1"/>
  <c r="J2139" i="2"/>
  <c r="AF2138" i="2"/>
  <c r="AE2138" i="2"/>
  <c r="AB2138" i="2"/>
  <c r="AA2138" i="2"/>
  <c r="AJ2138" i="2" s="1"/>
  <c r="J2138" i="2"/>
  <c r="AF2137" i="2"/>
  <c r="AI2137" i="2" s="1"/>
  <c r="AE2137" i="2"/>
  <c r="AB2137" i="2"/>
  <c r="AA2137" i="2"/>
  <c r="AJ2137" i="2" s="1"/>
  <c r="J2137" i="2"/>
  <c r="AF2136" i="2"/>
  <c r="AI2136" i="2" s="1"/>
  <c r="AE2136" i="2"/>
  <c r="AB2136" i="2"/>
  <c r="AA2136" i="2"/>
  <c r="AJ2136" i="2" s="1"/>
  <c r="J2136" i="2"/>
  <c r="AF2135" i="2"/>
  <c r="AG2135" i="2" s="1"/>
  <c r="AE2135" i="2"/>
  <c r="AB2135" i="2"/>
  <c r="AA2135" i="2"/>
  <c r="AJ2135" i="2" s="1"/>
  <c r="J2135" i="2"/>
  <c r="AF2134" i="2"/>
  <c r="AI2134" i="2" s="1"/>
  <c r="AE2134" i="2"/>
  <c r="AB2134" i="2"/>
  <c r="AA2134" i="2"/>
  <c r="AJ2134" i="2" s="1"/>
  <c r="J2134" i="2"/>
  <c r="AF2133" i="2"/>
  <c r="AI2133" i="2" s="1"/>
  <c r="AE2133" i="2"/>
  <c r="AB2133" i="2"/>
  <c r="AA2133" i="2"/>
  <c r="AJ2133" i="2" s="1"/>
  <c r="J2133" i="2"/>
  <c r="AF2132" i="2"/>
  <c r="AE2132" i="2"/>
  <c r="AB2132" i="2"/>
  <c r="AA2132" i="2"/>
  <c r="AJ2132" i="2" s="1"/>
  <c r="J2132" i="2"/>
  <c r="AF2131" i="2"/>
  <c r="AI2131" i="2" s="1"/>
  <c r="AE2131" i="2"/>
  <c r="AB2131" i="2"/>
  <c r="AA2131" i="2"/>
  <c r="AJ2131" i="2" s="1"/>
  <c r="J2131" i="2"/>
  <c r="AF2130" i="2"/>
  <c r="AI2130" i="2" s="1"/>
  <c r="AE2130" i="2"/>
  <c r="AB2130" i="2"/>
  <c r="AA2130" i="2"/>
  <c r="AJ2130" i="2" s="1"/>
  <c r="J2130" i="2"/>
  <c r="AF2129" i="2"/>
  <c r="AI2129" i="2" s="1"/>
  <c r="AE2129" i="2"/>
  <c r="AB2129" i="2"/>
  <c r="AA2129" i="2"/>
  <c r="AJ2129" i="2" s="1"/>
  <c r="J2129" i="2"/>
  <c r="AF2128" i="2"/>
  <c r="AG2128" i="2" s="1"/>
  <c r="AE2128" i="2"/>
  <c r="AB2128" i="2"/>
  <c r="AA2128" i="2"/>
  <c r="AJ2128" i="2" s="1"/>
  <c r="J2128" i="2"/>
  <c r="AF2127" i="2"/>
  <c r="AI2127" i="2" s="1"/>
  <c r="AE2127" i="2"/>
  <c r="AB2127" i="2"/>
  <c r="AA2127" i="2"/>
  <c r="AJ2127" i="2" s="1"/>
  <c r="J2127" i="2"/>
  <c r="AF2126" i="2"/>
  <c r="AE2126" i="2"/>
  <c r="AB2126" i="2"/>
  <c r="AA2126" i="2"/>
  <c r="AJ2126" i="2" s="1"/>
  <c r="J2126" i="2"/>
  <c r="AF2125" i="2"/>
  <c r="AI2125" i="2" s="1"/>
  <c r="AE2125" i="2"/>
  <c r="AB2125" i="2"/>
  <c r="AA2125" i="2"/>
  <c r="AJ2125" i="2" s="1"/>
  <c r="J2125" i="2"/>
  <c r="AF2124" i="2"/>
  <c r="AI2124" i="2" s="1"/>
  <c r="AE2124" i="2"/>
  <c r="AB2124" i="2"/>
  <c r="AA2124" i="2"/>
  <c r="AJ2124" i="2" s="1"/>
  <c r="J2124" i="2"/>
  <c r="AF2123" i="2"/>
  <c r="AI2123" i="2" s="1"/>
  <c r="AE2123" i="2"/>
  <c r="AB2123" i="2"/>
  <c r="AA2123" i="2"/>
  <c r="AJ2123" i="2" s="1"/>
  <c r="J2123" i="2"/>
  <c r="AF2122" i="2"/>
  <c r="AG2122" i="2" s="1"/>
  <c r="AE2122" i="2"/>
  <c r="AB2122" i="2"/>
  <c r="AA2122" i="2"/>
  <c r="AJ2122" i="2" s="1"/>
  <c r="J2122" i="2"/>
  <c r="AF2121" i="2"/>
  <c r="AI2121" i="2" s="1"/>
  <c r="AE2121" i="2"/>
  <c r="AB2121" i="2"/>
  <c r="AA2121" i="2"/>
  <c r="AJ2121" i="2" s="1"/>
  <c r="J2121" i="2"/>
  <c r="AF2120" i="2"/>
  <c r="AI2120" i="2" s="1"/>
  <c r="AE2120" i="2"/>
  <c r="AB2120" i="2"/>
  <c r="AA2120" i="2"/>
  <c r="AJ2120" i="2" s="1"/>
  <c r="J2120" i="2"/>
  <c r="AF2119" i="2"/>
  <c r="AG2119" i="2" s="1"/>
  <c r="AE2119" i="2"/>
  <c r="AB2119" i="2"/>
  <c r="AC2119" i="2" s="1"/>
  <c r="AA2119" i="2"/>
  <c r="AJ2119" i="2" s="1"/>
  <c r="AK2119" i="2" s="1"/>
  <c r="J2119" i="2"/>
  <c r="AF2118" i="2"/>
  <c r="AI2118" i="2" s="1"/>
  <c r="AE2118" i="2"/>
  <c r="AB2118" i="2"/>
  <c r="AA2118" i="2"/>
  <c r="AJ2118" i="2" s="1"/>
  <c r="J2118" i="2"/>
  <c r="AF2117" i="2"/>
  <c r="AI2117" i="2" s="1"/>
  <c r="AE2117" i="2"/>
  <c r="AB2117" i="2"/>
  <c r="AA2117" i="2"/>
  <c r="AJ2117" i="2" s="1"/>
  <c r="J2117" i="2"/>
  <c r="AF2116" i="2"/>
  <c r="AE2116" i="2"/>
  <c r="AB2116" i="2"/>
  <c r="AA2116" i="2"/>
  <c r="AJ2116" i="2" s="1"/>
  <c r="J2116" i="2"/>
  <c r="AF2115" i="2"/>
  <c r="AI2115" i="2" s="1"/>
  <c r="AE2115" i="2"/>
  <c r="AB2115" i="2"/>
  <c r="AA2115" i="2"/>
  <c r="AJ2115" i="2" s="1"/>
  <c r="J2115" i="2"/>
  <c r="AF2114" i="2"/>
  <c r="AG2114" i="2" s="1"/>
  <c r="AE2114" i="2"/>
  <c r="AB2114" i="2"/>
  <c r="AA2114" i="2"/>
  <c r="AJ2114" i="2" s="1"/>
  <c r="J2114" i="2"/>
  <c r="AF2113" i="2"/>
  <c r="AI2113" i="2" s="1"/>
  <c r="AE2113" i="2"/>
  <c r="AB2113" i="2"/>
  <c r="AA2113" i="2"/>
  <c r="AJ2113" i="2" s="1"/>
  <c r="J2113" i="2"/>
  <c r="AF2112" i="2"/>
  <c r="AI2112" i="2" s="1"/>
  <c r="AE2112" i="2"/>
  <c r="AB2112" i="2"/>
  <c r="AA2112" i="2"/>
  <c r="AJ2112" i="2" s="1"/>
  <c r="J2112" i="2"/>
  <c r="AF2111" i="2"/>
  <c r="AG2111" i="2" s="1"/>
  <c r="AE2111" i="2"/>
  <c r="AB2111" i="2"/>
  <c r="AA2111" i="2"/>
  <c r="AJ2111" i="2" s="1"/>
  <c r="J2111" i="2"/>
  <c r="AF2110" i="2"/>
  <c r="AI2110" i="2" s="1"/>
  <c r="AE2110" i="2"/>
  <c r="AB2110" i="2"/>
  <c r="AA2110" i="2"/>
  <c r="AJ2110" i="2" s="1"/>
  <c r="J2110" i="2"/>
  <c r="AF2109" i="2"/>
  <c r="AE2109" i="2"/>
  <c r="AB2109" i="2"/>
  <c r="AA2109" i="2"/>
  <c r="AJ2109" i="2" s="1"/>
  <c r="J2109" i="2"/>
  <c r="AF2108" i="2"/>
  <c r="AI2108" i="2" s="1"/>
  <c r="AE2108" i="2"/>
  <c r="AB2108" i="2"/>
  <c r="AA2108" i="2"/>
  <c r="AJ2108" i="2" s="1"/>
  <c r="J2108" i="2"/>
  <c r="AF2107" i="2"/>
  <c r="AG2107" i="2" s="1"/>
  <c r="AE2107" i="2"/>
  <c r="AB2107" i="2"/>
  <c r="AA2107" i="2"/>
  <c r="AJ2107" i="2" s="1"/>
  <c r="J2107" i="2"/>
  <c r="AF2106" i="2"/>
  <c r="AG2106" i="2" s="1"/>
  <c r="AE2106" i="2"/>
  <c r="AB2106" i="2"/>
  <c r="AA2106" i="2"/>
  <c r="AJ2106" i="2" s="1"/>
  <c r="J2106" i="2"/>
  <c r="AF2105" i="2"/>
  <c r="AI2105" i="2" s="1"/>
  <c r="AE2105" i="2"/>
  <c r="AB2105" i="2"/>
  <c r="AC2105" i="2" s="1"/>
  <c r="AA2105" i="2"/>
  <c r="AJ2105" i="2" s="1"/>
  <c r="AK2105" i="2" s="1"/>
  <c r="AM2105" i="2" s="1"/>
  <c r="J2105" i="2"/>
  <c r="AF2104" i="2"/>
  <c r="AI2104" i="2" s="1"/>
  <c r="AE2104" i="2"/>
  <c r="AB2104" i="2"/>
  <c r="AA2104" i="2"/>
  <c r="AJ2104" i="2" s="1"/>
  <c r="J2104" i="2"/>
  <c r="AF2103" i="2"/>
  <c r="AI2103" i="2" s="1"/>
  <c r="AE2103" i="2"/>
  <c r="AB2103" i="2"/>
  <c r="AC2103" i="2" s="1"/>
  <c r="AA2103" i="2"/>
  <c r="AJ2103" i="2" s="1"/>
  <c r="AK2103" i="2" s="1"/>
  <c r="J2103" i="2"/>
  <c r="AF2102" i="2"/>
  <c r="AI2102" i="2" s="1"/>
  <c r="AE2102" i="2"/>
  <c r="AB2102" i="2"/>
  <c r="AA2102" i="2"/>
  <c r="AJ2102" i="2" s="1"/>
  <c r="J2102" i="2"/>
  <c r="AF2101" i="2"/>
  <c r="AG2101" i="2" s="1"/>
  <c r="AE2101" i="2"/>
  <c r="AB2101" i="2"/>
  <c r="AA2101" i="2"/>
  <c r="AJ2101" i="2" s="1"/>
  <c r="J2101" i="2"/>
  <c r="AF2100" i="2"/>
  <c r="AI2100" i="2" s="1"/>
  <c r="AE2100" i="2"/>
  <c r="AB2100" i="2"/>
  <c r="AA2100" i="2"/>
  <c r="AJ2100" i="2" s="1"/>
  <c r="J2100" i="2"/>
  <c r="AF2099" i="2"/>
  <c r="AE2099" i="2"/>
  <c r="AB2099" i="2"/>
  <c r="AA2099" i="2"/>
  <c r="AJ2099" i="2" s="1"/>
  <c r="J2099" i="2"/>
  <c r="AF2098" i="2"/>
  <c r="AI2098" i="2" s="1"/>
  <c r="AE2098" i="2"/>
  <c r="AB2098" i="2"/>
  <c r="AA2098" i="2"/>
  <c r="AJ2098" i="2" s="1"/>
  <c r="J2098" i="2"/>
  <c r="AF2097" i="2"/>
  <c r="AI2097" i="2" s="1"/>
  <c r="AE2097" i="2"/>
  <c r="AB2097" i="2"/>
  <c r="AA2097" i="2"/>
  <c r="AJ2097" i="2" s="1"/>
  <c r="J2097" i="2"/>
  <c r="AF2096" i="2"/>
  <c r="AI2096" i="2" s="1"/>
  <c r="AE2096" i="2"/>
  <c r="AB2096" i="2"/>
  <c r="AA2096" i="2"/>
  <c r="AJ2096" i="2" s="1"/>
  <c r="J2096" i="2"/>
  <c r="AF2095" i="2"/>
  <c r="AI2095" i="2" s="1"/>
  <c r="AE2095" i="2"/>
  <c r="AB2095" i="2"/>
  <c r="AA2095" i="2"/>
  <c r="AJ2095" i="2" s="1"/>
  <c r="J2095" i="2"/>
  <c r="AF2094" i="2"/>
  <c r="AI2094" i="2" s="1"/>
  <c r="AE2094" i="2"/>
  <c r="AB2094" i="2"/>
  <c r="AA2094" i="2"/>
  <c r="AJ2094" i="2" s="1"/>
  <c r="J2094" i="2"/>
  <c r="AF2093" i="2"/>
  <c r="AI2093" i="2" s="1"/>
  <c r="AE2093" i="2"/>
  <c r="AB2093" i="2"/>
  <c r="AA2093" i="2"/>
  <c r="AJ2093" i="2" s="1"/>
  <c r="J2093" i="2"/>
  <c r="AF2092" i="2"/>
  <c r="AE2092" i="2"/>
  <c r="AB2092" i="2"/>
  <c r="AA2092" i="2"/>
  <c r="AJ2092" i="2" s="1"/>
  <c r="J2092" i="2"/>
  <c r="AF2091" i="2"/>
  <c r="AE2091" i="2"/>
  <c r="AB2091" i="2"/>
  <c r="AA2091" i="2"/>
  <c r="AJ2091" i="2" s="1"/>
  <c r="J2091" i="2"/>
  <c r="AF2090" i="2"/>
  <c r="AI2090" i="2" s="1"/>
  <c r="AE2090" i="2"/>
  <c r="AB2090" i="2"/>
  <c r="AA2090" i="2"/>
  <c r="AJ2090" i="2" s="1"/>
  <c r="J2090" i="2"/>
  <c r="AF2089" i="2"/>
  <c r="AI2089" i="2" s="1"/>
  <c r="AE2089" i="2"/>
  <c r="AB2089" i="2"/>
  <c r="AA2089" i="2"/>
  <c r="AJ2089" i="2" s="1"/>
  <c r="J2089" i="2"/>
  <c r="AF2088" i="2"/>
  <c r="AI2088" i="2" s="1"/>
  <c r="AE2088" i="2"/>
  <c r="AB2088" i="2"/>
  <c r="AA2088" i="2"/>
  <c r="AJ2088" i="2" s="1"/>
  <c r="J2088" i="2"/>
  <c r="AF2087" i="2"/>
  <c r="AI2087" i="2" s="1"/>
  <c r="AE2087" i="2"/>
  <c r="AB2087" i="2"/>
  <c r="AA2087" i="2"/>
  <c r="AJ2087" i="2" s="1"/>
  <c r="J2087" i="2"/>
  <c r="AF2086" i="2"/>
  <c r="AG2086" i="2" s="1"/>
  <c r="AE2086" i="2"/>
  <c r="AB2086" i="2"/>
  <c r="AA2086" i="2"/>
  <c r="AJ2086" i="2" s="1"/>
  <c r="J2086" i="2"/>
  <c r="AF2085" i="2"/>
  <c r="AI2085" i="2" s="1"/>
  <c r="AE2085" i="2"/>
  <c r="AB2085" i="2"/>
  <c r="AA2085" i="2"/>
  <c r="AJ2085" i="2" s="1"/>
  <c r="J2085" i="2"/>
  <c r="AF2084" i="2"/>
  <c r="AI2084" i="2" s="1"/>
  <c r="AE2084" i="2"/>
  <c r="AB2084" i="2"/>
  <c r="AA2084" i="2"/>
  <c r="AJ2084" i="2" s="1"/>
  <c r="J2084" i="2"/>
  <c r="AF2083" i="2"/>
  <c r="AI2083" i="2" s="1"/>
  <c r="AE2083" i="2"/>
  <c r="AB2083" i="2"/>
  <c r="AA2083" i="2"/>
  <c r="AJ2083" i="2" s="1"/>
  <c r="J2083" i="2"/>
  <c r="AF2082" i="2"/>
  <c r="AI2082" i="2" s="1"/>
  <c r="AE2082" i="2"/>
  <c r="AB2082" i="2"/>
  <c r="AA2082" i="2"/>
  <c r="AJ2082" i="2" s="1"/>
  <c r="J2082" i="2"/>
  <c r="AF2081" i="2"/>
  <c r="AI2081" i="2" s="1"/>
  <c r="AE2081" i="2"/>
  <c r="AB2081" i="2"/>
  <c r="AA2081" i="2"/>
  <c r="AJ2081" i="2" s="1"/>
  <c r="J2081" i="2"/>
  <c r="AF2080" i="2"/>
  <c r="AI2080" i="2" s="1"/>
  <c r="AE2080" i="2"/>
  <c r="AB2080" i="2"/>
  <c r="AC2080" i="2" s="1"/>
  <c r="AD2080" i="2" s="1"/>
  <c r="AA2080" i="2"/>
  <c r="AJ2080" i="2" s="1"/>
  <c r="AK2080" i="2" s="1"/>
  <c r="J2080" i="2"/>
  <c r="AF2079" i="2"/>
  <c r="AG2079" i="2" s="1"/>
  <c r="AE2079" i="2"/>
  <c r="AB2079" i="2"/>
  <c r="AA2079" i="2"/>
  <c r="AJ2079" i="2" s="1"/>
  <c r="J2079" i="2"/>
  <c r="AF2078" i="2"/>
  <c r="AI2078" i="2" s="1"/>
  <c r="AE2078" i="2"/>
  <c r="AB2078" i="2"/>
  <c r="AC2078" i="2" s="1"/>
  <c r="AA2078" i="2"/>
  <c r="AJ2078" i="2" s="1"/>
  <c r="AK2078" i="2" s="1"/>
  <c r="J2078" i="2"/>
  <c r="AF2077" i="2"/>
  <c r="AI2077" i="2" s="1"/>
  <c r="AE2077" i="2"/>
  <c r="AB2077" i="2"/>
  <c r="AC2077" i="2" s="1"/>
  <c r="AA2077" i="2"/>
  <c r="AJ2077" i="2" s="1"/>
  <c r="AK2077" i="2" s="1"/>
  <c r="J2077" i="2"/>
  <c r="AF2076" i="2"/>
  <c r="AI2076" i="2" s="1"/>
  <c r="AE2076" i="2"/>
  <c r="AB2076" i="2"/>
  <c r="AA2076" i="2"/>
  <c r="AJ2076" i="2" s="1"/>
  <c r="J2076" i="2"/>
  <c r="AF2075" i="2"/>
  <c r="AI2075" i="2" s="1"/>
  <c r="AE2075" i="2"/>
  <c r="AB2075" i="2"/>
  <c r="AA2075" i="2"/>
  <c r="AJ2075" i="2" s="1"/>
  <c r="J2075" i="2"/>
  <c r="AF2074" i="2"/>
  <c r="AI2074" i="2" s="1"/>
  <c r="AE2074" i="2"/>
  <c r="AB2074" i="2"/>
  <c r="AA2074" i="2"/>
  <c r="AJ2074" i="2" s="1"/>
  <c r="J2074" i="2"/>
  <c r="AF2073" i="2"/>
  <c r="AI2073" i="2" s="1"/>
  <c r="AE2073" i="2"/>
  <c r="AB2073" i="2"/>
  <c r="AA2073" i="2"/>
  <c r="AJ2073" i="2" s="1"/>
  <c r="J2073" i="2"/>
  <c r="AF2072" i="2"/>
  <c r="AG2072" i="2" s="1"/>
  <c r="AE2072" i="2"/>
  <c r="AB2072" i="2"/>
  <c r="AA2072" i="2"/>
  <c r="AJ2072" i="2" s="1"/>
  <c r="J2072" i="2"/>
  <c r="AF2071" i="2"/>
  <c r="AG2071" i="2" s="1"/>
  <c r="AE2071" i="2"/>
  <c r="AB2071" i="2"/>
  <c r="AA2071" i="2"/>
  <c r="AJ2071" i="2" s="1"/>
  <c r="J2071" i="2"/>
  <c r="AF2070" i="2"/>
  <c r="AI2070" i="2" s="1"/>
  <c r="AE2070" i="2"/>
  <c r="AB2070" i="2"/>
  <c r="AA2070" i="2"/>
  <c r="AJ2070" i="2" s="1"/>
  <c r="J2070" i="2"/>
  <c r="AF2069" i="2"/>
  <c r="AI2069" i="2" s="1"/>
  <c r="AE2069" i="2"/>
  <c r="AB2069" i="2"/>
  <c r="AA2069" i="2"/>
  <c r="AJ2069" i="2" s="1"/>
  <c r="J2069" i="2"/>
  <c r="AF2068" i="2"/>
  <c r="AI2068" i="2" s="1"/>
  <c r="AE2068" i="2"/>
  <c r="AB2068" i="2"/>
  <c r="AA2068" i="2"/>
  <c r="AJ2068" i="2" s="1"/>
  <c r="J2068" i="2"/>
  <c r="AF2067" i="2"/>
  <c r="AI2067" i="2" s="1"/>
  <c r="AE2067" i="2"/>
  <c r="AB2067" i="2"/>
  <c r="AA2067" i="2"/>
  <c r="AJ2067" i="2" s="1"/>
  <c r="J2067" i="2"/>
  <c r="AF2066" i="2"/>
  <c r="AG2066" i="2" s="1"/>
  <c r="AE2066" i="2"/>
  <c r="AB2066" i="2"/>
  <c r="AA2066" i="2"/>
  <c r="AJ2066" i="2" s="1"/>
  <c r="J2066" i="2"/>
  <c r="AF2065" i="2"/>
  <c r="AI2065" i="2" s="1"/>
  <c r="AE2065" i="2"/>
  <c r="AB2065" i="2"/>
  <c r="AA2065" i="2"/>
  <c r="AJ2065" i="2" s="1"/>
  <c r="J2065" i="2"/>
  <c r="AF2064" i="2"/>
  <c r="AE2064" i="2"/>
  <c r="AB2064" i="2"/>
  <c r="AA2064" i="2"/>
  <c r="AJ2064" i="2" s="1"/>
  <c r="J2064" i="2"/>
  <c r="AF2063" i="2"/>
  <c r="AE2063" i="2"/>
  <c r="AB2063" i="2"/>
  <c r="AA2063" i="2"/>
  <c r="AJ2063" i="2" s="1"/>
  <c r="J2063" i="2"/>
  <c r="AF2062" i="2"/>
  <c r="AI2062" i="2" s="1"/>
  <c r="AE2062" i="2"/>
  <c r="AB2062" i="2"/>
  <c r="AA2062" i="2"/>
  <c r="AJ2062" i="2" s="1"/>
  <c r="J2062" i="2"/>
  <c r="AF2061" i="2"/>
  <c r="AI2061" i="2" s="1"/>
  <c r="AE2061" i="2"/>
  <c r="AB2061" i="2"/>
  <c r="AC2061" i="2" s="1"/>
  <c r="AA2061" i="2"/>
  <c r="AJ2061" i="2" s="1"/>
  <c r="AK2061" i="2" s="1"/>
  <c r="J2061" i="2"/>
  <c r="AF2060" i="2"/>
  <c r="AI2060" i="2" s="1"/>
  <c r="AE2060" i="2"/>
  <c r="AB2060" i="2"/>
  <c r="AA2060" i="2"/>
  <c r="AJ2060" i="2" s="1"/>
  <c r="J2060" i="2"/>
  <c r="AF2059" i="2"/>
  <c r="AI2059" i="2" s="1"/>
  <c r="AE2059" i="2"/>
  <c r="AB2059" i="2"/>
  <c r="AA2059" i="2"/>
  <c r="AJ2059" i="2" s="1"/>
  <c r="J2059" i="2"/>
  <c r="AF2058" i="2"/>
  <c r="AI2058" i="2" s="1"/>
  <c r="AE2058" i="2"/>
  <c r="AB2058" i="2"/>
  <c r="AA2058" i="2"/>
  <c r="AJ2058" i="2" s="1"/>
  <c r="J2058" i="2"/>
  <c r="AF2057" i="2"/>
  <c r="AI2057" i="2" s="1"/>
  <c r="AE2057" i="2"/>
  <c r="AB2057" i="2"/>
  <c r="AA2057" i="2"/>
  <c r="AJ2057" i="2" s="1"/>
  <c r="J2057" i="2"/>
  <c r="AF2056" i="2"/>
  <c r="AI2056" i="2" s="1"/>
  <c r="AE2056" i="2"/>
  <c r="AB2056" i="2"/>
  <c r="AA2056" i="2"/>
  <c r="AJ2056" i="2" s="1"/>
  <c r="J2056" i="2"/>
  <c r="AF2055" i="2"/>
  <c r="AI2055" i="2" s="1"/>
  <c r="AE2055" i="2"/>
  <c r="AB2055" i="2"/>
  <c r="AA2055" i="2"/>
  <c r="AJ2055" i="2" s="1"/>
  <c r="J2055" i="2"/>
  <c r="AF2054" i="2"/>
  <c r="AG2054" i="2" s="1"/>
  <c r="AE2054" i="2"/>
  <c r="AB2054" i="2"/>
  <c r="AA2054" i="2"/>
  <c r="AJ2054" i="2" s="1"/>
  <c r="J2054" i="2"/>
  <c r="AF2053" i="2"/>
  <c r="AI2053" i="2" s="1"/>
  <c r="AE2053" i="2"/>
  <c r="AB2053" i="2"/>
  <c r="AA2053" i="2"/>
  <c r="AJ2053" i="2" s="1"/>
  <c r="J2053" i="2"/>
  <c r="AF2052" i="2"/>
  <c r="AG2052" i="2" s="1"/>
  <c r="AE2052" i="2"/>
  <c r="AB2052" i="2"/>
  <c r="AA2052" i="2"/>
  <c r="AJ2052" i="2" s="1"/>
  <c r="J2052" i="2"/>
  <c r="AF2051" i="2"/>
  <c r="AI2051" i="2" s="1"/>
  <c r="AE2051" i="2"/>
  <c r="AB2051" i="2"/>
  <c r="AA2051" i="2"/>
  <c r="AJ2051" i="2" s="1"/>
  <c r="J2051" i="2"/>
  <c r="AF2050" i="2"/>
  <c r="AE2050" i="2"/>
  <c r="AB2050" i="2"/>
  <c r="AA2050" i="2"/>
  <c r="AJ2050" i="2" s="1"/>
  <c r="J2050" i="2"/>
  <c r="AF2049" i="2"/>
  <c r="AI2049" i="2" s="1"/>
  <c r="AE2049" i="2"/>
  <c r="AB2049" i="2"/>
  <c r="AA2049" i="2"/>
  <c r="AJ2049" i="2" s="1"/>
  <c r="J2049" i="2"/>
  <c r="AF2048" i="2"/>
  <c r="AG2048" i="2" s="1"/>
  <c r="AE2048" i="2"/>
  <c r="AB2048" i="2"/>
  <c r="AA2048" i="2"/>
  <c r="AJ2048" i="2" s="1"/>
  <c r="J2048" i="2"/>
  <c r="AF2047" i="2"/>
  <c r="AI2047" i="2" s="1"/>
  <c r="AE2047" i="2"/>
  <c r="AB2047" i="2"/>
  <c r="AA2047" i="2"/>
  <c r="AJ2047" i="2" s="1"/>
  <c r="J2047" i="2"/>
  <c r="AF2046" i="2"/>
  <c r="AI2046" i="2" s="1"/>
  <c r="AE2046" i="2"/>
  <c r="AB2046" i="2"/>
  <c r="AA2046" i="2"/>
  <c r="AJ2046" i="2" s="1"/>
  <c r="J2046" i="2"/>
  <c r="AF2045" i="2"/>
  <c r="AI2045" i="2" s="1"/>
  <c r="AE2045" i="2"/>
  <c r="AB2045" i="2"/>
  <c r="AA2045" i="2"/>
  <c r="AJ2045" i="2" s="1"/>
  <c r="J2045" i="2"/>
  <c r="AF2044" i="2"/>
  <c r="AG2044" i="2" s="1"/>
  <c r="AE2044" i="2"/>
  <c r="AB2044" i="2"/>
  <c r="AC2044" i="2" s="1"/>
  <c r="AA2044" i="2"/>
  <c r="AJ2044" i="2" s="1"/>
  <c r="AK2044" i="2" s="1"/>
  <c r="J2044" i="2"/>
  <c r="AF2043" i="2"/>
  <c r="AI2043" i="2" s="1"/>
  <c r="AE2043" i="2"/>
  <c r="AB2043" i="2"/>
  <c r="AA2043" i="2"/>
  <c r="AJ2043" i="2" s="1"/>
  <c r="J2043" i="2"/>
  <c r="AF2042" i="2"/>
  <c r="AG2042" i="2" s="1"/>
  <c r="AE2042" i="2"/>
  <c r="AB2042" i="2"/>
  <c r="AA2042" i="2"/>
  <c r="AJ2042" i="2" s="1"/>
  <c r="J2042" i="2"/>
  <c r="AF2041" i="2"/>
  <c r="AI2041" i="2" s="1"/>
  <c r="AE2041" i="2"/>
  <c r="AB2041" i="2"/>
  <c r="AA2041" i="2"/>
  <c r="AJ2041" i="2" s="1"/>
  <c r="J2041" i="2"/>
  <c r="AF2040" i="2"/>
  <c r="AG2040" i="2" s="1"/>
  <c r="AE2040" i="2"/>
  <c r="AB2040" i="2"/>
  <c r="AA2040" i="2"/>
  <c r="AJ2040" i="2" s="1"/>
  <c r="J2040" i="2"/>
  <c r="AF2039" i="2"/>
  <c r="AI2039" i="2" s="1"/>
  <c r="AE2039" i="2"/>
  <c r="AB2039" i="2"/>
  <c r="AA2039" i="2"/>
  <c r="AJ2039" i="2" s="1"/>
  <c r="J2039" i="2"/>
  <c r="AF2038" i="2"/>
  <c r="AI2038" i="2" s="1"/>
  <c r="AE2038" i="2"/>
  <c r="AB2038" i="2"/>
  <c r="AA2038" i="2"/>
  <c r="AJ2038" i="2" s="1"/>
  <c r="J2038" i="2"/>
  <c r="AF2037" i="2"/>
  <c r="AI2037" i="2" s="1"/>
  <c r="AE2037" i="2"/>
  <c r="AB2037" i="2"/>
  <c r="AA2037" i="2"/>
  <c r="AJ2037" i="2" s="1"/>
  <c r="J2037" i="2"/>
  <c r="AF2036" i="2"/>
  <c r="AG2036" i="2" s="1"/>
  <c r="AE2036" i="2"/>
  <c r="AB2036" i="2"/>
  <c r="AC2036" i="2" s="1"/>
  <c r="AA2036" i="2"/>
  <c r="AJ2036" i="2" s="1"/>
  <c r="AK2036" i="2" s="1"/>
  <c r="J2036" i="2"/>
  <c r="AF2035" i="2"/>
  <c r="AI2035" i="2" s="1"/>
  <c r="AE2035" i="2"/>
  <c r="AB2035" i="2"/>
  <c r="AC2035" i="2" s="1"/>
  <c r="AA2035" i="2"/>
  <c r="AJ2035" i="2" s="1"/>
  <c r="AK2035" i="2" s="1"/>
  <c r="J2035" i="2"/>
  <c r="AF2034" i="2"/>
  <c r="AG2034" i="2" s="1"/>
  <c r="AE2034" i="2"/>
  <c r="AB2034" i="2"/>
  <c r="AA2034" i="2"/>
  <c r="AJ2034" i="2" s="1"/>
  <c r="J2034" i="2"/>
  <c r="AF2033" i="2"/>
  <c r="AI2033" i="2" s="1"/>
  <c r="AE2033" i="2"/>
  <c r="AB2033" i="2"/>
  <c r="AA2033" i="2"/>
  <c r="AJ2033" i="2" s="1"/>
  <c r="J2033" i="2"/>
  <c r="AF2032" i="2"/>
  <c r="AG2032" i="2" s="1"/>
  <c r="AE2032" i="2"/>
  <c r="AB2032" i="2"/>
  <c r="AA2032" i="2"/>
  <c r="AJ2032" i="2" s="1"/>
  <c r="J2032" i="2"/>
  <c r="AF2031" i="2"/>
  <c r="AI2031" i="2" s="1"/>
  <c r="AE2031" i="2"/>
  <c r="AB2031" i="2"/>
  <c r="AA2031" i="2"/>
  <c r="AJ2031" i="2" s="1"/>
  <c r="J2031" i="2"/>
  <c r="AF2030" i="2"/>
  <c r="AG2030" i="2" s="1"/>
  <c r="AE2030" i="2"/>
  <c r="AB2030" i="2"/>
  <c r="AA2030" i="2"/>
  <c r="AJ2030" i="2" s="1"/>
  <c r="J2030" i="2"/>
  <c r="AF2029" i="2"/>
  <c r="AI2029" i="2" s="1"/>
  <c r="AE2029" i="2"/>
  <c r="AB2029" i="2"/>
  <c r="AA2029" i="2"/>
  <c r="AJ2029" i="2" s="1"/>
  <c r="J2029" i="2"/>
  <c r="AF2028" i="2"/>
  <c r="AG2028" i="2" s="1"/>
  <c r="AE2028" i="2"/>
  <c r="AB2028" i="2"/>
  <c r="AA2028" i="2"/>
  <c r="AJ2028" i="2" s="1"/>
  <c r="J2028" i="2"/>
  <c r="AF2027" i="2"/>
  <c r="AI2027" i="2" s="1"/>
  <c r="AE2027" i="2"/>
  <c r="AB2027" i="2"/>
  <c r="AC2027" i="2" s="1"/>
  <c r="AA2027" i="2"/>
  <c r="AJ2027" i="2" s="1"/>
  <c r="AK2027" i="2" s="1"/>
  <c r="J2027" i="2"/>
  <c r="AF2026" i="2"/>
  <c r="AG2026" i="2" s="1"/>
  <c r="AE2026" i="2"/>
  <c r="AB2026" i="2"/>
  <c r="AA2026" i="2"/>
  <c r="AJ2026" i="2" s="1"/>
  <c r="J2026" i="2"/>
  <c r="AF2025" i="2"/>
  <c r="AI2025" i="2" s="1"/>
  <c r="AE2025" i="2"/>
  <c r="AB2025" i="2"/>
  <c r="AA2025" i="2"/>
  <c r="AJ2025" i="2" s="1"/>
  <c r="J2025" i="2"/>
  <c r="AF2024" i="2"/>
  <c r="AG2024" i="2" s="1"/>
  <c r="AE2024" i="2"/>
  <c r="AB2024" i="2"/>
  <c r="AA2024" i="2"/>
  <c r="AJ2024" i="2" s="1"/>
  <c r="J2024" i="2"/>
  <c r="AF2023" i="2"/>
  <c r="AI2023" i="2" s="1"/>
  <c r="AE2023" i="2"/>
  <c r="AB2023" i="2"/>
  <c r="AC2023" i="2" s="1"/>
  <c r="AA2023" i="2"/>
  <c r="AJ2023" i="2" s="1"/>
  <c r="AK2023" i="2" s="1"/>
  <c r="J2023" i="2"/>
  <c r="AF2022" i="2"/>
  <c r="AI2022" i="2" s="1"/>
  <c r="AE2022" i="2"/>
  <c r="AB2022" i="2"/>
  <c r="AA2022" i="2"/>
  <c r="AJ2022" i="2" s="1"/>
  <c r="J2022" i="2"/>
  <c r="AF2021" i="2"/>
  <c r="AE2021" i="2"/>
  <c r="AB2021" i="2"/>
  <c r="AA2021" i="2"/>
  <c r="AJ2021" i="2" s="1"/>
  <c r="J2021" i="2"/>
  <c r="AF2020" i="2"/>
  <c r="AG2020" i="2" s="1"/>
  <c r="AE2020" i="2"/>
  <c r="AB2020" i="2"/>
  <c r="AC2020" i="2" s="1"/>
  <c r="AA2020" i="2"/>
  <c r="AJ2020" i="2" s="1"/>
  <c r="AK2020" i="2" s="1"/>
  <c r="J2020" i="2"/>
  <c r="AF2019" i="2"/>
  <c r="AI2019" i="2" s="1"/>
  <c r="AE2019" i="2"/>
  <c r="AB2019" i="2"/>
  <c r="AC2019" i="2" s="1"/>
  <c r="AA2019" i="2"/>
  <c r="AJ2019" i="2" s="1"/>
  <c r="AK2019" i="2" s="1"/>
  <c r="J2019" i="2"/>
  <c r="AF2018" i="2"/>
  <c r="AG2018" i="2" s="1"/>
  <c r="AE2018" i="2"/>
  <c r="AB2018" i="2"/>
  <c r="AC2018" i="2" s="1"/>
  <c r="AA2018" i="2"/>
  <c r="AJ2018" i="2" s="1"/>
  <c r="AK2018" i="2" s="1"/>
  <c r="J2018" i="2"/>
  <c r="AF2017" i="2"/>
  <c r="AE2017" i="2"/>
  <c r="AB2017" i="2"/>
  <c r="AA2017" i="2"/>
  <c r="AJ2017" i="2" s="1"/>
  <c r="J2017" i="2"/>
  <c r="AF2016" i="2"/>
  <c r="AG2016" i="2" s="1"/>
  <c r="AE2016" i="2"/>
  <c r="AB2016" i="2"/>
  <c r="AA2016" i="2"/>
  <c r="AJ2016" i="2" s="1"/>
  <c r="J2016" i="2"/>
  <c r="AF2015" i="2"/>
  <c r="AE2015" i="2"/>
  <c r="AB2015" i="2"/>
  <c r="AA2015" i="2"/>
  <c r="AJ2015" i="2" s="1"/>
  <c r="J2015" i="2"/>
  <c r="AF2014" i="2"/>
  <c r="AI2014" i="2" s="1"/>
  <c r="AE2014" i="2"/>
  <c r="AB2014" i="2"/>
  <c r="AA2014" i="2"/>
  <c r="AJ2014" i="2" s="1"/>
  <c r="J2014" i="2"/>
  <c r="AF2013" i="2"/>
  <c r="AI2013" i="2" s="1"/>
  <c r="AE2013" i="2"/>
  <c r="AB2013" i="2"/>
  <c r="AC2013" i="2" s="1"/>
  <c r="AA2013" i="2"/>
  <c r="AJ2013" i="2" s="1"/>
  <c r="AK2013" i="2" s="1"/>
  <c r="J2013" i="2"/>
  <c r="AF2012" i="2"/>
  <c r="AG2012" i="2" s="1"/>
  <c r="AE2012" i="2"/>
  <c r="AB2012" i="2"/>
  <c r="AA2012" i="2"/>
  <c r="AJ2012" i="2" s="1"/>
  <c r="J2012" i="2"/>
  <c r="AF2011" i="2"/>
  <c r="AE2011" i="2"/>
  <c r="AB2011" i="2"/>
  <c r="AA2011" i="2"/>
  <c r="AJ2011" i="2" s="1"/>
  <c r="J2011" i="2"/>
  <c r="AF2010" i="2"/>
  <c r="AI2010" i="2" s="1"/>
  <c r="AE2010" i="2"/>
  <c r="AB2010" i="2"/>
  <c r="AA2010" i="2"/>
  <c r="AJ2010" i="2" s="1"/>
  <c r="J2010" i="2"/>
  <c r="AF2009" i="2"/>
  <c r="AI2009" i="2" s="1"/>
  <c r="AE2009" i="2"/>
  <c r="AB2009" i="2"/>
  <c r="AA2009" i="2"/>
  <c r="AJ2009" i="2" s="1"/>
  <c r="J2009" i="2"/>
  <c r="AF2008" i="2"/>
  <c r="AE2008" i="2"/>
  <c r="AB2008" i="2"/>
  <c r="AA2008" i="2"/>
  <c r="AJ2008" i="2" s="1"/>
  <c r="J2008" i="2"/>
  <c r="AF2007" i="2"/>
  <c r="AI2007" i="2" s="1"/>
  <c r="AE2007" i="2"/>
  <c r="AB2007" i="2"/>
  <c r="AA2007" i="2"/>
  <c r="AJ2007" i="2" s="1"/>
  <c r="J2007" i="2"/>
  <c r="AF2006" i="2"/>
  <c r="AI2006" i="2" s="1"/>
  <c r="AE2006" i="2"/>
  <c r="AB2006" i="2"/>
  <c r="AA2006" i="2"/>
  <c r="AJ2006" i="2" s="1"/>
  <c r="J2006" i="2"/>
  <c r="AF2005" i="2"/>
  <c r="AI2005" i="2" s="1"/>
  <c r="AE2005" i="2"/>
  <c r="AB2005" i="2"/>
  <c r="AA2005" i="2"/>
  <c r="AJ2005" i="2" s="1"/>
  <c r="J2005" i="2"/>
  <c r="AF2004" i="2"/>
  <c r="AG2004" i="2" s="1"/>
  <c r="AE2004" i="2"/>
  <c r="AB2004" i="2"/>
  <c r="AA2004" i="2"/>
  <c r="AJ2004" i="2" s="1"/>
  <c r="J2004" i="2"/>
  <c r="AF2003" i="2"/>
  <c r="AI2003" i="2" s="1"/>
  <c r="AE2003" i="2"/>
  <c r="AB2003" i="2"/>
  <c r="AA2003" i="2"/>
  <c r="AJ2003" i="2" s="1"/>
  <c r="J2003" i="2"/>
  <c r="AF2002" i="2"/>
  <c r="AI2002" i="2" s="1"/>
  <c r="AE2002" i="2"/>
  <c r="AB2002" i="2"/>
  <c r="AA2002" i="2"/>
  <c r="AJ2002" i="2" s="1"/>
  <c r="J2002" i="2"/>
  <c r="AF2001" i="2"/>
  <c r="AI2001" i="2" s="1"/>
  <c r="AE2001" i="2"/>
  <c r="AB2001" i="2"/>
  <c r="AA2001" i="2"/>
  <c r="AJ2001" i="2" s="1"/>
  <c r="J2001" i="2"/>
  <c r="AF2000" i="2"/>
  <c r="AG2000" i="2" s="1"/>
  <c r="AE2000" i="2"/>
  <c r="AB2000" i="2"/>
  <c r="AA2000" i="2"/>
  <c r="AJ2000" i="2" s="1"/>
  <c r="J2000" i="2"/>
  <c r="AF1999" i="2"/>
  <c r="AI1999" i="2" s="1"/>
  <c r="AE1999" i="2"/>
  <c r="AB1999" i="2"/>
  <c r="AA1999" i="2"/>
  <c r="AJ1999" i="2" s="1"/>
  <c r="J1999" i="2"/>
  <c r="AF1998" i="2"/>
  <c r="AI1998" i="2" s="1"/>
  <c r="AE1998" i="2"/>
  <c r="AB1998" i="2"/>
  <c r="AA1998" i="2"/>
  <c r="AJ1998" i="2" s="1"/>
  <c r="J1998" i="2"/>
  <c r="AF1997" i="2"/>
  <c r="AI1997" i="2" s="1"/>
  <c r="AE1997" i="2"/>
  <c r="AB1997" i="2"/>
  <c r="AA1997" i="2"/>
  <c r="AJ1997" i="2" s="1"/>
  <c r="J1997" i="2"/>
  <c r="AF1996" i="2"/>
  <c r="AG1996" i="2" s="1"/>
  <c r="AE1996" i="2"/>
  <c r="AB1996" i="2"/>
  <c r="AA1996" i="2"/>
  <c r="AJ1996" i="2" s="1"/>
  <c r="J1996" i="2"/>
  <c r="AF1995" i="2"/>
  <c r="AI1995" i="2" s="1"/>
  <c r="AE1995" i="2"/>
  <c r="AB1995" i="2"/>
  <c r="AA1995" i="2"/>
  <c r="AJ1995" i="2" s="1"/>
  <c r="J1995" i="2"/>
  <c r="AF1994" i="2"/>
  <c r="AE1994" i="2"/>
  <c r="AB1994" i="2"/>
  <c r="AA1994" i="2"/>
  <c r="AJ1994" i="2" s="1"/>
  <c r="J1994" i="2"/>
  <c r="AF1993" i="2"/>
  <c r="AI1993" i="2" s="1"/>
  <c r="AE1993" i="2"/>
  <c r="AB1993" i="2"/>
  <c r="AA1993" i="2"/>
  <c r="AJ1993" i="2" s="1"/>
  <c r="J1993" i="2"/>
  <c r="AF1992" i="2"/>
  <c r="AI1992" i="2" s="1"/>
  <c r="AE1992" i="2"/>
  <c r="AB1992" i="2"/>
  <c r="AA1992" i="2"/>
  <c r="AJ1992" i="2" s="1"/>
  <c r="J1992" i="2"/>
  <c r="AF1991" i="2"/>
  <c r="AI1991" i="2" s="1"/>
  <c r="AE1991" i="2"/>
  <c r="AB1991" i="2"/>
  <c r="AA1991" i="2"/>
  <c r="AJ1991" i="2" s="1"/>
  <c r="J1991" i="2"/>
  <c r="AF1990" i="2"/>
  <c r="AI1990" i="2" s="1"/>
  <c r="AE1990" i="2"/>
  <c r="AB1990" i="2"/>
  <c r="AA1990" i="2"/>
  <c r="AJ1990" i="2" s="1"/>
  <c r="J1990" i="2"/>
  <c r="AF1989" i="2"/>
  <c r="AI1989" i="2" s="1"/>
  <c r="AE1989" i="2"/>
  <c r="AB1989" i="2"/>
  <c r="AA1989" i="2"/>
  <c r="AJ1989" i="2" s="1"/>
  <c r="J1989" i="2"/>
  <c r="AF1988" i="2"/>
  <c r="AG1988" i="2" s="1"/>
  <c r="AE1988" i="2"/>
  <c r="AB1988" i="2"/>
  <c r="AA1988" i="2"/>
  <c r="AJ1988" i="2" s="1"/>
  <c r="J1988" i="2"/>
  <c r="AF1987" i="2"/>
  <c r="AI1987" i="2" s="1"/>
  <c r="AE1987" i="2"/>
  <c r="AB1987" i="2"/>
  <c r="AA1987" i="2"/>
  <c r="AJ1987" i="2" s="1"/>
  <c r="J1987" i="2"/>
  <c r="AF1986" i="2"/>
  <c r="AE1986" i="2"/>
  <c r="AB1986" i="2"/>
  <c r="AA1986" i="2"/>
  <c r="AJ1986" i="2" s="1"/>
  <c r="J1986" i="2"/>
  <c r="AF1985" i="2"/>
  <c r="AI1985" i="2" s="1"/>
  <c r="AE1985" i="2"/>
  <c r="AB1985" i="2"/>
  <c r="AA1985" i="2"/>
  <c r="AJ1985" i="2" s="1"/>
  <c r="J1985" i="2"/>
  <c r="AF1984" i="2"/>
  <c r="AG1984" i="2" s="1"/>
  <c r="AE1984" i="2"/>
  <c r="AB1984" i="2"/>
  <c r="AA1984" i="2"/>
  <c r="AJ1984" i="2" s="1"/>
  <c r="J1984" i="2"/>
  <c r="AF1983" i="2"/>
  <c r="AI1983" i="2" s="1"/>
  <c r="AE1983" i="2"/>
  <c r="AB1983" i="2"/>
  <c r="AA1983" i="2"/>
  <c r="AJ1983" i="2" s="1"/>
  <c r="J1983" i="2"/>
  <c r="AF1982" i="2"/>
  <c r="AI1982" i="2" s="1"/>
  <c r="AE1982" i="2"/>
  <c r="AB1982" i="2"/>
  <c r="AA1982" i="2"/>
  <c r="AJ1982" i="2" s="1"/>
  <c r="J1982" i="2"/>
  <c r="AF1981" i="2"/>
  <c r="AI1981" i="2" s="1"/>
  <c r="AE1981" i="2"/>
  <c r="AB1981" i="2"/>
  <c r="AA1981" i="2"/>
  <c r="AJ1981" i="2" s="1"/>
  <c r="J1981" i="2"/>
  <c r="AF1980" i="2"/>
  <c r="AG1980" i="2" s="1"/>
  <c r="AE1980" i="2"/>
  <c r="AB1980" i="2"/>
  <c r="AA1980" i="2"/>
  <c r="AJ1980" i="2" s="1"/>
  <c r="J1980" i="2"/>
  <c r="AF1979" i="2"/>
  <c r="AI1979" i="2" s="1"/>
  <c r="AE1979" i="2"/>
  <c r="AB1979" i="2"/>
  <c r="AA1979" i="2"/>
  <c r="AJ1979" i="2" s="1"/>
  <c r="J1979" i="2"/>
  <c r="AF1978" i="2"/>
  <c r="AE1978" i="2"/>
  <c r="AB1978" i="2"/>
  <c r="AA1978" i="2"/>
  <c r="AJ1978" i="2" s="1"/>
  <c r="J1978" i="2"/>
  <c r="AF1977" i="2"/>
  <c r="AI1977" i="2" s="1"/>
  <c r="AE1977" i="2"/>
  <c r="AB1977" i="2"/>
  <c r="AA1977" i="2"/>
  <c r="AJ1977" i="2" s="1"/>
  <c r="J1977" i="2"/>
  <c r="AF1976" i="2"/>
  <c r="AI1976" i="2" s="1"/>
  <c r="AE1976" i="2"/>
  <c r="AB1976" i="2"/>
  <c r="AA1976" i="2"/>
  <c r="AJ1976" i="2" s="1"/>
  <c r="J1976" i="2"/>
  <c r="AF1975" i="2"/>
  <c r="AE1975" i="2"/>
  <c r="AB1975" i="2"/>
  <c r="AA1975" i="2"/>
  <c r="AJ1975" i="2" s="1"/>
  <c r="J1975" i="2"/>
  <c r="AF1974" i="2"/>
  <c r="AG1974" i="2" s="1"/>
  <c r="AE1974" i="2"/>
  <c r="AB1974" i="2"/>
  <c r="AA1974" i="2"/>
  <c r="AJ1974" i="2" s="1"/>
  <c r="J1974" i="2"/>
  <c r="AF1973" i="2"/>
  <c r="AG1973" i="2" s="1"/>
  <c r="AE1973" i="2"/>
  <c r="AB1973" i="2"/>
  <c r="AA1973" i="2"/>
  <c r="AJ1973" i="2" s="1"/>
  <c r="J1973" i="2"/>
  <c r="AF1972" i="2"/>
  <c r="AI1972" i="2" s="1"/>
  <c r="AE1972" i="2"/>
  <c r="AB1972" i="2"/>
  <c r="AA1972" i="2"/>
  <c r="AJ1972" i="2" s="1"/>
  <c r="J1972" i="2"/>
  <c r="AF1971" i="2"/>
  <c r="AI1971" i="2" s="1"/>
  <c r="AE1971" i="2"/>
  <c r="AB1971" i="2"/>
  <c r="AA1971" i="2"/>
  <c r="AJ1971" i="2" s="1"/>
  <c r="J1971" i="2"/>
  <c r="AF1970" i="2"/>
  <c r="AE1970" i="2"/>
  <c r="AB1970" i="2"/>
  <c r="AA1970" i="2"/>
  <c r="AJ1970" i="2" s="1"/>
  <c r="J1970" i="2"/>
  <c r="AF1969" i="2"/>
  <c r="AI1969" i="2" s="1"/>
  <c r="AE1969" i="2"/>
  <c r="AB1969" i="2"/>
  <c r="AA1969" i="2"/>
  <c r="AJ1969" i="2" s="1"/>
  <c r="J1969" i="2"/>
  <c r="AF1968" i="2"/>
  <c r="AG1968" i="2" s="1"/>
  <c r="AE1968" i="2"/>
  <c r="AB1968" i="2"/>
  <c r="AA1968" i="2"/>
  <c r="AJ1968" i="2" s="1"/>
  <c r="J1968" i="2"/>
  <c r="AF1967" i="2"/>
  <c r="AE1967" i="2"/>
  <c r="AB1967" i="2"/>
  <c r="AA1967" i="2"/>
  <c r="AJ1967" i="2" s="1"/>
  <c r="J1967" i="2"/>
  <c r="AF1966" i="2"/>
  <c r="AG1966" i="2" s="1"/>
  <c r="AE1966" i="2"/>
  <c r="AB1966" i="2"/>
  <c r="AA1966" i="2"/>
  <c r="AJ1966" i="2" s="1"/>
  <c r="J1966" i="2"/>
  <c r="AF1965" i="2"/>
  <c r="AG1965" i="2" s="1"/>
  <c r="AE1965" i="2"/>
  <c r="AB1965" i="2"/>
  <c r="AA1965" i="2"/>
  <c r="AJ1965" i="2" s="1"/>
  <c r="J1965" i="2"/>
  <c r="AF1964" i="2"/>
  <c r="AI1964" i="2" s="1"/>
  <c r="AE1964" i="2"/>
  <c r="AB1964" i="2"/>
  <c r="AA1964" i="2"/>
  <c r="AJ1964" i="2" s="1"/>
  <c r="J1964" i="2"/>
  <c r="AF1963" i="2"/>
  <c r="AI1963" i="2" s="1"/>
  <c r="AE1963" i="2"/>
  <c r="AB1963" i="2"/>
  <c r="AA1963" i="2"/>
  <c r="AJ1963" i="2" s="1"/>
  <c r="J1963" i="2"/>
  <c r="AF1962" i="2"/>
  <c r="AG1962" i="2" s="1"/>
  <c r="AE1962" i="2"/>
  <c r="AB1962" i="2"/>
  <c r="AA1962" i="2"/>
  <c r="AJ1962" i="2" s="1"/>
  <c r="J1962" i="2"/>
  <c r="AF1961" i="2"/>
  <c r="AI1961" i="2" s="1"/>
  <c r="AE1961" i="2"/>
  <c r="AB1961" i="2"/>
  <c r="AA1961" i="2"/>
  <c r="AJ1961" i="2" s="1"/>
  <c r="J1961" i="2"/>
  <c r="AF1960" i="2"/>
  <c r="AG1960" i="2" s="1"/>
  <c r="AE1960" i="2"/>
  <c r="AB1960" i="2"/>
  <c r="AA1960" i="2"/>
  <c r="AJ1960" i="2" s="1"/>
  <c r="J1960" i="2"/>
  <c r="AF1959" i="2"/>
  <c r="AI1959" i="2" s="1"/>
  <c r="AE1959" i="2"/>
  <c r="AB1959" i="2"/>
  <c r="AA1959" i="2"/>
  <c r="AJ1959" i="2" s="1"/>
  <c r="J1959" i="2"/>
  <c r="AF1958" i="2"/>
  <c r="AI1958" i="2" s="1"/>
  <c r="AE1958" i="2"/>
  <c r="AB1958" i="2"/>
  <c r="AA1958" i="2"/>
  <c r="AJ1958" i="2" s="1"/>
  <c r="J1958" i="2"/>
  <c r="AF1957" i="2"/>
  <c r="AE1957" i="2"/>
  <c r="AB1957" i="2"/>
  <c r="AA1957" i="2"/>
  <c r="AJ1957" i="2" s="1"/>
  <c r="J1957" i="2"/>
  <c r="AF1956" i="2"/>
  <c r="AE1956" i="2"/>
  <c r="AB1956" i="2"/>
  <c r="AA1956" i="2"/>
  <c r="AJ1956" i="2" s="1"/>
  <c r="J1956" i="2"/>
  <c r="AF1955" i="2"/>
  <c r="AI1955" i="2" s="1"/>
  <c r="AE1955" i="2"/>
  <c r="AB1955" i="2"/>
  <c r="AA1955" i="2"/>
  <c r="AJ1955" i="2" s="1"/>
  <c r="J1955" i="2"/>
  <c r="AF1954" i="2"/>
  <c r="AI1954" i="2" s="1"/>
  <c r="AE1954" i="2"/>
  <c r="AB1954" i="2"/>
  <c r="AA1954" i="2"/>
  <c r="AJ1954" i="2" s="1"/>
  <c r="J1954" i="2"/>
  <c r="AF1953" i="2"/>
  <c r="AE1953" i="2"/>
  <c r="AB1953" i="2"/>
  <c r="AA1953" i="2"/>
  <c r="AJ1953" i="2" s="1"/>
  <c r="J1953" i="2"/>
  <c r="AF1952" i="2"/>
  <c r="AG1952" i="2" s="1"/>
  <c r="AE1952" i="2"/>
  <c r="AB1952" i="2"/>
  <c r="AA1952" i="2"/>
  <c r="AJ1952" i="2" s="1"/>
  <c r="J1952" i="2"/>
  <c r="AF1951" i="2"/>
  <c r="AI1951" i="2" s="1"/>
  <c r="AE1951" i="2"/>
  <c r="AB1951" i="2"/>
  <c r="AA1951" i="2"/>
  <c r="AJ1951" i="2" s="1"/>
  <c r="J1951" i="2"/>
  <c r="AF1950" i="2"/>
  <c r="AI1950" i="2" s="1"/>
  <c r="AE1950" i="2"/>
  <c r="AB1950" i="2"/>
  <c r="AA1950" i="2"/>
  <c r="AJ1950" i="2" s="1"/>
  <c r="J1950" i="2"/>
  <c r="AF1949" i="2"/>
  <c r="AG1949" i="2" s="1"/>
  <c r="AE1949" i="2"/>
  <c r="AB1949" i="2"/>
  <c r="AA1949" i="2"/>
  <c r="AJ1949" i="2" s="1"/>
  <c r="J1949" i="2"/>
  <c r="AF1948" i="2"/>
  <c r="AG1948" i="2" s="1"/>
  <c r="AE1948" i="2"/>
  <c r="AB1948" i="2"/>
  <c r="AA1948" i="2"/>
  <c r="AJ1948" i="2" s="1"/>
  <c r="J1948" i="2"/>
  <c r="AF1947" i="2"/>
  <c r="AI1947" i="2" s="1"/>
  <c r="AE1947" i="2"/>
  <c r="AB1947" i="2"/>
  <c r="AA1947" i="2"/>
  <c r="AJ1947" i="2" s="1"/>
  <c r="J1947" i="2"/>
  <c r="AF1946" i="2"/>
  <c r="AI1946" i="2" s="1"/>
  <c r="AE1946" i="2"/>
  <c r="AB1946" i="2"/>
  <c r="AA1946" i="2"/>
  <c r="AJ1946" i="2" s="1"/>
  <c r="J1946" i="2"/>
  <c r="AF1945" i="2"/>
  <c r="AG1945" i="2" s="1"/>
  <c r="AE1945" i="2"/>
  <c r="AB1945" i="2"/>
  <c r="AA1945" i="2"/>
  <c r="AJ1945" i="2" s="1"/>
  <c r="J1945" i="2"/>
  <c r="AF1944" i="2"/>
  <c r="AG1944" i="2" s="1"/>
  <c r="AE1944" i="2"/>
  <c r="AB1944" i="2"/>
  <c r="AA1944" i="2"/>
  <c r="AJ1944" i="2" s="1"/>
  <c r="J1944" i="2"/>
  <c r="AF1943" i="2"/>
  <c r="AI1943" i="2" s="1"/>
  <c r="AE1943" i="2"/>
  <c r="AB1943" i="2"/>
  <c r="AC1943" i="2" s="1"/>
  <c r="AA1943" i="2"/>
  <c r="AJ1943" i="2" s="1"/>
  <c r="J1943" i="2"/>
  <c r="AF1942" i="2"/>
  <c r="AI1942" i="2" s="1"/>
  <c r="AE1942" i="2"/>
  <c r="AB1942" i="2"/>
  <c r="AA1942" i="2"/>
  <c r="AJ1942" i="2" s="1"/>
  <c r="J1942" i="2"/>
  <c r="AF1941" i="2"/>
  <c r="AI1941" i="2" s="1"/>
  <c r="AE1941" i="2"/>
  <c r="AB1941" i="2"/>
  <c r="AA1941" i="2"/>
  <c r="AJ1941" i="2" s="1"/>
  <c r="J1941" i="2"/>
  <c r="AF1940" i="2"/>
  <c r="AG1940" i="2" s="1"/>
  <c r="AE1940" i="2"/>
  <c r="AB1940" i="2"/>
  <c r="AA1940" i="2"/>
  <c r="AJ1940" i="2" s="1"/>
  <c r="J1940" i="2"/>
  <c r="AF1939" i="2"/>
  <c r="AI1939" i="2" s="1"/>
  <c r="AE1939" i="2"/>
  <c r="AB1939" i="2"/>
  <c r="AA1939" i="2"/>
  <c r="AJ1939" i="2" s="1"/>
  <c r="J1939" i="2"/>
  <c r="AF1938" i="2"/>
  <c r="AI1938" i="2" s="1"/>
  <c r="AE1938" i="2"/>
  <c r="AB1938" i="2"/>
  <c r="AA1938" i="2"/>
  <c r="AJ1938" i="2" s="1"/>
  <c r="J1938" i="2"/>
  <c r="AF1937" i="2"/>
  <c r="AE1937" i="2"/>
  <c r="AB1937" i="2"/>
  <c r="AA1937" i="2"/>
  <c r="AJ1937" i="2" s="1"/>
  <c r="J1937" i="2"/>
  <c r="AF1936" i="2"/>
  <c r="AG1936" i="2" s="1"/>
  <c r="AE1936" i="2"/>
  <c r="AB1936" i="2"/>
  <c r="AA1936" i="2"/>
  <c r="AJ1936" i="2" s="1"/>
  <c r="J1936" i="2"/>
  <c r="AF1935" i="2"/>
  <c r="AI1935" i="2" s="1"/>
  <c r="AE1935" i="2"/>
  <c r="AB1935" i="2"/>
  <c r="AA1935" i="2"/>
  <c r="AJ1935" i="2" s="1"/>
  <c r="AK1940" i="2" s="1"/>
  <c r="J1935" i="2"/>
  <c r="AF1934" i="2"/>
  <c r="AI1934" i="2" s="1"/>
  <c r="AE1934" i="2"/>
  <c r="AB1934" i="2"/>
  <c r="AA1934" i="2"/>
  <c r="AJ1934" i="2" s="1"/>
  <c r="J1934" i="2"/>
  <c r="AF1933" i="2"/>
  <c r="AI1933" i="2" s="1"/>
  <c r="AE1933" i="2"/>
  <c r="AB1933" i="2"/>
  <c r="AA1933" i="2"/>
  <c r="AJ1933" i="2" s="1"/>
  <c r="J1933" i="2"/>
  <c r="AF1932" i="2"/>
  <c r="AG1932" i="2" s="1"/>
  <c r="AE1932" i="2"/>
  <c r="AB1932" i="2"/>
  <c r="AA1932" i="2"/>
  <c r="AJ1932" i="2" s="1"/>
  <c r="J1932" i="2"/>
  <c r="AF1931" i="2"/>
  <c r="AI1931" i="2" s="1"/>
  <c r="AE1931" i="2"/>
  <c r="AB1931" i="2"/>
  <c r="AA1931" i="2"/>
  <c r="AJ1931" i="2" s="1"/>
  <c r="J1931" i="2"/>
  <c r="AF1930" i="2"/>
  <c r="AE1930" i="2"/>
  <c r="AB1930" i="2"/>
  <c r="AA1930" i="2"/>
  <c r="AJ1930" i="2" s="1"/>
  <c r="J1930" i="2"/>
  <c r="AF1929" i="2"/>
  <c r="AI1929" i="2" s="1"/>
  <c r="AE1929" i="2"/>
  <c r="AB1929" i="2"/>
  <c r="AA1929" i="2"/>
  <c r="AJ1929" i="2" s="1"/>
  <c r="J1929" i="2"/>
  <c r="AF1928" i="2"/>
  <c r="AI1928" i="2" s="1"/>
  <c r="AE1928" i="2"/>
  <c r="AB1928" i="2"/>
  <c r="AC1928" i="2" s="1"/>
  <c r="AA1928" i="2"/>
  <c r="AJ1928" i="2" s="1"/>
  <c r="AK1928" i="2" s="1"/>
  <c r="J1928" i="2"/>
  <c r="AF1927" i="2"/>
  <c r="AI1927" i="2" s="1"/>
  <c r="AE1927" i="2"/>
  <c r="AB1927" i="2"/>
  <c r="AA1927" i="2"/>
  <c r="AJ1927" i="2" s="1"/>
  <c r="J1927" i="2"/>
  <c r="AF1926" i="2"/>
  <c r="AI1926" i="2" s="1"/>
  <c r="AE1926" i="2"/>
  <c r="AB1926" i="2"/>
  <c r="AA1926" i="2"/>
  <c r="AJ1926" i="2" s="1"/>
  <c r="J1926" i="2"/>
  <c r="AF1925" i="2"/>
  <c r="AE1925" i="2"/>
  <c r="AB1925" i="2"/>
  <c r="AA1925" i="2"/>
  <c r="AJ1925" i="2" s="1"/>
  <c r="J1925" i="2"/>
  <c r="AF1924" i="2"/>
  <c r="AI1924" i="2" s="1"/>
  <c r="AE1924" i="2"/>
  <c r="AB1924" i="2"/>
  <c r="AA1924" i="2"/>
  <c r="AJ1924" i="2" s="1"/>
  <c r="J1924" i="2"/>
  <c r="AF1923" i="2"/>
  <c r="AI1923" i="2" s="1"/>
  <c r="AE1923" i="2"/>
  <c r="AB1923" i="2"/>
  <c r="AA1923" i="2"/>
  <c r="AJ1923" i="2" s="1"/>
  <c r="J1923" i="2"/>
  <c r="AF1922" i="2"/>
  <c r="AE1922" i="2"/>
  <c r="AC1922" i="2"/>
  <c r="AB1922" i="2"/>
  <c r="AA1922" i="2"/>
  <c r="AJ1922" i="2" s="1"/>
  <c r="AK1922" i="2" s="1"/>
  <c r="J1922" i="2"/>
  <c r="AF1921" i="2"/>
  <c r="AI1921" i="2" s="1"/>
  <c r="AE1921" i="2"/>
  <c r="AB1921" i="2"/>
  <c r="AA1921" i="2"/>
  <c r="AJ1921" i="2" s="1"/>
  <c r="J1921" i="2"/>
  <c r="AF1920" i="2"/>
  <c r="AG1920" i="2" s="1"/>
  <c r="AE1920" i="2"/>
  <c r="AB1920" i="2"/>
  <c r="AA1920" i="2"/>
  <c r="AJ1920" i="2" s="1"/>
  <c r="J1920" i="2"/>
  <c r="AF1919" i="2"/>
  <c r="AI1919" i="2" s="1"/>
  <c r="AE1919" i="2"/>
  <c r="AB1919" i="2"/>
  <c r="AA1919" i="2"/>
  <c r="AJ1919" i="2" s="1"/>
  <c r="J1919" i="2"/>
  <c r="AF1918" i="2"/>
  <c r="AG1918" i="2" s="1"/>
  <c r="AE1918" i="2"/>
  <c r="AB1918" i="2"/>
  <c r="AA1918" i="2"/>
  <c r="AJ1918" i="2" s="1"/>
  <c r="J1918" i="2"/>
  <c r="AF1917" i="2"/>
  <c r="AI1917" i="2" s="1"/>
  <c r="AE1917" i="2"/>
  <c r="AB1917" i="2"/>
  <c r="AA1917" i="2"/>
  <c r="AJ1917" i="2" s="1"/>
  <c r="J1917" i="2"/>
  <c r="AF1916" i="2"/>
  <c r="AE1916" i="2"/>
  <c r="AB1916" i="2"/>
  <c r="AA1916" i="2"/>
  <c r="AJ1916" i="2" s="1"/>
  <c r="J1916" i="2"/>
  <c r="AF1915" i="2"/>
  <c r="AI1915" i="2" s="1"/>
  <c r="AE1915" i="2"/>
  <c r="AB1915" i="2"/>
  <c r="AA1915" i="2"/>
  <c r="AJ1915" i="2" s="1"/>
  <c r="J1915" i="2"/>
  <c r="AF1914" i="2"/>
  <c r="AI1914" i="2" s="1"/>
  <c r="AE1914" i="2"/>
  <c r="AB1914" i="2"/>
  <c r="AA1914" i="2"/>
  <c r="AJ1914" i="2" s="1"/>
  <c r="J1914" i="2"/>
  <c r="AF1913" i="2"/>
  <c r="AI1913" i="2" s="1"/>
  <c r="AE1913" i="2"/>
  <c r="AB1913" i="2"/>
  <c r="AA1913" i="2"/>
  <c r="AJ1913" i="2" s="1"/>
  <c r="J1913" i="2"/>
  <c r="AF1912" i="2"/>
  <c r="AI1912" i="2" s="1"/>
  <c r="AE1912" i="2"/>
  <c r="AB1912" i="2"/>
  <c r="AA1912" i="2"/>
  <c r="AJ1912" i="2" s="1"/>
  <c r="J1912" i="2"/>
  <c r="AF1911" i="2"/>
  <c r="AI1911" i="2" s="1"/>
  <c r="AE1911" i="2"/>
  <c r="AB1911" i="2"/>
  <c r="AA1911" i="2"/>
  <c r="AJ1911" i="2" s="1"/>
  <c r="J1911" i="2"/>
  <c r="AF1910" i="2"/>
  <c r="AG1910" i="2" s="1"/>
  <c r="AE1910" i="2"/>
  <c r="AB1910" i="2"/>
  <c r="AA1910" i="2"/>
  <c r="AJ1910" i="2" s="1"/>
  <c r="J1910" i="2"/>
  <c r="AF1909" i="2"/>
  <c r="AI1909" i="2" s="1"/>
  <c r="AE1909" i="2"/>
  <c r="AB1909" i="2"/>
  <c r="AA1909" i="2"/>
  <c r="AJ1909" i="2" s="1"/>
  <c r="J1909" i="2"/>
  <c r="AF1908" i="2"/>
  <c r="AG1908" i="2" s="1"/>
  <c r="AE1908" i="2"/>
  <c r="AB1908" i="2"/>
  <c r="AA1908" i="2"/>
  <c r="AJ1908" i="2" s="1"/>
  <c r="J1908" i="2"/>
  <c r="AF1907" i="2"/>
  <c r="AI1907" i="2" s="1"/>
  <c r="AE1907" i="2"/>
  <c r="AB1907" i="2"/>
  <c r="AA1907" i="2"/>
  <c r="AJ1907" i="2" s="1"/>
  <c r="J1907" i="2"/>
  <c r="AF1906" i="2"/>
  <c r="AI1906" i="2" s="1"/>
  <c r="AE1906" i="2"/>
  <c r="AB1906" i="2"/>
  <c r="AA1906" i="2"/>
  <c r="AJ1906" i="2" s="1"/>
  <c r="J1906" i="2"/>
  <c r="AF1905" i="2"/>
  <c r="AI1905" i="2" s="1"/>
  <c r="AE1905" i="2"/>
  <c r="AB1905" i="2"/>
  <c r="AA1905" i="2"/>
  <c r="AJ1905" i="2" s="1"/>
  <c r="J1905" i="2"/>
  <c r="AF1904" i="2"/>
  <c r="AG1904" i="2" s="1"/>
  <c r="AE1904" i="2"/>
  <c r="AB1904" i="2"/>
  <c r="AA1904" i="2"/>
  <c r="AJ1904" i="2" s="1"/>
  <c r="J1904" i="2"/>
  <c r="AF1903" i="2"/>
  <c r="AI1903" i="2" s="1"/>
  <c r="AE1903" i="2"/>
  <c r="AB1903" i="2"/>
  <c r="AA1903" i="2"/>
  <c r="AJ1903" i="2" s="1"/>
  <c r="J1903" i="2"/>
  <c r="AF1902" i="2"/>
  <c r="AE1902" i="2"/>
  <c r="AB1902" i="2"/>
  <c r="AA1902" i="2"/>
  <c r="AJ1902" i="2" s="1"/>
  <c r="J1902" i="2"/>
  <c r="AF1901" i="2"/>
  <c r="AI1901" i="2" s="1"/>
  <c r="AE1901" i="2"/>
  <c r="AB1901" i="2"/>
  <c r="AA1901" i="2"/>
  <c r="AJ1901" i="2" s="1"/>
  <c r="J1901" i="2"/>
  <c r="AF1900" i="2"/>
  <c r="AE1900" i="2"/>
  <c r="AB1900" i="2"/>
  <c r="AA1900" i="2"/>
  <c r="AJ1900" i="2" s="1"/>
  <c r="J1900" i="2"/>
  <c r="AF1899" i="2"/>
  <c r="AE1899" i="2"/>
  <c r="AB1899" i="2"/>
  <c r="AA1899" i="2"/>
  <c r="AJ1899" i="2" s="1"/>
  <c r="J1899" i="2"/>
  <c r="AF1898" i="2"/>
  <c r="AE1898" i="2"/>
  <c r="AB1898" i="2"/>
  <c r="AA1898" i="2"/>
  <c r="AJ1898" i="2" s="1"/>
  <c r="J1898" i="2"/>
  <c r="AF1897" i="2"/>
  <c r="AE1897" i="2"/>
  <c r="AB1897" i="2"/>
  <c r="AA1897" i="2"/>
  <c r="AJ1897" i="2" s="1"/>
  <c r="J1897" i="2"/>
  <c r="AF1896" i="2"/>
  <c r="AG1896" i="2" s="1"/>
  <c r="AE1896" i="2"/>
  <c r="AB1896" i="2"/>
  <c r="AA1896" i="2"/>
  <c r="AJ1896" i="2" s="1"/>
  <c r="J1896" i="2"/>
  <c r="AF1895" i="2"/>
  <c r="AE1895" i="2"/>
  <c r="AB1895" i="2"/>
  <c r="AA1895" i="2"/>
  <c r="AJ1895" i="2" s="1"/>
  <c r="J1895" i="2"/>
  <c r="AF1894" i="2"/>
  <c r="AG1894" i="2" s="1"/>
  <c r="AE1894" i="2"/>
  <c r="AB1894" i="2"/>
  <c r="AA1894" i="2"/>
  <c r="AJ1894" i="2" s="1"/>
  <c r="J1894" i="2"/>
  <c r="AF1893" i="2"/>
  <c r="AE1893" i="2"/>
  <c r="AB1893" i="2"/>
  <c r="AA1893" i="2"/>
  <c r="AJ1893" i="2" s="1"/>
  <c r="J1893" i="2"/>
  <c r="AF1892" i="2"/>
  <c r="AI1892" i="2" s="1"/>
  <c r="AE1892" i="2"/>
  <c r="AB1892" i="2"/>
  <c r="AA1892" i="2"/>
  <c r="AJ1892" i="2" s="1"/>
  <c r="J1892" i="2"/>
  <c r="AF1891" i="2"/>
  <c r="AE1891" i="2"/>
  <c r="AB1891" i="2"/>
  <c r="AA1891" i="2"/>
  <c r="AJ1891" i="2" s="1"/>
  <c r="J1891" i="2"/>
  <c r="AF1890" i="2"/>
  <c r="AI1890" i="2" s="1"/>
  <c r="AE1890" i="2"/>
  <c r="AB1890" i="2"/>
  <c r="AA1890" i="2"/>
  <c r="AJ1890" i="2" s="1"/>
  <c r="J1890" i="2"/>
  <c r="AF1889" i="2"/>
  <c r="AE1889" i="2"/>
  <c r="AB1889" i="2"/>
  <c r="AA1889" i="2"/>
  <c r="AJ1889" i="2" s="1"/>
  <c r="J1889" i="2"/>
  <c r="AF1888" i="2"/>
  <c r="AI1888" i="2" s="1"/>
  <c r="AE1888" i="2"/>
  <c r="AB1888" i="2"/>
  <c r="AA1888" i="2"/>
  <c r="AJ1888" i="2" s="1"/>
  <c r="J1888" i="2"/>
  <c r="AF1887" i="2"/>
  <c r="AE1887" i="2"/>
  <c r="AB1887" i="2"/>
  <c r="AA1887" i="2"/>
  <c r="AJ1887" i="2" s="1"/>
  <c r="J1887" i="2"/>
  <c r="AF1886" i="2"/>
  <c r="AI1886" i="2" s="1"/>
  <c r="AE1886" i="2"/>
  <c r="AB1886" i="2"/>
  <c r="AA1886" i="2"/>
  <c r="AJ1886" i="2" s="1"/>
  <c r="J1886" i="2"/>
  <c r="AF1885" i="2"/>
  <c r="AE1885" i="2"/>
  <c r="AB1885" i="2"/>
  <c r="AC1885" i="2" s="1"/>
  <c r="AA1885" i="2"/>
  <c r="AJ1885" i="2" s="1"/>
  <c r="AK1885" i="2" s="1"/>
  <c r="J1885" i="2"/>
  <c r="AF1884" i="2"/>
  <c r="AE1884" i="2"/>
  <c r="AB1884" i="2"/>
  <c r="AC1884" i="2" s="1"/>
  <c r="AA1884" i="2"/>
  <c r="J1884" i="2"/>
  <c r="AF1883" i="2"/>
  <c r="AE1883" i="2"/>
  <c r="AB1883" i="2"/>
  <c r="AC1883" i="2" s="1"/>
  <c r="AA1883" i="2"/>
  <c r="AJ1883" i="2" s="1"/>
  <c r="AK1883" i="2" s="1"/>
  <c r="J1883" i="2"/>
  <c r="AF1882" i="2"/>
  <c r="AG1882" i="2" s="1"/>
  <c r="AE1882" i="2"/>
  <c r="AB1882" i="2"/>
  <c r="AA1882" i="2"/>
  <c r="AJ1882" i="2" s="1"/>
  <c r="J1882" i="2"/>
  <c r="AF1881" i="2"/>
  <c r="AE1881" i="2"/>
  <c r="AB1881" i="2"/>
  <c r="AA1881" i="2"/>
  <c r="AJ1881" i="2" s="1"/>
  <c r="J1881" i="2"/>
  <c r="AF1880" i="2"/>
  <c r="AG1880" i="2" s="1"/>
  <c r="AE1880" i="2"/>
  <c r="AB1880" i="2"/>
  <c r="AC1880" i="2" s="1"/>
  <c r="AA1880" i="2"/>
  <c r="AJ1880" i="2" s="1"/>
  <c r="AK1880" i="2" s="1"/>
  <c r="J1880" i="2"/>
  <c r="AF1879" i="2"/>
  <c r="AE1879" i="2"/>
  <c r="AB1879" i="2"/>
  <c r="AA1879" i="2"/>
  <c r="AJ1879" i="2" s="1"/>
  <c r="J1879" i="2"/>
  <c r="AF1878" i="2"/>
  <c r="AI1878" i="2" s="1"/>
  <c r="AE1878" i="2"/>
  <c r="AB1878" i="2"/>
  <c r="AA1878" i="2"/>
  <c r="AJ1878" i="2" s="1"/>
  <c r="J1878" i="2"/>
  <c r="AF1877" i="2"/>
  <c r="AE1877" i="2"/>
  <c r="AB1877" i="2"/>
  <c r="AA1877" i="2"/>
  <c r="AJ1877" i="2" s="1"/>
  <c r="J1877" i="2"/>
  <c r="AF1876" i="2"/>
  <c r="AG1876" i="2" s="1"/>
  <c r="AE1876" i="2"/>
  <c r="AB1876" i="2"/>
  <c r="AA1876" i="2"/>
  <c r="AJ1876" i="2" s="1"/>
  <c r="J1876" i="2"/>
  <c r="AF1875" i="2"/>
  <c r="AE1875" i="2"/>
  <c r="AB1875" i="2"/>
  <c r="AA1875" i="2"/>
  <c r="AJ1875" i="2" s="1"/>
  <c r="J1875" i="2"/>
  <c r="AF1874" i="2"/>
  <c r="AI1874" i="2" s="1"/>
  <c r="AE1874" i="2"/>
  <c r="AB1874" i="2"/>
  <c r="AA1874" i="2"/>
  <c r="AJ1874" i="2" s="1"/>
  <c r="J1874" i="2"/>
  <c r="AF1873" i="2"/>
  <c r="AE1873" i="2"/>
  <c r="AB1873" i="2"/>
  <c r="AA1873" i="2"/>
  <c r="AJ1873" i="2" s="1"/>
  <c r="J1873" i="2"/>
  <c r="AF1872" i="2"/>
  <c r="AI1872" i="2" s="1"/>
  <c r="AE1872" i="2"/>
  <c r="AB1872" i="2"/>
  <c r="AA1872" i="2"/>
  <c r="AJ1872" i="2" s="1"/>
  <c r="J1872" i="2"/>
  <c r="AF1871" i="2"/>
  <c r="AE1871" i="2"/>
  <c r="AB1871" i="2"/>
  <c r="AA1871" i="2"/>
  <c r="AJ1871" i="2" s="1"/>
  <c r="J1871" i="2"/>
  <c r="AF1870" i="2"/>
  <c r="AI1870" i="2" s="1"/>
  <c r="AE1870" i="2"/>
  <c r="AB1870" i="2"/>
  <c r="AA1870" i="2"/>
  <c r="AJ1870" i="2" s="1"/>
  <c r="J1870" i="2"/>
  <c r="AF1869" i="2"/>
  <c r="AE1869" i="2"/>
  <c r="AB1869" i="2"/>
  <c r="AA1869" i="2"/>
  <c r="AJ1869" i="2" s="1"/>
  <c r="J1869" i="2"/>
  <c r="AF1868" i="2"/>
  <c r="AG1868" i="2" s="1"/>
  <c r="AE1868" i="2"/>
  <c r="AB1868" i="2"/>
  <c r="AA1868" i="2"/>
  <c r="AJ1868" i="2" s="1"/>
  <c r="J1868" i="2"/>
  <c r="AF1867" i="2"/>
  <c r="AE1867" i="2"/>
  <c r="AB1867" i="2"/>
  <c r="AA1867" i="2"/>
  <c r="AJ1867" i="2" s="1"/>
  <c r="J1867" i="2"/>
  <c r="AF1866" i="2"/>
  <c r="AI1866" i="2" s="1"/>
  <c r="AE1866" i="2"/>
  <c r="AB1866" i="2"/>
  <c r="AA1866" i="2"/>
  <c r="AJ1866" i="2" s="1"/>
  <c r="J1866" i="2"/>
  <c r="AF1865" i="2"/>
  <c r="AE1865" i="2"/>
  <c r="AB1865" i="2"/>
  <c r="AA1865" i="2"/>
  <c r="AJ1865" i="2" s="1"/>
  <c r="J1865" i="2"/>
  <c r="AF1864" i="2"/>
  <c r="AG1864" i="2" s="1"/>
  <c r="AE1864" i="2"/>
  <c r="AB1864" i="2"/>
  <c r="AA1864" i="2"/>
  <c r="AJ1864" i="2" s="1"/>
  <c r="J1864" i="2"/>
  <c r="AF1863" i="2"/>
  <c r="AE1863" i="2"/>
  <c r="AB1863" i="2"/>
  <c r="AA1863" i="2"/>
  <c r="AJ1863" i="2" s="1"/>
  <c r="J1863" i="2"/>
  <c r="AF1862" i="2"/>
  <c r="AG1862" i="2" s="1"/>
  <c r="AE1862" i="2"/>
  <c r="AB1862" i="2"/>
  <c r="AA1862" i="2"/>
  <c r="AJ1862" i="2" s="1"/>
  <c r="J1862" i="2"/>
  <c r="AF1861" i="2"/>
  <c r="AE1861" i="2"/>
  <c r="AB1861" i="2"/>
  <c r="AA1861" i="2"/>
  <c r="AJ1861" i="2" s="1"/>
  <c r="J1861" i="2"/>
  <c r="AF1860" i="2"/>
  <c r="AG1860" i="2" s="1"/>
  <c r="AE1860" i="2"/>
  <c r="AB1860" i="2"/>
  <c r="AA1860" i="2"/>
  <c r="AJ1860" i="2" s="1"/>
  <c r="J1860" i="2"/>
  <c r="AF1859" i="2"/>
  <c r="AE1859" i="2"/>
  <c r="AB1859" i="2"/>
  <c r="AA1859" i="2"/>
  <c r="AJ1859" i="2" s="1"/>
  <c r="J1859" i="2"/>
  <c r="AF1858" i="2"/>
  <c r="AI1858" i="2" s="1"/>
  <c r="AE1858" i="2"/>
  <c r="AB1858" i="2"/>
  <c r="AA1858" i="2"/>
  <c r="AJ1858" i="2" s="1"/>
  <c r="J1858" i="2"/>
  <c r="AF1857" i="2"/>
  <c r="AE1857" i="2"/>
  <c r="AB1857" i="2"/>
  <c r="AA1857" i="2"/>
  <c r="AJ1857" i="2" s="1"/>
  <c r="J1857" i="2"/>
  <c r="AF1856" i="2"/>
  <c r="AG1856" i="2" s="1"/>
  <c r="AE1856" i="2"/>
  <c r="AB1856" i="2"/>
  <c r="AA1856" i="2"/>
  <c r="AJ1856" i="2" s="1"/>
  <c r="J1856" i="2"/>
  <c r="AF1855" i="2"/>
  <c r="AI1855" i="2" s="1"/>
  <c r="AE1855" i="2"/>
  <c r="AB1855" i="2"/>
  <c r="AA1855" i="2"/>
  <c r="AJ1855" i="2" s="1"/>
  <c r="J1855" i="2"/>
  <c r="AF1854" i="2"/>
  <c r="AI1854" i="2" s="1"/>
  <c r="AE1854" i="2"/>
  <c r="AB1854" i="2"/>
  <c r="AA1854" i="2"/>
  <c r="AJ1854" i="2" s="1"/>
  <c r="J1854" i="2"/>
  <c r="AF1853" i="2"/>
  <c r="AG1853" i="2" s="1"/>
  <c r="AE1853" i="2"/>
  <c r="AB1853" i="2"/>
  <c r="AA1853" i="2"/>
  <c r="AJ1853" i="2" s="1"/>
  <c r="J1853" i="2"/>
  <c r="AF1852" i="2"/>
  <c r="AI1852" i="2" s="1"/>
  <c r="AE1852" i="2"/>
  <c r="AB1852" i="2"/>
  <c r="AA1852" i="2"/>
  <c r="AJ1852" i="2" s="1"/>
  <c r="J1852" i="2"/>
  <c r="AF1851" i="2"/>
  <c r="AG1851" i="2" s="1"/>
  <c r="AE1851" i="2"/>
  <c r="AB1851" i="2"/>
  <c r="AA1851" i="2"/>
  <c r="AJ1851" i="2" s="1"/>
  <c r="J1851" i="2"/>
  <c r="AF1850" i="2"/>
  <c r="AI1850" i="2" s="1"/>
  <c r="AE1850" i="2"/>
  <c r="AB1850" i="2"/>
  <c r="AA1850" i="2"/>
  <c r="AJ1850" i="2" s="1"/>
  <c r="J1850" i="2"/>
  <c r="AF1849" i="2"/>
  <c r="AE1849" i="2"/>
  <c r="AB1849" i="2"/>
  <c r="AA1849" i="2"/>
  <c r="AJ1849" i="2" s="1"/>
  <c r="J1849" i="2"/>
  <c r="AF1848" i="2"/>
  <c r="AI1848" i="2" s="1"/>
  <c r="AE1848" i="2"/>
  <c r="AB1848" i="2"/>
  <c r="AA1848" i="2"/>
  <c r="AJ1848" i="2" s="1"/>
  <c r="J1848" i="2"/>
  <c r="AF1847" i="2"/>
  <c r="AG1847" i="2" s="1"/>
  <c r="AE1847" i="2"/>
  <c r="AB1847" i="2"/>
  <c r="AA1847" i="2"/>
  <c r="AJ1847" i="2" s="1"/>
  <c r="J1847" i="2"/>
  <c r="AF1846" i="2"/>
  <c r="AI1846" i="2" s="1"/>
  <c r="AE1846" i="2"/>
  <c r="AB1846" i="2"/>
  <c r="AA1846" i="2"/>
  <c r="AJ1846" i="2" s="1"/>
  <c r="J1846" i="2"/>
  <c r="AF1845" i="2"/>
  <c r="AG1845" i="2" s="1"/>
  <c r="AE1845" i="2"/>
  <c r="AB1845" i="2"/>
  <c r="AA1845" i="2"/>
  <c r="AJ1845" i="2" s="1"/>
  <c r="J1845" i="2"/>
  <c r="AF1844" i="2"/>
  <c r="AI1844" i="2" s="1"/>
  <c r="AE1844" i="2"/>
  <c r="AB1844" i="2"/>
  <c r="AA1844" i="2"/>
  <c r="AJ1844" i="2" s="1"/>
  <c r="J1844" i="2"/>
  <c r="AF1843" i="2"/>
  <c r="AE1843" i="2"/>
  <c r="AB1843" i="2"/>
  <c r="AA1843" i="2"/>
  <c r="AJ1843" i="2" s="1"/>
  <c r="J1843" i="2"/>
  <c r="AF1842" i="2"/>
  <c r="AI1842" i="2" s="1"/>
  <c r="AE1842" i="2"/>
  <c r="AB1842" i="2"/>
  <c r="AA1842" i="2"/>
  <c r="AJ1842" i="2" s="1"/>
  <c r="J1842" i="2"/>
  <c r="AF1841" i="2"/>
  <c r="AG1841" i="2" s="1"/>
  <c r="AE1841" i="2"/>
  <c r="AB1841" i="2"/>
  <c r="AA1841" i="2"/>
  <c r="AJ1841" i="2" s="1"/>
  <c r="J1841" i="2"/>
  <c r="AF1840" i="2"/>
  <c r="AI1840" i="2" s="1"/>
  <c r="AE1840" i="2"/>
  <c r="AB1840" i="2"/>
  <c r="AA1840" i="2"/>
  <c r="AJ1840" i="2" s="1"/>
  <c r="J1840" i="2"/>
  <c r="AF1839" i="2"/>
  <c r="AI1839" i="2" s="1"/>
  <c r="AE1839" i="2"/>
  <c r="AB1839" i="2"/>
  <c r="AA1839" i="2"/>
  <c r="AJ1839" i="2" s="1"/>
  <c r="J1839" i="2"/>
  <c r="AF1838" i="2"/>
  <c r="AI1838" i="2" s="1"/>
  <c r="AE1838" i="2"/>
  <c r="AB1838" i="2"/>
  <c r="AA1838" i="2"/>
  <c r="AJ1838" i="2" s="1"/>
  <c r="J1838" i="2"/>
  <c r="AF1837" i="2"/>
  <c r="AI1837" i="2" s="1"/>
  <c r="AE1837" i="2"/>
  <c r="AB1837" i="2"/>
  <c r="AA1837" i="2"/>
  <c r="AJ1837" i="2" s="1"/>
  <c r="J1837" i="2"/>
  <c r="AF1836" i="2"/>
  <c r="AI1836" i="2" s="1"/>
  <c r="AE1836" i="2"/>
  <c r="AB1836" i="2"/>
  <c r="AA1836" i="2"/>
  <c r="AJ1836" i="2" s="1"/>
  <c r="J1836" i="2"/>
  <c r="AF1835" i="2"/>
  <c r="AG1835" i="2" s="1"/>
  <c r="AE1835" i="2"/>
  <c r="AB1835" i="2"/>
  <c r="AA1835" i="2"/>
  <c r="AJ1835" i="2" s="1"/>
  <c r="J1835" i="2"/>
  <c r="AF1834" i="2"/>
  <c r="AI1834" i="2" s="1"/>
  <c r="AE1834" i="2"/>
  <c r="AB1834" i="2"/>
  <c r="AA1834" i="2"/>
  <c r="AJ1834" i="2" s="1"/>
  <c r="J1834" i="2"/>
  <c r="AF1833" i="2"/>
  <c r="AE1833" i="2"/>
  <c r="AB1833" i="2"/>
  <c r="AC1833" i="2" s="1"/>
  <c r="AA1833" i="2"/>
  <c r="AJ1833" i="2" s="1"/>
  <c r="AK1833" i="2" s="1"/>
  <c r="J1833" i="2"/>
  <c r="AF1832" i="2"/>
  <c r="AI1832" i="2" s="1"/>
  <c r="AE1832" i="2"/>
  <c r="AB1832" i="2"/>
  <c r="AA1832" i="2"/>
  <c r="AJ1832" i="2" s="1"/>
  <c r="J1832" i="2"/>
  <c r="AF1831" i="2"/>
  <c r="AI1831" i="2" s="1"/>
  <c r="AE1831" i="2"/>
  <c r="AB1831" i="2"/>
  <c r="AA1831" i="2"/>
  <c r="AJ1831" i="2" s="1"/>
  <c r="J1831" i="2"/>
  <c r="AF1830" i="2"/>
  <c r="AE1830" i="2"/>
  <c r="AB1830" i="2"/>
  <c r="AA1830" i="2"/>
  <c r="AJ1830" i="2" s="1"/>
  <c r="J1830" i="2"/>
  <c r="AF1829" i="2"/>
  <c r="AI1829" i="2" s="1"/>
  <c r="AE1829" i="2"/>
  <c r="AB1829" i="2"/>
  <c r="AA1829" i="2"/>
  <c r="AJ1829" i="2" s="1"/>
  <c r="J1829" i="2"/>
  <c r="AF1828" i="2"/>
  <c r="AE1828" i="2"/>
  <c r="AB1828" i="2"/>
  <c r="AA1828" i="2"/>
  <c r="AJ1828" i="2" s="1"/>
  <c r="J1828" i="2"/>
  <c r="AF1827" i="2"/>
  <c r="AI1827" i="2" s="1"/>
  <c r="AE1827" i="2"/>
  <c r="AB1827" i="2"/>
  <c r="AA1827" i="2"/>
  <c r="AJ1827" i="2" s="1"/>
  <c r="J1827" i="2"/>
  <c r="AF1826" i="2"/>
  <c r="AG1826" i="2" s="1"/>
  <c r="AE1826" i="2"/>
  <c r="AB1826" i="2"/>
  <c r="AA1826" i="2"/>
  <c r="AJ1826" i="2" s="1"/>
  <c r="J1826" i="2"/>
  <c r="AF1825" i="2"/>
  <c r="AI1825" i="2" s="1"/>
  <c r="AE1825" i="2"/>
  <c r="AB1825" i="2"/>
  <c r="AA1825" i="2"/>
  <c r="AJ1825" i="2" s="1"/>
  <c r="J1825" i="2"/>
  <c r="AF1824" i="2"/>
  <c r="AG1824" i="2" s="1"/>
  <c r="AE1824" i="2"/>
  <c r="AB1824" i="2"/>
  <c r="AA1824" i="2"/>
  <c r="AJ1824" i="2" s="1"/>
  <c r="J1824" i="2"/>
  <c r="AF1823" i="2"/>
  <c r="AE1823" i="2"/>
  <c r="AB1823" i="2"/>
  <c r="AA1823" i="2"/>
  <c r="AJ1823" i="2" s="1"/>
  <c r="J1823" i="2"/>
  <c r="AF1822" i="2"/>
  <c r="AI1822" i="2" s="1"/>
  <c r="AE1822" i="2"/>
  <c r="AB1822" i="2"/>
  <c r="AA1822" i="2"/>
  <c r="AJ1822" i="2" s="1"/>
  <c r="J1822" i="2"/>
  <c r="AF1821" i="2"/>
  <c r="AI1821" i="2" s="1"/>
  <c r="AE1821" i="2"/>
  <c r="AB1821" i="2"/>
  <c r="AA1821" i="2"/>
  <c r="AJ1821" i="2" s="1"/>
  <c r="J1821" i="2"/>
  <c r="AF1820" i="2"/>
  <c r="AI1820" i="2" s="1"/>
  <c r="AE1820" i="2"/>
  <c r="AB1820" i="2"/>
  <c r="AA1820" i="2"/>
  <c r="AJ1820" i="2" s="1"/>
  <c r="J1820" i="2"/>
  <c r="AF1819" i="2"/>
  <c r="AE1819" i="2"/>
  <c r="AB1819" i="2"/>
  <c r="AA1819" i="2"/>
  <c r="AJ1819" i="2" s="1"/>
  <c r="J1819" i="2"/>
  <c r="AF1818" i="2"/>
  <c r="AI1818" i="2" s="1"/>
  <c r="AE1818" i="2"/>
  <c r="AB1818" i="2"/>
  <c r="AA1818" i="2"/>
  <c r="AJ1818" i="2" s="1"/>
  <c r="J1818" i="2"/>
  <c r="AF1817" i="2"/>
  <c r="AI1817" i="2" s="1"/>
  <c r="AE1817" i="2"/>
  <c r="AB1817" i="2"/>
  <c r="AA1817" i="2"/>
  <c r="AJ1817" i="2" s="1"/>
  <c r="J1817" i="2"/>
  <c r="AF1816" i="2"/>
  <c r="AI1816" i="2" s="1"/>
  <c r="AE1816" i="2"/>
  <c r="AB1816" i="2"/>
  <c r="AA1816" i="2"/>
  <c r="AJ1816" i="2" s="1"/>
  <c r="J1816" i="2"/>
  <c r="AF1815" i="2"/>
  <c r="AE1815" i="2"/>
  <c r="AB1815" i="2"/>
  <c r="AA1815" i="2"/>
  <c r="AJ1815" i="2" s="1"/>
  <c r="J1815" i="2"/>
  <c r="AF1814" i="2"/>
  <c r="AE1814" i="2"/>
  <c r="AB1814" i="2"/>
  <c r="AA1814" i="2"/>
  <c r="AJ1814" i="2" s="1"/>
  <c r="J1814" i="2"/>
  <c r="AF1813" i="2"/>
  <c r="AI1813" i="2" s="1"/>
  <c r="AE1813" i="2"/>
  <c r="AB1813" i="2"/>
  <c r="AA1813" i="2"/>
  <c r="AJ1813" i="2" s="1"/>
  <c r="J1813" i="2"/>
  <c r="AF1812" i="2"/>
  <c r="AE1812" i="2"/>
  <c r="AB1812" i="2"/>
  <c r="AA1812" i="2"/>
  <c r="AJ1812" i="2" s="1"/>
  <c r="J1812" i="2"/>
  <c r="AF1811" i="2"/>
  <c r="AE1811" i="2"/>
  <c r="AB1811" i="2"/>
  <c r="AA1811" i="2"/>
  <c r="AJ1811" i="2" s="1"/>
  <c r="J1811" i="2"/>
  <c r="AF1810" i="2"/>
  <c r="AE1810" i="2"/>
  <c r="AB1810" i="2"/>
  <c r="AA1810" i="2"/>
  <c r="AJ1810" i="2" s="1"/>
  <c r="J1810" i="2"/>
  <c r="AF1809" i="2"/>
  <c r="AI1809" i="2" s="1"/>
  <c r="AE1809" i="2"/>
  <c r="AB1809" i="2"/>
  <c r="AA1809" i="2"/>
  <c r="AJ1809" i="2" s="1"/>
  <c r="J1809" i="2"/>
  <c r="AF1808" i="2"/>
  <c r="AE1808" i="2"/>
  <c r="AB1808" i="2"/>
  <c r="AA1808" i="2"/>
  <c r="AJ1808" i="2" s="1"/>
  <c r="J1808" i="2"/>
  <c r="AF1807" i="2"/>
  <c r="AE1807" i="2"/>
  <c r="AB1807" i="2"/>
  <c r="AA1807" i="2"/>
  <c r="AJ1807" i="2" s="1"/>
  <c r="J1807" i="2"/>
  <c r="AF1806" i="2"/>
  <c r="AE1806" i="2"/>
  <c r="AB1806" i="2"/>
  <c r="AA1806" i="2"/>
  <c r="AJ1806" i="2" s="1"/>
  <c r="J1806" i="2"/>
  <c r="AF1805" i="2"/>
  <c r="AI1805" i="2" s="1"/>
  <c r="AE1805" i="2"/>
  <c r="AB1805" i="2"/>
  <c r="AA1805" i="2"/>
  <c r="AJ1805" i="2" s="1"/>
  <c r="J1805" i="2"/>
  <c r="AF1804" i="2"/>
  <c r="AE1804" i="2"/>
  <c r="AB1804" i="2"/>
  <c r="AA1804" i="2"/>
  <c r="AJ1804" i="2" s="1"/>
  <c r="J1804" i="2"/>
  <c r="AF1803" i="2"/>
  <c r="AE1803" i="2"/>
  <c r="AB1803" i="2"/>
  <c r="AA1803" i="2"/>
  <c r="AJ1803" i="2" s="1"/>
  <c r="J1803" i="2"/>
  <c r="AF1802" i="2"/>
  <c r="AE1802" i="2"/>
  <c r="AB1802" i="2"/>
  <c r="AA1802" i="2"/>
  <c r="AJ1802" i="2" s="1"/>
  <c r="J1802" i="2"/>
  <c r="AF1801" i="2"/>
  <c r="AI1801" i="2" s="1"/>
  <c r="AE1801" i="2"/>
  <c r="AB1801" i="2"/>
  <c r="AA1801" i="2"/>
  <c r="AJ1801" i="2" s="1"/>
  <c r="J1801" i="2"/>
  <c r="AF1800" i="2"/>
  <c r="AI1800" i="2" s="1"/>
  <c r="AE1800" i="2"/>
  <c r="AB1800" i="2"/>
  <c r="AA1800" i="2"/>
  <c r="AJ1800" i="2" s="1"/>
  <c r="J1800" i="2"/>
  <c r="AF1799" i="2"/>
  <c r="AI1799" i="2" s="1"/>
  <c r="AE1799" i="2"/>
  <c r="AB1799" i="2"/>
  <c r="AA1799" i="2"/>
  <c r="AJ1799" i="2" s="1"/>
  <c r="J1799" i="2"/>
  <c r="AF1798" i="2"/>
  <c r="AG1798" i="2" s="1"/>
  <c r="AE1798" i="2"/>
  <c r="AB1798" i="2"/>
  <c r="AA1798" i="2"/>
  <c r="AJ1798" i="2" s="1"/>
  <c r="J1798" i="2"/>
  <c r="AF1797" i="2"/>
  <c r="AE1797" i="2"/>
  <c r="AB1797" i="2"/>
  <c r="AA1797" i="2"/>
  <c r="AJ1797" i="2" s="1"/>
  <c r="J1797" i="2"/>
  <c r="AF1796" i="2"/>
  <c r="AI1796" i="2" s="1"/>
  <c r="AE1796" i="2"/>
  <c r="AB1796" i="2"/>
  <c r="AA1796" i="2"/>
  <c r="AJ1796" i="2" s="1"/>
  <c r="J1796" i="2"/>
  <c r="AF1795" i="2"/>
  <c r="AI1795" i="2" s="1"/>
  <c r="AE1795" i="2"/>
  <c r="AB1795" i="2"/>
  <c r="AA1795" i="2"/>
  <c r="AJ1795" i="2" s="1"/>
  <c r="J1795" i="2"/>
  <c r="AF1794" i="2"/>
  <c r="AI1794" i="2" s="1"/>
  <c r="AE1794" i="2"/>
  <c r="AB1794" i="2"/>
  <c r="AA1794" i="2"/>
  <c r="AJ1794" i="2" s="1"/>
  <c r="J1794" i="2"/>
  <c r="AF1793" i="2"/>
  <c r="AI1793" i="2" s="1"/>
  <c r="AE1793" i="2"/>
  <c r="AB1793" i="2"/>
  <c r="AA1793" i="2"/>
  <c r="AJ1793" i="2" s="1"/>
  <c r="J1793" i="2"/>
  <c r="AF1792" i="2"/>
  <c r="AG1792" i="2" s="1"/>
  <c r="AE1792" i="2"/>
  <c r="AB1792" i="2"/>
  <c r="AA1792" i="2"/>
  <c r="AJ1792" i="2" s="1"/>
  <c r="J1792" i="2"/>
  <c r="AF1791" i="2"/>
  <c r="AG1791" i="2" s="1"/>
  <c r="AE1791" i="2"/>
  <c r="AB1791" i="2"/>
  <c r="AA1791" i="2"/>
  <c r="AJ1791" i="2" s="1"/>
  <c r="J1791" i="2"/>
  <c r="AF1790" i="2"/>
  <c r="AI1790" i="2" s="1"/>
  <c r="AE1790" i="2"/>
  <c r="AB1790" i="2"/>
  <c r="AA1790" i="2"/>
  <c r="AJ1790" i="2" s="1"/>
  <c r="J1790" i="2"/>
  <c r="AF1789" i="2"/>
  <c r="AG1789" i="2" s="1"/>
  <c r="AE1789" i="2"/>
  <c r="AB1789" i="2"/>
  <c r="AA1789" i="2"/>
  <c r="AJ1789" i="2" s="1"/>
  <c r="J1789" i="2"/>
  <c r="AF1788" i="2"/>
  <c r="AE1788" i="2"/>
  <c r="AB1788" i="2"/>
  <c r="AA1788" i="2"/>
  <c r="AJ1788" i="2" s="1"/>
  <c r="J1788" i="2"/>
  <c r="AF1787" i="2"/>
  <c r="AG1787" i="2" s="1"/>
  <c r="AE1787" i="2"/>
  <c r="AB1787" i="2"/>
  <c r="AA1787" i="2"/>
  <c r="AJ1787" i="2" s="1"/>
  <c r="J1787" i="2"/>
  <c r="AF1786" i="2"/>
  <c r="AI1786" i="2" s="1"/>
  <c r="AE1786" i="2"/>
  <c r="AB1786" i="2"/>
  <c r="AA1786" i="2"/>
  <c r="AJ1786" i="2" s="1"/>
  <c r="J1786" i="2"/>
  <c r="AF1785" i="2"/>
  <c r="AG1785" i="2" s="1"/>
  <c r="AE1785" i="2"/>
  <c r="AB1785" i="2"/>
  <c r="AA1785" i="2"/>
  <c r="AJ1785" i="2" s="1"/>
  <c r="J1785" i="2"/>
  <c r="AF1784" i="2"/>
  <c r="AI1784" i="2" s="1"/>
  <c r="AE1784" i="2"/>
  <c r="AB1784" i="2"/>
  <c r="AA1784" i="2"/>
  <c r="AJ1784" i="2" s="1"/>
  <c r="J1784" i="2"/>
  <c r="AF1783" i="2"/>
  <c r="AG1783" i="2" s="1"/>
  <c r="AE1783" i="2"/>
  <c r="AB1783" i="2"/>
  <c r="AA1783" i="2"/>
  <c r="AJ1783" i="2" s="1"/>
  <c r="J1783" i="2"/>
  <c r="AF1782" i="2"/>
  <c r="AG1782" i="2" s="1"/>
  <c r="AE1782" i="2"/>
  <c r="AB1782" i="2"/>
  <c r="AA1782" i="2"/>
  <c r="AJ1782" i="2" s="1"/>
  <c r="J1782" i="2"/>
  <c r="AF1781" i="2"/>
  <c r="AI1781" i="2" s="1"/>
  <c r="AE1781" i="2"/>
  <c r="AB1781" i="2"/>
  <c r="AA1781" i="2"/>
  <c r="AJ1781" i="2" s="1"/>
  <c r="J1781" i="2"/>
  <c r="AF1780" i="2"/>
  <c r="AE1780" i="2"/>
  <c r="AB1780" i="2"/>
  <c r="AA1780" i="2"/>
  <c r="AJ1780" i="2" s="1"/>
  <c r="J1780" i="2"/>
  <c r="AF1779" i="2"/>
  <c r="AI1779" i="2" s="1"/>
  <c r="AE1779" i="2"/>
  <c r="AB1779" i="2"/>
  <c r="AA1779" i="2"/>
  <c r="AJ1779" i="2" s="1"/>
  <c r="J1779" i="2"/>
  <c r="AF1778" i="2"/>
  <c r="AI1778" i="2" s="1"/>
  <c r="AE1778" i="2"/>
  <c r="AB1778" i="2"/>
  <c r="AA1778" i="2"/>
  <c r="AJ1778" i="2" s="1"/>
  <c r="J1778" i="2"/>
  <c r="AF1777" i="2"/>
  <c r="AI1777" i="2" s="1"/>
  <c r="AE1777" i="2"/>
  <c r="AB1777" i="2"/>
  <c r="AA1777" i="2"/>
  <c r="AJ1777" i="2" s="1"/>
  <c r="J1777" i="2"/>
  <c r="AF1776" i="2"/>
  <c r="AI1776" i="2" s="1"/>
  <c r="AE1776" i="2"/>
  <c r="AB1776" i="2"/>
  <c r="AA1776" i="2"/>
  <c r="AJ1776" i="2" s="1"/>
  <c r="J1776" i="2"/>
  <c r="AF1775" i="2"/>
  <c r="AG1775" i="2" s="1"/>
  <c r="AE1775" i="2"/>
  <c r="AB1775" i="2"/>
  <c r="AA1775" i="2"/>
  <c r="AJ1775" i="2" s="1"/>
  <c r="J1775" i="2"/>
  <c r="AF1774" i="2"/>
  <c r="AI1774" i="2" s="1"/>
  <c r="AE1774" i="2"/>
  <c r="AB1774" i="2"/>
  <c r="AA1774" i="2"/>
  <c r="AJ1774" i="2" s="1"/>
  <c r="J1774" i="2"/>
  <c r="AF1773" i="2"/>
  <c r="AI1773" i="2" s="1"/>
  <c r="AE1773" i="2"/>
  <c r="AB1773" i="2"/>
  <c r="AA1773" i="2"/>
  <c r="AJ1773" i="2" s="1"/>
  <c r="J1773" i="2"/>
  <c r="AF1772" i="2"/>
  <c r="AI1772" i="2" s="1"/>
  <c r="AE1772" i="2"/>
  <c r="AB1772" i="2"/>
  <c r="AA1772" i="2"/>
  <c r="AJ1772" i="2" s="1"/>
  <c r="J1772" i="2"/>
  <c r="AF1771" i="2"/>
  <c r="AI1771" i="2" s="1"/>
  <c r="AE1771" i="2"/>
  <c r="AB1771" i="2"/>
  <c r="AA1771" i="2"/>
  <c r="AJ1771" i="2" s="1"/>
  <c r="J1771" i="2"/>
  <c r="AF1770" i="2"/>
  <c r="AI1770" i="2" s="1"/>
  <c r="AE1770" i="2"/>
  <c r="AB1770" i="2"/>
  <c r="AA1770" i="2"/>
  <c r="AJ1770" i="2" s="1"/>
  <c r="J1770" i="2"/>
  <c r="AF1769" i="2"/>
  <c r="AE1769" i="2"/>
  <c r="AB1769" i="2"/>
  <c r="AA1769" i="2"/>
  <c r="AJ1769" i="2" s="1"/>
  <c r="J1769" i="2"/>
  <c r="AF1768" i="2"/>
  <c r="AI1768" i="2" s="1"/>
  <c r="AE1768" i="2"/>
  <c r="AB1768" i="2"/>
  <c r="AA1768" i="2"/>
  <c r="AJ1768" i="2" s="1"/>
  <c r="J1768" i="2"/>
  <c r="AF1767" i="2"/>
  <c r="AI1767" i="2" s="1"/>
  <c r="AE1767" i="2"/>
  <c r="AB1767" i="2"/>
  <c r="AA1767" i="2"/>
  <c r="AJ1767" i="2" s="1"/>
  <c r="J1767" i="2"/>
  <c r="AF1766" i="2"/>
  <c r="AI1766" i="2" s="1"/>
  <c r="AE1766" i="2"/>
  <c r="AB1766" i="2"/>
  <c r="AA1766" i="2"/>
  <c r="AJ1766" i="2" s="1"/>
  <c r="J1766" i="2"/>
  <c r="AF1765" i="2"/>
  <c r="AG1765" i="2" s="1"/>
  <c r="AE1765" i="2"/>
  <c r="AB1765" i="2"/>
  <c r="AA1765" i="2"/>
  <c r="AJ1765" i="2" s="1"/>
  <c r="J1765" i="2"/>
  <c r="AF1764" i="2"/>
  <c r="AI1764" i="2" s="1"/>
  <c r="AE1764" i="2"/>
  <c r="AB1764" i="2"/>
  <c r="AA1764" i="2"/>
  <c r="AJ1764" i="2" s="1"/>
  <c r="J1764" i="2"/>
  <c r="AF1763" i="2"/>
  <c r="AI1763" i="2" s="1"/>
  <c r="AE1763" i="2"/>
  <c r="AB1763" i="2"/>
  <c r="AA1763" i="2"/>
  <c r="AJ1763" i="2" s="1"/>
  <c r="J1763" i="2"/>
  <c r="AF1762" i="2"/>
  <c r="AI1762" i="2" s="1"/>
  <c r="AE1762" i="2"/>
  <c r="AB1762" i="2"/>
  <c r="AA1762" i="2"/>
  <c r="AJ1762" i="2" s="1"/>
  <c r="J1762" i="2"/>
  <c r="AF1761" i="2"/>
  <c r="AG1761" i="2" s="1"/>
  <c r="AE1761" i="2"/>
  <c r="AB1761" i="2"/>
  <c r="AA1761" i="2"/>
  <c r="AJ1761" i="2" s="1"/>
  <c r="J1761" i="2"/>
  <c r="AF1760" i="2"/>
  <c r="AI1760" i="2" s="1"/>
  <c r="AE1760" i="2"/>
  <c r="AB1760" i="2"/>
  <c r="AA1760" i="2"/>
  <c r="AJ1760" i="2" s="1"/>
  <c r="J1760" i="2"/>
  <c r="AF1759" i="2"/>
  <c r="AE1759" i="2"/>
  <c r="AB1759" i="2"/>
  <c r="AA1759" i="2"/>
  <c r="AJ1759" i="2" s="1"/>
  <c r="J1759" i="2"/>
  <c r="AF1758" i="2"/>
  <c r="AI1758" i="2" s="1"/>
  <c r="AE1758" i="2"/>
  <c r="AB1758" i="2"/>
  <c r="AC1758" i="2" s="1"/>
  <c r="AD1758" i="2" s="1"/>
  <c r="AA1758" i="2"/>
  <c r="AJ1758" i="2" s="1"/>
  <c r="AK1758" i="2" s="1"/>
  <c r="J1758" i="2"/>
  <c r="AF1757" i="2"/>
  <c r="AI1757" i="2" s="1"/>
  <c r="AE1757" i="2"/>
  <c r="AB1757" i="2"/>
  <c r="AA1757" i="2"/>
  <c r="AJ1757" i="2" s="1"/>
  <c r="J1757" i="2"/>
  <c r="AF1756" i="2"/>
  <c r="AI1756" i="2" s="1"/>
  <c r="AE1756" i="2"/>
  <c r="AB1756" i="2"/>
  <c r="AA1756" i="2"/>
  <c r="AJ1756" i="2" s="1"/>
  <c r="J1756" i="2"/>
  <c r="AF1755" i="2"/>
  <c r="AI1755" i="2" s="1"/>
  <c r="AE1755" i="2"/>
  <c r="AB1755" i="2"/>
  <c r="AA1755" i="2"/>
  <c r="AJ1755" i="2" s="1"/>
  <c r="J1755" i="2"/>
  <c r="AF1754" i="2"/>
  <c r="AG1754" i="2" s="1"/>
  <c r="AE1754" i="2"/>
  <c r="AB1754" i="2"/>
  <c r="AA1754" i="2"/>
  <c r="AJ1754" i="2" s="1"/>
  <c r="J1754" i="2"/>
  <c r="AF1753" i="2"/>
  <c r="AI1753" i="2" s="1"/>
  <c r="AE1753" i="2"/>
  <c r="AB1753" i="2"/>
  <c r="AA1753" i="2"/>
  <c r="AJ1753" i="2" s="1"/>
  <c r="J1753" i="2"/>
  <c r="AF1752" i="2"/>
  <c r="AE1752" i="2"/>
  <c r="AB1752" i="2"/>
  <c r="AA1752" i="2"/>
  <c r="AJ1752" i="2" s="1"/>
  <c r="J1752" i="2"/>
  <c r="AF1751" i="2"/>
  <c r="AI1751" i="2" s="1"/>
  <c r="AE1751" i="2"/>
  <c r="AB1751" i="2"/>
  <c r="AA1751" i="2"/>
  <c r="AJ1751" i="2" s="1"/>
  <c r="J1751" i="2"/>
  <c r="AF1750" i="2"/>
  <c r="AI1750" i="2" s="1"/>
  <c r="AE1750" i="2"/>
  <c r="AB1750" i="2"/>
  <c r="AA1750" i="2"/>
  <c r="AJ1750" i="2" s="1"/>
  <c r="J1750" i="2"/>
  <c r="AF1749" i="2"/>
  <c r="AI1749" i="2" s="1"/>
  <c r="AE1749" i="2"/>
  <c r="AB1749" i="2"/>
  <c r="AA1749" i="2"/>
  <c r="J1749" i="2"/>
  <c r="AF1748" i="2"/>
  <c r="AI1748" i="2" s="1"/>
  <c r="AE1748" i="2"/>
  <c r="AB1748" i="2"/>
  <c r="AA1748" i="2"/>
  <c r="AJ1748" i="2" s="1"/>
  <c r="J1748" i="2"/>
  <c r="AF1747" i="2"/>
  <c r="AI1747" i="2" s="1"/>
  <c r="AE1747" i="2"/>
  <c r="AB1747" i="2"/>
  <c r="AA1747" i="2"/>
  <c r="AJ1747" i="2" s="1"/>
  <c r="J1747" i="2"/>
  <c r="AF1746" i="2"/>
  <c r="AI1746" i="2" s="1"/>
  <c r="AE1746" i="2"/>
  <c r="AB1746" i="2"/>
  <c r="AA1746" i="2"/>
  <c r="AJ1746" i="2" s="1"/>
  <c r="J1746" i="2"/>
  <c r="AF1745" i="2"/>
  <c r="AG1745" i="2" s="1"/>
  <c r="AE1745" i="2"/>
  <c r="AB1745" i="2"/>
  <c r="AA1745" i="2"/>
  <c r="AJ1745" i="2" s="1"/>
  <c r="J1745" i="2"/>
  <c r="AF1744" i="2"/>
  <c r="AI1744" i="2" s="1"/>
  <c r="AE1744" i="2"/>
  <c r="AB1744" i="2"/>
  <c r="AA1744" i="2"/>
  <c r="AJ1744" i="2" s="1"/>
  <c r="J1744" i="2"/>
  <c r="AF1743" i="2"/>
  <c r="AE1743" i="2"/>
  <c r="AB1743" i="2"/>
  <c r="AA1743" i="2"/>
  <c r="AJ1743" i="2" s="1"/>
  <c r="J1743" i="2"/>
  <c r="AF1742" i="2"/>
  <c r="AI1742" i="2" s="1"/>
  <c r="AE1742" i="2"/>
  <c r="AB1742" i="2"/>
  <c r="AA1742" i="2"/>
  <c r="AJ1742" i="2" s="1"/>
  <c r="J1742" i="2"/>
  <c r="AF1741" i="2"/>
  <c r="AI1741" i="2" s="1"/>
  <c r="AE1741" i="2"/>
  <c r="AB1741" i="2"/>
  <c r="AA1741" i="2"/>
  <c r="AJ1741" i="2" s="1"/>
  <c r="J1741" i="2"/>
  <c r="AF1740" i="2"/>
  <c r="AI1740" i="2" s="1"/>
  <c r="AE1740" i="2"/>
  <c r="AB1740" i="2"/>
  <c r="AA1740" i="2"/>
  <c r="AJ1740" i="2" s="1"/>
  <c r="J1740" i="2"/>
  <c r="AF1739" i="2"/>
  <c r="AI1739" i="2" s="1"/>
  <c r="AE1739" i="2"/>
  <c r="AB1739" i="2"/>
  <c r="AA1739" i="2"/>
  <c r="AJ1739" i="2" s="1"/>
  <c r="J1739" i="2"/>
  <c r="AF1738" i="2"/>
  <c r="AI1738" i="2" s="1"/>
  <c r="AE1738" i="2"/>
  <c r="AB1738" i="2"/>
  <c r="AA1738" i="2"/>
  <c r="AJ1738" i="2" s="1"/>
  <c r="J1738" i="2"/>
  <c r="AF1737" i="2"/>
  <c r="AI1737" i="2" s="1"/>
  <c r="AE1737" i="2"/>
  <c r="AB1737" i="2"/>
  <c r="AA1737" i="2"/>
  <c r="AJ1737" i="2" s="1"/>
  <c r="J1737" i="2"/>
  <c r="AF1736" i="2"/>
  <c r="AG1736" i="2" s="1"/>
  <c r="AE1736" i="2"/>
  <c r="AB1736" i="2"/>
  <c r="AA1736" i="2"/>
  <c r="AJ1736" i="2" s="1"/>
  <c r="J1736" i="2"/>
  <c r="AF1735" i="2"/>
  <c r="AI1735" i="2" s="1"/>
  <c r="AE1735" i="2"/>
  <c r="AB1735" i="2"/>
  <c r="AA1735" i="2"/>
  <c r="AJ1735" i="2" s="1"/>
  <c r="J1735" i="2"/>
  <c r="AF1734" i="2"/>
  <c r="AE1734" i="2"/>
  <c r="AB1734" i="2"/>
  <c r="AA1734" i="2"/>
  <c r="AJ1734" i="2" s="1"/>
  <c r="J1734" i="2"/>
  <c r="AF1733" i="2"/>
  <c r="AE1733" i="2"/>
  <c r="AB1733" i="2"/>
  <c r="AC1733" i="2" s="1"/>
  <c r="AD1733" i="2" s="1"/>
  <c r="AA1733" i="2"/>
  <c r="AJ1733" i="2" s="1"/>
  <c r="AK1733" i="2" s="1"/>
  <c r="J1733" i="2"/>
  <c r="AF1732" i="2"/>
  <c r="AE1732" i="2"/>
  <c r="AB1732" i="2"/>
  <c r="AA1732" i="2"/>
  <c r="AJ1732" i="2" s="1"/>
  <c r="J1732" i="2"/>
  <c r="AF1731" i="2"/>
  <c r="AI1731" i="2" s="1"/>
  <c r="AE1731" i="2"/>
  <c r="AB1731" i="2"/>
  <c r="AC1731" i="2" s="1"/>
  <c r="AA1731" i="2"/>
  <c r="AJ1731" i="2" s="1"/>
  <c r="AK1731" i="2" s="1"/>
  <c r="J1731" i="2"/>
  <c r="AF1730" i="2"/>
  <c r="AI1730" i="2" s="1"/>
  <c r="AE1730" i="2"/>
  <c r="AB1730" i="2"/>
  <c r="AA1730" i="2"/>
  <c r="AJ1730" i="2" s="1"/>
  <c r="J1730" i="2"/>
  <c r="AF1729" i="2"/>
  <c r="AI1729" i="2" s="1"/>
  <c r="AE1729" i="2"/>
  <c r="AB1729" i="2"/>
  <c r="AA1729" i="2"/>
  <c r="AJ1729" i="2" s="1"/>
  <c r="J1729" i="2"/>
  <c r="AF1728" i="2"/>
  <c r="AI1728" i="2" s="1"/>
  <c r="AE1728" i="2"/>
  <c r="AB1728" i="2"/>
  <c r="AA1728" i="2"/>
  <c r="AJ1728" i="2" s="1"/>
  <c r="J1728" i="2"/>
  <c r="AF1727" i="2"/>
  <c r="AI1727" i="2" s="1"/>
  <c r="AE1727" i="2"/>
  <c r="AB1727" i="2"/>
  <c r="AA1727" i="2"/>
  <c r="AJ1727" i="2" s="1"/>
  <c r="J1727" i="2"/>
  <c r="AF1726" i="2"/>
  <c r="AI1726" i="2" s="1"/>
  <c r="AE1726" i="2"/>
  <c r="AB1726" i="2"/>
  <c r="AA1726" i="2"/>
  <c r="AJ1726" i="2" s="1"/>
  <c r="J1726" i="2"/>
  <c r="AF1725" i="2"/>
  <c r="AI1725" i="2" s="1"/>
  <c r="AE1725" i="2"/>
  <c r="AB1725" i="2"/>
  <c r="AA1725" i="2"/>
  <c r="AJ1725" i="2" s="1"/>
  <c r="J1725" i="2"/>
  <c r="AF1724" i="2"/>
  <c r="AG1724" i="2" s="1"/>
  <c r="AE1724" i="2"/>
  <c r="AB1724" i="2"/>
  <c r="AA1724" i="2"/>
  <c r="AJ1724" i="2" s="1"/>
  <c r="J1724" i="2"/>
  <c r="AF1723" i="2"/>
  <c r="AI1723" i="2" s="1"/>
  <c r="AE1723" i="2"/>
  <c r="AB1723" i="2"/>
  <c r="AA1723" i="2"/>
  <c r="AJ1723" i="2" s="1"/>
  <c r="J1723" i="2"/>
  <c r="AF1722" i="2"/>
  <c r="AI1722" i="2" s="1"/>
  <c r="AE1722" i="2"/>
  <c r="AB1722" i="2"/>
  <c r="AA1722" i="2"/>
  <c r="AJ1722" i="2" s="1"/>
  <c r="J1722" i="2"/>
  <c r="AF1721" i="2"/>
  <c r="AI1721" i="2" s="1"/>
  <c r="AE1721" i="2"/>
  <c r="AB1721" i="2"/>
  <c r="AA1721" i="2"/>
  <c r="AJ1721" i="2" s="1"/>
  <c r="J1721" i="2"/>
  <c r="AF1720" i="2"/>
  <c r="AE1720" i="2"/>
  <c r="AB1720" i="2"/>
  <c r="AA1720" i="2"/>
  <c r="AJ1720" i="2" s="1"/>
  <c r="J1720" i="2"/>
  <c r="AF1719" i="2"/>
  <c r="AE1719" i="2"/>
  <c r="AB1719" i="2"/>
  <c r="AA1719" i="2"/>
  <c r="AJ1719" i="2" s="1"/>
  <c r="J1719" i="2"/>
  <c r="AF1718" i="2"/>
  <c r="AI1718" i="2" s="1"/>
  <c r="AE1718" i="2"/>
  <c r="AB1718" i="2"/>
  <c r="AA1718" i="2"/>
  <c r="AJ1718" i="2" s="1"/>
  <c r="J1718" i="2"/>
  <c r="AF1717" i="2"/>
  <c r="AI1717" i="2" s="1"/>
  <c r="AE1717" i="2"/>
  <c r="AB1717" i="2"/>
  <c r="AC1717" i="2" s="1"/>
  <c r="AA1717" i="2"/>
  <c r="AJ1717" i="2" s="1"/>
  <c r="AK1717" i="2" s="1"/>
  <c r="J1717" i="2"/>
  <c r="AF1716" i="2"/>
  <c r="AI1716" i="2" s="1"/>
  <c r="AE1716" i="2"/>
  <c r="AB1716" i="2"/>
  <c r="AA1716" i="2"/>
  <c r="AJ1716" i="2" s="1"/>
  <c r="J1716" i="2"/>
  <c r="AF1715" i="2"/>
  <c r="AI1715" i="2" s="1"/>
  <c r="AE1715" i="2"/>
  <c r="AB1715" i="2"/>
  <c r="AA1715" i="2"/>
  <c r="AJ1715" i="2" s="1"/>
  <c r="J1715" i="2"/>
  <c r="AF1714" i="2"/>
  <c r="AI1714" i="2" s="1"/>
  <c r="AE1714" i="2"/>
  <c r="AB1714" i="2"/>
  <c r="AA1714" i="2"/>
  <c r="AJ1714" i="2" s="1"/>
  <c r="J1714" i="2"/>
  <c r="AF1713" i="2"/>
  <c r="AI1713" i="2" s="1"/>
  <c r="AE1713" i="2"/>
  <c r="AB1713" i="2"/>
  <c r="AA1713" i="2"/>
  <c r="AJ1713" i="2" s="1"/>
  <c r="J1713" i="2"/>
  <c r="AF1712" i="2"/>
  <c r="AI1712" i="2" s="1"/>
  <c r="AE1712" i="2"/>
  <c r="AB1712" i="2"/>
  <c r="AA1712" i="2"/>
  <c r="AJ1712" i="2" s="1"/>
  <c r="J1712" i="2"/>
  <c r="AF1711" i="2"/>
  <c r="AI1711" i="2" s="1"/>
  <c r="AE1711" i="2"/>
  <c r="AB1711" i="2"/>
  <c r="AA1711" i="2"/>
  <c r="AJ1711" i="2" s="1"/>
  <c r="J1711" i="2"/>
  <c r="AF1710" i="2"/>
  <c r="AG1710" i="2" s="1"/>
  <c r="AE1710" i="2"/>
  <c r="AB1710" i="2"/>
  <c r="AA1710" i="2"/>
  <c r="AJ1710" i="2" s="1"/>
  <c r="J1710" i="2"/>
  <c r="AF1709" i="2"/>
  <c r="AI1709" i="2" s="1"/>
  <c r="AE1709" i="2"/>
  <c r="AB1709" i="2"/>
  <c r="AA1709" i="2"/>
  <c r="AJ1709" i="2" s="1"/>
  <c r="J1709" i="2"/>
  <c r="AF1708" i="2"/>
  <c r="AI1708" i="2" s="1"/>
  <c r="AE1708" i="2"/>
  <c r="AB1708" i="2"/>
  <c r="AA1708" i="2"/>
  <c r="AJ1708" i="2" s="1"/>
  <c r="J1708" i="2"/>
  <c r="AF1707" i="2"/>
  <c r="AE1707" i="2"/>
  <c r="AB1707" i="2"/>
  <c r="AA1707" i="2"/>
  <c r="AJ1707" i="2" s="1"/>
  <c r="J1707" i="2"/>
  <c r="AF1706" i="2"/>
  <c r="AE1706" i="2"/>
  <c r="AB1706" i="2"/>
  <c r="AC1706" i="2" s="1"/>
  <c r="AA1706" i="2"/>
  <c r="AJ1706" i="2" s="1"/>
  <c r="AK1706" i="2" s="1"/>
  <c r="J1706" i="2"/>
  <c r="AF1705" i="2"/>
  <c r="AE1705" i="2"/>
  <c r="AB1705" i="2"/>
  <c r="AA1705" i="2"/>
  <c r="AJ1705" i="2" s="1"/>
  <c r="J1705" i="2"/>
  <c r="AF1704" i="2"/>
  <c r="AI1704" i="2" s="1"/>
  <c r="AE1704" i="2"/>
  <c r="AB1704" i="2"/>
  <c r="AA1704" i="2"/>
  <c r="AJ1704" i="2" s="1"/>
  <c r="J1704" i="2"/>
  <c r="AF1703" i="2"/>
  <c r="AI1703" i="2" s="1"/>
  <c r="AE1703" i="2"/>
  <c r="AB1703" i="2"/>
  <c r="AA1703" i="2"/>
  <c r="AJ1703" i="2" s="1"/>
  <c r="J1703" i="2"/>
  <c r="AF1702" i="2"/>
  <c r="AI1702" i="2" s="1"/>
  <c r="AE1702" i="2"/>
  <c r="AB1702" i="2"/>
  <c r="AA1702" i="2"/>
  <c r="AJ1702" i="2" s="1"/>
  <c r="J1702" i="2"/>
  <c r="AF1701" i="2"/>
  <c r="AI1701" i="2" s="1"/>
  <c r="AE1701" i="2"/>
  <c r="AB1701" i="2"/>
  <c r="AA1701" i="2"/>
  <c r="AJ1701" i="2" s="1"/>
  <c r="J1701" i="2"/>
  <c r="AF1700" i="2"/>
  <c r="AI1700" i="2" s="1"/>
  <c r="AE1700" i="2"/>
  <c r="AB1700" i="2"/>
  <c r="AA1700" i="2"/>
  <c r="AJ1700" i="2" s="1"/>
  <c r="J1700" i="2"/>
  <c r="AF1699" i="2"/>
  <c r="AG1699" i="2" s="1"/>
  <c r="AE1699" i="2"/>
  <c r="AB1699" i="2"/>
  <c r="AA1699" i="2"/>
  <c r="AJ1699" i="2" s="1"/>
  <c r="J1699" i="2"/>
  <c r="AF1698" i="2"/>
  <c r="AI1698" i="2" s="1"/>
  <c r="AE1698" i="2"/>
  <c r="AB1698" i="2"/>
  <c r="AA1698" i="2"/>
  <c r="AJ1698" i="2" s="1"/>
  <c r="J1698" i="2"/>
  <c r="AF1697" i="2"/>
  <c r="AI1697" i="2" s="1"/>
  <c r="AE1697" i="2"/>
  <c r="AB1697" i="2"/>
  <c r="AA1697" i="2"/>
  <c r="AJ1697" i="2" s="1"/>
  <c r="J1697" i="2"/>
  <c r="AF1696" i="2"/>
  <c r="AE1696" i="2"/>
  <c r="AB1696" i="2"/>
  <c r="AA1696" i="2"/>
  <c r="AJ1696" i="2" s="1"/>
  <c r="J1696" i="2"/>
  <c r="AF1695" i="2"/>
  <c r="AI1695" i="2" s="1"/>
  <c r="AE1695" i="2"/>
  <c r="AB1695" i="2"/>
  <c r="AA1695" i="2"/>
  <c r="AJ1695" i="2" s="1"/>
  <c r="J1695" i="2"/>
  <c r="AF1694" i="2"/>
  <c r="AI1694" i="2" s="1"/>
  <c r="AE1694" i="2"/>
  <c r="AB1694" i="2"/>
  <c r="AA1694" i="2"/>
  <c r="AJ1694" i="2" s="1"/>
  <c r="J1694" i="2"/>
  <c r="AF1693" i="2"/>
  <c r="AI1693" i="2" s="1"/>
  <c r="AE1693" i="2"/>
  <c r="AB1693" i="2"/>
  <c r="AA1693" i="2"/>
  <c r="AJ1693" i="2" s="1"/>
  <c r="J1693" i="2"/>
  <c r="AF1692" i="2"/>
  <c r="AI1692" i="2" s="1"/>
  <c r="AE1692" i="2"/>
  <c r="AB1692" i="2"/>
  <c r="AA1692" i="2"/>
  <c r="AJ1692" i="2" s="1"/>
  <c r="J1692" i="2"/>
  <c r="AF1691" i="2"/>
  <c r="AI1691" i="2" s="1"/>
  <c r="AE1691" i="2"/>
  <c r="AB1691" i="2"/>
  <c r="AC1691" i="2" s="1"/>
  <c r="AA1691" i="2"/>
  <c r="AJ1691" i="2" s="1"/>
  <c r="AK1691" i="2" s="1"/>
  <c r="J1691" i="2"/>
  <c r="AF1690" i="2"/>
  <c r="AI1690" i="2" s="1"/>
  <c r="AE1690" i="2"/>
  <c r="AB1690" i="2"/>
  <c r="AA1690" i="2"/>
  <c r="AJ1690" i="2" s="1"/>
  <c r="J1690" i="2"/>
  <c r="AF1689" i="2"/>
  <c r="AI1689" i="2" s="1"/>
  <c r="AE1689" i="2"/>
  <c r="AB1689" i="2"/>
  <c r="AA1689" i="2"/>
  <c r="AJ1689" i="2" s="1"/>
  <c r="J1689" i="2"/>
  <c r="AF1688" i="2"/>
  <c r="AI1688" i="2" s="1"/>
  <c r="AE1688" i="2"/>
  <c r="AB1688" i="2"/>
  <c r="AA1688" i="2"/>
  <c r="AJ1688" i="2" s="1"/>
  <c r="J1688" i="2"/>
  <c r="AF1687" i="2"/>
  <c r="AG1687" i="2" s="1"/>
  <c r="AE1687" i="2"/>
  <c r="AB1687" i="2"/>
  <c r="AA1687" i="2"/>
  <c r="AJ1687" i="2" s="1"/>
  <c r="J1687" i="2"/>
  <c r="AF1686" i="2"/>
  <c r="AI1686" i="2" s="1"/>
  <c r="AE1686" i="2"/>
  <c r="AB1686" i="2"/>
  <c r="AC1686" i="2" s="1"/>
  <c r="AA1686" i="2"/>
  <c r="AJ1686" i="2" s="1"/>
  <c r="AK1686" i="2" s="1"/>
  <c r="J1686" i="2"/>
  <c r="AF1685" i="2"/>
  <c r="AI1685" i="2" s="1"/>
  <c r="AE1685" i="2"/>
  <c r="AB1685" i="2"/>
  <c r="AA1685" i="2"/>
  <c r="AJ1685" i="2" s="1"/>
  <c r="J1685" i="2"/>
  <c r="AF1684" i="2"/>
  <c r="AE1684" i="2"/>
  <c r="AB1684" i="2"/>
  <c r="AA1684" i="2"/>
  <c r="AJ1684" i="2" s="1"/>
  <c r="J1684" i="2"/>
  <c r="AF1683" i="2"/>
  <c r="AG1683" i="2" s="1"/>
  <c r="AE1683" i="2"/>
  <c r="AB1683" i="2"/>
  <c r="AA1683" i="2"/>
  <c r="AJ1683" i="2" s="1"/>
  <c r="J1683" i="2"/>
  <c r="AF1682" i="2"/>
  <c r="AI1682" i="2" s="1"/>
  <c r="AE1682" i="2"/>
  <c r="AB1682" i="2"/>
  <c r="AA1682" i="2"/>
  <c r="AJ1682" i="2" s="1"/>
  <c r="J1682" i="2"/>
  <c r="AF1681" i="2"/>
  <c r="AI1681" i="2" s="1"/>
  <c r="AE1681" i="2"/>
  <c r="AB1681" i="2"/>
  <c r="AA1681" i="2"/>
  <c r="AJ1681" i="2" s="1"/>
  <c r="J1681" i="2"/>
  <c r="AF1680" i="2"/>
  <c r="AI1680" i="2" s="1"/>
  <c r="AE1680" i="2"/>
  <c r="AB1680" i="2"/>
  <c r="AA1680" i="2"/>
  <c r="AJ1680" i="2" s="1"/>
  <c r="J1680" i="2"/>
  <c r="AF1679" i="2"/>
  <c r="AI1679" i="2" s="1"/>
  <c r="AE1679" i="2"/>
  <c r="AB1679" i="2"/>
  <c r="AA1679" i="2"/>
  <c r="AJ1679" i="2" s="1"/>
  <c r="J1679" i="2"/>
  <c r="AF1678" i="2"/>
  <c r="AI1678" i="2" s="1"/>
  <c r="AE1678" i="2"/>
  <c r="AB1678" i="2"/>
  <c r="AA1678" i="2"/>
  <c r="AJ1678" i="2" s="1"/>
  <c r="J1678" i="2"/>
  <c r="AF1677" i="2"/>
  <c r="AI1677" i="2" s="1"/>
  <c r="AE1677" i="2"/>
  <c r="AB1677" i="2"/>
  <c r="AA1677" i="2"/>
  <c r="AJ1677" i="2" s="1"/>
  <c r="J1677" i="2"/>
  <c r="AF1676" i="2"/>
  <c r="AG1676" i="2" s="1"/>
  <c r="AE1676" i="2"/>
  <c r="AB1676" i="2"/>
  <c r="AA1676" i="2"/>
  <c r="AJ1676" i="2" s="1"/>
  <c r="J1676" i="2"/>
  <c r="AF1675" i="2"/>
  <c r="AI1675" i="2" s="1"/>
  <c r="AE1675" i="2"/>
  <c r="AB1675" i="2"/>
  <c r="AA1675" i="2"/>
  <c r="AJ1675" i="2" s="1"/>
  <c r="J1675" i="2"/>
  <c r="AF1674" i="2"/>
  <c r="AI1674" i="2" s="1"/>
  <c r="AE1674" i="2"/>
  <c r="AB1674" i="2"/>
  <c r="AA1674" i="2"/>
  <c r="AJ1674" i="2" s="1"/>
  <c r="J1674" i="2"/>
  <c r="AF1673" i="2"/>
  <c r="AI1673" i="2" s="1"/>
  <c r="AE1673" i="2"/>
  <c r="AB1673" i="2"/>
  <c r="AA1673" i="2"/>
  <c r="AJ1673" i="2" s="1"/>
  <c r="J1673" i="2"/>
  <c r="AF1672" i="2"/>
  <c r="AI1672" i="2" s="1"/>
  <c r="AE1672" i="2"/>
  <c r="AB1672" i="2"/>
  <c r="AA1672" i="2"/>
  <c r="AJ1672" i="2" s="1"/>
  <c r="J1672" i="2"/>
  <c r="AF1671" i="2"/>
  <c r="AI1671" i="2" s="1"/>
  <c r="AE1671" i="2"/>
  <c r="AB1671" i="2"/>
  <c r="AA1671" i="2"/>
  <c r="AJ1671" i="2" s="1"/>
  <c r="J1671" i="2"/>
  <c r="AF1670" i="2"/>
  <c r="AI1670" i="2" s="1"/>
  <c r="AE1670" i="2"/>
  <c r="AB1670" i="2"/>
  <c r="AA1670" i="2"/>
  <c r="AJ1670" i="2" s="1"/>
  <c r="J1670" i="2"/>
  <c r="AF1669" i="2"/>
  <c r="AE1669" i="2"/>
  <c r="AB1669" i="2"/>
  <c r="AA1669" i="2"/>
  <c r="AJ1669" i="2" s="1"/>
  <c r="J1669" i="2"/>
  <c r="AF1668" i="2"/>
  <c r="AE1668" i="2"/>
  <c r="AB1668" i="2"/>
  <c r="AA1668" i="2"/>
  <c r="AJ1668" i="2" s="1"/>
  <c r="J1668" i="2"/>
  <c r="AF1667" i="2"/>
  <c r="AI1667" i="2" s="1"/>
  <c r="AE1667" i="2"/>
  <c r="AB1667" i="2"/>
  <c r="AA1667" i="2"/>
  <c r="AJ1667" i="2" s="1"/>
  <c r="J1667" i="2"/>
  <c r="AF1666" i="2"/>
  <c r="AI1666" i="2" s="1"/>
  <c r="AE1666" i="2"/>
  <c r="AB1666" i="2"/>
  <c r="AA1666" i="2"/>
  <c r="AJ1666" i="2" s="1"/>
  <c r="J1666" i="2"/>
  <c r="AF1665" i="2"/>
  <c r="AI1665" i="2" s="1"/>
  <c r="AE1665" i="2"/>
  <c r="AB1665" i="2"/>
  <c r="AC1679" i="2" s="1"/>
  <c r="AA1665" i="2"/>
  <c r="AJ1665" i="2" s="1"/>
  <c r="J1665" i="2"/>
  <c r="AF1664" i="2"/>
  <c r="AI1664" i="2" s="1"/>
  <c r="AE1664" i="2"/>
  <c r="AB1664" i="2"/>
  <c r="AA1664" i="2"/>
  <c r="AJ1664" i="2" s="1"/>
  <c r="J1664" i="2"/>
  <c r="AF1663" i="2"/>
  <c r="AI1663" i="2" s="1"/>
  <c r="AE1663" i="2"/>
  <c r="AB1663" i="2"/>
  <c r="AC1663" i="2" s="1"/>
  <c r="AA1663" i="2"/>
  <c r="AJ1663" i="2" s="1"/>
  <c r="AK1663" i="2" s="1"/>
  <c r="J1663" i="2"/>
  <c r="AF1662" i="2"/>
  <c r="AI1662" i="2" s="1"/>
  <c r="AE1662" i="2"/>
  <c r="AB1662" i="2"/>
  <c r="AA1662" i="2"/>
  <c r="AJ1662" i="2" s="1"/>
  <c r="J1662" i="2"/>
  <c r="AF1661" i="2"/>
  <c r="AI1661" i="2" s="1"/>
  <c r="AE1661" i="2"/>
  <c r="AB1661" i="2"/>
  <c r="AA1661" i="2"/>
  <c r="AJ1661" i="2" s="1"/>
  <c r="J1661" i="2"/>
  <c r="AF1660" i="2"/>
  <c r="AI1660" i="2" s="1"/>
  <c r="AE1660" i="2"/>
  <c r="AB1660" i="2"/>
  <c r="AA1660" i="2"/>
  <c r="AJ1660" i="2" s="1"/>
  <c r="J1660" i="2"/>
  <c r="AF1659" i="2"/>
  <c r="AI1659" i="2" s="1"/>
  <c r="AE1659" i="2"/>
  <c r="AB1659" i="2"/>
  <c r="AA1659" i="2"/>
  <c r="AJ1659" i="2" s="1"/>
  <c r="J1659" i="2"/>
  <c r="AF1658" i="2"/>
  <c r="AI1658" i="2" s="1"/>
  <c r="AE1658" i="2"/>
  <c r="AB1658" i="2"/>
  <c r="AA1658" i="2"/>
  <c r="AJ1658" i="2" s="1"/>
  <c r="J1658" i="2"/>
  <c r="AF1657" i="2"/>
  <c r="AI1657" i="2" s="1"/>
  <c r="AE1657" i="2"/>
  <c r="AB1657" i="2"/>
  <c r="AA1657" i="2"/>
  <c r="AJ1657" i="2" s="1"/>
  <c r="J1657" i="2"/>
  <c r="AF1656" i="2"/>
  <c r="AI1656" i="2" s="1"/>
  <c r="AE1656" i="2"/>
  <c r="AB1656" i="2"/>
  <c r="AA1656" i="2"/>
  <c r="AJ1656" i="2" s="1"/>
  <c r="J1656" i="2"/>
  <c r="AF1655" i="2"/>
  <c r="AI1655" i="2" s="1"/>
  <c r="AE1655" i="2"/>
  <c r="AB1655" i="2"/>
  <c r="AA1655" i="2"/>
  <c r="AJ1655" i="2" s="1"/>
  <c r="J1655" i="2"/>
  <c r="AF1654" i="2"/>
  <c r="AI1654" i="2" s="1"/>
  <c r="AE1654" i="2"/>
  <c r="AB1654" i="2"/>
  <c r="AA1654" i="2"/>
  <c r="AJ1654" i="2" s="1"/>
  <c r="J1654" i="2"/>
  <c r="AF1653" i="2"/>
  <c r="AE1653" i="2"/>
  <c r="AB1653" i="2"/>
  <c r="AA1653" i="2"/>
  <c r="AJ1653" i="2" s="1"/>
  <c r="J1653" i="2"/>
  <c r="AF1652" i="2"/>
  <c r="AI1652" i="2" s="1"/>
  <c r="AE1652" i="2"/>
  <c r="AB1652" i="2"/>
  <c r="AA1652" i="2"/>
  <c r="AJ1652" i="2" s="1"/>
  <c r="J1652" i="2"/>
  <c r="AF1651" i="2"/>
  <c r="AI1651" i="2" s="1"/>
  <c r="AE1651" i="2"/>
  <c r="AC1651" i="2"/>
  <c r="AD1651" i="2" s="1"/>
  <c r="AB1651" i="2"/>
  <c r="AA1651" i="2"/>
  <c r="AJ1651" i="2" s="1"/>
  <c r="AK1651" i="2" s="1"/>
  <c r="J1651" i="2"/>
  <c r="AF1650" i="2"/>
  <c r="AI1650" i="2" s="1"/>
  <c r="AE1650" i="2"/>
  <c r="AB1650" i="2"/>
  <c r="AA1650" i="2"/>
  <c r="AJ1650" i="2" s="1"/>
  <c r="J1650" i="2"/>
  <c r="AF1649" i="2"/>
  <c r="AI1649" i="2" s="1"/>
  <c r="AE1649" i="2"/>
  <c r="AB1649" i="2"/>
  <c r="AA1649" i="2"/>
  <c r="AJ1649" i="2" s="1"/>
  <c r="J1649" i="2"/>
  <c r="AF1648" i="2"/>
  <c r="AI1648" i="2" s="1"/>
  <c r="AE1648" i="2"/>
  <c r="AB1648" i="2"/>
  <c r="AA1648" i="2"/>
  <c r="AJ1648" i="2" s="1"/>
  <c r="J1648" i="2"/>
  <c r="AF1647" i="2"/>
  <c r="AE1647" i="2"/>
  <c r="AB1647" i="2"/>
  <c r="AA1647" i="2"/>
  <c r="AJ1647" i="2" s="1"/>
  <c r="J1647" i="2"/>
  <c r="AF1646" i="2"/>
  <c r="AI1646" i="2" s="1"/>
  <c r="AE1646" i="2"/>
  <c r="AB1646" i="2"/>
  <c r="AA1646" i="2"/>
  <c r="AJ1646" i="2" s="1"/>
  <c r="J1646" i="2"/>
  <c r="AF1645" i="2"/>
  <c r="AI1645" i="2" s="1"/>
  <c r="AE1645" i="2"/>
  <c r="AB1645" i="2"/>
  <c r="AA1645" i="2"/>
  <c r="AJ1645" i="2" s="1"/>
  <c r="J1645" i="2"/>
  <c r="AF1644" i="2"/>
  <c r="AI1644" i="2" s="1"/>
  <c r="AE1644" i="2"/>
  <c r="AB1644" i="2"/>
  <c r="AA1644" i="2"/>
  <c r="AJ1644" i="2" s="1"/>
  <c r="J1644" i="2"/>
  <c r="AF1643" i="2"/>
  <c r="AI1643" i="2" s="1"/>
  <c r="AE1643" i="2"/>
  <c r="AB1643" i="2"/>
  <c r="AA1643" i="2"/>
  <c r="AJ1643" i="2" s="1"/>
  <c r="J1643" i="2"/>
  <c r="AF1642" i="2"/>
  <c r="AI1642" i="2" s="1"/>
  <c r="AE1642" i="2"/>
  <c r="AB1642" i="2"/>
  <c r="AA1642" i="2"/>
  <c r="AJ1642" i="2" s="1"/>
  <c r="J1642" i="2"/>
  <c r="AF1641" i="2"/>
  <c r="AI1641" i="2" s="1"/>
  <c r="AE1641" i="2"/>
  <c r="AB1641" i="2"/>
  <c r="AA1641" i="2"/>
  <c r="AJ1641" i="2" s="1"/>
  <c r="J1641" i="2"/>
  <c r="AF1640" i="2"/>
  <c r="AG1640" i="2" s="1"/>
  <c r="AE1640" i="2"/>
  <c r="AB1640" i="2"/>
  <c r="AA1640" i="2"/>
  <c r="AJ1640" i="2" s="1"/>
  <c r="J1640" i="2"/>
  <c r="AF1639" i="2"/>
  <c r="AI1639" i="2" s="1"/>
  <c r="AE1639" i="2"/>
  <c r="AB1639" i="2"/>
  <c r="AA1639" i="2"/>
  <c r="AJ1639" i="2" s="1"/>
  <c r="J1639" i="2"/>
  <c r="AF1638" i="2"/>
  <c r="AI1638" i="2" s="1"/>
  <c r="AE1638" i="2"/>
  <c r="AB1638" i="2"/>
  <c r="AA1638" i="2"/>
  <c r="AJ1638" i="2" s="1"/>
  <c r="J1638" i="2"/>
  <c r="AF1637" i="2"/>
  <c r="AI1637" i="2" s="1"/>
  <c r="AE1637" i="2"/>
  <c r="AB1637" i="2"/>
  <c r="AA1637" i="2"/>
  <c r="AJ1637" i="2" s="1"/>
  <c r="J1637" i="2"/>
  <c r="AF1636" i="2"/>
  <c r="AE1636" i="2"/>
  <c r="AB1636" i="2"/>
  <c r="AA1636" i="2"/>
  <c r="AJ1636" i="2" s="1"/>
  <c r="J1636" i="2"/>
  <c r="AF1635" i="2"/>
  <c r="AE1635" i="2"/>
  <c r="AB1635" i="2"/>
  <c r="AC1635" i="2" s="1"/>
  <c r="AA1635" i="2"/>
  <c r="AJ1635" i="2" s="1"/>
  <c r="AK1635" i="2" s="1"/>
  <c r="J1635" i="2"/>
  <c r="AF1634" i="2"/>
  <c r="AI1634" i="2" s="1"/>
  <c r="AE1634" i="2"/>
  <c r="AB1634" i="2"/>
  <c r="AA1634" i="2"/>
  <c r="AJ1634" i="2" s="1"/>
  <c r="J1634" i="2"/>
  <c r="AF1633" i="2"/>
  <c r="AI1633" i="2" s="1"/>
  <c r="AE1633" i="2"/>
  <c r="AB1633" i="2"/>
  <c r="AC2108" i="2" s="1"/>
  <c r="AD2108" i="2" s="1"/>
  <c r="AA1633" i="2"/>
  <c r="AJ1633" i="2" s="1"/>
  <c r="AK2108" i="2" s="1"/>
  <c r="J1633" i="2"/>
  <c r="AF1632" i="2"/>
  <c r="AG1632" i="2" s="1"/>
  <c r="AE1632" i="2"/>
  <c r="AB1632" i="2"/>
  <c r="AA1632" i="2"/>
  <c r="AJ1632" i="2" s="1"/>
  <c r="J1632" i="2"/>
  <c r="AF1631" i="2"/>
  <c r="AI1631" i="2" s="1"/>
  <c r="AE1631" i="2"/>
  <c r="AB1631" i="2"/>
  <c r="AA1631" i="2"/>
  <c r="AJ1631" i="2" s="1"/>
  <c r="J1631" i="2"/>
  <c r="AF1630" i="2"/>
  <c r="AI1630" i="2" s="1"/>
  <c r="AE1630" i="2"/>
  <c r="AB1630" i="2"/>
  <c r="AA1630" i="2"/>
  <c r="AJ1630" i="2" s="1"/>
  <c r="J1630" i="2"/>
  <c r="AF1629" i="2"/>
  <c r="AI1629" i="2" s="1"/>
  <c r="AE1629" i="2"/>
  <c r="AB1629" i="2"/>
  <c r="AC1629" i="2" s="1"/>
  <c r="AD1629" i="2" s="1"/>
  <c r="AA1629" i="2"/>
  <c r="AJ1629" i="2" s="1"/>
  <c r="AK1629" i="2" s="1"/>
  <c r="J1629" i="2"/>
  <c r="AF1628" i="2"/>
  <c r="AG1628" i="2" s="1"/>
  <c r="AE1628" i="2"/>
  <c r="AB1628" i="2"/>
  <c r="AA1628" i="2"/>
  <c r="AJ1628" i="2" s="1"/>
  <c r="J1628" i="2"/>
  <c r="AF1627" i="2"/>
  <c r="AG1627" i="2" s="1"/>
  <c r="AE1627" i="2"/>
  <c r="AB1627" i="2"/>
  <c r="AA1627" i="2"/>
  <c r="AJ1627" i="2" s="1"/>
  <c r="J1627" i="2"/>
  <c r="AF1626" i="2"/>
  <c r="AG1626" i="2" s="1"/>
  <c r="AE1626" i="2"/>
  <c r="AB1626" i="2"/>
  <c r="AA1626" i="2"/>
  <c r="AJ1626" i="2" s="1"/>
  <c r="J1626" i="2"/>
  <c r="AF1625" i="2"/>
  <c r="AI1625" i="2" s="1"/>
  <c r="AE1625" i="2"/>
  <c r="AC1625" i="2"/>
  <c r="AB1625" i="2"/>
  <c r="AA1625" i="2"/>
  <c r="AJ1625" i="2" s="1"/>
  <c r="AK1625" i="2" s="1"/>
  <c r="J1625" i="2"/>
  <c r="AF1624" i="2"/>
  <c r="AE1624" i="2"/>
  <c r="AB1624" i="2"/>
  <c r="AA1624" i="2"/>
  <c r="AJ1624" i="2" s="1"/>
  <c r="J1624" i="2"/>
  <c r="AF1623" i="2"/>
  <c r="AI1623" i="2" s="1"/>
  <c r="AE1623" i="2"/>
  <c r="AB1623" i="2"/>
  <c r="AA1623" i="2"/>
  <c r="AJ1623" i="2" s="1"/>
  <c r="J1623" i="2"/>
  <c r="AF1622" i="2"/>
  <c r="AI1622" i="2" s="1"/>
  <c r="AE1622" i="2"/>
  <c r="AB1622" i="2"/>
  <c r="AA1622" i="2"/>
  <c r="AJ1622" i="2" s="1"/>
  <c r="J1622" i="2"/>
  <c r="AF1621" i="2"/>
  <c r="AI1621" i="2" s="1"/>
  <c r="AE1621" i="2"/>
  <c r="AB1621" i="2"/>
  <c r="AA1621" i="2"/>
  <c r="AJ1621" i="2" s="1"/>
  <c r="J1621" i="2"/>
  <c r="AF1620" i="2"/>
  <c r="AG1620" i="2" s="1"/>
  <c r="AE1620" i="2"/>
  <c r="AB1620" i="2"/>
  <c r="AA1620" i="2"/>
  <c r="AJ1620" i="2" s="1"/>
  <c r="J1620" i="2"/>
  <c r="AF1619" i="2"/>
  <c r="AI1619" i="2" s="1"/>
  <c r="AE1619" i="2"/>
  <c r="AB1619" i="2"/>
  <c r="AA1619" i="2"/>
  <c r="AJ1619" i="2" s="1"/>
  <c r="J1619" i="2"/>
  <c r="AF1618" i="2"/>
  <c r="AE1618" i="2"/>
  <c r="AB1618" i="2"/>
  <c r="AA1618" i="2"/>
  <c r="AJ1618" i="2" s="1"/>
  <c r="J1618" i="2"/>
  <c r="AF1617" i="2"/>
  <c r="AI1617" i="2" s="1"/>
  <c r="AE1617" i="2"/>
  <c r="AB1617" i="2"/>
  <c r="AA1617" i="2"/>
  <c r="AJ1617" i="2" s="1"/>
  <c r="J1617" i="2"/>
  <c r="AF1616" i="2"/>
  <c r="AI1616" i="2" s="1"/>
  <c r="AE1616" i="2"/>
  <c r="AB1616" i="2"/>
  <c r="AA1616" i="2"/>
  <c r="AJ1616" i="2" s="1"/>
  <c r="J1616" i="2"/>
  <c r="AF1615" i="2"/>
  <c r="AI1615" i="2" s="1"/>
  <c r="AE1615" i="2"/>
  <c r="AB1615" i="2"/>
  <c r="AA1615" i="2"/>
  <c r="AJ1615" i="2" s="1"/>
  <c r="J1615" i="2"/>
  <c r="AF1614" i="2"/>
  <c r="AI1614" i="2" s="1"/>
  <c r="AE1614" i="2"/>
  <c r="AB1614" i="2"/>
  <c r="AA1614" i="2"/>
  <c r="AJ1614" i="2" s="1"/>
  <c r="J1614" i="2"/>
  <c r="AF1613" i="2"/>
  <c r="AI1613" i="2" s="1"/>
  <c r="AE1613" i="2"/>
  <c r="AB1613" i="2"/>
  <c r="AA1613" i="2"/>
  <c r="AJ1613" i="2" s="1"/>
  <c r="J1613" i="2"/>
  <c r="AF1612" i="2"/>
  <c r="AE1612" i="2"/>
  <c r="AB1612" i="2"/>
  <c r="AA1612" i="2"/>
  <c r="AJ1612" i="2" s="1"/>
  <c r="J1612" i="2"/>
  <c r="AF1611" i="2"/>
  <c r="AE1611" i="2"/>
  <c r="AB1611" i="2"/>
  <c r="AA1611" i="2"/>
  <c r="AJ1611" i="2" s="1"/>
  <c r="J1611" i="2"/>
  <c r="AF1610" i="2"/>
  <c r="AG1610" i="2" s="1"/>
  <c r="AE1610" i="2"/>
  <c r="AB1610" i="2"/>
  <c r="AA1610" i="2"/>
  <c r="AJ1610" i="2" s="1"/>
  <c r="J1610" i="2"/>
  <c r="AF1609" i="2"/>
  <c r="AI1609" i="2" s="1"/>
  <c r="AE1609" i="2"/>
  <c r="AB1609" i="2"/>
  <c r="AA1609" i="2"/>
  <c r="AJ1609" i="2" s="1"/>
  <c r="J1609" i="2"/>
  <c r="AF1608" i="2"/>
  <c r="AG1608" i="2" s="1"/>
  <c r="AE1608" i="2"/>
  <c r="AB1608" i="2"/>
  <c r="AA1608" i="2"/>
  <c r="AJ1608" i="2" s="1"/>
  <c r="J1608" i="2"/>
  <c r="AF1607" i="2"/>
  <c r="AG1607" i="2" s="1"/>
  <c r="AE1607" i="2"/>
  <c r="AB1607" i="2"/>
  <c r="AA1607" i="2"/>
  <c r="AJ1607" i="2" s="1"/>
  <c r="J1607" i="2"/>
  <c r="AF1606" i="2"/>
  <c r="AI1606" i="2" s="1"/>
  <c r="AE1606" i="2"/>
  <c r="AB1606" i="2"/>
  <c r="AA1606" i="2"/>
  <c r="AJ1606" i="2" s="1"/>
  <c r="J1606" i="2"/>
  <c r="AF1605" i="2"/>
  <c r="AI1605" i="2" s="1"/>
  <c r="AE1605" i="2"/>
  <c r="AB1605" i="2"/>
  <c r="AA1605" i="2"/>
  <c r="AJ1605" i="2" s="1"/>
  <c r="J1605" i="2"/>
  <c r="AF1604" i="2"/>
  <c r="AI1604" i="2" s="1"/>
  <c r="AE1604" i="2"/>
  <c r="AB1604" i="2"/>
  <c r="AA1604" i="2"/>
  <c r="AJ1604" i="2" s="1"/>
  <c r="J1604" i="2"/>
  <c r="AF1603" i="2"/>
  <c r="AI1603" i="2" s="1"/>
  <c r="AE1603" i="2"/>
  <c r="AB1603" i="2"/>
  <c r="AA1603" i="2"/>
  <c r="AJ1603" i="2" s="1"/>
  <c r="J1603" i="2"/>
  <c r="AF1602" i="2"/>
  <c r="AI1602" i="2" s="1"/>
  <c r="AE1602" i="2"/>
  <c r="AB1602" i="2"/>
  <c r="AA1602" i="2"/>
  <c r="AJ1602" i="2" s="1"/>
  <c r="J1602" i="2"/>
  <c r="AF1601" i="2"/>
  <c r="AI1601" i="2" s="1"/>
  <c r="AE1601" i="2"/>
  <c r="AB1601" i="2"/>
  <c r="AA1601" i="2"/>
  <c r="AJ1601" i="2" s="1"/>
  <c r="J1601" i="2"/>
  <c r="AF1600" i="2"/>
  <c r="AG1600" i="2" s="1"/>
  <c r="AE1600" i="2"/>
  <c r="AB1600" i="2"/>
  <c r="AA1600" i="2"/>
  <c r="AJ1600" i="2" s="1"/>
  <c r="J1600" i="2"/>
  <c r="AF1599" i="2"/>
  <c r="AG1599" i="2" s="1"/>
  <c r="AE1599" i="2"/>
  <c r="AB1599" i="2"/>
  <c r="AA1599" i="2"/>
  <c r="AJ1599" i="2" s="1"/>
  <c r="J1599" i="2"/>
  <c r="AF1598" i="2"/>
  <c r="AE1598" i="2"/>
  <c r="AB1598" i="2"/>
  <c r="AA1598" i="2"/>
  <c r="AJ1598" i="2" s="1"/>
  <c r="J1598" i="2"/>
  <c r="AF1597" i="2"/>
  <c r="AE1597" i="2"/>
  <c r="AB1597" i="2"/>
  <c r="AA1597" i="2"/>
  <c r="AJ1597" i="2" s="1"/>
  <c r="J1597" i="2"/>
  <c r="AF1596" i="2"/>
  <c r="AI1596" i="2" s="1"/>
  <c r="AE1596" i="2"/>
  <c r="AB1596" i="2"/>
  <c r="AA1596" i="2"/>
  <c r="AJ1596" i="2" s="1"/>
  <c r="J1596" i="2"/>
  <c r="AF1595" i="2"/>
  <c r="AI1595" i="2" s="1"/>
  <c r="AE1595" i="2"/>
  <c r="AB1595" i="2"/>
  <c r="AA1595" i="2"/>
  <c r="AJ1595" i="2" s="1"/>
  <c r="J1595" i="2"/>
  <c r="AF1594" i="2"/>
  <c r="AG1594" i="2" s="1"/>
  <c r="AE1594" i="2"/>
  <c r="AB1594" i="2"/>
  <c r="AA1594" i="2"/>
  <c r="AJ1594" i="2" s="1"/>
  <c r="J1594" i="2"/>
  <c r="AF1593" i="2"/>
  <c r="AI1593" i="2" s="1"/>
  <c r="AE1593" i="2"/>
  <c r="AB1593" i="2"/>
  <c r="AA1593" i="2"/>
  <c r="AJ1593" i="2" s="1"/>
  <c r="J1593" i="2"/>
  <c r="AF1592" i="2"/>
  <c r="AI1592" i="2" s="1"/>
  <c r="AE1592" i="2"/>
  <c r="AB1592" i="2"/>
  <c r="AA1592" i="2"/>
  <c r="AJ1592" i="2" s="1"/>
  <c r="J1592" i="2"/>
  <c r="AF1591" i="2"/>
  <c r="AI1591" i="2" s="1"/>
  <c r="AE1591" i="2"/>
  <c r="AB1591" i="2"/>
  <c r="AA1591" i="2"/>
  <c r="AJ1591" i="2" s="1"/>
  <c r="J1591" i="2"/>
  <c r="AF1590" i="2"/>
  <c r="AI1590" i="2" s="1"/>
  <c r="AE1590" i="2"/>
  <c r="AB1590" i="2"/>
  <c r="AA1590" i="2"/>
  <c r="AJ1590" i="2" s="1"/>
  <c r="J1590" i="2"/>
  <c r="AF1589" i="2"/>
  <c r="AI1589" i="2" s="1"/>
  <c r="AE1589" i="2"/>
  <c r="AB1589" i="2"/>
  <c r="AA1589" i="2"/>
  <c r="AJ1589" i="2" s="1"/>
  <c r="J1589" i="2"/>
  <c r="AF1588" i="2"/>
  <c r="AI1588" i="2" s="1"/>
  <c r="AE1588" i="2"/>
  <c r="AB1588" i="2"/>
  <c r="AA1588" i="2"/>
  <c r="AJ1588" i="2" s="1"/>
  <c r="J1588" i="2"/>
  <c r="AF1587" i="2"/>
  <c r="AI1587" i="2" s="1"/>
  <c r="AE1587" i="2"/>
  <c r="AB1587" i="2"/>
  <c r="AA1587" i="2"/>
  <c r="AJ1587" i="2" s="1"/>
  <c r="J1587" i="2"/>
  <c r="AF1586" i="2"/>
  <c r="AI1586" i="2" s="1"/>
  <c r="AE1586" i="2"/>
  <c r="AB1586" i="2"/>
  <c r="AA1586" i="2"/>
  <c r="AJ1586" i="2" s="1"/>
  <c r="J1586" i="2"/>
  <c r="AF1585" i="2"/>
  <c r="AI1585" i="2" s="1"/>
  <c r="AE1585" i="2"/>
  <c r="AB1585" i="2"/>
  <c r="AC1750" i="2" s="1"/>
  <c r="AD1750" i="2" s="1"/>
  <c r="AA1585" i="2"/>
  <c r="AJ1585" i="2" s="1"/>
  <c r="AK1750" i="2" s="1"/>
  <c r="J1585" i="2"/>
  <c r="AF1584" i="2"/>
  <c r="AE1584" i="2"/>
  <c r="AB1584" i="2"/>
  <c r="AA1584" i="2"/>
  <c r="AJ1584" i="2" s="1"/>
  <c r="J1584" i="2"/>
  <c r="AF1583" i="2"/>
  <c r="AG1583" i="2" s="1"/>
  <c r="AE1583" i="2"/>
  <c r="AB1583" i="2"/>
  <c r="AA1583" i="2"/>
  <c r="AJ1583" i="2" s="1"/>
  <c r="J1583" i="2"/>
  <c r="AF1582" i="2"/>
  <c r="AI1582" i="2" s="1"/>
  <c r="AE1582" i="2"/>
  <c r="AB1582" i="2"/>
  <c r="AA1582" i="2"/>
  <c r="AJ1582" i="2" s="1"/>
  <c r="J1582" i="2"/>
  <c r="AF1581" i="2"/>
  <c r="AI1581" i="2" s="1"/>
  <c r="AE1581" i="2"/>
  <c r="AB1581" i="2"/>
  <c r="AA1581" i="2"/>
  <c r="AJ1581" i="2" s="1"/>
  <c r="J1581" i="2"/>
  <c r="AF1580" i="2"/>
  <c r="AG1580" i="2" s="1"/>
  <c r="AE1580" i="2"/>
  <c r="AB1580" i="2"/>
  <c r="AA1580" i="2"/>
  <c r="AJ1580" i="2" s="1"/>
  <c r="J1580" i="2"/>
  <c r="AF1579" i="2"/>
  <c r="AG1579" i="2" s="1"/>
  <c r="AE1579" i="2"/>
  <c r="AB1579" i="2"/>
  <c r="AC1579" i="2" s="1"/>
  <c r="AA1579" i="2"/>
  <c r="AJ1579" i="2" s="1"/>
  <c r="AK1579" i="2" s="1"/>
  <c r="J1579" i="2"/>
  <c r="AF1578" i="2"/>
  <c r="AI1578" i="2" s="1"/>
  <c r="AE1578" i="2"/>
  <c r="AB1578" i="2"/>
  <c r="AA1578" i="2"/>
  <c r="AJ1578" i="2" s="1"/>
  <c r="J1578" i="2"/>
  <c r="AF1577" i="2"/>
  <c r="AG1577" i="2" s="1"/>
  <c r="AE1577" i="2"/>
  <c r="AB1577" i="2"/>
  <c r="AA1577" i="2"/>
  <c r="AJ1577" i="2" s="1"/>
  <c r="J1577" i="2"/>
  <c r="AF1576" i="2"/>
  <c r="AI1576" i="2" s="1"/>
  <c r="AE1576" i="2"/>
  <c r="AB1576" i="2"/>
  <c r="AA1576" i="2"/>
  <c r="AJ1576" i="2" s="1"/>
  <c r="J1576" i="2"/>
  <c r="AF1575" i="2"/>
  <c r="AI1575" i="2" s="1"/>
  <c r="AE1575" i="2"/>
  <c r="AB1575" i="2"/>
  <c r="AA1575" i="2"/>
  <c r="AJ1575" i="2" s="1"/>
  <c r="J1575" i="2"/>
  <c r="AF1574" i="2"/>
  <c r="AI1574" i="2" s="1"/>
  <c r="AE1574" i="2"/>
  <c r="AB1574" i="2"/>
  <c r="AA1574" i="2"/>
  <c r="AJ1574" i="2" s="1"/>
  <c r="J1574" i="2"/>
  <c r="AF1573" i="2"/>
  <c r="AI1573" i="2" s="1"/>
  <c r="AE1573" i="2"/>
  <c r="AB1573" i="2"/>
  <c r="AA1573" i="2"/>
  <c r="AJ1573" i="2" s="1"/>
  <c r="J1573" i="2"/>
  <c r="AF1572" i="2"/>
  <c r="AE1572" i="2"/>
  <c r="AB1572" i="2"/>
  <c r="AA1572" i="2"/>
  <c r="AJ1572" i="2" s="1"/>
  <c r="J1572" i="2"/>
  <c r="AF1571" i="2"/>
  <c r="AE1571" i="2"/>
  <c r="AB1571" i="2"/>
  <c r="AA1571" i="2"/>
  <c r="AJ1571" i="2" s="1"/>
  <c r="J1571" i="2"/>
  <c r="AF1570" i="2"/>
  <c r="AG1570" i="2" s="1"/>
  <c r="AE1570" i="2"/>
  <c r="AB1570" i="2"/>
  <c r="AA1570" i="2"/>
  <c r="AJ1570" i="2" s="1"/>
  <c r="J1570" i="2"/>
  <c r="AF1569" i="2"/>
  <c r="AG1569" i="2" s="1"/>
  <c r="AE1569" i="2"/>
  <c r="AB1569" i="2"/>
  <c r="AA1569" i="2"/>
  <c r="AJ1569" i="2" s="1"/>
  <c r="J1569" i="2"/>
  <c r="AF1568" i="2"/>
  <c r="AI1568" i="2" s="1"/>
  <c r="AE1568" i="2"/>
  <c r="AB1568" i="2"/>
  <c r="AC1568" i="2" s="1"/>
  <c r="AA1568" i="2"/>
  <c r="AJ1568" i="2" s="1"/>
  <c r="AK1568" i="2" s="1"/>
  <c r="J1568" i="2"/>
  <c r="AF1567" i="2"/>
  <c r="AI1567" i="2" s="1"/>
  <c r="AE1567" i="2"/>
  <c r="AB1567" i="2"/>
  <c r="AA1567" i="2"/>
  <c r="AJ1567" i="2" s="1"/>
  <c r="J1567" i="2"/>
  <c r="AF1566" i="2"/>
  <c r="AI1566" i="2" s="1"/>
  <c r="AE1566" i="2"/>
  <c r="AB1566" i="2"/>
  <c r="AC1566" i="2" s="1"/>
  <c r="AD1566" i="2" s="1"/>
  <c r="AA1566" i="2"/>
  <c r="AJ1566" i="2" s="1"/>
  <c r="J1566" i="2"/>
  <c r="AF1565" i="2"/>
  <c r="AI1565" i="2" s="1"/>
  <c r="AE1565" i="2"/>
  <c r="AB1565" i="2"/>
  <c r="AA1565" i="2"/>
  <c r="AJ1565" i="2" s="1"/>
  <c r="J1565" i="2"/>
  <c r="AF1564" i="2"/>
  <c r="AE1564" i="2"/>
  <c r="AB1564" i="2"/>
  <c r="AA1564" i="2"/>
  <c r="AJ1564" i="2" s="1"/>
  <c r="J1564" i="2"/>
  <c r="AF1563" i="2"/>
  <c r="AE1563" i="2"/>
  <c r="AB1563" i="2"/>
  <c r="AA1563" i="2"/>
  <c r="AJ1563" i="2" s="1"/>
  <c r="J1563" i="2"/>
  <c r="AF1562" i="2"/>
  <c r="AG1562" i="2" s="1"/>
  <c r="AE1562" i="2"/>
  <c r="AB1562" i="2"/>
  <c r="AA1562" i="2"/>
  <c r="AJ1562" i="2" s="1"/>
  <c r="J1562" i="2"/>
  <c r="AF1561" i="2"/>
  <c r="AG1561" i="2" s="1"/>
  <c r="AE1561" i="2"/>
  <c r="AB1561" i="2"/>
  <c r="AA1561" i="2"/>
  <c r="AJ1561" i="2" s="1"/>
  <c r="J1561" i="2"/>
  <c r="AF1560" i="2"/>
  <c r="AI1560" i="2" s="1"/>
  <c r="AE1560" i="2"/>
  <c r="AB1560" i="2"/>
  <c r="AA1560" i="2"/>
  <c r="AJ1560" i="2" s="1"/>
  <c r="J1560" i="2"/>
  <c r="AF1559" i="2"/>
  <c r="AI1559" i="2" s="1"/>
  <c r="AE1559" i="2"/>
  <c r="AB1559" i="2"/>
  <c r="AA1559" i="2"/>
  <c r="AJ1559" i="2" s="1"/>
  <c r="J1559" i="2"/>
  <c r="AF1558" i="2"/>
  <c r="AI1558" i="2" s="1"/>
  <c r="AE1558" i="2"/>
  <c r="AB1558" i="2"/>
  <c r="AA1558" i="2"/>
  <c r="AJ1558" i="2" s="1"/>
  <c r="J1558" i="2"/>
  <c r="AF1557" i="2"/>
  <c r="AI1557" i="2" s="1"/>
  <c r="AE1557" i="2"/>
  <c r="AB1557" i="2"/>
  <c r="AA1557" i="2"/>
  <c r="AJ1557" i="2" s="1"/>
  <c r="J1557" i="2"/>
  <c r="AF1556" i="2"/>
  <c r="AI1556" i="2" s="1"/>
  <c r="AE1556" i="2"/>
  <c r="AB1556" i="2"/>
  <c r="AA1556" i="2"/>
  <c r="AJ1556" i="2" s="1"/>
  <c r="J1556" i="2"/>
  <c r="AF1555" i="2"/>
  <c r="AI1555" i="2" s="1"/>
  <c r="AE1555" i="2"/>
  <c r="AB1555" i="2"/>
  <c r="AC1555" i="2" s="1"/>
  <c r="AA1555" i="2"/>
  <c r="AJ1555" i="2" s="1"/>
  <c r="AK1555" i="2" s="1"/>
  <c r="J1555" i="2"/>
  <c r="AF1554" i="2"/>
  <c r="AI1554" i="2" s="1"/>
  <c r="AE1554" i="2"/>
  <c r="AB1554" i="2"/>
  <c r="AA1554" i="2"/>
  <c r="AJ1554" i="2" s="1"/>
  <c r="J1554" i="2"/>
  <c r="AF1553" i="2"/>
  <c r="AG1553" i="2" s="1"/>
  <c r="AE1553" i="2"/>
  <c r="AB1553" i="2"/>
  <c r="AA1553" i="2"/>
  <c r="AJ1553" i="2" s="1"/>
  <c r="J1553" i="2"/>
  <c r="AF1552" i="2"/>
  <c r="AE1552" i="2"/>
  <c r="AB1552" i="2"/>
  <c r="AA1552" i="2"/>
  <c r="AJ1552" i="2" s="1"/>
  <c r="J1552" i="2"/>
  <c r="AF1551" i="2"/>
  <c r="AG1551" i="2" s="1"/>
  <c r="AE1551" i="2"/>
  <c r="AB1551" i="2"/>
  <c r="AA1551" i="2"/>
  <c r="AJ1551" i="2" s="1"/>
  <c r="J1551" i="2"/>
  <c r="AF1550" i="2"/>
  <c r="AG1550" i="2" s="1"/>
  <c r="AE1550" i="2"/>
  <c r="AB1550" i="2"/>
  <c r="AA1550" i="2"/>
  <c r="AJ1550" i="2" s="1"/>
  <c r="J1550" i="2"/>
  <c r="AF1549" i="2"/>
  <c r="AI1549" i="2" s="1"/>
  <c r="AE1549" i="2"/>
  <c r="AB1549" i="2"/>
  <c r="AA1549" i="2"/>
  <c r="AJ1549" i="2" s="1"/>
  <c r="J1549" i="2"/>
  <c r="AF1548" i="2"/>
  <c r="AE1548" i="2"/>
  <c r="AB1548" i="2"/>
  <c r="AA1548" i="2"/>
  <c r="AJ1548" i="2" s="1"/>
  <c r="J1548" i="2"/>
  <c r="AF1547" i="2"/>
  <c r="AG1547" i="2" s="1"/>
  <c r="AE1547" i="2"/>
  <c r="AB1547" i="2"/>
  <c r="AA1547" i="2"/>
  <c r="AJ1547" i="2" s="1"/>
  <c r="J1547" i="2"/>
  <c r="AF1546" i="2"/>
  <c r="AG1546" i="2" s="1"/>
  <c r="AE1546" i="2"/>
  <c r="AB1546" i="2"/>
  <c r="AA1546" i="2"/>
  <c r="AJ1546" i="2" s="1"/>
  <c r="J1546" i="2"/>
  <c r="AF1545" i="2"/>
  <c r="AI1545" i="2" s="1"/>
  <c r="AE1545" i="2"/>
  <c r="AB1545" i="2"/>
  <c r="AC1545" i="2" s="1"/>
  <c r="AA1545" i="2"/>
  <c r="AJ1545" i="2" s="1"/>
  <c r="AK1545" i="2" s="1"/>
  <c r="J1545" i="2"/>
  <c r="AF1544" i="2"/>
  <c r="AI1544" i="2" s="1"/>
  <c r="AE1544" i="2"/>
  <c r="AB1544" i="2"/>
  <c r="AA1544" i="2"/>
  <c r="AJ1544" i="2" s="1"/>
  <c r="J1544" i="2"/>
  <c r="AF1543" i="2"/>
  <c r="AG1543" i="2" s="1"/>
  <c r="AE1543" i="2"/>
  <c r="AB1543" i="2"/>
  <c r="AA1543" i="2"/>
  <c r="AJ1543" i="2" s="1"/>
  <c r="J1543" i="2"/>
  <c r="AF1542" i="2"/>
  <c r="AG1542" i="2" s="1"/>
  <c r="AE1542" i="2"/>
  <c r="AB1542" i="2"/>
  <c r="AA1542" i="2"/>
  <c r="AJ1542" i="2" s="1"/>
  <c r="J1542" i="2"/>
  <c r="AF1541" i="2"/>
  <c r="AI1541" i="2" s="1"/>
  <c r="AE1541" i="2"/>
  <c r="AB1541" i="2"/>
  <c r="AA1541" i="2"/>
  <c r="AJ1541" i="2" s="1"/>
  <c r="J1541" i="2"/>
  <c r="AF1540" i="2"/>
  <c r="AI1540" i="2" s="1"/>
  <c r="AE1540" i="2"/>
  <c r="AB1540" i="2"/>
  <c r="AA1540" i="2"/>
  <c r="AJ1540" i="2" s="1"/>
  <c r="J1540" i="2"/>
  <c r="AF1539" i="2"/>
  <c r="AG1539" i="2" s="1"/>
  <c r="AE1539" i="2"/>
  <c r="AB1539" i="2"/>
  <c r="AA1539" i="2"/>
  <c r="AJ1539" i="2" s="1"/>
  <c r="J1539" i="2"/>
  <c r="AF1538" i="2"/>
  <c r="AI1538" i="2" s="1"/>
  <c r="AE1538" i="2"/>
  <c r="AB1538" i="2"/>
  <c r="AC1538" i="2" s="1"/>
  <c r="AD1538" i="2" s="1"/>
  <c r="AA1538" i="2"/>
  <c r="AJ1538" i="2" s="1"/>
  <c r="AK1538" i="2" s="1"/>
  <c r="J1538" i="2"/>
  <c r="AF1537" i="2"/>
  <c r="AI1537" i="2" s="1"/>
  <c r="AE1537" i="2"/>
  <c r="AB1537" i="2"/>
  <c r="AA1537" i="2"/>
  <c r="AJ1537" i="2" s="1"/>
  <c r="J1537" i="2"/>
  <c r="AF1536" i="2"/>
  <c r="AI1536" i="2" s="1"/>
  <c r="AE1536" i="2"/>
  <c r="AB1536" i="2"/>
  <c r="AA1536" i="2"/>
  <c r="AJ1536" i="2" s="1"/>
  <c r="J1536" i="2"/>
  <c r="AF1535" i="2"/>
  <c r="AG1535" i="2" s="1"/>
  <c r="AE1535" i="2"/>
  <c r="AB1535" i="2"/>
  <c r="AA1535" i="2"/>
  <c r="AJ1535" i="2" s="1"/>
  <c r="J1535" i="2"/>
  <c r="AF1534" i="2"/>
  <c r="AI1534" i="2" s="1"/>
  <c r="AE1534" i="2"/>
  <c r="AB1534" i="2"/>
  <c r="AC1534" i="2" s="1"/>
  <c r="AD1534" i="2" s="1"/>
  <c r="AA1534" i="2"/>
  <c r="AJ1534" i="2" s="1"/>
  <c r="AK1534" i="2" s="1"/>
  <c r="J1534" i="2"/>
  <c r="AF1533" i="2"/>
  <c r="AI1533" i="2" s="1"/>
  <c r="AE1533" i="2"/>
  <c r="AB1533" i="2"/>
  <c r="AA1533" i="2"/>
  <c r="AJ1533" i="2" s="1"/>
  <c r="J1533" i="2"/>
  <c r="AF1532" i="2"/>
  <c r="AI1532" i="2" s="1"/>
  <c r="AE1532" i="2"/>
  <c r="AB1532" i="2"/>
  <c r="AC1532" i="2" s="1"/>
  <c r="AA1532" i="2"/>
  <c r="AJ1532" i="2" s="1"/>
  <c r="AK1532" i="2" s="1"/>
  <c r="J1532" i="2"/>
  <c r="AF1531" i="2"/>
  <c r="AG1531" i="2" s="1"/>
  <c r="AE1531" i="2"/>
  <c r="AB1531" i="2"/>
  <c r="AA1531" i="2"/>
  <c r="AJ1531" i="2" s="1"/>
  <c r="J1531" i="2"/>
  <c r="AF1530" i="2"/>
  <c r="AI1530" i="2" s="1"/>
  <c r="AE1530" i="2"/>
  <c r="AB1530" i="2"/>
  <c r="AA1530" i="2"/>
  <c r="AJ1530" i="2" s="1"/>
  <c r="J1530" i="2"/>
  <c r="AF1529" i="2"/>
  <c r="AI1529" i="2" s="1"/>
  <c r="AE1529" i="2"/>
  <c r="AB1529" i="2"/>
  <c r="AA1529" i="2"/>
  <c r="AJ1529" i="2" s="1"/>
  <c r="J1529" i="2"/>
  <c r="AF1528" i="2"/>
  <c r="AI1528" i="2" s="1"/>
  <c r="AE1528" i="2"/>
  <c r="AB1528" i="2"/>
  <c r="AA1528" i="2"/>
  <c r="AJ1528" i="2" s="1"/>
  <c r="J1528" i="2"/>
  <c r="AF1527" i="2"/>
  <c r="AG1527" i="2" s="1"/>
  <c r="AE1527" i="2"/>
  <c r="AB1527" i="2"/>
  <c r="AA1527" i="2"/>
  <c r="AJ1527" i="2" s="1"/>
  <c r="J1527" i="2"/>
  <c r="AF1526" i="2"/>
  <c r="AI1526" i="2" s="1"/>
  <c r="AE1526" i="2"/>
  <c r="AB1526" i="2"/>
  <c r="AC1526" i="2" s="1"/>
  <c r="AA1526" i="2"/>
  <c r="AJ1526" i="2" s="1"/>
  <c r="AK1526" i="2" s="1"/>
  <c r="J1526" i="2"/>
  <c r="AF1525" i="2"/>
  <c r="AI1525" i="2" s="1"/>
  <c r="AE1525" i="2"/>
  <c r="AB1525" i="2"/>
  <c r="AA1525" i="2"/>
  <c r="AJ1525" i="2" s="1"/>
  <c r="J1525" i="2"/>
  <c r="AF1524" i="2"/>
  <c r="AI1524" i="2" s="1"/>
  <c r="AE1524" i="2"/>
  <c r="AB1524" i="2"/>
  <c r="AA1524" i="2"/>
  <c r="AJ1524" i="2" s="1"/>
  <c r="J1524" i="2"/>
  <c r="AF1523" i="2"/>
  <c r="AG1523" i="2" s="1"/>
  <c r="AE1523" i="2"/>
  <c r="AB1523" i="2"/>
  <c r="AA1523" i="2"/>
  <c r="AJ1523" i="2" s="1"/>
  <c r="J1523" i="2"/>
  <c r="AF1522" i="2"/>
  <c r="AI1522" i="2" s="1"/>
  <c r="AE1522" i="2"/>
  <c r="AB1522" i="2"/>
  <c r="AA1522" i="2"/>
  <c r="AJ1522" i="2" s="1"/>
  <c r="J1522" i="2"/>
  <c r="AF1521" i="2"/>
  <c r="AI1521" i="2" s="1"/>
  <c r="AE1521" i="2"/>
  <c r="AB1521" i="2"/>
  <c r="AA1521" i="2"/>
  <c r="AJ1521" i="2" s="1"/>
  <c r="J1521" i="2"/>
  <c r="AF1520" i="2"/>
  <c r="AI1520" i="2" s="1"/>
  <c r="AE1520" i="2"/>
  <c r="AB1520" i="2"/>
  <c r="AA1520" i="2"/>
  <c r="AJ1520" i="2" s="1"/>
  <c r="J1520" i="2"/>
  <c r="AF1519" i="2"/>
  <c r="AG1519" i="2" s="1"/>
  <c r="AE1519" i="2"/>
  <c r="AB1519" i="2"/>
  <c r="AC1519" i="2" s="1"/>
  <c r="AA1519" i="2"/>
  <c r="AJ1519" i="2" s="1"/>
  <c r="AK1519" i="2" s="1"/>
  <c r="J1519" i="2"/>
  <c r="AF1518" i="2"/>
  <c r="AG1518" i="2" s="1"/>
  <c r="AE1518" i="2"/>
  <c r="AB1518" i="2"/>
  <c r="AA1518" i="2"/>
  <c r="AJ1518" i="2" s="1"/>
  <c r="J1518" i="2"/>
  <c r="AF1517" i="2"/>
  <c r="AE1517" i="2"/>
  <c r="AB1517" i="2"/>
  <c r="AA1517" i="2"/>
  <c r="AJ1517" i="2" s="1"/>
  <c r="J1517" i="2"/>
  <c r="AF1516" i="2"/>
  <c r="AI1516" i="2" s="1"/>
  <c r="AE1516" i="2"/>
  <c r="AB1516" i="2"/>
  <c r="AA1516" i="2"/>
  <c r="AJ1516" i="2" s="1"/>
  <c r="J1516" i="2"/>
  <c r="AF1515" i="2"/>
  <c r="AE1515" i="2"/>
  <c r="AB1515" i="2"/>
  <c r="AA1515" i="2"/>
  <c r="AJ1515" i="2" s="1"/>
  <c r="J1515" i="2"/>
  <c r="AF1514" i="2"/>
  <c r="AI1514" i="2" s="1"/>
  <c r="AE1514" i="2"/>
  <c r="AB1514" i="2"/>
  <c r="AA1514" i="2"/>
  <c r="AJ1514" i="2" s="1"/>
  <c r="J1514" i="2"/>
  <c r="AF1513" i="2"/>
  <c r="AE1513" i="2"/>
  <c r="AB1513" i="2"/>
  <c r="AA1513" i="2"/>
  <c r="AJ1513" i="2" s="1"/>
  <c r="J1513" i="2"/>
  <c r="AF1512" i="2"/>
  <c r="AE1512" i="2"/>
  <c r="AB1512" i="2"/>
  <c r="AC1512" i="2" s="1"/>
  <c r="AA1512" i="2"/>
  <c r="AJ1512" i="2" s="1"/>
  <c r="AK1512" i="2" s="1"/>
  <c r="J1512" i="2"/>
  <c r="AF1511" i="2"/>
  <c r="AE1511" i="2"/>
  <c r="AB1511" i="2"/>
  <c r="AA1511" i="2"/>
  <c r="AJ1511" i="2" s="1"/>
  <c r="J1511" i="2"/>
  <c r="AF1510" i="2"/>
  <c r="AI1510" i="2" s="1"/>
  <c r="AE1510" i="2"/>
  <c r="AB1510" i="2"/>
  <c r="AA1510" i="2"/>
  <c r="AJ1510" i="2" s="1"/>
  <c r="J1510" i="2"/>
  <c r="AF1509" i="2"/>
  <c r="AE1509" i="2"/>
  <c r="AB1509" i="2"/>
  <c r="AA1509" i="2"/>
  <c r="AJ1509" i="2" s="1"/>
  <c r="J1509" i="2"/>
  <c r="AF1508" i="2"/>
  <c r="AI1508" i="2" s="1"/>
  <c r="AE1508" i="2"/>
  <c r="AB1508" i="2"/>
  <c r="AA1508" i="2"/>
  <c r="AJ1508" i="2" s="1"/>
  <c r="J1508" i="2"/>
  <c r="AF1507" i="2"/>
  <c r="AI1507" i="2" s="1"/>
  <c r="AE1507" i="2"/>
  <c r="AB1507" i="2"/>
  <c r="AA1507" i="2"/>
  <c r="AJ1507" i="2" s="1"/>
  <c r="J1507" i="2"/>
  <c r="AF1506" i="2"/>
  <c r="AI1506" i="2" s="1"/>
  <c r="AE1506" i="2"/>
  <c r="AB1506" i="2"/>
  <c r="AA1506" i="2"/>
  <c r="AJ1506" i="2" s="1"/>
  <c r="J1506" i="2"/>
  <c r="AF1505" i="2"/>
  <c r="AE1505" i="2"/>
  <c r="AB1505" i="2"/>
  <c r="AA1505" i="2"/>
  <c r="AJ1505" i="2" s="1"/>
  <c r="J1505" i="2"/>
  <c r="AF1504" i="2"/>
  <c r="AI1504" i="2" s="1"/>
  <c r="AE1504" i="2"/>
  <c r="AB1504" i="2"/>
  <c r="AA1504" i="2"/>
  <c r="AJ1504" i="2" s="1"/>
  <c r="J1504" i="2"/>
  <c r="AF1503" i="2"/>
  <c r="AI1503" i="2" s="1"/>
  <c r="AE1503" i="2"/>
  <c r="AB1503" i="2"/>
  <c r="AA1503" i="2"/>
  <c r="AJ1503" i="2" s="1"/>
  <c r="J1503" i="2"/>
  <c r="AF1502" i="2"/>
  <c r="AI1502" i="2" s="1"/>
  <c r="AE1502" i="2"/>
  <c r="AB1502" i="2"/>
  <c r="AA1502" i="2"/>
  <c r="AJ1502" i="2" s="1"/>
  <c r="J1502" i="2"/>
  <c r="AF1501" i="2"/>
  <c r="AI1501" i="2" s="1"/>
  <c r="AE1501" i="2"/>
  <c r="AB1501" i="2"/>
  <c r="AA1501" i="2"/>
  <c r="AJ1501" i="2" s="1"/>
  <c r="J1501" i="2"/>
  <c r="AF1500" i="2"/>
  <c r="AI1500" i="2" s="1"/>
  <c r="AE1500" i="2"/>
  <c r="AB1500" i="2"/>
  <c r="AA1500" i="2"/>
  <c r="AJ1500" i="2" s="1"/>
  <c r="J1500" i="2"/>
  <c r="AF1499" i="2"/>
  <c r="AI1499" i="2" s="1"/>
  <c r="AE1499" i="2"/>
  <c r="AB1499" i="2"/>
  <c r="AC1862" i="2" s="1"/>
  <c r="AD1862" i="2" s="1"/>
  <c r="AA1499" i="2"/>
  <c r="AJ1499" i="2" s="1"/>
  <c r="AK1862" i="2" s="1"/>
  <c r="J1499" i="2"/>
  <c r="AF1498" i="2"/>
  <c r="AI1498" i="2" s="1"/>
  <c r="AE1498" i="2"/>
  <c r="AB1498" i="2"/>
  <c r="AA1498" i="2"/>
  <c r="AJ1498" i="2" s="1"/>
  <c r="J1498" i="2"/>
  <c r="AF1497" i="2"/>
  <c r="AI1497" i="2" s="1"/>
  <c r="AE1497" i="2"/>
  <c r="AB1497" i="2"/>
  <c r="AA1497" i="2"/>
  <c r="AJ1497" i="2" s="1"/>
  <c r="J1497" i="2"/>
  <c r="AF1496" i="2"/>
  <c r="AE1496" i="2"/>
  <c r="AB1496" i="2"/>
  <c r="AA1496" i="2"/>
  <c r="AJ1496" i="2" s="1"/>
  <c r="J1496" i="2"/>
  <c r="AF1495" i="2"/>
  <c r="AI1495" i="2" s="1"/>
  <c r="AE1495" i="2"/>
  <c r="AB1495" i="2"/>
  <c r="AA1495" i="2"/>
  <c r="AJ1495" i="2" s="1"/>
  <c r="J1495" i="2"/>
  <c r="AF1494" i="2"/>
  <c r="AI1494" i="2" s="1"/>
  <c r="AE1494" i="2"/>
  <c r="AB1494" i="2"/>
  <c r="AA1494" i="2"/>
  <c r="AJ1494" i="2" s="1"/>
  <c r="J1494" i="2"/>
  <c r="AF1493" i="2"/>
  <c r="AI1493" i="2" s="1"/>
  <c r="AE1493" i="2"/>
  <c r="AB1493" i="2"/>
  <c r="AA1493" i="2"/>
  <c r="AJ1493" i="2" s="1"/>
  <c r="J1493" i="2"/>
  <c r="AF1492" i="2"/>
  <c r="AI1492" i="2" s="1"/>
  <c r="AE1492" i="2"/>
  <c r="AB1492" i="2"/>
  <c r="AA1492" i="2"/>
  <c r="AJ1492" i="2" s="1"/>
  <c r="J1492" i="2"/>
  <c r="AF1491" i="2"/>
  <c r="AI1491" i="2" s="1"/>
  <c r="AE1491" i="2"/>
  <c r="AB1491" i="2"/>
  <c r="AA1491" i="2"/>
  <c r="AJ1491" i="2" s="1"/>
  <c r="J1491" i="2"/>
  <c r="AF1490" i="2"/>
  <c r="AI1490" i="2" s="1"/>
  <c r="AE1490" i="2"/>
  <c r="AB1490" i="2"/>
  <c r="AA1490" i="2"/>
  <c r="AJ1490" i="2" s="1"/>
  <c r="J1490" i="2"/>
  <c r="AF1489" i="2"/>
  <c r="AI1489" i="2" s="1"/>
  <c r="AE1489" i="2"/>
  <c r="AB1489" i="2"/>
  <c r="AA1489" i="2"/>
  <c r="AJ1489" i="2" s="1"/>
  <c r="J1489" i="2"/>
  <c r="AF1488" i="2"/>
  <c r="AI1488" i="2" s="1"/>
  <c r="AE1488" i="2"/>
  <c r="AB1488" i="2"/>
  <c r="AA1488" i="2"/>
  <c r="AJ1488" i="2" s="1"/>
  <c r="J1488" i="2"/>
  <c r="AF1487" i="2"/>
  <c r="AI1487" i="2" s="1"/>
  <c r="AE1487" i="2"/>
  <c r="AB1487" i="2"/>
  <c r="AA1487" i="2"/>
  <c r="AJ1487" i="2" s="1"/>
  <c r="J1487" i="2"/>
  <c r="AF1486" i="2"/>
  <c r="AI1486" i="2" s="1"/>
  <c r="AE1486" i="2"/>
  <c r="AB1486" i="2"/>
  <c r="AA1486" i="2"/>
  <c r="AJ1486" i="2" s="1"/>
  <c r="J1486" i="2"/>
  <c r="AF1485" i="2"/>
  <c r="AI1485" i="2" s="1"/>
  <c r="AE1485" i="2"/>
  <c r="AB1485" i="2"/>
  <c r="AA1485" i="2"/>
  <c r="AJ1485" i="2" s="1"/>
  <c r="J1485" i="2"/>
  <c r="AF1484" i="2"/>
  <c r="AI1484" i="2" s="1"/>
  <c r="AE1484" i="2"/>
  <c r="AB1484" i="2"/>
  <c r="AA1484" i="2"/>
  <c r="AJ1484" i="2" s="1"/>
  <c r="J1484" i="2"/>
  <c r="AF1483" i="2"/>
  <c r="AI1483" i="2" s="1"/>
  <c r="AE1483" i="2"/>
  <c r="AB1483" i="2"/>
  <c r="AC1483" i="2" s="1"/>
  <c r="AA1483" i="2"/>
  <c r="AJ1483" i="2" s="1"/>
  <c r="AK1483" i="2" s="1"/>
  <c r="J1483" i="2"/>
  <c r="AF1482" i="2"/>
  <c r="AI1482" i="2" s="1"/>
  <c r="AE1482" i="2"/>
  <c r="AB1482" i="2"/>
  <c r="AA1482" i="2"/>
  <c r="AJ1482" i="2" s="1"/>
  <c r="J1482" i="2"/>
  <c r="AF1481" i="2"/>
  <c r="AI1481" i="2" s="1"/>
  <c r="AE1481" i="2"/>
  <c r="AB1481" i="2"/>
  <c r="AA1481" i="2"/>
  <c r="AJ1481" i="2" s="1"/>
  <c r="J1481" i="2"/>
  <c r="AF1480" i="2"/>
  <c r="AI1480" i="2" s="1"/>
  <c r="AE1480" i="2"/>
  <c r="AB1480" i="2"/>
  <c r="AA1480" i="2"/>
  <c r="AJ1480" i="2" s="1"/>
  <c r="J1480" i="2"/>
  <c r="AF1479" i="2"/>
  <c r="AI1479" i="2" s="1"/>
  <c r="AE1479" i="2"/>
  <c r="AB1479" i="2"/>
  <c r="AA1479" i="2"/>
  <c r="AJ1479" i="2" s="1"/>
  <c r="J1479" i="2"/>
  <c r="AF1478" i="2"/>
  <c r="AE1478" i="2"/>
  <c r="AB1478" i="2"/>
  <c r="AC1478" i="2" s="1"/>
  <c r="AA1478" i="2"/>
  <c r="AJ1478" i="2" s="1"/>
  <c r="AK1478" i="2" s="1"/>
  <c r="J1478" i="2"/>
  <c r="AF1477" i="2"/>
  <c r="AI1477" i="2" s="1"/>
  <c r="AE1477" i="2"/>
  <c r="AB1477" i="2"/>
  <c r="AA1477" i="2"/>
  <c r="AJ1477" i="2" s="1"/>
  <c r="J1477" i="2"/>
  <c r="AF1476" i="2"/>
  <c r="AI1476" i="2" s="1"/>
  <c r="AE1476" i="2"/>
  <c r="AB1476" i="2"/>
  <c r="AA1476" i="2"/>
  <c r="AJ1476" i="2" s="1"/>
  <c r="J1476" i="2"/>
  <c r="AF1475" i="2"/>
  <c r="AI1475" i="2" s="1"/>
  <c r="AE1475" i="2"/>
  <c r="AB1475" i="2"/>
  <c r="AA1475" i="2"/>
  <c r="AJ1475" i="2" s="1"/>
  <c r="J1475" i="2"/>
  <c r="AF1474" i="2"/>
  <c r="AI1474" i="2" s="1"/>
  <c r="AE1474" i="2"/>
  <c r="AB1474" i="2"/>
  <c r="AA1474" i="2"/>
  <c r="AJ1474" i="2" s="1"/>
  <c r="J1474" i="2"/>
  <c r="AF1473" i="2"/>
  <c r="AI1473" i="2" s="1"/>
  <c r="AE1473" i="2"/>
  <c r="AB1473" i="2"/>
  <c r="AA1473" i="2"/>
  <c r="AJ1473" i="2" s="1"/>
  <c r="J1473" i="2"/>
  <c r="AF1472" i="2"/>
  <c r="AI1472" i="2" s="1"/>
  <c r="AE1472" i="2"/>
  <c r="AB1472" i="2"/>
  <c r="AA1472" i="2"/>
  <c r="AJ1472" i="2" s="1"/>
  <c r="J1472" i="2"/>
  <c r="AF1471" i="2"/>
  <c r="AI1471" i="2" s="1"/>
  <c r="AE1471" i="2"/>
  <c r="AB1471" i="2"/>
  <c r="AA1471" i="2"/>
  <c r="AJ1471" i="2" s="1"/>
  <c r="J1471" i="2"/>
  <c r="AF1470" i="2"/>
  <c r="AI1470" i="2" s="1"/>
  <c r="AE1470" i="2"/>
  <c r="AB1470" i="2"/>
  <c r="AA1470" i="2"/>
  <c r="AJ1470" i="2" s="1"/>
  <c r="J1470" i="2"/>
  <c r="AF1469" i="2"/>
  <c r="AI1469" i="2" s="1"/>
  <c r="AE1469" i="2"/>
  <c r="AB1469" i="2"/>
  <c r="AA1469" i="2"/>
  <c r="AJ1469" i="2" s="1"/>
  <c r="J1469" i="2"/>
  <c r="AF1468" i="2"/>
  <c r="AI1468" i="2" s="1"/>
  <c r="AE1468" i="2"/>
  <c r="AB1468" i="2"/>
  <c r="AA1468" i="2"/>
  <c r="AJ1468" i="2" s="1"/>
  <c r="J1468" i="2"/>
  <c r="AF1467" i="2"/>
  <c r="AI1467" i="2" s="1"/>
  <c r="AE1467" i="2"/>
  <c r="AB1467" i="2"/>
  <c r="AA1467" i="2"/>
  <c r="AJ1467" i="2" s="1"/>
  <c r="J1467" i="2"/>
  <c r="AF1466" i="2"/>
  <c r="AI1466" i="2" s="1"/>
  <c r="AE1466" i="2"/>
  <c r="AB1466" i="2"/>
  <c r="AA1466" i="2"/>
  <c r="AJ1466" i="2" s="1"/>
  <c r="J1466" i="2"/>
  <c r="AF1465" i="2"/>
  <c r="AI1465" i="2" s="1"/>
  <c r="AE1465" i="2"/>
  <c r="AB1465" i="2"/>
  <c r="AA1465" i="2"/>
  <c r="AJ1465" i="2" s="1"/>
  <c r="J1465" i="2"/>
  <c r="AF1464" i="2"/>
  <c r="AI1464" i="2" s="1"/>
  <c r="AE1464" i="2"/>
  <c r="AB1464" i="2"/>
  <c r="AA1464" i="2"/>
  <c r="AJ1464" i="2" s="1"/>
  <c r="J1464" i="2"/>
  <c r="AF1463" i="2"/>
  <c r="AI1463" i="2" s="1"/>
  <c r="AE1463" i="2"/>
  <c r="AB1463" i="2"/>
  <c r="AA1463" i="2"/>
  <c r="AJ1463" i="2" s="1"/>
  <c r="J1463" i="2"/>
  <c r="AF1462" i="2"/>
  <c r="AG1462" i="2" s="1"/>
  <c r="AE1462" i="2"/>
  <c r="AB1462" i="2"/>
  <c r="AC1462" i="2" s="1"/>
  <c r="AD1462" i="2" s="1"/>
  <c r="AA1462" i="2"/>
  <c r="AJ1462" i="2" s="1"/>
  <c r="AK1462" i="2" s="1"/>
  <c r="J1462" i="2"/>
  <c r="AF1461" i="2"/>
  <c r="AI1461" i="2" s="1"/>
  <c r="AE1461" i="2"/>
  <c r="AB1461" i="2"/>
  <c r="AA1461" i="2"/>
  <c r="AJ1461" i="2" s="1"/>
  <c r="J1461" i="2"/>
  <c r="AF1460" i="2"/>
  <c r="AE1460" i="2"/>
  <c r="AB1460" i="2"/>
  <c r="AA1460" i="2"/>
  <c r="AJ1460" i="2" s="1"/>
  <c r="J1460" i="2"/>
  <c r="AF1459" i="2"/>
  <c r="AI1459" i="2" s="1"/>
  <c r="AE1459" i="2"/>
  <c r="AB1459" i="2"/>
  <c r="AC1459" i="2" s="1"/>
  <c r="AA1459" i="2"/>
  <c r="AJ1459" i="2" s="1"/>
  <c r="AK1459" i="2" s="1"/>
  <c r="J1459" i="2"/>
  <c r="AF1458" i="2"/>
  <c r="AG1458" i="2" s="1"/>
  <c r="AE1458" i="2"/>
  <c r="AB1458" i="2"/>
  <c r="AA1458" i="2"/>
  <c r="AJ1458" i="2" s="1"/>
  <c r="J1458" i="2"/>
  <c r="AF1457" i="2"/>
  <c r="AI1457" i="2" s="1"/>
  <c r="AE1457" i="2"/>
  <c r="AB1457" i="2"/>
  <c r="AA1457" i="2"/>
  <c r="AJ1457" i="2" s="1"/>
  <c r="J1457" i="2"/>
  <c r="AF1456" i="2"/>
  <c r="AE1456" i="2"/>
  <c r="AB1456" i="2"/>
  <c r="AA1456" i="2"/>
  <c r="AJ1456" i="2" s="1"/>
  <c r="J1456" i="2"/>
  <c r="AF1455" i="2"/>
  <c r="AI1455" i="2" s="1"/>
  <c r="AE1455" i="2"/>
  <c r="AB1455" i="2"/>
  <c r="AA1455" i="2"/>
  <c r="AJ1455" i="2" s="1"/>
  <c r="J1455" i="2"/>
  <c r="AF1454" i="2"/>
  <c r="AG1454" i="2" s="1"/>
  <c r="AE1454" i="2"/>
  <c r="AB1454" i="2"/>
  <c r="AA1454" i="2"/>
  <c r="AJ1454" i="2" s="1"/>
  <c r="J1454" i="2"/>
  <c r="AF1453" i="2"/>
  <c r="AI1453" i="2" s="1"/>
  <c r="AE1453" i="2"/>
  <c r="AB1453" i="2"/>
  <c r="AA1453" i="2"/>
  <c r="AJ1453" i="2" s="1"/>
  <c r="J1453" i="2"/>
  <c r="AF1452" i="2"/>
  <c r="AE1452" i="2"/>
  <c r="AB1452" i="2"/>
  <c r="AA1452" i="2"/>
  <c r="AJ1452" i="2" s="1"/>
  <c r="J1452" i="2"/>
  <c r="AF1451" i="2"/>
  <c r="AI1451" i="2" s="1"/>
  <c r="AE1451" i="2"/>
  <c r="AB1451" i="2"/>
  <c r="AA1451" i="2"/>
  <c r="AJ1451" i="2" s="1"/>
  <c r="J1451" i="2"/>
  <c r="AF1450" i="2"/>
  <c r="AI1450" i="2" s="1"/>
  <c r="AE1450" i="2"/>
  <c r="AB1450" i="2"/>
  <c r="AC1450" i="2" s="1"/>
  <c r="AA1450" i="2"/>
  <c r="AJ1450" i="2" s="1"/>
  <c r="AK1450" i="2" s="1"/>
  <c r="J1450" i="2"/>
  <c r="AF1449" i="2"/>
  <c r="AI1449" i="2" s="1"/>
  <c r="AE1449" i="2"/>
  <c r="AB1449" i="2"/>
  <c r="AC1449" i="2" s="1"/>
  <c r="AA1449" i="2"/>
  <c r="AJ1449" i="2" s="1"/>
  <c r="AK1449" i="2" s="1"/>
  <c r="J1449" i="2"/>
  <c r="AF1448" i="2"/>
  <c r="AI1448" i="2" s="1"/>
  <c r="AE1448" i="2"/>
  <c r="AB1448" i="2"/>
  <c r="AA1448" i="2"/>
  <c r="AJ1448" i="2" s="1"/>
  <c r="J1448" i="2"/>
  <c r="AF1447" i="2"/>
  <c r="AI1447" i="2" s="1"/>
  <c r="AE1447" i="2"/>
  <c r="AB1447" i="2"/>
  <c r="AA1447" i="2"/>
  <c r="AJ1447" i="2" s="1"/>
  <c r="J1447" i="2"/>
  <c r="AF1446" i="2"/>
  <c r="AI1446" i="2" s="1"/>
  <c r="AE1446" i="2"/>
  <c r="AB1446" i="2"/>
  <c r="AA1446" i="2"/>
  <c r="AJ1446" i="2" s="1"/>
  <c r="J1446" i="2"/>
  <c r="AF1445" i="2"/>
  <c r="AI1445" i="2" s="1"/>
  <c r="AE1445" i="2"/>
  <c r="AB1445" i="2"/>
  <c r="AA1445" i="2"/>
  <c r="AJ1445" i="2" s="1"/>
  <c r="J1445" i="2"/>
  <c r="AF1444" i="2"/>
  <c r="AI1444" i="2" s="1"/>
  <c r="AE1444" i="2"/>
  <c r="AB1444" i="2"/>
  <c r="AA1444" i="2"/>
  <c r="AJ1444" i="2" s="1"/>
  <c r="J1444" i="2"/>
  <c r="AF1443" i="2"/>
  <c r="AI1443" i="2" s="1"/>
  <c r="AE1443" i="2"/>
  <c r="AB1443" i="2"/>
  <c r="AA1443" i="2"/>
  <c r="AJ1443" i="2" s="1"/>
  <c r="J1443" i="2"/>
  <c r="AF1442" i="2"/>
  <c r="AI1442" i="2" s="1"/>
  <c r="AE1442" i="2"/>
  <c r="AB1442" i="2"/>
  <c r="AA1442" i="2"/>
  <c r="AJ1442" i="2" s="1"/>
  <c r="J1442" i="2"/>
  <c r="AF1441" i="2"/>
  <c r="AI1441" i="2" s="1"/>
  <c r="AE1441" i="2"/>
  <c r="AB1441" i="2"/>
  <c r="AA1441" i="2"/>
  <c r="AJ1441" i="2" s="1"/>
  <c r="J1441" i="2"/>
  <c r="AF1440" i="2"/>
  <c r="AI1440" i="2" s="1"/>
  <c r="AE1440" i="2"/>
  <c r="AB1440" i="2"/>
  <c r="AA1440" i="2"/>
  <c r="AJ1440" i="2" s="1"/>
  <c r="J1440" i="2"/>
  <c r="AF1439" i="2"/>
  <c r="AI1439" i="2" s="1"/>
  <c r="AE1439" i="2"/>
  <c r="AB1439" i="2"/>
  <c r="AC1439" i="2" s="1"/>
  <c r="AA1439" i="2"/>
  <c r="AJ1439" i="2" s="1"/>
  <c r="AK1439" i="2" s="1"/>
  <c r="J1439" i="2"/>
  <c r="AF1438" i="2"/>
  <c r="AI1438" i="2" s="1"/>
  <c r="AE1438" i="2"/>
  <c r="AB1438" i="2"/>
  <c r="AA1438" i="2"/>
  <c r="AJ1438" i="2" s="1"/>
  <c r="J1438" i="2"/>
  <c r="AF1437" i="2"/>
  <c r="AI1437" i="2" s="1"/>
  <c r="AE1437" i="2"/>
  <c r="AB1437" i="2"/>
  <c r="AC1541" i="2" s="1"/>
  <c r="AD1541" i="2" s="1"/>
  <c r="AA1437" i="2"/>
  <c r="AJ1437" i="2" s="1"/>
  <c r="J1437" i="2"/>
  <c r="AF1436" i="2"/>
  <c r="AI1436" i="2" s="1"/>
  <c r="AE1436" i="2"/>
  <c r="AB1436" i="2"/>
  <c r="AA1436" i="2"/>
  <c r="AJ1436" i="2" s="1"/>
  <c r="J1436" i="2"/>
  <c r="AF1435" i="2"/>
  <c r="AI1435" i="2" s="1"/>
  <c r="AE1435" i="2"/>
  <c r="AB1435" i="2"/>
  <c r="AA1435" i="2"/>
  <c r="AJ1435" i="2" s="1"/>
  <c r="J1435" i="2"/>
  <c r="AF1434" i="2"/>
  <c r="AG1434" i="2" s="1"/>
  <c r="AE1434" i="2"/>
  <c r="AB1434" i="2"/>
  <c r="AA1434" i="2"/>
  <c r="AJ1434" i="2" s="1"/>
  <c r="J1434" i="2"/>
  <c r="AF1433" i="2"/>
  <c r="AE1433" i="2"/>
  <c r="AB1433" i="2"/>
  <c r="AA1433" i="2"/>
  <c r="AJ1433" i="2" s="1"/>
  <c r="J1433" i="2"/>
  <c r="AF1432" i="2"/>
  <c r="AI1432" i="2" s="1"/>
  <c r="AE1432" i="2"/>
  <c r="AB1432" i="2"/>
  <c r="AA1432" i="2"/>
  <c r="AJ1432" i="2" s="1"/>
  <c r="J1432" i="2"/>
  <c r="AF1431" i="2"/>
  <c r="AG1431" i="2" s="1"/>
  <c r="AE1431" i="2"/>
  <c r="AB1431" i="2"/>
  <c r="AA1431" i="2"/>
  <c r="AJ1431" i="2" s="1"/>
  <c r="J1431" i="2"/>
  <c r="AF1430" i="2"/>
  <c r="AI1430" i="2" s="1"/>
  <c r="AE1430" i="2"/>
  <c r="AB1430" i="2"/>
  <c r="AA1430" i="2"/>
  <c r="AJ1430" i="2" s="1"/>
  <c r="J1430" i="2"/>
  <c r="AF1429" i="2"/>
  <c r="AI1429" i="2" s="1"/>
  <c r="AE1429" i="2"/>
  <c r="AB1429" i="2"/>
  <c r="AA1429" i="2"/>
  <c r="AJ1429" i="2" s="1"/>
  <c r="J1429" i="2"/>
  <c r="AF1428" i="2"/>
  <c r="AI1428" i="2" s="1"/>
  <c r="AE1428" i="2"/>
  <c r="AB1428" i="2"/>
  <c r="AA1428" i="2"/>
  <c r="AJ1428" i="2" s="1"/>
  <c r="J1428" i="2"/>
  <c r="AF1427" i="2"/>
  <c r="AI1427" i="2" s="1"/>
  <c r="AE1427" i="2"/>
  <c r="AB1427" i="2"/>
  <c r="AA1427" i="2"/>
  <c r="AJ1427" i="2" s="1"/>
  <c r="J1427" i="2"/>
  <c r="AF1426" i="2"/>
  <c r="AE1426" i="2"/>
  <c r="AB1426" i="2"/>
  <c r="AA1426" i="2"/>
  <c r="AJ1426" i="2" s="1"/>
  <c r="J1426" i="2"/>
  <c r="AF1425" i="2"/>
  <c r="AE1425" i="2"/>
  <c r="AB1425" i="2"/>
  <c r="AA1425" i="2"/>
  <c r="AJ1425" i="2" s="1"/>
  <c r="J1425" i="2"/>
  <c r="AF1424" i="2"/>
  <c r="AG1424" i="2" s="1"/>
  <c r="AE1424" i="2"/>
  <c r="AB1424" i="2"/>
  <c r="AA1424" i="2"/>
  <c r="AJ1424" i="2" s="1"/>
  <c r="J1424" i="2"/>
  <c r="AF1423" i="2"/>
  <c r="AE1423" i="2"/>
  <c r="AB1423" i="2"/>
  <c r="AC1423" i="2" s="1"/>
  <c r="AA1423" i="2"/>
  <c r="AJ1423" i="2" s="1"/>
  <c r="AK1423" i="2" s="1"/>
  <c r="J1423" i="2"/>
  <c r="AF1422" i="2"/>
  <c r="AI1422" i="2" s="1"/>
  <c r="AE1422" i="2"/>
  <c r="AB1422" i="2"/>
  <c r="AA1422" i="2"/>
  <c r="AJ1422" i="2" s="1"/>
  <c r="J1422" i="2"/>
  <c r="AF1421" i="2"/>
  <c r="AI1421" i="2" s="1"/>
  <c r="AE1421" i="2"/>
  <c r="AB1421" i="2"/>
  <c r="AA1421" i="2"/>
  <c r="AJ1421" i="2" s="1"/>
  <c r="J1421" i="2"/>
  <c r="AF1420" i="2"/>
  <c r="AG1420" i="2" s="1"/>
  <c r="AE1420" i="2"/>
  <c r="AB1420" i="2"/>
  <c r="AA1420" i="2"/>
  <c r="AJ1420" i="2" s="1"/>
  <c r="J1420" i="2"/>
  <c r="AF1419" i="2"/>
  <c r="AE1419" i="2"/>
  <c r="AB1419" i="2"/>
  <c r="AA1419" i="2"/>
  <c r="AJ1419" i="2" s="1"/>
  <c r="J1419" i="2"/>
  <c r="AF1418" i="2"/>
  <c r="AG1418" i="2" s="1"/>
  <c r="AE1418" i="2"/>
  <c r="AB1418" i="2"/>
  <c r="AA1418" i="2"/>
  <c r="AJ1418" i="2" s="1"/>
  <c r="J1418" i="2"/>
  <c r="AF1417" i="2"/>
  <c r="AI1417" i="2" s="1"/>
  <c r="AE1417" i="2"/>
  <c r="AB1417" i="2"/>
  <c r="AA1417" i="2"/>
  <c r="AJ1417" i="2" s="1"/>
  <c r="J1417" i="2"/>
  <c r="AF1416" i="2"/>
  <c r="AE1416" i="2"/>
  <c r="AB1416" i="2"/>
  <c r="AA1416" i="2"/>
  <c r="AJ1416" i="2" s="1"/>
  <c r="J1416" i="2"/>
  <c r="AF1415" i="2"/>
  <c r="AI1415" i="2" s="1"/>
  <c r="AE1415" i="2"/>
  <c r="AB1415" i="2"/>
  <c r="AA1415" i="2"/>
  <c r="AJ1415" i="2" s="1"/>
  <c r="J1415" i="2"/>
  <c r="AF1414" i="2"/>
  <c r="AE1414" i="2"/>
  <c r="AB1414" i="2"/>
  <c r="AA1414" i="2"/>
  <c r="AJ1414" i="2" s="1"/>
  <c r="J1414" i="2"/>
  <c r="AF1413" i="2"/>
  <c r="AI1413" i="2" s="1"/>
  <c r="AE1413" i="2"/>
  <c r="AB1413" i="2"/>
  <c r="AA1413" i="2"/>
  <c r="AJ1413" i="2" s="1"/>
  <c r="J1413" i="2"/>
  <c r="AF1412" i="2"/>
  <c r="AI1412" i="2" s="1"/>
  <c r="AE1412" i="2"/>
  <c r="AB1412" i="2"/>
  <c r="AA1412" i="2"/>
  <c r="AJ1412" i="2" s="1"/>
  <c r="J1412" i="2"/>
  <c r="AF1411" i="2"/>
  <c r="AE1411" i="2"/>
  <c r="AB1411" i="2"/>
  <c r="AA1411" i="2"/>
  <c r="AJ1411" i="2" s="1"/>
  <c r="J1411" i="2"/>
  <c r="AF1410" i="2"/>
  <c r="AI1410" i="2" s="1"/>
  <c r="AE1410" i="2"/>
  <c r="AB1410" i="2"/>
  <c r="AA1410" i="2"/>
  <c r="AJ1410" i="2" s="1"/>
  <c r="J1410" i="2"/>
  <c r="AF1409" i="2"/>
  <c r="AI1409" i="2" s="1"/>
  <c r="AE1409" i="2"/>
  <c r="AB1409" i="2"/>
  <c r="AA1409" i="2"/>
  <c r="AJ1409" i="2" s="1"/>
  <c r="J1409" i="2"/>
  <c r="AF1408" i="2"/>
  <c r="AE1408" i="2"/>
  <c r="AB1408" i="2"/>
  <c r="AA1408" i="2"/>
  <c r="AJ1408" i="2" s="1"/>
  <c r="J1408" i="2"/>
  <c r="AF1407" i="2"/>
  <c r="AI1407" i="2" s="1"/>
  <c r="AE1407" i="2"/>
  <c r="AB1407" i="2"/>
  <c r="AA1407" i="2"/>
  <c r="AJ1407" i="2" s="1"/>
  <c r="J1407" i="2"/>
  <c r="AF1406" i="2"/>
  <c r="AI1406" i="2" s="1"/>
  <c r="AE1406" i="2"/>
  <c r="AB1406" i="2"/>
  <c r="AA1406" i="2"/>
  <c r="AJ1406" i="2" s="1"/>
  <c r="J1406" i="2"/>
  <c r="AF1405" i="2"/>
  <c r="AI1405" i="2" s="1"/>
  <c r="AE1405" i="2"/>
  <c r="AB1405" i="2"/>
  <c r="AA1405" i="2"/>
  <c r="AJ1405" i="2" s="1"/>
  <c r="J1405" i="2"/>
  <c r="AF1404" i="2"/>
  <c r="AI1404" i="2" s="1"/>
  <c r="AE1404" i="2"/>
  <c r="AB1404" i="2"/>
  <c r="AA1404" i="2"/>
  <c r="AJ1404" i="2" s="1"/>
  <c r="J1404" i="2"/>
  <c r="AF1403" i="2"/>
  <c r="AI1403" i="2" s="1"/>
  <c r="AE1403" i="2"/>
  <c r="AB1403" i="2"/>
  <c r="AA1403" i="2"/>
  <c r="AJ1403" i="2" s="1"/>
  <c r="J1403" i="2"/>
  <c r="AF1402" i="2"/>
  <c r="AG1402" i="2" s="1"/>
  <c r="AE1402" i="2"/>
  <c r="AB1402" i="2"/>
  <c r="AA1402" i="2"/>
  <c r="AJ1402" i="2" s="1"/>
  <c r="J1402" i="2"/>
  <c r="AF1401" i="2"/>
  <c r="AI1401" i="2" s="1"/>
  <c r="AE1401" i="2"/>
  <c r="AB1401" i="2"/>
  <c r="AA1401" i="2"/>
  <c r="AJ1401" i="2" s="1"/>
  <c r="J1401" i="2"/>
  <c r="AF1400" i="2"/>
  <c r="AE1400" i="2"/>
  <c r="AB1400" i="2"/>
  <c r="AA1400" i="2"/>
  <c r="AJ1400" i="2" s="1"/>
  <c r="J1400" i="2"/>
  <c r="AF1399" i="2"/>
  <c r="AI1399" i="2" s="1"/>
  <c r="AE1399" i="2"/>
  <c r="AB1399" i="2"/>
  <c r="AA1399" i="2"/>
  <c r="AJ1399" i="2" s="1"/>
  <c r="J1399" i="2"/>
  <c r="AF1398" i="2"/>
  <c r="AI1398" i="2" s="1"/>
  <c r="AE1398" i="2"/>
  <c r="AB1398" i="2"/>
  <c r="AA1398" i="2"/>
  <c r="AJ1398" i="2" s="1"/>
  <c r="J1398" i="2"/>
  <c r="AF1397" i="2"/>
  <c r="AI1397" i="2" s="1"/>
  <c r="AE1397" i="2"/>
  <c r="AB1397" i="2"/>
  <c r="AA1397" i="2"/>
  <c r="AJ1397" i="2" s="1"/>
  <c r="J1397" i="2"/>
  <c r="AF1396" i="2"/>
  <c r="AI1396" i="2" s="1"/>
  <c r="AE1396" i="2"/>
  <c r="AB1396" i="2"/>
  <c r="AA1396" i="2"/>
  <c r="AJ1396" i="2" s="1"/>
  <c r="J1396" i="2"/>
  <c r="AF1395" i="2"/>
  <c r="AE1395" i="2"/>
  <c r="AB1395" i="2"/>
  <c r="AA1395" i="2"/>
  <c r="AJ1395" i="2" s="1"/>
  <c r="J1395" i="2"/>
  <c r="AF1394" i="2"/>
  <c r="AG1394" i="2" s="1"/>
  <c r="AE1394" i="2"/>
  <c r="AB1394" i="2"/>
  <c r="AA1394" i="2"/>
  <c r="AJ1394" i="2" s="1"/>
  <c r="J1394" i="2"/>
  <c r="AF1393" i="2"/>
  <c r="AI1393" i="2" s="1"/>
  <c r="AE1393" i="2"/>
  <c r="AB1393" i="2"/>
  <c r="AA1393" i="2"/>
  <c r="AJ1393" i="2" s="1"/>
  <c r="J1393" i="2"/>
  <c r="AF1392" i="2"/>
  <c r="AE1392" i="2"/>
  <c r="AB1392" i="2"/>
  <c r="AA1392" i="2"/>
  <c r="AJ1392" i="2" s="1"/>
  <c r="J1392" i="2"/>
  <c r="AF1391" i="2"/>
  <c r="AI1391" i="2" s="1"/>
  <c r="AE1391" i="2"/>
  <c r="AB1391" i="2"/>
  <c r="AA1391" i="2"/>
  <c r="AJ1391" i="2" s="1"/>
  <c r="J1391" i="2"/>
  <c r="AF1390" i="2"/>
  <c r="AI1390" i="2" s="1"/>
  <c r="AE1390" i="2"/>
  <c r="AB1390" i="2"/>
  <c r="AA1390" i="2"/>
  <c r="AJ1390" i="2" s="1"/>
  <c r="J1390" i="2"/>
  <c r="AF1389" i="2"/>
  <c r="AI1389" i="2" s="1"/>
  <c r="AE1389" i="2"/>
  <c r="AB1389" i="2"/>
  <c r="AA1389" i="2"/>
  <c r="AJ1389" i="2" s="1"/>
  <c r="J1389" i="2"/>
  <c r="AF1388" i="2"/>
  <c r="AG1388" i="2" s="1"/>
  <c r="AE1388" i="2"/>
  <c r="AB1388" i="2"/>
  <c r="AC1388" i="2" s="1"/>
  <c r="AD1388" i="2" s="1"/>
  <c r="AA1388" i="2"/>
  <c r="AJ1388" i="2" s="1"/>
  <c r="AK1388" i="2" s="1"/>
  <c r="J1388" i="2"/>
  <c r="AF1387" i="2"/>
  <c r="AI1387" i="2" s="1"/>
  <c r="AE1387" i="2"/>
  <c r="AB1387" i="2"/>
  <c r="AA1387" i="2"/>
  <c r="AJ1387" i="2" s="1"/>
  <c r="J1387" i="2"/>
  <c r="AF1386" i="2"/>
  <c r="AI1386" i="2" s="1"/>
  <c r="AE1386" i="2"/>
  <c r="AB1386" i="2"/>
  <c r="AC1386" i="2" s="1"/>
  <c r="AA1386" i="2"/>
  <c r="J1386" i="2"/>
  <c r="AF1385" i="2"/>
  <c r="AI1385" i="2" s="1"/>
  <c r="AE1385" i="2"/>
  <c r="AB1385" i="2"/>
  <c r="AA1385" i="2"/>
  <c r="AJ1385" i="2" s="1"/>
  <c r="J1385" i="2"/>
  <c r="AF1384" i="2"/>
  <c r="AI1384" i="2" s="1"/>
  <c r="AE1384" i="2"/>
  <c r="AB1384" i="2"/>
  <c r="AA1384" i="2"/>
  <c r="AJ1384" i="2" s="1"/>
  <c r="J1384" i="2"/>
  <c r="AF1383" i="2"/>
  <c r="AI1383" i="2" s="1"/>
  <c r="AE1383" i="2"/>
  <c r="AB1383" i="2"/>
  <c r="AA1383" i="2"/>
  <c r="AJ1383" i="2" s="1"/>
  <c r="J1383" i="2"/>
  <c r="AF1382" i="2"/>
  <c r="AI1382" i="2" s="1"/>
  <c r="AE1382" i="2"/>
  <c r="AB1382" i="2"/>
  <c r="AA1382" i="2"/>
  <c r="AJ1382" i="2" s="1"/>
  <c r="J1382" i="2"/>
  <c r="AF1381" i="2"/>
  <c r="AI1381" i="2" s="1"/>
  <c r="AE1381" i="2"/>
  <c r="AB1381" i="2"/>
  <c r="AA1381" i="2"/>
  <c r="AJ1381" i="2" s="1"/>
  <c r="J1381" i="2"/>
  <c r="AF1380" i="2"/>
  <c r="AI1380" i="2" s="1"/>
  <c r="AE1380" i="2"/>
  <c r="AB1380" i="2"/>
  <c r="AC1380" i="2" s="1"/>
  <c r="AA1380" i="2"/>
  <c r="AJ1380" i="2" s="1"/>
  <c r="J1380" i="2"/>
  <c r="AF1379" i="2"/>
  <c r="AI1379" i="2" s="1"/>
  <c r="AE1379" i="2"/>
  <c r="AB1379" i="2"/>
  <c r="AA1379" i="2"/>
  <c r="AJ1379" i="2" s="1"/>
  <c r="J1379" i="2"/>
  <c r="AF1378" i="2"/>
  <c r="AI1378" i="2" s="1"/>
  <c r="AE1378" i="2"/>
  <c r="AB1378" i="2"/>
  <c r="AA1378" i="2"/>
  <c r="AJ1378" i="2" s="1"/>
  <c r="J1378" i="2"/>
  <c r="AF1377" i="2"/>
  <c r="AI1377" i="2" s="1"/>
  <c r="AE1377" i="2"/>
  <c r="AB1377" i="2"/>
  <c r="AA1377" i="2"/>
  <c r="AJ1377" i="2" s="1"/>
  <c r="J1377" i="2"/>
  <c r="AF1376" i="2"/>
  <c r="AI1376" i="2" s="1"/>
  <c r="AE1376" i="2"/>
  <c r="AB1376" i="2"/>
  <c r="AA1376" i="2"/>
  <c r="AJ1376" i="2" s="1"/>
  <c r="J1376" i="2"/>
  <c r="AF1375" i="2"/>
  <c r="AI1375" i="2" s="1"/>
  <c r="AE1375" i="2"/>
  <c r="AB1375" i="2"/>
  <c r="AA1375" i="2"/>
  <c r="AJ1375" i="2" s="1"/>
  <c r="J1375" i="2"/>
  <c r="AF1374" i="2"/>
  <c r="AI1374" i="2" s="1"/>
  <c r="AE1374" i="2"/>
  <c r="AB1374" i="2"/>
  <c r="AA1374" i="2"/>
  <c r="AJ1374" i="2" s="1"/>
  <c r="J1374" i="2"/>
  <c r="AF1373" i="2"/>
  <c r="AI1373" i="2" s="1"/>
  <c r="AE1373" i="2"/>
  <c r="AB1373" i="2"/>
  <c r="AA1373" i="2"/>
  <c r="AJ1373" i="2" s="1"/>
  <c r="J1373" i="2"/>
  <c r="AF1372" i="2"/>
  <c r="AI1372" i="2" s="1"/>
  <c r="AE1372" i="2"/>
  <c r="AB1372" i="2"/>
  <c r="AA1372" i="2"/>
  <c r="AJ1372" i="2" s="1"/>
  <c r="J1372" i="2"/>
  <c r="AF1371" i="2"/>
  <c r="AI1371" i="2" s="1"/>
  <c r="AE1371" i="2"/>
  <c r="AB1371" i="2"/>
  <c r="AA1371" i="2"/>
  <c r="AJ1371" i="2" s="1"/>
  <c r="J1371" i="2"/>
  <c r="AF1370" i="2"/>
  <c r="AI1370" i="2" s="1"/>
  <c r="AE1370" i="2"/>
  <c r="AB1370" i="2"/>
  <c r="AA1370" i="2"/>
  <c r="AJ1370" i="2" s="1"/>
  <c r="J1370" i="2"/>
  <c r="AF1369" i="2"/>
  <c r="AI1369" i="2" s="1"/>
  <c r="AE1369" i="2"/>
  <c r="AB1369" i="2"/>
  <c r="AA1369" i="2"/>
  <c r="AJ1369" i="2" s="1"/>
  <c r="J1369" i="2"/>
  <c r="AF1368" i="2"/>
  <c r="AI1368" i="2" s="1"/>
  <c r="AE1368" i="2"/>
  <c r="AB1368" i="2"/>
  <c r="AA1368" i="2"/>
  <c r="AJ1368" i="2" s="1"/>
  <c r="J1368" i="2"/>
  <c r="AF1367" i="2"/>
  <c r="AI1367" i="2" s="1"/>
  <c r="AE1367" i="2"/>
  <c r="AB1367" i="2"/>
  <c r="AA1367" i="2"/>
  <c r="AJ1367" i="2" s="1"/>
  <c r="J1367" i="2"/>
  <c r="AF1366" i="2"/>
  <c r="AI1366" i="2" s="1"/>
  <c r="AE1366" i="2"/>
  <c r="AB1366" i="2"/>
  <c r="AA1366" i="2"/>
  <c r="AJ1366" i="2" s="1"/>
  <c r="J1366" i="2"/>
  <c r="AF1365" i="2"/>
  <c r="AI1365" i="2" s="1"/>
  <c r="AE1365" i="2"/>
  <c r="AB1365" i="2"/>
  <c r="AA1365" i="2"/>
  <c r="AJ1365" i="2" s="1"/>
  <c r="J1365" i="2"/>
  <c r="AF1364" i="2"/>
  <c r="AI1364" i="2" s="1"/>
  <c r="AE1364" i="2"/>
  <c r="AB1364" i="2"/>
  <c r="AA1364" i="2"/>
  <c r="AJ1364" i="2" s="1"/>
  <c r="J1364" i="2"/>
  <c r="AF1363" i="2"/>
  <c r="AI1363" i="2" s="1"/>
  <c r="AE1363" i="2"/>
  <c r="AB1363" i="2"/>
  <c r="AA1363" i="2"/>
  <c r="AJ1363" i="2" s="1"/>
  <c r="J1363" i="2"/>
  <c r="AF1362" i="2"/>
  <c r="AI1362" i="2" s="1"/>
  <c r="AE1362" i="2"/>
  <c r="AB1362" i="2"/>
  <c r="AA1362" i="2"/>
  <c r="AJ1362" i="2" s="1"/>
  <c r="J1362" i="2"/>
  <c r="AF1361" i="2"/>
  <c r="AI1361" i="2" s="1"/>
  <c r="AE1361" i="2"/>
  <c r="AB1361" i="2"/>
  <c r="AA1361" i="2"/>
  <c r="AJ1361" i="2" s="1"/>
  <c r="J1361" i="2"/>
  <c r="AF1360" i="2"/>
  <c r="AI1360" i="2" s="1"/>
  <c r="AE1360" i="2"/>
  <c r="AB1360" i="2"/>
  <c r="AA1360" i="2"/>
  <c r="AJ1360" i="2" s="1"/>
  <c r="J1360" i="2"/>
  <c r="AF1359" i="2"/>
  <c r="AI1359" i="2" s="1"/>
  <c r="AE1359" i="2"/>
  <c r="AB1359" i="2"/>
  <c r="AA1359" i="2"/>
  <c r="AJ1359" i="2" s="1"/>
  <c r="J1359" i="2"/>
  <c r="AF1358" i="2"/>
  <c r="AI1358" i="2" s="1"/>
  <c r="AE1358" i="2"/>
  <c r="AB1358" i="2"/>
  <c r="AA1358" i="2"/>
  <c r="AJ1358" i="2" s="1"/>
  <c r="J1358" i="2"/>
  <c r="AF1357" i="2"/>
  <c r="AI1357" i="2" s="1"/>
  <c r="AE1357" i="2"/>
  <c r="AB1357" i="2"/>
  <c r="AA1357" i="2"/>
  <c r="AJ1357" i="2" s="1"/>
  <c r="J1357" i="2"/>
  <c r="AF1356" i="2"/>
  <c r="AI1356" i="2" s="1"/>
  <c r="AE1356" i="2"/>
  <c r="AB1356" i="2"/>
  <c r="AA1356" i="2"/>
  <c r="AJ1356" i="2" s="1"/>
  <c r="J1356" i="2"/>
  <c r="AF1355" i="2"/>
  <c r="AI1355" i="2" s="1"/>
  <c r="AE1355" i="2"/>
  <c r="AB1355" i="2"/>
  <c r="AA1355" i="2"/>
  <c r="AJ1355" i="2" s="1"/>
  <c r="J1355" i="2"/>
  <c r="AF1354" i="2"/>
  <c r="AI1354" i="2" s="1"/>
  <c r="AE1354" i="2"/>
  <c r="AB1354" i="2"/>
  <c r="AA1354" i="2"/>
  <c r="AJ1354" i="2" s="1"/>
  <c r="J1354" i="2"/>
  <c r="AF1353" i="2"/>
  <c r="AI1353" i="2" s="1"/>
  <c r="AE1353" i="2"/>
  <c r="AB1353" i="2"/>
  <c r="AA1353" i="2"/>
  <c r="AJ1353" i="2" s="1"/>
  <c r="J1353" i="2"/>
  <c r="AF1352" i="2"/>
  <c r="AI1352" i="2" s="1"/>
  <c r="AE1352" i="2"/>
  <c r="AB1352" i="2"/>
  <c r="AA1352" i="2"/>
  <c r="AJ1352" i="2" s="1"/>
  <c r="J1352" i="2"/>
  <c r="AF1351" i="2"/>
  <c r="AI1351" i="2" s="1"/>
  <c r="AE1351" i="2"/>
  <c r="AB1351" i="2"/>
  <c r="AA1351" i="2"/>
  <c r="AJ1351" i="2" s="1"/>
  <c r="J1351" i="2"/>
  <c r="AF1350" i="2"/>
  <c r="AI1350" i="2" s="1"/>
  <c r="AE1350" i="2"/>
  <c r="AB1350" i="2"/>
  <c r="AA1350" i="2"/>
  <c r="AJ1350" i="2" s="1"/>
  <c r="J1350" i="2"/>
  <c r="AF1349" i="2"/>
  <c r="AI1349" i="2" s="1"/>
  <c r="AE1349" i="2"/>
  <c r="AB1349" i="2"/>
  <c r="AA1349" i="2"/>
  <c r="AJ1349" i="2" s="1"/>
  <c r="J1349" i="2"/>
  <c r="AF1348" i="2"/>
  <c r="AG1348" i="2" s="1"/>
  <c r="AE1348" i="2"/>
  <c r="AB1348" i="2"/>
  <c r="AA1348" i="2"/>
  <c r="AJ1348" i="2" s="1"/>
  <c r="J1348" i="2"/>
  <c r="AF1347" i="2"/>
  <c r="AI1347" i="2" s="1"/>
  <c r="AE1347" i="2"/>
  <c r="AB1347" i="2"/>
  <c r="AA1347" i="2"/>
  <c r="AJ1347" i="2" s="1"/>
  <c r="J1347" i="2"/>
  <c r="AF1346" i="2"/>
  <c r="AG1346" i="2" s="1"/>
  <c r="AE1346" i="2"/>
  <c r="AB1346" i="2"/>
  <c r="AA1346" i="2"/>
  <c r="AJ1346" i="2" s="1"/>
  <c r="J1346" i="2"/>
  <c r="AF1345" i="2"/>
  <c r="AI1345" i="2" s="1"/>
  <c r="AE1345" i="2"/>
  <c r="AB1345" i="2"/>
  <c r="AC1345" i="2" s="1"/>
  <c r="AA1345" i="2"/>
  <c r="AJ1345" i="2" s="1"/>
  <c r="AK1345" i="2" s="1"/>
  <c r="J1345" i="2"/>
  <c r="AF1344" i="2"/>
  <c r="AI1344" i="2" s="1"/>
  <c r="AE1344" i="2"/>
  <c r="AB1344" i="2"/>
  <c r="AA1344" i="2"/>
  <c r="AJ1344" i="2" s="1"/>
  <c r="J1344" i="2"/>
  <c r="AF1343" i="2"/>
  <c r="AI1343" i="2" s="1"/>
  <c r="AE1343" i="2"/>
  <c r="AB1343" i="2"/>
  <c r="AA1343" i="2"/>
  <c r="AJ1343" i="2" s="1"/>
  <c r="J1343" i="2"/>
  <c r="AF1342" i="2"/>
  <c r="AI1342" i="2" s="1"/>
  <c r="AE1342" i="2"/>
  <c r="AB1342" i="2"/>
  <c r="AA1342" i="2"/>
  <c r="AJ1342" i="2" s="1"/>
  <c r="J1342" i="2"/>
  <c r="AF1341" i="2"/>
  <c r="AI1341" i="2" s="1"/>
  <c r="AE1341" i="2"/>
  <c r="AB1341" i="2"/>
  <c r="AA1341" i="2"/>
  <c r="AJ1341" i="2" s="1"/>
  <c r="J1341" i="2"/>
  <c r="AF1340" i="2"/>
  <c r="AG1340" i="2" s="1"/>
  <c r="AE1340" i="2"/>
  <c r="AB1340" i="2"/>
  <c r="AA1340" i="2"/>
  <c r="AJ1340" i="2" s="1"/>
  <c r="J1340" i="2"/>
  <c r="AF1339" i="2"/>
  <c r="AI1339" i="2" s="1"/>
  <c r="AE1339" i="2"/>
  <c r="AB1339" i="2"/>
  <c r="AA1339" i="2"/>
  <c r="AJ1339" i="2" s="1"/>
  <c r="J1339" i="2"/>
  <c r="AF1338" i="2"/>
  <c r="AI1338" i="2" s="1"/>
  <c r="AE1338" i="2"/>
  <c r="AB1338" i="2"/>
  <c r="AA1338" i="2"/>
  <c r="AJ1338" i="2" s="1"/>
  <c r="J1338" i="2"/>
  <c r="AF1337" i="2"/>
  <c r="AI1337" i="2" s="1"/>
  <c r="AE1337" i="2"/>
  <c r="AB1337" i="2"/>
  <c r="AA1337" i="2"/>
  <c r="AJ1337" i="2" s="1"/>
  <c r="J1337" i="2"/>
  <c r="AF1336" i="2"/>
  <c r="AI1336" i="2" s="1"/>
  <c r="AE1336" i="2"/>
  <c r="AB1336" i="2"/>
  <c r="AA1336" i="2"/>
  <c r="AJ1336" i="2" s="1"/>
  <c r="J1336" i="2"/>
  <c r="AF1335" i="2"/>
  <c r="AI1335" i="2" s="1"/>
  <c r="AE1335" i="2"/>
  <c r="AB1335" i="2"/>
  <c r="AA1335" i="2"/>
  <c r="AJ1335" i="2" s="1"/>
  <c r="J1335" i="2"/>
  <c r="AF1334" i="2"/>
  <c r="AI1334" i="2" s="1"/>
  <c r="AE1334" i="2"/>
  <c r="AB1334" i="2"/>
  <c r="AA1334" i="2"/>
  <c r="AJ1334" i="2" s="1"/>
  <c r="J1334" i="2"/>
  <c r="AF1333" i="2"/>
  <c r="AI1333" i="2" s="1"/>
  <c r="AE1333" i="2"/>
  <c r="AB1333" i="2"/>
  <c r="AA1333" i="2"/>
  <c r="AJ1333" i="2" s="1"/>
  <c r="J1333" i="2"/>
  <c r="AF1332" i="2"/>
  <c r="AI1332" i="2" s="1"/>
  <c r="AE1332" i="2"/>
  <c r="AB1332" i="2"/>
  <c r="AA1332" i="2"/>
  <c r="AJ1332" i="2" s="1"/>
  <c r="J1332" i="2"/>
  <c r="AF1331" i="2"/>
  <c r="AI1331" i="2" s="1"/>
  <c r="AE1331" i="2"/>
  <c r="AB1331" i="2"/>
  <c r="AA1331" i="2"/>
  <c r="AJ1331" i="2" s="1"/>
  <c r="J1331" i="2"/>
  <c r="AF1330" i="2"/>
  <c r="AI1330" i="2" s="1"/>
  <c r="AE1330" i="2"/>
  <c r="AB1330" i="2"/>
  <c r="AC1627" i="2" s="1"/>
  <c r="AD1627" i="2" s="1"/>
  <c r="AA1330" i="2"/>
  <c r="AJ1330" i="2" s="1"/>
  <c r="J1330" i="2"/>
  <c r="AF1329" i="2"/>
  <c r="AI1329" i="2" s="1"/>
  <c r="AE1329" i="2"/>
  <c r="AB1329" i="2"/>
  <c r="AA1329" i="2"/>
  <c r="AJ1329" i="2" s="1"/>
  <c r="J1329" i="2"/>
  <c r="AF1328" i="2"/>
  <c r="AI1328" i="2" s="1"/>
  <c r="AE1328" i="2"/>
  <c r="AB1328" i="2"/>
  <c r="AA1328" i="2"/>
  <c r="AJ1328" i="2" s="1"/>
  <c r="J1328" i="2"/>
  <c r="AF1327" i="2"/>
  <c r="AI1327" i="2" s="1"/>
  <c r="AE1327" i="2"/>
  <c r="AB1327" i="2"/>
  <c r="AA1327" i="2"/>
  <c r="AJ1327" i="2" s="1"/>
  <c r="J1327" i="2"/>
  <c r="AF1326" i="2"/>
  <c r="AI1326" i="2" s="1"/>
  <c r="AE1326" i="2"/>
  <c r="AB1326" i="2"/>
  <c r="AA1326" i="2"/>
  <c r="AJ1326" i="2" s="1"/>
  <c r="J1326" i="2"/>
  <c r="AF1325" i="2"/>
  <c r="AI1325" i="2" s="1"/>
  <c r="AE1325" i="2"/>
  <c r="AB1325" i="2"/>
  <c r="AA1325" i="2"/>
  <c r="AJ1325" i="2" s="1"/>
  <c r="J1325" i="2"/>
  <c r="AF1324" i="2"/>
  <c r="AI1324" i="2" s="1"/>
  <c r="AE1324" i="2"/>
  <c r="AB1324" i="2"/>
  <c r="AA1324" i="2"/>
  <c r="AJ1324" i="2" s="1"/>
  <c r="J1324" i="2"/>
  <c r="AF1323" i="2"/>
  <c r="AI1323" i="2" s="1"/>
  <c r="AE1323" i="2"/>
  <c r="AB1323" i="2"/>
  <c r="AA1323" i="2"/>
  <c r="AJ1323" i="2" s="1"/>
  <c r="J1323" i="2"/>
  <c r="AF1322" i="2"/>
  <c r="AI1322" i="2" s="1"/>
  <c r="AE1322" i="2"/>
  <c r="AB1322" i="2"/>
  <c r="AA1322" i="2"/>
  <c r="AJ1322" i="2" s="1"/>
  <c r="J1322" i="2"/>
  <c r="AF1321" i="2"/>
  <c r="AI1321" i="2" s="1"/>
  <c r="AE1321" i="2"/>
  <c r="AB1321" i="2"/>
  <c r="AA1321" i="2"/>
  <c r="AJ1321" i="2" s="1"/>
  <c r="J1321" i="2"/>
  <c r="AF1320" i="2"/>
  <c r="AI1320" i="2" s="1"/>
  <c r="AE1320" i="2"/>
  <c r="AB1320" i="2"/>
  <c r="AA1320" i="2"/>
  <c r="AJ1320" i="2" s="1"/>
  <c r="J1320" i="2"/>
  <c r="AF1319" i="2"/>
  <c r="AI1319" i="2" s="1"/>
  <c r="AE1319" i="2"/>
  <c r="AB1319" i="2"/>
  <c r="AA1319" i="2"/>
  <c r="AJ1319" i="2" s="1"/>
  <c r="J1319" i="2"/>
  <c r="AF1318" i="2"/>
  <c r="AI1318" i="2" s="1"/>
  <c r="AE1318" i="2"/>
  <c r="AB1318" i="2"/>
  <c r="AA1318" i="2"/>
  <c r="AJ1318" i="2" s="1"/>
  <c r="J1318" i="2"/>
  <c r="AF1317" i="2"/>
  <c r="AI1317" i="2" s="1"/>
  <c r="AE1317" i="2"/>
  <c r="AB1317" i="2"/>
  <c r="AA1317" i="2"/>
  <c r="AJ1317" i="2" s="1"/>
  <c r="J1317" i="2"/>
  <c r="AF1316" i="2"/>
  <c r="AG1316" i="2" s="1"/>
  <c r="AE1316" i="2"/>
  <c r="AB1316" i="2"/>
  <c r="AA1316" i="2"/>
  <c r="AJ1316" i="2" s="1"/>
  <c r="J1316" i="2"/>
  <c r="AF1315" i="2"/>
  <c r="AI1315" i="2" s="1"/>
  <c r="AE1315" i="2"/>
  <c r="AB1315" i="2"/>
  <c r="AA1315" i="2"/>
  <c r="AJ1315" i="2" s="1"/>
  <c r="J1315" i="2"/>
  <c r="AF1314" i="2"/>
  <c r="AI1314" i="2" s="1"/>
  <c r="AE1314" i="2"/>
  <c r="AB1314" i="2"/>
  <c r="AA1314" i="2"/>
  <c r="AJ1314" i="2" s="1"/>
  <c r="J1314" i="2"/>
  <c r="AF1313" i="2"/>
  <c r="AG1313" i="2" s="1"/>
  <c r="AE1313" i="2"/>
  <c r="AB1313" i="2"/>
  <c r="AA1313" i="2"/>
  <c r="AJ1313" i="2" s="1"/>
  <c r="J1313" i="2"/>
  <c r="AF1312" i="2"/>
  <c r="AI1312" i="2" s="1"/>
  <c r="AE1312" i="2"/>
  <c r="AB1312" i="2"/>
  <c r="AA1312" i="2"/>
  <c r="AJ1312" i="2" s="1"/>
  <c r="J1312" i="2"/>
  <c r="AF1311" i="2"/>
  <c r="AI1311" i="2" s="1"/>
  <c r="AE1311" i="2"/>
  <c r="AB1311" i="2"/>
  <c r="AA1311" i="2"/>
  <c r="AJ1311" i="2" s="1"/>
  <c r="J1311" i="2"/>
  <c r="AF1310" i="2"/>
  <c r="AI1310" i="2" s="1"/>
  <c r="AE1310" i="2"/>
  <c r="AB1310" i="2"/>
  <c r="AA1310" i="2"/>
  <c r="AJ1310" i="2" s="1"/>
  <c r="J1310" i="2"/>
  <c r="AF1309" i="2"/>
  <c r="AI1309" i="2" s="1"/>
  <c r="AE1309" i="2"/>
  <c r="AB1309" i="2"/>
  <c r="AA1309" i="2"/>
  <c r="AJ1309" i="2" s="1"/>
  <c r="J1309" i="2"/>
  <c r="AF1308" i="2"/>
  <c r="AG1308" i="2" s="1"/>
  <c r="AE1308" i="2"/>
  <c r="AB1308" i="2"/>
  <c r="AA1308" i="2"/>
  <c r="AJ1308" i="2" s="1"/>
  <c r="J1308" i="2"/>
  <c r="AF1307" i="2"/>
  <c r="AI1307" i="2" s="1"/>
  <c r="AE1307" i="2"/>
  <c r="AB1307" i="2"/>
  <c r="AA1307" i="2"/>
  <c r="AJ1307" i="2" s="1"/>
  <c r="J1307" i="2"/>
  <c r="AF1306" i="2"/>
  <c r="AI1306" i="2" s="1"/>
  <c r="AE1306" i="2"/>
  <c r="AB1306" i="2"/>
  <c r="AA1306" i="2"/>
  <c r="AJ1306" i="2" s="1"/>
  <c r="J1306" i="2"/>
  <c r="AF1305" i="2"/>
  <c r="AI1305" i="2" s="1"/>
  <c r="AE1305" i="2"/>
  <c r="AB1305" i="2"/>
  <c r="AA1305" i="2"/>
  <c r="AJ1305" i="2" s="1"/>
  <c r="J1305" i="2"/>
  <c r="AF1304" i="2"/>
  <c r="AI1304" i="2" s="1"/>
  <c r="AE1304" i="2"/>
  <c r="AB1304" i="2"/>
  <c r="AA1304" i="2"/>
  <c r="AJ1304" i="2" s="1"/>
  <c r="J1304" i="2"/>
  <c r="AF1303" i="2"/>
  <c r="AI1303" i="2" s="1"/>
  <c r="AE1303" i="2"/>
  <c r="AB1303" i="2"/>
  <c r="AA1303" i="2"/>
  <c r="AJ1303" i="2" s="1"/>
  <c r="J1303" i="2"/>
  <c r="AF1302" i="2"/>
  <c r="AI1302" i="2" s="1"/>
  <c r="AE1302" i="2"/>
  <c r="AB1302" i="2"/>
  <c r="AA1302" i="2"/>
  <c r="AJ1302" i="2" s="1"/>
  <c r="J1302" i="2"/>
  <c r="AF1301" i="2"/>
  <c r="AI1301" i="2" s="1"/>
  <c r="AE1301" i="2"/>
  <c r="AB1301" i="2"/>
  <c r="AA1301" i="2"/>
  <c r="AJ1301" i="2" s="1"/>
  <c r="J1301" i="2"/>
  <c r="AF1300" i="2"/>
  <c r="AI1300" i="2" s="1"/>
  <c r="AE1300" i="2"/>
  <c r="AB1300" i="2"/>
  <c r="AA1300" i="2"/>
  <c r="AJ1300" i="2" s="1"/>
  <c r="J1300" i="2"/>
  <c r="AF1299" i="2"/>
  <c r="AI1299" i="2" s="1"/>
  <c r="AE1299" i="2"/>
  <c r="AB1299" i="2"/>
  <c r="AA1299" i="2"/>
  <c r="AJ1299" i="2" s="1"/>
  <c r="J1299" i="2"/>
  <c r="AF1298" i="2"/>
  <c r="AI1298" i="2" s="1"/>
  <c r="AE1298" i="2"/>
  <c r="AB1298" i="2"/>
  <c r="AA1298" i="2"/>
  <c r="AJ1298" i="2" s="1"/>
  <c r="J1298" i="2"/>
  <c r="AF1297" i="2"/>
  <c r="AI1297" i="2" s="1"/>
  <c r="AE1297" i="2"/>
  <c r="AB1297" i="2"/>
  <c r="AA1297" i="2"/>
  <c r="AJ1297" i="2" s="1"/>
  <c r="J1297" i="2"/>
  <c r="AF1296" i="2"/>
  <c r="AI1296" i="2" s="1"/>
  <c r="AE1296" i="2"/>
  <c r="AB1296" i="2"/>
  <c r="AA1296" i="2"/>
  <c r="AJ1296" i="2" s="1"/>
  <c r="J1296" i="2"/>
  <c r="AF1295" i="2"/>
  <c r="AI1295" i="2" s="1"/>
  <c r="AE1295" i="2"/>
  <c r="AB1295" i="2"/>
  <c r="AA1295" i="2"/>
  <c r="AJ1295" i="2" s="1"/>
  <c r="J1295" i="2"/>
  <c r="AF1294" i="2"/>
  <c r="AI1294" i="2" s="1"/>
  <c r="AE1294" i="2"/>
  <c r="AB1294" i="2"/>
  <c r="AA1294" i="2"/>
  <c r="AJ1294" i="2" s="1"/>
  <c r="J1294" i="2"/>
  <c r="AF1293" i="2"/>
  <c r="AI1293" i="2" s="1"/>
  <c r="AE1293" i="2"/>
  <c r="AB1293" i="2"/>
  <c r="AA1293" i="2"/>
  <c r="AJ1293" i="2" s="1"/>
  <c r="J1293" i="2"/>
  <c r="AF1292" i="2"/>
  <c r="AI1292" i="2" s="1"/>
  <c r="AE1292" i="2"/>
  <c r="AB1292" i="2"/>
  <c r="AA1292" i="2"/>
  <c r="AJ1292" i="2" s="1"/>
  <c r="J1292" i="2"/>
  <c r="AF1291" i="2"/>
  <c r="AI1291" i="2" s="1"/>
  <c r="AE1291" i="2"/>
  <c r="AB1291" i="2"/>
  <c r="AA1291" i="2"/>
  <c r="AJ1291" i="2" s="1"/>
  <c r="J1291" i="2"/>
  <c r="AF1290" i="2"/>
  <c r="AI1290" i="2" s="1"/>
  <c r="AE1290" i="2"/>
  <c r="AB1290" i="2"/>
  <c r="AA1290" i="2"/>
  <c r="AJ1290" i="2" s="1"/>
  <c r="J1290" i="2"/>
  <c r="AF1289" i="2"/>
  <c r="AI1289" i="2" s="1"/>
  <c r="AE1289" i="2"/>
  <c r="AB1289" i="2"/>
  <c r="AA1289" i="2"/>
  <c r="AJ1289" i="2" s="1"/>
  <c r="J1289" i="2"/>
  <c r="AF1288" i="2"/>
  <c r="AI1288" i="2" s="1"/>
  <c r="AE1288" i="2"/>
  <c r="AB1288" i="2"/>
  <c r="AA1288" i="2"/>
  <c r="AJ1288" i="2" s="1"/>
  <c r="J1288" i="2"/>
  <c r="AF1287" i="2"/>
  <c r="AI1287" i="2" s="1"/>
  <c r="AE1287" i="2"/>
  <c r="AB1287" i="2"/>
  <c r="AA1287" i="2"/>
  <c r="AJ1287" i="2" s="1"/>
  <c r="J1287" i="2"/>
  <c r="AF1286" i="2"/>
  <c r="AI1286" i="2" s="1"/>
  <c r="AE1286" i="2"/>
  <c r="AB1286" i="2"/>
  <c r="AA1286" i="2"/>
  <c r="AJ1286" i="2" s="1"/>
  <c r="J1286" i="2"/>
  <c r="AF1285" i="2"/>
  <c r="AI1285" i="2" s="1"/>
  <c r="AE1285" i="2"/>
  <c r="AB1285" i="2"/>
  <c r="AA1285" i="2"/>
  <c r="AJ1285" i="2" s="1"/>
  <c r="J1285" i="2"/>
  <c r="AF1284" i="2"/>
  <c r="AI1284" i="2" s="1"/>
  <c r="AE1284" i="2"/>
  <c r="AB1284" i="2"/>
  <c r="AA1284" i="2"/>
  <c r="AJ1284" i="2" s="1"/>
  <c r="J1284" i="2"/>
  <c r="AF1283" i="2"/>
  <c r="AI1283" i="2" s="1"/>
  <c r="AE1283" i="2"/>
  <c r="AB1283" i="2"/>
  <c r="AA1283" i="2"/>
  <c r="AJ1283" i="2" s="1"/>
  <c r="J1283" i="2"/>
  <c r="AF1282" i="2"/>
  <c r="AI1282" i="2" s="1"/>
  <c r="AE1282" i="2"/>
  <c r="AB1282" i="2"/>
  <c r="AC1282" i="2" s="1"/>
  <c r="AD1282" i="2" s="1"/>
  <c r="AA1282" i="2"/>
  <c r="AJ1282" i="2" s="1"/>
  <c r="AK1282" i="2" s="1"/>
  <c r="J1282" i="2"/>
  <c r="AF1281" i="2"/>
  <c r="AI1281" i="2" s="1"/>
  <c r="AE1281" i="2"/>
  <c r="AB1281" i="2"/>
  <c r="AA1281" i="2"/>
  <c r="AJ1281" i="2" s="1"/>
  <c r="J1281" i="2"/>
  <c r="AF1280" i="2"/>
  <c r="AI1280" i="2" s="1"/>
  <c r="AE1280" i="2"/>
  <c r="AB1280" i="2"/>
  <c r="AA1280" i="2"/>
  <c r="AJ1280" i="2" s="1"/>
  <c r="J1280" i="2"/>
  <c r="AF1279" i="2"/>
  <c r="AI1279" i="2" s="1"/>
  <c r="AE1279" i="2"/>
  <c r="AB1279" i="2"/>
  <c r="AA1279" i="2"/>
  <c r="AJ1279" i="2" s="1"/>
  <c r="J1279" i="2"/>
  <c r="AF1278" i="2"/>
  <c r="AI1278" i="2" s="1"/>
  <c r="AE1278" i="2"/>
  <c r="AB1278" i="2"/>
  <c r="AC1278" i="2" s="1"/>
  <c r="AA1278" i="2"/>
  <c r="AJ1278" i="2" s="1"/>
  <c r="J1278" i="2"/>
  <c r="AF1277" i="2"/>
  <c r="AI1277" i="2" s="1"/>
  <c r="AE1277" i="2"/>
  <c r="AB1277" i="2"/>
  <c r="AA1277" i="2"/>
  <c r="AJ1277" i="2" s="1"/>
  <c r="J1277" i="2"/>
  <c r="AF1276" i="2"/>
  <c r="AI1276" i="2" s="1"/>
  <c r="AE1276" i="2"/>
  <c r="AB1276" i="2"/>
  <c r="AA1276" i="2"/>
  <c r="AJ1276" i="2" s="1"/>
  <c r="J1276" i="2"/>
  <c r="AF1275" i="2"/>
  <c r="AI1275" i="2" s="1"/>
  <c r="AE1275" i="2"/>
  <c r="AB1275" i="2"/>
  <c r="AA1275" i="2"/>
  <c r="AJ1275" i="2" s="1"/>
  <c r="J1275" i="2"/>
  <c r="AF1274" i="2"/>
  <c r="AI1274" i="2" s="1"/>
  <c r="AE1274" i="2"/>
  <c r="AB1274" i="2"/>
  <c r="AA1274" i="2"/>
  <c r="AJ1274" i="2" s="1"/>
  <c r="J1274" i="2"/>
  <c r="AF1273" i="2"/>
  <c r="AI1273" i="2" s="1"/>
  <c r="AE1273" i="2"/>
  <c r="AB1273" i="2"/>
  <c r="AA1273" i="2"/>
  <c r="AJ1273" i="2" s="1"/>
  <c r="J1273" i="2"/>
  <c r="AF1272" i="2"/>
  <c r="AI1272" i="2" s="1"/>
  <c r="AE1272" i="2"/>
  <c r="AB1272" i="2"/>
  <c r="AA1272" i="2"/>
  <c r="AJ1272" i="2" s="1"/>
  <c r="J1272" i="2"/>
  <c r="AF1271" i="2"/>
  <c r="AI1271" i="2" s="1"/>
  <c r="AE1271" i="2"/>
  <c r="AB1271" i="2"/>
  <c r="AA1271" i="2"/>
  <c r="AJ1271" i="2" s="1"/>
  <c r="J1271" i="2"/>
  <c r="AF1270" i="2"/>
  <c r="AI1270" i="2" s="1"/>
  <c r="AE1270" i="2"/>
  <c r="AB1270" i="2"/>
  <c r="AA1270" i="2"/>
  <c r="AJ1270" i="2" s="1"/>
  <c r="J1270" i="2"/>
  <c r="AF1269" i="2"/>
  <c r="AI1269" i="2" s="1"/>
  <c r="AE1269" i="2"/>
  <c r="AB1269" i="2"/>
  <c r="AA1269" i="2"/>
  <c r="AJ1269" i="2" s="1"/>
  <c r="J1269" i="2"/>
  <c r="AF1268" i="2"/>
  <c r="AI1268" i="2" s="1"/>
  <c r="AE1268" i="2"/>
  <c r="AB1268" i="2"/>
  <c r="AA1268" i="2"/>
  <c r="AJ1268" i="2" s="1"/>
  <c r="J1268" i="2"/>
  <c r="AF1267" i="2"/>
  <c r="AI1267" i="2" s="1"/>
  <c r="AE1267" i="2"/>
  <c r="AB1267" i="2"/>
  <c r="AA1267" i="2"/>
  <c r="AJ1267" i="2" s="1"/>
  <c r="J1267" i="2"/>
  <c r="AF1266" i="2"/>
  <c r="AI1266" i="2" s="1"/>
  <c r="AE1266" i="2"/>
  <c r="AB1266" i="2"/>
  <c r="AA1266" i="2"/>
  <c r="AJ1266" i="2" s="1"/>
  <c r="J1266" i="2"/>
  <c r="AF1265" i="2"/>
  <c r="AI1265" i="2" s="1"/>
  <c r="AE1265" i="2"/>
  <c r="AB1265" i="2"/>
  <c r="AA1265" i="2"/>
  <c r="AJ1265" i="2" s="1"/>
  <c r="J1265" i="2"/>
  <c r="AF1264" i="2"/>
  <c r="AI1264" i="2" s="1"/>
  <c r="AE1264" i="2"/>
  <c r="AB1264" i="2"/>
  <c r="AC1527" i="2" s="1"/>
  <c r="AD1527" i="2" s="1"/>
  <c r="AA1264" i="2"/>
  <c r="AJ1264" i="2" s="1"/>
  <c r="J1264" i="2"/>
  <c r="AF1263" i="2"/>
  <c r="AI1263" i="2" s="1"/>
  <c r="AE1263" i="2"/>
  <c r="AB1263" i="2"/>
  <c r="AA1263" i="2"/>
  <c r="AJ1263" i="2" s="1"/>
  <c r="J1263" i="2"/>
  <c r="AF1262" i="2"/>
  <c r="AI1262" i="2" s="1"/>
  <c r="AE1262" i="2"/>
  <c r="AB1262" i="2"/>
  <c r="AA1262" i="2"/>
  <c r="AJ1262" i="2" s="1"/>
  <c r="J1262" i="2"/>
  <c r="AF1261" i="2"/>
  <c r="AI1261" i="2" s="1"/>
  <c r="AE1261" i="2"/>
  <c r="AB1261" i="2"/>
  <c r="AA1261" i="2"/>
  <c r="AJ1261" i="2" s="1"/>
  <c r="J1261" i="2"/>
  <c r="AF1260" i="2"/>
  <c r="AI1260" i="2" s="1"/>
  <c r="AE1260" i="2"/>
  <c r="AB1260" i="2"/>
  <c r="AA1260" i="2"/>
  <c r="AJ1260" i="2" s="1"/>
  <c r="J1260" i="2"/>
  <c r="AF1259" i="2"/>
  <c r="AI1259" i="2" s="1"/>
  <c r="AE1259" i="2"/>
  <c r="AB1259" i="2"/>
  <c r="AA1259" i="2"/>
  <c r="AJ1259" i="2" s="1"/>
  <c r="J1259" i="2"/>
  <c r="AF1258" i="2"/>
  <c r="AI1258" i="2" s="1"/>
  <c r="AE1258" i="2"/>
  <c r="AB1258" i="2"/>
  <c r="AA1258" i="2"/>
  <c r="AJ1258" i="2" s="1"/>
  <c r="J1258" i="2"/>
  <c r="AF1257" i="2"/>
  <c r="AI1257" i="2" s="1"/>
  <c r="AE1257" i="2"/>
  <c r="AB1257" i="2"/>
  <c r="AA1257" i="2"/>
  <c r="AJ1257" i="2" s="1"/>
  <c r="J1257" i="2"/>
  <c r="AF1256" i="2"/>
  <c r="AI1256" i="2" s="1"/>
  <c r="AE1256" i="2"/>
  <c r="AB1256" i="2"/>
  <c r="AA1256" i="2"/>
  <c r="AJ1256" i="2" s="1"/>
  <c r="J1256" i="2"/>
  <c r="AF1255" i="2"/>
  <c r="AI1255" i="2" s="1"/>
  <c r="AE1255" i="2"/>
  <c r="AB1255" i="2"/>
  <c r="AA1255" i="2"/>
  <c r="AJ1255" i="2" s="1"/>
  <c r="J1255" i="2"/>
  <c r="AF1254" i="2"/>
  <c r="AI1254" i="2" s="1"/>
  <c r="AE1254" i="2"/>
  <c r="AB1254" i="2"/>
  <c r="AA1254" i="2"/>
  <c r="AJ1254" i="2" s="1"/>
  <c r="J1254" i="2"/>
  <c r="AF1253" i="2"/>
  <c r="AI1253" i="2" s="1"/>
  <c r="AE1253" i="2"/>
  <c r="AB1253" i="2"/>
  <c r="AA1253" i="2"/>
  <c r="AJ1253" i="2" s="1"/>
  <c r="J1253" i="2"/>
  <c r="AF1252" i="2"/>
  <c r="AI1252" i="2" s="1"/>
  <c r="AE1252" i="2"/>
  <c r="AB1252" i="2"/>
  <c r="AA1252" i="2"/>
  <c r="AJ1252" i="2" s="1"/>
  <c r="J1252" i="2"/>
  <c r="AF1251" i="2"/>
  <c r="AI1251" i="2" s="1"/>
  <c r="AE1251" i="2"/>
  <c r="AB1251" i="2"/>
  <c r="AA1251" i="2"/>
  <c r="AJ1251" i="2" s="1"/>
  <c r="J1251" i="2"/>
  <c r="AF1250" i="2"/>
  <c r="AI1250" i="2" s="1"/>
  <c r="AE1250" i="2"/>
  <c r="AB1250" i="2"/>
  <c r="AA1250" i="2"/>
  <c r="AJ1250" i="2" s="1"/>
  <c r="J1250" i="2"/>
  <c r="AF1249" i="2"/>
  <c r="AI1249" i="2" s="1"/>
  <c r="AE1249" i="2"/>
  <c r="AB1249" i="2"/>
  <c r="AA1249" i="2"/>
  <c r="AJ1249" i="2" s="1"/>
  <c r="J1249" i="2"/>
  <c r="AF1248" i="2"/>
  <c r="AI1248" i="2" s="1"/>
  <c r="AE1248" i="2"/>
  <c r="AB1248" i="2"/>
  <c r="AA1248" i="2"/>
  <c r="AJ1248" i="2" s="1"/>
  <c r="J1248" i="2"/>
  <c r="AF1247" i="2"/>
  <c r="AE1247" i="2"/>
  <c r="AB1247" i="2"/>
  <c r="AA1247" i="2"/>
  <c r="AJ1247" i="2" s="1"/>
  <c r="J1247" i="2"/>
  <c r="AF1246" i="2"/>
  <c r="AI1246" i="2" s="1"/>
  <c r="AE1246" i="2"/>
  <c r="AB1246" i="2"/>
  <c r="AA1246" i="2"/>
  <c r="AJ1246" i="2" s="1"/>
  <c r="J1246" i="2"/>
  <c r="AF1245" i="2"/>
  <c r="AE1245" i="2"/>
  <c r="AB1245" i="2"/>
  <c r="AA1245" i="2"/>
  <c r="AJ1245" i="2" s="1"/>
  <c r="J1245" i="2"/>
  <c r="AF1244" i="2"/>
  <c r="AI1244" i="2" s="1"/>
  <c r="AE1244" i="2"/>
  <c r="AB1244" i="2"/>
  <c r="AC1244" i="2" s="1"/>
  <c r="AA1244" i="2"/>
  <c r="AJ1244" i="2" s="1"/>
  <c r="AK1244" i="2" s="1"/>
  <c r="J1244" i="2"/>
  <c r="AF1243" i="2"/>
  <c r="AE1243" i="2"/>
  <c r="AB1243" i="2"/>
  <c r="AA1243" i="2"/>
  <c r="AJ1243" i="2" s="1"/>
  <c r="J1243" i="2"/>
  <c r="AF1242" i="2"/>
  <c r="AI1242" i="2" s="1"/>
  <c r="AE1242" i="2"/>
  <c r="AB1242" i="2"/>
  <c r="AA1242" i="2"/>
  <c r="AJ1242" i="2" s="1"/>
  <c r="J1242" i="2"/>
  <c r="AF1241" i="2"/>
  <c r="AE1241" i="2"/>
  <c r="AB1241" i="2"/>
  <c r="AA1241" i="2"/>
  <c r="AJ1241" i="2" s="1"/>
  <c r="J1241" i="2"/>
  <c r="AF1240" i="2"/>
  <c r="AI1240" i="2" s="1"/>
  <c r="AE1240" i="2"/>
  <c r="AB1240" i="2"/>
  <c r="AA1240" i="2"/>
  <c r="AJ1240" i="2" s="1"/>
  <c r="J1240" i="2"/>
  <c r="AF1239" i="2"/>
  <c r="AE1239" i="2"/>
  <c r="AB1239" i="2"/>
  <c r="AA1239" i="2"/>
  <c r="AJ1239" i="2" s="1"/>
  <c r="J1239" i="2"/>
  <c r="AF1238" i="2"/>
  <c r="AI1238" i="2" s="1"/>
  <c r="AE1238" i="2"/>
  <c r="AB1238" i="2"/>
  <c r="AA1238" i="2"/>
  <c r="AJ1238" i="2" s="1"/>
  <c r="J1238" i="2"/>
  <c r="AF1237" i="2"/>
  <c r="AE1237" i="2"/>
  <c r="AB1237" i="2"/>
  <c r="AA1237" i="2"/>
  <c r="AJ1237" i="2" s="1"/>
  <c r="J1237" i="2"/>
  <c r="AF1236" i="2"/>
  <c r="AI1236" i="2" s="1"/>
  <c r="AE1236" i="2"/>
  <c r="AB1236" i="2"/>
  <c r="AA1236" i="2"/>
  <c r="AJ1236" i="2" s="1"/>
  <c r="J1236" i="2"/>
  <c r="AF1235" i="2"/>
  <c r="AI1235" i="2" s="1"/>
  <c r="AE1235" i="2"/>
  <c r="AB1235" i="2"/>
  <c r="AA1235" i="2"/>
  <c r="AJ1235" i="2" s="1"/>
  <c r="J1235" i="2"/>
  <c r="AF1234" i="2"/>
  <c r="AI1234" i="2" s="1"/>
  <c r="AE1234" i="2"/>
  <c r="AB1234" i="2"/>
  <c r="AA1234" i="2"/>
  <c r="AJ1234" i="2" s="1"/>
  <c r="J1234" i="2"/>
  <c r="AF1233" i="2"/>
  <c r="AG1233" i="2" s="1"/>
  <c r="AE1233" i="2"/>
  <c r="AB1233" i="2"/>
  <c r="AC1233" i="2" s="1"/>
  <c r="AA1233" i="2"/>
  <c r="AJ1233" i="2" s="1"/>
  <c r="AK1233" i="2" s="1"/>
  <c r="J1233" i="2"/>
  <c r="AF1232" i="2"/>
  <c r="AE1232" i="2"/>
  <c r="AB1232" i="2"/>
  <c r="AA1232" i="2"/>
  <c r="AJ1232" i="2" s="1"/>
  <c r="J1232" i="2"/>
  <c r="AF1231" i="2"/>
  <c r="AI1231" i="2" s="1"/>
  <c r="AE1231" i="2"/>
  <c r="AB1231" i="2"/>
  <c r="AA1231" i="2"/>
  <c r="AJ1231" i="2" s="1"/>
  <c r="J1231" i="2"/>
  <c r="AF1230" i="2"/>
  <c r="AI1230" i="2" s="1"/>
  <c r="AE1230" i="2"/>
  <c r="AB1230" i="2"/>
  <c r="AA1230" i="2"/>
  <c r="AJ1230" i="2" s="1"/>
  <c r="J1230" i="2"/>
  <c r="AF1229" i="2"/>
  <c r="AG1229" i="2" s="1"/>
  <c r="AE1229" i="2"/>
  <c r="AB1229" i="2"/>
  <c r="AA1229" i="2"/>
  <c r="AJ1229" i="2" s="1"/>
  <c r="J1229" i="2"/>
  <c r="AF1228" i="2"/>
  <c r="AG1228" i="2" s="1"/>
  <c r="AE1228" i="2"/>
  <c r="AB1228" i="2"/>
  <c r="AA1228" i="2"/>
  <c r="AJ1228" i="2" s="1"/>
  <c r="J1228" i="2"/>
  <c r="AF1227" i="2"/>
  <c r="AI1227" i="2" s="1"/>
  <c r="AE1227" i="2"/>
  <c r="AB1227" i="2"/>
  <c r="AA1227" i="2"/>
  <c r="AJ1227" i="2" s="1"/>
  <c r="J1227" i="2"/>
  <c r="AF1226" i="2"/>
  <c r="AG1226" i="2" s="1"/>
  <c r="AE1226" i="2"/>
  <c r="AB1226" i="2"/>
  <c r="AA1226" i="2"/>
  <c r="AJ1226" i="2" s="1"/>
  <c r="J1226" i="2"/>
  <c r="AF1225" i="2"/>
  <c r="AG1225" i="2" s="1"/>
  <c r="AE1225" i="2"/>
  <c r="AB1225" i="2"/>
  <c r="AA1225" i="2"/>
  <c r="AJ1225" i="2" s="1"/>
  <c r="J1225" i="2"/>
  <c r="AF1224" i="2"/>
  <c r="AG1224" i="2" s="1"/>
  <c r="AE1224" i="2"/>
  <c r="AB1224" i="2"/>
  <c r="AA1224" i="2"/>
  <c r="AJ1224" i="2" s="1"/>
  <c r="J1224" i="2"/>
  <c r="AF1223" i="2"/>
  <c r="AI1223" i="2" s="1"/>
  <c r="AE1223" i="2"/>
  <c r="AB1223" i="2"/>
  <c r="AA1223" i="2"/>
  <c r="AJ1223" i="2" s="1"/>
  <c r="J1223" i="2"/>
  <c r="AF1222" i="2"/>
  <c r="AI1222" i="2" s="1"/>
  <c r="AE1222" i="2"/>
  <c r="AB1222" i="2"/>
  <c r="AA1222" i="2"/>
  <c r="AJ1222" i="2" s="1"/>
  <c r="J1222" i="2"/>
  <c r="AF1221" i="2"/>
  <c r="AI1221" i="2" s="1"/>
  <c r="AE1221" i="2"/>
  <c r="AB1221" i="2"/>
  <c r="AA1221" i="2"/>
  <c r="AJ1221" i="2" s="1"/>
  <c r="J1221" i="2"/>
  <c r="AF1220" i="2"/>
  <c r="AG1220" i="2" s="1"/>
  <c r="AE1220" i="2"/>
  <c r="AB1220" i="2"/>
  <c r="AA1220" i="2"/>
  <c r="AJ1220" i="2" s="1"/>
  <c r="J1220" i="2"/>
  <c r="AF1219" i="2"/>
  <c r="AI1219" i="2" s="1"/>
  <c r="AE1219" i="2"/>
  <c r="AB1219" i="2"/>
  <c r="AA1219" i="2"/>
  <c r="AJ1219" i="2" s="1"/>
  <c r="J1219" i="2"/>
  <c r="AF1218" i="2"/>
  <c r="AG1218" i="2" s="1"/>
  <c r="AE1218" i="2"/>
  <c r="AB1218" i="2"/>
  <c r="AA1218" i="2"/>
  <c r="AJ1218" i="2" s="1"/>
  <c r="J1218" i="2"/>
  <c r="AF1217" i="2"/>
  <c r="AI1217" i="2" s="1"/>
  <c r="AE1217" i="2"/>
  <c r="AB1217" i="2"/>
  <c r="AA1217" i="2"/>
  <c r="AJ1217" i="2" s="1"/>
  <c r="J1217" i="2"/>
  <c r="AF1216" i="2"/>
  <c r="AG1216" i="2" s="1"/>
  <c r="AE1216" i="2"/>
  <c r="AB1216" i="2"/>
  <c r="AA1216" i="2"/>
  <c r="AJ1216" i="2" s="1"/>
  <c r="J1216" i="2"/>
  <c r="AF1215" i="2"/>
  <c r="AI1215" i="2" s="1"/>
  <c r="AE1215" i="2"/>
  <c r="AB1215" i="2"/>
  <c r="AA1215" i="2"/>
  <c r="AJ1215" i="2" s="1"/>
  <c r="J1215" i="2"/>
  <c r="AF1214" i="2"/>
  <c r="AG1214" i="2" s="1"/>
  <c r="AE1214" i="2"/>
  <c r="AB1214" i="2"/>
  <c r="AA1214" i="2"/>
  <c r="AJ1214" i="2" s="1"/>
  <c r="J1214" i="2"/>
  <c r="AF1213" i="2"/>
  <c r="AI1213" i="2" s="1"/>
  <c r="AE1213" i="2"/>
  <c r="AB1213" i="2"/>
  <c r="AA1213" i="2"/>
  <c r="AJ1213" i="2" s="1"/>
  <c r="J1213" i="2"/>
  <c r="AF1212" i="2"/>
  <c r="AG1212" i="2" s="1"/>
  <c r="AE1212" i="2"/>
  <c r="AB1212" i="2"/>
  <c r="AA1212" i="2"/>
  <c r="AJ1212" i="2" s="1"/>
  <c r="J1212" i="2"/>
  <c r="AF1211" i="2"/>
  <c r="AI1211" i="2" s="1"/>
  <c r="AE1211" i="2"/>
  <c r="AB1211" i="2"/>
  <c r="AA1211" i="2"/>
  <c r="AJ1211" i="2" s="1"/>
  <c r="J1211" i="2"/>
  <c r="AF1210" i="2"/>
  <c r="AG1210" i="2" s="1"/>
  <c r="AE1210" i="2"/>
  <c r="AB1210" i="2"/>
  <c r="AA1210" i="2"/>
  <c r="AJ1210" i="2" s="1"/>
  <c r="J1210" i="2"/>
  <c r="AF1209" i="2"/>
  <c r="AI1209" i="2" s="1"/>
  <c r="AE1209" i="2"/>
  <c r="AB1209" i="2"/>
  <c r="AA1209" i="2"/>
  <c r="AJ1209" i="2" s="1"/>
  <c r="J1209" i="2"/>
  <c r="AF1208" i="2"/>
  <c r="AG1208" i="2" s="1"/>
  <c r="AE1208" i="2"/>
  <c r="AB1208" i="2"/>
  <c r="AA1208" i="2"/>
  <c r="AJ1208" i="2" s="1"/>
  <c r="J1208" i="2"/>
  <c r="AF1207" i="2"/>
  <c r="AI1207" i="2" s="1"/>
  <c r="AE1207" i="2"/>
  <c r="AB1207" i="2"/>
  <c r="AA1207" i="2"/>
  <c r="AJ1207" i="2" s="1"/>
  <c r="J1207" i="2"/>
  <c r="AF1206" i="2"/>
  <c r="AG1206" i="2" s="1"/>
  <c r="AE1206" i="2"/>
  <c r="AB1206" i="2"/>
  <c r="AA1206" i="2"/>
  <c r="AJ1206" i="2" s="1"/>
  <c r="J1206" i="2"/>
  <c r="AF1205" i="2"/>
  <c r="AI1205" i="2" s="1"/>
  <c r="AE1205" i="2"/>
  <c r="AB1205" i="2"/>
  <c r="AA1205" i="2"/>
  <c r="AJ1205" i="2" s="1"/>
  <c r="J1205" i="2"/>
  <c r="AF1204" i="2"/>
  <c r="AG1204" i="2" s="1"/>
  <c r="AE1204" i="2"/>
  <c r="AB1204" i="2"/>
  <c r="AA1204" i="2"/>
  <c r="AJ1204" i="2" s="1"/>
  <c r="J1204" i="2"/>
  <c r="AF1203" i="2"/>
  <c r="AI1203" i="2" s="1"/>
  <c r="AE1203" i="2"/>
  <c r="AB1203" i="2"/>
  <c r="AA1203" i="2"/>
  <c r="AJ1203" i="2" s="1"/>
  <c r="J1203" i="2"/>
  <c r="AF1202" i="2"/>
  <c r="AI1202" i="2" s="1"/>
  <c r="AE1202" i="2"/>
  <c r="AB1202" i="2"/>
  <c r="AA1202" i="2"/>
  <c r="AJ1202" i="2" s="1"/>
  <c r="J1202" i="2"/>
  <c r="AF1201" i="2"/>
  <c r="AI1201" i="2" s="1"/>
  <c r="AE1201" i="2"/>
  <c r="AB1201" i="2"/>
  <c r="AA1201" i="2"/>
  <c r="AJ1201" i="2" s="1"/>
  <c r="J1201" i="2"/>
  <c r="AF1200" i="2"/>
  <c r="AI1200" i="2" s="1"/>
  <c r="AE1200" i="2"/>
  <c r="AB1200" i="2"/>
  <c r="AA1200" i="2"/>
  <c r="AJ1200" i="2" s="1"/>
  <c r="J1200" i="2"/>
  <c r="AF1199" i="2"/>
  <c r="AI1199" i="2" s="1"/>
  <c r="AE1199" i="2"/>
  <c r="AB1199" i="2"/>
  <c r="AA1199" i="2"/>
  <c r="AJ1199" i="2" s="1"/>
  <c r="J1199" i="2"/>
  <c r="AF1198" i="2"/>
  <c r="AI1198" i="2" s="1"/>
  <c r="AE1198" i="2"/>
  <c r="AB1198" i="2"/>
  <c r="AA1198" i="2"/>
  <c r="AJ1198" i="2" s="1"/>
  <c r="J1198" i="2"/>
  <c r="AF1197" i="2"/>
  <c r="AI1197" i="2" s="1"/>
  <c r="AE1197" i="2"/>
  <c r="AB1197" i="2"/>
  <c r="AA1197" i="2"/>
  <c r="AJ1197" i="2" s="1"/>
  <c r="J1197" i="2"/>
  <c r="AF1196" i="2"/>
  <c r="AI1196" i="2" s="1"/>
  <c r="AE1196" i="2"/>
  <c r="AB1196" i="2"/>
  <c r="AA1196" i="2"/>
  <c r="AJ1196" i="2" s="1"/>
  <c r="J1196" i="2"/>
  <c r="AF1195" i="2"/>
  <c r="AI1195" i="2" s="1"/>
  <c r="AE1195" i="2"/>
  <c r="AB1195" i="2"/>
  <c r="AA1195" i="2"/>
  <c r="AJ1195" i="2" s="1"/>
  <c r="J1195" i="2"/>
  <c r="AF1194" i="2"/>
  <c r="AI1194" i="2" s="1"/>
  <c r="AE1194" i="2"/>
  <c r="AC1194" i="2"/>
  <c r="AB1194" i="2"/>
  <c r="AA1194" i="2"/>
  <c r="AJ1194" i="2" s="1"/>
  <c r="J1194" i="2"/>
  <c r="AF1193" i="2"/>
  <c r="AI1193" i="2" s="1"/>
  <c r="AE1193" i="2"/>
  <c r="AB1193" i="2"/>
  <c r="AC1279" i="2" s="1"/>
  <c r="AD1279" i="2" s="1"/>
  <c r="AA1193" i="2"/>
  <c r="AJ1193" i="2" s="1"/>
  <c r="J1193" i="2"/>
  <c r="AF1192" i="2"/>
  <c r="AG1192" i="2" s="1"/>
  <c r="AE1192" i="2"/>
  <c r="AB1192" i="2"/>
  <c r="AA1192" i="2"/>
  <c r="AJ1192" i="2" s="1"/>
  <c r="J1192" i="2"/>
  <c r="AF1191" i="2"/>
  <c r="AI1191" i="2" s="1"/>
  <c r="AE1191" i="2"/>
  <c r="AB1191" i="2"/>
  <c r="AC1191" i="2" s="1"/>
  <c r="AA1191" i="2"/>
  <c r="AJ1191" i="2" s="1"/>
  <c r="AK1191" i="2" s="1"/>
  <c r="J1191" i="2"/>
  <c r="AF1190" i="2"/>
  <c r="AI1190" i="2" s="1"/>
  <c r="AE1190" i="2"/>
  <c r="AB1190" i="2"/>
  <c r="AC1190" i="2" s="1"/>
  <c r="AA1190" i="2"/>
  <c r="AJ1190" i="2" s="1"/>
  <c r="AK1190" i="2" s="1"/>
  <c r="J1190" i="2"/>
  <c r="AF1189" i="2"/>
  <c r="AI1189" i="2" s="1"/>
  <c r="AE1189" i="2"/>
  <c r="AB1189" i="2"/>
  <c r="AA1189" i="2"/>
  <c r="AJ1189" i="2" s="1"/>
  <c r="J1189" i="2"/>
  <c r="AF1188" i="2"/>
  <c r="AI1188" i="2" s="1"/>
  <c r="AE1188" i="2"/>
  <c r="AB1188" i="2"/>
  <c r="AA1188" i="2"/>
  <c r="AJ1188" i="2" s="1"/>
  <c r="J1188" i="2"/>
  <c r="AF1187" i="2"/>
  <c r="AI1187" i="2" s="1"/>
  <c r="AE1187" i="2"/>
  <c r="AB1187" i="2"/>
  <c r="AA1187" i="2"/>
  <c r="AJ1187" i="2" s="1"/>
  <c r="J1187" i="2"/>
  <c r="AF1186" i="2"/>
  <c r="AG1186" i="2" s="1"/>
  <c r="AE1186" i="2"/>
  <c r="AB1186" i="2"/>
  <c r="AA1186" i="2"/>
  <c r="AJ1186" i="2" s="1"/>
  <c r="J1186" i="2"/>
  <c r="AF1185" i="2"/>
  <c r="AI1185" i="2" s="1"/>
  <c r="AE1185" i="2"/>
  <c r="AB1185" i="2"/>
  <c r="AA1185" i="2"/>
  <c r="AJ1185" i="2" s="1"/>
  <c r="J1185" i="2"/>
  <c r="AF1184" i="2"/>
  <c r="AI1184" i="2" s="1"/>
  <c r="AE1184" i="2"/>
  <c r="AB1184" i="2"/>
  <c r="AA1184" i="2"/>
  <c r="AJ1184" i="2" s="1"/>
  <c r="J1184" i="2"/>
  <c r="AF1183" i="2"/>
  <c r="AI1183" i="2" s="1"/>
  <c r="AE1183" i="2"/>
  <c r="AB1183" i="2"/>
  <c r="AA1183" i="2"/>
  <c r="AJ1183" i="2" s="1"/>
  <c r="J1183" i="2"/>
  <c r="AF1182" i="2"/>
  <c r="AG1182" i="2" s="1"/>
  <c r="AE1182" i="2"/>
  <c r="AB1182" i="2"/>
  <c r="AA1182" i="2"/>
  <c r="AJ1182" i="2" s="1"/>
  <c r="J1182" i="2"/>
  <c r="AF1181" i="2"/>
  <c r="AI1181" i="2" s="1"/>
  <c r="AE1181" i="2"/>
  <c r="AC1181" i="2"/>
  <c r="AD1181" i="2" s="1"/>
  <c r="AB1181" i="2"/>
  <c r="AA1181" i="2"/>
  <c r="AJ1181" i="2" s="1"/>
  <c r="AK1181" i="2" s="1"/>
  <c r="J1181" i="2"/>
  <c r="AF1180" i="2"/>
  <c r="AI1180" i="2" s="1"/>
  <c r="AE1180" i="2"/>
  <c r="AB1180" i="2"/>
  <c r="AC1180" i="2" s="1"/>
  <c r="AA1180" i="2"/>
  <c r="AJ1180" i="2" s="1"/>
  <c r="AK1180" i="2" s="1"/>
  <c r="J1180" i="2"/>
  <c r="AF1179" i="2"/>
  <c r="AI1179" i="2" s="1"/>
  <c r="AE1179" i="2"/>
  <c r="AB1179" i="2"/>
  <c r="AA1179" i="2"/>
  <c r="AJ1179" i="2" s="1"/>
  <c r="J1179" i="2"/>
  <c r="AF1178" i="2"/>
  <c r="AI1178" i="2" s="1"/>
  <c r="AE1178" i="2"/>
  <c r="AB1178" i="2"/>
  <c r="AA1178" i="2"/>
  <c r="AJ1178" i="2" s="1"/>
  <c r="J1178" i="2"/>
  <c r="AF1177" i="2"/>
  <c r="AI1177" i="2" s="1"/>
  <c r="AE1177" i="2"/>
  <c r="AB1177" i="2"/>
  <c r="AA1177" i="2"/>
  <c r="AJ1177" i="2" s="1"/>
  <c r="J1177" i="2"/>
  <c r="AF1176" i="2"/>
  <c r="AI1176" i="2" s="1"/>
  <c r="AE1176" i="2"/>
  <c r="AB1176" i="2"/>
  <c r="AA1176" i="2"/>
  <c r="AJ1176" i="2" s="1"/>
  <c r="J1176" i="2"/>
  <c r="AF1175" i="2"/>
  <c r="AI1175" i="2" s="1"/>
  <c r="AE1175" i="2"/>
  <c r="AB1175" i="2"/>
  <c r="AA1175" i="2"/>
  <c r="AJ1175" i="2" s="1"/>
  <c r="J1175" i="2"/>
  <c r="AF1174" i="2"/>
  <c r="AI1174" i="2" s="1"/>
  <c r="AE1174" i="2"/>
  <c r="AB1174" i="2"/>
  <c r="AA1174" i="2"/>
  <c r="AJ1174" i="2" s="1"/>
  <c r="J1174" i="2"/>
  <c r="AF1173" i="2"/>
  <c r="AI1173" i="2" s="1"/>
  <c r="AE1173" i="2"/>
  <c r="AB1173" i="2"/>
  <c r="AC2230" i="2" s="1"/>
  <c r="AD2230" i="2" s="1"/>
  <c r="AA1173" i="2"/>
  <c r="AJ1173" i="2" s="1"/>
  <c r="AK2230" i="2" s="1"/>
  <c r="J1173" i="2"/>
  <c r="AF1172" i="2"/>
  <c r="AI1172" i="2" s="1"/>
  <c r="AE1172" i="2"/>
  <c r="AB1172" i="2"/>
  <c r="AA1172" i="2"/>
  <c r="AJ1172" i="2" s="1"/>
  <c r="J1172" i="2"/>
  <c r="AF1171" i="2"/>
  <c r="AI1171" i="2" s="1"/>
  <c r="AE1171" i="2"/>
  <c r="AB1171" i="2"/>
  <c r="AA1171" i="2"/>
  <c r="AJ1171" i="2" s="1"/>
  <c r="J1171" i="2"/>
  <c r="AF1170" i="2"/>
  <c r="AG1170" i="2" s="1"/>
  <c r="AE1170" i="2"/>
  <c r="AB1170" i="2"/>
  <c r="AC1170" i="2" s="1"/>
  <c r="AA1170" i="2"/>
  <c r="AJ1170" i="2" s="1"/>
  <c r="AK1170" i="2" s="1"/>
  <c r="J1170" i="2"/>
  <c r="AF1169" i="2"/>
  <c r="AI1169" i="2" s="1"/>
  <c r="AE1169" i="2"/>
  <c r="AB1169" i="2"/>
  <c r="AA1169" i="2"/>
  <c r="AJ1169" i="2" s="1"/>
  <c r="J1169" i="2"/>
  <c r="AF1168" i="2"/>
  <c r="AI1168" i="2" s="1"/>
  <c r="AE1168" i="2"/>
  <c r="AB1168" i="2"/>
  <c r="AC1168" i="2" s="1"/>
  <c r="AD1168" i="2" s="1"/>
  <c r="AA1168" i="2"/>
  <c r="AJ1168" i="2" s="1"/>
  <c r="AK1168" i="2" s="1"/>
  <c r="AM1168" i="2" s="1"/>
  <c r="J1168" i="2"/>
  <c r="AF1167" i="2"/>
  <c r="AI1167" i="2" s="1"/>
  <c r="AE1167" i="2"/>
  <c r="AB1167" i="2"/>
  <c r="AA1167" i="2"/>
  <c r="AJ1167" i="2" s="1"/>
  <c r="J1167" i="2"/>
  <c r="AF1166" i="2"/>
  <c r="AI1166" i="2" s="1"/>
  <c r="AE1166" i="2"/>
  <c r="AB1166" i="2"/>
  <c r="AA1166" i="2"/>
  <c r="AJ1166" i="2" s="1"/>
  <c r="J1166" i="2"/>
  <c r="AF1165" i="2"/>
  <c r="AI1165" i="2" s="1"/>
  <c r="AE1165" i="2"/>
  <c r="AB1165" i="2"/>
  <c r="AA1165" i="2"/>
  <c r="AJ1165" i="2" s="1"/>
  <c r="J1165" i="2"/>
  <c r="AF1164" i="2"/>
  <c r="AI1164" i="2" s="1"/>
  <c r="AE1164" i="2"/>
  <c r="AB1164" i="2"/>
  <c r="AA1164" i="2"/>
  <c r="AJ1164" i="2" s="1"/>
  <c r="J1164" i="2"/>
  <c r="AF1163" i="2"/>
  <c r="AI1163" i="2" s="1"/>
  <c r="AE1163" i="2"/>
  <c r="AB1163" i="2"/>
  <c r="AA1163" i="2"/>
  <c r="AJ1163" i="2" s="1"/>
  <c r="J1163" i="2"/>
  <c r="AF1162" i="2"/>
  <c r="AI1162" i="2" s="1"/>
  <c r="AE1162" i="2"/>
  <c r="AB1162" i="2"/>
  <c r="AA1162" i="2"/>
  <c r="AJ1162" i="2" s="1"/>
  <c r="J1162" i="2"/>
  <c r="AF1161" i="2"/>
  <c r="AI1161" i="2" s="1"/>
  <c r="AE1161" i="2"/>
  <c r="AB1161" i="2"/>
  <c r="AA1161" i="2"/>
  <c r="AJ1161" i="2" s="1"/>
  <c r="J1161" i="2"/>
  <c r="AF1160" i="2"/>
  <c r="AI1160" i="2" s="1"/>
  <c r="AE1160" i="2"/>
  <c r="AB1160" i="2"/>
  <c r="AA1160" i="2"/>
  <c r="AJ1160" i="2" s="1"/>
  <c r="J1160" i="2"/>
  <c r="AF1159" i="2"/>
  <c r="AI1159" i="2" s="1"/>
  <c r="AE1159" i="2"/>
  <c r="AB1159" i="2"/>
  <c r="AA1159" i="2"/>
  <c r="AJ1159" i="2" s="1"/>
  <c r="J1159" i="2"/>
  <c r="AF1158" i="2"/>
  <c r="AI1158" i="2" s="1"/>
  <c r="AE1158" i="2"/>
  <c r="AB1158" i="2"/>
  <c r="AA1158" i="2"/>
  <c r="AJ1158" i="2" s="1"/>
  <c r="J1158" i="2"/>
  <c r="AF1157" i="2"/>
  <c r="AI1157" i="2" s="1"/>
  <c r="AE1157" i="2"/>
  <c r="AB1157" i="2"/>
  <c r="AA1157" i="2"/>
  <c r="AJ1157" i="2" s="1"/>
  <c r="J1157" i="2"/>
  <c r="AF1156" i="2"/>
  <c r="AI1156" i="2" s="1"/>
  <c r="AE1156" i="2"/>
  <c r="AB1156" i="2"/>
  <c r="AA1156" i="2"/>
  <c r="AJ1156" i="2" s="1"/>
  <c r="J1156" i="2"/>
  <c r="AF1155" i="2"/>
  <c r="AI1155" i="2" s="1"/>
  <c r="AE1155" i="2"/>
  <c r="AB1155" i="2"/>
  <c r="AA1155" i="2"/>
  <c r="AJ1155" i="2" s="1"/>
  <c r="J1155" i="2"/>
  <c r="AF1154" i="2"/>
  <c r="AI1154" i="2" s="1"/>
  <c r="AE1154" i="2"/>
  <c r="AB1154" i="2"/>
  <c r="AA1154" i="2"/>
  <c r="AJ1154" i="2" s="1"/>
  <c r="J1154" i="2"/>
  <c r="AF1153" i="2"/>
  <c r="AI1153" i="2" s="1"/>
  <c r="AE1153" i="2"/>
  <c r="AB1153" i="2"/>
  <c r="AA1153" i="2"/>
  <c r="AJ1153" i="2" s="1"/>
  <c r="J1153" i="2"/>
  <c r="AF1152" i="2"/>
  <c r="AI1152" i="2" s="1"/>
  <c r="AE1152" i="2"/>
  <c r="AB1152" i="2"/>
  <c r="AA1152" i="2"/>
  <c r="AJ1152" i="2" s="1"/>
  <c r="J1152" i="2"/>
  <c r="AF1151" i="2"/>
  <c r="AI1151" i="2" s="1"/>
  <c r="AE1151" i="2"/>
  <c r="AB1151" i="2"/>
  <c r="AA1151" i="2"/>
  <c r="AJ1151" i="2" s="1"/>
  <c r="J1151" i="2"/>
  <c r="AF1150" i="2"/>
  <c r="AI1150" i="2" s="1"/>
  <c r="AE1150" i="2"/>
  <c r="AB1150" i="2"/>
  <c r="AA1150" i="2"/>
  <c r="AJ1150" i="2" s="1"/>
  <c r="J1150" i="2"/>
  <c r="AF1149" i="2"/>
  <c r="AI1149" i="2" s="1"/>
  <c r="AE1149" i="2"/>
  <c r="AB1149" i="2"/>
  <c r="AA1149" i="2"/>
  <c r="AJ1149" i="2" s="1"/>
  <c r="J1149" i="2"/>
  <c r="AF1148" i="2"/>
  <c r="AI1148" i="2" s="1"/>
  <c r="AE1148" i="2"/>
  <c r="AB1148" i="2"/>
  <c r="AA1148" i="2"/>
  <c r="AJ1148" i="2" s="1"/>
  <c r="J1148" i="2"/>
  <c r="AF1147" i="2"/>
  <c r="AI1147" i="2" s="1"/>
  <c r="AE1147" i="2"/>
  <c r="AB1147" i="2"/>
  <c r="AA1147" i="2"/>
  <c r="AJ1147" i="2" s="1"/>
  <c r="J1147" i="2"/>
  <c r="AF1146" i="2"/>
  <c r="AI1146" i="2" s="1"/>
  <c r="AE1146" i="2"/>
  <c r="AB1146" i="2"/>
  <c r="AA1146" i="2"/>
  <c r="AJ1146" i="2" s="1"/>
  <c r="J1146" i="2"/>
  <c r="AF1145" i="2"/>
  <c r="AG1145" i="2" s="1"/>
  <c r="AE1145" i="2"/>
  <c r="AB1145" i="2"/>
  <c r="AA1145" i="2"/>
  <c r="AJ1145" i="2" s="1"/>
  <c r="J1145" i="2"/>
  <c r="AF1144" i="2"/>
  <c r="AG1144" i="2" s="1"/>
  <c r="AE1144" i="2"/>
  <c r="AB1144" i="2"/>
  <c r="AA1144" i="2"/>
  <c r="AJ1144" i="2" s="1"/>
  <c r="J1144" i="2"/>
  <c r="AF1143" i="2"/>
  <c r="AI1143" i="2" s="1"/>
  <c r="AE1143" i="2"/>
  <c r="AB1143" i="2"/>
  <c r="AA1143" i="2"/>
  <c r="AJ1143" i="2" s="1"/>
  <c r="J1143" i="2"/>
  <c r="AF1142" i="2"/>
  <c r="AI1142" i="2" s="1"/>
  <c r="AE1142" i="2"/>
  <c r="AB1142" i="2"/>
  <c r="AA1142" i="2"/>
  <c r="AJ1142" i="2" s="1"/>
  <c r="J1142" i="2"/>
  <c r="AF1141" i="2"/>
  <c r="AG1141" i="2" s="1"/>
  <c r="AE1141" i="2"/>
  <c r="AB1141" i="2"/>
  <c r="AA1141" i="2"/>
  <c r="AJ1141" i="2" s="1"/>
  <c r="J1141" i="2"/>
  <c r="AF1140" i="2"/>
  <c r="AG1140" i="2" s="1"/>
  <c r="AE1140" i="2"/>
  <c r="AB1140" i="2"/>
  <c r="AC1140" i="2" s="1"/>
  <c r="AA1140" i="2"/>
  <c r="AJ1140" i="2" s="1"/>
  <c r="AK1140" i="2" s="1"/>
  <c r="AM1140" i="2" s="1"/>
  <c r="J1140" i="2"/>
  <c r="AF1139" i="2"/>
  <c r="AI1139" i="2" s="1"/>
  <c r="AE1139" i="2"/>
  <c r="AB1139" i="2"/>
  <c r="AA1139" i="2"/>
  <c r="AJ1139" i="2" s="1"/>
  <c r="J1139" i="2"/>
  <c r="AF1138" i="2"/>
  <c r="AI1138" i="2" s="1"/>
  <c r="AE1138" i="2"/>
  <c r="AB1138" i="2"/>
  <c r="AA1138" i="2"/>
  <c r="AJ1138" i="2" s="1"/>
  <c r="J1138" i="2"/>
  <c r="AF1137" i="2"/>
  <c r="AG1137" i="2" s="1"/>
  <c r="AE1137" i="2"/>
  <c r="AB1137" i="2"/>
  <c r="AA1137" i="2"/>
  <c r="AJ1137" i="2" s="1"/>
  <c r="J1137" i="2"/>
  <c r="AF1136" i="2"/>
  <c r="AG1136" i="2" s="1"/>
  <c r="AE1136" i="2"/>
  <c r="AB1136" i="2"/>
  <c r="AA1136" i="2"/>
  <c r="AJ1136" i="2" s="1"/>
  <c r="J1136" i="2"/>
  <c r="AF1135" i="2"/>
  <c r="AI1135" i="2" s="1"/>
  <c r="AE1135" i="2"/>
  <c r="AB1135" i="2"/>
  <c r="AA1135" i="2"/>
  <c r="AJ1135" i="2" s="1"/>
  <c r="J1135" i="2"/>
  <c r="AF1134" i="2"/>
  <c r="AI1134" i="2" s="1"/>
  <c r="AE1134" i="2"/>
  <c r="AB1134" i="2"/>
  <c r="AC1134" i="2" s="1"/>
  <c r="AA1134" i="2"/>
  <c r="AJ1134" i="2" s="1"/>
  <c r="AK1134" i="2" s="1"/>
  <c r="J1134" i="2"/>
  <c r="AF1133" i="2"/>
  <c r="AI1133" i="2" s="1"/>
  <c r="AE1133" i="2"/>
  <c r="AB1133" i="2"/>
  <c r="AA1133" i="2"/>
  <c r="AJ1133" i="2" s="1"/>
  <c r="J1133" i="2"/>
  <c r="AF1132" i="2"/>
  <c r="AI1132" i="2" s="1"/>
  <c r="AE1132" i="2"/>
  <c r="AB1132" i="2"/>
  <c r="AA1132" i="2"/>
  <c r="AJ1132" i="2" s="1"/>
  <c r="J1132" i="2"/>
  <c r="AF1131" i="2"/>
  <c r="AI1131" i="2" s="1"/>
  <c r="AE1131" i="2"/>
  <c r="AB1131" i="2"/>
  <c r="AA1131" i="2"/>
  <c r="AJ1131" i="2" s="1"/>
  <c r="J1131" i="2"/>
  <c r="AF1130" i="2"/>
  <c r="AI1130" i="2" s="1"/>
  <c r="AE1130" i="2"/>
  <c r="AB1130" i="2"/>
  <c r="AA1130" i="2"/>
  <c r="AJ1130" i="2" s="1"/>
  <c r="J1130" i="2"/>
  <c r="AF1129" i="2"/>
  <c r="AI1129" i="2" s="1"/>
  <c r="AE1129" i="2"/>
  <c r="AB1129" i="2"/>
  <c r="AA1129" i="2"/>
  <c r="AJ1129" i="2" s="1"/>
  <c r="J1129" i="2"/>
  <c r="AF1128" i="2"/>
  <c r="AG1128" i="2" s="1"/>
  <c r="AE1128" i="2"/>
  <c r="AB1128" i="2"/>
  <c r="AA1128" i="2"/>
  <c r="AJ1128" i="2" s="1"/>
  <c r="J1128" i="2"/>
  <c r="AF1127" i="2"/>
  <c r="AI1127" i="2" s="1"/>
  <c r="AE1127" i="2"/>
  <c r="AB1127" i="2"/>
  <c r="AA1127" i="2"/>
  <c r="AJ1127" i="2" s="1"/>
  <c r="J1127" i="2"/>
  <c r="AF1126" i="2"/>
  <c r="AI1126" i="2" s="1"/>
  <c r="AE1126" i="2"/>
  <c r="AB1126" i="2"/>
  <c r="AA1126" i="2"/>
  <c r="AJ1126" i="2" s="1"/>
  <c r="J1126" i="2"/>
  <c r="AF1125" i="2"/>
  <c r="AI1125" i="2" s="1"/>
  <c r="AE1125" i="2"/>
  <c r="AB1125" i="2"/>
  <c r="AA1125" i="2"/>
  <c r="AJ1125" i="2" s="1"/>
  <c r="J1125" i="2"/>
  <c r="AF1124" i="2"/>
  <c r="AI1124" i="2" s="1"/>
  <c r="AE1124" i="2"/>
  <c r="AB1124" i="2"/>
  <c r="AA1124" i="2"/>
  <c r="AJ1124" i="2" s="1"/>
  <c r="J1124" i="2"/>
  <c r="AF1123" i="2"/>
  <c r="AI1123" i="2" s="1"/>
  <c r="AE1123" i="2"/>
  <c r="AB1123" i="2"/>
  <c r="AA1123" i="2"/>
  <c r="AJ1123" i="2" s="1"/>
  <c r="J1123" i="2"/>
  <c r="AF1122" i="2"/>
  <c r="AI1122" i="2" s="1"/>
  <c r="AE1122" i="2"/>
  <c r="AB1122" i="2"/>
  <c r="AC1123" i="2" s="1"/>
  <c r="AA1122" i="2"/>
  <c r="AJ1122" i="2" s="1"/>
  <c r="J1122" i="2"/>
  <c r="AF1121" i="2"/>
  <c r="AI1121" i="2" s="1"/>
  <c r="AE1121" i="2"/>
  <c r="AB1121" i="2"/>
  <c r="AA1121" i="2"/>
  <c r="AJ1121" i="2" s="1"/>
  <c r="J1121" i="2"/>
  <c r="AF1120" i="2"/>
  <c r="AI1120" i="2" s="1"/>
  <c r="AE1120" i="2"/>
  <c r="AB1120" i="2"/>
  <c r="AC1120" i="2" s="1"/>
  <c r="AD1120" i="2" s="1"/>
  <c r="AA1120" i="2"/>
  <c r="AJ1120" i="2" s="1"/>
  <c r="AK1120" i="2" s="1"/>
  <c r="J1120" i="2"/>
  <c r="AF1119" i="2"/>
  <c r="AI1119" i="2" s="1"/>
  <c r="AE1119" i="2"/>
  <c r="AB1119" i="2"/>
  <c r="AA1119" i="2"/>
  <c r="AJ1119" i="2" s="1"/>
  <c r="J1119" i="2"/>
  <c r="AF1118" i="2"/>
  <c r="AI1118" i="2" s="1"/>
  <c r="AE1118" i="2"/>
  <c r="AB1118" i="2"/>
  <c r="AA1118" i="2"/>
  <c r="AJ1118" i="2" s="1"/>
  <c r="J1118" i="2"/>
  <c r="AF1117" i="2"/>
  <c r="AI1117" i="2" s="1"/>
  <c r="AE1117" i="2"/>
  <c r="AB1117" i="2"/>
  <c r="AA1117" i="2"/>
  <c r="AJ1117" i="2" s="1"/>
  <c r="J1117" i="2"/>
  <c r="AF1116" i="2"/>
  <c r="AI1116" i="2" s="1"/>
  <c r="AE1116" i="2"/>
  <c r="AB1116" i="2"/>
  <c r="AA1116" i="2"/>
  <c r="AJ1116" i="2" s="1"/>
  <c r="J1116" i="2"/>
  <c r="AF1115" i="2"/>
  <c r="AI1115" i="2" s="1"/>
  <c r="AE1115" i="2"/>
  <c r="AB1115" i="2"/>
  <c r="AA1115" i="2"/>
  <c r="AJ1115" i="2" s="1"/>
  <c r="J1115" i="2"/>
  <c r="AF1114" i="2"/>
  <c r="AI1114" i="2" s="1"/>
  <c r="AE1114" i="2"/>
  <c r="AB1114" i="2"/>
  <c r="AA1114" i="2"/>
  <c r="AJ1114" i="2" s="1"/>
  <c r="J1114" i="2"/>
  <c r="AF1113" i="2"/>
  <c r="AI1113" i="2" s="1"/>
  <c r="AE1113" i="2"/>
  <c r="AB1113" i="2"/>
  <c r="AA1113" i="2"/>
  <c r="AJ1113" i="2" s="1"/>
  <c r="J1113" i="2"/>
  <c r="AF1112" i="2"/>
  <c r="AI1112" i="2" s="1"/>
  <c r="AE1112" i="2"/>
  <c r="AB1112" i="2"/>
  <c r="AA1112" i="2"/>
  <c r="AJ1112" i="2" s="1"/>
  <c r="J1112" i="2"/>
  <c r="AF1111" i="2"/>
  <c r="AI1111" i="2" s="1"/>
  <c r="AE1111" i="2"/>
  <c r="AB1111" i="2"/>
  <c r="AA1111" i="2"/>
  <c r="AJ1111" i="2" s="1"/>
  <c r="J1111" i="2"/>
  <c r="AF1110" i="2"/>
  <c r="AI1110" i="2" s="1"/>
  <c r="AE1110" i="2"/>
  <c r="AB1110" i="2"/>
  <c r="AA1110" i="2"/>
  <c r="AJ1110" i="2" s="1"/>
  <c r="J1110" i="2"/>
  <c r="AF1109" i="2"/>
  <c r="AI1109" i="2" s="1"/>
  <c r="AE1109" i="2"/>
  <c r="AB1109" i="2"/>
  <c r="AC1109" i="2" s="1"/>
  <c r="AA1109" i="2"/>
  <c r="AJ1109" i="2" s="1"/>
  <c r="AK1109" i="2" s="1"/>
  <c r="AM1109" i="2" s="1"/>
  <c r="J1109" i="2"/>
  <c r="AF1108" i="2"/>
  <c r="AI1108" i="2" s="1"/>
  <c r="AE1108" i="2"/>
  <c r="AB1108" i="2"/>
  <c r="AC1108" i="2" s="1"/>
  <c r="AA1108" i="2"/>
  <c r="AJ1108" i="2" s="1"/>
  <c r="AK1108" i="2" s="1"/>
  <c r="J1108" i="2"/>
  <c r="AF1107" i="2"/>
  <c r="AI1107" i="2" s="1"/>
  <c r="AE1107" i="2"/>
  <c r="AB1107" i="2"/>
  <c r="AA1107" i="2"/>
  <c r="AJ1107" i="2" s="1"/>
  <c r="J1107" i="2"/>
  <c r="AF1106" i="2"/>
  <c r="AI1106" i="2" s="1"/>
  <c r="AE1106" i="2"/>
  <c r="AC1106" i="2"/>
  <c r="AB1106" i="2"/>
  <c r="AA1106" i="2"/>
  <c r="J1106" i="2"/>
  <c r="AF1105" i="2"/>
  <c r="AI1105" i="2" s="1"/>
  <c r="AE1105" i="2"/>
  <c r="AB1105" i="2"/>
  <c r="AA1105" i="2"/>
  <c r="AJ1105" i="2" s="1"/>
  <c r="J1105" i="2"/>
  <c r="AF1104" i="2"/>
  <c r="AI1104" i="2" s="1"/>
  <c r="AE1104" i="2"/>
  <c r="AB1104" i="2"/>
  <c r="AA1104" i="2"/>
  <c r="AJ1104" i="2" s="1"/>
  <c r="J1104" i="2"/>
  <c r="AF1103" i="2"/>
  <c r="AI1103" i="2" s="1"/>
  <c r="AE1103" i="2"/>
  <c r="AB1103" i="2"/>
  <c r="AC1103" i="2" s="1"/>
  <c r="AD1103" i="2" s="1"/>
  <c r="AA1103" i="2"/>
  <c r="AJ1103" i="2" s="1"/>
  <c r="AK1103" i="2" s="1"/>
  <c r="J1103" i="2"/>
  <c r="AF1102" i="2"/>
  <c r="AI1102" i="2" s="1"/>
  <c r="AE1102" i="2"/>
  <c r="AB1102" i="2"/>
  <c r="AC1102" i="2" s="1"/>
  <c r="AA1102" i="2"/>
  <c r="J1102" i="2"/>
  <c r="AF1101" i="2"/>
  <c r="AI1101" i="2" s="1"/>
  <c r="AE1101" i="2"/>
  <c r="AB1101" i="2"/>
  <c r="AC1101" i="2" s="1"/>
  <c r="AA1101" i="2"/>
  <c r="AJ1101" i="2" s="1"/>
  <c r="AK1101" i="2" s="1"/>
  <c r="AM1101" i="2" s="1"/>
  <c r="J1101" i="2"/>
  <c r="AF1100" i="2"/>
  <c r="AI1100" i="2" s="1"/>
  <c r="AE1100" i="2"/>
  <c r="AB1100" i="2"/>
  <c r="AA1100" i="2"/>
  <c r="AJ1100" i="2" s="1"/>
  <c r="J1100" i="2"/>
  <c r="AF1099" i="2"/>
  <c r="AI1099" i="2" s="1"/>
  <c r="AE1099" i="2"/>
  <c r="AB1099" i="2"/>
  <c r="AA1099" i="2"/>
  <c r="AJ1099" i="2" s="1"/>
  <c r="J1099" i="2"/>
  <c r="AF1098" i="2"/>
  <c r="AI1098" i="2" s="1"/>
  <c r="AE1098" i="2"/>
  <c r="AB1098" i="2"/>
  <c r="AA1098" i="2"/>
  <c r="AJ1098" i="2" s="1"/>
  <c r="J1098" i="2"/>
  <c r="AF1097" i="2"/>
  <c r="AI1097" i="2" s="1"/>
  <c r="AE1097" i="2"/>
  <c r="AB1097" i="2"/>
  <c r="AA1097" i="2"/>
  <c r="AJ1097" i="2" s="1"/>
  <c r="J1097" i="2"/>
  <c r="AF1096" i="2"/>
  <c r="AI1096" i="2" s="1"/>
  <c r="AE1096" i="2"/>
  <c r="AB1096" i="2"/>
  <c r="AA1096" i="2"/>
  <c r="AJ1096" i="2" s="1"/>
  <c r="J1096" i="2"/>
  <c r="AF1095" i="2"/>
  <c r="AE1095" i="2"/>
  <c r="AB1095" i="2"/>
  <c r="AA1095" i="2"/>
  <c r="AJ1095" i="2" s="1"/>
  <c r="J1095" i="2"/>
  <c r="AF1094" i="2"/>
  <c r="AI1094" i="2" s="1"/>
  <c r="AE1094" i="2"/>
  <c r="AB1094" i="2"/>
  <c r="AA1094" i="2"/>
  <c r="AJ1094" i="2" s="1"/>
  <c r="J1094" i="2"/>
  <c r="AF1093" i="2"/>
  <c r="AI1093" i="2" s="1"/>
  <c r="AE1093" i="2"/>
  <c r="AB1093" i="2"/>
  <c r="AA1093" i="2"/>
  <c r="AJ1093" i="2" s="1"/>
  <c r="J1093" i="2"/>
  <c r="AF1092" i="2"/>
  <c r="AI1092" i="2" s="1"/>
  <c r="AE1092" i="2"/>
  <c r="AB1092" i="2"/>
  <c r="AA1092" i="2"/>
  <c r="AJ1092" i="2" s="1"/>
  <c r="J1092" i="2"/>
  <c r="AF1091" i="2"/>
  <c r="AI1091" i="2" s="1"/>
  <c r="AE1091" i="2"/>
  <c r="AB1091" i="2"/>
  <c r="AA1091" i="2"/>
  <c r="AJ1091" i="2" s="1"/>
  <c r="J1091" i="2"/>
  <c r="AF1090" i="2"/>
  <c r="AI1090" i="2" s="1"/>
  <c r="AE1090" i="2"/>
  <c r="AB1090" i="2"/>
  <c r="AA1090" i="2"/>
  <c r="AJ1090" i="2" s="1"/>
  <c r="J1090" i="2"/>
  <c r="AF1089" i="2"/>
  <c r="AI1089" i="2" s="1"/>
  <c r="AE1089" i="2"/>
  <c r="AB1089" i="2"/>
  <c r="AA1089" i="2"/>
  <c r="AJ1089" i="2" s="1"/>
  <c r="J1089" i="2"/>
  <c r="AF1088" i="2"/>
  <c r="AI1088" i="2" s="1"/>
  <c r="AE1088" i="2"/>
  <c r="AB1088" i="2"/>
  <c r="AA1088" i="2"/>
  <c r="AJ1088" i="2" s="1"/>
  <c r="J1088" i="2"/>
  <c r="AF1087" i="2"/>
  <c r="AI1087" i="2" s="1"/>
  <c r="AE1087" i="2"/>
  <c r="AB1087" i="2"/>
  <c r="AA1087" i="2"/>
  <c r="AJ1087" i="2" s="1"/>
  <c r="J1087" i="2"/>
  <c r="AF1086" i="2"/>
  <c r="AI1086" i="2" s="1"/>
  <c r="AE1086" i="2"/>
  <c r="AB1086" i="2"/>
  <c r="AA1086" i="2"/>
  <c r="AJ1086" i="2" s="1"/>
  <c r="J1086" i="2"/>
  <c r="AF1085" i="2"/>
  <c r="AI1085" i="2" s="1"/>
  <c r="AE1085" i="2"/>
  <c r="AB1085" i="2"/>
  <c r="AA1085" i="2"/>
  <c r="AJ1085" i="2" s="1"/>
  <c r="J1085" i="2"/>
  <c r="AF1084" i="2"/>
  <c r="AI1084" i="2" s="1"/>
  <c r="AE1084" i="2"/>
  <c r="AB1084" i="2"/>
  <c r="AA1084" i="2"/>
  <c r="AJ1084" i="2" s="1"/>
  <c r="J1084" i="2"/>
  <c r="AF1083" i="2"/>
  <c r="AI1083" i="2" s="1"/>
  <c r="AE1083" i="2"/>
  <c r="AB1083" i="2"/>
  <c r="AA1083" i="2"/>
  <c r="AJ1083" i="2" s="1"/>
  <c r="J1083" i="2"/>
  <c r="AF1082" i="2"/>
  <c r="AI1082" i="2" s="1"/>
  <c r="AE1082" i="2"/>
  <c r="AB1082" i="2"/>
  <c r="AA1082" i="2"/>
  <c r="AJ1082" i="2" s="1"/>
  <c r="J1082" i="2"/>
  <c r="AF1081" i="2"/>
  <c r="AI1081" i="2" s="1"/>
  <c r="AE1081" i="2"/>
  <c r="AB1081" i="2"/>
  <c r="AA1081" i="2"/>
  <c r="AJ1081" i="2" s="1"/>
  <c r="J1081" i="2"/>
  <c r="AF1080" i="2"/>
  <c r="AI1080" i="2" s="1"/>
  <c r="AE1080" i="2"/>
  <c r="AB1080" i="2"/>
  <c r="AA1080" i="2"/>
  <c r="AJ1080" i="2" s="1"/>
  <c r="J1080" i="2"/>
  <c r="AF1079" i="2"/>
  <c r="AE1079" i="2"/>
  <c r="AB1079" i="2"/>
  <c r="AA1079" i="2"/>
  <c r="AJ1079" i="2" s="1"/>
  <c r="J1079" i="2"/>
  <c r="AF1078" i="2"/>
  <c r="AI1078" i="2" s="1"/>
  <c r="AE1078" i="2"/>
  <c r="AB1078" i="2"/>
  <c r="AA1078" i="2"/>
  <c r="AJ1078" i="2" s="1"/>
  <c r="J1078" i="2"/>
  <c r="AF1077" i="2"/>
  <c r="AI1077" i="2" s="1"/>
  <c r="AE1077" i="2"/>
  <c r="AB1077" i="2"/>
  <c r="AA1077" i="2"/>
  <c r="AJ1077" i="2" s="1"/>
  <c r="J1077" i="2"/>
  <c r="AF1076" i="2"/>
  <c r="AI1076" i="2" s="1"/>
  <c r="AE1076" i="2"/>
  <c r="AB1076" i="2"/>
  <c r="AA1076" i="2"/>
  <c r="AJ1076" i="2" s="1"/>
  <c r="J1076" i="2"/>
  <c r="AF1075" i="2"/>
  <c r="AI1075" i="2" s="1"/>
  <c r="AE1075" i="2"/>
  <c r="AB1075" i="2"/>
  <c r="AA1075" i="2"/>
  <c r="AJ1075" i="2" s="1"/>
  <c r="J1075" i="2"/>
  <c r="AF1074" i="2"/>
  <c r="AI1074" i="2" s="1"/>
  <c r="AE1074" i="2"/>
  <c r="AB1074" i="2"/>
  <c r="AA1074" i="2"/>
  <c r="AJ1074" i="2" s="1"/>
  <c r="J1074" i="2"/>
  <c r="AF1073" i="2"/>
  <c r="AE1073" i="2"/>
  <c r="AB1073" i="2"/>
  <c r="AA1073" i="2"/>
  <c r="AJ1073" i="2" s="1"/>
  <c r="J1073" i="2"/>
  <c r="AF1072" i="2"/>
  <c r="AG1072" i="2" s="1"/>
  <c r="AE1072" i="2"/>
  <c r="AB1072" i="2"/>
  <c r="AA1072" i="2"/>
  <c r="AJ1072" i="2" s="1"/>
  <c r="J1072" i="2"/>
  <c r="AF1071" i="2"/>
  <c r="AI1071" i="2" s="1"/>
  <c r="AE1071" i="2"/>
  <c r="AB1071" i="2"/>
  <c r="AA1071" i="2"/>
  <c r="AJ1071" i="2" s="1"/>
  <c r="J1071" i="2"/>
  <c r="AF1070" i="2"/>
  <c r="AE1070" i="2"/>
  <c r="AB1070" i="2"/>
  <c r="AA1070" i="2"/>
  <c r="AJ1070" i="2" s="1"/>
  <c r="J1070" i="2"/>
  <c r="AF1069" i="2"/>
  <c r="AI1069" i="2" s="1"/>
  <c r="AE1069" i="2"/>
  <c r="AB1069" i="2"/>
  <c r="AA1069" i="2"/>
  <c r="AJ1069" i="2" s="1"/>
  <c r="J1069" i="2"/>
  <c r="AF1068" i="2"/>
  <c r="AI1068" i="2" s="1"/>
  <c r="AE1068" i="2"/>
  <c r="AB1068" i="2"/>
  <c r="AA1068" i="2"/>
  <c r="AJ1068" i="2" s="1"/>
  <c r="J1068" i="2"/>
  <c r="AF1067" i="2"/>
  <c r="AI1067" i="2" s="1"/>
  <c r="AE1067" i="2"/>
  <c r="AB1067" i="2"/>
  <c r="AA1067" i="2"/>
  <c r="AJ1067" i="2" s="1"/>
  <c r="J1067" i="2"/>
  <c r="AF1066" i="2"/>
  <c r="AI1066" i="2" s="1"/>
  <c r="AE1066" i="2"/>
  <c r="AB1066" i="2"/>
  <c r="AA1066" i="2"/>
  <c r="AJ1066" i="2" s="1"/>
  <c r="J1066" i="2"/>
  <c r="AF1065" i="2"/>
  <c r="AI1065" i="2" s="1"/>
  <c r="AE1065" i="2"/>
  <c r="AB1065" i="2"/>
  <c r="AA1065" i="2"/>
  <c r="AJ1065" i="2" s="1"/>
  <c r="J1065" i="2"/>
  <c r="AF1064" i="2"/>
  <c r="AI1064" i="2" s="1"/>
  <c r="AE1064" i="2"/>
  <c r="AB1064" i="2"/>
  <c r="AA1064" i="2"/>
  <c r="AJ1064" i="2" s="1"/>
  <c r="J1064" i="2"/>
  <c r="AF1063" i="2"/>
  <c r="AI1063" i="2" s="1"/>
  <c r="AE1063" i="2"/>
  <c r="AB1063" i="2"/>
  <c r="AC1063" i="2" s="1"/>
  <c r="AA1063" i="2"/>
  <c r="AJ1063" i="2" s="1"/>
  <c r="AK1063" i="2" s="1"/>
  <c r="J1063" i="2"/>
  <c r="AF1062" i="2"/>
  <c r="AI1062" i="2" s="1"/>
  <c r="AE1062" i="2"/>
  <c r="AB1062" i="2"/>
  <c r="AA1062" i="2"/>
  <c r="AJ1062" i="2" s="1"/>
  <c r="J1062" i="2"/>
  <c r="AF1061" i="2"/>
  <c r="AI1061" i="2" s="1"/>
  <c r="AE1061" i="2"/>
  <c r="AB1061" i="2"/>
  <c r="AA1061" i="2"/>
  <c r="AJ1061" i="2" s="1"/>
  <c r="J1061" i="2"/>
  <c r="AF1060" i="2"/>
  <c r="AG1060" i="2" s="1"/>
  <c r="AE1060" i="2"/>
  <c r="AB1060" i="2"/>
  <c r="AA1060" i="2"/>
  <c r="AJ1060" i="2" s="1"/>
  <c r="J1060" i="2"/>
  <c r="AF1059" i="2"/>
  <c r="AE1059" i="2"/>
  <c r="AB1059" i="2"/>
  <c r="AC1059" i="2" s="1"/>
  <c r="AA1059" i="2"/>
  <c r="AJ1059" i="2" s="1"/>
  <c r="AK1059" i="2" s="1"/>
  <c r="J1059" i="2"/>
  <c r="AF1058" i="2"/>
  <c r="AI1058" i="2" s="1"/>
  <c r="AE1058" i="2"/>
  <c r="AB1058" i="2"/>
  <c r="AA1058" i="2"/>
  <c r="AJ1058" i="2" s="1"/>
  <c r="J1058" i="2"/>
  <c r="AF1057" i="2"/>
  <c r="AI1057" i="2" s="1"/>
  <c r="AE1057" i="2"/>
  <c r="AB1057" i="2"/>
  <c r="AA1057" i="2"/>
  <c r="AJ1057" i="2" s="1"/>
  <c r="J1057" i="2"/>
  <c r="AF1056" i="2"/>
  <c r="AI1056" i="2" s="1"/>
  <c r="AE1056" i="2"/>
  <c r="AB1056" i="2"/>
  <c r="AA1056" i="2"/>
  <c r="AJ1056" i="2" s="1"/>
  <c r="J1056" i="2"/>
  <c r="AF1055" i="2"/>
  <c r="AI1055" i="2" s="1"/>
  <c r="AE1055" i="2"/>
  <c r="AB1055" i="2"/>
  <c r="AA1055" i="2"/>
  <c r="AJ1055" i="2" s="1"/>
  <c r="J1055" i="2"/>
  <c r="AF1054" i="2"/>
  <c r="AG1054" i="2" s="1"/>
  <c r="AE1054" i="2"/>
  <c r="AB1054" i="2"/>
  <c r="AC1054" i="2" s="1"/>
  <c r="AA1054" i="2"/>
  <c r="AJ1054" i="2" s="1"/>
  <c r="AK1054" i="2" s="1"/>
  <c r="J1054" i="2"/>
  <c r="AF1053" i="2"/>
  <c r="AI1053" i="2" s="1"/>
  <c r="AE1053" i="2"/>
  <c r="AC1053" i="2"/>
  <c r="AB1053" i="2"/>
  <c r="AA1053" i="2"/>
  <c r="AJ1053" i="2" s="1"/>
  <c r="AK1053" i="2" s="1"/>
  <c r="J1053" i="2"/>
  <c r="AF1052" i="2"/>
  <c r="AI1052" i="2" s="1"/>
  <c r="AE1052" i="2"/>
  <c r="AB1052" i="2"/>
  <c r="AC2028" i="2" s="1"/>
  <c r="AD2028" i="2" s="1"/>
  <c r="AA1052" i="2"/>
  <c r="AJ1052" i="2" s="1"/>
  <c r="J1052" i="2"/>
  <c r="AF1051" i="2"/>
  <c r="AI1051" i="2" s="1"/>
  <c r="AE1051" i="2"/>
  <c r="AB1051" i="2"/>
  <c r="AA1051" i="2"/>
  <c r="AJ1051" i="2" s="1"/>
  <c r="J1051" i="2"/>
  <c r="AF1050" i="2"/>
  <c r="AI1050" i="2" s="1"/>
  <c r="AE1050" i="2"/>
  <c r="AB1050" i="2"/>
  <c r="AA1050" i="2"/>
  <c r="AJ1050" i="2" s="1"/>
  <c r="J1050" i="2"/>
  <c r="AF1049" i="2"/>
  <c r="AI1049" i="2" s="1"/>
  <c r="AE1049" i="2"/>
  <c r="AB1049" i="2"/>
  <c r="AA1049" i="2"/>
  <c r="AJ1049" i="2" s="1"/>
  <c r="J1049" i="2"/>
  <c r="AF1048" i="2"/>
  <c r="AG1048" i="2" s="1"/>
  <c r="AE1048" i="2"/>
  <c r="AB1048" i="2"/>
  <c r="AA1048" i="2"/>
  <c r="AJ1048" i="2" s="1"/>
  <c r="J1048" i="2"/>
  <c r="AF1047" i="2"/>
  <c r="AG1047" i="2" s="1"/>
  <c r="AE1047" i="2"/>
  <c r="AB1047" i="2"/>
  <c r="AA1047" i="2"/>
  <c r="AJ1047" i="2" s="1"/>
  <c r="J1047" i="2"/>
  <c r="AF1046" i="2"/>
  <c r="AI1046" i="2" s="1"/>
  <c r="AE1046" i="2"/>
  <c r="AB1046" i="2"/>
  <c r="AA1046" i="2"/>
  <c r="AJ1046" i="2" s="1"/>
  <c r="J1046" i="2"/>
  <c r="AF1045" i="2"/>
  <c r="AE1045" i="2"/>
  <c r="AB1045" i="2"/>
  <c r="AA1045" i="2"/>
  <c r="AJ1045" i="2" s="1"/>
  <c r="J1045" i="2"/>
  <c r="AF1044" i="2"/>
  <c r="AI1044" i="2" s="1"/>
  <c r="AE1044" i="2"/>
  <c r="AB1044" i="2"/>
  <c r="AA1044" i="2"/>
  <c r="AJ1044" i="2" s="1"/>
  <c r="J1044" i="2"/>
  <c r="AF1043" i="2"/>
  <c r="AI1043" i="2" s="1"/>
  <c r="AE1043" i="2"/>
  <c r="AB1043" i="2"/>
  <c r="AA1043" i="2"/>
  <c r="AJ1043" i="2" s="1"/>
  <c r="J1043" i="2"/>
  <c r="AF1042" i="2"/>
  <c r="AI1042" i="2" s="1"/>
  <c r="AE1042" i="2"/>
  <c r="AB1042" i="2"/>
  <c r="AA1042" i="2"/>
  <c r="AJ1042" i="2" s="1"/>
  <c r="J1042" i="2"/>
  <c r="AF1041" i="2"/>
  <c r="AI1041" i="2" s="1"/>
  <c r="AE1041" i="2"/>
  <c r="AB1041" i="2"/>
  <c r="AA1041" i="2"/>
  <c r="AJ1041" i="2" s="1"/>
  <c r="J1041" i="2"/>
  <c r="AF1040" i="2"/>
  <c r="AI1040" i="2" s="1"/>
  <c r="AE1040" i="2"/>
  <c r="AB1040" i="2"/>
  <c r="AA1040" i="2"/>
  <c r="AJ1040" i="2" s="1"/>
  <c r="J1040" i="2"/>
  <c r="AF1039" i="2"/>
  <c r="AE1039" i="2"/>
  <c r="AB1039" i="2"/>
  <c r="AA1039" i="2"/>
  <c r="AJ1039" i="2" s="1"/>
  <c r="J1039" i="2"/>
  <c r="AF1038" i="2"/>
  <c r="AG1038" i="2" s="1"/>
  <c r="AE1038" i="2"/>
  <c r="AB1038" i="2"/>
  <c r="AA1038" i="2"/>
  <c r="AJ1038" i="2" s="1"/>
  <c r="J1038" i="2"/>
  <c r="AF1037" i="2"/>
  <c r="AI1037" i="2" s="1"/>
  <c r="AE1037" i="2"/>
  <c r="AB1037" i="2"/>
  <c r="AA1037" i="2"/>
  <c r="AJ1037" i="2" s="1"/>
  <c r="J1037" i="2"/>
  <c r="AF1036" i="2"/>
  <c r="AI1036" i="2" s="1"/>
  <c r="AE1036" i="2"/>
  <c r="AB1036" i="2"/>
  <c r="AA1036" i="2"/>
  <c r="AJ1036" i="2" s="1"/>
  <c r="J1036" i="2"/>
  <c r="AF1035" i="2"/>
  <c r="AI1035" i="2" s="1"/>
  <c r="AE1035" i="2"/>
  <c r="AB1035" i="2"/>
  <c r="AA1035" i="2"/>
  <c r="AJ1035" i="2" s="1"/>
  <c r="J1035" i="2"/>
  <c r="AF1034" i="2"/>
  <c r="AI1034" i="2" s="1"/>
  <c r="AE1034" i="2"/>
  <c r="AC1034" i="2"/>
  <c r="AB1034" i="2"/>
  <c r="AA1034" i="2"/>
  <c r="AJ1034" i="2" s="1"/>
  <c r="J1034" i="2"/>
  <c r="AF1033" i="2"/>
  <c r="AI1033" i="2" s="1"/>
  <c r="AE1033" i="2"/>
  <c r="AB1033" i="2"/>
  <c r="AC1033" i="2" s="1"/>
  <c r="AA1033" i="2"/>
  <c r="AJ1033" i="2" s="1"/>
  <c r="AK1033" i="2" s="1"/>
  <c r="J1033" i="2"/>
  <c r="AF1032" i="2"/>
  <c r="AG1032" i="2" s="1"/>
  <c r="AE1032" i="2"/>
  <c r="AB1032" i="2"/>
  <c r="AA1032" i="2"/>
  <c r="AJ1032" i="2" s="1"/>
  <c r="J1032" i="2"/>
  <c r="AF1031" i="2"/>
  <c r="AG1031" i="2" s="1"/>
  <c r="AE1031" i="2"/>
  <c r="AB1031" i="2"/>
  <c r="AA1031" i="2"/>
  <c r="AJ1031" i="2" s="1"/>
  <c r="J1031" i="2"/>
  <c r="AF1030" i="2"/>
  <c r="AI1030" i="2" s="1"/>
  <c r="AE1030" i="2"/>
  <c r="AB1030" i="2"/>
  <c r="AA1030" i="2"/>
  <c r="AJ1030" i="2" s="1"/>
  <c r="J1030" i="2"/>
  <c r="AF1029" i="2"/>
  <c r="AG1029" i="2" s="1"/>
  <c r="AE1029" i="2"/>
  <c r="AB1029" i="2"/>
  <c r="AA1029" i="2"/>
  <c r="AJ1029" i="2" s="1"/>
  <c r="J1029" i="2"/>
  <c r="AF1028" i="2"/>
  <c r="AI1028" i="2" s="1"/>
  <c r="AE1028" i="2"/>
  <c r="AB1028" i="2"/>
  <c r="AA1028" i="2"/>
  <c r="AJ1028" i="2" s="1"/>
  <c r="J1028" i="2"/>
  <c r="AF1027" i="2"/>
  <c r="AI1027" i="2" s="1"/>
  <c r="AE1027" i="2"/>
  <c r="AB1027" i="2"/>
  <c r="AA1027" i="2"/>
  <c r="AJ1027" i="2" s="1"/>
  <c r="J1027" i="2"/>
  <c r="AF1026" i="2"/>
  <c r="AI1026" i="2" s="1"/>
  <c r="AE1026" i="2"/>
  <c r="AB1026" i="2"/>
  <c r="AA1026" i="2"/>
  <c r="AJ1026" i="2" s="1"/>
  <c r="J1026" i="2"/>
  <c r="AF1025" i="2"/>
  <c r="AI1025" i="2" s="1"/>
  <c r="AE1025" i="2"/>
  <c r="AB1025" i="2"/>
  <c r="AA1025" i="2"/>
  <c r="AJ1025" i="2" s="1"/>
  <c r="J1025" i="2"/>
  <c r="AF1024" i="2"/>
  <c r="AG1024" i="2" s="1"/>
  <c r="AE1024" i="2"/>
  <c r="AB1024" i="2"/>
  <c r="AA1024" i="2"/>
  <c r="AJ1024" i="2" s="1"/>
  <c r="J1024" i="2"/>
  <c r="AF1023" i="2"/>
  <c r="AG1023" i="2" s="1"/>
  <c r="AE1023" i="2"/>
  <c r="AB1023" i="2"/>
  <c r="AA1023" i="2"/>
  <c r="AJ1023" i="2" s="1"/>
  <c r="J1023" i="2"/>
  <c r="AF1022" i="2"/>
  <c r="AG1022" i="2" s="1"/>
  <c r="AE1022" i="2"/>
  <c r="AB1022" i="2"/>
  <c r="AA1022" i="2"/>
  <c r="AJ1022" i="2" s="1"/>
  <c r="J1022" i="2"/>
  <c r="AF1021" i="2"/>
  <c r="AG1021" i="2" s="1"/>
  <c r="AE1021" i="2"/>
  <c r="AB1021" i="2"/>
  <c r="AA1021" i="2"/>
  <c r="AJ1021" i="2" s="1"/>
  <c r="J1021" i="2"/>
  <c r="AF1020" i="2"/>
  <c r="AI1020" i="2" s="1"/>
  <c r="AE1020" i="2"/>
  <c r="AC1020" i="2"/>
  <c r="AD1020" i="2" s="1"/>
  <c r="AB1020" i="2"/>
  <c r="AA1020" i="2"/>
  <c r="AJ1020" i="2" s="1"/>
  <c r="AK1020" i="2" s="1"/>
  <c r="J1020" i="2"/>
  <c r="AF1019" i="2"/>
  <c r="AI1019" i="2" s="1"/>
  <c r="AE1019" i="2"/>
  <c r="AB1019" i="2"/>
  <c r="AC1019" i="2" s="1"/>
  <c r="AA1019" i="2"/>
  <c r="AJ1019" i="2" s="1"/>
  <c r="AK1019" i="2" s="1"/>
  <c r="J1019" i="2"/>
  <c r="AF1018" i="2"/>
  <c r="AI1018" i="2" s="1"/>
  <c r="AE1018" i="2"/>
  <c r="AB1018" i="2"/>
  <c r="AC1018" i="2" s="1"/>
  <c r="AA1018" i="2"/>
  <c r="AJ1018" i="2" s="1"/>
  <c r="AK1018" i="2" s="1"/>
  <c r="J1018" i="2"/>
  <c r="AF1017" i="2"/>
  <c r="AI1017" i="2" s="1"/>
  <c r="AE1017" i="2"/>
  <c r="AB1017" i="2"/>
  <c r="AA1017" i="2"/>
  <c r="AJ1017" i="2" s="1"/>
  <c r="J1017" i="2"/>
  <c r="AF1016" i="2"/>
  <c r="AI1016" i="2" s="1"/>
  <c r="AE1016" i="2"/>
  <c r="AB1016" i="2"/>
  <c r="AC1016" i="2" s="1"/>
  <c r="AD1016" i="2" s="1"/>
  <c r="AA1016" i="2"/>
  <c r="AJ1016" i="2" s="1"/>
  <c r="AK1016" i="2" s="1"/>
  <c r="J1016" i="2"/>
  <c r="AF1015" i="2"/>
  <c r="AI1015" i="2" s="1"/>
  <c r="AE1015" i="2"/>
  <c r="AB1015" i="2"/>
  <c r="AA1015" i="2"/>
  <c r="AJ1015" i="2" s="1"/>
  <c r="J1015" i="2"/>
  <c r="AF1014" i="2"/>
  <c r="AI1014" i="2" s="1"/>
  <c r="AE1014" i="2"/>
  <c r="AB1014" i="2"/>
  <c r="AC1014" i="2" s="1"/>
  <c r="AA1014" i="2"/>
  <c r="AJ1014" i="2" s="1"/>
  <c r="AK1014" i="2" s="1"/>
  <c r="J1014" i="2"/>
  <c r="AF1013" i="2"/>
  <c r="AI1013" i="2" s="1"/>
  <c r="AE1013" i="2"/>
  <c r="AB1013" i="2"/>
  <c r="AC1013" i="2" s="1"/>
  <c r="AA1013" i="2"/>
  <c r="AJ1013" i="2" s="1"/>
  <c r="AK1013" i="2" s="1"/>
  <c r="J1013" i="2"/>
  <c r="AF1012" i="2"/>
  <c r="AI1012" i="2" s="1"/>
  <c r="AE1012" i="2"/>
  <c r="AB1012" i="2"/>
  <c r="AA1012" i="2"/>
  <c r="AJ1012" i="2" s="1"/>
  <c r="J1012" i="2"/>
  <c r="AF1011" i="2"/>
  <c r="AI1011" i="2" s="1"/>
  <c r="AE1011" i="2"/>
  <c r="AB1011" i="2"/>
  <c r="AA1011" i="2"/>
  <c r="AJ1011" i="2" s="1"/>
  <c r="J1011" i="2"/>
  <c r="AF1010" i="2"/>
  <c r="AG1010" i="2" s="1"/>
  <c r="AE1010" i="2"/>
  <c r="AB1010" i="2"/>
  <c r="AA1010" i="2"/>
  <c r="AJ1010" i="2" s="1"/>
  <c r="J1010" i="2"/>
  <c r="AF1009" i="2"/>
  <c r="AI1009" i="2" s="1"/>
  <c r="AE1009" i="2"/>
  <c r="AB1009" i="2"/>
  <c r="AA1009" i="2"/>
  <c r="AJ1009" i="2" s="1"/>
  <c r="J1009" i="2"/>
  <c r="AF1008" i="2"/>
  <c r="AI1008" i="2" s="1"/>
  <c r="AE1008" i="2"/>
  <c r="AB1008" i="2"/>
  <c r="AC1008" i="2" s="1"/>
  <c r="AD1008" i="2" s="1"/>
  <c r="AA1008" i="2"/>
  <c r="AJ1008" i="2" s="1"/>
  <c r="AK1008" i="2" s="1"/>
  <c r="J1008" i="2"/>
  <c r="AF1007" i="2"/>
  <c r="AI1007" i="2" s="1"/>
  <c r="AE1007" i="2"/>
  <c r="AB1007" i="2"/>
  <c r="AA1007" i="2"/>
  <c r="AJ1007" i="2" s="1"/>
  <c r="J1007" i="2"/>
  <c r="AF1006" i="2"/>
  <c r="AI1006" i="2" s="1"/>
  <c r="AE1006" i="2"/>
  <c r="AB1006" i="2"/>
  <c r="AC1006" i="2" s="1"/>
  <c r="AA1006" i="2"/>
  <c r="AJ1006" i="2" s="1"/>
  <c r="AK1006" i="2" s="1"/>
  <c r="J1006" i="2"/>
  <c r="AF1005" i="2"/>
  <c r="AI1005" i="2" s="1"/>
  <c r="AE1005" i="2"/>
  <c r="AB1005" i="2"/>
  <c r="AC1005" i="2" s="1"/>
  <c r="AA1005" i="2"/>
  <c r="AJ1005" i="2" s="1"/>
  <c r="AK1005" i="2" s="1"/>
  <c r="J1005" i="2"/>
  <c r="AF1004" i="2"/>
  <c r="AI1004" i="2" s="1"/>
  <c r="AE1004" i="2"/>
  <c r="AB1004" i="2"/>
  <c r="AA1004" i="2"/>
  <c r="AJ1004" i="2" s="1"/>
  <c r="J1004" i="2"/>
  <c r="AF1003" i="2"/>
  <c r="AI1003" i="2" s="1"/>
  <c r="AE1003" i="2"/>
  <c r="AB1003" i="2"/>
  <c r="AA1003" i="2"/>
  <c r="AJ1003" i="2" s="1"/>
  <c r="J1003" i="2"/>
  <c r="AF1002" i="2"/>
  <c r="AI1002" i="2" s="1"/>
  <c r="AE1002" i="2"/>
  <c r="AB1002" i="2"/>
  <c r="AA1002" i="2"/>
  <c r="AJ1002" i="2" s="1"/>
  <c r="J1002" i="2"/>
  <c r="AF1001" i="2"/>
  <c r="AI1001" i="2" s="1"/>
  <c r="AE1001" i="2"/>
  <c r="AB1001" i="2"/>
  <c r="AA1001" i="2"/>
  <c r="AJ1001" i="2" s="1"/>
  <c r="J1001" i="2"/>
  <c r="AF1000" i="2"/>
  <c r="AI1000" i="2" s="1"/>
  <c r="AE1000" i="2"/>
  <c r="AB1000" i="2"/>
  <c r="AA1000" i="2"/>
  <c r="AJ1000" i="2" s="1"/>
  <c r="J1000" i="2"/>
  <c r="AF999" i="2"/>
  <c r="AI999" i="2" s="1"/>
  <c r="AE999" i="2"/>
  <c r="AB999" i="2"/>
  <c r="AA999" i="2"/>
  <c r="AJ999" i="2" s="1"/>
  <c r="J999" i="2"/>
  <c r="AF998" i="2"/>
  <c r="AG998" i="2" s="1"/>
  <c r="AE998" i="2"/>
  <c r="AB998" i="2"/>
  <c r="AA998" i="2"/>
  <c r="AJ998" i="2" s="1"/>
  <c r="J998" i="2"/>
  <c r="AF997" i="2"/>
  <c r="AI997" i="2" s="1"/>
  <c r="AE997" i="2"/>
  <c r="AB997" i="2"/>
  <c r="AA997" i="2"/>
  <c r="AJ997" i="2" s="1"/>
  <c r="J997" i="2"/>
  <c r="AF996" i="2"/>
  <c r="AG996" i="2" s="1"/>
  <c r="AE996" i="2"/>
  <c r="AB996" i="2"/>
  <c r="AA996" i="2"/>
  <c r="AJ996" i="2" s="1"/>
  <c r="J996" i="2"/>
  <c r="AF995" i="2"/>
  <c r="AI995" i="2" s="1"/>
  <c r="AE995" i="2"/>
  <c r="AB995" i="2"/>
  <c r="AA995" i="2"/>
  <c r="AJ995" i="2" s="1"/>
  <c r="J995" i="2"/>
  <c r="AF994" i="2"/>
  <c r="AI994" i="2" s="1"/>
  <c r="AE994" i="2"/>
  <c r="AB994" i="2"/>
  <c r="AC2162" i="2" s="1"/>
  <c r="AD2162" i="2" s="1"/>
  <c r="AA994" i="2"/>
  <c r="AJ994" i="2" s="1"/>
  <c r="J994" i="2"/>
  <c r="AF993" i="2"/>
  <c r="AI993" i="2" s="1"/>
  <c r="AE993" i="2"/>
  <c r="AB993" i="2"/>
  <c r="AA993" i="2"/>
  <c r="AJ993" i="2" s="1"/>
  <c r="J993" i="2"/>
  <c r="AF992" i="2"/>
  <c r="AG992" i="2" s="1"/>
  <c r="AE992" i="2"/>
  <c r="AB992" i="2"/>
  <c r="AA992" i="2"/>
  <c r="AJ992" i="2" s="1"/>
  <c r="J992" i="2"/>
  <c r="AF991" i="2"/>
  <c r="AI991" i="2" s="1"/>
  <c r="AE991" i="2"/>
  <c r="AB991" i="2"/>
  <c r="AA991" i="2"/>
  <c r="AJ991" i="2" s="1"/>
  <c r="J991" i="2"/>
  <c r="AF990" i="2"/>
  <c r="AI990" i="2" s="1"/>
  <c r="AE990" i="2"/>
  <c r="AB990" i="2"/>
  <c r="AA990" i="2"/>
  <c r="AJ990" i="2" s="1"/>
  <c r="J990" i="2"/>
  <c r="AF989" i="2"/>
  <c r="AI989" i="2" s="1"/>
  <c r="AE989" i="2"/>
  <c r="AB989" i="2"/>
  <c r="AA989" i="2"/>
  <c r="AJ989" i="2" s="1"/>
  <c r="J989" i="2"/>
  <c r="AF988" i="2"/>
  <c r="AI988" i="2" s="1"/>
  <c r="AE988" i="2"/>
  <c r="AB988" i="2"/>
  <c r="AA988" i="2"/>
  <c r="AJ988" i="2" s="1"/>
  <c r="J988" i="2"/>
  <c r="AF987" i="2"/>
  <c r="AI987" i="2" s="1"/>
  <c r="AE987" i="2"/>
  <c r="AB987" i="2"/>
  <c r="AA987" i="2"/>
  <c r="AJ987" i="2" s="1"/>
  <c r="J987" i="2"/>
  <c r="AF986" i="2"/>
  <c r="AI986" i="2" s="1"/>
  <c r="AE986" i="2"/>
  <c r="AB986" i="2"/>
  <c r="AA986" i="2"/>
  <c r="AJ986" i="2" s="1"/>
  <c r="J986" i="2"/>
  <c r="AF985" i="2"/>
  <c r="AI985" i="2" s="1"/>
  <c r="AE985" i="2"/>
  <c r="AB985" i="2"/>
  <c r="AA985" i="2"/>
  <c r="AJ985" i="2" s="1"/>
  <c r="J985" i="2"/>
  <c r="AF984" i="2"/>
  <c r="AI984" i="2" s="1"/>
  <c r="AE984" i="2"/>
  <c r="AB984" i="2"/>
  <c r="AA984" i="2"/>
  <c r="AJ984" i="2" s="1"/>
  <c r="J984" i="2"/>
  <c r="AF983" i="2"/>
  <c r="AI983" i="2" s="1"/>
  <c r="AE983" i="2"/>
  <c r="AB983" i="2"/>
  <c r="AA983" i="2"/>
  <c r="AJ983" i="2" s="1"/>
  <c r="J983" i="2"/>
  <c r="AF982" i="2"/>
  <c r="AI982" i="2" s="1"/>
  <c r="AE982" i="2"/>
  <c r="AB982" i="2"/>
  <c r="AA982" i="2"/>
  <c r="AJ982" i="2" s="1"/>
  <c r="J982" i="2"/>
  <c r="AF981" i="2"/>
  <c r="AI981" i="2" s="1"/>
  <c r="AE981" i="2"/>
  <c r="AB981" i="2"/>
  <c r="AA981" i="2"/>
  <c r="AJ981" i="2" s="1"/>
  <c r="J981" i="2"/>
  <c r="AF980" i="2"/>
  <c r="AI980" i="2" s="1"/>
  <c r="AE980" i="2"/>
  <c r="AB980" i="2"/>
  <c r="AA980" i="2"/>
  <c r="AJ980" i="2" s="1"/>
  <c r="J980" i="2"/>
  <c r="AF979" i="2"/>
  <c r="AI979" i="2" s="1"/>
  <c r="AE979" i="2"/>
  <c r="AB979" i="2"/>
  <c r="AA979" i="2"/>
  <c r="AJ979" i="2" s="1"/>
  <c r="J979" i="2"/>
  <c r="AF978" i="2"/>
  <c r="AI978" i="2" s="1"/>
  <c r="AE978" i="2"/>
  <c r="AB978" i="2"/>
  <c r="AA978" i="2"/>
  <c r="AJ978" i="2" s="1"/>
  <c r="J978" i="2"/>
  <c r="AF977" i="2"/>
  <c r="AI977" i="2" s="1"/>
  <c r="AE977" i="2"/>
  <c r="AB977" i="2"/>
  <c r="AA977" i="2"/>
  <c r="AJ977" i="2" s="1"/>
  <c r="J977" i="2"/>
  <c r="AF976" i="2"/>
  <c r="AG976" i="2" s="1"/>
  <c r="AE976" i="2"/>
  <c r="AB976" i="2"/>
  <c r="AA976" i="2"/>
  <c r="AJ976" i="2" s="1"/>
  <c r="J976" i="2"/>
  <c r="AF975" i="2"/>
  <c r="AI975" i="2" s="1"/>
  <c r="AE975" i="2"/>
  <c r="AB975" i="2"/>
  <c r="AA975" i="2"/>
  <c r="AJ975" i="2" s="1"/>
  <c r="J975" i="2"/>
  <c r="AF974" i="2"/>
  <c r="AI974" i="2" s="1"/>
  <c r="AE974" i="2"/>
  <c r="AB974" i="2"/>
  <c r="AA974" i="2"/>
  <c r="AJ974" i="2" s="1"/>
  <c r="J974" i="2"/>
  <c r="AF973" i="2"/>
  <c r="AI973" i="2" s="1"/>
  <c r="AE973" i="2"/>
  <c r="AB973" i="2"/>
  <c r="AA973" i="2"/>
  <c r="AJ973" i="2" s="1"/>
  <c r="J973" i="2"/>
  <c r="AF972" i="2"/>
  <c r="AI972" i="2" s="1"/>
  <c r="AE972" i="2"/>
  <c r="AB972" i="2"/>
  <c r="AA972" i="2"/>
  <c r="AJ972" i="2" s="1"/>
  <c r="J972" i="2"/>
  <c r="AF971" i="2"/>
  <c r="AI971" i="2" s="1"/>
  <c r="AE971" i="2"/>
  <c r="AC971" i="2"/>
  <c r="AB971" i="2"/>
  <c r="AA971" i="2"/>
  <c r="AJ971" i="2" s="1"/>
  <c r="AK971" i="2" s="1"/>
  <c r="J971" i="2"/>
  <c r="AF970" i="2"/>
  <c r="AG970" i="2" s="1"/>
  <c r="AE970" i="2"/>
  <c r="AB970" i="2"/>
  <c r="AA970" i="2"/>
  <c r="AJ970" i="2" s="1"/>
  <c r="J970" i="2"/>
  <c r="AF969" i="2"/>
  <c r="AI969" i="2" s="1"/>
  <c r="AE969" i="2"/>
  <c r="AB969" i="2"/>
  <c r="AA969" i="2"/>
  <c r="AJ969" i="2" s="1"/>
  <c r="J969" i="2"/>
  <c r="AF968" i="2"/>
  <c r="AI968" i="2" s="1"/>
  <c r="AE968" i="2"/>
  <c r="AB968" i="2"/>
  <c r="AA968" i="2"/>
  <c r="AJ968" i="2" s="1"/>
  <c r="J968" i="2"/>
  <c r="AF967" i="2"/>
  <c r="AI967" i="2" s="1"/>
  <c r="AE967" i="2"/>
  <c r="AB967" i="2"/>
  <c r="AA967" i="2"/>
  <c r="AJ967" i="2" s="1"/>
  <c r="J967" i="2"/>
  <c r="AF966" i="2"/>
  <c r="AI966" i="2" s="1"/>
  <c r="AE966" i="2"/>
  <c r="AB966" i="2"/>
  <c r="AA966" i="2"/>
  <c r="AJ966" i="2" s="1"/>
  <c r="J966" i="2"/>
  <c r="AF965" i="2"/>
  <c r="AI965" i="2" s="1"/>
  <c r="AE965" i="2"/>
  <c r="AB965" i="2"/>
  <c r="AA965" i="2"/>
  <c r="AJ965" i="2" s="1"/>
  <c r="J965" i="2"/>
  <c r="AF964" i="2"/>
  <c r="AI964" i="2" s="1"/>
  <c r="AE964" i="2"/>
  <c r="AB964" i="2"/>
  <c r="AA964" i="2"/>
  <c r="AJ964" i="2" s="1"/>
  <c r="J964" i="2"/>
  <c r="AF963" i="2"/>
  <c r="AI963" i="2" s="1"/>
  <c r="AE963" i="2"/>
  <c r="AB963" i="2"/>
  <c r="AA963" i="2"/>
  <c r="AJ963" i="2" s="1"/>
  <c r="J963" i="2"/>
  <c r="AF962" i="2"/>
  <c r="AI962" i="2" s="1"/>
  <c r="AE962" i="2"/>
  <c r="AB962" i="2"/>
  <c r="AC962" i="2" s="1"/>
  <c r="AA962" i="2"/>
  <c r="AJ962" i="2" s="1"/>
  <c r="AK962" i="2" s="1"/>
  <c r="J962" i="2"/>
  <c r="AF961" i="2"/>
  <c r="AI961" i="2" s="1"/>
  <c r="AE961" i="2"/>
  <c r="AB961" i="2"/>
  <c r="AA961" i="2"/>
  <c r="AJ961" i="2" s="1"/>
  <c r="J961" i="2"/>
  <c r="AF960" i="2"/>
  <c r="AI960" i="2" s="1"/>
  <c r="AE960" i="2"/>
  <c r="AB960" i="2"/>
  <c r="AA960" i="2"/>
  <c r="AJ960" i="2" s="1"/>
  <c r="J960" i="2"/>
  <c r="AF959" i="2"/>
  <c r="AI959" i="2" s="1"/>
  <c r="AE959" i="2"/>
  <c r="AB959" i="2"/>
  <c r="AA959" i="2"/>
  <c r="AJ959" i="2" s="1"/>
  <c r="J959" i="2"/>
  <c r="AF958" i="2"/>
  <c r="AI958" i="2" s="1"/>
  <c r="AE958" i="2"/>
  <c r="AB958" i="2"/>
  <c r="AA958" i="2"/>
  <c r="AJ958" i="2" s="1"/>
  <c r="J958" i="2"/>
  <c r="AF957" i="2"/>
  <c r="AI957" i="2" s="1"/>
  <c r="AE957" i="2"/>
  <c r="AB957" i="2"/>
  <c r="AC957" i="2" s="1"/>
  <c r="AA957" i="2"/>
  <c r="AJ957" i="2" s="1"/>
  <c r="AK957" i="2" s="1"/>
  <c r="J957" i="2"/>
  <c r="AF956" i="2"/>
  <c r="AG956" i="2" s="1"/>
  <c r="AE956" i="2"/>
  <c r="AB956" i="2"/>
  <c r="AA956" i="2"/>
  <c r="AJ956" i="2" s="1"/>
  <c r="J956" i="2"/>
  <c r="AF955" i="2"/>
  <c r="AG955" i="2" s="1"/>
  <c r="AE955" i="2"/>
  <c r="AB955" i="2"/>
  <c r="AA955" i="2"/>
  <c r="AJ955" i="2" s="1"/>
  <c r="J955" i="2"/>
  <c r="AF954" i="2"/>
  <c r="AI954" i="2" s="1"/>
  <c r="AE954" i="2"/>
  <c r="AB954" i="2"/>
  <c r="AA954" i="2"/>
  <c r="AJ954" i="2" s="1"/>
  <c r="J954" i="2"/>
  <c r="AF953" i="2"/>
  <c r="AG953" i="2" s="1"/>
  <c r="AE953" i="2"/>
  <c r="AB953" i="2"/>
  <c r="AA953" i="2"/>
  <c r="AJ953" i="2" s="1"/>
  <c r="J953" i="2"/>
  <c r="AF952" i="2"/>
  <c r="AI952" i="2" s="1"/>
  <c r="AE952" i="2"/>
  <c r="AB952" i="2"/>
  <c r="AA952" i="2"/>
  <c r="AJ952" i="2" s="1"/>
  <c r="J952" i="2"/>
  <c r="AF951" i="2"/>
  <c r="AI951" i="2" s="1"/>
  <c r="AE951" i="2"/>
  <c r="AB951" i="2"/>
  <c r="AA951" i="2"/>
  <c r="AJ951" i="2" s="1"/>
  <c r="J951" i="2"/>
  <c r="AF950" i="2"/>
  <c r="AG950" i="2" s="1"/>
  <c r="AE950" i="2"/>
  <c r="AB950" i="2"/>
  <c r="AC2373" i="2" s="1"/>
  <c r="AD2373" i="2" s="1"/>
  <c r="AA950" i="2"/>
  <c r="AJ950" i="2" s="1"/>
  <c r="J950" i="2"/>
  <c r="AF949" i="2"/>
  <c r="AI949" i="2" s="1"/>
  <c r="AE949" i="2"/>
  <c r="AB949" i="2"/>
  <c r="AA949" i="2"/>
  <c r="AJ949" i="2" s="1"/>
  <c r="J949" i="2"/>
  <c r="AF948" i="2"/>
  <c r="AG948" i="2" s="1"/>
  <c r="AE948" i="2"/>
  <c r="AB948" i="2"/>
  <c r="AA948" i="2"/>
  <c r="AJ948" i="2" s="1"/>
  <c r="J948" i="2"/>
  <c r="AF947" i="2"/>
  <c r="AE947" i="2"/>
  <c r="AB947" i="2"/>
  <c r="AA947" i="2"/>
  <c r="AJ947" i="2" s="1"/>
  <c r="J947" i="2"/>
  <c r="AF946" i="2"/>
  <c r="AI946" i="2" s="1"/>
  <c r="AE946" i="2"/>
  <c r="AB946" i="2"/>
  <c r="AA946" i="2"/>
  <c r="AJ946" i="2" s="1"/>
  <c r="J946" i="2"/>
  <c r="AF945" i="2"/>
  <c r="AG945" i="2" s="1"/>
  <c r="AE945" i="2"/>
  <c r="AB945" i="2"/>
  <c r="AA945" i="2"/>
  <c r="AJ945" i="2" s="1"/>
  <c r="J945" i="2"/>
  <c r="AF944" i="2"/>
  <c r="AI944" i="2" s="1"/>
  <c r="AE944" i="2"/>
  <c r="AB944" i="2"/>
  <c r="AA944" i="2"/>
  <c r="AJ944" i="2" s="1"/>
  <c r="J944" i="2"/>
  <c r="AF943" i="2"/>
  <c r="AI943" i="2" s="1"/>
  <c r="AE943" i="2"/>
  <c r="AB943" i="2"/>
  <c r="AA943" i="2"/>
  <c r="AJ943" i="2" s="1"/>
  <c r="J943" i="2"/>
  <c r="AF942" i="2"/>
  <c r="AI942" i="2" s="1"/>
  <c r="AE942" i="2"/>
  <c r="AB942" i="2"/>
  <c r="AA942" i="2"/>
  <c r="AJ942" i="2" s="1"/>
  <c r="J942" i="2"/>
  <c r="AL1922" i="2" s="1"/>
  <c r="AF941" i="2"/>
  <c r="AI941" i="2" s="1"/>
  <c r="AE941" i="2"/>
  <c r="AB941" i="2"/>
  <c r="AA941" i="2"/>
  <c r="AJ941" i="2" s="1"/>
  <c r="J941" i="2"/>
  <c r="AF940" i="2"/>
  <c r="AG940" i="2" s="1"/>
  <c r="AE940" i="2"/>
  <c r="AC940" i="2"/>
  <c r="AB940" i="2"/>
  <c r="AC1166" i="2" s="1"/>
  <c r="AD1166" i="2" s="1"/>
  <c r="AA940" i="2"/>
  <c r="AJ940" i="2" s="1"/>
  <c r="J940" i="2"/>
  <c r="AF939" i="2"/>
  <c r="AE939" i="2"/>
  <c r="AB939" i="2"/>
  <c r="AA939" i="2"/>
  <c r="AJ939" i="2" s="1"/>
  <c r="J939" i="2"/>
  <c r="AF938" i="2"/>
  <c r="AI938" i="2" s="1"/>
  <c r="AE938" i="2"/>
  <c r="AB938" i="2"/>
  <c r="AA938" i="2"/>
  <c r="AJ938" i="2" s="1"/>
  <c r="J938" i="2"/>
  <c r="AF937" i="2"/>
  <c r="AG937" i="2" s="1"/>
  <c r="AE937" i="2"/>
  <c r="AB937" i="2"/>
  <c r="AC937" i="2" s="1"/>
  <c r="AD937" i="2" s="1"/>
  <c r="AA937" i="2"/>
  <c r="AJ937" i="2" s="1"/>
  <c r="AK937" i="2" s="1"/>
  <c r="J937" i="2"/>
  <c r="AF936" i="2"/>
  <c r="AI936" i="2" s="1"/>
  <c r="AE936" i="2"/>
  <c r="AB936" i="2"/>
  <c r="AA936" i="2"/>
  <c r="AJ936" i="2" s="1"/>
  <c r="J936" i="2"/>
  <c r="AF935" i="2"/>
  <c r="AI935" i="2" s="1"/>
  <c r="AE935" i="2"/>
  <c r="AB935" i="2"/>
  <c r="AA935" i="2"/>
  <c r="AJ935" i="2" s="1"/>
  <c r="J935" i="2"/>
  <c r="AF934" i="2"/>
  <c r="AG934" i="2" s="1"/>
  <c r="AE934" i="2"/>
  <c r="AB934" i="2"/>
  <c r="AA934" i="2"/>
  <c r="AJ934" i="2" s="1"/>
  <c r="J934" i="2"/>
  <c r="AF933" i="2"/>
  <c r="AI933" i="2" s="1"/>
  <c r="AE933" i="2"/>
  <c r="AB933" i="2"/>
  <c r="AA933" i="2"/>
  <c r="AJ933" i="2" s="1"/>
  <c r="J933" i="2"/>
  <c r="AF932" i="2"/>
  <c r="AG932" i="2" s="1"/>
  <c r="AE932" i="2"/>
  <c r="AB932" i="2"/>
  <c r="AA932" i="2"/>
  <c r="AJ932" i="2" s="1"/>
  <c r="J932" i="2"/>
  <c r="AF931" i="2"/>
  <c r="AE931" i="2"/>
  <c r="AB931" i="2"/>
  <c r="AA931" i="2"/>
  <c r="AJ931" i="2" s="1"/>
  <c r="J931" i="2"/>
  <c r="AF930" i="2"/>
  <c r="AI930" i="2" s="1"/>
  <c r="AE930" i="2"/>
  <c r="AB930" i="2"/>
  <c r="AA930" i="2"/>
  <c r="AJ930" i="2" s="1"/>
  <c r="J930" i="2"/>
  <c r="AF929" i="2"/>
  <c r="AI929" i="2" s="1"/>
  <c r="AE929" i="2"/>
  <c r="AB929" i="2"/>
  <c r="AA929" i="2"/>
  <c r="AJ929" i="2" s="1"/>
  <c r="J929" i="2"/>
  <c r="AF928" i="2"/>
  <c r="AI928" i="2" s="1"/>
  <c r="AE928" i="2"/>
  <c r="AB928" i="2"/>
  <c r="AA928" i="2"/>
  <c r="AJ928" i="2" s="1"/>
  <c r="J928" i="2"/>
  <c r="AL1190" i="2" s="1"/>
  <c r="AF927" i="2"/>
  <c r="AE927" i="2"/>
  <c r="AB927" i="2"/>
  <c r="AA927" i="2"/>
  <c r="AJ927" i="2" s="1"/>
  <c r="J927" i="2"/>
  <c r="AF926" i="2"/>
  <c r="AG926" i="2" s="1"/>
  <c r="AE926" i="2"/>
  <c r="AB926" i="2"/>
  <c r="AA926" i="2"/>
  <c r="AJ926" i="2" s="1"/>
  <c r="J926" i="2"/>
  <c r="AF925" i="2"/>
  <c r="AI925" i="2" s="1"/>
  <c r="AE925" i="2"/>
  <c r="AB925" i="2"/>
  <c r="AA925" i="2"/>
  <c r="AJ925" i="2" s="1"/>
  <c r="J925" i="2"/>
  <c r="AF924" i="2"/>
  <c r="AI924" i="2" s="1"/>
  <c r="AE924" i="2"/>
  <c r="AB924" i="2"/>
  <c r="AA924" i="2"/>
  <c r="AJ924" i="2" s="1"/>
  <c r="J924" i="2"/>
  <c r="AF923" i="2"/>
  <c r="AE923" i="2"/>
  <c r="AB923" i="2"/>
  <c r="AC923" i="2" s="1"/>
  <c r="AA923" i="2"/>
  <c r="AJ923" i="2" s="1"/>
  <c r="AK923" i="2" s="1"/>
  <c r="J923" i="2"/>
  <c r="AF922" i="2"/>
  <c r="AI922" i="2" s="1"/>
  <c r="AE922" i="2"/>
  <c r="AB922" i="2"/>
  <c r="AA922" i="2"/>
  <c r="AJ922" i="2" s="1"/>
  <c r="J922" i="2"/>
  <c r="AF921" i="2"/>
  <c r="AI921" i="2" s="1"/>
  <c r="AE921" i="2"/>
  <c r="AB921" i="2"/>
  <c r="AA921" i="2"/>
  <c r="AJ921" i="2" s="1"/>
  <c r="J921" i="2"/>
  <c r="AF920" i="2"/>
  <c r="AG920" i="2" s="1"/>
  <c r="AE920" i="2"/>
  <c r="AB920" i="2"/>
  <c r="AA920" i="2"/>
  <c r="AJ920" i="2" s="1"/>
  <c r="J920" i="2"/>
  <c r="AF919" i="2"/>
  <c r="AE919" i="2"/>
  <c r="AB919" i="2"/>
  <c r="AA919" i="2"/>
  <c r="AJ919" i="2" s="1"/>
  <c r="J919" i="2"/>
  <c r="AF918" i="2"/>
  <c r="AI918" i="2" s="1"/>
  <c r="AE918" i="2"/>
  <c r="AB918" i="2"/>
  <c r="AC918" i="2" s="1"/>
  <c r="AD918" i="2" s="1"/>
  <c r="AA918" i="2"/>
  <c r="AJ918" i="2" s="1"/>
  <c r="AK918" i="2" s="1"/>
  <c r="J918" i="2"/>
  <c r="AF917" i="2"/>
  <c r="AI917" i="2" s="1"/>
  <c r="AE917" i="2"/>
  <c r="AB917" i="2"/>
  <c r="AA917" i="2"/>
  <c r="AJ917" i="2" s="1"/>
  <c r="J917" i="2"/>
  <c r="AF916" i="2"/>
  <c r="AI916" i="2" s="1"/>
  <c r="AE916" i="2"/>
  <c r="AB916" i="2"/>
  <c r="AA916" i="2"/>
  <c r="AJ916" i="2" s="1"/>
  <c r="J916" i="2"/>
  <c r="AF915" i="2"/>
  <c r="AE915" i="2"/>
  <c r="AB915" i="2"/>
  <c r="AA915" i="2"/>
  <c r="AJ915" i="2" s="1"/>
  <c r="J915" i="2"/>
  <c r="AF914" i="2"/>
  <c r="AI914" i="2" s="1"/>
  <c r="AE914" i="2"/>
  <c r="AB914" i="2"/>
  <c r="AA914" i="2"/>
  <c r="AJ914" i="2" s="1"/>
  <c r="J914" i="2"/>
  <c r="AF913" i="2"/>
  <c r="AI913" i="2" s="1"/>
  <c r="AE913" i="2"/>
  <c r="AB913" i="2"/>
  <c r="AA913" i="2"/>
  <c r="AJ913" i="2" s="1"/>
  <c r="J913" i="2"/>
  <c r="AF912" i="2"/>
  <c r="AI912" i="2" s="1"/>
  <c r="AE912" i="2"/>
  <c r="AB912" i="2"/>
  <c r="AA912" i="2"/>
  <c r="AJ912" i="2" s="1"/>
  <c r="J912" i="2"/>
  <c r="AF911" i="2"/>
  <c r="AE911" i="2"/>
  <c r="AB911" i="2"/>
  <c r="AA911" i="2"/>
  <c r="AJ911" i="2" s="1"/>
  <c r="J911" i="2"/>
  <c r="AF910" i="2"/>
  <c r="AI910" i="2" s="1"/>
  <c r="AE910" i="2"/>
  <c r="AB910" i="2"/>
  <c r="AA910" i="2"/>
  <c r="AJ910" i="2" s="1"/>
  <c r="J910" i="2"/>
  <c r="AF909" i="2"/>
  <c r="AI909" i="2" s="1"/>
  <c r="AE909" i="2"/>
  <c r="AB909" i="2"/>
  <c r="AA909" i="2"/>
  <c r="AJ909" i="2" s="1"/>
  <c r="J909" i="2"/>
  <c r="AF908" i="2"/>
  <c r="AI908" i="2" s="1"/>
  <c r="AE908" i="2"/>
  <c r="AB908" i="2"/>
  <c r="AA908" i="2"/>
  <c r="AJ908" i="2" s="1"/>
  <c r="J908" i="2"/>
  <c r="AF907" i="2"/>
  <c r="AI907" i="2" s="1"/>
  <c r="AE907" i="2"/>
  <c r="AB907" i="2"/>
  <c r="AA907" i="2"/>
  <c r="AJ907" i="2" s="1"/>
  <c r="J907" i="2"/>
  <c r="AF906" i="2"/>
  <c r="AG906" i="2" s="1"/>
  <c r="AE906" i="2"/>
  <c r="AB906" i="2"/>
  <c r="AA906" i="2"/>
  <c r="AJ906" i="2" s="1"/>
  <c r="J906" i="2"/>
  <c r="AF905" i="2"/>
  <c r="AI905" i="2" s="1"/>
  <c r="AE905" i="2"/>
  <c r="AB905" i="2"/>
  <c r="AA905" i="2"/>
  <c r="AJ905" i="2" s="1"/>
  <c r="J905" i="2"/>
  <c r="AF904" i="2"/>
  <c r="AI904" i="2" s="1"/>
  <c r="AE904" i="2"/>
  <c r="AB904" i="2"/>
  <c r="AC904" i="2" s="1"/>
  <c r="AA904" i="2"/>
  <c r="J904" i="2"/>
  <c r="AF903" i="2"/>
  <c r="AI903" i="2" s="1"/>
  <c r="AE903" i="2"/>
  <c r="AB903" i="2"/>
  <c r="AA903" i="2"/>
  <c r="AJ903" i="2" s="1"/>
  <c r="J903" i="2"/>
  <c r="AF902" i="2"/>
  <c r="AI902" i="2" s="1"/>
  <c r="AE902" i="2"/>
  <c r="AB902" i="2"/>
  <c r="AA902" i="2"/>
  <c r="AJ902" i="2" s="1"/>
  <c r="J902" i="2"/>
  <c r="AF901" i="2"/>
  <c r="AI901" i="2" s="1"/>
  <c r="AE901" i="2"/>
  <c r="AB901" i="2"/>
  <c r="AA901" i="2"/>
  <c r="AJ901" i="2" s="1"/>
  <c r="J901" i="2"/>
  <c r="AF900" i="2"/>
  <c r="AI900" i="2" s="1"/>
  <c r="AE900" i="2"/>
  <c r="AB900" i="2"/>
  <c r="AA900" i="2"/>
  <c r="AJ900" i="2" s="1"/>
  <c r="J900" i="2"/>
  <c r="AF899" i="2"/>
  <c r="AI899" i="2" s="1"/>
  <c r="AE899" i="2"/>
  <c r="AB899" i="2"/>
  <c r="AA899" i="2"/>
  <c r="AJ899" i="2" s="1"/>
  <c r="J899" i="2"/>
  <c r="AF898" i="2"/>
  <c r="AI898" i="2" s="1"/>
  <c r="AE898" i="2"/>
  <c r="AB898" i="2"/>
  <c r="AA898" i="2"/>
  <c r="AJ898" i="2" s="1"/>
  <c r="J898" i="2"/>
  <c r="AF897" i="2"/>
  <c r="AI897" i="2" s="1"/>
  <c r="AE897" i="2"/>
  <c r="AC897" i="2"/>
  <c r="AB897" i="2"/>
  <c r="AC1125" i="2" s="1"/>
  <c r="AD1125" i="2" s="1"/>
  <c r="AA897" i="2"/>
  <c r="AJ897" i="2" s="1"/>
  <c r="J897" i="2"/>
  <c r="AF896" i="2"/>
  <c r="AG896" i="2" s="1"/>
  <c r="AE896" i="2"/>
  <c r="AB896" i="2"/>
  <c r="AA896" i="2"/>
  <c r="J896" i="2"/>
  <c r="AF895" i="2"/>
  <c r="AI895" i="2" s="1"/>
  <c r="AE895" i="2"/>
  <c r="AB895" i="2"/>
  <c r="AA895" i="2"/>
  <c r="AJ895" i="2" s="1"/>
  <c r="J895" i="2"/>
  <c r="AF894" i="2"/>
  <c r="AI894" i="2" s="1"/>
  <c r="AE894" i="2"/>
  <c r="AB894" i="2"/>
  <c r="AA894" i="2"/>
  <c r="AJ894" i="2" s="1"/>
  <c r="J894" i="2"/>
  <c r="AF893" i="2"/>
  <c r="AI893" i="2" s="1"/>
  <c r="AE893" i="2"/>
  <c r="AB893" i="2"/>
  <c r="AA893" i="2"/>
  <c r="AJ893" i="2" s="1"/>
  <c r="J893" i="2"/>
  <c r="AF892" i="2"/>
  <c r="AI892" i="2" s="1"/>
  <c r="AE892" i="2"/>
  <c r="AB892" i="2"/>
  <c r="AA892" i="2"/>
  <c r="AJ892" i="2" s="1"/>
  <c r="J892" i="2"/>
  <c r="AF891" i="2"/>
  <c r="AI891" i="2" s="1"/>
  <c r="AE891" i="2"/>
  <c r="AB891" i="2"/>
  <c r="AA891" i="2"/>
  <c r="AJ891" i="2" s="1"/>
  <c r="J891" i="2"/>
  <c r="AF890" i="2"/>
  <c r="AI890" i="2" s="1"/>
  <c r="AE890" i="2"/>
  <c r="AB890" i="2"/>
  <c r="AA890" i="2"/>
  <c r="AJ890" i="2" s="1"/>
  <c r="J890" i="2"/>
  <c r="AF889" i="2"/>
  <c r="AI889" i="2" s="1"/>
  <c r="AE889" i="2"/>
  <c r="AB889" i="2"/>
  <c r="AA889" i="2"/>
  <c r="AJ889" i="2" s="1"/>
  <c r="J889" i="2"/>
  <c r="AF888" i="2"/>
  <c r="AG888" i="2" s="1"/>
  <c r="AE888" i="2"/>
  <c r="AB888" i="2"/>
  <c r="AC888" i="2" s="1"/>
  <c r="AA888" i="2"/>
  <c r="J888" i="2"/>
  <c r="AF887" i="2"/>
  <c r="AI887" i="2" s="1"/>
  <c r="AE887" i="2"/>
  <c r="AB887" i="2"/>
  <c r="AA887" i="2"/>
  <c r="AJ887" i="2" s="1"/>
  <c r="J887" i="2"/>
  <c r="AF886" i="2"/>
  <c r="AI886" i="2" s="1"/>
  <c r="AE886" i="2"/>
  <c r="AB886" i="2"/>
  <c r="AA886" i="2"/>
  <c r="AJ886" i="2" s="1"/>
  <c r="J886" i="2"/>
  <c r="AF885" i="2"/>
  <c r="AI885" i="2" s="1"/>
  <c r="AE885" i="2"/>
  <c r="AB885" i="2"/>
  <c r="AA885" i="2"/>
  <c r="AJ885" i="2" s="1"/>
  <c r="J885" i="2"/>
  <c r="AF884" i="2"/>
  <c r="AI884" i="2" s="1"/>
  <c r="AE884" i="2"/>
  <c r="AB884" i="2"/>
  <c r="AA884" i="2"/>
  <c r="AJ884" i="2" s="1"/>
  <c r="J884" i="2"/>
  <c r="AF883" i="2"/>
  <c r="AI883" i="2" s="1"/>
  <c r="AE883" i="2"/>
  <c r="AB883" i="2"/>
  <c r="AA883" i="2"/>
  <c r="AJ883" i="2" s="1"/>
  <c r="J883" i="2"/>
  <c r="AF882" i="2"/>
  <c r="AI882" i="2" s="1"/>
  <c r="AE882" i="2"/>
  <c r="AB882" i="2"/>
  <c r="AC1886" i="2" s="1"/>
  <c r="AD1886" i="2" s="1"/>
  <c r="AA882" i="2"/>
  <c r="AJ882" i="2" s="1"/>
  <c r="J882" i="2"/>
  <c r="AF881" i="2"/>
  <c r="AI881" i="2" s="1"/>
  <c r="AE881" i="2"/>
  <c r="AB881" i="2"/>
  <c r="AC881" i="2" s="1"/>
  <c r="AA881" i="2"/>
  <c r="AJ881" i="2" s="1"/>
  <c r="AK881" i="2" s="1"/>
  <c r="J881" i="2"/>
  <c r="AF880" i="2"/>
  <c r="AG880" i="2" s="1"/>
  <c r="AE880" i="2"/>
  <c r="AB880" i="2"/>
  <c r="AC880" i="2" s="1"/>
  <c r="AA880" i="2"/>
  <c r="J880" i="2"/>
  <c r="AF879" i="2"/>
  <c r="AI879" i="2" s="1"/>
  <c r="AE879" i="2"/>
  <c r="AB879" i="2"/>
  <c r="AA879" i="2"/>
  <c r="AJ879" i="2" s="1"/>
  <c r="J879" i="2"/>
  <c r="AF878" i="2"/>
  <c r="AG878" i="2" s="1"/>
  <c r="AE878" i="2"/>
  <c r="AB878" i="2"/>
  <c r="AA878" i="2"/>
  <c r="AJ878" i="2" s="1"/>
  <c r="J878" i="2"/>
  <c r="AF877" i="2"/>
  <c r="AI877" i="2" s="1"/>
  <c r="AE877" i="2"/>
  <c r="AB877" i="2"/>
  <c r="AA877" i="2"/>
  <c r="AJ877" i="2" s="1"/>
  <c r="J877" i="2"/>
  <c r="AF876" i="2"/>
  <c r="AI876" i="2" s="1"/>
  <c r="AE876" i="2"/>
  <c r="AB876" i="2"/>
  <c r="AA876" i="2"/>
  <c r="AJ876" i="2" s="1"/>
  <c r="J876" i="2"/>
  <c r="AF875" i="2"/>
  <c r="AI875" i="2" s="1"/>
  <c r="AE875" i="2"/>
  <c r="AB875" i="2"/>
  <c r="AA875" i="2"/>
  <c r="AJ875" i="2" s="1"/>
  <c r="J875" i="2"/>
  <c r="AF874" i="2"/>
  <c r="AG874" i="2" s="1"/>
  <c r="AE874" i="2"/>
  <c r="AB874" i="2"/>
  <c r="AA874" i="2"/>
  <c r="AJ874" i="2" s="1"/>
  <c r="J874" i="2"/>
  <c r="AF873" i="2"/>
  <c r="AI873" i="2" s="1"/>
  <c r="AE873" i="2"/>
  <c r="AB873" i="2"/>
  <c r="AC873" i="2" s="1"/>
  <c r="AA873" i="2"/>
  <c r="AJ873" i="2" s="1"/>
  <c r="AK873" i="2" s="1"/>
  <c r="J873" i="2"/>
  <c r="AF872" i="2"/>
  <c r="AG872" i="2" s="1"/>
  <c r="AE872" i="2"/>
  <c r="AB872" i="2"/>
  <c r="AA872" i="2"/>
  <c r="AJ872" i="2" s="1"/>
  <c r="J872" i="2"/>
  <c r="AF871" i="2"/>
  <c r="AI871" i="2" s="1"/>
  <c r="AE871" i="2"/>
  <c r="AB871" i="2"/>
  <c r="AC871" i="2" s="1"/>
  <c r="AD871" i="2" s="1"/>
  <c r="AA871" i="2"/>
  <c r="AJ871" i="2" s="1"/>
  <c r="AK871" i="2" s="1"/>
  <c r="J871" i="2"/>
  <c r="AF870" i="2"/>
  <c r="AG870" i="2" s="1"/>
  <c r="AE870" i="2"/>
  <c r="AB870" i="2"/>
  <c r="AA870" i="2"/>
  <c r="AJ870" i="2" s="1"/>
  <c r="J870" i="2"/>
  <c r="AF869" i="2"/>
  <c r="AI869" i="2" s="1"/>
  <c r="AE869" i="2"/>
  <c r="AB869" i="2"/>
  <c r="AA869" i="2"/>
  <c r="AJ869" i="2" s="1"/>
  <c r="J869" i="2"/>
  <c r="AF868" i="2"/>
  <c r="AG868" i="2" s="1"/>
  <c r="AE868" i="2"/>
  <c r="AB868" i="2"/>
  <c r="AC868" i="2" s="1"/>
  <c r="AA868" i="2"/>
  <c r="J868" i="2"/>
  <c r="AF867" i="2"/>
  <c r="AI867" i="2" s="1"/>
  <c r="AE867" i="2"/>
  <c r="AB867" i="2"/>
  <c r="AA867" i="2"/>
  <c r="AJ867" i="2" s="1"/>
  <c r="J867" i="2"/>
  <c r="AF866" i="2"/>
  <c r="AI866" i="2" s="1"/>
  <c r="AE866" i="2"/>
  <c r="AB866" i="2"/>
  <c r="AA866" i="2"/>
  <c r="AJ866" i="2" s="1"/>
  <c r="J866" i="2"/>
  <c r="AF865" i="2"/>
  <c r="AI865" i="2" s="1"/>
  <c r="AE865" i="2"/>
  <c r="AB865" i="2"/>
  <c r="AA865" i="2"/>
  <c r="AJ865" i="2" s="1"/>
  <c r="J865" i="2"/>
  <c r="AF864" i="2"/>
  <c r="AG864" i="2" s="1"/>
  <c r="AE864" i="2"/>
  <c r="AB864" i="2"/>
  <c r="AC864" i="2" s="1"/>
  <c r="AA864" i="2"/>
  <c r="AJ864" i="2" s="1"/>
  <c r="J864" i="2"/>
  <c r="AF863" i="2"/>
  <c r="AI863" i="2" s="1"/>
  <c r="AE863" i="2"/>
  <c r="AB863" i="2"/>
  <c r="AA863" i="2"/>
  <c r="AJ863" i="2" s="1"/>
  <c r="J863" i="2"/>
  <c r="AF862" i="2"/>
  <c r="AI862" i="2" s="1"/>
  <c r="AE862" i="2"/>
  <c r="AB862" i="2"/>
  <c r="AA862" i="2"/>
  <c r="AJ862" i="2" s="1"/>
  <c r="J862" i="2"/>
  <c r="AF861" i="2"/>
  <c r="AI861" i="2" s="1"/>
  <c r="AE861" i="2"/>
  <c r="AB861" i="2"/>
  <c r="AA861" i="2"/>
  <c r="AJ861" i="2" s="1"/>
  <c r="J861" i="2"/>
  <c r="AF860" i="2"/>
  <c r="AG860" i="2" s="1"/>
  <c r="AE860" i="2"/>
  <c r="AB860" i="2"/>
  <c r="AA860" i="2"/>
  <c r="AJ860" i="2" s="1"/>
  <c r="J860" i="2"/>
  <c r="AF859" i="2"/>
  <c r="AI859" i="2" s="1"/>
  <c r="AE859" i="2"/>
  <c r="AB859" i="2"/>
  <c r="AA859" i="2"/>
  <c r="AJ859" i="2" s="1"/>
  <c r="J859" i="2"/>
  <c r="AF858" i="2"/>
  <c r="AI858" i="2" s="1"/>
  <c r="AE858" i="2"/>
  <c r="AB858" i="2"/>
  <c r="AA858" i="2"/>
  <c r="AJ858" i="2" s="1"/>
  <c r="J858" i="2"/>
  <c r="AF857" i="2"/>
  <c r="AI857" i="2" s="1"/>
  <c r="AE857" i="2"/>
  <c r="AB857" i="2"/>
  <c r="AA857" i="2"/>
  <c r="AJ857" i="2" s="1"/>
  <c r="J857" i="2"/>
  <c r="AF856" i="2"/>
  <c r="AI856" i="2" s="1"/>
  <c r="AE856" i="2"/>
  <c r="AB856" i="2"/>
  <c r="AC856" i="2" s="1"/>
  <c r="AA856" i="2"/>
  <c r="AJ856" i="2" s="1"/>
  <c r="AK856" i="2" s="1"/>
  <c r="J856" i="2"/>
  <c r="AF855" i="2"/>
  <c r="AI855" i="2" s="1"/>
  <c r="AE855" i="2"/>
  <c r="AB855" i="2"/>
  <c r="AA855" i="2"/>
  <c r="AJ855" i="2" s="1"/>
  <c r="J855" i="2"/>
  <c r="AF854" i="2"/>
  <c r="AI854" i="2" s="1"/>
  <c r="AE854" i="2"/>
  <c r="AB854" i="2"/>
  <c r="AA854" i="2"/>
  <c r="AJ854" i="2" s="1"/>
  <c r="J854" i="2"/>
  <c r="AF853" i="2"/>
  <c r="AI853" i="2" s="1"/>
  <c r="AE853" i="2"/>
  <c r="AB853" i="2"/>
  <c r="AC853" i="2" s="1"/>
  <c r="AA853" i="2"/>
  <c r="AJ853" i="2" s="1"/>
  <c r="AK853" i="2" s="1"/>
  <c r="J853" i="2"/>
  <c r="AF852" i="2"/>
  <c r="AI852" i="2" s="1"/>
  <c r="AE852" i="2"/>
  <c r="AB852" i="2"/>
  <c r="AA852" i="2"/>
  <c r="AJ852" i="2" s="1"/>
  <c r="J852" i="2"/>
  <c r="AF851" i="2"/>
  <c r="AI851" i="2" s="1"/>
  <c r="AE851" i="2"/>
  <c r="AB851" i="2"/>
  <c r="AC851" i="2" s="1"/>
  <c r="AA851" i="2"/>
  <c r="AJ851" i="2" s="1"/>
  <c r="AK851" i="2" s="1"/>
  <c r="J851" i="2"/>
  <c r="AF850" i="2"/>
  <c r="AI850" i="2" s="1"/>
  <c r="AE850" i="2"/>
  <c r="AB850" i="2"/>
  <c r="AA850" i="2"/>
  <c r="AJ850" i="2" s="1"/>
  <c r="J850" i="2"/>
  <c r="AF849" i="2"/>
  <c r="AI849" i="2" s="1"/>
  <c r="AE849" i="2"/>
  <c r="AB849" i="2"/>
  <c r="AA849" i="2"/>
  <c r="AJ849" i="2" s="1"/>
  <c r="J849" i="2"/>
  <c r="AF848" i="2"/>
  <c r="AI848" i="2" s="1"/>
  <c r="AE848" i="2"/>
  <c r="AB848" i="2"/>
  <c r="AA848" i="2"/>
  <c r="AJ848" i="2" s="1"/>
  <c r="J848" i="2"/>
  <c r="AF847" i="2"/>
  <c r="AI847" i="2" s="1"/>
  <c r="AE847" i="2"/>
  <c r="AB847" i="2"/>
  <c r="AC847" i="2" s="1"/>
  <c r="AA847" i="2"/>
  <c r="AJ847" i="2" s="1"/>
  <c r="AK847" i="2" s="1"/>
  <c r="J847" i="2"/>
  <c r="AF846" i="2"/>
  <c r="AI846" i="2" s="1"/>
  <c r="AE846" i="2"/>
  <c r="AB846" i="2"/>
  <c r="AA846" i="2"/>
  <c r="AJ846" i="2" s="1"/>
  <c r="J846" i="2"/>
  <c r="AF845" i="2"/>
  <c r="AI845" i="2" s="1"/>
  <c r="AE845" i="2"/>
  <c r="AB845" i="2"/>
  <c r="AA845" i="2"/>
  <c r="AJ845" i="2" s="1"/>
  <c r="J845" i="2"/>
  <c r="AF844" i="2"/>
  <c r="AI844" i="2" s="1"/>
  <c r="AE844" i="2"/>
  <c r="AB844" i="2"/>
  <c r="AA844" i="2"/>
  <c r="AJ844" i="2" s="1"/>
  <c r="J844" i="2"/>
  <c r="AF843" i="2"/>
  <c r="AI843" i="2" s="1"/>
  <c r="AE843" i="2"/>
  <c r="AB843" i="2"/>
  <c r="AA843" i="2"/>
  <c r="AJ843" i="2" s="1"/>
  <c r="J843" i="2"/>
  <c r="AF842" i="2"/>
  <c r="AI842" i="2" s="1"/>
  <c r="AE842" i="2"/>
  <c r="AB842" i="2"/>
  <c r="AA842" i="2"/>
  <c r="AJ842" i="2" s="1"/>
  <c r="J842" i="2"/>
  <c r="AF841" i="2"/>
  <c r="AI841" i="2" s="1"/>
  <c r="AE841" i="2"/>
  <c r="AB841" i="2"/>
  <c r="AA841" i="2"/>
  <c r="AJ841" i="2" s="1"/>
  <c r="J841" i="2"/>
  <c r="AF840" i="2"/>
  <c r="AI840" i="2" s="1"/>
  <c r="AE840" i="2"/>
  <c r="AB840" i="2"/>
  <c r="AA840" i="2"/>
  <c r="AJ840" i="2" s="1"/>
  <c r="J840" i="2"/>
  <c r="AF839" i="2"/>
  <c r="AI839" i="2" s="1"/>
  <c r="AE839" i="2"/>
  <c r="AB839" i="2"/>
  <c r="AA839" i="2"/>
  <c r="AJ839" i="2" s="1"/>
  <c r="J839" i="2"/>
  <c r="AF838" i="2"/>
  <c r="AI838" i="2" s="1"/>
  <c r="AE838" i="2"/>
  <c r="AB838" i="2"/>
  <c r="AA838" i="2"/>
  <c r="AJ838" i="2" s="1"/>
  <c r="J838" i="2"/>
  <c r="AF837" i="2"/>
  <c r="AI837" i="2" s="1"/>
  <c r="AE837" i="2"/>
  <c r="AB837" i="2"/>
  <c r="AA837" i="2"/>
  <c r="AJ837" i="2" s="1"/>
  <c r="J837" i="2"/>
  <c r="AF836" i="2"/>
  <c r="AI836" i="2" s="1"/>
  <c r="AE836" i="2"/>
  <c r="AB836" i="2"/>
  <c r="AA836" i="2"/>
  <c r="AJ836" i="2" s="1"/>
  <c r="J836" i="2"/>
  <c r="AF835" i="2"/>
  <c r="AI835" i="2" s="1"/>
  <c r="AE835" i="2"/>
  <c r="AB835" i="2"/>
  <c r="AA835" i="2"/>
  <c r="AJ835" i="2" s="1"/>
  <c r="J835" i="2"/>
  <c r="AF834" i="2"/>
  <c r="AI834" i="2" s="1"/>
  <c r="AE834" i="2"/>
  <c r="AB834" i="2"/>
  <c r="AA834" i="2"/>
  <c r="AJ834" i="2" s="1"/>
  <c r="J834" i="2"/>
  <c r="AF833" i="2"/>
  <c r="AI833" i="2" s="1"/>
  <c r="AE833" i="2"/>
  <c r="AB833" i="2"/>
  <c r="AA833" i="2"/>
  <c r="AJ833" i="2" s="1"/>
  <c r="J833" i="2"/>
  <c r="AF832" i="2"/>
  <c r="AI832" i="2" s="1"/>
  <c r="AE832" i="2"/>
  <c r="AB832" i="2"/>
  <c r="AA832" i="2"/>
  <c r="AJ832" i="2" s="1"/>
  <c r="J832" i="2"/>
  <c r="AF831" i="2"/>
  <c r="AI831" i="2" s="1"/>
  <c r="AE831" i="2"/>
  <c r="AB831" i="2"/>
  <c r="AA831" i="2"/>
  <c r="AJ831" i="2" s="1"/>
  <c r="J831" i="2"/>
  <c r="AF830" i="2"/>
  <c r="AI830" i="2" s="1"/>
  <c r="AE830" i="2"/>
  <c r="AB830" i="2"/>
  <c r="AA830" i="2"/>
  <c r="AJ830" i="2" s="1"/>
  <c r="J830" i="2"/>
  <c r="AF829" i="2"/>
  <c r="AI829" i="2" s="1"/>
  <c r="AE829" i="2"/>
  <c r="AB829" i="2"/>
  <c r="AC829" i="2" s="1"/>
  <c r="AA829" i="2"/>
  <c r="AJ829" i="2" s="1"/>
  <c r="AK829" i="2" s="1"/>
  <c r="J829" i="2"/>
  <c r="AF828" i="2"/>
  <c r="AI828" i="2" s="1"/>
  <c r="AE828" i="2"/>
  <c r="AB828" i="2"/>
  <c r="AA828" i="2"/>
  <c r="AJ828" i="2" s="1"/>
  <c r="J828" i="2"/>
  <c r="AF827" i="2"/>
  <c r="AI827" i="2" s="1"/>
  <c r="AE827" i="2"/>
  <c r="AB827" i="2"/>
  <c r="AA827" i="2"/>
  <c r="AJ827" i="2" s="1"/>
  <c r="J827" i="2"/>
  <c r="AF826" i="2"/>
  <c r="AI826" i="2" s="1"/>
  <c r="AE826" i="2"/>
  <c r="AB826" i="2"/>
  <c r="AA826" i="2"/>
  <c r="AJ826" i="2" s="1"/>
  <c r="J826" i="2"/>
  <c r="AF825" i="2"/>
  <c r="AI825" i="2" s="1"/>
  <c r="AE825" i="2"/>
  <c r="AB825" i="2"/>
  <c r="AC825" i="2" s="1"/>
  <c r="AA825" i="2"/>
  <c r="AJ825" i="2" s="1"/>
  <c r="AK825" i="2" s="1"/>
  <c r="J825" i="2"/>
  <c r="AF824" i="2"/>
  <c r="AG824" i="2" s="1"/>
  <c r="AE824" i="2"/>
  <c r="AB824" i="2"/>
  <c r="AA824" i="2"/>
  <c r="AJ824" i="2" s="1"/>
  <c r="J824" i="2"/>
  <c r="AF823" i="2"/>
  <c r="AI823" i="2" s="1"/>
  <c r="AE823" i="2"/>
  <c r="AB823" i="2"/>
  <c r="AA823" i="2"/>
  <c r="AJ823" i="2" s="1"/>
  <c r="J823" i="2"/>
  <c r="AF822" i="2"/>
  <c r="AG822" i="2" s="1"/>
  <c r="AE822" i="2"/>
  <c r="AC822" i="2"/>
  <c r="AD822" i="2" s="1"/>
  <c r="AB822" i="2"/>
  <c r="AC2240" i="2" s="1"/>
  <c r="AD2240" i="2" s="1"/>
  <c r="AA822" i="2"/>
  <c r="AJ822" i="2" s="1"/>
  <c r="AK2240" i="2" s="1"/>
  <c r="J822" i="2"/>
  <c r="AF821" i="2"/>
  <c r="AI821" i="2" s="1"/>
  <c r="AE821" i="2"/>
  <c r="AB821" i="2"/>
  <c r="AC821" i="2" s="1"/>
  <c r="AA821" i="2"/>
  <c r="AJ821" i="2" s="1"/>
  <c r="AK821" i="2" s="1"/>
  <c r="J821" i="2"/>
  <c r="AF820" i="2"/>
  <c r="AI820" i="2" s="1"/>
  <c r="AE820" i="2"/>
  <c r="AB820" i="2"/>
  <c r="AA820" i="2"/>
  <c r="AJ820" i="2" s="1"/>
  <c r="J820" i="2"/>
  <c r="AF819" i="2"/>
  <c r="AI819" i="2" s="1"/>
  <c r="AE819" i="2"/>
  <c r="AB819" i="2"/>
  <c r="AA819" i="2"/>
  <c r="AJ819" i="2" s="1"/>
  <c r="J819" i="2"/>
  <c r="AF818" i="2"/>
  <c r="AI818" i="2" s="1"/>
  <c r="AE818" i="2"/>
  <c r="AB818" i="2"/>
  <c r="AA818" i="2"/>
  <c r="AJ818" i="2" s="1"/>
  <c r="J818" i="2"/>
  <c r="AF817" i="2"/>
  <c r="AI817" i="2" s="1"/>
  <c r="AE817" i="2"/>
  <c r="AB817" i="2"/>
  <c r="AA817" i="2"/>
  <c r="AJ817" i="2" s="1"/>
  <c r="J817" i="2"/>
  <c r="AF816" i="2"/>
  <c r="AI816" i="2" s="1"/>
  <c r="AE816" i="2"/>
  <c r="AB816" i="2"/>
  <c r="AA816" i="2"/>
  <c r="AJ816" i="2" s="1"/>
  <c r="J816" i="2"/>
  <c r="AF815" i="2"/>
  <c r="AI815" i="2" s="1"/>
  <c r="AE815" i="2"/>
  <c r="AB815" i="2"/>
  <c r="AA815" i="2"/>
  <c r="AJ815" i="2" s="1"/>
  <c r="J815" i="2"/>
  <c r="AF814" i="2"/>
  <c r="AI814" i="2" s="1"/>
  <c r="AE814" i="2"/>
  <c r="AB814" i="2"/>
  <c r="AA814" i="2"/>
  <c r="AJ814" i="2" s="1"/>
  <c r="J814" i="2"/>
  <c r="AF813" i="2"/>
  <c r="AI813" i="2" s="1"/>
  <c r="AE813" i="2"/>
  <c r="AB813" i="2"/>
  <c r="AA813" i="2"/>
  <c r="AJ813" i="2" s="1"/>
  <c r="J813" i="2"/>
  <c r="AF812" i="2"/>
  <c r="AI812" i="2" s="1"/>
  <c r="AE812" i="2"/>
  <c r="AB812" i="2"/>
  <c r="AA812" i="2"/>
  <c r="AJ812" i="2" s="1"/>
  <c r="J812" i="2"/>
  <c r="AF811" i="2"/>
  <c r="AI811" i="2" s="1"/>
  <c r="AE811" i="2"/>
  <c r="AB811" i="2"/>
  <c r="AA811" i="2"/>
  <c r="AJ811" i="2" s="1"/>
  <c r="J811" i="2"/>
  <c r="AF810" i="2"/>
  <c r="AI810" i="2" s="1"/>
  <c r="AE810" i="2"/>
  <c r="AB810" i="2"/>
  <c r="AC810" i="2" s="1"/>
  <c r="AA810" i="2"/>
  <c r="AJ810" i="2" s="1"/>
  <c r="AK810" i="2" s="1"/>
  <c r="J810" i="2"/>
  <c r="AF809" i="2"/>
  <c r="AI809" i="2" s="1"/>
  <c r="AE809" i="2"/>
  <c r="AB809" i="2"/>
  <c r="AC809" i="2" s="1"/>
  <c r="AA809" i="2"/>
  <c r="AJ809" i="2" s="1"/>
  <c r="AK809" i="2" s="1"/>
  <c r="J809" i="2"/>
  <c r="AF808" i="2"/>
  <c r="AI808" i="2" s="1"/>
  <c r="AE808" i="2"/>
  <c r="AB808" i="2"/>
  <c r="AA808" i="2"/>
  <c r="AJ808" i="2" s="1"/>
  <c r="J808" i="2"/>
  <c r="AF807" i="2"/>
  <c r="AI807" i="2" s="1"/>
  <c r="AE807" i="2"/>
  <c r="AB807" i="2"/>
  <c r="AA807" i="2"/>
  <c r="AJ807" i="2" s="1"/>
  <c r="J807" i="2"/>
  <c r="AF806" i="2"/>
  <c r="AG806" i="2" s="1"/>
  <c r="AE806" i="2"/>
  <c r="AB806" i="2"/>
  <c r="AA806" i="2"/>
  <c r="AJ806" i="2" s="1"/>
  <c r="J806" i="2"/>
  <c r="AF805" i="2"/>
  <c r="AI805" i="2" s="1"/>
  <c r="AE805" i="2"/>
  <c r="AB805" i="2"/>
  <c r="AA805" i="2"/>
  <c r="AJ805" i="2" s="1"/>
  <c r="J805" i="2"/>
  <c r="AF804" i="2"/>
  <c r="AI804" i="2" s="1"/>
  <c r="AE804" i="2"/>
  <c r="AB804" i="2"/>
  <c r="AA804" i="2"/>
  <c r="AJ804" i="2" s="1"/>
  <c r="J804" i="2"/>
  <c r="AF803" i="2"/>
  <c r="AI803" i="2" s="1"/>
  <c r="AE803" i="2"/>
  <c r="AB803" i="2"/>
  <c r="AC803" i="2" s="1"/>
  <c r="AA803" i="2"/>
  <c r="AJ803" i="2" s="1"/>
  <c r="AK803" i="2" s="1"/>
  <c r="J803" i="2"/>
  <c r="AF802" i="2"/>
  <c r="AG802" i="2" s="1"/>
  <c r="AE802" i="2"/>
  <c r="AB802" i="2"/>
  <c r="AC1178" i="2" s="1"/>
  <c r="AD1178" i="2" s="1"/>
  <c r="AA802" i="2"/>
  <c r="AJ802" i="2" s="1"/>
  <c r="AK1178" i="2" s="1"/>
  <c r="J802" i="2"/>
  <c r="AF801" i="2"/>
  <c r="AI801" i="2" s="1"/>
  <c r="AE801" i="2"/>
  <c r="AB801" i="2"/>
  <c r="AA801" i="2"/>
  <c r="AJ801" i="2" s="1"/>
  <c r="J801" i="2"/>
  <c r="AF800" i="2"/>
  <c r="AI800" i="2" s="1"/>
  <c r="AE800" i="2"/>
  <c r="AB800" i="2"/>
  <c r="AA800" i="2"/>
  <c r="AJ800" i="2" s="1"/>
  <c r="J800" i="2"/>
  <c r="AF799" i="2"/>
  <c r="AI799" i="2" s="1"/>
  <c r="AE799" i="2"/>
  <c r="AB799" i="2"/>
  <c r="AA799" i="2"/>
  <c r="AJ799" i="2" s="1"/>
  <c r="J799" i="2"/>
  <c r="AF798" i="2"/>
  <c r="AG798" i="2" s="1"/>
  <c r="AE798" i="2"/>
  <c r="AB798" i="2"/>
  <c r="AA798" i="2"/>
  <c r="AJ798" i="2" s="1"/>
  <c r="J798" i="2"/>
  <c r="AF797" i="2"/>
  <c r="AI797" i="2" s="1"/>
  <c r="AE797" i="2"/>
  <c r="AB797" i="2"/>
  <c r="AA797" i="2"/>
  <c r="AJ797" i="2" s="1"/>
  <c r="J797" i="2"/>
  <c r="AF796" i="2"/>
  <c r="AG796" i="2" s="1"/>
  <c r="AE796" i="2"/>
  <c r="AB796" i="2"/>
  <c r="AA796" i="2"/>
  <c r="AJ796" i="2" s="1"/>
  <c r="J796" i="2"/>
  <c r="AF795" i="2"/>
  <c r="AI795" i="2" s="1"/>
  <c r="AE795" i="2"/>
  <c r="AB795" i="2"/>
  <c r="AA795" i="2"/>
  <c r="AJ795" i="2" s="1"/>
  <c r="J795" i="2"/>
  <c r="AF794" i="2"/>
  <c r="AG794" i="2" s="1"/>
  <c r="AE794" i="2"/>
  <c r="AB794" i="2"/>
  <c r="AA794" i="2"/>
  <c r="AJ794" i="2" s="1"/>
  <c r="J794" i="2"/>
  <c r="AF793" i="2"/>
  <c r="AI793" i="2" s="1"/>
  <c r="AE793" i="2"/>
  <c r="AB793" i="2"/>
  <c r="AA793" i="2"/>
  <c r="AJ793" i="2" s="1"/>
  <c r="J793" i="2"/>
  <c r="AF792" i="2"/>
  <c r="AI792" i="2" s="1"/>
  <c r="AE792" i="2"/>
  <c r="AB792" i="2"/>
  <c r="AA792" i="2"/>
  <c r="AJ792" i="2" s="1"/>
  <c r="J792" i="2"/>
  <c r="AF791" i="2"/>
  <c r="AI791" i="2" s="1"/>
  <c r="AE791" i="2"/>
  <c r="AB791" i="2"/>
  <c r="AA791" i="2"/>
  <c r="AJ791" i="2" s="1"/>
  <c r="J791" i="2"/>
  <c r="AF790" i="2"/>
  <c r="AG790" i="2" s="1"/>
  <c r="AE790" i="2"/>
  <c r="AB790" i="2"/>
  <c r="AA790" i="2"/>
  <c r="AJ790" i="2" s="1"/>
  <c r="J790" i="2"/>
  <c r="AL856" i="2" s="1"/>
  <c r="AF789" i="2"/>
  <c r="AI789" i="2" s="1"/>
  <c r="AE789" i="2"/>
  <c r="AB789" i="2"/>
  <c r="AA789" i="2"/>
  <c r="AJ789" i="2" s="1"/>
  <c r="J789" i="2"/>
  <c r="AF788" i="2"/>
  <c r="AI788" i="2" s="1"/>
  <c r="AE788" i="2"/>
  <c r="AB788" i="2"/>
  <c r="AA788" i="2"/>
  <c r="AJ788" i="2" s="1"/>
  <c r="J788" i="2"/>
  <c r="AF787" i="2"/>
  <c r="AI787" i="2" s="1"/>
  <c r="AE787" i="2"/>
  <c r="AB787" i="2"/>
  <c r="AA787" i="2"/>
  <c r="AJ787" i="2" s="1"/>
  <c r="J787" i="2"/>
  <c r="AF786" i="2"/>
  <c r="AE786" i="2"/>
  <c r="AB786" i="2"/>
  <c r="AA786" i="2"/>
  <c r="AJ786" i="2" s="1"/>
  <c r="J786" i="2"/>
  <c r="AF785" i="2"/>
  <c r="AI785" i="2" s="1"/>
  <c r="AE785" i="2"/>
  <c r="AB785" i="2"/>
  <c r="AA785" i="2"/>
  <c r="AJ785" i="2" s="1"/>
  <c r="J785" i="2"/>
  <c r="AF784" i="2"/>
  <c r="AE784" i="2"/>
  <c r="AB784" i="2"/>
  <c r="AA784" i="2"/>
  <c r="AJ784" i="2" s="1"/>
  <c r="J784" i="2"/>
  <c r="AF783" i="2"/>
  <c r="AI783" i="2" s="1"/>
  <c r="AE783" i="2"/>
  <c r="AB783" i="2"/>
  <c r="AA783" i="2"/>
  <c r="AJ783" i="2" s="1"/>
  <c r="J783" i="2"/>
  <c r="AF782" i="2"/>
  <c r="AE782" i="2"/>
  <c r="AB782" i="2"/>
  <c r="AC782" i="2" s="1"/>
  <c r="AA782" i="2"/>
  <c r="AJ782" i="2" s="1"/>
  <c r="AK782" i="2" s="1"/>
  <c r="J782" i="2"/>
  <c r="AF781" i="2"/>
  <c r="AI781" i="2" s="1"/>
  <c r="AE781" i="2"/>
  <c r="AB781" i="2"/>
  <c r="AA781" i="2"/>
  <c r="AJ781" i="2" s="1"/>
  <c r="J781" i="2"/>
  <c r="AF780" i="2"/>
  <c r="AI780" i="2" s="1"/>
  <c r="AE780" i="2"/>
  <c r="AB780" i="2"/>
  <c r="AA780" i="2"/>
  <c r="AJ780" i="2" s="1"/>
  <c r="J780" i="2"/>
  <c r="AF779" i="2"/>
  <c r="AI779" i="2" s="1"/>
  <c r="AE779" i="2"/>
  <c r="AB779" i="2"/>
  <c r="AA779" i="2"/>
  <c r="AJ779" i="2" s="1"/>
  <c r="J779" i="2"/>
  <c r="AF778" i="2"/>
  <c r="AI778" i="2" s="1"/>
  <c r="AE778" i="2"/>
  <c r="AB778" i="2"/>
  <c r="AA778" i="2"/>
  <c r="AJ778" i="2" s="1"/>
  <c r="J778" i="2"/>
  <c r="AF777" i="2"/>
  <c r="AI777" i="2" s="1"/>
  <c r="AE777" i="2"/>
  <c r="AB777" i="2"/>
  <c r="AA777" i="2"/>
  <c r="AJ777" i="2" s="1"/>
  <c r="J777" i="2"/>
  <c r="AF776" i="2"/>
  <c r="AG776" i="2" s="1"/>
  <c r="AE776" i="2"/>
  <c r="AB776" i="2"/>
  <c r="AA776" i="2"/>
  <c r="AJ776" i="2" s="1"/>
  <c r="J776" i="2"/>
  <c r="AF775" i="2"/>
  <c r="AI775" i="2" s="1"/>
  <c r="AE775" i="2"/>
  <c r="AB775" i="2"/>
  <c r="AA775" i="2"/>
  <c r="AJ775" i="2" s="1"/>
  <c r="J775" i="2"/>
  <c r="AF774" i="2"/>
  <c r="AI774" i="2" s="1"/>
  <c r="AE774" i="2"/>
  <c r="AB774" i="2"/>
  <c r="AA774" i="2"/>
  <c r="AJ774" i="2" s="1"/>
  <c r="J774" i="2"/>
  <c r="AF773" i="2"/>
  <c r="AI773" i="2" s="1"/>
  <c r="AE773" i="2"/>
  <c r="AB773" i="2"/>
  <c r="AA773" i="2"/>
  <c r="AJ773" i="2" s="1"/>
  <c r="J773" i="2"/>
  <c r="AF772" i="2"/>
  <c r="AI772" i="2" s="1"/>
  <c r="AE772" i="2"/>
  <c r="AB772" i="2"/>
  <c r="AA772" i="2"/>
  <c r="AJ772" i="2" s="1"/>
  <c r="J772" i="2"/>
  <c r="AF771" i="2"/>
  <c r="AI771" i="2" s="1"/>
  <c r="AE771" i="2"/>
  <c r="AB771" i="2"/>
  <c r="AA771" i="2"/>
  <c r="AJ771" i="2" s="1"/>
  <c r="J771" i="2"/>
  <c r="AF770" i="2"/>
  <c r="AI770" i="2" s="1"/>
  <c r="AE770" i="2"/>
  <c r="AB770" i="2"/>
  <c r="AA770" i="2"/>
  <c r="AJ770" i="2" s="1"/>
  <c r="J770" i="2"/>
  <c r="AF769" i="2"/>
  <c r="AI769" i="2" s="1"/>
  <c r="AE769" i="2"/>
  <c r="AB769" i="2"/>
  <c r="AA769" i="2"/>
  <c r="AJ769" i="2" s="1"/>
  <c r="J769" i="2"/>
  <c r="AF768" i="2"/>
  <c r="AI768" i="2" s="1"/>
  <c r="AE768" i="2"/>
  <c r="AB768" i="2"/>
  <c r="AA768" i="2"/>
  <c r="AJ768" i="2" s="1"/>
  <c r="J768" i="2"/>
  <c r="AF767" i="2"/>
  <c r="AE767" i="2"/>
  <c r="AB767" i="2"/>
  <c r="AA767" i="2"/>
  <c r="AJ767" i="2" s="1"/>
  <c r="J767" i="2"/>
  <c r="AF766" i="2"/>
  <c r="AI766" i="2" s="1"/>
  <c r="AE766" i="2"/>
  <c r="AB766" i="2"/>
  <c r="AC766" i="2" s="1"/>
  <c r="AA766" i="2"/>
  <c r="AJ766" i="2" s="1"/>
  <c r="AK766" i="2" s="1"/>
  <c r="J766" i="2"/>
  <c r="AF765" i="2"/>
  <c r="AE765" i="2"/>
  <c r="AB765" i="2"/>
  <c r="AA765" i="2"/>
  <c r="AJ765" i="2" s="1"/>
  <c r="J765" i="2"/>
  <c r="AF764" i="2"/>
  <c r="AI764" i="2" s="1"/>
  <c r="AE764" i="2"/>
  <c r="AB764" i="2"/>
  <c r="AA764" i="2"/>
  <c r="AJ764" i="2" s="1"/>
  <c r="J764" i="2"/>
  <c r="AF763" i="2"/>
  <c r="AE763" i="2"/>
  <c r="AB763" i="2"/>
  <c r="AA763" i="2"/>
  <c r="AJ763" i="2" s="1"/>
  <c r="J763" i="2"/>
  <c r="AF762" i="2"/>
  <c r="AI762" i="2" s="1"/>
  <c r="AE762" i="2"/>
  <c r="AB762" i="2"/>
  <c r="AA762" i="2"/>
  <c r="AJ762" i="2" s="1"/>
  <c r="J762" i="2"/>
  <c r="AF761" i="2"/>
  <c r="AE761" i="2"/>
  <c r="AB761" i="2"/>
  <c r="AA761" i="2"/>
  <c r="AJ761" i="2" s="1"/>
  <c r="J761" i="2"/>
  <c r="AF760" i="2"/>
  <c r="AG760" i="2" s="1"/>
  <c r="AE760" i="2"/>
  <c r="AB760" i="2"/>
  <c r="AA760" i="2"/>
  <c r="AJ760" i="2" s="1"/>
  <c r="J760" i="2"/>
  <c r="AF759" i="2"/>
  <c r="AE759" i="2"/>
  <c r="AB759" i="2"/>
  <c r="AA759" i="2"/>
  <c r="AJ759" i="2" s="1"/>
  <c r="J759" i="2"/>
  <c r="AF758" i="2"/>
  <c r="AI758" i="2" s="1"/>
  <c r="AE758" i="2"/>
  <c r="AB758" i="2"/>
  <c r="AA758" i="2"/>
  <c r="AJ758" i="2" s="1"/>
  <c r="J758" i="2"/>
  <c r="AF757" i="2"/>
  <c r="AE757" i="2"/>
  <c r="AB757" i="2"/>
  <c r="AA757" i="2"/>
  <c r="AJ757" i="2" s="1"/>
  <c r="J757" i="2"/>
  <c r="AF756" i="2"/>
  <c r="AG756" i="2" s="1"/>
  <c r="AE756" i="2"/>
  <c r="AB756" i="2"/>
  <c r="AA756" i="2"/>
  <c r="AJ756" i="2" s="1"/>
  <c r="J756" i="2"/>
  <c r="AF755" i="2"/>
  <c r="AE755" i="2"/>
  <c r="AB755" i="2"/>
  <c r="AC755" i="2" s="1"/>
  <c r="AA755" i="2"/>
  <c r="AJ755" i="2" s="1"/>
  <c r="AK755" i="2" s="1"/>
  <c r="J755" i="2"/>
  <c r="AF754" i="2"/>
  <c r="AI754" i="2" s="1"/>
  <c r="AE754" i="2"/>
  <c r="AB754" i="2"/>
  <c r="AA754" i="2"/>
  <c r="AJ754" i="2" s="1"/>
  <c r="J754" i="2"/>
  <c r="AF753" i="2"/>
  <c r="AE753" i="2"/>
  <c r="AB753" i="2"/>
  <c r="AA753" i="2"/>
  <c r="AJ753" i="2" s="1"/>
  <c r="J753" i="2"/>
  <c r="AF752" i="2"/>
  <c r="AG752" i="2" s="1"/>
  <c r="AE752" i="2"/>
  <c r="AB752" i="2"/>
  <c r="AA752" i="2"/>
  <c r="AJ752" i="2" s="1"/>
  <c r="J752" i="2"/>
  <c r="AF751" i="2"/>
  <c r="AE751" i="2"/>
  <c r="AB751" i="2"/>
  <c r="AA751" i="2"/>
  <c r="AJ751" i="2" s="1"/>
  <c r="J751" i="2"/>
  <c r="AF750" i="2"/>
  <c r="AI750" i="2" s="1"/>
  <c r="AE750" i="2"/>
  <c r="AB750" i="2"/>
  <c r="AA750" i="2"/>
  <c r="AJ750" i="2" s="1"/>
  <c r="J750" i="2"/>
  <c r="AF749" i="2"/>
  <c r="AE749" i="2"/>
  <c r="AB749" i="2"/>
  <c r="AC749" i="2" s="1"/>
  <c r="AA749" i="2"/>
  <c r="AJ749" i="2" s="1"/>
  <c r="AK749" i="2" s="1"/>
  <c r="J749" i="2"/>
  <c r="AF748" i="2"/>
  <c r="AI748" i="2" s="1"/>
  <c r="AE748" i="2"/>
  <c r="AB748" i="2"/>
  <c r="AA748" i="2"/>
  <c r="AJ748" i="2" s="1"/>
  <c r="J748" i="2"/>
  <c r="AF747" i="2"/>
  <c r="AE747" i="2"/>
  <c r="AB747" i="2"/>
  <c r="AC2029" i="2" s="1"/>
  <c r="AD2029" i="2" s="1"/>
  <c r="AA747" i="2"/>
  <c r="AJ747" i="2" s="1"/>
  <c r="J747" i="2"/>
  <c r="AF746" i="2"/>
  <c r="AI746" i="2" s="1"/>
  <c r="AE746" i="2"/>
  <c r="AB746" i="2"/>
  <c r="AC746" i="2" s="1"/>
  <c r="AA746" i="2"/>
  <c r="AJ746" i="2" s="1"/>
  <c r="AK746" i="2" s="1"/>
  <c r="J746" i="2"/>
  <c r="AF745" i="2"/>
  <c r="AE745" i="2"/>
  <c r="AB745" i="2"/>
  <c r="AA745" i="2"/>
  <c r="AJ745" i="2" s="1"/>
  <c r="J745" i="2"/>
  <c r="AF744" i="2"/>
  <c r="AG744" i="2" s="1"/>
  <c r="AE744" i="2"/>
  <c r="AB744" i="2"/>
  <c r="AA744" i="2"/>
  <c r="AJ744" i="2" s="1"/>
  <c r="J744" i="2"/>
  <c r="AF743" i="2"/>
  <c r="AE743" i="2"/>
  <c r="AB743" i="2"/>
  <c r="AA743" i="2"/>
  <c r="AJ743" i="2" s="1"/>
  <c r="J743" i="2"/>
  <c r="AF742" i="2"/>
  <c r="AI742" i="2" s="1"/>
  <c r="AE742" i="2"/>
  <c r="AB742" i="2"/>
  <c r="AA742" i="2"/>
  <c r="AJ742" i="2" s="1"/>
  <c r="J742" i="2"/>
  <c r="AF741" i="2"/>
  <c r="AI741" i="2" s="1"/>
  <c r="AE741" i="2"/>
  <c r="AB741" i="2"/>
  <c r="AC741" i="2" s="1"/>
  <c r="AA741" i="2"/>
  <c r="AJ741" i="2" s="1"/>
  <c r="J741" i="2"/>
  <c r="AF740" i="2"/>
  <c r="AG740" i="2" s="1"/>
  <c r="AE740" i="2"/>
  <c r="AB740" i="2"/>
  <c r="AC740" i="2" s="1"/>
  <c r="AA740" i="2"/>
  <c r="AJ740" i="2" s="1"/>
  <c r="AK740" i="2" s="1"/>
  <c r="AL740" i="2" s="1"/>
  <c r="J740" i="2"/>
  <c r="AF739" i="2"/>
  <c r="AI739" i="2" s="1"/>
  <c r="AE739" i="2"/>
  <c r="AB739" i="2"/>
  <c r="AA739" i="2"/>
  <c r="AJ739" i="2" s="1"/>
  <c r="J739" i="2"/>
  <c r="AF738" i="2"/>
  <c r="AI738" i="2" s="1"/>
  <c r="AE738" i="2"/>
  <c r="AB738" i="2"/>
  <c r="AA738" i="2"/>
  <c r="AJ738" i="2" s="1"/>
  <c r="J738" i="2"/>
  <c r="AF737" i="2"/>
  <c r="AI737" i="2" s="1"/>
  <c r="AE737" i="2"/>
  <c r="AB737" i="2"/>
  <c r="AA737" i="2"/>
  <c r="AJ737" i="2" s="1"/>
  <c r="J737" i="2"/>
  <c r="AF736" i="2"/>
  <c r="AI736" i="2" s="1"/>
  <c r="AE736" i="2"/>
  <c r="AB736" i="2"/>
  <c r="AA736" i="2"/>
  <c r="AJ736" i="2" s="1"/>
  <c r="J736" i="2"/>
  <c r="AF735" i="2"/>
  <c r="AI735" i="2" s="1"/>
  <c r="AE735" i="2"/>
  <c r="AB735" i="2"/>
  <c r="AA735" i="2"/>
  <c r="AJ735" i="2" s="1"/>
  <c r="J735" i="2"/>
  <c r="AF734" i="2"/>
  <c r="AI734" i="2" s="1"/>
  <c r="AE734" i="2"/>
  <c r="AB734" i="2"/>
  <c r="AA734" i="2"/>
  <c r="AJ734" i="2" s="1"/>
  <c r="J734" i="2"/>
  <c r="AF733" i="2"/>
  <c r="AI733" i="2" s="1"/>
  <c r="AE733" i="2"/>
  <c r="AB733" i="2"/>
  <c r="AA733" i="2"/>
  <c r="AJ733" i="2" s="1"/>
  <c r="J733" i="2"/>
  <c r="AF732" i="2"/>
  <c r="AI732" i="2" s="1"/>
  <c r="AE732" i="2"/>
  <c r="AB732" i="2"/>
  <c r="AA732" i="2"/>
  <c r="AJ732" i="2" s="1"/>
  <c r="J732" i="2"/>
  <c r="AF731" i="2"/>
  <c r="AI731" i="2" s="1"/>
  <c r="AE731" i="2"/>
  <c r="AB731" i="2"/>
  <c r="AA731" i="2"/>
  <c r="AJ731" i="2" s="1"/>
  <c r="J731" i="2"/>
  <c r="AF730" i="2"/>
  <c r="AI730" i="2" s="1"/>
  <c r="AE730" i="2"/>
  <c r="AB730" i="2"/>
  <c r="AA730" i="2"/>
  <c r="AJ730" i="2" s="1"/>
  <c r="J730" i="2"/>
  <c r="AF729" i="2"/>
  <c r="AI729" i="2" s="1"/>
  <c r="AE729" i="2"/>
  <c r="AB729" i="2"/>
  <c r="AA729" i="2"/>
  <c r="AJ729" i="2" s="1"/>
  <c r="J729" i="2"/>
  <c r="AF728" i="2"/>
  <c r="AI728" i="2" s="1"/>
  <c r="AE728" i="2"/>
  <c r="AB728" i="2"/>
  <c r="AA728" i="2"/>
  <c r="AJ728" i="2" s="1"/>
  <c r="J728" i="2"/>
  <c r="AF727" i="2"/>
  <c r="AI727" i="2" s="1"/>
  <c r="AE727" i="2"/>
  <c r="AB727" i="2"/>
  <c r="AA727" i="2"/>
  <c r="AJ727" i="2" s="1"/>
  <c r="J727" i="2"/>
  <c r="AF726" i="2"/>
  <c r="AI726" i="2" s="1"/>
  <c r="AE726" i="2"/>
  <c r="AB726" i="2"/>
  <c r="AA726" i="2"/>
  <c r="AJ726" i="2" s="1"/>
  <c r="J726" i="2"/>
  <c r="AF725" i="2"/>
  <c r="AG725" i="2" s="1"/>
  <c r="AE725" i="2"/>
  <c r="AB725" i="2"/>
  <c r="AA725" i="2"/>
  <c r="AJ725" i="2" s="1"/>
  <c r="J725" i="2"/>
  <c r="AF724" i="2"/>
  <c r="AG724" i="2" s="1"/>
  <c r="AE724" i="2"/>
  <c r="AB724" i="2"/>
  <c r="AA724" i="2"/>
  <c r="AJ724" i="2" s="1"/>
  <c r="J724" i="2"/>
  <c r="AF723" i="2"/>
  <c r="AI723" i="2" s="1"/>
  <c r="AE723" i="2"/>
  <c r="AB723" i="2"/>
  <c r="AA723" i="2"/>
  <c r="AJ723" i="2" s="1"/>
  <c r="J723" i="2"/>
  <c r="AF722" i="2"/>
  <c r="AI722" i="2" s="1"/>
  <c r="AE722" i="2"/>
  <c r="AB722" i="2"/>
  <c r="AA722" i="2"/>
  <c r="AJ722" i="2" s="1"/>
  <c r="J722" i="2"/>
  <c r="AF721" i="2"/>
  <c r="AI721" i="2" s="1"/>
  <c r="AE721" i="2"/>
  <c r="AB721" i="2"/>
  <c r="AC836" i="2" s="1"/>
  <c r="AD836" i="2" s="1"/>
  <c r="AA721" i="2"/>
  <c r="AJ721" i="2" s="1"/>
  <c r="J721" i="2"/>
  <c r="AF720" i="2"/>
  <c r="AI720" i="2" s="1"/>
  <c r="AE720" i="2"/>
  <c r="AB720" i="2"/>
  <c r="AA720" i="2"/>
  <c r="AJ720" i="2" s="1"/>
  <c r="J720" i="2"/>
  <c r="AF719" i="2"/>
  <c r="AI719" i="2" s="1"/>
  <c r="AE719" i="2"/>
  <c r="AB719" i="2"/>
  <c r="AA719" i="2"/>
  <c r="AJ719" i="2" s="1"/>
  <c r="J719" i="2"/>
  <c r="AF718" i="2"/>
  <c r="AI718" i="2" s="1"/>
  <c r="AE718" i="2"/>
  <c r="AB718" i="2"/>
  <c r="AA718" i="2"/>
  <c r="AJ718" i="2" s="1"/>
  <c r="J718" i="2"/>
  <c r="AF717" i="2"/>
  <c r="AI717" i="2" s="1"/>
  <c r="AE717" i="2"/>
  <c r="AB717" i="2"/>
  <c r="AA717" i="2"/>
  <c r="AJ717" i="2" s="1"/>
  <c r="J717" i="2"/>
  <c r="AF716" i="2"/>
  <c r="AI716" i="2" s="1"/>
  <c r="AE716" i="2"/>
  <c r="AB716" i="2"/>
  <c r="AA716" i="2"/>
  <c r="AJ716" i="2" s="1"/>
  <c r="J716" i="2"/>
  <c r="AF715" i="2"/>
  <c r="AI715" i="2" s="1"/>
  <c r="AE715" i="2"/>
  <c r="AB715" i="2"/>
  <c r="AA715" i="2"/>
  <c r="AJ715" i="2" s="1"/>
  <c r="J715" i="2"/>
  <c r="AF714" i="2"/>
  <c r="AI714" i="2" s="1"/>
  <c r="AE714" i="2"/>
  <c r="AB714" i="2"/>
  <c r="AA714" i="2"/>
  <c r="AJ714" i="2" s="1"/>
  <c r="J714" i="2"/>
  <c r="AF713" i="2"/>
  <c r="AG713" i="2" s="1"/>
  <c r="AE713" i="2"/>
  <c r="AB713" i="2"/>
  <c r="AA713" i="2"/>
  <c r="AJ713" i="2" s="1"/>
  <c r="J713" i="2"/>
  <c r="AF712" i="2"/>
  <c r="AG712" i="2" s="1"/>
  <c r="AE712" i="2"/>
  <c r="AB712" i="2"/>
  <c r="AA712" i="2"/>
  <c r="AJ712" i="2" s="1"/>
  <c r="J712" i="2"/>
  <c r="AF711" i="2"/>
  <c r="AI711" i="2" s="1"/>
  <c r="AE711" i="2"/>
  <c r="AB711" i="2"/>
  <c r="AA711" i="2"/>
  <c r="AJ711" i="2" s="1"/>
  <c r="J711" i="2"/>
  <c r="AF710" i="2"/>
  <c r="AG710" i="2" s="1"/>
  <c r="AE710" i="2"/>
  <c r="AB710" i="2"/>
  <c r="AA710" i="2"/>
  <c r="AJ710" i="2" s="1"/>
  <c r="J710" i="2"/>
  <c r="AF709" i="2"/>
  <c r="AI709" i="2" s="1"/>
  <c r="AE709" i="2"/>
  <c r="AB709" i="2"/>
  <c r="AA709" i="2"/>
  <c r="AJ709" i="2" s="1"/>
  <c r="J709" i="2"/>
  <c r="AF708" i="2"/>
  <c r="AG708" i="2" s="1"/>
  <c r="AE708" i="2"/>
  <c r="AB708" i="2"/>
  <c r="AA708" i="2"/>
  <c r="AJ708" i="2" s="1"/>
  <c r="J708" i="2"/>
  <c r="AF707" i="2"/>
  <c r="AG707" i="2" s="1"/>
  <c r="AE707" i="2"/>
  <c r="AB707" i="2"/>
  <c r="AA707" i="2"/>
  <c r="AJ707" i="2" s="1"/>
  <c r="J707" i="2"/>
  <c r="AF706" i="2"/>
  <c r="AG706" i="2" s="1"/>
  <c r="AE706" i="2"/>
  <c r="AB706" i="2"/>
  <c r="AA706" i="2"/>
  <c r="AJ706" i="2" s="1"/>
  <c r="J706" i="2"/>
  <c r="AF705" i="2"/>
  <c r="AI705" i="2" s="1"/>
  <c r="AE705" i="2"/>
  <c r="AB705" i="2"/>
  <c r="AA705" i="2"/>
  <c r="AJ705" i="2" s="1"/>
  <c r="J705" i="2"/>
  <c r="AF704" i="2"/>
  <c r="AG704" i="2" s="1"/>
  <c r="AE704" i="2"/>
  <c r="AB704" i="2"/>
  <c r="AA704" i="2"/>
  <c r="AJ704" i="2" s="1"/>
  <c r="J704" i="2"/>
  <c r="AF703" i="2"/>
  <c r="AI703" i="2" s="1"/>
  <c r="AE703" i="2"/>
  <c r="AB703" i="2"/>
  <c r="AA703" i="2"/>
  <c r="AJ703" i="2" s="1"/>
  <c r="J703" i="2"/>
  <c r="AF702" i="2"/>
  <c r="AG702" i="2" s="1"/>
  <c r="AE702" i="2"/>
  <c r="AB702" i="2"/>
  <c r="AA702" i="2"/>
  <c r="AJ702" i="2" s="1"/>
  <c r="J702" i="2"/>
  <c r="AF701" i="2"/>
  <c r="AI701" i="2" s="1"/>
  <c r="AE701" i="2"/>
  <c r="AB701" i="2"/>
  <c r="AA701" i="2"/>
  <c r="AJ701" i="2" s="1"/>
  <c r="J701" i="2"/>
  <c r="AF700" i="2"/>
  <c r="AG700" i="2" s="1"/>
  <c r="AE700" i="2"/>
  <c r="AB700" i="2"/>
  <c r="AA700" i="2"/>
  <c r="AJ700" i="2" s="1"/>
  <c r="J700" i="2"/>
  <c r="AF699" i="2"/>
  <c r="AI699" i="2" s="1"/>
  <c r="AE699" i="2"/>
  <c r="AB699" i="2"/>
  <c r="AA699" i="2"/>
  <c r="AJ699" i="2" s="1"/>
  <c r="J699" i="2"/>
  <c r="AF698" i="2"/>
  <c r="AG698" i="2" s="1"/>
  <c r="AE698" i="2"/>
  <c r="AB698" i="2"/>
  <c r="AA698" i="2"/>
  <c r="AJ698" i="2" s="1"/>
  <c r="J698" i="2"/>
  <c r="AF697" i="2"/>
  <c r="AI697" i="2" s="1"/>
  <c r="AE697" i="2"/>
  <c r="AB697" i="2"/>
  <c r="AA697" i="2"/>
  <c r="AJ697" i="2" s="1"/>
  <c r="J697" i="2"/>
  <c r="AF696" i="2"/>
  <c r="AG696" i="2" s="1"/>
  <c r="AE696" i="2"/>
  <c r="AB696" i="2"/>
  <c r="AA696" i="2"/>
  <c r="AJ696" i="2" s="1"/>
  <c r="J696" i="2"/>
  <c r="AF695" i="2"/>
  <c r="AI695" i="2" s="1"/>
  <c r="AE695" i="2"/>
  <c r="AB695" i="2"/>
  <c r="AA695" i="2"/>
  <c r="AJ695" i="2" s="1"/>
  <c r="J695" i="2"/>
  <c r="AF694" i="2"/>
  <c r="AG694" i="2" s="1"/>
  <c r="AE694" i="2"/>
  <c r="AB694" i="2"/>
  <c r="AA694" i="2"/>
  <c r="AJ694" i="2" s="1"/>
  <c r="J694" i="2"/>
  <c r="AF693" i="2"/>
  <c r="AI693" i="2" s="1"/>
  <c r="AE693" i="2"/>
  <c r="AB693" i="2"/>
  <c r="AA693" i="2"/>
  <c r="AJ693" i="2" s="1"/>
  <c r="J693" i="2"/>
  <c r="AF692" i="2"/>
  <c r="AG692" i="2" s="1"/>
  <c r="AE692" i="2"/>
  <c r="AB692" i="2"/>
  <c r="AA692" i="2"/>
  <c r="AJ692" i="2" s="1"/>
  <c r="J692" i="2"/>
  <c r="AF691" i="2"/>
  <c r="AI691" i="2" s="1"/>
  <c r="AE691" i="2"/>
  <c r="AB691" i="2"/>
  <c r="AA691" i="2"/>
  <c r="AJ691" i="2" s="1"/>
  <c r="J691" i="2"/>
  <c r="AF690" i="2"/>
  <c r="AG690" i="2" s="1"/>
  <c r="AE690" i="2"/>
  <c r="AB690" i="2"/>
  <c r="AA690" i="2"/>
  <c r="AJ690" i="2" s="1"/>
  <c r="J690" i="2"/>
  <c r="AF689" i="2"/>
  <c r="AI689" i="2" s="1"/>
  <c r="AE689" i="2"/>
  <c r="AB689" i="2"/>
  <c r="AA689" i="2"/>
  <c r="AJ689" i="2" s="1"/>
  <c r="J689" i="2"/>
  <c r="AF688" i="2"/>
  <c r="AG688" i="2" s="1"/>
  <c r="AE688" i="2"/>
  <c r="AB688" i="2"/>
  <c r="AA688" i="2"/>
  <c r="AJ688" i="2" s="1"/>
  <c r="J688" i="2"/>
  <c r="AF687" i="2"/>
  <c r="AI687" i="2" s="1"/>
  <c r="AE687" i="2"/>
  <c r="AB687" i="2"/>
  <c r="AA687" i="2"/>
  <c r="AJ687" i="2" s="1"/>
  <c r="J687" i="2"/>
  <c r="AF686" i="2"/>
  <c r="AG686" i="2" s="1"/>
  <c r="AE686" i="2"/>
  <c r="AB686" i="2"/>
  <c r="AA686" i="2"/>
  <c r="AJ686" i="2" s="1"/>
  <c r="J686" i="2"/>
  <c r="AF685" i="2"/>
  <c r="AI685" i="2" s="1"/>
  <c r="AE685" i="2"/>
  <c r="AB685" i="2"/>
  <c r="AA685" i="2"/>
  <c r="AJ685" i="2" s="1"/>
  <c r="J685" i="2"/>
  <c r="AF684" i="2"/>
  <c r="AG684" i="2" s="1"/>
  <c r="AE684" i="2"/>
  <c r="AB684" i="2"/>
  <c r="AC684" i="2" s="1"/>
  <c r="AA684" i="2"/>
  <c r="AJ684" i="2" s="1"/>
  <c r="AK684" i="2" s="1"/>
  <c r="J684" i="2"/>
  <c r="AF683" i="2"/>
  <c r="AI683" i="2" s="1"/>
  <c r="AE683" i="2"/>
  <c r="AB683" i="2"/>
  <c r="AC683" i="2" s="1"/>
  <c r="AA683" i="2"/>
  <c r="AJ683" i="2" s="1"/>
  <c r="J683" i="2"/>
  <c r="AF682" i="2"/>
  <c r="AG682" i="2" s="1"/>
  <c r="AE682" i="2"/>
  <c r="AB682" i="2"/>
  <c r="AA682" i="2"/>
  <c r="AJ682" i="2" s="1"/>
  <c r="J682" i="2"/>
  <c r="AF681" i="2"/>
  <c r="AI681" i="2" s="1"/>
  <c r="AE681" i="2"/>
  <c r="AB681" i="2"/>
  <c r="AA681" i="2"/>
  <c r="AJ681" i="2" s="1"/>
  <c r="J681" i="2"/>
  <c r="AF680" i="2"/>
  <c r="AG680" i="2" s="1"/>
  <c r="AE680" i="2"/>
  <c r="AB680" i="2"/>
  <c r="AA680" i="2"/>
  <c r="AJ680" i="2" s="1"/>
  <c r="J680" i="2"/>
  <c r="AF679" i="2"/>
  <c r="AI679" i="2" s="1"/>
  <c r="AE679" i="2"/>
  <c r="AB679" i="2"/>
  <c r="AC679" i="2" s="1"/>
  <c r="AA679" i="2"/>
  <c r="AJ679" i="2" s="1"/>
  <c r="J679" i="2"/>
  <c r="AF678" i="2"/>
  <c r="AG678" i="2" s="1"/>
  <c r="AE678" i="2"/>
  <c r="AB678" i="2"/>
  <c r="AA678" i="2"/>
  <c r="AJ678" i="2" s="1"/>
  <c r="J678" i="2"/>
  <c r="AF677" i="2"/>
  <c r="AI677" i="2" s="1"/>
  <c r="AE677" i="2"/>
  <c r="AB677" i="2"/>
  <c r="AA677" i="2"/>
  <c r="AJ677" i="2" s="1"/>
  <c r="J677" i="2"/>
  <c r="AF676" i="2"/>
  <c r="AG676" i="2" s="1"/>
  <c r="AE676" i="2"/>
  <c r="AB676" i="2"/>
  <c r="AA676" i="2"/>
  <c r="AJ676" i="2" s="1"/>
  <c r="J676" i="2"/>
  <c r="AF675" i="2"/>
  <c r="AI675" i="2" s="1"/>
  <c r="AE675" i="2"/>
  <c r="AB675" i="2"/>
  <c r="AA675" i="2"/>
  <c r="AJ675" i="2" s="1"/>
  <c r="J675" i="2"/>
  <c r="AF674" i="2"/>
  <c r="AG674" i="2" s="1"/>
  <c r="AE674" i="2"/>
  <c r="AB674" i="2"/>
  <c r="AA674" i="2"/>
  <c r="AJ674" i="2" s="1"/>
  <c r="J674" i="2"/>
  <c r="AF673" i="2"/>
  <c r="AI673" i="2" s="1"/>
  <c r="AE673" i="2"/>
  <c r="AB673" i="2"/>
  <c r="AA673" i="2"/>
  <c r="AJ673" i="2" s="1"/>
  <c r="J673" i="2"/>
  <c r="AF672" i="2"/>
  <c r="AG672" i="2" s="1"/>
  <c r="AE672" i="2"/>
  <c r="AB672" i="2"/>
  <c r="AA672" i="2"/>
  <c r="AJ672" i="2" s="1"/>
  <c r="J672" i="2"/>
  <c r="AF671" i="2"/>
  <c r="AG671" i="2" s="1"/>
  <c r="AE671" i="2"/>
  <c r="AB671" i="2"/>
  <c r="AA671" i="2"/>
  <c r="AJ671" i="2" s="1"/>
  <c r="J671" i="2"/>
  <c r="AF670" i="2"/>
  <c r="AG670" i="2" s="1"/>
  <c r="AE670" i="2"/>
  <c r="AB670" i="2"/>
  <c r="AA670" i="2"/>
  <c r="AJ670" i="2" s="1"/>
  <c r="J670" i="2"/>
  <c r="AF669" i="2"/>
  <c r="AG669" i="2" s="1"/>
  <c r="AE669" i="2"/>
  <c r="AB669" i="2"/>
  <c r="AA669" i="2"/>
  <c r="AJ669" i="2" s="1"/>
  <c r="J669" i="2"/>
  <c r="AF668" i="2"/>
  <c r="AG668" i="2" s="1"/>
  <c r="AE668" i="2"/>
  <c r="AB668" i="2"/>
  <c r="AA668" i="2"/>
  <c r="AJ668" i="2" s="1"/>
  <c r="J668" i="2"/>
  <c r="AF667" i="2"/>
  <c r="AG667" i="2" s="1"/>
  <c r="AE667" i="2"/>
  <c r="AB667" i="2"/>
  <c r="AA667" i="2"/>
  <c r="AJ667" i="2" s="1"/>
  <c r="J667" i="2"/>
  <c r="AF666" i="2"/>
  <c r="AG666" i="2" s="1"/>
  <c r="AE666" i="2"/>
  <c r="AB666" i="2"/>
  <c r="AA666" i="2"/>
  <c r="AJ666" i="2" s="1"/>
  <c r="J666" i="2"/>
  <c r="AF665" i="2"/>
  <c r="AI665" i="2" s="1"/>
  <c r="AE665" i="2"/>
  <c r="AB665" i="2"/>
  <c r="AA665" i="2"/>
  <c r="AJ665" i="2" s="1"/>
  <c r="J665" i="2"/>
  <c r="AF664" i="2"/>
  <c r="AG664" i="2" s="1"/>
  <c r="AE664" i="2"/>
  <c r="AB664" i="2"/>
  <c r="AA664" i="2"/>
  <c r="AJ664" i="2" s="1"/>
  <c r="J664" i="2"/>
  <c r="AF663" i="2"/>
  <c r="AI663" i="2" s="1"/>
  <c r="AE663" i="2"/>
  <c r="AB663" i="2"/>
  <c r="AA663" i="2"/>
  <c r="AJ663" i="2" s="1"/>
  <c r="J663" i="2"/>
  <c r="AF662" i="2"/>
  <c r="AI662" i="2" s="1"/>
  <c r="AE662" i="2"/>
  <c r="AB662" i="2"/>
  <c r="AA662" i="2"/>
  <c r="AJ662" i="2" s="1"/>
  <c r="J662" i="2"/>
  <c r="AF661" i="2"/>
  <c r="AI661" i="2" s="1"/>
  <c r="AE661" i="2"/>
  <c r="AB661" i="2"/>
  <c r="AA661" i="2"/>
  <c r="AJ661" i="2" s="1"/>
  <c r="J661" i="2"/>
  <c r="AF660" i="2"/>
  <c r="AG660" i="2" s="1"/>
  <c r="AE660" i="2"/>
  <c r="AB660" i="2"/>
  <c r="AA660" i="2"/>
  <c r="AJ660" i="2" s="1"/>
  <c r="J660" i="2"/>
  <c r="AF659" i="2"/>
  <c r="AI659" i="2" s="1"/>
  <c r="AE659" i="2"/>
  <c r="AB659" i="2"/>
  <c r="AA659" i="2"/>
  <c r="AJ659" i="2" s="1"/>
  <c r="J659" i="2"/>
  <c r="AF658" i="2"/>
  <c r="AI658" i="2" s="1"/>
  <c r="AE658" i="2"/>
  <c r="AB658" i="2"/>
  <c r="AA658" i="2"/>
  <c r="AJ658" i="2" s="1"/>
  <c r="J658" i="2"/>
  <c r="AF657" i="2"/>
  <c r="AI657" i="2" s="1"/>
  <c r="AE657" i="2"/>
  <c r="AB657" i="2"/>
  <c r="AA657" i="2"/>
  <c r="AJ657" i="2" s="1"/>
  <c r="J657" i="2"/>
  <c r="AF656" i="2"/>
  <c r="AG656" i="2" s="1"/>
  <c r="AE656" i="2"/>
  <c r="AB656" i="2"/>
  <c r="AA656" i="2"/>
  <c r="AJ656" i="2" s="1"/>
  <c r="J656" i="2"/>
  <c r="AF655" i="2"/>
  <c r="AI655" i="2" s="1"/>
  <c r="AE655" i="2"/>
  <c r="AB655" i="2"/>
  <c r="AA655" i="2"/>
  <c r="AJ655" i="2" s="1"/>
  <c r="J655" i="2"/>
  <c r="AF654" i="2"/>
  <c r="AG654" i="2" s="1"/>
  <c r="AE654" i="2"/>
  <c r="AB654" i="2"/>
  <c r="AA654" i="2"/>
  <c r="AJ654" i="2" s="1"/>
  <c r="J654" i="2"/>
  <c r="AF653" i="2"/>
  <c r="AI653" i="2" s="1"/>
  <c r="AE653" i="2"/>
  <c r="AB653" i="2"/>
  <c r="AA653" i="2"/>
  <c r="AJ653" i="2" s="1"/>
  <c r="J653" i="2"/>
  <c r="AF652" i="2"/>
  <c r="AG652" i="2" s="1"/>
  <c r="AE652" i="2"/>
  <c r="AB652" i="2"/>
  <c r="AA652" i="2"/>
  <c r="AJ652" i="2" s="1"/>
  <c r="J652" i="2"/>
  <c r="AF651" i="2"/>
  <c r="AI651" i="2" s="1"/>
  <c r="AE651" i="2"/>
  <c r="AB651" i="2"/>
  <c r="AA651" i="2"/>
  <c r="AJ651" i="2" s="1"/>
  <c r="J651" i="2"/>
  <c r="AF650" i="2"/>
  <c r="AI650" i="2" s="1"/>
  <c r="AE650" i="2"/>
  <c r="AB650" i="2"/>
  <c r="AA650" i="2"/>
  <c r="AJ650" i="2" s="1"/>
  <c r="J650" i="2"/>
  <c r="AF649" i="2"/>
  <c r="AI649" i="2" s="1"/>
  <c r="AE649" i="2"/>
  <c r="AB649" i="2"/>
  <c r="AA649" i="2"/>
  <c r="AJ649" i="2" s="1"/>
  <c r="J649" i="2"/>
  <c r="AF648" i="2"/>
  <c r="AG648" i="2" s="1"/>
  <c r="AE648" i="2"/>
  <c r="AB648" i="2"/>
  <c r="AA648" i="2"/>
  <c r="AJ648" i="2" s="1"/>
  <c r="J648" i="2"/>
  <c r="AF647" i="2"/>
  <c r="AI647" i="2" s="1"/>
  <c r="AE647" i="2"/>
  <c r="AB647" i="2"/>
  <c r="AA647" i="2"/>
  <c r="AJ647" i="2" s="1"/>
  <c r="J647" i="2"/>
  <c r="AF646" i="2"/>
  <c r="AG646" i="2" s="1"/>
  <c r="AE646" i="2"/>
  <c r="AB646" i="2"/>
  <c r="AA646" i="2"/>
  <c r="AJ646" i="2" s="1"/>
  <c r="J646" i="2"/>
  <c r="AF645" i="2"/>
  <c r="AI645" i="2" s="1"/>
  <c r="AE645" i="2"/>
  <c r="AB645" i="2"/>
  <c r="AA645" i="2"/>
  <c r="AJ645" i="2" s="1"/>
  <c r="J645" i="2"/>
  <c r="AF644" i="2"/>
  <c r="AG644" i="2" s="1"/>
  <c r="AE644" i="2"/>
  <c r="AB644" i="2"/>
  <c r="AA644" i="2"/>
  <c r="AJ644" i="2" s="1"/>
  <c r="J644" i="2"/>
  <c r="AF643" i="2"/>
  <c r="AI643" i="2" s="1"/>
  <c r="AE643" i="2"/>
  <c r="AB643" i="2"/>
  <c r="AA643" i="2"/>
  <c r="AJ643" i="2" s="1"/>
  <c r="J643" i="2"/>
  <c r="AF642" i="2"/>
  <c r="AI642" i="2" s="1"/>
  <c r="AE642" i="2"/>
  <c r="AB642" i="2"/>
  <c r="AA642" i="2"/>
  <c r="AJ642" i="2" s="1"/>
  <c r="J642" i="2"/>
  <c r="AF641" i="2"/>
  <c r="AI641" i="2" s="1"/>
  <c r="AE641" i="2"/>
  <c r="AB641" i="2"/>
  <c r="AA641" i="2"/>
  <c r="AJ641" i="2" s="1"/>
  <c r="J641" i="2"/>
  <c r="AF640" i="2"/>
  <c r="AG640" i="2" s="1"/>
  <c r="AE640" i="2"/>
  <c r="AB640" i="2"/>
  <c r="AA640" i="2"/>
  <c r="AJ640" i="2" s="1"/>
  <c r="J640" i="2"/>
  <c r="AF639" i="2"/>
  <c r="AI639" i="2" s="1"/>
  <c r="AE639" i="2"/>
  <c r="AB639" i="2"/>
  <c r="AA639" i="2"/>
  <c r="AJ639" i="2" s="1"/>
  <c r="J639" i="2"/>
  <c r="AF638" i="2"/>
  <c r="AI638" i="2" s="1"/>
  <c r="AE638" i="2"/>
  <c r="AB638" i="2"/>
  <c r="AA638" i="2"/>
  <c r="AJ638" i="2" s="1"/>
  <c r="J638" i="2"/>
  <c r="AF637" i="2"/>
  <c r="AG637" i="2" s="1"/>
  <c r="AE637" i="2"/>
  <c r="AB637" i="2"/>
  <c r="AA637" i="2"/>
  <c r="AJ637" i="2" s="1"/>
  <c r="J637" i="2"/>
  <c r="AF636" i="2"/>
  <c r="AG636" i="2" s="1"/>
  <c r="AE636" i="2"/>
  <c r="AB636" i="2"/>
  <c r="AA636" i="2"/>
  <c r="AJ636" i="2" s="1"/>
  <c r="J636" i="2"/>
  <c r="AF635" i="2"/>
  <c r="AG635" i="2" s="1"/>
  <c r="AE635" i="2"/>
  <c r="AB635" i="2"/>
  <c r="AA635" i="2"/>
  <c r="AJ635" i="2" s="1"/>
  <c r="J635" i="2"/>
  <c r="AF634" i="2"/>
  <c r="AG634" i="2" s="1"/>
  <c r="AE634" i="2"/>
  <c r="AB634" i="2"/>
  <c r="AC634" i="2" s="1"/>
  <c r="AA634" i="2"/>
  <c r="AJ634" i="2" s="1"/>
  <c r="AK634" i="2" s="1"/>
  <c r="J634" i="2"/>
  <c r="AF633" i="2"/>
  <c r="AI633" i="2" s="1"/>
  <c r="AE633" i="2"/>
  <c r="AB633" i="2"/>
  <c r="AA633" i="2"/>
  <c r="AJ633" i="2" s="1"/>
  <c r="J633" i="2"/>
  <c r="AF632" i="2"/>
  <c r="AG632" i="2" s="1"/>
  <c r="AE632" i="2"/>
  <c r="AB632" i="2"/>
  <c r="AC632" i="2" s="1"/>
  <c r="AA632" i="2"/>
  <c r="AJ632" i="2" s="1"/>
  <c r="J632" i="2"/>
  <c r="AF631" i="2"/>
  <c r="AI631" i="2" s="1"/>
  <c r="AE631" i="2"/>
  <c r="AB631" i="2"/>
  <c r="AA631" i="2"/>
  <c r="AJ631" i="2" s="1"/>
  <c r="J631" i="2"/>
  <c r="AF630" i="2"/>
  <c r="AI630" i="2" s="1"/>
  <c r="AE630" i="2"/>
  <c r="AB630" i="2"/>
  <c r="AA630" i="2"/>
  <c r="AJ630" i="2" s="1"/>
  <c r="J630" i="2"/>
  <c r="AF629" i="2"/>
  <c r="AI629" i="2" s="1"/>
  <c r="AE629" i="2"/>
  <c r="AB629" i="2"/>
  <c r="AA629" i="2"/>
  <c r="AJ629" i="2" s="1"/>
  <c r="J629" i="2"/>
  <c r="AF628" i="2"/>
  <c r="AG628" i="2" s="1"/>
  <c r="AE628" i="2"/>
  <c r="AB628" i="2"/>
  <c r="AC1584" i="2" s="1"/>
  <c r="AD1584" i="2" s="1"/>
  <c r="AA628" i="2"/>
  <c r="AJ628" i="2" s="1"/>
  <c r="J628" i="2"/>
  <c r="AF627" i="2"/>
  <c r="AI627" i="2" s="1"/>
  <c r="AE627" i="2"/>
  <c r="AB627" i="2"/>
  <c r="AA627" i="2"/>
  <c r="AJ627" i="2" s="1"/>
  <c r="J627" i="2"/>
  <c r="AF626" i="2"/>
  <c r="AI626" i="2" s="1"/>
  <c r="AE626" i="2"/>
  <c r="AB626" i="2"/>
  <c r="AA626" i="2"/>
  <c r="AJ626" i="2" s="1"/>
  <c r="J626" i="2"/>
  <c r="AF625" i="2"/>
  <c r="AI625" i="2" s="1"/>
  <c r="AE625" i="2"/>
  <c r="AB625" i="2"/>
  <c r="AA625" i="2"/>
  <c r="AJ625" i="2" s="1"/>
  <c r="J625" i="2"/>
  <c r="AF624" i="2"/>
  <c r="AG624" i="2" s="1"/>
  <c r="AE624" i="2"/>
  <c r="AB624" i="2"/>
  <c r="AA624" i="2"/>
  <c r="AJ624" i="2" s="1"/>
  <c r="J624" i="2"/>
  <c r="AF623" i="2"/>
  <c r="AI623" i="2" s="1"/>
  <c r="AE623" i="2"/>
  <c r="AB623" i="2"/>
  <c r="AA623" i="2"/>
  <c r="AJ623" i="2" s="1"/>
  <c r="J623" i="2"/>
  <c r="AF622" i="2"/>
  <c r="AG622" i="2" s="1"/>
  <c r="AE622" i="2"/>
  <c r="AB622" i="2"/>
  <c r="AA622" i="2"/>
  <c r="AJ622" i="2" s="1"/>
  <c r="J622" i="2"/>
  <c r="AF621" i="2"/>
  <c r="AI621" i="2" s="1"/>
  <c r="AE621" i="2"/>
  <c r="AB621" i="2"/>
  <c r="AA621" i="2"/>
  <c r="AJ621" i="2" s="1"/>
  <c r="J621" i="2"/>
  <c r="AF620" i="2"/>
  <c r="AG620" i="2" s="1"/>
  <c r="AE620" i="2"/>
  <c r="AB620" i="2"/>
  <c r="AA620" i="2"/>
  <c r="AJ620" i="2" s="1"/>
  <c r="J620" i="2"/>
  <c r="AF619" i="2"/>
  <c r="AG619" i="2" s="1"/>
  <c r="AE619" i="2"/>
  <c r="AB619" i="2"/>
  <c r="AA619" i="2"/>
  <c r="AJ619" i="2" s="1"/>
  <c r="J619" i="2"/>
  <c r="AF618" i="2"/>
  <c r="AG618" i="2" s="1"/>
  <c r="AE618" i="2"/>
  <c r="AB618" i="2"/>
  <c r="AA618" i="2"/>
  <c r="AJ618" i="2" s="1"/>
  <c r="J618" i="2"/>
  <c r="AF617" i="2"/>
  <c r="AI617" i="2" s="1"/>
  <c r="AE617" i="2"/>
  <c r="AB617" i="2"/>
  <c r="AC729" i="2" s="1"/>
  <c r="AD729" i="2" s="1"/>
  <c r="AA617" i="2"/>
  <c r="AJ617" i="2" s="1"/>
  <c r="AK617" i="2" s="1"/>
  <c r="J617" i="2"/>
  <c r="AF616" i="2"/>
  <c r="AI616" i="2" s="1"/>
  <c r="AE616" i="2"/>
  <c r="AB616" i="2"/>
  <c r="AA616" i="2"/>
  <c r="AJ616" i="2" s="1"/>
  <c r="J616" i="2"/>
  <c r="AF615" i="2"/>
  <c r="AI615" i="2" s="1"/>
  <c r="AE615" i="2"/>
  <c r="AB615" i="2"/>
  <c r="AA615" i="2"/>
  <c r="AJ615" i="2" s="1"/>
  <c r="J615" i="2"/>
  <c r="AF614" i="2"/>
  <c r="AI614" i="2" s="1"/>
  <c r="AE614" i="2"/>
  <c r="AB614" i="2"/>
  <c r="AA614" i="2"/>
  <c r="AJ614" i="2" s="1"/>
  <c r="J614" i="2"/>
  <c r="AF613" i="2"/>
  <c r="AI613" i="2" s="1"/>
  <c r="AE613" i="2"/>
  <c r="AB613" i="2"/>
  <c r="AA613" i="2"/>
  <c r="AJ613" i="2" s="1"/>
  <c r="J613" i="2"/>
  <c r="AF612" i="2"/>
  <c r="AI612" i="2" s="1"/>
  <c r="AE612" i="2"/>
  <c r="AB612" i="2"/>
  <c r="AA612" i="2"/>
  <c r="AJ612" i="2" s="1"/>
  <c r="J612" i="2"/>
  <c r="AF611" i="2"/>
  <c r="AI611" i="2" s="1"/>
  <c r="AE611" i="2"/>
  <c r="AB611" i="2"/>
  <c r="AA611" i="2"/>
  <c r="AJ611" i="2" s="1"/>
  <c r="J611" i="2"/>
  <c r="AF610" i="2"/>
  <c r="AI610" i="2" s="1"/>
  <c r="AE610" i="2"/>
  <c r="AB610" i="2"/>
  <c r="AA610" i="2"/>
  <c r="AJ610" i="2" s="1"/>
  <c r="J610" i="2"/>
  <c r="AF609" i="2"/>
  <c r="AI609" i="2" s="1"/>
  <c r="AE609" i="2"/>
  <c r="AB609" i="2"/>
  <c r="AA609" i="2"/>
  <c r="AJ609" i="2" s="1"/>
  <c r="J609" i="2"/>
  <c r="AF608" i="2"/>
  <c r="AI608" i="2" s="1"/>
  <c r="AE608" i="2"/>
  <c r="AB608" i="2"/>
  <c r="AA608" i="2"/>
  <c r="AJ608" i="2" s="1"/>
  <c r="J608" i="2"/>
  <c r="AF607" i="2"/>
  <c r="AI607" i="2" s="1"/>
  <c r="AE607" i="2"/>
  <c r="AB607" i="2"/>
  <c r="AA607" i="2"/>
  <c r="AJ607" i="2" s="1"/>
  <c r="J607" i="2"/>
  <c r="AF606" i="2"/>
  <c r="AI606" i="2" s="1"/>
  <c r="AE606" i="2"/>
  <c r="AB606" i="2"/>
  <c r="AC1110" i="2" s="1"/>
  <c r="AD1110" i="2" s="1"/>
  <c r="AA606" i="2"/>
  <c r="AJ606" i="2" s="1"/>
  <c r="AK1110" i="2" s="1"/>
  <c r="J606" i="2"/>
  <c r="AF605" i="2"/>
  <c r="AI605" i="2" s="1"/>
  <c r="AE605" i="2"/>
  <c r="AB605" i="2"/>
  <c r="AC605" i="2" s="1"/>
  <c r="AA605" i="2"/>
  <c r="AJ605" i="2" s="1"/>
  <c r="AK605" i="2" s="1"/>
  <c r="J605" i="2"/>
  <c r="AF604" i="2"/>
  <c r="AI604" i="2" s="1"/>
  <c r="AE604" i="2"/>
  <c r="AB604" i="2"/>
  <c r="AA604" i="2"/>
  <c r="AJ604" i="2" s="1"/>
  <c r="J604" i="2"/>
  <c r="AF603" i="2"/>
  <c r="AI603" i="2" s="1"/>
  <c r="AE603" i="2"/>
  <c r="AB603" i="2"/>
  <c r="AA603" i="2"/>
  <c r="AJ603" i="2" s="1"/>
  <c r="J603" i="2"/>
  <c r="AF602" i="2"/>
  <c r="AI602" i="2" s="1"/>
  <c r="AE602" i="2"/>
  <c r="AB602" i="2"/>
  <c r="AA602" i="2"/>
  <c r="AJ602" i="2" s="1"/>
  <c r="J602" i="2"/>
  <c r="AF601" i="2"/>
  <c r="AG601" i="2" s="1"/>
  <c r="AE601" i="2"/>
  <c r="AB601" i="2"/>
  <c r="AA601" i="2"/>
  <c r="AJ601" i="2" s="1"/>
  <c r="J601" i="2"/>
  <c r="AF600" i="2"/>
  <c r="AI600" i="2" s="1"/>
  <c r="AE600" i="2"/>
  <c r="AB600" i="2"/>
  <c r="AA600" i="2"/>
  <c r="AJ600" i="2" s="1"/>
  <c r="J600" i="2"/>
  <c r="AF599" i="2"/>
  <c r="AI599" i="2" s="1"/>
  <c r="AE599" i="2"/>
  <c r="AB599" i="2"/>
  <c r="AA599" i="2"/>
  <c r="AJ599" i="2" s="1"/>
  <c r="J599" i="2"/>
  <c r="AF598" i="2"/>
  <c r="AI598" i="2" s="1"/>
  <c r="AE598" i="2"/>
  <c r="AB598" i="2"/>
  <c r="AA598" i="2"/>
  <c r="AJ598" i="2" s="1"/>
  <c r="J598" i="2"/>
  <c r="AF597" i="2"/>
  <c r="AI597" i="2" s="1"/>
  <c r="AE597" i="2"/>
  <c r="AB597" i="2"/>
  <c r="AA597" i="2"/>
  <c r="AJ597" i="2" s="1"/>
  <c r="AK613" i="2" s="1"/>
  <c r="J597" i="2"/>
  <c r="AF596" i="2"/>
  <c r="AI596" i="2" s="1"/>
  <c r="AE596" i="2"/>
  <c r="AB596" i="2"/>
  <c r="AA596" i="2"/>
  <c r="AJ596" i="2" s="1"/>
  <c r="J596" i="2"/>
  <c r="AF595" i="2"/>
  <c r="AG595" i="2" s="1"/>
  <c r="AE595" i="2"/>
  <c r="AB595" i="2"/>
  <c r="AA595" i="2"/>
  <c r="AJ595" i="2" s="1"/>
  <c r="J595" i="2"/>
  <c r="AF594" i="2"/>
  <c r="AI594" i="2" s="1"/>
  <c r="AE594" i="2"/>
  <c r="AB594" i="2"/>
  <c r="AA594" i="2"/>
  <c r="AJ594" i="2" s="1"/>
  <c r="J594" i="2"/>
  <c r="AF593" i="2"/>
  <c r="AI593" i="2" s="1"/>
  <c r="AE593" i="2"/>
  <c r="AB593" i="2"/>
  <c r="AA593" i="2"/>
  <c r="AJ593" i="2" s="1"/>
  <c r="J593" i="2"/>
  <c r="AF592" i="2"/>
  <c r="AI592" i="2" s="1"/>
  <c r="AE592" i="2"/>
  <c r="AB592" i="2"/>
  <c r="AC2062" i="2" s="1"/>
  <c r="AD2062" i="2" s="1"/>
  <c r="AA592" i="2"/>
  <c r="AJ592" i="2" s="1"/>
  <c r="AK2062" i="2" s="1"/>
  <c r="J592" i="2"/>
  <c r="AF591" i="2"/>
  <c r="AI591" i="2" s="1"/>
  <c r="AE591" i="2"/>
  <c r="AB591" i="2"/>
  <c r="AC591" i="2" s="1"/>
  <c r="AD591" i="2" s="1"/>
  <c r="AA591" i="2"/>
  <c r="AJ591" i="2" s="1"/>
  <c r="AK591" i="2" s="1"/>
  <c r="J591" i="2"/>
  <c r="AF590" i="2"/>
  <c r="AI590" i="2" s="1"/>
  <c r="AE590" i="2"/>
  <c r="AB590" i="2"/>
  <c r="AA590" i="2"/>
  <c r="AJ590" i="2" s="1"/>
  <c r="J590" i="2"/>
  <c r="AF589" i="2"/>
  <c r="AG589" i="2" s="1"/>
  <c r="AE589" i="2"/>
  <c r="AB589" i="2"/>
  <c r="AA589" i="2"/>
  <c r="AJ589" i="2" s="1"/>
  <c r="J589" i="2"/>
  <c r="AF588" i="2"/>
  <c r="AI588" i="2" s="1"/>
  <c r="AE588" i="2"/>
  <c r="AB588" i="2"/>
  <c r="AC1050" i="2" s="1"/>
  <c r="AD1050" i="2" s="1"/>
  <c r="AA588" i="2"/>
  <c r="AJ588" i="2" s="1"/>
  <c r="AK1050" i="2" s="1"/>
  <c r="J588" i="2"/>
  <c r="AF587" i="2"/>
  <c r="AI587" i="2" s="1"/>
  <c r="AE587" i="2"/>
  <c r="AB587" i="2"/>
  <c r="AC922" i="2" s="1"/>
  <c r="AD922" i="2" s="1"/>
  <c r="AA587" i="2"/>
  <c r="AJ587" i="2" s="1"/>
  <c r="AK922" i="2" s="1"/>
  <c r="J587" i="2"/>
  <c r="AF586" i="2"/>
  <c r="AI586" i="2" s="1"/>
  <c r="AE586" i="2"/>
  <c r="AB586" i="2"/>
  <c r="AA586" i="2"/>
  <c r="AJ586" i="2" s="1"/>
  <c r="J586" i="2"/>
  <c r="AF585" i="2"/>
  <c r="AI585" i="2" s="1"/>
  <c r="AE585" i="2"/>
  <c r="AB585" i="2"/>
  <c r="AA585" i="2"/>
  <c r="AJ585" i="2" s="1"/>
  <c r="J585" i="2"/>
  <c r="AF584" i="2"/>
  <c r="AI584" i="2" s="1"/>
  <c r="AE584" i="2"/>
  <c r="AB584" i="2"/>
  <c r="AA584" i="2"/>
  <c r="AJ584" i="2" s="1"/>
  <c r="J584" i="2"/>
  <c r="AF583" i="2"/>
  <c r="AI583" i="2" s="1"/>
  <c r="AE583" i="2"/>
  <c r="AB583" i="2"/>
  <c r="AA583" i="2"/>
  <c r="AJ583" i="2" s="1"/>
  <c r="J583" i="2"/>
  <c r="AF582" i="2"/>
  <c r="AI582" i="2" s="1"/>
  <c r="AE582" i="2"/>
  <c r="AB582" i="2"/>
  <c r="AC582" i="2" s="1"/>
  <c r="AA582" i="2"/>
  <c r="AJ582" i="2" s="1"/>
  <c r="AK582" i="2" s="1"/>
  <c r="J582" i="2"/>
  <c r="AF581" i="2"/>
  <c r="AI581" i="2" s="1"/>
  <c r="AE581" i="2"/>
  <c r="AB581" i="2"/>
  <c r="AA581" i="2"/>
  <c r="AJ581" i="2" s="1"/>
  <c r="J581" i="2"/>
  <c r="AF580" i="2"/>
  <c r="AG580" i="2" s="1"/>
  <c r="AE580" i="2"/>
  <c r="AB580" i="2"/>
  <c r="AA580" i="2"/>
  <c r="AJ580" i="2" s="1"/>
  <c r="J580" i="2"/>
  <c r="AF579" i="2"/>
  <c r="AG579" i="2" s="1"/>
  <c r="AE579" i="2"/>
  <c r="AB579" i="2"/>
  <c r="AA579" i="2"/>
  <c r="AJ579" i="2" s="1"/>
  <c r="J579" i="2"/>
  <c r="AF578" i="2"/>
  <c r="AI578" i="2" s="1"/>
  <c r="AE578" i="2"/>
  <c r="AB578" i="2"/>
  <c r="AA578" i="2"/>
  <c r="AJ578" i="2" s="1"/>
  <c r="J578" i="2"/>
  <c r="AF577" i="2"/>
  <c r="AI577" i="2" s="1"/>
  <c r="AE577" i="2"/>
  <c r="AB577" i="2"/>
  <c r="AA577" i="2"/>
  <c r="AJ577" i="2" s="1"/>
  <c r="J577" i="2"/>
  <c r="AF576" i="2"/>
  <c r="AG576" i="2" s="1"/>
  <c r="AE576" i="2"/>
  <c r="AB576" i="2"/>
  <c r="AA576" i="2"/>
  <c r="AJ576" i="2" s="1"/>
  <c r="J576" i="2"/>
  <c r="AF575" i="2"/>
  <c r="AG575" i="2" s="1"/>
  <c r="AE575" i="2"/>
  <c r="AB575" i="2"/>
  <c r="AA575" i="2"/>
  <c r="AJ575" i="2" s="1"/>
  <c r="J575" i="2"/>
  <c r="AF574" i="2"/>
  <c r="AI574" i="2" s="1"/>
  <c r="AE574" i="2"/>
  <c r="AB574" i="2"/>
  <c r="AA574" i="2"/>
  <c r="AJ574" i="2" s="1"/>
  <c r="J574" i="2"/>
  <c r="AF573" i="2"/>
  <c r="AI573" i="2" s="1"/>
  <c r="AE573" i="2"/>
  <c r="AB573" i="2"/>
  <c r="AA573" i="2"/>
  <c r="AJ573" i="2" s="1"/>
  <c r="J573" i="2"/>
  <c r="AF572" i="2"/>
  <c r="AG572" i="2" s="1"/>
  <c r="AE572" i="2"/>
  <c r="AB572" i="2"/>
  <c r="AA572" i="2"/>
  <c r="AJ572" i="2" s="1"/>
  <c r="J572" i="2"/>
  <c r="AF571" i="2"/>
  <c r="AI571" i="2" s="1"/>
  <c r="AE571" i="2"/>
  <c r="AB571" i="2"/>
  <c r="AA571" i="2"/>
  <c r="AJ571" i="2" s="1"/>
  <c r="J571" i="2"/>
  <c r="AF570" i="2"/>
  <c r="AI570" i="2" s="1"/>
  <c r="AE570" i="2"/>
  <c r="AB570" i="2"/>
  <c r="AA570" i="2"/>
  <c r="AJ570" i="2" s="1"/>
  <c r="J570" i="2"/>
  <c r="AF569" i="2"/>
  <c r="AI569" i="2" s="1"/>
  <c r="AE569" i="2"/>
  <c r="AB569" i="2"/>
  <c r="AC569" i="2" s="1"/>
  <c r="AA569" i="2"/>
  <c r="AJ569" i="2" s="1"/>
  <c r="AK569" i="2" s="1"/>
  <c r="J569" i="2"/>
  <c r="AF568" i="2"/>
  <c r="AI568" i="2" s="1"/>
  <c r="AE568" i="2"/>
  <c r="AB568" i="2"/>
  <c r="AA568" i="2"/>
  <c r="AJ568" i="2" s="1"/>
  <c r="J568" i="2"/>
  <c r="AF567" i="2"/>
  <c r="AI567" i="2" s="1"/>
  <c r="AE567" i="2"/>
  <c r="AB567" i="2"/>
  <c r="AC567" i="2" s="1"/>
  <c r="AA567" i="2"/>
  <c r="AJ567" i="2" s="1"/>
  <c r="AK567" i="2" s="1"/>
  <c r="J567" i="2"/>
  <c r="AF566" i="2"/>
  <c r="AI566" i="2" s="1"/>
  <c r="AE566" i="2"/>
  <c r="AB566" i="2"/>
  <c r="AC566" i="2" s="1"/>
  <c r="AD566" i="2" s="1"/>
  <c r="AA566" i="2"/>
  <c r="AJ566" i="2" s="1"/>
  <c r="AK566" i="2" s="1"/>
  <c r="J566" i="2"/>
  <c r="AF565" i="2"/>
  <c r="AI565" i="2" s="1"/>
  <c r="AE565" i="2"/>
  <c r="AB565" i="2"/>
  <c r="AA565" i="2"/>
  <c r="AJ565" i="2" s="1"/>
  <c r="J565" i="2"/>
  <c r="AF564" i="2"/>
  <c r="AI564" i="2" s="1"/>
  <c r="AE564" i="2"/>
  <c r="AB564" i="2"/>
  <c r="AA564" i="2"/>
  <c r="AJ564" i="2" s="1"/>
  <c r="J564" i="2"/>
  <c r="AF563" i="2"/>
  <c r="AI563" i="2" s="1"/>
  <c r="AE563" i="2"/>
  <c r="AB563" i="2"/>
  <c r="AA563" i="2"/>
  <c r="AJ563" i="2" s="1"/>
  <c r="J563" i="2"/>
  <c r="AF562" i="2"/>
  <c r="AI562" i="2" s="1"/>
  <c r="AE562" i="2"/>
  <c r="AB562" i="2"/>
  <c r="AA562" i="2"/>
  <c r="AJ562" i="2" s="1"/>
  <c r="J562" i="2"/>
  <c r="AF561" i="2"/>
  <c r="AI561" i="2" s="1"/>
  <c r="AE561" i="2"/>
  <c r="AB561" i="2"/>
  <c r="AC2040" i="2" s="1"/>
  <c r="AD2040" i="2" s="1"/>
  <c r="AA561" i="2"/>
  <c r="AJ561" i="2" s="1"/>
  <c r="AK2040" i="2" s="1"/>
  <c r="J561" i="2"/>
  <c r="AF560" i="2"/>
  <c r="AI560" i="2" s="1"/>
  <c r="AE560" i="2"/>
  <c r="AB560" i="2"/>
  <c r="AA560" i="2"/>
  <c r="AJ560" i="2" s="1"/>
  <c r="J560" i="2"/>
  <c r="AF559" i="2"/>
  <c r="AI559" i="2" s="1"/>
  <c r="AE559" i="2"/>
  <c r="AB559" i="2"/>
  <c r="AA559" i="2"/>
  <c r="AJ559" i="2" s="1"/>
  <c r="J559" i="2"/>
  <c r="AF558" i="2"/>
  <c r="AI558" i="2" s="1"/>
  <c r="AE558" i="2"/>
  <c r="AB558" i="2"/>
  <c r="AA558" i="2"/>
  <c r="AJ558" i="2" s="1"/>
  <c r="J558" i="2"/>
  <c r="AF557" i="2"/>
  <c r="AI557" i="2" s="1"/>
  <c r="AE557" i="2"/>
  <c r="AB557" i="2"/>
  <c r="AA557" i="2"/>
  <c r="AJ557" i="2" s="1"/>
  <c r="J557" i="2"/>
  <c r="AF556" i="2"/>
  <c r="AI556" i="2" s="1"/>
  <c r="AE556" i="2"/>
  <c r="AB556" i="2"/>
  <c r="AA556" i="2"/>
  <c r="AJ556" i="2" s="1"/>
  <c r="J556" i="2"/>
  <c r="AF555" i="2"/>
  <c r="AI555" i="2" s="1"/>
  <c r="AE555" i="2"/>
  <c r="AB555" i="2"/>
  <c r="AA555" i="2"/>
  <c r="AJ555" i="2" s="1"/>
  <c r="J555" i="2"/>
  <c r="AF554" i="2"/>
  <c r="AI554" i="2" s="1"/>
  <c r="AE554" i="2"/>
  <c r="AB554" i="2"/>
  <c r="AA554" i="2"/>
  <c r="AJ554" i="2" s="1"/>
  <c r="J554" i="2"/>
  <c r="AF553" i="2"/>
  <c r="AI553" i="2" s="1"/>
  <c r="AE553" i="2"/>
  <c r="AB553" i="2"/>
  <c r="AA553" i="2"/>
  <c r="AJ553" i="2" s="1"/>
  <c r="J553" i="2"/>
  <c r="AF552" i="2"/>
  <c r="AI552" i="2" s="1"/>
  <c r="AE552" i="2"/>
  <c r="AB552" i="2"/>
  <c r="AA552" i="2"/>
  <c r="AJ552" i="2" s="1"/>
  <c r="J552" i="2"/>
  <c r="AF551" i="2"/>
  <c r="AI551" i="2" s="1"/>
  <c r="AE551" i="2"/>
  <c r="AB551" i="2"/>
  <c r="AA551" i="2"/>
  <c r="AJ551" i="2" s="1"/>
  <c r="J551" i="2"/>
  <c r="AF550" i="2"/>
  <c r="AG550" i="2" s="1"/>
  <c r="AE550" i="2"/>
  <c r="AB550" i="2"/>
  <c r="AC2210" i="2" s="1"/>
  <c r="AD2210" i="2" s="1"/>
  <c r="AA550" i="2"/>
  <c r="AJ550" i="2" s="1"/>
  <c r="J550" i="2"/>
  <c r="AF549" i="2"/>
  <c r="AI549" i="2" s="1"/>
  <c r="AE549" i="2"/>
  <c r="AB549" i="2"/>
  <c r="AA549" i="2"/>
  <c r="AJ549" i="2" s="1"/>
  <c r="J549" i="2"/>
  <c r="AF548" i="2"/>
  <c r="AI548" i="2" s="1"/>
  <c r="AE548" i="2"/>
  <c r="AB548" i="2"/>
  <c r="AA548" i="2"/>
  <c r="AJ548" i="2" s="1"/>
  <c r="J548" i="2"/>
  <c r="AF547" i="2"/>
  <c r="AE547" i="2"/>
  <c r="AB547" i="2"/>
  <c r="AA547" i="2"/>
  <c r="AJ547" i="2" s="1"/>
  <c r="J547" i="2"/>
  <c r="AF546" i="2"/>
  <c r="AI546" i="2" s="1"/>
  <c r="AE546" i="2"/>
  <c r="AB546" i="2"/>
  <c r="AA546" i="2"/>
  <c r="AJ546" i="2" s="1"/>
  <c r="J546" i="2"/>
  <c r="AF545" i="2"/>
  <c r="AI545" i="2" s="1"/>
  <c r="AE545" i="2"/>
  <c r="AB545" i="2"/>
  <c r="AA545" i="2"/>
  <c r="AJ545" i="2" s="1"/>
  <c r="J545" i="2"/>
  <c r="AF544" i="2"/>
  <c r="AI544" i="2" s="1"/>
  <c r="AE544" i="2"/>
  <c r="AB544" i="2"/>
  <c r="AA544" i="2"/>
  <c r="AJ544" i="2" s="1"/>
  <c r="J544" i="2"/>
  <c r="AF543" i="2"/>
  <c r="AE543" i="2"/>
  <c r="AB543" i="2"/>
  <c r="AA543" i="2"/>
  <c r="AJ543" i="2" s="1"/>
  <c r="J543" i="2"/>
  <c r="AF542" i="2"/>
  <c r="AI542" i="2" s="1"/>
  <c r="AE542" i="2"/>
  <c r="AB542" i="2"/>
  <c r="AA542" i="2"/>
  <c r="AJ542" i="2" s="1"/>
  <c r="J542" i="2"/>
  <c r="AF541" i="2"/>
  <c r="AI541" i="2" s="1"/>
  <c r="AE541" i="2"/>
  <c r="AB541" i="2"/>
  <c r="AA541" i="2"/>
  <c r="AJ541" i="2" s="1"/>
  <c r="J541" i="2"/>
  <c r="AF540" i="2"/>
  <c r="AI540" i="2" s="1"/>
  <c r="AE540" i="2"/>
  <c r="AB540" i="2"/>
  <c r="AC540" i="2" s="1"/>
  <c r="AA540" i="2"/>
  <c r="AJ540" i="2" s="1"/>
  <c r="J540" i="2"/>
  <c r="AF539" i="2"/>
  <c r="AE539" i="2"/>
  <c r="AB539" i="2"/>
  <c r="AA539" i="2"/>
  <c r="AJ539" i="2" s="1"/>
  <c r="J539" i="2"/>
  <c r="AF538" i="2"/>
  <c r="AI538" i="2" s="1"/>
  <c r="AE538" i="2"/>
  <c r="AB538" i="2"/>
  <c r="AC538" i="2" s="1"/>
  <c r="AA538" i="2"/>
  <c r="AJ538" i="2" s="1"/>
  <c r="AK538" i="2" s="1"/>
  <c r="J538" i="2"/>
  <c r="AF537" i="2"/>
  <c r="AI537" i="2" s="1"/>
  <c r="AE537" i="2"/>
  <c r="AB537" i="2"/>
  <c r="AC537" i="2" s="1"/>
  <c r="AA537" i="2"/>
  <c r="AJ537" i="2" s="1"/>
  <c r="AK537" i="2" s="1"/>
  <c r="J537" i="2"/>
  <c r="AF536" i="2"/>
  <c r="AG536" i="2" s="1"/>
  <c r="AE536" i="2"/>
  <c r="AB536" i="2"/>
  <c r="AA536" i="2"/>
  <c r="AJ536" i="2" s="1"/>
  <c r="J536" i="2"/>
  <c r="AF535" i="2"/>
  <c r="AE535" i="2"/>
  <c r="AB535" i="2"/>
  <c r="AA535" i="2"/>
  <c r="AJ535" i="2" s="1"/>
  <c r="J535" i="2"/>
  <c r="AF534" i="2"/>
  <c r="AI534" i="2" s="1"/>
  <c r="AE534" i="2"/>
  <c r="AB534" i="2"/>
  <c r="AA534" i="2"/>
  <c r="AJ534" i="2" s="1"/>
  <c r="J534" i="2"/>
  <c r="AF533" i="2"/>
  <c r="AI533" i="2" s="1"/>
  <c r="AE533" i="2"/>
  <c r="AB533" i="2"/>
  <c r="AA533" i="2"/>
  <c r="AJ533" i="2" s="1"/>
  <c r="J533" i="2"/>
  <c r="AF532" i="2"/>
  <c r="AG532" i="2" s="1"/>
  <c r="AE532" i="2"/>
  <c r="AB532" i="2"/>
  <c r="AA532" i="2"/>
  <c r="AJ532" i="2" s="1"/>
  <c r="J532" i="2"/>
  <c r="AF531" i="2"/>
  <c r="AE531" i="2"/>
  <c r="AB531" i="2"/>
  <c r="AA531" i="2"/>
  <c r="AJ531" i="2" s="1"/>
  <c r="J531" i="2"/>
  <c r="AF530" i="2"/>
  <c r="AI530" i="2" s="1"/>
  <c r="AE530" i="2"/>
  <c r="AB530" i="2"/>
  <c r="AA530" i="2"/>
  <c r="AJ530" i="2" s="1"/>
  <c r="J530" i="2"/>
  <c r="AF529" i="2"/>
  <c r="AI529" i="2" s="1"/>
  <c r="AE529" i="2"/>
  <c r="AB529" i="2"/>
  <c r="AA529" i="2"/>
  <c r="AJ529" i="2" s="1"/>
  <c r="J529" i="2"/>
  <c r="AF528" i="2"/>
  <c r="AI528" i="2" s="1"/>
  <c r="AE528" i="2"/>
  <c r="AB528" i="2"/>
  <c r="AA528" i="2"/>
  <c r="AJ528" i="2" s="1"/>
  <c r="J528" i="2"/>
  <c r="AF527" i="2"/>
  <c r="AE527" i="2"/>
  <c r="AB527" i="2"/>
  <c r="AA527" i="2"/>
  <c r="AJ527" i="2" s="1"/>
  <c r="J527" i="2"/>
  <c r="AF526" i="2"/>
  <c r="AI526" i="2" s="1"/>
  <c r="AE526" i="2"/>
  <c r="AB526" i="2"/>
  <c r="AA526" i="2"/>
  <c r="AJ526" i="2" s="1"/>
  <c r="J526" i="2"/>
  <c r="AF525" i="2"/>
  <c r="AI525" i="2" s="1"/>
  <c r="AE525" i="2"/>
  <c r="AB525" i="2"/>
  <c r="AA525" i="2"/>
  <c r="AJ525" i="2" s="1"/>
  <c r="J525" i="2"/>
  <c r="AF524" i="2"/>
  <c r="AI524" i="2" s="1"/>
  <c r="AE524" i="2"/>
  <c r="AB524" i="2"/>
  <c r="AA524" i="2"/>
  <c r="AJ524" i="2" s="1"/>
  <c r="J524" i="2"/>
  <c r="AF523" i="2"/>
  <c r="AE523" i="2"/>
  <c r="AB523" i="2"/>
  <c r="AA523" i="2"/>
  <c r="AJ523" i="2" s="1"/>
  <c r="J523" i="2"/>
  <c r="AF522" i="2"/>
  <c r="AI522" i="2" s="1"/>
  <c r="AE522" i="2"/>
  <c r="AB522" i="2"/>
  <c r="AC522" i="2" s="1"/>
  <c r="AD522" i="2" s="1"/>
  <c r="AA522" i="2"/>
  <c r="AJ522" i="2" s="1"/>
  <c r="J522" i="2"/>
  <c r="AF521" i="2"/>
  <c r="AI521" i="2" s="1"/>
  <c r="AE521" i="2"/>
  <c r="AB521" i="2"/>
  <c r="AC521" i="2" s="1"/>
  <c r="AA521" i="2"/>
  <c r="AJ521" i="2" s="1"/>
  <c r="AK521" i="2" s="1"/>
  <c r="J521" i="2"/>
  <c r="AF520" i="2"/>
  <c r="AI520" i="2" s="1"/>
  <c r="AE520" i="2"/>
  <c r="AB520" i="2"/>
  <c r="AA520" i="2"/>
  <c r="AJ520" i="2" s="1"/>
  <c r="J520" i="2"/>
  <c r="AF519" i="2"/>
  <c r="AE519" i="2"/>
  <c r="AB519" i="2"/>
  <c r="AA519" i="2"/>
  <c r="AJ519" i="2" s="1"/>
  <c r="J519" i="2"/>
  <c r="AF518" i="2"/>
  <c r="AG518" i="2" s="1"/>
  <c r="AE518" i="2"/>
  <c r="AB518" i="2"/>
  <c r="AC560" i="2" s="1"/>
  <c r="AD560" i="2" s="1"/>
  <c r="AA518" i="2"/>
  <c r="AJ518" i="2" s="1"/>
  <c r="J518" i="2"/>
  <c r="AF517" i="2"/>
  <c r="AI517" i="2" s="1"/>
  <c r="AE517" i="2"/>
  <c r="AB517" i="2"/>
  <c r="AA517" i="2"/>
  <c r="AJ517" i="2" s="1"/>
  <c r="J517" i="2"/>
  <c r="AF516" i="2"/>
  <c r="AI516" i="2" s="1"/>
  <c r="AE516" i="2"/>
  <c r="AB516" i="2"/>
  <c r="AA516" i="2"/>
  <c r="AJ516" i="2" s="1"/>
  <c r="J516" i="2"/>
  <c r="AF515" i="2"/>
  <c r="AE515" i="2"/>
  <c r="AB515" i="2"/>
  <c r="AA515" i="2"/>
  <c r="AJ515" i="2" s="1"/>
  <c r="J515" i="2"/>
  <c r="AF514" i="2"/>
  <c r="AI514" i="2" s="1"/>
  <c r="AE514" i="2"/>
  <c r="AB514" i="2"/>
  <c r="AA514" i="2"/>
  <c r="AJ514" i="2" s="1"/>
  <c r="J514" i="2"/>
  <c r="AF513" i="2"/>
  <c r="AI513" i="2" s="1"/>
  <c r="AE513" i="2"/>
  <c r="AB513" i="2"/>
  <c r="AA513" i="2"/>
  <c r="AJ513" i="2" s="1"/>
  <c r="J513" i="2"/>
  <c r="AF512" i="2"/>
  <c r="AI512" i="2" s="1"/>
  <c r="AE512" i="2"/>
  <c r="AB512" i="2"/>
  <c r="AA512" i="2"/>
  <c r="AJ512" i="2" s="1"/>
  <c r="J512" i="2"/>
  <c r="AF511" i="2"/>
  <c r="AE511" i="2"/>
  <c r="AB511" i="2"/>
  <c r="AA511" i="2"/>
  <c r="AJ511" i="2" s="1"/>
  <c r="J511" i="2"/>
  <c r="AF510" i="2"/>
  <c r="AG510" i="2" s="1"/>
  <c r="AE510" i="2"/>
  <c r="AB510" i="2"/>
  <c r="AA510" i="2"/>
  <c r="AJ510" i="2" s="1"/>
  <c r="J510" i="2"/>
  <c r="AF509" i="2"/>
  <c r="AI509" i="2" s="1"/>
  <c r="AE509" i="2"/>
  <c r="AB509" i="2"/>
  <c r="AA509" i="2"/>
  <c r="AJ509" i="2" s="1"/>
  <c r="J509" i="2"/>
  <c r="AF508" i="2"/>
  <c r="AI508" i="2" s="1"/>
  <c r="AE508" i="2"/>
  <c r="AB508" i="2"/>
  <c r="AA508" i="2"/>
  <c r="AJ508" i="2" s="1"/>
  <c r="J508" i="2"/>
  <c r="AF507" i="2"/>
  <c r="AI507" i="2" s="1"/>
  <c r="AE507" i="2"/>
  <c r="AB507" i="2"/>
  <c r="AA507" i="2"/>
  <c r="AJ507" i="2" s="1"/>
  <c r="J507" i="2"/>
  <c r="AF506" i="2"/>
  <c r="AI506" i="2" s="1"/>
  <c r="AE506" i="2"/>
  <c r="AB506" i="2"/>
  <c r="AA506" i="2"/>
  <c r="AJ506" i="2" s="1"/>
  <c r="J506" i="2"/>
  <c r="AF505" i="2"/>
  <c r="AI505" i="2" s="1"/>
  <c r="AE505" i="2"/>
  <c r="AB505" i="2"/>
  <c r="AA505" i="2"/>
  <c r="AJ505" i="2" s="1"/>
  <c r="J505" i="2"/>
  <c r="AF504" i="2"/>
  <c r="AG504" i="2" s="1"/>
  <c r="AE504" i="2"/>
  <c r="AB504" i="2"/>
  <c r="AA504" i="2"/>
  <c r="AJ504" i="2" s="1"/>
  <c r="J504" i="2"/>
  <c r="AF503" i="2"/>
  <c r="AI503" i="2" s="1"/>
  <c r="AE503" i="2"/>
  <c r="AB503" i="2"/>
  <c r="AA503" i="2"/>
  <c r="AJ503" i="2" s="1"/>
  <c r="J503" i="2"/>
  <c r="AF502" i="2"/>
  <c r="AI502" i="2" s="1"/>
  <c r="AE502" i="2"/>
  <c r="AB502" i="2"/>
  <c r="AA502" i="2"/>
  <c r="AJ502" i="2" s="1"/>
  <c r="J502" i="2"/>
  <c r="AF501" i="2"/>
  <c r="AI501" i="2" s="1"/>
  <c r="AE501" i="2"/>
  <c r="AB501" i="2"/>
  <c r="AA501" i="2"/>
  <c r="AJ501" i="2" s="1"/>
  <c r="J501" i="2"/>
  <c r="AF500" i="2"/>
  <c r="AI500" i="2" s="1"/>
  <c r="AE500" i="2"/>
  <c r="AB500" i="2"/>
  <c r="AA500" i="2"/>
  <c r="AJ500" i="2" s="1"/>
  <c r="J500" i="2"/>
  <c r="AF499" i="2"/>
  <c r="AI499" i="2" s="1"/>
  <c r="AE499" i="2"/>
  <c r="AB499" i="2"/>
  <c r="AA499" i="2"/>
  <c r="AJ499" i="2" s="1"/>
  <c r="J499" i="2"/>
  <c r="AF498" i="2"/>
  <c r="AG498" i="2" s="1"/>
  <c r="AE498" i="2"/>
  <c r="AB498" i="2"/>
  <c r="AA498" i="2"/>
  <c r="AJ498" i="2" s="1"/>
  <c r="J498" i="2"/>
  <c r="AF497" i="2"/>
  <c r="AE497" i="2"/>
  <c r="AB497" i="2"/>
  <c r="AA497" i="2"/>
  <c r="AJ497" i="2" s="1"/>
  <c r="J497" i="2"/>
  <c r="AF496" i="2"/>
  <c r="AI496" i="2" s="1"/>
  <c r="AE496" i="2"/>
  <c r="AB496" i="2"/>
  <c r="AA496" i="2"/>
  <c r="AJ496" i="2" s="1"/>
  <c r="J496" i="2"/>
  <c r="AF495" i="2"/>
  <c r="AE495" i="2"/>
  <c r="AB495" i="2"/>
  <c r="AA495" i="2"/>
  <c r="AJ495" i="2" s="1"/>
  <c r="J495" i="2"/>
  <c r="AF494" i="2"/>
  <c r="AI494" i="2" s="1"/>
  <c r="AE494" i="2"/>
  <c r="AB494" i="2"/>
  <c r="AA494" i="2"/>
  <c r="AJ494" i="2" s="1"/>
  <c r="J494" i="2"/>
  <c r="AF493" i="2"/>
  <c r="AE493" i="2"/>
  <c r="AB493" i="2"/>
  <c r="AA493" i="2"/>
  <c r="AJ493" i="2" s="1"/>
  <c r="J493" i="2"/>
  <c r="AF492" i="2"/>
  <c r="AI492" i="2" s="1"/>
  <c r="AE492" i="2"/>
  <c r="AB492" i="2"/>
  <c r="AC492" i="2" s="1"/>
  <c r="AA492" i="2"/>
  <c r="AJ492" i="2" s="1"/>
  <c r="AK492" i="2" s="1"/>
  <c r="J492" i="2"/>
  <c r="AF491" i="2"/>
  <c r="AI491" i="2" s="1"/>
  <c r="AE491" i="2"/>
  <c r="AB491" i="2"/>
  <c r="AA491" i="2"/>
  <c r="AJ491" i="2" s="1"/>
  <c r="J491" i="2"/>
  <c r="AF490" i="2"/>
  <c r="AI490" i="2" s="1"/>
  <c r="AE490" i="2"/>
  <c r="AB490" i="2"/>
  <c r="AA490" i="2"/>
  <c r="AJ490" i="2" s="1"/>
  <c r="J490" i="2"/>
  <c r="AF489" i="2"/>
  <c r="AE489" i="2"/>
  <c r="AB489" i="2"/>
  <c r="AA489" i="2"/>
  <c r="AJ489" i="2" s="1"/>
  <c r="J489" i="2"/>
  <c r="AF488" i="2"/>
  <c r="AI488" i="2" s="1"/>
  <c r="AE488" i="2"/>
  <c r="AB488" i="2"/>
  <c r="AA488" i="2"/>
  <c r="AJ488" i="2" s="1"/>
  <c r="J488" i="2"/>
  <c r="AF487" i="2"/>
  <c r="AE487" i="2"/>
  <c r="AB487" i="2"/>
  <c r="AA487" i="2"/>
  <c r="AJ487" i="2" s="1"/>
  <c r="J487" i="2"/>
  <c r="AF486" i="2"/>
  <c r="AI486" i="2" s="1"/>
  <c r="AE486" i="2"/>
  <c r="AB486" i="2"/>
  <c r="AC486" i="2" s="1"/>
  <c r="AA486" i="2"/>
  <c r="J486" i="2"/>
  <c r="AF485" i="2"/>
  <c r="AI485" i="2" s="1"/>
  <c r="AE485" i="2"/>
  <c r="AB485" i="2"/>
  <c r="AA485" i="2"/>
  <c r="AJ485" i="2" s="1"/>
  <c r="J485" i="2"/>
  <c r="AF484" i="2"/>
  <c r="AI484" i="2" s="1"/>
  <c r="AE484" i="2"/>
  <c r="AB484" i="2"/>
  <c r="AA484" i="2"/>
  <c r="AJ484" i="2" s="1"/>
  <c r="J484" i="2"/>
  <c r="AF483" i="2"/>
  <c r="AI483" i="2" s="1"/>
  <c r="AE483" i="2"/>
  <c r="AB483" i="2"/>
  <c r="AA483" i="2"/>
  <c r="AJ483" i="2" s="1"/>
  <c r="J483" i="2"/>
  <c r="AF482" i="2"/>
  <c r="AI482" i="2" s="1"/>
  <c r="AE482" i="2"/>
  <c r="AB482" i="2"/>
  <c r="AA482" i="2"/>
  <c r="AJ482" i="2" s="1"/>
  <c r="J482" i="2"/>
  <c r="AF481" i="2"/>
  <c r="AG481" i="2" s="1"/>
  <c r="AE481" i="2"/>
  <c r="AB481" i="2"/>
  <c r="AA481" i="2"/>
  <c r="AJ481" i="2" s="1"/>
  <c r="J481" i="2"/>
  <c r="AF480" i="2"/>
  <c r="AG480" i="2" s="1"/>
  <c r="AE480" i="2"/>
  <c r="AB480" i="2"/>
  <c r="AA480" i="2"/>
  <c r="AJ480" i="2" s="1"/>
  <c r="J480" i="2"/>
  <c r="AF479" i="2"/>
  <c r="AI479" i="2" s="1"/>
  <c r="AE479" i="2"/>
  <c r="AB479" i="2"/>
  <c r="AA479" i="2"/>
  <c r="AJ479" i="2" s="1"/>
  <c r="J479" i="2"/>
  <c r="AF478" i="2"/>
  <c r="AI478" i="2" s="1"/>
  <c r="AE478" i="2"/>
  <c r="AB478" i="2"/>
  <c r="AA478" i="2"/>
  <c r="AJ478" i="2" s="1"/>
  <c r="J478" i="2"/>
  <c r="AF477" i="2"/>
  <c r="AG477" i="2" s="1"/>
  <c r="AE477" i="2"/>
  <c r="AB477" i="2"/>
  <c r="AA477" i="2"/>
  <c r="AJ477" i="2" s="1"/>
  <c r="J477" i="2"/>
  <c r="AF476" i="2"/>
  <c r="AI476" i="2" s="1"/>
  <c r="AE476" i="2"/>
  <c r="AB476" i="2"/>
  <c r="AA476" i="2"/>
  <c r="AJ476" i="2" s="1"/>
  <c r="J476" i="2"/>
  <c r="AF475" i="2"/>
  <c r="AI475" i="2" s="1"/>
  <c r="AE475" i="2"/>
  <c r="AB475" i="2"/>
  <c r="AA475" i="2"/>
  <c r="AJ475" i="2" s="1"/>
  <c r="J475" i="2"/>
  <c r="AF474" i="2"/>
  <c r="AI474" i="2" s="1"/>
  <c r="AE474" i="2"/>
  <c r="AB474" i="2"/>
  <c r="AC474" i="2" s="1"/>
  <c r="AD474" i="2" s="1"/>
  <c r="AA474" i="2"/>
  <c r="AJ474" i="2" s="1"/>
  <c r="J474" i="2"/>
  <c r="AF473" i="2"/>
  <c r="AI473" i="2" s="1"/>
  <c r="AE473" i="2"/>
  <c r="AB473" i="2"/>
  <c r="AA473" i="2"/>
  <c r="AJ473" i="2" s="1"/>
  <c r="J473" i="2"/>
  <c r="AF472" i="2"/>
  <c r="AI472" i="2" s="1"/>
  <c r="AE472" i="2"/>
  <c r="AB472" i="2"/>
  <c r="AA472" i="2"/>
  <c r="AJ472" i="2" s="1"/>
  <c r="J472" i="2"/>
  <c r="AF471" i="2"/>
  <c r="AI471" i="2" s="1"/>
  <c r="AE471" i="2"/>
  <c r="AB471" i="2"/>
  <c r="AA471" i="2"/>
  <c r="AJ471" i="2" s="1"/>
  <c r="J471" i="2"/>
  <c r="AF470" i="2"/>
  <c r="AI470" i="2" s="1"/>
  <c r="AE470" i="2"/>
  <c r="AB470" i="2"/>
  <c r="AA470" i="2"/>
  <c r="AJ470" i="2" s="1"/>
  <c r="J470" i="2"/>
  <c r="AF469" i="2"/>
  <c r="AI469" i="2" s="1"/>
  <c r="AE469" i="2"/>
  <c r="AB469" i="2"/>
  <c r="AA469" i="2"/>
  <c r="AJ469" i="2" s="1"/>
  <c r="J469" i="2"/>
  <c r="AF468" i="2"/>
  <c r="AI468" i="2" s="1"/>
  <c r="AE468" i="2"/>
  <c r="AB468" i="2"/>
  <c r="AA468" i="2"/>
  <c r="AJ468" i="2" s="1"/>
  <c r="J468" i="2"/>
  <c r="AF467" i="2"/>
  <c r="AI467" i="2" s="1"/>
  <c r="AE467" i="2"/>
  <c r="AB467" i="2"/>
  <c r="AA467" i="2"/>
  <c r="AJ467" i="2" s="1"/>
  <c r="J467" i="2"/>
  <c r="AF466" i="2"/>
  <c r="AI466" i="2" s="1"/>
  <c r="AE466" i="2"/>
  <c r="AB466" i="2"/>
  <c r="AC466" i="2" s="1"/>
  <c r="AA466" i="2"/>
  <c r="AJ466" i="2" s="1"/>
  <c r="J466" i="2"/>
  <c r="AF465" i="2"/>
  <c r="AI465" i="2" s="1"/>
  <c r="AE465" i="2"/>
  <c r="AB465" i="2"/>
  <c r="AA465" i="2"/>
  <c r="AJ465" i="2" s="1"/>
  <c r="J465" i="2"/>
  <c r="AF464" i="2"/>
  <c r="AI464" i="2" s="1"/>
  <c r="AE464" i="2"/>
  <c r="AB464" i="2"/>
  <c r="AA464" i="2"/>
  <c r="AJ464" i="2" s="1"/>
  <c r="J464" i="2"/>
  <c r="AF463" i="2"/>
  <c r="AI463" i="2" s="1"/>
  <c r="AE463" i="2"/>
  <c r="AB463" i="2"/>
  <c r="AA463" i="2"/>
  <c r="AJ463" i="2" s="1"/>
  <c r="J463" i="2"/>
  <c r="AF462" i="2"/>
  <c r="AI462" i="2" s="1"/>
  <c r="AE462" i="2"/>
  <c r="AB462" i="2"/>
  <c r="AA462" i="2"/>
  <c r="AJ462" i="2" s="1"/>
  <c r="J462" i="2"/>
  <c r="AF461" i="2"/>
  <c r="AI461" i="2" s="1"/>
  <c r="AE461" i="2"/>
  <c r="AB461" i="2"/>
  <c r="AA461" i="2"/>
  <c r="AJ461" i="2" s="1"/>
  <c r="J461" i="2"/>
  <c r="AF460" i="2"/>
  <c r="AI460" i="2" s="1"/>
  <c r="AE460" i="2"/>
  <c r="AB460" i="2"/>
  <c r="AA460" i="2"/>
  <c r="AJ460" i="2" s="1"/>
  <c r="J460" i="2"/>
  <c r="AF459" i="2"/>
  <c r="AI459" i="2" s="1"/>
  <c r="AE459" i="2"/>
  <c r="AB459" i="2"/>
  <c r="AA459" i="2"/>
  <c r="AJ459" i="2" s="1"/>
  <c r="J459" i="2"/>
  <c r="AF458" i="2"/>
  <c r="AI458" i="2" s="1"/>
  <c r="AE458" i="2"/>
  <c r="AB458" i="2"/>
  <c r="AA458" i="2"/>
  <c r="AJ458" i="2" s="1"/>
  <c r="J458" i="2"/>
  <c r="AF457" i="2"/>
  <c r="AI457" i="2" s="1"/>
  <c r="AE457" i="2"/>
  <c r="AB457" i="2"/>
  <c r="AC2192" i="2" s="1"/>
  <c r="AD2192" i="2" s="1"/>
  <c r="AA457" i="2"/>
  <c r="AJ457" i="2" s="1"/>
  <c r="J457" i="2"/>
  <c r="AF456" i="2"/>
  <c r="AI456" i="2" s="1"/>
  <c r="AE456" i="2"/>
  <c r="AB456" i="2"/>
  <c r="AA456" i="2"/>
  <c r="AJ456" i="2" s="1"/>
  <c r="J456" i="2"/>
  <c r="AF455" i="2"/>
  <c r="AI455" i="2" s="1"/>
  <c r="AE455" i="2"/>
  <c r="AB455" i="2"/>
  <c r="AA455" i="2"/>
  <c r="AJ455" i="2" s="1"/>
  <c r="J455" i="2"/>
  <c r="AF454" i="2"/>
  <c r="AI454" i="2" s="1"/>
  <c r="AE454" i="2"/>
  <c r="AB454" i="2"/>
  <c r="AA454" i="2"/>
  <c r="AJ454" i="2" s="1"/>
  <c r="J454" i="2"/>
  <c r="AF453" i="2"/>
  <c r="AI453" i="2" s="1"/>
  <c r="AE453" i="2"/>
  <c r="AB453" i="2"/>
  <c r="AC539" i="2" s="1"/>
  <c r="AA453" i="2"/>
  <c r="AJ453" i="2" s="1"/>
  <c r="J453" i="2"/>
  <c r="AF452" i="2"/>
  <c r="AI452" i="2" s="1"/>
  <c r="AE452" i="2"/>
  <c r="AB452" i="2"/>
  <c r="AA452" i="2"/>
  <c r="AJ452" i="2" s="1"/>
  <c r="J452" i="2"/>
  <c r="AF451" i="2"/>
  <c r="AI451" i="2" s="1"/>
  <c r="AE451" i="2"/>
  <c r="AB451" i="2"/>
  <c r="AA451" i="2"/>
  <c r="AJ451" i="2" s="1"/>
  <c r="J451" i="2"/>
  <c r="AF450" i="2"/>
  <c r="AI450" i="2" s="1"/>
  <c r="AE450" i="2"/>
  <c r="AB450" i="2"/>
  <c r="AA450" i="2"/>
  <c r="AJ450" i="2" s="1"/>
  <c r="AK2233" i="2" s="1"/>
  <c r="J450" i="2"/>
  <c r="AF449" i="2"/>
  <c r="AI449" i="2" s="1"/>
  <c r="AE449" i="2"/>
  <c r="AB449" i="2"/>
  <c r="AA449" i="2"/>
  <c r="AJ449" i="2" s="1"/>
  <c r="J449" i="2"/>
  <c r="AF448" i="2"/>
  <c r="AG448" i="2" s="1"/>
  <c r="AE448" i="2"/>
  <c r="AB448" i="2"/>
  <c r="AA448" i="2"/>
  <c r="AJ448" i="2" s="1"/>
  <c r="J448" i="2"/>
  <c r="AF447" i="2"/>
  <c r="AI447" i="2" s="1"/>
  <c r="AE447" i="2"/>
  <c r="AB447" i="2"/>
  <c r="AA447" i="2"/>
  <c r="AJ447" i="2" s="1"/>
  <c r="J447" i="2"/>
  <c r="AF446" i="2"/>
  <c r="AG446" i="2" s="1"/>
  <c r="AE446" i="2"/>
  <c r="AB446" i="2"/>
  <c r="AA446" i="2"/>
  <c r="AJ446" i="2" s="1"/>
  <c r="J446" i="2"/>
  <c r="AF445" i="2"/>
  <c r="AI445" i="2" s="1"/>
  <c r="AE445" i="2"/>
  <c r="AB445" i="2"/>
  <c r="AA445" i="2"/>
  <c r="AJ445" i="2" s="1"/>
  <c r="J445" i="2"/>
  <c r="AF444" i="2"/>
  <c r="AI444" i="2" s="1"/>
  <c r="AE444" i="2"/>
  <c r="AB444" i="2"/>
  <c r="AA444" i="2"/>
  <c r="AJ444" i="2" s="1"/>
  <c r="J444" i="2"/>
  <c r="AF443" i="2"/>
  <c r="AI443" i="2" s="1"/>
  <c r="AE443" i="2"/>
  <c r="AB443" i="2"/>
  <c r="AC443" i="2" s="1"/>
  <c r="AA443" i="2"/>
  <c r="AJ443" i="2" s="1"/>
  <c r="AK443" i="2" s="1"/>
  <c r="J443" i="2"/>
  <c r="AF442" i="2"/>
  <c r="AI442" i="2" s="1"/>
  <c r="AE442" i="2"/>
  <c r="AB442" i="2"/>
  <c r="AA442" i="2"/>
  <c r="AJ442" i="2" s="1"/>
  <c r="J442" i="2"/>
  <c r="AF441" i="2"/>
  <c r="AI441" i="2" s="1"/>
  <c r="AE441" i="2"/>
  <c r="AB441" i="2"/>
  <c r="AA441" i="2"/>
  <c r="AJ441" i="2" s="1"/>
  <c r="J441" i="2"/>
  <c r="AF440" i="2"/>
  <c r="AG440" i="2" s="1"/>
  <c r="AE440" i="2"/>
  <c r="AB440" i="2"/>
  <c r="AA440" i="2"/>
  <c r="AJ440" i="2" s="1"/>
  <c r="J440" i="2"/>
  <c r="AF439" i="2"/>
  <c r="AI439" i="2" s="1"/>
  <c r="AE439" i="2"/>
  <c r="AB439" i="2"/>
  <c r="AA439" i="2"/>
  <c r="AJ439" i="2" s="1"/>
  <c r="J439" i="2"/>
  <c r="AF438" i="2"/>
  <c r="AI438" i="2" s="1"/>
  <c r="AE438" i="2"/>
  <c r="AB438" i="2"/>
  <c r="AA438" i="2"/>
  <c r="AJ438" i="2" s="1"/>
  <c r="J438" i="2"/>
  <c r="AF437" i="2"/>
  <c r="AI437" i="2" s="1"/>
  <c r="AE437" i="2"/>
  <c r="AB437" i="2"/>
  <c r="AA437" i="2"/>
  <c r="AJ437" i="2" s="1"/>
  <c r="J437" i="2"/>
  <c r="AF436" i="2"/>
  <c r="AI436" i="2" s="1"/>
  <c r="AE436" i="2"/>
  <c r="AB436" i="2"/>
  <c r="AA436" i="2"/>
  <c r="AJ436" i="2" s="1"/>
  <c r="J436" i="2"/>
  <c r="AF435" i="2"/>
  <c r="AI435" i="2" s="1"/>
  <c r="AE435" i="2"/>
  <c r="AB435" i="2"/>
  <c r="AA435" i="2"/>
  <c r="AJ435" i="2" s="1"/>
  <c r="J435" i="2"/>
  <c r="AF434" i="2"/>
  <c r="AG434" i="2" s="1"/>
  <c r="AE434" i="2"/>
  <c r="AB434" i="2"/>
  <c r="AA434" i="2"/>
  <c r="AJ434" i="2" s="1"/>
  <c r="J434" i="2"/>
  <c r="AF433" i="2"/>
  <c r="AI433" i="2" s="1"/>
  <c r="AE433" i="2"/>
  <c r="AB433" i="2"/>
  <c r="AA433" i="2"/>
  <c r="AJ433" i="2" s="1"/>
  <c r="J433" i="2"/>
  <c r="AF432" i="2"/>
  <c r="AI432" i="2" s="1"/>
  <c r="AE432" i="2"/>
  <c r="AB432" i="2"/>
  <c r="AA432" i="2"/>
  <c r="AJ432" i="2" s="1"/>
  <c r="J432" i="2"/>
  <c r="AF431" i="2"/>
  <c r="AI431" i="2" s="1"/>
  <c r="AE431" i="2"/>
  <c r="AB431" i="2"/>
  <c r="AA431" i="2"/>
  <c r="AJ431" i="2" s="1"/>
  <c r="J431" i="2"/>
  <c r="AF430" i="2"/>
  <c r="AI430" i="2" s="1"/>
  <c r="AE430" i="2"/>
  <c r="AB430" i="2"/>
  <c r="AA430" i="2"/>
  <c r="AJ430" i="2" s="1"/>
  <c r="J430" i="2"/>
  <c r="AF429" i="2"/>
  <c r="AI429" i="2" s="1"/>
  <c r="AE429" i="2"/>
  <c r="AB429" i="2"/>
  <c r="AA429" i="2"/>
  <c r="AJ429" i="2" s="1"/>
  <c r="J429" i="2"/>
  <c r="AF428" i="2"/>
  <c r="AG428" i="2" s="1"/>
  <c r="AE428" i="2"/>
  <c r="AB428" i="2"/>
  <c r="AA428" i="2"/>
  <c r="AJ428" i="2" s="1"/>
  <c r="J428" i="2"/>
  <c r="AF427" i="2"/>
  <c r="AI427" i="2" s="1"/>
  <c r="AE427" i="2"/>
  <c r="AB427" i="2"/>
  <c r="AA427" i="2"/>
  <c r="AJ427" i="2" s="1"/>
  <c r="J427" i="2"/>
  <c r="AF426" i="2"/>
  <c r="AI426" i="2" s="1"/>
  <c r="AE426" i="2"/>
  <c r="AB426" i="2"/>
  <c r="AA426" i="2"/>
  <c r="AJ426" i="2" s="1"/>
  <c r="J426" i="2"/>
  <c r="AF425" i="2"/>
  <c r="AI425" i="2" s="1"/>
  <c r="AE425" i="2"/>
  <c r="AB425" i="2"/>
  <c r="AA425" i="2"/>
  <c r="AJ425" i="2" s="1"/>
  <c r="J425" i="2"/>
  <c r="AF424" i="2"/>
  <c r="AI424" i="2" s="1"/>
  <c r="AE424" i="2"/>
  <c r="AB424" i="2"/>
  <c r="AA424" i="2"/>
  <c r="AJ424" i="2" s="1"/>
  <c r="J424" i="2"/>
  <c r="AF423" i="2"/>
  <c r="AI423" i="2" s="1"/>
  <c r="AE423" i="2"/>
  <c r="AB423" i="2"/>
  <c r="AA423" i="2"/>
  <c r="AJ423" i="2" s="1"/>
  <c r="J423" i="2"/>
  <c r="AF422" i="2"/>
  <c r="AI422" i="2" s="1"/>
  <c r="AE422" i="2"/>
  <c r="AB422" i="2"/>
  <c r="AA422" i="2"/>
  <c r="AJ422" i="2" s="1"/>
  <c r="J422" i="2"/>
  <c r="AF421" i="2"/>
  <c r="AI421" i="2" s="1"/>
  <c r="AE421" i="2"/>
  <c r="AB421" i="2"/>
  <c r="AA421" i="2"/>
  <c r="AJ421" i="2" s="1"/>
  <c r="J421" i="2"/>
  <c r="AF420" i="2"/>
  <c r="AI420" i="2" s="1"/>
  <c r="AE420" i="2"/>
  <c r="AB420" i="2"/>
  <c r="AA420" i="2"/>
  <c r="AJ420" i="2" s="1"/>
  <c r="J420" i="2"/>
  <c r="AF419" i="2"/>
  <c r="AI419" i="2" s="1"/>
  <c r="AE419" i="2"/>
  <c r="AB419" i="2"/>
  <c r="AA419" i="2"/>
  <c r="AJ419" i="2" s="1"/>
  <c r="J419" i="2"/>
  <c r="AF418" i="2"/>
  <c r="AG418" i="2" s="1"/>
  <c r="AE418" i="2"/>
  <c r="AB418" i="2"/>
  <c r="AA418" i="2"/>
  <c r="AJ418" i="2" s="1"/>
  <c r="J418" i="2"/>
  <c r="AF417" i="2"/>
  <c r="AI417" i="2" s="1"/>
  <c r="AE417" i="2"/>
  <c r="AB417" i="2"/>
  <c r="AA417" i="2"/>
  <c r="AJ417" i="2" s="1"/>
  <c r="J417" i="2"/>
  <c r="AF416" i="2"/>
  <c r="AI416" i="2" s="1"/>
  <c r="AE416" i="2"/>
  <c r="AB416" i="2"/>
  <c r="AA416" i="2"/>
  <c r="AJ416" i="2" s="1"/>
  <c r="J416" i="2"/>
  <c r="AF415" i="2"/>
  <c r="AI415" i="2" s="1"/>
  <c r="AE415" i="2"/>
  <c r="AB415" i="2"/>
  <c r="AA415" i="2"/>
  <c r="AJ415" i="2" s="1"/>
  <c r="J415" i="2"/>
  <c r="AF414" i="2"/>
  <c r="AI414" i="2" s="1"/>
  <c r="AE414" i="2"/>
  <c r="AB414" i="2"/>
  <c r="AA414" i="2"/>
  <c r="AJ414" i="2" s="1"/>
  <c r="J414" i="2"/>
  <c r="AF413" i="2"/>
  <c r="AI413" i="2" s="1"/>
  <c r="AE413" i="2"/>
  <c r="AC413" i="2"/>
  <c r="AB413" i="2"/>
  <c r="AC595" i="2" s="1"/>
  <c r="AA413" i="2"/>
  <c r="AJ413" i="2" s="1"/>
  <c r="AK595" i="2" s="1"/>
  <c r="J413" i="2"/>
  <c r="AF412" i="2"/>
  <c r="AG412" i="2" s="1"/>
  <c r="AE412" i="2"/>
  <c r="AB412" i="2"/>
  <c r="AA412" i="2"/>
  <c r="AJ412" i="2" s="1"/>
  <c r="J412" i="2"/>
  <c r="AF411" i="2"/>
  <c r="AI411" i="2" s="1"/>
  <c r="AE411" i="2"/>
  <c r="AB411" i="2"/>
  <c r="AC2264" i="2" s="1"/>
  <c r="AD2264" i="2" s="1"/>
  <c r="AA411" i="2"/>
  <c r="AJ411" i="2" s="1"/>
  <c r="J411" i="2"/>
  <c r="AF410" i="2"/>
  <c r="AI410" i="2" s="1"/>
  <c r="AE410" i="2"/>
  <c r="AB410" i="2"/>
  <c r="AA410" i="2"/>
  <c r="AJ410" i="2" s="1"/>
  <c r="J410" i="2"/>
  <c r="AF409" i="2"/>
  <c r="AI409" i="2" s="1"/>
  <c r="AE409" i="2"/>
  <c r="AB409" i="2"/>
  <c r="AA409" i="2"/>
  <c r="AJ409" i="2" s="1"/>
  <c r="J409" i="2"/>
  <c r="AF408" i="2"/>
  <c r="AI408" i="2" s="1"/>
  <c r="AE408" i="2"/>
  <c r="AB408" i="2"/>
  <c r="AA408" i="2"/>
  <c r="AJ408" i="2" s="1"/>
  <c r="J408" i="2"/>
  <c r="AF407" i="2"/>
  <c r="AI407" i="2" s="1"/>
  <c r="AE407" i="2"/>
  <c r="AB407" i="2"/>
  <c r="AA407" i="2"/>
  <c r="AJ407" i="2" s="1"/>
  <c r="J407" i="2"/>
  <c r="AF406" i="2"/>
  <c r="AI406" i="2" s="1"/>
  <c r="AE406" i="2"/>
  <c r="AB406" i="2"/>
  <c r="AC406" i="2" s="1"/>
  <c r="AA406" i="2"/>
  <c r="AJ406" i="2" s="1"/>
  <c r="J406" i="2"/>
  <c r="AF405" i="2"/>
  <c r="AI405" i="2" s="1"/>
  <c r="AE405" i="2"/>
  <c r="AB405" i="2"/>
  <c r="AA405" i="2"/>
  <c r="AJ405" i="2" s="1"/>
  <c r="J405" i="2"/>
  <c r="AF404" i="2"/>
  <c r="AI404" i="2" s="1"/>
  <c r="AE404" i="2"/>
  <c r="AB404" i="2"/>
  <c r="AA404" i="2"/>
  <c r="AJ404" i="2" s="1"/>
  <c r="J404" i="2"/>
  <c r="AF403" i="2"/>
  <c r="AI403" i="2" s="1"/>
  <c r="AE403" i="2"/>
  <c r="AB403" i="2"/>
  <c r="AA403" i="2"/>
  <c r="AJ403" i="2" s="1"/>
  <c r="J403" i="2"/>
  <c r="AF402" i="2"/>
  <c r="AI402" i="2" s="1"/>
  <c r="AE402" i="2"/>
  <c r="AB402" i="2"/>
  <c r="AA402" i="2"/>
  <c r="AJ402" i="2" s="1"/>
  <c r="J402" i="2"/>
  <c r="AF401" i="2"/>
  <c r="AI401" i="2" s="1"/>
  <c r="AE401" i="2"/>
  <c r="AB401" i="2"/>
  <c r="AA401" i="2"/>
  <c r="AJ401" i="2" s="1"/>
  <c r="J401" i="2"/>
  <c r="AF400" i="2"/>
  <c r="AG400" i="2" s="1"/>
  <c r="AE400" i="2"/>
  <c r="AB400" i="2"/>
  <c r="AA400" i="2"/>
  <c r="AJ400" i="2" s="1"/>
  <c r="J400" i="2"/>
  <c r="AF399" i="2"/>
  <c r="AI399" i="2" s="1"/>
  <c r="AE399" i="2"/>
  <c r="AB399" i="2"/>
  <c r="AA399" i="2"/>
  <c r="AJ399" i="2" s="1"/>
  <c r="J399" i="2"/>
  <c r="AF398" i="2"/>
  <c r="AI398" i="2" s="1"/>
  <c r="AE398" i="2"/>
  <c r="AB398" i="2"/>
  <c r="AA398" i="2"/>
  <c r="AJ398" i="2" s="1"/>
  <c r="J398" i="2"/>
  <c r="AF397" i="2"/>
  <c r="AI397" i="2" s="1"/>
  <c r="AE397" i="2"/>
  <c r="AB397" i="2"/>
  <c r="AA397" i="2"/>
  <c r="AJ397" i="2" s="1"/>
  <c r="J397" i="2"/>
  <c r="AF396" i="2"/>
  <c r="AI396" i="2" s="1"/>
  <c r="AE396" i="2"/>
  <c r="AB396" i="2"/>
  <c r="AA396" i="2"/>
  <c r="AJ396" i="2" s="1"/>
  <c r="J396" i="2"/>
  <c r="AF395" i="2"/>
  <c r="AI395" i="2" s="1"/>
  <c r="AE395" i="2"/>
  <c r="AB395" i="2"/>
  <c r="AA395" i="2"/>
  <c r="AJ395" i="2" s="1"/>
  <c r="J395" i="2"/>
  <c r="AF394" i="2"/>
  <c r="AI394" i="2" s="1"/>
  <c r="AE394" i="2"/>
  <c r="AB394" i="2"/>
  <c r="AA394" i="2"/>
  <c r="AJ394" i="2" s="1"/>
  <c r="J394" i="2"/>
  <c r="AF393" i="2"/>
  <c r="AI393" i="2" s="1"/>
  <c r="AE393" i="2"/>
  <c r="AB393" i="2"/>
  <c r="AA393" i="2"/>
  <c r="AJ393" i="2" s="1"/>
  <c r="J393" i="2"/>
  <c r="AF392" i="2"/>
  <c r="AI392" i="2" s="1"/>
  <c r="AE392" i="2"/>
  <c r="AB392" i="2"/>
  <c r="AA392" i="2"/>
  <c r="AJ392" i="2" s="1"/>
  <c r="J392" i="2"/>
  <c r="AF391" i="2"/>
  <c r="AI391" i="2" s="1"/>
  <c r="AE391" i="2"/>
  <c r="AB391" i="2"/>
  <c r="AA391" i="2"/>
  <c r="AJ391" i="2" s="1"/>
  <c r="J391" i="2"/>
  <c r="AF390" i="2"/>
  <c r="AI390" i="2" s="1"/>
  <c r="AE390" i="2"/>
  <c r="AB390" i="2"/>
  <c r="AA390" i="2"/>
  <c r="AJ390" i="2" s="1"/>
  <c r="J390" i="2"/>
  <c r="AF389" i="2"/>
  <c r="AI389" i="2" s="1"/>
  <c r="AE389" i="2"/>
  <c r="AB389" i="2"/>
  <c r="AA389" i="2"/>
  <c r="AJ389" i="2" s="1"/>
  <c r="J389" i="2"/>
  <c r="AF388" i="2"/>
  <c r="AI388" i="2" s="1"/>
  <c r="AE388" i="2"/>
  <c r="AB388" i="2"/>
  <c r="AA388" i="2"/>
  <c r="AJ388" i="2" s="1"/>
  <c r="J388" i="2"/>
  <c r="AF387" i="2"/>
  <c r="AI387" i="2" s="1"/>
  <c r="AE387" i="2"/>
  <c r="AB387" i="2"/>
  <c r="AC2258" i="2" s="1"/>
  <c r="AD2258" i="2" s="1"/>
  <c r="AA387" i="2"/>
  <c r="AJ387" i="2" s="1"/>
  <c r="AK2258" i="2" s="1"/>
  <c r="J387" i="2"/>
  <c r="AF386" i="2"/>
  <c r="AI386" i="2" s="1"/>
  <c r="AE386" i="2"/>
  <c r="AB386" i="2"/>
  <c r="AA386" i="2"/>
  <c r="AJ386" i="2" s="1"/>
  <c r="J386" i="2"/>
  <c r="AF385" i="2"/>
  <c r="AI385" i="2" s="1"/>
  <c r="AE385" i="2"/>
  <c r="AB385" i="2"/>
  <c r="AA385" i="2"/>
  <c r="AJ385" i="2" s="1"/>
  <c r="J385" i="2"/>
  <c r="AF384" i="2"/>
  <c r="AI384" i="2" s="1"/>
  <c r="AE384" i="2"/>
  <c r="AB384" i="2"/>
  <c r="AA384" i="2"/>
  <c r="AJ384" i="2" s="1"/>
  <c r="J384" i="2"/>
  <c r="AF383" i="2"/>
  <c r="AI383" i="2" s="1"/>
  <c r="AE383" i="2"/>
  <c r="AB383" i="2"/>
  <c r="AA383" i="2"/>
  <c r="AJ383" i="2" s="1"/>
  <c r="J383" i="2"/>
  <c r="AF382" i="2"/>
  <c r="AI382" i="2" s="1"/>
  <c r="AE382" i="2"/>
  <c r="AB382" i="2"/>
  <c r="AC568" i="2" s="1"/>
  <c r="AD568" i="2" s="1"/>
  <c r="AA382" i="2"/>
  <c r="AJ382" i="2" s="1"/>
  <c r="AK568" i="2" s="1"/>
  <c r="J382" i="2"/>
  <c r="AF381" i="2"/>
  <c r="AI381" i="2" s="1"/>
  <c r="AE381" i="2"/>
  <c r="AB381" i="2"/>
  <c r="AA381" i="2"/>
  <c r="AJ381" i="2" s="1"/>
  <c r="J381" i="2"/>
  <c r="AF380" i="2"/>
  <c r="AG380" i="2" s="1"/>
  <c r="AE380" i="2"/>
  <c r="AC380" i="2"/>
  <c r="AB380" i="2"/>
  <c r="AC1058" i="2" s="1"/>
  <c r="AD1058" i="2" s="1"/>
  <c r="AA380" i="2"/>
  <c r="AJ380" i="2" s="1"/>
  <c r="AK1058" i="2" s="1"/>
  <c r="J380" i="2"/>
  <c r="AF379" i="2"/>
  <c r="AI379" i="2" s="1"/>
  <c r="AE379" i="2"/>
  <c r="AB379" i="2"/>
  <c r="AA379" i="2"/>
  <c r="AJ379" i="2" s="1"/>
  <c r="J379" i="2"/>
  <c r="AF378" i="2"/>
  <c r="AI378" i="2" s="1"/>
  <c r="AE378" i="2"/>
  <c r="AC378" i="2"/>
  <c r="AD378" i="2" s="1"/>
  <c r="AB378" i="2"/>
  <c r="AA378" i="2"/>
  <c r="AJ378" i="2" s="1"/>
  <c r="AK378" i="2" s="1"/>
  <c r="J378" i="2"/>
  <c r="AF377" i="2"/>
  <c r="AI377" i="2" s="1"/>
  <c r="AE377" i="2"/>
  <c r="AB377" i="2"/>
  <c r="AA377" i="2"/>
  <c r="AJ377" i="2" s="1"/>
  <c r="J377" i="2"/>
  <c r="AF376" i="2"/>
  <c r="AI376" i="2" s="1"/>
  <c r="AE376" i="2"/>
  <c r="AB376" i="2"/>
  <c r="AA376" i="2"/>
  <c r="AJ376" i="2" s="1"/>
  <c r="J376" i="2"/>
  <c r="AF375" i="2"/>
  <c r="AI375" i="2" s="1"/>
  <c r="AE375" i="2"/>
  <c r="AB375" i="2"/>
  <c r="AA375" i="2"/>
  <c r="AJ375" i="2" s="1"/>
  <c r="J375" i="2"/>
  <c r="AF374" i="2"/>
  <c r="AI374" i="2" s="1"/>
  <c r="AE374" i="2"/>
  <c r="AB374" i="2"/>
  <c r="AC374" i="2" s="1"/>
  <c r="AA374" i="2"/>
  <c r="AJ374" i="2" s="1"/>
  <c r="AK374" i="2" s="1"/>
  <c r="J374" i="2"/>
  <c r="AF373" i="2"/>
  <c r="AI373" i="2" s="1"/>
  <c r="AE373" i="2"/>
  <c r="AB373" i="2"/>
  <c r="AA373" i="2"/>
  <c r="AJ373" i="2" s="1"/>
  <c r="J373" i="2"/>
  <c r="AF372" i="2"/>
  <c r="AI372" i="2" s="1"/>
  <c r="AE372" i="2"/>
  <c r="AB372" i="2"/>
  <c r="AA372" i="2"/>
  <c r="AJ372" i="2" s="1"/>
  <c r="J372" i="2"/>
  <c r="AF371" i="2"/>
  <c r="AI371" i="2" s="1"/>
  <c r="AE371" i="2"/>
  <c r="AB371" i="2"/>
  <c r="AA371" i="2"/>
  <c r="AJ371" i="2" s="1"/>
  <c r="J371" i="2"/>
  <c r="AF370" i="2"/>
  <c r="AI370" i="2" s="1"/>
  <c r="AE370" i="2"/>
  <c r="AB370" i="2"/>
  <c r="AA370" i="2"/>
  <c r="AJ370" i="2" s="1"/>
  <c r="J370" i="2"/>
  <c r="AF369" i="2"/>
  <c r="AI369" i="2" s="1"/>
  <c r="AE369" i="2"/>
  <c r="AB369" i="2"/>
  <c r="AA369" i="2"/>
  <c r="AJ369" i="2" s="1"/>
  <c r="J369" i="2"/>
  <c r="AF368" i="2"/>
  <c r="AG368" i="2" s="1"/>
  <c r="AE368" i="2"/>
  <c r="AB368" i="2"/>
  <c r="AC368" i="2" s="1"/>
  <c r="AD368" i="2" s="1"/>
  <c r="AA368" i="2"/>
  <c r="AJ368" i="2" s="1"/>
  <c r="AK368" i="2" s="1"/>
  <c r="J368" i="2"/>
  <c r="AF367" i="2"/>
  <c r="AG367" i="2" s="1"/>
  <c r="AE367" i="2"/>
  <c r="AB367" i="2"/>
  <c r="AA367" i="2"/>
  <c r="AJ367" i="2" s="1"/>
  <c r="J367" i="2"/>
  <c r="AF366" i="2"/>
  <c r="AG366" i="2" s="1"/>
  <c r="AE366" i="2"/>
  <c r="AB366" i="2"/>
  <c r="AA366" i="2"/>
  <c r="AJ366" i="2" s="1"/>
  <c r="J366" i="2"/>
  <c r="AF365" i="2"/>
  <c r="AI365" i="2" s="1"/>
  <c r="AE365" i="2"/>
  <c r="AB365" i="2"/>
  <c r="AA365" i="2"/>
  <c r="AJ365" i="2" s="1"/>
  <c r="J365" i="2"/>
  <c r="AF364" i="2"/>
  <c r="AI364" i="2" s="1"/>
  <c r="AE364" i="2"/>
  <c r="AB364" i="2"/>
  <c r="AA364" i="2"/>
  <c r="AJ364" i="2" s="1"/>
  <c r="J364" i="2"/>
  <c r="AF363" i="2"/>
  <c r="AG363" i="2" s="1"/>
  <c r="AE363" i="2"/>
  <c r="AB363" i="2"/>
  <c r="AC363" i="2" s="1"/>
  <c r="AA363" i="2"/>
  <c r="AJ363" i="2" s="1"/>
  <c r="AK363" i="2" s="1"/>
  <c r="J363" i="2"/>
  <c r="AF362" i="2"/>
  <c r="AG362" i="2" s="1"/>
  <c r="AE362" i="2"/>
  <c r="AB362" i="2"/>
  <c r="AA362" i="2"/>
  <c r="AJ362" i="2" s="1"/>
  <c r="J362" i="2"/>
  <c r="AF361" i="2"/>
  <c r="AI361" i="2" s="1"/>
  <c r="AE361" i="2"/>
  <c r="AB361" i="2"/>
  <c r="AA361" i="2"/>
  <c r="AJ361" i="2" s="1"/>
  <c r="J361" i="2"/>
  <c r="AF360" i="2"/>
  <c r="AI360" i="2" s="1"/>
  <c r="AE360" i="2"/>
  <c r="AB360" i="2"/>
  <c r="AA360" i="2"/>
  <c r="AJ360" i="2" s="1"/>
  <c r="J360" i="2"/>
  <c r="AF359" i="2"/>
  <c r="AG359" i="2" s="1"/>
  <c r="AE359" i="2"/>
  <c r="AB359" i="2"/>
  <c r="AA359" i="2"/>
  <c r="AJ359" i="2" s="1"/>
  <c r="J359" i="2"/>
  <c r="AF358" i="2"/>
  <c r="AG358" i="2" s="1"/>
  <c r="AE358" i="2"/>
  <c r="AB358" i="2"/>
  <c r="AC358" i="2" s="1"/>
  <c r="AA358" i="2"/>
  <c r="AJ358" i="2" s="1"/>
  <c r="AK358" i="2" s="1"/>
  <c r="J358" i="2"/>
  <c r="AF357" i="2"/>
  <c r="AI357" i="2" s="1"/>
  <c r="AE357" i="2"/>
  <c r="AB357" i="2"/>
  <c r="AA357" i="2"/>
  <c r="AJ357" i="2" s="1"/>
  <c r="J357" i="2"/>
  <c r="AF356" i="2"/>
  <c r="AG356" i="2" s="1"/>
  <c r="AE356" i="2"/>
  <c r="AB356" i="2"/>
  <c r="AA356" i="2"/>
  <c r="AJ356" i="2" s="1"/>
  <c r="J356" i="2"/>
  <c r="AF355" i="2"/>
  <c r="AG355" i="2" s="1"/>
  <c r="AE355" i="2"/>
  <c r="AB355" i="2"/>
  <c r="AA355" i="2"/>
  <c r="AJ355" i="2" s="1"/>
  <c r="J355" i="2"/>
  <c r="AF354" i="2"/>
  <c r="AG354" i="2" s="1"/>
  <c r="AE354" i="2"/>
  <c r="AB354" i="2"/>
  <c r="AA354" i="2"/>
  <c r="AJ354" i="2" s="1"/>
  <c r="J354" i="2"/>
  <c r="AF353" i="2"/>
  <c r="AI353" i="2" s="1"/>
  <c r="AE353" i="2"/>
  <c r="AB353" i="2"/>
  <c r="AA353" i="2"/>
  <c r="AJ353" i="2" s="1"/>
  <c r="J353" i="2"/>
  <c r="AF352" i="2"/>
  <c r="AI352" i="2" s="1"/>
  <c r="AE352" i="2"/>
  <c r="AB352" i="2"/>
  <c r="AA352" i="2"/>
  <c r="AJ352" i="2" s="1"/>
  <c r="J352" i="2"/>
  <c r="AF351" i="2"/>
  <c r="AI351" i="2" s="1"/>
  <c r="AE351" i="2"/>
  <c r="AB351" i="2"/>
  <c r="AA351" i="2"/>
  <c r="AJ351" i="2" s="1"/>
  <c r="J351" i="2"/>
  <c r="AF350" i="2"/>
  <c r="AG350" i="2" s="1"/>
  <c r="AE350" i="2"/>
  <c r="AB350" i="2"/>
  <c r="AA350" i="2"/>
  <c r="AJ350" i="2" s="1"/>
  <c r="J350" i="2"/>
  <c r="AF349" i="2"/>
  <c r="AI349" i="2" s="1"/>
  <c r="AE349" i="2"/>
  <c r="AB349" i="2"/>
  <c r="AA349" i="2"/>
  <c r="AJ349" i="2" s="1"/>
  <c r="J349" i="2"/>
  <c r="AF348" i="2"/>
  <c r="AG348" i="2" s="1"/>
  <c r="AE348" i="2"/>
  <c r="AB348" i="2"/>
  <c r="AA348" i="2"/>
  <c r="AJ348" i="2" s="1"/>
  <c r="J348" i="2"/>
  <c r="AF347" i="2"/>
  <c r="AI347" i="2" s="1"/>
  <c r="AE347" i="2"/>
  <c r="AB347" i="2"/>
  <c r="AA347" i="2"/>
  <c r="AJ347" i="2" s="1"/>
  <c r="J347" i="2"/>
  <c r="AF346" i="2"/>
  <c r="AI346" i="2" s="1"/>
  <c r="AE346" i="2"/>
  <c r="AB346" i="2"/>
  <c r="AA346" i="2"/>
  <c r="AJ346" i="2" s="1"/>
  <c r="J346" i="2"/>
  <c r="AF345" i="2"/>
  <c r="AI345" i="2" s="1"/>
  <c r="AE345" i="2"/>
  <c r="AB345" i="2"/>
  <c r="AA345" i="2"/>
  <c r="AJ345" i="2" s="1"/>
  <c r="J345" i="2"/>
  <c r="AF344" i="2"/>
  <c r="AI344" i="2" s="1"/>
  <c r="AE344" i="2"/>
  <c r="AB344" i="2"/>
  <c r="AA344" i="2"/>
  <c r="AJ344" i="2" s="1"/>
  <c r="J344" i="2"/>
  <c r="AF343" i="2"/>
  <c r="AI343" i="2" s="1"/>
  <c r="AE343" i="2"/>
  <c r="AB343" i="2"/>
  <c r="AA343" i="2"/>
  <c r="AJ343" i="2" s="1"/>
  <c r="J343" i="2"/>
  <c r="AF342" i="2"/>
  <c r="AI342" i="2" s="1"/>
  <c r="AE342" i="2"/>
  <c r="AB342" i="2"/>
  <c r="AA342" i="2"/>
  <c r="AJ342" i="2" s="1"/>
  <c r="J342" i="2"/>
  <c r="AF341" i="2"/>
  <c r="AI341" i="2" s="1"/>
  <c r="AE341" i="2"/>
  <c r="AB341" i="2"/>
  <c r="AA341" i="2"/>
  <c r="AJ341" i="2" s="1"/>
  <c r="J341" i="2"/>
  <c r="AF340" i="2"/>
  <c r="AG340" i="2" s="1"/>
  <c r="AE340" i="2"/>
  <c r="AB340" i="2"/>
  <c r="AA340" i="2"/>
  <c r="AJ340" i="2" s="1"/>
  <c r="J340" i="2"/>
  <c r="AF339" i="2"/>
  <c r="AI339" i="2" s="1"/>
  <c r="AE339" i="2"/>
  <c r="AB339" i="2"/>
  <c r="AA339" i="2"/>
  <c r="AJ339" i="2" s="1"/>
  <c r="J339" i="2"/>
  <c r="AF338" i="2"/>
  <c r="AI338" i="2" s="1"/>
  <c r="AE338" i="2"/>
  <c r="AB338" i="2"/>
  <c r="AA338" i="2"/>
  <c r="AJ338" i="2" s="1"/>
  <c r="J338" i="2"/>
  <c r="AF337" i="2"/>
  <c r="AI337" i="2" s="1"/>
  <c r="AE337" i="2"/>
  <c r="AB337" i="2"/>
  <c r="AA337" i="2"/>
  <c r="AJ337" i="2" s="1"/>
  <c r="J337" i="2"/>
  <c r="AF336" i="2"/>
  <c r="AI336" i="2" s="1"/>
  <c r="AE336" i="2"/>
  <c r="AB336" i="2"/>
  <c r="AA336" i="2"/>
  <c r="AJ336" i="2" s="1"/>
  <c r="J336" i="2"/>
  <c r="AF335" i="2"/>
  <c r="AI335" i="2" s="1"/>
  <c r="AE335" i="2"/>
  <c r="AB335" i="2"/>
  <c r="AA335" i="2"/>
  <c r="AJ335" i="2" s="1"/>
  <c r="J335" i="2"/>
  <c r="AF334" i="2"/>
  <c r="AG334" i="2" s="1"/>
  <c r="AE334" i="2"/>
  <c r="AB334" i="2"/>
  <c r="AA334" i="2"/>
  <c r="AJ334" i="2" s="1"/>
  <c r="J334" i="2"/>
  <c r="AF333" i="2"/>
  <c r="AI333" i="2" s="1"/>
  <c r="AE333" i="2"/>
  <c r="AB333" i="2"/>
  <c r="AA333" i="2"/>
  <c r="AJ333" i="2" s="1"/>
  <c r="J333" i="2"/>
  <c r="AF332" i="2"/>
  <c r="AI332" i="2" s="1"/>
  <c r="AE332" i="2"/>
  <c r="AB332" i="2"/>
  <c r="AA332" i="2"/>
  <c r="AJ332" i="2" s="1"/>
  <c r="J332" i="2"/>
  <c r="AF331" i="2"/>
  <c r="AI331" i="2" s="1"/>
  <c r="AE331" i="2"/>
  <c r="AB331" i="2"/>
  <c r="AA331" i="2"/>
  <c r="AJ331" i="2" s="1"/>
  <c r="J331" i="2"/>
  <c r="AF330" i="2"/>
  <c r="AG330" i="2" s="1"/>
  <c r="AE330" i="2"/>
  <c r="AB330" i="2"/>
  <c r="AA330" i="2"/>
  <c r="AJ330" i="2" s="1"/>
  <c r="J330" i="2"/>
  <c r="AF329" i="2"/>
  <c r="AI329" i="2" s="1"/>
  <c r="AE329" i="2"/>
  <c r="AB329" i="2"/>
  <c r="AA329" i="2"/>
  <c r="AJ329" i="2" s="1"/>
  <c r="J329" i="2"/>
  <c r="AF328" i="2"/>
  <c r="AI328" i="2" s="1"/>
  <c r="AE328" i="2"/>
  <c r="AB328" i="2"/>
  <c r="AA328" i="2"/>
  <c r="AJ328" i="2" s="1"/>
  <c r="J328" i="2"/>
  <c r="AF327" i="2"/>
  <c r="AI327" i="2" s="1"/>
  <c r="AE327" i="2"/>
  <c r="AB327" i="2"/>
  <c r="AC327" i="2" s="1"/>
  <c r="AA327" i="2"/>
  <c r="AJ327" i="2" s="1"/>
  <c r="J327" i="2"/>
  <c r="AF326" i="2"/>
  <c r="AI326" i="2" s="1"/>
  <c r="AE326" i="2"/>
  <c r="AB326" i="2"/>
  <c r="AA326" i="2"/>
  <c r="AJ326" i="2" s="1"/>
  <c r="J326" i="2"/>
  <c r="AF325" i="2"/>
  <c r="AI325" i="2" s="1"/>
  <c r="AE325" i="2"/>
  <c r="AB325" i="2"/>
  <c r="AA325" i="2"/>
  <c r="AJ325" i="2" s="1"/>
  <c r="J325" i="2"/>
  <c r="AF324" i="2"/>
  <c r="AI324" i="2" s="1"/>
  <c r="AE324" i="2"/>
  <c r="AB324" i="2"/>
  <c r="AA324" i="2"/>
  <c r="AJ324" i="2" s="1"/>
  <c r="J324" i="2"/>
  <c r="AF323" i="2"/>
  <c r="AI323" i="2" s="1"/>
  <c r="AE323" i="2"/>
  <c r="AB323" i="2"/>
  <c r="AA323" i="2"/>
  <c r="AJ323" i="2" s="1"/>
  <c r="J323" i="2"/>
  <c r="AF322" i="2"/>
  <c r="AI322" i="2" s="1"/>
  <c r="AE322" i="2"/>
  <c r="AB322" i="2"/>
  <c r="AA322" i="2"/>
  <c r="AJ322" i="2" s="1"/>
  <c r="J322" i="2"/>
  <c r="AF321" i="2"/>
  <c r="AI321" i="2" s="1"/>
  <c r="AE321" i="2"/>
  <c r="AB321" i="2"/>
  <c r="AA321" i="2"/>
  <c r="AJ321" i="2" s="1"/>
  <c r="J321" i="2"/>
  <c r="AF320" i="2"/>
  <c r="AG320" i="2" s="1"/>
  <c r="AE320" i="2"/>
  <c r="AB320" i="2"/>
  <c r="AA320" i="2"/>
  <c r="AJ320" i="2" s="1"/>
  <c r="J320" i="2"/>
  <c r="AF319" i="2"/>
  <c r="AI319" i="2" s="1"/>
  <c r="AE319" i="2"/>
  <c r="AB319" i="2"/>
  <c r="AA319" i="2"/>
  <c r="AJ319" i="2" s="1"/>
  <c r="J319" i="2"/>
  <c r="AF318" i="2"/>
  <c r="AI318" i="2" s="1"/>
  <c r="AE318" i="2"/>
  <c r="AB318" i="2"/>
  <c r="AA318" i="2"/>
  <c r="AJ318" i="2" s="1"/>
  <c r="J318" i="2"/>
  <c r="AF317" i="2"/>
  <c r="AI317" i="2" s="1"/>
  <c r="AE317" i="2"/>
  <c r="AB317" i="2"/>
  <c r="AA317" i="2"/>
  <c r="AJ317" i="2" s="1"/>
  <c r="J317" i="2"/>
  <c r="AF316" i="2"/>
  <c r="AG316" i="2" s="1"/>
  <c r="AE316" i="2"/>
  <c r="AB316" i="2"/>
  <c r="AA316" i="2"/>
  <c r="AJ316" i="2" s="1"/>
  <c r="J316" i="2"/>
  <c r="AF315" i="2"/>
  <c r="AI315" i="2" s="1"/>
  <c r="AE315" i="2"/>
  <c r="AB315" i="2"/>
  <c r="AC315" i="2" s="1"/>
  <c r="AA315" i="2"/>
  <c r="AJ315" i="2" s="1"/>
  <c r="AK315" i="2" s="1"/>
  <c r="J315" i="2"/>
  <c r="AF314" i="2"/>
  <c r="AI314" i="2" s="1"/>
  <c r="AE314" i="2"/>
  <c r="AB314" i="2"/>
  <c r="AA314" i="2"/>
  <c r="AJ314" i="2" s="1"/>
  <c r="J314" i="2"/>
  <c r="AF313" i="2"/>
  <c r="AI313" i="2" s="1"/>
  <c r="AE313" i="2"/>
  <c r="AB313" i="2"/>
  <c r="AA313" i="2"/>
  <c r="AJ313" i="2" s="1"/>
  <c r="J313" i="2"/>
  <c r="AF312" i="2"/>
  <c r="AG312" i="2" s="1"/>
  <c r="AE312" i="2"/>
  <c r="AB312" i="2"/>
  <c r="AA312" i="2"/>
  <c r="AJ312" i="2" s="1"/>
  <c r="J312" i="2"/>
  <c r="AF311" i="2"/>
  <c r="AI311" i="2" s="1"/>
  <c r="AE311" i="2"/>
  <c r="AB311" i="2"/>
  <c r="AA311" i="2"/>
  <c r="AJ311" i="2" s="1"/>
  <c r="J311" i="2"/>
  <c r="AF310" i="2"/>
  <c r="AI310" i="2" s="1"/>
  <c r="AE310" i="2"/>
  <c r="AB310" i="2"/>
  <c r="AA310" i="2"/>
  <c r="AJ310" i="2" s="1"/>
  <c r="J310" i="2"/>
  <c r="AF309" i="2"/>
  <c r="AI309" i="2" s="1"/>
  <c r="AE309" i="2"/>
  <c r="AB309" i="2"/>
  <c r="AA309" i="2"/>
  <c r="AJ309" i="2" s="1"/>
  <c r="J309" i="2"/>
  <c r="AF308" i="2"/>
  <c r="AI308" i="2" s="1"/>
  <c r="AE308" i="2"/>
  <c r="AB308" i="2"/>
  <c r="AC308" i="2" s="1"/>
  <c r="AA308" i="2"/>
  <c r="AJ308" i="2" s="1"/>
  <c r="J308" i="2"/>
  <c r="AF307" i="2"/>
  <c r="AI307" i="2" s="1"/>
  <c r="AE307" i="2"/>
  <c r="AB307" i="2"/>
  <c r="AC307" i="2" s="1"/>
  <c r="AA307" i="2"/>
  <c r="AJ307" i="2" s="1"/>
  <c r="AK307" i="2" s="1"/>
  <c r="J307" i="2"/>
  <c r="AF306" i="2"/>
  <c r="AI306" i="2" s="1"/>
  <c r="AE306" i="2"/>
  <c r="AB306" i="2"/>
  <c r="AC306" i="2" s="1"/>
  <c r="AA306" i="2"/>
  <c r="AJ306" i="2" s="1"/>
  <c r="J306" i="2"/>
  <c r="AF305" i="2"/>
  <c r="AI305" i="2" s="1"/>
  <c r="AE305" i="2"/>
  <c r="AB305" i="2"/>
  <c r="AA305" i="2"/>
  <c r="AJ305" i="2" s="1"/>
  <c r="J305" i="2"/>
  <c r="AF304" i="2"/>
  <c r="AI304" i="2" s="1"/>
  <c r="AE304" i="2"/>
  <c r="AB304" i="2"/>
  <c r="AA304" i="2"/>
  <c r="AJ304" i="2" s="1"/>
  <c r="J304" i="2"/>
  <c r="AF303" i="2"/>
  <c r="AG303" i="2" s="1"/>
  <c r="AE303" i="2"/>
  <c r="AB303" i="2"/>
  <c r="AA303" i="2"/>
  <c r="AJ303" i="2" s="1"/>
  <c r="J303" i="2"/>
  <c r="AF302" i="2"/>
  <c r="AI302" i="2" s="1"/>
  <c r="AE302" i="2"/>
  <c r="AB302" i="2"/>
  <c r="AA302" i="2"/>
  <c r="AJ302" i="2" s="1"/>
  <c r="J302" i="2"/>
  <c r="AF301" i="2"/>
  <c r="AI301" i="2" s="1"/>
  <c r="AE301" i="2"/>
  <c r="AB301" i="2"/>
  <c r="AC301" i="2" s="1"/>
  <c r="AD301" i="2" s="1"/>
  <c r="AA301" i="2"/>
  <c r="AJ301" i="2" s="1"/>
  <c r="AK301" i="2" s="1"/>
  <c r="J301" i="2"/>
  <c r="AF300" i="2"/>
  <c r="AG300" i="2" s="1"/>
  <c r="AE300" i="2"/>
  <c r="AB300" i="2"/>
  <c r="AA300" i="2"/>
  <c r="AJ300" i="2" s="1"/>
  <c r="J300" i="2"/>
  <c r="AF299" i="2"/>
  <c r="AG299" i="2" s="1"/>
  <c r="AE299" i="2"/>
  <c r="AB299" i="2"/>
  <c r="AA299" i="2"/>
  <c r="AJ299" i="2" s="1"/>
  <c r="J299" i="2"/>
  <c r="AF298" i="2"/>
  <c r="AI298" i="2" s="1"/>
  <c r="AE298" i="2"/>
  <c r="AB298" i="2"/>
  <c r="AA298" i="2"/>
  <c r="AJ298" i="2" s="1"/>
  <c r="J298" i="2"/>
  <c r="AF297" i="2"/>
  <c r="AI297" i="2" s="1"/>
  <c r="AE297" i="2"/>
  <c r="AB297" i="2"/>
  <c r="AA297" i="2"/>
  <c r="AJ297" i="2" s="1"/>
  <c r="J297" i="2"/>
  <c r="AF296" i="2"/>
  <c r="AI296" i="2" s="1"/>
  <c r="AE296" i="2"/>
  <c r="AB296" i="2"/>
  <c r="AA296" i="2"/>
  <c r="AJ296" i="2" s="1"/>
  <c r="J296" i="2"/>
  <c r="AF295" i="2"/>
  <c r="AI295" i="2" s="1"/>
  <c r="AE295" i="2"/>
  <c r="AB295" i="2"/>
  <c r="AC295" i="2" s="1"/>
  <c r="AA295" i="2"/>
  <c r="AJ295" i="2" s="1"/>
  <c r="AK295" i="2" s="1"/>
  <c r="J295" i="2"/>
  <c r="AF294" i="2"/>
  <c r="AI294" i="2" s="1"/>
  <c r="AE294" i="2"/>
  <c r="AB294" i="2"/>
  <c r="AC294" i="2" s="1"/>
  <c r="AA294" i="2"/>
  <c r="AJ294" i="2" s="1"/>
  <c r="AK294" i="2" s="1"/>
  <c r="J294" i="2"/>
  <c r="AF293" i="2"/>
  <c r="AI293" i="2" s="1"/>
  <c r="AE293" i="2"/>
  <c r="AC293" i="2"/>
  <c r="AD293" i="2" s="1"/>
  <c r="AB293" i="2"/>
  <c r="AA293" i="2"/>
  <c r="AJ293" i="2" s="1"/>
  <c r="AK293" i="2" s="1"/>
  <c r="J293" i="2"/>
  <c r="AF292" i="2"/>
  <c r="AI292" i="2" s="1"/>
  <c r="AE292" i="2"/>
  <c r="AB292" i="2"/>
  <c r="AA292" i="2"/>
  <c r="AJ292" i="2" s="1"/>
  <c r="J292" i="2"/>
  <c r="AF291" i="2"/>
  <c r="AG291" i="2" s="1"/>
  <c r="AE291" i="2"/>
  <c r="AB291" i="2"/>
  <c r="AA291" i="2"/>
  <c r="AJ291" i="2" s="1"/>
  <c r="J291" i="2"/>
  <c r="AF290" i="2"/>
  <c r="AI290" i="2" s="1"/>
  <c r="AE290" i="2"/>
  <c r="AB290" i="2"/>
  <c r="AA290" i="2"/>
  <c r="AJ290" i="2" s="1"/>
  <c r="J290" i="2"/>
  <c r="AF289" i="2"/>
  <c r="AI289" i="2" s="1"/>
  <c r="AE289" i="2"/>
  <c r="AB289" i="2"/>
  <c r="AC855" i="2" s="1"/>
  <c r="AD855" i="2" s="1"/>
  <c r="AA289" i="2"/>
  <c r="AJ289" i="2" s="1"/>
  <c r="J289" i="2"/>
  <c r="AF288" i="2"/>
  <c r="AI288" i="2" s="1"/>
  <c r="AE288" i="2"/>
  <c r="AB288" i="2"/>
  <c r="AA288" i="2"/>
  <c r="AJ288" i="2" s="1"/>
  <c r="J288" i="2"/>
  <c r="AF287" i="2"/>
  <c r="AI287" i="2" s="1"/>
  <c r="AE287" i="2"/>
  <c r="AB287" i="2"/>
  <c r="AA287" i="2"/>
  <c r="AJ287" i="2" s="1"/>
  <c r="J287" i="2"/>
  <c r="AF286" i="2"/>
  <c r="AI286" i="2" s="1"/>
  <c r="AE286" i="2"/>
  <c r="AB286" i="2"/>
  <c r="AA286" i="2"/>
  <c r="AJ286" i="2" s="1"/>
  <c r="J286" i="2"/>
  <c r="AF285" i="2"/>
  <c r="AG285" i="2" s="1"/>
  <c r="AE285" i="2"/>
  <c r="AB285" i="2"/>
  <c r="AA285" i="2"/>
  <c r="AJ285" i="2" s="1"/>
  <c r="J285" i="2"/>
  <c r="AF284" i="2"/>
  <c r="AI284" i="2" s="1"/>
  <c r="AE284" i="2"/>
  <c r="AB284" i="2"/>
  <c r="AA284" i="2"/>
  <c r="AJ284" i="2" s="1"/>
  <c r="J284" i="2"/>
  <c r="AF283" i="2"/>
  <c r="AI283" i="2" s="1"/>
  <c r="AE283" i="2"/>
  <c r="AB283" i="2"/>
  <c r="AA283" i="2"/>
  <c r="AJ283" i="2" s="1"/>
  <c r="J283" i="2"/>
  <c r="AF282" i="2"/>
  <c r="AI282" i="2" s="1"/>
  <c r="AE282" i="2"/>
  <c r="AB282" i="2"/>
  <c r="AA282" i="2"/>
  <c r="AJ282" i="2" s="1"/>
  <c r="J282" i="2"/>
  <c r="AF281" i="2"/>
  <c r="AI281" i="2" s="1"/>
  <c r="AE281" i="2"/>
  <c r="AB281" i="2"/>
  <c r="AA281" i="2"/>
  <c r="AJ281" i="2" s="1"/>
  <c r="J281" i="2"/>
  <c r="AF280" i="2"/>
  <c r="AI280" i="2" s="1"/>
  <c r="AE280" i="2"/>
  <c r="AB280" i="2"/>
  <c r="AA280" i="2"/>
  <c r="AJ280" i="2" s="1"/>
  <c r="J280" i="2"/>
  <c r="AF279" i="2"/>
  <c r="AI279" i="2" s="1"/>
  <c r="AE279" i="2"/>
  <c r="AB279" i="2"/>
  <c r="AA279" i="2"/>
  <c r="AJ279" i="2" s="1"/>
  <c r="J279" i="2"/>
  <c r="AF278" i="2"/>
  <c r="AI278" i="2" s="1"/>
  <c r="AE278" i="2"/>
  <c r="AB278" i="2"/>
  <c r="AA278" i="2"/>
  <c r="AJ278" i="2" s="1"/>
  <c r="J278" i="2"/>
  <c r="AF277" i="2"/>
  <c r="AI277" i="2" s="1"/>
  <c r="AE277" i="2"/>
  <c r="AB277" i="2"/>
  <c r="AA277" i="2"/>
  <c r="AJ277" i="2" s="1"/>
  <c r="J277" i="2"/>
  <c r="AF276" i="2"/>
  <c r="AG276" i="2" s="1"/>
  <c r="AE276" i="2"/>
  <c r="AB276" i="2"/>
  <c r="AA276" i="2"/>
  <c r="AJ276" i="2" s="1"/>
  <c r="J276" i="2"/>
  <c r="AF275" i="2"/>
  <c r="AG275" i="2" s="1"/>
  <c r="AE275" i="2"/>
  <c r="AB275" i="2"/>
  <c r="AC275" i="2" s="1"/>
  <c r="AA275" i="2"/>
  <c r="AJ275" i="2" s="1"/>
  <c r="J275" i="2"/>
  <c r="AF274" i="2"/>
  <c r="AG274" i="2" s="1"/>
  <c r="AE274" i="2"/>
  <c r="AC274" i="2"/>
  <c r="AD274" i="2" s="1"/>
  <c r="AB274" i="2"/>
  <c r="AA274" i="2"/>
  <c r="AJ274" i="2" s="1"/>
  <c r="J274" i="2"/>
  <c r="AF273" i="2"/>
  <c r="AG273" i="2" s="1"/>
  <c r="AE273" i="2"/>
  <c r="AB273" i="2"/>
  <c r="AA273" i="2"/>
  <c r="AJ273" i="2" s="1"/>
  <c r="J273" i="2"/>
  <c r="AF272" i="2"/>
  <c r="AG272" i="2" s="1"/>
  <c r="AE272" i="2"/>
  <c r="AB272" i="2"/>
  <c r="AC272" i="2" s="1"/>
  <c r="AA272" i="2"/>
  <c r="AJ272" i="2" s="1"/>
  <c r="AK272" i="2" s="1"/>
  <c r="J272" i="2"/>
  <c r="AF271" i="2"/>
  <c r="AG271" i="2" s="1"/>
  <c r="AE271" i="2"/>
  <c r="AB271" i="2"/>
  <c r="AA271" i="2"/>
  <c r="AJ271" i="2" s="1"/>
  <c r="J271" i="2"/>
  <c r="AF270" i="2"/>
  <c r="AG270" i="2" s="1"/>
  <c r="AE270" i="2"/>
  <c r="AB270" i="2"/>
  <c r="AC270" i="2" s="1"/>
  <c r="AD270" i="2" s="1"/>
  <c r="AA270" i="2"/>
  <c r="AJ270" i="2" s="1"/>
  <c r="AK270" i="2" s="1"/>
  <c r="J270" i="2"/>
  <c r="AF269" i="2"/>
  <c r="AG269" i="2" s="1"/>
  <c r="AE269" i="2"/>
  <c r="AB269" i="2"/>
  <c r="AC843" i="2" s="1"/>
  <c r="AD843" i="2" s="1"/>
  <c r="AA269" i="2"/>
  <c r="AJ269" i="2" s="1"/>
  <c r="J269" i="2"/>
  <c r="AF268" i="2"/>
  <c r="AG268" i="2" s="1"/>
  <c r="AE268" i="2"/>
  <c r="AB268" i="2"/>
  <c r="AC1695" i="2" s="1"/>
  <c r="AD1695" i="2" s="1"/>
  <c r="AA268" i="2"/>
  <c r="AJ268" i="2" s="1"/>
  <c r="J268" i="2"/>
  <c r="AF267" i="2"/>
  <c r="AG267" i="2" s="1"/>
  <c r="AE267" i="2"/>
  <c r="AB267" i="2"/>
  <c r="AA267" i="2"/>
  <c r="AJ267" i="2" s="1"/>
  <c r="J267" i="2"/>
  <c r="AF266" i="2"/>
  <c r="AI266" i="2" s="1"/>
  <c r="AE266" i="2"/>
  <c r="AB266" i="2"/>
  <c r="AA266" i="2"/>
  <c r="AJ266" i="2" s="1"/>
  <c r="J266" i="2"/>
  <c r="AF265" i="2"/>
  <c r="AI265" i="2" s="1"/>
  <c r="AE265" i="2"/>
  <c r="AB265" i="2"/>
  <c r="AC1067" i="2" s="1"/>
  <c r="AD1067" i="2" s="1"/>
  <c r="AA265" i="2"/>
  <c r="AJ265" i="2" s="1"/>
  <c r="J265" i="2"/>
  <c r="AF264" i="2"/>
  <c r="AI264" i="2" s="1"/>
  <c r="AE264" i="2"/>
  <c r="AB264" i="2"/>
  <c r="AC264" i="2" s="1"/>
  <c r="AA264" i="2"/>
  <c r="AJ264" i="2" s="1"/>
  <c r="AK264" i="2" s="1"/>
  <c r="J264" i="2"/>
  <c r="AF263" i="2"/>
  <c r="AI263" i="2" s="1"/>
  <c r="AE263" i="2"/>
  <c r="AB263" i="2"/>
  <c r="AA263" i="2"/>
  <c r="AJ263" i="2" s="1"/>
  <c r="J263" i="2"/>
  <c r="AF262" i="2"/>
  <c r="AI262" i="2" s="1"/>
  <c r="AE262" i="2"/>
  <c r="AB262" i="2"/>
  <c r="AA262" i="2"/>
  <c r="AJ262" i="2" s="1"/>
  <c r="J262" i="2"/>
  <c r="AF261" i="2"/>
  <c r="AI261" i="2" s="1"/>
  <c r="AE261" i="2"/>
  <c r="AB261" i="2"/>
  <c r="AC262" i="2" s="1"/>
  <c r="AA261" i="2"/>
  <c r="AJ261" i="2" s="1"/>
  <c r="J261" i="2"/>
  <c r="AF260" i="2"/>
  <c r="AI260" i="2" s="1"/>
  <c r="AE260" i="2"/>
  <c r="AB260" i="2"/>
  <c r="AA260" i="2"/>
  <c r="AJ260" i="2" s="1"/>
  <c r="J260" i="2"/>
  <c r="AF259" i="2"/>
  <c r="AI259" i="2" s="1"/>
  <c r="AE259" i="2"/>
  <c r="AB259" i="2"/>
  <c r="AA259" i="2"/>
  <c r="AJ259" i="2" s="1"/>
  <c r="J259" i="2"/>
  <c r="AF258" i="2"/>
  <c r="AI258" i="2" s="1"/>
  <c r="AE258" i="2"/>
  <c r="AB258" i="2"/>
  <c r="AA258" i="2"/>
  <c r="AJ258" i="2" s="1"/>
  <c r="J258" i="2"/>
  <c r="AF257" i="2"/>
  <c r="AI257" i="2" s="1"/>
  <c r="AE257" i="2"/>
  <c r="AB257" i="2"/>
  <c r="AA257" i="2"/>
  <c r="AJ257" i="2" s="1"/>
  <c r="J257" i="2"/>
  <c r="AF256" i="2"/>
  <c r="AI256" i="2" s="1"/>
  <c r="AE256" i="2"/>
  <c r="AB256" i="2"/>
  <c r="AA256" i="2"/>
  <c r="AJ256" i="2" s="1"/>
  <c r="J256" i="2"/>
  <c r="AF255" i="2"/>
  <c r="AG255" i="2" s="1"/>
  <c r="AE255" i="2"/>
  <c r="AB255" i="2"/>
  <c r="AA255" i="2"/>
  <c r="AJ255" i="2" s="1"/>
  <c r="J255" i="2"/>
  <c r="AF254" i="2"/>
  <c r="AI254" i="2" s="1"/>
  <c r="AE254" i="2"/>
  <c r="AB254" i="2"/>
  <c r="AA254" i="2"/>
  <c r="AJ254" i="2" s="1"/>
  <c r="J254" i="2"/>
  <c r="AF253" i="2"/>
  <c r="AI253" i="2" s="1"/>
  <c r="AE253" i="2"/>
  <c r="AB253" i="2"/>
  <c r="AA253" i="2"/>
  <c r="AJ253" i="2" s="1"/>
  <c r="J253" i="2"/>
  <c r="AF252" i="2"/>
  <c r="AI252" i="2" s="1"/>
  <c r="AE252" i="2"/>
  <c r="AB252" i="2"/>
  <c r="AA252" i="2"/>
  <c r="AJ252" i="2" s="1"/>
  <c r="J252" i="2"/>
  <c r="AF251" i="2"/>
  <c r="AI251" i="2" s="1"/>
  <c r="AE251" i="2"/>
  <c r="AB251" i="2"/>
  <c r="AA251" i="2"/>
  <c r="AJ251" i="2" s="1"/>
  <c r="J251" i="2"/>
  <c r="AF250" i="2"/>
  <c r="AI250" i="2" s="1"/>
  <c r="AE250" i="2"/>
  <c r="AB250" i="2"/>
  <c r="AA250" i="2"/>
  <c r="AJ250" i="2" s="1"/>
  <c r="J250" i="2"/>
  <c r="AF249" i="2"/>
  <c r="AG249" i="2" s="1"/>
  <c r="AE249" i="2"/>
  <c r="AB249" i="2"/>
  <c r="AC249" i="2" s="1"/>
  <c r="AD249" i="2" s="1"/>
  <c r="AA249" i="2"/>
  <c r="AJ249" i="2" s="1"/>
  <c r="J249" i="2"/>
  <c r="AF248" i="2"/>
  <c r="AI248" i="2" s="1"/>
  <c r="AE248" i="2"/>
  <c r="AB248" i="2"/>
  <c r="AA248" i="2"/>
  <c r="AJ248" i="2" s="1"/>
  <c r="J248" i="2"/>
  <c r="AF247" i="2"/>
  <c r="AI247" i="2" s="1"/>
  <c r="AE247" i="2"/>
  <c r="AB247" i="2"/>
  <c r="AA247" i="2"/>
  <c r="AJ247" i="2" s="1"/>
  <c r="J247" i="2"/>
  <c r="AF246" i="2"/>
  <c r="AI246" i="2" s="1"/>
  <c r="AE246" i="2"/>
  <c r="AB246" i="2"/>
  <c r="AC1153" i="2" s="1"/>
  <c r="AD1153" i="2" s="1"/>
  <c r="AA246" i="2"/>
  <c r="AJ246" i="2" s="1"/>
  <c r="J246" i="2"/>
  <c r="AF245" i="2"/>
  <c r="AI245" i="2" s="1"/>
  <c r="AE245" i="2"/>
  <c r="AB245" i="2"/>
  <c r="AA245" i="2"/>
  <c r="AJ245" i="2" s="1"/>
  <c r="J245" i="2"/>
  <c r="AF244" i="2"/>
  <c r="AG244" i="2" s="1"/>
  <c r="AE244" i="2"/>
  <c r="AB244" i="2"/>
  <c r="AA244" i="2"/>
  <c r="AJ244" i="2" s="1"/>
  <c r="J244" i="2"/>
  <c r="AF243" i="2"/>
  <c r="AG243" i="2" s="1"/>
  <c r="AE243" i="2"/>
  <c r="AB243" i="2"/>
  <c r="AA243" i="2"/>
  <c r="AJ243" i="2" s="1"/>
  <c r="J243" i="2"/>
  <c r="AF242" i="2"/>
  <c r="AI242" i="2" s="1"/>
  <c r="AE242" i="2"/>
  <c r="AB242" i="2"/>
  <c r="AA242" i="2"/>
  <c r="AJ242" i="2" s="1"/>
  <c r="J242" i="2"/>
  <c r="AF241" i="2"/>
  <c r="AI241" i="2" s="1"/>
  <c r="AE241" i="2"/>
  <c r="AB241" i="2"/>
  <c r="AA241" i="2"/>
  <c r="AJ241" i="2" s="1"/>
  <c r="J241" i="2"/>
  <c r="AF240" i="2"/>
  <c r="AI240" i="2" s="1"/>
  <c r="AE240" i="2"/>
  <c r="AB240" i="2"/>
  <c r="AA240" i="2"/>
  <c r="AJ240" i="2" s="1"/>
  <c r="J240" i="2"/>
  <c r="AF239" i="2"/>
  <c r="AI239" i="2" s="1"/>
  <c r="AE239" i="2"/>
  <c r="AB239" i="2"/>
  <c r="AA239" i="2"/>
  <c r="AJ239" i="2" s="1"/>
  <c r="J239" i="2"/>
  <c r="AF238" i="2"/>
  <c r="AI238" i="2" s="1"/>
  <c r="AE238" i="2"/>
  <c r="AB238" i="2"/>
  <c r="AA238" i="2"/>
  <c r="AJ238" i="2" s="1"/>
  <c r="J238" i="2"/>
  <c r="AF237" i="2"/>
  <c r="AI237" i="2" s="1"/>
  <c r="AE237" i="2"/>
  <c r="AB237" i="2"/>
  <c r="AC237" i="2" s="1"/>
  <c r="AD237" i="2" s="1"/>
  <c r="AA237" i="2"/>
  <c r="AJ237" i="2" s="1"/>
  <c r="AK237" i="2" s="1"/>
  <c r="J237" i="2"/>
  <c r="AF236" i="2"/>
  <c r="AI236" i="2" s="1"/>
  <c r="AE236" i="2"/>
  <c r="AB236" i="2"/>
  <c r="AA236" i="2"/>
  <c r="AJ236" i="2" s="1"/>
  <c r="J236" i="2"/>
  <c r="AF235" i="2"/>
  <c r="AI235" i="2" s="1"/>
  <c r="AE235" i="2"/>
  <c r="AB235" i="2"/>
  <c r="AA235" i="2"/>
  <c r="AJ235" i="2" s="1"/>
  <c r="J235" i="2"/>
  <c r="AF234" i="2"/>
  <c r="AI234" i="2" s="1"/>
  <c r="AE234" i="2"/>
  <c r="AB234" i="2"/>
  <c r="AC234" i="2" s="1"/>
  <c r="AA234" i="2"/>
  <c r="AJ234" i="2" s="1"/>
  <c r="J234" i="2"/>
  <c r="AF233" i="2"/>
  <c r="AI233" i="2" s="1"/>
  <c r="AE233" i="2"/>
  <c r="AC233" i="2"/>
  <c r="AD233" i="2" s="1"/>
  <c r="AB233" i="2"/>
  <c r="AA233" i="2"/>
  <c r="AJ233" i="2" s="1"/>
  <c r="AK233" i="2" s="1"/>
  <c r="J233" i="2"/>
  <c r="AF232" i="2"/>
  <c r="AI232" i="2" s="1"/>
  <c r="AE232" i="2"/>
  <c r="AB232" i="2"/>
  <c r="AA232" i="2"/>
  <c r="AJ232" i="2" s="1"/>
  <c r="J232" i="2"/>
  <c r="AF231" i="2"/>
  <c r="AG231" i="2" s="1"/>
  <c r="AE231" i="2"/>
  <c r="AB231" i="2"/>
  <c r="AA231" i="2"/>
  <c r="AJ231" i="2" s="1"/>
  <c r="J231" i="2"/>
  <c r="AF230" i="2"/>
  <c r="AI230" i="2" s="1"/>
  <c r="AE230" i="2"/>
  <c r="AB230" i="2"/>
  <c r="AA230" i="2"/>
  <c r="AJ230" i="2" s="1"/>
  <c r="J230" i="2"/>
  <c r="AF229" i="2"/>
  <c r="AI229" i="2" s="1"/>
  <c r="AE229" i="2"/>
  <c r="AB229" i="2"/>
  <c r="AC229" i="2" s="1"/>
  <c r="AD229" i="2" s="1"/>
  <c r="AA229" i="2"/>
  <c r="AJ229" i="2" s="1"/>
  <c r="AK229" i="2" s="1"/>
  <c r="J229" i="2"/>
  <c r="AF228" i="2"/>
  <c r="AI228" i="2" s="1"/>
  <c r="AE228" i="2"/>
  <c r="AB228" i="2"/>
  <c r="AC604" i="2" s="1"/>
  <c r="AD604" i="2" s="1"/>
  <c r="AA228" i="2"/>
  <c r="AJ228" i="2" s="1"/>
  <c r="J228" i="2"/>
  <c r="AF227" i="2"/>
  <c r="AI227" i="2" s="1"/>
  <c r="AE227" i="2"/>
  <c r="AB227" i="2"/>
  <c r="AA227" i="2"/>
  <c r="AJ227" i="2" s="1"/>
  <c r="J227" i="2"/>
  <c r="AF226" i="2"/>
  <c r="AI226" i="2" s="1"/>
  <c r="AE226" i="2"/>
  <c r="AB226" i="2"/>
  <c r="AA226" i="2"/>
  <c r="AJ226" i="2" s="1"/>
  <c r="J226" i="2"/>
  <c r="AF225" i="2"/>
  <c r="AI225" i="2" s="1"/>
  <c r="AE225" i="2"/>
  <c r="AB225" i="2"/>
  <c r="AC941" i="2" s="1"/>
  <c r="AD941" i="2" s="1"/>
  <c r="AA225" i="2"/>
  <c r="AJ225" i="2" s="1"/>
  <c r="AK941" i="2" s="1"/>
  <c r="J225" i="2"/>
  <c r="AF224" i="2"/>
  <c r="AI224" i="2" s="1"/>
  <c r="AE224" i="2"/>
  <c r="AB224" i="2"/>
  <c r="AA224" i="2"/>
  <c r="AJ224" i="2" s="1"/>
  <c r="J224" i="2"/>
  <c r="AF223" i="2"/>
  <c r="AG223" i="2" s="1"/>
  <c r="AE223" i="2"/>
  <c r="AB223" i="2"/>
  <c r="AA223" i="2"/>
  <c r="AJ223" i="2" s="1"/>
  <c r="J223" i="2"/>
  <c r="AF222" i="2"/>
  <c r="AI222" i="2" s="1"/>
  <c r="AE222" i="2"/>
  <c r="AB222" i="2"/>
  <c r="AA222" i="2"/>
  <c r="AJ222" i="2" s="1"/>
  <c r="J222" i="2"/>
  <c r="AF221" i="2"/>
  <c r="AI221" i="2" s="1"/>
  <c r="AE221" i="2"/>
  <c r="AB221" i="2"/>
  <c r="AC221" i="2" s="1"/>
  <c r="AA221" i="2"/>
  <c r="AJ221" i="2" s="1"/>
  <c r="J221" i="2"/>
  <c r="AF220" i="2"/>
  <c r="AI220" i="2" s="1"/>
  <c r="AE220" i="2"/>
  <c r="AB220" i="2"/>
  <c r="AA220" i="2"/>
  <c r="AJ220" i="2" s="1"/>
  <c r="J220" i="2"/>
  <c r="AF219" i="2"/>
  <c r="AI219" i="2" s="1"/>
  <c r="AE219" i="2"/>
  <c r="AB219" i="2"/>
  <c r="AA219" i="2"/>
  <c r="AJ219" i="2" s="1"/>
  <c r="J219" i="2"/>
  <c r="AF218" i="2"/>
  <c r="AI218" i="2" s="1"/>
  <c r="AE218" i="2"/>
  <c r="AB218" i="2"/>
  <c r="AA218" i="2"/>
  <c r="AJ218" i="2" s="1"/>
  <c r="J218" i="2"/>
  <c r="AF217" i="2"/>
  <c r="AG217" i="2" s="1"/>
  <c r="AE217" i="2"/>
  <c r="AB217" i="2"/>
  <c r="AA217" i="2"/>
  <c r="AJ217" i="2" s="1"/>
  <c r="J217" i="2"/>
  <c r="AF216" i="2"/>
  <c r="AI216" i="2" s="1"/>
  <c r="AE216" i="2"/>
  <c r="AB216" i="2"/>
  <c r="AA216" i="2"/>
  <c r="AJ216" i="2" s="1"/>
  <c r="J216" i="2"/>
  <c r="AF215" i="2"/>
  <c r="AI215" i="2" s="1"/>
  <c r="AE215" i="2"/>
  <c r="AB215" i="2"/>
  <c r="AA215" i="2"/>
  <c r="AJ215" i="2" s="1"/>
  <c r="J215" i="2"/>
  <c r="AF214" i="2"/>
  <c r="AI214" i="2" s="1"/>
  <c r="AE214" i="2"/>
  <c r="AB214" i="2"/>
  <c r="AC214" i="2" s="1"/>
  <c r="AA214" i="2"/>
  <c r="AJ214" i="2" s="1"/>
  <c r="AK214" i="2" s="1"/>
  <c r="J214" i="2"/>
  <c r="AF213" i="2"/>
  <c r="AI213" i="2" s="1"/>
  <c r="AE213" i="2"/>
  <c r="AB213" i="2"/>
  <c r="AA213" i="2"/>
  <c r="AJ213" i="2" s="1"/>
  <c r="J213" i="2"/>
  <c r="AF212" i="2"/>
  <c r="AI212" i="2" s="1"/>
  <c r="AE212" i="2"/>
  <c r="AB212" i="2"/>
  <c r="AA212" i="2"/>
  <c r="AJ212" i="2" s="1"/>
  <c r="J212" i="2"/>
  <c r="AF211" i="2"/>
  <c r="AG211" i="2" s="1"/>
  <c r="AE211" i="2"/>
  <c r="AB211" i="2"/>
  <c r="AA211" i="2"/>
  <c r="AJ211" i="2" s="1"/>
  <c r="J211" i="2"/>
  <c r="AF210" i="2"/>
  <c r="AI210" i="2" s="1"/>
  <c r="AE210" i="2"/>
  <c r="AB210" i="2"/>
  <c r="AA210" i="2"/>
  <c r="AJ210" i="2" s="1"/>
  <c r="J210" i="2"/>
  <c r="AF209" i="2"/>
  <c r="AI209" i="2" s="1"/>
  <c r="AE209" i="2"/>
  <c r="AB209" i="2"/>
  <c r="AC209" i="2" s="1"/>
  <c r="AA209" i="2"/>
  <c r="AJ209" i="2" s="1"/>
  <c r="AK209" i="2" s="1"/>
  <c r="AL209" i="2" s="1"/>
  <c r="J209" i="2"/>
  <c r="AF208" i="2"/>
  <c r="AI208" i="2" s="1"/>
  <c r="AE208" i="2"/>
  <c r="AB208" i="2"/>
  <c r="AC208" i="2" s="1"/>
  <c r="AA208" i="2"/>
  <c r="AJ208" i="2" s="1"/>
  <c r="J208" i="2"/>
  <c r="AF207" i="2"/>
  <c r="AI207" i="2" s="1"/>
  <c r="AE207" i="2"/>
  <c r="AB207" i="2"/>
  <c r="AC207" i="2" s="1"/>
  <c r="AA207" i="2"/>
  <c r="AJ207" i="2" s="1"/>
  <c r="AK207" i="2" s="1"/>
  <c r="J207" i="2"/>
  <c r="AF206" i="2"/>
  <c r="AI206" i="2" s="1"/>
  <c r="AE206" i="2"/>
  <c r="AB206" i="2"/>
  <c r="AA206" i="2"/>
  <c r="AJ206" i="2" s="1"/>
  <c r="J206" i="2"/>
  <c r="AF205" i="2"/>
  <c r="AI205" i="2" s="1"/>
  <c r="AE205" i="2"/>
  <c r="AB205" i="2"/>
  <c r="AC2253" i="2" s="1"/>
  <c r="AD2253" i="2" s="1"/>
  <c r="AA205" i="2"/>
  <c r="AJ205" i="2" s="1"/>
  <c r="AK2253" i="2" s="1"/>
  <c r="J205" i="2"/>
  <c r="AF204" i="2"/>
  <c r="AI204" i="2" s="1"/>
  <c r="AE204" i="2"/>
  <c r="AB204" i="2"/>
  <c r="AA204" i="2"/>
  <c r="AJ204" i="2" s="1"/>
  <c r="J204" i="2"/>
  <c r="AF203" i="2"/>
  <c r="AI203" i="2" s="1"/>
  <c r="AE203" i="2"/>
  <c r="AB203" i="2"/>
  <c r="AA203" i="2"/>
  <c r="AJ203" i="2" s="1"/>
  <c r="J203" i="2"/>
  <c r="AF202" i="2"/>
  <c r="AG202" i="2" s="1"/>
  <c r="AE202" i="2"/>
  <c r="AB202" i="2"/>
  <c r="AA202" i="2"/>
  <c r="AJ202" i="2" s="1"/>
  <c r="J202" i="2"/>
  <c r="AF201" i="2"/>
  <c r="AG201" i="2" s="1"/>
  <c r="AE201" i="2"/>
  <c r="AB201" i="2"/>
  <c r="AC201" i="2" s="1"/>
  <c r="AA201" i="2"/>
  <c r="AJ201" i="2" s="1"/>
  <c r="AK201" i="2" s="1"/>
  <c r="AL201" i="2" s="1"/>
  <c r="J201" i="2"/>
  <c r="AF200" i="2"/>
  <c r="AG200" i="2" s="1"/>
  <c r="AE200" i="2"/>
  <c r="AB200" i="2"/>
  <c r="AC200" i="2" s="1"/>
  <c r="AA200" i="2"/>
  <c r="AJ200" i="2" s="1"/>
  <c r="AK200" i="2" s="1"/>
  <c r="J200" i="2"/>
  <c r="AF199" i="2"/>
  <c r="AG199" i="2" s="1"/>
  <c r="AE199" i="2"/>
  <c r="AB199" i="2"/>
  <c r="AA199" i="2"/>
  <c r="AJ199" i="2" s="1"/>
  <c r="J199" i="2"/>
  <c r="AF198" i="2"/>
  <c r="AG198" i="2" s="1"/>
  <c r="AE198" i="2"/>
  <c r="AB198" i="2"/>
  <c r="AA198" i="2"/>
  <c r="AJ198" i="2" s="1"/>
  <c r="J198" i="2"/>
  <c r="AF197" i="2"/>
  <c r="AG197" i="2" s="1"/>
  <c r="AE197" i="2"/>
  <c r="AB197" i="2"/>
  <c r="AC248" i="2" s="1"/>
  <c r="AD248" i="2" s="1"/>
  <c r="AA197" i="2"/>
  <c r="AJ197" i="2" s="1"/>
  <c r="J197" i="2"/>
  <c r="AF196" i="2"/>
  <c r="AG196" i="2" s="1"/>
  <c r="AE196" i="2"/>
  <c r="AB196" i="2"/>
  <c r="AA196" i="2"/>
  <c r="AJ196" i="2" s="1"/>
  <c r="J196" i="2"/>
  <c r="AF195" i="2"/>
  <c r="AG195" i="2" s="1"/>
  <c r="AE195" i="2"/>
  <c r="AB195" i="2"/>
  <c r="AA195" i="2"/>
  <c r="AJ195" i="2" s="1"/>
  <c r="J195" i="2"/>
  <c r="AF194" i="2"/>
  <c r="AG194" i="2" s="1"/>
  <c r="AE194" i="2"/>
  <c r="AB194" i="2"/>
  <c r="AA194" i="2"/>
  <c r="AJ194" i="2" s="1"/>
  <c r="J194" i="2"/>
  <c r="AF193" i="2"/>
  <c r="AI193" i="2" s="1"/>
  <c r="AE193" i="2"/>
  <c r="AB193" i="2"/>
  <c r="AC193" i="2" s="1"/>
  <c r="AD193" i="2" s="1"/>
  <c r="AA193" i="2"/>
  <c r="AJ193" i="2" s="1"/>
  <c r="AK193" i="2" s="1"/>
  <c r="J193" i="2"/>
  <c r="AF192" i="2"/>
  <c r="AI192" i="2" s="1"/>
  <c r="AE192" i="2"/>
  <c r="AB192" i="2"/>
  <c r="AA192" i="2"/>
  <c r="AJ192" i="2" s="1"/>
  <c r="J192" i="2"/>
  <c r="AF191" i="2"/>
  <c r="AG191" i="2" s="1"/>
  <c r="AE191" i="2"/>
  <c r="AB191" i="2"/>
  <c r="AA191" i="2"/>
  <c r="AJ191" i="2" s="1"/>
  <c r="J191" i="2"/>
  <c r="AF190" i="2"/>
  <c r="AG190" i="2" s="1"/>
  <c r="AE190" i="2"/>
  <c r="AB190" i="2"/>
  <c r="AA190" i="2"/>
  <c r="AJ190" i="2" s="1"/>
  <c r="J190" i="2"/>
  <c r="AF189" i="2"/>
  <c r="AI189" i="2" s="1"/>
  <c r="AE189" i="2"/>
  <c r="AB189" i="2"/>
  <c r="AA189" i="2"/>
  <c r="AJ189" i="2" s="1"/>
  <c r="J189" i="2"/>
  <c r="AF188" i="2"/>
  <c r="AI188" i="2" s="1"/>
  <c r="AE188" i="2"/>
  <c r="AB188" i="2"/>
  <c r="AA188" i="2"/>
  <c r="AJ188" i="2" s="1"/>
  <c r="J188" i="2"/>
  <c r="AF187" i="2"/>
  <c r="AG187" i="2" s="1"/>
  <c r="AE187" i="2"/>
  <c r="AB187" i="2"/>
  <c r="AC187" i="2" s="1"/>
  <c r="AA187" i="2"/>
  <c r="AJ187" i="2" s="1"/>
  <c r="AK187" i="2" s="1"/>
  <c r="J187" i="2"/>
  <c r="AF186" i="2"/>
  <c r="AG186" i="2" s="1"/>
  <c r="AE186" i="2"/>
  <c r="AB186" i="2"/>
  <c r="AC1081" i="2" s="1"/>
  <c r="AD1081" i="2" s="1"/>
  <c r="AA186" i="2"/>
  <c r="AJ186" i="2" s="1"/>
  <c r="J186" i="2"/>
  <c r="AF185" i="2"/>
  <c r="AG185" i="2" s="1"/>
  <c r="AE185" i="2"/>
  <c r="AB185" i="2"/>
  <c r="AA185" i="2"/>
  <c r="AJ185" i="2" s="1"/>
  <c r="J185" i="2"/>
  <c r="AF184" i="2"/>
  <c r="AG184" i="2" s="1"/>
  <c r="AE184" i="2"/>
  <c r="AB184" i="2"/>
  <c r="AC184" i="2" s="1"/>
  <c r="AA184" i="2"/>
  <c r="AJ184" i="2" s="1"/>
  <c r="AK184" i="2" s="1"/>
  <c r="J184" i="2"/>
  <c r="AF183" i="2"/>
  <c r="AG183" i="2" s="1"/>
  <c r="AE183" i="2"/>
  <c r="AB183" i="2"/>
  <c r="AA183" i="2"/>
  <c r="AJ183" i="2" s="1"/>
  <c r="J183" i="2"/>
  <c r="AF182" i="2"/>
  <c r="AG182" i="2" s="1"/>
  <c r="AE182" i="2"/>
  <c r="AB182" i="2"/>
  <c r="AA182" i="2"/>
  <c r="AJ182" i="2" s="1"/>
  <c r="J182" i="2"/>
  <c r="AF181" i="2"/>
  <c r="AI181" i="2" s="1"/>
  <c r="AE181" i="2"/>
  <c r="AB181" i="2"/>
  <c r="AA181" i="2"/>
  <c r="AJ181" i="2" s="1"/>
  <c r="J181" i="2"/>
  <c r="AF180" i="2"/>
  <c r="AI180" i="2" s="1"/>
  <c r="AE180" i="2"/>
  <c r="AB180" i="2"/>
  <c r="AA180" i="2"/>
  <c r="AJ180" i="2" s="1"/>
  <c r="J180" i="2"/>
  <c r="AF179" i="2"/>
  <c r="AI179" i="2" s="1"/>
  <c r="AE179" i="2"/>
  <c r="AB179" i="2"/>
  <c r="AA179" i="2"/>
  <c r="AJ179" i="2" s="1"/>
  <c r="J179" i="2"/>
  <c r="AF178" i="2"/>
  <c r="AI178" i="2" s="1"/>
  <c r="AE178" i="2"/>
  <c r="AB178" i="2"/>
  <c r="AA178" i="2"/>
  <c r="AJ178" i="2" s="1"/>
  <c r="J178" i="2"/>
  <c r="AF177" i="2"/>
  <c r="AI177" i="2" s="1"/>
  <c r="AE177" i="2"/>
  <c r="AB177" i="2"/>
  <c r="AA177" i="2"/>
  <c r="AJ177" i="2" s="1"/>
  <c r="J177" i="2"/>
  <c r="AF176" i="2"/>
  <c r="AI176" i="2" s="1"/>
  <c r="AE176" i="2"/>
  <c r="AB176" i="2"/>
  <c r="AA176" i="2"/>
  <c r="AJ176" i="2" s="1"/>
  <c r="J176" i="2"/>
  <c r="AF175" i="2"/>
  <c r="AG175" i="2" s="1"/>
  <c r="AE175" i="2"/>
  <c r="AB175" i="2"/>
  <c r="AC175" i="2" s="1"/>
  <c r="AA175" i="2"/>
  <c r="AJ175" i="2" s="1"/>
  <c r="AK175" i="2" s="1"/>
  <c r="J175" i="2"/>
  <c r="AF174" i="2"/>
  <c r="AG174" i="2" s="1"/>
  <c r="AE174" i="2"/>
  <c r="AB174" i="2"/>
  <c r="AA174" i="2"/>
  <c r="AJ174" i="2" s="1"/>
  <c r="J174" i="2"/>
  <c r="AF173" i="2"/>
  <c r="AI173" i="2" s="1"/>
  <c r="AE173" i="2"/>
  <c r="AB173" i="2"/>
  <c r="AA173" i="2"/>
  <c r="AJ173" i="2" s="1"/>
  <c r="J173" i="2"/>
  <c r="AF172" i="2"/>
  <c r="AI172" i="2" s="1"/>
  <c r="AE172" i="2"/>
  <c r="AB172" i="2"/>
  <c r="AA172" i="2"/>
  <c r="AJ172" i="2" s="1"/>
  <c r="J172" i="2"/>
  <c r="AF171" i="2"/>
  <c r="AI171" i="2" s="1"/>
  <c r="AE171" i="2"/>
  <c r="AB171" i="2"/>
  <c r="AA171" i="2"/>
  <c r="AJ171" i="2" s="1"/>
  <c r="J171" i="2"/>
  <c r="AF170" i="2"/>
  <c r="AI170" i="2" s="1"/>
  <c r="AE170" i="2"/>
  <c r="AB170" i="2"/>
  <c r="AC170" i="2" s="1"/>
  <c r="AA170" i="2"/>
  <c r="AJ170" i="2" s="1"/>
  <c r="J170" i="2"/>
  <c r="AF169" i="2"/>
  <c r="AI169" i="2" s="1"/>
  <c r="AE169" i="2"/>
  <c r="AB169" i="2"/>
  <c r="AC168" i="2" s="1"/>
  <c r="AA169" i="2"/>
  <c r="AJ169" i="2" s="1"/>
  <c r="J169" i="2"/>
  <c r="AF168" i="2"/>
  <c r="AI168" i="2" s="1"/>
  <c r="AE168" i="2"/>
  <c r="AB168" i="2"/>
  <c r="AA168" i="2"/>
  <c r="AJ168" i="2" s="1"/>
  <c r="J168" i="2"/>
  <c r="AF167" i="2"/>
  <c r="AI167" i="2" s="1"/>
  <c r="AE167" i="2"/>
  <c r="AB167" i="2"/>
  <c r="AA167" i="2"/>
  <c r="AJ167" i="2" s="1"/>
  <c r="J167" i="2"/>
  <c r="AF166" i="2"/>
  <c r="AI166" i="2" s="1"/>
  <c r="AE166" i="2"/>
  <c r="AB166" i="2"/>
  <c r="AC431" i="2" s="1"/>
  <c r="AD431" i="2" s="1"/>
  <c r="AA166" i="2"/>
  <c r="AJ166" i="2" s="1"/>
  <c r="J166" i="2"/>
  <c r="AF165" i="2"/>
  <c r="AI165" i="2" s="1"/>
  <c r="AE165" i="2"/>
  <c r="AB165" i="2"/>
  <c r="AC165" i="2" s="1"/>
  <c r="AA165" i="2"/>
  <c r="AJ165" i="2" s="1"/>
  <c r="AK165" i="2" s="1"/>
  <c r="J165" i="2"/>
  <c r="AF164" i="2"/>
  <c r="AI164" i="2" s="1"/>
  <c r="AE164" i="2"/>
  <c r="AB164" i="2"/>
  <c r="AA164" i="2"/>
  <c r="AJ164" i="2" s="1"/>
  <c r="J164" i="2"/>
  <c r="AF163" i="2"/>
  <c r="AI163" i="2" s="1"/>
  <c r="AE163" i="2"/>
  <c r="AB163" i="2"/>
  <c r="AA163" i="2"/>
  <c r="AJ163" i="2" s="1"/>
  <c r="J163" i="2"/>
  <c r="AF162" i="2"/>
  <c r="AI162" i="2" s="1"/>
  <c r="AE162" i="2"/>
  <c r="AB162" i="2"/>
  <c r="AA162" i="2"/>
  <c r="AJ162" i="2" s="1"/>
  <c r="J162" i="2"/>
  <c r="AF161" i="2"/>
  <c r="AI161" i="2" s="1"/>
  <c r="AE161" i="2"/>
  <c r="AB161" i="2"/>
  <c r="AA161" i="2"/>
  <c r="AJ161" i="2" s="1"/>
  <c r="J161" i="2"/>
  <c r="AF160" i="2"/>
  <c r="AI160" i="2" s="1"/>
  <c r="AE160" i="2"/>
  <c r="AB160" i="2"/>
  <c r="AA160" i="2"/>
  <c r="AJ160" i="2" s="1"/>
  <c r="J160" i="2"/>
  <c r="AF159" i="2"/>
  <c r="AI159" i="2" s="1"/>
  <c r="AE159" i="2"/>
  <c r="AB159" i="2"/>
  <c r="AA159" i="2"/>
  <c r="AJ159" i="2" s="1"/>
  <c r="J159" i="2"/>
  <c r="AF158" i="2"/>
  <c r="AI158" i="2" s="1"/>
  <c r="AE158" i="2"/>
  <c r="AB158" i="2"/>
  <c r="AA158" i="2"/>
  <c r="AJ158" i="2" s="1"/>
  <c r="J158" i="2"/>
  <c r="AF157" i="2"/>
  <c r="AI157" i="2" s="1"/>
  <c r="AE157" i="2"/>
  <c r="AB157" i="2"/>
  <c r="AA157" i="2"/>
  <c r="AJ157" i="2" s="1"/>
  <c r="J157" i="2"/>
  <c r="AF156" i="2"/>
  <c r="AI156" i="2" s="1"/>
  <c r="AE156" i="2"/>
  <c r="AB156" i="2"/>
  <c r="AA156" i="2"/>
  <c r="AJ156" i="2" s="1"/>
  <c r="J156" i="2"/>
  <c r="AF155" i="2"/>
  <c r="AI155" i="2" s="1"/>
  <c r="AE155" i="2"/>
  <c r="AB155" i="2"/>
  <c r="AA155" i="2"/>
  <c r="AJ155" i="2" s="1"/>
  <c r="J155" i="2"/>
  <c r="AF154" i="2"/>
  <c r="AG154" i="2" s="1"/>
  <c r="AE154" i="2"/>
  <c r="AB154" i="2"/>
  <c r="AA154" i="2"/>
  <c r="AJ154" i="2" s="1"/>
  <c r="J154" i="2"/>
  <c r="AF153" i="2"/>
  <c r="AG153" i="2" s="1"/>
  <c r="AE153" i="2"/>
  <c r="AB153" i="2"/>
  <c r="AA153" i="2"/>
  <c r="AJ153" i="2" s="1"/>
  <c r="AK154" i="2" s="1"/>
  <c r="J153" i="2"/>
  <c r="AF152" i="2"/>
  <c r="AI152" i="2" s="1"/>
  <c r="AE152" i="2"/>
  <c r="AB152" i="2"/>
  <c r="AC152" i="2" s="1"/>
  <c r="AA152" i="2"/>
  <c r="AJ152" i="2" s="1"/>
  <c r="AK152" i="2" s="1"/>
  <c r="J152" i="2"/>
  <c r="AF151" i="2"/>
  <c r="AG151" i="2" s="1"/>
  <c r="AE151" i="2"/>
  <c r="AB151" i="2"/>
  <c r="AC151" i="2" s="1"/>
  <c r="AA151" i="2"/>
  <c r="AJ151" i="2" s="1"/>
  <c r="AK151" i="2" s="1"/>
  <c r="J151" i="2"/>
  <c r="AF150" i="2"/>
  <c r="AI150" i="2" s="1"/>
  <c r="AE150" i="2"/>
  <c r="AB150" i="2"/>
  <c r="AA150" i="2"/>
  <c r="AJ150" i="2" s="1"/>
  <c r="J150" i="2"/>
  <c r="AF149" i="2"/>
  <c r="AI149" i="2" s="1"/>
  <c r="AE149" i="2"/>
  <c r="AB149" i="2"/>
  <c r="AA149" i="2"/>
  <c r="AJ149" i="2" s="1"/>
  <c r="J149" i="2"/>
  <c r="AF148" i="2"/>
  <c r="AI148" i="2" s="1"/>
  <c r="AE148" i="2"/>
  <c r="AB148" i="2"/>
  <c r="AC148" i="2" s="1"/>
  <c r="AA148" i="2"/>
  <c r="AJ148" i="2" s="1"/>
  <c r="J148" i="2"/>
  <c r="AF147" i="2"/>
  <c r="AI147" i="2" s="1"/>
  <c r="AE147" i="2"/>
  <c r="AB147" i="2"/>
  <c r="AA147" i="2"/>
  <c r="AJ147" i="2" s="1"/>
  <c r="J147" i="2"/>
  <c r="AF146" i="2"/>
  <c r="AG146" i="2" s="1"/>
  <c r="AE146" i="2"/>
  <c r="AB146" i="2"/>
  <c r="AA146" i="2"/>
  <c r="AJ146" i="2" s="1"/>
  <c r="J146" i="2"/>
  <c r="AF145" i="2"/>
  <c r="AI145" i="2" s="1"/>
  <c r="AE145" i="2"/>
  <c r="AB145" i="2"/>
  <c r="AA145" i="2"/>
  <c r="AJ145" i="2" s="1"/>
  <c r="J145" i="2"/>
  <c r="AF144" i="2"/>
  <c r="AI144" i="2" s="1"/>
  <c r="AE144" i="2"/>
  <c r="AB144" i="2"/>
  <c r="AA144" i="2"/>
  <c r="AJ144" i="2" s="1"/>
  <c r="J144" i="2"/>
  <c r="AF143" i="2"/>
  <c r="AI143" i="2" s="1"/>
  <c r="AE143" i="2"/>
  <c r="AB143" i="2"/>
  <c r="AA143" i="2"/>
  <c r="AJ143" i="2" s="1"/>
  <c r="J143" i="2"/>
  <c r="AF142" i="2"/>
  <c r="AI142" i="2" s="1"/>
  <c r="AE142" i="2"/>
  <c r="AB142" i="2"/>
  <c r="AA142" i="2"/>
  <c r="AJ142" i="2" s="1"/>
  <c r="J142" i="2"/>
  <c r="AF141" i="2"/>
  <c r="AI141" i="2" s="1"/>
  <c r="AE141" i="2"/>
  <c r="AB141" i="2"/>
  <c r="AA141" i="2"/>
  <c r="AJ141" i="2" s="1"/>
  <c r="J141" i="2"/>
  <c r="AF140" i="2"/>
  <c r="AI140" i="2" s="1"/>
  <c r="AE140" i="2"/>
  <c r="AB140" i="2"/>
  <c r="AA140" i="2"/>
  <c r="AJ140" i="2" s="1"/>
  <c r="J140" i="2"/>
  <c r="AF139" i="2"/>
  <c r="AI139" i="2" s="1"/>
  <c r="AE139" i="2"/>
  <c r="AB139" i="2"/>
  <c r="AA139" i="2"/>
  <c r="AJ139" i="2" s="1"/>
  <c r="J139" i="2"/>
  <c r="AF138" i="2"/>
  <c r="AI138" i="2" s="1"/>
  <c r="AE138" i="2"/>
  <c r="AB138" i="2"/>
  <c r="AA138" i="2"/>
  <c r="AJ138" i="2" s="1"/>
  <c r="J138" i="2"/>
  <c r="AF137" i="2"/>
  <c r="AI137" i="2" s="1"/>
  <c r="AE137" i="2"/>
  <c r="AB137" i="2"/>
  <c r="AA137" i="2"/>
  <c r="AJ137" i="2" s="1"/>
  <c r="J137" i="2"/>
  <c r="AF136" i="2"/>
  <c r="AG136" i="2" s="1"/>
  <c r="AE136" i="2"/>
  <c r="AB136" i="2"/>
  <c r="AA136" i="2"/>
  <c r="AJ136" i="2" s="1"/>
  <c r="J136" i="2"/>
  <c r="AF135" i="2"/>
  <c r="AI135" i="2" s="1"/>
  <c r="AE135" i="2"/>
  <c r="AB135" i="2"/>
  <c r="AA135" i="2"/>
  <c r="AJ135" i="2" s="1"/>
  <c r="J135" i="2"/>
  <c r="AF134" i="2"/>
  <c r="AE134" i="2"/>
  <c r="AB134" i="2"/>
  <c r="AA134" i="2"/>
  <c r="AJ134" i="2" s="1"/>
  <c r="J134" i="2"/>
  <c r="AF133" i="2"/>
  <c r="AE133" i="2"/>
  <c r="AB133" i="2"/>
  <c r="AC133" i="2" s="1"/>
  <c r="AA133" i="2"/>
  <c r="AJ133" i="2" s="1"/>
  <c r="AK133" i="2" s="1"/>
  <c r="J133" i="2"/>
  <c r="AF132" i="2"/>
  <c r="AE132" i="2"/>
  <c r="AB132" i="2"/>
  <c r="AA132" i="2"/>
  <c r="AJ132" i="2" s="1"/>
  <c r="J132" i="2"/>
  <c r="AF131" i="2"/>
  <c r="AE131" i="2"/>
  <c r="AB131" i="2"/>
  <c r="AA131" i="2"/>
  <c r="AJ131" i="2" s="1"/>
  <c r="J131" i="2"/>
  <c r="AF130" i="2"/>
  <c r="AI130" i="2" s="1"/>
  <c r="AE130" i="2"/>
  <c r="AB130" i="2"/>
  <c r="AC130" i="2" s="1"/>
  <c r="AA130" i="2"/>
  <c r="AJ130" i="2" s="1"/>
  <c r="AK130" i="2" s="1"/>
  <c r="J130" i="2"/>
  <c r="AF129" i="2"/>
  <c r="AE129" i="2"/>
  <c r="AB129" i="2"/>
  <c r="AC129" i="2" s="1"/>
  <c r="AA129" i="2"/>
  <c r="AJ129" i="2" s="1"/>
  <c r="AK129" i="2" s="1"/>
  <c r="J129" i="2"/>
  <c r="AF128" i="2"/>
  <c r="AE128" i="2"/>
  <c r="AB128" i="2"/>
  <c r="AC128" i="2" s="1"/>
  <c r="AA128" i="2"/>
  <c r="AJ128" i="2" s="1"/>
  <c r="AK128" i="2" s="1"/>
  <c r="J128" i="2"/>
  <c r="AF127" i="2"/>
  <c r="AE127" i="2"/>
  <c r="AB127" i="2"/>
  <c r="AA127" i="2"/>
  <c r="AJ127" i="2" s="1"/>
  <c r="J127" i="2"/>
  <c r="AF126" i="2"/>
  <c r="AI126" i="2" s="1"/>
  <c r="AE126" i="2"/>
  <c r="AB126" i="2"/>
  <c r="AC126" i="2" s="1"/>
  <c r="AD126" i="2" s="1"/>
  <c r="AA126" i="2"/>
  <c r="AJ126" i="2" s="1"/>
  <c r="AK126" i="2" s="1"/>
  <c r="J126" i="2"/>
  <c r="AF125" i="2"/>
  <c r="AI125" i="2" s="1"/>
  <c r="AE125" i="2"/>
  <c r="AB125" i="2"/>
  <c r="AC125" i="2" s="1"/>
  <c r="AD125" i="2" s="1"/>
  <c r="AA125" i="2"/>
  <c r="AJ125" i="2" s="1"/>
  <c r="J125" i="2"/>
  <c r="AF124" i="2"/>
  <c r="AI124" i="2" s="1"/>
  <c r="AE124" i="2"/>
  <c r="AB124" i="2"/>
  <c r="AC2133" i="2" s="1"/>
  <c r="AD2133" i="2" s="1"/>
  <c r="AA124" i="2"/>
  <c r="AJ124" i="2" s="1"/>
  <c r="AK2133" i="2" s="1"/>
  <c r="J124" i="2"/>
  <c r="AF123" i="2"/>
  <c r="AI123" i="2" s="1"/>
  <c r="AE123" i="2"/>
  <c r="AB123" i="2"/>
  <c r="AC123" i="2" s="1"/>
  <c r="AA123" i="2"/>
  <c r="AJ123" i="2" s="1"/>
  <c r="AK123" i="2" s="1"/>
  <c r="J123" i="2"/>
  <c r="AF122" i="2"/>
  <c r="AI122" i="2" s="1"/>
  <c r="AE122" i="2"/>
  <c r="AB122" i="2"/>
  <c r="AC777" i="2" s="1"/>
  <c r="AD777" i="2" s="1"/>
  <c r="AA122" i="2"/>
  <c r="AJ122" i="2" s="1"/>
  <c r="AK777" i="2" s="1"/>
  <c r="J122" i="2"/>
  <c r="AF121" i="2"/>
  <c r="AI121" i="2" s="1"/>
  <c r="AE121" i="2"/>
  <c r="AB121" i="2"/>
  <c r="AC121" i="2" s="1"/>
  <c r="AA121" i="2"/>
  <c r="AJ121" i="2" s="1"/>
  <c r="J121" i="2"/>
  <c r="AF120" i="2"/>
  <c r="AI120" i="2" s="1"/>
  <c r="AE120" i="2"/>
  <c r="AB120" i="2"/>
  <c r="AA120" i="2"/>
  <c r="AJ120" i="2" s="1"/>
  <c r="J120" i="2"/>
  <c r="AF119" i="2"/>
  <c r="AI119" i="2" s="1"/>
  <c r="AE119" i="2"/>
  <c r="AB119" i="2"/>
  <c r="AC1079" i="2" s="1"/>
  <c r="AD1079" i="2" s="1"/>
  <c r="AA119" i="2"/>
  <c r="AJ119" i="2" s="1"/>
  <c r="J119" i="2"/>
  <c r="AF118" i="2"/>
  <c r="AI118" i="2" s="1"/>
  <c r="AE118" i="2"/>
  <c r="AB118" i="2"/>
  <c r="AA118" i="2"/>
  <c r="AJ118" i="2" s="1"/>
  <c r="J118" i="2"/>
  <c r="AF117" i="2"/>
  <c r="AI117" i="2" s="1"/>
  <c r="AE117" i="2"/>
  <c r="AB117" i="2"/>
  <c r="AC117" i="2" s="1"/>
  <c r="AD117" i="2" s="1"/>
  <c r="AA117" i="2"/>
  <c r="AJ117" i="2" s="1"/>
  <c r="AK117" i="2" s="1"/>
  <c r="J117" i="2"/>
  <c r="AF116" i="2"/>
  <c r="AI116" i="2" s="1"/>
  <c r="AE116" i="2"/>
  <c r="AB116" i="2"/>
  <c r="AC116" i="2" s="1"/>
  <c r="AA116" i="2"/>
  <c r="AJ116" i="2" s="1"/>
  <c r="AK116" i="2" s="1"/>
  <c r="J116" i="2"/>
  <c r="AF115" i="2"/>
  <c r="AI115" i="2" s="1"/>
  <c r="AE115" i="2"/>
  <c r="AC115" i="2"/>
  <c r="AB115" i="2"/>
  <c r="AA115" i="2"/>
  <c r="AJ115" i="2" s="1"/>
  <c r="AK115" i="2" s="1"/>
  <c r="J115" i="2"/>
  <c r="AF114" i="2"/>
  <c r="AI114" i="2" s="1"/>
  <c r="AE114" i="2"/>
  <c r="AB114" i="2"/>
  <c r="AA114" i="2"/>
  <c r="AJ114" i="2" s="1"/>
  <c r="J114" i="2"/>
  <c r="AF113" i="2"/>
  <c r="AI113" i="2" s="1"/>
  <c r="AE113" i="2"/>
  <c r="AB113" i="2"/>
  <c r="AA113" i="2"/>
  <c r="AJ113" i="2" s="1"/>
  <c r="J113" i="2"/>
  <c r="AF112" i="2"/>
  <c r="AI112" i="2" s="1"/>
  <c r="AE112" i="2"/>
  <c r="AB112" i="2"/>
  <c r="AA112" i="2"/>
  <c r="AJ112" i="2" s="1"/>
  <c r="J112" i="2"/>
  <c r="AF111" i="2"/>
  <c r="AG111" i="2" s="1"/>
  <c r="AE111" i="2"/>
  <c r="AB111" i="2"/>
  <c r="AA111" i="2"/>
  <c r="AJ111" i="2" s="1"/>
  <c r="J111" i="2"/>
  <c r="AF110" i="2"/>
  <c r="AI110" i="2" s="1"/>
  <c r="AE110" i="2"/>
  <c r="AB110" i="2"/>
  <c r="AC110" i="2" s="1"/>
  <c r="AA110" i="2"/>
  <c r="AJ110" i="2" s="1"/>
  <c r="AK110" i="2" s="1"/>
  <c r="J110" i="2"/>
  <c r="AF109" i="2"/>
  <c r="AI109" i="2" s="1"/>
  <c r="AE109" i="2"/>
  <c r="AB109" i="2"/>
  <c r="AA109" i="2"/>
  <c r="AJ109" i="2" s="1"/>
  <c r="J109" i="2"/>
  <c r="AF108" i="2"/>
  <c r="AG108" i="2" s="1"/>
  <c r="AE108" i="2"/>
  <c r="AB108" i="2"/>
  <c r="AA108" i="2"/>
  <c r="AJ108" i="2" s="1"/>
  <c r="J108" i="2"/>
  <c r="AF107" i="2"/>
  <c r="AI107" i="2" s="1"/>
  <c r="AE107" i="2"/>
  <c r="AB107" i="2"/>
  <c r="AC107" i="2" s="1"/>
  <c r="AA107" i="2"/>
  <c r="AJ107" i="2" s="1"/>
  <c r="AK107" i="2" s="1"/>
  <c r="J107" i="2"/>
  <c r="AF106" i="2"/>
  <c r="AG106" i="2" s="1"/>
  <c r="AE106" i="2"/>
  <c r="AB106" i="2"/>
  <c r="AA106" i="2"/>
  <c r="AJ106" i="2" s="1"/>
  <c r="J106" i="2"/>
  <c r="AF105" i="2"/>
  <c r="AI105" i="2" s="1"/>
  <c r="AE105" i="2"/>
  <c r="AB105" i="2"/>
  <c r="AA105" i="2"/>
  <c r="AJ105" i="2" s="1"/>
  <c r="J105" i="2"/>
  <c r="AF104" i="2"/>
  <c r="AI104" i="2" s="1"/>
  <c r="AE104" i="2"/>
  <c r="AB104" i="2"/>
  <c r="AA104" i="2"/>
  <c r="AJ104" i="2" s="1"/>
  <c r="J104" i="2"/>
  <c r="AF103" i="2"/>
  <c r="AG103" i="2" s="1"/>
  <c r="AE103" i="2"/>
  <c r="AB103" i="2"/>
  <c r="AA103" i="2"/>
  <c r="AJ103" i="2" s="1"/>
  <c r="J103" i="2"/>
  <c r="AF102" i="2"/>
  <c r="AI102" i="2" s="1"/>
  <c r="AE102" i="2"/>
  <c r="AC102" i="2"/>
  <c r="AB102" i="2"/>
  <c r="AA102" i="2"/>
  <c r="AJ102" i="2" s="1"/>
  <c r="AK102" i="2" s="1"/>
  <c r="J102" i="2"/>
  <c r="AF101" i="2"/>
  <c r="AI101" i="2" s="1"/>
  <c r="AE101" i="2"/>
  <c r="AB101" i="2"/>
  <c r="AA101" i="2"/>
  <c r="AJ101" i="2" s="1"/>
  <c r="J101" i="2"/>
  <c r="AF100" i="2"/>
  <c r="AI100" i="2" s="1"/>
  <c r="AE100" i="2"/>
  <c r="AB100" i="2"/>
  <c r="AC100" i="2" s="1"/>
  <c r="AA100" i="2"/>
  <c r="AJ100" i="2" s="1"/>
  <c r="AK100" i="2" s="1"/>
  <c r="J100" i="2"/>
  <c r="AF99" i="2"/>
  <c r="AG99" i="2" s="1"/>
  <c r="AE99" i="2"/>
  <c r="AB99" i="2"/>
  <c r="AC427" i="2" s="1"/>
  <c r="AD427" i="2" s="1"/>
  <c r="AA99" i="2"/>
  <c r="AJ99" i="2" s="1"/>
  <c r="J99" i="2"/>
  <c r="AF98" i="2"/>
  <c r="AG98" i="2" s="1"/>
  <c r="AE98" i="2"/>
  <c r="AB98" i="2"/>
  <c r="AC98" i="2" s="1"/>
  <c r="AD98" i="2" s="1"/>
  <c r="AA98" i="2"/>
  <c r="AJ98" i="2" s="1"/>
  <c r="AK98" i="2" s="1"/>
  <c r="J98" i="2"/>
  <c r="AF97" i="2"/>
  <c r="AI97" i="2" s="1"/>
  <c r="AE97" i="2"/>
  <c r="AB97" i="2"/>
  <c r="AC97" i="2" s="1"/>
  <c r="AA97" i="2"/>
  <c r="AJ97" i="2" s="1"/>
  <c r="AK97" i="2" s="1"/>
  <c r="J97" i="2"/>
  <c r="AF96" i="2"/>
  <c r="AI96" i="2" s="1"/>
  <c r="AE96" i="2"/>
  <c r="AB96" i="2"/>
  <c r="AC290" i="2" s="1"/>
  <c r="AD290" i="2" s="1"/>
  <c r="AA96" i="2"/>
  <c r="AJ96" i="2" s="1"/>
  <c r="J96" i="2"/>
  <c r="AF95" i="2"/>
  <c r="AI95" i="2" s="1"/>
  <c r="AE95" i="2"/>
  <c r="AB95" i="2"/>
  <c r="AA95" i="2"/>
  <c r="AJ95" i="2" s="1"/>
  <c r="J95" i="2"/>
  <c r="AF94" i="2"/>
  <c r="AG94" i="2" s="1"/>
  <c r="AE94" i="2"/>
  <c r="AB94" i="2"/>
  <c r="AA94" i="2"/>
  <c r="AJ94" i="2" s="1"/>
  <c r="J94" i="2"/>
  <c r="AF93" i="2"/>
  <c r="AI93" i="2" s="1"/>
  <c r="AE93" i="2"/>
  <c r="AB93" i="2"/>
  <c r="AA93" i="2"/>
  <c r="AJ93" i="2" s="1"/>
  <c r="J93" i="2"/>
  <c r="AF92" i="2"/>
  <c r="AI92" i="2" s="1"/>
  <c r="AE92" i="2"/>
  <c r="AB92" i="2"/>
  <c r="AA92" i="2"/>
  <c r="AJ92" i="2" s="1"/>
  <c r="J92" i="2"/>
  <c r="AF91" i="2"/>
  <c r="AG91" i="2" s="1"/>
  <c r="AE91" i="2"/>
  <c r="AB91" i="2"/>
  <c r="AA91" i="2"/>
  <c r="AJ91" i="2" s="1"/>
  <c r="J91" i="2"/>
  <c r="AF90" i="2"/>
  <c r="AG90" i="2" s="1"/>
  <c r="AE90" i="2"/>
  <c r="AB90" i="2"/>
  <c r="AA90" i="2"/>
  <c r="AJ90" i="2" s="1"/>
  <c r="J90" i="2"/>
  <c r="AF89" i="2"/>
  <c r="AI89" i="2" s="1"/>
  <c r="AE89" i="2"/>
  <c r="AB89" i="2"/>
  <c r="AA89" i="2"/>
  <c r="AJ89" i="2" s="1"/>
  <c r="J89" i="2"/>
  <c r="AF88" i="2"/>
  <c r="AG88" i="2" s="1"/>
  <c r="AE88" i="2"/>
  <c r="AB88" i="2"/>
  <c r="AA88" i="2"/>
  <c r="AJ88" i="2" s="1"/>
  <c r="J88" i="2"/>
  <c r="AF87" i="2"/>
  <c r="AG87" i="2" s="1"/>
  <c r="AE87" i="2"/>
  <c r="AB87" i="2"/>
  <c r="AA87" i="2"/>
  <c r="AJ87" i="2" s="1"/>
  <c r="J87" i="2"/>
  <c r="AF86" i="2"/>
  <c r="AG86" i="2" s="1"/>
  <c r="AE86" i="2"/>
  <c r="AB86" i="2"/>
  <c r="AA86" i="2"/>
  <c r="AJ86" i="2" s="1"/>
  <c r="J86" i="2"/>
  <c r="AF85" i="2"/>
  <c r="AI85" i="2" s="1"/>
  <c r="AE85" i="2"/>
  <c r="AB85" i="2"/>
  <c r="AA85" i="2"/>
  <c r="AJ85" i="2" s="1"/>
  <c r="J85" i="2"/>
  <c r="AF84" i="2"/>
  <c r="AI84" i="2" s="1"/>
  <c r="AE84" i="2"/>
  <c r="AB84" i="2"/>
  <c r="AC84" i="2" s="1"/>
  <c r="AD84" i="2" s="1"/>
  <c r="AA84" i="2"/>
  <c r="AJ84" i="2" s="1"/>
  <c r="AK84" i="2" s="1"/>
  <c r="J84" i="2"/>
  <c r="AF83" i="2"/>
  <c r="AI83" i="2" s="1"/>
  <c r="AE83" i="2"/>
  <c r="AB83" i="2"/>
  <c r="AA83" i="2"/>
  <c r="AJ83" i="2" s="1"/>
  <c r="J83" i="2"/>
  <c r="AF82" i="2"/>
  <c r="AG82" i="2" s="1"/>
  <c r="AE82" i="2"/>
  <c r="AB82" i="2"/>
  <c r="AA82" i="2"/>
  <c r="AJ82" i="2" s="1"/>
  <c r="J82" i="2"/>
  <c r="AF81" i="2"/>
  <c r="AI81" i="2" s="1"/>
  <c r="AE81" i="2"/>
  <c r="AB81" i="2"/>
  <c r="AA81" i="2"/>
  <c r="AJ81" i="2" s="1"/>
  <c r="J81" i="2"/>
  <c r="AF80" i="2"/>
  <c r="AI80" i="2" s="1"/>
  <c r="AE80" i="2"/>
  <c r="AB80" i="2"/>
  <c r="AA80" i="2"/>
  <c r="AJ80" i="2" s="1"/>
  <c r="J80" i="2"/>
  <c r="AF79" i="2"/>
  <c r="AI79" i="2" s="1"/>
  <c r="AE79" i="2"/>
  <c r="AB79" i="2"/>
  <c r="AA79" i="2"/>
  <c r="AJ79" i="2" s="1"/>
  <c r="J79" i="2"/>
  <c r="AF78" i="2"/>
  <c r="AG78" i="2" s="1"/>
  <c r="AE78" i="2"/>
  <c r="AB78" i="2"/>
  <c r="AA78" i="2"/>
  <c r="AJ78" i="2" s="1"/>
  <c r="J78" i="2"/>
  <c r="AF77" i="2"/>
  <c r="AI77" i="2" s="1"/>
  <c r="AE77" i="2"/>
  <c r="AB77" i="2"/>
  <c r="AA77" i="2"/>
  <c r="AJ77" i="2" s="1"/>
  <c r="J77" i="2"/>
  <c r="AF76" i="2"/>
  <c r="AI76" i="2" s="1"/>
  <c r="AE76" i="2"/>
  <c r="AB76" i="2"/>
  <c r="AA76" i="2"/>
  <c r="AJ76" i="2" s="1"/>
  <c r="J76" i="2"/>
  <c r="AF75" i="2"/>
  <c r="AI75" i="2" s="1"/>
  <c r="AE75" i="2"/>
  <c r="AB75" i="2"/>
  <c r="AA75" i="2"/>
  <c r="AJ75" i="2" s="1"/>
  <c r="J75" i="2"/>
  <c r="AF74" i="2"/>
  <c r="AG74" i="2" s="1"/>
  <c r="AE74" i="2"/>
  <c r="AB74" i="2"/>
  <c r="AA74" i="2"/>
  <c r="AJ74" i="2" s="1"/>
  <c r="J74" i="2"/>
  <c r="AF73" i="2"/>
  <c r="AI73" i="2" s="1"/>
  <c r="AE73" i="2"/>
  <c r="AB73" i="2"/>
  <c r="AA73" i="2"/>
  <c r="AJ73" i="2" s="1"/>
  <c r="J73" i="2"/>
  <c r="AF72" i="2"/>
  <c r="AG72" i="2" s="1"/>
  <c r="AE72" i="2"/>
  <c r="AB72" i="2"/>
  <c r="AA72" i="2"/>
  <c r="AJ72" i="2" s="1"/>
  <c r="J72" i="2"/>
  <c r="AF71" i="2"/>
  <c r="AG71" i="2" s="1"/>
  <c r="AE71" i="2"/>
  <c r="AB71" i="2"/>
  <c r="AA71" i="2"/>
  <c r="AJ71" i="2" s="1"/>
  <c r="J71" i="2"/>
  <c r="AF70" i="2"/>
  <c r="AG70" i="2" s="1"/>
  <c r="AE70" i="2"/>
  <c r="AB70" i="2"/>
  <c r="AA70" i="2"/>
  <c r="AJ70" i="2" s="1"/>
  <c r="J70" i="2"/>
  <c r="AF69" i="2"/>
  <c r="AI69" i="2" s="1"/>
  <c r="AE69" i="2"/>
  <c r="AB69" i="2"/>
  <c r="AA69" i="2"/>
  <c r="AJ69" i="2" s="1"/>
  <c r="J69" i="2"/>
  <c r="AF68" i="2"/>
  <c r="AG68" i="2" s="1"/>
  <c r="AE68" i="2"/>
  <c r="AB68" i="2"/>
  <c r="AA68" i="2"/>
  <c r="AJ68" i="2" s="1"/>
  <c r="J68" i="2"/>
  <c r="AF67" i="2"/>
  <c r="AG67" i="2" s="1"/>
  <c r="AE67" i="2"/>
  <c r="AB67" i="2"/>
  <c r="AA67" i="2"/>
  <c r="AJ67" i="2" s="1"/>
  <c r="J67" i="2"/>
  <c r="AF66" i="2"/>
  <c r="AG66" i="2" s="1"/>
  <c r="AE66" i="2"/>
  <c r="AB66" i="2"/>
  <c r="AA66" i="2"/>
  <c r="AJ66" i="2" s="1"/>
  <c r="J66" i="2"/>
  <c r="AF65" i="2"/>
  <c r="AI65" i="2" s="1"/>
  <c r="AE65" i="2"/>
  <c r="AC65" i="2"/>
  <c r="AD65" i="2" s="1"/>
  <c r="AB65" i="2"/>
  <c r="AA65" i="2"/>
  <c r="AJ65" i="2" s="1"/>
  <c r="J65" i="2"/>
  <c r="AF64" i="2"/>
  <c r="AI64" i="2" s="1"/>
  <c r="AE64" i="2"/>
  <c r="AB64" i="2"/>
  <c r="AA64" i="2"/>
  <c r="AJ64" i="2" s="1"/>
  <c r="J64" i="2"/>
  <c r="AF63" i="2"/>
  <c r="AI63" i="2" s="1"/>
  <c r="AE63" i="2"/>
  <c r="AB63" i="2"/>
  <c r="AC63" i="2" s="1"/>
  <c r="AA63" i="2"/>
  <c r="AJ63" i="2" s="1"/>
  <c r="AK63" i="2" s="1"/>
  <c r="J63" i="2"/>
  <c r="AF62" i="2"/>
  <c r="AG62" i="2" s="1"/>
  <c r="AE62" i="2"/>
  <c r="AC62" i="2"/>
  <c r="AD62" i="2" s="1"/>
  <c r="AB62" i="2"/>
  <c r="AA62" i="2"/>
  <c r="AJ62" i="2" s="1"/>
  <c r="AK62" i="2" s="1"/>
  <c r="J62" i="2"/>
  <c r="AF61" i="2"/>
  <c r="AI61" i="2" s="1"/>
  <c r="AE61" i="2"/>
  <c r="AB61" i="2"/>
  <c r="AA61" i="2"/>
  <c r="AJ61" i="2" s="1"/>
  <c r="J61" i="2"/>
  <c r="AF60" i="2"/>
  <c r="AI60" i="2" s="1"/>
  <c r="AE60" i="2"/>
  <c r="AB60" i="2"/>
  <c r="AA60" i="2"/>
  <c r="AJ60" i="2" s="1"/>
  <c r="J60" i="2"/>
  <c r="AF59" i="2"/>
  <c r="AI59" i="2" s="1"/>
  <c r="AE59" i="2"/>
  <c r="AB59" i="2"/>
  <c r="AA59" i="2"/>
  <c r="AJ59" i="2" s="1"/>
  <c r="J59" i="2"/>
  <c r="AF58" i="2"/>
  <c r="AG58" i="2" s="1"/>
  <c r="AE58" i="2"/>
  <c r="AB58" i="2"/>
  <c r="AA58" i="2"/>
  <c r="AJ58" i="2" s="1"/>
  <c r="J58" i="2"/>
  <c r="AF57" i="2"/>
  <c r="AI57" i="2" s="1"/>
  <c r="AE57" i="2"/>
  <c r="AB57" i="2"/>
  <c r="AA57" i="2"/>
  <c r="AJ57" i="2" s="1"/>
  <c r="J57" i="2"/>
  <c r="AF56" i="2"/>
  <c r="AI56" i="2" s="1"/>
  <c r="AE56" i="2"/>
  <c r="AB56" i="2"/>
  <c r="AA56" i="2"/>
  <c r="AJ56" i="2" s="1"/>
  <c r="J56" i="2"/>
  <c r="AF55" i="2"/>
  <c r="AI55" i="2" s="1"/>
  <c r="AE55" i="2"/>
  <c r="AB55" i="2"/>
  <c r="AA55" i="2"/>
  <c r="AJ55" i="2" s="1"/>
  <c r="AK56" i="2" s="1"/>
  <c r="J55" i="2"/>
  <c r="AF54" i="2"/>
  <c r="AG54" i="2" s="1"/>
  <c r="AE54" i="2"/>
  <c r="AB54" i="2"/>
  <c r="AA54" i="2"/>
  <c r="AJ54" i="2" s="1"/>
  <c r="J54" i="2"/>
  <c r="AF53" i="2"/>
  <c r="AI53" i="2" s="1"/>
  <c r="AE53" i="2"/>
  <c r="AB53" i="2"/>
  <c r="AA53" i="2"/>
  <c r="AJ53" i="2" s="1"/>
  <c r="J53" i="2"/>
  <c r="AF52" i="2"/>
  <c r="AI52" i="2" s="1"/>
  <c r="AE52" i="2"/>
  <c r="AB52" i="2"/>
  <c r="AA52" i="2"/>
  <c r="AJ52" i="2" s="1"/>
  <c r="J52" i="2"/>
  <c r="AF51" i="2"/>
  <c r="AI51" i="2" s="1"/>
  <c r="AE51" i="2"/>
  <c r="AB51" i="2"/>
  <c r="AC51" i="2" s="1"/>
  <c r="AA51" i="2"/>
  <c r="AJ51" i="2" s="1"/>
  <c r="AK51" i="2" s="1"/>
  <c r="AM51" i="2" s="1"/>
  <c r="J51" i="2"/>
  <c r="AF50" i="2"/>
  <c r="AG50" i="2" s="1"/>
  <c r="AE50" i="2"/>
  <c r="AB50" i="2"/>
  <c r="AA50" i="2"/>
  <c r="AJ50" i="2" s="1"/>
  <c r="J50" i="2"/>
  <c r="AF49" i="2"/>
  <c r="AI49" i="2" s="1"/>
  <c r="AE49" i="2"/>
  <c r="AB49" i="2"/>
  <c r="AA49" i="2"/>
  <c r="AJ49" i="2" s="1"/>
  <c r="J49" i="2"/>
  <c r="AF48" i="2"/>
  <c r="AI48" i="2" s="1"/>
  <c r="AE48" i="2"/>
  <c r="AB48" i="2"/>
  <c r="AA48" i="2"/>
  <c r="AJ48" i="2" s="1"/>
  <c r="J48" i="2"/>
  <c r="AF47" i="2"/>
  <c r="AE47" i="2"/>
  <c r="AB47" i="2"/>
  <c r="AA47" i="2"/>
  <c r="AJ47" i="2" s="1"/>
  <c r="J47" i="2"/>
  <c r="AF46" i="2"/>
  <c r="AG46" i="2" s="1"/>
  <c r="AE46" i="2"/>
  <c r="AB46" i="2"/>
  <c r="AC46" i="2" s="1"/>
  <c r="AD46" i="2" s="1"/>
  <c r="AA46" i="2"/>
  <c r="AJ46" i="2" s="1"/>
  <c r="J46" i="2"/>
  <c r="AF45" i="2"/>
  <c r="AI45" i="2" s="1"/>
  <c r="AE45" i="2"/>
  <c r="AB45" i="2"/>
  <c r="AA45" i="2"/>
  <c r="AJ45" i="2" s="1"/>
  <c r="J45" i="2"/>
  <c r="AF44" i="2"/>
  <c r="AG44" i="2" s="1"/>
  <c r="AE44" i="2"/>
  <c r="AB44" i="2"/>
  <c r="AA44" i="2"/>
  <c r="AJ44" i="2" s="1"/>
  <c r="J44" i="2"/>
  <c r="AF43" i="2"/>
  <c r="AG43" i="2" s="1"/>
  <c r="AE43" i="2"/>
  <c r="AB43" i="2"/>
  <c r="AA43" i="2"/>
  <c r="AJ43" i="2" s="1"/>
  <c r="J43" i="2"/>
  <c r="AF42" i="2"/>
  <c r="AG42" i="2" s="1"/>
  <c r="AE42" i="2"/>
  <c r="AB42" i="2"/>
  <c r="AA42" i="2"/>
  <c r="AJ42" i="2" s="1"/>
  <c r="J42" i="2"/>
  <c r="AF41" i="2"/>
  <c r="AI41" i="2" s="1"/>
  <c r="AE41" i="2"/>
  <c r="AB41" i="2"/>
  <c r="AA41" i="2"/>
  <c r="AJ41" i="2" s="1"/>
  <c r="J41" i="2"/>
  <c r="AF40" i="2"/>
  <c r="AI40" i="2" s="1"/>
  <c r="AE40" i="2"/>
  <c r="AB40" i="2"/>
  <c r="AA40" i="2"/>
  <c r="AJ40" i="2" s="1"/>
  <c r="J40" i="2"/>
  <c r="AF39" i="2"/>
  <c r="AG39" i="2" s="1"/>
  <c r="AE39" i="2"/>
  <c r="AB39" i="2"/>
  <c r="AA39" i="2"/>
  <c r="AJ39" i="2" s="1"/>
  <c r="J39" i="2"/>
  <c r="AF38" i="2"/>
  <c r="AG38" i="2" s="1"/>
  <c r="AE38" i="2"/>
  <c r="AB38" i="2"/>
  <c r="AC38" i="2" s="1"/>
  <c r="AA38" i="2"/>
  <c r="AJ38" i="2" s="1"/>
  <c r="AK38" i="2" s="1"/>
  <c r="J38" i="2"/>
  <c r="AF37" i="2"/>
  <c r="AI37" i="2" s="1"/>
  <c r="AE37" i="2"/>
  <c r="AB37" i="2"/>
  <c r="AA37" i="2"/>
  <c r="AJ37" i="2" s="1"/>
  <c r="J37" i="2"/>
  <c r="AF36" i="2"/>
  <c r="AI36" i="2" s="1"/>
  <c r="AE36" i="2"/>
  <c r="AB36" i="2"/>
  <c r="AA36" i="2"/>
  <c r="AJ36" i="2" s="1"/>
  <c r="J36" i="2"/>
  <c r="AF35" i="2"/>
  <c r="AI35" i="2" s="1"/>
  <c r="AE35" i="2"/>
  <c r="AB35" i="2"/>
  <c r="AC35" i="2" s="1"/>
  <c r="AD35" i="2" s="1"/>
  <c r="AA35" i="2"/>
  <c r="AJ35" i="2" s="1"/>
  <c r="AK35" i="2" s="1"/>
  <c r="AM35" i="2" s="1"/>
  <c r="J35" i="2"/>
  <c r="AF34" i="2"/>
  <c r="AG34" i="2" s="1"/>
  <c r="AE34" i="2"/>
  <c r="AC34" i="2"/>
  <c r="AB34" i="2"/>
  <c r="AC1238" i="2" s="1"/>
  <c r="AD1238" i="2" s="1"/>
  <c r="AA34" i="2"/>
  <c r="AJ34" i="2" s="1"/>
  <c r="J34" i="2"/>
  <c r="AF33" i="2"/>
  <c r="AI33" i="2" s="1"/>
  <c r="AE33" i="2"/>
  <c r="AB33" i="2"/>
  <c r="AC75" i="2" s="1"/>
  <c r="AD75" i="2" s="1"/>
  <c r="AA33" i="2"/>
  <c r="AJ33" i="2" s="1"/>
  <c r="J33" i="2"/>
  <c r="AF32" i="2"/>
  <c r="AI32" i="2" s="1"/>
  <c r="AE32" i="2"/>
  <c r="AB32" i="2"/>
  <c r="AC188" i="2" s="1"/>
  <c r="AD188" i="2" s="1"/>
  <c r="AA32" i="2"/>
  <c r="AJ32" i="2" s="1"/>
  <c r="J32" i="2"/>
  <c r="AF31" i="2"/>
  <c r="AI31" i="2" s="1"/>
  <c r="AE31" i="2"/>
  <c r="AB31" i="2"/>
  <c r="AC91" i="2" s="1"/>
  <c r="AD91" i="2" s="1"/>
  <c r="AA31" i="2"/>
  <c r="AJ31" i="2" s="1"/>
  <c r="J31" i="2"/>
  <c r="AF30" i="2"/>
  <c r="AG30" i="2" s="1"/>
  <c r="AE30" i="2"/>
  <c r="AB30" i="2"/>
  <c r="AA30" i="2"/>
  <c r="AJ30" i="2" s="1"/>
  <c r="J30" i="2"/>
  <c r="AF29" i="2"/>
  <c r="AI29" i="2" s="1"/>
  <c r="AE29" i="2"/>
  <c r="AB29" i="2"/>
  <c r="AC94" i="2" s="1"/>
  <c r="AD94" i="2" s="1"/>
  <c r="AA29" i="2"/>
  <c r="AJ29" i="2" s="1"/>
  <c r="J29" i="2"/>
  <c r="AF28" i="2"/>
  <c r="AG28" i="2" s="1"/>
  <c r="AE28" i="2"/>
  <c r="AB28" i="2"/>
  <c r="AA28" i="2"/>
  <c r="AJ28" i="2" s="1"/>
  <c r="J28" i="2"/>
  <c r="AF27" i="2"/>
  <c r="AI27" i="2" s="1"/>
  <c r="AE27" i="2"/>
  <c r="AB27" i="2"/>
  <c r="AC956" i="2" s="1"/>
  <c r="AD956" i="2" s="1"/>
  <c r="AA27" i="2"/>
  <c r="AJ27" i="2" s="1"/>
  <c r="J27" i="2"/>
  <c r="AF26" i="2"/>
  <c r="AG26" i="2" s="1"/>
  <c r="AE26" i="2"/>
  <c r="AB26" i="2"/>
  <c r="AA26" i="2"/>
  <c r="AJ26" i="2" s="1"/>
  <c r="J26" i="2"/>
  <c r="AF25" i="2"/>
  <c r="AI25" i="2" s="1"/>
  <c r="AE25" i="2"/>
  <c r="AB25" i="2"/>
  <c r="AC25" i="2" s="1"/>
  <c r="AA25" i="2"/>
  <c r="AJ25" i="2" s="1"/>
  <c r="AK25" i="2" s="1"/>
  <c r="J25" i="2"/>
  <c r="AF24" i="2"/>
  <c r="AI24" i="2" s="1"/>
  <c r="AE24" i="2"/>
  <c r="AB24" i="2"/>
  <c r="AA24" i="2"/>
  <c r="AJ24" i="2" s="1"/>
  <c r="J24" i="2"/>
  <c r="AF23" i="2"/>
  <c r="AI23" i="2" s="1"/>
  <c r="AE23" i="2"/>
  <c r="AB23" i="2"/>
  <c r="AC23" i="2" s="1"/>
  <c r="AA23" i="2"/>
  <c r="AJ23" i="2" s="1"/>
  <c r="J23" i="2"/>
  <c r="AF22" i="2"/>
  <c r="AG22" i="2" s="1"/>
  <c r="AE22" i="2"/>
  <c r="AB22" i="2"/>
  <c r="AC22" i="2" s="1"/>
  <c r="AA22" i="2"/>
  <c r="AJ22" i="2" s="1"/>
  <c r="J22" i="2"/>
  <c r="AF21" i="2"/>
  <c r="AI21" i="2" s="1"/>
  <c r="AE21" i="2"/>
  <c r="AB21" i="2"/>
  <c r="AA21" i="2"/>
  <c r="AJ21" i="2" s="1"/>
  <c r="J21" i="2"/>
  <c r="AF20" i="2"/>
  <c r="AG20" i="2" s="1"/>
  <c r="AE20" i="2"/>
  <c r="AB20" i="2"/>
  <c r="AC20" i="2" s="1"/>
  <c r="AA20" i="2"/>
  <c r="AJ20" i="2" s="1"/>
  <c r="AK20" i="2" s="1"/>
  <c r="J20" i="2"/>
  <c r="AF19" i="2"/>
  <c r="AG19" i="2" s="1"/>
  <c r="AE19" i="2"/>
  <c r="AB19" i="2"/>
  <c r="AC19" i="2" s="1"/>
  <c r="AA19" i="2"/>
  <c r="AJ19" i="2" s="1"/>
  <c r="J19" i="2"/>
  <c r="AF18" i="2"/>
  <c r="AG18" i="2" s="1"/>
  <c r="AE18" i="2"/>
  <c r="AB18" i="2"/>
  <c r="AA18" i="2"/>
  <c r="AJ18" i="2" s="1"/>
  <c r="J18" i="2"/>
  <c r="AF17" i="2"/>
  <c r="AI17" i="2" s="1"/>
  <c r="AE17" i="2"/>
  <c r="AB17" i="2"/>
  <c r="AA17" i="2"/>
  <c r="AJ17" i="2" s="1"/>
  <c r="J17" i="2"/>
  <c r="AF16" i="2"/>
  <c r="AI16" i="2" s="1"/>
  <c r="AE16" i="2"/>
  <c r="AB16" i="2"/>
  <c r="AC136" i="2" s="1"/>
  <c r="AA16" i="2"/>
  <c r="AJ16" i="2" s="1"/>
  <c r="J16" i="2"/>
  <c r="AF15" i="2"/>
  <c r="AI15" i="2" s="1"/>
  <c r="AE15" i="2"/>
  <c r="AB15" i="2"/>
  <c r="AC15" i="2" s="1"/>
  <c r="AA15" i="2"/>
  <c r="AJ15" i="2" s="1"/>
  <c r="J15" i="2"/>
  <c r="AF14" i="2"/>
  <c r="AI14" i="2" s="1"/>
  <c r="AE14" i="2"/>
  <c r="AB14" i="2"/>
  <c r="AA14" i="2"/>
  <c r="AJ14" i="2" s="1"/>
  <c r="J14" i="2"/>
  <c r="AF13" i="2"/>
  <c r="AI13" i="2" s="1"/>
  <c r="AE13" i="2"/>
  <c r="AB13" i="2"/>
  <c r="AC18" i="2" s="1"/>
  <c r="AA13" i="2"/>
  <c r="AJ13" i="2" s="1"/>
  <c r="J13" i="2"/>
  <c r="AF12" i="2"/>
  <c r="AI12" i="2" s="1"/>
  <c r="AE12" i="2"/>
  <c r="AB12" i="2"/>
  <c r="AA12" i="2"/>
  <c r="AJ12" i="2" s="1"/>
  <c r="J12" i="2"/>
  <c r="AF11" i="2"/>
  <c r="AI11" i="2" s="1"/>
  <c r="AE11" i="2"/>
  <c r="AB11" i="2"/>
  <c r="AA11" i="2"/>
  <c r="AJ11" i="2" s="1"/>
  <c r="J11" i="2"/>
  <c r="AF10" i="2"/>
  <c r="AI10" i="2" s="1"/>
  <c r="AE10" i="2"/>
  <c r="AB10" i="2"/>
  <c r="AA10" i="2"/>
  <c r="AJ10" i="2" s="1"/>
  <c r="J10" i="2"/>
  <c r="AF9" i="2"/>
  <c r="AI9" i="2" s="1"/>
  <c r="AE9" i="2"/>
  <c r="AB9" i="2"/>
  <c r="AC9" i="2" s="1"/>
  <c r="AA9" i="2"/>
  <c r="AJ9" i="2" s="1"/>
  <c r="J9" i="2"/>
  <c r="AF8" i="2"/>
  <c r="AI8" i="2" s="1"/>
  <c r="AE8" i="2"/>
  <c r="AB8" i="2"/>
  <c r="AA8" i="2"/>
  <c r="AJ8" i="2" s="1"/>
  <c r="J8" i="2"/>
  <c r="AF7" i="2"/>
  <c r="AI7" i="2" s="1"/>
  <c r="AE7" i="2"/>
  <c r="AB7" i="2"/>
  <c r="AA7" i="2"/>
  <c r="AJ7" i="2" s="1"/>
  <c r="J7" i="2"/>
  <c r="AF6" i="2"/>
  <c r="AI6" i="2" s="1"/>
  <c r="AE6" i="2"/>
  <c r="AB6" i="2"/>
  <c r="AA6" i="2"/>
  <c r="AJ6" i="2" s="1"/>
  <c r="J6" i="2"/>
  <c r="AF5" i="2"/>
  <c r="AI5" i="2" s="1"/>
  <c r="AE5" i="2"/>
  <c r="AB5" i="2"/>
  <c r="AA5" i="2"/>
  <c r="AJ5" i="2" s="1"/>
  <c r="J5" i="2"/>
  <c r="AF4" i="2"/>
  <c r="AI4" i="2" s="1"/>
  <c r="AE4" i="2"/>
  <c r="AB4" i="2"/>
  <c r="AA4" i="2"/>
  <c r="AJ4" i="2" s="1"/>
  <c r="J4" i="2"/>
  <c r="AF3" i="2"/>
  <c r="AI3" i="2" s="1"/>
  <c r="AE3" i="2"/>
  <c r="AB3" i="2"/>
  <c r="AA3" i="2"/>
  <c r="AJ3" i="2" s="1"/>
  <c r="J3" i="2"/>
  <c r="AF2" i="2"/>
  <c r="AI2" i="2" s="1"/>
  <c r="AE2" i="2"/>
  <c r="AB2" i="2"/>
  <c r="AA2" i="2"/>
  <c r="AJ2" i="2" s="1"/>
  <c r="J2" i="2"/>
  <c r="AH1484" i="9"/>
  <c r="AH2328" i="9"/>
  <c r="AH531" i="9"/>
  <c r="AH996" i="9"/>
  <c r="AH2166" i="9"/>
  <c r="AH815" i="9"/>
  <c r="AH499" i="9"/>
  <c r="AH1733" i="9"/>
  <c r="AH544" i="9"/>
  <c r="AH2248" i="9"/>
  <c r="AH1886" i="9"/>
  <c r="AH2021" i="9"/>
  <c r="AH459" i="9"/>
  <c r="AH1679" i="9"/>
  <c r="AH853" i="9"/>
  <c r="AH2033" i="9"/>
  <c r="AH1485" i="9"/>
  <c r="AH568" i="9"/>
  <c r="AH1024" i="9"/>
  <c r="AH1147" i="9"/>
  <c r="AH826" i="9"/>
  <c r="AH821" i="9"/>
  <c r="AH1993" i="9"/>
  <c r="AH1153" i="9"/>
  <c r="AH837" i="9"/>
  <c r="AH43" i="9"/>
  <c r="AH1697" i="9"/>
  <c r="AH877" i="9"/>
  <c r="AH450" i="9"/>
  <c r="AH161" i="9"/>
  <c r="AH471" i="9"/>
  <c r="AH91" i="9"/>
  <c r="AH663" i="9"/>
  <c r="AH1159" i="9"/>
  <c r="AH1149" i="9"/>
  <c r="AH1361" i="9"/>
  <c r="AH1663" i="9"/>
  <c r="AH2067" i="9"/>
  <c r="AH482" i="9"/>
  <c r="AH149" i="9"/>
  <c r="AH127" i="9"/>
  <c r="AH843" i="9"/>
  <c r="AH1374" i="9"/>
  <c r="AH1354" i="9"/>
  <c r="AH1607" i="9"/>
  <c r="AH1585" i="9"/>
  <c r="AH2327" i="9"/>
  <c r="AH483" i="9"/>
  <c r="AH169" i="9"/>
  <c r="AH701" i="9"/>
  <c r="AH131" i="9"/>
  <c r="AH800" i="9"/>
  <c r="AH1357" i="9"/>
  <c r="AH1151" i="9"/>
  <c r="AH1369" i="9"/>
  <c r="AH1478" i="9"/>
  <c r="AH2029" i="9"/>
  <c r="AH2333" i="9"/>
  <c r="AH125" i="9"/>
  <c r="AH875" i="9"/>
  <c r="AH183" i="9"/>
  <c r="AH1133" i="9"/>
  <c r="AH1446" i="9"/>
  <c r="AH1410" i="9"/>
  <c r="AH1449" i="9"/>
  <c r="AH1693" i="9"/>
  <c r="AH2126" i="9"/>
  <c r="AH2273" i="9"/>
  <c r="AH324" i="9"/>
  <c r="AH356" i="9"/>
  <c r="AH388" i="9"/>
  <c r="AH420" i="9"/>
  <c r="AH473" i="9"/>
  <c r="AH496" i="9"/>
  <c r="AH817" i="9"/>
  <c r="AH1144" i="9"/>
  <c r="AH1076" i="9"/>
  <c r="AH1108" i="9"/>
  <c r="AH1152" i="9"/>
  <c r="AH1162" i="9"/>
  <c r="AH1650" i="9"/>
  <c r="AH1957" i="9"/>
  <c r="AH2130" i="9"/>
  <c r="AH2163" i="9"/>
  <c r="AH2169" i="9"/>
  <c r="AH2322" i="9"/>
  <c r="AH2335" i="9"/>
  <c r="AH215" i="9"/>
  <c r="AH327" i="9"/>
  <c r="AH359" i="9"/>
  <c r="AH391" i="9"/>
  <c r="AH423" i="9"/>
  <c r="AH481" i="9"/>
  <c r="AH824" i="9"/>
  <c r="AH997" i="9"/>
  <c r="AH1148" i="9"/>
  <c r="AH1075" i="9"/>
  <c r="AH1107" i="9"/>
  <c r="AH1172" i="9"/>
  <c r="AH1285" i="9"/>
  <c r="AH1459" i="9"/>
  <c r="AH1391" i="9"/>
  <c r="AH1788" i="9"/>
  <c r="AH1961" i="9"/>
  <c r="AH2147" i="9"/>
  <c r="AH2167" i="9"/>
  <c r="AH2360" i="9"/>
  <c r="AH318" i="9"/>
  <c r="AH350" i="9"/>
  <c r="AH382" i="9"/>
  <c r="AH414" i="9"/>
  <c r="AH446" i="9"/>
  <c r="AH462" i="9"/>
  <c r="AH570" i="9"/>
  <c r="AH1033" i="9"/>
  <c r="AH1070" i="9"/>
  <c r="AH1102" i="9"/>
  <c r="AH1039" i="9"/>
  <c r="AH1186" i="9"/>
  <c r="AH1658" i="9"/>
  <c r="AH1776" i="9"/>
  <c r="AH1949" i="9"/>
  <c r="AH2072" i="9"/>
  <c r="AH2153" i="9"/>
  <c r="AH2313" i="9"/>
  <c r="AH2312" i="9"/>
  <c r="AH2365" i="9"/>
  <c r="AH61" i="9"/>
  <c r="AH317" i="9"/>
  <c r="AH1227" i="9"/>
  <c r="AH561" i="9"/>
  <c r="AH2001" i="9"/>
  <c r="AH479" i="9"/>
  <c r="AH2013" i="9"/>
  <c r="AH523" i="9"/>
  <c r="AH2086" i="9"/>
  <c r="AH2025" i="9"/>
  <c r="AH807" i="9"/>
  <c r="AH452" i="9"/>
  <c r="AH1671" i="9"/>
  <c r="AH565" i="9"/>
  <c r="AH1219" i="9"/>
  <c r="AH1128" i="9"/>
  <c r="AH490" i="9"/>
  <c r="AH1177" i="9"/>
  <c r="AH1000" i="9"/>
  <c r="AH569" i="9"/>
  <c r="AH850" i="9"/>
  <c r="AH876" i="9"/>
  <c r="AH689" i="9"/>
  <c r="AH842" i="9"/>
  <c r="AH1806" i="9"/>
  <c r="AH1169" i="9"/>
  <c r="AH81" i="9"/>
  <c r="AH651" i="9"/>
  <c r="AH844" i="9"/>
  <c r="AH187" i="9"/>
  <c r="AH1042" i="9"/>
  <c r="AH1181" i="9"/>
  <c r="AH1393" i="9"/>
  <c r="AH1762" i="9"/>
  <c r="AH1900" i="9"/>
  <c r="AH101" i="9"/>
  <c r="AH95" i="9"/>
  <c r="AH827" i="9"/>
  <c r="AH1390" i="9"/>
  <c r="AH1386" i="9"/>
  <c r="AH1453" i="9"/>
  <c r="AH1865" i="9"/>
  <c r="AH2093" i="9"/>
  <c r="AH137" i="9"/>
  <c r="AH548" i="9"/>
  <c r="AH147" i="9"/>
  <c r="AH1026" i="9"/>
  <c r="AH1405" i="9"/>
  <c r="AH1259" i="9"/>
  <c r="AH1681" i="9"/>
  <c r="AH1802" i="9"/>
  <c r="AH2270" i="9"/>
  <c r="AH141" i="9"/>
  <c r="AH87" i="9"/>
  <c r="AH851" i="9"/>
  <c r="AH1382" i="9"/>
  <c r="AH1362" i="9"/>
  <c r="AH1778" i="9"/>
  <c r="AH1881" i="9"/>
  <c r="AH2262" i="9"/>
  <c r="AH300" i="9"/>
  <c r="AH336" i="9"/>
  <c r="AH372" i="9"/>
  <c r="AH408" i="9"/>
  <c r="AH444" i="9"/>
  <c r="AH465" i="9"/>
  <c r="AH833" i="9"/>
  <c r="AH1052" i="9"/>
  <c r="AH1088" i="9"/>
  <c r="AH1124" i="9"/>
  <c r="AH1249" i="9"/>
  <c r="AH1529" i="9"/>
  <c r="AH1941" i="9"/>
  <c r="AH2134" i="9"/>
  <c r="AH2091" i="9"/>
  <c r="AH2302" i="9"/>
  <c r="AH2359" i="9"/>
  <c r="AH37" i="9"/>
  <c r="AH319" i="9"/>
  <c r="AH355" i="9"/>
  <c r="AH395" i="9"/>
  <c r="AH431" i="9"/>
  <c r="AH519" i="9"/>
  <c r="AH658" i="9"/>
  <c r="AH1019" i="9"/>
  <c r="AH1067" i="9"/>
  <c r="AH1103" i="9"/>
  <c r="AH1188" i="9"/>
  <c r="AH1363" i="9"/>
  <c r="AH1541" i="9"/>
  <c r="AH1455" i="9"/>
  <c r="AH1913" i="9"/>
  <c r="AH2139" i="9"/>
  <c r="AH2160" i="9"/>
  <c r="AH2364" i="9"/>
  <c r="AH326" i="9"/>
  <c r="AH362" i="9"/>
  <c r="AH398" i="9"/>
  <c r="AH434" i="9"/>
  <c r="AH510" i="9"/>
  <c r="AH554" i="9"/>
  <c r="AH1136" i="9"/>
  <c r="AH1078" i="9"/>
  <c r="AH1114" i="9"/>
  <c r="AH1257" i="9"/>
  <c r="AH1497" i="9"/>
  <c r="AH2064" i="9"/>
  <c r="AH1933" i="9"/>
  <c r="AH2076" i="9"/>
  <c r="AH2161" i="9"/>
  <c r="AH2177" i="9"/>
  <c r="AH2349" i="9"/>
  <c r="AH13" i="9"/>
  <c r="AH309" i="9"/>
  <c r="AH345" i="9"/>
  <c r="AH377" i="9"/>
  <c r="AH409" i="9"/>
  <c r="AH441" i="9"/>
  <c r="AH489" i="9"/>
  <c r="AH832" i="9"/>
  <c r="AH1027" i="9"/>
  <c r="AH1065" i="9"/>
  <c r="AH1097" i="9"/>
  <c r="AH1250" i="9"/>
  <c r="AH1281" i="9"/>
  <c r="AH1451" i="9"/>
  <c r="AH1557" i="9"/>
  <c r="AH1463" i="9"/>
  <c r="AH1839" i="9"/>
  <c r="AH2073" i="9"/>
  <c r="AH491" i="9"/>
  <c r="AH515" i="9"/>
  <c r="AH1867" i="9"/>
  <c r="AH1853" i="9"/>
  <c r="AH1028" i="9"/>
  <c r="AH475" i="9"/>
  <c r="AH1829" i="9"/>
  <c r="AH839" i="9"/>
  <c r="AH55" i="9"/>
  <c r="AH749" i="9"/>
  <c r="AH1131" i="9"/>
  <c r="AH35" i="9"/>
  <c r="AH725" i="9"/>
  <c r="AH1997" i="9"/>
  <c r="AH834" i="9"/>
  <c r="AH1805" i="9"/>
  <c r="AH1581" i="9"/>
  <c r="AH564" i="9"/>
  <c r="AH1145" i="9"/>
  <c r="AH2005" i="9"/>
  <c r="AH685" i="9"/>
  <c r="AH728" i="9"/>
  <c r="AH75" i="9"/>
  <c r="AH752" i="9"/>
  <c r="AH1413" i="9"/>
  <c r="AH1283" i="9"/>
  <c r="AH1786" i="9"/>
  <c r="AH2344" i="9"/>
  <c r="AH117" i="9"/>
  <c r="AH143" i="9"/>
  <c r="AH1018" i="9"/>
  <c r="AH998" i="9"/>
  <c r="AH1214" i="9"/>
  <c r="AH1871" i="9"/>
  <c r="AH2011" i="9"/>
  <c r="AH153" i="9"/>
  <c r="AH836" i="9"/>
  <c r="AH655" i="9"/>
  <c r="AH1195" i="9"/>
  <c r="AH1183" i="9"/>
  <c r="AH1417" i="9"/>
  <c r="AH1591" i="9"/>
  <c r="AH476" i="9"/>
  <c r="AH173" i="9"/>
  <c r="AH135" i="9"/>
  <c r="AH1034" i="9"/>
  <c r="AH1139" i="9"/>
  <c r="AH1222" i="9"/>
  <c r="AH1820" i="9"/>
  <c r="AH2298" i="9"/>
  <c r="AH308" i="9"/>
  <c r="AH348" i="9"/>
  <c r="AH392" i="9"/>
  <c r="AH432" i="9"/>
  <c r="AH518" i="9"/>
  <c r="AH654" i="9"/>
  <c r="AH1056" i="9"/>
  <c r="AH1096" i="9"/>
  <c r="AH1031" i="9"/>
  <c r="AH1748" i="9"/>
  <c r="AH1824" i="9"/>
  <c r="AH2070" i="9"/>
  <c r="AH2179" i="9"/>
  <c r="AH2306" i="9"/>
  <c r="AH2367" i="9"/>
  <c r="AH231" i="9"/>
  <c r="AH339" i="9"/>
  <c r="AH379" i="9"/>
  <c r="AH419" i="9"/>
  <c r="AH503" i="9"/>
  <c r="AH840" i="9"/>
  <c r="AH1132" i="9"/>
  <c r="AH1083" i="9"/>
  <c r="AH1123" i="9"/>
  <c r="AH1182" i="9"/>
  <c r="AH1545" i="9"/>
  <c r="AH1439" i="9"/>
  <c r="AH1929" i="9"/>
  <c r="AH2015" i="9"/>
  <c r="AH2173" i="9"/>
  <c r="AH306" i="9"/>
  <c r="AH346" i="9"/>
  <c r="AH390" i="9"/>
  <c r="AH430" i="9"/>
  <c r="AH526" i="9"/>
  <c r="AH825" i="9"/>
  <c r="AH1054" i="9"/>
  <c r="AH1094" i="9"/>
  <c r="AH1160" i="9"/>
  <c r="AH1350" i="9"/>
  <c r="AH1682" i="9"/>
  <c r="AH1965" i="9"/>
  <c r="AH2132" i="9"/>
  <c r="AH2266" i="9"/>
  <c r="AH2308" i="9"/>
  <c r="AH2374" i="9"/>
  <c r="AH301" i="9"/>
  <c r="AH341" i="9"/>
  <c r="AH381" i="9"/>
  <c r="AH417" i="9"/>
  <c r="AH478" i="9"/>
  <c r="AH653" i="9"/>
  <c r="AH1037" i="9"/>
  <c r="AH1057" i="9"/>
  <c r="AH1093" i="9"/>
  <c r="AH1266" i="9"/>
  <c r="AH1355" i="9"/>
  <c r="AH1577" i="9"/>
  <c r="AH1399" i="9"/>
  <c r="AH1780" i="9"/>
  <c r="AH1969" i="9"/>
  <c r="AH2031" i="9"/>
  <c r="AH2330" i="9"/>
  <c r="AH2366" i="9"/>
  <c r="AH1311" i="9"/>
  <c r="AH1351" i="9"/>
  <c r="AH1592" i="9"/>
  <c r="AH1743" i="9"/>
  <c r="AH1793" i="9"/>
  <c r="AH1926" i="9"/>
  <c r="AH2042" i="9"/>
  <c r="AH70" i="9"/>
  <c r="AH102" i="9"/>
  <c r="AH134" i="9"/>
  <c r="AH166" i="9"/>
  <c r="AH196" i="9"/>
  <c r="AH212" i="9"/>
  <c r="AH552" i="9"/>
  <c r="AH863" i="9"/>
  <c r="AH2323" i="9"/>
  <c r="AH847" i="9"/>
  <c r="AH2282" i="9"/>
  <c r="AH1665" i="9"/>
  <c r="AH1830" i="9"/>
  <c r="AH858" i="9"/>
  <c r="AH838" i="9"/>
  <c r="AH892" i="9"/>
  <c r="AH813" i="9"/>
  <c r="AH1812" i="9"/>
  <c r="AH846" i="9"/>
  <c r="AH1040" i="9"/>
  <c r="AH1843" i="9"/>
  <c r="AH773" i="9"/>
  <c r="AH1828" i="9"/>
  <c r="AH1813" i="9"/>
  <c r="AH177" i="9"/>
  <c r="AH828" i="9"/>
  <c r="AH720" i="9"/>
  <c r="AH1429" i="9"/>
  <c r="AH1377" i="9"/>
  <c r="AH1770" i="9"/>
  <c r="AH652" i="9"/>
  <c r="AH867" i="9"/>
  <c r="AH881" i="9"/>
  <c r="AH1438" i="9"/>
  <c r="AH1746" i="9"/>
  <c r="AH1899" i="9"/>
  <c r="AH3" i="9"/>
  <c r="AH744" i="9"/>
  <c r="AH115" i="9"/>
  <c r="AH1155" i="9"/>
  <c r="AH1038" i="9"/>
  <c r="AH1433" i="9"/>
  <c r="AH2058" i="9"/>
  <c r="AH859" i="9"/>
  <c r="AH656" i="9"/>
  <c r="AH874" i="9"/>
  <c r="AH1430" i="9"/>
  <c r="AH1206" i="9"/>
  <c r="AH1893" i="9"/>
  <c r="AH1873" i="9"/>
  <c r="AH320" i="9"/>
  <c r="AH368" i="9"/>
  <c r="AH416" i="9"/>
  <c r="AH227" i="9"/>
  <c r="AH562" i="9"/>
  <c r="AH1060" i="9"/>
  <c r="AH1104" i="9"/>
  <c r="AH1194" i="9"/>
  <c r="AH1580" i="9"/>
  <c r="AH2039" i="9"/>
  <c r="AH2155" i="9"/>
  <c r="AH2258" i="9"/>
  <c r="AH2260" i="9"/>
  <c r="AH307" i="9"/>
  <c r="AH351" i="9"/>
  <c r="AH403" i="9"/>
  <c r="AH447" i="9"/>
  <c r="AH550" i="9"/>
  <c r="AH1035" i="9"/>
  <c r="AH1087" i="9"/>
  <c r="AH1258" i="9"/>
  <c r="AH1379" i="9"/>
  <c r="AH1359" i="9"/>
  <c r="AH1833" i="9"/>
  <c r="AH2135" i="9"/>
  <c r="AH2334" i="9"/>
  <c r="AH310" i="9"/>
  <c r="AH358" i="9"/>
  <c r="AH406" i="9"/>
  <c r="AH480" i="9"/>
  <c r="AH536" i="9"/>
  <c r="AH1046" i="9"/>
  <c r="AH1090" i="9"/>
  <c r="AH1176" i="9"/>
  <c r="AH1561" i="9"/>
  <c r="AH1817" i="9"/>
  <c r="AH2081" i="9"/>
  <c r="AH2157" i="9"/>
  <c r="AH2275" i="9"/>
  <c r="AH2369" i="9"/>
  <c r="AH305" i="9"/>
  <c r="AH353" i="9"/>
  <c r="AH393" i="9"/>
  <c r="AH433" i="9"/>
  <c r="AH505" i="9"/>
  <c r="AH1005" i="9"/>
  <c r="AH1053" i="9"/>
  <c r="AH1101" i="9"/>
  <c r="AH1180" i="9"/>
  <c r="AH1403" i="9"/>
  <c r="AH1525" i="9"/>
  <c r="AH1744" i="9"/>
  <c r="AH1937" i="9"/>
  <c r="AH2149" i="9"/>
  <c r="AH2087" i="9"/>
  <c r="AH1287" i="9"/>
  <c r="AH1323" i="9"/>
  <c r="AH1636" i="9"/>
  <c r="AH1718" i="9"/>
  <c r="AH1777" i="9"/>
  <c r="AH1880" i="9"/>
  <c r="AH2032" i="9"/>
  <c r="AH78" i="9"/>
  <c r="AH114" i="9"/>
  <c r="AH150" i="9"/>
  <c r="AH186" i="9"/>
  <c r="AH208" i="9"/>
  <c r="AH226" i="9"/>
  <c r="AH242" i="9"/>
  <c r="AH258" i="9"/>
  <c r="AH274" i="9"/>
  <c r="AH621" i="9"/>
  <c r="AH905" i="9"/>
  <c r="AH937" i="9"/>
  <c r="AH969" i="9"/>
  <c r="AH1630" i="9"/>
  <c r="AH1751" i="9"/>
  <c r="AH1842" i="9"/>
  <c r="AH1952" i="9"/>
  <c r="AH1940" i="9"/>
  <c r="AH1990" i="9"/>
  <c r="AH2114" i="9"/>
  <c r="AH1289" i="9"/>
  <c r="AH1321" i="9"/>
  <c r="AH1628" i="9"/>
  <c r="AH1644" i="9"/>
  <c r="AH1749" i="9"/>
  <c r="AH1807" i="9"/>
  <c r="AH1966" i="9"/>
  <c r="AH2045" i="9"/>
  <c r="AH84" i="9"/>
  <c r="AH116" i="9"/>
  <c r="AH148" i="9"/>
  <c r="AH180" i="9"/>
  <c r="AH627" i="9"/>
  <c r="AH911" i="9"/>
  <c r="AH943" i="9"/>
  <c r="AH975" i="9"/>
  <c r="AH1638" i="9"/>
  <c r="AH1771" i="9"/>
  <c r="AH1831" i="9"/>
  <c r="AH1976" i="9"/>
  <c r="AH1948" i="9"/>
  <c r="AH1994" i="9"/>
  <c r="AH2120" i="9"/>
  <c r="AH2354" i="2"/>
  <c r="AH953" i="2"/>
  <c r="AH1791" i="2"/>
  <c r="AH2343" i="2"/>
  <c r="AH880" i="2"/>
  <c r="AH2219" i="2"/>
  <c r="AH674" i="2"/>
  <c r="AH1944" i="2"/>
  <c r="AH1182" i="2"/>
  <c r="AH2176" i="2"/>
  <c r="AH660" i="2"/>
  <c r="AH1600" i="2"/>
  <c r="AH1599" i="2"/>
  <c r="AH1948" i="2"/>
  <c r="AH2167" i="2"/>
  <c r="AH1072" i="2"/>
  <c r="AH1551" i="2"/>
  <c r="AH2160" i="2"/>
  <c r="AH725" i="2"/>
  <c r="AH1047" i="2"/>
  <c r="AH644" i="2"/>
  <c r="AH1220" i="2"/>
  <c r="AH1775" i="2"/>
  <c r="AH707" i="2"/>
  <c r="AH956" i="2"/>
  <c r="AH2040" i="2"/>
  <c r="AH776" i="2"/>
  <c r="AH1420" i="2"/>
  <c r="AH1676" i="2"/>
  <c r="AH2052" i="2"/>
  <c r="AH628" i="2"/>
  <c r="AH1458" i="2"/>
  <c r="AH1860" i="2"/>
  <c r="AH666" i="2"/>
  <c r="AH1204" i="2"/>
  <c r="AH1579" i="2"/>
  <c r="AH2111" i="2"/>
  <c r="AH2301" i="2"/>
  <c r="AH654" i="2"/>
  <c r="AH1022" i="2"/>
  <c r="AH1949" i="2"/>
  <c r="AH2114" i="2"/>
  <c r="AH992" i="2"/>
  <c r="AH1583" i="2"/>
  <c r="AH2012" i="2"/>
  <c r="AH2250" i="9"/>
  <c r="AH1141" i="9"/>
  <c r="AH1735" i="9"/>
  <c r="AH1044" i="9"/>
  <c r="AH1673" i="9"/>
  <c r="AH1721" i="9"/>
  <c r="AH866" i="9"/>
  <c r="AH1173" i="9"/>
  <c r="AH1008" i="9"/>
  <c r="AH1185" i="9"/>
  <c r="AH810" i="9"/>
  <c r="AH2123" i="9"/>
  <c r="AH498" i="9"/>
  <c r="AH1841" i="9"/>
  <c r="AH2170" i="9"/>
  <c r="AH845" i="9"/>
  <c r="AH2249" i="9"/>
  <c r="AH2247" i="9"/>
  <c r="AH193" i="9"/>
  <c r="AH63" i="9"/>
  <c r="AH784" i="9"/>
  <c r="AH1445" i="9"/>
  <c r="AH1409" i="9"/>
  <c r="AH2003" i="9"/>
  <c r="AH880" i="9"/>
  <c r="AH79" i="9"/>
  <c r="AH883" i="9"/>
  <c r="AH1030" i="9"/>
  <c r="AH1897" i="9"/>
  <c r="AH2092" i="9"/>
  <c r="AH73" i="9"/>
  <c r="AH776" i="9"/>
  <c r="AH163" i="9"/>
  <c r="AH1187" i="9"/>
  <c r="AH1228" i="9"/>
  <c r="AH1804" i="9"/>
  <c r="AH195" i="2"/>
  <c r="AH480" i="2"/>
  <c r="AH831" i="9"/>
  <c r="AH575" i="9"/>
  <c r="AH2264" i="9"/>
  <c r="AH1869" i="9"/>
  <c r="AH2174" i="9"/>
  <c r="AH2252" i="9"/>
  <c r="AH1161" i="9"/>
  <c r="AH2251" i="9"/>
  <c r="AH1260" i="9"/>
  <c r="AH854" i="9"/>
  <c r="AH1163" i="9"/>
  <c r="AH506" i="9"/>
  <c r="AH2326" i="9"/>
  <c r="AH97" i="9"/>
  <c r="AH669" i="9"/>
  <c r="AH860" i="9"/>
  <c r="AH1236" i="9"/>
  <c r="AH1662" i="9"/>
  <c r="AH59" i="9"/>
  <c r="AH175" i="9"/>
  <c r="AH1406" i="9"/>
  <c r="AH1461" i="9"/>
  <c r="AH1901" i="9"/>
  <c r="AH269" i="9"/>
  <c r="AH179" i="9"/>
  <c r="AH1389" i="9"/>
  <c r="AH1385" i="9"/>
  <c r="AH2079" i="9"/>
  <c r="AH93" i="9"/>
  <c r="AH119" i="9"/>
  <c r="AH1348" i="9"/>
  <c r="AH1394" i="9"/>
  <c r="AH1623" i="9"/>
  <c r="AH2336" i="9"/>
  <c r="AH328" i="9"/>
  <c r="AH380" i="9"/>
  <c r="AH436" i="9"/>
  <c r="AH528" i="9"/>
  <c r="AH1025" i="9"/>
  <c r="AH1092" i="9"/>
  <c r="AH1184" i="9"/>
  <c r="AH1768" i="9"/>
  <c r="AH1809" i="9"/>
  <c r="AH2307" i="9"/>
  <c r="AH2347" i="9"/>
  <c r="AH53" i="9"/>
  <c r="AH343" i="9"/>
  <c r="AH399" i="9"/>
  <c r="AH456" i="9"/>
  <c r="AH856" i="9"/>
  <c r="AH1055" i="9"/>
  <c r="AH1111" i="9"/>
  <c r="AH1166" i="9"/>
  <c r="AH1573" i="9"/>
  <c r="AH1808" i="9"/>
  <c r="AH2143" i="9"/>
  <c r="AH2348" i="9"/>
  <c r="AH330" i="9"/>
  <c r="AH378" i="9"/>
  <c r="AH438" i="9"/>
  <c r="AH504" i="9"/>
  <c r="AH1017" i="9"/>
  <c r="AH1098" i="9"/>
  <c r="AH1138" i="9"/>
  <c r="AH1690" i="9"/>
  <c r="AH1917" i="9"/>
  <c r="AH2140" i="9"/>
  <c r="AH2321" i="9"/>
  <c r="AH2361" i="9"/>
  <c r="AH313" i="9"/>
  <c r="AH361" i="9"/>
  <c r="AH405" i="9"/>
  <c r="AH488" i="9"/>
  <c r="AH650" i="9"/>
  <c r="AH1045" i="9"/>
  <c r="AH1089" i="9"/>
  <c r="AH1193" i="9"/>
  <c r="AH1435" i="9"/>
  <c r="AH1383" i="9"/>
  <c r="AH1818" i="9"/>
  <c r="AH2137" i="9"/>
  <c r="AH2162" i="9"/>
  <c r="AH2376" i="9"/>
  <c r="AH1327" i="9"/>
  <c r="AH1610" i="9"/>
  <c r="AH1700" i="9"/>
  <c r="AH1823" i="9"/>
  <c r="AH1992" i="9"/>
  <c r="AH2377" i="9"/>
  <c r="AH110" i="9"/>
  <c r="AH154" i="9"/>
  <c r="AH194" i="9"/>
  <c r="AH216" i="9"/>
  <c r="AH234" i="9"/>
  <c r="AH252" i="9"/>
  <c r="AH270" i="9"/>
  <c r="AH617" i="9"/>
  <c r="AH909" i="9"/>
  <c r="AH945" i="9"/>
  <c r="AH981" i="9"/>
  <c r="AH1745" i="9"/>
  <c r="AH1791" i="9"/>
  <c r="AH1920" i="9"/>
  <c r="AH1924" i="9"/>
  <c r="AH1998" i="9"/>
  <c r="AH2272" i="9"/>
  <c r="AH1301" i="9"/>
  <c r="AH1337" i="9"/>
  <c r="AH1600" i="9"/>
  <c r="AH1708" i="9"/>
  <c r="AH1811" i="9"/>
  <c r="AH1988" i="9"/>
  <c r="AH2061" i="9"/>
  <c r="AH96" i="9"/>
  <c r="AH132" i="9"/>
  <c r="AH168" i="9"/>
  <c r="AH619" i="9"/>
  <c r="AH907" i="9"/>
  <c r="AH947" i="9"/>
  <c r="AH983" i="9"/>
  <c r="AH1741" i="9"/>
  <c r="AH1803" i="9"/>
  <c r="AH1928" i="9"/>
  <c r="AH1916" i="9"/>
  <c r="AH1962" i="9"/>
  <c r="AH285" i="2"/>
  <c r="AH151" i="2"/>
  <c r="AH62" i="2"/>
  <c r="AH553" i="9"/>
  <c r="AH879" i="9"/>
  <c r="AH1729" i="9"/>
  <c r="AH870" i="9"/>
  <c r="AH1821" i="9"/>
  <c r="AH1725" i="9"/>
  <c r="AH1837" i="9"/>
  <c r="AH733" i="9"/>
  <c r="AH1276" i="9"/>
  <c r="AH717" i="9"/>
  <c r="AH2004" i="9"/>
  <c r="AH705" i="9"/>
  <c r="AH1179" i="9"/>
  <c r="AH113" i="9"/>
  <c r="AH812" i="9"/>
  <c r="AH882" i="9"/>
  <c r="AH1251" i="9"/>
  <c r="AH1472" i="9"/>
  <c r="AH85" i="9"/>
  <c r="AH191" i="9"/>
  <c r="AH1422" i="9"/>
  <c r="AH1469" i="9"/>
  <c r="AH1991" i="9"/>
  <c r="AH659" i="9"/>
  <c r="AH677" i="9"/>
  <c r="AH1421" i="9"/>
  <c r="AH1401" i="9"/>
  <c r="AH2124" i="9"/>
  <c r="AH109" i="9"/>
  <c r="AH151" i="9"/>
  <c r="AH1366" i="9"/>
  <c r="AH1426" i="9"/>
  <c r="AH1699" i="9"/>
  <c r="AH1908" i="9"/>
  <c r="AH332" i="9"/>
  <c r="AH384" i="9"/>
  <c r="AH440" i="9"/>
  <c r="AH538" i="9"/>
  <c r="AH1041" i="9"/>
  <c r="AH1100" i="9"/>
  <c r="AH1126" i="9"/>
  <c r="AH1784" i="9"/>
  <c r="AH2074" i="9"/>
  <c r="AH2311" i="9"/>
  <c r="AH2351" i="9"/>
  <c r="AH199" i="9"/>
  <c r="AH347" i="9"/>
  <c r="AH407" i="9"/>
  <c r="AH65" i="9"/>
  <c r="AH872" i="9"/>
  <c r="AH1059" i="9"/>
  <c r="AH1115" i="9"/>
  <c r="AH1273" i="9"/>
  <c r="AH1698" i="9"/>
  <c r="AH1883" i="9"/>
  <c r="AH2068" i="9"/>
  <c r="AH2352" i="9"/>
  <c r="AH334" i="9"/>
  <c r="AH386" i="9"/>
  <c r="AH442" i="9"/>
  <c r="AH520" i="9"/>
  <c r="AH1050" i="9"/>
  <c r="AH1106" i="9"/>
  <c r="AH1154" i="9"/>
  <c r="AH1752" i="9"/>
  <c r="AH2096" i="9"/>
  <c r="AH2144" i="9"/>
  <c r="AH2332" i="9"/>
  <c r="AH457" i="9"/>
  <c r="AH321" i="9"/>
  <c r="AH365" i="9"/>
  <c r="AH413" i="9"/>
  <c r="AH495" i="9"/>
  <c r="AH848" i="9"/>
  <c r="AH1049" i="9"/>
  <c r="AH1105" i="9"/>
  <c r="AH1142" i="9"/>
  <c r="AH1467" i="9"/>
  <c r="AH1415" i="9"/>
  <c r="AH1888" i="9"/>
  <c r="AH2141" i="9"/>
  <c r="AH2175" i="9"/>
  <c r="AH1291" i="9"/>
  <c r="AH1331" i="9"/>
  <c r="AH1626" i="9"/>
  <c r="AH1716" i="9"/>
  <c r="AH1894" i="9"/>
  <c r="AH2000" i="9"/>
  <c r="AH74" i="9"/>
  <c r="AH118" i="9"/>
  <c r="AH158" i="9"/>
  <c r="AH198" i="9"/>
  <c r="AH218" i="9"/>
  <c r="AH236" i="9"/>
  <c r="AH254" i="9"/>
  <c r="AH272" i="9"/>
  <c r="AH625" i="9"/>
  <c r="AH913" i="9"/>
  <c r="AH949" i="9"/>
  <c r="AH985" i="9"/>
  <c r="AH1712" i="9"/>
  <c r="AH1799" i="9"/>
  <c r="AH1936" i="9"/>
  <c r="AH1956" i="9"/>
  <c r="AH2036" i="9"/>
  <c r="AH2281" i="9"/>
  <c r="AH1305" i="9"/>
  <c r="AH1341" i="9"/>
  <c r="AH1616" i="9"/>
  <c r="AH1724" i="9"/>
  <c r="AH1910" i="9"/>
  <c r="AH1996" i="9"/>
  <c r="AH2343" i="9"/>
  <c r="AH100" i="9"/>
  <c r="AH136" i="9"/>
  <c r="AH172" i="9"/>
  <c r="AH623" i="9"/>
  <c r="AH915" i="9"/>
  <c r="AH951" i="9"/>
  <c r="AH987" i="9"/>
  <c r="AH1704" i="9"/>
  <c r="AH1835" i="9"/>
  <c r="AH1944" i="9"/>
  <c r="AH1932" i="9"/>
  <c r="AH90" i="2"/>
  <c r="AH1012" i="9"/>
  <c r="AH1717" i="9"/>
  <c r="AH530" i="9"/>
  <c r="AH1989" i="9"/>
  <c r="AH1004" i="9"/>
  <c r="AH2256" i="9"/>
  <c r="AH485" i="9"/>
  <c r="AH47" i="9"/>
  <c r="AH1016" i="9"/>
  <c r="AH992" i="9"/>
  <c r="AH477" i="9"/>
  <c r="AH123" i="9"/>
  <c r="AH1397" i="9"/>
  <c r="AH1836" i="9"/>
  <c r="AH165" i="9"/>
  <c r="AH1135" i="9"/>
  <c r="AH1198" i="9"/>
  <c r="AH455" i="9"/>
  <c r="AH69" i="9"/>
  <c r="AH1373" i="9"/>
  <c r="AH1649" i="9"/>
  <c r="AH487" i="9"/>
  <c r="AH103" i="9"/>
  <c r="AH1414" i="9"/>
  <c r="AH1457" i="9"/>
  <c r="AH2089" i="9"/>
  <c r="AH344" i="9"/>
  <c r="AH412" i="9"/>
  <c r="AH512" i="9"/>
  <c r="AH1064" i="9"/>
  <c r="AH999" i="9"/>
  <c r="AH1477" i="9"/>
  <c r="AH2142" i="9"/>
  <c r="AH2310" i="9"/>
  <c r="AH21" i="9"/>
  <c r="AH367" i="9"/>
  <c r="AH435" i="9"/>
  <c r="AH566" i="9"/>
  <c r="AH1071" i="9"/>
  <c r="AH1196" i="9"/>
  <c r="AH1509" i="9"/>
  <c r="AH1945" i="9"/>
  <c r="AH2156" i="9"/>
  <c r="AH322" i="9"/>
  <c r="AH402" i="9"/>
  <c r="AH494" i="9"/>
  <c r="AH1001" i="9"/>
  <c r="AH1118" i="9"/>
  <c r="AH1470" i="9"/>
  <c r="AH1904" i="9"/>
  <c r="AH2171" i="9"/>
  <c r="AH2342" i="9"/>
  <c r="AH241" i="9"/>
  <c r="AH373" i="9"/>
  <c r="AH437" i="9"/>
  <c r="AH558" i="9"/>
  <c r="AH1069" i="9"/>
  <c r="AH1121" i="9"/>
  <c r="AH1419" i="9"/>
  <c r="AH1447" i="9"/>
  <c r="AH2069" i="9"/>
  <c r="AH2158" i="9"/>
  <c r="AH1299" i="9"/>
  <c r="AH1604" i="9"/>
  <c r="AH1736" i="9"/>
  <c r="AH1872" i="9"/>
  <c r="AH2057" i="9"/>
  <c r="AH106" i="9"/>
  <c r="AH170" i="9"/>
  <c r="AH206" i="9"/>
  <c r="AH232" i="9"/>
  <c r="AH260" i="9"/>
  <c r="AH282" i="9"/>
  <c r="AH901" i="9"/>
  <c r="AH957" i="9"/>
  <c r="AH1706" i="9"/>
  <c r="AH1783" i="9"/>
  <c r="AH1980" i="9"/>
  <c r="AH1938" i="9"/>
  <c r="AH2118" i="9"/>
  <c r="AH1313" i="9"/>
  <c r="AH1602" i="9"/>
  <c r="AH1747" i="9"/>
  <c r="AH1876" i="9"/>
  <c r="AH2030" i="9"/>
  <c r="AH92" i="9"/>
  <c r="AH144" i="9"/>
  <c r="AH192" i="9"/>
  <c r="AH903" i="9"/>
  <c r="AH959" i="9"/>
  <c r="AH1622" i="9"/>
  <c r="AH1795" i="9"/>
  <c r="AH1984" i="9"/>
  <c r="AH1914" i="9"/>
  <c r="AH2112" i="9"/>
  <c r="AH2375" i="9"/>
  <c r="AH740" i="2"/>
  <c r="AH1402" i="2"/>
  <c r="AH1980" i="2"/>
  <c r="AH196" i="2"/>
  <c r="AH1228" i="2"/>
  <c r="AH2135" i="2"/>
  <c r="AH532" i="2"/>
  <c r="AH1136" i="2"/>
  <c r="AH1968" i="2"/>
  <c r="AH2255" i="2"/>
  <c r="AH682" i="2"/>
  <c r="AH2211" i="2"/>
  <c r="AH2205" i="2"/>
  <c r="AH2327" i="2"/>
  <c r="AH481" i="2"/>
  <c r="AH550" i="2"/>
  <c r="AH670" i="2"/>
  <c r="AH1431" i="2"/>
  <c r="AH1562" i="2"/>
  <c r="AH1787" i="2"/>
  <c r="AH154" i="2"/>
  <c r="AH2295" i="2"/>
  <c r="AH271" i="2"/>
  <c r="AH572" i="2"/>
  <c r="AH678" i="2"/>
  <c r="AH1535" i="2"/>
  <c r="AH1699" i="2"/>
  <c r="AH2180" i="2"/>
  <c r="AH2260" i="2"/>
  <c r="AH39" i="2"/>
  <c r="AH418" i="2"/>
  <c r="AH724" i="2"/>
  <c r="AH937" i="2"/>
  <c r="AH1048" i="2"/>
  <c r="AH1454" i="2"/>
  <c r="AH1988" i="2"/>
  <c r="AH2194" i="2"/>
  <c r="AH2199" i="2"/>
  <c r="AH2195" i="2"/>
  <c r="AH2224" i="2"/>
  <c r="AH340" i="2"/>
  <c r="AH601" i="2"/>
  <c r="AH595" i="2"/>
  <c r="AH1519" i="2"/>
  <c r="AH1932" i="2"/>
  <c r="AH1845" i="2"/>
  <c r="AH348" i="2"/>
  <c r="AH363" i="2"/>
  <c r="AH187" i="2"/>
  <c r="AH362" i="2"/>
  <c r="AH507" i="9"/>
  <c r="AH2246" i="9"/>
  <c r="AH31" i="9"/>
  <c r="AH522" i="9"/>
  <c r="AH514" i="9"/>
  <c r="AH1814" i="9"/>
  <c r="AH2286" i="9"/>
  <c r="AH458" i="9"/>
  <c r="AH765" i="9"/>
  <c r="AH1211" i="9"/>
  <c r="AH245" i="9"/>
  <c r="AH171" i="9"/>
  <c r="AH1267" i="9"/>
  <c r="AH2164" i="9"/>
  <c r="AH111" i="9"/>
  <c r="AH1204" i="9"/>
  <c r="AH1707" i="9"/>
  <c r="AH121" i="9"/>
  <c r="AH736" i="9"/>
  <c r="AH1243" i="9"/>
  <c r="AH1794" i="9"/>
  <c r="AH157" i="9"/>
  <c r="AH835" i="9"/>
  <c r="AH1220" i="9"/>
  <c r="AH1686" i="9"/>
  <c r="AH2340" i="9"/>
  <c r="AH364" i="9"/>
  <c r="AH448" i="9"/>
  <c r="AH849" i="9"/>
  <c r="AH1080" i="9"/>
  <c r="AH1265" i="9"/>
  <c r="AH1925" i="9"/>
  <c r="AH2159" i="9"/>
  <c r="AH2355" i="9"/>
  <c r="AH315" i="9"/>
  <c r="AH383" i="9"/>
  <c r="AH535" i="9"/>
  <c r="AH890" i="9"/>
  <c r="AH1095" i="9"/>
  <c r="AH1349" i="9"/>
  <c r="AH1423" i="9"/>
  <c r="AH2075" i="9"/>
  <c r="AH2356" i="9"/>
  <c r="AH354" i="9"/>
  <c r="AH422" i="9"/>
  <c r="AH649" i="9"/>
  <c r="AH1066" i="9"/>
  <c r="AH1023" i="9"/>
  <c r="AH1576" i="9"/>
  <c r="AH2102" i="9"/>
  <c r="AH2309" i="9"/>
  <c r="AH486" i="9"/>
  <c r="AH333" i="9"/>
  <c r="AH397" i="9"/>
  <c r="AH511" i="9"/>
  <c r="AH995" i="9"/>
  <c r="AH1081" i="9"/>
  <c r="AH1158" i="9"/>
  <c r="AH1731" i="9"/>
  <c r="AH1764" i="9"/>
  <c r="AH2145" i="9"/>
  <c r="AH2350" i="9"/>
  <c r="AH1315" i="9"/>
  <c r="AH1608" i="9"/>
  <c r="AH1769" i="9"/>
  <c r="AH1974" i="9"/>
  <c r="AH82" i="9"/>
  <c r="AH130" i="9"/>
  <c r="AH182" i="9"/>
  <c r="AH220" i="9"/>
  <c r="AH244" i="9"/>
  <c r="AH266" i="9"/>
  <c r="AH629" i="9"/>
  <c r="AH925" i="9"/>
  <c r="AH973" i="9"/>
  <c r="AH1728" i="9"/>
  <c r="AH1860" i="9"/>
  <c r="AH1878" i="9"/>
  <c r="AH2047" i="9"/>
  <c r="AH2337" i="9"/>
  <c r="AH1329" i="9"/>
  <c r="AH1632" i="9"/>
  <c r="AH1773" i="9"/>
  <c r="AH1934" i="9"/>
  <c r="AH2373" i="9"/>
  <c r="AH112" i="9"/>
  <c r="AH160" i="9"/>
  <c r="AH631" i="9"/>
  <c r="AH927" i="9"/>
  <c r="AH971" i="9"/>
  <c r="AH1720" i="9"/>
  <c r="AH1846" i="9"/>
  <c r="AH1882" i="9"/>
  <c r="AH2002" i="9"/>
  <c r="AH2277" i="9"/>
  <c r="AH2028" i="2"/>
  <c r="AH2291" i="2"/>
  <c r="AH796" i="2"/>
  <c r="AH1546" i="2"/>
  <c r="AH2275" i="2"/>
  <c r="AH790" i="2"/>
  <c r="AH1527" i="2"/>
  <c r="AH2066" i="2"/>
  <c r="AH669" i="2"/>
  <c r="AH1226" i="2"/>
  <c r="AH1880" i="2"/>
  <c r="AH1218" i="2"/>
  <c r="AH1225" i="2"/>
  <c r="AH1620" i="2"/>
  <c r="AH2128" i="2"/>
  <c r="AH2190" i="2"/>
  <c r="AH802" i="2"/>
  <c r="AH637" i="2"/>
  <c r="AH760" i="2"/>
  <c r="AH108" i="2"/>
  <c r="AH1826" i="2"/>
  <c r="AH2042" i="2"/>
  <c r="AH2221" i="2"/>
  <c r="AH320" i="2"/>
  <c r="AH518" i="2"/>
  <c r="AH1229" i="2"/>
  <c r="AH1824" i="2"/>
  <c r="AH2162" i="2"/>
  <c r="AH1876" i="2"/>
  <c r="AH1910" i="2"/>
  <c r="AH2140" i="2"/>
  <c r="AH2319" i="2"/>
  <c r="AH806" i="2"/>
  <c r="AH1145" i="2"/>
  <c r="AH1346" i="2"/>
  <c r="AH1224" i="2"/>
  <c r="AH70" i="2"/>
  <c r="AH1418" i="2"/>
  <c r="AH1754" i="2"/>
  <c r="AH1864" i="2"/>
  <c r="AH2209" i="2"/>
  <c r="AH2207" i="2"/>
  <c r="AH448" i="2"/>
  <c r="AH694" i="2"/>
  <c r="AH950" i="2"/>
  <c r="AH299" i="2"/>
  <c r="AH1713" i="9"/>
  <c r="AH802" i="9"/>
  <c r="AH1036" i="9"/>
  <c r="AH823" i="9"/>
  <c r="AH822" i="9"/>
  <c r="AH1875" i="9"/>
  <c r="AH1137" i="9"/>
  <c r="AH806" i="9"/>
  <c r="AH453" i="9"/>
  <c r="AH1032" i="9"/>
  <c r="AH760" i="9"/>
  <c r="AH261" i="9"/>
  <c r="AH1175" i="9"/>
  <c r="AH1981" i="9"/>
  <c r="AH159" i="9"/>
  <c r="AH1370" i="9"/>
  <c r="AH1661" i="9"/>
  <c r="AH185" i="9"/>
  <c r="AH768" i="9"/>
  <c r="AH1275" i="9"/>
  <c r="AH1987" i="9"/>
  <c r="AH189" i="9"/>
  <c r="AH803" i="9"/>
  <c r="AH1378" i="9"/>
  <c r="AH1705" i="9"/>
  <c r="AH304" i="9"/>
  <c r="AH376" i="9"/>
  <c r="AH195" i="9"/>
  <c r="AH865" i="9"/>
  <c r="AH1084" i="9"/>
  <c r="AH1146" i="9"/>
  <c r="AH1973" i="9"/>
  <c r="AH2303" i="9"/>
  <c r="AH2363" i="9"/>
  <c r="AH323" i="9"/>
  <c r="AH387" i="9"/>
  <c r="AH497" i="9"/>
  <c r="AH1003" i="9"/>
  <c r="AH1099" i="9"/>
  <c r="AH1395" i="9"/>
  <c r="AH1474" i="9"/>
  <c r="AH2131" i="9"/>
  <c r="AH2368" i="9"/>
  <c r="AH366" i="9"/>
  <c r="AH426" i="9"/>
  <c r="AH662" i="9"/>
  <c r="AH1074" i="9"/>
  <c r="AH1241" i="9"/>
  <c r="AH1760" i="9"/>
  <c r="AH1896" i="9"/>
  <c r="AH2317" i="9"/>
  <c r="AH29" i="9"/>
  <c r="AH337" i="9"/>
  <c r="AH401" i="9"/>
  <c r="AH527" i="9"/>
  <c r="AH1011" i="9"/>
  <c r="AH1085" i="9"/>
  <c r="AH1174" i="9"/>
  <c r="AH1493" i="9"/>
  <c r="AH1796" i="9"/>
  <c r="AH2082" i="9"/>
  <c r="AH2354" i="9"/>
  <c r="AH1319" i="9"/>
  <c r="AH1624" i="9"/>
  <c r="AH1785" i="9"/>
  <c r="AH1898" i="9"/>
  <c r="AH86" i="9"/>
  <c r="AH138" i="9"/>
  <c r="AH190" i="9"/>
  <c r="AH222" i="9"/>
  <c r="AH246" i="9"/>
  <c r="AH268" i="9"/>
  <c r="AH633" i="9"/>
  <c r="AH929" i="9"/>
  <c r="AH977" i="9"/>
  <c r="AH1844" i="9"/>
  <c r="AH1815" i="9"/>
  <c r="AH1890" i="9"/>
  <c r="AH2055" i="9"/>
  <c r="AH2345" i="9"/>
  <c r="AH1333" i="9"/>
  <c r="AH1710" i="9"/>
  <c r="AH1781" i="9"/>
  <c r="AH1950" i="9"/>
  <c r="AH72" i="9"/>
  <c r="AH120" i="9"/>
  <c r="AH164" i="9"/>
  <c r="AH635" i="9"/>
  <c r="AH931" i="9"/>
  <c r="AH979" i="9"/>
  <c r="AH1755" i="9"/>
  <c r="AH1854" i="9"/>
  <c r="AH1906" i="9"/>
  <c r="AH2028" i="9"/>
  <c r="AH2285" i="9"/>
  <c r="AH1952" i="2"/>
  <c r="AH2215" i="2"/>
  <c r="AH798" i="2"/>
  <c r="AH1128" i="2"/>
  <c r="AH2072" i="2"/>
  <c r="AH1208" i="2"/>
  <c r="AH2048" i="2"/>
  <c r="AH274" i="2"/>
  <c r="AH870" i="2"/>
  <c r="AH1798" i="2"/>
  <c r="AH920" i="2"/>
  <c r="AH940" i="2"/>
  <c r="AH1233" i="2"/>
  <c r="AH2044" i="2"/>
  <c r="AH2020" i="2"/>
  <c r="AH2316" i="2"/>
  <c r="AH2338" i="2"/>
  <c r="AH622" i="2"/>
  <c r="AH434" i="2"/>
  <c r="AH1539" i="2"/>
  <c r="AH1835" i="2"/>
  <c r="AH2004" i="2"/>
  <c r="AH2220" i="2"/>
  <c r="AH1021" i="2"/>
  <c r="AH1518" i="2"/>
  <c r="AH1984" i="2"/>
  <c r="AH1394" i="2"/>
  <c r="AH1765" i="2"/>
  <c r="AH1908" i="2"/>
  <c r="AH2184" i="2"/>
  <c r="AH2320" i="2"/>
  <c r="AH316" i="2"/>
  <c r="AH932" i="2"/>
  <c r="AH624" i="2"/>
  <c r="AH1024" i="2"/>
  <c r="AH1170" i="2"/>
  <c r="AH1462" i="2"/>
  <c r="AH1710" i="2"/>
  <c r="AH2000" i="2"/>
  <c r="AH1940" i="2"/>
  <c r="AH2268" i="2"/>
  <c r="AH223" i="2"/>
  <c r="AH744" i="2"/>
  <c r="AH652" i="2"/>
  <c r="AH191" i="2"/>
  <c r="AH269" i="2"/>
  <c r="AH103" i="2"/>
  <c r="AH54" i="2"/>
  <c r="AH11" i="9"/>
  <c r="AH1985" i="9"/>
  <c r="AH1235" i="9"/>
  <c r="AH1020" i="9"/>
  <c r="AH51" i="9"/>
  <c r="AH797" i="9"/>
  <c r="AH1891" i="9"/>
  <c r="AH2178" i="9"/>
  <c r="AH463" i="9"/>
  <c r="AH1203" i="9"/>
  <c r="AH792" i="9"/>
  <c r="AH1010" i="9"/>
  <c r="AH1425" i="9"/>
  <c r="AH2168" i="9"/>
  <c r="AH572" i="9"/>
  <c r="AH1402" i="9"/>
  <c r="AH2172" i="9"/>
  <c r="AH868" i="9"/>
  <c r="AH994" i="9"/>
  <c r="AH1143" i="9"/>
  <c r="AH2331" i="9"/>
  <c r="AH277" i="9"/>
  <c r="AH1002" i="9"/>
  <c r="AH1442" i="9"/>
  <c r="AH1892" i="9"/>
  <c r="AH312" i="9"/>
  <c r="AH396" i="9"/>
  <c r="AH211" i="9"/>
  <c r="AH993" i="9"/>
  <c r="AH1112" i="9"/>
  <c r="AH1178" i="9"/>
  <c r="AH2104" i="9"/>
  <c r="AH2315" i="9"/>
  <c r="AH454" i="9"/>
  <c r="AH331" i="9"/>
  <c r="AH411" i="9"/>
  <c r="AH513" i="9"/>
  <c r="AH1047" i="9"/>
  <c r="AH1119" i="9"/>
  <c r="AH1411" i="9"/>
  <c r="AH1756" i="9"/>
  <c r="AH2095" i="9"/>
  <c r="AH2268" i="9"/>
  <c r="AH370" i="9"/>
  <c r="AH470" i="9"/>
  <c r="AH841" i="9"/>
  <c r="AH1082" i="9"/>
  <c r="AH1170" i="9"/>
  <c r="AH1792" i="9"/>
  <c r="AH2125" i="9"/>
  <c r="AH2304" i="9"/>
  <c r="AH45" i="9"/>
  <c r="AH349" i="9"/>
  <c r="AH421" i="9"/>
  <c r="AH521" i="9"/>
  <c r="AH1043" i="9"/>
  <c r="AH1109" i="9"/>
  <c r="AH1345" i="9"/>
  <c r="AH1666" i="9"/>
  <c r="AH1905" i="9"/>
  <c r="AH2100" i="9"/>
  <c r="AH2358" i="9"/>
  <c r="AH1335" i="9"/>
  <c r="AH1640" i="9"/>
  <c r="AH1801" i="9"/>
  <c r="AH2026" i="9"/>
  <c r="AH90" i="9"/>
  <c r="AH142" i="9"/>
  <c r="AH200" i="9"/>
  <c r="AH224" i="9"/>
  <c r="AH248" i="9"/>
  <c r="AH276" i="9"/>
  <c r="AH637" i="9"/>
  <c r="AH933" i="9"/>
  <c r="AH989" i="9"/>
  <c r="AH1759" i="9"/>
  <c r="AH1850" i="9"/>
  <c r="AH1972" i="9"/>
  <c r="AH2063" i="9"/>
  <c r="AH1293" i="9"/>
  <c r="AH1596" i="9"/>
  <c r="AH1726" i="9"/>
  <c r="AH1789" i="9"/>
  <c r="AH2034" i="9"/>
  <c r="AH76" i="9"/>
  <c r="AH124" i="9"/>
  <c r="AH176" i="9"/>
  <c r="AH639" i="9"/>
  <c r="AH935" i="9"/>
  <c r="AH991" i="9"/>
  <c r="AH1763" i="9"/>
  <c r="AH1902" i="9"/>
  <c r="AH1964" i="9"/>
  <c r="AH2051" i="9"/>
  <c r="AH2279" i="9"/>
  <c r="AH1610" i="2"/>
  <c r="AH2107" i="2"/>
  <c r="AH200" i="2"/>
  <c r="AH710" i="2"/>
  <c r="AH1862" i="2"/>
  <c r="AH860" i="2"/>
  <c r="AH1936" i="2"/>
  <c r="AH2308" i="2"/>
  <c r="AH948" i="2"/>
  <c r="AH1340" i="2"/>
  <c r="AH822" i="2"/>
  <c r="AH634" i="2"/>
  <c r="AH1054" i="2"/>
  <c r="AH1792" i="2"/>
  <c r="AH1782" i="2"/>
  <c r="AH2026" i="2"/>
  <c r="AH2164" i="2"/>
  <c r="AH2256" i="2"/>
  <c r="AH1038" i="2"/>
  <c r="AH1523" i="2"/>
  <c r="AH1542" i="2"/>
  <c r="AH2143" i="2"/>
  <c r="AH2286" i="2"/>
  <c r="AH589" i="2"/>
  <c r="AH82" i="2"/>
  <c r="AH74" i="2"/>
  <c r="AH66" i="2"/>
  <c r="AH1647" i="9"/>
  <c r="AH2085" i="9"/>
  <c r="AH1822" i="9"/>
  <c r="AH830" i="9"/>
  <c r="AH888" i="9"/>
  <c r="AH2370" i="9"/>
  <c r="AH1381" i="9"/>
  <c r="AH133" i="9"/>
  <c r="AH1434" i="9"/>
  <c r="AH852" i="9"/>
  <c r="AH1855" i="9"/>
  <c r="AH71" i="9"/>
  <c r="AH1887" i="9"/>
  <c r="AH340" i="9"/>
  <c r="AH534" i="9"/>
  <c r="AH1120" i="9"/>
  <c r="AH2138" i="9"/>
  <c r="AH5" i="9"/>
  <c r="AH427" i="9"/>
  <c r="AH1063" i="9"/>
  <c r="AH1443" i="9"/>
  <c r="AH2152" i="9"/>
  <c r="AH394" i="9"/>
  <c r="AH886" i="9"/>
  <c r="AH1343" i="9"/>
  <c r="AH2148" i="9"/>
  <c r="AH223" i="9"/>
  <c r="AH429" i="9"/>
  <c r="AH1061" i="9"/>
  <c r="AH1387" i="9"/>
  <c r="AH1953" i="9"/>
  <c r="AH1295" i="9"/>
  <c r="AH1732" i="9"/>
  <c r="AH2049" i="9"/>
  <c r="AH162" i="9"/>
  <c r="AH230" i="9"/>
  <c r="AH280" i="9"/>
  <c r="AH953" i="9"/>
  <c r="AH1775" i="9"/>
  <c r="AH1922" i="9"/>
  <c r="AH1309" i="9"/>
  <c r="AH1739" i="9"/>
  <c r="AH2040" i="9"/>
  <c r="AH140" i="9"/>
  <c r="AH647" i="9"/>
  <c r="AH1606" i="9"/>
  <c r="AH1960" i="9"/>
  <c r="AH2108" i="9"/>
  <c r="AH1210" i="2"/>
  <c r="AH2151" i="2"/>
  <c r="AH1577" i="2"/>
  <c r="AH704" i="2"/>
  <c r="AH1974" i="2"/>
  <c r="AH872" i="2"/>
  <c r="AH2346" i="2"/>
  <c r="AH794" i="2"/>
  <c r="AH996" i="2"/>
  <c r="AH1851" i="2"/>
  <c r="AH312" i="2"/>
  <c r="AH446" i="2"/>
  <c r="AH945" i="2"/>
  <c r="AH1896" i="2"/>
  <c r="AH255" i="2"/>
  <c r="AH1626" i="2"/>
  <c r="AH2262" i="2"/>
  <c r="AH1137" i="2"/>
  <c r="AH1745" i="2"/>
  <c r="AH536" i="2"/>
  <c r="AH1966" i="2"/>
  <c r="AH1973" i="2"/>
  <c r="AH646" i="2"/>
  <c r="AH1607" i="2"/>
  <c r="AH1214" i="2"/>
  <c r="AH2321" i="2"/>
  <c r="AH190" i="2"/>
  <c r="AH174" i="2"/>
  <c r="AH50" i="2"/>
  <c r="AH26" i="2"/>
  <c r="AH2127" i="9"/>
  <c r="AH1861" i="9"/>
  <c r="AH818" i="9"/>
  <c r="AH2278" i="9"/>
  <c r="AH673" i="9"/>
  <c r="AH556" i="9"/>
  <c r="AH1441" i="9"/>
  <c r="AH811" i="9"/>
  <c r="AH2371" i="9"/>
  <c r="AH1130" i="9"/>
  <c r="AH1857" i="9"/>
  <c r="AH1165" i="9"/>
  <c r="AH1995" i="9"/>
  <c r="AH400" i="9"/>
  <c r="AH1009" i="9"/>
  <c r="AH1282" i="9"/>
  <c r="AH2319" i="9"/>
  <c r="AH335" i="9"/>
  <c r="AH529" i="9"/>
  <c r="AH1242" i="9"/>
  <c r="AH1772" i="9"/>
  <c r="AH302" i="9"/>
  <c r="AH203" i="9"/>
  <c r="AH1086" i="9"/>
  <c r="AH1834" i="9"/>
  <c r="AH2316" i="9"/>
  <c r="AH357" i="9"/>
  <c r="AH816" i="9"/>
  <c r="AH1113" i="9"/>
  <c r="AH1367" i="9"/>
  <c r="AH2150" i="9"/>
  <c r="AH1339" i="9"/>
  <c r="AH1827" i="9"/>
  <c r="AH94" i="9"/>
  <c r="AH202" i="9"/>
  <c r="AH250" i="9"/>
  <c r="AH641" i="9"/>
  <c r="AH1598" i="9"/>
  <c r="AH1858" i="9"/>
  <c r="AH2106" i="9"/>
  <c r="AH1612" i="9"/>
  <c r="AH1797" i="9"/>
  <c r="AH80" i="9"/>
  <c r="AH184" i="9"/>
  <c r="AH939" i="9"/>
  <c r="AH1779" i="9"/>
  <c r="AH1978" i="9"/>
  <c r="AH2287" i="9"/>
  <c r="AH1868" i="2"/>
  <c r="AH708" i="2"/>
  <c r="AH2330" i="2"/>
  <c r="AH1736" i="2"/>
  <c r="AH672" i="2"/>
  <c r="AH98" i="2"/>
  <c r="AH667" i="2"/>
  <c r="AH1424" i="2"/>
  <c r="AH1856" i="2"/>
  <c r="AH2079" i="2"/>
  <c r="AH194" i="2"/>
  <c r="AH712" i="2"/>
  <c r="AH1904" i="2"/>
  <c r="AH67" i="2"/>
  <c r="AH1060" i="2"/>
  <c r="AH175" i="2"/>
  <c r="AH864" i="2"/>
  <c r="AH2278" i="2"/>
  <c r="AH1640" i="2"/>
  <c r="AH267" i="2"/>
  <c r="AH1882" i="2"/>
  <c r="AH671" i="2"/>
  <c r="AH1627" i="2"/>
  <c r="AH440" i="2"/>
  <c r="AH1608" i="2"/>
  <c r="AH680" i="2"/>
  <c r="AH2201" i="2"/>
  <c r="AH1308" i="2"/>
  <c r="AH367" i="2"/>
  <c r="AH30" i="2"/>
  <c r="AH20" i="2"/>
  <c r="AH474" i="9"/>
  <c r="AH1157" i="9"/>
  <c r="AH1845" i="9"/>
  <c r="AH829" i="9"/>
  <c r="AH2294" i="9"/>
  <c r="AH129" i="9"/>
  <c r="AH1022" i="9"/>
  <c r="AH181" i="9"/>
  <c r="AH1694" i="9"/>
  <c r="AH83" i="9"/>
  <c r="AH1754" i="9"/>
  <c r="AH167" i="9"/>
  <c r="AH1465" i="9"/>
  <c r="AH352" i="9"/>
  <c r="AH657" i="9"/>
  <c r="AH1015" i="9"/>
  <c r="AH2146" i="9"/>
  <c r="AH303" i="9"/>
  <c r="AH439" i="9"/>
  <c r="AH1079" i="9"/>
  <c r="AH1375" i="9"/>
  <c r="AH2180" i="9"/>
  <c r="AH410" i="9"/>
  <c r="AH1058" i="9"/>
  <c r="AH1584" i="9"/>
  <c r="AH2083" i="9"/>
  <c r="AH325" i="9"/>
  <c r="AH445" i="9"/>
  <c r="AH1073" i="9"/>
  <c r="AH1513" i="9"/>
  <c r="AH2129" i="9"/>
  <c r="AH1303" i="9"/>
  <c r="AH1753" i="9"/>
  <c r="AH2065" i="9"/>
  <c r="AH174" i="9"/>
  <c r="AH238" i="9"/>
  <c r="AH609" i="9"/>
  <c r="AH961" i="9"/>
  <c r="AH1819" i="9"/>
  <c r="AH1954" i="9"/>
  <c r="AH1317" i="9"/>
  <c r="AH1757" i="9"/>
  <c r="AH2043" i="9"/>
  <c r="AH152" i="9"/>
  <c r="AH919" i="9"/>
  <c r="AH1714" i="9"/>
  <c r="AH1866" i="9"/>
  <c r="AH2116" i="9"/>
  <c r="AH752" i="2"/>
  <c r="AH1962" i="2"/>
  <c r="AH906" i="2"/>
  <c r="AH2303" i="2"/>
  <c r="AH1683" i="2"/>
  <c r="AH684" i="2"/>
  <c r="AH2018" i="2"/>
  <c r="AH38" i="2"/>
  <c r="AH498" i="2"/>
  <c r="AH1316" i="2"/>
  <c r="AH2296" i="2"/>
  <c r="AH579" i="2"/>
  <c r="AH1388" i="2"/>
  <c r="AH2170" i="2"/>
  <c r="AH756" i="2"/>
  <c r="AH2144" i="2"/>
  <c r="AH664" i="2"/>
  <c r="AH2034" i="2"/>
  <c r="AH878" i="2"/>
  <c r="AH1965" i="2"/>
  <c r="AH2294" i="2"/>
  <c r="AH1140" i="2"/>
  <c r="AH28" i="2"/>
  <c r="AH1192" i="2"/>
  <c r="AH700" i="2"/>
  <c r="AH2172" i="2"/>
  <c r="AH146" i="2"/>
  <c r="AH86" i="2"/>
  <c r="AH303" i="2"/>
  <c r="AH273" i="2"/>
  <c r="AH249" i="2"/>
  <c r="AH182" i="2"/>
  <c r="AH88" i="2"/>
  <c r="AH560" i="9"/>
  <c r="AH1877" i="9"/>
  <c r="AH814" i="9"/>
  <c r="AH1244" i="9"/>
  <c r="AH27" i="9"/>
  <c r="AH145" i="9"/>
  <c r="AH1212" i="9"/>
  <c r="AH533" i="9"/>
  <c r="AH1849" i="9"/>
  <c r="AH99" i="9"/>
  <c r="AH1639" i="9"/>
  <c r="AH819" i="9"/>
  <c r="AH1481" i="9"/>
  <c r="AH360" i="9"/>
  <c r="AH546" i="9"/>
  <c r="AH1168" i="9"/>
  <c r="AH2151" i="9"/>
  <c r="AH311" i="9"/>
  <c r="AH443" i="9"/>
  <c r="AH1091" i="9"/>
  <c r="AH1407" i="9"/>
  <c r="AH2338" i="9"/>
  <c r="AH418" i="9"/>
  <c r="AH1062" i="9"/>
  <c r="AH1674" i="9"/>
  <c r="AH2305" i="9"/>
  <c r="AH329" i="9"/>
  <c r="AH449" i="9"/>
  <c r="AH1077" i="9"/>
  <c r="AH1646" i="9"/>
  <c r="AH2133" i="9"/>
  <c r="AH1307" i="9"/>
  <c r="AH1761" i="9"/>
  <c r="AH2339" i="9"/>
  <c r="AH178" i="9"/>
  <c r="AH240" i="9"/>
  <c r="AH613" i="9"/>
  <c r="AH965" i="9"/>
  <c r="AH1852" i="9"/>
  <c r="AH1970" i="9"/>
  <c r="AH1325" i="9"/>
  <c r="AH1765" i="9"/>
  <c r="AH2053" i="9"/>
  <c r="AH156" i="9"/>
  <c r="AH923" i="9"/>
  <c r="AH1730" i="9"/>
  <c r="AH1874" i="9"/>
  <c r="AH2254" i="9"/>
  <c r="AH576" i="2"/>
  <c r="AH1783" i="2"/>
  <c r="AH1010" i="2"/>
  <c r="AH2214" i="2"/>
  <c r="AH1434" i="2"/>
  <c r="AH272" i="2"/>
  <c r="AH1628" i="2"/>
  <c r="AH2287" i="2"/>
  <c r="AH400" i="2"/>
  <c r="AH955" i="2"/>
  <c r="AH359" i="2"/>
  <c r="AH2148" i="2"/>
  <c r="AH428" i="2"/>
  <c r="AH998" i="2"/>
  <c r="AH1945" i="2"/>
  <c r="AH692" i="2"/>
  <c r="AH1023" i="2"/>
  <c r="AH368" i="2"/>
  <c r="AH1960" i="2"/>
  <c r="AH640" i="2"/>
  <c r="AH2206" i="2"/>
  <c r="AH690" i="2"/>
  <c r="AH2016" i="2"/>
  <c r="AH713" i="2"/>
  <c r="AH2375" i="2"/>
  <c r="AH1141" i="2"/>
  <c r="AH2276" i="2"/>
  <c r="AH1543" i="2"/>
  <c r="AH1216" i="2"/>
  <c r="AH44" i="2"/>
  <c r="AH22" i="2"/>
  <c r="AH276" i="2"/>
  <c r="AH268" i="2"/>
  <c r="AH244" i="2"/>
  <c r="AH217" i="2"/>
  <c r="AH201" i="2"/>
  <c r="AH185" i="2"/>
  <c r="AH153" i="2"/>
  <c r="AH18" i="2"/>
  <c r="AH878" i="9"/>
  <c r="AH545" i="9"/>
  <c r="AH1859" i="9"/>
  <c r="AH19" i="9"/>
  <c r="AH757" i="9"/>
  <c r="AH107" i="9"/>
  <c r="AH1695" i="9"/>
  <c r="AH1127" i="9"/>
  <c r="AH2176" i="9"/>
  <c r="AH1129" i="9"/>
  <c r="AH1999" i="9"/>
  <c r="AH1398" i="9"/>
  <c r="AH2066" i="9"/>
  <c r="AH404" i="9"/>
  <c r="AH1048" i="9"/>
  <c r="AH1347" i="9"/>
  <c r="AH2329" i="9"/>
  <c r="AH363" i="9"/>
  <c r="AH661" i="9"/>
  <c r="AH1156" i="9"/>
  <c r="AH1895" i="9"/>
  <c r="AH314" i="9"/>
  <c r="AH219" i="9"/>
  <c r="AH1110" i="9"/>
  <c r="AH1885" i="9"/>
  <c r="AH2320" i="9"/>
  <c r="AH369" i="9"/>
  <c r="AH542" i="9"/>
  <c r="AH1117" i="9"/>
  <c r="AH1431" i="9"/>
  <c r="AH2154" i="9"/>
  <c r="AH1588" i="9"/>
  <c r="AH1864" i="9"/>
  <c r="AH98" i="9"/>
  <c r="AH204" i="9"/>
  <c r="AH256" i="9"/>
  <c r="AH645" i="9"/>
  <c r="AH1614" i="9"/>
  <c r="AH1968" i="9"/>
  <c r="AH2110" i="9"/>
  <c r="AH1642" i="9"/>
  <c r="AH1868" i="9"/>
  <c r="AH88" i="9"/>
  <c r="AH188" i="9"/>
  <c r="AH955" i="9"/>
  <c r="AH1787" i="9"/>
  <c r="AH1986" i="9"/>
  <c r="AH2341" i="9"/>
  <c r="AH1580" i="2"/>
  <c r="AH620" i="2"/>
  <c r="AH2168" i="2"/>
  <c r="AH1531" i="2"/>
  <c r="AH2313" i="2"/>
  <c r="AH300" i="2"/>
  <c r="AH1029" i="2"/>
  <c r="AH1594" i="2"/>
  <c r="AH1920" i="2"/>
  <c r="AH183" i="2"/>
  <c r="AH636" i="2"/>
  <c r="AH1761" i="2"/>
  <c r="AH2326" i="2"/>
  <c r="AH896" i="2"/>
  <c r="AH94" i="2"/>
  <c r="AH688" i="2"/>
  <c r="AH1789" i="2"/>
  <c r="AH706" i="2"/>
  <c r="AH2263" i="2"/>
  <c r="AH1724" i="2"/>
  <c r="AH136" i="2"/>
  <c r="AH686" i="2"/>
  <c r="AH2283" i="2"/>
  <c r="AH1206" i="2"/>
  <c r="AH2101" i="2"/>
  <c r="AH580" i="2"/>
  <c r="AH355" i="2"/>
  <c r="AH1125" i="9"/>
  <c r="AH122" i="9"/>
  <c r="AH210" i="9"/>
  <c r="AH262" i="9"/>
  <c r="AH917" i="9"/>
  <c r="AH1862" i="9"/>
  <c r="AH1618" i="9"/>
  <c r="AH104" i="9"/>
  <c r="AH963" i="9"/>
  <c r="AH1848" i="9"/>
  <c r="AH2238" i="2"/>
  <c r="AH1144" i="2"/>
  <c r="AH199" i="2"/>
  <c r="AH2024" i="2"/>
  <c r="AH632" i="2"/>
  <c r="AH2213" i="2"/>
  <c r="AH2036" i="2"/>
  <c r="AH2106" i="2"/>
  <c r="AH618" i="2"/>
  <c r="AH874" i="2"/>
  <c r="AH1569" i="2"/>
  <c r="AH2166" i="2"/>
  <c r="AH270" i="2"/>
  <c r="AH970" i="2"/>
  <c r="AH1853" i="2"/>
  <c r="AH504" i="2"/>
  <c r="AH231" i="2"/>
  <c r="AH1553" i="2"/>
  <c r="AH635" i="2"/>
  <c r="AH2188" i="2"/>
  <c r="AH696" i="2"/>
  <c r="AH824" i="2"/>
  <c r="AH2054" i="2"/>
  <c r="AH868" i="2"/>
  <c r="AH2119" i="2"/>
  <c r="AH1348" i="2"/>
  <c r="AH354" i="2"/>
  <c r="AH330" i="2"/>
  <c r="AH186" i="2"/>
  <c r="AH46" i="2"/>
  <c r="AH484" i="9"/>
  <c r="AH871" i="9"/>
  <c r="AH15" i="9"/>
  <c r="AH1268" i="9"/>
  <c r="AH155" i="9"/>
  <c r="AH2090" i="9"/>
  <c r="AH1358" i="9"/>
  <c r="AH105" i="9"/>
  <c r="AH1006" i="9"/>
  <c r="AH77" i="9"/>
  <c r="AH1171" i="9"/>
  <c r="AH2128" i="9"/>
  <c r="AH428" i="9"/>
  <c r="AH1072" i="9"/>
  <c r="AH1889" i="9"/>
  <c r="AH2318" i="9"/>
  <c r="AH375" i="9"/>
  <c r="AH1150" i="9"/>
  <c r="AH2071" i="9"/>
  <c r="AH67" i="9"/>
  <c r="AH2054" i="9"/>
  <c r="AH389" i="9"/>
  <c r="AH1164" i="9"/>
  <c r="AH2346" i="9"/>
  <c r="AH1958" i="9"/>
  <c r="AH214" i="9"/>
  <c r="AH921" i="9"/>
  <c r="AH1870" i="9"/>
  <c r="AH1634" i="9"/>
  <c r="AH108" i="9"/>
  <c r="AH615" i="9"/>
  <c r="AH1856" i="9"/>
  <c r="AH2071" i="2"/>
  <c r="AH2359" i="2"/>
  <c r="AH510" i="2"/>
  <c r="AH1841" i="2"/>
  <c r="AH1996" i="2"/>
  <c r="AH698" i="2"/>
  <c r="AH1918" i="2"/>
  <c r="AH648" i="2"/>
  <c r="AH2304" i="2"/>
  <c r="AH2235" i="2"/>
  <c r="AH2218" i="2"/>
  <c r="AH477" i="2"/>
  <c r="AH1894" i="2"/>
  <c r="AH211" i="2"/>
  <c r="AH358" i="2"/>
  <c r="AH228" i="9"/>
  <c r="AH2059" i="9"/>
  <c r="AH1785" i="2"/>
  <c r="AH668" i="2"/>
  <c r="AH1186" i="2"/>
  <c r="AH926" i="2"/>
  <c r="AH2122" i="2"/>
  <c r="AH91" i="2"/>
  <c r="AH356" i="2"/>
  <c r="AH2362" i="2"/>
  <c r="AH2086" i="2"/>
  <c r="AH1687" i="2"/>
  <c r="AH184" i="2"/>
  <c r="AH2290" i="9"/>
  <c r="AH862" i="9"/>
  <c r="AH1476" i="9"/>
  <c r="AH781" i="9"/>
  <c r="AH1252" i="9"/>
  <c r="AH139" i="9"/>
  <c r="AH2037" i="9"/>
  <c r="AH1167" i="9"/>
  <c r="AH89" i="9"/>
  <c r="AH1437" i="9"/>
  <c r="AH660" i="9"/>
  <c r="AH1014" i="9"/>
  <c r="AH2019" i="9"/>
  <c r="AH424" i="9"/>
  <c r="AH1068" i="9"/>
  <c r="AH1800" i="9"/>
  <c r="AH2314" i="9"/>
  <c r="AH371" i="9"/>
  <c r="AH1013" i="9"/>
  <c r="AH1134" i="9"/>
  <c r="AH1977" i="9"/>
  <c r="AH338" i="9"/>
  <c r="AH472" i="9"/>
  <c r="AH1122" i="9"/>
  <c r="AH2017" i="9"/>
  <c r="AH2353" i="9"/>
  <c r="AH385" i="9"/>
  <c r="AH864" i="9"/>
  <c r="AH1482" i="9"/>
  <c r="AH2165" i="9"/>
  <c r="AH1620" i="9"/>
  <c r="AH1942" i="9"/>
  <c r="AH1722" i="9"/>
  <c r="AH2289" i="9"/>
  <c r="AH1884" i="9"/>
  <c r="AH611" i="9"/>
  <c r="AH1930" i="9"/>
  <c r="AH884" i="9"/>
  <c r="AH1029" i="9"/>
  <c r="AH342" i="9"/>
  <c r="AH1007" i="9"/>
  <c r="AH2357" i="9"/>
  <c r="AH1021" i="9"/>
  <c r="AH2098" i="9"/>
  <c r="AH1594" i="9"/>
  <c r="AH126" i="9"/>
  <c r="AH264" i="9"/>
  <c r="AH1737" i="9"/>
  <c r="AH2283" i="9"/>
  <c r="AH1918" i="9"/>
  <c r="AH967" i="9"/>
  <c r="AH1946" i="9"/>
  <c r="AH888" i="2"/>
  <c r="AH1632" i="2"/>
  <c r="AH2186" i="2"/>
  <c r="AH2267" i="2"/>
  <c r="AH934" i="2"/>
  <c r="AH2288" i="2"/>
  <c r="AH1570" i="2"/>
  <c r="AH43" i="2"/>
  <c r="AH976" i="2"/>
  <c r="AH1847" i="2"/>
  <c r="AH68" i="2"/>
  <c r="AH1313" i="2"/>
  <c r="AH1032" i="2"/>
  <c r="AH243" i="2"/>
  <c r="AH1116" i="9"/>
  <c r="AH207" i="9"/>
  <c r="AH1921" i="9"/>
  <c r="AH2038" i="9"/>
  <c r="AH278" i="9"/>
  <c r="AH1767" i="9"/>
  <c r="AH1297" i="9"/>
  <c r="AH2024" i="9"/>
  <c r="AH643" i="9"/>
  <c r="AH1912" i="9"/>
  <c r="AH2192" i="2"/>
  <c r="AH702" i="2"/>
  <c r="AH1031" i="2"/>
  <c r="AH619" i="2"/>
  <c r="AH78" i="2"/>
  <c r="AH1212" i="2"/>
  <c r="AH2204" i="2"/>
  <c r="AH1550" i="2"/>
  <c r="AH1547" i="2"/>
  <c r="AH111" i="2"/>
  <c r="AH656" i="2"/>
  <c r="AH72" i="2"/>
  <c r="AH202" i="2"/>
  <c r="AH350" i="2"/>
  <c r="AH275" i="2"/>
  <c r="AH412" i="2"/>
  <c r="AH366" i="2"/>
  <c r="AH334" i="2"/>
  <c r="AH106" i="2"/>
  <c r="AH2041" i="9"/>
  <c r="AH2324" i="9"/>
  <c r="AH741" i="9"/>
  <c r="AH2300" i="9"/>
  <c r="AH1352" i="9"/>
  <c r="AH1365" i="9"/>
  <c r="AH451" i="9"/>
  <c r="AH1418" i="9"/>
  <c r="AH820" i="9"/>
  <c r="AH1353" i="9"/>
  <c r="AH540" i="9"/>
  <c r="AH1654" i="9"/>
  <c r="AH316" i="9"/>
  <c r="AH502" i="9"/>
  <c r="AH2060" i="9"/>
  <c r="AH464" i="9"/>
  <c r="AH415" i="9"/>
  <c r="AH1051" i="9"/>
  <c r="AH1427" i="9"/>
  <c r="AH1825" i="9"/>
  <c r="AH374" i="9"/>
  <c r="AH857" i="9"/>
  <c r="AH1274" i="9"/>
  <c r="AH2136" i="9"/>
  <c r="AH425" i="9"/>
  <c r="AH1140" i="9"/>
  <c r="AH1371" i="9"/>
  <c r="AH2362" i="9"/>
  <c r="AH1702" i="9"/>
  <c r="AH146" i="9"/>
  <c r="AH941" i="9"/>
  <c r="AH1982" i="9"/>
  <c r="AH1734" i="9"/>
  <c r="AH128" i="9"/>
  <c r="AH1590" i="9"/>
  <c r="AH1561" i="2"/>
  <c r="AH2259" i="2"/>
  <c r="AH2032" i="2"/>
  <c r="AH676" i="2"/>
  <c r="AH2030" i="2"/>
  <c r="AH2311" i="2"/>
  <c r="AH197" i="2"/>
  <c r="AH71" i="2"/>
  <c r="AH198" i="2"/>
  <c r="AH58" i="2"/>
  <c r="AH42" i="2"/>
  <c r="AH34" i="2"/>
  <c r="AH99" i="2"/>
  <c r="AH575" i="2"/>
  <c r="AH380" i="2"/>
  <c r="AH87" i="2"/>
  <c r="AH291" i="2"/>
  <c r="AH19" i="2"/>
  <c r="AD15" i="2" l="1"/>
  <c r="AK31" i="2"/>
  <c r="AM31" i="2" s="1"/>
  <c r="AC61" i="2"/>
  <c r="AD61" i="2" s="1"/>
  <c r="AC69" i="2"/>
  <c r="AD69" i="2" s="1"/>
  <c r="AD97" i="2"/>
  <c r="AD121" i="2"/>
  <c r="AC154" i="2"/>
  <c r="AD154" i="2" s="1"/>
  <c r="AC149" i="2"/>
  <c r="AD149" i="2" s="1"/>
  <c r="AK166" i="2"/>
  <c r="AD175" i="2"/>
  <c r="AD209" i="2"/>
  <c r="AC284" i="2"/>
  <c r="AD284" i="2" s="1"/>
  <c r="AC283" i="2"/>
  <c r="AC328" i="2"/>
  <c r="AD328" i="2" s="1"/>
  <c r="AM368" i="2"/>
  <c r="AC617" i="2"/>
  <c r="AD634" i="2"/>
  <c r="AD825" i="2"/>
  <c r="AK2162" i="2"/>
  <c r="AM1388" i="2"/>
  <c r="AK1585" i="2"/>
  <c r="AK1079" i="2"/>
  <c r="AC172" i="2"/>
  <c r="AD172" i="2" s="1"/>
  <c r="AC189" i="2"/>
  <c r="AD189" i="2" s="1"/>
  <c r="AD940" i="2"/>
  <c r="AD2289" i="2"/>
  <c r="AK205" i="2"/>
  <c r="AK620" i="2"/>
  <c r="AC1077" i="2"/>
  <c r="AD9" i="2"/>
  <c r="AC53" i="2"/>
  <c r="AD53" i="2" s="1"/>
  <c r="AD63" i="2"/>
  <c r="AD107" i="2"/>
  <c r="AD123" i="2"/>
  <c r="AC160" i="2"/>
  <c r="AD160" i="2" s="1"/>
  <c r="AC167" i="2"/>
  <c r="AC271" i="2"/>
  <c r="AD271" i="2" s="1"/>
  <c r="AD272" i="2"/>
  <c r="AD275" i="2"/>
  <c r="AD294" i="2"/>
  <c r="AC411" i="2"/>
  <c r="AD683" i="2"/>
  <c r="AD741" i="2"/>
  <c r="AD821" i="2"/>
  <c r="AK1125" i="2"/>
  <c r="AD962" i="2"/>
  <c r="AD1006" i="2"/>
  <c r="AD1101" i="2"/>
  <c r="AM1170" i="2"/>
  <c r="AD1180" i="2"/>
  <c r="AC1264" i="2"/>
  <c r="AD1264" i="2" s="1"/>
  <c r="AD1423" i="2"/>
  <c r="AD1526" i="2"/>
  <c r="AD1663" i="2"/>
  <c r="AD2078" i="2"/>
  <c r="AD2198" i="2"/>
  <c r="AC11" i="2"/>
  <c r="AD11" i="2" s="1"/>
  <c r="AC14" i="2"/>
  <c r="AC81" i="2"/>
  <c r="AD81" i="2" s="1"/>
  <c r="AD136" i="2"/>
  <c r="AD19" i="2"/>
  <c r="AC37" i="2"/>
  <c r="AC67" i="2"/>
  <c r="AD67" i="2" s="1"/>
  <c r="AD116" i="2"/>
  <c r="AC185" i="2"/>
  <c r="AC156" i="2"/>
  <c r="AK197" i="2"/>
  <c r="AL197" i="2" s="1"/>
  <c r="AD200" i="2"/>
  <c r="AD234" i="2"/>
  <c r="AC261" i="2"/>
  <c r="AD261" i="2" s="1"/>
  <c r="AC1374" i="2"/>
  <c r="AD1374" i="2" s="1"/>
  <c r="AC83" i="2"/>
  <c r="AD83" i="2" s="1"/>
  <c r="AD25" i="2"/>
  <c r="AC12" i="2"/>
  <c r="AD12" i="2" s="1"/>
  <c r="AK455" i="2"/>
  <c r="AC228" i="2"/>
  <c r="AD228" i="2" s="1"/>
  <c r="AD264" i="2"/>
  <c r="AC288" i="2"/>
  <c r="AD288" i="2" s="1"/>
  <c r="AK391" i="2"/>
  <c r="AC405" i="2"/>
  <c r="AD405" i="2" s="1"/>
  <c r="AC2233" i="2"/>
  <c r="AD2233" i="2" s="1"/>
  <c r="AC450" i="2"/>
  <c r="AD450" i="2" s="1"/>
  <c r="AC17" i="2"/>
  <c r="AD17" i="2" s="1"/>
  <c r="AC4" i="2"/>
  <c r="AD4" i="2" s="1"/>
  <c r="AC73" i="2"/>
  <c r="AD73" i="2" s="1"/>
  <c r="AC57" i="2"/>
  <c r="AD57" i="2" s="1"/>
  <c r="AD51" i="2"/>
  <c r="AM63" i="2"/>
  <c r="AD128" i="2"/>
  <c r="AC455" i="2"/>
  <c r="AD455" i="2" s="1"/>
  <c r="AC205" i="2"/>
  <c r="AD205" i="2" s="1"/>
  <c r="AD208" i="2"/>
  <c r="AD411" i="2"/>
  <c r="AC195" i="2"/>
  <c r="AD315" i="2"/>
  <c r="AC21" i="2"/>
  <c r="AD21" i="2" s="1"/>
  <c r="AD20" i="2"/>
  <c r="AD23" i="2"/>
  <c r="AD38" i="2"/>
  <c r="AC54" i="2"/>
  <c r="AD130" i="2"/>
  <c r="AD168" i="2"/>
  <c r="AD201" i="2"/>
  <c r="AL205" i="2"/>
  <c r="AD221" i="2"/>
  <c r="AM237" i="2"/>
  <c r="AC282" i="2"/>
  <c r="AD282" i="2" s="1"/>
  <c r="AD295" i="2"/>
  <c r="AC111" i="2"/>
  <c r="AD111" i="2" s="1"/>
  <c r="AC79" i="2"/>
  <c r="AD79" i="2" s="1"/>
  <c r="AC85" i="2"/>
  <c r="AD85" i="2" s="1"/>
  <c r="AL165" i="2"/>
  <c r="AC244" i="2"/>
  <c r="AD244" i="2" s="1"/>
  <c r="AC186" i="2"/>
  <c r="AC194" i="2"/>
  <c r="AC280" i="2"/>
  <c r="AD280" i="2" s="1"/>
  <c r="AD443" i="2"/>
  <c r="O114" i="6"/>
  <c r="AD34" i="2"/>
  <c r="AD679" i="2"/>
  <c r="AD782" i="2"/>
  <c r="AC790" i="2"/>
  <c r="AD790" i="2" s="1"/>
  <c r="AD851" i="2"/>
  <c r="AD1019" i="2"/>
  <c r="AK221" i="2"/>
  <c r="AL221" i="2" s="1"/>
  <c r="AL1108" i="2"/>
  <c r="AD1380" i="2"/>
  <c r="AD1450" i="2"/>
  <c r="AC1727" i="2"/>
  <c r="AD1727" i="2" s="1"/>
  <c r="AM1940" i="2"/>
  <c r="AD2036" i="2"/>
  <c r="AL492" i="2"/>
  <c r="AD540" i="2"/>
  <c r="AD897" i="2"/>
  <c r="AD1053" i="2"/>
  <c r="AC1122" i="2"/>
  <c r="AC1665" i="2"/>
  <c r="AC1693" i="2"/>
  <c r="AD1693" i="2" s="1"/>
  <c r="AK1943" i="2"/>
  <c r="AM1943" i="2" s="1"/>
  <c r="AD2018" i="2"/>
  <c r="AD2119" i="2"/>
  <c r="AD2221" i="2"/>
  <c r="AD2256" i="2"/>
  <c r="AD2273" i="2"/>
  <c r="AD740" i="2"/>
  <c r="AK679" i="2"/>
  <c r="AM679" i="2" s="1"/>
  <c r="AD1278" i="2"/>
  <c r="AK649" i="2"/>
  <c r="AK1501" i="2"/>
  <c r="AD1519" i="2"/>
  <c r="AM1625" i="2"/>
  <c r="AD1731" i="2"/>
  <c r="AM2020" i="2"/>
  <c r="AD307" i="2"/>
  <c r="AD327" i="2"/>
  <c r="AD595" i="2"/>
  <c r="AC532" i="2"/>
  <c r="AD532" i="2" s="1"/>
  <c r="AD539" i="2"/>
  <c r="AC536" i="2"/>
  <c r="AD536" i="2" s="1"/>
  <c r="AC613" i="2"/>
  <c r="AC2076" i="2"/>
  <c r="AD2076" i="2" s="1"/>
  <c r="AD847" i="2"/>
  <c r="AC1012" i="2"/>
  <c r="AD1012" i="2" s="1"/>
  <c r="AM923" i="2"/>
  <c r="AC994" i="2"/>
  <c r="AD1018" i="2"/>
  <c r="AC1052" i="2"/>
  <c r="AD1140" i="2"/>
  <c r="AD1170" i="2"/>
  <c r="AC1173" i="2"/>
  <c r="AD1173" i="2" s="1"/>
  <c r="AD1191" i="2"/>
  <c r="AM1478" i="2"/>
  <c r="AC1501" i="2"/>
  <c r="AD1501" i="2" s="1"/>
  <c r="AM1512" i="2"/>
  <c r="AC1720" i="2"/>
  <c r="AD1720" i="2" s="1"/>
  <c r="AD2020" i="2"/>
  <c r="AD2105" i="2"/>
  <c r="AD2177" i="2"/>
  <c r="AD2190" i="2"/>
  <c r="AK2265" i="2"/>
  <c r="AK1716" i="2"/>
  <c r="AM1716" i="2" s="1"/>
  <c r="AC1777" i="2"/>
  <c r="AD1777" i="2" s="1"/>
  <c r="AD2156" i="2"/>
  <c r="AD466" i="2"/>
  <c r="AK524" i="2"/>
  <c r="AC587" i="2"/>
  <c r="AD587" i="2" s="1"/>
  <c r="AD1014" i="2"/>
  <c r="AM1180" i="2"/>
  <c r="AK1279" i="2"/>
  <c r="AD1545" i="2"/>
  <c r="AD1568" i="2"/>
  <c r="AD1579" i="2"/>
  <c r="AC1585" i="2"/>
  <c r="AD1686" i="2"/>
  <c r="AC1741" i="2"/>
  <c r="AD1741" i="2" s="1"/>
  <c r="AC1940" i="2"/>
  <c r="AD1940" i="2" s="1"/>
  <c r="AD2286" i="2"/>
  <c r="AD538" i="2"/>
  <c r="AC620" i="2"/>
  <c r="AD620" i="2" s="1"/>
  <c r="AK2029" i="2"/>
  <c r="AD1059" i="2"/>
  <c r="AD1109" i="2"/>
  <c r="AD1532" i="2"/>
  <c r="AK1665" i="2"/>
  <c r="AM1928" i="2"/>
  <c r="AD1943" i="2"/>
  <c r="AD2013" i="2"/>
  <c r="AD2200" i="2"/>
  <c r="AC2265" i="2"/>
  <c r="AD2265" i="2" s="1"/>
  <c r="AD2306" i="2"/>
  <c r="AL649" i="2"/>
  <c r="AM649" i="2"/>
  <c r="AK189" i="2"/>
  <c r="AL189" i="2" s="1"/>
  <c r="AC8" i="2"/>
  <c r="AD8" i="2" s="1"/>
  <c r="AK67" i="2"/>
  <c r="AK1034" i="2"/>
  <c r="P2" i="6"/>
  <c r="L1006" i="6"/>
  <c r="L998" i="6"/>
  <c r="L990" i="6"/>
  <c r="L982" i="6"/>
  <c r="L974" i="6"/>
  <c r="L966" i="6"/>
  <c r="L958" i="6"/>
  <c r="L950" i="6"/>
  <c r="L942" i="6"/>
  <c r="L934" i="6"/>
  <c r="L926" i="6"/>
  <c r="L918" i="6"/>
  <c r="L910" i="6"/>
  <c r="L902" i="6"/>
  <c r="L894" i="6"/>
  <c r="L886" i="6"/>
  <c r="L878" i="6"/>
  <c r="L870" i="6"/>
  <c r="L862" i="6"/>
  <c r="L854" i="6"/>
  <c r="L846" i="6"/>
  <c r="L838" i="6"/>
  <c r="L830" i="6"/>
  <c r="L822" i="6"/>
  <c r="L814" i="6"/>
  <c r="L806" i="6"/>
  <c r="L798" i="6"/>
  <c r="L790" i="6"/>
  <c r="L782" i="6"/>
  <c r="L774" i="6"/>
  <c r="L758" i="6"/>
  <c r="L750" i="6"/>
  <c r="L742" i="6"/>
  <c r="L726" i="6"/>
  <c r="L718" i="6"/>
  <c r="L710" i="6"/>
  <c r="L702" i="6"/>
  <c r="L694" i="6"/>
  <c r="L686" i="6"/>
  <c r="L678" i="6"/>
  <c r="L670" i="6"/>
  <c r="L662" i="6"/>
  <c r="L654" i="6"/>
  <c r="L646" i="6"/>
  <c r="L638" i="6"/>
  <c r="L630" i="6"/>
  <c r="L622" i="6"/>
  <c r="L612" i="6"/>
  <c r="L596" i="6"/>
  <c r="L580" i="6"/>
  <c r="L564" i="6"/>
  <c r="L548" i="6"/>
  <c r="L532" i="6"/>
  <c r="L516" i="6"/>
  <c r="L500" i="6"/>
  <c r="L484" i="6"/>
  <c r="L468" i="6"/>
  <c r="L452" i="6"/>
  <c r="L436" i="6"/>
  <c r="L420" i="6"/>
  <c r="L404" i="6"/>
  <c r="L373" i="6"/>
  <c r="L354" i="6"/>
  <c r="L332" i="6"/>
  <c r="L309" i="6"/>
  <c r="L292" i="6"/>
  <c r="L269" i="6"/>
  <c r="L250" i="6"/>
  <c r="L228" i="6"/>
  <c r="L210" i="6"/>
  <c r="L188" i="6"/>
  <c r="L138" i="6"/>
  <c r="L106" i="6"/>
  <c r="L74" i="6"/>
  <c r="L44" i="6"/>
  <c r="M1001" i="6"/>
  <c r="M979" i="6"/>
  <c r="M947" i="6"/>
  <c r="M915" i="6"/>
  <c r="M883" i="6"/>
  <c r="M851" i="6"/>
  <c r="M819" i="6"/>
  <c r="M793" i="6"/>
  <c r="M707" i="6"/>
  <c r="M675" i="6"/>
  <c r="M643" i="6"/>
  <c r="M611" i="6"/>
  <c r="M579" i="6"/>
  <c r="M547" i="6"/>
  <c r="M515" i="6"/>
  <c r="M483" i="6"/>
  <c r="M451" i="6"/>
  <c r="M419" i="6"/>
  <c r="M348" i="6"/>
  <c r="M298" i="6"/>
  <c r="M234" i="6"/>
  <c r="M177" i="6"/>
  <c r="M130" i="6"/>
  <c r="N907" i="6"/>
  <c r="N635" i="6"/>
  <c r="N507" i="6"/>
  <c r="N292" i="6"/>
  <c r="N82" i="6"/>
  <c r="O944" i="6"/>
  <c r="O394" i="6"/>
  <c r="AK91" i="2"/>
  <c r="AM91" i="2" s="1"/>
  <c r="AC7" i="2"/>
  <c r="AD7" i="2" s="1"/>
  <c r="AC29" i="2"/>
  <c r="AD29" i="2" s="1"/>
  <c r="AC33" i="2"/>
  <c r="AD33" i="2" s="1"/>
  <c r="AC45" i="2"/>
  <c r="AD45" i="2" s="1"/>
  <c r="AC49" i="2"/>
  <c r="AD49" i="2" s="1"/>
  <c r="AK55" i="2"/>
  <c r="AC216" i="2"/>
  <c r="AD216" i="2" s="1"/>
  <c r="AC93" i="2"/>
  <c r="AD93" i="2" s="1"/>
  <c r="AD100" i="2"/>
  <c r="AC445" i="2"/>
  <c r="AD445" i="2" s="1"/>
  <c r="AC166" i="2"/>
  <c r="AC197" i="2"/>
  <c r="AD197" i="2" s="1"/>
  <c r="AC269" i="2"/>
  <c r="AD269" i="2" s="1"/>
  <c r="AC273" i="2"/>
  <c r="AD273" i="2" s="1"/>
  <c r="AK387" i="2"/>
  <c r="AL387" i="2" s="1"/>
  <c r="AC398" i="2"/>
  <c r="AD398" i="2" s="1"/>
  <c r="AK539" i="2"/>
  <c r="AC524" i="2"/>
  <c r="AD524" i="2" s="1"/>
  <c r="AD537" i="2"/>
  <c r="AD569" i="2"/>
  <c r="AC619" i="2"/>
  <c r="AC802" i="2"/>
  <c r="AD802" i="2" s="1"/>
  <c r="AC882" i="2"/>
  <c r="AD882" i="2" s="1"/>
  <c r="AC896" i="2"/>
  <c r="AD1233" i="2"/>
  <c r="AD1345" i="2"/>
  <c r="AL1388" i="2"/>
  <c r="AC1437" i="2"/>
  <c r="AC1465" i="2"/>
  <c r="AD1465" i="2" s="1"/>
  <c r="AD1459" i="2"/>
  <c r="AC1633" i="2"/>
  <c r="AD1633" i="2" s="1"/>
  <c r="AC1716" i="2"/>
  <c r="AD1716" i="2" s="1"/>
  <c r="AC1723" i="2"/>
  <c r="AD1723" i="2" s="1"/>
  <c r="AC1749" i="2"/>
  <c r="AD2027" i="2"/>
  <c r="AD2287" i="2"/>
  <c r="U2" i="6"/>
  <c r="Q2" i="6"/>
  <c r="L1005" i="6"/>
  <c r="L989" i="6"/>
  <c r="L981" i="6"/>
  <c r="L973" i="6"/>
  <c r="L965" i="6"/>
  <c r="L957" i="6"/>
  <c r="L949" i="6"/>
  <c r="L941" i="6"/>
  <c r="L933" i="6"/>
  <c r="L925" i="6"/>
  <c r="L917" i="6"/>
  <c r="L909" i="6"/>
  <c r="L901" i="6"/>
  <c r="L893" i="6"/>
  <c r="L885" i="6"/>
  <c r="L877" i="6"/>
  <c r="L869" i="6"/>
  <c r="L861" i="6"/>
  <c r="L853" i="6"/>
  <c r="L845" i="6"/>
  <c r="L837" i="6"/>
  <c r="L829" i="6"/>
  <c r="L821" i="6"/>
  <c r="L813" i="6"/>
  <c r="L805" i="6"/>
  <c r="L797" i="6"/>
  <c r="L789" i="6"/>
  <c r="L781" i="6"/>
  <c r="L773" i="6"/>
  <c r="L757" i="6"/>
  <c r="L749" i="6"/>
  <c r="L741" i="6"/>
  <c r="L733" i="6"/>
  <c r="L725" i="6"/>
  <c r="L717" i="6"/>
  <c r="L709" i="6"/>
  <c r="L701" i="6"/>
  <c r="L693" i="6"/>
  <c r="L685" i="6"/>
  <c r="L677" i="6"/>
  <c r="L669" i="6"/>
  <c r="L661" i="6"/>
  <c r="L653" i="6"/>
  <c r="L645" i="6"/>
  <c r="L637" i="6"/>
  <c r="L629" i="6"/>
  <c r="L621" i="6"/>
  <c r="L610" i="6"/>
  <c r="L594" i="6"/>
  <c r="L578" i="6"/>
  <c r="L562" i="6"/>
  <c r="L546" i="6"/>
  <c r="L530" i="6"/>
  <c r="L514" i="6"/>
  <c r="L498" i="6"/>
  <c r="L482" i="6"/>
  <c r="L466" i="6"/>
  <c r="L450" i="6"/>
  <c r="L434" i="6"/>
  <c r="L418" i="6"/>
  <c r="L402" i="6"/>
  <c r="L372" i="6"/>
  <c r="L349" i="6"/>
  <c r="L330" i="6"/>
  <c r="L308" i="6"/>
  <c r="L290" i="6"/>
  <c r="L268" i="6"/>
  <c r="L245" i="6"/>
  <c r="L226" i="6"/>
  <c r="L205" i="6"/>
  <c r="L186" i="6"/>
  <c r="L164" i="6"/>
  <c r="L132" i="6"/>
  <c r="L100" i="6"/>
  <c r="L42" i="6"/>
  <c r="L18" i="6"/>
  <c r="M977" i="6"/>
  <c r="M945" i="6"/>
  <c r="M913" i="6"/>
  <c r="M881" i="6"/>
  <c r="M849" i="6"/>
  <c r="M817" i="6"/>
  <c r="M787" i="6"/>
  <c r="M755" i="6"/>
  <c r="M705" i="6"/>
  <c r="M673" i="6"/>
  <c r="M641" i="6"/>
  <c r="M609" i="6"/>
  <c r="M577" i="6"/>
  <c r="M545" i="6"/>
  <c r="M513" i="6"/>
  <c r="M481" i="6"/>
  <c r="M449" i="6"/>
  <c r="M417" i="6"/>
  <c r="M345" i="6"/>
  <c r="M286" i="6"/>
  <c r="M172" i="6"/>
  <c r="M126" i="6"/>
  <c r="N899" i="6"/>
  <c r="N781" i="6"/>
  <c r="N627" i="6"/>
  <c r="N499" i="6"/>
  <c r="N228" i="6"/>
  <c r="P641" i="6"/>
  <c r="AD22" i="2"/>
  <c r="AD37" i="2"/>
  <c r="AC41" i="2"/>
  <c r="AD41" i="2" s="1"/>
  <c r="AD115" i="2"/>
  <c r="AK156" i="2"/>
  <c r="AD152" i="2"/>
  <c r="AD165" i="2"/>
  <c r="AD214" i="2"/>
  <c r="AD262" i="2"/>
  <c r="AD283" i="2"/>
  <c r="AD308" i="2"/>
  <c r="AD363" i="2"/>
  <c r="AK419" i="2"/>
  <c r="AD413" i="2"/>
  <c r="AD810" i="2"/>
  <c r="AK1658" i="2"/>
  <c r="AD881" i="2"/>
  <c r="AD923" i="2"/>
  <c r="AD994" i="2"/>
  <c r="AD1034" i="2"/>
  <c r="AD1077" i="2"/>
  <c r="AD1478" i="2"/>
  <c r="AC1495" i="2"/>
  <c r="AD1495" i="2" s="1"/>
  <c r="AD1625" i="2"/>
  <c r="AC1707" i="2"/>
  <c r="V2" i="6"/>
  <c r="R2" i="6"/>
  <c r="L1004" i="6"/>
  <c r="L988" i="6"/>
  <c r="L980" i="6"/>
  <c r="L972" i="6"/>
  <c r="L964" i="6"/>
  <c r="L956" i="6"/>
  <c r="L948" i="6"/>
  <c r="L940" i="6"/>
  <c r="L932" i="6"/>
  <c r="L924" i="6"/>
  <c r="L916" i="6"/>
  <c r="L908" i="6"/>
  <c r="L900" i="6"/>
  <c r="L892" i="6"/>
  <c r="L884" i="6"/>
  <c r="L876" i="6"/>
  <c r="L868" i="6"/>
  <c r="L860" i="6"/>
  <c r="L852" i="6"/>
  <c r="L844" i="6"/>
  <c r="L836" i="6"/>
  <c r="L828" i="6"/>
  <c r="L820" i="6"/>
  <c r="L812" i="6"/>
  <c r="L804" i="6"/>
  <c r="L796" i="6"/>
  <c r="L788" i="6"/>
  <c r="L780" i="6"/>
  <c r="L772" i="6"/>
  <c r="L756" i="6"/>
  <c r="L748" i="6"/>
  <c r="L740" i="6"/>
  <c r="L732" i="6"/>
  <c r="L724" i="6"/>
  <c r="L716" i="6"/>
  <c r="L708" i="6"/>
  <c r="L700" i="6"/>
  <c r="L692" i="6"/>
  <c r="L684" i="6"/>
  <c r="L676" i="6"/>
  <c r="L668" i="6"/>
  <c r="L660" i="6"/>
  <c r="L652" i="6"/>
  <c r="L644" i="6"/>
  <c r="L636" i="6"/>
  <c r="L628" i="6"/>
  <c r="L620" i="6"/>
  <c r="L608" i="6"/>
  <c r="L592" i="6"/>
  <c r="L576" i="6"/>
  <c r="L560" i="6"/>
  <c r="L544" i="6"/>
  <c r="L528" i="6"/>
  <c r="L512" i="6"/>
  <c r="L496" i="6"/>
  <c r="L480" i="6"/>
  <c r="L464" i="6"/>
  <c r="L448" i="6"/>
  <c r="L432" i="6"/>
  <c r="L416" i="6"/>
  <c r="L400" i="6"/>
  <c r="L370" i="6"/>
  <c r="L348" i="6"/>
  <c r="L325" i="6"/>
  <c r="L306" i="6"/>
  <c r="L285" i="6"/>
  <c r="L266" i="6"/>
  <c r="L244" i="6"/>
  <c r="L204" i="6"/>
  <c r="L181" i="6"/>
  <c r="L162" i="6"/>
  <c r="L130" i="6"/>
  <c r="L98" i="6"/>
  <c r="L36" i="6"/>
  <c r="M971" i="6"/>
  <c r="M939" i="6"/>
  <c r="M907" i="6"/>
  <c r="M875" i="6"/>
  <c r="M843" i="6"/>
  <c r="M811" i="6"/>
  <c r="M785" i="6"/>
  <c r="M753" i="6"/>
  <c r="M731" i="6"/>
  <c r="M699" i="6"/>
  <c r="M667" i="6"/>
  <c r="M635" i="6"/>
  <c r="M603" i="6"/>
  <c r="M571" i="6"/>
  <c r="M539" i="6"/>
  <c r="M507" i="6"/>
  <c r="M475" i="6"/>
  <c r="M443" i="6"/>
  <c r="M411" i="6"/>
  <c r="M332" i="6"/>
  <c r="M282" i="6"/>
  <c r="M114" i="6"/>
  <c r="M65" i="6"/>
  <c r="N875" i="6"/>
  <c r="N773" i="6"/>
  <c r="N731" i="6"/>
  <c r="N603" i="6"/>
  <c r="N475" i="6"/>
  <c r="N4" i="6"/>
  <c r="O840" i="6"/>
  <c r="P507" i="6"/>
  <c r="AD18" i="2"/>
  <c r="AD129" i="2"/>
  <c r="AD133" i="2"/>
  <c r="AC36" i="2"/>
  <c r="AD36" i="2" s="1"/>
  <c r="AC64" i="2"/>
  <c r="AD64" i="2" s="1"/>
  <c r="AC59" i="2"/>
  <c r="AD59" i="2" s="1"/>
  <c r="AC119" i="2"/>
  <c r="AD119" i="2" s="1"/>
  <c r="AC124" i="2"/>
  <c r="AD124" i="2" s="1"/>
  <c r="AK185" i="2"/>
  <c r="AK168" i="2"/>
  <c r="AC169" i="2"/>
  <c r="AD169" i="2" s="1"/>
  <c r="AK195" i="2"/>
  <c r="AC196" i="2"/>
  <c r="AD196" i="2" s="1"/>
  <c r="AK604" i="2"/>
  <c r="AC265" i="2"/>
  <c r="AD265" i="2" s="1"/>
  <c r="AC268" i="2"/>
  <c r="AD268" i="2" s="1"/>
  <c r="AC276" i="2"/>
  <c r="AD276" i="2" s="1"/>
  <c r="AC289" i="2"/>
  <c r="AD289" i="2" s="1"/>
  <c r="AC311" i="2"/>
  <c r="AD311" i="2" s="1"/>
  <c r="AC518" i="2"/>
  <c r="AD518" i="2" s="1"/>
  <c r="AC597" i="2"/>
  <c r="AD597" i="2" s="1"/>
  <c r="AC841" i="2"/>
  <c r="AD841" i="2" s="1"/>
  <c r="AC721" i="2"/>
  <c r="AD721" i="2" s="1"/>
  <c r="AK747" i="2"/>
  <c r="AC817" i="2"/>
  <c r="AD817" i="2" s="1"/>
  <c r="AC818" i="2"/>
  <c r="AD818" i="2" s="1"/>
  <c r="AD829" i="2"/>
  <c r="AC832" i="2"/>
  <c r="AD832" i="2" s="1"/>
  <c r="AK863" i="2"/>
  <c r="AD873" i="2"/>
  <c r="AM918" i="2"/>
  <c r="AD1122" i="2"/>
  <c r="AD1555" i="2"/>
  <c r="AC1698" i="2"/>
  <c r="AD1698" i="2" s="1"/>
  <c r="AC1722" i="2"/>
  <c r="AD1722" i="2" s="1"/>
  <c r="AK1935" i="2"/>
  <c r="AD2019" i="2"/>
  <c r="AD2023" i="2"/>
  <c r="AD2044" i="2"/>
  <c r="AD2237" i="2"/>
  <c r="AD2266" i="2"/>
  <c r="W2" i="6"/>
  <c r="S2" i="6"/>
  <c r="L1003" i="6"/>
  <c r="L987" i="6"/>
  <c r="L979" i="6"/>
  <c r="L971" i="6"/>
  <c r="L963" i="6"/>
  <c r="L955" i="6"/>
  <c r="L947" i="6"/>
  <c r="L939" i="6"/>
  <c r="L931" i="6"/>
  <c r="L923" i="6"/>
  <c r="L915" i="6"/>
  <c r="L907" i="6"/>
  <c r="L899" i="6"/>
  <c r="L891" i="6"/>
  <c r="L883" i="6"/>
  <c r="L875" i="6"/>
  <c r="L867" i="6"/>
  <c r="L859" i="6"/>
  <c r="L851" i="6"/>
  <c r="L843" i="6"/>
  <c r="L835" i="6"/>
  <c r="L827" i="6"/>
  <c r="L819" i="6"/>
  <c r="L811" i="6"/>
  <c r="L803" i="6"/>
  <c r="L795" i="6"/>
  <c r="L787" i="6"/>
  <c r="L779" i="6"/>
  <c r="L771" i="6"/>
  <c r="L755" i="6"/>
  <c r="L747" i="6"/>
  <c r="L739" i="6"/>
  <c r="L731" i="6"/>
  <c r="L723" i="6"/>
  <c r="L715" i="6"/>
  <c r="L707" i="6"/>
  <c r="L699" i="6"/>
  <c r="L691" i="6"/>
  <c r="L683" i="6"/>
  <c r="L675" i="6"/>
  <c r="L667" i="6"/>
  <c r="L659" i="6"/>
  <c r="L651" i="6"/>
  <c r="L643" i="6"/>
  <c r="L635" i="6"/>
  <c r="L627" i="6"/>
  <c r="L618" i="6"/>
  <c r="L605" i="6"/>
  <c r="L589" i="6"/>
  <c r="L573" i="6"/>
  <c r="L557" i="6"/>
  <c r="L541" i="6"/>
  <c r="L525" i="6"/>
  <c r="L509" i="6"/>
  <c r="L493" i="6"/>
  <c r="L477" i="6"/>
  <c r="L461" i="6"/>
  <c r="L445" i="6"/>
  <c r="L429" i="6"/>
  <c r="L413" i="6"/>
  <c r="L397" i="6"/>
  <c r="L384" i="6"/>
  <c r="L365" i="6"/>
  <c r="L346" i="6"/>
  <c r="L324" i="6"/>
  <c r="L301" i="6"/>
  <c r="L284" i="6"/>
  <c r="L261" i="6"/>
  <c r="L242" i="6"/>
  <c r="L202" i="6"/>
  <c r="L180" i="6"/>
  <c r="L156" i="6"/>
  <c r="L124" i="6"/>
  <c r="L92" i="6"/>
  <c r="L66" i="6"/>
  <c r="L34" i="6"/>
  <c r="M969" i="6"/>
  <c r="M937" i="6"/>
  <c r="M905" i="6"/>
  <c r="M873" i="6"/>
  <c r="M841" i="6"/>
  <c r="M809" i="6"/>
  <c r="M779" i="6"/>
  <c r="M747" i="6"/>
  <c r="M729" i="6"/>
  <c r="M697" i="6"/>
  <c r="M665" i="6"/>
  <c r="M633" i="6"/>
  <c r="M601" i="6"/>
  <c r="M569" i="6"/>
  <c r="M537" i="6"/>
  <c r="M505" i="6"/>
  <c r="M473" i="6"/>
  <c r="M441" i="6"/>
  <c r="M409" i="6"/>
  <c r="M385" i="6"/>
  <c r="M329" i="6"/>
  <c r="M270" i="6"/>
  <c r="M220" i="6"/>
  <c r="M110" i="6"/>
  <c r="M52" i="6"/>
  <c r="N989" i="6"/>
  <c r="N867" i="6"/>
  <c r="N723" i="6"/>
  <c r="N595" i="6"/>
  <c r="N467" i="6"/>
  <c r="N379" i="6"/>
  <c r="O808" i="6"/>
  <c r="O688" i="6"/>
  <c r="W3" i="6"/>
  <c r="W11" i="6"/>
  <c r="W35" i="6"/>
  <c r="W43" i="6"/>
  <c r="W51" i="6"/>
  <c r="W59" i="6"/>
  <c r="W67" i="6"/>
  <c r="W75" i="6"/>
  <c r="W83" i="6"/>
  <c r="W91" i="6"/>
  <c r="W99" i="6"/>
  <c r="W107" i="6"/>
  <c r="W115" i="6"/>
  <c r="W123" i="6"/>
  <c r="W131" i="6"/>
  <c r="W139" i="6"/>
  <c r="W147" i="6"/>
  <c r="W155" i="6"/>
  <c r="W163" i="6"/>
  <c r="W171" i="6"/>
  <c r="W179" i="6"/>
  <c r="W187" i="6"/>
  <c r="W195" i="6"/>
  <c r="W203" i="6"/>
  <c r="W211" i="6"/>
  <c r="W219" i="6"/>
  <c r="W227" i="6"/>
  <c r="W235" i="6"/>
  <c r="W243" i="6"/>
  <c r="W251" i="6"/>
  <c r="W259" i="6"/>
  <c r="W267" i="6"/>
  <c r="W275" i="6"/>
  <c r="W283" i="6"/>
  <c r="W291" i="6"/>
  <c r="W307" i="6"/>
  <c r="W315" i="6"/>
  <c r="W323" i="6"/>
  <c r="W331" i="6"/>
  <c r="W339" i="6"/>
  <c r="W347" i="6"/>
  <c r="W355" i="6"/>
  <c r="W363" i="6"/>
  <c r="W371" i="6"/>
  <c r="W379" i="6"/>
  <c r="W395" i="6"/>
  <c r="W403" i="6"/>
  <c r="W411" i="6"/>
  <c r="W419" i="6"/>
  <c r="W427" i="6"/>
  <c r="W435" i="6"/>
  <c r="W443" i="6"/>
  <c r="W451" i="6"/>
  <c r="W459" i="6"/>
  <c r="W467" i="6"/>
  <c r="W475" i="6"/>
  <c r="W483" i="6"/>
  <c r="W491" i="6"/>
  <c r="W499" i="6"/>
  <c r="W507" i="6"/>
  <c r="W515" i="6"/>
  <c r="W523" i="6"/>
  <c r="W531" i="6"/>
  <c r="W539" i="6"/>
  <c r="W547" i="6"/>
  <c r="W555" i="6"/>
  <c r="W563" i="6"/>
  <c r="W571" i="6"/>
  <c r="W579" i="6"/>
  <c r="W587" i="6"/>
  <c r="W595" i="6"/>
  <c r="W603" i="6"/>
  <c r="W611" i="6"/>
  <c r="W619" i="6"/>
  <c r="W627" i="6"/>
  <c r="W635" i="6"/>
  <c r="W643" i="6"/>
  <c r="W651" i="6"/>
  <c r="W659" i="6"/>
  <c r="W667" i="6"/>
  <c r="W4" i="6"/>
  <c r="W36" i="6"/>
  <c r="W44" i="6"/>
  <c r="W52" i="6"/>
  <c r="W60" i="6"/>
  <c r="W76" i="6"/>
  <c r="W84" i="6"/>
  <c r="W92" i="6"/>
  <c r="W100" i="6"/>
  <c r="W108" i="6"/>
  <c r="W116" i="6"/>
  <c r="W124" i="6"/>
  <c r="W132" i="6"/>
  <c r="W140" i="6"/>
  <c r="W148" i="6"/>
  <c r="W156" i="6"/>
  <c r="W164" i="6"/>
  <c r="W172" i="6"/>
  <c r="W180" i="6"/>
  <c r="W188" i="6"/>
  <c r="W196" i="6"/>
  <c r="W204" i="6"/>
  <c r="W212" i="6"/>
  <c r="W220" i="6"/>
  <c r="W228" i="6"/>
  <c r="W236" i="6"/>
  <c r="W244" i="6"/>
  <c r="W252" i="6"/>
  <c r="W260" i="6"/>
  <c r="W268" i="6"/>
  <c r="W276" i="6"/>
  <c r="W284" i="6"/>
  <c r="W292" i="6"/>
  <c r="W300" i="6"/>
  <c r="W308" i="6"/>
  <c r="W316" i="6"/>
  <c r="W324" i="6"/>
  <c r="W332" i="6"/>
  <c r="W340" i="6"/>
  <c r="W348" i="6"/>
  <c r="W356" i="6"/>
  <c r="W364" i="6"/>
  <c r="W372" i="6"/>
  <c r="W380" i="6"/>
  <c r="W396" i="6"/>
  <c r="W404" i="6"/>
  <c r="W412" i="6"/>
  <c r="W420" i="6"/>
  <c r="W428" i="6"/>
  <c r="W436" i="6"/>
  <c r="W444" i="6"/>
  <c r="W452" i="6"/>
  <c r="W460" i="6"/>
  <c r="W468" i="6"/>
  <c r="W476" i="6"/>
  <c r="W484" i="6"/>
  <c r="W492" i="6"/>
  <c r="W500" i="6"/>
  <c r="W508" i="6"/>
  <c r="W516" i="6"/>
  <c r="W524" i="6"/>
  <c r="W532" i="6"/>
  <c r="W540" i="6"/>
  <c r="W548" i="6"/>
  <c r="W556" i="6"/>
  <c r="W564" i="6"/>
  <c r="W572" i="6"/>
  <c r="W580" i="6"/>
  <c r="W588" i="6"/>
  <c r="W596" i="6"/>
  <c r="W604" i="6"/>
  <c r="W612" i="6"/>
  <c r="W620" i="6"/>
  <c r="W628" i="6"/>
  <c r="W636" i="6"/>
  <c r="W644" i="6"/>
  <c r="W652" i="6"/>
  <c r="W660" i="6"/>
  <c r="W668" i="6"/>
  <c r="W676" i="6"/>
  <c r="W684" i="6"/>
  <c r="W692" i="6"/>
  <c r="W700" i="6"/>
  <c r="W5" i="6"/>
  <c r="W13" i="6"/>
  <c r="W37" i="6"/>
  <c r="W45" i="6"/>
  <c r="W53" i="6"/>
  <c r="W61" i="6"/>
  <c r="W77" i="6"/>
  <c r="W85" i="6"/>
  <c r="W93" i="6"/>
  <c r="W101" i="6"/>
  <c r="W109" i="6"/>
  <c r="W117" i="6"/>
  <c r="W125" i="6"/>
  <c r="W133" i="6"/>
  <c r="W141" i="6"/>
  <c r="W149" i="6"/>
  <c r="W157" i="6"/>
  <c r="W165" i="6"/>
  <c r="W173" i="6"/>
  <c r="W181" i="6"/>
  <c r="W189" i="6"/>
  <c r="W197" i="6"/>
  <c r="W205" i="6"/>
  <c r="W213" i="6"/>
  <c r="W229" i="6"/>
  <c r="W237" i="6"/>
  <c r="W245" i="6"/>
  <c r="W253" i="6"/>
  <c r="W261" i="6"/>
  <c r="W269" i="6"/>
  <c r="W277" i="6"/>
  <c r="W285" i="6"/>
  <c r="W293" i="6"/>
  <c r="W301" i="6"/>
  <c r="W309" i="6"/>
  <c r="W317" i="6"/>
  <c r="W325" i="6"/>
  <c r="W333" i="6"/>
  <c r="W341" i="6"/>
  <c r="W349" i="6"/>
  <c r="W357" i="6"/>
  <c r="W365" i="6"/>
  <c r="W373" i="6"/>
  <c r="W381" i="6"/>
  <c r="W389" i="6"/>
  <c r="W397" i="6"/>
  <c r="W405" i="6"/>
  <c r="W413" i="6"/>
  <c r="W421" i="6"/>
  <c r="W429" i="6"/>
  <c r="W437" i="6"/>
  <c r="W445" i="6"/>
  <c r="W453" i="6"/>
  <c r="W461" i="6"/>
  <c r="W469" i="6"/>
  <c r="W477" i="6"/>
  <c r="W485" i="6"/>
  <c r="W493" i="6"/>
  <c r="W501" i="6"/>
  <c r="W509" i="6"/>
  <c r="W517" i="6"/>
  <c r="W525" i="6"/>
  <c r="W533" i="6"/>
  <c r="W541" i="6"/>
  <c r="W549" i="6"/>
  <c r="W557" i="6"/>
  <c r="W565" i="6"/>
  <c r="W573" i="6"/>
  <c r="W581" i="6"/>
  <c r="W589" i="6"/>
  <c r="W597" i="6"/>
  <c r="W605" i="6"/>
  <c r="W613" i="6"/>
  <c r="W621" i="6"/>
  <c r="W629" i="6"/>
  <c r="W637" i="6"/>
  <c r="W645" i="6"/>
  <c r="W653" i="6"/>
  <c r="W661" i="6"/>
  <c r="W669" i="6"/>
  <c r="W677" i="6"/>
  <c r="W685" i="6"/>
  <c r="W693" i="6"/>
  <c r="W701" i="6"/>
  <c r="W6" i="6"/>
  <c r="W38" i="6"/>
  <c r="W46" i="6"/>
  <c r="W54" i="6"/>
  <c r="W62" i="6"/>
  <c r="W70" i="6"/>
  <c r="W78" i="6"/>
  <c r="W86" i="6"/>
  <c r="W94" i="6"/>
  <c r="W102" i="6"/>
  <c r="W110" i="6"/>
  <c r="W118" i="6"/>
  <c r="W126" i="6"/>
  <c r="W134" i="6"/>
  <c r="W142" i="6"/>
  <c r="W150" i="6"/>
  <c r="W158" i="6"/>
  <c r="W166" i="6"/>
  <c r="W174" i="6"/>
  <c r="W182" i="6"/>
  <c r="W190" i="6"/>
  <c r="W198" i="6"/>
  <c r="W206" i="6"/>
  <c r="W214" i="6"/>
  <c r="W230" i="6"/>
  <c r="W238" i="6"/>
  <c r="W246" i="6"/>
  <c r="W254" i="6"/>
  <c r="W262" i="6"/>
  <c r="W270" i="6"/>
  <c r="W278" i="6"/>
  <c r="W286" i="6"/>
  <c r="W294" i="6"/>
  <c r="W302" i="6"/>
  <c r="W310" i="6"/>
  <c r="W318" i="6"/>
  <c r="W326" i="6"/>
  <c r="W334" i="6"/>
  <c r="W342" i="6"/>
  <c r="W350" i="6"/>
  <c r="W358" i="6"/>
  <c r="W366" i="6"/>
  <c r="W374" i="6"/>
  <c r="W382" i="6"/>
  <c r="W390" i="6"/>
  <c r="W398" i="6"/>
  <c r="W406" i="6"/>
  <c r="W414" i="6"/>
  <c r="W422" i="6"/>
  <c r="W430" i="6"/>
  <c r="W438" i="6"/>
  <c r="W446" i="6"/>
  <c r="W454" i="6"/>
  <c r="W462" i="6"/>
  <c r="W470" i="6"/>
  <c r="W478" i="6"/>
  <c r="W486" i="6"/>
  <c r="W494" i="6"/>
  <c r="W502" i="6"/>
  <c r="W510" i="6"/>
  <c r="W518" i="6"/>
  <c r="W526" i="6"/>
  <c r="W534" i="6"/>
  <c r="W542" i="6"/>
  <c r="W550" i="6"/>
  <c r="W558" i="6"/>
  <c r="W566" i="6"/>
  <c r="W574" i="6"/>
  <c r="W582" i="6"/>
  <c r="W590" i="6"/>
  <c r="W598" i="6"/>
  <c r="W606" i="6"/>
  <c r="W614" i="6"/>
  <c r="W622" i="6"/>
  <c r="W630" i="6"/>
  <c r="W638" i="6"/>
  <c r="W646" i="6"/>
  <c r="W654" i="6"/>
  <c r="W662" i="6"/>
  <c r="W670" i="6"/>
  <c r="W678" i="6"/>
  <c r="W686" i="6"/>
  <c r="W694" i="6"/>
  <c r="W702" i="6"/>
  <c r="W7" i="6"/>
  <c r="W15" i="6"/>
  <c r="W39" i="6"/>
  <c r="W47" i="6"/>
  <c r="W55" i="6"/>
  <c r="W63" i="6"/>
  <c r="W71" i="6"/>
  <c r="W79" i="6"/>
  <c r="W87" i="6"/>
  <c r="W95" i="6"/>
  <c r="W103" i="6"/>
  <c r="W111" i="6"/>
  <c r="W119" i="6"/>
  <c r="W127" i="6"/>
  <c r="W135" i="6"/>
  <c r="W143" i="6"/>
  <c r="W151" i="6"/>
  <c r="W159" i="6"/>
  <c r="W167" i="6"/>
  <c r="W175" i="6"/>
  <c r="W183" i="6"/>
  <c r="W191" i="6"/>
  <c r="W199" i="6"/>
  <c r="W207" i="6"/>
  <c r="W215" i="6"/>
  <c r="W223" i="6"/>
  <c r="W231" i="6"/>
  <c r="W239" i="6"/>
  <c r="W247" i="6"/>
  <c r="W255" i="6"/>
  <c r="W263" i="6"/>
  <c r="W271" i="6"/>
  <c r="W279" i="6"/>
  <c r="W287" i="6"/>
  <c r="W295" i="6"/>
  <c r="W303" i="6"/>
  <c r="W311" i="6"/>
  <c r="W319" i="6"/>
  <c r="W327" i="6"/>
  <c r="W335" i="6"/>
  <c r="W343" i="6"/>
  <c r="W351" i="6"/>
  <c r="W359" i="6"/>
  <c r="W367" i="6"/>
  <c r="W375" i="6"/>
  <c r="W383" i="6"/>
  <c r="W391" i="6"/>
  <c r="W399" i="6"/>
  <c r="W407" i="6"/>
  <c r="W415" i="6"/>
  <c r="W423" i="6"/>
  <c r="W431" i="6"/>
  <c r="W439" i="6"/>
  <c r="W447" i="6"/>
  <c r="W455" i="6"/>
  <c r="W463" i="6"/>
  <c r="W471" i="6"/>
  <c r="W479" i="6"/>
  <c r="W487" i="6"/>
  <c r="W495" i="6"/>
  <c r="W503" i="6"/>
  <c r="W511" i="6"/>
  <c r="W519" i="6"/>
  <c r="W527" i="6"/>
  <c r="W535" i="6"/>
  <c r="W543" i="6"/>
  <c r="W551" i="6"/>
  <c r="W559" i="6"/>
  <c r="W567" i="6"/>
  <c r="W575" i="6"/>
  <c r="W583" i="6"/>
  <c r="W591" i="6"/>
  <c r="W599" i="6"/>
  <c r="W607" i="6"/>
  <c r="W615" i="6"/>
  <c r="W623" i="6"/>
  <c r="W631" i="6"/>
  <c r="W639" i="6"/>
  <c r="W8" i="6"/>
  <c r="W16" i="6"/>
  <c r="W32" i="6"/>
  <c r="W40" i="6"/>
  <c r="W48" i="6"/>
  <c r="W56" i="6"/>
  <c r="W64" i="6"/>
  <c r="W72" i="6"/>
  <c r="W80" i="6"/>
  <c r="W88" i="6"/>
  <c r="W96" i="6"/>
  <c r="W104" i="6"/>
  <c r="W112" i="6"/>
  <c r="W120" i="6"/>
  <c r="W128" i="6"/>
  <c r="W136" i="6"/>
  <c r="W144" i="6"/>
  <c r="W152" i="6"/>
  <c r="W160" i="6"/>
  <c r="W176" i="6"/>
  <c r="W184" i="6"/>
  <c r="W192" i="6"/>
  <c r="W200" i="6"/>
  <c r="W208" i="6"/>
  <c r="W216" i="6"/>
  <c r="W224" i="6"/>
  <c r="W232" i="6"/>
  <c r="W240" i="6"/>
  <c r="W248" i="6"/>
  <c r="W256" i="6"/>
  <c r="W264" i="6"/>
  <c r="W272" i="6"/>
  <c r="W280" i="6"/>
  <c r="W288" i="6"/>
  <c r="W296" i="6"/>
  <c r="W304" i="6"/>
  <c r="W312" i="6"/>
  <c r="W320" i="6"/>
  <c r="W328" i="6"/>
  <c r="W336" i="6"/>
  <c r="W344" i="6"/>
  <c r="W352" i="6"/>
  <c r="W360" i="6"/>
  <c r="W368" i="6"/>
  <c r="W376" i="6"/>
  <c r="W384" i="6"/>
  <c r="W392" i="6"/>
  <c r="W400" i="6"/>
  <c r="W408" i="6"/>
  <c r="W416" i="6"/>
  <c r="W424" i="6"/>
  <c r="W432" i="6"/>
  <c r="W440" i="6"/>
  <c r="W448" i="6"/>
  <c r="W456" i="6"/>
  <c r="W464" i="6"/>
  <c r="W472" i="6"/>
  <c r="W480" i="6"/>
  <c r="W488" i="6"/>
  <c r="W496" i="6"/>
  <c r="W504" i="6"/>
  <c r="W512" i="6"/>
  <c r="W520" i="6"/>
  <c r="W528" i="6"/>
  <c r="W536" i="6"/>
  <c r="W544" i="6"/>
  <c r="W552" i="6"/>
  <c r="W560" i="6"/>
  <c r="W568" i="6"/>
  <c r="W576" i="6"/>
  <c r="W584" i="6"/>
  <c r="W592" i="6"/>
  <c r="W600" i="6"/>
  <c r="W608" i="6"/>
  <c r="W616" i="6"/>
  <c r="W624" i="6"/>
  <c r="W632" i="6"/>
  <c r="W640" i="6"/>
  <c r="W648" i="6"/>
  <c r="W656" i="6"/>
  <c r="W664" i="6"/>
  <c r="W672" i="6"/>
  <c r="W680" i="6"/>
  <c r="W688" i="6"/>
  <c r="W696" i="6"/>
  <c r="W9" i="6"/>
  <c r="W17" i="6"/>
  <c r="W33" i="6"/>
  <c r="W41" i="6"/>
  <c r="W49" i="6"/>
  <c r="W57" i="6"/>
  <c r="W65" i="6"/>
  <c r="W73" i="6"/>
  <c r="W81" i="6"/>
  <c r="W89" i="6"/>
  <c r="W97" i="6"/>
  <c r="W105" i="6"/>
  <c r="W113" i="6"/>
  <c r="W121" i="6"/>
  <c r="W129" i="6"/>
  <c r="W137" i="6"/>
  <c r="W145" i="6"/>
  <c r="W153" i="6"/>
  <c r="W161" i="6"/>
  <c r="W177" i="6"/>
  <c r="W185" i="6"/>
  <c r="W193" i="6"/>
  <c r="W201" i="6"/>
  <c r="W209" i="6"/>
  <c r="W217" i="6"/>
  <c r="W225" i="6"/>
  <c r="W233" i="6"/>
  <c r="W241" i="6"/>
  <c r="W249" i="6"/>
  <c r="W257" i="6"/>
  <c r="W265" i="6"/>
  <c r="W273" i="6"/>
  <c r="W281" i="6"/>
  <c r="W289" i="6"/>
  <c r="W297" i="6"/>
  <c r="W305" i="6"/>
  <c r="W313" i="6"/>
  <c r="W321" i="6"/>
  <c r="W329" i="6"/>
  <c r="W337" i="6"/>
  <c r="W345" i="6"/>
  <c r="W353" i="6"/>
  <c r="W361" i="6"/>
  <c r="W369" i="6"/>
  <c r="W377" i="6"/>
  <c r="W385" i="6"/>
  <c r="W393" i="6"/>
  <c r="W401" i="6"/>
  <c r="W409" i="6"/>
  <c r="W417" i="6"/>
  <c r="W425" i="6"/>
  <c r="W433" i="6"/>
  <c r="W441" i="6"/>
  <c r="W449" i="6"/>
  <c r="W457" i="6"/>
  <c r="W465" i="6"/>
  <c r="W473" i="6"/>
  <c r="W481" i="6"/>
  <c r="W489" i="6"/>
  <c r="W497" i="6"/>
  <c r="W505" i="6"/>
  <c r="W513" i="6"/>
  <c r="W521" i="6"/>
  <c r="W529" i="6"/>
  <c r="W537" i="6"/>
  <c r="W545" i="6"/>
  <c r="W553" i="6"/>
  <c r="W561" i="6"/>
  <c r="W569" i="6"/>
  <c r="W577" i="6"/>
  <c r="W585" i="6"/>
  <c r="W593" i="6"/>
  <c r="W601" i="6"/>
  <c r="W609" i="6"/>
  <c r="W617" i="6"/>
  <c r="W625" i="6"/>
  <c r="W633" i="6"/>
  <c r="W641" i="6"/>
  <c r="W649" i="6"/>
  <c r="W657" i="6"/>
  <c r="W665" i="6"/>
  <c r="W673" i="6"/>
  <c r="W681" i="6"/>
  <c r="W689" i="6"/>
  <c r="W697" i="6"/>
  <c r="W10" i="6"/>
  <c r="W74" i="6"/>
  <c r="W138" i="6"/>
  <c r="W186" i="6"/>
  <c r="W234" i="6"/>
  <c r="W298" i="6"/>
  <c r="W354" i="6"/>
  <c r="W402" i="6"/>
  <c r="W466" i="6"/>
  <c r="W530" i="6"/>
  <c r="W594" i="6"/>
  <c r="W650" i="6"/>
  <c r="W679" i="6"/>
  <c r="W699" i="6"/>
  <c r="W710" i="6"/>
  <c r="W718" i="6"/>
  <c r="W726" i="6"/>
  <c r="W742" i="6"/>
  <c r="W750" i="6"/>
  <c r="W758" i="6"/>
  <c r="W774" i="6"/>
  <c r="W782" i="6"/>
  <c r="W790" i="6"/>
  <c r="W798" i="6"/>
  <c r="W806" i="6"/>
  <c r="W814" i="6"/>
  <c r="W822" i="6"/>
  <c r="W830" i="6"/>
  <c r="W838" i="6"/>
  <c r="W846" i="6"/>
  <c r="W854" i="6"/>
  <c r="W862" i="6"/>
  <c r="W870" i="6"/>
  <c r="W878" i="6"/>
  <c r="W886" i="6"/>
  <c r="W894" i="6"/>
  <c r="W902" i="6"/>
  <c r="W910" i="6"/>
  <c r="W918" i="6"/>
  <c r="W926" i="6"/>
  <c r="W934" i="6"/>
  <c r="W942" i="6"/>
  <c r="W950" i="6"/>
  <c r="W958" i="6"/>
  <c r="W966" i="6"/>
  <c r="W974" i="6"/>
  <c r="W982" i="6"/>
  <c r="W990" i="6"/>
  <c r="W998" i="6"/>
  <c r="W1006" i="6"/>
  <c r="V7" i="6"/>
  <c r="V15" i="6"/>
  <c r="V39" i="6"/>
  <c r="V47" i="6"/>
  <c r="V55" i="6"/>
  <c r="V63" i="6"/>
  <c r="V71" i="6"/>
  <c r="V79" i="6"/>
  <c r="V87" i="6"/>
  <c r="V95" i="6"/>
  <c r="V103" i="6"/>
  <c r="V111" i="6"/>
  <c r="V119" i="6"/>
  <c r="V127" i="6"/>
  <c r="V135" i="6"/>
  <c r="V143" i="6"/>
  <c r="V151" i="6"/>
  <c r="V159" i="6"/>
  <c r="V167" i="6"/>
  <c r="V175" i="6"/>
  <c r="V183" i="6"/>
  <c r="V191" i="6"/>
  <c r="V199" i="6"/>
  <c r="V207" i="6"/>
  <c r="V215" i="6"/>
  <c r="V223" i="6"/>
  <c r="V231" i="6"/>
  <c r="V239" i="6"/>
  <c r="V247" i="6"/>
  <c r="V255" i="6"/>
  <c r="V263" i="6"/>
  <c r="V271" i="6"/>
  <c r="V279" i="6"/>
  <c r="V287" i="6"/>
  <c r="V295" i="6"/>
  <c r="W34" i="6"/>
  <c r="W82" i="6"/>
  <c r="W146" i="6"/>
  <c r="W194" i="6"/>
  <c r="W242" i="6"/>
  <c r="W362" i="6"/>
  <c r="W410" i="6"/>
  <c r="W474" i="6"/>
  <c r="W538" i="6"/>
  <c r="W602" i="6"/>
  <c r="W655" i="6"/>
  <c r="W682" i="6"/>
  <c r="W703" i="6"/>
  <c r="W711" i="6"/>
  <c r="W719" i="6"/>
  <c r="W727" i="6"/>
  <c r="W743" i="6"/>
  <c r="W751" i="6"/>
  <c r="W775" i="6"/>
  <c r="W783" i="6"/>
  <c r="W791" i="6"/>
  <c r="W799" i="6"/>
  <c r="W807" i="6"/>
  <c r="W815" i="6"/>
  <c r="W823" i="6"/>
  <c r="W831" i="6"/>
  <c r="W839" i="6"/>
  <c r="W847" i="6"/>
  <c r="W855" i="6"/>
  <c r="W863" i="6"/>
  <c r="W871" i="6"/>
  <c r="W879" i="6"/>
  <c r="W887" i="6"/>
  <c r="W895" i="6"/>
  <c r="W903" i="6"/>
  <c r="W911" i="6"/>
  <c r="W919" i="6"/>
  <c r="W927" i="6"/>
  <c r="W935" i="6"/>
  <c r="W943" i="6"/>
  <c r="W951" i="6"/>
  <c r="W959" i="6"/>
  <c r="W967" i="6"/>
  <c r="W975" i="6"/>
  <c r="W983" i="6"/>
  <c r="W991" i="6"/>
  <c r="W999" i="6"/>
  <c r="W1007" i="6"/>
  <c r="V8" i="6"/>
  <c r="V16" i="6"/>
  <c r="V32" i="6"/>
  <c r="V40" i="6"/>
  <c r="V48" i="6"/>
  <c r="V56" i="6"/>
  <c r="V64" i="6"/>
  <c r="V72" i="6"/>
  <c r="V80" i="6"/>
  <c r="V88" i="6"/>
  <c r="V96" i="6"/>
  <c r="V104" i="6"/>
  <c r="V112" i="6"/>
  <c r="V120" i="6"/>
  <c r="V128" i="6"/>
  <c r="V136" i="6"/>
  <c r="V144" i="6"/>
  <c r="V152" i="6"/>
  <c r="V160" i="6"/>
  <c r="V176" i="6"/>
  <c r="V184" i="6"/>
  <c r="V192" i="6"/>
  <c r="V200" i="6"/>
  <c r="V208" i="6"/>
  <c r="V216" i="6"/>
  <c r="V224" i="6"/>
  <c r="V232" i="6"/>
  <c r="V240" i="6"/>
  <c r="V248" i="6"/>
  <c r="V256" i="6"/>
  <c r="V264" i="6"/>
  <c r="V272" i="6"/>
  <c r="V280" i="6"/>
  <c r="V288" i="6"/>
  <c r="V296" i="6"/>
  <c r="W42" i="6"/>
  <c r="W90" i="6"/>
  <c r="W154" i="6"/>
  <c r="W202" i="6"/>
  <c r="W250" i="6"/>
  <c r="W306" i="6"/>
  <c r="W370" i="6"/>
  <c r="W418" i="6"/>
  <c r="W482" i="6"/>
  <c r="W546" i="6"/>
  <c r="W610" i="6"/>
  <c r="W658" i="6"/>
  <c r="W683" i="6"/>
  <c r="W704" i="6"/>
  <c r="W712" i="6"/>
  <c r="W720" i="6"/>
  <c r="W728" i="6"/>
  <c r="W744" i="6"/>
  <c r="W752" i="6"/>
  <c r="W776" i="6"/>
  <c r="W784" i="6"/>
  <c r="W792" i="6"/>
  <c r="W800" i="6"/>
  <c r="W808" i="6"/>
  <c r="W816" i="6"/>
  <c r="W824" i="6"/>
  <c r="W832" i="6"/>
  <c r="W840" i="6"/>
  <c r="W848" i="6"/>
  <c r="W856" i="6"/>
  <c r="W864" i="6"/>
  <c r="W872" i="6"/>
  <c r="W880" i="6"/>
  <c r="W888" i="6"/>
  <c r="W896" i="6"/>
  <c r="W904" i="6"/>
  <c r="W912" i="6"/>
  <c r="W920" i="6"/>
  <c r="W928" i="6"/>
  <c r="W936" i="6"/>
  <c r="W944" i="6"/>
  <c r="W952" i="6"/>
  <c r="W960" i="6"/>
  <c r="W968" i="6"/>
  <c r="W976" i="6"/>
  <c r="W984" i="6"/>
  <c r="W992" i="6"/>
  <c r="W1000" i="6"/>
  <c r="W1008" i="6"/>
  <c r="V9" i="6"/>
  <c r="V17" i="6"/>
  <c r="V33" i="6"/>
  <c r="V41" i="6"/>
  <c r="V49" i="6"/>
  <c r="V57" i="6"/>
  <c r="V65" i="6"/>
  <c r="V73" i="6"/>
  <c r="V81" i="6"/>
  <c r="V89" i="6"/>
  <c r="V97" i="6"/>
  <c r="V105" i="6"/>
  <c r="V113" i="6"/>
  <c r="V121" i="6"/>
  <c r="V129" i="6"/>
  <c r="V137" i="6"/>
  <c r="V145" i="6"/>
  <c r="V153" i="6"/>
  <c r="V161" i="6"/>
  <c r="V177" i="6"/>
  <c r="V185" i="6"/>
  <c r="V193" i="6"/>
  <c r="V201" i="6"/>
  <c r="V209" i="6"/>
  <c r="V217" i="6"/>
  <c r="V225" i="6"/>
  <c r="V233" i="6"/>
  <c r="V241" i="6"/>
  <c r="V249" i="6"/>
  <c r="V257" i="6"/>
  <c r="V265" i="6"/>
  <c r="V273" i="6"/>
  <c r="V281" i="6"/>
  <c r="V289" i="6"/>
  <c r="V297" i="6"/>
  <c r="W18" i="6"/>
  <c r="W50" i="6"/>
  <c r="W98" i="6"/>
  <c r="W162" i="6"/>
  <c r="W210" i="6"/>
  <c r="W258" i="6"/>
  <c r="W314" i="6"/>
  <c r="W378" i="6"/>
  <c r="W426" i="6"/>
  <c r="W490" i="6"/>
  <c r="W554" i="6"/>
  <c r="W618" i="6"/>
  <c r="W663" i="6"/>
  <c r="W687" i="6"/>
  <c r="W705" i="6"/>
  <c r="W713" i="6"/>
  <c r="W721" i="6"/>
  <c r="W729" i="6"/>
  <c r="W737" i="6"/>
  <c r="W745" i="6"/>
  <c r="W753" i="6"/>
  <c r="W769" i="6"/>
  <c r="W777" i="6"/>
  <c r="W785" i="6"/>
  <c r="W793" i="6"/>
  <c r="W801" i="6"/>
  <c r="W809" i="6"/>
  <c r="W817" i="6"/>
  <c r="W825" i="6"/>
  <c r="W833" i="6"/>
  <c r="W841" i="6"/>
  <c r="W849" i="6"/>
  <c r="W857" i="6"/>
  <c r="W865" i="6"/>
  <c r="W873" i="6"/>
  <c r="W881" i="6"/>
  <c r="W889" i="6"/>
  <c r="W897" i="6"/>
  <c r="W905" i="6"/>
  <c r="W913" i="6"/>
  <c r="W921" i="6"/>
  <c r="W937" i="6"/>
  <c r="W945" i="6"/>
  <c r="W953" i="6"/>
  <c r="W961" i="6"/>
  <c r="W969" i="6"/>
  <c r="W977" i="6"/>
  <c r="W985" i="6"/>
  <c r="W1001" i="6"/>
  <c r="W1009" i="6"/>
  <c r="V10" i="6"/>
  <c r="W122" i="6"/>
  <c r="W170" i="6"/>
  <c r="W282" i="6"/>
  <c r="W338" i="6"/>
  <c r="W450" i="6"/>
  <c r="W514" i="6"/>
  <c r="W578" i="6"/>
  <c r="W642" i="6"/>
  <c r="W674" i="6"/>
  <c r="W695" i="6"/>
  <c r="W708" i="6"/>
  <c r="W716" i="6"/>
  <c r="W724" i="6"/>
  <c r="W732" i="6"/>
  <c r="W740" i="6"/>
  <c r="W748" i="6"/>
  <c r="W756" i="6"/>
  <c r="W772" i="6"/>
  <c r="W780" i="6"/>
  <c r="W788" i="6"/>
  <c r="W796" i="6"/>
  <c r="W804" i="6"/>
  <c r="W812" i="6"/>
  <c r="W820" i="6"/>
  <c r="W828" i="6"/>
  <c r="W836" i="6"/>
  <c r="W844" i="6"/>
  <c r="W852" i="6"/>
  <c r="W860" i="6"/>
  <c r="W868" i="6"/>
  <c r="W876" i="6"/>
  <c r="W884" i="6"/>
  <c r="W892" i="6"/>
  <c r="W900" i="6"/>
  <c r="W908" i="6"/>
  <c r="W916" i="6"/>
  <c r="W924" i="6"/>
  <c r="W932" i="6"/>
  <c r="W940" i="6"/>
  <c r="W948" i="6"/>
  <c r="W956" i="6"/>
  <c r="W964" i="6"/>
  <c r="W972" i="6"/>
  <c r="W980" i="6"/>
  <c r="W988" i="6"/>
  <c r="W1004" i="6"/>
  <c r="V5" i="6"/>
  <c r="V13" i="6"/>
  <c r="V37" i="6"/>
  <c r="V45" i="6"/>
  <c r="V53" i="6"/>
  <c r="V61" i="6"/>
  <c r="V77" i="6"/>
  <c r="V85" i="6"/>
  <c r="V93" i="6"/>
  <c r="V101" i="6"/>
  <c r="V109" i="6"/>
  <c r="V117" i="6"/>
  <c r="V125" i="6"/>
  <c r="V133" i="6"/>
  <c r="V141" i="6"/>
  <c r="V149" i="6"/>
  <c r="V157" i="6"/>
  <c r="V165" i="6"/>
  <c r="V173" i="6"/>
  <c r="V181" i="6"/>
  <c r="V189" i="6"/>
  <c r="V197" i="6"/>
  <c r="V205" i="6"/>
  <c r="V213" i="6"/>
  <c r="V229" i="6"/>
  <c r="V237" i="6"/>
  <c r="V245" i="6"/>
  <c r="V253" i="6"/>
  <c r="V261" i="6"/>
  <c r="V269" i="6"/>
  <c r="V277" i="6"/>
  <c r="V285" i="6"/>
  <c r="V293" i="6"/>
  <c r="V301" i="6"/>
  <c r="W66" i="6"/>
  <c r="W178" i="6"/>
  <c r="W434" i="6"/>
  <c r="W586" i="6"/>
  <c r="W691" i="6"/>
  <c r="W722" i="6"/>
  <c r="W755" i="6"/>
  <c r="W779" i="6"/>
  <c r="W802" i="6"/>
  <c r="W821" i="6"/>
  <c r="W843" i="6"/>
  <c r="W866" i="6"/>
  <c r="W885" i="6"/>
  <c r="W907" i="6"/>
  <c r="W947" i="6"/>
  <c r="W970" i="6"/>
  <c r="W989" i="6"/>
  <c r="W1005" i="6"/>
  <c r="V38" i="6"/>
  <c r="V54" i="6"/>
  <c r="V84" i="6"/>
  <c r="V100" i="6"/>
  <c r="V116" i="6"/>
  <c r="V132" i="6"/>
  <c r="V148" i="6"/>
  <c r="V164" i="6"/>
  <c r="V178" i="6"/>
  <c r="V194" i="6"/>
  <c r="V210" i="6"/>
  <c r="V238" i="6"/>
  <c r="V254" i="6"/>
  <c r="V270" i="6"/>
  <c r="V286" i="6"/>
  <c r="V302" i="6"/>
  <c r="V310" i="6"/>
  <c r="V318" i="6"/>
  <c r="V326" i="6"/>
  <c r="V334" i="6"/>
  <c r="V342" i="6"/>
  <c r="V350" i="6"/>
  <c r="V358" i="6"/>
  <c r="V366" i="6"/>
  <c r="V374" i="6"/>
  <c r="V382" i="6"/>
  <c r="V390" i="6"/>
  <c r="V398" i="6"/>
  <c r="V406" i="6"/>
  <c r="V414" i="6"/>
  <c r="V422" i="6"/>
  <c r="V430" i="6"/>
  <c r="V438" i="6"/>
  <c r="V446" i="6"/>
  <c r="V454" i="6"/>
  <c r="V462" i="6"/>
  <c r="V470" i="6"/>
  <c r="V478" i="6"/>
  <c r="V486" i="6"/>
  <c r="V494" i="6"/>
  <c r="V502" i="6"/>
  <c r="V510" i="6"/>
  <c r="V518" i="6"/>
  <c r="V526" i="6"/>
  <c r="V534" i="6"/>
  <c r="V542" i="6"/>
  <c r="V550" i="6"/>
  <c r="V558" i="6"/>
  <c r="V566" i="6"/>
  <c r="V574" i="6"/>
  <c r="V582" i="6"/>
  <c r="V590" i="6"/>
  <c r="V598" i="6"/>
  <c r="V606" i="6"/>
  <c r="V614" i="6"/>
  <c r="V622" i="6"/>
  <c r="V630" i="6"/>
  <c r="V638" i="6"/>
  <c r="V646" i="6"/>
  <c r="V654" i="6"/>
  <c r="V662" i="6"/>
  <c r="V670" i="6"/>
  <c r="V678" i="6"/>
  <c r="V686" i="6"/>
  <c r="V694" i="6"/>
  <c r="V702" i="6"/>
  <c r="V710" i="6"/>
  <c r="V718" i="6"/>
  <c r="W218" i="6"/>
  <c r="W322" i="6"/>
  <c r="W442" i="6"/>
  <c r="W626" i="6"/>
  <c r="W698" i="6"/>
  <c r="W723" i="6"/>
  <c r="W738" i="6"/>
  <c r="W757" i="6"/>
  <c r="W781" i="6"/>
  <c r="W803" i="6"/>
  <c r="W826" i="6"/>
  <c r="W845" i="6"/>
  <c r="W867" i="6"/>
  <c r="W890" i="6"/>
  <c r="W909" i="6"/>
  <c r="W930" i="6"/>
  <c r="W949" i="6"/>
  <c r="W971" i="6"/>
  <c r="V3" i="6"/>
  <c r="V42" i="6"/>
  <c r="V58" i="6"/>
  <c r="V70" i="6"/>
  <c r="V86" i="6"/>
  <c r="V102" i="6"/>
  <c r="V118" i="6"/>
  <c r="V134" i="6"/>
  <c r="V150" i="6"/>
  <c r="V166" i="6"/>
  <c r="V179" i="6"/>
  <c r="V195" i="6"/>
  <c r="V211" i="6"/>
  <c r="V226" i="6"/>
  <c r="V242" i="6"/>
  <c r="V258" i="6"/>
  <c r="V274" i="6"/>
  <c r="V290" i="6"/>
  <c r="V303" i="6"/>
  <c r="V311" i="6"/>
  <c r="V319" i="6"/>
  <c r="V327" i="6"/>
  <c r="V335" i="6"/>
  <c r="V343" i="6"/>
  <c r="V351" i="6"/>
  <c r="V359" i="6"/>
  <c r="V367" i="6"/>
  <c r="V375" i="6"/>
  <c r="V383" i="6"/>
  <c r="V391" i="6"/>
  <c r="V399" i="6"/>
  <c r="V407" i="6"/>
  <c r="V415" i="6"/>
  <c r="V423" i="6"/>
  <c r="W330" i="6"/>
  <c r="W458" i="6"/>
  <c r="W634" i="6"/>
  <c r="W706" i="6"/>
  <c r="W725" i="6"/>
  <c r="W739" i="6"/>
  <c r="W786" i="6"/>
  <c r="W805" i="6"/>
  <c r="W827" i="6"/>
  <c r="W850" i="6"/>
  <c r="W869" i="6"/>
  <c r="W891" i="6"/>
  <c r="W914" i="6"/>
  <c r="W931" i="6"/>
  <c r="W954" i="6"/>
  <c r="W973" i="6"/>
  <c r="V4" i="6"/>
  <c r="V43" i="6"/>
  <c r="V59" i="6"/>
  <c r="V74" i="6"/>
  <c r="V90" i="6"/>
  <c r="V106" i="6"/>
  <c r="V122" i="6"/>
  <c r="V138" i="6"/>
  <c r="V154" i="6"/>
  <c r="V180" i="6"/>
  <c r="V196" i="6"/>
  <c r="V212" i="6"/>
  <c r="V227" i="6"/>
  <c r="V243" i="6"/>
  <c r="V259" i="6"/>
  <c r="V275" i="6"/>
  <c r="V291" i="6"/>
  <c r="V304" i="6"/>
  <c r="V312" i="6"/>
  <c r="V320" i="6"/>
  <c r="V328" i="6"/>
  <c r="V336" i="6"/>
  <c r="V344" i="6"/>
  <c r="V352" i="6"/>
  <c r="V360" i="6"/>
  <c r="V368" i="6"/>
  <c r="V376" i="6"/>
  <c r="V384" i="6"/>
  <c r="V392" i="6"/>
  <c r="V400" i="6"/>
  <c r="V408" i="6"/>
  <c r="V416" i="6"/>
  <c r="V424" i="6"/>
  <c r="V432" i="6"/>
  <c r="V440" i="6"/>
  <c r="V448" i="6"/>
  <c r="V456" i="6"/>
  <c r="V464" i="6"/>
  <c r="V472" i="6"/>
  <c r="V480" i="6"/>
  <c r="V488" i="6"/>
  <c r="V496" i="6"/>
  <c r="V504" i="6"/>
  <c r="V512" i="6"/>
  <c r="V520" i="6"/>
  <c r="V528" i="6"/>
  <c r="V536" i="6"/>
  <c r="V544" i="6"/>
  <c r="V552" i="6"/>
  <c r="V560" i="6"/>
  <c r="V568" i="6"/>
  <c r="V576" i="6"/>
  <c r="V584" i="6"/>
  <c r="V592" i="6"/>
  <c r="V600" i="6"/>
  <c r="V608" i="6"/>
  <c r="V616" i="6"/>
  <c r="V624" i="6"/>
  <c r="V632" i="6"/>
  <c r="V640" i="6"/>
  <c r="V648" i="6"/>
  <c r="V656" i="6"/>
  <c r="V664" i="6"/>
  <c r="V672" i="6"/>
  <c r="V680" i="6"/>
  <c r="V688" i="6"/>
  <c r="V696" i="6"/>
  <c r="V704" i="6"/>
  <c r="V712" i="6"/>
  <c r="W106" i="6"/>
  <c r="W346" i="6"/>
  <c r="W498" i="6"/>
  <c r="W647" i="6"/>
  <c r="W707" i="6"/>
  <c r="W730" i="6"/>
  <c r="W741" i="6"/>
  <c r="W787" i="6"/>
  <c r="W810" i="6"/>
  <c r="W829" i="6"/>
  <c r="W851" i="6"/>
  <c r="W874" i="6"/>
  <c r="W893" i="6"/>
  <c r="W915" i="6"/>
  <c r="W933" i="6"/>
  <c r="W955" i="6"/>
  <c r="W978" i="6"/>
  <c r="V6" i="6"/>
  <c r="V44" i="6"/>
  <c r="V60" i="6"/>
  <c r="V75" i="6"/>
  <c r="V91" i="6"/>
  <c r="V107" i="6"/>
  <c r="V123" i="6"/>
  <c r="V139" i="6"/>
  <c r="V155" i="6"/>
  <c r="V182" i="6"/>
  <c r="V198" i="6"/>
  <c r="V214" i="6"/>
  <c r="V228" i="6"/>
  <c r="V244" i="6"/>
  <c r="V260" i="6"/>
  <c r="V276" i="6"/>
  <c r="V292" i="6"/>
  <c r="V305" i="6"/>
  <c r="V313" i="6"/>
  <c r="V321" i="6"/>
  <c r="V329" i="6"/>
  <c r="V337" i="6"/>
  <c r="V345" i="6"/>
  <c r="V353" i="6"/>
  <c r="V361" i="6"/>
  <c r="V369" i="6"/>
  <c r="V377" i="6"/>
  <c r="V385" i="6"/>
  <c r="V393" i="6"/>
  <c r="V401" i="6"/>
  <c r="V409" i="6"/>
  <c r="V417" i="6"/>
  <c r="V425" i="6"/>
  <c r="V433" i="6"/>
  <c r="V441" i="6"/>
  <c r="V449" i="6"/>
  <c r="V457" i="6"/>
  <c r="V465" i="6"/>
  <c r="V473" i="6"/>
  <c r="V481" i="6"/>
  <c r="V489" i="6"/>
  <c r="V497" i="6"/>
  <c r="V505" i="6"/>
  <c r="V513" i="6"/>
  <c r="V521" i="6"/>
  <c r="V529" i="6"/>
  <c r="V537" i="6"/>
  <c r="V545" i="6"/>
  <c r="V553" i="6"/>
  <c r="V561" i="6"/>
  <c r="V569" i="6"/>
  <c r="V577" i="6"/>
  <c r="V585" i="6"/>
  <c r="V593" i="6"/>
  <c r="V601" i="6"/>
  <c r="V609" i="6"/>
  <c r="V617" i="6"/>
  <c r="V625" i="6"/>
  <c r="V633" i="6"/>
  <c r="V641" i="6"/>
  <c r="V649" i="6"/>
  <c r="V657" i="6"/>
  <c r="V665" i="6"/>
  <c r="V673" i="6"/>
  <c r="V681" i="6"/>
  <c r="V689" i="6"/>
  <c r="V697" i="6"/>
  <c r="V705" i="6"/>
  <c r="W114" i="6"/>
  <c r="W226" i="6"/>
  <c r="W506" i="6"/>
  <c r="W666" i="6"/>
  <c r="W709" i="6"/>
  <c r="W731" i="6"/>
  <c r="W746" i="6"/>
  <c r="W770" i="6"/>
  <c r="W789" i="6"/>
  <c r="W811" i="6"/>
  <c r="W834" i="6"/>
  <c r="W853" i="6"/>
  <c r="W875" i="6"/>
  <c r="W898" i="6"/>
  <c r="W917" i="6"/>
  <c r="W938" i="6"/>
  <c r="W957" i="6"/>
  <c r="W979" i="6"/>
  <c r="V11" i="6"/>
  <c r="V46" i="6"/>
  <c r="V62" i="6"/>
  <c r="V76" i="6"/>
  <c r="V92" i="6"/>
  <c r="V108" i="6"/>
  <c r="V124" i="6"/>
  <c r="V140" i="6"/>
  <c r="V156" i="6"/>
  <c r="V170" i="6"/>
  <c r="V186" i="6"/>
  <c r="V202" i="6"/>
  <c r="V218" i="6"/>
  <c r="V230" i="6"/>
  <c r="V246" i="6"/>
  <c r="V262" i="6"/>
  <c r="V278" i="6"/>
  <c r="V294" i="6"/>
  <c r="V306" i="6"/>
  <c r="V314" i="6"/>
  <c r="V322" i="6"/>
  <c r="V330" i="6"/>
  <c r="V338" i="6"/>
  <c r="V346" i="6"/>
  <c r="V354" i="6"/>
  <c r="V362" i="6"/>
  <c r="V370" i="6"/>
  <c r="V378" i="6"/>
  <c r="V394" i="6"/>
  <c r="V402" i="6"/>
  <c r="V410" i="6"/>
  <c r="V418" i="6"/>
  <c r="W274" i="6"/>
  <c r="W562" i="6"/>
  <c r="W675" i="6"/>
  <c r="W715" i="6"/>
  <c r="W749" i="6"/>
  <c r="W773" i="6"/>
  <c r="W795" i="6"/>
  <c r="W818" i="6"/>
  <c r="W837" i="6"/>
  <c r="W859" i="6"/>
  <c r="W882" i="6"/>
  <c r="W901" i="6"/>
  <c r="W923" i="6"/>
  <c r="W941" i="6"/>
  <c r="W963" i="6"/>
  <c r="W986" i="6"/>
  <c r="W1002" i="6"/>
  <c r="V35" i="6"/>
  <c r="V51" i="6"/>
  <c r="V67" i="6"/>
  <c r="V82" i="6"/>
  <c r="V98" i="6"/>
  <c r="V114" i="6"/>
  <c r="V130" i="6"/>
  <c r="V146" i="6"/>
  <c r="V162" i="6"/>
  <c r="V172" i="6"/>
  <c r="V188" i="6"/>
  <c r="V204" i="6"/>
  <c r="V220" i="6"/>
  <c r="V235" i="6"/>
  <c r="V251" i="6"/>
  <c r="V267" i="6"/>
  <c r="V283" i="6"/>
  <c r="V308" i="6"/>
  <c r="V316" i="6"/>
  <c r="V324" i="6"/>
  <c r="V332" i="6"/>
  <c r="V340" i="6"/>
  <c r="V348" i="6"/>
  <c r="V356" i="6"/>
  <c r="V364" i="6"/>
  <c r="V372" i="6"/>
  <c r="V380" i="6"/>
  <c r="V396" i="6"/>
  <c r="V404" i="6"/>
  <c r="V412" i="6"/>
  <c r="V420" i="6"/>
  <c r="V428" i="6"/>
  <c r="V436" i="6"/>
  <c r="V444" i="6"/>
  <c r="V452" i="6"/>
  <c r="V460" i="6"/>
  <c r="V468" i="6"/>
  <c r="V476" i="6"/>
  <c r="V484" i="6"/>
  <c r="V492" i="6"/>
  <c r="V500" i="6"/>
  <c r="V508" i="6"/>
  <c r="V516" i="6"/>
  <c r="V524" i="6"/>
  <c r="V532" i="6"/>
  <c r="V540" i="6"/>
  <c r="V548" i="6"/>
  <c r="V556" i="6"/>
  <c r="V564" i="6"/>
  <c r="V572" i="6"/>
  <c r="V580" i="6"/>
  <c r="V588" i="6"/>
  <c r="V596" i="6"/>
  <c r="V604" i="6"/>
  <c r="V612" i="6"/>
  <c r="V620" i="6"/>
  <c r="V628" i="6"/>
  <c r="V636" i="6"/>
  <c r="V644" i="6"/>
  <c r="V652" i="6"/>
  <c r="V660" i="6"/>
  <c r="V668" i="6"/>
  <c r="V676" i="6"/>
  <c r="V684" i="6"/>
  <c r="V692" i="6"/>
  <c r="V700" i="6"/>
  <c r="V708" i="6"/>
  <c r="V716" i="6"/>
  <c r="W290" i="6"/>
  <c r="W671" i="6"/>
  <c r="W747" i="6"/>
  <c r="W813" i="6"/>
  <c r="W899" i="6"/>
  <c r="W965" i="6"/>
  <c r="W1003" i="6"/>
  <c r="V78" i="6"/>
  <c r="V142" i="6"/>
  <c r="V187" i="6"/>
  <c r="V236" i="6"/>
  <c r="V331" i="6"/>
  <c r="V363" i="6"/>
  <c r="V419" i="6"/>
  <c r="V437" i="6"/>
  <c r="V453" i="6"/>
  <c r="V469" i="6"/>
  <c r="V485" i="6"/>
  <c r="V501" i="6"/>
  <c r="V517" i="6"/>
  <c r="V533" i="6"/>
  <c r="V549" i="6"/>
  <c r="V565" i="6"/>
  <c r="V581" i="6"/>
  <c r="V597" i="6"/>
  <c r="V613" i="6"/>
  <c r="V629" i="6"/>
  <c r="V645" i="6"/>
  <c r="V661" i="6"/>
  <c r="V677" i="6"/>
  <c r="V693" i="6"/>
  <c r="V709" i="6"/>
  <c r="V721" i="6"/>
  <c r="V729" i="6"/>
  <c r="V737" i="6"/>
  <c r="V745" i="6"/>
  <c r="V753" i="6"/>
  <c r="V769" i="6"/>
  <c r="V777" i="6"/>
  <c r="V785" i="6"/>
  <c r="V793" i="6"/>
  <c r="V801" i="6"/>
  <c r="V809" i="6"/>
  <c r="V817" i="6"/>
  <c r="V825" i="6"/>
  <c r="V833" i="6"/>
  <c r="V841" i="6"/>
  <c r="V849" i="6"/>
  <c r="V857" i="6"/>
  <c r="V865" i="6"/>
  <c r="V873" i="6"/>
  <c r="V881" i="6"/>
  <c r="V889" i="6"/>
  <c r="V897" i="6"/>
  <c r="V905" i="6"/>
  <c r="V913" i="6"/>
  <c r="V921" i="6"/>
  <c r="V937" i="6"/>
  <c r="V945" i="6"/>
  <c r="V953" i="6"/>
  <c r="V961" i="6"/>
  <c r="V969" i="6"/>
  <c r="V977" i="6"/>
  <c r="V985" i="6"/>
  <c r="W690" i="6"/>
  <c r="W754" i="6"/>
  <c r="W819" i="6"/>
  <c r="W906" i="6"/>
  <c r="W981" i="6"/>
  <c r="V34" i="6"/>
  <c r="V83" i="6"/>
  <c r="V147" i="6"/>
  <c r="V190" i="6"/>
  <c r="V250" i="6"/>
  <c r="V300" i="6"/>
  <c r="V333" i="6"/>
  <c r="V365" i="6"/>
  <c r="V389" i="6"/>
  <c r="V421" i="6"/>
  <c r="V439" i="6"/>
  <c r="V455" i="6"/>
  <c r="V471" i="6"/>
  <c r="V487" i="6"/>
  <c r="V503" i="6"/>
  <c r="V519" i="6"/>
  <c r="V535" i="6"/>
  <c r="V551" i="6"/>
  <c r="V567" i="6"/>
  <c r="V583" i="6"/>
  <c r="V599" i="6"/>
  <c r="V615" i="6"/>
  <c r="V631" i="6"/>
  <c r="V647" i="6"/>
  <c r="V663" i="6"/>
  <c r="V679" i="6"/>
  <c r="V695" i="6"/>
  <c r="V711" i="6"/>
  <c r="V722" i="6"/>
  <c r="V730" i="6"/>
  <c r="V738" i="6"/>
  <c r="V746" i="6"/>
  <c r="V754" i="6"/>
  <c r="V770" i="6"/>
  <c r="V778" i="6"/>
  <c r="V786" i="6"/>
  <c r="V802" i="6"/>
  <c r="V810" i="6"/>
  <c r="V818" i="6"/>
  <c r="V826" i="6"/>
  <c r="V834" i="6"/>
  <c r="V842" i="6"/>
  <c r="V850" i="6"/>
  <c r="V858" i="6"/>
  <c r="V866" i="6"/>
  <c r="V874" i="6"/>
  <c r="V882" i="6"/>
  <c r="V890" i="6"/>
  <c r="V898" i="6"/>
  <c r="V906" i="6"/>
  <c r="V914" i="6"/>
  <c r="V922" i="6"/>
  <c r="V930" i="6"/>
  <c r="V938" i="6"/>
  <c r="V946" i="6"/>
  <c r="V954" i="6"/>
  <c r="V962" i="6"/>
  <c r="V970" i="6"/>
  <c r="V978" i="6"/>
  <c r="V986" i="6"/>
  <c r="V1002" i="6"/>
  <c r="U3" i="6"/>
  <c r="U11" i="6"/>
  <c r="U35" i="6"/>
  <c r="U43" i="6"/>
  <c r="U51" i="6"/>
  <c r="U59" i="6"/>
  <c r="U67" i="6"/>
  <c r="U75" i="6"/>
  <c r="U83" i="6"/>
  <c r="U91" i="6"/>
  <c r="U99" i="6"/>
  <c r="U107" i="6"/>
  <c r="U115" i="6"/>
  <c r="U123" i="6"/>
  <c r="U131" i="6"/>
  <c r="U139" i="6"/>
  <c r="U147" i="6"/>
  <c r="U155" i="6"/>
  <c r="U163" i="6"/>
  <c r="W130" i="6"/>
  <c r="W714" i="6"/>
  <c r="W835" i="6"/>
  <c r="W922" i="6"/>
  <c r="W987" i="6"/>
  <c r="V36" i="6"/>
  <c r="V94" i="6"/>
  <c r="V158" i="6"/>
  <c r="V203" i="6"/>
  <c r="V252" i="6"/>
  <c r="V307" i="6"/>
  <c r="V339" i="6"/>
  <c r="V371" i="6"/>
  <c r="V395" i="6"/>
  <c r="V426" i="6"/>
  <c r="V442" i="6"/>
  <c r="V458" i="6"/>
  <c r="V474" i="6"/>
  <c r="V490" i="6"/>
  <c r="V506" i="6"/>
  <c r="V522" i="6"/>
  <c r="V538" i="6"/>
  <c r="V554" i="6"/>
  <c r="V570" i="6"/>
  <c r="V586" i="6"/>
  <c r="V602" i="6"/>
  <c r="V618" i="6"/>
  <c r="V634" i="6"/>
  <c r="V650" i="6"/>
  <c r="V666" i="6"/>
  <c r="V682" i="6"/>
  <c r="V698" i="6"/>
  <c r="V713" i="6"/>
  <c r="V723" i="6"/>
  <c r="V731" i="6"/>
  <c r="V739" i="6"/>
  <c r="V747" i="6"/>
  <c r="V755" i="6"/>
  <c r="V771" i="6"/>
  <c r="V779" i="6"/>
  <c r="V787" i="6"/>
  <c r="V795" i="6"/>
  <c r="V803" i="6"/>
  <c r="V811" i="6"/>
  <c r="V819" i="6"/>
  <c r="V827" i="6"/>
  <c r="V835" i="6"/>
  <c r="V843" i="6"/>
  <c r="V851" i="6"/>
  <c r="V859" i="6"/>
  <c r="V867" i="6"/>
  <c r="V875" i="6"/>
  <c r="V883" i="6"/>
  <c r="V891" i="6"/>
  <c r="V899" i="6"/>
  <c r="V907" i="6"/>
  <c r="V915" i="6"/>
  <c r="V923" i="6"/>
  <c r="V931" i="6"/>
  <c r="V939" i="6"/>
  <c r="V947" i="6"/>
  <c r="V955" i="6"/>
  <c r="V963" i="6"/>
  <c r="V971" i="6"/>
  <c r="V979" i="6"/>
  <c r="V987" i="6"/>
  <c r="V1003" i="6"/>
  <c r="U4" i="6"/>
  <c r="U36" i="6"/>
  <c r="U44" i="6"/>
  <c r="W717" i="6"/>
  <c r="W842" i="6"/>
  <c r="W925" i="6"/>
  <c r="V18" i="6"/>
  <c r="V50" i="6"/>
  <c r="V99" i="6"/>
  <c r="V163" i="6"/>
  <c r="V206" i="6"/>
  <c r="V266" i="6"/>
  <c r="V309" i="6"/>
  <c r="V341" i="6"/>
  <c r="V373" i="6"/>
  <c r="V397" i="6"/>
  <c r="V427" i="6"/>
  <c r="V443" i="6"/>
  <c r="V459" i="6"/>
  <c r="V475" i="6"/>
  <c r="V491" i="6"/>
  <c r="V507" i="6"/>
  <c r="V523" i="6"/>
  <c r="V539" i="6"/>
  <c r="V555" i="6"/>
  <c r="V571" i="6"/>
  <c r="V587" i="6"/>
  <c r="V603" i="6"/>
  <c r="V619" i="6"/>
  <c r="V635" i="6"/>
  <c r="V651" i="6"/>
  <c r="V667" i="6"/>
  <c r="V683" i="6"/>
  <c r="V699" i="6"/>
  <c r="V714" i="6"/>
  <c r="V724" i="6"/>
  <c r="V732" i="6"/>
  <c r="V740" i="6"/>
  <c r="V748" i="6"/>
  <c r="V756" i="6"/>
  <c r="V772" i="6"/>
  <c r="V780" i="6"/>
  <c r="V788" i="6"/>
  <c r="V796" i="6"/>
  <c r="V804" i="6"/>
  <c r="V812" i="6"/>
  <c r="V820" i="6"/>
  <c r="V828" i="6"/>
  <c r="V836" i="6"/>
  <c r="V844" i="6"/>
  <c r="V852" i="6"/>
  <c r="V860" i="6"/>
  <c r="V868" i="6"/>
  <c r="V876" i="6"/>
  <c r="V884" i="6"/>
  <c r="V892" i="6"/>
  <c r="V900" i="6"/>
  <c r="V908" i="6"/>
  <c r="V916" i="6"/>
  <c r="V924" i="6"/>
  <c r="V932" i="6"/>
  <c r="V940" i="6"/>
  <c r="V948" i="6"/>
  <c r="V956" i="6"/>
  <c r="V964" i="6"/>
  <c r="V972" i="6"/>
  <c r="V980" i="6"/>
  <c r="V988" i="6"/>
  <c r="V1004" i="6"/>
  <c r="U5" i="6"/>
  <c r="U13" i="6"/>
  <c r="U37" i="6"/>
  <c r="U45" i="6"/>
  <c r="U53" i="6"/>
  <c r="U61" i="6"/>
  <c r="U77" i="6"/>
  <c r="U85" i="6"/>
  <c r="U93" i="6"/>
  <c r="U101" i="6"/>
  <c r="U109" i="6"/>
  <c r="U117" i="6"/>
  <c r="U125" i="6"/>
  <c r="U133" i="6"/>
  <c r="U141" i="6"/>
  <c r="U149" i="6"/>
  <c r="U157" i="6"/>
  <c r="U165" i="6"/>
  <c r="W733" i="6"/>
  <c r="W771" i="6"/>
  <c r="W858" i="6"/>
  <c r="V52" i="6"/>
  <c r="V110" i="6"/>
  <c r="V219" i="6"/>
  <c r="V268" i="6"/>
  <c r="V315" i="6"/>
  <c r="V347" i="6"/>
  <c r="V379" i="6"/>
  <c r="V403" i="6"/>
  <c r="V429" i="6"/>
  <c r="V445" i="6"/>
  <c r="V461" i="6"/>
  <c r="V477" i="6"/>
  <c r="V493" i="6"/>
  <c r="V509" i="6"/>
  <c r="V525" i="6"/>
  <c r="V541" i="6"/>
  <c r="V557" i="6"/>
  <c r="V573" i="6"/>
  <c r="V589" i="6"/>
  <c r="V605" i="6"/>
  <c r="V621" i="6"/>
  <c r="V637" i="6"/>
  <c r="V653" i="6"/>
  <c r="V669" i="6"/>
  <c r="V685" i="6"/>
  <c r="V701" i="6"/>
  <c r="V715" i="6"/>
  <c r="V725" i="6"/>
  <c r="V733" i="6"/>
  <c r="V741" i="6"/>
  <c r="V749" i="6"/>
  <c r="V757" i="6"/>
  <c r="V773" i="6"/>
  <c r="V781" i="6"/>
  <c r="V789" i="6"/>
  <c r="V797" i="6"/>
  <c r="V805" i="6"/>
  <c r="V813" i="6"/>
  <c r="V821" i="6"/>
  <c r="V829" i="6"/>
  <c r="V837" i="6"/>
  <c r="V845" i="6"/>
  <c r="V853" i="6"/>
  <c r="V861" i="6"/>
  <c r="V869" i="6"/>
  <c r="V877" i="6"/>
  <c r="V885" i="6"/>
  <c r="V893" i="6"/>
  <c r="V901" i="6"/>
  <c r="V909" i="6"/>
  <c r="V917" i="6"/>
  <c r="V925" i="6"/>
  <c r="V933" i="6"/>
  <c r="V941" i="6"/>
  <c r="V949" i="6"/>
  <c r="V957" i="6"/>
  <c r="V965" i="6"/>
  <c r="V973" i="6"/>
  <c r="V981" i="6"/>
  <c r="W394" i="6"/>
  <c r="W778" i="6"/>
  <c r="W861" i="6"/>
  <c r="W939" i="6"/>
  <c r="V66" i="6"/>
  <c r="V115" i="6"/>
  <c r="V282" i="6"/>
  <c r="V317" i="6"/>
  <c r="V349" i="6"/>
  <c r="V381" i="6"/>
  <c r="V405" i="6"/>
  <c r="V431" i="6"/>
  <c r="V447" i="6"/>
  <c r="V463" i="6"/>
  <c r="V479" i="6"/>
  <c r="V495" i="6"/>
  <c r="V511" i="6"/>
  <c r="V527" i="6"/>
  <c r="V543" i="6"/>
  <c r="V559" i="6"/>
  <c r="V575" i="6"/>
  <c r="V591" i="6"/>
  <c r="V607" i="6"/>
  <c r="V623" i="6"/>
  <c r="V639" i="6"/>
  <c r="V655" i="6"/>
  <c r="V671" i="6"/>
  <c r="V687" i="6"/>
  <c r="V703" i="6"/>
  <c r="V717" i="6"/>
  <c r="V726" i="6"/>
  <c r="V742" i="6"/>
  <c r="V750" i="6"/>
  <c r="V758" i="6"/>
  <c r="V774" i="6"/>
  <c r="V782" i="6"/>
  <c r="V790" i="6"/>
  <c r="V798" i="6"/>
  <c r="V806" i="6"/>
  <c r="V814" i="6"/>
  <c r="V822" i="6"/>
  <c r="V830" i="6"/>
  <c r="V838" i="6"/>
  <c r="V846" i="6"/>
  <c r="V854" i="6"/>
  <c r="V862" i="6"/>
  <c r="V870" i="6"/>
  <c r="V878" i="6"/>
  <c r="V886" i="6"/>
  <c r="V894" i="6"/>
  <c r="V902" i="6"/>
  <c r="V910" i="6"/>
  <c r="V918" i="6"/>
  <c r="V926" i="6"/>
  <c r="V934" i="6"/>
  <c r="V942" i="6"/>
  <c r="V950" i="6"/>
  <c r="V958" i="6"/>
  <c r="V966" i="6"/>
  <c r="V974" i="6"/>
  <c r="V982" i="6"/>
  <c r="V990" i="6"/>
  <c r="V998" i="6"/>
  <c r="V1006" i="6"/>
  <c r="U7" i="6"/>
  <c r="U15" i="6"/>
  <c r="U39" i="6"/>
  <c r="U47" i="6"/>
  <c r="U55" i="6"/>
  <c r="U63" i="6"/>
  <c r="U71" i="6"/>
  <c r="U79" i="6"/>
  <c r="U87" i="6"/>
  <c r="U95" i="6"/>
  <c r="U103" i="6"/>
  <c r="U111" i="6"/>
  <c r="U119" i="6"/>
  <c r="U127" i="6"/>
  <c r="U135" i="6"/>
  <c r="U143" i="6"/>
  <c r="U151" i="6"/>
  <c r="U159" i="6"/>
  <c r="U167" i="6"/>
  <c r="W962" i="6"/>
  <c r="V131" i="6"/>
  <c r="V284" i="6"/>
  <c r="V466" i="6"/>
  <c r="V530" i="6"/>
  <c r="V594" i="6"/>
  <c r="V658" i="6"/>
  <c r="V719" i="6"/>
  <c r="V744" i="6"/>
  <c r="V784" i="6"/>
  <c r="V815" i="6"/>
  <c r="V847" i="6"/>
  <c r="V879" i="6"/>
  <c r="V911" i="6"/>
  <c r="V936" i="6"/>
  <c r="V968" i="6"/>
  <c r="V1005" i="6"/>
  <c r="U42" i="6"/>
  <c r="U57" i="6"/>
  <c r="U81" i="6"/>
  <c r="U94" i="6"/>
  <c r="U106" i="6"/>
  <c r="U120" i="6"/>
  <c r="U132" i="6"/>
  <c r="U145" i="6"/>
  <c r="U158" i="6"/>
  <c r="U170" i="6"/>
  <c r="U178" i="6"/>
  <c r="U186" i="6"/>
  <c r="V298" i="6"/>
  <c r="V467" i="6"/>
  <c r="V531" i="6"/>
  <c r="V595" i="6"/>
  <c r="V659" i="6"/>
  <c r="V720" i="6"/>
  <c r="V751" i="6"/>
  <c r="V791" i="6"/>
  <c r="V816" i="6"/>
  <c r="V848" i="6"/>
  <c r="V880" i="6"/>
  <c r="V912" i="6"/>
  <c r="V943" i="6"/>
  <c r="V975" i="6"/>
  <c r="V1007" i="6"/>
  <c r="U46" i="6"/>
  <c r="U58" i="6"/>
  <c r="U70" i="6"/>
  <c r="U82" i="6"/>
  <c r="U96" i="6"/>
  <c r="U108" i="6"/>
  <c r="U121" i="6"/>
  <c r="U134" i="6"/>
  <c r="U146" i="6"/>
  <c r="U160" i="6"/>
  <c r="U171" i="6"/>
  <c r="U179" i="6"/>
  <c r="U187" i="6"/>
  <c r="U195" i="6"/>
  <c r="U203" i="6"/>
  <c r="U211" i="6"/>
  <c r="U219" i="6"/>
  <c r="U227" i="6"/>
  <c r="U235" i="6"/>
  <c r="U243" i="6"/>
  <c r="U251" i="6"/>
  <c r="U259" i="6"/>
  <c r="U267" i="6"/>
  <c r="U275" i="6"/>
  <c r="U283" i="6"/>
  <c r="U291" i="6"/>
  <c r="U307" i="6"/>
  <c r="U315" i="6"/>
  <c r="U323" i="6"/>
  <c r="U331" i="6"/>
  <c r="U339" i="6"/>
  <c r="U347" i="6"/>
  <c r="U355" i="6"/>
  <c r="U363" i="6"/>
  <c r="U371" i="6"/>
  <c r="U379" i="6"/>
  <c r="U395" i="6"/>
  <c r="U403" i="6"/>
  <c r="U411" i="6"/>
  <c r="U419" i="6"/>
  <c r="U427" i="6"/>
  <c r="U435" i="6"/>
  <c r="U443" i="6"/>
  <c r="U451" i="6"/>
  <c r="U459" i="6"/>
  <c r="U467" i="6"/>
  <c r="U475" i="6"/>
  <c r="U483" i="6"/>
  <c r="U491" i="6"/>
  <c r="U499" i="6"/>
  <c r="U507" i="6"/>
  <c r="U515" i="6"/>
  <c r="U523" i="6"/>
  <c r="U531" i="6"/>
  <c r="U539" i="6"/>
  <c r="U547" i="6"/>
  <c r="U555" i="6"/>
  <c r="U563" i="6"/>
  <c r="U571" i="6"/>
  <c r="U579" i="6"/>
  <c r="U587" i="6"/>
  <c r="U595" i="6"/>
  <c r="U603" i="6"/>
  <c r="U611" i="6"/>
  <c r="U619" i="6"/>
  <c r="U627" i="6"/>
  <c r="U635" i="6"/>
  <c r="U643" i="6"/>
  <c r="U651" i="6"/>
  <c r="U659" i="6"/>
  <c r="U667" i="6"/>
  <c r="U675" i="6"/>
  <c r="U683" i="6"/>
  <c r="U691" i="6"/>
  <c r="U699" i="6"/>
  <c r="U707" i="6"/>
  <c r="U715" i="6"/>
  <c r="U723" i="6"/>
  <c r="U731" i="6"/>
  <c r="U739" i="6"/>
  <c r="U747" i="6"/>
  <c r="U755" i="6"/>
  <c r="U771" i="6"/>
  <c r="U779" i="6"/>
  <c r="U787" i="6"/>
  <c r="U795" i="6"/>
  <c r="U803" i="6"/>
  <c r="U811" i="6"/>
  <c r="U819" i="6"/>
  <c r="U827" i="6"/>
  <c r="U835" i="6"/>
  <c r="U843" i="6"/>
  <c r="U851" i="6"/>
  <c r="U859" i="6"/>
  <c r="U867" i="6"/>
  <c r="U875" i="6"/>
  <c r="U883" i="6"/>
  <c r="U891" i="6"/>
  <c r="U899" i="6"/>
  <c r="U907" i="6"/>
  <c r="U915" i="6"/>
  <c r="U923" i="6"/>
  <c r="U931" i="6"/>
  <c r="U939" i="6"/>
  <c r="V411" i="6"/>
  <c r="V482" i="6"/>
  <c r="V546" i="6"/>
  <c r="V610" i="6"/>
  <c r="V674" i="6"/>
  <c r="V727" i="6"/>
  <c r="V752" i="6"/>
  <c r="V792" i="6"/>
  <c r="V823" i="6"/>
  <c r="V855" i="6"/>
  <c r="V887" i="6"/>
  <c r="V919" i="6"/>
  <c r="V944" i="6"/>
  <c r="V976" i="6"/>
  <c r="V1008" i="6"/>
  <c r="U16" i="6"/>
  <c r="U32" i="6"/>
  <c r="U48" i="6"/>
  <c r="U60" i="6"/>
  <c r="U72" i="6"/>
  <c r="U84" i="6"/>
  <c r="U97" i="6"/>
  <c r="U110" i="6"/>
  <c r="U122" i="6"/>
  <c r="U136" i="6"/>
  <c r="U148" i="6"/>
  <c r="U161" i="6"/>
  <c r="U172" i="6"/>
  <c r="U180" i="6"/>
  <c r="U188" i="6"/>
  <c r="U196" i="6"/>
  <c r="U204" i="6"/>
  <c r="U212" i="6"/>
  <c r="U220" i="6"/>
  <c r="U228" i="6"/>
  <c r="U236" i="6"/>
  <c r="U244" i="6"/>
  <c r="U252" i="6"/>
  <c r="U260" i="6"/>
  <c r="U268" i="6"/>
  <c r="U276" i="6"/>
  <c r="U284" i="6"/>
  <c r="U292" i="6"/>
  <c r="U300" i="6"/>
  <c r="U308" i="6"/>
  <c r="U316" i="6"/>
  <c r="U324" i="6"/>
  <c r="U332" i="6"/>
  <c r="U340" i="6"/>
  <c r="U348" i="6"/>
  <c r="U356" i="6"/>
  <c r="U364" i="6"/>
  <c r="U372" i="6"/>
  <c r="U380" i="6"/>
  <c r="U396" i="6"/>
  <c r="U404" i="6"/>
  <c r="U412" i="6"/>
  <c r="U420" i="6"/>
  <c r="U428" i="6"/>
  <c r="U436" i="6"/>
  <c r="U444" i="6"/>
  <c r="U452" i="6"/>
  <c r="U460" i="6"/>
  <c r="U468" i="6"/>
  <c r="U476" i="6"/>
  <c r="U484" i="6"/>
  <c r="U492" i="6"/>
  <c r="U500" i="6"/>
  <c r="U508" i="6"/>
  <c r="U516" i="6"/>
  <c r="U524" i="6"/>
  <c r="U532" i="6"/>
  <c r="U540" i="6"/>
  <c r="U548" i="6"/>
  <c r="U556" i="6"/>
  <c r="U564" i="6"/>
  <c r="U572" i="6"/>
  <c r="U580" i="6"/>
  <c r="U588" i="6"/>
  <c r="U596" i="6"/>
  <c r="U604" i="6"/>
  <c r="U612" i="6"/>
  <c r="U620" i="6"/>
  <c r="U628" i="6"/>
  <c r="U636" i="6"/>
  <c r="W522" i="6"/>
  <c r="W797" i="6"/>
  <c r="V171" i="6"/>
  <c r="V323" i="6"/>
  <c r="V413" i="6"/>
  <c r="V483" i="6"/>
  <c r="V547" i="6"/>
  <c r="V611" i="6"/>
  <c r="V675" i="6"/>
  <c r="V728" i="6"/>
  <c r="V824" i="6"/>
  <c r="V856" i="6"/>
  <c r="V888" i="6"/>
  <c r="V920" i="6"/>
  <c r="V951" i="6"/>
  <c r="V983" i="6"/>
  <c r="V1009" i="6"/>
  <c r="U17" i="6"/>
  <c r="U33" i="6"/>
  <c r="U49" i="6"/>
  <c r="U62" i="6"/>
  <c r="U73" i="6"/>
  <c r="U86" i="6"/>
  <c r="U98" i="6"/>
  <c r="U112" i="6"/>
  <c r="U124" i="6"/>
  <c r="U137" i="6"/>
  <c r="U150" i="6"/>
  <c r="U162" i="6"/>
  <c r="U173" i="6"/>
  <c r="U181" i="6"/>
  <c r="U189" i="6"/>
  <c r="U197" i="6"/>
  <c r="U205" i="6"/>
  <c r="U213" i="6"/>
  <c r="U229" i="6"/>
  <c r="U237" i="6"/>
  <c r="U245" i="6"/>
  <c r="U253" i="6"/>
  <c r="U261" i="6"/>
  <c r="U269" i="6"/>
  <c r="U277" i="6"/>
  <c r="U285" i="6"/>
  <c r="U293" i="6"/>
  <c r="U301" i="6"/>
  <c r="U309" i="6"/>
  <c r="U317" i="6"/>
  <c r="U325" i="6"/>
  <c r="U333" i="6"/>
  <c r="U341" i="6"/>
  <c r="U349" i="6"/>
  <c r="U357" i="6"/>
  <c r="U365" i="6"/>
  <c r="U373" i="6"/>
  <c r="U381" i="6"/>
  <c r="U389" i="6"/>
  <c r="U397" i="6"/>
  <c r="U405" i="6"/>
  <c r="U413" i="6"/>
  <c r="U421" i="6"/>
  <c r="U429" i="6"/>
  <c r="U437" i="6"/>
  <c r="U445" i="6"/>
  <c r="U453" i="6"/>
  <c r="U461" i="6"/>
  <c r="U469" i="6"/>
  <c r="U477" i="6"/>
  <c r="U485" i="6"/>
  <c r="U493" i="6"/>
  <c r="U501" i="6"/>
  <c r="U509" i="6"/>
  <c r="U517" i="6"/>
  <c r="U525" i="6"/>
  <c r="U533" i="6"/>
  <c r="U541" i="6"/>
  <c r="U549" i="6"/>
  <c r="U557" i="6"/>
  <c r="U565" i="6"/>
  <c r="U573" i="6"/>
  <c r="U581" i="6"/>
  <c r="U589" i="6"/>
  <c r="U597" i="6"/>
  <c r="U605" i="6"/>
  <c r="U613" i="6"/>
  <c r="U621" i="6"/>
  <c r="U629" i="6"/>
  <c r="U637" i="6"/>
  <c r="U645" i="6"/>
  <c r="U653" i="6"/>
  <c r="U661" i="6"/>
  <c r="U669" i="6"/>
  <c r="U677" i="6"/>
  <c r="U685" i="6"/>
  <c r="U693" i="6"/>
  <c r="U701" i="6"/>
  <c r="U709" i="6"/>
  <c r="U717" i="6"/>
  <c r="U725" i="6"/>
  <c r="U733" i="6"/>
  <c r="U741" i="6"/>
  <c r="U749" i="6"/>
  <c r="U757" i="6"/>
  <c r="U773" i="6"/>
  <c r="U781" i="6"/>
  <c r="U789" i="6"/>
  <c r="U797" i="6"/>
  <c r="U805" i="6"/>
  <c r="U813" i="6"/>
  <c r="U821" i="6"/>
  <c r="W570" i="6"/>
  <c r="W877" i="6"/>
  <c r="V174" i="6"/>
  <c r="V325" i="6"/>
  <c r="V434" i="6"/>
  <c r="V498" i="6"/>
  <c r="V562" i="6"/>
  <c r="V626" i="6"/>
  <c r="V690" i="6"/>
  <c r="V799" i="6"/>
  <c r="V831" i="6"/>
  <c r="V863" i="6"/>
  <c r="V895" i="6"/>
  <c r="V927" i="6"/>
  <c r="V952" i="6"/>
  <c r="V984" i="6"/>
  <c r="U6" i="6"/>
  <c r="U18" i="6"/>
  <c r="U34" i="6"/>
  <c r="U50" i="6"/>
  <c r="U64" i="6"/>
  <c r="U74" i="6"/>
  <c r="U88" i="6"/>
  <c r="U100" i="6"/>
  <c r="U113" i="6"/>
  <c r="U126" i="6"/>
  <c r="U138" i="6"/>
  <c r="U152" i="6"/>
  <c r="U164" i="6"/>
  <c r="U174" i="6"/>
  <c r="U182" i="6"/>
  <c r="U190" i="6"/>
  <c r="U198" i="6"/>
  <c r="U206" i="6"/>
  <c r="U214" i="6"/>
  <c r="U230" i="6"/>
  <c r="U238" i="6"/>
  <c r="U246" i="6"/>
  <c r="U254" i="6"/>
  <c r="U262" i="6"/>
  <c r="U270" i="6"/>
  <c r="U278" i="6"/>
  <c r="U286" i="6"/>
  <c r="U294" i="6"/>
  <c r="U302" i="6"/>
  <c r="U310" i="6"/>
  <c r="U318" i="6"/>
  <c r="U326" i="6"/>
  <c r="U334" i="6"/>
  <c r="U342" i="6"/>
  <c r="U350" i="6"/>
  <c r="U358" i="6"/>
  <c r="U366" i="6"/>
  <c r="U374" i="6"/>
  <c r="U382" i="6"/>
  <c r="U390" i="6"/>
  <c r="U398" i="6"/>
  <c r="U406" i="6"/>
  <c r="U414" i="6"/>
  <c r="U422" i="6"/>
  <c r="U430" i="6"/>
  <c r="U438" i="6"/>
  <c r="U446" i="6"/>
  <c r="U454" i="6"/>
  <c r="U462" i="6"/>
  <c r="U470" i="6"/>
  <c r="U478" i="6"/>
  <c r="U486" i="6"/>
  <c r="U494" i="6"/>
  <c r="U502" i="6"/>
  <c r="U510" i="6"/>
  <c r="U518" i="6"/>
  <c r="U526" i="6"/>
  <c r="U534" i="6"/>
  <c r="U542" i="6"/>
  <c r="U550" i="6"/>
  <c r="U558" i="6"/>
  <c r="U566" i="6"/>
  <c r="U574" i="6"/>
  <c r="W883" i="6"/>
  <c r="V355" i="6"/>
  <c r="V435" i="6"/>
  <c r="V499" i="6"/>
  <c r="V563" i="6"/>
  <c r="V627" i="6"/>
  <c r="V691" i="6"/>
  <c r="V775" i="6"/>
  <c r="V800" i="6"/>
  <c r="V832" i="6"/>
  <c r="V864" i="6"/>
  <c r="V896" i="6"/>
  <c r="V928" i="6"/>
  <c r="V959" i="6"/>
  <c r="V989" i="6"/>
  <c r="V999" i="6"/>
  <c r="U8" i="6"/>
  <c r="U38" i="6"/>
  <c r="U52" i="6"/>
  <c r="U65" i="6"/>
  <c r="U76" i="6"/>
  <c r="U89" i="6"/>
  <c r="U102" i="6"/>
  <c r="U114" i="6"/>
  <c r="U128" i="6"/>
  <c r="U140" i="6"/>
  <c r="U153" i="6"/>
  <c r="U166" i="6"/>
  <c r="U175" i="6"/>
  <c r="U183" i="6"/>
  <c r="U191" i="6"/>
  <c r="U199" i="6"/>
  <c r="U207" i="6"/>
  <c r="U215" i="6"/>
  <c r="U223" i="6"/>
  <c r="U231" i="6"/>
  <c r="U239" i="6"/>
  <c r="U247" i="6"/>
  <c r="U255" i="6"/>
  <c r="U263" i="6"/>
  <c r="U271" i="6"/>
  <c r="U279" i="6"/>
  <c r="U287" i="6"/>
  <c r="U295" i="6"/>
  <c r="W266" i="6"/>
  <c r="V357" i="6"/>
  <c r="V450" i="6"/>
  <c r="V514" i="6"/>
  <c r="V578" i="6"/>
  <c r="V642" i="6"/>
  <c r="V706" i="6"/>
  <c r="V776" i="6"/>
  <c r="V807" i="6"/>
  <c r="V839" i="6"/>
  <c r="V871" i="6"/>
  <c r="V903" i="6"/>
  <c r="V960" i="6"/>
  <c r="V991" i="6"/>
  <c r="V1000" i="6"/>
  <c r="U9" i="6"/>
  <c r="U40" i="6"/>
  <c r="U54" i="6"/>
  <c r="U66" i="6"/>
  <c r="U78" i="6"/>
  <c r="U90" i="6"/>
  <c r="U104" i="6"/>
  <c r="U116" i="6"/>
  <c r="U129" i="6"/>
  <c r="U142" i="6"/>
  <c r="U154" i="6"/>
  <c r="U176" i="6"/>
  <c r="U184" i="6"/>
  <c r="U192" i="6"/>
  <c r="U200" i="6"/>
  <c r="U208" i="6"/>
  <c r="U216" i="6"/>
  <c r="U224" i="6"/>
  <c r="U232" i="6"/>
  <c r="U240" i="6"/>
  <c r="U248" i="6"/>
  <c r="U256" i="6"/>
  <c r="U264" i="6"/>
  <c r="U272" i="6"/>
  <c r="U280" i="6"/>
  <c r="U288" i="6"/>
  <c r="U296" i="6"/>
  <c r="U304" i="6"/>
  <c r="U312" i="6"/>
  <c r="U320" i="6"/>
  <c r="U328" i="6"/>
  <c r="U336" i="6"/>
  <c r="U344" i="6"/>
  <c r="U352" i="6"/>
  <c r="U360" i="6"/>
  <c r="U368" i="6"/>
  <c r="U376" i="6"/>
  <c r="U384" i="6"/>
  <c r="U392" i="6"/>
  <c r="U400" i="6"/>
  <c r="U408" i="6"/>
  <c r="U416" i="6"/>
  <c r="U424" i="6"/>
  <c r="U432" i="6"/>
  <c r="U440" i="6"/>
  <c r="U448" i="6"/>
  <c r="V126" i="6"/>
  <c r="V840" i="6"/>
  <c r="U209" i="6"/>
  <c r="U233" i="6"/>
  <c r="U265" i="6"/>
  <c r="U297" i="6"/>
  <c r="U314" i="6"/>
  <c r="U337" i="6"/>
  <c r="U359" i="6"/>
  <c r="U378" i="6"/>
  <c r="U394" i="6"/>
  <c r="U417" i="6"/>
  <c r="U439" i="6"/>
  <c r="U457" i="6"/>
  <c r="U473" i="6"/>
  <c r="U489" i="6"/>
  <c r="U505" i="6"/>
  <c r="U521" i="6"/>
  <c r="U537" i="6"/>
  <c r="U553" i="6"/>
  <c r="U569" i="6"/>
  <c r="U584" i="6"/>
  <c r="U598" i="6"/>
  <c r="U609" i="6"/>
  <c r="U623" i="6"/>
  <c r="U634" i="6"/>
  <c r="U647" i="6"/>
  <c r="U657" i="6"/>
  <c r="U668" i="6"/>
  <c r="U679" i="6"/>
  <c r="U689" i="6"/>
  <c r="U700" i="6"/>
  <c r="U711" i="6"/>
  <c r="U721" i="6"/>
  <c r="U732" i="6"/>
  <c r="U743" i="6"/>
  <c r="U753" i="6"/>
  <c r="U772" i="6"/>
  <c r="U783" i="6"/>
  <c r="U793" i="6"/>
  <c r="U804" i="6"/>
  <c r="U815" i="6"/>
  <c r="U825" i="6"/>
  <c r="U834" i="6"/>
  <c r="U844" i="6"/>
  <c r="U853" i="6"/>
  <c r="U862" i="6"/>
  <c r="U871" i="6"/>
  <c r="U880" i="6"/>
  <c r="U889" i="6"/>
  <c r="U898" i="6"/>
  <c r="U908" i="6"/>
  <c r="U917" i="6"/>
  <c r="U926" i="6"/>
  <c r="U935" i="6"/>
  <c r="W946" i="6"/>
  <c r="V872" i="6"/>
  <c r="U80" i="6"/>
  <c r="U210" i="6"/>
  <c r="U234" i="6"/>
  <c r="U266" i="6"/>
  <c r="U298" i="6"/>
  <c r="U319" i="6"/>
  <c r="U338" i="6"/>
  <c r="U361" i="6"/>
  <c r="U383" i="6"/>
  <c r="U399" i="6"/>
  <c r="U418" i="6"/>
  <c r="U441" i="6"/>
  <c r="U458" i="6"/>
  <c r="U474" i="6"/>
  <c r="U490" i="6"/>
  <c r="U506" i="6"/>
  <c r="U522" i="6"/>
  <c r="U538" i="6"/>
  <c r="U554" i="6"/>
  <c r="U570" i="6"/>
  <c r="U585" i="6"/>
  <c r="U599" i="6"/>
  <c r="U610" i="6"/>
  <c r="U624" i="6"/>
  <c r="U638" i="6"/>
  <c r="U648" i="6"/>
  <c r="U658" i="6"/>
  <c r="U670" i="6"/>
  <c r="U680" i="6"/>
  <c r="U690" i="6"/>
  <c r="U702" i="6"/>
  <c r="U712" i="6"/>
  <c r="U722" i="6"/>
  <c r="U744" i="6"/>
  <c r="U754" i="6"/>
  <c r="U774" i="6"/>
  <c r="U784" i="6"/>
  <c r="U806" i="6"/>
  <c r="U816" i="6"/>
  <c r="U826" i="6"/>
  <c r="U836" i="6"/>
  <c r="U845" i="6"/>
  <c r="U854" i="6"/>
  <c r="U863" i="6"/>
  <c r="U872" i="6"/>
  <c r="U881" i="6"/>
  <c r="U890" i="6"/>
  <c r="U900" i="6"/>
  <c r="U909" i="6"/>
  <c r="U918" i="6"/>
  <c r="U927" i="6"/>
  <c r="U936" i="6"/>
  <c r="U945" i="6"/>
  <c r="U953" i="6"/>
  <c r="U961" i="6"/>
  <c r="U969" i="6"/>
  <c r="U977" i="6"/>
  <c r="U985" i="6"/>
  <c r="U1001" i="6"/>
  <c r="U1009" i="6"/>
  <c r="T10" i="6"/>
  <c r="T18" i="6"/>
  <c r="T34" i="6"/>
  <c r="T42" i="6"/>
  <c r="T50" i="6"/>
  <c r="T58" i="6"/>
  <c r="T66" i="6"/>
  <c r="T74" i="6"/>
  <c r="T82" i="6"/>
  <c r="T90" i="6"/>
  <c r="T98" i="6"/>
  <c r="T106" i="6"/>
  <c r="T114" i="6"/>
  <c r="T122" i="6"/>
  <c r="T130" i="6"/>
  <c r="V451" i="6"/>
  <c r="V743" i="6"/>
  <c r="V904" i="6"/>
  <c r="U92" i="6"/>
  <c r="U177" i="6"/>
  <c r="U217" i="6"/>
  <c r="U241" i="6"/>
  <c r="U273" i="6"/>
  <c r="U321" i="6"/>
  <c r="U343" i="6"/>
  <c r="U362" i="6"/>
  <c r="U385" i="6"/>
  <c r="U401" i="6"/>
  <c r="U423" i="6"/>
  <c r="U442" i="6"/>
  <c r="U463" i="6"/>
  <c r="U479" i="6"/>
  <c r="U495" i="6"/>
  <c r="U511" i="6"/>
  <c r="U527" i="6"/>
  <c r="U543" i="6"/>
  <c r="U559" i="6"/>
  <c r="U575" i="6"/>
  <c r="U586" i="6"/>
  <c r="U600" i="6"/>
  <c r="U614" i="6"/>
  <c r="U625" i="6"/>
  <c r="U639" i="6"/>
  <c r="U649" i="6"/>
  <c r="U660" i="6"/>
  <c r="U671" i="6"/>
  <c r="U681" i="6"/>
  <c r="U692" i="6"/>
  <c r="U703" i="6"/>
  <c r="U713" i="6"/>
  <c r="U724" i="6"/>
  <c r="U745" i="6"/>
  <c r="U756" i="6"/>
  <c r="U775" i="6"/>
  <c r="U785" i="6"/>
  <c r="U796" i="6"/>
  <c r="U807" i="6"/>
  <c r="U817" i="6"/>
  <c r="U828" i="6"/>
  <c r="U837" i="6"/>
  <c r="U846" i="6"/>
  <c r="U855" i="6"/>
  <c r="U864" i="6"/>
  <c r="U873" i="6"/>
  <c r="U882" i="6"/>
  <c r="U892" i="6"/>
  <c r="U901" i="6"/>
  <c r="U910" i="6"/>
  <c r="U919" i="6"/>
  <c r="U928" i="6"/>
  <c r="U937" i="6"/>
  <c r="U946" i="6"/>
  <c r="U954" i="6"/>
  <c r="U962" i="6"/>
  <c r="V515" i="6"/>
  <c r="U105" i="6"/>
  <c r="U185" i="6"/>
  <c r="U218" i="6"/>
  <c r="U242" i="6"/>
  <c r="U274" i="6"/>
  <c r="U303" i="6"/>
  <c r="U322" i="6"/>
  <c r="U345" i="6"/>
  <c r="U367" i="6"/>
  <c r="U402" i="6"/>
  <c r="U425" i="6"/>
  <c r="U447" i="6"/>
  <c r="U464" i="6"/>
  <c r="U480" i="6"/>
  <c r="U496" i="6"/>
  <c r="U512" i="6"/>
  <c r="U528" i="6"/>
  <c r="U544" i="6"/>
  <c r="U560" i="6"/>
  <c r="U576" i="6"/>
  <c r="U590" i="6"/>
  <c r="U601" i="6"/>
  <c r="U615" i="6"/>
  <c r="U626" i="6"/>
  <c r="U640" i="6"/>
  <c r="U650" i="6"/>
  <c r="U662" i="6"/>
  <c r="U672" i="6"/>
  <c r="U682" i="6"/>
  <c r="U694" i="6"/>
  <c r="U704" i="6"/>
  <c r="U714" i="6"/>
  <c r="U726" i="6"/>
  <c r="U746" i="6"/>
  <c r="U758" i="6"/>
  <c r="U776" i="6"/>
  <c r="U786" i="6"/>
  <c r="U798" i="6"/>
  <c r="U808" i="6"/>
  <c r="U818" i="6"/>
  <c r="U829" i="6"/>
  <c r="U838" i="6"/>
  <c r="U847" i="6"/>
  <c r="U856" i="6"/>
  <c r="U865" i="6"/>
  <c r="U874" i="6"/>
  <c r="U884" i="6"/>
  <c r="U893" i="6"/>
  <c r="U902" i="6"/>
  <c r="U911" i="6"/>
  <c r="U920" i="6"/>
  <c r="U938" i="6"/>
  <c r="U947" i="6"/>
  <c r="U955" i="6"/>
  <c r="U963" i="6"/>
  <c r="U971" i="6"/>
  <c r="U979" i="6"/>
  <c r="U987" i="6"/>
  <c r="U1003" i="6"/>
  <c r="T4" i="6"/>
  <c r="T36" i="6"/>
  <c r="T44" i="6"/>
  <c r="T52" i="6"/>
  <c r="T60" i="6"/>
  <c r="T76" i="6"/>
  <c r="T84" i="6"/>
  <c r="T92" i="6"/>
  <c r="T100" i="6"/>
  <c r="T108" i="6"/>
  <c r="T116" i="6"/>
  <c r="T124" i="6"/>
  <c r="T132" i="6"/>
  <c r="T140" i="6"/>
  <c r="T148" i="6"/>
  <c r="T156" i="6"/>
  <c r="T164" i="6"/>
  <c r="T172" i="6"/>
  <c r="T180" i="6"/>
  <c r="T188" i="6"/>
  <c r="T196" i="6"/>
  <c r="T204" i="6"/>
  <c r="T212" i="6"/>
  <c r="T220" i="6"/>
  <c r="T228" i="6"/>
  <c r="T236" i="6"/>
  <c r="T244" i="6"/>
  <c r="T252" i="6"/>
  <c r="T260" i="6"/>
  <c r="T268" i="6"/>
  <c r="T276" i="6"/>
  <c r="T284" i="6"/>
  <c r="T292" i="6"/>
  <c r="T300" i="6"/>
  <c r="T308" i="6"/>
  <c r="T316" i="6"/>
  <c r="V579" i="6"/>
  <c r="V935" i="6"/>
  <c r="V1001" i="6"/>
  <c r="U118" i="6"/>
  <c r="U193" i="6"/>
  <c r="U249" i="6"/>
  <c r="U281" i="6"/>
  <c r="U305" i="6"/>
  <c r="U327" i="6"/>
  <c r="U346" i="6"/>
  <c r="U369" i="6"/>
  <c r="U407" i="6"/>
  <c r="U426" i="6"/>
  <c r="U449" i="6"/>
  <c r="U465" i="6"/>
  <c r="U481" i="6"/>
  <c r="U497" i="6"/>
  <c r="U513" i="6"/>
  <c r="U529" i="6"/>
  <c r="U545" i="6"/>
  <c r="U561" i="6"/>
  <c r="U577" i="6"/>
  <c r="U591" i="6"/>
  <c r="U602" i="6"/>
  <c r="U616" i="6"/>
  <c r="U630" i="6"/>
  <c r="U641" i="6"/>
  <c r="U652" i="6"/>
  <c r="U663" i="6"/>
  <c r="U673" i="6"/>
  <c r="U684" i="6"/>
  <c r="U695" i="6"/>
  <c r="U705" i="6"/>
  <c r="U716" i="6"/>
  <c r="U727" i="6"/>
  <c r="U737" i="6"/>
  <c r="U748" i="6"/>
  <c r="U777" i="6"/>
  <c r="U788" i="6"/>
  <c r="U799" i="6"/>
  <c r="U809" i="6"/>
  <c r="U820" i="6"/>
  <c r="U830" i="6"/>
  <c r="U839" i="6"/>
  <c r="U848" i="6"/>
  <c r="U857" i="6"/>
  <c r="U866" i="6"/>
  <c r="U876" i="6"/>
  <c r="U885" i="6"/>
  <c r="U894" i="6"/>
  <c r="U903" i="6"/>
  <c r="U912" i="6"/>
  <c r="U921" i="6"/>
  <c r="U930" i="6"/>
  <c r="U940" i="6"/>
  <c r="U948" i="6"/>
  <c r="U956" i="6"/>
  <c r="U964" i="6"/>
  <c r="U972" i="6"/>
  <c r="U980" i="6"/>
  <c r="U988" i="6"/>
  <c r="U1004" i="6"/>
  <c r="T5" i="6"/>
  <c r="T13" i="6"/>
  <c r="T37" i="6"/>
  <c r="T45" i="6"/>
  <c r="T53" i="6"/>
  <c r="T61" i="6"/>
  <c r="T77" i="6"/>
  <c r="T85" i="6"/>
  <c r="T93" i="6"/>
  <c r="T101" i="6"/>
  <c r="T109" i="6"/>
  <c r="T117" i="6"/>
  <c r="T125" i="6"/>
  <c r="T133" i="6"/>
  <c r="T141" i="6"/>
  <c r="T149" i="6"/>
  <c r="T157" i="6"/>
  <c r="T165" i="6"/>
  <c r="T173" i="6"/>
  <c r="T181" i="6"/>
  <c r="T189" i="6"/>
  <c r="T197" i="6"/>
  <c r="T205" i="6"/>
  <c r="V234" i="6"/>
  <c r="V643" i="6"/>
  <c r="V783" i="6"/>
  <c r="V967" i="6"/>
  <c r="U10" i="6"/>
  <c r="U41" i="6"/>
  <c r="U130" i="6"/>
  <c r="U194" i="6"/>
  <c r="U250" i="6"/>
  <c r="U282" i="6"/>
  <c r="U306" i="6"/>
  <c r="U329" i="6"/>
  <c r="U351" i="6"/>
  <c r="U370" i="6"/>
  <c r="U409" i="6"/>
  <c r="U431" i="6"/>
  <c r="U450" i="6"/>
  <c r="U466" i="6"/>
  <c r="U482" i="6"/>
  <c r="U498" i="6"/>
  <c r="V992" i="6"/>
  <c r="U144" i="6"/>
  <c r="U225" i="6"/>
  <c r="U313" i="6"/>
  <c r="U455" i="6"/>
  <c r="U514" i="6"/>
  <c r="U552" i="6"/>
  <c r="U593" i="6"/>
  <c r="U631" i="6"/>
  <c r="U656" i="6"/>
  <c r="U687" i="6"/>
  <c r="U718" i="6"/>
  <c r="U792" i="6"/>
  <c r="U822" i="6"/>
  <c r="U842" i="6"/>
  <c r="U869" i="6"/>
  <c r="U895" i="6"/>
  <c r="U916" i="6"/>
  <c r="U941" i="6"/>
  <c r="U957" i="6"/>
  <c r="U970" i="6"/>
  <c r="U983" i="6"/>
  <c r="U1005" i="6"/>
  <c r="T9" i="6"/>
  <c r="T39" i="6"/>
  <c r="T51" i="6"/>
  <c r="T64" i="6"/>
  <c r="T73" i="6"/>
  <c r="T87" i="6"/>
  <c r="T99" i="6"/>
  <c r="T112" i="6"/>
  <c r="T126" i="6"/>
  <c r="T137" i="6"/>
  <c r="T147" i="6"/>
  <c r="T159" i="6"/>
  <c r="T179" i="6"/>
  <c r="T191" i="6"/>
  <c r="T201" i="6"/>
  <c r="T211" i="6"/>
  <c r="T230" i="6"/>
  <c r="T239" i="6"/>
  <c r="T248" i="6"/>
  <c r="T257" i="6"/>
  <c r="T266" i="6"/>
  <c r="T275" i="6"/>
  <c r="T285" i="6"/>
  <c r="T294" i="6"/>
  <c r="T303" i="6"/>
  <c r="T312" i="6"/>
  <c r="T321" i="6"/>
  <c r="T329" i="6"/>
  <c r="T337" i="6"/>
  <c r="T345" i="6"/>
  <c r="T353" i="6"/>
  <c r="T361" i="6"/>
  <c r="T369" i="6"/>
  <c r="T377" i="6"/>
  <c r="T385" i="6"/>
  <c r="T393" i="6"/>
  <c r="T401" i="6"/>
  <c r="T409" i="6"/>
  <c r="T417" i="6"/>
  <c r="T425" i="6"/>
  <c r="T433" i="6"/>
  <c r="T441" i="6"/>
  <c r="T449" i="6"/>
  <c r="T457" i="6"/>
  <c r="T465" i="6"/>
  <c r="T473" i="6"/>
  <c r="T481" i="6"/>
  <c r="T489" i="6"/>
  <c r="T497" i="6"/>
  <c r="T505" i="6"/>
  <c r="T513" i="6"/>
  <c r="T521" i="6"/>
  <c r="T529" i="6"/>
  <c r="T537" i="6"/>
  <c r="T545" i="6"/>
  <c r="T553" i="6"/>
  <c r="T561" i="6"/>
  <c r="T569" i="6"/>
  <c r="T577" i="6"/>
  <c r="T585" i="6"/>
  <c r="T593" i="6"/>
  <c r="T601" i="6"/>
  <c r="T609" i="6"/>
  <c r="T617" i="6"/>
  <c r="T625" i="6"/>
  <c r="T633" i="6"/>
  <c r="T641" i="6"/>
  <c r="T649" i="6"/>
  <c r="T657" i="6"/>
  <c r="T665" i="6"/>
  <c r="T673" i="6"/>
  <c r="T681" i="6"/>
  <c r="T689" i="6"/>
  <c r="T697" i="6"/>
  <c r="T705" i="6"/>
  <c r="T713" i="6"/>
  <c r="T721" i="6"/>
  <c r="T729" i="6"/>
  <c r="T737" i="6"/>
  <c r="T745" i="6"/>
  <c r="T753" i="6"/>
  <c r="T769" i="6"/>
  <c r="T777" i="6"/>
  <c r="T785" i="6"/>
  <c r="T793" i="6"/>
  <c r="T801" i="6"/>
  <c r="T809" i="6"/>
  <c r="T817" i="6"/>
  <c r="T825" i="6"/>
  <c r="T833" i="6"/>
  <c r="T841" i="6"/>
  <c r="T849" i="6"/>
  <c r="T857" i="6"/>
  <c r="T865" i="6"/>
  <c r="T873" i="6"/>
  <c r="T881" i="6"/>
  <c r="T889" i="6"/>
  <c r="T897" i="6"/>
  <c r="T905" i="6"/>
  <c r="T913" i="6"/>
  <c r="T921" i="6"/>
  <c r="T937" i="6"/>
  <c r="T945" i="6"/>
  <c r="T953" i="6"/>
  <c r="T961" i="6"/>
  <c r="T969" i="6"/>
  <c r="T977" i="6"/>
  <c r="T985" i="6"/>
  <c r="T1001" i="6"/>
  <c r="T1009" i="6"/>
  <c r="S10" i="6"/>
  <c r="S18" i="6"/>
  <c r="S34" i="6"/>
  <c r="S42" i="6"/>
  <c r="S50" i="6"/>
  <c r="S58" i="6"/>
  <c r="S66" i="6"/>
  <c r="S74" i="6"/>
  <c r="S82" i="6"/>
  <c r="S90" i="6"/>
  <c r="S98" i="6"/>
  <c r="S106" i="6"/>
  <c r="S114" i="6"/>
  <c r="S122" i="6"/>
  <c r="S130" i="6"/>
  <c r="S138" i="6"/>
  <c r="S146" i="6"/>
  <c r="S154" i="6"/>
  <c r="S162" i="6"/>
  <c r="S170" i="6"/>
  <c r="S178" i="6"/>
  <c r="S186" i="6"/>
  <c r="S194" i="6"/>
  <c r="S202" i="6"/>
  <c r="S210" i="6"/>
  <c r="S218" i="6"/>
  <c r="S226" i="6"/>
  <c r="S234" i="6"/>
  <c r="S242" i="6"/>
  <c r="S250" i="6"/>
  <c r="S258" i="6"/>
  <c r="U156" i="6"/>
  <c r="U226" i="6"/>
  <c r="U330" i="6"/>
  <c r="U456" i="6"/>
  <c r="U519" i="6"/>
  <c r="U562" i="6"/>
  <c r="U594" i="6"/>
  <c r="U632" i="6"/>
  <c r="U664" i="6"/>
  <c r="U688" i="6"/>
  <c r="U719" i="6"/>
  <c r="U738" i="6"/>
  <c r="U769" i="6"/>
  <c r="U823" i="6"/>
  <c r="U849" i="6"/>
  <c r="U870" i="6"/>
  <c r="U896" i="6"/>
  <c r="U922" i="6"/>
  <c r="U942" i="6"/>
  <c r="U958" i="6"/>
  <c r="U973" i="6"/>
  <c r="U984" i="6"/>
  <c r="U1006" i="6"/>
  <c r="T11" i="6"/>
  <c r="T40" i="6"/>
  <c r="T54" i="6"/>
  <c r="T65" i="6"/>
  <c r="T75" i="6"/>
  <c r="T88" i="6"/>
  <c r="T102" i="6"/>
  <c r="T113" i="6"/>
  <c r="T127" i="6"/>
  <c r="T138" i="6"/>
  <c r="T150" i="6"/>
  <c r="T160" i="6"/>
  <c r="T170" i="6"/>
  <c r="T182" i="6"/>
  <c r="T192" i="6"/>
  <c r="T202" i="6"/>
  <c r="T213" i="6"/>
  <c r="T231" i="6"/>
  <c r="T240" i="6"/>
  <c r="T249" i="6"/>
  <c r="T258" i="6"/>
  <c r="T267" i="6"/>
  <c r="T277" i="6"/>
  <c r="T286" i="6"/>
  <c r="T295" i="6"/>
  <c r="T304" i="6"/>
  <c r="T313" i="6"/>
  <c r="T322" i="6"/>
  <c r="T330" i="6"/>
  <c r="T338" i="6"/>
  <c r="T346" i="6"/>
  <c r="T354" i="6"/>
  <c r="T362" i="6"/>
  <c r="T370" i="6"/>
  <c r="T378" i="6"/>
  <c r="T394" i="6"/>
  <c r="T402" i="6"/>
  <c r="T410" i="6"/>
  <c r="T418" i="6"/>
  <c r="T426" i="6"/>
  <c r="T434" i="6"/>
  <c r="T442" i="6"/>
  <c r="T450" i="6"/>
  <c r="T458" i="6"/>
  <c r="T466" i="6"/>
  <c r="T474" i="6"/>
  <c r="T482" i="6"/>
  <c r="T490" i="6"/>
  <c r="T498" i="6"/>
  <c r="T506" i="6"/>
  <c r="T514" i="6"/>
  <c r="T522" i="6"/>
  <c r="T530" i="6"/>
  <c r="T538" i="6"/>
  <c r="T546" i="6"/>
  <c r="T554" i="6"/>
  <c r="T562" i="6"/>
  <c r="T570" i="6"/>
  <c r="T578" i="6"/>
  <c r="T586" i="6"/>
  <c r="T594" i="6"/>
  <c r="T602" i="6"/>
  <c r="T610" i="6"/>
  <c r="T618" i="6"/>
  <c r="T626" i="6"/>
  <c r="T634" i="6"/>
  <c r="T642" i="6"/>
  <c r="T650" i="6"/>
  <c r="T658" i="6"/>
  <c r="T666" i="6"/>
  <c r="T674" i="6"/>
  <c r="T682" i="6"/>
  <c r="T690" i="6"/>
  <c r="T698" i="6"/>
  <c r="T706" i="6"/>
  <c r="T714" i="6"/>
  <c r="T722" i="6"/>
  <c r="T730" i="6"/>
  <c r="T738" i="6"/>
  <c r="T746" i="6"/>
  <c r="T754" i="6"/>
  <c r="T770" i="6"/>
  <c r="T778" i="6"/>
  <c r="T786" i="6"/>
  <c r="T802" i="6"/>
  <c r="T810" i="6"/>
  <c r="T818" i="6"/>
  <c r="T826" i="6"/>
  <c r="T834" i="6"/>
  <c r="T842" i="6"/>
  <c r="T850" i="6"/>
  <c r="T858" i="6"/>
  <c r="T866" i="6"/>
  <c r="T874" i="6"/>
  <c r="T882" i="6"/>
  <c r="T890" i="6"/>
  <c r="T898" i="6"/>
  <c r="T906" i="6"/>
  <c r="T914" i="6"/>
  <c r="T922" i="6"/>
  <c r="T930" i="6"/>
  <c r="T938" i="6"/>
  <c r="T946" i="6"/>
  <c r="T954" i="6"/>
  <c r="T962" i="6"/>
  <c r="T970" i="6"/>
  <c r="T978" i="6"/>
  <c r="T986" i="6"/>
  <c r="T1002" i="6"/>
  <c r="S3" i="6"/>
  <c r="S11" i="6"/>
  <c r="S35" i="6"/>
  <c r="S43" i="6"/>
  <c r="S51" i="6"/>
  <c r="S59" i="6"/>
  <c r="S67" i="6"/>
  <c r="S75" i="6"/>
  <c r="S83" i="6"/>
  <c r="S91" i="6"/>
  <c r="S99" i="6"/>
  <c r="S107" i="6"/>
  <c r="S115" i="6"/>
  <c r="S123" i="6"/>
  <c r="S131" i="6"/>
  <c r="S139" i="6"/>
  <c r="S147" i="6"/>
  <c r="S155" i="6"/>
  <c r="S163" i="6"/>
  <c r="S171" i="6"/>
  <c r="S179" i="6"/>
  <c r="S187" i="6"/>
  <c r="S195" i="6"/>
  <c r="S203" i="6"/>
  <c r="S211" i="6"/>
  <c r="S219" i="6"/>
  <c r="S227" i="6"/>
  <c r="S235" i="6"/>
  <c r="S243" i="6"/>
  <c r="S251" i="6"/>
  <c r="S259" i="6"/>
  <c r="S267" i="6"/>
  <c r="S275" i="6"/>
  <c r="S283" i="6"/>
  <c r="S291" i="6"/>
  <c r="U257" i="6"/>
  <c r="U335" i="6"/>
  <c r="U391" i="6"/>
  <c r="U471" i="6"/>
  <c r="U520" i="6"/>
  <c r="U567" i="6"/>
  <c r="U606" i="6"/>
  <c r="U633" i="6"/>
  <c r="U665" i="6"/>
  <c r="U696" i="6"/>
  <c r="U720" i="6"/>
  <c r="U740" i="6"/>
  <c r="U770" i="6"/>
  <c r="U800" i="6"/>
  <c r="U824" i="6"/>
  <c r="U850" i="6"/>
  <c r="U877" i="6"/>
  <c r="U897" i="6"/>
  <c r="U924" i="6"/>
  <c r="U943" i="6"/>
  <c r="U959" i="6"/>
  <c r="U974" i="6"/>
  <c r="U986" i="6"/>
  <c r="U1007" i="6"/>
  <c r="T41" i="6"/>
  <c r="T55" i="6"/>
  <c r="T67" i="6"/>
  <c r="T78" i="6"/>
  <c r="T89" i="6"/>
  <c r="T103" i="6"/>
  <c r="T115" i="6"/>
  <c r="T128" i="6"/>
  <c r="T139" i="6"/>
  <c r="T151" i="6"/>
  <c r="T161" i="6"/>
  <c r="T171" i="6"/>
  <c r="T183" i="6"/>
  <c r="T193" i="6"/>
  <c r="T203" i="6"/>
  <c r="T214" i="6"/>
  <c r="T223" i="6"/>
  <c r="T232" i="6"/>
  <c r="T241" i="6"/>
  <c r="T250" i="6"/>
  <c r="T259" i="6"/>
  <c r="T269" i="6"/>
  <c r="T278" i="6"/>
  <c r="T287" i="6"/>
  <c r="T296" i="6"/>
  <c r="T305" i="6"/>
  <c r="T314" i="6"/>
  <c r="T323" i="6"/>
  <c r="T331" i="6"/>
  <c r="T339" i="6"/>
  <c r="T347" i="6"/>
  <c r="T355" i="6"/>
  <c r="T363" i="6"/>
  <c r="T371" i="6"/>
  <c r="T379" i="6"/>
  <c r="T395" i="6"/>
  <c r="T403" i="6"/>
  <c r="T411" i="6"/>
  <c r="T419" i="6"/>
  <c r="T427" i="6"/>
  <c r="T435" i="6"/>
  <c r="T443" i="6"/>
  <c r="T451" i="6"/>
  <c r="T459" i="6"/>
  <c r="T467" i="6"/>
  <c r="T475" i="6"/>
  <c r="T483" i="6"/>
  <c r="T491" i="6"/>
  <c r="T499" i="6"/>
  <c r="T507" i="6"/>
  <c r="T515" i="6"/>
  <c r="T523" i="6"/>
  <c r="T531" i="6"/>
  <c r="T539" i="6"/>
  <c r="T547" i="6"/>
  <c r="T555" i="6"/>
  <c r="T563" i="6"/>
  <c r="T571" i="6"/>
  <c r="T579" i="6"/>
  <c r="T587" i="6"/>
  <c r="T595" i="6"/>
  <c r="T603" i="6"/>
  <c r="T611" i="6"/>
  <c r="T619" i="6"/>
  <c r="T627" i="6"/>
  <c r="T635" i="6"/>
  <c r="T643" i="6"/>
  <c r="T651" i="6"/>
  <c r="T659" i="6"/>
  <c r="T667" i="6"/>
  <c r="T675" i="6"/>
  <c r="T683" i="6"/>
  <c r="T691" i="6"/>
  <c r="T699" i="6"/>
  <c r="T707" i="6"/>
  <c r="T715" i="6"/>
  <c r="T723" i="6"/>
  <c r="T731" i="6"/>
  <c r="T739" i="6"/>
  <c r="T747" i="6"/>
  <c r="T755" i="6"/>
  <c r="T771" i="6"/>
  <c r="T779" i="6"/>
  <c r="T787" i="6"/>
  <c r="T795" i="6"/>
  <c r="T803" i="6"/>
  <c r="T811" i="6"/>
  <c r="T819" i="6"/>
  <c r="T827" i="6"/>
  <c r="T835" i="6"/>
  <c r="T843" i="6"/>
  <c r="T851" i="6"/>
  <c r="T859" i="6"/>
  <c r="T867" i="6"/>
  <c r="T875" i="6"/>
  <c r="T883" i="6"/>
  <c r="T891" i="6"/>
  <c r="T899" i="6"/>
  <c r="T907" i="6"/>
  <c r="T915" i="6"/>
  <c r="T923" i="6"/>
  <c r="T931" i="6"/>
  <c r="T939" i="6"/>
  <c r="T947" i="6"/>
  <c r="T955" i="6"/>
  <c r="T963" i="6"/>
  <c r="T971" i="6"/>
  <c r="T979" i="6"/>
  <c r="T987" i="6"/>
  <c r="T1003" i="6"/>
  <c r="S4" i="6"/>
  <c r="S36" i="6"/>
  <c r="U258" i="6"/>
  <c r="U353" i="6"/>
  <c r="U393" i="6"/>
  <c r="U472" i="6"/>
  <c r="U530" i="6"/>
  <c r="U568" i="6"/>
  <c r="U607" i="6"/>
  <c r="U642" i="6"/>
  <c r="U666" i="6"/>
  <c r="U697" i="6"/>
  <c r="U728" i="6"/>
  <c r="U742" i="6"/>
  <c r="U778" i="6"/>
  <c r="U801" i="6"/>
  <c r="U831" i="6"/>
  <c r="U852" i="6"/>
  <c r="U878" i="6"/>
  <c r="U904" i="6"/>
  <c r="U925" i="6"/>
  <c r="U944" i="6"/>
  <c r="U960" i="6"/>
  <c r="U975" i="6"/>
  <c r="U989" i="6"/>
  <c r="U1008" i="6"/>
  <c r="T43" i="6"/>
  <c r="T56" i="6"/>
  <c r="T79" i="6"/>
  <c r="T91" i="6"/>
  <c r="T104" i="6"/>
  <c r="T118" i="6"/>
  <c r="T129" i="6"/>
  <c r="T142" i="6"/>
  <c r="T152" i="6"/>
  <c r="T162" i="6"/>
  <c r="T174" i="6"/>
  <c r="T184" i="6"/>
  <c r="T194" i="6"/>
  <c r="T206" i="6"/>
  <c r="T215" i="6"/>
  <c r="T224" i="6"/>
  <c r="T233" i="6"/>
  <c r="T242" i="6"/>
  <c r="T251" i="6"/>
  <c r="T261" i="6"/>
  <c r="T270" i="6"/>
  <c r="T279" i="6"/>
  <c r="T288" i="6"/>
  <c r="T297" i="6"/>
  <c r="T306" i="6"/>
  <c r="T315" i="6"/>
  <c r="T324" i="6"/>
  <c r="T332" i="6"/>
  <c r="T340" i="6"/>
  <c r="T348" i="6"/>
  <c r="T356" i="6"/>
  <c r="T364" i="6"/>
  <c r="T372" i="6"/>
  <c r="T380" i="6"/>
  <c r="T396" i="6"/>
  <c r="T404" i="6"/>
  <c r="T412" i="6"/>
  <c r="T420" i="6"/>
  <c r="T428" i="6"/>
  <c r="T436" i="6"/>
  <c r="T444" i="6"/>
  <c r="T452" i="6"/>
  <c r="T460" i="6"/>
  <c r="T468" i="6"/>
  <c r="T476" i="6"/>
  <c r="T484" i="6"/>
  <c r="T492" i="6"/>
  <c r="T500" i="6"/>
  <c r="T508" i="6"/>
  <c r="T516" i="6"/>
  <c r="T524" i="6"/>
  <c r="T532" i="6"/>
  <c r="T540" i="6"/>
  <c r="T548" i="6"/>
  <c r="T556" i="6"/>
  <c r="T564" i="6"/>
  <c r="T572" i="6"/>
  <c r="T580" i="6"/>
  <c r="T588" i="6"/>
  <c r="T596" i="6"/>
  <c r="T604" i="6"/>
  <c r="T612" i="6"/>
  <c r="T620" i="6"/>
  <c r="T628" i="6"/>
  <c r="T636" i="6"/>
  <c r="T644" i="6"/>
  <c r="T652" i="6"/>
  <c r="T660" i="6"/>
  <c r="T668" i="6"/>
  <c r="T676" i="6"/>
  <c r="T684" i="6"/>
  <c r="T692" i="6"/>
  <c r="T700" i="6"/>
  <c r="T708" i="6"/>
  <c r="T716" i="6"/>
  <c r="T724" i="6"/>
  <c r="T732" i="6"/>
  <c r="T740" i="6"/>
  <c r="T748" i="6"/>
  <c r="T756" i="6"/>
  <c r="T772" i="6"/>
  <c r="T780" i="6"/>
  <c r="T788" i="6"/>
  <c r="T796" i="6"/>
  <c r="T804" i="6"/>
  <c r="T812" i="6"/>
  <c r="T820" i="6"/>
  <c r="T828" i="6"/>
  <c r="T836" i="6"/>
  <c r="T844" i="6"/>
  <c r="T852" i="6"/>
  <c r="T860" i="6"/>
  <c r="T868" i="6"/>
  <c r="T876" i="6"/>
  <c r="T884" i="6"/>
  <c r="T892" i="6"/>
  <c r="T900" i="6"/>
  <c r="T908" i="6"/>
  <c r="T916" i="6"/>
  <c r="T924" i="6"/>
  <c r="T932" i="6"/>
  <c r="T940" i="6"/>
  <c r="T948" i="6"/>
  <c r="T956" i="6"/>
  <c r="T964" i="6"/>
  <c r="T972" i="6"/>
  <c r="T980" i="6"/>
  <c r="T988" i="6"/>
  <c r="T1004" i="6"/>
  <c r="S5" i="6"/>
  <c r="S13" i="6"/>
  <c r="S37" i="6"/>
  <c r="S45" i="6"/>
  <c r="S53" i="6"/>
  <c r="S61" i="6"/>
  <c r="S77" i="6"/>
  <c r="S85" i="6"/>
  <c r="S93" i="6"/>
  <c r="S101" i="6"/>
  <c r="S109" i="6"/>
  <c r="S117" i="6"/>
  <c r="S125" i="6"/>
  <c r="S133" i="6"/>
  <c r="S141" i="6"/>
  <c r="S149" i="6"/>
  <c r="S157" i="6"/>
  <c r="S165" i="6"/>
  <c r="S173" i="6"/>
  <c r="S181" i="6"/>
  <c r="S189" i="6"/>
  <c r="S197" i="6"/>
  <c r="S205" i="6"/>
  <c r="S213" i="6"/>
  <c r="S229" i="6"/>
  <c r="S237" i="6"/>
  <c r="S245" i="6"/>
  <c r="S253" i="6"/>
  <c r="U201" i="6"/>
  <c r="U289" i="6"/>
  <c r="U354" i="6"/>
  <c r="U410" i="6"/>
  <c r="U487" i="6"/>
  <c r="U535" i="6"/>
  <c r="U578" i="6"/>
  <c r="U608" i="6"/>
  <c r="U644" i="6"/>
  <c r="U674" i="6"/>
  <c r="U698" i="6"/>
  <c r="U729" i="6"/>
  <c r="U750" i="6"/>
  <c r="U780" i="6"/>
  <c r="U802" i="6"/>
  <c r="U832" i="6"/>
  <c r="U858" i="6"/>
  <c r="U879" i="6"/>
  <c r="U905" i="6"/>
  <c r="U949" i="6"/>
  <c r="U965" i="6"/>
  <c r="U976" i="6"/>
  <c r="U990" i="6"/>
  <c r="U998" i="6"/>
  <c r="T3" i="6"/>
  <c r="T15" i="6"/>
  <c r="T32" i="6"/>
  <c r="T46" i="6"/>
  <c r="T57" i="6"/>
  <c r="T80" i="6"/>
  <c r="T94" i="6"/>
  <c r="T105" i="6"/>
  <c r="T119" i="6"/>
  <c r="T131" i="6"/>
  <c r="T143" i="6"/>
  <c r="T153" i="6"/>
  <c r="T163" i="6"/>
  <c r="T175" i="6"/>
  <c r="T185" i="6"/>
  <c r="T195" i="6"/>
  <c r="T207" i="6"/>
  <c r="T216" i="6"/>
  <c r="T225" i="6"/>
  <c r="T234" i="6"/>
  <c r="T243" i="6"/>
  <c r="T253" i="6"/>
  <c r="T262" i="6"/>
  <c r="T271" i="6"/>
  <c r="T280" i="6"/>
  <c r="T289" i="6"/>
  <c r="T298" i="6"/>
  <c r="T307" i="6"/>
  <c r="T317" i="6"/>
  <c r="T325" i="6"/>
  <c r="T333" i="6"/>
  <c r="T341" i="6"/>
  <c r="T349" i="6"/>
  <c r="T357" i="6"/>
  <c r="T365" i="6"/>
  <c r="T373" i="6"/>
  <c r="T381" i="6"/>
  <c r="T389" i="6"/>
  <c r="T397" i="6"/>
  <c r="T405" i="6"/>
  <c r="T413" i="6"/>
  <c r="T421" i="6"/>
  <c r="T429" i="6"/>
  <c r="T437" i="6"/>
  <c r="T445" i="6"/>
  <c r="T453" i="6"/>
  <c r="T461" i="6"/>
  <c r="T469" i="6"/>
  <c r="T477" i="6"/>
  <c r="T485" i="6"/>
  <c r="T493" i="6"/>
  <c r="T501" i="6"/>
  <c r="T509" i="6"/>
  <c r="T517" i="6"/>
  <c r="T525" i="6"/>
  <c r="T533" i="6"/>
  <c r="T541" i="6"/>
  <c r="T549" i="6"/>
  <c r="T557" i="6"/>
  <c r="T565" i="6"/>
  <c r="T573" i="6"/>
  <c r="T581" i="6"/>
  <c r="T589" i="6"/>
  <c r="T597" i="6"/>
  <c r="T605" i="6"/>
  <c r="T613" i="6"/>
  <c r="T621" i="6"/>
  <c r="T629" i="6"/>
  <c r="T637" i="6"/>
  <c r="T645" i="6"/>
  <c r="T653" i="6"/>
  <c r="T661" i="6"/>
  <c r="T669" i="6"/>
  <c r="T677" i="6"/>
  <c r="T685" i="6"/>
  <c r="T693" i="6"/>
  <c r="T701" i="6"/>
  <c r="T709" i="6"/>
  <c r="T717" i="6"/>
  <c r="T725" i="6"/>
  <c r="T733" i="6"/>
  <c r="T741" i="6"/>
  <c r="T749" i="6"/>
  <c r="T757" i="6"/>
  <c r="T773" i="6"/>
  <c r="T781" i="6"/>
  <c r="T789" i="6"/>
  <c r="T797" i="6"/>
  <c r="T805" i="6"/>
  <c r="T813" i="6"/>
  <c r="T821" i="6"/>
  <c r="T829" i="6"/>
  <c r="T837" i="6"/>
  <c r="T845" i="6"/>
  <c r="T853" i="6"/>
  <c r="T861" i="6"/>
  <c r="T869" i="6"/>
  <c r="T877" i="6"/>
  <c r="T885" i="6"/>
  <c r="T893" i="6"/>
  <c r="T901" i="6"/>
  <c r="T909" i="6"/>
  <c r="T917" i="6"/>
  <c r="T925" i="6"/>
  <c r="T933" i="6"/>
  <c r="T941" i="6"/>
  <c r="T949" i="6"/>
  <c r="T957" i="6"/>
  <c r="T965" i="6"/>
  <c r="T973" i="6"/>
  <c r="T981" i="6"/>
  <c r="T989" i="6"/>
  <c r="T1005" i="6"/>
  <c r="S6" i="6"/>
  <c r="S38" i="6"/>
  <c r="S46" i="6"/>
  <c r="S54" i="6"/>
  <c r="S62" i="6"/>
  <c r="S70" i="6"/>
  <c r="S78" i="6"/>
  <c r="S86" i="6"/>
  <c r="S94" i="6"/>
  <c r="S102" i="6"/>
  <c r="S110" i="6"/>
  <c r="S118" i="6"/>
  <c r="S126" i="6"/>
  <c r="S134" i="6"/>
  <c r="S142" i="6"/>
  <c r="S150" i="6"/>
  <c r="S158" i="6"/>
  <c r="S166" i="6"/>
  <c r="S174" i="6"/>
  <c r="S182" i="6"/>
  <c r="S190" i="6"/>
  <c r="S198" i="6"/>
  <c r="S206" i="6"/>
  <c r="S214" i="6"/>
  <c r="S230" i="6"/>
  <c r="S238" i="6"/>
  <c r="S246" i="6"/>
  <c r="S254" i="6"/>
  <c r="S262" i="6"/>
  <c r="S270" i="6"/>
  <c r="S278" i="6"/>
  <c r="S286" i="6"/>
  <c r="S294" i="6"/>
  <c r="V808" i="6"/>
  <c r="U377" i="6"/>
  <c r="U433" i="6"/>
  <c r="U503" i="6"/>
  <c r="U546" i="6"/>
  <c r="U583" i="6"/>
  <c r="U618" i="6"/>
  <c r="U654" i="6"/>
  <c r="U678" i="6"/>
  <c r="U708" i="6"/>
  <c r="U752" i="6"/>
  <c r="U790" i="6"/>
  <c r="U812" i="6"/>
  <c r="U840" i="6"/>
  <c r="U861" i="6"/>
  <c r="U887" i="6"/>
  <c r="U913" i="6"/>
  <c r="U933" i="6"/>
  <c r="U951" i="6"/>
  <c r="U967" i="6"/>
  <c r="U981" i="6"/>
  <c r="U992" i="6"/>
  <c r="U1000" i="6"/>
  <c r="T7" i="6"/>
  <c r="T17" i="6"/>
  <c r="T35" i="6"/>
  <c r="T48" i="6"/>
  <c r="T62" i="6"/>
  <c r="T71" i="6"/>
  <c r="T83" i="6"/>
  <c r="T96" i="6"/>
  <c r="T110" i="6"/>
  <c r="T121" i="6"/>
  <c r="T135" i="6"/>
  <c r="T145" i="6"/>
  <c r="T155" i="6"/>
  <c r="T167" i="6"/>
  <c r="T177" i="6"/>
  <c r="T187" i="6"/>
  <c r="T199" i="6"/>
  <c r="T209" i="6"/>
  <c r="T218" i="6"/>
  <c r="T227" i="6"/>
  <c r="T237" i="6"/>
  <c r="T246" i="6"/>
  <c r="T255" i="6"/>
  <c r="T264" i="6"/>
  <c r="T273" i="6"/>
  <c r="T282" i="6"/>
  <c r="T291" i="6"/>
  <c r="T301" i="6"/>
  <c r="T310" i="6"/>
  <c r="T319" i="6"/>
  <c r="T327" i="6"/>
  <c r="T335" i="6"/>
  <c r="T343" i="6"/>
  <c r="T351" i="6"/>
  <c r="T359" i="6"/>
  <c r="T367" i="6"/>
  <c r="T375" i="6"/>
  <c r="T383" i="6"/>
  <c r="T391" i="6"/>
  <c r="T399" i="6"/>
  <c r="T407" i="6"/>
  <c r="T415" i="6"/>
  <c r="T423" i="6"/>
  <c r="T431" i="6"/>
  <c r="T439" i="6"/>
  <c r="T447" i="6"/>
  <c r="T455" i="6"/>
  <c r="T463" i="6"/>
  <c r="T471" i="6"/>
  <c r="T479" i="6"/>
  <c r="T487" i="6"/>
  <c r="T495" i="6"/>
  <c r="T503" i="6"/>
  <c r="T511" i="6"/>
  <c r="T519" i="6"/>
  <c r="T527" i="6"/>
  <c r="T535" i="6"/>
  <c r="T543" i="6"/>
  <c r="T551" i="6"/>
  <c r="T559" i="6"/>
  <c r="T567" i="6"/>
  <c r="T575" i="6"/>
  <c r="T583" i="6"/>
  <c r="T591" i="6"/>
  <c r="T599" i="6"/>
  <c r="T607" i="6"/>
  <c r="T615" i="6"/>
  <c r="T623" i="6"/>
  <c r="T631" i="6"/>
  <c r="T639" i="6"/>
  <c r="T647" i="6"/>
  <c r="T655" i="6"/>
  <c r="T663" i="6"/>
  <c r="T671" i="6"/>
  <c r="T679" i="6"/>
  <c r="T687" i="6"/>
  <c r="T695" i="6"/>
  <c r="T703" i="6"/>
  <c r="T711" i="6"/>
  <c r="T719" i="6"/>
  <c r="T727" i="6"/>
  <c r="T743" i="6"/>
  <c r="T751" i="6"/>
  <c r="T775" i="6"/>
  <c r="T783" i="6"/>
  <c r="T791" i="6"/>
  <c r="T799" i="6"/>
  <c r="T807" i="6"/>
  <c r="T815" i="6"/>
  <c r="T823" i="6"/>
  <c r="T831" i="6"/>
  <c r="T839" i="6"/>
  <c r="T847" i="6"/>
  <c r="T855" i="6"/>
  <c r="T863" i="6"/>
  <c r="T871" i="6"/>
  <c r="T879" i="6"/>
  <c r="T887" i="6"/>
  <c r="U202" i="6"/>
  <c r="U582" i="6"/>
  <c r="U706" i="6"/>
  <c r="U860" i="6"/>
  <c r="U934" i="6"/>
  <c r="T8" i="6"/>
  <c r="T111" i="6"/>
  <c r="T158" i="6"/>
  <c r="T198" i="6"/>
  <c r="T226" i="6"/>
  <c r="T263" i="6"/>
  <c r="T334" i="6"/>
  <c r="T366" i="6"/>
  <c r="T416" i="6"/>
  <c r="T448" i="6"/>
  <c r="T480" i="6"/>
  <c r="T512" i="6"/>
  <c r="T544" i="6"/>
  <c r="T576" i="6"/>
  <c r="T608" i="6"/>
  <c r="T640" i="6"/>
  <c r="T672" i="6"/>
  <c r="T704" i="6"/>
  <c r="T798" i="6"/>
  <c r="T830" i="6"/>
  <c r="T862" i="6"/>
  <c r="T894" i="6"/>
  <c r="T912" i="6"/>
  <c r="T934" i="6"/>
  <c r="T952" i="6"/>
  <c r="T975" i="6"/>
  <c r="T1006" i="6"/>
  <c r="S15" i="6"/>
  <c r="S32" i="6"/>
  <c r="S49" i="6"/>
  <c r="S65" i="6"/>
  <c r="S80" i="6"/>
  <c r="S96" i="6"/>
  <c r="S112" i="6"/>
  <c r="S128" i="6"/>
  <c r="S144" i="6"/>
  <c r="S160" i="6"/>
  <c r="S176" i="6"/>
  <c r="S192" i="6"/>
  <c r="S208" i="6"/>
  <c r="S236" i="6"/>
  <c r="S252" i="6"/>
  <c r="S265" i="6"/>
  <c r="S276" i="6"/>
  <c r="S287" i="6"/>
  <c r="S297" i="6"/>
  <c r="S305" i="6"/>
  <c r="S313" i="6"/>
  <c r="S321" i="6"/>
  <c r="S329" i="6"/>
  <c r="S337" i="6"/>
  <c r="S345" i="6"/>
  <c r="S353" i="6"/>
  <c r="S361" i="6"/>
  <c r="S369" i="6"/>
  <c r="S377" i="6"/>
  <c r="S385" i="6"/>
  <c r="S393" i="6"/>
  <c r="S401" i="6"/>
  <c r="S409" i="6"/>
  <c r="S417" i="6"/>
  <c r="S425" i="6"/>
  <c r="S433" i="6"/>
  <c r="S441" i="6"/>
  <c r="S449" i="6"/>
  <c r="S457" i="6"/>
  <c r="S465" i="6"/>
  <c r="S473" i="6"/>
  <c r="S481" i="6"/>
  <c r="S489" i="6"/>
  <c r="S497" i="6"/>
  <c r="S505" i="6"/>
  <c r="S513" i="6"/>
  <c r="S521" i="6"/>
  <c r="S529" i="6"/>
  <c r="S537" i="6"/>
  <c r="S545" i="6"/>
  <c r="S553" i="6"/>
  <c r="S561" i="6"/>
  <c r="S569" i="6"/>
  <c r="S577" i="6"/>
  <c r="U592" i="6"/>
  <c r="U710" i="6"/>
  <c r="U782" i="6"/>
  <c r="U868" i="6"/>
  <c r="U950" i="6"/>
  <c r="T33" i="6"/>
  <c r="T70" i="6"/>
  <c r="T120" i="6"/>
  <c r="T166" i="6"/>
  <c r="T200" i="6"/>
  <c r="T229" i="6"/>
  <c r="T265" i="6"/>
  <c r="T302" i="6"/>
  <c r="T336" i="6"/>
  <c r="T368" i="6"/>
  <c r="T390" i="6"/>
  <c r="T422" i="6"/>
  <c r="T454" i="6"/>
  <c r="T486" i="6"/>
  <c r="T518" i="6"/>
  <c r="T550" i="6"/>
  <c r="T582" i="6"/>
  <c r="T614" i="6"/>
  <c r="T646" i="6"/>
  <c r="T678" i="6"/>
  <c r="T710" i="6"/>
  <c r="T774" i="6"/>
  <c r="T800" i="6"/>
  <c r="T832" i="6"/>
  <c r="T864" i="6"/>
  <c r="T895" i="6"/>
  <c r="T918" i="6"/>
  <c r="T935" i="6"/>
  <c r="T958" i="6"/>
  <c r="T976" i="6"/>
  <c r="T1007" i="6"/>
  <c r="S16" i="6"/>
  <c r="S33" i="6"/>
  <c r="S52" i="6"/>
  <c r="S81" i="6"/>
  <c r="S97" i="6"/>
  <c r="S113" i="6"/>
  <c r="S129" i="6"/>
  <c r="S145" i="6"/>
  <c r="S161" i="6"/>
  <c r="S177" i="6"/>
  <c r="S193" i="6"/>
  <c r="S209" i="6"/>
  <c r="S223" i="6"/>
  <c r="S239" i="6"/>
  <c r="S255" i="6"/>
  <c r="S266" i="6"/>
  <c r="S277" i="6"/>
  <c r="S288" i="6"/>
  <c r="S298" i="6"/>
  <c r="S306" i="6"/>
  <c r="S314" i="6"/>
  <c r="S322" i="6"/>
  <c r="S330" i="6"/>
  <c r="S338" i="6"/>
  <c r="S346" i="6"/>
  <c r="S354" i="6"/>
  <c r="S362" i="6"/>
  <c r="S370" i="6"/>
  <c r="S378" i="6"/>
  <c r="S394" i="6"/>
  <c r="S402" i="6"/>
  <c r="S410" i="6"/>
  <c r="S418" i="6"/>
  <c r="S426" i="6"/>
  <c r="S434" i="6"/>
  <c r="S442" i="6"/>
  <c r="S450" i="6"/>
  <c r="S458" i="6"/>
  <c r="S466" i="6"/>
  <c r="S474" i="6"/>
  <c r="S482" i="6"/>
  <c r="S490" i="6"/>
  <c r="S498" i="6"/>
  <c r="S506" i="6"/>
  <c r="S514" i="6"/>
  <c r="S522" i="6"/>
  <c r="U415" i="6"/>
  <c r="U617" i="6"/>
  <c r="U730" i="6"/>
  <c r="U791" i="6"/>
  <c r="U886" i="6"/>
  <c r="U952" i="6"/>
  <c r="T38" i="6"/>
  <c r="T72" i="6"/>
  <c r="T123" i="6"/>
  <c r="T208" i="6"/>
  <c r="T235" i="6"/>
  <c r="T272" i="6"/>
  <c r="T309" i="6"/>
  <c r="T342" i="6"/>
  <c r="T374" i="6"/>
  <c r="U56" i="6"/>
  <c r="U290" i="6"/>
  <c r="U434" i="6"/>
  <c r="U622" i="6"/>
  <c r="U888" i="6"/>
  <c r="U966" i="6"/>
  <c r="T16" i="6"/>
  <c r="T47" i="6"/>
  <c r="T81" i="6"/>
  <c r="T134" i="6"/>
  <c r="T210" i="6"/>
  <c r="T238" i="6"/>
  <c r="T274" i="6"/>
  <c r="T311" i="6"/>
  <c r="T344" i="6"/>
  <c r="T376" i="6"/>
  <c r="T398" i="6"/>
  <c r="T430" i="6"/>
  <c r="T462" i="6"/>
  <c r="T494" i="6"/>
  <c r="T526" i="6"/>
  <c r="T558" i="6"/>
  <c r="T590" i="6"/>
  <c r="T622" i="6"/>
  <c r="T654" i="6"/>
  <c r="T686" i="6"/>
  <c r="T718" i="6"/>
  <c r="T744" i="6"/>
  <c r="T782" i="6"/>
  <c r="T808" i="6"/>
  <c r="T840" i="6"/>
  <c r="T872" i="6"/>
  <c r="T902" i="6"/>
  <c r="T920" i="6"/>
  <c r="T942" i="6"/>
  <c r="T960" i="6"/>
  <c r="T983" i="6"/>
  <c r="S7" i="6"/>
  <c r="S40" i="6"/>
  <c r="S56" i="6"/>
  <c r="S71" i="6"/>
  <c r="S87" i="6"/>
  <c r="S103" i="6"/>
  <c r="S119" i="6"/>
  <c r="S135" i="6"/>
  <c r="S151" i="6"/>
  <c r="S167" i="6"/>
  <c r="S183" i="6"/>
  <c r="S199" i="6"/>
  <c r="S215" i="6"/>
  <c r="S225" i="6"/>
  <c r="S241" i="6"/>
  <c r="S257" i="6"/>
  <c r="S269" i="6"/>
  <c r="S280" i="6"/>
  <c r="S290" i="6"/>
  <c r="S300" i="6"/>
  <c r="S308" i="6"/>
  <c r="S316" i="6"/>
  <c r="S324" i="6"/>
  <c r="S332" i="6"/>
  <c r="S340" i="6"/>
  <c r="S348" i="6"/>
  <c r="S356" i="6"/>
  <c r="S364" i="6"/>
  <c r="S372" i="6"/>
  <c r="S380" i="6"/>
  <c r="S396" i="6"/>
  <c r="S404" i="6"/>
  <c r="S412" i="6"/>
  <c r="S420" i="6"/>
  <c r="S428" i="6"/>
  <c r="S436" i="6"/>
  <c r="S444" i="6"/>
  <c r="S452" i="6"/>
  <c r="S460" i="6"/>
  <c r="S468" i="6"/>
  <c r="S476" i="6"/>
  <c r="S484" i="6"/>
  <c r="S492" i="6"/>
  <c r="S500" i="6"/>
  <c r="S508" i="6"/>
  <c r="S516" i="6"/>
  <c r="S524" i="6"/>
  <c r="S532" i="6"/>
  <c r="U488" i="6"/>
  <c r="U646" i="6"/>
  <c r="U810" i="6"/>
  <c r="U906" i="6"/>
  <c r="U968" i="6"/>
  <c r="T49" i="6"/>
  <c r="T86" i="6"/>
  <c r="T136" i="6"/>
  <c r="T176" i="6"/>
  <c r="T217" i="6"/>
  <c r="T245" i="6"/>
  <c r="T281" i="6"/>
  <c r="T318" i="6"/>
  <c r="T350" i="6"/>
  <c r="T382" i="6"/>
  <c r="T400" i="6"/>
  <c r="T432" i="6"/>
  <c r="T464" i="6"/>
  <c r="T496" i="6"/>
  <c r="T528" i="6"/>
  <c r="T560" i="6"/>
  <c r="T592" i="6"/>
  <c r="T624" i="6"/>
  <c r="T656" i="6"/>
  <c r="T688" i="6"/>
  <c r="T720" i="6"/>
  <c r="T750" i="6"/>
  <c r="T784" i="6"/>
  <c r="T814" i="6"/>
  <c r="T846" i="6"/>
  <c r="T878" i="6"/>
  <c r="T903" i="6"/>
  <c r="T926" i="6"/>
  <c r="T943" i="6"/>
  <c r="T966" i="6"/>
  <c r="T984" i="6"/>
  <c r="S8" i="6"/>
  <c r="S41" i="6"/>
  <c r="S57" i="6"/>
  <c r="S72" i="6"/>
  <c r="S88" i="6"/>
  <c r="S104" i="6"/>
  <c r="S120" i="6"/>
  <c r="S136" i="6"/>
  <c r="S152" i="6"/>
  <c r="S184" i="6"/>
  <c r="S200" i="6"/>
  <c r="S216" i="6"/>
  <c r="S228" i="6"/>
  <c r="S244" i="6"/>
  <c r="S260" i="6"/>
  <c r="S271" i="6"/>
  <c r="S281" i="6"/>
  <c r="S292" i="6"/>
  <c r="S301" i="6"/>
  <c r="S309" i="6"/>
  <c r="S317" i="6"/>
  <c r="S325" i="6"/>
  <c r="S333" i="6"/>
  <c r="S341" i="6"/>
  <c r="S349" i="6"/>
  <c r="S357" i="6"/>
  <c r="S365" i="6"/>
  <c r="S373" i="6"/>
  <c r="S381" i="6"/>
  <c r="S389" i="6"/>
  <c r="S397" i="6"/>
  <c r="S405" i="6"/>
  <c r="S413" i="6"/>
  <c r="S421" i="6"/>
  <c r="S429" i="6"/>
  <c r="S437" i="6"/>
  <c r="S445" i="6"/>
  <c r="S453" i="6"/>
  <c r="S461" i="6"/>
  <c r="S469" i="6"/>
  <c r="S477" i="6"/>
  <c r="S485" i="6"/>
  <c r="S493" i="6"/>
  <c r="S501" i="6"/>
  <c r="S509" i="6"/>
  <c r="S517" i="6"/>
  <c r="U311" i="6"/>
  <c r="U504" i="6"/>
  <c r="U655" i="6"/>
  <c r="U814" i="6"/>
  <c r="U914" i="6"/>
  <c r="U978" i="6"/>
  <c r="U999" i="6"/>
  <c r="T59" i="6"/>
  <c r="T95" i="6"/>
  <c r="T144" i="6"/>
  <c r="T178" i="6"/>
  <c r="T219" i="6"/>
  <c r="T247" i="6"/>
  <c r="T283" i="6"/>
  <c r="T320" i="6"/>
  <c r="T352" i="6"/>
  <c r="T384" i="6"/>
  <c r="T406" i="6"/>
  <c r="T438" i="6"/>
  <c r="T470" i="6"/>
  <c r="T502" i="6"/>
  <c r="T534" i="6"/>
  <c r="T566" i="6"/>
  <c r="T598" i="6"/>
  <c r="T630" i="6"/>
  <c r="T662" i="6"/>
  <c r="T694" i="6"/>
  <c r="T726" i="6"/>
  <c r="T752" i="6"/>
  <c r="T790" i="6"/>
  <c r="T816" i="6"/>
  <c r="T848" i="6"/>
  <c r="T880" i="6"/>
  <c r="T904" i="6"/>
  <c r="T927" i="6"/>
  <c r="T944" i="6"/>
  <c r="T967" i="6"/>
  <c r="T990" i="6"/>
  <c r="T998" i="6"/>
  <c r="S9" i="6"/>
  <c r="S44" i="6"/>
  <c r="S60" i="6"/>
  <c r="S73" i="6"/>
  <c r="S89" i="6"/>
  <c r="S105" i="6"/>
  <c r="S121" i="6"/>
  <c r="S137" i="6"/>
  <c r="S153" i="6"/>
  <c r="S185" i="6"/>
  <c r="S201" i="6"/>
  <c r="S217" i="6"/>
  <c r="S231" i="6"/>
  <c r="S247" i="6"/>
  <c r="S261" i="6"/>
  <c r="S272" i="6"/>
  <c r="S282" i="6"/>
  <c r="S293" i="6"/>
  <c r="S302" i="6"/>
  <c r="S310" i="6"/>
  <c r="S318" i="6"/>
  <c r="S326" i="6"/>
  <c r="S334" i="6"/>
  <c r="S342" i="6"/>
  <c r="S350" i="6"/>
  <c r="S358" i="6"/>
  <c r="S366" i="6"/>
  <c r="S374" i="6"/>
  <c r="S382" i="6"/>
  <c r="S390" i="6"/>
  <c r="S398" i="6"/>
  <c r="S406" i="6"/>
  <c r="S414" i="6"/>
  <c r="S422" i="6"/>
  <c r="S430" i="6"/>
  <c r="S438" i="6"/>
  <c r="S446" i="6"/>
  <c r="S454" i="6"/>
  <c r="S462" i="6"/>
  <c r="S470" i="6"/>
  <c r="S478" i="6"/>
  <c r="S486" i="6"/>
  <c r="S494" i="6"/>
  <c r="S502" i="6"/>
  <c r="S510" i="6"/>
  <c r="S518" i="6"/>
  <c r="U676" i="6"/>
  <c r="T97" i="6"/>
  <c r="T328" i="6"/>
  <c r="T414" i="6"/>
  <c r="T504" i="6"/>
  <c r="T584" i="6"/>
  <c r="T670" i="6"/>
  <c r="T806" i="6"/>
  <c r="T888" i="6"/>
  <c r="T950" i="6"/>
  <c r="S39" i="6"/>
  <c r="S76" i="6"/>
  <c r="S116" i="6"/>
  <c r="S159" i="6"/>
  <c r="S191" i="6"/>
  <c r="S224" i="6"/>
  <c r="S264" i="6"/>
  <c r="S295" i="6"/>
  <c r="S315" i="6"/>
  <c r="S336" i="6"/>
  <c r="S359" i="6"/>
  <c r="S379" i="6"/>
  <c r="S395" i="6"/>
  <c r="S416" i="6"/>
  <c r="S439" i="6"/>
  <c r="S459" i="6"/>
  <c r="S480" i="6"/>
  <c r="S503" i="6"/>
  <c r="S523" i="6"/>
  <c r="S534" i="6"/>
  <c r="S543" i="6"/>
  <c r="S552" i="6"/>
  <c r="S562" i="6"/>
  <c r="S571" i="6"/>
  <c r="S580" i="6"/>
  <c r="S588" i="6"/>
  <c r="S596" i="6"/>
  <c r="S604" i="6"/>
  <c r="S612" i="6"/>
  <c r="S620" i="6"/>
  <c r="S628" i="6"/>
  <c r="S636" i="6"/>
  <c r="S644" i="6"/>
  <c r="S652" i="6"/>
  <c r="S660" i="6"/>
  <c r="S668" i="6"/>
  <c r="S676" i="6"/>
  <c r="S684" i="6"/>
  <c r="S692" i="6"/>
  <c r="S700" i="6"/>
  <c r="S708" i="6"/>
  <c r="S716" i="6"/>
  <c r="S724" i="6"/>
  <c r="S732" i="6"/>
  <c r="S740" i="6"/>
  <c r="S748" i="6"/>
  <c r="S756" i="6"/>
  <c r="S772" i="6"/>
  <c r="S780" i="6"/>
  <c r="S788" i="6"/>
  <c r="S796" i="6"/>
  <c r="S804" i="6"/>
  <c r="S812" i="6"/>
  <c r="S820" i="6"/>
  <c r="S828" i="6"/>
  <c r="S836" i="6"/>
  <c r="S844" i="6"/>
  <c r="S852" i="6"/>
  <c r="S860" i="6"/>
  <c r="S868" i="6"/>
  <c r="S876" i="6"/>
  <c r="S884" i="6"/>
  <c r="S892" i="6"/>
  <c r="S900" i="6"/>
  <c r="S908" i="6"/>
  <c r="S916" i="6"/>
  <c r="S924" i="6"/>
  <c r="S932" i="6"/>
  <c r="S940" i="6"/>
  <c r="S948" i="6"/>
  <c r="S956" i="6"/>
  <c r="S964" i="6"/>
  <c r="S972" i="6"/>
  <c r="S980" i="6"/>
  <c r="S988" i="6"/>
  <c r="S1004" i="6"/>
  <c r="R5" i="6"/>
  <c r="R13" i="6"/>
  <c r="R37" i="6"/>
  <c r="U686" i="6"/>
  <c r="U833" i="6"/>
  <c r="T107" i="6"/>
  <c r="T358" i="6"/>
  <c r="T424" i="6"/>
  <c r="T510" i="6"/>
  <c r="T600" i="6"/>
  <c r="T680" i="6"/>
  <c r="T742" i="6"/>
  <c r="T822" i="6"/>
  <c r="T896" i="6"/>
  <c r="T951" i="6"/>
  <c r="S47" i="6"/>
  <c r="S79" i="6"/>
  <c r="S124" i="6"/>
  <c r="S164" i="6"/>
  <c r="S196" i="6"/>
  <c r="S232" i="6"/>
  <c r="S268" i="6"/>
  <c r="S296" i="6"/>
  <c r="S319" i="6"/>
  <c r="S339" i="6"/>
  <c r="S360" i="6"/>
  <c r="S383" i="6"/>
  <c r="S399" i="6"/>
  <c r="S419" i="6"/>
  <c r="S440" i="6"/>
  <c r="S463" i="6"/>
  <c r="S483" i="6"/>
  <c r="S504" i="6"/>
  <c r="S525" i="6"/>
  <c r="S535" i="6"/>
  <c r="S544" i="6"/>
  <c r="S554" i="6"/>
  <c r="S563" i="6"/>
  <c r="S572" i="6"/>
  <c r="S581" i="6"/>
  <c r="S589" i="6"/>
  <c r="S597" i="6"/>
  <c r="S605" i="6"/>
  <c r="S613" i="6"/>
  <c r="S621" i="6"/>
  <c r="S629" i="6"/>
  <c r="S637" i="6"/>
  <c r="S645" i="6"/>
  <c r="S653" i="6"/>
  <c r="S661" i="6"/>
  <c r="S669" i="6"/>
  <c r="S677" i="6"/>
  <c r="S685" i="6"/>
  <c r="S693" i="6"/>
  <c r="S701" i="6"/>
  <c r="S709" i="6"/>
  <c r="S717" i="6"/>
  <c r="S725" i="6"/>
  <c r="S733" i="6"/>
  <c r="S741" i="6"/>
  <c r="S749" i="6"/>
  <c r="S757" i="6"/>
  <c r="S773" i="6"/>
  <c r="S781" i="6"/>
  <c r="S789" i="6"/>
  <c r="S797" i="6"/>
  <c r="S805" i="6"/>
  <c r="S813" i="6"/>
  <c r="S821" i="6"/>
  <c r="S829" i="6"/>
  <c r="S837" i="6"/>
  <c r="S845" i="6"/>
  <c r="S853" i="6"/>
  <c r="S861" i="6"/>
  <c r="S869" i="6"/>
  <c r="S877" i="6"/>
  <c r="S885" i="6"/>
  <c r="S893" i="6"/>
  <c r="S901" i="6"/>
  <c r="S909" i="6"/>
  <c r="S917" i="6"/>
  <c r="S925" i="6"/>
  <c r="S933" i="6"/>
  <c r="S941" i="6"/>
  <c r="S949" i="6"/>
  <c r="S957" i="6"/>
  <c r="S965" i="6"/>
  <c r="S973" i="6"/>
  <c r="S981" i="6"/>
  <c r="S989" i="6"/>
  <c r="S1005" i="6"/>
  <c r="R6" i="6"/>
  <c r="R38" i="6"/>
  <c r="R46" i="6"/>
  <c r="R54" i="6"/>
  <c r="R62" i="6"/>
  <c r="R70" i="6"/>
  <c r="R78" i="6"/>
  <c r="R86" i="6"/>
  <c r="R94" i="6"/>
  <c r="R102" i="6"/>
  <c r="R110" i="6"/>
  <c r="R118" i="6"/>
  <c r="R126" i="6"/>
  <c r="R134" i="6"/>
  <c r="R142" i="6"/>
  <c r="R150" i="6"/>
  <c r="R158" i="6"/>
  <c r="R166" i="6"/>
  <c r="R174" i="6"/>
  <c r="R182" i="6"/>
  <c r="R190" i="6"/>
  <c r="R198" i="6"/>
  <c r="R206" i="6"/>
  <c r="R214" i="6"/>
  <c r="R230" i="6"/>
  <c r="R238" i="6"/>
  <c r="R246" i="6"/>
  <c r="R254" i="6"/>
  <c r="R262" i="6"/>
  <c r="R270" i="6"/>
  <c r="R278" i="6"/>
  <c r="R286" i="6"/>
  <c r="R294" i="6"/>
  <c r="R302" i="6"/>
  <c r="R310" i="6"/>
  <c r="R318" i="6"/>
  <c r="U375" i="6"/>
  <c r="U841" i="6"/>
  <c r="T146" i="6"/>
  <c r="T254" i="6"/>
  <c r="T360" i="6"/>
  <c r="T440" i="6"/>
  <c r="T520" i="6"/>
  <c r="T606" i="6"/>
  <c r="T696" i="6"/>
  <c r="T758" i="6"/>
  <c r="T824" i="6"/>
  <c r="T910" i="6"/>
  <c r="T959" i="6"/>
  <c r="S17" i="6"/>
  <c r="S48" i="6"/>
  <c r="S84" i="6"/>
  <c r="S127" i="6"/>
  <c r="S204" i="6"/>
  <c r="S233" i="6"/>
  <c r="S273" i="6"/>
  <c r="S320" i="6"/>
  <c r="S343" i="6"/>
  <c r="S363" i="6"/>
  <c r="S384" i="6"/>
  <c r="S400" i="6"/>
  <c r="S423" i="6"/>
  <c r="S443" i="6"/>
  <c r="S464" i="6"/>
  <c r="S487" i="6"/>
  <c r="S507" i="6"/>
  <c r="S526" i="6"/>
  <c r="S536" i="6"/>
  <c r="S546" i="6"/>
  <c r="S555" i="6"/>
  <c r="S564" i="6"/>
  <c r="S573" i="6"/>
  <c r="S582" i="6"/>
  <c r="S590" i="6"/>
  <c r="S598" i="6"/>
  <c r="S606" i="6"/>
  <c r="S614" i="6"/>
  <c r="S622" i="6"/>
  <c r="S630" i="6"/>
  <c r="S638" i="6"/>
  <c r="S646" i="6"/>
  <c r="S654" i="6"/>
  <c r="S662" i="6"/>
  <c r="S670" i="6"/>
  <c r="S678" i="6"/>
  <c r="S686" i="6"/>
  <c r="S694" i="6"/>
  <c r="S702" i="6"/>
  <c r="S710" i="6"/>
  <c r="S718" i="6"/>
  <c r="S726" i="6"/>
  <c r="S742" i="6"/>
  <c r="S750" i="6"/>
  <c r="S758" i="6"/>
  <c r="S774" i="6"/>
  <c r="S782" i="6"/>
  <c r="S790" i="6"/>
  <c r="S798" i="6"/>
  <c r="S806" i="6"/>
  <c r="S814" i="6"/>
  <c r="S822" i="6"/>
  <c r="S830" i="6"/>
  <c r="S838" i="6"/>
  <c r="S846" i="6"/>
  <c r="S854" i="6"/>
  <c r="S862" i="6"/>
  <c r="S870" i="6"/>
  <c r="S878" i="6"/>
  <c r="S886" i="6"/>
  <c r="S894" i="6"/>
  <c r="S902" i="6"/>
  <c r="S910" i="6"/>
  <c r="S918" i="6"/>
  <c r="S926" i="6"/>
  <c r="S934" i="6"/>
  <c r="S942" i="6"/>
  <c r="S950" i="6"/>
  <c r="S958" i="6"/>
  <c r="S966" i="6"/>
  <c r="S974" i="6"/>
  <c r="S982" i="6"/>
  <c r="S990" i="6"/>
  <c r="S998" i="6"/>
  <c r="S1006" i="6"/>
  <c r="R7" i="6"/>
  <c r="R15" i="6"/>
  <c r="R39" i="6"/>
  <c r="R47" i="6"/>
  <c r="R55" i="6"/>
  <c r="R63" i="6"/>
  <c r="R71" i="6"/>
  <c r="R79" i="6"/>
  <c r="R87" i="6"/>
  <c r="R95" i="6"/>
  <c r="R103" i="6"/>
  <c r="R111" i="6"/>
  <c r="R119" i="6"/>
  <c r="R127" i="6"/>
  <c r="R135" i="6"/>
  <c r="R143" i="6"/>
  <c r="R151" i="6"/>
  <c r="R159" i="6"/>
  <c r="R167" i="6"/>
  <c r="R175" i="6"/>
  <c r="R183" i="6"/>
  <c r="R191" i="6"/>
  <c r="R199" i="6"/>
  <c r="R207" i="6"/>
  <c r="R215" i="6"/>
  <c r="R223" i="6"/>
  <c r="R231" i="6"/>
  <c r="R239" i="6"/>
  <c r="R247" i="6"/>
  <c r="R255" i="6"/>
  <c r="R263" i="6"/>
  <c r="T154" i="6"/>
  <c r="T256" i="6"/>
  <c r="T446" i="6"/>
  <c r="T536" i="6"/>
  <c r="T616" i="6"/>
  <c r="T702" i="6"/>
  <c r="T838" i="6"/>
  <c r="T911" i="6"/>
  <c r="T968" i="6"/>
  <c r="S55" i="6"/>
  <c r="S92" i="6"/>
  <c r="S132" i="6"/>
  <c r="S207" i="6"/>
  <c r="S240" i="6"/>
  <c r="S274" i="6"/>
  <c r="S303" i="6"/>
  <c r="S323" i="6"/>
  <c r="S344" i="6"/>
  <c r="S367" i="6"/>
  <c r="S403" i="6"/>
  <c r="S424" i="6"/>
  <c r="S447" i="6"/>
  <c r="S467" i="6"/>
  <c r="S488" i="6"/>
  <c r="S511" i="6"/>
  <c r="S527" i="6"/>
  <c r="S538" i="6"/>
  <c r="S547" i="6"/>
  <c r="S556" i="6"/>
  <c r="S565" i="6"/>
  <c r="S574" i="6"/>
  <c r="S583" i="6"/>
  <c r="S591" i="6"/>
  <c r="S599" i="6"/>
  <c r="S607" i="6"/>
  <c r="S615" i="6"/>
  <c r="S623" i="6"/>
  <c r="S631" i="6"/>
  <c r="S639" i="6"/>
  <c r="S647" i="6"/>
  <c r="S655" i="6"/>
  <c r="S663" i="6"/>
  <c r="S671" i="6"/>
  <c r="S679" i="6"/>
  <c r="S687" i="6"/>
  <c r="S695" i="6"/>
  <c r="S703" i="6"/>
  <c r="S711" i="6"/>
  <c r="S719" i="6"/>
  <c r="S727" i="6"/>
  <c r="S743" i="6"/>
  <c r="S751" i="6"/>
  <c r="S775" i="6"/>
  <c r="S783" i="6"/>
  <c r="S791" i="6"/>
  <c r="S799" i="6"/>
  <c r="S807" i="6"/>
  <c r="S815" i="6"/>
  <c r="S823" i="6"/>
  <c r="S831" i="6"/>
  <c r="S839" i="6"/>
  <c r="S847" i="6"/>
  <c r="S855" i="6"/>
  <c r="S863" i="6"/>
  <c r="S871" i="6"/>
  <c r="S879" i="6"/>
  <c r="S887" i="6"/>
  <c r="S895" i="6"/>
  <c r="S903" i="6"/>
  <c r="S911" i="6"/>
  <c r="S919" i="6"/>
  <c r="S927" i="6"/>
  <c r="S935" i="6"/>
  <c r="S943" i="6"/>
  <c r="S951" i="6"/>
  <c r="S959" i="6"/>
  <c r="S967" i="6"/>
  <c r="S975" i="6"/>
  <c r="S983" i="6"/>
  <c r="S991" i="6"/>
  <c r="S999" i="6"/>
  <c r="S1007" i="6"/>
  <c r="R8" i="6"/>
  <c r="R16" i="6"/>
  <c r="R32" i="6"/>
  <c r="R40" i="6"/>
  <c r="R48" i="6"/>
  <c r="R56" i="6"/>
  <c r="R64" i="6"/>
  <c r="R72" i="6"/>
  <c r="R80" i="6"/>
  <c r="R88" i="6"/>
  <c r="R96" i="6"/>
  <c r="R104" i="6"/>
  <c r="R112" i="6"/>
  <c r="R120" i="6"/>
  <c r="R128" i="6"/>
  <c r="R136" i="6"/>
  <c r="R144" i="6"/>
  <c r="R152" i="6"/>
  <c r="R160" i="6"/>
  <c r="R176" i="6"/>
  <c r="R184" i="6"/>
  <c r="R192" i="6"/>
  <c r="R200" i="6"/>
  <c r="R208" i="6"/>
  <c r="R216" i="6"/>
  <c r="R224" i="6"/>
  <c r="R232" i="6"/>
  <c r="R240" i="6"/>
  <c r="R248" i="6"/>
  <c r="R256" i="6"/>
  <c r="U932" i="6"/>
  <c r="U1002" i="6"/>
  <c r="T290" i="6"/>
  <c r="T456" i="6"/>
  <c r="T542" i="6"/>
  <c r="T632" i="6"/>
  <c r="T712" i="6"/>
  <c r="T854" i="6"/>
  <c r="T919" i="6"/>
  <c r="T974" i="6"/>
  <c r="S63" i="6"/>
  <c r="S95" i="6"/>
  <c r="S140" i="6"/>
  <c r="S172" i="6"/>
  <c r="S212" i="6"/>
  <c r="S248" i="6"/>
  <c r="S279" i="6"/>
  <c r="S304" i="6"/>
  <c r="S327" i="6"/>
  <c r="S347" i="6"/>
  <c r="S368" i="6"/>
  <c r="S407" i="6"/>
  <c r="S427" i="6"/>
  <c r="S448" i="6"/>
  <c r="S471" i="6"/>
  <c r="S491" i="6"/>
  <c r="S512" i="6"/>
  <c r="S528" i="6"/>
  <c r="S539" i="6"/>
  <c r="S548" i="6"/>
  <c r="S557" i="6"/>
  <c r="S566" i="6"/>
  <c r="S575" i="6"/>
  <c r="S584" i="6"/>
  <c r="S592" i="6"/>
  <c r="S600" i="6"/>
  <c r="S608" i="6"/>
  <c r="S616" i="6"/>
  <c r="S624" i="6"/>
  <c r="S632" i="6"/>
  <c r="S640" i="6"/>
  <c r="S648" i="6"/>
  <c r="S656" i="6"/>
  <c r="S664" i="6"/>
  <c r="S672" i="6"/>
  <c r="S680" i="6"/>
  <c r="S688" i="6"/>
  <c r="S696" i="6"/>
  <c r="S704" i="6"/>
  <c r="S712" i="6"/>
  <c r="S720" i="6"/>
  <c r="S728" i="6"/>
  <c r="S744" i="6"/>
  <c r="S752" i="6"/>
  <c r="S776" i="6"/>
  <c r="S784" i="6"/>
  <c r="S792" i="6"/>
  <c r="S800" i="6"/>
  <c r="S808" i="6"/>
  <c r="S816" i="6"/>
  <c r="S824" i="6"/>
  <c r="S832" i="6"/>
  <c r="S840" i="6"/>
  <c r="S848" i="6"/>
  <c r="S856" i="6"/>
  <c r="S864" i="6"/>
  <c r="S872" i="6"/>
  <c r="S880" i="6"/>
  <c r="S888" i="6"/>
  <c r="S896" i="6"/>
  <c r="S904" i="6"/>
  <c r="S912" i="6"/>
  <c r="S920" i="6"/>
  <c r="S928" i="6"/>
  <c r="S936" i="6"/>
  <c r="S944" i="6"/>
  <c r="S952" i="6"/>
  <c r="S960" i="6"/>
  <c r="S968" i="6"/>
  <c r="S976" i="6"/>
  <c r="S984" i="6"/>
  <c r="S992" i="6"/>
  <c r="S1000" i="6"/>
  <c r="S1008" i="6"/>
  <c r="R9" i="6"/>
  <c r="R17" i="6"/>
  <c r="R33" i="6"/>
  <c r="R41" i="6"/>
  <c r="R49" i="6"/>
  <c r="R57" i="6"/>
  <c r="R65" i="6"/>
  <c r="R73" i="6"/>
  <c r="R81" i="6"/>
  <c r="R89" i="6"/>
  <c r="R97" i="6"/>
  <c r="R105" i="6"/>
  <c r="R113" i="6"/>
  <c r="R121" i="6"/>
  <c r="R129" i="6"/>
  <c r="R137" i="6"/>
  <c r="R145" i="6"/>
  <c r="R153" i="6"/>
  <c r="R161" i="6"/>
  <c r="R177" i="6"/>
  <c r="R185" i="6"/>
  <c r="R193" i="6"/>
  <c r="R201" i="6"/>
  <c r="R209" i="6"/>
  <c r="R217" i="6"/>
  <c r="R225" i="6"/>
  <c r="R233" i="6"/>
  <c r="R241" i="6"/>
  <c r="R249" i="6"/>
  <c r="R257" i="6"/>
  <c r="R265" i="6"/>
  <c r="R273" i="6"/>
  <c r="R281" i="6"/>
  <c r="R289" i="6"/>
  <c r="R297" i="6"/>
  <c r="R305" i="6"/>
  <c r="R313" i="6"/>
  <c r="R321" i="6"/>
  <c r="U536" i="6"/>
  <c r="U991" i="6"/>
  <c r="T186" i="6"/>
  <c r="T392" i="6"/>
  <c r="T478" i="6"/>
  <c r="T568" i="6"/>
  <c r="T648" i="6"/>
  <c r="T792" i="6"/>
  <c r="T870" i="6"/>
  <c r="T991" i="6"/>
  <c r="T1000" i="6"/>
  <c r="S108" i="6"/>
  <c r="S148" i="6"/>
  <c r="S180" i="6"/>
  <c r="S256" i="6"/>
  <c r="S285" i="6"/>
  <c r="S311" i="6"/>
  <c r="S331" i="6"/>
  <c r="S352" i="6"/>
  <c r="S375" i="6"/>
  <c r="S391" i="6"/>
  <c r="S411" i="6"/>
  <c r="S432" i="6"/>
  <c r="S455" i="6"/>
  <c r="S475" i="6"/>
  <c r="S496" i="6"/>
  <c r="S519" i="6"/>
  <c r="S531" i="6"/>
  <c r="S541" i="6"/>
  <c r="S550" i="6"/>
  <c r="S559" i="6"/>
  <c r="S568" i="6"/>
  <c r="S578" i="6"/>
  <c r="S586" i="6"/>
  <c r="S594" i="6"/>
  <c r="S602" i="6"/>
  <c r="S610" i="6"/>
  <c r="S618" i="6"/>
  <c r="S626" i="6"/>
  <c r="S634" i="6"/>
  <c r="S642" i="6"/>
  <c r="S650" i="6"/>
  <c r="S658" i="6"/>
  <c r="S666" i="6"/>
  <c r="S674" i="6"/>
  <c r="S682" i="6"/>
  <c r="S690" i="6"/>
  <c r="S698" i="6"/>
  <c r="S706" i="6"/>
  <c r="S714" i="6"/>
  <c r="S722" i="6"/>
  <c r="S730" i="6"/>
  <c r="S738" i="6"/>
  <c r="S746" i="6"/>
  <c r="S754" i="6"/>
  <c r="S770" i="6"/>
  <c r="S778" i="6"/>
  <c r="S786" i="6"/>
  <c r="S802" i="6"/>
  <c r="S810" i="6"/>
  <c r="S818" i="6"/>
  <c r="S826" i="6"/>
  <c r="S834" i="6"/>
  <c r="S842" i="6"/>
  <c r="S850" i="6"/>
  <c r="S858" i="6"/>
  <c r="S866" i="6"/>
  <c r="S874" i="6"/>
  <c r="S882" i="6"/>
  <c r="S890" i="6"/>
  <c r="S898" i="6"/>
  <c r="S906" i="6"/>
  <c r="S914" i="6"/>
  <c r="S922" i="6"/>
  <c r="S930" i="6"/>
  <c r="S938" i="6"/>
  <c r="S946" i="6"/>
  <c r="S954" i="6"/>
  <c r="S962" i="6"/>
  <c r="S970" i="6"/>
  <c r="S978" i="6"/>
  <c r="S986" i="6"/>
  <c r="S1002" i="6"/>
  <c r="R3" i="6"/>
  <c r="R11" i="6"/>
  <c r="R35" i="6"/>
  <c r="R43" i="6"/>
  <c r="R51" i="6"/>
  <c r="R59" i="6"/>
  <c r="R67" i="6"/>
  <c r="R75" i="6"/>
  <c r="R83" i="6"/>
  <c r="R91" i="6"/>
  <c r="R99" i="6"/>
  <c r="R107" i="6"/>
  <c r="R115" i="6"/>
  <c r="R123" i="6"/>
  <c r="R131" i="6"/>
  <c r="R139" i="6"/>
  <c r="R147" i="6"/>
  <c r="R155" i="6"/>
  <c r="R163" i="6"/>
  <c r="R171" i="6"/>
  <c r="R179" i="6"/>
  <c r="R187" i="6"/>
  <c r="R195" i="6"/>
  <c r="R203" i="6"/>
  <c r="R211" i="6"/>
  <c r="R219" i="6"/>
  <c r="R227" i="6"/>
  <c r="R235" i="6"/>
  <c r="R243" i="6"/>
  <c r="R251" i="6"/>
  <c r="R259" i="6"/>
  <c r="R267" i="6"/>
  <c r="R275" i="6"/>
  <c r="R283" i="6"/>
  <c r="R291" i="6"/>
  <c r="W58" i="6"/>
  <c r="V707" i="6"/>
  <c r="U551" i="6"/>
  <c r="T190" i="6"/>
  <c r="T326" i="6"/>
  <c r="T408" i="6"/>
  <c r="T488" i="6"/>
  <c r="T574" i="6"/>
  <c r="T664" i="6"/>
  <c r="T886" i="6"/>
  <c r="T936" i="6"/>
  <c r="T992" i="6"/>
  <c r="T1008" i="6"/>
  <c r="S111" i="6"/>
  <c r="S156" i="6"/>
  <c r="S188" i="6"/>
  <c r="S263" i="6"/>
  <c r="S289" i="6"/>
  <c r="S312" i="6"/>
  <c r="S335" i="6"/>
  <c r="S355" i="6"/>
  <c r="S376" i="6"/>
  <c r="S392" i="6"/>
  <c r="S415" i="6"/>
  <c r="S435" i="6"/>
  <c r="S456" i="6"/>
  <c r="S479" i="6"/>
  <c r="S499" i="6"/>
  <c r="S520" i="6"/>
  <c r="S533" i="6"/>
  <c r="S542" i="6"/>
  <c r="S551" i="6"/>
  <c r="S560" i="6"/>
  <c r="S570" i="6"/>
  <c r="S579" i="6"/>
  <c r="S587" i="6"/>
  <c r="S595" i="6"/>
  <c r="S603" i="6"/>
  <c r="S611" i="6"/>
  <c r="S619" i="6"/>
  <c r="S627" i="6"/>
  <c r="S635" i="6"/>
  <c r="S643" i="6"/>
  <c r="S651" i="6"/>
  <c r="S659" i="6"/>
  <c r="S667" i="6"/>
  <c r="S675" i="6"/>
  <c r="S683" i="6"/>
  <c r="S691" i="6"/>
  <c r="S699" i="6"/>
  <c r="S707" i="6"/>
  <c r="S715" i="6"/>
  <c r="S723" i="6"/>
  <c r="S731" i="6"/>
  <c r="S739" i="6"/>
  <c r="S747" i="6"/>
  <c r="S755" i="6"/>
  <c r="S771" i="6"/>
  <c r="S779" i="6"/>
  <c r="S787" i="6"/>
  <c r="S795" i="6"/>
  <c r="S803" i="6"/>
  <c r="S811" i="6"/>
  <c r="S819" i="6"/>
  <c r="S827" i="6"/>
  <c r="S835" i="6"/>
  <c r="S843" i="6"/>
  <c r="S851" i="6"/>
  <c r="S859" i="6"/>
  <c r="S867" i="6"/>
  <c r="S875" i="6"/>
  <c r="S883" i="6"/>
  <c r="S891" i="6"/>
  <c r="S899" i="6"/>
  <c r="S907" i="6"/>
  <c r="S915" i="6"/>
  <c r="S923" i="6"/>
  <c r="S931" i="6"/>
  <c r="S939" i="6"/>
  <c r="S947" i="6"/>
  <c r="S955" i="6"/>
  <c r="S963" i="6"/>
  <c r="S971" i="6"/>
  <c r="S979" i="6"/>
  <c r="S987" i="6"/>
  <c r="T293" i="6"/>
  <c r="T728" i="6"/>
  <c r="T856" i="6"/>
  <c r="S175" i="6"/>
  <c r="S328" i="6"/>
  <c r="S451" i="6"/>
  <c r="S567" i="6"/>
  <c r="S633" i="6"/>
  <c r="S697" i="6"/>
  <c r="S737" i="6"/>
  <c r="S793" i="6"/>
  <c r="S849" i="6"/>
  <c r="S913" i="6"/>
  <c r="S977" i="6"/>
  <c r="S1003" i="6"/>
  <c r="R45" i="6"/>
  <c r="R90" i="6"/>
  <c r="R109" i="6"/>
  <c r="R132" i="6"/>
  <c r="R154" i="6"/>
  <c r="R170" i="6"/>
  <c r="R189" i="6"/>
  <c r="R212" i="6"/>
  <c r="R229" i="6"/>
  <c r="R252" i="6"/>
  <c r="R269" i="6"/>
  <c r="R282" i="6"/>
  <c r="R295" i="6"/>
  <c r="R306" i="6"/>
  <c r="R316" i="6"/>
  <c r="R326" i="6"/>
  <c r="R334" i="6"/>
  <c r="R342" i="6"/>
  <c r="R350" i="6"/>
  <c r="R358" i="6"/>
  <c r="R366" i="6"/>
  <c r="R374" i="6"/>
  <c r="R382" i="6"/>
  <c r="R390" i="6"/>
  <c r="R398" i="6"/>
  <c r="R406" i="6"/>
  <c r="R414" i="6"/>
  <c r="R422" i="6"/>
  <c r="R430" i="6"/>
  <c r="R438" i="6"/>
  <c r="R446" i="6"/>
  <c r="R454" i="6"/>
  <c r="R462" i="6"/>
  <c r="R470" i="6"/>
  <c r="R478" i="6"/>
  <c r="R486" i="6"/>
  <c r="R494" i="6"/>
  <c r="R502" i="6"/>
  <c r="R510" i="6"/>
  <c r="R518" i="6"/>
  <c r="R526" i="6"/>
  <c r="R534" i="6"/>
  <c r="R542" i="6"/>
  <c r="R550" i="6"/>
  <c r="R558" i="6"/>
  <c r="R566" i="6"/>
  <c r="R574" i="6"/>
  <c r="R582" i="6"/>
  <c r="R590" i="6"/>
  <c r="R598" i="6"/>
  <c r="R606" i="6"/>
  <c r="R614" i="6"/>
  <c r="R622" i="6"/>
  <c r="R630" i="6"/>
  <c r="R638" i="6"/>
  <c r="R646" i="6"/>
  <c r="R654" i="6"/>
  <c r="R662" i="6"/>
  <c r="R670" i="6"/>
  <c r="R678" i="6"/>
  <c r="R686" i="6"/>
  <c r="R694" i="6"/>
  <c r="R702" i="6"/>
  <c r="R710" i="6"/>
  <c r="R718" i="6"/>
  <c r="R726" i="6"/>
  <c r="R742" i="6"/>
  <c r="R750" i="6"/>
  <c r="R758" i="6"/>
  <c r="R774" i="6"/>
  <c r="R782" i="6"/>
  <c r="R790" i="6"/>
  <c r="R798" i="6"/>
  <c r="R806" i="6"/>
  <c r="R814" i="6"/>
  <c r="R822" i="6"/>
  <c r="R830" i="6"/>
  <c r="R838" i="6"/>
  <c r="R846" i="6"/>
  <c r="R854" i="6"/>
  <c r="R862" i="6"/>
  <c r="R870" i="6"/>
  <c r="R878" i="6"/>
  <c r="R886" i="6"/>
  <c r="R894" i="6"/>
  <c r="R902" i="6"/>
  <c r="R910" i="6"/>
  <c r="R918" i="6"/>
  <c r="R926" i="6"/>
  <c r="R934" i="6"/>
  <c r="R942" i="6"/>
  <c r="R950" i="6"/>
  <c r="R958" i="6"/>
  <c r="R966" i="6"/>
  <c r="R974" i="6"/>
  <c r="R982" i="6"/>
  <c r="R990" i="6"/>
  <c r="R998" i="6"/>
  <c r="R1006" i="6"/>
  <c r="Q7" i="6"/>
  <c r="Q15" i="6"/>
  <c r="Q39" i="6"/>
  <c r="Q47" i="6"/>
  <c r="Q55" i="6"/>
  <c r="Q63" i="6"/>
  <c r="Q71" i="6"/>
  <c r="Q79" i="6"/>
  <c r="Q87" i="6"/>
  <c r="Q95" i="6"/>
  <c r="Q103" i="6"/>
  <c r="Q111" i="6"/>
  <c r="Q119" i="6"/>
  <c r="Q127" i="6"/>
  <c r="Q135" i="6"/>
  <c r="Q143" i="6"/>
  <c r="Q151" i="6"/>
  <c r="Q159" i="6"/>
  <c r="Q167" i="6"/>
  <c r="Q175" i="6"/>
  <c r="Q183" i="6"/>
  <c r="Q191" i="6"/>
  <c r="Q199" i="6"/>
  <c r="Q207" i="6"/>
  <c r="Q215" i="6"/>
  <c r="Q223" i="6"/>
  <c r="Q231" i="6"/>
  <c r="Q239" i="6"/>
  <c r="Q247" i="6"/>
  <c r="Q255" i="6"/>
  <c r="Q263" i="6"/>
  <c r="Q271" i="6"/>
  <c r="Q279" i="6"/>
  <c r="Q287" i="6"/>
  <c r="Q295" i="6"/>
  <c r="Q303" i="6"/>
  <c r="Q311" i="6"/>
  <c r="Q319" i="6"/>
  <c r="Q327" i="6"/>
  <c r="Q335" i="6"/>
  <c r="Q343" i="6"/>
  <c r="Q351" i="6"/>
  <c r="Q359" i="6"/>
  <c r="Q367" i="6"/>
  <c r="Q375" i="6"/>
  <c r="Q383" i="6"/>
  <c r="Q391" i="6"/>
  <c r="Q399" i="6"/>
  <c r="Q407" i="6"/>
  <c r="Q415" i="6"/>
  <c r="Q423" i="6"/>
  <c r="T6" i="6"/>
  <c r="T63" i="6"/>
  <c r="T928" i="6"/>
  <c r="T999" i="6"/>
  <c r="S64" i="6"/>
  <c r="S220" i="6"/>
  <c r="S351" i="6"/>
  <c r="S472" i="6"/>
  <c r="S576" i="6"/>
  <c r="S641" i="6"/>
  <c r="S705" i="6"/>
  <c r="S745" i="6"/>
  <c r="S857" i="6"/>
  <c r="S921" i="6"/>
  <c r="S985" i="6"/>
  <c r="S1009" i="6"/>
  <c r="R50" i="6"/>
  <c r="R92" i="6"/>
  <c r="R114" i="6"/>
  <c r="R133" i="6"/>
  <c r="R156" i="6"/>
  <c r="R172" i="6"/>
  <c r="R194" i="6"/>
  <c r="R213" i="6"/>
  <c r="R234" i="6"/>
  <c r="R253" i="6"/>
  <c r="R271" i="6"/>
  <c r="R284" i="6"/>
  <c r="R296" i="6"/>
  <c r="R307" i="6"/>
  <c r="R317" i="6"/>
  <c r="R327" i="6"/>
  <c r="R335" i="6"/>
  <c r="R343" i="6"/>
  <c r="R351" i="6"/>
  <c r="R359" i="6"/>
  <c r="R367" i="6"/>
  <c r="R375" i="6"/>
  <c r="R383" i="6"/>
  <c r="R391" i="6"/>
  <c r="R399" i="6"/>
  <c r="R407" i="6"/>
  <c r="R415" i="6"/>
  <c r="R423" i="6"/>
  <c r="R431" i="6"/>
  <c r="R439" i="6"/>
  <c r="R447" i="6"/>
  <c r="R455" i="6"/>
  <c r="R463" i="6"/>
  <c r="R471" i="6"/>
  <c r="R479" i="6"/>
  <c r="R487" i="6"/>
  <c r="R495" i="6"/>
  <c r="R503" i="6"/>
  <c r="R511" i="6"/>
  <c r="R519" i="6"/>
  <c r="R527" i="6"/>
  <c r="R535" i="6"/>
  <c r="R543" i="6"/>
  <c r="R551" i="6"/>
  <c r="R559" i="6"/>
  <c r="R567" i="6"/>
  <c r="R575" i="6"/>
  <c r="R583" i="6"/>
  <c r="R591" i="6"/>
  <c r="R599" i="6"/>
  <c r="R607" i="6"/>
  <c r="R615" i="6"/>
  <c r="R623" i="6"/>
  <c r="R631" i="6"/>
  <c r="R639" i="6"/>
  <c r="R647" i="6"/>
  <c r="R655" i="6"/>
  <c r="R663" i="6"/>
  <c r="R671" i="6"/>
  <c r="R679" i="6"/>
  <c r="R687" i="6"/>
  <c r="R695" i="6"/>
  <c r="R703" i="6"/>
  <c r="R711" i="6"/>
  <c r="R719" i="6"/>
  <c r="R727" i="6"/>
  <c r="R743" i="6"/>
  <c r="R751" i="6"/>
  <c r="R775" i="6"/>
  <c r="R783" i="6"/>
  <c r="R791" i="6"/>
  <c r="R799" i="6"/>
  <c r="R807" i="6"/>
  <c r="R815" i="6"/>
  <c r="R823" i="6"/>
  <c r="R831" i="6"/>
  <c r="R839" i="6"/>
  <c r="R847" i="6"/>
  <c r="R855" i="6"/>
  <c r="R863" i="6"/>
  <c r="R871" i="6"/>
  <c r="R879" i="6"/>
  <c r="R887" i="6"/>
  <c r="R895" i="6"/>
  <c r="R903" i="6"/>
  <c r="R911" i="6"/>
  <c r="R919" i="6"/>
  <c r="R927" i="6"/>
  <c r="R935" i="6"/>
  <c r="R943" i="6"/>
  <c r="R951" i="6"/>
  <c r="R959" i="6"/>
  <c r="R967" i="6"/>
  <c r="R975" i="6"/>
  <c r="R983" i="6"/>
  <c r="R991" i="6"/>
  <c r="R999" i="6"/>
  <c r="R1007" i="6"/>
  <c r="Q8" i="6"/>
  <c r="Q16" i="6"/>
  <c r="Q32" i="6"/>
  <c r="Q40" i="6"/>
  <c r="Q48" i="6"/>
  <c r="Q56" i="6"/>
  <c r="Q64" i="6"/>
  <c r="Q72" i="6"/>
  <c r="Q80" i="6"/>
  <c r="Q88" i="6"/>
  <c r="Q96" i="6"/>
  <c r="Q104" i="6"/>
  <c r="Q112" i="6"/>
  <c r="Q120" i="6"/>
  <c r="Q128" i="6"/>
  <c r="Q136" i="6"/>
  <c r="Q144" i="6"/>
  <c r="Q152" i="6"/>
  <c r="Q160" i="6"/>
  <c r="Q176" i="6"/>
  <c r="Q184" i="6"/>
  <c r="Q192" i="6"/>
  <c r="Q200" i="6"/>
  <c r="Q208" i="6"/>
  <c r="Q216" i="6"/>
  <c r="Q224" i="6"/>
  <c r="Q232" i="6"/>
  <c r="Q240" i="6"/>
  <c r="Q248" i="6"/>
  <c r="Q256" i="6"/>
  <c r="Q264" i="6"/>
  <c r="Q272" i="6"/>
  <c r="Q280" i="6"/>
  <c r="Q288" i="6"/>
  <c r="Q296" i="6"/>
  <c r="Q304" i="6"/>
  <c r="Q312" i="6"/>
  <c r="Q320" i="6"/>
  <c r="Q328" i="6"/>
  <c r="Q336" i="6"/>
  <c r="Q344" i="6"/>
  <c r="Q352" i="6"/>
  <c r="Q360" i="6"/>
  <c r="Q368" i="6"/>
  <c r="Q376" i="6"/>
  <c r="Q384" i="6"/>
  <c r="Q392" i="6"/>
  <c r="Q400" i="6"/>
  <c r="Q408" i="6"/>
  <c r="Q416" i="6"/>
  <c r="Q424" i="6"/>
  <c r="Q432" i="6"/>
  <c r="Q440" i="6"/>
  <c r="Q448" i="6"/>
  <c r="Q456" i="6"/>
  <c r="Q464" i="6"/>
  <c r="S371" i="6"/>
  <c r="S495" i="6"/>
  <c r="S585" i="6"/>
  <c r="S649" i="6"/>
  <c r="S713" i="6"/>
  <c r="S753" i="6"/>
  <c r="S801" i="6"/>
  <c r="S865" i="6"/>
  <c r="R4" i="6"/>
  <c r="R52" i="6"/>
  <c r="R74" i="6"/>
  <c r="R93" i="6"/>
  <c r="R116" i="6"/>
  <c r="R138" i="6"/>
  <c r="R157" i="6"/>
  <c r="R173" i="6"/>
  <c r="R196" i="6"/>
  <c r="R218" i="6"/>
  <c r="R236" i="6"/>
  <c r="R258" i="6"/>
  <c r="R272" i="6"/>
  <c r="R285" i="6"/>
  <c r="R298" i="6"/>
  <c r="R308" i="6"/>
  <c r="R319" i="6"/>
  <c r="R328" i="6"/>
  <c r="R336" i="6"/>
  <c r="R344" i="6"/>
  <c r="R352" i="6"/>
  <c r="R360" i="6"/>
  <c r="R368" i="6"/>
  <c r="R376" i="6"/>
  <c r="R384" i="6"/>
  <c r="R392" i="6"/>
  <c r="R400" i="6"/>
  <c r="R408" i="6"/>
  <c r="R416" i="6"/>
  <c r="R424" i="6"/>
  <c r="R432" i="6"/>
  <c r="R440" i="6"/>
  <c r="R448" i="6"/>
  <c r="R456" i="6"/>
  <c r="R464" i="6"/>
  <c r="R472" i="6"/>
  <c r="R480" i="6"/>
  <c r="R488" i="6"/>
  <c r="R496" i="6"/>
  <c r="R504" i="6"/>
  <c r="R512" i="6"/>
  <c r="R520" i="6"/>
  <c r="R528" i="6"/>
  <c r="R536" i="6"/>
  <c r="R544" i="6"/>
  <c r="R552" i="6"/>
  <c r="R560" i="6"/>
  <c r="R568" i="6"/>
  <c r="R576" i="6"/>
  <c r="R584" i="6"/>
  <c r="R592" i="6"/>
  <c r="R600" i="6"/>
  <c r="R608" i="6"/>
  <c r="R616" i="6"/>
  <c r="R624" i="6"/>
  <c r="R632" i="6"/>
  <c r="R640" i="6"/>
  <c r="R648" i="6"/>
  <c r="R656" i="6"/>
  <c r="R664" i="6"/>
  <c r="R672" i="6"/>
  <c r="R680" i="6"/>
  <c r="R688" i="6"/>
  <c r="R696" i="6"/>
  <c r="R704" i="6"/>
  <c r="R712" i="6"/>
  <c r="R720" i="6"/>
  <c r="R728" i="6"/>
  <c r="R744" i="6"/>
  <c r="R752" i="6"/>
  <c r="R776" i="6"/>
  <c r="R784" i="6"/>
  <c r="R792" i="6"/>
  <c r="R800" i="6"/>
  <c r="R808" i="6"/>
  <c r="R816" i="6"/>
  <c r="R824" i="6"/>
  <c r="R832" i="6"/>
  <c r="R840" i="6"/>
  <c r="R848" i="6"/>
  <c r="R856" i="6"/>
  <c r="R864" i="6"/>
  <c r="R872" i="6"/>
  <c r="R880" i="6"/>
  <c r="R888" i="6"/>
  <c r="R896" i="6"/>
  <c r="R904" i="6"/>
  <c r="R912" i="6"/>
  <c r="R920" i="6"/>
  <c r="R928" i="6"/>
  <c r="R936" i="6"/>
  <c r="R944" i="6"/>
  <c r="R952" i="6"/>
  <c r="R960" i="6"/>
  <c r="R968" i="6"/>
  <c r="R976" i="6"/>
  <c r="R984" i="6"/>
  <c r="R992" i="6"/>
  <c r="R1000" i="6"/>
  <c r="R1008" i="6"/>
  <c r="Q9" i="6"/>
  <c r="Q17" i="6"/>
  <c r="Q33" i="6"/>
  <c r="Q41" i="6"/>
  <c r="Q49" i="6"/>
  <c r="Q57" i="6"/>
  <c r="Q65" i="6"/>
  <c r="Q73" i="6"/>
  <c r="Q81" i="6"/>
  <c r="Q89" i="6"/>
  <c r="Q97" i="6"/>
  <c r="Q105" i="6"/>
  <c r="Q113" i="6"/>
  <c r="Q121" i="6"/>
  <c r="Q129" i="6"/>
  <c r="Q137" i="6"/>
  <c r="Q145" i="6"/>
  <c r="Q153" i="6"/>
  <c r="Q161" i="6"/>
  <c r="Q177" i="6"/>
  <c r="Q185" i="6"/>
  <c r="Q193" i="6"/>
  <c r="Q201" i="6"/>
  <c r="Q209" i="6"/>
  <c r="Q217" i="6"/>
  <c r="Q225" i="6"/>
  <c r="Q233" i="6"/>
  <c r="Q241" i="6"/>
  <c r="Q249" i="6"/>
  <c r="Q257" i="6"/>
  <c r="Q265" i="6"/>
  <c r="Q273" i="6"/>
  <c r="Q281" i="6"/>
  <c r="Q289" i="6"/>
  <c r="Q297" i="6"/>
  <c r="Q305" i="6"/>
  <c r="Q313" i="6"/>
  <c r="Q321" i="6"/>
  <c r="Q329" i="6"/>
  <c r="Q337" i="6"/>
  <c r="Q345" i="6"/>
  <c r="Q353" i="6"/>
  <c r="Q361" i="6"/>
  <c r="Q369" i="6"/>
  <c r="Q377" i="6"/>
  <c r="Q385" i="6"/>
  <c r="Q393" i="6"/>
  <c r="Q401" i="6"/>
  <c r="Q409" i="6"/>
  <c r="Q417" i="6"/>
  <c r="Q425" i="6"/>
  <c r="U982" i="6"/>
  <c r="T982" i="6"/>
  <c r="S515" i="6"/>
  <c r="S593" i="6"/>
  <c r="S657" i="6"/>
  <c r="S721" i="6"/>
  <c r="S809" i="6"/>
  <c r="S873" i="6"/>
  <c r="S937" i="6"/>
  <c r="R10" i="6"/>
  <c r="R53" i="6"/>
  <c r="R76" i="6"/>
  <c r="R98" i="6"/>
  <c r="R117" i="6"/>
  <c r="R140" i="6"/>
  <c r="R162" i="6"/>
  <c r="R178" i="6"/>
  <c r="R197" i="6"/>
  <c r="R220" i="6"/>
  <c r="R237" i="6"/>
  <c r="R260" i="6"/>
  <c r="R274" i="6"/>
  <c r="R287" i="6"/>
  <c r="R309" i="6"/>
  <c r="R320" i="6"/>
  <c r="R329" i="6"/>
  <c r="R337" i="6"/>
  <c r="R345" i="6"/>
  <c r="R353" i="6"/>
  <c r="R361" i="6"/>
  <c r="R369" i="6"/>
  <c r="R377" i="6"/>
  <c r="R385" i="6"/>
  <c r="R393" i="6"/>
  <c r="R401" i="6"/>
  <c r="R409" i="6"/>
  <c r="R417" i="6"/>
  <c r="R425" i="6"/>
  <c r="R433" i="6"/>
  <c r="R441" i="6"/>
  <c r="R449" i="6"/>
  <c r="R457" i="6"/>
  <c r="R465" i="6"/>
  <c r="R473" i="6"/>
  <c r="R481" i="6"/>
  <c r="R489" i="6"/>
  <c r="R497" i="6"/>
  <c r="R505" i="6"/>
  <c r="R513" i="6"/>
  <c r="R521" i="6"/>
  <c r="R529" i="6"/>
  <c r="R537" i="6"/>
  <c r="R545" i="6"/>
  <c r="R553" i="6"/>
  <c r="R561" i="6"/>
  <c r="R569" i="6"/>
  <c r="R577" i="6"/>
  <c r="R585" i="6"/>
  <c r="R593" i="6"/>
  <c r="R601" i="6"/>
  <c r="R609" i="6"/>
  <c r="R617" i="6"/>
  <c r="R625" i="6"/>
  <c r="R633" i="6"/>
  <c r="R641" i="6"/>
  <c r="R649" i="6"/>
  <c r="R657" i="6"/>
  <c r="R665" i="6"/>
  <c r="R673" i="6"/>
  <c r="R681" i="6"/>
  <c r="R689" i="6"/>
  <c r="R697" i="6"/>
  <c r="R705" i="6"/>
  <c r="R713" i="6"/>
  <c r="R721" i="6"/>
  <c r="R729" i="6"/>
  <c r="R737" i="6"/>
  <c r="R745" i="6"/>
  <c r="R753" i="6"/>
  <c r="R769" i="6"/>
  <c r="R777" i="6"/>
  <c r="R785" i="6"/>
  <c r="R793" i="6"/>
  <c r="R801" i="6"/>
  <c r="R809" i="6"/>
  <c r="R817" i="6"/>
  <c r="R825" i="6"/>
  <c r="R833" i="6"/>
  <c r="R841" i="6"/>
  <c r="R849" i="6"/>
  <c r="R857" i="6"/>
  <c r="R865" i="6"/>
  <c r="R873" i="6"/>
  <c r="R881" i="6"/>
  <c r="R889" i="6"/>
  <c r="R897" i="6"/>
  <c r="R905" i="6"/>
  <c r="R913" i="6"/>
  <c r="R921" i="6"/>
  <c r="R937" i="6"/>
  <c r="R945" i="6"/>
  <c r="R953" i="6"/>
  <c r="R961" i="6"/>
  <c r="R969" i="6"/>
  <c r="R977" i="6"/>
  <c r="R985" i="6"/>
  <c r="R1001" i="6"/>
  <c r="R1009" i="6"/>
  <c r="Q10" i="6"/>
  <c r="Q18" i="6"/>
  <c r="Q34" i="6"/>
  <c r="Q42" i="6"/>
  <c r="Q50" i="6"/>
  <c r="Q58" i="6"/>
  <c r="Q66" i="6"/>
  <c r="Q74" i="6"/>
  <c r="Q82" i="6"/>
  <c r="Q90" i="6"/>
  <c r="Q98" i="6"/>
  <c r="Q106" i="6"/>
  <c r="Q114" i="6"/>
  <c r="Q122" i="6"/>
  <c r="Q130" i="6"/>
  <c r="Q138" i="6"/>
  <c r="Q146" i="6"/>
  <c r="Q154" i="6"/>
  <c r="Q162" i="6"/>
  <c r="Q170" i="6"/>
  <c r="Q178" i="6"/>
  <c r="Q186" i="6"/>
  <c r="Q194" i="6"/>
  <c r="Q202" i="6"/>
  <c r="Q210" i="6"/>
  <c r="Q218" i="6"/>
  <c r="Q226" i="6"/>
  <c r="Q234" i="6"/>
  <c r="Q242" i="6"/>
  <c r="Q250" i="6"/>
  <c r="Q258" i="6"/>
  <c r="Q266" i="6"/>
  <c r="Q274" i="6"/>
  <c r="Q282" i="6"/>
  <c r="Q290" i="6"/>
  <c r="Q298" i="6"/>
  <c r="Q306" i="6"/>
  <c r="Q314" i="6"/>
  <c r="Q322" i="6"/>
  <c r="Q330" i="6"/>
  <c r="Q338" i="6"/>
  <c r="Q346" i="6"/>
  <c r="Q354" i="6"/>
  <c r="Q362" i="6"/>
  <c r="Q370" i="6"/>
  <c r="Q378" i="6"/>
  <c r="Q394" i="6"/>
  <c r="Q402" i="6"/>
  <c r="S100" i="6"/>
  <c r="S249" i="6"/>
  <c r="S530" i="6"/>
  <c r="S601" i="6"/>
  <c r="S665" i="6"/>
  <c r="S729" i="6"/>
  <c r="S817" i="6"/>
  <c r="S881" i="6"/>
  <c r="S945" i="6"/>
  <c r="R34" i="6"/>
  <c r="R58" i="6"/>
  <c r="R77" i="6"/>
  <c r="R100" i="6"/>
  <c r="R122" i="6"/>
  <c r="R141" i="6"/>
  <c r="R164" i="6"/>
  <c r="R180" i="6"/>
  <c r="R202" i="6"/>
  <c r="R242" i="6"/>
  <c r="R261" i="6"/>
  <c r="R276" i="6"/>
  <c r="R288" i="6"/>
  <c r="R300" i="6"/>
  <c r="R311" i="6"/>
  <c r="R322" i="6"/>
  <c r="R330" i="6"/>
  <c r="R338" i="6"/>
  <c r="R346" i="6"/>
  <c r="R354" i="6"/>
  <c r="R362" i="6"/>
  <c r="R370" i="6"/>
  <c r="R378" i="6"/>
  <c r="R394" i="6"/>
  <c r="R402" i="6"/>
  <c r="R410" i="6"/>
  <c r="R418" i="6"/>
  <c r="R426" i="6"/>
  <c r="R434" i="6"/>
  <c r="R442" i="6"/>
  <c r="R450" i="6"/>
  <c r="R458" i="6"/>
  <c r="R466" i="6"/>
  <c r="R474" i="6"/>
  <c r="R482" i="6"/>
  <c r="R490" i="6"/>
  <c r="R498" i="6"/>
  <c r="R506" i="6"/>
  <c r="R514" i="6"/>
  <c r="R522" i="6"/>
  <c r="R530" i="6"/>
  <c r="R538" i="6"/>
  <c r="R546" i="6"/>
  <c r="R554" i="6"/>
  <c r="R562" i="6"/>
  <c r="R570" i="6"/>
  <c r="R578" i="6"/>
  <c r="R586" i="6"/>
  <c r="R594" i="6"/>
  <c r="R602" i="6"/>
  <c r="R610" i="6"/>
  <c r="R618" i="6"/>
  <c r="R626" i="6"/>
  <c r="R634" i="6"/>
  <c r="R642" i="6"/>
  <c r="R650" i="6"/>
  <c r="R658" i="6"/>
  <c r="R666" i="6"/>
  <c r="R674" i="6"/>
  <c r="R682" i="6"/>
  <c r="R690" i="6"/>
  <c r="R698" i="6"/>
  <c r="R706" i="6"/>
  <c r="R714" i="6"/>
  <c r="R722" i="6"/>
  <c r="R730" i="6"/>
  <c r="R738" i="6"/>
  <c r="R746" i="6"/>
  <c r="R754" i="6"/>
  <c r="R770" i="6"/>
  <c r="R778" i="6"/>
  <c r="R786" i="6"/>
  <c r="R802" i="6"/>
  <c r="R810" i="6"/>
  <c r="R818" i="6"/>
  <c r="R826" i="6"/>
  <c r="R834" i="6"/>
  <c r="R842" i="6"/>
  <c r="R850" i="6"/>
  <c r="R858" i="6"/>
  <c r="R866" i="6"/>
  <c r="R874" i="6"/>
  <c r="R882" i="6"/>
  <c r="R890" i="6"/>
  <c r="R898" i="6"/>
  <c r="R906" i="6"/>
  <c r="R914" i="6"/>
  <c r="R922" i="6"/>
  <c r="R930" i="6"/>
  <c r="R938" i="6"/>
  <c r="R946" i="6"/>
  <c r="R954" i="6"/>
  <c r="R962" i="6"/>
  <c r="R970" i="6"/>
  <c r="R978" i="6"/>
  <c r="R986" i="6"/>
  <c r="R1002" i="6"/>
  <c r="Q3" i="6"/>
  <c r="Q11" i="6"/>
  <c r="Q35" i="6"/>
  <c r="Q43" i="6"/>
  <c r="Q51" i="6"/>
  <c r="Q59" i="6"/>
  <c r="Q67" i="6"/>
  <c r="Q75" i="6"/>
  <c r="Q83" i="6"/>
  <c r="Q91" i="6"/>
  <c r="Q99" i="6"/>
  <c r="Q107" i="6"/>
  <c r="Q115" i="6"/>
  <c r="Q123" i="6"/>
  <c r="Q131" i="6"/>
  <c r="Q139" i="6"/>
  <c r="Q147" i="6"/>
  <c r="Q155" i="6"/>
  <c r="Q163" i="6"/>
  <c r="Q171" i="6"/>
  <c r="Q179" i="6"/>
  <c r="Q187" i="6"/>
  <c r="Q195" i="6"/>
  <c r="Q203" i="6"/>
  <c r="Q211" i="6"/>
  <c r="Q219" i="6"/>
  <c r="Q227" i="6"/>
  <c r="Q235" i="6"/>
  <c r="Q243" i="6"/>
  <c r="Q251" i="6"/>
  <c r="Q259" i="6"/>
  <c r="Q267" i="6"/>
  <c r="Q275" i="6"/>
  <c r="Q283" i="6"/>
  <c r="Q291" i="6"/>
  <c r="Q307" i="6"/>
  <c r="Q315" i="6"/>
  <c r="Q323" i="6"/>
  <c r="Q331" i="6"/>
  <c r="Q339" i="6"/>
  <c r="Q347" i="6"/>
  <c r="Q355" i="6"/>
  <c r="Q363" i="6"/>
  <c r="Q371" i="6"/>
  <c r="Q379" i="6"/>
  <c r="Q395" i="6"/>
  <c r="Q403" i="6"/>
  <c r="U751" i="6"/>
  <c r="T552" i="6"/>
  <c r="T776" i="6"/>
  <c r="S408" i="6"/>
  <c r="S549" i="6"/>
  <c r="S617" i="6"/>
  <c r="S681" i="6"/>
  <c r="S777" i="6"/>
  <c r="S833" i="6"/>
  <c r="S897" i="6"/>
  <c r="S961" i="6"/>
  <c r="R18" i="6"/>
  <c r="R42" i="6"/>
  <c r="R61" i="6"/>
  <c r="R84" i="6"/>
  <c r="R106" i="6"/>
  <c r="R125" i="6"/>
  <c r="R148" i="6"/>
  <c r="R186" i="6"/>
  <c r="R205" i="6"/>
  <c r="R226" i="6"/>
  <c r="R245" i="6"/>
  <c r="R266" i="6"/>
  <c r="R279" i="6"/>
  <c r="R292" i="6"/>
  <c r="R303" i="6"/>
  <c r="R314" i="6"/>
  <c r="R324" i="6"/>
  <c r="R332" i="6"/>
  <c r="R340" i="6"/>
  <c r="R348" i="6"/>
  <c r="R356" i="6"/>
  <c r="R364" i="6"/>
  <c r="R372" i="6"/>
  <c r="R380" i="6"/>
  <c r="R396" i="6"/>
  <c r="R404" i="6"/>
  <c r="R412" i="6"/>
  <c r="R420" i="6"/>
  <c r="R428" i="6"/>
  <c r="R436" i="6"/>
  <c r="R444" i="6"/>
  <c r="R452" i="6"/>
  <c r="R460" i="6"/>
  <c r="R468" i="6"/>
  <c r="R476" i="6"/>
  <c r="R484" i="6"/>
  <c r="R492" i="6"/>
  <c r="R500" i="6"/>
  <c r="T638" i="6"/>
  <c r="S307" i="6"/>
  <c r="S431" i="6"/>
  <c r="S558" i="6"/>
  <c r="S625" i="6"/>
  <c r="S689" i="6"/>
  <c r="S785" i="6"/>
  <c r="S841" i="6"/>
  <c r="S905" i="6"/>
  <c r="S969" i="6"/>
  <c r="S1001" i="6"/>
  <c r="R44" i="6"/>
  <c r="R66" i="6"/>
  <c r="R85" i="6"/>
  <c r="R108" i="6"/>
  <c r="R130" i="6"/>
  <c r="R149" i="6"/>
  <c r="R188" i="6"/>
  <c r="R210" i="6"/>
  <c r="R228" i="6"/>
  <c r="R250" i="6"/>
  <c r="R268" i="6"/>
  <c r="R280" i="6"/>
  <c r="R293" i="6"/>
  <c r="R304" i="6"/>
  <c r="R315" i="6"/>
  <c r="R325" i="6"/>
  <c r="R333" i="6"/>
  <c r="R341" i="6"/>
  <c r="R349" i="6"/>
  <c r="R357" i="6"/>
  <c r="R365" i="6"/>
  <c r="R373" i="6"/>
  <c r="R381" i="6"/>
  <c r="R389" i="6"/>
  <c r="R397" i="6"/>
  <c r="R405" i="6"/>
  <c r="R413" i="6"/>
  <c r="R421" i="6"/>
  <c r="R429" i="6"/>
  <c r="R437" i="6"/>
  <c r="R445" i="6"/>
  <c r="R453" i="6"/>
  <c r="R461" i="6"/>
  <c r="R469" i="6"/>
  <c r="R477" i="6"/>
  <c r="R485" i="6"/>
  <c r="R493" i="6"/>
  <c r="R501" i="6"/>
  <c r="R509" i="6"/>
  <c r="R517" i="6"/>
  <c r="R525" i="6"/>
  <c r="R533" i="6"/>
  <c r="R541" i="6"/>
  <c r="R549" i="6"/>
  <c r="R557" i="6"/>
  <c r="R565" i="6"/>
  <c r="R573" i="6"/>
  <c r="R581" i="6"/>
  <c r="R589" i="6"/>
  <c r="R597" i="6"/>
  <c r="R605" i="6"/>
  <c r="R613" i="6"/>
  <c r="R621" i="6"/>
  <c r="R629" i="6"/>
  <c r="R637" i="6"/>
  <c r="R645" i="6"/>
  <c r="R653" i="6"/>
  <c r="R661" i="6"/>
  <c r="R669" i="6"/>
  <c r="R677" i="6"/>
  <c r="R685" i="6"/>
  <c r="R693" i="6"/>
  <c r="R701" i="6"/>
  <c r="R709" i="6"/>
  <c r="R717" i="6"/>
  <c r="R725" i="6"/>
  <c r="R733" i="6"/>
  <c r="R741" i="6"/>
  <c r="R749" i="6"/>
  <c r="R757" i="6"/>
  <c r="R773" i="6"/>
  <c r="R781" i="6"/>
  <c r="R789" i="6"/>
  <c r="R797" i="6"/>
  <c r="R805" i="6"/>
  <c r="R813" i="6"/>
  <c r="R821" i="6"/>
  <c r="R829" i="6"/>
  <c r="R837" i="6"/>
  <c r="R845" i="6"/>
  <c r="R853" i="6"/>
  <c r="R861" i="6"/>
  <c r="R869" i="6"/>
  <c r="R877" i="6"/>
  <c r="R885" i="6"/>
  <c r="R893" i="6"/>
  <c r="R901" i="6"/>
  <c r="R909" i="6"/>
  <c r="R917" i="6"/>
  <c r="R925" i="6"/>
  <c r="R933" i="6"/>
  <c r="R941" i="6"/>
  <c r="R949" i="6"/>
  <c r="R957" i="6"/>
  <c r="R965" i="6"/>
  <c r="R973" i="6"/>
  <c r="R981" i="6"/>
  <c r="R989" i="6"/>
  <c r="R1005" i="6"/>
  <c r="Q6" i="6"/>
  <c r="Q38" i="6"/>
  <c r="Q46" i="6"/>
  <c r="Q54" i="6"/>
  <c r="Q62" i="6"/>
  <c r="Q70" i="6"/>
  <c r="Q78" i="6"/>
  <c r="Q86" i="6"/>
  <c r="Q94" i="6"/>
  <c r="Q102" i="6"/>
  <c r="Q110" i="6"/>
  <c r="Q118" i="6"/>
  <c r="Q126" i="6"/>
  <c r="Q134" i="6"/>
  <c r="Q142" i="6"/>
  <c r="Q150" i="6"/>
  <c r="Q158" i="6"/>
  <c r="Q166" i="6"/>
  <c r="Q174" i="6"/>
  <c r="Q182" i="6"/>
  <c r="Q190" i="6"/>
  <c r="Q198" i="6"/>
  <c r="Q206" i="6"/>
  <c r="Q214" i="6"/>
  <c r="Q230" i="6"/>
  <c r="Q238" i="6"/>
  <c r="Q246" i="6"/>
  <c r="Q254" i="6"/>
  <c r="Q262" i="6"/>
  <c r="Q270" i="6"/>
  <c r="Q278" i="6"/>
  <c r="Q286" i="6"/>
  <c r="Q294" i="6"/>
  <c r="Q302" i="6"/>
  <c r="Q310" i="6"/>
  <c r="Q318" i="6"/>
  <c r="Q326" i="6"/>
  <c r="Q334" i="6"/>
  <c r="Q342" i="6"/>
  <c r="Q350" i="6"/>
  <c r="Q358" i="6"/>
  <c r="Q366" i="6"/>
  <c r="Q374" i="6"/>
  <c r="Q382" i="6"/>
  <c r="Q390" i="6"/>
  <c r="Q398" i="6"/>
  <c r="Q406" i="6"/>
  <c r="Q414" i="6"/>
  <c r="Q422" i="6"/>
  <c r="T472" i="6"/>
  <c r="S540" i="6"/>
  <c r="S769" i="6"/>
  <c r="R124" i="6"/>
  <c r="R323" i="6"/>
  <c r="R435" i="6"/>
  <c r="R499" i="6"/>
  <c r="R532" i="6"/>
  <c r="R564" i="6"/>
  <c r="R596" i="6"/>
  <c r="R628" i="6"/>
  <c r="R660" i="6"/>
  <c r="R692" i="6"/>
  <c r="R724" i="6"/>
  <c r="R747" i="6"/>
  <c r="R779" i="6"/>
  <c r="R804" i="6"/>
  <c r="R836" i="6"/>
  <c r="R868" i="6"/>
  <c r="R900" i="6"/>
  <c r="R931" i="6"/>
  <c r="R963" i="6"/>
  <c r="Q5" i="6"/>
  <c r="Q61" i="6"/>
  <c r="Q93" i="6"/>
  <c r="Q125" i="6"/>
  <c r="Q157" i="6"/>
  <c r="Q181" i="6"/>
  <c r="Q213" i="6"/>
  <c r="Q244" i="6"/>
  <c r="Q276" i="6"/>
  <c r="Q301" i="6"/>
  <c r="Q333" i="6"/>
  <c r="Q365" i="6"/>
  <c r="Q389" i="6"/>
  <c r="Q413" i="6"/>
  <c r="Q429" i="6"/>
  <c r="Q438" i="6"/>
  <c r="Q447" i="6"/>
  <c r="Q457" i="6"/>
  <c r="Q466" i="6"/>
  <c r="Q474" i="6"/>
  <c r="Q482" i="6"/>
  <c r="Q490" i="6"/>
  <c r="Q498" i="6"/>
  <c r="Q506" i="6"/>
  <c r="Q514" i="6"/>
  <c r="Q522" i="6"/>
  <c r="Q530" i="6"/>
  <c r="Q538" i="6"/>
  <c r="Q546" i="6"/>
  <c r="Q554" i="6"/>
  <c r="Q562" i="6"/>
  <c r="Q570" i="6"/>
  <c r="Q578" i="6"/>
  <c r="Q586" i="6"/>
  <c r="Q594" i="6"/>
  <c r="Q602" i="6"/>
  <c r="Q610" i="6"/>
  <c r="Q618" i="6"/>
  <c r="Q626" i="6"/>
  <c r="Q634" i="6"/>
  <c r="Q642" i="6"/>
  <c r="Q650" i="6"/>
  <c r="Q658" i="6"/>
  <c r="Q666" i="6"/>
  <c r="Q674" i="6"/>
  <c r="Q682" i="6"/>
  <c r="Q690" i="6"/>
  <c r="Q698" i="6"/>
  <c r="Q706" i="6"/>
  <c r="Q714" i="6"/>
  <c r="Q722" i="6"/>
  <c r="Q730" i="6"/>
  <c r="Q738" i="6"/>
  <c r="Q746" i="6"/>
  <c r="Q754" i="6"/>
  <c r="Q770" i="6"/>
  <c r="Q778" i="6"/>
  <c r="Q786" i="6"/>
  <c r="Q802" i="6"/>
  <c r="Q810" i="6"/>
  <c r="Q818" i="6"/>
  <c r="Q826" i="6"/>
  <c r="Q834" i="6"/>
  <c r="Q842" i="6"/>
  <c r="Q850" i="6"/>
  <c r="Q858" i="6"/>
  <c r="Q866" i="6"/>
  <c r="Q874" i="6"/>
  <c r="Q882" i="6"/>
  <c r="Q890" i="6"/>
  <c r="Q898" i="6"/>
  <c r="Q906" i="6"/>
  <c r="Q914" i="6"/>
  <c r="Q922" i="6"/>
  <c r="Q930" i="6"/>
  <c r="Q938" i="6"/>
  <c r="Q946" i="6"/>
  <c r="Q954" i="6"/>
  <c r="Q962" i="6"/>
  <c r="Q970" i="6"/>
  <c r="Q978" i="6"/>
  <c r="Q986" i="6"/>
  <c r="Q1002" i="6"/>
  <c r="P3" i="6"/>
  <c r="P11" i="6"/>
  <c r="P35" i="6"/>
  <c r="P43" i="6"/>
  <c r="P51" i="6"/>
  <c r="P59" i="6"/>
  <c r="P67" i="6"/>
  <c r="P75" i="6"/>
  <c r="P83" i="6"/>
  <c r="P91" i="6"/>
  <c r="S609" i="6"/>
  <c r="R146" i="6"/>
  <c r="R244" i="6"/>
  <c r="R331" i="6"/>
  <c r="R443" i="6"/>
  <c r="R507" i="6"/>
  <c r="R539" i="6"/>
  <c r="R571" i="6"/>
  <c r="R603" i="6"/>
  <c r="R635" i="6"/>
  <c r="R667" i="6"/>
  <c r="R699" i="6"/>
  <c r="R731" i="6"/>
  <c r="R748" i="6"/>
  <c r="R780" i="6"/>
  <c r="R811" i="6"/>
  <c r="R843" i="6"/>
  <c r="R875" i="6"/>
  <c r="R907" i="6"/>
  <c r="R932" i="6"/>
  <c r="R964" i="6"/>
  <c r="Q36" i="6"/>
  <c r="Q100" i="6"/>
  <c r="Q132" i="6"/>
  <c r="Q164" i="6"/>
  <c r="Q188" i="6"/>
  <c r="Q220" i="6"/>
  <c r="Q245" i="6"/>
  <c r="Q277" i="6"/>
  <c r="Q308" i="6"/>
  <c r="Q340" i="6"/>
  <c r="Q372" i="6"/>
  <c r="Q396" i="6"/>
  <c r="Q418" i="6"/>
  <c r="Q430" i="6"/>
  <c r="Q439" i="6"/>
  <c r="Q449" i="6"/>
  <c r="Q458" i="6"/>
  <c r="Q467" i="6"/>
  <c r="Q475" i="6"/>
  <c r="Q483" i="6"/>
  <c r="Q491" i="6"/>
  <c r="Q499" i="6"/>
  <c r="Q507" i="6"/>
  <c r="Q515" i="6"/>
  <c r="Q523" i="6"/>
  <c r="Q531" i="6"/>
  <c r="Q539" i="6"/>
  <c r="Q547" i="6"/>
  <c r="Q555" i="6"/>
  <c r="Q563" i="6"/>
  <c r="Q571" i="6"/>
  <c r="Q579" i="6"/>
  <c r="Q587" i="6"/>
  <c r="Q595" i="6"/>
  <c r="Q603" i="6"/>
  <c r="Q611" i="6"/>
  <c r="Q619" i="6"/>
  <c r="Q627" i="6"/>
  <c r="Q635" i="6"/>
  <c r="Q643" i="6"/>
  <c r="Q651" i="6"/>
  <c r="Q659" i="6"/>
  <c r="Q667" i="6"/>
  <c r="Q675" i="6"/>
  <c r="Q683" i="6"/>
  <c r="Q691" i="6"/>
  <c r="Q699" i="6"/>
  <c r="Q707" i="6"/>
  <c r="Q715" i="6"/>
  <c r="Q723" i="6"/>
  <c r="Q731" i="6"/>
  <c r="Q739" i="6"/>
  <c r="Q747" i="6"/>
  <c r="Q755" i="6"/>
  <c r="Q771" i="6"/>
  <c r="Q779" i="6"/>
  <c r="Q787" i="6"/>
  <c r="Q795" i="6"/>
  <c r="Q803" i="6"/>
  <c r="Q811" i="6"/>
  <c r="Q819" i="6"/>
  <c r="Q827" i="6"/>
  <c r="Q835" i="6"/>
  <c r="Q843" i="6"/>
  <c r="Q851" i="6"/>
  <c r="Q859" i="6"/>
  <c r="Q867" i="6"/>
  <c r="Q875" i="6"/>
  <c r="Q883" i="6"/>
  <c r="Q891" i="6"/>
  <c r="Q899" i="6"/>
  <c r="Q907" i="6"/>
  <c r="Q915" i="6"/>
  <c r="Q923" i="6"/>
  <c r="Q931" i="6"/>
  <c r="Q939" i="6"/>
  <c r="Q947" i="6"/>
  <c r="Q955" i="6"/>
  <c r="Q963" i="6"/>
  <c r="Q971" i="6"/>
  <c r="Q979" i="6"/>
  <c r="Q987" i="6"/>
  <c r="Q1003" i="6"/>
  <c r="P4" i="6"/>
  <c r="P36" i="6"/>
  <c r="P44" i="6"/>
  <c r="P52" i="6"/>
  <c r="P60" i="6"/>
  <c r="P76" i="6"/>
  <c r="P84" i="6"/>
  <c r="S673" i="6"/>
  <c r="S825" i="6"/>
  <c r="R36" i="6"/>
  <c r="R165" i="6"/>
  <c r="R264" i="6"/>
  <c r="R339" i="6"/>
  <c r="R451" i="6"/>
  <c r="R508" i="6"/>
  <c r="R540" i="6"/>
  <c r="R572" i="6"/>
  <c r="R604" i="6"/>
  <c r="R636" i="6"/>
  <c r="R668" i="6"/>
  <c r="R700" i="6"/>
  <c r="R732" i="6"/>
  <c r="R755" i="6"/>
  <c r="R787" i="6"/>
  <c r="R812" i="6"/>
  <c r="R844" i="6"/>
  <c r="R876" i="6"/>
  <c r="R908" i="6"/>
  <c r="R939" i="6"/>
  <c r="R971" i="6"/>
  <c r="Q13" i="6"/>
  <c r="Q37" i="6"/>
  <c r="Q101" i="6"/>
  <c r="Q133" i="6"/>
  <c r="Q165" i="6"/>
  <c r="Q189" i="6"/>
  <c r="Q252" i="6"/>
  <c r="Q284" i="6"/>
  <c r="Q309" i="6"/>
  <c r="Q341" i="6"/>
  <c r="Q373" i="6"/>
  <c r="Q397" i="6"/>
  <c r="Q419" i="6"/>
  <c r="Q431" i="6"/>
  <c r="Q441" i="6"/>
  <c r="Q450" i="6"/>
  <c r="Q459" i="6"/>
  <c r="Q468" i="6"/>
  <c r="Q476" i="6"/>
  <c r="Q484" i="6"/>
  <c r="Q492" i="6"/>
  <c r="Q500" i="6"/>
  <c r="Q508" i="6"/>
  <c r="Q516" i="6"/>
  <c r="Q524" i="6"/>
  <c r="Q532" i="6"/>
  <c r="Q540" i="6"/>
  <c r="Q548" i="6"/>
  <c r="Q556" i="6"/>
  <c r="Q564" i="6"/>
  <c r="Q572" i="6"/>
  <c r="Q580" i="6"/>
  <c r="Q588" i="6"/>
  <c r="Q596" i="6"/>
  <c r="Q604" i="6"/>
  <c r="Q612" i="6"/>
  <c r="Q620" i="6"/>
  <c r="Q628" i="6"/>
  <c r="Q636" i="6"/>
  <c r="Q644" i="6"/>
  <c r="Q652" i="6"/>
  <c r="Q660" i="6"/>
  <c r="Q668" i="6"/>
  <c r="Q676" i="6"/>
  <c r="Q684" i="6"/>
  <c r="Q692" i="6"/>
  <c r="Q700" i="6"/>
  <c r="Q708" i="6"/>
  <c r="Q716" i="6"/>
  <c r="Q724" i="6"/>
  <c r="Q732" i="6"/>
  <c r="Q740" i="6"/>
  <c r="Q748" i="6"/>
  <c r="Q756" i="6"/>
  <c r="Q772" i="6"/>
  <c r="Q780" i="6"/>
  <c r="Q788" i="6"/>
  <c r="Q796" i="6"/>
  <c r="Q804" i="6"/>
  <c r="Q812" i="6"/>
  <c r="Q820" i="6"/>
  <c r="Q828" i="6"/>
  <c r="Q836" i="6"/>
  <c r="Q844" i="6"/>
  <c r="Q852" i="6"/>
  <c r="Q860" i="6"/>
  <c r="Q868" i="6"/>
  <c r="Q876" i="6"/>
  <c r="Q884" i="6"/>
  <c r="Q892" i="6"/>
  <c r="Q900" i="6"/>
  <c r="Q908" i="6"/>
  <c r="Q916" i="6"/>
  <c r="Q924" i="6"/>
  <c r="Q932" i="6"/>
  <c r="Q940" i="6"/>
  <c r="Q948" i="6"/>
  <c r="Q956" i="6"/>
  <c r="Q964" i="6"/>
  <c r="Q972" i="6"/>
  <c r="Q980" i="6"/>
  <c r="Q988" i="6"/>
  <c r="Q1004" i="6"/>
  <c r="P5" i="6"/>
  <c r="P13" i="6"/>
  <c r="P37" i="6"/>
  <c r="P45" i="6"/>
  <c r="P53" i="6"/>
  <c r="P61" i="6"/>
  <c r="P77" i="6"/>
  <c r="P85" i="6"/>
  <c r="P93" i="6"/>
  <c r="P101" i="6"/>
  <c r="P109" i="6"/>
  <c r="P117" i="6"/>
  <c r="P125" i="6"/>
  <c r="P133" i="6"/>
  <c r="P141" i="6"/>
  <c r="P149" i="6"/>
  <c r="P157" i="6"/>
  <c r="P165" i="6"/>
  <c r="P173" i="6"/>
  <c r="P181" i="6"/>
  <c r="P189" i="6"/>
  <c r="P197" i="6"/>
  <c r="P205" i="6"/>
  <c r="P213" i="6"/>
  <c r="P229" i="6"/>
  <c r="P237" i="6"/>
  <c r="P245" i="6"/>
  <c r="P253" i="6"/>
  <c r="P261" i="6"/>
  <c r="P269" i="6"/>
  <c r="P277" i="6"/>
  <c r="P285" i="6"/>
  <c r="P293" i="6"/>
  <c r="P301" i="6"/>
  <c r="P309" i="6"/>
  <c r="P317" i="6"/>
  <c r="P325" i="6"/>
  <c r="P333" i="6"/>
  <c r="P341" i="6"/>
  <c r="P349" i="6"/>
  <c r="P357" i="6"/>
  <c r="P365" i="6"/>
  <c r="P373" i="6"/>
  <c r="P381" i="6"/>
  <c r="P389" i="6"/>
  <c r="P397" i="6"/>
  <c r="P405" i="6"/>
  <c r="P413" i="6"/>
  <c r="P421" i="6"/>
  <c r="S284" i="6"/>
  <c r="S889" i="6"/>
  <c r="R60" i="6"/>
  <c r="R277" i="6"/>
  <c r="R347" i="6"/>
  <c r="R395" i="6"/>
  <c r="R459" i="6"/>
  <c r="R515" i="6"/>
  <c r="R547" i="6"/>
  <c r="R579" i="6"/>
  <c r="R611" i="6"/>
  <c r="R643" i="6"/>
  <c r="R675" i="6"/>
  <c r="R707" i="6"/>
  <c r="R756" i="6"/>
  <c r="R788" i="6"/>
  <c r="R819" i="6"/>
  <c r="R851" i="6"/>
  <c r="R883" i="6"/>
  <c r="R915" i="6"/>
  <c r="R940" i="6"/>
  <c r="R972" i="6"/>
  <c r="Q44" i="6"/>
  <c r="Q76" i="6"/>
  <c r="Q108" i="6"/>
  <c r="Q140" i="6"/>
  <c r="Q196" i="6"/>
  <c r="Q253" i="6"/>
  <c r="Q285" i="6"/>
  <c r="Q316" i="6"/>
  <c r="Q348" i="6"/>
  <c r="Q380" i="6"/>
  <c r="Q404" i="6"/>
  <c r="Q420" i="6"/>
  <c r="Q433" i="6"/>
  <c r="Q442" i="6"/>
  <c r="Q451" i="6"/>
  <c r="Q460" i="6"/>
  <c r="Q469" i="6"/>
  <c r="Q477" i="6"/>
  <c r="Q485" i="6"/>
  <c r="Q493" i="6"/>
  <c r="Q501" i="6"/>
  <c r="Q509" i="6"/>
  <c r="Q517" i="6"/>
  <c r="Q525" i="6"/>
  <c r="Q533" i="6"/>
  <c r="Q541" i="6"/>
  <c r="Q549" i="6"/>
  <c r="Q557" i="6"/>
  <c r="Q565" i="6"/>
  <c r="Q573" i="6"/>
  <c r="Q581" i="6"/>
  <c r="Q589" i="6"/>
  <c r="Q597" i="6"/>
  <c r="Q605" i="6"/>
  <c r="Q613" i="6"/>
  <c r="Q621" i="6"/>
  <c r="Q629" i="6"/>
  <c r="Q637" i="6"/>
  <c r="Q645" i="6"/>
  <c r="Q653" i="6"/>
  <c r="Q661" i="6"/>
  <c r="Q669" i="6"/>
  <c r="Q677" i="6"/>
  <c r="Q685" i="6"/>
  <c r="Q693" i="6"/>
  <c r="Q701" i="6"/>
  <c r="Q709" i="6"/>
  <c r="Q717" i="6"/>
  <c r="Q725" i="6"/>
  <c r="Q733" i="6"/>
  <c r="Q741" i="6"/>
  <c r="Q749" i="6"/>
  <c r="Q757" i="6"/>
  <c r="Q773" i="6"/>
  <c r="Q781" i="6"/>
  <c r="Q789" i="6"/>
  <c r="Q797" i="6"/>
  <c r="Q805" i="6"/>
  <c r="Q813" i="6"/>
  <c r="Q821" i="6"/>
  <c r="Q829" i="6"/>
  <c r="Q837" i="6"/>
  <c r="Q845" i="6"/>
  <c r="Q853" i="6"/>
  <c r="Q861" i="6"/>
  <c r="Q869" i="6"/>
  <c r="Q877" i="6"/>
  <c r="Q885" i="6"/>
  <c r="Q893" i="6"/>
  <c r="Q901" i="6"/>
  <c r="Q909" i="6"/>
  <c r="Q917" i="6"/>
  <c r="Q925" i="6"/>
  <c r="Q933" i="6"/>
  <c r="Q941" i="6"/>
  <c r="Q949" i="6"/>
  <c r="Q957" i="6"/>
  <c r="Q965" i="6"/>
  <c r="Q973" i="6"/>
  <c r="Q981" i="6"/>
  <c r="Q989" i="6"/>
  <c r="Q1005" i="6"/>
  <c r="P6" i="6"/>
  <c r="P38" i="6"/>
  <c r="P46" i="6"/>
  <c r="P54" i="6"/>
  <c r="P62" i="6"/>
  <c r="P70" i="6"/>
  <c r="P78" i="6"/>
  <c r="P86" i="6"/>
  <c r="P94" i="6"/>
  <c r="P102" i="6"/>
  <c r="P110" i="6"/>
  <c r="P118" i="6"/>
  <c r="P126" i="6"/>
  <c r="P134" i="6"/>
  <c r="P142" i="6"/>
  <c r="P150" i="6"/>
  <c r="P158" i="6"/>
  <c r="P166" i="6"/>
  <c r="P174" i="6"/>
  <c r="P182" i="6"/>
  <c r="P190" i="6"/>
  <c r="P198" i="6"/>
  <c r="P206" i="6"/>
  <c r="P214" i="6"/>
  <c r="P230" i="6"/>
  <c r="P238" i="6"/>
  <c r="P246" i="6"/>
  <c r="P254" i="6"/>
  <c r="P262" i="6"/>
  <c r="P270" i="6"/>
  <c r="P278" i="6"/>
  <c r="P286" i="6"/>
  <c r="P294" i="6"/>
  <c r="P302" i="6"/>
  <c r="S143" i="6"/>
  <c r="R82" i="6"/>
  <c r="R204" i="6"/>
  <c r="R301" i="6"/>
  <c r="R371" i="6"/>
  <c r="R419" i="6"/>
  <c r="R483" i="6"/>
  <c r="R524" i="6"/>
  <c r="R556" i="6"/>
  <c r="R588" i="6"/>
  <c r="R620" i="6"/>
  <c r="R652" i="6"/>
  <c r="R684" i="6"/>
  <c r="R716" i="6"/>
  <c r="R739" i="6"/>
  <c r="R771" i="6"/>
  <c r="R796" i="6"/>
  <c r="R828" i="6"/>
  <c r="R860" i="6"/>
  <c r="R892" i="6"/>
  <c r="R924" i="6"/>
  <c r="R955" i="6"/>
  <c r="R987" i="6"/>
  <c r="R1004" i="6"/>
  <c r="Q53" i="6"/>
  <c r="Q85" i="6"/>
  <c r="Q117" i="6"/>
  <c r="Q149" i="6"/>
  <c r="Q173" i="6"/>
  <c r="Q205" i="6"/>
  <c r="Q236" i="6"/>
  <c r="Q268" i="6"/>
  <c r="Q325" i="6"/>
  <c r="Q357" i="6"/>
  <c r="Q411" i="6"/>
  <c r="Q427" i="6"/>
  <c r="Q436" i="6"/>
  <c r="Q445" i="6"/>
  <c r="Q454" i="6"/>
  <c r="Q463" i="6"/>
  <c r="Q472" i="6"/>
  <c r="Q480" i="6"/>
  <c r="Q488" i="6"/>
  <c r="Q496" i="6"/>
  <c r="Q504" i="6"/>
  <c r="Q512" i="6"/>
  <c r="Q520" i="6"/>
  <c r="Q528" i="6"/>
  <c r="Q536" i="6"/>
  <c r="Q544" i="6"/>
  <c r="Q552" i="6"/>
  <c r="Q560" i="6"/>
  <c r="Q568" i="6"/>
  <c r="Q576" i="6"/>
  <c r="Q584" i="6"/>
  <c r="Q592" i="6"/>
  <c r="Q600" i="6"/>
  <c r="Q608" i="6"/>
  <c r="Q616" i="6"/>
  <c r="Q624" i="6"/>
  <c r="Q632" i="6"/>
  <c r="Q640" i="6"/>
  <c r="Q648" i="6"/>
  <c r="Q656" i="6"/>
  <c r="Q664" i="6"/>
  <c r="Q672" i="6"/>
  <c r="Q680" i="6"/>
  <c r="Q688" i="6"/>
  <c r="Q696" i="6"/>
  <c r="Q704" i="6"/>
  <c r="Q712" i="6"/>
  <c r="Q720" i="6"/>
  <c r="Q728" i="6"/>
  <c r="Q744" i="6"/>
  <c r="Q752" i="6"/>
  <c r="Q776" i="6"/>
  <c r="Q784" i="6"/>
  <c r="Q792" i="6"/>
  <c r="Q800" i="6"/>
  <c r="Q808" i="6"/>
  <c r="Q816" i="6"/>
  <c r="Q824" i="6"/>
  <c r="Q832" i="6"/>
  <c r="Q840" i="6"/>
  <c r="Q848" i="6"/>
  <c r="Q856" i="6"/>
  <c r="Q864" i="6"/>
  <c r="Q872" i="6"/>
  <c r="Q880" i="6"/>
  <c r="Q888" i="6"/>
  <c r="Q896" i="6"/>
  <c r="Q904" i="6"/>
  <c r="Q912" i="6"/>
  <c r="Q920" i="6"/>
  <c r="Q928" i="6"/>
  <c r="Q936" i="6"/>
  <c r="Q944" i="6"/>
  <c r="Q952" i="6"/>
  <c r="Q960" i="6"/>
  <c r="Q968" i="6"/>
  <c r="Q976" i="6"/>
  <c r="Q984" i="6"/>
  <c r="Q992" i="6"/>
  <c r="Q1000" i="6"/>
  <c r="Q1008" i="6"/>
  <c r="P9" i="6"/>
  <c r="P17" i="6"/>
  <c r="P33" i="6"/>
  <c r="P41" i="6"/>
  <c r="P49" i="6"/>
  <c r="P57" i="6"/>
  <c r="P65" i="6"/>
  <c r="P73" i="6"/>
  <c r="P81" i="6"/>
  <c r="P89" i="6"/>
  <c r="P97" i="6"/>
  <c r="P105" i="6"/>
  <c r="P113" i="6"/>
  <c r="P121" i="6"/>
  <c r="P129" i="6"/>
  <c r="P137" i="6"/>
  <c r="P145" i="6"/>
  <c r="P153" i="6"/>
  <c r="P161" i="6"/>
  <c r="P177" i="6"/>
  <c r="P185" i="6"/>
  <c r="P193" i="6"/>
  <c r="P201" i="6"/>
  <c r="P209" i="6"/>
  <c r="P217" i="6"/>
  <c r="P225" i="6"/>
  <c r="P233" i="6"/>
  <c r="P241" i="6"/>
  <c r="P249" i="6"/>
  <c r="P257" i="6"/>
  <c r="P265" i="6"/>
  <c r="P273" i="6"/>
  <c r="P281" i="6"/>
  <c r="P289" i="6"/>
  <c r="P297" i="6"/>
  <c r="P305" i="6"/>
  <c r="P313" i="6"/>
  <c r="R101" i="6"/>
  <c r="R312" i="6"/>
  <c r="R379" i="6"/>
  <c r="R427" i="6"/>
  <c r="R491" i="6"/>
  <c r="R531" i="6"/>
  <c r="R563" i="6"/>
  <c r="R595" i="6"/>
  <c r="R627" i="6"/>
  <c r="R659" i="6"/>
  <c r="R691" i="6"/>
  <c r="R723" i="6"/>
  <c r="R740" i="6"/>
  <c r="R772" i="6"/>
  <c r="R803" i="6"/>
  <c r="R835" i="6"/>
  <c r="R867" i="6"/>
  <c r="R899" i="6"/>
  <c r="R956" i="6"/>
  <c r="R988" i="6"/>
  <c r="Q4" i="6"/>
  <c r="Q60" i="6"/>
  <c r="Q92" i="6"/>
  <c r="Q124" i="6"/>
  <c r="Q156" i="6"/>
  <c r="Q180" i="6"/>
  <c r="Q212" i="6"/>
  <c r="Q237" i="6"/>
  <c r="Q269" i="6"/>
  <c r="Q300" i="6"/>
  <c r="Q332" i="6"/>
  <c r="Q364" i="6"/>
  <c r="Q412" i="6"/>
  <c r="Q428" i="6"/>
  <c r="Q437" i="6"/>
  <c r="Q446" i="6"/>
  <c r="Q455" i="6"/>
  <c r="Q465" i="6"/>
  <c r="Q473" i="6"/>
  <c r="Q481" i="6"/>
  <c r="Q489" i="6"/>
  <c r="Q497" i="6"/>
  <c r="Q505" i="6"/>
  <c r="Q513" i="6"/>
  <c r="Q521" i="6"/>
  <c r="Q529" i="6"/>
  <c r="Q537" i="6"/>
  <c r="Q545" i="6"/>
  <c r="Q553" i="6"/>
  <c r="Q561" i="6"/>
  <c r="Q569" i="6"/>
  <c r="Q577" i="6"/>
  <c r="Q585" i="6"/>
  <c r="Q593" i="6"/>
  <c r="Q601" i="6"/>
  <c r="Q609" i="6"/>
  <c r="Q617" i="6"/>
  <c r="Q625" i="6"/>
  <c r="Q633" i="6"/>
  <c r="Q641" i="6"/>
  <c r="Q649" i="6"/>
  <c r="Q657" i="6"/>
  <c r="Q665" i="6"/>
  <c r="Q673" i="6"/>
  <c r="Q681" i="6"/>
  <c r="Q689" i="6"/>
  <c r="Q697" i="6"/>
  <c r="Q705" i="6"/>
  <c r="Q713" i="6"/>
  <c r="Q721" i="6"/>
  <c r="Q729" i="6"/>
  <c r="Q737" i="6"/>
  <c r="Q745" i="6"/>
  <c r="Q753" i="6"/>
  <c r="Q769" i="6"/>
  <c r="Q777" i="6"/>
  <c r="Q785" i="6"/>
  <c r="Q793" i="6"/>
  <c r="Q801" i="6"/>
  <c r="Q809" i="6"/>
  <c r="Q817" i="6"/>
  <c r="Q825" i="6"/>
  <c r="Q833" i="6"/>
  <c r="Q841" i="6"/>
  <c r="Q849" i="6"/>
  <c r="Q857" i="6"/>
  <c r="Q865" i="6"/>
  <c r="Q873" i="6"/>
  <c r="Q881" i="6"/>
  <c r="Q889" i="6"/>
  <c r="Q897" i="6"/>
  <c r="Q905" i="6"/>
  <c r="Q913" i="6"/>
  <c r="Q921" i="6"/>
  <c r="Q937" i="6"/>
  <c r="Q945" i="6"/>
  <c r="Q953" i="6"/>
  <c r="Q961" i="6"/>
  <c r="Q969" i="6"/>
  <c r="Q977" i="6"/>
  <c r="Q985" i="6"/>
  <c r="Q1001" i="6"/>
  <c r="Q1009" i="6"/>
  <c r="P10" i="6"/>
  <c r="P18" i="6"/>
  <c r="P34" i="6"/>
  <c r="P42" i="6"/>
  <c r="P50" i="6"/>
  <c r="P58" i="6"/>
  <c r="P66" i="6"/>
  <c r="P74" i="6"/>
  <c r="P82" i="6"/>
  <c r="P90" i="6"/>
  <c r="P98" i="6"/>
  <c r="P106" i="6"/>
  <c r="P114" i="6"/>
  <c r="P122" i="6"/>
  <c r="P130" i="6"/>
  <c r="P138" i="6"/>
  <c r="P146" i="6"/>
  <c r="P154" i="6"/>
  <c r="P162" i="6"/>
  <c r="P170" i="6"/>
  <c r="P178" i="6"/>
  <c r="P186" i="6"/>
  <c r="P194" i="6"/>
  <c r="P202" i="6"/>
  <c r="P210" i="6"/>
  <c r="P218" i="6"/>
  <c r="P226" i="6"/>
  <c r="P234" i="6"/>
  <c r="P242" i="6"/>
  <c r="P250" i="6"/>
  <c r="P258" i="6"/>
  <c r="P266" i="6"/>
  <c r="P274" i="6"/>
  <c r="P282" i="6"/>
  <c r="P290" i="6"/>
  <c r="P298" i="6"/>
  <c r="P306" i="6"/>
  <c r="P314" i="6"/>
  <c r="P322" i="6"/>
  <c r="P330" i="6"/>
  <c r="P338" i="6"/>
  <c r="P346" i="6"/>
  <c r="P354" i="6"/>
  <c r="P362" i="6"/>
  <c r="P370" i="6"/>
  <c r="P378" i="6"/>
  <c r="P394" i="6"/>
  <c r="P402" i="6"/>
  <c r="P410" i="6"/>
  <c r="P418" i="6"/>
  <c r="P426" i="6"/>
  <c r="P434" i="6"/>
  <c r="P442" i="6"/>
  <c r="P450" i="6"/>
  <c r="P458" i="6"/>
  <c r="P466" i="6"/>
  <c r="P474" i="6"/>
  <c r="P482" i="6"/>
  <c r="P490" i="6"/>
  <c r="P498" i="6"/>
  <c r="P506" i="6"/>
  <c r="P514" i="6"/>
  <c r="P522" i="6"/>
  <c r="P530" i="6"/>
  <c r="P538" i="6"/>
  <c r="P546" i="6"/>
  <c r="P554" i="6"/>
  <c r="R290" i="6"/>
  <c r="R411" i="6"/>
  <c r="R587" i="6"/>
  <c r="R715" i="6"/>
  <c r="R820" i="6"/>
  <c r="Q109" i="6"/>
  <c r="Q204" i="6"/>
  <c r="Q293" i="6"/>
  <c r="Q443" i="6"/>
  <c r="Q478" i="6"/>
  <c r="Q510" i="6"/>
  <c r="Q542" i="6"/>
  <c r="Q574" i="6"/>
  <c r="Q606" i="6"/>
  <c r="Q638" i="6"/>
  <c r="Q670" i="6"/>
  <c r="Q702" i="6"/>
  <c r="Q823" i="6"/>
  <c r="Q855" i="6"/>
  <c r="Q887" i="6"/>
  <c r="Q919" i="6"/>
  <c r="Q950" i="6"/>
  <c r="Q982" i="6"/>
  <c r="P32" i="6"/>
  <c r="P64" i="6"/>
  <c r="P88" i="6"/>
  <c r="P107" i="6"/>
  <c r="P123" i="6"/>
  <c r="P139" i="6"/>
  <c r="P155" i="6"/>
  <c r="P184" i="6"/>
  <c r="P200" i="6"/>
  <c r="P216" i="6"/>
  <c r="P228" i="6"/>
  <c r="P244" i="6"/>
  <c r="P260" i="6"/>
  <c r="P276" i="6"/>
  <c r="P292" i="6"/>
  <c r="P308" i="6"/>
  <c r="P320" i="6"/>
  <c r="P331" i="6"/>
  <c r="P342" i="6"/>
  <c r="P352" i="6"/>
  <c r="P363" i="6"/>
  <c r="P374" i="6"/>
  <c r="P384" i="6"/>
  <c r="P393" i="6"/>
  <c r="P404" i="6"/>
  <c r="P415" i="6"/>
  <c r="P425" i="6"/>
  <c r="P435" i="6"/>
  <c r="P444" i="6"/>
  <c r="P453" i="6"/>
  <c r="P462" i="6"/>
  <c r="P471" i="6"/>
  <c r="P480" i="6"/>
  <c r="P489" i="6"/>
  <c r="P499" i="6"/>
  <c r="P508" i="6"/>
  <c r="P517" i="6"/>
  <c r="P526" i="6"/>
  <c r="P535" i="6"/>
  <c r="P544" i="6"/>
  <c r="P553" i="6"/>
  <c r="P562" i="6"/>
  <c r="P570" i="6"/>
  <c r="P578" i="6"/>
  <c r="P586" i="6"/>
  <c r="P594" i="6"/>
  <c r="P602" i="6"/>
  <c r="P610" i="6"/>
  <c r="P618" i="6"/>
  <c r="P626" i="6"/>
  <c r="P634" i="6"/>
  <c r="P642" i="6"/>
  <c r="P650" i="6"/>
  <c r="P658" i="6"/>
  <c r="R467" i="6"/>
  <c r="R612" i="6"/>
  <c r="R827" i="6"/>
  <c r="R947" i="6"/>
  <c r="Q116" i="6"/>
  <c r="Q444" i="6"/>
  <c r="Q479" i="6"/>
  <c r="Q511" i="6"/>
  <c r="Q543" i="6"/>
  <c r="Q575" i="6"/>
  <c r="Q607" i="6"/>
  <c r="Q639" i="6"/>
  <c r="Q671" i="6"/>
  <c r="Q703" i="6"/>
  <c r="Q798" i="6"/>
  <c r="Q830" i="6"/>
  <c r="Q862" i="6"/>
  <c r="Q894" i="6"/>
  <c r="Q926" i="6"/>
  <c r="Q951" i="6"/>
  <c r="Q983" i="6"/>
  <c r="Q998" i="6"/>
  <c r="P15" i="6"/>
  <c r="P39" i="6"/>
  <c r="P92" i="6"/>
  <c r="P108" i="6"/>
  <c r="P124" i="6"/>
  <c r="P140" i="6"/>
  <c r="P156" i="6"/>
  <c r="P171" i="6"/>
  <c r="P187" i="6"/>
  <c r="P203" i="6"/>
  <c r="P219" i="6"/>
  <c r="P231" i="6"/>
  <c r="P247" i="6"/>
  <c r="P263" i="6"/>
  <c r="P279" i="6"/>
  <c r="P295" i="6"/>
  <c r="P310" i="6"/>
  <c r="P321" i="6"/>
  <c r="P332" i="6"/>
  <c r="P343" i="6"/>
  <c r="P353" i="6"/>
  <c r="P364" i="6"/>
  <c r="P375" i="6"/>
  <c r="P385" i="6"/>
  <c r="P395" i="6"/>
  <c r="P406" i="6"/>
  <c r="P416" i="6"/>
  <c r="P427" i="6"/>
  <c r="P436" i="6"/>
  <c r="P445" i="6"/>
  <c r="P454" i="6"/>
  <c r="P463" i="6"/>
  <c r="P472" i="6"/>
  <c r="P481" i="6"/>
  <c r="P491" i="6"/>
  <c r="P500" i="6"/>
  <c r="P509" i="6"/>
  <c r="P518" i="6"/>
  <c r="P527" i="6"/>
  <c r="P536" i="6"/>
  <c r="P545" i="6"/>
  <c r="P555" i="6"/>
  <c r="P563" i="6"/>
  <c r="P571" i="6"/>
  <c r="P579" i="6"/>
  <c r="P587" i="6"/>
  <c r="P595" i="6"/>
  <c r="P603" i="6"/>
  <c r="P611" i="6"/>
  <c r="P619" i="6"/>
  <c r="P627" i="6"/>
  <c r="P635" i="6"/>
  <c r="P643" i="6"/>
  <c r="P651" i="6"/>
  <c r="P659" i="6"/>
  <c r="P667" i="6"/>
  <c r="P675" i="6"/>
  <c r="P683" i="6"/>
  <c r="P691" i="6"/>
  <c r="P699" i="6"/>
  <c r="P707" i="6"/>
  <c r="P715" i="6"/>
  <c r="P723" i="6"/>
  <c r="P731" i="6"/>
  <c r="P739" i="6"/>
  <c r="P747" i="6"/>
  <c r="P755" i="6"/>
  <c r="P771" i="6"/>
  <c r="P779" i="6"/>
  <c r="P787" i="6"/>
  <c r="P795" i="6"/>
  <c r="P803" i="6"/>
  <c r="P811" i="6"/>
  <c r="P819" i="6"/>
  <c r="P827" i="6"/>
  <c r="P835" i="6"/>
  <c r="P843" i="6"/>
  <c r="P851" i="6"/>
  <c r="P859" i="6"/>
  <c r="P867" i="6"/>
  <c r="P875" i="6"/>
  <c r="P883" i="6"/>
  <c r="P891" i="6"/>
  <c r="P899" i="6"/>
  <c r="P907" i="6"/>
  <c r="P915" i="6"/>
  <c r="P923" i="6"/>
  <c r="P931" i="6"/>
  <c r="P939" i="6"/>
  <c r="P947" i="6"/>
  <c r="P955" i="6"/>
  <c r="P963" i="6"/>
  <c r="P971" i="6"/>
  <c r="P979" i="6"/>
  <c r="P987" i="6"/>
  <c r="P1003" i="6"/>
  <c r="O4" i="6"/>
  <c r="O36" i="6"/>
  <c r="O44" i="6"/>
  <c r="O52" i="6"/>
  <c r="O60" i="6"/>
  <c r="O76" i="6"/>
  <c r="O84" i="6"/>
  <c r="O92" i="6"/>
  <c r="O100" i="6"/>
  <c r="O108" i="6"/>
  <c r="O116" i="6"/>
  <c r="O124" i="6"/>
  <c r="O132" i="6"/>
  <c r="O140" i="6"/>
  <c r="O148" i="6"/>
  <c r="O156" i="6"/>
  <c r="O164" i="6"/>
  <c r="O172" i="6"/>
  <c r="O180" i="6"/>
  <c r="O188" i="6"/>
  <c r="O196" i="6"/>
  <c r="O204" i="6"/>
  <c r="O212" i="6"/>
  <c r="O220" i="6"/>
  <c r="O228" i="6"/>
  <c r="O236" i="6"/>
  <c r="O244" i="6"/>
  <c r="O252" i="6"/>
  <c r="O260" i="6"/>
  <c r="O268" i="6"/>
  <c r="O276" i="6"/>
  <c r="O284" i="6"/>
  <c r="O292" i="6"/>
  <c r="O300" i="6"/>
  <c r="O308" i="6"/>
  <c r="O316" i="6"/>
  <c r="O324" i="6"/>
  <c r="O332" i="6"/>
  <c r="O340" i="6"/>
  <c r="O348" i="6"/>
  <c r="O356" i="6"/>
  <c r="O364" i="6"/>
  <c r="O372" i="6"/>
  <c r="O380" i="6"/>
  <c r="O396" i="6"/>
  <c r="O404" i="6"/>
  <c r="O412" i="6"/>
  <c r="O420" i="6"/>
  <c r="R355" i="6"/>
  <c r="R475" i="6"/>
  <c r="R619" i="6"/>
  <c r="R852" i="6"/>
  <c r="R948" i="6"/>
  <c r="R1003" i="6"/>
  <c r="Q45" i="6"/>
  <c r="Q141" i="6"/>
  <c r="Q317" i="6"/>
  <c r="Q405" i="6"/>
  <c r="Q452" i="6"/>
  <c r="Q486" i="6"/>
  <c r="Q518" i="6"/>
  <c r="Q550" i="6"/>
  <c r="Q582" i="6"/>
  <c r="Q614" i="6"/>
  <c r="Q646" i="6"/>
  <c r="Q678" i="6"/>
  <c r="Q710" i="6"/>
  <c r="Q774" i="6"/>
  <c r="Q799" i="6"/>
  <c r="Q831" i="6"/>
  <c r="Q863" i="6"/>
  <c r="Q895" i="6"/>
  <c r="Q927" i="6"/>
  <c r="Q958" i="6"/>
  <c r="Q990" i="6"/>
  <c r="Q999" i="6"/>
  <c r="P16" i="6"/>
  <c r="P40" i="6"/>
  <c r="P95" i="6"/>
  <c r="P111" i="6"/>
  <c r="P127" i="6"/>
  <c r="P143" i="6"/>
  <c r="P159" i="6"/>
  <c r="P172" i="6"/>
  <c r="P188" i="6"/>
  <c r="P204" i="6"/>
  <c r="P220" i="6"/>
  <c r="P232" i="6"/>
  <c r="P248" i="6"/>
  <c r="P264" i="6"/>
  <c r="P280" i="6"/>
  <c r="P296" i="6"/>
  <c r="P311" i="6"/>
  <c r="P323" i="6"/>
  <c r="P334" i="6"/>
  <c r="P344" i="6"/>
  <c r="P355" i="6"/>
  <c r="P366" i="6"/>
  <c r="P376" i="6"/>
  <c r="P396" i="6"/>
  <c r="P407" i="6"/>
  <c r="P417" i="6"/>
  <c r="P428" i="6"/>
  <c r="P437" i="6"/>
  <c r="P446" i="6"/>
  <c r="P455" i="6"/>
  <c r="P464" i="6"/>
  <c r="P473" i="6"/>
  <c r="P483" i="6"/>
  <c r="P492" i="6"/>
  <c r="P501" i="6"/>
  <c r="P510" i="6"/>
  <c r="P519" i="6"/>
  <c r="P528" i="6"/>
  <c r="P537" i="6"/>
  <c r="P547" i="6"/>
  <c r="P556" i="6"/>
  <c r="P564" i="6"/>
  <c r="P572" i="6"/>
  <c r="P580" i="6"/>
  <c r="P588" i="6"/>
  <c r="P596" i="6"/>
  <c r="P604" i="6"/>
  <c r="P612" i="6"/>
  <c r="P620" i="6"/>
  <c r="P628" i="6"/>
  <c r="P636" i="6"/>
  <c r="P644" i="6"/>
  <c r="P652" i="6"/>
  <c r="P660" i="6"/>
  <c r="P668" i="6"/>
  <c r="P676" i="6"/>
  <c r="P684" i="6"/>
  <c r="P692" i="6"/>
  <c r="P700" i="6"/>
  <c r="P708" i="6"/>
  <c r="P716" i="6"/>
  <c r="P724" i="6"/>
  <c r="P732" i="6"/>
  <c r="P740" i="6"/>
  <c r="P748" i="6"/>
  <c r="P756" i="6"/>
  <c r="P772" i="6"/>
  <c r="P780" i="6"/>
  <c r="P788" i="6"/>
  <c r="P796" i="6"/>
  <c r="P804" i="6"/>
  <c r="P812" i="6"/>
  <c r="P820" i="6"/>
  <c r="P828" i="6"/>
  <c r="P836" i="6"/>
  <c r="P844" i="6"/>
  <c r="P852" i="6"/>
  <c r="P860" i="6"/>
  <c r="P868" i="6"/>
  <c r="P876" i="6"/>
  <c r="P884" i="6"/>
  <c r="P892" i="6"/>
  <c r="P900" i="6"/>
  <c r="P908" i="6"/>
  <c r="P916" i="6"/>
  <c r="P924" i="6"/>
  <c r="P932" i="6"/>
  <c r="P940" i="6"/>
  <c r="P948" i="6"/>
  <c r="P956" i="6"/>
  <c r="P964" i="6"/>
  <c r="P972" i="6"/>
  <c r="P980" i="6"/>
  <c r="P988" i="6"/>
  <c r="P1004" i="6"/>
  <c r="O5" i="6"/>
  <c r="O13" i="6"/>
  <c r="O37" i="6"/>
  <c r="O45" i="6"/>
  <c r="O53" i="6"/>
  <c r="O61" i="6"/>
  <c r="O77" i="6"/>
  <c r="O85" i="6"/>
  <c r="O93" i="6"/>
  <c r="O101" i="6"/>
  <c r="O109" i="6"/>
  <c r="O117" i="6"/>
  <c r="O125" i="6"/>
  <c r="O133" i="6"/>
  <c r="O141" i="6"/>
  <c r="O149" i="6"/>
  <c r="O157" i="6"/>
  <c r="O165" i="6"/>
  <c r="O173" i="6"/>
  <c r="O181" i="6"/>
  <c r="O189" i="6"/>
  <c r="O197" i="6"/>
  <c r="O205" i="6"/>
  <c r="O213" i="6"/>
  <c r="O229" i="6"/>
  <c r="O237" i="6"/>
  <c r="O245" i="6"/>
  <c r="O253" i="6"/>
  <c r="O261" i="6"/>
  <c r="O269" i="6"/>
  <c r="O277" i="6"/>
  <c r="O285" i="6"/>
  <c r="O293" i="6"/>
  <c r="O301" i="6"/>
  <c r="O309" i="6"/>
  <c r="O317" i="6"/>
  <c r="O325" i="6"/>
  <c r="O333" i="6"/>
  <c r="O341" i="6"/>
  <c r="O349" i="6"/>
  <c r="O357" i="6"/>
  <c r="O365" i="6"/>
  <c r="O373" i="6"/>
  <c r="O381" i="6"/>
  <c r="O389" i="6"/>
  <c r="O397" i="6"/>
  <c r="O405" i="6"/>
  <c r="R363" i="6"/>
  <c r="R516" i="6"/>
  <c r="R644" i="6"/>
  <c r="R859" i="6"/>
  <c r="R979" i="6"/>
  <c r="Q52" i="6"/>
  <c r="Q148" i="6"/>
  <c r="Q228" i="6"/>
  <c r="Q324" i="6"/>
  <c r="Q410" i="6"/>
  <c r="Q453" i="6"/>
  <c r="Q487" i="6"/>
  <c r="Q519" i="6"/>
  <c r="Q551" i="6"/>
  <c r="Q583" i="6"/>
  <c r="Q615" i="6"/>
  <c r="Q647" i="6"/>
  <c r="Q679" i="6"/>
  <c r="Q711" i="6"/>
  <c r="Q742" i="6"/>
  <c r="Q775" i="6"/>
  <c r="Q806" i="6"/>
  <c r="Q838" i="6"/>
  <c r="Q870" i="6"/>
  <c r="Q902" i="6"/>
  <c r="Q959" i="6"/>
  <c r="Q991" i="6"/>
  <c r="Q1006" i="6"/>
  <c r="P47" i="6"/>
  <c r="P71" i="6"/>
  <c r="P96" i="6"/>
  <c r="P112" i="6"/>
  <c r="P128" i="6"/>
  <c r="P144" i="6"/>
  <c r="P160" i="6"/>
  <c r="P175" i="6"/>
  <c r="P191" i="6"/>
  <c r="P207" i="6"/>
  <c r="P235" i="6"/>
  <c r="P251" i="6"/>
  <c r="P267" i="6"/>
  <c r="P283" i="6"/>
  <c r="P312" i="6"/>
  <c r="P324" i="6"/>
  <c r="P335" i="6"/>
  <c r="P345" i="6"/>
  <c r="P356" i="6"/>
  <c r="P367" i="6"/>
  <c r="P377" i="6"/>
  <c r="P398" i="6"/>
  <c r="P408" i="6"/>
  <c r="P419" i="6"/>
  <c r="P429" i="6"/>
  <c r="P438" i="6"/>
  <c r="P447" i="6"/>
  <c r="P456" i="6"/>
  <c r="P465" i="6"/>
  <c r="P475" i="6"/>
  <c r="P484" i="6"/>
  <c r="P493" i="6"/>
  <c r="P502" i="6"/>
  <c r="P511" i="6"/>
  <c r="P520" i="6"/>
  <c r="P529" i="6"/>
  <c r="P539" i="6"/>
  <c r="P548" i="6"/>
  <c r="P557" i="6"/>
  <c r="P565" i="6"/>
  <c r="P573" i="6"/>
  <c r="P581" i="6"/>
  <c r="P589" i="6"/>
  <c r="P597" i="6"/>
  <c r="P605" i="6"/>
  <c r="P613" i="6"/>
  <c r="P621" i="6"/>
  <c r="P629" i="6"/>
  <c r="P637" i="6"/>
  <c r="P645" i="6"/>
  <c r="P653" i="6"/>
  <c r="P661" i="6"/>
  <c r="P669" i="6"/>
  <c r="P677" i="6"/>
  <c r="P685" i="6"/>
  <c r="P693" i="6"/>
  <c r="P701" i="6"/>
  <c r="P709" i="6"/>
  <c r="P717" i="6"/>
  <c r="P725" i="6"/>
  <c r="P733" i="6"/>
  <c r="P741" i="6"/>
  <c r="P749" i="6"/>
  <c r="P757" i="6"/>
  <c r="P773" i="6"/>
  <c r="P781" i="6"/>
  <c r="P789" i="6"/>
  <c r="P797" i="6"/>
  <c r="P805" i="6"/>
  <c r="P813" i="6"/>
  <c r="P821" i="6"/>
  <c r="P829" i="6"/>
  <c r="P837" i="6"/>
  <c r="P845" i="6"/>
  <c r="P853" i="6"/>
  <c r="P861" i="6"/>
  <c r="P869" i="6"/>
  <c r="P877" i="6"/>
  <c r="P885" i="6"/>
  <c r="P893" i="6"/>
  <c r="P901" i="6"/>
  <c r="P909" i="6"/>
  <c r="P917" i="6"/>
  <c r="P925" i="6"/>
  <c r="P933" i="6"/>
  <c r="P941" i="6"/>
  <c r="P949" i="6"/>
  <c r="P957" i="6"/>
  <c r="P965" i="6"/>
  <c r="P973" i="6"/>
  <c r="P981" i="6"/>
  <c r="P989" i="6"/>
  <c r="P1005" i="6"/>
  <c r="O6" i="6"/>
  <c r="O38" i="6"/>
  <c r="O46" i="6"/>
  <c r="O54" i="6"/>
  <c r="O62" i="6"/>
  <c r="O70" i="6"/>
  <c r="O78" i="6"/>
  <c r="O86" i="6"/>
  <c r="O94" i="6"/>
  <c r="O102" i="6"/>
  <c r="O110" i="6"/>
  <c r="S953" i="6"/>
  <c r="R523" i="6"/>
  <c r="R651" i="6"/>
  <c r="R884" i="6"/>
  <c r="R980" i="6"/>
  <c r="Q229" i="6"/>
  <c r="Q349" i="6"/>
  <c r="Q421" i="6"/>
  <c r="Q461" i="6"/>
  <c r="Q494" i="6"/>
  <c r="Q526" i="6"/>
  <c r="Q558" i="6"/>
  <c r="Q590" i="6"/>
  <c r="Q622" i="6"/>
  <c r="Q654" i="6"/>
  <c r="Q686" i="6"/>
  <c r="Q718" i="6"/>
  <c r="Q743" i="6"/>
  <c r="Q782" i="6"/>
  <c r="Q807" i="6"/>
  <c r="Q839" i="6"/>
  <c r="Q871" i="6"/>
  <c r="Q903" i="6"/>
  <c r="Q934" i="6"/>
  <c r="Q966" i="6"/>
  <c r="Q1007" i="6"/>
  <c r="P48" i="6"/>
  <c r="P72" i="6"/>
  <c r="P99" i="6"/>
  <c r="P115" i="6"/>
  <c r="P131" i="6"/>
  <c r="P147" i="6"/>
  <c r="P163" i="6"/>
  <c r="P176" i="6"/>
  <c r="P192" i="6"/>
  <c r="P208" i="6"/>
  <c r="P236" i="6"/>
  <c r="P252" i="6"/>
  <c r="P268" i="6"/>
  <c r="P284" i="6"/>
  <c r="P300" i="6"/>
  <c r="P315" i="6"/>
  <c r="P326" i="6"/>
  <c r="P336" i="6"/>
  <c r="P347" i="6"/>
  <c r="P358" i="6"/>
  <c r="P368" i="6"/>
  <c r="P379" i="6"/>
  <c r="P399" i="6"/>
  <c r="P409" i="6"/>
  <c r="P420" i="6"/>
  <c r="P430" i="6"/>
  <c r="P439" i="6"/>
  <c r="P448" i="6"/>
  <c r="P457" i="6"/>
  <c r="P467" i="6"/>
  <c r="P476" i="6"/>
  <c r="P485" i="6"/>
  <c r="P494" i="6"/>
  <c r="P503" i="6"/>
  <c r="P512" i="6"/>
  <c r="P521" i="6"/>
  <c r="P531" i="6"/>
  <c r="P540" i="6"/>
  <c r="P549" i="6"/>
  <c r="P558" i="6"/>
  <c r="P566" i="6"/>
  <c r="P574" i="6"/>
  <c r="P582" i="6"/>
  <c r="P590" i="6"/>
  <c r="P598" i="6"/>
  <c r="P606" i="6"/>
  <c r="P614" i="6"/>
  <c r="P622" i="6"/>
  <c r="P630" i="6"/>
  <c r="P638" i="6"/>
  <c r="P646" i="6"/>
  <c r="P654" i="6"/>
  <c r="P662" i="6"/>
  <c r="P670" i="6"/>
  <c r="P678" i="6"/>
  <c r="P686" i="6"/>
  <c r="P694" i="6"/>
  <c r="P702" i="6"/>
  <c r="P710" i="6"/>
  <c r="P718" i="6"/>
  <c r="P726" i="6"/>
  <c r="P742" i="6"/>
  <c r="P750" i="6"/>
  <c r="P758" i="6"/>
  <c r="P774" i="6"/>
  <c r="P782" i="6"/>
  <c r="P790" i="6"/>
  <c r="P798" i="6"/>
  <c r="P806" i="6"/>
  <c r="P814" i="6"/>
  <c r="P822" i="6"/>
  <c r="P830" i="6"/>
  <c r="P838" i="6"/>
  <c r="P846" i="6"/>
  <c r="P854" i="6"/>
  <c r="P862" i="6"/>
  <c r="P870" i="6"/>
  <c r="P878" i="6"/>
  <c r="P886" i="6"/>
  <c r="P894" i="6"/>
  <c r="P902" i="6"/>
  <c r="P910" i="6"/>
  <c r="P918" i="6"/>
  <c r="P926" i="6"/>
  <c r="P934" i="6"/>
  <c r="P942" i="6"/>
  <c r="P950" i="6"/>
  <c r="P958" i="6"/>
  <c r="P966" i="6"/>
  <c r="P974" i="6"/>
  <c r="P982" i="6"/>
  <c r="P990" i="6"/>
  <c r="P998" i="6"/>
  <c r="P1006" i="6"/>
  <c r="O7" i="6"/>
  <c r="O15" i="6"/>
  <c r="O39" i="6"/>
  <c r="O47" i="6"/>
  <c r="O55" i="6"/>
  <c r="O63" i="6"/>
  <c r="O71" i="6"/>
  <c r="O79" i="6"/>
  <c r="O87" i="6"/>
  <c r="O95" i="6"/>
  <c r="O103" i="6"/>
  <c r="O111" i="6"/>
  <c r="O119" i="6"/>
  <c r="O127" i="6"/>
  <c r="O135" i="6"/>
  <c r="O143" i="6"/>
  <c r="O151" i="6"/>
  <c r="O159" i="6"/>
  <c r="O167" i="6"/>
  <c r="O175" i="6"/>
  <c r="O183" i="6"/>
  <c r="O191" i="6"/>
  <c r="O199" i="6"/>
  <c r="O207" i="6"/>
  <c r="O215" i="6"/>
  <c r="O223" i="6"/>
  <c r="O231" i="6"/>
  <c r="O239" i="6"/>
  <c r="O247" i="6"/>
  <c r="O255" i="6"/>
  <c r="O263" i="6"/>
  <c r="O271" i="6"/>
  <c r="O279" i="6"/>
  <c r="O287" i="6"/>
  <c r="O295" i="6"/>
  <c r="O303" i="6"/>
  <c r="O311" i="6"/>
  <c r="O319" i="6"/>
  <c r="O327" i="6"/>
  <c r="O335" i="6"/>
  <c r="O343" i="6"/>
  <c r="O351" i="6"/>
  <c r="O359" i="6"/>
  <c r="O367" i="6"/>
  <c r="O375" i="6"/>
  <c r="O383" i="6"/>
  <c r="O391" i="6"/>
  <c r="R181" i="6"/>
  <c r="R548" i="6"/>
  <c r="R676" i="6"/>
  <c r="R891" i="6"/>
  <c r="Q260" i="6"/>
  <c r="Q356" i="6"/>
  <c r="Q426" i="6"/>
  <c r="Q462" i="6"/>
  <c r="Q495" i="6"/>
  <c r="Q527" i="6"/>
  <c r="Q559" i="6"/>
  <c r="Q591" i="6"/>
  <c r="Q623" i="6"/>
  <c r="Q655" i="6"/>
  <c r="Q687" i="6"/>
  <c r="Q719" i="6"/>
  <c r="Q750" i="6"/>
  <c r="Q783" i="6"/>
  <c r="Q814" i="6"/>
  <c r="Q846" i="6"/>
  <c r="Q878" i="6"/>
  <c r="Q910" i="6"/>
  <c r="Q935" i="6"/>
  <c r="Q967" i="6"/>
  <c r="P7" i="6"/>
  <c r="P55" i="6"/>
  <c r="P79" i="6"/>
  <c r="P100" i="6"/>
  <c r="P116" i="6"/>
  <c r="P132" i="6"/>
  <c r="P148" i="6"/>
  <c r="P164" i="6"/>
  <c r="P179" i="6"/>
  <c r="P195" i="6"/>
  <c r="P211" i="6"/>
  <c r="P223" i="6"/>
  <c r="P239" i="6"/>
  <c r="P255" i="6"/>
  <c r="P271" i="6"/>
  <c r="P287" i="6"/>
  <c r="P303" i="6"/>
  <c r="P316" i="6"/>
  <c r="P327" i="6"/>
  <c r="P337" i="6"/>
  <c r="P348" i="6"/>
  <c r="P359" i="6"/>
  <c r="P369" i="6"/>
  <c r="P380" i="6"/>
  <c r="P390" i="6"/>
  <c r="P400" i="6"/>
  <c r="P411" i="6"/>
  <c r="P422" i="6"/>
  <c r="P431" i="6"/>
  <c r="P440" i="6"/>
  <c r="P449" i="6"/>
  <c r="P459" i="6"/>
  <c r="P468" i="6"/>
  <c r="P477" i="6"/>
  <c r="P486" i="6"/>
  <c r="P495" i="6"/>
  <c r="P504" i="6"/>
  <c r="P513" i="6"/>
  <c r="P523" i="6"/>
  <c r="P532" i="6"/>
  <c r="P541" i="6"/>
  <c r="P550" i="6"/>
  <c r="P559" i="6"/>
  <c r="P567" i="6"/>
  <c r="P575" i="6"/>
  <c r="P583" i="6"/>
  <c r="P591" i="6"/>
  <c r="P599" i="6"/>
  <c r="P607" i="6"/>
  <c r="P615" i="6"/>
  <c r="P623" i="6"/>
  <c r="P631" i="6"/>
  <c r="P639" i="6"/>
  <c r="P647" i="6"/>
  <c r="P655" i="6"/>
  <c r="P663" i="6"/>
  <c r="P671" i="6"/>
  <c r="P679" i="6"/>
  <c r="P687" i="6"/>
  <c r="P695" i="6"/>
  <c r="P703" i="6"/>
  <c r="P711" i="6"/>
  <c r="P719" i="6"/>
  <c r="P727" i="6"/>
  <c r="P743" i="6"/>
  <c r="P751" i="6"/>
  <c r="P775" i="6"/>
  <c r="P783" i="6"/>
  <c r="P791" i="6"/>
  <c r="P799" i="6"/>
  <c r="P807" i="6"/>
  <c r="P815" i="6"/>
  <c r="P823" i="6"/>
  <c r="P831" i="6"/>
  <c r="P839" i="6"/>
  <c r="P847" i="6"/>
  <c r="P855" i="6"/>
  <c r="P863" i="6"/>
  <c r="P871" i="6"/>
  <c r="P879" i="6"/>
  <c r="P887" i="6"/>
  <c r="P895" i="6"/>
  <c r="P903" i="6"/>
  <c r="P911" i="6"/>
  <c r="P919" i="6"/>
  <c r="P927" i="6"/>
  <c r="P935" i="6"/>
  <c r="P943" i="6"/>
  <c r="P951" i="6"/>
  <c r="P959" i="6"/>
  <c r="P967" i="6"/>
  <c r="P975" i="6"/>
  <c r="P983" i="6"/>
  <c r="P991" i="6"/>
  <c r="P999" i="6"/>
  <c r="P1007" i="6"/>
  <c r="O8" i="6"/>
  <c r="O16" i="6"/>
  <c r="O32" i="6"/>
  <c r="O40" i="6"/>
  <c r="O48" i="6"/>
  <c r="O56" i="6"/>
  <c r="O64" i="6"/>
  <c r="O72" i="6"/>
  <c r="O80" i="6"/>
  <c r="O88" i="6"/>
  <c r="O96" i="6"/>
  <c r="O104" i="6"/>
  <c r="O112" i="6"/>
  <c r="O120" i="6"/>
  <c r="O128" i="6"/>
  <c r="O136" i="6"/>
  <c r="O144" i="6"/>
  <c r="O152" i="6"/>
  <c r="O160" i="6"/>
  <c r="O176" i="6"/>
  <c r="O184" i="6"/>
  <c r="O192" i="6"/>
  <c r="O200" i="6"/>
  <c r="O208" i="6"/>
  <c r="O216" i="6"/>
  <c r="O224" i="6"/>
  <c r="O232" i="6"/>
  <c r="O240" i="6"/>
  <c r="O248" i="6"/>
  <c r="O256" i="6"/>
  <c r="O264" i="6"/>
  <c r="O272" i="6"/>
  <c r="O280" i="6"/>
  <c r="O288" i="6"/>
  <c r="O296" i="6"/>
  <c r="O304" i="6"/>
  <c r="O312" i="6"/>
  <c r="O320" i="6"/>
  <c r="O328" i="6"/>
  <c r="O336" i="6"/>
  <c r="O344" i="6"/>
  <c r="O352" i="6"/>
  <c r="O360" i="6"/>
  <c r="O368" i="6"/>
  <c r="O376" i="6"/>
  <c r="O384" i="6"/>
  <c r="O392" i="6"/>
  <c r="Q84" i="6"/>
  <c r="Q292" i="6"/>
  <c r="Q470" i="6"/>
  <c r="Q598" i="6"/>
  <c r="Q726" i="6"/>
  <c r="Q879" i="6"/>
  <c r="Q975" i="6"/>
  <c r="P135" i="6"/>
  <c r="P183" i="6"/>
  <c r="P227" i="6"/>
  <c r="P291" i="6"/>
  <c r="P339" i="6"/>
  <c r="P382" i="6"/>
  <c r="P403" i="6"/>
  <c r="P443" i="6"/>
  <c r="P479" i="6"/>
  <c r="P516" i="6"/>
  <c r="P552" i="6"/>
  <c r="P585" i="6"/>
  <c r="P617" i="6"/>
  <c r="P649" i="6"/>
  <c r="P674" i="6"/>
  <c r="P697" i="6"/>
  <c r="P720" i="6"/>
  <c r="P754" i="6"/>
  <c r="P784" i="6"/>
  <c r="P802" i="6"/>
  <c r="P825" i="6"/>
  <c r="P848" i="6"/>
  <c r="P866" i="6"/>
  <c r="P889" i="6"/>
  <c r="P912" i="6"/>
  <c r="P930" i="6"/>
  <c r="P953" i="6"/>
  <c r="P976" i="6"/>
  <c r="P1009" i="6"/>
  <c r="O18" i="6"/>
  <c r="O35" i="6"/>
  <c r="O58" i="6"/>
  <c r="O74" i="6"/>
  <c r="O97" i="6"/>
  <c r="O115" i="6"/>
  <c r="O131" i="6"/>
  <c r="O147" i="6"/>
  <c r="O163" i="6"/>
  <c r="O178" i="6"/>
  <c r="O194" i="6"/>
  <c r="O210" i="6"/>
  <c r="O225" i="6"/>
  <c r="O241" i="6"/>
  <c r="O257" i="6"/>
  <c r="O273" i="6"/>
  <c r="O289" i="6"/>
  <c r="O305" i="6"/>
  <c r="O321" i="6"/>
  <c r="O337" i="6"/>
  <c r="O353" i="6"/>
  <c r="O369" i="6"/>
  <c r="O385" i="6"/>
  <c r="O398" i="6"/>
  <c r="O408" i="6"/>
  <c r="O417" i="6"/>
  <c r="O426" i="6"/>
  <c r="O434" i="6"/>
  <c r="O442" i="6"/>
  <c r="O450" i="6"/>
  <c r="O458" i="6"/>
  <c r="O466" i="6"/>
  <c r="O474" i="6"/>
  <c r="O482" i="6"/>
  <c r="O490" i="6"/>
  <c r="O498" i="6"/>
  <c r="O506" i="6"/>
  <c r="O514" i="6"/>
  <c r="O522" i="6"/>
  <c r="O530" i="6"/>
  <c r="O538" i="6"/>
  <c r="O546" i="6"/>
  <c r="O554" i="6"/>
  <c r="O562" i="6"/>
  <c r="O570" i="6"/>
  <c r="O578" i="6"/>
  <c r="O586" i="6"/>
  <c r="O594" i="6"/>
  <c r="O602" i="6"/>
  <c r="O610" i="6"/>
  <c r="O618" i="6"/>
  <c r="O626" i="6"/>
  <c r="O634" i="6"/>
  <c r="O642" i="6"/>
  <c r="O650" i="6"/>
  <c r="O658" i="6"/>
  <c r="O666" i="6"/>
  <c r="O674" i="6"/>
  <c r="O682" i="6"/>
  <c r="O690" i="6"/>
  <c r="O698" i="6"/>
  <c r="O706" i="6"/>
  <c r="O714" i="6"/>
  <c r="O722" i="6"/>
  <c r="O730" i="6"/>
  <c r="O738" i="6"/>
  <c r="O746" i="6"/>
  <c r="O754" i="6"/>
  <c r="O770" i="6"/>
  <c r="O778" i="6"/>
  <c r="O786" i="6"/>
  <c r="O802" i="6"/>
  <c r="O810" i="6"/>
  <c r="O818" i="6"/>
  <c r="O826" i="6"/>
  <c r="O834" i="6"/>
  <c r="O842" i="6"/>
  <c r="O850" i="6"/>
  <c r="O858" i="6"/>
  <c r="O866" i="6"/>
  <c r="O874" i="6"/>
  <c r="O882" i="6"/>
  <c r="O890" i="6"/>
  <c r="O898" i="6"/>
  <c r="O906" i="6"/>
  <c r="O914" i="6"/>
  <c r="O922" i="6"/>
  <c r="O930" i="6"/>
  <c r="O938" i="6"/>
  <c r="O946" i="6"/>
  <c r="O954" i="6"/>
  <c r="O962" i="6"/>
  <c r="O970" i="6"/>
  <c r="O978" i="6"/>
  <c r="O986" i="6"/>
  <c r="O1002" i="6"/>
  <c r="N3" i="6"/>
  <c r="N11" i="6"/>
  <c r="N35" i="6"/>
  <c r="N43" i="6"/>
  <c r="N51" i="6"/>
  <c r="N59" i="6"/>
  <c r="N67" i="6"/>
  <c r="N75" i="6"/>
  <c r="N83" i="6"/>
  <c r="N91" i="6"/>
  <c r="N99" i="6"/>
  <c r="N107" i="6"/>
  <c r="N115" i="6"/>
  <c r="N123" i="6"/>
  <c r="N131" i="6"/>
  <c r="N139" i="6"/>
  <c r="N147" i="6"/>
  <c r="N155" i="6"/>
  <c r="N163" i="6"/>
  <c r="N171" i="6"/>
  <c r="N179" i="6"/>
  <c r="N187" i="6"/>
  <c r="N195" i="6"/>
  <c r="N203" i="6"/>
  <c r="N211" i="6"/>
  <c r="N219" i="6"/>
  <c r="N227" i="6"/>
  <c r="N235" i="6"/>
  <c r="N243" i="6"/>
  <c r="N251" i="6"/>
  <c r="N259" i="6"/>
  <c r="N267" i="6"/>
  <c r="N275" i="6"/>
  <c r="N283" i="6"/>
  <c r="N291" i="6"/>
  <c r="N307" i="6"/>
  <c r="N315" i="6"/>
  <c r="N323" i="6"/>
  <c r="Q471" i="6"/>
  <c r="Q599" i="6"/>
  <c r="Q727" i="6"/>
  <c r="Q790" i="6"/>
  <c r="Q886" i="6"/>
  <c r="P136" i="6"/>
  <c r="P196" i="6"/>
  <c r="P240" i="6"/>
  <c r="P340" i="6"/>
  <c r="P383" i="6"/>
  <c r="P412" i="6"/>
  <c r="P451" i="6"/>
  <c r="P487" i="6"/>
  <c r="P524" i="6"/>
  <c r="P560" i="6"/>
  <c r="P592" i="6"/>
  <c r="P624" i="6"/>
  <c r="P656" i="6"/>
  <c r="P680" i="6"/>
  <c r="P698" i="6"/>
  <c r="P721" i="6"/>
  <c r="P737" i="6"/>
  <c r="P785" i="6"/>
  <c r="P808" i="6"/>
  <c r="P826" i="6"/>
  <c r="P849" i="6"/>
  <c r="P872" i="6"/>
  <c r="P890" i="6"/>
  <c r="P913" i="6"/>
  <c r="P936" i="6"/>
  <c r="P954" i="6"/>
  <c r="P977" i="6"/>
  <c r="O3" i="6"/>
  <c r="O41" i="6"/>
  <c r="O59" i="6"/>
  <c r="O75" i="6"/>
  <c r="O98" i="6"/>
  <c r="O118" i="6"/>
  <c r="O134" i="6"/>
  <c r="O150" i="6"/>
  <c r="O166" i="6"/>
  <c r="O179" i="6"/>
  <c r="O195" i="6"/>
  <c r="O211" i="6"/>
  <c r="O226" i="6"/>
  <c r="O242" i="6"/>
  <c r="O258" i="6"/>
  <c r="O274" i="6"/>
  <c r="O290" i="6"/>
  <c r="O306" i="6"/>
  <c r="O322" i="6"/>
  <c r="O338" i="6"/>
  <c r="O354" i="6"/>
  <c r="O370" i="6"/>
  <c r="O399" i="6"/>
  <c r="O409" i="6"/>
  <c r="O418" i="6"/>
  <c r="O427" i="6"/>
  <c r="O435" i="6"/>
  <c r="O443" i="6"/>
  <c r="O451" i="6"/>
  <c r="O459" i="6"/>
  <c r="O467" i="6"/>
  <c r="O475" i="6"/>
  <c r="O483" i="6"/>
  <c r="O491" i="6"/>
  <c r="O499" i="6"/>
  <c r="O507" i="6"/>
  <c r="O515" i="6"/>
  <c r="O523" i="6"/>
  <c r="O531" i="6"/>
  <c r="O539" i="6"/>
  <c r="O547" i="6"/>
  <c r="O555" i="6"/>
  <c r="O563" i="6"/>
  <c r="O571" i="6"/>
  <c r="O579" i="6"/>
  <c r="O587" i="6"/>
  <c r="O595" i="6"/>
  <c r="O603" i="6"/>
  <c r="O611" i="6"/>
  <c r="O619" i="6"/>
  <c r="O627" i="6"/>
  <c r="O635" i="6"/>
  <c r="O643" i="6"/>
  <c r="O651" i="6"/>
  <c r="O659" i="6"/>
  <c r="O667" i="6"/>
  <c r="O675" i="6"/>
  <c r="O683" i="6"/>
  <c r="O691" i="6"/>
  <c r="O699" i="6"/>
  <c r="O707" i="6"/>
  <c r="O715" i="6"/>
  <c r="O723" i="6"/>
  <c r="O731" i="6"/>
  <c r="O739" i="6"/>
  <c r="O747" i="6"/>
  <c r="O755" i="6"/>
  <c r="O771" i="6"/>
  <c r="O779" i="6"/>
  <c r="O787" i="6"/>
  <c r="O795" i="6"/>
  <c r="O803" i="6"/>
  <c r="O811" i="6"/>
  <c r="O819" i="6"/>
  <c r="O827" i="6"/>
  <c r="O835" i="6"/>
  <c r="O843" i="6"/>
  <c r="O851" i="6"/>
  <c r="O859" i="6"/>
  <c r="O867" i="6"/>
  <c r="O875" i="6"/>
  <c r="O883" i="6"/>
  <c r="O891" i="6"/>
  <c r="O899" i="6"/>
  <c r="O907" i="6"/>
  <c r="O915" i="6"/>
  <c r="O923" i="6"/>
  <c r="O931" i="6"/>
  <c r="O939" i="6"/>
  <c r="O947" i="6"/>
  <c r="O955" i="6"/>
  <c r="O963" i="6"/>
  <c r="O971" i="6"/>
  <c r="O979" i="6"/>
  <c r="O987" i="6"/>
  <c r="O1003" i="6"/>
  <c r="R403" i="6"/>
  <c r="Q381" i="6"/>
  <c r="Q502" i="6"/>
  <c r="Q630" i="6"/>
  <c r="Q791" i="6"/>
  <c r="Q911" i="6"/>
  <c r="P80" i="6"/>
  <c r="P151" i="6"/>
  <c r="P199" i="6"/>
  <c r="P243" i="6"/>
  <c r="P304" i="6"/>
  <c r="P350" i="6"/>
  <c r="P414" i="6"/>
  <c r="P452" i="6"/>
  <c r="P488" i="6"/>
  <c r="P525" i="6"/>
  <c r="P561" i="6"/>
  <c r="P593" i="6"/>
  <c r="P625" i="6"/>
  <c r="P657" i="6"/>
  <c r="P681" i="6"/>
  <c r="P704" i="6"/>
  <c r="P722" i="6"/>
  <c r="P738" i="6"/>
  <c r="P786" i="6"/>
  <c r="P809" i="6"/>
  <c r="P832" i="6"/>
  <c r="P850" i="6"/>
  <c r="P873" i="6"/>
  <c r="P896" i="6"/>
  <c r="P914" i="6"/>
  <c r="P937" i="6"/>
  <c r="P960" i="6"/>
  <c r="P978" i="6"/>
  <c r="O9" i="6"/>
  <c r="O42" i="6"/>
  <c r="O65" i="6"/>
  <c r="O81" i="6"/>
  <c r="O99" i="6"/>
  <c r="O121" i="6"/>
  <c r="O137" i="6"/>
  <c r="O153" i="6"/>
  <c r="O182" i="6"/>
  <c r="O198" i="6"/>
  <c r="O214" i="6"/>
  <c r="O227" i="6"/>
  <c r="O243" i="6"/>
  <c r="O259" i="6"/>
  <c r="O275" i="6"/>
  <c r="O291" i="6"/>
  <c r="O307" i="6"/>
  <c r="O323" i="6"/>
  <c r="O339" i="6"/>
  <c r="O355" i="6"/>
  <c r="O371" i="6"/>
  <c r="O400" i="6"/>
  <c r="O410" i="6"/>
  <c r="O419" i="6"/>
  <c r="O428" i="6"/>
  <c r="O436" i="6"/>
  <c r="O444" i="6"/>
  <c r="O452" i="6"/>
  <c r="O460" i="6"/>
  <c r="O468" i="6"/>
  <c r="O476" i="6"/>
  <c r="O484" i="6"/>
  <c r="O492" i="6"/>
  <c r="O500" i="6"/>
  <c r="O508" i="6"/>
  <c r="O516" i="6"/>
  <c r="O524" i="6"/>
  <c r="O532" i="6"/>
  <c r="O540" i="6"/>
  <c r="O548" i="6"/>
  <c r="O556" i="6"/>
  <c r="O564" i="6"/>
  <c r="O572" i="6"/>
  <c r="O580" i="6"/>
  <c r="O588" i="6"/>
  <c r="O596" i="6"/>
  <c r="O604" i="6"/>
  <c r="O612" i="6"/>
  <c r="O620" i="6"/>
  <c r="O628" i="6"/>
  <c r="O636" i="6"/>
  <c r="O644" i="6"/>
  <c r="O652" i="6"/>
  <c r="O660" i="6"/>
  <c r="O668" i="6"/>
  <c r="O676" i="6"/>
  <c r="O684" i="6"/>
  <c r="O692" i="6"/>
  <c r="O700" i="6"/>
  <c r="O708" i="6"/>
  <c r="O716" i="6"/>
  <c r="O724" i="6"/>
  <c r="O732" i="6"/>
  <c r="O740" i="6"/>
  <c r="O748" i="6"/>
  <c r="O756" i="6"/>
  <c r="O772" i="6"/>
  <c r="O780" i="6"/>
  <c r="O788" i="6"/>
  <c r="O796" i="6"/>
  <c r="O804" i="6"/>
  <c r="O812" i="6"/>
  <c r="O820" i="6"/>
  <c r="O828" i="6"/>
  <c r="O836" i="6"/>
  <c r="O844" i="6"/>
  <c r="O852" i="6"/>
  <c r="O860" i="6"/>
  <c r="O868" i="6"/>
  <c r="O876" i="6"/>
  <c r="O884" i="6"/>
  <c r="O892" i="6"/>
  <c r="O900" i="6"/>
  <c r="O908" i="6"/>
  <c r="O916" i="6"/>
  <c r="O924" i="6"/>
  <c r="O932" i="6"/>
  <c r="O940" i="6"/>
  <c r="O948" i="6"/>
  <c r="O956" i="6"/>
  <c r="O964" i="6"/>
  <c r="O972" i="6"/>
  <c r="O980" i="6"/>
  <c r="O988" i="6"/>
  <c r="O1004" i="6"/>
  <c r="N5" i="6"/>
  <c r="N13" i="6"/>
  <c r="N37" i="6"/>
  <c r="N45" i="6"/>
  <c r="N53" i="6"/>
  <c r="N61" i="6"/>
  <c r="N77" i="6"/>
  <c r="N85" i="6"/>
  <c r="N93" i="6"/>
  <c r="N101" i="6"/>
  <c r="N109" i="6"/>
  <c r="N117" i="6"/>
  <c r="N125" i="6"/>
  <c r="N133" i="6"/>
  <c r="N141" i="6"/>
  <c r="N149" i="6"/>
  <c r="N157" i="6"/>
  <c r="N165" i="6"/>
  <c r="N173" i="6"/>
  <c r="N181" i="6"/>
  <c r="N189" i="6"/>
  <c r="N197" i="6"/>
  <c r="N205" i="6"/>
  <c r="N213" i="6"/>
  <c r="N229" i="6"/>
  <c r="N237" i="6"/>
  <c r="N245" i="6"/>
  <c r="N253" i="6"/>
  <c r="N261" i="6"/>
  <c r="N269" i="6"/>
  <c r="N277" i="6"/>
  <c r="N285" i="6"/>
  <c r="N293" i="6"/>
  <c r="N301" i="6"/>
  <c r="N309" i="6"/>
  <c r="N317" i="6"/>
  <c r="N325" i="6"/>
  <c r="N333" i="6"/>
  <c r="R555" i="6"/>
  <c r="Q172" i="6"/>
  <c r="Q503" i="6"/>
  <c r="Q631" i="6"/>
  <c r="Q918" i="6"/>
  <c r="P87" i="6"/>
  <c r="P152" i="6"/>
  <c r="P212" i="6"/>
  <c r="P256" i="6"/>
  <c r="P307" i="6"/>
  <c r="P351" i="6"/>
  <c r="P423" i="6"/>
  <c r="P460" i="6"/>
  <c r="P496" i="6"/>
  <c r="P533" i="6"/>
  <c r="P568" i="6"/>
  <c r="P600" i="6"/>
  <c r="P632" i="6"/>
  <c r="P664" i="6"/>
  <c r="P682" i="6"/>
  <c r="P705" i="6"/>
  <c r="P728" i="6"/>
  <c r="P744" i="6"/>
  <c r="P769" i="6"/>
  <c r="P792" i="6"/>
  <c r="P810" i="6"/>
  <c r="P833" i="6"/>
  <c r="P856" i="6"/>
  <c r="P874" i="6"/>
  <c r="P897" i="6"/>
  <c r="P920" i="6"/>
  <c r="P938" i="6"/>
  <c r="P961" i="6"/>
  <c r="P984" i="6"/>
  <c r="O10" i="6"/>
  <c r="O43" i="6"/>
  <c r="O66" i="6"/>
  <c r="O82" i="6"/>
  <c r="O105" i="6"/>
  <c r="O122" i="6"/>
  <c r="O138" i="6"/>
  <c r="O154" i="6"/>
  <c r="O185" i="6"/>
  <c r="O201" i="6"/>
  <c r="O217" i="6"/>
  <c r="O230" i="6"/>
  <c r="O246" i="6"/>
  <c r="O262" i="6"/>
  <c r="O278" i="6"/>
  <c r="O294" i="6"/>
  <c r="O310" i="6"/>
  <c r="O326" i="6"/>
  <c r="O342" i="6"/>
  <c r="O358" i="6"/>
  <c r="O374" i="6"/>
  <c r="O401" i="6"/>
  <c r="O411" i="6"/>
  <c r="O421" i="6"/>
  <c r="O429" i="6"/>
  <c r="O437" i="6"/>
  <c r="O445" i="6"/>
  <c r="O453" i="6"/>
  <c r="O461" i="6"/>
  <c r="O469" i="6"/>
  <c r="O477" i="6"/>
  <c r="O485" i="6"/>
  <c r="O493" i="6"/>
  <c r="O501" i="6"/>
  <c r="O509" i="6"/>
  <c r="O517" i="6"/>
  <c r="O525" i="6"/>
  <c r="O533" i="6"/>
  <c r="O541" i="6"/>
  <c r="O549" i="6"/>
  <c r="O557" i="6"/>
  <c r="O565" i="6"/>
  <c r="O573" i="6"/>
  <c r="O581" i="6"/>
  <c r="O589" i="6"/>
  <c r="O597" i="6"/>
  <c r="O605" i="6"/>
  <c r="O613" i="6"/>
  <c r="O621" i="6"/>
  <c r="O629" i="6"/>
  <c r="O637" i="6"/>
  <c r="O645" i="6"/>
  <c r="O653" i="6"/>
  <c r="O661" i="6"/>
  <c r="O669" i="6"/>
  <c r="O677" i="6"/>
  <c r="O685" i="6"/>
  <c r="O693" i="6"/>
  <c r="O701" i="6"/>
  <c r="O709" i="6"/>
  <c r="O717" i="6"/>
  <c r="O725" i="6"/>
  <c r="O733" i="6"/>
  <c r="O741" i="6"/>
  <c r="O749" i="6"/>
  <c r="O757" i="6"/>
  <c r="O773" i="6"/>
  <c r="O781" i="6"/>
  <c r="O789" i="6"/>
  <c r="O797" i="6"/>
  <c r="O805" i="6"/>
  <c r="O813" i="6"/>
  <c r="O821" i="6"/>
  <c r="O829" i="6"/>
  <c r="O837" i="6"/>
  <c r="O845" i="6"/>
  <c r="O853" i="6"/>
  <c r="O861" i="6"/>
  <c r="O869" i="6"/>
  <c r="O877" i="6"/>
  <c r="O885" i="6"/>
  <c r="O893" i="6"/>
  <c r="O901" i="6"/>
  <c r="O909" i="6"/>
  <c r="O917" i="6"/>
  <c r="O925" i="6"/>
  <c r="O933" i="6"/>
  <c r="O941" i="6"/>
  <c r="O949" i="6"/>
  <c r="O957" i="6"/>
  <c r="O965" i="6"/>
  <c r="O973" i="6"/>
  <c r="O981" i="6"/>
  <c r="O989" i="6"/>
  <c r="O1005" i="6"/>
  <c r="N6" i="6"/>
  <c r="N38" i="6"/>
  <c r="N46" i="6"/>
  <c r="N54" i="6"/>
  <c r="N62" i="6"/>
  <c r="N70" i="6"/>
  <c r="N78" i="6"/>
  <c r="N86" i="6"/>
  <c r="N94" i="6"/>
  <c r="N102" i="6"/>
  <c r="N110" i="6"/>
  <c r="N118" i="6"/>
  <c r="N126" i="6"/>
  <c r="N134" i="6"/>
  <c r="N142" i="6"/>
  <c r="N150" i="6"/>
  <c r="N158" i="6"/>
  <c r="N166" i="6"/>
  <c r="N174" i="6"/>
  <c r="N182" i="6"/>
  <c r="N190" i="6"/>
  <c r="N198" i="6"/>
  <c r="N206" i="6"/>
  <c r="N214" i="6"/>
  <c r="N230" i="6"/>
  <c r="N238" i="6"/>
  <c r="N246" i="6"/>
  <c r="N254" i="6"/>
  <c r="N262" i="6"/>
  <c r="N270" i="6"/>
  <c r="N278" i="6"/>
  <c r="N286" i="6"/>
  <c r="N294" i="6"/>
  <c r="N302" i="6"/>
  <c r="N310" i="6"/>
  <c r="N318" i="6"/>
  <c r="N326" i="6"/>
  <c r="N334" i="6"/>
  <c r="R580" i="6"/>
  <c r="Q197" i="6"/>
  <c r="Q534" i="6"/>
  <c r="Q662" i="6"/>
  <c r="Q815" i="6"/>
  <c r="P103" i="6"/>
  <c r="P167" i="6"/>
  <c r="P215" i="6"/>
  <c r="P259" i="6"/>
  <c r="P318" i="6"/>
  <c r="P360" i="6"/>
  <c r="P424" i="6"/>
  <c r="P461" i="6"/>
  <c r="P497" i="6"/>
  <c r="P534" i="6"/>
  <c r="P569" i="6"/>
  <c r="P601" i="6"/>
  <c r="P633" i="6"/>
  <c r="P665" i="6"/>
  <c r="P688" i="6"/>
  <c r="P706" i="6"/>
  <c r="P729" i="6"/>
  <c r="P745" i="6"/>
  <c r="P770" i="6"/>
  <c r="P793" i="6"/>
  <c r="P816" i="6"/>
  <c r="P834" i="6"/>
  <c r="P857" i="6"/>
  <c r="P880" i="6"/>
  <c r="P898" i="6"/>
  <c r="P921" i="6"/>
  <c r="P944" i="6"/>
  <c r="P962" i="6"/>
  <c r="P985" i="6"/>
  <c r="P1000" i="6"/>
  <c r="O11" i="6"/>
  <c r="O49" i="6"/>
  <c r="O67" i="6"/>
  <c r="O83" i="6"/>
  <c r="O106" i="6"/>
  <c r="O123" i="6"/>
  <c r="O139" i="6"/>
  <c r="O155" i="6"/>
  <c r="O170" i="6"/>
  <c r="O186" i="6"/>
  <c r="O202" i="6"/>
  <c r="O218" i="6"/>
  <c r="O233" i="6"/>
  <c r="O249" i="6"/>
  <c r="O265" i="6"/>
  <c r="O281" i="6"/>
  <c r="O297" i="6"/>
  <c r="O313" i="6"/>
  <c r="O329" i="6"/>
  <c r="O345" i="6"/>
  <c r="O361" i="6"/>
  <c r="O377" i="6"/>
  <c r="O390" i="6"/>
  <c r="O402" i="6"/>
  <c r="O413" i="6"/>
  <c r="O422" i="6"/>
  <c r="O430" i="6"/>
  <c r="O438" i="6"/>
  <c r="O446" i="6"/>
  <c r="O454" i="6"/>
  <c r="O462" i="6"/>
  <c r="O470" i="6"/>
  <c r="O478" i="6"/>
  <c r="O486" i="6"/>
  <c r="O494" i="6"/>
  <c r="O502" i="6"/>
  <c r="O510" i="6"/>
  <c r="O518" i="6"/>
  <c r="O526" i="6"/>
  <c r="O534" i="6"/>
  <c r="O542" i="6"/>
  <c r="O550" i="6"/>
  <c r="O558" i="6"/>
  <c r="O566" i="6"/>
  <c r="O574" i="6"/>
  <c r="O582" i="6"/>
  <c r="O590" i="6"/>
  <c r="O598" i="6"/>
  <c r="O606" i="6"/>
  <c r="O614" i="6"/>
  <c r="O622" i="6"/>
  <c r="O630" i="6"/>
  <c r="O638" i="6"/>
  <c r="O646" i="6"/>
  <c r="O654" i="6"/>
  <c r="O662" i="6"/>
  <c r="O670" i="6"/>
  <c r="O678" i="6"/>
  <c r="O686" i="6"/>
  <c r="O694" i="6"/>
  <c r="O702" i="6"/>
  <c r="O710" i="6"/>
  <c r="O718" i="6"/>
  <c r="O726" i="6"/>
  <c r="O742" i="6"/>
  <c r="O750" i="6"/>
  <c r="O758" i="6"/>
  <c r="O774" i="6"/>
  <c r="O782" i="6"/>
  <c r="O790" i="6"/>
  <c r="O798" i="6"/>
  <c r="O806" i="6"/>
  <c r="O814" i="6"/>
  <c r="O822" i="6"/>
  <c r="O830" i="6"/>
  <c r="O838" i="6"/>
  <c r="O846" i="6"/>
  <c r="O854" i="6"/>
  <c r="O862" i="6"/>
  <c r="O870" i="6"/>
  <c r="O878" i="6"/>
  <c r="O886" i="6"/>
  <c r="O894" i="6"/>
  <c r="O902" i="6"/>
  <c r="O910" i="6"/>
  <c r="O918" i="6"/>
  <c r="O926" i="6"/>
  <c r="O934" i="6"/>
  <c r="O942" i="6"/>
  <c r="O950" i="6"/>
  <c r="O958" i="6"/>
  <c r="O966" i="6"/>
  <c r="O974" i="6"/>
  <c r="O982" i="6"/>
  <c r="O990" i="6"/>
  <c r="O998" i="6"/>
  <c r="O1006" i="6"/>
  <c r="N7" i="6"/>
  <c r="N15" i="6"/>
  <c r="N39" i="6"/>
  <c r="N47" i="6"/>
  <c r="N55" i="6"/>
  <c r="N63" i="6"/>
  <c r="N71" i="6"/>
  <c r="N79" i="6"/>
  <c r="N87" i="6"/>
  <c r="N95" i="6"/>
  <c r="N103" i="6"/>
  <c r="N111" i="6"/>
  <c r="N119" i="6"/>
  <c r="N127" i="6"/>
  <c r="N135" i="6"/>
  <c r="N143" i="6"/>
  <c r="N151" i="6"/>
  <c r="N159" i="6"/>
  <c r="N167" i="6"/>
  <c r="N175" i="6"/>
  <c r="N183" i="6"/>
  <c r="N191" i="6"/>
  <c r="N199" i="6"/>
  <c r="N207" i="6"/>
  <c r="N215" i="6"/>
  <c r="N223" i="6"/>
  <c r="N231" i="6"/>
  <c r="N239" i="6"/>
  <c r="N247" i="6"/>
  <c r="N255" i="6"/>
  <c r="N263" i="6"/>
  <c r="N271" i="6"/>
  <c r="N279" i="6"/>
  <c r="N287" i="6"/>
  <c r="N295" i="6"/>
  <c r="N303" i="6"/>
  <c r="N311" i="6"/>
  <c r="N319" i="6"/>
  <c r="N327" i="6"/>
  <c r="R683" i="6"/>
  <c r="R795" i="6"/>
  <c r="Q535" i="6"/>
  <c r="Q663" i="6"/>
  <c r="Q751" i="6"/>
  <c r="Q822" i="6"/>
  <c r="Q942" i="6"/>
  <c r="P104" i="6"/>
  <c r="P272" i="6"/>
  <c r="P319" i="6"/>
  <c r="P361" i="6"/>
  <c r="P391" i="6"/>
  <c r="P432" i="6"/>
  <c r="P469" i="6"/>
  <c r="P505" i="6"/>
  <c r="P542" i="6"/>
  <c r="P576" i="6"/>
  <c r="P608" i="6"/>
  <c r="P640" i="6"/>
  <c r="P666" i="6"/>
  <c r="P689" i="6"/>
  <c r="P712" i="6"/>
  <c r="P730" i="6"/>
  <c r="P746" i="6"/>
  <c r="P776" i="6"/>
  <c r="P817" i="6"/>
  <c r="P840" i="6"/>
  <c r="P858" i="6"/>
  <c r="P881" i="6"/>
  <c r="P904" i="6"/>
  <c r="P922" i="6"/>
  <c r="P945" i="6"/>
  <c r="P968" i="6"/>
  <c r="P986" i="6"/>
  <c r="P1001" i="6"/>
  <c r="O50" i="6"/>
  <c r="O89" i="6"/>
  <c r="O107" i="6"/>
  <c r="O126" i="6"/>
  <c r="O142" i="6"/>
  <c r="O158" i="6"/>
  <c r="O171" i="6"/>
  <c r="O187" i="6"/>
  <c r="O203" i="6"/>
  <c r="O219" i="6"/>
  <c r="O234" i="6"/>
  <c r="O250" i="6"/>
  <c r="O266" i="6"/>
  <c r="O282" i="6"/>
  <c r="O298" i="6"/>
  <c r="O314" i="6"/>
  <c r="O330" i="6"/>
  <c r="O346" i="6"/>
  <c r="O362" i="6"/>
  <c r="O378" i="6"/>
  <c r="O393" i="6"/>
  <c r="O403" i="6"/>
  <c r="O414" i="6"/>
  <c r="O423" i="6"/>
  <c r="O431" i="6"/>
  <c r="O439" i="6"/>
  <c r="O447" i="6"/>
  <c r="O455" i="6"/>
  <c r="O463" i="6"/>
  <c r="O471" i="6"/>
  <c r="O479" i="6"/>
  <c r="O487" i="6"/>
  <c r="O495" i="6"/>
  <c r="O503" i="6"/>
  <c r="O511" i="6"/>
  <c r="O519" i="6"/>
  <c r="O527" i="6"/>
  <c r="O535" i="6"/>
  <c r="O543" i="6"/>
  <c r="O551" i="6"/>
  <c r="O559" i="6"/>
  <c r="O567" i="6"/>
  <c r="O575" i="6"/>
  <c r="O583" i="6"/>
  <c r="O591" i="6"/>
  <c r="O599" i="6"/>
  <c r="O607" i="6"/>
  <c r="O615" i="6"/>
  <c r="O623" i="6"/>
  <c r="O631" i="6"/>
  <c r="O639" i="6"/>
  <c r="O647" i="6"/>
  <c r="O655" i="6"/>
  <c r="O663" i="6"/>
  <c r="O671" i="6"/>
  <c r="O679" i="6"/>
  <c r="O687" i="6"/>
  <c r="O695" i="6"/>
  <c r="O703" i="6"/>
  <c r="O711" i="6"/>
  <c r="O719" i="6"/>
  <c r="O727" i="6"/>
  <c r="O743" i="6"/>
  <c r="O751" i="6"/>
  <c r="O775" i="6"/>
  <c r="O783" i="6"/>
  <c r="O791" i="6"/>
  <c r="O799" i="6"/>
  <c r="O807" i="6"/>
  <c r="O815" i="6"/>
  <c r="O823" i="6"/>
  <c r="O831" i="6"/>
  <c r="O839" i="6"/>
  <c r="O847" i="6"/>
  <c r="O855" i="6"/>
  <c r="O863" i="6"/>
  <c r="O871" i="6"/>
  <c r="O879" i="6"/>
  <c r="O887" i="6"/>
  <c r="O895" i="6"/>
  <c r="O903" i="6"/>
  <c r="O911" i="6"/>
  <c r="O919" i="6"/>
  <c r="O927" i="6"/>
  <c r="O935" i="6"/>
  <c r="O943" i="6"/>
  <c r="O951" i="6"/>
  <c r="O959" i="6"/>
  <c r="O967" i="6"/>
  <c r="O975" i="6"/>
  <c r="O983" i="6"/>
  <c r="O991" i="6"/>
  <c r="O999" i="6"/>
  <c r="O1007" i="6"/>
  <c r="N8" i="6"/>
  <c r="N16" i="6"/>
  <c r="N32" i="6"/>
  <c r="N40" i="6"/>
  <c r="N48" i="6"/>
  <c r="N56" i="6"/>
  <c r="N64" i="6"/>
  <c r="N72" i="6"/>
  <c r="N80" i="6"/>
  <c r="N88" i="6"/>
  <c r="N96" i="6"/>
  <c r="N104" i="6"/>
  <c r="N112" i="6"/>
  <c r="N120" i="6"/>
  <c r="N128" i="6"/>
  <c r="N136" i="6"/>
  <c r="N144" i="6"/>
  <c r="N152" i="6"/>
  <c r="N160" i="6"/>
  <c r="N176" i="6"/>
  <c r="N184" i="6"/>
  <c r="N192" i="6"/>
  <c r="N200" i="6"/>
  <c r="N208" i="6"/>
  <c r="N216" i="6"/>
  <c r="N224" i="6"/>
  <c r="N232" i="6"/>
  <c r="N240" i="6"/>
  <c r="N248" i="6"/>
  <c r="N256" i="6"/>
  <c r="N264" i="6"/>
  <c r="N272" i="6"/>
  <c r="N280" i="6"/>
  <c r="N288" i="6"/>
  <c r="N296" i="6"/>
  <c r="N304" i="6"/>
  <c r="N312" i="6"/>
  <c r="N320" i="6"/>
  <c r="N328" i="6"/>
  <c r="Q694" i="6"/>
  <c r="P120" i="6"/>
  <c r="P288" i="6"/>
  <c r="P515" i="6"/>
  <c r="P648" i="6"/>
  <c r="P865" i="6"/>
  <c r="P952" i="6"/>
  <c r="O145" i="6"/>
  <c r="O190" i="6"/>
  <c r="O251" i="6"/>
  <c r="O315" i="6"/>
  <c r="O379" i="6"/>
  <c r="O407" i="6"/>
  <c r="O441" i="6"/>
  <c r="O473" i="6"/>
  <c r="O505" i="6"/>
  <c r="O537" i="6"/>
  <c r="O569" i="6"/>
  <c r="O601" i="6"/>
  <c r="O633" i="6"/>
  <c r="O665" i="6"/>
  <c r="O697" i="6"/>
  <c r="O729" i="6"/>
  <c r="O753" i="6"/>
  <c r="O792" i="6"/>
  <c r="O817" i="6"/>
  <c r="O849" i="6"/>
  <c r="O881" i="6"/>
  <c r="O913" i="6"/>
  <c r="O945" i="6"/>
  <c r="O977" i="6"/>
  <c r="N50" i="6"/>
  <c r="N90" i="6"/>
  <c r="N113" i="6"/>
  <c r="N132" i="6"/>
  <c r="N154" i="6"/>
  <c r="N172" i="6"/>
  <c r="N194" i="6"/>
  <c r="N217" i="6"/>
  <c r="N233" i="6"/>
  <c r="N252" i="6"/>
  <c r="N274" i="6"/>
  <c r="N297" i="6"/>
  <c r="N314" i="6"/>
  <c r="N332" i="6"/>
  <c r="N342" i="6"/>
  <c r="N350" i="6"/>
  <c r="N358" i="6"/>
  <c r="N366" i="6"/>
  <c r="N374" i="6"/>
  <c r="N382" i="6"/>
  <c r="N390" i="6"/>
  <c r="N398" i="6"/>
  <c r="N406" i="6"/>
  <c r="N414" i="6"/>
  <c r="N422" i="6"/>
  <c r="N430" i="6"/>
  <c r="N438" i="6"/>
  <c r="N446" i="6"/>
  <c r="N454" i="6"/>
  <c r="N462" i="6"/>
  <c r="N470" i="6"/>
  <c r="N478" i="6"/>
  <c r="N486" i="6"/>
  <c r="N494" i="6"/>
  <c r="N502" i="6"/>
  <c r="N510" i="6"/>
  <c r="N518" i="6"/>
  <c r="N526" i="6"/>
  <c r="N534" i="6"/>
  <c r="N542" i="6"/>
  <c r="N550" i="6"/>
  <c r="N558" i="6"/>
  <c r="N566" i="6"/>
  <c r="N574" i="6"/>
  <c r="N582" i="6"/>
  <c r="N590" i="6"/>
  <c r="N598" i="6"/>
  <c r="N606" i="6"/>
  <c r="N614" i="6"/>
  <c r="N622" i="6"/>
  <c r="N630" i="6"/>
  <c r="N638" i="6"/>
  <c r="N646" i="6"/>
  <c r="N654" i="6"/>
  <c r="N662" i="6"/>
  <c r="N670" i="6"/>
  <c r="N678" i="6"/>
  <c r="N686" i="6"/>
  <c r="N694" i="6"/>
  <c r="N702" i="6"/>
  <c r="N710" i="6"/>
  <c r="N718" i="6"/>
  <c r="N726" i="6"/>
  <c r="N742" i="6"/>
  <c r="N750" i="6"/>
  <c r="N758" i="6"/>
  <c r="N774" i="6"/>
  <c r="N782" i="6"/>
  <c r="N790" i="6"/>
  <c r="N798" i="6"/>
  <c r="N806" i="6"/>
  <c r="N814" i="6"/>
  <c r="N822" i="6"/>
  <c r="N830" i="6"/>
  <c r="N838" i="6"/>
  <c r="N846" i="6"/>
  <c r="N854" i="6"/>
  <c r="N862" i="6"/>
  <c r="N870" i="6"/>
  <c r="N878" i="6"/>
  <c r="N886" i="6"/>
  <c r="N894" i="6"/>
  <c r="N902" i="6"/>
  <c r="N910" i="6"/>
  <c r="N918" i="6"/>
  <c r="N926" i="6"/>
  <c r="N934" i="6"/>
  <c r="N942" i="6"/>
  <c r="N950" i="6"/>
  <c r="N958" i="6"/>
  <c r="N966" i="6"/>
  <c r="N974" i="6"/>
  <c r="N982" i="6"/>
  <c r="N990" i="6"/>
  <c r="N998" i="6"/>
  <c r="N1006" i="6"/>
  <c r="M7" i="6"/>
  <c r="M15" i="6"/>
  <c r="M39" i="6"/>
  <c r="M47" i="6"/>
  <c r="M55" i="6"/>
  <c r="M63" i="6"/>
  <c r="M71" i="6"/>
  <c r="M79" i="6"/>
  <c r="M87" i="6"/>
  <c r="M95" i="6"/>
  <c r="M103" i="6"/>
  <c r="M111" i="6"/>
  <c r="M119" i="6"/>
  <c r="M127" i="6"/>
  <c r="M135" i="6"/>
  <c r="M143" i="6"/>
  <c r="M151" i="6"/>
  <c r="M159" i="6"/>
  <c r="M167" i="6"/>
  <c r="M175" i="6"/>
  <c r="M183" i="6"/>
  <c r="M191" i="6"/>
  <c r="M199" i="6"/>
  <c r="M207" i="6"/>
  <c r="M215" i="6"/>
  <c r="M223" i="6"/>
  <c r="M231" i="6"/>
  <c r="M239" i="6"/>
  <c r="M247" i="6"/>
  <c r="M255" i="6"/>
  <c r="M263" i="6"/>
  <c r="M271" i="6"/>
  <c r="M279" i="6"/>
  <c r="M287" i="6"/>
  <c r="M295" i="6"/>
  <c r="M303" i="6"/>
  <c r="M311" i="6"/>
  <c r="M319" i="6"/>
  <c r="M327" i="6"/>
  <c r="M335" i="6"/>
  <c r="M343" i="6"/>
  <c r="M351" i="6"/>
  <c r="M359" i="6"/>
  <c r="M367" i="6"/>
  <c r="M375" i="6"/>
  <c r="R916" i="6"/>
  <c r="Q695" i="6"/>
  <c r="Q847" i="6"/>
  <c r="P392" i="6"/>
  <c r="P543" i="6"/>
  <c r="P672" i="6"/>
  <c r="P800" i="6"/>
  <c r="P882" i="6"/>
  <c r="P969" i="6"/>
  <c r="P1002" i="6"/>
  <c r="O73" i="6"/>
  <c r="O146" i="6"/>
  <c r="O193" i="6"/>
  <c r="O254" i="6"/>
  <c r="O318" i="6"/>
  <c r="O382" i="6"/>
  <c r="O415" i="6"/>
  <c r="O448" i="6"/>
  <c r="O480" i="6"/>
  <c r="O512" i="6"/>
  <c r="O544" i="6"/>
  <c r="O576" i="6"/>
  <c r="O608" i="6"/>
  <c r="O640" i="6"/>
  <c r="O672" i="6"/>
  <c r="O704" i="6"/>
  <c r="O793" i="6"/>
  <c r="O824" i="6"/>
  <c r="O856" i="6"/>
  <c r="O888" i="6"/>
  <c r="O920" i="6"/>
  <c r="O952" i="6"/>
  <c r="O984" i="6"/>
  <c r="O1000" i="6"/>
  <c r="N33" i="6"/>
  <c r="N52" i="6"/>
  <c r="N73" i="6"/>
  <c r="N92" i="6"/>
  <c r="N114" i="6"/>
  <c r="N137" i="6"/>
  <c r="N156" i="6"/>
  <c r="N177" i="6"/>
  <c r="N196" i="6"/>
  <c r="N218" i="6"/>
  <c r="N234" i="6"/>
  <c r="N257" i="6"/>
  <c r="N276" i="6"/>
  <c r="N298" i="6"/>
  <c r="N316" i="6"/>
  <c r="N335" i="6"/>
  <c r="N343" i="6"/>
  <c r="N351" i="6"/>
  <c r="N359" i="6"/>
  <c r="N367" i="6"/>
  <c r="N375" i="6"/>
  <c r="N383" i="6"/>
  <c r="N391" i="6"/>
  <c r="N399" i="6"/>
  <c r="N407" i="6"/>
  <c r="N415" i="6"/>
  <c r="N423" i="6"/>
  <c r="N431" i="6"/>
  <c r="N439" i="6"/>
  <c r="N447" i="6"/>
  <c r="N455" i="6"/>
  <c r="N463" i="6"/>
  <c r="N471" i="6"/>
  <c r="N479" i="6"/>
  <c r="N487" i="6"/>
  <c r="N495" i="6"/>
  <c r="N503" i="6"/>
  <c r="N511" i="6"/>
  <c r="N519" i="6"/>
  <c r="N527" i="6"/>
  <c r="N535" i="6"/>
  <c r="N543" i="6"/>
  <c r="N551" i="6"/>
  <c r="N559" i="6"/>
  <c r="N567" i="6"/>
  <c r="N575" i="6"/>
  <c r="N583" i="6"/>
  <c r="N591" i="6"/>
  <c r="N599" i="6"/>
  <c r="N607" i="6"/>
  <c r="N615" i="6"/>
  <c r="N623" i="6"/>
  <c r="N631" i="6"/>
  <c r="N639" i="6"/>
  <c r="N647" i="6"/>
  <c r="N655" i="6"/>
  <c r="N663" i="6"/>
  <c r="N671" i="6"/>
  <c r="N679" i="6"/>
  <c r="N687" i="6"/>
  <c r="N695" i="6"/>
  <c r="N703" i="6"/>
  <c r="N711" i="6"/>
  <c r="N719" i="6"/>
  <c r="N727" i="6"/>
  <c r="N743" i="6"/>
  <c r="N751" i="6"/>
  <c r="N775" i="6"/>
  <c r="N783" i="6"/>
  <c r="N791" i="6"/>
  <c r="N799" i="6"/>
  <c r="N807" i="6"/>
  <c r="N815" i="6"/>
  <c r="N823" i="6"/>
  <c r="N831" i="6"/>
  <c r="N839" i="6"/>
  <c r="N847" i="6"/>
  <c r="N855" i="6"/>
  <c r="N863" i="6"/>
  <c r="N871" i="6"/>
  <c r="N879" i="6"/>
  <c r="N887" i="6"/>
  <c r="N895" i="6"/>
  <c r="N903" i="6"/>
  <c r="N911" i="6"/>
  <c r="N919" i="6"/>
  <c r="N927" i="6"/>
  <c r="N935" i="6"/>
  <c r="N943" i="6"/>
  <c r="N951" i="6"/>
  <c r="N959" i="6"/>
  <c r="N967" i="6"/>
  <c r="N975" i="6"/>
  <c r="N983" i="6"/>
  <c r="N991" i="6"/>
  <c r="N999" i="6"/>
  <c r="N1007" i="6"/>
  <c r="M8" i="6"/>
  <c r="M16" i="6"/>
  <c r="M32" i="6"/>
  <c r="M40" i="6"/>
  <c r="M48" i="6"/>
  <c r="M56" i="6"/>
  <c r="M64" i="6"/>
  <c r="M72" i="6"/>
  <c r="M80" i="6"/>
  <c r="M88" i="6"/>
  <c r="M96" i="6"/>
  <c r="M104" i="6"/>
  <c r="M112" i="6"/>
  <c r="M120" i="6"/>
  <c r="M128" i="6"/>
  <c r="M136" i="6"/>
  <c r="M144" i="6"/>
  <c r="M152" i="6"/>
  <c r="M160" i="6"/>
  <c r="M176" i="6"/>
  <c r="M184" i="6"/>
  <c r="M192" i="6"/>
  <c r="M200" i="6"/>
  <c r="M208" i="6"/>
  <c r="M216" i="6"/>
  <c r="M224" i="6"/>
  <c r="M232" i="6"/>
  <c r="M240" i="6"/>
  <c r="M248" i="6"/>
  <c r="M256" i="6"/>
  <c r="M264" i="6"/>
  <c r="M272" i="6"/>
  <c r="M280" i="6"/>
  <c r="M288" i="6"/>
  <c r="M296" i="6"/>
  <c r="M304" i="6"/>
  <c r="M312" i="6"/>
  <c r="M320" i="6"/>
  <c r="M328" i="6"/>
  <c r="M336" i="6"/>
  <c r="M344" i="6"/>
  <c r="M352" i="6"/>
  <c r="M360" i="6"/>
  <c r="M368" i="6"/>
  <c r="M376" i="6"/>
  <c r="R708" i="6"/>
  <c r="R923" i="6"/>
  <c r="Q77" i="6"/>
  <c r="Q854" i="6"/>
  <c r="P328" i="6"/>
  <c r="P401" i="6"/>
  <c r="P551" i="6"/>
  <c r="P673" i="6"/>
  <c r="P752" i="6"/>
  <c r="P801" i="6"/>
  <c r="P888" i="6"/>
  <c r="P970" i="6"/>
  <c r="P1008" i="6"/>
  <c r="O90" i="6"/>
  <c r="O161" i="6"/>
  <c r="O206" i="6"/>
  <c r="O267" i="6"/>
  <c r="O331" i="6"/>
  <c r="O416" i="6"/>
  <c r="O449" i="6"/>
  <c r="O481" i="6"/>
  <c r="O513" i="6"/>
  <c r="O545" i="6"/>
  <c r="O577" i="6"/>
  <c r="O609" i="6"/>
  <c r="O641" i="6"/>
  <c r="O673" i="6"/>
  <c r="O705" i="6"/>
  <c r="O825" i="6"/>
  <c r="O857" i="6"/>
  <c r="O889" i="6"/>
  <c r="O921" i="6"/>
  <c r="O953" i="6"/>
  <c r="O985" i="6"/>
  <c r="O1001" i="6"/>
  <c r="N17" i="6"/>
  <c r="N34" i="6"/>
  <c r="N57" i="6"/>
  <c r="N74" i="6"/>
  <c r="N97" i="6"/>
  <c r="N116" i="6"/>
  <c r="N138" i="6"/>
  <c r="N161" i="6"/>
  <c r="N178" i="6"/>
  <c r="N201" i="6"/>
  <c r="N220" i="6"/>
  <c r="N236" i="6"/>
  <c r="N258" i="6"/>
  <c r="N281" i="6"/>
  <c r="N321" i="6"/>
  <c r="N336" i="6"/>
  <c r="N344" i="6"/>
  <c r="N352" i="6"/>
  <c r="N360" i="6"/>
  <c r="N368" i="6"/>
  <c r="N376" i="6"/>
  <c r="N384" i="6"/>
  <c r="N392" i="6"/>
  <c r="N400" i="6"/>
  <c r="N408" i="6"/>
  <c r="N416" i="6"/>
  <c r="N424" i="6"/>
  <c r="N432" i="6"/>
  <c r="N440" i="6"/>
  <c r="N448" i="6"/>
  <c r="N456" i="6"/>
  <c r="N464" i="6"/>
  <c r="N472" i="6"/>
  <c r="N480" i="6"/>
  <c r="N488" i="6"/>
  <c r="N496" i="6"/>
  <c r="N504" i="6"/>
  <c r="N512" i="6"/>
  <c r="N520" i="6"/>
  <c r="N528" i="6"/>
  <c r="N536" i="6"/>
  <c r="N544" i="6"/>
  <c r="N552" i="6"/>
  <c r="N560" i="6"/>
  <c r="N568" i="6"/>
  <c r="N576" i="6"/>
  <c r="N584" i="6"/>
  <c r="N592" i="6"/>
  <c r="N600" i="6"/>
  <c r="N608" i="6"/>
  <c r="N616" i="6"/>
  <c r="N624" i="6"/>
  <c r="N632" i="6"/>
  <c r="N640" i="6"/>
  <c r="N648" i="6"/>
  <c r="N656" i="6"/>
  <c r="N664" i="6"/>
  <c r="N672" i="6"/>
  <c r="N680" i="6"/>
  <c r="N688" i="6"/>
  <c r="N696" i="6"/>
  <c r="N704" i="6"/>
  <c r="N712" i="6"/>
  <c r="N720" i="6"/>
  <c r="N728" i="6"/>
  <c r="N744" i="6"/>
  <c r="N752" i="6"/>
  <c r="N776" i="6"/>
  <c r="N784" i="6"/>
  <c r="N792" i="6"/>
  <c r="N800" i="6"/>
  <c r="N808" i="6"/>
  <c r="N816" i="6"/>
  <c r="N824" i="6"/>
  <c r="N832" i="6"/>
  <c r="N840" i="6"/>
  <c r="N848" i="6"/>
  <c r="N856" i="6"/>
  <c r="N864" i="6"/>
  <c r="N872" i="6"/>
  <c r="N880" i="6"/>
  <c r="N888" i="6"/>
  <c r="N896" i="6"/>
  <c r="N904" i="6"/>
  <c r="N912" i="6"/>
  <c r="N920" i="6"/>
  <c r="N928" i="6"/>
  <c r="N936" i="6"/>
  <c r="N944" i="6"/>
  <c r="N952" i="6"/>
  <c r="N960" i="6"/>
  <c r="N968" i="6"/>
  <c r="N976" i="6"/>
  <c r="N984" i="6"/>
  <c r="N992" i="6"/>
  <c r="N1000" i="6"/>
  <c r="N1008" i="6"/>
  <c r="M9" i="6"/>
  <c r="M17" i="6"/>
  <c r="M33" i="6"/>
  <c r="M41" i="6"/>
  <c r="P8" i="6"/>
  <c r="P56" i="6"/>
  <c r="P180" i="6"/>
  <c r="P329" i="6"/>
  <c r="P433" i="6"/>
  <c r="P577" i="6"/>
  <c r="P690" i="6"/>
  <c r="P753" i="6"/>
  <c r="P818" i="6"/>
  <c r="P905" i="6"/>
  <c r="P992" i="6"/>
  <c r="O33" i="6"/>
  <c r="O91" i="6"/>
  <c r="O162" i="6"/>
  <c r="O209" i="6"/>
  <c r="O270" i="6"/>
  <c r="O334" i="6"/>
  <c r="O424" i="6"/>
  <c r="O456" i="6"/>
  <c r="O488" i="6"/>
  <c r="O520" i="6"/>
  <c r="O552" i="6"/>
  <c r="O584" i="6"/>
  <c r="O616" i="6"/>
  <c r="O648" i="6"/>
  <c r="O680" i="6"/>
  <c r="O712" i="6"/>
  <c r="O769" i="6"/>
  <c r="O800" i="6"/>
  <c r="O832" i="6"/>
  <c r="O864" i="6"/>
  <c r="O896" i="6"/>
  <c r="O928" i="6"/>
  <c r="O960" i="6"/>
  <c r="O992" i="6"/>
  <c r="O1008" i="6"/>
  <c r="N18" i="6"/>
  <c r="N36" i="6"/>
  <c r="N58" i="6"/>
  <c r="N76" i="6"/>
  <c r="N98" i="6"/>
  <c r="N121" i="6"/>
  <c r="N140" i="6"/>
  <c r="N162" i="6"/>
  <c r="N180" i="6"/>
  <c r="N202" i="6"/>
  <c r="N241" i="6"/>
  <c r="N260" i="6"/>
  <c r="N282" i="6"/>
  <c r="N300" i="6"/>
  <c r="N322" i="6"/>
  <c r="N337" i="6"/>
  <c r="N345" i="6"/>
  <c r="N353" i="6"/>
  <c r="N361" i="6"/>
  <c r="N369" i="6"/>
  <c r="N377" i="6"/>
  <c r="N385" i="6"/>
  <c r="N393" i="6"/>
  <c r="N401" i="6"/>
  <c r="N409" i="6"/>
  <c r="N417" i="6"/>
  <c r="N425" i="6"/>
  <c r="N433" i="6"/>
  <c r="N441" i="6"/>
  <c r="N449" i="6"/>
  <c r="N457" i="6"/>
  <c r="N465" i="6"/>
  <c r="N473" i="6"/>
  <c r="N481" i="6"/>
  <c r="N489" i="6"/>
  <c r="N497" i="6"/>
  <c r="N505" i="6"/>
  <c r="N513" i="6"/>
  <c r="N521" i="6"/>
  <c r="N529" i="6"/>
  <c r="N537" i="6"/>
  <c r="N545" i="6"/>
  <c r="N553" i="6"/>
  <c r="N561" i="6"/>
  <c r="N569" i="6"/>
  <c r="N577" i="6"/>
  <c r="N585" i="6"/>
  <c r="N593" i="6"/>
  <c r="N601" i="6"/>
  <c r="N609" i="6"/>
  <c r="N617" i="6"/>
  <c r="N625" i="6"/>
  <c r="N633" i="6"/>
  <c r="N641" i="6"/>
  <c r="N649" i="6"/>
  <c r="N657" i="6"/>
  <c r="N665" i="6"/>
  <c r="N673" i="6"/>
  <c r="N681" i="6"/>
  <c r="N689" i="6"/>
  <c r="N697" i="6"/>
  <c r="N705" i="6"/>
  <c r="N713" i="6"/>
  <c r="N721" i="6"/>
  <c r="N729" i="6"/>
  <c r="N737" i="6"/>
  <c r="N745" i="6"/>
  <c r="N753" i="6"/>
  <c r="N769" i="6"/>
  <c r="N777" i="6"/>
  <c r="N785" i="6"/>
  <c r="N793" i="6"/>
  <c r="N801" i="6"/>
  <c r="N809" i="6"/>
  <c r="N817" i="6"/>
  <c r="N825" i="6"/>
  <c r="N833" i="6"/>
  <c r="N841" i="6"/>
  <c r="N849" i="6"/>
  <c r="N857" i="6"/>
  <c r="N865" i="6"/>
  <c r="N873" i="6"/>
  <c r="N881" i="6"/>
  <c r="N889" i="6"/>
  <c r="N897" i="6"/>
  <c r="N905" i="6"/>
  <c r="N913" i="6"/>
  <c r="N921" i="6"/>
  <c r="N937" i="6"/>
  <c r="N945" i="6"/>
  <c r="N953" i="6"/>
  <c r="N961" i="6"/>
  <c r="N969" i="6"/>
  <c r="N977" i="6"/>
  <c r="N985" i="6"/>
  <c r="N1001" i="6"/>
  <c r="N1009" i="6"/>
  <c r="M10" i="6"/>
  <c r="Q434" i="6"/>
  <c r="Q943" i="6"/>
  <c r="P63" i="6"/>
  <c r="P371" i="6"/>
  <c r="P441" i="6"/>
  <c r="P584" i="6"/>
  <c r="P696" i="6"/>
  <c r="P824" i="6"/>
  <c r="P906" i="6"/>
  <c r="O34" i="6"/>
  <c r="O113" i="6"/>
  <c r="O283" i="6"/>
  <c r="O347" i="6"/>
  <c r="O425" i="6"/>
  <c r="O457" i="6"/>
  <c r="O489" i="6"/>
  <c r="O521" i="6"/>
  <c r="O553" i="6"/>
  <c r="O585" i="6"/>
  <c r="O617" i="6"/>
  <c r="O649" i="6"/>
  <c r="O681" i="6"/>
  <c r="O713" i="6"/>
  <c r="O737" i="6"/>
  <c r="O776" i="6"/>
  <c r="O801" i="6"/>
  <c r="O833" i="6"/>
  <c r="O865" i="6"/>
  <c r="O897" i="6"/>
  <c r="O961" i="6"/>
  <c r="O1009" i="6"/>
  <c r="N41" i="6"/>
  <c r="N60" i="6"/>
  <c r="N81" i="6"/>
  <c r="N100" i="6"/>
  <c r="N122" i="6"/>
  <c r="N145" i="6"/>
  <c r="N164" i="6"/>
  <c r="N185" i="6"/>
  <c r="N204" i="6"/>
  <c r="N242" i="6"/>
  <c r="N265" i="6"/>
  <c r="N284" i="6"/>
  <c r="N305" i="6"/>
  <c r="N324" i="6"/>
  <c r="N338" i="6"/>
  <c r="N346" i="6"/>
  <c r="N354" i="6"/>
  <c r="N362" i="6"/>
  <c r="N370" i="6"/>
  <c r="N378" i="6"/>
  <c r="N394" i="6"/>
  <c r="N402" i="6"/>
  <c r="N410" i="6"/>
  <c r="N418" i="6"/>
  <c r="N426" i="6"/>
  <c r="N434" i="6"/>
  <c r="N442" i="6"/>
  <c r="N450" i="6"/>
  <c r="N458" i="6"/>
  <c r="N466" i="6"/>
  <c r="N474" i="6"/>
  <c r="N482" i="6"/>
  <c r="N490" i="6"/>
  <c r="N498" i="6"/>
  <c r="N506" i="6"/>
  <c r="N514" i="6"/>
  <c r="N522" i="6"/>
  <c r="N530" i="6"/>
  <c r="N538" i="6"/>
  <c r="N546" i="6"/>
  <c r="N554" i="6"/>
  <c r="N562" i="6"/>
  <c r="N570" i="6"/>
  <c r="N578" i="6"/>
  <c r="N586" i="6"/>
  <c r="N594" i="6"/>
  <c r="N602" i="6"/>
  <c r="N610" i="6"/>
  <c r="N618" i="6"/>
  <c r="N626" i="6"/>
  <c r="N634" i="6"/>
  <c r="N642" i="6"/>
  <c r="N650" i="6"/>
  <c r="N658" i="6"/>
  <c r="N666" i="6"/>
  <c r="N674" i="6"/>
  <c r="N682" i="6"/>
  <c r="N690" i="6"/>
  <c r="N698" i="6"/>
  <c r="N706" i="6"/>
  <c r="N714" i="6"/>
  <c r="N722" i="6"/>
  <c r="N730" i="6"/>
  <c r="N738" i="6"/>
  <c r="N746" i="6"/>
  <c r="N754" i="6"/>
  <c r="N770" i="6"/>
  <c r="N778" i="6"/>
  <c r="N786" i="6"/>
  <c r="N802" i="6"/>
  <c r="N810" i="6"/>
  <c r="N818" i="6"/>
  <c r="N826" i="6"/>
  <c r="N834" i="6"/>
  <c r="N842" i="6"/>
  <c r="N850" i="6"/>
  <c r="N858" i="6"/>
  <c r="N866" i="6"/>
  <c r="N874" i="6"/>
  <c r="N882" i="6"/>
  <c r="N890" i="6"/>
  <c r="N898" i="6"/>
  <c r="N906" i="6"/>
  <c r="N914" i="6"/>
  <c r="N922" i="6"/>
  <c r="N930" i="6"/>
  <c r="N938" i="6"/>
  <c r="N946" i="6"/>
  <c r="N954" i="6"/>
  <c r="N962" i="6"/>
  <c r="N970" i="6"/>
  <c r="N978" i="6"/>
  <c r="N986" i="6"/>
  <c r="N1002" i="6"/>
  <c r="M3" i="6"/>
  <c r="M11" i="6"/>
  <c r="M35" i="6"/>
  <c r="M43" i="6"/>
  <c r="M51" i="6"/>
  <c r="M59" i="6"/>
  <c r="M67" i="6"/>
  <c r="M75" i="6"/>
  <c r="M83" i="6"/>
  <c r="M91" i="6"/>
  <c r="M99" i="6"/>
  <c r="M107" i="6"/>
  <c r="M115" i="6"/>
  <c r="M123" i="6"/>
  <c r="M131" i="6"/>
  <c r="M139" i="6"/>
  <c r="M147" i="6"/>
  <c r="M155" i="6"/>
  <c r="M163" i="6"/>
  <c r="M171" i="6"/>
  <c r="M179" i="6"/>
  <c r="M187" i="6"/>
  <c r="M195" i="6"/>
  <c r="M203" i="6"/>
  <c r="M211" i="6"/>
  <c r="M219" i="6"/>
  <c r="M227" i="6"/>
  <c r="M235" i="6"/>
  <c r="M243" i="6"/>
  <c r="M251" i="6"/>
  <c r="M259" i="6"/>
  <c r="M267" i="6"/>
  <c r="M275" i="6"/>
  <c r="M283" i="6"/>
  <c r="M291" i="6"/>
  <c r="M307" i="6"/>
  <c r="M315" i="6"/>
  <c r="M323" i="6"/>
  <c r="M331" i="6"/>
  <c r="M339" i="6"/>
  <c r="M347" i="6"/>
  <c r="M355" i="6"/>
  <c r="M363" i="6"/>
  <c r="M371" i="6"/>
  <c r="Q566" i="6"/>
  <c r="P224" i="6"/>
  <c r="P478" i="6"/>
  <c r="P616" i="6"/>
  <c r="P714" i="6"/>
  <c r="P777" i="6"/>
  <c r="P842" i="6"/>
  <c r="O57" i="6"/>
  <c r="O129" i="6"/>
  <c r="O174" i="6"/>
  <c r="O235" i="6"/>
  <c r="O363" i="6"/>
  <c r="O395" i="6"/>
  <c r="O433" i="6"/>
  <c r="O465" i="6"/>
  <c r="O497" i="6"/>
  <c r="O529" i="6"/>
  <c r="O561" i="6"/>
  <c r="O593" i="6"/>
  <c r="O625" i="6"/>
  <c r="O657" i="6"/>
  <c r="O689" i="6"/>
  <c r="O721" i="6"/>
  <c r="O745" i="6"/>
  <c r="O784" i="6"/>
  <c r="O809" i="6"/>
  <c r="O841" i="6"/>
  <c r="O873" i="6"/>
  <c r="O905" i="6"/>
  <c r="O937" i="6"/>
  <c r="O969" i="6"/>
  <c r="N9" i="6"/>
  <c r="N44" i="6"/>
  <c r="N66" i="6"/>
  <c r="N84" i="6"/>
  <c r="N106" i="6"/>
  <c r="N129" i="6"/>
  <c r="N148" i="6"/>
  <c r="N188" i="6"/>
  <c r="N210" i="6"/>
  <c r="N226" i="6"/>
  <c r="N249" i="6"/>
  <c r="N268" i="6"/>
  <c r="N290" i="6"/>
  <c r="N308" i="6"/>
  <c r="N330" i="6"/>
  <c r="N340" i="6"/>
  <c r="N348" i="6"/>
  <c r="N356" i="6"/>
  <c r="N364" i="6"/>
  <c r="N372" i="6"/>
  <c r="N380" i="6"/>
  <c r="N396" i="6"/>
  <c r="N404" i="6"/>
  <c r="N412" i="6"/>
  <c r="N420" i="6"/>
  <c r="N428" i="6"/>
  <c r="N436" i="6"/>
  <c r="N444" i="6"/>
  <c r="N452" i="6"/>
  <c r="N460" i="6"/>
  <c r="N468" i="6"/>
  <c r="N476" i="6"/>
  <c r="N484" i="6"/>
  <c r="N492" i="6"/>
  <c r="N500" i="6"/>
  <c r="N508" i="6"/>
  <c r="N516" i="6"/>
  <c r="N524" i="6"/>
  <c r="N532" i="6"/>
  <c r="N540" i="6"/>
  <c r="N548" i="6"/>
  <c r="N556" i="6"/>
  <c r="N564" i="6"/>
  <c r="N572" i="6"/>
  <c r="N580" i="6"/>
  <c r="N588" i="6"/>
  <c r="N596" i="6"/>
  <c r="N604" i="6"/>
  <c r="N612" i="6"/>
  <c r="N620" i="6"/>
  <c r="N628" i="6"/>
  <c r="N636" i="6"/>
  <c r="N644" i="6"/>
  <c r="N652" i="6"/>
  <c r="N660" i="6"/>
  <c r="N668" i="6"/>
  <c r="N676" i="6"/>
  <c r="N684" i="6"/>
  <c r="N692" i="6"/>
  <c r="N700" i="6"/>
  <c r="N708" i="6"/>
  <c r="N716" i="6"/>
  <c r="N724" i="6"/>
  <c r="N732" i="6"/>
  <c r="N740" i="6"/>
  <c r="N748" i="6"/>
  <c r="N756" i="6"/>
  <c r="N772" i="6"/>
  <c r="N780" i="6"/>
  <c r="N788" i="6"/>
  <c r="N796" i="6"/>
  <c r="N804" i="6"/>
  <c r="N812" i="6"/>
  <c r="N820" i="6"/>
  <c r="N828" i="6"/>
  <c r="N836" i="6"/>
  <c r="N844" i="6"/>
  <c r="N852" i="6"/>
  <c r="N860" i="6"/>
  <c r="N868" i="6"/>
  <c r="N876" i="6"/>
  <c r="N884" i="6"/>
  <c r="N892" i="6"/>
  <c r="N900" i="6"/>
  <c r="N908" i="6"/>
  <c r="N916" i="6"/>
  <c r="N924" i="6"/>
  <c r="N932" i="6"/>
  <c r="N940" i="6"/>
  <c r="N948" i="6"/>
  <c r="N956" i="6"/>
  <c r="N964" i="6"/>
  <c r="N972" i="6"/>
  <c r="N980" i="6"/>
  <c r="N988" i="6"/>
  <c r="N1004" i="6"/>
  <c r="M5" i="6"/>
  <c r="M13" i="6"/>
  <c r="M37" i="6"/>
  <c r="M45" i="6"/>
  <c r="M53" i="6"/>
  <c r="M61" i="6"/>
  <c r="M77" i="6"/>
  <c r="M85" i="6"/>
  <c r="M93" i="6"/>
  <c r="M101" i="6"/>
  <c r="M109" i="6"/>
  <c r="M117" i="6"/>
  <c r="M125" i="6"/>
  <c r="M133" i="6"/>
  <c r="M141" i="6"/>
  <c r="M149" i="6"/>
  <c r="M157" i="6"/>
  <c r="M165" i="6"/>
  <c r="M173" i="6"/>
  <c r="M181" i="6"/>
  <c r="M189" i="6"/>
  <c r="M197" i="6"/>
  <c r="M205" i="6"/>
  <c r="M213" i="6"/>
  <c r="M229" i="6"/>
  <c r="M237" i="6"/>
  <c r="M245" i="6"/>
  <c r="M253" i="6"/>
  <c r="M261" i="6"/>
  <c r="M269" i="6"/>
  <c r="M277" i="6"/>
  <c r="M285" i="6"/>
  <c r="M293" i="6"/>
  <c r="M301" i="6"/>
  <c r="M309" i="6"/>
  <c r="M317" i="6"/>
  <c r="M325" i="6"/>
  <c r="M333" i="6"/>
  <c r="M341" i="6"/>
  <c r="M349" i="6"/>
  <c r="M357" i="6"/>
  <c r="M365" i="6"/>
  <c r="M373" i="6"/>
  <c r="Q435" i="6"/>
  <c r="P372" i="6"/>
  <c r="P713" i="6"/>
  <c r="P841" i="6"/>
  <c r="O350" i="6"/>
  <c r="O440" i="6"/>
  <c r="O568" i="6"/>
  <c r="O696" i="6"/>
  <c r="O848" i="6"/>
  <c r="O968" i="6"/>
  <c r="N10" i="6"/>
  <c r="N42" i="6"/>
  <c r="N108" i="6"/>
  <c r="N186" i="6"/>
  <c r="N244" i="6"/>
  <c r="N313" i="6"/>
  <c r="N357" i="6"/>
  <c r="N413" i="6"/>
  <c r="N445" i="6"/>
  <c r="N477" i="6"/>
  <c r="N509" i="6"/>
  <c r="N541" i="6"/>
  <c r="N573" i="6"/>
  <c r="N605" i="6"/>
  <c r="N637" i="6"/>
  <c r="N669" i="6"/>
  <c r="N701" i="6"/>
  <c r="N733" i="6"/>
  <c r="N755" i="6"/>
  <c r="N787" i="6"/>
  <c r="N813" i="6"/>
  <c r="N845" i="6"/>
  <c r="N877" i="6"/>
  <c r="N909" i="6"/>
  <c r="N939" i="6"/>
  <c r="N971" i="6"/>
  <c r="M36" i="6"/>
  <c r="M54" i="6"/>
  <c r="M84" i="6"/>
  <c r="M100" i="6"/>
  <c r="M116" i="6"/>
  <c r="M132" i="6"/>
  <c r="M148" i="6"/>
  <c r="M164" i="6"/>
  <c r="M178" i="6"/>
  <c r="M194" i="6"/>
  <c r="M210" i="6"/>
  <c r="M225" i="6"/>
  <c r="M241" i="6"/>
  <c r="M257" i="6"/>
  <c r="M273" i="6"/>
  <c r="M289" i="6"/>
  <c r="M302" i="6"/>
  <c r="M318" i="6"/>
  <c r="M334" i="6"/>
  <c r="M350" i="6"/>
  <c r="M366" i="6"/>
  <c r="M380" i="6"/>
  <c r="M396" i="6"/>
  <c r="M404" i="6"/>
  <c r="M412" i="6"/>
  <c r="M420" i="6"/>
  <c r="M428" i="6"/>
  <c r="M436" i="6"/>
  <c r="M444" i="6"/>
  <c r="M452" i="6"/>
  <c r="M460" i="6"/>
  <c r="M468" i="6"/>
  <c r="M476" i="6"/>
  <c r="M484" i="6"/>
  <c r="M492" i="6"/>
  <c r="M500" i="6"/>
  <c r="M508" i="6"/>
  <c r="M516" i="6"/>
  <c r="M524" i="6"/>
  <c r="M532" i="6"/>
  <c r="M540" i="6"/>
  <c r="M548" i="6"/>
  <c r="M556" i="6"/>
  <c r="M564" i="6"/>
  <c r="M572" i="6"/>
  <c r="M580" i="6"/>
  <c r="M588" i="6"/>
  <c r="M596" i="6"/>
  <c r="M604" i="6"/>
  <c r="M612" i="6"/>
  <c r="M620" i="6"/>
  <c r="M628" i="6"/>
  <c r="M636" i="6"/>
  <c r="M644" i="6"/>
  <c r="M652" i="6"/>
  <c r="M660" i="6"/>
  <c r="M668" i="6"/>
  <c r="M676" i="6"/>
  <c r="M684" i="6"/>
  <c r="M692" i="6"/>
  <c r="M700" i="6"/>
  <c r="M708" i="6"/>
  <c r="M716" i="6"/>
  <c r="M724" i="6"/>
  <c r="M732" i="6"/>
  <c r="M740" i="6"/>
  <c r="M748" i="6"/>
  <c r="M756" i="6"/>
  <c r="M772" i="6"/>
  <c r="M780" i="6"/>
  <c r="M788" i="6"/>
  <c r="M796" i="6"/>
  <c r="M804" i="6"/>
  <c r="M812" i="6"/>
  <c r="M820" i="6"/>
  <c r="M828" i="6"/>
  <c r="M836" i="6"/>
  <c r="M844" i="6"/>
  <c r="M852" i="6"/>
  <c r="M860" i="6"/>
  <c r="M868" i="6"/>
  <c r="M876" i="6"/>
  <c r="M884" i="6"/>
  <c r="M892" i="6"/>
  <c r="M900" i="6"/>
  <c r="M908" i="6"/>
  <c r="M916" i="6"/>
  <c r="M924" i="6"/>
  <c r="M932" i="6"/>
  <c r="M940" i="6"/>
  <c r="M948" i="6"/>
  <c r="M956" i="6"/>
  <c r="M964" i="6"/>
  <c r="M972" i="6"/>
  <c r="M980" i="6"/>
  <c r="M988" i="6"/>
  <c r="M1004" i="6"/>
  <c r="L5" i="6"/>
  <c r="L13" i="6"/>
  <c r="L37" i="6"/>
  <c r="L45" i="6"/>
  <c r="L53" i="6"/>
  <c r="L61" i="6"/>
  <c r="L77" i="6"/>
  <c r="L85" i="6"/>
  <c r="L93" i="6"/>
  <c r="L101" i="6"/>
  <c r="L109" i="6"/>
  <c r="L117" i="6"/>
  <c r="L125" i="6"/>
  <c r="L133" i="6"/>
  <c r="L141" i="6"/>
  <c r="L149" i="6"/>
  <c r="L157" i="6"/>
  <c r="L165" i="6"/>
  <c r="L173" i="6"/>
  <c r="Q567" i="6"/>
  <c r="P119" i="6"/>
  <c r="P864" i="6"/>
  <c r="O177" i="6"/>
  <c r="O366" i="6"/>
  <c r="O464" i="6"/>
  <c r="O592" i="6"/>
  <c r="O720" i="6"/>
  <c r="O872" i="6"/>
  <c r="O976" i="6"/>
  <c r="N49" i="6"/>
  <c r="N124" i="6"/>
  <c r="N193" i="6"/>
  <c r="N250" i="6"/>
  <c r="N329" i="6"/>
  <c r="N363" i="6"/>
  <c r="N419" i="6"/>
  <c r="N451" i="6"/>
  <c r="N483" i="6"/>
  <c r="N515" i="6"/>
  <c r="N547" i="6"/>
  <c r="N579" i="6"/>
  <c r="N611" i="6"/>
  <c r="N643" i="6"/>
  <c r="N675" i="6"/>
  <c r="N707" i="6"/>
  <c r="N757" i="6"/>
  <c r="N789" i="6"/>
  <c r="N819" i="6"/>
  <c r="N851" i="6"/>
  <c r="N883" i="6"/>
  <c r="N915" i="6"/>
  <c r="N941" i="6"/>
  <c r="N973" i="6"/>
  <c r="M18" i="6"/>
  <c r="M38" i="6"/>
  <c r="M57" i="6"/>
  <c r="M70" i="6"/>
  <c r="M86" i="6"/>
  <c r="M102" i="6"/>
  <c r="M118" i="6"/>
  <c r="M134" i="6"/>
  <c r="M150" i="6"/>
  <c r="M166" i="6"/>
  <c r="M180" i="6"/>
  <c r="M196" i="6"/>
  <c r="M212" i="6"/>
  <c r="M226" i="6"/>
  <c r="M242" i="6"/>
  <c r="M258" i="6"/>
  <c r="M274" i="6"/>
  <c r="M290" i="6"/>
  <c r="M305" i="6"/>
  <c r="M321" i="6"/>
  <c r="M337" i="6"/>
  <c r="M353" i="6"/>
  <c r="M369" i="6"/>
  <c r="M381" i="6"/>
  <c r="M389" i="6"/>
  <c r="M397" i="6"/>
  <c r="M405" i="6"/>
  <c r="M413" i="6"/>
  <c r="M421" i="6"/>
  <c r="M429" i="6"/>
  <c r="M437" i="6"/>
  <c r="M445" i="6"/>
  <c r="M453" i="6"/>
  <c r="M461" i="6"/>
  <c r="M469" i="6"/>
  <c r="M477" i="6"/>
  <c r="M485" i="6"/>
  <c r="M493" i="6"/>
  <c r="M501" i="6"/>
  <c r="M509" i="6"/>
  <c r="M517" i="6"/>
  <c r="M525" i="6"/>
  <c r="M533" i="6"/>
  <c r="M541" i="6"/>
  <c r="M549" i="6"/>
  <c r="M557" i="6"/>
  <c r="M565" i="6"/>
  <c r="M573" i="6"/>
  <c r="M581" i="6"/>
  <c r="M589" i="6"/>
  <c r="M597" i="6"/>
  <c r="M605" i="6"/>
  <c r="M613" i="6"/>
  <c r="M621" i="6"/>
  <c r="M629" i="6"/>
  <c r="M637" i="6"/>
  <c r="M645" i="6"/>
  <c r="M653" i="6"/>
  <c r="M661" i="6"/>
  <c r="M669" i="6"/>
  <c r="M677" i="6"/>
  <c r="M685" i="6"/>
  <c r="M693" i="6"/>
  <c r="M701" i="6"/>
  <c r="M709" i="6"/>
  <c r="M717" i="6"/>
  <c r="M725" i="6"/>
  <c r="M733" i="6"/>
  <c r="M741" i="6"/>
  <c r="M749" i="6"/>
  <c r="M757" i="6"/>
  <c r="M773" i="6"/>
  <c r="M781" i="6"/>
  <c r="M789" i="6"/>
  <c r="M797" i="6"/>
  <c r="M805" i="6"/>
  <c r="M813" i="6"/>
  <c r="M821" i="6"/>
  <c r="M829" i="6"/>
  <c r="M837" i="6"/>
  <c r="M845" i="6"/>
  <c r="M853" i="6"/>
  <c r="M861" i="6"/>
  <c r="M869" i="6"/>
  <c r="M877" i="6"/>
  <c r="M885" i="6"/>
  <c r="M893" i="6"/>
  <c r="M901" i="6"/>
  <c r="M909" i="6"/>
  <c r="M917" i="6"/>
  <c r="M925" i="6"/>
  <c r="M933" i="6"/>
  <c r="M941" i="6"/>
  <c r="M949" i="6"/>
  <c r="M957" i="6"/>
  <c r="M965" i="6"/>
  <c r="M973" i="6"/>
  <c r="M981" i="6"/>
  <c r="M989" i="6"/>
  <c r="M1005" i="6"/>
  <c r="L6" i="6"/>
  <c r="L38" i="6"/>
  <c r="L46" i="6"/>
  <c r="L54" i="6"/>
  <c r="L62" i="6"/>
  <c r="L70" i="6"/>
  <c r="L78" i="6"/>
  <c r="L86" i="6"/>
  <c r="L94" i="6"/>
  <c r="L102" i="6"/>
  <c r="L110" i="6"/>
  <c r="L118" i="6"/>
  <c r="L126" i="6"/>
  <c r="L134" i="6"/>
  <c r="L142" i="6"/>
  <c r="L150" i="6"/>
  <c r="L158" i="6"/>
  <c r="L166" i="6"/>
  <c r="L174" i="6"/>
  <c r="L182" i="6"/>
  <c r="L190" i="6"/>
  <c r="L198" i="6"/>
  <c r="L206" i="6"/>
  <c r="L214" i="6"/>
  <c r="L230" i="6"/>
  <c r="L238" i="6"/>
  <c r="L246" i="6"/>
  <c r="L254" i="6"/>
  <c r="L262" i="6"/>
  <c r="L270" i="6"/>
  <c r="L278" i="6"/>
  <c r="L286" i="6"/>
  <c r="L294" i="6"/>
  <c r="L302" i="6"/>
  <c r="L310" i="6"/>
  <c r="L318" i="6"/>
  <c r="L326" i="6"/>
  <c r="L334" i="6"/>
  <c r="L342" i="6"/>
  <c r="L350" i="6"/>
  <c r="L358" i="6"/>
  <c r="L366" i="6"/>
  <c r="L374" i="6"/>
  <c r="L382" i="6"/>
  <c r="L390" i="6"/>
  <c r="L398" i="6"/>
  <c r="L406" i="6"/>
  <c r="L414" i="6"/>
  <c r="L422" i="6"/>
  <c r="L430" i="6"/>
  <c r="L438" i="6"/>
  <c r="L446" i="6"/>
  <c r="L454" i="6"/>
  <c r="L462" i="6"/>
  <c r="L470" i="6"/>
  <c r="L478" i="6"/>
  <c r="L486" i="6"/>
  <c r="L494" i="6"/>
  <c r="L502" i="6"/>
  <c r="L510" i="6"/>
  <c r="L518" i="6"/>
  <c r="L526" i="6"/>
  <c r="L534" i="6"/>
  <c r="L542" i="6"/>
  <c r="L550" i="6"/>
  <c r="L558" i="6"/>
  <c r="L566" i="6"/>
  <c r="L574" i="6"/>
  <c r="L582" i="6"/>
  <c r="L590" i="6"/>
  <c r="L598" i="6"/>
  <c r="L606" i="6"/>
  <c r="Q974" i="6"/>
  <c r="P928" i="6"/>
  <c r="O51" i="6"/>
  <c r="O472" i="6"/>
  <c r="O600" i="6"/>
  <c r="O728" i="6"/>
  <c r="O777" i="6"/>
  <c r="O880" i="6"/>
  <c r="N65" i="6"/>
  <c r="N130" i="6"/>
  <c r="N209" i="6"/>
  <c r="N266" i="6"/>
  <c r="N331" i="6"/>
  <c r="N365" i="6"/>
  <c r="N389" i="6"/>
  <c r="N421" i="6"/>
  <c r="N453" i="6"/>
  <c r="N485" i="6"/>
  <c r="N517" i="6"/>
  <c r="N549" i="6"/>
  <c r="N581" i="6"/>
  <c r="N613" i="6"/>
  <c r="N645" i="6"/>
  <c r="N677" i="6"/>
  <c r="N709" i="6"/>
  <c r="N821" i="6"/>
  <c r="N853" i="6"/>
  <c r="N885" i="6"/>
  <c r="N917" i="6"/>
  <c r="N947" i="6"/>
  <c r="N979" i="6"/>
  <c r="M42" i="6"/>
  <c r="M58" i="6"/>
  <c r="M73" i="6"/>
  <c r="M89" i="6"/>
  <c r="M105" i="6"/>
  <c r="M121" i="6"/>
  <c r="M137" i="6"/>
  <c r="M153" i="6"/>
  <c r="M182" i="6"/>
  <c r="M198" i="6"/>
  <c r="M214" i="6"/>
  <c r="M228" i="6"/>
  <c r="M244" i="6"/>
  <c r="M260" i="6"/>
  <c r="M276" i="6"/>
  <c r="M292" i="6"/>
  <c r="M306" i="6"/>
  <c r="M322" i="6"/>
  <c r="M338" i="6"/>
  <c r="M354" i="6"/>
  <c r="M370" i="6"/>
  <c r="M382" i="6"/>
  <c r="M390" i="6"/>
  <c r="M398" i="6"/>
  <c r="M406" i="6"/>
  <c r="M414" i="6"/>
  <c r="M422" i="6"/>
  <c r="M430" i="6"/>
  <c r="M438" i="6"/>
  <c r="M446" i="6"/>
  <c r="M454" i="6"/>
  <c r="M462" i="6"/>
  <c r="M470" i="6"/>
  <c r="M478" i="6"/>
  <c r="M486" i="6"/>
  <c r="M494" i="6"/>
  <c r="M502" i="6"/>
  <c r="M510" i="6"/>
  <c r="M518" i="6"/>
  <c r="M526" i="6"/>
  <c r="M534" i="6"/>
  <c r="M542" i="6"/>
  <c r="M550" i="6"/>
  <c r="M558" i="6"/>
  <c r="M566" i="6"/>
  <c r="M574" i="6"/>
  <c r="M582" i="6"/>
  <c r="M590" i="6"/>
  <c r="M598" i="6"/>
  <c r="M606" i="6"/>
  <c r="M614" i="6"/>
  <c r="M622" i="6"/>
  <c r="M630" i="6"/>
  <c r="M638" i="6"/>
  <c r="M646" i="6"/>
  <c r="M654" i="6"/>
  <c r="M662" i="6"/>
  <c r="M670" i="6"/>
  <c r="M678" i="6"/>
  <c r="M686" i="6"/>
  <c r="M694" i="6"/>
  <c r="M702" i="6"/>
  <c r="M710" i="6"/>
  <c r="M718" i="6"/>
  <c r="M726" i="6"/>
  <c r="M742" i="6"/>
  <c r="M750" i="6"/>
  <c r="M758" i="6"/>
  <c r="M774" i="6"/>
  <c r="M782" i="6"/>
  <c r="M790" i="6"/>
  <c r="M798" i="6"/>
  <c r="M806" i="6"/>
  <c r="M814" i="6"/>
  <c r="M822" i="6"/>
  <c r="M830" i="6"/>
  <c r="M838" i="6"/>
  <c r="M846" i="6"/>
  <c r="M854" i="6"/>
  <c r="M862" i="6"/>
  <c r="M870" i="6"/>
  <c r="M878" i="6"/>
  <c r="M886" i="6"/>
  <c r="M894" i="6"/>
  <c r="M902" i="6"/>
  <c r="M910" i="6"/>
  <c r="M918" i="6"/>
  <c r="M926" i="6"/>
  <c r="M934" i="6"/>
  <c r="M942" i="6"/>
  <c r="M950" i="6"/>
  <c r="M958" i="6"/>
  <c r="M966" i="6"/>
  <c r="M974" i="6"/>
  <c r="M982" i="6"/>
  <c r="M990" i="6"/>
  <c r="M998" i="6"/>
  <c r="M1006" i="6"/>
  <c r="L7" i="6"/>
  <c r="L15" i="6"/>
  <c r="L39" i="6"/>
  <c r="L47" i="6"/>
  <c r="L55" i="6"/>
  <c r="L63" i="6"/>
  <c r="L71" i="6"/>
  <c r="L79" i="6"/>
  <c r="L87" i="6"/>
  <c r="L95" i="6"/>
  <c r="L103" i="6"/>
  <c r="L111" i="6"/>
  <c r="L119" i="6"/>
  <c r="L127" i="6"/>
  <c r="L135" i="6"/>
  <c r="L143" i="6"/>
  <c r="L151" i="6"/>
  <c r="L159" i="6"/>
  <c r="L167" i="6"/>
  <c r="L175" i="6"/>
  <c r="L183" i="6"/>
  <c r="L191" i="6"/>
  <c r="L199" i="6"/>
  <c r="L207" i="6"/>
  <c r="L215" i="6"/>
  <c r="L223" i="6"/>
  <c r="L231" i="6"/>
  <c r="L239" i="6"/>
  <c r="L247" i="6"/>
  <c r="L255" i="6"/>
  <c r="L263" i="6"/>
  <c r="L271" i="6"/>
  <c r="L279" i="6"/>
  <c r="L287" i="6"/>
  <c r="L295" i="6"/>
  <c r="L303" i="6"/>
  <c r="L311" i="6"/>
  <c r="L319" i="6"/>
  <c r="L327" i="6"/>
  <c r="L335" i="6"/>
  <c r="L343" i="6"/>
  <c r="L351" i="6"/>
  <c r="L359" i="6"/>
  <c r="L367" i="6"/>
  <c r="L375" i="6"/>
  <c r="L383" i="6"/>
  <c r="L391" i="6"/>
  <c r="L399" i="6"/>
  <c r="L407" i="6"/>
  <c r="L415" i="6"/>
  <c r="L423" i="6"/>
  <c r="L431" i="6"/>
  <c r="L439" i="6"/>
  <c r="L447" i="6"/>
  <c r="L455" i="6"/>
  <c r="L463" i="6"/>
  <c r="L471" i="6"/>
  <c r="L479" i="6"/>
  <c r="L487" i="6"/>
  <c r="L495" i="6"/>
  <c r="L503" i="6"/>
  <c r="L511" i="6"/>
  <c r="L519" i="6"/>
  <c r="L527" i="6"/>
  <c r="L535" i="6"/>
  <c r="L543" i="6"/>
  <c r="L551" i="6"/>
  <c r="L559" i="6"/>
  <c r="L567" i="6"/>
  <c r="L575" i="6"/>
  <c r="L583" i="6"/>
  <c r="L591" i="6"/>
  <c r="L599" i="6"/>
  <c r="L607" i="6"/>
  <c r="L615" i="6"/>
  <c r="Q261" i="6"/>
  <c r="O496" i="6"/>
  <c r="O624" i="6"/>
  <c r="O785" i="6"/>
  <c r="O904" i="6"/>
  <c r="N146" i="6"/>
  <c r="N212" i="6"/>
  <c r="N273" i="6"/>
  <c r="N339" i="6"/>
  <c r="N371" i="6"/>
  <c r="N395" i="6"/>
  <c r="N427" i="6"/>
  <c r="N459" i="6"/>
  <c r="N491" i="6"/>
  <c r="N523" i="6"/>
  <c r="N555" i="6"/>
  <c r="N587" i="6"/>
  <c r="N619" i="6"/>
  <c r="N651" i="6"/>
  <c r="N683" i="6"/>
  <c r="N715" i="6"/>
  <c r="N795" i="6"/>
  <c r="N827" i="6"/>
  <c r="N859" i="6"/>
  <c r="N891" i="6"/>
  <c r="N923" i="6"/>
  <c r="N949" i="6"/>
  <c r="N981" i="6"/>
  <c r="N1003" i="6"/>
  <c r="M44" i="6"/>
  <c r="M60" i="6"/>
  <c r="M74" i="6"/>
  <c r="M90" i="6"/>
  <c r="M106" i="6"/>
  <c r="M122" i="6"/>
  <c r="M138" i="6"/>
  <c r="M154" i="6"/>
  <c r="M185" i="6"/>
  <c r="M201" i="6"/>
  <c r="M217" i="6"/>
  <c r="M230" i="6"/>
  <c r="M246" i="6"/>
  <c r="M262" i="6"/>
  <c r="M278" i="6"/>
  <c r="M294" i="6"/>
  <c r="M308" i="6"/>
  <c r="M324" i="6"/>
  <c r="M340" i="6"/>
  <c r="M356" i="6"/>
  <c r="M372" i="6"/>
  <c r="M383" i="6"/>
  <c r="M391" i="6"/>
  <c r="M399" i="6"/>
  <c r="M407" i="6"/>
  <c r="M415" i="6"/>
  <c r="M423" i="6"/>
  <c r="M431" i="6"/>
  <c r="M439" i="6"/>
  <c r="M447" i="6"/>
  <c r="M455" i="6"/>
  <c r="M463" i="6"/>
  <c r="M471" i="6"/>
  <c r="M479" i="6"/>
  <c r="M487" i="6"/>
  <c r="M495" i="6"/>
  <c r="M503" i="6"/>
  <c r="M511" i="6"/>
  <c r="M519" i="6"/>
  <c r="M527" i="6"/>
  <c r="M535" i="6"/>
  <c r="M543" i="6"/>
  <c r="M551" i="6"/>
  <c r="M559" i="6"/>
  <c r="M567" i="6"/>
  <c r="M575" i="6"/>
  <c r="M583" i="6"/>
  <c r="M591" i="6"/>
  <c r="M599" i="6"/>
  <c r="M607" i="6"/>
  <c r="M615" i="6"/>
  <c r="M623" i="6"/>
  <c r="M631" i="6"/>
  <c r="M639" i="6"/>
  <c r="M647" i="6"/>
  <c r="M655" i="6"/>
  <c r="M663" i="6"/>
  <c r="M671" i="6"/>
  <c r="M679" i="6"/>
  <c r="M687" i="6"/>
  <c r="M695" i="6"/>
  <c r="M703" i="6"/>
  <c r="M711" i="6"/>
  <c r="M719" i="6"/>
  <c r="M727" i="6"/>
  <c r="M743" i="6"/>
  <c r="M751" i="6"/>
  <c r="M775" i="6"/>
  <c r="M783" i="6"/>
  <c r="M791" i="6"/>
  <c r="M799" i="6"/>
  <c r="M807" i="6"/>
  <c r="M815" i="6"/>
  <c r="M823" i="6"/>
  <c r="M831" i="6"/>
  <c r="M839" i="6"/>
  <c r="M847" i="6"/>
  <c r="M855" i="6"/>
  <c r="M863" i="6"/>
  <c r="M871" i="6"/>
  <c r="M879" i="6"/>
  <c r="M887" i="6"/>
  <c r="M895" i="6"/>
  <c r="M903" i="6"/>
  <c r="M911" i="6"/>
  <c r="M919" i="6"/>
  <c r="M927" i="6"/>
  <c r="M935" i="6"/>
  <c r="M943" i="6"/>
  <c r="M951" i="6"/>
  <c r="M959" i="6"/>
  <c r="M967" i="6"/>
  <c r="M975" i="6"/>
  <c r="M983" i="6"/>
  <c r="M991" i="6"/>
  <c r="M999" i="6"/>
  <c r="M1007" i="6"/>
  <c r="L8" i="6"/>
  <c r="L16" i="6"/>
  <c r="L32" i="6"/>
  <c r="L40" i="6"/>
  <c r="L48" i="6"/>
  <c r="L56" i="6"/>
  <c r="L64" i="6"/>
  <c r="L72" i="6"/>
  <c r="L80" i="6"/>
  <c r="L88" i="6"/>
  <c r="L96" i="6"/>
  <c r="L104" i="6"/>
  <c r="L112" i="6"/>
  <c r="L120" i="6"/>
  <c r="L128" i="6"/>
  <c r="L136" i="6"/>
  <c r="L144" i="6"/>
  <c r="L152" i="6"/>
  <c r="L160" i="6"/>
  <c r="L176" i="6"/>
  <c r="L184" i="6"/>
  <c r="L192" i="6"/>
  <c r="L200" i="6"/>
  <c r="L208" i="6"/>
  <c r="L216" i="6"/>
  <c r="L224" i="6"/>
  <c r="L232" i="6"/>
  <c r="L240" i="6"/>
  <c r="L248" i="6"/>
  <c r="L256" i="6"/>
  <c r="L264" i="6"/>
  <c r="L272" i="6"/>
  <c r="L280" i="6"/>
  <c r="L288" i="6"/>
  <c r="L296" i="6"/>
  <c r="L304" i="6"/>
  <c r="L312" i="6"/>
  <c r="L320" i="6"/>
  <c r="L328" i="6"/>
  <c r="L336" i="6"/>
  <c r="L344" i="6"/>
  <c r="L352" i="6"/>
  <c r="L360" i="6"/>
  <c r="L368" i="6"/>
  <c r="P470" i="6"/>
  <c r="P946" i="6"/>
  <c r="O17" i="6"/>
  <c r="O238" i="6"/>
  <c r="O504" i="6"/>
  <c r="O632" i="6"/>
  <c r="O912" i="6"/>
  <c r="N153" i="6"/>
  <c r="N289" i="6"/>
  <c r="N341" i="6"/>
  <c r="N373" i="6"/>
  <c r="N397" i="6"/>
  <c r="N429" i="6"/>
  <c r="N461" i="6"/>
  <c r="N493" i="6"/>
  <c r="N525" i="6"/>
  <c r="N557" i="6"/>
  <c r="N589" i="6"/>
  <c r="N621" i="6"/>
  <c r="N653" i="6"/>
  <c r="N685" i="6"/>
  <c r="N717" i="6"/>
  <c r="N739" i="6"/>
  <c r="N771" i="6"/>
  <c r="N797" i="6"/>
  <c r="N829" i="6"/>
  <c r="N861" i="6"/>
  <c r="N893" i="6"/>
  <c r="N925" i="6"/>
  <c r="N955" i="6"/>
  <c r="N987" i="6"/>
  <c r="N1005" i="6"/>
  <c r="M46" i="6"/>
  <c r="M62" i="6"/>
  <c r="M76" i="6"/>
  <c r="M92" i="6"/>
  <c r="M108" i="6"/>
  <c r="M124" i="6"/>
  <c r="M140" i="6"/>
  <c r="M156" i="6"/>
  <c r="M170" i="6"/>
  <c r="M186" i="6"/>
  <c r="M202" i="6"/>
  <c r="M218" i="6"/>
  <c r="M233" i="6"/>
  <c r="M249" i="6"/>
  <c r="M265" i="6"/>
  <c r="M281" i="6"/>
  <c r="M297" i="6"/>
  <c r="M310" i="6"/>
  <c r="M326" i="6"/>
  <c r="M342" i="6"/>
  <c r="M358" i="6"/>
  <c r="M374" i="6"/>
  <c r="M384" i="6"/>
  <c r="M392" i="6"/>
  <c r="M400" i="6"/>
  <c r="M408" i="6"/>
  <c r="M416" i="6"/>
  <c r="M424" i="6"/>
  <c r="M432" i="6"/>
  <c r="M440" i="6"/>
  <c r="M448" i="6"/>
  <c r="M456" i="6"/>
  <c r="M464" i="6"/>
  <c r="M472" i="6"/>
  <c r="M480" i="6"/>
  <c r="M488" i="6"/>
  <c r="M496" i="6"/>
  <c r="M504" i="6"/>
  <c r="M512" i="6"/>
  <c r="M520" i="6"/>
  <c r="M528" i="6"/>
  <c r="M536" i="6"/>
  <c r="M544" i="6"/>
  <c r="M552" i="6"/>
  <c r="M560" i="6"/>
  <c r="M568" i="6"/>
  <c r="M576" i="6"/>
  <c r="M584" i="6"/>
  <c r="M592" i="6"/>
  <c r="M600" i="6"/>
  <c r="M608" i="6"/>
  <c r="M616" i="6"/>
  <c r="M624" i="6"/>
  <c r="M632" i="6"/>
  <c r="M640" i="6"/>
  <c r="M648" i="6"/>
  <c r="M656" i="6"/>
  <c r="M664" i="6"/>
  <c r="M672" i="6"/>
  <c r="M680" i="6"/>
  <c r="M688" i="6"/>
  <c r="M696" i="6"/>
  <c r="M704" i="6"/>
  <c r="M712" i="6"/>
  <c r="M720" i="6"/>
  <c r="M728" i="6"/>
  <c r="M744" i="6"/>
  <c r="M752" i="6"/>
  <c r="M776" i="6"/>
  <c r="M784" i="6"/>
  <c r="M792" i="6"/>
  <c r="M800" i="6"/>
  <c r="M808" i="6"/>
  <c r="M816" i="6"/>
  <c r="M824" i="6"/>
  <c r="M832" i="6"/>
  <c r="M840" i="6"/>
  <c r="M848" i="6"/>
  <c r="M856" i="6"/>
  <c r="M864" i="6"/>
  <c r="M872" i="6"/>
  <c r="M880" i="6"/>
  <c r="M888" i="6"/>
  <c r="M896" i="6"/>
  <c r="M904" i="6"/>
  <c r="M912" i="6"/>
  <c r="M920" i="6"/>
  <c r="M928" i="6"/>
  <c r="M936" i="6"/>
  <c r="M944" i="6"/>
  <c r="M952" i="6"/>
  <c r="M960" i="6"/>
  <c r="M968" i="6"/>
  <c r="M976" i="6"/>
  <c r="M984" i="6"/>
  <c r="M992" i="6"/>
  <c r="M1000" i="6"/>
  <c r="M1008" i="6"/>
  <c r="L9" i="6"/>
  <c r="L17" i="6"/>
  <c r="L33" i="6"/>
  <c r="L41" i="6"/>
  <c r="L49" i="6"/>
  <c r="L57" i="6"/>
  <c r="L65" i="6"/>
  <c r="L73" i="6"/>
  <c r="L81" i="6"/>
  <c r="L89" i="6"/>
  <c r="L97" i="6"/>
  <c r="L105" i="6"/>
  <c r="L113" i="6"/>
  <c r="L121" i="6"/>
  <c r="L129" i="6"/>
  <c r="L137" i="6"/>
  <c r="L145" i="6"/>
  <c r="L153" i="6"/>
  <c r="L161" i="6"/>
  <c r="L177" i="6"/>
  <c r="L185" i="6"/>
  <c r="L193" i="6"/>
  <c r="L201" i="6"/>
  <c r="L209" i="6"/>
  <c r="L217" i="6"/>
  <c r="L225" i="6"/>
  <c r="L233" i="6"/>
  <c r="L241" i="6"/>
  <c r="L249" i="6"/>
  <c r="L257" i="6"/>
  <c r="L265" i="6"/>
  <c r="L273" i="6"/>
  <c r="L281" i="6"/>
  <c r="L289" i="6"/>
  <c r="L297" i="6"/>
  <c r="L305" i="6"/>
  <c r="L313" i="6"/>
  <c r="L321" i="6"/>
  <c r="L329" i="6"/>
  <c r="L337" i="6"/>
  <c r="L345" i="6"/>
  <c r="L353" i="6"/>
  <c r="L361" i="6"/>
  <c r="L369" i="6"/>
  <c r="L377" i="6"/>
  <c r="L385" i="6"/>
  <c r="L393" i="6"/>
  <c r="L401" i="6"/>
  <c r="L409" i="6"/>
  <c r="L417" i="6"/>
  <c r="L425" i="6"/>
  <c r="L433" i="6"/>
  <c r="L441" i="6"/>
  <c r="L449" i="6"/>
  <c r="L457" i="6"/>
  <c r="L465" i="6"/>
  <c r="L473" i="6"/>
  <c r="L481" i="6"/>
  <c r="L489" i="6"/>
  <c r="L497" i="6"/>
  <c r="L505" i="6"/>
  <c r="L513" i="6"/>
  <c r="L521" i="6"/>
  <c r="L529" i="6"/>
  <c r="L537" i="6"/>
  <c r="L545" i="6"/>
  <c r="L553" i="6"/>
  <c r="L561" i="6"/>
  <c r="L569" i="6"/>
  <c r="L577" i="6"/>
  <c r="L585" i="6"/>
  <c r="L593" i="6"/>
  <c r="L601" i="6"/>
  <c r="L609" i="6"/>
  <c r="P275" i="6"/>
  <c r="P609" i="6"/>
  <c r="P778" i="6"/>
  <c r="O130" i="6"/>
  <c r="O406" i="6"/>
  <c r="O536" i="6"/>
  <c r="O664" i="6"/>
  <c r="O744" i="6"/>
  <c r="O816" i="6"/>
  <c r="O936" i="6"/>
  <c r="N89" i="6"/>
  <c r="N225" i="6"/>
  <c r="N349" i="6"/>
  <c r="N381" i="6"/>
  <c r="N405" i="6"/>
  <c r="N437" i="6"/>
  <c r="N469" i="6"/>
  <c r="N501" i="6"/>
  <c r="N533" i="6"/>
  <c r="N565" i="6"/>
  <c r="N597" i="6"/>
  <c r="N629" i="6"/>
  <c r="N661" i="6"/>
  <c r="N693" i="6"/>
  <c r="N725" i="6"/>
  <c r="N747" i="6"/>
  <c r="N779" i="6"/>
  <c r="N805" i="6"/>
  <c r="N837" i="6"/>
  <c r="N869" i="6"/>
  <c r="N901" i="6"/>
  <c r="N931" i="6"/>
  <c r="N963" i="6"/>
  <c r="M6" i="6"/>
  <c r="M50" i="6"/>
  <c r="M66" i="6"/>
  <c r="M81" i="6"/>
  <c r="M97" i="6"/>
  <c r="M113" i="6"/>
  <c r="M129" i="6"/>
  <c r="M145" i="6"/>
  <c r="M161" i="6"/>
  <c r="M174" i="6"/>
  <c r="M190" i="6"/>
  <c r="M206" i="6"/>
  <c r="M236" i="6"/>
  <c r="M252" i="6"/>
  <c r="M268" i="6"/>
  <c r="M284" i="6"/>
  <c r="M314" i="6"/>
  <c r="M330" i="6"/>
  <c r="M346" i="6"/>
  <c r="M362" i="6"/>
  <c r="M378" i="6"/>
  <c r="M394" i="6"/>
  <c r="M402" i="6"/>
  <c r="M410" i="6"/>
  <c r="M418" i="6"/>
  <c r="M426" i="6"/>
  <c r="M434" i="6"/>
  <c r="M442" i="6"/>
  <c r="M450" i="6"/>
  <c r="M458" i="6"/>
  <c r="M466" i="6"/>
  <c r="M474" i="6"/>
  <c r="M482" i="6"/>
  <c r="M490" i="6"/>
  <c r="M498" i="6"/>
  <c r="M506" i="6"/>
  <c r="M514" i="6"/>
  <c r="M522" i="6"/>
  <c r="M530" i="6"/>
  <c r="M538" i="6"/>
  <c r="M546" i="6"/>
  <c r="M554" i="6"/>
  <c r="M562" i="6"/>
  <c r="M570" i="6"/>
  <c r="M578" i="6"/>
  <c r="M586" i="6"/>
  <c r="M594" i="6"/>
  <c r="M602" i="6"/>
  <c r="M610" i="6"/>
  <c r="M618" i="6"/>
  <c r="M626" i="6"/>
  <c r="M634" i="6"/>
  <c r="M642" i="6"/>
  <c r="M650" i="6"/>
  <c r="M658" i="6"/>
  <c r="M666" i="6"/>
  <c r="M674" i="6"/>
  <c r="M682" i="6"/>
  <c r="M690" i="6"/>
  <c r="M698" i="6"/>
  <c r="M706" i="6"/>
  <c r="M714" i="6"/>
  <c r="M722" i="6"/>
  <c r="M730" i="6"/>
  <c r="M738" i="6"/>
  <c r="M746" i="6"/>
  <c r="M754" i="6"/>
  <c r="M770" i="6"/>
  <c r="M778" i="6"/>
  <c r="M786" i="6"/>
  <c r="M802" i="6"/>
  <c r="M810" i="6"/>
  <c r="M818" i="6"/>
  <c r="M826" i="6"/>
  <c r="M834" i="6"/>
  <c r="M842" i="6"/>
  <c r="M850" i="6"/>
  <c r="M858" i="6"/>
  <c r="M866" i="6"/>
  <c r="M874" i="6"/>
  <c r="M882" i="6"/>
  <c r="M890" i="6"/>
  <c r="M898" i="6"/>
  <c r="M906" i="6"/>
  <c r="M914" i="6"/>
  <c r="M922" i="6"/>
  <c r="M930" i="6"/>
  <c r="M938" i="6"/>
  <c r="M946" i="6"/>
  <c r="M954" i="6"/>
  <c r="M962" i="6"/>
  <c r="M970" i="6"/>
  <c r="M978" i="6"/>
  <c r="M986" i="6"/>
  <c r="M1002" i="6"/>
  <c r="L3" i="6"/>
  <c r="L11" i="6"/>
  <c r="L35" i="6"/>
  <c r="L43" i="6"/>
  <c r="L51" i="6"/>
  <c r="L59" i="6"/>
  <c r="L67" i="6"/>
  <c r="L75" i="6"/>
  <c r="L83" i="6"/>
  <c r="L91" i="6"/>
  <c r="L99" i="6"/>
  <c r="L107" i="6"/>
  <c r="L115" i="6"/>
  <c r="L123" i="6"/>
  <c r="L131" i="6"/>
  <c r="L139" i="6"/>
  <c r="L147" i="6"/>
  <c r="L155" i="6"/>
  <c r="L163" i="6"/>
  <c r="L171" i="6"/>
  <c r="L179" i="6"/>
  <c r="L187" i="6"/>
  <c r="L195" i="6"/>
  <c r="L203" i="6"/>
  <c r="L211" i="6"/>
  <c r="L219" i="6"/>
  <c r="L227" i="6"/>
  <c r="L235" i="6"/>
  <c r="L243" i="6"/>
  <c r="L251" i="6"/>
  <c r="L259" i="6"/>
  <c r="L267" i="6"/>
  <c r="L275" i="6"/>
  <c r="L283" i="6"/>
  <c r="L291" i="6"/>
  <c r="L307" i="6"/>
  <c r="L315" i="6"/>
  <c r="L323" i="6"/>
  <c r="L331" i="6"/>
  <c r="L339" i="6"/>
  <c r="L347" i="6"/>
  <c r="L355" i="6"/>
  <c r="L363" i="6"/>
  <c r="L371" i="6"/>
  <c r="L379" i="6"/>
  <c r="L395" i="6"/>
  <c r="L403" i="6"/>
  <c r="L411" i="6"/>
  <c r="L419" i="6"/>
  <c r="L427" i="6"/>
  <c r="L435" i="6"/>
  <c r="L443" i="6"/>
  <c r="L451" i="6"/>
  <c r="L459" i="6"/>
  <c r="L467" i="6"/>
  <c r="L475" i="6"/>
  <c r="L483" i="6"/>
  <c r="L491" i="6"/>
  <c r="L499" i="6"/>
  <c r="L507" i="6"/>
  <c r="L515" i="6"/>
  <c r="L523" i="6"/>
  <c r="L531" i="6"/>
  <c r="L539" i="6"/>
  <c r="L547" i="6"/>
  <c r="L555" i="6"/>
  <c r="L563" i="6"/>
  <c r="L571" i="6"/>
  <c r="L579" i="6"/>
  <c r="L587" i="6"/>
  <c r="L595" i="6"/>
  <c r="L603" i="6"/>
  <c r="L611" i="6"/>
  <c r="L619" i="6"/>
  <c r="AC3" i="2"/>
  <c r="AD3" i="2" s="1"/>
  <c r="AD14" i="2"/>
  <c r="AC71" i="2"/>
  <c r="AD71" i="2" s="1"/>
  <c r="AD54" i="2"/>
  <c r="AC56" i="2"/>
  <c r="AD56" i="2" s="1"/>
  <c r="AC101" i="2"/>
  <c r="AD101" i="2" s="1"/>
  <c r="AC13" i="2"/>
  <c r="AD13" i="2" s="1"/>
  <c r="AC31" i="2"/>
  <c r="AD31" i="2" s="1"/>
  <c r="AC55" i="2"/>
  <c r="AD55" i="2" s="1"/>
  <c r="AC95" i="2"/>
  <c r="AD95" i="2" s="1"/>
  <c r="AC99" i="2"/>
  <c r="AD99" i="2" s="1"/>
  <c r="AC78" i="2"/>
  <c r="AD78" i="2" s="1"/>
  <c r="AC164" i="2"/>
  <c r="AD164" i="2" s="1"/>
  <c r="AK199" i="2"/>
  <c r="AC225" i="2"/>
  <c r="AD225" i="2" s="1"/>
  <c r="AL237" i="2"/>
  <c r="AC2270" i="2"/>
  <c r="AD2270" i="2" s="1"/>
  <c r="AC382" i="2"/>
  <c r="AC412" i="2"/>
  <c r="AD412" i="2" s="1"/>
  <c r="AC430" i="2"/>
  <c r="AC457" i="2"/>
  <c r="AD457" i="2" s="1"/>
  <c r="AD521" i="2"/>
  <c r="AC574" i="2"/>
  <c r="AD574" i="2" s="1"/>
  <c r="AD582" i="2"/>
  <c r="AC649" i="2"/>
  <c r="AD649" i="2" s="1"/>
  <c r="AD809" i="2"/>
  <c r="AD1013" i="2"/>
  <c r="AD1123" i="2"/>
  <c r="AD1483" i="2"/>
  <c r="AD1585" i="2"/>
  <c r="AK1633" i="2"/>
  <c r="AM1633" i="2" s="1"/>
  <c r="AD1665" i="2"/>
  <c r="AD1706" i="2"/>
  <c r="AC1734" i="2"/>
  <c r="AD1734" i="2" s="1"/>
  <c r="AC1770" i="2"/>
  <c r="AD1770" i="2" s="1"/>
  <c r="AD2154" i="2"/>
  <c r="AM2298" i="2"/>
  <c r="L2" i="6"/>
  <c r="T2" i="6"/>
  <c r="L1002" i="6"/>
  <c r="L986" i="6"/>
  <c r="L978" i="6"/>
  <c r="L970" i="6"/>
  <c r="L962" i="6"/>
  <c r="L954" i="6"/>
  <c r="L946" i="6"/>
  <c r="L938" i="6"/>
  <c r="L930" i="6"/>
  <c r="L922" i="6"/>
  <c r="L914" i="6"/>
  <c r="L906" i="6"/>
  <c r="L898" i="6"/>
  <c r="L890" i="6"/>
  <c r="L882" i="6"/>
  <c r="L874" i="6"/>
  <c r="L866" i="6"/>
  <c r="L858" i="6"/>
  <c r="L850" i="6"/>
  <c r="L842" i="6"/>
  <c r="L834" i="6"/>
  <c r="L826" i="6"/>
  <c r="L818" i="6"/>
  <c r="L810" i="6"/>
  <c r="L802" i="6"/>
  <c r="L786" i="6"/>
  <c r="L778" i="6"/>
  <c r="L770" i="6"/>
  <c r="L754" i="6"/>
  <c r="L746" i="6"/>
  <c r="L738" i="6"/>
  <c r="L730" i="6"/>
  <c r="L722" i="6"/>
  <c r="L714" i="6"/>
  <c r="L706" i="6"/>
  <c r="L698" i="6"/>
  <c r="L690" i="6"/>
  <c r="L682" i="6"/>
  <c r="L674" i="6"/>
  <c r="L666" i="6"/>
  <c r="L658" i="6"/>
  <c r="L650" i="6"/>
  <c r="L642" i="6"/>
  <c r="L634" i="6"/>
  <c r="L626" i="6"/>
  <c r="L617" i="6"/>
  <c r="L604" i="6"/>
  <c r="L588" i="6"/>
  <c r="L572" i="6"/>
  <c r="L556" i="6"/>
  <c r="L540" i="6"/>
  <c r="L524" i="6"/>
  <c r="L508" i="6"/>
  <c r="L492" i="6"/>
  <c r="L476" i="6"/>
  <c r="L460" i="6"/>
  <c r="L444" i="6"/>
  <c r="L428" i="6"/>
  <c r="L412" i="6"/>
  <c r="L396" i="6"/>
  <c r="L381" i="6"/>
  <c r="L364" i="6"/>
  <c r="L341" i="6"/>
  <c r="L322" i="6"/>
  <c r="L300" i="6"/>
  <c r="L282" i="6"/>
  <c r="L260" i="6"/>
  <c r="L237" i="6"/>
  <c r="L220" i="6"/>
  <c r="L197" i="6"/>
  <c r="L178" i="6"/>
  <c r="L154" i="6"/>
  <c r="L122" i="6"/>
  <c r="L90" i="6"/>
  <c r="L60" i="6"/>
  <c r="L10" i="6"/>
  <c r="M963" i="6"/>
  <c r="M931" i="6"/>
  <c r="M899" i="6"/>
  <c r="M867" i="6"/>
  <c r="M835" i="6"/>
  <c r="M803" i="6"/>
  <c r="M777" i="6"/>
  <c r="M745" i="6"/>
  <c r="M723" i="6"/>
  <c r="M691" i="6"/>
  <c r="M659" i="6"/>
  <c r="M627" i="6"/>
  <c r="M595" i="6"/>
  <c r="M563" i="6"/>
  <c r="M531" i="6"/>
  <c r="M499" i="6"/>
  <c r="M467" i="6"/>
  <c r="M435" i="6"/>
  <c r="M403" i="6"/>
  <c r="M379" i="6"/>
  <c r="M316" i="6"/>
  <c r="M266" i="6"/>
  <c r="M209" i="6"/>
  <c r="M162" i="6"/>
  <c r="M98" i="6"/>
  <c r="M49" i="6"/>
  <c r="N965" i="6"/>
  <c r="N843" i="6"/>
  <c r="N699" i="6"/>
  <c r="N571" i="6"/>
  <c r="N443" i="6"/>
  <c r="N355" i="6"/>
  <c r="N170" i="6"/>
  <c r="O656" i="6"/>
  <c r="O302" i="6"/>
  <c r="AC177" i="2"/>
  <c r="AD177" i="2" s="1"/>
  <c r="AC77" i="2"/>
  <c r="AD77" i="2" s="1"/>
  <c r="AC82" i="2"/>
  <c r="AD82" i="2" s="1"/>
  <c r="AK160" i="2"/>
  <c r="AC312" i="2"/>
  <c r="AD312" i="2" s="1"/>
  <c r="AK1081" i="2"/>
  <c r="AC191" i="2"/>
  <c r="AC199" i="2"/>
  <c r="AC419" i="2"/>
  <c r="AD419" i="2" s="1"/>
  <c r="AD1108" i="2"/>
  <c r="AD1635" i="2"/>
  <c r="AC1738" i="2"/>
  <c r="AD1738" i="2" s="1"/>
  <c r="AC1709" i="2"/>
  <c r="AD1709" i="2" s="1"/>
  <c r="AC1742" i="2"/>
  <c r="AD1742" i="2" s="1"/>
  <c r="AC1760" i="2"/>
  <c r="AD1760" i="2" s="1"/>
  <c r="AM1922" i="2"/>
  <c r="AD2035" i="2"/>
  <c r="M2" i="6"/>
  <c r="L1009" i="6"/>
  <c r="L1001" i="6"/>
  <c r="L985" i="6"/>
  <c r="L977" i="6"/>
  <c r="L969" i="6"/>
  <c r="L961" i="6"/>
  <c r="L953" i="6"/>
  <c r="L945" i="6"/>
  <c r="L937" i="6"/>
  <c r="L921" i="6"/>
  <c r="L913" i="6"/>
  <c r="L905" i="6"/>
  <c r="L897" i="6"/>
  <c r="L889" i="6"/>
  <c r="L881" i="6"/>
  <c r="L873" i="6"/>
  <c r="L865" i="6"/>
  <c r="L857" i="6"/>
  <c r="L849" i="6"/>
  <c r="L841" i="6"/>
  <c r="L833" i="6"/>
  <c r="L825" i="6"/>
  <c r="L817" i="6"/>
  <c r="L809" i="6"/>
  <c r="L801" i="6"/>
  <c r="L793" i="6"/>
  <c r="L785" i="6"/>
  <c r="L777" i="6"/>
  <c r="L769" i="6"/>
  <c r="L753" i="6"/>
  <c r="L745" i="6"/>
  <c r="L737" i="6"/>
  <c r="L729" i="6"/>
  <c r="L721" i="6"/>
  <c r="L713" i="6"/>
  <c r="L705" i="6"/>
  <c r="L697" i="6"/>
  <c r="L689" i="6"/>
  <c r="L681" i="6"/>
  <c r="L673" i="6"/>
  <c r="L665" i="6"/>
  <c r="L657" i="6"/>
  <c r="L649" i="6"/>
  <c r="L641" i="6"/>
  <c r="L633" i="6"/>
  <c r="L625" i="6"/>
  <c r="L616" i="6"/>
  <c r="L602" i="6"/>
  <c r="L586" i="6"/>
  <c r="L570" i="6"/>
  <c r="L554" i="6"/>
  <c r="L538" i="6"/>
  <c r="L522" i="6"/>
  <c r="L506" i="6"/>
  <c r="L490" i="6"/>
  <c r="L474" i="6"/>
  <c r="L458" i="6"/>
  <c r="L442" i="6"/>
  <c r="L426" i="6"/>
  <c r="L410" i="6"/>
  <c r="L394" i="6"/>
  <c r="L380" i="6"/>
  <c r="L362" i="6"/>
  <c r="L340" i="6"/>
  <c r="L317" i="6"/>
  <c r="L277" i="6"/>
  <c r="L258" i="6"/>
  <c r="L236" i="6"/>
  <c r="L218" i="6"/>
  <c r="L196" i="6"/>
  <c r="L172" i="6"/>
  <c r="L148" i="6"/>
  <c r="L116" i="6"/>
  <c r="L84" i="6"/>
  <c r="L58" i="6"/>
  <c r="L4" i="6"/>
  <c r="M961" i="6"/>
  <c r="M897" i="6"/>
  <c r="M865" i="6"/>
  <c r="M833" i="6"/>
  <c r="M801" i="6"/>
  <c r="M771" i="6"/>
  <c r="M739" i="6"/>
  <c r="M721" i="6"/>
  <c r="M689" i="6"/>
  <c r="M657" i="6"/>
  <c r="M625" i="6"/>
  <c r="M593" i="6"/>
  <c r="M561" i="6"/>
  <c r="M529" i="6"/>
  <c r="M497" i="6"/>
  <c r="M465" i="6"/>
  <c r="M433" i="6"/>
  <c r="M401" i="6"/>
  <c r="M377" i="6"/>
  <c r="M313" i="6"/>
  <c r="M254" i="6"/>
  <c r="M204" i="6"/>
  <c r="M158" i="6"/>
  <c r="M94" i="6"/>
  <c r="M34" i="6"/>
  <c r="M4" i="6"/>
  <c r="N957" i="6"/>
  <c r="N835" i="6"/>
  <c r="N749" i="6"/>
  <c r="N691" i="6"/>
  <c r="N563" i="6"/>
  <c r="N435" i="6"/>
  <c r="N347" i="6"/>
  <c r="O560" i="6"/>
  <c r="Q758" i="6"/>
  <c r="AC10" i="2"/>
  <c r="AD10" i="2" s="1"/>
  <c r="AC43" i="2"/>
  <c r="AD43" i="2" s="1"/>
  <c r="AC47" i="2"/>
  <c r="AD47" i="2" s="1"/>
  <c r="AC5" i="2"/>
  <c r="AD5" i="2" s="1"/>
  <c r="AC16" i="2"/>
  <c r="AD16" i="2" s="1"/>
  <c r="AC27" i="2"/>
  <c r="AD27" i="2" s="1"/>
  <c r="AC39" i="2"/>
  <c r="AD39" i="2" s="1"/>
  <c r="AL368" i="2"/>
  <c r="AC218" i="2"/>
  <c r="AD218" i="2" s="1"/>
  <c r="AC87" i="2"/>
  <c r="AD87" i="2" s="1"/>
  <c r="AC122" i="2"/>
  <c r="AD122" i="2" s="1"/>
  <c r="AC157" i="2"/>
  <c r="AD157" i="2" s="1"/>
  <c r="AC388" i="2"/>
  <c r="AD388" i="2" s="1"/>
  <c r="AK169" i="2"/>
  <c r="AL169" i="2" s="1"/>
  <c r="AC183" i="2"/>
  <c r="AC246" i="2"/>
  <c r="AD246" i="2" s="1"/>
  <c r="AC281" i="2"/>
  <c r="AD281" i="2" s="1"/>
  <c r="AC393" i="2"/>
  <c r="AD393" i="2" s="1"/>
  <c r="AC453" i="2"/>
  <c r="AD453" i="2" s="1"/>
  <c r="AC530" i="2"/>
  <c r="AD530" i="2" s="1"/>
  <c r="AM538" i="2"/>
  <c r="AC550" i="2"/>
  <c r="AD550" i="2" s="1"/>
  <c r="AD567" i="2"/>
  <c r="AC588" i="2"/>
  <c r="AC592" i="2"/>
  <c r="AC606" i="2"/>
  <c r="AD606" i="2" s="1"/>
  <c r="AD803" i="2"/>
  <c r="AD853" i="2"/>
  <c r="AM856" i="2"/>
  <c r="AD1005" i="2"/>
  <c r="AD1063" i="2"/>
  <c r="AM1190" i="2"/>
  <c r="AC1330" i="2"/>
  <c r="AD1330" i="2" s="1"/>
  <c r="AD1449" i="2"/>
  <c r="AK1709" i="2"/>
  <c r="AC1694" i="2"/>
  <c r="AD1694" i="2" s="1"/>
  <c r="AM1717" i="2"/>
  <c r="AK1844" i="2"/>
  <c r="N2" i="6"/>
  <c r="L1008" i="6"/>
  <c r="L1000" i="6"/>
  <c r="L992" i="6"/>
  <c r="L984" i="6"/>
  <c r="L976" i="6"/>
  <c r="L968" i="6"/>
  <c r="L960" i="6"/>
  <c r="L952" i="6"/>
  <c r="L944" i="6"/>
  <c r="L936" i="6"/>
  <c r="L928" i="6"/>
  <c r="L920" i="6"/>
  <c r="L912" i="6"/>
  <c r="L904" i="6"/>
  <c r="L896" i="6"/>
  <c r="L888" i="6"/>
  <c r="L880" i="6"/>
  <c r="L872" i="6"/>
  <c r="L864" i="6"/>
  <c r="L856" i="6"/>
  <c r="L848" i="6"/>
  <c r="L840" i="6"/>
  <c r="L832" i="6"/>
  <c r="L824" i="6"/>
  <c r="L816" i="6"/>
  <c r="L808" i="6"/>
  <c r="L800" i="6"/>
  <c r="L792" i="6"/>
  <c r="L784" i="6"/>
  <c r="L776" i="6"/>
  <c r="L752" i="6"/>
  <c r="L744" i="6"/>
  <c r="L728" i="6"/>
  <c r="L720" i="6"/>
  <c r="L712" i="6"/>
  <c r="L704" i="6"/>
  <c r="L696" i="6"/>
  <c r="L688" i="6"/>
  <c r="L680" i="6"/>
  <c r="L672" i="6"/>
  <c r="L664" i="6"/>
  <c r="L656" i="6"/>
  <c r="L648" i="6"/>
  <c r="L640" i="6"/>
  <c r="L632" i="6"/>
  <c r="L624" i="6"/>
  <c r="L614" i="6"/>
  <c r="L600" i="6"/>
  <c r="L584" i="6"/>
  <c r="L568" i="6"/>
  <c r="L552" i="6"/>
  <c r="L536" i="6"/>
  <c r="L520" i="6"/>
  <c r="L504" i="6"/>
  <c r="L488" i="6"/>
  <c r="L472" i="6"/>
  <c r="L456" i="6"/>
  <c r="L440" i="6"/>
  <c r="L424" i="6"/>
  <c r="L408" i="6"/>
  <c r="L392" i="6"/>
  <c r="L378" i="6"/>
  <c r="L357" i="6"/>
  <c r="L338" i="6"/>
  <c r="L316" i="6"/>
  <c r="L298" i="6"/>
  <c r="L276" i="6"/>
  <c r="L253" i="6"/>
  <c r="L234" i="6"/>
  <c r="L213" i="6"/>
  <c r="L194" i="6"/>
  <c r="L170" i="6"/>
  <c r="L146" i="6"/>
  <c r="L114" i="6"/>
  <c r="L82" i="6"/>
  <c r="L52" i="6"/>
  <c r="M1009" i="6"/>
  <c r="M987" i="6"/>
  <c r="M955" i="6"/>
  <c r="M923" i="6"/>
  <c r="M891" i="6"/>
  <c r="M859" i="6"/>
  <c r="M827" i="6"/>
  <c r="M795" i="6"/>
  <c r="M769" i="6"/>
  <c r="M737" i="6"/>
  <c r="M715" i="6"/>
  <c r="M683" i="6"/>
  <c r="M651" i="6"/>
  <c r="M619" i="6"/>
  <c r="M587" i="6"/>
  <c r="M555" i="6"/>
  <c r="M523" i="6"/>
  <c r="M491" i="6"/>
  <c r="M459" i="6"/>
  <c r="M427" i="6"/>
  <c r="M395" i="6"/>
  <c r="M364" i="6"/>
  <c r="M300" i="6"/>
  <c r="M250" i="6"/>
  <c r="M193" i="6"/>
  <c r="M146" i="6"/>
  <c r="M82" i="6"/>
  <c r="N933" i="6"/>
  <c r="N811" i="6"/>
  <c r="N741" i="6"/>
  <c r="N667" i="6"/>
  <c r="N539" i="6"/>
  <c r="N411" i="6"/>
  <c r="N306" i="6"/>
  <c r="O528" i="6"/>
  <c r="O286" i="6"/>
  <c r="AD185" i="2"/>
  <c r="AC190" i="2"/>
  <c r="AK208" i="2"/>
  <c r="AK225" i="2"/>
  <c r="AL225" i="2" s="1"/>
  <c r="AC342" i="2"/>
  <c r="AD342" i="2" s="1"/>
  <c r="AK397" i="2"/>
  <c r="AC403" i="2"/>
  <c r="AD403" i="2" s="1"/>
  <c r="AC562" i="2"/>
  <c r="AD562" i="2" s="1"/>
  <c r="AL2177" i="2"/>
  <c r="AL1943" i="2"/>
  <c r="AD1749" i="2"/>
  <c r="AC1759" i="2"/>
  <c r="AD1759" i="2" s="1"/>
  <c r="O2" i="6"/>
  <c r="L1007" i="6"/>
  <c r="L999" i="6"/>
  <c r="L991" i="6"/>
  <c r="L983" i="6"/>
  <c r="L975" i="6"/>
  <c r="L967" i="6"/>
  <c r="L959" i="6"/>
  <c r="L951" i="6"/>
  <c r="L943" i="6"/>
  <c r="L935" i="6"/>
  <c r="L927" i="6"/>
  <c r="L919" i="6"/>
  <c r="L911" i="6"/>
  <c r="L903" i="6"/>
  <c r="L895" i="6"/>
  <c r="L887" i="6"/>
  <c r="L879" i="6"/>
  <c r="L871" i="6"/>
  <c r="L863" i="6"/>
  <c r="L855" i="6"/>
  <c r="L847" i="6"/>
  <c r="L839" i="6"/>
  <c r="L831" i="6"/>
  <c r="L823" i="6"/>
  <c r="L815" i="6"/>
  <c r="L807" i="6"/>
  <c r="L799" i="6"/>
  <c r="L791" i="6"/>
  <c r="L783" i="6"/>
  <c r="L775" i="6"/>
  <c r="L751" i="6"/>
  <c r="L743" i="6"/>
  <c r="L727" i="6"/>
  <c r="L719" i="6"/>
  <c r="L711" i="6"/>
  <c r="L703" i="6"/>
  <c r="L695" i="6"/>
  <c r="L687" i="6"/>
  <c r="L679" i="6"/>
  <c r="L671" i="6"/>
  <c r="L663" i="6"/>
  <c r="L655" i="6"/>
  <c r="L647" i="6"/>
  <c r="L639" i="6"/>
  <c r="L631" i="6"/>
  <c r="L623" i="6"/>
  <c r="L613" i="6"/>
  <c r="L597" i="6"/>
  <c r="L581" i="6"/>
  <c r="L565" i="6"/>
  <c r="L549" i="6"/>
  <c r="L533" i="6"/>
  <c r="L517" i="6"/>
  <c r="L501" i="6"/>
  <c r="L485" i="6"/>
  <c r="L469" i="6"/>
  <c r="L453" i="6"/>
  <c r="L437" i="6"/>
  <c r="L421" i="6"/>
  <c r="L405" i="6"/>
  <c r="L389" i="6"/>
  <c r="L376" i="6"/>
  <c r="L356" i="6"/>
  <c r="L333" i="6"/>
  <c r="L314" i="6"/>
  <c r="L293" i="6"/>
  <c r="L274" i="6"/>
  <c r="L252" i="6"/>
  <c r="L229" i="6"/>
  <c r="L212" i="6"/>
  <c r="L189" i="6"/>
  <c r="L140" i="6"/>
  <c r="L108" i="6"/>
  <c r="L76" i="6"/>
  <c r="L50" i="6"/>
  <c r="M1003" i="6"/>
  <c r="M985" i="6"/>
  <c r="M953" i="6"/>
  <c r="M921" i="6"/>
  <c r="M889" i="6"/>
  <c r="M857" i="6"/>
  <c r="M825" i="6"/>
  <c r="M713" i="6"/>
  <c r="M681" i="6"/>
  <c r="M649" i="6"/>
  <c r="M617" i="6"/>
  <c r="M585" i="6"/>
  <c r="M553" i="6"/>
  <c r="M521" i="6"/>
  <c r="M489" i="6"/>
  <c r="M457" i="6"/>
  <c r="M425" i="6"/>
  <c r="M393" i="6"/>
  <c r="M361" i="6"/>
  <c r="M238" i="6"/>
  <c r="M188" i="6"/>
  <c r="M142" i="6"/>
  <c r="M78" i="6"/>
  <c r="N803" i="6"/>
  <c r="N659" i="6"/>
  <c r="N531" i="6"/>
  <c r="N403" i="6"/>
  <c r="N105" i="6"/>
  <c r="O752" i="6"/>
  <c r="O432" i="6"/>
  <c r="AI1920" i="2"/>
  <c r="AG1540" i="2"/>
  <c r="AG406" i="2"/>
  <c r="AI1570" i="2"/>
  <c r="AI1579" i="2"/>
  <c r="AI1620" i="2"/>
  <c r="AG1685" i="2"/>
  <c r="AG912" i="2"/>
  <c r="AG1784" i="2"/>
  <c r="AG2318" i="2"/>
  <c r="AI896" i="2"/>
  <c r="AG468" i="2"/>
  <c r="AI504" i="2"/>
  <c r="AI589" i="2"/>
  <c r="AI1736" i="2"/>
  <c r="AI183" i="2"/>
  <c r="AG526" i="2"/>
  <c r="AI724" i="2"/>
  <c r="AG1230" i="2"/>
  <c r="AG916" i="2"/>
  <c r="AG962" i="2"/>
  <c r="AG1026" i="2"/>
  <c r="AI1048" i="2"/>
  <c r="AI1789" i="2"/>
  <c r="AG2254" i="2"/>
  <c r="AI356" i="2"/>
  <c r="AI99" i="2"/>
  <c r="AG280" i="2"/>
  <c r="AI1024" i="2"/>
  <c r="AG1034" i="2"/>
  <c r="AG32" i="2"/>
  <c r="AG352" i="2"/>
  <c r="AI380" i="2"/>
  <c r="AG432" i="2"/>
  <c r="AI637" i="2"/>
  <c r="AG1088" i="2"/>
  <c r="AG1738" i="2"/>
  <c r="AG1741" i="2"/>
  <c r="AG1747" i="2"/>
  <c r="AI2260" i="2"/>
  <c r="AG2280" i="2"/>
  <c r="AG804" i="2"/>
  <c r="AI1316" i="2"/>
  <c r="AG1401" i="2"/>
  <c r="AI1607" i="2"/>
  <c r="AG1842" i="2"/>
  <c r="AG1858" i="2"/>
  <c r="AI1904" i="2"/>
  <c r="AG1914" i="2"/>
  <c r="AI299" i="2"/>
  <c r="AI448" i="2"/>
  <c r="AG455" i="2"/>
  <c r="AI667" i="2"/>
  <c r="AG681" i="2"/>
  <c r="AI740" i="2"/>
  <c r="AI756" i="2"/>
  <c r="AG1096" i="2"/>
  <c r="AG1264" i="2"/>
  <c r="AG1133" i="2"/>
  <c r="AG1134" i="2"/>
  <c r="AG1813" i="2"/>
  <c r="AI1845" i="2"/>
  <c r="AI72" i="2"/>
  <c r="AG76" i="2"/>
  <c r="AI334" i="2"/>
  <c r="AI1170" i="2"/>
  <c r="AI1216" i="2"/>
  <c r="AI1228" i="2"/>
  <c r="AG1323" i="2"/>
  <c r="AG2300" i="2"/>
  <c r="AI2303" i="2"/>
  <c r="AG472" i="2"/>
  <c r="AI1346" i="2"/>
  <c r="AG1372" i="2"/>
  <c r="AG1755" i="2"/>
  <c r="AI1792" i="2"/>
  <c r="AG1954" i="2"/>
  <c r="AI2072" i="2"/>
  <c r="AG2082" i="2"/>
  <c r="AG2094" i="2"/>
  <c r="AI2114" i="2"/>
  <c r="AG2152" i="2"/>
  <c r="AI368" i="2"/>
  <c r="AI267" i="2"/>
  <c r="AI580" i="2"/>
  <c r="AG583" i="2"/>
  <c r="AG655" i="2"/>
  <c r="AG1198" i="2"/>
  <c r="AI1308" i="2"/>
  <c r="AI2255" i="2"/>
  <c r="AG1939" i="2"/>
  <c r="AG1943" i="2"/>
  <c r="AI19" i="2"/>
  <c r="AI39" i="2"/>
  <c r="AG239" i="2"/>
  <c r="AI291" i="2"/>
  <c r="AG1082" i="2"/>
  <c r="AG1252" i="2"/>
  <c r="AG1686" i="2"/>
  <c r="AG1701" i="2"/>
  <c r="AG1704" i="2"/>
  <c r="AI1761" i="2"/>
  <c r="AI622" i="2"/>
  <c r="AI870" i="2"/>
  <c r="AG1946" i="2"/>
  <c r="AI1952" i="2"/>
  <c r="AG2118" i="2"/>
  <c r="AI2218" i="2"/>
  <c r="AI87" i="2"/>
  <c r="AI88" i="2"/>
  <c r="AI1962" i="2"/>
  <c r="AI2066" i="2"/>
  <c r="AI2144" i="2"/>
  <c r="AI2199" i="2"/>
  <c r="AG2200" i="2"/>
  <c r="AI182" i="2"/>
  <c r="AG282" i="2"/>
  <c r="AG283" i="2"/>
  <c r="AG284" i="2"/>
  <c r="AG460" i="2"/>
  <c r="AI532" i="2"/>
  <c r="AI760" i="2"/>
  <c r="AG984" i="2"/>
  <c r="AG1091" i="2"/>
  <c r="AG1116" i="2"/>
  <c r="AG1127" i="2"/>
  <c r="AG1276" i="2"/>
  <c r="AG1354" i="2"/>
  <c r="AG1367" i="2"/>
  <c r="AI1458" i="2"/>
  <c r="AG1470" i="2"/>
  <c r="AG1494" i="2"/>
  <c r="AI1562" i="2"/>
  <c r="AI1600" i="2"/>
  <c r="AI1626" i="2"/>
  <c r="AG1664" i="2"/>
  <c r="AG85" i="2"/>
  <c r="AI98" i="2"/>
  <c r="AI303" i="2"/>
  <c r="AG332" i="2"/>
  <c r="AI340" i="2"/>
  <c r="AI400" i="2"/>
  <c r="AI498" i="2"/>
  <c r="AG512" i="2"/>
  <c r="AG516" i="2"/>
  <c r="AI619" i="2"/>
  <c r="AG626" i="2"/>
  <c r="AI646" i="2"/>
  <c r="AG808" i="2"/>
  <c r="AG917" i="2"/>
  <c r="AG994" i="2"/>
  <c r="AG1191" i="2"/>
  <c r="AG1464" i="2"/>
  <c r="AG1482" i="2"/>
  <c r="AI1599" i="2"/>
  <c r="AG1677" i="2"/>
  <c r="AG1753" i="2"/>
  <c r="AI1787" i="2"/>
  <c r="AI1851" i="2"/>
  <c r="AG1998" i="2"/>
  <c r="AI2140" i="2"/>
  <c r="AI2214" i="2"/>
  <c r="AI2313" i="2"/>
  <c r="AI2319" i="2"/>
  <c r="AG277" i="2"/>
  <c r="AI440" i="2"/>
  <c r="AG474" i="2"/>
  <c r="AI945" i="2"/>
  <c r="AI1054" i="2"/>
  <c r="AG1102" i="2"/>
  <c r="AI1676" i="2"/>
  <c r="AI1683" i="2"/>
  <c r="AI1687" i="2"/>
  <c r="AG1800" i="2"/>
  <c r="AG1809" i="2"/>
  <c r="AG1779" i="2"/>
  <c r="AG1924" i="2"/>
  <c r="AI2119" i="2"/>
  <c r="AG2136" i="2"/>
  <c r="AI2259" i="2"/>
  <c r="AI1431" i="2"/>
  <c r="AI1434" i="2"/>
  <c r="AG1586" i="2"/>
  <c r="AI1856" i="2"/>
  <c r="AG1912" i="2"/>
  <c r="AI1966" i="2"/>
  <c r="AG1990" i="2"/>
  <c r="AI2018" i="2"/>
  <c r="AG2127" i="2"/>
  <c r="AG2130" i="2"/>
  <c r="AG764" i="2"/>
  <c r="AI1313" i="2"/>
  <c r="AI67" i="2"/>
  <c r="AI146" i="2"/>
  <c r="AG115" i="2"/>
  <c r="AG116" i="2"/>
  <c r="AI153" i="2"/>
  <c r="AI184" i="2"/>
  <c r="AI196" i="2"/>
  <c r="AI211" i="2"/>
  <c r="AI217" i="2"/>
  <c r="AI271" i="2"/>
  <c r="AI330" i="2"/>
  <c r="AI348" i="2"/>
  <c r="AG364" i="2"/>
  <c r="AI367" i="2"/>
  <c r="AG372" i="2"/>
  <c r="AG379" i="2"/>
  <c r="AG482" i="2"/>
  <c r="AI654" i="2"/>
  <c r="AI806" i="2"/>
  <c r="AG877" i="2"/>
  <c r="AG897" i="2"/>
  <c r="AG1056" i="2"/>
  <c r="AG1071" i="2"/>
  <c r="AG1113" i="2"/>
  <c r="AI1182" i="2"/>
  <c r="AI1394" i="2"/>
  <c r="AI1462" i="2"/>
  <c r="AG1474" i="2"/>
  <c r="AG1486" i="2"/>
  <c r="AG1522" i="2"/>
  <c r="AI1627" i="2"/>
  <c r="AG1638" i="2"/>
  <c r="AG1661" i="2"/>
  <c r="AG1735" i="2"/>
  <c r="AG1742" i="2"/>
  <c r="AI1765" i="2"/>
  <c r="AI2000" i="2"/>
  <c r="AI2028" i="2"/>
  <c r="AI2311" i="2"/>
  <c r="AI2321" i="2"/>
  <c r="AG2324" i="2"/>
  <c r="AI1775" i="2"/>
  <c r="AI1798" i="2"/>
  <c r="AI68" i="2"/>
  <c r="AG77" i="2"/>
  <c r="AG107" i="2"/>
  <c r="AI111" i="2"/>
  <c r="AG114" i="2"/>
  <c r="AG152" i="2"/>
  <c r="AG176" i="2"/>
  <c r="AG203" i="2"/>
  <c r="AI249" i="2"/>
  <c r="AI272" i="2"/>
  <c r="AG281" i="2"/>
  <c r="AI316" i="2"/>
  <c r="AG342" i="2"/>
  <c r="AG346" i="2"/>
  <c r="AI350" i="2"/>
  <c r="AI354" i="2"/>
  <c r="AI418" i="2"/>
  <c r="AI446" i="2"/>
  <c r="AG476" i="2"/>
  <c r="AG528" i="2"/>
  <c r="AG546" i="2"/>
  <c r="AG558" i="2"/>
  <c r="AI572" i="2"/>
  <c r="AI575" i="2"/>
  <c r="AI635" i="2"/>
  <c r="AG723" i="2"/>
  <c r="AG780" i="2"/>
  <c r="AG842" i="2"/>
  <c r="AI868" i="2"/>
  <c r="AG882" i="2"/>
  <c r="AG886" i="2"/>
  <c r="AG890" i="2"/>
  <c r="AG1124" i="2"/>
  <c r="AI1128" i="2"/>
  <c r="AG1164" i="2"/>
  <c r="AG1180" i="2"/>
  <c r="AG1365" i="2"/>
  <c r="AG1390" i="2"/>
  <c r="AG1398" i="2"/>
  <c r="AG1405" i="2"/>
  <c r="AG1412" i="2"/>
  <c r="AI1518" i="2"/>
  <c r="AI1583" i="2"/>
  <c r="AI1610" i="2"/>
  <c r="AG1667" i="2"/>
  <c r="AG1698" i="2"/>
  <c r="AI1724" i="2"/>
  <c r="AG1790" i="2"/>
  <c r="AI1835" i="2"/>
  <c r="AI1936" i="2"/>
  <c r="AI1984" i="2"/>
  <c r="AG2110" i="2"/>
  <c r="AG2120" i="2"/>
  <c r="AG2210" i="2"/>
  <c r="AG1429" i="2"/>
  <c r="AG1444" i="2"/>
  <c r="AG1490" i="2"/>
  <c r="AG1666" i="2"/>
  <c r="AG1697" i="2"/>
  <c r="AI2086" i="2"/>
  <c r="AG2312" i="2"/>
  <c r="AG6" i="2"/>
  <c r="AG7" i="2"/>
  <c r="AG8" i="2"/>
  <c r="AG9" i="2"/>
  <c r="AG17" i="2"/>
  <c r="AG137" i="2"/>
  <c r="AG159" i="2"/>
  <c r="AG160" i="2"/>
  <c r="AI187" i="2"/>
  <c r="AI202" i="2"/>
  <c r="AI270" i="2"/>
  <c r="AG279" i="2"/>
  <c r="AG290" i="2"/>
  <c r="AG310" i="2"/>
  <c r="AG311" i="2"/>
  <c r="AG322" i="2"/>
  <c r="AG329" i="2"/>
  <c r="AI536" i="2"/>
  <c r="AG691" i="2"/>
  <c r="AI752" i="2"/>
  <c r="AG828" i="2"/>
  <c r="AI934" i="2"/>
  <c r="AI937" i="2"/>
  <c r="AG946" i="2"/>
  <c r="AI976" i="2"/>
  <c r="AG1016" i="2"/>
  <c r="AG1040" i="2"/>
  <c r="AG1046" i="2"/>
  <c r="AG1050" i="2"/>
  <c r="AG1055" i="2"/>
  <c r="AI1060" i="2"/>
  <c r="AG1066" i="2"/>
  <c r="AG1083" i="2"/>
  <c r="AG1087" i="2"/>
  <c r="AG1114" i="2"/>
  <c r="AI1192" i="2"/>
  <c r="AG1196" i="2"/>
  <c r="AI1204" i="2"/>
  <c r="AG1270" i="2"/>
  <c r="AG1318" i="2"/>
  <c r="AG1338" i="2"/>
  <c r="AG1364" i="2"/>
  <c r="AG1393" i="2"/>
  <c r="AI2291" i="2"/>
  <c r="AI2295" i="2"/>
  <c r="AI38" i="2"/>
  <c r="AI66" i="2"/>
  <c r="AI71" i="2"/>
  <c r="AI28" i="2"/>
  <c r="AI94" i="2"/>
  <c r="AG163" i="2"/>
  <c r="AI186" i="2"/>
  <c r="AI223" i="2"/>
  <c r="AG230" i="2"/>
  <c r="AG234" i="2"/>
  <c r="AI275" i="2"/>
  <c r="AG452" i="2"/>
  <c r="AI550" i="2"/>
  <c r="AI595" i="2"/>
  <c r="AG613" i="2"/>
  <c r="AG709" i="2"/>
  <c r="AI776" i="2"/>
  <c r="AI794" i="2"/>
  <c r="AG810" i="2"/>
  <c r="AI822" i="2"/>
  <c r="AI1214" i="2"/>
  <c r="AG1302" i="2"/>
  <c r="AG1360" i="2"/>
  <c r="AG1375" i="2"/>
  <c r="AI1388" i="2"/>
  <c r="AG1532" i="2"/>
  <c r="AG1544" i="2"/>
  <c r="AI1710" i="2"/>
  <c r="AG1777" i="2"/>
  <c r="AG1840" i="2"/>
  <c r="AG1844" i="2"/>
  <c r="AG1872" i="2"/>
  <c r="AG1888" i="2"/>
  <c r="AI1908" i="2"/>
  <c r="AG1942" i="2"/>
  <c r="AG1982" i="2"/>
  <c r="AG2014" i="2"/>
  <c r="AG2047" i="2"/>
  <c r="AI2048" i="2"/>
  <c r="AG2051" i="2"/>
  <c r="AG2252" i="2"/>
  <c r="AI2256" i="2"/>
  <c r="AG123" i="2"/>
  <c r="AG124" i="2"/>
  <c r="AG218" i="2"/>
  <c r="AG293" i="2"/>
  <c r="AI300" i="2"/>
  <c r="AG492" i="2"/>
  <c r="AI518" i="2"/>
  <c r="AG530" i="2"/>
  <c r="AG540" i="2"/>
  <c r="AG548" i="2"/>
  <c r="AG633" i="2"/>
  <c r="AG645" i="2"/>
  <c r="AI712" i="2"/>
  <c r="AG729" i="2"/>
  <c r="AG754" i="2"/>
  <c r="AG836" i="2"/>
  <c r="AG930" i="2"/>
  <c r="AI996" i="2"/>
  <c r="AI1010" i="2"/>
  <c r="AG1014" i="2"/>
  <c r="AI1022" i="2"/>
  <c r="AG1053" i="2"/>
  <c r="AG1058" i="2"/>
  <c r="AG1098" i="2"/>
  <c r="AG1117" i="2"/>
  <c r="AI1140" i="2"/>
  <c r="AG1162" i="2"/>
  <c r="AG1298" i="2"/>
  <c r="AG1326" i="2"/>
  <c r="AG1329" i="2"/>
  <c r="AG1352" i="2"/>
  <c r="AG1385" i="2"/>
  <c r="AG1386" i="2"/>
  <c r="AG2060" i="2"/>
  <c r="AG2070" i="2"/>
  <c r="AI2148" i="2"/>
  <c r="AG2187" i="2"/>
  <c r="AG2310" i="2"/>
  <c r="AI2343" i="2"/>
  <c r="AI2362" i="2"/>
  <c r="AI86" i="2"/>
  <c r="AG93" i="2"/>
  <c r="AI195" i="2"/>
  <c r="AI200" i="2"/>
  <c r="AG222" i="2"/>
  <c r="AI243" i="2"/>
  <c r="AG304" i="2"/>
  <c r="AG324" i="2"/>
  <c r="AG41" i="2"/>
  <c r="AI91" i="2"/>
  <c r="AG92" i="2"/>
  <c r="AG121" i="2"/>
  <c r="AG122" i="2"/>
  <c r="AG193" i="2"/>
  <c r="AI194" i="2"/>
  <c r="AG221" i="2"/>
  <c r="AG232" i="2"/>
  <c r="AI285" i="2"/>
  <c r="AG313" i="2"/>
  <c r="AI320" i="2"/>
  <c r="AG384" i="2"/>
  <c r="AG419" i="2"/>
  <c r="AG458" i="2"/>
  <c r="AG462" i="2"/>
  <c r="AI480" i="2"/>
  <c r="AG685" i="2"/>
  <c r="AI725" i="2"/>
  <c r="AI790" i="2"/>
  <c r="AI796" i="2"/>
  <c r="AI802" i="2"/>
  <c r="AG812" i="2"/>
  <c r="AI874" i="2"/>
  <c r="AG891" i="2"/>
  <c r="AI926" i="2"/>
  <c r="AI970" i="2"/>
  <c r="AG974" i="2"/>
  <c r="AG988" i="2"/>
  <c r="AG1085" i="2"/>
  <c r="AG1090" i="2"/>
  <c r="AI1186" i="2"/>
  <c r="AI1206" i="2"/>
  <c r="AG1278" i="2"/>
  <c r="AG1292" i="2"/>
  <c r="AG1304" i="2"/>
  <c r="AI1340" i="2"/>
  <c r="AI1348" i="2"/>
  <c r="AG1448" i="2"/>
  <c r="AI1454" i="2"/>
  <c r="AG1476" i="2"/>
  <c r="AG1498" i="2"/>
  <c r="AG1558" i="2"/>
  <c r="AI1594" i="2"/>
  <c r="AG1671" i="2"/>
  <c r="AG1695" i="2"/>
  <c r="AI1745" i="2"/>
  <c r="AG1926" i="2"/>
  <c r="AI1960" i="2"/>
  <c r="AG2006" i="2"/>
  <c r="AG2059" i="2"/>
  <c r="AG53" i="2"/>
  <c r="AG51" i="2"/>
  <c r="AI134" i="2"/>
  <c r="AG134" i="2"/>
  <c r="AG158" i="2"/>
  <c r="AG14" i="2"/>
  <c r="AG60" i="2"/>
  <c r="AI70" i="2"/>
  <c r="AG75" i="2"/>
  <c r="AG84" i="2"/>
  <c r="AI90" i="2"/>
  <c r="AG102" i="2"/>
  <c r="AG157" i="2"/>
  <c r="AG61" i="2"/>
  <c r="AI43" i="2"/>
  <c r="AI44" i="2"/>
  <c r="AG25" i="2"/>
  <c r="AG35" i="2"/>
  <c r="AG59" i="2"/>
  <c r="AG83" i="2"/>
  <c r="AI129" i="2"/>
  <c r="AG129" i="2"/>
  <c r="AI133" i="2"/>
  <c r="AG133" i="2"/>
  <c r="AG156" i="2"/>
  <c r="AG16" i="2"/>
  <c r="AG49" i="2"/>
  <c r="AI20" i="2"/>
  <c r="AG24" i="2"/>
  <c r="AG29" i="2"/>
  <c r="AG48" i="2"/>
  <c r="AI136" i="2"/>
  <c r="AG15" i="2"/>
  <c r="AI47" i="2"/>
  <c r="AG47" i="2"/>
  <c r="AI128" i="2"/>
  <c r="AG128" i="2"/>
  <c r="AI132" i="2"/>
  <c r="AG132" i="2"/>
  <c r="AG145" i="2"/>
  <c r="AG45" i="2"/>
  <c r="AI50" i="2"/>
  <c r="AG52" i="2"/>
  <c r="AI18" i="2"/>
  <c r="AG33" i="2"/>
  <c r="AG40" i="2"/>
  <c r="AG120" i="2"/>
  <c r="AI127" i="2"/>
  <c r="AG127" i="2"/>
  <c r="AG165" i="2"/>
  <c r="AI131" i="2"/>
  <c r="AG131" i="2"/>
  <c r="AG164" i="2"/>
  <c r="AG471" i="2"/>
  <c r="AG524" i="2"/>
  <c r="AG534" i="2"/>
  <c r="AG607" i="2"/>
  <c r="AG623" i="2"/>
  <c r="AG649" i="2"/>
  <c r="AG657" i="2"/>
  <c r="AG663" i="2"/>
  <c r="AI671" i="2"/>
  <c r="AI744" i="2"/>
  <c r="AG770" i="2"/>
  <c r="AI798" i="2"/>
  <c r="AG835" i="2"/>
  <c r="AG844" i="2"/>
  <c r="AG876" i="2"/>
  <c r="AI888" i="2"/>
  <c r="AI906" i="2"/>
  <c r="AI920" i="2"/>
  <c r="AI956" i="2"/>
  <c r="AI998" i="2"/>
  <c r="AI1047" i="2"/>
  <c r="AG1051" i="2"/>
  <c r="AG1052" i="2"/>
  <c r="AI175" i="2"/>
  <c r="AG179" i="2"/>
  <c r="AI185" i="2"/>
  <c r="AG192" i="2"/>
  <c r="AI201" i="2"/>
  <c r="AG236" i="2"/>
  <c r="AG237" i="2"/>
  <c r="AG238" i="2"/>
  <c r="AG242" i="2"/>
  <c r="AG256" i="2"/>
  <c r="AI269" i="2"/>
  <c r="AG317" i="2"/>
  <c r="AG325" i="2"/>
  <c r="AI363" i="2"/>
  <c r="AG376" i="2"/>
  <c r="AG392" i="2"/>
  <c r="AG402" i="2"/>
  <c r="AG414" i="2"/>
  <c r="AG442" i="2"/>
  <c r="AG443" i="2"/>
  <c r="AG447" i="2"/>
  <c r="AG562" i="2"/>
  <c r="AG611" i="2"/>
  <c r="AI174" i="2"/>
  <c r="AG178" i="2"/>
  <c r="AI231" i="2"/>
  <c r="AI268" i="2"/>
  <c r="AI276" i="2"/>
  <c r="AI312" i="2"/>
  <c r="AG424" i="2"/>
  <c r="AG435" i="2"/>
  <c r="AG483" i="2"/>
  <c r="AG499" i="2"/>
  <c r="AI510" i="2"/>
  <c r="AG570" i="2"/>
  <c r="AG615" i="2"/>
  <c r="AG629" i="2"/>
  <c r="AG643" i="2"/>
  <c r="AG677" i="2"/>
  <c r="AG699" i="2"/>
  <c r="AI707" i="2"/>
  <c r="AG748" i="2"/>
  <c r="AG762" i="2"/>
  <c r="AG816" i="2"/>
  <c r="AG826" i="2"/>
  <c r="AG830" i="2"/>
  <c r="AI880" i="2"/>
  <c r="AG904" i="2"/>
  <c r="AG918" i="2"/>
  <c r="AG964" i="2"/>
  <c r="AG968" i="2"/>
  <c r="AI992" i="2"/>
  <c r="AG1008" i="2"/>
  <c r="AI1032" i="2"/>
  <c r="AI1039" i="2"/>
  <c r="AG1039" i="2"/>
  <c r="AG1067" i="2"/>
  <c r="AI1070" i="2"/>
  <c r="AG1070" i="2"/>
  <c r="AG1074" i="2"/>
  <c r="AG173" i="2"/>
  <c r="AI191" i="2"/>
  <c r="AI199" i="2"/>
  <c r="AG216" i="2"/>
  <c r="AG220" i="2"/>
  <c r="AG251" i="2"/>
  <c r="AI255" i="2"/>
  <c r="AG259" i="2"/>
  <c r="AI669" i="2"/>
  <c r="AI682" i="2"/>
  <c r="AG736" i="2"/>
  <c r="AG737" i="2"/>
  <c r="AG772" i="2"/>
  <c r="AG800" i="2"/>
  <c r="AG838" i="2"/>
  <c r="AI864" i="2"/>
  <c r="AI1031" i="2"/>
  <c r="AI1045" i="2"/>
  <c r="AG1045" i="2"/>
  <c r="AI1073" i="2"/>
  <c r="AG1073" i="2"/>
  <c r="AG1103" i="2"/>
  <c r="AG1104" i="2"/>
  <c r="AG189" i="2"/>
  <c r="AI190" i="2"/>
  <c r="AI198" i="2"/>
  <c r="AG212" i="2"/>
  <c r="AG246" i="2"/>
  <c r="AG250" i="2"/>
  <c r="AG254" i="2"/>
  <c r="AG258" i="2"/>
  <c r="AG266" i="2"/>
  <c r="AI274" i="2"/>
  <c r="AG292" i="2"/>
  <c r="AG297" i="2"/>
  <c r="AI355" i="2"/>
  <c r="AI412" i="2"/>
  <c r="AG416" i="2"/>
  <c r="AI434" i="2"/>
  <c r="AG445" i="2"/>
  <c r="AG454" i="2"/>
  <c r="AG587" i="2"/>
  <c r="AG597" i="2"/>
  <c r="AI601" i="2"/>
  <c r="AG609" i="2"/>
  <c r="AG746" i="2"/>
  <c r="AG862" i="2"/>
  <c r="AI1059" i="2"/>
  <c r="AG1059" i="2"/>
  <c r="AG63" i="2"/>
  <c r="AI108" i="2"/>
  <c r="AG117" i="2"/>
  <c r="AG125" i="2"/>
  <c r="AG126" i="2"/>
  <c r="AG130" i="2"/>
  <c r="AG138" i="2"/>
  <c r="AI154" i="2"/>
  <c r="AG188" i="2"/>
  <c r="AI197" i="2"/>
  <c r="AG245" i="2"/>
  <c r="AI273" i="2"/>
  <c r="AG296" i="2"/>
  <c r="AG370" i="2"/>
  <c r="AG383" i="2"/>
  <c r="AG390" i="2"/>
  <c r="AG394" i="2"/>
  <c r="AG429" i="2"/>
  <c r="AG430" i="2"/>
  <c r="AG486" i="2"/>
  <c r="AG538" i="2"/>
  <c r="AG552" i="2"/>
  <c r="AG560" i="2"/>
  <c r="AG564" i="2"/>
  <c r="AI576" i="2"/>
  <c r="AI579" i="2"/>
  <c r="AI618" i="2"/>
  <c r="AI620" i="2"/>
  <c r="AG639" i="2"/>
  <c r="AG651" i="2"/>
  <c r="AG697" i="2"/>
  <c r="AG717" i="2"/>
  <c r="AG742" i="2"/>
  <c r="AG768" i="2"/>
  <c r="AG833" i="2"/>
  <c r="AG853" i="2"/>
  <c r="AG861" i="2"/>
  <c r="AI878" i="2"/>
  <c r="AG958" i="2"/>
  <c r="AG986" i="2"/>
  <c r="AG990" i="2"/>
  <c r="AI1023" i="2"/>
  <c r="AG1030" i="2"/>
  <c r="AI1038" i="2"/>
  <c r="AG1080" i="2"/>
  <c r="AI1079" i="2"/>
  <c r="AG1079" i="2"/>
  <c r="AG233" i="2"/>
  <c r="AI244" i="2"/>
  <c r="AI428" i="2"/>
  <c r="AI634" i="2"/>
  <c r="AI713" i="2"/>
  <c r="AG728" i="2"/>
  <c r="AG739" i="2"/>
  <c r="AG741" i="2"/>
  <c r="AG814" i="2"/>
  <c r="AI824" i="2"/>
  <c r="AG832" i="2"/>
  <c r="AG852" i="2"/>
  <c r="AI860" i="2"/>
  <c r="AI872" i="2"/>
  <c r="AG887" i="2"/>
  <c r="AG910" i="2"/>
  <c r="AI950" i="2"/>
  <c r="AI953" i="2"/>
  <c r="AI1095" i="2"/>
  <c r="AG1095" i="2"/>
  <c r="AI1974" i="2"/>
  <c r="AI2030" i="2"/>
  <c r="AI2034" i="2"/>
  <c r="AI2054" i="2"/>
  <c r="AI2107" i="2"/>
  <c r="AI2167" i="2"/>
  <c r="AI2206" i="2"/>
  <c r="AI2263" i="2"/>
  <c r="AI2267" i="2"/>
  <c r="AI2268" i="2"/>
  <c r="AI2304" i="2"/>
  <c r="AI2326" i="2"/>
  <c r="AI2327" i="2"/>
  <c r="AG1160" i="2"/>
  <c r="AI1226" i="2"/>
  <c r="AG1242" i="2"/>
  <c r="AG1260" i="2"/>
  <c r="AG1274" i="2"/>
  <c r="AG1310" i="2"/>
  <c r="AG1321" i="2"/>
  <c r="AG1342" i="2"/>
  <c r="AG1356" i="2"/>
  <c r="AG1368" i="2"/>
  <c r="AG1406" i="2"/>
  <c r="AG1410" i="2"/>
  <c r="AG1450" i="2"/>
  <c r="AG1497" i="2"/>
  <c r="AG1506" i="2"/>
  <c r="AG1510" i="2"/>
  <c r="AG1530" i="2"/>
  <c r="AG1578" i="2"/>
  <c r="AG1619" i="2"/>
  <c r="AG1623" i="2"/>
  <c r="AG1642" i="2"/>
  <c r="AG1659" i="2"/>
  <c r="AG1708" i="2"/>
  <c r="AG1709" i="2"/>
  <c r="AG1718" i="2"/>
  <c r="AG1744" i="2"/>
  <c r="AG1751" i="2"/>
  <c r="AG1773" i="2"/>
  <c r="AI1782" i="2"/>
  <c r="AI1791" i="2"/>
  <c r="AG1795" i="2"/>
  <c r="AG1829" i="2"/>
  <c r="AI1847" i="2"/>
  <c r="AI1860" i="2"/>
  <c r="AI1876" i="2"/>
  <c r="AG1906" i="2"/>
  <c r="AI1910" i="2"/>
  <c r="AI1918" i="2"/>
  <c r="AG1934" i="2"/>
  <c r="AG1958" i="2"/>
  <c r="AI1980" i="2"/>
  <c r="AI1996" i="2"/>
  <c r="AI2012" i="2"/>
  <c r="AG2045" i="2"/>
  <c r="AG2074" i="2"/>
  <c r="AI2079" i="2"/>
  <c r="AG2080" i="2"/>
  <c r="AG2097" i="2"/>
  <c r="AI2101" i="2"/>
  <c r="AI2106" i="2"/>
  <c r="AG2139" i="2"/>
  <c r="AG2147" i="2"/>
  <c r="AG2155" i="2"/>
  <c r="AG2156" i="2"/>
  <c r="AI2180" i="2"/>
  <c r="AG2232" i="2"/>
  <c r="AI2262" i="2"/>
  <c r="AI2287" i="2"/>
  <c r="AI2330" i="2"/>
  <c r="AI2346" i="2"/>
  <c r="AG1148" i="2"/>
  <c r="AG1184" i="2"/>
  <c r="AI1212" i="2"/>
  <c r="AG1817" i="2"/>
  <c r="AG1938" i="2"/>
  <c r="AI1944" i="2"/>
  <c r="AI1948" i="2"/>
  <c r="AI1988" i="2"/>
  <c r="AI2004" i="2"/>
  <c r="AI2016" i="2"/>
  <c r="AG2078" i="2"/>
  <c r="AG2095" i="2"/>
  <c r="AG2096" i="2"/>
  <c r="AG2100" i="2"/>
  <c r="AG2104" i="2"/>
  <c r="AG2105" i="2"/>
  <c r="AG2113" i="2"/>
  <c r="AG2124" i="2"/>
  <c r="AI2128" i="2"/>
  <c r="AI2135" i="2"/>
  <c r="AI2143" i="2"/>
  <c r="AI2151" i="2"/>
  <c r="AI2184" i="2"/>
  <c r="AG2196" i="2"/>
  <c r="AG2212" i="2"/>
  <c r="AI2213" i="2"/>
  <c r="AI2224" i="2"/>
  <c r="AG2250" i="2"/>
  <c r="AG2314" i="2"/>
  <c r="AG2361" i="2"/>
  <c r="AG1138" i="2"/>
  <c r="AG1176" i="2"/>
  <c r="AG1183" i="2"/>
  <c r="AG1193" i="2"/>
  <c r="AG1194" i="2"/>
  <c r="AG1207" i="2"/>
  <c r="AG1256" i="2"/>
  <c r="AG1266" i="2"/>
  <c r="AG1305" i="2"/>
  <c r="AG1320" i="2"/>
  <c r="AG1324" i="2"/>
  <c r="AG1336" i="2"/>
  <c r="AG1371" i="2"/>
  <c r="AG1428" i="2"/>
  <c r="AG1432" i="2"/>
  <c r="AG1436" i="2"/>
  <c r="AG1440" i="2"/>
  <c r="AG1466" i="2"/>
  <c r="AG1633" i="2"/>
  <c r="AG1641" i="2"/>
  <c r="AG1675" i="2"/>
  <c r="AG1689" i="2"/>
  <c r="AG1712" i="2"/>
  <c r="AG1715" i="2"/>
  <c r="AG1716" i="2"/>
  <c r="AG1721" i="2"/>
  <c r="AG1722" i="2"/>
  <c r="AG1723" i="2"/>
  <c r="AG1727" i="2"/>
  <c r="AG1730" i="2"/>
  <c r="AG1731" i="2"/>
  <c r="AG1805" i="2"/>
  <c r="AI1882" i="2"/>
  <c r="AI1894" i="2"/>
  <c r="AG2134" i="2"/>
  <c r="AG2142" i="2"/>
  <c r="AG2150" i="2"/>
  <c r="AI2192" i="2"/>
  <c r="AI2204" i="2"/>
  <c r="AI2220" i="2"/>
  <c r="AG2270" i="2"/>
  <c r="AI2286" i="2"/>
  <c r="AI2294" i="2"/>
  <c r="AG2302" i="2"/>
  <c r="AG2329" i="2"/>
  <c r="AG2335" i="2"/>
  <c r="AG2345" i="2"/>
  <c r="AG2351" i="2"/>
  <c r="AG2367" i="2"/>
  <c r="AI1072" i="2"/>
  <c r="AG1099" i="2"/>
  <c r="AG1125" i="2"/>
  <c r="AG1156" i="2"/>
  <c r="AG1166" i="2"/>
  <c r="AG1222" i="2"/>
  <c r="AG1238" i="2"/>
  <c r="AG1312" i="2"/>
  <c r="AG1350" i="2"/>
  <c r="AG1379" i="2"/>
  <c r="AG1391" i="2"/>
  <c r="AG1396" i="2"/>
  <c r="AG1520" i="2"/>
  <c r="AG1524" i="2"/>
  <c r="AG1556" i="2"/>
  <c r="AI1608" i="2"/>
  <c r="AI1628" i="2"/>
  <c r="AG1629" i="2"/>
  <c r="AG1637" i="2"/>
  <c r="AG1680" i="2"/>
  <c r="AG1801" i="2"/>
  <c r="AI1862" i="2"/>
  <c r="AI1868" i="2"/>
  <c r="AG1886" i="2"/>
  <c r="AG1941" i="2"/>
  <c r="AI2052" i="2"/>
  <c r="AG2067" i="2"/>
  <c r="AG2068" i="2"/>
  <c r="AG2083" i="2"/>
  <c r="AG2084" i="2"/>
  <c r="AG2165" i="2"/>
  <c r="AG2230" i="2"/>
  <c r="AI2238" i="2"/>
  <c r="AI2278" i="2"/>
  <c r="AI2301" i="2"/>
  <c r="AI2320" i="2"/>
  <c r="AI2338" i="2"/>
  <c r="AI2354" i="2"/>
  <c r="AG2366" i="2"/>
  <c r="AG1174" i="2"/>
  <c r="AG1187" i="2"/>
  <c r="AI1210" i="2"/>
  <c r="AG1272" i="2"/>
  <c r="AG1300" i="2"/>
  <c r="AG1315" i="2"/>
  <c r="AG1361" i="2"/>
  <c r="AG1403" i="2"/>
  <c r="AG1472" i="2"/>
  <c r="AG1591" i="2"/>
  <c r="AG1592" i="2"/>
  <c r="AG1606" i="2"/>
  <c r="AG1132" i="2"/>
  <c r="AG1152" i="2"/>
  <c r="AG1209" i="2"/>
  <c r="AG1231" i="2"/>
  <c r="AG1268" i="2"/>
  <c r="AG1296" i="2"/>
  <c r="AG1307" i="2"/>
  <c r="AG1334" i="2"/>
  <c r="AG1374" i="2"/>
  <c r="AG1415" i="2"/>
  <c r="AG1421" i="2"/>
  <c r="AG1468" i="2"/>
  <c r="AG1503" i="2"/>
  <c r="AG1538" i="2"/>
  <c r="AI1580" i="2"/>
  <c r="AI1699" i="2"/>
  <c r="AG1821" i="2"/>
  <c r="AI1824" i="2"/>
  <c r="AI1864" i="2"/>
  <c r="AI1880" i="2"/>
  <c r="AI1896" i="2"/>
  <c r="AI2026" i="2"/>
  <c r="AI2071" i="2"/>
  <c r="AI2111" i="2"/>
  <c r="AI2122" i="2"/>
  <c r="AI2160" i="2"/>
  <c r="AI2168" i="2"/>
  <c r="AG2236" i="2"/>
  <c r="AG2337" i="2"/>
  <c r="AG2353" i="2"/>
  <c r="AI2359" i="2"/>
  <c r="AG2369" i="2"/>
  <c r="AG23" i="2"/>
  <c r="AG31" i="2"/>
  <c r="AI34" i="2"/>
  <c r="AG36" i="2"/>
  <c r="AG37" i="2"/>
  <c r="AI62" i="2"/>
  <c r="AG64" i="2"/>
  <c r="AG65" i="2"/>
  <c r="AI74" i="2"/>
  <c r="AG95" i="2"/>
  <c r="AG96" i="2"/>
  <c r="AG97" i="2"/>
  <c r="AG104" i="2"/>
  <c r="AG110" i="2"/>
  <c r="AG118" i="2"/>
  <c r="AG119" i="2"/>
  <c r="AG144" i="2"/>
  <c r="AG177" i="2"/>
  <c r="AG204" i="2"/>
  <c r="AG205" i="2"/>
  <c r="AG206" i="2"/>
  <c r="AG207" i="2"/>
  <c r="AG208" i="2"/>
  <c r="AG209" i="2"/>
  <c r="AG210" i="2"/>
  <c r="AG219" i="2"/>
  <c r="AG235" i="2"/>
  <c r="AG247" i="2"/>
  <c r="AG248" i="2"/>
  <c r="AG257" i="2"/>
  <c r="AG278" i="2"/>
  <c r="AG294" i="2"/>
  <c r="AG295" i="2"/>
  <c r="AG302" i="2"/>
  <c r="AG314" i="2"/>
  <c r="AG315" i="2"/>
  <c r="AG323" i="2"/>
  <c r="AG336" i="2"/>
  <c r="AG360" i="2"/>
  <c r="AG371" i="2"/>
  <c r="AG378" i="2"/>
  <c r="AG391" i="2"/>
  <c r="AG396" i="2"/>
  <c r="AG408" i="2"/>
  <c r="AG415" i="2"/>
  <c r="AG420" i="2"/>
  <c r="AG431" i="2"/>
  <c r="AG436" i="2"/>
  <c r="AG459" i="2"/>
  <c r="AG464" i="2"/>
  <c r="AG470" i="2"/>
  <c r="AG488" i="2"/>
  <c r="AG494" i="2"/>
  <c r="AG500" i="2"/>
  <c r="AG506" i="2"/>
  <c r="AG653" i="2"/>
  <c r="AG701" i="2"/>
  <c r="AG711" i="2"/>
  <c r="AG716" i="2"/>
  <c r="AI786" i="2"/>
  <c r="AG786" i="2"/>
  <c r="AI22" i="2"/>
  <c r="AI30" i="2"/>
  <c r="AG659" i="2"/>
  <c r="AG665" i="2"/>
  <c r="AI684" i="2"/>
  <c r="AG695" i="2"/>
  <c r="AG722" i="2"/>
  <c r="AG733" i="2"/>
  <c r="AG750" i="2"/>
  <c r="AG758" i="2"/>
  <c r="AG2" i="2"/>
  <c r="AG3" i="2"/>
  <c r="AG4" i="2"/>
  <c r="AG5" i="2"/>
  <c r="AG21" i="2"/>
  <c r="AI46" i="2"/>
  <c r="AI58" i="2"/>
  <c r="AG73" i="2"/>
  <c r="AI82" i="2"/>
  <c r="AI103" i="2"/>
  <c r="AG301" i="2"/>
  <c r="AG321" i="2"/>
  <c r="AI359" i="2"/>
  <c r="AG395" i="2"/>
  <c r="AG407" i="2"/>
  <c r="AG413" i="2"/>
  <c r="AG463" i="2"/>
  <c r="AG475" i="2"/>
  <c r="AG544" i="2"/>
  <c r="AG556" i="2"/>
  <c r="AG568" i="2"/>
  <c r="AG573" i="2"/>
  <c r="AG577" i="2"/>
  <c r="AG581" i="2"/>
  <c r="AG621" i="2"/>
  <c r="AG627" i="2"/>
  <c r="AG638" i="2"/>
  <c r="AG658" i="2"/>
  <c r="AG675" i="2"/>
  <c r="AG683" i="2"/>
  <c r="AG689" i="2"/>
  <c r="AG705" i="2"/>
  <c r="AG715" i="2"/>
  <c r="AG720" i="2"/>
  <c r="AG721" i="2"/>
  <c r="AG732" i="2"/>
  <c r="AG738" i="2"/>
  <c r="AG766" i="2"/>
  <c r="AG585" i="2"/>
  <c r="AG593" i="2"/>
  <c r="AG599" i="2"/>
  <c r="AG605" i="2"/>
  <c r="AI664" i="2"/>
  <c r="AG27" i="2"/>
  <c r="AI42" i="2"/>
  <c r="AG141" i="2"/>
  <c r="AG142" i="2"/>
  <c r="AG148" i="2"/>
  <c r="AG149" i="2"/>
  <c r="AG150" i="2"/>
  <c r="AI151" i="2"/>
  <c r="AG162" i="2"/>
  <c r="AG166" i="2"/>
  <c r="AG167" i="2"/>
  <c r="AG168" i="2"/>
  <c r="AG169" i="2"/>
  <c r="AG171" i="2"/>
  <c r="AG172" i="2"/>
  <c r="AG181" i="2"/>
  <c r="AG215" i="2"/>
  <c r="AG227" i="2"/>
  <c r="AG228" i="2"/>
  <c r="AG229" i="2"/>
  <c r="AG241" i="2"/>
  <c r="AG253" i="2"/>
  <c r="AG263" i="2"/>
  <c r="AG264" i="2"/>
  <c r="AG265" i="2"/>
  <c r="AG287" i="2"/>
  <c r="AG288" i="2"/>
  <c r="AG289" i="2"/>
  <c r="AG298" i="2"/>
  <c r="AG309" i="2"/>
  <c r="AG319" i="2"/>
  <c r="AG328" i="2"/>
  <c r="AG344" i="2"/>
  <c r="AI358" i="2"/>
  <c r="AI362" i="2"/>
  <c r="AG375" i="2"/>
  <c r="AG382" i="2"/>
  <c r="AG387" i="2"/>
  <c r="AG388" i="2"/>
  <c r="AG399" i="2"/>
  <c r="AG404" i="2"/>
  <c r="AG410" i="2"/>
  <c r="AG411" i="2"/>
  <c r="AG427" i="2"/>
  <c r="AG439" i="2"/>
  <c r="AG444" i="2"/>
  <c r="AG450" i="2"/>
  <c r="AG456" i="2"/>
  <c r="AG467" i="2"/>
  <c r="AG503" i="2"/>
  <c r="AG514" i="2"/>
  <c r="AG522" i="2"/>
  <c r="AG617" i="2"/>
  <c r="AG625" i="2"/>
  <c r="AG631" i="2"/>
  <c r="AG642" i="2"/>
  <c r="AI648" i="2"/>
  <c r="AG662" i="2"/>
  <c r="AG693" i="2"/>
  <c r="AG714" i="2"/>
  <c r="AG731" i="2"/>
  <c r="AI743" i="2"/>
  <c r="AG743" i="2"/>
  <c r="AI782" i="2"/>
  <c r="AG782" i="2"/>
  <c r="AG10" i="2"/>
  <c r="AG11" i="2"/>
  <c r="AG12" i="2"/>
  <c r="AG13" i="2"/>
  <c r="AG55" i="2"/>
  <c r="AG56" i="2"/>
  <c r="AG57" i="2"/>
  <c r="AG79" i="2"/>
  <c r="AG80" i="2"/>
  <c r="AG81" i="2"/>
  <c r="AI106" i="2"/>
  <c r="AI26" i="2"/>
  <c r="AI54" i="2"/>
  <c r="AG69" i="2"/>
  <c r="AI78" i="2"/>
  <c r="AG89" i="2"/>
  <c r="AG100" i="2"/>
  <c r="AG112" i="2"/>
  <c r="AG140" i="2"/>
  <c r="AG161" i="2"/>
  <c r="AG170" i="2"/>
  <c r="AG180" i="2"/>
  <c r="AG213" i="2"/>
  <c r="AG214" i="2"/>
  <c r="AG224" i="2"/>
  <c r="AG225" i="2"/>
  <c r="AG226" i="2"/>
  <c r="AG240" i="2"/>
  <c r="AG252" i="2"/>
  <c r="AG260" i="2"/>
  <c r="AG261" i="2"/>
  <c r="AG262" i="2"/>
  <c r="AG286" i="2"/>
  <c r="AG305" i="2"/>
  <c r="AG306" i="2"/>
  <c r="AG307" i="2"/>
  <c r="AG308" i="2"/>
  <c r="AG318" i="2"/>
  <c r="AG326" i="2"/>
  <c r="AG327" i="2"/>
  <c r="AG338" i="2"/>
  <c r="AI366" i="2"/>
  <c r="AG374" i="2"/>
  <c r="AG386" i="2"/>
  <c r="AG398" i="2"/>
  <c r="AG403" i="2"/>
  <c r="AG422" i="2"/>
  <c r="AG426" i="2"/>
  <c r="AG438" i="2"/>
  <c r="AG466" i="2"/>
  <c r="AG478" i="2"/>
  <c r="AG484" i="2"/>
  <c r="AG490" i="2"/>
  <c r="AG496" i="2"/>
  <c r="AG502" i="2"/>
  <c r="AG508" i="2"/>
  <c r="AG520" i="2"/>
  <c r="AG542" i="2"/>
  <c r="AG554" i="2"/>
  <c r="AG566" i="2"/>
  <c r="AG591" i="2"/>
  <c r="AG603" i="2"/>
  <c r="AG630" i="2"/>
  <c r="AG641" i="2"/>
  <c r="AG647" i="2"/>
  <c r="AG650" i="2"/>
  <c r="AI656" i="2"/>
  <c r="AG661" i="2"/>
  <c r="AG673" i="2"/>
  <c r="AG679" i="2"/>
  <c r="AG687" i="2"/>
  <c r="AG703" i="2"/>
  <c r="AG778" i="2"/>
  <c r="AG774" i="2"/>
  <c r="AI784" i="2"/>
  <c r="AG784" i="2"/>
  <c r="AI1395" i="2"/>
  <c r="AG1395" i="2"/>
  <c r="AI1420" i="2"/>
  <c r="AG1423" i="2"/>
  <c r="AI1423" i="2"/>
  <c r="AG1426" i="2"/>
  <c r="AI1426" i="2"/>
  <c r="AI1460" i="2"/>
  <c r="AG1460" i="2"/>
  <c r="AI1635" i="2"/>
  <c r="AG1635" i="2"/>
  <c r="AI1803" i="2"/>
  <c r="AG1803" i="2"/>
  <c r="AI1833" i="2"/>
  <c r="AG1833" i="2"/>
  <c r="AI1843" i="2"/>
  <c r="AG1843" i="2"/>
  <c r="AI1902" i="2"/>
  <c r="AG1902" i="2"/>
  <c r="AG788" i="2"/>
  <c r="AG818" i="2"/>
  <c r="AG831" i="2"/>
  <c r="AG843" i="2"/>
  <c r="AG850" i="2"/>
  <c r="AG851" i="2"/>
  <c r="AG869" i="2"/>
  <c r="AG889" i="2"/>
  <c r="AG898" i="2"/>
  <c r="AG905" i="2"/>
  <c r="AG938" i="2"/>
  <c r="AG942" i="2"/>
  <c r="AG980" i="2"/>
  <c r="AG1002" i="2"/>
  <c r="AG1081" i="2"/>
  <c r="AG1089" i="2"/>
  <c r="AG1097" i="2"/>
  <c r="AG1115" i="2"/>
  <c r="AG1126" i="2"/>
  <c r="AG1135" i="2"/>
  <c r="AG1139" i="2"/>
  <c r="AG1168" i="2"/>
  <c r="AG1185" i="2"/>
  <c r="AG1200" i="2"/>
  <c r="AG1205" i="2"/>
  <c r="AG1215" i="2"/>
  <c r="AI1220" i="2"/>
  <c r="AG1236" i="2"/>
  <c r="AG1240" i="2"/>
  <c r="AG1282" i="2"/>
  <c r="AG1286" i="2"/>
  <c r="AG1290" i="2"/>
  <c r="AG1294" i="2"/>
  <c r="AG1299" i="2"/>
  <c r="AG1306" i="2"/>
  <c r="AG1314" i="2"/>
  <c r="AG1322" i="2"/>
  <c r="AG1328" i="2"/>
  <c r="AG1330" i="2"/>
  <c r="AG1353" i="2"/>
  <c r="AG1366" i="2"/>
  <c r="AG1378" i="2"/>
  <c r="AG1380" i="2"/>
  <c r="AG1387" i="2"/>
  <c r="AG1404" i="2"/>
  <c r="AI1572" i="2"/>
  <c r="AG1572" i="2"/>
  <c r="AI1732" i="2"/>
  <c r="AG1732" i="2"/>
  <c r="AI1759" i="2"/>
  <c r="AG1759" i="2"/>
  <c r="AI1823" i="2"/>
  <c r="AG1823" i="2"/>
  <c r="AG792" i="2"/>
  <c r="AG1244" i="2"/>
  <c r="AG1248" i="2"/>
  <c r="AI1456" i="2"/>
  <c r="AG1456" i="2"/>
  <c r="AI1478" i="2"/>
  <c r="AG1478" i="2"/>
  <c r="AI1548" i="2"/>
  <c r="AG1548" i="2"/>
  <c r="AI1669" i="2"/>
  <c r="AG1669" i="2"/>
  <c r="AI1684" i="2"/>
  <c r="AG1684" i="2"/>
  <c r="AI1696" i="2"/>
  <c r="AG1696" i="2"/>
  <c r="AI1769" i="2"/>
  <c r="AG1769" i="2"/>
  <c r="AI1811" i="2"/>
  <c r="AG1811" i="2"/>
  <c r="AI1898" i="2"/>
  <c r="AG1898" i="2"/>
  <c r="AG1037" i="2"/>
  <c r="AG1043" i="2"/>
  <c r="AG1044" i="2"/>
  <c r="AG1143" i="2"/>
  <c r="AG1358" i="2"/>
  <c r="AG1384" i="2"/>
  <c r="AI1408" i="2"/>
  <c r="AG1408" i="2"/>
  <c r="AG1416" i="2"/>
  <c r="AI1416" i="2"/>
  <c r="AI1496" i="2"/>
  <c r="AG1496" i="2"/>
  <c r="AI1564" i="2"/>
  <c r="AG1564" i="2"/>
  <c r="AI1571" i="2"/>
  <c r="AG1571" i="2"/>
  <c r="AI1612" i="2"/>
  <c r="AG1612" i="2"/>
  <c r="AI1618" i="2"/>
  <c r="AG1618" i="2"/>
  <c r="AI1707" i="2"/>
  <c r="AG1707" i="2"/>
  <c r="AI1743" i="2"/>
  <c r="AG1743" i="2"/>
  <c r="AG1828" i="2"/>
  <c r="AI1828" i="2"/>
  <c r="AG848" i="2"/>
  <c r="AG858" i="2"/>
  <c r="AG866" i="2"/>
  <c r="AG885" i="2"/>
  <c r="AG894" i="2"/>
  <c r="AG902" i="2"/>
  <c r="AG909" i="2"/>
  <c r="AI948" i="2"/>
  <c r="AG978" i="2"/>
  <c r="AG1000" i="2"/>
  <c r="AG1006" i="2"/>
  <c r="AG1012" i="2"/>
  <c r="AG1027" i="2"/>
  <c r="AG1028" i="2"/>
  <c r="AG1035" i="2"/>
  <c r="AG1036" i="2"/>
  <c r="AG1042" i="2"/>
  <c r="AG1064" i="2"/>
  <c r="AG1078" i="2"/>
  <c r="AG1086" i="2"/>
  <c r="AG1094" i="2"/>
  <c r="AG1112" i="2"/>
  <c r="AG1122" i="2"/>
  <c r="AG1123" i="2"/>
  <c r="AG1131" i="2"/>
  <c r="AI1137" i="2"/>
  <c r="AG1142" i="2"/>
  <c r="AG1146" i="2"/>
  <c r="AG1150" i="2"/>
  <c r="AG1154" i="2"/>
  <c r="AG1158" i="2"/>
  <c r="AG1280" i="2"/>
  <c r="AG1297" i="2"/>
  <c r="AG1303" i="2"/>
  <c r="AG1311" i="2"/>
  <c r="AG1319" i="2"/>
  <c r="AG1344" i="2"/>
  <c r="AG1357" i="2"/>
  <c r="AG1370" i="2"/>
  <c r="AG1376" i="2"/>
  <c r="AG1383" i="2"/>
  <c r="AI1402" i="2"/>
  <c r="AI1411" i="2"/>
  <c r="AG1411" i="2"/>
  <c r="AI1452" i="2"/>
  <c r="AG1452" i="2"/>
  <c r="AI1668" i="2"/>
  <c r="AG1668" i="2"/>
  <c r="AI1780" i="2"/>
  <c r="AG1780" i="2"/>
  <c r="AI1788" i="2"/>
  <c r="AG1788" i="2"/>
  <c r="AI1797" i="2"/>
  <c r="AG1797" i="2"/>
  <c r="AI1819" i="2"/>
  <c r="AG1819" i="2"/>
  <c r="AI1849" i="2"/>
  <c r="AG1849" i="2"/>
  <c r="AG820" i="2"/>
  <c r="AG834" i="2"/>
  <c r="AG840" i="2"/>
  <c r="AG846" i="2"/>
  <c r="AG847" i="2"/>
  <c r="AG855" i="2"/>
  <c r="AG856" i="2"/>
  <c r="AG857" i="2"/>
  <c r="AG865" i="2"/>
  <c r="AG884" i="2"/>
  <c r="AG893" i="2"/>
  <c r="AG901" i="2"/>
  <c r="AG908" i="2"/>
  <c r="AG924" i="2"/>
  <c r="AG960" i="2"/>
  <c r="AG966" i="2"/>
  <c r="AG972" i="2"/>
  <c r="AG1019" i="2"/>
  <c r="AG1063" i="2"/>
  <c r="AG1069" i="2"/>
  <c r="AG1076" i="2"/>
  <c r="AG1077" i="2"/>
  <c r="AG1093" i="2"/>
  <c r="AG1107" i="2"/>
  <c r="AG1111" i="2"/>
  <c r="AG1119" i="2"/>
  <c r="AG1121" i="2"/>
  <c r="AG1130" i="2"/>
  <c r="AG1172" i="2"/>
  <c r="AG1178" i="2"/>
  <c r="AG1181" i="2"/>
  <c r="AG1189" i="2"/>
  <c r="AG1190" i="2"/>
  <c r="AI1218" i="2"/>
  <c r="AG1234" i="2"/>
  <c r="AG1284" i="2"/>
  <c r="AG1288" i="2"/>
  <c r="AI1392" i="2"/>
  <c r="AG1392" i="2"/>
  <c r="AI1512" i="2"/>
  <c r="AG1512" i="2"/>
  <c r="AI1563" i="2"/>
  <c r="AG1563" i="2"/>
  <c r="AI1584" i="2"/>
  <c r="AG1584" i="2"/>
  <c r="AI1611" i="2"/>
  <c r="AG1611" i="2"/>
  <c r="AI1647" i="2"/>
  <c r="AG1647" i="2"/>
  <c r="AI1706" i="2"/>
  <c r="AG1706" i="2"/>
  <c r="AI1720" i="2"/>
  <c r="AG1720" i="2"/>
  <c r="AI1734" i="2"/>
  <c r="AG1734" i="2"/>
  <c r="AI1807" i="2"/>
  <c r="AG1807" i="2"/>
  <c r="AG839" i="2"/>
  <c r="AG854" i="2"/>
  <c r="AG873" i="2"/>
  <c r="AG892" i="2"/>
  <c r="AG900" i="2"/>
  <c r="AG914" i="2"/>
  <c r="AG922" i="2"/>
  <c r="AG928" i="2"/>
  <c r="AI940" i="2"/>
  <c r="AG954" i="2"/>
  <c r="AG982" i="2"/>
  <c r="AG1004" i="2"/>
  <c r="AG1018" i="2"/>
  <c r="AG1020" i="2"/>
  <c r="AG1062" i="2"/>
  <c r="AG1068" i="2"/>
  <c r="AG1075" i="2"/>
  <c r="AG1084" i="2"/>
  <c r="AG1092" i="2"/>
  <c r="AG1100" i="2"/>
  <c r="AG1101" i="2"/>
  <c r="AG1105" i="2"/>
  <c r="AG1106" i="2"/>
  <c r="AG1108" i="2"/>
  <c r="AG1109" i="2"/>
  <c r="AG1110" i="2"/>
  <c r="AG1118" i="2"/>
  <c r="AG1120" i="2"/>
  <c r="AG1129" i="2"/>
  <c r="AI1145" i="2"/>
  <c r="AG1188" i="2"/>
  <c r="AG1202" i="2"/>
  <c r="AI1208" i="2"/>
  <c r="AG1217" i="2"/>
  <c r="AI1225" i="2"/>
  <c r="AI1233" i="2"/>
  <c r="AG1246" i="2"/>
  <c r="AG1250" i="2"/>
  <c r="AG1254" i="2"/>
  <c r="AG1258" i="2"/>
  <c r="AG1262" i="2"/>
  <c r="AG1301" i="2"/>
  <c r="AG1309" i="2"/>
  <c r="AG1317" i="2"/>
  <c r="AG1325" i="2"/>
  <c r="AG1332" i="2"/>
  <c r="AG1349" i="2"/>
  <c r="AG1362" i="2"/>
  <c r="AG1382" i="2"/>
  <c r="AI1424" i="2"/>
  <c r="AI1511" i="2"/>
  <c r="AG1511" i="2"/>
  <c r="AI1552" i="2"/>
  <c r="AG1552" i="2"/>
  <c r="AG1636" i="2"/>
  <c r="AI1636" i="2"/>
  <c r="AG881" i="2"/>
  <c r="AG913" i="2"/>
  <c r="AG921" i="2"/>
  <c r="AI932" i="2"/>
  <c r="AI1400" i="2"/>
  <c r="AG1400" i="2"/>
  <c r="AI1414" i="2"/>
  <c r="AG1414" i="2"/>
  <c r="AI1598" i="2"/>
  <c r="AG1598" i="2"/>
  <c r="AI1624" i="2"/>
  <c r="AG1624" i="2"/>
  <c r="AI1653" i="2"/>
  <c r="AG1653" i="2"/>
  <c r="AI1705" i="2"/>
  <c r="AG1705" i="2"/>
  <c r="AI1719" i="2"/>
  <c r="AG1719" i="2"/>
  <c r="AI1733" i="2"/>
  <c r="AG1733" i="2"/>
  <c r="AI1752" i="2"/>
  <c r="AG1752" i="2"/>
  <c r="AI1815" i="2"/>
  <c r="AG1815" i="2"/>
  <c r="AG1957" i="2"/>
  <c r="AI1957" i="2"/>
  <c r="AI1970" i="2"/>
  <c r="AG1970" i="2"/>
  <c r="AI2092" i="2"/>
  <c r="AG2092" i="2"/>
  <c r="AI2132" i="2"/>
  <c r="AG2132" i="2"/>
  <c r="AI1884" i="2"/>
  <c r="AG1884" i="2"/>
  <c r="AI1916" i="2"/>
  <c r="AG1916" i="2"/>
  <c r="AI1925" i="2"/>
  <c r="AG1925" i="2"/>
  <c r="AG1976" i="2"/>
  <c r="AI2159" i="2"/>
  <c r="AG2159" i="2"/>
  <c r="AG1827" i="2"/>
  <c r="AG1837" i="2"/>
  <c r="AI1930" i="2"/>
  <c r="AG1930" i="2"/>
  <c r="AI1940" i="2"/>
  <c r="AG1950" i="2"/>
  <c r="AG1992" i="2"/>
  <c r="AI2008" i="2"/>
  <c r="AG2008" i="2"/>
  <c r="AI2064" i="2"/>
  <c r="AG2064" i="2"/>
  <c r="AI2091" i="2"/>
  <c r="AG2091" i="2"/>
  <c r="AI2109" i="2"/>
  <c r="AG2109" i="2"/>
  <c r="AG2217" i="2"/>
  <c r="AI2217" i="2"/>
  <c r="AG1504" i="2"/>
  <c r="AG1516" i="2"/>
  <c r="AG1528" i="2"/>
  <c r="AG1536" i="2"/>
  <c r="AI1551" i="2"/>
  <c r="AG1582" i="2"/>
  <c r="AG1590" i="2"/>
  <c r="AG1603" i="2"/>
  <c r="AG1604" i="2"/>
  <c r="AG1622" i="2"/>
  <c r="AG1631" i="2"/>
  <c r="AI1632" i="2"/>
  <c r="AG1634" i="2"/>
  <c r="AG1657" i="2"/>
  <c r="AG1663" i="2"/>
  <c r="AG1665" i="2"/>
  <c r="AG1682" i="2"/>
  <c r="AG1692" i="2"/>
  <c r="AG1693" i="2"/>
  <c r="AG1694" i="2"/>
  <c r="AG1703" i="2"/>
  <c r="AG1714" i="2"/>
  <c r="AG1717" i="2"/>
  <c r="AG1729" i="2"/>
  <c r="AG1740" i="2"/>
  <c r="AG1750" i="2"/>
  <c r="AG1757" i="2"/>
  <c r="AG1763" i="2"/>
  <c r="AG1786" i="2"/>
  <c r="AG1831" i="2"/>
  <c r="AG1836" i="2"/>
  <c r="AG1866" i="2"/>
  <c r="AG1870" i="2"/>
  <c r="AG1878" i="2"/>
  <c r="AG1892" i="2"/>
  <c r="AI2116" i="2"/>
  <c r="AG2116" i="2"/>
  <c r="AI2138" i="2"/>
  <c r="AG2138" i="2"/>
  <c r="AI2146" i="2"/>
  <c r="AG2146" i="2"/>
  <c r="AI2154" i="2"/>
  <c r="AG2154" i="2"/>
  <c r="AI1542" i="2"/>
  <c r="AG1575" i="2"/>
  <c r="AG1576" i="2"/>
  <c r="AG1602" i="2"/>
  <c r="AG1615" i="2"/>
  <c r="AG1616" i="2"/>
  <c r="AG1639" i="2"/>
  <c r="AI1640" i="2"/>
  <c r="AG1645" i="2"/>
  <c r="AG1651" i="2"/>
  <c r="AG1672" i="2"/>
  <c r="AG1673" i="2"/>
  <c r="AG1681" i="2"/>
  <c r="AG1690" i="2"/>
  <c r="AG1691" i="2"/>
  <c r="AG1702" i="2"/>
  <c r="AG1713" i="2"/>
  <c r="AG1728" i="2"/>
  <c r="AG1739" i="2"/>
  <c r="AG1748" i="2"/>
  <c r="AG1749" i="2"/>
  <c r="AG1756" i="2"/>
  <c r="AG1767" i="2"/>
  <c r="AI1785" i="2"/>
  <c r="AI1826" i="2"/>
  <c r="AI1841" i="2"/>
  <c r="AG1874" i="2"/>
  <c r="AG1923" i="2"/>
  <c r="AG1933" i="2"/>
  <c r="AI1978" i="2"/>
  <c r="AG1978" i="2"/>
  <c r="AI2063" i="2"/>
  <c r="AG2063" i="2"/>
  <c r="AI2099" i="2"/>
  <c r="AG2099" i="2"/>
  <c r="AI2191" i="2"/>
  <c r="AG2191" i="2"/>
  <c r="AG1438" i="2"/>
  <c r="AG1493" i="2"/>
  <c r="AG1500" i="2"/>
  <c r="AG1501" i="2"/>
  <c r="AG1502" i="2"/>
  <c r="AG1508" i="2"/>
  <c r="AI1546" i="2"/>
  <c r="AI1550" i="2"/>
  <c r="AG1554" i="2"/>
  <c r="AG1567" i="2"/>
  <c r="AG1574" i="2"/>
  <c r="AG1589" i="2"/>
  <c r="AG1595" i="2"/>
  <c r="AG1596" i="2"/>
  <c r="AG1614" i="2"/>
  <c r="AG1630" i="2"/>
  <c r="AG1726" i="2"/>
  <c r="AG1830" i="2"/>
  <c r="AI1830" i="2"/>
  <c r="AI1900" i="2"/>
  <c r="AG1900" i="2"/>
  <c r="AI1986" i="2"/>
  <c r="AG1986" i="2"/>
  <c r="AI1994" i="2"/>
  <c r="AG1994" i="2"/>
  <c r="AI2126" i="2"/>
  <c r="AG2126" i="2"/>
  <c r="AI2153" i="2"/>
  <c r="AG2153" i="2"/>
  <c r="AG2203" i="2"/>
  <c r="AI2203" i="2"/>
  <c r="AI2229" i="2"/>
  <c r="AG2229" i="2"/>
  <c r="AG1399" i="2"/>
  <c r="AG1407" i="2"/>
  <c r="AI1418" i="2"/>
  <c r="AG1442" i="2"/>
  <c r="AG1446" i="2"/>
  <c r="AG1480" i="2"/>
  <c r="AG1484" i="2"/>
  <c r="AG1488" i="2"/>
  <c r="AG1492" i="2"/>
  <c r="AG1499" i="2"/>
  <c r="AG1514" i="2"/>
  <c r="AG1526" i="2"/>
  <c r="AG1534" i="2"/>
  <c r="AG1559" i="2"/>
  <c r="AG1560" i="2"/>
  <c r="AG1566" i="2"/>
  <c r="AG1568" i="2"/>
  <c r="AG1587" i="2"/>
  <c r="AG1588" i="2"/>
  <c r="AG1643" i="2"/>
  <c r="AG1649" i="2"/>
  <c r="AG1655" i="2"/>
  <c r="AG1678" i="2"/>
  <c r="AG1679" i="2"/>
  <c r="AG1688" i="2"/>
  <c r="AG1700" i="2"/>
  <c r="AG1711" i="2"/>
  <c r="AG1725" i="2"/>
  <c r="AG1737" i="2"/>
  <c r="AG1746" i="2"/>
  <c r="AG1771" i="2"/>
  <c r="AI1783" i="2"/>
  <c r="AG1793" i="2"/>
  <c r="AG1794" i="2"/>
  <c r="AG1825" i="2"/>
  <c r="AG1839" i="2"/>
  <c r="AG1846" i="2"/>
  <c r="AG1854" i="2"/>
  <c r="AI1922" i="2"/>
  <c r="AG1922" i="2"/>
  <c r="AG1927" i="2"/>
  <c r="AG1928" i="2"/>
  <c r="AI1932" i="2"/>
  <c r="AI1937" i="2"/>
  <c r="AG1937" i="2"/>
  <c r="AI1965" i="2"/>
  <c r="AI1754" i="2"/>
  <c r="AG1799" i="2"/>
  <c r="AG1890" i="2"/>
  <c r="AI2050" i="2"/>
  <c r="AG2050" i="2"/>
  <c r="AG2264" i="2"/>
  <c r="AG2271" i="2"/>
  <c r="AG2272" i="2"/>
  <c r="AG2274" i="2"/>
  <c r="AI2275" i="2"/>
  <c r="AI2276" i="2"/>
  <c r="AG2282" i="2"/>
  <c r="AI2296" i="2"/>
  <c r="AG2305" i="2"/>
  <c r="AG2306" i="2"/>
  <c r="AG2307" i="2"/>
  <c r="AI2308" i="2"/>
  <c r="AG2315" i="2"/>
  <c r="AI2316" i="2"/>
  <c r="AG2325" i="2"/>
  <c r="AG2334" i="2"/>
  <c r="AG2342" i="2"/>
  <c r="AG2350" i="2"/>
  <c r="AG2358" i="2"/>
  <c r="AG2333" i="2"/>
  <c r="AG2341" i="2"/>
  <c r="AG2349" i="2"/>
  <c r="AG2357" i="2"/>
  <c r="AG2365" i="2"/>
  <c r="AG2002" i="2"/>
  <c r="AI2020" i="2"/>
  <c r="AG2038" i="2"/>
  <c r="AG2043" i="2"/>
  <c r="AI2044" i="2"/>
  <c r="AG2055" i="2"/>
  <c r="AG2056" i="2"/>
  <c r="AG2062" i="2"/>
  <c r="AG2075" i="2"/>
  <c r="AG2076" i="2"/>
  <c r="AG2090" i="2"/>
  <c r="AG2098" i="2"/>
  <c r="AG2108" i="2"/>
  <c r="AG2115" i="2"/>
  <c r="AG2131" i="2"/>
  <c r="AG2137" i="2"/>
  <c r="AG2145" i="2"/>
  <c r="AG2163" i="2"/>
  <c r="AI2164" i="2"/>
  <c r="AG2173" i="2"/>
  <c r="AI2195" i="2"/>
  <c r="AG2202" i="2"/>
  <c r="AG2208" i="2"/>
  <c r="AI2209" i="2"/>
  <c r="AI2215" i="2"/>
  <c r="AG2216" i="2"/>
  <c r="AG2222" i="2"/>
  <c r="AG2228" i="2"/>
  <c r="AG2242" i="2"/>
  <c r="AG2246" i="2"/>
  <c r="AI2288" i="2"/>
  <c r="AG2293" i="2"/>
  <c r="AG2323" i="2"/>
  <c r="AG2332" i="2"/>
  <c r="AG2340" i="2"/>
  <c r="AG2348" i="2"/>
  <c r="AG2356" i="2"/>
  <c r="AG2364" i="2"/>
  <c r="AG2372" i="2"/>
  <c r="AG2376" i="2"/>
  <c r="AI1968" i="2"/>
  <c r="AI2024" i="2"/>
  <c r="AI2042" i="2"/>
  <c r="AG2049" i="2"/>
  <c r="AG2279" i="2"/>
  <c r="AG2322" i="2"/>
  <c r="AG2331" i="2"/>
  <c r="AG2339" i="2"/>
  <c r="AG2347" i="2"/>
  <c r="AG2355" i="2"/>
  <c r="AG2363" i="2"/>
  <c r="AG2371" i="2"/>
  <c r="AG2179" i="2"/>
  <c r="AI2201" i="2"/>
  <c r="AI2207" i="2"/>
  <c r="AI2221" i="2"/>
  <c r="AG2261" i="2"/>
  <c r="AG2370" i="2"/>
  <c r="AI2375" i="2"/>
  <c r="AG2010" i="2"/>
  <c r="AG2022" i="2"/>
  <c r="AG2058" i="2"/>
  <c r="AG2087" i="2"/>
  <c r="AG2088" i="2"/>
  <c r="AG2102" i="2"/>
  <c r="AG2103" i="2"/>
  <c r="AG2112" i="2"/>
  <c r="AG2123" i="2"/>
  <c r="AG2141" i="2"/>
  <c r="AG2149" i="2"/>
  <c r="AG2171" i="2"/>
  <c r="AI2176" i="2"/>
  <c r="AG2183" i="2"/>
  <c r="AG2198" i="2"/>
  <c r="AI2219" i="2"/>
  <c r="AG2226" i="2"/>
  <c r="AI2235" i="2"/>
  <c r="AG2240" i="2"/>
  <c r="AG2244" i="2"/>
  <c r="AG2248" i="2"/>
  <c r="AG2258" i="2"/>
  <c r="AG2266" i="2"/>
  <c r="AG2284" i="2"/>
  <c r="AG2290" i="2"/>
  <c r="AG2297" i="2"/>
  <c r="AG2298" i="2"/>
  <c r="AG2299" i="2"/>
  <c r="AG2309" i="2"/>
  <c r="AG2317" i="2"/>
  <c r="AG2328" i="2"/>
  <c r="AG2336" i="2"/>
  <c r="AG2344" i="2"/>
  <c r="AG2352" i="2"/>
  <c r="AG2360" i="2"/>
  <c r="AG2368" i="2"/>
  <c r="AG2374" i="2"/>
  <c r="AG1947" i="2"/>
  <c r="AG1955" i="2"/>
  <c r="AG1959" i="2"/>
  <c r="AI1973" i="2"/>
  <c r="AG2046" i="2"/>
  <c r="AI2170" i="2"/>
  <c r="AG2175" i="2"/>
  <c r="AI2188" i="2"/>
  <c r="AI2205" i="2"/>
  <c r="AI2211" i="2"/>
  <c r="AG2225" i="2"/>
  <c r="AI2283" i="2"/>
  <c r="AK2063" i="2"/>
  <c r="AK1303" i="2"/>
  <c r="AK954" i="2"/>
  <c r="AK936" i="2"/>
  <c r="AK900" i="2"/>
  <c r="AK953" i="2"/>
  <c r="AK805" i="2"/>
  <c r="AK370" i="2"/>
  <c r="AK48" i="2"/>
  <c r="AK44" i="2"/>
  <c r="AK69" i="2"/>
  <c r="AK54" i="2"/>
  <c r="AK61" i="2"/>
  <c r="AK12" i="2"/>
  <c r="AK10" i="2"/>
  <c r="AL156" i="2"/>
  <c r="AM156" i="2"/>
  <c r="AL129" i="2"/>
  <c r="AM129" i="2"/>
  <c r="AL133" i="2"/>
  <c r="AM133" i="2"/>
  <c r="AL214" i="2"/>
  <c r="AM214" i="2"/>
  <c r="AK956" i="2"/>
  <c r="AK27" i="2"/>
  <c r="AM55" i="2"/>
  <c r="AL55" i="2"/>
  <c r="AK2180" i="2"/>
  <c r="AK2176" i="2"/>
  <c r="AK2168" i="2"/>
  <c r="AK2220" i="2"/>
  <c r="AK2204" i="2"/>
  <c r="AK2170" i="2"/>
  <c r="AK2203" i="2"/>
  <c r="AK2169" i="2"/>
  <c r="AK2127" i="2"/>
  <c r="AK2136" i="2"/>
  <c r="AK1992" i="2"/>
  <c r="AK1958" i="2"/>
  <c r="AK1960" i="2"/>
  <c r="AK1899" i="2"/>
  <c r="AK1861" i="2"/>
  <c r="AK1783" i="2"/>
  <c r="AK1747" i="2"/>
  <c r="AK1702" i="2"/>
  <c r="AK1614" i="2"/>
  <c r="AK1701" i="2"/>
  <c r="AK1657" i="2"/>
  <c r="AK1643" i="2"/>
  <c r="AK1700" i="2"/>
  <c r="AK1604" i="2"/>
  <c r="AK1404" i="2"/>
  <c r="AK1392" i="2"/>
  <c r="AK1409" i="2"/>
  <c r="AK1398" i="2"/>
  <c r="AK1366" i="2"/>
  <c r="AK1393" i="2"/>
  <c r="AK1341" i="2"/>
  <c r="AK1321" i="2"/>
  <c r="AK1319" i="2"/>
  <c r="AK1317" i="2"/>
  <c r="AK1305" i="2"/>
  <c r="AK1397" i="2"/>
  <c r="AK1332" i="2"/>
  <c r="AK1403" i="2"/>
  <c r="AK1363" i="2"/>
  <c r="AK1335" i="2"/>
  <c r="AK1320" i="2"/>
  <c r="AK1318" i="2"/>
  <c r="AK1306" i="2"/>
  <c r="AK1304" i="2"/>
  <c r="AK1329" i="2"/>
  <c r="AK1208" i="2"/>
  <c r="AK1371" i="2"/>
  <c r="AK1215" i="2"/>
  <c r="AK1060" i="2"/>
  <c r="AK1044" i="2"/>
  <c r="AK1040" i="2"/>
  <c r="AK1209" i="2"/>
  <c r="AK1037" i="2"/>
  <c r="AK1029" i="2"/>
  <c r="AK711" i="2"/>
  <c r="AK714" i="2"/>
  <c r="AK705" i="2"/>
  <c r="AK334" i="2"/>
  <c r="AK335" i="2"/>
  <c r="AK243" i="2"/>
  <c r="AK239" i="2"/>
  <c r="AK300" i="2"/>
  <c r="AK256" i="2"/>
  <c r="AK88" i="2"/>
  <c r="AK80" i="2"/>
  <c r="AK220" i="2"/>
  <c r="AK138" i="2"/>
  <c r="AK143" i="2"/>
  <c r="AK86" i="2"/>
  <c r="AK218" i="2"/>
  <c r="AK83" i="2"/>
  <c r="AK142" i="2"/>
  <c r="AK217" i="2"/>
  <c r="AK147" i="2"/>
  <c r="AK2196" i="2"/>
  <c r="AK2113" i="2"/>
  <c r="AK1766" i="2"/>
  <c r="AK1736" i="2"/>
  <c r="AK1680" i="2"/>
  <c r="AK1553" i="2"/>
  <c r="AK1092" i="2"/>
  <c r="AK1159" i="2"/>
  <c r="AK1107" i="2"/>
  <c r="AK279" i="2"/>
  <c r="AK113" i="2"/>
  <c r="AL123" i="2"/>
  <c r="AM123" i="2"/>
  <c r="AK2311" i="2"/>
  <c r="AK2307" i="2"/>
  <c r="AK2303" i="2"/>
  <c r="AK2300" i="2"/>
  <c r="AK2334" i="2"/>
  <c r="AK2322" i="2"/>
  <c r="AK2297" i="2"/>
  <c r="AK2302" i="2"/>
  <c r="AK2321" i="2"/>
  <c r="AK2313" i="2"/>
  <c r="AK2316" i="2"/>
  <c r="AK2301" i="2"/>
  <c r="AK1111" i="2"/>
  <c r="AK926" i="2"/>
  <c r="AK859" i="2"/>
  <c r="AK401" i="2"/>
  <c r="AK180" i="2"/>
  <c r="AK9" i="2"/>
  <c r="AK179" i="2"/>
  <c r="AK14" i="2"/>
  <c r="AK101" i="2"/>
  <c r="AM67" i="2"/>
  <c r="AL67" i="2"/>
  <c r="AK427" i="2"/>
  <c r="AK99" i="2"/>
  <c r="AM128" i="2"/>
  <c r="AL128" i="2"/>
  <c r="AL160" i="2"/>
  <c r="AM160" i="2"/>
  <c r="AK2348" i="2"/>
  <c r="AK2344" i="2"/>
  <c r="AK2349" i="2"/>
  <c r="AK2350" i="2"/>
  <c r="AK2347" i="2"/>
  <c r="AK2293" i="2"/>
  <c r="AK2310" i="2"/>
  <c r="AK2329" i="2"/>
  <c r="AK2309" i="2"/>
  <c r="AK2294" i="2"/>
  <c r="AK2291" i="2"/>
  <c r="AK2262" i="2"/>
  <c r="AK2259" i="2"/>
  <c r="AK2304" i="2"/>
  <c r="AK2227" i="2"/>
  <c r="AK2263" i="2"/>
  <c r="AK2149" i="2"/>
  <c r="AK2145" i="2"/>
  <c r="AK2141" i="2"/>
  <c r="AK2137" i="2"/>
  <c r="AK2125" i="2"/>
  <c r="AK2150" i="2"/>
  <c r="AK2146" i="2"/>
  <c r="AK2138" i="2"/>
  <c r="AK2122" i="2"/>
  <c r="AK2151" i="2"/>
  <c r="AK2147" i="2"/>
  <c r="AK2143" i="2"/>
  <c r="AK2139" i="2"/>
  <c r="AK2123" i="2"/>
  <c r="AK2148" i="2"/>
  <c r="AK2144" i="2"/>
  <c r="AK2140" i="2"/>
  <c r="AK2124" i="2"/>
  <c r="AK2022" i="2"/>
  <c r="AK2100" i="2"/>
  <c r="AK2021" i="2"/>
  <c r="AK1866" i="2"/>
  <c r="AK1865" i="2"/>
  <c r="AK1823" i="2"/>
  <c r="AK1821" i="2"/>
  <c r="AK1868" i="2"/>
  <c r="AK1867" i="2"/>
  <c r="AK1864" i="2"/>
  <c r="AK1822" i="2"/>
  <c r="AK1710" i="2"/>
  <c r="AK1664" i="2"/>
  <c r="AK1528" i="2"/>
  <c r="AK1336" i="2"/>
  <c r="AK1485" i="2"/>
  <c r="AK1422" i="2"/>
  <c r="AK1420" i="2"/>
  <c r="AK1484" i="2"/>
  <c r="AK1480" i="2"/>
  <c r="AK1446" i="2"/>
  <c r="AK1337" i="2"/>
  <c r="AK1291" i="2"/>
  <c r="AK1289" i="2"/>
  <c r="AK1285" i="2"/>
  <c r="AK1245" i="2"/>
  <c r="AK1421" i="2"/>
  <c r="AK1235" i="2"/>
  <c r="AK1210" i="2"/>
  <c r="AK1327" i="2"/>
  <c r="AK1290" i="2"/>
  <c r="AK1288" i="2"/>
  <c r="AK1266" i="2"/>
  <c r="AK1234" i="2"/>
  <c r="AK1212" i="2"/>
  <c r="AK1211" i="2"/>
  <c r="AK1213" i="2"/>
  <c r="AK996" i="2"/>
  <c r="AK929" i="2"/>
  <c r="AK894" i="2"/>
  <c r="AK872" i="2"/>
  <c r="AK1075" i="2"/>
  <c r="AK650" i="2"/>
  <c r="AK626" i="2"/>
  <c r="AK827" i="2"/>
  <c r="AK797" i="2"/>
  <c r="AK845" i="2"/>
  <c r="AK725" i="2"/>
  <c r="AK708" i="2"/>
  <c r="AK692" i="2"/>
  <c r="AK828" i="2"/>
  <c r="AK826" i="2"/>
  <c r="AK824" i="2"/>
  <c r="AK778" i="2"/>
  <c r="AK776" i="2"/>
  <c r="AK738" i="2"/>
  <c r="AK558" i="2"/>
  <c r="AK546" i="2"/>
  <c r="AK502" i="2"/>
  <c r="AK707" i="2"/>
  <c r="AK691" i="2"/>
  <c r="AK600" i="2"/>
  <c r="AK586" i="2"/>
  <c r="AK559" i="2"/>
  <c r="AK555" i="2"/>
  <c r="AK535" i="2"/>
  <c r="AK503" i="2"/>
  <c r="AK556" i="2"/>
  <c r="AK508" i="2"/>
  <c r="AK504" i="2"/>
  <c r="AK500" i="2"/>
  <c r="AK748" i="2"/>
  <c r="AK726" i="2"/>
  <c r="AK557" i="2"/>
  <c r="AK509" i="2"/>
  <c r="AK482" i="2"/>
  <c r="AK505" i="2"/>
  <c r="AK501" i="2"/>
  <c r="AK356" i="2"/>
  <c r="AK222" i="2"/>
  <c r="AK479" i="2"/>
  <c r="AK375" i="2"/>
  <c r="AK367" i="2"/>
  <c r="AK461" i="2"/>
  <c r="AK396" i="2"/>
  <c r="AK377" i="2"/>
  <c r="AK481" i="2"/>
  <c r="AK355" i="2"/>
  <c r="AK424" i="2"/>
  <c r="AK376" i="2"/>
  <c r="AK345" i="2"/>
  <c r="AK212" i="2"/>
  <c r="AK176" i="2"/>
  <c r="AK211" i="2"/>
  <c r="AK224" i="2"/>
  <c r="AK223" i="2"/>
  <c r="AK210" i="2"/>
  <c r="AK15" i="2"/>
  <c r="AK2189" i="2"/>
  <c r="AK1561" i="2"/>
  <c r="AK1500" i="2"/>
  <c r="AK1444" i="2"/>
  <c r="AK1297" i="2"/>
  <c r="AK745" i="2"/>
  <c r="AK136" i="2"/>
  <c r="AK16" i="2"/>
  <c r="AK2057" i="2"/>
  <c r="AK1963" i="2"/>
  <c r="AK1825" i="2"/>
  <c r="AK1824" i="2"/>
  <c r="AK1810" i="2"/>
  <c r="AK1656" i="2"/>
  <c r="AK1482" i="2"/>
  <c r="AK1448" i="2"/>
  <c r="AK1267" i="2"/>
  <c r="AK1276" i="2"/>
  <c r="AK1132" i="2"/>
  <c r="AK992" i="2"/>
  <c r="AK980" i="2"/>
  <c r="AK999" i="2"/>
  <c r="AK993" i="2"/>
  <c r="AK991" i="2"/>
  <c r="AK981" i="2"/>
  <c r="AK967" i="2"/>
  <c r="AK92" i="2"/>
  <c r="AK105" i="2"/>
  <c r="AK93" i="2"/>
  <c r="AK29" i="2"/>
  <c r="AK94" i="2"/>
  <c r="AK90" i="2"/>
  <c r="AK78" i="2"/>
  <c r="AK95" i="2"/>
  <c r="AM25" i="2"/>
  <c r="AL25" i="2"/>
  <c r="AM98" i="2"/>
  <c r="AL98" i="2"/>
  <c r="AL115" i="2"/>
  <c r="AM115" i="2"/>
  <c r="AL117" i="2"/>
  <c r="AM117" i="2"/>
  <c r="AM126" i="2"/>
  <c r="AL126" i="2"/>
  <c r="AM130" i="2"/>
  <c r="AL130" i="2"/>
  <c r="AK2351" i="2"/>
  <c r="AK2335" i="2"/>
  <c r="AK2343" i="2"/>
  <c r="AK2340" i="2"/>
  <c r="AK2092" i="2"/>
  <c r="AK2094" i="2"/>
  <c r="AK2091" i="2"/>
  <c r="AK2088" i="2"/>
  <c r="AK2096" i="2"/>
  <c r="AK2093" i="2"/>
  <c r="AK2095" i="2"/>
  <c r="AK2017" i="2"/>
  <c r="AK1590" i="2"/>
  <c r="AK1531" i="2"/>
  <c r="AK1477" i="2"/>
  <c r="AK1513" i="2"/>
  <c r="AK1505" i="2"/>
  <c r="AK1261" i="2"/>
  <c r="AK1268" i="2"/>
  <c r="AK1183" i="2"/>
  <c r="AK1137" i="2"/>
  <c r="AK1073" i="2"/>
  <c r="AK1041" i="2"/>
  <c r="AK666" i="2"/>
  <c r="AK662" i="2"/>
  <c r="AK733" i="2"/>
  <c r="AK736" i="2"/>
  <c r="AK719" i="2"/>
  <c r="AK681" i="2"/>
  <c r="AK498" i="2"/>
  <c r="AK659" i="2"/>
  <c r="AK551" i="2"/>
  <c r="AK742" i="2"/>
  <c r="AK629" i="2"/>
  <c r="AK472" i="2"/>
  <c r="AK545" i="2"/>
  <c r="AK541" i="2"/>
  <c r="AK485" i="2"/>
  <c r="AK468" i="2"/>
  <c r="AK314" i="2"/>
  <c r="AK478" i="2"/>
  <c r="AK257" i="2"/>
  <c r="AK36" i="2"/>
  <c r="AK28" i="2"/>
  <c r="AK81" i="2"/>
  <c r="AK18" i="2"/>
  <c r="AK37" i="2"/>
  <c r="AK13" i="2"/>
  <c r="AK2372" i="2"/>
  <c r="AK2377" i="2"/>
  <c r="AK2290" i="2"/>
  <c r="AK2282" i="2"/>
  <c r="AK2278" i="2"/>
  <c r="AK2274" i="2"/>
  <c r="AK2283" i="2"/>
  <c r="AK2279" i="2"/>
  <c r="AK2275" i="2"/>
  <c r="AK2332" i="2"/>
  <c r="AK2284" i="2"/>
  <c r="AK2280" i="2"/>
  <c r="AK2241" i="2"/>
  <c r="AK2236" i="2"/>
  <c r="AK2269" i="2"/>
  <c r="AK2250" i="2"/>
  <c r="AK2242" i="2"/>
  <c r="AK2261" i="2"/>
  <c r="AK2255" i="2"/>
  <c r="AK2231" i="2"/>
  <c r="AK2228" i="2"/>
  <c r="AK2186" i="2"/>
  <c r="AK2234" i="2"/>
  <c r="AK2211" i="2"/>
  <c r="AK2194" i="2"/>
  <c r="AK2175" i="2"/>
  <c r="AK2308" i="2"/>
  <c r="AK2153" i="2"/>
  <c r="AK2117" i="2"/>
  <c r="AK2130" i="2"/>
  <c r="AK2118" i="2"/>
  <c r="AK2114" i="2"/>
  <c r="AK2110" i="2"/>
  <c r="AK2185" i="2"/>
  <c r="AK2131" i="2"/>
  <c r="AK2115" i="2"/>
  <c r="AK2171" i="2"/>
  <c r="AK2158" i="2"/>
  <c r="AK2152" i="2"/>
  <c r="AK2132" i="2"/>
  <c r="AK2128" i="2"/>
  <c r="AK2084" i="2"/>
  <c r="AK2102" i="2"/>
  <c r="AK2014" i="2"/>
  <c r="AK2048" i="2"/>
  <c r="AK2031" i="2"/>
  <c r="AK2015" i="2"/>
  <c r="AK2056" i="2"/>
  <c r="AK2053" i="2"/>
  <c r="AK2032" i="2"/>
  <c r="AK2024" i="2"/>
  <c r="AK2016" i="2"/>
  <c r="AK2012" i="2"/>
  <c r="AK2116" i="2"/>
  <c r="AK2104" i="2"/>
  <c r="AK2055" i="2"/>
  <c r="AK2025" i="2"/>
  <c r="AK1907" i="2"/>
  <c r="AK1903" i="2"/>
  <c r="AK1947" i="2"/>
  <c r="AK1845" i="2"/>
  <c r="AK1944" i="2"/>
  <c r="AK1769" i="2"/>
  <c r="AK1765" i="2"/>
  <c r="AK1745" i="2"/>
  <c r="AK1729" i="2"/>
  <c r="AK1721" i="2"/>
  <c r="AK1754" i="2"/>
  <c r="AK1743" i="2"/>
  <c r="AK1735" i="2"/>
  <c r="AK1768" i="2"/>
  <c r="AK1748" i="2"/>
  <c r="AK1728" i="2"/>
  <c r="AK1724" i="2"/>
  <c r="AK1690" i="2"/>
  <c r="AK1682" i="2"/>
  <c r="AK1622" i="2"/>
  <c r="AK1594" i="2"/>
  <c r="AK1586" i="2"/>
  <c r="AK1582" i="2"/>
  <c r="AK1705" i="2"/>
  <c r="AK1697" i="2"/>
  <c r="AK1685" i="2"/>
  <c r="AK1681" i="2"/>
  <c r="AK1655" i="2"/>
  <c r="AK1677" i="2"/>
  <c r="AK1630" i="2"/>
  <c r="AK1704" i="2"/>
  <c r="AK1692" i="2"/>
  <c r="AK1684" i="2"/>
  <c r="AK1620" i="2"/>
  <c r="AK1711" i="2"/>
  <c r="AK1666" i="2"/>
  <c r="AK1660" i="2"/>
  <c r="AK1654" i="2"/>
  <c r="AK1650" i="2"/>
  <c r="AK1587" i="2"/>
  <c r="AK1571" i="2"/>
  <c r="AK1563" i="2"/>
  <c r="AK1558" i="2"/>
  <c r="AK1556" i="2"/>
  <c r="AK1525" i="2"/>
  <c r="AK1593" i="2"/>
  <c r="AK1560" i="2"/>
  <c r="AK1549" i="2"/>
  <c r="AK1573" i="2"/>
  <c r="AK1565" i="2"/>
  <c r="AK1552" i="2"/>
  <c r="AK1546" i="2"/>
  <c r="AK1542" i="2"/>
  <c r="AK1581" i="2"/>
  <c r="AK1578" i="2"/>
  <c r="AK1570" i="2"/>
  <c r="AK1562" i="2"/>
  <c r="AK1567" i="2"/>
  <c r="AK1559" i="2"/>
  <c r="AK1550" i="2"/>
  <c r="AK1547" i="2"/>
  <c r="AK1543" i="2"/>
  <c r="AK1539" i="2"/>
  <c r="AK1535" i="2"/>
  <c r="AK1580" i="2"/>
  <c r="AK1572" i="2"/>
  <c r="AK1564" i="2"/>
  <c r="AK1595" i="2"/>
  <c r="AK1577" i="2"/>
  <c r="AK1569" i="2"/>
  <c r="AK1548" i="2"/>
  <c r="AK1544" i="2"/>
  <c r="AK1536" i="2"/>
  <c r="AK1508" i="2"/>
  <c r="AK1504" i="2"/>
  <c r="AK1583" i="2"/>
  <c r="AK1574" i="2"/>
  <c r="AK1551" i="2"/>
  <c r="AK1503" i="2"/>
  <c r="AK1432" i="2"/>
  <c r="AK1412" i="2"/>
  <c r="AK1384" i="2"/>
  <c r="AK1509" i="2"/>
  <c r="AK1487" i="2"/>
  <c r="AK1479" i="2"/>
  <c r="AK1473" i="2"/>
  <c r="AK1471" i="2"/>
  <c r="AK1469" i="2"/>
  <c r="AK1463" i="2"/>
  <c r="AK1461" i="2"/>
  <c r="AK1430" i="2"/>
  <c r="AK1413" i="2"/>
  <c r="AK1493" i="2"/>
  <c r="AK1428" i="2"/>
  <c r="AK1414" i="2"/>
  <c r="AK1410" i="2"/>
  <c r="AK1350" i="2"/>
  <c r="AK1474" i="2"/>
  <c r="AK1472" i="2"/>
  <c r="AK1470" i="2"/>
  <c r="AK1468" i="2"/>
  <c r="AK1458" i="2"/>
  <c r="AK1442" i="2"/>
  <c r="AK1438" i="2"/>
  <c r="AK1434" i="2"/>
  <c r="AK1307" i="2"/>
  <c r="AK1283" i="2"/>
  <c r="AK1277" i="2"/>
  <c r="AK1275" i="2"/>
  <c r="AK1273" i="2"/>
  <c r="AK1271" i="2"/>
  <c r="AK1263" i="2"/>
  <c r="AK1259" i="2"/>
  <c r="AK1218" i="2"/>
  <c r="AK1198" i="2"/>
  <c r="AK1182" i="2"/>
  <c r="AK1373" i="2"/>
  <c r="AK1359" i="2"/>
  <c r="AK1302" i="2"/>
  <c r="AK1300" i="2"/>
  <c r="AK1296" i="2"/>
  <c r="AK1284" i="2"/>
  <c r="AK1272" i="2"/>
  <c r="AK1260" i="2"/>
  <c r="AK1411" i="2"/>
  <c r="AK1389" i="2"/>
  <c r="AK1379" i="2"/>
  <c r="AK1429" i="2"/>
  <c r="AK1216" i="2"/>
  <c r="AK1200" i="2"/>
  <c r="AK1196" i="2"/>
  <c r="AK1192" i="2"/>
  <c r="AK1188" i="2"/>
  <c r="AK1184" i="2"/>
  <c r="AK1383" i="2"/>
  <c r="AK1229" i="2"/>
  <c r="AK1130" i="2"/>
  <c r="AK1114" i="2"/>
  <c r="AK1082" i="2"/>
  <c r="AK1078" i="2"/>
  <c r="AK1074" i="2"/>
  <c r="AK1066" i="2"/>
  <c r="AK1145" i="2"/>
  <c r="AK1179" i="2"/>
  <c r="AK1158" i="2"/>
  <c r="AK1152" i="2"/>
  <c r="AK1150" i="2"/>
  <c r="AK1148" i="2"/>
  <c r="AK1131" i="2"/>
  <c r="AK1201" i="2"/>
  <c r="AK1175" i="2"/>
  <c r="AK1146" i="2"/>
  <c r="AK1138" i="2"/>
  <c r="AK1124" i="2"/>
  <c r="AK1104" i="2"/>
  <c r="AK1072" i="2"/>
  <c r="AK1064" i="2"/>
  <c r="AK1056" i="2"/>
  <c r="AK1232" i="2"/>
  <c r="AK1189" i="2"/>
  <c r="AK1141" i="2"/>
  <c r="AK1228" i="2"/>
  <c r="AK1219" i="2"/>
  <c r="AK1177" i="2"/>
  <c r="AK1174" i="2"/>
  <c r="AK1169" i="2"/>
  <c r="AK1167" i="2"/>
  <c r="AK1165" i="2"/>
  <c r="AK1163" i="2"/>
  <c r="AK1157" i="2"/>
  <c r="AK1155" i="2"/>
  <c r="AK1151" i="2"/>
  <c r="AK1149" i="2"/>
  <c r="AK1136" i="2"/>
  <c r="AK1121" i="2"/>
  <c r="AK1203" i="2"/>
  <c r="AK1195" i="2"/>
  <c r="AK1171" i="2"/>
  <c r="AK1147" i="2"/>
  <c r="AK1023" i="2"/>
  <c r="AK1004" i="2"/>
  <c r="AK972" i="2"/>
  <c r="AK960" i="2"/>
  <c r="AK932" i="2"/>
  <c r="AK925" i="2"/>
  <c r="AK1057" i="2"/>
  <c r="AK1051" i="2"/>
  <c r="AK930" i="2"/>
  <c r="AK906" i="2"/>
  <c r="AK898" i="2"/>
  <c r="AK886" i="2"/>
  <c r="AK870" i="2"/>
  <c r="AK866" i="2"/>
  <c r="AK862" i="2"/>
  <c r="AK858" i="2"/>
  <c r="AK850" i="2"/>
  <c r="AK846" i="2"/>
  <c r="AK842" i="2"/>
  <c r="AK838" i="2"/>
  <c r="AK1022" i="2"/>
  <c r="AK1017" i="2"/>
  <c r="AK1015" i="2"/>
  <c r="AK1009" i="2"/>
  <c r="AK961" i="2"/>
  <c r="AK952" i="2"/>
  <c r="AK944" i="2"/>
  <c r="AK927" i="2"/>
  <c r="AK919" i="2"/>
  <c r="AK899" i="2"/>
  <c r="AK895" i="2"/>
  <c r="AK1069" i="2"/>
  <c r="AK1035" i="2"/>
  <c r="AK1032" i="2"/>
  <c r="AK955" i="2"/>
  <c r="AK931" i="2"/>
  <c r="AK1095" i="2"/>
  <c r="AK1021" i="2"/>
  <c r="AK942" i="2"/>
  <c r="AK928" i="2"/>
  <c r="AK860" i="2"/>
  <c r="AK852" i="2"/>
  <c r="AK844" i="2"/>
  <c r="AK840" i="2"/>
  <c r="AK1091" i="2"/>
  <c r="AK879" i="2"/>
  <c r="AK867" i="2"/>
  <c r="AK883" i="2"/>
  <c r="AK737" i="2"/>
  <c r="AK732" i="2"/>
  <c r="AK716" i="2"/>
  <c r="AK706" i="2"/>
  <c r="AK682" i="2"/>
  <c r="AK670" i="2"/>
  <c r="AK654" i="2"/>
  <c r="AK630" i="2"/>
  <c r="AK835" i="2"/>
  <c r="AK831" i="2"/>
  <c r="AK823" i="2"/>
  <c r="AK819" i="2"/>
  <c r="AK813" i="2"/>
  <c r="AK799" i="2"/>
  <c r="AK787" i="2"/>
  <c r="AK783" i="2"/>
  <c r="AK775" i="2"/>
  <c r="AK773" i="2"/>
  <c r="AK767" i="2"/>
  <c r="AK887" i="2"/>
  <c r="AK857" i="2"/>
  <c r="AK875" i="2"/>
  <c r="AK849" i="2"/>
  <c r="AK837" i="2"/>
  <c r="AK720" i="2"/>
  <c r="AK885" i="2"/>
  <c r="AK814" i="2"/>
  <c r="AK806" i="2"/>
  <c r="AK796" i="2"/>
  <c r="AK794" i="2"/>
  <c r="AK792" i="2"/>
  <c r="AK788" i="2"/>
  <c r="AK786" i="2"/>
  <c r="AK772" i="2"/>
  <c r="AK578" i="2"/>
  <c r="AK758" i="2"/>
  <c r="AK669" i="2"/>
  <c r="AK657" i="2"/>
  <c r="AK644" i="2"/>
  <c r="AK636" i="2"/>
  <c r="AK633" i="2"/>
  <c r="AK490" i="2"/>
  <c r="AK723" i="2"/>
  <c r="AK699" i="2"/>
  <c r="AK651" i="2"/>
  <c r="AK635" i="2"/>
  <c r="AK627" i="2"/>
  <c r="AK614" i="2"/>
  <c r="AK596" i="2"/>
  <c r="AK519" i="2"/>
  <c r="AK491" i="2"/>
  <c r="AK768" i="2"/>
  <c r="AK722" i="2"/>
  <c r="AK762" i="2"/>
  <c r="AK761" i="2"/>
  <c r="AK753" i="2"/>
  <c r="AK734" i="2"/>
  <c r="AK715" i="2"/>
  <c r="AK675" i="2"/>
  <c r="AK656" i="2"/>
  <c r="AK653" i="2"/>
  <c r="AK648" i="2"/>
  <c r="AK637" i="2"/>
  <c r="AK488" i="2"/>
  <c r="AK764" i="2"/>
  <c r="AK763" i="2"/>
  <c r="AK756" i="2"/>
  <c r="AK709" i="2"/>
  <c r="AK663" i="2"/>
  <c r="AK623" i="2"/>
  <c r="AK621" i="2"/>
  <c r="AK615" i="2"/>
  <c r="AK611" i="2"/>
  <c r="AK593" i="2"/>
  <c r="AK589" i="2"/>
  <c r="AK583" i="2"/>
  <c r="AK529" i="2"/>
  <c r="AK489" i="2"/>
  <c r="AK449" i="2"/>
  <c r="AK436" i="2"/>
  <c r="AK417" i="2"/>
  <c r="AK302" i="2"/>
  <c r="AK258" i="2"/>
  <c r="AK250" i="2"/>
  <c r="AK230" i="2"/>
  <c r="AK226" i="2"/>
  <c r="AK471" i="2"/>
  <c r="AK458" i="2"/>
  <c r="AK439" i="2"/>
  <c r="AK372" i="2"/>
  <c r="AK448" i="2"/>
  <c r="AK432" i="2"/>
  <c r="AK381" i="2"/>
  <c r="AK339" i="2"/>
  <c r="AK303" i="2"/>
  <c r="AK291" i="2"/>
  <c r="AK267" i="2"/>
  <c r="AK259" i="2"/>
  <c r="AK251" i="2"/>
  <c r="AK247" i="2"/>
  <c r="AK235" i="2"/>
  <c r="AK473" i="2"/>
  <c r="AK470" i="2"/>
  <c r="AK454" i="2"/>
  <c r="AK365" i="2"/>
  <c r="AK357" i="2"/>
  <c r="AK360" i="2"/>
  <c r="AK340" i="2"/>
  <c r="AK324" i="2"/>
  <c r="AK304" i="2"/>
  <c r="AK260" i="2"/>
  <c r="AK493" i="2"/>
  <c r="AK418" i="2"/>
  <c r="AK402" i="2"/>
  <c r="AK386" i="2"/>
  <c r="AK456" i="2"/>
  <c r="AK437" i="2"/>
  <c r="AK325" i="2"/>
  <c r="AK305" i="2"/>
  <c r="AK253" i="2"/>
  <c r="AK379" i="2"/>
  <c r="AK227" i="2"/>
  <c r="AK144" i="2"/>
  <c r="AK24" i="2"/>
  <c r="AK4" i="2"/>
  <c r="AK49" i="2"/>
  <c r="AK204" i="2"/>
  <c r="AK192" i="2"/>
  <c r="AK131" i="2"/>
  <c r="AK127" i="2"/>
  <c r="AK232" i="2"/>
  <c r="AK89" i="2"/>
  <c r="AK231" i="2"/>
  <c r="AK171" i="2"/>
  <c r="AK163" i="2"/>
  <c r="AK135" i="2"/>
  <c r="AK108" i="2"/>
  <c r="AK2" i="2"/>
  <c r="AK140" i="2"/>
  <c r="AK74" i="2"/>
  <c r="AK50" i="2"/>
  <c r="AK30" i="2"/>
  <c r="AK26" i="2"/>
  <c r="AK6" i="2"/>
  <c r="AK7" i="2"/>
  <c r="AK206" i="2"/>
  <c r="AK198" i="2"/>
  <c r="AK182" i="2"/>
  <c r="AK178" i="2"/>
  <c r="AK174" i="2"/>
  <c r="AK132" i="2"/>
  <c r="AK120" i="2"/>
  <c r="AK118" i="2"/>
  <c r="AK114" i="2"/>
  <c r="AK3" i="2"/>
  <c r="AK158" i="2"/>
  <c r="AK150" i="2"/>
  <c r="AK134" i="2"/>
  <c r="AK236" i="2"/>
  <c r="AK213" i="2"/>
  <c r="AK181" i="2"/>
  <c r="AK173" i="2"/>
  <c r="AK161" i="2"/>
  <c r="AK8" i="2"/>
  <c r="AK21" i="2"/>
  <c r="AK2356" i="2"/>
  <c r="AK2345" i="2"/>
  <c r="AK2328" i="2"/>
  <c r="AK2217" i="2"/>
  <c r="AK2081" i="2"/>
  <c r="AK2086" i="2"/>
  <c r="AK2043" i="2"/>
  <c r="AK2072" i="2"/>
  <c r="AK2051" i="2"/>
  <c r="AK2082" i="2"/>
  <c r="AK2071" i="2"/>
  <c r="AK2041" i="2"/>
  <c r="AK1911" i="2"/>
  <c r="AK1939" i="2"/>
  <c r="AK1841" i="2"/>
  <c r="AK1920" i="2"/>
  <c r="AK1910" i="2"/>
  <c r="AK1906" i="2"/>
  <c r="AK1842" i="2"/>
  <c r="AK1840" i="2"/>
  <c r="AK1763" i="2"/>
  <c r="AK1598" i="2"/>
  <c r="AK1645" i="2"/>
  <c r="AK1533" i="2"/>
  <c r="AK1530" i="2"/>
  <c r="AK1368" i="2"/>
  <c r="AK1360" i="2"/>
  <c r="AK1457" i="2"/>
  <c r="AK1455" i="2"/>
  <c r="AK1453" i="2"/>
  <c r="AK1447" i="2"/>
  <c r="AK1443" i="2"/>
  <c r="AK1431" i="2"/>
  <c r="AK1456" i="2"/>
  <c r="AK1361" i="2"/>
  <c r="AK1328" i="2"/>
  <c r="AK1293" i="2"/>
  <c r="AK1287" i="2"/>
  <c r="AK1367" i="2"/>
  <c r="AK1294" i="2"/>
  <c r="AK1286" i="2"/>
  <c r="AK1274" i="2"/>
  <c r="AK1221" i="2"/>
  <c r="AK1135" i="2"/>
  <c r="AK1236" i="2"/>
  <c r="AK1088" i="2"/>
  <c r="AK1089" i="2"/>
  <c r="AK1002" i="2"/>
  <c r="AK998" i="2"/>
  <c r="AK984" i="2"/>
  <c r="AK976" i="2"/>
  <c r="AK974" i="2"/>
  <c r="AK970" i="2"/>
  <c r="AK1071" i="2"/>
  <c r="AK1027" i="2"/>
  <c r="AK997" i="2"/>
  <c r="AK989" i="2"/>
  <c r="AK983" i="2"/>
  <c r="AK977" i="2"/>
  <c r="AK975" i="2"/>
  <c r="AK965" i="2"/>
  <c r="AK1024" i="2"/>
  <c r="AK1026" i="2"/>
  <c r="AK779" i="2"/>
  <c r="AK506" i="2"/>
  <c r="AK751" i="2"/>
  <c r="AK584" i="2"/>
  <c r="AK547" i="2"/>
  <c r="AK507" i="2"/>
  <c r="AK735" i="2"/>
  <c r="AK548" i="2"/>
  <c r="AK647" i="2"/>
  <c r="AK286" i="2"/>
  <c r="AK410" i="2"/>
  <c r="AK394" i="2"/>
  <c r="AK464" i="2"/>
  <c r="AK362" i="2"/>
  <c r="AK354" i="2"/>
  <c r="AK435" i="2"/>
  <c r="AK463" i="2"/>
  <c r="AK371" i="2"/>
  <c r="AK440" i="2"/>
  <c r="AK285" i="2"/>
  <c r="AK462" i="2"/>
  <c r="AK353" i="2"/>
  <c r="AK5" i="2"/>
  <c r="AK17" i="2"/>
  <c r="AK11" i="2"/>
  <c r="AK103" i="2"/>
  <c r="AK202" i="2"/>
  <c r="AK106" i="2"/>
  <c r="AK177" i="2"/>
  <c r="AK155" i="2"/>
  <c r="AK104" i="2"/>
  <c r="AK869" i="2"/>
  <c r="AK770" i="2"/>
  <c r="AK23" i="2"/>
  <c r="AK1238" i="2"/>
  <c r="AK34" i="2"/>
  <c r="AK64" i="2"/>
  <c r="AK52" i="2"/>
  <c r="AK53" i="2"/>
  <c r="AL62" i="2"/>
  <c r="AM62" i="2"/>
  <c r="AK2361" i="2"/>
  <c r="AK2366" i="2"/>
  <c r="AK2354" i="2"/>
  <c r="AK2319" i="2"/>
  <c r="AK2330" i="2"/>
  <c r="AK2317" i="2"/>
  <c r="AK2312" i="2"/>
  <c r="AK1942" i="2"/>
  <c r="AK1941" i="2"/>
  <c r="AK1612" i="2"/>
  <c r="AK1187" i="2"/>
  <c r="AK938" i="2"/>
  <c r="AK949" i="2"/>
  <c r="AK945" i="2"/>
  <c r="AK769" i="2"/>
  <c r="AK652" i="2"/>
  <c r="AK465" i="2"/>
  <c r="AK385" i="2"/>
  <c r="AK298" i="2"/>
  <c r="AK467" i="2"/>
  <c r="AK348" i="2"/>
  <c r="AK447" i="2"/>
  <c r="AK469" i="2"/>
  <c r="AK65" i="2"/>
  <c r="AK2331" i="2"/>
  <c r="AK2323" i="2"/>
  <c r="AK2295" i="2"/>
  <c r="AK2326" i="2"/>
  <c r="AK2333" i="2"/>
  <c r="AK2325" i="2"/>
  <c r="AK2260" i="2"/>
  <c r="AK2257" i="2"/>
  <c r="AK2212" i="2"/>
  <c r="AK2111" i="2"/>
  <c r="AK2120" i="2"/>
  <c r="AK2074" i="2"/>
  <c r="AK1714" i="2"/>
  <c r="AK1641" i="2"/>
  <c r="AK1621" i="2"/>
  <c r="AK1518" i="2"/>
  <c r="AK1575" i="2"/>
  <c r="AK1589" i="2"/>
  <c r="AK1346" i="2"/>
  <c r="AK1186" i="2"/>
  <c r="AK1308" i="2"/>
  <c r="AK1197" i="2"/>
  <c r="AK1199" i="2"/>
  <c r="AK921" i="2"/>
  <c r="AK917" i="2"/>
  <c r="AK913" i="2"/>
  <c r="AK909" i="2"/>
  <c r="AK914" i="2"/>
  <c r="AK910" i="2"/>
  <c r="AK890" i="2"/>
  <c r="AK915" i="2"/>
  <c r="AK911" i="2"/>
  <c r="AK907" i="2"/>
  <c r="AK903" i="2"/>
  <c r="AK934" i="2"/>
  <c r="AK920" i="2"/>
  <c r="AK916" i="2"/>
  <c r="AK912" i="2"/>
  <c r="AK908" i="2"/>
  <c r="AK892" i="2"/>
  <c r="AK658" i="2"/>
  <c r="AK646" i="2"/>
  <c r="AK638" i="2"/>
  <c r="AK807" i="2"/>
  <c r="AK795" i="2"/>
  <c r="AK785" i="2"/>
  <c r="AK771" i="2"/>
  <c r="AK943" i="2"/>
  <c r="AK834" i="2"/>
  <c r="AK581" i="2"/>
  <c r="AK598" i="2"/>
  <c r="AK590" i="2"/>
  <c r="AK563" i="2"/>
  <c r="AK543" i="2"/>
  <c r="AK645" i="2"/>
  <c r="AK496" i="2"/>
  <c r="AK585" i="2"/>
  <c r="AK452" i="2"/>
  <c r="AK433" i="2"/>
  <c r="AK76" i="2"/>
  <c r="AK77" i="2"/>
  <c r="AK203" i="2"/>
  <c r="AK111" i="2"/>
  <c r="AK79" i="2"/>
  <c r="AK112" i="2"/>
  <c r="AM97" i="2"/>
  <c r="AL97" i="2"/>
  <c r="AL110" i="2"/>
  <c r="AM110" i="2"/>
  <c r="AL207" i="2"/>
  <c r="AM207" i="2"/>
  <c r="AL208" i="2"/>
  <c r="AM208" i="2"/>
  <c r="AK2296" i="2"/>
  <c r="AK2121" i="2"/>
  <c r="AK1325" i="2"/>
  <c r="AK833" i="2"/>
  <c r="AK266" i="2"/>
  <c r="AK22" i="2"/>
  <c r="AK109" i="2"/>
  <c r="AK75" i="2"/>
  <c r="AK33" i="2"/>
  <c r="AK290" i="2"/>
  <c r="AK96" i="2"/>
  <c r="AM116" i="2"/>
  <c r="AL116" i="2"/>
  <c r="AM154" i="2"/>
  <c r="AL154" i="2"/>
  <c r="AL233" i="2"/>
  <c r="AM233" i="2"/>
  <c r="AM38" i="2"/>
  <c r="AL38" i="2"/>
  <c r="AK57" i="2"/>
  <c r="AK41" i="2"/>
  <c r="AK45" i="2"/>
  <c r="AK73" i="2"/>
  <c r="AK59" i="2"/>
  <c r="AK43" i="2"/>
  <c r="AK71" i="2"/>
  <c r="AK47" i="2"/>
  <c r="AK39" i="2"/>
  <c r="AK1732" i="2"/>
  <c r="AK1230" i="2"/>
  <c r="AK1206" i="2"/>
  <c r="AK1202" i="2"/>
  <c r="AK1225" i="2"/>
  <c r="AK1226" i="2"/>
  <c r="AK1220" i="2"/>
  <c r="AK1204" i="2"/>
  <c r="AK1224" i="2"/>
  <c r="AK1223" i="2"/>
  <c r="AK1207" i="2"/>
  <c r="AK1217" i="2"/>
  <c r="AK1205" i="2"/>
  <c r="AK1227" i="2"/>
  <c r="AK743" i="2"/>
  <c r="AK19" i="2"/>
  <c r="AM20" i="2"/>
  <c r="AL20" i="2"/>
  <c r="AK2292" i="2"/>
  <c r="AK2235" i="2"/>
  <c r="AK1416" i="2"/>
  <c r="AK1419" i="2"/>
  <c r="AK429" i="2"/>
  <c r="AK32" i="2"/>
  <c r="AK188" i="2"/>
  <c r="AK1712" i="2"/>
  <c r="AK793" i="2"/>
  <c r="AK752" i="2"/>
  <c r="AK428" i="2"/>
  <c r="AK46" i="2"/>
  <c r="AM84" i="2"/>
  <c r="AL84" i="2"/>
  <c r="AL175" i="2"/>
  <c r="AM175" i="2"/>
  <c r="AL187" i="2"/>
  <c r="AM187" i="2"/>
  <c r="AL195" i="2"/>
  <c r="AM195" i="2"/>
  <c r="AL200" i="2"/>
  <c r="AM200" i="2"/>
  <c r="AL102" i="2"/>
  <c r="AM102" i="2"/>
  <c r="AL107" i="2"/>
  <c r="AM107" i="2"/>
  <c r="AL185" i="2"/>
  <c r="AM185" i="2"/>
  <c r="AL152" i="2"/>
  <c r="AM152" i="2"/>
  <c r="AL199" i="2"/>
  <c r="AM199" i="2"/>
  <c r="AL184" i="2"/>
  <c r="AM184" i="2"/>
  <c r="AM56" i="2"/>
  <c r="AL56" i="2"/>
  <c r="AK2188" i="2"/>
  <c r="AK2184" i="2"/>
  <c r="AK2164" i="2"/>
  <c r="AK2218" i="2"/>
  <c r="AK2202" i="2"/>
  <c r="AK2178" i="2"/>
  <c r="AK2174" i="2"/>
  <c r="AK2166" i="2"/>
  <c r="AK2219" i="2"/>
  <c r="AK2201" i="2"/>
  <c r="AK2183" i="2"/>
  <c r="AK2179" i="2"/>
  <c r="AK2173" i="2"/>
  <c r="AK2167" i="2"/>
  <c r="AK2163" i="2"/>
  <c r="AK2157" i="2"/>
  <c r="AK2142" i="2"/>
  <c r="AK2134" i="2"/>
  <c r="AK2135" i="2"/>
  <c r="AK2165" i="2"/>
  <c r="AK1959" i="2"/>
  <c r="AK1957" i="2"/>
  <c r="AK1860" i="2"/>
  <c r="AK1725" i="2"/>
  <c r="AK1746" i="2"/>
  <c r="AK1730" i="2"/>
  <c r="AK1726" i="2"/>
  <c r="AK1782" i="2"/>
  <c r="AK1642" i="2"/>
  <c r="AK1606" i="2"/>
  <c r="AK1615" i="2"/>
  <c r="AK1607" i="2"/>
  <c r="AK1603" i="2"/>
  <c r="AK1608" i="2"/>
  <c r="AK1699" i="2"/>
  <c r="AK1676" i="2"/>
  <c r="AK1613" i="2"/>
  <c r="AK1408" i="2"/>
  <c r="AK1400" i="2"/>
  <c r="AK1396" i="2"/>
  <c r="AK1376" i="2"/>
  <c r="AK1372" i="2"/>
  <c r="AK1364" i="2"/>
  <c r="AK1348" i="2"/>
  <c r="AK1344" i="2"/>
  <c r="AK1340" i="2"/>
  <c r="AK1402" i="2"/>
  <c r="AK1390" i="2"/>
  <c r="AK1378" i="2"/>
  <c r="AK1370" i="2"/>
  <c r="AK1362" i="2"/>
  <c r="AK1358" i="2"/>
  <c r="AK1354" i="2"/>
  <c r="AK1342" i="2"/>
  <c r="AK1334" i="2"/>
  <c r="AK1365" i="2"/>
  <c r="AK1357" i="2"/>
  <c r="AK1353" i="2"/>
  <c r="AK1333" i="2"/>
  <c r="AK1323" i="2"/>
  <c r="AK1315" i="2"/>
  <c r="AK1313" i="2"/>
  <c r="AK1311" i="2"/>
  <c r="AK1309" i="2"/>
  <c r="AK1369" i="2"/>
  <c r="AK1375" i="2"/>
  <c r="AK1214" i="2"/>
  <c r="AK1391" i="2"/>
  <c r="AK1347" i="2"/>
  <c r="AK1343" i="2"/>
  <c r="AK1339" i="2"/>
  <c r="AK1324" i="2"/>
  <c r="AK1322" i="2"/>
  <c r="AK1316" i="2"/>
  <c r="AK1314" i="2"/>
  <c r="AK1312" i="2"/>
  <c r="AK1310" i="2"/>
  <c r="AK1401" i="2"/>
  <c r="AK1395" i="2"/>
  <c r="AK1331" i="2"/>
  <c r="AK1407" i="2"/>
  <c r="AK1377" i="2"/>
  <c r="AK1036" i="2"/>
  <c r="AK1028" i="2"/>
  <c r="AK1025" i="2"/>
  <c r="AK1043" i="2"/>
  <c r="AK1039" i="2"/>
  <c r="AK713" i="2"/>
  <c r="AK710" i="2"/>
  <c r="AK717" i="2"/>
  <c r="AK704" i="2"/>
  <c r="AK820" i="2"/>
  <c r="AK330" i="2"/>
  <c r="AK242" i="2"/>
  <c r="AK238" i="2"/>
  <c r="AK331" i="2"/>
  <c r="AK299" i="2"/>
  <c r="AK255" i="2"/>
  <c r="AK332" i="2"/>
  <c r="AK240" i="2"/>
  <c r="AK337" i="2"/>
  <c r="AK333" i="2"/>
  <c r="AK313" i="2"/>
  <c r="AK245" i="2"/>
  <c r="AK241" i="2"/>
  <c r="AK216" i="2"/>
  <c r="AK141" i="2"/>
  <c r="AK146" i="2"/>
  <c r="AK85" i="2"/>
  <c r="AK219" i="2"/>
  <c r="AK215" i="2"/>
  <c r="AK82" i="2"/>
  <c r="AK145" i="2"/>
  <c r="AK137" i="2"/>
  <c r="AK87" i="2"/>
  <c r="AK139" i="2"/>
  <c r="AM100" i="2"/>
  <c r="AL100" i="2"/>
  <c r="AL151" i="2"/>
  <c r="AM151" i="2"/>
  <c r="AL166" i="2"/>
  <c r="AM166" i="2"/>
  <c r="AL168" i="2"/>
  <c r="AM168" i="2"/>
  <c r="AL229" i="2"/>
  <c r="AM229" i="2"/>
  <c r="AC2372" i="2"/>
  <c r="AD2372" i="2" s="1"/>
  <c r="AC2377" i="2"/>
  <c r="AD2377" i="2" s="1"/>
  <c r="AC2332" i="2"/>
  <c r="AD2332" i="2" s="1"/>
  <c r="AC2308" i="2"/>
  <c r="AD2308" i="2" s="1"/>
  <c r="AC2290" i="2"/>
  <c r="AD2290" i="2" s="1"/>
  <c r="AC2282" i="2"/>
  <c r="AD2282" i="2" s="1"/>
  <c r="AC2278" i="2"/>
  <c r="AD2278" i="2" s="1"/>
  <c r="AC2274" i="2"/>
  <c r="AD2274" i="2" s="1"/>
  <c r="AC2283" i="2"/>
  <c r="AD2283" i="2" s="1"/>
  <c r="AC2279" i="2"/>
  <c r="AD2279" i="2" s="1"/>
  <c r="AC2275" i="2"/>
  <c r="AD2275" i="2" s="1"/>
  <c r="AC2284" i="2"/>
  <c r="AD2284" i="2" s="1"/>
  <c r="AC2280" i="2"/>
  <c r="AD2280" i="2" s="1"/>
  <c r="AC2236" i="2"/>
  <c r="AD2236" i="2" s="1"/>
  <c r="AC2261" i="2"/>
  <c r="AD2261" i="2" s="1"/>
  <c r="AC2250" i="2"/>
  <c r="AD2250" i="2" s="1"/>
  <c r="AC2242" i="2"/>
  <c r="AD2242" i="2" s="1"/>
  <c r="AC2234" i="2"/>
  <c r="AD2234" i="2" s="1"/>
  <c r="AC2255" i="2"/>
  <c r="AD2255" i="2" s="1"/>
  <c r="AC2269" i="2"/>
  <c r="AD2269" i="2" s="1"/>
  <c r="AC2241" i="2"/>
  <c r="AD2241" i="2" s="1"/>
  <c r="AC2211" i="2"/>
  <c r="AD2211" i="2" s="1"/>
  <c r="AC2194" i="2"/>
  <c r="AD2194" i="2" s="1"/>
  <c r="AC2186" i="2"/>
  <c r="AD2186" i="2" s="1"/>
  <c r="AC2231" i="2"/>
  <c r="AD2231" i="2" s="1"/>
  <c r="AC2175" i="2"/>
  <c r="AD2175" i="2" s="1"/>
  <c r="AC2228" i="2"/>
  <c r="AD2228" i="2" s="1"/>
  <c r="AC2153" i="2"/>
  <c r="AD2153" i="2" s="1"/>
  <c r="AC2117" i="2"/>
  <c r="AD2117" i="2" s="1"/>
  <c r="AC2185" i="2"/>
  <c r="AD2185" i="2" s="1"/>
  <c r="AC2130" i="2"/>
  <c r="AD2130" i="2" s="1"/>
  <c r="AC2118" i="2"/>
  <c r="AD2118" i="2" s="1"/>
  <c r="AC2114" i="2"/>
  <c r="AD2114" i="2" s="1"/>
  <c r="AC2110" i="2"/>
  <c r="AD2110" i="2" s="1"/>
  <c r="AC2171" i="2"/>
  <c r="AD2171" i="2" s="1"/>
  <c r="AC2158" i="2"/>
  <c r="AD2158" i="2" s="1"/>
  <c r="AC2131" i="2"/>
  <c r="AD2131" i="2" s="1"/>
  <c r="AC2115" i="2"/>
  <c r="AD2115" i="2" s="1"/>
  <c r="AC2152" i="2"/>
  <c r="AD2152" i="2" s="1"/>
  <c r="AC2132" i="2"/>
  <c r="AD2132" i="2" s="1"/>
  <c r="AC2128" i="2"/>
  <c r="AD2128" i="2" s="1"/>
  <c r="AC2048" i="2"/>
  <c r="AD2048" i="2" s="1"/>
  <c r="AC2014" i="2"/>
  <c r="AD2014" i="2" s="1"/>
  <c r="AC2056" i="2"/>
  <c r="AD2056" i="2" s="1"/>
  <c r="AC2053" i="2"/>
  <c r="AD2053" i="2" s="1"/>
  <c r="AC2116" i="2"/>
  <c r="AD2116" i="2" s="1"/>
  <c r="AC2104" i="2"/>
  <c r="AD2104" i="2" s="1"/>
  <c r="AC2031" i="2"/>
  <c r="AD2031" i="2" s="1"/>
  <c r="AC2015" i="2"/>
  <c r="AD2015" i="2" s="1"/>
  <c r="AC2055" i="2"/>
  <c r="AD2055" i="2" s="1"/>
  <c r="AC2032" i="2"/>
  <c r="AD2032" i="2" s="1"/>
  <c r="AC2024" i="2"/>
  <c r="AD2024" i="2" s="1"/>
  <c r="AC2016" i="2"/>
  <c r="AD2016" i="2" s="1"/>
  <c r="AC2012" i="2"/>
  <c r="AD2012" i="2" s="1"/>
  <c r="AC2102" i="2"/>
  <c r="AD2102" i="2" s="1"/>
  <c r="AC2084" i="2"/>
  <c r="AD2084" i="2" s="1"/>
  <c r="AC2025" i="2"/>
  <c r="AD2025" i="2" s="1"/>
  <c r="AC1944" i="2"/>
  <c r="AD1944" i="2" s="1"/>
  <c r="AC1907" i="2"/>
  <c r="AD1907" i="2" s="1"/>
  <c r="AC1903" i="2"/>
  <c r="AD1903" i="2" s="1"/>
  <c r="AC1845" i="2"/>
  <c r="AD1845" i="2" s="1"/>
  <c r="AC1947" i="2"/>
  <c r="AD1947" i="2" s="1"/>
  <c r="AC1769" i="2"/>
  <c r="AD1769" i="2" s="1"/>
  <c r="AC1765" i="2"/>
  <c r="AD1765" i="2" s="1"/>
  <c r="AC1745" i="2"/>
  <c r="AD1745" i="2" s="1"/>
  <c r="AC1729" i="2"/>
  <c r="AD1729" i="2" s="1"/>
  <c r="AC1721" i="2"/>
  <c r="AD1721" i="2" s="1"/>
  <c r="AC1754" i="2"/>
  <c r="AD1754" i="2" s="1"/>
  <c r="AC1743" i="2"/>
  <c r="AD1743" i="2" s="1"/>
  <c r="AC1735" i="2"/>
  <c r="AD1735" i="2" s="1"/>
  <c r="AC1768" i="2"/>
  <c r="AD1768" i="2" s="1"/>
  <c r="AC1748" i="2"/>
  <c r="AD1748" i="2" s="1"/>
  <c r="AC1728" i="2"/>
  <c r="AD1728" i="2" s="1"/>
  <c r="AC1724" i="2"/>
  <c r="AD1724" i="2" s="1"/>
  <c r="AC1705" i="2"/>
  <c r="AD1705" i="2" s="1"/>
  <c r="AC1697" i="2"/>
  <c r="AD1697" i="2" s="1"/>
  <c r="AC1685" i="2"/>
  <c r="AD1685" i="2" s="1"/>
  <c r="AC1681" i="2"/>
  <c r="AD1681" i="2" s="1"/>
  <c r="AC1622" i="2"/>
  <c r="AD1622" i="2" s="1"/>
  <c r="AC1594" i="2"/>
  <c r="AD1594" i="2" s="1"/>
  <c r="AC1586" i="2"/>
  <c r="AD1586" i="2" s="1"/>
  <c r="AC1582" i="2"/>
  <c r="AD1582" i="2" s="1"/>
  <c r="AC1704" i="2"/>
  <c r="AD1704" i="2" s="1"/>
  <c r="AC1692" i="2"/>
  <c r="AD1692" i="2" s="1"/>
  <c r="AC1684" i="2"/>
  <c r="AD1684" i="2" s="1"/>
  <c r="AC1677" i="2"/>
  <c r="AD1677" i="2" s="1"/>
  <c r="AC1655" i="2"/>
  <c r="AD1655" i="2" s="1"/>
  <c r="AC1630" i="2"/>
  <c r="AD1630" i="2" s="1"/>
  <c r="AC1711" i="2"/>
  <c r="AD1711" i="2" s="1"/>
  <c r="AC1666" i="2"/>
  <c r="AD1666" i="2" s="1"/>
  <c r="AC1660" i="2"/>
  <c r="AD1660" i="2" s="1"/>
  <c r="AC1654" i="2"/>
  <c r="AD1654" i="2" s="1"/>
  <c r="AC1650" i="2"/>
  <c r="AD1650" i="2" s="1"/>
  <c r="AC1620" i="2"/>
  <c r="AD1620" i="2" s="1"/>
  <c r="AC1690" i="2"/>
  <c r="AD1690" i="2" s="1"/>
  <c r="AC1682" i="2"/>
  <c r="AD1682" i="2" s="1"/>
  <c r="AC1549" i="2"/>
  <c r="AD1549" i="2" s="1"/>
  <c r="AC1525" i="2"/>
  <c r="AD1525" i="2" s="1"/>
  <c r="AC1578" i="2"/>
  <c r="AD1578" i="2" s="1"/>
  <c r="AC1570" i="2"/>
  <c r="AD1570" i="2" s="1"/>
  <c r="AC1562" i="2"/>
  <c r="AD1562" i="2" s="1"/>
  <c r="AC1567" i="2"/>
  <c r="AD1567" i="2" s="1"/>
  <c r="AC1559" i="2"/>
  <c r="AD1559" i="2" s="1"/>
  <c r="AC1552" i="2"/>
  <c r="AD1552" i="2" s="1"/>
  <c r="AC1546" i="2"/>
  <c r="AD1546" i="2" s="1"/>
  <c r="AC1542" i="2"/>
  <c r="AD1542" i="2" s="1"/>
  <c r="AC1580" i="2"/>
  <c r="AD1580" i="2" s="1"/>
  <c r="AC1577" i="2"/>
  <c r="AD1577" i="2" s="1"/>
  <c r="AC1572" i="2"/>
  <c r="AD1572" i="2" s="1"/>
  <c r="AC1569" i="2"/>
  <c r="AD1569" i="2" s="1"/>
  <c r="AC1564" i="2"/>
  <c r="AD1564" i="2" s="1"/>
  <c r="AC1550" i="2"/>
  <c r="AD1550" i="2" s="1"/>
  <c r="AC1595" i="2"/>
  <c r="AD1595" i="2" s="1"/>
  <c r="AC1547" i="2"/>
  <c r="AD1547" i="2" s="1"/>
  <c r="AC1543" i="2"/>
  <c r="AD1543" i="2" s="1"/>
  <c r="AC1539" i="2"/>
  <c r="AD1539" i="2" s="1"/>
  <c r="AC1535" i="2"/>
  <c r="AD1535" i="2" s="1"/>
  <c r="AC1593" i="2"/>
  <c r="AD1593" i="2" s="1"/>
  <c r="AC1583" i="2"/>
  <c r="AD1583" i="2" s="1"/>
  <c r="AC1574" i="2"/>
  <c r="AD1574" i="2" s="1"/>
  <c r="AC1587" i="2"/>
  <c r="AD1587" i="2" s="1"/>
  <c r="AC1571" i="2"/>
  <c r="AD1571" i="2" s="1"/>
  <c r="AC1563" i="2"/>
  <c r="AD1563" i="2" s="1"/>
  <c r="AC1551" i="2"/>
  <c r="AD1551" i="2" s="1"/>
  <c r="AC1548" i="2"/>
  <c r="AD1548" i="2" s="1"/>
  <c r="AC1544" i="2"/>
  <c r="AD1544" i="2" s="1"/>
  <c r="AC1536" i="2"/>
  <c r="AD1536" i="2" s="1"/>
  <c r="AC1508" i="2"/>
  <c r="AD1508" i="2" s="1"/>
  <c r="AC1504" i="2"/>
  <c r="AD1504" i="2" s="1"/>
  <c r="AC1581" i="2"/>
  <c r="AD1581" i="2" s="1"/>
  <c r="AC1573" i="2"/>
  <c r="AD1573" i="2" s="1"/>
  <c r="AC1565" i="2"/>
  <c r="AD1565" i="2" s="1"/>
  <c r="AC1560" i="2"/>
  <c r="AD1560" i="2" s="1"/>
  <c r="AC1558" i="2"/>
  <c r="AD1558" i="2" s="1"/>
  <c r="AC1556" i="2"/>
  <c r="AD1556" i="2" s="1"/>
  <c r="AC1487" i="2"/>
  <c r="AD1487" i="2" s="1"/>
  <c r="AC1479" i="2"/>
  <c r="AD1479" i="2" s="1"/>
  <c r="AC1473" i="2"/>
  <c r="AD1473" i="2" s="1"/>
  <c r="AC1471" i="2"/>
  <c r="AD1471" i="2" s="1"/>
  <c r="AC1469" i="2"/>
  <c r="AD1469" i="2" s="1"/>
  <c r="AC1463" i="2"/>
  <c r="AD1463" i="2" s="1"/>
  <c r="AC1461" i="2"/>
  <c r="AD1461" i="2" s="1"/>
  <c r="AC1432" i="2"/>
  <c r="AD1432" i="2" s="1"/>
  <c r="AC1412" i="2"/>
  <c r="AD1412" i="2" s="1"/>
  <c r="AC1384" i="2"/>
  <c r="AD1384" i="2" s="1"/>
  <c r="AC1493" i="2"/>
  <c r="AD1493" i="2" s="1"/>
  <c r="AC1430" i="2"/>
  <c r="AD1430" i="2" s="1"/>
  <c r="AC1413" i="2"/>
  <c r="AD1413" i="2" s="1"/>
  <c r="AC1428" i="2"/>
  <c r="AD1428" i="2" s="1"/>
  <c r="AC1414" i="2"/>
  <c r="AD1414" i="2" s="1"/>
  <c r="AC1410" i="2"/>
  <c r="AD1410" i="2" s="1"/>
  <c r="AC1350" i="2"/>
  <c r="AD1350" i="2" s="1"/>
  <c r="AC1503" i="2"/>
  <c r="AD1503" i="2" s="1"/>
  <c r="AC1474" i="2"/>
  <c r="AD1474" i="2" s="1"/>
  <c r="AC1472" i="2"/>
  <c r="AD1472" i="2" s="1"/>
  <c r="AC1470" i="2"/>
  <c r="AD1470" i="2" s="1"/>
  <c r="AC1468" i="2"/>
  <c r="AD1468" i="2" s="1"/>
  <c r="AC1458" i="2"/>
  <c r="AD1458" i="2" s="1"/>
  <c r="AC1442" i="2"/>
  <c r="AD1442" i="2" s="1"/>
  <c r="AC1438" i="2"/>
  <c r="AD1438" i="2" s="1"/>
  <c r="AC1434" i="2"/>
  <c r="AD1434" i="2" s="1"/>
  <c r="AC1509" i="2"/>
  <c r="AD1509" i="2" s="1"/>
  <c r="AC1429" i="2"/>
  <c r="AD1429" i="2" s="1"/>
  <c r="AC1373" i="2"/>
  <c r="AD1373" i="2" s="1"/>
  <c r="AC1359" i="2"/>
  <c r="AD1359" i="2" s="1"/>
  <c r="AC1411" i="2"/>
  <c r="AD1411" i="2" s="1"/>
  <c r="AC1389" i="2"/>
  <c r="AD1389" i="2" s="1"/>
  <c r="AC1379" i="2"/>
  <c r="AD1379" i="2" s="1"/>
  <c r="AC1218" i="2"/>
  <c r="AD1218" i="2" s="1"/>
  <c r="AC1198" i="2"/>
  <c r="AD1198" i="2" s="1"/>
  <c r="AC1182" i="2"/>
  <c r="AD1182" i="2" s="1"/>
  <c r="AC1302" i="2"/>
  <c r="AD1302" i="2" s="1"/>
  <c r="AC1300" i="2"/>
  <c r="AD1300" i="2" s="1"/>
  <c r="AC1296" i="2"/>
  <c r="AD1296" i="2" s="1"/>
  <c r="AC1284" i="2"/>
  <c r="AD1284" i="2" s="1"/>
  <c r="AC1272" i="2"/>
  <c r="AD1272" i="2" s="1"/>
  <c r="AC1260" i="2"/>
  <c r="AD1260" i="2" s="1"/>
  <c r="AC1228" i="2"/>
  <c r="AD1228" i="2" s="1"/>
  <c r="AC1383" i="2"/>
  <c r="AD1383" i="2" s="1"/>
  <c r="AC1307" i="2"/>
  <c r="AD1307" i="2" s="1"/>
  <c r="AC1283" i="2"/>
  <c r="AD1283" i="2" s="1"/>
  <c r="AC1277" i="2"/>
  <c r="AD1277" i="2" s="1"/>
  <c r="AC1275" i="2"/>
  <c r="AD1275" i="2" s="1"/>
  <c r="AC1273" i="2"/>
  <c r="AD1273" i="2" s="1"/>
  <c r="AC1271" i="2"/>
  <c r="AD1271" i="2" s="1"/>
  <c r="AC1263" i="2"/>
  <c r="AD1263" i="2" s="1"/>
  <c r="AC1259" i="2"/>
  <c r="AD1259" i="2" s="1"/>
  <c r="AC1229" i="2"/>
  <c r="AD1229" i="2" s="1"/>
  <c r="AC1216" i="2"/>
  <c r="AD1216" i="2" s="1"/>
  <c r="AC1200" i="2"/>
  <c r="AD1200" i="2" s="1"/>
  <c r="AC1196" i="2"/>
  <c r="AD1196" i="2" s="1"/>
  <c r="AC1192" i="2"/>
  <c r="AD1192" i="2" s="1"/>
  <c r="AC1188" i="2"/>
  <c r="AD1188" i="2" s="1"/>
  <c r="AC1184" i="2"/>
  <c r="AD1184" i="2" s="1"/>
  <c r="AC1232" i="2"/>
  <c r="AD1232" i="2" s="1"/>
  <c r="AC1201" i="2"/>
  <c r="AD1201" i="2" s="1"/>
  <c r="AC1175" i="2"/>
  <c r="AD1175" i="2" s="1"/>
  <c r="AC1145" i="2"/>
  <c r="AD1145" i="2" s="1"/>
  <c r="AC1130" i="2"/>
  <c r="AD1130" i="2" s="1"/>
  <c r="AC1114" i="2"/>
  <c r="AD1114" i="2" s="1"/>
  <c r="AC1082" i="2"/>
  <c r="AD1082" i="2" s="1"/>
  <c r="AC1078" i="2"/>
  <c r="AD1078" i="2" s="1"/>
  <c r="AC1074" i="2"/>
  <c r="AD1074" i="2" s="1"/>
  <c r="AC1066" i="2"/>
  <c r="AD1066" i="2" s="1"/>
  <c r="AC1158" i="2"/>
  <c r="AD1158" i="2" s="1"/>
  <c r="AC1152" i="2"/>
  <c r="AD1152" i="2" s="1"/>
  <c r="AC1150" i="2"/>
  <c r="AD1150" i="2" s="1"/>
  <c r="AC1148" i="2"/>
  <c r="AD1148" i="2" s="1"/>
  <c r="AC1189" i="2"/>
  <c r="AD1189" i="2" s="1"/>
  <c r="AC1131" i="2"/>
  <c r="AD1131" i="2" s="1"/>
  <c r="AC1219" i="2"/>
  <c r="AD1219" i="2" s="1"/>
  <c r="AC1177" i="2"/>
  <c r="AD1177" i="2" s="1"/>
  <c r="AC1203" i="2"/>
  <c r="AD1203" i="2" s="1"/>
  <c r="AC1195" i="2"/>
  <c r="AD1195" i="2" s="1"/>
  <c r="AC1171" i="2"/>
  <c r="AD1171" i="2" s="1"/>
  <c r="AC1169" i="2"/>
  <c r="AD1169" i="2" s="1"/>
  <c r="AC1167" i="2"/>
  <c r="AD1167" i="2" s="1"/>
  <c r="AC1165" i="2"/>
  <c r="AD1165" i="2" s="1"/>
  <c r="AC1163" i="2"/>
  <c r="AD1163" i="2" s="1"/>
  <c r="AC1157" i="2"/>
  <c r="AD1157" i="2" s="1"/>
  <c r="AC1155" i="2"/>
  <c r="AD1155" i="2" s="1"/>
  <c r="AC1151" i="2"/>
  <c r="AD1151" i="2" s="1"/>
  <c r="AC1149" i="2"/>
  <c r="AD1149" i="2" s="1"/>
  <c r="AC1146" i="2"/>
  <c r="AD1146" i="2" s="1"/>
  <c r="AC1141" i="2"/>
  <c r="AD1141" i="2" s="1"/>
  <c r="AC1138" i="2"/>
  <c r="AD1138" i="2" s="1"/>
  <c r="AC1124" i="2"/>
  <c r="AD1124" i="2" s="1"/>
  <c r="AC1104" i="2"/>
  <c r="AD1104" i="2" s="1"/>
  <c r="AC1072" i="2"/>
  <c r="AD1072" i="2" s="1"/>
  <c r="AC1064" i="2"/>
  <c r="AD1064" i="2" s="1"/>
  <c r="AC1056" i="2"/>
  <c r="AD1056" i="2" s="1"/>
  <c r="AC1174" i="2"/>
  <c r="AD1174" i="2" s="1"/>
  <c r="AC1136" i="2"/>
  <c r="AD1136" i="2" s="1"/>
  <c r="AC1147" i="2"/>
  <c r="AD1147" i="2" s="1"/>
  <c r="AC1121" i="2"/>
  <c r="AD1121" i="2" s="1"/>
  <c r="AC1179" i="2"/>
  <c r="AD1179" i="2" s="1"/>
  <c r="AC925" i="2"/>
  <c r="AD925" i="2" s="1"/>
  <c r="AC1069" i="2"/>
  <c r="AD1069" i="2" s="1"/>
  <c r="AC1022" i="2"/>
  <c r="AD1022" i="2" s="1"/>
  <c r="AC1017" i="2"/>
  <c r="AD1017" i="2" s="1"/>
  <c r="AC1015" i="2"/>
  <c r="AD1015" i="2" s="1"/>
  <c r="AC1009" i="2"/>
  <c r="AD1009" i="2" s="1"/>
  <c r="AC961" i="2"/>
  <c r="AD961" i="2" s="1"/>
  <c r="AC930" i="2"/>
  <c r="AD930" i="2" s="1"/>
  <c r="AC906" i="2"/>
  <c r="AD906" i="2" s="1"/>
  <c r="AC898" i="2"/>
  <c r="AD898" i="2" s="1"/>
  <c r="AC886" i="2"/>
  <c r="AD886" i="2" s="1"/>
  <c r="AC870" i="2"/>
  <c r="AD870" i="2" s="1"/>
  <c r="AC866" i="2"/>
  <c r="AD866" i="2" s="1"/>
  <c r="AC862" i="2"/>
  <c r="AD862" i="2" s="1"/>
  <c r="AC858" i="2"/>
  <c r="AD858" i="2" s="1"/>
  <c r="AC850" i="2"/>
  <c r="AD850" i="2" s="1"/>
  <c r="AC846" i="2"/>
  <c r="AD846" i="2" s="1"/>
  <c r="AC842" i="2"/>
  <c r="AD842" i="2" s="1"/>
  <c r="AC838" i="2"/>
  <c r="AD838" i="2" s="1"/>
  <c r="AC1095" i="2"/>
  <c r="AD1095" i="2" s="1"/>
  <c r="AC1035" i="2"/>
  <c r="AD1035" i="2" s="1"/>
  <c r="AC1032" i="2"/>
  <c r="AD1032" i="2" s="1"/>
  <c r="AC1021" i="2"/>
  <c r="AD1021" i="2" s="1"/>
  <c r="AC952" i="2"/>
  <c r="AD952" i="2" s="1"/>
  <c r="AC944" i="2"/>
  <c r="AD944" i="2" s="1"/>
  <c r="AC1091" i="2"/>
  <c r="AD1091" i="2" s="1"/>
  <c r="AC955" i="2"/>
  <c r="AD955" i="2" s="1"/>
  <c r="AC931" i="2"/>
  <c r="AD931" i="2" s="1"/>
  <c r="AC927" i="2"/>
  <c r="AD927" i="2" s="1"/>
  <c r="AC919" i="2"/>
  <c r="AD919" i="2" s="1"/>
  <c r="AC899" i="2"/>
  <c r="AD899" i="2" s="1"/>
  <c r="AC895" i="2"/>
  <c r="AD895" i="2" s="1"/>
  <c r="AC1057" i="2"/>
  <c r="AD1057" i="2" s="1"/>
  <c r="AC1051" i="2"/>
  <c r="AD1051" i="2" s="1"/>
  <c r="AC1023" i="2"/>
  <c r="AD1023" i="2" s="1"/>
  <c r="AC942" i="2"/>
  <c r="AD942" i="2" s="1"/>
  <c r="AC928" i="2"/>
  <c r="AD928" i="2" s="1"/>
  <c r="AC860" i="2"/>
  <c r="AD860" i="2" s="1"/>
  <c r="AC852" i="2"/>
  <c r="AD852" i="2" s="1"/>
  <c r="AC844" i="2"/>
  <c r="AD844" i="2" s="1"/>
  <c r="AC840" i="2"/>
  <c r="AD840" i="2" s="1"/>
  <c r="AC1004" i="2"/>
  <c r="AD1004" i="2" s="1"/>
  <c r="AC972" i="2"/>
  <c r="AD972" i="2" s="1"/>
  <c r="AC960" i="2"/>
  <c r="AD960" i="2" s="1"/>
  <c r="AC932" i="2"/>
  <c r="AD932" i="2" s="1"/>
  <c r="AC887" i="2"/>
  <c r="AD887" i="2" s="1"/>
  <c r="AC857" i="2"/>
  <c r="AD857" i="2" s="1"/>
  <c r="AC835" i="2"/>
  <c r="AD835" i="2" s="1"/>
  <c r="AC831" i="2"/>
  <c r="AD831" i="2" s="1"/>
  <c r="AC823" i="2"/>
  <c r="AD823" i="2" s="1"/>
  <c r="AC819" i="2"/>
  <c r="AD819" i="2" s="1"/>
  <c r="AC813" i="2"/>
  <c r="AD813" i="2" s="1"/>
  <c r="AC799" i="2"/>
  <c r="AD799" i="2" s="1"/>
  <c r="AC787" i="2"/>
  <c r="AD787" i="2" s="1"/>
  <c r="AC783" i="2"/>
  <c r="AD783" i="2" s="1"/>
  <c r="AC775" i="2"/>
  <c r="AD775" i="2" s="1"/>
  <c r="AC773" i="2"/>
  <c r="AD773" i="2" s="1"/>
  <c r="AC767" i="2"/>
  <c r="AD767" i="2" s="1"/>
  <c r="AC763" i="2"/>
  <c r="AD763" i="2" s="1"/>
  <c r="AC761" i="2"/>
  <c r="AD761" i="2" s="1"/>
  <c r="AC753" i="2"/>
  <c r="AD753" i="2" s="1"/>
  <c r="AC875" i="2"/>
  <c r="AD875" i="2" s="1"/>
  <c r="AC849" i="2"/>
  <c r="AD849" i="2" s="1"/>
  <c r="AC837" i="2"/>
  <c r="AD837" i="2" s="1"/>
  <c r="AC732" i="2"/>
  <c r="AD732" i="2" s="1"/>
  <c r="AC716" i="2"/>
  <c r="AD716" i="2" s="1"/>
  <c r="AC706" i="2"/>
  <c r="AD706" i="2" s="1"/>
  <c r="AC682" i="2"/>
  <c r="AD682" i="2" s="1"/>
  <c r="AC670" i="2"/>
  <c r="AD670" i="2" s="1"/>
  <c r="AC654" i="2"/>
  <c r="AD654" i="2" s="1"/>
  <c r="AC630" i="2"/>
  <c r="AD630" i="2" s="1"/>
  <c r="AC885" i="2"/>
  <c r="AD885" i="2" s="1"/>
  <c r="AC879" i="2"/>
  <c r="AD879" i="2" s="1"/>
  <c r="AC867" i="2"/>
  <c r="AD867" i="2" s="1"/>
  <c r="AC883" i="2"/>
  <c r="AD883" i="2" s="1"/>
  <c r="AC814" i="2"/>
  <c r="AD814" i="2" s="1"/>
  <c r="AC806" i="2"/>
  <c r="AD806" i="2" s="1"/>
  <c r="AC796" i="2"/>
  <c r="AD796" i="2" s="1"/>
  <c r="AC794" i="2"/>
  <c r="AD794" i="2" s="1"/>
  <c r="AC792" i="2"/>
  <c r="AD792" i="2" s="1"/>
  <c r="AC788" i="2"/>
  <c r="AD788" i="2" s="1"/>
  <c r="AC786" i="2"/>
  <c r="AD786" i="2" s="1"/>
  <c r="AC772" i="2"/>
  <c r="AD772" i="2" s="1"/>
  <c r="AC768" i="2"/>
  <c r="AD768" i="2" s="1"/>
  <c r="AC764" i="2"/>
  <c r="AD764" i="2" s="1"/>
  <c r="AC762" i="2"/>
  <c r="AD762" i="2" s="1"/>
  <c r="AC758" i="2"/>
  <c r="AD758" i="2" s="1"/>
  <c r="AC756" i="2"/>
  <c r="AD756" i="2" s="1"/>
  <c r="AC723" i="2"/>
  <c r="AD723" i="2" s="1"/>
  <c r="AC720" i="2"/>
  <c r="AD720" i="2" s="1"/>
  <c r="AC715" i="2"/>
  <c r="AD715" i="2" s="1"/>
  <c r="AC722" i="2"/>
  <c r="AD722" i="2" s="1"/>
  <c r="AC669" i="2"/>
  <c r="AD669" i="2" s="1"/>
  <c r="AC657" i="2"/>
  <c r="AD657" i="2" s="1"/>
  <c r="AC633" i="2"/>
  <c r="AD633" i="2" s="1"/>
  <c r="AC734" i="2"/>
  <c r="AD734" i="2" s="1"/>
  <c r="AC614" i="2"/>
  <c r="AD614" i="2" s="1"/>
  <c r="AC596" i="2"/>
  <c r="AD596" i="2" s="1"/>
  <c r="AC490" i="2"/>
  <c r="AD490" i="2" s="1"/>
  <c r="AC699" i="2"/>
  <c r="AD699" i="2" s="1"/>
  <c r="AC656" i="2"/>
  <c r="AD656" i="2" s="1"/>
  <c r="AC651" i="2"/>
  <c r="AD651" i="2" s="1"/>
  <c r="AC648" i="2"/>
  <c r="AD648" i="2" s="1"/>
  <c r="AC635" i="2"/>
  <c r="AD635" i="2" s="1"/>
  <c r="AC627" i="2"/>
  <c r="AD627" i="2" s="1"/>
  <c r="AC519" i="2"/>
  <c r="AD519" i="2" s="1"/>
  <c r="AC491" i="2"/>
  <c r="AD491" i="2" s="1"/>
  <c r="AC675" i="2"/>
  <c r="AD675" i="2" s="1"/>
  <c r="AC653" i="2"/>
  <c r="AD653" i="2" s="1"/>
  <c r="AC637" i="2"/>
  <c r="AD637" i="2" s="1"/>
  <c r="AC488" i="2"/>
  <c r="AD488" i="2" s="1"/>
  <c r="AC709" i="2"/>
  <c r="AD709" i="2" s="1"/>
  <c r="AC663" i="2"/>
  <c r="AD663" i="2" s="1"/>
  <c r="AC644" i="2"/>
  <c r="AD644" i="2" s="1"/>
  <c r="AC636" i="2"/>
  <c r="AD636" i="2" s="1"/>
  <c r="AC623" i="2"/>
  <c r="AD623" i="2" s="1"/>
  <c r="AC621" i="2"/>
  <c r="AD621" i="2" s="1"/>
  <c r="AC615" i="2"/>
  <c r="AD615" i="2" s="1"/>
  <c r="AC611" i="2"/>
  <c r="AD611" i="2" s="1"/>
  <c r="AC593" i="2"/>
  <c r="AD593" i="2" s="1"/>
  <c r="AC589" i="2"/>
  <c r="AD589" i="2" s="1"/>
  <c r="AC583" i="2"/>
  <c r="AD583" i="2" s="1"/>
  <c r="AC737" i="2"/>
  <c r="AD737" i="2" s="1"/>
  <c r="AC578" i="2"/>
  <c r="AD578" i="2" s="1"/>
  <c r="AC529" i="2"/>
  <c r="AD529" i="2" s="1"/>
  <c r="AC493" i="2"/>
  <c r="AD493" i="2" s="1"/>
  <c r="AC489" i="2"/>
  <c r="AD489" i="2" s="1"/>
  <c r="AC448" i="2"/>
  <c r="AD448" i="2" s="1"/>
  <c r="AC432" i="2"/>
  <c r="AD432" i="2" s="1"/>
  <c r="AC372" i="2"/>
  <c r="AD372" i="2" s="1"/>
  <c r="AC302" i="2"/>
  <c r="AD302" i="2" s="1"/>
  <c r="AC258" i="2"/>
  <c r="AD258" i="2" s="1"/>
  <c r="AC250" i="2"/>
  <c r="AD250" i="2" s="1"/>
  <c r="AC230" i="2"/>
  <c r="AD230" i="2" s="1"/>
  <c r="AC226" i="2"/>
  <c r="AD226" i="2" s="1"/>
  <c r="AC473" i="2"/>
  <c r="AD473" i="2" s="1"/>
  <c r="AC470" i="2"/>
  <c r="AD470" i="2" s="1"/>
  <c r="AC454" i="2"/>
  <c r="AD454" i="2" s="1"/>
  <c r="AC365" i="2"/>
  <c r="AD365" i="2" s="1"/>
  <c r="AC357" i="2"/>
  <c r="AD357" i="2" s="1"/>
  <c r="AC339" i="2"/>
  <c r="AD339" i="2" s="1"/>
  <c r="AC303" i="2"/>
  <c r="AD303" i="2" s="1"/>
  <c r="AC291" i="2"/>
  <c r="AD291" i="2" s="1"/>
  <c r="AC267" i="2"/>
  <c r="AD267" i="2" s="1"/>
  <c r="AC259" i="2"/>
  <c r="AD259" i="2" s="1"/>
  <c r="AC251" i="2"/>
  <c r="AD251" i="2" s="1"/>
  <c r="AC247" i="2"/>
  <c r="AD247" i="2" s="1"/>
  <c r="AC235" i="2"/>
  <c r="AD235" i="2" s="1"/>
  <c r="AC437" i="2"/>
  <c r="AD437" i="2" s="1"/>
  <c r="AC418" i="2"/>
  <c r="AD418" i="2" s="1"/>
  <c r="AC402" i="2"/>
  <c r="AD402" i="2" s="1"/>
  <c r="AC386" i="2"/>
  <c r="AD386" i="2" s="1"/>
  <c r="AC456" i="2"/>
  <c r="AD456" i="2" s="1"/>
  <c r="AC379" i="2"/>
  <c r="AD379" i="2" s="1"/>
  <c r="AC360" i="2"/>
  <c r="AD360" i="2" s="1"/>
  <c r="AC340" i="2"/>
  <c r="AD340" i="2" s="1"/>
  <c r="AC324" i="2"/>
  <c r="AD324" i="2" s="1"/>
  <c r="AC304" i="2"/>
  <c r="AD304" i="2" s="1"/>
  <c r="AC260" i="2"/>
  <c r="AD260" i="2" s="1"/>
  <c r="AC449" i="2"/>
  <c r="AD449" i="2" s="1"/>
  <c r="AC417" i="2"/>
  <c r="AD417" i="2" s="1"/>
  <c r="AC471" i="2"/>
  <c r="AD471" i="2" s="1"/>
  <c r="AC439" i="2"/>
  <c r="AD439" i="2" s="1"/>
  <c r="AC436" i="2"/>
  <c r="AD436" i="2" s="1"/>
  <c r="AC325" i="2"/>
  <c r="AD325" i="2" s="1"/>
  <c r="AC305" i="2"/>
  <c r="AD305" i="2" s="1"/>
  <c r="AC253" i="2"/>
  <c r="AD253" i="2" s="1"/>
  <c r="AC458" i="2"/>
  <c r="AD458" i="2" s="1"/>
  <c r="AC381" i="2"/>
  <c r="AD381" i="2" s="1"/>
  <c r="AC2348" i="2"/>
  <c r="AD2348" i="2" s="1"/>
  <c r="AC2349" i="2"/>
  <c r="AD2349" i="2" s="1"/>
  <c r="AC2350" i="2"/>
  <c r="AD2350" i="2" s="1"/>
  <c r="AC2347" i="2"/>
  <c r="AD2347" i="2" s="1"/>
  <c r="AC2329" i="2"/>
  <c r="AD2329" i="2" s="1"/>
  <c r="AC2309" i="2"/>
  <c r="AD2309" i="2" s="1"/>
  <c r="AC2293" i="2"/>
  <c r="AD2293" i="2" s="1"/>
  <c r="AC2304" i="2"/>
  <c r="AD2304" i="2" s="1"/>
  <c r="AC2294" i="2"/>
  <c r="AD2294" i="2" s="1"/>
  <c r="AC2344" i="2"/>
  <c r="AD2344" i="2" s="1"/>
  <c r="AC2291" i="2"/>
  <c r="AD2291" i="2" s="1"/>
  <c r="AC2310" i="2"/>
  <c r="AD2310" i="2" s="1"/>
  <c r="AC2262" i="2"/>
  <c r="AD2262" i="2" s="1"/>
  <c r="AC2259" i="2"/>
  <c r="AD2259" i="2" s="1"/>
  <c r="AC2263" i="2"/>
  <c r="AD2263" i="2" s="1"/>
  <c r="AC2227" i="2"/>
  <c r="AD2227" i="2" s="1"/>
  <c r="AC2149" i="2"/>
  <c r="AD2149" i="2" s="1"/>
  <c r="AC2145" i="2"/>
  <c r="AD2145" i="2" s="1"/>
  <c r="AC2141" i="2"/>
  <c r="AD2141" i="2" s="1"/>
  <c r="AC2137" i="2"/>
  <c r="AD2137" i="2" s="1"/>
  <c r="AC2125" i="2"/>
  <c r="AD2125" i="2" s="1"/>
  <c r="AC2150" i="2"/>
  <c r="AD2150" i="2" s="1"/>
  <c r="AC2146" i="2"/>
  <c r="AD2146" i="2" s="1"/>
  <c r="AC2138" i="2"/>
  <c r="AD2138" i="2" s="1"/>
  <c r="AC2122" i="2"/>
  <c r="AD2122" i="2" s="1"/>
  <c r="AC2151" i="2"/>
  <c r="AD2151" i="2" s="1"/>
  <c r="AC2147" i="2"/>
  <c r="AD2147" i="2" s="1"/>
  <c r="AC2143" i="2"/>
  <c r="AD2143" i="2" s="1"/>
  <c r="AC2139" i="2"/>
  <c r="AD2139" i="2" s="1"/>
  <c r="AC2123" i="2"/>
  <c r="AD2123" i="2" s="1"/>
  <c r="AC2148" i="2"/>
  <c r="AD2148" i="2" s="1"/>
  <c r="AC2144" i="2"/>
  <c r="AD2144" i="2" s="1"/>
  <c r="AC2140" i="2"/>
  <c r="AD2140" i="2" s="1"/>
  <c r="AC2124" i="2"/>
  <c r="AD2124" i="2" s="1"/>
  <c r="AC2022" i="2"/>
  <c r="AD2022" i="2" s="1"/>
  <c r="AC2100" i="2"/>
  <c r="AD2100" i="2" s="1"/>
  <c r="AC2021" i="2"/>
  <c r="AD2021" i="2" s="1"/>
  <c r="AC1867" i="2"/>
  <c r="AD1867" i="2" s="1"/>
  <c r="AC1865" i="2"/>
  <c r="AD1865" i="2" s="1"/>
  <c r="AC1868" i="2"/>
  <c r="AD1868" i="2" s="1"/>
  <c r="AC1866" i="2"/>
  <c r="AD1866" i="2" s="1"/>
  <c r="AC1864" i="2"/>
  <c r="AD1864" i="2" s="1"/>
  <c r="AC1823" i="2"/>
  <c r="AD1823" i="2" s="1"/>
  <c r="AC1821" i="2"/>
  <c r="AD1821" i="2" s="1"/>
  <c r="AC1822" i="2"/>
  <c r="AD1822" i="2" s="1"/>
  <c r="AC1664" i="2"/>
  <c r="AD1664" i="2" s="1"/>
  <c r="AC1710" i="2"/>
  <c r="AD1710" i="2" s="1"/>
  <c r="AC1528" i="2"/>
  <c r="AD1528" i="2" s="1"/>
  <c r="AC1485" i="2"/>
  <c r="AD1485" i="2" s="1"/>
  <c r="AC1336" i="2"/>
  <c r="AD1336" i="2" s="1"/>
  <c r="AC1422" i="2"/>
  <c r="AD1422" i="2" s="1"/>
  <c r="AC1420" i="2"/>
  <c r="AD1420" i="2" s="1"/>
  <c r="AC1484" i="2"/>
  <c r="AD1484" i="2" s="1"/>
  <c r="AC1480" i="2"/>
  <c r="AD1480" i="2" s="1"/>
  <c r="AC1446" i="2"/>
  <c r="AD1446" i="2" s="1"/>
  <c r="AC1421" i="2"/>
  <c r="AD1421" i="2" s="1"/>
  <c r="AC1327" i="2"/>
  <c r="AD1327" i="2" s="1"/>
  <c r="AC1210" i="2"/>
  <c r="AD1210" i="2" s="1"/>
  <c r="AC1290" i="2"/>
  <c r="AD1290" i="2" s="1"/>
  <c r="AC1288" i="2"/>
  <c r="AD1288" i="2" s="1"/>
  <c r="AC1266" i="2"/>
  <c r="AD1266" i="2" s="1"/>
  <c r="AC1337" i="2"/>
  <c r="AD1337" i="2" s="1"/>
  <c r="AC1291" i="2"/>
  <c r="AD1291" i="2" s="1"/>
  <c r="AC1289" i="2"/>
  <c r="AD1289" i="2" s="1"/>
  <c r="AC1285" i="2"/>
  <c r="AD1285" i="2" s="1"/>
  <c r="AC1245" i="2"/>
  <c r="AD1245" i="2" s="1"/>
  <c r="AC1234" i="2"/>
  <c r="AD1234" i="2" s="1"/>
  <c r="AC1212" i="2"/>
  <c r="AD1212" i="2" s="1"/>
  <c r="AC1235" i="2"/>
  <c r="AD1235" i="2" s="1"/>
  <c r="AC1213" i="2"/>
  <c r="AD1213" i="2" s="1"/>
  <c r="AC1211" i="2"/>
  <c r="AD1211" i="2" s="1"/>
  <c r="AC929" i="2"/>
  <c r="AD929" i="2" s="1"/>
  <c r="AC894" i="2"/>
  <c r="AD894" i="2" s="1"/>
  <c r="AC1075" i="2"/>
  <c r="AD1075" i="2" s="1"/>
  <c r="AC872" i="2"/>
  <c r="AD872" i="2" s="1"/>
  <c r="AC996" i="2"/>
  <c r="AD996" i="2" s="1"/>
  <c r="AC827" i="2"/>
  <c r="AD827" i="2" s="1"/>
  <c r="AC797" i="2"/>
  <c r="AD797" i="2" s="1"/>
  <c r="AC845" i="2"/>
  <c r="AD845" i="2" s="1"/>
  <c r="AC650" i="2"/>
  <c r="AD650" i="2" s="1"/>
  <c r="AC626" i="2"/>
  <c r="AD626" i="2" s="1"/>
  <c r="AC828" i="2"/>
  <c r="AD828" i="2" s="1"/>
  <c r="AC826" i="2"/>
  <c r="AD826" i="2" s="1"/>
  <c r="AC824" i="2"/>
  <c r="AD824" i="2" s="1"/>
  <c r="AC778" i="2"/>
  <c r="AD778" i="2" s="1"/>
  <c r="AC776" i="2"/>
  <c r="AD776" i="2" s="1"/>
  <c r="AC748" i="2"/>
  <c r="AD748" i="2" s="1"/>
  <c r="AC708" i="2"/>
  <c r="AD708" i="2" s="1"/>
  <c r="AC692" i="2"/>
  <c r="AD692" i="2" s="1"/>
  <c r="AC600" i="2"/>
  <c r="AD600" i="2" s="1"/>
  <c r="AC586" i="2"/>
  <c r="AD586" i="2" s="1"/>
  <c r="AC558" i="2"/>
  <c r="AD558" i="2" s="1"/>
  <c r="AC546" i="2"/>
  <c r="AD546" i="2" s="1"/>
  <c r="AC502" i="2"/>
  <c r="AD502" i="2" s="1"/>
  <c r="AC707" i="2"/>
  <c r="AD707" i="2" s="1"/>
  <c r="AC691" i="2"/>
  <c r="AD691" i="2" s="1"/>
  <c r="AC726" i="2"/>
  <c r="AD726" i="2" s="1"/>
  <c r="AC559" i="2"/>
  <c r="AD559" i="2" s="1"/>
  <c r="AC555" i="2"/>
  <c r="AD555" i="2" s="1"/>
  <c r="AC535" i="2"/>
  <c r="AD535" i="2" s="1"/>
  <c r="AC503" i="2"/>
  <c r="AD503" i="2" s="1"/>
  <c r="AC738" i="2"/>
  <c r="AD738" i="2" s="1"/>
  <c r="AC556" i="2"/>
  <c r="AD556" i="2" s="1"/>
  <c r="AC508" i="2"/>
  <c r="AD508" i="2" s="1"/>
  <c r="AC504" i="2"/>
  <c r="AD504" i="2" s="1"/>
  <c r="AC500" i="2"/>
  <c r="AD500" i="2" s="1"/>
  <c r="AC725" i="2"/>
  <c r="AD725" i="2" s="1"/>
  <c r="AC557" i="2"/>
  <c r="AD557" i="2" s="1"/>
  <c r="AC509" i="2"/>
  <c r="AD509" i="2" s="1"/>
  <c r="AC501" i="2"/>
  <c r="AD501" i="2" s="1"/>
  <c r="AC367" i="2"/>
  <c r="AD367" i="2" s="1"/>
  <c r="AC356" i="2"/>
  <c r="AD356" i="2" s="1"/>
  <c r="AC222" i="2"/>
  <c r="AD222" i="2" s="1"/>
  <c r="AC505" i="2"/>
  <c r="AD505" i="2" s="1"/>
  <c r="AC482" i="2"/>
  <c r="AD482" i="2" s="1"/>
  <c r="AC377" i="2"/>
  <c r="AD377" i="2" s="1"/>
  <c r="AC396" i="2"/>
  <c r="AD396" i="2" s="1"/>
  <c r="AC481" i="2"/>
  <c r="AD481" i="2" s="1"/>
  <c r="AC424" i="2"/>
  <c r="AD424" i="2" s="1"/>
  <c r="AC376" i="2"/>
  <c r="AD376" i="2" s="1"/>
  <c r="AC355" i="2"/>
  <c r="AD355" i="2" s="1"/>
  <c r="AC479" i="2"/>
  <c r="AD479" i="2" s="1"/>
  <c r="AC375" i="2"/>
  <c r="AD375" i="2" s="1"/>
  <c r="AC345" i="2"/>
  <c r="AD345" i="2" s="1"/>
  <c r="AC461" i="2"/>
  <c r="AD461" i="2" s="1"/>
  <c r="AC1732" i="2"/>
  <c r="AD1732" i="2" s="1"/>
  <c r="AC1230" i="2"/>
  <c r="AD1230" i="2" s="1"/>
  <c r="AC1225" i="2"/>
  <c r="AD1225" i="2" s="1"/>
  <c r="AC1206" i="2"/>
  <c r="AD1206" i="2" s="1"/>
  <c r="AC1202" i="2"/>
  <c r="AD1202" i="2" s="1"/>
  <c r="AC1226" i="2"/>
  <c r="AD1226" i="2" s="1"/>
  <c r="AC1220" i="2"/>
  <c r="AD1220" i="2" s="1"/>
  <c r="AC1204" i="2"/>
  <c r="AD1204" i="2" s="1"/>
  <c r="AC1224" i="2"/>
  <c r="AD1224" i="2" s="1"/>
  <c r="AC1205" i="2"/>
  <c r="AD1205" i="2" s="1"/>
  <c r="AC1227" i="2"/>
  <c r="AD1227" i="2" s="1"/>
  <c r="AC1223" i="2"/>
  <c r="AD1223" i="2" s="1"/>
  <c r="AC1207" i="2"/>
  <c r="AD1207" i="2" s="1"/>
  <c r="AC1217" i="2"/>
  <c r="AD1217" i="2" s="1"/>
  <c r="AC743" i="2"/>
  <c r="AD743" i="2" s="1"/>
  <c r="AC869" i="2"/>
  <c r="AD869" i="2" s="1"/>
  <c r="AC770" i="2"/>
  <c r="AD770" i="2" s="1"/>
  <c r="AC2305" i="2"/>
  <c r="AD2305" i="2" s="1"/>
  <c r="AC2246" i="2"/>
  <c r="AD2246" i="2" s="1"/>
  <c r="AC2244" i="2"/>
  <c r="AD2244" i="2" s="1"/>
  <c r="AC2247" i="2"/>
  <c r="AD2247" i="2" s="1"/>
  <c r="AC2245" i="2"/>
  <c r="AD2245" i="2" s="1"/>
  <c r="AC2207" i="2"/>
  <c r="AD2207" i="2" s="1"/>
  <c r="AC2097" i="2"/>
  <c r="AD2097" i="2" s="1"/>
  <c r="AC1669" i="2"/>
  <c r="AD1669" i="2" s="1"/>
  <c r="AC1661" i="2"/>
  <c r="AD1661" i="2" s="1"/>
  <c r="AC1659" i="2"/>
  <c r="AD1659" i="2" s="1"/>
  <c r="AC1668" i="2"/>
  <c r="AD1668" i="2" s="1"/>
  <c r="AC1662" i="2"/>
  <c r="AD1662" i="2" s="1"/>
  <c r="AC1427" i="2"/>
  <c r="AD1427" i="2" s="1"/>
  <c r="AC1298" i="2"/>
  <c r="AD1298" i="2" s="1"/>
  <c r="AC1292" i="2"/>
  <c r="AD1292" i="2" s="1"/>
  <c r="AC1094" i="2"/>
  <c r="AD1094" i="2" s="1"/>
  <c r="AC1083" i="2"/>
  <c r="AD1083" i="2" s="1"/>
  <c r="AC1011" i="2"/>
  <c r="AD1011" i="2" s="1"/>
  <c r="AC1031" i="2"/>
  <c r="AD1031" i="2" s="1"/>
  <c r="AC678" i="2"/>
  <c r="AD678" i="2" s="1"/>
  <c r="AC744" i="2"/>
  <c r="AD744" i="2" s="1"/>
  <c r="AC731" i="2"/>
  <c r="AD731" i="2" s="1"/>
  <c r="AC728" i="2"/>
  <c r="AD728" i="2" s="1"/>
  <c r="AC677" i="2"/>
  <c r="AD677" i="2" s="1"/>
  <c r="AC622" i="2"/>
  <c r="AD622" i="2" s="1"/>
  <c r="AC542" i="2"/>
  <c r="AD542" i="2" s="1"/>
  <c r="AC494" i="2"/>
  <c r="AD494" i="2" s="1"/>
  <c r="AC527" i="2"/>
  <c r="AD527" i="2" s="1"/>
  <c r="AC515" i="2"/>
  <c r="AD515" i="2" s="1"/>
  <c r="AC499" i="2"/>
  <c r="AD499" i="2" s="1"/>
  <c r="AC495" i="2"/>
  <c r="AD495" i="2" s="1"/>
  <c r="AC718" i="2"/>
  <c r="AD718" i="2" s="1"/>
  <c r="AC580" i="2"/>
  <c r="AD580" i="2" s="1"/>
  <c r="AC572" i="2"/>
  <c r="AD572" i="2" s="1"/>
  <c r="AC528" i="2"/>
  <c r="AD528" i="2" s="1"/>
  <c r="AC480" i="2"/>
  <c r="AD480" i="2" s="1"/>
  <c r="AC660" i="2"/>
  <c r="AD660" i="2" s="1"/>
  <c r="AC655" i="2"/>
  <c r="AD655" i="2" s="1"/>
  <c r="AC525" i="2"/>
  <c r="AD525" i="2" s="1"/>
  <c r="AC364" i="2"/>
  <c r="AD364" i="2" s="1"/>
  <c r="AC359" i="2"/>
  <c r="AD359" i="2" s="1"/>
  <c r="AC322" i="2"/>
  <c r="AD322" i="2" s="1"/>
  <c r="AC318" i="2"/>
  <c r="AD318" i="2" s="1"/>
  <c r="AC278" i="2"/>
  <c r="AD278" i="2" s="1"/>
  <c r="AC409" i="2"/>
  <c r="AD409" i="2" s="1"/>
  <c r="AC323" i="2"/>
  <c r="AD323" i="2" s="1"/>
  <c r="AC319" i="2"/>
  <c r="AD319" i="2" s="1"/>
  <c r="AC459" i="2"/>
  <c r="AD459" i="2" s="1"/>
  <c r="AC408" i="2"/>
  <c r="AD408" i="2" s="1"/>
  <c r="AC320" i="2"/>
  <c r="AD320" i="2" s="1"/>
  <c r="AC316" i="2"/>
  <c r="AD316" i="2" s="1"/>
  <c r="AC414" i="2"/>
  <c r="AD414" i="2" s="1"/>
  <c r="AC321" i="2"/>
  <c r="AD321" i="2" s="1"/>
  <c r="AC317" i="2"/>
  <c r="AD317" i="2" s="1"/>
  <c r="AC277" i="2"/>
  <c r="AD277" i="2" s="1"/>
  <c r="AK2305" i="2"/>
  <c r="AK2246" i="2"/>
  <c r="AK2244" i="2"/>
  <c r="AK2245" i="2"/>
  <c r="AK2207" i="2"/>
  <c r="AK2247" i="2"/>
  <c r="AK2097" i="2"/>
  <c r="AK1661" i="2"/>
  <c r="AK1659" i="2"/>
  <c r="AK1669" i="2"/>
  <c r="AK1668" i="2"/>
  <c r="AK1662" i="2"/>
  <c r="AK1427" i="2"/>
  <c r="AK1298" i="2"/>
  <c r="AK1292" i="2"/>
  <c r="AK1094" i="2"/>
  <c r="AK1031" i="2"/>
  <c r="AK1083" i="2"/>
  <c r="AK1011" i="2"/>
  <c r="AK678" i="2"/>
  <c r="AK728" i="2"/>
  <c r="AK731" i="2"/>
  <c r="AK718" i="2"/>
  <c r="AK677" i="2"/>
  <c r="AK660" i="2"/>
  <c r="AK542" i="2"/>
  <c r="AK494" i="2"/>
  <c r="AK622" i="2"/>
  <c r="AK527" i="2"/>
  <c r="AK515" i="2"/>
  <c r="AK499" i="2"/>
  <c r="AK495" i="2"/>
  <c r="AK744" i="2"/>
  <c r="AK528" i="2"/>
  <c r="AK480" i="2"/>
  <c r="AK580" i="2"/>
  <c r="AK572" i="2"/>
  <c r="AK655" i="2"/>
  <c r="AK525" i="2"/>
  <c r="AK364" i="2"/>
  <c r="AK322" i="2"/>
  <c r="AK318" i="2"/>
  <c r="AK278" i="2"/>
  <c r="AK359" i="2"/>
  <c r="AK323" i="2"/>
  <c r="AK319" i="2"/>
  <c r="AK409" i="2"/>
  <c r="AK320" i="2"/>
  <c r="AK316" i="2"/>
  <c r="AK408" i="2"/>
  <c r="AK321" i="2"/>
  <c r="AK317" i="2"/>
  <c r="AK277" i="2"/>
  <c r="AK459" i="2"/>
  <c r="AK414" i="2"/>
  <c r="AC2206" i="2"/>
  <c r="AD2206" i="2" s="1"/>
  <c r="AC1042" i="2"/>
  <c r="AD1042" i="2" s="1"/>
  <c r="AC1065" i="2"/>
  <c r="AD1065" i="2" s="1"/>
  <c r="AC341" i="2"/>
  <c r="AD341" i="2" s="1"/>
  <c r="AK2206" i="2"/>
  <c r="AK1065" i="2"/>
  <c r="AK1042" i="2"/>
  <c r="AK341" i="2"/>
  <c r="AC2352" i="2"/>
  <c r="AD2352" i="2" s="1"/>
  <c r="AC2353" i="2"/>
  <c r="AD2353" i="2" s="1"/>
  <c r="AC2358" i="2"/>
  <c r="AD2358" i="2" s="1"/>
  <c r="AC2346" i="2"/>
  <c r="AD2346" i="2" s="1"/>
  <c r="AC2342" i="2"/>
  <c r="AD2342" i="2" s="1"/>
  <c r="AC2338" i="2"/>
  <c r="AD2338" i="2" s="1"/>
  <c r="AC2371" i="2"/>
  <c r="AD2371" i="2" s="1"/>
  <c r="AC2359" i="2"/>
  <c r="AD2359" i="2" s="1"/>
  <c r="AC2355" i="2"/>
  <c r="AD2355" i="2" s="1"/>
  <c r="AC2339" i="2"/>
  <c r="AD2339" i="2" s="1"/>
  <c r="AC2337" i="2"/>
  <c r="AD2337" i="2" s="1"/>
  <c r="AC2336" i="2"/>
  <c r="AD2336" i="2" s="1"/>
  <c r="AC1602" i="2"/>
  <c r="AD1602" i="2" s="1"/>
  <c r="AC1467" i="2"/>
  <c r="AD1467" i="2" s="1"/>
  <c r="AC1222" i="2"/>
  <c r="AD1222" i="2" s="1"/>
  <c r="AC1299" i="2"/>
  <c r="AD1299" i="2" s="1"/>
  <c r="AC1231" i="2"/>
  <c r="AD1231" i="2" s="1"/>
  <c r="AC1164" i="2"/>
  <c r="AD1164" i="2" s="1"/>
  <c r="AC939" i="2"/>
  <c r="AD939" i="2" s="1"/>
  <c r="AC924" i="2"/>
  <c r="AD924" i="2" s="1"/>
  <c r="AC905" i="2"/>
  <c r="AD905" i="2" s="1"/>
  <c r="AC602" i="2"/>
  <c r="AD602" i="2" s="1"/>
  <c r="AC594" i="2"/>
  <c r="AD594" i="2" s="1"/>
  <c r="AC511" i="2"/>
  <c r="AD511" i="2" s="1"/>
  <c r="AC603" i="2"/>
  <c r="AD603" i="2" s="1"/>
  <c r="AC451" i="2"/>
  <c r="AD451" i="2" s="1"/>
  <c r="AC441" i="2"/>
  <c r="AD441" i="2" s="1"/>
  <c r="AC444" i="2"/>
  <c r="AD444" i="2" s="1"/>
  <c r="AC497" i="2"/>
  <c r="AD497" i="2" s="1"/>
  <c r="AC446" i="2"/>
  <c r="AD446" i="2" s="1"/>
  <c r="AC442" i="2"/>
  <c r="AD442" i="2" s="1"/>
  <c r="AK2352" i="2"/>
  <c r="AK2353" i="2"/>
  <c r="AK2358" i="2"/>
  <c r="AK2346" i="2"/>
  <c r="AK2342" i="2"/>
  <c r="AK2338" i="2"/>
  <c r="AK2371" i="2"/>
  <c r="AK2359" i="2"/>
  <c r="AK2355" i="2"/>
  <c r="AK2339" i="2"/>
  <c r="AK2337" i="2"/>
  <c r="AK2336" i="2"/>
  <c r="AK1602" i="2"/>
  <c r="AK1467" i="2"/>
  <c r="AK1299" i="2"/>
  <c r="AK1222" i="2"/>
  <c r="AK1164" i="2"/>
  <c r="AK1231" i="2"/>
  <c r="AK939" i="2"/>
  <c r="AK924" i="2"/>
  <c r="AK905" i="2"/>
  <c r="AK602" i="2"/>
  <c r="AK594" i="2"/>
  <c r="AK511" i="2"/>
  <c r="AK603" i="2"/>
  <c r="AK497" i="2"/>
  <c r="AK442" i="2"/>
  <c r="AK451" i="2"/>
  <c r="AK444" i="2"/>
  <c r="AK441" i="2"/>
  <c r="AK446" i="2"/>
  <c r="AC1683" i="2"/>
  <c r="AD1683" i="2" s="1"/>
  <c r="AC1126" i="2"/>
  <c r="AD1126" i="2" s="1"/>
  <c r="AC1003" i="2"/>
  <c r="AD1003" i="2" s="1"/>
  <c r="AC438" i="2"/>
  <c r="AD438" i="2" s="1"/>
  <c r="AK1683" i="2"/>
  <c r="AK1126" i="2"/>
  <c r="AK1003" i="2"/>
  <c r="AK438" i="2"/>
  <c r="AD102" i="2"/>
  <c r="AC104" i="2"/>
  <c r="AD104" i="2" s="1"/>
  <c r="AD110" i="2"/>
  <c r="AC112" i="2"/>
  <c r="AD112" i="2" s="1"/>
  <c r="AC127" i="2"/>
  <c r="AD127" i="2" s="1"/>
  <c r="AC131" i="2"/>
  <c r="AD131" i="2" s="1"/>
  <c r="AC141" i="2"/>
  <c r="AD141" i="2" s="1"/>
  <c r="AL193" i="2"/>
  <c r="AK228" i="2"/>
  <c r="AC232" i="2"/>
  <c r="AD232" i="2" s="1"/>
  <c r="AK262" i="2"/>
  <c r="AK271" i="2"/>
  <c r="AK288" i="2"/>
  <c r="AK261" i="2"/>
  <c r="AK2011" i="2"/>
  <c r="AK1779" i="2"/>
  <c r="AK306" i="2"/>
  <c r="AM307" i="2"/>
  <c r="AL307" i="2"/>
  <c r="AK2324" i="2"/>
  <c r="AK2288" i="2"/>
  <c r="AK2215" i="2"/>
  <c r="AK1639" i="2"/>
  <c r="AK308" i="2"/>
  <c r="AK2214" i="2"/>
  <c r="AK2197" i="2"/>
  <c r="AK1636" i="2"/>
  <c r="AK1156" i="2"/>
  <c r="AK1154" i="2"/>
  <c r="AK1112" i="2"/>
  <c r="AK1097" i="2"/>
  <c r="AK724" i="2"/>
  <c r="AK784" i="2"/>
  <c r="AK327" i="2"/>
  <c r="AK2270" i="2"/>
  <c r="AK404" i="2"/>
  <c r="AK369" i="2"/>
  <c r="AM374" i="2"/>
  <c r="AL374" i="2"/>
  <c r="AL777" i="2"/>
  <c r="AM777" i="2"/>
  <c r="AL2133" i="2"/>
  <c r="AM2133" i="2"/>
  <c r="AC144" i="2"/>
  <c r="AD144" i="2" s="1"/>
  <c r="AM165" i="2"/>
  <c r="AM169" i="2"/>
  <c r="AC176" i="2"/>
  <c r="AD176" i="2" s="1"/>
  <c r="AC180" i="2"/>
  <c r="AD180" i="2" s="1"/>
  <c r="AD184" i="2"/>
  <c r="AM189" i="2"/>
  <c r="AC192" i="2"/>
  <c r="AD192" i="2" s="1"/>
  <c r="AM193" i="2"/>
  <c r="AK2362" i="2"/>
  <c r="AK2106" i="2"/>
  <c r="AK2030" i="2"/>
  <c r="AK2087" i="2"/>
  <c r="AK1973" i="2"/>
  <c r="AK1956" i="2"/>
  <c r="AK1917" i="2"/>
  <c r="AK1611" i="2"/>
  <c r="AK296" i="2"/>
  <c r="AK248" i="2"/>
  <c r="AK309" i="2"/>
  <c r="AM197" i="2"/>
  <c r="AK2254" i="2"/>
  <c r="AK2172" i="2"/>
  <c r="AK2225" i="2"/>
  <c r="AK2187" i="2"/>
  <c r="AK2033" i="2"/>
  <c r="AK1514" i="2"/>
  <c r="AK1506" i="2"/>
  <c r="AK1475" i="2"/>
  <c r="AK1301" i="2"/>
  <c r="AK947" i="2"/>
  <c r="AK839" i="2"/>
  <c r="AM201" i="2"/>
  <c r="AC204" i="2"/>
  <c r="AD204" i="2" s="1"/>
  <c r="AL2253" i="2"/>
  <c r="AM2253" i="2"/>
  <c r="AM205" i="2"/>
  <c r="AM209" i="2"/>
  <c r="AC212" i="2"/>
  <c r="AD212" i="2" s="1"/>
  <c r="AC220" i="2"/>
  <c r="AD220" i="2" s="1"/>
  <c r="AK2252" i="2"/>
  <c r="AK1113" i="2"/>
  <c r="AK1047" i="2"/>
  <c r="AM221" i="2"/>
  <c r="AL604" i="2"/>
  <c r="AM604" i="2"/>
  <c r="AK1441" i="2"/>
  <c r="AK1010" i="2"/>
  <c r="AK874" i="2"/>
  <c r="AK234" i="2"/>
  <c r="AL397" i="2"/>
  <c r="AM397" i="2"/>
  <c r="AL443" i="2"/>
  <c r="AM443" i="2"/>
  <c r="AC2296" i="2"/>
  <c r="AD2296" i="2" s="1"/>
  <c r="AC2121" i="2"/>
  <c r="AD2121" i="2" s="1"/>
  <c r="AC1325" i="2"/>
  <c r="AD1325" i="2" s="1"/>
  <c r="AC833" i="2"/>
  <c r="AD833" i="2" s="1"/>
  <c r="AC266" i="2"/>
  <c r="AD266" i="2" s="1"/>
  <c r="AL31" i="2"/>
  <c r="AL35" i="2"/>
  <c r="AC1712" i="2"/>
  <c r="AD1712" i="2" s="1"/>
  <c r="AC793" i="2"/>
  <c r="AD793" i="2" s="1"/>
  <c r="AC752" i="2"/>
  <c r="AD752" i="2" s="1"/>
  <c r="AC428" i="2"/>
  <c r="AD428" i="2" s="1"/>
  <c r="AL51" i="2"/>
  <c r="AL63" i="2"/>
  <c r="AC2218" i="2"/>
  <c r="AD2218" i="2" s="1"/>
  <c r="AC2202" i="2"/>
  <c r="AD2202" i="2" s="1"/>
  <c r="AC2188" i="2"/>
  <c r="AD2188" i="2" s="1"/>
  <c r="AC2184" i="2"/>
  <c r="AD2184" i="2" s="1"/>
  <c r="AC2164" i="2"/>
  <c r="AD2164" i="2" s="1"/>
  <c r="AC2219" i="2"/>
  <c r="AD2219" i="2" s="1"/>
  <c r="AC2201" i="2"/>
  <c r="AD2201" i="2" s="1"/>
  <c r="AC2178" i="2"/>
  <c r="AD2178" i="2" s="1"/>
  <c r="AC2174" i="2"/>
  <c r="AD2174" i="2" s="1"/>
  <c r="AC2166" i="2"/>
  <c r="AD2166" i="2" s="1"/>
  <c r="AC2183" i="2"/>
  <c r="AD2183" i="2" s="1"/>
  <c r="AC2179" i="2"/>
  <c r="AD2179" i="2" s="1"/>
  <c r="AC2167" i="2"/>
  <c r="AD2167" i="2" s="1"/>
  <c r="AC2157" i="2"/>
  <c r="AD2157" i="2" s="1"/>
  <c r="AC2163" i="2"/>
  <c r="AD2163" i="2" s="1"/>
  <c r="AC2142" i="2"/>
  <c r="AD2142" i="2" s="1"/>
  <c r="AC2134" i="2"/>
  <c r="AD2134" i="2" s="1"/>
  <c r="AC2165" i="2"/>
  <c r="AD2165" i="2" s="1"/>
  <c r="AC2135" i="2"/>
  <c r="AD2135" i="2" s="1"/>
  <c r="AC2173" i="2"/>
  <c r="AD2173" i="2" s="1"/>
  <c r="AC1957" i="2"/>
  <c r="AD1957" i="2" s="1"/>
  <c r="AC1959" i="2"/>
  <c r="AD1959" i="2" s="1"/>
  <c r="AC1860" i="2"/>
  <c r="AD1860" i="2" s="1"/>
  <c r="AC1725" i="2"/>
  <c r="AD1725" i="2" s="1"/>
  <c r="AC1746" i="2"/>
  <c r="AD1746" i="2" s="1"/>
  <c r="AC1730" i="2"/>
  <c r="AD1730" i="2" s="1"/>
  <c r="AC1726" i="2"/>
  <c r="AD1726" i="2" s="1"/>
  <c r="AC1782" i="2"/>
  <c r="AD1782" i="2" s="1"/>
  <c r="AC1606" i="2"/>
  <c r="AD1606" i="2" s="1"/>
  <c r="AC1615" i="2"/>
  <c r="AD1615" i="2" s="1"/>
  <c r="AC1607" i="2"/>
  <c r="AD1607" i="2" s="1"/>
  <c r="AC1603" i="2"/>
  <c r="AD1603" i="2" s="1"/>
  <c r="AC1699" i="2"/>
  <c r="AD1699" i="2" s="1"/>
  <c r="AC1676" i="2"/>
  <c r="AD1676" i="2" s="1"/>
  <c r="AC1608" i="2"/>
  <c r="AD1608" i="2" s="1"/>
  <c r="AC1642" i="2"/>
  <c r="AD1642" i="2" s="1"/>
  <c r="AC1613" i="2"/>
  <c r="AD1613" i="2" s="1"/>
  <c r="AC1408" i="2"/>
  <c r="AD1408" i="2" s="1"/>
  <c r="AC1400" i="2"/>
  <c r="AD1400" i="2" s="1"/>
  <c r="AC1396" i="2"/>
  <c r="AD1396" i="2" s="1"/>
  <c r="AC1376" i="2"/>
  <c r="AD1376" i="2" s="1"/>
  <c r="AC1372" i="2"/>
  <c r="AD1372" i="2" s="1"/>
  <c r="AC1364" i="2"/>
  <c r="AD1364" i="2" s="1"/>
  <c r="AC1348" i="2"/>
  <c r="AD1348" i="2" s="1"/>
  <c r="AC1344" i="2"/>
  <c r="AD1344" i="2" s="1"/>
  <c r="AC1340" i="2"/>
  <c r="AD1340" i="2" s="1"/>
  <c r="AC1402" i="2"/>
  <c r="AD1402" i="2" s="1"/>
  <c r="AC1390" i="2"/>
  <c r="AD1390" i="2" s="1"/>
  <c r="AC1378" i="2"/>
  <c r="AD1378" i="2" s="1"/>
  <c r="AC1370" i="2"/>
  <c r="AD1370" i="2" s="1"/>
  <c r="AC1362" i="2"/>
  <c r="AD1362" i="2" s="1"/>
  <c r="AC1358" i="2"/>
  <c r="AD1358" i="2" s="1"/>
  <c r="AC1354" i="2"/>
  <c r="AD1354" i="2" s="1"/>
  <c r="AC1342" i="2"/>
  <c r="AD1342" i="2" s="1"/>
  <c r="AC1334" i="2"/>
  <c r="AD1334" i="2" s="1"/>
  <c r="AC1391" i="2"/>
  <c r="AD1391" i="2" s="1"/>
  <c r="AC1347" i="2"/>
  <c r="AD1347" i="2" s="1"/>
  <c r="AC1343" i="2"/>
  <c r="AD1343" i="2" s="1"/>
  <c r="AC1339" i="2"/>
  <c r="AD1339" i="2" s="1"/>
  <c r="AC1214" i="2"/>
  <c r="AD1214" i="2" s="1"/>
  <c r="AC1401" i="2"/>
  <c r="AD1401" i="2" s="1"/>
  <c r="AC1395" i="2"/>
  <c r="AD1395" i="2" s="1"/>
  <c r="AC1324" i="2"/>
  <c r="AD1324" i="2" s="1"/>
  <c r="AC1322" i="2"/>
  <c r="AD1322" i="2" s="1"/>
  <c r="AC1316" i="2"/>
  <c r="AD1316" i="2" s="1"/>
  <c r="AC1314" i="2"/>
  <c r="AD1314" i="2" s="1"/>
  <c r="AC1312" i="2"/>
  <c r="AD1312" i="2" s="1"/>
  <c r="AC1310" i="2"/>
  <c r="AD1310" i="2" s="1"/>
  <c r="AC1407" i="2"/>
  <c r="AD1407" i="2" s="1"/>
  <c r="AC1377" i="2"/>
  <c r="AD1377" i="2" s="1"/>
  <c r="AC1331" i="2"/>
  <c r="AD1331" i="2" s="1"/>
  <c r="AC1365" i="2"/>
  <c r="AD1365" i="2" s="1"/>
  <c r="AC1357" i="2"/>
  <c r="AD1357" i="2" s="1"/>
  <c r="AC1353" i="2"/>
  <c r="AD1353" i="2" s="1"/>
  <c r="AC1333" i="2"/>
  <c r="AD1333" i="2" s="1"/>
  <c r="AC1369" i="2"/>
  <c r="AD1369" i="2" s="1"/>
  <c r="AC1323" i="2"/>
  <c r="AD1323" i="2" s="1"/>
  <c r="AC1315" i="2"/>
  <c r="AD1315" i="2" s="1"/>
  <c r="AC1313" i="2"/>
  <c r="AD1313" i="2" s="1"/>
  <c r="AC1311" i="2"/>
  <c r="AD1311" i="2" s="1"/>
  <c r="AC1309" i="2"/>
  <c r="AD1309" i="2" s="1"/>
  <c r="AC1375" i="2"/>
  <c r="AD1375" i="2" s="1"/>
  <c r="AC1036" i="2"/>
  <c r="AD1036" i="2" s="1"/>
  <c r="AC1043" i="2"/>
  <c r="AD1043" i="2" s="1"/>
  <c r="AC1039" i="2"/>
  <c r="AD1039" i="2" s="1"/>
  <c r="AC1028" i="2"/>
  <c r="AD1028" i="2" s="1"/>
  <c r="AC1025" i="2"/>
  <c r="AD1025" i="2" s="1"/>
  <c r="AC710" i="2"/>
  <c r="AD710" i="2" s="1"/>
  <c r="AC820" i="2"/>
  <c r="AD820" i="2" s="1"/>
  <c r="AC704" i="2"/>
  <c r="AD704" i="2" s="1"/>
  <c r="AC717" i="2"/>
  <c r="AD717" i="2" s="1"/>
  <c r="AC713" i="2"/>
  <c r="AD713" i="2" s="1"/>
  <c r="AC330" i="2"/>
  <c r="AD330" i="2" s="1"/>
  <c r="AC242" i="2"/>
  <c r="AD242" i="2" s="1"/>
  <c r="AC238" i="2"/>
  <c r="AD238" i="2" s="1"/>
  <c r="AC331" i="2"/>
  <c r="AD331" i="2" s="1"/>
  <c r="AC299" i="2"/>
  <c r="AD299" i="2" s="1"/>
  <c r="AC255" i="2"/>
  <c r="AD255" i="2" s="1"/>
  <c r="AC332" i="2"/>
  <c r="AD332" i="2" s="1"/>
  <c r="AC240" i="2"/>
  <c r="AD240" i="2" s="1"/>
  <c r="AC337" i="2"/>
  <c r="AD337" i="2" s="1"/>
  <c r="AC333" i="2"/>
  <c r="AD333" i="2" s="1"/>
  <c r="AC313" i="2"/>
  <c r="AD313" i="2" s="1"/>
  <c r="AC245" i="2"/>
  <c r="AD245" i="2" s="1"/>
  <c r="AC241" i="2"/>
  <c r="AD241" i="2" s="1"/>
  <c r="AL91" i="2"/>
  <c r="AG105" i="2"/>
  <c r="AC109" i="2"/>
  <c r="AD109" i="2" s="1"/>
  <c r="AG113" i="2"/>
  <c r="AK122" i="2"/>
  <c r="AK124" i="2"/>
  <c r="AG135" i="2"/>
  <c r="AG143" i="2"/>
  <c r="AK153" i="2"/>
  <c r="AK162" i="2"/>
  <c r="AK170" i="2"/>
  <c r="AK186" i="2"/>
  <c r="AK190" i="2"/>
  <c r="AK194" i="2"/>
  <c r="AC227" i="2"/>
  <c r="AD227" i="2" s="1"/>
  <c r="AK2360" i="2"/>
  <c r="AK1739" i="2"/>
  <c r="AK1610" i="2"/>
  <c r="AK1638" i="2"/>
  <c r="AK1646" i="2"/>
  <c r="AK1609" i="2"/>
  <c r="AK1440" i="2"/>
  <c r="AK1118" i="2"/>
  <c r="AK1086" i="2"/>
  <c r="AK1046" i="2"/>
  <c r="AK1119" i="2"/>
  <c r="AK1128" i="2"/>
  <c r="AK1116" i="2"/>
  <c r="AK1084" i="2"/>
  <c r="AK1048" i="2"/>
  <c r="AK1117" i="2"/>
  <c r="AK1000" i="2"/>
  <c r="AK982" i="2"/>
  <c r="AK1087" i="2"/>
  <c r="AK1085" i="2"/>
  <c r="AK1049" i="2"/>
  <c r="AK1001" i="2"/>
  <c r="AK1061" i="2"/>
  <c r="AK625" i="2"/>
  <c r="AK631" i="2"/>
  <c r="AK282" i="2"/>
  <c r="AK384" i="2"/>
  <c r="AK283" i="2"/>
  <c r="AK352" i="2"/>
  <c r="AK336" i="2"/>
  <c r="AK284" i="2"/>
  <c r="AK280" i="2"/>
  <c r="AK434" i="2"/>
  <c r="AK403" i="2"/>
  <c r="AK393" i="2"/>
  <c r="AK399" i="2"/>
  <c r="AK398" i="2"/>
  <c r="AK395" i="2"/>
  <c r="AC6" i="2"/>
  <c r="AD6" i="2" s="1"/>
  <c r="AC26" i="2"/>
  <c r="AD26" i="2" s="1"/>
  <c r="AC30" i="2"/>
  <c r="AD30" i="2" s="1"/>
  <c r="AC50" i="2"/>
  <c r="AD50" i="2" s="1"/>
  <c r="AC58" i="2"/>
  <c r="AD58" i="2" s="1"/>
  <c r="AK58" i="2"/>
  <c r="AC74" i="2"/>
  <c r="AD74" i="2" s="1"/>
  <c r="AC86" i="2"/>
  <c r="AD86" i="2" s="1"/>
  <c r="AC90" i="2"/>
  <c r="AD90" i="2" s="1"/>
  <c r="AC106" i="2"/>
  <c r="AD106" i="2" s="1"/>
  <c r="AC114" i="2"/>
  <c r="AD114" i="2" s="1"/>
  <c r="AC118" i="2"/>
  <c r="AD118" i="2" s="1"/>
  <c r="AC120" i="2"/>
  <c r="AD120" i="2" s="1"/>
  <c r="AC132" i="2"/>
  <c r="AD132" i="2" s="1"/>
  <c r="AC134" i="2"/>
  <c r="AD134" i="2" s="1"/>
  <c r="AC139" i="2"/>
  <c r="AD139" i="2" s="1"/>
  <c r="AC142" i="2"/>
  <c r="AD142" i="2" s="1"/>
  <c r="AC147" i="2"/>
  <c r="AD147" i="2" s="1"/>
  <c r="AK2268" i="2"/>
  <c r="AK2060" i="2"/>
  <c r="AK2089" i="2"/>
  <c r="AK2065" i="2"/>
  <c r="AK2026" i="2"/>
  <c r="AK2112" i="2"/>
  <c r="AK2085" i="2"/>
  <c r="AK2049" i="2"/>
  <c r="AK1953" i="2"/>
  <c r="AK1964" i="2"/>
  <c r="AK1870" i="2"/>
  <c r="AK1753" i="2"/>
  <c r="AK1737" i="2"/>
  <c r="AK1755" i="2"/>
  <c r="AK1780" i="2"/>
  <c r="AK1678" i="2"/>
  <c r="AK1670" i="2"/>
  <c r="AK1715" i="2"/>
  <c r="AK1689" i="2"/>
  <c r="AK1719" i="2"/>
  <c r="AK1592" i="2"/>
  <c r="AK1671" i="2"/>
  <c r="AK1554" i="2"/>
  <c r="AK1537" i="2"/>
  <c r="AK1424" i="2"/>
  <c r="AK1356" i="2"/>
  <c r="AK1489" i="2"/>
  <c r="AK1382" i="2"/>
  <c r="AK1488" i="2"/>
  <c r="AK1454" i="2"/>
  <c r="AK1415" i="2"/>
  <c r="AK1351" i="2"/>
  <c r="AK1270" i="2"/>
  <c r="AK1176" i="2"/>
  <c r="AK1172" i="2"/>
  <c r="AK1096" i="2"/>
  <c r="AK1080" i="2"/>
  <c r="AK1068" i="2"/>
  <c r="AK1055" i="2"/>
  <c r="AK1038" i="2"/>
  <c r="AK889" i="2"/>
  <c r="AK865" i="2"/>
  <c r="AK815" i="2"/>
  <c r="AK789" i="2"/>
  <c r="AK781" i="2"/>
  <c r="AK672" i="2"/>
  <c r="AK830" i="2"/>
  <c r="AK774" i="2"/>
  <c r="AK757" i="2"/>
  <c r="AK510" i="2"/>
  <c r="AK730" i="2"/>
  <c r="AK760" i="2"/>
  <c r="AK759" i="2"/>
  <c r="AK671" i="2"/>
  <c r="AK544" i="2"/>
  <c r="AK520" i="2"/>
  <c r="AK697" i="2"/>
  <c r="AK607" i="2"/>
  <c r="AK601" i="2"/>
  <c r="AK254" i="2"/>
  <c r="AK445" i="2"/>
  <c r="AK366" i="2"/>
  <c r="AK148" i="2"/>
  <c r="AC150" i="2"/>
  <c r="AD150" i="2" s="1"/>
  <c r="AC155" i="2"/>
  <c r="AD155" i="2" s="1"/>
  <c r="AC158" i="2"/>
  <c r="AD158" i="2" s="1"/>
  <c r="AC161" i="2"/>
  <c r="AD161" i="2" s="1"/>
  <c r="AK2101" i="2"/>
  <c r="AK1846" i="2"/>
  <c r="AK1100" i="2"/>
  <c r="AK431" i="2"/>
  <c r="AL455" i="2"/>
  <c r="AM455" i="2"/>
  <c r="AC173" i="2"/>
  <c r="AD173" i="2" s="1"/>
  <c r="AC181" i="2"/>
  <c r="AD181" i="2" s="1"/>
  <c r="AM1081" i="2"/>
  <c r="AL1081" i="2"/>
  <c r="AC213" i="2"/>
  <c r="AD213" i="2" s="1"/>
  <c r="AC217" i="2"/>
  <c r="AD217" i="2" s="1"/>
  <c r="AC236" i="2"/>
  <c r="AD236" i="2" s="1"/>
  <c r="AK2129" i="2"/>
  <c r="AK2075" i="2"/>
  <c r="AK1703" i="2"/>
  <c r="AK1476" i="2"/>
  <c r="AK1090" i="2"/>
  <c r="AK995" i="2"/>
  <c r="AK610" i="2"/>
  <c r="AK624" i="2"/>
  <c r="AK249" i="2"/>
  <c r="AM294" i="2"/>
  <c r="AL294" i="2"/>
  <c r="AM295" i="2"/>
  <c r="AL295" i="2"/>
  <c r="AM315" i="2"/>
  <c r="AL315" i="2"/>
  <c r="AK2069" i="2"/>
  <c r="AK2066" i="2"/>
  <c r="AK2079" i="2"/>
  <c r="AK1675" i="2"/>
  <c r="AK990" i="2"/>
  <c r="AK350" i="2"/>
  <c r="AK346" i="2"/>
  <c r="AK342" i="2"/>
  <c r="AK351" i="2"/>
  <c r="AK347" i="2"/>
  <c r="AK343" i="2"/>
  <c r="AK344" i="2"/>
  <c r="AK680" i="2"/>
  <c r="AK676" i="2"/>
  <c r="AK687" i="2"/>
  <c r="AK643" i="2"/>
  <c r="AK667" i="2"/>
  <c r="AK664" i="2"/>
  <c r="AK661" i="2"/>
  <c r="AK640" i="2"/>
  <c r="AK727" i="2"/>
  <c r="AK685" i="2"/>
  <c r="AK639" i="2"/>
  <c r="AK361" i="2"/>
  <c r="AM378" i="2"/>
  <c r="AL378" i="2"/>
  <c r="AC2" i="2"/>
  <c r="AD2" i="2" s="1"/>
  <c r="AC42" i="2"/>
  <c r="AD42" i="2" s="1"/>
  <c r="AK42" i="2"/>
  <c r="AC66" i="2"/>
  <c r="AD66" i="2" s="1"/>
  <c r="AK66" i="2"/>
  <c r="AC70" i="2"/>
  <c r="AD70" i="2" s="1"/>
  <c r="AK70" i="2"/>
  <c r="AC2356" i="2"/>
  <c r="AD2356" i="2" s="1"/>
  <c r="AC2345" i="2"/>
  <c r="AD2345" i="2" s="1"/>
  <c r="AC2328" i="2"/>
  <c r="AD2328" i="2" s="1"/>
  <c r="AC2217" i="2"/>
  <c r="AD2217" i="2" s="1"/>
  <c r="AC2086" i="2"/>
  <c r="AD2086" i="2" s="1"/>
  <c r="AC2072" i="2"/>
  <c r="AD2072" i="2" s="1"/>
  <c r="AC2051" i="2"/>
  <c r="AD2051" i="2" s="1"/>
  <c r="AC2043" i="2"/>
  <c r="AD2043" i="2" s="1"/>
  <c r="AC2082" i="2"/>
  <c r="AD2082" i="2" s="1"/>
  <c r="AC2071" i="2"/>
  <c r="AD2071" i="2" s="1"/>
  <c r="AC2081" i="2"/>
  <c r="AD2081" i="2" s="1"/>
  <c r="AC2041" i="2"/>
  <c r="AD2041" i="2" s="1"/>
  <c r="AC1911" i="2"/>
  <c r="AD1911" i="2" s="1"/>
  <c r="AC1939" i="2"/>
  <c r="AD1939" i="2" s="1"/>
  <c r="AC1841" i="2"/>
  <c r="AD1841" i="2" s="1"/>
  <c r="AC1920" i="2"/>
  <c r="AD1920" i="2" s="1"/>
  <c r="AC1910" i="2"/>
  <c r="AD1910" i="2" s="1"/>
  <c r="AC1906" i="2"/>
  <c r="AD1906" i="2" s="1"/>
  <c r="AC1840" i="2"/>
  <c r="AD1840" i="2" s="1"/>
  <c r="AC1842" i="2"/>
  <c r="AD1842" i="2" s="1"/>
  <c r="AC1763" i="2"/>
  <c r="AD1763" i="2" s="1"/>
  <c r="AC1598" i="2"/>
  <c r="AD1598" i="2" s="1"/>
  <c r="AC1645" i="2"/>
  <c r="AD1645" i="2" s="1"/>
  <c r="AC1533" i="2"/>
  <c r="AD1533" i="2" s="1"/>
  <c r="AC1530" i="2"/>
  <c r="AD1530" i="2" s="1"/>
  <c r="AC1457" i="2"/>
  <c r="AD1457" i="2" s="1"/>
  <c r="AC1455" i="2"/>
  <c r="AD1455" i="2" s="1"/>
  <c r="AC1453" i="2"/>
  <c r="AD1453" i="2" s="1"/>
  <c r="AC1447" i="2"/>
  <c r="AD1447" i="2" s="1"/>
  <c r="AC1443" i="2"/>
  <c r="AD1443" i="2" s="1"/>
  <c r="AC1368" i="2"/>
  <c r="AD1368" i="2" s="1"/>
  <c r="AC1360" i="2"/>
  <c r="AD1360" i="2" s="1"/>
  <c r="AC1431" i="2"/>
  <c r="AD1431" i="2" s="1"/>
  <c r="AC1456" i="2"/>
  <c r="AD1456" i="2" s="1"/>
  <c r="AC1367" i="2"/>
  <c r="AD1367" i="2" s="1"/>
  <c r="AC1294" i="2"/>
  <c r="AD1294" i="2" s="1"/>
  <c r="AC1286" i="2"/>
  <c r="AD1286" i="2" s="1"/>
  <c r="AC1274" i="2"/>
  <c r="AD1274" i="2" s="1"/>
  <c r="AC1236" i="2"/>
  <c r="AD1236" i="2" s="1"/>
  <c r="AC1361" i="2"/>
  <c r="AD1361" i="2" s="1"/>
  <c r="AC1293" i="2"/>
  <c r="AD1293" i="2" s="1"/>
  <c r="AC1287" i="2"/>
  <c r="AD1287" i="2" s="1"/>
  <c r="AC1328" i="2"/>
  <c r="AD1328" i="2" s="1"/>
  <c r="AC1221" i="2"/>
  <c r="AD1221" i="2" s="1"/>
  <c r="AC1135" i="2"/>
  <c r="AD1135" i="2" s="1"/>
  <c r="AC1088" i="2"/>
  <c r="AD1088" i="2" s="1"/>
  <c r="AC1071" i="2"/>
  <c r="AD1071" i="2" s="1"/>
  <c r="AC1027" i="2"/>
  <c r="AD1027" i="2" s="1"/>
  <c r="AC997" i="2"/>
  <c r="AD997" i="2" s="1"/>
  <c r="AC989" i="2"/>
  <c r="AD989" i="2" s="1"/>
  <c r="AC983" i="2"/>
  <c r="AD983" i="2" s="1"/>
  <c r="AC977" i="2"/>
  <c r="AD977" i="2" s="1"/>
  <c r="AC975" i="2"/>
  <c r="AD975" i="2" s="1"/>
  <c r="AC965" i="2"/>
  <c r="AD965" i="2" s="1"/>
  <c r="AC1024" i="2"/>
  <c r="AD1024" i="2" s="1"/>
  <c r="AC1089" i="2"/>
  <c r="AD1089" i="2" s="1"/>
  <c r="AC1026" i="2"/>
  <c r="AD1026" i="2" s="1"/>
  <c r="AC1002" i="2"/>
  <c r="AD1002" i="2" s="1"/>
  <c r="AC998" i="2"/>
  <c r="AD998" i="2" s="1"/>
  <c r="AC984" i="2"/>
  <c r="AD984" i="2" s="1"/>
  <c r="AC976" i="2"/>
  <c r="AD976" i="2" s="1"/>
  <c r="AC974" i="2"/>
  <c r="AD974" i="2" s="1"/>
  <c r="AC970" i="2"/>
  <c r="AD970" i="2" s="1"/>
  <c r="AC779" i="2"/>
  <c r="AD779" i="2" s="1"/>
  <c r="AC751" i="2"/>
  <c r="AD751" i="2" s="1"/>
  <c r="AC735" i="2"/>
  <c r="AD735" i="2" s="1"/>
  <c r="AC584" i="2"/>
  <c r="AD584" i="2" s="1"/>
  <c r="AC506" i="2"/>
  <c r="AD506" i="2" s="1"/>
  <c r="AC547" i="2"/>
  <c r="AD547" i="2" s="1"/>
  <c r="AC507" i="2"/>
  <c r="AD507" i="2" s="1"/>
  <c r="AC548" i="2"/>
  <c r="AD548" i="2" s="1"/>
  <c r="AC647" i="2"/>
  <c r="AD647" i="2" s="1"/>
  <c r="AC464" i="2"/>
  <c r="AD464" i="2" s="1"/>
  <c r="AC435" i="2"/>
  <c r="AD435" i="2" s="1"/>
  <c r="AC286" i="2"/>
  <c r="AD286" i="2" s="1"/>
  <c r="AC362" i="2"/>
  <c r="AD362" i="2" s="1"/>
  <c r="AC354" i="2"/>
  <c r="AD354" i="2" s="1"/>
  <c r="AC463" i="2"/>
  <c r="AD463" i="2" s="1"/>
  <c r="AC440" i="2"/>
  <c r="AD440" i="2" s="1"/>
  <c r="AC371" i="2"/>
  <c r="AD371" i="2" s="1"/>
  <c r="AC462" i="2"/>
  <c r="AD462" i="2" s="1"/>
  <c r="AC353" i="2"/>
  <c r="AD353" i="2" s="1"/>
  <c r="AC285" i="2"/>
  <c r="AD285" i="2" s="1"/>
  <c r="AC410" i="2"/>
  <c r="AD410" i="2" s="1"/>
  <c r="AC394" i="2"/>
  <c r="AD394" i="2" s="1"/>
  <c r="AC2297" i="2"/>
  <c r="AD2297" i="2" s="1"/>
  <c r="AC2321" i="2"/>
  <c r="AD2321" i="2" s="1"/>
  <c r="AC2313" i="2"/>
  <c r="AD2313" i="2" s="1"/>
  <c r="AC2302" i="2"/>
  <c r="AD2302" i="2" s="1"/>
  <c r="AC2316" i="2"/>
  <c r="AD2316" i="2" s="1"/>
  <c r="AC2301" i="2"/>
  <c r="AD2301" i="2" s="1"/>
  <c r="AC2311" i="2"/>
  <c r="AD2311" i="2" s="1"/>
  <c r="AC2307" i="2"/>
  <c r="AD2307" i="2" s="1"/>
  <c r="AC2303" i="2"/>
  <c r="AD2303" i="2" s="1"/>
  <c r="AC2334" i="2"/>
  <c r="AD2334" i="2" s="1"/>
  <c r="AC2322" i="2"/>
  <c r="AD2322" i="2" s="1"/>
  <c r="AC2300" i="2"/>
  <c r="AD2300" i="2" s="1"/>
  <c r="AC926" i="2"/>
  <c r="AD926" i="2" s="1"/>
  <c r="AC1111" i="2"/>
  <c r="AD1111" i="2" s="1"/>
  <c r="AC859" i="2"/>
  <c r="AD859" i="2" s="1"/>
  <c r="AC401" i="2"/>
  <c r="AD401" i="2" s="1"/>
  <c r="AC2351" i="2"/>
  <c r="AD2351" i="2" s="1"/>
  <c r="AC2335" i="2"/>
  <c r="AD2335" i="2" s="1"/>
  <c r="AC2343" i="2"/>
  <c r="AD2343" i="2" s="1"/>
  <c r="AC2340" i="2"/>
  <c r="AD2340" i="2" s="1"/>
  <c r="AC2094" i="2"/>
  <c r="AD2094" i="2" s="1"/>
  <c r="AC2091" i="2"/>
  <c r="AD2091" i="2" s="1"/>
  <c r="AC2096" i="2"/>
  <c r="AD2096" i="2" s="1"/>
  <c r="AC2093" i="2"/>
  <c r="AD2093" i="2" s="1"/>
  <c r="AC2088" i="2"/>
  <c r="AD2088" i="2" s="1"/>
  <c r="AC2095" i="2"/>
  <c r="AD2095" i="2" s="1"/>
  <c r="AC2092" i="2"/>
  <c r="AD2092" i="2" s="1"/>
  <c r="AC2017" i="2"/>
  <c r="AD2017" i="2" s="1"/>
  <c r="AC1590" i="2"/>
  <c r="AD1590" i="2" s="1"/>
  <c r="AC1531" i="2"/>
  <c r="AD1531" i="2" s="1"/>
  <c r="AC1477" i="2"/>
  <c r="AD1477" i="2" s="1"/>
  <c r="AC1513" i="2"/>
  <c r="AD1513" i="2" s="1"/>
  <c r="AC1505" i="2"/>
  <c r="AD1505" i="2" s="1"/>
  <c r="AC1268" i="2"/>
  <c r="AD1268" i="2" s="1"/>
  <c r="AC1261" i="2"/>
  <c r="AD1261" i="2" s="1"/>
  <c r="AC1137" i="2"/>
  <c r="AD1137" i="2" s="1"/>
  <c r="AC1183" i="2"/>
  <c r="AD1183" i="2" s="1"/>
  <c r="AC1073" i="2"/>
  <c r="AD1073" i="2" s="1"/>
  <c r="AC1041" i="2"/>
  <c r="AD1041" i="2" s="1"/>
  <c r="AC719" i="2"/>
  <c r="AD719" i="2" s="1"/>
  <c r="AC666" i="2"/>
  <c r="AD666" i="2" s="1"/>
  <c r="AC662" i="2"/>
  <c r="AD662" i="2" s="1"/>
  <c r="AC736" i="2"/>
  <c r="AD736" i="2" s="1"/>
  <c r="AC742" i="2"/>
  <c r="AD742" i="2" s="1"/>
  <c r="AC681" i="2"/>
  <c r="AD681" i="2" s="1"/>
  <c r="AC498" i="2"/>
  <c r="AD498" i="2" s="1"/>
  <c r="AC659" i="2"/>
  <c r="AD659" i="2" s="1"/>
  <c r="AC551" i="2"/>
  <c r="AD551" i="2" s="1"/>
  <c r="AC733" i="2"/>
  <c r="AD733" i="2" s="1"/>
  <c r="AC629" i="2"/>
  <c r="AD629" i="2" s="1"/>
  <c r="AC472" i="2"/>
  <c r="AD472" i="2" s="1"/>
  <c r="AC545" i="2"/>
  <c r="AD545" i="2" s="1"/>
  <c r="AC541" i="2"/>
  <c r="AD541" i="2" s="1"/>
  <c r="AC485" i="2"/>
  <c r="AD485" i="2" s="1"/>
  <c r="AC314" i="2"/>
  <c r="AD314" i="2" s="1"/>
  <c r="AC478" i="2"/>
  <c r="AD478" i="2" s="1"/>
  <c r="AC468" i="2"/>
  <c r="AD468" i="2" s="1"/>
  <c r="AC257" i="2"/>
  <c r="AD257" i="2" s="1"/>
  <c r="AC2057" i="2"/>
  <c r="AD2057" i="2" s="1"/>
  <c r="AC1963" i="2"/>
  <c r="AD1963" i="2" s="1"/>
  <c r="AC1825" i="2"/>
  <c r="AD1825" i="2" s="1"/>
  <c r="AC1810" i="2"/>
  <c r="AD1810" i="2" s="1"/>
  <c r="AC1824" i="2"/>
  <c r="AD1824" i="2" s="1"/>
  <c r="AC1656" i="2"/>
  <c r="AD1656" i="2" s="1"/>
  <c r="AC1482" i="2"/>
  <c r="AD1482" i="2" s="1"/>
  <c r="AC1448" i="2"/>
  <c r="AD1448" i="2" s="1"/>
  <c r="AC1276" i="2"/>
  <c r="AD1276" i="2" s="1"/>
  <c r="AC1267" i="2"/>
  <c r="AD1267" i="2" s="1"/>
  <c r="AC1132" i="2"/>
  <c r="AD1132" i="2" s="1"/>
  <c r="AC999" i="2"/>
  <c r="AD999" i="2" s="1"/>
  <c r="AC993" i="2"/>
  <c r="AD993" i="2" s="1"/>
  <c r="AC991" i="2"/>
  <c r="AD991" i="2" s="1"/>
  <c r="AC981" i="2"/>
  <c r="AD981" i="2" s="1"/>
  <c r="AC967" i="2"/>
  <c r="AD967" i="2" s="1"/>
  <c r="AC992" i="2"/>
  <c r="AD992" i="2" s="1"/>
  <c r="AC980" i="2"/>
  <c r="AD980" i="2" s="1"/>
  <c r="AC2361" i="2"/>
  <c r="AD2361" i="2" s="1"/>
  <c r="AC2366" i="2"/>
  <c r="AD2366" i="2" s="1"/>
  <c r="AC2354" i="2"/>
  <c r="AD2354" i="2" s="1"/>
  <c r="AC2317" i="2"/>
  <c r="AD2317" i="2" s="1"/>
  <c r="AC2312" i="2"/>
  <c r="AD2312" i="2" s="1"/>
  <c r="AC2319" i="2"/>
  <c r="AD2319" i="2" s="1"/>
  <c r="AC2330" i="2"/>
  <c r="AD2330" i="2" s="1"/>
  <c r="AC1942" i="2"/>
  <c r="AD1942" i="2" s="1"/>
  <c r="AC1941" i="2"/>
  <c r="AD1941" i="2" s="1"/>
  <c r="AC1612" i="2"/>
  <c r="AD1612" i="2" s="1"/>
  <c r="AC1187" i="2"/>
  <c r="AD1187" i="2" s="1"/>
  <c r="AC949" i="2"/>
  <c r="AD949" i="2" s="1"/>
  <c r="AC938" i="2"/>
  <c r="AD938" i="2" s="1"/>
  <c r="AC945" i="2"/>
  <c r="AD945" i="2" s="1"/>
  <c r="AC769" i="2"/>
  <c r="AD769" i="2" s="1"/>
  <c r="AC652" i="2"/>
  <c r="AD652" i="2" s="1"/>
  <c r="AC467" i="2"/>
  <c r="AD467" i="2" s="1"/>
  <c r="AC298" i="2"/>
  <c r="AD298" i="2" s="1"/>
  <c r="AC447" i="2"/>
  <c r="AD447" i="2" s="1"/>
  <c r="AC469" i="2"/>
  <c r="AD469" i="2" s="1"/>
  <c r="AC348" i="2"/>
  <c r="AD348" i="2" s="1"/>
  <c r="AC465" i="2"/>
  <c r="AD465" i="2" s="1"/>
  <c r="AC385" i="2"/>
  <c r="AD385" i="2" s="1"/>
  <c r="AC103" i="2"/>
  <c r="AD103" i="2" s="1"/>
  <c r="AC108" i="2"/>
  <c r="AD108" i="2" s="1"/>
  <c r="AC137" i="2"/>
  <c r="AD137" i="2" s="1"/>
  <c r="AC145" i="2"/>
  <c r="AD145" i="2" s="1"/>
  <c r="AC153" i="2"/>
  <c r="AD153" i="2" s="1"/>
  <c r="AK159" i="2"/>
  <c r="AK167" i="2"/>
  <c r="AK183" i="2"/>
  <c r="AK191" i="2"/>
  <c r="AK1153" i="2"/>
  <c r="AK246" i="2"/>
  <c r="AM293" i="2"/>
  <c r="AL293" i="2"/>
  <c r="AC89" i="2"/>
  <c r="AD89" i="2" s="1"/>
  <c r="AC2196" i="2"/>
  <c r="AD2196" i="2" s="1"/>
  <c r="AC2113" i="2"/>
  <c r="AD2113" i="2" s="1"/>
  <c r="AC1766" i="2"/>
  <c r="AD1766" i="2" s="1"/>
  <c r="AC1736" i="2"/>
  <c r="AD1736" i="2" s="1"/>
  <c r="AC1680" i="2"/>
  <c r="AD1680" i="2" s="1"/>
  <c r="AC1553" i="2"/>
  <c r="AD1553" i="2" s="1"/>
  <c r="AC1159" i="2"/>
  <c r="AD1159" i="2" s="1"/>
  <c r="AC1092" i="2"/>
  <c r="AD1092" i="2" s="1"/>
  <c r="AC1107" i="2"/>
  <c r="AD1107" i="2" s="1"/>
  <c r="AC279" i="2"/>
  <c r="AD279" i="2" s="1"/>
  <c r="AM1079" i="2"/>
  <c r="AL1079" i="2"/>
  <c r="AK2239" i="2"/>
  <c r="AK2251" i="2"/>
  <c r="AK2191" i="2"/>
  <c r="AK2004" i="2"/>
  <c r="AK2000" i="2"/>
  <c r="AK1951" i="2"/>
  <c r="AK1999" i="2"/>
  <c r="AK1970" i="2"/>
  <c r="AK1962" i="2"/>
  <c r="AK1924" i="2"/>
  <c r="AK1994" i="2"/>
  <c r="AK1990" i="2"/>
  <c r="AK1986" i="2"/>
  <c r="AK1982" i="2"/>
  <c r="AK1980" i="2"/>
  <c r="AK1968" i="2"/>
  <c r="AK2005" i="2"/>
  <c r="AK2001" i="2"/>
  <c r="AK1974" i="2"/>
  <c r="AK1950" i="2"/>
  <c r="AK1926" i="2"/>
  <c r="AK1997" i="2"/>
  <c r="AK1995" i="2"/>
  <c r="AK1993" i="2"/>
  <c r="AK1991" i="2"/>
  <c r="AK1985" i="2"/>
  <c r="AK1981" i="2"/>
  <c r="AK1979" i="2"/>
  <c r="AK1972" i="2"/>
  <c r="AK1925" i="2"/>
  <c r="AK1919" i="2"/>
  <c r="AK1915" i="2"/>
  <c r="AK1909" i="2"/>
  <c r="AK1905" i="2"/>
  <c r="AK1897" i="2"/>
  <c r="AK1893" i="2"/>
  <c r="AK1891" i="2"/>
  <c r="AK1921" i="2"/>
  <c r="AK1971" i="2"/>
  <c r="AK1927" i="2"/>
  <c r="AK1918" i="2"/>
  <c r="AK1916" i="2"/>
  <c r="AK1914" i="2"/>
  <c r="AK1908" i="2"/>
  <c r="AK1902" i="2"/>
  <c r="AK1896" i="2"/>
  <c r="AK1888" i="2"/>
  <c r="AK1817" i="2"/>
  <c r="AK1898" i="2"/>
  <c r="AK1890" i="2"/>
  <c r="AK1869" i="2"/>
  <c r="AK1872" i="2"/>
  <c r="AK1871" i="2"/>
  <c r="AK1874" i="2"/>
  <c r="AK1873" i="2"/>
  <c r="AK1855" i="2"/>
  <c r="AK1875" i="2"/>
  <c r="AK1832" i="2"/>
  <c r="AK1878" i="2"/>
  <c r="AK1852" i="2"/>
  <c r="AK1879" i="2"/>
  <c r="AK1802" i="2"/>
  <c r="AK1801" i="2"/>
  <c r="AK1796" i="2"/>
  <c r="AK1820" i="2"/>
  <c r="AK1800" i="2"/>
  <c r="AK1793" i="2"/>
  <c r="AK1791" i="2"/>
  <c r="AK1789" i="2"/>
  <c r="AK1787" i="2"/>
  <c r="AK1785" i="2"/>
  <c r="AK1781" i="2"/>
  <c r="AK1797" i="2"/>
  <c r="AK1813" i="2"/>
  <c r="AK1807" i="2"/>
  <c r="AK1805" i="2"/>
  <c r="AK1799" i="2"/>
  <c r="AK1816" i="2"/>
  <c r="AK1808" i="2"/>
  <c r="AK1806" i="2"/>
  <c r="AK1804" i="2"/>
  <c r="AK1792" i="2"/>
  <c r="AK1790" i="2"/>
  <c r="AK1788" i="2"/>
  <c r="AK1786" i="2"/>
  <c r="AK1161" i="2"/>
  <c r="AK1007" i="2"/>
  <c r="AK263" i="2"/>
  <c r="AC140" i="2"/>
  <c r="AD140" i="2" s="1"/>
  <c r="AD148" i="2"/>
  <c r="AK2374" i="2"/>
  <c r="AK2047" i="2"/>
  <c r="AK1948" i="2"/>
  <c r="AK1667" i="2"/>
  <c r="AK1417" i="2"/>
  <c r="AK1281" i="2"/>
  <c r="AK1385" i="2"/>
  <c r="AK1262" i="2"/>
  <c r="AK1258" i="2"/>
  <c r="AK985" i="2"/>
  <c r="AK861" i="2"/>
  <c r="AK665" i="2"/>
  <c r="AK326" i="2"/>
  <c r="AK390" i="2"/>
  <c r="AK252" i="2"/>
  <c r="AD156" i="2"/>
  <c r="AC162" i="2"/>
  <c r="AD162" i="2" s="1"/>
  <c r="AD166" i="2"/>
  <c r="AD170" i="2"/>
  <c r="AC174" i="2"/>
  <c r="AD174" i="2" s="1"/>
  <c r="AC178" i="2"/>
  <c r="AD178" i="2" s="1"/>
  <c r="AC182" i="2"/>
  <c r="AD182" i="2" s="1"/>
  <c r="AK2223" i="2"/>
  <c r="AK2038" i="2"/>
  <c r="AK2034" i="2"/>
  <c r="AK2010" i="2"/>
  <c r="AK2059" i="2"/>
  <c r="AK2039" i="2"/>
  <c r="AK2058" i="2"/>
  <c r="AK2037" i="2"/>
  <c r="AK1975" i="2"/>
  <c r="AK1967" i="2"/>
  <c r="AK2007" i="2"/>
  <c r="AK2003" i="2"/>
  <c r="AK1954" i="2"/>
  <c r="AK1936" i="2"/>
  <c r="AK1965" i="2"/>
  <c r="AK1996" i="2"/>
  <c r="AK1988" i="2"/>
  <c r="AK1984" i="2"/>
  <c r="AK1978" i="2"/>
  <c r="AK1976" i="2"/>
  <c r="AK1966" i="2"/>
  <c r="AK1938" i="2"/>
  <c r="AK1930" i="2"/>
  <c r="AK1945" i="2"/>
  <c r="AK1989" i="2"/>
  <c r="AK1987" i="2"/>
  <c r="AK1977" i="2"/>
  <c r="AK1929" i="2"/>
  <c r="AK1854" i="2"/>
  <c r="AK1851" i="2"/>
  <c r="AK1847" i="2"/>
  <c r="AK1913" i="2"/>
  <c r="AK1895" i="2"/>
  <c r="AK1887" i="2"/>
  <c r="AK1952" i="2"/>
  <c r="AK1931" i="2"/>
  <c r="AK1849" i="2"/>
  <c r="AK1837" i="2"/>
  <c r="AK1923" i="2"/>
  <c r="AK1853" i="2"/>
  <c r="AK1836" i="2"/>
  <c r="AK1831" i="2"/>
  <c r="AK1819" i="2"/>
  <c r="AK1850" i="2"/>
  <c r="AK1838" i="2"/>
  <c r="AK1835" i="2"/>
  <c r="AK1892" i="2"/>
  <c r="AK1828" i="2"/>
  <c r="AK1826" i="2"/>
  <c r="AK1876" i="2"/>
  <c r="AK1848" i="2"/>
  <c r="AK1894" i="2"/>
  <c r="AK1877" i="2"/>
  <c r="AK1834" i="2"/>
  <c r="AK1882" i="2"/>
  <c r="AK1881" i="2"/>
  <c r="AK1863" i="2"/>
  <c r="AK1839" i="2"/>
  <c r="AK1815" i="2"/>
  <c r="AK1811" i="2"/>
  <c r="AK1814" i="2"/>
  <c r="AK1812" i="2"/>
  <c r="AK1524" i="2"/>
  <c r="AK1406" i="2"/>
  <c r="AK1394" i="2"/>
  <c r="AK1326" i="2"/>
  <c r="AK1381" i="2"/>
  <c r="AK988" i="2"/>
  <c r="AK986" i="2"/>
  <c r="AK978" i="2"/>
  <c r="AK968" i="2"/>
  <c r="AK966" i="2"/>
  <c r="AK964" i="2"/>
  <c r="AK979" i="2"/>
  <c r="AK973" i="2"/>
  <c r="AK969" i="2"/>
  <c r="AK963" i="2"/>
  <c r="AK765" i="2"/>
  <c r="AK534" i="2"/>
  <c r="AK533" i="2"/>
  <c r="AK517" i="2"/>
  <c r="AK487" i="2"/>
  <c r="AK338" i="2"/>
  <c r="AK287" i="2"/>
  <c r="AK312" i="2"/>
  <c r="AK292" i="2"/>
  <c r="AK244" i="2"/>
  <c r="AK329" i="2"/>
  <c r="AK297" i="2"/>
  <c r="AD186" i="2"/>
  <c r="AD190" i="2"/>
  <c r="AD194" i="2"/>
  <c r="AK2068" i="2"/>
  <c r="AK2067" i="2"/>
  <c r="AK2099" i="2"/>
  <c r="AK1773" i="2"/>
  <c r="AK1761" i="2"/>
  <c r="AK1762" i="2"/>
  <c r="AK1751" i="2"/>
  <c r="AK1772" i="2"/>
  <c r="AK1756" i="2"/>
  <c r="AK1752" i="2"/>
  <c r="AK1502" i="2"/>
  <c r="AK791" i="2"/>
  <c r="AK800" i="2"/>
  <c r="AK571" i="2"/>
  <c r="AK476" i="2"/>
  <c r="AK575" i="2"/>
  <c r="AK477" i="2"/>
  <c r="AK475" i="2"/>
  <c r="AC198" i="2"/>
  <c r="AD198" i="2" s="1"/>
  <c r="AC202" i="2"/>
  <c r="AD202" i="2" s="1"/>
  <c r="AC206" i="2"/>
  <c r="AD206" i="2" s="1"/>
  <c r="AC210" i="2"/>
  <c r="AD210" i="2" s="1"/>
  <c r="AC223" i="2"/>
  <c r="AD223" i="2" s="1"/>
  <c r="AK1695" i="2"/>
  <c r="AK268" i="2"/>
  <c r="AK843" i="2"/>
  <c r="AK269" i="2"/>
  <c r="AM270" i="2"/>
  <c r="AL270" i="2"/>
  <c r="AM272" i="2"/>
  <c r="AL272" i="2"/>
  <c r="AK1374" i="2"/>
  <c r="AK310" i="2"/>
  <c r="AK276" i="2"/>
  <c r="AK281" i="2"/>
  <c r="AK273" i="2"/>
  <c r="AK1257" i="2"/>
  <c r="AK1255" i="2"/>
  <c r="AK1253" i="2"/>
  <c r="AK1251" i="2"/>
  <c r="AK1249" i="2"/>
  <c r="AK1247" i="2"/>
  <c r="AK1243" i="2"/>
  <c r="AK1405" i="2"/>
  <c r="AK1399" i="2"/>
  <c r="AK1256" i="2"/>
  <c r="AK1254" i="2"/>
  <c r="AK1252" i="2"/>
  <c r="AK1250" i="2"/>
  <c r="AK1240" i="2"/>
  <c r="AK1239" i="2"/>
  <c r="AK1248" i="2"/>
  <c r="AK1242" i="2"/>
  <c r="AK1241" i="2"/>
  <c r="AK1246" i="2"/>
  <c r="AK274" i="2"/>
  <c r="AK2052" i="2"/>
  <c r="AK1269" i="2"/>
  <c r="AK1265" i="2"/>
  <c r="AK275" i="2"/>
  <c r="AM301" i="2"/>
  <c r="AL301" i="2"/>
  <c r="AC2189" i="2"/>
  <c r="AD2189" i="2" s="1"/>
  <c r="AC1561" i="2"/>
  <c r="AD1561" i="2" s="1"/>
  <c r="AC1500" i="2"/>
  <c r="AD1500" i="2" s="1"/>
  <c r="AC1444" i="2"/>
  <c r="AD1444" i="2" s="1"/>
  <c r="AC1297" i="2"/>
  <c r="AD1297" i="2" s="1"/>
  <c r="AC745" i="2"/>
  <c r="AD745" i="2" s="1"/>
  <c r="AC2292" i="2"/>
  <c r="AD2292" i="2" s="1"/>
  <c r="AC2235" i="2"/>
  <c r="AD2235" i="2" s="1"/>
  <c r="AC1419" i="2"/>
  <c r="AD1419" i="2" s="1"/>
  <c r="AC1416" i="2"/>
  <c r="AD1416" i="2" s="1"/>
  <c r="AC429" i="2"/>
  <c r="AD429" i="2" s="1"/>
  <c r="AC2063" i="2"/>
  <c r="AD2063" i="2" s="1"/>
  <c r="AC1303" i="2"/>
  <c r="AD1303" i="2" s="1"/>
  <c r="AC954" i="2"/>
  <c r="AD954" i="2" s="1"/>
  <c r="AC936" i="2"/>
  <c r="AD936" i="2" s="1"/>
  <c r="AC953" i="2"/>
  <c r="AD953" i="2" s="1"/>
  <c r="AC900" i="2"/>
  <c r="AD900" i="2" s="1"/>
  <c r="AC805" i="2"/>
  <c r="AD805" i="2" s="1"/>
  <c r="AC370" i="2"/>
  <c r="AD370" i="2" s="1"/>
  <c r="AC2333" i="2"/>
  <c r="AD2333" i="2" s="1"/>
  <c r="AC2325" i="2"/>
  <c r="AD2325" i="2" s="1"/>
  <c r="AC2331" i="2"/>
  <c r="AD2331" i="2" s="1"/>
  <c r="AC2323" i="2"/>
  <c r="AD2323" i="2" s="1"/>
  <c r="AC2326" i="2"/>
  <c r="AD2326" i="2" s="1"/>
  <c r="AC2295" i="2"/>
  <c r="AD2295" i="2" s="1"/>
  <c r="AC2260" i="2"/>
  <c r="AD2260" i="2" s="1"/>
  <c r="AC2257" i="2"/>
  <c r="AD2257" i="2" s="1"/>
  <c r="AC2212" i="2"/>
  <c r="AD2212" i="2" s="1"/>
  <c r="AC2111" i="2"/>
  <c r="AD2111" i="2" s="1"/>
  <c r="AC2120" i="2"/>
  <c r="AD2120" i="2" s="1"/>
  <c r="AC2074" i="2"/>
  <c r="AD2074" i="2" s="1"/>
  <c r="AC1714" i="2"/>
  <c r="AD1714" i="2" s="1"/>
  <c r="AC1641" i="2"/>
  <c r="AD1641" i="2" s="1"/>
  <c r="AC1621" i="2"/>
  <c r="AD1621" i="2" s="1"/>
  <c r="AC1589" i="2"/>
  <c r="AD1589" i="2" s="1"/>
  <c r="AC1575" i="2"/>
  <c r="AD1575" i="2" s="1"/>
  <c r="AC1518" i="2"/>
  <c r="AD1518" i="2" s="1"/>
  <c r="AC1346" i="2"/>
  <c r="AD1346" i="2" s="1"/>
  <c r="AC1186" i="2"/>
  <c r="AD1186" i="2" s="1"/>
  <c r="AC1308" i="2"/>
  <c r="AD1308" i="2" s="1"/>
  <c r="AC1197" i="2"/>
  <c r="AD1197" i="2" s="1"/>
  <c r="AC1199" i="2"/>
  <c r="AD1199" i="2" s="1"/>
  <c r="AC943" i="2"/>
  <c r="AD943" i="2" s="1"/>
  <c r="AC921" i="2"/>
  <c r="AD921" i="2" s="1"/>
  <c r="AC917" i="2"/>
  <c r="AD917" i="2" s="1"/>
  <c r="AC913" i="2"/>
  <c r="AD913" i="2" s="1"/>
  <c r="AC909" i="2"/>
  <c r="AD909" i="2" s="1"/>
  <c r="AC914" i="2"/>
  <c r="AD914" i="2" s="1"/>
  <c r="AC910" i="2"/>
  <c r="AD910" i="2" s="1"/>
  <c r="AC890" i="2"/>
  <c r="AD890" i="2" s="1"/>
  <c r="AC915" i="2"/>
  <c r="AD915" i="2" s="1"/>
  <c r="AC911" i="2"/>
  <c r="AD911" i="2" s="1"/>
  <c r="AC907" i="2"/>
  <c r="AD907" i="2" s="1"/>
  <c r="AC903" i="2"/>
  <c r="AD903" i="2" s="1"/>
  <c r="AC934" i="2"/>
  <c r="AD934" i="2" s="1"/>
  <c r="AC920" i="2"/>
  <c r="AD920" i="2" s="1"/>
  <c r="AC916" i="2"/>
  <c r="AD916" i="2" s="1"/>
  <c r="AC912" i="2"/>
  <c r="AD912" i="2" s="1"/>
  <c r="AC908" i="2"/>
  <c r="AD908" i="2" s="1"/>
  <c r="AC892" i="2"/>
  <c r="AD892" i="2" s="1"/>
  <c r="AC807" i="2"/>
  <c r="AD807" i="2" s="1"/>
  <c r="AC795" i="2"/>
  <c r="AD795" i="2" s="1"/>
  <c r="AC785" i="2"/>
  <c r="AD785" i="2" s="1"/>
  <c r="AC771" i="2"/>
  <c r="AD771" i="2" s="1"/>
  <c r="AC658" i="2"/>
  <c r="AD658" i="2" s="1"/>
  <c r="AC646" i="2"/>
  <c r="AD646" i="2" s="1"/>
  <c r="AC638" i="2"/>
  <c r="AD638" i="2" s="1"/>
  <c r="AC834" i="2"/>
  <c r="AD834" i="2" s="1"/>
  <c r="AC598" i="2"/>
  <c r="AD598" i="2" s="1"/>
  <c r="AC590" i="2"/>
  <c r="AD590" i="2" s="1"/>
  <c r="AC581" i="2"/>
  <c r="AD581" i="2" s="1"/>
  <c r="AC563" i="2"/>
  <c r="AD563" i="2" s="1"/>
  <c r="AC543" i="2"/>
  <c r="AD543" i="2" s="1"/>
  <c r="AC645" i="2"/>
  <c r="AD645" i="2" s="1"/>
  <c r="AC496" i="2"/>
  <c r="AD496" i="2" s="1"/>
  <c r="AC585" i="2"/>
  <c r="AD585" i="2" s="1"/>
  <c r="AC433" i="2"/>
  <c r="AD433" i="2" s="1"/>
  <c r="AC452" i="2"/>
  <c r="AD452" i="2" s="1"/>
  <c r="AC2220" i="2"/>
  <c r="AD2220" i="2" s="1"/>
  <c r="AC2204" i="2"/>
  <c r="AD2204" i="2" s="1"/>
  <c r="AC2180" i="2"/>
  <c r="AD2180" i="2" s="1"/>
  <c r="AC2176" i="2"/>
  <c r="AD2176" i="2" s="1"/>
  <c r="AC2168" i="2"/>
  <c r="AD2168" i="2" s="1"/>
  <c r="AC2203" i="2"/>
  <c r="AD2203" i="2" s="1"/>
  <c r="AC2170" i="2"/>
  <c r="AD2170" i="2" s="1"/>
  <c r="AC2169" i="2"/>
  <c r="AD2169" i="2" s="1"/>
  <c r="AC2127" i="2"/>
  <c r="AD2127" i="2" s="1"/>
  <c r="AC2136" i="2"/>
  <c r="AD2136" i="2" s="1"/>
  <c r="AC1992" i="2"/>
  <c r="AD1992" i="2" s="1"/>
  <c r="AC1960" i="2"/>
  <c r="AD1960" i="2" s="1"/>
  <c r="AC1958" i="2"/>
  <c r="AD1958" i="2" s="1"/>
  <c r="AC1899" i="2"/>
  <c r="AD1899" i="2" s="1"/>
  <c r="AC1861" i="2"/>
  <c r="AD1861" i="2" s="1"/>
  <c r="AC1783" i="2"/>
  <c r="AD1783" i="2" s="1"/>
  <c r="AC1747" i="2"/>
  <c r="AD1747" i="2" s="1"/>
  <c r="AC1701" i="2"/>
  <c r="AD1701" i="2" s="1"/>
  <c r="AC1614" i="2"/>
  <c r="AD1614" i="2" s="1"/>
  <c r="AC1700" i="2"/>
  <c r="AD1700" i="2" s="1"/>
  <c r="AC1657" i="2"/>
  <c r="AD1657" i="2" s="1"/>
  <c r="AC1643" i="2"/>
  <c r="AD1643" i="2" s="1"/>
  <c r="AC1604" i="2"/>
  <c r="AD1604" i="2" s="1"/>
  <c r="AC1702" i="2"/>
  <c r="AD1702" i="2" s="1"/>
  <c r="AC1404" i="2"/>
  <c r="AD1404" i="2" s="1"/>
  <c r="AC1392" i="2"/>
  <c r="AD1392" i="2" s="1"/>
  <c r="AC1409" i="2"/>
  <c r="AD1409" i="2" s="1"/>
  <c r="AC1398" i="2"/>
  <c r="AD1398" i="2" s="1"/>
  <c r="AC1366" i="2"/>
  <c r="AD1366" i="2" s="1"/>
  <c r="AC1397" i="2"/>
  <c r="AD1397" i="2" s="1"/>
  <c r="AC1403" i="2"/>
  <c r="AD1403" i="2" s="1"/>
  <c r="AC1363" i="2"/>
  <c r="AD1363" i="2" s="1"/>
  <c r="AC1335" i="2"/>
  <c r="AD1335" i="2" s="1"/>
  <c r="AC1332" i="2"/>
  <c r="AD1332" i="2" s="1"/>
  <c r="AC1329" i="2"/>
  <c r="AD1329" i="2" s="1"/>
  <c r="AC1320" i="2"/>
  <c r="AD1320" i="2" s="1"/>
  <c r="AC1318" i="2"/>
  <c r="AD1318" i="2" s="1"/>
  <c r="AC1306" i="2"/>
  <c r="AD1306" i="2" s="1"/>
  <c r="AC1304" i="2"/>
  <c r="AD1304" i="2" s="1"/>
  <c r="AC1371" i="2"/>
  <c r="AD1371" i="2" s="1"/>
  <c r="AC1393" i="2"/>
  <c r="AD1393" i="2" s="1"/>
  <c r="AC1341" i="2"/>
  <c r="AD1341" i="2" s="1"/>
  <c r="AC1321" i="2"/>
  <c r="AD1321" i="2" s="1"/>
  <c r="AC1319" i="2"/>
  <c r="AD1319" i="2" s="1"/>
  <c r="AC1317" i="2"/>
  <c r="AD1317" i="2" s="1"/>
  <c r="AC1305" i="2"/>
  <c r="AD1305" i="2" s="1"/>
  <c r="AC1208" i="2"/>
  <c r="AD1208" i="2" s="1"/>
  <c r="AC1215" i="2"/>
  <c r="AD1215" i="2" s="1"/>
  <c r="AC1209" i="2"/>
  <c r="AD1209" i="2" s="1"/>
  <c r="AC1060" i="2"/>
  <c r="AD1060" i="2" s="1"/>
  <c r="AC1044" i="2"/>
  <c r="AD1044" i="2" s="1"/>
  <c r="AC1040" i="2"/>
  <c r="AD1040" i="2" s="1"/>
  <c r="AC1029" i="2"/>
  <c r="AD1029" i="2" s="1"/>
  <c r="AC1037" i="2"/>
  <c r="AD1037" i="2" s="1"/>
  <c r="AC714" i="2"/>
  <c r="AD714" i="2" s="1"/>
  <c r="AC711" i="2"/>
  <c r="AD711" i="2" s="1"/>
  <c r="AC705" i="2"/>
  <c r="AD705" i="2" s="1"/>
  <c r="AC334" i="2"/>
  <c r="AD334" i="2" s="1"/>
  <c r="AC335" i="2"/>
  <c r="AD335" i="2" s="1"/>
  <c r="AC243" i="2"/>
  <c r="AD243" i="2" s="1"/>
  <c r="AC239" i="2"/>
  <c r="AD239" i="2" s="1"/>
  <c r="AC300" i="2"/>
  <c r="AD300" i="2" s="1"/>
  <c r="AC256" i="2"/>
  <c r="AD256" i="2" s="1"/>
  <c r="AG101" i="2"/>
  <c r="AC105" i="2"/>
  <c r="AD105" i="2" s="1"/>
  <c r="AG109" i="2"/>
  <c r="AC113" i="2"/>
  <c r="AD113" i="2" s="1"/>
  <c r="AK119" i="2"/>
  <c r="AK121" i="2"/>
  <c r="AK125" i="2"/>
  <c r="AG139" i="2"/>
  <c r="AG147" i="2"/>
  <c r="AK149" i="2"/>
  <c r="AG155" i="2"/>
  <c r="AK157" i="2"/>
  <c r="AK164" i="2"/>
  <c r="AK172" i="2"/>
  <c r="AK196" i="2"/>
  <c r="AC224" i="2"/>
  <c r="AD224" i="2" s="1"/>
  <c r="AL941" i="2"/>
  <c r="AM941" i="2"/>
  <c r="AM225" i="2"/>
  <c r="AK311" i="2"/>
  <c r="AK328" i="2"/>
  <c r="AL363" i="2"/>
  <c r="AM363" i="2"/>
  <c r="AL419" i="2"/>
  <c r="AM419" i="2"/>
  <c r="AC24" i="2"/>
  <c r="AD24" i="2" s="1"/>
  <c r="AC28" i="2"/>
  <c r="AD28" i="2" s="1"/>
  <c r="AC32" i="2"/>
  <c r="AD32" i="2" s="1"/>
  <c r="AC40" i="2"/>
  <c r="AD40" i="2" s="1"/>
  <c r="AK40" i="2"/>
  <c r="AC44" i="2"/>
  <c r="AD44" i="2" s="1"/>
  <c r="AC48" i="2"/>
  <c r="AD48" i="2" s="1"/>
  <c r="AC52" i="2"/>
  <c r="AD52" i="2" s="1"/>
  <c r="AC60" i="2"/>
  <c r="AD60" i="2" s="1"/>
  <c r="AK60" i="2"/>
  <c r="AC68" i="2"/>
  <c r="AD68" i="2" s="1"/>
  <c r="AK68" i="2"/>
  <c r="AC72" i="2"/>
  <c r="AD72" i="2" s="1"/>
  <c r="AK72" i="2"/>
  <c r="AC76" i="2"/>
  <c r="AD76" i="2" s="1"/>
  <c r="AC80" i="2"/>
  <c r="AD80" i="2" s="1"/>
  <c r="AC88" i="2"/>
  <c r="AD88" i="2" s="1"/>
  <c r="AC92" i="2"/>
  <c r="AD92" i="2" s="1"/>
  <c r="AC96" i="2"/>
  <c r="AD96" i="2" s="1"/>
  <c r="AC2239" i="2"/>
  <c r="AD2239" i="2" s="1"/>
  <c r="AC2251" i="2"/>
  <c r="AD2251" i="2" s="1"/>
  <c r="AC2191" i="2"/>
  <c r="AD2191" i="2" s="1"/>
  <c r="AC2004" i="2"/>
  <c r="AD2004" i="2" s="1"/>
  <c r="AC2000" i="2"/>
  <c r="AD2000" i="2" s="1"/>
  <c r="AC1970" i="2"/>
  <c r="AD1970" i="2" s="1"/>
  <c r="AC1962" i="2"/>
  <c r="AD1962" i="2" s="1"/>
  <c r="AC1924" i="2"/>
  <c r="AD1924" i="2" s="1"/>
  <c r="AC2005" i="2"/>
  <c r="AD2005" i="2" s="1"/>
  <c r="AC2001" i="2"/>
  <c r="AD2001" i="2" s="1"/>
  <c r="AC1994" i="2"/>
  <c r="AD1994" i="2" s="1"/>
  <c r="AC1990" i="2"/>
  <c r="AD1990" i="2" s="1"/>
  <c r="AC1986" i="2"/>
  <c r="AD1986" i="2" s="1"/>
  <c r="AC1982" i="2"/>
  <c r="AD1982" i="2" s="1"/>
  <c r="AC1980" i="2"/>
  <c r="AD1980" i="2" s="1"/>
  <c r="AC1968" i="2"/>
  <c r="AD1968" i="2" s="1"/>
  <c r="AC1971" i="2"/>
  <c r="AD1971" i="2" s="1"/>
  <c r="AC1997" i="2"/>
  <c r="AD1997" i="2" s="1"/>
  <c r="AC1995" i="2"/>
  <c r="AD1995" i="2" s="1"/>
  <c r="AC1993" i="2"/>
  <c r="AD1993" i="2" s="1"/>
  <c r="AC1991" i="2"/>
  <c r="AD1991" i="2" s="1"/>
  <c r="AC1985" i="2"/>
  <c r="AD1985" i="2" s="1"/>
  <c r="AC1981" i="2"/>
  <c r="AD1981" i="2" s="1"/>
  <c r="AC1979" i="2"/>
  <c r="AD1979" i="2" s="1"/>
  <c r="AC1974" i="2"/>
  <c r="AD1974" i="2" s="1"/>
  <c r="AC1950" i="2"/>
  <c r="AD1950" i="2" s="1"/>
  <c r="AC1926" i="2"/>
  <c r="AD1926" i="2" s="1"/>
  <c r="AC1999" i="2"/>
  <c r="AD1999" i="2" s="1"/>
  <c r="AC1972" i="2"/>
  <c r="AD1972" i="2" s="1"/>
  <c r="AC1921" i="2"/>
  <c r="AD1921" i="2" s="1"/>
  <c r="AC1919" i="2"/>
  <c r="AD1919" i="2" s="1"/>
  <c r="AC1915" i="2"/>
  <c r="AD1915" i="2" s="1"/>
  <c r="AC1909" i="2"/>
  <c r="AD1909" i="2" s="1"/>
  <c r="AC1905" i="2"/>
  <c r="AD1905" i="2" s="1"/>
  <c r="AC1897" i="2"/>
  <c r="AD1897" i="2" s="1"/>
  <c r="AC1893" i="2"/>
  <c r="AD1893" i="2" s="1"/>
  <c r="AC1891" i="2"/>
  <c r="AD1891" i="2" s="1"/>
  <c r="AC1879" i="2"/>
  <c r="AD1879" i="2" s="1"/>
  <c r="AC1875" i="2"/>
  <c r="AD1875" i="2" s="1"/>
  <c r="AC1873" i="2"/>
  <c r="AD1873" i="2" s="1"/>
  <c r="AC1871" i="2"/>
  <c r="AD1871" i="2" s="1"/>
  <c r="AC1869" i="2"/>
  <c r="AD1869" i="2" s="1"/>
  <c r="AC1927" i="2"/>
  <c r="AD1927" i="2" s="1"/>
  <c r="AC1918" i="2"/>
  <c r="AD1918" i="2" s="1"/>
  <c r="AC1916" i="2"/>
  <c r="AD1916" i="2" s="1"/>
  <c r="AC1914" i="2"/>
  <c r="AD1914" i="2" s="1"/>
  <c r="AC1908" i="2"/>
  <c r="AD1908" i="2" s="1"/>
  <c r="AC1902" i="2"/>
  <c r="AD1902" i="2" s="1"/>
  <c r="AC1898" i="2"/>
  <c r="AD1898" i="2" s="1"/>
  <c r="AC1896" i="2"/>
  <c r="AD1896" i="2" s="1"/>
  <c r="AC1890" i="2"/>
  <c r="AD1890" i="2" s="1"/>
  <c r="AC1888" i="2"/>
  <c r="AD1888" i="2" s="1"/>
  <c r="AC1878" i="2"/>
  <c r="AD1878" i="2" s="1"/>
  <c r="AC1874" i="2"/>
  <c r="AD1874" i="2" s="1"/>
  <c r="AC1872" i="2"/>
  <c r="AD1872" i="2" s="1"/>
  <c r="AC1951" i="2"/>
  <c r="AD1951" i="2" s="1"/>
  <c r="AC1925" i="2"/>
  <c r="AD1925" i="2" s="1"/>
  <c r="AC1855" i="2"/>
  <c r="AD1855" i="2" s="1"/>
  <c r="AC1852" i="2"/>
  <c r="AD1852" i="2" s="1"/>
  <c r="AC1817" i="2"/>
  <c r="AD1817" i="2" s="1"/>
  <c r="AC1813" i="2"/>
  <c r="AD1813" i="2" s="1"/>
  <c r="AC1807" i="2"/>
  <c r="AD1807" i="2" s="1"/>
  <c r="AC1805" i="2"/>
  <c r="AD1805" i="2" s="1"/>
  <c r="AC1800" i="2"/>
  <c r="AD1800" i="2" s="1"/>
  <c r="AC1793" i="2"/>
  <c r="AD1793" i="2" s="1"/>
  <c r="AC1791" i="2"/>
  <c r="AD1791" i="2" s="1"/>
  <c r="AC1789" i="2"/>
  <c r="AD1789" i="2" s="1"/>
  <c r="AC1787" i="2"/>
  <c r="AD1787" i="2" s="1"/>
  <c r="AC1785" i="2"/>
  <c r="AD1785" i="2" s="1"/>
  <c r="AC1781" i="2"/>
  <c r="AD1781" i="2" s="1"/>
  <c r="AC1832" i="2"/>
  <c r="AD1832" i="2" s="1"/>
  <c r="AC1816" i="2"/>
  <c r="AD1816" i="2" s="1"/>
  <c r="AC1808" i="2"/>
  <c r="AD1808" i="2" s="1"/>
  <c r="AC1806" i="2"/>
  <c r="AD1806" i="2" s="1"/>
  <c r="AC1804" i="2"/>
  <c r="AD1804" i="2" s="1"/>
  <c r="AC1797" i="2"/>
  <c r="AD1797" i="2" s="1"/>
  <c r="AC1820" i="2"/>
  <c r="AD1820" i="2" s="1"/>
  <c r="AC1802" i="2"/>
  <c r="AD1802" i="2" s="1"/>
  <c r="AC1799" i="2"/>
  <c r="AD1799" i="2" s="1"/>
  <c r="AC1801" i="2"/>
  <c r="AD1801" i="2" s="1"/>
  <c r="AC1796" i="2"/>
  <c r="AD1796" i="2" s="1"/>
  <c r="AC1792" i="2"/>
  <c r="AD1792" i="2" s="1"/>
  <c r="AC1790" i="2"/>
  <c r="AD1790" i="2" s="1"/>
  <c r="AC1788" i="2"/>
  <c r="AD1788" i="2" s="1"/>
  <c r="AC1786" i="2"/>
  <c r="AD1786" i="2" s="1"/>
  <c r="AC1161" i="2"/>
  <c r="AD1161" i="2" s="1"/>
  <c r="AC1007" i="2"/>
  <c r="AD1007" i="2" s="1"/>
  <c r="AC263" i="2"/>
  <c r="AD263" i="2" s="1"/>
  <c r="AC135" i="2"/>
  <c r="AD135" i="2" s="1"/>
  <c r="AC138" i="2"/>
  <c r="AD138" i="2" s="1"/>
  <c r="AC143" i="2"/>
  <c r="AD143" i="2" s="1"/>
  <c r="AC146" i="2"/>
  <c r="AD146" i="2" s="1"/>
  <c r="AC2374" i="2"/>
  <c r="AD2374" i="2" s="1"/>
  <c r="AC2047" i="2"/>
  <c r="AD2047" i="2" s="1"/>
  <c r="AC1948" i="2"/>
  <c r="AD1948" i="2" s="1"/>
  <c r="AC1667" i="2"/>
  <c r="AD1667" i="2" s="1"/>
  <c r="AC1417" i="2"/>
  <c r="AD1417" i="2" s="1"/>
  <c r="AC1385" i="2"/>
  <c r="AD1385" i="2" s="1"/>
  <c r="AC1262" i="2"/>
  <c r="AD1262" i="2" s="1"/>
  <c r="AC1258" i="2"/>
  <c r="AD1258" i="2" s="1"/>
  <c r="AC1281" i="2"/>
  <c r="AD1281" i="2" s="1"/>
  <c r="AC985" i="2"/>
  <c r="AD985" i="2" s="1"/>
  <c r="AC861" i="2"/>
  <c r="AD861" i="2" s="1"/>
  <c r="AC665" i="2"/>
  <c r="AD665" i="2" s="1"/>
  <c r="AC326" i="2"/>
  <c r="AD326" i="2" s="1"/>
  <c r="AC390" i="2"/>
  <c r="AD390" i="2" s="1"/>
  <c r="AC252" i="2"/>
  <c r="AD252" i="2" s="1"/>
  <c r="AD151" i="2"/>
  <c r="AC159" i="2"/>
  <c r="AD159" i="2" s="1"/>
  <c r="AK2277" i="2"/>
  <c r="AK2276" i="2"/>
  <c r="AK2272" i="2"/>
  <c r="AK2271" i="2"/>
  <c r="AK1856" i="2"/>
  <c r="AK1818" i="2"/>
  <c r="AK702" i="2"/>
  <c r="AK698" i="2"/>
  <c r="AK694" i="2"/>
  <c r="AK690" i="2"/>
  <c r="AK700" i="2"/>
  <c r="AK696" i="2"/>
  <c r="AK688" i="2"/>
  <c r="AK703" i="2"/>
  <c r="AK695" i="2"/>
  <c r="AK701" i="2"/>
  <c r="AK693" i="2"/>
  <c r="AK689" i="2"/>
  <c r="AK388" i="2"/>
  <c r="AK426" i="2"/>
  <c r="AK416" i="2"/>
  <c r="AK425" i="2"/>
  <c r="AK415" i="2"/>
  <c r="AK389" i="2"/>
  <c r="AK373" i="2"/>
  <c r="AC163" i="2"/>
  <c r="AD163" i="2" s="1"/>
  <c r="AD167" i="2"/>
  <c r="AC171" i="2"/>
  <c r="AD171" i="2" s="1"/>
  <c r="AC179" i="2"/>
  <c r="AD179" i="2" s="1"/>
  <c r="AD183" i="2"/>
  <c r="AD187" i="2"/>
  <c r="AD191" i="2"/>
  <c r="AD195" i="2"/>
  <c r="AD199" i="2"/>
  <c r="AC203" i="2"/>
  <c r="AD203" i="2" s="1"/>
  <c r="AD207" i="2"/>
  <c r="AK1599" i="2"/>
  <c r="AK1600" i="2"/>
  <c r="AK1596" i="2"/>
  <c r="AK526" i="2"/>
  <c r="AK512" i="2"/>
  <c r="AC211" i="2"/>
  <c r="AD211" i="2" s="1"/>
  <c r="AC215" i="2"/>
  <c r="AD215" i="2" s="1"/>
  <c r="AC219" i="2"/>
  <c r="AD219" i="2" s="1"/>
  <c r="AC231" i="2"/>
  <c r="AD231" i="2" s="1"/>
  <c r="AM264" i="2"/>
  <c r="AL264" i="2"/>
  <c r="AK1067" i="2"/>
  <c r="AK265" i="2"/>
  <c r="AK855" i="2"/>
  <c r="AK289" i="2"/>
  <c r="AM358" i="2"/>
  <c r="AL358" i="2"/>
  <c r="AK2208" i="2"/>
  <c r="AK2161" i="2"/>
  <c r="AK1652" i="2"/>
  <c r="AK1349" i="2"/>
  <c r="AK1133" i="2"/>
  <c r="AK1129" i="2"/>
  <c r="AK1115" i="2"/>
  <c r="AK987" i="2"/>
  <c r="AK901" i="2"/>
  <c r="AK514" i="2"/>
  <c r="AK484" i="2"/>
  <c r="AK513" i="2"/>
  <c r="AK383" i="2"/>
  <c r="AL391" i="2"/>
  <c r="AM391" i="2"/>
  <c r="AK2264" i="2"/>
  <c r="AK411" i="2"/>
  <c r="AK2192" i="2"/>
  <c r="AK457" i="2"/>
  <c r="AC2362" i="2"/>
  <c r="AD2362" i="2" s="1"/>
  <c r="AC2106" i="2"/>
  <c r="AD2106" i="2" s="1"/>
  <c r="AC2030" i="2"/>
  <c r="AD2030" i="2" s="1"/>
  <c r="AC2087" i="2"/>
  <c r="AD2087" i="2" s="1"/>
  <c r="AC1973" i="2"/>
  <c r="AD1973" i="2" s="1"/>
  <c r="AC1956" i="2"/>
  <c r="AD1956" i="2" s="1"/>
  <c r="AC1917" i="2"/>
  <c r="AD1917" i="2" s="1"/>
  <c r="AC1611" i="2"/>
  <c r="AD1611" i="2" s="1"/>
  <c r="AC2254" i="2"/>
  <c r="AD2254" i="2" s="1"/>
  <c r="AC2172" i="2"/>
  <c r="AD2172" i="2" s="1"/>
  <c r="AC2225" i="2"/>
  <c r="AD2225" i="2" s="1"/>
  <c r="AC2187" i="2"/>
  <c r="AD2187" i="2" s="1"/>
  <c r="AC2033" i="2"/>
  <c r="AD2033" i="2" s="1"/>
  <c r="AC1514" i="2"/>
  <c r="AD1514" i="2" s="1"/>
  <c r="AC1506" i="2"/>
  <c r="AD1506" i="2" s="1"/>
  <c r="AC1475" i="2"/>
  <c r="AD1475" i="2" s="1"/>
  <c r="AC1301" i="2"/>
  <c r="AD1301" i="2" s="1"/>
  <c r="AC947" i="2"/>
  <c r="AD947" i="2" s="1"/>
  <c r="AC839" i="2"/>
  <c r="AD839" i="2" s="1"/>
  <c r="AC2252" i="2"/>
  <c r="AD2252" i="2" s="1"/>
  <c r="AC1113" i="2"/>
  <c r="AD1113" i="2" s="1"/>
  <c r="AC1047" i="2"/>
  <c r="AD1047" i="2" s="1"/>
  <c r="AC2129" i="2"/>
  <c r="AD2129" i="2" s="1"/>
  <c r="AC2075" i="2"/>
  <c r="AD2075" i="2" s="1"/>
  <c r="AC1703" i="2"/>
  <c r="AD1703" i="2" s="1"/>
  <c r="AC1476" i="2"/>
  <c r="AD1476" i="2" s="1"/>
  <c r="AC1090" i="2"/>
  <c r="AD1090" i="2" s="1"/>
  <c r="AC995" i="2"/>
  <c r="AD995" i="2" s="1"/>
  <c r="AC610" i="2"/>
  <c r="AD610" i="2" s="1"/>
  <c r="AC624" i="2"/>
  <c r="AD624" i="2" s="1"/>
  <c r="AD306" i="2"/>
  <c r="AC2109" i="2"/>
  <c r="AD2109" i="2" s="1"/>
  <c r="AC1946" i="2"/>
  <c r="AD1946" i="2" s="1"/>
  <c r="AC1983" i="2"/>
  <c r="AD1983" i="2" s="1"/>
  <c r="AC1961" i="2"/>
  <c r="AD1961" i="2" s="1"/>
  <c r="AC1901" i="2"/>
  <c r="AD1901" i="2" s="1"/>
  <c r="AC1889" i="2"/>
  <c r="AD1889" i="2" s="1"/>
  <c r="AC1900" i="2"/>
  <c r="AD1900" i="2" s="1"/>
  <c r="AC1626" i="2"/>
  <c r="AD1626" i="2" s="1"/>
  <c r="AC1649" i="2"/>
  <c r="AD1649" i="2" s="1"/>
  <c r="AC1619" i="2"/>
  <c r="AD1619" i="2" s="1"/>
  <c r="AC1687" i="2"/>
  <c r="AD1687" i="2" s="1"/>
  <c r="AC1628" i="2"/>
  <c r="AD1628" i="2" s="1"/>
  <c r="AC1624" i="2"/>
  <c r="AD1624" i="2" s="1"/>
  <c r="AC1634" i="2"/>
  <c r="AD1634" i="2" s="1"/>
  <c r="AC1460" i="2"/>
  <c r="AD1460" i="2" s="1"/>
  <c r="AC933" i="2"/>
  <c r="AD933" i="2" s="1"/>
  <c r="AC902" i="2"/>
  <c r="AD902" i="2" s="1"/>
  <c r="AK2109" i="2"/>
  <c r="AK1946" i="2"/>
  <c r="AK1961" i="2"/>
  <c r="AK1983" i="2"/>
  <c r="AK1901" i="2"/>
  <c r="AK1889" i="2"/>
  <c r="AK1900" i="2"/>
  <c r="AK1634" i="2"/>
  <c r="AK1626" i="2"/>
  <c r="AK1649" i="2"/>
  <c r="AK1619" i="2"/>
  <c r="AK1624" i="2"/>
  <c r="AK1628" i="2"/>
  <c r="AK1687" i="2"/>
  <c r="AK1460" i="2"/>
  <c r="AK902" i="2"/>
  <c r="AK933" i="2"/>
  <c r="AC727" i="2"/>
  <c r="AD727" i="2" s="1"/>
  <c r="AC680" i="2"/>
  <c r="AD680" i="2" s="1"/>
  <c r="AC676" i="2"/>
  <c r="AD676" i="2" s="1"/>
  <c r="AC687" i="2"/>
  <c r="AD687" i="2" s="1"/>
  <c r="AC664" i="2"/>
  <c r="AD664" i="2" s="1"/>
  <c r="AC643" i="2"/>
  <c r="AD643" i="2" s="1"/>
  <c r="AC640" i="2"/>
  <c r="AD640" i="2" s="1"/>
  <c r="AC667" i="2"/>
  <c r="AD667" i="2" s="1"/>
  <c r="AC661" i="2"/>
  <c r="AD661" i="2" s="1"/>
  <c r="AC639" i="2"/>
  <c r="AD639" i="2" s="1"/>
  <c r="AC685" i="2"/>
  <c r="AD685" i="2" s="1"/>
  <c r="AM568" i="2"/>
  <c r="AL568" i="2"/>
  <c r="AK382" i="2"/>
  <c r="AC397" i="2"/>
  <c r="AD397" i="2" s="1"/>
  <c r="AC426" i="2"/>
  <c r="AD426" i="2" s="1"/>
  <c r="AK2232" i="2"/>
  <c r="AK2243" i="2"/>
  <c r="AK1576" i="2"/>
  <c r="AK1338" i="2"/>
  <c r="AK1387" i="2"/>
  <c r="AK948" i="2"/>
  <c r="AK1099" i="2"/>
  <c r="AK532" i="2"/>
  <c r="AK430" i="2"/>
  <c r="AM539" i="2"/>
  <c r="AL539" i="2"/>
  <c r="AI481" i="2"/>
  <c r="AC798" i="2"/>
  <c r="AD798" i="2" s="1"/>
  <c r="AC483" i="2"/>
  <c r="AD483" i="2" s="1"/>
  <c r="AI493" i="2"/>
  <c r="AG493" i="2"/>
  <c r="AC297" i="2"/>
  <c r="AD297" i="2" s="1"/>
  <c r="AC309" i="2"/>
  <c r="AD309" i="2" s="1"/>
  <c r="AC329" i="2"/>
  <c r="AD329" i="2" s="1"/>
  <c r="AG331" i="2"/>
  <c r="AG335" i="2"/>
  <c r="AG339" i="2"/>
  <c r="AG343" i="2"/>
  <c r="AG347" i="2"/>
  <c r="AC349" i="2"/>
  <c r="AD349" i="2" s="1"/>
  <c r="AK349" i="2"/>
  <c r="AG351" i="2"/>
  <c r="AG357" i="2"/>
  <c r="AC361" i="2"/>
  <c r="AD361" i="2" s="1"/>
  <c r="AG365" i="2"/>
  <c r="AC369" i="2"/>
  <c r="AD369" i="2" s="1"/>
  <c r="AG377" i="2"/>
  <c r="AC391" i="2"/>
  <c r="AD391" i="2" s="1"/>
  <c r="AK1425" i="2"/>
  <c r="AK1426" i="2"/>
  <c r="AK392" i="2"/>
  <c r="AG393" i="2"/>
  <c r="AC404" i="2"/>
  <c r="AD404" i="2" s="1"/>
  <c r="AK405" i="2"/>
  <c r="AC407" i="2"/>
  <c r="AD407" i="2" s="1"/>
  <c r="AG409" i="2"/>
  <c r="AC420" i="2"/>
  <c r="AD420" i="2" s="1"/>
  <c r="AK421" i="2"/>
  <c r="AC423" i="2"/>
  <c r="AD423" i="2" s="1"/>
  <c r="AG425" i="2"/>
  <c r="AG441" i="2"/>
  <c r="AK453" i="2"/>
  <c r="AG457" i="2"/>
  <c r="AG473" i="2"/>
  <c r="AI477" i="2"/>
  <c r="AC2268" i="2"/>
  <c r="AD2268" i="2" s="1"/>
  <c r="AC2112" i="2"/>
  <c r="AD2112" i="2" s="1"/>
  <c r="AC2026" i="2"/>
  <c r="AD2026" i="2" s="1"/>
  <c r="AC2085" i="2"/>
  <c r="AD2085" i="2" s="1"/>
  <c r="AC2049" i="2"/>
  <c r="AD2049" i="2" s="1"/>
  <c r="AC2089" i="2"/>
  <c r="AD2089" i="2" s="1"/>
  <c r="AC2065" i="2"/>
  <c r="AD2065" i="2" s="1"/>
  <c r="AC2060" i="2"/>
  <c r="AD2060" i="2" s="1"/>
  <c r="AC1953" i="2"/>
  <c r="AD1953" i="2" s="1"/>
  <c r="AC1964" i="2"/>
  <c r="AD1964" i="2" s="1"/>
  <c r="AC1870" i="2"/>
  <c r="AD1870" i="2" s="1"/>
  <c r="AC1753" i="2"/>
  <c r="AD1753" i="2" s="1"/>
  <c r="AC1737" i="2"/>
  <c r="AD1737" i="2" s="1"/>
  <c r="AC1755" i="2"/>
  <c r="AD1755" i="2" s="1"/>
  <c r="AC1780" i="2"/>
  <c r="AD1780" i="2" s="1"/>
  <c r="AC1689" i="2"/>
  <c r="AD1689" i="2" s="1"/>
  <c r="AC1719" i="2"/>
  <c r="AD1719" i="2" s="1"/>
  <c r="AC1671" i="2"/>
  <c r="AD1671" i="2" s="1"/>
  <c r="AC1592" i="2"/>
  <c r="AD1592" i="2" s="1"/>
  <c r="AC1678" i="2"/>
  <c r="AD1678" i="2" s="1"/>
  <c r="AC1670" i="2"/>
  <c r="AD1670" i="2" s="1"/>
  <c r="AC1715" i="2"/>
  <c r="AD1715" i="2" s="1"/>
  <c r="AC1537" i="2"/>
  <c r="AD1537" i="2" s="1"/>
  <c r="AC1554" i="2"/>
  <c r="AD1554" i="2" s="1"/>
  <c r="AC1489" i="2"/>
  <c r="AD1489" i="2" s="1"/>
  <c r="AC1424" i="2"/>
  <c r="AD1424" i="2" s="1"/>
  <c r="AC1356" i="2"/>
  <c r="AD1356" i="2" s="1"/>
  <c r="AC1382" i="2"/>
  <c r="AD1382" i="2" s="1"/>
  <c r="AC1488" i="2"/>
  <c r="AD1488" i="2" s="1"/>
  <c r="AC1454" i="2"/>
  <c r="AD1454" i="2" s="1"/>
  <c r="AC1415" i="2"/>
  <c r="AD1415" i="2" s="1"/>
  <c r="AC1351" i="2"/>
  <c r="AD1351" i="2" s="1"/>
  <c r="AC1270" i="2"/>
  <c r="AD1270" i="2" s="1"/>
  <c r="AC1176" i="2"/>
  <c r="AD1176" i="2" s="1"/>
  <c r="AC1172" i="2"/>
  <c r="AD1172" i="2" s="1"/>
  <c r="AC1096" i="2"/>
  <c r="AD1096" i="2" s="1"/>
  <c r="AC1080" i="2"/>
  <c r="AD1080" i="2" s="1"/>
  <c r="AC1068" i="2"/>
  <c r="AD1068" i="2" s="1"/>
  <c r="AC1055" i="2"/>
  <c r="AD1055" i="2" s="1"/>
  <c r="AC1038" i="2"/>
  <c r="AD1038" i="2" s="1"/>
  <c r="AC865" i="2"/>
  <c r="AD865" i="2" s="1"/>
  <c r="AC815" i="2"/>
  <c r="AD815" i="2" s="1"/>
  <c r="AC789" i="2"/>
  <c r="AD789" i="2" s="1"/>
  <c r="AC781" i="2"/>
  <c r="AD781" i="2" s="1"/>
  <c r="AC759" i="2"/>
  <c r="AD759" i="2" s="1"/>
  <c r="AC757" i="2"/>
  <c r="AD757" i="2" s="1"/>
  <c r="AC889" i="2"/>
  <c r="AD889" i="2" s="1"/>
  <c r="AC830" i="2"/>
  <c r="AD830" i="2" s="1"/>
  <c r="AC774" i="2"/>
  <c r="AD774" i="2" s="1"/>
  <c r="AC760" i="2"/>
  <c r="AD760" i="2" s="1"/>
  <c r="AC672" i="2"/>
  <c r="AD672" i="2" s="1"/>
  <c r="AC510" i="2"/>
  <c r="AD510" i="2" s="1"/>
  <c r="AC671" i="2"/>
  <c r="AD671" i="2" s="1"/>
  <c r="AC544" i="2"/>
  <c r="AD544" i="2" s="1"/>
  <c r="AC520" i="2"/>
  <c r="AD520" i="2" s="1"/>
  <c r="AC730" i="2"/>
  <c r="AD730" i="2" s="1"/>
  <c r="AC697" i="2"/>
  <c r="AD697" i="2" s="1"/>
  <c r="AC607" i="2"/>
  <c r="AD607" i="2" s="1"/>
  <c r="AC601" i="2"/>
  <c r="AD601" i="2" s="1"/>
  <c r="AC2277" i="2"/>
  <c r="AD2277" i="2" s="1"/>
  <c r="AC2276" i="2"/>
  <c r="AD2276" i="2" s="1"/>
  <c r="AC2272" i="2"/>
  <c r="AD2272" i="2" s="1"/>
  <c r="AC2271" i="2"/>
  <c r="AD2271" i="2" s="1"/>
  <c r="AC1856" i="2"/>
  <c r="AD1856" i="2" s="1"/>
  <c r="AC1818" i="2"/>
  <c r="AD1818" i="2" s="1"/>
  <c r="AC702" i="2"/>
  <c r="AD702" i="2" s="1"/>
  <c r="AC698" i="2"/>
  <c r="AD698" i="2" s="1"/>
  <c r="AC694" i="2"/>
  <c r="AD694" i="2" s="1"/>
  <c r="AC690" i="2"/>
  <c r="AD690" i="2" s="1"/>
  <c r="AC700" i="2"/>
  <c r="AD700" i="2" s="1"/>
  <c r="AC696" i="2"/>
  <c r="AD696" i="2" s="1"/>
  <c r="AC688" i="2"/>
  <c r="AD688" i="2" s="1"/>
  <c r="AC703" i="2"/>
  <c r="AD703" i="2" s="1"/>
  <c r="AC695" i="2"/>
  <c r="AD695" i="2" s="1"/>
  <c r="AC701" i="2"/>
  <c r="AD701" i="2" s="1"/>
  <c r="AC693" i="2"/>
  <c r="AD693" i="2" s="1"/>
  <c r="AC689" i="2"/>
  <c r="AD689" i="2" s="1"/>
  <c r="AC1599" i="2"/>
  <c r="AD1599" i="2" s="1"/>
  <c r="AC1600" i="2"/>
  <c r="AD1600" i="2" s="1"/>
  <c r="AC1596" i="2"/>
  <c r="AD1596" i="2" s="1"/>
  <c r="AC526" i="2"/>
  <c r="AD526" i="2" s="1"/>
  <c r="AC512" i="2"/>
  <c r="AD512" i="2" s="1"/>
  <c r="AC2360" i="2"/>
  <c r="AD2360" i="2" s="1"/>
  <c r="AC1739" i="2"/>
  <c r="AD1739" i="2" s="1"/>
  <c r="AC1610" i="2"/>
  <c r="AD1610" i="2" s="1"/>
  <c r="AC1638" i="2"/>
  <c r="AD1638" i="2" s="1"/>
  <c r="AC1646" i="2"/>
  <c r="AD1646" i="2" s="1"/>
  <c r="AC1609" i="2"/>
  <c r="AD1609" i="2" s="1"/>
  <c r="AC1440" i="2"/>
  <c r="AD1440" i="2" s="1"/>
  <c r="AC1118" i="2"/>
  <c r="AD1118" i="2" s="1"/>
  <c r="AC1086" i="2"/>
  <c r="AD1086" i="2" s="1"/>
  <c r="AC1046" i="2"/>
  <c r="AD1046" i="2" s="1"/>
  <c r="AC1119" i="2"/>
  <c r="AD1119" i="2" s="1"/>
  <c r="AC1128" i="2"/>
  <c r="AD1128" i="2" s="1"/>
  <c r="AC1116" i="2"/>
  <c r="AD1116" i="2" s="1"/>
  <c r="AC1084" i="2"/>
  <c r="AD1084" i="2" s="1"/>
  <c r="AC1048" i="2"/>
  <c r="AD1048" i="2" s="1"/>
  <c r="AC1117" i="2"/>
  <c r="AD1117" i="2" s="1"/>
  <c r="AC1061" i="2"/>
  <c r="AD1061" i="2" s="1"/>
  <c r="AC1001" i="2"/>
  <c r="AD1001" i="2" s="1"/>
  <c r="AC1087" i="2"/>
  <c r="AD1087" i="2" s="1"/>
  <c r="AC1085" i="2"/>
  <c r="AD1085" i="2" s="1"/>
  <c r="AC1049" i="2"/>
  <c r="AD1049" i="2" s="1"/>
  <c r="AC1000" i="2"/>
  <c r="AD1000" i="2" s="1"/>
  <c r="AC982" i="2"/>
  <c r="AD982" i="2" s="1"/>
  <c r="AC625" i="2"/>
  <c r="AD625" i="2" s="1"/>
  <c r="AC631" i="2"/>
  <c r="AD631" i="2" s="1"/>
  <c r="AC2324" i="2"/>
  <c r="AD2324" i="2" s="1"/>
  <c r="AC2288" i="2"/>
  <c r="AD2288" i="2" s="1"/>
  <c r="AC2215" i="2"/>
  <c r="AD2215" i="2" s="1"/>
  <c r="AC1639" i="2"/>
  <c r="AD1639" i="2" s="1"/>
  <c r="AC366" i="2"/>
  <c r="AD366" i="2" s="1"/>
  <c r="AD382" i="2"/>
  <c r="AD430" i="2"/>
  <c r="AM2233" i="2"/>
  <c r="AL2233" i="2"/>
  <c r="AK450" i="2"/>
  <c r="AG451" i="2"/>
  <c r="AK1601" i="2"/>
  <c r="AK1185" i="2"/>
  <c r="AK466" i="2"/>
  <c r="AC292" i="2"/>
  <c r="AD292" i="2" s="1"/>
  <c r="AC296" i="2"/>
  <c r="AD296" i="2" s="1"/>
  <c r="AC336" i="2"/>
  <c r="AD336" i="2" s="1"/>
  <c r="AC344" i="2"/>
  <c r="AD344" i="2" s="1"/>
  <c r="AC352" i="2"/>
  <c r="AD352" i="2" s="1"/>
  <c r="AD358" i="2"/>
  <c r="AL1058" i="2"/>
  <c r="AM1058" i="2"/>
  <c r="AK380" i="2"/>
  <c r="AG381" i="2"/>
  <c r="AL2258" i="2"/>
  <c r="AM2258" i="2"/>
  <c r="AC392" i="2"/>
  <c r="AD392" i="2" s="1"/>
  <c r="AC395" i="2"/>
  <c r="AD395" i="2" s="1"/>
  <c r="AG397" i="2"/>
  <c r="AK412" i="2"/>
  <c r="AK460" i="2"/>
  <c r="AG461" i="2"/>
  <c r="AI487" i="2"/>
  <c r="AG487" i="2"/>
  <c r="AC2223" i="2"/>
  <c r="AD2223" i="2" s="1"/>
  <c r="AC2059" i="2"/>
  <c r="AD2059" i="2" s="1"/>
  <c r="AC2038" i="2"/>
  <c r="AD2038" i="2" s="1"/>
  <c r="AC2034" i="2"/>
  <c r="AD2034" i="2" s="1"/>
  <c r="AC2010" i="2"/>
  <c r="AD2010" i="2" s="1"/>
  <c r="AC2039" i="2"/>
  <c r="AD2039" i="2" s="1"/>
  <c r="AC2058" i="2"/>
  <c r="AD2058" i="2" s="1"/>
  <c r="AC2037" i="2"/>
  <c r="AD2037" i="2" s="1"/>
  <c r="AC1965" i="2"/>
  <c r="AD1965" i="2" s="1"/>
  <c r="AC1954" i="2"/>
  <c r="AD1954" i="2" s="1"/>
  <c r="AC1936" i="2"/>
  <c r="AD1936" i="2" s="1"/>
  <c r="AC1996" i="2"/>
  <c r="AD1996" i="2" s="1"/>
  <c r="AC1988" i="2"/>
  <c r="AD1988" i="2" s="1"/>
  <c r="AC1984" i="2"/>
  <c r="AD1984" i="2" s="1"/>
  <c r="AC1978" i="2"/>
  <c r="AD1978" i="2" s="1"/>
  <c r="AC1976" i="2"/>
  <c r="AD1976" i="2" s="1"/>
  <c r="AC1952" i="2"/>
  <c r="AD1952" i="2" s="1"/>
  <c r="AC1989" i="2"/>
  <c r="AD1989" i="2" s="1"/>
  <c r="AC1987" i="2"/>
  <c r="AD1987" i="2" s="1"/>
  <c r="AC1977" i="2"/>
  <c r="AD1977" i="2" s="1"/>
  <c r="AC1966" i="2"/>
  <c r="AD1966" i="2" s="1"/>
  <c r="AC1945" i="2"/>
  <c r="AD1945" i="2" s="1"/>
  <c r="AC1938" i="2"/>
  <c r="AD1938" i="2" s="1"/>
  <c r="AC1930" i="2"/>
  <c r="AD1930" i="2" s="1"/>
  <c r="AC2007" i="2"/>
  <c r="AD2007" i="2" s="1"/>
  <c r="AC2003" i="2"/>
  <c r="AD2003" i="2" s="1"/>
  <c r="AC1975" i="2"/>
  <c r="AD1975" i="2" s="1"/>
  <c r="AC1967" i="2"/>
  <c r="AD1967" i="2" s="1"/>
  <c r="AC1913" i="2"/>
  <c r="AD1913" i="2" s="1"/>
  <c r="AC1895" i="2"/>
  <c r="AD1895" i="2" s="1"/>
  <c r="AC1887" i="2"/>
  <c r="AD1887" i="2" s="1"/>
  <c r="AC1881" i="2"/>
  <c r="AD1881" i="2" s="1"/>
  <c r="AC1877" i="2"/>
  <c r="AD1877" i="2" s="1"/>
  <c r="AC1863" i="2"/>
  <c r="AD1863" i="2" s="1"/>
  <c r="AC1854" i="2"/>
  <c r="AD1854" i="2" s="1"/>
  <c r="AC1851" i="2"/>
  <c r="AD1851" i="2" s="1"/>
  <c r="AC1847" i="2"/>
  <c r="AD1847" i="2" s="1"/>
  <c r="AC1931" i="2"/>
  <c r="AD1931" i="2" s="1"/>
  <c r="AC1923" i="2"/>
  <c r="AD1923" i="2" s="1"/>
  <c r="AC1853" i="2"/>
  <c r="AD1853" i="2" s="1"/>
  <c r="AC1849" i="2"/>
  <c r="AD1849" i="2" s="1"/>
  <c r="AC1837" i="2"/>
  <c r="AD1837" i="2" s="1"/>
  <c r="AC1929" i="2"/>
  <c r="AD1929" i="2" s="1"/>
  <c r="AC1894" i="2"/>
  <c r="AD1894" i="2" s="1"/>
  <c r="AC1892" i="2"/>
  <c r="AD1892" i="2" s="1"/>
  <c r="AC1882" i="2"/>
  <c r="AD1882" i="2" s="1"/>
  <c r="AC1876" i="2"/>
  <c r="AD1876" i="2" s="1"/>
  <c r="AC1838" i="2"/>
  <c r="AD1838" i="2" s="1"/>
  <c r="AC1848" i="2"/>
  <c r="AD1848" i="2" s="1"/>
  <c r="AC1835" i="2"/>
  <c r="AD1835" i="2" s="1"/>
  <c r="AC1834" i="2"/>
  <c r="AD1834" i="2" s="1"/>
  <c r="AC1836" i="2"/>
  <c r="AD1836" i="2" s="1"/>
  <c r="AC1850" i="2"/>
  <c r="AD1850" i="2" s="1"/>
  <c r="AC1839" i="2"/>
  <c r="AD1839" i="2" s="1"/>
  <c r="AC1831" i="2"/>
  <c r="AD1831" i="2" s="1"/>
  <c r="AC1819" i="2"/>
  <c r="AD1819" i="2" s="1"/>
  <c r="AC1815" i="2"/>
  <c r="AD1815" i="2" s="1"/>
  <c r="AC1811" i="2"/>
  <c r="AD1811" i="2" s="1"/>
  <c r="AC1828" i="2"/>
  <c r="AD1828" i="2" s="1"/>
  <c r="AC1814" i="2"/>
  <c r="AD1814" i="2" s="1"/>
  <c r="AC1812" i="2"/>
  <c r="AD1812" i="2" s="1"/>
  <c r="AC1826" i="2"/>
  <c r="AD1826" i="2" s="1"/>
  <c r="AC1524" i="2"/>
  <c r="AD1524" i="2" s="1"/>
  <c r="AC1406" i="2"/>
  <c r="AD1406" i="2" s="1"/>
  <c r="AC1394" i="2"/>
  <c r="AD1394" i="2" s="1"/>
  <c r="AC1326" i="2"/>
  <c r="AD1326" i="2" s="1"/>
  <c r="AC1381" i="2"/>
  <c r="AD1381" i="2" s="1"/>
  <c r="AC979" i="2"/>
  <c r="AD979" i="2" s="1"/>
  <c r="AC973" i="2"/>
  <c r="AD973" i="2" s="1"/>
  <c r="AC969" i="2"/>
  <c r="AD969" i="2" s="1"/>
  <c r="AC963" i="2"/>
  <c r="AD963" i="2" s="1"/>
  <c r="AC988" i="2"/>
  <c r="AD988" i="2" s="1"/>
  <c r="AC986" i="2"/>
  <c r="AD986" i="2" s="1"/>
  <c r="AC978" i="2"/>
  <c r="AD978" i="2" s="1"/>
  <c r="AC968" i="2"/>
  <c r="AD968" i="2" s="1"/>
  <c r="AC966" i="2"/>
  <c r="AD966" i="2" s="1"/>
  <c r="AC964" i="2"/>
  <c r="AD964" i="2" s="1"/>
  <c r="AC765" i="2"/>
  <c r="AD765" i="2" s="1"/>
  <c r="AC534" i="2"/>
  <c r="AD534" i="2" s="1"/>
  <c r="AC533" i="2"/>
  <c r="AD533" i="2" s="1"/>
  <c r="AC517" i="2"/>
  <c r="AD517" i="2" s="1"/>
  <c r="AC487" i="2"/>
  <c r="AD487" i="2" s="1"/>
  <c r="AC2067" i="2"/>
  <c r="AD2067" i="2" s="1"/>
  <c r="AC2099" i="2"/>
  <c r="AD2099" i="2" s="1"/>
  <c r="AC2068" i="2"/>
  <c r="AD2068" i="2" s="1"/>
  <c r="AC1773" i="2"/>
  <c r="AD1773" i="2" s="1"/>
  <c r="AC1761" i="2"/>
  <c r="AD1761" i="2" s="1"/>
  <c r="AC1762" i="2"/>
  <c r="AD1762" i="2" s="1"/>
  <c r="AC1751" i="2"/>
  <c r="AD1751" i="2" s="1"/>
  <c r="AC1772" i="2"/>
  <c r="AD1772" i="2" s="1"/>
  <c r="AC1756" i="2"/>
  <c r="AD1756" i="2" s="1"/>
  <c r="AC1752" i="2"/>
  <c r="AD1752" i="2" s="1"/>
  <c r="AC1502" i="2"/>
  <c r="AD1502" i="2" s="1"/>
  <c r="AC791" i="2"/>
  <c r="AD791" i="2" s="1"/>
  <c r="AC800" i="2"/>
  <c r="AD800" i="2" s="1"/>
  <c r="AC571" i="2"/>
  <c r="AD571" i="2" s="1"/>
  <c r="AC476" i="2"/>
  <c r="AD476" i="2" s="1"/>
  <c r="AC575" i="2"/>
  <c r="AD575" i="2" s="1"/>
  <c r="AC475" i="2"/>
  <c r="AD475" i="2" s="1"/>
  <c r="AC2052" i="2"/>
  <c r="AD2052" i="2" s="1"/>
  <c r="AC1269" i="2"/>
  <c r="AD1269" i="2" s="1"/>
  <c r="AC1265" i="2"/>
  <c r="AD1265" i="2" s="1"/>
  <c r="AC2214" i="2"/>
  <c r="AD2214" i="2" s="1"/>
  <c r="AC2197" i="2"/>
  <c r="AD2197" i="2" s="1"/>
  <c r="AC1636" i="2"/>
  <c r="AD1636" i="2" s="1"/>
  <c r="AC1156" i="2"/>
  <c r="AD1156" i="2" s="1"/>
  <c r="AC1154" i="2"/>
  <c r="AD1154" i="2" s="1"/>
  <c r="AC1112" i="2"/>
  <c r="AD1112" i="2" s="1"/>
  <c r="AC1097" i="2"/>
  <c r="AD1097" i="2" s="1"/>
  <c r="AC724" i="2"/>
  <c r="AD724" i="2" s="1"/>
  <c r="AC784" i="2"/>
  <c r="AD784" i="2" s="1"/>
  <c r="AC373" i="2"/>
  <c r="AD373" i="2" s="1"/>
  <c r="AC2208" i="2"/>
  <c r="AD2208" i="2" s="1"/>
  <c r="AC2161" i="2"/>
  <c r="AD2161" i="2" s="1"/>
  <c r="AC1652" i="2"/>
  <c r="AD1652" i="2" s="1"/>
  <c r="AC1349" i="2"/>
  <c r="AD1349" i="2" s="1"/>
  <c r="AC1133" i="2"/>
  <c r="AD1133" i="2" s="1"/>
  <c r="AC1129" i="2"/>
  <c r="AD1129" i="2" s="1"/>
  <c r="AC1115" i="2"/>
  <c r="AD1115" i="2" s="1"/>
  <c r="AC987" i="2"/>
  <c r="AD987" i="2" s="1"/>
  <c r="AC901" i="2"/>
  <c r="AD901" i="2" s="1"/>
  <c r="AC514" i="2"/>
  <c r="AD514" i="2" s="1"/>
  <c r="AC484" i="2"/>
  <c r="AD484" i="2" s="1"/>
  <c r="AC513" i="2"/>
  <c r="AD513" i="2" s="1"/>
  <c r="AC389" i="2"/>
  <c r="AD389" i="2" s="1"/>
  <c r="AK2248" i="2"/>
  <c r="AK2267" i="2"/>
  <c r="AK2126" i="2"/>
  <c r="AK2160" i="2"/>
  <c r="AK1718" i="2"/>
  <c r="AK884" i="2"/>
  <c r="AK406" i="2"/>
  <c r="AM595" i="2"/>
  <c r="AL595" i="2"/>
  <c r="AC421" i="2"/>
  <c r="AD421" i="2" s="1"/>
  <c r="AK422" i="2"/>
  <c r="AG423" i="2"/>
  <c r="AC434" i="2"/>
  <c r="AD434" i="2" s="1"/>
  <c r="AG479" i="2"/>
  <c r="AK798" i="2"/>
  <c r="AK483" i="2"/>
  <c r="AC287" i="2"/>
  <c r="AD287" i="2" s="1"/>
  <c r="AG333" i="2"/>
  <c r="AG337" i="2"/>
  <c r="AG341" i="2"/>
  <c r="AC343" i="2"/>
  <c r="AD343" i="2" s="1"/>
  <c r="AG345" i="2"/>
  <c r="AC347" i="2"/>
  <c r="AD347" i="2" s="1"/>
  <c r="AG349" i="2"/>
  <c r="AC351" i="2"/>
  <c r="AD351" i="2" s="1"/>
  <c r="AG353" i="2"/>
  <c r="AG361" i="2"/>
  <c r="AG369" i="2"/>
  <c r="AD380" i="2"/>
  <c r="AC383" i="2"/>
  <c r="AD383" i="2" s="1"/>
  <c r="AG385" i="2"/>
  <c r="AM387" i="2"/>
  <c r="AC399" i="2"/>
  <c r="AD399" i="2" s="1"/>
  <c r="AK1445" i="2"/>
  <c r="AK893" i="2"/>
  <c r="AK750" i="2"/>
  <c r="AK573" i="2"/>
  <c r="AK554" i="2"/>
  <c r="AK599" i="2"/>
  <c r="AK400" i="2"/>
  <c r="AG401" i="2"/>
  <c r="AK413" i="2"/>
  <c r="AC415" i="2"/>
  <c r="AD415" i="2" s="1"/>
  <c r="AG417" i="2"/>
  <c r="AG433" i="2"/>
  <c r="AG449" i="2"/>
  <c r="AC460" i="2"/>
  <c r="AD460" i="2" s="1"/>
  <c r="AG465" i="2"/>
  <c r="AC2101" i="2"/>
  <c r="AD2101" i="2" s="1"/>
  <c r="AC1846" i="2"/>
  <c r="AD1846" i="2" s="1"/>
  <c r="AC1100" i="2"/>
  <c r="AD1100" i="2" s="1"/>
  <c r="AC1441" i="2"/>
  <c r="AD1441" i="2" s="1"/>
  <c r="AC874" i="2"/>
  <c r="AD874" i="2" s="1"/>
  <c r="AC1010" i="2"/>
  <c r="AD1010" i="2" s="1"/>
  <c r="AC1256" i="2"/>
  <c r="AD1256" i="2" s="1"/>
  <c r="AC1254" i="2"/>
  <c r="AD1254" i="2" s="1"/>
  <c r="AC1252" i="2"/>
  <c r="AD1252" i="2" s="1"/>
  <c r="AC1250" i="2"/>
  <c r="AD1250" i="2" s="1"/>
  <c r="AC1248" i="2"/>
  <c r="AD1248" i="2" s="1"/>
  <c r="AC1246" i="2"/>
  <c r="AD1246" i="2" s="1"/>
  <c r="AC1242" i="2"/>
  <c r="AD1242" i="2" s="1"/>
  <c r="AC1240" i="2"/>
  <c r="AD1240" i="2" s="1"/>
  <c r="AC1405" i="2"/>
  <c r="AD1405" i="2" s="1"/>
  <c r="AC1399" i="2"/>
  <c r="AD1399" i="2" s="1"/>
  <c r="AC1257" i="2"/>
  <c r="AD1257" i="2" s="1"/>
  <c r="AC1255" i="2"/>
  <c r="AD1255" i="2" s="1"/>
  <c r="AC1253" i="2"/>
  <c r="AD1253" i="2" s="1"/>
  <c r="AC1251" i="2"/>
  <c r="AD1251" i="2" s="1"/>
  <c r="AC1249" i="2"/>
  <c r="AD1249" i="2" s="1"/>
  <c r="AC1247" i="2"/>
  <c r="AD1247" i="2" s="1"/>
  <c r="AC1243" i="2"/>
  <c r="AD1243" i="2" s="1"/>
  <c r="AC1241" i="2"/>
  <c r="AD1241" i="2" s="1"/>
  <c r="AC1239" i="2"/>
  <c r="AD1239" i="2" s="1"/>
  <c r="AC2011" i="2"/>
  <c r="AD2011" i="2" s="1"/>
  <c r="AC1779" i="2"/>
  <c r="AD1779" i="2" s="1"/>
  <c r="AC2069" i="2"/>
  <c r="AD2069" i="2" s="1"/>
  <c r="AC2066" i="2"/>
  <c r="AD2066" i="2" s="1"/>
  <c r="AC2079" i="2"/>
  <c r="AD2079" i="2" s="1"/>
  <c r="AC1675" i="2"/>
  <c r="AD1675" i="2" s="1"/>
  <c r="AC990" i="2"/>
  <c r="AD990" i="2" s="1"/>
  <c r="AD374" i="2"/>
  <c r="AD406" i="2"/>
  <c r="AK407" i="2"/>
  <c r="AC422" i="2"/>
  <c r="AD422" i="2" s="1"/>
  <c r="AK423" i="2"/>
  <c r="AC425" i="2"/>
  <c r="AD425" i="2" s="1"/>
  <c r="AK2369" i="2"/>
  <c r="AK2370" i="2"/>
  <c r="AK2098" i="2"/>
  <c r="AK2073" i="2"/>
  <c r="AK2083" i="2"/>
  <c r="AK1127" i="2"/>
  <c r="AK891" i="2"/>
  <c r="AK754" i="2"/>
  <c r="AK474" i="2"/>
  <c r="AC477" i="2"/>
  <c r="AD477" i="2" s="1"/>
  <c r="AJ486" i="2"/>
  <c r="AK486" i="2" s="1"/>
  <c r="AD486" i="2"/>
  <c r="AC254" i="2"/>
  <c r="AD254" i="2" s="1"/>
  <c r="AC310" i="2"/>
  <c r="AD310" i="2" s="1"/>
  <c r="AC338" i="2"/>
  <c r="AD338" i="2" s="1"/>
  <c r="AC346" i="2"/>
  <c r="AD346" i="2" s="1"/>
  <c r="AC350" i="2"/>
  <c r="AD350" i="2" s="1"/>
  <c r="AG373" i="2"/>
  <c r="AC384" i="2"/>
  <c r="AD384" i="2" s="1"/>
  <c r="AC387" i="2"/>
  <c r="AD387" i="2" s="1"/>
  <c r="AG389" i="2"/>
  <c r="AC400" i="2"/>
  <c r="AD400" i="2" s="1"/>
  <c r="AG405" i="2"/>
  <c r="AC416" i="2"/>
  <c r="AD416" i="2" s="1"/>
  <c r="AK420" i="2"/>
  <c r="AG421" i="2"/>
  <c r="AG437" i="2"/>
  <c r="AG453" i="2"/>
  <c r="AG469" i="2"/>
  <c r="AI495" i="2"/>
  <c r="AG495" i="2"/>
  <c r="AM492" i="2"/>
  <c r="AI523" i="2"/>
  <c r="AG523" i="2"/>
  <c r="AM537" i="2"/>
  <c r="AL537" i="2"/>
  <c r="AM591" i="2"/>
  <c r="AL591" i="2"/>
  <c r="AM521" i="2"/>
  <c r="AL521" i="2"/>
  <c r="AM524" i="2"/>
  <c r="AL524" i="2"/>
  <c r="AM569" i="2"/>
  <c r="AL569" i="2"/>
  <c r="AM613" i="2"/>
  <c r="AL613" i="2"/>
  <c r="AM766" i="2"/>
  <c r="AL766" i="2"/>
  <c r="AI489" i="2"/>
  <c r="AG489" i="2"/>
  <c r="AG507" i="2"/>
  <c r="AI519" i="2"/>
  <c r="AG519" i="2"/>
  <c r="AI531" i="2"/>
  <c r="AG531" i="2"/>
  <c r="AK1696" i="2"/>
  <c r="AK1490" i="2"/>
  <c r="AK1452" i="2"/>
  <c r="AK712" i="2"/>
  <c r="AK780" i="2"/>
  <c r="AK608" i="2"/>
  <c r="AK536" i="2"/>
  <c r="AK609" i="2"/>
  <c r="AL538" i="2"/>
  <c r="AK2363" i="2"/>
  <c r="AK1744" i="2"/>
  <c r="AK1105" i="2"/>
  <c r="AK540" i="2"/>
  <c r="AK1418" i="2"/>
  <c r="AK951" i="2"/>
  <c r="AK549" i="2"/>
  <c r="AG485" i="2"/>
  <c r="AD492" i="2"/>
  <c r="AI497" i="2"/>
  <c r="AG497" i="2"/>
  <c r="AK2376" i="2"/>
  <c r="AK2375" i="2"/>
  <c r="AK1436" i="2"/>
  <c r="AK1237" i="2"/>
  <c r="AK522" i="2"/>
  <c r="AK618" i="2"/>
  <c r="AI547" i="2"/>
  <c r="AG547" i="2"/>
  <c r="AL749" i="2"/>
  <c r="AM749" i="2"/>
  <c r="AI515" i="2"/>
  <c r="AG515" i="2"/>
  <c r="AK2210" i="2"/>
  <c r="AK550" i="2"/>
  <c r="AK2364" i="2"/>
  <c r="AK2357" i="2"/>
  <c r="AK2341" i="2"/>
  <c r="AK1647" i="2"/>
  <c r="AK1623" i="2"/>
  <c r="AK1648" i="2"/>
  <c r="AK1644" i="2"/>
  <c r="AK1062" i="2"/>
  <c r="AK1045" i="2"/>
  <c r="AK1030" i="2"/>
  <c r="AK686" i="2"/>
  <c r="AK674" i="2"/>
  <c r="AK642" i="2"/>
  <c r="AK668" i="2"/>
  <c r="AK804" i="2"/>
  <c r="AK673" i="2"/>
  <c r="AK641" i="2"/>
  <c r="AK562" i="2"/>
  <c r="AK616" i="2"/>
  <c r="AK612" i="2"/>
  <c r="AK564" i="2"/>
  <c r="AK552" i="2"/>
  <c r="AK565" i="2"/>
  <c r="AK553" i="2"/>
  <c r="AM567" i="2"/>
  <c r="AL567" i="2"/>
  <c r="AL634" i="2"/>
  <c r="AM634" i="2"/>
  <c r="AG491" i="2"/>
  <c r="AK1673" i="2"/>
  <c r="AK1672" i="2"/>
  <c r="AK1674" i="2"/>
  <c r="AK1352" i="2"/>
  <c r="AK518" i="2"/>
  <c r="AK560" i="2"/>
  <c r="AI527" i="2"/>
  <c r="AG527" i="2"/>
  <c r="AM582" i="2"/>
  <c r="AL582" i="2"/>
  <c r="AK1584" i="2"/>
  <c r="AK628" i="2"/>
  <c r="AL684" i="2"/>
  <c r="AM684" i="2"/>
  <c r="AK1688" i="2"/>
  <c r="AK1523" i="2"/>
  <c r="AK878" i="2"/>
  <c r="AK876" i="2"/>
  <c r="AK877" i="2"/>
  <c r="AK530" i="2"/>
  <c r="AK531" i="2"/>
  <c r="AI543" i="2"/>
  <c r="AG543" i="2"/>
  <c r="AM605" i="2"/>
  <c r="AL605" i="2"/>
  <c r="AL620" i="2"/>
  <c r="AM620" i="2"/>
  <c r="AK2070" i="2"/>
  <c r="AK2090" i="2"/>
  <c r="AK1618" i="2"/>
  <c r="AK1640" i="2"/>
  <c r="AK1616" i="2"/>
  <c r="AK1617" i="2"/>
  <c r="AK1605" i="2"/>
  <c r="AK1597" i="2"/>
  <c r="AK1142" i="2"/>
  <c r="AK1143" i="2"/>
  <c r="AK1139" i="2"/>
  <c r="AK739" i="2"/>
  <c r="AI511" i="2"/>
  <c r="AG511" i="2"/>
  <c r="AK2045" i="2"/>
  <c r="AK2042" i="2"/>
  <c r="AK2054" i="2"/>
  <c r="AK1637" i="2"/>
  <c r="AK1632" i="2"/>
  <c r="AK1631" i="2"/>
  <c r="AK1433" i="2"/>
  <c r="AK1070" i="2"/>
  <c r="AK570" i="2"/>
  <c r="AK576" i="2"/>
  <c r="AK579" i="2"/>
  <c r="AK574" i="2"/>
  <c r="AK577" i="2"/>
  <c r="AK516" i="2"/>
  <c r="AI535" i="2"/>
  <c r="AG535" i="2"/>
  <c r="AI539" i="2"/>
  <c r="AG539" i="2"/>
  <c r="AC1418" i="2"/>
  <c r="AD1418" i="2" s="1"/>
  <c r="AC951" i="2"/>
  <c r="AD951" i="2" s="1"/>
  <c r="AC549" i="2"/>
  <c r="AD549" i="2" s="1"/>
  <c r="AL566" i="2"/>
  <c r="AM566" i="2"/>
  <c r="AM617" i="2"/>
  <c r="AL617" i="2"/>
  <c r="AK2046" i="2"/>
  <c r="AK1098" i="2"/>
  <c r="AK632" i="2"/>
  <c r="AG551" i="2"/>
  <c r="AC553" i="2"/>
  <c r="AD553" i="2" s="1"/>
  <c r="AG555" i="2"/>
  <c r="AG559" i="2"/>
  <c r="AC561" i="2"/>
  <c r="AD561" i="2" s="1"/>
  <c r="AK561" i="2"/>
  <c r="AG563" i="2"/>
  <c r="AC565" i="2"/>
  <c r="AD565" i="2" s="1"/>
  <c r="AG567" i="2"/>
  <c r="AG571" i="2"/>
  <c r="AG574" i="2"/>
  <c r="AG582" i="2"/>
  <c r="AK587" i="2"/>
  <c r="AK597" i="2"/>
  <c r="AK619" i="2"/>
  <c r="AI624" i="2"/>
  <c r="AI632" i="2"/>
  <c r="AI640" i="2"/>
  <c r="AI745" i="2"/>
  <c r="AG745" i="2"/>
  <c r="AL747" i="2"/>
  <c r="AM747" i="2"/>
  <c r="AL755" i="2"/>
  <c r="AM755" i="2"/>
  <c r="AL809" i="2"/>
  <c r="AM809" i="2"/>
  <c r="AM847" i="2"/>
  <c r="AL847" i="2"/>
  <c r="AC1425" i="2"/>
  <c r="AD1425" i="2" s="1"/>
  <c r="AC1426" i="2"/>
  <c r="AD1426" i="2" s="1"/>
  <c r="AC1445" i="2"/>
  <c r="AD1445" i="2" s="1"/>
  <c r="AC893" i="2"/>
  <c r="AD893" i="2" s="1"/>
  <c r="AC750" i="2"/>
  <c r="AD750" i="2" s="1"/>
  <c r="AC2054" i="2"/>
  <c r="AD2054" i="2" s="1"/>
  <c r="AC2045" i="2"/>
  <c r="AD2045" i="2" s="1"/>
  <c r="AC2042" i="2"/>
  <c r="AD2042" i="2" s="1"/>
  <c r="AC1637" i="2"/>
  <c r="AD1637" i="2" s="1"/>
  <c r="AC1632" i="2"/>
  <c r="AD1632" i="2" s="1"/>
  <c r="AC1631" i="2"/>
  <c r="AD1631" i="2" s="1"/>
  <c r="AC1433" i="2"/>
  <c r="AD1433" i="2" s="1"/>
  <c r="AC1070" i="2"/>
  <c r="AD1070" i="2" s="1"/>
  <c r="AC1696" i="2"/>
  <c r="AD1696" i="2" s="1"/>
  <c r="AC1490" i="2"/>
  <c r="AD1490" i="2" s="1"/>
  <c r="AC1452" i="2"/>
  <c r="AD1452" i="2" s="1"/>
  <c r="AC780" i="2"/>
  <c r="AD780" i="2" s="1"/>
  <c r="AC712" i="2"/>
  <c r="AD712" i="2" s="1"/>
  <c r="AC2363" i="2"/>
  <c r="AD2363" i="2" s="1"/>
  <c r="AC1744" i="2"/>
  <c r="AD1744" i="2" s="1"/>
  <c r="AC1105" i="2"/>
  <c r="AD1105" i="2" s="1"/>
  <c r="AC2364" i="2"/>
  <c r="AD2364" i="2" s="1"/>
  <c r="AC2357" i="2"/>
  <c r="AD2357" i="2" s="1"/>
  <c r="AC2341" i="2"/>
  <c r="AD2341" i="2" s="1"/>
  <c r="AC1647" i="2"/>
  <c r="AD1647" i="2" s="1"/>
  <c r="AC1623" i="2"/>
  <c r="AD1623" i="2" s="1"/>
  <c r="AC1648" i="2"/>
  <c r="AD1648" i="2" s="1"/>
  <c r="AC1644" i="2"/>
  <c r="AD1644" i="2" s="1"/>
  <c r="AC1062" i="2"/>
  <c r="AD1062" i="2" s="1"/>
  <c r="AC1030" i="2"/>
  <c r="AD1030" i="2" s="1"/>
  <c r="AC1045" i="2"/>
  <c r="AD1045" i="2" s="1"/>
  <c r="AC686" i="2"/>
  <c r="AD686" i="2" s="1"/>
  <c r="AC674" i="2"/>
  <c r="AD674" i="2" s="1"/>
  <c r="AC642" i="2"/>
  <c r="AD642" i="2" s="1"/>
  <c r="AC804" i="2"/>
  <c r="AD804" i="2" s="1"/>
  <c r="AC668" i="2"/>
  <c r="AD668" i="2" s="1"/>
  <c r="AG584" i="2"/>
  <c r="AG586" i="2"/>
  <c r="AG588" i="2"/>
  <c r="AG590" i="2"/>
  <c r="AG592" i="2"/>
  <c r="AG594" i="2"/>
  <c r="AG596" i="2"/>
  <c r="AG598" i="2"/>
  <c r="AC599" i="2"/>
  <c r="AD599" i="2" s="1"/>
  <c r="AG600" i="2"/>
  <c r="AG602" i="2"/>
  <c r="AG604" i="2"/>
  <c r="AG606" i="2"/>
  <c r="AG608" i="2"/>
  <c r="AC609" i="2"/>
  <c r="AD609" i="2" s="1"/>
  <c r="AG610" i="2"/>
  <c r="AG612" i="2"/>
  <c r="AG614" i="2"/>
  <c r="AG616" i="2"/>
  <c r="AC628" i="2"/>
  <c r="AD628" i="2" s="1"/>
  <c r="AI668" i="2"/>
  <c r="AI672" i="2"/>
  <c r="AI676" i="2"/>
  <c r="AK1510" i="2"/>
  <c r="AK946" i="2"/>
  <c r="AK959" i="2"/>
  <c r="AI680" i="2"/>
  <c r="AG734" i="2"/>
  <c r="AG735" i="2"/>
  <c r="AM740" i="2"/>
  <c r="AI753" i="2"/>
  <c r="AG753" i="2"/>
  <c r="AI761" i="2"/>
  <c r="AG761" i="2"/>
  <c r="AD766" i="2"/>
  <c r="AC516" i="2"/>
  <c r="AD516" i="2" s="1"/>
  <c r="AC552" i="2"/>
  <c r="AD552" i="2" s="1"/>
  <c r="AC564" i="2"/>
  <c r="AD564" i="2" s="1"/>
  <c r="AC577" i="2"/>
  <c r="AD577" i="2" s="1"/>
  <c r="AD605" i="2"/>
  <c r="AD613" i="2"/>
  <c r="AD617" i="2"/>
  <c r="AD619" i="2"/>
  <c r="AK1498" i="2"/>
  <c r="AK1093" i="2"/>
  <c r="AK2181" i="2"/>
  <c r="AK2050" i="2"/>
  <c r="AK2107" i="2"/>
  <c r="AK1757" i="2"/>
  <c r="AK1494" i="2"/>
  <c r="AK1162" i="2"/>
  <c r="AK836" i="2"/>
  <c r="AK721" i="2"/>
  <c r="AK832" i="2"/>
  <c r="AM746" i="2"/>
  <c r="AL746" i="2"/>
  <c r="AM782" i="2"/>
  <c r="AL782" i="2"/>
  <c r="AL821" i="2"/>
  <c r="AM821" i="2"/>
  <c r="AM853" i="2"/>
  <c r="AL853" i="2"/>
  <c r="AM881" i="2"/>
  <c r="AL881" i="2"/>
  <c r="AC2367" i="2"/>
  <c r="AD2367" i="2" s="1"/>
  <c r="AC2199" i="2"/>
  <c r="AD2199" i="2" s="1"/>
  <c r="AC1937" i="2"/>
  <c r="AD1937" i="2" s="1"/>
  <c r="AC1515" i="2"/>
  <c r="AD1515" i="2" s="1"/>
  <c r="AC1516" i="2"/>
  <c r="AD1516" i="2" s="1"/>
  <c r="AK2367" i="2"/>
  <c r="AK2199" i="2"/>
  <c r="AK1937" i="2"/>
  <c r="AK1515" i="2"/>
  <c r="AK1516" i="2"/>
  <c r="AL1050" i="2"/>
  <c r="AM1050" i="2"/>
  <c r="AL2062" i="2"/>
  <c r="AM2062" i="2"/>
  <c r="AM1110" i="2"/>
  <c r="AL1110" i="2"/>
  <c r="AL679" i="2"/>
  <c r="AK683" i="2"/>
  <c r="AI688" i="2"/>
  <c r="AI692" i="2"/>
  <c r="AI696" i="2"/>
  <c r="AI700" i="2"/>
  <c r="AI704" i="2"/>
  <c r="AI708" i="2"/>
  <c r="AC2070" i="2"/>
  <c r="AD2070" i="2" s="1"/>
  <c r="AC2090" i="2"/>
  <c r="AD2090" i="2" s="1"/>
  <c r="AC1640" i="2"/>
  <c r="AD1640" i="2" s="1"/>
  <c r="AC1618" i="2"/>
  <c r="AD1618" i="2" s="1"/>
  <c r="AC1616" i="2"/>
  <c r="AD1616" i="2" s="1"/>
  <c r="AC1617" i="2"/>
  <c r="AD1617" i="2" s="1"/>
  <c r="AC1605" i="2"/>
  <c r="AD1605" i="2" s="1"/>
  <c r="AC1597" i="2"/>
  <c r="AD1597" i="2" s="1"/>
  <c r="AC1142" i="2"/>
  <c r="AD1142" i="2" s="1"/>
  <c r="AC1143" i="2"/>
  <c r="AD1143" i="2" s="1"/>
  <c r="AC1139" i="2"/>
  <c r="AD1139" i="2" s="1"/>
  <c r="AC739" i="2"/>
  <c r="AD739" i="2" s="1"/>
  <c r="AK1591" i="2"/>
  <c r="AK1280" i="2"/>
  <c r="AK741" i="2"/>
  <c r="AD749" i="2"/>
  <c r="AI751" i="2"/>
  <c r="AG751" i="2"/>
  <c r="AI759" i="2"/>
  <c r="AG759" i="2"/>
  <c r="AI767" i="2"/>
  <c r="AG767" i="2"/>
  <c r="AK817" i="2"/>
  <c r="AK811" i="2"/>
  <c r="AK801" i="2"/>
  <c r="AK818" i="2"/>
  <c r="AK790" i="2"/>
  <c r="AL825" i="2"/>
  <c r="AM825" i="2"/>
  <c r="AL829" i="2"/>
  <c r="AM829" i="2"/>
  <c r="AG501" i="2"/>
  <c r="AG505" i="2"/>
  <c r="AG509" i="2"/>
  <c r="AG513" i="2"/>
  <c r="AG517" i="2"/>
  <c r="AG521" i="2"/>
  <c r="AC523" i="2"/>
  <c r="AD523" i="2" s="1"/>
  <c r="AK523" i="2"/>
  <c r="AG525" i="2"/>
  <c r="AG529" i="2"/>
  <c r="AC531" i="2"/>
  <c r="AD531" i="2" s="1"/>
  <c r="AG533" i="2"/>
  <c r="AG537" i="2"/>
  <c r="AG541" i="2"/>
  <c r="AG545" i="2"/>
  <c r="AG549" i="2"/>
  <c r="AG553" i="2"/>
  <c r="AG557" i="2"/>
  <c r="AG561" i="2"/>
  <c r="AG565" i="2"/>
  <c r="AG569" i="2"/>
  <c r="AG578" i="2"/>
  <c r="AK588" i="2"/>
  <c r="AK592" i="2"/>
  <c r="AK606" i="2"/>
  <c r="AI628" i="2"/>
  <c r="AC2046" i="2"/>
  <c r="AD2046" i="2" s="1"/>
  <c r="AC1098" i="2"/>
  <c r="AD1098" i="2" s="1"/>
  <c r="AI636" i="2"/>
  <c r="AI644" i="2"/>
  <c r="AI652" i="2"/>
  <c r="AI660" i="2"/>
  <c r="AG730" i="2"/>
  <c r="AM2029" i="2"/>
  <c r="AL2029" i="2"/>
  <c r="AL803" i="2"/>
  <c r="AM803" i="2"/>
  <c r="AM851" i="2"/>
  <c r="AL851" i="2"/>
  <c r="AC2248" i="2"/>
  <c r="AD2248" i="2" s="1"/>
  <c r="AC2267" i="2"/>
  <c r="AD2267" i="2" s="1"/>
  <c r="AC2126" i="2"/>
  <c r="AD2126" i="2" s="1"/>
  <c r="AC2160" i="2"/>
  <c r="AD2160" i="2" s="1"/>
  <c r="AC1718" i="2"/>
  <c r="AD1718" i="2" s="1"/>
  <c r="AC884" i="2"/>
  <c r="AD884" i="2" s="1"/>
  <c r="AC2243" i="2"/>
  <c r="AD2243" i="2" s="1"/>
  <c r="AC2232" i="2"/>
  <c r="AD2232" i="2" s="1"/>
  <c r="AC1576" i="2"/>
  <c r="AD1576" i="2" s="1"/>
  <c r="AC1338" i="2"/>
  <c r="AD1338" i="2" s="1"/>
  <c r="AC1387" i="2"/>
  <c r="AD1387" i="2" s="1"/>
  <c r="AC1099" i="2"/>
  <c r="AD1099" i="2" s="1"/>
  <c r="AC948" i="2"/>
  <c r="AD948" i="2" s="1"/>
  <c r="AC1601" i="2"/>
  <c r="AD1601" i="2" s="1"/>
  <c r="AC1185" i="2"/>
  <c r="AD1185" i="2" s="1"/>
  <c r="AC2369" i="2"/>
  <c r="AD2369" i="2" s="1"/>
  <c r="AC2370" i="2"/>
  <c r="AD2370" i="2" s="1"/>
  <c r="AC2083" i="2"/>
  <c r="AD2083" i="2" s="1"/>
  <c r="AC2098" i="2"/>
  <c r="AD2098" i="2" s="1"/>
  <c r="AC2073" i="2"/>
  <c r="AD2073" i="2" s="1"/>
  <c r="AC1127" i="2"/>
  <c r="AD1127" i="2" s="1"/>
  <c r="AC891" i="2"/>
  <c r="AD891" i="2" s="1"/>
  <c r="AC754" i="2"/>
  <c r="AD754" i="2" s="1"/>
  <c r="AC1672" i="2"/>
  <c r="AD1672" i="2" s="1"/>
  <c r="AC1674" i="2"/>
  <c r="AD1674" i="2" s="1"/>
  <c r="AC1673" i="2"/>
  <c r="AD1673" i="2" s="1"/>
  <c r="AC1352" i="2"/>
  <c r="AD1352" i="2" s="1"/>
  <c r="AC2376" i="2"/>
  <c r="AD2376" i="2" s="1"/>
  <c r="AC2375" i="2"/>
  <c r="AD2375" i="2" s="1"/>
  <c r="AC1436" i="2"/>
  <c r="AD1436" i="2" s="1"/>
  <c r="AC1237" i="2"/>
  <c r="AD1237" i="2" s="1"/>
  <c r="AC1688" i="2"/>
  <c r="AD1688" i="2" s="1"/>
  <c r="AC1523" i="2"/>
  <c r="AD1523" i="2" s="1"/>
  <c r="AC878" i="2"/>
  <c r="AD878" i="2" s="1"/>
  <c r="AC876" i="2"/>
  <c r="AD876" i="2" s="1"/>
  <c r="AC877" i="2"/>
  <c r="AD877" i="2" s="1"/>
  <c r="AC579" i="2"/>
  <c r="AD579" i="2" s="1"/>
  <c r="AD632" i="2"/>
  <c r="AK1713" i="2"/>
  <c r="AK1486" i="2"/>
  <c r="AK1355" i="2"/>
  <c r="AK854" i="2"/>
  <c r="AK841" i="2"/>
  <c r="AK816" i="2"/>
  <c r="AK812" i="2"/>
  <c r="AK808" i="2"/>
  <c r="AI666" i="2"/>
  <c r="AI670" i="2"/>
  <c r="AI674" i="2"/>
  <c r="AI678" i="2"/>
  <c r="AG718" i="2"/>
  <c r="AG719" i="2"/>
  <c r="AD746" i="2"/>
  <c r="AI749" i="2"/>
  <c r="AG749" i="2"/>
  <c r="AD755" i="2"/>
  <c r="AI757" i="2"/>
  <c r="AG757" i="2"/>
  <c r="AI765" i="2"/>
  <c r="AG765" i="2"/>
  <c r="AM810" i="2"/>
  <c r="AL810" i="2"/>
  <c r="AC554" i="2"/>
  <c r="AD554" i="2" s="1"/>
  <c r="AC570" i="2"/>
  <c r="AD570" i="2" s="1"/>
  <c r="AC573" i="2"/>
  <c r="AD573" i="2" s="1"/>
  <c r="AC576" i="2"/>
  <c r="AD576" i="2" s="1"/>
  <c r="AD588" i="2"/>
  <c r="AD592" i="2"/>
  <c r="AC608" i="2"/>
  <c r="AD608" i="2" s="1"/>
  <c r="AC612" i="2"/>
  <c r="AD612" i="2" s="1"/>
  <c r="AC616" i="2"/>
  <c r="AD616" i="2" s="1"/>
  <c r="AC618" i="2"/>
  <c r="AD618" i="2" s="1"/>
  <c r="AM2040" i="2"/>
  <c r="AL2040" i="2"/>
  <c r="AC2229" i="2"/>
  <c r="AD2229" i="2" s="1"/>
  <c r="AC1076" i="2"/>
  <c r="AD1076" i="2" s="1"/>
  <c r="AK2229" i="2"/>
  <c r="AK1076" i="2"/>
  <c r="AM922" i="2"/>
  <c r="AL922" i="2"/>
  <c r="AK1540" i="2"/>
  <c r="AK848" i="2"/>
  <c r="AK2076" i="2"/>
  <c r="AK729" i="2"/>
  <c r="AC641" i="2"/>
  <c r="AD641" i="2" s="1"/>
  <c r="AC673" i="2"/>
  <c r="AD673" i="2" s="1"/>
  <c r="AD684" i="2"/>
  <c r="AI686" i="2"/>
  <c r="AI690" i="2"/>
  <c r="AI694" i="2"/>
  <c r="AI698" i="2"/>
  <c r="AI702" i="2"/>
  <c r="AI706" i="2"/>
  <c r="AI710" i="2"/>
  <c r="AG726" i="2"/>
  <c r="AG727" i="2"/>
  <c r="AI747" i="2"/>
  <c r="AG747" i="2"/>
  <c r="AI755" i="2"/>
  <c r="AG755" i="2"/>
  <c r="AI763" i="2"/>
  <c r="AG763" i="2"/>
  <c r="AK802" i="2"/>
  <c r="AK822" i="2"/>
  <c r="AG837" i="2"/>
  <c r="AG841" i="2"/>
  <c r="AG845" i="2"/>
  <c r="AG849" i="2"/>
  <c r="AG875" i="2"/>
  <c r="AG903" i="2"/>
  <c r="AK935" i="2"/>
  <c r="AM962" i="2"/>
  <c r="AL962" i="2"/>
  <c r="AM1063" i="2"/>
  <c r="AL1063" i="2"/>
  <c r="AG769" i="2"/>
  <c r="AG771" i="2"/>
  <c r="AG773" i="2"/>
  <c r="AG775" i="2"/>
  <c r="AG777" i="2"/>
  <c r="AG779" i="2"/>
  <c r="AG781" i="2"/>
  <c r="AG783" i="2"/>
  <c r="AG785" i="2"/>
  <c r="AG787" i="2"/>
  <c r="AG789" i="2"/>
  <c r="AG791" i="2"/>
  <c r="AG793" i="2"/>
  <c r="AG795" i="2"/>
  <c r="AG797" i="2"/>
  <c r="AG799" i="2"/>
  <c r="AG801" i="2"/>
  <c r="AG803" i="2"/>
  <c r="AG805" i="2"/>
  <c r="AG807" i="2"/>
  <c r="AC808" i="2"/>
  <c r="AD808" i="2" s="1"/>
  <c r="AG809" i="2"/>
  <c r="AG811" i="2"/>
  <c r="AC812" i="2"/>
  <c r="AD812" i="2" s="1"/>
  <c r="AG813" i="2"/>
  <c r="AG815" i="2"/>
  <c r="AC816" i="2"/>
  <c r="AD816" i="2" s="1"/>
  <c r="AG817" i="2"/>
  <c r="AG819" i="2"/>
  <c r="AG821" i="2"/>
  <c r="AG823" i="2"/>
  <c r="AG825" i="2"/>
  <c r="AG827" i="2"/>
  <c r="AG829" i="2"/>
  <c r="AC1658" i="2"/>
  <c r="AD1658" i="2" s="1"/>
  <c r="AC935" i="2"/>
  <c r="AD935" i="2" s="1"/>
  <c r="AK2182" i="2"/>
  <c r="AK2064" i="2"/>
  <c r="AK1144" i="2"/>
  <c r="AK958" i="2"/>
  <c r="AK864" i="2"/>
  <c r="AD868" i="2"/>
  <c r="AJ868" i="2"/>
  <c r="AK868" i="2" s="1"/>
  <c r="AD880" i="2"/>
  <c r="AJ880" i="2"/>
  <c r="AG911" i="2"/>
  <c r="AI911" i="2"/>
  <c r="AL918" i="2"/>
  <c r="AG939" i="2"/>
  <c r="AI939" i="2"/>
  <c r="AK2373" i="2"/>
  <c r="AK950" i="2"/>
  <c r="AL971" i="2"/>
  <c r="AM971" i="2"/>
  <c r="AM1006" i="2"/>
  <c r="AL1006" i="2"/>
  <c r="AL1019" i="2"/>
  <c r="AM1019" i="2"/>
  <c r="AC1510" i="2"/>
  <c r="AD1510" i="2" s="1"/>
  <c r="AC959" i="2"/>
  <c r="AD959" i="2" s="1"/>
  <c r="AC946" i="2"/>
  <c r="AD946" i="2" s="1"/>
  <c r="AC1498" i="2"/>
  <c r="AD1498" i="2" s="1"/>
  <c r="AC1093" i="2"/>
  <c r="AD1093" i="2" s="1"/>
  <c r="AC1591" i="2"/>
  <c r="AD1591" i="2" s="1"/>
  <c r="AC1280" i="2"/>
  <c r="AD1280" i="2" s="1"/>
  <c r="AC863" i="2"/>
  <c r="AD863" i="2" s="1"/>
  <c r="AG927" i="2"/>
  <c r="AI927" i="2"/>
  <c r="AL1034" i="2"/>
  <c r="AM1034" i="2"/>
  <c r="AD856" i="2"/>
  <c r="AG871" i="2"/>
  <c r="AG895" i="2"/>
  <c r="AD904" i="2"/>
  <c r="AJ904" i="2"/>
  <c r="AK904" i="2" s="1"/>
  <c r="AG907" i="2"/>
  <c r="AK1166" i="2"/>
  <c r="AK940" i="2"/>
  <c r="AM1018" i="2"/>
  <c r="AL1018" i="2"/>
  <c r="AL1020" i="2"/>
  <c r="AM1020" i="2"/>
  <c r="AD864" i="2"/>
  <c r="AK1886" i="2"/>
  <c r="AK882" i="2"/>
  <c r="AG883" i="2"/>
  <c r="AG947" i="2"/>
  <c r="AI947" i="2"/>
  <c r="AL957" i="2"/>
  <c r="AM957" i="2"/>
  <c r="AM1033" i="2"/>
  <c r="AL1033" i="2"/>
  <c r="AG859" i="2"/>
  <c r="AG863" i="2"/>
  <c r="AG867" i="2"/>
  <c r="AM871" i="2"/>
  <c r="AL871" i="2"/>
  <c r="AG879" i="2"/>
  <c r="AD888" i="2"/>
  <c r="AJ888" i="2"/>
  <c r="AK888" i="2" s="1"/>
  <c r="AM1125" i="2"/>
  <c r="AL1125" i="2"/>
  <c r="AG923" i="2"/>
  <c r="AI923" i="2"/>
  <c r="AL1013" i="2"/>
  <c r="AM1013" i="2"/>
  <c r="AM1016" i="2"/>
  <c r="AL1016" i="2"/>
  <c r="AC1540" i="2"/>
  <c r="AD1540" i="2" s="1"/>
  <c r="AC848" i="2"/>
  <c r="AD848" i="2" s="1"/>
  <c r="AC1713" i="2"/>
  <c r="AD1713" i="2" s="1"/>
  <c r="AC1486" i="2"/>
  <c r="AD1486" i="2" s="1"/>
  <c r="AC1355" i="2"/>
  <c r="AD1355" i="2" s="1"/>
  <c r="AC854" i="2"/>
  <c r="AD854" i="2" s="1"/>
  <c r="AC2181" i="2"/>
  <c r="AD2181" i="2" s="1"/>
  <c r="AC2107" i="2"/>
  <c r="AD2107" i="2" s="1"/>
  <c r="AC2050" i="2"/>
  <c r="AD2050" i="2" s="1"/>
  <c r="AC1757" i="2"/>
  <c r="AD1757" i="2" s="1"/>
  <c r="AC1494" i="2"/>
  <c r="AD1494" i="2" s="1"/>
  <c r="AC1162" i="2"/>
  <c r="AD1162" i="2" s="1"/>
  <c r="AC747" i="2"/>
  <c r="AD747" i="2" s="1"/>
  <c r="AC801" i="2"/>
  <c r="AD801" i="2" s="1"/>
  <c r="AC811" i="2"/>
  <c r="AD811" i="2" s="1"/>
  <c r="AL1658" i="2"/>
  <c r="AM1658" i="2"/>
  <c r="AD896" i="2"/>
  <c r="AJ896" i="2"/>
  <c r="AK897" i="2"/>
  <c r="AG899" i="2"/>
  <c r="AG919" i="2"/>
  <c r="AI919" i="2"/>
  <c r="AM1178" i="2"/>
  <c r="AL1178" i="2"/>
  <c r="AM2240" i="2"/>
  <c r="AL2240" i="2"/>
  <c r="AM863" i="2"/>
  <c r="AL863" i="2"/>
  <c r="AM873" i="2"/>
  <c r="AL873" i="2"/>
  <c r="AG915" i="2"/>
  <c r="AI915" i="2"/>
  <c r="AG931" i="2"/>
  <c r="AI931" i="2"/>
  <c r="AL937" i="2"/>
  <c r="AM937" i="2"/>
  <c r="AL1005" i="2"/>
  <c r="AM1005" i="2"/>
  <c r="AM1008" i="2"/>
  <c r="AL1008" i="2"/>
  <c r="AM1014" i="2"/>
  <c r="AL1014" i="2"/>
  <c r="AM1053" i="2"/>
  <c r="AL1053" i="2"/>
  <c r="AC2182" i="2"/>
  <c r="AD2182" i="2" s="1"/>
  <c r="AC2064" i="2"/>
  <c r="AD2064" i="2" s="1"/>
  <c r="AC1144" i="2"/>
  <c r="AD1144" i="2" s="1"/>
  <c r="AC2226" i="2"/>
  <c r="AD2226" i="2" s="1"/>
  <c r="AC1588" i="2"/>
  <c r="AD1588" i="2" s="1"/>
  <c r="AC1160" i="2"/>
  <c r="AD1160" i="2" s="1"/>
  <c r="AG933" i="2"/>
  <c r="AG936" i="2"/>
  <c r="AG941" i="2"/>
  <c r="AG944" i="2"/>
  <c r="AG949" i="2"/>
  <c r="AG952" i="2"/>
  <c r="AI955" i="2"/>
  <c r="AG957" i="2"/>
  <c r="AC958" i="2"/>
  <c r="AD958" i="2" s="1"/>
  <c r="AG959" i="2"/>
  <c r="AG961" i="2"/>
  <c r="AG963" i="2"/>
  <c r="AG965" i="2"/>
  <c r="AG967" i="2"/>
  <c r="AG969" i="2"/>
  <c r="AG971" i="2"/>
  <c r="AG973" i="2"/>
  <c r="AG975" i="2"/>
  <c r="AG977" i="2"/>
  <c r="AG979" i="2"/>
  <c r="AG981" i="2"/>
  <c r="AG983" i="2"/>
  <c r="AG985" i="2"/>
  <c r="AG987" i="2"/>
  <c r="AG989" i="2"/>
  <c r="AG991" i="2"/>
  <c r="AG993" i="2"/>
  <c r="AG995" i="2"/>
  <c r="AG997" i="2"/>
  <c r="AG999" i="2"/>
  <c r="AG1001" i="2"/>
  <c r="AG1003" i="2"/>
  <c r="AG1005" i="2"/>
  <c r="AG1007" i="2"/>
  <c r="AG1009" i="2"/>
  <c r="AG1011" i="2"/>
  <c r="AG1013" i="2"/>
  <c r="AG1015" i="2"/>
  <c r="AG1017" i="2"/>
  <c r="AI1021" i="2"/>
  <c r="AI1029" i="2"/>
  <c r="AD1033" i="2"/>
  <c r="AK2028" i="2"/>
  <c r="AK1052" i="2"/>
  <c r="AM1059" i="2"/>
  <c r="AL1059" i="2"/>
  <c r="AL1180" i="2"/>
  <c r="AM1181" i="2"/>
  <c r="AL1181" i="2"/>
  <c r="AC950" i="2"/>
  <c r="AD950" i="2" s="1"/>
  <c r="AG1061" i="2"/>
  <c r="AK1077" i="2"/>
  <c r="AM1103" i="2"/>
  <c r="AL1103" i="2"/>
  <c r="AM1120" i="2"/>
  <c r="AL1120" i="2"/>
  <c r="AK1653" i="2"/>
  <c r="AK1122" i="2"/>
  <c r="AK1123" i="2"/>
  <c r="AG925" i="2"/>
  <c r="AG929" i="2"/>
  <c r="AG935" i="2"/>
  <c r="AG943" i="2"/>
  <c r="AG951" i="2"/>
  <c r="AG1025" i="2"/>
  <c r="AG1033" i="2"/>
  <c r="AG1049" i="2"/>
  <c r="AD1052" i="2"/>
  <c r="AL1054" i="2"/>
  <c r="AM1054" i="2"/>
  <c r="AJ1102" i="2"/>
  <c r="AK1102" i="2" s="1"/>
  <c r="AD1102" i="2"/>
  <c r="AJ1106" i="2"/>
  <c r="AK1106" i="2" s="1"/>
  <c r="AD1106" i="2"/>
  <c r="AL923" i="2"/>
  <c r="AM1108" i="2"/>
  <c r="AD957" i="2"/>
  <c r="AD971" i="2"/>
  <c r="AG1041" i="2"/>
  <c r="AD1054" i="2"/>
  <c r="AG1057" i="2"/>
  <c r="AG1065" i="2"/>
  <c r="AL2162" i="2"/>
  <c r="AM2162" i="2"/>
  <c r="AK994" i="2"/>
  <c r="AM1134" i="2"/>
  <c r="AL1134" i="2"/>
  <c r="AM1191" i="2"/>
  <c r="AL1191" i="2"/>
  <c r="AM1244" i="2"/>
  <c r="AL1244" i="2"/>
  <c r="AD1134" i="2"/>
  <c r="AI1136" i="2"/>
  <c r="AI1141" i="2"/>
  <c r="AI1144" i="2"/>
  <c r="AD1194" i="2"/>
  <c r="AG1227" i="2"/>
  <c r="AI1237" i="2"/>
  <c r="AG1237" i="2"/>
  <c r="AI1245" i="2"/>
  <c r="AG1245" i="2"/>
  <c r="AK1527" i="2"/>
  <c r="AK1264" i="2"/>
  <c r="AI1232" i="2"/>
  <c r="AG1232" i="2"/>
  <c r="AL1233" i="2"/>
  <c r="AM1233" i="2"/>
  <c r="AL1101" i="2"/>
  <c r="AL1109" i="2"/>
  <c r="AG1175" i="2"/>
  <c r="AL1279" i="2"/>
  <c r="AM1279" i="2"/>
  <c r="AG1197" i="2"/>
  <c r="AG1201" i="2"/>
  <c r="AG1221" i="2"/>
  <c r="AG1235" i="2"/>
  <c r="AI1243" i="2"/>
  <c r="AG1243" i="2"/>
  <c r="AG1173" i="2"/>
  <c r="AG1179" i="2"/>
  <c r="AK1193" i="2"/>
  <c r="AG1211" i="2"/>
  <c r="AI1241" i="2"/>
  <c r="AG1241" i="2"/>
  <c r="AG1147" i="2"/>
  <c r="AM2230" i="2"/>
  <c r="AL2230" i="2"/>
  <c r="AK2281" i="2"/>
  <c r="AK2193" i="2"/>
  <c r="AK1764" i="2"/>
  <c r="AK1492" i="2"/>
  <c r="AK1194" i="2"/>
  <c r="AI1247" i="2"/>
  <c r="AG1247" i="2"/>
  <c r="AK2002" i="2"/>
  <c r="AK1949" i="2"/>
  <c r="AK1934" i="2"/>
  <c r="AK1933" i="2"/>
  <c r="AK1904" i="2"/>
  <c r="AK1794" i="2"/>
  <c r="AK1435" i="2"/>
  <c r="AK1278" i="2"/>
  <c r="AC1653" i="2"/>
  <c r="AD1653" i="2" s="1"/>
  <c r="AL1140" i="2"/>
  <c r="AG1149" i="2"/>
  <c r="AG1151" i="2"/>
  <c r="AG1153" i="2"/>
  <c r="AG1155" i="2"/>
  <c r="AG1157" i="2"/>
  <c r="AG1159" i="2"/>
  <c r="AG1161" i="2"/>
  <c r="AG1163" i="2"/>
  <c r="AG1165" i="2"/>
  <c r="AG1167" i="2"/>
  <c r="AL1168" i="2"/>
  <c r="AG1169" i="2"/>
  <c r="AL1170" i="2"/>
  <c r="AG1171" i="2"/>
  <c r="AK1173" i="2"/>
  <c r="AC1193" i="2"/>
  <c r="AD1193" i="2" s="1"/>
  <c r="AG1195" i="2"/>
  <c r="AG1199" i="2"/>
  <c r="AG1203" i="2"/>
  <c r="AG1213" i="2"/>
  <c r="AG1223" i="2"/>
  <c r="AI1224" i="2"/>
  <c r="AI1239" i="2"/>
  <c r="AG1239" i="2"/>
  <c r="AD1244" i="2"/>
  <c r="AM1282" i="2"/>
  <c r="AL1282" i="2"/>
  <c r="AK2006" i="2"/>
  <c r="AK2008" i="2"/>
  <c r="AK1932" i="2"/>
  <c r="AK1998" i="2"/>
  <c r="AK1955" i="2"/>
  <c r="AK1912" i="2"/>
  <c r="AK1829" i="2"/>
  <c r="AK1827" i="2"/>
  <c r="AK1830" i="2"/>
  <c r="AK1798" i="2"/>
  <c r="AK1795" i="2"/>
  <c r="AK1809" i="2"/>
  <c r="AK1803" i="2"/>
  <c r="AK1784" i="2"/>
  <c r="AK1295" i="2"/>
  <c r="AG1177" i="2"/>
  <c r="AD1190" i="2"/>
  <c r="AG1219" i="2"/>
  <c r="AI1229" i="2"/>
  <c r="AC2006" i="2"/>
  <c r="AD2006" i="2" s="1"/>
  <c r="AC2008" i="2"/>
  <c r="AD2008" i="2" s="1"/>
  <c r="AC1932" i="2"/>
  <c r="AD1932" i="2" s="1"/>
  <c r="AC1998" i="2"/>
  <c r="AD1998" i="2" s="1"/>
  <c r="AC1955" i="2"/>
  <c r="AD1955" i="2" s="1"/>
  <c r="AC1912" i="2"/>
  <c r="AD1912" i="2" s="1"/>
  <c r="AC1829" i="2"/>
  <c r="AD1829" i="2" s="1"/>
  <c r="AC1827" i="2"/>
  <c r="AD1827" i="2" s="1"/>
  <c r="AC1809" i="2"/>
  <c r="AD1809" i="2" s="1"/>
  <c r="AC1803" i="2"/>
  <c r="AD1803" i="2" s="1"/>
  <c r="AC1798" i="2"/>
  <c r="AD1798" i="2" s="1"/>
  <c r="AC1830" i="2"/>
  <c r="AD1830" i="2" s="1"/>
  <c r="AC1795" i="2"/>
  <c r="AD1795" i="2" s="1"/>
  <c r="AC1784" i="2"/>
  <c r="AD1784" i="2" s="1"/>
  <c r="AG1389" i="2"/>
  <c r="AG1409" i="2"/>
  <c r="AC1295" i="2"/>
  <c r="AD1295" i="2" s="1"/>
  <c r="AG1327" i="2"/>
  <c r="AG1335" i="2"/>
  <c r="AG1339" i="2"/>
  <c r="AG1343" i="2"/>
  <c r="AG1347" i="2"/>
  <c r="AG1351" i="2"/>
  <c r="AG1355" i="2"/>
  <c r="AG1359" i="2"/>
  <c r="AG1363" i="2"/>
  <c r="AG1373" i="2"/>
  <c r="AL1449" i="2"/>
  <c r="AM1449" i="2"/>
  <c r="AL1483" i="2"/>
  <c r="AM1483" i="2"/>
  <c r="AG1397" i="2"/>
  <c r="AG1413" i="2"/>
  <c r="AI1433" i="2"/>
  <c r="AG1433" i="2"/>
  <c r="AG1417" i="2"/>
  <c r="AC2281" i="2"/>
  <c r="AD2281" i="2" s="1"/>
  <c r="AC2193" i="2"/>
  <c r="AD2193" i="2" s="1"/>
  <c r="AC1764" i="2"/>
  <c r="AD1764" i="2" s="1"/>
  <c r="AC1492" i="2"/>
  <c r="AD1492" i="2" s="1"/>
  <c r="AG1249" i="2"/>
  <c r="AG1251" i="2"/>
  <c r="AG1253" i="2"/>
  <c r="AG1255" i="2"/>
  <c r="AG1257" i="2"/>
  <c r="AG1259" i="2"/>
  <c r="AG1261" i="2"/>
  <c r="AG1263" i="2"/>
  <c r="AG1265" i="2"/>
  <c r="AG1267" i="2"/>
  <c r="AG1269" i="2"/>
  <c r="AG1271" i="2"/>
  <c r="AG1273" i="2"/>
  <c r="AG1275" i="2"/>
  <c r="AG1277" i="2"/>
  <c r="AG1279" i="2"/>
  <c r="AG1281" i="2"/>
  <c r="AG1283" i="2"/>
  <c r="AG1285" i="2"/>
  <c r="AG1287" i="2"/>
  <c r="AG1289" i="2"/>
  <c r="AG1291" i="2"/>
  <c r="AG1293" i="2"/>
  <c r="AG1295" i="2"/>
  <c r="AG1369" i="2"/>
  <c r="AK2285" i="2"/>
  <c r="AK1708" i="2"/>
  <c r="AK1380" i="2"/>
  <c r="AG1381" i="2"/>
  <c r="AL1439" i="2"/>
  <c r="AM1439" i="2"/>
  <c r="AK1627" i="2"/>
  <c r="AK1330" i="2"/>
  <c r="AG1333" i="2"/>
  <c r="AG1337" i="2"/>
  <c r="AG1341" i="2"/>
  <c r="AG1345" i="2"/>
  <c r="AD1386" i="2"/>
  <c r="AJ1386" i="2"/>
  <c r="AL1423" i="2"/>
  <c r="AM1423" i="2"/>
  <c r="AK1521" i="2"/>
  <c r="AK1522" i="2"/>
  <c r="AK1511" i="2"/>
  <c r="AK1520" i="2"/>
  <c r="AK1496" i="2"/>
  <c r="AK1495" i="2"/>
  <c r="AK1491" i="2"/>
  <c r="AK1481" i="2"/>
  <c r="AK1497" i="2"/>
  <c r="AG1331" i="2"/>
  <c r="AG1377" i="2"/>
  <c r="AM1450" i="2"/>
  <c r="AL1450" i="2"/>
  <c r="AK1465" i="2"/>
  <c r="AK1451" i="2"/>
  <c r="AK1466" i="2"/>
  <c r="AK1464" i="2"/>
  <c r="AL1459" i="2"/>
  <c r="AM1459" i="2"/>
  <c r="AM1345" i="2"/>
  <c r="AL1345" i="2"/>
  <c r="AI1419" i="2"/>
  <c r="AG1419" i="2"/>
  <c r="AI1425" i="2"/>
  <c r="AG1425" i="2"/>
  <c r="AK1541" i="2"/>
  <c r="AK1437" i="2"/>
  <c r="AM1462" i="2"/>
  <c r="AL1462" i="2"/>
  <c r="AG1515" i="2"/>
  <c r="AI1515" i="2"/>
  <c r="AI1517" i="2"/>
  <c r="AG1517" i="2"/>
  <c r="AM1538" i="2"/>
  <c r="AL1538" i="2"/>
  <c r="AL1555" i="2"/>
  <c r="AM1555" i="2"/>
  <c r="AC2002" i="2"/>
  <c r="AD2002" i="2" s="1"/>
  <c r="AC1949" i="2"/>
  <c r="AD1949" i="2" s="1"/>
  <c r="AC1934" i="2"/>
  <c r="AD1934" i="2" s="1"/>
  <c r="AC1933" i="2"/>
  <c r="AD1933" i="2" s="1"/>
  <c r="AC1904" i="2"/>
  <c r="AD1904" i="2" s="1"/>
  <c r="AC1794" i="2"/>
  <c r="AD1794" i="2" s="1"/>
  <c r="AC1859" i="2"/>
  <c r="AD1859" i="2" s="1"/>
  <c r="AC1529" i="2"/>
  <c r="AD1529" i="2" s="1"/>
  <c r="AG1422" i="2"/>
  <c r="AG1427" i="2"/>
  <c r="AG1430" i="2"/>
  <c r="AG1435" i="2"/>
  <c r="AG1437" i="2"/>
  <c r="AG1439" i="2"/>
  <c r="AG1441" i="2"/>
  <c r="AG1443" i="2"/>
  <c r="AG1445" i="2"/>
  <c r="AG1447" i="2"/>
  <c r="AG1449" i="2"/>
  <c r="AG1451" i="2"/>
  <c r="AG1453" i="2"/>
  <c r="AG1455" i="2"/>
  <c r="AG1457" i="2"/>
  <c r="AG1459" i="2"/>
  <c r="AG1461" i="2"/>
  <c r="AG1463" i="2"/>
  <c r="AC1464" i="2"/>
  <c r="AD1464" i="2" s="1"/>
  <c r="AG1465" i="2"/>
  <c r="AC1466" i="2"/>
  <c r="AD1466" i="2" s="1"/>
  <c r="AG1467" i="2"/>
  <c r="AG1469" i="2"/>
  <c r="AG1471" i="2"/>
  <c r="AG1473" i="2"/>
  <c r="AG1475" i="2"/>
  <c r="AG1477" i="2"/>
  <c r="AL1478" i="2"/>
  <c r="AG1479" i="2"/>
  <c r="AG1481" i="2"/>
  <c r="AG1483" i="2"/>
  <c r="AG1485" i="2"/>
  <c r="AG1487" i="2"/>
  <c r="AG1489" i="2"/>
  <c r="AG1491" i="2"/>
  <c r="AC1499" i="2"/>
  <c r="AD1499" i="2" s="1"/>
  <c r="AK2368" i="2"/>
  <c r="AK1517" i="2"/>
  <c r="AK1507" i="2"/>
  <c r="AG1507" i="2"/>
  <c r="AL1512" i="2"/>
  <c r="AM1519" i="2"/>
  <c r="AL1519" i="2"/>
  <c r="AM1501" i="2"/>
  <c r="AL1501" i="2"/>
  <c r="AI1509" i="2"/>
  <c r="AG1509" i="2"/>
  <c r="AD1512" i="2"/>
  <c r="AM1545" i="2"/>
  <c r="AL1545" i="2"/>
  <c r="AG1495" i="2"/>
  <c r="AC2368" i="2"/>
  <c r="AD2368" i="2" s="1"/>
  <c r="AC1517" i="2"/>
  <c r="AD1517" i="2" s="1"/>
  <c r="AC1507" i="2"/>
  <c r="AD1507" i="2" s="1"/>
  <c r="AM1526" i="2"/>
  <c r="AL1526" i="2"/>
  <c r="AM1534" i="2"/>
  <c r="AL1534" i="2"/>
  <c r="AC2285" i="2"/>
  <c r="AD2285" i="2" s="1"/>
  <c r="AC1708" i="2"/>
  <c r="AD1708" i="2" s="1"/>
  <c r="AC1521" i="2"/>
  <c r="AD1521" i="2" s="1"/>
  <c r="AC1522" i="2"/>
  <c r="AD1522" i="2" s="1"/>
  <c r="AC1511" i="2"/>
  <c r="AD1511" i="2" s="1"/>
  <c r="AC1520" i="2"/>
  <c r="AD1520" i="2" s="1"/>
  <c r="AC1496" i="2"/>
  <c r="AD1496" i="2" s="1"/>
  <c r="AC1497" i="2"/>
  <c r="AD1497" i="2" s="1"/>
  <c r="AM1862" i="2"/>
  <c r="AL1862" i="2"/>
  <c r="AM1532" i="2"/>
  <c r="AL1532" i="2"/>
  <c r="AL1568" i="2"/>
  <c r="AM1568" i="2"/>
  <c r="AL1579" i="2"/>
  <c r="AM1579" i="2"/>
  <c r="AC1435" i="2"/>
  <c r="AD1435" i="2" s="1"/>
  <c r="AD1437" i="2"/>
  <c r="AD1439" i="2"/>
  <c r="AC1451" i="2"/>
  <c r="AD1451" i="2" s="1"/>
  <c r="AC1481" i="2"/>
  <c r="AD1481" i="2" s="1"/>
  <c r="AC1491" i="2"/>
  <c r="AD1491" i="2" s="1"/>
  <c r="AK1499" i="2"/>
  <c r="AI1505" i="2"/>
  <c r="AG1505" i="2"/>
  <c r="AI1513" i="2"/>
  <c r="AG1513" i="2"/>
  <c r="AI1553" i="2"/>
  <c r="AG1555" i="2"/>
  <c r="AG1557" i="2"/>
  <c r="AI1561" i="2"/>
  <c r="AK2365" i="2"/>
  <c r="AK2315" i="2"/>
  <c r="AK2318" i="2"/>
  <c r="AK2314" i="2"/>
  <c r="AK1566" i="2"/>
  <c r="AI1569" i="2"/>
  <c r="AI1577" i="2"/>
  <c r="AI1597" i="2"/>
  <c r="AG1597" i="2"/>
  <c r="AL1706" i="2"/>
  <c r="AM1706" i="2"/>
  <c r="AI1519" i="2"/>
  <c r="AI1523" i="2"/>
  <c r="AI1527" i="2"/>
  <c r="AI1531" i="2"/>
  <c r="AI1535" i="2"/>
  <c r="AI1539" i="2"/>
  <c r="AI1543" i="2"/>
  <c r="AI1547" i="2"/>
  <c r="AK2222" i="2"/>
  <c r="AK2155" i="2"/>
  <c r="AM1663" i="2"/>
  <c r="AL1663" i="2"/>
  <c r="AM1665" i="2"/>
  <c r="AL1665" i="2"/>
  <c r="AL1709" i="2"/>
  <c r="AM1709" i="2"/>
  <c r="AG1521" i="2"/>
  <c r="AG1525" i="2"/>
  <c r="AG1529" i="2"/>
  <c r="AG1533" i="2"/>
  <c r="AG1537" i="2"/>
  <c r="AG1541" i="2"/>
  <c r="AG1545" i="2"/>
  <c r="AG1549" i="2"/>
  <c r="AK1557" i="2"/>
  <c r="AG1565" i="2"/>
  <c r="AG1573" i="2"/>
  <c r="AG1581" i="2"/>
  <c r="AG1585" i="2"/>
  <c r="AM1651" i="2"/>
  <c r="AL1651" i="2"/>
  <c r="AL1691" i="2"/>
  <c r="AM1691" i="2"/>
  <c r="AC2222" i="2"/>
  <c r="AD2222" i="2" s="1"/>
  <c r="AC2155" i="2"/>
  <c r="AD2155" i="2" s="1"/>
  <c r="AM1585" i="2"/>
  <c r="AL1585" i="2"/>
  <c r="AC1557" i="2"/>
  <c r="AD1557" i="2" s="1"/>
  <c r="AG1593" i="2"/>
  <c r="AL1629" i="2"/>
  <c r="AM1629" i="2"/>
  <c r="AM1750" i="2"/>
  <c r="AL1750" i="2"/>
  <c r="AM1635" i="2"/>
  <c r="AL1635" i="2"/>
  <c r="AL1686" i="2"/>
  <c r="AM1686" i="2"/>
  <c r="AG1674" i="2"/>
  <c r="AK1679" i="2"/>
  <c r="AK1707" i="2"/>
  <c r="AK1741" i="2"/>
  <c r="AK1742" i="2"/>
  <c r="AK1723" i="2"/>
  <c r="AK1740" i="2"/>
  <c r="AL1733" i="2"/>
  <c r="AM1733" i="2"/>
  <c r="AL1625" i="2"/>
  <c r="AM2108" i="2"/>
  <c r="AL2108" i="2"/>
  <c r="AM1731" i="2"/>
  <c r="AL1731" i="2"/>
  <c r="AL1717" i="2"/>
  <c r="AM1758" i="2"/>
  <c r="AL1758" i="2"/>
  <c r="AD1679" i="2"/>
  <c r="AD1691" i="2"/>
  <c r="AD1707" i="2"/>
  <c r="AG1601" i="2"/>
  <c r="AG1605" i="2"/>
  <c r="AG1609" i="2"/>
  <c r="AG1613" i="2"/>
  <c r="AG1617" i="2"/>
  <c r="AG1621" i="2"/>
  <c r="AG1625" i="2"/>
  <c r="AG1670" i="2"/>
  <c r="AK1693" i="2"/>
  <c r="AD1717" i="2"/>
  <c r="AC2365" i="2"/>
  <c r="AD2365" i="2" s="1"/>
  <c r="AC2315" i="2"/>
  <c r="AD2315" i="2" s="1"/>
  <c r="AC2318" i="2"/>
  <c r="AD2318" i="2" s="1"/>
  <c r="AC2314" i="2"/>
  <c r="AD2314" i="2" s="1"/>
  <c r="AG1644" i="2"/>
  <c r="AG1646" i="2"/>
  <c r="AG1648" i="2"/>
  <c r="AG1650" i="2"/>
  <c r="AG1652" i="2"/>
  <c r="AG1654" i="2"/>
  <c r="AG1656" i="2"/>
  <c r="AG1658" i="2"/>
  <c r="AG1660" i="2"/>
  <c r="AG1662" i="2"/>
  <c r="AK1738" i="2"/>
  <c r="AK1734" i="2"/>
  <c r="AK1727" i="2"/>
  <c r="AK1720" i="2"/>
  <c r="AK1722" i="2"/>
  <c r="AK1694" i="2"/>
  <c r="AK1698" i="2"/>
  <c r="AL1716" i="2"/>
  <c r="AC1740" i="2"/>
  <c r="AD1740" i="2" s="1"/>
  <c r="AG1758" i="2"/>
  <c r="AG1762" i="2"/>
  <c r="AG1766" i="2"/>
  <c r="AG1770" i="2"/>
  <c r="AG1774" i="2"/>
  <c r="AC1776" i="2"/>
  <c r="AD1776" i="2" s="1"/>
  <c r="AG1778" i="2"/>
  <c r="AG1781" i="2"/>
  <c r="AC1767" i="2"/>
  <c r="AD1767" i="2" s="1"/>
  <c r="AC1771" i="2"/>
  <c r="AD1771" i="2" s="1"/>
  <c r="AC1775" i="2"/>
  <c r="AD1775" i="2" s="1"/>
  <c r="AM1833" i="2"/>
  <c r="AL1833" i="2"/>
  <c r="AL1883" i="2"/>
  <c r="AM1883" i="2"/>
  <c r="AG1760" i="2"/>
  <c r="AG1764" i="2"/>
  <c r="AG1768" i="2"/>
  <c r="AG1772" i="2"/>
  <c r="AC1774" i="2"/>
  <c r="AD1774" i="2" s="1"/>
  <c r="AG1776" i="2"/>
  <c r="AC1778" i="2"/>
  <c r="AD1778" i="2" s="1"/>
  <c r="AG1796" i="2"/>
  <c r="AJ1749" i="2"/>
  <c r="AI1802" i="2"/>
  <c r="AG1802" i="2"/>
  <c r="AL1885" i="2"/>
  <c r="AM1885" i="2"/>
  <c r="AI1804" i="2"/>
  <c r="AG1804" i="2"/>
  <c r="AM1844" i="2"/>
  <c r="AL1844" i="2"/>
  <c r="AI1806" i="2"/>
  <c r="AG1806" i="2"/>
  <c r="AI1808" i="2"/>
  <c r="AG1808" i="2"/>
  <c r="AI1810" i="2"/>
  <c r="AG1810" i="2"/>
  <c r="AI1812" i="2"/>
  <c r="AG1812" i="2"/>
  <c r="AI1814" i="2"/>
  <c r="AG1814" i="2"/>
  <c r="AG1816" i="2"/>
  <c r="AG1818" i="2"/>
  <c r="AG1820" i="2"/>
  <c r="AG1822" i="2"/>
  <c r="AG1832" i="2"/>
  <c r="AD1833" i="2"/>
  <c r="AG1848" i="2"/>
  <c r="AI1859" i="2"/>
  <c r="AG1859" i="2"/>
  <c r="AI1875" i="2"/>
  <c r="AG1875" i="2"/>
  <c r="AI1893" i="2"/>
  <c r="AG1893" i="2"/>
  <c r="AK1843" i="2"/>
  <c r="AI1857" i="2"/>
  <c r="AG1857" i="2"/>
  <c r="AI1873" i="2"/>
  <c r="AG1873" i="2"/>
  <c r="AM1880" i="2"/>
  <c r="AL1880" i="2"/>
  <c r="AG1838" i="2"/>
  <c r="AG1855" i="2"/>
  <c r="AI1871" i="2"/>
  <c r="AG1871" i="2"/>
  <c r="AJ1884" i="2"/>
  <c r="AK1884" i="2" s="1"/>
  <c r="AD1884" i="2"/>
  <c r="AI1891" i="2"/>
  <c r="AG1891" i="2"/>
  <c r="AI1899" i="2"/>
  <c r="AG1899" i="2"/>
  <c r="AK1857" i="2"/>
  <c r="AK1858" i="2"/>
  <c r="AI1869" i="2"/>
  <c r="AG1869" i="2"/>
  <c r="AG1850" i="2"/>
  <c r="AI1867" i="2"/>
  <c r="AG1867" i="2"/>
  <c r="AD1880" i="2"/>
  <c r="AI1889" i="2"/>
  <c r="AG1889" i="2"/>
  <c r="AI1897" i="2"/>
  <c r="AG1897" i="2"/>
  <c r="AC1857" i="2"/>
  <c r="AD1857" i="2" s="1"/>
  <c r="AC1843" i="2"/>
  <c r="AD1843" i="2" s="1"/>
  <c r="AC1858" i="2"/>
  <c r="AD1858" i="2" s="1"/>
  <c r="AI1865" i="2"/>
  <c r="AG1865" i="2"/>
  <c r="AG1834" i="2"/>
  <c r="AC1844" i="2"/>
  <c r="AD1844" i="2" s="1"/>
  <c r="AI1863" i="2"/>
  <c r="AG1863" i="2"/>
  <c r="AI1879" i="2"/>
  <c r="AG1879" i="2"/>
  <c r="AI1881" i="2"/>
  <c r="AG1881" i="2"/>
  <c r="AI1883" i="2"/>
  <c r="AG1883" i="2"/>
  <c r="AI1887" i="2"/>
  <c r="AG1887" i="2"/>
  <c r="AI1895" i="2"/>
  <c r="AG1895" i="2"/>
  <c r="AG1852" i="2"/>
  <c r="AI1853" i="2"/>
  <c r="AI1861" i="2"/>
  <c r="AG1861" i="2"/>
  <c r="AI1877" i="2"/>
  <c r="AG1877" i="2"/>
  <c r="AI1885" i="2"/>
  <c r="AG1885" i="2"/>
  <c r="AI1945" i="2"/>
  <c r="AG1931" i="2"/>
  <c r="AG1935" i="2"/>
  <c r="AI1953" i="2"/>
  <c r="AG1953" i="2"/>
  <c r="AI1967" i="2"/>
  <c r="AG1967" i="2"/>
  <c r="AG1901" i="2"/>
  <c r="AG1903" i="2"/>
  <c r="AG1905" i="2"/>
  <c r="AG1907" i="2"/>
  <c r="AG1909" i="2"/>
  <c r="AG1911" i="2"/>
  <c r="AG1913" i="2"/>
  <c r="AG1915" i="2"/>
  <c r="AG1917" i="2"/>
  <c r="AG1919" i="2"/>
  <c r="AG1921" i="2"/>
  <c r="AD1922" i="2"/>
  <c r="AI1949" i="2"/>
  <c r="AM1935" i="2"/>
  <c r="AL1935" i="2"/>
  <c r="AI1975" i="2"/>
  <c r="AG1975" i="2"/>
  <c r="AK2009" i="2"/>
  <c r="AK1969" i="2"/>
  <c r="AG1951" i="2"/>
  <c r="AL1928" i="2"/>
  <c r="AG1929" i="2"/>
  <c r="AL1940" i="2"/>
  <c r="AC2009" i="2"/>
  <c r="AD2009" i="2" s="1"/>
  <c r="AC1969" i="2"/>
  <c r="AD1969" i="2" s="1"/>
  <c r="AL2018" i="2"/>
  <c r="AC1935" i="2"/>
  <c r="AD1935" i="2" s="1"/>
  <c r="AD1883" i="2"/>
  <c r="AD1885" i="2"/>
  <c r="AD1928" i="2"/>
  <c r="AI1956" i="2"/>
  <c r="AG1956" i="2"/>
  <c r="AG1963" i="2"/>
  <c r="AG1971" i="2"/>
  <c r="AG2001" i="2"/>
  <c r="AG2005" i="2"/>
  <c r="AG2009" i="2"/>
  <c r="AL2061" i="2"/>
  <c r="AM2061" i="2"/>
  <c r="AM2036" i="2"/>
  <c r="AL2036" i="2"/>
  <c r="AL2103" i="2"/>
  <c r="AM2103" i="2"/>
  <c r="AI2011" i="2"/>
  <c r="AG2011" i="2"/>
  <c r="AM2023" i="2"/>
  <c r="AL2023" i="2"/>
  <c r="AL2078" i="2"/>
  <c r="AM2078" i="2"/>
  <c r="AM2080" i="2"/>
  <c r="AL2080" i="2"/>
  <c r="AG1999" i="2"/>
  <c r="AG2003" i="2"/>
  <c r="AG2007" i="2"/>
  <c r="AI2017" i="2"/>
  <c r="AG2017" i="2"/>
  <c r="AI2021" i="2"/>
  <c r="AG2021" i="2"/>
  <c r="AG1961" i="2"/>
  <c r="AG1964" i="2"/>
  <c r="AG1969" i="2"/>
  <c r="AG1972" i="2"/>
  <c r="AG1977" i="2"/>
  <c r="AG1979" i="2"/>
  <c r="AG1981" i="2"/>
  <c r="AG1983" i="2"/>
  <c r="AG1985" i="2"/>
  <c r="AG1987" i="2"/>
  <c r="AG1989" i="2"/>
  <c r="AG1991" i="2"/>
  <c r="AG1993" i="2"/>
  <c r="AG1995" i="2"/>
  <c r="AG1997" i="2"/>
  <c r="AG2013" i="2"/>
  <c r="AI2015" i="2"/>
  <c r="AG2015" i="2"/>
  <c r="AL2077" i="2"/>
  <c r="AM2077" i="2"/>
  <c r="AM2013" i="2"/>
  <c r="AL2013" i="2"/>
  <c r="AM2019" i="2"/>
  <c r="AL2019" i="2"/>
  <c r="AM2027" i="2"/>
  <c r="AL2027" i="2"/>
  <c r="AM2044" i="2"/>
  <c r="AL2044" i="2"/>
  <c r="AM2018" i="2"/>
  <c r="AL2020" i="2"/>
  <c r="AM2035" i="2"/>
  <c r="AL2035" i="2"/>
  <c r="AG2019" i="2"/>
  <c r="AG2023" i="2"/>
  <c r="AG2027" i="2"/>
  <c r="AG2031" i="2"/>
  <c r="AI2032" i="2"/>
  <c r="AG2035" i="2"/>
  <c r="AI2036" i="2"/>
  <c r="AG2039" i="2"/>
  <c r="AI2040" i="2"/>
  <c r="AG2053" i="2"/>
  <c r="AG2061" i="2"/>
  <c r="AG2069" i="2"/>
  <c r="AG2077" i="2"/>
  <c r="AG2085" i="2"/>
  <c r="AG2093" i="2"/>
  <c r="AM2119" i="2"/>
  <c r="AL2119" i="2"/>
  <c r="AD2103" i="2"/>
  <c r="AM2156" i="2"/>
  <c r="AL2156" i="2"/>
  <c r="AG2025" i="2"/>
  <c r="AG2029" i="2"/>
  <c r="AG2033" i="2"/>
  <c r="AG2037" i="2"/>
  <c r="AG2041" i="2"/>
  <c r="AG2057" i="2"/>
  <c r="AG2065" i="2"/>
  <c r="AG2073" i="2"/>
  <c r="AG2081" i="2"/>
  <c r="AG2089" i="2"/>
  <c r="AL2105" i="2"/>
  <c r="AM2154" i="2"/>
  <c r="AL2154" i="2"/>
  <c r="AM2159" i="2"/>
  <c r="AL2159" i="2"/>
  <c r="AD2061" i="2"/>
  <c r="AD2077" i="2"/>
  <c r="AI2185" i="2"/>
  <c r="AG2185" i="2"/>
  <c r="AI2189" i="2"/>
  <c r="AG2189" i="2"/>
  <c r="AL2198" i="2"/>
  <c r="AM2198" i="2"/>
  <c r="AL2200" i="2"/>
  <c r="AM2200" i="2"/>
  <c r="AL2205" i="2"/>
  <c r="AM2205" i="2"/>
  <c r="AG2234" i="2"/>
  <c r="AI2234" i="2"/>
  <c r="AG2239" i="2"/>
  <c r="AI2239" i="2"/>
  <c r="AG2157" i="2"/>
  <c r="AI2166" i="2"/>
  <c r="AI2172" i="2"/>
  <c r="AL2190" i="2"/>
  <c r="AL2195" i="2"/>
  <c r="AL2249" i="2"/>
  <c r="AM2249" i="2"/>
  <c r="AG2117" i="2"/>
  <c r="AG2121" i="2"/>
  <c r="AG2125" i="2"/>
  <c r="AG2129" i="2"/>
  <c r="AG2133" i="2"/>
  <c r="AG2169" i="2"/>
  <c r="AI2177" i="2"/>
  <c r="AG2177" i="2"/>
  <c r="AG2178" i="2"/>
  <c r="AI2178" i="2"/>
  <c r="AM2190" i="2"/>
  <c r="AI2227" i="2"/>
  <c r="AG2227" i="2"/>
  <c r="AG2161" i="2"/>
  <c r="AI2233" i="2"/>
  <c r="AG2233" i="2"/>
  <c r="AL2216" i="2"/>
  <c r="AM2216" i="2"/>
  <c r="AL2221" i="2"/>
  <c r="AM2221" i="2"/>
  <c r="AG2158" i="2"/>
  <c r="AG2174" i="2"/>
  <c r="AI2174" i="2"/>
  <c r="AI2181" i="2"/>
  <c r="AG2181" i="2"/>
  <c r="AG2182" i="2"/>
  <c r="AI2182" i="2"/>
  <c r="AI2162" i="2"/>
  <c r="AL2213" i="2"/>
  <c r="AM2213" i="2"/>
  <c r="AI2193" i="2"/>
  <c r="AG2193" i="2"/>
  <c r="AM2195" i="2"/>
  <c r="AL2209" i="2"/>
  <c r="AM2209" i="2"/>
  <c r="AI2241" i="2"/>
  <c r="AG2241" i="2"/>
  <c r="AI2186" i="2"/>
  <c r="AI2190" i="2"/>
  <c r="AI2194" i="2"/>
  <c r="AM2256" i="2"/>
  <c r="AL2256" i="2"/>
  <c r="AG2237" i="2"/>
  <c r="AM2237" i="2"/>
  <c r="AL2237" i="2"/>
  <c r="AI2285" i="2"/>
  <c r="AG2285" i="2"/>
  <c r="AD2205" i="2"/>
  <c r="AD2209" i="2"/>
  <c r="AD2213" i="2"/>
  <c r="AL2224" i="2"/>
  <c r="AG2223" i="2"/>
  <c r="AG2231" i="2"/>
  <c r="AJ2238" i="2"/>
  <c r="AK2238" i="2" s="1"/>
  <c r="AD2238" i="2"/>
  <c r="AG2197" i="2"/>
  <c r="AL2265" i="2"/>
  <c r="AM2265" i="2"/>
  <c r="AM2287" i="2"/>
  <c r="AL2287" i="2"/>
  <c r="AD2249" i="2"/>
  <c r="AI2273" i="2"/>
  <c r="AG2273" i="2"/>
  <c r="AI2281" i="2"/>
  <c r="AG2281" i="2"/>
  <c r="AL2327" i="2"/>
  <c r="AM2327" i="2"/>
  <c r="AG2265" i="2"/>
  <c r="AI2277" i="2"/>
  <c r="AG2277" i="2"/>
  <c r="AG2257" i="2"/>
  <c r="AG2269" i="2"/>
  <c r="AL2273" i="2"/>
  <c r="AL2298" i="2"/>
  <c r="AG2243" i="2"/>
  <c r="AG2245" i="2"/>
  <c r="AG2247" i="2"/>
  <c r="AG2249" i="2"/>
  <c r="AG2251" i="2"/>
  <c r="AG2253" i="2"/>
  <c r="AK2266" i="2"/>
  <c r="AI2289" i="2"/>
  <c r="AG2289" i="2"/>
  <c r="AL2289" i="2"/>
  <c r="AM2289" i="2"/>
  <c r="AL2320" i="2"/>
  <c r="AM2320" i="2"/>
  <c r="AD2327" i="2"/>
  <c r="AJ2286" i="2"/>
  <c r="AK2286" i="2" s="1"/>
  <c r="AL2299" i="2"/>
  <c r="AG2292" i="2"/>
  <c r="AM2299" i="2"/>
  <c r="AD2320" i="2"/>
  <c r="AD2299" i="2"/>
  <c r="AM2306" i="2"/>
  <c r="AG2373" i="2"/>
  <c r="AG2377" i="2"/>
  <c r="AL1633" i="2" l="1"/>
  <c r="AL2315" i="2"/>
  <c r="AM2315" i="2"/>
  <c r="AM1740" i="2"/>
  <c r="AL1740" i="2"/>
  <c r="AL1451" i="2"/>
  <c r="AM1451" i="2"/>
  <c r="AL1707" i="2"/>
  <c r="AM1707" i="2"/>
  <c r="AM1722" i="2"/>
  <c r="AL1722" i="2"/>
  <c r="AL2318" i="2"/>
  <c r="AM2318" i="2"/>
  <c r="AM1464" i="2"/>
  <c r="AL1464" i="2"/>
  <c r="AM1497" i="2"/>
  <c r="AL1497" i="2"/>
  <c r="AM1521" i="2"/>
  <c r="AL1521" i="2"/>
  <c r="AL2285" i="2"/>
  <c r="AM2285" i="2"/>
  <c r="AM1803" i="2"/>
  <c r="AL1803" i="2"/>
  <c r="AM1955" i="2"/>
  <c r="AL1955" i="2"/>
  <c r="AL1949" i="2"/>
  <c r="AM1949" i="2"/>
  <c r="AL2281" i="2"/>
  <c r="AM2281" i="2"/>
  <c r="AK1012" i="2"/>
  <c r="AK896" i="2"/>
  <c r="AM1144" i="2"/>
  <c r="AL1144" i="2"/>
  <c r="AM848" i="2"/>
  <c r="AL848" i="2"/>
  <c r="AM854" i="2"/>
  <c r="AL854" i="2"/>
  <c r="AL606" i="2"/>
  <c r="AM606" i="2"/>
  <c r="AL811" i="2"/>
  <c r="AM811" i="2"/>
  <c r="AM1937" i="2"/>
  <c r="AL1937" i="2"/>
  <c r="AM2107" i="2"/>
  <c r="AL2107" i="2"/>
  <c r="AM1510" i="2"/>
  <c r="AL1510" i="2"/>
  <c r="AL632" i="2"/>
  <c r="AM632" i="2"/>
  <c r="AM574" i="2"/>
  <c r="AL574" i="2"/>
  <c r="AL1637" i="2"/>
  <c r="AM1637" i="2"/>
  <c r="AM1143" i="2"/>
  <c r="AL1143" i="2"/>
  <c r="AL2090" i="2"/>
  <c r="AM2090" i="2"/>
  <c r="AM531" i="2"/>
  <c r="AL531" i="2"/>
  <c r="AM518" i="2"/>
  <c r="AL518" i="2"/>
  <c r="AL562" i="2"/>
  <c r="AM562" i="2"/>
  <c r="AL1030" i="2"/>
  <c r="AM1030" i="2"/>
  <c r="AM2357" i="2"/>
  <c r="AL2357" i="2"/>
  <c r="AM1105" i="2"/>
  <c r="AL1105" i="2"/>
  <c r="AL712" i="2"/>
  <c r="AM712" i="2"/>
  <c r="AL486" i="2"/>
  <c r="AM486" i="2"/>
  <c r="AL2098" i="2"/>
  <c r="AM2098" i="2"/>
  <c r="AM2248" i="2"/>
  <c r="AL2248" i="2"/>
  <c r="AM1387" i="2"/>
  <c r="AL1387" i="2"/>
  <c r="AL1687" i="2"/>
  <c r="AM1687" i="2"/>
  <c r="AL1889" i="2"/>
  <c r="AM1889" i="2"/>
  <c r="AL411" i="2"/>
  <c r="AM411" i="2"/>
  <c r="AM901" i="2"/>
  <c r="AL901" i="2"/>
  <c r="AL2208" i="2"/>
  <c r="AM2208" i="2"/>
  <c r="AM1600" i="2"/>
  <c r="AL1600" i="2"/>
  <c r="AL425" i="2"/>
  <c r="AM425" i="2"/>
  <c r="AM703" i="2"/>
  <c r="AL703" i="2"/>
  <c r="AL1818" i="2"/>
  <c r="AM1818" i="2"/>
  <c r="AM72" i="2"/>
  <c r="AL72" i="2"/>
  <c r="AL196" i="2"/>
  <c r="AM196" i="2"/>
  <c r="AL125" i="2"/>
  <c r="AM125" i="2"/>
  <c r="AL1269" i="2"/>
  <c r="AM1269" i="2"/>
  <c r="AM1240" i="2"/>
  <c r="AL1240" i="2"/>
  <c r="AL1247" i="2"/>
  <c r="AM1247" i="2"/>
  <c r="AM276" i="2"/>
  <c r="AL276" i="2"/>
  <c r="AM843" i="2"/>
  <c r="AL843" i="2"/>
  <c r="AL475" i="2"/>
  <c r="AM475" i="2"/>
  <c r="AM1752" i="2"/>
  <c r="AL1752" i="2"/>
  <c r="AL2067" i="2"/>
  <c r="AM2067" i="2"/>
  <c r="AM292" i="2"/>
  <c r="AL292" i="2"/>
  <c r="AL765" i="2"/>
  <c r="AM765" i="2"/>
  <c r="AM978" i="2"/>
  <c r="AL978" i="2"/>
  <c r="AL1812" i="2"/>
  <c r="AM1812" i="2"/>
  <c r="AM1834" i="2"/>
  <c r="AL1834" i="2"/>
  <c r="AM1835" i="2"/>
  <c r="AL1835" i="2"/>
  <c r="AM1837" i="2"/>
  <c r="AL1837" i="2"/>
  <c r="AL1851" i="2"/>
  <c r="AM1851" i="2"/>
  <c r="AM1938" i="2"/>
  <c r="AL1938" i="2"/>
  <c r="AM1936" i="2"/>
  <c r="AL1936" i="2"/>
  <c r="AM2039" i="2"/>
  <c r="AL2039" i="2"/>
  <c r="AM665" i="2"/>
  <c r="AL665" i="2"/>
  <c r="AM1667" i="2"/>
  <c r="AL1667" i="2"/>
  <c r="AL1161" i="2"/>
  <c r="AM1161" i="2"/>
  <c r="AL1816" i="2"/>
  <c r="AM1816" i="2"/>
  <c r="AL1787" i="2"/>
  <c r="AM1787" i="2"/>
  <c r="AL1802" i="2"/>
  <c r="AM1802" i="2"/>
  <c r="AM1874" i="2"/>
  <c r="AL1874" i="2"/>
  <c r="AM1896" i="2"/>
  <c r="AL1896" i="2"/>
  <c r="AL1921" i="2"/>
  <c r="AM1921" i="2"/>
  <c r="AM1925" i="2"/>
  <c r="AL1925" i="2"/>
  <c r="AM1997" i="2"/>
  <c r="AL1997" i="2"/>
  <c r="AM1982" i="2"/>
  <c r="AL1982" i="2"/>
  <c r="AM1951" i="2"/>
  <c r="AL1951" i="2"/>
  <c r="AL183" i="2"/>
  <c r="AM183" i="2"/>
  <c r="AM70" i="2"/>
  <c r="AL70" i="2"/>
  <c r="AM667" i="2"/>
  <c r="AL667" i="2"/>
  <c r="AM351" i="2"/>
  <c r="AL351" i="2"/>
  <c r="AL2069" i="2"/>
  <c r="AM2069" i="2"/>
  <c r="AL624" i="2"/>
  <c r="AM624" i="2"/>
  <c r="AM520" i="2"/>
  <c r="AL520" i="2"/>
  <c r="AM774" i="2"/>
  <c r="AL774" i="2"/>
  <c r="AL1038" i="2"/>
  <c r="AM1038" i="2"/>
  <c r="AM1351" i="2"/>
  <c r="AL1351" i="2"/>
  <c r="AM1537" i="2"/>
  <c r="AL1537" i="2"/>
  <c r="AL1678" i="2"/>
  <c r="AM1678" i="2"/>
  <c r="AM2049" i="2"/>
  <c r="AL2049" i="2"/>
  <c r="AM280" i="2"/>
  <c r="AL280" i="2"/>
  <c r="AL625" i="2"/>
  <c r="AM625" i="2"/>
  <c r="AM1117" i="2"/>
  <c r="AL1117" i="2"/>
  <c r="AM1118" i="2"/>
  <c r="AL1118" i="2"/>
  <c r="AM1047" i="2"/>
  <c r="AL1047" i="2"/>
  <c r="AM1514" i="2"/>
  <c r="AL1514" i="2"/>
  <c r="AM248" i="2"/>
  <c r="AL248" i="2"/>
  <c r="AM2106" i="2"/>
  <c r="AL2106" i="2"/>
  <c r="AL1112" i="2"/>
  <c r="AM1112" i="2"/>
  <c r="AL2215" i="2"/>
  <c r="AM2215" i="2"/>
  <c r="AM261" i="2"/>
  <c r="AL261" i="2"/>
  <c r="AM1126" i="2"/>
  <c r="AL1126" i="2"/>
  <c r="AM444" i="2"/>
  <c r="AL444" i="2"/>
  <c r="AM905" i="2"/>
  <c r="AL905" i="2"/>
  <c r="AL1602" i="2"/>
  <c r="AM1602" i="2"/>
  <c r="AM2342" i="2"/>
  <c r="AL2342" i="2"/>
  <c r="AM321" i="2"/>
  <c r="AL321" i="2"/>
  <c r="AM278" i="2"/>
  <c r="AL278" i="2"/>
  <c r="AL480" i="2"/>
  <c r="AM480" i="2"/>
  <c r="AM494" i="2"/>
  <c r="AL494" i="2"/>
  <c r="AL1011" i="2"/>
  <c r="AM1011" i="2"/>
  <c r="AL1668" i="2"/>
  <c r="AM1668" i="2"/>
  <c r="AM2244" i="2"/>
  <c r="AL2244" i="2"/>
  <c r="AM87" i="2"/>
  <c r="AL87" i="2"/>
  <c r="AL141" i="2"/>
  <c r="AM141" i="2"/>
  <c r="AM332" i="2"/>
  <c r="AL332" i="2"/>
  <c r="AL704" i="2"/>
  <c r="AM704" i="2"/>
  <c r="AM1036" i="2"/>
  <c r="AL1036" i="2"/>
  <c r="AM1314" i="2"/>
  <c r="AL1314" i="2"/>
  <c r="AM1214" i="2"/>
  <c r="AL1214" i="2"/>
  <c r="AM1333" i="2"/>
  <c r="AL1333" i="2"/>
  <c r="AM1362" i="2"/>
  <c r="AL1362" i="2"/>
  <c r="AM1364" i="2"/>
  <c r="AL1364" i="2"/>
  <c r="AL1699" i="2"/>
  <c r="AM1699" i="2"/>
  <c r="AM1726" i="2"/>
  <c r="AL1726" i="2"/>
  <c r="AM2135" i="2"/>
  <c r="AL2135" i="2"/>
  <c r="AM2183" i="2"/>
  <c r="AL2183" i="2"/>
  <c r="AM2164" i="2"/>
  <c r="AL2164" i="2"/>
  <c r="AL188" i="2"/>
  <c r="AM188" i="2"/>
  <c r="AM1224" i="2"/>
  <c r="AL1224" i="2"/>
  <c r="AM1732" i="2"/>
  <c r="AL1732" i="2"/>
  <c r="AM41" i="2"/>
  <c r="AL41" i="2"/>
  <c r="AM266" i="2"/>
  <c r="AL266" i="2"/>
  <c r="AL203" i="2"/>
  <c r="AM203" i="2"/>
  <c r="AM543" i="2"/>
  <c r="AL543" i="2"/>
  <c r="AL785" i="2"/>
  <c r="AM785" i="2"/>
  <c r="AM912" i="2"/>
  <c r="AL912" i="2"/>
  <c r="AL890" i="2"/>
  <c r="AM890" i="2"/>
  <c r="AM1197" i="2"/>
  <c r="AL1197" i="2"/>
  <c r="AM1641" i="2"/>
  <c r="AL1641" i="2"/>
  <c r="AL2325" i="2"/>
  <c r="AM2325" i="2"/>
  <c r="AL447" i="2"/>
  <c r="AM447" i="2"/>
  <c r="AL945" i="2"/>
  <c r="AM945" i="2"/>
  <c r="AL2317" i="2"/>
  <c r="AM2317" i="2"/>
  <c r="AM53" i="2"/>
  <c r="AL53" i="2"/>
  <c r="AM104" i="2"/>
  <c r="AL104" i="2"/>
  <c r="AL5" i="2"/>
  <c r="AM5" i="2"/>
  <c r="AM354" i="2"/>
  <c r="AL354" i="2"/>
  <c r="AL735" i="2"/>
  <c r="AM735" i="2"/>
  <c r="AM1024" i="2"/>
  <c r="AL1024" i="2"/>
  <c r="AM1071" i="2"/>
  <c r="AL1071" i="2"/>
  <c r="AL1088" i="2"/>
  <c r="AM1088" i="2"/>
  <c r="AL1287" i="2"/>
  <c r="AM1287" i="2"/>
  <c r="AL1453" i="2"/>
  <c r="AM1453" i="2"/>
  <c r="AL1598" i="2"/>
  <c r="AM1598" i="2"/>
  <c r="AM1939" i="2"/>
  <c r="AL1939" i="2"/>
  <c r="AL2086" i="2"/>
  <c r="AM2086" i="2"/>
  <c r="AL161" i="2"/>
  <c r="AM161" i="2"/>
  <c r="AM3" i="2"/>
  <c r="AL3" i="2"/>
  <c r="AL198" i="2"/>
  <c r="AM198" i="2"/>
  <c r="AL140" i="2"/>
  <c r="AM140" i="2"/>
  <c r="AM232" i="2"/>
  <c r="AL232" i="2"/>
  <c r="AL144" i="2"/>
  <c r="AM144" i="2"/>
  <c r="AM386" i="2"/>
  <c r="AL386" i="2"/>
  <c r="AM360" i="2"/>
  <c r="AL360" i="2"/>
  <c r="AM251" i="2"/>
  <c r="AL251" i="2"/>
  <c r="AM448" i="2"/>
  <c r="AL448" i="2"/>
  <c r="AM258" i="2"/>
  <c r="AL258" i="2"/>
  <c r="AM589" i="2"/>
  <c r="AL589" i="2"/>
  <c r="AM756" i="2"/>
  <c r="AL756" i="2"/>
  <c r="AM675" i="2"/>
  <c r="AL675" i="2"/>
  <c r="AM491" i="2"/>
  <c r="AL491" i="2"/>
  <c r="AL723" i="2"/>
  <c r="AM723" i="2"/>
  <c r="AM578" i="2"/>
  <c r="AL578" i="2"/>
  <c r="AM814" i="2"/>
  <c r="AL814" i="2"/>
  <c r="AL767" i="2"/>
  <c r="AM767" i="2"/>
  <c r="AL823" i="2"/>
  <c r="AM823" i="2"/>
  <c r="AL716" i="2"/>
  <c r="AM716" i="2"/>
  <c r="AM844" i="2"/>
  <c r="AL844" i="2"/>
  <c r="AM955" i="2"/>
  <c r="AL955" i="2"/>
  <c r="AM944" i="2"/>
  <c r="AL944" i="2"/>
  <c r="AM842" i="2"/>
  <c r="AL842" i="2"/>
  <c r="AL898" i="2"/>
  <c r="AM898" i="2"/>
  <c r="AM972" i="2"/>
  <c r="AL972" i="2"/>
  <c r="AM1136" i="2"/>
  <c r="AL1136" i="2"/>
  <c r="AL1169" i="2"/>
  <c r="AM1169" i="2"/>
  <c r="AM1056" i="2"/>
  <c r="AL1056" i="2"/>
  <c r="AM1201" i="2"/>
  <c r="AL1201" i="2"/>
  <c r="AL1066" i="2"/>
  <c r="AM1066" i="2"/>
  <c r="AM1184" i="2"/>
  <c r="AL1184" i="2"/>
  <c r="AM1389" i="2"/>
  <c r="AL1389" i="2"/>
  <c r="AM1359" i="2"/>
  <c r="AL1359" i="2"/>
  <c r="AL1273" i="2"/>
  <c r="AM1273" i="2"/>
  <c r="AM1458" i="2"/>
  <c r="AL1458" i="2"/>
  <c r="AM1428" i="2"/>
  <c r="AL1428" i="2"/>
  <c r="AL1473" i="2"/>
  <c r="AM1473" i="2"/>
  <c r="AL1551" i="2"/>
  <c r="AM1551" i="2"/>
  <c r="AL1569" i="2"/>
  <c r="AM1569" i="2"/>
  <c r="AM1543" i="2"/>
  <c r="AL1543" i="2"/>
  <c r="AL1581" i="2"/>
  <c r="AM1581" i="2"/>
  <c r="AM1593" i="2"/>
  <c r="AL1593" i="2"/>
  <c r="AL1654" i="2"/>
  <c r="AM1654" i="2"/>
  <c r="AL1630" i="2"/>
  <c r="AM1630" i="2"/>
  <c r="AL1586" i="2"/>
  <c r="AM1586" i="2"/>
  <c r="AM1768" i="2"/>
  <c r="AL1768" i="2"/>
  <c r="AL1769" i="2"/>
  <c r="AM1769" i="2"/>
  <c r="AL2104" i="2"/>
  <c r="AM2104" i="2"/>
  <c r="AM2015" i="2"/>
  <c r="AL2015" i="2"/>
  <c r="AM2152" i="2"/>
  <c r="AL2152" i="2"/>
  <c r="AM2118" i="2"/>
  <c r="AL2118" i="2"/>
  <c r="AM2234" i="2"/>
  <c r="AL2234" i="2"/>
  <c r="AL2269" i="2"/>
  <c r="AM2269" i="2"/>
  <c r="AM2283" i="2"/>
  <c r="AL2283" i="2"/>
  <c r="AM37" i="2"/>
  <c r="AL37" i="2"/>
  <c r="AM468" i="2"/>
  <c r="AL468" i="2"/>
  <c r="AM659" i="2"/>
  <c r="AL659" i="2"/>
  <c r="AM1041" i="2"/>
  <c r="AL1041" i="2"/>
  <c r="AL1477" i="2"/>
  <c r="AM1477" i="2"/>
  <c r="AL2091" i="2"/>
  <c r="AM2091" i="2"/>
  <c r="AM93" i="2"/>
  <c r="AL93" i="2"/>
  <c r="AM980" i="2"/>
  <c r="AL980" i="2"/>
  <c r="AL1810" i="2"/>
  <c r="AM1810" i="2"/>
  <c r="AL1297" i="2"/>
  <c r="AM1297" i="2"/>
  <c r="AL224" i="2"/>
  <c r="AM224" i="2"/>
  <c r="AM481" i="2"/>
  <c r="AL481" i="2"/>
  <c r="AM356" i="2"/>
  <c r="AL356" i="2"/>
  <c r="AM500" i="2"/>
  <c r="AL500" i="2"/>
  <c r="AL586" i="2"/>
  <c r="AM586" i="2"/>
  <c r="AM776" i="2"/>
  <c r="AL776" i="2"/>
  <c r="AM845" i="2"/>
  <c r="AL845" i="2"/>
  <c r="AM929" i="2"/>
  <c r="AL929" i="2"/>
  <c r="AM1290" i="2"/>
  <c r="AL1290" i="2"/>
  <c r="AL1291" i="2"/>
  <c r="AM1291" i="2"/>
  <c r="AM1336" i="2"/>
  <c r="AL1336" i="2"/>
  <c r="AM1821" i="2"/>
  <c r="AL1821" i="2"/>
  <c r="AM2140" i="2"/>
  <c r="AL2140" i="2"/>
  <c r="AM2122" i="2"/>
  <c r="AL2122" i="2"/>
  <c r="AL2149" i="2"/>
  <c r="AM2149" i="2"/>
  <c r="AL2309" i="2"/>
  <c r="AM2309" i="2"/>
  <c r="AM2348" i="2"/>
  <c r="AL2348" i="2"/>
  <c r="AM926" i="2"/>
  <c r="AL926" i="2"/>
  <c r="AL2322" i="2"/>
  <c r="AM2322" i="2"/>
  <c r="AM113" i="2"/>
  <c r="AL113" i="2"/>
  <c r="AM1766" i="2"/>
  <c r="AL1766" i="2"/>
  <c r="AM86" i="2"/>
  <c r="AL86" i="2"/>
  <c r="AM239" i="2"/>
  <c r="AL239" i="2"/>
  <c r="AM1037" i="2"/>
  <c r="AL1037" i="2"/>
  <c r="AL1329" i="2"/>
  <c r="AM1329" i="2"/>
  <c r="AM1332" i="2"/>
  <c r="AL1332" i="2"/>
  <c r="AM1366" i="2"/>
  <c r="AL1366" i="2"/>
  <c r="AM1657" i="2"/>
  <c r="AL1657" i="2"/>
  <c r="AM1960" i="2"/>
  <c r="AL1960" i="2"/>
  <c r="AL2204" i="2"/>
  <c r="AM2204" i="2"/>
  <c r="AM956" i="2"/>
  <c r="AL956" i="2"/>
  <c r="AM370" i="2"/>
  <c r="AL370" i="2"/>
  <c r="AL1481" i="2"/>
  <c r="AM1481" i="2"/>
  <c r="AM1998" i="2"/>
  <c r="AL1998" i="2"/>
  <c r="AM1173" i="2"/>
  <c r="AL1173" i="2"/>
  <c r="AM2002" i="2"/>
  <c r="AL2002" i="2"/>
  <c r="AM1264" i="2"/>
  <c r="AL1264" i="2"/>
  <c r="AM1102" i="2"/>
  <c r="AL1102" i="2"/>
  <c r="AM940" i="2"/>
  <c r="AL940" i="2"/>
  <c r="AM2064" i="2"/>
  <c r="AL2064" i="2"/>
  <c r="AM1540" i="2"/>
  <c r="AL1540" i="2"/>
  <c r="AM1355" i="2"/>
  <c r="AL1355" i="2"/>
  <c r="AL592" i="2"/>
  <c r="AM592" i="2"/>
  <c r="AM523" i="2"/>
  <c r="AL523" i="2"/>
  <c r="AL817" i="2"/>
  <c r="AM817" i="2"/>
  <c r="AL741" i="2"/>
  <c r="AM741" i="2"/>
  <c r="AL2199" i="2"/>
  <c r="AM2199" i="2"/>
  <c r="AL2050" i="2"/>
  <c r="AM2050" i="2"/>
  <c r="AM619" i="2"/>
  <c r="AL619" i="2"/>
  <c r="AM1098" i="2"/>
  <c r="AL1098" i="2"/>
  <c r="AM579" i="2"/>
  <c r="AL579" i="2"/>
  <c r="AL2054" i="2"/>
  <c r="AM2054" i="2"/>
  <c r="AM1142" i="2"/>
  <c r="AL1142" i="2"/>
  <c r="AL2070" i="2"/>
  <c r="AM2070" i="2"/>
  <c r="AM530" i="2"/>
  <c r="AL530" i="2"/>
  <c r="AL628" i="2"/>
  <c r="AM628" i="2"/>
  <c r="AM1352" i="2"/>
  <c r="AL1352" i="2"/>
  <c r="AL641" i="2"/>
  <c r="AM641" i="2"/>
  <c r="AM1045" i="2"/>
  <c r="AL1045" i="2"/>
  <c r="AM2364" i="2"/>
  <c r="AL2364" i="2"/>
  <c r="AM1744" i="2"/>
  <c r="AL1744" i="2"/>
  <c r="AM1452" i="2"/>
  <c r="AL1452" i="2"/>
  <c r="AM2370" i="2"/>
  <c r="AL2370" i="2"/>
  <c r="AM400" i="2"/>
  <c r="AL400" i="2"/>
  <c r="AL483" i="2"/>
  <c r="AM483" i="2"/>
  <c r="AM460" i="2"/>
  <c r="AL460" i="2"/>
  <c r="AM380" i="2"/>
  <c r="AL380" i="2"/>
  <c r="AM392" i="2"/>
  <c r="AL392" i="2"/>
  <c r="AM1338" i="2"/>
  <c r="AL1338" i="2"/>
  <c r="AM1628" i="2"/>
  <c r="AL1628" i="2"/>
  <c r="AL1901" i="2"/>
  <c r="AM1901" i="2"/>
  <c r="AM2264" i="2"/>
  <c r="AL2264" i="2"/>
  <c r="AL987" i="2"/>
  <c r="AM987" i="2"/>
  <c r="AM1599" i="2"/>
  <c r="AL1599" i="2"/>
  <c r="AM416" i="2"/>
  <c r="AL416" i="2"/>
  <c r="AL688" i="2"/>
  <c r="AM688" i="2"/>
  <c r="AM1856" i="2"/>
  <c r="AL1856" i="2"/>
  <c r="AM40" i="2"/>
  <c r="AL40" i="2"/>
  <c r="AL172" i="2"/>
  <c r="AM172" i="2"/>
  <c r="AL121" i="2"/>
  <c r="AM121" i="2"/>
  <c r="AM2052" i="2"/>
  <c r="AL2052" i="2"/>
  <c r="AM1250" i="2"/>
  <c r="AL1250" i="2"/>
  <c r="AL1249" i="2"/>
  <c r="AM1249" i="2"/>
  <c r="AM310" i="2"/>
  <c r="AL310" i="2"/>
  <c r="AM268" i="2"/>
  <c r="AL268" i="2"/>
  <c r="AM477" i="2"/>
  <c r="AL477" i="2"/>
  <c r="AM1756" i="2"/>
  <c r="AL1756" i="2"/>
  <c r="AM2068" i="2"/>
  <c r="AL2068" i="2"/>
  <c r="AM312" i="2"/>
  <c r="AL312" i="2"/>
  <c r="AL963" i="2"/>
  <c r="AM963" i="2"/>
  <c r="AM986" i="2"/>
  <c r="AL986" i="2"/>
  <c r="AL1814" i="2"/>
  <c r="AM1814" i="2"/>
  <c r="AL1877" i="2"/>
  <c r="AM1877" i="2"/>
  <c r="AM1838" i="2"/>
  <c r="AL1838" i="2"/>
  <c r="AM1849" i="2"/>
  <c r="AL1849" i="2"/>
  <c r="AM1854" i="2"/>
  <c r="AL1854" i="2"/>
  <c r="AM1966" i="2"/>
  <c r="AL1966" i="2"/>
  <c r="AL1954" i="2"/>
  <c r="AM1954" i="2"/>
  <c r="AL2059" i="2"/>
  <c r="AM2059" i="2"/>
  <c r="AM861" i="2"/>
  <c r="AL861" i="2"/>
  <c r="AM1948" i="2"/>
  <c r="AL1948" i="2"/>
  <c r="AM1786" i="2"/>
  <c r="AL1786" i="2"/>
  <c r="AM1799" i="2"/>
  <c r="AL1799" i="2"/>
  <c r="AL1789" i="2"/>
  <c r="AM1789" i="2"/>
  <c r="AL1879" i="2"/>
  <c r="AM1879" i="2"/>
  <c r="AL1871" i="2"/>
  <c r="AM1871" i="2"/>
  <c r="AM1902" i="2"/>
  <c r="AL1902" i="2"/>
  <c r="AL1891" i="2"/>
  <c r="AM1891" i="2"/>
  <c r="AM1972" i="2"/>
  <c r="AL1972" i="2"/>
  <c r="AM1926" i="2"/>
  <c r="AL1926" i="2"/>
  <c r="AM1986" i="2"/>
  <c r="AL1986" i="2"/>
  <c r="AM2000" i="2"/>
  <c r="AL2000" i="2"/>
  <c r="AL167" i="2"/>
  <c r="AM167" i="2"/>
  <c r="AM361" i="2"/>
  <c r="AL361" i="2"/>
  <c r="AM643" i="2"/>
  <c r="AL643" i="2"/>
  <c r="AM342" i="2"/>
  <c r="AL342" i="2"/>
  <c r="AL610" i="2"/>
  <c r="AM610" i="2"/>
  <c r="AL431" i="2"/>
  <c r="AM431" i="2"/>
  <c r="AL148" i="2"/>
  <c r="AM148" i="2"/>
  <c r="AM544" i="2"/>
  <c r="AL544" i="2"/>
  <c r="AM830" i="2"/>
  <c r="AL830" i="2"/>
  <c r="AM1055" i="2"/>
  <c r="AL1055" i="2"/>
  <c r="AM1415" i="2"/>
  <c r="AL1415" i="2"/>
  <c r="AM1554" i="2"/>
  <c r="AL1554" i="2"/>
  <c r="AM1780" i="2"/>
  <c r="AL1780" i="2"/>
  <c r="AL2085" i="2"/>
  <c r="AM2085" i="2"/>
  <c r="AM284" i="2"/>
  <c r="AL284" i="2"/>
  <c r="AM1061" i="2"/>
  <c r="AL1061" i="2"/>
  <c r="AM1048" i="2"/>
  <c r="AL1048" i="2"/>
  <c r="AM1440" i="2"/>
  <c r="AL1440" i="2"/>
  <c r="AL194" i="2"/>
  <c r="AM194" i="2"/>
  <c r="AM124" i="2"/>
  <c r="AL124" i="2"/>
  <c r="AL234" i="2"/>
  <c r="AM234" i="2"/>
  <c r="AM1113" i="2"/>
  <c r="AL1113" i="2"/>
  <c r="AM2033" i="2"/>
  <c r="AL2033" i="2"/>
  <c r="AM296" i="2"/>
  <c r="AL296" i="2"/>
  <c r="AM2362" i="2"/>
  <c r="AL2362" i="2"/>
  <c r="AM369" i="2"/>
  <c r="AL369" i="2"/>
  <c r="AM1154" i="2"/>
  <c r="AL1154" i="2"/>
  <c r="AM2288" i="2"/>
  <c r="AL2288" i="2"/>
  <c r="AM288" i="2"/>
  <c r="AL288" i="2"/>
  <c r="AL1683" i="2"/>
  <c r="AM1683" i="2"/>
  <c r="AL451" i="2"/>
  <c r="AM451" i="2"/>
  <c r="AM924" i="2"/>
  <c r="AL924" i="2"/>
  <c r="AL2336" i="2"/>
  <c r="AM2336" i="2"/>
  <c r="AM2346" i="2"/>
  <c r="AL2346" i="2"/>
  <c r="AM408" i="2"/>
  <c r="AL408" i="2"/>
  <c r="AM318" i="2"/>
  <c r="AL318" i="2"/>
  <c r="AM528" i="2"/>
  <c r="AL528" i="2"/>
  <c r="AM542" i="2"/>
  <c r="AL542" i="2"/>
  <c r="AM1083" i="2"/>
  <c r="AL1083" i="2"/>
  <c r="AM1669" i="2"/>
  <c r="AL1669" i="2"/>
  <c r="AM2246" i="2"/>
  <c r="AL2246" i="2"/>
  <c r="AL137" i="2"/>
  <c r="AM137" i="2"/>
  <c r="AL216" i="2"/>
  <c r="AM216" i="2"/>
  <c r="AM255" i="2"/>
  <c r="AL255" i="2"/>
  <c r="AM717" i="2"/>
  <c r="AL717" i="2"/>
  <c r="AM1377" i="2"/>
  <c r="AL1377" i="2"/>
  <c r="AM1316" i="2"/>
  <c r="AL1316" i="2"/>
  <c r="AM1375" i="2"/>
  <c r="AL1375" i="2"/>
  <c r="AM1353" i="2"/>
  <c r="AL1353" i="2"/>
  <c r="AL1370" i="2"/>
  <c r="AM1370" i="2"/>
  <c r="AM1372" i="2"/>
  <c r="AL1372" i="2"/>
  <c r="AM1608" i="2"/>
  <c r="AL1608" i="2"/>
  <c r="AM1730" i="2"/>
  <c r="AL1730" i="2"/>
  <c r="AM2134" i="2"/>
  <c r="AL2134" i="2"/>
  <c r="AL2201" i="2"/>
  <c r="AM2201" i="2"/>
  <c r="AM2184" i="2"/>
  <c r="AL2184" i="2"/>
  <c r="AM32" i="2"/>
  <c r="AL32" i="2"/>
  <c r="AM19" i="2"/>
  <c r="AL19" i="2"/>
  <c r="AM1204" i="2"/>
  <c r="AL1204" i="2"/>
  <c r="AM39" i="2"/>
  <c r="AL39" i="2"/>
  <c r="AM57" i="2"/>
  <c r="AL57" i="2"/>
  <c r="AL833" i="2"/>
  <c r="AM833" i="2"/>
  <c r="AM77" i="2"/>
  <c r="AL77" i="2"/>
  <c r="AM563" i="2"/>
  <c r="AL563" i="2"/>
  <c r="AL795" i="2"/>
  <c r="AM795" i="2"/>
  <c r="AM916" i="2"/>
  <c r="AL916" i="2"/>
  <c r="AM910" i="2"/>
  <c r="AL910" i="2"/>
  <c r="AM1308" i="2"/>
  <c r="AL1308" i="2"/>
  <c r="AM1714" i="2"/>
  <c r="AL1714" i="2"/>
  <c r="AL2333" i="2"/>
  <c r="AM2333" i="2"/>
  <c r="AM348" i="2"/>
  <c r="AL348" i="2"/>
  <c r="AL949" i="2"/>
  <c r="AM949" i="2"/>
  <c r="AL2330" i="2"/>
  <c r="AM2330" i="2"/>
  <c r="AM52" i="2"/>
  <c r="AL52" i="2"/>
  <c r="AL155" i="2"/>
  <c r="AM155" i="2"/>
  <c r="AM353" i="2"/>
  <c r="AL353" i="2"/>
  <c r="AM362" i="2"/>
  <c r="AL362" i="2"/>
  <c r="AM507" i="2"/>
  <c r="AL507" i="2"/>
  <c r="AL965" i="2"/>
  <c r="AM965" i="2"/>
  <c r="AM970" i="2"/>
  <c r="AL970" i="2"/>
  <c r="AM1236" i="2"/>
  <c r="AL1236" i="2"/>
  <c r="AL1293" i="2"/>
  <c r="AM1293" i="2"/>
  <c r="AL1455" i="2"/>
  <c r="AM1455" i="2"/>
  <c r="AM1763" i="2"/>
  <c r="AL1763" i="2"/>
  <c r="AL1911" i="2"/>
  <c r="AM1911" i="2"/>
  <c r="AL2081" i="2"/>
  <c r="AM2081" i="2"/>
  <c r="AL173" i="2"/>
  <c r="AM173" i="2"/>
  <c r="AM114" i="2"/>
  <c r="AL114" i="2"/>
  <c r="AL206" i="2"/>
  <c r="AM206" i="2"/>
  <c r="AM2" i="2"/>
  <c r="AL2" i="2"/>
  <c r="AL127" i="2"/>
  <c r="AM127" i="2"/>
  <c r="AM227" i="2"/>
  <c r="AL227" i="2"/>
  <c r="AM402" i="2"/>
  <c r="AL402" i="2"/>
  <c r="AM357" i="2"/>
  <c r="AL357" i="2"/>
  <c r="AM259" i="2"/>
  <c r="AL259" i="2"/>
  <c r="AL372" i="2"/>
  <c r="AM372" i="2"/>
  <c r="AM302" i="2"/>
  <c r="AL302" i="2"/>
  <c r="AM593" i="2"/>
  <c r="AL593" i="2"/>
  <c r="AL763" i="2"/>
  <c r="AM763" i="2"/>
  <c r="AL715" i="2"/>
  <c r="AM715" i="2"/>
  <c r="AM519" i="2"/>
  <c r="AL519" i="2"/>
  <c r="AM490" i="2"/>
  <c r="AL490" i="2"/>
  <c r="AM772" i="2"/>
  <c r="AL772" i="2"/>
  <c r="AM885" i="2"/>
  <c r="AL885" i="2"/>
  <c r="AL773" i="2"/>
  <c r="AM773" i="2"/>
  <c r="AL831" i="2"/>
  <c r="AM831" i="2"/>
  <c r="AL732" i="2"/>
  <c r="AM732" i="2"/>
  <c r="AM852" i="2"/>
  <c r="AL852" i="2"/>
  <c r="AM1032" i="2"/>
  <c r="AL1032" i="2"/>
  <c r="AM952" i="2"/>
  <c r="AL952" i="2"/>
  <c r="AM846" i="2"/>
  <c r="AL846" i="2"/>
  <c r="AM906" i="2"/>
  <c r="AL906" i="2"/>
  <c r="AM1004" i="2"/>
  <c r="AL1004" i="2"/>
  <c r="AL1149" i="2"/>
  <c r="AM1149" i="2"/>
  <c r="AM1174" i="2"/>
  <c r="AL1174" i="2"/>
  <c r="AM1064" i="2"/>
  <c r="AL1064" i="2"/>
  <c r="AM1131" i="2"/>
  <c r="AL1131" i="2"/>
  <c r="AL1074" i="2"/>
  <c r="AM1074" i="2"/>
  <c r="AM1188" i="2"/>
  <c r="AL1188" i="2"/>
  <c r="AM1411" i="2"/>
  <c r="AL1411" i="2"/>
  <c r="AM1373" i="2"/>
  <c r="AL1373" i="2"/>
  <c r="AL1275" i="2"/>
  <c r="AM1275" i="2"/>
  <c r="AM1468" i="2"/>
  <c r="AL1468" i="2"/>
  <c r="AM1493" i="2"/>
  <c r="AL1493" i="2"/>
  <c r="AL1479" i="2"/>
  <c r="AM1479" i="2"/>
  <c r="AL1574" i="2"/>
  <c r="AM1574" i="2"/>
  <c r="AL1577" i="2"/>
  <c r="AM1577" i="2"/>
  <c r="AM1547" i="2"/>
  <c r="AL1547" i="2"/>
  <c r="AM1542" i="2"/>
  <c r="AL1542" i="2"/>
  <c r="AM1525" i="2"/>
  <c r="AL1525" i="2"/>
  <c r="AL1660" i="2"/>
  <c r="AM1660" i="2"/>
  <c r="AM1677" i="2"/>
  <c r="AL1677" i="2"/>
  <c r="AL1594" i="2"/>
  <c r="AM1594" i="2"/>
  <c r="AM1735" i="2"/>
  <c r="AL1735" i="2"/>
  <c r="AM1944" i="2"/>
  <c r="AL1944" i="2"/>
  <c r="AM2116" i="2"/>
  <c r="AL2116" i="2"/>
  <c r="AM2031" i="2"/>
  <c r="AL2031" i="2"/>
  <c r="AL2158" i="2"/>
  <c r="AM2158" i="2"/>
  <c r="AM2130" i="2"/>
  <c r="AL2130" i="2"/>
  <c r="AL2186" i="2"/>
  <c r="AM2186" i="2"/>
  <c r="AM2236" i="2"/>
  <c r="AL2236" i="2"/>
  <c r="AM2274" i="2"/>
  <c r="AL2274" i="2"/>
  <c r="AM18" i="2"/>
  <c r="AL18" i="2"/>
  <c r="AM485" i="2"/>
  <c r="AL485" i="2"/>
  <c r="AM498" i="2"/>
  <c r="AL498" i="2"/>
  <c r="AM1073" i="2"/>
  <c r="AL1073" i="2"/>
  <c r="AM1531" i="2"/>
  <c r="AL1531" i="2"/>
  <c r="AL2094" i="2"/>
  <c r="AM2094" i="2"/>
  <c r="AM105" i="2"/>
  <c r="AL105" i="2"/>
  <c r="AM992" i="2"/>
  <c r="AL992" i="2"/>
  <c r="AL1824" i="2"/>
  <c r="AM1824" i="2"/>
  <c r="AM1444" i="2"/>
  <c r="AL1444" i="2"/>
  <c r="AL211" i="2"/>
  <c r="AM211" i="2"/>
  <c r="AL377" i="2"/>
  <c r="AM377" i="2"/>
  <c r="AM501" i="2"/>
  <c r="AL501" i="2"/>
  <c r="AM504" i="2"/>
  <c r="AL504" i="2"/>
  <c r="AL600" i="2"/>
  <c r="AM600" i="2"/>
  <c r="AM778" i="2"/>
  <c r="AL778" i="2"/>
  <c r="AL797" i="2"/>
  <c r="AM797" i="2"/>
  <c r="AM996" i="2"/>
  <c r="AL996" i="2"/>
  <c r="AM1327" i="2"/>
  <c r="AL1327" i="2"/>
  <c r="AM1337" i="2"/>
  <c r="AL1337" i="2"/>
  <c r="AM1528" i="2"/>
  <c r="AL1528" i="2"/>
  <c r="AM1823" i="2"/>
  <c r="AL1823" i="2"/>
  <c r="AM2144" i="2"/>
  <c r="AL2144" i="2"/>
  <c r="AM2138" i="2"/>
  <c r="AL2138" i="2"/>
  <c r="AM2263" i="2"/>
  <c r="AL2263" i="2"/>
  <c r="AL2329" i="2"/>
  <c r="AM2329" i="2"/>
  <c r="AM101" i="2"/>
  <c r="AL101" i="2"/>
  <c r="AM1111" i="2"/>
  <c r="AL1111" i="2"/>
  <c r="AL2334" i="2"/>
  <c r="AM2334" i="2"/>
  <c r="AM279" i="2"/>
  <c r="AL279" i="2"/>
  <c r="AL2113" i="2"/>
  <c r="AM2113" i="2"/>
  <c r="AL143" i="2"/>
  <c r="AM143" i="2"/>
  <c r="AM243" i="2"/>
  <c r="AL243" i="2"/>
  <c r="AM1209" i="2"/>
  <c r="AL1209" i="2"/>
  <c r="AM1304" i="2"/>
  <c r="AL1304" i="2"/>
  <c r="AM1397" i="2"/>
  <c r="AL1397" i="2"/>
  <c r="AL1398" i="2"/>
  <c r="AM1398" i="2"/>
  <c r="AL1701" i="2"/>
  <c r="AM1701" i="2"/>
  <c r="AL1958" i="2"/>
  <c r="AM1958" i="2"/>
  <c r="AL2220" i="2"/>
  <c r="AM2220" i="2"/>
  <c r="AM10" i="2"/>
  <c r="AL10" i="2"/>
  <c r="AL805" i="2"/>
  <c r="AM805" i="2"/>
  <c r="AM2286" i="2"/>
  <c r="AL2286" i="2"/>
  <c r="AM1278" i="2"/>
  <c r="AL1278" i="2"/>
  <c r="AM1527" i="2"/>
  <c r="AL1527" i="2"/>
  <c r="AM882" i="2"/>
  <c r="AL882" i="2"/>
  <c r="AM1166" i="2"/>
  <c r="AL1166" i="2"/>
  <c r="AK2226" i="2"/>
  <c r="AK1588" i="2"/>
  <c r="AK1160" i="2"/>
  <c r="AK880" i="2"/>
  <c r="AL2182" i="2"/>
  <c r="AM2182" i="2"/>
  <c r="AM822" i="2"/>
  <c r="AL822" i="2"/>
  <c r="AM1486" i="2"/>
  <c r="AL1486" i="2"/>
  <c r="AL588" i="2"/>
  <c r="AM588" i="2"/>
  <c r="AM1280" i="2"/>
  <c r="AL1280" i="2"/>
  <c r="AM2367" i="2"/>
  <c r="AL2367" i="2"/>
  <c r="AM832" i="2"/>
  <c r="AL832" i="2"/>
  <c r="AM2181" i="2"/>
  <c r="AL2181" i="2"/>
  <c r="AM597" i="2"/>
  <c r="AL597" i="2"/>
  <c r="AM561" i="2"/>
  <c r="AL561" i="2"/>
  <c r="AL2046" i="2"/>
  <c r="AM2046" i="2"/>
  <c r="AL576" i="2"/>
  <c r="AM576" i="2"/>
  <c r="AL2042" i="2"/>
  <c r="AM2042" i="2"/>
  <c r="AM1597" i="2"/>
  <c r="AL1597" i="2"/>
  <c r="AM877" i="2"/>
  <c r="AL877" i="2"/>
  <c r="AM1584" i="2"/>
  <c r="AL1584" i="2"/>
  <c r="AL1674" i="2"/>
  <c r="AM1674" i="2"/>
  <c r="AM553" i="2"/>
  <c r="AL553" i="2"/>
  <c r="AM673" i="2"/>
  <c r="AL673" i="2"/>
  <c r="AL1062" i="2"/>
  <c r="AM1062" i="2"/>
  <c r="AM550" i="2"/>
  <c r="AL550" i="2"/>
  <c r="AL618" i="2"/>
  <c r="AM618" i="2"/>
  <c r="AM2363" i="2"/>
  <c r="AL2363" i="2"/>
  <c r="AM1490" i="2"/>
  <c r="AL1490" i="2"/>
  <c r="AM420" i="2"/>
  <c r="AL420" i="2"/>
  <c r="AL474" i="2"/>
  <c r="AM474" i="2"/>
  <c r="AM2369" i="2"/>
  <c r="AL2369" i="2"/>
  <c r="AM599" i="2"/>
  <c r="AL599" i="2"/>
  <c r="AM798" i="2"/>
  <c r="AL798" i="2"/>
  <c r="AM406" i="2"/>
  <c r="AL406" i="2"/>
  <c r="AM412" i="2"/>
  <c r="AL412" i="2"/>
  <c r="AM466" i="2"/>
  <c r="AL466" i="2"/>
  <c r="AL421" i="2"/>
  <c r="AM421" i="2"/>
  <c r="AM1426" i="2"/>
  <c r="AL1426" i="2"/>
  <c r="AL1576" i="2"/>
  <c r="AM1576" i="2"/>
  <c r="AM1624" i="2"/>
  <c r="AL1624" i="2"/>
  <c r="AL1983" i="2"/>
  <c r="AM1983" i="2"/>
  <c r="AM1115" i="2"/>
  <c r="AL1115" i="2"/>
  <c r="AM426" i="2"/>
  <c r="AL426" i="2"/>
  <c r="AL696" i="2"/>
  <c r="AM696" i="2"/>
  <c r="AM2271" i="2"/>
  <c r="AL2271" i="2"/>
  <c r="AM68" i="2"/>
  <c r="AL68" i="2"/>
  <c r="AM328" i="2"/>
  <c r="AL328" i="2"/>
  <c r="AL164" i="2"/>
  <c r="AM164" i="2"/>
  <c r="AL119" i="2"/>
  <c r="AM119" i="2"/>
  <c r="AM274" i="2"/>
  <c r="AL274" i="2"/>
  <c r="AM1252" i="2"/>
  <c r="AL1252" i="2"/>
  <c r="AL1251" i="2"/>
  <c r="AM1251" i="2"/>
  <c r="AL1374" i="2"/>
  <c r="AM1374" i="2"/>
  <c r="AL1695" i="2"/>
  <c r="AM1695" i="2"/>
  <c r="AM575" i="2"/>
  <c r="AL575" i="2"/>
  <c r="AM1772" i="2"/>
  <c r="AL1772" i="2"/>
  <c r="AM287" i="2"/>
  <c r="AL287" i="2"/>
  <c r="AL969" i="2"/>
  <c r="AM969" i="2"/>
  <c r="AM988" i="2"/>
  <c r="AL988" i="2"/>
  <c r="AM1811" i="2"/>
  <c r="AL1811" i="2"/>
  <c r="AM1894" i="2"/>
  <c r="AL1894" i="2"/>
  <c r="AM1850" i="2"/>
  <c r="AL1850" i="2"/>
  <c r="AM1931" i="2"/>
  <c r="AL1931" i="2"/>
  <c r="AM1929" i="2"/>
  <c r="AL1929" i="2"/>
  <c r="AM1976" i="2"/>
  <c r="AL1976" i="2"/>
  <c r="AM2003" i="2"/>
  <c r="AL2003" i="2"/>
  <c r="AM2010" i="2"/>
  <c r="AL2010" i="2"/>
  <c r="AL985" i="2"/>
  <c r="AM985" i="2"/>
  <c r="AM2047" i="2"/>
  <c r="AL2047" i="2"/>
  <c r="AM1788" i="2"/>
  <c r="AL1788" i="2"/>
  <c r="AM1805" i="2"/>
  <c r="AL1805" i="2"/>
  <c r="AL1791" i="2"/>
  <c r="AM1791" i="2"/>
  <c r="AM1852" i="2"/>
  <c r="AL1852" i="2"/>
  <c r="AM1872" i="2"/>
  <c r="AL1872" i="2"/>
  <c r="AM1908" i="2"/>
  <c r="AL1908" i="2"/>
  <c r="AL1893" i="2"/>
  <c r="AM1893" i="2"/>
  <c r="AL1979" i="2"/>
  <c r="AM1979" i="2"/>
  <c r="AM1950" i="2"/>
  <c r="AL1950" i="2"/>
  <c r="AM1990" i="2"/>
  <c r="AL1990" i="2"/>
  <c r="AM2004" i="2"/>
  <c r="AL2004" i="2"/>
  <c r="AL159" i="2"/>
  <c r="AM159" i="2"/>
  <c r="AM66" i="2"/>
  <c r="AL66" i="2"/>
  <c r="AM639" i="2"/>
  <c r="AL639" i="2"/>
  <c r="AM687" i="2"/>
  <c r="AL687" i="2"/>
  <c r="AM346" i="2"/>
  <c r="AL346" i="2"/>
  <c r="AL995" i="2"/>
  <c r="AM995" i="2"/>
  <c r="AL1100" i="2"/>
  <c r="AM1100" i="2"/>
  <c r="AM366" i="2"/>
  <c r="AL366" i="2"/>
  <c r="AM671" i="2"/>
  <c r="AL671" i="2"/>
  <c r="AL672" i="2"/>
  <c r="AM672" i="2"/>
  <c r="AM1068" i="2"/>
  <c r="AL1068" i="2"/>
  <c r="AM1454" i="2"/>
  <c r="AL1454" i="2"/>
  <c r="AL1671" i="2"/>
  <c r="AM1671" i="2"/>
  <c r="AM1755" i="2"/>
  <c r="AL1755" i="2"/>
  <c r="AM2112" i="2"/>
  <c r="AL2112" i="2"/>
  <c r="AL395" i="2"/>
  <c r="AM395" i="2"/>
  <c r="AM336" i="2"/>
  <c r="AL336" i="2"/>
  <c r="AL1001" i="2"/>
  <c r="AM1001" i="2"/>
  <c r="AL1084" i="2"/>
  <c r="AM1084" i="2"/>
  <c r="AM1609" i="2"/>
  <c r="AL1609" i="2"/>
  <c r="AL190" i="2"/>
  <c r="AM190" i="2"/>
  <c r="AM122" i="2"/>
  <c r="AL122" i="2"/>
  <c r="AM874" i="2"/>
  <c r="AL874" i="2"/>
  <c r="AM2252" i="2"/>
  <c r="AL2252" i="2"/>
  <c r="AM2187" i="2"/>
  <c r="AL2187" i="2"/>
  <c r="AM1611" i="2"/>
  <c r="AL1611" i="2"/>
  <c r="AM404" i="2"/>
  <c r="AL404" i="2"/>
  <c r="AM1156" i="2"/>
  <c r="AL1156" i="2"/>
  <c r="AL2324" i="2"/>
  <c r="AM2324" i="2"/>
  <c r="AM271" i="2"/>
  <c r="AL271" i="2"/>
  <c r="AM442" i="2"/>
  <c r="AL442" i="2"/>
  <c r="AM939" i="2"/>
  <c r="AL939" i="2"/>
  <c r="AL2337" i="2"/>
  <c r="AM2337" i="2"/>
  <c r="AM2358" i="2"/>
  <c r="AL2358" i="2"/>
  <c r="AM316" i="2"/>
  <c r="AL316" i="2"/>
  <c r="AM322" i="2"/>
  <c r="AL322" i="2"/>
  <c r="AM744" i="2"/>
  <c r="AL744" i="2"/>
  <c r="AL660" i="2"/>
  <c r="AM660" i="2"/>
  <c r="AL1031" i="2"/>
  <c r="AM1031" i="2"/>
  <c r="AM1659" i="2"/>
  <c r="AL1659" i="2"/>
  <c r="AL2305" i="2"/>
  <c r="AM2305" i="2"/>
  <c r="AL145" i="2"/>
  <c r="AM145" i="2"/>
  <c r="AM241" i="2"/>
  <c r="AL241" i="2"/>
  <c r="AM299" i="2"/>
  <c r="AL299" i="2"/>
  <c r="AL710" i="2"/>
  <c r="AM710" i="2"/>
  <c r="AM1407" i="2"/>
  <c r="AL1407" i="2"/>
  <c r="AM1322" i="2"/>
  <c r="AL1322" i="2"/>
  <c r="AM1369" i="2"/>
  <c r="AL1369" i="2"/>
  <c r="AM1357" i="2"/>
  <c r="AL1357" i="2"/>
  <c r="AL1378" i="2"/>
  <c r="AM1378" i="2"/>
  <c r="AM1376" i="2"/>
  <c r="AL1376" i="2"/>
  <c r="AM1603" i="2"/>
  <c r="AL1603" i="2"/>
  <c r="AM1746" i="2"/>
  <c r="AL1746" i="2"/>
  <c r="AM2142" i="2"/>
  <c r="AL2142" i="2"/>
  <c r="AL2219" i="2"/>
  <c r="AM2219" i="2"/>
  <c r="AM2188" i="2"/>
  <c r="AL2188" i="2"/>
  <c r="AL429" i="2"/>
  <c r="AM429" i="2"/>
  <c r="AL743" i="2"/>
  <c r="AM743" i="2"/>
  <c r="AM1220" i="2"/>
  <c r="AL1220" i="2"/>
  <c r="AM47" i="2"/>
  <c r="AL47" i="2"/>
  <c r="AM96" i="2"/>
  <c r="AL96" i="2"/>
  <c r="AL1325" i="2"/>
  <c r="AM1325" i="2"/>
  <c r="AM76" i="2"/>
  <c r="AL76" i="2"/>
  <c r="AL590" i="2"/>
  <c r="AM590" i="2"/>
  <c r="AL807" i="2"/>
  <c r="AM807" i="2"/>
  <c r="AM920" i="2"/>
  <c r="AL920" i="2"/>
  <c r="AM914" i="2"/>
  <c r="AL914" i="2"/>
  <c r="AM1186" i="2"/>
  <c r="AL1186" i="2"/>
  <c r="AL2074" i="2"/>
  <c r="AM2074" i="2"/>
  <c r="AL2326" i="2"/>
  <c r="AM2326" i="2"/>
  <c r="AL467" i="2"/>
  <c r="AM467" i="2"/>
  <c r="AM938" i="2"/>
  <c r="AL938" i="2"/>
  <c r="AL2319" i="2"/>
  <c r="AM2319" i="2"/>
  <c r="AM64" i="2"/>
  <c r="AL64" i="2"/>
  <c r="AL177" i="2"/>
  <c r="AM177" i="2"/>
  <c r="AM462" i="2"/>
  <c r="AL462" i="2"/>
  <c r="AM464" i="2"/>
  <c r="AL464" i="2"/>
  <c r="AM547" i="2"/>
  <c r="AL547" i="2"/>
  <c r="AL975" i="2"/>
  <c r="AM975" i="2"/>
  <c r="AM974" i="2"/>
  <c r="AL974" i="2"/>
  <c r="AM1135" i="2"/>
  <c r="AL1135" i="2"/>
  <c r="AM1328" i="2"/>
  <c r="AL1328" i="2"/>
  <c r="AL1457" i="2"/>
  <c r="AM1457" i="2"/>
  <c r="AM1840" i="2"/>
  <c r="AL1840" i="2"/>
  <c r="AM2041" i="2"/>
  <c r="AL2041" i="2"/>
  <c r="AL2217" i="2"/>
  <c r="AM2217" i="2"/>
  <c r="AL181" i="2"/>
  <c r="AM181" i="2"/>
  <c r="AM118" i="2"/>
  <c r="AL118" i="2"/>
  <c r="AM7" i="2"/>
  <c r="AL7" i="2"/>
  <c r="AM108" i="2"/>
  <c r="AL108" i="2"/>
  <c r="AL131" i="2"/>
  <c r="AM131" i="2"/>
  <c r="AL379" i="2"/>
  <c r="AM379" i="2"/>
  <c r="AM418" i="2"/>
  <c r="AL418" i="2"/>
  <c r="AM365" i="2"/>
  <c r="AL365" i="2"/>
  <c r="AM267" i="2"/>
  <c r="AL267" i="2"/>
  <c r="AL439" i="2"/>
  <c r="AM439" i="2"/>
  <c r="AL417" i="2"/>
  <c r="AM417" i="2"/>
  <c r="AM611" i="2"/>
  <c r="AL611" i="2"/>
  <c r="AM764" i="2"/>
  <c r="AL764" i="2"/>
  <c r="AM734" i="2"/>
  <c r="AL734" i="2"/>
  <c r="AL596" i="2"/>
  <c r="AM596" i="2"/>
  <c r="AL633" i="2"/>
  <c r="AM633" i="2"/>
  <c r="AM786" i="2"/>
  <c r="AL786" i="2"/>
  <c r="AL720" i="2"/>
  <c r="AM720" i="2"/>
  <c r="AL775" i="2"/>
  <c r="AM775" i="2"/>
  <c r="AM835" i="2"/>
  <c r="AL835" i="2"/>
  <c r="AM737" i="2"/>
  <c r="AL737" i="2"/>
  <c r="AM860" i="2"/>
  <c r="AL860" i="2"/>
  <c r="AL1035" i="2"/>
  <c r="AM1035" i="2"/>
  <c r="AL961" i="2"/>
  <c r="AM961" i="2"/>
  <c r="AM850" i="2"/>
  <c r="AL850" i="2"/>
  <c r="AM930" i="2"/>
  <c r="AL930" i="2"/>
  <c r="AL1023" i="2"/>
  <c r="AM1023" i="2"/>
  <c r="AL1151" i="2"/>
  <c r="AM1151" i="2"/>
  <c r="AM1177" i="2"/>
  <c r="AL1177" i="2"/>
  <c r="AM1072" i="2"/>
  <c r="AL1072" i="2"/>
  <c r="AM1148" i="2"/>
  <c r="AL1148" i="2"/>
  <c r="AL1078" i="2"/>
  <c r="AM1078" i="2"/>
  <c r="AM1192" i="2"/>
  <c r="AL1192" i="2"/>
  <c r="AM1260" i="2"/>
  <c r="AL1260" i="2"/>
  <c r="AM1182" i="2"/>
  <c r="AL1182" i="2"/>
  <c r="AL1277" i="2"/>
  <c r="AM1277" i="2"/>
  <c r="AM1470" i="2"/>
  <c r="AL1470" i="2"/>
  <c r="AM1413" i="2"/>
  <c r="AL1413" i="2"/>
  <c r="AL1487" i="2"/>
  <c r="AM1487" i="2"/>
  <c r="AM1583" i="2"/>
  <c r="AL1583" i="2"/>
  <c r="AM1595" i="2"/>
  <c r="AL1595" i="2"/>
  <c r="AM1550" i="2"/>
  <c r="AL1550" i="2"/>
  <c r="AM1546" i="2"/>
  <c r="AL1546" i="2"/>
  <c r="AM1556" i="2"/>
  <c r="AL1556" i="2"/>
  <c r="AL1666" i="2"/>
  <c r="AM1666" i="2"/>
  <c r="AM1655" i="2"/>
  <c r="AL1655" i="2"/>
  <c r="AL1622" i="2"/>
  <c r="AM1622" i="2"/>
  <c r="AM1743" i="2"/>
  <c r="AL1743" i="2"/>
  <c r="AM1845" i="2"/>
  <c r="AL1845" i="2"/>
  <c r="AM2012" i="2"/>
  <c r="AL2012" i="2"/>
  <c r="AM2048" i="2"/>
  <c r="AL2048" i="2"/>
  <c r="AM2171" i="2"/>
  <c r="AL2171" i="2"/>
  <c r="AL2117" i="2"/>
  <c r="AM2117" i="2"/>
  <c r="AM2228" i="2"/>
  <c r="AL2228" i="2"/>
  <c r="AM2241" i="2"/>
  <c r="AL2241" i="2"/>
  <c r="AM2278" i="2"/>
  <c r="AL2278" i="2"/>
  <c r="AM81" i="2"/>
  <c r="AL81" i="2"/>
  <c r="AM541" i="2"/>
  <c r="AL541" i="2"/>
  <c r="AM681" i="2"/>
  <c r="AL681" i="2"/>
  <c r="AL1137" i="2"/>
  <c r="AM1137" i="2"/>
  <c r="AL1590" i="2"/>
  <c r="AM1590" i="2"/>
  <c r="AM2092" i="2"/>
  <c r="AL2092" i="2"/>
  <c r="AM92" i="2"/>
  <c r="AL92" i="2"/>
  <c r="AM1132" i="2"/>
  <c r="AL1132" i="2"/>
  <c r="AM1825" i="2"/>
  <c r="AL1825" i="2"/>
  <c r="AM1500" i="2"/>
  <c r="AL1500" i="2"/>
  <c r="AL176" i="2"/>
  <c r="AM176" i="2"/>
  <c r="AM396" i="2"/>
  <c r="AL396" i="2"/>
  <c r="AM505" i="2"/>
  <c r="AL505" i="2"/>
  <c r="AM508" i="2"/>
  <c r="AL508" i="2"/>
  <c r="AM691" i="2"/>
  <c r="AL691" i="2"/>
  <c r="AM824" i="2"/>
  <c r="AL824" i="2"/>
  <c r="AL827" i="2"/>
  <c r="AM827" i="2"/>
  <c r="AM1213" i="2"/>
  <c r="AL1213" i="2"/>
  <c r="AM1210" i="2"/>
  <c r="AL1210" i="2"/>
  <c r="AM1446" i="2"/>
  <c r="AL1446" i="2"/>
  <c r="AL1664" i="2"/>
  <c r="AM1664" i="2"/>
  <c r="AL1865" i="2"/>
  <c r="AM1865" i="2"/>
  <c r="AM2148" i="2"/>
  <c r="AL2148" i="2"/>
  <c r="AM2146" i="2"/>
  <c r="AL2146" i="2"/>
  <c r="AM2227" i="2"/>
  <c r="AL2227" i="2"/>
  <c r="AL2310" i="2"/>
  <c r="AM2310" i="2"/>
  <c r="AM14" i="2"/>
  <c r="AL14" i="2"/>
  <c r="AL2301" i="2"/>
  <c r="AM2301" i="2"/>
  <c r="AL2300" i="2"/>
  <c r="AM2300" i="2"/>
  <c r="AM1107" i="2"/>
  <c r="AL1107" i="2"/>
  <c r="AM2196" i="2"/>
  <c r="AL2196" i="2"/>
  <c r="AM138" i="2"/>
  <c r="AL138" i="2"/>
  <c r="AM335" i="2"/>
  <c r="AL335" i="2"/>
  <c r="AM1040" i="2"/>
  <c r="AL1040" i="2"/>
  <c r="AM1306" i="2"/>
  <c r="AL1306" i="2"/>
  <c r="AL1305" i="2"/>
  <c r="AM1305" i="2"/>
  <c r="AM1409" i="2"/>
  <c r="AL1409" i="2"/>
  <c r="AL1614" i="2"/>
  <c r="AM1614" i="2"/>
  <c r="AM1992" i="2"/>
  <c r="AL1992" i="2"/>
  <c r="AM2168" i="2"/>
  <c r="AL2168" i="2"/>
  <c r="AM12" i="2"/>
  <c r="AL12" i="2"/>
  <c r="AL953" i="2"/>
  <c r="AM953" i="2"/>
  <c r="AL1720" i="2"/>
  <c r="AM1720" i="2"/>
  <c r="AM1466" i="2"/>
  <c r="AL1466" i="2"/>
  <c r="AM1858" i="2"/>
  <c r="AL1858" i="2"/>
  <c r="AM2365" i="2"/>
  <c r="AL2365" i="2"/>
  <c r="AM1932" i="2"/>
  <c r="AL1932" i="2"/>
  <c r="AL1969" i="2"/>
  <c r="AM1969" i="2"/>
  <c r="AL1857" i="2"/>
  <c r="AM1857" i="2"/>
  <c r="AM1734" i="2"/>
  <c r="AL1734" i="2"/>
  <c r="AM1723" i="2"/>
  <c r="AL1723" i="2"/>
  <c r="AM1499" i="2"/>
  <c r="AL1499" i="2"/>
  <c r="AL1465" i="2"/>
  <c r="AM1465" i="2"/>
  <c r="AM1495" i="2"/>
  <c r="AL1495" i="2"/>
  <c r="AK1859" i="2"/>
  <c r="AK1529" i="2"/>
  <c r="AK1386" i="2"/>
  <c r="AM1798" i="2"/>
  <c r="AL1798" i="2"/>
  <c r="AM2008" i="2"/>
  <c r="AL2008" i="2"/>
  <c r="AL1435" i="2"/>
  <c r="AM1435" i="2"/>
  <c r="AM994" i="2"/>
  <c r="AL994" i="2"/>
  <c r="AL888" i="2"/>
  <c r="AM888" i="2"/>
  <c r="AM1886" i="2"/>
  <c r="AL1886" i="2"/>
  <c r="AM950" i="2"/>
  <c r="AL950" i="2"/>
  <c r="AL935" i="2"/>
  <c r="AM935" i="2"/>
  <c r="AM802" i="2"/>
  <c r="AL802" i="2"/>
  <c r="AL1713" i="2"/>
  <c r="AM1713" i="2"/>
  <c r="AM1591" i="2"/>
  <c r="AL1591" i="2"/>
  <c r="AM721" i="2"/>
  <c r="AL721" i="2"/>
  <c r="AM1093" i="2"/>
  <c r="AL1093" i="2"/>
  <c r="AM587" i="2"/>
  <c r="AL587" i="2"/>
  <c r="AL570" i="2"/>
  <c r="AM570" i="2"/>
  <c r="AL2045" i="2"/>
  <c r="AM2045" i="2"/>
  <c r="AM1605" i="2"/>
  <c r="AL1605" i="2"/>
  <c r="AL876" i="2"/>
  <c r="AM876" i="2"/>
  <c r="AL1672" i="2"/>
  <c r="AM1672" i="2"/>
  <c r="AM565" i="2"/>
  <c r="AL565" i="2"/>
  <c r="AM804" i="2"/>
  <c r="AL804" i="2"/>
  <c r="AL1644" i="2"/>
  <c r="AM1644" i="2"/>
  <c r="AL2210" i="2"/>
  <c r="AM2210" i="2"/>
  <c r="AM522" i="2"/>
  <c r="AL522" i="2"/>
  <c r="AL1696" i="2"/>
  <c r="AM1696" i="2"/>
  <c r="AM754" i="2"/>
  <c r="AL754" i="2"/>
  <c r="AL554" i="2"/>
  <c r="AM554" i="2"/>
  <c r="AL884" i="2"/>
  <c r="AM884" i="2"/>
  <c r="AM1185" i="2"/>
  <c r="AL1185" i="2"/>
  <c r="AM1425" i="2"/>
  <c r="AL1425" i="2"/>
  <c r="AM349" i="2"/>
  <c r="AL349" i="2"/>
  <c r="AL2243" i="2"/>
  <c r="AM2243" i="2"/>
  <c r="AM1619" i="2"/>
  <c r="AL1619" i="2"/>
  <c r="AL1961" i="2"/>
  <c r="AM1961" i="2"/>
  <c r="AM1129" i="2"/>
  <c r="AL1129" i="2"/>
  <c r="AM289" i="2"/>
  <c r="AL289" i="2"/>
  <c r="AM388" i="2"/>
  <c r="AL388" i="2"/>
  <c r="AL700" i="2"/>
  <c r="AM700" i="2"/>
  <c r="AM2272" i="2"/>
  <c r="AL2272" i="2"/>
  <c r="AM311" i="2"/>
  <c r="AL311" i="2"/>
  <c r="AL157" i="2"/>
  <c r="AM157" i="2"/>
  <c r="AM1246" i="2"/>
  <c r="AL1246" i="2"/>
  <c r="AM1254" i="2"/>
  <c r="AL1254" i="2"/>
  <c r="AL1253" i="2"/>
  <c r="AM1253" i="2"/>
  <c r="AL476" i="2"/>
  <c r="AM476" i="2"/>
  <c r="AM1751" i="2"/>
  <c r="AL1751" i="2"/>
  <c r="AM338" i="2"/>
  <c r="AL338" i="2"/>
  <c r="AL973" i="2"/>
  <c r="AM973" i="2"/>
  <c r="AM1381" i="2"/>
  <c r="AL1381" i="2"/>
  <c r="AM1815" i="2"/>
  <c r="AL1815" i="2"/>
  <c r="AM1848" i="2"/>
  <c r="AL1848" i="2"/>
  <c r="AM1819" i="2"/>
  <c r="AL1819" i="2"/>
  <c r="AM1952" i="2"/>
  <c r="AL1952" i="2"/>
  <c r="AL1977" i="2"/>
  <c r="AM1977" i="2"/>
  <c r="AM1978" i="2"/>
  <c r="AL1978" i="2"/>
  <c r="AM2007" i="2"/>
  <c r="AL2007" i="2"/>
  <c r="AL2034" i="2"/>
  <c r="AM2034" i="2"/>
  <c r="AM1258" i="2"/>
  <c r="AL1258" i="2"/>
  <c r="AM2374" i="2"/>
  <c r="AL2374" i="2"/>
  <c r="AM1790" i="2"/>
  <c r="AL1790" i="2"/>
  <c r="AM1807" i="2"/>
  <c r="AL1807" i="2"/>
  <c r="AL1793" i="2"/>
  <c r="AM1793" i="2"/>
  <c r="AM1878" i="2"/>
  <c r="AL1878" i="2"/>
  <c r="AL1869" i="2"/>
  <c r="AM1869" i="2"/>
  <c r="AM1914" i="2"/>
  <c r="AL1914" i="2"/>
  <c r="AL1897" i="2"/>
  <c r="AM1897" i="2"/>
  <c r="AL1981" i="2"/>
  <c r="AM1981" i="2"/>
  <c r="AM1974" i="2"/>
  <c r="AL1974" i="2"/>
  <c r="AM1994" i="2"/>
  <c r="AL1994" i="2"/>
  <c r="AM2191" i="2"/>
  <c r="AL2191" i="2"/>
  <c r="AM685" i="2"/>
  <c r="AL685" i="2"/>
  <c r="AL676" i="2"/>
  <c r="AM676" i="2"/>
  <c r="AM350" i="2"/>
  <c r="AL350" i="2"/>
  <c r="AL1090" i="2"/>
  <c r="AM1090" i="2"/>
  <c r="AM1846" i="2"/>
  <c r="AL1846" i="2"/>
  <c r="AL445" i="2"/>
  <c r="AM445" i="2"/>
  <c r="AL759" i="2"/>
  <c r="AM759" i="2"/>
  <c r="AL781" i="2"/>
  <c r="AM781" i="2"/>
  <c r="AL1080" i="2"/>
  <c r="AM1080" i="2"/>
  <c r="AM1488" i="2"/>
  <c r="AL1488" i="2"/>
  <c r="AM1592" i="2"/>
  <c r="AL1592" i="2"/>
  <c r="AL1737" i="2"/>
  <c r="AM1737" i="2"/>
  <c r="AL2026" i="2"/>
  <c r="AM2026" i="2"/>
  <c r="AM398" i="2"/>
  <c r="AL398" i="2"/>
  <c r="AM352" i="2"/>
  <c r="AL352" i="2"/>
  <c r="AM1049" i="2"/>
  <c r="AL1049" i="2"/>
  <c r="AM1116" i="2"/>
  <c r="AL1116" i="2"/>
  <c r="AL1646" i="2"/>
  <c r="AM1646" i="2"/>
  <c r="AL186" i="2"/>
  <c r="AM186" i="2"/>
  <c r="AM1010" i="2"/>
  <c r="AL1010" i="2"/>
  <c r="AM839" i="2"/>
  <c r="AL839" i="2"/>
  <c r="AL2225" i="2"/>
  <c r="AM2225" i="2"/>
  <c r="AL1917" i="2"/>
  <c r="AM1917" i="2"/>
  <c r="AL2270" i="2"/>
  <c r="AM2270" i="2"/>
  <c r="AM1636" i="2"/>
  <c r="AL1636" i="2"/>
  <c r="AM262" i="2"/>
  <c r="AL262" i="2"/>
  <c r="AM497" i="2"/>
  <c r="AL497" i="2"/>
  <c r="AM1231" i="2"/>
  <c r="AL1231" i="2"/>
  <c r="AM2339" i="2"/>
  <c r="AL2339" i="2"/>
  <c r="AM2353" i="2"/>
  <c r="AL2353" i="2"/>
  <c r="AM320" i="2"/>
  <c r="AL320" i="2"/>
  <c r="AM364" i="2"/>
  <c r="AL364" i="2"/>
  <c r="AM495" i="2"/>
  <c r="AL495" i="2"/>
  <c r="AM677" i="2"/>
  <c r="AL677" i="2"/>
  <c r="AM1094" i="2"/>
  <c r="AL1094" i="2"/>
  <c r="AM1661" i="2"/>
  <c r="AL1661" i="2"/>
  <c r="AM82" i="2"/>
  <c r="AL82" i="2"/>
  <c r="AM245" i="2"/>
  <c r="AL245" i="2"/>
  <c r="AM331" i="2"/>
  <c r="AL331" i="2"/>
  <c r="AM713" i="2"/>
  <c r="AL713" i="2"/>
  <c r="AM1331" i="2"/>
  <c r="AL1331" i="2"/>
  <c r="AM1324" i="2"/>
  <c r="AL1324" i="2"/>
  <c r="AL1309" i="2"/>
  <c r="AM1309" i="2"/>
  <c r="AM1365" i="2"/>
  <c r="AL1365" i="2"/>
  <c r="AL1390" i="2"/>
  <c r="AM1390" i="2"/>
  <c r="AM1396" i="2"/>
  <c r="AL1396" i="2"/>
  <c r="AM1607" i="2"/>
  <c r="AL1607" i="2"/>
  <c r="AL1725" i="2"/>
  <c r="AM1725" i="2"/>
  <c r="AM2157" i="2"/>
  <c r="AL2157" i="2"/>
  <c r="AL2166" i="2"/>
  <c r="AM2166" i="2"/>
  <c r="AM46" i="2"/>
  <c r="AL46" i="2"/>
  <c r="AL1419" i="2"/>
  <c r="AM1419" i="2"/>
  <c r="AM1227" i="2"/>
  <c r="AL1227" i="2"/>
  <c r="AM1226" i="2"/>
  <c r="AL1226" i="2"/>
  <c r="AM71" i="2"/>
  <c r="AL71" i="2"/>
  <c r="AM290" i="2"/>
  <c r="AL290" i="2"/>
  <c r="AL2121" i="2"/>
  <c r="AM2121" i="2"/>
  <c r="AL433" i="2"/>
  <c r="AM433" i="2"/>
  <c r="AL598" i="2"/>
  <c r="AM598" i="2"/>
  <c r="AL638" i="2"/>
  <c r="AM638" i="2"/>
  <c r="AM934" i="2"/>
  <c r="AL934" i="2"/>
  <c r="AM909" i="2"/>
  <c r="AL909" i="2"/>
  <c r="AM1346" i="2"/>
  <c r="AL1346" i="2"/>
  <c r="AM2120" i="2"/>
  <c r="AL2120" i="2"/>
  <c r="AL2295" i="2"/>
  <c r="AM2295" i="2"/>
  <c r="AM298" i="2"/>
  <c r="AL298" i="2"/>
  <c r="AM1187" i="2"/>
  <c r="AL1187" i="2"/>
  <c r="AM2354" i="2"/>
  <c r="AL2354" i="2"/>
  <c r="AM34" i="2"/>
  <c r="AL34" i="2"/>
  <c r="AM106" i="2"/>
  <c r="AL106" i="2"/>
  <c r="AM285" i="2"/>
  <c r="AL285" i="2"/>
  <c r="AM394" i="2"/>
  <c r="AL394" i="2"/>
  <c r="AL584" i="2"/>
  <c r="AM584" i="2"/>
  <c r="AL977" i="2"/>
  <c r="AM977" i="2"/>
  <c r="AM976" i="2"/>
  <c r="AL976" i="2"/>
  <c r="AM1221" i="2"/>
  <c r="AL1221" i="2"/>
  <c r="AM1361" i="2"/>
  <c r="AL1361" i="2"/>
  <c r="AM1360" i="2"/>
  <c r="AL1360" i="2"/>
  <c r="AM1842" i="2"/>
  <c r="AL1842" i="2"/>
  <c r="AL2071" i="2"/>
  <c r="AM2071" i="2"/>
  <c r="AL2328" i="2"/>
  <c r="AM2328" i="2"/>
  <c r="AL213" i="2"/>
  <c r="AM213" i="2"/>
  <c r="AM120" i="2"/>
  <c r="AL120" i="2"/>
  <c r="AL6" i="2"/>
  <c r="AM6" i="2"/>
  <c r="AL135" i="2"/>
  <c r="AM135" i="2"/>
  <c r="AL192" i="2"/>
  <c r="AM192" i="2"/>
  <c r="AM253" i="2"/>
  <c r="AL253" i="2"/>
  <c r="AM493" i="2"/>
  <c r="AL493" i="2"/>
  <c r="AM454" i="2"/>
  <c r="AL454" i="2"/>
  <c r="AM291" i="2"/>
  <c r="AL291" i="2"/>
  <c r="AM458" i="2"/>
  <c r="AL458" i="2"/>
  <c r="AM436" i="2"/>
  <c r="AL436" i="2"/>
  <c r="AM615" i="2"/>
  <c r="AL615" i="2"/>
  <c r="AM488" i="2"/>
  <c r="AL488" i="2"/>
  <c r="AL753" i="2"/>
  <c r="AM753" i="2"/>
  <c r="AL614" i="2"/>
  <c r="AM614" i="2"/>
  <c r="AL636" i="2"/>
  <c r="AM636" i="2"/>
  <c r="AM788" i="2"/>
  <c r="AL788" i="2"/>
  <c r="AM837" i="2"/>
  <c r="AL837" i="2"/>
  <c r="AL783" i="2"/>
  <c r="AM783" i="2"/>
  <c r="AL630" i="2"/>
  <c r="AM630" i="2"/>
  <c r="AM883" i="2"/>
  <c r="AL883" i="2"/>
  <c r="AM928" i="2"/>
  <c r="AL928" i="2"/>
  <c r="AM1069" i="2"/>
  <c r="AL1069" i="2"/>
  <c r="AL1009" i="2"/>
  <c r="AM1009" i="2"/>
  <c r="AM858" i="2"/>
  <c r="AL858" i="2"/>
  <c r="AM1051" i="2"/>
  <c r="AL1051" i="2"/>
  <c r="AM1147" i="2"/>
  <c r="AL1147" i="2"/>
  <c r="AL1155" i="2"/>
  <c r="AM1155" i="2"/>
  <c r="AM1219" i="2"/>
  <c r="AL1219" i="2"/>
  <c r="AL1104" i="2"/>
  <c r="AM1104" i="2"/>
  <c r="AM1150" i="2"/>
  <c r="AL1150" i="2"/>
  <c r="AL1082" i="2"/>
  <c r="AM1082" i="2"/>
  <c r="AM1196" i="2"/>
  <c r="AL1196" i="2"/>
  <c r="AM1272" i="2"/>
  <c r="AL1272" i="2"/>
  <c r="AM1198" i="2"/>
  <c r="AL1198" i="2"/>
  <c r="AL1283" i="2"/>
  <c r="AM1283" i="2"/>
  <c r="AM1472" i="2"/>
  <c r="AL1472" i="2"/>
  <c r="AM1430" i="2"/>
  <c r="AL1430" i="2"/>
  <c r="AM1509" i="2"/>
  <c r="AL1509" i="2"/>
  <c r="AM1504" i="2"/>
  <c r="AL1504" i="2"/>
  <c r="AM1564" i="2"/>
  <c r="AL1564" i="2"/>
  <c r="AL1559" i="2"/>
  <c r="AM1559" i="2"/>
  <c r="AM1552" i="2"/>
  <c r="AL1552" i="2"/>
  <c r="AM1558" i="2"/>
  <c r="AL1558" i="2"/>
  <c r="AL1711" i="2"/>
  <c r="AM1711" i="2"/>
  <c r="AL1681" i="2"/>
  <c r="AM1681" i="2"/>
  <c r="AL1682" i="2"/>
  <c r="AM1682" i="2"/>
  <c r="AM1754" i="2"/>
  <c r="AL1754" i="2"/>
  <c r="AM1947" i="2"/>
  <c r="AL1947" i="2"/>
  <c r="AM2016" i="2"/>
  <c r="AL2016" i="2"/>
  <c r="AM2014" i="2"/>
  <c r="AL2014" i="2"/>
  <c r="AM2115" i="2"/>
  <c r="AL2115" i="2"/>
  <c r="AL2153" i="2"/>
  <c r="AM2153" i="2"/>
  <c r="AM2231" i="2"/>
  <c r="AL2231" i="2"/>
  <c r="AM2280" i="2"/>
  <c r="AL2280" i="2"/>
  <c r="AM2282" i="2"/>
  <c r="AL2282" i="2"/>
  <c r="AM28" i="2"/>
  <c r="AL28" i="2"/>
  <c r="AM545" i="2"/>
  <c r="AL545" i="2"/>
  <c r="AL719" i="2"/>
  <c r="AM719" i="2"/>
  <c r="AM1183" i="2"/>
  <c r="AL1183" i="2"/>
  <c r="AM2017" i="2"/>
  <c r="AL2017" i="2"/>
  <c r="AL2340" i="2"/>
  <c r="AM2340" i="2"/>
  <c r="AM95" i="2"/>
  <c r="AL95" i="2"/>
  <c r="AL967" i="2"/>
  <c r="AM967" i="2"/>
  <c r="AM1276" i="2"/>
  <c r="AL1276" i="2"/>
  <c r="AM1963" i="2"/>
  <c r="AL1963" i="2"/>
  <c r="AL1561" i="2"/>
  <c r="AM1561" i="2"/>
  <c r="AL212" i="2"/>
  <c r="AM212" i="2"/>
  <c r="AL461" i="2"/>
  <c r="AM461" i="2"/>
  <c r="AM482" i="2"/>
  <c r="AL482" i="2"/>
  <c r="AM556" i="2"/>
  <c r="AL556" i="2"/>
  <c r="AM707" i="2"/>
  <c r="AL707" i="2"/>
  <c r="AM826" i="2"/>
  <c r="AL826" i="2"/>
  <c r="AL626" i="2"/>
  <c r="AM626" i="2"/>
  <c r="AM1211" i="2"/>
  <c r="AL1211" i="2"/>
  <c r="AM1235" i="2"/>
  <c r="AL1235" i="2"/>
  <c r="AM1480" i="2"/>
  <c r="AL1480" i="2"/>
  <c r="AL1710" i="2"/>
  <c r="AM1710" i="2"/>
  <c r="AM1866" i="2"/>
  <c r="AL1866" i="2"/>
  <c r="AM2123" i="2"/>
  <c r="AL2123" i="2"/>
  <c r="AM2150" i="2"/>
  <c r="AL2150" i="2"/>
  <c r="AL2304" i="2"/>
  <c r="AM2304" i="2"/>
  <c r="AL2293" i="2"/>
  <c r="AM2293" i="2"/>
  <c r="AL179" i="2"/>
  <c r="AM179" i="2"/>
  <c r="AL2316" i="2"/>
  <c r="AM2316" i="2"/>
  <c r="AL2303" i="2"/>
  <c r="AM2303" i="2"/>
  <c r="AL1159" i="2"/>
  <c r="AM1159" i="2"/>
  <c r="AL147" i="2"/>
  <c r="AM147" i="2"/>
  <c r="AL220" i="2"/>
  <c r="AM220" i="2"/>
  <c r="AM334" i="2"/>
  <c r="AL334" i="2"/>
  <c r="AM1044" i="2"/>
  <c r="AL1044" i="2"/>
  <c r="AM1318" i="2"/>
  <c r="AL1318" i="2"/>
  <c r="AL1317" i="2"/>
  <c r="AM1317" i="2"/>
  <c r="AM1392" i="2"/>
  <c r="AL1392" i="2"/>
  <c r="AL1702" i="2"/>
  <c r="AM1702" i="2"/>
  <c r="AM2136" i="2"/>
  <c r="AL2136" i="2"/>
  <c r="AM2176" i="2"/>
  <c r="AL2176" i="2"/>
  <c r="AM61" i="2"/>
  <c r="AL61" i="2"/>
  <c r="AM900" i="2"/>
  <c r="AL900" i="2"/>
  <c r="AL2266" i="2"/>
  <c r="AM2266" i="2"/>
  <c r="AM1627" i="2"/>
  <c r="AL1627" i="2"/>
  <c r="AM2238" i="2"/>
  <c r="AL2238" i="2"/>
  <c r="AM2009" i="2"/>
  <c r="AL2009" i="2"/>
  <c r="AK1777" i="2"/>
  <c r="AK1749" i="2"/>
  <c r="AK1778" i="2"/>
  <c r="AK1774" i="2"/>
  <c r="AK1770" i="2"/>
  <c r="AK1775" i="2"/>
  <c r="AK1771" i="2"/>
  <c r="AK1767" i="2"/>
  <c r="AK1759" i="2"/>
  <c r="AK1776" i="2"/>
  <c r="AK1760" i="2"/>
  <c r="AL1693" i="2"/>
  <c r="AM1693" i="2"/>
  <c r="AM2006" i="2"/>
  <c r="AL2006" i="2"/>
  <c r="AM1194" i="2"/>
  <c r="AL1194" i="2"/>
  <c r="AM1077" i="2"/>
  <c r="AL1077" i="2"/>
  <c r="AM1052" i="2"/>
  <c r="AL1052" i="2"/>
  <c r="AM904" i="2"/>
  <c r="AL904" i="2"/>
  <c r="AM2373" i="2"/>
  <c r="AL2373" i="2"/>
  <c r="AL868" i="2"/>
  <c r="AM868" i="2"/>
  <c r="AL1076" i="2"/>
  <c r="AM1076" i="2"/>
  <c r="AM808" i="2"/>
  <c r="AL808" i="2"/>
  <c r="AM836" i="2"/>
  <c r="AL836" i="2"/>
  <c r="AM1498" i="2"/>
  <c r="AL1498" i="2"/>
  <c r="AL1070" i="2"/>
  <c r="AM1070" i="2"/>
  <c r="AM1617" i="2"/>
  <c r="AL1617" i="2"/>
  <c r="AM878" i="2"/>
  <c r="AL878" i="2"/>
  <c r="AM1673" i="2"/>
  <c r="AL1673" i="2"/>
  <c r="AM552" i="2"/>
  <c r="AL552" i="2"/>
  <c r="AL668" i="2"/>
  <c r="AM668" i="2"/>
  <c r="AL1648" i="2"/>
  <c r="AM1648" i="2"/>
  <c r="AL1237" i="2"/>
  <c r="AM1237" i="2"/>
  <c r="AM549" i="2"/>
  <c r="AL549" i="2"/>
  <c r="AM609" i="2"/>
  <c r="AL609" i="2"/>
  <c r="AM891" i="2"/>
  <c r="AL891" i="2"/>
  <c r="AL423" i="2"/>
  <c r="AM423" i="2"/>
  <c r="AL573" i="2"/>
  <c r="AM573" i="2"/>
  <c r="AM1718" i="2"/>
  <c r="AL1718" i="2"/>
  <c r="AM1601" i="2"/>
  <c r="AL1601" i="2"/>
  <c r="AM430" i="2"/>
  <c r="AL430" i="2"/>
  <c r="AM2232" i="2"/>
  <c r="AL2232" i="2"/>
  <c r="AM1649" i="2"/>
  <c r="AL1649" i="2"/>
  <c r="AM1946" i="2"/>
  <c r="AL1946" i="2"/>
  <c r="AL383" i="2"/>
  <c r="AM383" i="2"/>
  <c r="AM1133" i="2"/>
  <c r="AL1133" i="2"/>
  <c r="AM855" i="2"/>
  <c r="AL855" i="2"/>
  <c r="AM689" i="2"/>
  <c r="AL689" i="2"/>
  <c r="AL690" i="2"/>
  <c r="AM690" i="2"/>
  <c r="AM2276" i="2"/>
  <c r="AL2276" i="2"/>
  <c r="AM60" i="2"/>
  <c r="AL60" i="2"/>
  <c r="AL1241" i="2"/>
  <c r="AM1241" i="2"/>
  <c r="AM1256" i="2"/>
  <c r="AL1256" i="2"/>
  <c r="AL1255" i="2"/>
  <c r="AM1255" i="2"/>
  <c r="AM571" i="2"/>
  <c r="AL571" i="2"/>
  <c r="AM1762" i="2"/>
  <c r="AL1762" i="2"/>
  <c r="AM487" i="2"/>
  <c r="AL487" i="2"/>
  <c r="AL979" i="2"/>
  <c r="AM979" i="2"/>
  <c r="AM1326" i="2"/>
  <c r="AL1326" i="2"/>
  <c r="AM1839" i="2"/>
  <c r="AL1839" i="2"/>
  <c r="AM1876" i="2"/>
  <c r="AL1876" i="2"/>
  <c r="AM1831" i="2"/>
  <c r="AL1831" i="2"/>
  <c r="AL1887" i="2"/>
  <c r="AM1887" i="2"/>
  <c r="AL1987" i="2"/>
  <c r="AM1987" i="2"/>
  <c r="AM1984" i="2"/>
  <c r="AL1984" i="2"/>
  <c r="AM1967" i="2"/>
  <c r="AL1967" i="2"/>
  <c r="AL2038" i="2"/>
  <c r="AM2038" i="2"/>
  <c r="AM1262" i="2"/>
  <c r="AL1262" i="2"/>
  <c r="AM1792" i="2"/>
  <c r="AL1792" i="2"/>
  <c r="AM1813" i="2"/>
  <c r="AL1813" i="2"/>
  <c r="AL1800" i="2"/>
  <c r="AM1800" i="2"/>
  <c r="AL1832" i="2"/>
  <c r="AM1832" i="2"/>
  <c r="AM1890" i="2"/>
  <c r="AL1890" i="2"/>
  <c r="AM1916" i="2"/>
  <c r="AL1916" i="2"/>
  <c r="AL1905" i="2"/>
  <c r="AM1905" i="2"/>
  <c r="AL1985" i="2"/>
  <c r="AM1985" i="2"/>
  <c r="AM2001" i="2"/>
  <c r="AL2001" i="2"/>
  <c r="AM1924" i="2"/>
  <c r="AL1924" i="2"/>
  <c r="AL2251" i="2"/>
  <c r="AM2251" i="2"/>
  <c r="AL42" i="2"/>
  <c r="AM42" i="2"/>
  <c r="AL727" i="2"/>
  <c r="AM727" i="2"/>
  <c r="AL680" i="2"/>
  <c r="AM680" i="2"/>
  <c r="AM990" i="2"/>
  <c r="AL990" i="2"/>
  <c r="AM1476" i="2"/>
  <c r="AL1476" i="2"/>
  <c r="AL2101" i="2"/>
  <c r="AM2101" i="2"/>
  <c r="AM254" i="2"/>
  <c r="AL254" i="2"/>
  <c r="AM760" i="2"/>
  <c r="AL760" i="2"/>
  <c r="AL789" i="2"/>
  <c r="AM789" i="2"/>
  <c r="AL1096" i="2"/>
  <c r="AM1096" i="2"/>
  <c r="AL1382" i="2"/>
  <c r="AM1382" i="2"/>
  <c r="AL1719" i="2"/>
  <c r="AM1719" i="2"/>
  <c r="AL1753" i="2"/>
  <c r="AM1753" i="2"/>
  <c r="AL2065" i="2"/>
  <c r="AM2065" i="2"/>
  <c r="AL58" i="2"/>
  <c r="AM58" i="2"/>
  <c r="AL399" i="2"/>
  <c r="AM399" i="2"/>
  <c r="AM283" i="2"/>
  <c r="AL283" i="2"/>
  <c r="AM1085" i="2"/>
  <c r="AL1085" i="2"/>
  <c r="AM1128" i="2"/>
  <c r="AL1128" i="2"/>
  <c r="AL1638" i="2"/>
  <c r="AM1638" i="2"/>
  <c r="AL170" i="2"/>
  <c r="AM170" i="2"/>
  <c r="AL1441" i="2"/>
  <c r="AM1441" i="2"/>
  <c r="AM947" i="2"/>
  <c r="AL947" i="2"/>
  <c r="AM2172" i="2"/>
  <c r="AL2172" i="2"/>
  <c r="AM1956" i="2"/>
  <c r="AL1956" i="2"/>
  <c r="AM327" i="2"/>
  <c r="AL327" i="2"/>
  <c r="AM2197" i="2"/>
  <c r="AL2197" i="2"/>
  <c r="AM603" i="2"/>
  <c r="AL603" i="2"/>
  <c r="AM1164" i="2"/>
  <c r="AL1164" i="2"/>
  <c r="AM2355" i="2"/>
  <c r="AL2355" i="2"/>
  <c r="AM2352" i="2"/>
  <c r="AL2352" i="2"/>
  <c r="AM341" i="2"/>
  <c r="AL341" i="2"/>
  <c r="AM414" i="2"/>
  <c r="AL414" i="2"/>
  <c r="AL409" i="2"/>
  <c r="AM409" i="2"/>
  <c r="AM525" i="2"/>
  <c r="AL525" i="2"/>
  <c r="AM499" i="2"/>
  <c r="AL499" i="2"/>
  <c r="AM718" i="2"/>
  <c r="AL718" i="2"/>
  <c r="AM1292" i="2"/>
  <c r="AL1292" i="2"/>
  <c r="AL2097" i="2"/>
  <c r="AM2097" i="2"/>
  <c r="AL215" i="2"/>
  <c r="AM215" i="2"/>
  <c r="AM313" i="2"/>
  <c r="AL313" i="2"/>
  <c r="AM238" i="2"/>
  <c r="AL238" i="2"/>
  <c r="AL1039" i="2"/>
  <c r="AM1039" i="2"/>
  <c r="AM1395" i="2"/>
  <c r="AL1395" i="2"/>
  <c r="AM1339" i="2"/>
  <c r="AL1339" i="2"/>
  <c r="AL1311" i="2"/>
  <c r="AM1311" i="2"/>
  <c r="AM1334" i="2"/>
  <c r="AL1334" i="2"/>
  <c r="AL1402" i="2"/>
  <c r="AM1402" i="2"/>
  <c r="AL1400" i="2"/>
  <c r="AM1400" i="2"/>
  <c r="AM1615" i="2"/>
  <c r="AL1615" i="2"/>
  <c r="AM1860" i="2"/>
  <c r="AL1860" i="2"/>
  <c r="AM2163" i="2"/>
  <c r="AL2163" i="2"/>
  <c r="AL2174" i="2"/>
  <c r="AM2174" i="2"/>
  <c r="AM428" i="2"/>
  <c r="AL428" i="2"/>
  <c r="AM1416" i="2"/>
  <c r="AL1416" i="2"/>
  <c r="AM1205" i="2"/>
  <c r="AL1205" i="2"/>
  <c r="AL1225" i="2"/>
  <c r="AM1225" i="2"/>
  <c r="AM43" i="2"/>
  <c r="AL43" i="2"/>
  <c r="AM33" i="2"/>
  <c r="AL33" i="2"/>
  <c r="AL2296" i="2"/>
  <c r="AM2296" i="2"/>
  <c r="AM452" i="2"/>
  <c r="AL452" i="2"/>
  <c r="AL581" i="2"/>
  <c r="AM581" i="2"/>
  <c r="AL646" i="2"/>
  <c r="AM646" i="2"/>
  <c r="AM903" i="2"/>
  <c r="AL903" i="2"/>
  <c r="AM913" i="2"/>
  <c r="AL913" i="2"/>
  <c r="AM1589" i="2"/>
  <c r="AL1589" i="2"/>
  <c r="AM2111" i="2"/>
  <c r="AL2111" i="2"/>
  <c r="AL2323" i="2"/>
  <c r="AM2323" i="2"/>
  <c r="AL385" i="2"/>
  <c r="AM385" i="2"/>
  <c r="AM1612" i="2"/>
  <c r="AL1612" i="2"/>
  <c r="AM2366" i="2"/>
  <c r="AL2366" i="2"/>
  <c r="AM1238" i="2"/>
  <c r="AL1238" i="2"/>
  <c r="AL202" i="2"/>
  <c r="AM202" i="2"/>
  <c r="AM440" i="2"/>
  <c r="AL440" i="2"/>
  <c r="AM410" i="2"/>
  <c r="AL410" i="2"/>
  <c r="AL751" i="2"/>
  <c r="AM751" i="2"/>
  <c r="AL983" i="2"/>
  <c r="AM983" i="2"/>
  <c r="AM984" i="2"/>
  <c r="AL984" i="2"/>
  <c r="AM1274" i="2"/>
  <c r="AL1274" i="2"/>
  <c r="AM1456" i="2"/>
  <c r="AL1456" i="2"/>
  <c r="AM1368" i="2"/>
  <c r="AL1368" i="2"/>
  <c r="AM1906" i="2"/>
  <c r="AL1906" i="2"/>
  <c r="AL2082" i="2"/>
  <c r="AM2082" i="2"/>
  <c r="AM2345" i="2"/>
  <c r="AL2345" i="2"/>
  <c r="AM236" i="2"/>
  <c r="AL236" i="2"/>
  <c r="AM132" i="2"/>
  <c r="AL132" i="2"/>
  <c r="AM26" i="2"/>
  <c r="AL26" i="2"/>
  <c r="AL163" i="2"/>
  <c r="AM163" i="2"/>
  <c r="AL204" i="2"/>
  <c r="AM204" i="2"/>
  <c r="AM305" i="2"/>
  <c r="AL305" i="2"/>
  <c r="AM260" i="2"/>
  <c r="AL260" i="2"/>
  <c r="AM470" i="2"/>
  <c r="AL470" i="2"/>
  <c r="AM303" i="2"/>
  <c r="AL303" i="2"/>
  <c r="AL471" i="2"/>
  <c r="AM471" i="2"/>
  <c r="AL449" i="2"/>
  <c r="AM449" i="2"/>
  <c r="AM621" i="2"/>
  <c r="AL621" i="2"/>
  <c r="AM637" i="2"/>
  <c r="AL637" i="2"/>
  <c r="AL761" i="2"/>
  <c r="AM761" i="2"/>
  <c r="AM627" i="2"/>
  <c r="AL627" i="2"/>
  <c r="AL644" i="2"/>
  <c r="AM644" i="2"/>
  <c r="AM792" i="2"/>
  <c r="AL792" i="2"/>
  <c r="AM849" i="2"/>
  <c r="AL849" i="2"/>
  <c r="AL787" i="2"/>
  <c r="AM787" i="2"/>
  <c r="AL654" i="2"/>
  <c r="AM654" i="2"/>
  <c r="AM867" i="2"/>
  <c r="AL867" i="2"/>
  <c r="AM942" i="2"/>
  <c r="AL942" i="2"/>
  <c r="AM895" i="2"/>
  <c r="AL895" i="2"/>
  <c r="AL1015" i="2"/>
  <c r="AM1015" i="2"/>
  <c r="AM862" i="2"/>
  <c r="AL862" i="2"/>
  <c r="AM1057" i="2"/>
  <c r="AL1057" i="2"/>
  <c r="AL1171" i="2"/>
  <c r="AM1171" i="2"/>
  <c r="AL1157" i="2"/>
  <c r="AM1157" i="2"/>
  <c r="AM1228" i="2"/>
  <c r="AL1228" i="2"/>
  <c r="AM1124" i="2"/>
  <c r="AL1124" i="2"/>
  <c r="AM1152" i="2"/>
  <c r="AL1152" i="2"/>
  <c r="AM1114" i="2"/>
  <c r="AL1114" i="2"/>
  <c r="AM1200" i="2"/>
  <c r="AL1200" i="2"/>
  <c r="AM1284" i="2"/>
  <c r="AL1284" i="2"/>
  <c r="AL1218" i="2"/>
  <c r="AM1218" i="2"/>
  <c r="AL1307" i="2"/>
  <c r="AM1307" i="2"/>
  <c r="AM1474" i="2"/>
  <c r="AL1474" i="2"/>
  <c r="AL1461" i="2"/>
  <c r="AM1461" i="2"/>
  <c r="AM1384" i="2"/>
  <c r="AL1384" i="2"/>
  <c r="AM1508" i="2"/>
  <c r="AL1508" i="2"/>
  <c r="AM1572" i="2"/>
  <c r="AL1572" i="2"/>
  <c r="AL1567" i="2"/>
  <c r="AM1567" i="2"/>
  <c r="AL1565" i="2"/>
  <c r="AM1565" i="2"/>
  <c r="AL1563" i="2"/>
  <c r="AM1563" i="2"/>
  <c r="AM1620" i="2"/>
  <c r="AL1620" i="2"/>
  <c r="AL1685" i="2"/>
  <c r="AM1685" i="2"/>
  <c r="AL1690" i="2"/>
  <c r="AM1690" i="2"/>
  <c r="AL1721" i="2"/>
  <c r="AM1721" i="2"/>
  <c r="AL1903" i="2"/>
  <c r="AM1903" i="2"/>
  <c r="AM2024" i="2"/>
  <c r="AL2024" i="2"/>
  <c r="AM2102" i="2"/>
  <c r="AL2102" i="2"/>
  <c r="AM2131" i="2"/>
  <c r="AL2131" i="2"/>
  <c r="AL2308" i="2"/>
  <c r="AM2308" i="2"/>
  <c r="AL2255" i="2"/>
  <c r="AM2255" i="2"/>
  <c r="AM2284" i="2"/>
  <c r="AL2284" i="2"/>
  <c r="AM2290" i="2"/>
  <c r="AL2290" i="2"/>
  <c r="AM36" i="2"/>
  <c r="AL36" i="2"/>
  <c r="AM472" i="2"/>
  <c r="AL472" i="2"/>
  <c r="AL736" i="2"/>
  <c r="AM736" i="2"/>
  <c r="AM1268" i="2"/>
  <c r="AL1268" i="2"/>
  <c r="AL2095" i="2"/>
  <c r="AM2095" i="2"/>
  <c r="AM2343" i="2"/>
  <c r="AL2343" i="2"/>
  <c r="AM78" i="2"/>
  <c r="AL78" i="2"/>
  <c r="AL981" i="2"/>
  <c r="AM981" i="2"/>
  <c r="AL1267" i="2"/>
  <c r="AM1267" i="2"/>
  <c r="AL2057" i="2"/>
  <c r="AM2057" i="2"/>
  <c r="AM2189" i="2"/>
  <c r="AL2189" i="2"/>
  <c r="AM345" i="2"/>
  <c r="AL345" i="2"/>
  <c r="AL367" i="2"/>
  <c r="AM367" i="2"/>
  <c r="AM509" i="2"/>
  <c r="AL509" i="2"/>
  <c r="AM503" i="2"/>
  <c r="AL503" i="2"/>
  <c r="AM502" i="2"/>
  <c r="AL502" i="2"/>
  <c r="AM828" i="2"/>
  <c r="AL828" i="2"/>
  <c r="AL650" i="2"/>
  <c r="AM650" i="2"/>
  <c r="AM1212" i="2"/>
  <c r="AL1212" i="2"/>
  <c r="AM1421" i="2"/>
  <c r="AL1421" i="2"/>
  <c r="AM1484" i="2"/>
  <c r="AL1484" i="2"/>
  <c r="AL1822" i="2"/>
  <c r="AM1822" i="2"/>
  <c r="AM2021" i="2"/>
  <c r="AL2021" i="2"/>
  <c r="AM2139" i="2"/>
  <c r="AL2139" i="2"/>
  <c r="AL2125" i="2"/>
  <c r="AM2125" i="2"/>
  <c r="AL2259" i="2"/>
  <c r="AM2259" i="2"/>
  <c r="AM2347" i="2"/>
  <c r="AL2347" i="2"/>
  <c r="AM9" i="2"/>
  <c r="AL9" i="2"/>
  <c r="AL2313" i="2"/>
  <c r="AM2313" i="2"/>
  <c r="AL2307" i="2"/>
  <c r="AM2307" i="2"/>
  <c r="AL1092" i="2"/>
  <c r="AM1092" i="2"/>
  <c r="AL217" i="2"/>
  <c r="AM217" i="2"/>
  <c r="AM80" i="2"/>
  <c r="AL80" i="2"/>
  <c r="AM705" i="2"/>
  <c r="AL705" i="2"/>
  <c r="AM1060" i="2"/>
  <c r="AL1060" i="2"/>
  <c r="AM1320" i="2"/>
  <c r="AL1320" i="2"/>
  <c r="AL1319" i="2"/>
  <c r="AM1319" i="2"/>
  <c r="AM1404" i="2"/>
  <c r="AL1404" i="2"/>
  <c r="AM1747" i="2"/>
  <c r="AL1747" i="2"/>
  <c r="AM2127" i="2"/>
  <c r="AL2127" i="2"/>
  <c r="AM2180" i="2"/>
  <c r="AL2180" i="2"/>
  <c r="AM54" i="2"/>
  <c r="AL54" i="2"/>
  <c r="AM936" i="2"/>
  <c r="AL936" i="2"/>
  <c r="AM1884" i="2"/>
  <c r="AL1884" i="2"/>
  <c r="AM1809" i="2"/>
  <c r="AL1809" i="2"/>
  <c r="AM1795" i="2"/>
  <c r="AL1795" i="2"/>
  <c r="AM1843" i="2"/>
  <c r="AL1843" i="2"/>
  <c r="AM1738" i="2"/>
  <c r="AL1738" i="2"/>
  <c r="AM1742" i="2"/>
  <c r="AL1742" i="2"/>
  <c r="AM1496" i="2"/>
  <c r="AL1496" i="2"/>
  <c r="AL1830" i="2"/>
  <c r="AM1830" i="2"/>
  <c r="AM1794" i="2"/>
  <c r="AL1794" i="2"/>
  <c r="AL1741" i="2"/>
  <c r="AM1741" i="2"/>
  <c r="AM1507" i="2"/>
  <c r="AL1507" i="2"/>
  <c r="AM1520" i="2"/>
  <c r="AL1520" i="2"/>
  <c r="AM1827" i="2"/>
  <c r="AL1827" i="2"/>
  <c r="AM1904" i="2"/>
  <c r="AL1904" i="2"/>
  <c r="AM1492" i="2"/>
  <c r="AL1492" i="2"/>
  <c r="AM1123" i="2"/>
  <c r="AL1123" i="2"/>
  <c r="AM2028" i="2"/>
  <c r="AL2028" i="2"/>
  <c r="AL2229" i="2"/>
  <c r="AM2229" i="2"/>
  <c r="AM812" i="2"/>
  <c r="AL812" i="2"/>
  <c r="AM790" i="2"/>
  <c r="AL790" i="2"/>
  <c r="AM1162" i="2"/>
  <c r="AL1162" i="2"/>
  <c r="AM1433" i="2"/>
  <c r="AL1433" i="2"/>
  <c r="AM1616" i="2"/>
  <c r="AL1616" i="2"/>
  <c r="AM1523" i="2"/>
  <c r="AL1523" i="2"/>
  <c r="AM564" i="2"/>
  <c r="AL564" i="2"/>
  <c r="AL642" i="2"/>
  <c r="AM642" i="2"/>
  <c r="AM1623" i="2"/>
  <c r="AL1623" i="2"/>
  <c r="AM1436" i="2"/>
  <c r="AL1436" i="2"/>
  <c r="AL951" i="2"/>
  <c r="AM951" i="2"/>
  <c r="AM536" i="2"/>
  <c r="AL536" i="2"/>
  <c r="AM1127" i="2"/>
  <c r="AL1127" i="2"/>
  <c r="AM750" i="2"/>
  <c r="AL750" i="2"/>
  <c r="AM2160" i="2"/>
  <c r="AL2160" i="2"/>
  <c r="AM532" i="2"/>
  <c r="AL532" i="2"/>
  <c r="AL933" i="2"/>
  <c r="AM933" i="2"/>
  <c r="AL1626" i="2"/>
  <c r="AM1626" i="2"/>
  <c r="AL2109" i="2"/>
  <c r="AM2109" i="2"/>
  <c r="AM513" i="2"/>
  <c r="AL513" i="2"/>
  <c r="AM1349" i="2"/>
  <c r="AL1349" i="2"/>
  <c r="AM265" i="2"/>
  <c r="AL265" i="2"/>
  <c r="AM512" i="2"/>
  <c r="AL512" i="2"/>
  <c r="AL373" i="2"/>
  <c r="AM373" i="2"/>
  <c r="AM693" i="2"/>
  <c r="AL693" i="2"/>
  <c r="AL694" i="2"/>
  <c r="AM694" i="2"/>
  <c r="AL2277" i="2"/>
  <c r="AM2277" i="2"/>
  <c r="AL149" i="2"/>
  <c r="AM149" i="2"/>
  <c r="AM1242" i="2"/>
  <c r="AL1242" i="2"/>
  <c r="AM1399" i="2"/>
  <c r="AL1399" i="2"/>
  <c r="AL1257" i="2"/>
  <c r="AM1257" i="2"/>
  <c r="AM800" i="2"/>
  <c r="AL800" i="2"/>
  <c r="AL1761" i="2"/>
  <c r="AM1761" i="2"/>
  <c r="AM297" i="2"/>
  <c r="AL297" i="2"/>
  <c r="AM517" i="2"/>
  <c r="AL517" i="2"/>
  <c r="AM964" i="2"/>
  <c r="AL964" i="2"/>
  <c r="AL1394" i="2"/>
  <c r="AM1394" i="2"/>
  <c r="AL1863" i="2"/>
  <c r="AM1863" i="2"/>
  <c r="AL1826" i="2"/>
  <c r="AM1826" i="2"/>
  <c r="AL1836" i="2"/>
  <c r="AM1836" i="2"/>
  <c r="AL1895" i="2"/>
  <c r="AM1895" i="2"/>
  <c r="AL1989" i="2"/>
  <c r="AM1989" i="2"/>
  <c r="AM1988" i="2"/>
  <c r="AL1988" i="2"/>
  <c r="AM1975" i="2"/>
  <c r="AL1975" i="2"/>
  <c r="AM2223" i="2"/>
  <c r="AL2223" i="2"/>
  <c r="AM252" i="2"/>
  <c r="AL252" i="2"/>
  <c r="AM1385" i="2"/>
  <c r="AL1385" i="2"/>
  <c r="AL1804" i="2"/>
  <c r="AM1804" i="2"/>
  <c r="AL1797" i="2"/>
  <c r="AM1797" i="2"/>
  <c r="AL1820" i="2"/>
  <c r="AM1820" i="2"/>
  <c r="AL1875" i="2"/>
  <c r="AM1875" i="2"/>
  <c r="AM1898" i="2"/>
  <c r="AL1898" i="2"/>
  <c r="AM1918" i="2"/>
  <c r="AL1918" i="2"/>
  <c r="AL1909" i="2"/>
  <c r="AM1909" i="2"/>
  <c r="AL1991" i="2"/>
  <c r="AM1991" i="2"/>
  <c r="AM2005" i="2"/>
  <c r="AL2005" i="2"/>
  <c r="AL1962" i="2"/>
  <c r="AM1962" i="2"/>
  <c r="AL2239" i="2"/>
  <c r="AM2239" i="2"/>
  <c r="AM246" i="2"/>
  <c r="AL246" i="2"/>
  <c r="AL640" i="2"/>
  <c r="AM640" i="2"/>
  <c r="AM344" i="2"/>
  <c r="AL344" i="2"/>
  <c r="AL1675" i="2"/>
  <c r="AM1675" i="2"/>
  <c r="AL1703" i="2"/>
  <c r="AM1703" i="2"/>
  <c r="AM601" i="2"/>
  <c r="AL601" i="2"/>
  <c r="AM730" i="2"/>
  <c r="AL730" i="2"/>
  <c r="AL815" i="2"/>
  <c r="AM815" i="2"/>
  <c r="AM1172" i="2"/>
  <c r="AL1172" i="2"/>
  <c r="AL1489" i="2"/>
  <c r="AM1489" i="2"/>
  <c r="AL1689" i="2"/>
  <c r="AM1689" i="2"/>
  <c r="AM1870" i="2"/>
  <c r="AL1870" i="2"/>
  <c r="AL2089" i="2"/>
  <c r="AM2089" i="2"/>
  <c r="AL393" i="2"/>
  <c r="AM393" i="2"/>
  <c r="AM384" i="2"/>
  <c r="AL384" i="2"/>
  <c r="AM1087" i="2"/>
  <c r="AL1087" i="2"/>
  <c r="AM1119" i="2"/>
  <c r="AL1119" i="2"/>
  <c r="AL1610" i="2"/>
  <c r="AM1610" i="2"/>
  <c r="AL162" i="2"/>
  <c r="AM162" i="2"/>
  <c r="AL1301" i="2"/>
  <c r="AM1301" i="2"/>
  <c r="AM2254" i="2"/>
  <c r="AL2254" i="2"/>
  <c r="AL1973" i="2"/>
  <c r="AM1973" i="2"/>
  <c r="AM784" i="2"/>
  <c r="AL784" i="2"/>
  <c r="AL2214" i="2"/>
  <c r="AM2214" i="2"/>
  <c r="AM306" i="2"/>
  <c r="AL306" i="2"/>
  <c r="AL228" i="2"/>
  <c r="AM228" i="2"/>
  <c r="AM511" i="2"/>
  <c r="AL511" i="2"/>
  <c r="AM1222" i="2"/>
  <c r="AL1222" i="2"/>
  <c r="AM2359" i="2"/>
  <c r="AL2359" i="2"/>
  <c r="AL1042" i="2"/>
  <c r="AM1042" i="2"/>
  <c r="AL459" i="2"/>
  <c r="AM459" i="2"/>
  <c r="AM319" i="2"/>
  <c r="AL319" i="2"/>
  <c r="AM655" i="2"/>
  <c r="AL655" i="2"/>
  <c r="AM515" i="2"/>
  <c r="AL515" i="2"/>
  <c r="AL731" i="2"/>
  <c r="AM731" i="2"/>
  <c r="AM1298" i="2"/>
  <c r="AL1298" i="2"/>
  <c r="AL2247" i="2"/>
  <c r="AM2247" i="2"/>
  <c r="AL219" i="2"/>
  <c r="AM219" i="2"/>
  <c r="AM333" i="2"/>
  <c r="AL333" i="2"/>
  <c r="AM242" i="2"/>
  <c r="AL242" i="2"/>
  <c r="AL1043" i="2"/>
  <c r="AM1043" i="2"/>
  <c r="AM1401" i="2"/>
  <c r="AL1401" i="2"/>
  <c r="AM1343" i="2"/>
  <c r="AL1343" i="2"/>
  <c r="AL1313" i="2"/>
  <c r="AM1313" i="2"/>
  <c r="AM1342" i="2"/>
  <c r="AL1342" i="2"/>
  <c r="AM1340" i="2"/>
  <c r="AL1340" i="2"/>
  <c r="AM1408" i="2"/>
  <c r="AL1408" i="2"/>
  <c r="AL1606" i="2"/>
  <c r="AM1606" i="2"/>
  <c r="AL1957" i="2"/>
  <c r="AM1957" i="2"/>
  <c r="AM2167" i="2"/>
  <c r="AL2167" i="2"/>
  <c r="AL2178" i="2"/>
  <c r="AM2178" i="2"/>
  <c r="AM752" i="2"/>
  <c r="AL752" i="2"/>
  <c r="AL2235" i="2"/>
  <c r="AM2235" i="2"/>
  <c r="AM1217" i="2"/>
  <c r="AL1217" i="2"/>
  <c r="AM1202" i="2"/>
  <c r="AL1202" i="2"/>
  <c r="AM59" i="2"/>
  <c r="AL59" i="2"/>
  <c r="AM75" i="2"/>
  <c r="AL75" i="2"/>
  <c r="AM112" i="2"/>
  <c r="AL112" i="2"/>
  <c r="AM585" i="2"/>
  <c r="AL585" i="2"/>
  <c r="AM834" i="2"/>
  <c r="AL834" i="2"/>
  <c r="AL658" i="2"/>
  <c r="AM658" i="2"/>
  <c r="AM907" i="2"/>
  <c r="AL907" i="2"/>
  <c r="AM917" i="2"/>
  <c r="AL917" i="2"/>
  <c r="AL1575" i="2"/>
  <c r="AM1575" i="2"/>
  <c r="AL2212" i="2"/>
  <c r="AM2212" i="2"/>
  <c r="AL2331" i="2"/>
  <c r="AM2331" i="2"/>
  <c r="AL465" i="2"/>
  <c r="AM465" i="2"/>
  <c r="AM1941" i="2"/>
  <c r="AL1941" i="2"/>
  <c r="AM2361" i="2"/>
  <c r="AL2361" i="2"/>
  <c r="AM23" i="2"/>
  <c r="AL23" i="2"/>
  <c r="AL103" i="2"/>
  <c r="AM103" i="2"/>
  <c r="AL371" i="2"/>
  <c r="AM371" i="2"/>
  <c r="AM286" i="2"/>
  <c r="AL286" i="2"/>
  <c r="AM506" i="2"/>
  <c r="AL506" i="2"/>
  <c r="AL989" i="2"/>
  <c r="AM989" i="2"/>
  <c r="AM998" i="2"/>
  <c r="AL998" i="2"/>
  <c r="AM1286" i="2"/>
  <c r="AL1286" i="2"/>
  <c r="AL1431" i="2"/>
  <c r="AM1431" i="2"/>
  <c r="AM1530" i="2"/>
  <c r="AL1530" i="2"/>
  <c r="AM1910" i="2"/>
  <c r="AL1910" i="2"/>
  <c r="AM2051" i="2"/>
  <c r="AL2051" i="2"/>
  <c r="AM2356" i="2"/>
  <c r="AL2356" i="2"/>
  <c r="AM134" i="2"/>
  <c r="AL134" i="2"/>
  <c r="AL174" i="2"/>
  <c r="AM174" i="2"/>
  <c r="AM30" i="2"/>
  <c r="AL30" i="2"/>
  <c r="AL171" i="2"/>
  <c r="AM171" i="2"/>
  <c r="AM49" i="2"/>
  <c r="AL49" i="2"/>
  <c r="AM325" i="2"/>
  <c r="AL325" i="2"/>
  <c r="AM304" i="2"/>
  <c r="AL304" i="2"/>
  <c r="AM473" i="2"/>
  <c r="AL473" i="2"/>
  <c r="AM339" i="2"/>
  <c r="AL339" i="2"/>
  <c r="AL226" i="2"/>
  <c r="AM226" i="2"/>
  <c r="AM489" i="2"/>
  <c r="AL489" i="2"/>
  <c r="AM623" i="2"/>
  <c r="AL623" i="2"/>
  <c r="AL648" i="2"/>
  <c r="AM648" i="2"/>
  <c r="AM762" i="2"/>
  <c r="AL762" i="2"/>
  <c r="AM635" i="2"/>
  <c r="AL635" i="2"/>
  <c r="AL657" i="2"/>
  <c r="AM657" i="2"/>
  <c r="AM794" i="2"/>
  <c r="AL794" i="2"/>
  <c r="AM875" i="2"/>
  <c r="AL875" i="2"/>
  <c r="AL799" i="2"/>
  <c r="AM799" i="2"/>
  <c r="AL670" i="2"/>
  <c r="AM670" i="2"/>
  <c r="AM879" i="2"/>
  <c r="AL879" i="2"/>
  <c r="AL1021" i="2"/>
  <c r="AM1021" i="2"/>
  <c r="AM899" i="2"/>
  <c r="AL899" i="2"/>
  <c r="AL1017" i="2"/>
  <c r="AM1017" i="2"/>
  <c r="AM866" i="2"/>
  <c r="AL866" i="2"/>
  <c r="AM925" i="2"/>
  <c r="AL925" i="2"/>
  <c r="AM1195" i="2"/>
  <c r="AL1195" i="2"/>
  <c r="AL1163" i="2"/>
  <c r="AM1163" i="2"/>
  <c r="AL1141" i="2"/>
  <c r="AM1141" i="2"/>
  <c r="AM1138" i="2"/>
  <c r="AL1138" i="2"/>
  <c r="AM1158" i="2"/>
  <c r="AL1158" i="2"/>
  <c r="AM1130" i="2"/>
  <c r="AL1130" i="2"/>
  <c r="AM1216" i="2"/>
  <c r="AL1216" i="2"/>
  <c r="AM1296" i="2"/>
  <c r="AL1296" i="2"/>
  <c r="AL1259" i="2"/>
  <c r="AM1259" i="2"/>
  <c r="AM1434" i="2"/>
  <c r="AL1434" i="2"/>
  <c r="AM1350" i="2"/>
  <c r="AL1350" i="2"/>
  <c r="AL1463" i="2"/>
  <c r="AM1463" i="2"/>
  <c r="AM1412" i="2"/>
  <c r="AL1412" i="2"/>
  <c r="AM1536" i="2"/>
  <c r="AL1536" i="2"/>
  <c r="AM1580" i="2"/>
  <c r="AL1580" i="2"/>
  <c r="AL1562" i="2"/>
  <c r="AM1562" i="2"/>
  <c r="AL1573" i="2"/>
  <c r="AM1573" i="2"/>
  <c r="AL1571" i="2"/>
  <c r="AM1571" i="2"/>
  <c r="AL1684" i="2"/>
  <c r="AM1684" i="2"/>
  <c r="AL1697" i="2"/>
  <c r="AM1697" i="2"/>
  <c r="AM1724" i="2"/>
  <c r="AL1724" i="2"/>
  <c r="AL1729" i="2"/>
  <c r="AM1729" i="2"/>
  <c r="AL1907" i="2"/>
  <c r="AM1907" i="2"/>
  <c r="AM2032" i="2"/>
  <c r="AL2032" i="2"/>
  <c r="AM2084" i="2"/>
  <c r="AL2084" i="2"/>
  <c r="AM2185" i="2"/>
  <c r="AL2185" i="2"/>
  <c r="AM2175" i="2"/>
  <c r="AL2175" i="2"/>
  <c r="AL2261" i="2"/>
  <c r="AM2261" i="2"/>
  <c r="AL2332" i="2"/>
  <c r="AM2332" i="2"/>
  <c r="AM2377" i="2"/>
  <c r="AL2377" i="2"/>
  <c r="AM257" i="2"/>
  <c r="AL257" i="2"/>
  <c r="AM629" i="2"/>
  <c r="AL629" i="2"/>
  <c r="AM733" i="2"/>
  <c r="AL733" i="2"/>
  <c r="AL1261" i="2"/>
  <c r="AM1261" i="2"/>
  <c r="AL2093" i="2"/>
  <c r="AM2093" i="2"/>
  <c r="AL2335" i="2"/>
  <c r="AM2335" i="2"/>
  <c r="AM90" i="2"/>
  <c r="AL90" i="2"/>
  <c r="AL991" i="2"/>
  <c r="AM991" i="2"/>
  <c r="AM1448" i="2"/>
  <c r="AL1448" i="2"/>
  <c r="AM16" i="2"/>
  <c r="AL16" i="2"/>
  <c r="AM15" i="2"/>
  <c r="AL15" i="2"/>
  <c r="AM376" i="2"/>
  <c r="AL376" i="2"/>
  <c r="AL375" i="2"/>
  <c r="AM375" i="2"/>
  <c r="AM557" i="2"/>
  <c r="AL557" i="2"/>
  <c r="AM535" i="2"/>
  <c r="AL535" i="2"/>
  <c r="AM546" i="2"/>
  <c r="AL546" i="2"/>
  <c r="AL692" i="2"/>
  <c r="AM692" i="2"/>
  <c r="AM1075" i="2"/>
  <c r="AL1075" i="2"/>
  <c r="AM1234" i="2"/>
  <c r="AL1234" i="2"/>
  <c r="AL1245" i="2"/>
  <c r="AM1245" i="2"/>
  <c r="AM1420" i="2"/>
  <c r="AL1420" i="2"/>
  <c r="AM1864" i="2"/>
  <c r="AL1864" i="2"/>
  <c r="AL2100" i="2"/>
  <c r="AM2100" i="2"/>
  <c r="AM2143" i="2"/>
  <c r="AL2143" i="2"/>
  <c r="AL2137" i="2"/>
  <c r="AM2137" i="2"/>
  <c r="AL2262" i="2"/>
  <c r="AM2262" i="2"/>
  <c r="AM2350" i="2"/>
  <c r="AL2350" i="2"/>
  <c r="AL99" i="2"/>
  <c r="AM99" i="2"/>
  <c r="AL180" i="2"/>
  <c r="AM180" i="2"/>
  <c r="AL2321" i="2"/>
  <c r="AM2321" i="2"/>
  <c r="AL2311" i="2"/>
  <c r="AM2311" i="2"/>
  <c r="AM1553" i="2"/>
  <c r="AL1553" i="2"/>
  <c r="AM142" i="2"/>
  <c r="AL142" i="2"/>
  <c r="AM88" i="2"/>
  <c r="AL88" i="2"/>
  <c r="AM714" i="2"/>
  <c r="AL714" i="2"/>
  <c r="AM1215" i="2"/>
  <c r="AL1215" i="2"/>
  <c r="AM1335" i="2"/>
  <c r="AL1335" i="2"/>
  <c r="AL1321" i="2"/>
  <c r="AM1321" i="2"/>
  <c r="AM1604" i="2"/>
  <c r="AL1604" i="2"/>
  <c r="AL1783" i="2"/>
  <c r="AM1783" i="2"/>
  <c r="AM2169" i="2"/>
  <c r="AL2169" i="2"/>
  <c r="AM69" i="2"/>
  <c r="AL69" i="2"/>
  <c r="AM954" i="2"/>
  <c r="AL954" i="2"/>
  <c r="AM2155" i="2"/>
  <c r="AL2155" i="2"/>
  <c r="AL1566" i="2"/>
  <c r="AM1566" i="2"/>
  <c r="AM1517" i="2"/>
  <c r="AL1517" i="2"/>
  <c r="AL1437" i="2"/>
  <c r="AM1437" i="2"/>
  <c r="AM1511" i="2"/>
  <c r="AL1511" i="2"/>
  <c r="AM1380" i="2"/>
  <c r="AL1380" i="2"/>
  <c r="AL1295" i="2"/>
  <c r="AM1295" i="2"/>
  <c r="AM1829" i="2"/>
  <c r="AL1829" i="2"/>
  <c r="AM1933" i="2"/>
  <c r="AL1933" i="2"/>
  <c r="AM1764" i="2"/>
  <c r="AL1764" i="2"/>
  <c r="AM1122" i="2"/>
  <c r="AL1122" i="2"/>
  <c r="AM864" i="2"/>
  <c r="AL864" i="2"/>
  <c r="AM729" i="2"/>
  <c r="AL729" i="2"/>
  <c r="AM816" i="2"/>
  <c r="AL816" i="2"/>
  <c r="AM818" i="2"/>
  <c r="AL818" i="2"/>
  <c r="AM683" i="2"/>
  <c r="AL683" i="2"/>
  <c r="AM1516" i="2"/>
  <c r="AL1516" i="2"/>
  <c r="AM1494" i="2"/>
  <c r="AL1494" i="2"/>
  <c r="AL959" i="2"/>
  <c r="AM959" i="2"/>
  <c r="AM516" i="2"/>
  <c r="AL516" i="2"/>
  <c r="AM1631" i="2"/>
  <c r="AL1631" i="2"/>
  <c r="AL739" i="2"/>
  <c r="AM739" i="2"/>
  <c r="AM1640" i="2"/>
  <c r="AL1640" i="2"/>
  <c r="AL1688" i="2"/>
  <c r="AM1688" i="2"/>
  <c r="AL612" i="2"/>
  <c r="AM612" i="2"/>
  <c r="AL674" i="2"/>
  <c r="AM674" i="2"/>
  <c r="AM1647" i="2"/>
  <c r="AL1647" i="2"/>
  <c r="AM2375" i="2"/>
  <c r="AL2375" i="2"/>
  <c r="AM1418" i="2"/>
  <c r="AL1418" i="2"/>
  <c r="AL608" i="2"/>
  <c r="AM608" i="2"/>
  <c r="AL2083" i="2"/>
  <c r="AM2083" i="2"/>
  <c r="AL407" i="2"/>
  <c r="AM407" i="2"/>
  <c r="AM893" i="2"/>
  <c r="AL893" i="2"/>
  <c r="AM422" i="2"/>
  <c r="AL422" i="2"/>
  <c r="AM2126" i="2"/>
  <c r="AL2126" i="2"/>
  <c r="AM450" i="2"/>
  <c r="AL450" i="2"/>
  <c r="AL453" i="2"/>
  <c r="AM453" i="2"/>
  <c r="AL405" i="2"/>
  <c r="AM405" i="2"/>
  <c r="AM1099" i="2"/>
  <c r="AL1099" i="2"/>
  <c r="AM902" i="2"/>
  <c r="AL902" i="2"/>
  <c r="AL1634" i="2"/>
  <c r="AM1634" i="2"/>
  <c r="AL457" i="2"/>
  <c r="AM457" i="2"/>
  <c r="AL484" i="2"/>
  <c r="AM484" i="2"/>
  <c r="AL1652" i="2"/>
  <c r="AM1652" i="2"/>
  <c r="AM1067" i="2"/>
  <c r="AL1067" i="2"/>
  <c r="AM526" i="2"/>
  <c r="AL526" i="2"/>
  <c r="AL389" i="2"/>
  <c r="AM389" i="2"/>
  <c r="AM701" i="2"/>
  <c r="AL701" i="2"/>
  <c r="AL698" i="2"/>
  <c r="AM698" i="2"/>
  <c r="AM275" i="2"/>
  <c r="AL275" i="2"/>
  <c r="AM1248" i="2"/>
  <c r="AL1248" i="2"/>
  <c r="AM1405" i="2"/>
  <c r="AL1405" i="2"/>
  <c r="AM273" i="2"/>
  <c r="AL273" i="2"/>
  <c r="AL791" i="2"/>
  <c r="AM791" i="2"/>
  <c r="AL1773" i="2"/>
  <c r="AM1773" i="2"/>
  <c r="AM329" i="2"/>
  <c r="AL329" i="2"/>
  <c r="AM533" i="2"/>
  <c r="AL533" i="2"/>
  <c r="AM966" i="2"/>
  <c r="AL966" i="2"/>
  <c r="AL1406" i="2"/>
  <c r="AM1406" i="2"/>
  <c r="AL1881" i="2"/>
  <c r="AM1881" i="2"/>
  <c r="AL1828" i="2"/>
  <c r="AM1828" i="2"/>
  <c r="AL1853" i="2"/>
  <c r="AM1853" i="2"/>
  <c r="AL1913" i="2"/>
  <c r="AM1913" i="2"/>
  <c r="AL1945" i="2"/>
  <c r="AM1945" i="2"/>
  <c r="AM1996" i="2"/>
  <c r="AL1996" i="2"/>
  <c r="AM2037" i="2"/>
  <c r="AL2037" i="2"/>
  <c r="AM390" i="2"/>
  <c r="AL390" i="2"/>
  <c r="AL1281" i="2"/>
  <c r="AM1281" i="2"/>
  <c r="AM263" i="2"/>
  <c r="AL263" i="2"/>
  <c r="AL1806" i="2"/>
  <c r="AM1806" i="2"/>
  <c r="AL1781" i="2"/>
  <c r="AM1781" i="2"/>
  <c r="AL1796" i="2"/>
  <c r="AM1796" i="2"/>
  <c r="AM1855" i="2"/>
  <c r="AL1855" i="2"/>
  <c r="AM1817" i="2"/>
  <c r="AL1817" i="2"/>
  <c r="AM1927" i="2"/>
  <c r="AL1927" i="2"/>
  <c r="AL1915" i="2"/>
  <c r="AM1915" i="2"/>
  <c r="AL1993" i="2"/>
  <c r="AM1993" i="2"/>
  <c r="AM1968" i="2"/>
  <c r="AL1968" i="2"/>
  <c r="AL1970" i="2"/>
  <c r="AM1970" i="2"/>
  <c r="AL1153" i="2"/>
  <c r="AM1153" i="2"/>
  <c r="AM661" i="2"/>
  <c r="AL661" i="2"/>
  <c r="AM343" i="2"/>
  <c r="AL343" i="2"/>
  <c r="AL2079" i="2"/>
  <c r="AM2079" i="2"/>
  <c r="AL2075" i="2"/>
  <c r="AM2075" i="2"/>
  <c r="AM607" i="2"/>
  <c r="AL607" i="2"/>
  <c r="AM510" i="2"/>
  <c r="AL510" i="2"/>
  <c r="AM865" i="2"/>
  <c r="AL865" i="2"/>
  <c r="AL1176" i="2"/>
  <c r="AM1176" i="2"/>
  <c r="AM1356" i="2"/>
  <c r="AL1356" i="2"/>
  <c r="AL1715" i="2"/>
  <c r="AM1715" i="2"/>
  <c r="AM1964" i="2"/>
  <c r="AL1964" i="2"/>
  <c r="AM2060" i="2"/>
  <c r="AL2060" i="2"/>
  <c r="AL403" i="2"/>
  <c r="AM403" i="2"/>
  <c r="AM282" i="2"/>
  <c r="AL282" i="2"/>
  <c r="AM982" i="2"/>
  <c r="AL982" i="2"/>
  <c r="AL1046" i="2"/>
  <c r="AM1046" i="2"/>
  <c r="AM1739" i="2"/>
  <c r="AL1739" i="2"/>
  <c r="AL153" i="2"/>
  <c r="AM153" i="2"/>
  <c r="AL1475" i="2"/>
  <c r="AM1475" i="2"/>
  <c r="AL2087" i="2"/>
  <c r="AM2087" i="2"/>
  <c r="AL724" i="2"/>
  <c r="AM724" i="2"/>
  <c r="AM308" i="2"/>
  <c r="AL308" i="2"/>
  <c r="AM1779" i="2"/>
  <c r="AL1779" i="2"/>
  <c r="AM438" i="2"/>
  <c r="AL438" i="2"/>
  <c r="AM446" i="2"/>
  <c r="AL446" i="2"/>
  <c r="AL594" i="2"/>
  <c r="AM594" i="2"/>
  <c r="AL1299" i="2"/>
  <c r="AM1299" i="2"/>
  <c r="AM2371" i="2"/>
  <c r="AL2371" i="2"/>
  <c r="AM1065" i="2"/>
  <c r="AL1065" i="2"/>
  <c r="AM277" i="2"/>
  <c r="AL277" i="2"/>
  <c r="AM323" i="2"/>
  <c r="AL323" i="2"/>
  <c r="AL572" i="2"/>
  <c r="AM572" i="2"/>
  <c r="AM527" i="2"/>
  <c r="AL527" i="2"/>
  <c r="AL728" i="2"/>
  <c r="AM728" i="2"/>
  <c r="AL1427" i="2"/>
  <c r="AM1427" i="2"/>
  <c r="AL2207" i="2"/>
  <c r="AM2207" i="2"/>
  <c r="AM85" i="2"/>
  <c r="AL85" i="2"/>
  <c r="AM337" i="2"/>
  <c r="AL337" i="2"/>
  <c r="AM330" i="2"/>
  <c r="AL330" i="2"/>
  <c r="AL1025" i="2"/>
  <c r="AM1025" i="2"/>
  <c r="AM1310" i="2"/>
  <c r="AL1310" i="2"/>
  <c r="AM1347" i="2"/>
  <c r="AL1347" i="2"/>
  <c r="AL1315" i="2"/>
  <c r="AM1315" i="2"/>
  <c r="AM1354" i="2"/>
  <c r="AL1354" i="2"/>
  <c r="AM1344" i="2"/>
  <c r="AL1344" i="2"/>
  <c r="AM1613" i="2"/>
  <c r="AL1613" i="2"/>
  <c r="AL1642" i="2"/>
  <c r="AM1642" i="2"/>
  <c r="AM1959" i="2"/>
  <c r="AL1959" i="2"/>
  <c r="AM2173" i="2"/>
  <c r="AL2173" i="2"/>
  <c r="AL2202" i="2"/>
  <c r="AM2202" i="2"/>
  <c r="AL793" i="2"/>
  <c r="AM793" i="2"/>
  <c r="AM2292" i="2"/>
  <c r="AL2292" i="2"/>
  <c r="AM1207" i="2"/>
  <c r="AL1207" i="2"/>
  <c r="AM1206" i="2"/>
  <c r="AL1206" i="2"/>
  <c r="AM73" i="2"/>
  <c r="AL73" i="2"/>
  <c r="AM109" i="2"/>
  <c r="AL109" i="2"/>
  <c r="AM79" i="2"/>
  <c r="AL79" i="2"/>
  <c r="AM496" i="2"/>
  <c r="AL496" i="2"/>
  <c r="AL943" i="2"/>
  <c r="AM943" i="2"/>
  <c r="AL892" i="2"/>
  <c r="AM892" i="2"/>
  <c r="AM911" i="2"/>
  <c r="AL911" i="2"/>
  <c r="AM921" i="2"/>
  <c r="AL921" i="2"/>
  <c r="AM1518" i="2"/>
  <c r="AL1518" i="2"/>
  <c r="AL2257" i="2"/>
  <c r="AM2257" i="2"/>
  <c r="AM65" i="2"/>
  <c r="AL65" i="2"/>
  <c r="AL652" i="2"/>
  <c r="AM652" i="2"/>
  <c r="AM1942" i="2"/>
  <c r="AL1942" i="2"/>
  <c r="AM770" i="2"/>
  <c r="AL770" i="2"/>
  <c r="AM11" i="2"/>
  <c r="AL11" i="2"/>
  <c r="AL463" i="2"/>
  <c r="AM463" i="2"/>
  <c r="AM647" i="2"/>
  <c r="AL647" i="2"/>
  <c r="AL779" i="2"/>
  <c r="AM779" i="2"/>
  <c r="AL997" i="2"/>
  <c r="AM997" i="2"/>
  <c r="AM1002" i="2"/>
  <c r="AL1002" i="2"/>
  <c r="AM1294" i="2"/>
  <c r="AL1294" i="2"/>
  <c r="AL1443" i="2"/>
  <c r="AM1443" i="2"/>
  <c r="AM1533" i="2"/>
  <c r="AL1533" i="2"/>
  <c r="AM1920" i="2"/>
  <c r="AL1920" i="2"/>
  <c r="AM2072" i="2"/>
  <c r="AL2072" i="2"/>
  <c r="AM21" i="2"/>
  <c r="AL21" i="2"/>
  <c r="AM150" i="2"/>
  <c r="AL150" i="2"/>
  <c r="AL178" i="2"/>
  <c r="AM178" i="2"/>
  <c r="AL50" i="2"/>
  <c r="AM50" i="2"/>
  <c r="AM231" i="2"/>
  <c r="AL231" i="2"/>
  <c r="AM4" i="2"/>
  <c r="AL4" i="2"/>
  <c r="AL437" i="2"/>
  <c r="AM437" i="2"/>
  <c r="AM324" i="2"/>
  <c r="AL324" i="2"/>
  <c r="AM235" i="2"/>
  <c r="AL235" i="2"/>
  <c r="AL381" i="2"/>
  <c r="AM381" i="2"/>
  <c r="AL230" i="2"/>
  <c r="AM230" i="2"/>
  <c r="AM529" i="2"/>
  <c r="AL529" i="2"/>
  <c r="AM663" i="2"/>
  <c r="AL663" i="2"/>
  <c r="AM653" i="2"/>
  <c r="AL653" i="2"/>
  <c r="AM722" i="2"/>
  <c r="AL722" i="2"/>
  <c r="AM651" i="2"/>
  <c r="AL651" i="2"/>
  <c r="AM669" i="2"/>
  <c r="AL669" i="2"/>
  <c r="AM796" i="2"/>
  <c r="AL796" i="2"/>
  <c r="AM857" i="2"/>
  <c r="AL857" i="2"/>
  <c r="AL813" i="2"/>
  <c r="AM813" i="2"/>
  <c r="AL682" i="2"/>
  <c r="AM682" i="2"/>
  <c r="AM1091" i="2"/>
  <c r="AL1091" i="2"/>
  <c r="AM1095" i="2"/>
  <c r="AL1095" i="2"/>
  <c r="AM919" i="2"/>
  <c r="AL919" i="2"/>
  <c r="AL1022" i="2"/>
  <c r="AM1022" i="2"/>
  <c r="AM870" i="2"/>
  <c r="AL870" i="2"/>
  <c r="AM932" i="2"/>
  <c r="AL932" i="2"/>
  <c r="AM1203" i="2"/>
  <c r="AL1203" i="2"/>
  <c r="AL1165" i="2"/>
  <c r="AM1165" i="2"/>
  <c r="AM1189" i="2"/>
  <c r="AL1189" i="2"/>
  <c r="AM1146" i="2"/>
  <c r="AL1146" i="2"/>
  <c r="AM1179" i="2"/>
  <c r="AL1179" i="2"/>
  <c r="AL1229" i="2"/>
  <c r="AM1229" i="2"/>
  <c r="AM1429" i="2"/>
  <c r="AL1429" i="2"/>
  <c r="AM1300" i="2"/>
  <c r="AL1300" i="2"/>
  <c r="AL1263" i="2"/>
  <c r="AM1263" i="2"/>
  <c r="AM1438" i="2"/>
  <c r="AL1438" i="2"/>
  <c r="AM1410" i="2"/>
  <c r="AL1410" i="2"/>
  <c r="AL1469" i="2"/>
  <c r="AM1469" i="2"/>
  <c r="AM1432" i="2"/>
  <c r="AL1432" i="2"/>
  <c r="AM1544" i="2"/>
  <c r="AL1544" i="2"/>
  <c r="AM1535" i="2"/>
  <c r="AL1535" i="2"/>
  <c r="AL1570" i="2"/>
  <c r="AM1570" i="2"/>
  <c r="AL1549" i="2"/>
  <c r="AM1549" i="2"/>
  <c r="AM1587" i="2"/>
  <c r="AL1587" i="2"/>
  <c r="AL1692" i="2"/>
  <c r="AM1692" i="2"/>
  <c r="AL1705" i="2"/>
  <c r="AM1705" i="2"/>
  <c r="AM1728" i="2"/>
  <c r="AL1728" i="2"/>
  <c r="AL1745" i="2"/>
  <c r="AM1745" i="2"/>
  <c r="AM2025" i="2"/>
  <c r="AL2025" i="2"/>
  <c r="AL2053" i="2"/>
  <c r="AM2053" i="2"/>
  <c r="AM2128" i="2"/>
  <c r="AL2128" i="2"/>
  <c r="AM2110" i="2"/>
  <c r="AL2110" i="2"/>
  <c r="AM2194" i="2"/>
  <c r="AL2194" i="2"/>
  <c r="AM2242" i="2"/>
  <c r="AL2242" i="2"/>
  <c r="AM2275" i="2"/>
  <c r="AL2275" i="2"/>
  <c r="AM2372" i="2"/>
  <c r="AL2372" i="2"/>
  <c r="AM478" i="2"/>
  <c r="AL478" i="2"/>
  <c r="AM742" i="2"/>
  <c r="AL742" i="2"/>
  <c r="AL662" i="2"/>
  <c r="AM662" i="2"/>
  <c r="AM1505" i="2"/>
  <c r="AL1505" i="2"/>
  <c r="AL2096" i="2"/>
  <c r="AM2096" i="2"/>
  <c r="AM2351" i="2"/>
  <c r="AL2351" i="2"/>
  <c r="AM94" i="2"/>
  <c r="AL94" i="2"/>
  <c r="AL993" i="2"/>
  <c r="AM993" i="2"/>
  <c r="AM1482" i="2"/>
  <c r="AL1482" i="2"/>
  <c r="AL136" i="2"/>
  <c r="AM136" i="2"/>
  <c r="AL210" i="2"/>
  <c r="AM210" i="2"/>
  <c r="AM424" i="2"/>
  <c r="AL424" i="2"/>
  <c r="AL479" i="2"/>
  <c r="AM479" i="2"/>
  <c r="AM726" i="2"/>
  <c r="AL726" i="2"/>
  <c r="AM555" i="2"/>
  <c r="AL555" i="2"/>
  <c r="AL558" i="2"/>
  <c r="AM558" i="2"/>
  <c r="AL708" i="2"/>
  <c r="AM708" i="2"/>
  <c r="AL872" i="2"/>
  <c r="AM872" i="2"/>
  <c r="AM1266" i="2"/>
  <c r="AL1266" i="2"/>
  <c r="AL1285" i="2"/>
  <c r="AM1285" i="2"/>
  <c r="AM1422" i="2"/>
  <c r="AL1422" i="2"/>
  <c r="AL1867" i="2"/>
  <c r="AM1867" i="2"/>
  <c r="AL2022" i="2"/>
  <c r="AM2022" i="2"/>
  <c r="AM2147" i="2"/>
  <c r="AL2147" i="2"/>
  <c r="AL2141" i="2"/>
  <c r="AM2141" i="2"/>
  <c r="AM2291" i="2"/>
  <c r="AL2291" i="2"/>
  <c r="AM2349" i="2"/>
  <c r="AL2349" i="2"/>
  <c r="AL427" i="2"/>
  <c r="AM427" i="2"/>
  <c r="AL401" i="2"/>
  <c r="AM401" i="2"/>
  <c r="AM2302" i="2"/>
  <c r="AL2302" i="2"/>
  <c r="AL1680" i="2"/>
  <c r="AM1680" i="2"/>
  <c r="AM83" i="2"/>
  <c r="AL83" i="2"/>
  <c r="AM256" i="2"/>
  <c r="AL256" i="2"/>
  <c r="AM711" i="2"/>
  <c r="AL711" i="2"/>
  <c r="AM1371" i="2"/>
  <c r="AL1371" i="2"/>
  <c r="AM1363" i="2"/>
  <c r="AL1363" i="2"/>
  <c r="AM1341" i="2"/>
  <c r="AL1341" i="2"/>
  <c r="AL1700" i="2"/>
  <c r="AM1700" i="2"/>
  <c r="AL1861" i="2"/>
  <c r="AM1861" i="2"/>
  <c r="AL2203" i="2"/>
  <c r="AM2203" i="2"/>
  <c r="AM44" i="2"/>
  <c r="AL44" i="2"/>
  <c r="AL1303" i="2"/>
  <c r="AM1303" i="2"/>
  <c r="AM1330" i="2"/>
  <c r="AL1330" i="2"/>
  <c r="AM1727" i="2"/>
  <c r="AL1727" i="2"/>
  <c r="AL1491" i="2"/>
  <c r="AM1491" i="2"/>
  <c r="AL1698" i="2"/>
  <c r="AM1698" i="2"/>
  <c r="AL1694" i="2"/>
  <c r="AM1694" i="2"/>
  <c r="AL1679" i="2"/>
  <c r="AM1679" i="2"/>
  <c r="AL1557" i="2"/>
  <c r="AM1557" i="2"/>
  <c r="AM2222" i="2"/>
  <c r="AL2222" i="2"/>
  <c r="AL2314" i="2"/>
  <c r="AM2314" i="2"/>
  <c r="AM2368" i="2"/>
  <c r="AL2368" i="2"/>
  <c r="AM1541" i="2"/>
  <c r="AL1541" i="2"/>
  <c r="AM1522" i="2"/>
  <c r="AL1522" i="2"/>
  <c r="AL1708" i="2"/>
  <c r="AM1708" i="2"/>
  <c r="AM1784" i="2"/>
  <c r="AL1784" i="2"/>
  <c r="AM1912" i="2"/>
  <c r="AL1912" i="2"/>
  <c r="AM1934" i="2"/>
  <c r="AL1934" i="2"/>
  <c r="AM2193" i="2"/>
  <c r="AL2193" i="2"/>
  <c r="AM1193" i="2"/>
  <c r="AL1193" i="2"/>
  <c r="AM1106" i="2"/>
  <c r="AL1106" i="2"/>
  <c r="AM1653" i="2"/>
  <c r="AL1653" i="2"/>
  <c r="AM897" i="2"/>
  <c r="AL897" i="2"/>
  <c r="AM958" i="2"/>
  <c r="AL958" i="2"/>
  <c r="AM2076" i="2"/>
  <c r="AL2076" i="2"/>
  <c r="AM841" i="2"/>
  <c r="AL841" i="2"/>
  <c r="AL801" i="2"/>
  <c r="AM801" i="2"/>
  <c r="AM1515" i="2"/>
  <c r="AL1515" i="2"/>
  <c r="AL1757" i="2"/>
  <c r="AM1757" i="2"/>
  <c r="AM946" i="2"/>
  <c r="AL946" i="2"/>
  <c r="AM577" i="2"/>
  <c r="AL577" i="2"/>
  <c r="AM1632" i="2"/>
  <c r="AL1632" i="2"/>
  <c r="AM1139" i="2"/>
  <c r="AL1139" i="2"/>
  <c r="AL1618" i="2"/>
  <c r="AM1618" i="2"/>
  <c r="AM560" i="2"/>
  <c r="AL560" i="2"/>
  <c r="AL616" i="2"/>
  <c r="AM616" i="2"/>
  <c r="AL686" i="2"/>
  <c r="AM686" i="2"/>
  <c r="AL2341" i="2"/>
  <c r="AM2341" i="2"/>
  <c r="AM2376" i="2"/>
  <c r="AL2376" i="2"/>
  <c r="AM540" i="2"/>
  <c r="AL540" i="2"/>
  <c r="AM780" i="2"/>
  <c r="AL780" i="2"/>
  <c r="AL2073" i="2"/>
  <c r="AM2073" i="2"/>
  <c r="AL413" i="2"/>
  <c r="AM413" i="2"/>
  <c r="AL1445" i="2"/>
  <c r="AM1445" i="2"/>
  <c r="AM2267" i="2"/>
  <c r="AL2267" i="2"/>
  <c r="AM948" i="2"/>
  <c r="AL948" i="2"/>
  <c r="AM382" i="2"/>
  <c r="AL382" i="2"/>
  <c r="AM1460" i="2"/>
  <c r="AL1460" i="2"/>
  <c r="AM1900" i="2"/>
  <c r="AL1900" i="2"/>
  <c r="AM2192" i="2"/>
  <c r="AL2192" i="2"/>
  <c r="AM514" i="2"/>
  <c r="AL514" i="2"/>
  <c r="AM2161" i="2"/>
  <c r="AL2161" i="2"/>
  <c r="AM1596" i="2"/>
  <c r="AL1596" i="2"/>
  <c r="AL415" i="2"/>
  <c r="AM415" i="2"/>
  <c r="AM695" i="2"/>
  <c r="AL695" i="2"/>
  <c r="AL702" i="2"/>
  <c r="AM702" i="2"/>
  <c r="AL1265" i="2"/>
  <c r="AM1265" i="2"/>
  <c r="AL1239" i="2"/>
  <c r="AM1239" i="2"/>
  <c r="AL1243" i="2"/>
  <c r="AM1243" i="2"/>
  <c r="AM281" i="2"/>
  <c r="AL281" i="2"/>
  <c r="AM269" i="2"/>
  <c r="AL269" i="2"/>
  <c r="AM1502" i="2"/>
  <c r="AL1502" i="2"/>
  <c r="AL2099" i="2"/>
  <c r="AM2099" i="2"/>
  <c r="AM244" i="2"/>
  <c r="AL244" i="2"/>
  <c r="AM534" i="2"/>
  <c r="AL534" i="2"/>
  <c r="AM968" i="2"/>
  <c r="AL968" i="2"/>
  <c r="AM1524" i="2"/>
  <c r="AL1524" i="2"/>
  <c r="AM1882" i="2"/>
  <c r="AL1882" i="2"/>
  <c r="AM1892" i="2"/>
  <c r="AL1892" i="2"/>
  <c r="AM1923" i="2"/>
  <c r="AL1923" i="2"/>
  <c r="AM1847" i="2"/>
  <c r="AL1847" i="2"/>
  <c r="AM1930" i="2"/>
  <c r="AL1930" i="2"/>
  <c r="AL1965" i="2"/>
  <c r="AM1965" i="2"/>
  <c r="AL2058" i="2"/>
  <c r="AM2058" i="2"/>
  <c r="AM326" i="2"/>
  <c r="AL326" i="2"/>
  <c r="AM1417" i="2"/>
  <c r="AL1417" i="2"/>
  <c r="AL1007" i="2"/>
  <c r="AM1007" i="2"/>
  <c r="AL1808" i="2"/>
  <c r="AM1808" i="2"/>
  <c r="AL1785" i="2"/>
  <c r="AM1785" i="2"/>
  <c r="AM1801" i="2"/>
  <c r="AL1801" i="2"/>
  <c r="AL1873" i="2"/>
  <c r="AM1873" i="2"/>
  <c r="AM1888" i="2"/>
  <c r="AL1888" i="2"/>
  <c r="AM1971" i="2"/>
  <c r="AL1971" i="2"/>
  <c r="AL1919" i="2"/>
  <c r="AM1919" i="2"/>
  <c r="AL1995" i="2"/>
  <c r="AM1995" i="2"/>
  <c r="AM1980" i="2"/>
  <c r="AL1980" i="2"/>
  <c r="AM1999" i="2"/>
  <c r="AL1999" i="2"/>
  <c r="AL191" i="2"/>
  <c r="AM191" i="2"/>
  <c r="AL664" i="2"/>
  <c r="AM664" i="2"/>
  <c r="AM347" i="2"/>
  <c r="AL347" i="2"/>
  <c r="AL2066" i="2"/>
  <c r="AM2066" i="2"/>
  <c r="AM249" i="2"/>
  <c r="AL249" i="2"/>
  <c r="AL2129" i="2"/>
  <c r="AM2129" i="2"/>
  <c r="AM697" i="2"/>
  <c r="AL697" i="2"/>
  <c r="AL757" i="2"/>
  <c r="AM757" i="2"/>
  <c r="AM889" i="2"/>
  <c r="AL889" i="2"/>
  <c r="AM1270" i="2"/>
  <c r="AL1270" i="2"/>
  <c r="AM1424" i="2"/>
  <c r="AL1424" i="2"/>
  <c r="AL1670" i="2"/>
  <c r="AM1670" i="2"/>
  <c r="AL1953" i="2"/>
  <c r="AM1953" i="2"/>
  <c r="AM2268" i="2"/>
  <c r="AL2268" i="2"/>
  <c r="AM434" i="2"/>
  <c r="AL434" i="2"/>
  <c r="AM631" i="2"/>
  <c r="AL631" i="2"/>
  <c r="AM1000" i="2"/>
  <c r="AL1000" i="2"/>
  <c r="AL1086" i="2"/>
  <c r="AM1086" i="2"/>
  <c r="AM2360" i="2"/>
  <c r="AL2360" i="2"/>
  <c r="AM1506" i="2"/>
  <c r="AL1506" i="2"/>
  <c r="AM309" i="2"/>
  <c r="AL309" i="2"/>
  <c r="AL2030" i="2"/>
  <c r="AM2030" i="2"/>
  <c r="AM1097" i="2"/>
  <c r="AL1097" i="2"/>
  <c r="AM1639" i="2"/>
  <c r="AL1639" i="2"/>
  <c r="AM2011" i="2"/>
  <c r="AL2011" i="2"/>
  <c r="AL1003" i="2"/>
  <c r="AM1003" i="2"/>
  <c r="AL441" i="2"/>
  <c r="AM441" i="2"/>
  <c r="AL602" i="2"/>
  <c r="AM602" i="2"/>
  <c r="AL1467" i="2"/>
  <c r="AM1467" i="2"/>
  <c r="AM2338" i="2"/>
  <c r="AL2338" i="2"/>
  <c r="AL2206" i="2"/>
  <c r="AM2206" i="2"/>
  <c r="AM317" i="2"/>
  <c r="AL317" i="2"/>
  <c r="AL359" i="2"/>
  <c r="AM359" i="2"/>
  <c r="AL580" i="2"/>
  <c r="AM580" i="2"/>
  <c r="AL622" i="2"/>
  <c r="AM622" i="2"/>
  <c r="AL678" i="2"/>
  <c r="AM678" i="2"/>
  <c r="AL1662" i="2"/>
  <c r="AM1662" i="2"/>
  <c r="AL2245" i="2"/>
  <c r="AM2245" i="2"/>
  <c r="AL139" i="2"/>
  <c r="AM139" i="2"/>
  <c r="AM146" i="2"/>
  <c r="AL146" i="2"/>
  <c r="AM240" i="2"/>
  <c r="AL240" i="2"/>
  <c r="AM820" i="2"/>
  <c r="AL820" i="2"/>
  <c r="AL1028" i="2"/>
  <c r="AM1028" i="2"/>
  <c r="AM1312" i="2"/>
  <c r="AL1312" i="2"/>
  <c r="AM1391" i="2"/>
  <c r="AL1391" i="2"/>
  <c r="AL1323" i="2"/>
  <c r="AM1323" i="2"/>
  <c r="AM1358" i="2"/>
  <c r="AL1358" i="2"/>
  <c r="AM1348" i="2"/>
  <c r="AL1348" i="2"/>
  <c r="AL1676" i="2"/>
  <c r="AM1676" i="2"/>
  <c r="AM1782" i="2"/>
  <c r="AL1782" i="2"/>
  <c r="AM2165" i="2"/>
  <c r="AL2165" i="2"/>
  <c r="AM2179" i="2"/>
  <c r="AL2179" i="2"/>
  <c r="AL2218" i="2"/>
  <c r="AM2218" i="2"/>
  <c r="AL1712" i="2"/>
  <c r="AM1712" i="2"/>
  <c r="AM1223" i="2"/>
  <c r="AL1223" i="2"/>
  <c r="AM1230" i="2"/>
  <c r="AL1230" i="2"/>
  <c r="AM45" i="2"/>
  <c r="AL45" i="2"/>
  <c r="AM22" i="2"/>
  <c r="AL22" i="2"/>
  <c r="AL111" i="2"/>
  <c r="AM111" i="2"/>
  <c r="AM645" i="2"/>
  <c r="AL645" i="2"/>
  <c r="AL771" i="2"/>
  <c r="AM771" i="2"/>
  <c r="AM908" i="2"/>
  <c r="AL908" i="2"/>
  <c r="AM915" i="2"/>
  <c r="AL915" i="2"/>
  <c r="AM1199" i="2"/>
  <c r="AL1199" i="2"/>
  <c r="AM1621" i="2"/>
  <c r="AL1621" i="2"/>
  <c r="AM2260" i="2"/>
  <c r="AL2260" i="2"/>
  <c r="AL469" i="2"/>
  <c r="AM469" i="2"/>
  <c r="AL769" i="2"/>
  <c r="AM769" i="2"/>
  <c r="AL2312" i="2"/>
  <c r="AM2312" i="2"/>
  <c r="AM869" i="2"/>
  <c r="AL869" i="2"/>
  <c r="AM17" i="2"/>
  <c r="AL17" i="2"/>
  <c r="AL435" i="2"/>
  <c r="AM435" i="2"/>
  <c r="AM548" i="2"/>
  <c r="AL548" i="2"/>
  <c r="AL1026" i="2"/>
  <c r="AM1026" i="2"/>
  <c r="AL1027" i="2"/>
  <c r="AM1027" i="2"/>
  <c r="AM1089" i="2"/>
  <c r="AL1089" i="2"/>
  <c r="AM1367" i="2"/>
  <c r="AL1367" i="2"/>
  <c r="AL1447" i="2"/>
  <c r="AM1447" i="2"/>
  <c r="AM1645" i="2"/>
  <c r="AL1645" i="2"/>
  <c r="AM1841" i="2"/>
  <c r="AL1841" i="2"/>
  <c r="AM2043" i="2"/>
  <c r="AL2043" i="2"/>
  <c r="AM8" i="2"/>
  <c r="AL8" i="2"/>
  <c r="AM158" i="2"/>
  <c r="AL158" i="2"/>
  <c r="AL182" i="2"/>
  <c r="AM182" i="2"/>
  <c r="AM74" i="2"/>
  <c r="AL74" i="2"/>
  <c r="AM89" i="2"/>
  <c r="AL89" i="2"/>
  <c r="AM24" i="2"/>
  <c r="AL24" i="2"/>
  <c r="AM456" i="2"/>
  <c r="AL456" i="2"/>
  <c r="AM340" i="2"/>
  <c r="AL340" i="2"/>
  <c r="AM247" i="2"/>
  <c r="AL247" i="2"/>
  <c r="AM432" i="2"/>
  <c r="AL432" i="2"/>
  <c r="AM250" i="2"/>
  <c r="AL250" i="2"/>
  <c r="AM583" i="2"/>
  <c r="AL583" i="2"/>
  <c r="AM709" i="2"/>
  <c r="AL709" i="2"/>
  <c r="AL656" i="2"/>
  <c r="AM656" i="2"/>
  <c r="AM768" i="2"/>
  <c r="AL768" i="2"/>
  <c r="AM699" i="2"/>
  <c r="AL699" i="2"/>
  <c r="AM758" i="2"/>
  <c r="AL758" i="2"/>
  <c r="AM806" i="2"/>
  <c r="AL806" i="2"/>
  <c r="AM887" i="2"/>
  <c r="AL887" i="2"/>
  <c r="AL819" i="2"/>
  <c r="AM819" i="2"/>
  <c r="AL706" i="2"/>
  <c r="AM706" i="2"/>
  <c r="AM840" i="2"/>
  <c r="AL840" i="2"/>
  <c r="AM931" i="2"/>
  <c r="AL931" i="2"/>
  <c r="AM927" i="2"/>
  <c r="AL927" i="2"/>
  <c r="AM838" i="2"/>
  <c r="AL838" i="2"/>
  <c r="AM886" i="2"/>
  <c r="AL886" i="2"/>
  <c r="AM960" i="2"/>
  <c r="AL960" i="2"/>
  <c r="AM1121" i="2"/>
  <c r="AL1121" i="2"/>
  <c r="AL1167" i="2"/>
  <c r="AM1167" i="2"/>
  <c r="AM1232" i="2"/>
  <c r="AL1232" i="2"/>
  <c r="AL1175" i="2"/>
  <c r="AM1175" i="2"/>
  <c r="AL1145" i="2"/>
  <c r="AM1145" i="2"/>
  <c r="AM1383" i="2"/>
  <c r="AL1383" i="2"/>
  <c r="AM1379" i="2"/>
  <c r="AL1379" i="2"/>
  <c r="AM1302" i="2"/>
  <c r="AL1302" i="2"/>
  <c r="AL1271" i="2"/>
  <c r="AM1271" i="2"/>
  <c r="AM1442" i="2"/>
  <c r="AL1442" i="2"/>
  <c r="AM1414" i="2"/>
  <c r="AL1414" i="2"/>
  <c r="AL1471" i="2"/>
  <c r="AM1471" i="2"/>
  <c r="AM1503" i="2"/>
  <c r="AL1503" i="2"/>
  <c r="AM1548" i="2"/>
  <c r="AL1548" i="2"/>
  <c r="AM1539" i="2"/>
  <c r="AL1539" i="2"/>
  <c r="AL1578" i="2"/>
  <c r="AM1578" i="2"/>
  <c r="AL1560" i="2"/>
  <c r="AM1560" i="2"/>
  <c r="AL1650" i="2"/>
  <c r="AM1650" i="2"/>
  <c r="AL1704" i="2"/>
  <c r="AM1704" i="2"/>
  <c r="AL1582" i="2"/>
  <c r="AM1582" i="2"/>
  <c r="AM1748" i="2"/>
  <c r="AL1748" i="2"/>
  <c r="AL1765" i="2"/>
  <c r="AM1765" i="2"/>
  <c r="AL2055" i="2"/>
  <c r="AM2055" i="2"/>
  <c r="AM2056" i="2"/>
  <c r="AL2056" i="2"/>
  <c r="AM2132" i="2"/>
  <c r="AL2132" i="2"/>
  <c r="AM2114" i="2"/>
  <c r="AL2114" i="2"/>
  <c r="AL2211" i="2"/>
  <c r="AM2211" i="2"/>
  <c r="AM2250" i="2"/>
  <c r="AL2250" i="2"/>
  <c r="AM2279" i="2"/>
  <c r="AL2279" i="2"/>
  <c r="AL13" i="2"/>
  <c r="AM13" i="2"/>
  <c r="AM314" i="2"/>
  <c r="AL314" i="2"/>
  <c r="AM551" i="2"/>
  <c r="AL551" i="2"/>
  <c r="AL666" i="2"/>
  <c r="AM666" i="2"/>
  <c r="AM1513" i="2"/>
  <c r="AL1513" i="2"/>
  <c r="AM2088" i="2"/>
  <c r="AL2088" i="2"/>
  <c r="AM29" i="2"/>
  <c r="AL29" i="2"/>
  <c r="AL999" i="2"/>
  <c r="AM999" i="2"/>
  <c r="AL1656" i="2"/>
  <c r="AM1656" i="2"/>
  <c r="AL745" i="2"/>
  <c r="AM745" i="2"/>
  <c r="AM223" i="2"/>
  <c r="AL223" i="2"/>
  <c r="AL355" i="2"/>
  <c r="AM355" i="2"/>
  <c r="AL222" i="2"/>
  <c r="AM222" i="2"/>
  <c r="AM748" i="2"/>
  <c r="AL748" i="2"/>
  <c r="AM559" i="2"/>
  <c r="AL559" i="2"/>
  <c r="AM738" i="2"/>
  <c r="AL738" i="2"/>
  <c r="AL725" i="2"/>
  <c r="AM725" i="2"/>
  <c r="AM894" i="2"/>
  <c r="AL894" i="2"/>
  <c r="AM1288" i="2"/>
  <c r="AL1288" i="2"/>
  <c r="AL1289" i="2"/>
  <c r="AM1289" i="2"/>
  <c r="AL1485" i="2"/>
  <c r="AM1485" i="2"/>
  <c r="AM1868" i="2"/>
  <c r="AL1868" i="2"/>
  <c r="AM2124" i="2"/>
  <c r="AL2124" i="2"/>
  <c r="AM2151" i="2"/>
  <c r="AL2151" i="2"/>
  <c r="AL2145" i="2"/>
  <c r="AM2145" i="2"/>
  <c r="AM2294" i="2"/>
  <c r="AL2294" i="2"/>
  <c r="AL2344" i="2"/>
  <c r="AM2344" i="2"/>
  <c r="AM859" i="2"/>
  <c r="AL859" i="2"/>
  <c r="AL2297" i="2"/>
  <c r="AM2297" i="2"/>
  <c r="AM1736" i="2"/>
  <c r="AL1736" i="2"/>
  <c r="AL218" i="2"/>
  <c r="AM218" i="2"/>
  <c r="AM300" i="2"/>
  <c r="AL300" i="2"/>
  <c r="AL1029" i="2"/>
  <c r="AM1029" i="2"/>
  <c r="AM1208" i="2"/>
  <c r="AL1208" i="2"/>
  <c r="AM1403" i="2"/>
  <c r="AL1403" i="2"/>
  <c r="AM1393" i="2"/>
  <c r="AL1393" i="2"/>
  <c r="AM1643" i="2"/>
  <c r="AL1643" i="2"/>
  <c r="AL1899" i="2"/>
  <c r="AM1899" i="2"/>
  <c r="AL2170" i="2"/>
  <c r="AM2170" i="2"/>
  <c r="AM27" i="2"/>
  <c r="AL27" i="2"/>
  <c r="AM48" i="2"/>
  <c r="AL48" i="2"/>
  <c r="AL2063" i="2"/>
  <c r="AM2063" i="2"/>
  <c r="AH1050" i="2"/>
  <c r="AH1268" i="2"/>
  <c r="AH2216" i="2"/>
  <c r="AH1756" i="2"/>
  <c r="AH458" i="2"/>
  <c r="AH1274" i="2"/>
  <c r="AH695" i="2"/>
  <c r="AH427" i="2"/>
  <c r="AH530" i="2"/>
  <c r="AH1099" i="2"/>
  <c r="AH467" i="2"/>
  <c r="AH843" i="2"/>
  <c r="AH2095" i="2"/>
  <c r="AH2198" i="2"/>
  <c r="AH289" i="2"/>
  <c r="AH1256" i="2"/>
  <c r="AH1982" i="2"/>
  <c r="AH665" i="2"/>
  <c r="AH1679" i="2"/>
  <c r="AH1730" i="2"/>
  <c r="AH302" i="2"/>
  <c r="AH478" i="2"/>
  <c r="AH165" i="2"/>
  <c r="AH456" i="2"/>
  <c r="AH1043" i="2"/>
  <c r="AH24" i="2"/>
  <c r="AH2022" i="2"/>
  <c r="AH47" i="2"/>
  <c r="AH1663" i="2"/>
  <c r="AH2325" i="2"/>
  <c r="AH1667" i="2"/>
  <c r="AH958" i="2"/>
  <c r="AH1154" i="2"/>
  <c r="AH1498" i="2"/>
  <c r="AH1582" i="2"/>
  <c r="AH2246" i="2"/>
  <c r="AH826" i="2"/>
  <c r="AH1446" i="2"/>
  <c r="AH336" i="2"/>
  <c r="AH1403" i="2"/>
  <c r="AH1898" i="2"/>
  <c r="AH1689" i="2"/>
  <c r="AH630" i="2"/>
  <c r="AH1280" i="2"/>
  <c r="AH239" i="2"/>
  <c r="AH2067" i="2"/>
  <c r="AH1059" i="2"/>
  <c r="AH869" i="2"/>
  <c r="AH104" i="2"/>
  <c r="AH990" i="2"/>
  <c r="AH1290" i="2"/>
  <c r="AH1376" i="2"/>
  <c r="AH1222" i="2"/>
  <c r="AH1319" i="2"/>
  <c r="AH1246" i="2"/>
  <c r="AH1538" i="2"/>
  <c r="AH938" i="2"/>
  <c r="AH1436" i="2"/>
  <c r="AH2284" i="2"/>
  <c r="AH431" i="2"/>
  <c r="AH176" i="2"/>
  <c r="AH988" i="2"/>
  <c r="AH2150" i="2"/>
  <c r="AH831" i="2"/>
  <c r="AH1190" i="2"/>
  <c r="AH2096" i="2"/>
  <c r="AH305" i="2"/>
  <c r="AH557" i="2"/>
  <c r="AH657" i="2"/>
  <c r="AH1743" i="2"/>
  <c r="AH1703" i="2"/>
  <c r="AH2005" i="2"/>
  <c r="AH1532" i="2"/>
  <c r="AH1086" i="2"/>
  <c r="AH1611" i="2"/>
  <c r="AH2231" i="2"/>
  <c r="AH1176" i="2"/>
  <c r="AH311" i="2"/>
  <c r="AH1572" i="2"/>
  <c r="AH1567" i="2"/>
  <c r="AH95" i="2"/>
  <c r="AH1231" i="2"/>
  <c r="AH1035" i="2"/>
  <c r="AH989" i="2"/>
  <c r="AH833" i="2"/>
  <c r="AH1118" i="2"/>
  <c r="AH1442" i="2"/>
  <c r="AH1593" i="2"/>
  <c r="AH322" i="2"/>
  <c r="AH2159" i="2"/>
  <c r="AH1653" i="2"/>
  <c r="AH1485" i="2"/>
  <c r="AH471" i="2"/>
  <c r="AH1380" i="2"/>
  <c r="AH452" i="2"/>
  <c r="AH1552" i="2"/>
  <c r="AH1903" i="2"/>
  <c r="AH1390" i="2"/>
  <c r="AH2103" i="2"/>
  <c r="AH12" i="2"/>
  <c r="AH1019" i="2"/>
  <c r="AH737" i="2"/>
  <c r="AH1317" i="2"/>
  <c r="AH1359" i="2"/>
  <c r="AH1886" i="2"/>
  <c r="AH1726" i="2"/>
  <c r="AH2075" i="2"/>
  <c r="AH592" i="2"/>
  <c r="AH1476" i="2"/>
  <c r="AH1854" i="2"/>
  <c r="AH1713" i="2"/>
  <c r="AH1983" i="2"/>
  <c r="AH861" i="2"/>
  <c r="AH1591" i="2"/>
  <c r="AH982" i="2"/>
  <c r="AH546" i="2"/>
  <c r="AH225" i="2"/>
  <c r="AH189" i="2"/>
  <c r="AH1478" i="2"/>
  <c r="AH895" i="2"/>
  <c r="AH1183" i="2"/>
  <c r="AH1916" i="2"/>
  <c r="AH2377" i="2"/>
  <c r="AH1758" i="2"/>
  <c r="AH394" i="2"/>
  <c r="AH1681" i="2"/>
  <c r="AH591" i="2"/>
  <c r="AH364" i="2"/>
  <c r="AH910" i="2"/>
  <c r="AH942" i="2"/>
  <c r="AH1773" i="2"/>
  <c r="AH1636" i="2"/>
  <c r="AH1157" i="2"/>
  <c r="AH959" i="2"/>
  <c r="AH1883" i="2"/>
  <c r="AH1356" i="2"/>
  <c r="AH31" i="2"/>
  <c r="AH614" i="2"/>
  <c r="AH2193" i="2"/>
  <c r="AH1286" i="2"/>
  <c r="AH1413" i="2"/>
  <c r="AH1175" i="2"/>
  <c r="AH127" i="2"/>
  <c r="AH1694" i="2"/>
  <c r="AH2174" i="2"/>
  <c r="AH1421" i="2"/>
  <c r="AH463" i="2"/>
  <c r="AH2057" i="2"/>
  <c r="AH1877" i="2"/>
  <c r="AH2187" i="2"/>
  <c r="AH1435" i="2"/>
  <c r="AH1127" i="2"/>
  <c r="AH765" i="2"/>
  <c r="AH1999" i="2"/>
  <c r="AH1469" i="2"/>
  <c r="AH377" i="2"/>
  <c r="AH1065" i="2"/>
  <c r="AH513" i="2"/>
  <c r="AH597" i="2"/>
  <c r="AH1089" i="2"/>
  <c r="AH827" i="2"/>
  <c r="AH465" i="2"/>
  <c r="AH1714" i="2"/>
  <c r="AH343" i="2"/>
  <c r="AH2197" i="2"/>
  <c r="AH2083" i="2"/>
  <c r="AH2137" i="2"/>
  <c r="AH1935" i="2"/>
  <c r="AH2165" i="2"/>
  <c r="AH308" i="2"/>
  <c r="AH606" i="2"/>
  <c r="AH1913" i="2"/>
  <c r="AH814" i="2"/>
  <c r="AH2031" i="2"/>
  <c r="AH107" i="2"/>
  <c r="AH1237" i="2"/>
  <c r="AH817" i="2"/>
  <c r="AH2158" i="2"/>
  <c r="AH389" i="2"/>
  <c r="AH1796" i="2"/>
  <c r="AH1167" i="2"/>
  <c r="AH1153" i="2"/>
  <c r="AH699" i="2"/>
  <c r="AH1602" i="2"/>
  <c r="AH1211" i="2"/>
  <c r="AH779" i="2"/>
  <c r="AH219" i="2"/>
  <c r="AH761" i="2"/>
  <c r="AH373" i="2"/>
  <c r="AH1731" i="2"/>
  <c r="AH436" i="2"/>
  <c r="AH2053" i="2"/>
  <c r="AH2139" i="2"/>
  <c r="AH1769" i="2"/>
  <c r="AH807" i="2"/>
  <c r="AH2077" i="2"/>
  <c r="AH1440" i="2"/>
  <c r="AH2081" i="2"/>
  <c r="AH835" i="2"/>
  <c r="AH531" i="2"/>
  <c r="AH1461" i="2"/>
  <c r="AH2257" i="2"/>
  <c r="AH1201" i="2"/>
  <c r="AH155" i="2"/>
  <c r="AH2269" i="2"/>
  <c r="AH1804" i="2"/>
  <c r="AH253" i="2"/>
  <c r="AH1275" i="2"/>
  <c r="AH1365" i="2"/>
  <c r="AH1169" i="2"/>
  <c r="AH615" i="2"/>
  <c r="AH1797" i="2"/>
  <c r="AH1257" i="2"/>
  <c r="AH823" i="2"/>
  <c r="AH2274" i="2"/>
  <c r="AH1009" i="2"/>
  <c r="AH730" i="2"/>
  <c r="AH2212" i="2"/>
  <c r="AH2002" i="2"/>
  <c r="AH1537" i="2"/>
  <c r="AH1321" i="2"/>
  <c r="AH933" i="2"/>
  <c r="AH1802" i="2"/>
  <c r="AH2085" i="2"/>
  <c r="AH1452" i="2"/>
  <c r="AH1515" i="2"/>
  <c r="AH1827" i="2"/>
  <c r="AH1522" i="2"/>
  <c r="AH1549" i="2"/>
  <c r="AH1605" i="2"/>
  <c r="AH1489" i="2"/>
  <c r="AH1363" i="2"/>
  <c r="AH1848" i="2"/>
  <c r="AH1979" i="2"/>
  <c r="AH1778" i="2"/>
  <c r="AH1869" i="2"/>
  <c r="AH812" i="2"/>
  <c r="AH2196" i="2"/>
  <c r="AH422" i="2"/>
  <c r="AH395" i="2"/>
  <c r="AH540" i="2"/>
  <c r="AH887" i="2"/>
  <c r="AH840" i="2"/>
  <c r="AH1018" i="2"/>
  <c r="AH1698" i="2"/>
  <c r="AH2302" i="2"/>
  <c r="AH913" i="2"/>
  <c r="AH2154" i="2"/>
  <c r="AH1361" i="2"/>
  <c r="AH1411" i="2"/>
  <c r="AH916" i="2"/>
  <c r="AH102" i="2"/>
  <c r="AH1801" i="2"/>
  <c r="AH1111" i="2"/>
  <c r="AH466" i="2"/>
  <c r="AH611" i="2"/>
  <c r="AH1119" i="2"/>
  <c r="AH1407" i="2"/>
  <c r="AH1578" i="2"/>
  <c r="AH1717" i="2"/>
  <c r="AH2208" i="2"/>
  <c r="AH1633" i="2"/>
  <c r="AH1120" i="2"/>
  <c r="AH1619" i="2"/>
  <c r="AH79" i="2"/>
  <c r="AH13" i="2"/>
  <c r="AH607" i="2"/>
  <c r="AH263" i="2"/>
  <c r="AH2279" i="2"/>
  <c r="AH424" i="2"/>
  <c r="AH181" i="2"/>
  <c r="AH1387" i="2"/>
  <c r="AH1718" i="2"/>
  <c r="AH687" i="2"/>
  <c r="AH855" i="2"/>
  <c r="AH2045" i="2"/>
  <c r="AH494" i="2"/>
  <c r="AH297" i="2"/>
  <c r="AH1746" i="2"/>
  <c r="AH2299" i="2"/>
  <c r="AH1102" i="2"/>
  <c r="AH319" i="2"/>
  <c r="AH830" i="2"/>
  <c r="AH1874" i="2"/>
  <c r="AH912" i="2"/>
  <c r="AH1715" i="2"/>
  <c r="AH2307" i="2"/>
  <c r="AH1747" i="2"/>
  <c r="AH83" i="2"/>
  <c r="AH204" i="2"/>
  <c r="AH455" i="2"/>
  <c r="AH552" i="2"/>
  <c r="AH2364" i="2"/>
  <c r="AH242" i="2"/>
  <c r="AH1063" i="2"/>
  <c r="AH1044" i="2"/>
  <c r="AH709" i="2"/>
  <c r="AH1432" i="2"/>
  <c r="AH2336" i="2"/>
  <c r="AH1198" i="2"/>
  <c r="AH1719" i="2"/>
  <c r="AH1941" i="2"/>
  <c r="AH2115" i="2"/>
  <c r="AH337" i="2"/>
  <c r="AH1906" i="2"/>
  <c r="AH167" i="2"/>
  <c r="AH551" i="2"/>
  <c r="AH981" i="2"/>
  <c r="AH1008" i="2"/>
  <c r="AH404" i="2"/>
  <c r="AH2374" i="2"/>
  <c r="AH32" i="2"/>
  <c r="AH258" i="2"/>
  <c r="AH1238" i="2"/>
  <c r="AH1084" i="2"/>
  <c r="AH2324" i="2"/>
  <c r="AH503" i="2"/>
  <c r="AH48" i="2"/>
  <c r="AH500" i="2"/>
  <c r="AH600" i="2"/>
  <c r="AH61" i="2"/>
  <c r="AH1426" i="2"/>
  <c r="AH783" i="2"/>
  <c r="AH1219" i="2"/>
  <c r="AH2097" i="2"/>
  <c r="AH1294" i="2"/>
  <c r="AH2" i="2"/>
  <c r="AH1741" i="2"/>
  <c r="AH1336" i="2"/>
  <c r="AH2360" i="2"/>
  <c r="AH131" i="2"/>
  <c r="AH1460" i="2"/>
  <c r="AH541" i="2"/>
  <c r="AH1716" i="2"/>
  <c r="AH21" i="2"/>
  <c r="AH1671" i="2"/>
  <c r="AH2146" i="2"/>
  <c r="AH651" i="2"/>
  <c r="AH140" i="2"/>
  <c r="AH755" i="2"/>
  <c r="AH126" i="2"/>
  <c r="AH1076" i="2"/>
  <c r="AH1265" i="2"/>
  <c r="AH1445" i="2"/>
  <c r="AH1415" i="2"/>
  <c r="AH854" i="2"/>
  <c r="AH387" i="2"/>
  <c r="AH1939" i="2"/>
  <c r="AH192" i="2"/>
  <c r="AH866" i="2"/>
  <c r="AH1693" i="2"/>
  <c r="AH964" i="2"/>
  <c r="AH148" i="2"/>
  <c r="AH1647" i="2"/>
  <c r="AH2175" i="2"/>
  <c r="AH808" i="2"/>
  <c r="AH560" i="2"/>
  <c r="AH374" i="2"/>
  <c r="AH2117" i="2"/>
  <c r="AH793" i="2"/>
  <c r="AH876" i="2"/>
  <c r="AH1028" i="2"/>
  <c r="AH2116" i="2"/>
  <c r="AH2014" i="2"/>
  <c r="AH1142" i="2"/>
  <c r="AH1227" i="2"/>
  <c r="AH1675" i="2"/>
  <c r="AH1025" i="2"/>
  <c r="AH1871" i="2"/>
  <c r="AH1082" i="2"/>
  <c r="AH1259" i="2"/>
  <c r="AH1721" i="2"/>
  <c r="AH1094" i="2"/>
  <c r="AH417" i="2"/>
  <c r="AH1859" i="2"/>
  <c r="AH1748" i="2"/>
  <c r="AH105" i="2"/>
  <c r="AH1001" i="2"/>
  <c r="AH430" i="2"/>
  <c r="AH1548" i="2"/>
  <c r="AH791" i="2"/>
  <c r="AH256" i="2"/>
  <c r="AH1728" i="2"/>
  <c r="AH1277" i="2"/>
  <c r="AH1660" i="2"/>
  <c r="AH2132" i="2"/>
  <c r="AH574" i="2"/>
  <c r="AH1506" i="2"/>
  <c r="AH349" i="2"/>
  <c r="AH1355" i="2"/>
  <c r="AH1899" i="2"/>
  <c r="AH543" i="2"/>
  <c r="AH626" i="2"/>
  <c r="AH109" i="2"/>
  <c r="AH728" i="2"/>
  <c r="AH1560" i="2"/>
  <c r="AH565" i="2"/>
  <c r="AH507" i="2"/>
  <c r="AH732" i="2"/>
  <c r="AH491" i="2"/>
  <c r="AH135" i="2"/>
  <c r="AH402" i="2"/>
  <c r="AH1189" i="2"/>
  <c r="AH1013" i="2"/>
  <c r="AH1592" i="2"/>
  <c r="AH2323" i="2"/>
  <c r="AH1585" i="2"/>
  <c r="AH1956" i="2"/>
  <c r="AH1075" i="2"/>
  <c r="AH535" i="2"/>
  <c r="AH1649" i="2"/>
  <c r="AH1267" i="2"/>
  <c r="AH837" i="2"/>
  <c r="AH1987" i="2"/>
  <c r="AH1509" i="2"/>
  <c r="AH545" i="2"/>
  <c r="AH122" i="2"/>
  <c r="AH517" i="2"/>
  <c r="AH130" i="2"/>
  <c r="AH410" i="2"/>
  <c r="AH961" i="2"/>
  <c r="AH553" i="2"/>
  <c r="AH893" i="2"/>
  <c r="AH875" i="2"/>
  <c r="AH497" i="2"/>
  <c r="AH2353" i="2"/>
  <c r="AH1651" i="2"/>
  <c r="AH1261" i="2"/>
  <c r="AH2142" i="2"/>
  <c r="AH353" i="2"/>
  <c r="AH1905" i="2"/>
  <c r="AH1995" i="2"/>
  <c r="AH1598" i="2"/>
  <c r="AH1951" i="2"/>
  <c r="AH2138" i="2"/>
  <c r="AH1505" i="2"/>
  <c r="AH461" i="2"/>
  <c r="AH907" i="2"/>
  <c r="AH2247" i="2"/>
  <c r="AH1173" i="2"/>
  <c r="AH1245" i="2"/>
  <c r="AH1822" i="2"/>
  <c r="AH1971" i="2"/>
  <c r="AH1430" i="2"/>
  <c r="AH746" i="2"/>
  <c r="AH1422" i="2"/>
  <c r="AH2280" i="2"/>
  <c r="AH2055" i="2"/>
  <c r="AH1291" i="2"/>
  <c r="AH1897" i="2"/>
  <c r="AH542" i="2"/>
  <c r="AH2185" i="2"/>
  <c r="AH1617" i="2"/>
  <c r="AH1244" i="2"/>
  <c r="AH1249" i="2"/>
  <c r="AH819" i="2"/>
  <c r="AH264" i="2"/>
  <c r="AH719" i="2"/>
  <c r="AH2373" i="2"/>
  <c r="AH1125" i="2"/>
  <c r="AH1131" i="2"/>
  <c r="AH1451" i="2"/>
  <c r="AH413" i="2"/>
  <c r="AH1194" i="2"/>
  <c r="AH1661" i="2"/>
  <c r="AH437" i="2"/>
  <c r="AH949" i="2"/>
  <c r="AH2070" i="2"/>
  <c r="AH753" i="2"/>
  <c r="AH388" i="2"/>
  <c r="AH608" i="2"/>
  <c r="AH1921" i="2"/>
  <c r="AH432" i="2"/>
  <c r="AH2006" i="2"/>
  <c r="AH838" i="2"/>
  <c r="AH1959" i="2"/>
  <c r="AH1813" i="2"/>
  <c r="AH51" i="2"/>
  <c r="AH475" i="2"/>
  <c r="AH647" i="2"/>
  <c r="AH1946" i="2"/>
  <c r="AH587" i="2"/>
  <c r="AH56" i="2"/>
  <c r="AH1571" i="2"/>
  <c r="AH897" i="2"/>
  <c r="AH1073" i="2"/>
  <c r="AH1110" i="2"/>
  <c r="AH984" i="2"/>
  <c r="AH277" i="2"/>
  <c r="AH134" i="2"/>
  <c r="AH1707" i="2"/>
  <c r="AH994" i="2"/>
  <c r="AH486" i="2"/>
  <c r="AH2008" i="2"/>
  <c r="AH1779" i="2"/>
  <c r="AH1466" i="2"/>
  <c r="AH1678" i="2"/>
  <c r="AH1364" i="2"/>
  <c r="AH1081" i="2"/>
  <c r="AH1842" i="2"/>
  <c r="AH1629" i="2"/>
  <c r="AH818" i="2"/>
  <c r="AH1738" i="2"/>
  <c r="AH1051" i="2"/>
  <c r="AH711" i="2"/>
  <c r="AH2094" i="2"/>
  <c r="AH1751" i="2"/>
  <c r="AH327" i="2"/>
  <c r="AH1701" i="2"/>
  <c r="AH1174" i="2"/>
  <c r="AH1732" i="2"/>
  <c r="AH474" i="2"/>
  <c r="AH1795" i="2"/>
  <c r="AH1612" i="2"/>
  <c r="AH129" i="2"/>
  <c r="AH2348" i="2"/>
  <c r="AH1925" i="2"/>
  <c r="AH1926" i="2"/>
  <c r="AH1809" i="2"/>
  <c r="AH1406" i="2"/>
  <c r="AH1836" i="2"/>
  <c r="AH516" i="2"/>
  <c r="AH179" i="2"/>
  <c r="AH2344" i="2"/>
  <c r="AH1470" i="2"/>
  <c r="AH296" i="2"/>
  <c r="AH738" i="2"/>
  <c r="AH1840" i="2"/>
  <c r="AH1576" i="2"/>
  <c r="AH917" i="2"/>
  <c r="AH1497" i="2"/>
  <c r="AH873" i="2"/>
  <c r="AH171" i="2"/>
  <c r="AH2335" i="2"/>
  <c r="AH1737" i="2"/>
  <c r="AH1133" i="2"/>
  <c r="AH145" i="2"/>
  <c r="AH960" i="2"/>
  <c r="AH1657" i="2"/>
  <c r="AH73" i="2"/>
  <c r="AH1276" i="2"/>
  <c r="AH1727" i="2"/>
  <c r="AH1123" i="2"/>
  <c r="AH423" i="2"/>
  <c r="AH935" i="2"/>
  <c r="AH1095" i="2"/>
  <c r="AH921" i="2"/>
  <c r="AH1526" i="2"/>
  <c r="AH1040" i="2"/>
  <c r="AH1705" i="2"/>
  <c r="AH1200" i="2"/>
  <c r="AH2130" i="2"/>
  <c r="AH631" i="2"/>
  <c r="AH2365" i="2"/>
  <c r="AH1937" i="2"/>
  <c r="AH382" i="2"/>
  <c r="AH1638" i="2"/>
  <c r="AH459" i="2"/>
  <c r="AH1930" i="2"/>
  <c r="AH588" i="2"/>
  <c r="AH2233" i="2"/>
  <c r="AH1472" i="2"/>
  <c r="AH1488" i="2"/>
  <c r="AH2145" i="2"/>
  <c r="AH1412" i="2"/>
  <c r="AH2203" i="2"/>
  <c r="AH1195" i="2"/>
  <c r="AH928" i="2"/>
  <c r="AH1409" i="2"/>
  <c r="AH983" i="2"/>
  <c r="AH1480" i="2"/>
  <c r="AH1016" i="2"/>
  <c r="AH1846" i="2"/>
  <c r="AH2309" i="2"/>
  <c r="AH177" i="2"/>
  <c r="AH484" i="2"/>
  <c r="AH2136" i="2"/>
  <c r="AH69" i="2"/>
  <c r="AH1499" i="2"/>
  <c r="AH787" i="2"/>
  <c r="AH357" i="2"/>
  <c r="AH918" i="2"/>
  <c r="AH37" i="2"/>
  <c r="AH143" i="2"/>
  <c r="AH1666" i="2"/>
  <c r="AH2370" i="2"/>
  <c r="AH411" i="2"/>
  <c r="AH52" i="2"/>
  <c r="AH1370" i="2"/>
  <c r="AH2183" i="2"/>
  <c r="AH2363" i="2"/>
  <c r="AH1588" i="2"/>
  <c r="AH1329" i="2"/>
  <c r="AH464" i="2"/>
  <c r="AH850" i="2"/>
  <c r="AH1867" i="2"/>
  <c r="AH1034" i="2"/>
  <c r="AH1104" i="2"/>
  <c r="AH1568" i="2"/>
  <c r="AH519" i="2"/>
  <c r="AH152" i="2"/>
  <c r="AH2272" i="2"/>
  <c r="AH975" i="2"/>
  <c r="AH1665" i="2"/>
  <c r="AH451" i="2"/>
  <c r="AH401" i="2"/>
  <c r="AH1334" i="2"/>
  <c r="AH1985" i="2"/>
  <c r="AH1943" i="2"/>
  <c r="AH522" i="2"/>
  <c r="AH1812" i="2"/>
  <c r="AH2069" i="2"/>
  <c r="AH1624" i="2"/>
  <c r="AH1443" i="2"/>
  <c r="AH1953" i="2"/>
  <c r="AH1672" i="2"/>
  <c r="AH487" i="2"/>
  <c r="AH2253" i="2"/>
  <c r="AH1788" i="2"/>
  <c r="AH936" i="2"/>
  <c r="AH523" i="2"/>
  <c r="AH1807" i="2"/>
  <c r="AH2339" i="2"/>
  <c r="AH2289" i="2"/>
  <c r="AH1383" i="2"/>
  <c r="AH2306" i="2"/>
  <c r="AH221" i="2"/>
  <c r="AH971" i="2"/>
  <c r="AH1083" i="2"/>
  <c r="AH743" i="2"/>
  <c r="AH767" i="2"/>
  <c r="AH1354" i="2"/>
  <c r="AH1077" i="2"/>
  <c r="AH2251" i="2"/>
  <c r="AH1264" i="2"/>
  <c r="AH2202" i="2"/>
  <c r="AH2013" i="2"/>
  <c r="AH2073" i="2"/>
  <c r="AH391" i="2"/>
  <c r="AH561" i="2"/>
  <c r="AH421" i="2"/>
  <c r="AH2358" i="2"/>
  <c r="AH1419" i="2"/>
  <c r="AH821" i="2"/>
  <c r="AH1027" i="2"/>
  <c r="AH1843" i="2"/>
  <c r="AH957" i="2"/>
  <c r="AH2088" i="2"/>
  <c r="AH2090" i="2"/>
  <c r="AH49" i="2"/>
  <c r="AH1808" i="2"/>
  <c r="AH594" i="2"/>
  <c r="AH1255" i="2"/>
  <c r="AH2163" i="2"/>
  <c r="AH2239" i="2"/>
  <c r="AH116" i="2"/>
  <c r="AH1928" i="2"/>
  <c r="AH409" i="2"/>
  <c r="AH2300" i="2"/>
  <c r="AH226" i="2"/>
  <c r="AH1171" i="2"/>
  <c r="AH2061" i="2"/>
  <c r="AH1564" i="2"/>
  <c r="AH899" i="2"/>
  <c r="AH809" i="2"/>
  <c r="AH214" i="2"/>
  <c r="AH347" i="2"/>
  <c r="AH943" i="2"/>
  <c r="AH1378" i="2"/>
  <c r="AH1900" i="2"/>
  <c r="AH2292" i="2"/>
  <c r="AH1496" i="2"/>
  <c r="AH1484" i="2"/>
  <c r="AH414" i="2"/>
  <c r="AH1850" i="2"/>
  <c r="AH2177" i="2"/>
  <c r="AH1307" i="2"/>
  <c r="AH1977" i="2"/>
  <c r="AH829" i="2"/>
  <c r="AH2237" i="2"/>
  <c r="AH1477" i="2"/>
  <c r="AH847" i="2"/>
  <c r="AH1465" i="2"/>
  <c r="AH75" i="2"/>
  <c r="AH2092" i="2"/>
  <c r="AH2169" i="2"/>
  <c r="AH1180" i="2"/>
  <c r="AH1240" i="2"/>
  <c r="AH1781" i="2"/>
  <c r="AH1425" i="2"/>
  <c r="AH286" i="2"/>
  <c r="AH1061" i="2"/>
  <c r="AH1521" i="2"/>
  <c r="AH323" i="2"/>
  <c r="AH1662" i="2"/>
  <c r="AH1239" i="2"/>
  <c r="AH1893" i="2"/>
  <c r="AH1221" i="2"/>
  <c r="AH390" i="2"/>
  <c r="AH1343" i="2"/>
  <c r="AH1020" i="2"/>
  <c r="AH2315" i="2"/>
  <c r="AH1103" i="2"/>
  <c r="AH1863" i="2"/>
  <c r="AH573" i="2"/>
  <c r="AH508" i="2"/>
  <c r="AH2243" i="2"/>
  <c r="AH479" i="2"/>
  <c r="AH1954" i="2"/>
  <c r="AH1423" i="2"/>
  <c r="AH865" i="2"/>
  <c r="AH764" i="2"/>
  <c r="AH1414" i="2"/>
  <c r="AH1494" i="2"/>
  <c r="AH227" i="2"/>
  <c r="AH164" i="2"/>
  <c r="AH1398" i="2"/>
  <c r="AH662" i="2"/>
  <c r="AH524" i="2"/>
  <c r="AH2051" i="2"/>
  <c r="AH317" i="2"/>
  <c r="AH1800" i="2"/>
  <c r="AH834" i="2"/>
  <c r="AH1296" i="2"/>
  <c r="AH1912" i="2"/>
  <c r="AH2049" i="2"/>
  <c r="AH1258" i="2"/>
  <c r="AH968" i="2"/>
  <c r="AH653" i="2"/>
  <c r="AH1087" i="2"/>
  <c r="AH162" i="2"/>
  <c r="AH1070" i="2"/>
  <c r="AH1490" i="2"/>
  <c r="AH1309" i="2"/>
  <c r="AH1353" i="2"/>
  <c r="AH1371" i="2"/>
  <c r="AH1849" i="2"/>
  <c r="AH2191" i="2"/>
  <c r="AH703" i="2"/>
  <c r="AH1248" i="2"/>
  <c r="AH1405" i="2"/>
  <c r="AH208" i="2"/>
  <c r="AH883" i="2"/>
  <c r="AH1126" i="2"/>
  <c r="AH1058" i="2"/>
  <c r="AH100" i="2"/>
  <c r="AH36" i="2"/>
  <c r="AH839" i="2"/>
  <c r="AH121" i="2"/>
  <c r="AH705" i="2"/>
  <c r="AH1041" i="2"/>
  <c r="AH1584" i="2"/>
  <c r="AH836" i="2"/>
  <c r="AH1437" i="2"/>
  <c r="AH1033" i="2"/>
  <c r="AH1504" i="2"/>
  <c r="AH2229" i="2"/>
  <c r="AH1673" i="2"/>
  <c r="AH384" i="2"/>
  <c r="AH731" i="2"/>
  <c r="AH1670" i="2"/>
  <c r="AH1722" i="2"/>
  <c r="AH101" i="2"/>
  <c r="AH1590" i="2"/>
  <c r="AH133" i="2"/>
  <c r="AH1056" i="2"/>
  <c r="AH170" i="2"/>
  <c r="AH1655" i="2"/>
  <c r="AH2021" i="2"/>
  <c r="AH1156" i="2"/>
  <c r="AH341" i="2"/>
  <c r="AH954" i="2"/>
  <c r="AH141" i="2"/>
  <c r="AH1251" i="2"/>
  <c r="AH1772" i="2"/>
  <c r="AH298" i="2"/>
  <c r="AH886" i="2"/>
  <c r="AH582" i="2"/>
  <c r="AH27" i="2"/>
  <c r="AH757" i="2"/>
  <c r="AH815" i="2"/>
  <c r="AH1711" i="2"/>
  <c r="AH2089" i="2"/>
  <c r="AH1639" i="2"/>
  <c r="AH2200" i="2"/>
  <c r="AH488" i="2"/>
  <c r="AH1090" i="2"/>
  <c r="AH979" i="2"/>
  <c r="AH360" i="2"/>
  <c r="AH547" i="2"/>
  <c r="AH527" i="2"/>
  <c r="AH1115" i="2"/>
  <c r="AH1168" i="2"/>
  <c r="AH2133" i="2"/>
  <c r="AH1236" i="2"/>
  <c r="AH2121" i="2"/>
  <c r="AH1241" i="2"/>
  <c r="AH578" i="2"/>
  <c r="AH1332" i="2"/>
  <c r="AH2236" i="2"/>
  <c r="AH1950" i="2"/>
  <c r="AH2035" i="2"/>
  <c r="AH1927" i="2"/>
  <c r="AH2153" i="2"/>
  <c r="AH2250" i="2"/>
  <c r="AH534" i="2"/>
  <c r="AH283" i="2"/>
  <c r="AH59" i="2"/>
  <c r="AH1740" i="2"/>
  <c r="AH736" i="2"/>
  <c r="AH1566" i="2"/>
  <c r="AH1080" i="2"/>
  <c r="AH1014" i="2"/>
  <c r="AH1482" i="2"/>
  <c r="AH2038" i="2"/>
  <c r="AH1324" i="2"/>
  <c r="AH313" i="2"/>
  <c r="AH905" i="2"/>
  <c r="AH301" i="2"/>
  <c r="AH1367" i="2"/>
  <c r="AH1799" i="2"/>
  <c r="AH117" i="2"/>
  <c r="AH1664" i="2"/>
  <c r="AH1630" i="2"/>
  <c r="AH748" i="2"/>
  <c r="AH2059" i="2"/>
  <c r="AH2152" i="2"/>
  <c r="AH902" i="2"/>
  <c r="AH986" i="2"/>
  <c r="AH1260" i="2"/>
  <c r="AH163" i="2"/>
  <c r="AH1357" i="2"/>
  <c r="AH1659" i="2"/>
  <c r="AH234" i="2"/>
  <c r="AH218" i="2"/>
  <c r="AH683" i="2"/>
  <c r="AH832" i="2"/>
  <c r="AH528" i="2"/>
  <c r="AH851" i="2"/>
  <c r="AH856" i="2"/>
  <c r="AH1068" i="2"/>
  <c r="AH1203" i="2"/>
  <c r="AH29" i="2"/>
  <c r="AH799" i="2"/>
  <c r="AH1902" i="2"/>
  <c r="AH548" i="2"/>
  <c r="AH1188" i="2"/>
  <c r="AH1250" i="2"/>
  <c r="AH1739" i="2"/>
  <c r="AH1441" i="2"/>
  <c r="AH538" i="2"/>
  <c r="AH1281" i="2"/>
  <c r="AH1146" i="2"/>
  <c r="AH2225" i="2"/>
  <c r="AH931" i="2"/>
  <c r="AH1520" i="2"/>
  <c r="AH1786" i="2"/>
  <c r="AH1536" i="2"/>
  <c r="AH2332" i="2"/>
  <c r="AH393" i="2"/>
  <c r="AH1516" i="2"/>
  <c r="AH946" i="2"/>
  <c r="AH1304" i="2"/>
  <c r="AH1444" i="2"/>
  <c r="AH1884" i="2"/>
  <c r="AH891" i="2"/>
  <c r="AH1645" i="2"/>
  <c r="AH1586" i="2"/>
  <c r="AH1668" i="2"/>
  <c r="AH84" i="2"/>
  <c r="AH1341" i="2"/>
  <c r="AH1483" i="2"/>
  <c r="AH788" i="2"/>
  <c r="AH1196" i="2"/>
  <c r="AH569" i="2"/>
  <c r="AH2282" i="2"/>
  <c r="AH1017" i="2"/>
  <c r="AH493" i="2"/>
  <c r="AH2226" i="2"/>
  <c r="AH598" i="2"/>
  <c r="AH1609" i="2"/>
  <c r="AH1005" i="2"/>
  <c r="AH2266" i="2"/>
  <c r="AH1810" i="2"/>
  <c r="AH501" i="2"/>
  <c r="AH1139" i="2"/>
  <c r="AH645" i="2"/>
  <c r="AH763" i="2"/>
  <c r="AH1563" i="2"/>
  <c r="AH1163" i="2"/>
  <c r="AH1049" i="2"/>
  <c r="AH747" i="2"/>
  <c r="AH529" i="2"/>
  <c r="AH849" i="2"/>
  <c r="AH2223" i="2"/>
  <c r="AH2011" i="2"/>
  <c r="AH924" i="2"/>
  <c r="AH2112" i="2"/>
  <c r="AH114" i="2"/>
  <c r="AH1003" i="2"/>
  <c r="AH2171" i="2"/>
  <c r="AH1554" i="2"/>
  <c r="AH987" i="2"/>
  <c r="AH1544" i="2"/>
  <c r="AH1093" i="2"/>
  <c r="AH1601" i="2"/>
  <c r="AH1375" i="2"/>
  <c r="AH439" i="2"/>
  <c r="AH1011" i="2"/>
  <c r="AH867" i="2"/>
  <c r="AH2098" i="2"/>
  <c r="AH771" i="2"/>
  <c r="AH1911" i="2"/>
  <c r="AH1682" i="2"/>
  <c r="AH1381" i="2"/>
  <c r="AH923" i="2"/>
  <c r="AH1439" i="2"/>
  <c r="AH369" i="2"/>
  <c r="AH2245" i="2"/>
  <c r="AH813" i="2"/>
  <c r="AH581" i="2"/>
  <c r="AH2290" i="2"/>
  <c r="AH844" i="2"/>
  <c r="AH1818" i="2"/>
  <c r="AH287" i="2"/>
  <c r="AH972" i="2"/>
  <c r="AH610" i="2"/>
  <c r="AH1271" i="2"/>
  <c r="AH288" i="2"/>
  <c r="AH1297" i="2"/>
  <c r="AH2118" i="2"/>
  <c r="AH1039" i="2"/>
  <c r="AH749" i="2"/>
  <c r="AH2314" i="2"/>
  <c r="AH371" i="2"/>
  <c r="AH449" i="2"/>
  <c r="AH1397" i="2"/>
  <c r="AH1970" i="2"/>
  <c r="AH1486" i="2"/>
  <c r="AH2037" i="2"/>
  <c r="AH1161" i="2"/>
  <c r="AH1595" i="2"/>
  <c r="AH1197" i="2"/>
  <c r="AH247" i="2"/>
  <c r="AH2063" i="2"/>
  <c r="AH120" i="2"/>
  <c r="AH877" i="2"/>
  <c r="AH212" i="2"/>
  <c r="AH180" i="2"/>
  <c r="AH315" i="2"/>
  <c r="AH890" i="2"/>
  <c r="AH1312" i="2"/>
  <c r="AH326" i="2"/>
  <c r="AH293" i="2"/>
  <c r="AH33" i="2"/>
  <c r="AH1669" i="2"/>
  <c r="AH1352" i="2"/>
  <c r="AH693" i="2"/>
  <c r="AH1117" i="2"/>
  <c r="AH132" i="2"/>
  <c r="AH1270" i="2"/>
  <c r="AH342" i="2"/>
  <c r="AH909" i="2"/>
  <c r="AH1150" i="2"/>
  <c r="AH1815" i="2"/>
  <c r="AH800" i="2"/>
  <c r="AH443" i="2"/>
  <c r="AH1079" i="2"/>
  <c r="AH248" i="2"/>
  <c r="AH2340" i="2"/>
  <c r="AH260" i="2"/>
  <c r="AH1305" i="2"/>
  <c r="AH1193" i="2"/>
  <c r="AH160" i="2"/>
  <c r="AH512" i="2"/>
  <c r="AH1160" i="2"/>
  <c r="AH2329" i="2"/>
  <c r="AH1603" i="2"/>
  <c r="AH1735" i="2"/>
  <c r="AH1468" i="2"/>
  <c r="AH2271" i="2"/>
  <c r="AH733" i="2"/>
  <c r="AH1677" i="2"/>
  <c r="AH904" i="2"/>
  <c r="AH2328" i="2"/>
  <c r="AH81" i="2"/>
  <c r="AH9" i="2"/>
  <c r="AH1723" i="2"/>
  <c r="AH1604" i="2"/>
  <c r="AH137" i="2"/>
  <c r="AH1790" i="2"/>
  <c r="AH40" i="2"/>
  <c r="AH894" i="2"/>
  <c r="AH1844" i="2"/>
  <c r="AH1606" i="2"/>
  <c r="AH1994" i="2"/>
  <c r="AH290" i="2"/>
  <c r="AH1074" i="2"/>
  <c r="AH2179" i="2"/>
  <c r="AH1942" i="2"/>
  <c r="AH1614" i="2"/>
  <c r="AH1360" i="2"/>
  <c r="AH720" i="2"/>
  <c r="AH1759" i="2"/>
  <c r="AH1990" i="2"/>
  <c r="AH220" i="2"/>
  <c r="AH716" i="2"/>
  <c r="AH633" i="2"/>
  <c r="AH60" i="2"/>
  <c r="AH1456" i="2"/>
  <c r="AH8" i="2"/>
  <c r="AH862" i="2"/>
  <c r="AH846" i="2"/>
  <c r="AH780" i="2"/>
  <c r="AH213" i="2"/>
  <c r="AH1474" i="2"/>
  <c r="AH697" i="2"/>
  <c r="AH2352" i="2"/>
  <c r="AH1143" i="2"/>
  <c r="AH649" i="2"/>
  <c r="AH613" i="2"/>
  <c r="AH2155" i="2"/>
  <c r="AH1217" i="2"/>
  <c r="AH1085" i="2"/>
  <c r="AH1708" i="2"/>
  <c r="AH2046" i="2"/>
  <c r="AH2252" i="2"/>
  <c r="AH1680" i="2"/>
  <c r="AH766" i="2"/>
  <c r="AH45" i="2"/>
  <c r="AH344" i="2"/>
  <c r="AH2310" i="2"/>
  <c r="AH1330" i="2"/>
  <c r="AH1733" i="2"/>
  <c r="AH2342" i="2"/>
  <c r="AH128" i="2"/>
  <c r="AH1026" i="2"/>
  <c r="AH1030" i="2"/>
  <c r="AH420" i="2"/>
  <c r="AH441" i="2"/>
  <c r="AH658" i="2"/>
  <c r="AH2376" i="2"/>
  <c r="AH1888" i="2"/>
  <c r="AH502" i="2"/>
  <c r="AH978" i="2"/>
  <c r="AH1981" i="2"/>
  <c r="AH1134" i="2"/>
  <c r="AH2124" i="2"/>
  <c r="AH2298" i="2"/>
  <c r="AH509" i="2"/>
  <c r="AH685" i="2"/>
  <c r="AH314" i="2"/>
  <c r="AH282" i="2"/>
  <c r="AH1623" i="2"/>
  <c r="AH1914" i="2"/>
  <c r="AH2318" i="2"/>
  <c r="AH426" i="2"/>
  <c r="AH294" i="2"/>
  <c r="AH159" i="2"/>
  <c r="AH885" i="2"/>
  <c r="AH1392" i="2"/>
  <c r="AH2241" i="2"/>
  <c r="AH1755" i="2"/>
  <c r="AH770" i="2"/>
  <c r="AH168" i="2"/>
  <c r="AH801" i="2"/>
  <c r="AH173" i="2"/>
  <c r="AH782" i="2"/>
  <c r="AH1151" i="2"/>
  <c r="AH1408" i="2"/>
  <c r="AH919" i="2"/>
  <c r="AH797" i="2"/>
  <c r="AH1091" i="2"/>
  <c r="AH2074" i="2"/>
  <c r="AH1071" i="2"/>
  <c r="AH804" i="2"/>
  <c r="AH1344" i="2"/>
  <c r="AH599" i="2"/>
  <c r="AH2120" i="2"/>
  <c r="AH881" i="2"/>
  <c r="AH1400" i="2"/>
  <c r="AH1471" i="2"/>
  <c r="AH2127" i="2"/>
  <c r="AH741" i="2"/>
  <c r="AH1833" i="2"/>
  <c r="AH2178" i="2"/>
  <c r="AH2232" i="2"/>
  <c r="AH1366" i="2"/>
  <c r="AH1712" i="2"/>
  <c r="AH1109" i="2"/>
  <c r="AH216" i="2"/>
  <c r="AH1164" i="2"/>
  <c r="AH1299" i="2"/>
  <c r="AH1976" i="2"/>
  <c r="AH1315" i="2"/>
  <c r="AH1706" i="2"/>
  <c r="AH309" i="2"/>
  <c r="AH903" i="2"/>
  <c r="AH691" i="2"/>
  <c r="AH1362" i="2"/>
  <c r="AH278" i="2"/>
  <c r="AH1177" i="2"/>
  <c r="AH2351" i="2"/>
  <c r="AH778" i="2"/>
  <c r="AH284" i="2"/>
  <c r="AH1036" i="2"/>
  <c r="AH1581" i="2"/>
  <c r="AH675" i="2"/>
  <c r="AH689" i="2"/>
  <c r="AH1991" i="2"/>
  <c r="AH1428" i="2"/>
  <c r="AH1825" i="2"/>
  <c r="AH1889" i="2"/>
  <c r="AH930" i="2"/>
  <c r="AH1181" i="2"/>
  <c r="AH2161" i="2"/>
  <c r="AH1656" i="2"/>
  <c r="AH1092" i="2"/>
  <c r="AH1289" i="2"/>
  <c r="AH1621" i="2"/>
  <c r="AH1416" i="2"/>
  <c r="AH1901" i="2"/>
  <c r="AH1517" i="2"/>
  <c r="AH963" i="2"/>
  <c r="AH1917" i="2"/>
  <c r="AH884" i="2"/>
  <c r="AH1975" i="2"/>
  <c r="AH119" i="2"/>
  <c r="AH1493" i="2"/>
  <c r="AH1752" i="2"/>
  <c r="AH1112" i="2"/>
  <c r="AH2126" i="2"/>
  <c r="AH1491" i="2"/>
  <c r="AH1530" i="2"/>
  <c r="AH209" i="2"/>
  <c r="AH2015" i="2"/>
  <c r="AH15" i="2"/>
  <c r="AH2091" i="2"/>
  <c r="AH1834" i="2"/>
  <c r="AH2157" i="2"/>
  <c r="AH2141" i="2"/>
  <c r="AH1573" i="2"/>
  <c r="AH406" i="2"/>
  <c r="AH1878" i="2"/>
  <c r="AH2227" i="2"/>
  <c r="AH1770" i="2"/>
  <c r="AH735" i="2"/>
  <c r="AH1648" i="2"/>
  <c r="AH1828" i="2"/>
  <c r="AH2234" i="2"/>
  <c r="AH858" i="2"/>
  <c r="AH1892" i="2"/>
  <c r="AH399" i="2"/>
  <c r="AH1230" i="2"/>
  <c r="AH1922" i="2"/>
  <c r="AH169" i="2"/>
  <c r="AH352" i="2"/>
  <c r="AH429" i="2"/>
  <c r="AH444" i="2"/>
  <c r="AH345" i="2"/>
  <c r="AH1166" i="2"/>
  <c r="AH2062" i="2"/>
  <c r="AH2023" i="2"/>
  <c r="AH2065" i="2"/>
  <c r="AH774" i="2"/>
  <c r="AH1885" i="2"/>
  <c r="AH2082" i="2"/>
  <c r="AH207" i="2"/>
  <c r="AH1507" i="2"/>
  <c r="AH1929" i="2"/>
  <c r="AH952" i="2"/>
  <c r="AH515" i="2"/>
  <c r="AH848" i="2"/>
  <c r="AH1155" i="2"/>
  <c r="AH2347" i="2"/>
  <c r="AH241" i="2"/>
  <c r="AH470" i="2"/>
  <c r="AH1558" i="2"/>
  <c r="AH386" i="2"/>
  <c r="AH1589" i="2"/>
  <c r="AH661" i="2"/>
  <c r="AH2007" i="2"/>
  <c r="AH1819" i="2"/>
  <c r="AH1643" i="2"/>
  <c r="AH828" i="2"/>
  <c r="AH370" i="2"/>
  <c r="AH139" i="2"/>
  <c r="AH1865" i="2"/>
  <c r="AH1187" i="2"/>
  <c r="AH1575" i="2"/>
  <c r="AH1487" i="2"/>
  <c r="AH1429" i="2"/>
  <c r="AH2131" i="2"/>
  <c r="AH433" i="2"/>
  <c r="AH1695" i="2"/>
  <c r="AH240" i="2"/>
  <c r="AH789" i="2"/>
  <c r="AH1658" i="2"/>
  <c r="AH1287" i="2"/>
  <c r="AH2019" i="2"/>
  <c r="AH1159" i="2"/>
  <c r="AH1774" i="2"/>
  <c r="AH1345" i="2"/>
  <c r="AH1285" i="2"/>
  <c r="AH307" i="2"/>
  <c r="AH750" i="2"/>
  <c r="AH1453" i="2"/>
  <c r="AH927" i="2"/>
  <c r="AH1147" i="2"/>
  <c r="AH2366" i="2"/>
  <c r="AH908" i="2"/>
  <c r="AH1511" i="2"/>
  <c r="AH2068" i="2"/>
  <c r="AH1053" i="2"/>
  <c r="AH2043" i="2"/>
  <c r="AH23" i="2"/>
  <c r="AH650" i="2"/>
  <c r="AH605" i="2"/>
  <c r="AH1152" i="2"/>
  <c r="AH1098" i="2"/>
  <c r="AH974" i="2"/>
  <c r="AH1121" i="2"/>
  <c r="AH1872" i="2"/>
  <c r="AH476" i="2"/>
  <c r="AH2060" i="2"/>
  <c r="AH17" i="2"/>
  <c r="AH1172" i="2"/>
  <c r="AH230" i="2"/>
  <c r="AH166" i="2"/>
  <c r="AH1202" i="2"/>
  <c r="AH2217" i="2"/>
  <c r="AH1559" i="2"/>
  <c r="AH1803" i="2"/>
  <c r="AH25" i="2"/>
  <c r="AH281" i="2"/>
  <c r="AH2222" i="2"/>
  <c r="AH157" i="2"/>
  <c r="AH1938" i="2"/>
  <c r="AH1704" i="2"/>
  <c r="AH63" i="2"/>
  <c r="AH2371" i="2"/>
  <c r="AH2345" i="2"/>
  <c r="AH1830" i="2"/>
  <c r="AH585" i="2"/>
  <c r="AH89" i="2"/>
  <c r="AH2331" i="2"/>
  <c r="AH1253" i="2"/>
  <c r="AH2305" i="2"/>
  <c r="AH1891" i="2"/>
  <c r="AH1283" i="2"/>
  <c r="AH1467" i="2"/>
  <c r="AH1674" i="2"/>
  <c r="AH1481" i="2"/>
  <c r="AH1625" i="2"/>
  <c r="AH1986" i="2"/>
  <c r="AH1857" i="2"/>
  <c r="AH1382" i="2"/>
  <c r="AH2173" i="2"/>
  <c r="AH205" i="2"/>
  <c r="AH583" i="2"/>
  <c r="AH1096" i="2"/>
  <c r="AH1138" i="2"/>
  <c r="AH554" i="2"/>
  <c r="AH16" i="2"/>
  <c r="AH1923" i="2"/>
  <c r="AH1288" i="2"/>
  <c r="AH2099" i="2"/>
  <c r="AH41" i="2"/>
  <c r="AH496" i="2"/>
  <c r="AH772" i="2"/>
  <c r="AH852" i="2"/>
  <c r="AH2350" i="2"/>
  <c r="AH123" i="2"/>
  <c r="AH556" i="2"/>
  <c r="AH1771" i="2"/>
  <c r="AH762" i="2"/>
  <c r="AH995" i="2"/>
  <c r="AH1528" i="2"/>
  <c r="AH1396" i="2"/>
  <c r="AH1866" i="2"/>
  <c r="AH97" i="2"/>
  <c r="AH1184" i="2"/>
  <c r="AH1347" i="2"/>
  <c r="AH1587" i="2"/>
  <c r="AH627" i="2"/>
  <c r="AH2368" i="2"/>
  <c r="AH1958" i="2"/>
  <c r="AH1500" i="2"/>
  <c r="AH2102" i="2"/>
  <c r="AH659" i="2"/>
  <c r="AH1805" i="2"/>
  <c r="AH1879" i="2"/>
  <c r="AH1641" i="2"/>
  <c r="AH252" i="2"/>
  <c r="AH1969" i="2"/>
  <c r="AH1062" i="2"/>
  <c r="AH2147" i="2"/>
  <c r="AH1540" i="2"/>
  <c r="AH1055" i="2"/>
  <c r="AH331" i="2"/>
  <c r="AH304" i="2"/>
  <c r="AH965" i="2"/>
  <c r="AH1273" i="2"/>
  <c r="AH506" i="2"/>
  <c r="AH1757" i="2"/>
  <c r="AH2265" i="2"/>
  <c r="AH1961" i="2"/>
  <c r="AH621" i="2"/>
  <c r="AH237" i="2"/>
  <c r="AH1132" i="2"/>
  <c r="AH246" i="2"/>
  <c r="AH1179" i="2"/>
  <c r="AH773" i="2"/>
  <c r="AH405" i="2"/>
  <c r="AH1314" i="2"/>
  <c r="AH2104" i="2"/>
  <c r="AH2349" i="2"/>
  <c r="AH2367" i="2"/>
  <c r="AH679" i="2"/>
  <c r="AH663" i="2"/>
  <c r="AH1333" i="2"/>
  <c r="AH925" i="2"/>
  <c r="AH604" i="2"/>
  <c r="AH64" i="2"/>
  <c r="AH375" i="2"/>
  <c r="AH1574" i="2"/>
  <c r="AH969" i="2"/>
  <c r="AH1794" i="2"/>
  <c r="AH1207" i="2"/>
  <c r="AH559" i="2"/>
  <c r="AH939" i="2"/>
  <c r="AH1734" i="2"/>
  <c r="AH1301" i="2"/>
  <c r="AH2125" i="2"/>
  <c r="AH2249" i="2"/>
  <c r="AH172" i="2"/>
  <c r="AH2189" i="2"/>
  <c r="AH2210" i="2"/>
  <c r="AH1122" i="2"/>
  <c r="AH526" i="2"/>
  <c r="AH1858" i="2"/>
  <c r="AH2254" i="2"/>
  <c r="AH245" i="2"/>
  <c r="AH641" i="2"/>
  <c r="AH1320" i="2"/>
  <c r="AH2109" i="2"/>
  <c r="AH1037" i="2"/>
  <c r="AH643" i="2"/>
  <c r="AH2240" i="2"/>
  <c r="AH1934" i="2"/>
  <c r="AH2076" i="2"/>
  <c r="AH2333" i="2"/>
  <c r="AH408" i="2"/>
  <c r="AH468" i="2"/>
  <c r="AH900" i="2"/>
  <c r="AH1729" i="2"/>
  <c r="AH792" i="2"/>
  <c r="AH1278" i="2"/>
  <c r="AH1702" i="2"/>
  <c r="AH115" i="2"/>
  <c r="AH1837" i="2"/>
  <c r="AH577" i="2"/>
  <c r="AH785" i="2"/>
  <c r="AH544" i="2"/>
  <c r="AH222" i="2"/>
  <c r="AH853" i="2"/>
  <c r="AH977" i="2"/>
  <c r="AH1067" i="2"/>
  <c r="AH1057" i="2"/>
  <c r="AH951" i="2"/>
  <c r="AH1459" i="2"/>
  <c r="AH1455" i="2"/>
  <c r="AH1814" i="2"/>
  <c r="AH1634" i="2"/>
  <c r="AH1130" i="2"/>
  <c r="AH1162" i="2"/>
  <c r="AH859" i="2"/>
  <c r="AH991" i="2"/>
  <c r="AH1989" i="2"/>
  <c r="AH2110" i="2"/>
  <c r="AH1247" i="2"/>
  <c r="AH616" i="2"/>
  <c r="AH1766" i="2"/>
  <c r="AH1269" i="2"/>
  <c r="AH985" i="2"/>
  <c r="AH1339" i="2"/>
  <c r="AH472" i="2"/>
  <c r="AH759" i="2"/>
  <c r="AH11" i="2"/>
  <c r="AH1108" i="2"/>
  <c r="AH125" i="2"/>
  <c r="AH1637" i="2"/>
  <c r="AH2149" i="2"/>
  <c r="AH511" i="2"/>
  <c r="AH376" i="2"/>
  <c r="AH1503" i="2"/>
  <c r="AH178" i="2"/>
  <c r="AH228" i="2"/>
  <c r="AH566" i="2"/>
  <c r="AH1368" i="2"/>
  <c r="AH1463" i="2"/>
  <c r="AH1967" i="2"/>
  <c r="AH1149" i="2"/>
  <c r="AH1513" i="2"/>
  <c r="AH889" i="2"/>
  <c r="AH966" i="2"/>
  <c r="AH1479" i="2"/>
  <c r="AH415" i="2"/>
  <c r="AH795" i="2"/>
  <c r="AH1272" i="2"/>
  <c r="AH805" i="2"/>
  <c r="AH1066" i="2"/>
  <c r="AH677" i="2"/>
  <c r="AH1919" i="2"/>
  <c r="AH1358" i="2"/>
  <c r="AH638" i="2"/>
  <c r="AH2341" i="2"/>
  <c r="AH1931" i="2"/>
  <c r="AH1697" i="2"/>
  <c r="AH1838" i="2"/>
  <c r="AH820" i="2"/>
  <c r="AH457" i="2"/>
  <c r="AH1915" i="2"/>
  <c r="AH1114" i="2"/>
  <c r="AH1325" i="2"/>
  <c r="AH1875" i="2"/>
  <c r="AH584" i="2"/>
  <c r="AH1262" i="2"/>
  <c r="AH210" i="2"/>
  <c r="AH485" i="2"/>
  <c r="AH973" i="2"/>
  <c r="AH1223" i="2"/>
  <c r="AH2317" i="2"/>
  <c r="AH1449" i="2"/>
  <c r="AH113" i="2"/>
  <c r="AH1107" i="2"/>
  <c r="AH460" i="2"/>
  <c r="AH150" i="2"/>
  <c r="AH1232" i="2"/>
  <c r="AH1475" i="2"/>
  <c r="AH381" i="2"/>
  <c r="AH1654" i="2"/>
  <c r="AH2182" i="2"/>
  <c r="AH549" i="2"/>
  <c r="AH250" i="2"/>
  <c r="AH586" i="2"/>
  <c r="AH1684" i="2"/>
  <c r="AH1688" i="2"/>
  <c r="AH2058" i="2"/>
  <c r="AH1342" i="2"/>
  <c r="AH1338" i="2"/>
  <c r="AH1831" i="2"/>
  <c r="AH629" i="2"/>
  <c r="AH739" i="2"/>
  <c r="AH2108" i="2"/>
  <c r="AH1784" i="2"/>
  <c r="AH1097" i="2"/>
  <c r="AH1744" i="2"/>
  <c r="AH1508" i="2"/>
  <c r="AH1006" i="2"/>
  <c r="AH701" i="2"/>
  <c r="AH1384" i="2"/>
  <c r="AH1148" i="2"/>
  <c r="AH717" i="2"/>
  <c r="AH1069" i="2"/>
  <c r="AH96" i="2"/>
  <c r="AH2001" i="2"/>
  <c r="AH593" i="2"/>
  <c r="AH1749" i="2"/>
  <c r="AH435" i="2"/>
  <c r="AH1690" i="2"/>
  <c r="AH215" i="2"/>
  <c r="AH1806" i="2"/>
  <c r="AH161" i="2"/>
  <c r="AH2010" i="2"/>
  <c r="AH2258" i="2"/>
  <c r="AH416" i="2"/>
  <c r="AH2047" i="2"/>
  <c r="AH1372" i="2"/>
  <c r="AH1064" i="2"/>
  <c r="AH1078" i="2"/>
  <c r="AH1742" i="2"/>
  <c r="AH1012" i="2"/>
  <c r="AH236" i="2"/>
  <c r="AH7" i="2"/>
  <c r="AH1947" i="2"/>
  <c r="AH1635" i="2"/>
  <c r="AH419" i="2"/>
  <c r="AH292" i="2"/>
  <c r="AH1720" i="2"/>
  <c r="AH1300" i="2"/>
  <c r="AH1447" i="2"/>
  <c r="AH726" i="2"/>
  <c r="AH365" i="2"/>
  <c r="AH1823" i="2"/>
  <c r="AH1972" i="2"/>
  <c r="AH1870" i="2"/>
  <c r="AH2281" i="2"/>
  <c r="AH149" i="2"/>
  <c r="AH112" i="2"/>
  <c r="AH1310" i="2"/>
  <c r="AH1116" i="2"/>
  <c r="AH1768" i="2"/>
  <c r="AH1855" i="2"/>
  <c r="AH521" i="2"/>
  <c r="AH562" i="2"/>
  <c r="AH715" i="2"/>
  <c r="AH1000" i="2"/>
  <c r="AH1004" i="2"/>
  <c r="AH266" i="2"/>
  <c r="AH1113" i="2"/>
  <c r="AH351" i="2"/>
  <c r="AH2041" i="2"/>
  <c r="AH1293" i="2"/>
  <c r="AH1410" i="2"/>
  <c r="AH1254" i="2"/>
  <c r="AH1557" i="2"/>
  <c r="AH941" i="2"/>
  <c r="AH2337" i="2"/>
  <c r="AH1015" i="2"/>
  <c r="AH473" i="2"/>
  <c r="AH55" i="2"/>
  <c r="AH2293" i="2"/>
  <c r="AH2244" i="2"/>
  <c r="AH609" i="2"/>
  <c r="AH533" i="2"/>
  <c r="AH603" i="2"/>
  <c r="AH257" i="2"/>
  <c r="AH1839" i="2"/>
  <c r="AH1302" i="2"/>
  <c r="AH723" i="2"/>
  <c r="AH729" i="2"/>
  <c r="AH558" i="2"/>
  <c r="AH324" i="2"/>
  <c r="AH1890" i="2"/>
  <c r="AH2123" i="2"/>
  <c r="AH2357" i="2"/>
  <c r="AH442" i="2"/>
  <c r="AH784" i="2"/>
  <c r="AH328" i="2"/>
  <c r="AH1100" i="2"/>
  <c r="AH1234" i="2"/>
  <c r="AH901" i="2"/>
  <c r="AH407" i="2"/>
  <c r="AH2134" i="2"/>
  <c r="AH1002" i="2"/>
  <c r="AH1399" i="2"/>
  <c r="AH1124" i="2"/>
  <c r="AH1642" i="2"/>
  <c r="AH1618" i="2"/>
  <c r="AH77" i="2"/>
  <c r="AH1631" i="2"/>
  <c r="AH1185" i="2"/>
  <c r="AH520" i="2"/>
  <c r="AH642" i="2"/>
  <c r="AH1263" i="2"/>
  <c r="AH1709" i="2"/>
  <c r="AH745" i="2"/>
  <c r="AH1158" i="2"/>
  <c r="AH397" i="2"/>
  <c r="AH1282" i="2"/>
  <c r="AH882" i="2"/>
  <c r="AH2277" i="2"/>
  <c r="AH1652" i="2"/>
  <c r="AH454" i="2"/>
  <c r="AH734" i="2"/>
  <c r="AH1377" i="2"/>
  <c r="AH1998" i="2"/>
  <c r="AH1760" i="2"/>
  <c r="AH673" i="2"/>
  <c r="AH1349" i="2"/>
  <c r="AH325" i="2"/>
  <c r="AH1209" i="2"/>
  <c r="AH1933" i="2"/>
  <c r="AH505" i="2"/>
  <c r="AH110" i="2"/>
  <c r="AH1178" i="2"/>
  <c r="AH1129" i="2"/>
  <c r="AH1691" i="2"/>
  <c r="AH1524" i="2"/>
  <c r="AH1457" i="2"/>
  <c r="AH714" i="2"/>
  <c r="AH2248" i="2"/>
  <c r="AH280" i="2"/>
  <c r="AH224" i="2"/>
  <c r="AH10" i="2"/>
  <c r="AH2087" i="2"/>
  <c r="AH1700" i="2"/>
  <c r="AH775" i="2"/>
  <c r="AH65" i="2"/>
  <c r="AH1514" i="2"/>
  <c r="AH1088" i="2"/>
  <c r="AH1295" i="2"/>
  <c r="AH1205" i="2"/>
  <c r="AH1448" i="2"/>
  <c r="AH1464" i="2"/>
  <c r="AH1252" i="2"/>
  <c r="AH2228" i="2"/>
  <c r="AH1303" i="2"/>
  <c r="AH1963" i="2"/>
  <c r="AH156" i="2"/>
  <c r="AH1829" i="2"/>
  <c r="AH1045" i="2"/>
  <c r="AH1266" i="2"/>
  <c r="AH235" i="2"/>
  <c r="AH261" i="2"/>
  <c r="AH158" i="2"/>
  <c r="AH1881" i="2"/>
  <c r="AH1373" i="2"/>
  <c r="AH1369" i="2"/>
  <c r="AH1331" i="2"/>
  <c r="AH492" i="2"/>
  <c r="AH489" i="2"/>
  <c r="AH1852" i="2"/>
  <c r="AH2356" i="2"/>
  <c r="AH279" i="2"/>
  <c r="AH1816" i="2"/>
  <c r="AH1613" i="2"/>
  <c r="AH1393" i="2"/>
  <c r="AH777" i="2"/>
  <c r="AH922" i="2"/>
  <c r="AH1725" i="2"/>
  <c r="AH879" i="2"/>
  <c r="AH721" i="2"/>
  <c r="AH602" i="2"/>
  <c r="AH803" i="2"/>
  <c r="AH590" i="2"/>
  <c r="AH1616" i="2"/>
  <c r="AH1379" i="2"/>
  <c r="AH816" i="2"/>
  <c r="AH947" i="2"/>
  <c r="AH1337" i="2"/>
  <c r="AH138" i="2"/>
  <c r="AH563" i="2"/>
  <c r="AH915" i="2"/>
  <c r="AH378" i="2"/>
  <c r="AH811" i="2"/>
  <c r="AH1215" i="2"/>
  <c r="AH1992" i="2"/>
  <c r="AH555" i="2"/>
  <c r="AH2029" i="2"/>
  <c r="AH810" i="2"/>
  <c r="AH233" i="2"/>
  <c r="AH483" i="2"/>
  <c r="AH265" i="2"/>
  <c r="AH1323" i="2"/>
  <c r="AH1306" i="2"/>
  <c r="AH1615" i="2"/>
  <c r="AH1284" i="2"/>
  <c r="AH1692" i="2"/>
  <c r="AH310" i="2"/>
  <c r="AH1502" i="2"/>
  <c r="AH2050" i="2"/>
  <c r="AH346" i="2"/>
  <c r="AH2264" i="2"/>
  <c r="AH1646" i="2"/>
  <c r="AH1764" i="2"/>
  <c r="AH2369" i="2"/>
  <c r="AH403" i="2"/>
  <c r="AH786" i="2"/>
  <c r="AH1042" i="2"/>
  <c r="AH2113" i="2"/>
  <c r="AH1235" i="2"/>
  <c r="AH1650" i="2"/>
  <c r="AH332" i="2"/>
  <c r="AH339" i="2"/>
  <c r="AH306" i="2"/>
  <c r="AH1820" i="2"/>
  <c r="AH398" i="2"/>
  <c r="AH845" i="2"/>
  <c r="AH1534" i="2"/>
  <c r="AH1533" i="2"/>
  <c r="AH2129" i="2"/>
  <c r="AH1993" i="2"/>
  <c r="AH5" i="2"/>
  <c r="AH1243" i="2"/>
  <c r="AH1907" i="2"/>
  <c r="AH76" i="2"/>
  <c r="AH2080" i="2"/>
  <c r="AH1512" i="2"/>
  <c r="AH568" i="2"/>
  <c r="AH1821" i="2"/>
  <c r="AH193" i="2"/>
  <c r="AH321" i="2"/>
  <c r="AH93" i="2"/>
  <c r="AH1964" i="2"/>
  <c r="AH2322" i="2"/>
  <c r="AH1525" i="2"/>
  <c r="AH2039" i="2"/>
  <c r="AH1433" i="2"/>
  <c r="AH1427" i="2"/>
  <c r="AH911" i="2"/>
  <c r="AH1909" i="2"/>
  <c r="AH1887" i="2"/>
  <c r="AH4" i="2"/>
  <c r="AH2033" i="2"/>
  <c r="AH1597" i="2"/>
  <c r="AH537" i="2"/>
  <c r="AH392" i="2"/>
  <c r="AH2105" i="2"/>
  <c r="AH14" i="2"/>
  <c r="AH1311" i="2"/>
  <c r="AH259" i="2"/>
  <c r="AH1767" i="2"/>
  <c r="AH2100" i="2"/>
  <c r="AH1135" i="2"/>
  <c r="AH462" i="2"/>
  <c r="AH1556" i="2"/>
  <c r="AH1492" i="2"/>
  <c r="AH1326" i="2"/>
  <c r="AH1686" i="2"/>
  <c r="AH1753" i="2"/>
  <c r="AH142" i="2"/>
  <c r="AH6" i="2"/>
  <c r="AH1501" i="2"/>
  <c r="AH238" i="2"/>
  <c r="AH1191" i="2"/>
  <c r="AH962" i="2"/>
  <c r="AH490" i="2"/>
  <c r="AH3" i="2"/>
  <c r="AH372" i="2"/>
  <c r="AH499" i="2"/>
  <c r="AH1292" i="2"/>
  <c r="AH1401" i="2"/>
  <c r="AH1328" i="2"/>
  <c r="AH318" i="2"/>
  <c r="AH1924" i="2"/>
  <c r="AH203" i="2"/>
  <c r="AH1873" i="2"/>
  <c r="AH2270" i="2"/>
  <c r="AH2242" i="2"/>
  <c r="AH898" i="2"/>
  <c r="AH385" i="2"/>
  <c r="AH980" i="2"/>
  <c r="AH92" i="2"/>
  <c r="AH1957" i="2"/>
  <c r="AH1978" i="2"/>
  <c r="AH338" i="2"/>
  <c r="AH596" i="2"/>
  <c r="AH2334" i="2"/>
  <c r="AH206" i="2"/>
  <c r="AH571" i="2"/>
  <c r="AH612" i="2"/>
  <c r="AH857" i="2"/>
  <c r="AH80" i="2"/>
  <c r="AH1298" i="2"/>
  <c r="AH482" i="2"/>
  <c r="AH539" i="2"/>
  <c r="AH967" i="2"/>
  <c r="AH2003" i="2"/>
  <c r="AH1644" i="2"/>
  <c r="AH1318" i="2"/>
  <c r="AH1389" i="2"/>
  <c r="AH1529" i="2"/>
  <c r="AH617" i="2"/>
  <c r="AH2372" i="2"/>
  <c r="AH655" i="2"/>
  <c r="AH841" i="2"/>
  <c r="AH1780" i="2"/>
  <c r="AH262" i="2"/>
  <c r="AH53" i="2"/>
  <c r="AH1473" i="2"/>
  <c r="AH1895" i="2"/>
  <c r="AH1322" i="2"/>
  <c r="AH758" i="2"/>
  <c r="AH1046" i="2"/>
  <c r="AH2025" i="2"/>
  <c r="AH2261" i="2"/>
  <c r="AH1685" i="2"/>
  <c r="AH57" i="2"/>
  <c r="AH769" i="2"/>
  <c r="AH118" i="2"/>
  <c r="AH1811" i="2"/>
  <c r="AH232" i="2"/>
  <c r="AH335" i="2"/>
  <c r="AH929" i="2"/>
  <c r="AH781" i="2"/>
  <c r="AH1438" i="2"/>
  <c r="AH1495" i="2"/>
  <c r="AH525" i="2"/>
  <c r="AH639" i="2"/>
  <c r="AH383" i="2"/>
  <c r="AH2078" i="2"/>
  <c r="AH396" i="2"/>
  <c r="AH1955" i="2"/>
  <c r="AH681" i="2"/>
  <c r="AH445" i="2"/>
  <c r="AH1105" i="2"/>
  <c r="AH768" i="2"/>
  <c r="AH1395" i="2"/>
  <c r="AH2312" i="2"/>
  <c r="AH251" i="2"/>
  <c r="AH564" i="2"/>
  <c r="AH1386" i="2"/>
  <c r="AH379" i="2"/>
  <c r="AH35" i="2"/>
  <c r="AH871" i="2"/>
  <c r="AH514" i="2"/>
  <c r="AH842" i="2"/>
  <c r="AH124" i="2"/>
  <c r="AH469" i="2"/>
  <c r="AH1596" i="2"/>
  <c r="AH742" i="2"/>
  <c r="AH2064" i="2"/>
  <c r="AH329" i="2"/>
  <c r="AH447" i="2"/>
  <c r="AH751" i="2"/>
  <c r="AH2355" i="2"/>
  <c r="AH2084" i="2"/>
  <c r="AH570" i="2"/>
  <c r="AH85" i="2"/>
  <c r="AH188" i="2"/>
  <c r="AH2056" i="2"/>
  <c r="AH722" i="2"/>
  <c r="AH1777" i="2"/>
  <c r="AH1106" i="2"/>
  <c r="AH1510" i="2"/>
  <c r="AH1374" i="2"/>
  <c r="AH1404" i="2"/>
  <c r="AH2297" i="2"/>
  <c r="AH754" i="2"/>
  <c r="AH567" i="2"/>
  <c r="AH1622" i="2"/>
  <c r="AH944" i="2"/>
  <c r="AH1279" i="2"/>
  <c r="AH718" i="2"/>
  <c r="AH625" i="2"/>
  <c r="AH2156" i="2"/>
  <c r="AH1385" i="2"/>
  <c r="AH2181" i="2"/>
  <c r="AH999" i="2"/>
  <c r="AH2093" i="2"/>
  <c r="AH1793" i="2"/>
  <c r="AH2285" i="2"/>
  <c r="AH1545" i="2"/>
  <c r="AH997" i="2"/>
  <c r="AH825" i="2"/>
  <c r="AH914" i="2"/>
  <c r="AH1199" i="2"/>
  <c r="AH892" i="2"/>
  <c r="AH1007" i="2"/>
  <c r="AH229" i="2"/>
  <c r="AH2273" i="2"/>
  <c r="AH727" i="2"/>
  <c r="AH1351" i="2"/>
  <c r="AH1335" i="2"/>
  <c r="AH1763" i="2"/>
  <c r="AH1417" i="2"/>
  <c r="AH1696" i="2"/>
  <c r="AH1541" i="2"/>
  <c r="AH453" i="2"/>
  <c r="AH1327" i="2"/>
  <c r="AH1832" i="2"/>
  <c r="AH147" i="2"/>
  <c r="AH1101" i="2"/>
  <c r="AH2361" i="2"/>
  <c r="AH623" i="2"/>
  <c r="AH425" i="2"/>
  <c r="AH2027" i="2"/>
  <c r="AH1213" i="2"/>
  <c r="AH863" i="2"/>
  <c r="AH1565" i="2"/>
  <c r="AH1750" i="2"/>
  <c r="AH438" i="2"/>
  <c r="AH450" i="2"/>
  <c r="AH2230" i="2"/>
  <c r="AH1817" i="2"/>
  <c r="AH254" i="2"/>
  <c r="AH295" i="2"/>
  <c r="AH1762" i="2"/>
  <c r="AH1052" i="2"/>
  <c r="AH144" i="2"/>
  <c r="AH495" i="2"/>
  <c r="AH1242" i="2"/>
  <c r="AH1391" i="2"/>
  <c r="AH993" i="2"/>
  <c r="AH333" i="2"/>
  <c r="AH1997" i="2"/>
  <c r="AH1555" i="2"/>
  <c r="AH1776" i="2"/>
  <c r="AH1350" i="2"/>
  <c r="AH2009" i="2"/>
  <c r="AH1450" i="2"/>
  <c r="AH361" i="2"/>
  <c r="AH1861" i="2"/>
  <c r="AH1165" i="2"/>
  <c r="AH2017" i="2"/>
  <c r="AM1759" i="2" l="1"/>
  <c r="AL1759" i="2"/>
  <c r="AL1777" i="2"/>
  <c r="AM1777" i="2"/>
  <c r="AL880" i="2"/>
  <c r="AM880" i="2"/>
  <c r="AM1767" i="2"/>
  <c r="AL1767" i="2"/>
  <c r="AM1160" i="2"/>
  <c r="AL1160" i="2"/>
  <c r="AM1771" i="2"/>
  <c r="AL1771" i="2"/>
  <c r="AM1588" i="2"/>
  <c r="AL1588" i="2"/>
  <c r="AM896" i="2"/>
  <c r="AL896" i="2"/>
  <c r="AM1775" i="2"/>
  <c r="AL1775" i="2"/>
  <c r="AM2226" i="2"/>
  <c r="AL2226" i="2"/>
  <c r="AM1012" i="2"/>
  <c r="AL1012" i="2"/>
  <c r="AM1770" i="2"/>
  <c r="AL1770" i="2"/>
  <c r="AM1774" i="2"/>
  <c r="AL1774" i="2"/>
  <c r="AL1386" i="2"/>
  <c r="AM1386" i="2"/>
  <c r="AM1760" i="2"/>
  <c r="AL1760" i="2"/>
  <c r="AM1778" i="2"/>
  <c r="AL1778" i="2"/>
  <c r="AM1529" i="2"/>
  <c r="AL1529" i="2"/>
  <c r="AM1776" i="2"/>
  <c r="AL1776" i="2"/>
  <c r="AL1749" i="2"/>
  <c r="AM1749" i="2"/>
  <c r="AL1859" i="2"/>
  <c r="AM1859" i="2"/>
</calcChain>
</file>

<file path=xl/sharedStrings.xml><?xml version="1.0" encoding="utf-8"?>
<sst xmlns="http://schemas.openxmlformats.org/spreadsheetml/2006/main" count="73341" uniqueCount="5653">
  <si>
    <t>SHIPPER..................</t>
  </si>
  <si>
    <t>BILLTO..</t>
  </si>
  <si>
    <t>TR</t>
  </si>
  <si>
    <t>OS</t>
  </si>
  <si>
    <t>OCTY......</t>
  </si>
  <si>
    <t>DS</t>
  </si>
  <si>
    <t>DCTY......</t>
  </si>
  <si>
    <t>Lanes</t>
  </si>
  <si>
    <t>MVES</t>
  </si>
  <si>
    <t>RPBM-</t>
  </si>
  <si>
    <t>FSUR</t>
  </si>
  <si>
    <t>LMLS</t>
  </si>
  <si>
    <t>LDYS</t>
  </si>
  <si>
    <t>EMLS</t>
  </si>
  <si>
    <t>EDYS</t>
  </si>
  <si>
    <t>OVCS</t>
  </si>
  <si>
    <t>MTYV-</t>
  </si>
  <si>
    <t>TMEV-</t>
  </si>
  <si>
    <t>LDSV-</t>
  </si>
  <si>
    <t>FRTQ-</t>
  </si>
  <si>
    <t>ZIP1..</t>
  </si>
  <si>
    <t>ZIP2..</t>
  </si>
  <si>
    <t>ZIP3..</t>
  </si>
  <si>
    <t>REAL</t>
  </si>
  <si>
    <t>Customer Loads</t>
  </si>
  <si>
    <t>Lane Mvs x FRTQ</t>
  </si>
  <si>
    <t>Cust Mvs x FRTQ</t>
  </si>
  <si>
    <t>Cust Avg. FRQT</t>
  </si>
  <si>
    <t>Min FRQT</t>
  </si>
  <si>
    <t>Min FRQT Index</t>
  </si>
  <si>
    <t>Min FRQT Lane Index</t>
  </si>
  <si>
    <t>Min FRQT Lane</t>
  </si>
  <si>
    <t>Min Loads Check Index</t>
  </si>
  <si>
    <t>Min Loads Check</t>
  </si>
  <si>
    <t>Min FRQT Load Check</t>
  </si>
  <si>
    <t>CT Min Load Lane</t>
  </si>
  <si>
    <t>Min FRQT Load Check Lane</t>
  </si>
  <si>
    <t xml:space="preserve">b: C H ROBINSON      |   </t>
  </si>
  <si>
    <t>243602__</t>
  </si>
  <si>
    <t>V.</t>
  </si>
  <si>
    <t>AL</t>
  </si>
  <si>
    <t xml:space="preserve">EASTABOGA </t>
  </si>
  <si>
    <t>IN</t>
  </si>
  <si>
    <t>HUNTINGBUR</t>
  </si>
  <si>
    <t>KY</t>
  </si>
  <si>
    <t>MOUNT STER</t>
  </si>
  <si>
    <t xml:space="preserve">SOMERSET  </t>
  </si>
  <si>
    <t xml:space="preserve">LOWES MLXP VAN ONE WA|   </t>
  </si>
  <si>
    <t>29711___</t>
  </si>
  <si>
    <t xml:space="preserve">CALERA    </t>
  </si>
  <si>
    <t>GA</t>
  </si>
  <si>
    <t xml:space="preserve">NEWNAN    </t>
  </si>
  <si>
    <t>TRUSSVILLE</t>
  </si>
  <si>
    <t>IL</t>
  </si>
  <si>
    <t xml:space="preserve">GURNEE    </t>
  </si>
  <si>
    <t xml:space="preserve">SYLACAUGA </t>
  </si>
  <si>
    <t>BLOOMFIELD</t>
  </si>
  <si>
    <t xml:space="preserve">FLORENCE  </t>
  </si>
  <si>
    <t xml:space="preserve">CENTRAL GARDEN AND PE|   </t>
  </si>
  <si>
    <t>1111721_</t>
  </si>
  <si>
    <t xml:space="preserve">CULLMAN   </t>
  </si>
  <si>
    <t>MO</t>
  </si>
  <si>
    <t>GREENFIELD</t>
  </si>
  <si>
    <t xml:space="preserve">b: RAPID TRANZ       |   </t>
  </si>
  <si>
    <t>1111170_</t>
  </si>
  <si>
    <t xml:space="preserve">LEEDS     </t>
  </si>
  <si>
    <t>MS</t>
  </si>
  <si>
    <t>HOLLY SPRI</t>
  </si>
  <si>
    <t>NC</t>
  </si>
  <si>
    <t xml:space="preserve">GARYSBURG </t>
  </si>
  <si>
    <t>TN</t>
  </si>
  <si>
    <t xml:space="preserve">JACKSON   </t>
  </si>
  <si>
    <t xml:space="preserve">REDWOOD LOGISTICS STR|   </t>
  </si>
  <si>
    <t>225764__</t>
  </si>
  <si>
    <t xml:space="preserve">VINCENT   </t>
  </si>
  <si>
    <t xml:space="preserve">MEMPHIS   </t>
  </si>
  <si>
    <t>TX</t>
  </si>
  <si>
    <t>GRAND PRAI</t>
  </si>
  <si>
    <t xml:space="preserve">TRACTOR SUPPLY MANHAT|   </t>
  </si>
  <si>
    <t>1111369_</t>
  </si>
  <si>
    <t>MANCHESTER</t>
  </si>
  <si>
    <t xml:space="preserve">PENDLETON </t>
  </si>
  <si>
    <t xml:space="preserve">b: TRANSPLACE TEXAS L|   </t>
  </si>
  <si>
    <t>1111690_</t>
  </si>
  <si>
    <t>ALBERTVILL</t>
  </si>
  <si>
    <t xml:space="preserve">LEXINGTON </t>
  </si>
  <si>
    <t xml:space="preserve">TULLAHOMA </t>
  </si>
  <si>
    <t>OH</t>
  </si>
  <si>
    <t xml:space="preserve">FINDLAY   </t>
  </si>
  <si>
    <t xml:space="preserve">STEVENSON </t>
  </si>
  <si>
    <t>SC</t>
  </si>
  <si>
    <t>SPARTANBUR</t>
  </si>
  <si>
    <t xml:space="preserve">GEORGIA PACIFIC CPG F|   </t>
  </si>
  <si>
    <t>251800__</t>
  </si>
  <si>
    <t>HUNTSVILLE</t>
  </si>
  <si>
    <t xml:space="preserve">CORBETT FARMING COMPA|   </t>
  </si>
  <si>
    <t>213425__</t>
  </si>
  <si>
    <t>THOMASVILL</t>
  </si>
  <si>
    <t xml:space="preserve">AUGUSTA   </t>
  </si>
  <si>
    <t xml:space="preserve">PRICHARD  </t>
  </si>
  <si>
    <t xml:space="preserve">SHOREWOOD </t>
  </si>
  <si>
    <t xml:space="preserve">b: JB HUNT           |   </t>
  </si>
  <si>
    <t>263829__</t>
  </si>
  <si>
    <t xml:space="preserve">SARALAND  </t>
  </si>
  <si>
    <t>EVANSVILLE</t>
  </si>
  <si>
    <t xml:space="preserve">b: RYAN TRANSPORTATIO|   </t>
  </si>
  <si>
    <t>305448__</t>
  </si>
  <si>
    <t>MONTGOMERY</t>
  </si>
  <si>
    <t xml:space="preserve">DANVILLE  </t>
  </si>
  <si>
    <t xml:space="preserve">MAYSVILLE </t>
  </si>
  <si>
    <t xml:space="preserve">b: FRONTIER LOGISTICS|   </t>
  </si>
  <si>
    <t>1111509_</t>
  </si>
  <si>
    <t>WINCHESTER</t>
  </si>
  <si>
    <t xml:space="preserve">b: RAW LOGISTICS LLC |   </t>
  </si>
  <si>
    <t>263239__</t>
  </si>
  <si>
    <t xml:space="preserve">MOBILE    </t>
  </si>
  <si>
    <t xml:space="preserve">RICHMOND  </t>
  </si>
  <si>
    <t xml:space="preserve">DEMOPOLIS </t>
  </si>
  <si>
    <t xml:space="preserve">LOVELAND  </t>
  </si>
  <si>
    <t xml:space="preserve">b: HUB GROUP INC     |   </t>
  </si>
  <si>
    <t>264651__</t>
  </si>
  <si>
    <t xml:space="preserve">VAN BUREN </t>
  </si>
  <si>
    <t xml:space="preserve">ROCK HILL </t>
  </si>
  <si>
    <t xml:space="preserve">WAL MART SAMS GENERAL|   </t>
  </si>
  <si>
    <t>244804__</t>
  </si>
  <si>
    <t xml:space="preserve">TROY      </t>
  </si>
  <si>
    <t xml:space="preserve">PAGELAND  </t>
  </si>
  <si>
    <t xml:space="preserve">b: SCOTT LOGISTICS CO|   </t>
  </si>
  <si>
    <t>10724___</t>
  </si>
  <si>
    <t>PRATTVILLE</t>
  </si>
  <si>
    <t xml:space="preserve">ALLEY CASSETTY TRUCKI|   </t>
  </si>
  <si>
    <t>1111667_</t>
  </si>
  <si>
    <t xml:space="preserve">GALLATIN  </t>
  </si>
  <si>
    <t xml:space="preserve">b: PRIORITY 1 INC    |   </t>
  </si>
  <si>
    <t>1111867_</t>
  </si>
  <si>
    <t>GROVE HILL</t>
  </si>
  <si>
    <t>CROSSVILLE</t>
  </si>
  <si>
    <t xml:space="preserve">b: RED CLASSIC BROKER|   </t>
  </si>
  <si>
    <t>250372__</t>
  </si>
  <si>
    <t xml:space="preserve">LA VERGNE </t>
  </si>
  <si>
    <t>WI</t>
  </si>
  <si>
    <t xml:space="preserve">APPLETON  </t>
  </si>
  <si>
    <t xml:space="preserve">DE PERE   </t>
  </si>
  <si>
    <t xml:space="preserve">b: C2 FREIGHT RESOURC|   </t>
  </si>
  <si>
    <t>231334__</t>
  </si>
  <si>
    <t xml:space="preserve">AUBURN    </t>
  </si>
  <si>
    <t>AR</t>
  </si>
  <si>
    <t>BATESVILLE</t>
  </si>
  <si>
    <t xml:space="preserve">BRIGGS AND STRATTON  |   </t>
  </si>
  <si>
    <t>253950__</t>
  </si>
  <si>
    <t xml:space="preserve">CABOT     </t>
  </si>
  <si>
    <t>STATESBORO</t>
  </si>
  <si>
    <t>IA</t>
  </si>
  <si>
    <t xml:space="preserve">TIPTON    </t>
  </si>
  <si>
    <t xml:space="preserve">ANKENY    </t>
  </si>
  <si>
    <t>SIOUX CITY</t>
  </si>
  <si>
    <t xml:space="preserve">VISUAL PAK CO        |   </t>
  </si>
  <si>
    <t>247798__</t>
  </si>
  <si>
    <t xml:space="preserve">VALLEY    </t>
  </si>
  <si>
    <t xml:space="preserve">CHICAGO   </t>
  </si>
  <si>
    <t xml:space="preserve">ELK GROVE </t>
  </si>
  <si>
    <t xml:space="preserve">b: GLOBALTRANZ       |   </t>
  </si>
  <si>
    <t>249818__</t>
  </si>
  <si>
    <t xml:space="preserve">CHANNAHON </t>
  </si>
  <si>
    <t xml:space="preserve">LAFAYETTE </t>
  </si>
  <si>
    <t xml:space="preserve">COTTONTON </t>
  </si>
  <si>
    <t>NICHOLASVI</t>
  </si>
  <si>
    <t xml:space="preserve">b: TOP WORLDWIDE LLC |   </t>
  </si>
  <si>
    <t>1111955_</t>
  </si>
  <si>
    <t xml:space="preserve">JOANN FABRIC         |   </t>
  </si>
  <si>
    <t>1112339_</t>
  </si>
  <si>
    <t xml:space="preserve">OPELIKA   </t>
  </si>
  <si>
    <t>DE</t>
  </si>
  <si>
    <t xml:space="preserve">NEWARK    </t>
  </si>
  <si>
    <t>MD</t>
  </si>
  <si>
    <t xml:space="preserve">FREDERICK </t>
  </si>
  <si>
    <t>MI</t>
  </si>
  <si>
    <t xml:space="preserve">DETROIT   </t>
  </si>
  <si>
    <t xml:space="preserve">MSJK LOGISTICS       |   </t>
  </si>
  <si>
    <t>1111794_</t>
  </si>
  <si>
    <t xml:space="preserve">HUDSON    </t>
  </si>
  <si>
    <t>LITCHFIELD</t>
  </si>
  <si>
    <t>THREE RIVE</t>
  </si>
  <si>
    <t xml:space="preserve">SIKESTON  </t>
  </si>
  <si>
    <t xml:space="preserve">CHARLOTTE </t>
  </si>
  <si>
    <t>NY</t>
  </si>
  <si>
    <t xml:space="preserve">RED HOOK  </t>
  </si>
  <si>
    <t>STRONGSVIL</t>
  </si>
  <si>
    <t xml:space="preserve">b: QUICKWAY LOGISTICS|   </t>
  </si>
  <si>
    <t>1111727_</t>
  </si>
  <si>
    <t xml:space="preserve">ASHLAND   </t>
  </si>
  <si>
    <t xml:space="preserve">b: ONLINE FREIGHT SER|   </t>
  </si>
  <si>
    <t>227139__</t>
  </si>
  <si>
    <t>PHENIX CIT</t>
  </si>
  <si>
    <t>UNION CITY</t>
  </si>
  <si>
    <t xml:space="preserve">MTD PRODUCTS INC     |   </t>
  </si>
  <si>
    <t>225405__</t>
  </si>
  <si>
    <t xml:space="preserve">MARTIN    </t>
  </si>
  <si>
    <t xml:space="preserve">MUNFORD   </t>
  </si>
  <si>
    <t xml:space="preserve">b: TITAN TRANSFER LOG|   </t>
  </si>
  <si>
    <t>235774__</t>
  </si>
  <si>
    <t xml:space="preserve">ALGOOD    </t>
  </si>
  <si>
    <t xml:space="preserve">NASHVILLE </t>
  </si>
  <si>
    <t>EAU CLAIRE</t>
  </si>
  <si>
    <t xml:space="preserve">MENOMONEE </t>
  </si>
  <si>
    <t xml:space="preserve">MILWAUKEE </t>
  </si>
  <si>
    <t xml:space="preserve">RICHFIELD </t>
  </si>
  <si>
    <t xml:space="preserve">WAUWATOSA </t>
  </si>
  <si>
    <t xml:space="preserve">SELMA     </t>
  </si>
  <si>
    <t>BOWLING GR</t>
  </si>
  <si>
    <t xml:space="preserve">b: ECHO GLOBAL LOGIST|   </t>
  </si>
  <si>
    <t>231729__</t>
  </si>
  <si>
    <t>TUSCALOOSA</t>
  </si>
  <si>
    <t xml:space="preserve">LIMA      </t>
  </si>
  <si>
    <t xml:space="preserve">WOODSTOCK </t>
  </si>
  <si>
    <t>GAINESVILL</t>
  </si>
  <si>
    <t xml:space="preserve">BROOKS    </t>
  </si>
  <si>
    <t xml:space="preserve">OWENS CORNING SALES  |   </t>
  </si>
  <si>
    <t>47775___</t>
  </si>
  <si>
    <t>FORT SMITH</t>
  </si>
  <si>
    <t>FL</t>
  </si>
  <si>
    <t>JACKSONVIL</t>
  </si>
  <si>
    <t xml:space="preserve">OWENS CORNING FIBERGL|   </t>
  </si>
  <si>
    <t xml:space="preserve">ATLANTA   </t>
  </si>
  <si>
    <t xml:space="preserve">b: LOAD DELIVERED LOG|   </t>
  </si>
  <si>
    <t>261620__</t>
  </si>
  <si>
    <t>NORTH AURO</t>
  </si>
  <si>
    <t xml:space="preserve">MEDINA    </t>
  </si>
  <si>
    <t xml:space="preserve">HOUSTON   </t>
  </si>
  <si>
    <t xml:space="preserve">OSHKOSH   </t>
  </si>
  <si>
    <t>POCAHONTAS</t>
  </si>
  <si>
    <t>STATESVILL</t>
  </si>
  <si>
    <t xml:space="preserve">JONESBORO </t>
  </si>
  <si>
    <t>GROVE CITY</t>
  </si>
  <si>
    <t xml:space="preserve">LAKE PARK </t>
  </si>
  <si>
    <t xml:space="preserve">WARREN    </t>
  </si>
  <si>
    <t xml:space="preserve">EVERYONE ON TIME SAFE|   </t>
  </si>
  <si>
    <t>1111916_</t>
  </si>
  <si>
    <t>ARKANSAS C</t>
  </si>
  <si>
    <t xml:space="preserve">AKRON     </t>
  </si>
  <si>
    <t xml:space="preserve">b: KNICHEL LOGISTICS |   </t>
  </si>
  <si>
    <t>1111478_</t>
  </si>
  <si>
    <t xml:space="preserve">STUTTGART </t>
  </si>
  <si>
    <t>SPRINGFIEL</t>
  </si>
  <si>
    <t xml:space="preserve">b: WILDCAT LOGISTICS |   </t>
  </si>
  <si>
    <t>1111224_</t>
  </si>
  <si>
    <t>LA</t>
  </si>
  <si>
    <t>LAKE PROVI</t>
  </si>
  <si>
    <t xml:space="preserve">STALLION TRANSPORTATI|   </t>
  </si>
  <si>
    <t>240224__</t>
  </si>
  <si>
    <t>PINE BLUFF</t>
  </si>
  <si>
    <t xml:space="preserve">b: FIVE STAR LOGISTIC|   </t>
  </si>
  <si>
    <t>1111031_</t>
  </si>
  <si>
    <t xml:space="preserve">BRINKLEY  </t>
  </si>
  <si>
    <t>WEST MEMPH</t>
  </si>
  <si>
    <t xml:space="preserve">MADISON   </t>
  </si>
  <si>
    <t xml:space="preserve">TITLE LOGISTICS INC  |   </t>
  </si>
  <si>
    <t>1112237_</t>
  </si>
  <si>
    <t>FORREST CI</t>
  </si>
  <si>
    <t xml:space="preserve">LUCKEY    </t>
  </si>
  <si>
    <t xml:space="preserve">KENCO LOGISTICS      |   </t>
  </si>
  <si>
    <t>247119__</t>
  </si>
  <si>
    <t>AZ</t>
  </si>
  <si>
    <t xml:space="preserve">GOODYEAR  </t>
  </si>
  <si>
    <t>MUSCLE SHO</t>
  </si>
  <si>
    <t xml:space="preserve">MC NEAL   </t>
  </si>
  <si>
    <t>CA</t>
  </si>
  <si>
    <t xml:space="preserve">KINGSBURG </t>
  </si>
  <si>
    <t>WV</t>
  </si>
  <si>
    <t xml:space="preserve">GASSAWAY  </t>
  </si>
  <si>
    <t xml:space="preserve">b: NATIONAL TRAFFIC S|   </t>
  </si>
  <si>
    <t>224359__</t>
  </si>
  <si>
    <t>CO</t>
  </si>
  <si>
    <t xml:space="preserve">FOUNTAIN  </t>
  </si>
  <si>
    <t>KS</t>
  </si>
  <si>
    <t xml:space="preserve">OTTAWA    </t>
  </si>
  <si>
    <t xml:space="preserve">DENVER    </t>
  </si>
  <si>
    <t>FORT MYERS</t>
  </si>
  <si>
    <t xml:space="preserve">GONZALES  </t>
  </si>
  <si>
    <t xml:space="preserve">b: NOLAN TRANSPORTATI|   </t>
  </si>
  <si>
    <t>246507__</t>
  </si>
  <si>
    <t xml:space="preserve">EATON     </t>
  </si>
  <si>
    <t>PHILLIPSBU</t>
  </si>
  <si>
    <t xml:space="preserve">BRUSH     </t>
  </si>
  <si>
    <t xml:space="preserve">b: ATS LOGISTICS SERV|   </t>
  </si>
  <si>
    <t>202033__</t>
  </si>
  <si>
    <t xml:space="preserve">CLIMAX    </t>
  </si>
  <si>
    <t>FORT MADIS</t>
  </si>
  <si>
    <t xml:space="preserve">KODIAK TRANSPORTATION|   </t>
  </si>
  <si>
    <t>1112245_</t>
  </si>
  <si>
    <t xml:space="preserve">PUEBLO    </t>
  </si>
  <si>
    <t>OK</t>
  </si>
  <si>
    <t xml:space="preserve">LAWTON    </t>
  </si>
  <si>
    <t xml:space="preserve">b: ALLY LOGISTICS    |   </t>
  </si>
  <si>
    <t>1111728_</t>
  </si>
  <si>
    <t xml:space="preserve">DOVER     </t>
  </si>
  <si>
    <t xml:space="preserve">GROVEPORT </t>
  </si>
  <si>
    <t>MIDDLETOWN</t>
  </si>
  <si>
    <t>ZANESVILLE</t>
  </si>
  <si>
    <t xml:space="preserve">b: RE TRANSPORTATION |   </t>
  </si>
  <si>
    <t>217862__</t>
  </si>
  <si>
    <t xml:space="preserve">TERRELL   </t>
  </si>
  <si>
    <t xml:space="preserve">KIRKLANDS TL ONLY    |   </t>
  </si>
  <si>
    <t>94750___</t>
  </si>
  <si>
    <t xml:space="preserve">DAVIE     </t>
  </si>
  <si>
    <t xml:space="preserve">b: BAT LOGISTICS     |   </t>
  </si>
  <si>
    <t>251864__</t>
  </si>
  <si>
    <t xml:space="preserve">SARASOTA  </t>
  </si>
  <si>
    <t xml:space="preserve">CONYERS   </t>
  </si>
  <si>
    <t xml:space="preserve">b: MEDALLION TRANSPOR|   </t>
  </si>
  <si>
    <t>1111986_</t>
  </si>
  <si>
    <t xml:space="preserve">b: R n K LOGISTICS   |   </t>
  </si>
  <si>
    <t>1111822_</t>
  </si>
  <si>
    <t>LITHIA SPR</t>
  </si>
  <si>
    <t xml:space="preserve">b: EPES LOGISTICS SER|   </t>
  </si>
  <si>
    <t>259309__</t>
  </si>
  <si>
    <t xml:space="preserve">ROME      </t>
  </si>
  <si>
    <t xml:space="preserve">b: REED TRANSPORT SER|   </t>
  </si>
  <si>
    <t>241392__</t>
  </si>
  <si>
    <t xml:space="preserve">OCALA     </t>
  </si>
  <si>
    <t xml:space="preserve">MC CALLA  </t>
  </si>
  <si>
    <t>FORT WAYNE</t>
  </si>
  <si>
    <t xml:space="preserve">M AND L TRUCKING SERV|   </t>
  </si>
  <si>
    <t>1112354_</t>
  </si>
  <si>
    <t xml:space="preserve">AIR LAND AND SEA EXPR|   </t>
  </si>
  <si>
    <t>1112333_</t>
  </si>
  <si>
    <t>BIRMINGHAM</t>
  </si>
  <si>
    <t xml:space="preserve">PCA JACKSONVILLE OVER|   </t>
  </si>
  <si>
    <t>1111769_</t>
  </si>
  <si>
    <t>GREENSBORO</t>
  </si>
  <si>
    <t xml:space="preserve">EVANS     </t>
  </si>
  <si>
    <t xml:space="preserve">b: THE TITAN BUSINESS|   </t>
  </si>
  <si>
    <t>1111881_</t>
  </si>
  <si>
    <t xml:space="preserve">YULEE     </t>
  </si>
  <si>
    <t xml:space="preserve">ERWIN     </t>
  </si>
  <si>
    <t xml:space="preserve">LAKELAND  </t>
  </si>
  <si>
    <t>COTTONWOOD</t>
  </si>
  <si>
    <t xml:space="preserve">PALMETTO  </t>
  </si>
  <si>
    <t>PENDERGRAS</t>
  </si>
  <si>
    <t>LAKE WALES</t>
  </si>
  <si>
    <t xml:space="preserve">SALISBURY </t>
  </si>
  <si>
    <t xml:space="preserve">FAIRMONT  </t>
  </si>
  <si>
    <t xml:space="preserve">SANFORD   </t>
  </si>
  <si>
    <t xml:space="preserve">RALEIGH   </t>
  </si>
  <si>
    <t xml:space="preserve">b: SCHNEIDER LOGISTIC|   </t>
  </si>
  <si>
    <t>019322__</t>
  </si>
  <si>
    <t xml:space="preserve">b: COYOTE LOGISTICS  |   </t>
  </si>
  <si>
    <t>203482__</t>
  </si>
  <si>
    <t>AUBURNDALE</t>
  </si>
  <si>
    <t>CHATTANOOG</t>
  </si>
  <si>
    <t>COOKEVILLE</t>
  </si>
  <si>
    <t xml:space="preserve">b: NORTH AMERICAN LOG|   </t>
  </si>
  <si>
    <t>1111784_</t>
  </si>
  <si>
    <t>MIAMI LAKE</t>
  </si>
  <si>
    <t xml:space="preserve">ALI ATLAS LOGISTICS  |   </t>
  </si>
  <si>
    <t>1112320_</t>
  </si>
  <si>
    <t xml:space="preserve">MIAMI     </t>
  </si>
  <si>
    <t xml:space="preserve">C L SERVICES INCORPOR|   </t>
  </si>
  <si>
    <t>33976___</t>
  </si>
  <si>
    <t>HIALEAH GA</t>
  </si>
  <si>
    <t>COLLEGE PA</t>
  </si>
  <si>
    <t xml:space="preserve">DORAL     </t>
  </si>
  <si>
    <t>ADAIRSVILL</t>
  </si>
  <si>
    <t xml:space="preserve">HIALEAH   </t>
  </si>
  <si>
    <t xml:space="preserve">ORLANDO   </t>
  </si>
  <si>
    <t xml:space="preserve">AMERICAN WOODMARK COR|   </t>
  </si>
  <si>
    <t>1111220_</t>
  </si>
  <si>
    <t xml:space="preserve">TAMPA     </t>
  </si>
  <si>
    <t xml:space="preserve">FELLSMERE </t>
  </si>
  <si>
    <t xml:space="preserve">OMEGA     </t>
  </si>
  <si>
    <t>CAPE CANAV</t>
  </si>
  <si>
    <t xml:space="preserve">NEWPORT   </t>
  </si>
  <si>
    <t>WINTER SPR</t>
  </si>
  <si>
    <t>NORTH CHAR</t>
  </si>
  <si>
    <t xml:space="preserve">b: EXXACT EXPRESS    |   </t>
  </si>
  <si>
    <t>217122__</t>
  </si>
  <si>
    <t xml:space="preserve">GROVELAND </t>
  </si>
  <si>
    <t>JONESVILLE</t>
  </si>
  <si>
    <t xml:space="preserve">b: TOTAL QUALITY LOGI|   </t>
  </si>
  <si>
    <t>216354__</t>
  </si>
  <si>
    <t>PANAMA CIT</t>
  </si>
  <si>
    <t>CARROLLTON</t>
  </si>
  <si>
    <t xml:space="preserve">b: AVI LOGISTICS     |   </t>
  </si>
  <si>
    <t>1111781_</t>
  </si>
  <si>
    <t xml:space="preserve">MACON     </t>
  </si>
  <si>
    <t xml:space="preserve">b: CROWLEY LOGISTICS |   </t>
  </si>
  <si>
    <t>264058__</t>
  </si>
  <si>
    <t xml:space="preserve">OOLTEWAH  </t>
  </si>
  <si>
    <t>FORT PIERC</t>
  </si>
  <si>
    <t xml:space="preserve">SOUTH BAY </t>
  </si>
  <si>
    <t>VILLA RICA</t>
  </si>
  <si>
    <t xml:space="preserve">b: TRAILER BRIDGE INC|   </t>
  </si>
  <si>
    <t>1111725_</t>
  </si>
  <si>
    <t xml:space="preserve">COLUMBUS  </t>
  </si>
  <si>
    <t xml:space="preserve">AMERICUS  </t>
  </si>
  <si>
    <t xml:space="preserve">COLUMBIA  </t>
  </si>
  <si>
    <t>VA</t>
  </si>
  <si>
    <t xml:space="preserve">SUFFOLK   </t>
  </si>
  <si>
    <t>DONALSONVI</t>
  </si>
  <si>
    <t xml:space="preserve">MCDONOUGH </t>
  </si>
  <si>
    <t xml:space="preserve">KELLOGG COMPANY  MLXP|   </t>
  </si>
  <si>
    <t>1111030_</t>
  </si>
  <si>
    <t xml:space="preserve">b: JMG FREIGHT GROUP |   </t>
  </si>
  <si>
    <t>1111918_</t>
  </si>
  <si>
    <t xml:space="preserve">TUCKER    </t>
  </si>
  <si>
    <t xml:space="preserve">b: ALLEN LUND COMPANY|   </t>
  </si>
  <si>
    <t>306124__</t>
  </si>
  <si>
    <t>NORTH LITT</t>
  </si>
  <si>
    <t xml:space="preserve">b: BEST DEDICATED SOL|   </t>
  </si>
  <si>
    <t>1111835_</t>
  </si>
  <si>
    <t xml:space="preserve">SEARCY    </t>
  </si>
  <si>
    <t>FOREST PAR</t>
  </si>
  <si>
    <t xml:space="preserve">AURORA    </t>
  </si>
  <si>
    <t xml:space="preserve">BFT INC              |   </t>
  </si>
  <si>
    <t>1111996_</t>
  </si>
  <si>
    <t xml:space="preserve">MONROE    </t>
  </si>
  <si>
    <t>NAPERVILLE</t>
  </si>
  <si>
    <t xml:space="preserve">ALSIP     </t>
  </si>
  <si>
    <t xml:space="preserve">NOVOLEX              |   </t>
  </si>
  <si>
    <t>1111502_</t>
  </si>
  <si>
    <t>LAWRENCEVI</t>
  </si>
  <si>
    <t>COUNTRYSID</t>
  </si>
  <si>
    <t xml:space="preserve">NORCROSS  </t>
  </si>
  <si>
    <t xml:space="preserve">CARLSTAR             |   </t>
  </si>
  <si>
    <t>1111475_</t>
  </si>
  <si>
    <t xml:space="preserve">DEKALB    </t>
  </si>
  <si>
    <t xml:space="preserve">MORRIS    </t>
  </si>
  <si>
    <t xml:space="preserve">MINOOKA   </t>
  </si>
  <si>
    <t xml:space="preserve">PEPSI LOGISTICS COMPA|   </t>
  </si>
  <si>
    <t>263894__</t>
  </si>
  <si>
    <t>EAST POINT</t>
  </si>
  <si>
    <t>JANESVILLE</t>
  </si>
  <si>
    <t xml:space="preserve">b: UBER FREIGHT LLC  |   </t>
  </si>
  <si>
    <t>1111619_</t>
  </si>
  <si>
    <t xml:space="preserve">ATHENS    </t>
  </si>
  <si>
    <t xml:space="preserve">SOLSBERRY </t>
  </si>
  <si>
    <t>NORTH VERN</t>
  </si>
  <si>
    <t>STONE MOUN</t>
  </si>
  <si>
    <t xml:space="preserve">BLUFFTON  </t>
  </si>
  <si>
    <t xml:space="preserve">b: TMC LOGISTICS     |   </t>
  </si>
  <si>
    <t>1111612_</t>
  </si>
  <si>
    <t xml:space="preserve">NEW HAVEN </t>
  </si>
  <si>
    <t>INDIANAPOL</t>
  </si>
  <si>
    <t xml:space="preserve">b: HAZEN TRANSFER    |   </t>
  </si>
  <si>
    <t>264976__</t>
  </si>
  <si>
    <t xml:space="preserve">PACTIV               |   </t>
  </si>
  <si>
    <t>1111961_</t>
  </si>
  <si>
    <t xml:space="preserve">COVINGTON </t>
  </si>
  <si>
    <t>PLAINFIELD</t>
  </si>
  <si>
    <t xml:space="preserve">b: CFI LOGISTICS     |   </t>
  </si>
  <si>
    <t>1112272_</t>
  </si>
  <si>
    <t xml:space="preserve">DULUTH    </t>
  </si>
  <si>
    <t xml:space="preserve">FRANKFORT </t>
  </si>
  <si>
    <t xml:space="preserve">ELLENWOOD </t>
  </si>
  <si>
    <t xml:space="preserve">FAIRBURN  </t>
  </si>
  <si>
    <t xml:space="preserve">ELKHART   </t>
  </si>
  <si>
    <t xml:space="preserve">b: DEDICATED LOGISTIC|   </t>
  </si>
  <si>
    <t>18503___</t>
  </si>
  <si>
    <t>SOUTH BEND</t>
  </si>
  <si>
    <t xml:space="preserve">TOPEKA    </t>
  </si>
  <si>
    <t>KANSAS CIT</t>
  </si>
  <si>
    <t xml:space="preserve">b: COVENANT TRANSPORT|   </t>
  </si>
  <si>
    <t>247061__</t>
  </si>
  <si>
    <t>MORGANTOWN</t>
  </si>
  <si>
    <t xml:space="preserve">FRANKLIN  </t>
  </si>
  <si>
    <t xml:space="preserve">b: BLUE GRACE LOGISTI|   </t>
  </si>
  <si>
    <t>258679__</t>
  </si>
  <si>
    <t xml:space="preserve">MOREHEAD  </t>
  </si>
  <si>
    <t xml:space="preserve">b: FITZMARK INC      |   </t>
  </si>
  <si>
    <t>258513__</t>
  </si>
  <si>
    <t xml:space="preserve">HEBRON    </t>
  </si>
  <si>
    <t xml:space="preserve">b: AJC LOGISTICSSURFA|   </t>
  </si>
  <si>
    <t>1112171_</t>
  </si>
  <si>
    <t xml:space="preserve">b: ZENGISTICS INC    |   </t>
  </si>
  <si>
    <t>1112033_</t>
  </si>
  <si>
    <t xml:space="preserve">AXLE LOGISICS LLC    |   </t>
  </si>
  <si>
    <t>1111326_</t>
  </si>
  <si>
    <t>LOUISVILLE</t>
  </si>
  <si>
    <t>JEFFERSONV</t>
  </si>
  <si>
    <t xml:space="preserve">b: ONLINE TRANSPORT S|   </t>
  </si>
  <si>
    <t>209498__</t>
  </si>
  <si>
    <t xml:space="preserve">BENTON    </t>
  </si>
  <si>
    <t xml:space="preserve">MAYFIELD  </t>
  </si>
  <si>
    <t xml:space="preserve">PADUCAH   </t>
  </si>
  <si>
    <t>BATON ROUG</t>
  </si>
  <si>
    <t xml:space="preserve">b: GILTNER LOGISTICS |   </t>
  </si>
  <si>
    <t>259961__</t>
  </si>
  <si>
    <t xml:space="preserve">OPELOUSAS </t>
  </si>
  <si>
    <t xml:space="preserve">GRIFFIN   </t>
  </si>
  <si>
    <t xml:space="preserve">FRASER    </t>
  </si>
  <si>
    <t xml:space="preserve">FREIGHTCO LLC        |   </t>
  </si>
  <si>
    <t>1112192_</t>
  </si>
  <si>
    <t xml:space="preserve">AUSTELL   </t>
  </si>
  <si>
    <t>GRAND RAPI</t>
  </si>
  <si>
    <t>HATTIESBUR</t>
  </si>
  <si>
    <t xml:space="preserve">BRANDON   </t>
  </si>
  <si>
    <t>BLUE MOUNT</t>
  </si>
  <si>
    <t xml:space="preserve">SOUTHAVEN </t>
  </si>
  <si>
    <t>OLIVE BRAN</t>
  </si>
  <si>
    <t xml:space="preserve">LEICESTER </t>
  </si>
  <si>
    <t>INDIAN TRA</t>
  </si>
  <si>
    <t xml:space="preserve">b: CORPORATE TRAFFIC |   </t>
  </si>
  <si>
    <t>1112090_</t>
  </si>
  <si>
    <t xml:space="preserve">LUMBERTON </t>
  </si>
  <si>
    <t>WILMINGTON</t>
  </si>
  <si>
    <t xml:space="preserve">DUNN      </t>
  </si>
  <si>
    <t xml:space="preserve">b: WATCO SUPPLY CHAIN|   </t>
  </si>
  <si>
    <t>1111551_</t>
  </si>
  <si>
    <t>SOCIAL CIR</t>
  </si>
  <si>
    <t xml:space="preserve">b: BROWN LOGISTICS SE|   </t>
  </si>
  <si>
    <t>263192__</t>
  </si>
  <si>
    <t>WINSTON SA</t>
  </si>
  <si>
    <t xml:space="preserve">ASHEBORO  </t>
  </si>
  <si>
    <t xml:space="preserve">b: DRT TRANSPORTATION|   </t>
  </si>
  <si>
    <t>1111829_</t>
  </si>
  <si>
    <t xml:space="preserve">LITHONIA  </t>
  </si>
  <si>
    <t xml:space="preserve">DUDLEY    </t>
  </si>
  <si>
    <t xml:space="preserve">b: SPOT FREIGHT      |   </t>
  </si>
  <si>
    <t>258136__</t>
  </si>
  <si>
    <t xml:space="preserve">GOLDSBORO </t>
  </si>
  <si>
    <t xml:space="preserve">RIVERSIDE LOGISTICS I|   </t>
  </si>
  <si>
    <t>264063__</t>
  </si>
  <si>
    <t xml:space="preserve">DECATUR   </t>
  </si>
  <si>
    <t xml:space="preserve">CLAYTON   </t>
  </si>
  <si>
    <t xml:space="preserve">FARMVILLE </t>
  </si>
  <si>
    <t xml:space="preserve">FOODMASTER LOGISTICS |   </t>
  </si>
  <si>
    <t>1112212_</t>
  </si>
  <si>
    <t xml:space="preserve">EDENTON   </t>
  </si>
  <si>
    <t xml:space="preserve">GREIF                |   </t>
  </si>
  <si>
    <t>243409__</t>
  </si>
  <si>
    <t xml:space="preserve">MINERVA   </t>
  </si>
  <si>
    <t xml:space="preserve">PIXELLE              |   </t>
  </si>
  <si>
    <t>1111377_</t>
  </si>
  <si>
    <t>CHILLICOTH</t>
  </si>
  <si>
    <t xml:space="preserve">J M SMUCKER COMPANY  |   </t>
  </si>
  <si>
    <t>227341__</t>
  </si>
  <si>
    <t>CINCINNATI</t>
  </si>
  <si>
    <t xml:space="preserve">KENNESAW  </t>
  </si>
  <si>
    <t xml:space="preserve">PEACHTREE </t>
  </si>
  <si>
    <t xml:space="preserve">HOME DEPOT           |   </t>
  </si>
  <si>
    <t>263301__</t>
  </si>
  <si>
    <t xml:space="preserve">OREGON    </t>
  </si>
  <si>
    <t xml:space="preserve">DACULA    </t>
  </si>
  <si>
    <t xml:space="preserve">SUWANEE   </t>
  </si>
  <si>
    <t>PA</t>
  </si>
  <si>
    <t xml:space="preserve">LANCASTER </t>
  </si>
  <si>
    <t>MYRTLE BEA</t>
  </si>
  <si>
    <t xml:space="preserve">CORPORATE TRAFFIC BRO|   </t>
  </si>
  <si>
    <t>240214__</t>
  </si>
  <si>
    <t>BENNETTSVI</t>
  </si>
  <si>
    <t>GREENVILLE</t>
  </si>
  <si>
    <t xml:space="preserve">b: CORRUGATED LOGISTI|   </t>
  </si>
  <si>
    <t>235495__</t>
  </si>
  <si>
    <t xml:space="preserve">HUMBOLDT  </t>
  </si>
  <si>
    <t xml:space="preserve">b: EXPRESS LOGISTICS |   </t>
  </si>
  <si>
    <t>1111586_</t>
  </si>
  <si>
    <t>STOCKBRIDG</t>
  </si>
  <si>
    <t xml:space="preserve">b: ULTRA LOGISTICS IN|   </t>
  </si>
  <si>
    <t>212424__</t>
  </si>
  <si>
    <t xml:space="preserve">NEWBERN   </t>
  </si>
  <si>
    <t xml:space="preserve">DRESDEN   </t>
  </si>
  <si>
    <t xml:space="preserve">VERITIV OPERATION COM|   </t>
  </si>
  <si>
    <t>1111397_</t>
  </si>
  <si>
    <t xml:space="preserve">MIDWAY    </t>
  </si>
  <si>
    <t xml:space="preserve">b: HIGH TIDE TRANSPOR|   </t>
  </si>
  <si>
    <t>1111571_</t>
  </si>
  <si>
    <t xml:space="preserve">b: PATHMARK TRANSPORT|   </t>
  </si>
  <si>
    <t>264069__</t>
  </si>
  <si>
    <t xml:space="preserve">b: UNIVERSAL TRUCKLOA|   </t>
  </si>
  <si>
    <t>61309___</t>
  </si>
  <si>
    <t xml:space="preserve">HUB GROUP INCORPORATE|   </t>
  </si>
  <si>
    <t>12747___</t>
  </si>
  <si>
    <t xml:space="preserve">STOROPACK            |   </t>
  </si>
  <si>
    <t>1111477_</t>
  </si>
  <si>
    <t xml:space="preserve">MORROW    </t>
  </si>
  <si>
    <t xml:space="preserve">LEBANON   </t>
  </si>
  <si>
    <t xml:space="preserve">b: SUNTECK TRANSPORT |   </t>
  </si>
  <si>
    <t>202529__</t>
  </si>
  <si>
    <t>MOUNT JULI</t>
  </si>
  <si>
    <t xml:space="preserve">ANTIOCH   </t>
  </si>
  <si>
    <t>GOODLETTSV</t>
  </si>
  <si>
    <t>PLEASANT V</t>
  </si>
  <si>
    <t xml:space="preserve">DALLAS    </t>
  </si>
  <si>
    <t>LEWISVILLE</t>
  </si>
  <si>
    <t xml:space="preserve">MENASHA   </t>
  </si>
  <si>
    <t>OCONOMOWOC</t>
  </si>
  <si>
    <t xml:space="preserve">EUTAW     </t>
  </si>
  <si>
    <t xml:space="preserve">INTERNATIONAL PAPER C|   </t>
  </si>
  <si>
    <t>264611__</t>
  </si>
  <si>
    <t>NEW ALBANY</t>
  </si>
  <si>
    <t xml:space="preserve">BROOKLYN  </t>
  </si>
  <si>
    <t>GLENNVILLE</t>
  </si>
  <si>
    <t xml:space="preserve">SHELBY    </t>
  </si>
  <si>
    <t xml:space="preserve">STANLEY BLACK AND DEC|   </t>
  </si>
  <si>
    <t>1111634_</t>
  </si>
  <si>
    <t>KINGSTON S</t>
  </si>
  <si>
    <t xml:space="preserve">METTER    </t>
  </si>
  <si>
    <t xml:space="preserve">CALHOUN   </t>
  </si>
  <si>
    <t xml:space="preserve">DALTON    </t>
  </si>
  <si>
    <t xml:space="preserve">RINGGOLD  </t>
  </si>
  <si>
    <t xml:space="preserve">b: NETWORK TRANSPORT |   </t>
  </si>
  <si>
    <t>1111698_</t>
  </si>
  <si>
    <t>CONCORD TW</t>
  </si>
  <si>
    <t xml:space="preserve">DAYTON    </t>
  </si>
  <si>
    <t xml:space="preserve">JOHNS MANVILLE       |   </t>
  </si>
  <si>
    <t>205041__</t>
  </si>
  <si>
    <t xml:space="preserve">ETOWAH    </t>
  </si>
  <si>
    <t xml:space="preserve">TOTAL CONNECTION LOGI|   </t>
  </si>
  <si>
    <t>1112280_</t>
  </si>
  <si>
    <t>CHATSWORTH</t>
  </si>
  <si>
    <t xml:space="preserve">CORINTH   </t>
  </si>
  <si>
    <t>MURFREESBO</t>
  </si>
  <si>
    <t xml:space="preserve">JESUP     </t>
  </si>
  <si>
    <t xml:space="preserve">FEDEX GROUND         |   </t>
  </si>
  <si>
    <t>1112149_</t>
  </si>
  <si>
    <t xml:space="preserve">BRASELTON </t>
  </si>
  <si>
    <t xml:space="preserve">AMER WOODMARK DED FT |   </t>
  </si>
  <si>
    <t>1111266_</t>
  </si>
  <si>
    <t>EASTANOLLE</t>
  </si>
  <si>
    <t xml:space="preserve">WAUKEGAN  </t>
  </si>
  <si>
    <t>218775__</t>
  </si>
  <si>
    <t xml:space="preserve">GAS CITY  </t>
  </si>
  <si>
    <t xml:space="preserve">b: ESHIPPING         |   </t>
  </si>
  <si>
    <t>1111779_</t>
  </si>
  <si>
    <t xml:space="preserve">BUFORD    </t>
  </si>
  <si>
    <t xml:space="preserve">LAVONIA   </t>
  </si>
  <si>
    <t xml:space="preserve">b: SEASONS TRANSPORT |   </t>
  </si>
  <si>
    <t>1112017_</t>
  </si>
  <si>
    <t>MARBLE HIL</t>
  </si>
  <si>
    <t xml:space="preserve">b: MOLO SOLUTIONS    |   </t>
  </si>
  <si>
    <t>1111731_</t>
  </si>
  <si>
    <t xml:space="preserve">b: BNSF LOGISTICS LLC|   </t>
  </si>
  <si>
    <t>232148__</t>
  </si>
  <si>
    <t xml:space="preserve">HARTWELL  </t>
  </si>
  <si>
    <t xml:space="preserve">HENDERSON </t>
  </si>
  <si>
    <t xml:space="preserve">WILLIAMS SONOMA      |   </t>
  </si>
  <si>
    <t>1111344_</t>
  </si>
  <si>
    <t xml:space="preserve">ROYSTON   </t>
  </si>
  <si>
    <t xml:space="preserve">b: CIRCLE LOGISTICS  |   </t>
  </si>
  <si>
    <t>1111808_</t>
  </si>
  <si>
    <t>GORDONSVIL</t>
  </si>
  <si>
    <t>LITTLE ROC</t>
  </si>
  <si>
    <t xml:space="preserve">NEWBORN   </t>
  </si>
  <si>
    <t xml:space="preserve">DURO BAG             |   </t>
  </si>
  <si>
    <t>1111430_</t>
  </si>
  <si>
    <t>EAST DUBLI</t>
  </si>
  <si>
    <t xml:space="preserve">GRAPHIC PACKAGING    |   </t>
  </si>
  <si>
    <t>240952__</t>
  </si>
  <si>
    <t>CAROL STRE</t>
  </si>
  <si>
    <t xml:space="preserve">WALTON    </t>
  </si>
  <si>
    <t xml:space="preserve">BLUE BIRD            |   </t>
  </si>
  <si>
    <t>1111899_</t>
  </si>
  <si>
    <t>FORT VALLE</t>
  </si>
  <si>
    <t xml:space="preserve">BYRON     </t>
  </si>
  <si>
    <t xml:space="preserve">OLD FORT  </t>
  </si>
  <si>
    <t xml:space="preserve">NEWTON    </t>
  </si>
  <si>
    <t xml:space="preserve">JAMESTOWN </t>
  </si>
  <si>
    <t xml:space="preserve">LANDSTAR RANGER BROKE|   </t>
  </si>
  <si>
    <t>262072__</t>
  </si>
  <si>
    <t>SUGAR HILL</t>
  </si>
  <si>
    <t>CRESCENT S</t>
  </si>
  <si>
    <t xml:space="preserve">PERRY     </t>
  </si>
  <si>
    <t>BARNESVILL</t>
  </si>
  <si>
    <t xml:space="preserve">EATONTON  </t>
  </si>
  <si>
    <t xml:space="preserve">b: NOVA LOGISTICS INC|   </t>
  </si>
  <si>
    <t>227526__</t>
  </si>
  <si>
    <t xml:space="preserve">DYERSBURG </t>
  </si>
  <si>
    <t xml:space="preserve">b: USA LOGISTICS     |   </t>
  </si>
  <si>
    <t>218802__</t>
  </si>
  <si>
    <t>OLD HICKOR</t>
  </si>
  <si>
    <t xml:space="preserve">DUBLIN    </t>
  </si>
  <si>
    <t>LAWRENCEBU</t>
  </si>
  <si>
    <t xml:space="preserve">ARLINGTON </t>
  </si>
  <si>
    <t xml:space="preserve">MCKINNEY  </t>
  </si>
  <si>
    <t>STONEVILLE</t>
  </si>
  <si>
    <t>CARTERSVIL</t>
  </si>
  <si>
    <t>FARMINGTON</t>
  </si>
  <si>
    <t xml:space="preserve">b: TRANSFIX          |   </t>
  </si>
  <si>
    <t>1111767_</t>
  </si>
  <si>
    <t xml:space="preserve">BARDSTOWN </t>
  </si>
  <si>
    <t xml:space="preserve">CONCORD   </t>
  </si>
  <si>
    <t>UHRICHSVIL</t>
  </si>
  <si>
    <t>CHARLESTON</t>
  </si>
  <si>
    <t xml:space="preserve">FAIRMOUNT </t>
  </si>
  <si>
    <t xml:space="preserve">PULASKI   </t>
  </si>
  <si>
    <t xml:space="preserve">BRILLION  </t>
  </si>
  <si>
    <t xml:space="preserve">UNIFIED TRANS        |   </t>
  </si>
  <si>
    <t>1112226_</t>
  </si>
  <si>
    <t xml:space="preserve">POOLER    </t>
  </si>
  <si>
    <t>MOUNT VERN</t>
  </si>
  <si>
    <t xml:space="preserve">WILLARD   </t>
  </si>
  <si>
    <t>PORT WENTW</t>
  </si>
  <si>
    <t xml:space="preserve">b: ROYAL TRANSPORTATI|   </t>
  </si>
  <si>
    <t>1111717_</t>
  </si>
  <si>
    <t>CLARKSVILL</t>
  </si>
  <si>
    <t>BURLINGTON</t>
  </si>
  <si>
    <t xml:space="preserve">b: AFN LLC           |   </t>
  </si>
  <si>
    <t>259779__</t>
  </si>
  <si>
    <t>CEDAR RAPI</t>
  </si>
  <si>
    <t xml:space="preserve">GREER     </t>
  </si>
  <si>
    <t xml:space="preserve">AMES      </t>
  </si>
  <si>
    <t>FORT DODGE</t>
  </si>
  <si>
    <t xml:space="preserve">LEWISBURG </t>
  </si>
  <si>
    <t xml:space="preserve">b: CARGOBARN         |   </t>
  </si>
  <si>
    <t>1111791_</t>
  </si>
  <si>
    <t xml:space="preserve">CHEROKEE  </t>
  </si>
  <si>
    <t xml:space="preserve">CUMMING   </t>
  </si>
  <si>
    <t xml:space="preserve">SANDWICH  </t>
  </si>
  <si>
    <t xml:space="preserve">BATAVIA   </t>
  </si>
  <si>
    <t xml:space="preserve">VERONA    </t>
  </si>
  <si>
    <t xml:space="preserve">b: LANDSTAR LOGISTICS|   </t>
  </si>
  <si>
    <t>54021___</t>
  </si>
  <si>
    <t xml:space="preserve">CHAMPAIGN </t>
  </si>
  <si>
    <t xml:space="preserve">MATTOON   </t>
  </si>
  <si>
    <t>BEDFORD PA</t>
  </si>
  <si>
    <t>BRIDGEVIEW</t>
  </si>
  <si>
    <t>FAYETTEVIL</t>
  </si>
  <si>
    <t xml:space="preserve">b: DSC LOGISTICS     |   </t>
  </si>
  <si>
    <t>1111372_</t>
  </si>
  <si>
    <t xml:space="preserve">POLYAIR DEDICATED SHU|   </t>
  </si>
  <si>
    <t>260809__</t>
  </si>
  <si>
    <t xml:space="preserve">b: SAFE TRANSPORTATIO|   </t>
  </si>
  <si>
    <t>1112117_</t>
  </si>
  <si>
    <t xml:space="preserve">CICERO    </t>
  </si>
  <si>
    <t>BREINIGSVI</t>
  </si>
  <si>
    <t xml:space="preserve">CLEVELAND </t>
  </si>
  <si>
    <t xml:space="preserve">SIEGAL STEEL COMPANY |   </t>
  </si>
  <si>
    <t>65855___</t>
  </si>
  <si>
    <t>SAINT ELMO</t>
  </si>
  <si>
    <t>DES PLAINE</t>
  </si>
  <si>
    <t>HANOVER PA</t>
  </si>
  <si>
    <t>GENOA CITY</t>
  </si>
  <si>
    <t>MORTON GRO</t>
  </si>
  <si>
    <t xml:space="preserve">ASHTON    </t>
  </si>
  <si>
    <t xml:space="preserve">LAGRANGE  </t>
  </si>
  <si>
    <t>FRANKLIN P</t>
  </si>
  <si>
    <t xml:space="preserve">WOODRIDGE </t>
  </si>
  <si>
    <t>PLEASANT P</t>
  </si>
  <si>
    <t xml:space="preserve">BARTLETT  </t>
  </si>
  <si>
    <t>LAKE BLUFF</t>
  </si>
  <si>
    <t xml:space="preserve">WHEELING  </t>
  </si>
  <si>
    <t>WARRENSBUR</t>
  </si>
  <si>
    <t>SOUTH ELGI</t>
  </si>
  <si>
    <t>POPLAR BLU</t>
  </si>
  <si>
    <t>ST CHARLES</t>
  </si>
  <si>
    <t>CRYSTAL LA</t>
  </si>
  <si>
    <t>LIBERTYVIL</t>
  </si>
  <si>
    <t>HOPE MILLS</t>
  </si>
  <si>
    <t xml:space="preserve">ENERGIZER BATTERY    |   </t>
  </si>
  <si>
    <t>219090__</t>
  </si>
  <si>
    <t xml:space="preserve">DIXON     </t>
  </si>
  <si>
    <t xml:space="preserve">ADDISON   </t>
  </si>
  <si>
    <t xml:space="preserve">HUSQVARNA            |   </t>
  </si>
  <si>
    <t>1111649_</t>
  </si>
  <si>
    <t>ORANGEBURG</t>
  </si>
  <si>
    <t>WEST CHICA</t>
  </si>
  <si>
    <t xml:space="preserve">COWPENS   </t>
  </si>
  <si>
    <t xml:space="preserve">CATERPILLAR INC      |   </t>
  </si>
  <si>
    <t>212620__</t>
  </si>
  <si>
    <t xml:space="preserve">ERMCO                |   </t>
  </si>
  <si>
    <t>1111582_</t>
  </si>
  <si>
    <t xml:space="preserve">CONAGRA FOODS INC    |   </t>
  </si>
  <si>
    <t>259590__</t>
  </si>
  <si>
    <t xml:space="preserve">VONORE    </t>
  </si>
  <si>
    <t xml:space="preserve">ITASCA    </t>
  </si>
  <si>
    <t xml:space="preserve">NISSAN NORTH AMERICA |   </t>
  </si>
  <si>
    <t>239409__</t>
  </si>
  <si>
    <t xml:space="preserve">ELGIN     </t>
  </si>
  <si>
    <t xml:space="preserve">MCHENRY   </t>
  </si>
  <si>
    <t>EDWARDSVIL</t>
  </si>
  <si>
    <t>BOLINGBROO</t>
  </si>
  <si>
    <t xml:space="preserve">VOLVO                |   </t>
  </si>
  <si>
    <t>1111171_</t>
  </si>
  <si>
    <t xml:space="preserve">JOLIET    </t>
  </si>
  <si>
    <t xml:space="preserve">BYHALIA   </t>
  </si>
  <si>
    <t xml:space="preserve">VOLVO   MANUAL ENTRY |   </t>
  </si>
  <si>
    <t>1112265_</t>
  </si>
  <si>
    <t xml:space="preserve">VOLVO MANUAL ENTRY n |   </t>
  </si>
  <si>
    <t xml:space="preserve">MATTESON  </t>
  </si>
  <si>
    <t xml:space="preserve">DAIMLER TRUCKS NA LLC|   </t>
  </si>
  <si>
    <t>45132___</t>
  </si>
  <si>
    <t xml:space="preserve">LOCKPORT  </t>
  </si>
  <si>
    <t xml:space="preserve">GAFFNEY   </t>
  </si>
  <si>
    <t xml:space="preserve">STREATOR  </t>
  </si>
  <si>
    <t xml:space="preserve">LOUDON    </t>
  </si>
  <si>
    <t>HENDERSONV</t>
  </si>
  <si>
    <t>SHELBYVILL</t>
  </si>
  <si>
    <t xml:space="preserve">MILFORD   </t>
  </si>
  <si>
    <t xml:space="preserve">KANKAKEE  </t>
  </si>
  <si>
    <t xml:space="preserve">HOGAN LOGISTICS INCOR|   </t>
  </si>
  <si>
    <t>211965__</t>
  </si>
  <si>
    <t xml:space="preserve">CENTRALIA </t>
  </si>
  <si>
    <t xml:space="preserve">b: ASCENT GLOBAL LOGI|   </t>
  </si>
  <si>
    <t>1111386_</t>
  </si>
  <si>
    <t xml:space="preserve">SNYDERS LANCE        |   </t>
  </si>
  <si>
    <t>1111697_</t>
  </si>
  <si>
    <t xml:space="preserve">BELOIT    </t>
  </si>
  <si>
    <t xml:space="preserve">MACHESNEY </t>
  </si>
  <si>
    <t xml:space="preserve">LINCOLN   </t>
  </si>
  <si>
    <t xml:space="preserve">ROCKFORD  </t>
  </si>
  <si>
    <t xml:space="preserve">DELAVAN   </t>
  </si>
  <si>
    <t xml:space="preserve">BELOIT BOXBOARD COMPA|   </t>
  </si>
  <si>
    <t>230460__</t>
  </si>
  <si>
    <t xml:space="preserve">PONTIAC   </t>
  </si>
  <si>
    <t>FORT WORTH</t>
  </si>
  <si>
    <t xml:space="preserve">b: KIRSCH TRANSPORTAT|   </t>
  </si>
  <si>
    <t>1112317_</t>
  </si>
  <si>
    <t xml:space="preserve">CANTON    </t>
  </si>
  <si>
    <t xml:space="preserve">PERMFORMANCE LOGISTIC|   </t>
  </si>
  <si>
    <t>1112219_</t>
  </si>
  <si>
    <t>FRENCH LIC</t>
  </si>
  <si>
    <t xml:space="preserve">USA TRUCK INCORPORATE|   </t>
  </si>
  <si>
    <t>259310__</t>
  </si>
  <si>
    <t xml:space="preserve">INDIANOLA </t>
  </si>
  <si>
    <t xml:space="preserve">ARDMORE   </t>
  </si>
  <si>
    <t>WASHINGTON</t>
  </si>
  <si>
    <t xml:space="preserve">b: FREIGHT ZONE LOGIS|   </t>
  </si>
  <si>
    <t>363586__</t>
  </si>
  <si>
    <t xml:space="preserve">ELLAVILLE </t>
  </si>
  <si>
    <t xml:space="preserve">b: MDX FREIGHT LLC   |   </t>
  </si>
  <si>
    <t>227679__</t>
  </si>
  <si>
    <t>SUMMERVILL</t>
  </si>
  <si>
    <t xml:space="preserve">MCLEOD LOGISTICS LLC |   </t>
  </si>
  <si>
    <t>1112124_</t>
  </si>
  <si>
    <t xml:space="preserve">PRINCETON </t>
  </si>
  <si>
    <t>BLACKSBURG</t>
  </si>
  <si>
    <t xml:space="preserve">b: INTERNATIONAL LOGI|   </t>
  </si>
  <si>
    <t>1111983_</t>
  </si>
  <si>
    <t xml:space="preserve">SMYRNA    </t>
  </si>
  <si>
    <t xml:space="preserve">b: R2 LOGISTICS      |   </t>
  </si>
  <si>
    <t>248412__</t>
  </si>
  <si>
    <t xml:space="preserve">WABASH    </t>
  </si>
  <si>
    <t xml:space="preserve">MARION    </t>
  </si>
  <si>
    <t xml:space="preserve">LSC COMMUNICATIONS   |   </t>
  </si>
  <si>
    <t>206139__</t>
  </si>
  <si>
    <t xml:space="preserve">WARSAW    </t>
  </si>
  <si>
    <t>MONTICELLO</t>
  </si>
  <si>
    <t xml:space="preserve">ROCHESTER </t>
  </si>
  <si>
    <t xml:space="preserve">GREENDALE </t>
  </si>
  <si>
    <t>HUNTINGTON</t>
  </si>
  <si>
    <t>SAINT LOUI</t>
  </si>
  <si>
    <t xml:space="preserve">b: KING OF FREIGHT   |   </t>
  </si>
  <si>
    <t>1111715_</t>
  </si>
  <si>
    <t xml:space="preserve">FREMONT   </t>
  </si>
  <si>
    <t xml:space="preserve">b: FIFTH WHEEL FREIGH|   </t>
  </si>
  <si>
    <t>1111825_</t>
  </si>
  <si>
    <t xml:space="preserve">OSSIAN    </t>
  </si>
  <si>
    <t xml:space="preserve">TCHULA    </t>
  </si>
  <si>
    <t>KENDALLVIL</t>
  </si>
  <si>
    <t>MONTPELIER</t>
  </si>
  <si>
    <t>241990__</t>
  </si>
  <si>
    <t xml:space="preserve">BALDWYN   </t>
  </si>
  <si>
    <t xml:space="preserve">FORT MILL </t>
  </si>
  <si>
    <t>WEST COLUM</t>
  </si>
  <si>
    <t xml:space="preserve">SENECA    </t>
  </si>
  <si>
    <t xml:space="preserve">b: ARMSTRONG TRANSPOR|   </t>
  </si>
  <si>
    <t>308966__</t>
  </si>
  <si>
    <t xml:space="preserve">PAPERWORKS           |   </t>
  </si>
  <si>
    <t>1111476_</t>
  </si>
  <si>
    <t>263607__</t>
  </si>
  <si>
    <t>GREENEVILL</t>
  </si>
  <si>
    <t xml:space="preserve">GARY      </t>
  </si>
  <si>
    <t>SOUTH HOLL</t>
  </si>
  <si>
    <t xml:space="preserve">MUNSTER   </t>
  </si>
  <si>
    <t xml:space="preserve">SEDALIA   </t>
  </si>
  <si>
    <t xml:space="preserve">b: REDWOOD MULTIMODAL|   </t>
  </si>
  <si>
    <t>1111217_</t>
  </si>
  <si>
    <t>VALPARAISO</t>
  </si>
  <si>
    <t xml:space="preserve">ALABASTER </t>
  </si>
  <si>
    <t xml:space="preserve">b: ARCBEST           |   </t>
  </si>
  <si>
    <t>1111505_</t>
  </si>
  <si>
    <t xml:space="preserve">MILLBROOK </t>
  </si>
  <si>
    <t xml:space="preserve">TOMLIN TRUCKING AND B|   </t>
  </si>
  <si>
    <t>1112249_</t>
  </si>
  <si>
    <t xml:space="preserve">GREENWOOD </t>
  </si>
  <si>
    <t xml:space="preserve">WINDER    </t>
  </si>
  <si>
    <t>DOUGLASVIL</t>
  </si>
  <si>
    <t>WHITESTOWN</t>
  </si>
  <si>
    <t xml:space="preserve">ELBERTON  </t>
  </si>
  <si>
    <t xml:space="preserve">PLS PITTSBURGH LOGIST|   </t>
  </si>
  <si>
    <t>251830__</t>
  </si>
  <si>
    <t xml:space="preserve">FLETCHER  </t>
  </si>
  <si>
    <t xml:space="preserve">FISHERS   </t>
  </si>
  <si>
    <t>SAINT PAUL</t>
  </si>
  <si>
    <t xml:space="preserve">TWINSBURG </t>
  </si>
  <si>
    <t xml:space="preserve">PINEVILLE </t>
  </si>
  <si>
    <t xml:space="preserve">MAULDIN   </t>
  </si>
  <si>
    <t xml:space="preserve">KNOXVILLE </t>
  </si>
  <si>
    <t xml:space="preserve">b: XPO LOGISTICS     |   </t>
  </si>
  <si>
    <t>263656__</t>
  </si>
  <si>
    <t>MILLINGTON</t>
  </si>
  <si>
    <t>COLLIERVIL</t>
  </si>
  <si>
    <t xml:space="preserve">CARRIER CORPORATION  |   </t>
  </si>
  <si>
    <t>233673__</t>
  </si>
  <si>
    <t xml:space="preserve">CTI                  |   </t>
  </si>
  <si>
    <t>1112303_</t>
  </si>
  <si>
    <t xml:space="preserve">CLEBURNE  </t>
  </si>
  <si>
    <t xml:space="preserve">THOMASTON </t>
  </si>
  <si>
    <t>BRINGHURST</t>
  </si>
  <si>
    <t>LOGANSPORT</t>
  </si>
  <si>
    <t>MN</t>
  </si>
  <si>
    <t xml:space="preserve">ROSEVILLE </t>
  </si>
  <si>
    <t>OVERLAND P</t>
  </si>
  <si>
    <t xml:space="preserve">PINE HALL </t>
  </si>
  <si>
    <t>ELIZABETHT</t>
  </si>
  <si>
    <t>COLLEGE ST</t>
  </si>
  <si>
    <t>CUMBERLAND</t>
  </si>
  <si>
    <t xml:space="preserve">REYNOLDS  </t>
  </si>
  <si>
    <t xml:space="preserve">ROCKVILLE </t>
  </si>
  <si>
    <t xml:space="preserve">SAVANNAH  </t>
  </si>
  <si>
    <t>MINNEAPOLI</t>
  </si>
  <si>
    <t xml:space="preserve">RIPLEY    </t>
  </si>
  <si>
    <t xml:space="preserve">KENTLAND  </t>
  </si>
  <si>
    <t xml:space="preserve">b: US XPRESS         |   </t>
  </si>
  <si>
    <t>256052__</t>
  </si>
  <si>
    <t>HARTFORD C</t>
  </si>
  <si>
    <t xml:space="preserve">BESSEMER  </t>
  </si>
  <si>
    <t>ALEXANDRIA</t>
  </si>
  <si>
    <t xml:space="preserve">OAKWOOD   </t>
  </si>
  <si>
    <t xml:space="preserve">MUNCIE    </t>
  </si>
  <si>
    <t xml:space="preserve">CORNELIA  </t>
  </si>
  <si>
    <t xml:space="preserve">ANDERSON  </t>
  </si>
  <si>
    <t xml:space="preserve">SALEM     </t>
  </si>
  <si>
    <t>BROOKHAVEN</t>
  </si>
  <si>
    <t>HIGH POINT</t>
  </si>
  <si>
    <t xml:space="preserve">HICKORY   </t>
  </si>
  <si>
    <t>NORTH WILK</t>
  </si>
  <si>
    <t xml:space="preserve">ZEBULON   </t>
  </si>
  <si>
    <t>HAGERSTOWN</t>
  </si>
  <si>
    <t xml:space="preserve">BRIDGESTONE FIRESTONE|   </t>
  </si>
  <si>
    <t>213152__</t>
  </si>
  <si>
    <t>GRANITEVIL</t>
  </si>
  <si>
    <t xml:space="preserve">b: GAMPAC EXPRESS INC|   </t>
  </si>
  <si>
    <t>1112270_</t>
  </si>
  <si>
    <t xml:space="preserve">b: APEX LOGISTICS    |   </t>
  </si>
  <si>
    <t>1111765_</t>
  </si>
  <si>
    <t xml:space="preserve">b: BLUE MARLIN LOGIST|   </t>
  </si>
  <si>
    <t>1112144_</t>
  </si>
  <si>
    <t xml:space="preserve">TRANSCORR NATIONAL LO|   </t>
  </si>
  <si>
    <t>1112140_</t>
  </si>
  <si>
    <t xml:space="preserve">b: FAIR FREIGHT LOGIS|   </t>
  </si>
  <si>
    <t>1111898_</t>
  </si>
  <si>
    <t>BEAR CREEK</t>
  </si>
  <si>
    <t xml:space="preserve">GOSHEN    </t>
  </si>
  <si>
    <t xml:space="preserve">ARGOS     </t>
  </si>
  <si>
    <t>TERRE HAUT</t>
  </si>
  <si>
    <t xml:space="preserve">TREDEGAR             |   </t>
  </si>
  <si>
    <t>1111806_</t>
  </si>
  <si>
    <t xml:space="preserve">CLAREMONT </t>
  </si>
  <si>
    <t xml:space="preserve">PARIS     </t>
  </si>
  <si>
    <t xml:space="preserve">EMPORIA   </t>
  </si>
  <si>
    <t>LOCKBOURNE</t>
  </si>
  <si>
    <t xml:space="preserve">LENEXA    </t>
  </si>
  <si>
    <t xml:space="preserve">UTXL INCORPORATED    |   </t>
  </si>
  <si>
    <t>201157__</t>
  </si>
  <si>
    <t xml:space="preserve">EDGERTON  </t>
  </si>
  <si>
    <t>SPRING HIL</t>
  </si>
  <si>
    <t xml:space="preserve">MORTON    </t>
  </si>
  <si>
    <t xml:space="preserve">ABILENE   </t>
  </si>
  <si>
    <t xml:space="preserve">DUNCAN    </t>
  </si>
  <si>
    <t>SAN ANTONI</t>
  </si>
  <si>
    <t xml:space="preserve">PEEBLES   </t>
  </si>
  <si>
    <t xml:space="preserve">MATTHEWS  </t>
  </si>
  <si>
    <t xml:space="preserve">BMM LOGISTICS INCORPO|   </t>
  </si>
  <si>
    <t>264614__</t>
  </si>
  <si>
    <t xml:space="preserve">ERLANGER  </t>
  </si>
  <si>
    <t xml:space="preserve">BURNSIDE  </t>
  </si>
  <si>
    <t xml:space="preserve">RESACA    </t>
  </si>
  <si>
    <t xml:space="preserve">BACONTON  </t>
  </si>
  <si>
    <t xml:space="preserve">AUSTIN    </t>
  </si>
  <si>
    <t xml:space="preserve">MORGAN FOODS         |   </t>
  </si>
  <si>
    <t>1111653_</t>
  </si>
  <si>
    <t xml:space="preserve">FAIRDALE  </t>
  </si>
  <si>
    <t>WARNER ROB</t>
  </si>
  <si>
    <t xml:space="preserve">OLD DOMINION TRUCKLOA|   </t>
  </si>
  <si>
    <t>304151__</t>
  </si>
  <si>
    <t xml:space="preserve">b: NEW AGE LOGISTICS |   </t>
  </si>
  <si>
    <t>1112296_</t>
  </si>
  <si>
    <t>JOHNSONVIL</t>
  </si>
  <si>
    <t>FOUNTAIN I</t>
  </si>
  <si>
    <t xml:space="preserve">1876 LOGISTICS LLC   |   </t>
  </si>
  <si>
    <t>1111902_</t>
  </si>
  <si>
    <t xml:space="preserve">NABB      </t>
  </si>
  <si>
    <t>HUNTINGDON</t>
  </si>
  <si>
    <t xml:space="preserve">b: PROPAK CORPORATION|   </t>
  </si>
  <si>
    <t>263562__</t>
  </si>
  <si>
    <t xml:space="preserve">KELLER    </t>
  </si>
  <si>
    <t xml:space="preserve">MILESTONE CORPORATION|   </t>
  </si>
  <si>
    <t>55446___</t>
  </si>
  <si>
    <t>DAWSON SPR</t>
  </si>
  <si>
    <t xml:space="preserve">ASHLAND              |   </t>
  </si>
  <si>
    <t>37659___</t>
  </si>
  <si>
    <t>CALVERT CI</t>
  </si>
  <si>
    <t>BROWNS SUM</t>
  </si>
  <si>
    <t>SOUTH POIN</t>
  </si>
  <si>
    <t xml:space="preserve">CONFIANCE LOGISTICS L|   </t>
  </si>
  <si>
    <t>1111631_</t>
  </si>
  <si>
    <t>SAINT FRAN</t>
  </si>
  <si>
    <t>PONCHATOUL</t>
  </si>
  <si>
    <t xml:space="preserve">NEW ROADS </t>
  </si>
  <si>
    <t xml:space="preserve">PRECISION LOGISTICS L|   </t>
  </si>
  <si>
    <t>1112345_</t>
  </si>
  <si>
    <t xml:space="preserve">BOGALUSA  </t>
  </si>
  <si>
    <t xml:space="preserve">PONTOTOC  </t>
  </si>
  <si>
    <t xml:space="preserve">MORGANTON </t>
  </si>
  <si>
    <t xml:space="preserve">HAMMOND   </t>
  </si>
  <si>
    <t>PEARL RIVE</t>
  </si>
  <si>
    <t xml:space="preserve">GRAMERCY  </t>
  </si>
  <si>
    <t>NEW ORLEAN</t>
  </si>
  <si>
    <t>MORRISTOWN</t>
  </si>
  <si>
    <t xml:space="preserve">MANSFIELD </t>
  </si>
  <si>
    <t>SHREVEPORT</t>
  </si>
  <si>
    <t xml:space="preserve">MARENGO   </t>
  </si>
  <si>
    <t>WESTMINSTE</t>
  </si>
  <si>
    <t>ROMEOVILLE</t>
  </si>
  <si>
    <t xml:space="preserve">BALTIMORE </t>
  </si>
  <si>
    <t xml:space="preserve">JESSUP    </t>
  </si>
  <si>
    <t xml:space="preserve">b: TRANSEND LOGISTICS|   </t>
  </si>
  <si>
    <t>1111507_</t>
  </si>
  <si>
    <t xml:space="preserve">OWENSBORO </t>
  </si>
  <si>
    <t xml:space="preserve">ELKTON    </t>
  </si>
  <si>
    <t xml:space="preserve">DURHAM    </t>
  </si>
  <si>
    <t xml:space="preserve">ALLIANCE  </t>
  </si>
  <si>
    <t xml:space="preserve">HILLIARD  </t>
  </si>
  <si>
    <t xml:space="preserve">b: DESTINATION TRANSP|   </t>
  </si>
  <si>
    <t>1111733_</t>
  </si>
  <si>
    <t>COCKEYSVIL</t>
  </si>
  <si>
    <t xml:space="preserve">DUNDEE    </t>
  </si>
  <si>
    <t xml:space="preserve">CHAMPION TRANSPORTATI|   </t>
  </si>
  <si>
    <t>1111963_</t>
  </si>
  <si>
    <t>JOHNSON CI</t>
  </si>
  <si>
    <t xml:space="preserve">EAST COAST LOGISTICS |   </t>
  </si>
  <si>
    <t>242528__</t>
  </si>
  <si>
    <t>SPARROWS P</t>
  </si>
  <si>
    <t>CHAPEL HIL</t>
  </si>
  <si>
    <t xml:space="preserve">EDEN      </t>
  </si>
  <si>
    <t xml:space="preserve">CHILTON   </t>
  </si>
  <si>
    <t xml:space="preserve">JEFFERSON </t>
  </si>
  <si>
    <t xml:space="preserve">CAMBRIDGE </t>
  </si>
  <si>
    <t xml:space="preserve">BUCKNER   </t>
  </si>
  <si>
    <t xml:space="preserve">ROMULUS   </t>
  </si>
  <si>
    <t xml:space="preserve">b: WORLDWIDE EXPRESS |   </t>
  </si>
  <si>
    <t>250555__</t>
  </si>
  <si>
    <t>CHESTERFIE</t>
  </si>
  <si>
    <t xml:space="preserve">HOLLYWOOD </t>
  </si>
  <si>
    <t xml:space="preserve">b: M2 LOGISTICS      |   </t>
  </si>
  <si>
    <t>240616__</t>
  </si>
  <si>
    <t>MARYSVILLE</t>
  </si>
  <si>
    <t xml:space="preserve">EFFINGHAM </t>
  </si>
  <si>
    <t xml:space="preserve">INKSTER   </t>
  </si>
  <si>
    <t xml:space="preserve">LA GRANGE </t>
  </si>
  <si>
    <t xml:space="preserve">WIXOM     </t>
  </si>
  <si>
    <t xml:space="preserve">ENVOY LOGISTICS      |   </t>
  </si>
  <si>
    <t>1111909_</t>
  </si>
  <si>
    <t>MADISON HE</t>
  </si>
  <si>
    <t>MARTINSBUR</t>
  </si>
  <si>
    <t xml:space="preserve">CROSWELL  </t>
  </si>
  <si>
    <t xml:space="preserve">LEMONT    </t>
  </si>
  <si>
    <t xml:space="preserve">HOLLY     </t>
  </si>
  <si>
    <t xml:space="preserve">KPI LOGISTICS INC    |   </t>
  </si>
  <si>
    <t>1111976_</t>
  </si>
  <si>
    <t xml:space="preserve">HOLLAND   </t>
  </si>
  <si>
    <t xml:space="preserve">WAYLAND   </t>
  </si>
  <si>
    <t xml:space="preserve">KELLER LOGISTCS      |   </t>
  </si>
  <si>
    <t>1111775_</t>
  </si>
  <si>
    <t xml:space="preserve">WYOMING   </t>
  </si>
  <si>
    <t>GRAND HAVE</t>
  </si>
  <si>
    <t xml:space="preserve">KENTWOOD  </t>
  </si>
  <si>
    <t xml:space="preserve">SKIPPERS  </t>
  </si>
  <si>
    <t xml:space="preserve">b: MATSON LOGISTICS  |   </t>
  </si>
  <si>
    <t>263765__</t>
  </si>
  <si>
    <t xml:space="preserve">ADRIAN    </t>
  </si>
  <si>
    <t>SOUTH PITT</t>
  </si>
  <si>
    <t xml:space="preserve">b: BUCKEYE TRANSPORTA|   </t>
  </si>
  <si>
    <t>224293__</t>
  </si>
  <si>
    <t xml:space="preserve">COLDWATER </t>
  </si>
  <si>
    <t xml:space="preserve">PROFILE METAL FORMING|   </t>
  </si>
  <si>
    <t>37485___</t>
  </si>
  <si>
    <t xml:space="preserve">ANN ARBOR </t>
  </si>
  <si>
    <t xml:space="preserve">MC KENZIE </t>
  </si>
  <si>
    <t xml:space="preserve">ALLEGAN   </t>
  </si>
  <si>
    <t>BATTLE CRE</t>
  </si>
  <si>
    <t>BENTON HAR</t>
  </si>
  <si>
    <t xml:space="preserve">HOWELL    </t>
  </si>
  <si>
    <t xml:space="preserve">THEODORE  </t>
  </si>
  <si>
    <t xml:space="preserve">b: INTERSTATE TRANSPO|   </t>
  </si>
  <si>
    <t>1112330_</t>
  </si>
  <si>
    <t xml:space="preserve">SAGINAW   </t>
  </si>
  <si>
    <t xml:space="preserve">STANWOOD  </t>
  </si>
  <si>
    <t>SAINT ANSG</t>
  </si>
  <si>
    <t xml:space="preserve">GLENCOE   </t>
  </si>
  <si>
    <t xml:space="preserve">HANNIBAL  </t>
  </si>
  <si>
    <t xml:space="preserve">BLAINE    </t>
  </si>
  <si>
    <t>MINNETONKA</t>
  </si>
  <si>
    <t xml:space="preserve">WESTERN FLYER EXPRESS|   </t>
  </si>
  <si>
    <t>1112190_</t>
  </si>
  <si>
    <t xml:space="preserve">EAGAN     </t>
  </si>
  <si>
    <t xml:space="preserve">MONMOUTH  </t>
  </si>
  <si>
    <t xml:space="preserve">b: NORTH STAR TRANSPO|   </t>
  </si>
  <si>
    <t>1111842_</t>
  </si>
  <si>
    <t xml:space="preserve">RAMSEY    </t>
  </si>
  <si>
    <t xml:space="preserve">ROGERS    </t>
  </si>
  <si>
    <t xml:space="preserve">PORTAGE   </t>
  </si>
  <si>
    <t xml:space="preserve">SHAKOPEE  </t>
  </si>
  <si>
    <t xml:space="preserve">O FALLON  </t>
  </si>
  <si>
    <t>SPRING PAR</t>
  </si>
  <si>
    <t xml:space="preserve">FRIDLEY   </t>
  </si>
  <si>
    <t>BROOKLYN P</t>
  </si>
  <si>
    <t xml:space="preserve">PORTLAND  </t>
  </si>
  <si>
    <t xml:space="preserve">SOUTHLAND BROKERAGE  |   </t>
  </si>
  <si>
    <t>1111778_</t>
  </si>
  <si>
    <t xml:space="preserve">BECKER    </t>
  </si>
  <si>
    <t>COLD SPRIN</t>
  </si>
  <si>
    <t xml:space="preserve">PARK CITY </t>
  </si>
  <si>
    <t>SAINT CHAR</t>
  </si>
  <si>
    <t>HUTCHINSON</t>
  </si>
  <si>
    <t xml:space="preserve">LANSING   </t>
  </si>
  <si>
    <t>WEST PLAIN</t>
  </si>
  <si>
    <t xml:space="preserve">COKATO    </t>
  </si>
  <si>
    <t xml:space="preserve">RENVILLE  </t>
  </si>
  <si>
    <t>WYTHEVILLE</t>
  </si>
  <si>
    <t xml:space="preserve">b: BRENNY TRANSPORTAT|   </t>
  </si>
  <si>
    <t>1112211_</t>
  </si>
  <si>
    <t xml:space="preserve">ELWOOD    </t>
  </si>
  <si>
    <t xml:space="preserve">ROSEMOUNT </t>
  </si>
  <si>
    <t xml:space="preserve">MUSKEGON  </t>
  </si>
  <si>
    <t xml:space="preserve">HASTINGS  </t>
  </si>
  <si>
    <t>DILLONVALE</t>
  </si>
  <si>
    <t xml:space="preserve">HUNKER    </t>
  </si>
  <si>
    <t xml:space="preserve">b: KOCH LOGISTICS    |   </t>
  </si>
  <si>
    <t>47754___</t>
  </si>
  <si>
    <t xml:space="preserve">BALDWIN   </t>
  </si>
  <si>
    <t xml:space="preserve">JOPLIN    </t>
  </si>
  <si>
    <t xml:space="preserve">ACWORTH   </t>
  </si>
  <si>
    <t xml:space="preserve">NEOSHO    </t>
  </si>
  <si>
    <t>HARRISONVI</t>
  </si>
  <si>
    <t>LEES SUMMI</t>
  </si>
  <si>
    <t xml:space="preserve">VALDOSTA  </t>
  </si>
  <si>
    <t xml:space="preserve">GRANDVIEW </t>
  </si>
  <si>
    <t xml:space="preserve">b: AMERICAN DIAMOND L|   </t>
  </si>
  <si>
    <t>1111070_</t>
  </si>
  <si>
    <t>HIGGINSVIL</t>
  </si>
  <si>
    <t xml:space="preserve">LADSON    </t>
  </si>
  <si>
    <t xml:space="preserve">b: ARRIVE LOGISTICS  |   </t>
  </si>
  <si>
    <t>1111208_</t>
  </si>
  <si>
    <t>SAINT JOSE</t>
  </si>
  <si>
    <t xml:space="preserve">THOMSON   </t>
  </si>
  <si>
    <t xml:space="preserve">TIFTON    </t>
  </si>
  <si>
    <t xml:space="preserve">MARYVILLE </t>
  </si>
  <si>
    <t xml:space="preserve">b: TRAFFIX           |   </t>
  </si>
  <si>
    <t>1111912_</t>
  </si>
  <si>
    <t xml:space="preserve">HAZELWOOD </t>
  </si>
  <si>
    <t xml:space="preserve">PACIFIC   </t>
  </si>
  <si>
    <t xml:space="preserve">DALE      </t>
  </si>
  <si>
    <t xml:space="preserve">MONTEREY  </t>
  </si>
  <si>
    <t>BAY SPRING</t>
  </si>
  <si>
    <t xml:space="preserve">CALVARY TRANSPORTATIO|   </t>
  </si>
  <si>
    <t>232429__</t>
  </si>
  <si>
    <t>BLACK MOUN</t>
  </si>
  <si>
    <t xml:space="preserve">NATCHEZ   </t>
  </si>
  <si>
    <t xml:space="preserve">CORDOVA   </t>
  </si>
  <si>
    <t xml:space="preserve">REDWOOD   </t>
  </si>
  <si>
    <t>RUSSELLVIL</t>
  </si>
  <si>
    <t>LENOIR CIT</t>
  </si>
  <si>
    <t xml:space="preserve">b: TRAFFIC TECH INC  |   </t>
  </si>
  <si>
    <t>216280__</t>
  </si>
  <si>
    <t xml:space="preserve">MERIDIAN  </t>
  </si>
  <si>
    <t>BROOKSVILL</t>
  </si>
  <si>
    <t xml:space="preserve">b: BM2 FREIGHT SERVIC|   </t>
  </si>
  <si>
    <t>1111877_</t>
  </si>
  <si>
    <t>WEST JEFFE</t>
  </si>
  <si>
    <t>1111700_</t>
  </si>
  <si>
    <t>BOONEVILLE</t>
  </si>
  <si>
    <t xml:space="preserve">b: ROAR LOGISTICS    |   </t>
  </si>
  <si>
    <t>233339__</t>
  </si>
  <si>
    <t xml:space="preserve">PRAIRIE   </t>
  </si>
  <si>
    <t xml:space="preserve">OLNEY     </t>
  </si>
  <si>
    <t xml:space="preserve">TUPELO    </t>
  </si>
  <si>
    <t>MILLS RIVE</t>
  </si>
  <si>
    <t xml:space="preserve">b: SOMERSET LOGISTICS|   </t>
  </si>
  <si>
    <t>1111381_</t>
  </si>
  <si>
    <t xml:space="preserve">b: BACKHAUL DIRECT   |   </t>
  </si>
  <si>
    <t>246905__</t>
  </si>
  <si>
    <t xml:space="preserve">b: TRANSPLACE        |   </t>
  </si>
  <si>
    <t>1111252_</t>
  </si>
  <si>
    <t xml:space="preserve">SPINDALE  </t>
  </si>
  <si>
    <t>MADISONVIL</t>
  </si>
  <si>
    <t>CHINA GROV</t>
  </si>
  <si>
    <t xml:space="preserve">b: ADDISON TRANSPORTA|   </t>
  </si>
  <si>
    <t>1111870_</t>
  </si>
  <si>
    <t xml:space="preserve">ELITE TRANSIT        |   </t>
  </si>
  <si>
    <t>1111833_</t>
  </si>
  <si>
    <t xml:space="preserve">PINE HILL </t>
  </si>
  <si>
    <t xml:space="preserve">b: CSD EXPRESS       |   </t>
  </si>
  <si>
    <t>262117__</t>
  </si>
  <si>
    <t xml:space="preserve">WERNER               |   </t>
  </si>
  <si>
    <t>242327__</t>
  </si>
  <si>
    <t xml:space="preserve">MAUMELLE  </t>
  </si>
  <si>
    <t xml:space="preserve">b: CRESCENT TRANSPORT|   </t>
  </si>
  <si>
    <t>227755__</t>
  </si>
  <si>
    <t>MOORESBORO</t>
  </si>
  <si>
    <t xml:space="preserve">PARAMOUNT LOGISTICS L|   </t>
  </si>
  <si>
    <t>262126__</t>
  </si>
  <si>
    <t>SPRING VAL</t>
  </si>
  <si>
    <t>KINGS MOUN</t>
  </si>
  <si>
    <t xml:space="preserve">SHOALS    </t>
  </si>
  <si>
    <t>SCOTTSVILL</t>
  </si>
  <si>
    <t xml:space="preserve">BIG TIME LOGISTICS   |   </t>
  </si>
  <si>
    <t>1111060_</t>
  </si>
  <si>
    <t xml:space="preserve">b: BEST LOGISTICS    |   </t>
  </si>
  <si>
    <t>48085___</t>
  </si>
  <si>
    <t xml:space="preserve">GASTONIA  </t>
  </si>
  <si>
    <t xml:space="preserve">CLOQUET   </t>
  </si>
  <si>
    <t>BESSEMER C</t>
  </si>
  <si>
    <t xml:space="preserve">SHANNON   </t>
  </si>
  <si>
    <t xml:space="preserve">MACEDONIA </t>
  </si>
  <si>
    <t xml:space="preserve">STANLEY   </t>
  </si>
  <si>
    <t xml:space="preserve">ENID      </t>
  </si>
  <si>
    <t xml:space="preserve">b: MAX TRANS LOGISTIC|   </t>
  </si>
  <si>
    <t>229319__</t>
  </si>
  <si>
    <t xml:space="preserve">WAYFINDER LOGISTICS L|   </t>
  </si>
  <si>
    <t>1111810_</t>
  </si>
  <si>
    <t xml:space="preserve">b: RL SOLUTIONS LLC  |   </t>
  </si>
  <si>
    <t>230418__</t>
  </si>
  <si>
    <t xml:space="preserve">MOOREHILL LOGISTICS  |   </t>
  </si>
  <si>
    <t>1111758_</t>
  </si>
  <si>
    <t>SWEETWATER</t>
  </si>
  <si>
    <t xml:space="preserve">WAUKESHA  </t>
  </si>
  <si>
    <t xml:space="preserve">b: HOOSIER LOGISTICS |   </t>
  </si>
  <si>
    <t>1112111_</t>
  </si>
  <si>
    <t xml:space="preserve">CLARKTON  </t>
  </si>
  <si>
    <t xml:space="preserve">BRISTOL   </t>
  </si>
  <si>
    <t xml:space="preserve">SOUTHPORT </t>
  </si>
  <si>
    <t xml:space="preserve">GRAHAM    </t>
  </si>
  <si>
    <t>GREENCASTL</t>
  </si>
  <si>
    <t>KERNERSVIL</t>
  </si>
  <si>
    <t>303799__</t>
  </si>
  <si>
    <t>RURAL HALL</t>
  </si>
  <si>
    <t xml:space="preserve">HAMILTON  </t>
  </si>
  <si>
    <t xml:space="preserve">MEBANE    </t>
  </si>
  <si>
    <t xml:space="preserve">ARCHDALE  </t>
  </si>
  <si>
    <t xml:space="preserve">WHITSETT  </t>
  </si>
  <si>
    <t>MOORESVILL</t>
  </si>
  <si>
    <t xml:space="preserve">CRST CAPACITY SOLUTIO|   </t>
  </si>
  <si>
    <t>206643__</t>
  </si>
  <si>
    <t>BENTONVILL</t>
  </si>
  <si>
    <t xml:space="preserve">LOGISTICS PLUS INC   |   </t>
  </si>
  <si>
    <t>1111679_</t>
  </si>
  <si>
    <t xml:space="preserve">b: MARTEN TRANSPORT  |   </t>
  </si>
  <si>
    <t>264897__</t>
  </si>
  <si>
    <t xml:space="preserve">TROUTMAN  </t>
  </si>
  <si>
    <t>HOT SPRING</t>
  </si>
  <si>
    <t xml:space="preserve">PARAGON FILMS        |   </t>
  </si>
  <si>
    <t>1111742_</t>
  </si>
  <si>
    <t>TAYLORSVIL</t>
  </si>
  <si>
    <t xml:space="preserve">b: TALON LOGISTICS LL|   </t>
  </si>
  <si>
    <t>1112005_</t>
  </si>
  <si>
    <t xml:space="preserve">b: MODERN TRANSPORT N|   </t>
  </si>
  <si>
    <t>1112269_</t>
  </si>
  <si>
    <t xml:space="preserve">HARMONY   </t>
  </si>
  <si>
    <t xml:space="preserve">RAVENNA   </t>
  </si>
  <si>
    <t xml:space="preserve">LENOIR    </t>
  </si>
  <si>
    <t>LINCOLNTON</t>
  </si>
  <si>
    <t xml:space="preserve">b: WEST MOTOR FREIGHT|   </t>
  </si>
  <si>
    <t>1111920_</t>
  </si>
  <si>
    <t>WILKESBORO</t>
  </si>
  <si>
    <t xml:space="preserve">TRENTON   </t>
  </si>
  <si>
    <t xml:space="preserve">MVP GROUP            |   </t>
  </si>
  <si>
    <t>305648__</t>
  </si>
  <si>
    <t xml:space="preserve">BOONVILLE </t>
  </si>
  <si>
    <t xml:space="preserve">ELKIN     </t>
  </si>
  <si>
    <t xml:space="preserve">RONDA     </t>
  </si>
  <si>
    <t>SEVIERVILL</t>
  </si>
  <si>
    <t>YADKINVILL</t>
  </si>
  <si>
    <t xml:space="preserve">GARNER    </t>
  </si>
  <si>
    <t xml:space="preserve">b: AVENUE LOGISTICS I|   </t>
  </si>
  <si>
    <t>1111623_</t>
  </si>
  <si>
    <t xml:space="preserve">FULTON    </t>
  </si>
  <si>
    <t>KNIGHTDALE</t>
  </si>
  <si>
    <t xml:space="preserve">DANDRIDGE </t>
  </si>
  <si>
    <t>FUQUAY VAR</t>
  </si>
  <si>
    <t xml:space="preserve">WILSON    </t>
  </si>
  <si>
    <t xml:space="preserve">L J ROGERS LOGISTICS |   </t>
  </si>
  <si>
    <t>309628__</t>
  </si>
  <si>
    <t>PINEY FLAT</t>
  </si>
  <si>
    <t>NE</t>
  </si>
  <si>
    <t xml:space="preserve">OMAHA     </t>
  </si>
  <si>
    <t xml:space="preserve">MORRILTON </t>
  </si>
  <si>
    <t xml:space="preserve">NORFOLK   </t>
  </si>
  <si>
    <t>NJ</t>
  </si>
  <si>
    <t xml:space="preserve">BRIDGETON </t>
  </si>
  <si>
    <t xml:space="preserve">COMMERCE  </t>
  </si>
  <si>
    <t>MAURICETOW</t>
  </si>
  <si>
    <t>PENNSAUKEN</t>
  </si>
  <si>
    <t>SWEDESBORO</t>
  </si>
  <si>
    <t>CINNAMINSO</t>
  </si>
  <si>
    <t xml:space="preserve">CRANBURY  </t>
  </si>
  <si>
    <t>MONROE TOW</t>
  </si>
  <si>
    <t xml:space="preserve">EDISON    </t>
  </si>
  <si>
    <t xml:space="preserve">HARVARD   </t>
  </si>
  <si>
    <t xml:space="preserve">AVENEL    </t>
  </si>
  <si>
    <t xml:space="preserve">BRIMFIELD </t>
  </si>
  <si>
    <t>ROCKINGHAM</t>
  </si>
  <si>
    <t xml:space="preserve">FREEHOLD  </t>
  </si>
  <si>
    <t>NORTH BERG</t>
  </si>
  <si>
    <t xml:space="preserve">BELVIDERE </t>
  </si>
  <si>
    <t xml:space="preserve">LEVITTOWN </t>
  </si>
  <si>
    <t xml:space="preserve">b: HNRY LOGISTICS    |   </t>
  </si>
  <si>
    <t>1111757_</t>
  </si>
  <si>
    <t>HIGHTSTOWN</t>
  </si>
  <si>
    <t xml:space="preserve">b: SHIPWELL INC      |   </t>
  </si>
  <si>
    <t>1111747_</t>
  </si>
  <si>
    <t>WESTAMPTON</t>
  </si>
  <si>
    <t xml:space="preserve">THE ROCK  </t>
  </si>
  <si>
    <t xml:space="preserve">LAKEWOOD  </t>
  </si>
  <si>
    <t xml:space="preserve">ASHLEY    </t>
  </si>
  <si>
    <t xml:space="preserve">MODE TRANSPORTATION S|   </t>
  </si>
  <si>
    <t>211354__</t>
  </si>
  <si>
    <t xml:space="preserve">LEONIA    </t>
  </si>
  <si>
    <t xml:space="preserve">OXFORD    </t>
  </si>
  <si>
    <t xml:space="preserve">CHARM     </t>
  </si>
  <si>
    <t>PLAINSBORO</t>
  </si>
  <si>
    <t xml:space="preserve">TOLEDO    </t>
  </si>
  <si>
    <t xml:space="preserve">LODI      </t>
  </si>
  <si>
    <t>MONMOUTH J</t>
  </si>
  <si>
    <t xml:space="preserve">b: AMX LOGISTICS     |   </t>
  </si>
  <si>
    <t>1111404_</t>
  </si>
  <si>
    <t xml:space="preserve">PATERSON  </t>
  </si>
  <si>
    <t xml:space="preserve">QUICK TRANSFER INC   |   </t>
  </si>
  <si>
    <t>1112258_</t>
  </si>
  <si>
    <t xml:space="preserve">HILLSIDE  </t>
  </si>
  <si>
    <t>JERSEY CIT</t>
  </si>
  <si>
    <t xml:space="preserve">GREEN BAY </t>
  </si>
  <si>
    <t>NV</t>
  </si>
  <si>
    <t xml:space="preserve">PEVELY    </t>
  </si>
  <si>
    <t xml:space="preserve">BARKER    </t>
  </si>
  <si>
    <t xml:space="preserve">LE ROY    </t>
  </si>
  <si>
    <t xml:space="preserve">WESTBURY  </t>
  </si>
  <si>
    <t xml:space="preserve">b: SHOW ME GLOBAL LOG|   </t>
  </si>
  <si>
    <t>1111890_</t>
  </si>
  <si>
    <t xml:space="preserve">LINDEN    </t>
  </si>
  <si>
    <t xml:space="preserve">BJN FREIGHT          |   </t>
  </si>
  <si>
    <t>1112319_</t>
  </si>
  <si>
    <t xml:space="preserve">HOPEDALE  </t>
  </si>
  <si>
    <t xml:space="preserve">BAYONNE   </t>
  </si>
  <si>
    <t xml:space="preserve">b: AS LOGISTICS INC  |   </t>
  </si>
  <si>
    <t>1112235_</t>
  </si>
  <si>
    <t>PARKERSBUR</t>
  </si>
  <si>
    <t xml:space="preserve">b: BECKER LOGISTICS  |   </t>
  </si>
  <si>
    <t>1111628_</t>
  </si>
  <si>
    <t xml:space="preserve">MARLBORO  </t>
  </si>
  <si>
    <t xml:space="preserve">RICHLAND  </t>
  </si>
  <si>
    <t xml:space="preserve">LIBERTY   </t>
  </si>
  <si>
    <t xml:space="preserve">HENRIETTA </t>
  </si>
  <si>
    <t>WEST CHEST</t>
  </si>
  <si>
    <t xml:space="preserve">ITHACA    </t>
  </si>
  <si>
    <t xml:space="preserve">LIVERPOOL </t>
  </si>
  <si>
    <t xml:space="preserve">MOGADORE  </t>
  </si>
  <si>
    <t xml:space="preserve">TALLMADGE </t>
  </si>
  <si>
    <t>STREETSBOR</t>
  </si>
  <si>
    <t xml:space="preserve">RITTMAN   </t>
  </si>
  <si>
    <t>ROCKY MOUN</t>
  </si>
  <si>
    <t xml:space="preserve">SHERRILL  </t>
  </si>
  <si>
    <t xml:space="preserve">SELMER    </t>
  </si>
  <si>
    <t>SHARON CEN</t>
  </si>
  <si>
    <t xml:space="preserve">ORRVILLE  </t>
  </si>
  <si>
    <t xml:space="preserve">b: TRIDENT TRANSPORT |   </t>
  </si>
  <si>
    <t>1111739_</t>
  </si>
  <si>
    <t>SUGARCREEK</t>
  </si>
  <si>
    <t>MOUNT HOPE</t>
  </si>
  <si>
    <t>APPLE CREE</t>
  </si>
  <si>
    <t xml:space="preserve">BOLIVAR   </t>
  </si>
  <si>
    <t>MOORESBURG</t>
  </si>
  <si>
    <t xml:space="preserve">b: RYAN FLEET MANAGEM|   </t>
  </si>
  <si>
    <t>1112313_</t>
  </si>
  <si>
    <t>CIRCLEVILL</t>
  </si>
  <si>
    <t xml:space="preserve">COPPELL   </t>
  </si>
  <si>
    <t xml:space="preserve">ENNIS     </t>
  </si>
  <si>
    <t>FARMERS BR</t>
  </si>
  <si>
    <t xml:space="preserve">GARLAND   </t>
  </si>
  <si>
    <t xml:space="preserve">GRAPEVINE </t>
  </si>
  <si>
    <t xml:space="preserve">HUTCHINS  </t>
  </si>
  <si>
    <t xml:space="preserve">ADDYSTON  </t>
  </si>
  <si>
    <t xml:space="preserve">CREOLA    </t>
  </si>
  <si>
    <t xml:space="preserve">FAIRFIELD </t>
  </si>
  <si>
    <t xml:space="preserve">LANETT    </t>
  </si>
  <si>
    <t>LOCUST GRO</t>
  </si>
  <si>
    <t xml:space="preserve">COLGATE              |   </t>
  </si>
  <si>
    <t>1112321_</t>
  </si>
  <si>
    <t>SPRINGDALE</t>
  </si>
  <si>
    <t>GREENSBURG</t>
  </si>
  <si>
    <t xml:space="preserve">TAYLORS   </t>
  </si>
  <si>
    <t xml:space="preserve">DEFA DELTA FAUCET COM|   </t>
  </si>
  <si>
    <t>1111445_</t>
  </si>
  <si>
    <t xml:space="preserve">MILAN     </t>
  </si>
  <si>
    <t>WILLIAMSBU</t>
  </si>
  <si>
    <t>BLUFF CITY</t>
  </si>
  <si>
    <t xml:space="preserve">ADMIRAL MERCHANTS    |   </t>
  </si>
  <si>
    <t>1112297_</t>
  </si>
  <si>
    <t xml:space="preserve">MASON     </t>
  </si>
  <si>
    <t>BROOK PARK</t>
  </si>
  <si>
    <t xml:space="preserve">MENTOR    </t>
  </si>
  <si>
    <t xml:space="preserve">ELYRIA    </t>
  </si>
  <si>
    <t>MAYFIELD V</t>
  </si>
  <si>
    <t>YOUNGSTOWN</t>
  </si>
  <si>
    <t xml:space="preserve">ASSA ABLOY           |   </t>
  </si>
  <si>
    <t>1111640_</t>
  </si>
  <si>
    <t>BOCA RATON</t>
  </si>
  <si>
    <t xml:space="preserve">DORAVILLE </t>
  </si>
  <si>
    <t>WAYNESBORO</t>
  </si>
  <si>
    <t xml:space="preserve">ALTO      </t>
  </si>
  <si>
    <t xml:space="preserve">b: COWAN SYSTEMS LLC |   </t>
  </si>
  <si>
    <t>217503__</t>
  </si>
  <si>
    <t xml:space="preserve">OGLESBY   </t>
  </si>
  <si>
    <t xml:space="preserve">STURGIS   </t>
  </si>
  <si>
    <t xml:space="preserve">HARAHAN   </t>
  </si>
  <si>
    <t xml:space="preserve">METAIRIE  </t>
  </si>
  <si>
    <t xml:space="preserve">BUILDING SYSTEMS TRAN|   </t>
  </si>
  <si>
    <t>1112299_</t>
  </si>
  <si>
    <t xml:space="preserve">LONDON    </t>
  </si>
  <si>
    <t xml:space="preserve">TYLERTOWN </t>
  </si>
  <si>
    <t>JOHNS ISLA</t>
  </si>
  <si>
    <t>CHICKAMAUG</t>
  </si>
  <si>
    <t xml:space="preserve">b: TRINITY LOGISTICS |   </t>
  </si>
  <si>
    <t>217737__</t>
  </si>
  <si>
    <t xml:space="preserve">HENRY     </t>
  </si>
  <si>
    <t xml:space="preserve">b: TA SERVICES       |   </t>
  </si>
  <si>
    <t>264672__</t>
  </si>
  <si>
    <t xml:space="preserve">AFTON     </t>
  </si>
  <si>
    <t xml:space="preserve">VENTURE CONNECT      |   </t>
  </si>
  <si>
    <t xml:space="preserve">BRYAN     </t>
  </si>
  <si>
    <t xml:space="preserve">DENTON    </t>
  </si>
  <si>
    <t xml:space="preserve">TANNER    </t>
  </si>
  <si>
    <t xml:space="preserve">TIPP CITY </t>
  </si>
  <si>
    <t>WHITESBURG</t>
  </si>
  <si>
    <t xml:space="preserve">VANDALIA  </t>
  </si>
  <si>
    <t>HOPKINSVIL</t>
  </si>
  <si>
    <t xml:space="preserve">MORAINE   </t>
  </si>
  <si>
    <t xml:space="preserve">PROCTER AND GAMBLE DI|   </t>
  </si>
  <si>
    <t>207986__</t>
  </si>
  <si>
    <t>1111451_</t>
  </si>
  <si>
    <t xml:space="preserve">PIQUA     </t>
  </si>
  <si>
    <t xml:space="preserve">FAIRBORN  </t>
  </si>
  <si>
    <t>BATTLEBORO</t>
  </si>
  <si>
    <t xml:space="preserve">DILLON    </t>
  </si>
  <si>
    <t xml:space="preserve">URBANA    </t>
  </si>
  <si>
    <t xml:space="preserve">b: MDS LOGISTICS     |   </t>
  </si>
  <si>
    <t>264660__</t>
  </si>
  <si>
    <t xml:space="preserve">b: DIRECT CONNECT LOG|   </t>
  </si>
  <si>
    <t>66308___</t>
  </si>
  <si>
    <t xml:space="preserve">WOOSTER   </t>
  </si>
  <si>
    <t xml:space="preserve">CAREY     </t>
  </si>
  <si>
    <t>GUNTERSVIL</t>
  </si>
  <si>
    <t xml:space="preserve">FOSTORIA  </t>
  </si>
  <si>
    <t xml:space="preserve">DELAWARE  </t>
  </si>
  <si>
    <t xml:space="preserve">b: RIVERSIDE TRANSPOR|   </t>
  </si>
  <si>
    <t>243431__</t>
  </si>
  <si>
    <t xml:space="preserve">b: ZIPLINE LOGISTICS |   </t>
  </si>
  <si>
    <t>1112318_</t>
  </si>
  <si>
    <t xml:space="preserve">NEXT GENERATION      |   </t>
  </si>
  <si>
    <t>1111583_</t>
  </si>
  <si>
    <t xml:space="preserve">JONES MOTOR GROUP    |   </t>
  </si>
  <si>
    <t>1112206_</t>
  </si>
  <si>
    <t xml:space="preserve">CRESTLINE </t>
  </si>
  <si>
    <t>BOILING SP</t>
  </si>
  <si>
    <t xml:space="preserve">ONTARIO   </t>
  </si>
  <si>
    <t xml:space="preserve">b: ODW LOGISTICS     |   </t>
  </si>
  <si>
    <t>256854__</t>
  </si>
  <si>
    <t>ROGERSVILL</t>
  </si>
  <si>
    <t>WHITE BLUF</t>
  </si>
  <si>
    <t>PERRYSBURG</t>
  </si>
  <si>
    <t xml:space="preserve">SIDNEY    </t>
  </si>
  <si>
    <t>WAPAKONETA</t>
  </si>
  <si>
    <t xml:space="preserve">HAVILAND  </t>
  </si>
  <si>
    <t xml:space="preserve">WOLF DIRECT          |   </t>
  </si>
  <si>
    <t>1112315_</t>
  </si>
  <si>
    <t>MONROEVILL</t>
  </si>
  <si>
    <t xml:space="preserve">BOTKINS   </t>
  </si>
  <si>
    <t xml:space="preserve">CAMPBELL SOUP COMPANY|   </t>
  </si>
  <si>
    <t>1111061_</t>
  </si>
  <si>
    <t xml:space="preserve">NAPOLEON  </t>
  </si>
  <si>
    <t xml:space="preserve">GYPSUM    </t>
  </si>
  <si>
    <t xml:space="preserve">b: RT n T LOGISTICS  |   </t>
  </si>
  <si>
    <t>264731__</t>
  </si>
  <si>
    <t xml:space="preserve">WESTON    </t>
  </si>
  <si>
    <t>WATERVILLE</t>
  </si>
  <si>
    <t xml:space="preserve">FLOWOOD   </t>
  </si>
  <si>
    <t>SAINT HENR</t>
  </si>
  <si>
    <t xml:space="preserve">b: TOTAL TRANSPORTATI|   </t>
  </si>
  <si>
    <t>262506__</t>
  </si>
  <si>
    <t xml:space="preserve">LEIPSIC   </t>
  </si>
  <si>
    <t xml:space="preserve">EDGEWELL PERSONAL TRA|   </t>
  </si>
  <si>
    <t>1111654_</t>
  </si>
  <si>
    <t xml:space="preserve">CPS WOOD PRODUCTS    |   </t>
  </si>
  <si>
    <t>1111604_</t>
  </si>
  <si>
    <t xml:space="preserve">NORWALK   </t>
  </si>
  <si>
    <t xml:space="preserve">ARCHBOLD  </t>
  </si>
  <si>
    <t xml:space="preserve">b: SIAM LOGISTICS LLC|   </t>
  </si>
  <si>
    <t>1112115_</t>
  </si>
  <si>
    <t xml:space="preserve">DESHLER   </t>
  </si>
  <si>
    <t xml:space="preserve">SANDUSKY  </t>
  </si>
  <si>
    <t xml:space="preserve">MC COMB   </t>
  </si>
  <si>
    <t xml:space="preserve">TRUCKING FROM MARS   |   </t>
  </si>
  <si>
    <t>1112223_</t>
  </si>
  <si>
    <t xml:space="preserve">CASTALIA  </t>
  </si>
  <si>
    <t xml:space="preserve">RAPIDAN   </t>
  </si>
  <si>
    <t>NEW CONCOR</t>
  </si>
  <si>
    <t xml:space="preserve">LOGAN     </t>
  </si>
  <si>
    <t xml:space="preserve">OWENS ILLINOIS       |   </t>
  </si>
  <si>
    <t>1112284_</t>
  </si>
  <si>
    <t xml:space="preserve">b: REDSTONE LOGISTICS|   </t>
  </si>
  <si>
    <t>1112291_</t>
  </si>
  <si>
    <t xml:space="preserve">BYESVILLE </t>
  </si>
  <si>
    <t xml:space="preserve">MUSKOGEE  </t>
  </si>
  <si>
    <t xml:space="preserve">b: VELOCITY TRANSPORT|   </t>
  </si>
  <si>
    <t>1111818_</t>
  </si>
  <si>
    <t xml:space="preserve">SHAWNEE   </t>
  </si>
  <si>
    <t xml:space="preserve">TULSA     </t>
  </si>
  <si>
    <t>HOLLSOPPLE</t>
  </si>
  <si>
    <t xml:space="preserve">ROCKWOOD  </t>
  </si>
  <si>
    <t xml:space="preserve">BUTLER    </t>
  </si>
  <si>
    <t xml:space="preserve">FOMBELL   </t>
  </si>
  <si>
    <t xml:space="preserve">MARS      </t>
  </si>
  <si>
    <t xml:space="preserve">PAULINE   </t>
  </si>
  <si>
    <t xml:space="preserve">TRANCO NATIONAL      |   </t>
  </si>
  <si>
    <t>1112302_</t>
  </si>
  <si>
    <t xml:space="preserve">CLARION   </t>
  </si>
  <si>
    <t xml:space="preserve">ROANOKE   </t>
  </si>
  <si>
    <t>MECHANICSB</t>
  </si>
  <si>
    <t xml:space="preserve">RANTOUL   </t>
  </si>
  <si>
    <t>HARRISBURG</t>
  </si>
  <si>
    <t xml:space="preserve">YORK      </t>
  </si>
  <si>
    <t xml:space="preserve">CARLISLE  </t>
  </si>
  <si>
    <t>FORT LOUDO</t>
  </si>
  <si>
    <t xml:space="preserve">b: EXTRA MILE TRANSPO|   </t>
  </si>
  <si>
    <t>1111951_</t>
  </si>
  <si>
    <t>CHAMBERSBU</t>
  </si>
  <si>
    <t>HAZLE TOWN</t>
  </si>
  <si>
    <t xml:space="preserve">BEEMAC TRUCKING      |   </t>
  </si>
  <si>
    <t>1111606_</t>
  </si>
  <si>
    <t>NESQUEHONI</t>
  </si>
  <si>
    <t>LA FAYETTE</t>
  </si>
  <si>
    <t xml:space="preserve">HAZLETON  </t>
  </si>
  <si>
    <t>NEW HOLLAN</t>
  </si>
  <si>
    <t>MICHIGAN C</t>
  </si>
  <si>
    <t xml:space="preserve">HARRISON  </t>
  </si>
  <si>
    <t xml:space="preserve">OKOLONA   </t>
  </si>
  <si>
    <t xml:space="preserve">CASCADES TISSUE GROUP|   </t>
  </si>
  <si>
    <t>14667___</t>
  </si>
  <si>
    <t xml:space="preserve">ATGLEN    </t>
  </si>
  <si>
    <t>BROWNSVILL</t>
  </si>
  <si>
    <t xml:space="preserve">b: NATIONAL XPRESS LO|   </t>
  </si>
  <si>
    <t>1112035_</t>
  </si>
  <si>
    <t>PHILADELPH</t>
  </si>
  <si>
    <t xml:space="preserve">LANSDALE  </t>
  </si>
  <si>
    <t xml:space="preserve">KENOSHA   </t>
  </si>
  <si>
    <t>BURGETTSTO</t>
  </si>
  <si>
    <t>RUFFS DALE</t>
  </si>
  <si>
    <t xml:space="preserve">DUQUESNE  </t>
  </si>
  <si>
    <t xml:space="preserve">SCOTTDALE </t>
  </si>
  <si>
    <t xml:space="preserve">LATROBE   </t>
  </si>
  <si>
    <t>MARTINS FE</t>
  </si>
  <si>
    <t xml:space="preserve">SHADYSIDE </t>
  </si>
  <si>
    <t xml:space="preserve">READING   </t>
  </si>
  <si>
    <t xml:space="preserve">b: REHMANN TRANSPORTA|   </t>
  </si>
  <si>
    <t>230024__</t>
  </si>
  <si>
    <t xml:space="preserve">ALLENTOWN </t>
  </si>
  <si>
    <t xml:space="preserve">ALBURTIS  </t>
  </si>
  <si>
    <t xml:space="preserve">KUTZTOWN  </t>
  </si>
  <si>
    <t xml:space="preserve">FLEETWOOD </t>
  </si>
  <si>
    <t xml:space="preserve">b: LOADSMART INC     |   </t>
  </si>
  <si>
    <t>1111726_</t>
  </si>
  <si>
    <t xml:space="preserve">MERTZTOWN </t>
  </si>
  <si>
    <t xml:space="preserve">LYNCHBURG </t>
  </si>
  <si>
    <t>45372___</t>
  </si>
  <si>
    <t xml:space="preserve">CULLODEN  </t>
  </si>
  <si>
    <t xml:space="preserve">BETHLEHEM </t>
  </si>
  <si>
    <t xml:space="preserve">PHILIPPI  </t>
  </si>
  <si>
    <t>TUNKHANNOC</t>
  </si>
  <si>
    <t xml:space="preserve">PITTSTON  </t>
  </si>
  <si>
    <t xml:space="preserve">TOBYHANNA </t>
  </si>
  <si>
    <t xml:space="preserve">NICHOLS   </t>
  </si>
  <si>
    <t xml:space="preserve">MILTON    </t>
  </si>
  <si>
    <t xml:space="preserve">LEWISTOWN </t>
  </si>
  <si>
    <t>WILLIAMSTO</t>
  </si>
  <si>
    <t>BEECH ISLA</t>
  </si>
  <si>
    <t xml:space="preserve">OSWEGO    </t>
  </si>
  <si>
    <t xml:space="preserve">BARNWELL  </t>
  </si>
  <si>
    <t xml:space="preserve">AIKEN     </t>
  </si>
  <si>
    <t xml:space="preserve">CHESTER   </t>
  </si>
  <si>
    <t xml:space="preserve">MACLEAN POWER SYSTEMS|   </t>
  </si>
  <si>
    <t>1112006_</t>
  </si>
  <si>
    <t xml:space="preserve">NEVADA    </t>
  </si>
  <si>
    <t xml:space="preserve">NEW INDY CATAWBA LLC |   </t>
  </si>
  <si>
    <t>1111622_</t>
  </si>
  <si>
    <t xml:space="preserve">CATAWBA   </t>
  </si>
  <si>
    <t xml:space="preserve">WICKLIFFE </t>
  </si>
  <si>
    <t xml:space="preserve">RICHBURG  </t>
  </si>
  <si>
    <t xml:space="preserve">SIMPLIFIED LOGISTICS |   </t>
  </si>
  <si>
    <t>1111884_</t>
  </si>
  <si>
    <t xml:space="preserve">FLS TRANSPORT        |   </t>
  </si>
  <si>
    <t>1112216_</t>
  </si>
  <si>
    <t xml:space="preserve">MARIETTA  </t>
  </si>
  <si>
    <t xml:space="preserve">SUPEMUS GLOBAL SOLUTI|   </t>
  </si>
  <si>
    <t>1112244_</t>
  </si>
  <si>
    <t>GEORGETOWN</t>
  </si>
  <si>
    <t>EARLY BRAN</t>
  </si>
  <si>
    <t>GOOSE CREE</t>
  </si>
  <si>
    <t xml:space="preserve">LUGOFF    </t>
  </si>
  <si>
    <t xml:space="preserve">SLOCOMB   </t>
  </si>
  <si>
    <t>BLYTHEWOOD</t>
  </si>
  <si>
    <t xml:space="preserve">SUMTER    </t>
  </si>
  <si>
    <t>HAWESVILLE</t>
  </si>
  <si>
    <t xml:space="preserve">b: LANDSTAR INWAY    |   </t>
  </si>
  <si>
    <t>226079__</t>
  </si>
  <si>
    <t>MARKLEVILL</t>
  </si>
  <si>
    <t xml:space="preserve">b: HARTT LOGISTICS   |   </t>
  </si>
  <si>
    <t>253402__</t>
  </si>
  <si>
    <t xml:space="preserve">EUPORA    </t>
  </si>
  <si>
    <t>NORTH CANT</t>
  </si>
  <si>
    <t>FRAZEYSBUR</t>
  </si>
  <si>
    <t xml:space="preserve">PATASKALA </t>
  </si>
  <si>
    <t>PROSPERITY</t>
  </si>
  <si>
    <t>SMITHFIELD</t>
  </si>
  <si>
    <t>HOLLY HILL</t>
  </si>
  <si>
    <t xml:space="preserve">KINGSTREE </t>
  </si>
  <si>
    <t xml:space="preserve">b: CAVALRY LOGISTICS |   </t>
  </si>
  <si>
    <t>1111378_</t>
  </si>
  <si>
    <t xml:space="preserve">CHERAW    </t>
  </si>
  <si>
    <t xml:space="preserve">LAKE CITY </t>
  </si>
  <si>
    <t xml:space="preserve">BELLE     </t>
  </si>
  <si>
    <t xml:space="preserve">DSS LOGISTICS INC    |   </t>
  </si>
  <si>
    <t>1112271_</t>
  </si>
  <si>
    <t xml:space="preserve">WESTROCK             |   </t>
  </si>
  <si>
    <t>264062__</t>
  </si>
  <si>
    <t>ROCK ISLAN</t>
  </si>
  <si>
    <t xml:space="preserve">STARR     </t>
  </si>
  <si>
    <t xml:space="preserve">ROEBUCK   </t>
  </si>
  <si>
    <t xml:space="preserve">WELLFORD  </t>
  </si>
  <si>
    <t xml:space="preserve">LA PORTE  </t>
  </si>
  <si>
    <t xml:space="preserve">b: TA BROKERAGE LLC  |   </t>
  </si>
  <si>
    <t>1111962_</t>
  </si>
  <si>
    <t xml:space="preserve">MISHAWAKA </t>
  </si>
  <si>
    <t xml:space="preserve">SLATER    </t>
  </si>
  <si>
    <t>SHEPHERDSV</t>
  </si>
  <si>
    <t xml:space="preserve">TRAVELERS </t>
  </si>
  <si>
    <t xml:space="preserve">MITSUBISHI POLYESTER |   </t>
  </si>
  <si>
    <t>303528__</t>
  </si>
  <si>
    <t xml:space="preserve">b: SUNSET TRANSPORTAT|   </t>
  </si>
  <si>
    <t>10195___</t>
  </si>
  <si>
    <t xml:space="preserve">LAURENS   </t>
  </si>
  <si>
    <t>PAINESVILL</t>
  </si>
  <si>
    <t xml:space="preserve">ETNA      </t>
  </si>
  <si>
    <t xml:space="preserve">GAHANNA   </t>
  </si>
  <si>
    <t xml:space="preserve">INMAN     </t>
  </si>
  <si>
    <t xml:space="preserve">ASHTABULA </t>
  </si>
  <si>
    <t xml:space="preserve">ALBRIGHTS SUPPLY     |   </t>
  </si>
  <si>
    <t>46258___</t>
  </si>
  <si>
    <t xml:space="preserve">LYMAN     </t>
  </si>
  <si>
    <t xml:space="preserve">TAYLOR NON WOVENS    |   </t>
  </si>
  <si>
    <t>1112239_</t>
  </si>
  <si>
    <t xml:space="preserve">CARTHAGE  </t>
  </si>
  <si>
    <t>NEW LONDON</t>
  </si>
  <si>
    <t xml:space="preserve">BOSCOBEL  </t>
  </si>
  <si>
    <t>GRAY COURT</t>
  </si>
  <si>
    <t xml:space="preserve">HARTFORD  </t>
  </si>
  <si>
    <t xml:space="preserve">ENOREE    </t>
  </si>
  <si>
    <t>MARSHFIELD</t>
  </si>
  <si>
    <t>SD</t>
  </si>
  <si>
    <t xml:space="preserve">BROOKINGS </t>
  </si>
  <si>
    <t>MOCKSVILLE</t>
  </si>
  <si>
    <t xml:space="preserve">RESOLUTE FOREST PRODU|   </t>
  </si>
  <si>
    <t>306430__</t>
  </si>
  <si>
    <t>CRAWFORDSV</t>
  </si>
  <si>
    <t>SAINT ROSE</t>
  </si>
  <si>
    <t xml:space="preserve">B AND K FREIGHT SOLUT|   </t>
  </si>
  <si>
    <t>263846__</t>
  </si>
  <si>
    <t xml:space="preserve">KENT      </t>
  </si>
  <si>
    <t xml:space="preserve">CAMDEN    </t>
  </si>
  <si>
    <t>MISSOURI C</t>
  </si>
  <si>
    <t>CLINTONVIL</t>
  </si>
  <si>
    <t xml:space="preserve">SUSSEX    </t>
  </si>
  <si>
    <t>SOUTH CHAR</t>
  </si>
  <si>
    <t>SPRINGVILL</t>
  </si>
  <si>
    <t>SPANISH FO</t>
  </si>
  <si>
    <t xml:space="preserve">TEMPE     </t>
  </si>
  <si>
    <t xml:space="preserve">FRESNO    </t>
  </si>
  <si>
    <t>REHOBOTH B</t>
  </si>
  <si>
    <t>ST AUGUSTI</t>
  </si>
  <si>
    <t xml:space="preserve">DEERFIELD </t>
  </si>
  <si>
    <t>NORTH PORT</t>
  </si>
  <si>
    <t>ORANGE PAR</t>
  </si>
  <si>
    <t>FROSTPROOF</t>
  </si>
  <si>
    <t xml:space="preserve">NAPLES    </t>
  </si>
  <si>
    <t xml:space="preserve">MELBOURNE </t>
  </si>
  <si>
    <t xml:space="preserve">BRADENTON </t>
  </si>
  <si>
    <t xml:space="preserve">SEMINOLE  </t>
  </si>
  <si>
    <t>WESLEY CHA</t>
  </si>
  <si>
    <t>BOYNTON BE</t>
  </si>
  <si>
    <t xml:space="preserve">VIDALIA   </t>
  </si>
  <si>
    <t xml:space="preserve">BRUNSWICK </t>
  </si>
  <si>
    <t xml:space="preserve">MIDDLETON </t>
  </si>
  <si>
    <t xml:space="preserve">MAQUOKETA </t>
  </si>
  <si>
    <t>DES MOINES</t>
  </si>
  <si>
    <t xml:space="preserve">BOONE     </t>
  </si>
  <si>
    <t xml:space="preserve">BARRECA BLACKTOP SEAL|   </t>
  </si>
  <si>
    <t>259640__</t>
  </si>
  <si>
    <t xml:space="preserve">GLEASON   </t>
  </si>
  <si>
    <t xml:space="preserve">ROCKDALE  </t>
  </si>
  <si>
    <t xml:space="preserve">TOYOTA TSUSHO        |   </t>
  </si>
  <si>
    <t>1111354_</t>
  </si>
  <si>
    <t>1111576_</t>
  </si>
  <si>
    <t xml:space="preserve">HIGHLAND  </t>
  </si>
  <si>
    <t xml:space="preserve">KENTON    </t>
  </si>
  <si>
    <t xml:space="preserve">SLIDELL   </t>
  </si>
  <si>
    <t>LAKE CHARL</t>
  </si>
  <si>
    <t xml:space="preserve">HOUMA     </t>
  </si>
  <si>
    <t>BROWNSTOWN</t>
  </si>
  <si>
    <t>HAZEL PARK</t>
  </si>
  <si>
    <t xml:space="preserve">ORION     </t>
  </si>
  <si>
    <t>SHELBY TOW</t>
  </si>
  <si>
    <t xml:space="preserve">SEQUECE LOGISTICS INC|   </t>
  </si>
  <si>
    <t>1112231_</t>
  </si>
  <si>
    <t>PORT HURON</t>
  </si>
  <si>
    <t>BYRON CENT</t>
  </si>
  <si>
    <t xml:space="preserve">LOAD IT INC TOTAL TRU|   </t>
  </si>
  <si>
    <t>1112236_</t>
  </si>
  <si>
    <t xml:space="preserve">SPARTA    </t>
  </si>
  <si>
    <t xml:space="preserve">KELLOGG              |   </t>
  </si>
  <si>
    <t>32966___</t>
  </si>
  <si>
    <t xml:space="preserve">TRACER LOGISTICS LLC |   </t>
  </si>
  <si>
    <t>1112247_</t>
  </si>
  <si>
    <t>1111489_</t>
  </si>
  <si>
    <t xml:space="preserve">HOPKINS   </t>
  </si>
  <si>
    <t>COON RAPID</t>
  </si>
  <si>
    <t>DIBERVILLE</t>
  </si>
  <si>
    <t xml:space="preserve">ASHEVILLE </t>
  </si>
  <si>
    <t>WAKE FORES</t>
  </si>
  <si>
    <t>ND</t>
  </si>
  <si>
    <t xml:space="preserve">BISMARCK  </t>
  </si>
  <si>
    <t xml:space="preserve">ALLEGRO FINE FOODS IN|   </t>
  </si>
  <si>
    <t>1111527_</t>
  </si>
  <si>
    <t xml:space="preserve">JAMESBURG </t>
  </si>
  <si>
    <t xml:space="preserve">BRICK     </t>
  </si>
  <si>
    <t xml:space="preserve">LAS VEGAS </t>
  </si>
  <si>
    <t xml:space="preserve">NANUET    </t>
  </si>
  <si>
    <t>VALLEY STR</t>
  </si>
  <si>
    <t xml:space="preserve">b: MILAN SUPPLY CHAIN|   </t>
  </si>
  <si>
    <t>60499___</t>
  </si>
  <si>
    <t xml:space="preserve">HINCKLEY  </t>
  </si>
  <si>
    <t xml:space="preserve">MOST INC             |   </t>
  </si>
  <si>
    <t>230789__</t>
  </si>
  <si>
    <t>BEDFORD HE</t>
  </si>
  <si>
    <t xml:space="preserve">PCA COUNCE           |   </t>
  </si>
  <si>
    <t>56486___</t>
  </si>
  <si>
    <t xml:space="preserve">COUNCE    </t>
  </si>
  <si>
    <t xml:space="preserve">CELINA    </t>
  </si>
  <si>
    <t>FORT WASHI</t>
  </si>
  <si>
    <t>WINTERSVIL</t>
  </si>
  <si>
    <t xml:space="preserve">EASTON    </t>
  </si>
  <si>
    <t>HONEA PATH</t>
  </si>
  <si>
    <t>SIOUX FALL</t>
  </si>
  <si>
    <t xml:space="preserve">AMARILLO  </t>
  </si>
  <si>
    <t xml:space="preserve">CALDWELL  </t>
  </si>
  <si>
    <t>FLOWER MOU</t>
  </si>
  <si>
    <t>LAKE WORTH</t>
  </si>
  <si>
    <t xml:space="preserve">MESQUITE  </t>
  </si>
  <si>
    <t>WAXAHACHIE</t>
  </si>
  <si>
    <t xml:space="preserve">NORTHLAKE </t>
  </si>
  <si>
    <t xml:space="preserve">DEL RIO   </t>
  </si>
  <si>
    <t xml:space="preserve">EL PASO   </t>
  </si>
  <si>
    <t xml:space="preserve">CONROE    </t>
  </si>
  <si>
    <t xml:space="preserve">KATY      </t>
  </si>
  <si>
    <t xml:space="preserve">HUMBLE    </t>
  </si>
  <si>
    <t xml:space="preserve">WEBSTER   </t>
  </si>
  <si>
    <t xml:space="preserve">LAREDO    </t>
  </si>
  <si>
    <t xml:space="preserve">HARLINGEN </t>
  </si>
  <si>
    <t xml:space="preserve">MCALLEN   </t>
  </si>
  <si>
    <t>SAN ANGELO</t>
  </si>
  <si>
    <t xml:space="preserve">TYLER     </t>
  </si>
  <si>
    <t xml:space="preserve">WACO      </t>
  </si>
  <si>
    <t>NEWPORT NE</t>
  </si>
  <si>
    <t>VIRGINIA B</t>
  </si>
  <si>
    <t>FRONT ROYA</t>
  </si>
  <si>
    <t xml:space="preserve">FAIRFAX   </t>
  </si>
  <si>
    <t xml:space="preserve">STERLING  </t>
  </si>
  <si>
    <t xml:space="preserve">WINDSOR   </t>
  </si>
  <si>
    <t>STEVENS PO</t>
  </si>
  <si>
    <t>CLARKSBURG</t>
  </si>
  <si>
    <t xml:space="preserve">b: VISIBLE SCM       |   </t>
  </si>
  <si>
    <t>1111943_</t>
  </si>
  <si>
    <t xml:space="preserve">OWENTON   </t>
  </si>
  <si>
    <t>CHURCH HIL</t>
  </si>
  <si>
    <t xml:space="preserve">ZEELAND   </t>
  </si>
  <si>
    <t xml:space="preserve">b: MEGACORP LOGISTICS|   </t>
  </si>
  <si>
    <t>1111819_</t>
  </si>
  <si>
    <t xml:space="preserve">UPS DIRECT SHIP      |   </t>
  </si>
  <si>
    <t>223623__</t>
  </si>
  <si>
    <t xml:space="preserve">HODGKINS  </t>
  </si>
  <si>
    <t xml:space="preserve">UPS SUPPLY CHAIN SOLU|   </t>
  </si>
  <si>
    <t xml:space="preserve">MASCOT    </t>
  </si>
  <si>
    <t>SURGOINSVI</t>
  </si>
  <si>
    <t xml:space="preserve">ROUTE TRANSPORTATION |   </t>
  </si>
  <si>
    <t>1111296_</t>
  </si>
  <si>
    <t xml:space="preserve">CLINTON   </t>
  </si>
  <si>
    <t xml:space="preserve">b: DIRECT TRAFFIC SOL|   </t>
  </si>
  <si>
    <t>264898__</t>
  </si>
  <si>
    <t xml:space="preserve">NEGLEY    </t>
  </si>
  <si>
    <t xml:space="preserve">SLINGER   </t>
  </si>
  <si>
    <t xml:space="preserve">CORDELE   </t>
  </si>
  <si>
    <t xml:space="preserve">TOOTSIE ROLL         |   </t>
  </si>
  <si>
    <t>1111403_</t>
  </si>
  <si>
    <t xml:space="preserve">NFI INDUSTRIES       |   </t>
  </si>
  <si>
    <t>1111349_</t>
  </si>
  <si>
    <t>234248__</t>
  </si>
  <si>
    <t xml:space="preserve">SUNBEAM DEVELOPMENT C|   </t>
  </si>
  <si>
    <t>1112026_</t>
  </si>
  <si>
    <t xml:space="preserve">EADS      </t>
  </si>
  <si>
    <t>SOMERVILLE</t>
  </si>
  <si>
    <t xml:space="preserve">b: C CROSS TRANSPORT |   </t>
  </si>
  <si>
    <t>1112029_</t>
  </si>
  <si>
    <t xml:space="preserve">LIMESTONE </t>
  </si>
  <si>
    <t xml:space="preserve">IRVING    </t>
  </si>
  <si>
    <t xml:space="preserve">DICKSON   </t>
  </si>
  <si>
    <t>1111703_</t>
  </si>
  <si>
    <t>STORM LAKE</t>
  </si>
  <si>
    <t xml:space="preserve">MORRISON  </t>
  </si>
  <si>
    <t>WHITE HOUS</t>
  </si>
  <si>
    <t>MOUNT PLEA</t>
  </si>
  <si>
    <t xml:space="preserve">b: DART LOGISTICS    |   </t>
  </si>
  <si>
    <t>60442___</t>
  </si>
  <si>
    <t xml:space="preserve">b: JAMES TRANSPORTATI|   </t>
  </si>
  <si>
    <t>263360__</t>
  </si>
  <si>
    <t xml:space="preserve">CHEMOURS             |   </t>
  </si>
  <si>
    <t>1111519_</t>
  </si>
  <si>
    <t>NEW JOHNSO</t>
  </si>
  <si>
    <t>WARRENSVIL</t>
  </si>
  <si>
    <t xml:space="preserve">WAVERLY   </t>
  </si>
  <si>
    <t xml:space="preserve">BURNS     </t>
  </si>
  <si>
    <t xml:space="preserve">SUNNYVALE </t>
  </si>
  <si>
    <t xml:space="preserve">SEALY     </t>
  </si>
  <si>
    <t>STURTEVANT</t>
  </si>
  <si>
    <t xml:space="preserve">GRANBURY  </t>
  </si>
  <si>
    <t xml:space="preserve">CACTUS    </t>
  </si>
  <si>
    <t xml:space="preserve">VICKSBURG </t>
  </si>
  <si>
    <t xml:space="preserve">b: KCH TRANSPORTATION|   </t>
  </si>
  <si>
    <t>1111866_</t>
  </si>
  <si>
    <t>SAN MARCOS</t>
  </si>
  <si>
    <t xml:space="preserve">ANNISTON  </t>
  </si>
  <si>
    <t xml:space="preserve">COOKSON CARRIERS CORP|   </t>
  </si>
  <si>
    <t>1112221_</t>
  </si>
  <si>
    <t>SANDY SPRI</t>
  </si>
  <si>
    <t xml:space="preserve">ORANGE    </t>
  </si>
  <si>
    <t xml:space="preserve">PELHAM    </t>
  </si>
  <si>
    <t xml:space="preserve">OSCEOLA   </t>
  </si>
  <si>
    <t xml:space="preserve">b: COAST TO COAST TRU|   </t>
  </si>
  <si>
    <t>1111883_</t>
  </si>
  <si>
    <t xml:space="preserve">FT WORTH  </t>
  </si>
  <si>
    <t xml:space="preserve">SHERMAN   </t>
  </si>
  <si>
    <t>CHARLESTOW</t>
  </si>
  <si>
    <t xml:space="preserve">ALPHA AND OMEGA LOGIS|   </t>
  </si>
  <si>
    <t>1112222_</t>
  </si>
  <si>
    <t xml:space="preserve">b: SD TRANSPORTATION |   </t>
  </si>
  <si>
    <t>230199__</t>
  </si>
  <si>
    <t>HOLLANDALE</t>
  </si>
  <si>
    <t xml:space="preserve">BROADWAY BROKERAGE IN|   </t>
  </si>
  <si>
    <t>1112183_</t>
  </si>
  <si>
    <t xml:space="preserve">PEARL     </t>
  </si>
  <si>
    <t xml:space="preserve">COATS     </t>
  </si>
  <si>
    <t xml:space="preserve">FORNEY    </t>
  </si>
  <si>
    <t xml:space="preserve">TWELVE POINT LOGISTIC|   </t>
  </si>
  <si>
    <t>1111714_</t>
  </si>
  <si>
    <t xml:space="preserve">b: TRANSPORTATION AND|   </t>
  </si>
  <si>
    <t>212231__</t>
  </si>
  <si>
    <t xml:space="preserve">SAVOY     </t>
  </si>
  <si>
    <t xml:space="preserve">KINGSPORT </t>
  </si>
  <si>
    <t xml:space="preserve">b: GLOBAL TRANSPORT L|   </t>
  </si>
  <si>
    <t>208267__</t>
  </si>
  <si>
    <t xml:space="preserve">b: SWIFT LOGISTICS   |   </t>
  </si>
  <si>
    <t>1111006_</t>
  </si>
  <si>
    <t xml:space="preserve">GULF RELAY LOGISTICS |   </t>
  </si>
  <si>
    <t>1111643_</t>
  </si>
  <si>
    <t xml:space="preserve">b: CHOPTANK TRANSPORT|   </t>
  </si>
  <si>
    <t>248741__</t>
  </si>
  <si>
    <t xml:space="preserve">b: AGRICULTURAL LOGIS|   </t>
  </si>
  <si>
    <t>1112257_</t>
  </si>
  <si>
    <t xml:space="preserve">b: FREIGHTCENTER     |   </t>
  </si>
  <si>
    <t>1111855_</t>
  </si>
  <si>
    <t xml:space="preserve">C A T GLOBAL IMC     |   </t>
  </si>
  <si>
    <t>1112241_</t>
  </si>
  <si>
    <t xml:space="preserve">TIMCO LOGISTICS INC  |   </t>
  </si>
  <si>
    <t>1112332_</t>
  </si>
  <si>
    <t xml:space="preserve">OAK CREEK </t>
  </si>
  <si>
    <t xml:space="preserve">RIPLEY TRANSPORTATION|   </t>
  </si>
  <si>
    <t>1112218_</t>
  </si>
  <si>
    <t xml:space="preserve">HUBBELL   </t>
  </si>
  <si>
    <t xml:space="preserve">GRANNIS   </t>
  </si>
  <si>
    <t xml:space="preserve">BAYTOWN   </t>
  </si>
  <si>
    <t>FITZGERALD</t>
  </si>
  <si>
    <t xml:space="preserve">GLASGOW   </t>
  </si>
  <si>
    <t xml:space="preserve">LELAND    </t>
  </si>
  <si>
    <t>SODDY DAIS</t>
  </si>
  <si>
    <t xml:space="preserve">b: MODE TRANSPORTATIO|   </t>
  </si>
  <si>
    <t>251940__</t>
  </si>
  <si>
    <t xml:space="preserve">CROWN CORK n SEAL    |   </t>
  </si>
  <si>
    <t>1111849_</t>
  </si>
  <si>
    <t>SUGAR LAND</t>
  </si>
  <si>
    <t xml:space="preserve">PEARLAND  </t>
  </si>
  <si>
    <t xml:space="preserve">WHARTON   </t>
  </si>
  <si>
    <t xml:space="preserve">TORCH LOGISTICS      |   </t>
  </si>
  <si>
    <t>1112341_</t>
  </si>
  <si>
    <t xml:space="preserve">MANAWA    </t>
  </si>
  <si>
    <t xml:space="preserve">WAELDER   </t>
  </si>
  <si>
    <t xml:space="preserve">LOLITA    </t>
  </si>
  <si>
    <t xml:space="preserve">LONGVIEW  </t>
  </si>
  <si>
    <t>SULPHUR SP</t>
  </si>
  <si>
    <t xml:space="preserve">FLOCK FREIGHT        |   </t>
  </si>
  <si>
    <t>1111710_</t>
  </si>
  <si>
    <t xml:space="preserve">SCHERTZ   </t>
  </si>
  <si>
    <t>QUEEN CITY</t>
  </si>
  <si>
    <t xml:space="preserve">BLUEFIELD </t>
  </si>
  <si>
    <t xml:space="preserve">PCA HARRISONBURG BILL|   </t>
  </si>
  <si>
    <t>263547__</t>
  </si>
  <si>
    <t>HARRISONBU</t>
  </si>
  <si>
    <t xml:space="preserve">LUCEDALE  </t>
  </si>
  <si>
    <t>SOUTH HILL</t>
  </si>
  <si>
    <t>MARTINSVIL</t>
  </si>
  <si>
    <t xml:space="preserve">ALTAVISTA </t>
  </si>
  <si>
    <t xml:space="preserve">b: WHITACRE LOGISTICS|   </t>
  </si>
  <si>
    <t>1111907_</t>
  </si>
  <si>
    <t xml:space="preserve">BLAIRS    </t>
  </si>
  <si>
    <t xml:space="preserve">RIDGEWAY  </t>
  </si>
  <si>
    <t>CHESAPEAKE</t>
  </si>
  <si>
    <t>AUSTINTOWN</t>
  </si>
  <si>
    <t xml:space="preserve">SANDSTON  </t>
  </si>
  <si>
    <t xml:space="preserve">CAYUGA    </t>
  </si>
  <si>
    <t>WEST POINT</t>
  </si>
  <si>
    <t xml:space="preserve">PLYMOUTH  </t>
  </si>
  <si>
    <t xml:space="preserve">LABRADOR RECYCLING IN|   </t>
  </si>
  <si>
    <t>1111724_</t>
  </si>
  <si>
    <t xml:space="preserve">COX TRUCK BROKERAGE  |   </t>
  </si>
  <si>
    <t>223843__</t>
  </si>
  <si>
    <t>PETERSBURG</t>
  </si>
  <si>
    <t xml:space="preserve">DAIM LOGISTICS       |   </t>
  </si>
  <si>
    <t>1111711_</t>
  </si>
  <si>
    <t xml:space="preserve">MENOMONIE </t>
  </si>
  <si>
    <t>BLACK RIVE</t>
  </si>
  <si>
    <t xml:space="preserve">SIREN     </t>
  </si>
  <si>
    <t>CHIPPEWA F</t>
  </si>
  <si>
    <t xml:space="preserve">AP BOISE             |   </t>
  </si>
  <si>
    <t>1111629_</t>
  </si>
  <si>
    <t xml:space="preserve">AP BOISECENTRAL GARDE|   </t>
  </si>
  <si>
    <t xml:space="preserve">NEENAH    </t>
  </si>
  <si>
    <t xml:space="preserve">HALRON LUBRICANTS    |   </t>
  </si>
  <si>
    <t>263559__</t>
  </si>
  <si>
    <t xml:space="preserve">JUNEAU    </t>
  </si>
  <si>
    <t>STURGEON B</t>
  </si>
  <si>
    <t xml:space="preserve">WAGRAM    </t>
  </si>
  <si>
    <t>REDGRANITE</t>
  </si>
  <si>
    <t xml:space="preserve">SONOCO               |   </t>
  </si>
  <si>
    <t>264434__</t>
  </si>
  <si>
    <t xml:space="preserve">LA CROSSE </t>
  </si>
  <si>
    <t xml:space="preserve">LAUREL    </t>
  </si>
  <si>
    <t xml:space="preserve">WINONA    </t>
  </si>
  <si>
    <t xml:space="preserve">b: DYNAMIC LOGISTIX  |   </t>
  </si>
  <si>
    <t>1111578_</t>
  </si>
  <si>
    <t xml:space="preserve">COCHRANE  </t>
  </si>
  <si>
    <t>WHITEWATER</t>
  </si>
  <si>
    <t xml:space="preserve">RANDOLPH  </t>
  </si>
  <si>
    <t xml:space="preserve">REEDSBURG </t>
  </si>
  <si>
    <t xml:space="preserve">BARABOO   </t>
  </si>
  <si>
    <t xml:space="preserve">RACINE    </t>
  </si>
  <si>
    <t xml:space="preserve">SAFFORD   </t>
  </si>
  <si>
    <t>NEW BERLIN</t>
  </si>
  <si>
    <t xml:space="preserve">WEST BEND </t>
  </si>
  <si>
    <t xml:space="preserve">STALLINGS </t>
  </si>
  <si>
    <t xml:space="preserve">WATERTOWN </t>
  </si>
  <si>
    <t xml:space="preserve">SAUKVILLE </t>
  </si>
  <si>
    <t xml:space="preserve">EAST TROY </t>
  </si>
  <si>
    <t xml:space="preserve">IXONIA    </t>
  </si>
  <si>
    <t xml:space="preserve">NITRO     </t>
  </si>
  <si>
    <t>GRAND JUNC</t>
  </si>
  <si>
    <t xml:space="preserve">PARSONS   </t>
  </si>
  <si>
    <t>BUCKHANNON</t>
  </si>
  <si>
    <t xml:space="preserve">RIDGELEY  </t>
  </si>
  <si>
    <t>CDSANDU</t>
  </si>
  <si>
    <t xml:space="preserve">C: CDS ...........   ;P: ANDREA.........   ;S: UNASSIGNED        </t>
  </si>
  <si>
    <t>TIMBERVILL</t>
  </si>
  <si>
    <t>1111691_</t>
  </si>
  <si>
    <t xml:space="preserve">CARGILL              |   </t>
  </si>
  <si>
    <t>VA-HAR</t>
  </si>
  <si>
    <t>WV-MAR</t>
  </si>
  <si>
    <t xml:space="preserve">BEVERLY   </t>
  </si>
  <si>
    <t>260990__</t>
  </si>
  <si>
    <t>WV-CLA</t>
  </si>
  <si>
    <t>MCLANDU</t>
  </si>
  <si>
    <t xml:space="preserve">C: MCL ...........   ;P: ANDREA.........   ;S: UNASSIGNED        </t>
  </si>
  <si>
    <t>AR-LR.</t>
  </si>
  <si>
    <t>WV-CHA</t>
  </si>
  <si>
    <t>311680__</t>
  </si>
  <si>
    <t xml:space="preserve">PCA SS WINCHESTER    |   </t>
  </si>
  <si>
    <t>VA-WIN</t>
  </si>
  <si>
    <t>KEARNEYSVI</t>
  </si>
  <si>
    <t xml:space="preserve">HANCOCK   </t>
  </si>
  <si>
    <t xml:space="preserve">BUFFALO   </t>
  </si>
  <si>
    <t>MECHANICSV</t>
  </si>
  <si>
    <t>VA-RIC</t>
  </si>
  <si>
    <t xml:space="preserve">TYRO      </t>
  </si>
  <si>
    <t>VA-LYN</t>
  </si>
  <si>
    <t>MEADOWS OF</t>
  </si>
  <si>
    <t>NEW MARKET</t>
  </si>
  <si>
    <t>MOUNT JACK</t>
  </si>
  <si>
    <t>PA-HAR</t>
  </si>
  <si>
    <t>SHIPPENSBU</t>
  </si>
  <si>
    <t xml:space="preserve">ORRTANNA  </t>
  </si>
  <si>
    <t>SMITHSBURG</t>
  </si>
  <si>
    <t>263548__</t>
  </si>
  <si>
    <t>ROARING SP</t>
  </si>
  <si>
    <t>PA-ALT</t>
  </si>
  <si>
    <t>MD-BAL</t>
  </si>
  <si>
    <t>264804__</t>
  </si>
  <si>
    <t xml:space="preserve">PCA RICHMOND         |   </t>
  </si>
  <si>
    <t>VA-NOR</t>
  </si>
  <si>
    <t xml:space="preserve">AMHERST   </t>
  </si>
  <si>
    <t xml:space="preserve">HEATERS   </t>
  </si>
  <si>
    <t>BERRYVILLE</t>
  </si>
  <si>
    <t>KING GEORG</t>
  </si>
  <si>
    <t>CLOVERDALE</t>
  </si>
  <si>
    <t>VA-GRO</t>
  </si>
  <si>
    <t>STUARTS DR</t>
  </si>
  <si>
    <t>TN-JC.</t>
  </si>
  <si>
    <t>HILLSVILLE</t>
  </si>
  <si>
    <t xml:space="preserve">FANCY GAP </t>
  </si>
  <si>
    <t>TN-CHA</t>
  </si>
  <si>
    <t>SELINSGROV</t>
  </si>
  <si>
    <t>PA-WIL</t>
  </si>
  <si>
    <t xml:space="preserve">DUBOIS    </t>
  </si>
  <si>
    <t>PA-REA</t>
  </si>
  <si>
    <t xml:space="preserve">CHESWICK  </t>
  </si>
  <si>
    <t>PA-PIT</t>
  </si>
  <si>
    <t xml:space="preserve">ALIQUIPPA </t>
  </si>
  <si>
    <t xml:space="preserve">WEATHERLY </t>
  </si>
  <si>
    <t>PA-HAZ</t>
  </si>
  <si>
    <t>ORWIGSBURG</t>
  </si>
  <si>
    <t xml:space="preserve">LYKENS    </t>
  </si>
  <si>
    <t xml:space="preserve">HANOVER   </t>
  </si>
  <si>
    <t>NEW OXFORD</t>
  </si>
  <si>
    <t xml:space="preserve">GREENFORD </t>
  </si>
  <si>
    <t>OH-CLE</t>
  </si>
  <si>
    <t xml:space="preserve">BENSALEM  </t>
  </si>
  <si>
    <t>NJ-AC.</t>
  </si>
  <si>
    <t>NC-GRE</t>
  </si>
  <si>
    <t>NC-ASH</t>
  </si>
  <si>
    <t xml:space="preserve">LANDOVER  </t>
  </si>
  <si>
    <t>GAITHERSBU</t>
  </si>
  <si>
    <t>WHITE MARS</t>
  </si>
  <si>
    <t>HAVRE DE G</t>
  </si>
  <si>
    <t xml:space="preserve">ABERDEEN  </t>
  </si>
  <si>
    <t>AL-MON</t>
  </si>
  <si>
    <t>CDSSTEU</t>
  </si>
  <si>
    <t xml:space="preserve">C: CDS ...........   ;P: STEPHANIE......   ;S: UNASSIGNED        </t>
  </si>
  <si>
    <t>TN-KNO</t>
  </si>
  <si>
    <t>TX-DAL</t>
  </si>
  <si>
    <t>MCLTOMU</t>
  </si>
  <si>
    <t xml:space="preserve">C: MCL ...........   ;P: TOMMY..........   ;S: UNASSIGNED        </t>
  </si>
  <si>
    <t>TN-MEM</t>
  </si>
  <si>
    <t>TN-NAS</t>
  </si>
  <si>
    <t>UNKTOMU</t>
  </si>
  <si>
    <t xml:space="preserve">C: UNASSIGNED        ;P: TOMMY..........   ;S: UNASSIGNED        </t>
  </si>
  <si>
    <t>259407__</t>
  </si>
  <si>
    <t xml:space="preserve">PEPSI BEVERAGES COMPA|   </t>
  </si>
  <si>
    <t>MGOTOMU</t>
  </si>
  <si>
    <t xml:space="preserve">C: MGO ...........   ;P: TOMMY..........   ;S: UNASSIGNED        </t>
  </si>
  <si>
    <t>CDSTOMU</t>
  </si>
  <si>
    <t xml:space="preserve">C: CDS ...........   ;P: TOMMY..........   ;S: UNASSIGNED        </t>
  </si>
  <si>
    <t>37841___</t>
  </si>
  <si>
    <t xml:space="preserve">HOOD CONTAINER CORP  |   </t>
  </si>
  <si>
    <t>1112352_</t>
  </si>
  <si>
    <t xml:space="preserve">FALCONE SPECIALIZED C|   </t>
  </si>
  <si>
    <t xml:space="preserve">GALLAWAY  </t>
  </si>
  <si>
    <t>GREENBRIER</t>
  </si>
  <si>
    <t>1111494_</t>
  </si>
  <si>
    <t xml:space="preserve">CARELINE             |   </t>
  </si>
  <si>
    <t xml:space="preserve">ROSSVILLE </t>
  </si>
  <si>
    <t>1111965_</t>
  </si>
  <si>
    <t xml:space="preserve">b: RUAN TRANSPORT COR|   </t>
  </si>
  <si>
    <t>238151__</t>
  </si>
  <si>
    <t xml:space="preserve">b: RGL SPECIALTY SERV|   </t>
  </si>
  <si>
    <t>1112186_</t>
  </si>
  <si>
    <t xml:space="preserve">b: FIVE STAR TRUCKING|   </t>
  </si>
  <si>
    <t xml:space="preserve">MCEWEN    </t>
  </si>
  <si>
    <t>1111520_</t>
  </si>
  <si>
    <t xml:space="preserve">48 FOURTY SOLUTIONS  |   </t>
  </si>
  <si>
    <t>LA FOLLETT</t>
  </si>
  <si>
    <t xml:space="preserve">HARRIMAN  </t>
  </si>
  <si>
    <t xml:space="preserve">ALCOA     </t>
  </si>
  <si>
    <t>1112189_</t>
  </si>
  <si>
    <t xml:space="preserve">LnL FREIGHT SERVICES |   </t>
  </si>
  <si>
    <t>1111639_</t>
  </si>
  <si>
    <t xml:space="preserve">CARLEX GLASS OF INDIA|   </t>
  </si>
  <si>
    <t xml:space="preserve">POWELL    </t>
  </si>
  <si>
    <t>PIGEON FOR</t>
  </si>
  <si>
    <t>JONESBOROU</t>
  </si>
  <si>
    <t>TN-JAC</t>
  </si>
  <si>
    <t>259676__</t>
  </si>
  <si>
    <t xml:space="preserve">PCA JACKSON BILL DIRE|   </t>
  </si>
  <si>
    <t xml:space="preserve">IUKA      </t>
  </si>
  <si>
    <t>1111929_</t>
  </si>
  <si>
    <t xml:space="preserve">LEAGUE LOGISTICS LLC |   </t>
  </si>
  <si>
    <t>1112277_</t>
  </si>
  <si>
    <t xml:space="preserve">b: LUHU LOGISTICS    |   </t>
  </si>
  <si>
    <t>ADAMSVILLE</t>
  </si>
  <si>
    <t>TIPTONVILL</t>
  </si>
  <si>
    <t>BETHEL SPR</t>
  </si>
  <si>
    <t>1112327_</t>
  </si>
  <si>
    <t xml:space="preserve">b: CMA LOGISTICS     |   </t>
  </si>
  <si>
    <t>1112170_</t>
  </si>
  <si>
    <t xml:space="preserve">SHAH LOGISTICS LLC   |   </t>
  </si>
  <si>
    <t xml:space="preserve">HIXSON    </t>
  </si>
  <si>
    <t>FORT OGLET</t>
  </si>
  <si>
    <t>1111879_</t>
  </si>
  <si>
    <t xml:space="preserve">b: LANGE LOGISTICS IN|   </t>
  </si>
  <si>
    <t>MS-TUP</t>
  </si>
  <si>
    <t>260985__</t>
  </si>
  <si>
    <t xml:space="preserve">PAM TRANSPORTATION IN|   </t>
  </si>
  <si>
    <t>STARKVILLE</t>
  </si>
  <si>
    <t xml:space="preserve">SALTILLO  </t>
  </si>
  <si>
    <t>1112348_</t>
  </si>
  <si>
    <t>263364__</t>
  </si>
  <si>
    <t xml:space="preserve">b: BASIC TRANSPORTATI|   </t>
  </si>
  <si>
    <t xml:space="preserve">NEW HOPE  </t>
  </si>
  <si>
    <t>MS-OB.</t>
  </si>
  <si>
    <t xml:space="preserve">HERNANDO  </t>
  </si>
  <si>
    <t>202322__</t>
  </si>
  <si>
    <t xml:space="preserve">b: SUREWAY TRANSPORTA|   </t>
  </si>
  <si>
    <t>MS-MER</t>
  </si>
  <si>
    <t>MS-GRN</t>
  </si>
  <si>
    <t>MARYLAND H</t>
  </si>
  <si>
    <t>1111692_</t>
  </si>
  <si>
    <t xml:space="preserve">FEDERAL RECYCLING    |   </t>
  </si>
  <si>
    <t>MO-SL.</t>
  </si>
  <si>
    <t>CAPE GIRAR</t>
  </si>
  <si>
    <t>MO-SIK</t>
  </si>
  <si>
    <t>MLWTOMU</t>
  </si>
  <si>
    <t xml:space="preserve">C: MLW ...........   ;P: TOMMY..........   ;S: UNASSIGNED        </t>
  </si>
  <si>
    <t>WHEELERSBU</t>
  </si>
  <si>
    <t>KY-PIK</t>
  </si>
  <si>
    <t xml:space="preserve">PIKEVILLE </t>
  </si>
  <si>
    <t>PAINTSVILL</t>
  </si>
  <si>
    <t>KY-PAD</t>
  </si>
  <si>
    <t xml:space="preserve">MURRAY    </t>
  </si>
  <si>
    <t>KY-OWE</t>
  </si>
  <si>
    <t>KY-LOU</t>
  </si>
  <si>
    <t>CAMPBELLSV</t>
  </si>
  <si>
    <t>KY-LEX</t>
  </si>
  <si>
    <t>MT STERLIN</t>
  </si>
  <si>
    <t xml:space="preserve">CORBIN    </t>
  </si>
  <si>
    <t>KY-HAZ</t>
  </si>
  <si>
    <t>KY-FLO</t>
  </si>
  <si>
    <t>KY-BG.</t>
  </si>
  <si>
    <t>IN-TH.</t>
  </si>
  <si>
    <t>IN-IND</t>
  </si>
  <si>
    <t xml:space="preserve">VINCENNES </t>
  </si>
  <si>
    <t>IN-EVA</t>
  </si>
  <si>
    <t>GA-ROM</t>
  </si>
  <si>
    <t>MILLEDGEVI</t>
  </si>
  <si>
    <t>GA-MAC</t>
  </si>
  <si>
    <t xml:space="preserve">KATHLEEN  </t>
  </si>
  <si>
    <t>GA-GAI</t>
  </si>
  <si>
    <t>EAST ELLIJ</t>
  </si>
  <si>
    <t>GA-DAL</t>
  </si>
  <si>
    <t>259912__</t>
  </si>
  <si>
    <t xml:space="preserve">UNITED NATION LOGISTI|   </t>
  </si>
  <si>
    <t>GA-ATL</t>
  </si>
  <si>
    <t>239521__</t>
  </si>
  <si>
    <t xml:space="preserve">TC TRANS LLC BROKERAG|   </t>
  </si>
  <si>
    <t>SNELLVILLE</t>
  </si>
  <si>
    <t xml:space="preserve">CHAMBLEE  </t>
  </si>
  <si>
    <t>1112306_</t>
  </si>
  <si>
    <t xml:space="preserve">WOODBURY  </t>
  </si>
  <si>
    <t>1111915_</t>
  </si>
  <si>
    <t xml:space="preserve">b: STEAMBOAT TRANSPOR|   </t>
  </si>
  <si>
    <t>WATKINSVIL</t>
  </si>
  <si>
    <t>260617__</t>
  </si>
  <si>
    <t xml:space="preserve">b: AGRITECH LOGISTICS|   </t>
  </si>
  <si>
    <t>GA-ALB</t>
  </si>
  <si>
    <t>1112225_</t>
  </si>
  <si>
    <t xml:space="preserve">ADELCA SYSTEMS LLC   |   </t>
  </si>
  <si>
    <t>AR-WM.</t>
  </si>
  <si>
    <t>AR-JON</t>
  </si>
  <si>
    <t xml:space="preserve">RED BAY   </t>
  </si>
  <si>
    <t>CRAB ORCHA</t>
  </si>
  <si>
    <t>1111577_</t>
  </si>
  <si>
    <t xml:space="preserve">MOCO TRANSPORT LLC   |   </t>
  </si>
  <si>
    <t>AL-TUS</t>
  </si>
  <si>
    <t>230737__</t>
  </si>
  <si>
    <t xml:space="preserve">DREW FOAM OF TENNESSE|   </t>
  </si>
  <si>
    <t xml:space="preserve">NORTHPORT </t>
  </si>
  <si>
    <t>CENTREVILL</t>
  </si>
  <si>
    <t>AL-OPE</t>
  </si>
  <si>
    <t>1111522_</t>
  </si>
  <si>
    <t xml:space="preserve">WESTROCK FAP DEPT    |   </t>
  </si>
  <si>
    <t>AL-HUN</t>
  </si>
  <si>
    <t>1111859_</t>
  </si>
  <si>
    <t xml:space="preserve">ROADMASTER SPECIALIZE|   </t>
  </si>
  <si>
    <t>301341__</t>
  </si>
  <si>
    <t xml:space="preserve">R R DONNELLEY LOGISTI|   </t>
  </si>
  <si>
    <t>263159__</t>
  </si>
  <si>
    <t xml:space="preserve">PCA MADISON          |   </t>
  </si>
  <si>
    <t xml:space="preserve">HARTSELLE </t>
  </si>
  <si>
    <t xml:space="preserve">WARTRACE  </t>
  </si>
  <si>
    <t>1112032_</t>
  </si>
  <si>
    <t xml:space="preserve">JAMES R SMITH TRUCKIN|   </t>
  </si>
  <si>
    <t>204404__</t>
  </si>
  <si>
    <t xml:space="preserve">b: SPIKES FREIGHT SER|   </t>
  </si>
  <si>
    <t>259558__</t>
  </si>
  <si>
    <t xml:space="preserve">b: MHL TRANSPORT     |   </t>
  </si>
  <si>
    <t xml:space="preserve">JASPER    </t>
  </si>
  <si>
    <t>ASHLAND CI</t>
  </si>
  <si>
    <t>AL-BIR</t>
  </si>
  <si>
    <t>WHITES CRE</t>
  </si>
  <si>
    <t xml:space="preserve">TALLADEGA </t>
  </si>
  <si>
    <t xml:space="preserve">MOODY     </t>
  </si>
  <si>
    <t xml:space="preserve">PELL CITY </t>
  </si>
  <si>
    <t>1111812_</t>
  </si>
  <si>
    <t xml:space="preserve">b: BLUE STAR TRANSPOR|   </t>
  </si>
  <si>
    <t xml:space="preserve">GADSDEN   </t>
  </si>
  <si>
    <t>1111872_</t>
  </si>
  <si>
    <t xml:space="preserve">MCCLAIN AND ASSOCIATE|   </t>
  </si>
  <si>
    <t>AL-ANN</t>
  </si>
  <si>
    <t xml:space="preserve">CENTRE    </t>
  </si>
  <si>
    <t>1111608_</t>
  </si>
  <si>
    <t xml:space="preserve">TECHNICOLOR GLOBAL LO|   </t>
  </si>
  <si>
    <t>HARTSVILLE</t>
  </si>
  <si>
    <t>1111644_</t>
  </si>
  <si>
    <t xml:space="preserve">b: TECHNICOLOR       |   </t>
  </si>
  <si>
    <t>249679__</t>
  </si>
  <si>
    <t xml:space="preserve">b: ST FREIGHT        |   </t>
  </si>
  <si>
    <t>80532___</t>
  </si>
  <si>
    <t xml:space="preserve">b: R R DONNELLY LOGIS|   </t>
  </si>
  <si>
    <t>MOUNTAIN C</t>
  </si>
  <si>
    <t>1111512_</t>
  </si>
  <si>
    <t xml:space="preserve">SUNRISE RECYCLING SER|   </t>
  </si>
  <si>
    <t>1111647_</t>
  </si>
  <si>
    <t xml:space="preserve">DUPRE LOGITICS LLC   |   </t>
  </si>
  <si>
    <t>247935__</t>
  </si>
  <si>
    <t xml:space="preserve">DIXIE PULP AND PAPER |   </t>
  </si>
  <si>
    <t>244493__</t>
  </si>
  <si>
    <t xml:space="preserve">ALL FIBER AND SCRAP R|   </t>
  </si>
  <si>
    <t>1112251_</t>
  </si>
  <si>
    <t xml:space="preserve">RFG LOGISTICS        |   </t>
  </si>
  <si>
    <t>EVENSVILLE</t>
  </si>
  <si>
    <t>224702__</t>
  </si>
  <si>
    <t xml:space="preserve">b: SUPPLY CHAIN MANAG|   </t>
  </si>
  <si>
    <t xml:space="preserve">MOSCOW    </t>
  </si>
  <si>
    <t xml:space="preserve">TUNICA    </t>
  </si>
  <si>
    <t>1112359_</t>
  </si>
  <si>
    <t xml:space="preserve">FULLER WAREHOUSE AND |   </t>
  </si>
  <si>
    <t xml:space="preserve">HOSCHTON  </t>
  </si>
  <si>
    <t>1111669_</t>
  </si>
  <si>
    <t xml:space="preserve">US ZINC              |   </t>
  </si>
  <si>
    <t xml:space="preserve">WATERLOO  </t>
  </si>
  <si>
    <t>1111999_</t>
  </si>
  <si>
    <t xml:space="preserve">b: NATIONWIDE LOGISTI|   </t>
  </si>
  <si>
    <t xml:space="preserve">DECHERD   </t>
  </si>
  <si>
    <t>RAINSVILLE</t>
  </si>
  <si>
    <t>263606__</t>
  </si>
  <si>
    <t xml:space="preserve">PCA MASCOT UNDER 160 |   </t>
  </si>
  <si>
    <t>263505__</t>
  </si>
  <si>
    <t xml:space="preserve">PCA MASCOT OVER 160  |   </t>
  </si>
  <si>
    <t xml:space="preserve">ONEIDA    </t>
  </si>
  <si>
    <t>1111503_</t>
  </si>
  <si>
    <t xml:space="preserve">INTEPLAST FILMS CORP |   </t>
  </si>
  <si>
    <t>39691___</t>
  </si>
  <si>
    <t xml:space="preserve">J L M BROKERAGE      |   </t>
  </si>
  <si>
    <t>1112155_</t>
  </si>
  <si>
    <t xml:space="preserve">GRANE LOGISTICS EXPRE|   </t>
  </si>
  <si>
    <t>SIMPSONVIL</t>
  </si>
  <si>
    <t>SC-GRE</t>
  </si>
  <si>
    <t xml:space="preserve">ARDEN     </t>
  </si>
  <si>
    <t xml:space="preserve">CLANTON   </t>
  </si>
  <si>
    <t xml:space="preserve">DUNLAP    </t>
  </si>
  <si>
    <t>FLOWERY BR</t>
  </si>
  <si>
    <t>1112003_</t>
  </si>
  <si>
    <t xml:space="preserve">S n S TRANSPORTATION |   </t>
  </si>
  <si>
    <t>263503__</t>
  </si>
  <si>
    <t xml:space="preserve">PCA JACKSON UNDER 160|   </t>
  </si>
  <si>
    <t>263502__</t>
  </si>
  <si>
    <t xml:space="preserve">PCA JACKSON OVER 160 |   </t>
  </si>
  <si>
    <t xml:space="preserve">BRENTWOOD </t>
  </si>
  <si>
    <t>FRIENDSHIP</t>
  </si>
  <si>
    <t>200482__</t>
  </si>
  <si>
    <t xml:space="preserve">BORAL BRICK          |   </t>
  </si>
  <si>
    <t xml:space="preserve">HALLS     </t>
  </si>
  <si>
    <t>228502__</t>
  </si>
  <si>
    <t xml:space="preserve">b: RELIABLE LOGISTICS|   </t>
  </si>
  <si>
    <t>1111972_</t>
  </si>
  <si>
    <t xml:space="preserve">b: JAT OF FORT WAYNE |   </t>
  </si>
  <si>
    <t>231274__</t>
  </si>
  <si>
    <t xml:space="preserve">UNIVERSAL MANUFACTURI|   </t>
  </si>
  <si>
    <t>263938__</t>
  </si>
  <si>
    <t>1112194_</t>
  </si>
  <si>
    <t xml:space="preserve">JONES TRANSPORT LLC  |   </t>
  </si>
  <si>
    <t>262894__</t>
  </si>
  <si>
    <t xml:space="preserve">COTTON CARRIERS LLC  |   </t>
  </si>
  <si>
    <t xml:space="preserve">RAMER     </t>
  </si>
  <si>
    <t>1112202_</t>
  </si>
  <si>
    <t xml:space="preserve">b: ROBBINS RESOURCE M|   </t>
  </si>
  <si>
    <t>1111521_</t>
  </si>
  <si>
    <t xml:space="preserve">48 FORTY SOLUTIONS   |   </t>
  </si>
  <si>
    <t>1111427_</t>
  </si>
  <si>
    <t xml:space="preserve">FASTMORE             |   </t>
  </si>
  <si>
    <t xml:space="preserve">GUNTOWN   </t>
  </si>
  <si>
    <t>65263___</t>
  </si>
  <si>
    <t xml:space="preserve">VASCOR LTD           |   </t>
  </si>
  <si>
    <t xml:space="preserve">HORN LAKE </t>
  </si>
  <si>
    <t>306061__</t>
  </si>
  <si>
    <t xml:space="preserve">CHEP AMERICAS FREIGHT|   </t>
  </si>
  <si>
    <t>264785__</t>
  </si>
  <si>
    <t xml:space="preserve">b: SUN CITY GROUP    |   </t>
  </si>
  <si>
    <t>233825__</t>
  </si>
  <si>
    <t xml:space="preserve">b: FULLEN TRANSPORTAT|   </t>
  </si>
  <si>
    <t>WHITEVILLE</t>
  </si>
  <si>
    <t>84446___</t>
  </si>
  <si>
    <t xml:space="preserve">ADM ARCHER DANIELS MI|   </t>
  </si>
  <si>
    <t xml:space="preserve">GRENADA   </t>
  </si>
  <si>
    <t>MO-SPR</t>
  </si>
  <si>
    <t>240839__</t>
  </si>
  <si>
    <t xml:space="preserve">VASCOR BROKERAGE     |   </t>
  </si>
  <si>
    <t>BURNSVILLE</t>
  </si>
  <si>
    <t>IL-ESL</t>
  </si>
  <si>
    <t xml:space="preserve">MARBLE    </t>
  </si>
  <si>
    <t>AR-PB.</t>
  </si>
  <si>
    <t xml:space="preserve">CONWAY    </t>
  </si>
  <si>
    <t xml:space="preserve">RECTOR    </t>
  </si>
  <si>
    <t>1111468_</t>
  </si>
  <si>
    <t xml:space="preserve">WISE                 |   </t>
  </si>
  <si>
    <t xml:space="preserve">PARAGOULD </t>
  </si>
  <si>
    <t>AR-BAT</t>
  </si>
  <si>
    <t xml:space="preserve">LYNN      </t>
  </si>
  <si>
    <t>1112358_</t>
  </si>
  <si>
    <t xml:space="preserve">TTS LOGISTICS LLC    |   </t>
  </si>
  <si>
    <t xml:space="preserve">ASHVILLE  </t>
  </si>
  <si>
    <t>1111383_</t>
  </si>
  <si>
    <t xml:space="preserve">b: EXECUTIVE FREIGHT |   </t>
  </si>
  <si>
    <t>FORT PAYNE</t>
  </si>
  <si>
    <t>54231___</t>
  </si>
  <si>
    <t xml:space="preserve">PACKAGING CORP OF AME|   </t>
  </si>
  <si>
    <t>1112030_</t>
  </si>
  <si>
    <t xml:space="preserve">b: RED DOG LOGISTICS |   </t>
  </si>
  <si>
    <t>MGOSTEU</t>
  </si>
  <si>
    <t xml:space="preserve">C: MGO ...........   ;P: STEPHANIE......   ;S: UNASSIGNED        </t>
  </si>
  <si>
    <t>SC-CHA</t>
  </si>
  <si>
    <t>MCLSTEU</t>
  </si>
  <si>
    <t xml:space="preserve">C: MCL ...........   ;P: STEPHANIE......   ;S: UNASSIGNED        </t>
  </si>
  <si>
    <t xml:space="preserve">MANHEIM   </t>
  </si>
  <si>
    <t>PA-LAN</t>
  </si>
  <si>
    <t>1111083_</t>
  </si>
  <si>
    <t xml:space="preserve">SHENANDOAH VALLEY ORC|   </t>
  </si>
  <si>
    <t>OH-DAY</t>
  </si>
  <si>
    <t>OH-COL</t>
  </si>
  <si>
    <t>OH-CHI</t>
  </si>
  <si>
    <t>UNKANDU</t>
  </si>
  <si>
    <t xml:space="preserve">C: UNASSIGNED        ;P: ANDREA.........   ;S: UNASSIGNED        </t>
  </si>
  <si>
    <t xml:space="preserve">MARSHALL  </t>
  </si>
  <si>
    <t>OH-CAN</t>
  </si>
  <si>
    <t xml:space="preserve">LAVERGNE  </t>
  </si>
  <si>
    <t>1112013_</t>
  </si>
  <si>
    <t xml:space="preserve">NAV LOGISTICS LLC    |   </t>
  </si>
  <si>
    <t>LIVINGSTON</t>
  </si>
  <si>
    <t xml:space="preserve">SHUQUALAK </t>
  </si>
  <si>
    <t>38524___</t>
  </si>
  <si>
    <t xml:space="preserve">SHARP MANUFACTURING C|   </t>
  </si>
  <si>
    <t>26069___</t>
  </si>
  <si>
    <t xml:space="preserve">ROUGH COUNTRY        |   </t>
  </si>
  <si>
    <t xml:space="preserve">ECRU      </t>
  </si>
  <si>
    <t>1111247_</t>
  </si>
  <si>
    <t xml:space="preserve">ELITE COMFORT        |   </t>
  </si>
  <si>
    <t>SPRING CIT</t>
  </si>
  <si>
    <t>SNEEDVILLE</t>
  </si>
  <si>
    <t>1111511_</t>
  </si>
  <si>
    <t xml:space="preserve">NIAGARA BOTTLING     |   </t>
  </si>
  <si>
    <t>1111927_</t>
  </si>
  <si>
    <t xml:space="preserve">b: BARTON LOGISTICS  |   </t>
  </si>
  <si>
    <t>264947__</t>
  </si>
  <si>
    <t xml:space="preserve">SARDIS    </t>
  </si>
  <si>
    <t>1112322_</t>
  </si>
  <si>
    <t xml:space="preserve">ENERGY TRANSPORTATION|   </t>
  </si>
  <si>
    <t xml:space="preserve">HOMEWOOD  </t>
  </si>
  <si>
    <t xml:space="preserve">VINEMONT  </t>
  </si>
  <si>
    <t>1111184_</t>
  </si>
  <si>
    <t xml:space="preserve">FREIGHTLINE CARRIER S|   </t>
  </si>
  <si>
    <t>PENNINGTON</t>
  </si>
  <si>
    <t xml:space="preserve">SUMRALL   </t>
  </si>
  <si>
    <t>MS-HAT</t>
  </si>
  <si>
    <t>1112285_</t>
  </si>
  <si>
    <t xml:space="preserve">BALDWIN SPECIAL SERVI|   </t>
  </si>
  <si>
    <t>UNKSTEU</t>
  </si>
  <si>
    <t xml:space="preserve">C: UNASSIGNED        ;P: STEPHANIE......   ;S: UNASSIGNED        </t>
  </si>
  <si>
    <t xml:space="preserve">JONESTOWN </t>
  </si>
  <si>
    <t>250368__</t>
  </si>
  <si>
    <t xml:space="preserve">b: BCC FREIGHT HAULER|   </t>
  </si>
  <si>
    <t xml:space="preserve">ARNOLD    </t>
  </si>
  <si>
    <t>MCMINNVILL</t>
  </si>
  <si>
    <t>51101___</t>
  </si>
  <si>
    <t xml:space="preserve">DUNAVANT             |   </t>
  </si>
  <si>
    <t>MOUNT WASH</t>
  </si>
  <si>
    <t>1111802_</t>
  </si>
  <si>
    <t xml:space="preserve">TITANIUM AMERICAN LOG|   </t>
  </si>
  <si>
    <t>1111740_</t>
  </si>
  <si>
    <t xml:space="preserve">ONE SOURCE LOGISTICS |   </t>
  </si>
  <si>
    <t xml:space="preserve">SPEED     </t>
  </si>
  <si>
    <t>224486__</t>
  </si>
  <si>
    <t xml:space="preserve">b: RIGHTWAY LOGISTICS|   </t>
  </si>
  <si>
    <t xml:space="preserve">MC EWEN   </t>
  </si>
  <si>
    <t>45524___</t>
  </si>
  <si>
    <t xml:space="preserve">AHF PRODUCTS         |   </t>
  </si>
  <si>
    <t>1112363_</t>
  </si>
  <si>
    <t xml:space="preserve">MCGUIRE LOGISTICS    |   </t>
  </si>
  <si>
    <t xml:space="preserve">TAZEWELL  </t>
  </si>
  <si>
    <t>259182__</t>
  </si>
  <si>
    <t xml:space="preserve">PREMIER NATIONAL INCO|   </t>
  </si>
  <si>
    <t xml:space="preserve">HOHENWALD </t>
  </si>
  <si>
    <t>214438__</t>
  </si>
  <si>
    <t xml:space="preserve">b: MIDWESTERN TRANSIT|   </t>
  </si>
  <si>
    <t xml:space="preserve">SEYMOUR   </t>
  </si>
  <si>
    <t xml:space="preserve">OAK RIDGE </t>
  </si>
  <si>
    <t xml:space="preserve">JACKSBORO </t>
  </si>
  <si>
    <t xml:space="preserve">RIDGELY   </t>
  </si>
  <si>
    <t xml:space="preserve">ORLINDA   </t>
  </si>
  <si>
    <t xml:space="preserve">MOULTON   </t>
  </si>
  <si>
    <t>30950___</t>
  </si>
  <si>
    <t xml:space="preserve">b: LIPSEY LOGISTICS W|   </t>
  </si>
  <si>
    <t>SUMMER SHA</t>
  </si>
  <si>
    <t>IN-COL</t>
  </si>
  <si>
    <t>IL-JOL</t>
  </si>
  <si>
    <t>GA-SAV</t>
  </si>
  <si>
    <t>229988__</t>
  </si>
  <si>
    <t>TALKING RO</t>
  </si>
  <si>
    <t xml:space="preserve">ATTALLA   </t>
  </si>
  <si>
    <t xml:space="preserve">ROBERTA   </t>
  </si>
  <si>
    <t>1112314_</t>
  </si>
  <si>
    <t xml:space="preserve">CRANE  LOGISTICS     |   </t>
  </si>
  <si>
    <t>1111893_</t>
  </si>
  <si>
    <t xml:space="preserve">b: BEDROCK LOGISTICS |   </t>
  </si>
  <si>
    <t>TUNNEL HIL</t>
  </si>
  <si>
    <t>GA-AUG</t>
  </si>
  <si>
    <t>MT PLEASAN</t>
  </si>
  <si>
    <t>1112260_</t>
  </si>
  <si>
    <t xml:space="preserve">b: J n M TRANSPORTATI|   </t>
  </si>
  <si>
    <t>1111284_</t>
  </si>
  <si>
    <t xml:space="preserve">b: SHEERTRANS SOLUTIO|   </t>
  </si>
  <si>
    <t>1112263_</t>
  </si>
  <si>
    <t xml:space="preserve">b: TAIMEN TRANSPORT L|   </t>
  </si>
  <si>
    <t>GA-VAL</t>
  </si>
  <si>
    <t>SCOTTSBORO</t>
  </si>
  <si>
    <t>1111789_</t>
  </si>
  <si>
    <t xml:space="preserve">b: J n R SCHUGEL LOGI|   </t>
  </si>
  <si>
    <t>ARKADELPHI</t>
  </si>
  <si>
    <t xml:space="preserve">HOXIE     </t>
  </si>
  <si>
    <t xml:space="preserve">GURDON    </t>
  </si>
  <si>
    <t>203583__</t>
  </si>
  <si>
    <t xml:space="preserve">DIMENSION PMB 247    |   </t>
  </si>
  <si>
    <t>AR-HOP</t>
  </si>
  <si>
    <t>AR-FS.</t>
  </si>
  <si>
    <t>AR-FAY</t>
  </si>
  <si>
    <t>218107__</t>
  </si>
  <si>
    <t xml:space="preserve">WESTERN EXPRESS      |   </t>
  </si>
  <si>
    <t xml:space="preserve">VANCE     </t>
  </si>
  <si>
    <t xml:space="preserve">BELMONT   </t>
  </si>
  <si>
    <t>1111283_</t>
  </si>
  <si>
    <t xml:space="preserve">b: DELTA LOGISTICS   |   </t>
  </si>
  <si>
    <t>1111944_</t>
  </si>
  <si>
    <t xml:space="preserve">b: 3 RIVERS LOGISTICS|   </t>
  </si>
  <si>
    <t>1111905_</t>
  </si>
  <si>
    <t xml:space="preserve">b: CONVOY INC        |   </t>
  </si>
  <si>
    <t xml:space="preserve">FAYETTE   </t>
  </si>
  <si>
    <t>1112342_</t>
  </si>
  <si>
    <t xml:space="preserve">VANDEN BERGE LOGISTIC|   </t>
  </si>
  <si>
    <t>263513__</t>
  </si>
  <si>
    <t xml:space="preserve">PCA OPELIKA OVER 150 |   </t>
  </si>
  <si>
    <t xml:space="preserve">HODGES    </t>
  </si>
  <si>
    <t xml:space="preserve">ABBEVILLE </t>
  </si>
  <si>
    <t>PERKINSTON</t>
  </si>
  <si>
    <t>MS-GUL</t>
  </si>
  <si>
    <t>MLWSTEU</t>
  </si>
  <si>
    <t xml:space="preserve">C: MLW ...........   ;P: STEPHANIE......   ;S: UNASSIGNED        </t>
  </si>
  <si>
    <t>263514__</t>
  </si>
  <si>
    <t xml:space="preserve">PCA OPELIKA UNDER 150|   </t>
  </si>
  <si>
    <t xml:space="preserve">BONAIRE   </t>
  </si>
  <si>
    <t xml:space="preserve">TOCCOA    </t>
  </si>
  <si>
    <t xml:space="preserve">RABUN GAP </t>
  </si>
  <si>
    <t xml:space="preserve">SENOIA    </t>
  </si>
  <si>
    <t>HOGANSVILL</t>
  </si>
  <si>
    <t>AL-SEL</t>
  </si>
  <si>
    <t>UNION SPRI</t>
  </si>
  <si>
    <t>FORT DEPOS</t>
  </si>
  <si>
    <t xml:space="preserve">DOTHAN    </t>
  </si>
  <si>
    <t>AL-DOT</t>
  </si>
  <si>
    <t>HANCEVILLE</t>
  </si>
  <si>
    <t xml:space="preserve">ARAB      </t>
  </si>
  <si>
    <t>209226__</t>
  </si>
  <si>
    <t xml:space="preserve">TUSCUMBIA </t>
  </si>
  <si>
    <t>1112246_</t>
  </si>
  <si>
    <t xml:space="preserve">STM EXPRESS          |   </t>
  </si>
  <si>
    <t>1112122_</t>
  </si>
  <si>
    <t xml:space="preserve">POLYPLEX             |   </t>
  </si>
  <si>
    <t>1111240_</t>
  </si>
  <si>
    <t xml:space="preserve">PCA MADISON UNDER 150|   </t>
  </si>
  <si>
    <t>1112344_</t>
  </si>
  <si>
    <t xml:space="preserve">VALLEY LOGISTICS     |   </t>
  </si>
  <si>
    <t>1111239_</t>
  </si>
  <si>
    <t xml:space="preserve">PCA MADISON OVER 150 |   </t>
  </si>
  <si>
    <t>1111848_</t>
  </si>
  <si>
    <t xml:space="preserve">b: BUDDY MOORE TRUCKI|   </t>
  </si>
  <si>
    <t>240741__</t>
  </si>
  <si>
    <t xml:space="preserve">b: RIVER BEND BROKERA|   </t>
  </si>
  <si>
    <t xml:space="preserve">ELORA     </t>
  </si>
  <si>
    <t>MS-JAC</t>
  </si>
  <si>
    <t xml:space="preserve">WOODBINE  </t>
  </si>
  <si>
    <t xml:space="preserve">TEMPLE    </t>
  </si>
  <si>
    <t>BLUE RIDGE</t>
  </si>
  <si>
    <t>UNION POIN</t>
  </si>
  <si>
    <t>1111836_</t>
  </si>
  <si>
    <t xml:space="preserve">HILL BRO LOGISTICS   |   </t>
  </si>
  <si>
    <t>1112178_</t>
  </si>
  <si>
    <t xml:space="preserve">b: TLD LOGISTICS SERV|   </t>
  </si>
  <si>
    <t xml:space="preserve">HOOVER    </t>
  </si>
  <si>
    <t>1112205_</t>
  </si>
  <si>
    <t xml:space="preserve">b: A COOPER LOGISTICS|   </t>
  </si>
  <si>
    <t>RAINBOW CI</t>
  </si>
  <si>
    <t xml:space="preserve">BOAZ      </t>
  </si>
  <si>
    <t>1112259_</t>
  </si>
  <si>
    <t xml:space="preserve">b: SATURN BROKERAGE I|   </t>
  </si>
  <si>
    <t>1111491_</t>
  </si>
  <si>
    <t>1111232_</t>
  </si>
  <si>
    <t xml:space="preserve">M n W FREIGHT SERVICE|   </t>
  </si>
  <si>
    <t>1112243_</t>
  </si>
  <si>
    <t xml:space="preserve">LOGISTIC FREIGHT SOLU|   </t>
  </si>
  <si>
    <t xml:space="preserve">WARRIOR   </t>
  </si>
  <si>
    <t>1111407_</t>
  </si>
  <si>
    <t xml:space="preserve">HUHTAMAKI            |   </t>
  </si>
  <si>
    <t xml:space="preserve">RAGLAND   </t>
  </si>
  <si>
    <t xml:space="preserve">MCLSTEUNK|C: MCL ...........   ;P: STEPHANIE......   ;S: UNASSIGNED      </t>
  </si>
  <si>
    <t>C: CSR............;C: PLN............;C: SLS............;</t>
  </si>
  <si>
    <t>DPOD..</t>
  </si>
  <si>
    <t>OPOD..</t>
  </si>
  <si>
    <t>KELLOGG COMPANY  MLXP</t>
  </si>
  <si>
    <t>OWENS CORNING SALES</t>
  </si>
  <si>
    <t>LOWES MLXP VAN ONE WAY</t>
  </si>
  <si>
    <t>KIRKLANDS TL ONLY</t>
  </si>
  <si>
    <t>TRACTOR SUPPLY (MANHATTAN)</t>
  </si>
  <si>
    <t>AMERICAN WOODMARK CORP</t>
  </si>
  <si>
    <t>BRIGGS AND STRATTON TL ONLY</t>
  </si>
  <si>
    <t>AMER WOODMARK DED ORLANDO</t>
  </si>
  <si>
    <t>STANLEY BLACK AND DECKER</t>
  </si>
  <si>
    <t>DEFA DELTA FAUCET COMPANY</t>
  </si>
  <si>
    <t>AMERICAN WOODMARK DED TAMPA</t>
  </si>
  <si>
    <t>HOME DEPOT</t>
  </si>
  <si>
    <t>BRIDGESTONE FIRESTONE USA</t>
  </si>
  <si>
    <t>AMER WOODMARK DED FT MYERS</t>
  </si>
  <si>
    <t>SNYDERS LANCE</t>
  </si>
  <si>
    <t>WAL MART SAMS GENERAL MDSE TL</t>
  </si>
  <si>
    <t>OWENS ILLINOIS</t>
  </si>
  <si>
    <t>PCA COUNCE</t>
  </si>
  <si>
    <t>AMAZON LOGISTICS INC</t>
  </si>
  <si>
    <t>PIXELLE</t>
  </si>
  <si>
    <t>WILLIAMS SONOMA</t>
  </si>
  <si>
    <t>ENERGIZER BATTERY</t>
  </si>
  <si>
    <t>MORGAN FOODS</t>
  </si>
  <si>
    <t>CONAGRA FOODS INC</t>
  </si>
  <si>
    <t>GRAPHIC PACKAGING</t>
  </si>
  <si>
    <t>MTD PRODUCTS INC</t>
  </si>
  <si>
    <t>MVP GROUP</t>
  </si>
  <si>
    <t>NOVOLEX</t>
  </si>
  <si>
    <t>CORRUGATED LOGISTICS LLC</t>
  </si>
  <si>
    <t>EDGEWELL</t>
  </si>
  <si>
    <t>UPS DIRECT SHIP</t>
  </si>
  <si>
    <t>AMERICAN WOODMARK DED JACKSONVILLE</t>
  </si>
  <si>
    <t>CENTRAL GARDEN AND PET</t>
  </si>
  <si>
    <t>ASSA ABLOY</t>
  </si>
  <si>
    <t>GEORGIA PACIFIC CPG FREIGHT</t>
  </si>
  <si>
    <t>GREIF</t>
  </si>
  <si>
    <t>HUSQVARNA</t>
  </si>
  <si>
    <t>DURO BAG</t>
  </si>
  <si>
    <t>FEDEX GROUND</t>
  </si>
  <si>
    <t>VOLVO</t>
  </si>
  <si>
    <t>POLYAIR DEDICATED SHUTTLE</t>
  </si>
  <si>
    <t>JOHNS MANVILLE</t>
  </si>
  <si>
    <t>DAIMLER TRUCKS NA LLC/FRGHTLNR</t>
  </si>
  <si>
    <t>PACTIV</t>
  </si>
  <si>
    <t>BLUE BIRD</t>
  </si>
  <si>
    <t>CARLSTAR</t>
  </si>
  <si>
    <t>JOANN FABRIC</t>
  </si>
  <si>
    <t>CAMPBELL SOUP COMPANY</t>
  </si>
  <si>
    <t>PROCTER AND GAMBLE DIST LLC</t>
  </si>
  <si>
    <t>BELOIT BOXBOARD COMPANY INC</t>
  </si>
  <si>
    <t>CARRIER CORPORATION</t>
  </si>
  <si>
    <t>KELLOGG COMPANY</t>
  </si>
  <si>
    <t xml:space="preserve">OWENS CORNING </t>
  </si>
  <si>
    <t>TRACTOR SUPPLY CO TSC</t>
  </si>
  <si>
    <t>STANLEY BLACK &amp; DECKER</t>
  </si>
  <si>
    <t>DELTA FAUCET</t>
  </si>
  <si>
    <t>AMERICAN WOODMARK DED FORT MYERS</t>
  </si>
  <si>
    <t>WAL MART</t>
  </si>
  <si>
    <t>AMAZON LOGISTICS</t>
  </si>
  <si>
    <t>WILLIAMS SONOMA INC</t>
  </si>
  <si>
    <t>GRAPHIC PACKAGING - IP</t>
  </si>
  <si>
    <t>MTD PRODUCTS LOGISTICS DEPT</t>
  </si>
  <si>
    <t>GEORGIA PACIFIC</t>
  </si>
  <si>
    <t>HUSQVARNA GROUP</t>
  </si>
  <si>
    <t>CAMPBELL SOUP</t>
  </si>
  <si>
    <t>PROCTER &amp; GAMBLE</t>
  </si>
  <si>
    <t>Account Names GRI</t>
  </si>
  <si>
    <t>Customer Names GRI</t>
  </si>
  <si>
    <t>Shipper From Truckwiz</t>
  </si>
  <si>
    <t>Similarity</t>
  </si>
  <si>
    <t>C-Lane</t>
  </si>
  <si>
    <t>Customer Name</t>
  </si>
  <si>
    <t>Account Name</t>
  </si>
  <si>
    <t>Origin</t>
  </si>
  <si>
    <t>origin_zip_code</t>
  </si>
  <si>
    <t>Destination</t>
  </si>
  <si>
    <t>dest_zip_code</t>
  </si>
  <si>
    <t>Freight Revenue</t>
  </si>
  <si>
    <t>AMAZON LOGISTICS INC: BYHALIA, MS---&gt;BYHALIA, MS</t>
  </si>
  <si>
    <t>AMAZON</t>
  </si>
  <si>
    <t>BYHALIA, MS</t>
  </si>
  <si>
    <t>AMAZON LOGISTICS INC: EAST POINT, GA---&gt;EAST POINT, GA</t>
  </si>
  <si>
    <t>EAST POINT, GA</t>
  </si>
  <si>
    <t>AMAZON LOGISTICS INC: LEBANON, TN---&gt;LEBANON, TN</t>
  </si>
  <si>
    <t>LEBANON, TN</t>
  </si>
  <si>
    <t>AMAZON LOGISTICS INC: LITHIA SPRINGS, GA---&gt;LITHIA SPRINGS, GA</t>
  </si>
  <si>
    <t>LITHIA SPRINGS, GA</t>
  </si>
  <si>
    <t>AMAZON LOGISTICS INC: MEMPHIS, TN---&gt;MEMPHIS, TN</t>
  </si>
  <si>
    <t>MEMPHIS, TN</t>
  </si>
  <si>
    <t>AMAZON LOGISTICS INC: MURFREESBORO, TN---&gt;MURFREESBORO, TN</t>
  </si>
  <si>
    <t>MURFREESBORO, TN</t>
  </si>
  <si>
    <t>AMAZON LOGISTICS INC: NASHVILLE, TN---&gt;NASHVILLE, TN</t>
  </si>
  <si>
    <t>NASHVILLE, TN</t>
  </si>
  <si>
    <t>AMAZON LOGISTICS INC: UNION CITY, GA---&gt;UNION CITY, GA</t>
  </si>
  <si>
    <t>UNION CITY, GA</t>
  </si>
  <si>
    <t>AMER WOODMARK (EMPTY MOVES): JACKSON, GA---&gt;EASTANOLLEE, GA</t>
  </si>
  <si>
    <t>AMERICAN WOODMARK</t>
  </si>
  <si>
    <t>AMER WOODMARK (EMPTY MOVES)</t>
  </si>
  <si>
    <t>JACKSON, GA</t>
  </si>
  <si>
    <t>EASTANOLLEE, GA</t>
  </si>
  <si>
    <t>AMER WOODMARK DED FT MYERS: JACKSON, GA---&gt;JACKSON, GA</t>
  </si>
  <si>
    <t>AMER WOODMARK DED JACKSONVILLE: JACKSON, GA---&gt;JACKSON, GA</t>
  </si>
  <si>
    <t>AMER WOODMARK DED JACKSONVILLE</t>
  </si>
  <si>
    <t>AMER WOODMARK DED ORLANDO: EASTANOLLEE, GA---&gt;JACKSON, GA</t>
  </si>
  <si>
    <t>AMER WOODMARK DED ORLANDO: JACKSON, GA---&gt;JACKSON, GA</t>
  </si>
  <si>
    <t>AMER WOODMARK DED ORLANDO: JACKSON, GA---&gt;NEWTON, NC</t>
  </si>
  <si>
    <t>NEWTON, NC</t>
  </si>
  <si>
    <t>AMER WOODMARK DED ORLANDO: STONEVILLE, NC---&gt;JACKSON, GA</t>
  </si>
  <si>
    <t>STONEVILLE, NC</t>
  </si>
  <si>
    <t>AMERICAN WOODMARK CORP (paper): BLAIRS, VA---&gt;HUMBOLDT, TN</t>
  </si>
  <si>
    <t>AMERICAN WOODMARK CORP (paper)</t>
  </si>
  <si>
    <t>BLAIRS, VA</t>
  </si>
  <si>
    <t>HUMBOLDT, TN</t>
  </si>
  <si>
    <t>AMERICAN WOODMARK CORP (paper): GAS CITY, IN---&gt;COLLEGE STATION, TX</t>
  </si>
  <si>
    <t>GAS CITY, IN</t>
  </si>
  <si>
    <t>COLLEGE STATION, TX</t>
  </si>
  <si>
    <t>AMERICAN WOODMARK CORP (paper): GAS CITY, IN---&gt;GREENVILLE, WI</t>
  </si>
  <si>
    <t>GREENVILLE, WI</t>
  </si>
  <si>
    <t>AMERICAN WOODMARK CORP (paper): GAS CITY, IN---&gt;OVERLAND PARK, KS</t>
  </si>
  <si>
    <t>OVERLAND PARK, KS</t>
  </si>
  <si>
    <t>AMERICAN WOODMARK CORP (paper): GAS CITY, IN---&gt;ROSEVILLE, MN</t>
  </si>
  <si>
    <t>ROSEVILLE, MN</t>
  </si>
  <si>
    <t>AMERICAN WOODMARK CORP (paper): GAS CITY, IN---&gt;THOMASTON, GA</t>
  </si>
  <si>
    <t>THOMASTON, GA</t>
  </si>
  <si>
    <t>AMERICAN WOODMARK CORP (paper): JACKSON, GA---&gt;JACKSON, GA</t>
  </si>
  <si>
    <t>AMERICAN WOODMARK CORP (paper): JACKSON, GA---&gt;LITTLE ROCK, AR</t>
  </si>
  <si>
    <t>LITTLE ROCK, AR</t>
  </si>
  <si>
    <t>AMERICAN WOODMARK CORP (paper): JACKSON, GA---&gt;OLD HICKORY, TN</t>
  </si>
  <si>
    <t>OLD HICKORY, TN</t>
  </si>
  <si>
    <t>AMERICAN WOODMARK CORP (paper): JACKSON, GA---&gt;STONEVILLE, NC</t>
  </si>
  <si>
    <t>AMERICAN WOODMARK CORP (paper): ORLANDO, FL---&gt;TAMPA, FL</t>
  </si>
  <si>
    <t>ORLANDO, FL</t>
  </si>
  <si>
    <t>TAMPA, FL</t>
  </si>
  <si>
    <t>AMERICAN WOODMARK CORP (paper): STONEVILLE, NC---&gt;JACKSON, GA</t>
  </si>
  <si>
    <t>AMERICAN WOODMARK CORP (paper): TAMPA, FL---&gt;ORLANDO, FL</t>
  </si>
  <si>
    <t>AMERICAN WOODMARK CORP: BLAIRS, VA---&gt;HUMBOLDT, TN</t>
  </si>
  <si>
    <t>AMERICAN WOODMARK CORP: EASTANOLLEE, GA---&gt;GAS CITY, IN</t>
  </si>
  <si>
    <t>AMERICAN WOODMARK CORP: GAS CITY, IN---&gt;EASTANOLLEE, GA</t>
  </si>
  <si>
    <t>AMERICAN WOODMARK CORP: GAS CITY, IN---&gt;HUMBOLDT, TN</t>
  </si>
  <si>
    <t>AMERICAN WOODMARK CORP: GAS CITY, IN---&gt;OVERLAND PARK, KS</t>
  </si>
  <si>
    <t>AMERICAN WOODMARK CORP: GAS CITY, IN---&gt;ROSEVILLE, MN</t>
  </si>
  <si>
    <t>AMERICAN WOODMARK CORP: GAS CITY, IN---&gt;THOMASTON, GA</t>
  </si>
  <si>
    <t>AMERICAN WOODMARK CORP: HUMBOLDT, TN---&gt;EASTANOLLEE, GA</t>
  </si>
  <si>
    <t>AMERICAN WOODMARK CORP: HUMBOLDT, TN---&gt;GAS CITY, IN</t>
  </si>
  <si>
    <t>AMERICAN WOODMARK CORP: JACKSON, GA---&gt;JACKSON, GA</t>
  </si>
  <si>
    <t>AMERICAN WOODMARK CORP: JACKSON, GA---&gt;LITTLE ROCK, AR</t>
  </si>
  <si>
    <t>AMERICAN WOODMARK CORP: JACKSON, GA---&gt;OLD HICKORY, TN</t>
  </si>
  <si>
    <t>AMERICAN WOODMARK CORP: JACKSON, GA---&gt;STONEVILLE, NC</t>
  </si>
  <si>
    <t>AMERICAN WOODMARK CORP: STONEVILLE, NC---&gt;JACKSON, GA</t>
  </si>
  <si>
    <t>AMERICAN WOODMARK DED TAMPA: JACKSON, GA---&gt;JACKSON, GA</t>
  </si>
  <si>
    <t>ASSA ABLOY: MILAN, TN---&gt;CAROL STREAM, IL</t>
  </si>
  <si>
    <t>MILAN, TN</t>
  </si>
  <si>
    <t>CAROL STREAM, IL</t>
  </si>
  <si>
    <t>ASSA ABLOY: MILAN, TN---&gt;CINCINNATI, OH</t>
  </si>
  <si>
    <t>CINCINNATI, OH</t>
  </si>
  <si>
    <t>ASSA ABLOY: MILAN, TN---&gt;EASTON, PA</t>
  </si>
  <si>
    <t>EASTON, PA</t>
  </si>
  <si>
    <t>ASSA ABLOY: MILAN, TN---&gt;ELK GROVE VILLAGE, IL</t>
  </si>
  <si>
    <t>ELK GROVE VILLAGE, IL</t>
  </si>
  <si>
    <t>ASSA ABLOY: MILAN, TN---&gt;GREEN BAY, WI</t>
  </si>
  <si>
    <t>GREEN BAY, WI</t>
  </si>
  <si>
    <t>ASSA ABLOY: MILAN, TN---&gt;ORLANDO, FL</t>
  </si>
  <si>
    <t>ASSA ABLOY: MILAN, TN---&gt;TAMPA, FL</t>
  </si>
  <si>
    <t>ASSA ABLOY: MILAN, TN---&gt;TEMPE, AZ</t>
  </si>
  <si>
    <t>TEMPE, AZ</t>
  </si>
  <si>
    <t>ASSA ABLOY: MILAN, TN---&gt;TOLEDO, OH</t>
  </si>
  <si>
    <t>TOLEDO, OH</t>
  </si>
  <si>
    <t>ASSA ABLOY: MILAN, TN---&gt;WACO, TX</t>
  </si>
  <si>
    <t>WACO, TX</t>
  </si>
  <si>
    <t>BELOIT BOXBOARD COMPANY INC: BELOIT, WI---&gt;COVINGTON, TN</t>
  </si>
  <si>
    <t>BELOIT BOXBOARD COMPANY</t>
  </si>
  <si>
    <t>BELOIT, WI</t>
  </si>
  <si>
    <t>COVINGTON, TN</t>
  </si>
  <si>
    <t>BELOIT BOXBOARD COMPANY INC: COVINGTON, TN---&gt;BELOIT, WI</t>
  </si>
  <si>
    <t>BLUE BIRD: BATAVIA, IL---&gt;MACON, GA</t>
  </si>
  <si>
    <t>BATAVIA, IL</t>
  </si>
  <si>
    <t>MACON, GA</t>
  </si>
  <si>
    <t>BLUE BIRD: BLAINE, MN---&gt;MACON, GA</t>
  </si>
  <si>
    <t>BLAINE, MN</t>
  </si>
  <si>
    <t>BLUE BIRD: COLUMBUS, IN---&gt;MACON, GA</t>
  </si>
  <si>
    <t>COLUMBUS, IN</t>
  </si>
  <si>
    <t>BLUE BIRD: DELAWARE, OH---&gt;FORT VALLEY, GA</t>
  </si>
  <si>
    <t>DELAWARE, OH</t>
  </si>
  <si>
    <t>FORT VALLEY, GA</t>
  </si>
  <si>
    <t>BLUE BIRD: FORT VALLEY, GA---&gt;ARLINGTON, TX</t>
  </si>
  <si>
    <t>ARLINGTON, TX</t>
  </si>
  <si>
    <t>BLUE BIRD: FORT VALLEY, GA---&gt;JEFFERSONVILLE, IN</t>
  </si>
  <si>
    <t>JEFFERSONVILLE, IN</t>
  </si>
  <si>
    <t>BLUE BIRD: FORT VALLEY, GA---&gt;NASHVILLE, TN</t>
  </si>
  <si>
    <t>BLUE BIRD: GOSHEN, IN---&gt;MACON, GA</t>
  </si>
  <si>
    <t>GOSHEN, IN</t>
  </si>
  <si>
    <t>BLUE BIRD: ROCHESTER, IN---&gt;MACON, GA</t>
  </si>
  <si>
    <t>ROCHESTER, IN</t>
  </si>
  <si>
    <t>BRIDGESTONE #3487: GRANITEVILLE, SC---&gt;LA VERGNE, TN</t>
  </si>
  <si>
    <t>BRIDGESTONE</t>
  </si>
  <si>
    <t>BRIDGESTONE #3487</t>
  </si>
  <si>
    <t>GRANITEVILLE, SC</t>
  </si>
  <si>
    <t>LA VERGNE, TN</t>
  </si>
  <si>
    <t>BRIDGESTONE #3487: RICHMOND, IN---&gt;GRANITEVILLE, SC</t>
  </si>
  <si>
    <t>RICHMOND, IN</t>
  </si>
  <si>
    <t>BRIDGESTONE FIRESTONE USA: GRANITEVILLE, SC---&gt;AKRON, OH</t>
  </si>
  <si>
    <t>AKRON, OH</t>
  </si>
  <si>
    <t>BRIDGESTONE FIRESTONE USA: GRANITEVILLE, SC---&gt;LA VERGNE, TN</t>
  </si>
  <si>
    <t>BRIDGESTONE FIRESTONE USA: GRANITEVILLE, SC---&gt;LEBANON, TN</t>
  </si>
  <si>
    <t>BRIDGESTONE FIRESTONE USA: GRANITEVILLE, SC---&gt;ROANOKE, TX</t>
  </si>
  <si>
    <t>ROANOKE, TX</t>
  </si>
  <si>
    <t>BRIDGESTONE FIRESTONE USA: GRANITEVILLE, SC---&gt;WOODRIDGE, IL</t>
  </si>
  <si>
    <t>WOODRIDGE, IL</t>
  </si>
  <si>
    <t>BRIDGESTONE FIRESTONE USA: MORRISON, TN---&gt;ROANOKE, TX</t>
  </si>
  <si>
    <t>MORRISON, TN</t>
  </si>
  <si>
    <t>BRIDGESTONE FIRESTONE USA: MORRISON, TN---&gt;WOODRIDGE, IL</t>
  </si>
  <si>
    <t>BRIDGESTONE FIRESTONE USA: WILSON, NC---&gt;LEBANON, TN</t>
  </si>
  <si>
    <t>WILSON, NC</t>
  </si>
  <si>
    <t>BRIDGESTONE FIRESTONE USA: WILSON, NC---&gt;SMYRNA, TN</t>
  </si>
  <si>
    <t>SMYRNA, TN</t>
  </si>
  <si>
    <t>BRIDGESTONE FIRESTONE USA: WILSON, NC---&gt;WOODRIDGE, IL</t>
  </si>
  <si>
    <t>BRIGGS AND STRATTON TL ONLY: AIKEN, SC---&gt;POPLAR BLUFF, MO</t>
  </si>
  <si>
    <t>BRIGGS AND STRATTON</t>
  </si>
  <si>
    <t>AIKEN, SC</t>
  </si>
  <si>
    <t>POPLAR BLUFF, MO</t>
  </si>
  <si>
    <t>BRIGGS AND STRATTON TL ONLY: AUBURN, AL---&gt;ANKENY, IA</t>
  </si>
  <si>
    <t>AUBURN, AL</t>
  </si>
  <si>
    <t>ANKENY, IA</t>
  </si>
  <si>
    <t>BRIGGS AND STRATTON TL ONLY: AUBURN, AL---&gt;AUBURN, IN</t>
  </si>
  <si>
    <t>AUBURN, IN</t>
  </si>
  <si>
    <t>BRIGGS AND STRATTON TL ONLY: AUBURN, AL---&gt;CHARLOTTE, NC</t>
  </si>
  <si>
    <t>CHARLOTTE, NC</t>
  </si>
  <si>
    <t>BRIGGS AND STRATTON TL ONLY: AUBURN, AL---&gt;MENOMONEE FALLS, WI</t>
  </si>
  <si>
    <t>MENOMONEE FALLS, WI</t>
  </si>
  <si>
    <t>BRIGGS AND STRATTON TL ONLY: AUBURN, AL---&gt;MUNFORD, TN</t>
  </si>
  <si>
    <t>MUNFORD, TN</t>
  </si>
  <si>
    <t>BRIGGS AND STRATTON TL ONLY: AUBURN, AL---&gt;RICHFIELD, WI</t>
  </si>
  <si>
    <t>RICHFIELD, WI</t>
  </si>
  <si>
    <t>BRIGGS AND STRATTON TL ONLY: AUBURN, AL---&gt;SHERRILL, NY</t>
  </si>
  <si>
    <t>SHERRILL, NY</t>
  </si>
  <si>
    <t>BRIGGS AND STRATTON TL ONLY: AUBURN, AL---&gt;SIKESTON, MO</t>
  </si>
  <si>
    <t>SIKESTON, MO</t>
  </si>
  <si>
    <t>BRIGGS AND STRATTON TL ONLY: AUBURN, AL---&gt;SIOUX CITY, IA</t>
  </si>
  <si>
    <t>SIOUX CITY, IA</t>
  </si>
  <si>
    <t>BRIGGS AND STRATTON TL ONLY: AUBURN, AL---&gt;STATESBORO, GA</t>
  </si>
  <si>
    <t>STATESBORO, GA</t>
  </si>
  <si>
    <t>BRIGGS AND STRATTON TL ONLY: AUBURN, AL---&gt;THREE RIVERS, MI</t>
  </si>
  <si>
    <t>THREE RIVERS, MI</t>
  </si>
  <si>
    <t>BRIGGS AND STRATTON TL ONLY: AUBURN, AL---&gt;TIPTON, IA</t>
  </si>
  <si>
    <t>TIPTON, IA</t>
  </si>
  <si>
    <t>BRIGGS AND STRATTON TL ONLY: AUBURN, AL---&gt;WAUWATOSA, WI</t>
  </si>
  <si>
    <t>WAUWATOSA, WI</t>
  </si>
  <si>
    <t>BRIGGS AND STRATTON TL ONLY: AUBURN, IN---&gt;AUBURN, AL</t>
  </si>
  <si>
    <t>BRIGGS AND STRATTON TL ONLY: AUBURN, IN---&gt;POPLAR BLUFF, MO</t>
  </si>
  <si>
    <t>BRIGGS AND STRATTON TL ONLY: BALDWIN, WI---&gt;WAUWATOSA, WI</t>
  </si>
  <si>
    <t>BALDWIN, WI</t>
  </si>
  <si>
    <t>BRIGGS AND STRATTON TL ONLY: CARTERSVILLE, GA---&gt;WAUWATOSA, WI</t>
  </si>
  <si>
    <t>CARTERSVILLE, GA</t>
  </si>
  <si>
    <t>BRIGGS AND STRATTON TL ONLY: FORT WAYNE, IN---&gt;POPLAR BLUFF, MO</t>
  </si>
  <si>
    <t>FORT WAYNE, IN</t>
  </si>
  <si>
    <t>BRIGGS AND STRATTON TL ONLY: GENOA CITY, WI---&gt;STONE MOUNTAIN, GA</t>
  </si>
  <si>
    <t>GENOA CITY, WI</t>
  </si>
  <si>
    <t>STONE MOUNTAIN, GA</t>
  </si>
  <si>
    <t>BRIGGS AND STRATTON TL ONLY: MARYSVILLE, OH---&gt;WAUWATOSA, WI</t>
  </si>
  <si>
    <t>MARYSVILLE, OH</t>
  </si>
  <si>
    <t>BRIGGS AND STRATTON TL ONLY: MENOMONEE FALLS, WI---&gt;COLUMBUS, OH</t>
  </si>
  <si>
    <t>COLUMBUS, OH</t>
  </si>
  <si>
    <t>BRIGGS AND STRATTON TL ONLY: MENOMONEE FALLS, WI---&gt;PENDERGRASS, GA</t>
  </si>
  <si>
    <t>PENDERGRASS, GA</t>
  </si>
  <si>
    <t>BRIGGS AND STRATTON TL ONLY: ORLANDO, FL---&gt;AUBURN, AL</t>
  </si>
  <si>
    <t>BRIGGS AND STRATTON TL ONLY: ORLANDO, FL---&gt;STATESBORO, GA</t>
  </si>
  <si>
    <t>BRIGGS AND STRATTON TL ONLY: RICHFIELD, WI---&gt;AUBURN, AL</t>
  </si>
  <si>
    <t>BRIGGS AND STRATTON TL ONLY: RICHFIELD, WI---&gt;NASHVILLE, TN</t>
  </si>
  <si>
    <t>BRIGGS AND STRATTON TL ONLY: RICHFIELD, WI---&gt;RIPLEY, MS</t>
  </si>
  <si>
    <t>RIPLEY, MS</t>
  </si>
  <si>
    <t>BRIGGS AND STRATTON TL ONLY: RICHFIELD, WI---&gt;STALLINGS, NC</t>
  </si>
  <si>
    <t>STALLINGS, NC</t>
  </si>
  <si>
    <t>BRIGGS AND STRATTON TL ONLY: SHARON CENTER, OH---&gt;WAUWATOSA, WI</t>
  </si>
  <si>
    <t>SHARON CENTER, OH</t>
  </si>
  <si>
    <t>BRIGGS AND STRATTON TL ONLY: SOUTH ELGIN, IL---&gt;POPLAR BLUFF, MO</t>
  </si>
  <si>
    <t>SOUTH ELGIN, IL</t>
  </si>
  <si>
    <t>BRIGGS AND STRATTON TL ONLY: STATESBORO, GA---&gt;AUBURN, AL</t>
  </si>
  <si>
    <t>BRIGGS AND STRATTON TL ONLY: STATESBORO, GA---&gt;COLUMBUS, OH</t>
  </si>
  <si>
    <t>BRIGGS AND STRATTON TL ONLY: STATESBORO, GA---&gt;CUMBERLAND, WI</t>
  </si>
  <si>
    <t>CUMBERLAND, WI</t>
  </si>
  <si>
    <t>BRIGGS AND STRATTON TL ONLY: STATESBORO, GA---&gt;MENOMONEE FALLS, WI</t>
  </si>
  <si>
    <t>BRIGGS AND STRATTON TL ONLY: STATESBORO, GA---&gt;THREE RIVERS, MI</t>
  </si>
  <si>
    <t>BRIGGS AND STRATTON TL ONLY: STREETSBORO, OH---&gt;SHERRILL, NY</t>
  </si>
  <si>
    <t>STREETSBORO, OH</t>
  </si>
  <si>
    <t>BRIGGS AND STRATTON TL ONLY: STRONGSVILLE, OH---&gt;WAUWATOSA, WI</t>
  </si>
  <si>
    <t>STRONGSVILLE, OH</t>
  </si>
  <si>
    <t>BRIGGS AND STRATTON TL ONLY: WAUWATOSA, WI---&gt;AUBURN, AL</t>
  </si>
  <si>
    <t>BRIGGS AND STRATTON TL ONLY: WAUWATOSA, WI---&gt;SHERRILL, NY</t>
  </si>
  <si>
    <t>BRIGGS AND STRATTON TL ONLY: WAUWATOSA, WI---&gt;STONE MOUNTAIN, GA</t>
  </si>
  <si>
    <t>CAMPBELL SOUP COMPANY: FINDLAY, OH---&gt;ANTIOCH, TN</t>
  </si>
  <si>
    <t>FINDLAY, OH</t>
  </si>
  <si>
    <t>ANTIOCH, TN</t>
  </si>
  <si>
    <t>CAMPBELL SOUP COMPANY: FINDLAY, OH---&gt;CHARLOTTE, NC</t>
  </si>
  <si>
    <t>CAMPBELL SOUP COMPANY: FINDLAY, OH---&gt;CONCORD, NC</t>
  </si>
  <si>
    <t>CONCORD, NC</t>
  </si>
  <si>
    <t>CAMPBELL SOUP COMPANY: FINDLAY, OH---&gt;DYERSBURG, TN</t>
  </si>
  <si>
    <t>DYERSBURG, TN</t>
  </si>
  <si>
    <t>CAMPBELL SOUP COMPANY: FINDLAY, OH---&gt;MOUNT JULIET, TN</t>
  </si>
  <si>
    <t>MOUNT JULIET, TN</t>
  </si>
  <si>
    <t>CAMPBELL SOUP COMPANY: NAPOLEON, OH---&gt;ANTIOCH, TN</t>
  </si>
  <si>
    <t>NAPOLEON, OH</t>
  </si>
  <si>
    <t>CAMPBELL SOUP COMPANY: NAPOLEON, OH---&gt;CHARLOTTE, NC</t>
  </si>
  <si>
    <t>CAMPBELL SOUP COMPANY: NAPOLEON, OH---&gt;NEW ALBANY, MS</t>
  </si>
  <si>
    <t>NEW ALBANY, MS</t>
  </si>
  <si>
    <t>CAMPBELL SOUP COMPANY: NAPOLEON, OH---&gt;VILLA RICA, GA</t>
  </si>
  <si>
    <t>VILLA RICA, GA</t>
  </si>
  <si>
    <t>CARLSTAR: AIKEN, SC---&gt;JACKSON, TN</t>
  </si>
  <si>
    <t>JACKSON, TN</t>
  </si>
  <si>
    <t>CARLSTAR: CLINTON, TN---&gt;SLINGER, WI</t>
  </si>
  <si>
    <t>CLINTON, TN</t>
  </si>
  <si>
    <t>SLINGER, WI</t>
  </si>
  <si>
    <t>CARLSTAR: DICKSON, TN---&gt;AIKEN, SC</t>
  </si>
  <si>
    <t>DICKSON, TN</t>
  </si>
  <si>
    <t>CARLSTAR: JACKSON, TN---&gt;AIKEN, SC</t>
  </si>
  <si>
    <t>CARLSTAR: JACKSON, TN---&gt;WILSON, NC</t>
  </si>
  <si>
    <t>CARLSTAR: MCDONOUGH, GA---&gt;DEKALB, IL</t>
  </si>
  <si>
    <t>MCDONOUGH, GA</t>
  </si>
  <si>
    <t>DEKALB, IL</t>
  </si>
  <si>
    <t>CARLSTAR: MCDONOUGH, GA---&gt;JACKSON, TN</t>
  </si>
  <si>
    <t>CARLSTAR: MCDONOUGH, GA---&gt;MEMPHIS, TN</t>
  </si>
  <si>
    <t>CARLSTAR: MCDONOUGH, GA---&gt;TROY, MI</t>
  </si>
  <si>
    <t>TROY, MI</t>
  </si>
  <si>
    <t>CARLSTAR: ORANGE, TX---&gt;CLINTON, TN</t>
  </si>
  <si>
    <t>ORANGE, TX</t>
  </si>
  <si>
    <t>CARRIER CORPORATION: COLLIERVILLE, TN---&gt;LEWISBURG, TN</t>
  </si>
  <si>
    <t>COLLIERVILLE, TN</t>
  </si>
  <si>
    <t>LEWISBURG, TN</t>
  </si>
  <si>
    <t>CARRIER CORPORATION: INDIANAPOLIS, IN---&gt;LEWISBURG, TN</t>
  </si>
  <si>
    <t>INDIANAPOLIS, IN</t>
  </si>
  <si>
    <t>CARRIER CORPORATION: PINE HALL, NC---&gt;COLLIERVILLE, TN</t>
  </si>
  <si>
    <t>PINE HALL, NC</t>
  </si>
  <si>
    <t>CARRIER CORPORATION: SIDNEY, OH---&gt;CHARLOTTE, NC</t>
  </si>
  <si>
    <t>SIDNEY, OH</t>
  </si>
  <si>
    <t>CENTRAL GARDEN AND PET: BALTIMORE, MD---&gt;CHILTON, WI</t>
  </si>
  <si>
    <t>BALTIMORE, MD</t>
  </si>
  <si>
    <t>CHILTON, WI</t>
  </si>
  <si>
    <t>CENTRAL GARDEN AND PET: CHILTON, WI---&gt;ATLANTA, GA</t>
  </si>
  <si>
    <t>ATLANTA, GA</t>
  </si>
  <si>
    <t>CENTRAL GARDEN AND PET: CHILTON, WI---&gt;AUSTELL, GA</t>
  </si>
  <si>
    <t>AUSTELL, GA</t>
  </si>
  <si>
    <t>CENTRAL GARDEN AND PET: CHILTON, WI---&gt;CULLMAN, AL</t>
  </si>
  <si>
    <t>CULLMAN, AL</t>
  </si>
  <si>
    <t>CENTRAL GARDEN AND PET: CHILTON, WI---&gt;GROVE CITY, OH</t>
  </si>
  <si>
    <t>GROVE CITY, OH</t>
  </si>
  <si>
    <t>CENTRAL GARDEN AND PET: CHILTON, WI---&gt;JANESVILLE, WI</t>
  </si>
  <si>
    <t>JANESVILLE, WI</t>
  </si>
  <si>
    <t>CENTRAL GARDEN AND PET: CHILTON, WI---&gt;MADISON, GA</t>
  </si>
  <si>
    <t>MADISON, GA</t>
  </si>
  <si>
    <t>CENTRAL GARDEN AND PET: CHILTON, WI---&gt;MIDWAY, TN</t>
  </si>
  <si>
    <t>MIDWAY, TN</t>
  </si>
  <si>
    <t>CENTRAL GARDEN AND PET: CHILTON, WI---&gt;SCHERTZ, TX</t>
  </si>
  <si>
    <t>SCHERTZ, TX</t>
  </si>
  <si>
    <t>CENTRAL GARDEN AND PET: CHILTON, WI---&gt;SHELBY, NC</t>
  </si>
  <si>
    <t>SHELBY, NC</t>
  </si>
  <si>
    <t>CENTRAL GARDEN AND PET: CHILTON, WI---&gt;SUWANEE, GA</t>
  </si>
  <si>
    <t>SUWANEE, GA</t>
  </si>
  <si>
    <t>CENTRAL GARDEN AND PET: CULLMAN, AL---&gt;GRAND PRAIRIE, TX</t>
  </si>
  <si>
    <t>GRAND PRAIRIE, TX</t>
  </si>
  <si>
    <t>CENTRAL GARDEN AND PET: CULLMAN, AL---&gt;GREENFIELD, MO</t>
  </si>
  <si>
    <t>GREENFIELD, MO</t>
  </si>
  <si>
    <t>CENTRAL GARDEN AND PET: DONALSONVILLE, GA---&gt;SUFFOLK, VA</t>
  </si>
  <si>
    <t>DONALSONVILLE, GA</t>
  </si>
  <si>
    <t>SUFFOLK, VA</t>
  </si>
  <si>
    <t>CENTRAL GARDEN AND PET: HICKORY, NC---&gt;GREENFIELD, MO</t>
  </si>
  <si>
    <t>HICKORY, NC</t>
  </si>
  <si>
    <t>CENTRAL GARDEN AND PET: MILWAUKEE, WI---&gt;MADISON, GA</t>
  </si>
  <si>
    <t>MILWAUKEE, WI</t>
  </si>
  <si>
    <t>CENTRAL GARDEN AND PET: NEOSHO, MO---&gt;ASHLEY, IN</t>
  </si>
  <si>
    <t>NEOSHO, MO</t>
  </si>
  <si>
    <t>ASHLEY, IN</t>
  </si>
  <si>
    <t>CENTRAL GARDEN AND PET: NEOSHO, MO---&gt;CARROLLTON, TX</t>
  </si>
  <si>
    <t>CARROLLTON, TX</t>
  </si>
  <si>
    <t>CENTRAL GARDEN AND PET: NEWBORN, GA---&gt;GREENFIELD, MO</t>
  </si>
  <si>
    <t>NEWBORN, GA</t>
  </si>
  <si>
    <t>CENTRAL GARDEN AND PET: RACINE, WI---&gt;CULLMAN, AL</t>
  </si>
  <si>
    <t>RACINE, WI</t>
  </si>
  <si>
    <t>COLGATE: CINCINNATI, OH---&gt;LITHIA SPRINGS, GA</t>
  </si>
  <si>
    <t>COLGATE</t>
  </si>
  <si>
    <t>COLGATE: NEW CONCORD, OH---&gt;MC CALLA, AL</t>
  </si>
  <si>
    <t>NEW CONCORD, OH</t>
  </si>
  <si>
    <t>MC CALLA, AL</t>
  </si>
  <si>
    <t>CONAGRA FOODS INC: ARCHBOLD, OH---&gt;VONORE, TN</t>
  </si>
  <si>
    <t>CONAGRA FOODS</t>
  </si>
  <si>
    <t>ARCHBOLD, OH</t>
  </si>
  <si>
    <t>VONORE, TN</t>
  </si>
  <si>
    <t>CONAGRA FOODS INC: EAST TROY, WI---&gt;MEMPHIS, TN</t>
  </si>
  <si>
    <t>EAST TROY, WI</t>
  </si>
  <si>
    <t>CONAGRA FOODS INC: FORT WORTH, TX---&gt;NEWPORT, TN</t>
  </si>
  <si>
    <t>FORT WORTH, TX</t>
  </si>
  <si>
    <t>NEWPORT, TN</t>
  </si>
  <si>
    <t>CONAGRA FOODS INC: HUMBOLDT, TN---&gt;COLUMBUS, OH</t>
  </si>
  <si>
    <t>CONAGRA FOODS INC: PLEASANT PRAIRIE, WI---&gt;NEWPORT, TN</t>
  </si>
  <si>
    <t>PLEASANT PRAIRIE, WI</t>
  </si>
  <si>
    <t>CONAGRA FOODS INC: PLEASANT PRAIRIE, WI---&gt;VONORE, TN</t>
  </si>
  <si>
    <t>CONAGRA FOODS INC: ROCKFORD, OH---&gt;VONORE, TN</t>
  </si>
  <si>
    <t>ROCKFORD, OH</t>
  </si>
  <si>
    <t>CORRUGATED LOGISTICS LLC: CONYERS, GA---&gt;HUMBOLDT, TN</t>
  </si>
  <si>
    <t>CORRUGATED LOGISTICS</t>
  </si>
  <si>
    <t>CONYERS, GA</t>
  </si>
  <si>
    <t>DAIMLER TRUCKS NA LLC/FRGHTLNR: GAFFNEY, SC---&gt;HARTFORD, WI</t>
  </si>
  <si>
    <t>DAIMLER</t>
  </si>
  <si>
    <t>GAFFNEY, SC</t>
  </si>
  <si>
    <t>HARTFORD, WI</t>
  </si>
  <si>
    <t>DAIMLER TRUCKS NA LLC/FRGHTLNR: HARTFORD, WI---&gt;GAFFNEY, SC</t>
  </si>
  <si>
    <t>DAIMLER TRUCKS NA LLC/FRGHTLNR: LOCKPORT, IL---&gt;GAFFNEY, SC</t>
  </si>
  <si>
    <t>LOCKPORT, IL</t>
  </si>
  <si>
    <t>DAIMLER TRUCKS NA LLC/FRGHTLNR: STATESVILLE, NC---&gt;ROCKFORD, IL</t>
  </si>
  <si>
    <t>STATESVILLE, NC</t>
  </si>
  <si>
    <t>ROCKFORD, IL</t>
  </si>
  <si>
    <t>DEFA DELTA FAUCET COMPANY: DAYTON, OH---&gt;MILAN, TN</t>
  </si>
  <si>
    <t>DAYTON, OH</t>
  </si>
  <si>
    <t>DEFA DELTA FAUCET COMPANY: GREENSBURG, IN---&gt;MILAN, TN</t>
  </si>
  <si>
    <t>GREENSBURG, IN</t>
  </si>
  <si>
    <t>DEFA DELTA FAUCET COMPANY: JACKSON, TN---&gt;CELINA, OH</t>
  </si>
  <si>
    <t>CELINA, OH</t>
  </si>
  <si>
    <t>DEFA DELTA FAUCET COMPANY: JACKSON, TN---&gt;FRONT ROYAL, VA</t>
  </si>
  <si>
    <t>FRONT ROYAL, VA</t>
  </si>
  <si>
    <t>DEFA DELTA FAUCET COMPANY: JACKSON, TN---&gt;FROSTPROOF, FL</t>
  </si>
  <si>
    <t>FROSTPROOF, FL</t>
  </si>
  <si>
    <t>DEFA DELTA FAUCET COMPANY: JACKSON, TN---&gt;WINSTON SALEM, NC</t>
  </si>
  <si>
    <t>WINSTON SALEM, NC</t>
  </si>
  <si>
    <t>DEFA DELTA FAUCET COMPANY: MILAN, TN---&gt;GREENSBURG, IN</t>
  </si>
  <si>
    <t>DURO BAG: EAST DUBLIN, GA---&gt;ALSIP, IL</t>
  </si>
  <si>
    <t>EAST DUBLIN, GA</t>
  </si>
  <si>
    <t>ALSIP, IL</t>
  </si>
  <si>
    <t>DURO BAG: EAST DUBLIN, GA---&gt;FLORENCE, KY</t>
  </si>
  <si>
    <t>FLORENCE, KY</t>
  </si>
  <si>
    <t>DURO BAG: EAST DUBLIN, GA---&gt;JACKSON, TN</t>
  </si>
  <si>
    <t>ENERGIZER BATTERY: ASHEBORO, NC---&gt;FRANKLIN, IN</t>
  </si>
  <si>
    <t>ASHEBORO, NC</t>
  </si>
  <si>
    <t>FRANKLIN, IN</t>
  </si>
  <si>
    <t>ENERGIZER BATTERY: FRANKLIN, IN---&gt;ARDMORE, OK</t>
  </si>
  <si>
    <t>ARDMORE, OK</t>
  </si>
  <si>
    <t>ENERGIZER BATTERY: FRANKLIN, IN---&gt;DOUGLAS, GA</t>
  </si>
  <si>
    <t>DOUGLAS, GA</t>
  </si>
  <si>
    <t>ENERGIZER BATTERY: FRANKLIN, IN---&gt;INDIANOLA, MS</t>
  </si>
  <si>
    <t>INDIANOLA, MS</t>
  </si>
  <si>
    <t>ENERGIZER BATTERY: FRANKLIN, IN---&gt;JONESVILLE, SC</t>
  </si>
  <si>
    <t>JONESVILLE, SC</t>
  </si>
  <si>
    <t>ENERGIZER BATTERY: FRANKLIN, IN---&gt;MEMPHIS, TN</t>
  </si>
  <si>
    <t>ENERGIZER BATTERY: FRANKLIN, IN---&gt;SEARCY, AR</t>
  </si>
  <si>
    <t>SEARCY, AR</t>
  </si>
  <si>
    <t>ENERGIZER BATTERY: MEMPHIS, TN---&gt;FRANKLIN, IN</t>
  </si>
  <si>
    <t>ENERGIZER BATTERY: MEMPHIS, TN---&gt;MONROE, OH</t>
  </si>
  <si>
    <t>MONROE, OH</t>
  </si>
  <si>
    <t>ENERGIZER BATTERY: MONROE, OH---&gt;DILLON, SC</t>
  </si>
  <si>
    <t>DILLON, SC</t>
  </si>
  <si>
    <t>ENERGIZER BATTERY: ROCK HILL, SC---&gt;DOVER, OH</t>
  </si>
  <si>
    <t>ROCK HILL, SC</t>
  </si>
  <si>
    <t>DOVER, OH</t>
  </si>
  <si>
    <t>ENERGIZER BATTERY: ROCK HILL, SC---&gt;GROVE CITY, OH</t>
  </si>
  <si>
    <t>ENERGIZER BATTERY: ROCK HILL, SC---&gt;PERRYSBURG, OH</t>
  </si>
  <si>
    <t>PERRYSBURG, OH</t>
  </si>
  <si>
    <t>FEDEX GROUND: BRASELTON, GA---&gt;ORLANDO, FL</t>
  </si>
  <si>
    <t>FEDEX</t>
  </si>
  <si>
    <t>BRASELTON, GA</t>
  </si>
  <si>
    <t>GEORGIA PACIFIC CPG FREIGHT: AKRON, OH---&gt;ATLANTA, GA</t>
  </si>
  <si>
    <t>GEORGIA PACIFIC CPG FREIGHT: AKRON, OH---&gt;GREENVILLE, SC</t>
  </si>
  <si>
    <t>GREENVILLE, SC</t>
  </si>
  <si>
    <t>GEORGIA PACIFIC CPG FREIGHT: HUNTSVILLE, AL---&gt;JACKSON, TN</t>
  </si>
  <si>
    <t>HUNTSVILLE, AL</t>
  </si>
  <si>
    <t>GEORGIA PACIFIC CPG FREIGHT: MOGADORE, OH---&gt;BESSEMER, AL</t>
  </si>
  <si>
    <t>MOGADORE, OH</t>
  </si>
  <si>
    <t>BESSEMER, AL</t>
  </si>
  <si>
    <t>GEORGIA PACIFIC CPG FREIGHT: MOGADORE, OH---&gt;CHATTANOOGA, TN</t>
  </si>
  <si>
    <t>CHATTANOOGA, TN</t>
  </si>
  <si>
    <t>GEORGIA PACIFIC CPG FREIGHT: MOGADORE, OH---&gt;COVINGTON, GA</t>
  </si>
  <si>
    <t>COVINGTON, GA</t>
  </si>
  <si>
    <t>GEORGIA PACIFIC CPG FREIGHT: MOGADORE, OH---&gt;HIGH POINT, NC</t>
  </si>
  <si>
    <t>HIGH POINT, NC</t>
  </si>
  <si>
    <t>GEORGIA PACIFIC CPG FREIGHT: MOGADORE, OH---&gt;LAFAYETTE, TN</t>
  </si>
  <si>
    <t>LAFAYETTE, TN</t>
  </si>
  <si>
    <t>GEORGIA PACIFIC CPG FREIGHT: MOGADORE, OH---&gt;LEXINGTON, TN</t>
  </si>
  <si>
    <t>LEXINGTON, TN</t>
  </si>
  <si>
    <t>GEORGIA PACIFIC CPG FREIGHT: MOGADORE, OH---&gt;LITHIA SPRINGS, GA</t>
  </si>
  <si>
    <t>GEORGIA PACIFIC CPG FREIGHT: MOGADORE, OH---&gt;ROCKY MOUNT, NC</t>
  </si>
  <si>
    <t>ROCKY MOUNT, NC</t>
  </si>
  <si>
    <t>GEORGIA PACIFIC CPG FREIGHT: RICHMOND, IN---&gt;JACKSON, TN</t>
  </si>
  <si>
    <t>GEORGIA PACIFIC CPG FREIGHT: SPARTANBURG, SC---&gt;JACKSON, TN</t>
  </si>
  <si>
    <t>SPARTANBURG, SC</t>
  </si>
  <si>
    <t>GRAPHIC PACKAGING PAPER INVOICING: MIDDLETOWN, OH---&gt;CHARLOTTE, NC</t>
  </si>
  <si>
    <t>GRAPHIC PACKAGING PAPER INVOICING</t>
  </si>
  <si>
    <t>MIDDLETOWN, OH</t>
  </si>
  <si>
    <t>GRAPHIC PACKAGING: MACON, GA---&gt;AUBURN, IN</t>
  </si>
  <si>
    <t>GRAPHIC PACKAGING: MACON, GA---&gt;ELK GROVE VILLAGE, IL</t>
  </si>
  <si>
    <t>GRAPHIC PACKAGING: MACON, GA---&gt;GORDONSVILLE, TN</t>
  </si>
  <si>
    <t>GORDONSVILLE, TN</t>
  </si>
  <si>
    <t>GRAPHIC PACKAGING: MACON, GA---&gt;HEBRON, KY</t>
  </si>
  <si>
    <t>HEBRON, KY</t>
  </si>
  <si>
    <t>GRAPHIC PACKAGING: MACON, GA---&gt;LAWRENCEBURG, TN</t>
  </si>
  <si>
    <t>LAWRENCEBURG, TN</t>
  </si>
  <si>
    <t>GRAPHIC PACKAGING: MACON, GA---&gt;LEBANON, TN</t>
  </si>
  <si>
    <t>GRAPHIC PACKAGING: MACON, GA---&gt;LUMBERTON, NC</t>
  </si>
  <si>
    <t>LUMBERTON, NC</t>
  </si>
  <si>
    <t>GRAPHIC PACKAGING: MACON, GA---&gt;WALTON, KY</t>
  </si>
  <si>
    <t>WALTON, KY</t>
  </si>
  <si>
    <t>GREIF: ATLANTA, GA---&gt;OREGON, OH</t>
  </si>
  <si>
    <t>OREGON, OH</t>
  </si>
  <si>
    <t>GREIF: AUSTELL, GA---&gt;COVINGTON, TN</t>
  </si>
  <si>
    <t>GREIF: AUSTELL, GA---&gt;GROVEPORT, OH</t>
  </si>
  <si>
    <t>GROVEPORT, OH</t>
  </si>
  <si>
    <t>GREIF: AUSTELL, GA---&gt;MINERVA, OH</t>
  </si>
  <si>
    <t>MINERVA, OH</t>
  </si>
  <si>
    <t>GREIF: AUSTELL, GA---&gt;OREGON, OH</t>
  </si>
  <si>
    <t>GREIF: BALTIMORE, OH---&gt;ANDERSON, SC</t>
  </si>
  <si>
    <t>BALTIMORE, OH</t>
  </si>
  <si>
    <t>ANDERSON, SC</t>
  </si>
  <si>
    <t>HOME DEPOT: BARNWELL, SC---&gt;MONROE, OH</t>
  </si>
  <si>
    <t>BARNWELL, SC</t>
  </si>
  <si>
    <t>HOME DEPOT: BARNWELL, SC---&gt;VAN BUREN, OH</t>
  </si>
  <si>
    <t>VAN BUREN, OH</t>
  </si>
  <si>
    <t>HOME DEPOT: BATAVIA, IL---&gt;MC CALLA, AL</t>
  </si>
  <si>
    <t>HOME DEPOT: BROWNS SUMMIT, NC---&gt;JOLIET, IL</t>
  </si>
  <si>
    <t>BROWNS SUMMIT, NC</t>
  </si>
  <si>
    <t>JOLIET, IL</t>
  </si>
  <si>
    <t>HOME DEPOT: BROWNS SUMMIT, NC---&gt;MONROE, OH</t>
  </si>
  <si>
    <t>HOME DEPOT: BUFORD, GA---&gt;MONROE, OH</t>
  </si>
  <si>
    <t>BUFORD, GA</t>
  </si>
  <si>
    <t>HOME DEPOT: BYHALIA, MS---&gt;VAN BUREN, OH</t>
  </si>
  <si>
    <t>HOME DEPOT: CHARLOTTE, NC---&gt;DALLAS, TX</t>
  </si>
  <si>
    <t>DALLAS, TX</t>
  </si>
  <si>
    <t>HOME DEPOT: CHICAGO, IL---&gt;MC CALLA, AL</t>
  </si>
  <si>
    <t>CHICAGO, IL</t>
  </si>
  <si>
    <t>HOME DEPOT: CONCORD, NC---&gt;VAN BUREN, OH</t>
  </si>
  <si>
    <t>HOME DEPOT: DACULA, GA---&gt;VAN BUREN, OH</t>
  </si>
  <si>
    <t>DACULA, GA</t>
  </si>
  <si>
    <t>HOME DEPOT: FINDLAY, OH---&gt;WEST COLUMBIA, SC</t>
  </si>
  <si>
    <t>WEST COLUMBIA, SC</t>
  </si>
  <si>
    <t>HOME DEPOT: FORT MILL, SC---&gt;DALLAS, TX</t>
  </si>
  <si>
    <t>FORT MILL, SC</t>
  </si>
  <si>
    <t>HOME DEPOT: FORT MILL, SC---&gt;VAN BUREN, OH</t>
  </si>
  <si>
    <t>HOME DEPOT: FOUNTAIN INN, SC---&gt;DALLAS, TX</t>
  </si>
  <si>
    <t>FOUNTAIN INN, SC</t>
  </si>
  <si>
    <t>HOME DEPOT: GARY, IN---&gt;MC CALLA, AL</t>
  </si>
  <si>
    <t>GARY, IN</t>
  </si>
  <si>
    <t>HOME DEPOT: GREENSBORO, GA---&gt;DALLAS, TX</t>
  </si>
  <si>
    <t>GREENSBORO, GA</t>
  </si>
  <si>
    <t>HOME DEPOT: GREENSBORO, GA---&gt;MONROE, OH</t>
  </si>
  <si>
    <t>HOME DEPOT: HARTFORD, WI---&gt;MC CALLA, AL</t>
  </si>
  <si>
    <t>HOME DEPOT: INDIANAPOLIS, IN---&gt;MC CALLA, AL</t>
  </si>
  <si>
    <t>HOME DEPOT: LAWRENCEVILLE, GA---&gt;VAN BUREN, OH</t>
  </si>
  <si>
    <t>LAWRENCEVILLE, GA</t>
  </si>
  <si>
    <t>HOME DEPOT: LINCOLNTON, NC---&gt;MONROE, OH</t>
  </si>
  <si>
    <t>LINCOLNTON, NC</t>
  </si>
  <si>
    <t>HOME DEPOT: LINCOLNTON, NC---&gt;VAN BUREN, OH</t>
  </si>
  <si>
    <t>HOME DEPOT: LOCUST GROVE, GA---&gt;JOLIET, IL</t>
  </si>
  <si>
    <t>LOCUST GROVE, GA</t>
  </si>
  <si>
    <t>HOME DEPOT: MARYSVILLE, OH---&gt;MC CALLA, AL</t>
  </si>
  <si>
    <t>HOME DEPOT: MATTHEWS, NC---&gt;MONROE, OH</t>
  </si>
  <si>
    <t>MATTHEWS, NC</t>
  </si>
  <si>
    <t>HOME DEPOT: MEBANE, NC---&gt;MONROE, OH</t>
  </si>
  <si>
    <t>MEBANE, NC</t>
  </si>
  <si>
    <t>HOME DEPOT: MEBANE, NC---&gt;VAN BUREN, OH</t>
  </si>
  <si>
    <t>HOME DEPOT: METTER, GA---&gt;DALLAS, TX</t>
  </si>
  <si>
    <t>METTER, GA</t>
  </si>
  <si>
    <t>HOME DEPOT: MOORESVILLE, NC---&gt;DALLAS, TX</t>
  </si>
  <si>
    <t>MOORESVILLE, NC</t>
  </si>
  <si>
    <t>HOME DEPOT: SHEBOYGAN FALLS, WI---&gt;MC CALLA, AL</t>
  </si>
  <si>
    <t>SHEBOYGAN FALLS, WI</t>
  </si>
  <si>
    <t>HOME DEPOT: SHEBOYGAN FALLS, WI---&gt;WEST COLUMBIA, SC</t>
  </si>
  <si>
    <t>HOME DEPOT: SOUTHAVEN, MS---&gt;WEST COLUMBIA, SC</t>
  </si>
  <si>
    <t>SOUTHAVEN, MS</t>
  </si>
  <si>
    <t>HOME DEPOT: STANLEY, NC---&gt;VAN BUREN, OH</t>
  </si>
  <si>
    <t>STANLEY, NC</t>
  </si>
  <si>
    <t>HOME DEPOT: STATESVILLE, NC---&gt;MONROE, OH</t>
  </si>
  <si>
    <t>HOME DEPOT: STATESVILLE, NC---&gt;VAN BUREN, OH</t>
  </si>
  <si>
    <t>HOME DEPOT: STURTEVANT, WI---&gt;MC CALLA, AL</t>
  </si>
  <si>
    <t>STURTEVANT, WI</t>
  </si>
  <si>
    <t>HOME DEPOT: TUPELO, MS---&gt;MONROE, OH</t>
  </si>
  <si>
    <t>TUPELO, MS</t>
  </si>
  <si>
    <t>HOME DEPOT: TUPELO, MS---&gt;VAN BUREN, OH</t>
  </si>
  <si>
    <t>HOME DEPOT: VILLA RICA, GA---&gt;VAN BUREN, OH</t>
  </si>
  <si>
    <t>HOME DEPOT: WINSTON SALEM, NC---&gt;VAN BUREN, OH</t>
  </si>
  <si>
    <t>HOME DEPOT: WOOSTER, OH---&gt;MC CALLA, AL</t>
  </si>
  <si>
    <t>WOOSTER, OH</t>
  </si>
  <si>
    <t>HUSQVARNA: ORANGEBURG, SC---&gt;COLUMBUS, OH</t>
  </si>
  <si>
    <t>ORANGEBURG, SC</t>
  </si>
  <si>
    <t>HUSQVARNA: ORANGEBURG, SC---&gt;GROVEPORT, OH</t>
  </si>
  <si>
    <t>HUSQVARNA: ROCKFORD, IL---&gt;ORANGEBURG, SC</t>
  </si>
  <si>
    <t>HUSQVARNA: WAUKEGAN, IL---&gt;ORANGEBURG, SC</t>
  </si>
  <si>
    <t>WAUKEGAN, IL</t>
  </si>
  <si>
    <t>JOANN FABRIC: OPELIKA, AL---&gt;FREDERICK, MD</t>
  </si>
  <si>
    <t>OPELIKA, AL</t>
  </si>
  <si>
    <t>FREDERICK, MD</t>
  </si>
  <si>
    <t>JOANN FABRIC: OPELIKA, AL---&gt;GERMANTOWN, TN</t>
  </si>
  <si>
    <t>GERMANTOWN, TN</t>
  </si>
  <si>
    <t>JOANN FABRIC: OPELIKA, AL---&gt;JACKSON, TN</t>
  </si>
  <si>
    <t>JOANN FABRIC: OPELIKA, AL---&gt;NEWARK, DE</t>
  </si>
  <si>
    <t>NEWARK, DE</t>
  </si>
  <si>
    <t>JOANN FABRIC: OPELIKA, AL---&gt;OPELIKA, AL</t>
  </si>
  <si>
    <t>JOHNS MANVILLE: ETOWAH, TN---&gt;SHELBY, OH</t>
  </si>
  <si>
    <t>ETOWAH, TN</t>
  </si>
  <si>
    <t>SHELBY, OH</t>
  </si>
  <si>
    <t>JOHNS MANVILLE: INDIANAPOLIS, IN---&gt;CLEBURNE, TX</t>
  </si>
  <si>
    <t>CLEBURNE, TX</t>
  </si>
  <si>
    <t>JOHNS MANVILLE: INDIANAPOLIS, IN---&gt;CUMMING, GA</t>
  </si>
  <si>
    <t>CUMMING, GA</t>
  </si>
  <si>
    <t>JOHNS MANVILLE: INDIANAPOLIS, IN---&gt;FORT MILL, SC</t>
  </si>
  <si>
    <t>JOHNS MANVILLE: INDIANAPOLIS, IN---&gt;GOLDSBORO, NC</t>
  </si>
  <si>
    <t>GOLDSBORO, NC</t>
  </si>
  <si>
    <t>JOHNS MANVILLE: INDIANAPOLIS, IN---&gt;GREENSBORO, NC</t>
  </si>
  <si>
    <t>GREENSBORO, NC</t>
  </si>
  <si>
    <t>JOHNS MANVILLE: INDIANAPOLIS, IN---&gt;KNOXVILLE, TN</t>
  </si>
  <si>
    <t>KNOXVILLE, TN</t>
  </si>
  <si>
    <t>JOHNS MANVILLE: INDIANAPOLIS, IN---&gt;MEMPHIS, TN</t>
  </si>
  <si>
    <t>JOHNS MANVILLE: INDIANAPOLIS, IN---&gt;WINDER, GA</t>
  </si>
  <si>
    <t>WINDER, GA</t>
  </si>
  <si>
    <t>JOHNS MANVILLE: RICHMOND, IN---&gt;ADAIRSVILLE, GA</t>
  </si>
  <si>
    <t>ADAIRSVILLE, GA</t>
  </si>
  <si>
    <t>KCH TRANSPORTATION INC: SAN MARCOS, TX---&gt;ANNISTON, AL</t>
  </si>
  <si>
    <t>KC TRANSPORTATION</t>
  </si>
  <si>
    <t>KCH TRANSPORTATION INC</t>
  </si>
  <si>
    <t>SAN MARCOS, TX</t>
  </si>
  <si>
    <t>ANNISTON, AL</t>
  </si>
  <si>
    <t>KELLOGG COMPANY  MLXP: ADDISON, IL---&gt;LANCASTER, PA</t>
  </si>
  <si>
    <t>ADDISON, IL</t>
  </si>
  <si>
    <t>LANCASTER, PA</t>
  </si>
  <si>
    <t>KELLOGG COMPANY  MLXP: ALSIP, IL---&gt;BREINIGSVILLE, PA</t>
  </si>
  <si>
    <t>BREINIGSVILLE, PA</t>
  </si>
  <si>
    <t>KELLOGG COMPANY  MLXP: ATLANTA, GA---&gt;ALSIP, IL</t>
  </si>
  <si>
    <t>KELLOGG COMPANY  MLXP: ATLANTA, GA---&gt;ANTIOCH, TN</t>
  </si>
  <si>
    <t>KELLOGG COMPANY  MLXP: ATLANTA, GA---&gt;ATHENS, TN</t>
  </si>
  <si>
    <t>ATHENS, TN</t>
  </si>
  <si>
    <t>KELLOGG COMPANY  MLXP: ATLANTA, GA---&gt;BIRMINGHAM, AL</t>
  </si>
  <si>
    <t>BIRMINGHAM, AL</t>
  </si>
  <si>
    <t>KELLOGG COMPANY  MLXP: ATLANTA, GA---&gt;FORREST CITY, AR</t>
  </si>
  <si>
    <t>FORREST CITY, AR</t>
  </si>
  <si>
    <t>KELLOGG COMPANY  MLXP: ATLANTA, GA---&gt;JACKSON, TN</t>
  </si>
  <si>
    <t>KELLOGG COMPANY  MLXP: ATLANTA, GA---&gt;LEWISVILLE, TX</t>
  </si>
  <si>
    <t>LEWISVILLE, TX</t>
  </si>
  <si>
    <t>KELLOGG COMPANY  MLXP: ATLANTA, GA---&gt;MEMPHIS, TN</t>
  </si>
  <si>
    <t>KELLOGG COMPANY  MLXP: ATLANTA, GA---&gt;MINOOKA, IL</t>
  </si>
  <si>
    <t>MINOOKA, IL</t>
  </si>
  <si>
    <t>KELLOGG COMPANY  MLXP: ATLANTA, GA---&gt;WEST MEMPHIS, AR</t>
  </si>
  <si>
    <t>WEST MEMPHIS, AR</t>
  </si>
  <si>
    <t>KELLOGG COMPANY  MLXP: BOLINGBROOK, IL---&gt;ATLANTA, GA</t>
  </si>
  <si>
    <t>BOLINGBROOK, IL</t>
  </si>
  <si>
    <t>KELLOGG COMPANY  MLXP: BYHALIA, MS---&gt;ALSIP, IL</t>
  </si>
  <si>
    <t>KELLOGG COMPANY  MLXP: BYHALIA, MS---&gt;ATLANTA, GA</t>
  </si>
  <si>
    <t>KELLOGG COMPANY  MLXP: BYHALIA, MS---&gt;BOLINGBROOK, IL</t>
  </si>
  <si>
    <t>KELLOGG COMPANY  MLXP: BYHALIA, MS---&gt;BREINIGSVILLE, PA</t>
  </si>
  <si>
    <t>KELLOGG COMPANY  MLXP: BYHALIA, MS---&gt;BROOKSVILLE, FL</t>
  </si>
  <si>
    <t>BROOKSVILLE, FL</t>
  </si>
  <si>
    <t>KELLOGG COMPANY  MLXP: BYHALIA, MS---&gt;KENTWOOD, MI</t>
  </si>
  <si>
    <t>KENTWOOD, MI</t>
  </si>
  <si>
    <t>KELLOGG COMPANY  MLXP: BYHALIA, MS---&gt;LEWISVILLE, TX</t>
  </si>
  <si>
    <t>KELLOGG COMPANY  MLXP: BYHALIA, MS---&gt;MINOOKA, IL</t>
  </si>
  <si>
    <t>KELLOGG COMPANY  MLXP: BYHALIA, MS---&gt;NEW ALBANY, OH</t>
  </si>
  <si>
    <t>NEW ALBANY, OH</t>
  </si>
  <si>
    <t>KELLOGG COMPANY  MLXP: BYHALIA, MS---&gt;WEST JEFFERSON, OH</t>
  </si>
  <si>
    <t>WEST JEFFERSON, OH</t>
  </si>
  <si>
    <t>KELLOGG COMPANY  MLXP: JACKSON, TN---&gt;ASHLEY, IN</t>
  </si>
  <si>
    <t>KELLOGG COMPANY  MLXP: JACKSON, TN---&gt;AUGUSTA, GA</t>
  </si>
  <si>
    <t>AUGUSTA, GA</t>
  </si>
  <si>
    <t>KELLOGG COMPANY  MLXP: JACKSON, TN---&gt;BEDFORD HEIGHTS, OH</t>
  </si>
  <si>
    <t>BEDFORD HEIGHTS, OH</t>
  </si>
  <si>
    <t>KELLOGG COMPANY  MLXP: JACKSON, TN---&gt;BELOIT, WI</t>
  </si>
  <si>
    <t>KELLOGG COMPANY  MLXP: JACKSON, TN---&gt;BLACK MOUNTAIN, NC</t>
  </si>
  <si>
    <t>BLACK MOUNTAIN, NC</t>
  </si>
  <si>
    <t>KELLOGG COMPANY  MLXP: JACKSON, TN---&gt;BLUFFTON, IN</t>
  </si>
  <si>
    <t>BLUFFTON, IN</t>
  </si>
  <si>
    <t>KELLOGG COMPANY  MLXP: JACKSON, TN---&gt;BOLINGBROOK, IL</t>
  </si>
  <si>
    <t>KELLOGG COMPANY  MLXP: JACKSON, TN---&gt;BOONE, IA</t>
  </si>
  <si>
    <t>BOONE, IA</t>
  </si>
  <si>
    <t>KELLOGG COMPANY  MLXP: JACKSON, TN---&gt;BROWNSTOWN, MI</t>
  </si>
  <si>
    <t>BROWNSTOWN, MI</t>
  </si>
  <si>
    <t>KELLOGG COMPANY  MLXP: JACKSON, TN---&gt;BYRON CENTER, MI</t>
  </si>
  <si>
    <t>BYRON CENTER, MI</t>
  </si>
  <si>
    <t>KELLOGG COMPANY  MLXP: JACKSON, TN---&gt;CAMBRIDGE CITY, IN</t>
  </si>
  <si>
    <t>CAMBRIDGE CITY, IN</t>
  </si>
  <si>
    <t>KELLOGG COMPANY  MLXP: JACKSON, TN---&gt;CAROL STREAM, IL</t>
  </si>
  <si>
    <t>KELLOGG COMPANY  MLXP: JACKSON, TN---&gt;CHARLOTTE, NC</t>
  </si>
  <si>
    <t>KELLOGG COMPANY  MLXP: JACKSON, TN---&gt;CLEBURNE, TX</t>
  </si>
  <si>
    <t>KELLOGG COMPANY  MLXP: JACKSON, TN---&gt;DACULA, GA</t>
  </si>
  <si>
    <t>KELLOGG COMPANY  MLXP: JACKSON, TN---&gt;DELAWARE, OH</t>
  </si>
  <si>
    <t>KELLOGG COMPANY  MLXP: JACKSON, TN---&gt;FOREST PARK, GA</t>
  </si>
  <si>
    <t>FOREST PARK, GA</t>
  </si>
  <si>
    <t>KELLOGG COMPANY  MLXP: JACKSON, TN---&gt;FORT WAYNE, IN</t>
  </si>
  <si>
    <t>KELLOGG COMPANY  MLXP: JACKSON, TN---&gt;FORT WORTH, TX</t>
  </si>
  <si>
    <t>KELLOGG COMPANY  MLXP: JACKSON, TN---&gt;FRONT ROYAL, VA</t>
  </si>
  <si>
    <t>KELLOGG COMPANY  MLXP: JACKSON, TN---&gt;GREENVILLE, SC</t>
  </si>
  <si>
    <t>KELLOGG COMPANY  MLXP: JACKSON, TN---&gt;GREENWOOD, IN</t>
  </si>
  <si>
    <t>GREENWOOD, IN</t>
  </si>
  <si>
    <t>KELLOGG COMPANY  MLXP: JACKSON, TN---&gt;HAZEL PARK, MI</t>
  </si>
  <si>
    <t>HAZEL PARK, MI</t>
  </si>
  <si>
    <t>KELLOGG COMPANY  MLXP: JACKSON, TN---&gt;HIGHLAND, IN</t>
  </si>
  <si>
    <t>HIGHLAND, IN</t>
  </si>
  <si>
    <t>KELLOGG COMPANY  MLXP: JACKSON, TN---&gt;HOUSTON, TX</t>
  </si>
  <si>
    <t>HOUSTON, TX</t>
  </si>
  <si>
    <t>KELLOGG COMPANY  MLXP: JACKSON, TN---&gt;INDIANAPOLIS, IN</t>
  </si>
  <si>
    <t>KELLOGG COMPANY  MLXP: JACKSON, TN---&gt;JACKSON, GA</t>
  </si>
  <si>
    <t>KELLOGG COMPANY  MLXP: JACKSON, TN---&gt;JANESVILLE, WI</t>
  </si>
  <si>
    <t>KELLOGG COMPANY  MLXP: JACKSON, TN---&gt;JOLIET, IL</t>
  </si>
  <si>
    <t>KELLOGG COMPANY  MLXP: JACKSON, TN---&gt;JONESVILLE, SC</t>
  </si>
  <si>
    <t>KELLOGG COMPANY  MLXP: JACKSON, TN---&gt;LANCASTER, PA</t>
  </si>
  <si>
    <t>KELLOGG COMPANY  MLXP: JACKSON, TN---&gt;LEWISVILLE, TX</t>
  </si>
  <si>
    <t>KELLOGG COMPANY  MLXP: JACKSON, TN---&gt;MAQUOKETA, IA</t>
  </si>
  <si>
    <t>MAQUOKETA, IA</t>
  </si>
  <si>
    <t>KELLOGG COMPANY  MLXP: JACKSON, TN---&gt;MARION, IN</t>
  </si>
  <si>
    <t>MARION, IN</t>
  </si>
  <si>
    <t>KELLOGG COMPANY  MLXP: JACKSON, TN---&gt;MATTHEWS, NC</t>
  </si>
  <si>
    <t>KELLOGG COMPANY  MLXP: JACKSON, TN---&gt;MINOOKA, IL</t>
  </si>
  <si>
    <t>KELLOGG COMPANY  MLXP: JACKSON, TN---&gt;MONROE TOWNSHIP, NJ</t>
  </si>
  <si>
    <t>MONROE TOWNSHIP, NJ</t>
  </si>
  <si>
    <t>KELLOGG COMPANY  MLXP: JACKSON, TN---&gt;MORRIS, IL</t>
  </si>
  <si>
    <t>MORRIS, IL</t>
  </si>
  <si>
    <t>KELLOGG COMPANY  MLXP: JACKSON, TN---&gt;NEWPORT NEWS, VA</t>
  </si>
  <si>
    <t>NEWPORT NEWS, VA</t>
  </si>
  <si>
    <t>KELLOGG COMPANY  MLXP: JACKSON, TN---&gt;NORTH CANTON, OH</t>
  </si>
  <si>
    <t>NORTH CANTON, OH</t>
  </si>
  <si>
    <t>KELLOGG COMPANY  MLXP: JACKSON, TN---&gt;ROANOKE, TX</t>
  </si>
  <si>
    <t>KELLOGG COMPANY  MLXP: JACKSON, TN---&gt;TYLER, TX</t>
  </si>
  <si>
    <t>TYLER, TX</t>
  </si>
  <si>
    <t>KELLOGG COMPANY  MLXP: JACKSON, TN---&gt;VIDALIA, GA</t>
  </si>
  <si>
    <t>VIDALIA, GA</t>
  </si>
  <si>
    <t>KELLOGG COMPANY  MLXP: JACKSON, TN---&gt;WASHINGTON COURT HOUSE, OH</t>
  </si>
  <si>
    <t>WASHINGTON COURT HOUSE, OH</t>
  </si>
  <si>
    <t>KELLOGG COMPANY  MLXP: JACKSON, TN---&gt;WEST JEFFERSON, OH</t>
  </si>
  <si>
    <t>KELLOGG COMPANY  MLXP: JACKSON, TN---&gt;WILLIAMSTON, SC</t>
  </si>
  <si>
    <t>WILLIAMSTON, SC</t>
  </si>
  <si>
    <t>KELLOGG COMPANY  MLXP: JACKSON, TN---&gt;WINDSOR, WI</t>
  </si>
  <si>
    <t>WINDSOR, WI</t>
  </si>
  <si>
    <t>KELLOGG COMPANY  MLXP: JACKSON, TN---&gt;WINTERSVILLE, OH</t>
  </si>
  <si>
    <t>WINTERSVILLE, OH</t>
  </si>
  <si>
    <t>KELLOGG COMPANY  MLXP: JACKSON, TN---&gt;WYOMING, MI</t>
  </si>
  <si>
    <t>WYOMING, MI</t>
  </si>
  <si>
    <t>KELLOGG COMPANY  MLXP: KANSAS CITY, KS---&gt;ALSIP, IL</t>
  </si>
  <si>
    <t>KANSAS CITY, KS</t>
  </si>
  <si>
    <t>KELLOGG COMPANY  MLXP: LEWISVILLE, TX---&gt;MINOOKA, IL</t>
  </si>
  <si>
    <t>KELLOGG COMPANY  MLXP: MEMPHIS, TN---&gt;ADDISON, IL</t>
  </si>
  <si>
    <t>KELLOGG COMPANY  MLXP: MEMPHIS, TN---&gt;ALSIP, IL</t>
  </si>
  <si>
    <t>KELLOGG COMPANY  MLXP: MEMPHIS, TN---&gt;BOLINGBROOK, IL</t>
  </si>
  <si>
    <t>KELLOGG COMPANY  MLXP: MEMPHIS, TN---&gt;BREINIGSVILLE, PA</t>
  </si>
  <si>
    <t>KELLOGG COMPANY  MLXP: MEMPHIS, TN---&gt;LANCASTER, PA</t>
  </si>
  <si>
    <t>KELLOGG COMPANY  MLXP: MEMPHIS, TN---&gt;MINOOKA, IL</t>
  </si>
  <si>
    <t>KELLOGG COMPANY  MLXP: MINOOKA, IL---&gt;ATLANTA, GA</t>
  </si>
  <si>
    <t>KELLOGG COMPANY  MLXP: SAUK VILLAGE, IL---&gt;JACKSON, TN</t>
  </si>
  <si>
    <t>SAUK VILLAGE, IL</t>
  </si>
  <si>
    <t>KELLOGG COMPANY  MLXP: WEST JEFFERSON, OH---&gt;HUMBOLDT, TN</t>
  </si>
  <si>
    <t>KELLOGG COMPANY  MLXP: WEST JEFFERSON, OH---&gt;MOUNT JULIET, TN</t>
  </si>
  <si>
    <t>KELLOGG COMPANY MLXE: MEMPHIS, TN---&gt;BOLINGBROOK, IL</t>
  </si>
  <si>
    <t>KELLOGG COMPANY MLXE</t>
  </si>
  <si>
    <t>KELLOGG ROUND TRIP EMPTY MOVES: JACKSON, TN---&gt;SAUK VILLAGE, IL</t>
  </si>
  <si>
    <t>KELLOGG ROUND TRIP EMPTY MOVES</t>
  </si>
  <si>
    <t>KELLOGG: JACKSON, TN---&gt;BATTLE CREEK, MI</t>
  </si>
  <si>
    <t>KELLOGG</t>
  </si>
  <si>
    <t>BATTLE CREEK, MI</t>
  </si>
  <si>
    <t>KIRKLANDS TL ONLY: DAVIE, FL---&gt;JACKSON, TN</t>
  </si>
  <si>
    <t>KIRKLANDS</t>
  </si>
  <si>
    <t>DAVIE, FL</t>
  </si>
  <si>
    <t>KIRKLANDS TL ONLY: HIALEAH, FL---&gt;JACKSON, TN</t>
  </si>
  <si>
    <t>HIALEAH, FL</t>
  </si>
  <si>
    <t>KIRKLANDS TL ONLY: HOUSTON, TX---&gt;JACKSON, TN</t>
  </si>
  <si>
    <t>KIRKLANDS TL ONLY: JACKSON, TN---&gt;ASHEVILLE, NC</t>
  </si>
  <si>
    <t>ASHEVILLE, NC</t>
  </si>
  <si>
    <t>KIRKLANDS TL ONLY: JACKSON, TN---&gt;AUGUSTA, GA</t>
  </si>
  <si>
    <t>KIRKLANDS TL ONLY: JACKSON, TN---&gt;BOYNTON BEACH, FL</t>
  </si>
  <si>
    <t>BOYNTON BEACH, FL</t>
  </si>
  <si>
    <t>KIRKLANDS TL ONLY: JACKSON, TN---&gt;BRADENTON, FL</t>
  </si>
  <si>
    <t>BRADENTON, FL</t>
  </si>
  <si>
    <t>KIRKLANDS TL ONLY: JACKSON, TN---&gt;BRICK, NJ</t>
  </si>
  <si>
    <t>BRICK, NJ</t>
  </si>
  <si>
    <t>KIRKLANDS TL ONLY: JACKSON, TN---&gt;BROOKSVILLE, FL</t>
  </si>
  <si>
    <t>KIRKLANDS TL ONLY: JACKSON, TN---&gt;DEERFIELD BEACH, FL</t>
  </si>
  <si>
    <t>DEERFIELD BEACH, FL</t>
  </si>
  <si>
    <t>KIRKLANDS TL ONLY: JACKSON, TN---&gt;DIBERVILLE, MS</t>
  </si>
  <si>
    <t>DIBERVILLE, MS</t>
  </si>
  <si>
    <t>KIRKLANDS TL ONLY: JACKSON, TN---&gt;FAIRFAX, VA</t>
  </si>
  <si>
    <t>FAIRFAX, VA</t>
  </si>
  <si>
    <t>KIRKLANDS TL ONLY: JACKSON, TN---&gt;FAYETTEVILLE, NC</t>
  </si>
  <si>
    <t>FAYETTEVILLE, NC</t>
  </si>
  <si>
    <t>KIRKLANDS TL ONLY: JACKSON, TN---&gt;FORT MYERS, FL</t>
  </si>
  <si>
    <t>FORT MYERS, FL</t>
  </si>
  <si>
    <t>KIRKLANDS TL ONLY: JACKSON, TN---&gt;GAINESVILLE, FL</t>
  </si>
  <si>
    <t>GAINESVILLE, FL</t>
  </si>
  <si>
    <t>KIRKLANDS TL ONLY: JACKSON, TN---&gt;GASTONIA, NC</t>
  </si>
  <si>
    <t>GASTONIA, NC</t>
  </si>
  <si>
    <t>KIRKLANDS TL ONLY: JACKSON, TN---&gt;GOODYEAR, AZ</t>
  </si>
  <si>
    <t>GOODYEAR, AZ</t>
  </si>
  <si>
    <t>KIRKLANDS TL ONLY: JACKSON, TN---&gt;GREENSBORO, NC</t>
  </si>
  <si>
    <t>KIRKLANDS TL ONLY: JACKSON, TN---&gt;GREENVILLE, NC</t>
  </si>
  <si>
    <t>GREENVILLE, NC</t>
  </si>
  <si>
    <t>KIRKLANDS TL ONLY: JACKSON, TN---&gt;GREENVILLE, SC</t>
  </si>
  <si>
    <t>KIRKLANDS TL ONLY: JACKSON, TN---&gt;HICKORY, NC</t>
  </si>
  <si>
    <t>KIRKLANDS TL ONLY: JACKSON, TN---&gt;HOLLY SPRINGS, NC</t>
  </si>
  <si>
    <t>HOLLY SPRINGS, NC</t>
  </si>
  <si>
    <t>KIRKLANDS TL ONLY: JACKSON, TN---&gt;JACKSONVILLE, FL</t>
  </si>
  <si>
    <t>JACKSONVILLE, FL</t>
  </si>
  <si>
    <t>KIRKLANDS TL ONLY: JACKSON, TN---&gt;JACKSONVILLE, NC</t>
  </si>
  <si>
    <t>JACKSONVILLE, NC</t>
  </si>
  <si>
    <t>KIRKLANDS TL ONLY: JACKSON, TN---&gt;KATY, TX</t>
  </si>
  <si>
    <t>KATY, TX</t>
  </si>
  <si>
    <t>KIRKLANDS TL ONLY: JACKSON, TN---&gt;KNIGHTDALE, NC</t>
  </si>
  <si>
    <t>KNIGHTDALE, NC</t>
  </si>
  <si>
    <t>KIRKLANDS TL ONLY: JACKSON, TN---&gt;Lake Worth, TX</t>
  </si>
  <si>
    <t>Lake Worth, TX</t>
  </si>
  <si>
    <t>KIRKLANDS TL ONLY: JACKSON, TN---&gt;LAS VEGAS, NV</t>
  </si>
  <si>
    <t>LAS VEGAS, NV</t>
  </si>
  <si>
    <t>KIRKLANDS TL ONLY: JACKSON, TN---&gt;MACON, GA</t>
  </si>
  <si>
    <t>KIRKLANDS TL ONLY: JACKSON, TN---&gt;MATTHEWS, NC</t>
  </si>
  <si>
    <t>KIRKLANDS TL ONLY: JACKSON, TN---&gt;MCALLEN, TX</t>
  </si>
  <si>
    <t>MCALLEN, TX</t>
  </si>
  <si>
    <t>KIRKLANDS TL ONLY: JACKSON, TN---&gt;MELBOURNE, FL</t>
  </si>
  <si>
    <t>MELBOURNE, FL</t>
  </si>
  <si>
    <t>KIRKLANDS TL ONLY: JACKSON, TN---&gt;MIAMI, FL</t>
  </si>
  <si>
    <t>MIAMI, FL</t>
  </si>
  <si>
    <t>KIRKLANDS TL ONLY: JACKSON, TN---&gt;NANUET, NY</t>
  </si>
  <si>
    <t>NANUET, NY</t>
  </si>
  <si>
    <t>KIRKLANDS TL ONLY: JACKSON, TN---&gt;NAPLES, FL</t>
  </si>
  <si>
    <t>NAPLES, FL</t>
  </si>
  <si>
    <t>KIRKLANDS TL ONLY: JACKSON, TN---&gt;NEW ORLEANS, LA</t>
  </si>
  <si>
    <t>NEW ORLEANS, LA</t>
  </si>
  <si>
    <t>KIRKLANDS TL ONLY: JACKSON, TN---&gt;NORTH PORT, FL</t>
  </si>
  <si>
    <t>NORTH PORT, FL</t>
  </si>
  <si>
    <t>KIRKLANDS TL ONLY: JACKSON, TN---&gt;Orange Park, FL</t>
  </si>
  <si>
    <t>Orange Park, FL</t>
  </si>
  <si>
    <t>KIRKLANDS TL ONLY: JACKSON, TN---&gt;ORION, MI</t>
  </si>
  <si>
    <t>ORION, MI</t>
  </si>
  <si>
    <t>KIRKLANDS TL ONLY: JACKSON, TN---&gt;ORLANDO, FL</t>
  </si>
  <si>
    <t>KIRKLANDS TL ONLY: JACKSON, TN---&gt;PANAMA CITY BEACH, FL</t>
  </si>
  <si>
    <t>PANAMA CITY BEACH, FL</t>
  </si>
  <si>
    <t>KIRKLANDS TL ONLY: JACKSON, TN---&gt;PEACHTREE CITY, GA</t>
  </si>
  <si>
    <t>PEACHTREE CITY, GA</t>
  </si>
  <si>
    <t>KIRKLANDS TL ONLY: JACKSON, TN---&gt;REHOBOTH BEACH, DE</t>
  </si>
  <si>
    <t>REHOBOTH BEACH, DE</t>
  </si>
  <si>
    <t>KIRKLANDS TL ONLY: JACKSON, TN---&gt;ROANOKE, VA</t>
  </si>
  <si>
    <t>ROANOKE, VA</t>
  </si>
  <si>
    <t>KIRKLANDS TL ONLY: JACKSON, TN---&gt;SALISBURY, NC</t>
  </si>
  <si>
    <t>SALISBURY, NC</t>
  </si>
  <si>
    <t>KIRKLANDS TL ONLY: JACKSON, TN---&gt;SAN ANGELO, TX</t>
  </si>
  <si>
    <t>SAN ANGELO, TX</t>
  </si>
  <si>
    <t>KIRKLANDS TL ONLY: JACKSON, TN---&gt;SANFORD, FL</t>
  </si>
  <si>
    <t>SANFORD, FL</t>
  </si>
  <si>
    <t>KIRKLANDS TL ONLY: JACKSON, TN---&gt;SEMINOLE, FL</t>
  </si>
  <si>
    <t>SEMINOLE, FL</t>
  </si>
  <si>
    <t>KIRKLANDS TL ONLY: JACKSON, TN---&gt;SIOUX FALLS, SD</t>
  </si>
  <si>
    <t>SIOUX FALLS, SD</t>
  </si>
  <si>
    <t>KIRKLANDS TL ONLY: JACKSON, TN---&gt;SLIDELL, LA</t>
  </si>
  <si>
    <t>SLIDELL, LA</t>
  </si>
  <si>
    <t>KIRKLANDS TL ONLY: JACKSON, TN---&gt;SPANISH FORT, AL</t>
  </si>
  <si>
    <t>SPANISH FORT, AL</t>
  </si>
  <si>
    <t>KIRKLANDS TL ONLY: JACKSON, TN---&gt;ST AUGUSTINE, FL</t>
  </si>
  <si>
    <t>ST AUGUSTINE, FL</t>
  </si>
  <si>
    <t>KIRKLANDS TL ONLY: JACKSON, TN---&gt;STERLING, VA</t>
  </si>
  <si>
    <t>STERLING, VA</t>
  </si>
  <si>
    <t>KIRKLANDS TL ONLY: JACKSON, TN---&gt;TOPEKA, KS</t>
  </si>
  <si>
    <t>TOPEKA, KS</t>
  </si>
  <si>
    <t>KIRKLANDS TL ONLY: JACKSON, TN---&gt;TULSA, OK</t>
  </si>
  <si>
    <t>TULSA, OK</t>
  </si>
  <si>
    <t>KIRKLANDS TL ONLY: JACKSON, TN---&gt;VALLEY STREAM, NY</t>
  </si>
  <si>
    <t>VALLEY STREAM, NY</t>
  </si>
  <si>
    <t>KIRKLANDS TL ONLY: JACKSON, TN---&gt;WAKE FOREST, NC</t>
  </si>
  <si>
    <t>WAKE FOREST, NC</t>
  </si>
  <si>
    <t>KIRKLANDS TL ONLY: JACKSON, TN---&gt;WESLEY CHAPEL, FL</t>
  </si>
  <si>
    <t>WESLEY CHAPEL, FL</t>
  </si>
  <si>
    <t>KIRKLANDS TL ONLY: JACKSON, TN---&gt;WHITESTOWN, IN</t>
  </si>
  <si>
    <t>WHITESTOWN, IN</t>
  </si>
  <si>
    <t>KIRKLANDS TL ONLY: LAREDO, TX---&gt;JACKSON, TN</t>
  </si>
  <si>
    <t>LAREDO, TX</t>
  </si>
  <si>
    <t>KIRKLANDS TL ONLY: MESQUITE, TX---&gt;JACKSON, TN</t>
  </si>
  <si>
    <t>MESQUITE, TX</t>
  </si>
  <si>
    <t>KIRKLANDS TL ONLY: STERLING, VA---&gt;JACKSON, TN</t>
  </si>
  <si>
    <t>LOWES MLXP VAN ONE WAY: ADAIRSVILLE, GA---&gt;BRILLION, WI</t>
  </si>
  <si>
    <t>LOWES</t>
  </si>
  <si>
    <t>BRILLION, WI</t>
  </si>
  <si>
    <t>LOWES MLXP VAN ONE WAY: AKRON, OH---&gt;GARYSBURG, NC</t>
  </si>
  <si>
    <t>GARYSBURG, NC</t>
  </si>
  <si>
    <t>LOWES MLXP VAN ONE WAY: ANDERSON, IN---&gt;NORTH WILKESBORO, NC</t>
  </si>
  <si>
    <t>ANDERSON, IN</t>
  </si>
  <si>
    <t>NORTH WILKESBORO, NC</t>
  </si>
  <si>
    <t>LOWES MLXP VAN ONE WAY: ATHENS, GA---&gt;NORTH VERNON, IN</t>
  </si>
  <si>
    <t>ATHENS, GA</t>
  </si>
  <si>
    <t>NORTH VERNON, IN</t>
  </si>
  <si>
    <t>LOWES MLXP VAN ONE WAY: AURORA, IL---&gt;ADAIRSVILLE, GA</t>
  </si>
  <si>
    <t>AURORA, IL</t>
  </si>
  <si>
    <t>LOWES MLXP VAN ONE WAY: BARNWELL, SC---&gt;NORTH VERNON, IN</t>
  </si>
  <si>
    <t>LOWES MLXP VAN ONE WAY: BARTLETT, IL---&gt;ADAIRSVILLE, GA</t>
  </si>
  <si>
    <t>BARTLETT, IL</t>
  </si>
  <si>
    <t>LOWES MLXP VAN ONE WAY: BRASELTON, GA---&gt;NORTH VERNON, IN</t>
  </si>
  <si>
    <t>LOWES MLXP VAN ONE WAY: BROOK PARK, OH---&gt;ADAIRSVILLE, GA</t>
  </si>
  <si>
    <t>BROOK PARK, OH</t>
  </si>
  <si>
    <t>LOWES MLXP VAN ONE WAY: BROOK PARK, OH---&gt;STATESVILLE, NC</t>
  </si>
  <si>
    <t>LOWES MLXP VAN ONE WAY: BROWNS SUMMIT, NC---&gt;FINDLAY, OH</t>
  </si>
  <si>
    <t>LOWES MLXP VAN ONE WAY: BROWNS SUMMIT, NC---&gt;NORTH VERNON, IN</t>
  </si>
  <si>
    <t>LOWES MLXP VAN ONE WAY: BROWNSVILLE, TN---&gt;NORTH VERNON, IN</t>
  </si>
  <si>
    <t>BROWNSVILLE, TN</t>
  </si>
  <si>
    <t>LOWES MLXP VAN ONE WAY: BROWNSVILLE, TN---&gt;ROCKFORD, IL</t>
  </si>
  <si>
    <t>LOWES MLXP VAN ONE WAY: BROWNSVILLE, TN---&gt;STATESVILLE, NC</t>
  </si>
  <si>
    <t>LOWES MLXP VAN ONE WAY: BYHALIA, MS---&gt;ADAIRSVILLE, GA</t>
  </si>
  <si>
    <t>LOWES MLXP VAN ONE WAY: BYHALIA, MS---&gt;FINDLAY, OH</t>
  </si>
  <si>
    <t>LOWES MLXP VAN ONE WAY: BYHALIA, MS---&gt;GARYSBURG, NC</t>
  </si>
  <si>
    <t>LOWES MLXP VAN ONE WAY: BYHALIA, MS---&gt;ROCKFORD, IL</t>
  </si>
  <si>
    <t>LOWES MLXP VAN ONE WAY: BYHALIA, MS---&gt;STATESVILLE, NC</t>
  </si>
  <si>
    <t>LOWES MLXP VAN ONE WAY: CALHOUN, GA---&gt;FINDLAY, OH</t>
  </si>
  <si>
    <t>CALHOUN, GA</t>
  </si>
  <si>
    <t>LOWES MLXP VAN ONE WAY: CALHOUN, GA---&gt;NORTH VERNON, IN</t>
  </si>
  <si>
    <t>LOWES MLXP VAN ONE WAY: CAMBRIDGE, OH---&gt;GARYSBURG, NC</t>
  </si>
  <si>
    <t>CAMBRIDGE, OH</t>
  </si>
  <si>
    <t>LOWES MLXP VAN ONE WAY: CAMBRIDGE, OH---&gt;PLEASANT VIEW, TN</t>
  </si>
  <si>
    <t>PLEASANT VIEW, TN</t>
  </si>
  <si>
    <t>LOWES MLXP VAN ONE WAY: CHARLESTON, TN---&gt;FINDLAY, OH</t>
  </si>
  <si>
    <t>CHARLESTON, TN</t>
  </si>
  <si>
    <t>LOWES MLXP VAN ONE WAY: CHARLOTTE, NC---&gt;NORTH VERNON, IN</t>
  </si>
  <si>
    <t>LOWES MLXP VAN ONE WAY: CLEVELAND, OH---&gt;ADAIRSVILLE, GA</t>
  </si>
  <si>
    <t>CLEVELAND, OH</t>
  </si>
  <si>
    <t>LOWES MLXP VAN ONE WAY: COLUMBUS, GA---&gt;GROVEPORT, OH</t>
  </si>
  <si>
    <t>COLUMBUS, GA</t>
  </si>
  <si>
    <t>LOWES MLXP VAN ONE WAY: COLUMBUS, OH---&gt;ADAIRSVILLE, GA</t>
  </si>
  <si>
    <t>LOWES MLXP VAN ONE WAY: COLUMBUS, OH---&gt;GARYSBURG, NC</t>
  </si>
  <si>
    <t>LOWES MLXP VAN ONE WAY: CROSSVILLE, TN---&gt;FINDLAY, OH</t>
  </si>
  <si>
    <t>CROSSVILLE, TN</t>
  </si>
  <si>
    <t>LOWES MLXP VAN ONE WAY: CULLMAN, AL---&gt;GARYSBURG, NC</t>
  </si>
  <si>
    <t>LOWES MLXP VAN ONE WAY: CULLMAN, AL---&gt;STATESVILLE, NC</t>
  </si>
  <si>
    <t>LOWES MLXP VAN ONE WAY: DACULA, GA---&gt;FINDLAY, OH</t>
  </si>
  <si>
    <t>LOWES MLXP VAN ONE WAY: DALTON, GA---&gt;NORTH VERNON, IN</t>
  </si>
  <si>
    <t>DALTON, GA</t>
  </si>
  <si>
    <t>LOWES MLXP VAN ONE WAY: DICKSON, TN---&gt;STATESVILLE, NC</t>
  </si>
  <si>
    <t>LOWES MLXP VAN ONE WAY: ELLENWOOD, GA---&gt;FINDLAY, OH</t>
  </si>
  <si>
    <t>ELLENWOOD, GA</t>
  </si>
  <si>
    <t>LOWES MLXP VAN ONE WAY: EVANSVILLE, IN---&gt;NEWNAN, GA</t>
  </si>
  <si>
    <t>EVANSVILLE, IN</t>
  </si>
  <si>
    <t>NEWNAN, GA</t>
  </si>
  <si>
    <t>LOWES MLXP VAN ONE WAY: FAIRBORN, OH---&gt;STATESVILLE, NC</t>
  </si>
  <si>
    <t>FAIRBORN, OH</t>
  </si>
  <si>
    <t>LOWES MLXP VAN ONE WAY: FORT MILL, SC---&gt;PLEASANT VIEW, TN</t>
  </si>
  <si>
    <t>LOWES MLXP VAN ONE WAY: FOUNTAIN INN, SC---&gt;FINDLAY, OH</t>
  </si>
  <si>
    <t>LOWES MLXP VAN ONE WAY: GALLATIN, TN---&gt;ROCKFORD, IL</t>
  </si>
  <si>
    <t>GALLATIN, TN</t>
  </si>
  <si>
    <t>LOWES MLXP VAN ONE WAY: GARNER, NC---&gt;FINDLAY, OH</t>
  </si>
  <si>
    <t>GARNER, NC</t>
  </si>
  <si>
    <t>LOWES MLXP VAN ONE WAY: GRAND PRAIRIE, TX---&gt;PLEASANT VIEW, TN</t>
  </si>
  <si>
    <t>LOWES MLXP VAN ONE WAY: GREENSBURG, IN---&gt;GREENSBORO, NC</t>
  </si>
  <si>
    <t>LOWES MLXP VAN ONE WAY: HARTFORD, WI---&gt;GREENSBORO, NC</t>
  </si>
  <si>
    <t>LOWES MLXP VAN ONE WAY: HUNTSVILLE, AL---&gt;GROVEPORT, OH</t>
  </si>
  <si>
    <t>LOWES MLXP VAN ONE WAY: JACKSON, TN---&gt;GARYSBURG, NC</t>
  </si>
  <si>
    <t>LOWES MLXP VAN ONE WAY: KANKAKEE, IL---&gt;GARYSBURG, NC</t>
  </si>
  <si>
    <t>KANKAKEE, IL</t>
  </si>
  <si>
    <t>LOWES MLXP VAN ONE WAY: KENOSHA, WI---&gt;ADAIRSVILLE, GA</t>
  </si>
  <si>
    <t>KENOSHA, WI</t>
  </si>
  <si>
    <t>LOWES MLXP VAN ONE WAY: LAKE BLUFF, IL---&gt;ADAIRSVILLE, GA</t>
  </si>
  <si>
    <t>LAKE BLUFF, IL</t>
  </si>
  <si>
    <t>LOWES MLXP VAN ONE WAY: LOCKBOURNE, OH---&gt;GARYSBURG, NC</t>
  </si>
  <si>
    <t>LOCKBOURNE, OH</t>
  </si>
  <si>
    <t>LOWES MLXP VAN ONE WAY: LOCKBOURNE, OH---&gt;STATESVILLE, NC</t>
  </si>
  <si>
    <t>LOWES MLXP VAN ONE WAY: MACON, GA---&gt;FINDLAY, OH</t>
  </si>
  <si>
    <t>LOWES MLXP VAN ONE WAY: MACON, GA---&gt;NORTH VERNON, IN</t>
  </si>
  <si>
    <t>LOWES MLXP VAN ONE WAY: MANSFIELD, OH---&gt;ADAIRSVILLE, GA</t>
  </si>
  <si>
    <t>MANSFIELD, OH</t>
  </si>
  <si>
    <t>LOWES MLXP VAN ONE WAY: MANSFIELD, OH---&gt;NEWNAN, GA</t>
  </si>
  <si>
    <t>LOWES MLXP VAN ONE WAY: MANSFIELD, OH---&gt;STATESVILLE, NC</t>
  </si>
  <si>
    <t>LOWES MLXP VAN ONE WAY: MARTIN, TN---&gt;GREENSBORO, NC</t>
  </si>
  <si>
    <t>MARTIN, TN</t>
  </si>
  <si>
    <t>LOWES MLXP VAN ONE WAY: MARTIN, TN---&gt;GROVEPORT, OH</t>
  </si>
  <si>
    <t>LOWES MLXP VAN ONE WAY: MARYSVILLE, OH---&gt;STATESVILLE, NC</t>
  </si>
  <si>
    <t>LOWES MLXP VAN ONE WAY: MEMPHIS, TN---&gt;NORTH VERNON, IN</t>
  </si>
  <si>
    <t>LOWES MLXP VAN ONE WAY: MEMPHIS, TN---&gt;ROCKFORD, IL</t>
  </si>
  <si>
    <t>LOWES MLXP VAN ONE WAY: MEMPHIS, TN---&gt;STATESVILLE, NC</t>
  </si>
  <si>
    <t>LOWES MLXP VAN ONE WAY: MONROE, NC---&gt;NORTH VERNON, IN</t>
  </si>
  <si>
    <t>MONROE, NC</t>
  </si>
  <si>
    <t>LOWES MLXP VAN ONE WAY: MONROE, NC---&gt;ROCKFORD, IL</t>
  </si>
  <si>
    <t>LOWES MLXP VAN ONE WAY: NAPERVILLE, IL---&gt;ADAIRSVILLE, GA</t>
  </si>
  <si>
    <t>NAPERVILLE, IL</t>
  </si>
  <si>
    <t>LOWES MLXP VAN ONE WAY: ORRVILLE, OH---&gt;GARYSBURG, NC</t>
  </si>
  <si>
    <t>ORRVILLE, OH</t>
  </si>
  <si>
    <t>LOWES MLXP VAN ONE WAY: PEEBLES, OH---&gt;ADAIRSVILLE, GA</t>
  </si>
  <si>
    <t>PEEBLES, OH</t>
  </si>
  <si>
    <t>LOWES MLXP VAN ONE WAY: PLAINFIELD, IN---&gt;ADAIRSVILLE, GA</t>
  </si>
  <si>
    <t>PLAINFIELD, IN</t>
  </si>
  <si>
    <t>LOWES MLXP VAN ONE WAY: SALEM, OH---&gt;GREENSBORO, NC</t>
  </si>
  <si>
    <t>SALEM, OH</t>
  </si>
  <si>
    <t>LOWES MLXP VAN ONE WAY: SARDIS, MS---&gt;NORTH VERNON, IN</t>
  </si>
  <si>
    <t>SARDIS, MS</t>
  </si>
  <si>
    <t>LOWES MLXP VAN ONE WAY: SHELBY, OH---&gt;STATESVILLE, NC</t>
  </si>
  <si>
    <t>LOWES MLXP VAN ONE WAY: SOUTH BEND, IN---&gt;ADAIRSVILLE, GA</t>
  </si>
  <si>
    <t>SOUTH BEND, IN</t>
  </si>
  <si>
    <t>LOWES MLXP VAN ONE WAY: SOUTHAVEN, MS---&gt;FINDLAY, OH</t>
  </si>
  <si>
    <t>LOWES MLXP VAN ONE WAY: SOUTHAVEN, MS---&gt;GARYSBURG, NC</t>
  </si>
  <si>
    <t>LOWES MLXP VAN ONE WAY: SOUTHAVEN, MS---&gt;ROCKFORD, IL</t>
  </si>
  <si>
    <t>LOWES MLXP VAN ONE WAY: SOUTHAVEN, MS---&gt;STATESVILLE, NC</t>
  </si>
  <si>
    <t>LOWES MLXP VAN ONE WAY: TULLAHOMA, TN---&gt;FINDLAY, OH</t>
  </si>
  <si>
    <t>TULLAHOMA, TN</t>
  </si>
  <si>
    <t>LOWES MLXP VAN ONE WAY: TUPELO, MS---&gt;STATESVILLE, NC</t>
  </si>
  <si>
    <t>LOWES MLXP VAN ONE WAY: UNION CITY, TN---&gt;ROCKFORD, IL</t>
  </si>
  <si>
    <t>UNION CITY, TN</t>
  </si>
  <si>
    <t>LOWES MLXP VAN ONE WAY: UNION CITY, TN---&gt;STATESVILLE, NC</t>
  </si>
  <si>
    <t>LOWES MLXP VAN ONE WAY: VERONA, MS---&gt;ADAIRSVILLE, GA</t>
  </si>
  <si>
    <t>VERONA, MS</t>
  </si>
  <si>
    <t>LOWES MLXP VAN ONE WAY: VERONA, MS---&gt;FINDLAY, OH</t>
  </si>
  <si>
    <t>LOWES MLXP VAN ONE WAY: VERONA, MS---&gt;NORTH VERNON, IN</t>
  </si>
  <si>
    <t>LOWES MLXP VAN ONE WAY: VERONA, MS---&gt;STATESVILLE, NC</t>
  </si>
  <si>
    <t>LOWES MLXP VAN ONE WAY: VILLA RICA, GA---&gt;FINDLAY, OH</t>
  </si>
  <si>
    <t>LOWES MLXP VAN ONE WAY: WEST MEMPHIS, AR---&gt;FINDLAY, OH</t>
  </si>
  <si>
    <t>LOWES MLXP VAN ONE WAY: WEST MEMPHIS, AR---&gt;GARYSBURG, NC</t>
  </si>
  <si>
    <t>LOWES MLXP VAN ONE WAY: WEST MEMPHIS, AR---&gt;STATESVILLE, NC</t>
  </si>
  <si>
    <t>LOWES MLXP VAN ONE WAY: WHITE HOUSE, TN---&gt;JANESVILLE, WI</t>
  </si>
  <si>
    <t>WHITE HOUSE, TN</t>
  </si>
  <si>
    <t>LOWES MLXP VAN ONE WAY: WHITEWATER, WI---&gt;ADAIRSVILLE, GA</t>
  </si>
  <si>
    <t>WHITEWATER, WI</t>
  </si>
  <si>
    <t>LOWES MLXP VAN ONE WAY: WHITSETT, NC---&gt;FINDLAY, OH</t>
  </si>
  <si>
    <t>WHITSETT, NC</t>
  </si>
  <si>
    <t>LOWES MLXP VAN ONE WAY: WHITSETT, NC---&gt;ROCKFORD, IL</t>
  </si>
  <si>
    <t>LOWES MLXP VAN ONE WAY: WILLARD, OH---&gt;GREENSBORO, NC</t>
  </si>
  <si>
    <t>WILLARD, OH</t>
  </si>
  <si>
    <t>LOWES MLXP VAN ONE WAY: WINSTON SALEM, NC---&gt;FINDLAY, OH</t>
  </si>
  <si>
    <t>MORGAN FOODS: JEFFERSONVILLE, IN---&gt;FOREST PARK, GA</t>
  </si>
  <si>
    <t>MORGAN FOODS: JEFFERSONVILLE, IN---&gt;KELLER, TX</t>
  </si>
  <si>
    <t>KELLER, TX</t>
  </si>
  <si>
    <t>MORGAN FOODS: JEFFERSONVILLE, IN---&gt;MEMPHIS, TN</t>
  </si>
  <si>
    <t>MORGAN FOODS: JEFFERSONVILLE, IN---&gt;SALISBURY, NC</t>
  </si>
  <si>
    <t>MORGAN FOODS: JEFFERSONVILLE, IN---&gt;SAN ANTONIO, TX</t>
  </si>
  <si>
    <t>SAN ANTONIO, TX</t>
  </si>
  <si>
    <t>MTD PRODUCTS INC: AUBURN, AL---&gt;MARTIN, TN</t>
  </si>
  <si>
    <t>MTD</t>
  </si>
  <si>
    <t>MTD PRODUCTS INC: AURORA, IL---&gt;MARTIN, TN</t>
  </si>
  <si>
    <t>MTD PRODUCTS INC: AURORA, IL---&gt;VERONA, MS</t>
  </si>
  <si>
    <t>MTD PRODUCTS INC: GLENNVILLE, GA---&gt;SHELBY, OH</t>
  </si>
  <si>
    <t>GLENNVILLE, GA</t>
  </si>
  <si>
    <t>MTD PRODUCTS INC: INDIANAPOLIS, IN---&gt;VERONA, MS</t>
  </si>
  <si>
    <t>MTD PRODUCTS INC: JACKSON, WI---&gt;VERONA, MS</t>
  </si>
  <si>
    <t>JACKSON, WI</t>
  </si>
  <si>
    <t>MTD PRODUCTS INC: LAVONIA, GA---&gt;MARTIN, TN</t>
  </si>
  <si>
    <t>LAVONIA, GA</t>
  </si>
  <si>
    <t>MTD PRODUCTS INC: LE ROY, NY---&gt;MARTIN, TN</t>
  </si>
  <si>
    <t>LE ROY, NY</t>
  </si>
  <si>
    <t>MTD PRODUCTS INC: MARTIN, TN---&gt;LOCKBOURNE, OH</t>
  </si>
  <si>
    <t>MTD PRODUCTS INC: MATTOON, IL---&gt;MARTIN, TN</t>
  </si>
  <si>
    <t>MATTOON, IL</t>
  </si>
  <si>
    <t>MTD PRODUCTS INC: MCDONOUGH, GA---&gt;MARTIN, TN</t>
  </si>
  <si>
    <t>MTD PRODUCTS INC: REDGRANITE, WI---&gt;MARTIN, TN</t>
  </si>
  <si>
    <t>REDGRANITE, WI</t>
  </si>
  <si>
    <t>MTD PRODUCTS INC: REEDSBURG, WI---&gt;MARTIN, TN</t>
  </si>
  <si>
    <t>REEDSBURG, WI</t>
  </si>
  <si>
    <t>MTD PRODUCTS INC: SAINT LOUIS, MO---&gt;WILLARD, OH</t>
  </si>
  <si>
    <t>SAINT LOUIS, MO</t>
  </si>
  <si>
    <t>MTD PRODUCTS INC: SAUKVILLE, WI---&gt;MARTIN, TN</t>
  </si>
  <si>
    <t>SAUKVILLE, WI</t>
  </si>
  <si>
    <t>MTD PRODUCTS INC: SPRING HILL, KS---&gt;MARTIN, TN</t>
  </si>
  <si>
    <t>SPRING HILL, KS</t>
  </si>
  <si>
    <t>MTD PRODUCTS INC: STATESBORO, GA---&gt;WILLARD, OH</t>
  </si>
  <si>
    <t>MTD PRODUCTS INC: STURGEON BAY, WI---&gt;VERONA, MS</t>
  </si>
  <si>
    <t>STURGEON BAY, WI</t>
  </si>
  <si>
    <t>MVP GROUP: BOONVILLE, NC---&gt;UNION CITY, TN</t>
  </si>
  <si>
    <t>BOONVILLE, NC</t>
  </si>
  <si>
    <t>MVP GROUP: ELKIN, NC---&gt;UNION CITY, TN</t>
  </si>
  <si>
    <t>ELKIN, NC</t>
  </si>
  <si>
    <t>MVP GROUP: UNION CITY, TN---&gt;UNION CITY, TN</t>
  </si>
  <si>
    <t>NOVOLEX: CHATTANOOGA, TN---&gt;HAZELWOOD, MO</t>
  </si>
  <si>
    <t>HAZELWOOD, MO</t>
  </si>
  <si>
    <t>NOVOLEX: CHATTANOOGA, TN---&gt;HOUSTON, TX</t>
  </si>
  <si>
    <t>NOVOLEX: CHATTANOOGA, TN---&gt;MISSOURI CITY, TX</t>
  </si>
  <si>
    <t>MISSOURI CITY, TX</t>
  </si>
  <si>
    <t>NOVOLEX: CHATTANOOGA, TN---&gt;SAINT ROSE, LA</t>
  </si>
  <si>
    <t>SAINT ROSE, LA</t>
  </si>
  <si>
    <t>NOVOLEX: CHATTANOOGA, TN---&gt;SPRINGFIELD, OH</t>
  </si>
  <si>
    <t>SPRINGFIELD, OH</t>
  </si>
  <si>
    <t>NOVOLEX: CHATTANOOGA, TN---&gt;WARREN, MI</t>
  </si>
  <si>
    <t>WARREN, MI</t>
  </si>
  <si>
    <t>NOVOLEX: CHATTANOOGA, TN---&gt;WEST CHESTER, OH</t>
  </si>
  <si>
    <t>WEST CHESTER, OH</t>
  </si>
  <si>
    <t>NOVOLEX: CHICAGO, IL---&gt;LAWRENCEVILLE, GA</t>
  </si>
  <si>
    <t>NOVOLEX: COLDWATER, OH---&gt;MEBANE, NC</t>
  </si>
  <si>
    <t>COLDWATER, OH</t>
  </si>
  <si>
    <t>NOVOLEX: COUNTRYSIDE, IL---&gt;LAWRENCEVILLE, GA</t>
  </si>
  <si>
    <t>COUNTRYSIDE, IL</t>
  </si>
  <si>
    <t>NOVOLEX: COUNTRYSIDE, IL---&gt;NORCROSS, GA</t>
  </si>
  <si>
    <t>NORCROSS, GA</t>
  </si>
  <si>
    <t>NOVOLEX: LAWRENCEVILLE, GA---&gt;COUNTRYSIDE, IL</t>
  </si>
  <si>
    <t>NOVOLEX: LEBANON, TN---&gt;BRASELTON, GA</t>
  </si>
  <si>
    <t>NOVOLEX: LEBANON, TN---&gt;KENOSHA, WI</t>
  </si>
  <si>
    <t>NOVOLEX: LEBANON, TN---&gt;VILLA RICA, GA</t>
  </si>
  <si>
    <t>NOVOLEX: MADISON, IN---&gt;FOREST PARK, GA</t>
  </si>
  <si>
    <t>MADISON, IN</t>
  </si>
  <si>
    <t>NOVOLEX: MADISON, IN---&gt;SOUTHAVEN, MS</t>
  </si>
  <si>
    <t>NOVOLEX: NORCROSS, GA---&gt;COUNTRYSIDE, IL</t>
  </si>
  <si>
    <t>NOVOLEX: NORTH VERNON, IN---&gt;FOREST PARK, GA</t>
  </si>
  <si>
    <t>NOVOLEX: NORTH VERNON, IN---&gt;SOUTHAVEN, MS</t>
  </si>
  <si>
    <t>OWENS CORNING SALES: AIKEN, SC---&gt;BYHALIA, MS</t>
  </si>
  <si>
    <t>OWENS CORNING</t>
  </si>
  <si>
    <t>OWENS CORNING SALES: AIKEN, SC---&gt;JACKSON, TN</t>
  </si>
  <si>
    <t>OWENS CORNING SALES: AIKEN, SC---&gt;MEDINA, OH</t>
  </si>
  <si>
    <t>MEDINA, OH</t>
  </si>
  <si>
    <t>OWENS CORNING SALES: AIKEN, SC---&gt;WASHINGTON COURT HOUSE, OH</t>
  </si>
  <si>
    <t>OWENS CORNING SALES: ANDERSON, SC---&gt;MOUNT VERNON, IN</t>
  </si>
  <si>
    <t>MOUNT VERNON, IN</t>
  </si>
  <si>
    <t>OWENS CORNING SALES: BLYTHEWOOD, SC---&gt;FORT SMITH, AR</t>
  </si>
  <si>
    <t>BLYTHEWOOD, SC</t>
  </si>
  <si>
    <t>FORT SMITH, AR</t>
  </si>
  <si>
    <t>OWENS CORNING SALES: BLYTHEWOOD, SC---&gt;SMITHFIELD, PA</t>
  </si>
  <si>
    <t>SMITHFIELD, PA</t>
  </si>
  <si>
    <t>OWENS CORNING SALES: CHESTER, SC---&gt;JACKSON, TN</t>
  </si>
  <si>
    <t>CHESTER, SC</t>
  </si>
  <si>
    <t>OWENS CORNING SALES: DALLAS, NC---&gt;SHELBYVILLE, IN</t>
  </si>
  <si>
    <t>DALLAS, NC</t>
  </si>
  <si>
    <t>SHELBYVILLE, IN</t>
  </si>
  <si>
    <t>OWENS CORNING SALES: DALLAS, TX---&gt;CHARLOTTE, NC</t>
  </si>
  <si>
    <t>OWENS CORNING SALES: DALLAS, TX---&gt;CHATTANOOGA, TN</t>
  </si>
  <si>
    <t>OWENS CORNING SALES: DALLAS, TX---&gt;FAYETTEVILLE, NC</t>
  </si>
  <si>
    <t>OWENS CORNING SALES: DALLAS, TX---&gt;GASTONIA, NC</t>
  </si>
  <si>
    <t>OWENS CORNING SALES: DALLAS, TX---&gt;GREENSBORO, NC</t>
  </si>
  <si>
    <t>OWENS CORNING SALES: DALLAS, TX---&gt;GREENVILLE, SC</t>
  </si>
  <si>
    <t>OWENS CORNING SALES: DALLAS, TX---&gt;HEBRON, OH</t>
  </si>
  <si>
    <t>HEBRON, OH</t>
  </si>
  <si>
    <t>OWENS CORNING SALES: DALLAS, TX---&gt;HICKORY, NC</t>
  </si>
  <si>
    <t>OWENS CORNING SALES: DALLAS, TX---&gt;JACKSONVILLE, NC</t>
  </si>
  <si>
    <t>OWENS CORNING SALES: DALLAS, TX---&gt;JOLIET, IL</t>
  </si>
  <si>
    <t>OWENS CORNING SALES: DALLAS, TX---&gt;KNOXVILLE, TN</t>
  </si>
  <si>
    <t>OWENS CORNING SALES: DALLAS, TX---&gt;MONROE, NC</t>
  </si>
  <si>
    <t>OWENS CORNING SALES: DALLAS, TX---&gt;NASHVILLE, TN</t>
  </si>
  <si>
    <t>OWENS CORNING SALES: DALLAS, TX---&gt;NORCROSS, GA</t>
  </si>
  <si>
    <t>OWENS CORNING SALES: DALLAS, TX---&gt;SPINDALE, NC</t>
  </si>
  <si>
    <t>SPINDALE, NC</t>
  </si>
  <si>
    <t>OWENS CORNING SALES: DALLAS, TX---&gt;STANLEY, NC</t>
  </si>
  <si>
    <t>OWENS CORNING SALES: DANVILLE, IL---&gt;ATLANTA, GA</t>
  </si>
  <si>
    <t>DANVILLE, IL</t>
  </si>
  <si>
    <t>OWENS CORNING SALES: DANVILLE, IL---&gt;DENVER, CO</t>
  </si>
  <si>
    <t>DENVER, CO</t>
  </si>
  <si>
    <t>OWENS CORNING SALES: DANVILLE, IL---&gt;MEDINA, OH</t>
  </si>
  <si>
    <t>OWENS CORNING SALES: DANVILLE, IL---&gt;MEMPHIS, TN</t>
  </si>
  <si>
    <t>OWENS CORNING SALES: DANVILLE, IL---&gt;MINNEAPOLIS, MN</t>
  </si>
  <si>
    <t>MINNEAPOLIS, MN</t>
  </si>
  <si>
    <t>OWENS CORNING SALES: FORT SMITH, AR---&gt;ATLANTA, GA</t>
  </si>
  <si>
    <t>OWENS CORNING SALES: FORT SMITH, AR---&gt;HOUSTON, TX</t>
  </si>
  <si>
    <t>OWENS CORNING SALES: FORT SMITH, AR---&gt;JACKSONVILLE, FL</t>
  </si>
  <si>
    <t>OWENS CORNING SALES: FORT SMITH, AR---&gt;MEDINA, OH</t>
  </si>
  <si>
    <t>OWENS CORNING SALES: HEBRON, OH---&gt;ARLINGTON, TX</t>
  </si>
  <si>
    <t>OWENS CORNING SALES: HEBRON, OH---&gt;ATLANTA, GA</t>
  </si>
  <si>
    <t>OWENS CORNING SALES: HEBRON, OH---&gt;BATON ROUGE, LA</t>
  </si>
  <si>
    <t>BATON ROUGE, LA</t>
  </si>
  <si>
    <t>OWENS CORNING SALES: HEBRON, OH---&gt;BOCA RATON, FL</t>
  </si>
  <si>
    <t>BOCA RATON, FL</t>
  </si>
  <si>
    <t>OWENS CORNING SALES: HEBRON, OH---&gt;CHARLESTON, SC</t>
  </si>
  <si>
    <t>CHARLESTON, SC</t>
  </si>
  <si>
    <t>OWENS CORNING SALES: HEBRON, OH---&gt;DALLAS, TX</t>
  </si>
  <si>
    <t>OWENS CORNING SALES: HEBRON, OH---&gt;DECATUR, GA</t>
  </si>
  <si>
    <t>DECATUR, GA</t>
  </si>
  <si>
    <t>OWENS CORNING SALES: HEBRON, OH---&gt;DORAVILLE, GA</t>
  </si>
  <si>
    <t>DORAVILLE, GA</t>
  </si>
  <si>
    <t>OWENS CORNING SALES: HEBRON, OH---&gt;HOUSTON, TX</t>
  </si>
  <si>
    <t>OWENS CORNING SALES: HEBRON, OH---&gt;KANSAS CITY, KS</t>
  </si>
  <si>
    <t>OWENS CORNING SALES: HEBRON, OH---&gt;MEMPHIS, TN</t>
  </si>
  <si>
    <t>OWENS CORNING SALES: HEBRON, OH---&gt;METAIRIE, LA</t>
  </si>
  <si>
    <t>METAIRIE, LA</t>
  </si>
  <si>
    <t>OWENS CORNING SALES: HEBRON, OH---&gt;NEW ORLEANS, LA</t>
  </si>
  <si>
    <t>OWENS CORNING SALES: HEBRON, OH---&gt;NORCROSS, GA</t>
  </si>
  <si>
    <t>OWENS CORNING SALES: HEBRON, OH---&gt;NORTH CHARLESTON, SC</t>
  </si>
  <si>
    <t>NORTH CHARLESTON, SC</t>
  </si>
  <si>
    <t>OWENS CORNING SALES: HEBRON, OH---&gt;ORLANDO, FL</t>
  </si>
  <si>
    <t>OWENS CORNING SALES: HEBRON, OH---&gt;PALMETTO, GA</t>
  </si>
  <si>
    <t>PALMETTO, GA</t>
  </si>
  <si>
    <t>OWENS CORNING SALES: HEBRON, OH---&gt;SAVANNAH, GA</t>
  </si>
  <si>
    <t>SAVANNAH, GA</t>
  </si>
  <si>
    <t>OWENS CORNING SALES: HEBRON, OH---&gt;TAMPA, FL</t>
  </si>
  <si>
    <t>OWENS CORNING SALES: HEBRON, OH---&gt;WAYNESBORO, GA</t>
  </si>
  <si>
    <t>WAYNESBORO, GA</t>
  </si>
  <si>
    <t>OWENS CORNING SALES: JACKSON, TN---&gt;AIKEN, SC</t>
  </si>
  <si>
    <t>OWENS CORNING SALES: JACKSON, TN---&gt;CHESTER, SC</t>
  </si>
  <si>
    <t>OWENS CORNING SALES: JACKSON, TN---&gt;DALLAS, NC</t>
  </si>
  <si>
    <t>OWENS CORNING SALES: JACKSON, TN---&gt;DANVILLE, IL</t>
  </si>
  <si>
    <t>OWENS CORNING SALES: JACKSON, TN---&gt;FORT SMITH, AR</t>
  </si>
  <si>
    <t>OWENS CORNING SALES: JACKSON, TN---&gt;LAREDO, TX</t>
  </si>
  <si>
    <t>OWENS CORNING SALES: KINGS MOUNTAIN, NC---&gt;CLOQUET, MN</t>
  </si>
  <si>
    <t>KINGS MOUNTAIN, NC</t>
  </si>
  <si>
    <t>CLOQUET, MN</t>
  </si>
  <si>
    <t>OWENS CORNING SALES: KINGS MOUNTAIN, NC---&gt;GREENVILLE, MS</t>
  </si>
  <si>
    <t>GREENVILLE, MS</t>
  </si>
  <si>
    <t>OWENS CORNING SALES: KINGS MOUNTAIN, NC---&gt;NEWARK, OH</t>
  </si>
  <si>
    <t>NEWARK, OH</t>
  </si>
  <si>
    <t>OWENS CORNING SALES: KINGS MOUNTAIN, NC---&gt;SHELBYVILLE, IN</t>
  </si>
  <si>
    <t>OWENS CORNING SALES: KINGS MOUNTAIN, NC---&gt;SHOALS, IN</t>
  </si>
  <si>
    <t>SHOALS, IN</t>
  </si>
  <si>
    <t>OWENS CORNING SALES: KINGS MOUNTAIN, NC---&gt;SWEETWATER, TX</t>
  </si>
  <si>
    <t>SWEETWATER, TX</t>
  </si>
  <si>
    <t>OWENS CORNING SALES: LAKELAND, FL---&gt;CHARLOTTE, NC</t>
  </si>
  <si>
    <t>LAKELAND, FL</t>
  </si>
  <si>
    <t>OWENS CORNING SALES: LAKELAND, FL---&gt;FAIRMONT, NC</t>
  </si>
  <si>
    <t>FAIRMONT, NC</t>
  </si>
  <si>
    <t>OWENS CORNING SALES: LAKELAND, FL---&gt;PALMETTO, GA</t>
  </si>
  <si>
    <t>OWENS CORNING SALES: LAKELAND, FL---&gt;PENDERGRASS, GA</t>
  </si>
  <si>
    <t>OWENS CORNING SALES: LAKELAND, FL---&gt;RALEIGH, NC</t>
  </si>
  <si>
    <t>RALEIGH, NC</t>
  </si>
  <si>
    <t>OWENS CORNING SALES: LAKELAND, FL---&gt;SANFORD, NC</t>
  </si>
  <si>
    <t>SANFORD, NC</t>
  </si>
  <si>
    <t>OWENS CORNING SALES: MAYFIELD, KY---&gt;PALMETTO, GA</t>
  </si>
  <si>
    <t>MAYFIELD, KY</t>
  </si>
  <si>
    <t>OWENS CORNING SALES: MOUNT VERNON, OH---&gt;GOODLETTSVILLE, TN</t>
  </si>
  <si>
    <t>MOUNT VERNON, OH</t>
  </si>
  <si>
    <t>GOODLETTSVILLE, TN</t>
  </si>
  <si>
    <t>OWENS CORNING SALES: MOUNT VERNON, OH---&gt;GREENSBORO, NC</t>
  </si>
  <si>
    <t>OWENS CORNING SALES: MOUNT VERNON, OH---&gt;NASHVILLE, TN</t>
  </si>
  <si>
    <t>OWENS CORNING SALES: MOUNT VERNON, OH---&gt;SPRINGFIELD, TN</t>
  </si>
  <si>
    <t>SPRINGFIELD, TN</t>
  </si>
  <si>
    <t>OWENS CORNING SALES: MOUNT VERNON, OH---&gt;STATESVILLE, NC</t>
  </si>
  <si>
    <t>OWENS CORNING SALES: NEWARK, OH---&gt;BATON ROUGE, LA</t>
  </si>
  <si>
    <t>OWENS CORNING SALES: NEWARK, OH---&gt;CLEVELAND, TN</t>
  </si>
  <si>
    <t>CLEVELAND, TN</t>
  </si>
  <si>
    <t>OWENS CORNING SALES: NEWARK, OH---&gt;DALLAS, TX</t>
  </si>
  <si>
    <t>OWENS CORNING SALES: NEWARK, OH---&gt;HIGH POINT, NC</t>
  </si>
  <si>
    <t>OWENS CORNING SALES: NEWARK, OH---&gt;HOUSTON, TX</t>
  </si>
  <si>
    <t>OWENS CORNING SALES: NEWARK, OH---&gt;MEMPHIS, TN</t>
  </si>
  <si>
    <t>OWENS CORNING SALES: NEWARK, OH---&gt;NORCROSS, GA</t>
  </si>
  <si>
    <t>OWENS CORNING SALES: NEWARK, OH---&gt;ORLANDO, FL</t>
  </si>
  <si>
    <t>OWENS CORNING SALES: NEWARK, OH---&gt;PALMETTO, GA</t>
  </si>
  <si>
    <t>OWENS CORNING SALES: NEWARK, OH---&gt;RALEIGH, NC</t>
  </si>
  <si>
    <t>OWENS CORNING SALES: PALMETTO, GA---&gt;BENTON, KY</t>
  </si>
  <si>
    <t>BENTON, KY</t>
  </si>
  <si>
    <t>OWENS CORNING SALES: PALMETTO, GA---&gt;COVINGTON, LA</t>
  </si>
  <si>
    <t>COVINGTON, LA</t>
  </si>
  <si>
    <t>OWENS CORNING SALES: PALMETTO, GA---&gt;DALLAS, TX</t>
  </si>
  <si>
    <t>OWENS CORNING SALES: PALMETTO, GA---&gt;DRESDEN, TN</t>
  </si>
  <si>
    <t>DRESDEN, TN</t>
  </si>
  <si>
    <t>OWENS CORNING SALES: PALMETTO, GA---&gt;ELKHART, IN</t>
  </si>
  <si>
    <t>ELKHART, IN</t>
  </si>
  <si>
    <t>OWENS CORNING SALES: PALMETTO, GA---&gt;GOODLETTSVILLE, TN</t>
  </si>
  <si>
    <t>OWENS CORNING SALES: PALMETTO, GA---&gt;KANSAS CITY, KS</t>
  </si>
  <si>
    <t>OWENS CORNING SALES: PALMETTO, GA---&gt;LOUISVILLE, KY</t>
  </si>
  <si>
    <t>LOUISVILLE, KY</t>
  </si>
  <si>
    <t>OWENS CORNING SALES: PALMETTO, GA---&gt;MAYFIELD, KY</t>
  </si>
  <si>
    <t>OWENS CORNING SALES: PALMETTO, GA---&gt;NAPPANEE, IN</t>
  </si>
  <si>
    <t>NAPPANEE, IN</t>
  </si>
  <si>
    <t>OWENS CORNING SALES: PALMETTO, GA---&gt;NASHVILLE, TN</t>
  </si>
  <si>
    <t>OWENS CORNING SALES: PALMETTO, GA---&gt;NORCROSS, GA</t>
  </si>
  <si>
    <t>OWENS CORNING SALES: PALMETTO, GA---&gt;PLEASANT VIEW, TN</t>
  </si>
  <si>
    <t>OWENS CORNING SALES: PALMETTO, GA---&gt;SOUTHAVEN, MS</t>
  </si>
  <si>
    <t>OWENS CORNING SALES: PALMETTO, GA---&gt;TOPEKA, IN</t>
  </si>
  <si>
    <t>TOPEKA, IN</t>
  </si>
  <si>
    <t>OWENS CORNING SALES: STARR, SC---&gt;COLUMBUS, OH</t>
  </si>
  <si>
    <t>STARR, SC</t>
  </si>
  <si>
    <t>OWENS CORNING SALES: STARR, SC---&gt;EVANSVILLE, IN</t>
  </si>
  <si>
    <t>OWENS CORNING SALES: STARR, SC---&gt;GAHANNA, OH</t>
  </si>
  <si>
    <t>GAHANNA, OH</t>
  </si>
  <si>
    <t>OWENS CORNING SALES: STARR, SC---&gt;MARIETTA, OH</t>
  </si>
  <si>
    <t>MARIETTA, OH</t>
  </si>
  <si>
    <t>OWENS CORNING SALES: STARR, SC---&gt;MOUNT VERNON, IN</t>
  </si>
  <si>
    <t>OWENS CORNING SALES: TALLMADGE, OH---&gt;GASTONIA, NC</t>
  </si>
  <si>
    <t>TALLMADGE, OH</t>
  </si>
  <si>
    <t>OWENS CORNING SALES: TALLMADGE, OH---&gt;MONTICELLO, GA</t>
  </si>
  <si>
    <t>MONTICELLO, GA</t>
  </si>
  <si>
    <t>OWENS CORNING SALES: TALLMADGE, OH---&gt;PALMETTO, GA</t>
  </si>
  <si>
    <t>OWENS CORNING SALES: WAXAHACHIE, TX---&gt;COATS, NC</t>
  </si>
  <si>
    <t>WAXAHACHIE, TX</t>
  </si>
  <si>
    <t>COATS, NC</t>
  </si>
  <si>
    <t>OWENS CORNING SALES: WAXAHACHIE, TX---&gt;CRAWFORDSVILLE, IN</t>
  </si>
  <si>
    <t>CRAWFORDSVILLE, IN</t>
  </si>
  <si>
    <t>OWENS CORNING SALES: WAXAHACHIE, TX---&gt;HEBRON, OH</t>
  </si>
  <si>
    <t>OWENS CORNING SALES: WAXAHACHIE, TX---&gt;HOLLANDALE, MS</t>
  </si>
  <si>
    <t>HOLLANDALE, MS</t>
  </si>
  <si>
    <t>OWENS CORNING SALES: WAXAHACHIE, TX---&gt;INDIANAPOLIS, IN</t>
  </si>
  <si>
    <t>OWENS CORNING SALES: WAXAHACHIE, TX---&gt;MASCOT, TN</t>
  </si>
  <si>
    <t>MASCOT, TN</t>
  </si>
  <si>
    <t>OWENS ILLINOIS: ZANESVILLE, OH---&gt;JACKSON, TN</t>
  </si>
  <si>
    <t>ZANESVILLE, OH</t>
  </si>
  <si>
    <t>PACTIV: BEECH ISLAND, SC---&gt;GREENFIELD, IN</t>
  </si>
  <si>
    <t>BEECH ISLAND, SC</t>
  </si>
  <si>
    <t>GREENFIELD, IN</t>
  </si>
  <si>
    <t>PACTIV: BEECH ISLAND, SC---&gt;PLAINFIELD, IN</t>
  </si>
  <si>
    <t>PACTIV: COVINGTON, GA---&gt;PLAINFIELD, IN</t>
  </si>
  <si>
    <t>PACTIV: ST CHARLES, IL---&gt;BATESVILLE, MS</t>
  </si>
  <si>
    <t>ST CHARLES, IL</t>
  </si>
  <si>
    <t>BATESVILLE, MS</t>
  </si>
  <si>
    <t>PACTIV: ST CHARLES, IL---&gt;MEMPHIS, TN</t>
  </si>
  <si>
    <t>PCA COUNCE: COUNCE, TN---&gt;NEWARK, OH</t>
  </si>
  <si>
    <t>PCA</t>
  </si>
  <si>
    <t>COUNCE, TN</t>
  </si>
  <si>
    <t>PCA COUNCE: NASHVILLE, TN---&gt;COUNCE, TN</t>
  </si>
  <si>
    <t>PCA HARRISONBURG OVER 160: HARRISONBURG, VA---&gt;EDEN, NY</t>
  </si>
  <si>
    <t>PCA HARRISONBURG OVER 160</t>
  </si>
  <si>
    <t>HARRISONBURG, VA</t>
  </si>
  <si>
    <t>EDEN, NY</t>
  </si>
  <si>
    <t>PCA HARRISONBURG OVER 160: HARRISONBURG, VA---&gt;LUCEDALE, MS</t>
  </si>
  <si>
    <t>LUCEDALE, MS</t>
  </si>
  <si>
    <t>PCA JACKSONVILLE OVER 150: JACKSONVILLE, FL---&gt;GREENSBORO, GA</t>
  </si>
  <si>
    <t>PCA JACKSONVILLE OVER 150</t>
  </si>
  <si>
    <t>PIXELLE: CHILLICOTHE, OH---&gt;ARLINGTON, TX</t>
  </si>
  <si>
    <t>CHILLICOTHE, OH</t>
  </si>
  <si>
    <t>PIXELLE: CHILLICOTHE, OH---&gt;CHATTANOOGA, TN</t>
  </si>
  <si>
    <t>PIXELLE: CHILLICOTHE, OH---&gt;CLEVELAND, GA</t>
  </si>
  <si>
    <t>CLEVELAND, GA</t>
  </si>
  <si>
    <t>PIXELLE: CHILLICOTHE, OH---&gt;COLLEGE PARK, GA</t>
  </si>
  <si>
    <t>COLLEGE PARK, GA</t>
  </si>
  <si>
    <t>PIXELLE: CHILLICOTHE, OH---&gt;ENNIS, TX</t>
  </si>
  <si>
    <t>ENNIS, TX</t>
  </si>
  <si>
    <t>PIXELLE: CHILLICOTHE, OH---&gt;FARMERS BRANCH, TX</t>
  </si>
  <si>
    <t>FARMERS BRANCH, TX</t>
  </si>
  <si>
    <t>PIXELLE: CHILLICOTHE, OH---&gt;GARLAND, TX</t>
  </si>
  <si>
    <t>GARLAND, TX</t>
  </si>
  <si>
    <t>PIXELLE: CHILLICOTHE, OH---&gt;GRAPEVINE, TX</t>
  </si>
  <si>
    <t>GRAPEVINE, TX</t>
  </si>
  <si>
    <t>PIXELLE: CHILLICOTHE, OH---&gt;HUTCHINS, TX</t>
  </si>
  <si>
    <t>HUTCHINS, TX</t>
  </si>
  <si>
    <t>PIXELLE: CHILLICOTHE, OH---&gt;JACKSON, TN</t>
  </si>
  <si>
    <t>PIXELLE: CHILLICOTHE, OH---&gt;LA VERGNE, TN</t>
  </si>
  <si>
    <t>PIXELLE: CHILLICOTHE, OH---&gt;MEMPHIS, TN</t>
  </si>
  <si>
    <t>PIXELLE: CHILLICOTHE, OH---&gt;MURFREESBORO, TN</t>
  </si>
  <si>
    <t>PIXELLE: CHILLICOTHE, OH---&gt;NORCROSS, GA</t>
  </si>
  <si>
    <t>PIXELLE: CHILLICOTHE, OH---&gt;SMYRNA, GA</t>
  </si>
  <si>
    <t>SMYRNA, GA</t>
  </si>
  <si>
    <t>PIXELLE: CHILLICOTHE, OH---&gt;SUWANEE, GA</t>
  </si>
  <si>
    <t>PIXELLE: COLLEGE PARK, GA---&gt;CHILLICOTHE, OH</t>
  </si>
  <si>
    <t>PIXELLE: COLUMBUS, OH---&gt;LA VERGNE, TN</t>
  </si>
  <si>
    <t>POLYAIR DEDICATED SHUTTLE: BARDSTOWN, KY---&gt;CHICAGO, IL</t>
  </si>
  <si>
    <t>BARDSTOWN, KY</t>
  </si>
  <si>
    <t>POLYAIR DEDICATED SHUTTLE: CHICAGO, IL---&gt;BARDSTOWN, KY</t>
  </si>
  <si>
    <t>PROCTER AND GAMBLE DIST LLC: VANDALIA, OH---&gt;FRIDLEY, MN</t>
  </si>
  <si>
    <t>PROCTER AND GAMBLE DIST</t>
  </si>
  <si>
    <t>VANDALIA, OH</t>
  </si>
  <si>
    <t>FRIDLEY, MN</t>
  </si>
  <si>
    <t>RESOLUTE FOREST PRODUCTS INC: CALHOUN, TN---&gt;BURLINGTON, WI</t>
  </si>
  <si>
    <t>RESOLUTE FOREST</t>
  </si>
  <si>
    <t>RESOLUTE FOREST PRODUCTS INC</t>
  </si>
  <si>
    <t>CALHOUN, TN</t>
  </si>
  <si>
    <t>BURLINGTON, WI</t>
  </si>
  <si>
    <t>RESOLUTE FOREST PRODUCTS INC: CALHOUN, TN---&gt;CLINTONVILLE, WI</t>
  </si>
  <si>
    <t>CLINTONVILLE, WI</t>
  </si>
  <si>
    <t>RESOLUTE FOREST PRODUCTS INC: CALHOUN, TN---&gt;CRAWFORDSVILLE, IN</t>
  </si>
  <si>
    <t>RESOLUTE FOREST PRODUCTS INC: CALHOUN, TN---&gt;DALLAS, TX</t>
  </si>
  <si>
    <t>RESOLUTE FOREST PRODUCTS INC: CALHOUN, TN---&gt;HARTFORD, WI</t>
  </si>
  <si>
    <t>RESOLUTE FOREST PRODUCTS INC: CALHOUN, TN---&gt;JACKSON, TN</t>
  </si>
  <si>
    <t>RESOLUTE FOREST PRODUCTS INC: CALHOUN, TN---&gt;KENT, OH</t>
  </si>
  <si>
    <t>KENT, OH</t>
  </si>
  <si>
    <t>RESOLUTE FOREST PRODUCTS INC: CALHOUN, TN---&gt;MADISON, WI</t>
  </si>
  <si>
    <t>MADISON, WI</t>
  </si>
  <si>
    <t>RESOLUTE FOREST PRODUCTS INC: CALHOUN, TN---&gt;MEMPHIS, TN</t>
  </si>
  <si>
    <t>RESOLUTE FOREST PRODUCTS INC: CALHOUN, TN---&gt;SUSSEX, WI</t>
  </si>
  <si>
    <t>SUSSEX, WI</t>
  </si>
  <si>
    <t>SNYDERS LANCE: BELOIT, WI---&gt;BROOKSHIRE, TX</t>
  </si>
  <si>
    <t>BROOKSHIRE, TX</t>
  </si>
  <si>
    <t>SNYDERS LANCE: BELOIT, WI---&gt;COLLEGE PARK, GA</t>
  </si>
  <si>
    <t>SNYDERS LANCE: BELOIT, WI---&gt;FOREST PARK, GA</t>
  </si>
  <si>
    <t>SNYDERS LANCE: BELOIT, WI---&gt;FORT WORTH, TX</t>
  </si>
  <si>
    <t>SNYDERS LANCE: BELOIT, WI---&gt;HOUSTON, TX</t>
  </si>
  <si>
    <t>SNYDERS LANCE: BELOIT, WI---&gt;MEMPHIS, TN</t>
  </si>
  <si>
    <t>SNYDERS LANCE: BELOIT, WI---&gt;PINEVILLE, NC</t>
  </si>
  <si>
    <t>PINEVILLE, NC</t>
  </si>
  <si>
    <t>SNYDERS LANCE: CHARLOTTE, NC---&gt;LOCKBOURNE, OH</t>
  </si>
  <si>
    <t>SNYDERS LANCE: FORT WAYNE, IN---&gt;CLEVELAND, TN</t>
  </si>
  <si>
    <t>SNYDERS LANCE: FORT WAYNE, IN---&gt;SALISBURY, NC</t>
  </si>
  <si>
    <t>SNYDERS LANCE: INDIANAPOLIS, IN---&gt;DALLAS, TX</t>
  </si>
  <si>
    <t>SNYDERS LANCE: JEFFERSONVILLE, IN---&gt;PINEVILLE, NC</t>
  </si>
  <si>
    <t>SNYDERS LANCE: OAK CREEK, WI---&gt;CLEVELAND, TN</t>
  </si>
  <si>
    <t>OAK CREEK, WI</t>
  </si>
  <si>
    <t>SNYDERS LANCE: OAK CREEK, WI---&gt;DACULA, GA</t>
  </si>
  <si>
    <t>SNYDERS LANCE: OAK CREEK, WI---&gt;GREENSBORO, NC</t>
  </si>
  <si>
    <t>SNYDERS LANCE: PINEVILLE, NC---&gt;BUTLER, WI</t>
  </si>
  <si>
    <t>BUTLER, WI</t>
  </si>
  <si>
    <t>SNYDERS LANCE: PINEVILLE, NC---&gt;HOUSTON, TX</t>
  </si>
  <si>
    <t>SNYDERS LANCE: PINEVILLE, NC---&gt;INDIANAPOLIS, IN</t>
  </si>
  <si>
    <t>SNYDERS LANCE: PINEVILLE, NC---&gt;MEMPHIS, TN</t>
  </si>
  <si>
    <t>SNYDERS LANCE: PLAINFIELD, IN---&gt;ATLANTA, GA</t>
  </si>
  <si>
    <t>SNYDERS LANCE: PLAINFIELD, IN---&gt;CLEVELAND, TN</t>
  </si>
  <si>
    <t>SNYDERS LANCE: PLAINFIELD, IN---&gt;PINEVILLE, NC</t>
  </si>
  <si>
    <t>SNYDERS LANCE: ROCK SPRING, GA---&gt;PLAINFIELD, IN</t>
  </si>
  <si>
    <t>ROCK SPRING, GA</t>
  </si>
  <si>
    <t>SONOCO: NEENAH, WI---&gt;JACKSON, TN</t>
  </si>
  <si>
    <t>SONOCO</t>
  </si>
  <si>
    <t>NEENAH, WI</t>
  </si>
  <si>
    <t>STANLEY BLACK AND DECKER: AUGUSTA, GA---&gt;JACKSON, TN</t>
  </si>
  <si>
    <t>STANLEY BLACK AND DECKER: CHERAW, SC---&gt;JACKSON, TN</t>
  </si>
  <si>
    <t>CHERAW, SC</t>
  </si>
  <si>
    <t>STANLEY BLACK AND DECKER: FORT MILL, SC---&gt;FRANKLIN, KY</t>
  </si>
  <si>
    <t>FRANKLIN, KY</t>
  </si>
  <si>
    <t>STANLEY BLACK AND DECKER: FORT MILL, SC---&gt;PENDLETON, IN</t>
  </si>
  <si>
    <t>PENDLETON, IN</t>
  </si>
  <si>
    <t>STANLEY BLACK AND DECKER: FORT MILL, SC---&gt;TUCKER, GA</t>
  </si>
  <si>
    <t>TUCKER, GA</t>
  </si>
  <si>
    <t>STANLEY BLACK AND DECKER: FORT MILL, SC---&gt;WEST JEFFERSON, OH</t>
  </si>
  <si>
    <t>STANLEY BLACK AND DECKER: FRIDLEY, MN---&gt;JACKSON, TN</t>
  </si>
  <si>
    <t>STANLEY BLACK AND DECKER: JACKSON, TN---&gt;CHARLOTTE, NC</t>
  </si>
  <si>
    <t>STANLEY BLACK AND DECKER: JACKSON, TN---&gt;CONCORD, NC</t>
  </si>
  <si>
    <t>STANLEY BLACK AND DECKER: JACKSON, TN---&gt;FORT MILL, SC</t>
  </si>
  <si>
    <t>STANLEY BLACK AND DECKER: JACKSON, TN---&gt;FRIDLEY, MN</t>
  </si>
  <si>
    <t>STANLEY BLACK AND DECKER: JACKSON, TN---&gt;NORTHLAKE, TX</t>
  </si>
  <si>
    <t>NORTHLAKE, TX</t>
  </si>
  <si>
    <t>STANLEY BLACK AND DECKER: JACKSON, TN---&gt;ONTARIO, OH</t>
  </si>
  <si>
    <t>ONTARIO, OH</t>
  </si>
  <si>
    <t>STANLEY BLACK AND DECKER: ONTARIO, OH---&gt;JACKSON, TN</t>
  </si>
  <si>
    <t>TRACTOR SUPPLY (MANHATTAN): ALEXANDRIA, LA---&gt;MACON, GA</t>
  </si>
  <si>
    <t>TRACTOR SUPPLY CO</t>
  </si>
  <si>
    <t>ALEXANDRIA, LA</t>
  </si>
  <si>
    <t>TRACTOR SUPPLY (MANHATTAN): ALLIANCE, OH---&gt;FRANKLIN, KY</t>
  </si>
  <si>
    <t>ALLIANCE, OH</t>
  </si>
  <si>
    <t>TRACTOR SUPPLY (MANHATTAN): ALSIP, IL---&gt;MACON, GA</t>
  </si>
  <si>
    <t>TRACTOR SUPPLY (MANHATTAN): ANDERSON, IN---&gt;HAGERSTOWN, MD</t>
  </si>
  <si>
    <t>HAGERSTOWN, MD</t>
  </si>
  <si>
    <t>TRACTOR SUPPLY (MANHATTAN): ANDERSON, IN---&gt;MACON, GA</t>
  </si>
  <si>
    <t>TRACTOR SUPPLY (MANHATTAN): APPLETON, WI---&gt;FRANKLIN, KY</t>
  </si>
  <si>
    <t>APPLETON, WI</t>
  </si>
  <si>
    <t>TRACTOR SUPPLY (MANHATTAN): ARLINGTON, TX---&gt;FRANKLIN, KY</t>
  </si>
  <si>
    <t>TRACTOR SUPPLY (MANHATTAN): ARLINGTON, TX---&gt;PENDLETON, IN</t>
  </si>
  <si>
    <t>TRACTOR SUPPLY (MANHATTAN): ATHENS, TX---&gt;MACON, GA</t>
  </si>
  <si>
    <t>ATHENS, TX</t>
  </si>
  <si>
    <t>TRACTOR SUPPLY (MANHATTAN): ATLANTA, GA---&gt;FRANKLIN, KY</t>
  </si>
  <si>
    <t>TRACTOR SUPPLY (MANHATTAN): ATLANTA, GA---&gt;PENDLETON, IN</t>
  </si>
  <si>
    <t>TRACTOR SUPPLY (MANHATTAN): AUGUSTA, GA---&gt;FRANKLIN, KY</t>
  </si>
  <si>
    <t>TRACTOR SUPPLY (MANHATTAN): BALTIMORE, MD---&gt;FRANKLIN, KY</t>
  </si>
  <si>
    <t>TRACTOR SUPPLY (MANHATTAN): BENTON, TN---&gt;PENDLETON, IN</t>
  </si>
  <si>
    <t>BENTON, TN</t>
  </si>
  <si>
    <t>TRACTOR SUPPLY (MANHATTAN): BLACK RIVER FALLS, WI---&gt;MACON, GA</t>
  </si>
  <si>
    <t>BLACK RIVER FALLS, WI</t>
  </si>
  <si>
    <t>TRACTOR SUPPLY (MANHATTAN): BOLINGBROOK, IL---&gt;MACON, GA</t>
  </si>
  <si>
    <t>TRACTOR SUPPLY (MANHATTAN): BOTKINS, OH---&gt;MACON, GA</t>
  </si>
  <si>
    <t>BOTKINS, OH</t>
  </si>
  <si>
    <t>TRACTOR SUPPLY (MANHATTAN): BRINGHURST, IN---&gt;FRANKLIN, KY</t>
  </si>
  <si>
    <t>BRINGHURST, IN</t>
  </si>
  <si>
    <t>TRACTOR SUPPLY (MANHATTAN): BUFORD, GA---&gt;FRANKLIN, KY</t>
  </si>
  <si>
    <t>TRACTOR SUPPLY (MANHATTAN): CAROL STREAM, IL---&gt;MACON, GA</t>
  </si>
  <si>
    <t>TRACTOR SUPPLY (MANHATTAN): CHICAGO, IL---&gt;FRANKLIN, KY</t>
  </si>
  <si>
    <t>TRACTOR SUPPLY (MANHATTAN): CINCINNATI, OH---&gt;MACON, GA</t>
  </si>
  <si>
    <t>TRACTOR SUPPLY (MANHATTAN): COLUMBIA, SC---&gt;FRANKLIN, KY</t>
  </si>
  <si>
    <t>COLUMBIA, SC</t>
  </si>
  <si>
    <t>TRACTOR SUPPLY (MANHATTAN): COLUMBUS, GA---&gt;PENDLETON, IN</t>
  </si>
  <si>
    <t>TRACTOR SUPPLY (MANHATTAN): COLUMBUS, OH---&gt;FRANKLIN, KY</t>
  </si>
  <si>
    <t>TRACTOR SUPPLY (MANHATTAN): COLUMBUS, OH---&gt;MACON, GA</t>
  </si>
  <si>
    <t>TRACTOR SUPPLY (MANHATTAN): COVINGTON, GA---&gt;FRANKLIN, KY</t>
  </si>
  <si>
    <t>TRACTOR SUPPLY (MANHATTAN): COVINGTON, GA---&gt;PENDLETON, IN</t>
  </si>
  <si>
    <t>TRACTOR SUPPLY (MANHATTAN): DALLAS, TX---&gt;FRANKLIN, KY</t>
  </si>
  <si>
    <t>TRACTOR SUPPLY (MANHATTAN): DAYTON, OH---&gt;FRANKLIN, KY</t>
  </si>
  <si>
    <t>TRACTOR SUPPLY (MANHATTAN): DELAVAN, WI---&gt;FRANKLIN, KY</t>
  </si>
  <si>
    <t>DELAVAN, WI</t>
  </si>
  <si>
    <t>TRACTOR SUPPLY (MANHATTAN): DUNCAN, SC---&gt;FRANKLIN, KY</t>
  </si>
  <si>
    <t>DUNCAN, SC</t>
  </si>
  <si>
    <t>TRACTOR SUPPLY (MANHATTAN): DYERSBURG, TN---&gt;MACON, GA</t>
  </si>
  <si>
    <t>TRACTOR SUPPLY (MANHATTAN): DYERSBURG, TN---&gt;PENDLETON, IN</t>
  </si>
  <si>
    <t>TRACTOR SUPPLY (MANHATTAN): ELK GROVE VILLAGE, IL---&gt;MACON, GA</t>
  </si>
  <si>
    <t>TRACTOR SUPPLY (MANHATTAN): EVANSVILLE, IN---&gt;MACON, GA</t>
  </si>
  <si>
    <t>TRACTOR SUPPLY (MANHATTAN): FORT WORTH, TX---&gt;FRANKLIN, KY</t>
  </si>
  <si>
    <t>TRACTOR SUPPLY (MANHATTAN): FRANKLIN PARK, IL---&gt;FRANKLIN, KY</t>
  </si>
  <si>
    <t>FRANKLIN PARK, IL</t>
  </si>
  <si>
    <t>TRACTOR SUPPLY (MANHATTAN): FRANKLIN PARK, IL---&gt;MACON, GA</t>
  </si>
  <si>
    <t>TRACTOR SUPPLY (MANHATTAN): FRANKLIN, KY---&gt;DUNCAN, SC</t>
  </si>
  <si>
    <t>TRACTOR SUPPLY (MANHATTAN): GARLAND, TX---&gt;FRANKLIN, KY</t>
  </si>
  <si>
    <t>TRACTOR SUPPLY (MANHATTAN): GREEN BAY, WI---&gt;MACON, GA</t>
  </si>
  <si>
    <t>TRACTOR SUPPLY (MANHATTAN): GREENDALE, IN---&gt;MACON, GA</t>
  </si>
  <si>
    <t>GREENDALE, IN</t>
  </si>
  <si>
    <t>TRACTOR SUPPLY (MANHATTAN): GROVEPORT, OH---&gt;FRANKLIN, KY</t>
  </si>
  <si>
    <t>TRACTOR SUPPLY (MANHATTAN): IRVING, TX---&gt;FRANKLIN, KY</t>
  </si>
  <si>
    <t>IRVING, TX</t>
  </si>
  <si>
    <t>TRACTOR SUPPLY (MANHATTAN): IRVING, TX---&gt;MACON, GA</t>
  </si>
  <si>
    <t>TRACTOR SUPPLY (MANHATTAN): IRVING, TX---&gt;PENDLETON, IN</t>
  </si>
  <si>
    <t>TRACTOR SUPPLY (MANHATTAN): JACKSON, OH---&gt;FRANKLIN, KY</t>
  </si>
  <si>
    <t>JACKSON, OH</t>
  </si>
  <si>
    <t>TRACTOR SUPPLY (MANHATTAN): JACKSON, TN---&gt;MACON, GA</t>
  </si>
  <si>
    <t>TRACTOR SUPPLY (MANHATTAN): JACKSON, TN---&gt;PENDLETON, IN</t>
  </si>
  <si>
    <t>TRACTOR SUPPLY (MANHATTAN): JANESVILLE, WI---&gt;MACON, GA</t>
  </si>
  <si>
    <t>TRACTOR SUPPLY (MANHATTAN): JESUP, GA---&gt;PENDLETON, IN</t>
  </si>
  <si>
    <t>JESUP, GA</t>
  </si>
  <si>
    <t>TRACTOR SUPPLY (MANHATTAN): JUNEAU, WI---&gt;FRANKLIN, KY</t>
  </si>
  <si>
    <t>JUNEAU, WI</t>
  </si>
  <si>
    <t>TRACTOR SUPPLY (MANHATTAN): KANSAS CITY, MO---&gt;MACON, GA</t>
  </si>
  <si>
    <t>KANSAS CITY, MO</t>
  </si>
  <si>
    <t>TRACTOR SUPPLY (MANHATTAN): KENTON, TN---&gt;PENDLETON, IN</t>
  </si>
  <si>
    <t>KENTON, TN</t>
  </si>
  <si>
    <t>TRACTOR SUPPLY (MANHATTAN): LANCASTER, TX---&gt;FRANKLIN, KY</t>
  </si>
  <si>
    <t>LANCASTER, TX</t>
  </si>
  <si>
    <t>TRACTOR SUPPLY (MANHATTAN): LANCASTER, TX---&gt;MACON, GA</t>
  </si>
  <si>
    <t>TRACTOR SUPPLY (MANHATTAN): LAVONIA, GA---&gt;FRANKLIN, KY</t>
  </si>
  <si>
    <t>TRACTOR SUPPLY (MANHATTAN): LAVONIA, GA---&gt;PENDLETON, IN</t>
  </si>
  <si>
    <t>TRACTOR SUPPLY (MANHATTAN): LEBANON, KY---&gt;MACON, GA</t>
  </si>
  <si>
    <t>LEBANON, KY</t>
  </si>
  <si>
    <t>TRACTOR SUPPLY (MANHATTAN): LOGAN, OH---&gt;FRANKLIN, KY</t>
  </si>
  <si>
    <t>LOGAN, OH</t>
  </si>
  <si>
    <t>TRACTOR SUPPLY (MANHATTAN): LOGANSPORT, IN---&gt;FRANKLIN, KY</t>
  </si>
  <si>
    <t>LOGANSPORT, IN</t>
  </si>
  <si>
    <t>TRACTOR SUPPLY (MANHATTAN): MACON, GA---&gt;FRANKLIN, KY</t>
  </si>
  <si>
    <t>TRACTOR SUPPLY (MANHATTAN): MACON, GA---&gt;MCKINNEY, TX</t>
  </si>
  <si>
    <t>MCKINNEY, TX</t>
  </si>
  <si>
    <t>TRACTOR SUPPLY (MANHATTAN): MAYFIELD VILLAGE, OH---&gt;FRANKLIN, KY</t>
  </si>
  <si>
    <t>MAYFIELD VILLAGE, OH</t>
  </si>
  <si>
    <t>TRACTOR SUPPLY (MANHATTAN): MCDONOUGH, GA---&gt;FRANKLIN, KY</t>
  </si>
  <si>
    <t>TRACTOR SUPPLY (MANHATTAN): MCKINNEY, TX---&gt;FRANKLIN, KY</t>
  </si>
  <si>
    <t>TRACTOR SUPPLY (MANHATTAN): MCKINNEY, TX---&gt;MACON, GA</t>
  </si>
  <si>
    <t>TRACTOR SUPPLY (MANHATTAN): MCKINNEY, TX---&gt;PENDLETON, IN</t>
  </si>
  <si>
    <t>TRACTOR SUPPLY (MANHATTAN): MEDINA, OH---&gt;MACON, GA</t>
  </si>
  <si>
    <t>TRACTOR SUPPLY (MANHATTAN): MENTOR, OH---&gt;FRANKLIN, KY</t>
  </si>
  <si>
    <t>MENTOR, OH</t>
  </si>
  <si>
    <t>TRACTOR SUPPLY (MANHATTAN): MENTOR, OH---&gt;MACON, GA</t>
  </si>
  <si>
    <t>TRACTOR SUPPLY (MANHATTAN): MESQUITE, TX---&gt;FRANKLIN, KY</t>
  </si>
  <si>
    <t>TRACTOR SUPPLY (MANHATTAN): MESQUITE, TX---&gt;MACON, GA</t>
  </si>
  <si>
    <t>TRACTOR SUPPLY (MANHATTAN): MESQUITE, TX---&gt;PENDLETON, IN</t>
  </si>
  <si>
    <t>TRACTOR SUPPLY (MANHATTAN): MIDDLETON, TN---&gt;MACON, GA</t>
  </si>
  <si>
    <t>MIDDLETON, TN</t>
  </si>
  <si>
    <t>TRACTOR SUPPLY (MANHATTAN): MIDDLETON, TN---&gt;PENDLETON, IN</t>
  </si>
  <si>
    <t>TRACTOR SUPPLY (MANHATTAN): MILFORD, IL---&gt;MACON, GA</t>
  </si>
  <si>
    <t>MILFORD, IL</t>
  </si>
  <si>
    <t>TRACTOR SUPPLY (MANHATTAN): MILWAUKEE, WI---&gt;MACON, GA</t>
  </si>
  <si>
    <t>TRACTOR SUPPLY (MANHATTAN): MINNETONKA, MN---&gt;MACON, GA</t>
  </si>
  <si>
    <t>MINNETONKA, MN</t>
  </si>
  <si>
    <t>TRACTOR SUPPLY (MANHATTAN): MORAINE, OH---&gt;FRANKLIN, KY</t>
  </si>
  <si>
    <t>MORAINE, OH</t>
  </si>
  <si>
    <t>TRACTOR SUPPLY (MANHATTAN): MOUNT HOPE, OH---&gt;FRANKLIN, KY</t>
  </si>
  <si>
    <t>MOUNT HOPE, OH</t>
  </si>
  <si>
    <t>TRACTOR SUPPLY (MANHATTAN): NEW BERLIN, WI---&gt;FRANKLIN, KY</t>
  </si>
  <si>
    <t>NEW BERLIN, WI</t>
  </si>
  <si>
    <t>TRACTOR SUPPLY (MANHATTAN): NEW ROADS, LA---&gt;FRANKLIN, KY</t>
  </si>
  <si>
    <t>NEW ROADS, LA</t>
  </si>
  <si>
    <t>TRACTOR SUPPLY (MANHATTAN): PEEBLES, OH---&gt;MACON, GA</t>
  </si>
  <si>
    <t>TRACTOR SUPPLY (MANHATTAN): PENDLETON, IN---&gt;MCKINNEY, TX</t>
  </si>
  <si>
    <t>TRACTOR SUPPLY (MANHATTAN): PLEASANT PRAIRIE, WI---&gt;MACON, GA</t>
  </si>
  <si>
    <t>TRACTOR SUPPLY (MANHATTAN): PONCHATOULA, LA---&gt;FRANKLIN, KY</t>
  </si>
  <si>
    <t>PONCHATOULA, LA</t>
  </si>
  <si>
    <t>TRACTOR SUPPLY (MANHATTAN): PONCHATOULA, LA---&gt;PENDLETON, IN</t>
  </si>
  <si>
    <t>TRACTOR SUPPLY (MANHATTAN): RANDOLPH, WI---&gt;FRANKLIN, KY</t>
  </si>
  <si>
    <t>RANDOLPH, WI</t>
  </si>
  <si>
    <t>TRACTOR SUPPLY (MANHATTAN): REYNOLDS, IN---&gt;MACON, GA</t>
  </si>
  <si>
    <t>REYNOLDS, IN</t>
  </si>
  <si>
    <t>TRACTOR SUPPLY (MANHATTAN): ROCKFORD, IL---&gt;FRANKLIN, KY</t>
  </si>
  <si>
    <t>TRACTOR SUPPLY (MANHATTAN): ROCKFORD, IL---&gt;MACON, GA</t>
  </si>
  <si>
    <t>TRACTOR SUPPLY (MANHATTAN): ROCKVILLE, IN---&gt;MACON, GA</t>
  </si>
  <si>
    <t>ROCKVILLE, IN</t>
  </si>
  <si>
    <t>TRACTOR SUPPLY (MANHATTAN): SANDWICH, IL---&gt;MACON, GA</t>
  </si>
  <si>
    <t>SANDWICH, IL</t>
  </si>
  <si>
    <t>TRACTOR SUPPLY (MANHATTAN): SELMER, TN---&gt;PENDLETON, IN</t>
  </si>
  <si>
    <t>SELMER, TN</t>
  </si>
  <si>
    <t>TRACTOR SUPPLY (MANHATTAN): SHERMAN, TX---&gt;FRANKLIN, KY</t>
  </si>
  <si>
    <t>SHERMAN, TX</t>
  </si>
  <si>
    <t>TRACTOR SUPPLY (MANHATTAN): SIREN, WI---&gt;MACON, GA</t>
  </si>
  <si>
    <t>SIREN, WI</t>
  </si>
  <si>
    <t>TRACTOR SUPPLY (MANHATTAN): SOUTH HOLLAND, IL---&gt;FRANKLIN, KY</t>
  </si>
  <si>
    <t>SOUTH HOLLAND, IL</t>
  </si>
  <si>
    <t>TRACTOR SUPPLY (MANHATTAN): STREETSBORO, OH---&gt;FRANKLIN, KY</t>
  </si>
  <si>
    <t>TRACTOR SUPPLY (MANHATTAN): SURGOINSVILLE, TN---&gt;PENDLETON, IN</t>
  </si>
  <si>
    <t>SURGOINSVILLE, TN</t>
  </si>
  <si>
    <t>TRACTOR SUPPLY (MANHATTAN): TALLMADGE, OH---&gt;FRANKLIN, KY</t>
  </si>
  <si>
    <t>TRACTOR SUPPLY (MANHATTAN): VANDALIA, OH---&gt;FRANKLIN, KY</t>
  </si>
  <si>
    <t>TRACTOR SUPPLY (MANHATTAN): VERONA, MS---&gt;PENDLETON, IN</t>
  </si>
  <si>
    <t>TRACTOR SUPPLY (MANHATTAN): WAUKESHA, WI---&gt;FRANKLIN, KY</t>
  </si>
  <si>
    <t>WAUKESHA, WI</t>
  </si>
  <si>
    <t>TRACTOR SUPPLY (MANHATTAN): WAYLAND, MI---&gt;FRANKLIN, KY</t>
  </si>
  <si>
    <t>WAYLAND, MI</t>
  </si>
  <si>
    <t>TRACTOR SUPPLY (MANHATTAN): WEST BEND, WI---&gt;FRANKLIN, KY</t>
  </si>
  <si>
    <t>WEST BEND, WI</t>
  </si>
  <si>
    <t>TRACTOR SUPPLY (MANHATTAN): WESTON, OH---&gt;FRANKLIN, KY</t>
  </si>
  <si>
    <t>WESTON, OH</t>
  </si>
  <si>
    <t>TRACTOR SUPPLY (MANHATTAN): WINCHESTER, VA---&gt;FRANKLIN, KY</t>
  </si>
  <si>
    <t>WINCHESTER, VA</t>
  </si>
  <si>
    <t>TRACTOR SUPPLY (MANHATTAN): WINSTON SALEM, NC---&gt;FRANKLIN, KY</t>
  </si>
  <si>
    <t>TRACTOR SUPPLY (MANHATTAN): WOODRIDGE, IL---&gt;FRANKLIN, KY</t>
  </si>
  <si>
    <t>TRACTOR SUPPLY (MANHATTAN): WOODRIDGE, IL---&gt;MACON, GA</t>
  </si>
  <si>
    <t>UPS DIRECT SHIP: GREENEVILLE, TN---&gt;HODGKINS, IL</t>
  </si>
  <si>
    <t>UPS</t>
  </si>
  <si>
    <t>GREENEVILLE, TN</t>
  </si>
  <si>
    <t>HODGKINS, IL</t>
  </si>
  <si>
    <t>(blank)</t>
  </si>
  <si>
    <t>UPS DIRECT SHIP: LAREDO, TX---&gt;PORTERVILLE, CA</t>
  </si>
  <si>
    <t>PORTERVILLE, CA</t>
  </si>
  <si>
    <t>VOLVO MANUAL ENTRY &amp; CRASS PALLET: JOLIET, IL---&gt;BYHALIA, MS</t>
  </si>
  <si>
    <t>VOLVO MANUAL ENTRY &amp; CRASS PALLET</t>
  </si>
  <si>
    <t>VOLVO: FOSTORIA, OH---&gt;BYHALIA, MS</t>
  </si>
  <si>
    <t>FOSTORIA, OH</t>
  </si>
  <si>
    <t>VOLVO: FRANKFORT, IN---&gt;BYHALIA, MS</t>
  </si>
  <si>
    <t>FRANKFORT, IN</t>
  </si>
  <si>
    <t>VOLVO: JOLIET, IL---&gt;BYHALIA, MS</t>
  </si>
  <si>
    <t>VOLVO: KENDALLVILLE, IN---&gt;BYHALIA, MS</t>
  </si>
  <si>
    <t>KENDALLVILLE, IN</t>
  </si>
  <si>
    <t>VOLVO: MONTPELIER, OH---&gt;BYHALIA, MS</t>
  </si>
  <si>
    <t>MONTPELIER, OH</t>
  </si>
  <si>
    <t>VOLVO: SIDNEY, OH---&gt;BYHALIA, MS</t>
  </si>
  <si>
    <t>WAL MART SAMS GENERAL MDSE TL: ANDERSON, IN---&gt;CHARLOTTE, NC</t>
  </si>
  <si>
    <t>WAL MART SAMS GENERAL MDSE TL: ANDERSON, IN---&gt;MIDWAY, TN</t>
  </si>
  <si>
    <t>WAL MART SAMS GENERAL MDSE TL: ANDERSON, IN---&gt;VILLA RICA, GA</t>
  </si>
  <si>
    <t>WAL MART SAMS GENERAL MDSE TL: ASHEBORO, NC---&gt;GROVE CITY, OH</t>
  </si>
  <si>
    <t>WAL MART SAMS GENERAL MDSE TL: ASHTON, IL---&gt;LAGRANGE, GA</t>
  </si>
  <si>
    <t>ASHTON, IL</t>
  </si>
  <si>
    <t>LAGRANGE, GA</t>
  </si>
  <si>
    <t>WAL MART SAMS GENERAL MDSE TL: ASHTON, IL---&gt;MIDWAY, TN</t>
  </si>
  <si>
    <t>WAL MART SAMS GENERAL MDSE TL: BARNESVILLE, GA---&gt;GROVE CITY, OH</t>
  </si>
  <si>
    <t>BARNESVILLE, GA</t>
  </si>
  <si>
    <t>WAL MART SAMS GENERAL MDSE TL: BARNESVILLE, GA---&gt;MEMPHIS, TN</t>
  </si>
  <si>
    <t>WAL MART SAMS GENERAL MDSE TL: CALHOUN, GA---&gt;MEMPHIS, TN</t>
  </si>
  <si>
    <t>WAL MART SAMS GENERAL MDSE TL: CHARLOTTE, NC---&gt;GREENFIELD, IN</t>
  </si>
  <si>
    <t>WAL MART SAMS GENERAL MDSE TL: CHATSWORTH, GA---&gt;MEMPHIS, TN</t>
  </si>
  <si>
    <t>CHATSWORTH, GA</t>
  </si>
  <si>
    <t>WAL MART SAMS GENERAL MDSE TL: CHICAGO, IL---&gt;CARROLLTON, GA</t>
  </si>
  <si>
    <t>CARROLLTON, GA</t>
  </si>
  <si>
    <t>WAL MART SAMS GENERAL MDSE TL: COLUMBUS, IN---&gt;FORT WORTH, TX</t>
  </si>
  <si>
    <t>WAL MART SAMS GENERAL MDSE TL: COLUMBUS, IN---&gt;LAGRANGE, GA</t>
  </si>
  <si>
    <t>WAL MART SAMS GENERAL MDSE TL: DACULA, GA---&gt;MEMPHIS, TN</t>
  </si>
  <si>
    <t>WAL MART SAMS GENERAL MDSE TL: DALTON, GA---&gt;COLUMBUS, OH</t>
  </si>
  <si>
    <t>WAL MART SAMS GENERAL MDSE TL: DEKALB, IL---&gt;CULLMAN, AL</t>
  </si>
  <si>
    <t>WAL MART SAMS GENERAL MDSE TL: DEKALB, IL---&gt;MEMPHIS, TN</t>
  </si>
  <si>
    <t>WAL MART SAMS GENERAL MDSE TL: DES PLAINES, IL---&gt;CULLMAN, AL</t>
  </si>
  <si>
    <t>DES PLAINES, IL</t>
  </si>
  <si>
    <t>WAL MART SAMS GENERAL MDSE TL: EAST POINT, GA---&gt;EAST POINT, GA</t>
  </si>
  <si>
    <t>WAL MART SAMS GENERAL MDSE TL: EAST POINT, GA---&gt;MEMPHIS, TN</t>
  </si>
  <si>
    <t>WAL MART SAMS GENERAL MDSE TL: EATONTON, GA---&gt;GROVE CITY, OH</t>
  </si>
  <si>
    <t>EATONTON, GA</t>
  </si>
  <si>
    <t>WAL MART SAMS GENERAL MDSE TL: ELLENWOOD, GA---&gt;MEMPHIS, TN</t>
  </si>
  <si>
    <t>WAL MART SAMS GENERAL MDSE TL: FAIRBURN, GA---&gt;MEMPHIS, TN</t>
  </si>
  <si>
    <t>FAIRBURN, GA</t>
  </si>
  <si>
    <t>WAL MART SAMS GENERAL MDSE TL: FISHERS, IN---&gt;HOPE MILLS, NC</t>
  </si>
  <si>
    <t>FISHERS, IN</t>
  </si>
  <si>
    <t>HOPE MILLS, NC</t>
  </si>
  <si>
    <t>WAL MART SAMS GENERAL MDSE TL: FISHERS, IN---&gt;MIDWAY, TN</t>
  </si>
  <si>
    <t>WAL MART SAMS GENERAL MDSE TL: FISHERS, IN---&gt;SHELBY, NC</t>
  </si>
  <si>
    <t>WAL MART SAMS GENERAL MDSE TL: FORT WAYNE, IN---&gt;MIDWAY, TN</t>
  </si>
  <si>
    <t>WAL MART SAMS GENERAL MDSE TL: FORT WORTH, TX---&gt;MEMPHIS, TN</t>
  </si>
  <si>
    <t>WAL MART SAMS GENERAL MDSE TL: GRIFFIN, GA---&gt;GROVE CITY, OH</t>
  </si>
  <si>
    <t>GRIFFIN, GA</t>
  </si>
  <si>
    <t>WAL MART SAMS GENERAL MDSE TL: GRIFFIN, GA---&gt;MEMPHIS, TN</t>
  </si>
  <si>
    <t>WAL MART SAMS GENERAL MDSE TL: HENDERSONVILLE, NC---&gt;NEW ALBANY, MS</t>
  </si>
  <si>
    <t>HENDERSONVILLE, NC</t>
  </si>
  <si>
    <t>WAL MART SAMS GENERAL MDSE TL: HOUSTON, TX---&gt;MEMPHIS, TN</t>
  </si>
  <si>
    <t>WAL MART SAMS GENERAL MDSE TL: INDIANAPOLIS, IN---&gt;MIDWAY, TN</t>
  </si>
  <si>
    <t>WAL MART SAMS GENERAL MDSE TL: ITASCA, IL---&gt;MEMPHIS, TN</t>
  </si>
  <si>
    <t>ITASCA, IL</t>
  </si>
  <si>
    <t>WAL MART SAMS GENERAL MDSE TL: JONESBORO, AR---&gt;GROVE CITY, OH</t>
  </si>
  <si>
    <t>JONESBORO, AR</t>
  </si>
  <si>
    <t>WAL MART SAMS GENERAL MDSE TL: KATY, TX---&gt;MEMPHIS, TN</t>
  </si>
  <si>
    <t>WAL MART SAMS GENERAL MDSE TL: KENNESAW, GA---&gt;COLUMBUS, OH</t>
  </si>
  <si>
    <t>KENNESAW, GA</t>
  </si>
  <si>
    <t>WAL MART SAMS GENERAL MDSE TL: MCDONOUGH, GA---&gt;MEMPHIS, TN</t>
  </si>
  <si>
    <t>WAL MART SAMS GENERAL MDSE TL: MORROW, GA---&gt;MEMPHIS, TN</t>
  </si>
  <si>
    <t>MORROW, GA</t>
  </si>
  <si>
    <t>WAL MART SAMS GENERAL MDSE TL: NEENAH, WI---&gt;CARROLLTON, GA</t>
  </si>
  <si>
    <t>WAL MART SAMS GENERAL MDSE TL: ORANGEBURG, SC---&gt;GREENFIELD, IN</t>
  </si>
  <si>
    <t>WAL MART SAMS GENERAL MDSE TL: ORANGEBURG, SC---&gt;NEW ALBANY, MS</t>
  </si>
  <si>
    <t>WAL MART SAMS GENERAL MDSE TL: PIQUA, OH---&gt;SHELBY, NC</t>
  </si>
  <si>
    <t>PIQUA, OH</t>
  </si>
  <si>
    <t>WAL MART SAMS GENERAL MDSE TL: PLEASANT PRAIRIE, WI---&gt;HOPE MILLS, NC</t>
  </si>
  <si>
    <t>WAL MART SAMS GENERAL MDSE TL: PORTLAND, TN---&gt;SEALY, TX</t>
  </si>
  <si>
    <t>PORTLAND, TN</t>
  </si>
  <si>
    <t>SEALY, TX</t>
  </si>
  <si>
    <t>WAL MART SAMS GENERAL MDSE TL: RURAL HALL, NC---&gt;MEMPHIS, TN</t>
  </si>
  <si>
    <t>RURAL HALL, NC</t>
  </si>
  <si>
    <t>WAL MART SAMS GENERAL MDSE TL: SANDWICH, IL---&gt;CULLMAN, AL</t>
  </si>
  <si>
    <t>WAL MART SAMS GENERAL MDSE TL: SOUTH PITTSBURG, TN---&gt;HAMMOND, IN</t>
  </si>
  <si>
    <t>SOUTH PITTSBURG, TN</t>
  </si>
  <si>
    <t>HAMMOND, IN</t>
  </si>
  <si>
    <t>WAL MART SAMS GENERAL MDSE TL: SUMTER, SC---&gt;GREENFIELD, IN</t>
  </si>
  <si>
    <t>SUMTER, SC</t>
  </si>
  <si>
    <t>WAL MART SAMS GENERAL MDSE TL: SUMTER, SC---&gt;NORTH CANTON, OH</t>
  </si>
  <si>
    <t>WAL MART SAMS GENERAL MDSE TL: SUMTER, SC---&gt;OSWEGO, IL</t>
  </si>
  <si>
    <t>OSWEGO, IL</t>
  </si>
  <si>
    <t>WAL MART SAMS GENERAL MDSE TL: TROY, AL---&gt;PAGELAND, SC</t>
  </si>
  <si>
    <t>TROY, AL</t>
  </si>
  <si>
    <t>PAGELAND, SC</t>
  </si>
  <si>
    <t>WAL MART SAMS GENERAL MDSE TL: WEST CHICAGO, IL---&gt;OLIVE BRANCH, MS</t>
  </si>
  <si>
    <t>WEST CHICAGO, IL</t>
  </si>
  <si>
    <t>OLIVE BRANCH, MS</t>
  </si>
  <si>
    <t>WAL MART SAMS GENERAL MDSE TL: YOUNGSTOWN, OH---&gt;MEMPHIS, TN</t>
  </si>
  <si>
    <t>YOUNGSTOWN, OH</t>
  </si>
  <si>
    <t>WAL MART SAMS GENERAL MDSE TL: YOUNGSTOWN, OH---&gt;SHELBY, NC</t>
  </si>
  <si>
    <t>WESTROCK: COWPENS, SC---&gt;AURORA, IL</t>
  </si>
  <si>
    <t>WESTROCK</t>
  </si>
  <si>
    <t>COWPENS, SC</t>
  </si>
  <si>
    <t>WESTROCK: COWPENS, SC---&gt;LANCASTER, OH</t>
  </si>
  <si>
    <t>LANCASTER, OH</t>
  </si>
  <si>
    <t>WESTROCK: COWPENS, SC---&gt;LAWRENCEBURG, TN</t>
  </si>
  <si>
    <t>WESTROCK: COWPENS, SC---&gt;MISHAWAKA, IN</t>
  </si>
  <si>
    <t>MISHAWAKA, IN</t>
  </si>
  <si>
    <t>WESTROCK: COWPENS, SC---&gt;RAVENNA, OH</t>
  </si>
  <si>
    <t>RAVENNA, OH</t>
  </si>
  <si>
    <t>WILLIAMS SONOMA: ARLINGTON, TX---&gt;MEMPHIS, TN</t>
  </si>
  <si>
    <t>WILLIAMS SONOMA: ARLINGTON, TX---&gt;OLIVE BRANCH, MS</t>
  </si>
  <si>
    <t>WILLIAMS SONOMA: BRASELTON, GA---&gt;GROVE CITY, OH</t>
  </si>
  <si>
    <t>WILLIAMS SONOMA: CLAREMONT, NC---&gt;ARLINGTON, TX</t>
  </si>
  <si>
    <t>CLAREMONT, NC</t>
  </si>
  <si>
    <t>WILLIAMS SONOMA: CLAREMONT, NC---&gt;GROVE CITY, OH</t>
  </si>
  <si>
    <t>WILLIAMS SONOMA: CRYSTAL LAKE, IL---&gt;OLIVE BRANCH, MS</t>
  </si>
  <si>
    <t>CRYSTAL LAKE, IL</t>
  </si>
  <si>
    <t>WILLIAMS SONOMA: EARLY BRANCH, SC---&gt;OLIVE BRANCH, MS</t>
  </si>
  <si>
    <t>EARLY BRANCH, SC</t>
  </si>
  <si>
    <t>WILLIAMS SONOMA: HENDERSON, NC---&gt;OLIVE BRANCH, MS</t>
  </si>
  <si>
    <t>HENDERSON, NC</t>
  </si>
  <si>
    <t>WILLIAMS SONOMA: LANCASTER, OH---&gt;OLIVE BRANCH, MS</t>
  </si>
  <si>
    <t>WILLIAMS SONOMA: LIBERTYVILLE, IL---&gt;OLIVE BRANCH, MS</t>
  </si>
  <si>
    <t>LIBERTYVILLE, IL</t>
  </si>
  <si>
    <t>WILLIAMS SONOMA: OLIVE BRANCH, MS---&gt;ARLINGTON, TX</t>
  </si>
  <si>
    <t>WILLIAMS SONOMA: SPRING PARK, MN---&gt;OLIVE BRANCH, MS</t>
  </si>
  <si>
    <t>SPRING PARK, MN</t>
  </si>
  <si>
    <t>Names From Truckload</t>
  </si>
  <si>
    <t>Lane Names</t>
  </si>
  <si>
    <t>BRIDGESTONE FIRESTONE| 2982960559</t>
  </si>
  <si>
    <t>BRIDGESTONE FIRESTONE| 2982960517</t>
  </si>
  <si>
    <t>n/a</t>
  </si>
  <si>
    <t>$V$1356</t>
  </si>
  <si>
    <t>$J$1356</t>
  </si>
  <si>
    <t>b: SCHNEIDER LOGISTIC| 4320127045</t>
  </si>
  <si>
    <t>$K$1356</t>
  </si>
  <si>
    <t>KELLOGG COMPANY MLXP| 3034972335</t>
  </si>
  <si>
    <t>KELLOGG COMPANY MLXP| 3030172335</t>
  </si>
  <si>
    <t>$V$191</t>
  </si>
  <si>
    <t>$J$191</t>
  </si>
  <si>
    <t>KELLOGG COMPANY MLXP| 3030133601</t>
  </si>
  <si>
    <t>$K$191</t>
  </si>
  <si>
    <t>KELLOGG COMPANY MLXP| 3861175029</t>
  </si>
  <si>
    <t>EASTANOLLE,GA</t>
  </si>
  <si>
    <t>JACKSON   ,GA</t>
  </si>
  <si>
    <t>AMER WOODMARK DED FT | 3053830233</t>
  </si>
  <si>
    <t>NEWTON    ,NC</t>
  </si>
  <si>
    <t>AMER WOODMARK DED FT | 3023328658</t>
  </si>
  <si>
    <t>STONEVILLE,NC</t>
  </si>
  <si>
    <t>AMER WOODMARK DED FT | 2704830233</t>
  </si>
  <si>
    <t>BLAIRS    ,VA</t>
  </si>
  <si>
    <t>HUMBOLDT  ,TN</t>
  </si>
  <si>
    <t>AMERICAN WOODMARK COR| 2452738343</t>
  </si>
  <si>
    <t>GAS CITY  ,IN</t>
  </si>
  <si>
    <t>COLLEGE ST,TX</t>
  </si>
  <si>
    <t>AMERICAN WOODMARK COR| 4693377840</t>
  </si>
  <si>
    <t>GREENVILLE,WI</t>
  </si>
  <si>
    <t>AMERICAN WOODMARK COR| 4693354942</t>
  </si>
  <si>
    <t>OVERLAND P,KS</t>
  </si>
  <si>
    <t>AMERICAN WOODMARK COR| 4693366201</t>
  </si>
  <si>
    <t>ROSEVILLE ,MN</t>
  </si>
  <si>
    <t>AMERICAN WOODMARK COR| 4693355113</t>
  </si>
  <si>
    <t>THOMASTON ,GA</t>
  </si>
  <si>
    <t>AMERICAN WOODMARK COR| 4693330286</t>
  </si>
  <si>
    <t>AMERICAN WOODMARK COR| 2704830233</t>
  </si>
  <si>
    <t>LITTLE ROC,AR</t>
  </si>
  <si>
    <t>AMERICAN WOODMARK COR| 3023372201</t>
  </si>
  <si>
    <t>OLD HICKOR,TN</t>
  </si>
  <si>
    <t>AMERICAN WOODMARK COR| 3023337138</t>
  </si>
  <si>
    <t>AMERICAN WOODMARK COR| 3023327048</t>
  </si>
  <si>
    <t>ORLANDO   ,FL</t>
  </si>
  <si>
    <t>TAMPA     ,FL</t>
  </si>
  <si>
    <t>AMERICAN WOODMARK COR| 3280133601</t>
  </si>
  <si>
    <t>AMERICAN WOODMARK COR| 3053846933</t>
  </si>
  <si>
    <t>AMERICAN WOODMARK COR| 4693338343</t>
  </si>
  <si>
    <t>AMERICAN WOODMARK COR| 3834330538</t>
  </si>
  <si>
    <t>MILAN     ,TN</t>
  </si>
  <si>
    <t>CAROL STRE,IL</t>
  </si>
  <si>
    <t>ASSA ABLOY | 3835860116</t>
  </si>
  <si>
    <t>CINCINNATI,OH</t>
  </si>
  <si>
    <t>ASSA ABLOY | 3835845201</t>
  </si>
  <si>
    <t>EASTON    ,PA</t>
  </si>
  <si>
    <t>ASSA ABLOY | 3835818040</t>
  </si>
  <si>
    <t>ELK GROVE ,IL</t>
  </si>
  <si>
    <t>ASSA ABLOY | 3835860007</t>
  </si>
  <si>
    <t>GREEN BAY ,WI</t>
  </si>
  <si>
    <t>ASSA ABLOY | 3835854301</t>
  </si>
  <si>
    <t>ASSA ABLOY | 3835832801</t>
  </si>
  <si>
    <t>ASSA ABLOY | 3835833601</t>
  </si>
  <si>
    <t>TEMPE     ,AZ</t>
  </si>
  <si>
    <t>ASSA ABLOY | 3835885280</t>
  </si>
  <si>
    <t>WACO      ,TX</t>
  </si>
  <si>
    <t>ASSA ABLOY | 3835876701</t>
  </si>
  <si>
    <t>BELOIT    ,WI</t>
  </si>
  <si>
    <t>COVINGTON ,TN</t>
  </si>
  <si>
    <t>BELOIT BOXBOARD COMPA| 5351138019</t>
  </si>
  <si>
    <t>BATAVIA   ,IL</t>
  </si>
  <si>
    <t>MACON     ,GA</t>
  </si>
  <si>
    <t>BLUE BIRD | 6051031201</t>
  </si>
  <si>
    <t>BLAINE    ,MN</t>
  </si>
  <si>
    <t>BLUE BIRD | 5543431201</t>
  </si>
  <si>
    <t>COLUMBUS  ,IN</t>
  </si>
  <si>
    <t>BLUE BIRD | 4720131201</t>
  </si>
  <si>
    <t>DELAWARE  ,OH</t>
  </si>
  <si>
    <t>FORT VALLE,GA</t>
  </si>
  <si>
    <t>BLUE BIRD | 4301531030</t>
  </si>
  <si>
    <t>ARLINGTON ,TX</t>
  </si>
  <si>
    <t>BLUE BIRD | 3103076001</t>
  </si>
  <si>
    <t>JEFFERSONV,IN</t>
  </si>
  <si>
    <t>BLUE BIRD | 3103047130</t>
  </si>
  <si>
    <t>NASHVILLE ,TN</t>
  </si>
  <si>
    <t>BLUE BIRD | 3103037201</t>
  </si>
  <si>
    <t>GOSHEN    ,IN</t>
  </si>
  <si>
    <t>BLUE BIRD | 4652631201</t>
  </si>
  <si>
    <t>ROCHESTER ,IN</t>
  </si>
  <si>
    <t>BLUE BIRD | 4697531201</t>
  </si>
  <si>
    <t>GRANITEVIL,SC</t>
  </si>
  <si>
    <t>LA VERGNE ,TN</t>
  </si>
  <si>
    <t>BRIDGESTONE FIRESTONE| 2982937086</t>
  </si>
  <si>
    <t>RICHMOND  ,IN</t>
  </si>
  <si>
    <t>BRIDGESTONE FIRESTONE| 4737429829</t>
  </si>
  <si>
    <t>AKRON     ,OH</t>
  </si>
  <si>
    <t>BRIDGESTONE FIRESTONE| 2982944301</t>
  </si>
  <si>
    <t>LEBANON   ,TN</t>
  </si>
  <si>
    <t>BRIDGESTONE FIRESTONE| 2982937087</t>
  </si>
  <si>
    <t>ROANOKE   ,TX</t>
  </si>
  <si>
    <t>BRIDGESTONE FIRESTONE| 2982976099</t>
  </si>
  <si>
    <t>WOODRIDGE ,IL</t>
  </si>
  <si>
    <t>MORRISON  ,TN</t>
  </si>
  <si>
    <t>BRIDGESTONE FIRESTONE| 3735776099</t>
  </si>
  <si>
    <t>BRIDGESTONE FIRESTONE| 3735760559</t>
  </si>
  <si>
    <t>WILSON    ,NC</t>
  </si>
  <si>
    <t>BRIDGESTONE FIRESTONE| 2789337087</t>
  </si>
  <si>
    <t>SMYRNA    ,TN</t>
  </si>
  <si>
    <t>BRIDGESTONE FIRESTONE| 2789337089</t>
  </si>
  <si>
    <t>BRIDGESTONE FIRESTONE| 2789360559</t>
  </si>
  <si>
    <t>AIKEN     ,SC</t>
  </si>
  <si>
    <t>POPLAR BLU,MO</t>
  </si>
  <si>
    <t>BRIGGS AND STRATTON | 2980163901</t>
  </si>
  <si>
    <t>AUBURN    ,AL</t>
  </si>
  <si>
    <t>ANKENY    ,IA</t>
  </si>
  <si>
    <t>BRIGGS AND STRATTON | 3683050015</t>
  </si>
  <si>
    <t>AUBURN    ,IN</t>
  </si>
  <si>
    <t>BRIGGS AND STRATTON | 3683046706</t>
  </si>
  <si>
    <t>CHARLOTTE ,NC</t>
  </si>
  <si>
    <t>BRIGGS AND STRATTON | 3683028201</t>
  </si>
  <si>
    <t>MENOMONEE ,WI</t>
  </si>
  <si>
    <t>BRIGGS AND STRATTON | 3683053051</t>
  </si>
  <si>
    <t>MUNFORD   ,TN</t>
  </si>
  <si>
    <t>BRIGGS AND STRATTON | 3683038058</t>
  </si>
  <si>
    <t>RICHFIELD ,WI</t>
  </si>
  <si>
    <t>BRIGGS AND STRATTON | 3683053076</t>
  </si>
  <si>
    <t>STREETSBOR,OH</t>
  </si>
  <si>
    <t>SHERRILL  ,NY</t>
  </si>
  <si>
    <t>BRIGGS AND STRATTON | 4424113461</t>
  </si>
  <si>
    <t>SIKESTON  ,MO</t>
  </si>
  <si>
    <t>BRIGGS AND STRATTON | 3683063801</t>
  </si>
  <si>
    <t>SIOUX CITY,IA</t>
  </si>
  <si>
    <t>BRIGGS AND STRATTON | 3683051101</t>
  </si>
  <si>
    <t>STATESBORO,GA</t>
  </si>
  <si>
    <t>BRIGGS AND STRATTON | 3683030458</t>
  </si>
  <si>
    <t>THREE RIVE,MI</t>
  </si>
  <si>
    <t>BRIGGS AND STRATTON | 3683049093</t>
  </si>
  <si>
    <t>TIPTON    ,IA</t>
  </si>
  <si>
    <t>BRIGGS AND STRATTON | 3683052772</t>
  </si>
  <si>
    <t>WAUWATOSA ,WI</t>
  </si>
  <si>
    <t>BRIGGS AND STRATTON | 3683053201</t>
  </si>
  <si>
    <t>BRIGGS AND STRATTON | 4670663901</t>
  </si>
  <si>
    <t>BALDWIN   ,WI</t>
  </si>
  <si>
    <t>BRIGGS AND STRATTON | 5400253201</t>
  </si>
  <si>
    <t>CARTERSVIL,GA</t>
  </si>
  <si>
    <t>BRIGGS AND STRATTON | 3012053201</t>
  </si>
  <si>
    <t>FORT WAYNE,IN</t>
  </si>
  <si>
    <t>BRIGGS AND STRATTON | 4680163901</t>
  </si>
  <si>
    <t>GENOA CITY,WI</t>
  </si>
  <si>
    <t>STONE MOUN,GA</t>
  </si>
  <si>
    <t>BRIGGS AND STRATTON | 5312830083</t>
  </si>
  <si>
    <t>MARYSVILLE,OH</t>
  </si>
  <si>
    <t>BRIGGS AND STRATTON | 4304053201</t>
  </si>
  <si>
    <t>COLUMBUS  ,OH</t>
  </si>
  <si>
    <t>BRIGGS AND STRATTON | 5305143201</t>
  </si>
  <si>
    <t>PENDERGRAS,GA</t>
  </si>
  <si>
    <t>BRIGGS AND STRATTON | 5305130567</t>
  </si>
  <si>
    <t>BRIGGS AND STRATTON | 3280136830</t>
  </si>
  <si>
    <t>BRIGGS AND STRATTON | 3280130458</t>
  </si>
  <si>
    <t>BRIGGS AND STRATTON | 5307637201</t>
  </si>
  <si>
    <t>RIPLEY    ,MS</t>
  </si>
  <si>
    <t>BRIGGS AND STRATTON | 5307638663</t>
  </si>
  <si>
    <t>STALLINGS ,NC</t>
  </si>
  <si>
    <t>BRIGGS AND STRATTON | 5307628106</t>
  </si>
  <si>
    <t>SHARON CEN,OH</t>
  </si>
  <si>
    <t>BRIGGS AND STRATTON | 4427453201</t>
  </si>
  <si>
    <t>SOUTH ELGI,IL</t>
  </si>
  <si>
    <t>BRIGGS AND STRATTON | 6017763901</t>
  </si>
  <si>
    <t>BRIGGS AND STRATTON | 3045843201</t>
  </si>
  <si>
    <t>BRIGGS AND STRATTON | 3045853051</t>
  </si>
  <si>
    <t>BRIGGS AND STRATTON | 3045849093</t>
  </si>
  <si>
    <t>STRONGSVIL,OH</t>
  </si>
  <si>
    <t>BRIGGS AND STRATTON | 4413653201</t>
  </si>
  <si>
    <t>BRIGGS AND STRATTON | 5320113461</t>
  </si>
  <si>
    <t>BRIGGS AND STRATTON | 5320130083</t>
  </si>
  <si>
    <t>FINDLAY   ,OH</t>
  </si>
  <si>
    <t>ANTIOCH   ,TN</t>
  </si>
  <si>
    <t>CAMPBELL SOUP COMPANY| 4583937135</t>
  </si>
  <si>
    <t>CAMPBELL SOUP COMPANY| 4583928201</t>
  </si>
  <si>
    <t>CONCORD   ,NC</t>
  </si>
  <si>
    <t>CAMPBELL SOUP COMPANY| 4583928025</t>
  </si>
  <si>
    <t>DYERSBURG ,TN</t>
  </si>
  <si>
    <t>CAMPBELL SOUP COMPANY| 4583938024</t>
  </si>
  <si>
    <t>MOUNT JULI,TN</t>
  </si>
  <si>
    <t>CAMPBELL SOUP COMPANY| 4583937121</t>
  </si>
  <si>
    <t>NAPOLEON  ,OH</t>
  </si>
  <si>
    <t>CAMPBELL SOUP COMPANY| 4354537135</t>
  </si>
  <si>
    <t>CAMPBELL SOUP COMPANY| 4354528201</t>
  </si>
  <si>
    <t>NEW ALBANY,MS</t>
  </si>
  <si>
    <t>CAMPBELL SOUP COMPANY| 4354538652</t>
  </si>
  <si>
    <t>VILLA RICA,GA</t>
  </si>
  <si>
    <t>CAMPBELL SOUP COMPANY| 4354530180</t>
  </si>
  <si>
    <t>JACKSON   ,TN</t>
  </si>
  <si>
    <t>CARLSTAR | 2980138301</t>
  </si>
  <si>
    <t>CLINTON   ,TN</t>
  </si>
  <si>
    <t>SLINGER   ,WI</t>
  </si>
  <si>
    <t>CARLSTAR | 3771653086</t>
  </si>
  <si>
    <t>DICKSON   ,TN</t>
  </si>
  <si>
    <t>CARLSTAR | 3705529801</t>
  </si>
  <si>
    <t>CARLSTAR | 3830127893</t>
  </si>
  <si>
    <t>MCDONOUGH ,GA</t>
  </si>
  <si>
    <t>DEKALB    ,IL</t>
  </si>
  <si>
    <t>CARLSTAR | 3025360115</t>
  </si>
  <si>
    <t>CARLSTAR | 3025338301</t>
  </si>
  <si>
    <t>MEMPHIS   ,TN</t>
  </si>
  <si>
    <t>CARLSTAR | 3025338101</t>
  </si>
  <si>
    <t>TROY      ,MI</t>
  </si>
  <si>
    <t>CARLSTAR | 3025348007</t>
  </si>
  <si>
    <t>ORANGE    ,TX</t>
  </si>
  <si>
    <t>CARLSTAR | 7763037716</t>
  </si>
  <si>
    <t>INDIANAPOL,IN</t>
  </si>
  <si>
    <t>LEWISBURG ,TN</t>
  </si>
  <si>
    <t>CARRIER CORPORATION | 4620137091</t>
  </si>
  <si>
    <t>PINE HALL ,NC</t>
  </si>
  <si>
    <t>COLLIERVIL,TN</t>
  </si>
  <si>
    <t>CARRIER CORPORATION | 2704238017</t>
  </si>
  <si>
    <t>SIDNEY    ,OH</t>
  </si>
  <si>
    <t>CARRIER CORPORATION | 4536528201</t>
  </si>
  <si>
    <t>BALTIMORE ,MD</t>
  </si>
  <si>
    <t>CHILTON   ,WI</t>
  </si>
  <si>
    <t>CENTRAL GARDEN AND PE| 2120153014</t>
  </si>
  <si>
    <t>ATLANTA   ,GA</t>
  </si>
  <si>
    <t>CENTRAL GARDEN AND PE| 5301430301</t>
  </si>
  <si>
    <t>AUSTELL   ,GA</t>
  </si>
  <si>
    <t>CENTRAL GARDEN AND PE| 5301430106</t>
  </si>
  <si>
    <t>CULLMAN   ,AL</t>
  </si>
  <si>
    <t>CENTRAL GARDEN AND PE| 5301435055</t>
  </si>
  <si>
    <t>GROVE CITY,OH</t>
  </si>
  <si>
    <t>CENTRAL GARDEN AND PE| 5301443123</t>
  </si>
  <si>
    <t>JANESVILLE,WI</t>
  </si>
  <si>
    <t>CENTRAL GARDEN AND PE| 5301453545</t>
  </si>
  <si>
    <t>MADISON   ,GA</t>
  </si>
  <si>
    <t>CENTRAL GARDEN AND PE| 5301430650</t>
  </si>
  <si>
    <t>MIDWAY    ,TN</t>
  </si>
  <si>
    <t>CENTRAL GARDEN AND PE| 5301437809</t>
  </si>
  <si>
    <t>SCHERTZ   ,TX</t>
  </si>
  <si>
    <t>CENTRAL GARDEN AND PE| 5301478154</t>
  </si>
  <si>
    <t>SHELBY    ,NC</t>
  </si>
  <si>
    <t>CENTRAL GARDEN AND PE| 5301428150</t>
  </si>
  <si>
    <t>SUWANEE   ,GA</t>
  </si>
  <si>
    <t>CENTRAL GARDEN AND PE| 5301430174</t>
  </si>
  <si>
    <t>GRAND PRAI,TX</t>
  </si>
  <si>
    <t>CENTRAL GARDEN AND PE| 3505575050</t>
  </si>
  <si>
    <t>GREENFIELD,MO</t>
  </si>
  <si>
    <t>CENTRAL GARDEN AND PE| 3505565661</t>
  </si>
  <si>
    <t>DONALSONVI,GA</t>
  </si>
  <si>
    <t>SUFFOLK   ,VA</t>
  </si>
  <si>
    <t>CENTRAL GARDEN AND PE| 3174523432</t>
  </si>
  <si>
    <t>HICKORY   ,NC</t>
  </si>
  <si>
    <t>CENTRAL GARDEN AND PE| 2860165661</t>
  </si>
  <si>
    <t>NEOSHO    ,MO</t>
  </si>
  <si>
    <t>CARROLLTON,TX</t>
  </si>
  <si>
    <t>CENTRAL GARDEN AND PE| 6485075006</t>
  </si>
  <si>
    <t>NEWBORN   ,GA</t>
  </si>
  <si>
    <t>CENTRAL GARDEN AND PE| 3026265661</t>
  </si>
  <si>
    <t>RACINE    ,WI</t>
  </si>
  <si>
    <t>CENTRAL GARDEN AND PE| 5340135055</t>
  </si>
  <si>
    <t>LITHIA SPR,GA</t>
  </si>
  <si>
    <t>COLGATE | 4520130057</t>
  </si>
  <si>
    <t>NEW CONCOR,OH</t>
  </si>
  <si>
    <t>MC CALLA  ,AL</t>
  </si>
  <si>
    <t>COLGATE | 4376235111</t>
  </si>
  <si>
    <t>ARCHBOLD  ,OH</t>
  </si>
  <si>
    <t>VONORE    ,TN</t>
  </si>
  <si>
    <t>CONAGRA FOODS INC | 4350237885</t>
  </si>
  <si>
    <t>EAST TROY ,WI</t>
  </si>
  <si>
    <t>CONAGRA FOODS INC | 5312038101</t>
  </si>
  <si>
    <t>FORT WORTH,TX</t>
  </si>
  <si>
    <t>NEWPORT   ,TN</t>
  </si>
  <si>
    <t>CONAGRA FOODS INC | 7610137821</t>
  </si>
  <si>
    <t>CONAGRA FOODS INC | 3834343201</t>
  </si>
  <si>
    <t>PLEASANT P,WI</t>
  </si>
  <si>
    <t>CONAGRA FOODS INC | 5315837821</t>
  </si>
  <si>
    <t>CONAGRA FOODS INC | 5315837885</t>
  </si>
  <si>
    <t>ROCKFORD  ,OH</t>
  </si>
  <si>
    <t>CONAGRA FOODS INC | 4588237885</t>
  </si>
  <si>
    <t>CONYERS   ,GA</t>
  </si>
  <si>
    <t>b: CORRUGATED LOGISTI| 3001238343</t>
  </si>
  <si>
    <t>GAFFNEY   ,SC</t>
  </si>
  <si>
    <t>HARTFORD  ,WI</t>
  </si>
  <si>
    <t>DAIMLER TRUCKS NA LLC| 2934053027</t>
  </si>
  <si>
    <t>LOCKPORT  ,IL</t>
  </si>
  <si>
    <t>DAIMLER TRUCKS NA LLC| 6044129340</t>
  </si>
  <si>
    <t>STATESVILL,NC</t>
  </si>
  <si>
    <t>ROCKFORD  ,IL</t>
  </si>
  <si>
    <t>DAIMLER TRUCKS NA LLC| 2862561101</t>
  </si>
  <si>
    <t>DAYTON    ,OH</t>
  </si>
  <si>
    <t>DEFA DELTA FAUCET COM| 4540138358</t>
  </si>
  <si>
    <t>GREENSBURG,IN</t>
  </si>
  <si>
    <t>DEFA DELTA FAUCET COM| 4724038358</t>
  </si>
  <si>
    <t>CELINA    ,OH</t>
  </si>
  <si>
    <t>DEFA DELTA FAUCET COM| 3830145822</t>
  </si>
  <si>
    <t>FRONT ROYA,VA</t>
  </si>
  <si>
    <t>DEFA DELTA FAUCET COM| 3830122630</t>
  </si>
  <si>
    <t>FROSTPROOF,FL</t>
  </si>
  <si>
    <t>DEFA DELTA FAUCET COM| 3830133843</t>
  </si>
  <si>
    <t>WINSTON SA,NC</t>
  </si>
  <si>
    <t>DEFA DELTA FAUCET COM| 3830127101</t>
  </si>
  <si>
    <t>EAST DUBLI,GA</t>
  </si>
  <si>
    <t>ALSIP     ,IL</t>
  </si>
  <si>
    <t>DURO BAG | 3102160803</t>
  </si>
  <si>
    <t>FLORENCE  ,KY</t>
  </si>
  <si>
    <t>DURO BAG | 3102141022</t>
  </si>
  <si>
    <t>DURO BAG | 3102138301</t>
  </si>
  <si>
    <t>ASHEBORO  ,NC</t>
  </si>
  <si>
    <t>FRANKLIN  ,IN</t>
  </si>
  <si>
    <t>ENERGIZER BATTERY | 2720346131</t>
  </si>
  <si>
    <t>ARDMORE   ,OK</t>
  </si>
  <si>
    <t>ENERGIZER BATTERY | 4613173401</t>
  </si>
  <si>
    <t>ENERGIZER BATTERY | 4613138101</t>
  </si>
  <si>
    <t>INDIANOLA ,MS</t>
  </si>
  <si>
    <t>ENERGIZER BATTERY | 4613138751</t>
  </si>
  <si>
    <t>JONESVILLE,SC</t>
  </si>
  <si>
    <t>ENERGIZER BATTERY | 4613129353</t>
  </si>
  <si>
    <t>SEARCY    ,AR</t>
  </si>
  <si>
    <t>ENERGIZER BATTERY | 4613172143</t>
  </si>
  <si>
    <t>MONROE    ,OH</t>
  </si>
  <si>
    <t>ENERGIZER BATTERY | 3810145050</t>
  </si>
  <si>
    <t>DILLON    ,SC</t>
  </si>
  <si>
    <t>ENERGIZER BATTERY | 4505029536</t>
  </si>
  <si>
    <t>ROCK HILL ,SC</t>
  </si>
  <si>
    <t>DOVER     ,OH</t>
  </si>
  <si>
    <t>ENERGIZER BATTERY | 2973044622</t>
  </si>
  <si>
    <t>ENERGIZER BATTERY | 2973043123</t>
  </si>
  <si>
    <t>PERRYSBURG,OH</t>
  </si>
  <si>
    <t>ENERGIZER BATTERY | 2973043551</t>
  </si>
  <si>
    <t>BRASELTON ,GA</t>
  </si>
  <si>
    <t>FEDEX GROUND | 3051732801</t>
  </si>
  <si>
    <t>GEORGIA PACIFIC CPG F| 4430130301</t>
  </si>
  <si>
    <t>GREENVILLE,SC</t>
  </si>
  <si>
    <t>GEORGIA PACIFIC CPG F| 4430129601</t>
  </si>
  <si>
    <t>HUNTSVILLE,AL</t>
  </si>
  <si>
    <t>GEORGIA PACIFIC CPG F| 3580138301</t>
  </si>
  <si>
    <t>MOGADORE  ,OH</t>
  </si>
  <si>
    <t>BESSEMER  ,AL</t>
  </si>
  <si>
    <t>GEORGIA PACIFIC CPG F| 4426035020</t>
  </si>
  <si>
    <t>CHATTANOOG,TN</t>
  </si>
  <si>
    <t>GEORGIA PACIFIC CPG F| 4426037401</t>
  </si>
  <si>
    <t>COVINGTON ,GA</t>
  </si>
  <si>
    <t>GEORGIA PACIFIC CPG F| 4426030209</t>
  </si>
  <si>
    <t>HIGH POINT,NC</t>
  </si>
  <si>
    <t>GEORGIA PACIFIC CPG F| 4426027260</t>
  </si>
  <si>
    <t>LAFAYETTE ,TN</t>
  </si>
  <si>
    <t>GEORGIA PACIFIC CPG F| 4426037074</t>
  </si>
  <si>
    <t>LEXINGTON ,TN</t>
  </si>
  <si>
    <t>GEORGIA PACIFIC CPG F| 4426038351</t>
  </si>
  <si>
    <t>GEORGIA PACIFIC CPG F| 4426030057</t>
  </si>
  <si>
    <t>ROCKY MOUN,NC</t>
  </si>
  <si>
    <t>GEORGIA PACIFIC CPG F| 4426027801</t>
  </si>
  <si>
    <t>GEORGIA PACIFIC CPG F| 4737438301</t>
  </si>
  <si>
    <t>SPARTANBUR,SC</t>
  </si>
  <si>
    <t>GEORGIA PACIFIC CPG F| 2930138301</t>
  </si>
  <si>
    <t>MIDDLETOWN,OH</t>
  </si>
  <si>
    <t>GRAPHIC PACKAGING | 4504228201</t>
  </si>
  <si>
    <t>GRAPHIC PACKAGING | 3120146706</t>
  </si>
  <si>
    <t>GRAPHIC PACKAGING | 3120160007</t>
  </si>
  <si>
    <t>GORDONSVIL,TN</t>
  </si>
  <si>
    <t>GRAPHIC PACKAGING | 3120138563</t>
  </si>
  <si>
    <t>HEBRON    ,KY</t>
  </si>
  <si>
    <t>GRAPHIC PACKAGING | 3120141048</t>
  </si>
  <si>
    <t>LAWRENCEBU,TN</t>
  </si>
  <si>
    <t>GRAPHIC PACKAGING | 3120138464</t>
  </si>
  <si>
    <t>GRAPHIC PACKAGING | 3120137087</t>
  </si>
  <si>
    <t>LUMBERTON ,NC</t>
  </si>
  <si>
    <t>GRAPHIC PACKAGING | 3120128358</t>
  </si>
  <si>
    <t>WALTON    ,KY</t>
  </si>
  <si>
    <t>GRAPHIC PACKAGING | 3120141094</t>
  </si>
  <si>
    <t>OREGON    ,OH</t>
  </si>
  <si>
    <t>GREIF | 3010643616</t>
  </si>
  <si>
    <t>GREIF | 3010638019</t>
  </si>
  <si>
    <t>GROVEPORT ,OH</t>
  </si>
  <si>
    <t>GREIF | 3010643125</t>
  </si>
  <si>
    <t>MINERVA   ,OH</t>
  </si>
  <si>
    <t>GREIF | 3010644657</t>
  </si>
  <si>
    <t>BALTIMORE ,OH</t>
  </si>
  <si>
    <t>ANDERSON  ,SC</t>
  </si>
  <si>
    <t>GREIF | 4310529621</t>
  </si>
  <si>
    <t>BARNWELL  ,SC</t>
  </si>
  <si>
    <t>HOME DEPOT | 2981245050</t>
  </si>
  <si>
    <t>VAN BUREN ,OH</t>
  </si>
  <si>
    <t>HOME DEPOT | 2981245889</t>
  </si>
  <si>
    <t>HOME DEPOT | 4620135111</t>
  </si>
  <si>
    <t>BROWNS SUM,NC</t>
  </si>
  <si>
    <t>HOME DEPOT | 2721445050</t>
  </si>
  <si>
    <t>BUFORD    ,GA</t>
  </si>
  <si>
    <t>HOME DEPOT | 3051545050</t>
  </si>
  <si>
    <t>BYHALIA   ,MS</t>
  </si>
  <si>
    <t>HOME DEPOT | 3861145889</t>
  </si>
  <si>
    <t>DALLAS    ,TX</t>
  </si>
  <si>
    <t>HOME DEPOT | 2820175201</t>
  </si>
  <si>
    <t>HOME DEPOT | 2802545889</t>
  </si>
  <si>
    <t>DACULA    ,GA</t>
  </si>
  <si>
    <t>HOME DEPOT | 3021145889</t>
  </si>
  <si>
    <t>FORT MILL ,SC</t>
  </si>
  <si>
    <t>HOME DEPOT | 2971575201</t>
  </si>
  <si>
    <t>LANCASTER ,SC</t>
  </si>
  <si>
    <t>HOME DEPOT | 2972045889</t>
  </si>
  <si>
    <t>FOUNTAIN I,SC</t>
  </si>
  <si>
    <t>HOME DEPOT | 2964475201</t>
  </si>
  <si>
    <t>GARY      ,IN</t>
  </si>
  <si>
    <t>HOME DEPOT | 4640135111</t>
  </si>
  <si>
    <t>GREENSBORO,GA</t>
  </si>
  <si>
    <t>HOME DEPOT | 3064275201</t>
  </si>
  <si>
    <t>HOME DEPOT | 3064245050</t>
  </si>
  <si>
    <t>LAWRENCEVI,GA</t>
  </si>
  <si>
    <t>HOME DEPOT | 3022745889</t>
  </si>
  <si>
    <t>LINCOLNTON,NC</t>
  </si>
  <si>
    <t>HOME DEPOT | 2860345050</t>
  </si>
  <si>
    <t>HOME DEPOT | 2860345889</t>
  </si>
  <si>
    <t>MATTHEWS  ,NC</t>
  </si>
  <si>
    <t>HOME DEPOT | 2810645050</t>
  </si>
  <si>
    <t>MEBANE    ,NC</t>
  </si>
  <si>
    <t>HOME DEPOT | 2730245050</t>
  </si>
  <si>
    <t>HOME DEPOT | 2730245889</t>
  </si>
  <si>
    <t>METTER    ,GA</t>
  </si>
  <si>
    <t>HOME DEPOT | 3043975201</t>
  </si>
  <si>
    <t>MOORESVILL,NC</t>
  </si>
  <si>
    <t>HOME DEPOT | 2811575201</t>
  </si>
  <si>
    <t>STANLEY   ,NC</t>
  </si>
  <si>
    <t>HOME DEPOT | 2816445889</t>
  </si>
  <si>
    <t>HOME DEPOT | 2862545050</t>
  </si>
  <si>
    <t>HOME DEPOT | 2862545889</t>
  </si>
  <si>
    <t>TUPELO    ,MS</t>
  </si>
  <si>
    <t>HOME DEPOT | 3880145050</t>
  </si>
  <si>
    <t>HOME DEPOT | 3880145889</t>
  </si>
  <si>
    <t>HOME DEPOT | 3018045889</t>
  </si>
  <si>
    <t>HOME DEPOT | 2710145889</t>
  </si>
  <si>
    <t>WOOSTER   ,OH</t>
  </si>
  <si>
    <t>HOME DEPOT | 4469135111</t>
  </si>
  <si>
    <t>ORANGEBURG,SC</t>
  </si>
  <si>
    <t>HUSQVARNA | 2911543201</t>
  </si>
  <si>
    <t>HUSQVARNA | 2911543125</t>
  </si>
  <si>
    <t>HUSQVARNA | 6110129115</t>
  </si>
  <si>
    <t>WAUKEGAN  ,IL</t>
  </si>
  <si>
    <t>HUSQVARNA | 6007929115</t>
  </si>
  <si>
    <t>OPELIKA   ,AL</t>
  </si>
  <si>
    <t>FREDERICK ,MD</t>
  </si>
  <si>
    <t>JOANN FABRIC | 3680121701</t>
  </si>
  <si>
    <t>JOANN FABRIC | 3680138301</t>
  </si>
  <si>
    <t>NEWARK    ,DE</t>
  </si>
  <si>
    <t>JOANN FABRIC | 3680119702</t>
  </si>
  <si>
    <t>ETOWAH    ,TN</t>
  </si>
  <si>
    <t>SHELBY    ,OH</t>
  </si>
  <si>
    <t>JOHNS MANVILLE | 3733144875</t>
  </si>
  <si>
    <t>CLEBURNE  ,TX</t>
  </si>
  <si>
    <t>JOHNS MANVILLE | 4620176031</t>
  </si>
  <si>
    <t>CUMMING   ,GA</t>
  </si>
  <si>
    <t>JOHNS MANVILLE | 4620130128</t>
  </si>
  <si>
    <t>JOHNS MANVILLE | 4620129715</t>
  </si>
  <si>
    <t>GOLDSBORO ,NC</t>
  </si>
  <si>
    <t>JOHNS MANVILLE | 4620127530</t>
  </si>
  <si>
    <t>GREENSBORO,NC</t>
  </si>
  <si>
    <t>JOHNS MANVILLE | 4620127420</t>
  </si>
  <si>
    <t>KNOXVILLE ,TN</t>
  </si>
  <si>
    <t>JOHNS MANVILLE | 4620137950</t>
  </si>
  <si>
    <t>JOHNS MANVILLE | 4620138101</t>
  </si>
  <si>
    <t>WINDER    ,GA</t>
  </si>
  <si>
    <t>JOHNS MANVILLE | 4620130680</t>
  </si>
  <si>
    <t>ADAIRSVILL,GA</t>
  </si>
  <si>
    <t>JOHNS MANVILLE | 4737430103</t>
  </si>
  <si>
    <t>SAN MARCOS,TX</t>
  </si>
  <si>
    <t>ANNISTON  ,AL</t>
  </si>
  <si>
    <t>b: KCH TRANSPORTATION| 7866636201</t>
  </si>
  <si>
    <t>ADDISON   ,IL</t>
  </si>
  <si>
    <t>LANCASTER ,PA</t>
  </si>
  <si>
    <t>KELLOGG COMPANY MLXP| 6010117601</t>
  </si>
  <si>
    <t>BREINIGSVI,PA</t>
  </si>
  <si>
    <t>KELLOGG COMPANY MLXP| 6080318031</t>
  </si>
  <si>
    <t>KELLOGG COMPANY MLXP| 3030160803</t>
  </si>
  <si>
    <t>KELLOGG COMPANY MLXP| 3030137135</t>
  </si>
  <si>
    <t>ATHENS    ,TN</t>
  </si>
  <si>
    <t>KELLOGG COMPANY MLXP| 3030137303</t>
  </si>
  <si>
    <t>BIRMINGHAM,AL</t>
  </si>
  <si>
    <t>KELLOGG COMPANY MLXP| 3030135203</t>
  </si>
  <si>
    <t>FORREST CI,AR</t>
  </si>
  <si>
    <t>KELLOGG COMPANY MLXP| 3030138301</t>
  </si>
  <si>
    <t>LEWISVILLE,TX</t>
  </si>
  <si>
    <t>KELLOGG COMPANY MLXP| 3030175029</t>
  </si>
  <si>
    <t>KELLOGG COMPANY MLXP| 3030138101</t>
  </si>
  <si>
    <t>MINOOKA   ,IL</t>
  </si>
  <si>
    <t>KELLOGG COMPANY MLXP| 3030160447</t>
  </si>
  <si>
    <t>WEST MEMPH,AR</t>
  </si>
  <si>
    <t>KELLOGG COMPANY MLXP| 3030172301</t>
  </si>
  <si>
    <t>BOLINGBROO,IL</t>
  </si>
  <si>
    <t>KELLOGG COMPANY MLXP| 6044030301</t>
  </si>
  <si>
    <t>KELLOGG COMPANY MLXP| 3861160803</t>
  </si>
  <si>
    <t>KELLOGG COMPANY MLXP| 3861130301</t>
  </si>
  <si>
    <t>KELLOGG COMPANY MLXP| 3861160440</t>
  </si>
  <si>
    <t>KELLOGG COMPANY MLXP| 3861118031</t>
  </si>
  <si>
    <t>BROOKSVILL,FL</t>
  </si>
  <si>
    <t>KELLOGG COMPANY MLXP| 3861134601</t>
  </si>
  <si>
    <t>KENTWOOD  ,MI</t>
  </si>
  <si>
    <t>KELLOGG COMPANY MLXP| 3861149509</t>
  </si>
  <si>
    <t>KELLOGG COMPANY MLXP| 3861160447</t>
  </si>
  <si>
    <t>NEW ALBANY,OH</t>
  </si>
  <si>
    <t>KELLOGG COMPANY MLXP| 3861143054</t>
  </si>
  <si>
    <t>WEST JEFFE,OH</t>
  </si>
  <si>
    <t>KELLOGG COMPANY MLXP| 3861143162</t>
  </si>
  <si>
    <t>ASHLEY    ,IN</t>
  </si>
  <si>
    <t>KELLOGG COMPANY MLXP| 3830146705</t>
  </si>
  <si>
    <t>AUGUSTA   ,GA</t>
  </si>
  <si>
    <t>KELLOGG COMPANY MLXP| 3830130901</t>
  </si>
  <si>
    <t>BEDFORD HE,OH</t>
  </si>
  <si>
    <t>KELLOGG COMPANY MLXP| 3830144122</t>
  </si>
  <si>
    <t>KELLOGG COMPANY MLXP| 3830153511</t>
  </si>
  <si>
    <t>BLACK MOUN,NC</t>
  </si>
  <si>
    <t>KELLOGG COMPANY MLXP| 3830128711</t>
  </si>
  <si>
    <t>BLUFFTON  ,IN</t>
  </si>
  <si>
    <t>KELLOGG COMPANY MLXP| 3830146714</t>
  </si>
  <si>
    <t>KELLOGG COMPANY MLXP| 3830160440</t>
  </si>
  <si>
    <t>BOONE     ,IA</t>
  </si>
  <si>
    <t>KELLOGG COMPANY MLXP| 3830150036</t>
  </si>
  <si>
    <t>BROWNSTOWN,MI</t>
  </si>
  <si>
    <t>KELLOGG COMPANY MLXP| 3830148138</t>
  </si>
  <si>
    <t>BYRON CENT,MI</t>
  </si>
  <si>
    <t>KELLOGG COMPANY MLXP| 3830149315</t>
  </si>
  <si>
    <t>CAMBRIDGE ,IN</t>
  </si>
  <si>
    <t>KELLOGG COMPANY MLXP| 3830147327</t>
  </si>
  <si>
    <t>KELLOGG COMPANY MLXP| 3830160116</t>
  </si>
  <si>
    <t>KELLOGG COMPANY MLXP| 3830128201</t>
  </si>
  <si>
    <t>KELLOGG COMPANY MLXP| 3830176031</t>
  </si>
  <si>
    <t>KELLOGG COMPANY MLXP| 3830130211</t>
  </si>
  <si>
    <t>KELLOGG COMPANY MLXP| 3830143015</t>
  </si>
  <si>
    <t>FOREST PAR,GA</t>
  </si>
  <si>
    <t>KELLOGG COMPANY MLXP| 3830130050</t>
  </si>
  <si>
    <t>KELLOGG COMPANY MLXP| 3830146801</t>
  </si>
  <si>
    <t>KELLOGG COMPANY MLXP| 3830176101</t>
  </si>
  <si>
    <t>KELLOGG COMPANY MLXP| 3830122630</t>
  </si>
  <si>
    <t>KELLOGG COMPANY MLXP| 3830129601</t>
  </si>
  <si>
    <t>GREENWOOD ,IN</t>
  </si>
  <si>
    <t>KELLOGG COMPANY MLXP| 3830146142</t>
  </si>
  <si>
    <t>HAZEL PARK,MI</t>
  </si>
  <si>
    <t>KELLOGG COMPANY MLXP| 3830148030</t>
  </si>
  <si>
    <t>HIGHLAND  ,IN</t>
  </si>
  <si>
    <t>KELLOGG COMPANY MLXP| 3830146320</t>
  </si>
  <si>
    <t>HOUSTON   ,TX</t>
  </si>
  <si>
    <t>KELLOGG COMPANY MLXP| 3830177001</t>
  </si>
  <si>
    <t>KELLOGG COMPANY MLXP| 3830146201</t>
  </si>
  <si>
    <t>KELLOGG COMPANY MLXP| 3830130233</t>
  </si>
  <si>
    <t>KELLOGG COMPANY MLXP| 3830153545</t>
  </si>
  <si>
    <t>JOLIET    ,IL</t>
  </si>
  <si>
    <t>KELLOGG COMPANY MLXP| 3830160431</t>
  </si>
  <si>
    <t>KELLOGG COMPANY MLXP| 3830129353</t>
  </si>
  <si>
    <t>KELLOGG COMPANY MLXP| 3830117601</t>
  </si>
  <si>
    <t>KELLOGG COMPANY MLXP| 3830175029</t>
  </si>
  <si>
    <t>MAQUOKETA ,IA</t>
  </si>
  <si>
    <t>KELLOGG COMPANY MLXP| 3830152060</t>
  </si>
  <si>
    <t>MARION    ,IN</t>
  </si>
  <si>
    <t>KELLOGG COMPANY MLXP| 3830146952</t>
  </si>
  <si>
    <t>KELLOGG COMPANY MLXP| 3830128106</t>
  </si>
  <si>
    <t>KELLOGG COMPANY MLXP| 3830160447</t>
  </si>
  <si>
    <t>CONROE    ,TX</t>
  </si>
  <si>
    <t>KELLOGG COMPANY MLXP| 3830177301</t>
  </si>
  <si>
    <t>MORRIS    ,IL</t>
  </si>
  <si>
    <t>KELLOGG COMPANY MLXP| 3830160450</t>
  </si>
  <si>
    <t>NORTH CANT,OH</t>
  </si>
  <si>
    <t>KELLOGG COMPANY MLXP| 3830144720</t>
  </si>
  <si>
    <t>KELLOGG COMPANY MLXP| 3830176099</t>
  </si>
  <si>
    <t>TYLER     ,TX</t>
  </si>
  <si>
    <t>KELLOGG COMPANY MLXP| 3830175701</t>
  </si>
  <si>
    <t>VIDALIA   ,GA</t>
  </si>
  <si>
    <t>KELLOGG COMPANY MLXP| 3830130474</t>
  </si>
  <si>
    <t>WASHINGTON,OH</t>
  </si>
  <si>
    <t>KELLOGG COMPANY MLXP| 3830143160</t>
  </si>
  <si>
    <t>JEFFERSON ,GA</t>
  </si>
  <si>
    <t>KELLOGG COMPANY MLXP| 4316230549</t>
  </si>
  <si>
    <t>WILLIAMSTO,SC</t>
  </si>
  <si>
    <t>KELLOGG COMPANY MLXP| 3830129697</t>
  </si>
  <si>
    <t>WINDSOR   ,WI</t>
  </si>
  <si>
    <t>KELLOGG COMPANY MLXP| 3830153598</t>
  </si>
  <si>
    <t>WINTERSVIL,OH</t>
  </si>
  <si>
    <t>KELLOGG COMPANY MLXP| 3830143953</t>
  </si>
  <si>
    <t>WYOMING   ,MI</t>
  </si>
  <si>
    <t>KELLOGG COMPANY MLXP| 3830149509</t>
  </si>
  <si>
    <t>KANSAS CIT,KS</t>
  </si>
  <si>
    <t>KELLOGG COMPANY MLXP| 6610160803</t>
  </si>
  <si>
    <t>KELLOGG COMPANY MLXP| 7502960447</t>
  </si>
  <si>
    <t>KELLOGG COMPANY MLXP| 3810160803</t>
  </si>
  <si>
    <t>KELLOGG COMPANY MLXP| 3810160440</t>
  </si>
  <si>
    <t>KELLOGG COMPANY MLXP| 3810118031</t>
  </si>
  <si>
    <t>KELLOGG COMPANY MLXP| 3810117601</t>
  </si>
  <si>
    <t>KELLOGG COMPANY MLXP| 3810160447</t>
  </si>
  <si>
    <t>KELLOGG COMPANY MLXP| 4316238343</t>
  </si>
  <si>
    <t>KELLOGG COMPANY MLXP| 4316237121</t>
  </si>
  <si>
    <t>BATTLE CRE,MI</t>
  </si>
  <si>
    <t>KELLOGG | 3830149014</t>
  </si>
  <si>
    <t>DAVIE     ,FL</t>
  </si>
  <si>
    <t>KIRKLANDS TL ONLY | 3331738301</t>
  </si>
  <si>
    <t>HIALEAH   ,FL</t>
  </si>
  <si>
    <t>KIRKLANDS TL ONLY | 3300238301</t>
  </si>
  <si>
    <t>KIRKLANDS TL ONLY | 7700138301</t>
  </si>
  <si>
    <t>ASHEVILLE ,NC</t>
  </si>
  <si>
    <t>KIRKLANDS TL ONLY | 3830128801</t>
  </si>
  <si>
    <t>KIRKLANDS TL ONLY | 3830130901</t>
  </si>
  <si>
    <t>BOYNTON BE,FL</t>
  </si>
  <si>
    <t>KIRKLANDS TL ONLY | 3830133424</t>
  </si>
  <si>
    <t>BRADENTON ,FL</t>
  </si>
  <si>
    <t>KIRKLANDS TL ONLY | 3830134208</t>
  </si>
  <si>
    <t>BRICK     ,NJ</t>
  </si>
  <si>
    <t>KIRKLANDS TL ONLY | 383018723</t>
  </si>
  <si>
    <t>KIRKLANDS TL ONLY | 3830134601</t>
  </si>
  <si>
    <t>DEERFIELD ,FL</t>
  </si>
  <si>
    <t>KIRKLANDS TL ONLY | 3830133441</t>
  </si>
  <si>
    <t>DIBERVILLE,MS</t>
  </si>
  <si>
    <t>KIRKLANDS TL ONLY | 3830139530</t>
  </si>
  <si>
    <t>FAIRFAX   ,VA</t>
  </si>
  <si>
    <t>KIRKLANDS TL ONLY | 3830122030</t>
  </si>
  <si>
    <t>FAYETTEVIL,NC</t>
  </si>
  <si>
    <t>KIRKLANDS TL ONLY | 3830128301</t>
  </si>
  <si>
    <t>FORT MYERS,FL</t>
  </si>
  <si>
    <t>KIRKLANDS TL ONLY | 3830133901</t>
  </si>
  <si>
    <t>GAINESVILL,FL</t>
  </si>
  <si>
    <t>KIRKLANDS TL ONLY | 3830132601</t>
  </si>
  <si>
    <t>GASTONIA  ,NC</t>
  </si>
  <si>
    <t>KIRKLANDS TL ONLY | 3830128051</t>
  </si>
  <si>
    <t>GOODYEAR  ,AZ</t>
  </si>
  <si>
    <t>KIRKLANDS TL ONLY | 3830185323</t>
  </si>
  <si>
    <t>KIRKLANDS TL ONLY | 3830127420</t>
  </si>
  <si>
    <t>GREENVILLE,NC</t>
  </si>
  <si>
    <t>KIRKLANDS TL ONLY | 3830127833</t>
  </si>
  <si>
    <t>KIRKLANDS TL ONLY | 3830129601</t>
  </si>
  <si>
    <t>KIRKLANDS TL ONLY | 3830128601</t>
  </si>
  <si>
    <t>JACKSONVIL,NC</t>
  </si>
  <si>
    <t>KIRKLANDS TL ONLY | 3830128540</t>
  </si>
  <si>
    <t>WAXAHACHIE,TX</t>
  </si>
  <si>
    <t>KIRKLANDS TL ONLY | 3830175165</t>
  </si>
  <si>
    <t>KNIGHTDALE,NC</t>
  </si>
  <si>
    <t>KIRKLANDS TL ONLY | 3830127545</t>
  </si>
  <si>
    <t>LAKE WORTH,TX</t>
  </si>
  <si>
    <t>KIRKLANDS TL ONLY | 3830176101</t>
  </si>
  <si>
    <t>LAS VEGAS ,NV</t>
  </si>
  <si>
    <t>KIRKLANDS TL ONLY | 3830189101</t>
  </si>
  <si>
    <t>KIRKLANDS TL ONLY | 3830131201</t>
  </si>
  <si>
    <t>KIRKLANDS TL ONLY | 3830128106</t>
  </si>
  <si>
    <t>MCALLEN   ,TX</t>
  </si>
  <si>
    <t>KIRKLANDS TL ONLY | 3830178501</t>
  </si>
  <si>
    <t>MELBOURNE ,FL</t>
  </si>
  <si>
    <t>KIRKLANDS TL ONLY | 3830132951</t>
  </si>
  <si>
    <t>MIAMI     ,FL</t>
  </si>
  <si>
    <t>KIRKLANDS TL ONLY | 3830133101</t>
  </si>
  <si>
    <t>NANUET    ,NY</t>
  </si>
  <si>
    <t>KIRKLANDS TL ONLY | 3830110954</t>
  </si>
  <si>
    <t>NAPLES    ,FL</t>
  </si>
  <si>
    <t>KIRKLANDS TL ONLY | 3830134101</t>
  </si>
  <si>
    <t>NEW ORLEAN,LA</t>
  </si>
  <si>
    <t>KIRKLANDS TL ONLY | 3830170140</t>
  </si>
  <si>
    <t>NORTH PORT,FL</t>
  </si>
  <si>
    <t>KIRKLANDS TL ONLY | 3830134286</t>
  </si>
  <si>
    <t>ORANGE PAR,FL</t>
  </si>
  <si>
    <t>KIRKLANDS TL ONLY | 3830132065</t>
  </si>
  <si>
    <t>ORION     ,MI</t>
  </si>
  <si>
    <t>KIRKLANDS TL ONLY | 3830148359</t>
  </si>
  <si>
    <t>KIRKLANDS TL ONLY | 3830132801</t>
  </si>
  <si>
    <t>PANAMA CIT,FL</t>
  </si>
  <si>
    <t>KIRKLANDS TL ONLY | 3830132401</t>
  </si>
  <si>
    <t>PEACHTREE ,GA</t>
  </si>
  <si>
    <t>KIRKLANDS TL ONLY | 3830130269</t>
  </si>
  <si>
    <t>REHOBOTH B,DE</t>
  </si>
  <si>
    <t>KIRKLANDS TL ONLY | 3830119971</t>
  </si>
  <si>
    <t>ROANOKE   ,VA</t>
  </si>
  <si>
    <t>KIRKLANDS TL ONLY | 3830124000</t>
  </si>
  <si>
    <t>SALISBURY ,NC</t>
  </si>
  <si>
    <t>KIRKLANDS TL ONLY | 3830128144</t>
  </si>
  <si>
    <t>SAN ANGELO,TX</t>
  </si>
  <si>
    <t>KIRKLANDS TL ONLY | 3830176901</t>
  </si>
  <si>
    <t>SANFORD   ,FL</t>
  </si>
  <si>
    <t>KIRKLANDS TL ONLY | 3830132771</t>
  </si>
  <si>
    <t>SEMINOLE  ,FL</t>
  </si>
  <si>
    <t>KIRKLANDS TL ONLY | 3830133772</t>
  </si>
  <si>
    <t>SIOUX FALL,SD</t>
  </si>
  <si>
    <t>KIRKLANDS TL ONLY | 3830157101</t>
  </si>
  <si>
    <t>SLIDELL   ,LA</t>
  </si>
  <si>
    <t>KIRKLANDS TL ONLY | 3830170458</t>
  </si>
  <si>
    <t>SPANISH FO,AL</t>
  </si>
  <si>
    <t>KIRKLANDS TL ONLY | 3830136527</t>
  </si>
  <si>
    <t>ST AUGUSTI,FL</t>
  </si>
  <si>
    <t>KIRKLANDS TL ONLY | 3830132086</t>
  </si>
  <si>
    <t>STERLING  ,VA</t>
  </si>
  <si>
    <t>KIRKLANDS TL ONLY | 3830120163</t>
  </si>
  <si>
    <t>TOPEKA    ,KS</t>
  </si>
  <si>
    <t>KIRKLANDS TL ONLY | 3830166601</t>
  </si>
  <si>
    <t>TULSA     ,OK</t>
  </si>
  <si>
    <t>KIRKLANDS TL ONLY | 3830174101</t>
  </si>
  <si>
    <t>VALLEY STR,NY</t>
  </si>
  <si>
    <t>KIRKLANDS TL ONLY | 3830111580</t>
  </si>
  <si>
    <t>WAKE FORES,NC</t>
  </si>
  <si>
    <t>KIRKLANDS TL ONLY | 3830127587</t>
  </si>
  <si>
    <t>WESLEY CHA,FL</t>
  </si>
  <si>
    <t>KIRKLANDS TL ONLY | 3830133576</t>
  </si>
  <si>
    <t>WHITESTOWN,IN</t>
  </si>
  <si>
    <t>KIRKLANDS TL ONLY | 3830146075</t>
  </si>
  <si>
    <t>LAREDO    ,TX</t>
  </si>
  <si>
    <t>KIRKLANDS TL ONLY | 7804038301</t>
  </si>
  <si>
    <t>MESQUITE  ,TX</t>
  </si>
  <si>
    <t>KIRKLANDS TL ONLY | 3830175149</t>
  </si>
  <si>
    <t>BRILLION  ,WI</t>
  </si>
  <si>
    <t>LOWES MLXP VAN ONE WA| 3010354110</t>
  </si>
  <si>
    <t>GARYSBURG ,NC</t>
  </si>
  <si>
    <t>LOWES MLXP VAN ONE WA| 4430127831</t>
  </si>
  <si>
    <t>ANDERSON  ,IN</t>
  </si>
  <si>
    <t>NORTH WILK,NC</t>
  </si>
  <si>
    <t>LOWES MLXP VAN ONE WA| 4601128656</t>
  </si>
  <si>
    <t>ATHENS    ,GA</t>
  </si>
  <si>
    <t>NORTH VERN,IN</t>
  </si>
  <si>
    <t>LOWES MLXP VAN ONE WA| 3060147265</t>
  </si>
  <si>
    <t>AURORA    ,IL</t>
  </si>
  <si>
    <t>LOWES MLXP VAN ONE WA| 6050430103</t>
  </si>
  <si>
    <t>LOWES MLXP VAN ONE WA| 2981247265</t>
  </si>
  <si>
    <t>BARTLETT  ,IL</t>
  </si>
  <si>
    <t>LOWES MLXP VAN ONE WA| 6010330103</t>
  </si>
  <si>
    <t>LOWES MLXP VAN ONE WA| 3051747265</t>
  </si>
  <si>
    <t>BROOK PARK,OH</t>
  </si>
  <si>
    <t>LOWES MLXP VAN ONE WA| 4414230103</t>
  </si>
  <si>
    <t>LOWES MLXP VAN ONE WA| 4414228625</t>
  </si>
  <si>
    <t>LOWES MLXP VAN ONE WA| 2721445839</t>
  </si>
  <si>
    <t>LOWES MLXP VAN ONE WA| 2721447265</t>
  </si>
  <si>
    <t>BROWNSVILL,TN</t>
  </si>
  <si>
    <t>LOWES MLXP VAN ONE WA| 3801247265</t>
  </si>
  <si>
    <t>LOWES MLXP VAN ONE WA| 3801261101</t>
  </si>
  <si>
    <t>LOWES MLXP VAN ONE WA| 3801228625</t>
  </si>
  <si>
    <t>LOWES MLXP VAN ONE WA| 3861130103</t>
  </si>
  <si>
    <t>LOWES MLXP VAN ONE WA| 3861145839</t>
  </si>
  <si>
    <t>LOWES MLXP VAN ONE WA| 3861127831</t>
  </si>
  <si>
    <t>LOWES MLXP VAN ONE WA| 3861161101</t>
  </si>
  <si>
    <t>LOWES MLXP VAN ONE WA| 3861128625</t>
  </si>
  <si>
    <t>CALHOUN   ,GA</t>
  </si>
  <si>
    <t>LOWES MLXP VAN ONE WA| 3070145839</t>
  </si>
  <si>
    <t>LOWES MLXP VAN ONE WA| 3070147265</t>
  </si>
  <si>
    <t>CAMBRIDGE ,OH</t>
  </si>
  <si>
    <t>LOWES MLXP VAN ONE WA| 4372527831</t>
  </si>
  <si>
    <t>PLEASANT V,TN</t>
  </si>
  <si>
    <t>LOWES MLXP VAN ONE WA| 4372537146</t>
  </si>
  <si>
    <t>CHARLESTON,TN</t>
  </si>
  <si>
    <t>LOWES MLXP VAN ONE WA| 3730945839</t>
  </si>
  <si>
    <t>LOWES MLXP VAN ONE WA| 2820147265</t>
  </si>
  <si>
    <t>CLEVELAND ,OH</t>
  </si>
  <si>
    <t>LOWES MLXP VAN ONE WA| 4410130103</t>
  </si>
  <si>
    <t>COLUMBUS  ,GA</t>
  </si>
  <si>
    <t>LOWES MLXP VAN ONE WA| 3190143125</t>
  </si>
  <si>
    <t>LOWES MLXP VAN ONE WA| 4320130103</t>
  </si>
  <si>
    <t>LOWES MLXP VAN ONE WA| 4320127831</t>
  </si>
  <si>
    <t>CROSSVILLE,TN</t>
  </si>
  <si>
    <t>LOWES MLXP VAN ONE WA| 3855545839</t>
  </si>
  <si>
    <t>LOWES MLXP VAN ONE WA| 3505527831</t>
  </si>
  <si>
    <t>LOWES MLXP VAN ONE WA| 3021145839</t>
  </si>
  <si>
    <t>DALTON    ,GA</t>
  </si>
  <si>
    <t>LOWES MLXP VAN ONE WA| 3071947265</t>
  </si>
  <si>
    <t>LOWES MLXP VAN ONE WA| 3705528625</t>
  </si>
  <si>
    <t>ELLENWOOD ,GA</t>
  </si>
  <si>
    <t>LOWES MLXP VAN ONE WA| 3004945839</t>
  </si>
  <si>
    <t>EVANSVILLE,IN</t>
  </si>
  <si>
    <t>NEWNAN    ,GA</t>
  </si>
  <si>
    <t>LOWES MLXP VAN ONE WA| 4770130263</t>
  </si>
  <si>
    <t>FAIRBORN  ,OH</t>
  </si>
  <si>
    <t>LOWES MLXP VAN ONE WA| 4532428625</t>
  </si>
  <si>
    <t>LOWES MLXP VAN ONE WA| 2971537146</t>
  </si>
  <si>
    <t>LOWES MLXP VAN ONE WA| 3120145839</t>
  </si>
  <si>
    <t>GALLATIN  ,TN</t>
  </si>
  <si>
    <t>LOWES MLXP VAN ONE WA| 3706661101</t>
  </si>
  <si>
    <t>GARNER    ,NC</t>
  </si>
  <si>
    <t>LOWES MLXP VAN ONE WA| 2752945839</t>
  </si>
  <si>
    <t>LOWES MLXP VAN ONE WA| 7505037146</t>
  </si>
  <si>
    <t>LOWES MLXP VAN ONE WA| 4724027420</t>
  </si>
  <si>
    <t>LOWES MLXP VAN ONE WA| 5302727420</t>
  </si>
  <si>
    <t>LOWES MLXP VAN ONE WA| 3830127831</t>
  </si>
  <si>
    <t>KANKAKEE  ,IL</t>
  </si>
  <si>
    <t>LOWES MLXP VAN ONE WA| 6090127831</t>
  </si>
  <si>
    <t>KENOSHA   ,WI</t>
  </si>
  <si>
    <t>LOWES MLXP VAN ONE WA| 5314030103</t>
  </si>
  <si>
    <t>LAKE BLUFF,IL</t>
  </si>
  <si>
    <t>LOWES MLXP VAN ONE WA| 6004430103</t>
  </si>
  <si>
    <t>LOCKBOURNE,OH</t>
  </si>
  <si>
    <t>LOWES MLXP VAN ONE WA| 4313727831</t>
  </si>
  <si>
    <t>LOWES MLXP VAN ONE WA| 4313728625</t>
  </si>
  <si>
    <t>LOWES MLXP VAN ONE WA| 3120147265</t>
  </si>
  <si>
    <t>MANSFIELD ,OH</t>
  </si>
  <si>
    <t>LOWES MLXP VAN ONE WA| 4490130103</t>
  </si>
  <si>
    <t>LOWES MLXP VAN ONE WA| 4490130263</t>
  </si>
  <si>
    <t>LOWES MLXP VAN ONE WA| 4490128625</t>
  </si>
  <si>
    <t>MARTIN    ,TN</t>
  </si>
  <si>
    <t>LOWES MLXP VAN ONE WA| 3823727420</t>
  </si>
  <si>
    <t>LOWES MLXP VAN ONE WA| 3823743125</t>
  </si>
  <si>
    <t>LOWES MLXP VAN ONE WA| 4304028625</t>
  </si>
  <si>
    <t>LOWES MLXP VAN ONE WA| 3810147265</t>
  </si>
  <si>
    <t>LOWES MLXP VAN ONE WA| 3810161101</t>
  </si>
  <si>
    <t>LOWES MLXP VAN ONE WA| 3810128625</t>
  </si>
  <si>
    <t>MONROE    ,NC</t>
  </si>
  <si>
    <t>LOWES MLXP VAN ONE WA| 2811047265</t>
  </si>
  <si>
    <t>LOWES MLXP VAN ONE WA| 2811061101</t>
  </si>
  <si>
    <t>NAPERVILLE,IL</t>
  </si>
  <si>
    <t>LOWES MLXP VAN ONE WA| 6054030103</t>
  </si>
  <si>
    <t>ORRVILLE  ,OH</t>
  </si>
  <si>
    <t>LOWES MLXP VAN ONE WA| 4466727831</t>
  </si>
  <si>
    <t>PEEBLES   ,OH</t>
  </si>
  <si>
    <t>LOWES MLXP VAN ONE WA| 4566030103</t>
  </si>
  <si>
    <t>PLAINFIELD,IN</t>
  </si>
  <si>
    <t>LOWES MLXP VAN ONE WA| 4616830103</t>
  </si>
  <si>
    <t>SALEM     ,OH</t>
  </si>
  <si>
    <t>LOWES MLXP VAN ONE WA| 4446027420</t>
  </si>
  <si>
    <t>LOWES MLXP VAN ONE WA| 4487528625</t>
  </si>
  <si>
    <t>SOUTH BEND,IN</t>
  </si>
  <si>
    <t>LOWES MLXP VAN ONE WA| 4660130103</t>
  </si>
  <si>
    <t>SOUTHAVEN ,MS</t>
  </si>
  <si>
    <t>LOWES MLXP VAN ONE WA| 3867145839</t>
  </si>
  <si>
    <t>LOWES MLXP VAN ONE WA| 3867127831</t>
  </si>
  <si>
    <t>LOWES MLXP VAN ONE WA| 3867128625</t>
  </si>
  <si>
    <t>TULLAHOMA ,TN</t>
  </si>
  <si>
    <t>LOWES MLXP VAN ONE WA| 3738845839</t>
  </si>
  <si>
    <t>LOWES MLXP VAN ONE WA| 3880128625</t>
  </si>
  <si>
    <t>UNION CITY,TN</t>
  </si>
  <si>
    <t>LOWES MLXP VAN ONE WA| 3826161101</t>
  </si>
  <si>
    <t>LOWES MLXP VAN ONE WA| 3826128625</t>
  </si>
  <si>
    <t>VERONA    ,MS</t>
  </si>
  <si>
    <t>LOWES MLXP VAN ONE WA| 3887930103</t>
  </si>
  <si>
    <t>LOWES MLXP VAN ONE WA| 3887945839</t>
  </si>
  <si>
    <t>LOWES MLXP VAN ONE WA| 3887928625</t>
  </si>
  <si>
    <t>LOWES MLXP VAN ONE WA| 3018045839</t>
  </si>
  <si>
    <t>LOWES MLXP VAN ONE WA| 7230145839</t>
  </si>
  <si>
    <t>LOWES MLXP VAN ONE WA| 7230127831</t>
  </si>
  <si>
    <t>LOWES MLXP VAN ONE WA| 7230128625</t>
  </si>
  <si>
    <t>WHITE HOUS,TN</t>
  </si>
  <si>
    <t>LOWES MLXP VAN ONE WA| 3718853545</t>
  </si>
  <si>
    <t>WHITEWATER,WI</t>
  </si>
  <si>
    <t>LOWES MLXP VAN ONE WA| 5319030103</t>
  </si>
  <si>
    <t>WILLARD   ,OH</t>
  </si>
  <si>
    <t>LOWES MLXP VAN ONE WA| 4488827420</t>
  </si>
  <si>
    <t>LOWES MLXP VAN ONE WA| 2710145839</t>
  </si>
  <si>
    <t>MORGAN FOODS | 4713030050</t>
  </si>
  <si>
    <t>KELLER    ,TX</t>
  </si>
  <si>
    <t>MORGAN FOODS | 4713076244</t>
  </si>
  <si>
    <t>MORGAN FOODS | 4713038101</t>
  </si>
  <si>
    <t>MORGAN FOODS | 4713028144</t>
  </si>
  <si>
    <t>SAN ANTONI,TX</t>
  </si>
  <si>
    <t>MORGAN FOODS | 4713078201</t>
  </si>
  <si>
    <t>MTD PRODUCTS INC | 3683038237</t>
  </si>
  <si>
    <t>MTD PRODUCTS INC | 6050438237</t>
  </si>
  <si>
    <t>MTD PRODUCTS INC | 6050438879</t>
  </si>
  <si>
    <t>GLENNVILLE,GA</t>
  </si>
  <si>
    <t>MTD PRODUCTS INC | 3042744875</t>
  </si>
  <si>
    <t>MTD PRODUCTS INC | 4620138879</t>
  </si>
  <si>
    <t>JACKSON   ,WI</t>
  </si>
  <si>
    <t>MTD PRODUCTS INC | 5303738879</t>
  </si>
  <si>
    <t>LAVONIA   ,GA</t>
  </si>
  <si>
    <t>MTD PRODUCTS INC | 3055338237</t>
  </si>
  <si>
    <t>LE ROY    ,NY</t>
  </si>
  <si>
    <t>MTD PRODUCTS INC | 1448238237</t>
  </si>
  <si>
    <t>MTD PRODUCTS INC | 3823743137</t>
  </si>
  <si>
    <t>MATTOON   ,IL</t>
  </si>
  <si>
    <t>MTD PRODUCTS INC | 6193838237</t>
  </si>
  <si>
    <t>MTD PRODUCTS INC | 3025338237</t>
  </si>
  <si>
    <t>REDGRANITE,WI</t>
  </si>
  <si>
    <t>MTD PRODUCTS INC | 5497038237</t>
  </si>
  <si>
    <t>REEDSBURG ,WI</t>
  </si>
  <si>
    <t>MTD PRODUCTS INC | 5395938237</t>
  </si>
  <si>
    <t>SAINT LOUI,MO</t>
  </si>
  <si>
    <t>MTD PRODUCTS INC | 6310144888</t>
  </si>
  <si>
    <t>SAUKVILLE ,WI</t>
  </si>
  <si>
    <t>MTD PRODUCTS INC | 5308038237</t>
  </si>
  <si>
    <t>SPRING HIL,KS</t>
  </si>
  <si>
    <t>MTD PRODUCTS INC | 6608338237</t>
  </si>
  <si>
    <t>MTD PRODUCTS INC | 3045844888</t>
  </si>
  <si>
    <t>STURGEON B,WI</t>
  </si>
  <si>
    <t>MTD PRODUCTS INC | 5423538879</t>
  </si>
  <si>
    <t>BOONVILLE ,NC</t>
  </si>
  <si>
    <t>MVP GROUP | 2701138261</t>
  </si>
  <si>
    <t>ELKIN     ,NC</t>
  </si>
  <si>
    <t>MVP GROUP | 2862138261</t>
  </si>
  <si>
    <t>HAZELWOOD ,MO</t>
  </si>
  <si>
    <t>NOVOLEX | 3740163042</t>
  </si>
  <si>
    <t>NOVOLEX | 3740177001</t>
  </si>
  <si>
    <t>MISSOURI C,TX</t>
  </si>
  <si>
    <t>NOVOLEX | 3740177459</t>
  </si>
  <si>
    <t>SAINT ROSE,LA</t>
  </si>
  <si>
    <t>NOVOLEX | 3740170087</t>
  </si>
  <si>
    <t>SPRINGFIEL,OH</t>
  </si>
  <si>
    <t>NOVOLEX | 3740145501</t>
  </si>
  <si>
    <t>WARREN    ,MI</t>
  </si>
  <si>
    <t>NOVOLEX | 3740148089</t>
  </si>
  <si>
    <t>WEST CHEST,OH</t>
  </si>
  <si>
    <t>NOVOLEX | 3740145069</t>
  </si>
  <si>
    <t>CHICAGO   ,IL</t>
  </si>
  <si>
    <t>NOVOLEX | 6060130227</t>
  </si>
  <si>
    <t>COLDWATER ,OH</t>
  </si>
  <si>
    <t>NOVOLEX | 4582827302</t>
  </si>
  <si>
    <t>COUNTRYSID,IL</t>
  </si>
  <si>
    <t>NOVOLEX | 3022760526</t>
  </si>
  <si>
    <t>NORCROSS  ,GA</t>
  </si>
  <si>
    <t>NOVOLEX | 3000360526</t>
  </si>
  <si>
    <t>NOVOLEX | 3708730517</t>
  </si>
  <si>
    <t>NOVOLEX | 3708753140</t>
  </si>
  <si>
    <t>NOVOLEX | 3708730180</t>
  </si>
  <si>
    <t>MADISON   ,IN</t>
  </si>
  <si>
    <t>NOVOLEX | 4725030050</t>
  </si>
  <si>
    <t>NOVOLEX | 4725038671</t>
  </si>
  <si>
    <t>NOVOLEX | 4726530050</t>
  </si>
  <si>
    <t>NOVOLEX | 4726538671</t>
  </si>
  <si>
    <t>OWENS CORNING SALES | 2980138611</t>
  </si>
  <si>
    <t>OWENS CORNING SALES | 2980138301</t>
  </si>
  <si>
    <t>MEDINA    ,OH</t>
  </si>
  <si>
    <t>OWENS CORNING FIBERGL| 2980144256</t>
  </si>
  <si>
    <t>OWENS CORNING FIBERGL| 2980143160</t>
  </si>
  <si>
    <t>MOUNT VERN,IN</t>
  </si>
  <si>
    <t>OWENS CORNING SALES | 2962147620</t>
  </si>
  <si>
    <t>BLYTHEWOOD,SC</t>
  </si>
  <si>
    <t>FORT SMITH,AR</t>
  </si>
  <si>
    <t>OWENS CORNING SALES | 2901672901</t>
  </si>
  <si>
    <t>SMITHFIELD,PA</t>
  </si>
  <si>
    <t>OWENS CORNING FIBERGL| 2901615478</t>
  </si>
  <si>
    <t>CHESTER   ,SC</t>
  </si>
  <si>
    <t>OWENS CORNING SALES | 2970638301</t>
  </si>
  <si>
    <t>DALLAS    ,NC</t>
  </si>
  <si>
    <t>SHELBYVILL,IN</t>
  </si>
  <si>
    <t>OWENS CORNING FIBERGL| 2803446176</t>
  </si>
  <si>
    <t>OWENS CORNING SALES | 7520128201</t>
  </si>
  <si>
    <t>OWENS CORNING FIBERGL| 7520137401</t>
  </si>
  <si>
    <t>OWENS CORNING SALES | 7520128301</t>
  </si>
  <si>
    <t>OWENS CORNING FIBERGL| 7520128051</t>
  </si>
  <si>
    <t>OWENS CORNING SALES | 7520128540</t>
  </si>
  <si>
    <t>OWENS CORNING FIBERGL| 7520129601</t>
  </si>
  <si>
    <t>HEBRON    ,OH</t>
  </si>
  <si>
    <t>OWENS CORNING SALES | 7520143025</t>
  </si>
  <si>
    <t>OWENS CORNING SALES | 7520160431</t>
  </si>
  <si>
    <t>OWENS CORNING SALES | 7520137950</t>
  </si>
  <si>
    <t>OWENS CORNING SALES | 7520137201</t>
  </si>
  <si>
    <t>SPINDALE  ,NC</t>
  </si>
  <si>
    <t>OWENS CORNING FIBERGL| 7520128139</t>
  </si>
  <si>
    <t>DANVILLE  ,IL</t>
  </si>
  <si>
    <t>OWENS CORNING SALES | 6183230301</t>
  </si>
  <si>
    <t>DENVER    ,CO</t>
  </si>
  <si>
    <t>OWENS CORNING FIBERGL| 6183280201</t>
  </si>
  <si>
    <t>OWENS CORNING SALES | 6183244256</t>
  </si>
  <si>
    <t>OWENS CORNING SALES | 3830161832</t>
  </si>
  <si>
    <t>MINNEAPOLI,MN</t>
  </si>
  <si>
    <t>OWENS CORNING SALES | 6183255401</t>
  </si>
  <si>
    <t>OWENS CORNING SALES | 7290130301</t>
  </si>
  <si>
    <t>OWENS CORNING SALES | 7290177001</t>
  </si>
  <si>
    <t>JACKSONVIL,FL</t>
  </si>
  <si>
    <t>OWENS CORNING SALES | 7290132099</t>
  </si>
  <si>
    <t>OWENS CORNING SALES | 7290144256</t>
  </si>
  <si>
    <t>OWENS CORNING SALES | 4302576001</t>
  </si>
  <si>
    <t>OWENS CORNING FIBERGL| 4302530301</t>
  </si>
  <si>
    <t>BATON ROUG,LA</t>
  </si>
  <si>
    <t>OWENS CORNING SALES | 4302570801</t>
  </si>
  <si>
    <t>BOCA RATON,FL</t>
  </si>
  <si>
    <t>OWENS CORNING SALES | 4302533427</t>
  </si>
  <si>
    <t>CHARLESTON,SC</t>
  </si>
  <si>
    <t>OWENS CORNING SALES | 4302529401</t>
  </si>
  <si>
    <t>DECATUR   ,GA</t>
  </si>
  <si>
    <t>OWENS CORNING SALES | 4302530030</t>
  </si>
  <si>
    <t>DORAVILLE ,GA</t>
  </si>
  <si>
    <t>OWENS CORNING SALES | 4302530003</t>
  </si>
  <si>
    <t>OWENS CORNING SALES | 4302577001</t>
  </si>
  <si>
    <t>OWENS CORNING SALES | 4302566101</t>
  </si>
  <si>
    <t>OWENS CORNING SALES | 4302538101</t>
  </si>
  <si>
    <t>METAIRIE  ,LA</t>
  </si>
  <si>
    <t>OWENS CORNING FIBERGL| 4302570001</t>
  </si>
  <si>
    <t>OWENS CORNING FIBERGL| 4302570140</t>
  </si>
  <si>
    <t>OWENS CORNING FIBERGL| 4302530003</t>
  </si>
  <si>
    <t>OWENS CORNING SALES | 4302532801</t>
  </si>
  <si>
    <t>PALMETTO  ,GA</t>
  </si>
  <si>
    <t>OWENS CORNING SALES | 4302530268</t>
  </si>
  <si>
    <t>SAVANNAH  ,GA</t>
  </si>
  <si>
    <t>OWENS CORNING SALES | 4302531401</t>
  </si>
  <si>
    <t>OWENS CORNING SALES | 4302533601</t>
  </si>
  <si>
    <t>WAYNESBORO,GA</t>
  </si>
  <si>
    <t>OWENS CORNING FIBERGL| 4302530830</t>
  </si>
  <si>
    <t>OWENS CORNING SALES | 3830128034</t>
  </si>
  <si>
    <t>OWENS CORNING SALES | 3830172901</t>
  </si>
  <si>
    <t>OWENS CORNING SALES | 3830178040</t>
  </si>
  <si>
    <t>KINGS MOUN,NC</t>
  </si>
  <si>
    <t>CLOQUET   ,MN</t>
  </si>
  <si>
    <t>OWENS CORNING SALES | 2808655720</t>
  </si>
  <si>
    <t>GREENVILLE,MS</t>
  </si>
  <si>
    <t>OWENS CORNING SALES | 2808638701</t>
  </si>
  <si>
    <t>NEWARK    ,OH</t>
  </si>
  <si>
    <t>OWENS CORNING SALES | 2808643055</t>
  </si>
  <si>
    <t>OWENS CORNING SALES | 2808646176</t>
  </si>
  <si>
    <t>SHOALS    ,IN</t>
  </si>
  <si>
    <t>OWENS CORNING FIBERGL| 2808647581</t>
  </si>
  <si>
    <t>SWEETWATER,TX</t>
  </si>
  <si>
    <t>OWENS CORNING SALES | 2808679556</t>
  </si>
  <si>
    <t>LAKELAND  ,FL</t>
  </si>
  <si>
    <t>OWENS CORNING SALES | 3380128201</t>
  </si>
  <si>
    <t>FAIRMONT  ,NC</t>
  </si>
  <si>
    <t>OWENS CORNING SALES | 3380128340</t>
  </si>
  <si>
    <t>OWENS CORNING SALES | 3380130268</t>
  </si>
  <si>
    <t>OWENS CORNING FIBERGL| 3380130567</t>
  </si>
  <si>
    <t>RALEIGH   ,NC</t>
  </si>
  <si>
    <t>OWENS CORNING SALES | 3380127601</t>
  </si>
  <si>
    <t>SANFORD   ,NC</t>
  </si>
  <si>
    <t>OWENS CORNING FIBERGL| 3380127330</t>
  </si>
  <si>
    <t>MAYFIELD  ,KY</t>
  </si>
  <si>
    <t>OWENS CORNING FIBERGL| 3026842066</t>
  </si>
  <si>
    <t>MOUNT VERN,OH</t>
  </si>
  <si>
    <t>GOODLETTSV,TN</t>
  </si>
  <si>
    <t>OWENS CORNING SALES | 4305037070</t>
  </si>
  <si>
    <t>OWENS CORNING FIBERGL| 4305027420</t>
  </si>
  <si>
    <t>OWENS CORNING SALES | 4305037201</t>
  </si>
  <si>
    <t>SPRINGFIEL,TN</t>
  </si>
  <si>
    <t>OWENS CORNING SALES | 4305037172</t>
  </si>
  <si>
    <t>OWENS CORNING SALES | 4305028625</t>
  </si>
  <si>
    <t>OWENS CORNING FIBERGL| 4305570801</t>
  </si>
  <si>
    <t>CLEVELAND ,TN</t>
  </si>
  <si>
    <t>OWENS CORNING FIBERGL| 4305537311</t>
  </si>
  <si>
    <t>OWENS CORNING SALES | 4305575201</t>
  </si>
  <si>
    <t>OWENS CORNING FIBERGL| 4305527260</t>
  </si>
  <si>
    <t>OWENS CORNING FIBERGL| 4305577001</t>
  </si>
  <si>
    <t>OWENS CORNING SALES | 4305538101</t>
  </si>
  <si>
    <t>OWENS CORNING SALES | 4305530003</t>
  </si>
  <si>
    <t>OWENS CORNING SALES | 4305530268</t>
  </si>
  <si>
    <t>OWENS CORNING SALES | 4305527601</t>
  </si>
  <si>
    <t>BENTON    ,KY</t>
  </si>
  <si>
    <t>OWENS CORNING SALES | 3026842025</t>
  </si>
  <si>
    <t>COVINGTON ,LA</t>
  </si>
  <si>
    <t>OWENS CORNING FIBERGL| 3026870433</t>
  </si>
  <si>
    <t>OWENS CORNING FIBERGL| 3026875201</t>
  </si>
  <si>
    <t>DRESDEN   ,TN</t>
  </si>
  <si>
    <t>OWENS CORNING SALES | 3026838225</t>
  </si>
  <si>
    <t>ELKHART   ,IN</t>
  </si>
  <si>
    <t>OWENS CORNING SALES | 3026846514</t>
  </si>
  <si>
    <t>OWENS CORNING SALES | 3026837070</t>
  </si>
  <si>
    <t>OWENS CORNING SALES | 3026866101</t>
  </si>
  <si>
    <t>LOUISVILLE,KY</t>
  </si>
  <si>
    <t>OWENS CORNING SALES | 3026840201</t>
  </si>
  <si>
    <t>OWENS CORNING SALES | 3026837201</t>
  </si>
  <si>
    <t>OWENS CORNING SALES | 3026838671</t>
  </si>
  <si>
    <t>TOPEKA    ,IN</t>
  </si>
  <si>
    <t>OWENS CORNING SALES | 3026846571</t>
  </si>
  <si>
    <t>STARR     ,SC</t>
  </si>
  <si>
    <t>OWENS CORNING FIBERGL| 2968443201</t>
  </si>
  <si>
    <t>OWENS CORNING SALES | 2968447701</t>
  </si>
  <si>
    <t>GAHANNA   ,OH</t>
  </si>
  <si>
    <t>OWENS CORNING FIBERGL| 2968443230</t>
  </si>
  <si>
    <t>MARIETTA  ,OH</t>
  </si>
  <si>
    <t>OWENS CORNING SALES | 2968445750</t>
  </si>
  <si>
    <t>OWENS CORNING SALES | 2968447620</t>
  </si>
  <si>
    <t>TALLMADGE ,OH</t>
  </si>
  <si>
    <t>OWENS CORNING SALES | 4427828051</t>
  </si>
  <si>
    <t>MONTICELLO,GA</t>
  </si>
  <si>
    <t>OWENS CORNING SALES | 4427831064</t>
  </si>
  <si>
    <t>OWENS CORNING SALES | 4427830268</t>
  </si>
  <si>
    <t>COATS     ,NC</t>
  </si>
  <si>
    <t>OWENS CORNING SALES | 7516527521</t>
  </si>
  <si>
    <t>CRAWFORDSV,IN</t>
  </si>
  <si>
    <t>OWENS CORNING SALES | 7516547933</t>
  </si>
  <si>
    <t>OWENS CORNING FIBERGL| 7516543025</t>
  </si>
  <si>
    <t>HOLLANDALE,MS</t>
  </si>
  <si>
    <t>OWENS CORNING FIBERGL| 7516538748</t>
  </si>
  <si>
    <t>OWENS CORNING FIBERGL| 7516546201</t>
  </si>
  <si>
    <t>MASCOT    ,TN</t>
  </si>
  <si>
    <t>OWENS CORNING SALES | 7516537806</t>
  </si>
  <si>
    <t>ZANESVILLE,OH</t>
  </si>
  <si>
    <t>OWENS ILLINOIS | 4370138301</t>
  </si>
  <si>
    <t>BEECH ISLA,SC</t>
  </si>
  <si>
    <t>GREENFIELD,IN</t>
  </si>
  <si>
    <t>PACTIV | 2984246140</t>
  </si>
  <si>
    <t>PACTIV | 2984246168</t>
  </si>
  <si>
    <t>PACTIV | 3020946168</t>
  </si>
  <si>
    <t>ST CHARLES,IL</t>
  </si>
  <si>
    <t>BATESVILLE,MS</t>
  </si>
  <si>
    <t>PACTIV | 6017438606</t>
  </si>
  <si>
    <t>PACTIV | 6017438101</t>
  </si>
  <si>
    <t>COUNCE    ,TN</t>
  </si>
  <si>
    <t>PCA COUNCE | 3832643055</t>
  </si>
  <si>
    <t>HARRISONBU,VA</t>
  </si>
  <si>
    <t>EDEN      ,NY</t>
  </si>
  <si>
    <t>PCA HARRISONBURG BILL| 2280114057</t>
  </si>
  <si>
    <t>LUCEDALE  ,MS</t>
  </si>
  <si>
    <t>PCA HARRISONBURG BILL| 2280139452</t>
  </si>
  <si>
    <t>PCA JACKSONVILLE OVER| 3209930642</t>
  </si>
  <si>
    <t>CHILLICOTH,OH</t>
  </si>
  <si>
    <t>PIXELLE | 4560176001</t>
  </si>
  <si>
    <t>PIXELLE | 4560137401</t>
  </si>
  <si>
    <t>CLEVELAND ,GA</t>
  </si>
  <si>
    <t>PIXELLE | 4560130528</t>
  </si>
  <si>
    <t>COLLEGE PA,GA</t>
  </si>
  <si>
    <t>PIXELLE | 3027245601</t>
  </si>
  <si>
    <t>ENNIS     ,TX</t>
  </si>
  <si>
    <t>PIXELLE | 4560175119</t>
  </si>
  <si>
    <t>FARMERS BR,TX</t>
  </si>
  <si>
    <t>PIXELLE | 4560175006</t>
  </si>
  <si>
    <t>GARLAND   ,TX</t>
  </si>
  <si>
    <t>PIXELLE | 4560175040</t>
  </si>
  <si>
    <t>GRAPEVINE ,TX</t>
  </si>
  <si>
    <t>PIXELLE | 4560176051</t>
  </si>
  <si>
    <t>HUTCHINS  ,TX</t>
  </si>
  <si>
    <t>PIXELLE | 4560175141</t>
  </si>
  <si>
    <t>PIXELLE | 4560138301</t>
  </si>
  <si>
    <t>PIXELLE | 4560137086</t>
  </si>
  <si>
    <t>PIXELLE | 4560138101</t>
  </si>
  <si>
    <t>MURFREESBO,TN</t>
  </si>
  <si>
    <t>PIXELLE | 4560137127</t>
  </si>
  <si>
    <t>PIXELLE | 4560130003</t>
  </si>
  <si>
    <t>SMYRNA    ,GA</t>
  </si>
  <si>
    <t>PIXELLE | 4560130080</t>
  </si>
  <si>
    <t>PIXELLE | 4560130174</t>
  </si>
  <si>
    <t>PIXELLE | 4320137086</t>
  </si>
  <si>
    <t>BARDSTOWN ,KY</t>
  </si>
  <si>
    <t>POLYAIR DEDICATED SHU| 6060140004</t>
  </si>
  <si>
    <t>VANDALIA  ,OH</t>
  </si>
  <si>
    <t>FRIDLEY   ,MN</t>
  </si>
  <si>
    <t>PROCTER AND GAMBLE DI| 4537755432</t>
  </si>
  <si>
    <t>CALHOUN   ,TN</t>
  </si>
  <si>
    <t>BURLINGTON,WI</t>
  </si>
  <si>
    <t>RESOLUTE FOREST PRODU| 3730953105</t>
  </si>
  <si>
    <t>CLINTONVIL,WI</t>
  </si>
  <si>
    <t>RESOLUTE FOREST PRODU| 3730954929</t>
  </si>
  <si>
    <t>RESOLUTE FOREST PRODU| 3730947933</t>
  </si>
  <si>
    <t>RESOLUTE FOREST PRODU| 3730975201</t>
  </si>
  <si>
    <t>RESOLUTE FOREST PRODU| 3730953027</t>
  </si>
  <si>
    <t>RESOLUTE FOREST PRODU| 3730938301</t>
  </si>
  <si>
    <t>KENT      ,OH</t>
  </si>
  <si>
    <t>RESOLUTE FOREST PRODU| 3730944240</t>
  </si>
  <si>
    <t>MADISON   ,WI</t>
  </si>
  <si>
    <t>RESOLUTE FOREST PRODU| 3730953701</t>
  </si>
  <si>
    <t>RESOLUTE FOREST PRODU| 3730938101</t>
  </si>
  <si>
    <t>SUSSEX    ,WI</t>
  </si>
  <si>
    <t>RESOLUTE FOREST PRODU| 3730953089</t>
  </si>
  <si>
    <t>SNYDERS LANCE | 5351138101</t>
  </si>
  <si>
    <t>SNYDERS LANCE | 5351130272</t>
  </si>
  <si>
    <t>SNYDERS LANCE | 5351130050</t>
  </si>
  <si>
    <t>SNYDERS LANCE | 5351176101</t>
  </si>
  <si>
    <t>SNYDERS LANCE | 5351177001</t>
  </si>
  <si>
    <t>SNYDERS LANCE | 2820143137</t>
  </si>
  <si>
    <t>SNYDERS LANCE | 4680137311</t>
  </si>
  <si>
    <t>SNYDERS LANCE | 4680128144</t>
  </si>
  <si>
    <t>SNYDERS LANCE | 4620175201</t>
  </si>
  <si>
    <t>PINEVILLE ,NC</t>
  </si>
  <si>
    <t>SNYDERS LANCE | 4713028134</t>
  </si>
  <si>
    <t>OAK CREEK ,WI</t>
  </si>
  <si>
    <t>SNYDERS LANCE | 5315437311</t>
  </si>
  <si>
    <t>SNYDERS LANCE | 5315430211</t>
  </si>
  <si>
    <t>SNYDERS LANCE | 5315427420</t>
  </si>
  <si>
    <t>BUTLER    ,WI</t>
  </si>
  <si>
    <t>SNYDERS LANCE | 2813453201</t>
  </si>
  <si>
    <t>SNYDERS LANCE | 2813477001</t>
  </si>
  <si>
    <t>SNYDERS LANCE | 2813446201</t>
  </si>
  <si>
    <t>SNYDERS LANCE | 2813438101</t>
  </si>
  <si>
    <t>SNYDERS LANCE | 4616830301</t>
  </si>
  <si>
    <t>SNYDERS LANCE | 4616837311</t>
  </si>
  <si>
    <t>SNYDERS LANCE | 4616828134</t>
  </si>
  <si>
    <t>NEENAH    ,WI</t>
  </si>
  <si>
    <t>SONOCO | 5495638301</t>
  </si>
  <si>
    <t>STANLEY BLACK AND DEC| 3090138301</t>
  </si>
  <si>
    <t>CHERAW    ,SC</t>
  </si>
  <si>
    <t>STANLEY BLACK AND DEC| 2952038301</t>
  </si>
  <si>
    <t>FRANKLIN  ,KY</t>
  </si>
  <si>
    <t>STANLEY BLACK AND DEC| 2971542134</t>
  </si>
  <si>
    <t>PENDLETON ,IN</t>
  </si>
  <si>
    <t>STANLEY BLACK AND DEC| 2971546064</t>
  </si>
  <si>
    <t>TUCKER    ,GA</t>
  </si>
  <si>
    <t>STANLEY BLACK AND DEC| 2971530084</t>
  </si>
  <si>
    <t>STANLEY BLACK AND DEC| 5543238301</t>
  </si>
  <si>
    <t>STANLEY BLACK AND DEC| 3830128201</t>
  </si>
  <si>
    <t>STANLEY BLACK AND DEC| 3830128025</t>
  </si>
  <si>
    <t>STANLEY BLACK AND DEC| 3830129715</t>
  </si>
  <si>
    <t>NORTHLAKE ,TX</t>
  </si>
  <si>
    <t>STANLEY BLACK AND DEC| 3830176039</t>
  </si>
  <si>
    <t>ONTARIO   ,OH</t>
  </si>
  <si>
    <t>STANLEY BLACK AND DEC| 4486238301</t>
  </si>
  <si>
    <t>ALEXANDRIA,LA</t>
  </si>
  <si>
    <t>TRACTOR SUPPLY MANHAT| 7130131201</t>
  </si>
  <si>
    <t>ALLIANCE  ,OH</t>
  </si>
  <si>
    <t>TRACTOR SUPPLY MANHAT| 4460142134</t>
  </si>
  <si>
    <t>TRACTOR SUPPLY MANHAT| 6080331201</t>
  </si>
  <si>
    <t>HAGERSTOWN,MD</t>
  </si>
  <si>
    <t>TRACTOR SUPPLY MANHAT| 4601121740</t>
  </si>
  <si>
    <t>TRACTOR SUPPLY MANHAT| 4601131201</t>
  </si>
  <si>
    <t>APPLETON  ,WI</t>
  </si>
  <si>
    <t>TRACTOR SUPPLY MANHAT| 5491142134</t>
  </si>
  <si>
    <t>TRACTOR SUPPLY MANHAT| 3020942134</t>
  </si>
  <si>
    <t>TRACTOR SUPPLY MANHAT| 7600146064</t>
  </si>
  <si>
    <t>ATHENS    ,TX</t>
  </si>
  <si>
    <t>TRACTOR SUPPLY MANHAT| 7575131201</t>
  </si>
  <si>
    <t>TRACTOR SUPPLY MANHAT| 3030142134</t>
  </si>
  <si>
    <t>TRACTOR SUPPLY MANHAT| 3030146064</t>
  </si>
  <si>
    <t>TRACTOR SUPPLY MANHAT| 3090142134</t>
  </si>
  <si>
    <t>TRACTOR SUPPLY MANHAT| 2120142134</t>
  </si>
  <si>
    <t>BENTON    ,TN</t>
  </si>
  <si>
    <t>TRACTOR SUPPLY MANHAT| 3730746064</t>
  </si>
  <si>
    <t>BLACK RIVE,WI</t>
  </si>
  <si>
    <t>TRACTOR SUPPLY MANHAT| 5483631201</t>
  </si>
  <si>
    <t>TRACTOR SUPPLY MANHAT| 6044042134</t>
  </si>
  <si>
    <t>BOTKINS   ,OH</t>
  </si>
  <si>
    <t>TRACTOR SUPPLY MANHAT| 4530631201</t>
  </si>
  <si>
    <t>BRINGHURST,IN</t>
  </si>
  <si>
    <t>TRACTOR SUPPLY MANHAT| 4691342134</t>
  </si>
  <si>
    <t>TRACTOR SUPPLY MANHAT| 3051542134</t>
  </si>
  <si>
    <t>TRACTOR SUPPLY MANHAT| 6011631201</t>
  </si>
  <si>
    <t>TRACTOR SUPPLY MANHAT| 6060142134</t>
  </si>
  <si>
    <t>TRACTOR SUPPLY MANHAT| 4520131201</t>
  </si>
  <si>
    <t>COLUMBIA  ,SC</t>
  </si>
  <si>
    <t>TRACTOR SUPPLY MANHAT| 2920142134</t>
  </si>
  <si>
    <t>TRACTOR SUPPLY MANHAT| 3190146064</t>
  </si>
  <si>
    <t>TRACTOR SUPPLY MANHAT| 4320142134</t>
  </si>
  <si>
    <t>TRACTOR SUPPLY MANHAT| 4320131201</t>
  </si>
  <si>
    <t>TRACTOR SUPPLY MANHAT| 3020946064</t>
  </si>
  <si>
    <t>TRACTOR SUPPLY MANHAT| 7520142134</t>
  </si>
  <si>
    <t>TRACTOR SUPPLY MANHAT| 4540142134</t>
  </si>
  <si>
    <t>DELAVAN   ,WI</t>
  </si>
  <si>
    <t>TRACTOR SUPPLY MANHAT| 5311542134</t>
  </si>
  <si>
    <t>DUNCAN    ,SC</t>
  </si>
  <si>
    <t>TRACTOR SUPPLY MANHAT| 4213429334</t>
  </si>
  <si>
    <t>TRACTOR SUPPLY MANHAT| 3802431201</t>
  </si>
  <si>
    <t>TRACTOR SUPPLY MANHAT| 3802446064</t>
  </si>
  <si>
    <t>TRACTOR SUPPLY MANHAT| 6000731201</t>
  </si>
  <si>
    <t>TRACTOR SUPPLY MANHAT| 4770131201</t>
  </si>
  <si>
    <t>TRACTOR SUPPLY MANHAT| 7610142134</t>
  </si>
  <si>
    <t>FRANKLIN P,IL</t>
  </si>
  <si>
    <t>TRACTOR SUPPLY MANHAT| 6013142134</t>
  </si>
  <si>
    <t>TRACTOR SUPPLY MANHAT| 6013131201</t>
  </si>
  <si>
    <t>TRACTOR SUPPLY MANHAT| 7504042134</t>
  </si>
  <si>
    <t>TRACTOR SUPPLY MANHAT| 5430131201</t>
  </si>
  <si>
    <t>GREENDALE ,IN</t>
  </si>
  <si>
    <t>TRACTOR SUPPLY MANHAT| 4680131201</t>
  </si>
  <si>
    <t>TRACTOR SUPPLY MANHAT| 4312542134</t>
  </si>
  <si>
    <t>IRVING    ,TX</t>
  </si>
  <si>
    <t>TRACTOR SUPPLY MANHAT| 7501442134</t>
  </si>
  <si>
    <t>TRACTOR SUPPLY MANHAT| 7501431201</t>
  </si>
  <si>
    <t>TRACTOR SUPPLY MANHAT| 7501446064</t>
  </si>
  <si>
    <t>JACKSON   ,OH</t>
  </si>
  <si>
    <t>TRACTOR SUPPLY MANHAT| 4564042134</t>
  </si>
  <si>
    <t>TRACTOR SUPPLY MANHAT| 3830131201</t>
  </si>
  <si>
    <t>TRACTOR SUPPLY MANHAT| 3830146064</t>
  </si>
  <si>
    <t>TRACTOR SUPPLY MANHAT| 5354531201</t>
  </si>
  <si>
    <t>JESUP     ,GA</t>
  </si>
  <si>
    <t>TRACTOR SUPPLY MANHAT| 3154546064</t>
  </si>
  <si>
    <t>JUNEAU    ,WI</t>
  </si>
  <si>
    <t>TRACTOR SUPPLY MANHAT| 5303942134</t>
  </si>
  <si>
    <t>KANSAS CIT,MO</t>
  </si>
  <si>
    <t>TRACTOR SUPPLY MANHAT| 6410131201</t>
  </si>
  <si>
    <t>KENTON    ,TN</t>
  </si>
  <si>
    <t>TRACTOR SUPPLY MANHAT| 3823346064</t>
  </si>
  <si>
    <t>LANCASTER ,TX</t>
  </si>
  <si>
    <t>TRACTOR SUPPLY MANHAT| 7513442134</t>
  </si>
  <si>
    <t>TRACTOR SUPPLY MANHAT| 7513431201</t>
  </si>
  <si>
    <t>TRACTOR SUPPLY MANHAT| 3055342134</t>
  </si>
  <si>
    <t>TRACTOR SUPPLY MANHAT| 3055346064</t>
  </si>
  <si>
    <t>LEBANON   ,KY</t>
  </si>
  <si>
    <t>TRACTOR SUPPLY MANHAT| 4003331201</t>
  </si>
  <si>
    <t>LOGAN     ,OH</t>
  </si>
  <si>
    <t>TRACTOR SUPPLY MANHAT| 4313842134</t>
  </si>
  <si>
    <t>LOGANSPORT,IN</t>
  </si>
  <si>
    <t>TRACTOR SUPPLY MANHAT| 4694742134</t>
  </si>
  <si>
    <t>TRACTOR SUPPLY MANHAT| 3120142134</t>
  </si>
  <si>
    <t>MCKINNEY  ,TX</t>
  </si>
  <si>
    <t>TRACTOR SUPPLY MANHAT| 3120175069</t>
  </si>
  <si>
    <t>MAYFIELD V,OH</t>
  </si>
  <si>
    <t>TRACTOR SUPPLY MANHAT| 4414342134</t>
  </si>
  <si>
    <t>TRACTOR SUPPLY MANHAT| 3025342134</t>
  </si>
  <si>
    <t>TRACTOR SUPPLY MANHAT| 7506942134</t>
  </si>
  <si>
    <t>TRACTOR SUPPLY MANHAT| 4606475069</t>
  </si>
  <si>
    <t>TRACTOR SUPPLY MANHAT| 4425631201</t>
  </si>
  <si>
    <t>MENTOR    ,OH</t>
  </si>
  <si>
    <t>TRACTOR SUPPLY MANHAT| 4406042134</t>
  </si>
  <si>
    <t>TRACTOR SUPPLY MANHAT| 4406031201</t>
  </si>
  <si>
    <t>TRACTOR SUPPLY MANHAT| 7514942134</t>
  </si>
  <si>
    <t>TRACTOR SUPPLY MANHAT| 7514931201</t>
  </si>
  <si>
    <t>TRACTOR SUPPLY MANHAT| 7514946064</t>
  </si>
  <si>
    <t>MIDDLETON ,TN</t>
  </si>
  <si>
    <t>TRACTOR SUPPLY MANHAT| 3805231201</t>
  </si>
  <si>
    <t>TRACTOR SUPPLY MANHAT| 3805246064</t>
  </si>
  <si>
    <t>MILFORD   ,IL</t>
  </si>
  <si>
    <t>TRACTOR SUPPLY MANHAT| 6095331201</t>
  </si>
  <si>
    <t>MILWAUKEE ,WI</t>
  </si>
  <si>
    <t>TRACTOR SUPPLY MANHAT| 5320142134</t>
  </si>
  <si>
    <t>MINNETONKA,MN</t>
  </si>
  <si>
    <t>TRACTOR SUPPLY MANHAT| 5530531201</t>
  </si>
  <si>
    <t>MORAINE   ,OH</t>
  </si>
  <si>
    <t>TRACTOR SUPPLY MANHAT| 4543942134</t>
  </si>
  <si>
    <t>MOUNT HOPE,OH</t>
  </si>
  <si>
    <t>TRACTOR SUPPLY MANHAT| 4466042134</t>
  </si>
  <si>
    <t>NEW BERLIN,WI</t>
  </si>
  <si>
    <t>TRACTOR SUPPLY MANHAT| 5314642134</t>
  </si>
  <si>
    <t>NEW ROADS ,LA</t>
  </si>
  <si>
    <t>TRACTOR SUPPLY MANHAT| 7076042134</t>
  </si>
  <si>
    <t>TRACTOR SUPPLY MANHAT| 4566031201</t>
  </si>
  <si>
    <t>TRACTOR SUPPLY MANHAT| 5315831201</t>
  </si>
  <si>
    <t>PONCHATOUL,LA</t>
  </si>
  <si>
    <t>TRACTOR SUPPLY MANHAT| 7045442134</t>
  </si>
  <si>
    <t>TRACTOR SUPPLY MANHAT| 7045446064</t>
  </si>
  <si>
    <t>RANDOLPH  ,WI</t>
  </si>
  <si>
    <t>TRACTOR SUPPLY MANHAT| 5395642134</t>
  </si>
  <si>
    <t>REYNOLDS  ,IN</t>
  </si>
  <si>
    <t>TRACTOR SUPPLY MANHAT| 4798031201</t>
  </si>
  <si>
    <t>TRACTOR SUPPLY MANHAT| 6110142134</t>
  </si>
  <si>
    <t>TRACTOR SUPPLY MANHAT| 6110131201</t>
  </si>
  <si>
    <t>ROCKVILLE ,IN</t>
  </si>
  <si>
    <t>TRACTOR SUPPLY MANHAT| 4787231201</t>
  </si>
  <si>
    <t>SANDWICH  ,IL</t>
  </si>
  <si>
    <t>TRACTOR SUPPLY MANHAT| 6054831201</t>
  </si>
  <si>
    <t>SELMER    ,TN</t>
  </si>
  <si>
    <t>TRACTOR SUPPLY MANHAT| 3837546064</t>
  </si>
  <si>
    <t>SHERMAN   ,TX</t>
  </si>
  <si>
    <t>TRACTOR SUPPLY MANHAT| 7509042134</t>
  </si>
  <si>
    <t>SIREN     ,WI</t>
  </si>
  <si>
    <t>TRACTOR SUPPLY MANHAT| 5487231201</t>
  </si>
  <si>
    <t>SOUTH HOLL,IL</t>
  </si>
  <si>
    <t>TRACTOR SUPPLY MANHAT| 6047342134</t>
  </si>
  <si>
    <t>TRACTOR SUPPLY MANHAT| 4424142134</t>
  </si>
  <si>
    <t>SURGOINSVI,TN</t>
  </si>
  <si>
    <t>TRACTOR SUPPLY MANHAT| 3787346064</t>
  </si>
  <si>
    <t>TRACTOR SUPPLY MANHAT| 4427842134</t>
  </si>
  <si>
    <t>TRACTOR SUPPLY MANHAT| 4537742134</t>
  </si>
  <si>
    <t>TRACTOR SUPPLY MANHAT| 3887946064</t>
  </si>
  <si>
    <t>WAUKESHA  ,WI</t>
  </si>
  <si>
    <t>TRACTOR SUPPLY MANHAT| 5318642134</t>
  </si>
  <si>
    <t>WAYLAND   ,MI</t>
  </si>
  <si>
    <t>TRACTOR SUPPLY MANHAT| 4934842134</t>
  </si>
  <si>
    <t>WEST BEND ,WI</t>
  </si>
  <si>
    <t>TRACTOR SUPPLY MANHAT| 5309042134</t>
  </si>
  <si>
    <t>WESTON    ,OH</t>
  </si>
  <si>
    <t>TRACTOR SUPPLY MANHAT| 4356942134</t>
  </si>
  <si>
    <t>WINCHESTER,VA</t>
  </si>
  <si>
    <t>TRACTOR SUPPLY MANHAT| 2260142134</t>
  </si>
  <si>
    <t>TRACTOR SUPPLY MANHAT| 2710142134</t>
  </si>
  <si>
    <t>TRACTOR SUPPLY MANHAT| 6055942134</t>
  </si>
  <si>
    <t>TRACTOR SUPPLY MANHAT| 6055931201</t>
  </si>
  <si>
    <t>GREENEVILL,TN</t>
  </si>
  <si>
    <t>HODGKINS  ,IL</t>
  </si>
  <si>
    <t>UPS DIRECT SHIP | 3774360501</t>
  </si>
  <si>
    <t>VOLVO MANUAL ENTRY | 6043138611</t>
  </si>
  <si>
    <t>FOSTORIA  ,OH</t>
  </si>
  <si>
    <t>VOLVO | 4483038611</t>
  </si>
  <si>
    <t>FRANKFORT ,IN</t>
  </si>
  <si>
    <t>VOLVO | 4604138611</t>
  </si>
  <si>
    <t>VOLVO | 6043138611</t>
  </si>
  <si>
    <t>KENDALLVIL,IN</t>
  </si>
  <si>
    <t>VOLVO | 4675538611</t>
  </si>
  <si>
    <t>MONTPELIER,OH</t>
  </si>
  <si>
    <t>VOLVO | 4354338611</t>
  </si>
  <si>
    <t>VOLVO | 4536538611</t>
  </si>
  <si>
    <t>WAL MART SAMS GENERAL| 4601128201</t>
  </si>
  <si>
    <t>WAL MART SAMS GENERAL| 4601137809</t>
  </si>
  <si>
    <t>WAL MART SAMS GENERAL| 4601130180</t>
  </si>
  <si>
    <t>WAL MART SAMS GENERAL| 2720343123</t>
  </si>
  <si>
    <t>ASHTON    ,IL</t>
  </si>
  <si>
    <t>LAGRANGE  ,GA</t>
  </si>
  <si>
    <t>WAL MART SAMS GENERAL| 6100630240</t>
  </si>
  <si>
    <t>WAL MART SAMS GENERAL| 6100637809</t>
  </si>
  <si>
    <t>BARNESVILL,GA</t>
  </si>
  <si>
    <t>WAL MART SAMS GENERAL| 3020443123</t>
  </si>
  <si>
    <t>WAL MART SAMS GENERAL| 3020438101</t>
  </si>
  <si>
    <t>WAL MART SAMS GENERAL| 3025338101</t>
  </si>
  <si>
    <t>WAL MART SAMS GENERAL| 2820146140</t>
  </si>
  <si>
    <t>CHATSWORTH,GA</t>
  </si>
  <si>
    <t>WAL MART SAMS GENERAL| 3070538101</t>
  </si>
  <si>
    <t>CARROLLTON,GA</t>
  </si>
  <si>
    <t>WAL MART SAMS GENERAL| 6060130116</t>
  </si>
  <si>
    <t>WAL MART SAMS GENERAL| 4720176101</t>
  </si>
  <si>
    <t>WAL MART SAMS GENERAL| 4720130240</t>
  </si>
  <si>
    <t>WAL MART SAMS GENERAL| 3021138101</t>
  </si>
  <si>
    <t>WAL MART SAMS GENERAL| 3071943201</t>
  </si>
  <si>
    <t>WAL MART SAMS GENERAL| 6011535055</t>
  </si>
  <si>
    <t>WAL MART SAMS GENERAL| 6011538101</t>
  </si>
  <si>
    <t>DES PLAINE,IL</t>
  </si>
  <si>
    <t>WAL MART SAMS GENERAL| 6001635055</t>
  </si>
  <si>
    <t>EAST POINT,GA</t>
  </si>
  <si>
    <t>WAL MART SAMS GENERAL| 3027238101</t>
  </si>
  <si>
    <t>EATONTON  ,GA</t>
  </si>
  <si>
    <t>WAL MART SAMS GENERAL| 3102443123</t>
  </si>
  <si>
    <t>WAL MART SAMS GENERAL| 3004938101</t>
  </si>
  <si>
    <t>FAIRBURN  ,GA</t>
  </si>
  <si>
    <t>WAL MART SAMS GENERAL| 3021338101</t>
  </si>
  <si>
    <t>FISHERS   ,IN</t>
  </si>
  <si>
    <t>HOPE MILLS,NC</t>
  </si>
  <si>
    <t>WAL MART SAMS GENERAL| 4603828348</t>
  </si>
  <si>
    <t>WAL MART SAMS GENERAL| 4603837809</t>
  </si>
  <si>
    <t>WAL MART SAMS GENERAL| 4603828150</t>
  </si>
  <si>
    <t>WAL MART SAMS GENERAL| 4680137809</t>
  </si>
  <si>
    <t>WAL MART SAMS GENERAL| 7610138101</t>
  </si>
  <si>
    <t>GRIFFIN   ,GA</t>
  </si>
  <si>
    <t>WAL MART SAMS GENERAL| 3022343123</t>
  </si>
  <si>
    <t>WAL MART SAMS GENERAL| 3022338101</t>
  </si>
  <si>
    <t>HENDERSONV,NC</t>
  </si>
  <si>
    <t>WAL MART SAMS GENERAL| 2873938652</t>
  </si>
  <si>
    <t>WAL MART SAMS GENERAL| 7700138101</t>
  </si>
  <si>
    <t>WAL MART SAMS GENERAL| 4620137809</t>
  </si>
  <si>
    <t>ITASCA    ,IL</t>
  </si>
  <si>
    <t>WAL MART SAMS GENERAL| 6014338101</t>
  </si>
  <si>
    <t>JONESBORO ,AR</t>
  </si>
  <si>
    <t>WAL MART SAMS GENERAL| 7240143123</t>
  </si>
  <si>
    <t>KATY      ,TX</t>
  </si>
  <si>
    <t>WAL MART SAMS GENERAL| 7744938101</t>
  </si>
  <si>
    <t>KENNESAW  ,GA</t>
  </si>
  <si>
    <t>WAL MART SAMS GENERAL| 3014443201</t>
  </si>
  <si>
    <t>MORROW    ,GA</t>
  </si>
  <si>
    <t>WAL MART SAMS GENERAL| 3026038101</t>
  </si>
  <si>
    <t>WAL MART SAMS GENERAL| 5495630116</t>
  </si>
  <si>
    <t>WAL MART SAMS GENERAL| 2911546140</t>
  </si>
  <si>
    <t>WAL MART SAMS GENERAL| 2911538652</t>
  </si>
  <si>
    <t>PIQUA     ,OH</t>
  </si>
  <si>
    <t>WAL MART SAMS GENERAL| 4535628150</t>
  </si>
  <si>
    <t>WAL MART SAMS GENERAL| 5315828348</t>
  </si>
  <si>
    <t>PORTLAND  ,TN</t>
  </si>
  <si>
    <t>SEALY     ,TX</t>
  </si>
  <si>
    <t>WAL MART SAMS GENERAL| 3714877474</t>
  </si>
  <si>
    <t>RURAL HALL,NC</t>
  </si>
  <si>
    <t>WAL MART SAMS GENERAL| 2704538101</t>
  </si>
  <si>
    <t>WAL MART SAMS GENERAL| 6054835055</t>
  </si>
  <si>
    <t>SUMTER    ,SC</t>
  </si>
  <si>
    <t>WAL MART SAMS GENERAL| 2915046140</t>
  </si>
  <si>
    <t>WAL MART SAMS GENERAL| 2915044720</t>
  </si>
  <si>
    <t>OSWEGO    ,IL</t>
  </si>
  <si>
    <t>WAL MART SAMS GENERAL| 2915060543</t>
  </si>
  <si>
    <t>TROY      ,AL</t>
  </si>
  <si>
    <t>PAGELAND  ,SC</t>
  </si>
  <si>
    <t>WAL MART SAMS GENERAL| 3607929728</t>
  </si>
  <si>
    <t>YOUNGSTOWN,OH</t>
  </si>
  <si>
    <t>WAL MART SAMS GENERAL| 4450138101</t>
  </si>
  <si>
    <t>WAL MART SAMS GENERAL| 4450128150</t>
  </si>
  <si>
    <t>COWPENS   ,SC</t>
  </si>
  <si>
    <t>WESTROCK | 2933060504</t>
  </si>
  <si>
    <t>LANCASTER ,OH</t>
  </si>
  <si>
    <t>WESTROCK | 2933043130</t>
  </si>
  <si>
    <t>WESTROCK | 2933038464</t>
  </si>
  <si>
    <t>MISHAWAKA ,IN</t>
  </si>
  <si>
    <t>WESTROCK | 2933046544</t>
  </si>
  <si>
    <t>RAVENNA   ,OH</t>
  </si>
  <si>
    <t>WESTROCK | 2933044266</t>
  </si>
  <si>
    <t>WILLIAMS SONOMA | 7600138101</t>
  </si>
  <si>
    <t>OLIVE BRAN,MS</t>
  </si>
  <si>
    <t>WILLIAMS SONOMA | 3865476001</t>
  </si>
  <si>
    <t>WILLIAMS SONOMA | 3051743123</t>
  </si>
  <si>
    <t>CLAREMONT ,NC</t>
  </si>
  <si>
    <t>WILLIAMS SONOMA | 2861076001</t>
  </si>
  <si>
    <t>WILLIAMS SONOMA | 2861043123</t>
  </si>
  <si>
    <t>CRYSTAL LA,IL</t>
  </si>
  <si>
    <t>WILLIAMS SONOMA | 6001238654</t>
  </si>
  <si>
    <t>EARLY BRAN,SC</t>
  </si>
  <si>
    <t>WILLIAMS SONOMA | 2991638654</t>
  </si>
  <si>
    <t>HENDERSON ,NC</t>
  </si>
  <si>
    <t>WILLIAMS SONOMA | 2753638654</t>
  </si>
  <si>
    <t>WILLIAMS SONOMA | 4313038654</t>
  </si>
  <si>
    <t>LIBERTYVIL,IL</t>
  </si>
  <si>
    <t>WILLIAMS SONOMA | 6004838654</t>
  </si>
  <si>
    <t>SPRING PAR,MN</t>
  </si>
  <si>
    <t>WILLIAMS SONOMA | 5538438654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</si>
</sst>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1" formatCode="_(* #,##0_);_(* \(#,##0\);_(* &quot;-&quot;_);_(@_)"/>
    <numFmt numFmtId="44" formatCode="_(&quot;$&quot;* #,##0.00_);_(&quot;$&quot;* \(#,##0.00\);_(&quot;$&quot;* &quot;-&quot;??_);_(@_)"/>
    <numFmt numFmtId="164" formatCode="0.0000"/>
  </numFmts>
  <fonts count="5" x14ac:knownFonts="1"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5"/>
      <name val="Calibri"/>
      <family val="2"/>
      <scheme val="minor"/>
    </font>
    <font>
      <b/>
      <sz val="11"/>
      <color theme="5"/>
      <name val="Calibri"/>
      <family val="2"/>
      <scheme val="minor"/>
    </font>
    <font>
      <sz val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7">
    <xf numFmtId="0" fontId="0" fillId="0" borderId="0"/>
    <xf numFmtId="0" fontId="1" fillId="0" borderId="0" applyNumberForma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0" borderId="0"/>
  </cellStyleXfs>
  <cellXfs count="21">
    <xf numFmtId="0" fontId="0" fillId="0" borderId="0" xfId="0"/>
    <xf numFmtId="0" fontId="2" fillId="0" borderId="0" xfId="0" applyFont="1"/>
    <xf numFmtId="0" fontId="2" fillId="0" borderId="0" xfId="0" applyFont="1" applyAlignment="1">
      <alignment wrapText="1"/>
    </xf>
    <xf numFmtId="39" fontId="2" fillId="0" borderId="0" xfId="0" applyNumberFormat="1" applyFont="1" applyAlignment="1">
      <alignment wrapText="1"/>
    </xf>
    <xf numFmtId="0" fontId="2" fillId="0" borderId="0" xfId="0" applyFont="1" applyAlignment="1">
      <alignment vertical="top" wrapText="1"/>
    </xf>
    <xf numFmtId="41" fontId="0" fillId="2" borderId="0" xfId="0" applyNumberFormat="1" applyFill="1"/>
    <xf numFmtId="41" fontId="0" fillId="0" borderId="0" xfId="0" applyNumberFormat="1"/>
    <xf numFmtId="39" fontId="0" fillId="0" borderId="0" xfId="0" applyNumberFormat="1"/>
    <xf numFmtId="10" fontId="0" fillId="0" borderId="0" xfId="0" applyNumberFormat="1"/>
    <xf numFmtId="0" fontId="2" fillId="3" borderId="0" xfId="0" applyFont="1" applyFill="1"/>
    <xf numFmtId="0" fontId="2" fillId="4" borderId="0" xfId="0" applyFont="1" applyFill="1"/>
    <xf numFmtId="0" fontId="3" fillId="5" borderId="1" xfId="0" applyFont="1" applyFill="1" applyBorder="1"/>
    <xf numFmtId="0" fontId="0" fillId="0" borderId="0" xfId="0"/>
    <xf numFmtId="0" fontId="0" fillId="0" borderId="0" xfId="0"/>
    <xf numFmtId="0" fontId="0" fillId="2" borderId="0" xfId="0" applyFill="1"/>
    <xf numFmtId="0" fontId="1" fillId="0" borderId="0" xfId="1"/>
    <xf numFmtId="164" fontId="0" fillId="0" borderId="0" xfId="0" applyNumberFormat="1"/>
    <xf numFmtId="0" fontId="0" fillId="0" borderId="0" xfId="0" applyAlignment="1">
      <alignment horizontal="right"/>
    </xf>
    <xf numFmtId="0" fontId="0" fillId="6" borderId="0" xfId="0" applyFill="1"/>
    <xf numFmtId="0" fontId="0" fillId="7" borderId="0" xfId="0" applyFill="1"/>
    <xf numFmtId="11" fontId="0" fillId="0" borderId="0" xfId="0" applyNumberFormat="1"/>
  </cellXfs>
  <cellStyles count="7">
    <cellStyle name="Currency 2" xfId="5" xr:uid="{739853CE-7B3E-4E9D-9531-BB3E034B8265}"/>
    <cellStyle name="Heading 4" xfId="1" builtinId="19"/>
    <cellStyle name="Normal" xfId="0" builtinId="0"/>
    <cellStyle name="Normal 2" xfId="3" xr:uid="{00000000-0005-0000-0000-000002000000}"/>
    <cellStyle name="Normal 2 2" xfId="6" xr:uid="{63395B9C-B2A2-483C-90DD-F80487D9E9E8}"/>
    <cellStyle name="Normal 3" xfId="4" xr:uid="{8B0544DC-2C04-4957-A4B3-29236B5C02B3}"/>
    <cellStyle name="Normal 5" xfId="2" xr:uid="{00000000-0005-0000-0000-000003000000}"/>
  </cellStyles>
  <dxfs count="42">
    <dxf>
      <numFmt numFmtId="0" formatCode="General"/>
    </dxf>
    <dxf>
      <numFmt numFmtId="0" formatCode="General"/>
    </dxf>
    <dxf>
      <numFmt numFmtId="7" formatCode="#,##0.00_);\(#,##0.00\)"/>
    </dxf>
    <dxf>
      <numFmt numFmtId="7" formatCode="#,##0.00_);\(#,##0.00\)"/>
    </dxf>
    <dxf>
      <numFmt numFmtId="14" formatCode="0.00%"/>
    </dxf>
    <dxf>
      <numFmt numFmtId="7" formatCode="#,##0.00_);\(#,##0.00\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5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5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5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5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5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5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5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5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5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5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5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5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5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5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5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5"/>
        <name val="Calibri"/>
        <family val="2"/>
        <scheme val="minor"/>
      </font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5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5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5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5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5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5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5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5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ill>
        <patternFill patternType="solid">
          <fgColor theme="0" tint="-0.14999847407452621"/>
          <bgColor theme="0" tint="-0.14999847407452621"/>
        </patternFill>
      </fill>
    </dxf>
    <dxf>
      <fill>
        <patternFill patternType="solid">
          <fgColor theme="0" tint="-0.14999847407452621"/>
          <bgColor theme="0" tint="-0.14999847407452621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thin">
          <color theme="1"/>
        </top>
      </border>
    </dxf>
    <dxf>
      <font>
        <b/>
        <i val="0"/>
        <strike val="0"/>
        <color theme="1"/>
      </font>
      <fill>
        <patternFill>
          <bgColor theme="3" tint="0.79998168889431442"/>
        </patternFill>
      </fill>
      <border>
        <bottom style="thick">
          <color theme="1"/>
        </bottom>
      </border>
    </dxf>
    <dxf>
      <font>
        <color theme="1"/>
      </font>
      <border>
        <top style="thin">
          <color theme="1"/>
        </top>
        <bottom style="thin">
          <color theme="1"/>
        </bottom>
      </border>
    </dxf>
  </dxfs>
  <tableStyles count="1" defaultTableStyle="TableStyleMedium2" defaultPivotStyle="PivotStyleLight16">
    <tableStyle name="TableStyleLight1 2" pivot="0" count="7" xr9:uid="{00000000-0011-0000-FFFF-FFFF00000000}">
      <tableStyleElement type="wholeTable" dxfId="41"/>
      <tableStyleElement type="headerRow" dxfId="40"/>
      <tableStyleElement type="totalRow" dxfId="39"/>
      <tableStyleElement type="firstColumn" dxfId="38"/>
      <tableStyleElement type="lastColumn" dxfId="37"/>
      <tableStyleElement type="firstRowStripe" dxfId="36"/>
      <tableStyleElement type="firstColumnStripe" dxfId="35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B7807E-9734-4896-A8E1-240623955B5B}" name="wiz" displayName="wiz" ref="C1:AM2377" totalsRowShown="0" headerRowDxfId="34">
  <tableColumns count="37">
    <tableColumn id="1" xr3:uid="{5E33EDFA-4682-4DC4-A7D2-733E19CD27B8}" name="SHIPPER.................." dataDxfId="33"/>
    <tableColumn id="2" xr3:uid="{621A10B3-E79D-4A8A-A204-AD23E91727DB}" name="BILLTO.." dataDxfId="32"/>
    <tableColumn id="3" xr3:uid="{94EE5265-FEFE-49E7-8B6B-D26637D7476D}" name="TR" dataDxfId="31"/>
    <tableColumn id="4" xr3:uid="{631F4D91-58BC-44D0-8CEB-00D571E23DE8}" name="OS" dataDxfId="30"/>
    <tableColumn id="5" xr3:uid="{6CCA0A45-2A92-47E7-A98F-4CE120294370}" name="OCTY......" dataDxfId="29"/>
    <tableColumn id="6" xr3:uid="{9583170A-0B11-4D75-943E-BE013CD5ACF5}" name="DS" dataDxfId="28"/>
    <tableColumn id="7" xr3:uid="{4829C148-FF28-4F65-A740-77F280BC680C}" name="DCTY......" dataDxfId="27"/>
    <tableColumn id="8" xr3:uid="{1384CF06-C8AB-4005-A290-288166237482}" name="Lanes" dataDxfId="26">
      <calculatedColumnFormula>TRIM(CONCATENATE(wiz[[#This Row],[SHIPPER..................]],wiz[[#This Row],[ZIP2..]],wiz[[#This Row],[ZIP3..]]))</calculatedColumnFormula>
    </tableColumn>
    <tableColumn id="9" xr3:uid="{442BE65C-F918-4822-8D07-8418D2C7F15C}" name="MVES" dataDxfId="25"/>
    <tableColumn id="10" xr3:uid="{EFB684D9-1626-4EB7-BD8D-197A93E14475}" name="RPBM-" dataDxfId="24"/>
    <tableColumn id="11" xr3:uid="{5D93A1C3-B905-45D2-86C0-3C707016AA4B}" name="FSUR" dataDxfId="23"/>
    <tableColumn id="12" xr3:uid="{BC0A99EB-3AD1-46BC-992E-3E53F50481AC}" name="LMLS" dataDxfId="22"/>
    <tableColumn id="13" xr3:uid="{4DDCE51F-199B-4807-8CC6-2513F30823E1}" name="LDYS" dataDxfId="21"/>
    <tableColumn id="14" xr3:uid="{1F2FB48B-B7D9-48F5-B923-BCDFFF1FFC34}" name="EMLS" dataDxfId="20"/>
    <tableColumn id="15" xr3:uid="{146C1EE7-3DC3-4F1A-BCBE-CBCED3063DF0}" name="EDYS" dataDxfId="19"/>
    <tableColumn id="16" xr3:uid="{FD816FD2-6F4F-4226-AAB8-033072DF4EE2}" name="OVCS" dataDxfId="18"/>
    <tableColumn id="17" xr3:uid="{4B9E2923-333D-4DDC-A229-C4C48361F40B}" name="MTYV-" dataDxfId="17"/>
    <tableColumn id="18" xr3:uid="{710A0127-3950-4530-9EB1-606F98EA07EE}" name="TMEV-" dataDxfId="16"/>
    <tableColumn id="19" xr3:uid="{4A981097-2D36-46D8-B898-3C14E240ADDD}" name="LDSV-" dataDxfId="15"/>
    <tableColumn id="20" xr3:uid="{7F5C4E73-A195-4954-B5EF-A302ED01F1D5}" name="FRTQ-" dataDxfId="14"/>
    <tableColumn id="21" xr3:uid="{81835B67-0FA5-43C1-BFBC-14EE01BDD2D0}" name="ZIP1.." dataDxfId="13"/>
    <tableColumn id="22" xr3:uid="{F2190C13-2AF5-473D-A20E-32589614ABB7}" name="ZIP2.." dataDxfId="12"/>
    <tableColumn id="23" xr3:uid="{4C36BA63-BC01-4FA2-BF84-D1A908785990}" name="ZIP3.." dataDxfId="11"/>
    <tableColumn id="24" xr3:uid="{775521E2-C5AA-462C-94E7-99F4C60B0E8A}" name="REAL" dataDxfId="10"/>
    <tableColumn id="25" xr3:uid="{A0BC8912-FAE1-424E-9410-B0AA7BC9FB06}" name="Customer Loads" dataDxfId="9">
      <calculatedColumnFormula>SUMIFS(K$3:K$2378,$C$3:$C$2378,$C2)</calculatedColumnFormula>
    </tableColumn>
    <tableColumn id="26" xr3:uid="{DBB0822B-FF27-42F4-AE0E-2F9483DD8D23}" name="Lane Mvs x FRTQ" dataDxfId="8">
      <calculatedColumnFormula>V2*K2</calculatedColumnFormula>
    </tableColumn>
    <tableColumn id="27" xr3:uid="{C62BD3B1-11E8-41FF-AD81-BF22E0A4D481}" name="Cust Mvs x FRTQ" dataDxfId="7">
      <calculatedColumnFormula>SUMIFS(AB$3:AB$2378,$C$3:$C$2378,$C2)</calculatedColumnFormula>
    </tableColumn>
    <tableColumn id="28" xr3:uid="{FD89B1C9-1F81-4B29-A07E-A20BA90DA310}" name="Cust Avg. FRQT" dataDxfId="6">
      <calculatedColumnFormula>AC2/AA2</calculatedColumnFormula>
    </tableColumn>
    <tableColumn id="29" xr3:uid="{797AEB7A-1AE2-4E84-9F4D-1053B6E80E37}" name="Min FRQT" dataDxfId="5">
      <calculatedColumnFormula>_xlfn.MINIFS($V$3:$V$2378,$C$3:$C$2378,C2)</calculatedColumnFormula>
    </tableColumn>
    <tableColumn id="30" xr3:uid="{6445BC88-5457-479D-8CC0-DC7C32F1FBCB}" name="Min FRQT Index">
      <calculatedColumnFormula>CELL("address",INDEX($V$3:$V$2378,MATCH(_xlfn.MINIFS($V$3:$V$2378,$C$3:$C$2378,C2),$V$3:$V$2378,0)))</calculatedColumnFormula>
    </tableColumn>
    <tableColumn id="31" xr3:uid="{36E5E40C-4D83-43B5-A544-B7BED22470ED}" name="Min FRQT Lane Index">
      <calculatedColumnFormula>REPLACE(AF2,2,1,"J")</calculatedColumnFormula>
    </tableColumn>
    <tableColumn id="32" xr3:uid="{28C0E2C1-5899-4739-82A5-E055325F73B8}" name="Min FRQT Lane">
      <calculatedColumnFormula>INDIRECT(AG2)</calculatedColumnFormula>
    </tableColumn>
    <tableColumn id="33" xr3:uid="{E2D93A5C-78F2-4B76-873C-CF510C9FDEF5}" name="Min Loads Check Index">
      <calculatedColumnFormula>REPLACE(AF2,2,1,"K")</calculatedColumnFormula>
    </tableColumn>
    <tableColumn id="34" xr3:uid="{97321810-AB2B-4BD5-B945-9D327D349C29}" name="Min Loads Check" dataDxfId="4">
      <calculatedColumnFormula>K2/AA2</calculatedColumnFormula>
    </tableColumn>
    <tableColumn id="35" xr3:uid="{04A0CD74-605D-492C-A4BE-2A7D25863779}" name="Min FRQT Load Check" dataDxfId="3">
      <calculatedColumnFormula>_xlfn.MINIFS($V$3:$V$2378,$C$3:$C$2378,C2,$AJ$3:$AJ$2378,"&gt;0.05")</calculatedColumnFormula>
    </tableColumn>
    <tableColumn id="36" xr3:uid="{03B38E70-B7CB-4A89-A378-7EC9B01CC5BF}" name="CT Min Load Lane" dataDxfId="2">
      <calculatedColumnFormula>OFFSET(J$2,MATCH(AK2,$V$3:$V$2378,0),)</calculatedColumnFormula>
    </tableColumn>
    <tableColumn id="37" xr3:uid="{519C8EAA-7D54-45C1-8BCF-583DD079A877}" name="Min FRQT Load Check Lane">
      <calculatedColumnFormula>IF(AK2=V2,J2,FALSE)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6A25383-B452-4DDD-AF84-158E90F0565B}" name="GRI_Cust" displayName="GRI_Cust" ref="A1:B52" totalsRowShown="0">
  <autoFilter ref="A1:B52" xr:uid="{09A76D97-C834-4AEE-A1CB-C7DECD55CAAA}"/>
  <tableColumns count="2">
    <tableColumn id="1" xr3:uid="{47FC7BE6-E146-46EE-9CC4-D4273C4378D1}" name="Account Names GRI"/>
    <tableColumn id="2" xr3:uid="{996F5039-0DF4-487E-8098-34B6B02C63E1}" name="Customer Names GRI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59655BC-D82D-46BD-A441-51FA4D6BC97A}" name="Truck_Cust" displayName="Truck_Cust" ref="C1:C364" totalsRowShown="0">
  <autoFilter ref="C1:C364" xr:uid="{77C8A60F-DAAB-46F3-89AA-8BEDAE6EF562}"/>
  <tableColumns count="1">
    <tableColumn id="1" xr3:uid="{AF245767-5539-4DC1-BCCF-A7808022FA8A}" name="Shipper From Truckwiz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40BFA6B-8D19-4BC1-8FBE-1659208A2953}" name="AllGRILanes" displayName="AllGRILanes" ref="A1:H1009" totalsRowShown="0">
  <autoFilter ref="A1:H1009" xr:uid="{F89156C2-6270-4BEC-A092-F0DD4A200148}"/>
  <tableColumns count="8">
    <tableColumn id="1" xr3:uid="{6188BA0E-8236-44EB-A8C2-2C9ECBB41CC0}" name="C-Lane"/>
    <tableColumn id="2" xr3:uid="{9989B6A9-9ACE-4047-ADDD-7628092F7341}" name="Customer Name"/>
    <tableColumn id="3" xr3:uid="{CFDDFC02-7FCA-494E-B17B-6A36FA368E8A}" name="Account Name"/>
    <tableColumn id="4" xr3:uid="{C180950B-C890-4362-8396-9F06A3A74E7D}" name="Origin"/>
    <tableColumn id="5" xr3:uid="{280276F0-8D18-4E4B-93B6-AC698DB7B861}" name="origin_zip_code"/>
    <tableColumn id="6" xr3:uid="{C0C43FF2-2988-4CD3-9AE5-9ABE9BB07D5E}" name="Destination"/>
    <tableColumn id="7" xr3:uid="{6ED45066-BD88-460D-BA57-F4A5EA7E22BB}" name="dest_zip_code"/>
    <tableColumn id="8" xr3:uid="{8918B062-4CA0-4D17-8572-D4BEEA4373AA}" name="Freight Revenue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2BBD178-1A13-470C-884D-189B8A92D1AF}" name="wiz_6" displayName="wiz_6" ref="A1:AM2377" totalsRowShown="0">
  <tableColumns count="39">
    <tableColumn id="1" xr3:uid="{00B3BF37-7412-4E44-82C8-7E491436E095}" name="SHIPPER.................."/>
    <tableColumn id="2" xr3:uid="{0C66EB5B-1476-42BA-8B17-50AEE02B65C3}" name="BILLTO.."/>
    <tableColumn id="3" xr3:uid="{46E65A5A-108F-4EED-B27F-FACE3D0F51B9}" name="TR"/>
    <tableColumn id="4" xr3:uid="{E276EA2D-1FAE-4742-A32F-8A937ED1A3E2}" name="OS"/>
    <tableColumn id="5" xr3:uid="{ADD4CAFA-AE7A-4426-8E21-385EA4218BEB}" name="OCTY......"/>
    <tableColumn id="38" xr3:uid="{31AA725E-4D1A-4215-A404-AF1E270F4A43}" name="Origin" dataDxfId="1">
      <calculatedColumnFormula>_xlfn.CONCAT(wiz_6[[#This Row],[OCTY......]],",",wiz_6[[#This Row],[OS]])</calculatedColumnFormula>
    </tableColumn>
    <tableColumn id="6" xr3:uid="{D4D26B74-14EC-4EBF-AF6B-C69555FDE7AA}" name="DS"/>
    <tableColumn id="7" xr3:uid="{67CD55B3-F5AD-46D3-A7C5-D5B01CDFE4E5}" name="DCTY......"/>
    <tableColumn id="39" xr3:uid="{25B9FAFE-0199-46A0-B0F1-2D6D00CC0ADA}" name="Destination" dataDxfId="0">
      <calculatedColumnFormula>_xlfn.CONCAT(wiz_6[[#This Row],[DCTY......]], ",",wiz_6[[#This Row],[DS]])</calculatedColumnFormula>
    </tableColumn>
    <tableColumn id="8" xr3:uid="{4C74F74E-D6BA-4E72-A123-5C580ABCBF62}" name="Lanes">
      <calculatedColumnFormula>TRIM(CONCATENATE(wiz_6[[#This Row],[SHIPPER..................]],wiz_6[[#This Row],[ZIP2..]],wiz_6[[#This Row],[ZIP3..]]))</calculatedColumnFormula>
    </tableColumn>
    <tableColumn id="9" xr3:uid="{1B7105F4-E383-44FD-8886-3933CCE04353}" name="MVES"/>
    <tableColumn id="10" xr3:uid="{BDD3470E-5236-49C3-AF19-0D23DCCA7C22}" name="RPBM-"/>
    <tableColumn id="11" xr3:uid="{795E466F-3144-4ED1-9BAA-4536F5D3FEFD}" name="FSUR"/>
    <tableColumn id="12" xr3:uid="{5C6E44B4-3538-470B-8473-736F35022577}" name="LMLS"/>
    <tableColumn id="13" xr3:uid="{FFD9EF03-83DF-41A8-9BAC-A4E8C3A70E63}" name="LDYS"/>
    <tableColumn id="14" xr3:uid="{F28BAE60-DB04-4FBA-A3C3-D57D5B07DC04}" name="EMLS"/>
    <tableColumn id="15" xr3:uid="{00E117A9-0EFA-457A-B0B5-5A2F42E215F9}" name="EDYS"/>
    <tableColumn id="16" xr3:uid="{0DCD9054-C4B2-43E1-8CEE-B1735BDB0D96}" name="OVCS"/>
    <tableColumn id="17" xr3:uid="{02787683-F597-489D-8738-13091DF47A3F}" name="MTYV-"/>
    <tableColumn id="18" xr3:uid="{44221478-FD0F-483A-8F8F-A7AAEA5E1D19}" name="TMEV-"/>
    <tableColumn id="19" xr3:uid="{E03D2679-395D-498F-88CA-12DD21C78D86}" name="LDSV-"/>
    <tableColumn id="20" xr3:uid="{6DAE243C-F36E-4218-AC22-BDE6C790BD2F}" name="FRTQ-"/>
    <tableColumn id="21" xr3:uid="{0A2E6325-03AD-4EC8-A2B1-681D99002ED7}" name="ZIP1.."/>
    <tableColumn id="22" xr3:uid="{D85F0CBC-A77E-466F-B1DE-720833312730}" name="ZIP2.."/>
    <tableColumn id="23" xr3:uid="{9DDE1898-894F-454E-AD56-9635849D3449}" name="ZIP3.."/>
    <tableColumn id="24" xr3:uid="{E95F948F-4CC6-4B95-8B06-C1656BDBC7C5}" name="REAL"/>
    <tableColumn id="25" xr3:uid="{1E522A95-3297-43B7-AB09-AAAA26407356}" name="Customer Loads">
      <calculatedColumnFormula>SUMIFS(K$3:K$2378,$C$3:$C$2378,$C2)</calculatedColumnFormula>
    </tableColumn>
    <tableColumn id="26" xr3:uid="{AC9BC148-2D74-48DA-BF3C-EEE8FBF299EF}" name="Lane Mvs x FRTQ">
      <calculatedColumnFormula>V2*K2</calculatedColumnFormula>
    </tableColumn>
    <tableColumn id="27" xr3:uid="{59D0B845-78A5-48CB-88CE-319BFFB4E7A1}" name="Cust Mvs x FRTQ">
      <calculatedColumnFormula>SUMIFS(AB$3:AB$2378,$C$3:$C$2378,$C2)</calculatedColumnFormula>
    </tableColumn>
    <tableColumn id="28" xr3:uid="{6029EE79-E1D0-451E-8C7E-6F7517A695F2}" name="Cust Avg. FRQT">
      <calculatedColumnFormula>AC2/AA2</calculatedColumnFormula>
    </tableColumn>
    <tableColumn id="29" xr3:uid="{8F415E37-50E3-4370-8AE5-D0CBBF7CAC7A}" name="Min FRQT">
      <calculatedColumnFormula>_xlfn.MINIFS($X$3:$X$2378,$C$3:$C$2378,A2)</calculatedColumnFormula>
    </tableColumn>
    <tableColumn id="30" xr3:uid="{717656E6-9B69-4B73-A841-7FE736A57F5E}" name="Min FRQT Index">
      <calculatedColumnFormula>CELL("address",INDEX($X$3:$X$2378,MATCH(_xlfn.MINIFS($X$3:$X$2378,$C$3:$C$2378,A2),$X$3:$X$2378,0)))</calculatedColumnFormula>
    </tableColumn>
    <tableColumn id="31" xr3:uid="{E7DA1755-FFCC-4482-A736-1B99B2C2EAFF}" name="Min FRQT Lane Index">
      <calculatedColumnFormula>REPLACE(AF2,2,1,"J")</calculatedColumnFormula>
    </tableColumn>
    <tableColumn id="32" xr3:uid="{C60C0F79-E76C-46C5-B5EC-4160516C1341}" name="Min FRQT Lane">
      <calculatedColumnFormula>INDIRECT(AG2)</calculatedColumnFormula>
    </tableColumn>
    <tableColumn id="33" xr3:uid="{F7E34FBD-DF5A-4D74-A0F2-FE477FF86E77}" name="Min Loads Check Index">
      <calculatedColumnFormula>REPLACE(AF2,2,1,"K")</calculatedColumnFormula>
    </tableColumn>
    <tableColumn id="34" xr3:uid="{90B9ABC0-3D73-4FD1-B500-4E940B330A67}" name="Min Loads Check">
      <calculatedColumnFormula>K2/AA2</calculatedColumnFormula>
    </tableColumn>
    <tableColumn id="35" xr3:uid="{ADA9AB32-C32F-49BB-A18A-7B6792F0F3B6}" name="Min FRQT Load Check">
      <calculatedColumnFormula>_xlfn.MINIFS($X$3:$X$2378,$C$3:$C$2378,A2,$AL$3:$AL$2378,"&gt;0.05")</calculatedColumnFormula>
    </tableColumn>
    <tableColumn id="36" xr3:uid="{9038FAD0-546B-42CE-9FA7-840746D92C67}" name="CT Min Load Lane">
      <calculatedColumnFormula>OFFSET(J$2,MATCH(AK2,$X$3:$X$2378,0),)</calculatedColumnFormula>
    </tableColumn>
    <tableColumn id="37" xr3:uid="{0D1C3022-709A-45C5-B2ED-3A623241981B}" name="Min FRQT Load Check Lane">
      <calculatedColumnFormula>IF(AK2=V2,J2,FALSE)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81E5A-F2B8-4939-8E5D-55BBBA436345}">
  <dimension ref="C1:AM2377"/>
  <sheetViews>
    <sheetView topLeftCell="AC2349" workbookViewId="0">
      <selection activeCell="C1" sqref="C1:AM2377"/>
    </sheetView>
  </sheetViews>
  <sheetFormatPr defaultRowHeight="14.4" x14ac:dyDescent="0.3"/>
  <cols>
    <col min="3" max="3" width="20" customWidth="1"/>
    <col min="4" max="4" width="9.6640625" customWidth="1"/>
    <col min="7" max="7" width="10.6640625" customWidth="1"/>
    <col min="9" max="9" width="14.77734375" customWidth="1"/>
    <col min="10" max="10" width="55.88671875" customWidth="1"/>
    <col min="27" max="27" width="16.33203125" customWidth="1"/>
    <col min="28" max="28" width="17" customWidth="1"/>
    <col min="29" max="29" width="16.6640625" customWidth="1"/>
    <col min="30" max="30" width="15.5546875" customWidth="1"/>
    <col min="31" max="31" width="11" customWidth="1"/>
    <col min="32" max="32" width="16.109375" customWidth="1"/>
    <col min="33" max="33" width="20.5546875" customWidth="1"/>
    <col min="34" max="34" width="15.44140625" customWidth="1"/>
    <col min="35" max="35" width="22.33203125" customWidth="1"/>
    <col min="36" max="36" width="17.109375" customWidth="1"/>
    <col min="37" max="37" width="21.109375" customWidth="1"/>
    <col min="38" max="38" width="17.6640625" customWidth="1"/>
    <col min="39" max="39" width="25.5546875" customWidth="1"/>
  </cols>
  <sheetData>
    <row r="1" spans="3:39" x14ac:dyDescent="0.3"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3" t="s">
        <v>28</v>
      </c>
      <c r="AF1" s="2" t="s">
        <v>29</v>
      </c>
      <c r="AG1" s="2" t="s">
        <v>30</v>
      </c>
      <c r="AH1" s="2" t="s">
        <v>31</v>
      </c>
      <c r="AI1" s="4" t="s">
        <v>32</v>
      </c>
      <c r="AJ1" s="4" t="s">
        <v>33</v>
      </c>
      <c r="AK1" s="4" t="s">
        <v>34</v>
      </c>
      <c r="AL1" s="4" t="s">
        <v>35</v>
      </c>
      <c r="AM1" s="4" t="s">
        <v>36</v>
      </c>
    </row>
    <row r="2" spans="3:39" x14ac:dyDescent="0.3">
      <c r="C2" s="1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  <c r="J2" t="str">
        <f>TRIM(CONCATENATE(wiz[[#This Row],[SHIPPER..................]],wiz[[#This Row],[ZIP2..]],wiz[[#This Row],[ZIP3..]]))</f>
        <v>b: C H ROBINSON | 3626047542</v>
      </c>
      <c r="K2" s="1">
        <v>8</v>
      </c>
      <c r="L2" s="1">
        <v>1.46</v>
      </c>
      <c r="M2" s="1">
        <v>0.27</v>
      </c>
      <c r="N2" s="1">
        <v>410</v>
      </c>
      <c r="O2" s="1">
        <v>1.07</v>
      </c>
      <c r="P2" s="1">
        <v>95</v>
      </c>
      <c r="Q2" s="1">
        <v>0.33</v>
      </c>
      <c r="R2" s="1">
        <v>-24</v>
      </c>
      <c r="S2" s="1">
        <v>-319</v>
      </c>
      <c r="T2" s="1">
        <v>-44</v>
      </c>
      <c r="U2" s="1">
        <v>102</v>
      </c>
      <c r="V2" s="1">
        <v>-261</v>
      </c>
      <c r="W2" s="1">
        <v>35649</v>
      </c>
      <c r="X2" s="1">
        <v>36260</v>
      </c>
      <c r="Y2" s="1">
        <v>47542</v>
      </c>
      <c r="Z2" s="1">
        <v>1.51</v>
      </c>
      <c r="AA2" s="5">
        <f>SUMIFS(K$3:K$2378,$C$3:$C$2378,$C2)</f>
        <v>615</v>
      </c>
      <c r="AB2" s="6">
        <f>V2*K2</f>
        <v>-2088</v>
      </c>
      <c r="AC2" s="5">
        <f>SUMIFS(AB$3:AB$2378,$C$3:$C$2378,$C2)</f>
        <v>-122022</v>
      </c>
      <c r="AD2" s="6">
        <f>AC2/AA2</f>
        <v>-198.40975609756097</v>
      </c>
      <c r="AE2" s="7">
        <f>_xlfn.MINIFS($V$3:$V$2378,$C$3:$C$2378,C2)</f>
        <v>-1118</v>
      </c>
      <c r="AF2" t="str">
        <f ca="1">CELL("address",INDEX($V$3:$V$2378,MATCH(_xlfn.MINIFS($V$3:$V$2378,$C$3:$C$2378,C2),$V$3:$V$2378,0)))</f>
        <v>$V$1066</v>
      </c>
      <c r="AG2" t="str">
        <f ca="1">REPLACE(AF2,2,1,"J")</f>
        <v>$J$1066</v>
      </c>
      <c r="AH2" t="str">
        <f ca="1">INDIRECT(AG2)</f>
        <v>b: C H ROBINSON | 2736036101</v>
      </c>
      <c r="AI2" t="str">
        <f t="shared" ref="AI2:AI65" ca="1" si="0">REPLACE(AF2,2,1,"K")</f>
        <v>$K$1066</v>
      </c>
      <c r="AJ2" s="8">
        <f t="shared" ref="AJ2:AJ65" si="1">K2/AA2</f>
        <v>1.3008130081300813E-2</v>
      </c>
      <c r="AK2" s="7">
        <f t="shared" ref="AK2:AK65" si="2">_xlfn.MINIFS($V$3:$V$2378,$C$3:$C$2378,C2,$AJ$3:$AJ$2378,"&gt;0.05")</f>
        <v>-560</v>
      </c>
      <c r="AL2" s="7" t="str">
        <f ca="1">OFFSET(J$2,MATCH(AK2,$V$3:$V$2378,0),)</f>
        <v>b: C H ROBINSON | 6080335055</v>
      </c>
      <c r="AM2" t="b">
        <f t="shared" ref="AM2:AM65" si="3">IF(AK2=V2,J2,FALSE)</f>
        <v>0</v>
      </c>
    </row>
    <row r="3" spans="3:39" x14ac:dyDescent="0.3">
      <c r="C3" s="1" t="s">
        <v>37</v>
      </c>
      <c r="D3" s="1" t="s">
        <v>38</v>
      </c>
      <c r="E3" s="1" t="s">
        <v>39</v>
      </c>
      <c r="F3" s="1" t="s">
        <v>40</v>
      </c>
      <c r="G3" s="1" t="s">
        <v>41</v>
      </c>
      <c r="H3" s="1" t="s">
        <v>44</v>
      </c>
      <c r="I3" s="1" t="s">
        <v>45</v>
      </c>
      <c r="J3" t="str">
        <f>TRIM(CONCATENATE(wiz[[#This Row],[SHIPPER..................]],wiz[[#This Row],[ZIP2..]],wiz[[#This Row],[ZIP3..]]))</f>
        <v>b: C H ROBINSON | 3626040353</v>
      </c>
      <c r="K3" s="1">
        <v>1</v>
      </c>
      <c r="L3" s="1">
        <v>1.41</v>
      </c>
      <c r="M3" s="1">
        <v>0.27</v>
      </c>
      <c r="N3" s="1">
        <v>417</v>
      </c>
      <c r="O3" s="1">
        <v>0.55000000000000004</v>
      </c>
      <c r="P3" s="1">
        <v>103</v>
      </c>
      <c r="Q3" s="1">
        <v>0.35</v>
      </c>
      <c r="R3" s="1">
        <v>-25</v>
      </c>
      <c r="S3" s="1">
        <v>-319</v>
      </c>
      <c r="T3" s="1">
        <v>80</v>
      </c>
      <c r="U3" s="1">
        <v>-53</v>
      </c>
      <c r="V3" s="1">
        <v>-292</v>
      </c>
      <c r="W3" s="1">
        <v>36830</v>
      </c>
      <c r="X3" s="1">
        <v>36260</v>
      </c>
      <c r="Y3" s="1">
        <v>40353</v>
      </c>
      <c r="Z3" s="1">
        <v>1.46</v>
      </c>
      <c r="AA3" s="5">
        <f t="shared" ref="AA3:AA66" si="4">SUMIFS(K$3:K$2378,$C$3:$C$2378,$C3)</f>
        <v>615</v>
      </c>
      <c r="AB3" s="6">
        <f t="shared" ref="AB3:AB66" si="5">V3*K3</f>
        <v>-292</v>
      </c>
      <c r="AC3" s="5">
        <f t="shared" ref="AC3:AC66" si="6">SUMIFS(AB$3:AB$2378,$C$3:$C$2378,$C3)</f>
        <v>-122022</v>
      </c>
      <c r="AD3" s="6">
        <f t="shared" ref="AD3:AD66" si="7">AC3/AA3</f>
        <v>-198.40975609756097</v>
      </c>
      <c r="AE3" s="7">
        <f t="shared" ref="AE3:AE66" si="8">_xlfn.MINIFS($V$3:$V$2378,$C$3:$C$2378,C3)</f>
        <v>-1118</v>
      </c>
      <c r="AF3" t="str">
        <f t="shared" ref="AF3:AF66" ca="1" si="9">CELL("address",INDEX($V$3:$V$2378,MATCH(_xlfn.MINIFS($V$3:$V$2378,$C$3:$C$2378,C3),$V$3:$V$2378,0)))</f>
        <v>$V$1066</v>
      </c>
      <c r="AG3" t="str">
        <f t="shared" ref="AG3:AG66" ca="1" si="10">REPLACE(AF3,2,1,"J")</f>
        <v>$J$1066</v>
      </c>
      <c r="AH3" t="str">
        <f t="shared" ref="AH3:AH66" ca="1" si="11">INDIRECT(AG3)</f>
        <v>b: C H ROBINSON | 2736036101</v>
      </c>
      <c r="AI3" t="str">
        <f t="shared" ca="1" si="0"/>
        <v>$K$1066</v>
      </c>
      <c r="AJ3" s="8">
        <f t="shared" si="1"/>
        <v>1.6260162601626016E-3</v>
      </c>
      <c r="AK3" s="7">
        <f t="shared" si="2"/>
        <v>-560</v>
      </c>
      <c r="AL3" s="7" t="str">
        <f t="shared" ref="AL3:AL66" ca="1" si="12">OFFSET(J$2,MATCH(AK3,$V$3:$V$2378,0),)</f>
        <v>b: C H ROBINSON | 6080335055</v>
      </c>
      <c r="AM3" t="b">
        <f t="shared" si="3"/>
        <v>0</v>
      </c>
    </row>
    <row r="4" spans="3:39" x14ac:dyDescent="0.3">
      <c r="C4" s="1" t="s">
        <v>37</v>
      </c>
      <c r="D4" s="1" t="s">
        <v>38</v>
      </c>
      <c r="E4" s="1" t="s">
        <v>39</v>
      </c>
      <c r="F4" s="1" t="s">
        <v>40</v>
      </c>
      <c r="G4" s="1" t="s">
        <v>41</v>
      </c>
      <c r="H4" s="1" t="s">
        <v>44</v>
      </c>
      <c r="I4" s="1" t="s">
        <v>46</v>
      </c>
      <c r="J4" t="str">
        <f>TRIM(CONCATENATE(wiz[[#This Row],[SHIPPER..................]],wiz[[#This Row],[ZIP2..]],wiz[[#This Row],[ZIP3..]]))</f>
        <v>b: C H ROBINSON | 3626042501</v>
      </c>
      <c r="K4" s="1">
        <v>33</v>
      </c>
      <c r="L4" s="1">
        <v>1.69</v>
      </c>
      <c r="M4" s="1">
        <v>0.27</v>
      </c>
      <c r="N4" s="1">
        <v>306</v>
      </c>
      <c r="O4" s="1">
        <v>1.0900000000000001</v>
      </c>
      <c r="P4" s="1">
        <v>93</v>
      </c>
      <c r="Q4" s="1">
        <v>0.31</v>
      </c>
      <c r="R4" s="1">
        <v>-19</v>
      </c>
      <c r="S4" s="1">
        <v>-319</v>
      </c>
      <c r="T4" s="1">
        <v>-61</v>
      </c>
      <c r="U4" s="1">
        <v>-24</v>
      </c>
      <c r="V4" s="1">
        <v>-404</v>
      </c>
      <c r="W4" s="1">
        <v>35055</v>
      </c>
      <c r="X4" s="1">
        <v>36260</v>
      </c>
      <c r="Y4" s="1">
        <v>42501</v>
      </c>
      <c r="Z4" s="1">
        <v>1.74</v>
      </c>
      <c r="AA4" s="5">
        <f t="shared" si="4"/>
        <v>615</v>
      </c>
      <c r="AB4" s="6">
        <f t="shared" si="5"/>
        <v>-13332</v>
      </c>
      <c r="AC4" s="5">
        <f t="shared" si="6"/>
        <v>-122022</v>
      </c>
      <c r="AD4" s="6">
        <f t="shared" si="7"/>
        <v>-198.40975609756097</v>
      </c>
      <c r="AE4" s="7">
        <f t="shared" si="8"/>
        <v>-1118</v>
      </c>
      <c r="AF4" t="str">
        <f t="shared" ca="1" si="9"/>
        <v>$V$1066</v>
      </c>
      <c r="AG4" t="str">
        <f t="shared" ca="1" si="10"/>
        <v>$J$1066</v>
      </c>
      <c r="AH4" t="str">
        <f t="shared" ca="1" si="11"/>
        <v>b: C H ROBINSON | 2736036101</v>
      </c>
      <c r="AI4" t="str">
        <f t="shared" ca="1" si="0"/>
        <v>$K$1066</v>
      </c>
      <c r="AJ4" s="8">
        <f t="shared" si="1"/>
        <v>5.3658536585365853E-2</v>
      </c>
      <c r="AK4" s="7">
        <f t="shared" si="2"/>
        <v>-560</v>
      </c>
      <c r="AL4" s="7" t="str">
        <f t="shared" ca="1" si="12"/>
        <v>b: C H ROBINSON | 6080335055</v>
      </c>
      <c r="AM4" t="b">
        <f t="shared" si="3"/>
        <v>0</v>
      </c>
    </row>
    <row r="5" spans="3:39" x14ac:dyDescent="0.3">
      <c r="C5" s="1" t="s">
        <v>47</v>
      </c>
      <c r="D5" s="1" t="s">
        <v>48</v>
      </c>
      <c r="E5" s="1" t="s">
        <v>39</v>
      </c>
      <c r="F5" s="1" t="s">
        <v>40</v>
      </c>
      <c r="G5" s="1" t="s">
        <v>49</v>
      </c>
      <c r="H5" s="1" t="s">
        <v>50</v>
      </c>
      <c r="I5" s="1" t="s">
        <v>51</v>
      </c>
      <c r="J5" t="str">
        <f>TRIM(CONCATENATE(wiz[[#This Row],[SHIPPER..................]],wiz[[#This Row],[ZIP2..]],wiz[[#This Row],[ZIP3..]]))</f>
        <v>LOWES MLXP VAN ONE WA| 3504030263</v>
      </c>
      <c r="K5" s="1">
        <v>1</v>
      </c>
      <c r="L5" s="1">
        <v>3.18</v>
      </c>
      <c r="M5" s="1">
        <v>0.21</v>
      </c>
      <c r="N5" s="1">
        <v>150</v>
      </c>
      <c r="O5" s="1">
        <v>0.2</v>
      </c>
      <c r="P5" s="1">
        <v>80</v>
      </c>
      <c r="Q5" s="1">
        <v>0.3</v>
      </c>
      <c r="R5" s="1">
        <v>0</v>
      </c>
      <c r="S5" s="1">
        <v>0</v>
      </c>
      <c r="T5" s="1">
        <v>51</v>
      </c>
      <c r="U5" s="1">
        <v>337</v>
      </c>
      <c r="V5" s="1">
        <v>388</v>
      </c>
      <c r="W5" s="1">
        <v>35055</v>
      </c>
      <c r="X5" s="1">
        <v>35040</v>
      </c>
      <c r="Y5" s="1">
        <v>30263</v>
      </c>
      <c r="Z5" s="1">
        <v>3.17</v>
      </c>
      <c r="AA5" s="6">
        <f t="shared" si="4"/>
        <v>678</v>
      </c>
      <c r="AB5" s="6">
        <f t="shared" si="5"/>
        <v>388</v>
      </c>
      <c r="AC5" s="6">
        <f t="shared" si="6"/>
        <v>-50621</v>
      </c>
      <c r="AD5" s="6">
        <f t="shared" si="7"/>
        <v>-74.662241887905608</v>
      </c>
      <c r="AE5" s="7">
        <f t="shared" si="8"/>
        <v>-655</v>
      </c>
      <c r="AF5" t="str">
        <f t="shared" ca="1" si="9"/>
        <v>$V$1026</v>
      </c>
      <c r="AG5" t="str">
        <f t="shared" ca="1" si="10"/>
        <v>$J$1026</v>
      </c>
      <c r="AH5" t="str">
        <f t="shared" ca="1" si="11"/>
        <v>LOWES MLXP VAN ONE WA| 2820147265</v>
      </c>
      <c r="AI5" t="str">
        <f t="shared" ca="1" si="0"/>
        <v>$K$1026</v>
      </c>
      <c r="AJ5" s="8">
        <f t="shared" si="1"/>
        <v>1.4749262536873156E-3</v>
      </c>
      <c r="AK5" s="7">
        <f t="shared" si="2"/>
        <v>-233</v>
      </c>
      <c r="AL5" s="7" t="str">
        <f t="shared" ca="1" si="12"/>
        <v>b: ECHO GLOBAL LOGIST| 6621537201</v>
      </c>
      <c r="AM5" t="b">
        <f t="shared" si="3"/>
        <v>0</v>
      </c>
    </row>
    <row r="6" spans="3:39" x14ac:dyDescent="0.3">
      <c r="C6" s="1" t="s">
        <v>37</v>
      </c>
      <c r="D6" s="1" t="s">
        <v>38</v>
      </c>
      <c r="E6" s="1" t="s">
        <v>39</v>
      </c>
      <c r="F6" s="1" t="s">
        <v>40</v>
      </c>
      <c r="G6" s="1" t="s">
        <v>52</v>
      </c>
      <c r="H6" s="1" t="s">
        <v>53</v>
      </c>
      <c r="I6" s="1" t="s">
        <v>54</v>
      </c>
      <c r="J6" t="str">
        <f>TRIM(CONCATENATE(wiz[[#This Row],[SHIPPER..................]],wiz[[#This Row],[ZIP2..]],wiz[[#This Row],[ZIP3..]]))</f>
        <v>b: C H ROBINSON | 3517360031</v>
      </c>
      <c r="K6" s="1">
        <v>1</v>
      </c>
      <c r="L6" s="1">
        <v>1.17</v>
      </c>
      <c r="M6" s="1">
        <v>0.27</v>
      </c>
      <c r="N6" s="1">
        <v>727</v>
      </c>
      <c r="O6" s="1">
        <v>1.96</v>
      </c>
      <c r="P6" s="1">
        <v>116</v>
      </c>
      <c r="Q6" s="1">
        <v>0.35</v>
      </c>
      <c r="R6" s="1">
        <v>-2</v>
      </c>
      <c r="S6" s="1">
        <v>-140</v>
      </c>
      <c r="T6" s="1">
        <v>-83</v>
      </c>
      <c r="U6" s="1">
        <v>-66</v>
      </c>
      <c r="V6" s="1">
        <v>-289</v>
      </c>
      <c r="W6" s="1">
        <v>36830</v>
      </c>
      <c r="X6" s="1">
        <v>35173</v>
      </c>
      <c r="Y6" s="1">
        <v>60031</v>
      </c>
      <c r="Z6" s="1">
        <v>1.22</v>
      </c>
      <c r="AA6" s="5">
        <f t="shared" si="4"/>
        <v>615</v>
      </c>
      <c r="AB6" s="6">
        <f t="shared" si="5"/>
        <v>-289</v>
      </c>
      <c r="AC6" s="5">
        <f t="shared" si="6"/>
        <v>-122022</v>
      </c>
      <c r="AD6" s="6">
        <f t="shared" si="7"/>
        <v>-198.40975609756097</v>
      </c>
      <c r="AE6" s="7">
        <f t="shared" si="8"/>
        <v>-1118</v>
      </c>
      <c r="AF6" t="str">
        <f t="shared" ca="1" si="9"/>
        <v>$V$1066</v>
      </c>
      <c r="AG6" t="str">
        <f t="shared" ca="1" si="10"/>
        <v>$J$1066</v>
      </c>
      <c r="AH6" t="str">
        <f t="shared" ca="1" si="11"/>
        <v>b: C H ROBINSON | 2736036101</v>
      </c>
      <c r="AI6" t="str">
        <f t="shared" ca="1" si="0"/>
        <v>$K$1066</v>
      </c>
      <c r="AJ6" s="8">
        <f t="shared" si="1"/>
        <v>1.6260162601626016E-3</v>
      </c>
      <c r="AK6" s="7">
        <f t="shared" si="2"/>
        <v>-560</v>
      </c>
      <c r="AL6" s="7" t="str">
        <f t="shared" ca="1" si="12"/>
        <v>b: C H ROBINSON | 6080335055</v>
      </c>
      <c r="AM6" t="b">
        <f t="shared" si="3"/>
        <v>0</v>
      </c>
    </row>
    <row r="7" spans="3:39" x14ac:dyDescent="0.3">
      <c r="C7" s="1" t="s">
        <v>37</v>
      </c>
      <c r="D7" s="1" t="s">
        <v>38</v>
      </c>
      <c r="E7" s="1" t="s">
        <v>39</v>
      </c>
      <c r="F7" s="1" t="s">
        <v>40</v>
      </c>
      <c r="G7" s="1" t="s">
        <v>55</v>
      </c>
      <c r="H7" s="1" t="s">
        <v>42</v>
      </c>
      <c r="I7" s="1" t="s">
        <v>56</v>
      </c>
      <c r="J7" t="str">
        <f>TRIM(CONCATENATE(wiz[[#This Row],[SHIPPER..................]],wiz[[#This Row],[ZIP2..]],wiz[[#This Row],[ZIP3..]]))</f>
        <v>b: C H ROBINSON | 3515047424</v>
      </c>
      <c r="K7" s="1">
        <v>1</v>
      </c>
      <c r="L7" s="1">
        <v>1.18</v>
      </c>
      <c r="M7" s="1">
        <v>0.27</v>
      </c>
      <c r="N7" s="1">
        <v>482</v>
      </c>
      <c r="O7" s="1">
        <v>1.99</v>
      </c>
      <c r="P7" s="1">
        <v>63</v>
      </c>
      <c r="Q7" s="1">
        <v>0.3</v>
      </c>
      <c r="R7" s="1">
        <v>-29</v>
      </c>
      <c r="S7" s="1">
        <v>-59</v>
      </c>
      <c r="T7" s="1">
        <v>-243</v>
      </c>
      <c r="U7" s="1">
        <v>-341</v>
      </c>
      <c r="V7" s="1">
        <v>-643</v>
      </c>
      <c r="W7" s="1">
        <v>36830</v>
      </c>
      <c r="X7" s="1">
        <v>35150</v>
      </c>
      <c r="Y7" s="1">
        <v>47424</v>
      </c>
      <c r="Z7" s="1">
        <v>1.23</v>
      </c>
      <c r="AA7" s="5">
        <f t="shared" si="4"/>
        <v>615</v>
      </c>
      <c r="AB7" s="6">
        <f t="shared" si="5"/>
        <v>-643</v>
      </c>
      <c r="AC7" s="5">
        <f t="shared" si="6"/>
        <v>-122022</v>
      </c>
      <c r="AD7" s="6">
        <f t="shared" si="7"/>
        <v>-198.40975609756097</v>
      </c>
      <c r="AE7" s="7">
        <f t="shared" si="8"/>
        <v>-1118</v>
      </c>
      <c r="AF7" t="str">
        <f t="shared" ca="1" si="9"/>
        <v>$V$1066</v>
      </c>
      <c r="AG7" t="str">
        <f t="shared" ca="1" si="10"/>
        <v>$J$1066</v>
      </c>
      <c r="AH7" t="str">
        <f t="shared" ca="1" si="11"/>
        <v>b: C H ROBINSON | 2736036101</v>
      </c>
      <c r="AI7" t="str">
        <f t="shared" ca="1" si="0"/>
        <v>$K$1066</v>
      </c>
      <c r="AJ7" s="8">
        <f t="shared" si="1"/>
        <v>1.6260162601626016E-3</v>
      </c>
      <c r="AK7" s="7">
        <f t="shared" si="2"/>
        <v>-560</v>
      </c>
      <c r="AL7" s="7" t="str">
        <f t="shared" ca="1" si="12"/>
        <v>b: C H ROBINSON | 6080335055</v>
      </c>
      <c r="AM7" t="b">
        <f t="shared" si="3"/>
        <v>0</v>
      </c>
    </row>
    <row r="8" spans="3:39" x14ac:dyDescent="0.3">
      <c r="C8" s="9" t="s">
        <v>37</v>
      </c>
      <c r="D8" s="1" t="s">
        <v>38</v>
      </c>
      <c r="E8" s="1" t="s">
        <v>39</v>
      </c>
      <c r="F8" s="1" t="s">
        <v>40</v>
      </c>
      <c r="G8" s="9" t="s">
        <v>55</v>
      </c>
      <c r="H8" s="9" t="s">
        <v>44</v>
      </c>
      <c r="I8" s="9" t="s">
        <v>57</v>
      </c>
      <c r="J8" t="str">
        <f>TRIM(CONCATENATE(wiz[[#This Row],[SHIPPER..................]],wiz[[#This Row],[ZIP2..]],wiz[[#This Row],[ZIP3..]]))</f>
        <v>b: C H ROBINSON | 3515041022</v>
      </c>
      <c r="K8" s="1">
        <v>4</v>
      </c>
      <c r="L8" s="1">
        <v>1.17</v>
      </c>
      <c r="M8" s="1">
        <v>0.27</v>
      </c>
      <c r="N8" s="1">
        <v>498</v>
      </c>
      <c r="O8" s="1">
        <v>1.1100000000000001</v>
      </c>
      <c r="P8" s="1">
        <v>47</v>
      </c>
      <c r="Q8" s="1">
        <v>0.28999999999999998</v>
      </c>
      <c r="R8" s="1">
        <v>-30</v>
      </c>
      <c r="S8" s="1">
        <v>-59</v>
      </c>
      <c r="T8" s="1">
        <v>-34</v>
      </c>
      <c r="U8" s="1">
        <v>-105</v>
      </c>
      <c r="V8" s="1">
        <v>-198</v>
      </c>
      <c r="W8" s="1">
        <v>36830</v>
      </c>
      <c r="X8" s="1">
        <v>35150</v>
      </c>
      <c r="Y8" s="1">
        <v>41022</v>
      </c>
      <c r="Z8" s="1">
        <v>1.22</v>
      </c>
      <c r="AA8" s="5">
        <f t="shared" si="4"/>
        <v>615</v>
      </c>
      <c r="AB8" s="6">
        <f t="shared" si="5"/>
        <v>-792</v>
      </c>
      <c r="AC8" s="5">
        <f t="shared" si="6"/>
        <v>-122022</v>
      </c>
      <c r="AD8" s="6">
        <f t="shared" si="7"/>
        <v>-198.40975609756097</v>
      </c>
      <c r="AE8" s="7">
        <f t="shared" si="8"/>
        <v>-1118</v>
      </c>
      <c r="AF8" t="str">
        <f t="shared" ca="1" si="9"/>
        <v>$V$1066</v>
      </c>
      <c r="AG8" t="str">
        <f t="shared" ca="1" si="10"/>
        <v>$J$1066</v>
      </c>
      <c r="AH8" t="str">
        <f t="shared" ca="1" si="11"/>
        <v>b: C H ROBINSON | 2736036101</v>
      </c>
      <c r="AI8" t="str">
        <f t="shared" ca="1" si="0"/>
        <v>$K$1066</v>
      </c>
      <c r="AJ8" s="8">
        <f t="shared" si="1"/>
        <v>6.5040650406504065E-3</v>
      </c>
      <c r="AK8" s="7">
        <f t="shared" si="2"/>
        <v>-560</v>
      </c>
      <c r="AL8" s="7" t="str">
        <f t="shared" ca="1" si="12"/>
        <v>b: C H ROBINSON | 6080335055</v>
      </c>
      <c r="AM8" t="b">
        <f t="shared" si="3"/>
        <v>0</v>
      </c>
    </row>
    <row r="9" spans="3:39" x14ac:dyDescent="0.3">
      <c r="C9" s="1" t="s">
        <v>58</v>
      </c>
      <c r="D9" s="1" t="s">
        <v>59</v>
      </c>
      <c r="E9" s="1" t="s">
        <v>39</v>
      </c>
      <c r="F9" s="1" t="s">
        <v>40</v>
      </c>
      <c r="G9" s="1" t="s">
        <v>60</v>
      </c>
      <c r="H9" s="1" t="s">
        <v>61</v>
      </c>
      <c r="I9" s="1" t="s">
        <v>62</v>
      </c>
      <c r="J9" t="str">
        <f>TRIM(CONCATENATE(wiz[[#This Row],[SHIPPER..................]],wiz[[#This Row],[ZIP2..]],wiz[[#This Row],[ZIP3..]]))</f>
        <v>CENTRAL GARDEN AND PE| 3505565661</v>
      </c>
      <c r="K9" s="1">
        <v>1</v>
      </c>
      <c r="L9" s="1">
        <v>2.04</v>
      </c>
      <c r="M9" s="1">
        <v>0.21</v>
      </c>
      <c r="N9" s="1">
        <v>534</v>
      </c>
      <c r="O9" s="1">
        <v>0.88</v>
      </c>
      <c r="P9" s="1">
        <v>161</v>
      </c>
      <c r="Q9" s="1">
        <v>0.4</v>
      </c>
      <c r="R9" s="1">
        <v>0</v>
      </c>
      <c r="S9" s="1">
        <v>-199</v>
      </c>
      <c r="T9" s="1">
        <v>39</v>
      </c>
      <c r="U9" s="1">
        <v>229</v>
      </c>
      <c r="V9" s="1">
        <v>69</v>
      </c>
      <c r="W9" s="1">
        <v>36801</v>
      </c>
      <c r="X9" s="1">
        <v>35055</v>
      </c>
      <c r="Y9" s="1">
        <v>65661</v>
      </c>
      <c r="Z9" s="1">
        <v>2.0299999999999998</v>
      </c>
      <c r="AA9" s="6">
        <f t="shared" si="4"/>
        <v>48</v>
      </c>
      <c r="AB9" s="6">
        <f t="shared" si="5"/>
        <v>69</v>
      </c>
      <c r="AC9" s="6">
        <f t="shared" si="6"/>
        <v>-4671</v>
      </c>
      <c r="AD9" s="6">
        <f t="shared" si="7"/>
        <v>-97.3125</v>
      </c>
      <c r="AE9" s="7">
        <f t="shared" si="8"/>
        <v>-559</v>
      </c>
      <c r="AF9" t="str">
        <f t="shared" ca="1" si="9"/>
        <v>$V$2311</v>
      </c>
      <c r="AG9" t="str">
        <f t="shared" ca="1" si="10"/>
        <v>$J$2311</v>
      </c>
      <c r="AH9" t="str">
        <f t="shared" ca="1" si="11"/>
        <v>CENTRAL GARDEN AND PE| 5301448901</v>
      </c>
      <c r="AI9" t="str">
        <f t="shared" ca="1" si="0"/>
        <v>$K$2311</v>
      </c>
      <c r="AJ9" s="8">
        <f t="shared" si="1"/>
        <v>2.0833333333333332E-2</v>
      </c>
      <c r="AK9" s="7">
        <f t="shared" si="2"/>
        <v>-156</v>
      </c>
      <c r="AL9" s="7" t="str">
        <f t="shared" ca="1" si="12"/>
        <v>b: MATSON LOGISTICS | 881728379</v>
      </c>
      <c r="AM9" t="b">
        <f t="shared" si="3"/>
        <v>0</v>
      </c>
    </row>
    <row r="10" spans="3:39" x14ac:dyDescent="0.3">
      <c r="C10" s="1" t="s">
        <v>63</v>
      </c>
      <c r="D10" s="1" t="s">
        <v>64</v>
      </c>
      <c r="E10" s="1" t="s">
        <v>39</v>
      </c>
      <c r="F10" s="1" t="s">
        <v>40</v>
      </c>
      <c r="G10" s="1" t="s">
        <v>65</v>
      </c>
      <c r="H10" s="1" t="s">
        <v>66</v>
      </c>
      <c r="I10" s="1" t="s">
        <v>67</v>
      </c>
      <c r="J10" t="str">
        <f>TRIM(CONCATENATE(wiz[[#This Row],[SHIPPER..................]],wiz[[#This Row],[ZIP2..]],wiz[[#This Row],[ZIP3..]]))</f>
        <v>b: RAPID TRANZ | 3509438634</v>
      </c>
      <c r="K10" s="1">
        <v>1</v>
      </c>
      <c r="L10" s="1">
        <v>1.89</v>
      </c>
      <c r="M10" s="1">
        <v>0.27</v>
      </c>
      <c r="N10" s="1">
        <v>208</v>
      </c>
      <c r="O10" s="1">
        <v>0.9</v>
      </c>
      <c r="P10" s="1">
        <v>104</v>
      </c>
      <c r="Q10" s="1">
        <v>0.35</v>
      </c>
      <c r="R10" s="1">
        <v>-13</v>
      </c>
      <c r="S10" s="1">
        <v>-309</v>
      </c>
      <c r="T10" s="1">
        <v>-1</v>
      </c>
      <c r="U10" s="1">
        <v>361</v>
      </c>
      <c r="V10" s="1">
        <v>51</v>
      </c>
      <c r="W10" s="1">
        <v>35756</v>
      </c>
      <c r="X10" s="1">
        <v>35094</v>
      </c>
      <c r="Y10" s="1">
        <v>38634</v>
      </c>
      <c r="Z10" s="1">
        <v>1.94</v>
      </c>
      <c r="AA10" s="6">
        <f t="shared" si="4"/>
        <v>2</v>
      </c>
      <c r="AB10" s="6">
        <f t="shared" si="5"/>
        <v>51</v>
      </c>
      <c r="AC10" s="6">
        <f t="shared" si="6"/>
        <v>37</v>
      </c>
      <c r="AD10" s="6">
        <f t="shared" si="7"/>
        <v>18.5</v>
      </c>
      <c r="AE10" s="7">
        <f t="shared" si="8"/>
        <v>-14</v>
      </c>
      <c r="AF10" t="str">
        <f t="shared" ca="1" si="9"/>
        <v>$V$12</v>
      </c>
      <c r="AG10" t="str">
        <f t="shared" ca="1" si="10"/>
        <v>$J$12</v>
      </c>
      <c r="AH10" t="str">
        <f t="shared" ca="1" si="11"/>
        <v>b: RAPID TRANZ | 3509438301</v>
      </c>
      <c r="AI10" t="str">
        <f t="shared" ca="1" si="0"/>
        <v>$K$12</v>
      </c>
      <c r="AJ10" s="8">
        <f t="shared" si="1"/>
        <v>0.5</v>
      </c>
      <c r="AK10" s="7">
        <f t="shared" si="2"/>
        <v>-14</v>
      </c>
      <c r="AL10" s="7" t="str">
        <f t="shared" ca="1" si="12"/>
        <v>b: RAPID TRANZ | 3509438301</v>
      </c>
      <c r="AM10" t="b">
        <f t="shared" si="3"/>
        <v>0</v>
      </c>
    </row>
    <row r="11" spans="3:39" x14ac:dyDescent="0.3">
      <c r="C11" s="1" t="s">
        <v>47</v>
      </c>
      <c r="D11" s="1" t="s">
        <v>48</v>
      </c>
      <c r="E11" s="1" t="s">
        <v>39</v>
      </c>
      <c r="F11" s="1" t="s">
        <v>40</v>
      </c>
      <c r="G11" s="1" t="s">
        <v>60</v>
      </c>
      <c r="H11" s="1" t="s">
        <v>68</v>
      </c>
      <c r="I11" s="1" t="s">
        <v>69</v>
      </c>
      <c r="J11" t="str">
        <f>TRIM(CONCATENATE(wiz[[#This Row],[SHIPPER..................]],wiz[[#This Row],[ZIP2..]],wiz[[#This Row],[ZIP3..]]))</f>
        <v>LOWES MLXP VAN ONE WA| 3505527831</v>
      </c>
      <c r="K11" s="1">
        <v>1</v>
      </c>
      <c r="L11" s="1">
        <v>1.78</v>
      </c>
      <c r="M11" s="1">
        <v>0.21</v>
      </c>
      <c r="N11" s="1">
        <v>638</v>
      </c>
      <c r="O11" s="1">
        <v>1.1299999999999999</v>
      </c>
      <c r="P11" s="1">
        <v>158</v>
      </c>
      <c r="Q11" s="1">
        <v>0.4</v>
      </c>
      <c r="R11" s="1">
        <v>0</v>
      </c>
      <c r="S11" s="1">
        <v>-193</v>
      </c>
      <c r="T11" s="1">
        <v>19</v>
      </c>
      <c r="U11" s="1">
        <v>276</v>
      </c>
      <c r="V11" s="1">
        <v>102</v>
      </c>
      <c r="W11" s="1">
        <v>36830</v>
      </c>
      <c r="X11" s="1">
        <v>35055</v>
      </c>
      <c r="Y11" s="1">
        <v>27831</v>
      </c>
      <c r="Z11" s="1">
        <v>1.77</v>
      </c>
      <c r="AA11" s="6">
        <f t="shared" si="4"/>
        <v>678</v>
      </c>
      <c r="AB11" s="6">
        <f t="shared" si="5"/>
        <v>102</v>
      </c>
      <c r="AC11" s="6">
        <f t="shared" si="6"/>
        <v>-50621</v>
      </c>
      <c r="AD11" s="6">
        <f t="shared" si="7"/>
        <v>-74.662241887905608</v>
      </c>
      <c r="AE11" s="7">
        <f t="shared" si="8"/>
        <v>-655</v>
      </c>
      <c r="AF11" t="str">
        <f t="shared" ca="1" si="9"/>
        <v>$V$1026</v>
      </c>
      <c r="AG11" t="str">
        <f t="shared" ca="1" si="10"/>
        <v>$J$1026</v>
      </c>
      <c r="AH11" t="str">
        <f t="shared" ca="1" si="11"/>
        <v>LOWES MLXP VAN ONE WA| 2820147265</v>
      </c>
      <c r="AI11" t="str">
        <f t="shared" ca="1" si="0"/>
        <v>$K$1026</v>
      </c>
      <c r="AJ11" s="8">
        <f t="shared" si="1"/>
        <v>1.4749262536873156E-3</v>
      </c>
      <c r="AK11" s="7">
        <f t="shared" si="2"/>
        <v>-233</v>
      </c>
      <c r="AL11" s="7" t="str">
        <f t="shared" ca="1" si="12"/>
        <v>b: ECHO GLOBAL LOGIST| 6621537201</v>
      </c>
      <c r="AM11" t="b">
        <f t="shared" si="3"/>
        <v>0</v>
      </c>
    </row>
    <row r="12" spans="3:39" x14ac:dyDescent="0.3">
      <c r="C12" s="1" t="s">
        <v>63</v>
      </c>
      <c r="D12" s="1" t="s">
        <v>64</v>
      </c>
      <c r="E12" s="1" t="s">
        <v>39</v>
      </c>
      <c r="F12" s="1" t="s">
        <v>40</v>
      </c>
      <c r="G12" s="1" t="s">
        <v>65</v>
      </c>
      <c r="H12" s="1" t="s">
        <v>70</v>
      </c>
      <c r="I12" s="1" t="s">
        <v>71</v>
      </c>
      <c r="J12" t="str">
        <f>TRIM(CONCATENATE(wiz[[#This Row],[SHIPPER..................]],wiz[[#This Row],[ZIP2..]],wiz[[#This Row],[ZIP3..]]))</f>
        <v>b: RAPID TRANZ | 3509438301</v>
      </c>
      <c r="K12" s="1">
        <v>1</v>
      </c>
      <c r="L12" s="1">
        <v>1.4</v>
      </c>
      <c r="M12" s="1">
        <v>0.27</v>
      </c>
      <c r="N12" s="1">
        <v>240</v>
      </c>
      <c r="O12" s="1">
        <v>0.9</v>
      </c>
      <c r="P12" s="1">
        <v>100</v>
      </c>
      <c r="Q12" s="1">
        <v>0.3</v>
      </c>
      <c r="R12" s="1">
        <v>-14</v>
      </c>
      <c r="S12" s="1">
        <v>-309</v>
      </c>
      <c r="T12" s="1">
        <v>-1</v>
      </c>
      <c r="U12" s="1">
        <v>296</v>
      </c>
      <c r="V12" s="1">
        <v>-14</v>
      </c>
      <c r="W12" s="1">
        <v>35543</v>
      </c>
      <c r="X12" s="1">
        <v>35094</v>
      </c>
      <c r="Y12" s="1">
        <v>38301</v>
      </c>
      <c r="Z12" s="1">
        <v>1.45</v>
      </c>
      <c r="AA12" s="6">
        <f t="shared" si="4"/>
        <v>2</v>
      </c>
      <c r="AB12" s="6">
        <f t="shared" si="5"/>
        <v>-14</v>
      </c>
      <c r="AC12" s="6">
        <f t="shared" si="6"/>
        <v>37</v>
      </c>
      <c r="AD12" s="6">
        <f t="shared" si="7"/>
        <v>18.5</v>
      </c>
      <c r="AE12" s="7">
        <f t="shared" si="8"/>
        <v>-14</v>
      </c>
      <c r="AF12" t="str">
        <f t="shared" ca="1" si="9"/>
        <v>$V$12</v>
      </c>
      <c r="AG12" t="str">
        <f t="shared" ca="1" si="10"/>
        <v>$J$12</v>
      </c>
      <c r="AH12" t="str">
        <f t="shared" ca="1" si="11"/>
        <v>b: RAPID TRANZ | 3509438301</v>
      </c>
      <c r="AI12" t="str">
        <f t="shared" ca="1" si="0"/>
        <v>$K$12</v>
      </c>
      <c r="AJ12" s="8">
        <f t="shared" si="1"/>
        <v>0.5</v>
      </c>
      <c r="AK12" s="7">
        <f t="shared" si="2"/>
        <v>-14</v>
      </c>
      <c r="AL12" s="7" t="str">
        <f t="shared" ca="1" si="12"/>
        <v>b: RAPID TRANZ | 3509438301</v>
      </c>
      <c r="AM12" t="str">
        <f t="shared" si="3"/>
        <v>b: RAPID TRANZ | 3509438301</v>
      </c>
    </row>
    <row r="13" spans="3:39" x14ac:dyDescent="0.3">
      <c r="C13" s="1" t="s">
        <v>72</v>
      </c>
      <c r="D13" s="1" t="s">
        <v>73</v>
      </c>
      <c r="E13" s="1" t="s">
        <v>39</v>
      </c>
      <c r="F13" s="1" t="s">
        <v>40</v>
      </c>
      <c r="G13" s="1" t="s">
        <v>74</v>
      </c>
      <c r="H13" s="1" t="s">
        <v>70</v>
      </c>
      <c r="I13" s="1" t="s">
        <v>75</v>
      </c>
      <c r="J13" t="str">
        <f>TRIM(CONCATENATE(wiz[[#This Row],[SHIPPER..................]],wiz[[#This Row],[ZIP2..]],wiz[[#This Row],[ZIP3..]]))</f>
        <v>REDWOOD LOGISTICS STR| 3517838101</v>
      </c>
      <c r="K13" s="1">
        <v>1</v>
      </c>
      <c r="L13" s="1">
        <v>2.42</v>
      </c>
      <c r="M13" s="1">
        <v>0.28000000000000003</v>
      </c>
      <c r="N13" s="1">
        <v>259</v>
      </c>
      <c r="O13" s="1">
        <v>0.33</v>
      </c>
      <c r="P13" s="1">
        <v>84</v>
      </c>
      <c r="Q13" s="1">
        <v>0.3</v>
      </c>
      <c r="R13" s="1">
        <v>-18</v>
      </c>
      <c r="S13" s="1">
        <v>-99</v>
      </c>
      <c r="T13" s="1">
        <v>50</v>
      </c>
      <c r="U13" s="1">
        <v>576</v>
      </c>
      <c r="V13" s="1">
        <v>527</v>
      </c>
      <c r="W13" s="1">
        <v>36830</v>
      </c>
      <c r="X13" s="1">
        <v>35178</v>
      </c>
      <c r="Y13" s="1">
        <v>38101</v>
      </c>
      <c r="Z13" s="1">
        <v>2.48</v>
      </c>
      <c r="AA13" s="6">
        <f t="shared" si="4"/>
        <v>112</v>
      </c>
      <c r="AB13" s="6">
        <f t="shared" si="5"/>
        <v>527</v>
      </c>
      <c r="AC13" s="6">
        <f t="shared" si="6"/>
        <v>-32183</v>
      </c>
      <c r="AD13" s="6">
        <f t="shared" si="7"/>
        <v>-287.34821428571428</v>
      </c>
      <c r="AE13" s="7">
        <f t="shared" si="8"/>
        <v>-836</v>
      </c>
      <c r="AF13" t="str">
        <f t="shared" ca="1" si="9"/>
        <v>$V$1531</v>
      </c>
      <c r="AG13" t="str">
        <f t="shared" ca="1" si="10"/>
        <v>$J$1531</v>
      </c>
      <c r="AH13" t="str">
        <f t="shared" ca="1" si="11"/>
        <v>REDWOOD LOGISTICS STR| 4370137401</v>
      </c>
      <c r="AI13" t="str">
        <f t="shared" ca="1" si="0"/>
        <v>$K$1531</v>
      </c>
      <c r="AJ13" s="8">
        <f t="shared" si="1"/>
        <v>8.9285714285714281E-3</v>
      </c>
      <c r="AK13" s="7">
        <f t="shared" si="2"/>
        <v>-624</v>
      </c>
      <c r="AL13" s="7" t="str">
        <f t="shared" ca="1" si="12"/>
        <v>REDWOOD LOGISTICS STR| 4589530012</v>
      </c>
      <c r="AM13" t="b">
        <f t="shared" si="3"/>
        <v>0</v>
      </c>
    </row>
    <row r="14" spans="3:39" x14ac:dyDescent="0.3">
      <c r="C14" s="1" t="s">
        <v>58</v>
      </c>
      <c r="D14" s="1" t="s">
        <v>59</v>
      </c>
      <c r="E14" s="1" t="s">
        <v>39</v>
      </c>
      <c r="F14" s="1" t="s">
        <v>40</v>
      </c>
      <c r="G14" s="1" t="s">
        <v>60</v>
      </c>
      <c r="H14" s="1" t="s">
        <v>76</v>
      </c>
      <c r="I14" s="1" t="s">
        <v>77</v>
      </c>
      <c r="J14" t="str">
        <f>TRIM(CONCATENATE(wiz[[#This Row],[SHIPPER..................]],wiz[[#This Row],[ZIP2..]],wiz[[#This Row],[ZIP3..]]))</f>
        <v>CENTRAL GARDEN AND PE| 3505575050</v>
      </c>
      <c r="K14" s="1">
        <v>1</v>
      </c>
      <c r="L14" s="1">
        <v>1.8</v>
      </c>
      <c r="M14" s="1">
        <v>0.21</v>
      </c>
      <c r="N14" s="1">
        <v>673</v>
      </c>
      <c r="O14" s="1">
        <v>1.21</v>
      </c>
      <c r="P14" s="1">
        <v>165</v>
      </c>
      <c r="Q14" s="1">
        <v>0.4</v>
      </c>
      <c r="R14" s="1">
        <v>0</v>
      </c>
      <c r="S14" s="1">
        <v>-199</v>
      </c>
      <c r="T14" s="1">
        <v>42</v>
      </c>
      <c r="U14" s="1">
        <v>125</v>
      </c>
      <c r="V14" s="1">
        <v>-32</v>
      </c>
      <c r="W14" s="1">
        <v>36801</v>
      </c>
      <c r="X14" s="1">
        <v>35055</v>
      </c>
      <c r="Y14" s="1">
        <v>75050</v>
      </c>
      <c r="Z14" s="1">
        <v>1.79</v>
      </c>
      <c r="AA14" s="6">
        <f t="shared" si="4"/>
        <v>48</v>
      </c>
      <c r="AB14" s="6">
        <f t="shared" si="5"/>
        <v>-32</v>
      </c>
      <c r="AC14" s="6">
        <f t="shared" si="6"/>
        <v>-4671</v>
      </c>
      <c r="AD14" s="6">
        <f t="shared" si="7"/>
        <v>-97.3125</v>
      </c>
      <c r="AE14" s="7">
        <f t="shared" si="8"/>
        <v>-559</v>
      </c>
      <c r="AF14" t="str">
        <f t="shared" ca="1" si="9"/>
        <v>$V$2311</v>
      </c>
      <c r="AG14" t="str">
        <f t="shared" ca="1" si="10"/>
        <v>$J$2311</v>
      </c>
      <c r="AH14" t="str">
        <f t="shared" ca="1" si="11"/>
        <v>CENTRAL GARDEN AND PE| 5301448901</v>
      </c>
      <c r="AI14" t="str">
        <f t="shared" ca="1" si="0"/>
        <v>$K$2311</v>
      </c>
      <c r="AJ14" s="8">
        <f t="shared" si="1"/>
        <v>2.0833333333333332E-2</v>
      </c>
      <c r="AK14" s="7">
        <f t="shared" si="2"/>
        <v>-156</v>
      </c>
      <c r="AL14" s="7" t="str">
        <f t="shared" ca="1" si="12"/>
        <v>b: MATSON LOGISTICS | 881728379</v>
      </c>
      <c r="AM14" t="b">
        <f t="shared" si="3"/>
        <v>0</v>
      </c>
    </row>
    <row r="15" spans="3:39" x14ac:dyDescent="0.3">
      <c r="C15" s="1" t="s">
        <v>78</v>
      </c>
      <c r="D15" s="1" t="s">
        <v>79</v>
      </c>
      <c r="E15" s="1" t="s">
        <v>39</v>
      </c>
      <c r="F15" s="1" t="s">
        <v>70</v>
      </c>
      <c r="G15" s="1" t="s">
        <v>80</v>
      </c>
      <c r="H15" s="1" t="s">
        <v>42</v>
      </c>
      <c r="I15" s="1" t="s">
        <v>81</v>
      </c>
      <c r="J15" t="str">
        <f>TRIM(CONCATENATE(wiz[[#This Row],[SHIPPER..................]],wiz[[#This Row],[ZIP2..]],wiz[[#This Row],[ZIP3..]]))</f>
        <v>TRACTOR SUPPLY MANHAT| 3734946064</v>
      </c>
      <c r="K15" s="1">
        <v>1</v>
      </c>
      <c r="L15" s="1">
        <v>1.7</v>
      </c>
      <c r="M15" s="1">
        <v>0.21</v>
      </c>
      <c r="N15" s="1">
        <v>440</v>
      </c>
      <c r="O15" s="1">
        <v>0.89</v>
      </c>
      <c r="P15" s="1">
        <v>48</v>
      </c>
      <c r="Q15" s="1">
        <v>0.25</v>
      </c>
      <c r="R15" s="1">
        <v>-22</v>
      </c>
      <c r="S15" s="1">
        <v>91</v>
      </c>
      <c r="T15" s="1">
        <v>-1</v>
      </c>
      <c r="U15" s="1">
        <v>73</v>
      </c>
      <c r="V15" s="1">
        <v>163</v>
      </c>
      <c r="W15" s="1">
        <v>37086</v>
      </c>
      <c r="X15" s="1">
        <v>37349</v>
      </c>
      <c r="Y15" s="1">
        <v>46064</v>
      </c>
      <c r="Z15" s="1">
        <v>1.69</v>
      </c>
      <c r="AA15" s="6">
        <f t="shared" si="4"/>
        <v>533</v>
      </c>
      <c r="AB15" s="6">
        <f t="shared" si="5"/>
        <v>163</v>
      </c>
      <c r="AC15" s="6">
        <f t="shared" si="6"/>
        <v>27994</v>
      </c>
      <c r="AD15" s="6">
        <f t="shared" si="7"/>
        <v>52.521575984990619</v>
      </c>
      <c r="AE15" s="7">
        <f t="shared" si="8"/>
        <v>-627</v>
      </c>
      <c r="AF15" t="str">
        <f t="shared" ca="1" si="9"/>
        <v>$V$356</v>
      </c>
      <c r="AG15" t="str">
        <f t="shared" ca="1" si="10"/>
        <v>$J$356</v>
      </c>
      <c r="AH15" t="str">
        <f t="shared" ca="1" si="11"/>
        <v>TRACTOR SUPPLY MANHAT| 3070142134</v>
      </c>
      <c r="AI15" t="str">
        <f t="shared" ca="1" si="0"/>
        <v>$K$356</v>
      </c>
      <c r="AJ15" s="8">
        <f t="shared" si="1"/>
        <v>1.876172607879925E-3</v>
      </c>
      <c r="AK15" s="7">
        <f t="shared" si="2"/>
        <v>-192</v>
      </c>
      <c r="AL15" s="7" t="str">
        <f t="shared" ca="1" si="12"/>
        <v>b: C H ROBINSON | 4817435150</v>
      </c>
      <c r="AM15" t="b">
        <f t="shared" si="3"/>
        <v>0</v>
      </c>
    </row>
    <row r="16" spans="3:39" x14ac:dyDescent="0.3">
      <c r="C16" s="1" t="s">
        <v>82</v>
      </c>
      <c r="D16" s="1" t="s">
        <v>83</v>
      </c>
      <c r="E16" s="1" t="s">
        <v>39</v>
      </c>
      <c r="F16" s="1" t="s">
        <v>40</v>
      </c>
      <c r="G16" s="1" t="s">
        <v>84</v>
      </c>
      <c r="H16" s="1" t="s">
        <v>44</v>
      </c>
      <c r="I16" s="1" t="s">
        <v>85</v>
      </c>
      <c r="J16" t="str">
        <f>TRIM(CONCATENATE(wiz[[#This Row],[SHIPPER..................]],wiz[[#This Row],[ZIP2..]],wiz[[#This Row],[ZIP3..]]))</f>
        <v>b: TRANSPLACE TEXAS L| 3595040501</v>
      </c>
      <c r="K16" s="1">
        <v>1</v>
      </c>
      <c r="L16" s="1">
        <v>1.48</v>
      </c>
      <c r="M16" s="1">
        <v>0.28000000000000003</v>
      </c>
      <c r="N16" s="1">
        <v>368</v>
      </c>
      <c r="O16" s="1">
        <v>0.83</v>
      </c>
      <c r="P16" s="1">
        <v>44</v>
      </c>
      <c r="Q16" s="1">
        <v>0.25</v>
      </c>
      <c r="R16" s="1">
        <v>-26</v>
      </c>
      <c r="S16" s="1">
        <v>-16</v>
      </c>
      <c r="T16" s="1">
        <v>-14</v>
      </c>
      <c r="U16" s="1">
        <v>-236</v>
      </c>
      <c r="V16" s="1">
        <v>-266</v>
      </c>
      <c r="W16" s="1">
        <v>35801</v>
      </c>
      <c r="X16" s="1">
        <v>35950</v>
      </c>
      <c r="Y16" s="1">
        <v>40501</v>
      </c>
      <c r="Z16" s="1">
        <v>1.54</v>
      </c>
      <c r="AA16" s="6">
        <f t="shared" si="4"/>
        <v>9</v>
      </c>
      <c r="AB16" s="6">
        <f t="shared" si="5"/>
        <v>-266</v>
      </c>
      <c r="AC16" s="6">
        <f t="shared" si="6"/>
        <v>-783</v>
      </c>
      <c r="AD16" s="6">
        <f t="shared" si="7"/>
        <v>-87</v>
      </c>
      <c r="AE16" s="7">
        <f t="shared" si="8"/>
        <v>-344</v>
      </c>
      <c r="AF16" t="str">
        <f t="shared" ca="1" si="9"/>
        <v>$V$671</v>
      </c>
      <c r="AG16" t="str">
        <f t="shared" ca="1" si="10"/>
        <v>$J$671</v>
      </c>
      <c r="AH16" t="str">
        <f t="shared" ca="1" si="11"/>
        <v>b: SCHNEIDER LOGISTIC| 4603829330</v>
      </c>
      <c r="AI16" t="str">
        <f t="shared" ca="1" si="0"/>
        <v>$K$671</v>
      </c>
      <c r="AJ16" s="8">
        <f t="shared" si="1"/>
        <v>0.1111111111111111</v>
      </c>
      <c r="AK16" s="7">
        <f t="shared" si="2"/>
        <v>-344</v>
      </c>
      <c r="AL16" s="7" t="str">
        <f t="shared" ca="1" si="12"/>
        <v>b: SCHNEIDER LOGISTIC| 4603829330</v>
      </c>
      <c r="AM16" t="b">
        <f t="shared" si="3"/>
        <v>0</v>
      </c>
    </row>
    <row r="17" spans="3:39" x14ac:dyDescent="0.3">
      <c r="C17" s="1" t="s">
        <v>47</v>
      </c>
      <c r="D17" s="1" t="s">
        <v>48</v>
      </c>
      <c r="E17" s="1" t="s">
        <v>39</v>
      </c>
      <c r="F17" s="1" t="s">
        <v>70</v>
      </c>
      <c r="G17" s="1" t="s">
        <v>86</v>
      </c>
      <c r="H17" s="1" t="s">
        <v>87</v>
      </c>
      <c r="I17" s="1" t="s">
        <v>88</v>
      </c>
      <c r="J17" t="str">
        <f>TRIM(CONCATENATE(wiz[[#This Row],[SHIPPER..................]],wiz[[#This Row],[ZIP2..]],wiz[[#This Row],[ZIP3..]]))</f>
        <v>LOWES MLXP VAN ONE WA| 3738845839</v>
      </c>
      <c r="K17" s="1">
        <v>5</v>
      </c>
      <c r="L17" s="1">
        <v>1.74</v>
      </c>
      <c r="M17" s="1">
        <v>0.21</v>
      </c>
      <c r="N17" s="1">
        <v>482</v>
      </c>
      <c r="O17" s="1">
        <v>0.77</v>
      </c>
      <c r="P17" s="1">
        <v>120</v>
      </c>
      <c r="Q17" s="1">
        <v>0.34</v>
      </c>
      <c r="R17" s="1">
        <v>0</v>
      </c>
      <c r="S17" s="1">
        <v>53</v>
      </c>
      <c r="T17" s="1">
        <v>46</v>
      </c>
      <c r="U17" s="1">
        <v>143</v>
      </c>
      <c r="V17" s="1">
        <v>242</v>
      </c>
      <c r="W17" s="1">
        <v>37401</v>
      </c>
      <c r="X17" s="1">
        <v>37388</v>
      </c>
      <c r="Y17" s="1">
        <v>45839</v>
      </c>
      <c r="Z17" s="1">
        <v>1.73</v>
      </c>
      <c r="AA17" s="6">
        <f t="shared" si="4"/>
        <v>678</v>
      </c>
      <c r="AB17" s="6">
        <f t="shared" si="5"/>
        <v>1210</v>
      </c>
      <c r="AC17" s="6">
        <f t="shared" si="6"/>
        <v>-50621</v>
      </c>
      <c r="AD17" s="6">
        <f t="shared" si="7"/>
        <v>-74.662241887905608</v>
      </c>
      <c r="AE17" s="7">
        <f t="shared" si="8"/>
        <v>-655</v>
      </c>
      <c r="AF17" t="str">
        <f t="shared" ca="1" si="9"/>
        <v>$V$1026</v>
      </c>
      <c r="AG17" t="str">
        <f t="shared" ca="1" si="10"/>
        <v>$J$1026</v>
      </c>
      <c r="AH17" t="str">
        <f t="shared" ca="1" si="11"/>
        <v>LOWES MLXP VAN ONE WA| 2820147265</v>
      </c>
      <c r="AI17" t="str">
        <f t="shared" ca="1" si="0"/>
        <v>$K$1026</v>
      </c>
      <c r="AJ17" s="8">
        <f t="shared" si="1"/>
        <v>7.3746312684365781E-3</v>
      </c>
      <c r="AK17" s="7">
        <f t="shared" si="2"/>
        <v>-233</v>
      </c>
      <c r="AL17" s="7" t="str">
        <f t="shared" ca="1" si="12"/>
        <v>b: ECHO GLOBAL LOGIST| 6621537201</v>
      </c>
      <c r="AM17" t="b">
        <f t="shared" si="3"/>
        <v>0</v>
      </c>
    </row>
    <row r="18" spans="3:39" x14ac:dyDescent="0.3">
      <c r="C18" s="1" t="s">
        <v>72</v>
      </c>
      <c r="D18" s="1" t="s">
        <v>73</v>
      </c>
      <c r="E18" s="1" t="s">
        <v>39</v>
      </c>
      <c r="F18" s="1" t="s">
        <v>40</v>
      </c>
      <c r="G18" s="1" t="s">
        <v>89</v>
      </c>
      <c r="H18" s="1" t="s">
        <v>90</v>
      </c>
      <c r="I18" s="1" t="s">
        <v>91</v>
      </c>
      <c r="J18" t="str">
        <f>TRIM(CONCATENATE(wiz[[#This Row],[SHIPPER..................]],wiz[[#This Row],[ZIP2..]],wiz[[#This Row],[ZIP3..]]))</f>
        <v>REDWOOD LOGISTICS STR| 3577229301</v>
      </c>
      <c r="K18" s="1">
        <v>2</v>
      </c>
      <c r="L18" s="1">
        <v>2.85</v>
      </c>
      <c r="M18" s="1">
        <v>0.28000000000000003</v>
      </c>
      <c r="N18" s="1">
        <v>319</v>
      </c>
      <c r="O18" s="1">
        <v>0.71</v>
      </c>
      <c r="P18" s="1">
        <v>109</v>
      </c>
      <c r="Q18" s="1">
        <v>0.33</v>
      </c>
      <c r="R18" s="1">
        <v>-23</v>
      </c>
      <c r="S18" s="1">
        <v>142</v>
      </c>
      <c r="T18" s="1">
        <v>29</v>
      </c>
      <c r="U18" s="1">
        <v>384</v>
      </c>
      <c r="V18" s="1">
        <v>555</v>
      </c>
      <c r="W18" s="1">
        <v>35111</v>
      </c>
      <c r="X18" s="1">
        <v>35772</v>
      </c>
      <c r="Y18" s="1">
        <v>29301</v>
      </c>
      <c r="Z18" s="1">
        <v>2.91</v>
      </c>
      <c r="AA18" s="6">
        <f t="shared" si="4"/>
        <v>112</v>
      </c>
      <c r="AB18" s="6">
        <f t="shared" si="5"/>
        <v>1110</v>
      </c>
      <c r="AC18" s="6">
        <f t="shared" si="6"/>
        <v>-32183</v>
      </c>
      <c r="AD18" s="6">
        <f t="shared" si="7"/>
        <v>-287.34821428571428</v>
      </c>
      <c r="AE18" s="7">
        <f t="shared" si="8"/>
        <v>-836</v>
      </c>
      <c r="AF18" t="str">
        <f t="shared" ca="1" si="9"/>
        <v>$V$1531</v>
      </c>
      <c r="AG18" t="str">
        <f t="shared" ca="1" si="10"/>
        <v>$J$1531</v>
      </c>
      <c r="AH18" t="str">
        <f t="shared" ca="1" si="11"/>
        <v>REDWOOD LOGISTICS STR| 4370137401</v>
      </c>
      <c r="AI18" t="str">
        <f t="shared" ca="1" si="0"/>
        <v>$K$1531</v>
      </c>
      <c r="AJ18" s="8">
        <f t="shared" si="1"/>
        <v>1.7857142857142856E-2</v>
      </c>
      <c r="AK18" s="7">
        <f t="shared" si="2"/>
        <v>-624</v>
      </c>
      <c r="AL18" s="7" t="str">
        <f t="shared" ca="1" si="12"/>
        <v>REDWOOD LOGISTICS STR| 4589530012</v>
      </c>
      <c r="AM18" t="b">
        <f t="shared" si="3"/>
        <v>0</v>
      </c>
    </row>
    <row r="19" spans="3:39" x14ac:dyDescent="0.3">
      <c r="C19" s="1" t="s">
        <v>92</v>
      </c>
      <c r="D19" s="1" t="s">
        <v>93</v>
      </c>
      <c r="E19" s="1" t="s">
        <v>39</v>
      </c>
      <c r="F19" s="1" t="s">
        <v>40</v>
      </c>
      <c r="G19" s="1" t="s">
        <v>94</v>
      </c>
      <c r="H19" s="1" t="s">
        <v>70</v>
      </c>
      <c r="I19" s="1" t="s">
        <v>71</v>
      </c>
      <c r="J19" t="str">
        <f>TRIM(CONCATENATE(wiz[[#This Row],[SHIPPER..................]],wiz[[#This Row],[ZIP2..]],wiz[[#This Row],[ZIP3..]]))</f>
        <v>GEORGIA PACIFIC CPG F| 3580138301</v>
      </c>
      <c r="K19" s="1">
        <v>1</v>
      </c>
      <c r="L19" s="1">
        <v>3.38</v>
      </c>
      <c r="M19" s="1">
        <v>0.28000000000000003</v>
      </c>
      <c r="N19" s="1">
        <v>176</v>
      </c>
      <c r="O19" s="1">
        <v>0.23</v>
      </c>
      <c r="P19" s="1">
        <v>20</v>
      </c>
      <c r="Q19" s="1">
        <v>0.25</v>
      </c>
      <c r="R19" s="1">
        <v>-13</v>
      </c>
      <c r="S19" s="1">
        <v>15</v>
      </c>
      <c r="T19" s="1">
        <v>59</v>
      </c>
      <c r="U19" s="1">
        <v>615</v>
      </c>
      <c r="V19" s="1">
        <v>689</v>
      </c>
      <c r="W19" s="1">
        <v>35649</v>
      </c>
      <c r="X19" s="1">
        <v>35801</v>
      </c>
      <c r="Y19" s="1">
        <v>38301</v>
      </c>
      <c r="Z19" s="1">
        <v>3.44</v>
      </c>
      <c r="AA19" s="6">
        <f t="shared" si="4"/>
        <v>56</v>
      </c>
      <c r="AB19" s="6">
        <f t="shared" si="5"/>
        <v>689</v>
      </c>
      <c r="AC19" s="6">
        <f t="shared" si="6"/>
        <v>19469</v>
      </c>
      <c r="AD19" s="6">
        <f t="shared" si="7"/>
        <v>347.66071428571428</v>
      </c>
      <c r="AE19" s="7">
        <f t="shared" si="8"/>
        <v>-98</v>
      </c>
      <c r="AF19" t="str">
        <f t="shared" ca="1" si="9"/>
        <v>$V$279</v>
      </c>
      <c r="AG19" t="str">
        <f t="shared" ca="1" si="10"/>
        <v>$J$279</v>
      </c>
      <c r="AH19" t="str">
        <f t="shared" ca="1" si="11"/>
        <v>b: NOLAN TRANSPORTATI| 3026945005</v>
      </c>
      <c r="AI19" t="str">
        <f t="shared" ca="1" si="0"/>
        <v>$K$279</v>
      </c>
      <c r="AJ19" s="8">
        <f t="shared" si="1"/>
        <v>1.7857142857142856E-2</v>
      </c>
      <c r="AK19" s="7">
        <f t="shared" si="2"/>
        <v>378</v>
      </c>
      <c r="AL19" s="7" t="str">
        <f t="shared" ca="1" si="12"/>
        <v>GEORGIA PACIFIC CPG F| 2930138301</v>
      </c>
      <c r="AM19" t="b">
        <f t="shared" si="3"/>
        <v>0</v>
      </c>
    </row>
    <row r="20" spans="3:39" x14ac:dyDescent="0.3">
      <c r="C20" s="1" t="s">
        <v>95</v>
      </c>
      <c r="D20" s="1" t="s">
        <v>96</v>
      </c>
      <c r="E20" s="1" t="s">
        <v>39</v>
      </c>
      <c r="F20" s="1" t="s">
        <v>40</v>
      </c>
      <c r="G20" s="1" t="s">
        <v>97</v>
      </c>
      <c r="H20" s="1" t="s">
        <v>50</v>
      </c>
      <c r="I20" s="1" t="s">
        <v>98</v>
      </c>
      <c r="J20" t="str">
        <f>TRIM(CONCATENATE(wiz[[#This Row],[SHIPPER..................]],wiz[[#This Row],[ZIP2..]],wiz[[#This Row],[ZIP3..]]))</f>
        <v>CORBETT FARMING COMPA| 3678430901</v>
      </c>
      <c r="K20" s="1">
        <v>1</v>
      </c>
      <c r="L20" s="1">
        <v>1.42</v>
      </c>
      <c r="M20" s="1">
        <v>0.27</v>
      </c>
      <c r="N20" s="1">
        <v>414</v>
      </c>
      <c r="O20" s="1">
        <v>0.89</v>
      </c>
      <c r="P20" s="1">
        <v>111</v>
      </c>
      <c r="Q20" s="1">
        <v>0.35</v>
      </c>
      <c r="R20" s="1">
        <v>-25</v>
      </c>
      <c r="S20" s="1">
        <v>-61</v>
      </c>
      <c r="T20" s="1">
        <v>-1</v>
      </c>
      <c r="U20" s="1">
        <v>-56</v>
      </c>
      <c r="V20" s="1">
        <v>-118</v>
      </c>
      <c r="W20" s="1">
        <v>36101</v>
      </c>
      <c r="X20" s="1">
        <v>36784</v>
      </c>
      <c r="Y20" s="1">
        <v>30901</v>
      </c>
      <c r="Z20" s="1">
        <v>1.47</v>
      </c>
      <c r="AA20" s="6">
        <f t="shared" si="4"/>
        <v>1</v>
      </c>
      <c r="AB20" s="6">
        <f t="shared" si="5"/>
        <v>-118</v>
      </c>
      <c r="AC20" s="6">
        <f t="shared" si="6"/>
        <v>-118</v>
      </c>
      <c r="AD20" s="6">
        <f t="shared" si="7"/>
        <v>-118</v>
      </c>
      <c r="AE20" s="7">
        <f t="shared" si="8"/>
        <v>-118</v>
      </c>
      <c r="AF20" t="str">
        <f t="shared" ca="1" si="9"/>
        <v>$V$20</v>
      </c>
      <c r="AG20" t="str">
        <f t="shared" ca="1" si="10"/>
        <v>$J$20</v>
      </c>
      <c r="AH20" t="str">
        <f t="shared" ca="1" si="11"/>
        <v>CORBETT FARMING COMPA| 3678430901</v>
      </c>
      <c r="AI20" t="str">
        <f t="shared" ca="1" si="0"/>
        <v>$K$20</v>
      </c>
      <c r="AJ20" s="8">
        <f t="shared" si="1"/>
        <v>1</v>
      </c>
      <c r="AK20" s="7">
        <f t="shared" si="2"/>
        <v>-118</v>
      </c>
      <c r="AL20" s="7" t="str">
        <f t="shared" ca="1" si="12"/>
        <v>CORBETT FARMING COMPA| 3678430901</v>
      </c>
      <c r="AM20" t="str">
        <f t="shared" si="3"/>
        <v>CORBETT FARMING COMPA| 3678430901</v>
      </c>
    </row>
    <row r="21" spans="3:39" x14ac:dyDescent="0.3">
      <c r="C21" s="1" t="s">
        <v>37</v>
      </c>
      <c r="D21" s="1" t="s">
        <v>38</v>
      </c>
      <c r="E21" s="1" t="s">
        <v>39</v>
      </c>
      <c r="F21" s="1" t="s">
        <v>40</v>
      </c>
      <c r="G21" s="1" t="s">
        <v>99</v>
      </c>
      <c r="H21" s="1" t="s">
        <v>53</v>
      </c>
      <c r="I21" s="1" t="s">
        <v>100</v>
      </c>
      <c r="J21" t="str">
        <f>TRIM(CONCATENATE(wiz[[#This Row],[SHIPPER..................]],wiz[[#This Row],[ZIP2..]],wiz[[#This Row],[ZIP3..]]))</f>
        <v>b: C H ROBINSON | 3661160410</v>
      </c>
      <c r="K21" s="1">
        <v>1</v>
      </c>
      <c r="L21" s="1">
        <v>1.0900000000000001</v>
      </c>
      <c r="M21" s="1">
        <v>0.28000000000000003</v>
      </c>
      <c r="N21" s="1">
        <v>840</v>
      </c>
      <c r="O21" s="1">
        <v>2.81</v>
      </c>
      <c r="P21" s="1">
        <v>95</v>
      </c>
      <c r="Q21" s="1">
        <v>0.3</v>
      </c>
      <c r="R21" s="1">
        <v>-46</v>
      </c>
      <c r="S21" s="1">
        <v>61</v>
      </c>
      <c r="T21" s="1">
        <v>-249</v>
      </c>
      <c r="U21" s="1">
        <v>-542</v>
      </c>
      <c r="V21" s="1">
        <v>-730</v>
      </c>
      <c r="W21" s="1">
        <v>39400</v>
      </c>
      <c r="X21" s="1">
        <v>36611</v>
      </c>
      <c r="Y21" s="1">
        <v>60410</v>
      </c>
      <c r="Z21" s="1">
        <v>1.1499999999999999</v>
      </c>
      <c r="AA21" s="6">
        <f t="shared" si="4"/>
        <v>615</v>
      </c>
      <c r="AB21" s="6">
        <f t="shared" si="5"/>
        <v>-730</v>
      </c>
      <c r="AC21" s="6">
        <f t="shared" si="6"/>
        <v>-122022</v>
      </c>
      <c r="AD21" s="6">
        <f t="shared" si="7"/>
        <v>-198.40975609756097</v>
      </c>
      <c r="AE21" s="7">
        <f t="shared" si="8"/>
        <v>-1118</v>
      </c>
      <c r="AF21" t="str">
        <f t="shared" ca="1" si="9"/>
        <v>$V$1066</v>
      </c>
      <c r="AG21" t="str">
        <f t="shared" ca="1" si="10"/>
        <v>$J$1066</v>
      </c>
      <c r="AH21" t="str">
        <f t="shared" ca="1" si="11"/>
        <v>b: C H ROBINSON | 2736036101</v>
      </c>
      <c r="AI21" t="str">
        <f t="shared" ca="1" si="0"/>
        <v>$K$1066</v>
      </c>
      <c r="AJ21" s="8">
        <f t="shared" si="1"/>
        <v>1.6260162601626016E-3</v>
      </c>
      <c r="AK21" s="7">
        <f t="shared" si="2"/>
        <v>-560</v>
      </c>
      <c r="AL21" s="7" t="str">
        <f t="shared" ca="1" si="12"/>
        <v>b: C H ROBINSON | 6080335055</v>
      </c>
      <c r="AM21" t="b">
        <f t="shared" si="3"/>
        <v>0</v>
      </c>
    </row>
    <row r="22" spans="3:39" x14ac:dyDescent="0.3">
      <c r="C22" s="1" t="s">
        <v>101</v>
      </c>
      <c r="D22" s="1" t="s">
        <v>102</v>
      </c>
      <c r="E22" s="1" t="s">
        <v>39</v>
      </c>
      <c r="F22" s="1" t="s">
        <v>40</v>
      </c>
      <c r="G22" s="1" t="s">
        <v>103</v>
      </c>
      <c r="H22" s="1" t="s">
        <v>42</v>
      </c>
      <c r="I22" s="1" t="s">
        <v>104</v>
      </c>
      <c r="J22" t="str">
        <f>TRIM(CONCATENATE(wiz[[#This Row],[SHIPPER..................]],wiz[[#This Row],[ZIP2..]],wiz[[#This Row],[ZIP3..]]))</f>
        <v>b: JB HUNT | 3657147701</v>
      </c>
      <c r="K22" s="1">
        <v>1</v>
      </c>
      <c r="L22" s="1">
        <v>1.39</v>
      </c>
      <c r="M22" s="1">
        <v>0.27</v>
      </c>
      <c r="N22" s="1">
        <v>558</v>
      </c>
      <c r="O22" s="1">
        <v>1.71</v>
      </c>
      <c r="P22" s="1">
        <v>45</v>
      </c>
      <c r="Q22" s="1">
        <v>0.25</v>
      </c>
      <c r="R22" s="1">
        <v>-33</v>
      </c>
      <c r="S22" s="1">
        <v>22</v>
      </c>
      <c r="T22" s="1">
        <v>-144</v>
      </c>
      <c r="U22" s="1">
        <v>-257</v>
      </c>
      <c r="V22" s="1">
        <v>-379</v>
      </c>
      <c r="W22" s="1">
        <v>39452</v>
      </c>
      <c r="X22" s="1">
        <v>36571</v>
      </c>
      <c r="Y22" s="1">
        <v>47701</v>
      </c>
      <c r="Z22" s="1">
        <v>1.44</v>
      </c>
      <c r="AA22" s="6">
        <f t="shared" si="4"/>
        <v>8</v>
      </c>
      <c r="AB22" s="6">
        <f t="shared" si="5"/>
        <v>-379</v>
      </c>
      <c r="AC22" s="6">
        <f t="shared" si="6"/>
        <v>198</v>
      </c>
      <c r="AD22" s="6">
        <f t="shared" si="7"/>
        <v>24.75</v>
      </c>
      <c r="AE22" s="7">
        <f t="shared" si="8"/>
        <v>-420</v>
      </c>
      <c r="AF22" t="str">
        <f t="shared" ca="1" si="9"/>
        <v>$V$898</v>
      </c>
      <c r="AG22" t="str">
        <f t="shared" ca="1" si="10"/>
        <v>$J$898</v>
      </c>
      <c r="AH22" t="str">
        <f t="shared" ca="1" si="11"/>
        <v>b: C H ROBINSON | 5537449002</v>
      </c>
      <c r="AI22" t="str">
        <f t="shared" ca="1" si="0"/>
        <v>$K$898</v>
      </c>
      <c r="AJ22" s="8">
        <f t="shared" si="1"/>
        <v>0.125</v>
      </c>
      <c r="AK22" s="7">
        <f t="shared" si="2"/>
        <v>-420</v>
      </c>
      <c r="AL22" s="7" t="str">
        <f t="shared" ca="1" si="12"/>
        <v>b: C H ROBINSON | 5537449002</v>
      </c>
      <c r="AM22" t="b">
        <f t="shared" si="3"/>
        <v>0</v>
      </c>
    </row>
    <row r="23" spans="3:39" x14ac:dyDescent="0.3">
      <c r="C23" s="1" t="s">
        <v>105</v>
      </c>
      <c r="D23" s="1" t="s">
        <v>106</v>
      </c>
      <c r="E23" s="1" t="s">
        <v>39</v>
      </c>
      <c r="F23" s="1" t="s">
        <v>40</v>
      </c>
      <c r="G23" s="1" t="s">
        <v>107</v>
      </c>
      <c r="H23" s="1" t="s">
        <v>53</v>
      </c>
      <c r="I23" s="1" t="s">
        <v>108</v>
      </c>
      <c r="J23" t="str">
        <f>TRIM(CONCATENATE(wiz[[#This Row],[SHIPPER..................]],wiz[[#This Row],[ZIP2..]],wiz[[#This Row],[ZIP3..]]))</f>
        <v>b: RYAN TRANSPORTATIO| 3610161832</v>
      </c>
      <c r="K23" s="1">
        <v>1</v>
      </c>
      <c r="L23" s="1">
        <v>1.1100000000000001</v>
      </c>
      <c r="M23" s="1">
        <v>0.27</v>
      </c>
      <c r="N23" s="1">
        <v>603</v>
      </c>
      <c r="O23" s="1">
        <v>2</v>
      </c>
      <c r="P23" s="1">
        <v>55</v>
      </c>
      <c r="Q23" s="1">
        <v>0.3</v>
      </c>
      <c r="R23" s="1">
        <v>-36</v>
      </c>
      <c r="S23" s="1">
        <v>17</v>
      </c>
      <c r="T23" s="1">
        <v>-187</v>
      </c>
      <c r="U23" s="1">
        <v>-356</v>
      </c>
      <c r="V23" s="1">
        <v>-526</v>
      </c>
      <c r="W23" s="1">
        <v>36830</v>
      </c>
      <c r="X23" s="1">
        <v>36101</v>
      </c>
      <c r="Y23" s="1">
        <v>61832</v>
      </c>
      <c r="Z23" s="1">
        <v>1.1599999999999999</v>
      </c>
      <c r="AA23" s="6">
        <f t="shared" si="4"/>
        <v>3</v>
      </c>
      <c r="AB23" s="6">
        <f t="shared" si="5"/>
        <v>-526</v>
      </c>
      <c r="AC23" s="6">
        <f t="shared" si="6"/>
        <v>-709</v>
      </c>
      <c r="AD23" s="6">
        <f t="shared" si="7"/>
        <v>-236.33333333333334</v>
      </c>
      <c r="AE23" s="7">
        <f t="shared" si="8"/>
        <v>-526</v>
      </c>
      <c r="AF23" t="str">
        <f t="shared" ca="1" si="9"/>
        <v>$V$23</v>
      </c>
      <c r="AG23" t="str">
        <f t="shared" ca="1" si="10"/>
        <v>$J$23</v>
      </c>
      <c r="AH23" t="str">
        <f t="shared" ca="1" si="11"/>
        <v>b: RYAN TRANSPORTATIO| 3610161832</v>
      </c>
      <c r="AI23" t="str">
        <f t="shared" ca="1" si="0"/>
        <v>$K$23</v>
      </c>
      <c r="AJ23" s="8">
        <f t="shared" si="1"/>
        <v>0.33333333333333331</v>
      </c>
      <c r="AK23" s="7">
        <f t="shared" si="2"/>
        <v>-526</v>
      </c>
      <c r="AL23" s="7" t="str">
        <f t="shared" ca="1" si="12"/>
        <v>b: RYAN TRANSPORTATIO| 3610161832</v>
      </c>
      <c r="AM23" t="str">
        <f t="shared" si="3"/>
        <v>b: RYAN TRANSPORTATIO| 3610161832</v>
      </c>
    </row>
    <row r="24" spans="3:39" x14ac:dyDescent="0.3">
      <c r="C24" s="1" t="s">
        <v>37</v>
      </c>
      <c r="D24" s="1" t="s">
        <v>38</v>
      </c>
      <c r="E24" s="1" t="s">
        <v>39</v>
      </c>
      <c r="F24" s="1" t="s">
        <v>40</v>
      </c>
      <c r="G24" s="1" t="s">
        <v>107</v>
      </c>
      <c r="H24" s="1" t="s">
        <v>44</v>
      </c>
      <c r="I24" s="1" t="s">
        <v>109</v>
      </c>
      <c r="J24" t="str">
        <f>TRIM(CONCATENATE(wiz[[#This Row],[SHIPPER..................]],wiz[[#This Row],[ZIP2..]],wiz[[#This Row],[ZIP3..]]))</f>
        <v>b: C H ROBINSON | 3610141056</v>
      </c>
      <c r="K24" s="1">
        <v>4</v>
      </c>
      <c r="L24" s="1">
        <v>0.97</v>
      </c>
      <c r="M24" s="1">
        <v>0.28000000000000003</v>
      </c>
      <c r="N24" s="1">
        <v>558</v>
      </c>
      <c r="O24" s="1">
        <v>1.1100000000000001</v>
      </c>
      <c r="P24" s="1">
        <v>209</v>
      </c>
      <c r="Q24" s="1">
        <v>0.46</v>
      </c>
      <c r="R24" s="1">
        <v>-38</v>
      </c>
      <c r="S24" s="1">
        <v>-177</v>
      </c>
      <c r="T24" s="1">
        <v>-2</v>
      </c>
      <c r="U24" s="1">
        <v>-321</v>
      </c>
      <c r="V24" s="1">
        <v>-500</v>
      </c>
      <c r="W24" s="1">
        <v>36830</v>
      </c>
      <c r="X24" s="1">
        <v>36101</v>
      </c>
      <c r="Y24" s="1">
        <v>41056</v>
      </c>
      <c r="Z24" s="1">
        <v>1.03</v>
      </c>
      <c r="AA24" s="6">
        <f t="shared" si="4"/>
        <v>615</v>
      </c>
      <c r="AB24" s="6">
        <f t="shared" si="5"/>
        <v>-2000</v>
      </c>
      <c r="AC24" s="6">
        <f t="shared" si="6"/>
        <v>-122022</v>
      </c>
      <c r="AD24" s="6">
        <f t="shared" si="7"/>
        <v>-198.40975609756097</v>
      </c>
      <c r="AE24" s="7">
        <f t="shared" si="8"/>
        <v>-1118</v>
      </c>
      <c r="AF24" t="str">
        <f t="shared" ca="1" si="9"/>
        <v>$V$1066</v>
      </c>
      <c r="AG24" t="str">
        <f t="shared" ca="1" si="10"/>
        <v>$J$1066</v>
      </c>
      <c r="AH24" t="str">
        <f t="shared" ca="1" si="11"/>
        <v>b: C H ROBINSON | 2736036101</v>
      </c>
      <c r="AI24" t="str">
        <f t="shared" ca="1" si="0"/>
        <v>$K$1066</v>
      </c>
      <c r="AJ24" s="8">
        <f t="shared" si="1"/>
        <v>6.5040650406504065E-3</v>
      </c>
      <c r="AK24" s="7">
        <f t="shared" si="2"/>
        <v>-560</v>
      </c>
      <c r="AL24" s="7" t="str">
        <f t="shared" ca="1" si="12"/>
        <v>b: C H ROBINSON | 6080335055</v>
      </c>
      <c r="AM24" t="b">
        <f t="shared" si="3"/>
        <v>0</v>
      </c>
    </row>
    <row r="25" spans="3:39" x14ac:dyDescent="0.3">
      <c r="C25" s="1" t="s">
        <v>110</v>
      </c>
      <c r="D25" s="1" t="s">
        <v>111</v>
      </c>
      <c r="E25" s="1" t="s">
        <v>39</v>
      </c>
      <c r="F25" s="1" t="s">
        <v>40</v>
      </c>
      <c r="G25" s="1" t="s">
        <v>107</v>
      </c>
      <c r="H25" s="1" t="s">
        <v>44</v>
      </c>
      <c r="I25" s="1" t="s">
        <v>109</v>
      </c>
      <c r="J25" t="str">
        <f>TRIM(CONCATENATE(wiz[[#This Row],[SHIPPER..................]],wiz[[#This Row],[ZIP2..]],wiz[[#This Row],[ZIP3..]]))</f>
        <v>b: FRONTIER LOGISTICS| 3610141056</v>
      </c>
      <c r="K25" s="1">
        <v>4</v>
      </c>
      <c r="L25" s="1">
        <v>1.1399999999999999</v>
      </c>
      <c r="M25" s="1">
        <v>0.28999999999999998</v>
      </c>
      <c r="N25" s="1">
        <v>558</v>
      </c>
      <c r="O25" s="1">
        <v>0.89</v>
      </c>
      <c r="P25" s="1">
        <v>128</v>
      </c>
      <c r="Q25" s="1">
        <v>0.36</v>
      </c>
      <c r="R25" s="1">
        <v>-44</v>
      </c>
      <c r="S25" s="1">
        <v>-103</v>
      </c>
      <c r="T25" s="1">
        <v>50</v>
      </c>
      <c r="U25" s="1">
        <v>-221</v>
      </c>
      <c r="V25" s="1">
        <v>-274</v>
      </c>
      <c r="W25" s="1">
        <v>30003</v>
      </c>
      <c r="X25" s="1">
        <v>36101</v>
      </c>
      <c r="Y25" s="1">
        <v>41056</v>
      </c>
      <c r="Z25" s="1">
        <v>1.21</v>
      </c>
      <c r="AA25" s="6">
        <f t="shared" si="4"/>
        <v>4</v>
      </c>
      <c r="AB25" s="6">
        <f t="shared" si="5"/>
        <v>-1096</v>
      </c>
      <c r="AC25" s="6">
        <f t="shared" si="6"/>
        <v>-1096</v>
      </c>
      <c r="AD25" s="6">
        <f t="shared" si="7"/>
        <v>-274</v>
      </c>
      <c r="AE25" s="7">
        <f t="shared" si="8"/>
        <v>-274</v>
      </c>
      <c r="AF25" t="str">
        <f t="shared" ca="1" si="9"/>
        <v>$V$25</v>
      </c>
      <c r="AG25" t="str">
        <f t="shared" ca="1" si="10"/>
        <v>$J$25</v>
      </c>
      <c r="AH25" t="str">
        <f t="shared" ca="1" si="11"/>
        <v>b: FRONTIER LOGISTICS| 3610141056</v>
      </c>
      <c r="AI25" t="str">
        <f t="shared" ca="1" si="0"/>
        <v>$K$25</v>
      </c>
      <c r="AJ25" s="8">
        <f t="shared" si="1"/>
        <v>1</v>
      </c>
      <c r="AK25" s="7">
        <f t="shared" si="2"/>
        <v>-274</v>
      </c>
      <c r="AL25" s="7" t="str">
        <f t="shared" ca="1" si="12"/>
        <v>b: FRONTIER LOGISTICS| 3610141056</v>
      </c>
      <c r="AM25" t="str">
        <f t="shared" si="3"/>
        <v>b: FRONTIER LOGISTICS| 3610141056</v>
      </c>
    </row>
    <row r="26" spans="3:39" x14ac:dyDescent="0.3">
      <c r="C26" s="1" t="s">
        <v>37</v>
      </c>
      <c r="D26" s="1" t="s">
        <v>38</v>
      </c>
      <c r="E26" s="1" t="s">
        <v>39</v>
      </c>
      <c r="F26" s="1" t="s">
        <v>40</v>
      </c>
      <c r="G26" s="1" t="s">
        <v>107</v>
      </c>
      <c r="H26" s="1" t="s">
        <v>44</v>
      </c>
      <c r="I26" s="1" t="s">
        <v>112</v>
      </c>
      <c r="J26" t="str">
        <f>TRIM(CONCATENATE(wiz[[#This Row],[SHIPPER..................]],wiz[[#This Row],[ZIP2..]],wiz[[#This Row],[ZIP3..]]))</f>
        <v>b: C H ROBINSON | 3610140391</v>
      </c>
      <c r="K26" s="1">
        <v>1</v>
      </c>
      <c r="L26" s="1">
        <v>1.78</v>
      </c>
      <c r="M26" s="1">
        <v>0.28000000000000003</v>
      </c>
      <c r="N26" s="1">
        <v>509</v>
      </c>
      <c r="O26" s="1">
        <v>1.79</v>
      </c>
      <c r="P26" s="1">
        <v>55</v>
      </c>
      <c r="Q26" s="1">
        <v>0.3</v>
      </c>
      <c r="R26" s="1">
        <v>-36</v>
      </c>
      <c r="S26" s="1">
        <v>-177</v>
      </c>
      <c r="T26" s="1">
        <v>-177</v>
      </c>
      <c r="U26" s="1">
        <v>-316</v>
      </c>
      <c r="V26" s="1">
        <v>-670</v>
      </c>
      <c r="W26" s="1">
        <v>36830</v>
      </c>
      <c r="X26" s="1">
        <v>36101</v>
      </c>
      <c r="Y26" s="1">
        <v>40391</v>
      </c>
      <c r="Z26" s="1">
        <v>1.84</v>
      </c>
      <c r="AA26" s="6">
        <f t="shared" si="4"/>
        <v>615</v>
      </c>
      <c r="AB26" s="6">
        <f t="shared" si="5"/>
        <v>-670</v>
      </c>
      <c r="AC26" s="6">
        <f t="shared" si="6"/>
        <v>-122022</v>
      </c>
      <c r="AD26" s="6">
        <f t="shared" si="7"/>
        <v>-198.40975609756097</v>
      </c>
      <c r="AE26" s="7">
        <f t="shared" si="8"/>
        <v>-1118</v>
      </c>
      <c r="AF26" t="str">
        <f t="shared" ca="1" si="9"/>
        <v>$V$1066</v>
      </c>
      <c r="AG26" t="str">
        <f t="shared" ca="1" si="10"/>
        <v>$J$1066</v>
      </c>
      <c r="AH26" t="str">
        <f t="shared" ca="1" si="11"/>
        <v>b: C H ROBINSON | 2736036101</v>
      </c>
      <c r="AI26" t="str">
        <f t="shared" ca="1" si="0"/>
        <v>$K$1066</v>
      </c>
      <c r="AJ26" s="8">
        <f t="shared" si="1"/>
        <v>1.6260162601626016E-3</v>
      </c>
      <c r="AK26" s="7">
        <f t="shared" si="2"/>
        <v>-560</v>
      </c>
      <c r="AL26" s="7" t="str">
        <f t="shared" ca="1" si="12"/>
        <v>b: C H ROBINSON | 6080335055</v>
      </c>
      <c r="AM26" t="b">
        <f t="shared" si="3"/>
        <v>0</v>
      </c>
    </row>
    <row r="27" spans="3:39" x14ac:dyDescent="0.3">
      <c r="C27" s="1" t="s">
        <v>113</v>
      </c>
      <c r="D27" s="1" t="s">
        <v>114</v>
      </c>
      <c r="E27" s="1" t="s">
        <v>39</v>
      </c>
      <c r="F27" s="1" t="s">
        <v>40</v>
      </c>
      <c r="G27" s="1" t="s">
        <v>115</v>
      </c>
      <c r="H27" s="1" t="s">
        <v>44</v>
      </c>
      <c r="I27" s="1" t="s">
        <v>116</v>
      </c>
      <c r="J27" t="str">
        <f>TRIM(CONCATENATE(wiz[[#This Row],[SHIPPER..................]],wiz[[#This Row],[ZIP2..]],wiz[[#This Row],[ZIP3..]]))</f>
        <v>b: RAW LOGISTICS LLC | 3660140475</v>
      </c>
      <c r="K27" s="1">
        <v>1</v>
      </c>
      <c r="L27" s="1">
        <v>1.1200000000000001</v>
      </c>
      <c r="M27" s="1">
        <v>0.27</v>
      </c>
      <c r="N27" s="1">
        <v>645</v>
      </c>
      <c r="O27" s="1">
        <v>2.21</v>
      </c>
      <c r="P27" s="1">
        <v>46</v>
      </c>
      <c r="Q27" s="1">
        <v>0.25</v>
      </c>
      <c r="R27" s="1">
        <v>-39</v>
      </c>
      <c r="S27" s="1">
        <v>21</v>
      </c>
      <c r="T27" s="1">
        <v>-236</v>
      </c>
      <c r="U27" s="1">
        <v>-630</v>
      </c>
      <c r="V27" s="1">
        <v>-845</v>
      </c>
      <c r="W27" s="1">
        <v>39452</v>
      </c>
      <c r="X27" s="1">
        <v>36601</v>
      </c>
      <c r="Y27" s="1">
        <v>40475</v>
      </c>
      <c r="Z27" s="1">
        <v>1.17</v>
      </c>
      <c r="AA27" s="6">
        <f t="shared" si="4"/>
        <v>2</v>
      </c>
      <c r="AB27" s="6">
        <f t="shared" si="5"/>
        <v>-845</v>
      </c>
      <c r="AC27" s="6">
        <f t="shared" si="6"/>
        <v>-813</v>
      </c>
      <c r="AD27" s="6">
        <f t="shared" si="7"/>
        <v>-406.5</v>
      </c>
      <c r="AE27" s="7">
        <f t="shared" si="8"/>
        <v>-845</v>
      </c>
      <c r="AF27" t="str">
        <f t="shared" ca="1" si="9"/>
        <v>$V$27</v>
      </c>
      <c r="AG27" t="str">
        <f t="shared" ca="1" si="10"/>
        <v>$J$27</v>
      </c>
      <c r="AH27" t="str">
        <f t="shared" ca="1" si="11"/>
        <v>b: RAW LOGISTICS LLC | 3660140475</v>
      </c>
      <c r="AI27" t="str">
        <f t="shared" ca="1" si="0"/>
        <v>$K$27</v>
      </c>
      <c r="AJ27" s="8">
        <f t="shared" si="1"/>
        <v>0.5</v>
      </c>
      <c r="AK27" s="7">
        <f t="shared" si="2"/>
        <v>-845</v>
      </c>
      <c r="AL27" s="7" t="str">
        <f t="shared" ca="1" si="12"/>
        <v>b: RAW LOGISTICS LLC | 3660140475</v>
      </c>
      <c r="AM27" t="str">
        <f t="shared" si="3"/>
        <v>b: RAW LOGISTICS LLC | 3660140475</v>
      </c>
    </row>
    <row r="28" spans="3:39" x14ac:dyDescent="0.3">
      <c r="C28" s="1" t="s">
        <v>72</v>
      </c>
      <c r="D28" s="1" t="s">
        <v>73</v>
      </c>
      <c r="E28" s="1" t="s">
        <v>39</v>
      </c>
      <c r="F28" s="1" t="s">
        <v>40</v>
      </c>
      <c r="G28" s="1" t="s">
        <v>117</v>
      </c>
      <c r="H28" s="1" t="s">
        <v>87</v>
      </c>
      <c r="I28" s="1" t="s">
        <v>118</v>
      </c>
      <c r="J28" t="str">
        <f>TRIM(CONCATENATE(wiz[[#This Row],[SHIPPER..................]],wiz[[#This Row],[ZIP2..]],wiz[[#This Row],[ZIP3..]]))</f>
        <v>REDWOOD LOGISTICS STR| 3673245140</v>
      </c>
      <c r="K28" s="1">
        <v>1</v>
      </c>
      <c r="L28" s="1">
        <v>1.23</v>
      </c>
      <c r="M28" s="1">
        <v>0.27</v>
      </c>
      <c r="N28" s="1">
        <v>599</v>
      </c>
      <c r="O28" s="1">
        <v>0.96</v>
      </c>
      <c r="P28" s="1">
        <v>26</v>
      </c>
      <c r="Q28" s="1">
        <v>0.25</v>
      </c>
      <c r="R28" s="1">
        <v>-36</v>
      </c>
      <c r="S28" s="1">
        <v>-169</v>
      </c>
      <c r="T28" s="1">
        <v>34</v>
      </c>
      <c r="U28" s="1">
        <v>20</v>
      </c>
      <c r="V28" s="1">
        <v>-115</v>
      </c>
      <c r="W28" s="1">
        <v>35462</v>
      </c>
      <c r="X28" s="1">
        <v>36732</v>
      </c>
      <c r="Y28" s="1">
        <v>45140</v>
      </c>
      <c r="Z28" s="1">
        <v>1.28</v>
      </c>
      <c r="AA28" s="6">
        <f t="shared" si="4"/>
        <v>112</v>
      </c>
      <c r="AB28" s="6">
        <f t="shared" si="5"/>
        <v>-115</v>
      </c>
      <c r="AC28" s="6">
        <f t="shared" si="6"/>
        <v>-32183</v>
      </c>
      <c r="AD28" s="6">
        <f t="shared" si="7"/>
        <v>-287.34821428571428</v>
      </c>
      <c r="AE28" s="7">
        <f t="shared" si="8"/>
        <v>-836</v>
      </c>
      <c r="AF28" t="str">
        <f t="shared" ca="1" si="9"/>
        <v>$V$1531</v>
      </c>
      <c r="AG28" t="str">
        <f t="shared" ca="1" si="10"/>
        <v>$J$1531</v>
      </c>
      <c r="AH28" t="str">
        <f t="shared" ca="1" si="11"/>
        <v>REDWOOD LOGISTICS STR| 4370137401</v>
      </c>
      <c r="AI28" t="str">
        <f t="shared" ca="1" si="0"/>
        <v>$K$1531</v>
      </c>
      <c r="AJ28" s="8">
        <f t="shared" si="1"/>
        <v>8.9285714285714281E-3</v>
      </c>
      <c r="AK28" s="7">
        <f t="shared" si="2"/>
        <v>-624</v>
      </c>
      <c r="AL28" s="7" t="str">
        <f t="shared" ca="1" si="12"/>
        <v>REDWOOD LOGISTICS STR| 4589530012</v>
      </c>
      <c r="AM28" t="b">
        <f t="shared" si="3"/>
        <v>0</v>
      </c>
    </row>
    <row r="29" spans="3:39" x14ac:dyDescent="0.3">
      <c r="C29" s="1" t="s">
        <v>119</v>
      </c>
      <c r="D29" s="1" t="s">
        <v>120</v>
      </c>
      <c r="E29" s="1" t="s">
        <v>39</v>
      </c>
      <c r="F29" s="1" t="s">
        <v>40</v>
      </c>
      <c r="G29" s="1" t="s">
        <v>107</v>
      </c>
      <c r="H29" s="1" t="s">
        <v>87</v>
      </c>
      <c r="I29" s="1" t="s">
        <v>121</v>
      </c>
      <c r="J29" t="str">
        <f>TRIM(CONCATENATE(wiz[[#This Row],[SHIPPER..................]],wiz[[#This Row],[ZIP2..]],wiz[[#This Row],[ZIP3..]]))</f>
        <v>b: HUB GROUP INC | 3610145889</v>
      </c>
      <c r="K29" s="1">
        <v>1</v>
      </c>
      <c r="L29" s="1">
        <v>2.4900000000000002</v>
      </c>
      <c r="M29" s="1">
        <v>0.28000000000000003</v>
      </c>
      <c r="N29" s="1">
        <v>722</v>
      </c>
      <c r="O29" s="1">
        <v>1.58</v>
      </c>
      <c r="P29" s="1">
        <v>62</v>
      </c>
      <c r="Q29" s="1">
        <v>0.3</v>
      </c>
      <c r="R29" s="1">
        <v>-51</v>
      </c>
      <c r="S29" s="1">
        <v>8</v>
      </c>
      <c r="T29" s="1">
        <v>7</v>
      </c>
      <c r="U29" s="1">
        <v>746</v>
      </c>
      <c r="V29" s="1">
        <v>761</v>
      </c>
      <c r="W29" s="1">
        <v>36801</v>
      </c>
      <c r="X29" s="1">
        <v>36101</v>
      </c>
      <c r="Y29" s="1">
        <v>45889</v>
      </c>
      <c r="Z29" s="1">
        <v>2.5499999999999998</v>
      </c>
      <c r="AA29" s="6">
        <f t="shared" si="4"/>
        <v>49</v>
      </c>
      <c r="AB29" s="6">
        <f t="shared" si="5"/>
        <v>761</v>
      </c>
      <c r="AC29" s="6">
        <f t="shared" si="6"/>
        <v>11121</v>
      </c>
      <c r="AD29" s="6">
        <f t="shared" si="7"/>
        <v>226.9591836734694</v>
      </c>
      <c r="AE29" s="7">
        <f t="shared" si="8"/>
        <v>-543</v>
      </c>
      <c r="AF29" t="str">
        <f t="shared" ca="1" si="9"/>
        <v>$V$992</v>
      </c>
      <c r="AG29" t="str">
        <f t="shared" ca="1" si="10"/>
        <v>$J$992</v>
      </c>
      <c r="AH29" t="str">
        <f t="shared" ca="1" si="11"/>
        <v>b: HUB GROUP INC | 3885131601</v>
      </c>
      <c r="AI29" t="str">
        <f t="shared" ca="1" si="0"/>
        <v>$K$992</v>
      </c>
      <c r="AJ29" s="8">
        <f t="shared" si="1"/>
        <v>2.0408163265306121E-2</v>
      </c>
      <c r="AK29" s="7">
        <f t="shared" si="2"/>
        <v>-170</v>
      </c>
      <c r="AL29" s="7" t="str">
        <f t="shared" ca="1" si="12"/>
        <v>b: ECHO GLOBAL LOGIST| 4770130501</v>
      </c>
      <c r="AM29" t="b">
        <f t="shared" si="3"/>
        <v>0</v>
      </c>
    </row>
    <row r="30" spans="3:39" x14ac:dyDescent="0.3">
      <c r="C30" s="1" t="s">
        <v>37</v>
      </c>
      <c r="D30" s="1" t="s">
        <v>38</v>
      </c>
      <c r="E30" s="1" t="s">
        <v>39</v>
      </c>
      <c r="F30" s="1" t="s">
        <v>40</v>
      </c>
      <c r="G30" s="1" t="s">
        <v>107</v>
      </c>
      <c r="H30" s="1" t="s">
        <v>90</v>
      </c>
      <c r="I30" s="1" t="s">
        <v>122</v>
      </c>
      <c r="J30" t="str">
        <f>TRIM(CONCATENATE(wiz[[#This Row],[SHIPPER..................]],wiz[[#This Row],[ZIP2..]],wiz[[#This Row],[ZIP3..]]))</f>
        <v>b: C H ROBINSON | 3610129730</v>
      </c>
      <c r="K30" s="1">
        <v>2</v>
      </c>
      <c r="L30" s="1">
        <v>1.44</v>
      </c>
      <c r="M30" s="1">
        <v>0.27</v>
      </c>
      <c r="N30" s="1">
        <v>591</v>
      </c>
      <c r="O30" s="1">
        <v>1.41</v>
      </c>
      <c r="P30" s="1">
        <v>65</v>
      </c>
      <c r="Q30" s="1">
        <v>0.3</v>
      </c>
      <c r="R30" s="1">
        <v>-36</v>
      </c>
      <c r="S30" s="1">
        <v>-177</v>
      </c>
      <c r="T30" s="1">
        <v>-73</v>
      </c>
      <c r="U30" s="1">
        <v>-133</v>
      </c>
      <c r="V30" s="1">
        <v>-383</v>
      </c>
      <c r="W30" s="1">
        <v>36830</v>
      </c>
      <c r="X30" s="1">
        <v>36101</v>
      </c>
      <c r="Y30" s="1">
        <v>29730</v>
      </c>
      <c r="Z30" s="1">
        <v>1.49</v>
      </c>
      <c r="AA30" s="6">
        <f t="shared" si="4"/>
        <v>615</v>
      </c>
      <c r="AB30" s="6">
        <f t="shared" si="5"/>
        <v>-766</v>
      </c>
      <c r="AC30" s="6">
        <f t="shared" si="6"/>
        <v>-122022</v>
      </c>
      <c r="AD30" s="6">
        <f t="shared" si="7"/>
        <v>-198.40975609756097</v>
      </c>
      <c r="AE30" s="7">
        <f t="shared" si="8"/>
        <v>-1118</v>
      </c>
      <c r="AF30" t="str">
        <f t="shared" ca="1" si="9"/>
        <v>$V$1066</v>
      </c>
      <c r="AG30" t="str">
        <f t="shared" ca="1" si="10"/>
        <v>$J$1066</v>
      </c>
      <c r="AH30" t="str">
        <f t="shared" ca="1" si="11"/>
        <v>b: C H ROBINSON | 2736036101</v>
      </c>
      <c r="AI30" t="str">
        <f t="shared" ca="1" si="0"/>
        <v>$K$1066</v>
      </c>
      <c r="AJ30" s="8">
        <f t="shared" si="1"/>
        <v>3.2520325203252032E-3</v>
      </c>
      <c r="AK30" s="7">
        <f t="shared" si="2"/>
        <v>-560</v>
      </c>
      <c r="AL30" s="7" t="str">
        <f t="shared" ca="1" si="12"/>
        <v>b: C H ROBINSON | 6080335055</v>
      </c>
      <c r="AM30" t="b">
        <f t="shared" si="3"/>
        <v>0</v>
      </c>
    </row>
    <row r="31" spans="3:39" x14ac:dyDescent="0.3">
      <c r="C31" s="1" t="s">
        <v>123</v>
      </c>
      <c r="D31" s="1" t="s">
        <v>124</v>
      </c>
      <c r="E31" s="1" t="s">
        <v>39</v>
      </c>
      <c r="F31" s="1" t="s">
        <v>40</v>
      </c>
      <c r="G31" s="1" t="s">
        <v>125</v>
      </c>
      <c r="H31" s="1" t="s">
        <v>90</v>
      </c>
      <c r="I31" s="1" t="s">
        <v>126</v>
      </c>
      <c r="J31" t="str">
        <f>TRIM(CONCATENATE(wiz[[#This Row],[SHIPPER..................]],wiz[[#This Row],[ZIP2..]],wiz[[#This Row],[ZIP3..]]))</f>
        <v>WAL MART SAMS GENERAL| 3607929728</v>
      </c>
      <c r="K31" s="1">
        <v>1</v>
      </c>
      <c r="L31" s="1">
        <v>1.96</v>
      </c>
      <c r="M31" s="1">
        <v>0.1</v>
      </c>
      <c r="N31" s="1">
        <v>454</v>
      </c>
      <c r="O31" s="1">
        <v>1.1299999999999999</v>
      </c>
      <c r="P31" s="1">
        <v>76</v>
      </c>
      <c r="Q31" s="1">
        <v>0.3</v>
      </c>
      <c r="R31" s="1">
        <v>49</v>
      </c>
      <c r="S31" s="1">
        <v>-10</v>
      </c>
      <c r="T31" s="1">
        <v>-39</v>
      </c>
      <c r="U31" s="1">
        <v>276</v>
      </c>
      <c r="V31" s="1">
        <v>227</v>
      </c>
      <c r="W31" s="1">
        <v>36830</v>
      </c>
      <c r="X31" s="1">
        <v>36079</v>
      </c>
      <c r="Y31" s="1">
        <v>29728</v>
      </c>
      <c r="Z31" s="1">
        <v>1.84</v>
      </c>
      <c r="AA31" s="6">
        <f t="shared" si="4"/>
        <v>189</v>
      </c>
      <c r="AB31" s="6">
        <f t="shared" si="5"/>
        <v>227</v>
      </c>
      <c r="AC31" s="6">
        <f t="shared" si="6"/>
        <v>88</v>
      </c>
      <c r="AD31" s="6">
        <f t="shared" si="7"/>
        <v>0.46560846560846558</v>
      </c>
      <c r="AE31" s="7">
        <f t="shared" si="8"/>
        <v>-553</v>
      </c>
      <c r="AF31" t="str">
        <f t="shared" ca="1" si="9"/>
        <v>$V$459</v>
      </c>
      <c r="AG31" t="str">
        <f t="shared" ca="1" si="10"/>
        <v>$J$459</v>
      </c>
      <c r="AH31" t="str">
        <f t="shared" ca="1" si="11"/>
        <v>WAL MART SAMS GENERAL| 6054835055</v>
      </c>
      <c r="AI31" t="str">
        <f t="shared" ca="1" si="0"/>
        <v>$K$459</v>
      </c>
      <c r="AJ31" s="8">
        <f t="shared" si="1"/>
        <v>5.2910052910052907E-3</v>
      </c>
      <c r="AK31" s="7">
        <f t="shared" si="2"/>
        <v>-306</v>
      </c>
      <c r="AL31" s="7" t="str">
        <f t="shared" ca="1" si="12"/>
        <v>b: C H ROBINSON | 3030163755</v>
      </c>
      <c r="AM31" t="b">
        <f t="shared" si="3"/>
        <v>0</v>
      </c>
    </row>
    <row r="32" spans="3:39" x14ac:dyDescent="0.3">
      <c r="C32" s="1" t="s">
        <v>127</v>
      </c>
      <c r="D32" s="1" t="s">
        <v>128</v>
      </c>
      <c r="E32" s="1" t="s">
        <v>39</v>
      </c>
      <c r="F32" s="1" t="s">
        <v>40</v>
      </c>
      <c r="G32" s="1" t="s">
        <v>129</v>
      </c>
      <c r="H32" s="1" t="s">
        <v>70</v>
      </c>
      <c r="I32" s="1" t="s">
        <v>75</v>
      </c>
      <c r="J32" t="str">
        <f>TRIM(CONCATENATE(wiz[[#This Row],[SHIPPER..................]],wiz[[#This Row],[ZIP2..]],wiz[[#This Row],[ZIP3..]]))</f>
        <v>b: SCOTT LOGISTICS CO| 3606638101</v>
      </c>
      <c r="K32" s="1">
        <v>1</v>
      </c>
      <c r="L32" s="1">
        <v>1.54</v>
      </c>
      <c r="M32" s="1">
        <v>0.27</v>
      </c>
      <c r="N32" s="1">
        <v>305</v>
      </c>
      <c r="O32" s="1">
        <v>1.86</v>
      </c>
      <c r="P32" s="1">
        <v>14</v>
      </c>
      <c r="Q32" s="1">
        <v>0.25</v>
      </c>
      <c r="R32" s="1">
        <v>-18</v>
      </c>
      <c r="S32" s="1">
        <v>61</v>
      </c>
      <c r="T32" s="1">
        <v>-243</v>
      </c>
      <c r="U32" s="1">
        <v>-170</v>
      </c>
      <c r="V32" s="1">
        <v>-352</v>
      </c>
      <c r="W32" s="1">
        <v>36101</v>
      </c>
      <c r="X32" s="1">
        <v>36066</v>
      </c>
      <c r="Y32" s="1">
        <v>38101</v>
      </c>
      <c r="Z32" s="1">
        <v>1.59</v>
      </c>
      <c r="AA32" s="6">
        <f t="shared" si="4"/>
        <v>9</v>
      </c>
      <c r="AB32" s="6">
        <f t="shared" si="5"/>
        <v>-352</v>
      </c>
      <c r="AC32" s="6">
        <f t="shared" si="6"/>
        <v>-1220</v>
      </c>
      <c r="AD32" s="6">
        <f t="shared" si="7"/>
        <v>-135.55555555555554</v>
      </c>
      <c r="AE32" s="7">
        <f t="shared" si="8"/>
        <v>-606</v>
      </c>
      <c r="AF32" t="str">
        <f t="shared" ca="1" si="9"/>
        <v>$V$1416</v>
      </c>
      <c r="AG32" t="str">
        <f t="shared" ca="1" si="10"/>
        <v>$J$1416</v>
      </c>
      <c r="AH32" t="str">
        <f t="shared" ca="1" si="11"/>
        <v>b: SCOTT LOGISTICS CO| 4503630185</v>
      </c>
      <c r="AI32" t="str">
        <f t="shared" ca="1" si="0"/>
        <v>$K$1416</v>
      </c>
      <c r="AJ32" s="8">
        <f t="shared" si="1"/>
        <v>0.1111111111111111</v>
      </c>
      <c r="AK32" s="7">
        <f t="shared" si="2"/>
        <v>-606</v>
      </c>
      <c r="AL32" s="7" t="str">
        <f t="shared" ca="1" si="12"/>
        <v>b: SCOTT LOGISTICS CO| 4503630185</v>
      </c>
      <c r="AM32" t="b">
        <f t="shared" si="3"/>
        <v>0</v>
      </c>
    </row>
    <row r="33" spans="3:39" x14ac:dyDescent="0.3">
      <c r="C33" s="1" t="s">
        <v>130</v>
      </c>
      <c r="D33" s="1" t="s">
        <v>131</v>
      </c>
      <c r="E33" s="1" t="s">
        <v>39</v>
      </c>
      <c r="F33" s="1" t="s">
        <v>40</v>
      </c>
      <c r="G33" s="1" t="s">
        <v>107</v>
      </c>
      <c r="H33" s="1" t="s">
        <v>70</v>
      </c>
      <c r="I33" s="1" t="s">
        <v>132</v>
      </c>
      <c r="J33" t="str">
        <f>TRIM(CONCATENATE(wiz[[#This Row],[SHIPPER..................]],wiz[[#This Row],[ZIP2..]],wiz[[#This Row],[ZIP3..]]))</f>
        <v>ALLEY CASSETTY TRUCKI| 3610137066</v>
      </c>
      <c r="K33" s="1">
        <v>2</v>
      </c>
      <c r="L33" s="1">
        <v>1.19</v>
      </c>
      <c r="M33" s="1">
        <v>0.27</v>
      </c>
      <c r="N33" s="1">
        <v>308</v>
      </c>
      <c r="O33" s="1">
        <v>0.92</v>
      </c>
      <c r="P33" s="1">
        <v>35</v>
      </c>
      <c r="Q33" s="1">
        <v>0.28000000000000003</v>
      </c>
      <c r="R33" s="1">
        <v>-19</v>
      </c>
      <c r="S33" s="1">
        <v>38</v>
      </c>
      <c r="T33" s="1">
        <v>-21</v>
      </c>
      <c r="U33" s="1">
        <v>-122</v>
      </c>
      <c r="V33" s="1">
        <v>-105</v>
      </c>
      <c r="W33" s="1">
        <v>36066</v>
      </c>
      <c r="X33" s="1">
        <v>36101</v>
      </c>
      <c r="Y33" s="1">
        <v>37066</v>
      </c>
      <c r="Z33" s="1">
        <v>1.24</v>
      </c>
      <c r="AA33" s="6">
        <f t="shared" si="4"/>
        <v>3</v>
      </c>
      <c r="AB33" s="6">
        <f t="shared" si="5"/>
        <v>-210</v>
      </c>
      <c r="AC33" s="6">
        <f t="shared" si="6"/>
        <v>-223</v>
      </c>
      <c r="AD33" s="6">
        <f t="shared" si="7"/>
        <v>-74.333333333333329</v>
      </c>
      <c r="AE33" s="7">
        <f t="shared" si="8"/>
        <v>-105</v>
      </c>
      <c r="AF33" t="str">
        <f t="shared" ca="1" si="9"/>
        <v>$V$33</v>
      </c>
      <c r="AG33" t="str">
        <f t="shared" ca="1" si="10"/>
        <v>$J$33</v>
      </c>
      <c r="AH33" t="str">
        <f t="shared" ca="1" si="11"/>
        <v>ALLEY CASSETTY TRUCKI| 3610137066</v>
      </c>
      <c r="AI33" t="str">
        <f t="shared" ca="1" si="0"/>
        <v>$K$33</v>
      </c>
      <c r="AJ33" s="8">
        <f t="shared" si="1"/>
        <v>0.66666666666666663</v>
      </c>
      <c r="AK33" s="7">
        <f t="shared" si="2"/>
        <v>-105</v>
      </c>
      <c r="AL33" s="7" t="str">
        <f t="shared" ca="1" si="12"/>
        <v>ALLEY CASSETTY TRUCKI| 3610137066</v>
      </c>
      <c r="AM33" t="str">
        <f t="shared" si="3"/>
        <v>ALLEY CASSETTY TRUCKI| 3610137066</v>
      </c>
    </row>
    <row r="34" spans="3:39" x14ac:dyDescent="0.3">
      <c r="C34" s="1" t="s">
        <v>133</v>
      </c>
      <c r="D34" s="1" t="s">
        <v>134</v>
      </c>
      <c r="E34" s="1" t="s">
        <v>39</v>
      </c>
      <c r="F34" s="1" t="s">
        <v>40</v>
      </c>
      <c r="G34" s="1" t="s">
        <v>135</v>
      </c>
      <c r="H34" s="1" t="s">
        <v>70</v>
      </c>
      <c r="I34" s="1" t="s">
        <v>136</v>
      </c>
      <c r="J34" t="str">
        <f>TRIM(CONCATENATE(wiz[[#This Row],[SHIPPER..................]],wiz[[#This Row],[ZIP2..]],wiz[[#This Row],[ZIP3..]]))</f>
        <v>b: PRIORITY 1 INC | 3645138555</v>
      </c>
      <c r="K34" s="1">
        <v>1</v>
      </c>
      <c r="L34" s="1">
        <v>1.6</v>
      </c>
      <c r="M34" s="1">
        <v>0.28000000000000003</v>
      </c>
      <c r="N34" s="1">
        <v>399</v>
      </c>
      <c r="O34" s="1">
        <v>0.76</v>
      </c>
      <c r="P34" s="1">
        <v>93</v>
      </c>
      <c r="Q34" s="1">
        <v>0.3</v>
      </c>
      <c r="R34" s="1">
        <v>-28</v>
      </c>
      <c r="S34" s="1">
        <v>-38</v>
      </c>
      <c r="T34" s="1">
        <v>3</v>
      </c>
      <c r="U34" s="1">
        <v>64</v>
      </c>
      <c r="V34" s="1">
        <v>29</v>
      </c>
      <c r="W34" s="1">
        <v>39452</v>
      </c>
      <c r="X34" s="1">
        <v>36451</v>
      </c>
      <c r="Y34" s="1">
        <v>38555</v>
      </c>
      <c r="Z34" s="1">
        <v>1.66</v>
      </c>
      <c r="AA34" s="6">
        <f t="shared" si="4"/>
        <v>2</v>
      </c>
      <c r="AB34" s="6">
        <f t="shared" si="5"/>
        <v>29</v>
      </c>
      <c r="AC34" s="6">
        <f t="shared" si="6"/>
        <v>-95</v>
      </c>
      <c r="AD34" s="6">
        <f t="shared" si="7"/>
        <v>-47.5</v>
      </c>
      <c r="AE34" s="7">
        <f t="shared" si="8"/>
        <v>-124</v>
      </c>
      <c r="AF34" t="str">
        <f t="shared" ca="1" si="9"/>
        <v>$V$147</v>
      </c>
      <c r="AG34" t="str">
        <f t="shared" ca="1" si="10"/>
        <v>$J$147</v>
      </c>
      <c r="AH34" t="str">
        <f t="shared" ca="1" si="11"/>
        <v>OWENS CORNING SALES | 3380127601</v>
      </c>
      <c r="AI34" t="str">
        <f t="shared" ca="1" si="0"/>
        <v>$K$147</v>
      </c>
      <c r="AJ34" s="8">
        <f t="shared" si="1"/>
        <v>0.5</v>
      </c>
      <c r="AK34" s="7">
        <f t="shared" si="2"/>
        <v>-124</v>
      </c>
      <c r="AL34" s="7" t="str">
        <f t="shared" ca="1" si="12"/>
        <v>OWENS CORNING SALES | 3380127601</v>
      </c>
      <c r="AM34" t="b">
        <f t="shared" si="3"/>
        <v>0</v>
      </c>
    </row>
    <row r="35" spans="3:39" x14ac:dyDescent="0.3">
      <c r="C35" s="1" t="s">
        <v>137</v>
      </c>
      <c r="D35" s="1" t="s">
        <v>138</v>
      </c>
      <c r="E35" s="1" t="s">
        <v>39</v>
      </c>
      <c r="F35" s="1" t="s">
        <v>40</v>
      </c>
      <c r="G35" s="1" t="s">
        <v>107</v>
      </c>
      <c r="H35" s="1" t="s">
        <v>70</v>
      </c>
      <c r="I35" s="1" t="s">
        <v>139</v>
      </c>
      <c r="J35" t="str">
        <f>TRIM(CONCATENATE(wiz[[#This Row],[SHIPPER..................]],wiz[[#This Row],[ZIP2..]],wiz[[#This Row],[ZIP3..]]))</f>
        <v>b: RED CLASSIC BROKER| 3610137086</v>
      </c>
      <c r="K35" s="1">
        <v>50</v>
      </c>
      <c r="L35" s="1">
        <v>2.2599999999999998</v>
      </c>
      <c r="M35" s="1">
        <v>0.28000000000000003</v>
      </c>
      <c r="N35" s="1">
        <v>295</v>
      </c>
      <c r="O35" s="1">
        <v>0.68</v>
      </c>
      <c r="P35" s="1">
        <v>72</v>
      </c>
      <c r="Q35" s="1">
        <v>0.31</v>
      </c>
      <c r="R35" s="1">
        <v>-20</v>
      </c>
      <c r="S35" s="1">
        <v>-15</v>
      </c>
      <c r="T35" s="1">
        <v>-33</v>
      </c>
      <c r="U35" s="1">
        <v>189</v>
      </c>
      <c r="V35" s="1">
        <v>141</v>
      </c>
      <c r="W35" s="1">
        <v>36830</v>
      </c>
      <c r="X35" s="1">
        <v>36101</v>
      </c>
      <c r="Y35" s="1">
        <v>37086</v>
      </c>
      <c r="Z35" s="1">
        <v>2.3199999999999998</v>
      </c>
      <c r="AA35" s="6">
        <f t="shared" si="4"/>
        <v>57</v>
      </c>
      <c r="AB35" s="6">
        <f t="shared" si="5"/>
        <v>7050</v>
      </c>
      <c r="AC35" s="6">
        <f t="shared" si="6"/>
        <v>7304</v>
      </c>
      <c r="AD35" s="6">
        <f t="shared" si="7"/>
        <v>128.14035087719299</v>
      </c>
      <c r="AE35" s="7">
        <f t="shared" si="8"/>
        <v>-98</v>
      </c>
      <c r="AF35" t="str">
        <f t="shared" ca="1" si="9"/>
        <v>$V$279</v>
      </c>
      <c r="AG35" t="str">
        <f t="shared" ca="1" si="10"/>
        <v>$J$279</v>
      </c>
      <c r="AH35" t="str">
        <f t="shared" ca="1" si="11"/>
        <v>b: NOLAN TRANSPORTATI| 3026945005</v>
      </c>
      <c r="AI35" t="str">
        <f t="shared" ca="1" si="0"/>
        <v>$K$279</v>
      </c>
      <c r="AJ35" s="8">
        <f t="shared" si="1"/>
        <v>0.8771929824561403</v>
      </c>
      <c r="AK35" s="7">
        <f t="shared" si="2"/>
        <v>-98</v>
      </c>
      <c r="AL35" s="7" t="str">
        <f t="shared" ca="1" si="12"/>
        <v>b: NOLAN TRANSPORTATI| 3026945005</v>
      </c>
      <c r="AM35" t="b">
        <f t="shared" si="3"/>
        <v>0</v>
      </c>
    </row>
    <row r="36" spans="3:39" x14ac:dyDescent="0.3">
      <c r="C36" s="1" t="s">
        <v>72</v>
      </c>
      <c r="D36" s="1" t="s">
        <v>73</v>
      </c>
      <c r="E36" s="1" t="s">
        <v>39</v>
      </c>
      <c r="F36" s="1" t="s">
        <v>40</v>
      </c>
      <c r="G36" s="1" t="s">
        <v>117</v>
      </c>
      <c r="H36" s="1" t="s">
        <v>140</v>
      </c>
      <c r="I36" s="1" t="s">
        <v>141</v>
      </c>
      <c r="J36" t="str">
        <f>TRIM(CONCATENATE(wiz[[#This Row],[SHIPPER..................]],wiz[[#This Row],[ZIP2..]],wiz[[#This Row],[ZIP3..]]))</f>
        <v>REDWOOD LOGISTICS STR| 3673254911</v>
      </c>
      <c r="K36" s="1">
        <v>2</v>
      </c>
      <c r="L36" s="1">
        <v>0.96</v>
      </c>
      <c r="M36" s="1">
        <v>0.28000000000000003</v>
      </c>
      <c r="N36" s="1">
        <v>974</v>
      </c>
      <c r="O36" s="1">
        <v>2.44</v>
      </c>
      <c r="P36" s="1">
        <v>156</v>
      </c>
      <c r="Q36" s="1">
        <v>0.4</v>
      </c>
      <c r="R36" s="1">
        <v>-9</v>
      </c>
      <c r="S36" s="1">
        <v>-169</v>
      </c>
      <c r="T36" s="1">
        <v>-134</v>
      </c>
      <c r="U36" s="1">
        <v>-447</v>
      </c>
      <c r="V36" s="1">
        <v>-750</v>
      </c>
      <c r="W36" s="1">
        <v>36830</v>
      </c>
      <c r="X36" s="1">
        <v>36732</v>
      </c>
      <c r="Y36" s="1">
        <v>54911</v>
      </c>
      <c r="Z36" s="1">
        <v>1.02</v>
      </c>
      <c r="AA36" s="6">
        <f t="shared" si="4"/>
        <v>112</v>
      </c>
      <c r="AB36" s="6">
        <f t="shared" si="5"/>
        <v>-1500</v>
      </c>
      <c r="AC36" s="6">
        <f t="shared" si="6"/>
        <v>-32183</v>
      </c>
      <c r="AD36" s="6">
        <f t="shared" si="7"/>
        <v>-287.34821428571428</v>
      </c>
      <c r="AE36" s="7">
        <f t="shared" si="8"/>
        <v>-836</v>
      </c>
      <c r="AF36" t="str">
        <f t="shared" ca="1" si="9"/>
        <v>$V$1531</v>
      </c>
      <c r="AG36" t="str">
        <f t="shared" ca="1" si="10"/>
        <v>$J$1531</v>
      </c>
      <c r="AH36" t="str">
        <f t="shared" ca="1" si="11"/>
        <v>REDWOOD LOGISTICS STR| 4370137401</v>
      </c>
      <c r="AI36" t="str">
        <f t="shared" ca="1" si="0"/>
        <v>$K$1531</v>
      </c>
      <c r="AJ36" s="8">
        <f t="shared" si="1"/>
        <v>1.7857142857142856E-2</v>
      </c>
      <c r="AK36" s="7">
        <f t="shared" si="2"/>
        <v>-624</v>
      </c>
      <c r="AL36" s="7" t="str">
        <f t="shared" ca="1" si="12"/>
        <v>REDWOOD LOGISTICS STR| 4589530012</v>
      </c>
      <c r="AM36" t="b">
        <f t="shared" si="3"/>
        <v>0</v>
      </c>
    </row>
    <row r="37" spans="3:39" x14ac:dyDescent="0.3">
      <c r="C37" s="1" t="s">
        <v>72</v>
      </c>
      <c r="D37" s="1" t="s">
        <v>73</v>
      </c>
      <c r="E37" s="1" t="s">
        <v>39</v>
      </c>
      <c r="F37" s="1" t="s">
        <v>40</v>
      </c>
      <c r="G37" s="1" t="s">
        <v>117</v>
      </c>
      <c r="H37" s="1" t="s">
        <v>140</v>
      </c>
      <c r="I37" s="1" t="s">
        <v>142</v>
      </c>
      <c r="J37" t="str">
        <f>TRIM(CONCATENATE(wiz[[#This Row],[SHIPPER..................]],wiz[[#This Row],[ZIP2..]],wiz[[#This Row],[ZIP3..]]))</f>
        <v>REDWOOD LOGISTICS STR| 3673254115</v>
      </c>
      <c r="K37" s="1">
        <v>4</v>
      </c>
      <c r="L37" s="1">
        <v>0.95</v>
      </c>
      <c r="M37" s="1">
        <v>0.27</v>
      </c>
      <c r="N37" s="1">
        <v>986</v>
      </c>
      <c r="O37" s="1">
        <v>1.98</v>
      </c>
      <c r="P37" s="1">
        <v>202</v>
      </c>
      <c r="Q37" s="1">
        <v>0.44</v>
      </c>
      <c r="R37" s="1">
        <v>-5</v>
      </c>
      <c r="S37" s="1">
        <v>-169</v>
      </c>
      <c r="T37" s="1">
        <v>-25</v>
      </c>
      <c r="U37" s="1">
        <v>-462</v>
      </c>
      <c r="V37" s="1">
        <v>-656</v>
      </c>
      <c r="W37" s="1">
        <v>36830</v>
      </c>
      <c r="X37" s="1">
        <v>36732</v>
      </c>
      <c r="Y37" s="1">
        <v>54115</v>
      </c>
      <c r="Z37" s="1">
        <v>1</v>
      </c>
      <c r="AA37" s="6">
        <f t="shared" si="4"/>
        <v>112</v>
      </c>
      <c r="AB37" s="6">
        <f t="shared" si="5"/>
        <v>-2624</v>
      </c>
      <c r="AC37" s="6">
        <f t="shared" si="6"/>
        <v>-32183</v>
      </c>
      <c r="AD37" s="6">
        <f t="shared" si="7"/>
        <v>-287.34821428571428</v>
      </c>
      <c r="AE37" s="7">
        <f t="shared" si="8"/>
        <v>-836</v>
      </c>
      <c r="AF37" t="str">
        <f t="shared" ca="1" si="9"/>
        <v>$V$1531</v>
      </c>
      <c r="AG37" t="str">
        <f t="shared" ca="1" si="10"/>
        <v>$J$1531</v>
      </c>
      <c r="AH37" t="str">
        <f t="shared" ca="1" si="11"/>
        <v>REDWOOD LOGISTICS STR| 4370137401</v>
      </c>
      <c r="AI37" t="str">
        <f t="shared" ca="1" si="0"/>
        <v>$K$1531</v>
      </c>
      <c r="AJ37" s="8">
        <f t="shared" si="1"/>
        <v>3.5714285714285712E-2</v>
      </c>
      <c r="AK37" s="7">
        <f t="shared" si="2"/>
        <v>-624</v>
      </c>
      <c r="AL37" s="7" t="str">
        <f t="shared" ca="1" si="12"/>
        <v>REDWOOD LOGISTICS STR| 4589530012</v>
      </c>
      <c r="AM37" t="b">
        <f t="shared" si="3"/>
        <v>0</v>
      </c>
    </row>
    <row r="38" spans="3:39" x14ac:dyDescent="0.3">
      <c r="C38" s="1" t="s">
        <v>143</v>
      </c>
      <c r="D38" s="1" t="s">
        <v>144</v>
      </c>
      <c r="E38" s="1" t="s">
        <v>39</v>
      </c>
      <c r="F38" s="1" t="s">
        <v>40</v>
      </c>
      <c r="G38" s="1" t="s">
        <v>145</v>
      </c>
      <c r="H38" s="1" t="s">
        <v>146</v>
      </c>
      <c r="I38" s="1" t="s">
        <v>147</v>
      </c>
      <c r="J38" t="str">
        <f>TRIM(CONCATENATE(wiz[[#This Row],[SHIPPER..................]],wiz[[#This Row],[ZIP2..]],wiz[[#This Row],[ZIP3..]]))</f>
        <v>b: C2 FREIGHT RESOURC| 3683072501</v>
      </c>
      <c r="K38" s="1">
        <v>1</v>
      </c>
      <c r="L38" s="1">
        <v>1.4</v>
      </c>
      <c r="M38" s="1">
        <v>0.27</v>
      </c>
      <c r="N38" s="1">
        <v>481</v>
      </c>
      <c r="O38" s="1">
        <v>0.71</v>
      </c>
      <c r="P38" s="1">
        <v>0</v>
      </c>
      <c r="Q38" s="1">
        <v>0.25</v>
      </c>
      <c r="R38" s="1">
        <v>-28</v>
      </c>
      <c r="S38" s="1">
        <v>7</v>
      </c>
      <c r="T38" s="1">
        <v>61</v>
      </c>
      <c r="U38" s="1">
        <v>159</v>
      </c>
      <c r="V38" s="1">
        <v>227</v>
      </c>
      <c r="W38" s="1">
        <v>36830</v>
      </c>
      <c r="X38" s="1">
        <v>36830</v>
      </c>
      <c r="Y38" s="1">
        <v>72501</v>
      </c>
      <c r="Z38" s="1">
        <v>1.45</v>
      </c>
      <c r="AA38" s="6">
        <f t="shared" si="4"/>
        <v>1</v>
      </c>
      <c r="AB38" s="6">
        <f t="shared" si="5"/>
        <v>227</v>
      </c>
      <c r="AC38" s="6">
        <f t="shared" si="6"/>
        <v>227</v>
      </c>
      <c r="AD38" s="6">
        <f t="shared" si="7"/>
        <v>227</v>
      </c>
      <c r="AE38" s="7">
        <f t="shared" si="8"/>
        <v>227</v>
      </c>
      <c r="AF38" t="str">
        <f t="shared" ca="1" si="9"/>
        <v>$V$31</v>
      </c>
      <c r="AG38" t="str">
        <f t="shared" ca="1" si="10"/>
        <v>$J$31</v>
      </c>
      <c r="AH38" t="str">
        <f t="shared" ca="1" si="11"/>
        <v>WAL MART SAMS GENERAL| 3607929728</v>
      </c>
      <c r="AI38" t="str">
        <f t="shared" ca="1" si="0"/>
        <v>$K$31</v>
      </c>
      <c r="AJ38" s="8">
        <f t="shared" si="1"/>
        <v>1</v>
      </c>
      <c r="AK38" s="7">
        <f t="shared" si="2"/>
        <v>227</v>
      </c>
      <c r="AL38" s="7" t="str">
        <f t="shared" ca="1" si="12"/>
        <v>WAL MART SAMS GENERAL| 3607929728</v>
      </c>
      <c r="AM38" t="str">
        <f t="shared" si="3"/>
        <v>b: C2 FREIGHT RESOURC| 3683072501</v>
      </c>
    </row>
    <row r="39" spans="3:39" x14ac:dyDescent="0.3">
      <c r="C39" s="1" t="s">
        <v>148</v>
      </c>
      <c r="D39" s="1" t="s">
        <v>149</v>
      </c>
      <c r="E39" s="1" t="s">
        <v>39</v>
      </c>
      <c r="F39" s="1" t="s">
        <v>40</v>
      </c>
      <c r="G39" s="1" t="s">
        <v>145</v>
      </c>
      <c r="H39" s="1" t="s">
        <v>146</v>
      </c>
      <c r="I39" s="1" t="s">
        <v>150</v>
      </c>
      <c r="J39" t="str">
        <f>TRIM(CONCATENATE(wiz[[#This Row],[SHIPPER..................]],wiz[[#This Row],[ZIP2..]],wiz[[#This Row],[ZIP3..]]))</f>
        <v>BRIGGS AND STRATTON | 3683072023</v>
      </c>
      <c r="K39" s="1">
        <v>1</v>
      </c>
      <c r="L39" s="1">
        <v>1.52</v>
      </c>
      <c r="M39" s="1">
        <v>0.19</v>
      </c>
      <c r="N39" s="1">
        <v>467</v>
      </c>
      <c r="O39" s="1">
        <v>0.96</v>
      </c>
      <c r="P39" s="1">
        <v>55</v>
      </c>
      <c r="Q39" s="1">
        <v>0.3</v>
      </c>
      <c r="R39" s="1">
        <v>10</v>
      </c>
      <c r="S39" s="1">
        <v>-62</v>
      </c>
      <c r="T39" s="1">
        <v>1</v>
      </c>
      <c r="U39" s="1">
        <v>140</v>
      </c>
      <c r="V39" s="1">
        <v>79</v>
      </c>
      <c r="W39" s="1">
        <v>36101</v>
      </c>
      <c r="X39" s="1">
        <v>36830</v>
      </c>
      <c r="Y39" s="1">
        <v>72023</v>
      </c>
      <c r="Z39" s="1">
        <v>1.49</v>
      </c>
      <c r="AA39" s="6">
        <f t="shared" si="4"/>
        <v>306</v>
      </c>
      <c r="AB39" s="6">
        <f t="shared" si="5"/>
        <v>79</v>
      </c>
      <c r="AC39" s="6">
        <f t="shared" si="6"/>
        <v>-34266</v>
      </c>
      <c r="AD39" s="6">
        <f t="shared" si="7"/>
        <v>-111.98039215686275</v>
      </c>
      <c r="AE39" s="7">
        <f t="shared" si="8"/>
        <v>-566</v>
      </c>
      <c r="AF39" t="str">
        <f t="shared" ca="1" si="9"/>
        <v>$V$939</v>
      </c>
      <c r="AG39" t="str">
        <f t="shared" ca="1" si="10"/>
        <v>$J$939</v>
      </c>
      <c r="AH39" t="str">
        <f t="shared" ca="1" si="11"/>
        <v>BRIGGS AND STRATTON | 6390129456</v>
      </c>
      <c r="AI39" t="str">
        <f t="shared" ca="1" si="0"/>
        <v>$K$939</v>
      </c>
      <c r="AJ39" s="8">
        <f t="shared" si="1"/>
        <v>3.2679738562091504E-3</v>
      </c>
      <c r="AK39" s="7">
        <f t="shared" si="2"/>
        <v>-222</v>
      </c>
      <c r="AL39" s="7" t="str">
        <f t="shared" ca="1" si="12"/>
        <v>BRIDGESTONE FIRESTONE| 2982960559</v>
      </c>
      <c r="AM39" t="b">
        <f t="shared" si="3"/>
        <v>0</v>
      </c>
    </row>
    <row r="40" spans="3:39" x14ac:dyDescent="0.3">
      <c r="C40" s="1" t="s">
        <v>148</v>
      </c>
      <c r="D40" s="1" t="s">
        <v>149</v>
      </c>
      <c r="E40" s="1" t="s">
        <v>39</v>
      </c>
      <c r="F40" s="1" t="s">
        <v>40</v>
      </c>
      <c r="G40" s="1" t="s">
        <v>145</v>
      </c>
      <c r="H40" s="1" t="s">
        <v>50</v>
      </c>
      <c r="I40" s="1" t="s">
        <v>151</v>
      </c>
      <c r="J40" t="str">
        <f>TRIM(CONCATENATE(wiz[[#This Row],[SHIPPER..................]],wiz[[#This Row],[ZIP2..]],wiz[[#This Row],[ZIP3..]]))</f>
        <v>BRIGGS AND STRATTON | 3683030458</v>
      </c>
      <c r="K40" s="1">
        <v>8</v>
      </c>
      <c r="L40" s="1">
        <v>1.78</v>
      </c>
      <c r="M40" s="1">
        <v>0.19</v>
      </c>
      <c r="N40" s="1">
        <v>237</v>
      </c>
      <c r="O40" s="1">
        <v>0.98</v>
      </c>
      <c r="P40" s="1">
        <v>28</v>
      </c>
      <c r="Q40" s="1">
        <v>0.28000000000000003</v>
      </c>
      <c r="R40" s="1">
        <v>2</v>
      </c>
      <c r="S40" s="1">
        <v>-62</v>
      </c>
      <c r="T40" s="1">
        <v>-20</v>
      </c>
      <c r="U40" s="1">
        <v>-99</v>
      </c>
      <c r="V40" s="1">
        <v>-181</v>
      </c>
      <c r="W40" s="1">
        <v>36830</v>
      </c>
      <c r="X40" s="1">
        <v>36830</v>
      </c>
      <c r="Y40" s="1">
        <v>30458</v>
      </c>
      <c r="Z40" s="1">
        <v>1.75</v>
      </c>
      <c r="AA40" s="6">
        <f t="shared" si="4"/>
        <v>306</v>
      </c>
      <c r="AB40" s="6">
        <f t="shared" si="5"/>
        <v>-1448</v>
      </c>
      <c r="AC40" s="6">
        <f t="shared" si="6"/>
        <v>-34266</v>
      </c>
      <c r="AD40" s="6">
        <f t="shared" si="7"/>
        <v>-111.98039215686275</v>
      </c>
      <c r="AE40" s="7">
        <f t="shared" si="8"/>
        <v>-566</v>
      </c>
      <c r="AF40" t="str">
        <f t="shared" ca="1" si="9"/>
        <v>$V$939</v>
      </c>
      <c r="AG40" t="str">
        <f t="shared" ca="1" si="10"/>
        <v>$J$939</v>
      </c>
      <c r="AH40" t="str">
        <f t="shared" ca="1" si="11"/>
        <v>BRIGGS AND STRATTON | 6390129456</v>
      </c>
      <c r="AI40" t="str">
        <f t="shared" ca="1" si="0"/>
        <v>$K$939</v>
      </c>
      <c r="AJ40" s="8">
        <f t="shared" si="1"/>
        <v>2.6143790849673203E-2</v>
      </c>
      <c r="AK40" s="7">
        <f t="shared" si="2"/>
        <v>-222</v>
      </c>
      <c r="AL40" s="7" t="str">
        <f t="shared" ca="1" si="12"/>
        <v>BRIDGESTONE FIRESTONE| 2982960559</v>
      </c>
      <c r="AM40" t="b">
        <f t="shared" si="3"/>
        <v>0</v>
      </c>
    </row>
    <row r="41" spans="3:39" x14ac:dyDescent="0.3">
      <c r="C41" s="1" t="s">
        <v>148</v>
      </c>
      <c r="D41" s="1" t="s">
        <v>149</v>
      </c>
      <c r="E41" s="1" t="s">
        <v>39</v>
      </c>
      <c r="F41" s="1" t="s">
        <v>40</v>
      </c>
      <c r="G41" s="1" t="s">
        <v>145</v>
      </c>
      <c r="H41" s="1" t="s">
        <v>152</v>
      </c>
      <c r="I41" s="1" t="s">
        <v>153</v>
      </c>
      <c r="J41" t="str">
        <f>TRIM(CONCATENATE(wiz[[#This Row],[SHIPPER..................]],wiz[[#This Row],[ZIP2..]],wiz[[#This Row],[ZIP3..]]))</f>
        <v>BRIGGS AND STRATTON | 3683052772</v>
      </c>
      <c r="K41" s="1">
        <v>1</v>
      </c>
      <c r="L41" s="1">
        <v>1.32</v>
      </c>
      <c r="M41" s="1">
        <v>0.19</v>
      </c>
      <c r="N41" s="1">
        <v>829</v>
      </c>
      <c r="O41" s="1">
        <v>1.77</v>
      </c>
      <c r="P41" s="1">
        <v>0</v>
      </c>
      <c r="Q41" s="1">
        <v>0.25</v>
      </c>
      <c r="R41" s="1">
        <v>17</v>
      </c>
      <c r="S41" s="1">
        <v>-62</v>
      </c>
      <c r="T41" s="1">
        <v>-2</v>
      </c>
      <c r="U41" s="1">
        <v>-90</v>
      </c>
      <c r="V41" s="1">
        <v>-154</v>
      </c>
      <c r="W41" s="1">
        <v>36830</v>
      </c>
      <c r="X41" s="1">
        <v>36830</v>
      </c>
      <c r="Y41" s="1">
        <v>52772</v>
      </c>
      <c r="Z41" s="1">
        <v>1.29</v>
      </c>
      <c r="AA41" s="6">
        <f t="shared" si="4"/>
        <v>306</v>
      </c>
      <c r="AB41" s="6">
        <f t="shared" si="5"/>
        <v>-154</v>
      </c>
      <c r="AC41" s="6">
        <f t="shared" si="6"/>
        <v>-34266</v>
      </c>
      <c r="AD41" s="6">
        <f t="shared" si="7"/>
        <v>-111.98039215686275</v>
      </c>
      <c r="AE41" s="7">
        <f t="shared" si="8"/>
        <v>-566</v>
      </c>
      <c r="AF41" t="str">
        <f t="shared" ca="1" si="9"/>
        <v>$V$939</v>
      </c>
      <c r="AG41" t="str">
        <f t="shared" ca="1" si="10"/>
        <v>$J$939</v>
      </c>
      <c r="AH41" t="str">
        <f t="shared" ca="1" si="11"/>
        <v>BRIGGS AND STRATTON | 6390129456</v>
      </c>
      <c r="AI41" t="str">
        <f t="shared" ca="1" si="0"/>
        <v>$K$939</v>
      </c>
      <c r="AJ41" s="8">
        <f t="shared" si="1"/>
        <v>3.2679738562091504E-3</v>
      </c>
      <c r="AK41" s="7">
        <f t="shared" si="2"/>
        <v>-222</v>
      </c>
      <c r="AL41" s="7" t="str">
        <f t="shared" ca="1" si="12"/>
        <v>BRIDGESTONE FIRESTONE| 2982960559</v>
      </c>
      <c r="AM41" t="b">
        <f t="shared" si="3"/>
        <v>0</v>
      </c>
    </row>
    <row r="42" spans="3:39" x14ac:dyDescent="0.3">
      <c r="C42" s="1" t="s">
        <v>148</v>
      </c>
      <c r="D42" s="1" t="s">
        <v>149</v>
      </c>
      <c r="E42" s="1" t="s">
        <v>39</v>
      </c>
      <c r="F42" s="1" t="s">
        <v>40</v>
      </c>
      <c r="G42" s="1" t="s">
        <v>145</v>
      </c>
      <c r="H42" s="1" t="s">
        <v>152</v>
      </c>
      <c r="I42" s="1" t="s">
        <v>154</v>
      </c>
      <c r="J42" t="str">
        <f>TRIM(CONCATENATE(wiz[[#This Row],[SHIPPER..................]],wiz[[#This Row],[ZIP2..]],wiz[[#This Row],[ZIP3..]]))</f>
        <v>BRIGGS AND STRATTON | 3683050015</v>
      </c>
      <c r="K42" s="1">
        <v>1</v>
      </c>
      <c r="L42" s="1">
        <v>1.56</v>
      </c>
      <c r="M42" s="1">
        <v>0.2</v>
      </c>
      <c r="N42" s="1">
        <v>909</v>
      </c>
      <c r="O42" s="1">
        <v>2.04</v>
      </c>
      <c r="P42" s="1">
        <v>125</v>
      </c>
      <c r="Q42" s="1">
        <v>0.35</v>
      </c>
      <c r="R42" s="1">
        <v>9</v>
      </c>
      <c r="S42" s="1">
        <v>-62</v>
      </c>
      <c r="T42" s="1">
        <v>-54</v>
      </c>
      <c r="U42" s="1">
        <v>24</v>
      </c>
      <c r="V42" s="1">
        <v>-92</v>
      </c>
      <c r="W42" s="1">
        <v>35111</v>
      </c>
      <c r="X42" s="1">
        <v>36830</v>
      </c>
      <c r="Y42" s="1">
        <v>50015</v>
      </c>
      <c r="Z42" s="1">
        <v>1.54</v>
      </c>
      <c r="AA42" s="6">
        <f t="shared" si="4"/>
        <v>306</v>
      </c>
      <c r="AB42" s="6">
        <f t="shared" si="5"/>
        <v>-92</v>
      </c>
      <c r="AC42" s="6">
        <f t="shared" si="6"/>
        <v>-34266</v>
      </c>
      <c r="AD42" s="6">
        <f t="shared" si="7"/>
        <v>-111.98039215686275</v>
      </c>
      <c r="AE42" s="7">
        <f t="shared" si="8"/>
        <v>-566</v>
      </c>
      <c r="AF42" t="str">
        <f t="shared" ca="1" si="9"/>
        <v>$V$939</v>
      </c>
      <c r="AG42" t="str">
        <f t="shared" ca="1" si="10"/>
        <v>$J$939</v>
      </c>
      <c r="AH42" t="str">
        <f t="shared" ca="1" si="11"/>
        <v>BRIGGS AND STRATTON | 6390129456</v>
      </c>
      <c r="AI42" t="str">
        <f t="shared" ca="1" si="0"/>
        <v>$K$939</v>
      </c>
      <c r="AJ42" s="8">
        <f t="shared" si="1"/>
        <v>3.2679738562091504E-3</v>
      </c>
      <c r="AK42" s="7">
        <f t="shared" si="2"/>
        <v>-222</v>
      </c>
      <c r="AL42" s="7" t="str">
        <f t="shared" ca="1" si="12"/>
        <v>BRIDGESTONE FIRESTONE| 2982960559</v>
      </c>
      <c r="AM42" t="b">
        <f t="shared" si="3"/>
        <v>0</v>
      </c>
    </row>
    <row r="43" spans="3:39" x14ac:dyDescent="0.3">
      <c r="C43" s="1" t="s">
        <v>148</v>
      </c>
      <c r="D43" s="1" t="s">
        <v>149</v>
      </c>
      <c r="E43" s="1" t="s">
        <v>39</v>
      </c>
      <c r="F43" s="1" t="s">
        <v>40</v>
      </c>
      <c r="G43" s="1" t="s">
        <v>145</v>
      </c>
      <c r="H43" s="1" t="s">
        <v>152</v>
      </c>
      <c r="I43" s="1" t="s">
        <v>155</v>
      </c>
      <c r="J43" t="str">
        <f>TRIM(CONCATENATE(wiz[[#This Row],[SHIPPER..................]],wiz[[#This Row],[ZIP2..]],wiz[[#This Row],[ZIP3..]]))</f>
        <v>BRIGGS AND STRATTON | 3683051101</v>
      </c>
      <c r="K43" s="1">
        <v>1</v>
      </c>
      <c r="L43" s="1">
        <v>1.88</v>
      </c>
      <c r="M43" s="1">
        <v>0.19</v>
      </c>
      <c r="N43" s="1">
        <v>1061</v>
      </c>
      <c r="O43" s="1">
        <v>2.88</v>
      </c>
      <c r="P43" s="1">
        <v>0</v>
      </c>
      <c r="Q43" s="1">
        <v>0.25</v>
      </c>
      <c r="R43" s="1">
        <v>21</v>
      </c>
      <c r="S43" s="1">
        <v>-62</v>
      </c>
      <c r="T43" s="1">
        <v>-225</v>
      </c>
      <c r="U43" s="1">
        <v>370</v>
      </c>
      <c r="V43" s="1">
        <v>83</v>
      </c>
      <c r="W43" s="1">
        <v>36830</v>
      </c>
      <c r="X43" s="1">
        <v>36830</v>
      </c>
      <c r="Y43" s="1">
        <v>51101</v>
      </c>
      <c r="Z43" s="1">
        <v>1.85</v>
      </c>
      <c r="AA43" s="6">
        <f t="shared" si="4"/>
        <v>306</v>
      </c>
      <c r="AB43" s="6">
        <f t="shared" si="5"/>
        <v>83</v>
      </c>
      <c r="AC43" s="6">
        <f t="shared" si="6"/>
        <v>-34266</v>
      </c>
      <c r="AD43" s="6">
        <f t="shared" si="7"/>
        <v>-111.98039215686275</v>
      </c>
      <c r="AE43" s="7">
        <f t="shared" si="8"/>
        <v>-566</v>
      </c>
      <c r="AF43" t="str">
        <f t="shared" ca="1" si="9"/>
        <v>$V$939</v>
      </c>
      <c r="AG43" t="str">
        <f t="shared" ca="1" si="10"/>
        <v>$J$939</v>
      </c>
      <c r="AH43" t="str">
        <f t="shared" ca="1" si="11"/>
        <v>BRIGGS AND STRATTON | 6390129456</v>
      </c>
      <c r="AI43" t="str">
        <f t="shared" ca="1" si="0"/>
        <v>$K$939</v>
      </c>
      <c r="AJ43" s="8">
        <f t="shared" si="1"/>
        <v>3.2679738562091504E-3</v>
      </c>
      <c r="AK43" s="7">
        <f t="shared" si="2"/>
        <v>-222</v>
      </c>
      <c r="AL43" s="7" t="str">
        <f t="shared" ca="1" si="12"/>
        <v>BRIDGESTONE FIRESTONE| 2982960559</v>
      </c>
      <c r="AM43" t="b">
        <f t="shared" si="3"/>
        <v>0</v>
      </c>
    </row>
    <row r="44" spans="3:39" x14ac:dyDescent="0.3">
      <c r="C44" s="1" t="s">
        <v>156</v>
      </c>
      <c r="D44" s="1" t="s">
        <v>157</v>
      </c>
      <c r="E44" s="1" t="s">
        <v>39</v>
      </c>
      <c r="F44" s="1" t="s">
        <v>40</v>
      </c>
      <c r="G44" s="1" t="s">
        <v>158</v>
      </c>
      <c r="H44" s="1" t="s">
        <v>53</v>
      </c>
      <c r="I44" s="1" t="s">
        <v>159</v>
      </c>
      <c r="J44" t="str">
        <f>TRIM(CONCATENATE(wiz[[#This Row],[SHIPPER..................]],wiz[[#This Row],[ZIP2..]],wiz[[#This Row],[ZIP3..]]))</f>
        <v>VISUAL PAK CO | 3685460601</v>
      </c>
      <c r="K44" s="1">
        <v>1</v>
      </c>
      <c r="L44" s="1">
        <v>1.1200000000000001</v>
      </c>
      <c r="M44" s="1">
        <v>0.27</v>
      </c>
      <c r="N44" s="1">
        <v>789</v>
      </c>
      <c r="O44" s="1">
        <v>1.1299999999999999</v>
      </c>
      <c r="P44" s="1">
        <v>85</v>
      </c>
      <c r="Q44" s="1">
        <v>0.3</v>
      </c>
      <c r="R44" s="1">
        <v>-35</v>
      </c>
      <c r="S44" s="1">
        <v>-161</v>
      </c>
      <c r="T44" s="1">
        <v>159</v>
      </c>
      <c r="U44" s="1">
        <v>-72</v>
      </c>
      <c r="V44" s="1">
        <v>-74</v>
      </c>
      <c r="W44" s="1">
        <v>30027</v>
      </c>
      <c r="X44" s="1">
        <v>36854</v>
      </c>
      <c r="Y44" s="1">
        <v>60601</v>
      </c>
      <c r="Z44" s="1">
        <v>1.17</v>
      </c>
      <c r="AA44" s="6">
        <f t="shared" si="4"/>
        <v>21</v>
      </c>
      <c r="AB44" s="6">
        <f t="shared" si="5"/>
        <v>-74</v>
      </c>
      <c r="AC44" s="6">
        <f t="shared" si="6"/>
        <v>-1542</v>
      </c>
      <c r="AD44" s="6">
        <f t="shared" si="7"/>
        <v>-73.428571428571431</v>
      </c>
      <c r="AE44" s="7">
        <f t="shared" si="8"/>
        <v>-709</v>
      </c>
      <c r="AF44" t="str">
        <f t="shared" ca="1" si="9"/>
        <v>$V$54</v>
      </c>
      <c r="AG44" t="str">
        <f t="shared" ca="1" si="10"/>
        <v>$J$54</v>
      </c>
      <c r="AH44" t="str">
        <f t="shared" ca="1" si="11"/>
        <v>VISUAL PAK CO | 3685448201</v>
      </c>
      <c r="AI44" t="str">
        <f t="shared" ca="1" si="0"/>
        <v>$K$54</v>
      </c>
      <c r="AJ44" s="8">
        <f t="shared" si="1"/>
        <v>4.7619047619047616E-2</v>
      </c>
      <c r="AK44" s="7">
        <f t="shared" si="2"/>
        <v>-447</v>
      </c>
      <c r="AL44" s="7" t="str">
        <f t="shared" ca="1" si="12"/>
        <v>b: FIVE STAR LOGISTIC| 7202130301</v>
      </c>
      <c r="AM44" t="b">
        <f t="shared" si="3"/>
        <v>0</v>
      </c>
    </row>
    <row r="45" spans="3:39" x14ac:dyDescent="0.3">
      <c r="C45" s="1" t="s">
        <v>148</v>
      </c>
      <c r="D45" s="1" t="s">
        <v>149</v>
      </c>
      <c r="E45" s="1" t="s">
        <v>39</v>
      </c>
      <c r="F45" s="1" t="s">
        <v>40</v>
      </c>
      <c r="G45" s="1" t="s">
        <v>145</v>
      </c>
      <c r="H45" s="1" t="s">
        <v>53</v>
      </c>
      <c r="I45" s="1" t="s">
        <v>160</v>
      </c>
      <c r="J45" t="str">
        <f>TRIM(CONCATENATE(wiz[[#This Row],[SHIPPER..................]],wiz[[#This Row],[ZIP2..]],wiz[[#This Row],[ZIP3..]]))</f>
        <v>BRIGGS AND STRATTON | 3683060007</v>
      </c>
      <c r="K45" s="1">
        <v>1</v>
      </c>
      <c r="L45" s="1">
        <v>1.57</v>
      </c>
      <c r="M45" s="1">
        <v>0.19</v>
      </c>
      <c r="N45" s="1">
        <v>749</v>
      </c>
      <c r="O45" s="1">
        <v>1.04</v>
      </c>
      <c r="P45" s="1">
        <v>110</v>
      </c>
      <c r="Q45" s="1">
        <v>0.35</v>
      </c>
      <c r="R45" s="1">
        <v>48</v>
      </c>
      <c r="S45" s="1">
        <v>-62</v>
      </c>
      <c r="T45" s="1">
        <v>135</v>
      </c>
      <c r="U45" s="1">
        <v>308</v>
      </c>
      <c r="V45" s="1">
        <v>381</v>
      </c>
      <c r="W45" s="1">
        <v>35203</v>
      </c>
      <c r="X45" s="1">
        <v>36830</v>
      </c>
      <c r="Y45" s="1">
        <v>60007</v>
      </c>
      <c r="Z45" s="1">
        <v>1.54</v>
      </c>
      <c r="AA45" s="6">
        <f t="shared" si="4"/>
        <v>306</v>
      </c>
      <c r="AB45" s="6">
        <f t="shared" si="5"/>
        <v>381</v>
      </c>
      <c r="AC45" s="6">
        <f t="shared" si="6"/>
        <v>-34266</v>
      </c>
      <c r="AD45" s="6">
        <f t="shared" si="7"/>
        <v>-111.98039215686275</v>
      </c>
      <c r="AE45" s="7">
        <f t="shared" si="8"/>
        <v>-566</v>
      </c>
      <c r="AF45" t="str">
        <f t="shared" ca="1" si="9"/>
        <v>$V$939</v>
      </c>
      <c r="AG45" t="str">
        <f t="shared" ca="1" si="10"/>
        <v>$J$939</v>
      </c>
      <c r="AH45" t="str">
        <f t="shared" ca="1" si="11"/>
        <v>BRIGGS AND STRATTON | 6390129456</v>
      </c>
      <c r="AI45" t="str">
        <f t="shared" ca="1" si="0"/>
        <v>$K$939</v>
      </c>
      <c r="AJ45" s="8">
        <f t="shared" si="1"/>
        <v>3.2679738562091504E-3</v>
      </c>
      <c r="AK45" s="7">
        <f t="shared" si="2"/>
        <v>-222</v>
      </c>
      <c r="AL45" s="7" t="str">
        <f t="shared" ca="1" si="12"/>
        <v>BRIDGESTONE FIRESTONE| 2982960559</v>
      </c>
      <c r="AM45" t="b">
        <f t="shared" si="3"/>
        <v>0</v>
      </c>
    </row>
    <row r="46" spans="3:39" x14ac:dyDescent="0.3">
      <c r="C46" s="1" t="s">
        <v>161</v>
      </c>
      <c r="D46" s="1" t="s">
        <v>162</v>
      </c>
      <c r="E46" s="1" t="s">
        <v>39</v>
      </c>
      <c r="F46" s="1" t="s">
        <v>40</v>
      </c>
      <c r="G46" s="1" t="s">
        <v>145</v>
      </c>
      <c r="H46" s="1" t="s">
        <v>53</v>
      </c>
      <c r="I46" s="1" t="s">
        <v>163</v>
      </c>
      <c r="J46" t="str">
        <f>TRIM(CONCATENATE(wiz[[#This Row],[SHIPPER..................]],wiz[[#This Row],[ZIP2..]],wiz[[#This Row],[ZIP3..]]))</f>
        <v>b: GLOBALTRANZ | 3683060410</v>
      </c>
      <c r="K46" s="1">
        <v>8</v>
      </c>
      <c r="L46" s="1">
        <v>1.05</v>
      </c>
      <c r="M46" s="1">
        <v>0.27</v>
      </c>
      <c r="N46" s="1">
        <v>782</v>
      </c>
      <c r="O46" s="1">
        <v>1.57</v>
      </c>
      <c r="P46" s="1">
        <v>48</v>
      </c>
      <c r="Q46" s="1">
        <v>0.28999999999999998</v>
      </c>
      <c r="R46" s="1">
        <v>-36</v>
      </c>
      <c r="S46" s="1">
        <v>-65</v>
      </c>
      <c r="T46" s="1">
        <v>55</v>
      </c>
      <c r="U46" s="1">
        <v>-117</v>
      </c>
      <c r="V46" s="1">
        <v>-127</v>
      </c>
      <c r="W46" s="1">
        <v>35055</v>
      </c>
      <c r="X46" s="1">
        <v>36830</v>
      </c>
      <c r="Y46" s="1">
        <v>60410</v>
      </c>
      <c r="Z46" s="1">
        <v>1.1000000000000001</v>
      </c>
      <c r="AA46" s="6">
        <f t="shared" si="4"/>
        <v>12</v>
      </c>
      <c r="AB46" s="6">
        <f t="shared" si="5"/>
        <v>-1016</v>
      </c>
      <c r="AC46" s="6">
        <f t="shared" si="6"/>
        <v>-1459</v>
      </c>
      <c r="AD46" s="6">
        <f t="shared" si="7"/>
        <v>-121.58333333333333</v>
      </c>
      <c r="AE46" s="7">
        <f t="shared" si="8"/>
        <v>-235</v>
      </c>
      <c r="AF46" t="str">
        <f t="shared" ca="1" si="9"/>
        <v>$V$231</v>
      </c>
      <c r="AG46" t="str">
        <f t="shared" ca="1" si="10"/>
        <v>$J$231</v>
      </c>
      <c r="AH46" t="str">
        <f t="shared" ca="1" si="11"/>
        <v>b: C H ROBINSON | 3030140353</v>
      </c>
      <c r="AI46" t="str">
        <f t="shared" ca="1" si="0"/>
        <v>$K$231</v>
      </c>
      <c r="AJ46" s="8">
        <f t="shared" si="1"/>
        <v>0.66666666666666663</v>
      </c>
      <c r="AK46" s="7">
        <f t="shared" si="2"/>
        <v>-235</v>
      </c>
      <c r="AL46" s="7" t="str">
        <f t="shared" ca="1" si="12"/>
        <v>b: C H ROBINSON | 3030140353</v>
      </c>
      <c r="AM46" t="b">
        <f t="shared" si="3"/>
        <v>0</v>
      </c>
    </row>
    <row r="47" spans="3:39" x14ac:dyDescent="0.3">
      <c r="C47" s="1" t="s">
        <v>148</v>
      </c>
      <c r="D47" s="1" t="s">
        <v>149</v>
      </c>
      <c r="E47" s="1" t="s">
        <v>39</v>
      </c>
      <c r="F47" s="1" t="s">
        <v>40</v>
      </c>
      <c r="G47" s="1" t="s">
        <v>145</v>
      </c>
      <c r="H47" s="1" t="s">
        <v>42</v>
      </c>
      <c r="I47" s="1" t="s">
        <v>145</v>
      </c>
      <c r="J47" t="str">
        <f>TRIM(CONCATENATE(wiz[[#This Row],[SHIPPER..................]],wiz[[#This Row],[ZIP2..]],wiz[[#This Row],[ZIP3..]]))</f>
        <v>BRIGGS AND STRATTON | 3683046706</v>
      </c>
      <c r="K47" s="1">
        <v>3</v>
      </c>
      <c r="L47" s="1">
        <v>1.34</v>
      </c>
      <c r="M47" s="1">
        <v>0.2</v>
      </c>
      <c r="N47" s="1">
        <v>715</v>
      </c>
      <c r="O47" s="1">
        <v>1.31</v>
      </c>
      <c r="P47" s="1">
        <v>23</v>
      </c>
      <c r="Q47" s="1">
        <v>0.27</v>
      </c>
      <c r="R47" s="1">
        <v>20</v>
      </c>
      <c r="S47" s="1">
        <v>-62</v>
      </c>
      <c r="T47" s="1">
        <v>71</v>
      </c>
      <c r="U47" s="1">
        <v>23</v>
      </c>
      <c r="V47" s="1">
        <v>32</v>
      </c>
      <c r="W47" s="1">
        <v>36830</v>
      </c>
      <c r="X47" s="1">
        <v>36830</v>
      </c>
      <c r="Y47" s="1">
        <v>46706</v>
      </c>
      <c r="Z47" s="1">
        <v>1.32</v>
      </c>
      <c r="AA47" s="6">
        <f t="shared" si="4"/>
        <v>306</v>
      </c>
      <c r="AB47" s="6">
        <f t="shared" si="5"/>
        <v>96</v>
      </c>
      <c r="AC47" s="6">
        <f t="shared" si="6"/>
        <v>-34266</v>
      </c>
      <c r="AD47" s="6">
        <f t="shared" si="7"/>
        <v>-111.98039215686275</v>
      </c>
      <c r="AE47" s="7">
        <f t="shared" si="8"/>
        <v>-566</v>
      </c>
      <c r="AF47" t="str">
        <f t="shared" ca="1" si="9"/>
        <v>$V$939</v>
      </c>
      <c r="AG47" t="str">
        <f t="shared" ca="1" si="10"/>
        <v>$J$939</v>
      </c>
      <c r="AH47" t="str">
        <f t="shared" ca="1" si="11"/>
        <v>BRIGGS AND STRATTON | 6390129456</v>
      </c>
      <c r="AI47" t="str">
        <f t="shared" ca="1" si="0"/>
        <v>$K$939</v>
      </c>
      <c r="AJ47" s="8">
        <f t="shared" si="1"/>
        <v>9.8039215686274508E-3</v>
      </c>
      <c r="AK47" s="7">
        <f t="shared" si="2"/>
        <v>-222</v>
      </c>
      <c r="AL47" s="7" t="str">
        <f t="shared" ca="1" si="12"/>
        <v>BRIDGESTONE FIRESTONE| 2982960559</v>
      </c>
      <c r="AM47" t="b">
        <f t="shared" si="3"/>
        <v>0</v>
      </c>
    </row>
    <row r="48" spans="3:39" x14ac:dyDescent="0.3">
      <c r="C48" s="1" t="s">
        <v>156</v>
      </c>
      <c r="D48" s="1" t="s">
        <v>157</v>
      </c>
      <c r="E48" s="1" t="s">
        <v>39</v>
      </c>
      <c r="F48" s="1" t="s">
        <v>40</v>
      </c>
      <c r="G48" s="1" t="s">
        <v>145</v>
      </c>
      <c r="H48" s="1" t="s">
        <v>42</v>
      </c>
      <c r="I48" s="1" t="s">
        <v>145</v>
      </c>
      <c r="J48" t="str">
        <f>TRIM(CONCATENATE(wiz[[#This Row],[SHIPPER..................]],wiz[[#This Row],[ZIP2..]],wiz[[#This Row],[ZIP3..]]))</f>
        <v>VISUAL PAK CO | 3683046706</v>
      </c>
      <c r="K48" s="1">
        <v>1</v>
      </c>
      <c r="L48" s="1">
        <v>1.24</v>
      </c>
      <c r="M48" s="1">
        <v>0.27</v>
      </c>
      <c r="N48" s="1">
        <v>726</v>
      </c>
      <c r="O48" s="1">
        <v>1.61</v>
      </c>
      <c r="P48" s="1">
        <v>0</v>
      </c>
      <c r="Q48" s="1">
        <v>0.25</v>
      </c>
      <c r="R48" s="1">
        <v>-31</v>
      </c>
      <c r="S48" s="1">
        <v>-109</v>
      </c>
      <c r="T48" s="1">
        <v>0</v>
      </c>
      <c r="U48" s="1">
        <v>8</v>
      </c>
      <c r="V48" s="1">
        <v>-101</v>
      </c>
      <c r="W48" s="1">
        <v>36830</v>
      </c>
      <c r="X48" s="1">
        <v>36830</v>
      </c>
      <c r="Y48" s="1">
        <v>46706</v>
      </c>
      <c r="Z48" s="1">
        <v>1.29</v>
      </c>
      <c r="AA48" s="6">
        <f t="shared" si="4"/>
        <v>21</v>
      </c>
      <c r="AB48" s="6">
        <f t="shared" si="5"/>
        <v>-101</v>
      </c>
      <c r="AC48" s="6">
        <f t="shared" si="6"/>
        <v>-1542</v>
      </c>
      <c r="AD48" s="6">
        <f t="shared" si="7"/>
        <v>-73.428571428571431</v>
      </c>
      <c r="AE48" s="7">
        <f t="shared" si="8"/>
        <v>-709</v>
      </c>
      <c r="AF48" t="str">
        <f t="shared" ca="1" si="9"/>
        <v>$V$54</v>
      </c>
      <c r="AG48" t="str">
        <f t="shared" ca="1" si="10"/>
        <v>$J$54</v>
      </c>
      <c r="AH48" t="str">
        <f t="shared" ca="1" si="11"/>
        <v>VISUAL PAK CO | 3685448201</v>
      </c>
      <c r="AI48" t="str">
        <f t="shared" ca="1" si="0"/>
        <v>$K$54</v>
      </c>
      <c r="AJ48" s="8">
        <f t="shared" si="1"/>
        <v>4.7619047619047616E-2</v>
      </c>
      <c r="AK48" s="7">
        <f t="shared" si="2"/>
        <v>-447</v>
      </c>
      <c r="AL48" s="7" t="str">
        <f t="shared" ca="1" si="12"/>
        <v>b: FIVE STAR LOGISTIC| 7202130301</v>
      </c>
      <c r="AM48" t="b">
        <f t="shared" si="3"/>
        <v>0</v>
      </c>
    </row>
    <row r="49" spans="3:39" x14ac:dyDescent="0.3">
      <c r="C49" s="1" t="s">
        <v>37</v>
      </c>
      <c r="D49" s="1" t="s">
        <v>38</v>
      </c>
      <c r="E49" s="1" t="s">
        <v>39</v>
      </c>
      <c r="F49" s="1" t="s">
        <v>40</v>
      </c>
      <c r="G49" s="1" t="s">
        <v>145</v>
      </c>
      <c r="H49" s="1" t="s">
        <v>42</v>
      </c>
      <c r="I49" s="1" t="s">
        <v>164</v>
      </c>
      <c r="J49" t="str">
        <f>TRIM(CONCATENATE(wiz[[#This Row],[SHIPPER..................]],wiz[[#This Row],[ZIP2..]],wiz[[#This Row],[ZIP3..]]))</f>
        <v>b: C H ROBINSON | 3683047901</v>
      </c>
      <c r="K49" s="1">
        <v>1</v>
      </c>
      <c r="L49" s="1">
        <v>1.1200000000000001</v>
      </c>
      <c r="M49" s="1">
        <v>0.27</v>
      </c>
      <c r="N49" s="1">
        <v>648</v>
      </c>
      <c r="O49" s="1">
        <v>1.21</v>
      </c>
      <c r="P49" s="1">
        <v>0</v>
      </c>
      <c r="Q49" s="1">
        <v>0.25</v>
      </c>
      <c r="R49" s="1">
        <v>-25</v>
      </c>
      <c r="S49" s="1">
        <v>7</v>
      </c>
      <c r="T49" s="1">
        <v>1</v>
      </c>
      <c r="U49" s="1">
        <v>-27</v>
      </c>
      <c r="V49" s="1">
        <v>-19</v>
      </c>
      <c r="W49" s="1">
        <v>36830</v>
      </c>
      <c r="X49" s="1">
        <v>36830</v>
      </c>
      <c r="Y49" s="1">
        <v>47901</v>
      </c>
      <c r="Z49" s="1">
        <v>1.17</v>
      </c>
      <c r="AA49" s="6">
        <f t="shared" si="4"/>
        <v>615</v>
      </c>
      <c r="AB49" s="6">
        <f t="shared" si="5"/>
        <v>-19</v>
      </c>
      <c r="AC49" s="6">
        <f t="shared" si="6"/>
        <v>-122022</v>
      </c>
      <c r="AD49" s="6">
        <f t="shared" si="7"/>
        <v>-198.40975609756097</v>
      </c>
      <c r="AE49" s="7">
        <f t="shared" si="8"/>
        <v>-1118</v>
      </c>
      <c r="AF49" t="str">
        <f t="shared" ca="1" si="9"/>
        <v>$V$1066</v>
      </c>
      <c r="AG49" t="str">
        <f t="shared" ca="1" si="10"/>
        <v>$J$1066</v>
      </c>
      <c r="AH49" t="str">
        <f t="shared" ca="1" si="11"/>
        <v>b: C H ROBINSON | 2736036101</v>
      </c>
      <c r="AI49" t="str">
        <f t="shared" ca="1" si="0"/>
        <v>$K$1066</v>
      </c>
      <c r="AJ49" s="8">
        <f t="shared" si="1"/>
        <v>1.6260162601626016E-3</v>
      </c>
      <c r="AK49" s="7">
        <f t="shared" si="2"/>
        <v>-560</v>
      </c>
      <c r="AL49" s="7" t="str">
        <f t="shared" ca="1" si="12"/>
        <v>b: C H ROBINSON | 6080335055</v>
      </c>
      <c r="AM49" t="b">
        <f t="shared" si="3"/>
        <v>0</v>
      </c>
    </row>
    <row r="50" spans="3:39" x14ac:dyDescent="0.3">
      <c r="C50" s="1" t="s">
        <v>37</v>
      </c>
      <c r="D50" s="1" t="s">
        <v>38</v>
      </c>
      <c r="E50" s="1" t="s">
        <v>39</v>
      </c>
      <c r="F50" s="1" t="s">
        <v>40</v>
      </c>
      <c r="G50" s="1" t="s">
        <v>165</v>
      </c>
      <c r="H50" s="1" t="s">
        <v>44</v>
      </c>
      <c r="I50" s="1" t="s">
        <v>166</v>
      </c>
      <c r="J50" t="str">
        <f>TRIM(CONCATENATE(wiz[[#This Row],[SHIPPER..................]],wiz[[#This Row],[ZIP2..]],wiz[[#This Row],[ZIP3..]]))</f>
        <v>b: C H ROBINSON | 3685140340</v>
      </c>
      <c r="K50" s="1">
        <v>1</v>
      </c>
      <c r="L50" s="1">
        <v>1.94</v>
      </c>
      <c r="M50" s="1">
        <v>0.28000000000000003</v>
      </c>
      <c r="N50" s="1">
        <v>518</v>
      </c>
      <c r="O50" s="1">
        <v>0.69</v>
      </c>
      <c r="P50" s="1">
        <v>60</v>
      </c>
      <c r="Q50" s="1">
        <v>0.3</v>
      </c>
      <c r="R50" s="1">
        <v>-37</v>
      </c>
      <c r="S50" s="1">
        <v>-69</v>
      </c>
      <c r="T50" s="1">
        <v>84</v>
      </c>
      <c r="U50" s="1">
        <v>208</v>
      </c>
      <c r="V50" s="1">
        <v>223</v>
      </c>
      <c r="W50" s="1">
        <v>36830</v>
      </c>
      <c r="X50" s="1">
        <v>36851</v>
      </c>
      <c r="Y50" s="1">
        <v>40340</v>
      </c>
      <c r="Z50" s="1">
        <v>2</v>
      </c>
      <c r="AA50" s="6">
        <f t="shared" si="4"/>
        <v>615</v>
      </c>
      <c r="AB50" s="6">
        <f t="shared" si="5"/>
        <v>223</v>
      </c>
      <c r="AC50" s="6">
        <f t="shared" si="6"/>
        <v>-122022</v>
      </c>
      <c r="AD50" s="6">
        <f t="shared" si="7"/>
        <v>-198.40975609756097</v>
      </c>
      <c r="AE50" s="7">
        <f t="shared" si="8"/>
        <v>-1118</v>
      </c>
      <c r="AF50" t="str">
        <f t="shared" ca="1" si="9"/>
        <v>$V$1066</v>
      </c>
      <c r="AG50" t="str">
        <f t="shared" ca="1" si="10"/>
        <v>$J$1066</v>
      </c>
      <c r="AH50" t="str">
        <f t="shared" ca="1" si="11"/>
        <v>b: C H ROBINSON | 2736036101</v>
      </c>
      <c r="AI50" t="str">
        <f t="shared" ca="1" si="0"/>
        <v>$K$1066</v>
      </c>
      <c r="AJ50" s="8">
        <f t="shared" si="1"/>
        <v>1.6260162601626016E-3</v>
      </c>
      <c r="AK50" s="7">
        <f t="shared" si="2"/>
        <v>-560</v>
      </c>
      <c r="AL50" s="7" t="str">
        <f t="shared" ca="1" si="12"/>
        <v>b: C H ROBINSON | 6080335055</v>
      </c>
      <c r="AM50" t="b">
        <f t="shared" si="3"/>
        <v>0</v>
      </c>
    </row>
    <row r="51" spans="3:39" x14ac:dyDescent="0.3">
      <c r="C51" s="1" t="s">
        <v>167</v>
      </c>
      <c r="D51" s="1" t="s">
        <v>168</v>
      </c>
      <c r="E51" s="1" t="s">
        <v>39</v>
      </c>
      <c r="F51" s="1" t="s">
        <v>40</v>
      </c>
      <c r="G51" s="1" t="s">
        <v>164</v>
      </c>
      <c r="H51" s="1" t="s">
        <v>44</v>
      </c>
      <c r="I51" s="1" t="s">
        <v>112</v>
      </c>
      <c r="J51" t="str">
        <f>TRIM(CONCATENATE(wiz[[#This Row],[SHIPPER..................]],wiz[[#This Row],[ZIP2..]],wiz[[#This Row],[ZIP3..]]))</f>
        <v>b: TOP WORLDWIDE LLC | 3686240391</v>
      </c>
      <c r="K51" s="1">
        <v>1</v>
      </c>
      <c r="L51" s="1">
        <v>2.06</v>
      </c>
      <c r="M51" s="1">
        <v>0.28000000000000003</v>
      </c>
      <c r="N51" s="1">
        <v>469</v>
      </c>
      <c r="O51" s="1">
        <v>0.79</v>
      </c>
      <c r="P51" s="1">
        <v>23</v>
      </c>
      <c r="Q51" s="1">
        <v>0.25</v>
      </c>
      <c r="R51" s="1">
        <v>-33</v>
      </c>
      <c r="S51" s="1">
        <v>-22</v>
      </c>
      <c r="T51" s="1">
        <v>42</v>
      </c>
      <c r="U51" s="1">
        <v>219</v>
      </c>
      <c r="V51" s="1">
        <v>239</v>
      </c>
      <c r="W51" s="1">
        <v>36830</v>
      </c>
      <c r="X51" s="1">
        <v>36862</v>
      </c>
      <c r="Y51" s="1">
        <v>40391</v>
      </c>
      <c r="Z51" s="1">
        <v>2.12</v>
      </c>
      <c r="AA51" s="6">
        <f t="shared" si="4"/>
        <v>1</v>
      </c>
      <c r="AB51" s="6">
        <f t="shared" si="5"/>
        <v>239</v>
      </c>
      <c r="AC51" s="6">
        <f t="shared" si="6"/>
        <v>239</v>
      </c>
      <c r="AD51" s="6">
        <f t="shared" si="7"/>
        <v>239</v>
      </c>
      <c r="AE51" s="7">
        <f t="shared" si="8"/>
        <v>239</v>
      </c>
      <c r="AF51" t="str">
        <f t="shared" ca="1" si="9"/>
        <v>$V$51</v>
      </c>
      <c r="AG51" t="str">
        <f t="shared" ca="1" si="10"/>
        <v>$J$51</v>
      </c>
      <c r="AH51" t="str">
        <f t="shared" ca="1" si="11"/>
        <v>b: TOP WORLDWIDE LLC | 3686240391</v>
      </c>
      <c r="AI51" t="str">
        <f t="shared" ca="1" si="0"/>
        <v>$K$51</v>
      </c>
      <c r="AJ51" s="8">
        <f t="shared" si="1"/>
        <v>1</v>
      </c>
      <c r="AK51" s="7">
        <f t="shared" si="2"/>
        <v>239</v>
      </c>
      <c r="AL51" s="7" t="str">
        <f t="shared" ca="1" si="12"/>
        <v>b: TOP WORLDWIDE LLC | 3686240391</v>
      </c>
      <c r="AM51" t="str">
        <f t="shared" si="3"/>
        <v>b: TOP WORLDWIDE LLC | 3686240391</v>
      </c>
    </row>
    <row r="52" spans="3:39" x14ac:dyDescent="0.3">
      <c r="C52" s="1" t="s">
        <v>169</v>
      </c>
      <c r="D52" s="1" t="s">
        <v>170</v>
      </c>
      <c r="E52" s="1" t="s">
        <v>39</v>
      </c>
      <c r="F52" s="1" t="s">
        <v>40</v>
      </c>
      <c r="G52" s="1" t="s">
        <v>171</v>
      </c>
      <c r="H52" s="1" t="s">
        <v>172</v>
      </c>
      <c r="I52" s="1" t="s">
        <v>173</v>
      </c>
      <c r="J52" t="str">
        <f>TRIM(CONCATENATE(wiz[[#This Row],[SHIPPER..................]],wiz[[#This Row],[ZIP2..]],wiz[[#This Row],[ZIP3..]]))</f>
        <v>JOANN FABRIC | 3680119702</v>
      </c>
      <c r="K52" s="1">
        <v>1</v>
      </c>
      <c r="L52" s="1">
        <v>1.9</v>
      </c>
      <c r="M52" s="1">
        <v>0.22</v>
      </c>
      <c r="N52" s="1">
        <v>848</v>
      </c>
      <c r="O52" s="1">
        <v>1.75</v>
      </c>
      <c r="P52" s="1">
        <v>161</v>
      </c>
      <c r="Q52" s="1">
        <v>0.4</v>
      </c>
      <c r="R52" s="1">
        <v>64</v>
      </c>
      <c r="S52" s="1">
        <v>-128</v>
      </c>
      <c r="T52" s="1">
        <v>3</v>
      </c>
      <c r="U52" s="1">
        <v>60</v>
      </c>
      <c r="V52" s="1">
        <v>-65</v>
      </c>
      <c r="W52" s="1">
        <v>35055</v>
      </c>
      <c r="X52" s="1">
        <v>36801</v>
      </c>
      <c r="Y52" s="1">
        <v>19702</v>
      </c>
      <c r="Z52" s="1">
        <v>1.9</v>
      </c>
      <c r="AA52" s="6">
        <f t="shared" si="4"/>
        <v>6</v>
      </c>
      <c r="AB52" s="6">
        <f t="shared" si="5"/>
        <v>-65</v>
      </c>
      <c r="AC52" s="6">
        <f t="shared" si="6"/>
        <v>1608</v>
      </c>
      <c r="AD52" s="6">
        <f t="shared" si="7"/>
        <v>268</v>
      </c>
      <c r="AE52" s="7">
        <f t="shared" si="8"/>
        <v>-79</v>
      </c>
      <c r="AF52" t="str">
        <f t="shared" ca="1" si="9"/>
        <v>$V$53</v>
      </c>
      <c r="AG52" t="str">
        <f t="shared" ca="1" si="10"/>
        <v>$J$53</v>
      </c>
      <c r="AH52" t="str">
        <f t="shared" ca="1" si="11"/>
        <v>JOANN FABRIC | 3680121701</v>
      </c>
      <c r="AI52" t="str">
        <f t="shared" ca="1" si="0"/>
        <v>$K$53</v>
      </c>
      <c r="AJ52" s="8">
        <f t="shared" si="1"/>
        <v>0.16666666666666666</v>
      </c>
      <c r="AK52" s="7">
        <f t="shared" si="2"/>
        <v>-79</v>
      </c>
      <c r="AL52" s="7" t="str">
        <f t="shared" ca="1" si="12"/>
        <v>JOANN FABRIC | 3680121701</v>
      </c>
      <c r="AM52" t="b">
        <f t="shared" si="3"/>
        <v>0</v>
      </c>
    </row>
    <row r="53" spans="3:39" x14ac:dyDescent="0.3">
      <c r="C53" s="1" t="s">
        <v>169</v>
      </c>
      <c r="D53" s="1" t="s">
        <v>170</v>
      </c>
      <c r="E53" s="1" t="s">
        <v>39</v>
      </c>
      <c r="F53" s="1" t="s">
        <v>40</v>
      </c>
      <c r="G53" s="1" t="s">
        <v>171</v>
      </c>
      <c r="H53" s="1" t="s">
        <v>174</v>
      </c>
      <c r="I53" s="1" t="s">
        <v>175</v>
      </c>
      <c r="J53" t="str">
        <f>TRIM(CONCATENATE(wiz[[#This Row],[SHIPPER..................]],wiz[[#This Row],[ZIP2..]],wiz[[#This Row],[ZIP3..]]))</f>
        <v>JOANN FABRIC | 3680121701</v>
      </c>
      <c r="K53" s="1">
        <v>1</v>
      </c>
      <c r="L53" s="1">
        <v>1.9</v>
      </c>
      <c r="M53" s="1">
        <v>0.22</v>
      </c>
      <c r="N53" s="1">
        <v>754</v>
      </c>
      <c r="O53" s="1">
        <v>1.81</v>
      </c>
      <c r="P53" s="1">
        <v>126</v>
      </c>
      <c r="Q53" s="1">
        <v>0.35</v>
      </c>
      <c r="R53" s="1">
        <v>-7</v>
      </c>
      <c r="S53" s="1">
        <v>-128</v>
      </c>
      <c r="T53" s="1">
        <v>-2</v>
      </c>
      <c r="U53" s="1">
        <v>51</v>
      </c>
      <c r="V53" s="1">
        <v>-79</v>
      </c>
      <c r="W53" s="1">
        <v>31201</v>
      </c>
      <c r="X53" s="1">
        <v>36801</v>
      </c>
      <c r="Y53" s="1">
        <v>21701</v>
      </c>
      <c r="Z53" s="1">
        <v>1.9</v>
      </c>
      <c r="AA53" s="6">
        <f t="shared" si="4"/>
        <v>6</v>
      </c>
      <c r="AB53" s="6">
        <f t="shared" si="5"/>
        <v>-79</v>
      </c>
      <c r="AC53" s="6">
        <f t="shared" si="6"/>
        <v>1608</v>
      </c>
      <c r="AD53" s="6">
        <f t="shared" si="7"/>
        <v>268</v>
      </c>
      <c r="AE53" s="7">
        <f t="shared" si="8"/>
        <v>-79</v>
      </c>
      <c r="AF53" t="str">
        <f t="shared" ca="1" si="9"/>
        <v>$V$53</v>
      </c>
      <c r="AG53" t="str">
        <f t="shared" ca="1" si="10"/>
        <v>$J$53</v>
      </c>
      <c r="AH53" t="str">
        <f t="shared" ca="1" si="11"/>
        <v>JOANN FABRIC | 3680121701</v>
      </c>
      <c r="AI53" t="str">
        <f t="shared" ca="1" si="0"/>
        <v>$K$53</v>
      </c>
      <c r="AJ53" s="8">
        <f t="shared" si="1"/>
        <v>0.16666666666666666</v>
      </c>
      <c r="AK53" s="7">
        <f t="shared" si="2"/>
        <v>-79</v>
      </c>
      <c r="AL53" s="7" t="str">
        <f t="shared" ca="1" si="12"/>
        <v>JOANN FABRIC | 3680121701</v>
      </c>
      <c r="AM53" t="str">
        <f t="shared" si="3"/>
        <v>JOANN FABRIC | 3680121701</v>
      </c>
    </row>
    <row r="54" spans="3:39" x14ac:dyDescent="0.3">
      <c r="C54" s="1" t="s">
        <v>156</v>
      </c>
      <c r="D54" s="1" t="s">
        <v>157</v>
      </c>
      <c r="E54" s="1" t="s">
        <v>39</v>
      </c>
      <c r="F54" s="1" t="s">
        <v>40</v>
      </c>
      <c r="G54" s="1" t="s">
        <v>158</v>
      </c>
      <c r="H54" s="1" t="s">
        <v>176</v>
      </c>
      <c r="I54" s="1" t="s">
        <v>177</v>
      </c>
      <c r="J54" t="str">
        <f>TRIM(CONCATENATE(wiz[[#This Row],[SHIPPER..................]],wiz[[#This Row],[ZIP2..]],wiz[[#This Row],[ZIP3..]]))</f>
        <v>VISUAL PAK CO | 3685448201</v>
      </c>
      <c r="K54" s="1">
        <v>1</v>
      </c>
      <c r="L54" s="1">
        <v>1</v>
      </c>
      <c r="M54" s="1">
        <v>0.27</v>
      </c>
      <c r="N54" s="1">
        <v>804</v>
      </c>
      <c r="O54" s="1">
        <v>1.92</v>
      </c>
      <c r="P54" s="1">
        <v>26</v>
      </c>
      <c r="Q54" s="1">
        <v>0.25</v>
      </c>
      <c r="R54" s="1">
        <v>-49</v>
      </c>
      <c r="S54" s="1">
        <v>-161</v>
      </c>
      <c r="T54" s="1">
        <v>-38</v>
      </c>
      <c r="U54" s="1">
        <v>-510</v>
      </c>
      <c r="V54" s="1">
        <v>-709</v>
      </c>
      <c r="W54" s="1">
        <v>36830</v>
      </c>
      <c r="X54" s="1">
        <v>36854</v>
      </c>
      <c r="Y54" s="1">
        <v>48201</v>
      </c>
      <c r="Z54" s="1">
        <v>1.05</v>
      </c>
      <c r="AA54" s="6">
        <f t="shared" si="4"/>
        <v>21</v>
      </c>
      <c r="AB54" s="6">
        <f t="shared" si="5"/>
        <v>-709</v>
      </c>
      <c r="AC54" s="6">
        <f t="shared" si="6"/>
        <v>-1542</v>
      </c>
      <c r="AD54" s="6">
        <f t="shared" si="7"/>
        <v>-73.428571428571431</v>
      </c>
      <c r="AE54" s="7">
        <f t="shared" si="8"/>
        <v>-709</v>
      </c>
      <c r="AF54" t="str">
        <f t="shared" ca="1" si="9"/>
        <v>$V$54</v>
      </c>
      <c r="AG54" t="str">
        <f t="shared" ca="1" si="10"/>
        <v>$J$54</v>
      </c>
      <c r="AH54" t="str">
        <f t="shared" ca="1" si="11"/>
        <v>VISUAL PAK CO | 3685448201</v>
      </c>
      <c r="AI54" t="str">
        <f t="shared" ca="1" si="0"/>
        <v>$K$54</v>
      </c>
      <c r="AJ54" s="8">
        <f t="shared" si="1"/>
        <v>4.7619047619047616E-2</v>
      </c>
      <c r="AK54" s="7">
        <f t="shared" si="2"/>
        <v>-447</v>
      </c>
      <c r="AL54" s="7" t="str">
        <f t="shared" ca="1" si="12"/>
        <v>b: FIVE STAR LOGISTIC| 7202130301</v>
      </c>
      <c r="AM54" t="b">
        <f t="shared" si="3"/>
        <v>0</v>
      </c>
    </row>
    <row r="55" spans="3:39" x14ac:dyDescent="0.3">
      <c r="C55" s="1" t="s">
        <v>178</v>
      </c>
      <c r="D55" s="1" t="s">
        <v>179</v>
      </c>
      <c r="E55" s="1" t="s">
        <v>39</v>
      </c>
      <c r="F55" s="1" t="s">
        <v>40</v>
      </c>
      <c r="G55" s="1" t="s">
        <v>145</v>
      </c>
      <c r="H55" s="1" t="s">
        <v>176</v>
      </c>
      <c r="I55" s="1" t="s">
        <v>180</v>
      </c>
      <c r="J55" t="str">
        <f>TRIM(CONCATENATE(wiz[[#This Row],[SHIPPER..................]],wiz[[#This Row],[ZIP2..]],wiz[[#This Row],[ZIP3..]]))</f>
        <v>MSJK LOGISTICS | 3683049247</v>
      </c>
      <c r="K55" s="1">
        <v>1</v>
      </c>
      <c r="L55" s="1">
        <v>2.06</v>
      </c>
      <c r="M55" s="1">
        <v>0.28000000000000003</v>
      </c>
      <c r="N55" s="1">
        <v>789</v>
      </c>
      <c r="O55" s="1">
        <v>1.81</v>
      </c>
      <c r="P55" s="1">
        <v>0</v>
      </c>
      <c r="Q55" s="1">
        <v>0.25</v>
      </c>
      <c r="R55" s="1">
        <v>-42</v>
      </c>
      <c r="S55" s="1">
        <v>7</v>
      </c>
      <c r="T55" s="1">
        <v>-2</v>
      </c>
      <c r="U55" s="1">
        <v>508</v>
      </c>
      <c r="V55" s="1">
        <v>513</v>
      </c>
      <c r="W55" s="1">
        <v>36830</v>
      </c>
      <c r="X55" s="1">
        <v>36830</v>
      </c>
      <c r="Y55" s="1">
        <v>49247</v>
      </c>
      <c r="Z55" s="1">
        <v>2.12</v>
      </c>
      <c r="AA55" s="6">
        <f t="shared" si="4"/>
        <v>2</v>
      </c>
      <c r="AB55" s="6">
        <f t="shared" si="5"/>
        <v>513</v>
      </c>
      <c r="AC55" s="6">
        <f t="shared" si="6"/>
        <v>1134</v>
      </c>
      <c r="AD55" s="6">
        <f t="shared" si="7"/>
        <v>567</v>
      </c>
      <c r="AE55" s="7">
        <f t="shared" si="8"/>
        <v>513</v>
      </c>
      <c r="AF55" t="str">
        <f t="shared" ca="1" si="9"/>
        <v>$V$55</v>
      </c>
      <c r="AG55" t="str">
        <f t="shared" ca="1" si="10"/>
        <v>$J$55</v>
      </c>
      <c r="AH55" t="str">
        <f t="shared" ca="1" si="11"/>
        <v>MSJK LOGISTICS | 3683049247</v>
      </c>
      <c r="AI55" t="str">
        <f t="shared" ca="1" si="0"/>
        <v>$K$55</v>
      </c>
      <c r="AJ55" s="8">
        <f t="shared" si="1"/>
        <v>0.5</v>
      </c>
      <c r="AK55" s="7">
        <f t="shared" si="2"/>
        <v>513</v>
      </c>
      <c r="AL55" s="7" t="str">
        <f t="shared" ca="1" si="12"/>
        <v>MSJK LOGISTICS | 3683049247</v>
      </c>
      <c r="AM55" t="str">
        <f t="shared" si="3"/>
        <v>MSJK LOGISTICS | 3683049247</v>
      </c>
    </row>
    <row r="56" spans="3:39" x14ac:dyDescent="0.3">
      <c r="C56" s="1" t="s">
        <v>178</v>
      </c>
      <c r="D56" s="1" t="s">
        <v>179</v>
      </c>
      <c r="E56" s="1" t="s">
        <v>39</v>
      </c>
      <c r="F56" s="1" t="s">
        <v>40</v>
      </c>
      <c r="G56" s="1" t="s">
        <v>145</v>
      </c>
      <c r="H56" s="1" t="s">
        <v>176</v>
      </c>
      <c r="I56" s="1" t="s">
        <v>181</v>
      </c>
      <c r="J56" t="str">
        <f>TRIM(CONCATENATE(wiz[[#This Row],[SHIPPER..................]],wiz[[#This Row],[ZIP2..]],wiz[[#This Row],[ZIP3..]]))</f>
        <v>MSJK LOGISTICS | 3683049252</v>
      </c>
      <c r="K56" s="1">
        <v>1</v>
      </c>
      <c r="L56" s="1">
        <v>2.08</v>
      </c>
      <c r="M56" s="1">
        <v>0.28000000000000003</v>
      </c>
      <c r="N56" s="1">
        <v>784</v>
      </c>
      <c r="O56" s="1">
        <v>1.38</v>
      </c>
      <c r="P56" s="1">
        <v>0</v>
      </c>
      <c r="Q56" s="1">
        <v>0.25</v>
      </c>
      <c r="R56" s="1">
        <v>-42</v>
      </c>
      <c r="S56" s="1">
        <v>7</v>
      </c>
      <c r="T56" s="1">
        <v>100</v>
      </c>
      <c r="U56" s="1">
        <v>514</v>
      </c>
      <c r="V56" s="1">
        <v>621</v>
      </c>
      <c r="W56" s="1">
        <v>36830</v>
      </c>
      <c r="X56" s="1">
        <v>36830</v>
      </c>
      <c r="Y56" s="1">
        <v>49252</v>
      </c>
      <c r="Z56" s="1">
        <v>2.14</v>
      </c>
      <c r="AA56" s="6">
        <f t="shared" si="4"/>
        <v>2</v>
      </c>
      <c r="AB56" s="6">
        <f t="shared" si="5"/>
        <v>621</v>
      </c>
      <c r="AC56" s="6">
        <f t="shared" si="6"/>
        <v>1134</v>
      </c>
      <c r="AD56" s="6">
        <f t="shared" si="7"/>
        <v>567</v>
      </c>
      <c r="AE56" s="7">
        <f t="shared" si="8"/>
        <v>513</v>
      </c>
      <c r="AF56" t="str">
        <f t="shared" ca="1" si="9"/>
        <v>$V$55</v>
      </c>
      <c r="AG56" t="str">
        <f t="shared" ca="1" si="10"/>
        <v>$J$55</v>
      </c>
      <c r="AH56" t="str">
        <f t="shared" ca="1" si="11"/>
        <v>MSJK LOGISTICS | 3683049247</v>
      </c>
      <c r="AI56" t="str">
        <f t="shared" ca="1" si="0"/>
        <v>$K$55</v>
      </c>
      <c r="AJ56" s="8">
        <f t="shared" si="1"/>
        <v>0.5</v>
      </c>
      <c r="AK56" s="7">
        <f t="shared" si="2"/>
        <v>513</v>
      </c>
      <c r="AL56" s="7" t="str">
        <f t="shared" ca="1" si="12"/>
        <v>MSJK LOGISTICS | 3683049247</v>
      </c>
      <c r="AM56" t="b">
        <f t="shared" si="3"/>
        <v>0</v>
      </c>
    </row>
    <row r="57" spans="3:39" x14ac:dyDescent="0.3">
      <c r="C57" s="1" t="s">
        <v>148</v>
      </c>
      <c r="D57" s="1" t="s">
        <v>149</v>
      </c>
      <c r="E57" s="1" t="s">
        <v>39</v>
      </c>
      <c r="F57" s="1" t="s">
        <v>40</v>
      </c>
      <c r="G57" s="1" t="s">
        <v>145</v>
      </c>
      <c r="H57" s="1" t="s">
        <v>176</v>
      </c>
      <c r="I57" s="1" t="s">
        <v>182</v>
      </c>
      <c r="J57" t="str">
        <f>TRIM(CONCATENATE(wiz[[#This Row],[SHIPPER..................]],wiz[[#This Row],[ZIP2..]],wiz[[#This Row],[ZIP3..]]))</f>
        <v>BRIGGS AND STRATTON | 3683049093</v>
      </c>
      <c r="K57" s="1">
        <v>2</v>
      </c>
      <c r="L57" s="1">
        <v>1.78</v>
      </c>
      <c r="M57" s="1">
        <v>0.2</v>
      </c>
      <c r="N57" s="1">
        <v>764</v>
      </c>
      <c r="O57" s="1">
        <v>1.81</v>
      </c>
      <c r="P57" s="1">
        <v>0</v>
      </c>
      <c r="Q57" s="1">
        <v>0.25</v>
      </c>
      <c r="R57" s="1">
        <v>21</v>
      </c>
      <c r="S57" s="1">
        <v>-62</v>
      </c>
      <c r="T57" s="1">
        <v>-2</v>
      </c>
      <c r="U57" s="1">
        <v>69</v>
      </c>
      <c r="V57" s="1">
        <v>5</v>
      </c>
      <c r="W57" s="1">
        <v>36830</v>
      </c>
      <c r="X57" s="1">
        <v>36830</v>
      </c>
      <c r="Y57" s="1">
        <v>49093</v>
      </c>
      <c r="Z57" s="1">
        <v>1.76</v>
      </c>
      <c r="AA57" s="6">
        <f t="shared" si="4"/>
        <v>306</v>
      </c>
      <c r="AB57" s="6">
        <f t="shared" si="5"/>
        <v>10</v>
      </c>
      <c r="AC57" s="6">
        <f t="shared" si="6"/>
        <v>-34266</v>
      </c>
      <c r="AD57" s="6">
        <f t="shared" si="7"/>
        <v>-111.98039215686275</v>
      </c>
      <c r="AE57" s="7">
        <f t="shared" si="8"/>
        <v>-566</v>
      </c>
      <c r="AF57" t="str">
        <f t="shared" ca="1" si="9"/>
        <v>$V$939</v>
      </c>
      <c r="AG57" t="str">
        <f t="shared" ca="1" si="10"/>
        <v>$J$939</v>
      </c>
      <c r="AH57" t="str">
        <f t="shared" ca="1" si="11"/>
        <v>BRIGGS AND STRATTON | 6390129456</v>
      </c>
      <c r="AI57" t="str">
        <f t="shared" ca="1" si="0"/>
        <v>$K$939</v>
      </c>
      <c r="AJ57" s="8">
        <f t="shared" si="1"/>
        <v>6.5359477124183009E-3</v>
      </c>
      <c r="AK57" s="7">
        <f t="shared" si="2"/>
        <v>-222</v>
      </c>
      <c r="AL57" s="7" t="str">
        <f t="shared" ca="1" si="12"/>
        <v>BRIDGESTONE FIRESTONE| 2982960559</v>
      </c>
      <c r="AM57" t="b">
        <f t="shared" si="3"/>
        <v>0</v>
      </c>
    </row>
    <row r="58" spans="3:39" x14ac:dyDescent="0.3">
      <c r="C58" s="1" t="s">
        <v>148</v>
      </c>
      <c r="D58" s="1" t="s">
        <v>149</v>
      </c>
      <c r="E58" s="1" t="s">
        <v>39</v>
      </c>
      <c r="F58" s="1" t="s">
        <v>40</v>
      </c>
      <c r="G58" s="1" t="s">
        <v>145</v>
      </c>
      <c r="H58" s="1" t="s">
        <v>61</v>
      </c>
      <c r="I58" s="1" t="s">
        <v>183</v>
      </c>
      <c r="J58" t="str">
        <f>TRIM(CONCATENATE(wiz[[#This Row],[SHIPPER..................]],wiz[[#This Row],[ZIP2..]],wiz[[#This Row],[ZIP3..]]))</f>
        <v>BRIGGS AND STRATTON | 3683063801</v>
      </c>
      <c r="K58" s="1">
        <v>1</v>
      </c>
      <c r="L58" s="1">
        <v>1.48</v>
      </c>
      <c r="M58" s="1">
        <v>0.2</v>
      </c>
      <c r="N58" s="1">
        <v>448</v>
      </c>
      <c r="O58" s="1">
        <v>0.89</v>
      </c>
      <c r="P58" s="1">
        <v>164</v>
      </c>
      <c r="Q58" s="1">
        <v>0.4</v>
      </c>
      <c r="R58" s="1">
        <v>5</v>
      </c>
      <c r="S58" s="1">
        <v>-62</v>
      </c>
      <c r="T58" s="1">
        <v>-1</v>
      </c>
      <c r="U58" s="1">
        <v>140</v>
      </c>
      <c r="V58" s="1">
        <v>77</v>
      </c>
      <c r="W58" s="1">
        <v>30501</v>
      </c>
      <c r="X58" s="1">
        <v>36830</v>
      </c>
      <c r="Y58" s="1">
        <v>63801</v>
      </c>
      <c r="Z58" s="1">
        <v>1.46</v>
      </c>
      <c r="AA58" s="6">
        <f t="shared" si="4"/>
        <v>306</v>
      </c>
      <c r="AB58" s="6">
        <f t="shared" si="5"/>
        <v>77</v>
      </c>
      <c r="AC58" s="6">
        <f t="shared" si="6"/>
        <v>-34266</v>
      </c>
      <c r="AD58" s="6">
        <f t="shared" si="7"/>
        <v>-111.98039215686275</v>
      </c>
      <c r="AE58" s="7">
        <f t="shared" si="8"/>
        <v>-566</v>
      </c>
      <c r="AF58" t="str">
        <f t="shared" ca="1" si="9"/>
        <v>$V$939</v>
      </c>
      <c r="AG58" t="str">
        <f t="shared" ca="1" si="10"/>
        <v>$J$939</v>
      </c>
      <c r="AH58" t="str">
        <f t="shared" ca="1" si="11"/>
        <v>BRIGGS AND STRATTON | 6390129456</v>
      </c>
      <c r="AI58" t="str">
        <f t="shared" ca="1" si="0"/>
        <v>$K$939</v>
      </c>
      <c r="AJ58" s="8">
        <f t="shared" si="1"/>
        <v>3.2679738562091504E-3</v>
      </c>
      <c r="AK58" s="7">
        <f t="shared" si="2"/>
        <v>-222</v>
      </c>
      <c r="AL58" s="7" t="str">
        <f t="shared" ca="1" si="12"/>
        <v>BRIDGESTONE FIRESTONE| 2982960559</v>
      </c>
      <c r="AM58" t="b">
        <f t="shared" si="3"/>
        <v>0</v>
      </c>
    </row>
    <row r="59" spans="3:39" x14ac:dyDescent="0.3">
      <c r="C59" s="1" t="s">
        <v>148</v>
      </c>
      <c r="D59" s="1" t="s">
        <v>149</v>
      </c>
      <c r="E59" s="1" t="s">
        <v>39</v>
      </c>
      <c r="F59" s="1" t="s">
        <v>40</v>
      </c>
      <c r="G59" s="1" t="s">
        <v>145</v>
      </c>
      <c r="H59" s="1" t="s">
        <v>68</v>
      </c>
      <c r="I59" s="1" t="s">
        <v>184</v>
      </c>
      <c r="J59" t="str">
        <f>TRIM(CONCATENATE(wiz[[#This Row],[SHIPPER..................]],wiz[[#This Row],[ZIP2..]],wiz[[#This Row],[ZIP3..]]))</f>
        <v>BRIGGS AND STRATTON | 3683028201</v>
      </c>
      <c r="K59" s="1">
        <v>2</v>
      </c>
      <c r="L59" s="1">
        <v>1.89</v>
      </c>
      <c r="M59" s="1">
        <v>0.19</v>
      </c>
      <c r="N59" s="1">
        <v>348</v>
      </c>
      <c r="O59" s="1">
        <v>0.81</v>
      </c>
      <c r="P59" s="1">
        <v>0</v>
      </c>
      <c r="Q59" s="1">
        <v>0.25</v>
      </c>
      <c r="R59" s="1">
        <v>7</v>
      </c>
      <c r="S59" s="1">
        <v>-62</v>
      </c>
      <c r="T59" s="1">
        <v>5</v>
      </c>
      <c r="U59" s="1">
        <v>59</v>
      </c>
      <c r="V59" s="1">
        <v>2</v>
      </c>
      <c r="W59" s="1">
        <v>36830</v>
      </c>
      <c r="X59" s="1">
        <v>36830</v>
      </c>
      <c r="Y59" s="1">
        <v>28201</v>
      </c>
      <c r="Z59" s="1">
        <v>1.86</v>
      </c>
      <c r="AA59" s="6">
        <f t="shared" si="4"/>
        <v>306</v>
      </c>
      <c r="AB59" s="6">
        <f t="shared" si="5"/>
        <v>4</v>
      </c>
      <c r="AC59" s="6">
        <f t="shared" si="6"/>
        <v>-34266</v>
      </c>
      <c r="AD59" s="6">
        <f t="shared" si="7"/>
        <v>-111.98039215686275</v>
      </c>
      <c r="AE59" s="7">
        <f t="shared" si="8"/>
        <v>-566</v>
      </c>
      <c r="AF59" t="str">
        <f t="shared" ca="1" si="9"/>
        <v>$V$939</v>
      </c>
      <c r="AG59" t="str">
        <f t="shared" ca="1" si="10"/>
        <v>$J$939</v>
      </c>
      <c r="AH59" t="str">
        <f t="shared" ca="1" si="11"/>
        <v>BRIGGS AND STRATTON | 6390129456</v>
      </c>
      <c r="AI59" t="str">
        <f t="shared" ca="1" si="0"/>
        <v>$K$939</v>
      </c>
      <c r="AJ59" s="8">
        <f t="shared" si="1"/>
        <v>6.5359477124183009E-3</v>
      </c>
      <c r="AK59" s="7">
        <f t="shared" si="2"/>
        <v>-222</v>
      </c>
      <c r="AL59" s="7" t="str">
        <f t="shared" ca="1" si="12"/>
        <v>BRIDGESTONE FIRESTONE| 2982960559</v>
      </c>
      <c r="AM59" t="b">
        <f t="shared" si="3"/>
        <v>0</v>
      </c>
    </row>
    <row r="60" spans="3:39" x14ac:dyDescent="0.3">
      <c r="C60" s="1" t="s">
        <v>148</v>
      </c>
      <c r="D60" s="1" t="s">
        <v>149</v>
      </c>
      <c r="E60" s="1" t="s">
        <v>39</v>
      </c>
      <c r="F60" s="1" t="s">
        <v>40</v>
      </c>
      <c r="G60" s="1" t="s">
        <v>145</v>
      </c>
      <c r="H60" s="1" t="s">
        <v>185</v>
      </c>
      <c r="I60" s="1" t="s">
        <v>186</v>
      </c>
      <c r="J60" t="str">
        <f>TRIM(CONCATENATE(wiz[[#This Row],[SHIPPER..................]],wiz[[#This Row],[ZIP2..]],wiz[[#This Row],[ZIP3..]]))</f>
        <v>BRIGGS AND STRATTON | 3683012571</v>
      </c>
      <c r="K60" s="1">
        <v>1</v>
      </c>
      <c r="L60" s="1">
        <v>1.81</v>
      </c>
      <c r="M60" s="1">
        <v>0.2</v>
      </c>
      <c r="N60" s="1">
        <v>1034</v>
      </c>
      <c r="O60" s="1">
        <v>1.95</v>
      </c>
      <c r="P60" s="1">
        <v>0</v>
      </c>
      <c r="Q60" s="1">
        <v>0.25</v>
      </c>
      <c r="R60" s="1">
        <v>38</v>
      </c>
      <c r="S60" s="1">
        <v>-62</v>
      </c>
      <c r="T60" s="1">
        <v>3</v>
      </c>
      <c r="U60" s="1">
        <v>-212</v>
      </c>
      <c r="V60" s="1">
        <v>-271</v>
      </c>
      <c r="W60" s="1">
        <v>36830</v>
      </c>
      <c r="X60" s="1">
        <v>36830</v>
      </c>
      <c r="Y60" s="1">
        <v>12571</v>
      </c>
      <c r="Z60" s="1">
        <v>1.79</v>
      </c>
      <c r="AA60" s="6">
        <f t="shared" si="4"/>
        <v>306</v>
      </c>
      <c r="AB60" s="6">
        <f t="shared" si="5"/>
        <v>-271</v>
      </c>
      <c r="AC60" s="6">
        <f t="shared" si="6"/>
        <v>-34266</v>
      </c>
      <c r="AD60" s="6">
        <f t="shared" si="7"/>
        <v>-111.98039215686275</v>
      </c>
      <c r="AE60" s="7">
        <f t="shared" si="8"/>
        <v>-566</v>
      </c>
      <c r="AF60" t="str">
        <f t="shared" ca="1" si="9"/>
        <v>$V$939</v>
      </c>
      <c r="AG60" t="str">
        <f t="shared" ca="1" si="10"/>
        <v>$J$939</v>
      </c>
      <c r="AH60" t="str">
        <f t="shared" ca="1" si="11"/>
        <v>BRIGGS AND STRATTON | 6390129456</v>
      </c>
      <c r="AI60" t="str">
        <f t="shared" ca="1" si="0"/>
        <v>$K$939</v>
      </c>
      <c r="AJ60" s="8">
        <f t="shared" si="1"/>
        <v>3.2679738562091504E-3</v>
      </c>
      <c r="AK60" s="7">
        <f t="shared" si="2"/>
        <v>-222</v>
      </c>
      <c r="AL60" s="7" t="str">
        <f t="shared" ca="1" si="12"/>
        <v>BRIDGESTONE FIRESTONE| 2982960559</v>
      </c>
      <c r="AM60" t="b">
        <f t="shared" si="3"/>
        <v>0</v>
      </c>
    </row>
    <row r="61" spans="3:39" x14ac:dyDescent="0.3">
      <c r="C61" s="1" t="s">
        <v>156</v>
      </c>
      <c r="D61" s="1" t="s">
        <v>157</v>
      </c>
      <c r="E61" s="1" t="s">
        <v>39</v>
      </c>
      <c r="F61" s="1" t="s">
        <v>40</v>
      </c>
      <c r="G61" s="1" t="s">
        <v>158</v>
      </c>
      <c r="H61" s="1" t="s">
        <v>87</v>
      </c>
      <c r="I61" s="1" t="s">
        <v>187</v>
      </c>
      <c r="J61" t="str">
        <f>TRIM(CONCATENATE(wiz[[#This Row],[SHIPPER..................]],wiz[[#This Row],[ZIP2..]],wiz[[#This Row],[ZIP3..]]))</f>
        <v>VISUAL PAK CO | 3685444136</v>
      </c>
      <c r="K61" s="1">
        <v>1</v>
      </c>
      <c r="L61" s="1">
        <v>1.4</v>
      </c>
      <c r="M61" s="1">
        <v>0.27</v>
      </c>
      <c r="N61" s="1">
        <v>778</v>
      </c>
      <c r="O61" s="1">
        <v>1.1299999999999999</v>
      </c>
      <c r="P61" s="1">
        <v>80</v>
      </c>
      <c r="Q61" s="1">
        <v>0.3</v>
      </c>
      <c r="R61" s="1">
        <v>-47</v>
      </c>
      <c r="S61" s="1">
        <v>-161</v>
      </c>
      <c r="T61" s="1">
        <v>159</v>
      </c>
      <c r="U61" s="1">
        <v>181</v>
      </c>
      <c r="V61" s="1">
        <v>179</v>
      </c>
      <c r="W61" s="1">
        <v>36101</v>
      </c>
      <c r="X61" s="1">
        <v>36854</v>
      </c>
      <c r="Y61" s="1">
        <v>44136</v>
      </c>
      <c r="Z61" s="1">
        <v>1.45</v>
      </c>
      <c r="AA61" s="6">
        <f t="shared" si="4"/>
        <v>21</v>
      </c>
      <c r="AB61" s="6">
        <f t="shared" si="5"/>
        <v>179</v>
      </c>
      <c r="AC61" s="6">
        <f t="shared" si="6"/>
        <v>-1542</v>
      </c>
      <c r="AD61" s="6">
        <f t="shared" si="7"/>
        <v>-73.428571428571431</v>
      </c>
      <c r="AE61" s="7">
        <f t="shared" si="8"/>
        <v>-709</v>
      </c>
      <c r="AF61" t="str">
        <f t="shared" ca="1" si="9"/>
        <v>$V$54</v>
      </c>
      <c r="AG61" t="str">
        <f t="shared" ca="1" si="10"/>
        <v>$J$54</v>
      </c>
      <c r="AH61" t="str">
        <f t="shared" ca="1" si="11"/>
        <v>VISUAL PAK CO | 3685448201</v>
      </c>
      <c r="AI61" t="str">
        <f t="shared" ca="1" si="0"/>
        <v>$K$54</v>
      </c>
      <c r="AJ61" s="8">
        <f t="shared" si="1"/>
        <v>4.7619047619047616E-2</v>
      </c>
      <c r="AK61" s="7">
        <f t="shared" si="2"/>
        <v>-447</v>
      </c>
      <c r="AL61" s="7" t="str">
        <f t="shared" ca="1" si="12"/>
        <v>b: FIVE STAR LOGISTIC| 7202130301</v>
      </c>
      <c r="AM61" t="b">
        <f t="shared" si="3"/>
        <v>0</v>
      </c>
    </row>
    <row r="62" spans="3:39" x14ac:dyDescent="0.3">
      <c r="C62" s="1" t="s">
        <v>188</v>
      </c>
      <c r="D62" s="1" t="s">
        <v>189</v>
      </c>
      <c r="E62" s="1" t="s">
        <v>39</v>
      </c>
      <c r="F62" s="1" t="s">
        <v>40</v>
      </c>
      <c r="G62" s="1" t="s">
        <v>165</v>
      </c>
      <c r="H62" s="1" t="s">
        <v>87</v>
      </c>
      <c r="I62" s="1" t="s">
        <v>190</v>
      </c>
      <c r="J62" t="str">
        <f>TRIM(CONCATENATE(wiz[[#This Row],[SHIPPER..................]],wiz[[#This Row],[ZIP2..]],wiz[[#This Row],[ZIP3..]]))</f>
        <v>b: QUICKWAY LOGISTICS| 3685144805</v>
      </c>
      <c r="K62" s="1">
        <v>1</v>
      </c>
      <c r="L62" s="1">
        <v>1.69</v>
      </c>
      <c r="M62" s="1">
        <v>0.28000000000000003</v>
      </c>
      <c r="N62" s="1">
        <v>782</v>
      </c>
      <c r="O62" s="1">
        <v>1.71</v>
      </c>
      <c r="P62" s="1">
        <v>60</v>
      </c>
      <c r="Q62" s="1">
        <v>0.3</v>
      </c>
      <c r="R62" s="1">
        <v>-54</v>
      </c>
      <c r="S62" s="1">
        <v>-69</v>
      </c>
      <c r="T62" s="1">
        <v>22</v>
      </c>
      <c r="U62" s="1">
        <v>370</v>
      </c>
      <c r="V62" s="1">
        <v>323</v>
      </c>
      <c r="W62" s="1">
        <v>36830</v>
      </c>
      <c r="X62" s="1">
        <v>36851</v>
      </c>
      <c r="Y62" s="1">
        <v>44805</v>
      </c>
      <c r="Z62" s="1">
        <v>1.75</v>
      </c>
      <c r="AA62" s="6">
        <f t="shared" si="4"/>
        <v>1</v>
      </c>
      <c r="AB62" s="6">
        <f t="shared" si="5"/>
        <v>323</v>
      </c>
      <c r="AC62" s="6">
        <f t="shared" si="6"/>
        <v>323</v>
      </c>
      <c r="AD62" s="6">
        <f t="shared" si="7"/>
        <v>323</v>
      </c>
      <c r="AE62" s="7">
        <f t="shared" si="8"/>
        <v>323</v>
      </c>
      <c r="AF62" t="str">
        <f t="shared" ca="1" si="9"/>
        <v>$V$62</v>
      </c>
      <c r="AG62" t="str">
        <f t="shared" ca="1" si="10"/>
        <v>$J$62</v>
      </c>
      <c r="AH62" t="str">
        <f t="shared" ca="1" si="11"/>
        <v>b: QUICKWAY LOGISTICS| 3685144805</v>
      </c>
      <c r="AI62" t="str">
        <f t="shared" ca="1" si="0"/>
        <v>$K$62</v>
      </c>
      <c r="AJ62" s="8">
        <f t="shared" si="1"/>
        <v>1</v>
      </c>
      <c r="AK62" s="7">
        <f t="shared" si="2"/>
        <v>323</v>
      </c>
      <c r="AL62" s="7" t="str">
        <f t="shared" ca="1" si="12"/>
        <v>b: QUICKWAY LOGISTICS| 3685144805</v>
      </c>
      <c r="AM62" t="str">
        <f t="shared" si="3"/>
        <v>b: QUICKWAY LOGISTICS| 3685144805</v>
      </c>
    </row>
    <row r="63" spans="3:39" x14ac:dyDescent="0.3">
      <c r="C63" s="1" t="s">
        <v>191</v>
      </c>
      <c r="D63" s="1" t="s">
        <v>192</v>
      </c>
      <c r="E63" s="1" t="s">
        <v>39</v>
      </c>
      <c r="F63" s="1" t="s">
        <v>40</v>
      </c>
      <c r="G63" s="1" t="s">
        <v>193</v>
      </c>
      <c r="H63" s="1" t="s">
        <v>70</v>
      </c>
      <c r="I63" s="1" t="s">
        <v>194</v>
      </c>
      <c r="J63" t="str">
        <f>TRIM(CONCATENATE(wiz[[#This Row],[SHIPPER..................]],wiz[[#This Row],[ZIP2..]],wiz[[#This Row],[ZIP3..]]))</f>
        <v>b: ONLINE FREIGHT SER| 3686738261</v>
      </c>
      <c r="K63" s="1">
        <v>1</v>
      </c>
      <c r="L63" s="1">
        <v>1.63</v>
      </c>
      <c r="M63" s="1">
        <v>0.27</v>
      </c>
      <c r="N63" s="1">
        <v>422</v>
      </c>
      <c r="O63" s="1">
        <v>0.88</v>
      </c>
      <c r="P63" s="1">
        <v>35</v>
      </c>
      <c r="Q63" s="1">
        <v>0.25</v>
      </c>
      <c r="R63" s="1">
        <v>-25</v>
      </c>
      <c r="S63" s="1">
        <v>-37</v>
      </c>
      <c r="T63" s="1">
        <v>1</v>
      </c>
      <c r="U63" s="1">
        <v>364</v>
      </c>
      <c r="V63" s="1">
        <v>328</v>
      </c>
      <c r="W63" s="1">
        <v>36830</v>
      </c>
      <c r="X63" s="1">
        <v>36867</v>
      </c>
      <c r="Y63" s="1">
        <v>38261</v>
      </c>
      <c r="Z63" s="1">
        <v>1.68</v>
      </c>
      <c r="AA63" s="6">
        <f t="shared" si="4"/>
        <v>1</v>
      </c>
      <c r="AB63" s="6">
        <f t="shared" si="5"/>
        <v>328</v>
      </c>
      <c r="AC63" s="6">
        <f t="shared" si="6"/>
        <v>328</v>
      </c>
      <c r="AD63" s="6">
        <f t="shared" si="7"/>
        <v>328</v>
      </c>
      <c r="AE63" s="7">
        <f t="shared" si="8"/>
        <v>328</v>
      </c>
      <c r="AF63" t="str">
        <f t="shared" ca="1" si="9"/>
        <v>$V$63</v>
      </c>
      <c r="AG63" t="str">
        <f t="shared" ca="1" si="10"/>
        <v>$J$63</v>
      </c>
      <c r="AH63" t="str">
        <f t="shared" ca="1" si="11"/>
        <v>b: ONLINE FREIGHT SER| 3686738261</v>
      </c>
      <c r="AI63" t="str">
        <f t="shared" ca="1" si="0"/>
        <v>$K$63</v>
      </c>
      <c r="AJ63" s="8">
        <f t="shared" si="1"/>
        <v>1</v>
      </c>
      <c r="AK63" s="7">
        <f t="shared" si="2"/>
        <v>328</v>
      </c>
      <c r="AL63" s="7" t="str">
        <f t="shared" ca="1" si="12"/>
        <v>b: ONLINE FREIGHT SER| 3686738261</v>
      </c>
      <c r="AM63" t="str">
        <f t="shared" si="3"/>
        <v>b: ONLINE FREIGHT SER| 3686738261</v>
      </c>
    </row>
    <row r="64" spans="3:39" x14ac:dyDescent="0.3">
      <c r="C64" s="1" t="s">
        <v>169</v>
      </c>
      <c r="D64" s="1" t="s">
        <v>170</v>
      </c>
      <c r="E64" s="1" t="s">
        <v>39</v>
      </c>
      <c r="F64" s="1" t="s">
        <v>40</v>
      </c>
      <c r="G64" s="1" t="s">
        <v>171</v>
      </c>
      <c r="H64" s="1" t="s">
        <v>70</v>
      </c>
      <c r="I64" s="1" t="s">
        <v>71</v>
      </c>
      <c r="J64" t="str">
        <f>TRIM(CONCATENATE(wiz[[#This Row],[SHIPPER..................]],wiz[[#This Row],[ZIP2..]],wiz[[#This Row],[ZIP3..]]))</f>
        <v>JOANN FABRIC | 3680138301</v>
      </c>
      <c r="K64" s="1">
        <v>4</v>
      </c>
      <c r="L64" s="1">
        <v>1.9</v>
      </c>
      <c r="M64" s="1">
        <v>0.22</v>
      </c>
      <c r="N64" s="1">
        <v>559</v>
      </c>
      <c r="O64" s="1">
        <v>1.85</v>
      </c>
      <c r="P64" s="1">
        <v>63</v>
      </c>
      <c r="Q64" s="1">
        <v>0.3</v>
      </c>
      <c r="R64" s="1">
        <v>-172</v>
      </c>
      <c r="S64" s="1">
        <v>-128</v>
      </c>
      <c r="T64" s="1">
        <v>-177</v>
      </c>
      <c r="U64" s="1">
        <v>743</v>
      </c>
      <c r="V64" s="1">
        <v>438</v>
      </c>
      <c r="W64" s="1">
        <v>35055</v>
      </c>
      <c r="X64" s="1">
        <v>36801</v>
      </c>
      <c r="Y64" s="1">
        <v>38301</v>
      </c>
      <c r="Z64" s="1">
        <v>1.9</v>
      </c>
      <c r="AA64" s="6">
        <f t="shared" si="4"/>
        <v>6</v>
      </c>
      <c r="AB64" s="6">
        <f t="shared" si="5"/>
        <v>1752</v>
      </c>
      <c r="AC64" s="6">
        <f t="shared" si="6"/>
        <v>1608</v>
      </c>
      <c r="AD64" s="6">
        <f t="shared" si="7"/>
        <v>268</v>
      </c>
      <c r="AE64" s="7">
        <f t="shared" si="8"/>
        <v>-79</v>
      </c>
      <c r="AF64" t="str">
        <f t="shared" ca="1" si="9"/>
        <v>$V$53</v>
      </c>
      <c r="AG64" t="str">
        <f t="shared" ca="1" si="10"/>
        <v>$J$53</v>
      </c>
      <c r="AH64" t="str">
        <f t="shared" ca="1" si="11"/>
        <v>JOANN FABRIC | 3680121701</v>
      </c>
      <c r="AI64" t="str">
        <f t="shared" ca="1" si="0"/>
        <v>$K$53</v>
      </c>
      <c r="AJ64" s="8">
        <f t="shared" si="1"/>
        <v>0.66666666666666663</v>
      </c>
      <c r="AK64" s="7">
        <f t="shared" si="2"/>
        <v>-79</v>
      </c>
      <c r="AL64" s="7" t="str">
        <f t="shared" ca="1" si="12"/>
        <v>JOANN FABRIC | 3680121701</v>
      </c>
      <c r="AM64" t="b">
        <f t="shared" si="3"/>
        <v>0</v>
      </c>
    </row>
    <row r="65" spans="3:39" x14ac:dyDescent="0.3">
      <c r="C65" s="1" t="s">
        <v>195</v>
      </c>
      <c r="D65" s="1" t="s">
        <v>196</v>
      </c>
      <c r="E65" s="1" t="s">
        <v>39</v>
      </c>
      <c r="F65" s="1" t="s">
        <v>40</v>
      </c>
      <c r="G65" s="1" t="s">
        <v>145</v>
      </c>
      <c r="H65" s="1" t="s">
        <v>70</v>
      </c>
      <c r="I65" s="1" t="s">
        <v>197</v>
      </c>
      <c r="J65" t="str">
        <f>TRIM(CONCATENATE(wiz[[#This Row],[SHIPPER..................]],wiz[[#This Row],[ZIP2..]],wiz[[#This Row],[ZIP3..]]))</f>
        <v>MTD PRODUCTS INC | 3683038237</v>
      </c>
      <c r="K65" s="1">
        <v>6</v>
      </c>
      <c r="L65" s="1">
        <v>1.37</v>
      </c>
      <c r="M65" s="1">
        <v>0.2</v>
      </c>
      <c r="N65" s="1">
        <v>383</v>
      </c>
      <c r="O65" s="1">
        <v>0.94</v>
      </c>
      <c r="P65" s="1">
        <v>36</v>
      </c>
      <c r="Q65" s="1">
        <v>0.28000000000000003</v>
      </c>
      <c r="R65" s="1">
        <v>4</v>
      </c>
      <c r="S65" s="1">
        <v>-83</v>
      </c>
      <c r="T65" s="1">
        <v>-40</v>
      </c>
      <c r="U65" s="1">
        <v>198</v>
      </c>
      <c r="V65" s="1">
        <v>75</v>
      </c>
      <c r="W65" s="1">
        <v>36830</v>
      </c>
      <c r="X65" s="1">
        <v>36830</v>
      </c>
      <c r="Y65" s="1">
        <v>38237</v>
      </c>
      <c r="Z65" s="1">
        <v>1.35</v>
      </c>
      <c r="AA65" s="6">
        <f t="shared" si="4"/>
        <v>127</v>
      </c>
      <c r="AB65" s="6">
        <f t="shared" si="5"/>
        <v>450</v>
      </c>
      <c r="AC65" s="6">
        <f t="shared" si="6"/>
        <v>-14762</v>
      </c>
      <c r="AD65" s="6">
        <f t="shared" si="7"/>
        <v>-116.23622047244095</v>
      </c>
      <c r="AE65" s="7">
        <f t="shared" si="8"/>
        <v>-534</v>
      </c>
      <c r="AF65" t="str">
        <f t="shared" ca="1" si="9"/>
        <v>$V$2354</v>
      </c>
      <c r="AG65" t="str">
        <f t="shared" ca="1" si="10"/>
        <v>$J$2354</v>
      </c>
      <c r="AH65" t="str">
        <f t="shared" ca="1" si="11"/>
        <v>MTD PRODUCTS INC | 5303738879</v>
      </c>
      <c r="AI65" t="str">
        <f t="shared" ca="1" si="0"/>
        <v>$K$2354</v>
      </c>
      <c r="AJ65" s="8">
        <f t="shared" si="1"/>
        <v>4.7244094488188976E-2</v>
      </c>
      <c r="AK65" s="7">
        <f t="shared" si="2"/>
        <v>-291</v>
      </c>
      <c r="AL65" s="7" t="str">
        <f t="shared" ca="1" si="12"/>
        <v>NOVOLEX | 3000360526</v>
      </c>
      <c r="AM65" t="b">
        <f t="shared" si="3"/>
        <v>0</v>
      </c>
    </row>
    <row r="66" spans="3:39" x14ac:dyDescent="0.3">
      <c r="C66" s="1" t="s">
        <v>148</v>
      </c>
      <c r="D66" s="1" t="s">
        <v>149</v>
      </c>
      <c r="E66" s="1" t="s">
        <v>39</v>
      </c>
      <c r="F66" s="1" t="s">
        <v>40</v>
      </c>
      <c r="G66" s="1" t="s">
        <v>145</v>
      </c>
      <c r="H66" s="1" t="s">
        <v>70</v>
      </c>
      <c r="I66" s="1" t="s">
        <v>198</v>
      </c>
      <c r="J66" t="str">
        <f>TRIM(CONCATENATE(wiz[[#This Row],[SHIPPER..................]],wiz[[#This Row],[ZIP2..]],wiz[[#This Row],[ZIP3..]]))</f>
        <v>BRIGGS AND STRATTON | 3683038058</v>
      </c>
      <c r="K66" s="1">
        <v>1</v>
      </c>
      <c r="L66" s="1">
        <v>1.61</v>
      </c>
      <c r="M66" s="1">
        <v>0.2</v>
      </c>
      <c r="N66" s="1">
        <v>360</v>
      </c>
      <c r="O66" s="1">
        <v>0.76</v>
      </c>
      <c r="P66" s="1">
        <v>0</v>
      </c>
      <c r="Q66" s="1">
        <v>0.25</v>
      </c>
      <c r="R66" s="1">
        <v>3</v>
      </c>
      <c r="S66" s="1">
        <v>-62</v>
      </c>
      <c r="T66" s="1">
        <v>3</v>
      </c>
      <c r="U66" s="1">
        <v>287</v>
      </c>
      <c r="V66" s="1">
        <v>228</v>
      </c>
      <c r="W66" s="1">
        <v>36830</v>
      </c>
      <c r="X66" s="1">
        <v>36830</v>
      </c>
      <c r="Y66" s="1">
        <v>38058</v>
      </c>
      <c r="Z66" s="1">
        <v>1.59</v>
      </c>
      <c r="AA66" s="6">
        <f t="shared" si="4"/>
        <v>306</v>
      </c>
      <c r="AB66" s="6">
        <f t="shared" si="5"/>
        <v>228</v>
      </c>
      <c r="AC66" s="6">
        <f t="shared" si="6"/>
        <v>-34266</v>
      </c>
      <c r="AD66" s="6">
        <f t="shared" si="7"/>
        <v>-111.98039215686275</v>
      </c>
      <c r="AE66" s="7">
        <f t="shared" si="8"/>
        <v>-566</v>
      </c>
      <c r="AF66" t="str">
        <f t="shared" ca="1" si="9"/>
        <v>$V$939</v>
      </c>
      <c r="AG66" t="str">
        <f t="shared" ca="1" si="10"/>
        <v>$J$939</v>
      </c>
      <c r="AH66" t="str">
        <f t="shared" ca="1" si="11"/>
        <v>BRIGGS AND STRATTON | 6390129456</v>
      </c>
      <c r="AI66" t="str">
        <f t="shared" ref="AI66:AI129" ca="1" si="13">REPLACE(AF66,2,1,"K")</f>
        <v>$K$939</v>
      </c>
      <c r="AJ66" s="8">
        <f t="shared" ref="AJ66:AJ129" si="14">K66/AA66</f>
        <v>3.2679738562091504E-3</v>
      </c>
      <c r="AK66" s="7">
        <f t="shared" ref="AK66:AK129" si="15">_xlfn.MINIFS($V$3:$V$2378,$C$3:$C$2378,C66,$AJ$3:$AJ$2378,"&gt;0.05")</f>
        <v>-222</v>
      </c>
      <c r="AL66" s="7" t="str">
        <f t="shared" ca="1" si="12"/>
        <v>BRIDGESTONE FIRESTONE| 2982960559</v>
      </c>
      <c r="AM66" t="b">
        <f t="shared" ref="AM66:AM129" si="16">IF(AK66=V66,J66,FALSE)</f>
        <v>0</v>
      </c>
    </row>
    <row r="67" spans="3:39" x14ac:dyDescent="0.3">
      <c r="C67" s="1" t="s">
        <v>199</v>
      </c>
      <c r="D67" s="1" t="s">
        <v>200</v>
      </c>
      <c r="E67" s="1" t="s">
        <v>39</v>
      </c>
      <c r="F67" s="1" t="s">
        <v>40</v>
      </c>
      <c r="G67" s="1" t="s">
        <v>193</v>
      </c>
      <c r="H67" s="1" t="s">
        <v>70</v>
      </c>
      <c r="I67" s="1" t="s">
        <v>201</v>
      </c>
      <c r="J67" t="str">
        <f>TRIM(CONCATENATE(wiz[[#This Row],[SHIPPER..................]],wiz[[#This Row],[ZIP2..]],wiz[[#This Row],[ZIP3..]]))</f>
        <v>b: TITAN TRANSFER LOG| 3686738501</v>
      </c>
      <c r="K67" s="1">
        <v>2</v>
      </c>
      <c r="L67" s="1">
        <v>1.77</v>
      </c>
      <c r="M67" s="1">
        <v>0.28000000000000003</v>
      </c>
      <c r="N67" s="1">
        <v>317</v>
      </c>
      <c r="O67" s="1">
        <v>1.35</v>
      </c>
      <c r="P67" s="1">
        <v>35</v>
      </c>
      <c r="Q67" s="1">
        <v>0.25</v>
      </c>
      <c r="R67" s="1">
        <v>-22</v>
      </c>
      <c r="S67" s="1">
        <v>-37</v>
      </c>
      <c r="T67" s="1">
        <v>-123</v>
      </c>
      <c r="U67" s="1">
        <v>-35</v>
      </c>
      <c r="V67" s="1">
        <v>-195</v>
      </c>
      <c r="W67" s="1">
        <v>36830</v>
      </c>
      <c r="X67" s="1">
        <v>36867</v>
      </c>
      <c r="Y67" s="1">
        <v>38501</v>
      </c>
      <c r="Z67" s="1">
        <v>1.83</v>
      </c>
      <c r="AA67" s="6">
        <f t="shared" ref="AA67:AA130" si="17">SUMIFS(K$3:K$2378,$C$3:$C$2378,$C67)</f>
        <v>7</v>
      </c>
      <c r="AB67" s="6">
        <f t="shared" ref="AB67:AB130" si="18">V67*K67</f>
        <v>-390</v>
      </c>
      <c r="AC67" s="6">
        <f t="shared" ref="AC67:AC130" si="19">SUMIFS(AB$3:AB$2378,$C$3:$C$2378,$C67)</f>
        <v>-1181</v>
      </c>
      <c r="AD67" s="6">
        <f t="shared" ref="AD67:AD130" si="20">AC67/AA67</f>
        <v>-168.71428571428572</v>
      </c>
      <c r="AE67" s="7">
        <f t="shared" ref="AE67:AE130" si="21">_xlfn.MINIFS($V$3:$V$2378,$C$3:$C$2378,C67)</f>
        <v>-458</v>
      </c>
      <c r="AF67" t="str">
        <f t="shared" ref="AF67:AF130" ca="1" si="22">CELL("address",INDEX($V$3:$V$2378,MATCH(_xlfn.MINIFS($V$3:$V$2378,$C$3:$C$2378,C67),$V$3:$V$2378,0)))</f>
        <v>$V$68</v>
      </c>
      <c r="AG67" t="str">
        <f t="shared" ref="AG67:AG130" ca="1" si="23">REPLACE(AF67,2,1,"J")</f>
        <v>$J$68</v>
      </c>
      <c r="AH67" t="str">
        <f t="shared" ref="AH67:AH130" ca="1" si="24">INDIRECT(AG67)</f>
        <v>b: TITAN TRANSFER LOG| 3686737201</v>
      </c>
      <c r="AI67" t="str">
        <f t="shared" ca="1" si="13"/>
        <v>$K$68</v>
      </c>
      <c r="AJ67" s="8">
        <f t="shared" si="14"/>
        <v>0.2857142857142857</v>
      </c>
      <c r="AK67" s="7">
        <f t="shared" si="15"/>
        <v>-458</v>
      </c>
      <c r="AL67" s="7" t="str">
        <f t="shared" ref="AL67:AL130" ca="1" si="25">OFFSET(J$2,MATCH(AK67,$V$3:$V$2378,0),)</f>
        <v>b: TITAN TRANSFER LOG| 3686737201</v>
      </c>
      <c r="AM67" t="b">
        <f t="shared" si="16"/>
        <v>0</v>
      </c>
    </row>
    <row r="68" spans="3:39" x14ac:dyDescent="0.3">
      <c r="C68" s="1" t="s">
        <v>199</v>
      </c>
      <c r="D68" s="1" t="s">
        <v>200</v>
      </c>
      <c r="E68" s="1" t="s">
        <v>39</v>
      </c>
      <c r="F68" s="1" t="s">
        <v>40</v>
      </c>
      <c r="G68" s="1" t="s">
        <v>193</v>
      </c>
      <c r="H68" s="1" t="s">
        <v>70</v>
      </c>
      <c r="I68" s="1" t="s">
        <v>202</v>
      </c>
      <c r="J68" t="str">
        <f>TRIM(CONCATENATE(wiz[[#This Row],[SHIPPER..................]],wiz[[#This Row],[ZIP2..]],wiz[[#This Row],[ZIP3..]]))</f>
        <v>b: TITAN TRANSFER LOG| 3686737201</v>
      </c>
      <c r="K68" s="1">
        <v>1</v>
      </c>
      <c r="L68" s="1">
        <v>1.47</v>
      </c>
      <c r="M68" s="1">
        <v>0.27</v>
      </c>
      <c r="N68" s="1">
        <v>331</v>
      </c>
      <c r="O68" s="1">
        <v>1.86</v>
      </c>
      <c r="P68" s="1">
        <v>35</v>
      </c>
      <c r="Q68" s="1">
        <v>0.25</v>
      </c>
      <c r="R68" s="1">
        <v>-20</v>
      </c>
      <c r="S68" s="1">
        <v>-37</v>
      </c>
      <c r="T68" s="1">
        <v>-243</v>
      </c>
      <c r="U68" s="1">
        <v>-178</v>
      </c>
      <c r="V68" s="1">
        <v>-458</v>
      </c>
      <c r="W68" s="1">
        <v>36830</v>
      </c>
      <c r="X68" s="1">
        <v>36867</v>
      </c>
      <c r="Y68" s="1">
        <v>37201</v>
      </c>
      <c r="Z68" s="1">
        <v>1.52</v>
      </c>
      <c r="AA68" s="6">
        <f t="shared" si="17"/>
        <v>7</v>
      </c>
      <c r="AB68" s="6">
        <f t="shared" si="18"/>
        <v>-458</v>
      </c>
      <c r="AC68" s="6">
        <f t="shared" si="19"/>
        <v>-1181</v>
      </c>
      <c r="AD68" s="6">
        <f t="shared" si="20"/>
        <v>-168.71428571428572</v>
      </c>
      <c r="AE68" s="7">
        <f t="shared" si="21"/>
        <v>-458</v>
      </c>
      <c r="AF68" t="str">
        <f t="shared" ca="1" si="22"/>
        <v>$V$68</v>
      </c>
      <c r="AG68" t="str">
        <f t="shared" ca="1" si="23"/>
        <v>$J$68</v>
      </c>
      <c r="AH68" t="str">
        <f t="shared" ca="1" si="24"/>
        <v>b: TITAN TRANSFER LOG| 3686737201</v>
      </c>
      <c r="AI68" t="str">
        <f t="shared" ca="1" si="13"/>
        <v>$K$68</v>
      </c>
      <c r="AJ68" s="8">
        <f t="shared" si="14"/>
        <v>0.14285714285714285</v>
      </c>
      <c r="AK68" s="7">
        <f t="shared" si="15"/>
        <v>-458</v>
      </c>
      <c r="AL68" s="7" t="str">
        <f t="shared" ca="1" si="25"/>
        <v>b: TITAN TRANSFER LOG| 3686737201</v>
      </c>
      <c r="AM68" t="str">
        <f t="shared" si="16"/>
        <v>b: TITAN TRANSFER LOG| 3686737201</v>
      </c>
    </row>
    <row r="69" spans="3:39" x14ac:dyDescent="0.3">
      <c r="C69" s="1" t="s">
        <v>156</v>
      </c>
      <c r="D69" s="1" t="s">
        <v>157</v>
      </c>
      <c r="E69" s="1" t="s">
        <v>39</v>
      </c>
      <c r="F69" s="1" t="s">
        <v>40</v>
      </c>
      <c r="G69" s="1" t="s">
        <v>145</v>
      </c>
      <c r="H69" s="1" t="s">
        <v>140</v>
      </c>
      <c r="I69" s="1" t="s">
        <v>203</v>
      </c>
      <c r="J69" t="str">
        <f>TRIM(CONCATENATE(wiz[[#This Row],[SHIPPER..................]],wiz[[#This Row],[ZIP2..]],wiz[[#This Row],[ZIP3..]]))</f>
        <v>VISUAL PAK CO | 3683054701</v>
      </c>
      <c r="K69" s="1">
        <v>7</v>
      </c>
      <c r="L69" s="1">
        <v>1.46</v>
      </c>
      <c r="M69" s="1">
        <v>0.28000000000000003</v>
      </c>
      <c r="N69" s="1">
        <v>1089</v>
      </c>
      <c r="O69" s="1">
        <v>2.04</v>
      </c>
      <c r="P69" s="1">
        <v>98</v>
      </c>
      <c r="Q69" s="1">
        <v>0.33</v>
      </c>
      <c r="R69" s="1">
        <v>-67</v>
      </c>
      <c r="S69" s="1">
        <v>-109</v>
      </c>
      <c r="T69" s="1">
        <v>-26</v>
      </c>
      <c r="U69" s="1">
        <v>313</v>
      </c>
      <c r="V69" s="1">
        <v>178</v>
      </c>
      <c r="W69" s="1">
        <v>30286</v>
      </c>
      <c r="X69" s="1">
        <v>36830</v>
      </c>
      <c r="Y69" s="1">
        <v>54701</v>
      </c>
      <c r="Z69" s="1">
        <v>1.52</v>
      </c>
      <c r="AA69" s="6">
        <f t="shared" si="17"/>
        <v>21</v>
      </c>
      <c r="AB69" s="6">
        <f t="shared" si="18"/>
        <v>1246</v>
      </c>
      <c r="AC69" s="6">
        <f t="shared" si="19"/>
        <v>-1542</v>
      </c>
      <c r="AD69" s="6">
        <f t="shared" si="20"/>
        <v>-73.428571428571431</v>
      </c>
      <c r="AE69" s="7">
        <f t="shared" si="21"/>
        <v>-709</v>
      </c>
      <c r="AF69" t="str">
        <f t="shared" ca="1" si="22"/>
        <v>$V$54</v>
      </c>
      <c r="AG69" t="str">
        <f t="shared" ca="1" si="23"/>
        <v>$J$54</v>
      </c>
      <c r="AH69" t="str">
        <f t="shared" ca="1" si="24"/>
        <v>VISUAL PAK CO | 3685448201</v>
      </c>
      <c r="AI69" t="str">
        <f t="shared" ca="1" si="13"/>
        <v>$K$54</v>
      </c>
      <c r="AJ69" s="8">
        <f t="shared" si="14"/>
        <v>0.33333333333333331</v>
      </c>
      <c r="AK69" s="7">
        <f t="shared" si="15"/>
        <v>-447</v>
      </c>
      <c r="AL69" s="7" t="str">
        <f t="shared" ca="1" si="25"/>
        <v>b: FIVE STAR LOGISTIC| 7202130301</v>
      </c>
      <c r="AM69" t="b">
        <f t="shared" si="16"/>
        <v>0</v>
      </c>
    </row>
    <row r="70" spans="3:39" x14ac:dyDescent="0.3">
      <c r="C70" s="1" t="s">
        <v>148</v>
      </c>
      <c r="D70" s="1" t="s">
        <v>149</v>
      </c>
      <c r="E70" s="1" t="s">
        <v>39</v>
      </c>
      <c r="F70" s="1" t="s">
        <v>40</v>
      </c>
      <c r="G70" s="1" t="s">
        <v>145</v>
      </c>
      <c r="H70" s="1" t="s">
        <v>140</v>
      </c>
      <c r="I70" s="1" t="s">
        <v>204</v>
      </c>
      <c r="J70" t="str">
        <f>TRIM(CONCATENATE(wiz[[#This Row],[SHIPPER..................]],wiz[[#This Row],[ZIP2..]],wiz[[#This Row],[ZIP3..]]))</f>
        <v>BRIGGS AND STRATTON | 3683053051</v>
      </c>
      <c r="K70" s="1">
        <v>3</v>
      </c>
      <c r="L70" s="1">
        <v>2.1800000000000002</v>
      </c>
      <c r="M70" s="1">
        <v>0.2</v>
      </c>
      <c r="N70" s="1">
        <v>826</v>
      </c>
      <c r="O70" s="1">
        <v>1.45</v>
      </c>
      <c r="P70" s="1">
        <v>46</v>
      </c>
      <c r="Q70" s="1">
        <v>0.28000000000000003</v>
      </c>
      <c r="R70" s="1">
        <v>62</v>
      </c>
      <c r="S70" s="1">
        <v>-62</v>
      </c>
      <c r="T70" s="1">
        <v>74</v>
      </c>
      <c r="U70" s="1">
        <v>677</v>
      </c>
      <c r="V70" s="1">
        <v>689</v>
      </c>
      <c r="W70" s="1">
        <v>36830</v>
      </c>
      <c r="X70" s="1">
        <v>36830</v>
      </c>
      <c r="Y70" s="1">
        <v>53051</v>
      </c>
      <c r="Z70" s="1">
        <v>2.16</v>
      </c>
      <c r="AA70" s="6">
        <f t="shared" si="17"/>
        <v>306</v>
      </c>
      <c r="AB70" s="6">
        <f t="shared" si="18"/>
        <v>2067</v>
      </c>
      <c r="AC70" s="6">
        <f t="shared" si="19"/>
        <v>-34266</v>
      </c>
      <c r="AD70" s="6">
        <f t="shared" si="20"/>
        <v>-111.98039215686275</v>
      </c>
      <c r="AE70" s="7">
        <f t="shared" si="21"/>
        <v>-566</v>
      </c>
      <c r="AF70" t="str">
        <f t="shared" ca="1" si="22"/>
        <v>$V$939</v>
      </c>
      <c r="AG70" t="str">
        <f t="shared" ca="1" si="23"/>
        <v>$J$939</v>
      </c>
      <c r="AH70" t="str">
        <f t="shared" ca="1" si="24"/>
        <v>BRIGGS AND STRATTON | 6390129456</v>
      </c>
      <c r="AI70" t="str">
        <f t="shared" ca="1" si="13"/>
        <v>$K$939</v>
      </c>
      <c r="AJ70" s="8">
        <f t="shared" si="14"/>
        <v>9.8039215686274508E-3</v>
      </c>
      <c r="AK70" s="7">
        <f t="shared" si="15"/>
        <v>-222</v>
      </c>
      <c r="AL70" s="7" t="str">
        <f t="shared" ca="1" si="25"/>
        <v>BRIDGESTONE FIRESTONE| 2982960559</v>
      </c>
      <c r="AM70" t="b">
        <f t="shared" si="16"/>
        <v>0</v>
      </c>
    </row>
    <row r="71" spans="3:39" x14ac:dyDescent="0.3">
      <c r="C71" s="1" t="s">
        <v>148</v>
      </c>
      <c r="D71" s="1" t="s">
        <v>149</v>
      </c>
      <c r="E71" s="1" t="s">
        <v>39</v>
      </c>
      <c r="F71" s="1" t="s">
        <v>40</v>
      </c>
      <c r="G71" s="1" t="s">
        <v>145</v>
      </c>
      <c r="H71" s="1" t="s">
        <v>140</v>
      </c>
      <c r="I71" s="1" t="s">
        <v>205</v>
      </c>
      <c r="J71" t="str">
        <f>TRIM(CONCATENATE(wiz[[#This Row],[SHIPPER..................]],wiz[[#This Row],[ZIP2..]],wiz[[#This Row],[ZIP3..]]))</f>
        <v>BRIGGS AND STRATTON | 3683053201</v>
      </c>
      <c r="K71" s="1">
        <v>1</v>
      </c>
      <c r="L71" s="1">
        <v>1.2</v>
      </c>
      <c r="M71" s="1">
        <v>0.19</v>
      </c>
      <c r="N71" s="1">
        <v>822</v>
      </c>
      <c r="O71" s="1">
        <v>2.79</v>
      </c>
      <c r="P71" s="1">
        <v>158</v>
      </c>
      <c r="Q71" s="1">
        <v>0.4</v>
      </c>
      <c r="R71" s="1">
        <v>69</v>
      </c>
      <c r="S71" s="1">
        <v>-62</v>
      </c>
      <c r="T71" s="1">
        <v>-244</v>
      </c>
      <c r="U71" s="1">
        <v>-190</v>
      </c>
      <c r="V71" s="1">
        <v>-496</v>
      </c>
      <c r="W71" s="1">
        <v>35055</v>
      </c>
      <c r="X71" s="1">
        <v>36830</v>
      </c>
      <c r="Y71" s="1">
        <v>53201</v>
      </c>
      <c r="Z71" s="1">
        <v>1.17</v>
      </c>
      <c r="AA71" s="6">
        <f t="shared" si="17"/>
        <v>306</v>
      </c>
      <c r="AB71" s="6">
        <f t="shared" si="18"/>
        <v>-496</v>
      </c>
      <c r="AC71" s="6">
        <f t="shared" si="19"/>
        <v>-34266</v>
      </c>
      <c r="AD71" s="6">
        <f t="shared" si="20"/>
        <v>-111.98039215686275</v>
      </c>
      <c r="AE71" s="7">
        <f t="shared" si="21"/>
        <v>-566</v>
      </c>
      <c r="AF71" t="str">
        <f t="shared" ca="1" si="22"/>
        <v>$V$939</v>
      </c>
      <c r="AG71" t="str">
        <f t="shared" ca="1" si="23"/>
        <v>$J$939</v>
      </c>
      <c r="AH71" t="str">
        <f t="shared" ca="1" si="24"/>
        <v>BRIGGS AND STRATTON | 6390129456</v>
      </c>
      <c r="AI71" t="str">
        <f t="shared" ca="1" si="13"/>
        <v>$K$939</v>
      </c>
      <c r="AJ71" s="8">
        <f t="shared" si="14"/>
        <v>3.2679738562091504E-3</v>
      </c>
      <c r="AK71" s="7">
        <f t="shared" si="15"/>
        <v>-222</v>
      </c>
      <c r="AL71" s="7" t="str">
        <f t="shared" ca="1" si="25"/>
        <v>BRIDGESTONE FIRESTONE| 2982960559</v>
      </c>
      <c r="AM71" t="b">
        <f t="shared" si="16"/>
        <v>0</v>
      </c>
    </row>
    <row r="72" spans="3:39" x14ac:dyDescent="0.3">
      <c r="C72" s="1" t="s">
        <v>148</v>
      </c>
      <c r="D72" s="1" t="s">
        <v>149</v>
      </c>
      <c r="E72" s="1" t="s">
        <v>39</v>
      </c>
      <c r="F72" s="1" t="s">
        <v>40</v>
      </c>
      <c r="G72" s="1" t="s">
        <v>145</v>
      </c>
      <c r="H72" s="1" t="s">
        <v>140</v>
      </c>
      <c r="I72" s="1" t="s">
        <v>206</v>
      </c>
      <c r="J72" t="str">
        <f>TRIM(CONCATENATE(wiz[[#This Row],[SHIPPER..................]],wiz[[#This Row],[ZIP2..]],wiz[[#This Row],[ZIP3..]]))</f>
        <v>BRIGGS AND STRATTON | 3683053076</v>
      </c>
      <c r="K72" s="1">
        <v>33</v>
      </c>
      <c r="L72" s="1">
        <v>1.22</v>
      </c>
      <c r="M72" s="1">
        <v>0.2</v>
      </c>
      <c r="N72" s="1">
        <v>835</v>
      </c>
      <c r="O72" s="1">
        <v>1.77</v>
      </c>
      <c r="P72" s="1">
        <v>41</v>
      </c>
      <c r="Q72" s="1">
        <v>0.28000000000000003</v>
      </c>
      <c r="R72" s="1">
        <v>64</v>
      </c>
      <c r="S72" s="1">
        <v>-62</v>
      </c>
      <c r="T72" s="1">
        <v>-2</v>
      </c>
      <c r="U72" s="1">
        <v>-120</v>
      </c>
      <c r="V72" s="1">
        <v>-184</v>
      </c>
      <c r="W72" s="1">
        <v>36830</v>
      </c>
      <c r="X72" s="1">
        <v>36830</v>
      </c>
      <c r="Y72" s="1">
        <v>53076</v>
      </c>
      <c r="Z72" s="1">
        <v>1.2</v>
      </c>
      <c r="AA72" s="6">
        <f t="shared" si="17"/>
        <v>306</v>
      </c>
      <c r="AB72" s="6">
        <f t="shared" si="18"/>
        <v>-6072</v>
      </c>
      <c r="AC72" s="6">
        <f t="shared" si="19"/>
        <v>-34266</v>
      </c>
      <c r="AD72" s="6">
        <f t="shared" si="20"/>
        <v>-111.98039215686275</v>
      </c>
      <c r="AE72" s="7">
        <f t="shared" si="21"/>
        <v>-566</v>
      </c>
      <c r="AF72" t="str">
        <f t="shared" ca="1" si="22"/>
        <v>$V$939</v>
      </c>
      <c r="AG72" t="str">
        <f t="shared" ca="1" si="23"/>
        <v>$J$939</v>
      </c>
      <c r="AH72" t="str">
        <f t="shared" ca="1" si="24"/>
        <v>BRIGGS AND STRATTON | 6390129456</v>
      </c>
      <c r="AI72" t="str">
        <f t="shared" ca="1" si="13"/>
        <v>$K$939</v>
      </c>
      <c r="AJ72" s="8">
        <f t="shared" si="14"/>
        <v>0.10784313725490197</v>
      </c>
      <c r="AK72" s="7">
        <f t="shared" si="15"/>
        <v>-222</v>
      </c>
      <c r="AL72" s="7" t="str">
        <f t="shared" ca="1" si="25"/>
        <v>BRIDGESTONE FIRESTONE| 2982960559</v>
      </c>
      <c r="AM72" t="b">
        <f t="shared" si="16"/>
        <v>0</v>
      </c>
    </row>
    <row r="73" spans="3:39" x14ac:dyDescent="0.3">
      <c r="C73" s="1" t="s">
        <v>148</v>
      </c>
      <c r="D73" s="1" t="s">
        <v>149</v>
      </c>
      <c r="E73" s="1" t="s">
        <v>39</v>
      </c>
      <c r="F73" s="1" t="s">
        <v>40</v>
      </c>
      <c r="G73" s="1" t="s">
        <v>145</v>
      </c>
      <c r="H73" s="1" t="s">
        <v>140</v>
      </c>
      <c r="I73" s="1" t="s">
        <v>207</v>
      </c>
      <c r="J73" t="str">
        <f>TRIM(CONCATENATE(wiz[[#This Row],[SHIPPER..................]],wiz[[#This Row],[ZIP2..]],wiz[[#This Row],[ZIP3..]]))</f>
        <v>BRIGGS AND STRATTON | 3683053201</v>
      </c>
      <c r="K73" s="1">
        <v>1</v>
      </c>
      <c r="L73" s="1">
        <v>1.2</v>
      </c>
      <c r="M73" s="1">
        <v>0.2</v>
      </c>
      <c r="N73" s="1">
        <v>820</v>
      </c>
      <c r="O73" s="1">
        <v>1.0900000000000001</v>
      </c>
      <c r="P73" s="1">
        <v>0</v>
      </c>
      <c r="Q73" s="1">
        <v>0.25</v>
      </c>
      <c r="R73" s="1">
        <v>62</v>
      </c>
      <c r="S73" s="1">
        <v>-62</v>
      </c>
      <c r="T73" s="1">
        <v>159</v>
      </c>
      <c r="U73" s="1">
        <v>-132</v>
      </c>
      <c r="V73" s="1">
        <v>-35</v>
      </c>
      <c r="W73" s="1">
        <v>36830</v>
      </c>
      <c r="X73" s="1">
        <v>36830</v>
      </c>
      <c r="Y73" s="1">
        <v>53201</v>
      </c>
      <c r="Z73" s="1">
        <v>1.18</v>
      </c>
      <c r="AA73" s="6">
        <f t="shared" si="17"/>
        <v>306</v>
      </c>
      <c r="AB73" s="6">
        <f t="shared" si="18"/>
        <v>-35</v>
      </c>
      <c r="AC73" s="6">
        <f t="shared" si="19"/>
        <v>-34266</v>
      </c>
      <c r="AD73" s="6">
        <f t="shared" si="20"/>
        <v>-111.98039215686275</v>
      </c>
      <c r="AE73" s="7">
        <f t="shared" si="21"/>
        <v>-566</v>
      </c>
      <c r="AF73" t="str">
        <f t="shared" ca="1" si="22"/>
        <v>$V$939</v>
      </c>
      <c r="AG73" t="str">
        <f t="shared" ca="1" si="23"/>
        <v>$J$939</v>
      </c>
      <c r="AH73" t="str">
        <f t="shared" ca="1" si="24"/>
        <v>BRIGGS AND STRATTON | 6390129456</v>
      </c>
      <c r="AI73" t="str">
        <f t="shared" ca="1" si="13"/>
        <v>$K$939</v>
      </c>
      <c r="AJ73" s="8">
        <f t="shared" si="14"/>
        <v>3.2679738562091504E-3</v>
      </c>
      <c r="AK73" s="7">
        <f t="shared" si="15"/>
        <v>-222</v>
      </c>
      <c r="AL73" s="7" t="str">
        <f t="shared" ca="1" si="25"/>
        <v>BRIDGESTONE FIRESTONE| 2982960559</v>
      </c>
      <c r="AM73" t="b">
        <f t="shared" si="16"/>
        <v>0</v>
      </c>
    </row>
    <row r="74" spans="3:39" x14ac:dyDescent="0.3">
      <c r="C74" s="1" t="s">
        <v>37</v>
      </c>
      <c r="D74" s="1" t="s">
        <v>38</v>
      </c>
      <c r="E74" s="1" t="s">
        <v>39</v>
      </c>
      <c r="F74" s="1" t="s">
        <v>40</v>
      </c>
      <c r="G74" s="1" t="s">
        <v>208</v>
      </c>
      <c r="H74" s="1" t="s">
        <v>44</v>
      </c>
      <c r="I74" s="1" t="s">
        <v>209</v>
      </c>
      <c r="J74" t="str">
        <f>TRIM(CONCATENATE(wiz[[#This Row],[SHIPPER..................]],wiz[[#This Row],[ZIP2..]],wiz[[#This Row],[ZIP3..]]))</f>
        <v>b: C H ROBINSON | 3670142101</v>
      </c>
      <c r="K74" s="1">
        <v>1</v>
      </c>
      <c r="L74" s="1">
        <v>1.75</v>
      </c>
      <c r="M74" s="1">
        <v>0.27</v>
      </c>
      <c r="N74" s="1">
        <v>347</v>
      </c>
      <c r="O74" s="1">
        <v>1</v>
      </c>
      <c r="P74" s="1">
        <v>131</v>
      </c>
      <c r="Q74" s="1">
        <v>0.35</v>
      </c>
      <c r="R74" s="1">
        <v>-21</v>
      </c>
      <c r="S74" s="1">
        <v>-148</v>
      </c>
      <c r="T74" s="1">
        <v>-40</v>
      </c>
      <c r="U74" s="1">
        <v>52</v>
      </c>
      <c r="V74" s="1">
        <v>-136</v>
      </c>
      <c r="W74" s="1">
        <v>35055</v>
      </c>
      <c r="X74" s="1">
        <v>36701</v>
      </c>
      <c r="Y74" s="1">
        <v>42101</v>
      </c>
      <c r="Z74" s="1">
        <v>1.8</v>
      </c>
      <c r="AA74" s="6">
        <f t="shared" si="17"/>
        <v>615</v>
      </c>
      <c r="AB74" s="6">
        <f t="shared" si="18"/>
        <v>-136</v>
      </c>
      <c r="AC74" s="6">
        <f t="shared" si="19"/>
        <v>-122022</v>
      </c>
      <c r="AD74" s="6">
        <f t="shared" si="20"/>
        <v>-198.40975609756097</v>
      </c>
      <c r="AE74" s="7">
        <f t="shared" si="21"/>
        <v>-1118</v>
      </c>
      <c r="AF74" t="str">
        <f t="shared" ca="1" si="22"/>
        <v>$V$1066</v>
      </c>
      <c r="AG74" t="str">
        <f t="shared" ca="1" si="23"/>
        <v>$J$1066</v>
      </c>
      <c r="AH74" t="str">
        <f t="shared" ca="1" si="24"/>
        <v>b: C H ROBINSON | 2736036101</v>
      </c>
      <c r="AI74" t="str">
        <f t="shared" ca="1" si="13"/>
        <v>$K$1066</v>
      </c>
      <c r="AJ74" s="8">
        <f t="shared" si="14"/>
        <v>1.6260162601626016E-3</v>
      </c>
      <c r="AK74" s="7">
        <f t="shared" si="15"/>
        <v>-560</v>
      </c>
      <c r="AL74" s="7" t="str">
        <f t="shared" ca="1" si="25"/>
        <v>b: C H ROBINSON | 6080335055</v>
      </c>
      <c r="AM74" t="b">
        <f t="shared" si="16"/>
        <v>0</v>
      </c>
    </row>
    <row r="75" spans="3:39" x14ac:dyDescent="0.3">
      <c r="C75" s="1" t="s">
        <v>130</v>
      </c>
      <c r="D75" s="1" t="s">
        <v>131</v>
      </c>
      <c r="E75" s="1" t="s">
        <v>39</v>
      </c>
      <c r="F75" s="1" t="s">
        <v>40</v>
      </c>
      <c r="G75" s="1" t="s">
        <v>208</v>
      </c>
      <c r="H75" s="1" t="s">
        <v>70</v>
      </c>
      <c r="I75" s="1" t="s">
        <v>132</v>
      </c>
      <c r="J75" t="str">
        <f>TRIM(CONCATENATE(wiz[[#This Row],[SHIPPER..................]],wiz[[#This Row],[ZIP2..]],wiz[[#This Row],[ZIP3..]]))</f>
        <v>ALLEY CASSETTY TRUCKI| 3670137066</v>
      </c>
      <c r="K75" s="1">
        <v>1</v>
      </c>
      <c r="L75" s="1">
        <v>1.2</v>
      </c>
      <c r="M75" s="1">
        <v>0.27</v>
      </c>
      <c r="N75" s="1">
        <v>307</v>
      </c>
      <c r="O75" s="1">
        <v>0.67</v>
      </c>
      <c r="P75" s="1">
        <v>25</v>
      </c>
      <c r="Q75" s="1">
        <v>0.25</v>
      </c>
      <c r="R75" s="1">
        <v>-18</v>
      </c>
      <c r="S75" s="1">
        <v>0</v>
      </c>
      <c r="T75" s="1">
        <v>39</v>
      </c>
      <c r="U75" s="1">
        <v>-52</v>
      </c>
      <c r="V75" s="1">
        <v>-13</v>
      </c>
      <c r="W75" s="1">
        <v>36773</v>
      </c>
      <c r="X75" s="1">
        <v>36701</v>
      </c>
      <c r="Y75" s="1">
        <v>37066</v>
      </c>
      <c r="Z75" s="1">
        <v>1.25</v>
      </c>
      <c r="AA75" s="6">
        <f t="shared" si="17"/>
        <v>3</v>
      </c>
      <c r="AB75" s="6">
        <f t="shared" si="18"/>
        <v>-13</v>
      </c>
      <c r="AC75" s="6">
        <f t="shared" si="19"/>
        <v>-223</v>
      </c>
      <c r="AD75" s="6">
        <f t="shared" si="20"/>
        <v>-74.333333333333329</v>
      </c>
      <c r="AE75" s="7">
        <f t="shared" si="21"/>
        <v>-105</v>
      </c>
      <c r="AF75" t="str">
        <f t="shared" ca="1" si="22"/>
        <v>$V$33</v>
      </c>
      <c r="AG75" t="str">
        <f t="shared" ca="1" si="23"/>
        <v>$J$33</v>
      </c>
      <c r="AH75" t="str">
        <f t="shared" ca="1" si="24"/>
        <v>ALLEY CASSETTY TRUCKI| 3610137066</v>
      </c>
      <c r="AI75" t="str">
        <f t="shared" ca="1" si="13"/>
        <v>$K$33</v>
      </c>
      <c r="AJ75" s="8">
        <f t="shared" si="14"/>
        <v>0.33333333333333331</v>
      </c>
      <c r="AK75" s="7">
        <f t="shared" si="15"/>
        <v>-105</v>
      </c>
      <c r="AL75" s="7" t="str">
        <f t="shared" ca="1" si="25"/>
        <v>ALLEY CASSETTY TRUCKI| 3610137066</v>
      </c>
      <c r="AM75" t="b">
        <f t="shared" si="16"/>
        <v>0</v>
      </c>
    </row>
    <row r="76" spans="3:39" x14ac:dyDescent="0.3">
      <c r="C76" s="1" t="s">
        <v>210</v>
      </c>
      <c r="D76" s="1" t="s">
        <v>211</v>
      </c>
      <c r="E76" s="1" t="s">
        <v>39</v>
      </c>
      <c r="F76" s="1" t="s">
        <v>40</v>
      </c>
      <c r="G76" s="1" t="s">
        <v>212</v>
      </c>
      <c r="H76" s="1" t="s">
        <v>87</v>
      </c>
      <c r="I76" s="1" t="s">
        <v>213</v>
      </c>
      <c r="J76" t="str">
        <f>TRIM(CONCATENATE(wiz[[#This Row],[SHIPPER..................]],wiz[[#This Row],[ZIP2..]],wiz[[#This Row],[ZIP3..]]))</f>
        <v>b: ECHO GLOBAL LOGIST| 3540145801</v>
      </c>
      <c r="K76" s="1">
        <v>2</v>
      </c>
      <c r="L76" s="1">
        <v>2.52</v>
      </c>
      <c r="M76" s="1">
        <v>0.28000000000000003</v>
      </c>
      <c r="N76" s="1">
        <v>643</v>
      </c>
      <c r="O76" s="1">
        <v>1.1499999999999999</v>
      </c>
      <c r="P76" s="1">
        <v>147</v>
      </c>
      <c r="Q76" s="1">
        <v>0.38</v>
      </c>
      <c r="R76" s="1">
        <v>-45</v>
      </c>
      <c r="S76" s="1">
        <v>531</v>
      </c>
      <c r="T76" s="1">
        <v>15</v>
      </c>
      <c r="U76" s="1">
        <v>549</v>
      </c>
      <c r="V76" s="1">
        <v>1095</v>
      </c>
      <c r="W76" s="1">
        <v>37087</v>
      </c>
      <c r="X76" s="1">
        <v>35401</v>
      </c>
      <c r="Y76" s="1">
        <v>45801</v>
      </c>
      <c r="Z76" s="1">
        <v>2.58</v>
      </c>
      <c r="AA76" s="6">
        <f t="shared" si="17"/>
        <v>94</v>
      </c>
      <c r="AB76" s="6">
        <f t="shared" si="18"/>
        <v>2190</v>
      </c>
      <c r="AC76" s="6">
        <f t="shared" si="19"/>
        <v>1157</v>
      </c>
      <c r="AD76" s="6">
        <f t="shared" si="20"/>
        <v>12.308510638297872</v>
      </c>
      <c r="AE76" s="7">
        <f t="shared" si="21"/>
        <v>-816</v>
      </c>
      <c r="AF76" t="str">
        <f t="shared" ca="1" si="22"/>
        <v>$V$921</v>
      </c>
      <c r="AG76" t="str">
        <f t="shared" ca="1" si="23"/>
        <v>$J$921</v>
      </c>
      <c r="AH76" t="str">
        <f t="shared" ca="1" si="24"/>
        <v>b: ECHO GLOBAL LOGIST| 5503315639</v>
      </c>
      <c r="AI76" t="str">
        <f t="shared" ca="1" si="13"/>
        <v>$K$921</v>
      </c>
      <c r="AJ76" s="8">
        <f t="shared" si="14"/>
        <v>2.1276595744680851E-2</v>
      </c>
      <c r="AK76" s="7">
        <f t="shared" si="15"/>
        <v>-71</v>
      </c>
      <c r="AL76" s="7" t="str">
        <f t="shared" ca="1" si="25"/>
        <v>b: ECHO GLOBAL LOGIST| 5632053201</v>
      </c>
      <c r="AM76" t="b">
        <f t="shared" si="16"/>
        <v>0</v>
      </c>
    </row>
    <row r="77" spans="3:39" x14ac:dyDescent="0.3">
      <c r="C77" s="1" t="s">
        <v>210</v>
      </c>
      <c r="D77" s="1" t="s">
        <v>211</v>
      </c>
      <c r="E77" s="1" t="s">
        <v>39</v>
      </c>
      <c r="F77" s="1" t="s">
        <v>40</v>
      </c>
      <c r="G77" s="1" t="s">
        <v>214</v>
      </c>
      <c r="H77" s="1" t="s">
        <v>87</v>
      </c>
      <c r="I77" s="1" t="s">
        <v>213</v>
      </c>
      <c r="J77" t="str">
        <f>TRIM(CONCATENATE(wiz[[#This Row],[SHIPPER..................]],wiz[[#This Row],[ZIP2..]],wiz[[#This Row],[ZIP3..]]))</f>
        <v>b: ECHO GLOBAL LOGIST| 3518845801</v>
      </c>
      <c r="K77" s="1">
        <v>1</v>
      </c>
      <c r="L77" s="1">
        <v>2.63</v>
      </c>
      <c r="M77" s="1">
        <v>0.28000000000000003</v>
      </c>
      <c r="N77" s="1">
        <v>618</v>
      </c>
      <c r="O77" s="1">
        <v>2.23</v>
      </c>
      <c r="P77" s="1">
        <v>135</v>
      </c>
      <c r="Q77" s="1">
        <v>0.35</v>
      </c>
      <c r="R77" s="1">
        <v>-44</v>
      </c>
      <c r="S77" s="1">
        <v>594</v>
      </c>
      <c r="T77" s="1">
        <v>-241</v>
      </c>
      <c r="U77" s="1">
        <v>493</v>
      </c>
      <c r="V77" s="1">
        <v>846</v>
      </c>
      <c r="W77" s="1">
        <v>36830</v>
      </c>
      <c r="X77" s="1">
        <v>35188</v>
      </c>
      <c r="Y77" s="1">
        <v>45801</v>
      </c>
      <c r="Z77" s="1">
        <v>2.69</v>
      </c>
      <c r="AA77" s="6">
        <f t="shared" si="17"/>
        <v>94</v>
      </c>
      <c r="AB77" s="6">
        <f t="shared" si="18"/>
        <v>846</v>
      </c>
      <c r="AC77" s="6">
        <f t="shared" si="19"/>
        <v>1157</v>
      </c>
      <c r="AD77" s="6">
        <f t="shared" si="20"/>
        <v>12.308510638297872</v>
      </c>
      <c r="AE77" s="7">
        <f t="shared" si="21"/>
        <v>-816</v>
      </c>
      <c r="AF77" t="str">
        <f t="shared" ca="1" si="22"/>
        <v>$V$921</v>
      </c>
      <c r="AG77" t="str">
        <f t="shared" ca="1" si="23"/>
        <v>$J$921</v>
      </c>
      <c r="AH77" t="str">
        <f t="shared" ca="1" si="24"/>
        <v>b: ECHO GLOBAL LOGIST| 5503315639</v>
      </c>
      <c r="AI77" t="str">
        <f t="shared" ca="1" si="13"/>
        <v>$K$921</v>
      </c>
      <c r="AJ77" s="8">
        <f t="shared" si="14"/>
        <v>1.0638297872340425E-2</v>
      </c>
      <c r="AK77" s="7">
        <f t="shared" si="15"/>
        <v>-71</v>
      </c>
      <c r="AL77" s="7" t="str">
        <f t="shared" ca="1" si="25"/>
        <v>b: ECHO GLOBAL LOGIST| 5632053201</v>
      </c>
      <c r="AM77" t="b">
        <f t="shared" si="16"/>
        <v>0</v>
      </c>
    </row>
    <row r="78" spans="3:39" x14ac:dyDescent="0.3">
      <c r="C78" s="1" t="s">
        <v>119</v>
      </c>
      <c r="D78" s="1" t="s">
        <v>120</v>
      </c>
      <c r="E78" s="1" t="s">
        <v>39</v>
      </c>
      <c r="F78" s="1" t="s">
        <v>40</v>
      </c>
      <c r="G78" s="1" t="s">
        <v>212</v>
      </c>
      <c r="H78" s="1" t="s">
        <v>87</v>
      </c>
      <c r="I78" s="1" t="s">
        <v>213</v>
      </c>
      <c r="J78" t="str">
        <f>TRIM(CONCATENATE(wiz[[#This Row],[SHIPPER..................]],wiz[[#This Row],[ZIP2..]],wiz[[#This Row],[ZIP3..]]))</f>
        <v>b: HUB GROUP INC | 3540145801</v>
      </c>
      <c r="K78" s="1">
        <v>1</v>
      </c>
      <c r="L78" s="1">
        <v>2.83</v>
      </c>
      <c r="M78" s="1">
        <v>0.28000000000000003</v>
      </c>
      <c r="N78" s="1">
        <v>643</v>
      </c>
      <c r="O78" s="1">
        <v>1.08</v>
      </c>
      <c r="P78" s="1">
        <v>103</v>
      </c>
      <c r="Q78" s="1">
        <v>0.35</v>
      </c>
      <c r="R78" s="1">
        <v>-45</v>
      </c>
      <c r="S78" s="1">
        <v>687</v>
      </c>
      <c r="T78" s="1">
        <v>31</v>
      </c>
      <c r="U78" s="1">
        <v>749</v>
      </c>
      <c r="V78" s="1">
        <v>1467</v>
      </c>
      <c r="W78" s="1">
        <v>35055</v>
      </c>
      <c r="X78" s="1">
        <v>35401</v>
      </c>
      <c r="Y78" s="1">
        <v>45801</v>
      </c>
      <c r="Z78" s="1">
        <v>2.89</v>
      </c>
      <c r="AA78" s="6">
        <f t="shared" si="17"/>
        <v>49</v>
      </c>
      <c r="AB78" s="6">
        <f t="shared" si="18"/>
        <v>1467</v>
      </c>
      <c r="AC78" s="6">
        <f t="shared" si="19"/>
        <v>11121</v>
      </c>
      <c r="AD78" s="6">
        <f t="shared" si="20"/>
        <v>226.9591836734694</v>
      </c>
      <c r="AE78" s="7">
        <f t="shared" si="21"/>
        <v>-543</v>
      </c>
      <c r="AF78" t="str">
        <f t="shared" ca="1" si="22"/>
        <v>$V$992</v>
      </c>
      <c r="AG78" t="str">
        <f t="shared" ca="1" si="23"/>
        <v>$J$992</v>
      </c>
      <c r="AH78" t="str">
        <f t="shared" ca="1" si="24"/>
        <v>b: HUB GROUP INC | 3885131601</v>
      </c>
      <c r="AI78" t="str">
        <f t="shared" ca="1" si="13"/>
        <v>$K$992</v>
      </c>
      <c r="AJ78" s="8">
        <f t="shared" si="14"/>
        <v>2.0408163265306121E-2</v>
      </c>
      <c r="AK78" s="7">
        <f t="shared" si="15"/>
        <v>-170</v>
      </c>
      <c r="AL78" s="7" t="str">
        <f t="shared" ca="1" si="25"/>
        <v>b: ECHO GLOBAL LOGIST| 4770130501</v>
      </c>
      <c r="AM78" t="b">
        <f t="shared" si="16"/>
        <v>0</v>
      </c>
    </row>
    <row r="79" spans="3:39" x14ac:dyDescent="0.3">
      <c r="C79" s="1" t="s">
        <v>210</v>
      </c>
      <c r="D79" s="1" t="s">
        <v>211</v>
      </c>
      <c r="E79" s="1" t="s">
        <v>39</v>
      </c>
      <c r="F79" s="1" t="s">
        <v>61</v>
      </c>
      <c r="G79" s="1" t="s">
        <v>215</v>
      </c>
      <c r="H79" s="1" t="s">
        <v>44</v>
      </c>
      <c r="I79" s="1" t="s">
        <v>216</v>
      </c>
      <c r="J79" t="str">
        <f>TRIM(CONCATENATE(wiz[[#This Row],[SHIPPER..................]],wiz[[#This Row],[ZIP2..]],wiz[[#This Row],[ZIP3..]]))</f>
        <v>b: ECHO GLOBAL LOGIST| 6565540109</v>
      </c>
      <c r="K79" s="1">
        <v>1</v>
      </c>
      <c r="L79" s="1">
        <v>1.23</v>
      </c>
      <c r="M79" s="1">
        <v>0.27</v>
      </c>
      <c r="N79" s="1">
        <v>465</v>
      </c>
      <c r="O79" s="1">
        <v>0.97</v>
      </c>
      <c r="P79" s="1">
        <v>89</v>
      </c>
      <c r="Q79" s="1">
        <v>0.3</v>
      </c>
      <c r="R79" s="1">
        <v>-28</v>
      </c>
      <c r="S79" s="1">
        <v>-56</v>
      </c>
      <c r="T79" s="1">
        <v>-1</v>
      </c>
      <c r="U79" s="1">
        <v>125</v>
      </c>
      <c r="V79" s="1">
        <v>68</v>
      </c>
      <c r="W79" s="1">
        <v>65801</v>
      </c>
      <c r="X79" s="1">
        <v>65655</v>
      </c>
      <c r="Y79" s="1">
        <v>40109</v>
      </c>
      <c r="Z79" s="1">
        <v>1.28</v>
      </c>
      <c r="AA79" s="6">
        <f t="shared" si="17"/>
        <v>94</v>
      </c>
      <c r="AB79" s="6">
        <f t="shared" si="18"/>
        <v>68</v>
      </c>
      <c r="AC79" s="6">
        <f t="shared" si="19"/>
        <v>1157</v>
      </c>
      <c r="AD79" s="6">
        <f t="shared" si="20"/>
        <v>12.308510638297872</v>
      </c>
      <c r="AE79" s="7">
        <f t="shared" si="21"/>
        <v>-816</v>
      </c>
      <c r="AF79" t="str">
        <f t="shared" ca="1" si="22"/>
        <v>$V$921</v>
      </c>
      <c r="AG79" t="str">
        <f t="shared" ca="1" si="23"/>
        <v>$J$921</v>
      </c>
      <c r="AH79" t="str">
        <f t="shared" ca="1" si="24"/>
        <v>b: ECHO GLOBAL LOGIST| 5503315639</v>
      </c>
      <c r="AI79" t="str">
        <f t="shared" ca="1" si="13"/>
        <v>$K$921</v>
      </c>
      <c r="AJ79" s="8">
        <f t="shared" si="14"/>
        <v>1.0638297872340425E-2</v>
      </c>
      <c r="AK79" s="7">
        <f t="shared" si="15"/>
        <v>-71</v>
      </c>
      <c r="AL79" s="7" t="str">
        <f t="shared" ca="1" si="25"/>
        <v>b: ECHO GLOBAL LOGIST| 5632053201</v>
      </c>
      <c r="AM79" t="b">
        <f t="shared" si="16"/>
        <v>0</v>
      </c>
    </row>
    <row r="80" spans="3:39" x14ac:dyDescent="0.3">
      <c r="C80" s="1" t="s">
        <v>217</v>
      </c>
      <c r="D80" s="1" t="s">
        <v>218</v>
      </c>
      <c r="E80" s="1" t="s">
        <v>39</v>
      </c>
      <c r="F80" s="1" t="s">
        <v>146</v>
      </c>
      <c r="G80" s="1" t="s">
        <v>219</v>
      </c>
      <c r="H80" s="1" t="s">
        <v>220</v>
      </c>
      <c r="I80" s="1" t="s">
        <v>221</v>
      </c>
      <c r="J80" t="str">
        <f>TRIM(CONCATENATE(wiz[[#This Row],[SHIPPER..................]],wiz[[#This Row],[ZIP2..]],wiz[[#This Row],[ZIP3..]]))</f>
        <v>OWENS CORNING SALES | 7290132099</v>
      </c>
      <c r="K80" s="1">
        <v>1</v>
      </c>
      <c r="L80" s="1">
        <v>1.88</v>
      </c>
      <c r="M80" s="1">
        <v>0.18</v>
      </c>
      <c r="N80" s="1">
        <v>929</v>
      </c>
      <c r="O80" s="1">
        <v>1.81</v>
      </c>
      <c r="P80" s="1">
        <v>0</v>
      </c>
      <c r="Q80" s="1">
        <v>0.25</v>
      </c>
      <c r="R80" s="1">
        <v>24</v>
      </c>
      <c r="S80" s="1">
        <v>-62</v>
      </c>
      <c r="T80" s="1">
        <v>1</v>
      </c>
      <c r="U80" s="1">
        <v>193</v>
      </c>
      <c r="V80" s="1">
        <v>132</v>
      </c>
      <c r="W80" s="1">
        <v>72901</v>
      </c>
      <c r="X80" s="1">
        <v>72901</v>
      </c>
      <c r="Y80" s="1">
        <v>32099</v>
      </c>
      <c r="Z80" s="1">
        <v>1.84</v>
      </c>
      <c r="AA80" s="6">
        <f t="shared" si="17"/>
        <v>313</v>
      </c>
      <c r="AB80" s="6">
        <f t="shared" si="18"/>
        <v>132</v>
      </c>
      <c r="AC80" s="6">
        <f t="shared" si="19"/>
        <v>-8700</v>
      </c>
      <c r="AD80" s="6">
        <f t="shared" si="20"/>
        <v>-27.795527156549522</v>
      </c>
      <c r="AE80" s="7">
        <f t="shared" si="21"/>
        <v>-472</v>
      </c>
      <c r="AF80" t="str">
        <f t="shared" ca="1" si="22"/>
        <v>$V$1060</v>
      </c>
      <c r="AG80" t="str">
        <f t="shared" ca="1" si="23"/>
        <v>$J$1060</v>
      </c>
      <c r="AH80" t="str">
        <f t="shared" ca="1" si="24"/>
        <v>OWENS CORNING SALES | 2808679556</v>
      </c>
      <c r="AI80" t="str">
        <f t="shared" ca="1" si="13"/>
        <v>$K$1060</v>
      </c>
      <c r="AJ80" s="8">
        <f t="shared" si="14"/>
        <v>3.1948881789137379E-3</v>
      </c>
      <c r="AK80" s="7">
        <f t="shared" si="15"/>
        <v>-156</v>
      </c>
      <c r="AL80" s="7" t="str">
        <f t="shared" ca="1" si="25"/>
        <v>b: MATSON LOGISTICS | 881728379</v>
      </c>
      <c r="AM80" t="b">
        <f t="shared" si="16"/>
        <v>0</v>
      </c>
    </row>
    <row r="81" spans="3:39" x14ac:dyDescent="0.3">
      <c r="C81" s="1" t="s">
        <v>72</v>
      </c>
      <c r="D81" s="1" t="s">
        <v>73</v>
      </c>
      <c r="E81" s="1" t="s">
        <v>39</v>
      </c>
      <c r="F81" s="1" t="s">
        <v>146</v>
      </c>
      <c r="G81" s="1" t="s">
        <v>219</v>
      </c>
      <c r="H81" s="1" t="s">
        <v>220</v>
      </c>
      <c r="I81" s="1" t="s">
        <v>221</v>
      </c>
      <c r="J81" t="str">
        <f>TRIM(CONCATENATE(wiz[[#This Row],[SHIPPER..................]],wiz[[#This Row],[ZIP2..]],wiz[[#This Row],[ZIP3..]]))</f>
        <v>REDWOOD LOGISTICS STR| 7290132099</v>
      </c>
      <c r="K81" s="1">
        <v>1</v>
      </c>
      <c r="L81" s="1">
        <v>1.73</v>
      </c>
      <c r="M81" s="1">
        <v>0.28000000000000003</v>
      </c>
      <c r="N81" s="1">
        <v>944</v>
      </c>
      <c r="O81" s="1">
        <v>1.81</v>
      </c>
      <c r="P81" s="1">
        <v>361</v>
      </c>
      <c r="Q81" s="1">
        <v>0.6</v>
      </c>
      <c r="R81" s="1">
        <v>-66</v>
      </c>
      <c r="S81" s="1">
        <v>-500</v>
      </c>
      <c r="T81" s="1">
        <v>1</v>
      </c>
      <c r="U81" s="1">
        <v>156</v>
      </c>
      <c r="V81" s="1">
        <v>-343</v>
      </c>
      <c r="W81" s="1">
        <v>38301</v>
      </c>
      <c r="X81" s="1">
        <v>72901</v>
      </c>
      <c r="Y81" s="1">
        <v>32099</v>
      </c>
      <c r="Z81" s="1">
        <v>1.79</v>
      </c>
      <c r="AA81" s="6">
        <f t="shared" si="17"/>
        <v>112</v>
      </c>
      <c r="AB81" s="6">
        <f t="shared" si="18"/>
        <v>-343</v>
      </c>
      <c r="AC81" s="6">
        <f t="shared" si="19"/>
        <v>-32183</v>
      </c>
      <c r="AD81" s="6">
        <f t="shared" si="20"/>
        <v>-287.34821428571428</v>
      </c>
      <c r="AE81" s="7">
        <f t="shared" si="21"/>
        <v>-836</v>
      </c>
      <c r="AF81" t="str">
        <f t="shared" ca="1" si="22"/>
        <v>$V$1531</v>
      </c>
      <c r="AG81" t="str">
        <f t="shared" ca="1" si="23"/>
        <v>$J$1531</v>
      </c>
      <c r="AH81" t="str">
        <f t="shared" ca="1" si="24"/>
        <v>REDWOOD LOGISTICS STR| 4370137401</v>
      </c>
      <c r="AI81" t="str">
        <f t="shared" ca="1" si="13"/>
        <v>$K$1531</v>
      </c>
      <c r="AJ81" s="8">
        <f t="shared" si="14"/>
        <v>8.9285714285714281E-3</v>
      </c>
      <c r="AK81" s="7">
        <f t="shared" si="15"/>
        <v>-624</v>
      </c>
      <c r="AL81" s="7" t="str">
        <f t="shared" ca="1" si="25"/>
        <v>REDWOOD LOGISTICS STR| 4589530012</v>
      </c>
      <c r="AM81" t="b">
        <f t="shared" si="16"/>
        <v>0</v>
      </c>
    </row>
    <row r="82" spans="3:39" x14ac:dyDescent="0.3">
      <c r="C82" s="1" t="s">
        <v>222</v>
      </c>
      <c r="D82" s="1" t="s">
        <v>218</v>
      </c>
      <c r="E82" s="1" t="s">
        <v>39</v>
      </c>
      <c r="F82" s="1" t="s">
        <v>146</v>
      </c>
      <c r="G82" s="1" t="s">
        <v>219</v>
      </c>
      <c r="H82" s="1" t="s">
        <v>50</v>
      </c>
      <c r="I82" s="1" t="s">
        <v>223</v>
      </c>
      <c r="J82" t="str">
        <f>TRIM(CONCATENATE(wiz[[#This Row],[SHIPPER..................]],wiz[[#This Row],[ZIP2..]],wiz[[#This Row],[ZIP3..]]))</f>
        <v>OWENS CORNING FIBERGL| 7290130301</v>
      </c>
      <c r="K82" s="1">
        <v>1</v>
      </c>
      <c r="L82" s="1">
        <v>1.6</v>
      </c>
      <c r="M82" s="1">
        <v>0.18</v>
      </c>
      <c r="N82" s="1">
        <v>656</v>
      </c>
      <c r="O82" s="1">
        <v>1.83</v>
      </c>
      <c r="P82" s="1">
        <v>258</v>
      </c>
      <c r="Q82" s="1">
        <v>0.5</v>
      </c>
      <c r="R82" s="1">
        <v>42</v>
      </c>
      <c r="S82" s="1">
        <v>-24</v>
      </c>
      <c r="T82" s="1">
        <v>-105</v>
      </c>
      <c r="U82" s="1">
        <v>93</v>
      </c>
      <c r="V82" s="1">
        <v>-36</v>
      </c>
      <c r="W82" s="1">
        <v>75029</v>
      </c>
      <c r="X82" s="1">
        <v>72901</v>
      </c>
      <c r="Y82" s="1">
        <v>30301</v>
      </c>
      <c r="Z82" s="1">
        <v>1.56</v>
      </c>
      <c r="AA82" s="6">
        <f t="shared" si="17"/>
        <v>733</v>
      </c>
      <c r="AB82" s="6">
        <f t="shared" si="18"/>
        <v>-36</v>
      </c>
      <c r="AC82" s="6">
        <f t="shared" si="19"/>
        <v>-44750</v>
      </c>
      <c r="AD82" s="6">
        <f t="shared" si="20"/>
        <v>-61.050477489768078</v>
      </c>
      <c r="AE82" s="7">
        <f t="shared" si="21"/>
        <v>-546</v>
      </c>
      <c r="AF82" t="str">
        <f t="shared" ca="1" si="22"/>
        <v>$V$1036</v>
      </c>
      <c r="AG82" t="str">
        <f t="shared" ca="1" si="23"/>
        <v>$J$1036</v>
      </c>
      <c r="AH82" t="str">
        <f t="shared" ca="1" si="24"/>
        <v>OWENS CORNING FIBERGL| 2808655720</v>
      </c>
      <c r="AI82" t="str">
        <f t="shared" ca="1" si="13"/>
        <v>$K$1036</v>
      </c>
      <c r="AJ82" s="8">
        <f t="shared" si="14"/>
        <v>1.364256480218281E-3</v>
      </c>
      <c r="AK82" s="7">
        <f t="shared" si="15"/>
        <v>-155</v>
      </c>
      <c r="AL82" s="7" t="str">
        <f t="shared" ca="1" si="25"/>
        <v>b: C H ROBINSON | 4607237643</v>
      </c>
      <c r="AM82" t="b">
        <f t="shared" si="16"/>
        <v>0</v>
      </c>
    </row>
    <row r="83" spans="3:39" x14ac:dyDescent="0.3">
      <c r="C83" s="1" t="s">
        <v>217</v>
      </c>
      <c r="D83" s="1" t="s">
        <v>218</v>
      </c>
      <c r="E83" s="1" t="s">
        <v>39</v>
      </c>
      <c r="F83" s="1" t="s">
        <v>146</v>
      </c>
      <c r="G83" s="1" t="s">
        <v>219</v>
      </c>
      <c r="H83" s="1" t="s">
        <v>50</v>
      </c>
      <c r="I83" s="1" t="s">
        <v>223</v>
      </c>
      <c r="J83" t="str">
        <f>TRIM(CONCATENATE(wiz[[#This Row],[SHIPPER..................]],wiz[[#This Row],[ZIP2..]],wiz[[#This Row],[ZIP3..]]))</f>
        <v>OWENS CORNING SALES | 7290130301</v>
      </c>
      <c r="K83" s="1">
        <v>3</v>
      </c>
      <c r="L83" s="1">
        <v>1.6</v>
      </c>
      <c r="M83" s="1">
        <v>0.18</v>
      </c>
      <c r="N83" s="1">
        <v>656</v>
      </c>
      <c r="O83" s="1">
        <v>1.29</v>
      </c>
      <c r="P83" s="1">
        <v>99</v>
      </c>
      <c r="Q83" s="1">
        <v>0.33</v>
      </c>
      <c r="R83" s="1">
        <v>19</v>
      </c>
      <c r="S83" s="1">
        <v>-62</v>
      </c>
      <c r="T83" s="1">
        <v>23</v>
      </c>
      <c r="U83" s="1">
        <v>116</v>
      </c>
      <c r="V83" s="1">
        <v>77</v>
      </c>
      <c r="W83" s="1">
        <v>72901</v>
      </c>
      <c r="X83" s="1">
        <v>72901</v>
      </c>
      <c r="Y83" s="1">
        <v>30301</v>
      </c>
      <c r="Z83" s="1">
        <v>1.56</v>
      </c>
      <c r="AA83" s="6">
        <f t="shared" si="17"/>
        <v>313</v>
      </c>
      <c r="AB83" s="6">
        <f t="shared" si="18"/>
        <v>231</v>
      </c>
      <c r="AC83" s="6">
        <f t="shared" si="19"/>
        <v>-8700</v>
      </c>
      <c r="AD83" s="6">
        <f t="shared" si="20"/>
        <v>-27.795527156549522</v>
      </c>
      <c r="AE83" s="7">
        <f t="shared" si="21"/>
        <v>-472</v>
      </c>
      <c r="AF83" t="str">
        <f t="shared" ca="1" si="22"/>
        <v>$V$1060</v>
      </c>
      <c r="AG83" t="str">
        <f t="shared" ca="1" si="23"/>
        <v>$J$1060</v>
      </c>
      <c r="AH83" t="str">
        <f t="shared" ca="1" si="24"/>
        <v>OWENS CORNING SALES | 2808679556</v>
      </c>
      <c r="AI83" t="str">
        <f t="shared" ca="1" si="13"/>
        <v>$K$1060</v>
      </c>
      <c r="AJ83" s="8">
        <f t="shared" si="14"/>
        <v>9.5846645367412137E-3</v>
      </c>
      <c r="AK83" s="7">
        <f t="shared" si="15"/>
        <v>-156</v>
      </c>
      <c r="AL83" s="7" t="str">
        <f t="shared" ca="1" si="25"/>
        <v>b: MATSON LOGISTICS | 881728379</v>
      </c>
      <c r="AM83" t="b">
        <f t="shared" si="16"/>
        <v>0</v>
      </c>
    </row>
    <row r="84" spans="3:39" x14ac:dyDescent="0.3">
      <c r="C84" s="1" t="s">
        <v>224</v>
      </c>
      <c r="D84" s="1" t="s">
        <v>225</v>
      </c>
      <c r="E84" s="1" t="s">
        <v>39</v>
      </c>
      <c r="F84" s="1" t="s">
        <v>146</v>
      </c>
      <c r="G84" s="1" t="s">
        <v>219</v>
      </c>
      <c r="H84" s="1" t="s">
        <v>53</v>
      </c>
      <c r="I84" s="1" t="s">
        <v>226</v>
      </c>
      <c r="J84" t="str">
        <f>TRIM(CONCATENATE(wiz[[#This Row],[SHIPPER..................]],wiz[[#This Row],[ZIP2..]],wiz[[#This Row],[ZIP3..]]))</f>
        <v>b: LOAD DELIVERED LOG| 7290160542</v>
      </c>
      <c r="K84" s="1">
        <v>1</v>
      </c>
      <c r="L84" s="1">
        <v>1.0900000000000001</v>
      </c>
      <c r="M84" s="1">
        <v>0.27</v>
      </c>
      <c r="N84" s="1">
        <v>699</v>
      </c>
      <c r="O84" s="1">
        <v>1.75</v>
      </c>
      <c r="P84" s="1">
        <v>0</v>
      </c>
      <c r="Q84" s="1">
        <v>0.25</v>
      </c>
      <c r="R84" s="1">
        <v>-42</v>
      </c>
      <c r="S84" s="1">
        <v>0</v>
      </c>
      <c r="T84" s="1">
        <v>-86</v>
      </c>
      <c r="U84" s="1">
        <v>-73</v>
      </c>
      <c r="V84" s="1">
        <v>-159</v>
      </c>
      <c r="W84" s="1">
        <v>72901</v>
      </c>
      <c r="X84" s="1">
        <v>72901</v>
      </c>
      <c r="Y84" s="1">
        <v>60542</v>
      </c>
      <c r="Z84" s="1">
        <v>1.1399999999999999</v>
      </c>
      <c r="AA84" s="6">
        <f t="shared" si="17"/>
        <v>1</v>
      </c>
      <c r="AB84" s="6">
        <f t="shared" si="18"/>
        <v>-159</v>
      </c>
      <c r="AC84" s="6">
        <f t="shared" si="19"/>
        <v>-159</v>
      </c>
      <c r="AD84" s="6">
        <f t="shared" si="20"/>
        <v>-159</v>
      </c>
      <c r="AE84" s="7">
        <f t="shared" si="21"/>
        <v>-159</v>
      </c>
      <c r="AF84" t="str">
        <f t="shared" ca="1" si="22"/>
        <v>$V$84</v>
      </c>
      <c r="AG84" t="str">
        <f t="shared" ca="1" si="23"/>
        <v>$J$84</v>
      </c>
      <c r="AH84" t="str">
        <f t="shared" ca="1" si="24"/>
        <v>b: LOAD DELIVERED LOG| 7290160542</v>
      </c>
      <c r="AI84" t="str">
        <f t="shared" ca="1" si="13"/>
        <v>$K$84</v>
      </c>
      <c r="AJ84" s="8">
        <f t="shared" si="14"/>
        <v>1</v>
      </c>
      <c r="AK84" s="7">
        <f t="shared" si="15"/>
        <v>-159</v>
      </c>
      <c r="AL84" s="7" t="str">
        <f t="shared" ca="1" si="25"/>
        <v>b: LOAD DELIVERED LOG| 7290160542</v>
      </c>
      <c r="AM84" t="str">
        <f t="shared" si="16"/>
        <v>b: LOAD DELIVERED LOG| 7290160542</v>
      </c>
    </row>
    <row r="85" spans="3:39" x14ac:dyDescent="0.3">
      <c r="C85" s="1" t="s">
        <v>222</v>
      </c>
      <c r="D85" s="1" t="s">
        <v>218</v>
      </c>
      <c r="E85" s="1" t="s">
        <v>39</v>
      </c>
      <c r="F85" s="1" t="s">
        <v>146</v>
      </c>
      <c r="G85" s="1" t="s">
        <v>219</v>
      </c>
      <c r="H85" s="1" t="s">
        <v>87</v>
      </c>
      <c r="I85" s="1" t="s">
        <v>227</v>
      </c>
      <c r="J85" t="str">
        <f>TRIM(CONCATENATE(wiz[[#This Row],[SHIPPER..................]],wiz[[#This Row],[ZIP2..]],wiz[[#This Row],[ZIP3..]]))</f>
        <v>OWENS CORNING FIBERGL| 7290144256</v>
      </c>
      <c r="K85" s="1">
        <v>8</v>
      </c>
      <c r="L85" s="1">
        <v>1.6</v>
      </c>
      <c r="M85" s="1">
        <v>0.17</v>
      </c>
      <c r="N85" s="1">
        <v>904</v>
      </c>
      <c r="O85" s="1">
        <v>1.62</v>
      </c>
      <c r="P85" s="1">
        <v>0</v>
      </c>
      <c r="Q85" s="1">
        <v>0.25</v>
      </c>
      <c r="R85" s="1">
        <v>34</v>
      </c>
      <c r="S85" s="1">
        <v>-24</v>
      </c>
      <c r="T85" s="1">
        <v>46</v>
      </c>
      <c r="U85" s="1">
        <v>199</v>
      </c>
      <c r="V85" s="1">
        <v>221</v>
      </c>
      <c r="W85" s="1">
        <v>72901</v>
      </c>
      <c r="X85" s="1">
        <v>72901</v>
      </c>
      <c r="Y85" s="1">
        <v>44256</v>
      </c>
      <c r="Z85" s="1">
        <v>1.55</v>
      </c>
      <c r="AA85" s="6">
        <f t="shared" si="17"/>
        <v>733</v>
      </c>
      <c r="AB85" s="6">
        <f t="shared" si="18"/>
        <v>1768</v>
      </c>
      <c r="AC85" s="6">
        <f t="shared" si="19"/>
        <v>-44750</v>
      </c>
      <c r="AD85" s="6">
        <f t="shared" si="20"/>
        <v>-61.050477489768078</v>
      </c>
      <c r="AE85" s="7">
        <f t="shared" si="21"/>
        <v>-546</v>
      </c>
      <c r="AF85" t="str">
        <f t="shared" ca="1" si="22"/>
        <v>$V$1036</v>
      </c>
      <c r="AG85" t="str">
        <f t="shared" ca="1" si="23"/>
        <v>$J$1036</v>
      </c>
      <c r="AH85" t="str">
        <f t="shared" ca="1" si="24"/>
        <v>OWENS CORNING FIBERGL| 2808655720</v>
      </c>
      <c r="AI85" t="str">
        <f t="shared" ca="1" si="13"/>
        <v>$K$1036</v>
      </c>
      <c r="AJ85" s="8">
        <f t="shared" si="14"/>
        <v>1.0914051841746248E-2</v>
      </c>
      <c r="AK85" s="7">
        <f t="shared" si="15"/>
        <v>-155</v>
      </c>
      <c r="AL85" s="7" t="str">
        <f t="shared" ca="1" si="25"/>
        <v>b: C H ROBINSON | 4607237643</v>
      </c>
      <c r="AM85" t="b">
        <f t="shared" si="16"/>
        <v>0</v>
      </c>
    </row>
    <row r="86" spans="3:39" x14ac:dyDescent="0.3">
      <c r="C86" s="1" t="s">
        <v>217</v>
      </c>
      <c r="D86" s="1" t="s">
        <v>218</v>
      </c>
      <c r="E86" s="1" t="s">
        <v>39</v>
      </c>
      <c r="F86" s="1" t="s">
        <v>146</v>
      </c>
      <c r="G86" s="1" t="s">
        <v>219</v>
      </c>
      <c r="H86" s="1" t="s">
        <v>87</v>
      </c>
      <c r="I86" s="1" t="s">
        <v>227</v>
      </c>
      <c r="J86" t="str">
        <f>TRIM(CONCATENATE(wiz[[#This Row],[SHIPPER..................]],wiz[[#This Row],[ZIP2..]],wiz[[#This Row],[ZIP3..]]))</f>
        <v>OWENS CORNING SALES | 7290144256</v>
      </c>
      <c r="K86" s="1">
        <v>5</v>
      </c>
      <c r="L86" s="1">
        <v>1.6</v>
      </c>
      <c r="M86" s="1">
        <v>0.18</v>
      </c>
      <c r="N86" s="1">
        <v>904</v>
      </c>
      <c r="O86" s="1">
        <v>1.57</v>
      </c>
      <c r="P86" s="1">
        <v>0</v>
      </c>
      <c r="Q86" s="1">
        <v>0.25</v>
      </c>
      <c r="R86" s="1">
        <v>26</v>
      </c>
      <c r="S86" s="1">
        <v>-62</v>
      </c>
      <c r="T86" s="1">
        <v>58</v>
      </c>
      <c r="U86" s="1">
        <v>208</v>
      </c>
      <c r="V86" s="1">
        <v>204</v>
      </c>
      <c r="W86" s="1">
        <v>72901</v>
      </c>
      <c r="X86" s="1">
        <v>72901</v>
      </c>
      <c r="Y86" s="1">
        <v>44256</v>
      </c>
      <c r="Z86" s="1">
        <v>1.56</v>
      </c>
      <c r="AA86" s="6">
        <f t="shared" si="17"/>
        <v>313</v>
      </c>
      <c r="AB86" s="6">
        <f t="shared" si="18"/>
        <v>1020</v>
      </c>
      <c r="AC86" s="6">
        <f t="shared" si="19"/>
        <v>-8700</v>
      </c>
      <c r="AD86" s="6">
        <f t="shared" si="20"/>
        <v>-27.795527156549522</v>
      </c>
      <c r="AE86" s="7">
        <f t="shared" si="21"/>
        <v>-472</v>
      </c>
      <c r="AF86" t="str">
        <f t="shared" ca="1" si="22"/>
        <v>$V$1060</v>
      </c>
      <c r="AG86" t="str">
        <f t="shared" ca="1" si="23"/>
        <v>$J$1060</v>
      </c>
      <c r="AH86" t="str">
        <f t="shared" ca="1" si="24"/>
        <v>OWENS CORNING SALES | 2808679556</v>
      </c>
      <c r="AI86" t="str">
        <f t="shared" ca="1" si="13"/>
        <v>$K$1060</v>
      </c>
      <c r="AJ86" s="8">
        <f t="shared" si="14"/>
        <v>1.5974440894568689E-2</v>
      </c>
      <c r="AK86" s="7">
        <f t="shared" si="15"/>
        <v>-156</v>
      </c>
      <c r="AL86" s="7" t="str">
        <f t="shared" ca="1" si="25"/>
        <v>b: MATSON LOGISTICS | 881728379</v>
      </c>
      <c r="AM86" t="b">
        <f t="shared" si="16"/>
        <v>0</v>
      </c>
    </row>
    <row r="87" spans="3:39" x14ac:dyDescent="0.3">
      <c r="C87" s="1" t="s">
        <v>222</v>
      </c>
      <c r="D87" s="1" t="s">
        <v>218</v>
      </c>
      <c r="E87" s="1" t="s">
        <v>39</v>
      </c>
      <c r="F87" s="1" t="s">
        <v>146</v>
      </c>
      <c r="G87" s="1" t="s">
        <v>219</v>
      </c>
      <c r="H87" s="1" t="s">
        <v>76</v>
      </c>
      <c r="I87" s="1" t="s">
        <v>228</v>
      </c>
      <c r="J87" t="str">
        <f>TRIM(CONCATENATE(wiz[[#This Row],[SHIPPER..................]],wiz[[#This Row],[ZIP2..]],wiz[[#This Row],[ZIP3..]]))</f>
        <v>OWENS CORNING FIBERGL| 7290177001</v>
      </c>
      <c r="K87" s="1">
        <v>9</v>
      </c>
      <c r="L87" s="1">
        <v>1.75</v>
      </c>
      <c r="M87" s="1">
        <v>0.17</v>
      </c>
      <c r="N87" s="1">
        <v>451</v>
      </c>
      <c r="O87" s="1">
        <v>0.86</v>
      </c>
      <c r="P87" s="1">
        <v>32</v>
      </c>
      <c r="Q87" s="1">
        <v>0.28000000000000003</v>
      </c>
      <c r="R87" s="1">
        <v>15</v>
      </c>
      <c r="S87" s="1">
        <v>-24</v>
      </c>
      <c r="T87" s="1">
        <v>25</v>
      </c>
      <c r="U87" s="1">
        <v>69</v>
      </c>
      <c r="V87" s="1">
        <v>70</v>
      </c>
      <c r="W87" s="1">
        <v>72901</v>
      </c>
      <c r="X87" s="1">
        <v>72901</v>
      </c>
      <c r="Y87" s="1">
        <v>77001</v>
      </c>
      <c r="Z87" s="1">
        <v>1.7</v>
      </c>
      <c r="AA87" s="6">
        <f t="shared" si="17"/>
        <v>733</v>
      </c>
      <c r="AB87" s="6">
        <f t="shared" si="18"/>
        <v>630</v>
      </c>
      <c r="AC87" s="6">
        <f t="shared" si="19"/>
        <v>-44750</v>
      </c>
      <c r="AD87" s="6">
        <f t="shared" si="20"/>
        <v>-61.050477489768078</v>
      </c>
      <c r="AE87" s="7">
        <f t="shared" si="21"/>
        <v>-546</v>
      </c>
      <c r="AF87" t="str">
        <f t="shared" ca="1" si="22"/>
        <v>$V$1036</v>
      </c>
      <c r="AG87" t="str">
        <f t="shared" ca="1" si="23"/>
        <v>$J$1036</v>
      </c>
      <c r="AH87" t="str">
        <f t="shared" ca="1" si="24"/>
        <v>OWENS CORNING FIBERGL| 2808655720</v>
      </c>
      <c r="AI87" t="str">
        <f t="shared" ca="1" si="13"/>
        <v>$K$1036</v>
      </c>
      <c r="AJ87" s="8">
        <f t="shared" si="14"/>
        <v>1.227830832196453E-2</v>
      </c>
      <c r="AK87" s="7">
        <f t="shared" si="15"/>
        <v>-155</v>
      </c>
      <c r="AL87" s="7" t="str">
        <f t="shared" ca="1" si="25"/>
        <v>b: C H ROBINSON | 4607237643</v>
      </c>
      <c r="AM87" t="b">
        <f t="shared" si="16"/>
        <v>0</v>
      </c>
    </row>
    <row r="88" spans="3:39" x14ac:dyDescent="0.3">
      <c r="C88" s="1" t="s">
        <v>217</v>
      </c>
      <c r="D88" s="1" t="s">
        <v>218</v>
      </c>
      <c r="E88" s="1" t="s">
        <v>39</v>
      </c>
      <c r="F88" s="1" t="s">
        <v>146</v>
      </c>
      <c r="G88" s="1" t="s">
        <v>219</v>
      </c>
      <c r="H88" s="1" t="s">
        <v>76</v>
      </c>
      <c r="I88" s="1" t="s">
        <v>228</v>
      </c>
      <c r="J88" t="str">
        <f>TRIM(CONCATENATE(wiz[[#This Row],[SHIPPER..................]],wiz[[#This Row],[ZIP2..]],wiz[[#This Row],[ZIP3..]]))</f>
        <v>OWENS CORNING SALES | 7290177001</v>
      </c>
      <c r="K88" s="1">
        <v>2</v>
      </c>
      <c r="L88" s="1">
        <v>1.75</v>
      </c>
      <c r="M88" s="1">
        <v>0.18</v>
      </c>
      <c r="N88" s="1">
        <v>451</v>
      </c>
      <c r="O88" s="1">
        <v>1.02</v>
      </c>
      <c r="P88" s="1">
        <v>0</v>
      </c>
      <c r="Q88" s="1">
        <v>0.25</v>
      </c>
      <c r="R88" s="1">
        <v>12</v>
      </c>
      <c r="S88" s="1">
        <v>-62</v>
      </c>
      <c r="T88" s="1">
        <v>-13</v>
      </c>
      <c r="U88" s="1">
        <v>73</v>
      </c>
      <c r="V88" s="1">
        <v>-2</v>
      </c>
      <c r="W88" s="1">
        <v>72901</v>
      </c>
      <c r="X88" s="1">
        <v>72901</v>
      </c>
      <c r="Y88" s="1">
        <v>77001</v>
      </c>
      <c r="Z88" s="1">
        <v>1.71</v>
      </c>
      <c r="AA88" s="6">
        <f t="shared" si="17"/>
        <v>313</v>
      </c>
      <c r="AB88" s="6">
        <f t="shared" si="18"/>
        <v>-4</v>
      </c>
      <c r="AC88" s="6">
        <f t="shared" si="19"/>
        <v>-8700</v>
      </c>
      <c r="AD88" s="6">
        <f t="shared" si="20"/>
        <v>-27.795527156549522</v>
      </c>
      <c r="AE88" s="7">
        <f t="shared" si="21"/>
        <v>-472</v>
      </c>
      <c r="AF88" t="str">
        <f t="shared" ca="1" si="22"/>
        <v>$V$1060</v>
      </c>
      <c r="AG88" t="str">
        <f t="shared" ca="1" si="23"/>
        <v>$J$1060</v>
      </c>
      <c r="AH88" t="str">
        <f t="shared" ca="1" si="24"/>
        <v>OWENS CORNING SALES | 2808679556</v>
      </c>
      <c r="AI88" t="str">
        <f t="shared" ca="1" si="13"/>
        <v>$K$1060</v>
      </c>
      <c r="AJ88" s="8">
        <f t="shared" si="14"/>
        <v>6.3897763578274758E-3</v>
      </c>
      <c r="AK88" s="7">
        <f t="shared" si="15"/>
        <v>-156</v>
      </c>
      <c r="AL88" s="7" t="str">
        <f t="shared" ca="1" si="25"/>
        <v>b: MATSON LOGISTICS | 881728379</v>
      </c>
      <c r="AM88" t="b">
        <f t="shared" si="16"/>
        <v>0</v>
      </c>
    </row>
    <row r="89" spans="3:39" x14ac:dyDescent="0.3">
      <c r="C89" s="1" t="s">
        <v>37</v>
      </c>
      <c r="D89" s="1" t="s">
        <v>38</v>
      </c>
      <c r="E89" s="1" t="s">
        <v>39</v>
      </c>
      <c r="F89" s="1" t="s">
        <v>146</v>
      </c>
      <c r="G89" s="1" t="s">
        <v>219</v>
      </c>
      <c r="H89" s="1" t="s">
        <v>140</v>
      </c>
      <c r="I89" s="1" t="s">
        <v>229</v>
      </c>
      <c r="J89" t="str">
        <f>TRIM(CONCATENATE(wiz[[#This Row],[SHIPPER..................]],wiz[[#This Row],[ZIP2..]],wiz[[#This Row],[ZIP3..]]))</f>
        <v>b: C H ROBINSON | 7290154901</v>
      </c>
      <c r="K89" s="1">
        <v>1</v>
      </c>
      <c r="L89" s="1">
        <v>1.34</v>
      </c>
      <c r="M89" s="1">
        <v>0.28000000000000003</v>
      </c>
      <c r="N89" s="1">
        <v>864</v>
      </c>
      <c r="O89" s="1">
        <v>1.92</v>
      </c>
      <c r="P89" s="1">
        <v>0</v>
      </c>
      <c r="Q89" s="1">
        <v>0.25</v>
      </c>
      <c r="R89" s="1">
        <v>-51</v>
      </c>
      <c r="S89" s="1">
        <v>0</v>
      </c>
      <c r="T89" s="1">
        <v>-57</v>
      </c>
      <c r="U89" s="1">
        <v>123</v>
      </c>
      <c r="V89" s="1">
        <v>66</v>
      </c>
      <c r="W89" s="1">
        <v>72901</v>
      </c>
      <c r="X89" s="1">
        <v>72901</v>
      </c>
      <c r="Y89" s="1">
        <v>54901</v>
      </c>
      <c r="Z89" s="1">
        <v>1.4</v>
      </c>
      <c r="AA89" s="6">
        <f t="shared" si="17"/>
        <v>615</v>
      </c>
      <c r="AB89" s="6">
        <f t="shared" si="18"/>
        <v>66</v>
      </c>
      <c r="AC89" s="6">
        <f t="shared" si="19"/>
        <v>-122022</v>
      </c>
      <c r="AD89" s="6">
        <f t="shared" si="20"/>
        <v>-198.40975609756097</v>
      </c>
      <c r="AE89" s="7">
        <f t="shared" si="21"/>
        <v>-1118</v>
      </c>
      <c r="AF89" t="str">
        <f t="shared" ca="1" si="22"/>
        <v>$V$1066</v>
      </c>
      <c r="AG89" t="str">
        <f t="shared" ca="1" si="23"/>
        <v>$J$1066</v>
      </c>
      <c r="AH89" t="str">
        <f t="shared" ca="1" si="24"/>
        <v>b: C H ROBINSON | 2736036101</v>
      </c>
      <c r="AI89" t="str">
        <f t="shared" ca="1" si="13"/>
        <v>$K$1066</v>
      </c>
      <c r="AJ89" s="8">
        <f t="shared" si="14"/>
        <v>1.6260162601626016E-3</v>
      </c>
      <c r="AK89" s="7">
        <f t="shared" si="15"/>
        <v>-560</v>
      </c>
      <c r="AL89" s="7" t="str">
        <f t="shared" ca="1" si="25"/>
        <v>b: C H ROBINSON | 6080335055</v>
      </c>
      <c r="AM89" t="b">
        <f t="shared" si="16"/>
        <v>0</v>
      </c>
    </row>
    <row r="90" spans="3:39" x14ac:dyDescent="0.3">
      <c r="C90" s="1" t="s">
        <v>119</v>
      </c>
      <c r="D90" s="1" t="s">
        <v>120</v>
      </c>
      <c r="E90" s="1" t="s">
        <v>39</v>
      </c>
      <c r="F90" s="1" t="s">
        <v>146</v>
      </c>
      <c r="G90" s="1" t="s">
        <v>230</v>
      </c>
      <c r="H90" s="1" t="s">
        <v>68</v>
      </c>
      <c r="I90" s="1" t="s">
        <v>231</v>
      </c>
      <c r="J90" t="str">
        <f>TRIM(CONCATENATE(wiz[[#This Row],[SHIPPER..................]],wiz[[#This Row],[ZIP2..]],wiz[[#This Row],[ZIP3..]]))</f>
        <v>b: HUB GROUP INC | 7245528625</v>
      </c>
      <c r="K90" s="1">
        <v>1</v>
      </c>
      <c r="L90" s="1">
        <v>2.27</v>
      </c>
      <c r="M90" s="1">
        <v>0.28000000000000003</v>
      </c>
      <c r="N90" s="1">
        <v>677</v>
      </c>
      <c r="O90" s="1">
        <v>1.54</v>
      </c>
      <c r="P90" s="1">
        <v>178</v>
      </c>
      <c r="Q90" s="1">
        <v>0.4</v>
      </c>
      <c r="R90" s="1">
        <v>-47</v>
      </c>
      <c r="S90" s="1">
        <v>24</v>
      </c>
      <c r="T90" s="1">
        <v>-36</v>
      </c>
      <c r="U90" s="1">
        <v>214</v>
      </c>
      <c r="V90" s="1">
        <v>202</v>
      </c>
      <c r="W90" s="1">
        <v>72801</v>
      </c>
      <c r="X90" s="1">
        <v>72455</v>
      </c>
      <c r="Y90" s="1">
        <v>28625</v>
      </c>
      <c r="Z90" s="1">
        <v>2.33</v>
      </c>
      <c r="AA90" s="6">
        <f t="shared" si="17"/>
        <v>49</v>
      </c>
      <c r="AB90" s="6">
        <f t="shared" si="18"/>
        <v>202</v>
      </c>
      <c r="AC90" s="6">
        <f t="shared" si="19"/>
        <v>11121</v>
      </c>
      <c r="AD90" s="6">
        <f t="shared" si="20"/>
        <v>226.9591836734694</v>
      </c>
      <c r="AE90" s="7">
        <f t="shared" si="21"/>
        <v>-543</v>
      </c>
      <c r="AF90" t="str">
        <f t="shared" ca="1" si="22"/>
        <v>$V$992</v>
      </c>
      <c r="AG90" t="str">
        <f t="shared" ca="1" si="23"/>
        <v>$J$992</v>
      </c>
      <c r="AH90" t="str">
        <f t="shared" ca="1" si="24"/>
        <v>b: HUB GROUP INC | 3885131601</v>
      </c>
      <c r="AI90" t="str">
        <f t="shared" ca="1" si="13"/>
        <v>$K$992</v>
      </c>
      <c r="AJ90" s="8">
        <f t="shared" si="14"/>
        <v>2.0408163265306121E-2</v>
      </c>
      <c r="AK90" s="7">
        <f t="shared" si="15"/>
        <v>-170</v>
      </c>
      <c r="AL90" s="7" t="str">
        <f t="shared" ca="1" si="25"/>
        <v>b: ECHO GLOBAL LOGIST| 4770130501</v>
      </c>
      <c r="AM90" t="b">
        <f t="shared" si="16"/>
        <v>0</v>
      </c>
    </row>
    <row r="91" spans="3:39" x14ac:dyDescent="0.3">
      <c r="C91" s="1" t="s">
        <v>123</v>
      </c>
      <c r="D91" s="1" t="s">
        <v>124</v>
      </c>
      <c r="E91" s="1" t="s">
        <v>39</v>
      </c>
      <c r="F91" s="1" t="s">
        <v>146</v>
      </c>
      <c r="G91" s="1" t="s">
        <v>232</v>
      </c>
      <c r="H91" s="1" t="s">
        <v>87</v>
      </c>
      <c r="I91" s="1" t="s">
        <v>233</v>
      </c>
      <c r="J91" t="str">
        <f>TRIM(CONCATENATE(wiz[[#This Row],[SHIPPER..................]],wiz[[#This Row],[ZIP2..]],wiz[[#This Row],[ZIP3..]]))</f>
        <v>WAL MART SAMS GENERAL| 7240143123</v>
      </c>
      <c r="K91" s="1">
        <v>4</v>
      </c>
      <c r="L91" s="1">
        <v>1.88</v>
      </c>
      <c r="M91" s="1">
        <v>7.0000000000000007E-2</v>
      </c>
      <c r="N91" s="1">
        <v>581</v>
      </c>
      <c r="O91" s="1">
        <v>1.2</v>
      </c>
      <c r="P91" s="1">
        <v>137</v>
      </c>
      <c r="Q91" s="1">
        <v>0.36</v>
      </c>
      <c r="R91" s="1">
        <v>81</v>
      </c>
      <c r="S91" s="1">
        <v>-16</v>
      </c>
      <c r="T91" s="1">
        <v>-23</v>
      </c>
      <c r="U91" s="1">
        <v>-83</v>
      </c>
      <c r="V91" s="1">
        <v>-122</v>
      </c>
      <c r="W91" s="1">
        <v>72201</v>
      </c>
      <c r="X91" s="1">
        <v>72401</v>
      </c>
      <c r="Y91" s="1">
        <v>43123</v>
      </c>
      <c r="Z91" s="1">
        <v>1.73</v>
      </c>
      <c r="AA91" s="6">
        <f t="shared" si="17"/>
        <v>189</v>
      </c>
      <c r="AB91" s="6">
        <f t="shared" si="18"/>
        <v>-488</v>
      </c>
      <c r="AC91" s="6">
        <f t="shared" si="19"/>
        <v>88</v>
      </c>
      <c r="AD91" s="6">
        <f t="shared" si="20"/>
        <v>0.46560846560846558</v>
      </c>
      <c r="AE91" s="7">
        <f t="shared" si="21"/>
        <v>-553</v>
      </c>
      <c r="AF91" t="str">
        <f t="shared" ca="1" si="22"/>
        <v>$V$459</v>
      </c>
      <c r="AG91" t="str">
        <f t="shared" ca="1" si="23"/>
        <v>$J$459</v>
      </c>
      <c r="AH91" t="str">
        <f t="shared" ca="1" si="24"/>
        <v>WAL MART SAMS GENERAL| 6054835055</v>
      </c>
      <c r="AI91" t="str">
        <f t="shared" ca="1" si="13"/>
        <v>$K$459</v>
      </c>
      <c r="AJ91" s="8">
        <f t="shared" si="14"/>
        <v>2.1164021164021163E-2</v>
      </c>
      <c r="AK91" s="7">
        <f t="shared" si="15"/>
        <v>-306</v>
      </c>
      <c r="AL91" s="7" t="str">
        <f t="shared" ca="1" si="25"/>
        <v>b: C H ROBINSON | 3030163755</v>
      </c>
      <c r="AM91" t="b">
        <f t="shared" si="16"/>
        <v>0</v>
      </c>
    </row>
    <row r="92" spans="3:39" x14ac:dyDescent="0.3">
      <c r="C92" s="1" t="s">
        <v>119</v>
      </c>
      <c r="D92" s="1" t="s">
        <v>120</v>
      </c>
      <c r="E92" s="1" t="s">
        <v>39</v>
      </c>
      <c r="F92" s="1" t="s">
        <v>146</v>
      </c>
      <c r="G92" s="1" t="s">
        <v>230</v>
      </c>
      <c r="H92" s="1" t="s">
        <v>87</v>
      </c>
      <c r="I92" s="1" t="s">
        <v>88</v>
      </c>
      <c r="J92" t="str">
        <f>TRIM(CONCATENATE(wiz[[#This Row],[SHIPPER..................]],wiz[[#This Row],[ZIP2..]],wiz[[#This Row],[ZIP3..]]))</f>
        <v>b: HUB GROUP INC | 7245545839</v>
      </c>
      <c r="K92" s="1">
        <v>1</v>
      </c>
      <c r="L92" s="1">
        <v>2.77</v>
      </c>
      <c r="M92" s="1">
        <v>0.28000000000000003</v>
      </c>
      <c r="N92" s="1">
        <v>640</v>
      </c>
      <c r="O92" s="1">
        <v>1.5</v>
      </c>
      <c r="P92" s="1">
        <v>260</v>
      </c>
      <c r="Q92" s="1">
        <v>0.5</v>
      </c>
      <c r="R92" s="1">
        <v>-45</v>
      </c>
      <c r="S92" s="1">
        <v>24</v>
      </c>
      <c r="T92" s="1">
        <v>-68</v>
      </c>
      <c r="U92" s="1">
        <v>578</v>
      </c>
      <c r="V92" s="1">
        <v>534</v>
      </c>
      <c r="W92" s="1">
        <v>72901</v>
      </c>
      <c r="X92" s="1">
        <v>72455</v>
      </c>
      <c r="Y92" s="1">
        <v>45839</v>
      </c>
      <c r="Z92" s="1">
        <v>2.83</v>
      </c>
      <c r="AA92" s="6">
        <f t="shared" si="17"/>
        <v>49</v>
      </c>
      <c r="AB92" s="6">
        <f t="shared" si="18"/>
        <v>534</v>
      </c>
      <c r="AC92" s="6">
        <f t="shared" si="19"/>
        <v>11121</v>
      </c>
      <c r="AD92" s="6">
        <f t="shared" si="20"/>
        <v>226.9591836734694</v>
      </c>
      <c r="AE92" s="7">
        <f t="shared" si="21"/>
        <v>-543</v>
      </c>
      <c r="AF92" t="str">
        <f t="shared" ca="1" si="22"/>
        <v>$V$992</v>
      </c>
      <c r="AG92" t="str">
        <f t="shared" ca="1" si="23"/>
        <v>$J$992</v>
      </c>
      <c r="AH92" t="str">
        <f t="shared" ca="1" si="24"/>
        <v>b: HUB GROUP INC | 3885131601</v>
      </c>
      <c r="AI92" t="str">
        <f t="shared" ca="1" si="13"/>
        <v>$K$992</v>
      </c>
      <c r="AJ92" s="8">
        <f t="shared" si="14"/>
        <v>2.0408163265306121E-2</v>
      </c>
      <c r="AK92" s="7">
        <f t="shared" si="15"/>
        <v>-170</v>
      </c>
      <c r="AL92" s="7" t="str">
        <f t="shared" ca="1" si="25"/>
        <v>b: ECHO GLOBAL LOGIST| 4770130501</v>
      </c>
      <c r="AM92" t="b">
        <f t="shared" si="16"/>
        <v>0</v>
      </c>
    </row>
    <row r="93" spans="3:39" x14ac:dyDescent="0.3">
      <c r="C93" s="1" t="s">
        <v>119</v>
      </c>
      <c r="D93" s="1" t="s">
        <v>120</v>
      </c>
      <c r="E93" s="1" t="s">
        <v>39</v>
      </c>
      <c r="F93" s="1" t="s">
        <v>146</v>
      </c>
      <c r="G93" s="1" t="s">
        <v>221</v>
      </c>
      <c r="H93" s="1" t="s">
        <v>50</v>
      </c>
      <c r="I93" s="1" t="s">
        <v>234</v>
      </c>
      <c r="J93" t="str">
        <f>TRIM(CONCATENATE(wiz[[#This Row],[SHIPPER..................]],wiz[[#This Row],[ZIP2..]],wiz[[#This Row],[ZIP3..]]))</f>
        <v>b: HUB GROUP INC | 7207631636</v>
      </c>
      <c r="K93" s="1">
        <v>1</v>
      </c>
      <c r="L93" s="1">
        <v>2.91</v>
      </c>
      <c r="M93" s="1">
        <v>0.28000000000000003</v>
      </c>
      <c r="N93" s="1">
        <v>702</v>
      </c>
      <c r="O93" s="1">
        <v>1.29</v>
      </c>
      <c r="P93" s="1">
        <v>36</v>
      </c>
      <c r="Q93" s="1">
        <v>0.25</v>
      </c>
      <c r="R93" s="1">
        <v>-49</v>
      </c>
      <c r="S93" s="1">
        <v>0</v>
      </c>
      <c r="T93" s="1">
        <v>76</v>
      </c>
      <c r="U93" s="1">
        <v>657</v>
      </c>
      <c r="V93" s="1">
        <v>733</v>
      </c>
      <c r="W93" s="1">
        <v>72143</v>
      </c>
      <c r="X93" s="1">
        <v>72076</v>
      </c>
      <c r="Y93" s="1">
        <v>31636</v>
      </c>
      <c r="Z93" s="1">
        <v>2.97</v>
      </c>
      <c r="AA93" s="6">
        <f t="shared" si="17"/>
        <v>49</v>
      </c>
      <c r="AB93" s="6">
        <f t="shared" si="18"/>
        <v>733</v>
      </c>
      <c r="AC93" s="6">
        <f t="shared" si="19"/>
        <v>11121</v>
      </c>
      <c r="AD93" s="6">
        <f t="shared" si="20"/>
        <v>226.9591836734694</v>
      </c>
      <c r="AE93" s="7">
        <f t="shared" si="21"/>
        <v>-543</v>
      </c>
      <c r="AF93" t="str">
        <f t="shared" ca="1" si="22"/>
        <v>$V$992</v>
      </c>
      <c r="AG93" t="str">
        <f t="shared" ca="1" si="23"/>
        <v>$J$992</v>
      </c>
      <c r="AH93" t="str">
        <f t="shared" ca="1" si="24"/>
        <v>b: HUB GROUP INC | 3885131601</v>
      </c>
      <c r="AI93" t="str">
        <f t="shared" ca="1" si="13"/>
        <v>$K$992</v>
      </c>
      <c r="AJ93" s="8">
        <f t="shared" si="14"/>
        <v>2.0408163265306121E-2</v>
      </c>
      <c r="AK93" s="7">
        <f t="shared" si="15"/>
        <v>-170</v>
      </c>
      <c r="AL93" s="7" t="str">
        <f t="shared" ca="1" si="25"/>
        <v>b: ECHO GLOBAL LOGIST| 4770130501</v>
      </c>
      <c r="AM93" t="b">
        <f t="shared" si="16"/>
        <v>0</v>
      </c>
    </row>
    <row r="94" spans="3:39" x14ac:dyDescent="0.3">
      <c r="C94" s="1" t="s">
        <v>119</v>
      </c>
      <c r="D94" s="1" t="s">
        <v>120</v>
      </c>
      <c r="E94" s="1" t="s">
        <v>39</v>
      </c>
      <c r="F94" s="1" t="s">
        <v>146</v>
      </c>
      <c r="G94" s="1" t="s">
        <v>235</v>
      </c>
      <c r="H94" s="1" t="s">
        <v>68</v>
      </c>
      <c r="I94" s="1" t="s">
        <v>231</v>
      </c>
      <c r="J94" t="str">
        <f>TRIM(CONCATENATE(wiz[[#This Row],[SHIPPER..................]],wiz[[#This Row],[ZIP2..]],wiz[[#This Row],[ZIP3..]]))</f>
        <v>b: HUB GROUP INC | 7167128625</v>
      </c>
      <c r="K94" s="1">
        <v>1</v>
      </c>
      <c r="L94" s="1">
        <v>2.6</v>
      </c>
      <c r="M94" s="1">
        <v>0.28000000000000003</v>
      </c>
      <c r="N94" s="1">
        <v>800</v>
      </c>
      <c r="O94" s="1">
        <v>1.92</v>
      </c>
      <c r="P94" s="1">
        <v>191</v>
      </c>
      <c r="Q94" s="1">
        <v>0.4</v>
      </c>
      <c r="R94" s="1">
        <v>-57</v>
      </c>
      <c r="S94" s="1">
        <v>-70</v>
      </c>
      <c r="T94" s="1">
        <v>-28</v>
      </c>
      <c r="U94" s="1">
        <v>427</v>
      </c>
      <c r="V94" s="1">
        <v>329</v>
      </c>
      <c r="W94" s="1">
        <v>38101</v>
      </c>
      <c r="X94" s="1">
        <v>71671</v>
      </c>
      <c r="Y94" s="1">
        <v>28625</v>
      </c>
      <c r="Z94" s="1">
        <v>2.66</v>
      </c>
      <c r="AA94" s="6">
        <f t="shared" si="17"/>
        <v>49</v>
      </c>
      <c r="AB94" s="6">
        <f t="shared" si="18"/>
        <v>329</v>
      </c>
      <c r="AC94" s="6">
        <f t="shared" si="19"/>
        <v>11121</v>
      </c>
      <c r="AD94" s="6">
        <f t="shared" si="20"/>
        <v>226.9591836734694</v>
      </c>
      <c r="AE94" s="7">
        <f t="shared" si="21"/>
        <v>-543</v>
      </c>
      <c r="AF94" t="str">
        <f t="shared" ca="1" si="22"/>
        <v>$V$992</v>
      </c>
      <c r="AG94" t="str">
        <f t="shared" ca="1" si="23"/>
        <v>$J$992</v>
      </c>
      <c r="AH94" t="str">
        <f t="shared" ca="1" si="24"/>
        <v>b: HUB GROUP INC | 3885131601</v>
      </c>
      <c r="AI94" t="str">
        <f t="shared" ca="1" si="13"/>
        <v>$K$992</v>
      </c>
      <c r="AJ94" s="8">
        <f t="shared" si="14"/>
        <v>2.0408163265306121E-2</v>
      </c>
      <c r="AK94" s="7">
        <f t="shared" si="15"/>
        <v>-170</v>
      </c>
      <c r="AL94" s="7" t="str">
        <f t="shared" ca="1" si="25"/>
        <v>b: ECHO GLOBAL LOGIST| 4770130501</v>
      </c>
      <c r="AM94" t="b">
        <f t="shared" si="16"/>
        <v>0</v>
      </c>
    </row>
    <row r="95" spans="3:39" x14ac:dyDescent="0.3">
      <c r="C95" s="1" t="s">
        <v>119</v>
      </c>
      <c r="D95" s="1" t="s">
        <v>120</v>
      </c>
      <c r="E95" s="1" t="s">
        <v>39</v>
      </c>
      <c r="F95" s="1" t="s">
        <v>146</v>
      </c>
      <c r="G95" s="1" t="s">
        <v>235</v>
      </c>
      <c r="H95" s="1" t="s">
        <v>68</v>
      </c>
      <c r="I95" s="1" t="s">
        <v>69</v>
      </c>
      <c r="J95" t="str">
        <f>TRIM(CONCATENATE(wiz[[#This Row],[SHIPPER..................]],wiz[[#This Row],[ZIP2..]],wiz[[#This Row],[ZIP3..]]))</f>
        <v>b: HUB GROUP INC | 7167127831</v>
      </c>
      <c r="K95" s="1">
        <v>1</v>
      </c>
      <c r="L95" s="1">
        <v>2.1800000000000002</v>
      </c>
      <c r="M95" s="1">
        <v>0.28000000000000003</v>
      </c>
      <c r="N95" s="1">
        <v>975</v>
      </c>
      <c r="O95" s="1">
        <v>1.89</v>
      </c>
      <c r="P95" s="1">
        <v>133</v>
      </c>
      <c r="Q95" s="1">
        <v>0.35</v>
      </c>
      <c r="R95" s="1">
        <v>-69</v>
      </c>
      <c r="S95" s="1">
        <v>-70</v>
      </c>
      <c r="T95" s="1">
        <v>-3</v>
      </c>
      <c r="U95" s="1">
        <v>308</v>
      </c>
      <c r="V95" s="1">
        <v>235</v>
      </c>
      <c r="W95" s="1">
        <v>72143</v>
      </c>
      <c r="X95" s="1">
        <v>71671</v>
      </c>
      <c r="Y95" s="1">
        <v>27831</v>
      </c>
      <c r="Z95" s="1">
        <v>2.2400000000000002</v>
      </c>
      <c r="AA95" s="6">
        <f t="shared" si="17"/>
        <v>49</v>
      </c>
      <c r="AB95" s="6">
        <f t="shared" si="18"/>
        <v>235</v>
      </c>
      <c r="AC95" s="6">
        <f t="shared" si="19"/>
        <v>11121</v>
      </c>
      <c r="AD95" s="6">
        <f t="shared" si="20"/>
        <v>226.9591836734694</v>
      </c>
      <c r="AE95" s="7">
        <f t="shared" si="21"/>
        <v>-543</v>
      </c>
      <c r="AF95" t="str">
        <f t="shared" ca="1" si="22"/>
        <v>$V$992</v>
      </c>
      <c r="AG95" t="str">
        <f t="shared" ca="1" si="23"/>
        <v>$J$992</v>
      </c>
      <c r="AH95" t="str">
        <f t="shared" ca="1" si="24"/>
        <v>b: HUB GROUP INC | 3885131601</v>
      </c>
      <c r="AI95" t="str">
        <f t="shared" ca="1" si="13"/>
        <v>$K$992</v>
      </c>
      <c r="AJ95" s="8">
        <f t="shared" si="14"/>
        <v>2.0408163265306121E-2</v>
      </c>
      <c r="AK95" s="7">
        <f t="shared" si="15"/>
        <v>-170</v>
      </c>
      <c r="AL95" s="7" t="str">
        <f t="shared" ca="1" si="25"/>
        <v>b: ECHO GLOBAL LOGIST| 4770130501</v>
      </c>
      <c r="AM95" t="b">
        <f t="shared" si="16"/>
        <v>0</v>
      </c>
    </row>
    <row r="96" spans="3:39" x14ac:dyDescent="0.3">
      <c r="C96" s="1" t="s">
        <v>236</v>
      </c>
      <c r="D96" s="1" t="s">
        <v>237</v>
      </c>
      <c r="E96" s="1" t="s">
        <v>39</v>
      </c>
      <c r="F96" s="1" t="s">
        <v>146</v>
      </c>
      <c r="G96" s="1" t="s">
        <v>238</v>
      </c>
      <c r="H96" s="1" t="s">
        <v>87</v>
      </c>
      <c r="I96" s="1" t="s">
        <v>239</v>
      </c>
      <c r="J96" t="str">
        <f>TRIM(CONCATENATE(wiz[[#This Row],[SHIPPER..................]],wiz[[#This Row],[ZIP2..]],wiz[[#This Row],[ZIP3..]]))</f>
        <v>EVERYONE ON TIME SAFE| 7163044301</v>
      </c>
      <c r="K96" s="1">
        <v>1</v>
      </c>
      <c r="L96" s="1">
        <v>1.26</v>
      </c>
      <c r="M96" s="1">
        <v>0.27</v>
      </c>
      <c r="N96" s="1">
        <v>917</v>
      </c>
      <c r="O96" s="1">
        <v>1.67</v>
      </c>
      <c r="P96" s="1">
        <v>165</v>
      </c>
      <c r="Q96" s="1">
        <v>0.4</v>
      </c>
      <c r="R96" s="1">
        <v>-55</v>
      </c>
      <c r="S96" s="1">
        <v>158</v>
      </c>
      <c r="T96" s="1">
        <v>34</v>
      </c>
      <c r="U96" s="1">
        <v>-525</v>
      </c>
      <c r="V96" s="1">
        <v>-333</v>
      </c>
      <c r="W96" s="1">
        <v>39073</v>
      </c>
      <c r="X96" s="1">
        <v>71630</v>
      </c>
      <c r="Y96" s="1">
        <v>44301</v>
      </c>
      <c r="Z96" s="1">
        <v>1.31</v>
      </c>
      <c r="AA96" s="6">
        <f t="shared" si="17"/>
        <v>3</v>
      </c>
      <c r="AB96" s="6">
        <f t="shared" si="18"/>
        <v>-333</v>
      </c>
      <c r="AC96" s="6">
        <f t="shared" si="19"/>
        <v>93</v>
      </c>
      <c r="AD96" s="6">
        <f t="shared" si="20"/>
        <v>31</v>
      </c>
      <c r="AE96" s="7">
        <f t="shared" si="21"/>
        <v>-333</v>
      </c>
      <c r="AF96" t="str">
        <f t="shared" ca="1" si="22"/>
        <v>$V$96</v>
      </c>
      <c r="AG96" t="str">
        <f t="shared" ca="1" si="23"/>
        <v>$J$96</v>
      </c>
      <c r="AH96" t="str">
        <f t="shared" ca="1" si="24"/>
        <v>EVERYONE ON TIME SAFE| 7163044301</v>
      </c>
      <c r="AI96" t="str">
        <f t="shared" ca="1" si="13"/>
        <v>$K$96</v>
      </c>
      <c r="AJ96" s="8">
        <f t="shared" si="14"/>
        <v>0.33333333333333331</v>
      </c>
      <c r="AK96" s="7">
        <f t="shared" si="15"/>
        <v>-333</v>
      </c>
      <c r="AL96" s="7" t="str">
        <f t="shared" ca="1" si="25"/>
        <v>EVERYONE ON TIME SAFE| 7163044301</v>
      </c>
      <c r="AM96" t="str">
        <f t="shared" si="16"/>
        <v>EVERYONE ON TIME SAFE| 7163044301</v>
      </c>
    </row>
    <row r="97" spans="3:39" x14ac:dyDescent="0.3">
      <c r="C97" s="1" t="s">
        <v>240</v>
      </c>
      <c r="D97" s="1" t="s">
        <v>241</v>
      </c>
      <c r="E97" s="1" t="s">
        <v>39</v>
      </c>
      <c r="F97" s="1" t="s">
        <v>146</v>
      </c>
      <c r="G97" s="1" t="s">
        <v>242</v>
      </c>
      <c r="H97" s="1" t="s">
        <v>87</v>
      </c>
      <c r="I97" s="1" t="s">
        <v>243</v>
      </c>
      <c r="J97" t="str">
        <f>TRIM(CONCATENATE(wiz[[#This Row],[SHIPPER..................]],wiz[[#This Row],[ZIP2..]],wiz[[#This Row],[ZIP3..]]))</f>
        <v>b: KNICHEL LOGISTICS | 7216045501</v>
      </c>
      <c r="K97" s="1">
        <v>1</v>
      </c>
      <c r="L97" s="1">
        <v>1.6</v>
      </c>
      <c r="M97" s="1">
        <v>0.27</v>
      </c>
      <c r="N97" s="1">
        <v>668</v>
      </c>
      <c r="O97" s="1">
        <v>1.17</v>
      </c>
      <c r="P97" s="1">
        <v>101</v>
      </c>
      <c r="Q97" s="1">
        <v>0.35</v>
      </c>
      <c r="R97" s="1">
        <v>-40</v>
      </c>
      <c r="S97" s="1">
        <v>116</v>
      </c>
      <c r="T97" s="1">
        <v>52</v>
      </c>
      <c r="U97" s="1">
        <v>-68</v>
      </c>
      <c r="V97" s="1">
        <v>100</v>
      </c>
      <c r="W97" s="1">
        <v>71901</v>
      </c>
      <c r="X97" s="1">
        <v>72160</v>
      </c>
      <c r="Y97" s="1">
        <v>45501</v>
      </c>
      <c r="Z97" s="1">
        <v>1.65</v>
      </c>
      <c r="AA97" s="6">
        <f t="shared" si="17"/>
        <v>1</v>
      </c>
      <c r="AB97" s="6">
        <f t="shared" si="18"/>
        <v>100</v>
      </c>
      <c r="AC97" s="6">
        <f t="shared" si="19"/>
        <v>100</v>
      </c>
      <c r="AD97" s="6">
        <f t="shared" si="20"/>
        <v>100</v>
      </c>
      <c r="AE97" s="7">
        <f t="shared" si="21"/>
        <v>100</v>
      </c>
      <c r="AF97" t="str">
        <f t="shared" ca="1" si="22"/>
        <v>$V$97</v>
      </c>
      <c r="AG97" t="str">
        <f t="shared" ca="1" si="23"/>
        <v>$J$97</v>
      </c>
      <c r="AH97" t="str">
        <f t="shared" ca="1" si="24"/>
        <v>b: KNICHEL LOGISTICS | 7216045501</v>
      </c>
      <c r="AI97" t="str">
        <f t="shared" ca="1" si="13"/>
        <v>$K$97</v>
      </c>
      <c r="AJ97" s="8">
        <f t="shared" si="14"/>
        <v>1</v>
      </c>
      <c r="AK97" s="7">
        <f t="shared" si="15"/>
        <v>100</v>
      </c>
      <c r="AL97" s="7" t="str">
        <f t="shared" ca="1" si="25"/>
        <v>b: KNICHEL LOGISTICS | 7216045501</v>
      </c>
      <c r="AM97" t="str">
        <f t="shared" si="16"/>
        <v>b: KNICHEL LOGISTICS | 7216045501</v>
      </c>
    </row>
    <row r="98" spans="3:39" x14ac:dyDescent="0.3">
      <c r="C98" s="1" t="s">
        <v>244</v>
      </c>
      <c r="D98" s="1" t="s">
        <v>245</v>
      </c>
      <c r="E98" s="1" t="s">
        <v>39</v>
      </c>
      <c r="F98" s="1" t="s">
        <v>246</v>
      </c>
      <c r="G98" s="1" t="s">
        <v>247</v>
      </c>
      <c r="H98" s="1" t="s">
        <v>70</v>
      </c>
      <c r="I98" s="1" t="s">
        <v>75</v>
      </c>
      <c r="J98" t="str">
        <f>TRIM(CONCATENATE(wiz[[#This Row],[SHIPPER..................]],wiz[[#This Row],[ZIP2..]],wiz[[#This Row],[ZIP3..]]))</f>
        <v>b: WILDCAT LOGISTICS | 7125438101</v>
      </c>
      <c r="K98" s="1">
        <v>1</v>
      </c>
      <c r="L98" s="1">
        <v>2.93</v>
      </c>
      <c r="M98" s="1">
        <v>0.27</v>
      </c>
      <c r="N98" s="1">
        <v>203</v>
      </c>
      <c r="O98" s="1">
        <v>0.75</v>
      </c>
      <c r="P98" s="1">
        <v>105</v>
      </c>
      <c r="Q98" s="1">
        <v>0.35</v>
      </c>
      <c r="R98" s="1">
        <v>-12</v>
      </c>
      <c r="S98" s="1">
        <v>233</v>
      </c>
      <c r="T98" s="1">
        <v>35</v>
      </c>
      <c r="U98" s="1">
        <v>69</v>
      </c>
      <c r="V98" s="1">
        <v>337</v>
      </c>
      <c r="W98" s="1">
        <v>39042</v>
      </c>
      <c r="X98" s="1">
        <v>71254</v>
      </c>
      <c r="Y98" s="1">
        <v>38101</v>
      </c>
      <c r="Z98" s="1">
        <v>2.98</v>
      </c>
      <c r="AA98" s="6">
        <f t="shared" si="17"/>
        <v>1</v>
      </c>
      <c r="AB98" s="6">
        <f t="shared" si="18"/>
        <v>337</v>
      </c>
      <c r="AC98" s="6">
        <f t="shared" si="19"/>
        <v>337</v>
      </c>
      <c r="AD98" s="6">
        <f t="shared" si="20"/>
        <v>337</v>
      </c>
      <c r="AE98" s="7">
        <f t="shared" si="21"/>
        <v>337</v>
      </c>
      <c r="AF98" t="str">
        <f t="shared" ca="1" si="22"/>
        <v>$V$98</v>
      </c>
      <c r="AG98" t="str">
        <f t="shared" ca="1" si="23"/>
        <v>$J$98</v>
      </c>
      <c r="AH98" t="str">
        <f t="shared" ca="1" si="24"/>
        <v>b: WILDCAT LOGISTICS | 7125438101</v>
      </c>
      <c r="AI98" t="str">
        <f t="shared" ca="1" si="13"/>
        <v>$K$98</v>
      </c>
      <c r="AJ98" s="8">
        <f t="shared" si="14"/>
        <v>1</v>
      </c>
      <c r="AK98" s="7">
        <f t="shared" si="15"/>
        <v>337</v>
      </c>
      <c r="AL98" s="7" t="str">
        <f t="shared" ca="1" si="25"/>
        <v>b: WILDCAT LOGISTICS | 7125438101</v>
      </c>
      <c r="AM98" t="str">
        <f t="shared" si="16"/>
        <v>b: WILDCAT LOGISTICS | 7125438101</v>
      </c>
    </row>
    <row r="99" spans="3:39" x14ac:dyDescent="0.3">
      <c r="C99" s="1" t="s">
        <v>248</v>
      </c>
      <c r="D99" s="1" t="s">
        <v>249</v>
      </c>
      <c r="E99" s="1" t="s">
        <v>39</v>
      </c>
      <c r="F99" s="1" t="s">
        <v>146</v>
      </c>
      <c r="G99" s="1" t="s">
        <v>250</v>
      </c>
      <c r="H99" s="1" t="s">
        <v>70</v>
      </c>
      <c r="I99" s="1" t="s">
        <v>75</v>
      </c>
      <c r="J99" t="str">
        <f>TRIM(CONCATENATE(wiz[[#This Row],[SHIPPER..................]],wiz[[#This Row],[ZIP2..]],wiz[[#This Row],[ZIP3..]]))</f>
        <v>STALLION TRANSPORTATI| 7160138101</v>
      </c>
      <c r="K99" s="1">
        <v>1</v>
      </c>
      <c r="L99" s="1">
        <v>1.83</v>
      </c>
      <c r="M99" s="1">
        <v>0.28000000000000003</v>
      </c>
      <c r="N99" s="1">
        <v>166</v>
      </c>
      <c r="O99" s="1">
        <v>0.83</v>
      </c>
      <c r="P99" s="1">
        <v>92</v>
      </c>
      <c r="Q99" s="1">
        <v>0.3</v>
      </c>
      <c r="R99" s="1">
        <v>-12</v>
      </c>
      <c r="S99" s="1">
        <v>93</v>
      </c>
      <c r="T99" s="1">
        <v>-83</v>
      </c>
      <c r="U99" s="1">
        <v>-200</v>
      </c>
      <c r="V99" s="1">
        <v>-190</v>
      </c>
      <c r="W99" s="1">
        <v>72110</v>
      </c>
      <c r="X99" s="1">
        <v>71601</v>
      </c>
      <c r="Y99" s="1">
        <v>38101</v>
      </c>
      <c r="Z99" s="1">
        <v>1.89</v>
      </c>
      <c r="AA99" s="6">
        <f t="shared" si="17"/>
        <v>3</v>
      </c>
      <c r="AB99" s="6">
        <f t="shared" si="18"/>
        <v>-190</v>
      </c>
      <c r="AC99" s="6">
        <f t="shared" si="19"/>
        <v>-240</v>
      </c>
      <c r="AD99" s="6">
        <f t="shared" si="20"/>
        <v>-80</v>
      </c>
      <c r="AE99" s="7">
        <f t="shared" si="21"/>
        <v>-190</v>
      </c>
      <c r="AF99" t="str">
        <f t="shared" ca="1" si="22"/>
        <v>$V$99</v>
      </c>
      <c r="AG99" t="str">
        <f t="shared" ca="1" si="23"/>
        <v>$J$99</v>
      </c>
      <c r="AH99" t="str">
        <f t="shared" ca="1" si="24"/>
        <v>STALLION TRANSPORTATI| 7160138101</v>
      </c>
      <c r="AI99" t="str">
        <f t="shared" ca="1" si="13"/>
        <v>$K$99</v>
      </c>
      <c r="AJ99" s="8">
        <f t="shared" si="14"/>
        <v>0.33333333333333331</v>
      </c>
      <c r="AK99" s="7">
        <f t="shared" si="15"/>
        <v>-190</v>
      </c>
      <c r="AL99" s="7" t="str">
        <f t="shared" ca="1" si="25"/>
        <v>STALLION TRANSPORTATI| 7160138101</v>
      </c>
      <c r="AM99" t="str">
        <f t="shared" si="16"/>
        <v>STALLION TRANSPORTATI| 7160138101</v>
      </c>
    </row>
    <row r="100" spans="3:39" x14ac:dyDescent="0.3">
      <c r="C100" s="1" t="s">
        <v>251</v>
      </c>
      <c r="D100" s="1" t="s">
        <v>252</v>
      </c>
      <c r="E100" s="1" t="s">
        <v>39</v>
      </c>
      <c r="F100" s="1" t="s">
        <v>146</v>
      </c>
      <c r="G100" s="1" t="s">
        <v>253</v>
      </c>
      <c r="H100" s="1" t="s">
        <v>50</v>
      </c>
      <c r="I100" s="1" t="s">
        <v>223</v>
      </c>
      <c r="J100" t="str">
        <f>TRIM(CONCATENATE(wiz[[#This Row],[SHIPPER..................]],wiz[[#This Row],[ZIP2..]],wiz[[#This Row],[ZIP3..]]))</f>
        <v>b: FIVE STAR LOGISTIC| 7202130301</v>
      </c>
      <c r="K100" s="1">
        <v>1</v>
      </c>
      <c r="L100" s="1">
        <v>1.58</v>
      </c>
      <c r="M100" s="1">
        <v>0.27</v>
      </c>
      <c r="N100" s="1">
        <v>446</v>
      </c>
      <c r="O100" s="1">
        <v>1.04</v>
      </c>
      <c r="P100" s="1">
        <v>89</v>
      </c>
      <c r="Q100" s="1">
        <v>0.3</v>
      </c>
      <c r="R100" s="1">
        <v>-27</v>
      </c>
      <c r="S100" s="1">
        <v>-267</v>
      </c>
      <c r="T100" s="1">
        <v>-37</v>
      </c>
      <c r="U100" s="1">
        <v>-143</v>
      </c>
      <c r="V100" s="1">
        <v>-447</v>
      </c>
      <c r="W100" s="1">
        <v>38654</v>
      </c>
      <c r="X100" s="1">
        <v>72021</v>
      </c>
      <c r="Y100" s="1">
        <v>30301</v>
      </c>
      <c r="Z100" s="1">
        <v>1.63</v>
      </c>
      <c r="AA100" s="6">
        <f t="shared" si="17"/>
        <v>1</v>
      </c>
      <c r="AB100" s="6">
        <f t="shared" si="18"/>
        <v>-447</v>
      </c>
      <c r="AC100" s="6">
        <f t="shared" si="19"/>
        <v>-447</v>
      </c>
      <c r="AD100" s="6">
        <f t="shared" si="20"/>
        <v>-447</v>
      </c>
      <c r="AE100" s="7">
        <f t="shared" si="21"/>
        <v>-447</v>
      </c>
      <c r="AF100" t="str">
        <f t="shared" ca="1" si="22"/>
        <v>$V$100</v>
      </c>
      <c r="AG100" t="str">
        <f t="shared" ca="1" si="23"/>
        <v>$J$100</v>
      </c>
      <c r="AH100" t="str">
        <f t="shared" ca="1" si="24"/>
        <v>b: FIVE STAR LOGISTIC| 7202130301</v>
      </c>
      <c r="AI100" t="str">
        <f t="shared" ca="1" si="13"/>
        <v>$K$100</v>
      </c>
      <c r="AJ100" s="8">
        <f t="shared" si="14"/>
        <v>1</v>
      </c>
      <c r="AK100" s="7">
        <f t="shared" si="15"/>
        <v>-447</v>
      </c>
      <c r="AL100" s="7" t="str">
        <f t="shared" ca="1" si="25"/>
        <v>b: FIVE STAR LOGISTIC| 7202130301</v>
      </c>
      <c r="AM100" t="str">
        <f t="shared" si="16"/>
        <v>b: FIVE STAR LOGISTIC| 7202130301</v>
      </c>
    </row>
    <row r="101" spans="3:39" x14ac:dyDescent="0.3">
      <c r="C101" s="1" t="s">
        <v>58</v>
      </c>
      <c r="D101" s="1" t="s">
        <v>59</v>
      </c>
      <c r="E101" s="1" t="s">
        <v>39</v>
      </c>
      <c r="F101" s="1" t="s">
        <v>146</v>
      </c>
      <c r="G101" s="1" t="s">
        <v>254</v>
      </c>
      <c r="H101" s="1" t="s">
        <v>50</v>
      </c>
      <c r="I101" s="1" t="s">
        <v>255</v>
      </c>
      <c r="J101" t="str">
        <f>TRIM(CONCATENATE(wiz[[#This Row],[SHIPPER..................]],wiz[[#This Row],[ZIP2..]],wiz[[#This Row],[ZIP3..]]))</f>
        <v>CENTRAL GARDEN AND PE| 7230130650</v>
      </c>
      <c r="K101" s="1">
        <v>1</v>
      </c>
      <c r="L101" s="1">
        <v>1.57</v>
      </c>
      <c r="M101" s="1">
        <v>0.2</v>
      </c>
      <c r="N101" s="1">
        <v>453</v>
      </c>
      <c r="O101" s="1">
        <v>0.97</v>
      </c>
      <c r="P101" s="1">
        <v>89</v>
      </c>
      <c r="Q101" s="1">
        <v>0.3</v>
      </c>
      <c r="R101" s="1">
        <v>5</v>
      </c>
      <c r="S101" s="1">
        <v>-180</v>
      </c>
      <c r="T101" s="1">
        <v>-1</v>
      </c>
      <c r="U101" s="1">
        <v>-177</v>
      </c>
      <c r="V101" s="1">
        <v>-358</v>
      </c>
      <c r="W101" s="1">
        <v>38652</v>
      </c>
      <c r="X101" s="1">
        <v>72301</v>
      </c>
      <c r="Y101" s="1">
        <v>30650</v>
      </c>
      <c r="Z101" s="1">
        <v>1.55</v>
      </c>
      <c r="AA101" s="6">
        <f t="shared" si="17"/>
        <v>48</v>
      </c>
      <c r="AB101" s="6">
        <f t="shared" si="18"/>
        <v>-358</v>
      </c>
      <c r="AC101" s="6">
        <f t="shared" si="19"/>
        <v>-4671</v>
      </c>
      <c r="AD101" s="6">
        <f t="shared" si="20"/>
        <v>-97.3125</v>
      </c>
      <c r="AE101" s="7">
        <f t="shared" si="21"/>
        <v>-559</v>
      </c>
      <c r="AF101" t="str">
        <f t="shared" ca="1" si="22"/>
        <v>$V$2311</v>
      </c>
      <c r="AG101" t="str">
        <f t="shared" ca="1" si="23"/>
        <v>$J$2311</v>
      </c>
      <c r="AH101" t="str">
        <f t="shared" ca="1" si="24"/>
        <v>CENTRAL GARDEN AND PE| 5301448901</v>
      </c>
      <c r="AI101" t="str">
        <f t="shared" ca="1" si="13"/>
        <v>$K$2311</v>
      </c>
      <c r="AJ101" s="8">
        <f t="shared" si="14"/>
        <v>2.0833333333333332E-2</v>
      </c>
      <c r="AK101" s="7">
        <f t="shared" si="15"/>
        <v>-156</v>
      </c>
      <c r="AL101" s="7" t="str">
        <f t="shared" ca="1" si="25"/>
        <v>b: MATSON LOGISTICS | 881728379</v>
      </c>
      <c r="AM101" t="b">
        <f t="shared" si="16"/>
        <v>0</v>
      </c>
    </row>
    <row r="102" spans="3:39" x14ac:dyDescent="0.3">
      <c r="C102" s="1" t="s">
        <v>256</v>
      </c>
      <c r="D102" s="1" t="s">
        <v>257</v>
      </c>
      <c r="E102" s="1" t="s">
        <v>39</v>
      </c>
      <c r="F102" s="1" t="s">
        <v>146</v>
      </c>
      <c r="G102" s="1" t="s">
        <v>258</v>
      </c>
      <c r="H102" s="1" t="s">
        <v>42</v>
      </c>
      <c r="I102" s="1" t="s">
        <v>153</v>
      </c>
      <c r="J102" t="str">
        <f>TRIM(CONCATENATE(wiz[[#This Row],[SHIPPER..................]],wiz[[#This Row],[ZIP2..]],wiz[[#This Row],[ZIP3..]]))</f>
        <v>TITLE LOGISTICS INC | 7233546072</v>
      </c>
      <c r="K102" s="1">
        <v>1</v>
      </c>
      <c r="L102" s="1">
        <v>1.5</v>
      </c>
      <c r="M102" s="1">
        <v>0.27</v>
      </c>
      <c r="N102" s="1">
        <v>536</v>
      </c>
      <c r="O102" s="1">
        <v>1.92</v>
      </c>
      <c r="P102" s="1">
        <v>47</v>
      </c>
      <c r="Q102" s="1">
        <v>0.25</v>
      </c>
      <c r="R102" s="1">
        <v>-32</v>
      </c>
      <c r="S102" s="1">
        <v>-104</v>
      </c>
      <c r="T102" s="1">
        <v>-208</v>
      </c>
      <c r="U102" s="1">
        <v>-393</v>
      </c>
      <c r="V102" s="1">
        <v>-705</v>
      </c>
      <c r="W102" s="1">
        <v>38101</v>
      </c>
      <c r="X102" s="1">
        <v>72335</v>
      </c>
      <c r="Y102" s="1">
        <v>46072</v>
      </c>
      <c r="Z102" s="1">
        <v>1.55</v>
      </c>
      <c r="AA102" s="6">
        <f t="shared" si="17"/>
        <v>1</v>
      </c>
      <c r="AB102" s="6">
        <f t="shared" si="18"/>
        <v>-705</v>
      </c>
      <c r="AC102" s="6">
        <f t="shared" si="19"/>
        <v>-705</v>
      </c>
      <c r="AD102" s="6">
        <f t="shared" si="20"/>
        <v>-705</v>
      </c>
      <c r="AE102" s="7">
        <f t="shared" si="21"/>
        <v>-705</v>
      </c>
      <c r="AF102" t="str">
        <f t="shared" ca="1" si="22"/>
        <v>$V$102</v>
      </c>
      <c r="AG102" t="str">
        <f t="shared" ca="1" si="23"/>
        <v>$J$102</v>
      </c>
      <c r="AH102" t="str">
        <f t="shared" ca="1" si="24"/>
        <v>TITLE LOGISTICS INC | 7233546072</v>
      </c>
      <c r="AI102" t="str">
        <f t="shared" ca="1" si="13"/>
        <v>$K$102</v>
      </c>
      <c r="AJ102" s="8">
        <f t="shared" si="14"/>
        <v>1</v>
      </c>
      <c r="AK102" s="7">
        <f t="shared" si="15"/>
        <v>-705</v>
      </c>
      <c r="AL102" s="7" t="str">
        <f t="shared" ca="1" si="25"/>
        <v>TITLE LOGISTICS INC | 7233546072</v>
      </c>
      <c r="AM102" t="str">
        <f t="shared" si="16"/>
        <v>TITLE LOGISTICS INC | 7233546072</v>
      </c>
    </row>
    <row r="103" spans="3:39" x14ac:dyDescent="0.3">
      <c r="C103" s="1" t="s">
        <v>47</v>
      </c>
      <c r="D103" s="1" t="s">
        <v>48</v>
      </c>
      <c r="E103" s="1" t="s">
        <v>39</v>
      </c>
      <c r="F103" s="1" t="s">
        <v>146</v>
      </c>
      <c r="G103" s="1" t="s">
        <v>254</v>
      </c>
      <c r="H103" s="1" t="s">
        <v>68</v>
      </c>
      <c r="I103" s="1" t="s">
        <v>231</v>
      </c>
      <c r="J103" t="str">
        <f>TRIM(CONCATENATE(wiz[[#This Row],[SHIPPER..................]],wiz[[#This Row],[ZIP2..]],wiz[[#This Row],[ZIP3..]]))</f>
        <v>LOWES MLXP VAN ONE WA| 7230128625</v>
      </c>
      <c r="K103" s="1">
        <v>1</v>
      </c>
      <c r="L103" s="1">
        <v>1.9</v>
      </c>
      <c r="M103" s="1">
        <v>0.21</v>
      </c>
      <c r="N103" s="1">
        <v>609</v>
      </c>
      <c r="O103" s="1">
        <v>1.21</v>
      </c>
      <c r="P103" s="1">
        <v>9</v>
      </c>
      <c r="Q103" s="1">
        <v>0.25</v>
      </c>
      <c r="R103" s="1">
        <v>0</v>
      </c>
      <c r="S103" s="1">
        <v>-101</v>
      </c>
      <c r="T103" s="1">
        <v>1</v>
      </c>
      <c r="U103" s="1">
        <v>16</v>
      </c>
      <c r="V103" s="1">
        <v>-84</v>
      </c>
      <c r="W103" s="1">
        <v>38101</v>
      </c>
      <c r="X103" s="1">
        <v>72301</v>
      </c>
      <c r="Y103" s="1">
        <v>28625</v>
      </c>
      <c r="Z103" s="1">
        <v>1.89</v>
      </c>
      <c r="AA103" s="6">
        <f t="shared" si="17"/>
        <v>678</v>
      </c>
      <c r="AB103" s="6">
        <f t="shared" si="18"/>
        <v>-84</v>
      </c>
      <c r="AC103" s="6">
        <f t="shared" si="19"/>
        <v>-50621</v>
      </c>
      <c r="AD103" s="6">
        <f t="shared" si="20"/>
        <v>-74.662241887905608</v>
      </c>
      <c r="AE103" s="7">
        <f t="shared" si="21"/>
        <v>-655</v>
      </c>
      <c r="AF103" t="str">
        <f t="shared" ca="1" si="22"/>
        <v>$V$1026</v>
      </c>
      <c r="AG103" t="str">
        <f t="shared" ca="1" si="23"/>
        <v>$J$1026</v>
      </c>
      <c r="AH103" t="str">
        <f t="shared" ca="1" si="24"/>
        <v>LOWES MLXP VAN ONE WA| 2820147265</v>
      </c>
      <c r="AI103" t="str">
        <f t="shared" ca="1" si="13"/>
        <v>$K$1026</v>
      </c>
      <c r="AJ103" s="8">
        <f t="shared" si="14"/>
        <v>1.4749262536873156E-3</v>
      </c>
      <c r="AK103" s="7">
        <f t="shared" si="15"/>
        <v>-233</v>
      </c>
      <c r="AL103" s="7" t="str">
        <f t="shared" ca="1" si="25"/>
        <v>b: ECHO GLOBAL LOGIST| 6621537201</v>
      </c>
      <c r="AM103" t="b">
        <f t="shared" si="16"/>
        <v>0</v>
      </c>
    </row>
    <row r="104" spans="3:39" x14ac:dyDescent="0.3">
      <c r="C104" s="1" t="s">
        <v>47</v>
      </c>
      <c r="D104" s="1" t="s">
        <v>48</v>
      </c>
      <c r="E104" s="1" t="s">
        <v>39</v>
      </c>
      <c r="F104" s="1" t="s">
        <v>146</v>
      </c>
      <c r="G104" s="1" t="s">
        <v>254</v>
      </c>
      <c r="H104" s="1" t="s">
        <v>68</v>
      </c>
      <c r="I104" s="1" t="s">
        <v>69</v>
      </c>
      <c r="J104" t="str">
        <f>TRIM(CONCATENATE(wiz[[#This Row],[SHIPPER..................]],wiz[[#This Row],[ZIP2..]],wiz[[#This Row],[ZIP3..]]))</f>
        <v>LOWES MLXP VAN ONE WA| 7230127831</v>
      </c>
      <c r="K104" s="1">
        <v>3</v>
      </c>
      <c r="L104" s="1">
        <v>1.97</v>
      </c>
      <c r="M104" s="1">
        <v>0.21</v>
      </c>
      <c r="N104" s="1">
        <v>807</v>
      </c>
      <c r="O104" s="1">
        <v>1.57</v>
      </c>
      <c r="P104" s="1">
        <v>65</v>
      </c>
      <c r="Q104" s="1">
        <v>0.28000000000000003</v>
      </c>
      <c r="R104" s="1">
        <v>0</v>
      </c>
      <c r="S104" s="1">
        <v>-101</v>
      </c>
      <c r="T104" s="1">
        <v>45</v>
      </c>
      <c r="U104" s="1">
        <v>150</v>
      </c>
      <c r="V104" s="1">
        <v>94</v>
      </c>
      <c r="W104" s="1">
        <v>38301</v>
      </c>
      <c r="X104" s="1">
        <v>72301</v>
      </c>
      <c r="Y104" s="1">
        <v>27831</v>
      </c>
      <c r="Z104" s="1">
        <v>1.96</v>
      </c>
      <c r="AA104" s="6">
        <f t="shared" si="17"/>
        <v>678</v>
      </c>
      <c r="AB104" s="6">
        <f t="shared" si="18"/>
        <v>282</v>
      </c>
      <c r="AC104" s="6">
        <f t="shared" si="19"/>
        <v>-50621</v>
      </c>
      <c r="AD104" s="6">
        <f t="shared" si="20"/>
        <v>-74.662241887905608</v>
      </c>
      <c r="AE104" s="7">
        <f t="shared" si="21"/>
        <v>-655</v>
      </c>
      <c r="AF104" t="str">
        <f t="shared" ca="1" si="22"/>
        <v>$V$1026</v>
      </c>
      <c r="AG104" t="str">
        <f t="shared" ca="1" si="23"/>
        <v>$J$1026</v>
      </c>
      <c r="AH104" t="str">
        <f t="shared" ca="1" si="24"/>
        <v>LOWES MLXP VAN ONE WA| 2820147265</v>
      </c>
      <c r="AI104" t="str">
        <f t="shared" ca="1" si="13"/>
        <v>$K$1026</v>
      </c>
      <c r="AJ104" s="8">
        <f t="shared" si="14"/>
        <v>4.4247787610619468E-3</v>
      </c>
      <c r="AK104" s="7">
        <f t="shared" si="15"/>
        <v>-233</v>
      </c>
      <c r="AL104" s="7" t="str">
        <f t="shared" ca="1" si="25"/>
        <v>b: ECHO GLOBAL LOGIST| 6621537201</v>
      </c>
      <c r="AM104" t="b">
        <f t="shared" si="16"/>
        <v>0</v>
      </c>
    </row>
    <row r="105" spans="3:39" x14ac:dyDescent="0.3">
      <c r="C105" s="1" t="s">
        <v>119</v>
      </c>
      <c r="D105" s="1" t="s">
        <v>120</v>
      </c>
      <c r="E105" s="1" t="s">
        <v>39</v>
      </c>
      <c r="F105" s="1" t="s">
        <v>146</v>
      </c>
      <c r="G105" s="1" t="s">
        <v>254</v>
      </c>
      <c r="H105" s="1" t="s">
        <v>87</v>
      </c>
      <c r="I105" s="1" t="s">
        <v>259</v>
      </c>
      <c r="J105" t="str">
        <f>TRIM(CONCATENATE(wiz[[#This Row],[SHIPPER..................]],wiz[[#This Row],[ZIP2..]],wiz[[#This Row],[ZIP3..]]))</f>
        <v>b: HUB GROUP INC | 7230143443</v>
      </c>
      <c r="K105" s="1">
        <v>1</v>
      </c>
      <c r="L105" s="1">
        <v>2.29</v>
      </c>
      <c r="M105" s="1">
        <v>0.28000000000000003</v>
      </c>
      <c r="N105" s="1">
        <v>682</v>
      </c>
      <c r="O105" s="1">
        <v>1.1299999999999999</v>
      </c>
      <c r="P105" s="1">
        <v>24</v>
      </c>
      <c r="Q105" s="1">
        <v>0.25</v>
      </c>
      <c r="R105" s="1">
        <v>-47</v>
      </c>
      <c r="S105" s="1">
        <v>-75</v>
      </c>
      <c r="T105" s="1">
        <v>61</v>
      </c>
      <c r="U105" s="1">
        <v>479</v>
      </c>
      <c r="V105" s="1">
        <v>465</v>
      </c>
      <c r="W105" s="1">
        <v>38101</v>
      </c>
      <c r="X105" s="1">
        <v>72301</v>
      </c>
      <c r="Y105" s="1">
        <v>43443</v>
      </c>
      <c r="Z105" s="1">
        <v>2.35</v>
      </c>
      <c r="AA105" s="6">
        <f t="shared" si="17"/>
        <v>49</v>
      </c>
      <c r="AB105" s="6">
        <f t="shared" si="18"/>
        <v>465</v>
      </c>
      <c r="AC105" s="6">
        <f t="shared" si="19"/>
        <v>11121</v>
      </c>
      <c r="AD105" s="6">
        <f t="shared" si="20"/>
        <v>226.9591836734694</v>
      </c>
      <c r="AE105" s="7">
        <f t="shared" si="21"/>
        <v>-543</v>
      </c>
      <c r="AF105" t="str">
        <f t="shared" ca="1" si="22"/>
        <v>$V$992</v>
      </c>
      <c r="AG105" t="str">
        <f t="shared" ca="1" si="23"/>
        <v>$J$992</v>
      </c>
      <c r="AH105" t="str">
        <f t="shared" ca="1" si="24"/>
        <v>b: HUB GROUP INC | 3885131601</v>
      </c>
      <c r="AI105" t="str">
        <f t="shared" ca="1" si="13"/>
        <v>$K$992</v>
      </c>
      <c r="AJ105" s="8">
        <f t="shared" si="14"/>
        <v>2.0408163265306121E-2</v>
      </c>
      <c r="AK105" s="7">
        <f t="shared" si="15"/>
        <v>-170</v>
      </c>
      <c r="AL105" s="7" t="str">
        <f t="shared" ca="1" si="25"/>
        <v>b: ECHO GLOBAL LOGIST| 4770130501</v>
      </c>
      <c r="AM105" t="b">
        <f t="shared" si="16"/>
        <v>0</v>
      </c>
    </row>
    <row r="106" spans="3:39" x14ac:dyDescent="0.3">
      <c r="C106" s="1" t="s">
        <v>47</v>
      </c>
      <c r="D106" s="1" t="s">
        <v>48</v>
      </c>
      <c r="E106" s="1" t="s">
        <v>39</v>
      </c>
      <c r="F106" s="1" t="s">
        <v>146</v>
      </c>
      <c r="G106" s="1" t="s">
        <v>254</v>
      </c>
      <c r="H106" s="1" t="s">
        <v>87</v>
      </c>
      <c r="I106" s="1" t="s">
        <v>88</v>
      </c>
      <c r="J106" t="str">
        <f>TRIM(CONCATENATE(wiz[[#This Row],[SHIPPER..................]],wiz[[#This Row],[ZIP2..]],wiz[[#This Row],[ZIP3..]]))</f>
        <v>LOWES MLXP VAN ONE WA| 7230145839</v>
      </c>
      <c r="K106" s="1">
        <v>1</v>
      </c>
      <c r="L106" s="1">
        <v>1.88</v>
      </c>
      <c r="M106" s="1">
        <v>0.21</v>
      </c>
      <c r="N106" s="1">
        <v>629</v>
      </c>
      <c r="O106" s="1">
        <v>1.21</v>
      </c>
      <c r="P106" s="1">
        <v>8</v>
      </c>
      <c r="Q106" s="1">
        <v>0.25</v>
      </c>
      <c r="R106" s="1">
        <v>0</v>
      </c>
      <c r="S106" s="1">
        <v>-101</v>
      </c>
      <c r="T106" s="1">
        <v>1</v>
      </c>
      <c r="U106" s="1">
        <v>111</v>
      </c>
      <c r="V106" s="1">
        <v>11</v>
      </c>
      <c r="W106" s="1">
        <v>38101</v>
      </c>
      <c r="X106" s="1">
        <v>72301</v>
      </c>
      <c r="Y106" s="1">
        <v>45839</v>
      </c>
      <c r="Z106" s="1">
        <v>1.87</v>
      </c>
      <c r="AA106" s="6">
        <f t="shared" si="17"/>
        <v>678</v>
      </c>
      <c r="AB106" s="6">
        <f t="shared" si="18"/>
        <v>11</v>
      </c>
      <c r="AC106" s="6">
        <f t="shared" si="19"/>
        <v>-50621</v>
      </c>
      <c r="AD106" s="6">
        <f t="shared" si="20"/>
        <v>-74.662241887905608</v>
      </c>
      <c r="AE106" s="7">
        <f t="shared" si="21"/>
        <v>-655</v>
      </c>
      <c r="AF106" t="str">
        <f t="shared" ca="1" si="22"/>
        <v>$V$1026</v>
      </c>
      <c r="AG106" t="str">
        <f t="shared" ca="1" si="23"/>
        <v>$J$1026</v>
      </c>
      <c r="AH106" t="str">
        <f t="shared" ca="1" si="24"/>
        <v>LOWES MLXP VAN ONE WA| 2820147265</v>
      </c>
      <c r="AI106" t="str">
        <f t="shared" ca="1" si="13"/>
        <v>$K$1026</v>
      </c>
      <c r="AJ106" s="8">
        <f t="shared" si="14"/>
        <v>1.4749262536873156E-3</v>
      </c>
      <c r="AK106" s="7">
        <f t="shared" si="15"/>
        <v>-233</v>
      </c>
      <c r="AL106" s="7" t="str">
        <f t="shared" ca="1" si="25"/>
        <v>b: ECHO GLOBAL LOGIST| 6621537201</v>
      </c>
      <c r="AM106" t="b">
        <f t="shared" si="16"/>
        <v>0</v>
      </c>
    </row>
    <row r="107" spans="3:39" x14ac:dyDescent="0.3">
      <c r="C107" s="1" t="s">
        <v>260</v>
      </c>
      <c r="D107" s="1" t="s">
        <v>261</v>
      </c>
      <c r="E107" s="1" t="s">
        <v>39</v>
      </c>
      <c r="F107" s="1" t="s">
        <v>262</v>
      </c>
      <c r="G107" s="1" t="s">
        <v>263</v>
      </c>
      <c r="H107" s="1" t="s">
        <v>40</v>
      </c>
      <c r="I107" s="1" t="s">
        <v>264</v>
      </c>
      <c r="J107" t="str">
        <f>TRIM(CONCATENATE(wiz[[#This Row],[SHIPPER..................]],wiz[[#This Row],[ZIP2..]],wiz[[#This Row],[ZIP3..]]))</f>
        <v>KENCO LOGISTICS | 8532335661</v>
      </c>
      <c r="K107" s="1">
        <v>1</v>
      </c>
      <c r="L107" s="1">
        <v>1.48</v>
      </c>
      <c r="M107" s="1">
        <v>0.28000000000000003</v>
      </c>
      <c r="N107" s="1">
        <v>1643</v>
      </c>
      <c r="O107" s="1">
        <v>1.88</v>
      </c>
      <c r="P107" s="1">
        <v>0</v>
      </c>
      <c r="Q107" s="1">
        <v>0.25</v>
      </c>
      <c r="R107" s="1">
        <v>-115</v>
      </c>
      <c r="S107" s="1">
        <v>0</v>
      </c>
      <c r="T107" s="1">
        <v>0</v>
      </c>
      <c r="U107" s="1">
        <v>0</v>
      </c>
      <c r="V107" s="1">
        <v>0</v>
      </c>
      <c r="W107" s="1">
        <v>85323</v>
      </c>
      <c r="X107" s="1">
        <v>85323</v>
      </c>
      <c r="Y107" s="1">
        <v>35661</v>
      </c>
      <c r="Z107" s="1">
        <v>1.54</v>
      </c>
      <c r="AA107" s="6">
        <f t="shared" si="17"/>
        <v>1</v>
      </c>
      <c r="AB107" s="6">
        <f t="shared" si="18"/>
        <v>0</v>
      </c>
      <c r="AC107" s="6">
        <f t="shared" si="19"/>
        <v>0</v>
      </c>
      <c r="AD107" s="6">
        <f t="shared" si="20"/>
        <v>0</v>
      </c>
      <c r="AE107" s="7">
        <f t="shared" si="21"/>
        <v>0</v>
      </c>
      <c r="AF107" t="str">
        <f t="shared" ca="1" si="22"/>
        <v>$V$107</v>
      </c>
      <c r="AG107" t="str">
        <f t="shared" ca="1" si="23"/>
        <v>$J$107</v>
      </c>
      <c r="AH107" t="str">
        <f t="shared" ca="1" si="24"/>
        <v>KENCO LOGISTICS | 8532335661</v>
      </c>
      <c r="AI107" t="str">
        <f t="shared" ca="1" si="13"/>
        <v>$K$107</v>
      </c>
      <c r="AJ107" s="8">
        <f t="shared" si="14"/>
        <v>1</v>
      </c>
      <c r="AK107" s="7">
        <f t="shared" si="15"/>
        <v>0</v>
      </c>
      <c r="AL107" s="7" t="str">
        <f t="shared" ca="1" si="25"/>
        <v>KENCO LOGISTICS | 8532335661</v>
      </c>
      <c r="AM107" t="str">
        <f t="shared" si="16"/>
        <v>KENCO LOGISTICS | 8532335661</v>
      </c>
    </row>
    <row r="108" spans="3:39" x14ac:dyDescent="0.3">
      <c r="C108" s="1" t="s">
        <v>37</v>
      </c>
      <c r="D108" s="1" t="s">
        <v>38</v>
      </c>
      <c r="E108" s="1" t="s">
        <v>39</v>
      </c>
      <c r="F108" s="1" t="s">
        <v>262</v>
      </c>
      <c r="G108" s="1" t="s">
        <v>265</v>
      </c>
      <c r="H108" s="1" t="s">
        <v>53</v>
      </c>
      <c r="I108" s="1" t="s">
        <v>159</v>
      </c>
      <c r="J108" t="str">
        <f>TRIM(CONCATENATE(wiz[[#This Row],[SHIPPER..................]],wiz[[#This Row],[ZIP2..]],wiz[[#This Row],[ZIP3..]]))</f>
        <v>b: C H ROBINSON | 8561760601</v>
      </c>
      <c r="K108" s="1">
        <v>1</v>
      </c>
      <c r="L108" s="1">
        <v>1.0900000000000001</v>
      </c>
      <c r="M108" s="1">
        <v>0.27</v>
      </c>
      <c r="N108" s="1">
        <v>1693</v>
      </c>
      <c r="O108" s="1">
        <v>1.87</v>
      </c>
      <c r="P108" s="1">
        <v>244</v>
      </c>
      <c r="Q108" s="1">
        <v>0.45</v>
      </c>
      <c r="R108" s="1">
        <v>-61</v>
      </c>
      <c r="S108" s="1">
        <v>0</v>
      </c>
      <c r="T108" s="1">
        <v>0</v>
      </c>
      <c r="U108" s="1">
        <v>0</v>
      </c>
      <c r="V108" s="1">
        <v>0</v>
      </c>
      <c r="W108" s="1">
        <v>79901</v>
      </c>
      <c r="X108" s="1">
        <v>85617</v>
      </c>
      <c r="Y108" s="1">
        <v>60601</v>
      </c>
      <c r="Z108" s="1">
        <v>1.1399999999999999</v>
      </c>
      <c r="AA108" s="6">
        <f t="shared" si="17"/>
        <v>615</v>
      </c>
      <c r="AB108" s="6">
        <f t="shared" si="18"/>
        <v>0</v>
      </c>
      <c r="AC108" s="6">
        <f t="shared" si="19"/>
        <v>-122022</v>
      </c>
      <c r="AD108" s="6">
        <f t="shared" si="20"/>
        <v>-198.40975609756097</v>
      </c>
      <c r="AE108" s="7">
        <f t="shared" si="21"/>
        <v>-1118</v>
      </c>
      <c r="AF108" t="str">
        <f t="shared" ca="1" si="22"/>
        <v>$V$1066</v>
      </c>
      <c r="AG108" t="str">
        <f t="shared" ca="1" si="23"/>
        <v>$J$1066</v>
      </c>
      <c r="AH108" t="str">
        <f t="shared" ca="1" si="24"/>
        <v>b: C H ROBINSON | 2736036101</v>
      </c>
      <c r="AI108" t="str">
        <f t="shared" ca="1" si="13"/>
        <v>$K$1066</v>
      </c>
      <c r="AJ108" s="8">
        <f t="shared" si="14"/>
        <v>1.6260162601626016E-3</v>
      </c>
      <c r="AK108" s="7">
        <f t="shared" si="15"/>
        <v>-560</v>
      </c>
      <c r="AL108" s="7" t="str">
        <f t="shared" ca="1" si="25"/>
        <v>b: C H ROBINSON | 6080335055</v>
      </c>
      <c r="AM108" t="b">
        <f t="shared" si="16"/>
        <v>0</v>
      </c>
    </row>
    <row r="109" spans="3:39" x14ac:dyDescent="0.3">
      <c r="C109" s="1" t="s">
        <v>101</v>
      </c>
      <c r="D109" s="1" t="s">
        <v>102</v>
      </c>
      <c r="E109" s="1" t="s">
        <v>39</v>
      </c>
      <c r="F109" s="1" t="s">
        <v>266</v>
      </c>
      <c r="G109" s="1" t="s">
        <v>267</v>
      </c>
      <c r="H109" s="1" t="s">
        <v>268</v>
      </c>
      <c r="I109" s="1" t="s">
        <v>269</v>
      </c>
      <c r="J109" t="str">
        <f>TRIM(CONCATENATE(wiz[[#This Row],[SHIPPER..................]],wiz[[#This Row],[ZIP2..]],wiz[[#This Row],[ZIP3..]]))</f>
        <v>b: JB HUNT | 9363126624</v>
      </c>
      <c r="K109" s="1">
        <v>1</v>
      </c>
      <c r="L109" s="1">
        <v>1.69</v>
      </c>
      <c r="M109" s="1">
        <v>0.27</v>
      </c>
      <c r="N109" s="1">
        <v>2500</v>
      </c>
      <c r="O109" s="1">
        <v>3.17</v>
      </c>
      <c r="P109" s="1">
        <v>22</v>
      </c>
      <c r="Q109" s="1">
        <v>0.25</v>
      </c>
      <c r="R109" s="1">
        <v>-70</v>
      </c>
      <c r="S109" s="1">
        <v>0</v>
      </c>
      <c r="T109" s="1">
        <v>0</v>
      </c>
      <c r="U109" s="1">
        <v>0</v>
      </c>
      <c r="V109" s="1">
        <v>0</v>
      </c>
      <c r="W109" s="1">
        <v>93701</v>
      </c>
      <c r="X109" s="1">
        <v>93631</v>
      </c>
      <c r="Y109" s="1">
        <v>26624</v>
      </c>
      <c r="Z109" s="1">
        <v>1.74</v>
      </c>
      <c r="AA109" s="6">
        <f t="shared" si="17"/>
        <v>8</v>
      </c>
      <c r="AB109" s="6">
        <f t="shared" si="18"/>
        <v>0</v>
      </c>
      <c r="AC109" s="6">
        <f t="shared" si="19"/>
        <v>198</v>
      </c>
      <c r="AD109" s="6">
        <f t="shared" si="20"/>
        <v>24.75</v>
      </c>
      <c r="AE109" s="7">
        <f t="shared" si="21"/>
        <v>-420</v>
      </c>
      <c r="AF109" t="str">
        <f t="shared" ca="1" si="22"/>
        <v>$V$898</v>
      </c>
      <c r="AG109" t="str">
        <f t="shared" ca="1" si="23"/>
        <v>$J$898</v>
      </c>
      <c r="AH109" t="str">
        <f t="shared" ca="1" si="24"/>
        <v>b: C H ROBINSON | 5537449002</v>
      </c>
      <c r="AI109" t="str">
        <f t="shared" ca="1" si="13"/>
        <v>$K$898</v>
      </c>
      <c r="AJ109" s="8">
        <f t="shared" si="14"/>
        <v>0.125</v>
      </c>
      <c r="AK109" s="7">
        <f t="shared" si="15"/>
        <v>-420</v>
      </c>
      <c r="AL109" s="7" t="str">
        <f t="shared" ca="1" si="25"/>
        <v>b: C H ROBINSON | 5537449002</v>
      </c>
      <c r="AM109" t="b">
        <f t="shared" si="16"/>
        <v>0</v>
      </c>
    </row>
    <row r="110" spans="3:39" x14ac:dyDescent="0.3">
      <c r="C110" s="1" t="s">
        <v>270</v>
      </c>
      <c r="D110" s="1" t="s">
        <v>271</v>
      </c>
      <c r="E110" s="1" t="s">
        <v>39</v>
      </c>
      <c r="F110" s="1" t="s">
        <v>272</v>
      </c>
      <c r="G110" s="1" t="s">
        <v>273</v>
      </c>
      <c r="H110" s="1" t="s">
        <v>274</v>
      </c>
      <c r="I110" s="1" t="s">
        <v>275</v>
      </c>
      <c r="J110" t="str">
        <f>TRIM(CONCATENATE(wiz[[#This Row],[SHIPPER..................]],wiz[[#This Row],[ZIP2..]],wiz[[#This Row],[ZIP3..]]))</f>
        <v>b: NATIONAL TRAFFIC S| 8081766067</v>
      </c>
      <c r="K110" s="1">
        <v>1</v>
      </c>
      <c r="L110" s="1">
        <v>0.75</v>
      </c>
      <c r="M110" s="1">
        <v>0.28000000000000003</v>
      </c>
      <c r="N110" s="1">
        <v>582</v>
      </c>
      <c r="O110" s="1">
        <v>1.04</v>
      </c>
      <c r="P110" s="1">
        <v>84</v>
      </c>
      <c r="Q110" s="1">
        <v>0.3</v>
      </c>
      <c r="R110" s="1">
        <v>-37</v>
      </c>
      <c r="S110" s="1">
        <v>-50</v>
      </c>
      <c r="T110" s="1">
        <v>15</v>
      </c>
      <c r="U110" s="1">
        <v>0</v>
      </c>
      <c r="V110" s="1">
        <v>-35</v>
      </c>
      <c r="W110" s="1">
        <v>80201</v>
      </c>
      <c r="X110" s="1">
        <v>80817</v>
      </c>
      <c r="Y110" s="1">
        <v>66067</v>
      </c>
      <c r="Z110" s="1">
        <v>0.81</v>
      </c>
      <c r="AA110" s="6">
        <f t="shared" si="17"/>
        <v>1</v>
      </c>
      <c r="AB110" s="6">
        <f t="shared" si="18"/>
        <v>-35</v>
      </c>
      <c r="AC110" s="6">
        <f t="shared" si="19"/>
        <v>-35</v>
      </c>
      <c r="AD110" s="6">
        <f t="shared" si="20"/>
        <v>-35</v>
      </c>
      <c r="AE110" s="7">
        <f t="shared" si="21"/>
        <v>-35</v>
      </c>
      <c r="AF110" t="str">
        <f t="shared" ca="1" si="22"/>
        <v>$V$73</v>
      </c>
      <c r="AG110" t="str">
        <f t="shared" ca="1" si="23"/>
        <v>$J$73</v>
      </c>
      <c r="AH110" t="str">
        <f t="shared" ca="1" si="24"/>
        <v>BRIGGS AND STRATTON | 3683053201</v>
      </c>
      <c r="AI110" t="str">
        <f t="shared" ca="1" si="13"/>
        <v>$K$73</v>
      </c>
      <c r="AJ110" s="8">
        <f t="shared" si="14"/>
        <v>1</v>
      </c>
      <c r="AK110" s="7">
        <f t="shared" si="15"/>
        <v>-35</v>
      </c>
      <c r="AL110" s="7" t="str">
        <f t="shared" ca="1" si="25"/>
        <v>BRIGGS AND STRATTON | 3683053201</v>
      </c>
      <c r="AM110" t="str">
        <f t="shared" si="16"/>
        <v>b: NATIONAL TRAFFIC S| 8081766067</v>
      </c>
    </row>
    <row r="111" spans="3:39" x14ac:dyDescent="0.3">
      <c r="C111" s="1" t="s">
        <v>210</v>
      </c>
      <c r="D111" s="1" t="s">
        <v>211</v>
      </c>
      <c r="E111" s="1" t="s">
        <v>39</v>
      </c>
      <c r="F111" s="1" t="s">
        <v>272</v>
      </c>
      <c r="G111" s="1" t="s">
        <v>276</v>
      </c>
      <c r="H111" s="1" t="s">
        <v>220</v>
      </c>
      <c r="I111" s="1" t="s">
        <v>277</v>
      </c>
      <c r="J111" t="str">
        <f>TRIM(CONCATENATE(wiz[[#This Row],[SHIPPER..................]],wiz[[#This Row],[ZIP2..]],wiz[[#This Row],[ZIP3..]]))</f>
        <v>b: ECHO GLOBAL LOGIST| 8020133901</v>
      </c>
      <c r="K111" s="1">
        <v>1</v>
      </c>
      <c r="L111" s="1">
        <v>0.99</v>
      </c>
      <c r="M111" s="1">
        <v>0.27</v>
      </c>
      <c r="N111" s="1">
        <v>1977</v>
      </c>
      <c r="O111" s="1">
        <v>3.57</v>
      </c>
      <c r="P111" s="1">
        <v>0</v>
      </c>
      <c r="Q111" s="1">
        <v>0.25</v>
      </c>
      <c r="R111" s="1">
        <v>-110</v>
      </c>
      <c r="S111" s="1">
        <v>0</v>
      </c>
      <c r="T111" s="1">
        <v>1</v>
      </c>
      <c r="U111" s="1">
        <v>-340</v>
      </c>
      <c r="V111" s="1">
        <v>-339</v>
      </c>
      <c r="W111" s="1">
        <v>80201</v>
      </c>
      <c r="X111" s="1">
        <v>80201</v>
      </c>
      <c r="Y111" s="1">
        <v>33901</v>
      </c>
      <c r="Z111" s="1">
        <v>1.04</v>
      </c>
      <c r="AA111" s="6">
        <f t="shared" si="17"/>
        <v>94</v>
      </c>
      <c r="AB111" s="6">
        <f t="shared" si="18"/>
        <v>-339</v>
      </c>
      <c r="AC111" s="6">
        <f t="shared" si="19"/>
        <v>1157</v>
      </c>
      <c r="AD111" s="6">
        <f t="shared" si="20"/>
        <v>12.308510638297872</v>
      </c>
      <c r="AE111" s="7">
        <f t="shared" si="21"/>
        <v>-816</v>
      </c>
      <c r="AF111" t="str">
        <f t="shared" ca="1" si="22"/>
        <v>$V$921</v>
      </c>
      <c r="AG111" t="str">
        <f t="shared" ca="1" si="23"/>
        <v>$J$921</v>
      </c>
      <c r="AH111" t="str">
        <f t="shared" ca="1" si="24"/>
        <v>b: ECHO GLOBAL LOGIST| 5503315639</v>
      </c>
      <c r="AI111" t="str">
        <f t="shared" ca="1" si="13"/>
        <v>$K$921</v>
      </c>
      <c r="AJ111" s="8">
        <f t="shared" si="14"/>
        <v>1.0638297872340425E-2</v>
      </c>
      <c r="AK111" s="7">
        <f t="shared" si="15"/>
        <v>-71</v>
      </c>
      <c r="AL111" s="7" t="str">
        <f t="shared" ca="1" si="25"/>
        <v>b: ECHO GLOBAL LOGIST| 5632053201</v>
      </c>
      <c r="AM111" t="b">
        <f t="shared" si="16"/>
        <v>0</v>
      </c>
    </row>
    <row r="112" spans="3:39" x14ac:dyDescent="0.3">
      <c r="C112" s="1" t="s">
        <v>210</v>
      </c>
      <c r="D112" s="1" t="s">
        <v>211</v>
      </c>
      <c r="E112" s="1" t="s">
        <v>39</v>
      </c>
      <c r="F112" s="1" t="s">
        <v>272</v>
      </c>
      <c r="G112" s="1" t="s">
        <v>276</v>
      </c>
      <c r="H112" s="1" t="s">
        <v>76</v>
      </c>
      <c r="I112" s="1" t="s">
        <v>278</v>
      </c>
      <c r="J112" t="str">
        <f>TRIM(CONCATENATE(wiz[[#This Row],[SHIPPER..................]],wiz[[#This Row],[ZIP2..]],wiz[[#This Row],[ZIP3..]]))</f>
        <v>b: ECHO GLOBAL LOGIST| 8020178629</v>
      </c>
      <c r="K112" s="1">
        <v>1</v>
      </c>
      <c r="L112" s="1">
        <v>0.81</v>
      </c>
      <c r="M112" s="1">
        <v>0.27</v>
      </c>
      <c r="N112" s="1">
        <v>1022</v>
      </c>
      <c r="O112" s="1">
        <v>2.13</v>
      </c>
      <c r="P112" s="1">
        <v>0</v>
      </c>
      <c r="Q112" s="1">
        <v>0.25</v>
      </c>
      <c r="R112" s="1">
        <v>-42</v>
      </c>
      <c r="S112" s="1">
        <v>0</v>
      </c>
      <c r="T112" s="1">
        <v>-39</v>
      </c>
      <c r="U112" s="1">
        <v>434</v>
      </c>
      <c r="V112" s="1">
        <v>395</v>
      </c>
      <c r="W112" s="1">
        <v>80201</v>
      </c>
      <c r="X112" s="1">
        <v>80201</v>
      </c>
      <c r="Y112" s="1">
        <v>78629</v>
      </c>
      <c r="Z112" s="1">
        <v>0.86</v>
      </c>
      <c r="AA112" s="6">
        <f t="shared" si="17"/>
        <v>94</v>
      </c>
      <c r="AB112" s="6">
        <f t="shared" si="18"/>
        <v>395</v>
      </c>
      <c r="AC112" s="6">
        <f t="shared" si="19"/>
        <v>1157</v>
      </c>
      <c r="AD112" s="6">
        <f t="shared" si="20"/>
        <v>12.308510638297872</v>
      </c>
      <c r="AE112" s="7">
        <f t="shared" si="21"/>
        <v>-816</v>
      </c>
      <c r="AF112" t="str">
        <f t="shared" ca="1" si="22"/>
        <v>$V$921</v>
      </c>
      <c r="AG112" t="str">
        <f t="shared" ca="1" si="23"/>
        <v>$J$921</v>
      </c>
      <c r="AH112" t="str">
        <f t="shared" ca="1" si="24"/>
        <v>b: ECHO GLOBAL LOGIST| 5503315639</v>
      </c>
      <c r="AI112" t="str">
        <f t="shared" ca="1" si="13"/>
        <v>$K$921</v>
      </c>
      <c r="AJ112" s="8">
        <f t="shared" si="14"/>
        <v>1.0638297872340425E-2</v>
      </c>
      <c r="AK112" s="7">
        <f t="shared" si="15"/>
        <v>-71</v>
      </c>
      <c r="AL112" s="7" t="str">
        <f t="shared" ca="1" si="25"/>
        <v>b: ECHO GLOBAL LOGIST| 5632053201</v>
      </c>
      <c r="AM112" t="b">
        <f t="shared" si="16"/>
        <v>0</v>
      </c>
    </row>
    <row r="113" spans="3:39" x14ac:dyDescent="0.3">
      <c r="C113" s="1" t="s">
        <v>279</v>
      </c>
      <c r="D113" s="1" t="s">
        <v>280</v>
      </c>
      <c r="E113" s="1" t="s">
        <v>39</v>
      </c>
      <c r="F113" s="1" t="s">
        <v>272</v>
      </c>
      <c r="G113" s="1" t="s">
        <v>281</v>
      </c>
      <c r="H113" s="1" t="s">
        <v>274</v>
      </c>
      <c r="I113" s="1" t="s">
        <v>282</v>
      </c>
      <c r="J113" t="str">
        <f>TRIM(CONCATENATE(wiz[[#This Row],[SHIPPER..................]],wiz[[#This Row],[ZIP2..]],wiz[[#This Row],[ZIP3..]]))</f>
        <v>b: NOLAN TRANSPORTATI| 8061567661</v>
      </c>
      <c r="K113" s="1">
        <v>2</v>
      </c>
      <c r="L113" s="1">
        <v>1.21</v>
      </c>
      <c r="M113" s="1">
        <v>0.28000000000000003</v>
      </c>
      <c r="N113" s="1">
        <v>322</v>
      </c>
      <c r="O113" s="1">
        <v>0.86</v>
      </c>
      <c r="P113" s="1">
        <v>62</v>
      </c>
      <c r="Q113" s="1">
        <v>0.3</v>
      </c>
      <c r="R113" s="1">
        <v>-21</v>
      </c>
      <c r="S113" s="1">
        <v>48</v>
      </c>
      <c r="T113" s="1">
        <v>-6</v>
      </c>
      <c r="U113" s="1">
        <v>0</v>
      </c>
      <c r="V113" s="1">
        <v>42</v>
      </c>
      <c r="W113" s="1">
        <v>80201</v>
      </c>
      <c r="X113" s="1">
        <v>80615</v>
      </c>
      <c r="Y113" s="1">
        <v>67661</v>
      </c>
      <c r="Z113" s="1">
        <v>1.27</v>
      </c>
      <c r="AA113" s="6">
        <f t="shared" si="17"/>
        <v>15</v>
      </c>
      <c r="AB113" s="6">
        <f t="shared" si="18"/>
        <v>84</v>
      </c>
      <c r="AC113" s="6">
        <f t="shared" si="19"/>
        <v>23</v>
      </c>
      <c r="AD113" s="6">
        <f t="shared" si="20"/>
        <v>1.5333333333333334</v>
      </c>
      <c r="AE113" s="7">
        <f t="shared" si="21"/>
        <v>-326</v>
      </c>
      <c r="AF113" t="str">
        <f t="shared" ca="1" si="22"/>
        <v>$V$1665</v>
      </c>
      <c r="AG113" t="str">
        <f t="shared" ca="1" si="23"/>
        <v>$J$1665</v>
      </c>
      <c r="AH113" t="str">
        <f t="shared" ca="1" si="24"/>
        <v>b: HARTT LOGISTICS | 2915040201</v>
      </c>
      <c r="AI113" t="str">
        <f t="shared" ca="1" si="13"/>
        <v>$K$1665</v>
      </c>
      <c r="AJ113" s="8">
        <f t="shared" si="14"/>
        <v>0.13333333333333333</v>
      </c>
      <c r="AK113" s="7">
        <f t="shared" si="15"/>
        <v>-326</v>
      </c>
      <c r="AL113" s="7" t="str">
        <f t="shared" ca="1" si="25"/>
        <v>b: HARTT LOGISTICS | 2915040201</v>
      </c>
      <c r="AM113" t="b">
        <f t="shared" si="16"/>
        <v>0</v>
      </c>
    </row>
    <row r="114" spans="3:39" x14ac:dyDescent="0.3">
      <c r="C114" s="1" t="s">
        <v>37</v>
      </c>
      <c r="D114" s="1" t="s">
        <v>38</v>
      </c>
      <c r="E114" s="1" t="s">
        <v>39</v>
      </c>
      <c r="F114" s="1" t="s">
        <v>272</v>
      </c>
      <c r="G114" s="1" t="s">
        <v>283</v>
      </c>
      <c r="H114" s="1" t="s">
        <v>90</v>
      </c>
      <c r="I114" s="1" t="s">
        <v>57</v>
      </c>
      <c r="J114" t="str">
        <f>TRIM(CONCATENATE(wiz[[#This Row],[SHIPPER..................]],wiz[[#This Row],[ZIP2..]],wiz[[#This Row],[ZIP3..]]))</f>
        <v>b: C H ROBINSON | 8072329501</v>
      </c>
      <c r="K114" s="1">
        <v>1</v>
      </c>
      <c r="L114" s="1">
        <v>0.75</v>
      </c>
      <c r="M114" s="1">
        <v>0.27</v>
      </c>
      <c r="N114" s="1">
        <v>1659</v>
      </c>
      <c r="O114" s="1">
        <v>1.87</v>
      </c>
      <c r="P114" s="1">
        <v>92</v>
      </c>
      <c r="Q114" s="1">
        <v>0.3</v>
      </c>
      <c r="R114" s="1">
        <v>-80</v>
      </c>
      <c r="S114" s="1">
        <v>-133</v>
      </c>
      <c r="T114" s="1">
        <v>0</v>
      </c>
      <c r="U114" s="1">
        <v>0</v>
      </c>
      <c r="V114" s="1">
        <v>-133</v>
      </c>
      <c r="W114" s="1">
        <v>80201</v>
      </c>
      <c r="X114" s="1">
        <v>80723</v>
      </c>
      <c r="Y114" s="1">
        <v>29501</v>
      </c>
      <c r="Z114" s="1">
        <v>0.8</v>
      </c>
      <c r="AA114" s="6">
        <f t="shared" si="17"/>
        <v>615</v>
      </c>
      <c r="AB114" s="6">
        <f t="shared" si="18"/>
        <v>-133</v>
      </c>
      <c r="AC114" s="6">
        <f t="shared" si="19"/>
        <v>-122022</v>
      </c>
      <c r="AD114" s="6">
        <f t="shared" si="20"/>
        <v>-198.40975609756097</v>
      </c>
      <c r="AE114" s="7">
        <f t="shared" si="21"/>
        <v>-1118</v>
      </c>
      <c r="AF114" t="str">
        <f t="shared" ca="1" si="22"/>
        <v>$V$1066</v>
      </c>
      <c r="AG114" t="str">
        <f t="shared" ca="1" si="23"/>
        <v>$J$1066</v>
      </c>
      <c r="AH114" t="str">
        <f t="shared" ca="1" si="24"/>
        <v>b: C H ROBINSON | 2736036101</v>
      </c>
      <c r="AI114" t="str">
        <f t="shared" ca="1" si="13"/>
        <v>$K$1066</v>
      </c>
      <c r="AJ114" s="8">
        <f t="shared" si="14"/>
        <v>1.6260162601626016E-3</v>
      </c>
      <c r="AK114" s="7">
        <f t="shared" si="15"/>
        <v>-560</v>
      </c>
      <c r="AL114" s="7" t="str">
        <f t="shared" ca="1" si="25"/>
        <v>b: C H ROBINSON | 6080335055</v>
      </c>
      <c r="AM114" t="b">
        <f t="shared" si="16"/>
        <v>0</v>
      </c>
    </row>
    <row r="115" spans="3:39" x14ac:dyDescent="0.3">
      <c r="C115" s="1" t="s">
        <v>284</v>
      </c>
      <c r="D115" s="1" t="s">
        <v>285</v>
      </c>
      <c r="E115" s="1" t="s">
        <v>39</v>
      </c>
      <c r="F115" s="1" t="s">
        <v>272</v>
      </c>
      <c r="G115" s="1" t="s">
        <v>286</v>
      </c>
      <c r="H115" s="1" t="s">
        <v>152</v>
      </c>
      <c r="I115" s="1" t="s">
        <v>287</v>
      </c>
      <c r="J115" t="str">
        <f>TRIM(CONCATENATE(wiz[[#This Row],[SHIPPER..................]],wiz[[#This Row],[ZIP2..]],wiz[[#This Row],[ZIP3..]]))</f>
        <v>b: ATS LOGISTICS SERV| 8042952627</v>
      </c>
      <c r="K115" s="1">
        <v>1</v>
      </c>
      <c r="L115" s="1">
        <v>0.86</v>
      </c>
      <c r="M115" s="1">
        <v>0.27</v>
      </c>
      <c r="N115" s="1">
        <v>928</v>
      </c>
      <c r="O115" s="1">
        <v>1.88</v>
      </c>
      <c r="P115" s="1">
        <v>85</v>
      </c>
      <c r="Q115" s="1">
        <v>0.3</v>
      </c>
      <c r="R115" s="1">
        <v>-56</v>
      </c>
      <c r="S115" s="1">
        <v>-27</v>
      </c>
      <c r="T115" s="1">
        <v>-16</v>
      </c>
      <c r="U115" s="1">
        <v>0</v>
      </c>
      <c r="V115" s="1">
        <v>-43</v>
      </c>
      <c r="W115" s="1">
        <v>80201</v>
      </c>
      <c r="X115" s="1">
        <v>80429</v>
      </c>
      <c r="Y115" s="1">
        <v>52627</v>
      </c>
      <c r="Z115" s="1">
        <v>0.91</v>
      </c>
      <c r="AA115" s="6">
        <f t="shared" si="17"/>
        <v>1</v>
      </c>
      <c r="AB115" s="6">
        <f t="shared" si="18"/>
        <v>-43</v>
      </c>
      <c r="AC115" s="6">
        <f t="shared" si="19"/>
        <v>-43</v>
      </c>
      <c r="AD115" s="6">
        <f t="shared" si="20"/>
        <v>-43</v>
      </c>
      <c r="AE115" s="7">
        <f t="shared" si="21"/>
        <v>-43</v>
      </c>
      <c r="AF115" t="str">
        <f t="shared" ca="1" si="22"/>
        <v>$V$115</v>
      </c>
      <c r="AG115" t="str">
        <f t="shared" ca="1" si="23"/>
        <v>$J$115</v>
      </c>
      <c r="AH115" t="str">
        <f t="shared" ca="1" si="24"/>
        <v>b: ATS LOGISTICS SERV| 8042952627</v>
      </c>
      <c r="AI115" t="str">
        <f t="shared" ca="1" si="13"/>
        <v>$K$115</v>
      </c>
      <c r="AJ115" s="8">
        <f t="shared" si="14"/>
        <v>1</v>
      </c>
      <c r="AK115" s="7">
        <f t="shared" si="15"/>
        <v>-43</v>
      </c>
      <c r="AL115" s="7" t="str">
        <f t="shared" ca="1" si="25"/>
        <v>b: ATS LOGISTICS SERV| 8042952627</v>
      </c>
      <c r="AM115" t="str">
        <f t="shared" si="16"/>
        <v>b: ATS LOGISTICS SERV| 8042952627</v>
      </c>
    </row>
    <row r="116" spans="3:39" x14ac:dyDescent="0.3">
      <c r="C116" s="1" t="s">
        <v>288</v>
      </c>
      <c r="D116" s="1" t="s">
        <v>289</v>
      </c>
      <c r="E116" s="1" t="s">
        <v>39</v>
      </c>
      <c r="F116" s="1" t="s">
        <v>272</v>
      </c>
      <c r="G116" s="1" t="s">
        <v>290</v>
      </c>
      <c r="H116" s="1" t="s">
        <v>291</v>
      </c>
      <c r="I116" s="1" t="s">
        <v>292</v>
      </c>
      <c r="J116" t="str">
        <f>TRIM(CONCATENATE(wiz[[#This Row],[SHIPPER..................]],wiz[[#This Row],[ZIP2..]],wiz[[#This Row],[ZIP3..]]))</f>
        <v>KODIAK TRANSPORTATION| 8100173501</v>
      </c>
      <c r="K116" s="1">
        <v>1</v>
      </c>
      <c r="L116" s="1">
        <v>1.7</v>
      </c>
      <c r="M116" s="1">
        <v>0.27</v>
      </c>
      <c r="N116" s="1">
        <v>532</v>
      </c>
      <c r="O116" s="1">
        <v>1.83</v>
      </c>
      <c r="P116" s="1">
        <v>114</v>
      </c>
      <c r="Q116" s="1">
        <v>0.35</v>
      </c>
      <c r="R116" s="1">
        <v>-32</v>
      </c>
      <c r="S116" s="1">
        <v>32</v>
      </c>
      <c r="T116" s="1">
        <v>-186</v>
      </c>
      <c r="U116" s="1">
        <v>0</v>
      </c>
      <c r="V116" s="1">
        <v>-154</v>
      </c>
      <c r="W116" s="1">
        <v>80201</v>
      </c>
      <c r="X116" s="1">
        <v>81001</v>
      </c>
      <c r="Y116" s="1">
        <v>73501</v>
      </c>
      <c r="Z116" s="1">
        <v>1.75</v>
      </c>
      <c r="AA116" s="6">
        <f t="shared" si="17"/>
        <v>1</v>
      </c>
      <c r="AB116" s="6">
        <f t="shared" si="18"/>
        <v>-154</v>
      </c>
      <c r="AC116" s="6">
        <f t="shared" si="19"/>
        <v>-154</v>
      </c>
      <c r="AD116" s="6">
        <f t="shared" si="20"/>
        <v>-154</v>
      </c>
      <c r="AE116" s="7">
        <f t="shared" si="21"/>
        <v>-154</v>
      </c>
      <c r="AF116" t="str">
        <f t="shared" ca="1" si="22"/>
        <v>$V$41</v>
      </c>
      <c r="AG116" t="str">
        <f t="shared" ca="1" si="23"/>
        <v>$J$41</v>
      </c>
      <c r="AH116" t="str">
        <f t="shared" ca="1" si="24"/>
        <v>BRIGGS AND STRATTON | 3683052772</v>
      </c>
      <c r="AI116" t="str">
        <f t="shared" ca="1" si="13"/>
        <v>$K$41</v>
      </c>
      <c r="AJ116" s="8">
        <f t="shared" si="14"/>
        <v>1</v>
      </c>
      <c r="AK116" s="7">
        <f t="shared" si="15"/>
        <v>-154</v>
      </c>
      <c r="AL116" s="7" t="str">
        <f t="shared" ca="1" si="25"/>
        <v>BRIGGS AND STRATTON | 3683052772</v>
      </c>
      <c r="AM116" t="str">
        <f t="shared" si="16"/>
        <v>KODIAK TRANSPORTATION| 8100173501</v>
      </c>
    </row>
    <row r="117" spans="3:39" x14ac:dyDescent="0.3">
      <c r="C117" s="1" t="s">
        <v>293</v>
      </c>
      <c r="D117" s="1" t="s">
        <v>294</v>
      </c>
      <c r="E117" s="1" t="s">
        <v>39</v>
      </c>
      <c r="F117" s="1" t="s">
        <v>172</v>
      </c>
      <c r="G117" s="1" t="s">
        <v>295</v>
      </c>
      <c r="H117" s="1" t="s">
        <v>87</v>
      </c>
      <c r="I117" s="1" t="s">
        <v>296</v>
      </c>
      <c r="J117" t="str">
        <f>TRIM(CONCATENATE(wiz[[#This Row],[SHIPPER..................]],wiz[[#This Row],[ZIP2..]],wiz[[#This Row],[ZIP3..]]))</f>
        <v>b: ALLY LOGISTICS | 1990143125</v>
      </c>
      <c r="K117" s="1">
        <v>1</v>
      </c>
      <c r="L117" s="1">
        <v>1.4</v>
      </c>
      <c r="M117" s="1">
        <v>0.28000000000000003</v>
      </c>
      <c r="N117" s="1">
        <v>476</v>
      </c>
      <c r="O117" s="1">
        <v>1</v>
      </c>
      <c r="P117" s="1">
        <v>61</v>
      </c>
      <c r="Q117" s="1">
        <v>0.3</v>
      </c>
      <c r="R117" s="1">
        <v>-16</v>
      </c>
      <c r="S117" s="1">
        <v>3</v>
      </c>
      <c r="T117" s="1">
        <v>-8</v>
      </c>
      <c r="U117" s="1">
        <v>368</v>
      </c>
      <c r="V117" s="1">
        <v>363</v>
      </c>
      <c r="W117" s="1">
        <v>19971</v>
      </c>
      <c r="X117" s="1">
        <v>19901</v>
      </c>
      <c r="Y117" s="1">
        <v>43125</v>
      </c>
      <c r="Z117" s="1">
        <v>1.46</v>
      </c>
      <c r="AA117" s="6">
        <f t="shared" si="17"/>
        <v>1</v>
      </c>
      <c r="AB117" s="6">
        <f t="shared" si="18"/>
        <v>363</v>
      </c>
      <c r="AC117" s="6">
        <f t="shared" si="19"/>
        <v>363</v>
      </c>
      <c r="AD117" s="6">
        <f t="shared" si="20"/>
        <v>363</v>
      </c>
      <c r="AE117" s="7">
        <f t="shared" si="21"/>
        <v>363</v>
      </c>
      <c r="AF117" t="str">
        <f t="shared" ca="1" si="22"/>
        <v>$V$117</v>
      </c>
      <c r="AG117" t="str">
        <f t="shared" ca="1" si="23"/>
        <v>$J$117</v>
      </c>
      <c r="AH117" t="str">
        <f t="shared" ca="1" si="24"/>
        <v>b: ALLY LOGISTICS | 1990143125</v>
      </c>
      <c r="AI117" t="str">
        <f t="shared" ca="1" si="13"/>
        <v>$K$117</v>
      </c>
      <c r="AJ117" s="8">
        <f t="shared" si="14"/>
        <v>1</v>
      </c>
      <c r="AK117" s="7">
        <f t="shared" si="15"/>
        <v>363</v>
      </c>
      <c r="AL117" s="7" t="str">
        <f t="shared" ca="1" si="25"/>
        <v>b: ALLY LOGISTICS | 1990143125</v>
      </c>
      <c r="AM117" t="str">
        <f t="shared" si="16"/>
        <v>b: ALLY LOGISTICS | 1990143125</v>
      </c>
    </row>
    <row r="118" spans="3:39" x14ac:dyDescent="0.3">
      <c r="C118" s="1" t="s">
        <v>37</v>
      </c>
      <c r="D118" s="1" t="s">
        <v>38</v>
      </c>
      <c r="E118" s="1" t="s">
        <v>39</v>
      </c>
      <c r="F118" s="1" t="s">
        <v>172</v>
      </c>
      <c r="G118" s="1" t="s">
        <v>297</v>
      </c>
      <c r="H118" s="1" t="s">
        <v>87</v>
      </c>
      <c r="I118" s="1" t="s">
        <v>298</v>
      </c>
      <c r="J118" t="str">
        <f>TRIM(CONCATENATE(wiz[[#This Row],[SHIPPER..................]],wiz[[#This Row],[ZIP2..]],wiz[[#This Row],[ZIP3..]]))</f>
        <v>b: C H ROBINSON | 1970943701</v>
      </c>
      <c r="K118" s="1">
        <v>1</v>
      </c>
      <c r="L118" s="1">
        <v>1.22</v>
      </c>
      <c r="M118" s="1">
        <v>0.27</v>
      </c>
      <c r="N118" s="1">
        <v>420</v>
      </c>
      <c r="O118" s="1">
        <v>0.63</v>
      </c>
      <c r="P118" s="1">
        <v>67</v>
      </c>
      <c r="Q118" s="1">
        <v>0.3</v>
      </c>
      <c r="R118" s="1">
        <v>7</v>
      </c>
      <c r="S118" s="1">
        <v>24</v>
      </c>
      <c r="T118" s="1">
        <v>61</v>
      </c>
      <c r="U118" s="1">
        <v>538</v>
      </c>
      <c r="V118" s="1">
        <v>623</v>
      </c>
      <c r="W118" s="1">
        <v>19971</v>
      </c>
      <c r="X118" s="1">
        <v>19709</v>
      </c>
      <c r="Y118" s="1">
        <v>43701</v>
      </c>
      <c r="Z118" s="1">
        <v>1.27</v>
      </c>
      <c r="AA118" s="6">
        <f t="shared" si="17"/>
        <v>615</v>
      </c>
      <c r="AB118" s="6">
        <f t="shared" si="18"/>
        <v>623</v>
      </c>
      <c r="AC118" s="6">
        <f t="shared" si="19"/>
        <v>-122022</v>
      </c>
      <c r="AD118" s="6">
        <f t="shared" si="20"/>
        <v>-198.40975609756097</v>
      </c>
      <c r="AE118" s="7">
        <f t="shared" si="21"/>
        <v>-1118</v>
      </c>
      <c r="AF118" t="str">
        <f t="shared" ca="1" si="22"/>
        <v>$V$1066</v>
      </c>
      <c r="AG118" t="str">
        <f t="shared" ca="1" si="23"/>
        <v>$J$1066</v>
      </c>
      <c r="AH118" t="str">
        <f t="shared" ca="1" si="24"/>
        <v>b: C H ROBINSON | 2736036101</v>
      </c>
      <c r="AI118" t="str">
        <f t="shared" ca="1" si="13"/>
        <v>$K$1066</v>
      </c>
      <c r="AJ118" s="8">
        <f t="shared" si="14"/>
        <v>1.6260162601626016E-3</v>
      </c>
      <c r="AK118" s="7">
        <f t="shared" si="15"/>
        <v>-560</v>
      </c>
      <c r="AL118" s="7" t="str">
        <f t="shared" ca="1" si="25"/>
        <v>b: C H ROBINSON | 6080335055</v>
      </c>
      <c r="AM118" t="b">
        <f t="shared" si="16"/>
        <v>0</v>
      </c>
    </row>
    <row r="119" spans="3:39" x14ac:dyDescent="0.3">
      <c r="C119" s="1" t="s">
        <v>299</v>
      </c>
      <c r="D119" s="1" t="s">
        <v>300</v>
      </c>
      <c r="E119" s="1" t="s">
        <v>39</v>
      </c>
      <c r="F119" s="1" t="s">
        <v>172</v>
      </c>
      <c r="G119" s="1" t="s">
        <v>297</v>
      </c>
      <c r="H119" s="1" t="s">
        <v>70</v>
      </c>
      <c r="I119" s="1" t="s">
        <v>85</v>
      </c>
      <c r="J119" t="str">
        <f>TRIM(CONCATENATE(wiz[[#This Row],[SHIPPER..................]],wiz[[#This Row],[ZIP2..]],wiz[[#This Row],[ZIP3..]]))</f>
        <v>b: RE TRANSPORTATION | 1970938351</v>
      </c>
      <c r="K119" s="1">
        <v>1</v>
      </c>
      <c r="L119" s="1">
        <v>1.05</v>
      </c>
      <c r="M119" s="1">
        <v>0.26</v>
      </c>
      <c r="N119" s="1">
        <v>876</v>
      </c>
      <c r="O119" s="1">
        <v>2.71</v>
      </c>
      <c r="P119" s="1">
        <v>115</v>
      </c>
      <c r="Q119" s="1">
        <v>0.35</v>
      </c>
      <c r="R119" s="1">
        <v>1</v>
      </c>
      <c r="S119" s="1">
        <v>35</v>
      </c>
      <c r="T119" s="1">
        <v>-244</v>
      </c>
      <c r="U119" s="1">
        <v>162</v>
      </c>
      <c r="V119" s="1">
        <v>-47</v>
      </c>
      <c r="W119" s="1">
        <v>18040</v>
      </c>
      <c r="X119" s="1">
        <v>19709</v>
      </c>
      <c r="Y119" s="1">
        <v>38351</v>
      </c>
      <c r="Z119" s="1">
        <v>1.0900000000000001</v>
      </c>
      <c r="AA119" s="6">
        <f t="shared" si="17"/>
        <v>2</v>
      </c>
      <c r="AB119" s="6">
        <f t="shared" si="18"/>
        <v>-47</v>
      </c>
      <c r="AC119" s="6">
        <f t="shared" si="19"/>
        <v>-484</v>
      </c>
      <c r="AD119" s="6">
        <f t="shared" si="20"/>
        <v>-242</v>
      </c>
      <c r="AE119" s="7">
        <f t="shared" si="21"/>
        <v>-437</v>
      </c>
      <c r="AF119" t="str">
        <f t="shared" ca="1" si="22"/>
        <v>$V$1079</v>
      </c>
      <c r="AG119" t="str">
        <f t="shared" ca="1" si="23"/>
        <v>$J$1079</v>
      </c>
      <c r="AH119" t="str">
        <f t="shared" ca="1" si="24"/>
        <v>b: RE TRANSPORTATION | 2728464501</v>
      </c>
      <c r="AI119" t="str">
        <f t="shared" ca="1" si="13"/>
        <v>$K$1079</v>
      </c>
      <c r="AJ119" s="8">
        <f t="shared" si="14"/>
        <v>0.5</v>
      </c>
      <c r="AK119" s="7">
        <f t="shared" si="15"/>
        <v>-437</v>
      </c>
      <c r="AL119" s="7" t="str">
        <f t="shared" ca="1" si="25"/>
        <v>b: RE TRANSPORTATION | 2728464501</v>
      </c>
      <c r="AM119" t="b">
        <f t="shared" si="16"/>
        <v>0</v>
      </c>
    </row>
    <row r="120" spans="3:39" x14ac:dyDescent="0.3">
      <c r="C120" s="1" t="s">
        <v>37</v>
      </c>
      <c r="D120" s="1" t="s">
        <v>38</v>
      </c>
      <c r="E120" s="1" t="s">
        <v>39</v>
      </c>
      <c r="F120" s="1" t="s">
        <v>172</v>
      </c>
      <c r="G120" s="1" t="s">
        <v>297</v>
      </c>
      <c r="H120" s="1" t="s">
        <v>76</v>
      </c>
      <c r="I120" s="1" t="s">
        <v>301</v>
      </c>
      <c r="J120" t="str">
        <f>TRIM(CONCATENATE(wiz[[#This Row],[SHIPPER..................]],wiz[[#This Row],[ZIP2..]],wiz[[#This Row],[ZIP3..]]))</f>
        <v>b: C H ROBINSON | 1970975160</v>
      </c>
      <c r="K120" s="1">
        <v>1</v>
      </c>
      <c r="L120" s="1">
        <v>1.07</v>
      </c>
      <c r="M120" s="1">
        <v>0.28000000000000003</v>
      </c>
      <c r="N120" s="1">
        <v>1411</v>
      </c>
      <c r="O120" s="1">
        <v>2.13</v>
      </c>
      <c r="P120" s="1">
        <v>82</v>
      </c>
      <c r="Q120" s="1">
        <v>0.3</v>
      </c>
      <c r="R120" s="1">
        <v>-87</v>
      </c>
      <c r="S120" s="1">
        <v>24</v>
      </c>
      <c r="T120" s="1">
        <v>0</v>
      </c>
      <c r="U120" s="1">
        <v>-99</v>
      </c>
      <c r="V120" s="1">
        <v>-75</v>
      </c>
      <c r="W120" s="1">
        <v>17601</v>
      </c>
      <c r="X120" s="1">
        <v>19709</v>
      </c>
      <c r="Y120" s="1">
        <v>75160</v>
      </c>
      <c r="Z120" s="1">
        <v>1.1299999999999999</v>
      </c>
      <c r="AA120" s="6">
        <f t="shared" si="17"/>
        <v>615</v>
      </c>
      <c r="AB120" s="6">
        <f t="shared" si="18"/>
        <v>-75</v>
      </c>
      <c r="AC120" s="6">
        <f t="shared" si="19"/>
        <v>-122022</v>
      </c>
      <c r="AD120" s="6">
        <f t="shared" si="20"/>
        <v>-198.40975609756097</v>
      </c>
      <c r="AE120" s="7">
        <f t="shared" si="21"/>
        <v>-1118</v>
      </c>
      <c r="AF120" t="str">
        <f t="shared" ca="1" si="22"/>
        <v>$V$1066</v>
      </c>
      <c r="AG120" t="str">
        <f t="shared" ca="1" si="23"/>
        <v>$J$1066</v>
      </c>
      <c r="AH120" t="str">
        <f t="shared" ca="1" si="24"/>
        <v>b: C H ROBINSON | 2736036101</v>
      </c>
      <c r="AI120" t="str">
        <f t="shared" ca="1" si="13"/>
        <v>$K$1066</v>
      </c>
      <c r="AJ120" s="8">
        <f t="shared" si="14"/>
        <v>1.6260162601626016E-3</v>
      </c>
      <c r="AK120" s="7">
        <f t="shared" si="15"/>
        <v>-560</v>
      </c>
      <c r="AL120" s="7" t="str">
        <f t="shared" ca="1" si="25"/>
        <v>b: C H ROBINSON | 6080335055</v>
      </c>
      <c r="AM120" t="b">
        <f t="shared" si="16"/>
        <v>0</v>
      </c>
    </row>
    <row r="121" spans="3:39" x14ac:dyDescent="0.3">
      <c r="C121" s="1" t="s">
        <v>302</v>
      </c>
      <c r="D121" s="1" t="s">
        <v>303</v>
      </c>
      <c r="E121" s="1" t="s">
        <v>39</v>
      </c>
      <c r="F121" s="1" t="s">
        <v>220</v>
      </c>
      <c r="G121" s="1" t="s">
        <v>304</v>
      </c>
      <c r="H121" s="1" t="s">
        <v>70</v>
      </c>
      <c r="I121" s="1" t="s">
        <v>71</v>
      </c>
      <c r="J121" t="str">
        <f>TRIM(CONCATENATE(wiz[[#This Row],[SHIPPER..................]],wiz[[#This Row],[ZIP2..]],wiz[[#This Row],[ZIP3..]]))</f>
        <v>KIRKLANDS TL ONLY | 3331738301</v>
      </c>
      <c r="K121" s="1">
        <v>1</v>
      </c>
      <c r="L121" s="1">
        <v>1.17</v>
      </c>
      <c r="M121" s="1">
        <v>0.22</v>
      </c>
      <c r="N121" s="1">
        <v>941</v>
      </c>
      <c r="O121" s="1">
        <v>1.83</v>
      </c>
      <c r="P121" s="1">
        <v>23</v>
      </c>
      <c r="Q121" s="1">
        <v>0.25</v>
      </c>
      <c r="R121" s="1">
        <v>35</v>
      </c>
      <c r="S121" s="1">
        <v>0</v>
      </c>
      <c r="T121" s="1">
        <v>-4</v>
      </c>
      <c r="U121" s="1">
        <v>569</v>
      </c>
      <c r="V121" s="1">
        <v>565</v>
      </c>
      <c r="W121" s="1">
        <v>33441</v>
      </c>
      <c r="X121" s="1">
        <v>33317</v>
      </c>
      <c r="Y121" s="1">
        <v>38301</v>
      </c>
      <c r="Z121" s="1">
        <v>1.17</v>
      </c>
      <c r="AA121" s="6">
        <f t="shared" si="17"/>
        <v>273</v>
      </c>
      <c r="AB121" s="6">
        <f t="shared" si="18"/>
        <v>565</v>
      </c>
      <c r="AC121" s="6">
        <f t="shared" si="19"/>
        <v>67</v>
      </c>
      <c r="AD121" s="6">
        <f t="shared" si="20"/>
        <v>0.24542124542124541</v>
      </c>
      <c r="AE121" s="7">
        <f t="shared" si="21"/>
        <v>-741</v>
      </c>
      <c r="AF121" t="str">
        <f t="shared" ca="1" si="22"/>
        <v>$V$1985</v>
      </c>
      <c r="AG121" t="str">
        <f t="shared" ca="1" si="23"/>
        <v>$J$1985</v>
      </c>
      <c r="AH121" t="str">
        <f t="shared" ca="1" si="24"/>
        <v>KIRKLANDS TL ONLY | 3830178840</v>
      </c>
      <c r="AI121" t="str">
        <f t="shared" ca="1" si="13"/>
        <v>$K$1985</v>
      </c>
      <c r="AJ121" s="8">
        <f t="shared" si="14"/>
        <v>3.663003663003663E-3</v>
      </c>
      <c r="AK121" s="7">
        <f t="shared" si="15"/>
        <v>0</v>
      </c>
      <c r="AL121" s="7" t="str">
        <f t="shared" ca="1" si="25"/>
        <v>KENCO LOGISTICS | 8532335661</v>
      </c>
      <c r="AM121" t="b">
        <f t="shared" si="16"/>
        <v>0</v>
      </c>
    </row>
    <row r="122" spans="3:39" x14ac:dyDescent="0.3">
      <c r="C122" s="1" t="s">
        <v>305</v>
      </c>
      <c r="D122" s="1" t="s">
        <v>306</v>
      </c>
      <c r="E122" s="1" t="s">
        <v>39</v>
      </c>
      <c r="F122" s="1" t="s">
        <v>220</v>
      </c>
      <c r="G122" s="1" t="s">
        <v>307</v>
      </c>
      <c r="H122" s="1" t="s">
        <v>50</v>
      </c>
      <c r="I122" s="1" t="s">
        <v>308</v>
      </c>
      <c r="J122" t="str">
        <f>TRIM(CONCATENATE(wiz[[#This Row],[SHIPPER..................]],wiz[[#This Row],[ZIP2..]],wiz[[#This Row],[ZIP3..]]))</f>
        <v>b: BAT LOGISTICS | 3423030012</v>
      </c>
      <c r="K122" s="1">
        <v>2</v>
      </c>
      <c r="L122" s="1">
        <v>0.82</v>
      </c>
      <c r="M122" s="1">
        <v>0.28000000000000003</v>
      </c>
      <c r="N122" s="1">
        <v>499</v>
      </c>
      <c r="O122" s="1">
        <v>0.86</v>
      </c>
      <c r="P122" s="1">
        <v>58</v>
      </c>
      <c r="Q122" s="1">
        <v>0.28000000000000003</v>
      </c>
      <c r="R122" s="1">
        <v>-32</v>
      </c>
      <c r="S122" s="1">
        <v>58</v>
      </c>
      <c r="T122" s="1">
        <v>25</v>
      </c>
      <c r="U122" s="1">
        <v>52</v>
      </c>
      <c r="V122" s="1">
        <v>135</v>
      </c>
      <c r="W122" s="1">
        <v>33772</v>
      </c>
      <c r="X122" s="1">
        <v>34230</v>
      </c>
      <c r="Y122" s="1">
        <v>30012</v>
      </c>
      <c r="Z122" s="1">
        <v>0.88</v>
      </c>
      <c r="AA122" s="6">
        <f t="shared" si="17"/>
        <v>3</v>
      </c>
      <c r="AB122" s="6">
        <f t="shared" si="18"/>
        <v>270</v>
      </c>
      <c r="AC122" s="6">
        <f t="shared" si="19"/>
        <v>7</v>
      </c>
      <c r="AD122" s="6">
        <f t="shared" si="20"/>
        <v>2.3333333333333335</v>
      </c>
      <c r="AE122" s="7">
        <f t="shared" si="21"/>
        <v>-263</v>
      </c>
      <c r="AF122" t="str">
        <f t="shared" ca="1" si="22"/>
        <v>$V$777</v>
      </c>
      <c r="AG122" t="str">
        <f t="shared" ca="1" si="23"/>
        <v>$J$777</v>
      </c>
      <c r="AH122" t="str">
        <f t="shared" ca="1" si="24"/>
        <v>b: BAT LOGISTICS | 4210178201</v>
      </c>
      <c r="AI122" t="str">
        <f t="shared" ca="1" si="13"/>
        <v>$K$777</v>
      </c>
      <c r="AJ122" s="8">
        <f t="shared" si="14"/>
        <v>0.66666666666666663</v>
      </c>
      <c r="AK122" s="7">
        <f t="shared" si="15"/>
        <v>-263</v>
      </c>
      <c r="AL122" s="7" t="str">
        <f t="shared" ca="1" si="25"/>
        <v>b: BAT LOGISTICS | 4210178201</v>
      </c>
      <c r="AM122" t="b">
        <f t="shared" si="16"/>
        <v>0</v>
      </c>
    </row>
    <row r="123" spans="3:39" x14ac:dyDescent="0.3">
      <c r="C123" s="1" t="s">
        <v>309</v>
      </c>
      <c r="D123" s="1" t="s">
        <v>310</v>
      </c>
      <c r="E123" s="1" t="s">
        <v>39</v>
      </c>
      <c r="F123" s="1" t="s">
        <v>220</v>
      </c>
      <c r="G123" s="1" t="s">
        <v>277</v>
      </c>
      <c r="H123" s="1" t="s">
        <v>50</v>
      </c>
      <c r="I123" s="1" t="s">
        <v>308</v>
      </c>
      <c r="J123" t="str">
        <f>TRIM(CONCATENATE(wiz[[#This Row],[SHIPPER..................]],wiz[[#This Row],[ZIP2..]],wiz[[#This Row],[ZIP3..]]))</f>
        <v>b: MEDALLION TRANSPOR| 3390130012</v>
      </c>
      <c r="K123" s="1">
        <v>2</v>
      </c>
      <c r="L123" s="1">
        <v>0.9</v>
      </c>
      <c r="M123" s="1">
        <v>0.27</v>
      </c>
      <c r="N123" s="1">
        <v>554</v>
      </c>
      <c r="O123" s="1">
        <v>0.96</v>
      </c>
      <c r="P123" s="1">
        <v>89</v>
      </c>
      <c r="Q123" s="1">
        <v>0.3</v>
      </c>
      <c r="R123" s="1">
        <v>-33</v>
      </c>
      <c r="S123" s="1">
        <v>104</v>
      </c>
      <c r="T123" s="1">
        <v>34</v>
      </c>
      <c r="U123" s="1">
        <v>85</v>
      </c>
      <c r="V123" s="1">
        <v>223</v>
      </c>
      <c r="W123" s="1">
        <v>34101</v>
      </c>
      <c r="X123" s="1">
        <v>33901</v>
      </c>
      <c r="Y123" s="1">
        <v>30012</v>
      </c>
      <c r="Z123" s="1">
        <v>0.95</v>
      </c>
      <c r="AA123" s="6">
        <f t="shared" si="17"/>
        <v>2</v>
      </c>
      <c r="AB123" s="6">
        <f t="shared" si="18"/>
        <v>446</v>
      </c>
      <c r="AC123" s="6">
        <f t="shared" si="19"/>
        <v>446</v>
      </c>
      <c r="AD123" s="6">
        <f t="shared" si="20"/>
        <v>223</v>
      </c>
      <c r="AE123" s="7">
        <f t="shared" si="21"/>
        <v>223</v>
      </c>
      <c r="AF123" t="str">
        <f t="shared" ca="1" si="22"/>
        <v>$V$50</v>
      </c>
      <c r="AG123" t="str">
        <f t="shared" ca="1" si="23"/>
        <v>$J$50</v>
      </c>
      <c r="AH123" t="str">
        <f t="shared" ca="1" si="24"/>
        <v>b: C H ROBINSON | 3685140340</v>
      </c>
      <c r="AI123" t="str">
        <f t="shared" ca="1" si="13"/>
        <v>$K$50</v>
      </c>
      <c r="AJ123" s="8">
        <f t="shared" si="14"/>
        <v>1</v>
      </c>
      <c r="AK123" s="7">
        <f t="shared" si="15"/>
        <v>223</v>
      </c>
      <c r="AL123" s="7" t="str">
        <f t="shared" ca="1" si="25"/>
        <v>b: C H ROBINSON | 3685140340</v>
      </c>
      <c r="AM123" t="str">
        <f t="shared" si="16"/>
        <v>b: MEDALLION TRANSPOR| 3390130012</v>
      </c>
    </row>
    <row r="124" spans="3:39" x14ac:dyDescent="0.3">
      <c r="C124" s="1" t="s">
        <v>311</v>
      </c>
      <c r="D124" s="1" t="s">
        <v>312</v>
      </c>
      <c r="E124" s="1" t="s">
        <v>39</v>
      </c>
      <c r="F124" s="1" t="s">
        <v>220</v>
      </c>
      <c r="G124" s="1" t="s">
        <v>277</v>
      </c>
      <c r="H124" s="1" t="s">
        <v>50</v>
      </c>
      <c r="I124" s="1" t="s">
        <v>313</v>
      </c>
      <c r="J124" t="str">
        <f>TRIM(CONCATENATE(wiz[[#This Row],[SHIPPER..................]],wiz[[#This Row],[ZIP2..]],wiz[[#This Row],[ZIP3..]]))</f>
        <v>b: R n K LOGISTICS | 3390130057</v>
      </c>
      <c r="K124" s="1">
        <v>1</v>
      </c>
      <c r="L124" s="1">
        <v>1.08</v>
      </c>
      <c r="M124" s="1">
        <v>0.27</v>
      </c>
      <c r="N124" s="1">
        <v>592</v>
      </c>
      <c r="O124" s="1">
        <v>1.29</v>
      </c>
      <c r="P124" s="1">
        <v>36</v>
      </c>
      <c r="Q124" s="1">
        <v>0.25</v>
      </c>
      <c r="R124" s="1">
        <v>-35</v>
      </c>
      <c r="S124" s="1">
        <v>210</v>
      </c>
      <c r="T124" s="1">
        <v>-45</v>
      </c>
      <c r="U124" s="1">
        <v>187</v>
      </c>
      <c r="V124" s="1">
        <v>352</v>
      </c>
      <c r="W124" s="1">
        <v>34101</v>
      </c>
      <c r="X124" s="1">
        <v>33901</v>
      </c>
      <c r="Y124" s="1">
        <v>30057</v>
      </c>
      <c r="Z124" s="1">
        <v>1.1299999999999999</v>
      </c>
      <c r="AA124" s="6">
        <f t="shared" si="17"/>
        <v>2</v>
      </c>
      <c r="AB124" s="6">
        <f t="shared" si="18"/>
        <v>352</v>
      </c>
      <c r="AC124" s="6">
        <f t="shared" si="19"/>
        <v>168</v>
      </c>
      <c r="AD124" s="6">
        <f t="shared" si="20"/>
        <v>84</v>
      </c>
      <c r="AE124" s="7">
        <f t="shared" si="21"/>
        <v>-184</v>
      </c>
      <c r="AF124" t="str">
        <f t="shared" ca="1" si="22"/>
        <v>$V$72</v>
      </c>
      <c r="AG124" t="str">
        <f t="shared" ca="1" si="23"/>
        <v>$J$72</v>
      </c>
      <c r="AH124" t="str">
        <f t="shared" ca="1" si="24"/>
        <v>BRIGGS AND STRATTON | 3683053076</v>
      </c>
      <c r="AI124" t="str">
        <f t="shared" ca="1" si="13"/>
        <v>$K$72</v>
      </c>
      <c r="AJ124" s="8">
        <f t="shared" si="14"/>
        <v>0.5</v>
      </c>
      <c r="AK124" s="7">
        <f t="shared" si="15"/>
        <v>-184</v>
      </c>
      <c r="AL124" s="7" t="str">
        <f t="shared" ca="1" si="25"/>
        <v>BRIGGS AND STRATTON | 3683053076</v>
      </c>
      <c r="AM124" t="b">
        <f t="shared" si="16"/>
        <v>0</v>
      </c>
    </row>
    <row r="125" spans="3:39" x14ac:dyDescent="0.3">
      <c r="C125" s="1" t="s">
        <v>314</v>
      </c>
      <c r="D125" s="1" t="s">
        <v>315</v>
      </c>
      <c r="E125" s="1" t="s">
        <v>39</v>
      </c>
      <c r="F125" s="1" t="s">
        <v>220</v>
      </c>
      <c r="G125" s="1" t="s">
        <v>307</v>
      </c>
      <c r="H125" s="1" t="s">
        <v>50</v>
      </c>
      <c r="I125" s="1" t="s">
        <v>316</v>
      </c>
      <c r="J125" t="str">
        <f>TRIM(CONCATENATE(wiz[[#This Row],[SHIPPER..................]],wiz[[#This Row],[ZIP2..]],wiz[[#This Row],[ZIP3..]]))</f>
        <v>b: EPES LOGISTICS SER| 3423030161</v>
      </c>
      <c r="K125" s="1">
        <v>1</v>
      </c>
      <c r="L125" s="1">
        <v>0.85</v>
      </c>
      <c r="M125" s="1">
        <v>0.28000000000000003</v>
      </c>
      <c r="N125" s="1">
        <v>574</v>
      </c>
      <c r="O125" s="1">
        <v>1</v>
      </c>
      <c r="P125" s="1">
        <v>106</v>
      </c>
      <c r="Q125" s="1">
        <v>0.35</v>
      </c>
      <c r="R125" s="1">
        <v>-40</v>
      </c>
      <c r="S125" s="1">
        <v>121</v>
      </c>
      <c r="T125" s="1">
        <v>24</v>
      </c>
      <c r="U125" s="1">
        <v>-8</v>
      </c>
      <c r="V125" s="1">
        <v>137</v>
      </c>
      <c r="W125" s="1">
        <v>34101</v>
      </c>
      <c r="X125" s="1">
        <v>34230</v>
      </c>
      <c r="Y125" s="1">
        <v>30161</v>
      </c>
      <c r="Z125" s="1">
        <v>0.91</v>
      </c>
      <c r="AA125" s="6">
        <f t="shared" si="17"/>
        <v>4</v>
      </c>
      <c r="AB125" s="6">
        <f t="shared" si="18"/>
        <v>137</v>
      </c>
      <c r="AC125" s="6">
        <f t="shared" si="19"/>
        <v>497</v>
      </c>
      <c r="AD125" s="6">
        <f t="shared" si="20"/>
        <v>124.25</v>
      </c>
      <c r="AE125" s="7">
        <f t="shared" si="21"/>
        <v>-25</v>
      </c>
      <c r="AF125" t="str">
        <f t="shared" ca="1" si="22"/>
        <v>$V$427</v>
      </c>
      <c r="AG125" t="str">
        <f t="shared" ca="1" si="23"/>
        <v>$J$427</v>
      </c>
      <c r="AH125" t="str">
        <f t="shared" ca="1" si="24"/>
        <v>STALLION TRANSPORTATI| 3012072501</v>
      </c>
      <c r="AI125" t="str">
        <f t="shared" ca="1" si="13"/>
        <v>$K$427</v>
      </c>
      <c r="AJ125" s="8">
        <f t="shared" si="14"/>
        <v>0.25</v>
      </c>
      <c r="AK125" s="7">
        <f t="shared" si="15"/>
        <v>-25</v>
      </c>
      <c r="AL125" s="7" t="str">
        <f t="shared" ca="1" si="25"/>
        <v>STALLION TRANSPORTATI| 3012072501</v>
      </c>
      <c r="AM125" t="b">
        <f t="shared" si="16"/>
        <v>0</v>
      </c>
    </row>
    <row r="126" spans="3:39" x14ac:dyDescent="0.3">
      <c r="C126" s="1" t="s">
        <v>317</v>
      </c>
      <c r="D126" s="1" t="s">
        <v>318</v>
      </c>
      <c r="E126" s="1" t="s">
        <v>39</v>
      </c>
      <c r="F126" s="1" t="s">
        <v>220</v>
      </c>
      <c r="G126" s="1" t="s">
        <v>319</v>
      </c>
      <c r="H126" s="1" t="s">
        <v>40</v>
      </c>
      <c r="I126" s="1" t="s">
        <v>320</v>
      </c>
      <c r="J126" t="str">
        <f>TRIM(CONCATENATE(wiz[[#This Row],[SHIPPER..................]],wiz[[#This Row],[ZIP2..]],wiz[[#This Row],[ZIP3..]]))</f>
        <v>b: REED TRANSPORT SER| 3447035111</v>
      </c>
      <c r="K126" s="1">
        <v>1</v>
      </c>
      <c r="L126" s="1">
        <v>1.1499999999999999</v>
      </c>
      <c r="M126" s="1">
        <v>0.28000000000000003</v>
      </c>
      <c r="N126" s="1">
        <v>455</v>
      </c>
      <c r="O126" s="1">
        <v>0.6</v>
      </c>
      <c r="P126" s="1">
        <v>71</v>
      </c>
      <c r="Q126" s="1">
        <v>0.3</v>
      </c>
      <c r="R126" s="1">
        <v>-32</v>
      </c>
      <c r="S126" s="1">
        <v>314</v>
      </c>
      <c r="T126" s="1">
        <v>87</v>
      </c>
      <c r="U126" s="1">
        <v>123</v>
      </c>
      <c r="V126" s="1">
        <v>524</v>
      </c>
      <c r="W126" s="1">
        <v>32771</v>
      </c>
      <c r="X126" s="1">
        <v>34470</v>
      </c>
      <c r="Y126" s="1">
        <v>35111</v>
      </c>
      <c r="Z126" s="1">
        <v>1.21</v>
      </c>
      <c r="AA126" s="6">
        <f t="shared" si="17"/>
        <v>1</v>
      </c>
      <c r="AB126" s="6">
        <f t="shared" si="18"/>
        <v>524</v>
      </c>
      <c r="AC126" s="6">
        <f t="shared" si="19"/>
        <v>524</v>
      </c>
      <c r="AD126" s="6">
        <f t="shared" si="20"/>
        <v>524</v>
      </c>
      <c r="AE126" s="7">
        <f t="shared" si="21"/>
        <v>524</v>
      </c>
      <c r="AF126" t="str">
        <f t="shared" ca="1" si="22"/>
        <v>$V$126</v>
      </c>
      <c r="AG126" t="str">
        <f t="shared" ca="1" si="23"/>
        <v>$J$126</v>
      </c>
      <c r="AH126" t="str">
        <f t="shared" ca="1" si="24"/>
        <v>b: REED TRANSPORT SER| 3447035111</v>
      </c>
      <c r="AI126" t="str">
        <f t="shared" ca="1" si="13"/>
        <v>$K$126</v>
      </c>
      <c r="AJ126" s="8">
        <f t="shared" si="14"/>
        <v>1</v>
      </c>
      <c r="AK126" s="7">
        <f t="shared" si="15"/>
        <v>524</v>
      </c>
      <c r="AL126" s="7" t="str">
        <f t="shared" ca="1" si="25"/>
        <v>b: REED TRANSPORT SER| 3447035111</v>
      </c>
      <c r="AM126" t="str">
        <f t="shared" si="16"/>
        <v>b: REED TRANSPORT SER| 3447035111</v>
      </c>
    </row>
    <row r="127" spans="3:39" x14ac:dyDescent="0.3">
      <c r="C127" s="1" t="s">
        <v>37</v>
      </c>
      <c r="D127" s="1" t="s">
        <v>38</v>
      </c>
      <c r="E127" s="1" t="s">
        <v>39</v>
      </c>
      <c r="F127" s="1" t="s">
        <v>220</v>
      </c>
      <c r="G127" s="1" t="s">
        <v>319</v>
      </c>
      <c r="H127" s="1" t="s">
        <v>42</v>
      </c>
      <c r="I127" s="1" t="s">
        <v>321</v>
      </c>
      <c r="J127" t="str">
        <f>TRIM(CONCATENATE(wiz[[#This Row],[SHIPPER..................]],wiz[[#This Row],[ZIP2..]],wiz[[#This Row],[ZIP3..]]))</f>
        <v>b: C H ROBINSON | 3447046801</v>
      </c>
      <c r="K127" s="1">
        <v>1</v>
      </c>
      <c r="L127" s="1">
        <v>1.07</v>
      </c>
      <c r="M127" s="1">
        <v>0.27</v>
      </c>
      <c r="N127" s="1">
        <v>972</v>
      </c>
      <c r="O127" s="1">
        <v>1.96</v>
      </c>
      <c r="P127" s="1">
        <v>53</v>
      </c>
      <c r="Q127" s="1">
        <v>0.3</v>
      </c>
      <c r="R127" s="1">
        <v>-45</v>
      </c>
      <c r="S127" s="1">
        <v>260</v>
      </c>
      <c r="T127" s="1">
        <v>-20</v>
      </c>
      <c r="U127" s="1">
        <v>127</v>
      </c>
      <c r="V127" s="1">
        <v>367</v>
      </c>
      <c r="W127" s="1">
        <v>34601</v>
      </c>
      <c r="X127" s="1">
        <v>34470</v>
      </c>
      <c r="Y127" s="1">
        <v>46801</v>
      </c>
      <c r="Z127" s="1">
        <v>1.1200000000000001</v>
      </c>
      <c r="AA127" s="6">
        <f t="shared" si="17"/>
        <v>615</v>
      </c>
      <c r="AB127" s="6">
        <f t="shared" si="18"/>
        <v>367</v>
      </c>
      <c r="AC127" s="6">
        <f t="shared" si="19"/>
        <v>-122022</v>
      </c>
      <c r="AD127" s="6">
        <f t="shared" si="20"/>
        <v>-198.40975609756097</v>
      </c>
      <c r="AE127" s="7">
        <f t="shared" si="21"/>
        <v>-1118</v>
      </c>
      <c r="AF127" t="str">
        <f t="shared" ca="1" si="22"/>
        <v>$V$1066</v>
      </c>
      <c r="AG127" t="str">
        <f t="shared" ca="1" si="23"/>
        <v>$J$1066</v>
      </c>
      <c r="AH127" t="str">
        <f t="shared" ca="1" si="24"/>
        <v>b: C H ROBINSON | 2736036101</v>
      </c>
      <c r="AI127" t="str">
        <f t="shared" ca="1" si="13"/>
        <v>$K$1066</v>
      </c>
      <c r="AJ127" s="8">
        <f t="shared" si="14"/>
        <v>1.6260162601626016E-3</v>
      </c>
      <c r="AK127" s="7">
        <f t="shared" si="15"/>
        <v>-560</v>
      </c>
      <c r="AL127" s="7" t="str">
        <f t="shared" ca="1" si="25"/>
        <v>b: C H ROBINSON | 6080335055</v>
      </c>
      <c r="AM127" t="b">
        <f t="shared" si="16"/>
        <v>0</v>
      </c>
    </row>
    <row r="128" spans="3:39" x14ac:dyDescent="0.3">
      <c r="C128" s="1" t="s">
        <v>322</v>
      </c>
      <c r="D128" s="1" t="s">
        <v>323</v>
      </c>
      <c r="E128" s="1" t="s">
        <v>39</v>
      </c>
      <c r="F128" s="1" t="s">
        <v>220</v>
      </c>
      <c r="G128" s="1" t="s">
        <v>319</v>
      </c>
      <c r="H128" s="1" t="s">
        <v>70</v>
      </c>
      <c r="I128" s="1" t="s">
        <v>85</v>
      </c>
      <c r="J128" t="str">
        <f>TRIM(CONCATENATE(wiz[[#This Row],[SHIPPER..................]],wiz[[#This Row],[ZIP2..]],wiz[[#This Row],[ZIP3..]]))</f>
        <v>M AND L TRUCKING SERV| 3447038351</v>
      </c>
      <c r="K128" s="1">
        <v>1</v>
      </c>
      <c r="L128" s="1">
        <v>1.08</v>
      </c>
      <c r="M128" s="1">
        <v>0.28000000000000003</v>
      </c>
      <c r="N128" s="1">
        <v>641</v>
      </c>
      <c r="O128" s="1">
        <v>0.96</v>
      </c>
      <c r="P128" s="1">
        <v>53</v>
      </c>
      <c r="Q128" s="1">
        <v>0.3</v>
      </c>
      <c r="R128" s="1">
        <v>-45</v>
      </c>
      <c r="S128" s="1">
        <v>260</v>
      </c>
      <c r="T128" s="1">
        <v>60</v>
      </c>
      <c r="U128" s="1">
        <v>486</v>
      </c>
      <c r="V128" s="1">
        <v>806</v>
      </c>
      <c r="W128" s="1">
        <v>34601</v>
      </c>
      <c r="X128" s="1">
        <v>34470</v>
      </c>
      <c r="Y128" s="1">
        <v>38351</v>
      </c>
      <c r="Z128" s="1">
        <v>1.1399999999999999</v>
      </c>
      <c r="AA128" s="6">
        <f t="shared" si="17"/>
        <v>1</v>
      </c>
      <c r="AB128" s="6">
        <f t="shared" si="18"/>
        <v>806</v>
      </c>
      <c r="AC128" s="6">
        <f t="shared" si="19"/>
        <v>806</v>
      </c>
      <c r="AD128" s="6">
        <f t="shared" si="20"/>
        <v>806</v>
      </c>
      <c r="AE128" s="7">
        <f t="shared" si="21"/>
        <v>806</v>
      </c>
      <c r="AF128" t="str">
        <f t="shared" ca="1" si="22"/>
        <v>$V$128</v>
      </c>
      <c r="AG128" t="str">
        <f t="shared" ca="1" si="23"/>
        <v>$J$128</v>
      </c>
      <c r="AH128" t="str">
        <f t="shared" ca="1" si="24"/>
        <v>M AND L TRUCKING SERV| 3447038351</v>
      </c>
      <c r="AI128" t="str">
        <f t="shared" ca="1" si="13"/>
        <v>$K$128</v>
      </c>
      <c r="AJ128" s="8">
        <f t="shared" si="14"/>
        <v>1</v>
      </c>
      <c r="AK128" s="7">
        <f t="shared" si="15"/>
        <v>806</v>
      </c>
      <c r="AL128" s="7" t="str">
        <f t="shared" ca="1" si="25"/>
        <v>M AND L TRUCKING SERV| 3447038351</v>
      </c>
      <c r="AM128" t="str">
        <f t="shared" si="16"/>
        <v>M AND L TRUCKING SERV| 3447038351</v>
      </c>
    </row>
    <row r="129" spans="3:39" x14ac:dyDescent="0.3">
      <c r="C129" s="1" t="s">
        <v>324</v>
      </c>
      <c r="D129" s="1" t="s">
        <v>325</v>
      </c>
      <c r="E129" s="1" t="s">
        <v>39</v>
      </c>
      <c r="F129" s="1" t="s">
        <v>220</v>
      </c>
      <c r="G129" s="1" t="s">
        <v>221</v>
      </c>
      <c r="H129" s="1" t="s">
        <v>40</v>
      </c>
      <c r="I129" s="1" t="s">
        <v>326</v>
      </c>
      <c r="J129" t="str">
        <f>TRIM(CONCATENATE(wiz[[#This Row],[SHIPPER..................]],wiz[[#This Row],[ZIP2..]],wiz[[#This Row],[ZIP3..]]))</f>
        <v>AIR LAND AND SEA EXPR| 3209935203</v>
      </c>
      <c r="K129" s="1">
        <v>1</v>
      </c>
      <c r="L129" s="1">
        <v>1.55</v>
      </c>
      <c r="M129" s="1">
        <v>0.28000000000000003</v>
      </c>
      <c r="N129" s="1">
        <v>436</v>
      </c>
      <c r="O129" s="1">
        <v>0.88</v>
      </c>
      <c r="P129" s="1">
        <v>15</v>
      </c>
      <c r="Q129" s="1">
        <v>0.25</v>
      </c>
      <c r="R129" s="1">
        <v>-31</v>
      </c>
      <c r="S129" s="1">
        <v>0</v>
      </c>
      <c r="T129" s="1">
        <v>1</v>
      </c>
      <c r="U129" s="1">
        <v>129</v>
      </c>
      <c r="V129" s="1">
        <v>130</v>
      </c>
      <c r="W129" s="1">
        <v>32065</v>
      </c>
      <c r="X129" s="1">
        <v>32099</v>
      </c>
      <c r="Y129" s="1">
        <v>35203</v>
      </c>
      <c r="Z129" s="1">
        <v>1.61</v>
      </c>
      <c r="AA129" s="6">
        <f t="shared" si="17"/>
        <v>1</v>
      </c>
      <c r="AB129" s="6">
        <f t="shared" si="18"/>
        <v>130</v>
      </c>
      <c r="AC129" s="6">
        <f t="shared" si="19"/>
        <v>130</v>
      </c>
      <c r="AD129" s="6">
        <f t="shared" si="20"/>
        <v>130</v>
      </c>
      <c r="AE129" s="7">
        <f t="shared" si="21"/>
        <v>130</v>
      </c>
      <c r="AF129" t="str">
        <f t="shared" ca="1" si="22"/>
        <v>$V$129</v>
      </c>
      <c r="AG129" t="str">
        <f t="shared" ca="1" si="23"/>
        <v>$J$129</v>
      </c>
      <c r="AH129" t="str">
        <f t="shared" ca="1" si="24"/>
        <v>AIR LAND AND SEA EXPR| 3209935203</v>
      </c>
      <c r="AI129" t="str">
        <f t="shared" ca="1" si="13"/>
        <v>$K$129</v>
      </c>
      <c r="AJ129" s="8">
        <f t="shared" si="14"/>
        <v>1</v>
      </c>
      <c r="AK129" s="7">
        <f t="shared" si="15"/>
        <v>130</v>
      </c>
      <c r="AL129" s="7" t="str">
        <f t="shared" ca="1" si="25"/>
        <v>AIR LAND AND SEA EXPR| 3209935203</v>
      </c>
      <c r="AM129" t="str">
        <f t="shared" si="16"/>
        <v>AIR LAND AND SEA EXPR| 3209935203</v>
      </c>
    </row>
    <row r="130" spans="3:39" x14ac:dyDescent="0.3">
      <c r="C130" s="1" t="s">
        <v>327</v>
      </c>
      <c r="D130" s="1" t="s">
        <v>328</v>
      </c>
      <c r="E130" s="1" t="s">
        <v>39</v>
      </c>
      <c r="F130" s="1" t="s">
        <v>220</v>
      </c>
      <c r="G130" s="1" t="s">
        <v>221</v>
      </c>
      <c r="H130" s="1" t="s">
        <v>50</v>
      </c>
      <c r="I130" s="1" t="s">
        <v>329</v>
      </c>
      <c r="J130" t="str">
        <f>TRIM(CONCATENATE(wiz[[#This Row],[SHIPPER..................]],wiz[[#This Row],[ZIP2..]],wiz[[#This Row],[ZIP3..]]))</f>
        <v>PCA JACKSONVILLE OVER| 3209930642</v>
      </c>
      <c r="K130" s="1">
        <v>45</v>
      </c>
      <c r="L130" s="1">
        <v>0.95</v>
      </c>
      <c r="M130" s="1">
        <v>0.23</v>
      </c>
      <c r="N130" s="1">
        <v>316</v>
      </c>
      <c r="O130" s="1">
        <v>0.7</v>
      </c>
      <c r="P130" s="1">
        <v>184</v>
      </c>
      <c r="Q130" s="1">
        <v>0.41</v>
      </c>
      <c r="R130" s="1">
        <v>-6</v>
      </c>
      <c r="S130" s="1">
        <v>-126</v>
      </c>
      <c r="T130" s="1">
        <v>31</v>
      </c>
      <c r="U130" s="1">
        <v>19</v>
      </c>
      <c r="V130" s="1">
        <v>-76</v>
      </c>
      <c r="W130" s="1">
        <v>32065</v>
      </c>
      <c r="X130" s="1">
        <v>32099</v>
      </c>
      <c r="Y130" s="1">
        <v>30642</v>
      </c>
      <c r="Z130" s="1">
        <v>0.96</v>
      </c>
      <c r="AA130" s="6">
        <f t="shared" si="17"/>
        <v>45</v>
      </c>
      <c r="AB130" s="6">
        <f t="shared" si="18"/>
        <v>-3420</v>
      </c>
      <c r="AC130" s="6">
        <f t="shared" si="19"/>
        <v>-3420</v>
      </c>
      <c r="AD130" s="6">
        <f t="shared" si="20"/>
        <v>-76</v>
      </c>
      <c r="AE130" s="7">
        <f t="shared" si="21"/>
        <v>-76</v>
      </c>
      <c r="AF130" t="str">
        <f t="shared" ca="1" si="22"/>
        <v>$V$130</v>
      </c>
      <c r="AG130" t="str">
        <f t="shared" ca="1" si="23"/>
        <v>$J$130</v>
      </c>
      <c r="AH130" t="str">
        <f t="shared" ca="1" si="24"/>
        <v>PCA JACKSONVILLE OVER| 3209930642</v>
      </c>
      <c r="AI130" t="str">
        <f t="shared" ref="AI130:AI193" ca="1" si="26">REPLACE(AF130,2,1,"K")</f>
        <v>$K$130</v>
      </c>
      <c r="AJ130" s="8">
        <f t="shared" ref="AJ130:AJ193" si="27">K130/AA130</f>
        <v>1</v>
      </c>
      <c r="AK130" s="7">
        <f t="shared" ref="AK130:AK193" si="28">_xlfn.MINIFS($V$3:$V$2378,$C$3:$C$2378,C130,$AJ$3:$AJ$2378,"&gt;0.05")</f>
        <v>-76</v>
      </c>
      <c r="AL130" s="7" t="str">
        <f t="shared" ca="1" si="25"/>
        <v>PCA JACKSONVILLE OVER| 3209930642</v>
      </c>
      <c r="AM130" t="str">
        <f t="shared" ref="AM130:AM193" si="29">IF(AK130=V130,J130,FALSE)</f>
        <v>PCA JACKSONVILLE OVER| 3209930642</v>
      </c>
    </row>
    <row r="131" spans="3:39" x14ac:dyDescent="0.3">
      <c r="C131" s="1" t="s">
        <v>37</v>
      </c>
      <c r="D131" s="1" t="s">
        <v>38</v>
      </c>
      <c r="E131" s="1" t="s">
        <v>39</v>
      </c>
      <c r="F131" s="1" t="s">
        <v>220</v>
      </c>
      <c r="G131" s="1" t="s">
        <v>221</v>
      </c>
      <c r="H131" s="1" t="s">
        <v>50</v>
      </c>
      <c r="I131" s="1" t="s">
        <v>330</v>
      </c>
      <c r="J131" t="str">
        <f>TRIM(CONCATENATE(wiz[[#This Row],[SHIPPER..................]],wiz[[#This Row],[ZIP2..]],wiz[[#This Row],[ZIP3..]]))</f>
        <v>b: C H ROBINSON | 3209930809</v>
      </c>
      <c r="K131" s="1">
        <v>1</v>
      </c>
      <c r="L131" s="1">
        <v>1.88</v>
      </c>
      <c r="M131" s="1">
        <v>0.28000000000000003</v>
      </c>
      <c r="N131" s="1">
        <v>254</v>
      </c>
      <c r="O131" s="1">
        <v>0.83</v>
      </c>
      <c r="P131" s="1">
        <v>38</v>
      </c>
      <c r="Q131" s="1">
        <v>0.25</v>
      </c>
      <c r="R131" s="1">
        <v>-18</v>
      </c>
      <c r="S131" s="1">
        <v>5</v>
      </c>
      <c r="T131" s="1">
        <v>-69</v>
      </c>
      <c r="U131" s="1">
        <v>264</v>
      </c>
      <c r="V131" s="1">
        <v>200</v>
      </c>
      <c r="W131" s="1">
        <v>32086</v>
      </c>
      <c r="X131" s="1">
        <v>32099</v>
      </c>
      <c r="Y131" s="1">
        <v>30809</v>
      </c>
      <c r="Z131" s="1">
        <v>1.94</v>
      </c>
      <c r="AA131" s="6">
        <f t="shared" ref="AA131:AA194" si="30">SUMIFS(K$3:K$2378,$C$3:$C$2378,$C131)</f>
        <v>615</v>
      </c>
      <c r="AB131" s="6">
        <f t="shared" ref="AB131:AB194" si="31">V131*K131</f>
        <v>200</v>
      </c>
      <c r="AC131" s="6">
        <f t="shared" ref="AC131:AC194" si="32">SUMIFS(AB$3:AB$2378,$C$3:$C$2378,$C131)</f>
        <v>-122022</v>
      </c>
      <c r="AD131" s="6">
        <f t="shared" ref="AD131:AD194" si="33">AC131/AA131</f>
        <v>-198.40975609756097</v>
      </c>
      <c r="AE131" s="7">
        <f t="shared" ref="AE131:AE194" si="34">_xlfn.MINIFS($V$3:$V$2378,$C$3:$C$2378,C131)</f>
        <v>-1118</v>
      </c>
      <c r="AF131" t="str">
        <f t="shared" ref="AF131:AF194" ca="1" si="35">CELL("address",INDEX($V$3:$V$2378,MATCH(_xlfn.MINIFS($V$3:$V$2378,$C$3:$C$2378,C131),$V$3:$V$2378,0)))</f>
        <v>$V$1066</v>
      </c>
      <c r="AG131" t="str">
        <f t="shared" ref="AG131:AG194" ca="1" si="36">REPLACE(AF131,2,1,"J")</f>
        <v>$J$1066</v>
      </c>
      <c r="AH131" t="str">
        <f t="shared" ref="AH131:AH194" ca="1" si="37">INDIRECT(AG131)</f>
        <v>b: C H ROBINSON | 2736036101</v>
      </c>
      <c r="AI131" t="str">
        <f t="shared" ca="1" si="26"/>
        <v>$K$1066</v>
      </c>
      <c r="AJ131" s="8">
        <f t="shared" si="27"/>
        <v>1.6260162601626016E-3</v>
      </c>
      <c r="AK131" s="7">
        <f t="shared" si="28"/>
        <v>-560</v>
      </c>
      <c r="AL131" s="7" t="str">
        <f t="shared" ref="AL131:AL194" ca="1" si="38">OFFSET(J$2,MATCH(AK131,$V$3:$V$2378,0),)</f>
        <v>b: C H ROBINSON | 6080335055</v>
      </c>
      <c r="AM131" t="b">
        <f t="shared" si="29"/>
        <v>0</v>
      </c>
    </row>
    <row r="132" spans="3:39" x14ac:dyDescent="0.3">
      <c r="C132" s="1" t="s">
        <v>37</v>
      </c>
      <c r="D132" s="1" t="s">
        <v>38</v>
      </c>
      <c r="E132" s="1" t="s">
        <v>39</v>
      </c>
      <c r="F132" s="1" t="s">
        <v>220</v>
      </c>
      <c r="G132" s="1" t="s">
        <v>221</v>
      </c>
      <c r="H132" s="1" t="s">
        <v>90</v>
      </c>
      <c r="I132" s="1" t="s">
        <v>91</v>
      </c>
      <c r="J132" t="str">
        <f>TRIM(CONCATENATE(wiz[[#This Row],[SHIPPER..................]],wiz[[#This Row],[ZIP2..]],wiz[[#This Row],[ZIP3..]]))</f>
        <v>b: C H ROBINSON | 3209929301</v>
      </c>
      <c r="K132" s="1">
        <v>1</v>
      </c>
      <c r="L132" s="1">
        <v>1.04</v>
      </c>
      <c r="M132" s="1">
        <v>0.27</v>
      </c>
      <c r="N132" s="1">
        <v>380</v>
      </c>
      <c r="O132" s="1">
        <v>1.21</v>
      </c>
      <c r="P132" s="1">
        <v>68</v>
      </c>
      <c r="Q132" s="1">
        <v>0.3</v>
      </c>
      <c r="R132" s="1">
        <v>-23</v>
      </c>
      <c r="S132" s="1">
        <v>5</v>
      </c>
      <c r="T132" s="1">
        <v>-104</v>
      </c>
      <c r="U132" s="1">
        <v>-15</v>
      </c>
      <c r="V132" s="1">
        <v>-114</v>
      </c>
      <c r="W132" s="1">
        <v>32601</v>
      </c>
      <c r="X132" s="1">
        <v>32099</v>
      </c>
      <c r="Y132" s="1">
        <v>29301</v>
      </c>
      <c r="Z132" s="1">
        <v>1.0900000000000001</v>
      </c>
      <c r="AA132" s="6">
        <f t="shared" si="30"/>
        <v>615</v>
      </c>
      <c r="AB132" s="6">
        <f t="shared" si="31"/>
        <v>-114</v>
      </c>
      <c r="AC132" s="6">
        <f t="shared" si="32"/>
        <v>-122022</v>
      </c>
      <c r="AD132" s="6">
        <f t="shared" si="33"/>
        <v>-198.40975609756097</v>
      </c>
      <c r="AE132" s="7">
        <f t="shared" si="34"/>
        <v>-1118</v>
      </c>
      <c r="AF132" t="str">
        <f t="shared" ca="1" si="35"/>
        <v>$V$1066</v>
      </c>
      <c r="AG132" t="str">
        <f t="shared" ca="1" si="36"/>
        <v>$J$1066</v>
      </c>
      <c r="AH132" t="str">
        <f t="shared" ca="1" si="37"/>
        <v>b: C H ROBINSON | 2736036101</v>
      </c>
      <c r="AI132" t="str">
        <f t="shared" ca="1" si="26"/>
        <v>$K$1066</v>
      </c>
      <c r="AJ132" s="8">
        <f t="shared" si="27"/>
        <v>1.6260162601626016E-3</v>
      </c>
      <c r="AK132" s="7">
        <f t="shared" si="28"/>
        <v>-560</v>
      </c>
      <c r="AL132" s="7" t="str">
        <f t="shared" ca="1" si="38"/>
        <v>b: C H ROBINSON | 6080335055</v>
      </c>
      <c r="AM132" t="b">
        <f t="shared" si="29"/>
        <v>0</v>
      </c>
    </row>
    <row r="133" spans="3:39" x14ac:dyDescent="0.3">
      <c r="C133" s="1" t="s">
        <v>331</v>
      </c>
      <c r="D133" s="1" t="s">
        <v>332</v>
      </c>
      <c r="E133" s="1" t="s">
        <v>39</v>
      </c>
      <c r="F133" s="1" t="s">
        <v>220</v>
      </c>
      <c r="G133" s="1" t="s">
        <v>333</v>
      </c>
      <c r="H133" s="1" t="s">
        <v>70</v>
      </c>
      <c r="I133" s="1" t="s">
        <v>334</v>
      </c>
      <c r="J133" t="str">
        <f>TRIM(CONCATENATE(wiz[[#This Row],[SHIPPER..................]],wiz[[#This Row],[ZIP2..]],wiz[[#This Row],[ZIP3..]]))</f>
        <v>b: THE TITAN BUSINESS| 3204137650</v>
      </c>
      <c r="K133" s="1">
        <v>1</v>
      </c>
      <c r="L133" s="1">
        <v>1.43</v>
      </c>
      <c r="M133" s="1">
        <v>0.28000000000000003</v>
      </c>
      <c r="N133" s="1">
        <v>467</v>
      </c>
      <c r="O133" s="1">
        <v>0.96</v>
      </c>
      <c r="P133" s="1">
        <v>36</v>
      </c>
      <c r="Q133" s="1">
        <v>0.25</v>
      </c>
      <c r="R133" s="1">
        <v>-32</v>
      </c>
      <c r="S133" s="1">
        <v>-27</v>
      </c>
      <c r="T133" s="1">
        <v>1</v>
      </c>
      <c r="U133" s="1">
        <v>109</v>
      </c>
      <c r="V133" s="1">
        <v>83</v>
      </c>
      <c r="W133" s="1">
        <v>32065</v>
      </c>
      <c r="X133" s="1">
        <v>32041</v>
      </c>
      <c r="Y133" s="1">
        <v>37650</v>
      </c>
      <c r="Z133" s="1">
        <v>1.49</v>
      </c>
      <c r="AA133" s="6">
        <f t="shared" si="30"/>
        <v>1</v>
      </c>
      <c r="AB133" s="6">
        <f t="shared" si="31"/>
        <v>83</v>
      </c>
      <c r="AC133" s="6">
        <f t="shared" si="32"/>
        <v>83</v>
      </c>
      <c r="AD133" s="6">
        <f t="shared" si="33"/>
        <v>83</v>
      </c>
      <c r="AE133" s="7">
        <f t="shared" si="34"/>
        <v>83</v>
      </c>
      <c r="AF133" t="str">
        <f t="shared" ca="1" si="35"/>
        <v>$V$43</v>
      </c>
      <c r="AG133" t="str">
        <f t="shared" ca="1" si="36"/>
        <v>$J$43</v>
      </c>
      <c r="AH133" t="str">
        <f t="shared" ca="1" si="37"/>
        <v>BRIGGS AND STRATTON | 3683051101</v>
      </c>
      <c r="AI133" t="str">
        <f t="shared" ca="1" si="26"/>
        <v>$K$43</v>
      </c>
      <c r="AJ133" s="8">
        <f t="shared" si="27"/>
        <v>1</v>
      </c>
      <c r="AK133" s="7">
        <f t="shared" si="28"/>
        <v>83</v>
      </c>
      <c r="AL133" s="7" t="str">
        <f t="shared" ca="1" si="38"/>
        <v>BRIGGS AND STRATTON | 3683051101</v>
      </c>
      <c r="AM133" t="str">
        <f t="shared" si="29"/>
        <v>b: THE TITAN BUSINESS| 3204137650</v>
      </c>
    </row>
    <row r="134" spans="3:39" x14ac:dyDescent="0.3">
      <c r="C134" s="1" t="s">
        <v>37</v>
      </c>
      <c r="D134" s="1" t="s">
        <v>38</v>
      </c>
      <c r="E134" s="1" t="s">
        <v>39</v>
      </c>
      <c r="F134" s="1" t="s">
        <v>220</v>
      </c>
      <c r="G134" s="1" t="s">
        <v>335</v>
      </c>
      <c r="H134" s="1" t="s">
        <v>40</v>
      </c>
      <c r="I134" s="1" t="s">
        <v>320</v>
      </c>
      <c r="J134" t="str">
        <f>TRIM(CONCATENATE(wiz[[#This Row],[SHIPPER..................]],wiz[[#This Row],[ZIP2..]],wiz[[#This Row],[ZIP3..]]))</f>
        <v>b: C H ROBINSON | 3380135111</v>
      </c>
      <c r="K134" s="1">
        <v>1</v>
      </c>
      <c r="L134" s="1">
        <v>0.81</v>
      </c>
      <c r="M134" s="1">
        <v>0.28000000000000003</v>
      </c>
      <c r="N134" s="1">
        <v>552</v>
      </c>
      <c r="O134" s="1">
        <v>1.1299999999999999</v>
      </c>
      <c r="P134" s="1">
        <v>99</v>
      </c>
      <c r="Q134" s="1">
        <v>0.3</v>
      </c>
      <c r="R134" s="1">
        <v>-39</v>
      </c>
      <c r="S134" s="1">
        <v>-62</v>
      </c>
      <c r="T134" s="1">
        <v>-7</v>
      </c>
      <c r="U134" s="1">
        <v>-4</v>
      </c>
      <c r="V134" s="1">
        <v>-73</v>
      </c>
      <c r="W134" s="1">
        <v>32951</v>
      </c>
      <c r="X134" s="1">
        <v>33801</v>
      </c>
      <c r="Y134" s="1">
        <v>35111</v>
      </c>
      <c r="Z134" s="1">
        <v>0.87</v>
      </c>
      <c r="AA134" s="6">
        <f t="shared" si="30"/>
        <v>615</v>
      </c>
      <c r="AB134" s="6">
        <f t="shared" si="31"/>
        <v>-73</v>
      </c>
      <c r="AC134" s="6">
        <f t="shared" si="32"/>
        <v>-122022</v>
      </c>
      <c r="AD134" s="6">
        <f t="shared" si="33"/>
        <v>-198.40975609756097</v>
      </c>
      <c r="AE134" s="7">
        <f t="shared" si="34"/>
        <v>-1118</v>
      </c>
      <c r="AF134" t="str">
        <f t="shared" ca="1" si="35"/>
        <v>$V$1066</v>
      </c>
      <c r="AG134" t="str">
        <f t="shared" ca="1" si="36"/>
        <v>$J$1066</v>
      </c>
      <c r="AH134" t="str">
        <f t="shared" ca="1" si="37"/>
        <v>b: C H ROBINSON | 2736036101</v>
      </c>
      <c r="AI134" t="str">
        <f t="shared" ca="1" si="26"/>
        <v>$K$1066</v>
      </c>
      <c r="AJ134" s="8">
        <f t="shared" si="27"/>
        <v>1.6260162601626016E-3</v>
      </c>
      <c r="AK134" s="7">
        <f t="shared" si="28"/>
        <v>-560</v>
      </c>
      <c r="AL134" s="7" t="str">
        <f t="shared" ca="1" si="38"/>
        <v>b: C H ROBINSON | 6080335055</v>
      </c>
      <c r="AM134" t="b">
        <f t="shared" si="29"/>
        <v>0</v>
      </c>
    </row>
    <row r="135" spans="3:39" x14ac:dyDescent="0.3">
      <c r="C135" s="1" t="s">
        <v>37</v>
      </c>
      <c r="D135" s="1" t="s">
        <v>38</v>
      </c>
      <c r="E135" s="1" t="s">
        <v>39</v>
      </c>
      <c r="F135" s="1" t="s">
        <v>220</v>
      </c>
      <c r="G135" s="1" t="s">
        <v>335</v>
      </c>
      <c r="H135" s="1" t="s">
        <v>40</v>
      </c>
      <c r="I135" s="1" t="s">
        <v>336</v>
      </c>
      <c r="J135" t="str">
        <f>TRIM(CONCATENATE(wiz[[#This Row],[SHIPPER..................]],wiz[[#This Row],[ZIP2..]],wiz[[#This Row],[ZIP3..]]))</f>
        <v>b: C H ROBINSON | 3380136320</v>
      </c>
      <c r="K135" s="1">
        <v>1</v>
      </c>
      <c r="L135" s="1">
        <v>1.25</v>
      </c>
      <c r="M135" s="1">
        <v>0.28000000000000003</v>
      </c>
      <c r="N135" s="1">
        <v>359</v>
      </c>
      <c r="O135" s="1">
        <v>1.25</v>
      </c>
      <c r="P135" s="1">
        <v>52</v>
      </c>
      <c r="Q135" s="1">
        <v>0.3</v>
      </c>
      <c r="R135" s="1">
        <v>-25</v>
      </c>
      <c r="S135" s="1">
        <v>-62</v>
      </c>
      <c r="T135" s="1">
        <v>-113</v>
      </c>
      <c r="U135" s="1">
        <v>95</v>
      </c>
      <c r="V135" s="1">
        <v>-80</v>
      </c>
      <c r="W135" s="1">
        <v>34601</v>
      </c>
      <c r="X135" s="1">
        <v>33801</v>
      </c>
      <c r="Y135" s="1">
        <v>36320</v>
      </c>
      <c r="Z135" s="1">
        <v>1.31</v>
      </c>
      <c r="AA135" s="6">
        <f t="shared" si="30"/>
        <v>615</v>
      </c>
      <c r="AB135" s="6">
        <f t="shared" si="31"/>
        <v>-80</v>
      </c>
      <c r="AC135" s="6">
        <f t="shared" si="32"/>
        <v>-122022</v>
      </c>
      <c r="AD135" s="6">
        <f t="shared" si="33"/>
        <v>-198.40975609756097</v>
      </c>
      <c r="AE135" s="7">
        <f t="shared" si="34"/>
        <v>-1118</v>
      </c>
      <c r="AF135" t="str">
        <f t="shared" ca="1" si="35"/>
        <v>$V$1066</v>
      </c>
      <c r="AG135" t="str">
        <f t="shared" ca="1" si="36"/>
        <v>$J$1066</v>
      </c>
      <c r="AH135" t="str">
        <f t="shared" ca="1" si="37"/>
        <v>b: C H ROBINSON | 2736036101</v>
      </c>
      <c r="AI135" t="str">
        <f t="shared" ca="1" si="26"/>
        <v>$K$1066</v>
      </c>
      <c r="AJ135" s="8">
        <f t="shared" si="27"/>
        <v>1.6260162601626016E-3</v>
      </c>
      <c r="AK135" s="7">
        <f t="shared" si="28"/>
        <v>-560</v>
      </c>
      <c r="AL135" s="7" t="str">
        <f t="shared" ca="1" si="38"/>
        <v>b: C H ROBINSON | 6080335055</v>
      </c>
      <c r="AM135" t="b">
        <f t="shared" si="29"/>
        <v>0</v>
      </c>
    </row>
    <row r="136" spans="3:39" x14ac:dyDescent="0.3">
      <c r="C136" s="1" t="s">
        <v>82</v>
      </c>
      <c r="D136" s="1" t="s">
        <v>83</v>
      </c>
      <c r="E136" s="1" t="s">
        <v>39</v>
      </c>
      <c r="F136" s="1" t="s">
        <v>220</v>
      </c>
      <c r="G136" s="1" t="s">
        <v>335</v>
      </c>
      <c r="H136" s="1" t="s">
        <v>50</v>
      </c>
      <c r="I136" s="1" t="s">
        <v>51</v>
      </c>
      <c r="J136" t="str">
        <f>TRIM(CONCATENATE(wiz[[#This Row],[SHIPPER..................]],wiz[[#This Row],[ZIP2..]],wiz[[#This Row],[ZIP3..]]))</f>
        <v>b: TRANSPLACE TEXAS L| 3380130263</v>
      </c>
      <c r="K136" s="1">
        <v>1</v>
      </c>
      <c r="L136" s="1">
        <v>0.96</v>
      </c>
      <c r="M136" s="1">
        <v>0.28000000000000003</v>
      </c>
      <c r="N136" s="1">
        <v>485</v>
      </c>
      <c r="O136" s="1">
        <v>0.75</v>
      </c>
      <c r="P136" s="1">
        <v>59</v>
      </c>
      <c r="Q136" s="1">
        <v>0.3</v>
      </c>
      <c r="R136" s="1">
        <v>-34</v>
      </c>
      <c r="S136" s="1">
        <v>-96</v>
      </c>
      <c r="T136" s="1">
        <v>51</v>
      </c>
      <c r="U136" s="1">
        <v>197</v>
      </c>
      <c r="V136" s="1">
        <v>152</v>
      </c>
      <c r="W136" s="1">
        <v>33772</v>
      </c>
      <c r="X136" s="1">
        <v>33801</v>
      </c>
      <c r="Y136" s="1">
        <v>30263</v>
      </c>
      <c r="Z136" s="1">
        <v>1.02</v>
      </c>
      <c r="AA136" s="6">
        <f t="shared" si="30"/>
        <v>9</v>
      </c>
      <c r="AB136" s="6">
        <f t="shared" si="31"/>
        <v>152</v>
      </c>
      <c r="AC136" s="6">
        <f t="shared" si="32"/>
        <v>-783</v>
      </c>
      <c r="AD136" s="6">
        <f t="shared" si="33"/>
        <v>-87</v>
      </c>
      <c r="AE136" s="7">
        <f t="shared" si="34"/>
        <v>-344</v>
      </c>
      <c r="AF136" t="str">
        <f t="shared" ca="1" si="35"/>
        <v>$V$671</v>
      </c>
      <c r="AG136" t="str">
        <f t="shared" ca="1" si="36"/>
        <v>$J$671</v>
      </c>
      <c r="AH136" t="str">
        <f t="shared" ca="1" si="37"/>
        <v>b: SCHNEIDER LOGISTIC| 4603829330</v>
      </c>
      <c r="AI136" t="str">
        <f t="shared" ca="1" si="26"/>
        <v>$K$671</v>
      </c>
      <c r="AJ136" s="8">
        <f t="shared" si="27"/>
        <v>0.1111111111111111</v>
      </c>
      <c r="AK136" s="7">
        <f t="shared" si="28"/>
        <v>-344</v>
      </c>
      <c r="AL136" s="7" t="str">
        <f t="shared" ca="1" si="38"/>
        <v>b: SCHNEIDER LOGISTIC| 4603829330</v>
      </c>
      <c r="AM136" t="b">
        <f t="shared" si="29"/>
        <v>0</v>
      </c>
    </row>
    <row r="137" spans="3:39" x14ac:dyDescent="0.3">
      <c r="C137" s="1" t="s">
        <v>222</v>
      </c>
      <c r="D137" s="1" t="s">
        <v>218</v>
      </c>
      <c r="E137" s="1" t="s">
        <v>39</v>
      </c>
      <c r="F137" s="1" t="s">
        <v>220</v>
      </c>
      <c r="G137" s="1" t="s">
        <v>335</v>
      </c>
      <c r="H137" s="1" t="s">
        <v>50</v>
      </c>
      <c r="I137" s="1" t="s">
        <v>337</v>
      </c>
      <c r="J137" t="str">
        <f>TRIM(CONCATENATE(wiz[[#This Row],[SHIPPER..................]],wiz[[#This Row],[ZIP2..]],wiz[[#This Row],[ZIP3..]]))</f>
        <v>OWENS CORNING FIBERGL| 3380130268</v>
      </c>
      <c r="K137" s="1">
        <v>2</v>
      </c>
      <c r="L137" s="1">
        <v>0.9</v>
      </c>
      <c r="M137" s="1">
        <v>0.17</v>
      </c>
      <c r="N137" s="1">
        <v>460</v>
      </c>
      <c r="O137" s="1">
        <v>0.7</v>
      </c>
      <c r="P137" s="1">
        <v>70</v>
      </c>
      <c r="Q137" s="1">
        <v>0.28000000000000003</v>
      </c>
      <c r="R137" s="1">
        <v>18</v>
      </c>
      <c r="S137" s="1">
        <v>-196</v>
      </c>
      <c r="T137" s="1">
        <v>63</v>
      </c>
      <c r="U137" s="1">
        <v>122</v>
      </c>
      <c r="V137" s="1">
        <v>-11</v>
      </c>
      <c r="W137" s="1">
        <v>33843</v>
      </c>
      <c r="X137" s="1">
        <v>33801</v>
      </c>
      <c r="Y137" s="1">
        <v>30268</v>
      </c>
      <c r="Z137" s="1">
        <v>0.85</v>
      </c>
      <c r="AA137" s="6">
        <f t="shared" si="30"/>
        <v>733</v>
      </c>
      <c r="AB137" s="6">
        <f t="shared" si="31"/>
        <v>-22</v>
      </c>
      <c r="AC137" s="6">
        <f t="shared" si="32"/>
        <v>-44750</v>
      </c>
      <c r="AD137" s="6">
        <f t="shared" si="33"/>
        <v>-61.050477489768078</v>
      </c>
      <c r="AE137" s="7">
        <f t="shared" si="34"/>
        <v>-546</v>
      </c>
      <c r="AF137" t="str">
        <f t="shared" ca="1" si="35"/>
        <v>$V$1036</v>
      </c>
      <c r="AG137" t="str">
        <f t="shared" ca="1" si="36"/>
        <v>$J$1036</v>
      </c>
      <c r="AH137" t="str">
        <f t="shared" ca="1" si="37"/>
        <v>OWENS CORNING FIBERGL| 2808655720</v>
      </c>
      <c r="AI137" t="str">
        <f t="shared" ca="1" si="26"/>
        <v>$K$1036</v>
      </c>
      <c r="AJ137" s="8">
        <f t="shared" si="27"/>
        <v>2.7285129604365621E-3</v>
      </c>
      <c r="AK137" s="7">
        <f t="shared" si="28"/>
        <v>-155</v>
      </c>
      <c r="AL137" s="7" t="str">
        <f t="shared" ca="1" si="38"/>
        <v>b: C H ROBINSON | 4607237643</v>
      </c>
      <c r="AM137" t="b">
        <f t="shared" si="29"/>
        <v>0</v>
      </c>
    </row>
    <row r="138" spans="3:39" x14ac:dyDescent="0.3">
      <c r="C138" s="1" t="s">
        <v>217</v>
      </c>
      <c r="D138" s="1" t="s">
        <v>218</v>
      </c>
      <c r="E138" s="1" t="s">
        <v>39</v>
      </c>
      <c r="F138" s="1" t="s">
        <v>220</v>
      </c>
      <c r="G138" s="1" t="s">
        <v>335</v>
      </c>
      <c r="H138" s="1" t="s">
        <v>50</v>
      </c>
      <c r="I138" s="1" t="s">
        <v>337</v>
      </c>
      <c r="J138" t="str">
        <f>TRIM(CONCATENATE(wiz[[#This Row],[SHIPPER..................]],wiz[[#This Row],[ZIP2..]],wiz[[#This Row],[ZIP3..]]))</f>
        <v>OWENS CORNING SALES | 3380130268</v>
      </c>
      <c r="K138" s="1">
        <v>1</v>
      </c>
      <c r="L138" s="1">
        <v>0.9</v>
      </c>
      <c r="M138" s="1">
        <v>0.18</v>
      </c>
      <c r="N138" s="1">
        <v>460</v>
      </c>
      <c r="O138" s="1">
        <v>1.99</v>
      </c>
      <c r="P138" s="1">
        <v>39</v>
      </c>
      <c r="Q138" s="1">
        <v>0.25</v>
      </c>
      <c r="R138" s="1">
        <v>11</v>
      </c>
      <c r="S138" s="1">
        <v>-93</v>
      </c>
      <c r="T138" s="1">
        <v>-243</v>
      </c>
      <c r="U138" s="1">
        <v>100</v>
      </c>
      <c r="V138" s="1">
        <v>-236</v>
      </c>
      <c r="W138" s="1">
        <v>33576</v>
      </c>
      <c r="X138" s="1">
        <v>33801</v>
      </c>
      <c r="Y138" s="1">
        <v>30268</v>
      </c>
      <c r="Z138" s="1">
        <v>0.86</v>
      </c>
      <c r="AA138" s="6">
        <f t="shared" si="30"/>
        <v>313</v>
      </c>
      <c r="AB138" s="6">
        <f t="shared" si="31"/>
        <v>-236</v>
      </c>
      <c r="AC138" s="6">
        <f t="shared" si="32"/>
        <v>-8700</v>
      </c>
      <c r="AD138" s="6">
        <f t="shared" si="33"/>
        <v>-27.795527156549522</v>
      </c>
      <c r="AE138" s="7">
        <f t="shared" si="34"/>
        <v>-472</v>
      </c>
      <c r="AF138" t="str">
        <f t="shared" ca="1" si="35"/>
        <v>$V$1060</v>
      </c>
      <c r="AG138" t="str">
        <f t="shared" ca="1" si="36"/>
        <v>$J$1060</v>
      </c>
      <c r="AH138" t="str">
        <f t="shared" ca="1" si="37"/>
        <v>OWENS CORNING SALES | 2808679556</v>
      </c>
      <c r="AI138" t="str">
        <f t="shared" ca="1" si="26"/>
        <v>$K$1060</v>
      </c>
      <c r="AJ138" s="8">
        <f t="shared" si="27"/>
        <v>3.1948881789137379E-3</v>
      </c>
      <c r="AK138" s="7">
        <f t="shared" si="28"/>
        <v>-156</v>
      </c>
      <c r="AL138" s="7" t="str">
        <f t="shared" ca="1" si="38"/>
        <v>b: MATSON LOGISTICS | 881728379</v>
      </c>
      <c r="AM138" t="b">
        <f t="shared" si="29"/>
        <v>0</v>
      </c>
    </row>
    <row r="139" spans="3:39" x14ac:dyDescent="0.3">
      <c r="C139" s="1" t="s">
        <v>222</v>
      </c>
      <c r="D139" s="1" t="s">
        <v>218</v>
      </c>
      <c r="E139" s="1" t="s">
        <v>39</v>
      </c>
      <c r="F139" s="1" t="s">
        <v>220</v>
      </c>
      <c r="G139" s="1" t="s">
        <v>335</v>
      </c>
      <c r="H139" s="1" t="s">
        <v>50</v>
      </c>
      <c r="I139" s="1" t="s">
        <v>338</v>
      </c>
      <c r="J139" t="str">
        <f>TRIM(CONCATENATE(wiz[[#This Row],[SHIPPER..................]],wiz[[#This Row],[ZIP2..]],wiz[[#This Row],[ZIP3..]]))</f>
        <v>OWENS CORNING FIBERGL| 3380130567</v>
      </c>
      <c r="K139" s="1">
        <v>6</v>
      </c>
      <c r="L139" s="1">
        <v>0.9</v>
      </c>
      <c r="M139" s="1">
        <v>0.17</v>
      </c>
      <c r="N139" s="1">
        <v>484</v>
      </c>
      <c r="O139" s="1">
        <v>1.6</v>
      </c>
      <c r="P139" s="1">
        <v>81</v>
      </c>
      <c r="Q139" s="1">
        <v>0.31</v>
      </c>
      <c r="R139" s="1">
        <v>18</v>
      </c>
      <c r="S139" s="1">
        <v>-196</v>
      </c>
      <c r="T139" s="1">
        <v>-150</v>
      </c>
      <c r="U139" s="1">
        <v>-2</v>
      </c>
      <c r="V139" s="1">
        <v>-348</v>
      </c>
      <c r="W139" s="1">
        <v>33772</v>
      </c>
      <c r="X139" s="1">
        <v>33801</v>
      </c>
      <c r="Y139" s="1">
        <v>30567</v>
      </c>
      <c r="Z139" s="1">
        <v>0.85</v>
      </c>
      <c r="AA139" s="6">
        <f t="shared" si="30"/>
        <v>733</v>
      </c>
      <c r="AB139" s="6">
        <f t="shared" si="31"/>
        <v>-2088</v>
      </c>
      <c r="AC139" s="6">
        <f t="shared" si="32"/>
        <v>-44750</v>
      </c>
      <c r="AD139" s="6">
        <f t="shared" si="33"/>
        <v>-61.050477489768078</v>
      </c>
      <c r="AE139" s="7">
        <f t="shared" si="34"/>
        <v>-546</v>
      </c>
      <c r="AF139" t="str">
        <f t="shared" ca="1" si="35"/>
        <v>$V$1036</v>
      </c>
      <c r="AG139" t="str">
        <f t="shared" ca="1" si="36"/>
        <v>$J$1036</v>
      </c>
      <c r="AH139" t="str">
        <f t="shared" ca="1" si="37"/>
        <v>OWENS CORNING FIBERGL| 2808655720</v>
      </c>
      <c r="AI139" t="str">
        <f t="shared" ca="1" si="26"/>
        <v>$K$1036</v>
      </c>
      <c r="AJ139" s="8">
        <f t="shared" si="27"/>
        <v>8.1855388813096858E-3</v>
      </c>
      <c r="AK139" s="7">
        <f t="shared" si="28"/>
        <v>-155</v>
      </c>
      <c r="AL139" s="7" t="str">
        <f t="shared" ca="1" si="38"/>
        <v>b: C H ROBINSON | 4607237643</v>
      </c>
      <c r="AM139" t="b">
        <f t="shared" si="29"/>
        <v>0</v>
      </c>
    </row>
    <row r="140" spans="3:39" x14ac:dyDescent="0.3">
      <c r="C140" s="1" t="s">
        <v>37</v>
      </c>
      <c r="D140" s="1" t="s">
        <v>38</v>
      </c>
      <c r="E140" s="1" t="s">
        <v>39</v>
      </c>
      <c r="F140" s="1" t="s">
        <v>220</v>
      </c>
      <c r="G140" s="1" t="s">
        <v>339</v>
      </c>
      <c r="H140" s="1" t="s">
        <v>68</v>
      </c>
      <c r="I140" s="1" t="s">
        <v>340</v>
      </c>
      <c r="J140" t="str">
        <f>TRIM(CONCATENATE(wiz[[#This Row],[SHIPPER..................]],wiz[[#This Row],[ZIP2..]],wiz[[#This Row],[ZIP3..]]))</f>
        <v>b: C H ROBINSON | 3385328144</v>
      </c>
      <c r="K140" s="1">
        <v>1</v>
      </c>
      <c r="L140" s="1">
        <v>1.0900000000000001</v>
      </c>
      <c r="M140" s="1">
        <v>0.28000000000000003</v>
      </c>
      <c r="N140" s="1">
        <v>619</v>
      </c>
      <c r="O140" s="1">
        <v>1.5</v>
      </c>
      <c r="P140" s="1">
        <v>14</v>
      </c>
      <c r="Q140" s="1">
        <v>0.25</v>
      </c>
      <c r="R140" s="1">
        <v>-44</v>
      </c>
      <c r="S140" s="1">
        <v>30</v>
      </c>
      <c r="T140" s="1">
        <v>-68</v>
      </c>
      <c r="U140" s="1">
        <v>153</v>
      </c>
      <c r="V140" s="1">
        <v>115</v>
      </c>
      <c r="W140" s="1">
        <v>33843</v>
      </c>
      <c r="X140" s="1">
        <v>33853</v>
      </c>
      <c r="Y140" s="1">
        <v>28144</v>
      </c>
      <c r="Z140" s="1">
        <v>1.1499999999999999</v>
      </c>
      <c r="AA140" s="6">
        <f t="shared" si="30"/>
        <v>615</v>
      </c>
      <c r="AB140" s="6">
        <f t="shared" si="31"/>
        <v>115</v>
      </c>
      <c r="AC140" s="6">
        <f t="shared" si="32"/>
        <v>-122022</v>
      </c>
      <c r="AD140" s="6">
        <f t="shared" si="33"/>
        <v>-198.40975609756097</v>
      </c>
      <c r="AE140" s="7">
        <f t="shared" si="34"/>
        <v>-1118</v>
      </c>
      <c r="AF140" t="str">
        <f t="shared" ca="1" si="35"/>
        <v>$V$1066</v>
      </c>
      <c r="AG140" t="str">
        <f t="shared" ca="1" si="36"/>
        <v>$J$1066</v>
      </c>
      <c r="AH140" t="str">
        <f t="shared" ca="1" si="37"/>
        <v>b: C H ROBINSON | 2736036101</v>
      </c>
      <c r="AI140" t="str">
        <f t="shared" ca="1" si="26"/>
        <v>$K$1066</v>
      </c>
      <c r="AJ140" s="8">
        <f t="shared" si="27"/>
        <v>1.6260162601626016E-3</v>
      </c>
      <c r="AK140" s="7">
        <f t="shared" si="28"/>
        <v>-560</v>
      </c>
      <c r="AL140" s="7" t="str">
        <f t="shared" ca="1" si="38"/>
        <v>b: C H ROBINSON | 6080335055</v>
      </c>
      <c r="AM140" t="b">
        <f t="shared" si="29"/>
        <v>0</v>
      </c>
    </row>
    <row r="141" spans="3:39" x14ac:dyDescent="0.3">
      <c r="C141" s="1" t="s">
        <v>222</v>
      </c>
      <c r="D141" s="1" t="s">
        <v>218</v>
      </c>
      <c r="E141" s="1" t="s">
        <v>39</v>
      </c>
      <c r="F141" s="1" t="s">
        <v>220</v>
      </c>
      <c r="G141" s="1" t="s">
        <v>335</v>
      </c>
      <c r="H141" s="1" t="s">
        <v>68</v>
      </c>
      <c r="I141" s="1" t="s">
        <v>184</v>
      </c>
      <c r="J141" t="str">
        <f>TRIM(CONCATENATE(wiz[[#This Row],[SHIPPER..................]],wiz[[#This Row],[ZIP2..]],wiz[[#This Row],[ZIP3..]]))</f>
        <v>OWENS CORNING FIBERGL| 3380128201</v>
      </c>
      <c r="K141" s="1">
        <v>12</v>
      </c>
      <c r="L141" s="1">
        <v>0.87</v>
      </c>
      <c r="M141" s="1">
        <v>0.17</v>
      </c>
      <c r="N141" s="1">
        <v>547</v>
      </c>
      <c r="O141" s="1">
        <v>1.45</v>
      </c>
      <c r="P141" s="1">
        <v>148</v>
      </c>
      <c r="Q141" s="1">
        <v>0.38</v>
      </c>
      <c r="R141" s="1">
        <v>27</v>
      </c>
      <c r="S141" s="1">
        <v>-196</v>
      </c>
      <c r="T141" s="1">
        <v>-96</v>
      </c>
      <c r="U141" s="1">
        <v>-49</v>
      </c>
      <c r="V141" s="1">
        <v>-341</v>
      </c>
      <c r="W141" s="1">
        <v>33843</v>
      </c>
      <c r="X141" s="1">
        <v>33801</v>
      </c>
      <c r="Y141" s="1">
        <v>28201</v>
      </c>
      <c r="Z141" s="1">
        <v>0.82</v>
      </c>
      <c r="AA141" s="6">
        <f t="shared" si="30"/>
        <v>733</v>
      </c>
      <c r="AB141" s="6">
        <f t="shared" si="31"/>
        <v>-4092</v>
      </c>
      <c r="AC141" s="6">
        <f t="shared" si="32"/>
        <v>-44750</v>
      </c>
      <c r="AD141" s="6">
        <f t="shared" si="33"/>
        <v>-61.050477489768078</v>
      </c>
      <c r="AE141" s="7">
        <f t="shared" si="34"/>
        <v>-546</v>
      </c>
      <c r="AF141" t="str">
        <f t="shared" ca="1" si="35"/>
        <v>$V$1036</v>
      </c>
      <c r="AG141" t="str">
        <f t="shared" ca="1" si="36"/>
        <v>$J$1036</v>
      </c>
      <c r="AH141" t="str">
        <f t="shared" ca="1" si="37"/>
        <v>OWENS CORNING FIBERGL| 2808655720</v>
      </c>
      <c r="AI141" t="str">
        <f t="shared" ca="1" si="26"/>
        <v>$K$1036</v>
      </c>
      <c r="AJ141" s="8">
        <f t="shared" si="27"/>
        <v>1.6371077762619372E-2</v>
      </c>
      <c r="AK141" s="7">
        <f t="shared" si="28"/>
        <v>-155</v>
      </c>
      <c r="AL141" s="7" t="str">
        <f t="shared" ca="1" si="38"/>
        <v>b: C H ROBINSON | 4607237643</v>
      </c>
      <c r="AM141" t="b">
        <f t="shared" si="29"/>
        <v>0</v>
      </c>
    </row>
    <row r="142" spans="3:39" x14ac:dyDescent="0.3">
      <c r="C142" s="1" t="s">
        <v>217</v>
      </c>
      <c r="D142" s="1" t="s">
        <v>218</v>
      </c>
      <c r="E142" s="1" t="s">
        <v>39</v>
      </c>
      <c r="F142" s="1" t="s">
        <v>220</v>
      </c>
      <c r="G142" s="1" t="s">
        <v>335</v>
      </c>
      <c r="H142" s="1" t="s">
        <v>68</v>
      </c>
      <c r="I142" s="1" t="s">
        <v>184</v>
      </c>
      <c r="J142" t="str">
        <f>TRIM(CONCATENATE(wiz[[#This Row],[SHIPPER..................]],wiz[[#This Row],[ZIP2..]],wiz[[#This Row],[ZIP3..]]))</f>
        <v>OWENS CORNING SALES | 3380128201</v>
      </c>
      <c r="K142" s="1">
        <v>9</v>
      </c>
      <c r="L142" s="1">
        <v>0.87</v>
      </c>
      <c r="M142" s="1">
        <v>0.18</v>
      </c>
      <c r="N142" s="1">
        <v>547</v>
      </c>
      <c r="O142" s="1">
        <v>1.37</v>
      </c>
      <c r="P142" s="1">
        <v>80</v>
      </c>
      <c r="Q142" s="1">
        <v>0.31</v>
      </c>
      <c r="R142" s="1">
        <v>21</v>
      </c>
      <c r="S142" s="1">
        <v>-93</v>
      </c>
      <c r="T142" s="1">
        <v>-77</v>
      </c>
      <c r="U142" s="1">
        <v>-57</v>
      </c>
      <c r="V142" s="1">
        <v>-227</v>
      </c>
      <c r="W142" s="1">
        <v>34601</v>
      </c>
      <c r="X142" s="1">
        <v>33801</v>
      </c>
      <c r="Y142" s="1">
        <v>28201</v>
      </c>
      <c r="Z142" s="1">
        <v>0.83</v>
      </c>
      <c r="AA142" s="6">
        <f t="shared" si="30"/>
        <v>313</v>
      </c>
      <c r="AB142" s="6">
        <f t="shared" si="31"/>
        <v>-2043</v>
      </c>
      <c r="AC142" s="6">
        <f t="shared" si="32"/>
        <v>-8700</v>
      </c>
      <c r="AD142" s="6">
        <f t="shared" si="33"/>
        <v>-27.795527156549522</v>
      </c>
      <c r="AE142" s="7">
        <f t="shared" si="34"/>
        <v>-472</v>
      </c>
      <c r="AF142" t="str">
        <f t="shared" ca="1" si="35"/>
        <v>$V$1060</v>
      </c>
      <c r="AG142" t="str">
        <f t="shared" ca="1" si="36"/>
        <v>$J$1060</v>
      </c>
      <c r="AH142" t="str">
        <f t="shared" ca="1" si="37"/>
        <v>OWENS CORNING SALES | 2808679556</v>
      </c>
      <c r="AI142" t="str">
        <f t="shared" ca="1" si="26"/>
        <v>$K$1060</v>
      </c>
      <c r="AJ142" s="8">
        <f t="shared" si="27"/>
        <v>2.8753993610223641E-2</v>
      </c>
      <c r="AK142" s="7">
        <f t="shared" si="28"/>
        <v>-156</v>
      </c>
      <c r="AL142" s="7" t="str">
        <f t="shared" ca="1" si="38"/>
        <v>b: MATSON LOGISTICS | 881728379</v>
      </c>
      <c r="AM142" t="b">
        <f t="shared" si="29"/>
        <v>0</v>
      </c>
    </row>
    <row r="143" spans="3:39" x14ac:dyDescent="0.3">
      <c r="C143" s="1" t="s">
        <v>217</v>
      </c>
      <c r="D143" s="1" t="s">
        <v>218</v>
      </c>
      <c r="E143" s="1" t="s">
        <v>39</v>
      </c>
      <c r="F143" s="1" t="s">
        <v>220</v>
      </c>
      <c r="G143" s="1" t="s">
        <v>335</v>
      </c>
      <c r="H143" s="1" t="s">
        <v>68</v>
      </c>
      <c r="I143" s="1" t="s">
        <v>341</v>
      </c>
      <c r="J143" t="str">
        <f>TRIM(CONCATENATE(wiz[[#This Row],[SHIPPER..................]],wiz[[#This Row],[ZIP2..]],wiz[[#This Row],[ZIP3..]]))</f>
        <v>OWENS CORNING SALES | 3380128340</v>
      </c>
      <c r="K143" s="1">
        <v>1</v>
      </c>
      <c r="L143" s="1">
        <v>0.87</v>
      </c>
      <c r="M143" s="1">
        <v>0.18</v>
      </c>
      <c r="N143" s="1">
        <v>536</v>
      </c>
      <c r="O143" s="1">
        <v>0.88</v>
      </c>
      <c r="P143" s="1">
        <v>42</v>
      </c>
      <c r="Q143" s="1">
        <v>0.25</v>
      </c>
      <c r="R143" s="1">
        <v>22</v>
      </c>
      <c r="S143" s="1">
        <v>-93</v>
      </c>
      <c r="T143" s="1">
        <v>39</v>
      </c>
      <c r="U143" s="1">
        <v>-15</v>
      </c>
      <c r="V143" s="1">
        <v>-69</v>
      </c>
      <c r="W143" s="1">
        <v>33843</v>
      </c>
      <c r="X143" s="1">
        <v>33801</v>
      </c>
      <c r="Y143" s="1">
        <v>28340</v>
      </c>
      <c r="Z143" s="1">
        <v>0.83</v>
      </c>
      <c r="AA143" s="6">
        <f t="shared" si="30"/>
        <v>313</v>
      </c>
      <c r="AB143" s="6">
        <f t="shared" si="31"/>
        <v>-69</v>
      </c>
      <c r="AC143" s="6">
        <f t="shared" si="32"/>
        <v>-8700</v>
      </c>
      <c r="AD143" s="6">
        <f t="shared" si="33"/>
        <v>-27.795527156549522</v>
      </c>
      <c r="AE143" s="7">
        <f t="shared" si="34"/>
        <v>-472</v>
      </c>
      <c r="AF143" t="str">
        <f t="shared" ca="1" si="35"/>
        <v>$V$1060</v>
      </c>
      <c r="AG143" t="str">
        <f t="shared" ca="1" si="36"/>
        <v>$J$1060</v>
      </c>
      <c r="AH143" t="str">
        <f t="shared" ca="1" si="37"/>
        <v>OWENS CORNING SALES | 2808679556</v>
      </c>
      <c r="AI143" t="str">
        <f t="shared" ca="1" si="26"/>
        <v>$K$1060</v>
      </c>
      <c r="AJ143" s="8">
        <f t="shared" si="27"/>
        <v>3.1948881789137379E-3</v>
      </c>
      <c r="AK143" s="7">
        <f t="shared" si="28"/>
        <v>-156</v>
      </c>
      <c r="AL143" s="7" t="str">
        <f t="shared" ca="1" si="38"/>
        <v>b: MATSON LOGISTICS | 881728379</v>
      </c>
      <c r="AM143" t="b">
        <f t="shared" si="29"/>
        <v>0</v>
      </c>
    </row>
    <row r="144" spans="3:39" x14ac:dyDescent="0.3">
      <c r="C144" s="1" t="s">
        <v>37</v>
      </c>
      <c r="D144" s="1" t="s">
        <v>38</v>
      </c>
      <c r="E144" s="1" t="s">
        <v>39</v>
      </c>
      <c r="F144" s="1" t="s">
        <v>220</v>
      </c>
      <c r="G144" s="1" t="s">
        <v>335</v>
      </c>
      <c r="H144" s="1" t="s">
        <v>68</v>
      </c>
      <c r="I144" s="1" t="s">
        <v>342</v>
      </c>
      <c r="J144" t="str">
        <f>TRIM(CONCATENATE(wiz[[#This Row],[SHIPPER..................]],wiz[[#This Row],[ZIP2..]],wiz[[#This Row],[ZIP3..]]))</f>
        <v>b: C H ROBINSON | 3380127330</v>
      </c>
      <c r="K144" s="1">
        <v>1</v>
      </c>
      <c r="L144" s="1">
        <v>0.94</v>
      </c>
      <c r="M144" s="1">
        <v>0.27</v>
      </c>
      <c r="N144" s="1">
        <v>620</v>
      </c>
      <c r="O144" s="1">
        <v>1.21</v>
      </c>
      <c r="P144" s="1">
        <v>55</v>
      </c>
      <c r="Q144" s="1">
        <v>0.3</v>
      </c>
      <c r="R144" s="1">
        <v>-37</v>
      </c>
      <c r="S144" s="1">
        <v>-62</v>
      </c>
      <c r="T144" s="1">
        <v>1</v>
      </c>
      <c r="U144" s="1">
        <v>89</v>
      </c>
      <c r="V144" s="1">
        <v>28</v>
      </c>
      <c r="W144" s="1">
        <v>32801</v>
      </c>
      <c r="X144" s="1">
        <v>33801</v>
      </c>
      <c r="Y144" s="1">
        <v>27330</v>
      </c>
      <c r="Z144" s="1">
        <v>0.99</v>
      </c>
      <c r="AA144" s="6">
        <f t="shared" si="30"/>
        <v>615</v>
      </c>
      <c r="AB144" s="6">
        <f t="shared" si="31"/>
        <v>28</v>
      </c>
      <c r="AC144" s="6">
        <f t="shared" si="32"/>
        <v>-122022</v>
      </c>
      <c r="AD144" s="6">
        <f t="shared" si="33"/>
        <v>-198.40975609756097</v>
      </c>
      <c r="AE144" s="7">
        <f t="shared" si="34"/>
        <v>-1118</v>
      </c>
      <c r="AF144" t="str">
        <f t="shared" ca="1" si="35"/>
        <v>$V$1066</v>
      </c>
      <c r="AG144" t="str">
        <f t="shared" ca="1" si="36"/>
        <v>$J$1066</v>
      </c>
      <c r="AH144" t="str">
        <f t="shared" ca="1" si="37"/>
        <v>b: C H ROBINSON | 2736036101</v>
      </c>
      <c r="AI144" t="str">
        <f t="shared" ca="1" si="26"/>
        <v>$K$1066</v>
      </c>
      <c r="AJ144" s="8">
        <f t="shared" si="27"/>
        <v>1.6260162601626016E-3</v>
      </c>
      <c r="AK144" s="7">
        <f t="shared" si="28"/>
        <v>-560</v>
      </c>
      <c r="AL144" s="7" t="str">
        <f t="shared" ca="1" si="38"/>
        <v>b: C H ROBINSON | 6080335055</v>
      </c>
      <c r="AM144" t="b">
        <f t="shared" si="29"/>
        <v>0</v>
      </c>
    </row>
    <row r="145" spans="3:39" x14ac:dyDescent="0.3">
      <c r="C145" s="1" t="s">
        <v>222</v>
      </c>
      <c r="D145" s="1" t="s">
        <v>218</v>
      </c>
      <c r="E145" s="1" t="s">
        <v>39</v>
      </c>
      <c r="F145" s="1" t="s">
        <v>220</v>
      </c>
      <c r="G145" s="1" t="s">
        <v>335</v>
      </c>
      <c r="H145" s="1" t="s">
        <v>68</v>
      </c>
      <c r="I145" s="1" t="s">
        <v>343</v>
      </c>
      <c r="J145" t="str">
        <f>TRIM(CONCATENATE(wiz[[#This Row],[SHIPPER..................]],wiz[[#This Row],[ZIP2..]],wiz[[#This Row],[ZIP3..]]))</f>
        <v>OWENS CORNING FIBERGL| 3380127601</v>
      </c>
      <c r="K145" s="1">
        <v>8</v>
      </c>
      <c r="L145" s="1">
        <v>0.87</v>
      </c>
      <c r="M145" s="1">
        <v>0.17</v>
      </c>
      <c r="N145" s="1">
        <v>633</v>
      </c>
      <c r="O145" s="1">
        <v>1.41</v>
      </c>
      <c r="P145" s="1">
        <v>109</v>
      </c>
      <c r="Q145" s="1">
        <v>0.34</v>
      </c>
      <c r="R145" s="1">
        <v>24</v>
      </c>
      <c r="S145" s="1">
        <v>-196</v>
      </c>
      <c r="T145" s="1">
        <v>-47</v>
      </c>
      <c r="U145" s="1">
        <v>-19</v>
      </c>
      <c r="V145" s="1">
        <v>-262</v>
      </c>
      <c r="W145" s="1">
        <v>33843</v>
      </c>
      <c r="X145" s="1">
        <v>33801</v>
      </c>
      <c r="Y145" s="1">
        <v>27601</v>
      </c>
      <c r="Z145" s="1">
        <v>0.82</v>
      </c>
      <c r="AA145" s="6">
        <f t="shared" si="30"/>
        <v>733</v>
      </c>
      <c r="AB145" s="6">
        <f t="shared" si="31"/>
        <v>-2096</v>
      </c>
      <c r="AC145" s="6">
        <f t="shared" si="32"/>
        <v>-44750</v>
      </c>
      <c r="AD145" s="6">
        <f t="shared" si="33"/>
        <v>-61.050477489768078</v>
      </c>
      <c r="AE145" s="7">
        <f t="shared" si="34"/>
        <v>-546</v>
      </c>
      <c r="AF145" t="str">
        <f t="shared" ca="1" si="35"/>
        <v>$V$1036</v>
      </c>
      <c r="AG145" t="str">
        <f t="shared" ca="1" si="36"/>
        <v>$J$1036</v>
      </c>
      <c r="AH145" t="str">
        <f t="shared" ca="1" si="37"/>
        <v>OWENS CORNING FIBERGL| 2808655720</v>
      </c>
      <c r="AI145" t="str">
        <f t="shared" ca="1" si="26"/>
        <v>$K$1036</v>
      </c>
      <c r="AJ145" s="8">
        <f t="shared" si="27"/>
        <v>1.0914051841746248E-2</v>
      </c>
      <c r="AK145" s="7">
        <f t="shared" si="28"/>
        <v>-155</v>
      </c>
      <c r="AL145" s="7" t="str">
        <f t="shared" ca="1" si="38"/>
        <v>b: C H ROBINSON | 4607237643</v>
      </c>
      <c r="AM145" t="b">
        <f t="shared" si="29"/>
        <v>0</v>
      </c>
    </row>
    <row r="146" spans="3:39" x14ac:dyDescent="0.3">
      <c r="C146" s="1" t="s">
        <v>222</v>
      </c>
      <c r="D146" s="1" t="s">
        <v>218</v>
      </c>
      <c r="E146" s="1" t="s">
        <v>39</v>
      </c>
      <c r="F146" s="1" t="s">
        <v>220</v>
      </c>
      <c r="G146" s="1" t="s">
        <v>335</v>
      </c>
      <c r="H146" s="1" t="s">
        <v>68</v>
      </c>
      <c r="I146" s="1" t="s">
        <v>342</v>
      </c>
      <c r="J146" t="str">
        <f>TRIM(CONCATENATE(wiz[[#This Row],[SHIPPER..................]],wiz[[#This Row],[ZIP2..]],wiz[[#This Row],[ZIP3..]]))</f>
        <v>OWENS CORNING FIBERGL| 3380127330</v>
      </c>
      <c r="K146" s="1">
        <v>1</v>
      </c>
      <c r="L146" s="1">
        <v>0.87</v>
      </c>
      <c r="M146" s="1">
        <v>0.17</v>
      </c>
      <c r="N146" s="1">
        <v>593</v>
      </c>
      <c r="O146" s="1">
        <v>1.92</v>
      </c>
      <c r="P146" s="1">
        <v>144</v>
      </c>
      <c r="Q146" s="1">
        <v>0.35</v>
      </c>
      <c r="R146" s="1">
        <v>24</v>
      </c>
      <c r="S146" s="1">
        <v>-196</v>
      </c>
      <c r="T146" s="1">
        <v>-194</v>
      </c>
      <c r="U146" s="1">
        <v>-11</v>
      </c>
      <c r="V146" s="1">
        <v>-401</v>
      </c>
      <c r="W146" s="1">
        <v>34101</v>
      </c>
      <c r="X146" s="1">
        <v>33801</v>
      </c>
      <c r="Y146" s="1">
        <v>27330</v>
      </c>
      <c r="Z146" s="1">
        <v>0.82</v>
      </c>
      <c r="AA146" s="6">
        <f t="shared" si="30"/>
        <v>733</v>
      </c>
      <c r="AB146" s="6">
        <f t="shared" si="31"/>
        <v>-401</v>
      </c>
      <c r="AC146" s="6">
        <f t="shared" si="32"/>
        <v>-44750</v>
      </c>
      <c r="AD146" s="6">
        <f t="shared" si="33"/>
        <v>-61.050477489768078</v>
      </c>
      <c r="AE146" s="7">
        <f t="shared" si="34"/>
        <v>-546</v>
      </c>
      <c r="AF146" t="str">
        <f t="shared" ca="1" si="35"/>
        <v>$V$1036</v>
      </c>
      <c r="AG146" t="str">
        <f t="shared" ca="1" si="36"/>
        <v>$J$1036</v>
      </c>
      <c r="AH146" t="str">
        <f t="shared" ca="1" si="37"/>
        <v>OWENS CORNING FIBERGL| 2808655720</v>
      </c>
      <c r="AI146" t="str">
        <f t="shared" ca="1" si="26"/>
        <v>$K$1036</v>
      </c>
      <c r="AJ146" s="8">
        <f t="shared" si="27"/>
        <v>1.364256480218281E-3</v>
      </c>
      <c r="AK146" s="7">
        <f t="shared" si="28"/>
        <v>-155</v>
      </c>
      <c r="AL146" s="7" t="str">
        <f t="shared" ca="1" si="38"/>
        <v>b: C H ROBINSON | 4607237643</v>
      </c>
      <c r="AM146" t="b">
        <f t="shared" si="29"/>
        <v>0</v>
      </c>
    </row>
    <row r="147" spans="3:39" x14ac:dyDescent="0.3">
      <c r="C147" s="1" t="s">
        <v>217</v>
      </c>
      <c r="D147" s="1" t="s">
        <v>218</v>
      </c>
      <c r="E147" s="1" t="s">
        <v>39</v>
      </c>
      <c r="F147" s="1" t="s">
        <v>220</v>
      </c>
      <c r="G147" s="1" t="s">
        <v>335</v>
      </c>
      <c r="H147" s="1" t="s">
        <v>68</v>
      </c>
      <c r="I147" s="1" t="s">
        <v>343</v>
      </c>
      <c r="J147" t="str">
        <f>TRIM(CONCATENATE(wiz[[#This Row],[SHIPPER..................]],wiz[[#This Row],[ZIP2..]],wiz[[#This Row],[ZIP3..]]))</f>
        <v>OWENS CORNING SALES | 3380127601</v>
      </c>
      <c r="K147" s="1">
        <v>2</v>
      </c>
      <c r="L147" s="1">
        <v>0.87</v>
      </c>
      <c r="M147" s="1">
        <v>0.18</v>
      </c>
      <c r="N147" s="1">
        <v>633</v>
      </c>
      <c r="O147" s="1">
        <v>1.23</v>
      </c>
      <c r="P147" s="1">
        <v>169</v>
      </c>
      <c r="Q147" s="1">
        <v>0.38</v>
      </c>
      <c r="R147" s="1">
        <v>32</v>
      </c>
      <c r="S147" s="1">
        <v>-93</v>
      </c>
      <c r="T147" s="1">
        <v>-4</v>
      </c>
      <c r="U147" s="1">
        <v>-27</v>
      </c>
      <c r="V147" s="1">
        <v>-124</v>
      </c>
      <c r="W147" s="1">
        <v>34101</v>
      </c>
      <c r="X147" s="1">
        <v>33801</v>
      </c>
      <c r="Y147" s="1">
        <v>27601</v>
      </c>
      <c r="Z147" s="1">
        <v>0.83</v>
      </c>
      <c r="AA147" s="6">
        <f t="shared" si="30"/>
        <v>313</v>
      </c>
      <c r="AB147" s="6">
        <f t="shared" si="31"/>
        <v>-248</v>
      </c>
      <c r="AC147" s="6">
        <f t="shared" si="32"/>
        <v>-8700</v>
      </c>
      <c r="AD147" s="6">
        <f t="shared" si="33"/>
        <v>-27.795527156549522</v>
      </c>
      <c r="AE147" s="7">
        <f t="shared" si="34"/>
        <v>-472</v>
      </c>
      <c r="AF147" t="str">
        <f t="shared" ca="1" si="35"/>
        <v>$V$1060</v>
      </c>
      <c r="AG147" t="str">
        <f t="shared" ca="1" si="36"/>
        <v>$J$1060</v>
      </c>
      <c r="AH147" t="str">
        <f t="shared" ca="1" si="37"/>
        <v>OWENS CORNING SALES | 2808679556</v>
      </c>
      <c r="AI147" t="str">
        <f t="shared" ca="1" si="26"/>
        <v>$K$1060</v>
      </c>
      <c r="AJ147" s="8">
        <f t="shared" si="27"/>
        <v>6.3897763578274758E-3</v>
      </c>
      <c r="AK147" s="7">
        <f t="shared" si="28"/>
        <v>-156</v>
      </c>
      <c r="AL147" s="7" t="str">
        <f t="shared" ca="1" si="38"/>
        <v>b: MATSON LOGISTICS | 881728379</v>
      </c>
      <c r="AM147" t="b">
        <f t="shared" si="29"/>
        <v>0</v>
      </c>
    </row>
    <row r="148" spans="3:39" x14ac:dyDescent="0.3">
      <c r="C148" s="1" t="s">
        <v>344</v>
      </c>
      <c r="D148" s="1" t="s">
        <v>345</v>
      </c>
      <c r="E148" s="1" t="s">
        <v>39</v>
      </c>
      <c r="F148" s="1" t="s">
        <v>220</v>
      </c>
      <c r="G148" s="1" t="s">
        <v>335</v>
      </c>
      <c r="H148" s="1" t="s">
        <v>90</v>
      </c>
      <c r="I148" s="1" t="s">
        <v>126</v>
      </c>
      <c r="J148" t="str">
        <f>TRIM(CONCATENATE(wiz[[#This Row],[SHIPPER..................]],wiz[[#This Row],[ZIP2..]],wiz[[#This Row],[ZIP3..]]))</f>
        <v>b: SCHNEIDER LOGISTIC| 3380129728</v>
      </c>
      <c r="K148" s="1">
        <v>1</v>
      </c>
      <c r="L148" s="1">
        <v>0.71</v>
      </c>
      <c r="M148" s="1">
        <v>0.27</v>
      </c>
      <c r="N148" s="1">
        <v>550</v>
      </c>
      <c r="O148" s="1">
        <v>0.96</v>
      </c>
      <c r="P148" s="1">
        <v>42</v>
      </c>
      <c r="Q148" s="1">
        <v>0.25</v>
      </c>
      <c r="R148" s="1">
        <v>-33</v>
      </c>
      <c r="S148" s="1">
        <v>-6</v>
      </c>
      <c r="T148" s="1">
        <v>20</v>
      </c>
      <c r="U148" s="1">
        <v>252</v>
      </c>
      <c r="V148" s="1">
        <v>266</v>
      </c>
      <c r="W148" s="1">
        <v>33843</v>
      </c>
      <c r="X148" s="1">
        <v>33801</v>
      </c>
      <c r="Y148" s="1">
        <v>29728</v>
      </c>
      <c r="Z148" s="1">
        <v>0.76</v>
      </c>
      <c r="AA148" s="6">
        <f t="shared" si="30"/>
        <v>78</v>
      </c>
      <c r="AB148" s="6">
        <f t="shared" si="31"/>
        <v>266</v>
      </c>
      <c r="AC148" s="6">
        <f t="shared" si="32"/>
        <v>-21006</v>
      </c>
      <c r="AD148" s="6">
        <f t="shared" si="33"/>
        <v>-269.30769230769232</v>
      </c>
      <c r="AE148" s="7">
        <f t="shared" si="34"/>
        <v>-1249</v>
      </c>
      <c r="AF148" t="str">
        <f t="shared" ca="1" si="35"/>
        <v>$V$1953</v>
      </c>
      <c r="AG148" t="str">
        <f t="shared" ca="1" si="36"/>
        <v>$J$1953</v>
      </c>
      <c r="AH148" t="str">
        <f t="shared" ca="1" si="37"/>
        <v>b: SCHNEIDER LOGISTIC| 3830119034</v>
      </c>
      <c r="AI148" t="str">
        <f t="shared" ca="1" si="26"/>
        <v>$K$1953</v>
      </c>
      <c r="AJ148" s="8">
        <f t="shared" si="27"/>
        <v>1.282051282051282E-2</v>
      </c>
      <c r="AK148" s="7">
        <f t="shared" si="28"/>
        <v>-570</v>
      </c>
      <c r="AL148" s="7" t="str">
        <f t="shared" ca="1" si="38"/>
        <v>LOWES MLXP VAN ONE WA| 3071947265</v>
      </c>
      <c r="AM148" t="b">
        <f t="shared" si="29"/>
        <v>0</v>
      </c>
    </row>
    <row r="149" spans="3:39" x14ac:dyDescent="0.3">
      <c r="C149" s="1" t="s">
        <v>346</v>
      </c>
      <c r="D149" s="1" t="s">
        <v>347</v>
      </c>
      <c r="E149" s="1" t="s">
        <v>39</v>
      </c>
      <c r="F149" s="1" t="s">
        <v>220</v>
      </c>
      <c r="G149" s="1" t="s">
        <v>348</v>
      </c>
      <c r="H149" s="1" t="s">
        <v>70</v>
      </c>
      <c r="I149" s="1" t="s">
        <v>349</v>
      </c>
      <c r="J149" t="str">
        <f>TRIM(CONCATENATE(wiz[[#This Row],[SHIPPER..................]],wiz[[#This Row],[ZIP2..]],wiz[[#This Row],[ZIP3..]]))</f>
        <v>b: COYOTE LOGISTICS | 3382337401</v>
      </c>
      <c r="K149" s="1">
        <v>1</v>
      </c>
      <c r="L149" s="1">
        <v>0.88</v>
      </c>
      <c r="M149" s="1">
        <v>0.19</v>
      </c>
      <c r="N149" s="1">
        <v>583</v>
      </c>
      <c r="O149" s="1">
        <v>0.96</v>
      </c>
      <c r="P149" s="1">
        <v>35</v>
      </c>
      <c r="Q149" s="1">
        <v>0.25</v>
      </c>
      <c r="R149" s="1">
        <v>19</v>
      </c>
      <c r="S149" s="1">
        <v>3</v>
      </c>
      <c r="T149" s="1">
        <v>34</v>
      </c>
      <c r="U149" s="1">
        <v>67</v>
      </c>
      <c r="V149" s="1">
        <v>104</v>
      </c>
      <c r="W149" s="1">
        <v>33843</v>
      </c>
      <c r="X149" s="1">
        <v>33823</v>
      </c>
      <c r="Y149" s="1">
        <v>37401</v>
      </c>
      <c r="Z149" s="1">
        <v>0.85</v>
      </c>
      <c r="AA149" s="6">
        <f t="shared" si="30"/>
        <v>41</v>
      </c>
      <c r="AB149" s="6">
        <f t="shared" si="31"/>
        <v>104</v>
      </c>
      <c r="AC149" s="6">
        <f t="shared" si="32"/>
        <v>-5159</v>
      </c>
      <c r="AD149" s="6">
        <f t="shared" si="33"/>
        <v>-125.82926829268293</v>
      </c>
      <c r="AE149" s="7">
        <f t="shared" si="34"/>
        <v>-949</v>
      </c>
      <c r="AF149" t="str">
        <f t="shared" ca="1" si="35"/>
        <v>$V$1385</v>
      </c>
      <c r="AG149" t="str">
        <f t="shared" ca="1" si="36"/>
        <v>$J$1385</v>
      </c>
      <c r="AH149" t="str">
        <f t="shared" ca="1" si="37"/>
        <v>b: COYOTE LOGISTICS | 4320137354</v>
      </c>
      <c r="AI149" t="str">
        <f t="shared" ca="1" si="26"/>
        <v>$K$1385</v>
      </c>
      <c r="AJ149" s="8">
        <f t="shared" si="27"/>
        <v>2.4390243902439025E-2</v>
      </c>
      <c r="AK149" s="7">
        <f t="shared" si="28"/>
        <v>-118</v>
      </c>
      <c r="AL149" s="7" t="str">
        <f t="shared" ca="1" si="38"/>
        <v>CORBETT FARMING COMPA| 3678430901</v>
      </c>
      <c r="AM149" t="b">
        <f t="shared" si="29"/>
        <v>0</v>
      </c>
    </row>
    <row r="150" spans="3:39" x14ac:dyDescent="0.3">
      <c r="C150" s="1" t="s">
        <v>37</v>
      </c>
      <c r="D150" s="1" t="s">
        <v>38</v>
      </c>
      <c r="E150" s="1" t="s">
        <v>39</v>
      </c>
      <c r="F150" s="1" t="s">
        <v>220</v>
      </c>
      <c r="G150" s="1" t="s">
        <v>335</v>
      </c>
      <c r="H150" s="1" t="s">
        <v>70</v>
      </c>
      <c r="I150" s="1" t="s">
        <v>350</v>
      </c>
      <c r="J150" t="str">
        <f>TRIM(CONCATENATE(wiz[[#This Row],[SHIPPER..................]],wiz[[#This Row],[ZIP2..]],wiz[[#This Row],[ZIP3..]]))</f>
        <v>b: C H ROBINSON | 3380138501</v>
      </c>
      <c r="K150" s="1">
        <v>1</v>
      </c>
      <c r="L150" s="1">
        <v>0.91</v>
      </c>
      <c r="M150" s="1">
        <v>0.28000000000000003</v>
      </c>
      <c r="N150" s="1">
        <v>672</v>
      </c>
      <c r="O150" s="1">
        <v>1.39</v>
      </c>
      <c r="P150" s="1">
        <v>39</v>
      </c>
      <c r="Q150" s="1">
        <v>0.25</v>
      </c>
      <c r="R150" s="1">
        <v>-47</v>
      </c>
      <c r="S150" s="1">
        <v>-62</v>
      </c>
      <c r="T150" s="1">
        <v>0</v>
      </c>
      <c r="U150" s="1">
        <v>171</v>
      </c>
      <c r="V150" s="1">
        <v>109</v>
      </c>
      <c r="W150" s="1">
        <v>33576</v>
      </c>
      <c r="X150" s="1">
        <v>33801</v>
      </c>
      <c r="Y150" s="1">
        <v>38501</v>
      </c>
      <c r="Z150" s="1">
        <v>0.97</v>
      </c>
      <c r="AA150" s="6">
        <f t="shared" si="30"/>
        <v>615</v>
      </c>
      <c r="AB150" s="6">
        <f t="shared" si="31"/>
        <v>109</v>
      </c>
      <c r="AC150" s="6">
        <f t="shared" si="32"/>
        <v>-122022</v>
      </c>
      <c r="AD150" s="6">
        <f t="shared" si="33"/>
        <v>-198.40975609756097</v>
      </c>
      <c r="AE150" s="7">
        <f t="shared" si="34"/>
        <v>-1118</v>
      </c>
      <c r="AF150" t="str">
        <f t="shared" ca="1" si="35"/>
        <v>$V$1066</v>
      </c>
      <c r="AG150" t="str">
        <f t="shared" ca="1" si="36"/>
        <v>$J$1066</v>
      </c>
      <c r="AH150" t="str">
        <f t="shared" ca="1" si="37"/>
        <v>b: C H ROBINSON | 2736036101</v>
      </c>
      <c r="AI150" t="str">
        <f t="shared" ca="1" si="26"/>
        <v>$K$1066</v>
      </c>
      <c r="AJ150" s="8">
        <f t="shared" si="27"/>
        <v>1.6260162601626016E-3</v>
      </c>
      <c r="AK150" s="7">
        <f t="shared" si="28"/>
        <v>-560</v>
      </c>
      <c r="AL150" s="7" t="str">
        <f t="shared" ca="1" si="38"/>
        <v>b: C H ROBINSON | 6080335055</v>
      </c>
      <c r="AM150" t="b">
        <f t="shared" si="29"/>
        <v>0</v>
      </c>
    </row>
    <row r="151" spans="3:39" x14ac:dyDescent="0.3">
      <c r="C151" s="1" t="s">
        <v>351</v>
      </c>
      <c r="D151" s="1" t="s">
        <v>352</v>
      </c>
      <c r="E151" s="1" t="s">
        <v>39</v>
      </c>
      <c r="F151" s="1" t="s">
        <v>220</v>
      </c>
      <c r="G151" s="1" t="s">
        <v>353</v>
      </c>
      <c r="H151" s="1" t="s">
        <v>40</v>
      </c>
      <c r="I151" s="1" t="s">
        <v>94</v>
      </c>
      <c r="J151" t="str">
        <f>TRIM(CONCATENATE(wiz[[#This Row],[SHIPPER..................]],wiz[[#This Row],[ZIP2..]],wiz[[#This Row],[ZIP3..]]))</f>
        <v>b: NORTH AMERICAN LOG| 3300235801</v>
      </c>
      <c r="K151" s="1">
        <v>1</v>
      </c>
      <c r="L151" s="1">
        <v>0.64</v>
      </c>
      <c r="M151" s="1">
        <v>0.28000000000000003</v>
      </c>
      <c r="N151" s="1">
        <v>854</v>
      </c>
      <c r="O151" s="1">
        <v>1.33</v>
      </c>
      <c r="P151" s="1">
        <v>37</v>
      </c>
      <c r="Q151" s="1">
        <v>0.25</v>
      </c>
      <c r="R151" s="1">
        <v>-15</v>
      </c>
      <c r="S151" s="1">
        <v>35</v>
      </c>
      <c r="T151" s="1">
        <v>83</v>
      </c>
      <c r="U151" s="1">
        <v>12</v>
      </c>
      <c r="V151" s="1">
        <v>130</v>
      </c>
      <c r="W151" s="1">
        <v>33441</v>
      </c>
      <c r="X151" s="1">
        <v>33002</v>
      </c>
      <c r="Y151" s="1">
        <v>35801</v>
      </c>
      <c r="Z151" s="1">
        <v>0.7</v>
      </c>
      <c r="AA151" s="6">
        <f t="shared" si="30"/>
        <v>1</v>
      </c>
      <c r="AB151" s="6">
        <f t="shared" si="31"/>
        <v>130</v>
      </c>
      <c r="AC151" s="6">
        <f t="shared" si="32"/>
        <v>130</v>
      </c>
      <c r="AD151" s="6">
        <f t="shared" si="33"/>
        <v>130</v>
      </c>
      <c r="AE151" s="7">
        <f t="shared" si="34"/>
        <v>130</v>
      </c>
      <c r="AF151" t="str">
        <f t="shared" ca="1" si="35"/>
        <v>$V$129</v>
      </c>
      <c r="AG151" t="str">
        <f t="shared" ca="1" si="36"/>
        <v>$J$129</v>
      </c>
      <c r="AH151" t="str">
        <f t="shared" ca="1" si="37"/>
        <v>AIR LAND AND SEA EXPR| 3209935203</v>
      </c>
      <c r="AI151" t="str">
        <f t="shared" ca="1" si="26"/>
        <v>$K$129</v>
      </c>
      <c r="AJ151" s="8">
        <f t="shared" si="27"/>
        <v>1</v>
      </c>
      <c r="AK151" s="7">
        <f t="shared" si="28"/>
        <v>130</v>
      </c>
      <c r="AL151" s="7" t="str">
        <f t="shared" ca="1" si="38"/>
        <v>AIR LAND AND SEA EXPR| 3209935203</v>
      </c>
      <c r="AM151" t="str">
        <f t="shared" si="29"/>
        <v>b: NORTH AMERICAN LOG| 3300235801</v>
      </c>
    </row>
    <row r="152" spans="3:39" x14ac:dyDescent="0.3">
      <c r="C152" s="1" t="s">
        <v>354</v>
      </c>
      <c r="D152" s="1" t="s">
        <v>355</v>
      </c>
      <c r="E152" s="1" t="s">
        <v>39</v>
      </c>
      <c r="F152" s="1" t="s">
        <v>220</v>
      </c>
      <c r="G152" s="1" t="s">
        <v>356</v>
      </c>
      <c r="H152" s="1" t="s">
        <v>40</v>
      </c>
      <c r="I152" s="1" t="s">
        <v>107</v>
      </c>
      <c r="J152" t="str">
        <f>TRIM(CONCATENATE(wiz[[#This Row],[SHIPPER..................]],wiz[[#This Row],[ZIP2..]],wiz[[#This Row],[ZIP3..]]))</f>
        <v>ALI ATLAS LOGISTICS | 3310136101</v>
      </c>
      <c r="K152" s="1">
        <v>1</v>
      </c>
      <c r="L152" s="1">
        <v>0.85</v>
      </c>
      <c r="M152" s="1">
        <v>0.27</v>
      </c>
      <c r="N152" s="1">
        <v>690</v>
      </c>
      <c r="O152" s="1">
        <v>1</v>
      </c>
      <c r="P152" s="1">
        <v>0</v>
      </c>
      <c r="Q152" s="1">
        <v>0.25</v>
      </c>
      <c r="R152" s="1">
        <v>3</v>
      </c>
      <c r="S152" s="1">
        <v>2</v>
      </c>
      <c r="T152" s="1">
        <v>92</v>
      </c>
      <c r="U152" s="1">
        <v>216</v>
      </c>
      <c r="V152" s="1">
        <v>310</v>
      </c>
      <c r="W152" s="1">
        <v>33101</v>
      </c>
      <c r="X152" s="1">
        <v>33101</v>
      </c>
      <c r="Y152" s="1">
        <v>36101</v>
      </c>
      <c r="Z152" s="1">
        <v>0.9</v>
      </c>
      <c r="AA152" s="6">
        <f t="shared" si="30"/>
        <v>1</v>
      </c>
      <c r="AB152" s="6">
        <f t="shared" si="31"/>
        <v>310</v>
      </c>
      <c r="AC152" s="6">
        <f t="shared" si="32"/>
        <v>310</v>
      </c>
      <c r="AD152" s="6">
        <f t="shared" si="33"/>
        <v>310</v>
      </c>
      <c r="AE152" s="7">
        <f t="shared" si="34"/>
        <v>310</v>
      </c>
      <c r="AF152" t="str">
        <f t="shared" ca="1" si="35"/>
        <v>$V$152</v>
      </c>
      <c r="AG152" t="str">
        <f t="shared" ca="1" si="36"/>
        <v>$J$152</v>
      </c>
      <c r="AH152" t="str">
        <f t="shared" ca="1" si="37"/>
        <v>ALI ATLAS LOGISTICS | 3310136101</v>
      </c>
      <c r="AI152" t="str">
        <f t="shared" ca="1" si="26"/>
        <v>$K$152</v>
      </c>
      <c r="AJ152" s="8">
        <f t="shared" si="27"/>
        <v>1</v>
      </c>
      <c r="AK152" s="7">
        <f t="shared" si="28"/>
        <v>310</v>
      </c>
      <c r="AL152" s="7" t="str">
        <f t="shared" ca="1" si="38"/>
        <v>ALI ATLAS LOGISTICS | 3310136101</v>
      </c>
      <c r="AM152" t="str">
        <f t="shared" si="29"/>
        <v>ALI ATLAS LOGISTICS | 3310136101</v>
      </c>
    </row>
    <row r="153" spans="3:39" x14ac:dyDescent="0.3">
      <c r="C153" s="1" t="s">
        <v>357</v>
      </c>
      <c r="D153" s="1" t="s">
        <v>358</v>
      </c>
      <c r="E153" s="1" t="s">
        <v>39</v>
      </c>
      <c r="F153" s="1" t="s">
        <v>220</v>
      </c>
      <c r="G153" s="1" t="s">
        <v>359</v>
      </c>
      <c r="H153" s="1" t="s">
        <v>50</v>
      </c>
      <c r="I153" s="1" t="s">
        <v>360</v>
      </c>
      <c r="J153" t="str">
        <f>TRIM(CONCATENATE(wiz[[#This Row],[SHIPPER..................]],wiz[[#This Row],[ZIP2..]],wiz[[#This Row],[ZIP3..]]))</f>
        <v>C L SERVICES INCORPOR| 3314830272</v>
      </c>
      <c r="K153" s="1">
        <v>1</v>
      </c>
      <c r="L153" s="1">
        <v>0.88</v>
      </c>
      <c r="M153" s="1">
        <v>0.28000000000000003</v>
      </c>
      <c r="N153" s="1">
        <v>648</v>
      </c>
      <c r="O153" s="1">
        <v>1.92</v>
      </c>
      <c r="P153" s="1">
        <v>106</v>
      </c>
      <c r="Q153" s="1">
        <v>0.35</v>
      </c>
      <c r="R153" s="1">
        <v>34</v>
      </c>
      <c r="S153" s="1">
        <v>19</v>
      </c>
      <c r="T153" s="1">
        <v>-168</v>
      </c>
      <c r="U153" s="1">
        <v>140</v>
      </c>
      <c r="V153" s="1">
        <v>-9</v>
      </c>
      <c r="W153" s="1">
        <v>34101</v>
      </c>
      <c r="X153" s="1">
        <v>33148</v>
      </c>
      <c r="Y153" s="1">
        <v>30272</v>
      </c>
      <c r="Z153" s="1">
        <v>0.94</v>
      </c>
      <c r="AA153" s="6">
        <f t="shared" si="30"/>
        <v>2</v>
      </c>
      <c r="AB153" s="6">
        <f t="shared" si="31"/>
        <v>-9</v>
      </c>
      <c r="AC153" s="6">
        <f t="shared" si="32"/>
        <v>146</v>
      </c>
      <c r="AD153" s="6">
        <f t="shared" si="33"/>
        <v>73</v>
      </c>
      <c r="AE153" s="7">
        <f t="shared" si="34"/>
        <v>-9</v>
      </c>
      <c r="AF153" t="str">
        <f t="shared" ca="1" si="35"/>
        <v>$V$153</v>
      </c>
      <c r="AG153" t="str">
        <f t="shared" ca="1" si="36"/>
        <v>$J$153</v>
      </c>
      <c r="AH153" t="str">
        <f t="shared" ca="1" si="37"/>
        <v>C L SERVICES INCORPOR| 3314830272</v>
      </c>
      <c r="AI153" t="str">
        <f t="shared" ca="1" si="26"/>
        <v>$K$153</v>
      </c>
      <c r="AJ153" s="8">
        <f t="shared" si="27"/>
        <v>0.5</v>
      </c>
      <c r="AK153" s="7">
        <f t="shared" si="28"/>
        <v>-9</v>
      </c>
      <c r="AL153" s="7" t="str">
        <f t="shared" ca="1" si="38"/>
        <v>C L SERVICES INCORPOR| 3314830272</v>
      </c>
      <c r="AM153" t="str">
        <f t="shared" si="29"/>
        <v>C L SERVICES INCORPOR| 3314830272</v>
      </c>
    </row>
    <row r="154" spans="3:39" x14ac:dyDescent="0.3">
      <c r="C154" s="1" t="s">
        <v>357</v>
      </c>
      <c r="D154" s="1" t="s">
        <v>358</v>
      </c>
      <c r="E154" s="1" t="s">
        <v>39</v>
      </c>
      <c r="F154" s="1" t="s">
        <v>220</v>
      </c>
      <c r="G154" s="1" t="s">
        <v>356</v>
      </c>
      <c r="H154" s="1" t="s">
        <v>50</v>
      </c>
      <c r="I154" s="1" t="s">
        <v>360</v>
      </c>
      <c r="J154" t="str">
        <f>TRIM(CONCATENATE(wiz[[#This Row],[SHIPPER..................]],wiz[[#This Row],[ZIP2..]],wiz[[#This Row],[ZIP3..]]))</f>
        <v>C L SERVICES INCORPOR| 3310130272</v>
      </c>
      <c r="K154" s="1">
        <v>1</v>
      </c>
      <c r="L154" s="1">
        <v>0.85</v>
      </c>
      <c r="M154" s="1">
        <v>0.28000000000000003</v>
      </c>
      <c r="N154" s="1">
        <v>664</v>
      </c>
      <c r="O154" s="1">
        <v>1.39</v>
      </c>
      <c r="P154" s="1">
        <v>55</v>
      </c>
      <c r="Q154" s="1">
        <v>0.3</v>
      </c>
      <c r="R154" s="1">
        <v>15</v>
      </c>
      <c r="S154" s="1">
        <v>17</v>
      </c>
      <c r="T154" s="1">
        <v>0</v>
      </c>
      <c r="U154" s="1">
        <v>138</v>
      </c>
      <c r="V154" s="1">
        <v>155</v>
      </c>
      <c r="W154" s="1">
        <v>33424</v>
      </c>
      <c r="X154" s="1">
        <v>33101</v>
      </c>
      <c r="Y154" s="1">
        <v>30272</v>
      </c>
      <c r="Z154" s="1">
        <v>0.91</v>
      </c>
      <c r="AA154" s="6">
        <f t="shared" si="30"/>
        <v>2</v>
      </c>
      <c r="AB154" s="6">
        <f t="shared" si="31"/>
        <v>155</v>
      </c>
      <c r="AC154" s="6">
        <f t="shared" si="32"/>
        <v>146</v>
      </c>
      <c r="AD154" s="6">
        <f t="shared" si="33"/>
        <v>73</v>
      </c>
      <c r="AE154" s="7">
        <f t="shared" si="34"/>
        <v>-9</v>
      </c>
      <c r="AF154" t="str">
        <f t="shared" ca="1" si="35"/>
        <v>$V$153</v>
      </c>
      <c r="AG154" t="str">
        <f t="shared" ca="1" si="36"/>
        <v>$J$153</v>
      </c>
      <c r="AH154" t="str">
        <f t="shared" ca="1" si="37"/>
        <v>C L SERVICES INCORPOR| 3314830272</v>
      </c>
      <c r="AI154" t="str">
        <f t="shared" ca="1" si="26"/>
        <v>$K$153</v>
      </c>
      <c r="AJ154" s="8">
        <f t="shared" si="27"/>
        <v>0.5</v>
      </c>
      <c r="AK154" s="7">
        <f t="shared" si="28"/>
        <v>-9</v>
      </c>
      <c r="AL154" s="7" t="str">
        <f t="shared" ca="1" si="38"/>
        <v>C L SERVICES INCORPOR| 3314830272</v>
      </c>
      <c r="AM154" t="b">
        <f t="shared" si="29"/>
        <v>0</v>
      </c>
    </row>
    <row r="155" spans="3:39" x14ac:dyDescent="0.3">
      <c r="C155" s="1" t="s">
        <v>47</v>
      </c>
      <c r="D155" s="1" t="s">
        <v>48</v>
      </c>
      <c r="E155" s="1" t="s">
        <v>39</v>
      </c>
      <c r="F155" s="1" t="s">
        <v>220</v>
      </c>
      <c r="G155" s="1" t="s">
        <v>361</v>
      </c>
      <c r="H155" s="1" t="s">
        <v>50</v>
      </c>
      <c r="I155" s="1" t="s">
        <v>362</v>
      </c>
      <c r="J155" t="str">
        <f>TRIM(CONCATENATE(wiz[[#This Row],[SHIPPER..................]],wiz[[#This Row],[ZIP2..]],wiz[[#This Row],[ZIP3..]]))</f>
        <v>LOWES MLXP VAN ONE WA| 3311430103</v>
      </c>
      <c r="K155" s="1">
        <v>1</v>
      </c>
      <c r="L155" s="1">
        <v>0.79</v>
      </c>
      <c r="M155" s="1">
        <v>0.21</v>
      </c>
      <c r="N155" s="1">
        <v>719</v>
      </c>
      <c r="O155" s="1">
        <v>1.21</v>
      </c>
      <c r="P155" s="1">
        <v>175</v>
      </c>
      <c r="Q155" s="1">
        <v>0.4</v>
      </c>
      <c r="R155" s="1">
        <v>45</v>
      </c>
      <c r="S155" s="1">
        <v>-131</v>
      </c>
      <c r="T155" s="1">
        <v>95</v>
      </c>
      <c r="U155" s="1">
        <v>34</v>
      </c>
      <c r="V155" s="1">
        <v>-2</v>
      </c>
      <c r="W155" s="1">
        <v>32951</v>
      </c>
      <c r="X155" s="1">
        <v>33114</v>
      </c>
      <c r="Y155" s="1">
        <v>30103</v>
      </c>
      <c r="Z155" s="1">
        <v>0.78</v>
      </c>
      <c r="AA155" s="6">
        <f t="shared" si="30"/>
        <v>678</v>
      </c>
      <c r="AB155" s="6">
        <f t="shared" si="31"/>
        <v>-2</v>
      </c>
      <c r="AC155" s="6">
        <f t="shared" si="32"/>
        <v>-50621</v>
      </c>
      <c r="AD155" s="6">
        <f t="shared" si="33"/>
        <v>-74.662241887905608</v>
      </c>
      <c r="AE155" s="7">
        <f t="shared" si="34"/>
        <v>-655</v>
      </c>
      <c r="AF155" t="str">
        <f t="shared" ca="1" si="35"/>
        <v>$V$1026</v>
      </c>
      <c r="AG155" t="str">
        <f t="shared" ca="1" si="36"/>
        <v>$J$1026</v>
      </c>
      <c r="AH155" t="str">
        <f t="shared" ca="1" si="37"/>
        <v>LOWES MLXP VAN ONE WA| 2820147265</v>
      </c>
      <c r="AI155" t="str">
        <f t="shared" ca="1" si="26"/>
        <v>$K$1026</v>
      </c>
      <c r="AJ155" s="8">
        <f t="shared" si="27"/>
        <v>1.4749262536873156E-3</v>
      </c>
      <c r="AK155" s="7">
        <f t="shared" si="28"/>
        <v>-233</v>
      </c>
      <c r="AL155" s="7" t="str">
        <f t="shared" ca="1" si="38"/>
        <v>b: ECHO GLOBAL LOGIST| 6621537201</v>
      </c>
      <c r="AM155" t="b">
        <f t="shared" si="29"/>
        <v>0</v>
      </c>
    </row>
    <row r="156" spans="3:39" x14ac:dyDescent="0.3">
      <c r="C156" s="1" t="s">
        <v>302</v>
      </c>
      <c r="D156" s="1" t="s">
        <v>303</v>
      </c>
      <c r="E156" s="1" t="s">
        <v>39</v>
      </c>
      <c r="F156" s="1" t="s">
        <v>220</v>
      </c>
      <c r="G156" s="1" t="s">
        <v>363</v>
      </c>
      <c r="H156" s="1" t="s">
        <v>70</v>
      </c>
      <c r="I156" s="1" t="s">
        <v>71</v>
      </c>
      <c r="J156" t="str">
        <f>TRIM(CONCATENATE(wiz[[#This Row],[SHIPPER..................]],wiz[[#This Row],[ZIP2..]],wiz[[#This Row],[ZIP3..]]))</f>
        <v>KIRKLANDS TL ONLY | 3300238301</v>
      </c>
      <c r="K156" s="1">
        <v>1</v>
      </c>
      <c r="L156" s="1">
        <v>1.1499999999999999</v>
      </c>
      <c r="M156" s="1">
        <v>0.21</v>
      </c>
      <c r="N156" s="1">
        <v>953</v>
      </c>
      <c r="O156" s="1">
        <v>1.96</v>
      </c>
      <c r="P156" s="1">
        <v>7</v>
      </c>
      <c r="Q156" s="1">
        <v>0.25</v>
      </c>
      <c r="R156" s="1">
        <v>50</v>
      </c>
      <c r="S156" s="1">
        <v>-7</v>
      </c>
      <c r="T156" s="1">
        <v>-20</v>
      </c>
      <c r="U156" s="1">
        <v>615</v>
      </c>
      <c r="V156" s="1">
        <v>588</v>
      </c>
      <c r="W156" s="1">
        <v>33101</v>
      </c>
      <c r="X156" s="1">
        <v>33002</v>
      </c>
      <c r="Y156" s="1">
        <v>38301</v>
      </c>
      <c r="Z156" s="1">
        <v>1.1399999999999999</v>
      </c>
      <c r="AA156" s="6">
        <f t="shared" si="30"/>
        <v>273</v>
      </c>
      <c r="AB156" s="6">
        <f t="shared" si="31"/>
        <v>588</v>
      </c>
      <c r="AC156" s="6">
        <f t="shared" si="32"/>
        <v>67</v>
      </c>
      <c r="AD156" s="6">
        <f t="shared" si="33"/>
        <v>0.24542124542124541</v>
      </c>
      <c r="AE156" s="7">
        <f t="shared" si="34"/>
        <v>-741</v>
      </c>
      <c r="AF156" t="str">
        <f t="shared" ca="1" si="35"/>
        <v>$V$1985</v>
      </c>
      <c r="AG156" t="str">
        <f t="shared" ca="1" si="36"/>
        <v>$J$1985</v>
      </c>
      <c r="AH156" t="str">
        <f t="shared" ca="1" si="37"/>
        <v>KIRKLANDS TL ONLY | 3830178840</v>
      </c>
      <c r="AI156" t="str">
        <f t="shared" ca="1" si="26"/>
        <v>$K$1985</v>
      </c>
      <c r="AJ156" s="8">
        <f t="shared" si="27"/>
        <v>3.663003663003663E-3</v>
      </c>
      <c r="AK156" s="7">
        <f t="shared" si="28"/>
        <v>0</v>
      </c>
      <c r="AL156" s="7" t="str">
        <f t="shared" ca="1" si="38"/>
        <v>KENCO LOGISTICS | 8532335661</v>
      </c>
      <c r="AM156" t="b">
        <f t="shared" si="29"/>
        <v>0</v>
      </c>
    </row>
    <row r="157" spans="3:39" x14ac:dyDescent="0.3">
      <c r="C157" s="1" t="s">
        <v>346</v>
      </c>
      <c r="D157" s="1" t="s">
        <v>347</v>
      </c>
      <c r="E157" s="1" t="s">
        <v>39</v>
      </c>
      <c r="F157" s="1" t="s">
        <v>220</v>
      </c>
      <c r="G157" s="1" t="s">
        <v>356</v>
      </c>
      <c r="H157" s="1" t="s">
        <v>70</v>
      </c>
      <c r="I157" s="1" t="s">
        <v>75</v>
      </c>
      <c r="J157" t="str">
        <f>TRIM(CONCATENATE(wiz[[#This Row],[SHIPPER..................]],wiz[[#This Row],[ZIP2..]],wiz[[#This Row],[ZIP3..]]))</f>
        <v>b: COYOTE LOGISTICS | 3310138101</v>
      </c>
      <c r="K157" s="1">
        <v>1</v>
      </c>
      <c r="L157" s="1">
        <v>0.76</v>
      </c>
      <c r="M157" s="1">
        <v>0.2</v>
      </c>
      <c r="N157" s="1">
        <v>1007</v>
      </c>
      <c r="O157" s="1">
        <v>1.95</v>
      </c>
      <c r="P157" s="1">
        <v>0</v>
      </c>
      <c r="Q157" s="1">
        <v>0.25</v>
      </c>
      <c r="R157" s="1">
        <v>55</v>
      </c>
      <c r="S157" s="1">
        <v>2</v>
      </c>
      <c r="T157" s="1">
        <v>3</v>
      </c>
      <c r="U157" s="1">
        <v>148</v>
      </c>
      <c r="V157" s="1">
        <v>153</v>
      </c>
      <c r="W157" s="1">
        <v>33101</v>
      </c>
      <c r="X157" s="1">
        <v>33101</v>
      </c>
      <c r="Y157" s="1">
        <v>38101</v>
      </c>
      <c r="Z157" s="1">
        <v>0.74</v>
      </c>
      <c r="AA157" s="6">
        <f t="shared" si="30"/>
        <v>41</v>
      </c>
      <c r="AB157" s="6">
        <f t="shared" si="31"/>
        <v>153</v>
      </c>
      <c r="AC157" s="6">
        <f t="shared" si="32"/>
        <v>-5159</v>
      </c>
      <c r="AD157" s="6">
        <f t="shared" si="33"/>
        <v>-125.82926829268293</v>
      </c>
      <c r="AE157" s="7">
        <f t="shared" si="34"/>
        <v>-949</v>
      </c>
      <c r="AF157" t="str">
        <f t="shared" ca="1" si="35"/>
        <v>$V$1385</v>
      </c>
      <c r="AG157" t="str">
        <f t="shared" ca="1" si="36"/>
        <v>$J$1385</v>
      </c>
      <c r="AH157" t="str">
        <f t="shared" ca="1" si="37"/>
        <v>b: COYOTE LOGISTICS | 4320137354</v>
      </c>
      <c r="AI157" t="str">
        <f t="shared" ca="1" si="26"/>
        <v>$K$1385</v>
      </c>
      <c r="AJ157" s="8">
        <f t="shared" si="27"/>
        <v>2.4390243902439025E-2</v>
      </c>
      <c r="AK157" s="7">
        <f t="shared" si="28"/>
        <v>-118</v>
      </c>
      <c r="AL157" s="7" t="str">
        <f t="shared" ca="1" si="38"/>
        <v>CORBETT FARMING COMPA| 3678430901</v>
      </c>
      <c r="AM157" t="b">
        <f t="shared" si="29"/>
        <v>0</v>
      </c>
    </row>
    <row r="158" spans="3:39" x14ac:dyDescent="0.3">
      <c r="C158" s="1" t="s">
        <v>37</v>
      </c>
      <c r="D158" s="1" t="s">
        <v>38</v>
      </c>
      <c r="E158" s="1" t="s">
        <v>39</v>
      </c>
      <c r="F158" s="1" t="s">
        <v>220</v>
      </c>
      <c r="G158" s="1" t="s">
        <v>364</v>
      </c>
      <c r="H158" s="1" t="s">
        <v>40</v>
      </c>
      <c r="I158" s="1" t="s">
        <v>129</v>
      </c>
      <c r="J158" t="str">
        <f>TRIM(CONCATENATE(wiz[[#This Row],[SHIPPER..................]],wiz[[#This Row],[ZIP2..]],wiz[[#This Row],[ZIP3..]]))</f>
        <v>b: C H ROBINSON | 3280136066</v>
      </c>
      <c r="K158" s="1">
        <v>1</v>
      </c>
      <c r="L158" s="1">
        <v>1.28</v>
      </c>
      <c r="M158" s="1">
        <v>0.28000000000000003</v>
      </c>
      <c r="N158" s="1">
        <v>469</v>
      </c>
      <c r="O158" s="1">
        <v>1.04</v>
      </c>
      <c r="P158" s="1">
        <v>68</v>
      </c>
      <c r="Q158" s="1">
        <v>0.3</v>
      </c>
      <c r="R158" s="1">
        <v>-14</v>
      </c>
      <c r="S158" s="1">
        <v>57</v>
      </c>
      <c r="T158" s="1">
        <v>-18</v>
      </c>
      <c r="U158" s="1">
        <v>417</v>
      </c>
      <c r="V158" s="1">
        <v>456</v>
      </c>
      <c r="W158" s="1">
        <v>33843</v>
      </c>
      <c r="X158" s="1">
        <v>32801</v>
      </c>
      <c r="Y158" s="1">
        <v>36066</v>
      </c>
      <c r="Z158" s="1">
        <v>1.34</v>
      </c>
      <c r="AA158" s="6">
        <f t="shared" si="30"/>
        <v>615</v>
      </c>
      <c r="AB158" s="6">
        <f t="shared" si="31"/>
        <v>456</v>
      </c>
      <c r="AC158" s="6">
        <f t="shared" si="32"/>
        <v>-122022</v>
      </c>
      <c r="AD158" s="6">
        <f t="shared" si="33"/>
        <v>-198.40975609756097</v>
      </c>
      <c r="AE158" s="7">
        <f t="shared" si="34"/>
        <v>-1118</v>
      </c>
      <c r="AF158" t="str">
        <f t="shared" ca="1" si="35"/>
        <v>$V$1066</v>
      </c>
      <c r="AG158" t="str">
        <f t="shared" ca="1" si="36"/>
        <v>$J$1066</v>
      </c>
      <c r="AH158" t="str">
        <f t="shared" ca="1" si="37"/>
        <v>b: C H ROBINSON | 2736036101</v>
      </c>
      <c r="AI158" t="str">
        <f t="shared" ca="1" si="26"/>
        <v>$K$1066</v>
      </c>
      <c r="AJ158" s="8">
        <f t="shared" si="27"/>
        <v>1.6260162601626016E-3</v>
      </c>
      <c r="AK158" s="7">
        <f t="shared" si="28"/>
        <v>-560</v>
      </c>
      <c r="AL158" s="7" t="str">
        <f t="shared" ca="1" si="38"/>
        <v>b: C H ROBINSON | 6080335055</v>
      </c>
      <c r="AM158" t="b">
        <f t="shared" si="29"/>
        <v>0</v>
      </c>
    </row>
    <row r="159" spans="3:39" x14ac:dyDescent="0.3">
      <c r="C159" s="1" t="s">
        <v>148</v>
      </c>
      <c r="D159" s="1" t="s">
        <v>149</v>
      </c>
      <c r="E159" s="1" t="s">
        <v>39</v>
      </c>
      <c r="F159" s="1" t="s">
        <v>220</v>
      </c>
      <c r="G159" s="1" t="s">
        <v>364</v>
      </c>
      <c r="H159" s="1" t="s">
        <v>40</v>
      </c>
      <c r="I159" s="1" t="s">
        <v>145</v>
      </c>
      <c r="J159" t="str">
        <f>TRIM(CONCATENATE(wiz[[#This Row],[SHIPPER..................]],wiz[[#This Row],[ZIP2..]],wiz[[#This Row],[ZIP3..]]))</f>
        <v>BRIGGS AND STRATTON | 3280136830</v>
      </c>
      <c r="K159" s="1">
        <v>1</v>
      </c>
      <c r="L159" s="1">
        <v>1.29</v>
      </c>
      <c r="M159" s="1">
        <v>0.2</v>
      </c>
      <c r="N159" s="1">
        <v>412</v>
      </c>
      <c r="O159" s="1">
        <v>0.71</v>
      </c>
      <c r="P159" s="1">
        <v>155</v>
      </c>
      <c r="Q159" s="1">
        <v>0.4</v>
      </c>
      <c r="R159" s="1">
        <v>23</v>
      </c>
      <c r="S159" s="1">
        <v>-79</v>
      </c>
      <c r="T159" s="1">
        <v>42</v>
      </c>
      <c r="U159" s="1">
        <v>326</v>
      </c>
      <c r="V159" s="1">
        <v>289</v>
      </c>
      <c r="W159" s="1">
        <v>33901</v>
      </c>
      <c r="X159" s="1">
        <v>32801</v>
      </c>
      <c r="Y159" s="1">
        <v>36830</v>
      </c>
      <c r="Z159" s="1">
        <v>1.27</v>
      </c>
      <c r="AA159" s="6">
        <f t="shared" si="30"/>
        <v>306</v>
      </c>
      <c r="AB159" s="6">
        <f t="shared" si="31"/>
        <v>289</v>
      </c>
      <c r="AC159" s="6">
        <f t="shared" si="32"/>
        <v>-34266</v>
      </c>
      <c r="AD159" s="6">
        <f t="shared" si="33"/>
        <v>-111.98039215686275</v>
      </c>
      <c r="AE159" s="7">
        <f t="shared" si="34"/>
        <v>-566</v>
      </c>
      <c r="AF159" t="str">
        <f t="shared" ca="1" si="35"/>
        <v>$V$939</v>
      </c>
      <c r="AG159" t="str">
        <f t="shared" ca="1" si="36"/>
        <v>$J$939</v>
      </c>
      <c r="AH159" t="str">
        <f t="shared" ca="1" si="37"/>
        <v>BRIGGS AND STRATTON | 6390129456</v>
      </c>
      <c r="AI159" t="str">
        <f t="shared" ca="1" si="26"/>
        <v>$K$939</v>
      </c>
      <c r="AJ159" s="8">
        <f t="shared" si="27"/>
        <v>3.2679738562091504E-3</v>
      </c>
      <c r="AK159" s="7">
        <f t="shared" si="28"/>
        <v>-222</v>
      </c>
      <c r="AL159" s="7" t="str">
        <f t="shared" ca="1" si="38"/>
        <v>BRIDGESTONE FIRESTONE| 2982960559</v>
      </c>
      <c r="AM159" t="b">
        <f t="shared" si="29"/>
        <v>0</v>
      </c>
    </row>
    <row r="160" spans="3:39" x14ac:dyDescent="0.3">
      <c r="C160" s="1" t="s">
        <v>365</v>
      </c>
      <c r="D160" s="1" t="s">
        <v>366</v>
      </c>
      <c r="E160" s="1" t="s">
        <v>39</v>
      </c>
      <c r="F160" s="1" t="s">
        <v>220</v>
      </c>
      <c r="G160" s="1" t="s">
        <v>364</v>
      </c>
      <c r="H160" s="1" t="s">
        <v>220</v>
      </c>
      <c r="I160" s="1" t="s">
        <v>367</v>
      </c>
      <c r="J160" t="str">
        <f>TRIM(CONCATENATE(wiz[[#This Row],[SHIPPER..................]],wiz[[#This Row],[ZIP2..]],wiz[[#This Row],[ZIP3..]]))</f>
        <v>AMERICAN WOODMARK COR| 3280133601</v>
      </c>
      <c r="K160" s="1">
        <v>1</v>
      </c>
      <c r="L160" s="1">
        <v>4.71</v>
      </c>
      <c r="M160" s="1">
        <v>0.2</v>
      </c>
      <c r="N160" s="1">
        <v>85</v>
      </c>
      <c r="O160" s="1">
        <v>0.5</v>
      </c>
      <c r="P160" s="1">
        <v>19</v>
      </c>
      <c r="Q160" s="1">
        <v>0.25</v>
      </c>
      <c r="R160" s="1">
        <v>5</v>
      </c>
      <c r="S160" s="1">
        <v>-13</v>
      </c>
      <c r="T160" s="1">
        <v>-47</v>
      </c>
      <c r="U160" s="1">
        <v>119</v>
      </c>
      <c r="V160" s="1">
        <v>59</v>
      </c>
      <c r="W160" s="1">
        <v>32771</v>
      </c>
      <c r="X160" s="1">
        <v>32801</v>
      </c>
      <c r="Y160" s="1">
        <v>33601</v>
      </c>
      <c r="Z160" s="1">
        <v>4.6900000000000004</v>
      </c>
      <c r="AA160" s="6">
        <f t="shared" si="30"/>
        <v>369</v>
      </c>
      <c r="AB160" s="6">
        <f t="shared" si="31"/>
        <v>59</v>
      </c>
      <c r="AC160" s="6">
        <f t="shared" si="32"/>
        <v>38615</v>
      </c>
      <c r="AD160" s="6">
        <f t="shared" si="33"/>
        <v>104.64769647696477</v>
      </c>
      <c r="AE160" s="7">
        <f t="shared" si="34"/>
        <v>-235</v>
      </c>
      <c r="AF160" t="str">
        <f t="shared" ca="1" si="35"/>
        <v>$V$231</v>
      </c>
      <c r="AG160" t="str">
        <f t="shared" ca="1" si="36"/>
        <v>$J$231</v>
      </c>
      <c r="AH160" t="str">
        <f t="shared" ca="1" si="37"/>
        <v>b: C H ROBINSON | 3030140353</v>
      </c>
      <c r="AI160" t="str">
        <f t="shared" ca="1" si="26"/>
        <v>$K$231</v>
      </c>
      <c r="AJ160" s="8">
        <f t="shared" si="27"/>
        <v>2.7100271002710027E-3</v>
      </c>
      <c r="AK160" s="7">
        <f t="shared" si="28"/>
        <v>-235</v>
      </c>
      <c r="AL160" s="7" t="str">
        <f t="shared" ca="1" si="38"/>
        <v>b: C H ROBINSON | 3030140353</v>
      </c>
      <c r="AM160" t="b">
        <f t="shared" si="29"/>
        <v>0</v>
      </c>
    </row>
    <row r="161" spans="3:39" x14ac:dyDescent="0.3">
      <c r="C161" s="1" t="s">
        <v>37</v>
      </c>
      <c r="D161" s="1" t="s">
        <v>38</v>
      </c>
      <c r="E161" s="1" t="s">
        <v>39</v>
      </c>
      <c r="F161" s="1" t="s">
        <v>220</v>
      </c>
      <c r="G161" s="1" t="s">
        <v>368</v>
      </c>
      <c r="H161" s="1" t="s">
        <v>50</v>
      </c>
      <c r="I161" s="1" t="s">
        <v>369</v>
      </c>
      <c r="J161" t="str">
        <f>TRIM(CONCATENATE(wiz[[#This Row],[SHIPPER..................]],wiz[[#This Row],[ZIP2..]],wiz[[#This Row],[ZIP3..]]))</f>
        <v>b: C H ROBINSON | 3294831775</v>
      </c>
      <c r="K161" s="1">
        <v>1</v>
      </c>
      <c r="L161" s="1">
        <v>0.93</v>
      </c>
      <c r="M161" s="1">
        <v>0.27</v>
      </c>
      <c r="N161" s="1">
        <v>352</v>
      </c>
      <c r="O161" s="1">
        <v>0.96</v>
      </c>
      <c r="P161" s="1">
        <v>114</v>
      </c>
      <c r="Q161" s="1">
        <v>0.35</v>
      </c>
      <c r="R161" s="1">
        <v>-2</v>
      </c>
      <c r="S161" s="1">
        <v>54</v>
      </c>
      <c r="T161" s="1">
        <v>-45</v>
      </c>
      <c r="U161" s="1">
        <v>122</v>
      </c>
      <c r="V161" s="1">
        <v>131</v>
      </c>
      <c r="W161" s="1">
        <v>33441</v>
      </c>
      <c r="X161" s="1">
        <v>32948</v>
      </c>
      <c r="Y161" s="1">
        <v>31775</v>
      </c>
      <c r="Z161" s="1">
        <v>0.98</v>
      </c>
      <c r="AA161" s="6">
        <f t="shared" si="30"/>
        <v>615</v>
      </c>
      <c r="AB161" s="6">
        <f t="shared" si="31"/>
        <v>131</v>
      </c>
      <c r="AC161" s="6">
        <f t="shared" si="32"/>
        <v>-122022</v>
      </c>
      <c r="AD161" s="6">
        <f t="shared" si="33"/>
        <v>-198.40975609756097</v>
      </c>
      <c r="AE161" s="7">
        <f t="shared" si="34"/>
        <v>-1118</v>
      </c>
      <c r="AF161" t="str">
        <f t="shared" ca="1" si="35"/>
        <v>$V$1066</v>
      </c>
      <c r="AG161" t="str">
        <f t="shared" ca="1" si="36"/>
        <v>$J$1066</v>
      </c>
      <c r="AH161" t="str">
        <f t="shared" ca="1" si="37"/>
        <v>b: C H ROBINSON | 2736036101</v>
      </c>
      <c r="AI161" t="str">
        <f t="shared" ca="1" si="26"/>
        <v>$K$1066</v>
      </c>
      <c r="AJ161" s="8">
        <f t="shared" si="27"/>
        <v>1.6260162601626016E-3</v>
      </c>
      <c r="AK161" s="7">
        <f t="shared" si="28"/>
        <v>-560</v>
      </c>
      <c r="AL161" s="7" t="str">
        <f t="shared" ca="1" si="38"/>
        <v>b: C H ROBINSON | 6080335055</v>
      </c>
      <c r="AM161" t="b">
        <f t="shared" si="29"/>
        <v>0</v>
      </c>
    </row>
    <row r="162" spans="3:39" x14ac:dyDescent="0.3">
      <c r="C162" s="1" t="s">
        <v>148</v>
      </c>
      <c r="D162" s="1" t="s">
        <v>149</v>
      </c>
      <c r="E162" s="1" t="s">
        <v>39</v>
      </c>
      <c r="F162" s="1" t="s">
        <v>220</v>
      </c>
      <c r="G162" s="1" t="s">
        <v>364</v>
      </c>
      <c r="H162" s="1" t="s">
        <v>50</v>
      </c>
      <c r="I162" s="1" t="s">
        <v>151</v>
      </c>
      <c r="J162" t="str">
        <f>TRIM(CONCATENATE(wiz[[#This Row],[SHIPPER..................]],wiz[[#This Row],[ZIP2..]],wiz[[#This Row],[ZIP3..]]))</f>
        <v>BRIGGS AND STRATTON | 3280130458</v>
      </c>
      <c r="K162" s="1">
        <v>1</v>
      </c>
      <c r="L162" s="1">
        <v>0.95</v>
      </c>
      <c r="M162" s="1">
        <v>0.2</v>
      </c>
      <c r="N162" s="1">
        <v>316</v>
      </c>
      <c r="O162" s="1">
        <v>0.57999999999999996</v>
      </c>
      <c r="P162" s="1">
        <v>0</v>
      </c>
      <c r="Q162" s="1">
        <v>0.25</v>
      </c>
      <c r="R162" s="1">
        <v>3</v>
      </c>
      <c r="S162" s="1">
        <v>-79</v>
      </c>
      <c r="T162" s="1">
        <v>60</v>
      </c>
      <c r="U162" s="1">
        <v>217</v>
      </c>
      <c r="V162" s="1">
        <v>198</v>
      </c>
      <c r="W162" s="1">
        <v>32801</v>
      </c>
      <c r="X162" s="1">
        <v>32801</v>
      </c>
      <c r="Y162" s="1">
        <v>30458</v>
      </c>
      <c r="Z162" s="1">
        <v>0.93</v>
      </c>
      <c r="AA162" s="6">
        <f t="shared" si="30"/>
        <v>306</v>
      </c>
      <c r="AB162" s="6">
        <f t="shared" si="31"/>
        <v>198</v>
      </c>
      <c r="AC162" s="6">
        <f t="shared" si="32"/>
        <v>-34266</v>
      </c>
      <c r="AD162" s="6">
        <f t="shared" si="33"/>
        <v>-111.98039215686275</v>
      </c>
      <c r="AE162" s="7">
        <f t="shared" si="34"/>
        <v>-566</v>
      </c>
      <c r="AF162" t="str">
        <f t="shared" ca="1" si="35"/>
        <v>$V$939</v>
      </c>
      <c r="AG162" t="str">
        <f t="shared" ca="1" si="36"/>
        <v>$J$939</v>
      </c>
      <c r="AH162" t="str">
        <f t="shared" ca="1" si="37"/>
        <v>BRIGGS AND STRATTON | 6390129456</v>
      </c>
      <c r="AI162" t="str">
        <f t="shared" ca="1" si="26"/>
        <v>$K$939</v>
      </c>
      <c r="AJ162" s="8">
        <f t="shared" si="27"/>
        <v>3.2679738562091504E-3</v>
      </c>
      <c r="AK162" s="7">
        <f t="shared" si="28"/>
        <v>-222</v>
      </c>
      <c r="AL162" s="7" t="str">
        <f t="shared" ca="1" si="38"/>
        <v>BRIDGESTONE FIRESTONE| 2982960559</v>
      </c>
      <c r="AM162" t="b">
        <f t="shared" si="29"/>
        <v>0</v>
      </c>
    </row>
    <row r="163" spans="3:39" x14ac:dyDescent="0.3">
      <c r="C163" s="1" t="s">
        <v>37</v>
      </c>
      <c r="D163" s="1" t="s">
        <v>38</v>
      </c>
      <c r="E163" s="1" t="s">
        <v>39</v>
      </c>
      <c r="F163" s="1" t="s">
        <v>220</v>
      </c>
      <c r="G163" s="1" t="s">
        <v>370</v>
      </c>
      <c r="H163" s="1" t="s">
        <v>68</v>
      </c>
      <c r="I163" s="1" t="s">
        <v>371</v>
      </c>
      <c r="J163" t="str">
        <f>TRIM(CONCATENATE(wiz[[#This Row],[SHIPPER..................]],wiz[[#This Row],[ZIP2..]],wiz[[#This Row],[ZIP3..]]))</f>
        <v>b: C H ROBINSON | 3292028570</v>
      </c>
      <c r="K163" s="1">
        <v>1</v>
      </c>
      <c r="L163" s="1">
        <v>0.92</v>
      </c>
      <c r="M163" s="1">
        <v>0.28000000000000003</v>
      </c>
      <c r="N163" s="1">
        <v>705</v>
      </c>
      <c r="O163" s="1">
        <v>1.67</v>
      </c>
      <c r="P163" s="1">
        <v>131</v>
      </c>
      <c r="Q163" s="1">
        <v>0.35</v>
      </c>
      <c r="R163" s="1">
        <v>-32</v>
      </c>
      <c r="S163" s="1">
        <v>-19</v>
      </c>
      <c r="T163" s="1">
        <v>-14</v>
      </c>
      <c r="U163" s="1">
        <v>136</v>
      </c>
      <c r="V163" s="1">
        <v>103</v>
      </c>
      <c r="W163" s="1">
        <v>33576</v>
      </c>
      <c r="X163" s="1">
        <v>32920</v>
      </c>
      <c r="Y163" s="1">
        <v>28570</v>
      </c>
      <c r="Z163" s="1">
        <v>0.98</v>
      </c>
      <c r="AA163" s="6">
        <f t="shared" si="30"/>
        <v>615</v>
      </c>
      <c r="AB163" s="6">
        <f t="shared" si="31"/>
        <v>103</v>
      </c>
      <c r="AC163" s="6">
        <f t="shared" si="32"/>
        <v>-122022</v>
      </c>
      <c r="AD163" s="6">
        <f t="shared" si="33"/>
        <v>-198.40975609756097</v>
      </c>
      <c r="AE163" s="7">
        <f t="shared" si="34"/>
        <v>-1118</v>
      </c>
      <c r="AF163" t="str">
        <f t="shared" ca="1" si="35"/>
        <v>$V$1066</v>
      </c>
      <c r="AG163" t="str">
        <f t="shared" ca="1" si="36"/>
        <v>$J$1066</v>
      </c>
      <c r="AH163" t="str">
        <f t="shared" ca="1" si="37"/>
        <v>b: C H ROBINSON | 2736036101</v>
      </c>
      <c r="AI163" t="str">
        <f t="shared" ca="1" si="26"/>
        <v>$K$1066</v>
      </c>
      <c r="AJ163" s="8">
        <f t="shared" si="27"/>
        <v>1.6260162601626016E-3</v>
      </c>
      <c r="AK163" s="7">
        <f t="shared" si="28"/>
        <v>-560</v>
      </c>
      <c r="AL163" s="7" t="str">
        <f t="shared" ca="1" si="38"/>
        <v>b: C H ROBINSON | 6080335055</v>
      </c>
      <c r="AM163" t="b">
        <f t="shared" si="29"/>
        <v>0</v>
      </c>
    </row>
    <row r="164" spans="3:39" x14ac:dyDescent="0.3">
      <c r="C164" s="1" t="s">
        <v>344</v>
      </c>
      <c r="D164" s="1" t="s">
        <v>345</v>
      </c>
      <c r="E164" s="1" t="s">
        <v>39</v>
      </c>
      <c r="F164" s="1" t="s">
        <v>220</v>
      </c>
      <c r="G164" s="1" t="s">
        <v>372</v>
      </c>
      <c r="H164" s="1" t="s">
        <v>90</v>
      </c>
      <c r="I164" s="1" t="s">
        <v>373</v>
      </c>
      <c r="J164" t="str">
        <f>TRIM(CONCATENATE(wiz[[#This Row],[SHIPPER..................]],wiz[[#This Row],[ZIP2..]],wiz[[#This Row],[ZIP3..]]))</f>
        <v>b: SCHNEIDER LOGISTIC| 3270829405</v>
      </c>
      <c r="K164" s="1">
        <v>1</v>
      </c>
      <c r="L164" s="1">
        <v>1.18</v>
      </c>
      <c r="M164" s="1">
        <v>0.23</v>
      </c>
      <c r="N164" s="1">
        <v>373</v>
      </c>
      <c r="O164" s="1">
        <v>1</v>
      </c>
      <c r="P164" s="1">
        <v>89</v>
      </c>
      <c r="Q164" s="1">
        <v>0.3</v>
      </c>
      <c r="R164" s="1">
        <v>4</v>
      </c>
      <c r="S164" s="1">
        <v>34</v>
      </c>
      <c r="T164" s="1">
        <v>-54</v>
      </c>
      <c r="U164" s="1">
        <v>381</v>
      </c>
      <c r="V164" s="1">
        <v>361</v>
      </c>
      <c r="W164" s="1">
        <v>33576</v>
      </c>
      <c r="X164" s="1">
        <v>32708</v>
      </c>
      <c r="Y164" s="1">
        <v>29405</v>
      </c>
      <c r="Z164" s="1">
        <v>1.19</v>
      </c>
      <c r="AA164" s="6">
        <f t="shared" si="30"/>
        <v>78</v>
      </c>
      <c r="AB164" s="6">
        <f t="shared" si="31"/>
        <v>361</v>
      </c>
      <c r="AC164" s="6">
        <f t="shared" si="32"/>
        <v>-21006</v>
      </c>
      <c r="AD164" s="6">
        <f t="shared" si="33"/>
        <v>-269.30769230769232</v>
      </c>
      <c r="AE164" s="7">
        <f t="shared" si="34"/>
        <v>-1249</v>
      </c>
      <c r="AF164" t="str">
        <f t="shared" ca="1" si="35"/>
        <v>$V$1953</v>
      </c>
      <c r="AG164" t="str">
        <f t="shared" ca="1" si="36"/>
        <v>$J$1953</v>
      </c>
      <c r="AH164" t="str">
        <f t="shared" ca="1" si="37"/>
        <v>b: SCHNEIDER LOGISTIC| 3830119034</v>
      </c>
      <c r="AI164" t="str">
        <f t="shared" ca="1" si="26"/>
        <v>$K$1953</v>
      </c>
      <c r="AJ164" s="8">
        <f t="shared" si="27"/>
        <v>1.282051282051282E-2</v>
      </c>
      <c r="AK164" s="7">
        <f t="shared" si="28"/>
        <v>-570</v>
      </c>
      <c r="AL164" s="7" t="str">
        <f t="shared" ca="1" si="38"/>
        <v>LOWES MLXP VAN ONE WA| 3071947265</v>
      </c>
      <c r="AM164" t="b">
        <f t="shared" si="29"/>
        <v>0</v>
      </c>
    </row>
    <row r="165" spans="3:39" x14ac:dyDescent="0.3">
      <c r="C165" s="1" t="s">
        <v>374</v>
      </c>
      <c r="D165" s="1" t="s">
        <v>375</v>
      </c>
      <c r="E165" s="1" t="s">
        <v>39</v>
      </c>
      <c r="F165" s="1" t="s">
        <v>220</v>
      </c>
      <c r="G165" s="1" t="s">
        <v>376</v>
      </c>
      <c r="H165" s="1" t="s">
        <v>90</v>
      </c>
      <c r="I165" s="1" t="s">
        <v>377</v>
      </c>
      <c r="J165" t="str">
        <f>TRIM(CONCATENATE(wiz[[#This Row],[SHIPPER..................]],wiz[[#This Row],[ZIP2..]],wiz[[#This Row],[ZIP3..]]))</f>
        <v>b: EXXACT EXPRESS | 3473629353</v>
      </c>
      <c r="K165" s="1">
        <v>1</v>
      </c>
      <c r="L165" s="1">
        <v>0.98</v>
      </c>
      <c r="M165" s="1">
        <v>0.28000000000000003</v>
      </c>
      <c r="N165" s="1">
        <v>517</v>
      </c>
      <c r="O165" s="1">
        <v>1.1299999999999999</v>
      </c>
      <c r="P165" s="1">
        <v>37</v>
      </c>
      <c r="Q165" s="1">
        <v>0.25</v>
      </c>
      <c r="R165" s="1">
        <v>-29</v>
      </c>
      <c r="S165" s="1">
        <v>100</v>
      </c>
      <c r="T165" s="1">
        <v>-20</v>
      </c>
      <c r="U165" s="1">
        <v>271</v>
      </c>
      <c r="V165" s="1">
        <v>351</v>
      </c>
      <c r="W165" s="1">
        <v>34601</v>
      </c>
      <c r="X165" s="1">
        <v>34736</v>
      </c>
      <c r="Y165" s="1">
        <v>29353</v>
      </c>
      <c r="Z165" s="1">
        <v>1.04</v>
      </c>
      <c r="AA165" s="6">
        <f t="shared" si="30"/>
        <v>1</v>
      </c>
      <c r="AB165" s="6">
        <f t="shared" si="31"/>
        <v>351</v>
      </c>
      <c r="AC165" s="6">
        <f t="shared" si="32"/>
        <v>351</v>
      </c>
      <c r="AD165" s="6">
        <f t="shared" si="33"/>
        <v>351</v>
      </c>
      <c r="AE165" s="7">
        <f t="shared" si="34"/>
        <v>351</v>
      </c>
      <c r="AF165" t="str">
        <f t="shared" ca="1" si="35"/>
        <v>$V$165</v>
      </c>
      <c r="AG165" t="str">
        <f t="shared" ca="1" si="36"/>
        <v>$J$165</v>
      </c>
      <c r="AH165" t="str">
        <f t="shared" ca="1" si="37"/>
        <v>b: EXXACT EXPRESS | 3473629353</v>
      </c>
      <c r="AI165" t="str">
        <f t="shared" ca="1" si="26"/>
        <v>$K$165</v>
      </c>
      <c r="AJ165" s="8">
        <f t="shared" si="27"/>
        <v>1</v>
      </c>
      <c r="AK165" s="7">
        <f t="shared" si="28"/>
        <v>351</v>
      </c>
      <c r="AL165" s="7" t="str">
        <f t="shared" ca="1" si="38"/>
        <v>b: EXXACT EXPRESS | 3473629353</v>
      </c>
      <c r="AM165" t="str">
        <f t="shared" si="29"/>
        <v>b: EXXACT EXPRESS | 3473629353</v>
      </c>
    </row>
    <row r="166" spans="3:39" x14ac:dyDescent="0.3">
      <c r="C166" s="1" t="s">
        <v>378</v>
      </c>
      <c r="D166" s="1" t="s">
        <v>379</v>
      </c>
      <c r="E166" s="1" t="s">
        <v>39</v>
      </c>
      <c r="F166" s="1" t="s">
        <v>220</v>
      </c>
      <c r="G166" s="1" t="s">
        <v>380</v>
      </c>
      <c r="H166" s="1" t="s">
        <v>50</v>
      </c>
      <c r="I166" s="1" t="s">
        <v>381</v>
      </c>
      <c r="J166" t="str">
        <f>TRIM(CONCATENATE(wiz[[#This Row],[SHIPPER..................]],wiz[[#This Row],[ZIP2..]],wiz[[#This Row],[ZIP3..]]))</f>
        <v>b: TOTAL QUALITY LOGI| 3240130116</v>
      </c>
      <c r="K166" s="1">
        <v>1</v>
      </c>
      <c r="L166" s="1">
        <v>1.54</v>
      </c>
      <c r="M166" s="1">
        <v>0.28000000000000003</v>
      </c>
      <c r="N166" s="1">
        <v>274</v>
      </c>
      <c r="O166" s="1">
        <v>1.55</v>
      </c>
      <c r="P166" s="1">
        <v>11</v>
      </c>
      <c r="Q166" s="1">
        <v>0.25</v>
      </c>
      <c r="R166" s="1">
        <v>-19</v>
      </c>
      <c r="S166" s="1">
        <v>0</v>
      </c>
      <c r="T166" s="1">
        <v>-240</v>
      </c>
      <c r="U166" s="1">
        <v>152</v>
      </c>
      <c r="V166" s="1">
        <v>-88</v>
      </c>
      <c r="W166" s="1">
        <v>32401</v>
      </c>
      <c r="X166" s="1">
        <v>32401</v>
      </c>
      <c r="Y166" s="1">
        <v>30116</v>
      </c>
      <c r="Z166" s="1">
        <v>1.6</v>
      </c>
      <c r="AA166" s="6">
        <f t="shared" si="30"/>
        <v>6</v>
      </c>
      <c r="AB166" s="6">
        <f t="shared" si="31"/>
        <v>-88</v>
      </c>
      <c r="AC166" s="6">
        <f t="shared" si="32"/>
        <v>-2160</v>
      </c>
      <c r="AD166" s="6">
        <f t="shared" si="33"/>
        <v>-360</v>
      </c>
      <c r="AE166" s="7">
        <f t="shared" si="34"/>
        <v>-696</v>
      </c>
      <c r="AF166" t="str">
        <f t="shared" ca="1" si="35"/>
        <v>$V$1100</v>
      </c>
      <c r="AG166" t="str">
        <f t="shared" ca="1" si="36"/>
        <v>$J$1100</v>
      </c>
      <c r="AH166" t="str">
        <f t="shared" ca="1" si="37"/>
        <v>b: TOTAL QUALITY LOGI| 2862537334</v>
      </c>
      <c r="AI166" t="str">
        <f t="shared" ca="1" si="26"/>
        <v>$K$1100</v>
      </c>
      <c r="AJ166" s="8">
        <f t="shared" si="27"/>
        <v>0.16666666666666666</v>
      </c>
      <c r="AK166" s="7">
        <f t="shared" si="28"/>
        <v>-696</v>
      </c>
      <c r="AL166" s="7" t="str">
        <f t="shared" ca="1" si="38"/>
        <v>b: TOTAL QUALITY LOGI| 2862537334</v>
      </c>
      <c r="AM166" t="b">
        <f t="shared" si="29"/>
        <v>0</v>
      </c>
    </row>
    <row r="167" spans="3:39" x14ac:dyDescent="0.3">
      <c r="C167" s="1" t="s">
        <v>365</v>
      </c>
      <c r="D167" s="1" t="s">
        <v>366</v>
      </c>
      <c r="E167" s="1" t="s">
        <v>39</v>
      </c>
      <c r="F167" s="1" t="s">
        <v>220</v>
      </c>
      <c r="G167" s="1" t="s">
        <v>367</v>
      </c>
      <c r="H167" s="1" t="s">
        <v>220</v>
      </c>
      <c r="I167" s="1" t="s">
        <v>364</v>
      </c>
      <c r="J167" t="str">
        <f>TRIM(CONCATENATE(wiz[[#This Row],[SHIPPER..................]],wiz[[#This Row],[ZIP2..]],wiz[[#This Row],[ZIP3..]]))</f>
        <v>AMERICAN WOODMARK COR| 3360132801</v>
      </c>
      <c r="K167" s="1">
        <v>1</v>
      </c>
      <c r="L167" s="1">
        <v>4.71</v>
      </c>
      <c r="M167" s="1">
        <v>0.2</v>
      </c>
      <c r="N167" s="1">
        <v>85</v>
      </c>
      <c r="O167" s="1">
        <v>0.11</v>
      </c>
      <c r="P167" s="1">
        <v>0</v>
      </c>
      <c r="Q167" s="1">
        <v>0.25</v>
      </c>
      <c r="R167" s="1">
        <v>0</v>
      </c>
      <c r="S167" s="1">
        <v>27</v>
      </c>
      <c r="T167" s="1">
        <v>46</v>
      </c>
      <c r="U167" s="1">
        <v>39</v>
      </c>
      <c r="V167" s="1">
        <v>112</v>
      </c>
      <c r="W167" s="1">
        <v>33601</v>
      </c>
      <c r="X167" s="1">
        <v>33601</v>
      </c>
      <c r="Y167" s="1">
        <v>32801</v>
      </c>
      <c r="Z167" s="1">
        <v>4.6900000000000004</v>
      </c>
      <c r="AA167" s="6">
        <f t="shared" si="30"/>
        <v>369</v>
      </c>
      <c r="AB167" s="6">
        <f t="shared" si="31"/>
        <v>112</v>
      </c>
      <c r="AC167" s="6">
        <f t="shared" si="32"/>
        <v>38615</v>
      </c>
      <c r="AD167" s="6">
        <f t="shared" si="33"/>
        <v>104.64769647696477</v>
      </c>
      <c r="AE167" s="7">
        <f t="shared" si="34"/>
        <v>-235</v>
      </c>
      <c r="AF167" t="str">
        <f t="shared" ca="1" si="35"/>
        <v>$V$231</v>
      </c>
      <c r="AG167" t="str">
        <f t="shared" ca="1" si="36"/>
        <v>$J$231</v>
      </c>
      <c r="AH167" t="str">
        <f t="shared" ca="1" si="37"/>
        <v>b: C H ROBINSON | 3030140353</v>
      </c>
      <c r="AI167" t="str">
        <f t="shared" ca="1" si="26"/>
        <v>$K$231</v>
      </c>
      <c r="AJ167" s="8">
        <f t="shared" si="27"/>
        <v>2.7100271002710027E-3</v>
      </c>
      <c r="AK167" s="7">
        <f t="shared" si="28"/>
        <v>-235</v>
      </c>
      <c r="AL167" s="7" t="str">
        <f t="shared" ca="1" si="38"/>
        <v>b: C H ROBINSON | 3030140353</v>
      </c>
      <c r="AM167" t="b">
        <f t="shared" si="29"/>
        <v>0</v>
      </c>
    </row>
    <row r="168" spans="3:39" x14ac:dyDescent="0.3">
      <c r="C168" s="1" t="s">
        <v>382</v>
      </c>
      <c r="D168" s="1" t="s">
        <v>383</v>
      </c>
      <c r="E168" s="1" t="s">
        <v>39</v>
      </c>
      <c r="F168" s="1" t="s">
        <v>220</v>
      </c>
      <c r="G168" s="1" t="s">
        <v>367</v>
      </c>
      <c r="H168" s="1" t="s">
        <v>50</v>
      </c>
      <c r="I168" s="1" t="s">
        <v>98</v>
      </c>
      <c r="J168" t="str">
        <f>TRIM(CONCATENATE(wiz[[#This Row],[SHIPPER..................]],wiz[[#This Row],[ZIP2..]],wiz[[#This Row],[ZIP3..]]))</f>
        <v>b: AVI LOGISTICS | 3360130901</v>
      </c>
      <c r="K168" s="1">
        <v>1</v>
      </c>
      <c r="L168" s="1">
        <v>0.83</v>
      </c>
      <c r="M168" s="1">
        <v>0.28000000000000003</v>
      </c>
      <c r="N168" s="1">
        <v>449</v>
      </c>
      <c r="O168" s="1">
        <v>1</v>
      </c>
      <c r="P168" s="1">
        <v>21</v>
      </c>
      <c r="Q168" s="1">
        <v>0.25</v>
      </c>
      <c r="R168" s="1">
        <v>-31</v>
      </c>
      <c r="S168" s="1">
        <v>-3</v>
      </c>
      <c r="T168" s="1">
        <v>-27</v>
      </c>
      <c r="U168" s="1">
        <v>183</v>
      </c>
      <c r="V168" s="1">
        <v>153</v>
      </c>
      <c r="W168" s="1">
        <v>33576</v>
      </c>
      <c r="X168" s="1">
        <v>33601</v>
      </c>
      <c r="Y168" s="1">
        <v>30901</v>
      </c>
      <c r="Z168" s="1">
        <v>0.89</v>
      </c>
      <c r="AA168" s="6">
        <f t="shared" si="30"/>
        <v>2</v>
      </c>
      <c r="AB168" s="6">
        <f t="shared" si="31"/>
        <v>153</v>
      </c>
      <c r="AC168" s="6">
        <f t="shared" si="32"/>
        <v>313</v>
      </c>
      <c r="AD168" s="6">
        <f t="shared" si="33"/>
        <v>156.5</v>
      </c>
      <c r="AE168" s="7">
        <f t="shared" si="34"/>
        <v>153</v>
      </c>
      <c r="AF168" t="str">
        <f t="shared" ca="1" si="35"/>
        <v>$V$157</v>
      </c>
      <c r="AG168" t="str">
        <f t="shared" ca="1" si="36"/>
        <v>$J$157</v>
      </c>
      <c r="AH168" t="str">
        <f t="shared" ca="1" si="37"/>
        <v>b: COYOTE LOGISTICS | 3310138101</v>
      </c>
      <c r="AI168" t="str">
        <f t="shared" ca="1" si="26"/>
        <v>$K$157</v>
      </c>
      <c r="AJ168" s="8">
        <f t="shared" si="27"/>
        <v>0.5</v>
      </c>
      <c r="AK168" s="7">
        <f t="shared" si="28"/>
        <v>153</v>
      </c>
      <c r="AL168" s="7" t="str">
        <f t="shared" ca="1" si="38"/>
        <v>b: COYOTE LOGISTICS | 3310138101</v>
      </c>
      <c r="AM168" t="str">
        <f t="shared" si="29"/>
        <v>b: AVI LOGISTICS | 3360130901</v>
      </c>
    </row>
    <row r="169" spans="3:39" x14ac:dyDescent="0.3">
      <c r="C169" s="1" t="s">
        <v>382</v>
      </c>
      <c r="D169" s="1" t="s">
        <v>383</v>
      </c>
      <c r="E169" s="1" t="s">
        <v>39</v>
      </c>
      <c r="F169" s="1" t="s">
        <v>220</v>
      </c>
      <c r="G169" s="1" t="s">
        <v>367</v>
      </c>
      <c r="H169" s="1" t="s">
        <v>50</v>
      </c>
      <c r="I169" s="1" t="s">
        <v>384</v>
      </c>
      <c r="J169" t="str">
        <f>TRIM(CONCATENATE(wiz[[#This Row],[SHIPPER..................]],wiz[[#This Row],[ZIP2..]],wiz[[#This Row],[ZIP3..]]))</f>
        <v>b: AVI LOGISTICS | 3360131201</v>
      </c>
      <c r="K169" s="1">
        <v>1</v>
      </c>
      <c r="L169" s="1">
        <v>0.9</v>
      </c>
      <c r="M169" s="1">
        <v>0.27</v>
      </c>
      <c r="N169" s="1">
        <v>368</v>
      </c>
      <c r="O169" s="1">
        <v>0.92</v>
      </c>
      <c r="P169" s="1">
        <v>26</v>
      </c>
      <c r="Q169" s="1">
        <v>0.25</v>
      </c>
      <c r="R169" s="1">
        <v>-22</v>
      </c>
      <c r="S169" s="1">
        <v>-3</v>
      </c>
      <c r="T169" s="1">
        <v>-35</v>
      </c>
      <c r="U169" s="1">
        <v>198</v>
      </c>
      <c r="V169" s="1">
        <v>160</v>
      </c>
      <c r="W169" s="1">
        <v>33772</v>
      </c>
      <c r="X169" s="1">
        <v>33601</v>
      </c>
      <c r="Y169" s="1">
        <v>31201</v>
      </c>
      <c r="Z169" s="1">
        <v>0.95</v>
      </c>
      <c r="AA169" s="6">
        <f t="shared" si="30"/>
        <v>2</v>
      </c>
      <c r="AB169" s="6">
        <f t="shared" si="31"/>
        <v>160</v>
      </c>
      <c r="AC169" s="6">
        <f t="shared" si="32"/>
        <v>313</v>
      </c>
      <c r="AD169" s="6">
        <f t="shared" si="33"/>
        <v>156.5</v>
      </c>
      <c r="AE169" s="7">
        <f t="shared" si="34"/>
        <v>153</v>
      </c>
      <c r="AF169" t="str">
        <f t="shared" ca="1" si="35"/>
        <v>$V$157</v>
      </c>
      <c r="AG169" t="str">
        <f t="shared" ca="1" si="36"/>
        <v>$J$157</v>
      </c>
      <c r="AH169" t="str">
        <f t="shared" ca="1" si="37"/>
        <v>b: COYOTE LOGISTICS | 3310138101</v>
      </c>
      <c r="AI169" t="str">
        <f t="shared" ca="1" si="26"/>
        <v>$K$157</v>
      </c>
      <c r="AJ169" s="8">
        <f t="shared" si="27"/>
        <v>0.5</v>
      </c>
      <c r="AK169" s="7">
        <f t="shared" si="28"/>
        <v>153</v>
      </c>
      <c r="AL169" s="7" t="str">
        <f t="shared" ca="1" si="38"/>
        <v>b: COYOTE LOGISTICS | 3310138101</v>
      </c>
      <c r="AM169" t="b">
        <f t="shared" si="29"/>
        <v>0</v>
      </c>
    </row>
    <row r="170" spans="3:39" x14ac:dyDescent="0.3">
      <c r="C170" s="1" t="s">
        <v>385</v>
      </c>
      <c r="D170" s="1" t="s">
        <v>386</v>
      </c>
      <c r="E170" s="1" t="s">
        <v>39</v>
      </c>
      <c r="F170" s="1" t="s">
        <v>220</v>
      </c>
      <c r="G170" s="1" t="s">
        <v>367</v>
      </c>
      <c r="H170" s="1" t="s">
        <v>44</v>
      </c>
      <c r="I170" s="1" t="s">
        <v>116</v>
      </c>
      <c r="J170" t="str">
        <f>TRIM(CONCATENATE(wiz[[#This Row],[SHIPPER..................]],wiz[[#This Row],[ZIP2..]],wiz[[#This Row],[ZIP3..]]))</f>
        <v>b: CROWLEY LOGISTICS | 3360140475</v>
      </c>
      <c r="K170" s="1">
        <v>1</v>
      </c>
      <c r="L170" s="1">
        <v>1.1000000000000001</v>
      </c>
      <c r="M170" s="1">
        <v>0.28000000000000003</v>
      </c>
      <c r="N170" s="1">
        <v>824</v>
      </c>
      <c r="O170" s="1">
        <v>2.17</v>
      </c>
      <c r="P170" s="1">
        <v>40</v>
      </c>
      <c r="Q170" s="1">
        <v>0.25</v>
      </c>
      <c r="R170" s="1">
        <v>-52</v>
      </c>
      <c r="S170" s="1">
        <v>5</v>
      </c>
      <c r="T170" s="1">
        <v>-97</v>
      </c>
      <c r="U170" s="1">
        <v>29</v>
      </c>
      <c r="V170" s="1">
        <v>-63</v>
      </c>
      <c r="W170" s="1">
        <v>34208</v>
      </c>
      <c r="X170" s="1">
        <v>33601</v>
      </c>
      <c r="Y170" s="1">
        <v>40475</v>
      </c>
      <c r="Z170" s="1">
        <v>1.1599999999999999</v>
      </c>
      <c r="AA170" s="6">
        <f t="shared" si="30"/>
        <v>3</v>
      </c>
      <c r="AB170" s="6">
        <f t="shared" si="31"/>
        <v>-63</v>
      </c>
      <c r="AC170" s="6">
        <f t="shared" si="32"/>
        <v>242</v>
      </c>
      <c r="AD170" s="6">
        <f t="shared" si="33"/>
        <v>80.666666666666671</v>
      </c>
      <c r="AE170" s="7">
        <f t="shared" si="34"/>
        <v>-63</v>
      </c>
      <c r="AF170" t="str">
        <f t="shared" ca="1" si="35"/>
        <v>$V$170</v>
      </c>
      <c r="AG170" t="str">
        <f t="shared" ca="1" si="36"/>
        <v>$J$170</v>
      </c>
      <c r="AH170" t="str">
        <f t="shared" ca="1" si="37"/>
        <v>b: CROWLEY LOGISTICS | 3360140475</v>
      </c>
      <c r="AI170" t="str">
        <f t="shared" ca="1" si="26"/>
        <v>$K$170</v>
      </c>
      <c r="AJ170" s="8">
        <f t="shared" si="27"/>
        <v>0.33333333333333331</v>
      </c>
      <c r="AK170" s="7">
        <f t="shared" si="28"/>
        <v>-63</v>
      </c>
      <c r="AL170" s="7" t="str">
        <f t="shared" ca="1" si="38"/>
        <v>b: CROWLEY LOGISTICS | 3360140475</v>
      </c>
      <c r="AM170" t="str">
        <f t="shared" si="29"/>
        <v>b: CROWLEY LOGISTICS | 3360140475</v>
      </c>
    </row>
    <row r="171" spans="3:39" x14ac:dyDescent="0.3">
      <c r="C171" s="1" t="s">
        <v>37</v>
      </c>
      <c r="D171" s="1" t="s">
        <v>38</v>
      </c>
      <c r="E171" s="1" t="s">
        <v>39</v>
      </c>
      <c r="F171" s="1" t="s">
        <v>220</v>
      </c>
      <c r="G171" s="1" t="s">
        <v>367</v>
      </c>
      <c r="H171" s="1" t="s">
        <v>68</v>
      </c>
      <c r="I171" s="1" t="s">
        <v>184</v>
      </c>
      <c r="J171" t="str">
        <f>TRIM(CONCATENATE(wiz[[#This Row],[SHIPPER..................]],wiz[[#This Row],[ZIP2..]],wiz[[#This Row],[ZIP3..]]))</f>
        <v>b: C H ROBINSON | 3360128201</v>
      </c>
      <c r="K171" s="1">
        <v>1</v>
      </c>
      <c r="L171" s="1">
        <v>0.86</v>
      </c>
      <c r="M171" s="1">
        <v>0.27</v>
      </c>
      <c r="N171" s="1">
        <v>585</v>
      </c>
      <c r="O171" s="1">
        <v>0.88</v>
      </c>
      <c r="P171" s="1">
        <v>26</v>
      </c>
      <c r="Q171" s="1">
        <v>0.25</v>
      </c>
      <c r="R171" s="1">
        <v>-35</v>
      </c>
      <c r="S171" s="1">
        <v>-6</v>
      </c>
      <c r="T171" s="1">
        <v>53</v>
      </c>
      <c r="U171" s="1">
        <v>65</v>
      </c>
      <c r="V171" s="1">
        <v>112</v>
      </c>
      <c r="W171" s="1">
        <v>33772</v>
      </c>
      <c r="X171" s="1">
        <v>33601</v>
      </c>
      <c r="Y171" s="1">
        <v>28201</v>
      </c>
      <c r="Z171" s="1">
        <v>0.91</v>
      </c>
      <c r="AA171" s="6">
        <f t="shared" si="30"/>
        <v>615</v>
      </c>
      <c r="AB171" s="6">
        <f t="shared" si="31"/>
        <v>112</v>
      </c>
      <c r="AC171" s="6">
        <f t="shared" si="32"/>
        <v>-122022</v>
      </c>
      <c r="AD171" s="6">
        <f t="shared" si="33"/>
        <v>-198.40975609756097</v>
      </c>
      <c r="AE171" s="7">
        <f t="shared" si="34"/>
        <v>-1118</v>
      </c>
      <c r="AF171" t="str">
        <f t="shared" ca="1" si="35"/>
        <v>$V$1066</v>
      </c>
      <c r="AG171" t="str">
        <f t="shared" ca="1" si="36"/>
        <v>$J$1066</v>
      </c>
      <c r="AH171" t="str">
        <f t="shared" ca="1" si="37"/>
        <v>b: C H ROBINSON | 2736036101</v>
      </c>
      <c r="AI171" t="str">
        <f t="shared" ca="1" si="26"/>
        <v>$K$1066</v>
      </c>
      <c r="AJ171" s="8">
        <f t="shared" si="27"/>
        <v>1.6260162601626016E-3</v>
      </c>
      <c r="AK171" s="7">
        <f t="shared" si="28"/>
        <v>-560</v>
      </c>
      <c r="AL171" s="7" t="str">
        <f t="shared" ca="1" si="38"/>
        <v>b: C H ROBINSON | 6080335055</v>
      </c>
      <c r="AM171" t="b">
        <f t="shared" si="29"/>
        <v>0</v>
      </c>
    </row>
    <row r="172" spans="3:39" x14ac:dyDescent="0.3">
      <c r="C172" s="1" t="s">
        <v>385</v>
      </c>
      <c r="D172" s="1" t="s">
        <v>386</v>
      </c>
      <c r="E172" s="1" t="s">
        <v>39</v>
      </c>
      <c r="F172" s="1" t="s">
        <v>220</v>
      </c>
      <c r="G172" s="1" t="s">
        <v>367</v>
      </c>
      <c r="H172" s="1" t="s">
        <v>70</v>
      </c>
      <c r="I172" s="1" t="s">
        <v>387</v>
      </c>
      <c r="J172" t="str">
        <f>TRIM(CONCATENATE(wiz[[#This Row],[SHIPPER..................]],wiz[[#This Row],[ZIP2..]],wiz[[#This Row],[ZIP3..]]))</f>
        <v>b: CROWLEY LOGISTICS | 3360137363</v>
      </c>
      <c r="K172" s="1">
        <v>1</v>
      </c>
      <c r="L172" s="1">
        <v>0.97</v>
      </c>
      <c r="M172" s="1">
        <v>0.28000000000000003</v>
      </c>
      <c r="N172" s="1">
        <v>580</v>
      </c>
      <c r="O172" s="1">
        <v>1.1000000000000001</v>
      </c>
      <c r="P172" s="1">
        <v>98</v>
      </c>
      <c r="Q172" s="1">
        <v>0.3</v>
      </c>
      <c r="R172" s="1">
        <v>-36</v>
      </c>
      <c r="S172" s="1">
        <v>5</v>
      </c>
      <c r="T172" s="1">
        <v>0</v>
      </c>
      <c r="U172" s="1">
        <v>164</v>
      </c>
      <c r="V172" s="1">
        <v>169</v>
      </c>
      <c r="W172" s="1">
        <v>32707</v>
      </c>
      <c r="X172" s="1">
        <v>33601</v>
      </c>
      <c r="Y172" s="1">
        <v>37363</v>
      </c>
      <c r="Z172" s="1">
        <v>1.03</v>
      </c>
      <c r="AA172" s="6">
        <f t="shared" si="30"/>
        <v>3</v>
      </c>
      <c r="AB172" s="6">
        <f t="shared" si="31"/>
        <v>169</v>
      </c>
      <c r="AC172" s="6">
        <f t="shared" si="32"/>
        <v>242</v>
      </c>
      <c r="AD172" s="6">
        <f t="shared" si="33"/>
        <v>80.666666666666671</v>
      </c>
      <c r="AE172" s="7">
        <f t="shared" si="34"/>
        <v>-63</v>
      </c>
      <c r="AF172" t="str">
        <f t="shared" ca="1" si="35"/>
        <v>$V$170</v>
      </c>
      <c r="AG172" t="str">
        <f t="shared" ca="1" si="36"/>
        <v>$J$170</v>
      </c>
      <c r="AH172" t="str">
        <f t="shared" ca="1" si="37"/>
        <v>b: CROWLEY LOGISTICS | 3360140475</v>
      </c>
      <c r="AI172" t="str">
        <f t="shared" ca="1" si="26"/>
        <v>$K$170</v>
      </c>
      <c r="AJ172" s="8">
        <f t="shared" si="27"/>
        <v>0.33333333333333331</v>
      </c>
      <c r="AK172" s="7">
        <f t="shared" si="28"/>
        <v>-63</v>
      </c>
      <c r="AL172" s="7" t="str">
        <f t="shared" ca="1" si="38"/>
        <v>b: CROWLEY LOGISTICS | 3360140475</v>
      </c>
      <c r="AM172" t="b">
        <f t="shared" si="29"/>
        <v>0</v>
      </c>
    </row>
    <row r="173" spans="3:39" x14ac:dyDescent="0.3">
      <c r="C173" s="1" t="s">
        <v>37</v>
      </c>
      <c r="D173" s="1" t="s">
        <v>38</v>
      </c>
      <c r="E173" s="1" t="s">
        <v>39</v>
      </c>
      <c r="F173" s="1" t="s">
        <v>220</v>
      </c>
      <c r="G173" s="1" t="s">
        <v>388</v>
      </c>
      <c r="H173" s="1" t="s">
        <v>50</v>
      </c>
      <c r="I173" s="1" t="s">
        <v>316</v>
      </c>
      <c r="J173" t="str">
        <f>TRIM(CONCATENATE(wiz[[#This Row],[SHIPPER..................]],wiz[[#This Row],[ZIP2..]],wiz[[#This Row],[ZIP3..]]))</f>
        <v>b: C H ROBINSON | 3494530161</v>
      </c>
      <c r="K173" s="1">
        <v>1</v>
      </c>
      <c r="L173" s="1">
        <v>0.81</v>
      </c>
      <c r="M173" s="1">
        <v>0.27</v>
      </c>
      <c r="N173" s="1">
        <v>621</v>
      </c>
      <c r="O173" s="1">
        <v>1.25</v>
      </c>
      <c r="P173" s="1">
        <v>85</v>
      </c>
      <c r="Q173" s="1">
        <v>0.3</v>
      </c>
      <c r="R173" s="1">
        <v>0</v>
      </c>
      <c r="S173" s="1">
        <v>-148</v>
      </c>
      <c r="T173" s="1">
        <v>-9</v>
      </c>
      <c r="U173" s="1">
        <v>46</v>
      </c>
      <c r="V173" s="1">
        <v>-111</v>
      </c>
      <c r="W173" s="1">
        <v>33441</v>
      </c>
      <c r="X173" s="1">
        <v>34945</v>
      </c>
      <c r="Y173" s="1">
        <v>30161</v>
      </c>
      <c r="Z173" s="1">
        <v>0.86</v>
      </c>
      <c r="AA173" s="6">
        <f t="shared" si="30"/>
        <v>615</v>
      </c>
      <c r="AB173" s="6">
        <f t="shared" si="31"/>
        <v>-111</v>
      </c>
      <c r="AC173" s="6">
        <f t="shared" si="32"/>
        <v>-122022</v>
      </c>
      <c r="AD173" s="6">
        <f t="shared" si="33"/>
        <v>-198.40975609756097</v>
      </c>
      <c r="AE173" s="7">
        <f t="shared" si="34"/>
        <v>-1118</v>
      </c>
      <c r="AF173" t="str">
        <f t="shared" ca="1" si="35"/>
        <v>$V$1066</v>
      </c>
      <c r="AG173" t="str">
        <f t="shared" ca="1" si="36"/>
        <v>$J$1066</v>
      </c>
      <c r="AH173" t="str">
        <f t="shared" ca="1" si="37"/>
        <v>b: C H ROBINSON | 2736036101</v>
      </c>
      <c r="AI173" t="str">
        <f t="shared" ca="1" si="26"/>
        <v>$K$1066</v>
      </c>
      <c r="AJ173" s="8">
        <f t="shared" si="27"/>
        <v>1.6260162601626016E-3</v>
      </c>
      <c r="AK173" s="7">
        <f t="shared" si="28"/>
        <v>-560</v>
      </c>
      <c r="AL173" s="7" t="str">
        <f t="shared" ca="1" si="38"/>
        <v>b: C H ROBINSON | 6080335055</v>
      </c>
      <c r="AM173" t="b">
        <f t="shared" si="29"/>
        <v>0</v>
      </c>
    </row>
    <row r="174" spans="3:39" x14ac:dyDescent="0.3">
      <c r="C174" s="1" t="s">
        <v>37</v>
      </c>
      <c r="D174" s="1" t="s">
        <v>38</v>
      </c>
      <c r="E174" s="1" t="s">
        <v>39</v>
      </c>
      <c r="F174" s="1" t="s">
        <v>220</v>
      </c>
      <c r="G174" s="1" t="s">
        <v>389</v>
      </c>
      <c r="H174" s="1" t="s">
        <v>50</v>
      </c>
      <c r="I174" s="1" t="s">
        <v>390</v>
      </c>
      <c r="J174" t="str">
        <f>TRIM(CONCATENATE(wiz[[#This Row],[SHIPPER..................]],wiz[[#This Row],[ZIP2..]],wiz[[#This Row],[ZIP3..]]))</f>
        <v>b: C H ROBINSON | 3349330180</v>
      </c>
      <c r="K174" s="1">
        <v>1</v>
      </c>
      <c r="L174" s="1">
        <v>0.7</v>
      </c>
      <c r="M174" s="1">
        <v>0.27</v>
      </c>
      <c r="N174" s="1">
        <v>619</v>
      </c>
      <c r="O174" s="1">
        <v>1.21</v>
      </c>
      <c r="P174" s="1">
        <v>74</v>
      </c>
      <c r="Q174" s="1">
        <v>0.3</v>
      </c>
      <c r="R174" s="1">
        <v>-26</v>
      </c>
      <c r="S174" s="1">
        <v>-51</v>
      </c>
      <c r="T174" s="1">
        <v>1</v>
      </c>
      <c r="U174" s="1">
        <v>5</v>
      </c>
      <c r="V174" s="1">
        <v>-45</v>
      </c>
      <c r="W174" s="1">
        <v>33101</v>
      </c>
      <c r="X174" s="1">
        <v>33493</v>
      </c>
      <c r="Y174" s="1">
        <v>30180</v>
      </c>
      <c r="Z174" s="1">
        <v>0.75</v>
      </c>
      <c r="AA174" s="6">
        <f t="shared" si="30"/>
        <v>615</v>
      </c>
      <c r="AB174" s="6">
        <f t="shared" si="31"/>
        <v>-45</v>
      </c>
      <c r="AC174" s="6">
        <f t="shared" si="32"/>
        <v>-122022</v>
      </c>
      <c r="AD174" s="6">
        <f t="shared" si="33"/>
        <v>-198.40975609756097</v>
      </c>
      <c r="AE174" s="7">
        <f t="shared" si="34"/>
        <v>-1118</v>
      </c>
      <c r="AF174" t="str">
        <f t="shared" ca="1" si="35"/>
        <v>$V$1066</v>
      </c>
      <c r="AG174" t="str">
        <f t="shared" ca="1" si="36"/>
        <v>$J$1066</v>
      </c>
      <c r="AH174" t="str">
        <f t="shared" ca="1" si="37"/>
        <v>b: C H ROBINSON | 2736036101</v>
      </c>
      <c r="AI174" t="str">
        <f t="shared" ca="1" si="26"/>
        <v>$K$1066</v>
      </c>
      <c r="AJ174" s="8">
        <f t="shared" si="27"/>
        <v>1.6260162601626016E-3</v>
      </c>
      <c r="AK174" s="7">
        <f t="shared" si="28"/>
        <v>-560</v>
      </c>
      <c r="AL174" s="7" t="str">
        <f t="shared" ca="1" si="38"/>
        <v>b: C H ROBINSON | 6080335055</v>
      </c>
      <c r="AM174" t="b">
        <f t="shared" si="29"/>
        <v>0</v>
      </c>
    </row>
    <row r="175" spans="3:39" x14ac:dyDescent="0.3">
      <c r="C175" s="1" t="s">
        <v>391</v>
      </c>
      <c r="D175" s="1" t="s">
        <v>392</v>
      </c>
      <c r="E175" s="1" t="s">
        <v>39</v>
      </c>
      <c r="F175" s="1" t="s">
        <v>220</v>
      </c>
      <c r="G175" s="1" t="s">
        <v>389</v>
      </c>
      <c r="H175" s="1" t="s">
        <v>68</v>
      </c>
      <c r="I175" s="1" t="s">
        <v>184</v>
      </c>
      <c r="J175" t="str">
        <f>TRIM(CONCATENATE(wiz[[#This Row],[SHIPPER..................]],wiz[[#This Row],[ZIP2..]],wiz[[#This Row],[ZIP3..]]))</f>
        <v>b: TRAILER BRIDGE INC| 3349328201</v>
      </c>
      <c r="K175" s="1">
        <v>1</v>
      </c>
      <c r="L175" s="1">
        <v>0.72</v>
      </c>
      <c r="M175" s="1">
        <v>0.28000000000000003</v>
      </c>
      <c r="N175" s="1">
        <v>697</v>
      </c>
      <c r="O175" s="1">
        <v>1.75</v>
      </c>
      <c r="P175" s="1">
        <v>68</v>
      </c>
      <c r="Q175" s="1">
        <v>0.3</v>
      </c>
      <c r="R175" s="1">
        <v>-43</v>
      </c>
      <c r="S175" s="1">
        <v>-126</v>
      </c>
      <c r="T175" s="1">
        <v>-86</v>
      </c>
      <c r="U175" s="1">
        <v>-61</v>
      </c>
      <c r="V175" s="1">
        <v>-273</v>
      </c>
      <c r="W175" s="1">
        <v>33441</v>
      </c>
      <c r="X175" s="1">
        <v>33493</v>
      </c>
      <c r="Y175" s="1">
        <v>28201</v>
      </c>
      <c r="Z175" s="1">
        <v>0.78</v>
      </c>
      <c r="AA175" s="6">
        <f t="shared" si="30"/>
        <v>1</v>
      </c>
      <c r="AB175" s="6">
        <f t="shared" si="31"/>
        <v>-273</v>
      </c>
      <c r="AC175" s="6">
        <f t="shared" si="32"/>
        <v>-273</v>
      </c>
      <c r="AD175" s="6">
        <f t="shared" si="33"/>
        <v>-273</v>
      </c>
      <c r="AE175" s="7">
        <f t="shared" si="34"/>
        <v>-273</v>
      </c>
      <c r="AF175" t="str">
        <f t="shared" ca="1" si="35"/>
        <v>$V$175</v>
      </c>
      <c r="AG175" t="str">
        <f t="shared" ca="1" si="36"/>
        <v>$J$175</v>
      </c>
      <c r="AH175" t="str">
        <f t="shared" ca="1" si="37"/>
        <v>b: TRAILER BRIDGE INC| 3349328201</v>
      </c>
      <c r="AI175" t="str">
        <f t="shared" ca="1" si="26"/>
        <v>$K$175</v>
      </c>
      <c r="AJ175" s="8">
        <f t="shared" si="27"/>
        <v>1</v>
      </c>
      <c r="AK175" s="7">
        <f t="shared" si="28"/>
        <v>-273</v>
      </c>
      <c r="AL175" s="7" t="str">
        <f t="shared" ca="1" si="38"/>
        <v>b: TRAILER BRIDGE INC| 3349328201</v>
      </c>
      <c r="AM175" t="str">
        <f t="shared" si="29"/>
        <v>b: TRAILER BRIDGE INC| 3349328201</v>
      </c>
    </row>
    <row r="176" spans="3:39" x14ac:dyDescent="0.3">
      <c r="C176" s="1" t="s">
        <v>78</v>
      </c>
      <c r="D176" s="1" t="s">
        <v>79</v>
      </c>
      <c r="E176" s="1" t="s">
        <v>39</v>
      </c>
      <c r="F176" s="1" t="s">
        <v>50</v>
      </c>
      <c r="G176" s="1" t="s">
        <v>393</v>
      </c>
      <c r="H176" s="1" t="s">
        <v>42</v>
      </c>
      <c r="I176" s="1" t="s">
        <v>81</v>
      </c>
      <c r="J176" t="str">
        <f>TRIM(CONCATENATE(wiz[[#This Row],[SHIPPER..................]],wiz[[#This Row],[ZIP2..]],wiz[[#This Row],[ZIP3..]]))</f>
        <v>TRACTOR SUPPLY MANHAT| 3190146064</v>
      </c>
      <c r="K176" s="1">
        <v>3</v>
      </c>
      <c r="L176" s="1">
        <v>1.49</v>
      </c>
      <c r="M176" s="1">
        <v>0.22</v>
      </c>
      <c r="N176" s="1">
        <v>658</v>
      </c>
      <c r="O176" s="1">
        <v>1</v>
      </c>
      <c r="P176" s="1">
        <v>80</v>
      </c>
      <c r="Q176" s="1">
        <v>0.3</v>
      </c>
      <c r="R176" s="1">
        <v>7</v>
      </c>
      <c r="S176" s="1">
        <v>-202</v>
      </c>
      <c r="T176" s="1">
        <v>92</v>
      </c>
      <c r="U176" s="1">
        <v>173</v>
      </c>
      <c r="V176" s="1">
        <v>63</v>
      </c>
      <c r="W176" s="1">
        <v>30180</v>
      </c>
      <c r="X176" s="1">
        <v>31901</v>
      </c>
      <c r="Y176" s="1">
        <v>46064</v>
      </c>
      <c r="Z176" s="1">
        <v>1.49</v>
      </c>
      <c r="AA176" s="6">
        <f t="shared" si="30"/>
        <v>533</v>
      </c>
      <c r="AB176" s="6">
        <f t="shared" si="31"/>
        <v>189</v>
      </c>
      <c r="AC176" s="6">
        <f t="shared" si="32"/>
        <v>27994</v>
      </c>
      <c r="AD176" s="6">
        <f t="shared" si="33"/>
        <v>52.521575984990619</v>
      </c>
      <c r="AE176" s="7">
        <f t="shared" si="34"/>
        <v>-627</v>
      </c>
      <c r="AF176" t="str">
        <f t="shared" ca="1" si="35"/>
        <v>$V$356</v>
      </c>
      <c r="AG176" t="str">
        <f t="shared" ca="1" si="36"/>
        <v>$J$356</v>
      </c>
      <c r="AH176" t="str">
        <f t="shared" ca="1" si="37"/>
        <v>TRACTOR SUPPLY MANHAT| 3070142134</v>
      </c>
      <c r="AI176" t="str">
        <f t="shared" ca="1" si="26"/>
        <v>$K$356</v>
      </c>
      <c r="AJ176" s="8">
        <f t="shared" si="27"/>
        <v>5.6285178236397749E-3</v>
      </c>
      <c r="AK176" s="7">
        <f t="shared" si="28"/>
        <v>-192</v>
      </c>
      <c r="AL176" s="7" t="str">
        <f t="shared" ca="1" si="38"/>
        <v>b: C H ROBINSON | 4817435150</v>
      </c>
      <c r="AM176" t="b">
        <f t="shared" si="29"/>
        <v>0</v>
      </c>
    </row>
    <row r="177" spans="3:39" x14ac:dyDescent="0.3">
      <c r="C177" s="1" t="s">
        <v>47</v>
      </c>
      <c r="D177" s="1" t="s">
        <v>48</v>
      </c>
      <c r="E177" s="1" t="s">
        <v>39</v>
      </c>
      <c r="F177" s="1" t="s">
        <v>50</v>
      </c>
      <c r="G177" s="1" t="s">
        <v>393</v>
      </c>
      <c r="H177" s="1" t="s">
        <v>87</v>
      </c>
      <c r="I177" s="1" t="s">
        <v>296</v>
      </c>
      <c r="J177" t="str">
        <f>TRIM(CONCATENATE(wiz[[#This Row],[SHIPPER..................]],wiz[[#This Row],[ZIP2..]],wiz[[#This Row],[ZIP3..]]))</f>
        <v>LOWES MLXP VAN ONE WA| 3190143125</v>
      </c>
      <c r="K177" s="1">
        <v>3</v>
      </c>
      <c r="L177" s="1">
        <v>1.55</v>
      </c>
      <c r="M177" s="1">
        <v>0.21</v>
      </c>
      <c r="N177" s="1">
        <v>637</v>
      </c>
      <c r="O177" s="1">
        <v>1.2</v>
      </c>
      <c r="P177" s="1">
        <v>177</v>
      </c>
      <c r="Q177" s="1">
        <v>0.42</v>
      </c>
      <c r="R177" s="1">
        <v>0</v>
      </c>
      <c r="S177" s="1">
        <v>-359</v>
      </c>
      <c r="T177" s="1">
        <v>3</v>
      </c>
      <c r="U177" s="1">
        <v>214</v>
      </c>
      <c r="V177" s="1">
        <v>-142</v>
      </c>
      <c r="W177" s="1">
        <v>30233</v>
      </c>
      <c r="X177" s="1">
        <v>31901</v>
      </c>
      <c r="Y177" s="1">
        <v>43125</v>
      </c>
      <c r="Z177" s="1">
        <v>1.54</v>
      </c>
      <c r="AA177" s="6">
        <f t="shared" si="30"/>
        <v>678</v>
      </c>
      <c r="AB177" s="6">
        <f t="shared" si="31"/>
        <v>-426</v>
      </c>
      <c r="AC177" s="6">
        <f t="shared" si="32"/>
        <v>-50621</v>
      </c>
      <c r="AD177" s="6">
        <f t="shared" si="33"/>
        <v>-74.662241887905608</v>
      </c>
      <c r="AE177" s="7">
        <f t="shared" si="34"/>
        <v>-655</v>
      </c>
      <c r="AF177" t="str">
        <f t="shared" ca="1" si="35"/>
        <v>$V$1026</v>
      </c>
      <c r="AG177" t="str">
        <f t="shared" ca="1" si="36"/>
        <v>$J$1026</v>
      </c>
      <c r="AH177" t="str">
        <f t="shared" ca="1" si="37"/>
        <v>LOWES MLXP VAN ONE WA| 2820147265</v>
      </c>
      <c r="AI177" t="str">
        <f t="shared" ca="1" si="26"/>
        <v>$K$1026</v>
      </c>
      <c r="AJ177" s="8">
        <f t="shared" si="27"/>
        <v>4.4247787610619468E-3</v>
      </c>
      <c r="AK177" s="7">
        <f t="shared" si="28"/>
        <v>-233</v>
      </c>
      <c r="AL177" s="7" t="str">
        <f t="shared" ca="1" si="38"/>
        <v>b: ECHO GLOBAL LOGIST| 6621537201</v>
      </c>
      <c r="AM177" t="b">
        <f t="shared" si="29"/>
        <v>0</v>
      </c>
    </row>
    <row r="178" spans="3:39" x14ac:dyDescent="0.3">
      <c r="C178" s="1" t="s">
        <v>37</v>
      </c>
      <c r="D178" s="1" t="s">
        <v>38</v>
      </c>
      <c r="E178" s="1" t="s">
        <v>39</v>
      </c>
      <c r="F178" s="1" t="s">
        <v>50</v>
      </c>
      <c r="G178" s="1" t="s">
        <v>394</v>
      </c>
      <c r="H178" s="1" t="s">
        <v>70</v>
      </c>
      <c r="I178" s="1" t="s">
        <v>139</v>
      </c>
      <c r="J178" t="str">
        <f>TRIM(CONCATENATE(wiz[[#This Row],[SHIPPER..................]],wiz[[#This Row],[ZIP2..]],wiz[[#This Row],[ZIP3..]]))</f>
        <v>b: C H ROBINSON | 3170937086</v>
      </c>
      <c r="K178" s="1">
        <v>2</v>
      </c>
      <c r="L178" s="1">
        <v>1.23</v>
      </c>
      <c r="M178" s="1">
        <v>0.28000000000000003</v>
      </c>
      <c r="N178" s="1">
        <v>367</v>
      </c>
      <c r="O178" s="1">
        <v>0.74</v>
      </c>
      <c r="P178" s="1">
        <v>266</v>
      </c>
      <c r="Q178" s="1">
        <v>0.53</v>
      </c>
      <c r="R178" s="1">
        <v>-25</v>
      </c>
      <c r="S178" s="1">
        <v>-500</v>
      </c>
      <c r="T178" s="1">
        <v>8</v>
      </c>
      <c r="U178" s="1">
        <v>33</v>
      </c>
      <c r="V178" s="1">
        <v>-459</v>
      </c>
      <c r="W178" s="1">
        <v>31601</v>
      </c>
      <c r="X178" s="1">
        <v>31709</v>
      </c>
      <c r="Y178" s="1">
        <v>37086</v>
      </c>
      <c r="Z178" s="1">
        <v>1.29</v>
      </c>
      <c r="AA178" s="6">
        <f t="shared" si="30"/>
        <v>615</v>
      </c>
      <c r="AB178" s="6">
        <f t="shared" si="31"/>
        <v>-918</v>
      </c>
      <c r="AC178" s="6">
        <f t="shared" si="32"/>
        <v>-122022</v>
      </c>
      <c r="AD178" s="6">
        <f t="shared" si="33"/>
        <v>-198.40975609756097</v>
      </c>
      <c r="AE178" s="7">
        <f t="shared" si="34"/>
        <v>-1118</v>
      </c>
      <c r="AF178" t="str">
        <f t="shared" ca="1" si="35"/>
        <v>$V$1066</v>
      </c>
      <c r="AG178" t="str">
        <f t="shared" ca="1" si="36"/>
        <v>$J$1066</v>
      </c>
      <c r="AH178" t="str">
        <f t="shared" ca="1" si="37"/>
        <v>b: C H ROBINSON | 2736036101</v>
      </c>
      <c r="AI178" t="str">
        <f t="shared" ca="1" si="26"/>
        <v>$K$1066</v>
      </c>
      <c r="AJ178" s="8">
        <f t="shared" si="27"/>
        <v>3.2520325203252032E-3</v>
      </c>
      <c r="AK178" s="7">
        <f t="shared" si="28"/>
        <v>-560</v>
      </c>
      <c r="AL178" s="7" t="str">
        <f t="shared" ca="1" si="38"/>
        <v>b: C H ROBINSON | 6080335055</v>
      </c>
      <c r="AM178" t="b">
        <f t="shared" si="29"/>
        <v>0</v>
      </c>
    </row>
    <row r="179" spans="3:39" x14ac:dyDescent="0.3">
      <c r="C179" s="1" t="s">
        <v>58</v>
      </c>
      <c r="D179" s="1" t="s">
        <v>59</v>
      </c>
      <c r="E179" s="1" t="s">
        <v>39</v>
      </c>
      <c r="F179" s="1" t="s">
        <v>40</v>
      </c>
      <c r="G179" s="1" t="s">
        <v>395</v>
      </c>
      <c r="H179" s="1" t="s">
        <v>396</v>
      </c>
      <c r="I179" s="1" t="s">
        <v>397</v>
      </c>
      <c r="J179" t="str">
        <f>TRIM(CONCATENATE(wiz[[#This Row],[SHIPPER..................]],wiz[[#This Row],[ZIP2..]],wiz[[#This Row],[ZIP3..]]))</f>
        <v>CENTRAL GARDEN AND PE| 3631923432</v>
      </c>
      <c r="K179" s="1">
        <v>1</v>
      </c>
      <c r="L179" s="1">
        <v>1.33</v>
      </c>
      <c r="M179" s="1">
        <v>0.2</v>
      </c>
      <c r="N179" s="1">
        <v>719</v>
      </c>
      <c r="O179" s="1">
        <v>1.79</v>
      </c>
      <c r="P179" s="1">
        <v>128</v>
      </c>
      <c r="Q179" s="1">
        <v>0.35</v>
      </c>
      <c r="R179" s="1">
        <v>7</v>
      </c>
      <c r="S179" s="1">
        <v>-191</v>
      </c>
      <c r="T179" s="1">
        <v>-43</v>
      </c>
      <c r="U179" s="1">
        <v>-260</v>
      </c>
      <c r="V179" s="1">
        <v>-494</v>
      </c>
      <c r="W179" s="1">
        <v>36863</v>
      </c>
      <c r="X179" s="1">
        <v>36319</v>
      </c>
      <c r="Y179" s="1">
        <v>23432</v>
      </c>
      <c r="Z179" s="1">
        <v>1.31</v>
      </c>
      <c r="AA179" s="6">
        <f t="shared" si="30"/>
        <v>48</v>
      </c>
      <c r="AB179" s="6">
        <f t="shared" si="31"/>
        <v>-494</v>
      </c>
      <c r="AC179" s="6">
        <f t="shared" si="32"/>
        <v>-4671</v>
      </c>
      <c r="AD179" s="6">
        <f t="shared" si="33"/>
        <v>-97.3125</v>
      </c>
      <c r="AE179" s="7">
        <f t="shared" si="34"/>
        <v>-559</v>
      </c>
      <c r="AF179" t="str">
        <f t="shared" ca="1" si="35"/>
        <v>$V$2311</v>
      </c>
      <c r="AG179" t="str">
        <f t="shared" ca="1" si="36"/>
        <v>$J$2311</v>
      </c>
      <c r="AH179" t="str">
        <f t="shared" ca="1" si="37"/>
        <v>CENTRAL GARDEN AND PE| 5301448901</v>
      </c>
      <c r="AI179" t="str">
        <f t="shared" ca="1" si="26"/>
        <v>$K$2311</v>
      </c>
      <c r="AJ179" s="8">
        <f t="shared" si="27"/>
        <v>2.0833333333333332E-2</v>
      </c>
      <c r="AK179" s="7">
        <f t="shared" si="28"/>
        <v>-156</v>
      </c>
      <c r="AL179" s="7" t="str">
        <f t="shared" ca="1" si="38"/>
        <v>b: MATSON LOGISTICS | 881728379</v>
      </c>
      <c r="AM179" t="b">
        <f t="shared" si="29"/>
        <v>0</v>
      </c>
    </row>
    <row r="180" spans="3:39" x14ac:dyDescent="0.3">
      <c r="C180" s="1" t="s">
        <v>58</v>
      </c>
      <c r="D180" s="1" t="s">
        <v>59</v>
      </c>
      <c r="E180" s="1" t="s">
        <v>39</v>
      </c>
      <c r="F180" s="1" t="s">
        <v>50</v>
      </c>
      <c r="G180" s="1" t="s">
        <v>398</v>
      </c>
      <c r="H180" s="1" t="s">
        <v>396</v>
      </c>
      <c r="I180" s="1" t="s">
        <v>397</v>
      </c>
      <c r="J180" t="str">
        <f>TRIM(CONCATENATE(wiz[[#This Row],[SHIPPER..................]],wiz[[#This Row],[ZIP2..]],wiz[[#This Row],[ZIP3..]]))</f>
        <v>CENTRAL GARDEN AND PE| 3174523432</v>
      </c>
      <c r="K180" s="1">
        <v>1</v>
      </c>
      <c r="L180" s="1">
        <v>1.34</v>
      </c>
      <c r="M180" s="1">
        <v>0.2</v>
      </c>
      <c r="N180" s="1">
        <v>715</v>
      </c>
      <c r="O180" s="1">
        <v>1.61</v>
      </c>
      <c r="P180" s="1">
        <v>98</v>
      </c>
      <c r="Q180" s="1">
        <v>0.3</v>
      </c>
      <c r="R180" s="1">
        <v>7</v>
      </c>
      <c r="S180" s="1">
        <v>-259</v>
      </c>
      <c r="T180" s="1">
        <v>0</v>
      </c>
      <c r="U180" s="1">
        <v>-255</v>
      </c>
      <c r="V180" s="1">
        <v>-514</v>
      </c>
      <c r="W180" s="1">
        <v>36079</v>
      </c>
      <c r="X180" s="1">
        <v>31745</v>
      </c>
      <c r="Y180" s="1">
        <v>23432</v>
      </c>
      <c r="Z180" s="1">
        <v>1.32</v>
      </c>
      <c r="AA180" s="6">
        <f t="shared" si="30"/>
        <v>48</v>
      </c>
      <c r="AB180" s="6">
        <f t="shared" si="31"/>
        <v>-514</v>
      </c>
      <c r="AC180" s="6">
        <f t="shared" si="32"/>
        <v>-4671</v>
      </c>
      <c r="AD180" s="6">
        <f t="shared" si="33"/>
        <v>-97.3125</v>
      </c>
      <c r="AE180" s="7">
        <f t="shared" si="34"/>
        <v>-559</v>
      </c>
      <c r="AF180" t="str">
        <f t="shared" ca="1" si="35"/>
        <v>$V$2311</v>
      </c>
      <c r="AG180" t="str">
        <f t="shared" ca="1" si="36"/>
        <v>$J$2311</v>
      </c>
      <c r="AH180" t="str">
        <f t="shared" ca="1" si="37"/>
        <v>CENTRAL GARDEN AND PE| 5301448901</v>
      </c>
      <c r="AI180" t="str">
        <f t="shared" ca="1" si="26"/>
        <v>$K$2311</v>
      </c>
      <c r="AJ180" s="8">
        <f t="shared" si="27"/>
        <v>2.0833333333333332E-2</v>
      </c>
      <c r="AK180" s="7">
        <f t="shared" si="28"/>
        <v>-156</v>
      </c>
      <c r="AL180" s="7" t="str">
        <f t="shared" ca="1" si="38"/>
        <v>b: MATSON LOGISTICS | 881728379</v>
      </c>
      <c r="AM180" t="b">
        <f t="shared" si="29"/>
        <v>0</v>
      </c>
    </row>
    <row r="181" spans="3:39" x14ac:dyDescent="0.3">
      <c r="C181" s="1" t="s">
        <v>37</v>
      </c>
      <c r="D181" s="1" t="s">
        <v>38</v>
      </c>
      <c r="E181" s="1" t="s">
        <v>39</v>
      </c>
      <c r="F181" s="1" t="s">
        <v>50</v>
      </c>
      <c r="G181" s="1" t="s">
        <v>399</v>
      </c>
      <c r="H181" s="1" t="s">
        <v>40</v>
      </c>
      <c r="I181" s="1" t="s">
        <v>60</v>
      </c>
      <c r="J181" t="str">
        <f>TRIM(CONCATENATE(wiz[[#This Row],[SHIPPER..................]],wiz[[#This Row],[ZIP2..]],wiz[[#This Row],[ZIP3..]]))</f>
        <v>b: C H ROBINSON | 3025335055</v>
      </c>
      <c r="K181" s="1">
        <v>2</v>
      </c>
      <c r="L181" s="1">
        <v>1.96</v>
      </c>
      <c r="M181" s="1">
        <v>0.27</v>
      </c>
      <c r="N181" s="1">
        <v>202</v>
      </c>
      <c r="O181" s="1">
        <v>0.44</v>
      </c>
      <c r="P181" s="1">
        <v>117</v>
      </c>
      <c r="Q181" s="1">
        <v>0.35</v>
      </c>
      <c r="R181" s="1">
        <v>-12</v>
      </c>
      <c r="S181" s="1">
        <v>-57</v>
      </c>
      <c r="T181" s="1">
        <v>108</v>
      </c>
      <c r="U181" s="1">
        <v>-125</v>
      </c>
      <c r="V181" s="1">
        <v>-74</v>
      </c>
      <c r="W181" s="1">
        <v>30719</v>
      </c>
      <c r="X181" s="1">
        <v>30253</v>
      </c>
      <c r="Y181" s="1">
        <v>35055</v>
      </c>
      <c r="Z181" s="1">
        <v>2.0099999999999998</v>
      </c>
      <c r="AA181" s="6">
        <f t="shared" si="30"/>
        <v>615</v>
      </c>
      <c r="AB181" s="6">
        <f t="shared" si="31"/>
        <v>-148</v>
      </c>
      <c r="AC181" s="6">
        <f t="shared" si="32"/>
        <v>-122022</v>
      </c>
      <c r="AD181" s="6">
        <f t="shared" si="33"/>
        <v>-198.40975609756097</v>
      </c>
      <c r="AE181" s="7">
        <f t="shared" si="34"/>
        <v>-1118</v>
      </c>
      <c r="AF181" t="str">
        <f t="shared" ca="1" si="35"/>
        <v>$V$1066</v>
      </c>
      <c r="AG181" t="str">
        <f t="shared" ca="1" si="36"/>
        <v>$J$1066</v>
      </c>
      <c r="AH181" t="str">
        <f t="shared" ca="1" si="37"/>
        <v>b: C H ROBINSON | 2736036101</v>
      </c>
      <c r="AI181" t="str">
        <f t="shared" ca="1" si="26"/>
        <v>$K$1066</v>
      </c>
      <c r="AJ181" s="8">
        <f t="shared" si="27"/>
        <v>3.2520325203252032E-3</v>
      </c>
      <c r="AK181" s="7">
        <f t="shared" si="28"/>
        <v>-560</v>
      </c>
      <c r="AL181" s="7" t="str">
        <f t="shared" ca="1" si="38"/>
        <v>b: C H ROBINSON | 6080335055</v>
      </c>
      <c r="AM181" t="b">
        <f t="shared" si="29"/>
        <v>0</v>
      </c>
    </row>
    <row r="182" spans="3:39" x14ac:dyDescent="0.3">
      <c r="C182" s="1" t="s">
        <v>37</v>
      </c>
      <c r="D182" s="1" t="s">
        <v>38</v>
      </c>
      <c r="E182" s="1" t="s">
        <v>39</v>
      </c>
      <c r="F182" s="1" t="s">
        <v>50</v>
      </c>
      <c r="G182" s="1" t="s">
        <v>51</v>
      </c>
      <c r="H182" s="1" t="s">
        <v>40</v>
      </c>
      <c r="I182" s="1" t="s">
        <v>60</v>
      </c>
      <c r="J182" t="str">
        <f>TRIM(CONCATENATE(wiz[[#This Row],[SHIPPER..................]],wiz[[#This Row],[ZIP2..]],wiz[[#This Row],[ZIP3..]]))</f>
        <v>b: C H ROBINSON | 3026335055</v>
      </c>
      <c r="K182" s="1">
        <v>1</v>
      </c>
      <c r="L182" s="1">
        <v>2.59</v>
      </c>
      <c r="M182" s="1">
        <v>0.27</v>
      </c>
      <c r="N182" s="1">
        <v>157</v>
      </c>
      <c r="O182" s="1">
        <v>0.48</v>
      </c>
      <c r="P182" s="1">
        <v>57</v>
      </c>
      <c r="Q182" s="1">
        <v>0.3</v>
      </c>
      <c r="R182" s="1">
        <v>-11</v>
      </c>
      <c r="S182" s="1">
        <v>-37</v>
      </c>
      <c r="T182" s="1">
        <v>0</v>
      </c>
      <c r="U182" s="1">
        <v>-63</v>
      </c>
      <c r="V182" s="1">
        <v>-100</v>
      </c>
      <c r="W182" s="1">
        <v>30012</v>
      </c>
      <c r="X182" s="1">
        <v>30263</v>
      </c>
      <c r="Y182" s="1">
        <v>35055</v>
      </c>
      <c r="Z182" s="1">
        <v>2.64</v>
      </c>
      <c r="AA182" s="6">
        <f t="shared" si="30"/>
        <v>615</v>
      </c>
      <c r="AB182" s="6">
        <f t="shared" si="31"/>
        <v>-100</v>
      </c>
      <c r="AC182" s="6">
        <f t="shared" si="32"/>
        <v>-122022</v>
      </c>
      <c r="AD182" s="6">
        <f t="shared" si="33"/>
        <v>-198.40975609756097</v>
      </c>
      <c r="AE182" s="7">
        <f t="shared" si="34"/>
        <v>-1118</v>
      </c>
      <c r="AF182" t="str">
        <f t="shared" ca="1" si="35"/>
        <v>$V$1066</v>
      </c>
      <c r="AG182" t="str">
        <f t="shared" ca="1" si="36"/>
        <v>$J$1066</v>
      </c>
      <c r="AH182" t="str">
        <f t="shared" ca="1" si="37"/>
        <v>b: C H ROBINSON | 2736036101</v>
      </c>
      <c r="AI182" t="str">
        <f t="shared" ca="1" si="26"/>
        <v>$K$1066</v>
      </c>
      <c r="AJ182" s="8">
        <f t="shared" si="27"/>
        <v>1.6260162601626016E-3</v>
      </c>
      <c r="AK182" s="7">
        <f t="shared" si="28"/>
        <v>-560</v>
      </c>
      <c r="AL182" s="7" t="str">
        <f t="shared" ca="1" si="38"/>
        <v>b: C H ROBINSON | 6080335055</v>
      </c>
      <c r="AM182" t="b">
        <f t="shared" si="29"/>
        <v>0</v>
      </c>
    </row>
    <row r="183" spans="3:39" x14ac:dyDescent="0.3">
      <c r="C183" s="1" t="s">
        <v>400</v>
      </c>
      <c r="D183" s="1" t="s">
        <v>401</v>
      </c>
      <c r="E183" s="1" t="s">
        <v>39</v>
      </c>
      <c r="F183" s="1" t="s">
        <v>50</v>
      </c>
      <c r="G183" s="1" t="s">
        <v>223</v>
      </c>
      <c r="H183" s="1" t="s">
        <v>40</v>
      </c>
      <c r="I183" s="1" t="s">
        <v>326</v>
      </c>
      <c r="J183" t="str">
        <f>TRIM(CONCATENATE(wiz[[#This Row],[SHIPPER..................]],wiz[[#This Row],[ZIP2..]],wiz[[#This Row],[ZIP3..]]))</f>
        <v>KELLOGG COMPANY MLXP| 3030135203</v>
      </c>
      <c r="K183" s="1">
        <v>4</v>
      </c>
      <c r="L183" s="1">
        <v>3.65</v>
      </c>
      <c r="M183" s="1">
        <v>2.85</v>
      </c>
      <c r="N183" s="1">
        <v>144</v>
      </c>
      <c r="O183" s="1">
        <v>0.77</v>
      </c>
      <c r="P183" s="1">
        <v>42</v>
      </c>
      <c r="Q183" s="1">
        <v>0.28000000000000003</v>
      </c>
      <c r="R183" s="1">
        <v>-407</v>
      </c>
      <c r="S183" s="1">
        <v>-21</v>
      </c>
      <c r="T183" s="1">
        <v>-85</v>
      </c>
      <c r="U183" s="1">
        <v>441</v>
      </c>
      <c r="V183" s="1">
        <v>335</v>
      </c>
      <c r="W183" s="1">
        <v>30103</v>
      </c>
      <c r="X183" s="1">
        <v>30301</v>
      </c>
      <c r="Y183" s="1">
        <v>35203</v>
      </c>
      <c r="Z183" s="1">
        <v>6.28</v>
      </c>
      <c r="AA183" s="6">
        <f t="shared" si="30"/>
        <v>979</v>
      </c>
      <c r="AB183" s="6">
        <f t="shared" si="31"/>
        <v>1340</v>
      </c>
      <c r="AC183" s="6">
        <f t="shared" si="32"/>
        <v>105632</v>
      </c>
      <c r="AD183" s="6">
        <f t="shared" si="33"/>
        <v>107.89785495403473</v>
      </c>
      <c r="AE183" s="7">
        <f t="shared" si="34"/>
        <v>-453</v>
      </c>
      <c r="AF183" t="str">
        <f t="shared" ca="1" si="35"/>
        <v>$V$191</v>
      </c>
      <c r="AG183" t="str">
        <f t="shared" ca="1" si="36"/>
        <v>$J$191</v>
      </c>
      <c r="AH183" t="str">
        <f t="shared" ca="1" si="37"/>
        <v>KELLOGG COMPANY MLXP| 3030133601</v>
      </c>
      <c r="AI183" t="str">
        <f t="shared" ca="1" si="26"/>
        <v>$K$191</v>
      </c>
      <c r="AJ183" s="8">
        <f t="shared" si="27"/>
        <v>4.0858018386108275E-3</v>
      </c>
      <c r="AK183" s="7">
        <f t="shared" si="28"/>
        <v>-94</v>
      </c>
      <c r="AL183" s="7" t="str">
        <f t="shared" ca="1" si="38"/>
        <v>KELLOGG COMPANY MLXP| 3861175029</v>
      </c>
      <c r="AM183" t="b">
        <f t="shared" si="29"/>
        <v>0</v>
      </c>
    </row>
    <row r="184" spans="3:39" x14ac:dyDescent="0.3">
      <c r="C184" s="1" t="s">
        <v>402</v>
      </c>
      <c r="D184" s="1" t="s">
        <v>403</v>
      </c>
      <c r="E184" s="1" t="s">
        <v>39</v>
      </c>
      <c r="F184" s="1" t="s">
        <v>50</v>
      </c>
      <c r="G184" s="1" t="s">
        <v>404</v>
      </c>
      <c r="H184" s="1" t="s">
        <v>146</v>
      </c>
      <c r="I184" s="1" t="s">
        <v>219</v>
      </c>
      <c r="J184" t="str">
        <f>TRIM(CONCATENATE(wiz[[#This Row],[SHIPPER..................]],wiz[[#This Row],[ZIP2..]],wiz[[#This Row],[ZIP3..]]))</f>
        <v>b: JMG FREIGHT GROUP | 3008472901</v>
      </c>
      <c r="K184" s="1">
        <v>1</v>
      </c>
      <c r="L184" s="1">
        <v>1.18</v>
      </c>
      <c r="M184" s="1">
        <v>0.27</v>
      </c>
      <c r="N184" s="1">
        <v>690</v>
      </c>
      <c r="O184" s="1">
        <v>1.96</v>
      </c>
      <c r="P184" s="1">
        <v>67</v>
      </c>
      <c r="Q184" s="1">
        <v>0.3</v>
      </c>
      <c r="R184" s="1">
        <v>-42</v>
      </c>
      <c r="S184" s="1">
        <v>26</v>
      </c>
      <c r="T184" s="1">
        <v>-135</v>
      </c>
      <c r="U184" s="1">
        <v>-458</v>
      </c>
      <c r="V184" s="1">
        <v>-567</v>
      </c>
      <c r="W184" s="1">
        <v>30103</v>
      </c>
      <c r="X184" s="1">
        <v>30084</v>
      </c>
      <c r="Y184" s="1">
        <v>72901</v>
      </c>
      <c r="Z184" s="1">
        <v>1.23</v>
      </c>
      <c r="AA184" s="6">
        <f t="shared" si="30"/>
        <v>1</v>
      </c>
      <c r="AB184" s="6">
        <f t="shared" si="31"/>
        <v>-567</v>
      </c>
      <c r="AC184" s="6">
        <f t="shared" si="32"/>
        <v>-567</v>
      </c>
      <c r="AD184" s="6">
        <f t="shared" si="33"/>
        <v>-567</v>
      </c>
      <c r="AE184" s="7">
        <f t="shared" si="34"/>
        <v>-567</v>
      </c>
      <c r="AF184" t="str">
        <f t="shared" ca="1" si="35"/>
        <v>$V$184</v>
      </c>
      <c r="AG184" t="str">
        <f t="shared" ca="1" si="36"/>
        <v>$J$184</v>
      </c>
      <c r="AH184" t="str">
        <f t="shared" ca="1" si="37"/>
        <v>b: JMG FREIGHT GROUP | 3008472901</v>
      </c>
      <c r="AI184" t="str">
        <f t="shared" ca="1" si="26"/>
        <v>$K$184</v>
      </c>
      <c r="AJ184" s="8">
        <f t="shared" si="27"/>
        <v>1</v>
      </c>
      <c r="AK184" s="7">
        <f t="shared" si="28"/>
        <v>-567</v>
      </c>
      <c r="AL184" s="7" t="str">
        <f t="shared" ca="1" si="38"/>
        <v>b: JMG FREIGHT GROUP | 3008472901</v>
      </c>
      <c r="AM184" t="str">
        <f t="shared" si="29"/>
        <v>b: JMG FREIGHT GROUP | 3008472901</v>
      </c>
    </row>
    <row r="185" spans="3:39" x14ac:dyDescent="0.3">
      <c r="C185" s="1" t="s">
        <v>346</v>
      </c>
      <c r="D185" s="1" t="s">
        <v>347</v>
      </c>
      <c r="E185" s="1" t="s">
        <v>39</v>
      </c>
      <c r="F185" s="1" t="s">
        <v>50</v>
      </c>
      <c r="G185" s="1" t="s">
        <v>223</v>
      </c>
      <c r="H185" s="1" t="s">
        <v>146</v>
      </c>
      <c r="I185" s="1" t="s">
        <v>230</v>
      </c>
      <c r="J185" t="str">
        <f>TRIM(CONCATENATE(wiz[[#This Row],[SHIPPER..................]],wiz[[#This Row],[ZIP2..]],wiz[[#This Row],[ZIP3..]]))</f>
        <v>b: COYOTE LOGISTICS | 3030172455</v>
      </c>
      <c r="K185" s="1">
        <v>1</v>
      </c>
      <c r="L185" s="1">
        <v>2.5</v>
      </c>
      <c r="M185" s="1">
        <v>0.2</v>
      </c>
      <c r="N185" s="1">
        <v>482</v>
      </c>
      <c r="O185" s="1">
        <v>1.88</v>
      </c>
      <c r="P185" s="1">
        <v>60</v>
      </c>
      <c r="Q185" s="1">
        <v>0.3</v>
      </c>
      <c r="R185" s="1">
        <v>5</v>
      </c>
      <c r="S185" s="1">
        <v>-14</v>
      </c>
      <c r="T185" s="1">
        <v>-217</v>
      </c>
      <c r="U185" s="1">
        <v>412</v>
      </c>
      <c r="V185" s="1">
        <v>181</v>
      </c>
      <c r="W185" s="1">
        <v>30103</v>
      </c>
      <c r="X185" s="1">
        <v>30301</v>
      </c>
      <c r="Y185" s="1">
        <v>72455</v>
      </c>
      <c r="Z185" s="1">
        <v>2.48</v>
      </c>
      <c r="AA185" s="6">
        <f t="shared" si="30"/>
        <v>41</v>
      </c>
      <c r="AB185" s="6">
        <f t="shared" si="31"/>
        <v>181</v>
      </c>
      <c r="AC185" s="6">
        <f t="shared" si="32"/>
        <v>-5159</v>
      </c>
      <c r="AD185" s="6">
        <f t="shared" si="33"/>
        <v>-125.82926829268293</v>
      </c>
      <c r="AE185" s="7">
        <f t="shared" si="34"/>
        <v>-949</v>
      </c>
      <c r="AF185" t="str">
        <f t="shared" ca="1" si="35"/>
        <v>$V$1385</v>
      </c>
      <c r="AG185" t="str">
        <f t="shared" ca="1" si="36"/>
        <v>$J$1385</v>
      </c>
      <c r="AH185" t="str">
        <f t="shared" ca="1" si="37"/>
        <v>b: COYOTE LOGISTICS | 4320137354</v>
      </c>
      <c r="AI185" t="str">
        <f t="shared" ca="1" si="26"/>
        <v>$K$1385</v>
      </c>
      <c r="AJ185" s="8">
        <f t="shared" si="27"/>
        <v>2.4390243902439025E-2</v>
      </c>
      <c r="AK185" s="7">
        <f t="shared" si="28"/>
        <v>-118</v>
      </c>
      <c r="AL185" s="7" t="str">
        <f t="shared" ca="1" si="38"/>
        <v>CORBETT FARMING COMPA| 3678430901</v>
      </c>
      <c r="AM185" t="b">
        <f t="shared" si="29"/>
        <v>0</v>
      </c>
    </row>
    <row r="186" spans="3:39" x14ac:dyDescent="0.3">
      <c r="C186" s="1" t="s">
        <v>405</v>
      </c>
      <c r="D186" s="1" t="s">
        <v>406</v>
      </c>
      <c r="E186" s="1" t="s">
        <v>39</v>
      </c>
      <c r="F186" s="1" t="s">
        <v>50</v>
      </c>
      <c r="G186" s="1" t="s">
        <v>223</v>
      </c>
      <c r="H186" s="1" t="s">
        <v>146</v>
      </c>
      <c r="I186" s="1" t="s">
        <v>407</v>
      </c>
      <c r="J186" t="str">
        <f>TRIM(CONCATENATE(wiz[[#This Row],[SHIPPER..................]],wiz[[#This Row],[ZIP2..]],wiz[[#This Row],[ZIP3..]]))</f>
        <v>b: ALLEN LUND COMPANY| 3030172113</v>
      </c>
      <c r="K186" s="1">
        <v>1</v>
      </c>
      <c r="L186" s="1">
        <v>1.3</v>
      </c>
      <c r="M186" s="1">
        <v>0.27</v>
      </c>
      <c r="N186" s="1">
        <v>508</v>
      </c>
      <c r="O186" s="1">
        <v>0.96</v>
      </c>
      <c r="P186" s="1">
        <v>35</v>
      </c>
      <c r="Q186" s="1">
        <v>0.25</v>
      </c>
      <c r="R186" s="1">
        <v>-31</v>
      </c>
      <c r="S186" s="1">
        <v>-9</v>
      </c>
      <c r="T186" s="1">
        <v>20</v>
      </c>
      <c r="U186" s="1">
        <v>0</v>
      </c>
      <c r="V186" s="1">
        <v>11</v>
      </c>
      <c r="W186" s="1">
        <v>30253</v>
      </c>
      <c r="X186" s="1">
        <v>30301</v>
      </c>
      <c r="Y186" s="1">
        <v>72113</v>
      </c>
      <c r="Z186" s="1">
        <v>1.35</v>
      </c>
      <c r="AA186" s="6">
        <f t="shared" si="30"/>
        <v>2</v>
      </c>
      <c r="AB186" s="6">
        <f t="shared" si="31"/>
        <v>11</v>
      </c>
      <c r="AC186" s="6">
        <f t="shared" si="32"/>
        <v>-58</v>
      </c>
      <c r="AD186" s="6">
        <f t="shared" si="33"/>
        <v>-29</v>
      </c>
      <c r="AE186" s="7">
        <f t="shared" si="34"/>
        <v>-69</v>
      </c>
      <c r="AF186" t="str">
        <f t="shared" ca="1" si="35"/>
        <v>$V$143</v>
      </c>
      <c r="AG186" t="str">
        <f t="shared" ca="1" si="36"/>
        <v>$J$143</v>
      </c>
      <c r="AH186" t="str">
        <f t="shared" ca="1" si="37"/>
        <v>OWENS CORNING SALES | 3380128340</v>
      </c>
      <c r="AI186" t="str">
        <f t="shared" ca="1" si="26"/>
        <v>$K$143</v>
      </c>
      <c r="AJ186" s="8">
        <f t="shared" si="27"/>
        <v>0.5</v>
      </c>
      <c r="AK186" s="7">
        <f t="shared" si="28"/>
        <v>-69</v>
      </c>
      <c r="AL186" s="7" t="str">
        <f t="shared" ca="1" si="38"/>
        <v>OWENS CORNING SALES | 3380128340</v>
      </c>
      <c r="AM186" t="b">
        <f t="shared" si="29"/>
        <v>0</v>
      </c>
    </row>
    <row r="187" spans="3:39" x14ac:dyDescent="0.3">
      <c r="C187" s="1" t="s">
        <v>408</v>
      </c>
      <c r="D187" s="1" t="s">
        <v>409</v>
      </c>
      <c r="E187" s="1" t="s">
        <v>39</v>
      </c>
      <c r="F187" s="1" t="s">
        <v>50</v>
      </c>
      <c r="G187" s="1" t="s">
        <v>313</v>
      </c>
      <c r="H187" s="1" t="s">
        <v>146</v>
      </c>
      <c r="I187" s="1" t="s">
        <v>410</v>
      </c>
      <c r="J187" t="str">
        <f>TRIM(CONCATENATE(wiz[[#This Row],[SHIPPER..................]],wiz[[#This Row],[ZIP2..]],wiz[[#This Row],[ZIP3..]]))</f>
        <v>b: BEST DEDICATED SOL| 3005772143</v>
      </c>
      <c r="K187" s="1">
        <v>3</v>
      </c>
      <c r="L187" s="1">
        <v>1.19</v>
      </c>
      <c r="M187" s="1">
        <v>0.27</v>
      </c>
      <c r="N187" s="1">
        <v>478</v>
      </c>
      <c r="O187" s="1">
        <v>0.92</v>
      </c>
      <c r="P187" s="1">
        <v>35</v>
      </c>
      <c r="Q187" s="1">
        <v>0.27</v>
      </c>
      <c r="R187" s="1">
        <v>-29</v>
      </c>
      <c r="S187" s="1">
        <v>22</v>
      </c>
      <c r="T187" s="1">
        <v>11</v>
      </c>
      <c r="U187" s="1">
        <v>-62</v>
      </c>
      <c r="V187" s="1">
        <v>-29</v>
      </c>
      <c r="W187" s="1">
        <v>30301</v>
      </c>
      <c r="X187" s="1">
        <v>30057</v>
      </c>
      <c r="Y187" s="1">
        <v>72143</v>
      </c>
      <c r="Z187" s="1">
        <v>1.24</v>
      </c>
      <c r="AA187" s="6">
        <f t="shared" si="30"/>
        <v>3</v>
      </c>
      <c r="AB187" s="6">
        <f t="shared" si="31"/>
        <v>-87</v>
      </c>
      <c r="AC187" s="6">
        <f t="shared" si="32"/>
        <v>-87</v>
      </c>
      <c r="AD187" s="6">
        <f t="shared" si="33"/>
        <v>-29</v>
      </c>
      <c r="AE187" s="7">
        <f t="shared" si="34"/>
        <v>-29</v>
      </c>
      <c r="AF187" t="str">
        <f t="shared" ca="1" si="35"/>
        <v>$V$187</v>
      </c>
      <c r="AG187" t="str">
        <f t="shared" ca="1" si="36"/>
        <v>$J$187</v>
      </c>
      <c r="AH187" t="str">
        <f t="shared" ca="1" si="37"/>
        <v>b: BEST DEDICATED SOL| 3005772143</v>
      </c>
      <c r="AI187" t="str">
        <f t="shared" ca="1" si="26"/>
        <v>$K$187</v>
      </c>
      <c r="AJ187" s="8">
        <f t="shared" si="27"/>
        <v>1</v>
      </c>
      <c r="AK187" s="7">
        <f t="shared" si="28"/>
        <v>-29</v>
      </c>
      <c r="AL187" s="7" t="str">
        <f t="shared" ca="1" si="38"/>
        <v>b: BEST DEDICATED SOL| 3005772143</v>
      </c>
      <c r="AM187" t="str">
        <f t="shared" si="29"/>
        <v>b: BEST DEDICATED SOL| 3005772143</v>
      </c>
    </row>
    <row r="188" spans="3:39" x14ac:dyDescent="0.3">
      <c r="C188" s="1" t="s">
        <v>127</v>
      </c>
      <c r="D188" s="1" t="s">
        <v>128</v>
      </c>
      <c r="E188" s="1" t="s">
        <v>39</v>
      </c>
      <c r="F188" s="1" t="s">
        <v>50</v>
      </c>
      <c r="G188" s="1" t="s">
        <v>313</v>
      </c>
      <c r="H188" s="1" t="s">
        <v>146</v>
      </c>
      <c r="I188" s="1" t="s">
        <v>254</v>
      </c>
      <c r="J188" t="str">
        <f>TRIM(CONCATENATE(wiz[[#This Row],[SHIPPER..................]],wiz[[#This Row],[ZIP2..]],wiz[[#This Row],[ZIP3..]]))</f>
        <v>b: SCOTT LOGISTICS CO| 3005772301</v>
      </c>
      <c r="K188" s="1">
        <v>1</v>
      </c>
      <c r="L188" s="1">
        <v>1.07</v>
      </c>
      <c r="M188" s="1">
        <v>0.27</v>
      </c>
      <c r="N188" s="1">
        <v>374</v>
      </c>
      <c r="O188" s="1">
        <v>0.92</v>
      </c>
      <c r="P188" s="1">
        <v>25</v>
      </c>
      <c r="Q188" s="1">
        <v>0.25</v>
      </c>
      <c r="R188" s="1">
        <v>-22</v>
      </c>
      <c r="S188" s="1">
        <v>3</v>
      </c>
      <c r="T188" s="1">
        <v>-35</v>
      </c>
      <c r="U188" s="1">
        <v>-30</v>
      </c>
      <c r="V188" s="1">
        <v>-62</v>
      </c>
      <c r="W188" s="1">
        <v>30268</v>
      </c>
      <c r="X188" s="1">
        <v>30057</v>
      </c>
      <c r="Y188" s="1">
        <v>72301</v>
      </c>
      <c r="Z188" s="1">
        <v>1.1200000000000001</v>
      </c>
      <c r="AA188" s="6">
        <f t="shared" si="30"/>
        <v>9</v>
      </c>
      <c r="AB188" s="6">
        <f t="shared" si="31"/>
        <v>-62</v>
      </c>
      <c r="AC188" s="6">
        <f t="shared" si="32"/>
        <v>-1220</v>
      </c>
      <c r="AD188" s="6">
        <f t="shared" si="33"/>
        <v>-135.55555555555554</v>
      </c>
      <c r="AE188" s="7">
        <f t="shared" si="34"/>
        <v>-606</v>
      </c>
      <c r="AF188" t="str">
        <f t="shared" ca="1" si="35"/>
        <v>$V$1416</v>
      </c>
      <c r="AG188" t="str">
        <f t="shared" ca="1" si="36"/>
        <v>$J$1416</v>
      </c>
      <c r="AH188" t="str">
        <f t="shared" ca="1" si="37"/>
        <v>b: SCOTT LOGISTICS CO| 4503630185</v>
      </c>
      <c r="AI188" t="str">
        <f t="shared" ca="1" si="26"/>
        <v>$K$1416</v>
      </c>
      <c r="AJ188" s="8">
        <f t="shared" si="27"/>
        <v>0.1111111111111111</v>
      </c>
      <c r="AK188" s="7">
        <f t="shared" si="28"/>
        <v>-606</v>
      </c>
      <c r="AL188" s="7" t="str">
        <f t="shared" ca="1" si="38"/>
        <v>b: SCOTT LOGISTICS CO| 4503630185</v>
      </c>
      <c r="AM188" t="b">
        <f t="shared" si="29"/>
        <v>0</v>
      </c>
    </row>
    <row r="189" spans="3:39" x14ac:dyDescent="0.3">
      <c r="C189" s="1" t="s">
        <v>400</v>
      </c>
      <c r="D189" s="1" t="s">
        <v>401</v>
      </c>
      <c r="E189" s="1" t="s">
        <v>39</v>
      </c>
      <c r="F189" s="1" t="s">
        <v>50</v>
      </c>
      <c r="G189" s="1" t="s">
        <v>223</v>
      </c>
      <c r="H189" s="1" t="s">
        <v>146</v>
      </c>
      <c r="I189" s="1" t="s">
        <v>258</v>
      </c>
      <c r="J189" t="str">
        <f>TRIM(CONCATENATE(wiz[[#This Row],[SHIPPER..................]],wiz[[#This Row],[ZIP2..]],wiz[[#This Row],[ZIP3..]]))</f>
        <v>KELLOGG COMPANY MLXP| 3030172335</v>
      </c>
      <c r="K189" s="1">
        <v>4</v>
      </c>
      <c r="L189" s="1">
        <v>1.58</v>
      </c>
      <c r="M189" s="1">
        <v>0.83</v>
      </c>
      <c r="N189" s="1">
        <v>419</v>
      </c>
      <c r="O189" s="1">
        <v>1.06</v>
      </c>
      <c r="P189" s="1">
        <v>77</v>
      </c>
      <c r="Q189" s="1">
        <v>0.31</v>
      </c>
      <c r="R189" s="1">
        <v>-286</v>
      </c>
      <c r="S189" s="1">
        <v>-21</v>
      </c>
      <c r="T189" s="1">
        <v>-41</v>
      </c>
      <c r="U189" s="1">
        <v>445</v>
      </c>
      <c r="V189" s="1">
        <v>383</v>
      </c>
      <c r="W189" s="1">
        <v>30103</v>
      </c>
      <c r="X189" s="1">
        <v>30301</v>
      </c>
      <c r="Y189" s="1">
        <v>72335</v>
      </c>
      <c r="Z189" s="1">
        <v>2.19</v>
      </c>
      <c r="AA189" s="6">
        <f t="shared" si="30"/>
        <v>979</v>
      </c>
      <c r="AB189" s="6">
        <f t="shared" si="31"/>
        <v>1532</v>
      </c>
      <c r="AC189" s="6">
        <f t="shared" si="32"/>
        <v>105632</v>
      </c>
      <c r="AD189" s="6">
        <f t="shared" si="33"/>
        <v>107.89785495403473</v>
      </c>
      <c r="AE189" s="7">
        <f t="shared" si="34"/>
        <v>-453</v>
      </c>
      <c r="AF189" t="str">
        <f t="shared" ca="1" si="35"/>
        <v>$V$191</v>
      </c>
      <c r="AG189" t="str">
        <f t="shared" ca="1" si="36"/>
        <v>$J$191</v>
      </c>
      <c r="AH189" t="str">
        <f t="shared" ca="1" si="37"/>
        <v>KELLOGG COMPANY MLXP| 3030133601</v>
      </c>
      <c r="AI189" t="str">
        <f t="shared" ca="1" si="26"/>
        <v>$K$191</v>
      </c>
      <c r="AJ189" s="8">
        <f t="shared" si="27"/>
        <v>4.0858018386108275E-3</v>
      </c>
      <c r="AK189" s="7">
        <f t="shared" si="28"/>
        <v>-94</v>
      </c>
      <c r="AL189" s="7" t="str">
        <f t="shared" ca="1" si="38"/>
        <v>KELLOGG COMPANY MLXP| 3861175029</v>
      </c>
      <c r="AM189" t="b">
        <f t="shared" si="29"/>
        <v>0</v>
      </c>
    </row>
    <row r="190" spans="3:39" x14ac:dyDescent="0.3">
      <c r="C190" s="1" t="s">
        <v>400</v>
      </c>
      <c r="D190" s="1" t="s">
        <v>401</v>
      </c>
      <c r="E190" s="1" t="s">
        <v>39</v>
      </c>
      <c r="F190" s="1" t="s">
        <v>50</v>
      </c>
      <c r="G190" s="1" t="s">
        <v>223</v>
      </c>
      <c r="H190" s="1" t="s">
        <v>146</v>
      </c>
      <c r="I190" s="1" t="s">
        <v>254</v>
      </c>
      <c r="J190" t="str">
        <f>TRIM(CONCATENATE(wiz[[#This Row],[SHIPPER..................]],wiz[[#This Row],[ZIP2..]],wiz[[#This Row],[ZIP3..]]))</f>
        <v>KELLOGG COMPANY MLXP| 3030172301</v>
      </c>
      <c r="K190" s="1">
        <v>3</v>
      </c>
      <c r="L190" s="1">
        <v>1.64</v>
      </c>
      <c r="M190" s="1">
        <v>0.89</v>
      </c>
      <c r="N190" s="1">
        <v>380</v>
      </c>
      <c r="O190" s="1">
        <v>0.74</v>
      </c>
      <c r="P190" s="1">
        <v>131</v>
      </c>
      <c r="Q190" s="1">
        <v>0.37</v>
      </c>
      <c r="R190" s="1">
        <v>-261</v>
      </c>
      <c r="S190" s="1">
        <v>-21</v>
      </c>
      <c r="T190" s="1">
        <v>8</v>
      </c>
      <c r="U190" s="1">
        <v>426</v>
      </c>
      <c r="V190" s="1">
        <v>413</v>
      </c>
      <c r="W190" s="1">
        <v>28625</v>
      </c>
      <c r="X190" s="1">
        <v>30301</v>
      </c>
      <c r="Y190" s="1">
        <v>72301</v>
      </c>
      <c r="Z190" s="1">
        <v>2.31</v>
      </c>
      <c r="AA190" s="6">
        <f t="shared" si="30"/>
        <v>979</v>
      </c>
      <c r="AB190" s="6">
        <f t="shared" si="31"/>
        <v>1239</v>
      </c>
      <c r="AC190" s="6">
        <f t="shared" si="32"/>
        <v>105632</v>
      </c>
      <c r="AD190" s="6">
        <f t="shared" si="33"/>
        <v>107.89785495403473</v>
      </c>
      <c r="AE190" s="7">
        <f t="shared" si="34"/>
        <v>-453</v>
      </c>
      <c r="AF190" t="str">
        <f t="shared" ca="1" si="35"/>
        <v>$V$191</v>
      </c>
      <c r="AG190" t="str">
        <f t="shared" ca="1" si="36"/>
        <v>$J$191</v>
      </c>
      <c r="AH190" t="str">
        <f t="shared" ca="1" si="37"/>
        <v>KELLOGG COMPANY MLXP| 3030133601</v>
      </c>
      <c r="AI190" t="str">
        <f t="shared" ca="1" si="26"/>
        <v>$K$191</v>
      </c>
      <c r="AJ190" s="8">
        <f t="shared" si="27"/>
        <v>3.0643513789581204E-3</v>
      </c>
      <c r="AK190" s="7">
        <f t="shared" si="28"/>
        <v>-94</v>
      </c>
      <c r="AL190" s="7" t="str">
        <f t="shared" ca="1" si="38"/>
        <v>KELLOGG COMPANY MLXP| 3861175029</v>
      </c>
      <c r="AM190" t="b">
        <f t="shared" si="29"/>
        <v>0</v>
      </c>
    </row>
    <row r="191" spans="3:39" x14ac:dyDescent="0.3">
      <c r="C191" s="1" t="s">
        <v>400</v>
      </c>
      <c r="D191" s="1" t="s">
        <v>401</v>
      </c>
      <c r="E191" s="1" t="s">
        <v>39</v>
      </c>
      <c r="F191" s="1" t="s">
        <v>50</v>
      </c>
      <c r="G191" s="1" t="s">
        <v>223</v>
      </c>
      <c r="H191" s="1" t="s">
        <v>220</v>
      </c>
      <c r="I191" s="1" t="s">
        <v>367</v>
      </c>
      <c r="J191" t="str">
        <f>TRIM(CONCATENATE(wiz[[#This Row],[SHIPPER..................]],wiz[[#This Row],[ZIP2..]],wiz[[#This Row],[ZIP3..]]))</f>
        <v>KELLOGG COMPANY MLXP| 3030133601</v>
      </c>
      <c r="K191" s="1">
        <v>1</v>
      </c>
      <c r="L191" s="1">
        <v>2.62</v>
      </c>
      <c r="M191" s="1">
        <v>0.25</v>
      </c>
      <c r="N191" s="1">
        <v>452</v>
      </c>
      <c r="O191" s="1">
        <v>1.92</v>
      </c>
      <c r="P191" s="1">
        <v>180</v>
      </c>
      <c r="Q191" s="1">
        <v>0.4</v>
      </c>
      <c r="R191" s="1">
        <v>-53</v>
      </c>
      <c r="S191" s="1">
        <v>-21</v>
      </c>
      <c r="T191" s="1">
        <v>-226</v>
      </c>
      <c r="U191" s="1">
        <v>-206</v>
      </c>
      <c r="V191" s="1">
        <v>-453</v>
      </c>
      <c r="W191" s="1">
        <v>29801</v>
      </c>
      <c r="X191" s="1">
        <v>30301</v>
      </c>
      <c r="Y191" s="1">
        <v>33601</v>
      </c>
      <c r="Z191" s="1">
        <v>2.65</v>
      </c>
      <c r="AA191" s="6">
        <f t="shared" si="30"/>
        <v>979</v>
      </c>
      <c r="AB191" s="6">
        <f t="shared" si="31"/>
        <v>-453</v>
      </c>
      <c r="AC191" s="6">
        <f t="shared" si="32"/>
        <v>105632</v>
      </c>
      <c r="AD191" s="6">
        <f t="shared" si="33"/>
        <v>107.89785495403473</v>
      </c>
      <c r="AE191" s="7">
        <f t="shared" si="34"/>
        <v>-453</v>
      </c>
      <c r="AF191" t="str">
        <f t="shared" ca="1" si="35"/>
        <v>$V$191</v>
      </c>
      <c r="AG191" t="str">
        <f t="shared" ca="1" si="36"/>
        <v>$J$191</v>
      </c>
      <c r="AH191" t="str">
        <f t="shared" ca="1" si="37"/>
        <v>KELLOGG COMPANY MLXP| 3030133601</v>
      </c>
      <c r="AI191" t="str">
        <f t="shared" ca="1" si="26"/>
        <v>$K$191</v>
      </c>
      <c r="AJ191" s="8">
        <f t="shared" si="27"/>
        <v>1.0214504596527069E-3</v>
      </c>
      <c r="AK191" s="7">
        <f t="shared" si="28"/>
        <v>-94</v>
      </c>
      <c r="AL191" s="7" t="str">
        <f t="shared" ca="1" si="38"/>
        <v>KELLOGG COMPANY MLXP| 3861175029</v>
      </c>
      <c r="AM191" t="b">
        <f t="shared" si="29"/>
        <v>0</v>
      </c>
    </row>
    <row r="192" spans="3:39" x14ac:dyDescent="0.3">
      <c r="C192" s="1" t="s">
        <v>37</v>
      </c>
      <c r="D192" s="1" t="s">
        <v>38</v>
      </c>
      <c r="E192" s="1" t="s">
        <v>39</v>
      </c>
      <c r="F192" s="1" t="s">
        <v>50</v>
      </c>
      <c r="G192" s="1" t="s">
        <v>411</v>
      </c>
      <c r="H192" s="1" t="s">
        <v>53</v>
      </c>
      <c r="I192" s="1" t="s">
        <v>412</v>
      </c>
      <c r="J192" t="str">
        <f>TRIM(CONCATENATE(wiz[[#This Row],[SHIPPER..................]],wiz[[#This Row],[ZIP2..]],wiz[[#This Row],[ZIP3..]]))</f>
        <v>b: C H ROBINSON | 3005060504</v>
      </c>
      <c r="K192" s="1">
        <v>1</v>
      </c>
      <c r="L192" s="1">
        <v>1.95</v>
      </c>
      <c r="M192" s="1">
        <v>0.28000000000000003</v>
      </c>
      <c r="N192" s="1">
        <v>763</v>
      </c>
      <c r="O192" s="1">
        <v>1.17</v>
      </c>
      <c r="P192" s="1">
        <v>35</v>
      </c>
      <c r="Q192" s="1">
        <v>0.25</v>
      </c>
      <c r="R192" s="1">
        <v>-27</v>
      </c>
      <c r="S192" s="1">
        <v>5</v>
      </c>
      <c r="T192" s="1">
        <v>150</v>
      </c>
      <c r="U192" s="1">
        <v>524</v>
      </c>
      <c r="V192" s="1">
        <v>679</v>
      </c>
      <c r="W192" s="1">
        <v>30233</v>
      </c>
      <c r="X192" s="1">
        <v>30050</v>
      </c>
      <c r="Y192" s="1">
        <v>60504</v>
      </c>
      <c r="Z192" s="1">
        <v>2.0099999999999998</v>
      </c>
      <c r="AA192" s="6">
        <f t="shared" si="30"/>
        <v>615</v>
      </c>
      <c r="AB192" s="6">
        <f t="shared" si="31"/>
        <v>679</v>
      </c>
      <c r="AC192" s="6">
        <f t="shared" si="32"/>
        <v>-122022</v>
      </c>
      <c r="AD192" s="6">
        <f t="shared" si="33"/>
        <v>-198.40975609756097</v>
      </c>
      <c r="AE192" s="7">
        <f t="shared" si="34"/>
        <v>-1118</v>
      </c>
      <c r="AF192" t="str">
        <f t="shared" ca="1" si="35"/>
        <v>$V$1066</v>
      </c>
      <c r="AG192" t="str">
        <f t="shared" ca="1" si="36"/>
        <v>$J$1066</v>
      </c>
      <c r="AH192" t="str">
        <f t="shared" ca="1" si="37"/>
        <v>b: C H ROBINSON | 2736036101</v>
      </c>
      <c r="AI192" t="str">
        <f t="shared" ca="1" si="26"/>
        <v>$K$1066</v>
      </c>
      <c r="AJ192" s="8">
        <f t="shared" si="27"/>
        <v>1.6260162601626016E-3</v>
      </c>
      <c r="AK192" s="7">
        <f t="shared" si="28"/>
        <v>-560</v>
      </c>
      <c r="AL192" s="7" t="str">
        <f t="shared" ca="1" si="38"/>
        <v>b: C H ROBINSON | 6080335055</v>
      </c>
      <c r="AM192" t="b">
        <f t="shared" si="29"/>
        <v>0</v>
      </c>
    </row>
    <row r="193" spans="3:39" x14ac:dyDescent="0.3">
      <c r="C193" s="1" t="s">
        <v>413</v>
      </c>
      <c r="D193" s="1" t="s">
        <v>414</v>
      </c>
      <c r="E193" s="1" t="s">
        <v>39</v>
      </c>
      <c r="F193" s="1" t="s">
        <v>50</v>
      </c>
      <c r="G193" s="1" t="s">
        <v>415</v>
      </c>
      <c r="H193" s="1" t="s">
        <v>53</v>
      </c>
      <c r="I193" s="1" t="s">
        <v>416</v>
      </c>
      <c r="J193" t="str">
        <f>TRIM(CONCATENATE(wiz[[#This Row],[SHIPPER..................]],wiz[[#This Row],[ZIP2..]],wiz[[#This Row],[ZIP3..]]))</f>
        <v>BFT INC | 3065560540</v>
      </c>
      <c r="K193" s="1">
        <v>1</v>
      </c>
      <c r="L193" s="1">
        <v>1.1299999999999999</v>
      </c>
      <c r="M193" s="1">
        <v>0.27</v>
      </c>
      <c r="N193" s="1">
        <v>783</v>
      </c>
      <c r="O193" s="1">
        <v>1.83</v>
      </c>
      <c r="P193" s="1">
        <v>39</v>
      </c>
      <c r="Q193" s="1">
        <v>0.25</v>
      </c>
      <c r="R193" s="1">
        <v>-21</v>
      </c>
      <c r="S193" s="1">
        <v>-14</v>
      </c>
      <c r="T193" s="1">
        <v>-7</v>
      </c>
      <c r="U193" s="1">
        <v>-101</v>
      </c>
      <c r="V193" s="1">
        <v>-122</v>
      </c>
      <c r="W193" s="1">
        <v>30030</v>
      </c>
      <c r="X193" s="1">
        <v>30655</v>
      </c>
      <c r="Y193" s="1">
        <v>60540</v>
      </c>
      <c r="Z193" s="1">
        <v>1.18</v>
      </c>
      <c r="AA193" s="6">
        <f t="shared" si="30"/>
        <v>1</v>
      </c>
      <c r="AB193" s="6">
        <f t="shared" si="31"/>
        <v>-122</v>
      </c>
      <c r="AC193" s="6">
        <f t="shared" si="32"/>
        <v>-122</v>
      </c>
      <c r="AD193" s="6">
        <f t="shared" si="33"/>
        <v>-122</v>
      </c>
      <c r="AE193" s="7">
        <f t="shared" si="34"/>
        <v>-122</v>
      </c>
      <c r="AF193" t="str">
        <f t="shared" ca="1" si="35"/>
        <v>$V$91</v>
      </c>
      <c r="AG193" t="str">
        <f t="shared" ca="1" si="36"/>
        <v>$J$91</v>
      </c>
      <c r="AH193" t="str">
        <f t="shared" ca="1" si="37"/>
        <v>WAL MART SAMS GENERAL| 7240143123</v>
      </c>
      <c r="AI193" t="str">
        <f t="shared" ca="1" si="26"/>
        <v>$K$91</v>
      </c>
      <c r="AJ193" s="8">
        <f t="shared" si="27"/>
        <v>1</v>
      </c>
      <c r="AK193" s="7">
        <f t="shared" si="28"/>
        <v>-122</v>
      </c>
      <c r="AL193" s="7" t="str">
        <f t="shared" ca="1" si="38"/>
        <v>WAL MART SAMS GENERAL| 7240143123</v>
      </c>
      <c r="AM193" t="str">
        <f t="shared" si="29"/>
        <v>BFT INC | 3065560540</v>
      </c>
    </row>
    <row r="194" spans="3:39" x14ac:dyDescent="0.3">
      <c r="C194" s="1" t="s">
        <v>400</v>
      </c>
      <c r="D194" s="1" t="s">
        <v>401</v>
      </c>
      <c r="E194" s="1" t="s">
        <v>39</v>
      </c>
      <c r="F194" s="1" t="s">
        <v>50</v>
      </c>
      <c r="G194" s="1" t="s">
        <v>223</v>
      </c>
      <c r="H194" s="1" t="s">
        <v>53</v>
      </c>
      <c r="I194" s="1" t="s">
        <v>417</v>
      </c>
      <c r="J194" t="str">
        <f>TRIM(CONCATENATE(wiz[[#This Row],[SHIPPER..................]],wiz[[#This Row],[ZIP2..]],wiz[[#This Row],[ZIP3..]]))</f>
        <v>KELLOGG COMPANY MLXP| 3030160803</v>
      </c>
      <c r="K194" s="1">
        <v>2</v>
      </c>
      <c r="L194" s="1">
        <v>1.5</v>
      </c>
      <c r="M194" s="1">
        <v>0.26</v>
      </c>
      <c r="N194" s="1">
        <v>675</v>
      </c>
      <c r="O194" s="1">
        <v>1.0900000000000001</v>
      </c>
      <c r="P194" s="1">
        <v>88</v>
      </c>
      <c r="Q194" s="1">
        <v>0.33</v>
      </c>
      <c r="R194" s="1">
        <v>-14</v>
      </c>
      <c r="S194" s="1">
        <v>-21</v>
      </c>
      <c r="T194" s="1">
        <v>71</v>
      </c>
      <c r="U194" s="1">
        <v>-45</v>
      </c>
      <c r="V194" s="1">
        <v>5</v>
      </c>
      <c r="W194" s="1">
        <v>29801</v>
      </c>
      <c r="X194" s="1">
        <v>30301</v>
      </c>
      <c r="Y194" s="1">
        <v>60803</v>
      </c>
      <c r="Z194" s="1">
        <v>1.54</v>
      </c>
      <c r="AA194" s="6">
        <f t="shared" si="30"/>
        <v>979</v>
      </c>
      <c r="AB194" s="6">
        <f t="shared" si="31"/>
        <v>10</v>
      </c>
      <c r="AC194" s="6">
        <f t="shared" si="32"/>
        <v>105632</v>
      </c>
      <c r="AD194" s="6">
        <f t="shared" si="33"/>
        <v>107.89785495403473</v>
      </c>
      <c r="AE194" s="7">
        <f t="shared" si="34"/>
        <v>-453</v>
      </c>
      <c r="AF194" t="str">
        <f t="shared" ca="1" si="35"/>
        <v>$V$191</v>
      </c>
      <c r="AG194" t="str">
        <f t="shared" ca="1" si="36"/>
        <v>$J$191</v>
      </c>
      <c r="AH194" t="str">
        <f t="shared" ca="1" si="37"/>
        <v>KELLOGG COMPANY MLXP| 3030133601</v>
      </c>
      <c r="AI194" t="str">
        <f t="shared" ref="AI194:AI257" ca="1" si="39">REPLACE(AF194,2,1,"K")</f>
        <v>$K$191</v>
      </c>
      <c r="AJ194" s="8">
        <f t="shared" ref="AJ194:AJ257" si="40">K194/AA194</f>
        <v>2.0429009193054137E-3</v>
      </c>
      <c r="AK194" s="7">
        <f t="shared" ref="AK194:AK257" si="41">_xlfn.MINIFS($V$3:$V$2378,$C$3:$C$2378,C194,$AJ$3:$AJ$2378,"&gt;0.05")</f>
        <v>-94</v>
      </c>
      <c r="AL194" s="7" t="str">
        <f t="shared" ca="1" si="38"/>
        <v>KELLOGG COMPANY MLXP| 3861175029</v>
      </c>
      <c r="AM194" t="b">
        <f t="shared" ref="AM194:AM257" si="42">IF(AK194=V194,J194,FALSE)</f>
        <v>0</v>
      </c>
    </row>
    <row r="195" spans="3:39" x14ac:dyDescent="0.3">
      <c r="C195" s="1" t="s">
        <v>418</v>
      </c>
      <c r="D195" s="1" t="s">
        <v>419</v>
      </c>
      <c r="E195" s="1" t="s">
        <v>39</v>
      </c>
      <c r="F195" s="1" t="s">
        <v>50</v>
      </c>
      <c r="G195" s="1" t="s">
        <v>420</v>
      </c>
      <c r="H195" s="1" t="s">
        <v>53</v>
      </c>
      <c r="I195" s="1" t="s">
        <v>421</v>
      </c>
      <c r="J195" t="str">
        <f>TRIM(CONCATENATE(wiz[[#This Row],[SHIPPER..................]],wiz[[#This Row],[ZIP2..]],wiz[[#This Row],[ZIP3..]]))</f>
        <v>NOVOLEX | 3022760526</v>
      </c>
      <c r="K195" s="1">
        <v>3</v>
      </c>
      <c r="L195" s="1">
        <v>1.25</v>
      </c>
      <c r="M195" s="1">
        <v>0.22</v>
      </c>
      <c r="N195" s="1">
        <v>745</v>
      </c>
      <c r="O195" s="1">
        <v>1.88</v>
      </c>
      <c r="P195" s="1">
        <v>40</v>
      </c>
      <c r="Q195" s="1">
        <v>0.27</v>
      </c>
      <c r="R195" s="1">
        <v>16</v>
      </c>
      <c r="S195" s="1">
        <v>-16</v>
      </c>
      <c r="T195" s="1">
        <v>-64</v>
      </c>
      <c r="U195" s="1">
        <v>-229</v>
      </c>
      <c r="V195" s="1">
        <v>-309</v>
      </c>
      <c r="W195" s="1">
        <v>30263</v>
      </c>
      <c r="X195" s="1">
        <v>30227</v>
      </c>
      <c r="Y195" s="1">
        <v>60526</v>
      </c>
      <c r="Z195" s="1">
        <v>1.25</v>
      </c>
      <c r="AA195" s="6">
        <f t="shared" ref="AA195:AA258" si="43">SUMIFS(K$3:K$2378,$C$3:$C$2378,$C195)</f>
        <v>63</v>
      </c>
      <c r="AB195" s="6">
        <f t="shared" ref="AB195:AB258" si="44">V195*K195</f>
        <v>-927</v>
      </c>
      <c r="AC195" s="6">
        <f t="shared" ref="AC195:AC258" si="45">SUMIFS(AB$3:AB$2378,$C$3:$C$2378,$C195)</f>
        <v>-460</v>
      </c>
      <c r="AD195" s="6">
        <f t="shared" ref="AD195:AD258" si="46">AC195/AA195</f>
        <v>-7.3015873015873014</v>
      </c>
      <c r="AE195" s="7">
        <f t="shared" ref="AE195:AE258" si="47">_xlfn.MINIFS($V$3:$V$2378,$C$3:$C$2378,C195)</f>
        <v>-419</v>
      </c>
      <c r="AF195" t="str">
        <f t="shared" ref="AF195:AF258" ca="1" si="48">CELL("address",INDEX($V$3:$V$2378,MATCH(_xlfn.MINIFS($V$3:$V$2378,$C$3:$C$2378,C195),$V$3:$V$2378,0)))</f>
        <v>$V$721</v>
      </c>
      <c r="AG195" t="str">
        <f t="shared" ref="AG195:AG258" ca="1" si="49">REPLACE(AF195,2,1,"J")</f>
        <v>$J$721</v>
      </c>
      <c r="AH195" t="str">
        <f t="shared" ref="AH195:AH258" ca="1" si="50">INDIRECT(AG195)</f>
        <v>b: US XPRESS | 4734835020</v>
      </c>
      <c r="AI195" t="str">
        <f t="shared" ca="1" si="39"/>
        <v>$K$721</v>
      </c>
      <c r="AJ195" s="8">
        <f t="shared" si="40"/>
        <v>4.7619047619047616E-2</v>
      </c>
      <c r="AK195" s="7">
        <f t="shared" si="41"/>
        <v>-291</v>
      </c>
      <c r="AL195" s="7" t="str">
        <f t="shared" ref="AL195:AL258" ca="1" si="51">OFFSET(J$2,MATCH(AK195,$V$3:$V$2378,0),)</f>
        <v>NOVOLEX | 3000360526</v>
      </c>
      <c r="AM195" t="b">
        <f t="shared" si="42"/>
        <v>0</v>
      </c>
    </row>
    <row r="196" spans="3:39" x14ac:dyDescent="0.3">
      <c r="C196" s="1" t="s">
        <v>418</v>
      </c>
      <c r="D196" s="1" t="s">
        <v>419</v>
      </c>
      <c r="E196" s="1" t="s">
        <v>39</v>
      </c>
      <c r="F196" s="1" t="s">
        <v>50</v>
      </c>
      <c r="G196" s="1" t="s">
        <v>422</v>
      </c>
      <c r="H196" s="1" t="s">
        <v>53</v>
      </c>
      <c r="I196" s="1" t="s">
        <v>421</v>
      </c>
      <c r="J196" t="str">
        <f>TRIM(CONCATENATE(wiz[[#This Row],[SHIPPER..................]],wiz[[#This Row],[ZIP2..]],wiz[[#This Row],[ZIP3..]]))</f>
        <v>NOVOLEX | 3000360526</v>
      </c>
      <c r="K196" s="1">
        <v>9</v>
      </c>
      <c r="L196" s="1">
        <v>1.25</v>
      </c>
      <c r="M196" s="1">
        <v>0.22</v>
      </c>
      <c r="N196" s="1">
        <v>732</v>
      </c>
      <c r="O196" s="1">
        <v>1.77</v>
      </c>
      <c r="P196" s="1">
        <v>49</v>
      </c>
      <c r="Q196" s="1">
        <v>0.28000000000000003</v>
      </c>
      <c r="R196" s="1">
        <v>16</v>
      </c>
      <c r="S196" s="1">
        <v>-20</v>
      </c>
      <c r="T196" s="1">
        <v>-38</v>
      </c>
      <c r="U196" s="1">
        <v>-233</v>
      </c>
      <c r="V196" s="1">
        <v>-291</v>
      </c>
      <c r="W196" s="1">
        <v>30263</v>
      </c>
      <c r="X196" s="1">
        <v>30003</v>
      </c>
      <c r="Y196" s="1">
        <v>60526</v>
      </c>
      <c r="Z196" s="1">
        <v>1.25</v>
      </c>
      <c r="AA196" s="6">
        <f t="shared" si="43"/>
        <v>63</v>
      </c>
      <c r="AB196" s="6">
        <f t="shared" si="44"/>
        <v>-2619</v>
      </c>
      <c r="AC196" s="6">
        <f t="shared" si="45"/>
        <v>-460</v>
      </c>
      <c r="AD196" s="6">
        <f t="shared" si="46"/>
        <v>-7.3015873015873014</v>
      </c>
      <c r="AE196" s="7">
        <f t="shared" si="47"/>
        <v>-419</v>
      </c>
      <c r="AF196" t="str">
        <f t="shared" ca="1" si="48"/>
        <v>$V$721</v>
      </c>
      <c r="AG196" t="str">
        <f t="shared" ca="1" si="49"/>
        <v>$J$721</v>
      </c>
      <c r="AH196" t="str">
        <f t="shared" ca="1" si="50"/>
        <v>b: US XPRESS | 4734835020</v>
      </c>
      <c r="AI196" t="str">
        <f t="shared" ca="1" si="39"/>
        <v>$K$721</v>
      </c>
      <c r="AJ196" s="8">
        <f t="shared" si="40"/>
        <v>0.14285714285714285</v>
      </c>
      <c r="AK196" s="7">
        <f t="shared" si="41"/>
        <v>-291</v>
      </c>
      <c r="AL196" s="7" t="str">
        <f t="shared" ca="1" si="51"/>
        <v>NOVOLEX | 3000360526</v>
      </c>
      <c r="AM196" t="str">
        <f t="shared" si="42"/>
        <v>NOVOLEX | 3000360526</v>
      </c>
    </row>
    <row r="197" spans="3:39" x14ac:dyDescent="0.3">
      <c r="C197" s="1" t="s">
        <v>423</v>
      </c>
      <c r="D197" s="1" t="s">
        <v>424</v>
      </c>
      <c r="E197" s="1" t="s">
        <v>39</v>
      </c>
      <c r="F197" s="1" t="s">
        <v>50</v>
      </c>
      <c r="G197" s="1" t="s">
        <v>399</v>
      </c>
      <c r="H197" s="1" t="s">
        <v>53</v>
      </c>
      <c r="I197" s="1" t="s">
        <v>425</v>
      </c>
      <c r="J197" t="str">
        <f>TRIM(CONCATENATE(wiz[[#This Row],[SHIPPER..................]],wiz[[#This Row],[ZIP2..]],wiz[[#This Row],[ZIP3..]]))</f>
        <v>CARLSTAR | 3025360115</v>
      </c>
      <c r="K197" s="1">
        <v>1</v>
      </c>
      <c r="L197" s="1">
        <v>1.62</v>
      </c>
      <c r="M197" s="1">
        <v>0.17</v>
      </c>
      <c r="N197" s="1">
        <v>755</v>
      </c>
      <c r="O197" s="1">
        <v>1.79</v>
      </c>
      <c r="P197" s="1">
        <v>61</v>
      </c>
      <c r="Q197" s="1">
        <v>0.3</v>
      </c>
      <c r="R197" s="1">
        <v>73</v>
      </c>
      <c r="S197" s="1">
        <v>-25</v>
      </c>
      <c r="T197" s="1">
        <v>3</v>
      </c>
      <c r="U197" s="1">
        <v>80</v>
      </c>
      <c r="V197" s="1">
        <v>58</v>
      </c>
      <c r="W197" s="1">
        <v>31201</v>
      </c>
      <c r="X197" s="1">
        <v>30253</v>
      </c>
      <c r="Y197" s="1">
        <v>60115</v>
      </c>
      <c r="Z197" s="1">
        <v>1.57</v>
      </c>
      <c r="AA197" s="6">
        <f t="shared" si="43"/>
        <v>44</v>
      </c>
      <c r="AB197" s="6">
        <f t="shared" si="44"/>
        <v>58</v>
      </c>
      <c r="AC197" s="6">
        <f t="shared" si="45"/>
        <v>-5136</v>
      </c>
      <c r="AD197" s="6">
        <f t="shared" si="46"/>
        <v>-116.72727272727273</v>
      </c>
      <c r="AE197" s="7">
        <f t="shared" si="47"/>
        <v>-528</v>
      </c>
      <c r="AF197" t="str">
        <f t="shared" ca="1" si="48"/>
        <v>$V$248</v>
      </c>
      <c r="AG197" t="str">
        <f t="shared" ca="1" si="49"/>
        <v>$J$248</v>
      </c>
      <c r="AH197" t="str">
        <f t="shared" ca="1" si="50"/>
        <v>CARLSTAR | 3025348007</v>
      </c>
      <c r="AI197" t="str">
        <f t="shared" ca="1" si="39"/>
        <v>$K$248</v>
      </c>
      <c r="AJ197" s="8">
        <f t="shared" si="40"/>
        <v>2.2727272727272728E-2</v>
      </c>
      <c r="AK197" s="7">
        <f t="shared" si="41"/>
        <v>-528</v>
      </c>
      <c r="AL197" s="7" t="str">
        <f t="shared" ca="1" si="51"/>
        <v>CARLSTAR | 3025348007</v>
      </c>
      <c r="AM197" t="b">
        <f t="shared" si="42"/>
        <v>0</v>
      </c>
    </row>
    <row r="198" spans="3:39" x14ac:dyDescent="0.3">
      <c r="C198" s="1" t="s">
        <v>37</v>
      </c>
      <c r="D198" s="1" t="s">
        <v>38</v>
      </c>
      <c r="E198" s="1" t="s">
        <v>39</v>
      </c>
      <c r="F198" s="1" t="s">
        <v>50</v>
      </c>
      <c r="G198" s="1" t="s">
        <v>308</v>
      </c>
      <c r="H198" s="1" t="s">
        <v>53</v>
      </c>
      <c r="I198" s="1" t="s">
        <v>426</v>
      </c>
      <c r="J198" t="str">
        <f>TRIM(CONCATENATE(wiz[[#This Row],[SHIPPER..................]],wiz[[#This Row],[ZIP2..]],wiz[[#This Row],[ZIP3..]]))</f>
        <v>b: C H ROBINSON | 3001260450</v>
      </c>
      <c r="K198" s="1">
        <v>1</v>
      </c>
      <c r="L198" s="1">
        <v>0.94</v>
      </c>
      <c r="M198" s="1">
        <v>0.27</v>
      </c>
      <c r="N198" s="1">
        <v>742</v>
      </c>
      <c r="O198" s="1">
        <v>1.61</v>
      </c>
      <c r="P198" s="1">
        <v>26</v>
      </c>
      <c r="Q198" s="1">
        <v>0.25</v>
      </c>
      <c r="R198" s="1">
        <v>-45</v>
      </c>
      <c r="S198" s="1">
        <v>-25</v>
      </c>
      <c r="T198" s="1">
        <v>0</v>
      </c>
      <c r="U198" s="1">
        <v>-175</v>
      </c>
      <c r="V198" s="1">
        <v>-200</v>
      </c>
      <c r="W198" s="1">
        <v>30003</v>
      </c>
      <c r="X198" s="1">
        <v>30012</v>
      </c>
      <c r="Y198" s="1">
        <v>60450</v>
      </c>
      <c r="Z198" s="1">
        <v>0.99</v>
      </c>
      <c r="AA198" s="6">
        <f t="shared" si="43"/>
        <v>615</v>
      </c>
      <c r="AB198" s="6">
        <f t="shared" si="44"/>
        <v>-200</v>
      </c>
      <c r="AC198" s="6">
        <f t="shared" si="45"/>
        <v>-122022</v>
      </c>
      <c r="AD198" s="6">
        <f t="shared" si="46"/>
        <v>-198.40975609756097</v>
      </c>
      <c r="AE198" s="7">
        <f t="shared" si="47"/>
        <v>-1118</v>
      </c>
      <c r="AF198" t="str">
        <f t="shared" ca="1" si="48"/>
        <v>$V$1066</v>
      </c>
      <c r="AG198" t="str">
        <f t="shared" ca="1" si="49"/>
        <v>$J$1066</v>
      </c>
      <c r="AH198" t="str">
        <f t="shared" ca="1" si="50"/>
        <v>b: C H ROBINSON | 2736036101</v>
      </c>
      <c r="AI198" t="str">
        <f t="shared" ca="1" si="39"/>
        <v>$K$1066</v>
      </c>
      <c r="AJ198" s="8">
        <f t="shared" si="40"/>
        <v>1.6260162601626016E-3</v>
      </c>
      <c r="AK198" s="7">
        <f t="shared" si="41"/>
        <v>-560</v>
      </c>
      <c r="AL198" s="7" t="str">
        <f t="shared" ca="1" si="51"/>
        <v>b: C H ROBINSON | 6080335055</v>
      </c>
      <c r="AM198" t="b">
        <f t="shared" si="42"/>
        <v>0</v>
      </c>
    </row>
    <row r="199" spans="3:39" x14ac:dyDescent="0.3">
      <c r="C199" s="1" t="s">
        <v>400</v>
      </c>
      <c r="D199" s="1" t="s">
        <v>401</v>
      </c>
      <c r="E199" s="1" t="s">
        <v>39</v>
      </c>
      <c r="F199" s="1" t="s">
        <v>50</v>
      </c>
      <c r="G199" s="1" t="s">
        <v>223</v>
      </c>
      <c r="H199" s="1" t="s">
        <v>53</v>
      </c>
      <c r="I199" s="1" t="s">
        <v>427</v>
      </c>
      <c r="J199" t="str">
        <f>TRIM(CONCATENATE(wiz[[#This Row],[SHIPPER..................]],wiz[[#This Row],[ZIP2..]],wiz[[#This Row],[ZIP3..]]))</f>
        <v>KELLOGG COMPANY MLXP| 3030160447</v>
      </c>
      <c r="K199" s="1">
        <v>3</v>
      </c>
      <c r="L199" s="1">
        <v>1.22</v>
      </c>
      <c r="M199" s="1">
        <v>0.19</v>
      </c>
      <c r="N199" s="1">
        <v>711</v>
      </c>
      <c r="O199" s="1">
        <v>0.89</v>
      </c>
      <c r="P199" s="1">
        <v>4</v>
      </c>
      <c r="Q199" s="1">
        <v>0.25</v>
      </c>
      <c r="R199" s="1">
        <v>28</v>
      </c>
      <c r="S199" s="1">
        <v>-21</v>
      </c>
      <c r="T199" s="1">
        <v>171</v>
      </c>
      <c r="U199" s="1">
        <v>-50</v>
      </c>
      <c r="V199" s="1">
        <v>100</v>
      </c>
      <c r="W199" s="1">
        <v>30050</v>
      </c>
      <c r="X199" s="1">
        <v>30301</v>
      </c>
      <c r="Y199" s="1">
        <v>60447</v>
      </c>
      <c r="Z199" s="1">
        <v>1.19</v>
      </c>
      <c r="AA199" s="6">
        <f t="shared" si="43"/>
        <v>979</v>
      </c>
      <c r="AB199" s="6">
        <f t="shared" si="44"/>
        <v>300</v>
      </c>
      <c r="AC199" s="6">
        <f t="shared" si="45"/>
        <v>105632</v>
      </c>
      <c r="AD199" s="6">
        <f t="shared" si="46"/>
        <v>107.89785495403473</v>
      </c>
      <c r="AE199" s="7">
        <f t="shared" si="47"/>
        <v>-453</v>
      </c>
      <c r="AF199" t="str">
        <f t="shared" ca="1" si="48"/>
        <v>$V$191</v>
      </c>
      <c r="AG199" t="str">
        <f t="shared" ca="1" si="49"/>
        <v>$J$191</v>
      </c>
      <c r="AH199" t="str">
        <f t="shared" ca="1" si="50"/>
        <v>KELLOGG COMPANY MLXP| 3030133601</v>
      </c>
      <c r="AI199" t="str">
        <f t="shared" ca="1" si="39"/>
        <v>$K$191</v>
      </c>
      <c r="AJ199" s="8">
        <f t="shared" si="40"/>
        <v>3.0643513789581204E-3</v>
      </c>
      <c r="AK199" s="7">
        <f t="shared" si="41"/>
        <v>-94</v>
      </c>
      <c r="AL199" s="7" t="str">
        <f t="shared" ca="1" si="51"/>
        <v>KELLOGG COMPANY MLXP| 3861175029</v>
      </c>
      <c r="AM199" t="b">
        <f t="shared" si="42"/>
        <v>0</v>
      </c>
    </row>
    <row r="200" spans="3:39" x14ac:dyDescent="0.3">
      <c r="C200" s="1" t="s">
        <v>428</v>
      </c>
      <c r="D200" s="1" t="s">
        <v>429</v>
      </c>
      <c r="E200" s="1" t="s">
        <v>39</v>
      </c>
      <c r="F200" s="1" t="s">
        <v>50</v>
      </c>
      <c r="G200" s="1" t="s">
        <v>430</v>
      </c>
      <c r="H200" s="1" t="s">
        <v>140</v>
      </c>
      <c r="I200" s="1" t="s">
        <v>431</v>
      </c>
      <c r="J200" t="str">
        <f>TRIM(CONCATENATE(wiz[[#This Row],[SHIPPER..................]],wiz[[#This Row],[ZIP2..]],wiz[[#This Row],[ZIP3..]]))</f>
        <v>PEPSI LOGISTICS COMPA| 3027253545</v>
      </c>
      <c r="K200" s="1">
        <v>1</v>
      </c>
      <c r="L200" s="1">
        <v>0.65</v>
      </c>
      <c r="M200" s="1">
        <v>0.36</v>
      </c>
      <c r="N200" s="1">
        <v>838</v>
      </c>
      <c r="O200" s="1">
        <v>1.77</v>
      </c>
      <c r="P200" s="1">
        <v>7</v>
      </c>
      <c r="Q200" s="1">
        <v>0.25</v>
      </c>
      <c r="R200" s="1">
        <v>-117</v>
      </c>
      <c r="S200" s="1">
        <v>26</v>
      </c>
      <c r="T200" s="1">
        <v>-2</v>
      </c>
      <c r="U200" s="1">
        <v>-538</v>
      </c>
      <c r="V200" s="1">
        <v>-514</v>
      </c>
      <c r="W200" s="1">
        <v>30301</v>
      </c>
      <c r="X200" s="1">
        <v>30272</v>
      </c>
      <c r="Y200" s="1">
        <v>53545</v>
      </c>
      <c r="Z200" s="1">
        <v>0.79</v>
      </c>
      <c r="AA200" s="6">
        <f t="shared" si="43"/>
        <v>1</v>
      </c>
      <c r="AB200" s="6">
        <f t="shared" si="44"/>
        <v>-514</v>
      </c>
      <c r="AC200" s="6">
        <f t="shared" si="45"/>
        <v>-514</v>
      </c>
      <c r="AD200" s="6">
        <f t="shared" si="46"/>
        <v>-514</v>
      </c>
      <c r="AE200" s="7">
        <f t="shared" si="47"/>
        <v>-514</v>
      </c>
      <c r="AF200" t="str">
        <f t="shared" ca="1" si="48"/>
        <v>$V$180</v>
      </c>
      <c r="AG200" t="str">
        <f t="shared" ca="1" si="49"/>
        <v>$J$180</v>
      </c>
      <c r="AH200" t="str">
        <f t="shared" ca="1" si="50"/>
        <v>CENTRAL GARDEN AND PE| 3174523432</v>
      </c>
      <c r="AI200" t="str">
        <f t="shared" ca="1" si="39"/>
        <v>$K$180</v>
      </c>
      <c r="AJ200" s="8">
        <f t="shared" si="40"/>
        <v>1</v>
      </c>
      <c r="AK200" s="7">
        <f t="shared" si="41"/>
        <v>-514</v>
      </c>
      <c r="AL200" s="7" t="str">
        <f t="shared" ca="1" si="51"/>
        <v>CENTRAL GARDEN AND PE| 3174523432</v>
      </c>
      <c r="AM200" t="str">
        <f t="shared" si="42"/>
        <v>PEPSI LOGISTICS COMPA| 3027253545</v>
      </c>
    </row>
    <row r="201" spans="3:39" x14ac:dyDescent="0.3">
      <c r="C201" s="1" t="s">
        <v>432</v>
      </c>
      <c r="D201" s="1" t="s">
        <v>433</v>
      </c>
      <c r="E201" s="1" t="s">
        <v>39</v>
      </c>
      <c r="F201" s="1" t="s">
        <v>50</v>
      </c>
      <c r="G201" s="1" t="s">
        <v>434</v>
      </c>
      <c r="H201" s="1" t="s">
        <v>42</v>
      </c>
      <c r="I201" s="1" t="s">
        <v>435</v>
      </c>
      <c r="J201" t="str">
        <f>TRIM(CONCATENATE(wiz[[#This Row],[SHIPPER..................]],wiz[[#This Row],[ZIP2..]],wiz[[#This Row],[ZIP3..]]))</f>
        <v>b: UBER FREIGHT LLC | 3060147459</v>
      </c>
      <c r="K201" s="1">
        <v>1</v>
      </c>
      <c r="L201" s="1">
        <v>1.29</v>
      </c>
      <c r="M201" s="1">
        <v>0.27</v>
      </c>
      <c r="N201" s="1">
        <v>557</v>
      </c>
      <c r="O201" s="1">
        <v>0.74</v>
      </c>
      <c r="P201" s="1">
        <v>70</v>
      </c>
      <c r="Q201" s="1">
        <v>0.3</v>
      </c>
      <c r="R201" s="1">
        <v>-34</v>
      </c>
      <c r="S201" s="1">
        <v>-53</v>
      </c>
      <c r="T201" s="1">
        <v>86</v>
      </c>
      <c r="U201" s="1">
        <v>-62</v>
      </c>
      <c r="V201" s="1">
        <v>-29</v>
      </c>
      <c r="W201" s="1">
        <v>30050</v>
      </c>
      <c r="X201" s="1">
        <v>30601</v>
      </c>
      <c r="Y201" s="1">
        <v>47459</v>
      </c>
      <c r="Z201" s="1">
        <v>1.34</v>
      </c>
      <c r="AA201" s="6">
        <f t="shared" si="43"/>
        <v>12</v>
      </c>
      <c r="AB201" s="6">
        <f t="shared" si="44"/>
        <v>-29</v>
      </c>
      <c r="AC201" s="6">
        <f t="shared" si="45"/>
        <v>-94</v>
      </c>
      <c r="AD201" s="6">
        <f t="shared" si="46"/>
        <v>-7.833333333333333</v>
      </c>
      <c r="AE201" s="7">
        <f t="shared" si="47"/>
        <v>-795</v>
      </c>
      <c r="AF201" t="str">
        <f t="shared" ca="1" si="48"/>
        <v>$V$2033</v>
      </c>
      <c r="AG201" t="str">
        <f t="shared" ca="1" si="49"/>
        <v>$J$2033</v>
      </c>
      <c r="AH201" t="str">
        <f t="shared" ca="1" si="50"/>
        <v>b: UBER FREIGHT LLC | 3810131010</v>
      </c>
      <c r="AI201" t="str">
        <f t="shared" ca="1" si="39"/>
        <v>$K$2033</v>
      </c>
      <c r="AJ201" s="8">
        <f t="shared" si="40"/>
        <v>8.3333333333333329E-2</v>
      </c>
      <c r="AK201" s="7">
        <f t="shared" si="41"/>
        <v>-795</v>
      </c>
      <c r="AL201" s="7" t="str">
        <f t="shared" ca="1" si="51"/>
        <v>b: UBER FREIGHT LLC | 3810131010</v>
      </c>
      <c r="AM201" t="b">
        <f t="shared" si="42"/>
        <v>0</v>
      </c>
    </row>
    <row r="202" spans="3:39" x14ac:dyDescent="0.3">
      <c r="C202" s="1" t="s">
        <v>47</v>
      </c>
      <c r="D202" s="1" t="s">
        <v>48</v>
      </c>
      <c r="E202" s="1" t="s">
        <v>39</v>
      </c>
      <c r="F202" s="1" t="s">
        <v>50</v>
      </c>
      <c r="G202" s="1" t="s">
        <v>434</v>
      </c>
      <c r="H202" s="1" t="s">
        <v>42</v>
      </c>
      <c r="I202" s="1" t="s">
        <v>436</v>
      </c>
      <c r="J202" t="str">
        <f>TRIM(CONCATENATE(wiz[[#This Row],[SHIPPER..................]],wiz[[#This Row],[ZIP2..]],wiz[[#This Row],[ZIP3..]]))</f>
        <v>LOWES MLXP VAN ONE WA| 3060147265</v>
      </c>
      <c r="K202" s="1">
        <v>4</v>
      </c>
      <c r="L202" s="1">
        <v>1.5</v>
      </c>
      <c r="M202" s="1">
        <v>0.21</v>
      </c>
      <c r="N202" s="1">
        <v>511</v>
      </c>
      <c r="O202" s="1">
        <v>1.23</v>
      </c>
      <c r="P202" s="1">
        <v>44</v>
      </c>
      <c r="Q202" s="1">
        <v>0.26</v>
      </c>
      <c r="R202" s="1">
        <v>13</v>
      </c>
      <c r="S202" s="1">
        <v>-22</v>
      </c>
      <c r="T202" s="1">
        <v>-44</v>
      </c>
      <c r="U202" s="1">
        <v>-166</v>
      </c>
      <c r="V202" s="1">
        <v>-232</v>
      </c>
      <c r="W202" s="1">
        <v>30642</v>
      </c>
      <c r="X202" s="1">
        <v>30601</v>
      </c>
      <c r="Y202" s="1">
        <v>47265</v>
      </c>
      <c r="Z202" s="1">
        <v>1.49</v>
      </c>
      <c r="AA202" s="6">
        <f t="shared" si="43"/>
        <v>678</v>
      </c>
      <c r="AB202" s="6">
        <f t="shared" si="44"/>
        <v>-928</v>
      </c>
      <c r="AC202" s="6">
        <f t="shared" si="45"/>
        <v>-50621</v>
      </c>
      <c r="AD202" s="6">
        <f t="shared" si="46"/>
        <v>-74.662241887905608</v>
      </c>
      <c r="AE202" s="7">
        <f t="shared" si="47"/>
        <v>-655</v>
      </c>
      <c r="AF202" t="str">
        <f t="shared" ca="1" si="48"/>
        <v>$V$1026</v>
      </c>
      <c r="AG202" t="str">
        <f t="shared" ca="1" si="49"/>
        <v>$J$1026</v>
      </c>
      <c r="AH202" t="str">
        <f t="shared" ca="1" si="50"/>
        <v>LOWES MLXP VAN ONE WA| 2820147265</v>
      </c>
      <c r="AI202" t="str">
        <f t="shared" ca="1" si="39"/>
        <v>$K$1026</v>
      </c>
      <c r="AJ202" s="8">
        <f t="shared" si="40"/>
        <v>5.8997050147492625E-3</v>
      </c>
      <c r="AK202" s="7">
        <f t="shared" si="41"/>
        <v>-233</v>
      </c>
      <c r="AL202" s="7" t="str">
        <f t="shared" ca="1" si="51"/>
        <v>b: ECHO GLOBAL LOGIST| 6621537201</v>
      </c>
      <c r="AM202" t="b">
        <f t="shared" si="42"/>
        <v>0</v>
      </c>
    </row>
    <row r="203" spans="3:39" x14ac:dyDescent="0.3">
      <c r="C203" s="1" t="s">
        <v>210</v>
      </c>
      <c r="D203" s="1" t="s">
        <v>211</v>
      </c>
      <c r="E203" s="1" t="s">
        <v>39</v>
      </c>
      <c r="F203" s="1" t="s">
        <v>50</v>
      </c>
      <c r="G203" s="1" t="s">
        <v>437</v>
      </c>
      <c r="H203" s="1" t="s">
        <v>42</v>
      </c>
      <c r="I203" s="1" t="s">
        <v>104</v>
      </c>
      <c r="J203" t="str">
        <f>TRIM(CONCATENATE(wiz[[#This Row],[SHIPPER..................]],wiz[[#This Row],[ZIP2..]],wiz[[#This Row],[ZIP3..]]))</f>
        <v>b: ECHO GLOBAL LOGIST| 3008347701</v>
      </c>
      <c r="K203" s="1">
        <v>1</v>
      </c>
      <c r="L203" s="1">
        <v>1.78</v>
      </c>
      <c r="M203" s="1">
        <v>0.28000000000000003</v>
      </c>
      <c r="N203" s="1">
        <v>412</v>
      </c>
      <c r="O203" s="1">
        <v>0.54</v>
      </c>
      <c r="P203" s="1">
        <v>22</v>
      </c>
      <c r="Q203" s="1">
        <v>0.25</v>
      </c>
      <c r="R203" s="1">
        <v>-29</v>
      </c>
      <c r="S203" s="1">
        <v>7</v>
      </c>
      <c r="T203" s="1">
        <v>82</v>
      </c>
      <c r="U203" s="1">
        <v>166</v>
      </c>
      <c r="V203" s="1">
        <v>255</v>
      </c>
      <c r="W203" s="1">
        <v>30272</v>
      </c>
      <c r="X203" s="1">
        <v>30083</v>
      </c>
      <c r="Y203" s="1">
        <v>47701</v>
      </c>
      <c r="Z203" s="1">
        <v>1.84</v>
      </c>
      <c r="AA203" s="6">
        <f t="shared" si="43"/>
        <v>94</v>
      </c>
      <c r="AB203" s="6">
        <f t="shared" si="44"/>
        <v>255</v>
      </c>
      <c r="AC203" s="6">
        <f t="shared" si="45"/>
        <v>1157</v>
      </c>
      <c r="AD203" s="6">
        <f t="shared" si="46"/>
        <v>12.308510638297872</v>
      </c>
      <c r="AE203" s="7">
        <f t="shared" si="47"/>
        <v>-816</v>
      </c>
      <c r="AF203" t="str">
        <f t="shared" ca="1" si="48"/>
        <v>$V$921</v>
      </c>
      <c r="AG203" t="str">
        <f t="shared" ca="1" si="49"/>
        <v>$J$921</v>
      </c>
      <c r="AH203" t="str">
        <f t="shared" ca="1" si="50"/>
        <v>b: ECHO GLOBAL LOGIST| 5503315639</v>
      </c>
      <c r="AI203" t="str">
        <f t="shared" ca="1" si="39"/>
        <v>$K$921</v>
      </c>
      <c r="AJ203" s="8">
        <f t="shared" si="40"/>
        <v>1.0638297872340425E-2</v>
      </c>
      <c r="AK203" s="7">
        <f t="shared" si="41"/>
        <v>-71</v>
      </c>
      <c r="AL203" s="7" t="str">
        <f t="shared" ca="1" si="51"/>
        <v>b: ECHO GLOBAL LOGIST| 5632053201</v>
      </c>
      <c r="AM203" t="b">
        <f t="shared" si="42"/>
        <v>0</v>
      </c>
    </row>
    <row r="204" spans="3:39" x14ac:dyDescent="0.3">
      <c r="C204" s="1" t="s">
        <v>37</v>
      </c>
      <c r="D204" s="1" t="s">
        <v>38</v>
      </c>
      <c r="E204" s="1" t="s">
        <v>39</v>
      </c>
      <c r="F204" s="1" t="s">
        <v>50</v>
      </c>
      <c r="G204" s="1" t="s">
        <v>313</v>
      </c>
      <c r="H204" s="1" t="s">
        <v>42</v>
      </c>
      <c r="I204" s="1" t="s">
        <v>438</v>
      </c>
      <c r="J204" t="str">
        <f>TRIM(CONCATENATE(wiz[[#This Row],[SHIPPER..................]],wiz[[#This Row],[ZIP2..]],wiz[[#This Row],[ZIP3..]]))</f>
        <v>b: C H ROBINSON | 3005746714</v>
      </c>
      <c r="K204" s="1">
        <v>1</v>
      </c>
      <c r="L204" s="1">
        <v>1.26</v>
      </c>
      <c r="M204" s="1">
        <v>0.27</v>
      </c>
      <c r="N204" s="1">
        <v>586</v>
      </c>
      <c r="O204" s="1">
        <v>1.1000000000000001</v>
      </c>
      <c r="P204" s="1">
        <v>52</v>
      </c>
      <c r="Q204" s="1">
        <v>0.3</v>
      </c>
      <c r="R204" s="1">
        <v>-35</v>
      </c>
      <c r="S204" s="1">
        <v>44</v>
      </c>
      <c r="T204" s="1">
        <v>0</v>
      </c>
      <c r="U204" s="1">
        <v>-39</v>
      </c>
      <c r="V204" s="1">
        <v>5</v>
      </c>
      <c r="W204" s="1">
        <v>30103</v>
      </c>
      <c r="X204" s="1">
        <v>30057</v>
      </c>
      <c r="Y204" s="1">
        <v>46714</v>
      </c>
      <c r="Z204" s="1">
        <v>1.31</v>
      </c>
      <c r="AA204" s="6">
        <f t="shared" si="43"/>
        <v>615</v>
      </c>
      <c r="AB204" s="6">
        <f t="shared" si="44"/>
        <v>5</v>
      </c>
      <c r="AC204" s="6">
        <f t="shared" si="45"/>
        <v>-122022</v>
      </c>
      <c r="AD204" s="6">
        <f t="shared" si="46"/>
        <v>-198.40975609756097</v>
      </c>
      <c r="AE204" s="7">
        <f t="shared" si="47"/>
        <v>-1118</v>
      </c>
      <c r="AF204" t="str">
        <f t="shared" ca="1" si="48"/>
        <v>$V$1066</v>
      </c>
      <c r="AG204" t="str">
        <f t="shared" ca="1" si="49"/>
        <v>$J$1066</v>
      </c>
      <c r="AH204" t="str">
        <f t="shared" ca="1" si="50"/>
        <v>b: C H ROBINSON | 2736036101</v>
      </c>
      <c r="AI204" t="str">
        <f t="shared" ca="1" si="39"/>
        <v>$K$1066</v>
      </c>
      <c r="AJ204" s="8">
        <f t="shared" si="40"/>
        <v>1.6260162601626016E-3</v>
      </c>
      <c r="AK204" s="7">
        <f t="shared" si="41"/>
        <v>-560</v>
      </c>
      <c r="AL204" s="7" t="str">
        <f t="shared" ca="1" si="51"/>
        <v>b: C H ROBINSON | 6080335055</v>
      </c>
      <c r="AM204" t="b">
        <f t="shared" si="42"/>
        <v>0</v>
      </c>
    </row>
    <row r="205" spans="3:39" x14ac:dyDescent="0.3">
      <c r="C205" s="1" t="s">
        <v>439</v>
      </c>
      <c r="D205" s="1" t="s">
        <v>440</v>
      </c>
      <c r="E205" s="1" t="s">
        <v>39</v>
      </c>
      <c r="F205" s="1" t="s">
        <v>50</v>
      </c>
      <c r="G205" s="1" t="s">
        <v>223</v>
      </c>
      <c r="H205" s="1" t="s">
        <v>42</v>
      </c>
      <c r="I205" s="1" t="s">
        <v>441</v>
      </c>
      <c r="J205" t="str">
        <f>TRIM(CONCATENATE(wiz[[#This Row],[SHIPPER..................]],wiz[[#This Row],[ZIP2..]],wiz[[#This Row],[ZIP3..]]))</f>
        <v>b: TMC LOGISTICS | 3030146774</v>
      </c>
      <c r="K205" s="1">
        <v>1</v>
      </c>
      <c r="L205" s="1">
        <v>1.29</v>
      </c>
      <c r="M205" s="1">
        <v>0.27</v>
      </c>
      <c r="N205" s="1">
        <v>639</v>
      </c>
      <c r="O205" s="1">
        <v>1.04</v>
      </c>
      <c r="P205" s="1">
        <v>106</v>
      </c>
      <c r="Q205" s="1">
        <v>0.35</v>
      </c>
      <c r="R205" s="1">
        <v>-38</v>
      </c>
      <c r="S205" s="1">
        <v>-1</v>
      </c>
      <c r="T205" s="1">
        <v>41</v>
      </c>
      <c r="U205" s="1">
        <v>-5</v>
      </c>
      <c r="V205" s="1">
        <v>35</v>
      </c>
      <c r="W205" s="1">
        <v>36830</v>
      </c>
      <c r="X205" s="1">
        <v>30301</v>
      </c>
      <c r="Y205" s="1">
        <v>46774</v>
      </c>
      <c r="Z205" s="1">
        <v>1.34</v>
      </c>
      <c r="AA205" s="6">
        <f t="shared" si="43"/>
        <v>2</v>
      </c>
      <c r="AB205" s="6">
        <f t="shared" si="44"/>
        <v>35</v>
      </c>
      <c r="AC205" s="6">
        <f t="shared" si="45"/>
        <v>1470</v>
      </c>
      <c r="AD205" s="6">
        <f t="shared" si="46"/>
        <v>735</v>
      </c>
      <c r="AE205" s="7">
        <f t="shared" si="47"/>
        <v>35</v>
      </c>
      <c r="AF205" t="str">
        <f t="shared" ca="1" si="48"/>
        <v>$V$205</v>
      </c>
      <c r="AG205" t="str">
        <f t="shared" ca="1" si="49"/>
        <v>$J$205</v>
      </c>
      <c r="AH205" t="str">
        <f t="shared" ca="1" si="50"/>
        <v>b: TMC LOGISTICS | 3030146774</v>
      </c>
      <c r="AI205" t="str">
        <f t="shared" ca="1" si="39"/>
        <v>$K$205</v>
      </c>
      <c r="AJ205" s="8">
        <f t="shared" si="40"/>
        <v>0.5</v>
      </c>
      <c r="AK205" s="7">
        <f t="shared" si="41"/>
        <v>35</v>
      </c>
      <c r="AL205" s="7" t="str">
        <f t="shared" ca="1" si="51"/>
        <v>b: TMC LOGISTICS | 3030146774</v>
      </c>
      <c r="AM205" t="str">
        <f t="shared" si="42"/>
        <v>b: TMC LOGISTICS | 3030146774</v>
      </c>
    </row>
    <row r="206" spans="3:39" x14ac:dyDescent="0.3">
      <c r="C206" s="1" t="s">
        <v>37</v>
      </c>
      <c r="D206" s="1" t="s">
        <v>38</v>
      </c>
      <c r="E206" s="1" t="s">
        <v>39</v>
      </c>
      <c r="F206" s="1" t="s">
        <v>50</v>
      </c>
      <c r="G206" s="1" t="s">
        <v>223</v>
      </c>
      <c r="H206" s="1" t="s">
        <v>42</v>
      </c>
      <c r="I206" s="1" t="s">
        <v>442</v>
      </c>
      <c r="J206" t="str">
        <f>TRIM(CONCATENATE(wiz[[#This Row],[SHIPPER..................]],wiz[[#This Row],[ZIP2..]],wiz[[#This Row],[ZIP3..]]))</f>
        <v>b: C H ROBINSON | 3030146201</v>
      </c>
      <c r="K206" s="1">
        <v>1</v>
      </c>
      <c r="L206" s="1">
        <v>1.02</v>
      </c>
      <c r="M206" s="1">
        <v>0.27</v>
      </c>
      <c r="N206" s="1">
        <v>541</v>
      </c>
      <c r="O206" s="1">
        <v>1.05</v>
      </c>
      <c r="P206" s="1">
        <v>0</v>
      </c>
      <c r="Q206" s="1">
        <v>0.25</v>
      </c>
      <c r="R206" s="1">
        <v>-20</v>
      </c>
      <c r="S206" s="1">
        <v>-6</v>
      </c>
      <c r="T206" s="1">
        <v>-1</v>
      </c>
      <c r="U206" s="1">
        <v>-295</v>
      </c>
      <c r="V206" s="1">
        <v>-302</v>
      </c>
      <c r="W206" s="1">
        <v>30301</v>
      </c>
      <c r="X206" s="1">
        <v>30301</v>
      </c>
      <c r="Y206" s="1">
        <v>46201</v>
      </c>
      <c r="Z206" s="1">
        <v>1.07</v>
      </c>
      <c r="AA206" s="6">
        <f t="shared" si="43"/>
        <v>615</v>
      </c>
      <c r="AB206" s="6">
        <f t="shared" si="44"/>
        <v>-302</v>
      </c>
      <c r="AC206" s="6">
        <f t="shared" si="45"/>
        <v>-122022</v>
      </c>
      <c r="AD206" s="6">
        <f t="shared" si="46"/>
        <v>-198.40975609756097</v>
      </c>
      <c r="AE206" s="7">
        <f t="shared" si="47"/>
        <v>-1118</v>
      </c>
      <c r="AF206" t="str">
        <f t="shared" ca="1" si="48"/>
        <v>$V$1066</v>
      </c>
      <c r="AG206" t="str">
        <f t="shared" ca="1" si="49"/>
        <v>$J$1066</v>
      </c>
      <c r="AH206" t="str">
        <f t="shared" ca="1" si="50"/>
        <v>b: C H ROBINSON | 2736036101</v>
      </c>
      <c r="AI206" t="str">
        <f t="shared" ca="1" si="39"/>
        <v>$K$1066</v>
      </c>
      <c r="AJ206" s="8">
        <f t="shared" si="40"/>
        <v>1.6260162601626016E-3</v>
      </c>
      <c r="AK206" s="7">
        <f t="shared" si="41"/>
        <v>-560</v>
      </c>
      <c r="AL206" s="7" t="str">
        <f t="shared" ca="1" si="51"/>
        <v>b: C H ROBINSON | 6080335055</v>
      </c>
      <c r="AM206" t="b">
        <f t="shared" si="42"/>
        <v>0</v>
      </c>
    </row>
    <row r="207" spans="3:39" x14ac:dyDescent="0.3">
      <c r="C207" s="1" t="s">
        <v>443</v>
      </c>
      <c r="D207" s="1" t="s">
        <v>444</v>
      </c>
      <c r="E207" s="1" t="s">
        <v>39</v>
      </c>
      <c r="F207" s="1" t="s">
        <v>50</v>
      </c>
      <c r="G207" s="1" t="s">
        <v>223</v>
      </c>
      <c r="H207" s="1" t="s">
        <v>42</v>
      </c>
      <c r="I207" s="1" t="s">
        <v>442</v>
      </c>
      <c r="J207" t="str">
        <f>TRIM(CONCATENATE(wiz[[#This Row],[SHIPPER..................]],wiz[[#This Row],[ZIP2..]],wiz[[#This Row],[ZIP3..]]))</f>
        <v>b: HAZEN TRANSFER | 3030146201</v>
      </c>
      <c r="K207" s="1">
        <v>1</v>
      </c>
      <c r="L207" s="1">
        <v>1</v>
      </c>
      <c r="M207" s="1">
        <v>0.28000000000000003</v>
      </c>
      <c r="N207" s="1">
        <v>546</v>
      </c>
      <c r="O207" s="1">
        <v>0.72</v>
      </c>
      <c r="P207" s="1">
        <v>0</v>
      </c>
      <c r="Q207" s="1">
        <v>0.25</v>
      </c>
      <c r="R207" s="1">
        <v>-25</v>
      </c>
      <c r="S207" s="1">
        <v>35</v>
      </c>
      <c r="T207" s="1">
        <v>77</v>
      </c>
      <c r="U207" s="1">
        <v>-301</v>
      </c>
      <c r="V207" s="1">
        <v>-189</v>
      </c>
      <c r="W207" s="1">
        <v>30301</v>
      </c>
      <c r="X207" s="1">
        <v>30301</v>
      </c>
      <c r="Y207" s="1">
        <v>46201</v>
      </c>
      <c r="Z207" s="1">
        <v>1.06</v>
      </c>
      <c r="AA207" s="6">
        <f t="shared" si="43"/>
        <v>1</v>
      </c>
      <c r="AB207" s="6">
        <f t="shared" si="44"/>
        <v>-189</v>
      </c>
      <c r="AC207" s="6">
        <f t="shared" si="45"/>
        <v>-189</v>
      </c>
      <c r="AD207" s="6">
        <f t="shared" si="46"/>
        <v>-189</v>
      </c>
      <c r="AE207" s="7">
        <f t="shared" si="47"/>
        <v>-189</v>
      </c>
      <c r="AF207" t="str">
        <f t="shared" ca="1" si="48"/>
        <v>$V$207</v>
      </c>
      <c r="AG207" t="str">
        <f t="shared" ca="1" si="49"/>
        <v>$J$207</v>
      </c>
      <c r="AH207" t="str">
        <f t="shared" ca="1" si="50"/>
        <v>b: HAZEN TRANSFER | 3030146201</v>
      </c>
      <c r="AI207" t="str">
        <f t="shared" ca="1" si="39"/>
        <v>$K$207</v>
      </c>
      <c r="AJ207" s="8">
        <f t="shared" si="40"/>
        <v>1</v>
      </c>
      <c r="AK207" s="7">
        <f t="shared" si="41"/>
        <v>-189</v>
      </c>
      <c r="AL207" s="7" t="str">
        <f t="shared" ca="1" si="51"/>
        <v>b: HAZEN TRANSFER | 3030146201</v>
      </c>
      <c r="AM207" t="str">
        <f t="shared" si="42"/>
        <v>b: HAZEN TRANSFER | 3030146201</v>
      </c>
    </row>
    <row r="208" spans="3:39" x14ac:dyDescent="0.3">
      <c r="C208" s="1" t="s">
        <v>445</v>
      </c>
      <c r="D208" s="1" t="s">
        <v>446</v>
      </c>
      <c r="E208" s="1" t="s">
        <v>39</v>
      </c>
      <c r="F208" s="1" t="s">
        <v>50</v>
      </c>
      <c r="G208" s="1" t="s">
        <v>447</v>
      </c>
      <c r="H208" s="1" t="s">
        <v>42</v>
      </c>
      <c r="I208" s="1" t="s">
        <v>448</v>
      </c>
      <c r="J208" t="str">
        <f>TRIM(CONCATENATE(wiz[[#This Row],[SHIPPER..................]],wiz[[#This Row],[ZIP2..]],wiz[[#This Row],[ZIP3..]]))</f>
        <v>PACTIV | 3020946168</v>
      </c>
      <c r="K208" s="1">
        <v>21</v>
      </c>
      <c r="L208" s="1">
        <v>1.6</v>
      </c>
      <c r="M208" s="1">
        <v>0.16</v>
      </c>
      <c r="N208" s="1">
        <v>562</v>
      </c>
      <c r="O208" s="1">
        <v>1.33</v>
      </c>
      <c r="P208" s="1">
        <v>58</v>
      </c>
      <c r="Q208" s="1">
        <v>0.28000000000000003</v>
      </c>
      <c r="R208" s="1">
        <v>39</v>
      </c>
      <c r="S208" s="1">
        <v>-42</v>
      </c>
      <c r="T208" s="1">
        <v>-54</v>
      </c>
      <c r="U208" s="1">
        <v>-31</v>
      </c>
      <c r="V208" s="1">
        <v>-127</v>
      </c>
      <c r="W208" s="1">
        <v>30209</v>
      </c>
      <c r="X208" s="1">
        <v>30209</v>
      </c>
      <c r="Y208" s="1">
        <v>46168</v>
      </c>
      <c r="Z208" s="1">
        <v>1.54</v>
      </c>
      <c r="AA208" s="6">
        <f t="shared" si="43"/>
        <v>52</v>
      </c>
      <c r="AB208" s="6">
        <f t="shared" si="44"/>
        <v>-2667</v>
      </c>
      <c r="AC208" s="6">
        <f t="shared" si="45"/>
        <v>-2364</v>
      </c>
      <c r="AD208" s="6">
        <f t="shared" si="46"/>
        <v>-45.46153846153846</v>
      </c>
      <c r="AE208" s="7">
        <f t="shared" si="47"/>
        <v>-127</v>
      </c>
      <c r="AF208" t="str">
        <f t="shared" ca="1" si="48"/>
        <v>$V$46</v>
      </c>
      <c r="AG208" t="str">
        <f t="shared" ca="1" si="49"/>
        <v>$J$46</v>
      </c>
      <c r="AH208" t="str">
        <f t="shared" ca="1" si="50"/>
        <v>b: GLOBALTRANZ | 3683060410</v>
      </c>
      <c r="AI208" t="str">
        <f t="shared" ca="1" si="39"/>
        <v>$K$46</v>
      </c>
      <c r="AJ208" s="8">
        <f t="shared" si="40"/>
        <v>0.40384615384615385</v>
      </c>
      <c r="AK208" s="7">
        <f t="shared" si="41"/>
        <v>-127</v>
      </c>
      <c r="AL208" s="7" t="str">
        <f t="shared" ca="1" si="51"/>
        <v>b: GLOBALTRANZ | 3683060410</v>
      </c>
      <c r="AM208" t="str">
        <f t="shared" si="42"/>
        <v>PACTIV | 3020946168</v>
      </c>
    </row>
    <row r="209" spans="3:39" x14ac:dyDescent="0.3">
      <c r="C209" s="1" t="s">
        <v>449</v>
      </c>
      <c r="D209" s="1" t="s">
        <v>450</v>
      </c>
      <c r="E209" s="1" t="s">
        <v>39</v>
      </c>
      <c r="F209" s="1" t="s">
        <v>50</v>
      </c>
      <c r="G209" s="1" t="s">
        <v>451</v>
      </c>
      <c r="H209" s="1" t="s">
        <v>42</v>
      </c>
      <c r="I209" s="1" t="s">
        <v>452</v>
      </c>
      <c r="J209" t="str">
        <f>TRIM(CONCATENATE(wiz[[#This Row],[SHIPPER..................]],wiz[[#This Row],[ZIP2..]],wiz[[#This Row],[ZIP3..]]))</f>
        <v>b: CFI LOGISTICS | 3013646041</v>
      </c>
      <c r="K209" s="1">
        <v>1</v>
      </c>
      <c r="L209" s="1">
        <v>1.08</v>
      </c>
      <c r="M209" s="1">
        <v>0.27</v>
      </c>
      <c r="N209" s="1">
        <v>592</v>
      </c>
      <c r="O209" s="1">
        <v>0.96</v>
      </c>
      <c r="P209" s="1">
        <v>104</v>
      </c>
      <c r="Q209" s="1">
        <v>0.35</v>
      </c>
      <c r="R209" s="1">
        <v>-23</v>
      </c>
      <c r="S209" s="1">
        <v>-91</v>
      </c>
      <c r="T209" s="1">
        <v>34</v>
      </c>
      <c r="U209" s="1">
        <v>-116</v>
      </c>
      <c r="V209" s="1">
        <v>-173</v>
      </c>
      <c r="W209" s="1">
        <v>31201</v>
      </c>
      <c r="X209" s="1">
        <v>30136</v>
      </c>
      <c r="Y209" s="1">
        <v>46041</v>
      </c>
      <c r="Z209" s="1">
        <v>1.1299999999999999</v>
      </c>
      <c r="AA209" s="6">
        <f t="shared" si="43"/>
        <v>1</v>
      </c>
      <c r="AB209" s="6">
        <f t="shared" si="44"/>
        <v>-173</v>
      </c>
      <c r="AC209" s="6">
        <f t="shared" si="45"/>
        <v>-173</v>
      </c>
      <c r="AD209" s="6">
        <f t="shared" si="46"/>
        <v>-173</v>
      </c>
      <c r="AE209" s="7">
        <f t="shared" si="47"/>
        <v>-173</v>
      </c>
      <c r="AF209" t="str">
        <f t="shared" ca="1" si="48"/>
        <v>$V$209</v>
      </c>
      <c r="AG209" t="str">
        <f t="shared" ca="1" si="49"/>
        <v>$J$209</v>
      </c>
      <c r="AH209" t="str">
        <f t="shared" ca="1" si="50"/>
        <v>b: CFI LOGISTICS | 3013646041</v>
      </c>
      <c r="AI209" t="str">
        <f t="shared" ca="1" si="39"/>
        <v>$K$209</v>
      </c>
      <c r="AJ209" s="8">
        <f t="shared" si="40"/>
        <v>1</v>
      </c>
      <c r="AK209" s="7">
        <f t="shared" si="41"/>
        <v>-173</v>
      </c>
      <c r="AL209" s="7" t="str">
        <f t="shared" ca="1" si="51"/>
        <v>b: CFI LOGISTICS | 3013646041</v>
      </c>
      <c r="AM209" t="str">
        <f t="shared" si="42"/>
        <v>b: CFI LOGISTICS | 3013646041</v>
      </c>
    </row>
    <row r="210" spans="3:39" x14ac:dyDescent="0.3">
      <c r="C210" s="1" t="s">
        <v>78</v>
      </c>
      <c r="D210" s="1" t="s">
        <v>79</v>
      </c>
      <c r="E210" s="1" t="s">
        <v>39</v>
      </c>
      <c r="F210" s="1" t="s">
        <v>50</v>
      </c>
      <c r="G210" s="1" t="s">
        <v>223</v>
      </c>
      <c r="H210" s="1" t="s">
        <v>42</v>
      </c>
      <c r="I210" s="1" t="s">
        <v>81</v>
      </c>
      <c r="J210" t="str">
        <f>TRIM(CONCATENATE(wiz[[#This Row],[SHIPPER..................]],wiz[[#This Row],[ZIP2..]],wiz[[#This Row],[ZIP3..]]))</f>
        <v>TRACTOR SUPPLY MANHAT| 3030146064</v>
      </c>
      <c r="K210" s="1">
        <v>7</v>
      </c>
      <c r="L210" s="1">
        <v>1.42</v>
      </c>
      <c r="M210" s="1">
        <v>0.22</v>
      </c>
      <c r="N210" s="1">
        <v>560</v>
      </c>
      <c r="O210" s="1">
        <v>0.94</v>
      </c>
      <c r="P210" s="1">
        <v>6</v>
      </c>
      <c r="Q210" s="1">
        <v>0.25</v>
      </c>
      <c r="R210" s="1">
        <v>7</v>
      </c>
      <c r="S210" s="1">
        <v>29</v>
      </c>
      <c r="T210" s="1">
        <v>38</v>
      </c>
      <c r="U210" s="1">
        <v>-33</v>
      </c>
      <c r="V210" s="1">
        <v>34</v>
      </c>
      <c r="W210" s="1">
        <v>30301</v>
      </c>
      <c r="X210" s="1">
        <v>30301</v>
      </c>
      <c r="Y210" s="1">
        <v>46064</v>
      </c>
      <c r="Z210" s="1">
        <v>1.42</v>
      </c>
      <c r="AA210" s="6">
        <f t="shared" si="43"/>
        <v>533</v>
      </c>
      <c r="AB210" s="6">
        <f t="shared" si="44"/>
        <v>238</v>
      </c>
      <c r="AC210" s="6">
        <f t="shared" si="45"/>
        <v>27994</v>
      </c>
      <c r="AD210" s="6">
        <f t="shared" si="46"/>
        <v>52.521575984990619</v>
      </c>
      <c r="AE210" s="7">
        <f t="shared" si="47"/>
        <v>-627</v>
      </c>
      <c r="AF210" t="str">
        <f t="shared" ca="1" si="48"/>
        <v>$V$356</v>
      </c>
      <c r="AG210" t="str">
        <f t="shared" ca="1" si="49"/>
        <v>$J$356</v>
      </c>
      <c r="AH210" t="str">
        <f t="shared" ca="1" si="50"/>
        <v>TRACTOR SUPPLY MANHAT| 3070142134</v>
      </c>
      <c r="AI210" t="str">
        <f t="shared" ca="1" si="39"/>
        <v>$K$356</v>
      </c>
      <c r="AJ210" s="8">
        <f t="shared" si="40"/>
        <v>1.3133208255159476E-2</v>
      </c>
      <c r="AK210" s="7">
        <f t="shared" si="41"/>
        <v>-192</v>
      </c>
      <c r="AL210" s="7" t="str">
        <f t="shared" ca="1" si="51"/>
        <v>b: C H ROBINSON | 4817435150</v>
      </c>
      <c r="AM210" t="b">
        <f t="shared" si="42"/>
        <v>0</v>
      </c>
    </row>
    <row r="211" spans="3:39" x14ac:dyDescent="0.3">
      <c r="C211" s="1" t="s">
        <v>78</v>
      </c>
      <c r="D211" s="1" t="s">
        <v>79</v>
      </c>
      <c r="E211" s="1" t="s">
        <v>39</v>
      </c>
      <c r="F211" s="1" t="s">
        <v>50</v>
      </c>
      <c r="G211" s="1" t="s">
        <v>447</v>
      </c>
      <c r="H211" s="1" t="s">
        <v>42</v>
      </c>
      <c r="I211" s="1" t="s">
        <v>81</v>
      </c>
      <c r="J211" t="str">
        <f>TRIM(CONCATENATE(wiz[[#This Row],[SHIPPER..................]],wiz[[#This Row],[ZIP2..]],wiz[[#This Row],[ZIP3..]]))</f>
        <v>TRACTOR SUPPLY MANHAT| 3020946064</v>
      </c>
      <c r="K211" s="1">
        <v>1</v>
      </c>
      <c r="L211" s="1">
        <v>1.42</v>
      </c>
      <c r="M211" s="1">
        <v>0.22</v>
      </c>
      <c r="N211" s="1">
        <v>596</v>
      </c>
      <c r="O211" s="1">
        <v>0.92</v>
      </c>
      <c r="P211" s="1">
        <v>56</v>
      </c>
      <c r="Q211" s="1">
        <v>0.3</v>
      </c>
      <c r="R211" s="1">
        <v>7</v>
      </c>
      <c r="S211" s="1">
        <v>-36</v>
      </c>
      <c r="T211" s="1">
        <v>43</v>
      </c>
      <c r="U211" s="1">
        <v>-19</v>
      </c>
      <c r="V211" s="1">
        <v>-12</v>
      </c>
      <c r="W211" s="1">
        <v>30268</v>
      </c>
      <c r="X211" s="1">
        <v>30209</v>
      </c>
      <c r="Y211" s="1">
        <v>46064</v>
      </c>
      <c r="Z211" s="1">
        <v>1.42</v>
      </c>
      <c r="AA211" s="6">
        <f t="shared" si="43"/>
        <v>533</v>
      </c>
      <c r="AB211" s="6">
        <f t="shared" si="44"/>
        <v>-12</v>
      </c>
      <c r="AC211" s="6">
        <f t="shared" si="45"/>
        <v>27994</v>
      </c>
      <c r="AD211" s="6">
        <f t="shared" si="46"/>
        <v>52.521575984990619</v>
      </c>
      <c r="AE211" s="7">
        <f t="shared" si="47"/>
        <v>-627</v>
      </c>
      <c r="AF211" t="str">
        <f t="shared" ca="1" si="48"/>
        <v>$V$356</v>
      </c>
      <c r="AG211" t="str">
        <f t="shared" ca="1" si="49"/>
        <v>$J$356</v>
      </c>
      <c r="AH211" t="str">
        <f t="shared" ca="1" si="50"/>
        <v>TRACTOR SUPPLY MANHAT| 3070142134</v>
      </c>
      <c r="AI211" t="str">
        <f t="shared" ca="1" si="39"/>
        <v>$K$356</v>
      </c>
      <c r="AJ211" s="8">
        <f t="shared" si="40"/>
        <v>1.876172607879925E-3</v>
      </c>
      <c r="AK211" s="7">
        <f t="shared" si="41"/>
        <v>-192</v>
      </c>
      <c r="AL211" s="7" t="str">
        <f t="shared" ca="1" si="51"/>
        <v>b: C H ROBINSON | 4817435150</v>
      </c>
      <c r="AM211" t="b">
        <f t="shared" si="42"/>
        <v>0</v>
      </c>
    </row>
    <row r="212" spans="3:39" x14ac:dyDescent="0.3">
      <c r="C212" s="1" t="s">
        <v>78</v>
      </c>
      <c r="D212" s="1" t="s">
        <v>79</v>
      </c>
      <c r="E212" s="1" t="s">
        <v>39</v>
      </c>
      <c r="F212" s="1" t="s">
        <v>50</v>
      </c>
      <c r="G212" s="1" t="s">
        <v>453</v>
      </c>
      <c r="H212" s="1" t="s">
        <v>42</v>
      </c>
      <c r="I212" s="1" t="s">
        <v>81</v>
      </c>
      <c r="J212" t="str">
        <f>TRIM(CONCATENATE(wiz[[#This Row],[SHIPPER..................]],wiz[[#This Row],[ZIP2..]],wiz[[#This Row],[ZIP3..]]))</f>
        <v>TRACTOR SUPPLY MANHAT| 3004946064</v>
      </c>
      <c r="K212" s="1">
        <v>1</v>
      </c>
      <c r="L212" s="1">
        <v>1.3</v>
      </c>
      <c r="M212" s="1">
        <v>0.21</v>
      </c>
      <c r="N212" s="1">
        <v>584</v>
      </c>
      <c r="O212" s="1">
        <v>0.92</v>
      </c>
      <c r="P212" s="1">
        <v>79</v>
      </c>
      <c r="Q212" s="1">
        <v>0.3</v>
      </c>
      <c r="R212" s="1">
        <v>-22</v>
      </c>
      <c r="S212" s="1">
        <v>-77</v>
      </c>
      <c r="T212" s="1">
        <v>43</v>
      </c>
      <c r="U212" s="1">
        <v>-66</v>
      </c>
      <c r="V212" s="1">
        <v>-100</v>
      </c>
      <c r="W212" s="1">
        <v>30529</v>
      </c>
      <c r="X212" s="1">
        <v>30049</v>
      </c>
      <c r="Y212" s="1">
        <v>46064</v>
      </c>
      <c r="Z212" s="1">
        <v>1.29</v>
      </c>
      <c r="AA212" s="6">
        <f t="shared" si="43"/>
        <v>533</v>
      </c>
      <c r="AB212" s="6">
        <f t="shared" si="44"/>
        <v>-100</v>
      </c>
      <c r="AC212" s="6">
        <f t="shared" si="45"/>
        <v>27994</v>
      </c>
      <c r="AD212" s="6">
        <f t="shared" si="46"/>
        <v>52.521575984990619</v>
      </c>
      <c r="AE212" s="7">
        <f t="shared" si="47"/>
        <v>-627</v>
      </c>
      <c r="AF212" t="str">
        <f t="shared" ca="1" si="48"/>
        <v>$V$356</v>
      </c>
      <c r="AG212" t="str">
        <f t="shared" ca="1" si="49"/>
        <v>$J$356</v>
      </c>
      <c r="AH212" t="str">
        <f t="shared" ca="1" si="50"/>
        <v>TRACTOR SUPPLY MANHAT| 3070142134</v>
      </c>
      <c r="AI212" t="str">
        <f t="shared" ca="1" si="39"/>
        <v>$K$356</v>
      </c>
      <c r="AJ212" s="8">
        <f t="shared" si="40"/>
        <v>1.876172607879925E-3</v>
      </c>
      <c r="AK212" s="7">
        <f t="shared" si="41"/>
        <v>-192</v>
      </c>
      <c r="AL212" s="7" t="str">
        <f t="shared" ca="1" si="51"/>
        <v>b: C H ROBINSON | 4817435150</v>
      </c>
      <c r="AM212" t="b">
        <f t="shared" si="42"/>
        <v>0</v>
      </c>
    </row>
    <row r="213" spans="3:39" x14ac:dyDescent="0.3">
      <c r="C213" s="1" t="s">
        <v>37</v>
      </c>
      <c r="D213" s="1" t="s">
        <v>38</v>
      </c>
      <c r="E213" s="1" t="s">
        <v>39</v>
      </c>
      <c r="F213" s="1" t="s">
        <v>50</v>
      </c>
      <c r="G213" s="1" t="s">
        <v>454</v>
      </c>
      <c r="H213" s="1" t="s">
        <v>42</v>
      </c>
      <c r="I213" s="1" t="s">
        <v>455</v>
      </c>
      <c r="J213" t="str">
        <f>TRIM(CONCATENATE(wiz[[#This Row],[SHIPPER..................]],wiz[[#This Row],[ZIP2..]],wiz[[#This Row],[ZIP3..]]))</f>
        <v>b: C H ROBINSON | 3021346514</v>
      </c>
      <c r="K213" s="1">
        <v>1</v>
      </c>
      <c r="L213" s="1">
        <v>1.1399999999999999</v>
      </c>
      <c r="M213" s="1">
        <v>0.27</v>
      </c>
      <c r="N213" s="1">
        <v>707</v>
      </c>
      <c r="O213" s="1">
        <v>1.83</v>
      </c>
      <c r="P213" s="1">
        <v>89</v>
      </c>
      <c r="Q213" s="1">
        <v>0.3</v>
      </c>
      <c r="R213" s="1">
        <v>-29</v>
      </c>
      <c r="S213" s="1">
        <v>21</v>
      </c>
      <c r="T213" s="1">
        <v>-52</v>
      </c>
      <c r="U213" s="1">
        <v>-287</v>
      </c>
      <c r="V213" s="1">
        <v>-318</v>
      </c>
      <c r="W213" s="1">
        <v>36830</v>
      </c>
      <c r="X213" s="1">
        <v>30213</v>
      </c>
      <c r="Y213" s="1">
        <v>46514</v>
      </c>
      <c r="Z213" s="1">
        <v>1.19</v>
      </c>
      <c r="AA213" s="6">
        <f t="shared" si="43"/>
        <v>615</v>
      </c>
      <c r="AB213" s="6">
        <f t="shared" si="44"/>
        <v>-318</v>
      </c>
      <c r="AC213" s="6">
        <f t="shared" si="45"/>
        <v>-122022</v>
      </c>
      <c r="AD213" s="6">
        <f t="shared" si="46"/>
        <v>-198.40975609756097</v>
      </c>
      <c r="AE213" s="7">
        <f t="shared" si="47"/>
        <v>-1118</v>
      </c>
      <c r="AF213" t="str">
        <f t="shared" ca="1" si="48"/>
        <v>$V$1066</v>
      </c>
      <c r="AG213" t="str">
        <f t="shared" ca="1" si="49"/>
        <v>$J$1066</v>
      </c>
      <c r="AH213" t="str">
        <f t="shared" ca="1" si="50"/>
        <v>b: C H ROBINSON | 2736036101</v>
      </c>
      <c r="AI213" t="str">
        <f t="shared" ca="1" si="39"/>
        <v>$K$1066</v>
      </c>
      <c r="AJ213" s="8">
        <f t="shared" si="40"/>
        <v>1.6260162601626016E-3</v>
      </c>
      <c r="AK213" s="7">
        <f t="shared" si="41"/>
        <v>-560</v>
      </c>
      <c r="AL213" s="7" t="str">
        <f t="shared" ca="1" si="51"/>
        <v>b: C H ROBINSON | 6080335055</v>
      </c>
      <c r="AM213" t="b">
        <f t="shared" si="42"/>
        <v>0</v>
      </c>
    </row>
    <row r="214" spans="3:39" x14ac:dyDescent="0.3">
      <c r="C214" s="1" t="s">
        <v>456</v>
      </c>
      <c r="D214" s="1" t="s">
        <v>457</v>
      </c>
      <c r="E214" s="1" t="s">
        <v>39</v>
      </c>
      <c r="F214" s="1" t="s">
        <v>50</v>
      </c>
      <c r="G214" s="1" t="s">
        <v>399</v>
      </c>
      <c r="H214" s="1" t="s">
        <v>42</v>
      </c>
      <c r="I214" s="1" t="s">
        <v>458</v>
      </c>
      <c r="J214" t="str">
        <f>TRIM(CONCATENATE(wiz[[#This Row],[SHIPPER..................]],wiz[[#This Row],[ZIP2..]],wiz[[#This Row],[ZIP3..]]))</f>
        <v>b: DEDICATED LOGISTIC| 3025346601</v>
      </c>
      <c r="K214" s="1">
        <v>4</v>
      </c>
      <c r="L214" s="1">
        <v>1.06</v>
      </c>
      <c r="M214" s="1">
        <v>0.28000000000000003</v>
      </c>
      <c r="N214" s="1">
        <v>712</v>
      </c>
      <c r="O214" s="1">
        <v>1.63</v>
      </c>
      <c r="P214" s="1">
        <v>54</v>
      </c>
      <c r="Q214" s="1">
        <v>0.28000000000000003</v>
      </c>
      <c r="R214" s="1">
        <v>-34</v>
      </c>
      <c r="S214" s="1">
        <v>-8</v>
      </c>
      <c r="T214" s="1">
        <v>-5</v>
      </c>
      <c r="U214" s="1">
        <v>-348</v>
      </c>
      <c r="V214" s="1">
        <v>-361</v>
      </c>
      <c r="W214" s="1">
        <v>30233</v>
      </c>
      <c r="X214" s="1">
        <v>30253</v>
      </c>
      <c r="Y214" s="1">
        <v>46601</v>
      </c>
      <c r="Z214" s="1">
        <v>1.1200000000000001</v>
      </c>
      <c r="AA214" s="6">
        <f t="shared" si="43"/>
        <v>4</v>
      </c>
      <c r="AB214" s="6">
        <f t="shared" si="44"/>
        <v>-1444</v>
      </c>
      <c r="AC214" s="6">
        <f t="shared" si="45"/>
        <v>-1444</v>
      </c>
      <c r="AD214" s="6">
        <f t="shared" si="46"/>
        <v>-361</v>
      </c>
      <c r="AE214" s="7">
        <f t="shared" si="47"/>
        <v>-361</v>
      </c>
      <c r="AF214" t="str">
        <f t="shared" ca="1" si="48"/>
        <v>$V$214</v>
      </c>
      <c r="AG214" t="str">
        <f t="shared" ca="1" si="49"/>
        <v>$J$214</v>
      </c>
      <c r="AH214" t="str">
        <f t="shared" ca="1" si="50"/>
        <v>b: DEDICATED LOGISTIC| 3025346601</v>
      </c>
      <c r="AI214" t="str">
        <f t="shared" ca="1" si="39"/>
        <v>$K$214</v>
      </c>
      <c r="AJ214" s="8">
        <f t="shared" si="40"/>
        <v>1</v>
      </c>
      <c r="AK214" s="7">
        <f t="shared" si="41"/>
        <v>-361</v>
      </c>
      <c r="AL214" s="7" t="str">
        <f t="shared" ca="1" si="51"/>
        <v>b: DEDICATED LOGISTIC| 3025346601</v>
      </c>
      <c r="AM214" t="str">
        <f t="shared" si="42"/>
        <v>b: DEDICATED LOGISTIC| 3025346601</v>
      </c>
    </row>
    <row r="215" spans="3:39" x14ac:dyDescent="0.3">
      <c r="C215" s="1" t="s">
        <v>222</v>
      </c>
      <c r="D215" s="1" t="s">
        <v>218</v>
      </c>
      <c r="E215" s="1" t="s">
        <v>39</v>
      </c>
      <c r="F215" s="1" t="s">
        <v>50</v>
      </c>
      <c r="G215" s="1" t="s">
        <v>337</v>
      </c>
      <c r="H215" s="1" t="s">
        <v>42</v>
      </c>
      <c r="I215" s="1" t="s">
        <v>455</v>
      </c>
      <c r="J215" t="str">
        <f>TRIM(CONCATENATE(wiz[[#This Row],[SHIPPER..................]],wiz[[#This Row],[ZIP2..]],wiz[[#This Row],[ZIP3..]]))</f>
        <v>OWENS CORNING FIBERGL| 3026846514</v>
      </c>
      <c r="K215" s="1">
        <v>2</v>
      </c>
      <c r="L215" s="1">
        <v>1.4</v>
      </c>
      <c r="M215" s="1">
        <v>0.18</v>
      </c>
      <c r="N215" s="1">
        <v>673</v>
      </c>
      <c r="O215" s="1">
        <v>1.36</v>
      </c>
      <c r="P215" s="1">
        <v>26</v>
      </c>
      <c r="Q215" s="1">
        <v>0.25</v>
      </c>
      <c r="R215" s="1">
        <v>36</v>
      </c>
      <c r="S215" s="1">
        <v>-22</v>
      </c>
      <c r="T215" s="1">
        <v>7</v>
      </c>
      <c r="U215" s="1">
        <v>-184</v>
      </c>
      <c r="V215" s="1">
        <v>-199</v>
      </c>
      <c r="W215" s="1">
        <v>30301</v>
      </c>
      <c r="X215" s="1">
        <v>30268</v>
      </c>
      <c r="Y215" s="1">
        <v>46514</v>
      </c>
      <c r="Z215" s="1">
        <v>1.36</v>
      </c>
      <c r="AA215" s="6">
        <f t="shared" si="43"/>
        <v>733</v>
      </c>
      <c r="AB215" s="6">
        <f t="shared" si="44"/>
        <v>-398</v>
      </c>
      <c r="AC215" s="6">
        <f t="shared" si="45"/>
        <v>-44750</v>
      </c>
      <c r="AD215" s="6">
        <f t="shared" si="46"/>
        <v>-61.050477489768078</v>
      </c>
      <c r="AE215" s="7">
        <f t="shared" si="47"/>
        <v>-546</v>
      </c>
      <c r="AF215" t="str">
        <f t="shared" ca="1" si="48"/>
        <v>$V$1036</v>
      </c>
      <c r="AG215" t="str">
        <f t="shared" ca="1" si="49"/>
        <v>$J$1036</v>
      </c>
      <c r="AH215" t="str">
        <f t="shared" ca="1" si="50"/>
        <v>OWENS CORNING FIBERGL| 2808655720</v>
      </c>
      <c r="AI215" t="str">
        <f t="shared" ca="1" si="39"/>
        <v>$K$1036</v>
      </c>
      <c r="AJ215" s="8">
        <f t="shared" si="40"/>
        <v>2.7285129604365621E-3</v>
      </c>
      <c r="AK215" s="7">
        <f t="shared" si="41"/>
        <v>-155</v>
      </c>
      <c r="AL215" s="7" t="str">
        <f t="shared" ca="1" si="51"/>
        <v>b: C H ROBINSON | 4607237643</v>
      </c>
      <c r="AM215" t="b">
        <f t="shared" si="42"/>
        <v>0</v>
      </c>
    </row>
    <row r="216" spans="3:39" x14ac:dyDescent="0.3">
      <c r="C216" s="1" t="s">
        <v>222</v>
      </c>
      <c r="D216" s="1" t="s">
        <v>218</v>
      </c>
      <c r="E216" s="1" t="s">
        <v>39</v>
      </c>
      <c r="F216" s="1" t="s">
        <v>50</v>
      </c>
      <c r="G216" s="1" t="s">
        <v>337</v>
      </c>
      <c r="H216" s="1" t="s">
        <v>42</v>
      </c>
      <c r="I216" s="1" t="s">
        <v>459</v>
      </c>
      <c r="J216" t="str">
        <f>TRIM(CONCATENATE(wiz[[#This Row],[SHIPPER..................]],wiz[[#This Row],[ZIP2..]],wiz[[#This Row],[ZIP3..]]))</f>
        <v>OWENS CORNING FIBERGL| 3026846571</v>
      </c>
      <c r="K216" s="1">
        <v>8</v>
      </c>
      <c r="L216" s="1">
        <v>1.4</v>
      </c>
      <c r="M216" s="1">
        <v>0.17</v>
      </c>
      <c r="N216" s="1">
        <v>653</v>
      </c>
      <c r="O216" s="1">
        <v>1.46</v>
      </c>
      <c r="P216" s="1">
        <v>59</v>
      </c>
      <c r="Q216" s="1">
        <v>0.28000000000000003</v>
      </c>
      <c r="R216" s="1">
        <v>33</v>
      </c>
      <c r="S216" s="1">
        <v>-22</v>
      </c>
      <c r="T216" s="1">
        <v>-17</v>
      </c>
      <c r="U216" s="1">
        <v>-188</v>
      </c>
      <c r="V216" s="1">
        <v>-227</v>
      </c>
      <c r="W216" s="1">
        <v>36830</v>
      </c>
      <c r="X216" s="1">
        <v>30268</v>
      </c>
      <c r="Y216" s="1">
        <v>46571</v>
      </c>
      <c r="Z216" s="1">
        <v>1.35</v>
      </c>
      <c r="AA216" s="6">
        <f t="shared" si="43"/>
        <v>733</v>
      </c>
      <c r="AB216" s="6">
        <f t="shared" si="44"/>
        <v>-1816</v>
      </c>
      <c r="AC216" s="6">
        <f t="shared" si="45"/>
        <v>-44750</v>
      </c>
      <c r="AD216" s="6">
        <f t="shared" si="46"/>
        <v>-61.050477489768078</v>
      </c>
      <c r="AE216" s="7">
        <f t="shared" si="47"/>
        <v>-546</v>
      </c>
      <c r="AF216" t="str">
        <f t="shared" ca="1" si="48"/>
        <v>$V$1036</v>
      </c>
      <c r="AG216" t="str">
        <f t="shared" ca="1" si="49"/>
        <v>$J$1036</v>
      </c>
      <c r="AH216" t="str">
        <f t="shared" ca="1" si="50"/>
        <v>OWENS CORNING FIBERGL| 2808655720</v>
      </c>
      <c r="AI216" t="str">
        <f t="shared" ca="1" si="39"/>
        <v>$K$1036</v>
      </c>
      <c r="AJ216" s="8">
        <f t="shared" si="40"/>
        <v>1.0914051841746248E-2</v>
      </c>
      <c r="AK216" s="7">
        <f t="shared" si="41"/>
        <v>-155</v>
      </c>
      <c r="AL216" s="7" t="str">
        <f t="shared" ca="1" si="51"/>
        <v>b: C H ROBINSON | 4607237643</v>
      </c>
      <c r="AM216" t="b">
        <f t="shared" si="42"/>
        <v>0</v>
      </c>
    </row>
    <row r="217" spans="3:39" x14ac:dyDescent="0.3">
      <c r="C217" s="1" t="s">
        <v>217</v>
      </c>
      <c r="D217" s="1" t="s">
        <v>218</v>
      </c>
      <c r="E217" s="1" t="s">
        <v>39</v>
      </c>
      <c r="F217" s="1" t="s">
        <v>50</v>
      </c>
      <c r="G217" s="1" t="s">
        <v>337</v>
      </c>
      <c r="H217" s="1" t="s">
        <v>42</v>
      </c>
      <c r="I217" s="1" t="s">
        <v>455</v>
      </c>
      <c r="J217" t="str">
        <f>TRIM(CONCATENATE(wiz[[#This Row],[SHIPPER..................]],wiz[[#This Row],[ZIP2..]],wiz[[#This Row],[ZIP3..]]))</f>
        <v>OWENS CORNING SALES | 3026846514</v>
      </c>
      <c r="K217" s="1">
        <v>1</v>
      </c>
      <c r="L217" s="1">
        <v>1.4</v>
      </c>
      <c r="M217" s="1">
        <v>0.18</v>
      </c>
      <c r="N217" s="1">
        <v>673</v>
      </c>
      <c r="O217" s="1">
        <v>0.96</v>
      </c>
      <c r="P217" s="1">
        <v>71</v>
      </c>
      <c r="Q217" s="1">
        <v>0.3</v>
      </c>
      <c r="R217" s="1">
        <v>33</v>
      </c>
      <c r="S217" s="1">
        <v>-11</v>
      </c>
      <c r="T217" s="1">
        <v>102</v>
      </c>
      <c r="U217" s="1">
        <v>-180</v>
      </c>
      <c r="V217" s="1">
        <v>-89</v>
      </c>
      <c r="W217" s="1">
        <v>30103</v>
      </c>
      <c r="X217" s="1">
        <v>30268</v>
      </c>
      <c r="Y217" s="1">
        <v>46514</v>
      </c>
      <c r="Z217" s="1">
        <v>1.36</v>
      </c>
      <c r="AA217" s="6">
        <f t="shared" si="43"/>
        <v>313</v>
      </c>
      <c r="AB217" s="6">
        <f t="shared" si="44"/>
        <v>-89</v>
      </c>
      <c r="AC217" s="6">
        <f t="shared" si="45"/>
        <v>-8700</v>
      </c>
      <c r="AD217" s="6">
        <f t="shared" si="46"/>
        <v>-27.795527156549522</v>
      </c>
      <c r="AE217" s="7">
        <f t="shared" si="47"/>
        <v>-472</v>
      </c>
      <c r="AF217" t="str">
        <f t="shared" ca="1" si="48"/>
        <v>$V$1060</v>
      </c>
      <c r="AG217" t="str">
        <f t="shared" ca="1" si="49"/>
        <v>$J$1060</v>
      </c>
      <c r="AH217" t="str">
        <f t="shared" ca="1" si="50"/>
        <v>OWENS CORNING SALES | 2808679556</v>
      </c>
      <c r="AI217" t="str">
        <f t="shared" ca="1" si="39"/>
        <v>$K$1060</v>
      </c>
      <c r="AJ217" s="8">
        <f t="shared" si="40"/>
        <v>3.1948881789137379E-3</v>
      </c>
      <c r="AK217" s="7">
        <f t="shared" si="41"/>
        <v>-156</v>
      </c>
      <c r="AL217" s="7" t="str">
        <f t="shared" ca="1" si="51"/>
        <v>b: MATSON LOGISTICS | 881728379</v>
      </c>
      <c r="AM217" t="b">
        <f t="shared" si="42"/>
        <v>0</v>
      </c>
    </row>
    <row r="218" spans="3:39" x14ac:dyDescent="0.3">
      <c r="C218" s="1" t="s">
        <v>217</v>
      </c>
      <c r="D218" s="1" t="s">
        <v>218</v>
      </c>
      <c r="E218" s="1" t="s">
        <v>39</v>
      </c>
      <c r="F218" s="1" t="s">
        <v>50</v>
      </c>
      <c r="G218" s="1" t="s">
        <v>337</v>
      </c>
      <c r="H218" s="1" t="s">
        <v>42</v>
      </c>
      <c r="I218" s="1" t="s">
        <v>459</v>
      </c>
      <c r="J218" t="str">
        <f>TRIM(CONCATENATE(wiz[[#This Row],[SHIPPER..................]],wiz[[#This Row],[ZIP2..]],wiz[[#This Row],[ZIP3..]]))</f>
        <v>OWENS CORNING SALES | 3026846571</v>
      </c>
      <c r="K218" s="1">
        <v>4</v>
      </c>
      <c r="L218" s="1">
        <v>1.4</v>
      </c>
      <c r="M218" s="1">
        <v>0.18</v>
      </c>
      <c r="N218" s="1">
        <v>653</v>
      </c>
      <c r="O218" s="1">
        <v>1.1200000000000001</v>
      </c>
      <c r="P218" s="1">
        <v>43</v>
      </c>
      <c r="Q218" s="1">
        <v>0.28000000000000003</v>
      </c>
      <c r="R218" s="1">
        <v>33</v>
      </c>
      <c r="S218" s="1">
        <v>-11</v>
      </c>
      <c r="T218" s="1">
        <v>64</v>
      </c>
      <c r="U218" s="1">
        <v>-187</v>
      </c>
      <c r="V218" s="1">
        <v>-134</v>
      </c>
      <c r="W218" s="1">
        <v>30301</v>
      </c>
      <c r="X218" s="1">
        <v>30268</v>
      </c>
      <c r="Y218" s="1">
        <v>46571</v>
      </c>
      <c r="Z218" s="1">
        <v>1.36</v>
      </c>
      <c r="AA218" s="6">
        <f t="shared" si="43"/>
        <v>313</v>
      </c>
      <c r="AB218" s="6">
        <f t="shared" si="44"/>
        <v>-536</v>
      </c>
      <c r="AC218" s="6">
        <f t="shared" si="45"/>
        <v>-8700</v>
      </c>
      <c r="AD218" s="6">
        <f t="shared" si="46"/>
        <v>-27.795527156549522</v>
      </c>
      <c r="AE218" s="7">
        <f t="shared" si="47"/>
        <v>-472</v>
      </c>
      <c r="AF218" t="str">
        <f t="shared" ca="1" si="48"/>
        <v>$V$1060</v>
      </c>
      <c r="AG218" t="str">
        <f t="shared" ca="1" si="49"/>
        <v>$J$1060</v>
      </c>
      <c r="AH218" t="str">
        <f t="shared" ca="1" si="50"/>
        <v>OWENS CORNING SALES | 2808679556</v>
      </c>
      <c r="AI218" t="str">
        <f t="shared" ca="1" si="39"/>
        <v>$K$1060</v>
      </c>
      <c r="AJ218" s="8">
        <f t="shared" si="40"/>
        <v>1.2779552715654952E-2</v>
      </c>
      <c r="AK218" s="7">
        <f t="shared" si="41"/>
        <v>-156</v>
      </c>
      <c r="AL218" s="7" t="str">
        <f t="shared" ca="1" si="51"/>
        <v>b: MATSON LOGISTICS | 881728379</v>
      </c>
      <c r="AM218" t="b">
        <f t="shared" si="42"/>
        <v>0</v>
      </c>
    </row>
    <row r="219" spans="3:39" x14ac:dyDescent="0.3">
      <c r="C219" s="1" t="s">
        <v>222</v>
      </c>
      <c r="D219" s="1" t="s">
        <v>218</v>
      </c>
      <c r="E219" s="1" t="s">
        <v>39</v>
      </c>
      <c r="F219" s="1" t="s">
        <v>50</v>
      </c>
      <c r="G219" s="1" t="s">
        <v>337</v>
      </c>
      <c r="H219" s="1" t="s">
        <v>274</v>
      </c>
      <c r="I219" s="1" t="s">
        <v>460</v>
      </c>
      <c r="J219" t="str">
        <f>TRIM(CONCATENATE(wiz[[#This Row],[SHIPPER..................]],wiz[[#This Row],[ZIP2..]],wiz[[#This Row],[ZIP3..]]))</f>
        <v>OWENS CORNING FIBERGL| 3026866101</v>
      </c>
      <c r="K219" s="1">
        <v>1</v>
      </c>
      <c r="L219" s="1">
        <v>1.44</v>
      </c>
      <c r="M219" s="1">
        <v>0.17</v>
      </c>
      <c r="N219" s="1">
        <v>810</v>
      </c>
      <c r="O219" s="1">
        <v>1.77</v>
      </c>
      <c r="P219" s="1">
        <v>0</v>
      </c>
      <c r="Q219" s="1">
        <v>0.25</v>
      </c>
      <c r="R219" s="1">
        <v>33</v>
      </c>
      <c r="S219" s="1">
        <v>-22</v>
      </c>
      <c r="T219" s="1">
        <v>-2</v>
      </c>
      <c r="U219" s="1">
        <v>-200</v>
      </c>
      <c r="V219" s="1">
        <v>-224</v>
      </c>
      <c r="W219" s="1">
        <v>30268</v>
      </c>
      <c r="X219" s="1">
        <v>30268</v>
      </c>
      <c r="Y219" s="1">
        <v>66101</v>
      </c>
      <c r="Z219" s="1">
        <v>1.39</v>
      </c>
      <c r="AA219" s="6">
        <f t="shared" si="43"/>
        <v>733</v>
      </c>
      <c r="AB219" s="6">
        <f t="shared" si="44"/>
        <v>-224</v>
      </c>
      <c r="AC219" s="6">
        <f t="shared" si="45"/>
        <v>-44750</v>
      </c>
      <c r="AD219" s="6">
        <f t="shared" si="46"/>
        <v>-61.050477489768078</v>
      </c>
      <c r="AE219" s="7">
        <f t="shared" si="47"/>
        <v>-546</v>
      </c>
      <c r="AF219" t="str">
        <f t="shared" ca="1" si="48"/>
        <v>$V$1036</v>
      </c>
      <c r="AG219" t="str">
        <f t="shared" ca="1" si="49"/>
        <v>$J$1036</v>
      </c>
      <c r="AH219" t="str">
        <f t="shared" ca="1" si="50"/>
        <v>OWENS CORNING FIBERGL| 2808655720</v>
      </c>
      <c r="AI219" t="str">
        <f t="shared" ca="1" si="39"/>
        <v>$K$1036</v>
      </c>
      <c r="AJ219" s="8">
        <f t="shared" si="40"/>
        <v>1.364256480218281E-3</v>
      </c>
      <c r="AK219" s="7">
        <f t="shared" si="41"/>
        <v>-155</v>
      </c>
      <c r="AL219" s="7" t="str">
        <f t="shared" ca="1" si="51"/>
        <v>b: C H ROBINSON | 4607237643</v>
      </c>
      <c r="AM219" t="b">
        <f t="shared" si="42"/>
        <v>0</v>
      </c>
    </row>
    <row r="220" spans="3:39" x14ac:dyDescent="0.3">
      <c r="C220" s="1" t="s">
        <v>217</v>
      </c>
      <c r="D220" s="1" t="s">
        <v>218</v>
      </c>
      <c r="E220" s="1" t="s">
        <v>39</v>
      </c>
      <c r="F220" s="1" t="s">
        <v>50</v>
      </c>
      <c r="G220" s="1" t="s">
        <v>337</v>
      </c>
      <c r="H220" s="1" t="s">
        <v>274</v>
      </c>
      <c r="I220" s="1" t="s">
        <v>460</v>
      </c>
      <c r="J220" t="str">
        <f>TRIM(CONCATENATE(wiz[[#This Row],[SHIPPER..................]],wiz[[#This Row],[ZIP2..]],wiz[[#This Row],[ZIP3..]]))</f>
        <v>OWENS CORNING SALES | 3026866101</v>
      </c>
      <c r="K220" s="1">
        <v>2</v>
      </c>
      <c r="L220" s="1">
        <v>1.44</v>
      </c>
      <c r="M220" s="1">
        <v>0.18</v>
      </c>
      <c r="N220" s="1">
        <v>810</v>
      </c>
      <c r="O220" s="1">
        <v>1.37</v>
      </c>
      <c r="P220" s="1">
        <v>44</v>
      </c>
      <c r="Q220" s="1">
        <v>0.28000000000000003</v>
      </c>
      <c r="R220" s="1">
        <v>25</v>
      </c>
      <c r="S220" s="1">
        <v>-11</v>
      </c>
      <c r="T220" s="1">
        <v>93</v>
      </c>
      <c r="U220" s="1">
        <v>-192</v>
      </c>
      <c r="V220" s="1">
        <v>-110</v>
      </c>
      <c r="W220" s="1">
        <v>30269</v>
      </c>
      <c r="X220" s="1">
        <v>30268</v>
      </c>
      <c r="Y220" s="1">
        <v>66101</v>
      </c>
      <c r="Z220" s="1">
        <v>1.4</v>
      </c>
      <c r="AA220" s="6">
        <f t="shared" si="43"/>
        <v>313</v>
      </c>
      <c r="AB220" s="6">
        <f t="shared" si="44"/>
        <v>-220</v>
      </c>
      <c r="AC220" s="6">
        <f t="shared" si="45"/>
        <v>-8700</v>
      </c>
      <c r="AD220" s="6">
        <f t="shared" si="46"/>
        <v>-27.795527156549522</v>
      </c>
      <c r="AE220" s="7">
        <f t="shared" si="47"/>
        <v>-472</v>
      </c>
      <c r="AF220" t="str">
        <f t="shared" ca="1" si="48"/>
        <v>$V$1060</v>
      </c>
      <c r="AG220" t="str">
        <f t="shared" ca="1" si="49"/>
        <v>$J$1060</v>
      </c>
      <c r="AH220" t="str">
        <f t="shared" ca="1" si="50"/>
        <v>OWENS CORNING SALES | 2808679556</v>
      </c>
      <c r="AI220" t="str">
        <f t="shared" ca="1" si="39"/>
        <v>$K$1060</v>
      </c>
      <c r="AJ220" s="8">
        <f t="shared" si="40"/>
        <v>6.3897763578274758E-3</v>
      </c>
      <c r="AK220" s="7">
        <f t="shared" si="41"/>
        <v>-156</v>
      </c>
      <c r="AL220" s="7" t="str">
        <f t="shared" ca="1" si="51"/>
        <v>b: MATSON LOGISTICS | 881728379</v>
      </c>
      <c r="AM220" t="b">
        <f t="shared" si="42"/>
        <v>0</v>
      </c>
    </row>
    <row r="221" spans="3:39" x14ac:dyDescent="0.3">
      <c r="C221" s="1" t="s">
        <v>461</v>
      </c>
      <c r="D221" s="1" t="s">
        <v>462</v>
      </c>
      <c r="E221" s="1" t="s">
        <v>39</v>
      </c>
      <c r="F221" s="1" t="s">
        <v>50</v>
      </c>
      <c r="G221" s="1" t="s">
        <v>223</v>
      </c>
      <c r="H221" s="1" t="s">
        <v>44</v>
      </c>
      <c r="I221" s="1" t="s">
        <v>463</v>
      </c>
      <c r="J221" t="str">
        <f>TRIM(CONCATENATE(wiz[[#This Row],[SHIPPER..................]],wiz[[#This Row],[ZIP2..]],wiz[[#This Row],[ZIP3..]]))</f>
        <v>b: COVENANT TRANSPORT| 3030142261</v>
      </c>
      <c r="K221" s="1">
        <v>1</v>
      </c>
      <c r="L221" s="1">
        <v>1.79</v>
      </c>
      <c r="M221" s="1">
        <v>0.27</v>
      </c>
      <c r="N221" s="1">
        <v>334</v>
      </c>
      <c r="O221" s="1">
        <v>1.04</v>
      </c>
      <c r="P221" s="1">
        <v>32</v>
      </c>
      <c r="Q221" s="1">
        <v>0.25</v>
      </c>
      <c r="R221" s="1">
        <v>-20</v>
      </c>
      <c r="S221" s="1">
        <v>-6</v>
      </c>
      <c r="T221" s="1">
        <v>-49</v>
      </c>
      <c r="U221" s="1">
        <v>50</v>
      </c>
      <c r="V221" s="1">
        <v>-5</v>
      </c>
      <c r="W221" s="1">
        <v>30227</v>
      </c>
      <c r="X221" s="1">
        <v>30301</v>
      </c>
      <c r="Y221" s="1">
        <v>42261</v>
      </c>
      <c r="Z221" s="1">
        <v>1.84</v>
      </c>
      <c r="AA221" s="6">
        <f t="shared" si="43"/>
        <v>4</v>
      </c>
      <c r="AB221" s="6">
        <f t="shared" si="44"/>
        <v>-5</v>
      </c>
      <c r="AC221" s="6">
        <f t="shared" si="45"/>
        <v>-145</v>
      </c>
      <c r="AD221" s="6">
        <f t="shared" si="46"/>
        <v>-36.25</v>
      </c>
      <c r="AE221" s="7">
        <f t="shared" si="47"/>
        <v>-464</v>
      </c>
      <c r="AF221" t="str">
        <f t="shared" ca="1" si="48"/>
        <v>$V$871</v>
      </c>
      <c r="AG221" t="str">
        <f t="shared" ca="1" si="49"/>
        <v>$J$871</v>
      </c>
      <c r="AH221" t="str">
        <f t="shared" ca="1" si="50"/>
        <v>KPI LOGISTICS INC | 4942230057</v>
      </c>
      <c r="AI221" t="str">
        <f t="shared" ca="1" si="39"/>
        <v>$K$871</v>
      </c>
      <c r="AJ221" s="8">
        <f t="shared" si="40"/>
        <v>0.25</v>
      </c>
      <c r="AK221" s="7">
        <f t="shared" si="41"/>
        <v>-464</v>
      </c>
      <c r="AL221" s="7" t="str">
        <f t="shared" ca="1" si="51"/>
        <v>KPI LOGISTICS INC | 4942230057</v>
      </c>
      <c r="AM221" t="b">
        <f t="shared" si="42"/>
        <v>0</v>
      </c>
    </row>
    <row r="222" spans="3:39" x14ac:dyDescent="0.3">
      <c r="C222" s="1" t="s">
        <v>78</v>
      </c>
      <c r="D222" s="1" t="s">
        <v>79</v>
      </c>
      <c r="E222" s="1" t="s">
        <v>39</v>
      </c>
      <c r="F222" s="1" t="s">
        <v>50</v>
      </c>
      <c r="G222" s="1" t="s">
        <v>223</v>
      </c>
      <c r="H222" s="1" t="s">
        <v>44</v>
      </c>
      <c r="I222" s="1" t="s">
        <v>464</v>
      </c>
      <c r="J222" t="str">
        <f>TRIM(CONCATENATE(wiz[[#This Row],[SHIPPER..................]],wiz[[#This Row],[ZIP2..]],wiz[[#This Row],[ZIP3..]]))</f>
        <v>TRACTOR SUPPLY MANHAT| 3030142134</v>
      </c>
      <c r="K222" s="1">
        <v>5</v>
      </c>
      <c r="L222" s="1">
        <v>2.0499999999999998</v>
      </c>
      <c r="M222" s="1">
        <v>0.22</v>
      </c>
      <c r="N222" s="1">
        <v>293</v>
      </c>
      <c r="O222" s="1">
        <v>0.65</v>
      </c>
      <c r="P222" s="1">
        <v>29</v>
      </c>
      <c r="Q222" s="1">
        <v>0.27</v>
      </c>
      <c r="R222" s="1">
        <v>-2</v>
      </c>
      <c r="S222" s="1">
        <v>29</v>
      </c>
      <c r="T222" s="1">
        <v>-26</v>
      </c>
      <c r="U222" s="1">
        <v>76</v>
      </c>
      <c r="V222" s="1">
        <v>79</v>
      </c>
      <c r="W222" s="1">
        <v>30263</v>
      </c>
      <c r="X222" s="1">
        <v>30301</v>
      </c>
      <c r="Y222" s="1">
        <v>42134</v>
      </c>
      <c r="Z222" s="1">
        <v>2.0499999999999998</v>
      </c>
      <c r="AA222" s="6">
        <f t="shared" si="43"/>
        <v>533</v>
      </c>
      <c r="AB222" s="6">
        <f t="shared" si="44"/>
        <v>395</v>
      </c>
      <c r="AC222" s="6">
        <f t="shared" si="45"/>
        <v>27994</v>
      </c>
      <c r="AD222" s="6">
        <f t="shared" si="46"/>
        <v>52.521575984990619</v>
      </c>
      <c r="AE222" s="7">
        <f t="shared" si="47"/>
        <v>-627</v>
      </c>
      <c r="AF222" t="str">
        <f t="shared" ca="1" si="48"/>
        <v>$V$356</v>
      </c>
      <c r="AG222" t="str">
        <f t="shared" ca="1" si="49"/>
        <v>$J$356</v>
      </c>
      <c r="AH222" t="str">
        <f t="shared" ca="1" si="50"/>
        <v>TRACTOR SUPPLY MANHAT| 3070142134</v>
      </c>
      <c r="AI222" t="str">
        <f t="shared" ca="1" si="39"/>
        <v>$K$356</v>
      </c>
      <c r="AJ222" s="8">
        <f t="shared" si="40"/>
        <v>9.3808630393996256E-3</v>
      </c>
      <c r="AK222" s="7">
        <f t="shared" si="41"/>
        <v>-192</v>
      </c>
      <c r="AL222" s="7" t="str">
        <f t="shared" ca="1" si="51"/>
        <v>b: C H ROBINSON | 4817435150</v>
      </c>
      <c r="AM222" t="b">
        <f t="shared" si="42"/>
        <v>0</v>
      </c>
    </row>
    <row r="223" spans="3:39" x14ac:dyDescent="0.3">
      <c r="C223" s="1" t="s">
        <v>78</v>
      </c>
      <c r="D223" s="1" t="s">
        <v>79</v>
      </c>
      <c r="E223" s="1" t="s">
        <v>39</v>
      </c>
      <c r="F223" s="1" t="s">
        <v>50</v>
      </c>
      <c r="G223" s="1" t="s">
        <v>447</v>
      </c>
      <c r="H223" s="1" t="s">
        <v>44</v>
      </c>
      <c r="I223" s="1" t="s">
        <v>464</v>
      </c>
      <c r="J223" t="str">
        <f>TRIM(CONCATENATE(wiz[[#This Row],[SHIPPER..................]],wiz[[#This Row],[ZIP2..]],wiz[[#This Row],[ZIP3..]]))</f>
        <v>TRACTOR SUPPLY MANHAT| 3020942134</v>
      </c>
      <c r="K223" s="1">
        <v>1</v>
      </c>
      <c r="L223" s="1">
        <v>1.98</v>
      </c>
      <c r="M223" s="1">
        <v>0.22</v>
      </c>
      <c r="N223" s="1">
        <v>329</v>
      </c>
      <c r="O223" s="1">
        <v>0.43</v>
      </c>
      <c r="P223" s="1">
        <v>55</v>
      </c>
      <c r="Q223" s="1">
        <v>0.3</v>
      </c>
      <c r="R223" s="1">
        <v>-3</v>
      </c>
      <c r="S223" s="1">
        <v>-36</v>
      </c>
      <c r="T223" s="1">
        <v>95</v>
      </c>
      <c r="U223" s="1">
        <v>90</v>
      </c>
      <c r="V223" s="1">
        <v>149</v>
      </c>
      <c r="W223" s="1">
        <v>30174</v>
      </c>
      <c r="X223" s="1">
        <v>30209</v>
      </c>
      <c r="Y223" s="1">
        <v>42134</v>
      </c>
      <c r="Z223" s="1">
        <v>1.98</v>
      </c>
      <c r="AA223" s="6">
        <f t="shared" si="43"/>
        <v>533</v>
      </c>
      <c r="AB223" s="6">
        <f t="shared" si="44"/>
        <v>149</v>
      </c>
      <c r="AC223" s="6">
        <f t="shared" si="45"/>
        <v>27994</v>
      </c>
      <c r="AD223" s="6">
        <f t="shared" si="46"/>
        <v>52.521575984990619</v>
      </c>
      <c r="AE223" s="7">
        <f t="shared" si="47"/>
        <v>-627</v>
      </c>
      <c r="AF223" t="str">
        <f t="shared" ca="1" si="48"/>
        <v>$V$356</v>
      </c>
      <c r="AG223" t="str">
        <f t="shared" ca="1" si="49"/>
        <v>$J$356</v>
      </c>
      <c r="AH223" t="str">
        <f t="shared" ca="1" si="50"/>
        <v>TRACTOR SUPPLY MANHAT| 3070142134</v>
      </c>
      <c r="AI223" t="str">
        <f t="shared" ca="1" si="39"/>
        <v>$K$356</v>
      </c>
      <c r="AJ223" s="8">
        <f t="shared" si="40"/>
        <v>1.876172607879925E-3</v>
      </c>
      <c r="AK223" s="7">
        <f t="shared" si="41"/>
        <v>-192</v>
      </c>
      <c r="AL223" s="7" t="str">
        <f t="shared" ca="1" si="51"/>
        <v>b: C H ROBINSON | 4817435150</v>
      </c>
      <c r="AM223" t="b">
        <f t="shared" si="42"/>
        <v>0</v>
      </c>
    </row>
    <row r="224" spans="3:39" x14ac:dyDescent="0.3">
      <c r="C224" s="1" t="s">
        <v>78</v>
      </c>
      <c r="D224" s="1" t="s">
        <v>79</v>
      </c>
      <c r="E224" s="1" t="s">
        <v>39</v>
      </c>
      <c r="F224" s="1" t="s">
        <v>50</v>
      </c>
      <c r="G224" s="1" t="s">
        <v>399</v>
      </c>
      <c r="H224" s="1" t="s">
        <v>44</v>
      </c>
      <c r="I224" s="1" t="s">
        <v>464</v>
      </c>
      <c r="J224" t="str">
        <f>TRIM(CONCATENATE(wiz[[#This Row],[SHIPPER..................]],wiz[[#This Row],[ZIP2..]],wiz[[#This Row],[ZIP3..]]))</f>
        <v>TRACTOR SUPPLY MANHAT| 3025342134</v>
      </c>
      <c r="K224" s="1">
        <v>17</v>
      </c>
      <c r="L224" s="1">
        <v>1.9</v>
      </c>
      <c r="M224" s="1">
        <v>0.21</v>
      </c>
      <c r="N224" s="1">
        <v>331</v>
      </c>
      <c r="O224" s="1">
        <v>0.78</v>
      </c>
      <c r="P224" s="1">
        <v>65</v>
      </c>
      <c r="Q224" s="1">
        <v>0.28999999999999998</v>
      </c>
      <c r="R224" s="1">
        <v>-8</v>
      </c>
      <c r="S224" s="1">
        <v>-29</v>
      </c>
      <c r="T224" s="1">
        <v>12</v>
      </c>
      <c r="U224" s="1">
        <v>55</v>
      </c>
      <c r="V224" s="1">
        <v>38</v>
      </c>
      <c r="W224" s="1">
        <v>30233</v>
      </c>
      <c r="X224" s="1">
        <v>30253</v>
      </c>
      <c r="Y224" s="1">
        <v>42134</v>
      </c>
      <c r="Z224" s="1">
        <v>1.89</v>
      </c>
      <c r="AA224" s="6">
        <f t="shared" si="43"/>
        <v>533</v>
      </c>
      <c r="AB224" s="6">
        <f t="shared" si="44"/>
        <v>646</v>
      </c>
      <c r="AC224" s="6">
        <f t="shared" si="45"/>
        <v>27994</v>
      </c>
      <c r="AD224" s="6">
        <f t="shared" si="46"/>
        <v>52.521575984990619</v>
      </c>
      <c r="AE224" s="7">
        <f t="shared" si="47"/>
        <v>-627</v>
      </c>
      <c r="AF224" t="str">
        <f t="shared" ca="1" si="48"/>
        <v>$V$356</v>
      </c>
      <c r="AG224" t="str">
        <f t="shared" ca="1" si="49"/>
        <v>$J$356</v>
      </c>
      <c r="AH224" t="str">
        <f t="shared" ca="1" si="50"/>
        <v>TRACTOR SUPPLY MANHAT| 3070142134</v>
      </c>
      <c r="AI224" t="str">
        <f t="shared" ca="1" si="39"/>
        <v>$K$356</v>
      </c>
      <c r="AJ224" s="8">
        <f t="shared" si="40"/>
        <v>3.1894934333958722E-2</v>
      </c>
      <c r="AK224" s="7">
        <f t="shared" si="41"/>
        <v>-192</v>
      </c>
      <c r="AL224" s="7" t="str">
        <f t="shared" ca="1" si="51"/>
        <v>b: C H ROBINSON | 4817435150</v>
      </c>
      <c r="AM224" t="b">
        <f t="shared" si="42"/>
        <v>0</v>
      </c>
    </row>
    <row r="225" spans="3:39" x14ac:dyDescent="0.3">
      <c r="C225" s="1" t="s">
        <v>465</v>
      </c>
      <c r="D225" s="1" t="s">
        <v>466</v>
      </c>
      <c r="E225" s="1" t="s">
        <v>39</v>
      </c>
      <c r="F225" s="1" t="s">
        <v>50</v>
      </c>
      <c r="G225" s="1" t="s">
        <v>454</v>
      </c>
      <c r="H225" s="1" t="s">
        <v>44</v>
      </c>
      <c r="I225" s="1" t="s">
        <v>467</v>
      </c>
      <c r="J225" t="str">
        <f>TRIM(CONCATENATE(wiz[[#This Row],[SHIPPER..................]],wiz[[#This Row],[ZIP2..]],wiz[[#This Row],[ZIP3..]]))</f>
        <v>b: BLUE GRACE LOGISTI| 3021340351</v>
      </c>
      <c r="K225" s="1">
        <v>1</v>
      </c>
      <c r="L225" s="1">
        <v>1.1399999999999999</v>
      </c>
      <c r="M225" s="1">
        <v>0.27</v>
      </c>
      <c r="N225" s="1">
        <v>438</v>
      </c>
      <c r="O225" s="1">
        <v>0.89</v>
      </c>
      <c r="P225" s="1">
        <v>16</v>
      </c>
      <c r="Q225" s="1">
        <v>0.25</v>
      </c>
      <c r="R225" s="1">
        <v>-27</v>
      </c>
      <c r="S225" s="1">
        <v>15</v>
      </c>
      <c r="T225" s="1">
        <v>-1</v>
      </c>
      <c r="U225" s="1">
        <v>-220</v>
      </c>
      <c r="V225" s="1">
        <v>-206</v>
      </c>
      <c r="W225" s="1">
        <v>30050</v>
      </c>
      <c r="X225" s="1">
        <v>30213</v>
      </c>
      <c r="Y225" s="1">
        <v>40351</v>
      </c>
      <c r="Z225" s="1">
        <v>1.19</v>
      </c>
      <c r="AA225" s="6">
        <f t="shared" si="43"/>
        <v>2</v>
      </c>
      <c r="AB225" s="6">
        <f t="shared" si="44"/>
        <v>-206</v>
      </c>
      <c r="AC225" s="6">
        <f t="shared" si="45"/>
        <v>-1171</v>
      </c>
      <c r="AD225" s="6">
        <f t="shared" si="46"/>
        <v>-585.5</v>
      </c>
      <c r="AE225" s="7">
        <f t="shared" si="47"/>
        <v>-965</v>
      </c>
      <c r="AF225" t="str">
        <f t="shared" ca="1" si="48"/>
        <v>$V$941</v>
      </c>
      <c r="AG225" t="str">
        <f t="shared" ca="1" si="49"/>
        <v>$J$941</v>
      </c>
      <c r="AH225" t="str">
        <f t="shared" ca="1" si="50"/>
        <v>b: BLUE GRACE LOGISTI| 6450131793</v>
      </c>
      <c r="AI225" t="str">
        <f t="shared" ca="1" si="39"/>
        <v>$K$941</v>
      </c>
      <c r="AJ225" s="8">
        <f t="shared" si="40"/>
        <v>0.5</v>
      </c>
      <c r="AK225" s="7">
        <f t="shared" si="41"/>
        <v>-965</v>
      </c>
      <c r="AL225" s="7" t="str">
        <f t="shared" ca="1" si="51"/>
        <v>b: BLUE GRACE LOGISTI| 6450131793</v>
      </c>
      <c r="AM225" t="b">
        <f t="shared" si="42"/>
        <v>0</v>
      </c>
    </row>
    <row r="226" spans="3:39" x14ac:dyDescent="0.3">
      <c r="C226" s="1" t="s">
        <v>37</v>
      </c>
      <c r="D226" s="1" t="s">
        <v>38</v>
      </c>
      <c r="E226" s="1" t="s">
        <v>39</v>
      </c>
      <c r="F226" s="1" t="s">
        <v>50</v>
      </c>
      <c r="G226" s="1" t="s">
        <v>223</v>
      </c>
      <c r="H226" s="1" t="s">
        <v>44</v>
      </c>
      <c r="I226" s="1" t="s">
        <v>57</v>
      </c>
      <c r="J226" t="str">
        <f>TRIM(CONCATENATE(wiz[[#This Row],[SHIPPER..................]],wiz[[#This Row],[ZIP2..]],wiz[[#This Row],[ZIP3..]]))</f>
        <v>b: C H ROBINSON | 3030141022</v>
      </c>
      <c r="K226" s="1">
        <v>1</v>
      </c>
      <c r="L226" s="1">
        <v>0.94</v>
      </c>
      <c r="M226" s="1">
        <v>0.28000000000000003</v>
      </c>
      <c r="N226" s="1">
        <v>452</v>
      </c>
      <c r="O226" s="1">
        <v>0.88</v>
      </c>
      <c r="P226" s="1">
        <v>46</v>
      </c>
      <c r="Q226" s="1">
        <v>0.25</v>
      </c>
      <c r="R226" s="1">
        <v>-32</v>
      </c>
      <c r="S226" s="1">
        <v>-6</v>
      </c>
      <c r="T226" s="1">
        <v>20</v>
      </c>
      <c r="U226" s="1">
        <v>-308</v>
      </c>
      <c r="V226" s="1">
        <v>-294</v>
      </c>
      <c r="W226" s="1">
        <v>30233</v>
      </c>
      <c r="X226" s="1">
        <v>30301</v>
      </c>
      <c r="Y226" s="1">
        <v>41022</v>
      </c>
      <c r="Z226" s="1">
        <v>1</v>
      </c>
      <c r="AA226" s="6">
        <f t="shared" si="43"/>
        <v>615</v>
      </c>
      <c r="AB226" s="6">
        <f t="shared" si="44"/>
        <v>-294</v>
      </c>
      <c r="AC226" s="6">
        <f t="shared" si="45"/>
        <v>-122022</v>
      </c>
      <c r="AD226" s="6">
        <f t="shared" si="46"/>
        <v>-198.40975609756097</v>
      </c>
      <c r="AE226" s="7">
        <f t="shared" si="47"/>
        <v>-1118</v>
      </c>
      <c r="AF226" t="str">
        <f t="shared" ca="1" si="48"/>
        <v>$V$1066</v>
      </c>
      <c r="AG226" t="str">
        <f t="shared" ca="1" si="49"/>
        <v>$J$1066</v>
      </c>
      <c r="AH226" t="str">
        <f t="shared" ca="1" si="50"/>
        <v>b: C H ROBINSON | 2736036101</v>
      </c>
      <c r="AI226" t="str">
        <f t="shared" ca="1" si="39"/>
        <v>$K$1066</v>
      </c>
      <c r="AJ226" s="8">
        <f t="shared" si="40"/>
        <v>1.6260162601626016E-3</v>
      </c>
      <c r="AK226" s="7">
        <f t="shared" si="41"/>
        <v>-560</v>
      </c>
      <c r="AL226" s="7" t="str">
        <f t="shared" ca="1" si="51"/>
        <v>b: C H ROBINSON | 6080335055</v>
      </c>
      <c r="AM226" t="b">
        <f t="shared" si="42"/>
        <v>0</v>
      </c>
    </row>
    <row r="227" spans="3:39" x14ac:dyDescent="0.3">
      <c r="C227" s="1" t="s">
        <v>37</v>
      </c>
      <c r="D227" s="1" t="s">
        <v>38</v>
      </c>
      <c r="E227" s="1" t="s">
        <v>39</v>
      </c>
      <c r="F227" s="1" t="s">
        <v>50</v>
      </c>
      <c r="G227" s="1" t="s">
        <v>447</v>
      </c>
      <c r="H227" s="1" t="s">
        <v>44</v>
      </c>
      <c r="I227" s="1" t="s">
        <v>467</v>
      </c>
      <c r="J227" t="str">
        <f>TRIM(CONCATENATE(wiz[[#This Row],[SHIPPER..................]],wiz[[#This Row],[ZIP2..]],wiz[[#This Row],[ZIP3..]]))</f>
        <v>b: C H ROBINSON | 3020940351</v>
      </c>
      <c r="K227" s="1">
        <v>2</v>
      </c>
      <c r="L227" s="1">
        <v>1.33</v>
      </c>
      <c r="M227" s="1">
        <v>0.28000000000000003</v>
      </c>
      <c r="N227" s="1">
        <v>460</v>
      </c>
      <c r="O227" s="1">
        <v>0.97</v>
      </c>
      <c r="P227" s="1">
        <v>82</v>
      </c>
      <c r="Q227" s="1">
        <v>0.3</v>
      </c>
      <c r="R227" s="1">
        <v>-32</v>
      </c>
      <c r="S227" s="1">
        <v>-59</v>
      </c>
      <c r="T227" s="1">
        <v>-1</v>
      </c>
      <c r="U227" s="1">
        <v>-128</v>
      </c>
      <c r="V227" s="1">
        <v>-188</v>
      </c>
      <c r="W227" s="1">
        <v>29801</v>
      </c>
      <c r="X227" s="1">
        <v>30209</v>
      </c>
      <c r="Y227" s="1">
        <v>40351</v>
      </c>
      <c r="Z227" s="1">
        <v>1.39</v>
      </c>
      <c r="AA227" s="6">
        <f t="shared" si="43"/>
        <v>615</v>
      </c>
      <c r="AB227" s="6">
        <f t="shared" si="44"/>
        <v>-376</v>
      </c>
      <c r="AC227" s="6">
        <f t="shared" si="45"/>
        <v>-122022</v>
      </c>
      <c r="AD227" s="6">
        <f t="shared" si="46"/>
        <v>-198.40975609756097</v>
      </c>
      <c r="AE227" s="7">
        <f t="shared" si="47"/>
        <v>-1118</v>
      </c>
      <c r="AF227" t="str">
        <f t="shared" ca="1" si="48"/>
        <v>$V$1066</v>
      </c>
      <c r="AG227" t="str">
        <f t="shared" ca="1" si="49"/>
        <v>$J$1066</v>
      </c>
      <c r="AH227" t="str">
        <f t="shared" ca="1" si="50"/>
        <v>b: C H ROBINSON | 2736036101</v>
      </c>
      <c r="AI227" t="str">
        <f t="shared" ca="1" si="39"/>
        <v>$K$1066</v>
      </c>
      <c r="AJ227" s="8">
        <f t="shared" si="40"/>
        <v>3.2520325203252032E-3</v>
      </c>
      <c r="AK227" s="7">
        <f t="shared" si="41"/>
        <v>-560</v>
      </c>
      <c r="AL227" s="7" t="str">
        <f t="shared" ca="1" si="51"/>
        <v>b: C H ROBINSON | 6080335055</v>
      </c>
      <c r="AM227" t="b">
        <f t="shared" si="42"/>
        <v>0</v>
      </c>
    </row>
    <row r="228" spans="3:39" x14ac:dyDescent="0.3">
      <c r="C228" s="1" t="s">
        <v>468</v>
      </c>
      <c r="D228" s="1" t="s">
        <v>469</v>
      </c>
      <c r="E228" s="1" t="s">
        <v>39</v>
      </c>
      <c r="F228" s="1" t="s">
        <v>50</v>
      </c>
      <c r="G228" s="1" t="s">
        <v>308</v>
      </c>
      <c r="H228" s="1" t="s">
        <v>44</v>
      </c>
      <c r="I228" s="1" t="s">
        <v>470</v>
      </c>
      <c r="J228" t="str">
        <f>TRIM(CONCATENATE(wiz[[#This Row],[SHIPPER..................]],wiz[[#This Row],[ZIP2..]],wiz[[#This Row],[ZIP3..]]))</f>
        <v>b: FITZMARK INC | 3001241048</v>
      </c>
      <c r="K228" s="1">
        <v>1</v>
      </c>
      <c r="L228" s="1">
        <v>1.1599999999999999</v>
      </c>
      <c r="M228" s="1">
        <v>0.27</v>
      </c>
      <c r="N228" s="1">
        <v>488</v>
      </c>
      <c r="O228" s="1">
        <v>0.97</v>
      </c>
      <c r="P228" s="1">
        <v>38</v>
      </c>
      <c r="Q228" s="1">
        <v>0.25</v>
      </c>
      <c r="R228" s="1">
        <v>-29</v>
      </c>
      <c r="S228" s="1">
        <v>-8</v>
      </c>
      <c r="T228" s="1">
        <v>-1</v>
      </c>
      <c r="U228" s="1">
        <v>-204</v>
      </c>
      <c r="V228" s="1">
        <v>-213</v>
      </c>
      <c r="W228" s="1">
        <v>30233</v>
      </c>
      <c r="X228" s="1">
        <v>30012</v>
      </c>
      <c r="Y228" s="1">
        <v>41048</v>
      </c>
      <c r="Z228" s="1">
        <v>1.21</v>
      </c>
      <c r="AA228" s="6">
        <f t="shared" si="43"/>
        <v>2</v>
      </c>
      <c r="AB228" s="6">
        <f t="shared" si="44"/>
        <v>-213</v>
      </c>
      <c r="AC228" s="6">
        <f t="shared" si="45"/>
        <v>-362</v>
      </c>
      <c r="AD228" s="6">
        <f t="shared" si="46"/>
        <v>-181</v>
      </c>
      <c r="AE228" s="7">
        <f t="shared" si="47"/>
        <v>-213</v>
      </c>
      <c r="AF228" t="str">
        <f t="shared" ca="1" si="48"/>
        <v>$V$228</v>
      </c>
      <c r="AG228" t="str">
        <f t="shared" ca="1" si="49"/>
        <v>$J$228</v>
      </c>
      <c r="AH228" t="str">
        <f t="shared" ca="1" si="50"/>
        <v>b: FITZMARK INC | 3001241048</v>
      </c>
      <c r="AI228" t="str">
        <f t="shared" ca="1" si="39"/>
        <v>$K$228</v>
      </c>
      <c r="AJ228" s="8">
        <f t="shared" si="40"/>
        <v>0.5</v>
      </c>
      <c r="AK228" s="7">
        <f t="shared" si="41"/>
        <v>-213</v>
      </c>
      <c r="AL228" s="7" t="str">
        <f t="shared" ca="1" si="51"/>
        <v>b: FITZMARK INC | 3001241048</v>
      </c>
      <c r="AM228" t="str">
        <f t="shared" si="42"/>
        <v>b: FITZMARK INC | 3001241048</v>
      </c>
    </row>
    <row r="229" spans="3:39" x14ac:dyDescent="0.3">
      <c r="C229" s="1" t="s">
        <v>471</v>
      </c>
      <c r="D229" s="1" t="s">
        <v>472</v>
      </c>
      <c r="E229" s="1" t="s">
        <v>39</v>
      </c>
      <c r="F229" s="1" t="s">
        <v>50</v>
      </c>
      <c r="G229" s="1" t="s">
        <v>399</v>
      </c>
      <c r="H229" s="1" t="s">
        <v>44</v>
      </c>
      <c r="I229" s="1" t="s">
        <v>85</v>
      </c>
      <c r="J229" t="str">
        <f>TRIM(CONCATENATE(wiz[[#This Row],[SHIPPER..................]],wiz[[#This Row],[ZIP2..]],wiz[[#This Row],[ZIP3..]]))</f>
        <v>b: AJC LOGISTICSSURFA| 3025340501</v>
      </c>
      <c r="K229" s="1">
        <v>1</v>
      </c>
      <c r="L229" s="1">
        <v>1.31</v>
      </c>
      <c r="M229" s="1">
        <v>0.27</v>
      </c>
      <c r="N229" s="1">
        <v>412</v>
      </c>
      <c r="O229" s="1">
        <v>0.83</v>
      </c>
      <c r="P229" s="1">
        <v>56</v>
      </c>
      <c r="Q229" s="1">
        <v>0.3</v>
      </c>
      <c r="R229" s="1">
        <v>-25</v>
      </c>
      <c r="S229" s="1">
        <v>-36</v>
      </c>
      <c r="T229" s="1">
        <v>13</v>
      </c>
      <c r="U229" s="1">
        <v>-255</v>
      </c>
      <c r="V229" s="1">
        <v>-278</v>
      </c>
      <c r="W229" s="1">
        <v>30227</v>
      </c>
      <c r="X229" s="1">
        <v>30253</v>
      </c>
      <c r="Y229" s="1">
        <v>40501</v>
      </c>
      <c r="Z229" s="1">
        <v>1.36</v>
      </c>
      <c r="AA229" s="6">
        <f t="shared" si="43"/>
        <v>1</v>
      </c>
      <c r="AB229" s="6">
        <f t="shared" si="44"/>
        <v>-278</v>
      </c>
      <c r="AC229" s="6">
        <f t="shared" si="45"/>
        <v>-278</v>
      </c>
      <c r="AD229" s="6">
        <f t="shared" si="46"/>
        <v>-278</v>
      </c>
      <c r="AE229" s="7">
        <f t="shared" si="47"/>
        <v>-278</v>
      </c>
      <c r="AF229" t="str">
        <f t="shared" ca="1" si="48"/>
        <v>$V$229</v>
      </c>
      <c r="AG229" t="str">
        <f t="shared" ca="1" si="49"/>
        <v>$J$229</v>
      </c>
      <c r="AH229" t="str">
        <f t="shared" ca="1" si="50"/>
        <v>b: AJC LOGISTICSSURFA| 3025340501</v>
      </c>
      <c r="AI229" t="str">
        <f t="shared" ca="1" si="39"/>
        <v>$K$229</v>
      </c>
      <c r="AJ229" s="8">
        <f t="shared" si="40"/>
        <v>1</v>
      </c>
      <c r="AK229" s="7">
        <f t="shared" si="41"/>
        <v>-278</v>
      </c>
      <c r="AL229" s="7" t="str">
        <f t="shared" ca="1" si="51"/>
        <v>b: AJC LOGISTICSSURFA| 3025340501</v>
      </c>
      <c r="AM229" t="str">
        <f t="shared" si="42"/>
        <v>b: AJC LOGISTICSSURFA| 3025340501</v>
      </c>
    </row>
    <row r="230" spans="3:39" x14ac:dyDescent="0.3">
      <c r="C230" s="1" t="s">
        <v>37</v>
      </c>
      <c r="D230" s="1" t="s">
        <v>38</v>
      </c>
      <c r="E230" s="1" t="s">
        <v>39</v>
      </c>
      <c r="F230" s="1" t="s">
        <v>50</v>
      </c>
      <c r="G230" s="1" t="s">
        <v>223</v>
      </c>
      <c r="H230" s="1" t="s">
        <v>44</v>
      </c>
      <c r="I230" s="1" t="s">
        <v>452</v>
      </c>
      <c r="J230" t="str">
        <f>TRIM(CONCATENATE(wiz[[#This Row],[SHIPPER..................]],wiz[[#This Row],[ZIP2..]],wiz[[#This Row],[ZIP3..]]))</f>
        <v>b: C H ROBINSON | 3030140601</v>
      </c>
      <c r="K230" s="1">
        <v>1</v>
      </c>
      <c r="L230" s="1">
        <v>1.31</v>
      </c>
      <c r="M230" s="1">
        <v>0.27</v>
      </c>
      <c r="N230" s="1">
        <v>410</v>
      </c>
      <c r="O230" s="1">
        <v>0.79</v>
      </c>
      <c r="P230" s="1">
        <v>79</v>
      </c>
      <c r="Q230" s="1">
        <v>0.3</v>
      </c>
      <c r="R230" s="1">
        <v>-24</v>
      </c>
      <c r="S230" s="1">
        <v>-6</v>
      </c>
      <c r="T230" s="1">
        <v>23</v>
      </c>
      <c r="U230" s="1">
        <v>-253</v>
      </c>
      <c r="V230" s="1">
        <v>-236</v>
      </c>
      <c r="W230" s="1">
        <v>30528</v>
      </c>
      <c r="X230" s="1">
        <v>30301</v>
      </c>
      <c r="Y230" s="1">
        <v>40601</v>
      </c>
      <c r="Z230" s="1">
        <v>1.36</v>
      </c>
      <c r="AA230" s="6">
        <f t="shared" si="43"/>
        <v>615</v>
      </c>
      <c r="AB230" s="6">
        <f t="shared" si="44"/>
        <v>-236</v>
      </c>
      <c r="AC230" s="6">
        <f t="shared" si="45"/>
        <v>-122022</v>
      </c>
      <c r="AD230" s="6">
        <f t="shared" si="46"/>
        <v>-198.40975609756097</v>
      </c>
      <c r="AE230" s="7">
        <f t="shared" si="47"/>
        <v>-1118</v>
      </c>
      <c r="AF230" t="str">
        <f t="shared" ca="1" si="48"/>
        <v>$V$1066</v>
      </c>
      <c r="AG230" t="str">
        <f t="shared" ca="1" si="49"/>
        <v>$J$1066</v>
      </c>
      <c r="AH230" t="str">
        <f t="shared" ca="1" si="50"/>
        <v>b: C H ROBINSON | 2736036101</v>
      </c>
      <c r="AI230" t="str">
        <f t="shared" ca="1" si="39"/>
        <v>$K$1066</v>
      </c>
      <c r="AJ230" s="8">
        <f t="shared" si="40"/>
        <v>1.6260162601626016E-3</v>
      </c>
      <c r="AK230" s="7">
        <f t="shared" si="41"/>
        <v>-560</v>
      </c>
      <c r="AL230" s="7" t="str">
        <f t="shared" ca="1" si="51"/>
        <v>b: C H ROBINSON | 6080335055</v>
      </c>
      <c r="AM230" t="b">
        <f t="shared" si="42"/>
        <v>0</v>
      </c>
    </row>
    <row r="231" spans="3:39" x14ac:dyDescent="0.3">
      <c r="C231" s="1" t="s">
        <v>37</v>
      </c>
      <c r="D231" s="1" t="s">
        <v>38</v>
      </c>
      <c r="E231" s="1" t="s">
        <v>39</v>
      </c>
      <c r="F231" s="1" t="s">
        <v>50</v>
      </c>
      <c r="G231" s="1" t="s">
        <v>223</v>
      </c>
      <c r="H231" s="1" t="s">
        <v>44</v>
      </c>
      <c r="I231" s="1" t="s">
        <v>45</v>
      </c>
      <c r="J231" t="str">
        <f>TRIM(CONCATENATE(wiz[[#This Row],[SHIPPER..................]],wiz[[#This Row],[ZIP2..]],wiz[[#This Row],[ZIP3..]]))</f>
        <v>b: C H ROBINSON | 3030140353</v>
      </c>
      <c r="K231" s="1">
        <v>2</v>
      </c>
      <c r="L231" s="1">
        <v>1.38</v>
      </c>
      <c r="M231" s="1">
        <v>0.27</v>
      </c>
      <c r="N231" s="1">
        <v>394</v>
      </c>
      <c r="O231" s="1">
        <v>0.76</v>
      </c>
      <c r="P231" s="1">
        <v>64</v>
      </c>
      <c r="Q231" s="1">
        <v>0.28000000000000003</v>
      </c>
      <c r="R231" s="1">
        <v>-24</v>
      </c>
      <c r="S231" s="1">
        <v>-6</v>
      </c>
      <c r="T231" s="1">
        <v>3</v>
      </c>
      <c r="U231" s="1">
        <v>-232</v>
      </c>
      <c r="V231" s="1">
        <v>-235</v>
      </c>
      <c r="W231" s="1">
        <v>30680</v>
      </c>
      <c r="X231" s="1">
        <v>30301</v>
      </c>
      <c r="Y231" s="1">
        <v>40353</v>
      </c>
      <c r="Z231" s="1">
        <v>1.43</v>
      </c>
      <c r="AA231" s="6">
        <f t="shared" si="43"/>
        <v>615</v>
      </c>
      <c r="AB231" s="6">
        <f t="shared" si="44"/>
        <v>-470</v>
      </c>
      <c r="AC231" s="6">
        <f t="shared" si="45"/>
        <v>-122022</v>
      </c>
      <c r="AD231" s="6">
        <f t="shared" si="46"/>
        <v>-198.40975609756097</v>
      </c>
      <c r="AE231" s="7">
        <f t="shared" si="47"/>
        <v>-1118</v>
      </c>
      <c r="AF231" t="str">
        <f t="shared" ca="1" si="48"/>
        <v>$V$1066</v>
      </c>
      <c r="AG231" t="str">
        <f t="shared" ca="1" si="49"/>
        <v>$J$1066</v>
      </c>
      <c r="AH231" t="str">
        <f t="shared" ca="1" si="50"/>
        <v>b: C H ROBINSON | 2736036101</v>
      </c>
      <c r="AI231" t="str">
        <f t="shared" ca="1" si="39"/>
        <v>$K$1066</v>
      </c>
      <c r="AJ231" s="8">
        <f t="shared" si="40"/>
        <v>3.2520325203252032E-3</v>
      </c>
      <c r="AK231" s="7">
        <f t="shared" si="41"/>
        <v>-560</v>
      </c>
      <c r="AL231" s="7" t="str">
        <f t="shared" ca="1" si="51"/>
        <v>b: C H ROBINSON | 6080335055</v>
      </c>
      <c r="AM231" t="b">
        <f t="shared" si="42"/>
        <v>0</v>
      </c>
    </row>
    <row r="232" spans="3:39" x14ac:dyDescent="0.3">
      <c r="C232" s="1" t="s">
        <v>37</v>
      </c>
      <c r="D232" s="1" t="s">
        <v>38</v>
      </c>
      <c r="E232" s="1" t="s">
        <v>39</v>
      </c>
      <c r="F232" s="1" t="s">
        <v>50</v>
      </c>
      <c r="G232" s="1" t="s">
        <v>223</v>
      </c>
      <c r="H232" s="1" t="s">
        <v>44</v>
      </c>
      <c r="I232" s="1" t="s">
        <v>112</v>
      </c>
      <c r="J232" t="str">
        <f>TRIM(CONCATENATE(wiz[[#This Row],[SHIPPER..................]],wiz[[#This Row],[ZIP2..]],wiz[[#This Row],[ZIP3..]]))</f>
        <v>b: C H ROBINSON | 3030140391</v>
      </c>
      <c r="K232" s="1">
        <v>1</v>
      </c>
      <c r="L232" s="1">
        <v>1.32</v>
      </c>
      <c r="M232" s="1">
        <v>0.27</v>
      </c>
      <c r="N232" s="1">
        <v>376</v>
      </c>
      <c r="O232" s="1">
        <v>0.76</v>
      </c>
      <c r="P232" s="1">
        <v>0</v>
      </c>
      <c r="Q232" s="1">
        <v>0.25</v>
      </c>
      <c r="R232" s="1">
        <v>-23</v>
      </c>
      <c r="S232" s="1">
        <v>-6</v>
      </c>
      <c r="T232" s="1">
        <v>3</v>
      </c>
      <c r="U232" s="1">
        <v>-259</v>
      </c>
      <c r="V232" s="1">
        <v>-262</v>
      </c>
      <c r="W232" s="1">
        <v>30301</v>
      </c>
      <c r="X232" s="1">
        <v>30301</v>
      </c>
      <c r="Y232" s="1">
        <v>40391</v>
      </c>
      <c r="Z232" s="1">
        <v>1.37</v>
      </c>
      <c r="AA232" s="6">
        <f t="shared" si="43"/>
        <v>615</v>
      </c>
      <c r="AB232" s="6">
        <f t="shared" si="44"/>
        <v>-262</v>
      </c>
      <c r="AC232" s="6">
        <f t="shared" si="45"/>
        <v>-122022</v>
      </c>
      <c r="AD232" s="6">
        <f t="shared" si="46"/>
        <v>-198.40975609756097</v>
      </c>
      <c r="AE232" s="7">
        <f t="shared" si="47"/>
        <v>-1118</v>
      </c>
      <c r="AF232" t="str">
        <f t="shared" ca="1" si="48"/>
        <v>$V$1066</v>
      </c>
      <c r="AG232" t="str">
        <f t="shared" ca="1" si="49"/>
        <v>$J$1066</v>
      </c>
      <c r="AH232" t="str">
        <f t="shared" ca="1" si="50"/>
        <v>b: C H ROBINSON | 2736036101</v>
      </c>
      <c r="AI232" t="str">
        <f t="shared" ca="1" si="39"/>
        <v>$K$1066</v>
      </c>
      <c r="AJ232" s="8">
        <f t="shared" si="40"/>
        <v>1.6260162601626016E-3</v>
      </c>
      <c r="AK232" s="7">
        <f t="shared" si="41"/>
        <v>-560</v>
      </c>
      <c r="AL232" s="7" t="str">
        <f t="shared" ca="1" si="51"/>
        <v>b: C H ROBINSON | 6080335055</v>
      </c>
      <c r="AM232" t="b">
        <f t="shared" si="42"/>
        <v>0</v>
      </c>
    </row>
    <row r="233" spans="3:39" x14ac:dyDescent="0.3">
      <c r="C233" s="1" t="s">
        <v>473</v>
      </c>
      <c r="D233" s="1" t="s">
        <v>474</v>
      </c>
      <c r="E233" s="1" t="s">
        <v>39</v>
      </c>
      <c r="F233" s="1" t="s">
        <v>50</v>
      </c>
      <c r="G233" s="1" t="s">
        <v>434</v>
      </c>
      <c r="H233" s="1" t="s">
        <v>44</v>
      </c>
      <c r="I233" s="1" t="s">
        <v>166</v>
      </c>
      <c r="J233" t="str">
        <f>TRIM(CONCATENATE(wiz[[#This Row],[SHIPPER..................]],wiz[[#This Row],[ZIP2..]],wiz[[#This Row],[ZIP3..]]))</f>
        <v>b: ZENGISTICS INC | 3060140340</v>
      </c>
      <c r="K233" s="1">
        <v>1</v>
      </c>
      <c r="L233" s="1">
        <v>1.44</v>
      </c>
      <c r="M233" s="1">
        <v>0.27</v>
      </c>
      <c r="N233" s="1">
        <v>408</v>
      </c>
      <c r="O233" s="1">
        <v>0.88</v>
      </c>
      <c r="P233" s="1">
        <v>24</v>
      </c>
      <c r="Q233" s="1">
        <v>0.25</v>
      </c>
      <c r="R233" s="1">
        <v>-25</v>
      </c>
      <c r="S233" s="1">
        <v>5</v>
      </c>
      <c r="T233" s="1">
        <v>1</v>
      </c>
      <c r="U233" s="1">
        <v>-200</v>
      </c>
      <c r="V233" s="1">
        <v>-194</v>
      </c>
      <c r="W233" s="1">
        <v>30680</v>
      </c>
      <c r="X233" s="1">
        <v>30601</v>
      </c>
      <c r="Y233" s="1">
        <v>40340</v>
      </c>
      <c r="Z233" s="1">
        <v>1.49</v>
      </c>
      <c r="AA233" s="6">
        <f t="shared" si="43"/>
        <v>1</v>
      </c>
      <c r="AB233" s="6">
        <f t="shared" si="44"/>
        <v>-194</v>
      </c>
      <c r="AC233" s="6">
        <f t="shared" si="45"/>
        <v>-194</v>
      </c>
      <c r="AD233" s="6">
        <f t="shared" si="46"/>
        <v>-194</v>
      </c>
      <c r="AE233" s="7">
        <f t="shared" si="47"/>
        <v>-194</v>
      </c>
      <c r="AF233" t="str">
        <f t="shared" ca="1" si="48"/>
        <v>$V$233</v>
      </c>
      <c r="AG233" t="str">
        <f t="shared" ca="1" si="49"/>
        <v>$J$233</v>
      </c>
      <c r="AH233" t="str">
        <f t="shared" ca="1" si="50"/>
        <v>b: ZENGISTICS INC | 3060140340</v>
      </c>
      <c r="AI233" t="str">
        <f t="shared" ca="1" si="39"/>
        <v>$K$233</v>
      </c>
      <c r="AJ233" s="8">
        <f t="shared" si="40"/>
        <v>1</v>
      </c>
      <c r="AK233" s="7">
        <f t="shared" si="41"/>
        <v>-194</v>
      </c>
      <c r="AL233" s="7" t="str">
        <f t="shared" ca="1" si="51"/>
        <v>b: ZENGISTICS INC | 3060140340</v>
      </c>
      <c r="AM233" t="str">
        <f t="shared" si="42"/>
        <v>b: ZENGISTICS INC | 3060140340</v>
      </c>
    </row>
    <row r="234" spans="3:39" x14ac:dyDescent="0.3">
      <c r="C234" s="1" t="s">
        <v>475</v>
      </c>
      <c r="D234" s="1" t="s">
        <v>476</v>
      </c>
      <c r="E234" s="1" t="s">
        <v>39</v>
      </c>
      <c r="F234" s="1" t="s">
        <v>50</v>
      </c>
      <c r="G234" s="1" t="s">
        <v>399</v>
      </c>
      <c r="H234" s="1" t="s">
        <v>44</v>
      </c>
      <c r="I234" s="1" t="s">
        <v>477</v>
      </c>
      <c r="J234" t="str">
        <f>TRIM(CONCATENATE(wiz[[#This Row],[SHIPPER..................]],wiz[[#This Row],[ZIP2..]],wiz[[#This Row],[ZIP3..]]))</f>
        <v>AXLE LOGISICS LLC | 3025340201</v>
      </c>
      <c r="K234" s="1">
        <v>1</v>
      </c>
      <c r="L234" s="1">
        <v>0.83</v>
      </c>
      <c r="M234" s="1">
        <v>0.28999999999999998</v>
      </c>
      <c r="N234" s="1">
        <v>453</v>
      </c>
      <c r="O234" s="1">
        <v>0.97</v>
      </c>
      <c r="P234" s="1">
        <v>26</v>
      </c>
      <c r="Q234" s="1">
        <v>0.25</v>
      </c>
      <c r="R234" s="1">
        <v>-36</v>
      </c>
      <c r="S234" s="1">
        <v>2</v>
      </c>
      <c r="T234" s="1">
        <v>-1</v>
      </c>
      <c r="U234" s="1">
        <v>-254</v>
      </c>
      <c r="V234" s="1">
        <v>-253</v>
      </c>
      <c r="W234" s="1">
        <v>30050</v>
      </c>
      <c r="X234" s="1">
        <v>30253</v>
      </c>
      <c r="Y234" s="1">
        <v>40201</v>
      </c>
      <c r="Z234" s="1">
        <v>0.9</v>
      </c>
      <c r="AA234" s="6">
        <f t="shared" si="43"/>
        <v>4</v>
      </c>
      <c r="AB234" s="6">
        <f t="shared" si="44"/>
        <v>-253</v>
      </c>
      <c r="AC234" s="6">
        <f t="shared" si="45"/>
        <v>-791</v>
      </c>
      <c r="AD234" s="6">
        <f t="shared" si="46"/>
        <v>-197.75</v>
      </c>
      <c r="AE234" s="7">
        <f t="shared" si="47"/>
        <v>-511</v>
      </c>
      <c r="AF234" t="str">
        <f t="shared" ca="1" si="48"/>
        <v>$V$1441</v>
      </c>
      <c r="AG234" t="str">
        <f t="shared" ca="1" si="49"/>
        <v>$J$1441</v>
      </c>
      <c r="AH234" t="str">
        <f t="shared" ca="1" si="50"/>
        <v>AXLE LOGISICS LLC | 4331635976</v>
      </c>
      <c r="AI234" t="str">
        <f t="shared" ca="1" si="39"/>
        <v>$K$1441</v>
      </c>
      <c r="AJ234" s="8">
        <f t="shared" si="40"/>
        <v>0.25</v>
      </c>
      <c r="AK234" s="7">
        <f t="shared" si="41"/>
        <v>-511</v>
      </c>
      <c r="AL234" s="7" t="str">
        <f t="shared" ca="1" si="51"/>
        <v>AXLE LOGISICS LLC | 4331635976</v>
      </c>
      <c r="AM234" t="b">
        <f t="shared" si="42"/>
        <v>0</v>
      </c>
    </row>
    <row r="235" spans="3:39" x14ac:dyDescent="0.3">
      <c r="C235" s="1" t="s">
        <v>37</v>
      </c>
      <c r="D235" s="1" t="s">
        <v>38</v>
      </c>
      <c r="E235" s="1" t="s">
        <v>39</v>
      </c>
      <c r="F235" s="1" t="s">
        <v>50</v>
      </c>
      <c r="G235" s="1" t="s">
        <v>411</v>
      </c>
      <c r="H235" s="1" t="s">
        <v>42</v>
      </c>
      <c r="I235" s="1" t="s">
        <v>478</v>
      </c>
      <c r="J235" t="str">
        <f>TRIM(CONCATENATE(wiz[[#This Row],[SHIPPER..................]],wiz[[#This Row],[ZIP2..]],wiz[[#This Row],[ZIP3..]]))</f>
        <v>b: C H ROBINSON | 3005047130</v>
      </c>
      <c r="K235" s="1">
        <v>3</v>
      </c>
      <c r="L235" s="1">
        <v>1.32</v>
      </c>
      <c r="M235" s="1">
        <v>0.27</v>
      </c>
      <c r="N235" s="1">
        <v>439</v>
      </c>
      <c r="O235" s="1">
        <v>0.95</v>
      </c>
      <c r="P235" s="1">
        <v>20</v>
      </c>
      <c r="Q235" s="1">
        <v>0.25</v>
      </c>
      <c r="R235" s="1">
        <v>-13</v>
      </c>
      <c r="S235" s="1">
        <v>5</v>
      </c>
      <c r="T235" s="1">
        <v>-15</v>
      </c>
      <c r="U235" s="1">
        <v>-59</v>
      </c>
      <c r="V235" s="1">
        <v>-69</v>
      </c>
      <c r="W235" s="1">
        <v>30012</v>
      </c>
      <c r="X235" s="1">
        <v>30050</v>
      </c>
      <c r="Y235" s="1">
        <v>47130</v>
      </c>
      <c r="Z235" s="1">
        <v>1.37</v>
      </c>
      <c r="AA235" s="6">
        <f t="shared" si="43"/>
        <v>615</v>
      </c>
      <c r="AB235" s="6">
        <f t="shared" si="44"/>
        <v>-207</v>
      </c>
      <c r="AC235" s="6">
        <f t="shared" si="45"/>
        <v>-122022</v>
      </c>
      <c r="AD235" s="6">
        <f t="shared" si="46"/>
        <v>-198.40975609756097</v>
      </c>
      <c r="AE235" s="7">
        <f t="shared" si="47"/>
        <v>-1118</v>
      </c>
      <c r="AF235" t="str">
        <f t="shared" ca="1" si="48"/>
        <v>$V$1066</v>
      </c>
      <c r="AG235" t="str">
        <f t="shared" ca="1" si="49"/>
        <v>$J$1066</v>
      </c>
      <c r="AH235" t="str">
        <f t="shared" ca="1" si="50"/>
        <v>b: C H ROBINSON | 2736036101</v>
      </c>
      <c r="AI235" t="str">
        <f t="shared" ca="1" si="39"/>
        <v>$K$1066</v>
      </c>
      <c r="AJ235" s="8">
        <f t="shared" si="40"/>
        <v>4.8780487804878049E-3</v>
      </c>
      <c r="AK235" s="7">
        <f t="shared" si="41"/>
        <v>-560</v>
      </c>
      <c r="AL235" s="7" t="str">
        <f t="shared" ca="1" si="51"/>
        <v>b: C H ROBINSON | 6080335055</v>
      </c>
      <c r="AM235" t="b">
        <f t="shared" si="42"/>
        <v>0</v>
      </c>
    </row>
    <row r="236" spans="3:39" x14ac:dyDescent="0.3">
      <c r="C236" s="1" t="s">
        <v>37</v>
      </c>
      <c r="D236" s="1" t="s">
        <v>38</v>
      </c>
      <c r="E236" s="1" t="s">
        <v>39</v>
      </c>
      <c r="F236" s="1" t="s">
        <v>50</v>
      </c>
      <c r="G236" s="1" t="s">
        <v>313</v>
      </c>
      <c r="H236" s="1" t="s">
        <v>44</v>
      </c>
      <c r="I236" s="1" t="s">
        <v>477</v>
      </c>
      <c r="J236" t="str">
        <f>TRIM(CONCATENATE(wiz[[#This Row],[SHIPPER..................]],wiz[[#This Row],[ZIP2..]],wiz[[#This Row],[ZIP3..]]))</f>
        <v>b: C H ROBINSON | 3005740201</v>
      </c>
      <c r="K236" s="1">
        <v>2</v>
      </c>
      <c r="L236" s="1">
        <v>1.27</v>
      </c>
      <c r="M236" s="1">
        <v>0.28000000000000003</v>
      </c>
      <c r="N236" s="1">
        <v>418</v>
      </c>
      <c r="O236" s="1">
        <v>0.63</v>
      </c>
      <c r="P236" s="1">
        <v>22</v>
      </c>
      <c r="Q236" s="1">
        <v>0.25</v>
      </c>
      <c r="R236" s="1">
        <v>-30</v>
      </c>
      <c r="S236" s="1">
        <v>44</v>
      </c>
      <c r="T236" s="1">
        <v>61</v>
      </c>
      <c r="U236" s="1">
        <v>-69</v>
      </c>
      <c r="V236" s="1">
        <v>36</v>
      </c>
      <c r="W236" s="1">
        <v>30180</v>
      </c>
      <c r="X236" s="1">
        <v>30057</v>
      </c>
      <c r="Y236" s="1">
        <v>40201</v>
      </c>
      <c r="Z236" s="1">
        <v>1.33</v>
      </c>
      <c r="AA236" s="6">
        <f t="shared" si="43"/>
        <v>615</v>
      </c>
      <c r="AB236" s="6">
        <f t="shared" si="44"/>
        <v>72</v>
      </c>
      <c r="AC236" s="6">
        <f t="shared" si="45"/>
        <v>-122022</v>
      </c>
      <c r="AD236" s="6">
        <f t="shared" si="46"/>
        <v>-198.40975609756097</v>
      </c>
      <c r="AE236" s="7">
        <f t="shared" si="47"/>
        <v>-1118</v>
      </c>
      <c r="AF236" t="str">
        <f t="shared" ca="1" si="48"/>
        <v>$V$1066</v>
      </c>
      <c r="AG236" t="str">
        <f t="shared" ca="1" si="49"/>
        <v>$J$1066</v>
      </c>
      <c r="AH236" t="str">
        <f t="shared" ca="1" si="50"/>
        <v>b: C H ROBINSON | 2736036101</v>
      </c>
      <c r="AI236" t="str">
        <f t="shared" ca="1" si="39"/>
        <v>$K$1066</v>
      </c>
      <c r="AJ236" s="8">
        <f t="shared" si="40"/>
        <v>3.2520325203252032E-3</v>
      </c>
      <c r="AK236" s="7">
        <f t="shared" si="41"/>
        <v>-560</v>
      </c>
      <c r="AL236" s="7" t="str">
        <f t="shared" ca="1" si="51"/>
        <v>b: C H ROBINSON | 6080335055</v>
      </c>
      <c r="AM236" t="b">
        <f t="shared" si="42"/>
        <v>0</v>
      </c>
    </row>
    <row r="237" spans="3:39" x14ac:dyDescent="0.3">
      <c r="C237" s="1" t="s">
        <v>479</v>
      </c>
      <c r="D237" s="1" t="s">
        <v>480</v>
      </c>
      <c r="E237" s="1" t="s">
        <v>39</v>
      </c>
      <c r="F237" s="1" t="s">
        <v>50</v>
      </c>
      <c r="G237" s="1" t="s">
        <v>308</v>
      </c>
      <c r="H237" s="1" t="s">
        <v>44</v>
      </c>
      <c r="I237" s="1" t="s">
        <v>477</v>
      </c>
      <c r="J237" t="str">
        <f>TRIM(CONCATENATE(wiz[[#This Row],[SHIPPER..................]],wiz[[#This Row],[ZIP2..]],wiz[[#This Row],[ZIP3..]]))</f>
        <v>b: ONLINE TRANSPORT S| 3001240201</v>
      </c>
      <c r="K237" s="1">
        <v>1</v>
      </c>
      <c r="L237" s="1">
        <v>1.41</v>
      </c>
      <c r="M237" s="1">
        <v>0.27</v>
      </c>
      <c r="N237" s="1">
        <v>445</v>
      </c>
      <c r="O237" s="1">
        <v>0.83</v>
      </c>
      <c r="P237" s="1">
        <v>127</v>
      </c>
      <c r="Q237" s="1">
        <v>0.35</v>
      </c>
      <c r="R237" s="1">
        <v>-27</v>
      </c>
      <c r="S237" s="1">
        <v>-27</v>
      </c>
      <c r="T237" s="1">
        <v>13</v>
      </c>
      <c r="U237" s="1">
        <v>-4</v>
      </c>
      <c r="V237" s="1">
        <v>-18</v>
      </c>
      <c r="W237" s="1">
        <v>36830</v>
      </c>
      <c r="X237" s="1">
        <v>30012</v>
      </c>
      <c r="Y237" s="1">
        <v>40201</v>
      </c>
      <c r="Z237" s="1">
        <v>1.46</v>
      </c>
      <c r="AA237" s="6">
        <f t="shared" si="43"/>
        <v>1</v>
      </c>
      <c r="AB237" s="6">
        <f t="shared" si="44"/>
        <v>-18</v>
      </c>
      <c r="AC237" s="6">
        <f t="shared" si="45"/>
        <v>-18</v>
      </c>
      <c r="AD237" s="6">
        <f t="shared" si="46"/>
        <v>-18</v>
      </c>
      <c r="AE237" s="7">
        <f t="shared" si="47"/>
        <v>-18</v>
      </c>
      <c r="AF237" t="str">
        <f t="shared" ca="1" si="48"/>
        <v>$V$237</v>
      </c>
      <c r="AG237" t="str">
        <f t="shared" ca="1" si="49"/>
        <v>$J$237</v>
      </c>
      <c r="AH237" t="str">
        <f t="shared" ca="1" si="50"/>
        <v>b: ONLINE TRANSPORT S| 3001240201</v>
      </c>
      <c r="AI237" t="str">
        <f t="shared" ca="1" si="39"/>
        <v>$K$237</v>
      </c>
      <c r="AJ237" s="8">
        <f t="shared" si="40"/>
        <v>1</v>
      </c>
      <c r="AK237" s="7">
        <f t="shared" si="41"/>
        <v>-18</v>
      </c>
      <c r="AL237" s="7" t="str">
        <f t="shared" ca="1" si="51"/>
        <v>b: ONLINE TRANSPORT S| 3001240201</v>
      </c>
      <c r="AM237" t="str">
        <f t="shared" si="42"/>
        <v>b: ONLINE TRANSPORT S| 3001240201</v>
      </c>
    </row>
    <row r="238" spans="3:39" x14ac:dyDescent="0.3">
      <c r="C238" s="1" t="s">
        <v>222</v>
      </c>
      <c r="D238" s="1" t="s">
        <v>218</v>
      </c>
      <c r="E238" s="1" t="s">
        <v>39</v>
      </c>
      <c r="F238" s="1" t="s">
        <v>50</v>
      </c>
      <c r="G238" s="1" t="s">
        <v>337</v>
      </c>
      <c r="H238" s="1" t="s">
        <v>44</v>
      </c>
      <c r="I238" s="1" t="s">
        <v>477</v>
      </c>
      <c r="J238" t="str">
        <f>TRIM(CONCATENATE(wiz[[#This Row],[SHIPPER..................]],wiz[[#This Row],[ZIP2..]],wiz[[#This Row],[ZIP3..]]))</f>
        <v>OWENS CORNING FIBERGL| 3026840201</v>
      </c>
      <c r="K238" s="1">
        <v>3</v>
      </c>
      <c r="L238" s="1">
        <v>1.55</v>
      </c>
      <c r="M238" s="1">
        <v>0.17</v>
      </c>
      <c r="N238" s="1">
        <v>420</v>
      </c>
      <c r="O238" s="1">
        <v>1.19</v>
      </c>
      <c r="P238" s="1">
        <v>40</v>
      </c>
      <c r="Q238" s="1">
        <v>0.27</v>
      </c>
      <c r="R238" s="1">
        <v>16</v>
      </c>
      <c r="S238" s="1">
        <v>-22</v>
      </c>
      <c r="T238" s="1">
        <v>-72</v>
      </c>
      <c r="U238" s="1">
        <v>-3</v>
      </c>
      <c r="V238" s="1">
        <v>-97</v>
      </c>
      <c r="W238" s="1">
        <v>30301</v>
      </c>
      <c r="X238" s="1">
        <v>30268</v>
      </c>
      <c r="Y238" s="1">
        <v>40201</v>
      </c>
      <c r="Z238" s="1">
        <v>1.5</v>
      </c>
      <c r="AA238" s="6">
        <f t="shared" si="43"/>
        <v>733</v>
      </c>
      <c r="AB238" s="6">
        <f t="shared" si="44"/>
        <v>-291</v>
      </c>
      <c r="AC238" s="6">
        <f t="shared" si="45"/>
        <v>-44750</v>
      </c>
      <c r="AD238" s="6">
        <f t="shared" si="46"/>
        <v>-61.050477489768078</v>
      </c>
      <c r="AE238" s="7">
        <f t="shared" si="47"/>
        <v>-546</v>
      </c>
      <c r="AF238" t="str">
        <f t="shared" ca="1" si="48"/>
        <v>$V$1036</v>
      </c>
      <c r="AG238" t="str">
        <f t="shared" ca="1" si="49"/>
        <v>$J$1036</v>
      </c>
      <c r="AH238" t="str">
        <f t="shared" ca="1" si="50"/>
        <v>OWENS CORNING FIBERGL| 2808655720</v>
      </c>
      <c r="AI238" t="str">
        <f t="shared" ca="1" si="39"/>
        <v>$K$1036</v>
      </c>
      <c r="AJ238" s="8">
        <f t="shared" si="40"/>
        <v>4.0927694406548429E-3</v>
      </c>
      <c r="AK238" s="7">
        <f t="shared" si="41"/>
        <v>-155</v>
      </c>
      <c r="AL238" s="7" t="str">
        <f t="shared" ca="1" si="51"/>
        <v>b: C H ROBINSON | 4607237643</v>
      </c>
      <c r="AM238" t="b">
        <f t="shared" si="42"/>
        <v>0</v>
      </c>
    </row>
    <row r="239" spans="3:39" x14ac:dyDescent="0.3">
      <c r="C239" s="1" t="s">
        <v>217</v>
      </c>
      <c r="D239" s="1" t="s">
        <v>218</v>
      </c>
      <c r="E239" s="1" t="s">
        <v>39</v>
      </c>
      <c r="F239" s="1" t="s">
        <v>50</v>
      </c>
      <c r="G239" s="1" t="s">
        <v>337</v>
      </c>
      <c r="H239" s="1" t="s">
        <v>44</v>
      </c>
      <c r="I239" s="1" t="s">
        <v>477</v>
      </c>
      <c r="J239" t="str">
        <f>TRIM(CONCATENATE(wiz[[#This Row],[SHIPPER..................]],wiz[[#This Row],[ZIP2..]],wiz[[#This Row],[ZIP3..]]))</f>
        <v>OWENS CORNING SALES | 3026840201</v>
      </c>
      <c r="K239" s="1">
        <v>3</v>
      </c>
      <c r="L239" s="1">
        <v>1.54</v>
      </c>
      <c r="M239" s="1">
        <v>0.18</v>
      </c>
      <c r="N239" s="1">
        <v>431</v>
      </c>
      <c r="O239" s="1">
        <v>1.24</v>
      </c>
      <c r="P239" s="1">
        <v>36</v>
      </c>
      <c r="Q239" s="1">
        <v>0.27</v>
      </c>
      <c r="R239" s="1">
        <v>-1</v>
      </c>
      <c r="S239" s="1">
        <v>-11</v>
      </c>
      <c r="T239" s="1">
        <v>-84</v>
      </c>
      <c r="U239" s="1">
        <v>-14</v>
      </c>
      <c r="V239" s="1">
        <v>-109</v>
      </c>
      <c r="W239" s="1">
        <v>30301</v>
      </c>
      <c r="X239" s="1">
        <v>30268</v>
      </c>
      <c r="Y239" s="1">
        <v>40201</v>
      </c>
      <c r="Z239" s="1">
        <v>1.5</v>
      </c>
      <c r="AA239" s="6">
        <f t="shared" si="43"/>
        <v>313</v>
      </c>
      <c r="AB239" s="6">
        <f t="shared" si="44"/>
        <v>-327</v>
      </c>
      <c r="AC239" s="6">
        <f t="shared" si="45"/>
        <v>-8700</v>
      </c>
      <c r="AD239" s="6">
        <f t="shared" si="46"/>
        <v>-27.795527156549522</v>
      </c>
      <c r="AE239" s="7">
        <f t="shared" si="47"/>
        <v>-472</v>
      </c>
      <c r="AF239" t="str">
        <f t="shared" ca="1" si="48"/>
        <v>$V$1060</v>
      </c>
      <c r="AG239" t="str">
        <f t="shared" ca="1" si="49"/>
        <v>$J$1060</v>
      </c>
      <c r="AH239" t="str">
        <f t="shared" ca="1" si="50"/>
        <v>OWENS CORNING SALES | 2808679556</v>
      </c>
      <c r="AI239" t="str">
        <f t="shared" ca="1" si="39"/>
        <v>$K$1060</v>
      </c>
      <c r="AJ239" s="8">
        <f t="shared" si="40"/>
        <v>9.5846645367412137E-3</v>
      </c>
      <c r="AK239" s="7">
        <f t="shared" si="41"/>
        <v>-156</v>
      </c>
      <c r="AL239" s="7" t="str">
        <f t="shared" ca="1" si="51"/>
        <v>b: MATSON LOGISTICS | 881728379</v>
      </c>
      <c r="AM239" t="b">
        <f t="shared" si="42"/>
        <v>0</v>
      </c>
    </row>
    <row r="240" spans="3:39" x14ac:dyDescent="0.3">
      <c r="C240" s="1" t="s">
        <v>222</v>
      </c>
      <c r="D240" s="1" t="s">
        <v>218</v>
      </c>
      <c r="E240" s="1" t="s">
        <v>39</v>
      </c>
      <c r="F240" s="1" t="s">
        <v>50</v>
      </c>
      <c r="G240" s="1" t="s">
        <v>337</v>
      </c>
      <c r="H240" s="1" t="s">
        <v>44</v>
      </c>
      <c r="I240" s="1" t="s">
        <v>481</v>
      </c>
      <c r="J240" t="str">
        <f>TRIM(CONCATENATE(wiz[[#This Row],[SHIPPER..................]],wiz[[#This Row],[ZIP2..]],wiz[[#This Row],[ZIP3..]]))</f>
        <v>OWENS CORNING FIBERGL| 3026842025</v>
      </c>
      <c r="K240" s="1">
        <v>2</v>
      </c>
      <c r="L240" s="1">
        <v>1.43</v>
      </c>
      <c r="M240" s="1">
        <v>0.17</v>
      </c>
      <c r="N240" s="1">
        <v>389</v>
      </c>
      <c r="O240" s="1">
        <v>0.8</v>
      </c>
      <c r="P240" s="1">
        <v>129</v>
      </c>
      <c r="Q240" s="1">
        <v>0.35</v>
      </c>
      <c r="R240" s="1">
        <v>14</v>
      </c>
      <c r="S240" s="1">
        <v>-22</v>
      </c>
      <c r="T240" s="1">
        <v>-7</v>
      </c>
      <c r="U240" s="1">
        <v>55</v>
      </c>
      <c r="V240" s="1">
        <v>26</v>
      </c>
      <c r="W240" s="1">
        <v>30103</v>
      </c>
      <c r="X240" s="1">
        <v>30268</v>
      </c>
      <c r="Y240" s="1">
        <v>42025</v>
      </c>
      <c r="Z240" s="1">
        <v>1.38</v>
      </c>
      <c r="AA240" s="6">
        <f t="shared" si="43"/>
        <v>733</v>
      </c>
      <c r="AB240" s="6">
        <f t="shared" si="44"/>
        <v>52</v>
      </c>
      <c r="AC240" s="6">
        <f t="shared" si="45"/>
        <v>-44750</v>
      </c>
      <c r="AD240" s="6">
        <f t="shared" si="46"/>
        <v>-61.050477489768078</v>
      </c>
      <c r="AE240" s="7">
        <f t="shared" si="47"/>
        <v>-546</v>
      </c>
      <c r="AF240" t="str">
        <f t="shared" ca="1" si="48"/>
        <v>$V$1036</v>
      </c>
      <c r="AG240" t="str">
        <f t="shared" ca="1" si="49"/>
        <v>$J$1036</v>
      </c>
      <c r="AH240" t="str">
        <f t="shared" ca="1" si="50"/>
        <v>OWENS CORNING FIBERGL| 2808655720</v>
      </c>
      <c r="AI240" t="str">
        <f t="shared" ca="1" si="39"/>
        <v>$K$1036</v>
      </c>
      <c r="AJ240" s="8">
        <f t="shared" si="40"/>
        <v>2.7285129604365621E-3</v>
      </c>
      <c r="AK240" s="7">
        <f t="shared" si="41"/>
        <v>-155</v>
      </c>
      <c r="AL240" s="7" t="str">
        <f t="shared" ca="1" si="51"/>
        <v>b: C H ROBINSON | 4607237643</v>
      </c>
      <c r="AM240" t="b">
        <f t="shared" si="42"/>
        <v>0</v>
      </c>
    </row>
    <row r="241" spans="3:39" x14ac:dyDescent="0.3">
      <c r="C241" s="1" t="s">
        <v>222</v>
      </c>
      <c r="D241" s="1" t="s">
        <v>218</v>
      </c>
      <c r="E241" s="1" t="s">
        <v>39</v>
      </c>
      <c r="F241" s="1" t="s">
        <v>50</v>
      </c>
      <c r="G241" s="1" t="s">
        <v>337</v>
      </c>
      <c r="H241" s="1" t="s">
        <v>44</v>
      </c>
      <c r="I241" s="1" t="s">
        <v>482</v>
      </c>
      <c r="J241" t="str">
        <f>TRIM(CONCATENATE(wiz[[#This Row],[SHIPPER..................]],wiz[[#This Row],[ZIP2..]],wiz[[#This Row],[ZIP3..]]))</f>
        <v>OWENS CORNING FIBERGL| 3026842066</v>
      </c>
      <c r="K241" s="1">
        <v>1</v>
      </c>
      <c r="L241" s="1">
        <v>1.43</v>
      </c>
      <c r="M241" s="1">
        <v>0.17</v>
      </c>
      <c r="N241" s="1">
        <v>404</v>
      </c>
      <c r="O241" s="1">
        <v>0.89</v>
      </c>
      <c r="P241" s="1">
        <v>10</v>
      </c>
      <c r="Q241" s="1">
        <v>0.25</v>
      </c>
      <c r="R241" s="1">
        <v>16</v>
      </c>
      <c r="S241" s="1">
        <v>-22</v>
      </c>
      <c r="T241" s="1">
        <v>-1</v>
      </c>
      <c r="U241" s="1">
        <v>58</v>
      </c>
      <c r="V241" s="1">
        <v>35</v>
      </c>
      <c r="W241" s="1">
        <v>30301</v>
      </c>
      <c r="X241" s="1">
        <v>30268</v>
      </c>
      <c r="Y241" s="1">
        <v>42066</v>
      </c>
      <c r="Z241" s="1">
        <v>1.38</v>
      </c>
      <c r="AA241" s="6">
        <f t="shared" si="43"/>
        <v>733</v>
      </c>
      <c r="AB241" s="6">
        <f t="shared" si="44"/>
        <v>35</v>
      </c>
      <c r="AC241" s="6">
        <f t="shared" si="45"/>
        <v>-44750</v>
      </c>
      <c r="AD241" s="6">
        <f t="shared" si="46"/>
        <v>-61.050477489768078</v>
      </c>
      <c r="AE241" s="7">
        <f t="shared" si="47"/>
        <v>-546</v>
      </c>
      <c r="AF241" t="str">
        <f t="shared" ca="1" si="48"/>
        <v>$V$1036</v>
      </c>
      <c r="AG241" t="str">
        <f t="shared" ca="1" si="49"/>
        <v>$J$1036</v>
      </c>
      <c r="AH241" t="str">
        <f t="shared" ca="1" si="50"/>
        <v>OWENS CORNING FIBERGL| 2808655720</v>
      </c>
      <c r="AI241" t="str">
        <f t="shared" ca="1" si="39"/>
        <v>$K$1036</v>
      </c>
      <c r="AJ241" s="8">
        <f t="shared" si="40"/>
        <v>1.364256480218281E-3</v>
      </c>
      <c r="AK241" s="7">
        <f t="shared" si="41"/>
        <v>-155</v>
      </c>
      <c r="AL241" s="7" t="str">
        <f t="shared" ca="1" si="51"/>
        <v>b: C H ROBINSON | 4607237643</v>
      </c>
      <c r="AM241" t="b">
        <f t="shared" si="42"/>
        <v>0</v>
      </c>
    </row>
    <row r="242" spans="3:39" x14ac:dyDescent="0.3">
      <c r="C242" s="1" t="s">
        <v>222</v>
      </c>
      <c r="D242" s="1" t="s">
        <v>218</v>
      </c>
      <c r="E242" s="1" t="s">
        <v>39</v>
      </c>
      <c r="F242" s="1" t="s">
        <v>50</v>
      </c>
      <c r="G242" s="1" t="s">
        <v>337</v>
      </c>
      <c r="H242" s="1" t="s">
        <v>44</v>
      </c>
      <c r="I242" s="1" t="s">
        <v>483</v>
      </c>
      <c r="J242" t="str">
        <f>TRIM(CONCATENATE(wiz[[#This Row],[SHIPPER..................]],wiz[[#This Row],[ZIP2..]],wiz[[#This Row],[ZIP3..]]))</f>
        <v>OWENS CORNING FIBERGL| 3026842001</v>
      </c>
      <c r="K242" s="1">
        <v>1</v>
      </c>
      <c r="L242" s="1">
        <v>1.43</v>
      </c>
      <c r="M242" s="1">
        <v>0.17</v>
      </c>
      <c r="N242" s="1">
        <v>399</v>
      </c>
      <c r="O242" s="1">
        <v>1</v>
      </c>
      <c r="P242" s="1">
        <v>80</v>
      </c>
      <c r="Q242" s="1">
        <v>0.3</v>
      </c>
      <c r="R242" s="1">
        <v>-19</v>
      </c>
      <c r="S242" s="1">
        <v>-22</v>
      </c>
      <c r="T242" s="1">
        <v>-54</v>
      </c>
      <c r="U242" s="1">
        <v>92</v>
      </c>
      <c r="V242" s="1">
        <v>16</v>
      </c>
      <c r="W242" s="1">
        <v>30103</v>
      </c>
      <c r="X242" s="1">
        <v>30268</v>
      </c>
      <c r="Y242" s="1">
        <v>42001</v>
      </c>
      <c r="Z242" s="1">
        <v>1.38</v>
      </c>
      <c r="AA242" s="6">
        <f t="shared" si="43"/>
        <v>733</v>
      </c>
      <c r="AB242" s="6">
        <f t="shared" si="44"/>
        <v>16</v>
      </c>
      <c r="AC242" s="6">
        <f t="shared" si="45"/>
        <v>-44750</v>
      </c>
      <c r="AD242" s="6">
        <f t="shared" si="46"/>
        <v>-61.050477489768078</v>
      </c>
      <c r="AE242" s="7">
        <f t="shared" si="47"/>
        <v>-546</v>
      </c>
      <c r="AF242" t="str">
        <f t="shared" ca="1" si="48"/>
        <v>$V$1036</v>
      </c>
      <c r="AG242" t="str">
        <f t="shared" ca="1" si="49"/>
        <v>$J$1036</v>
      </c>
      <c r="AH242" t="str">
        <f t="shared" ca="1" si="50"/>
        <v>OWENS CORNING FIBERGL| 2808655720</v>
      </c>
      <c r="AI242" t="str">
        <f t="shared" ca="1" si="39"/>
        <v>$K$1036</v>
      </c>
      <c r="AJ242" s="8">
        <f t="shared" si="40"/>
        <v>1.364256480218281E-3</v>
      </c>
      <c r="AK242" s="7">
        <f t="shared" si="41"/>
        <v>-155</v>
      </c>
      <c r="AL242" s="7" t="str">
        <f t="shared" ca="1" si="51"/>
        <v>b: C H ROBINSON | 4607237643</v>
      </c>
      <c r="AM242" t="b">
        <f t="shared" si="42"/>
        <v>0</v>
      </c>
    </row>
    <row r="243" spans="3:39" x14ac:dyDescent="0.3">
      <c r="C243" s="1" t="s">
        <v>217</v>
      </c>
      <c r="D243" s="1" t="s">
        <v>218</v>
      </c>
      <c r="E243" s="1" t="s">
        <v>39</v>
      </c>
      <c r="F243" s="1" t="s">
        <v>50</v>
      </c>
      <c r="G243" s="1" t="s">
        <v>337</v>
      </c>
      <c r="H243" s="1" t="s">
        <v>44</v>
      </c>
      <c r="I243" s="1" t="s">
        <v>481</v>
      </c>
      <c r="J243" t="str">
        <f>TRIM(CONCATENATE(wiz[[#This Row],[SHIPPER..................]],wiz[[#This Row],[ZIP2..]],wiz[[#This Row],[ZIP3..]]))</f>
        <v>OWENS CORNING SALES | 3026842025</v>
      </c>
      <c r="K243" s="1">
        <v>1</v>
      </c>
      <c r="L243" s="1">
        <v>1.43</v>
      </c>
      <c r="M243" s="1">
        <v>0.18</v>
      </c>
      <c r="N243" s="1">
        <v>389</v>
      </c>
      <c r="O243" s="1">
        <v>0.51</v>
      </c>
      <c r="P243" s="1">
        <v>41</v>
      </c>
      <c r="Q243" s="1">
        <v>0.25</v>
      </c>
      <c r="R243" s="1">
        <v>10</v>
      </c>
      <c r="S243" s="1">
        <v>-11</v>
      </c>
      <c r="T243" s="1">
        <v>62</v>
      </c>
      <c r="U243" s="1">
        <v>59</v>
      </c>
      <c r="V243" s="1">
        <v>110</v>
      </c>
      <c r="W243" s="1">
        <v>30253</v>
      </c>
      <c r="X243" s="1">
        <v>30268</v>
      </c>
      <c r="Y243" s="1">
        <v>42025</v>
      </c>
      <c r="Z243" s="1">
        <v>1.39</v>
      </c>
      <c r="AA243" s="6">
        <f t="shared" si="43"/>
        <v>313</v>
      </c>
      <c r="AB243" s="6">
        <f t="shared" si="44"/>
        <v>110</v>
      </c>
      <c r="AC243" s="6">
        <f t="shared" si="45"/>
        <v>-8700</v>
      </c>
      <c r="AD243" s="6">
        <f t="shared" si="46"/>
        <v>-27.795527156549522</v>
      </c>
      <c r="AE243" s="7">
        <f t="shared" si="47"/>
        <v>-472</v>
      </c>
      <c r="AF243" t="str">
        <f t="shared" ca="1" si="48"/>
        <v>$V$1060</v>
      </c>
      <c r="AG243" t="str">
        <f t="shared" ca="1" si="49"/>
        <v>$J$1060</v>
      </c>
      <c r="AH243" t="str">
        <f t="shared" ca="1" si="50"/>
        <v>OWENS CORNING SALES | 2808679556</v>
      </c>
      <c r="AI243" t="str">
        <f t="shared" ca="1" si="39"/>
        <v>$K$1060</v>
      </c>
      <c r="AJ243" s="8">
        <f t="shared" si="40"/>
        <v>3.1948881789137379E-3</v>
      </c>
      <c r="AK243" s="7">
        <f t="shared" si="41"/>
        <v>-156</v>
      </c>
      <c r="AL243" s="7" t="str">
        <f t="shared" ca="1" si="51"/>
        <v>b: MATSON LOGISTICS | 881728379</v>
      </c>
      <c r="AM243" t="b">
        <f t="shared" si="42"/>
        <v>0</v>
      </c>
    </row>
    <row r="244" spans="3:39" x14ac:dyDescent="0.3">
      <c r="C244" s="1" t="s">
        <v>400</v>
      </c>
      <c r="D244" s="1" t="s">
        <v>401</v>
      </c>
      <c r="E244" s="1" t="s">
        <v>39</v>
      </c>
      <c r="F244" s="1" t="s">
        <v>50</v>
      </c>
      <c r="G244" s="1" t="s">
        <v>223</v>
      </c>
      <c r="H244" s="1" t="s">
        <v>246</v>
      </c>
      <c r="I244" s="1" t="s">
        <v>484</v>
      </c>
      <c r="J244" t="str">
        <f>TRIM(CONCATENATE(wiz[[#This Row],[SHIPPER..................]],wiz[[#This Row],[ZIP2..]],wiz[[#This Row],[ZIP3..]]))</f>
        <v>KELLOGG COMPANY MLXP| 3030170801</v>
      </c>
      <c r="K244" s="1">
        <v>1</v>
      </c>
      <c r="L244" s="1">
        <v>1.72</v>
      </c>
      <c r="M244" s="1">
        <v>0.23</v>
      </c>
      <c r="N244" s="1">
        <v>508</v>
      </c>
      <c r="O244" s="1">
        <v>1.05</v>
      </c>
      <c r="P244" s="1">
        <v>48</v>
      </c>
      <c r="Q244" s="1">
        <v>0.25</v>
      </c>
      <c r="R244" s="1">
        <v>-11</v>
      </c>
      <c r="S244" s="1">
        <v>-21</v>
      </c>
      <c r="T244" s="1">
        <v>-1</v>
      </c>
      <c r="U244" s="1">
        <v>15</v>
      </c>
      <c r="V244" s="1">
        <v>-7</v>
      </c>
      <c r="W244" s="1">
        <v>30233</v>
      </c>
      <c r="X244" s="1">
        <v>30301</v>
      </c>
      <c r="Y244" s="1">
        <v>70801</v>
      </c>
      <c r="Z244" s="1">
        <v>1.73</v>
      </c>
      <c r="AA244" s="6">
        <f t="shared" si="43"/>
        <v>979</v>
      </c>
      <c r="AB244" s="6">
        <f t="shared" si="44"/>
        <v>-7</v>
      </c>
      <c r="AC244" s="6">
        <f t="shared" si="45"/>
        <v>105632</v>
      </c>
      <c r="AD244" s="6">
        <f t="shared" si="46"/>
        <v>107.89785495403473</v>
      </c>
      <c r="AE244" s="7">
        <f t="shared" si="47"/>
        <v>-453</v>
      </c>
      <c r="AF244" t="str">
        <f t="shared" ca="1" si="48"/>
        <v>$V$191</v>
      </c>
      <c r="AG244" t="str">
        <f t="shared" ca="1" si="49"/>
        <v>$J$191</v>
      </c>
      <c r="AH244" t="str">
        <f t="shared" ca="1" si="50"/>
        <v>KELLOGG COMPANY MLXP| 3030133601</v>
      </c>
      <c r="AI244" t="str">
        <f t="shared" ca="1" si="39"/>
        <v>$K$191</v>
      </c>
      <c r="AJ244" s="8">
        <f t="shared" si="40"/>
        <v>1.0214504596527069E-3</v>
      </c>
      <c r="AK244" s="7">
        <f t="shared" si="41"/>
        <v>-94</v>
      </c>
      <c r="AL244" s="7" t="str">
        <f t="shared" ca="1" si="51"/>
        <v>KELLOGG COMPANY MLXP| 3861175029</v>
      </c>
      <c r="AM244" t="b">
        <f t="shared" si="42"/>
        <v>0</v>
      </c>
    </row>
    <row r="245" spans="3:39" x14ac:dyDescent="0.3">
      <c r="C245" s="1" t="s">
        <v>222</v>
      </c>
      <c r="D245" s="1" t="s">
        <v>218</v>
      </c>
      <c r="E245" s="1" t="s">
        <v>39</v>
      </c>
      <c r="F245" s="1" t="s">
        <v>50</v>
      </c>
      <c r="G245" s="1" t="s">
        <v>337</v>
      </c>
      <c r="H245" s="1" t="s">
        <v>246</v>
      </c>
      <c r="I245" s="1" t="s">
        <v>447</v>
      </c>
      <c r="J245" t="str">
        <f>TRIM(CONCATENATE(wiz[[#This Row],[SHIPPER..................]],wiz[[#This Row],[ZIP2..]],wiz[[#This Row],[ZIP3..]]))</f>
        <v>OWENS CORNING FIBERGL| 3026870433</v>
      </c>
      <c r="K245" s="1">
        <v>5</v>
      </c>
      <c r="L245" s="1">
        <v>1.77</v>
      </c>
      <c r="M245" s="1">
        <v>0.17</v>
      </c>
      <c r="N245" s="1">
        <v>437</v>
      </c>
      <c r="O245" s="1">
        <v>0.94</v>
      </c>
      <c r="P245" s="1">
        <v>151</v>
      </c>
      <c r="Q245" s="1">
        <v>0.37</v>
      </c>
      <c r="R245" s="1">
        <v>16</v>
      </c>
      <c r="S245" s="1">
        <v>-22</v>
      </c>
      <c r="T245" s="1">
        <v>-13</v>
      </c>
      <c r="U245" s="1">
        <v>-40</v>
      </c>
      <c r="V245" s="1">
        <v>-75</v>
      </c>
      <c r="W245" s="1">
        <v>36830</v>
      </c>
      <c r="X245" s="1">
        <v>30268</v>
      </c>
      <c r="Y245" s="1">
        <v>70433</v>
      </c>
      <c r="Z245" s="1">
        <v>1.72</v>
      </c>
      <c r="AA245" s="6">
        <f t="shared" si="43"/>
        <v>733</v>
      </c>
      <c r="AB245" s="6">
        <f t="shared" si="44"/>
        <v>-375</v>
      </c>
      <c r="AC245" s="6">
        <f t="shared" si="45"/>
        <v>-44750</v>
      </c>
      <c r="AD245" s="6">
        <f t="shared" si="46"/>
        <v>-61.050477489768078</v>
      </c>
      <c r="AE245" s="7">
        <f t="shared" si="47"/>
        <v>-546</v>
      </c>
      <c r="AF245" t="str">
        <f t="shared" ca="1" si="48"/>
        <v>$V$1036</v>
      </c>
      <c r="AG245" t="str">
        <f t="shared" ca="1" si="49"/>
        <v>$J$1036</v>
      </c>
      <c r="AH245" t="str">
        <f t="shared" ca="1" si="50"/>
        <v>OWENS CORNING FIBERGL| 2808655720</v>
      </c>
      <c r="AI245" t="str">
        <f t="shared" ca="1" si="39"/>
        <v>$K$1036</v>
      </c>
      <c r="AJ245" s="8">
        <f t="shared" si="40"/>
        <v>6.8212824010914054E-3</v>
      </c>
      <c r="AK245" s="7">
        <f t="shared" si="41"/>
        <v>-155</v>
      </c>
      <c r="AL245" s="7" t="str">
        <f t="shared" ca="1" si="51"/>
        <v>b: C H ROBINSON | 4607237643</v>
      </c>
      <c r="AM245" t="b">
        <f t="shared" si="42"/>
        <v>0</v>
      </c>
    </row>
    <row r="246" spans="3:39" x14ac:dyDescent="0.3">
      <c r="C246" s="1" t="s">
        <v>485</v>
      </c>
      <c r="D246" s="1" t="s">
        <v>486</v>
      </c>
      <c r="E246" s="1" t="s">
        <v>39</v>
      </c>
      <c r="F246" s="1" t="s">
        <v>50</v>
      </c>
      <c r="G246" s="1" t="s">
        <v>223</v>
      </c>
      <c r="H246" s="1" t="s">
        <v>246</v>
      </c>
      <c r="I246" s="1" t="s">
        <v>487</v>
      </c>
      <c r="J246" t="str">
        <f>TRIM(CONCATENATE(wiz[[#This Row],[SHIPPER..................]],wiz[[#This Row],[ZIP2..]],wiz[[#This Row],[ZIP3..]]))</f>
        <v>b: GILTNER LOGISTICS | 3030170570</v>
      </c>
      <c r="K246" s="1">
        <v>1</v>
      </c>
      <c r="L246" s="1">
        <v>1.0900000000000001</v>
      </c>
      <c r="M246" s="1">
        <v>0.28000000000000003</v>
      </c>
      <c r="N246" s="1">
        <v>583</v>
      </c>
      <c r="O246" s="1">
        <v>1.1000000000000001</v>
      </c>
      <c r="P246" s="1">
        <v>0</v>
      </c>
      <c r="Q246" s="1">
        <v>0.25</v>
      </c>
      <c r="R246" s="1">
        <v>-41</v>
      </c>
      <c r="S246" s="1">
        <v>35</v>
      </c>
      <c r="T246" s="1">
        <v>0</v>
      </c>
      <c r="U246" s="1">
        <v>-213</v>
      </c>
      <c r="V246" s="1">
        <v>-178</v>
      </c>
      <c r="W246" s="1">
        <v>30301</v>
      </c>
      <c r="X246" s="1">
        <v>30301</v>
      </c>
      <c r="Y246" s="1">
        <v>70570</v>
      </c>
      <c r="Z246" s="1">
        <v>1.1499999999999999</v>
      </c>
      <c r="AA246" s="6">
        <f t="shared" si="43"/>
        <v>2</v>
      </c>
      <c r="AB246" s="6">
        <f t="shared" si="44"/>
        <v>-178</v>
      </c>
      <c r="AC246" s="6">
        <f t="shared" si="45"/>
        <v>-14</v>
      </c>
      <c r="AD246" s="6">
        <f t="shared" si="46"/>
        <v>-7</v>
      </c>
      <c r="AE246" s="7">
        <f t="shared" si="47"/>
        <v>-178</v>
      </c>
      <c r="AF246" t="str">
        <f t="shared" ca="1" si="48"/>
        <v>$V$246</v>
      </c>
      <c r="AG246" t="str">
        <f t="shared" ca="1" si="49"/>
        <v>$J$246</v>
      </c>
      <c r="AH246" t="str">
        <f t="shared" ca="1" si="50"/>
        <v>b: GILTNER LOGISTICS | 3030170570</v>
      </c>
      <c r="AI246" t="str">
        <f t="shared" ca="1" si="39"/>
        <v>$K$246</v>
      </c>
      <c r="AJ246" s="8">
        <f t="shared" si="40"/>
        <v>0.5</v>
      </c>
      <c r="AK246" s="7">
        <f t="shared" si="41"/>
        <v>-178</v>
      </c>
      <c r="AL246" s="7" t="str">
        <f t="shared" ca="1" si="51"/>
        <v>b: GILTNER LOGISTICS | 3030170570</v>
      </c>
      <c r="AM246" t="str">
        <f t="shared" si="42"/>
        <v>b: GILTNER LOGISTICS | 3030170570</v>
      </c>
    </row>
    <row r="247" spans="3:39" x14ac:dyDescent="0.3">
      <c r="C247" s="1" t="s">
        <v>37</v>
      </c>
      <c r="D247" s="1" t="s">
        <v>38</v>
      </c>
      <c r="E247" s="1" t="s">
        <v>39</v>
      </c>
      <c r="F247" s="1" t="s">
        <v>50</v>
      </c>
      <c r="G247" s="1" t="s">
        <v>488</v>
      </c>
      <c r="H247" s="1" t="s">
        <v>176</v>
      </c>
      <c r="I247" s="1" t="s">
        <v>489</v>
      </c>
      <c r="J247" t="str">
        <f>TRIM(CONCATENATE(wiz[[#This Row],[SHIPPER..................]],wiz[[#This Row],[ZIP2..]],wiz[[#This Row],[ZIP3..]]))</f>
        <v>b: C H ROBINSON | 3022348026</v>
      </c>
      <c r="K247" s="1">
        <v>1</v>
      </c>
      <c r="L247" s="1">
        <v>1.01</v>
      </c>
      <c r="M247" s="1">
        <v>0.27</v>
      </c>
      <c r="N247" s="1">
        <v>782</v>
      </c>
      <c r="O247" s="1">
        <v>2.85</v>
      </c>
      <c r="P247" s="1">
        <v>51</v>
      </c>
      <c r="Q247" s="1">
        <v>0.3</v>
      </c>
      <c r="R247" s="1">
        <v>-47</v>
      </c>
      <c r="S247" s="1">
        <v>-24</v>
      </c>
      <c r="T247" s="1">
        <v>-249</v>
      </c>
      <c r="U247" s="1">
        <v>-730</v>
      </c>
      <c r="V247" s="1">
        <v>-1003</v>
      </c>
      <c r="W247" s="1">
        <v>31201</v>
      </c>
      <c r="X247" s="1">
        <v>30223</v>
      </c>
      <c r="Y247" s="1">
        <v>48026</v>
      </c>
      <c r="Z247" s="1">
        <v>1.06</v>
      </c>
      <c r="AA247" s="6">
        <f t="shared" si="43"/>
        <v>615</v>
      </c>
      <c r="AB247" s="6">
        <f t="shared" si="44"/>
        <v>-1003</v>
      </c>
      <c r="AC247" s="6">
        <f t="shared" si="45"/>
        <v>-122022</v>
      </c>
      <c r="AD247" s="6">
        <f t="shared" si="46"/>
        <v>-198.40975609756097</v>
      </c>
      <c r="AE247" s="7">
        <f t="shared" si="47"/>
        <v>-1118</v>
      </c>
      <c r="AF247" t="str">
        <f t="shared" ca="1" si="48"/>
        <v>$V$1066</v>
      </c>
      <c r="AG247" t="str">
        <f t="shared" ca="1" si="49"/>
        <v>$J$1066</v>
      </c>
      <c r="AH247" t="str">
        <f t="shared" ca="1" si="50"/>
        <v>b: C H ROBINSON | 2736036101</v>
      </c>
      <c r="AI247" t="str">
        <f t="shared" ca="1" si="39"/>
        <v>$K$1066</v>
      </c>
      <c r="AJ247" s="8">
        <f t="shared" si="40"/>
        <v>1.6260162601626016E-3</v>
      </c>
      <c r="AK247" s="7">
        <f t="shared" si="41"/>
        <v>-560</v>
      </c>
      <c r="AL247" s="7" t="str">
        <f t="shared" ca="1" si="51"/>
        <v>b: C H ROBINSON | 6080335055</v>
      </c>
      <c r="AM247" t="b">
        <f t="shared" si="42"/>
        <v>0</v>
      </c>
    </row>
    <row r="248" spans="3:39" x14ac:dyDescent="0.3">
      <c r="C248" s="1" t="s">
        <v>423</v>
      </c>
      <c r="D248" s="1" t="s">
        <v>424</v>
      </c>
      <c r="E248" s="1" t="s">
        <v>39</v>
      </c>
      <c r="F248" s="1" t="s">
        <v>50</v>
      </c>
      <c r="G248" s="1" t="s">
        <v>399</v>
      </c>
      <c r="H248" s="1" t="s">
        <v>176</v>
      </c>
      <c r="I248" s="1" t="s">
        <v>125</v>
      </c>
      <c r="J248" t="str">
        <f>TRIM(CONCATENATE(wiz[[#This Row],[SHIPPER..................]],wiz[[#This Row],[ZIP2..]],wiz[[#This Row],[ZIP3..]]))</f>
        <v>CARLSTAR | 3025348007</v>
      </c>
      <c r="K248" s="1">
        <v>10</v>
      </c>
      <c r="L248" s="1">
        <v>1.32</v>
      </c>
      <c r="M248" s="1">
        <v>0.18</v>
      </c>
      <c r="N248" s="1">
        <v>758</v>
      </c>
      <c r="O248" s="1">
        <v>1.91</v>
      </c>
      <c r="P248" s="1">
        <v>42</v>
      </c>
      <c r="Q248" s="1">
        <v>0.27</v>
      </c>
      <c r="R248" s="1">
        <v>25</v>
      </c>
      <c r="S248" s="1">
        <v>-25</v>
      </c>
      <c r="T248" s="1">
        <v>-26</v>
      </c>
      <c r="U248" s="1">
        <v>-477</v>
      </c>
      <c r="V248" s="1">
        <v>-528</v>
      </c>
      <c r="W248" s="1">
        <v>30253</v>
      </c>
      <c r="X248" s="1">
        <v>30253</v>
      </c>
      <c r="Y248" s="1">
        <v>48007</v>
      </c>
      <c r="Z248" s="1">
        <v>1.28</v>
      </c>
      <c r="AA248" s="6">
        <f t="shared" si="43"/>
        <v>44</v>
      </c>
      <c r="AB248" s="6">
        <f t="shared" si="44"/>
        <v>-5280</v>
      </c>
      <c r="AC248" s="6">
        <f t="shared" si="45"/>
        <v>-5136</v>
      </c>
      <c r="AD248" s="6">
        <f t="shared" si="46"/>
        <v>-116.72727272727273</v>
      </c>
      <c r="AE248" s="7">
        <f t="shared" si="47"/>
        <v>-528</v>
      </c>
      <c r="AF248" t="str">
        <f t="shared" ca="1" si="48"/>
        <v>$V$248</v>
      </c>
      <c r="AG248" t="str">
        <f t="shared" ca="1" si="49"/>
        <v>$J$248</v>
      </c>
      <c r="AH248" t="str">
        <f t="shared" ca="1" si="50"/>
        <v>CARLSTAR | 3025348007</v>
      </c>
      <c r="AI248" t="str">
        <f t="shared" ca="1" si="39"/>
        <v>$K$248</v>
      </c>
      <c r="AJ248" s="8">
        <f t="shared" si="40"/>
        <v>0.22727272727272727</v>
      </c>
      <c r="AK248" s="7">
        <f t="shared" si="41"/>
        <v>-528</v>
      </c>
      <c r="AL248" s="7" t="str">
        <f t="shared" ca="1" si="51"/>
        <v>CARLSTAR | 3025348007</v>
      </c>
      <c r="AM248" t="str">
        <f t="shared" si="42"/>
        <v>CARLSTAR | 3025348007</v>
      </c>
    </row>
    <row r="249" spans="3:39" x14ac:dyDescent="0.3">
      <c r="C249" s="1" t="s">
        <v>490</v>
      </c>
      <c r="D249" s="1" t="s">
        <v>491</v>
      </c>
      <c r="E249" s="1" t="s">
        <v>39</v>
      </c>
      <c r="F249" s="1" t="s">
        <v>50</v>
      </c>
      <c r="G249" s="1" t="s">
        <v>492</v>
      </c>
      <c r="H249" s="1" t="s">
        <v>176</v>
      </c>
      <c r="I249" s="1" t="s">
        <v>493</v>
      </c>
      <c r="J249" t="str">
        <f>TRIM(CONCATENATE(wiz[[#This Row],[SHIPPER..................]],wiz[[#This Row],[ZIP2..]],wiz[[#This Row],[ZIP3..]]))</f>
        <v>FREIGHTCO LLC | 3010649501</v>
      </c>
      <c r="K249" s="1">
        <v>1</v>
      </c>
      <c r="L249" s="1">
        <v>1.5</v>
      </c>
      <c r="M249" s="1">
        <v>0.28000000000000003</v>
      </c>
      <c r="N249" s="1">
        <v>786</v>
      </c>
      <c r="O249" s="1">
        <v>2.13</v>
      </c>
      <c r="P249" s="1">
        <v>23</v>
      </c>
      <c r="Q249" s="1">
        <v>0.25</v>
      </c>
      <c r="R249" s="1">
        <v>-42</v>
      </c>
      <c r="S249" s="1">
        <v>6</v>
      </c>
      <c r="T249" s="1">
        <v>-78</v>
      </c>
      <c r="U249" s="1">
        <v>-248</v>
      </c>
      <c r="V249" s="1">
        <v>-320</v>
      </c>
      <c r="W249" s="1">
        <v>30272</v>
      </c>
      <c r="X249" s="1">
        <v>30106</v>
      </c>
      <c r="Y249" s="1">
        <v>49501</v>
      </c>
      <c r="Z249" s="1">
        <v>1.56</v>
      </c>
      <c r="AA249" s="6">
        <f t="shared" si="43"/>
        <v>10</v>
      </c>
      <c r="AB249" s="6">
        <f t="shared" si="44"/>
        <v>-320</v>
      </c>
      <c r="AC249" s="6">
        <f t="shared" si="45"/>
        <v>-2251</v>
      </c>
      <c r="AD249" s="6">
        <f t="shared" si="46"/>
        <v>-225.1</v>
      </c>
      <c r="AE249" s="7">
        <f t="shared" si="47"/>
        <v>-595</v>
      </c>
      <c r="AF249" t="str">
        <f t="shared" ca="1" si="48"/>
        <v>$V$995</v>
      </c>
      <c r="AG249" t="str">
        <f t="shared" ca="1" si="49"/>
        <v>$J$995</v>
      </c>
      <c r="AH249" t="str">
        <f t="shared" ca="1" si="50"/>
        <v>FREIGHTCO LLC | 3887946706</v>
      </c>
      <c r="AI249" t="str">
        <f t="shared" ca="1" si="39"/>
        <v>$K$995</v>
      </c>
      <c r="AJ249" s="8">
        <f t="shared" si="40"/>
        <v>0.1</v>
      </c>
      <c r="AK249" s="7">
        <f t="shared" si="41"/>
        <v>-595</v>
      </c>
      <c r="AL249" s="7" t="str">
        <f t="shared" ca="1" si="51"/>
        <v>FREIGHTCO LLC | 3887946706</v>
      </c>
      <c r="AM249" t="b">
        <f t="shared" si="42"/>
        <v>0</v>
      </c>
    </row>
    <row r="250" spans="3:39" x14ac:dyDescent="0.3">
      <c r="C250" s="1" t="s">
        <v>37</v>
      </c>
      <c r="D250" s="1" t="s">
        <v>38</v>
      </c>
      <c r="E250" s="1" t="s">
        <v>39</v>
      </c>
      <c r="F250" s="1" t="s">
        <v>50</v>
      </c>
      <c r="G250" s="1" t="s">
        <v>223</v>
      </c>
      <c r="H250" s="1" t="s">
        <v>61</v>
      </c>
      <c r="I250" s="1" t="s">
        <v>71</v>
      </c>
      <c r="J250" t="str">
        <f>TRIM(CONCATENATE(wiz[[#This Row],[SHIPPER..................]],wiz[[#This Row],[ZIP2..]],wiz[[#This Row],[ZIP3..]]))</f>
        <v>b: C H ROBINSON | 3030163755</v>
      </c>
      <c r="K250" s="1">
        <v>2</v>
      </c>
      <c r="L250" s="1">
        <v>1.1000000000000001</v>
      </c>
      <c r="M250" s="1">
        <v>0.28999999999999998</v>
      </c>
      <c r="N250" s="1">
        <v>464</v>
      </c>
      <c r="O250" s="1">
        <v>1.38</v>
      </c>
      <c r="P250" s="1">
        <v>60</v>
      </c>
      <c r="Q250" s="1">
        <v>0.3</v>
      </c>
      <c r="R250" s="1">
        <v>-37</v>
      </c>
      <c r="S250" s="1">
        <v>-6</v>
      </c>
      <c r="T250" s="1">
        <v>-98</v>
      </c>
      <c r="U250" s="1">
        <v>-202</v>
      </c>
      <c r="V250" s="1">
        <v>-306</v>
      </c>
      <c r="W250" s="1">
        <v>30103</v>
      </c>
      <c r="X250" s="1">
        <v>30301</v>
      </c>
      <c r="Y250" s="1">
        <v>63755</v>
      </c>
      <c r="Z250" s="1">
        <v>1.17</v>
      </c>
      <c r="AA250" s="6">
        <f t="shared" si="43"/>
        <v>615</v>
      </c>
      <c r="AB250" s="6">
        <f t="shared" si="44"/>
        <v>-612</v>
      </c>
      <c r="AC250" s="6">
        <f t="shared" si="45"/>
        <v>-122022</v>
      </c>
      <c r="AD250" s="6">
        <f t="shared" si="46"/>
        <v>-198.40975609756097</v>
      </c>
      <c r="AE250" s="7">
        <f t="shared" si="47"/>
        <v>-1118</v>
      </c>
      <c r="AF250" t="str">
        <f t="shared" ca="1" si="48"/>
        <v>$V$1066</v>
      </c>
      <c r="AG250" t="str">
        <f t="shared" ca="1" si="49"/>
        <v>$J$1066</v>
      </c>
      <c r="AH250" t="str">
        <f t="shared" ca="1" si="50"/>
        <v>b: C H ROBINSON | 2736036101</v>
      </c>
      <c r="AI250" t="str">
        <f t="shared" ca="1" si="39"/>
        <v>$K$1066</v>
      </c>
      <c r="AJ250" s="8">
        <f t="shared" si="40"/>
        <v>3.2520325203252032E-3</v>
      </c>
      <c r="AK250" s="7">
        <f t="shared" si="41"/>
        <v>-560</v>
      </c>
      <c r="AL250" s="7" t="str">
        <f t="shared" ca="1" si="51"/>
        <v>b: C H ROBINSON | 6080335055</v>
      </c>
      <c r="AM250" t="b">
        <f t="shared" si="42"/>
        <v>0</v>
      </c>
    </row>
    <row r="251" spans="3:39" x14ac:dyDescent="0.3">
      <c r="C251" s="1" t="s">
        <v>37</v>
      </c>
      <c r="D251" s="1" t="s">
        <v>38</v>
      </c>
      <c r="E251" s="1" t="s">
        <v>39</v>
      </c>
      <c r="F251" s="1" t="s">
        <v>50</v>
      </c>
      <c r="G251" s="1" t="s">
        <v>223</v>
      </c>
      <c r="H251" s="1" t="s">
        <v>66</v>
      </c>
      <c r="I251" s="1" t="s">
        <v>494</v>
      </c>
      <c r="J251" t="str">
        <f>TRIM(CONCATENATE(wiz[[#This Row],[SHIPPER..................]],wiz[[#This Row],[ZIP2..]],wiz[[#This Row],[ZIP3..]]))</f>
        <v>b: C H ROBINSON | 3030139400</v>
      </c>
      <c r="K251" s="1">
        <v>1</v>
      </c>
      <c r="L251" s="1">
        <v>1.2</v>
      </c>
      <c r="M251" s="1">
        <v>0.28000000000000003</v>
      </c>
      <c r="N251" s="1">
        <v>372</v>
      </c>
      <c r="O251" s="1">
        <v>1.42</v>
      </c>
      <c r="P251" s="1">
        <v>37</v>
      </c>
      <c r="Q251" s="1">
        <v>0.25</v>
      </c>
      <c r="R251" s="1">
        <v>-26</v>
      </c>
      <c r="S251" s="1">
        <v>-6</v>
      </c>
      <c r="T251" s="1">
        <v>-154</v>
      </c>
      <c r="U251" s="1">
        <v>-455</v>
      </c>
      <c r="V251" s="1">
        <v>-615</v>
      </c>
      <c r="W251" s="1">
        <v>30263</v>
      </c>
      <c r="X251" s="1">
        <v>30301</v>
      </c>
      <c r="Y251" s="1">
        <v>39400</v>
      </c>
      <c r="Z251" s="1">
        <v>1.26</v>
      </c>
      <c r="AA251" s="6">
        <f t="shared" si="43"/>
        <v>615</v>
      </c>
      <c r="AB251" s="6">
        <f t="shared" si="44"/>
        <v>-615</v>
      </c>
      <c r="AC251" s="6">
        <f t="shared" si="45"/>
        <v>-122022</v>
      </c>
      <c r="AD251" s="6">
        <f t="shared" si="46"/>
        <v>-198.40975609756097</v>
      </c>
      <c r="AE251" s="7">
        <f t="shared" si="47"/>
        <v>-1118</v>
      </c>
      <c r="AF251" t="str">
        <f t="shared" ca="1" si="48"/>
        <v>$V$1066</v>
      </c>
      <c r="AG251" t="str">
        <f t="shared" ca="1" si="49"/>
        <v>$J$1066</v>
      </c>
      <c r="AH251" t="str">
        <f t="shared" ca="1" si="50"/>
        <v>b: C H ROBINSON | 2736036101</v>
      </c>
      <c r="AI251" t="str">
        <f t="shared" ca="1" si="39"/>
        <v>$K$1066</v>
      </c>
      <c r="AJ251" s="8">
        <f t="shared" si="40"/>
        <v>1.6260162601626016E-3</v>
      </c>
      <c r="AK251" s="7">
        <f t="shared" si="41"/>
        <v>-560</v>
      </c>
      <c r="AL251" s="7" t="str">
        <f t="shared" ca="1" si="51"/>
        <v>b: C H ROBINSON | 6080335055</v>
      </c>
      <c r="AM251" t="b">
        <f t="shared" si="42"/>
        <v>0</v>
      </c>
    </row>
    <row r="252" spans="3:39" x14ac:dyDescent="0.3">
      <c r="C252" s="1" t="s">
        <v>346</v>
      </c>
      <c r="D252" s="1" t="s">
        <v>347</v>
      </c>
      <c r="E252" s="1" t="s">
        <v>39</v>
      </c>
      <c r="F252" s="1" t="s">
        <v>50</v>
      </c>
      <c r="G252" s="1" t="s">
        <v>223</v>
      </c>
      <c r="H252" s="1" t="s">
        <v>66</v>
      </c>
      <c r="I252" s="1" t="s">
        <v>495</v>
      </c>
      <c r="J252" t="str">
        <f>TRIM(CONCATENATE(wiz[[#This Row],[SHIPPER..................]],wiz[[#This Row],[ZIP2..]],wiz[[#This Row],[ZIP3..]]))</f>
        <v>b: COYOTE LOGISTICS | 3030139042</v>
      </c>
      <c r="K252" s="1">
        <v>1</v>
      </c>
      <c r="L252" s="1">
        <v>2.1</v>
      </c>
      <c r="M252" s="1">
        <v>0.19</v>
      </c>
      <c r="N252" s="1">
        <v>368</v>
      </c>
      <c r="O252" s="1">
        <v>1.78</v>
      </c>
      <c r="P252" s="1">
        <v>81</v>
      </c>
      <c r="Q252" s="1">
        <v>0.3</v>
      </c>
      <c r="R252" s="1">
        <v>8</v>
      </c>
      <c r="S252" s="1">
        <v>-14</v>
      </c>
      <c r="T252" s="1">
        <v>-239</v>
      </c>
      <c r="U252" s="1">
        <v>-220</v>
      </c>
      <c r="V252" s="1">
        <v>-473</v>
      </c>
      <c r="W252" s="1">
        <v>31201</v>
      </c>
      <c r="X252" s="1">
        <v>30301</v>
      </c>
      <c r="Y252" s="1">
        <v>39042</v>
      </c>
      <c r="Z252" s="1">
        <v>2.0699999999999998</v>
      </c>
      <c r="AA252" s="6">
        <f t="shared" si="43"/>
        <v>41</v>
      </c>
      <c r="AB252" s="6">
        <f t="shared" si="44"/>
        <v>-473</v>
      </c>
      <c r="AC252" s="6">
        <f t="shared" si="45"/>
        <v>-5159</v>
      </c>
      <c r="AD252" s="6">
        <f t="shared" si="46"/>
        <v>-125.82926829268293</v>
      </c>
      <c r="AE252" s="7">
        <f t="shared" si="47"/>
        <v>-949</v>
      </c>
      <c r="AF252" t="str">
        <f t="shared" ca="1" si="48"/>
        <v>$V$1385</v>
      </c>
      <c r="AG252" t="str">
        <f t="shared" ca="1" si="49"/>
        <v>$J$1385</v>
      </c>
      <c r="AH252" t="str">
        <f t="shared" ca="1" si="50"/>
        <v>b: COYOTE LOGISTICS | 4320137354</v>
      </c>
      <c r="AI252" t="str">
        <f t="shared" ca="1" si="39"/>
        <v>$K$1385</v>
      </c>
      <c r="AJ252" s="8">
        <f t="shared" si="40"/>
        <v>2.4390243902439025E-2</v>
      </c>
      <c r="AK252" s="7">
        <f t="shared" si="41"/>
        <v>-118</v>
      </c>
      <c r="AL252" s="7" t="str">
        <f t="shared" ca="1" si="51"/>
        <v>CORBETT FARMING COMPA| 3678430901</v>
      </c>
      <c r="AM252" t="b">
        <f t="shared" si="42"/>
        <v>0</v>
      </c>
    </row>
    <row r="253" spans="3:39" x14ac:dyDescent="0.3">
      <c r="C253" s="1" t="s">
        <v>37</v>
      </c>
      <c r="D253" s="1" t="s">
        <v>38</v>
      </c>
      <c r="E253" s="1" t="s">
        <v>39</v>
      </c>
      <c r="F253" s="1" t="s">
        <v>50</v>
      </c>
      <c r="G253" s="1" t="s">
        <v>337</v>
      </c>
      <c r="H253" s="1" t="s">
        <v>66</v>
      </c>
      <c r="I253" s="1" t="s">
        <v>496</v>
      </c>
      <c r="J253" t="str">
        <f>TRIM(CONCATENATE(wiz[[#This Row],[SHIPPER..................]],wiz[[#This Row],[ZIP2..]],wiz[[#This Row],[ZIP3..]]))</f>
        <v>b: C H ROBINSON | 3026838610</v>
      </c>
      <c r="K253" s="1">
        <v>2</v>
      </c>
      <c r="L253" s="1">
        <v>1.94</v>
      </c>
      <c r="M253" s="1">
        <v>0.28000000000000003</v>
      </c>
      <c r="N253" s="1">
        <v>315</v>
      </c>
      <c r="O253" s="1">
        <v>1.28</v>
      </c>
      <c r="P253" s="1">
        <v>76</v>
      </c>
      <c r="Q253" s="1">
        <v>0.3</v>
      </c>
      <c r="R253" s="1">
        <v>-22</v>
      </c>
      <c r="S253" s="1">
        <v>13</v>
      </c>
      <c r="T253" s="1">
        <v>-106</v>
      </c>
      <c r="U253" s="1">
        <v>249</v>
      </c>
      <c r="V253" s="1">
        <v>156</v>
      </c>
      <c r="W253" s="1">
        <v>36801</v>
      </c>
      <c r="X253" s="1">
        <v>30268</v>
      </c>
      <c r="Y253" s="1">
        <v>38610</v>
      </c>
      <c r="Z253" s="1">
        <v>2</v>
      </c>
      <c r="AA253" s="6">
        <f t="shared" si="43"/>
        <v>615</v>
      </c>
      <c r="AB253" s="6">
        <f t="shared" si="44"/>
        <v>312</v>
      </c>
      <c r="AC253" s="6">
        <f t="shared" si="45"/>
        <v>-122022</v>
      </c>
      <c r="AD253" s="6">
        <f t="shared" si="46"/>
        <v>-198.40975609756097</v>
      </c>
      <c r="AE253" s="7">
        <f t="shared" si="47"/>
        <v>-1118</v>
      </c>
      <c r="AF253" t="str">
        <f t="shared" ca="1" si="48"/>
        <v>$V$1066</v>
      </c>
      <c r="AG253" t="str">
        <f t="shared" ca="1" si="49"/>
        <v>$J$1066</v>
      </c>
      <c r="AH253" t="str">
        <f t="shared" ca="1" si="50"/>
        <v>b: C H ROBINSON | 2736036101</v>
      </c>
      <c r="AI253" t="str">
        <f t="shared" ca="1" si="39"/>
        <v>$K$1066</v>
      </c>
      <c r="AJ253" s="8">
        <f t="shared" si="40"/>
        <v>3.2520325203252032E-3</v>
      </c>
      <c r="AK253" s="7">
        <f t="shared" si="41"/>
        <v>-560</v>
      </c>
      <c r="AL253" s="7" t="str">
        <f t="shared" ca="1" si="51"/>
        <v>b: C H ROBINSON | 6080335055</v>
      </c>
      <c r="AM253" t="b">
        <f t="shared" si="42"/>
        <v>0</v>
      </c>
    </row>
    <row r="254" spans="3:39" x14ac:dyDescent="0.3">
      <c r="C254" s="1" t="s">
        <v>344</v>
      </c>
      <c r="D254" s="1" t="s">
        <v>345</v>
      </c>
      <c r="E254" s="1" t="s">
        <v>39</v>
      </c>
      <c r="F254" s="1" t="s">
        <v>50</v>
      </c>
      <c r="G254" s="1" t="s">
        <v>337</v>
      </c>
      <c r="H254" s="1" t="s">
        <v>66</v>
      </c>
      <c r="I254" s="1" t="s">
        <v>496</v>
      </c>
      <c r="J254" t="str">
        <f>TRIM(CONCATENATE(wiz[[#This Row],[SHIPPER..................]],wiz[[#This Row],[ZIP2..]],wiz[[#This Row],[ZIP3..]]))</f>
        <v>b: SCHNEIDER LOGISTIC| 3026838610</v>
      </c>
      <c r="K254" s="1">
        <v>1</v>
      </c>
      <c r="L254" s="1">
        <v>1.5</v>
      </c>
      <c r="M254" s="1">
        <v>0.27</v>
      </c>
      <c r="N254" s="1">
        <v>315</v>
      </c>
      <c r="O254" s="1">
        <v>0.88</v>
      </c>
      <c r="P254" s="1">
        <v>83</v>
      </c>
      <c r="Q254" s="1">
        <v>0.3</v>
      </c>
      <c r="R254" s="1">
        <v>-19</v>
      </c>
      <c r="S254" s="1">
        <v>28</v>
      </c>
      <c r="T254" s="1">
        <v>-11</v>
      </c>
      <c r="U254" s="1">
        <v>159</v>
      </c>
      <c r="V254" s="1">
        <v>176</v>
      </c>
      <c r="W254" s="1">
        <v>36830</v>
      </c>
      <c r="X254" s="1">
        <v>30268</v>
      </c>
      <c r="Y254" s="1">
        <v>38610</v>
      </c>
      <c r="Z254" s="1">
        <v>1.55</v>
      </c>
      <c r="AA254" s="6">
        <f t="shared" si="43"/>
        <v>78</v>
      </c>
      <c r="AB254" s="6">
        <f t="shared" si="44"/>
        <v>176</v>
      </c>
      <c r="AC254" s="6">
        <f t="shared" si="45"/>
        <v>-21006</v>
      </c>
      <c r="AD254" s="6">
        <f t="shared" si="46"/>
        <v>-269.30769230769232</v>
      </c>
      <c r="AE254" s="7">
        <f t="shared" si="47"/>
        <v>-1249</v>
      </c>
      <c r="AF254" t="str">
        <f t="shared" ca="1" si="48"/>
        <v>$V$1953</v>
      </c>
      <c r="AG254" t="str">
        <f t="shared" ca="1" si="49"/>
        <v>$J$1953</v>
      </c>
      <c r="AH254" t="str">
        <f t="shared" ca="1" si="50"/>
        <v>b: SCHNEIDER LOGISTIC| 3830119034</v>
      </c>
      <c r="AI254" t="str">
        <f t="shared" ca="1" si="39"/>
        <v>$K$1953</v>
      </c>
      <c r="AJ254" s="8">
        <f t="shared" si="40"/>
        <v>1.282051282051282E-2</v>
      </c>
      <c r="AK254" s="7">
        <f t="shared" si="41"/>
        <v>-570</v>
      </c>
      <c r="AL254" s="7" t="str">
        <f t="shared" ca="1" si="51"/>
        <v>LOWES MLXP VAN ONE WA| 3071947265</v>
      </c>
      <c r="AM254" t="b">
        <f t="shared" si="42"/>
        <v>0</v>
      </c>
    </row>
    <row r="255" spans="3:39" x14ac:dyDescent="0.3">
      <c r="C255" s="1" t="s">
        <v>222</v>
      </c>
      <c r="D255" s="1" t="s">
        <v>218</v>
      </c>
      <c r="E255" s="1" t="s">
        <v>39</v>
      </c>
      <c r="F255" s="1" t="s">
        <v>50</v>
      </c>
      <c r="G255" s="1" t="s">
        <v>337</v>
      </c>
      <c r="H255" s="1" t="s">
        <v>66</v>
      </c>
      <c r="I255" s="1" t="s">
        <v>497</v>
      </c>
      <c r="J255" t="str">
        <f>TRIM(CONCATENATE(wiz[[#This Row],[SHIPPER..................]],wiz[[#This Row],[ZIP2..]],wiz[[#This Row],[ZIP3..]]))</f>
        <v>OWENS CORNING FIBERGL| 3026838671</v>
      </c>
      <c r="K255" s="1">
        <v>1</v>
      </c>
      <c r="L255" s="1">
        <v>1.6</v>
      </c>
      <c r="M255" s="1">
        <v>0.18</v>
      </c>
      <c r="N255" s="1">
        <v>369</v>
      </c>
      <c r="O255" s="1">
        <v>1.1299999999999999</v>
      </c>
      <c r="P255" s="1">
        <v>303</v>
      </c>
      <c r="Q255" s="1">
        <v>0.55000000000000004</v>
      </c>
      <c r="R255" s="1">
        <v>11</v>
      </c>
      <c r="S255" s="1">
        <v>-22</v>
      </c>
      <c r="T255" s="1">
        <v>-85</v>
      </c>
      <c r="U255" s="1">
        <v>188</v>
      </c>
      <c r="V255" s="1">
        <v>81</v>
      </c>
      <c r="W255" s="1">
        <v>42501</v>
      </c>
      <c r="X255" s="1">
        <v>30268</v>
      </c>
      <c r="Y255" s="1">
        <v>38671</v>
      </c>
      <c r="Z255" s="1">
        <v>1.56</v>
      </c>
      <c r="AA255" s="6">
        <f t="shared" si="43"/>
        <v>733</v>
      </c>
      <c r="AB255" s="6">
        <f t="shared" si="44"/>
        <v>81</v>
      </c>
      <c r="AC255" s="6">
        <f t="shared" si="45"/>
        <v>-44750</v>
      </c>
      <c r="AD255" s="6">
        <f t="shared" si="46"/>
        <v>-61.050477489768078</v>
      </c>
      <c r="AE255" s="7">
        <f t="shared" si="47"/>
        <v>-546</v>
      </c>
      <c r="AF255" t="str">
        <f t="shared" ca="1" si="48"/>
        <v>$V$1036</v>
      </c>
      <c r="AG255" t="str">
        <f t="shared" ca="1" si="49"/>
        <v>$J$1036</v>
      </c>
      <c r="AH255" t="str">
        <f t="shared" ca="1" si="50"/>
        <v>OWENS CORNING FIBERGL| 2808655720</v>
      </c>
      <c r="AI255" t="str">
        <f t="shared" ca="1" si="39"/>
        <v>$K$1036</v>
      </c>
      <c r="AJ255" s="8">
        <f t="shared" si="40"/>
        <v>1.364256480218281E-3</v>
      </c>
      <c r="AK255" s="7">
        <f t="shared" si="41"/>
        <v>-155</v>
      </c>
      <c r="AL255" s="7" t="str">
        <f t="shared" ca="1" si="51"/>
        <v>b: C H ROBINSON | 4607237643</v>
      </c>
      <c r="AM255" t="b">
        <f t="shared" si="42"/>
        <v>0</v>
      </c>
    </row>
    <row r="256" spans="3:39" x14ac:dyDescent="0.3">
      <c r="C256" s="1" t="s">
        <v>217</v>
      </c>
      <c r="D256" s="1" t="s">
        <v>218</v>
      </c>
      <c r="E256" s="1" t="s">
        <v>39</v>
      </c>
      <c r="F256" s="1" t="s">
        <v>50</v>
      </c>
      <c r="G256" s="1" t="s">
        <v>337</v>
      </c>
      <c r="H256" s="1" t="s">
        <v>66</v>
      </c>
      <c r="I256" s="1" t="s">
        <v>497</v>
      </c>
      <c r="J256" t="str">
        <f>TRIM(CONCATENATE(wiz[[#This Row],[SHIPPER..................]],wiz[[#This Row],[ZIP2..]],wiz[[#This Row],[ZIP3..]]))</f>
        <v>OWENS CORNING SALES | 3026838671</v>
      </c>
      <c r="K256" s="1">
        <v>1</v>
      </c>
      <c r="L256" s="1">
        <v>1.56</v>
      </c>
      <c r="M256" s="1">
        <v>0.18</v>
      </c>
      <c r="N256" s="1">
        <v>369</v>
      </c>
      <c r="O256" s="1">
        <v>0.79</v>
      </c>
      <c r="P256" s="1">
        <v>105</v>
      </c>
      <c r="Q256" s="1">
        <v>0.35</v>
      </c>
      <c r="R256" s="1">
        <v>9</v>
      </c>
      <c r="S256" s="1">
        <v>-11</v>
      </c>
      <c r="T256" s="1">
        <v>-4</v>
      </c>
      <c r="U256" s="1">
        <v>175</v>
      </c>
      <c r="V256" s="1">
        <v>160</v>
      </c>
      <c r="W256" s="1">
        <v>31201</v>
      </c>
      <c r="X256" s="1">
        <v>30268</v>
      </c>
      <c r="Y256" s="1">
        <v>38671</v>
      </c>
      <c r="Z256" s="1">
        <v>1.52</v>
      </c>
      <c r="AA256" s="6">
        <f t="shared" si="43"/>
        <v>313</v>
      </c>
      <c r="AB256" s="6">
        <f t="shared" si="44"/>
        <v>160</v>
      </c>
      <c r="AC256" s="6">
        <f t="shared" si="45"/>
        <v>-8700</v>
      </c>
      <c r="AD256" s="6">
        <f t="shared" si="46"/>
        <v>-27.795527156549522</v>
      </c>
      <c r="AE256" s="7">
        <f t="shared" si="47"/>
        <v>-472</v>
      </c>
      <c r="AF256" t="str">
        <f t="shared" ca="1" si="48"/>
        <v>$V$1060</v>
      </c>
      <c r="AG256" t="str">
        <f t="shared" ca="1" si="49"/>
        <v>$J$1060</v>
      </c>
      <c r="AH256" t="str">
        <f t="shared" ca="1" si="50"/>
        <v>OWENS CORNING SALES | 2808679556</v>
      </c>
      <c r="AI256" t="str">
        <f t="shared" ca="1" si="39"/>
        <v>$K$1060</v>
      </c>
      <c r="AJ256" s="8">
        <f t="shared" si="40"/>
        <v>3.1948881789137379E-3</v>
      </c>
      <c r="AK256" s="7">
        <f t="shared" si="41"/>
        <v>-156</v>
      </c>
      <c r="AL256" s="7" t="str">
        <f t="shared" ca="1" si="51"/>
        <v>b: MATSON LOGISTICS | 881728379</v>
      </c>
      <c r="AM256" t="b">
        <f t="shared" si="42"/>
        <v>0</v>
      </c>
    </row>
    <row r="257" spans="3:39" x14ac:dyDescent="0.3">
      <c r="C257" s="1" t="s">
        <v>72</v>
      </c>
      <c r="D257" s="1" t="s">
        <v>73</v>
      </c>
      <c r="E257" s="1" t="s">
        <v>39</v>
      </c>
      <c r="F257" s="1" t="s">
        <v>50</v>
      </c>
      <c r="G257" s="1" t="s">
        <v>223</v>
      </c>
      <c r="H257" s="1" t="s">
        <v>66</v>
      </c>
      <c r="I257" s="1" t="s">
        <v>498</v>
      </c>
      <c r="J257" t="str">
        <f>TRIM(CONCATENATE(wiz[[#This Row],[SHIPPER..................]],wiz[[#This Row],[ZIP2..]],wiz[[#This Row],[ZIP3..]]))</f>
        <v>REDWOOD LOGISTICS STR| 3030138654</v>
      </c>
      <c r="K257" s="1">
        <v>1</v>
      </c>
      <c r="L257" s="1">
        <v>1.98</v>
      </c>
      <c r="M257" s="1">
        <v>0.28000000000000003</v>
      </c>
      <c r="N257" s="1">
        <v>354</v>
      </c>
      <c r="O257" s="1">
        <v>1.78</v>
      </c>
      <c r="P257" s="1">
        <v>0</v>
      </c>
      <c r="Q257" s="1">
        <v>0.25</v>
      </c>
      <c r="R257" s="1">
        <v>-25</v>
      </c>
      <c r="S257" s="1">
        <v>35</v>
      </c>
      <c r="T257" s="1">
        <v>-239</v>
      </c>
      <c r="U257" s="1">
        <v>250</v>
      </c>
      <c r="V257" s="1">
        <v>46</v>
      </c>
      <c r="W257" s="1">
        <v>30301</v>
      </c>
      <c r="X257" s="1">
        <v>30301</v>
      </c>
      <c r="Y257" s="1">
        <v>38654</v>
      </c>
      <c r="Z257" s="1">
        <v>2.04</v>
      </c>
      <c r="AA257" s="6">
        <f t="shared" si="43"/>
        <v>112</v>
      </c>
      <c r="AB257" s="6">
        <f t="shared" si="44"/>
        <v>46</v>
      </c>
      <c r="AC257" s="6">
        <f t="shared" si="45"/>
        <v>-32183</v>
      </c>
      <c r="AD257" s="6">
        <f t="shared" si="46"/>
        <v>-287.34821428571428</v>
      </c>
      <c r="AE257" s="7">
        <f t="shared" si="47"/>
        <v>-836</v>
      </c>
      <c r="AF257" t="str">
        <f t="shared" ca="1" si="48"/>
        <v>$V$1531</v>
      </c>
      <c r="AG257" t="str">
        <f t="shared" ca="1" si="49"/>
        <v>$J$1531</v>
      </c>
      <c r="AH257" t="str">
        <f t="shared" ca="1" si="50"/>
        <v>REDWOOD LOGISTICS STR| 4370137401</v>
      </c>
      <c r="AI257" t="str">
        <f t="shared" ca="1" si="39"/>
        <v>$K$1531</v>
      </c>
      <c r="AJ257" s="8">
        <f t="shared" si="40"/>
        <v>8.9285714285714281E-3</v>
      </c>
      <c r="AK257" s="7">
        <f t="shared" si="41"/>
        <v>-624</v>
      </c>
      <c r="AL257" s="7" t="str">
        <f t="shared" ca="1" si="51"/>
        <v>REDWOOD LOGISTICS STR| 4589530012</v>
      </c>
      <c r="AM257" t="b">
        <f t="shared" si="42"/>
        <v>0</v>
      </c>
    </row>
    <row r="258" spans="3:39" x14ac:dyDescent="0.3">
      <c r="C258" s="1" t="s">
        <v>37</v>
      </c>
      <c r="D258" s="1" t="s">
        <v>38</v>
      </c>
      <c r="E258" s="1" t="s">
        <v>39</v>
      </c>
      <c r="F258" s="1" t="s">
        <v>50</v>
      </c>
      <c r="G258" s="1" t="s">
        <v>223</v>
      </c>
      <c r="H258" s="1" t="s">
        <v>68</v>
      </c>
      <c r="I258" s="1" t="s">
        <v>499</v>
      </c>
      <c r="J258" t="str">
        <f>TRIM(CONCATENATE(wiz[[#This Row],[SHIPPER..................]],wiz[[#This Row],[ZIP2..]],wiz[[#This Row],[ZIP3..]]))</f>
        <v>b: C H ROBINSON | 3030128748</v>
      </c>
      <c r="K258" s="1">
        <v>1</v>
      </c>
      <c r="L258" s="1">
        <v>1.98</v>
      </c>
      <c r="M258" s="1">
        <v>0.27</v>
      </c>
      <c r="N258" s="1">
        <v>233</v>
      </c>
      <c r="O258" s="1">
        <v>0.75</v>
      </c>
      <c r="P258" s="1">
        <v>7</v>
      </c>
      <c r="Q258" s="1">
        <v>0.25</v>
      </c>
      <c r="R258" s="1">
        <v>-14</v>
      </c>
      <c r="S258" s="1">
        <v>-6</v>
      </c>
      <c r="T258" s="1">
        <v>35</v>
      </c>
      <c r="U258" s="1">
        <v>4</v>
      </c>
      <c r="V258" s="1">
        <v>33</v>
      </c>
      <c r="W258" s="1">
        <v>30272</v>
      </c>
      <c r="X258" s="1">
        <v>30301</v>
      </c>
      <c r="Y258" s="1">
        <v>28748</v>
      </c>
      <c r="Z258" s="1">
        <v>2.0299999999999998</v>
      </c>
      <c r="AA258" s="6">
        <f t="shared" si="43"/>
        <v>615</v>
      </c>
      <c r="AB258" s="6">
        <f t="shared" si="44"/>
        <v>33</v>
      </c>
      <c r="AC258" s="6">
        <f t="shared" si="45"/>
        <v>-122022</v>
      </c>
      <c r="AD258" s="6">
        <f t="shared" si="46"/>
        <v>-198.40975609756097</v>
      </c>
      <c r="AE258" s="7">
        <f t="shared" si="47"/>
        <v>-1118</v>
      </c>
      <c r="AF258" t="str">
        <f t="shared" ca="1" si="48"/>
        <v>$V$1066</v>
      </c>
      <c r="AG258" t="str">
        <f t="shared" ca="1" si="49"/>
        <v>$J$1066</v>
      </c>
      <c r="AH258" t="str">
        <f t="shared" ca="1" si="50"/>
        <v>b: C H ROBINSON | 2736036101</v>
      </c>
      <c r="AI258" t="str">
        <f t="shared" ref="AI258:AI321" ca="1" si="52">REPLACE(AF258,2,1,"K")</f>
        <v>$K$1066</v>
      </c>
      <c r="AJ258" s="8">
        <f t="shared" ref="AJ258:AJ321" si="53">K258/AA258</f>
        <v>1.6260162601626016E-3</v>
      </c>
      <c r="AK258" s="7">
        <f t="shared" ref="AK258:AK321" si="54">_xlfn.MINIFS($V$3:$V$2378,$C$3:$C$2378,C258,$AJ$3:$AJ$2378,"&gt;0.05")</f>
        <v>-560</v>
      </c>
      <c r="AL258" s="7" t="str">
        <f t="shared" ca="1" si="51"/>
        <v>b: C H ROBINSON | 6080335055</v>
      </c>
      <c r="AM258" t="b">
        <f t="shared" ref="AM258:AM321" si="55">IF(AK258=V258,J258,FALSE)</f>
        <v>0</v>
      </c>
    </row>
    <row r="259" spans="3:39" x14ac:dyDescent="0.3">
      <c r="C259" s="1" t="s">
        <v>37</v>
      </c>
      <c r="D259" s="1" t="s">
        <v>38</v>
      </c>
      <c r="E259" s="1" t="s">
        <v>39</v>
      </c>
      <c r="F259" s="1" t="s">
        <v>50</v>
      </c>
      <c r="G259" s="1" t="s">
        <v>399</v>
      </c>
      <c r="H259" s="1" t="s">
        <v>68</v>
      </c>
      <c r="I259" s="1" t="s">
        <v>500</v>
      </c>
      <c r="J259" t="str">
        <f>TRIM(CONCATENATE(wiz[[#This Row],[SHIPPER..................]],wiz[[#This Row],[ZIP2..]],wiz[[#This Row],[ZIP3..]]))</f>
        <v>b: C H ROBINSON | 3025328079</v>
      </c>
      <c r="K259" s="1">
        <v>1</v>
      </c>
      <c r="L259" s="1">
        <v>1.28</v>
      </c>
      <c r="M259" s="1">
        <v>0.28000000000000003</v>
      </c>
      <c r="N259" s="1">
        <v>289</v>
      </c>
      <c r="O259" s="1">
        <v>1</v>
      </c>
      <c r="P259" s="1">
        <v>55</v>
      </c>
      <c r="Q259" s="1">
        <v>0.3</v>
      </c>
      <c r="R259" s="1">
        <v>-20</v>
      </c>
      <c r="S259" s="1">
        <v>-57</v>
      </c>
      <c r="T259" s="1">
        <v>-109</v>
      </c>
      <c r="U259" s="1">
        <v>-272</v>
      </c>
      <c r="V259" s="1">
        <v>-438</v>
      </c>
      <c r="W259" s="1">
        <v>31201</v>
      </c>
      <c r="X259" s="1">
        <v>30253</v>
      </c>
      <c r="Y259" s="1">
        <v>28079</v>
      </c>
      <c r="Z259" s="1">
        <v>1.34</v>
      </c>
      <c r="AA259" s="6">
        <f t="shared" ref="AA259:AA322" si="56">SUMIFS(K$3:K$2378,$C$3:$C$2378,$C259)</f>
        <v>615</v>
      </c>
      <c r="AB259" s="6">
        <f t="shared" ref="AB259:AB322" si="57">V259*K259</f>
        <v>-438</v>
      </c>
      <c r="AC259" s="6">
        <f t="shared" ref="AC259:AC322" si="58">SUMIFS(AB$3:AB$2378,$C$3:$C$2378,$C259)</f>
        <v>-122022</v>
      </c>
      <c r="AD259" s="6">
        <f t="shared" ref="AD259:AD322" si="59">AC259/AA259</f>
        <v>-198.40975609756097</v>
      </c>
      <c r="AE259" s="7">
        <f t="shared" ref="AE259:AE322" si="60">_xlfn.MINIFS($V$3:$V$2378,$C$3:$C$2378,C259)</f>
        <v>-1118</v>
      </c>
      <c r="AF259" t="str">
        <f t="shared" ref="AF259:AF322" ca="1" si="61">CELL("address",INDEX($V$3:$V$2378,MATCH(_xlfn.MINIFS($V$3:$V$2378,$C$3:$C$2378,C259),$V$3:$V$2378,0)))</f>
        <v>$V$1066</v>
      </c>
      <c r="AG259" t="str">
        <f t="shared" ref="AG259:AG322" ca="1" si="62">REPLACE(AF259,2,1,"J")</f>
        <v>$J$1066</v>
      </c>
      <c r="AH259" t="str">
        <f t="shared" ref="AH259:AH322" ca="1" si="63">INDIRECT(AG259)</f>
        <v>b: C H ROBINSON | 2736036101</v>
      </c>
      <c r="AI259" t="str">
        <f t="shared" ca="1" si="52"/>
        <v>$K$1066</v>
      </c>
      <c r="AJ259" s="8">
        <f t="shared" si="53"/>
        <v>1.6260162601626016E-3</v>
      </c>
      <c r="AK259" s="7">
        <f t="shared" si="54"/>
        <v>-560</v>
      </c>
      <c r="AL259" s="7" t="str">
        <f t="shared" ref="AL259:AL322" ca="1" si="64">OFFSET(J$2,MATCH(AK259,$V$3:$V$2378,0),)</f>
        <v>b: C H ROBINSON | 6080335055</v>
      </c>
      <c r="AM259" t="b">
        <f t="shared" si="55"/>
        <v>0</v>
      </c>
    </row>
    <row r="260" spans="3:39" x14ac:dyDescent="0.3">
      <c r="C260" s="1" t="s">
        <v>37</v>
      </c>
      <c r="D260" s="1" t="s">
        <v>38</v>
      </c>
      <c r="E260" s="1" t="s">
        <v>39</v>
      </c>
      <c r="F260" s="1" t="s">
        <v>50</v>
      </c>
      <c r="G260" s="1" t="s">
        <v>399</v>
      </c>
      <c r="H260" s="1" t="s">
        <v>68</v>
      </c>
      <c r="I260" s="1" t="s">
        <v>340</v>
      </c>
      <c r="J260" t="str">
        <f>TRIM(CONCATENATE(wiz[[#This Row],[SHIPPER..................]],wiz[[#This Row],[ZIP2..]],wiz[[#This Row],[ZIP3..]]))</f>
        <v>b: C H ROBINSON | 3025328144</v>
      </c>
      <c r="K260" s="1">
        <v>1</v>
      </c>
      <c r="L260" s="1">
        <v>1.61</v>
      </c>
      <c r="M260" s="1">
        <v>0.27</v>
      </c>
      <c r="N260" s="1">
        <v>306</v>
      </c>
      <c r="O260" s="1">
        <v>1.1299999999999999</v>
      </c>
      <c r="P260" s="1">
        <v>55</v>
      </c>
      <c r="Q260" s="1">
        <v>0.3</v>
      </c>
      <c r="R260" s="1">
        <v>-18</v>
      </c>
      <c r="S260" s="1">
        <v>-57</v>
      </c>
      <c r="T260" s="1">
        <v>-70</v>
      </c>
      <c r="U260" s="1">
        <v>-169</v>
      </c>
      <c r="V260" s="1">
        <v>-296</v>
      </c>
      <c r="W260" s="1">
        <v>31201</v>
      </c>
      <c r="X260" s="1">
        <v>30253</v>
      </c>
      <c r="Y260" s="1">
        <v>28144</v>
      </c>
      <c r="Z260" s="1">
        <v>1.66</v>
      </c>
      <c r="AA260" s="6">
        <f t="shared" si="56"/>
        <v>615</v>
      </c>
      <c r="AB260" s="6">
        <f t="shared" si="57"/>
        <v>-296</v>
      </c>
      <c r="AC260" s="6">
        <f t="shared" si="58"/>
        <v>-122022</v>
      </c>
      <c r="AD260" s="6">
        <f t="shared" si="59"/>
        <v>-198.40975609756097</v>
      </c>
      <c r="AE260" s="7">
        <f t="shared" si="60"/>
        <v>-1118</v>
      </c>
      <c r="AF260" t="str">
        <f t="shared" ca="1" si="61"/>
        <v>$V$1066</v>
      </c>
      <c r="AG260" t="str">
        <f t="shared" ca="1" si="62"/>
        <v>$J$1066</v>
      </c>
      <c r="AH260" t="str">
        <f t="shared" ca="1" si="63"/>
        <v>b: C H ROBINSON | 2736036101</v>
      </c>
      <c r="AI260" t="str">
        <f t="shared" ca="1" si="52"/>
        <v>$K$1066</v>
      </c>
      <c r="AJ260" s="8">
        <f t="shared" si="53"/>
        <v>1.6260162601626016E-3</v>
      </c>
      <c r="AK260" s="7">
        <f t="shared" si="54"/>
        <v>-560</v>
      </c>
      <c r="AL260" s="7" t="str">
        <f t="shared" ca="1" si="64"/>
        <v>b: C H ROBINSON | 6080335055</v>
      </c>
      <c r="AM260" t="b">
        <f t="shared" si="55"/>
        <v>0</v>
      </c>
    </row>
    <row r="261" spans="3:39" x14ac:dyDescent="0.3">
      <c r="C261" s="1" t="s">
        <v>501</v>
      </c>
      <c r="D261" s="1" t="s">
        <v>502</v>
      </c>
      <c r="E261" s="1" t="s">
        <v>39</v>
      </c>
      <c r="F261" s="1" t="s">
        <v>50</v>
      </c>
      <c r="G261" s="1" t="s">
        <v>223</v>
      </c>
      <c r="H261" s="1" t="s">
        <v>68</v>
      </c>
      <c r="I261" s="1" t="s">
        <v>503</v>
      </c>
      <c r="J261" t="str">
        <f>TRIM(CONCATENATE(wiz[[#This Row],[SHIPPER..................]],wiz[[#This Row],[ZIP2..]],wiz[[#This Row],[ZIP3..]]))</f>
        <v>b: CORPORATE TRAFFIC | 3030128358</v>
      </c>
      <c r="K261" s="1">
        <v>1</v>
      </c>
      <c r="L261" s="1">
        <v>2.54</v>
      </c>
      <c r="M261" s="1">
        <v>0.21</v>
      </c>
      <c r="N261" s="1">
        <v>364</v>
      </c>
      <c r="O261" s="1">
        <v>0.83</v>
      </c>
      <c r="P261" s="1">
        <v>60</v>
      </c>
      <c r="Q261" s="1">
        <v>0.3</v>
      </c>
      <c r="R261" s="1">
        <v>0</v>
      </c>
      <c r="S261" s="1">
        <v>24</v>
      </c>
      <c r="T261" s="1">
        <v>-14</v>
      </c>
      <c r="U261" s="1">
        <v>159</v>
      </c>
      <c r="V261" s="1">
        <v>169</v>
      </c>
      <c r="W261" s="1">
        <v>30103</v>
      </c>
      <c r="X261" s="1">
        <v>30301</v>
      </c>
      <c r="Y261" s="1">
        <v>28358</v>
      </c>
      <c r="Z261" s="1">
        <v>2.5299999999999998</v>
      </c>
      <c r="AA261" s="6">
        <f t="shared" si="56"/>
        <v>4</v>
      </c>
      <c r="AB261" s="6">
        <f t="shared" si="57"/>
        <v>169</v>
      </c>
      <c r="AC261" s="6">
        <f t="shared" si="58"/>
        <v>1003</v>
      </c>
      <c r="AD261" s="6">
        <f t="shared" si="59"/>
        <v>250.75</v>
      </c>
      <c r="AE261" s="7">
        <f t="shared" si="60"/>
        <v>-308</v>
      </c>
      <c r="AF261" t="str">
        <f t="shared" ca="1" si="61"/>
        <v>$V$262</v>
      </c>
      <c r="AG261" t="str">
        <f t="shared" ca="1" si="62"/>
        <v>$J$262</v>
      </c>
      <c r="AH261" t="str">
        <f t="shared" ca="1" si="63"/>
        <v>b: CORPORATE TRAFFIC | 3030128401</v>
      </c>
      <c r="AI261" t="str">
        <f t="shared" ca="1" si="52"/>
        <v>$K$262</v>
      </c>
      <c r="AJ261" s="8">
        <f t="shared" si="53"/>
        <v>0.25</v>
      </c>
      <c r="AK261" s="7">
        <f t="shared" si="54"/>
        <v>-308</v>
      </c>
      <c r="AL261" s="7" t="str">
        <f t="shared" ca="1" si="64"/>
        <v>b: CORPORATE TRAFFIC | 3030128401</v>
      </c>
      <c r="AM261" t="b">
        <f t="shared" si="55"/>
        <v>0</v>
      </c>
    </row>
    <row r="262" spans="3:39" x14ac:dyDescent="0.3">
      <c r="C262" s="1" t="s">
        <v>501</v>
      </c>
      <c r="D262" s="1" t="s">
        <v>502</v>
      </c>
      <c r="E262" s="1" t="s">
        <v>39</v>
      </c>
      <c r="F262" s="1" t="s">
        <v>50</v>
      </c>
      <c r="G262" s="1" t="s">
        <v>223</v>
      </c>
      <c r="H262" s="1" t="s">
        <v>68</v>
      </c>
      <c r="I262" s="1" t="s">
        <v>504</v>
      </c>
      <c r="J262" t="str">
        <f>TRIM(CONCATENATE(wiz[[#This Row],[SHIPPER..................]],wiz[[#This Row],[ZIP2..]],wiz[[#This Row],[ZIP3..]]))</f>
        <v>b: CORPORATE TRAFFIC | 3030128401</v>
      </c>
      <c r="K262" s="1">
        <v>1</v>
      </c>
      <c r="L262" s="1">
        <v>1.0900000000000001</v>
      </c>
      <c r="M262" s="1">
        <v>0.28000000000000003</v>
      </c>
      <c r="N262" s="1">
        <v>437</v>
      </c>
      <c r="O262" s="1">
        <v>0.88</v>
      </c>
      <c r="P262" s="1">
        <v>35</v>
      </c>
      <c r="Q262" s="1">
        <v>0.25</v>
      </c>
      <c r="R262" s="1">
        <v>-31</v>
      </c>
      <c r="S262" s="1">
        <v>24</v>
      </c>
      <c r="T262" s="1">
        <v>1</v>
      </c>
      <c r="U262" s="1">
        <v>-333</v>
      </c>
      <c r="V262" s="1">
        <v>-308</v>
      </c>
      <c r="W262" s="1">
        <v>30209</v>
      </c>
      <c r="X262" s="1">
        <v>30301</v>
      </c>
      <c r="Y262" s="1">
        <v>28401</v>
      </c>
      <c r="Z262" s="1">
        <v>1.1499999999999999</v>
      </c>
      <c r="AA262" s="6">
        <f t="shared" si="56"/>
        <v>4</v>
      </c>
      <c r="AB262" s="6">
        <f t="shared" si="57"/>
        <v>-308</v>
      </c>
      <c r="AC262" s="6">
        <f t="shared" si="58"/>
        <v>1003</v>
      </c>
      <c r="AD262" s="6">
        <f t="shared" si="59"/>
        <v>250.75</v>
      </c>
      <c r="AE262" s="7">
        <f t="shared" si="60"/>
        <v>-308</v>
      </c>
      <c r="AF262" t="str">
        <f t="shared" ca="1" si="61"/>
        <v>$V$262</v>
      </c>
      <c r="AG262" t="str">
        <f t="shared" ca="1" si="62"/>
        <v>$J$262</v>
      </c>
      <c r="AH262" t="str">
        <f t="shared" ca="1" si="63"/>
        <v>b: CORPORATE TRAFFIC | 3030128401</v>
      </c>
      <c r="AI262" t="str">
        <f t="shared" ca="1" si="52"/>
        <v>$K$262</v>
      </c>
      <c r="AJ262" s="8">
        <f t="shared" si="53"/>
        <v>0.25</v>
      </c>
      <c r="AK262" s="7">
        <f t="shared" si="54"/>
        <v>-308</v>
      </c>
      <c r="AL262" s="7" t="str">
        <f t="shared" ca="1" si="64"/>
        <v>b: CORPORATE TRAFFIC | 3030128401</v>
      </c>
      <c r="AM262" t="str">
        <f t="shared" si="55"/>
        <v>b: CORPORATE TRAFFIC | 3030128401</v>
      </c>
    </row>
    <row r="263" spans="3:39" x14ac:dyDescent="0.3">
      <c r="C263" s="1" t="s">
        <v>314</v>
      </c>
      <c r="D263" s="1" t="s">
        <v>315</v>
      </c>
      <c r="E263" s="1" t="s">
        <v>39</v>
      </c>
      <c r="F263" s="1" t="s">
        <v>50</v>
      </c>
      <c r="G263" s="1" t="s">
        <v>422</v>
      </c>
      <c r="H263" s="1" t="s">
        <v>68</v>
      </c>
      <c r="I263" s="1" t="s">
        <v>505</v>
      </c>
      <c r="J263" t="str">
        <f>TRIM(CONCATENATE(wiz[[#This Row],[SHIPPER..................]],wiz[[#This Row],[ZIP2..]],wiz[[#This Row],[ZIP3..]]))</f>
        <v>b: EPES LOGISTICS SER| 3000328334</v>
      </c>
      <c r="K263" s="1">
        <v>1</v>
      </c>
      <c r="L263" s="1">
        <v>2.83</v>
      </c>
      <c r="M263" s="1">
        <v>0.28000000000000003</v>
      </c>
      <c r="N263" s="1">
        <v>386</v>
      </c>
      <c r="O263" s="1">
        <v>1</v>
      </c>
      <c r="P263" s="1">
        <v>16</v>
      </c>
      <c r="Q263" s="1">
        <v>0.25</v>
      </c>
      <c r="R263" s="1">
        <v>-27</v>
      </c>
      <c r="S263" s="1">
        <v>15</v>
      </c>
      <c r="T263" s="1">
        <v>-54</v>
      </c>
      <c r="U263" s="1">
        <v>330</v>
      </c>
      <c r="V263" s="1">
        <v>291</v>
      </c>
      <c r="W263" s="1">
        <v>30030</v>
      </c>
      <c r="X263" s="1">
        <v>30003</v>
      </c>
      <c r="Y263" s="1">
        <v>28334</v>
      </c>
      <c r="Z263" s="1">
        <v>2.89</v>
      </c>
      <c r="AA263" s="6">
        <f t="shared" si="56"/>
        <v>4</v>
      </c>
      <c r="AB263" s="6">
        <f t="shared" si="57"/>
        <v>291</v>
      </c>
      <c r="AC263" s="6">
        <f t="shared" si="58"/>
        <v>497</v>
      </c>
      <c r="AD263" s="6">
        <f t="shared" si="59"/>
        <v>124.25</v>
      </c>
      <c r="AE263" s="7">
        <f t="shared" si="60"/>
        <v>-25</v>
      </c>
      <c r="AF263" t="str">
        <f t="shared" ca="1" si="61"/>
        <v>$V$427</v>
      </c>
      <c r="AG263" t="str">
        <f t="shared" ca="1" si="62"/>
        <v>$J$427</v>
      </c>
      <c r="AH263" t="str">
        <f t="shared" ca="1" si="63"/>
        <v>STALLION TRANSPORTATI| 3012072501</v>
      </c>
      <c r="AI263" t="str">
        <f t="shared" ca="1" si="52"/>
        <v>$K$427</v>
      </c>
      <c r="AJ263" s="8">
        <f t="shared" si="53"/>
        <v>0.25</v>
      </c>
      <c r="AK263" s="7">
        <f t="shared" si="54"/>
        <v>-25</v>
      </c>
      <c r="AL263" s="7" t="str">
        <f t="shared" ca="1" si="64"/>
        <v>STALLION TRANSPORTATI| 3012072501</v>
      </c>
      <c r="AM263" t="b">
        <f t="shared" si="55"/>
        <v>0</v>
      </c>
    </row>
    <row r="264" spans="3:39" x14ac:dyDescent="0.3">
      <c r="C264" s="1" t="s">
        <v>506</v>
      </c>
      <c r="D264" s="1" t="s">
        <v>507</v>
      </c>
      <c r="E264" s="1" t="s">
        <v>39</v>
      </c>
      <c r="F264" s="1" t="s">
        <v>50</v>
      </c>
      <c r="G264" s="1" t="s">
        <v>508</v>
      </c>
      <c r="H264" s="1" t="s">
        <v>68</v>
      </c>
      <c r="I264" s="1" t="s">
        <v>505</v>
      </c>
      <c r="J264" t="str">
        <f>TRIM(CONCATENATE(wiz[[#This Row],[SHIPPER..................]],wiz[[#This Row],[ZIP2..]],wiz[[#This Row],[ZIP3..]]))</f>
        <v>b: WATCO SUPPLY CHAIN| 3027928334</v>
      </c>
      <c r="K264" s="1">
        <v>1</v>
      </c>
      <c r="L264" s="1">
        <v>1.31</v>
      </c>
      <c r="M264" s="1">
        <v>0.28000000000000003</v>
      </c>
      <c r="N264" s="1">
        <v>361</v>
      </c>
      <c r="O264" s="1">
        <v>1.1299999999999999</v>
      </c>
      <c r="P264" s="1">
        <v>27</v>
      </c>
      <c r="Q264" s="1">
        <v>0.25</v>
      </c>
      <c r="R264" s="1">
        <v>-26</v>
      </c>
      <c r="S264" s="1">
        <v>6</v>
      </c>
      <c r="T264" s="1">
        <v>-85</v>
      </c>
      <c r="U264" s="1">
        <v>-263</v>
      </c>
      <c r="V264" s="1">
        <v>-342</v>
      </c>
      <c r="W264" s="1">
        <v>31064</v>
      </c>
      <c r="X264" s="1">
        <v>30279</v>
      </c>
      <c r="Y264" s="1">
        <v>28334</v>
      </c>
      <c r="Z264" s="1">
        <v>1.37</v>
      </c>
      <c r="AA264" s="6">
        <f t="shared" si="56"/>
        <v>1</v>
      </c>
      <c r="AB264" s="6">
        <f t="shared" si="57"/>
        <v>-342</v>
      </c>
      <c r="AC264" s="6">
        <f t="shared" si="58"/>
        <v>-342</v>
      </c>
      <c r="AD264" s="6">
        <f t="shared" si="59"/>
        <v>-342</v>
      </c>
      <c r="AE264" s="7">
        <f t="shared" si="60"/>
        <v>-342</v>
      </c>
      <c r="AF264" t="str">
        <f t="shared" ca="1" si="61"/>
        <v>$V$264</v>
      </c>
      <c r="AG264" t="str">
        <f t="shared" ca="1" si="62"/>
        <v>$J$264</v>
      </c>
      <c r="AH264" t="str">
        <f t="shared" ca="1" si="63"/>
        <v>b: WATCO SUPPLY CHAIN| 3027928334</v>
      </c>
      <c r="AI264" t="str">
        <f t="shared" ca="1" si="52"/>
        <v>$K$264</v>
      </c>
      <c r="AJ264" s="8">
        <f t="shared" si="53"/>
        <v>1</v>
      </c>
      <c r="AK264" s="7">
        <f t="shared" si="54"/>
        <v>-342</v>
      </c>
      <c r="AL264" s="7" t="str">
        <f t="shared" ca="1" si="64"/>
        <v>b: WATCO SUPPLY CHAIN| 3027928334</v>
      </c>
      <c r="AM264" t="str">
        <f t="shared" si="55"/>
        <v>b: WATCO SUPPLY CHAIN| 3027928334</v>
      </c>
    </row>
    <row r="265" spans="3:39" x14ac:dyDescent="0.3">
      <c r="C265" s="1" t="s">
        <v>509</v>
      </c>
      <c r="D265" s="1" t="s">
        <v>510</v>
      </c>
      <c r="E265" s="1" t="s">
        <v>39</v>
      </c>
      <c r="F265" s="1" t="s">
        <v>50</v>
      </c>
      <c r="G265" s="1" t="s">
        <v>223</v>
      </c>
      <c r="H265" s="1" t="s">
        <v>68</v>
      </c>
      <c r="I265" s="1" t="s">
        <v>511</v>
      </c>
      <c r="J265" t="str">
        <f>TRIM(CONCATENATE(wiz[[#This Row],[SHIPPER..................]],wiz[[#This Row],[ZIP2..]],wiz[[#This Row],[ZIP3..]]))</f>
        <v>b: BROWN LOGISTICS SE| 3030127101</v>
      </c>
      <c r="K265" s="1">
        <v>1</v>
      </c>
      <c r="L265" s="1">
        <v>2.57</v>
      </c>
      <c r="M265" s="1">
        <v>0.28000000000000003</v>
      </c>
      <c r="N265" s="1">
        <v>316</v>
      </c>
      <c r="O265" s="1">
        <v>1</v>
      </c>
      <c r="P265" s="1">
        <v>332</v>
      </c>
      <c r="Q265" s="1">
        <v>0.55000000000000004</v>
      </c>
      <c r="R265" s="1">
        <v>-22</v>
      </c>
      <c r="S265" s="1">
        <v>-500</v>
      </c>
      <c r="T265" s="1">
        <v>-40</v>
      </c>
      <c r="U265" s="1">
        <v>222</v>
      </c>
      <c r="V265" s="1">
        <v>-318</v>
      </c>
      <c r="W265" s="1">
        <v>38301</v>
      </c>
      <c r="X265" s="1">
        <v>30301</v>
      </c>
      <c r="Y265" s="1">
        <v>27101</v>
      </c>
      <c r="Z265" s="1">
        <v>2.63</v>
      </c>
      <c r="AA265" s="6">
        <f t="shared" si="56"/>
        <v>2</v>
      </c>
      <c r="AB265" s="6">
        <f t="shared" si="57"/>
        <v>-318</v>
      </c>
      <c r="AC265" s="6">
        <f t="shared" si="58"/>
        <v>-266</v>
      </c>
      <c r="AD265" s="6">
        <f t="shared" si="59"/>
        <v>-133</v>
      </c>
      <c r="AE265" s="7">
        <f t="shared" si="60"/>
        <v>-318</v>
      </c>
      <c r="AF265" t="str">
        <f t="shared" ca="1" si="61"/>
        <v>$V$213</v>
      </c>
      <c r="AG265" t="str">
        <f t="shared" ca="1" si="62"/>
        <v>$J$213</v>
      </c>
      <c r="AH265" t="str">
        <f t="shared" ca="1" si="63"/>
        <v>b: C H ROBINSON | 3021346514</v>
      </c>
      <c r="AI265" t="str">
        <f t="shared" ca="1" si="52"/>
        <v>$K$213</v>
      </c>
      <c r="AJ265" s="8">
        <f t="shared" si="53"/>
        <v>0.5</v>
      </c>
      <c r="AK265" s="7">
        <f t="shared" si="54"/>
        <v>-318</v>
      </c>
      <c r="AL265" s="7" t="str">
        <f t="shared" ca="1" si="64"/>
        <v>b: C H ROBINSON | 3021346514</v>
      </c>
      <c r="AM265" t="str">
        <f t="shared" si="55"/>
        <v>b: BROWN LOGISTICS SE| 3030127101</v>
      </c>
    </row>
    <row r="266" spans="3:39" x14ac:dyDescent="0.3">
      <c r="C266" s="1" t="s">
        <v>101</v>
      </c>
      <c r="D266" s="1" t="s">
        <v>102</v>
      </c>
      <c r="E266" s="1" t="s">
        <v>39</v>
      </c>
      <c r="F266" s="1" t="s">
        <v>50</v>
      </c>
      <c r="G266" s="1" t="s">
        <v>223</v>
      </c>
      <c r="H266" s="1" t="s">
        <v>68</v>
      </c>
      <c r="I266" s="1" t="s">
        <v>512</v>
      </c>
      <c r="J266" t="str">
        <f>TRIM(CONCATENATE(wiz[[#This Row],[SHIPPER..................]],wiz[[#This Row],[ZIP2..]],wiz[[#This Row],[ZIP3..]]))</f>
        <v>b: JB HUNT | 3030127203</v>
      </c>
      <c r="K266" s="1">
        <v>2</v>
      </c>
      <c r="L266" s="1">
        <v>2.4500000000000002</v>
      </c>
      <c r="M266" s="1">
        <v>0.28000000000000003</v>
      </c>
      <c r="N266" s="1">
        <v>335</v>
      </c>
      <c r="O266" s="1">
        <v>0.84</v>
      </c>
      <c r="P266" s="1">
        <v>12</v>
      </c>
      <c r="Q266" s="1">
        <v>0.25</v>
      </c>
      <c r="R266" s="1">
        <v>-23</v>
      </c>
      <c r="S266" s="1">
        <v>19</v>
      </c>
      <c r="T266" s="1">
        <v>-2</v>
      </c>
      <c r="U266" s="1">
        <v>210</v>
      </c>
      <c r="V266" s="1">
        <v>227</v>
      </c>
      <c r="W266" s="1">
        <v>30272</v>
      </c>
      <c r="X266" s="1">
        <v>30301</v>
      </c>
      <c r="Y266" s="1">
        <v>27203</v>
      </c>
      <c r="Z266" s="1">
        <v>2.5099999999999998</v>
      </c>
      <c r="AA266" s="6">
        <f t="shared" si="56"/>
        <v>8</v>
      </c>
      <c r="AB266" s="6">
        <f t="shared" si="57"/>
        <v>454</v>
      </c>
      <c r="AC266" s="6">
        <f t="shared" si="58"/>
        <v>198</v>
      </c>
      <c r="AD266" s="6">
        <f t="shared" si="59"/>
        <v>24.75</v>
      </c>
      <c r="AE266" s="7">
        <f t="shared" si="60"/>
        <v>-420</v>
      </c>
      <c r="AF266" t="str">
        <f t="shared" ca="1" si="61"/>
        <v>$V$898</v>
      </c>
      <c r="AG266" t="str">
        <f t="shared" ca="1" si="62"/>
        <v>$J$898</v>
      </c>
      <c r="AH266" t="str">
        <f t="shared" ca="1" si="63"/>
        <v>b: C H ROBINSON | 5537449002</v>
      </c>
      <c r="AI266" t="str">
        <f t="shared" ca="1" si="52"/>
        <v>$K$898</v>
      </c>
      <c r="AJ266" s="8">
        <f t="shared" si="53"/>
        <v>0.25</v>
      </c>
      <c r="AK266" s="7">
        <f t="shared" si="54"/>
        <v>-420</v>
      </c>
      <c r="AL266" s="7" t="str">
        <f t="shared" ca="1" si="64"/>
        <v>b: C H ROBINSON | 5537449002</v>
      </c>
      <c r="AM266" t="b">
        <f t="shared" si="55"/>
        <v>0</v>
      </c>
    </row>
    <row r="267" spans="3:39" x14ac:dyDescent="0.3">
      <c r="C267" s="1" t="s">
        <v>37</v>
      </c>
      <c r="D267" s="1" t="s">
        <v>38</v>
      </c>
      <c r="E267" s="1" t="s">
        <v>39</v>
      </c>
      <c r="F267" s="1" t="s">
        <v>50</v>
      </c>
      <c r="G267" s="1" t="s">
        <v>492</v>
      </c>
      <c r="H267" s="1" t="s">
        <v>68</v>
      </c>
      <c r="I267" s="1" t="s">
        <v>342</v>
      </c>
      <c r="J267" t="str">
        <f>TRIM(CONCATENATE(wiz[[#This Row],[SHIPPER..................]],wiz[[#This Row],[ZIP2..]],wiz[[#This Row],[ZIP3..]]))</f>
        <v>b: C H ROBINSON | 3010627330</v>
      </c>
      <c r="K267" s="1">
        <v>1</v>
      </c>
      <c r="L267" s="1">
        <v>1.43</v>
      </c>
      <c r="M267" s="1">
        <v>0.27</v>
      </c>
      <c r="N267" s="1">
        <v>382</v>
      </c>
      <c r="O267" s="1">
        <v>1</v>
      </c>
      <c r="P267" s="1">
        <v>45</v>
      </c>
      <c r="Q267" s="1">
        <v>0.25</v>
      </c>
      <c r="R267" s="1">
        <v>-23</v>
      </c>
      <c r="S267" s="1">
        <v>-22</v>
      </c>
      <c r="T267" s="1">
        <v>-54</v>
      </c>
      <c r="U267" s="1">
        <v>-174</v>
      </c>
      <c r="V267" s="1">
        <v>-250</v>
      </c>
      <c r="W267" s="1">
        <v>30128</v>
      </c>
      <c r="X267" s="1">
        <v>30106</v>
      </c>
      <c r="Y267" s="1">
        <v>27330</v>
      </c>
      <c r="Z267" s="1">
        <v>1.48</v>
      </c>
      <c r="AA267" s="6">
        <f t="shared" si="56"/>
        <v>615</v>
      </c>
      <c r="AB267" s="6">
        <f t="shared" si="57"/>
        <v>-250</v>
      </c>
      <c r="AC267" s="6">
        <f t="shared" si="58"/>
        <v>-122022</v>
      </c>
      <c r="AD267" s="6">
        <f t="shared" si="59"/>
        <v>-198.40975609756097</v>
      </c>
      <c r="AE267" s="7">
        <f t="shared" si="60"/>
        <v>-1118</v>
      </c>
      <c r="AF267" t="str">
        <f t="shared" ca="1" si="61"/>
        <v>$V$1066</v>
      </c>
      <c r="AG267" t="str">
        <f t="shared" ca="1" si="62"/>
        <v>$J$1066</v>
      </c>
      <c r="AH267" t="str">
        <f t="shared" ca="1" si="63"/>
        <v>b: C H ROBINSON | 2736036101</v>
      </c>
      <c r="AI267" t="str">
        <f t="shared" ca="1" si="52"/>
        <v>$K$1066</v>
      </c>
      <c r="AJ267" s="8">
        <f t="shared" si="53"/>
        <v>1.6260162601626016E-3</v>
      </c>
      <c r="AK267" s="7">
        <f t="shared" si="54"/>
        <v>-560</v>
      </c>
      <c r="AL267" s="7" t="str">
        <f t="shared" ca="1" si="64"/>
        <v>b: C H ROBINSON | 6080335055</v>
      </c>
      <c r="AM267" t="b">
        <f t="shared" si="55"/>
        <v>0</v>
      </c>
    </row>
    <row r="268" spans="3:39" x14ac:dyDescent="0.3">
      <c r="C268" s="1" t="s">
        <v>513</v>
      </c>
      <c r="D268" s="1" t="s">
        <v>514</v>
      </c>
      <c r="E268" s="1" t="s">
        <v>39</v>
      </c>
      <c r="F268" s="1" t="s">
        <v>50</v>
      </c>
      <c r="G268" s="1" t="s">
        <v>515</v>
      </c>
      <c r="H268" s="1" t="s">
        <v>68</v>
      </c>
      <c r="I268" s="1" t="s">
        <v>516</v>
      </c>
      <c r="J268" t="str">
        <f>TRIM(CONCATENATE(wiz[[#This Row],[SHIPPER..................]],wiz[[#This Row],[ZIP2..]],wiz[[#This Row],[ZIP3..]]))</f>
        <v>b: DRT TRANSPORTATION| 3003828333</v>
      </c>
      <c r="K268" s="1">
        <v>1</v>
      </c>
      <c r="L268" s="1">
        <v>2.75</v>
      </c>
      <c r="M268" s="1">
        <v>0.28000000000000003</v>
      </c>
      <c r="N268" s="1">
        <v>411</v>
      </c>
      <c r="O268" s="1">
        <v>0.88</v>
      </c>
      <c r="P268" s="1">
        <v>125</v>
      </c>
      <c r="Q268" s="1">
        <v>0.35</v>
      </c>
      <c r="R268" s="1">
        <v>-29</v>
      </c>
      <c r="S268" s="1">
        <v>-25</v>
      </c>
      <c r="T268" s="1">
        <v>1</v>
      </c>
      <c r="U268" s="1">
        <v>388</v>
      </c>
      <c r="V268" s="1">
        <v>364</v>
      </c>
      <c r="W268" s="1">
        <v>36830</v>
      </c>
      <c r="X268" s="1">
        <v>30038</v>
      </c>
      <c r="Y268" s="1">
        <v>28333</v>
      </c>
      <c r="Z268" s="1">
        <v>2.81</v>
      </c>
      <c r="AA268" s="6">
        <f t="shared" si="56"/>
        <v>2</v>
      </c>
      <c r="AB268" s="6">
        <f t="shared" si="57"/>
        <v>364</v>
      </c>
      <c r="AC268" s="6">
        <f t="shared" si="58"/>
        <v>152</v>
      </c>
      <c r="AD268" s="6">
        <f t="shared" si="59"/>
        <v>76</v>
      </c>
      <c r="AE268" s="7">
        <f t="shared" si="60"/>
        <v>-212</v>
      </c>
      <c r="AF268" t="str">
        <f t="shared" ca="1" si="61"/>
        <v>$V$935</v>
      </c>
      <c r="AG268" t="str">
        <f t="shared" ca="1" si="62"/>
        <v>$J$935</v>
      </c>
      <c r="AH268" t="str">
        <f t="shared" ca="1" si="63"/>
        <v>b: WORLDWIDE EXPRESS | 6403037950</v>
      </c>
      <c r="AI268" t="str">
        <f t="shared" ca="1" si="52"/>
        <v>$K$935</v>
      </c>
      <c r="AJ268" s="8">
        <f t="shared" si="53"/>
        <v>0.5</v>
      </c>
      <c r="AK268" s="7">
        <f t="shared" si="54"/>
        <v>-212</v>
      </c>
      <c r="AL268" s="7" t="str">
        <f t="shared" ca="1" si="64"/>
        <v>b: WORLDWIDE EXPRESS | 6403037950</v>
      </c>
      <c r="AM268" t="b">
        <f t="shared" si="55"/>
        <v>0</v>
      </c>
    </row>
    <row r="269" spans="3:39" x14ac:dyDescent="0.3">
      <c r="C269" s="1" t="s">
        <v>517</v>
      </c>
      <c r="D269" s="1" t="s">
        <v>518</v>
      </c>
      <c r="E269" s="1" t="s">
        <v>39</v>
      </c>
      <c r="F269" s="1" t="s">
        <v>50</v>
      </c>
      <c r="G269" s="1" t="s">
        <v>308</v>
      </c>
      <c r="H269" s="1" t="s">
        <v>68</v>
      </c>
      <c r="I269" s="1" t="s">
        <v>519</v>
      </c>
      <c r="J269" t="str">
        <f>TRIM(CONCATENATE(wiz[[#This Row],[SHIPPER..................]],wiz[[#This Row],[ZIP2..]],wiz[[#This Row],[ZIP3..]]))</f>
        <v>b: SPOT FREIGHT | 3001227530</v>
      </c>
      <c r="K269" s="1">
        <v>1</v>
      </c>
      <c r="L269" s="1">
        <v>1.46</v>
      </c>
      <c r="M269" s="1">
        <v>0.28000000000000003</v>
      </c>
      <c r="N269" s="1">
        <v>416</v>
      </c>
      <c r="O269" s="1">
        <v>1.79</v>
      </c>
      <c r="P269" s="1">
        <v>24</v>
      </c>
      <c r="Q269" s="1">
        <v>0.25</v>
      </c>
      <c r="R269" s="1">
        <v>-29</v>
      </c>
      <c r="S269" s="1">
        <v>5</v>
      </c>
      <c r="T269" s="1">
        <v>-214</v>
      </c>
      <c r="U269" s="1">
        <v>-241</v>
      </c>
      <c r="V269" s="1">
        <v>-450</v>
      </c>
      <c r="W269" s="1">
        <v>30027</v>
      </c>
      <c r="X269" s="1">
        <v>30012</v>
      </c>
      <c r="Y269" s="1">
        <v>27530</v>
      </c>
      <c r="Z269" s="1">
        <v>1.52</v>
      </c>
      <c r="AA269" s="6">
        <f t="shared" si="56"/>
        <v>2</v>
      </c>
      <c r="AB269" s="6">
        <f t="shared" si="57"/>
        <v>-450</v>
      </c>
      <c r="AC269" s="6">
        <f t="shared" si="58"/>
        <v>-683</v>
      </c>
      <c r="AD269" s="6">
        <f t="shared" si="59"/>
        <v>-341.5</v>
      </c>
      <c r="AE269" s="7">
        <f t="shared" si="60"/>
        <v>-450</v>
      </c>
      <c r="AF269" t="str">
        <f t="shared" ca="1" si="61"/>
        <v>$V$269</v>
      </c>
      <c r="AG269" t="str">
        <f t="shared" ca="1" si="62"/>
        <v>$J$269</v>
      </c>
      <c r="AH269" t="str">
        <f t="shared" ca="1" si="63"/>
        <v>b: SPOT FREIGHT | 3001227530</v>
      </c>
      <c r="AI269" t="str">
        <f t="shared" ca="1" si="52"/>
        <v>$K$269</v>
      </c>
      <c r="AJ269" s="8">
        <f t="shared" si="53"/>
        <v>0.5</v>
      </c>
      <c r="AK269" s="7">
        <f t="shared" si="54"/>
        <v>-450</v>
      </c>
      <c r="AL269" s="7" t="str">
        <f t="shared" ca="1" si="64"/>
        <v>b: SPOT FREIGHT | 3001227530</v>
      </c>
      <c r="AM269" t="str">
        <f t="shared" si="55"/>
        <v>b: SPOT FREIGHT | 3001227530</v>
      </c>
    </row>
    <row r="270" spans="3:39" x14ac:dyDescent="0.3">
      <c r="C270" s="1" t="s">
        <v>520</v>
      </c>
      <c r="D270" s="1" t="s">
        <v>521</v>
      </c>
      <c r="E270" s="1" t="s">
        <v>39</v>
      </c>
      <c r="F270" s="1" t="s">
        <v>50</v>
      </c>
      <c r="G270" s="1" t="s">
        <v>522</v>
      </c>
      <c r="H270" s="1" t="s">
        <v>68</v>
      </c>
      <c r="I270" s="1" t="s">
        <v>523</v>
      </c>
      <c r="J270" t="str">
        <f>TRIM(CONCATENATE(wiz[[#This Row],[SHIPPER..................]],wiz[[#This Row],[ZIP2..]],wiz[[#This Row],[ZIP3..]]))</f>
        <v>RIVERSIDE LOGISTICS I| 3003027520</v>
      </c>
      <c r="K270" s="1">
        <v>1</v>
      </c>
      <c r="L270" s="1">
        <v>2.82</v>
      </c>
      <c r="M270" s="1">
        <v>0.28000000000000003</v>
      </c>
      <c r="N270" s="1">
        <v>419</v>
      </c>
      <c r="O270" s="1">
        <v>0.83</v>
      </c>
      <c r="P270" s="1">
        <v>47</v>
      </c>
      <c r="Q270" s="1">
        <v>0.25</v>
      </c>
      <c r="R270" s="1">
        <v>-30</v>
      </c>
      <c r="S270" s="1">
        <v>-19</v>
      </c>
      <c r="T270" s="1">
        <v>13</v>
      </c>
      <c r="U270" s="1">
        <v>431</v>
      </c>
      <c r="V270" s="1">
        <v>425</v>
      </c>
      <c r="W270" s="1">
        <v>30233</v>
      </c>
      <c r="X270" s="1">
        <v>30030</v>
      </c>
      <c r="Y270" s="1">
        <v>27520</v>
      </c>
      <c r="Z270" s="1">
        <v>2.88</v>
      </c>
      <c r="AA270" s="6">
        <f t="shared" si="56"/>
        <v>1</v>
      </c>
      <c r="AB270" s="6">
        <f t="shared" si="57"/>
        <v>425</v>
      </c>
      <c r="AC270" s="6">
        <f t="shared" si="58"/>
        <v>425</v>
      </c>
      <c r="AD270" s="6">
        <f t="shared" si="59"/>
        <v>425</v>
      </c>
      <c r="AE270" s="7">
        <f t="shared" si="60"/>
        <v>425</v>
      </c>
      <c r="AF270" t="str">
        <f t="shared" ca="1" si="61"/>
        <v>$V$270</v>
      </c>
      <c r="AG270" t="str">
        <f t="shared" ca="1" si="62"/>
        <v>$J$270</v>
      </c>
      <c r="AH270" t="str">
        <f t="shared" ca="1" si="63"/>
        <v>RIVERSIDE LOGISTICS I| 3003027520</v>
      </c>
      <c r="AI270" t="str">
        <f t="shared" ca="1" si="52"/>
        <v>$K$270</v>
      </c>
      <c r="AJ270" s="8">
        <f t="shared" si="53"/>
        <v>1</v>
      </c>
      <c r="AK270" s="7">
        <f t="shared" si="54"/>
        <v>425</v>
      </c>
      <c r="AL270" s="7" t="str">
        <f t="shared" ca="1" si="64"/>
        <v>RIVERSIDE LOGISTICS I| 3003027520</v>
      </c>
      <c r="AM270" t="str">
        <f t="shared" si="55"/>
        <v>RIVERSIDE LOGISTICS I| 3003027520</v>
      </c>
    </row>
    <row r="271" spans="3:39" x14ac:dyDescent="0.3">
      <c r="C271" s="1" t="s">
        <v>501</v>
      </c>
      <c r="D271" s="1" t="s">
        <v>502</v>
      </c>
      <c r="E271" s="1" t="s">
        <v>39</v>
      </c>
      <c r="F271" s="1" t="s">
        <v>50</v>
      </c>
      <c r="G271" s="1" t="s">
        <v>223</v>
      </c>
      <c r="H271" s="1" t="s">
        <v>68</v>
      </c>
      <c r="I271" s="1" t="s">
        <v>524</v>
      </c>
      <c r="J271" t="str">
        <f>TRIM(CONCATENATE(wiz[[#This Row],[SHIPPER..................]],wiz[[#This Row],[ZIP2..]],wiz[[#This Row],[ZIP3..]]))</f>
        <v>b: CORPORATE TRAFFIC | 3030127828</v>
      </c>
      <c r="K271" s="1">
        <v>1</v>
      </c>
      <c r="L271" s="1">
        <v>2.46</v>
      </c>
      <c r="M271" s="1">
        <v>0.21</v>
      </c>
      <c r="N271" s="1">
        <v>487</v>
      </c>
      <c r="O271" s="1">
        <v>0.88</v>
      </c>
      <c r="P271" s="1">
        <v>0</v>
      </c>
      <c r="Q271" s="1">
        <v>0.25</v>
      </c>
      <c r="R271" s="1">
        <v>0</v>
      </c>
      <c r="S271" s="1">
        <v>24</v>
      </c>
      <c r="T271" s="1">
        <v>20</v>
      </c>
      <c r="U271" s="1">
        <v>430</v>
      </c>
      <c r="V271" s="1">
        <v>474</v>
      </c>
      <c r="W271" s="1">
        <v>30301</v>
      </c>
      <c r="X271" s="1">
        <v>30301</v>
      </c>
      <c r="Y271" s="1">
        <v>27828</v>
      </c>
      <c r="Z271" s="1">
        <v>2.4500000000000002</v>
      </c>
      <c r="AA271" s="6">
        <f t="shared" si="56"/>
        <v>4</v>
      </c>
      <c r="AB271" s="6">
        <f t="shared" si="57"/>
        <v>474</v>
      </c>
      <c r="AC271" s="6">
        <f t="shared" si="58"/>
        <v>1003</v>
      </c>
      <c r="AD271" s="6">
        <f t="shared" si="59"/>
        <v>250.75</v>
      </c>
      <c r="AE271" s="7">
        <f t="shared" si="60"/>
        <v>-308</v>
      </c>
      <c r="AF271" t="str">
        <f t="shared" ca="1" si="61"/>
        <v>$V$262</v>
      </c>
      <c r="AG271" t="str">
        <f t="shared" ca="1" si="62"/>
        <v>$J$262</v>
      </c>
      <c r="AH271" t="str">
        <f t="shared" ca="1" si="63"/>
        <v>b: CORPORATE TRAFFIC | 3030128401</v>
      </c>
      <c r="AI271" t="str">
        <f t="shared" ca="1" si="52"/>
        <v>$K$262</v>
      </c>
      <c r="AJ271" s="8">
        <f t="shared" si="53"/>
        <v>0.25</v>
      </c>
      <c r="AK271" s="7">
        <f t="shared" si="54"/>
        <v>-308</v>
      </c>
      <c r="AL271" s="7" t="str">
        <f t="shared" ca="1" si="64"/>
        <v>b: CORPORATE TRAFFIC | 3030128401</v>
      </c>
      <c r="AM271" t="b">
        <f t="shared" si="55"/>
        <v>0</v>
      </c>
    </row>
    <row r="272" spans="3:39" x14ac:dyDescent="0.3">
      <c r="C272" s="1" t="s">
        <v>525</v>
      </c>
      <c r="D272" s="1" t="s">
        <v>526</v>
      </c>
      <c r="E272" s="1" t="s">
        <v>39</v>
      </c>
      <c r="F272" s="1" t="s">
        <v>50</v>
      </c>
      <c r="G272" s="1" t="s">
        <v>223</v>
      </c>
      <c r="H272" s="1" t="s">
        <v>68</v>
      </c>
      <c r="I272" s="1" t="s">
        <v>527</v>
      </c>
      <c r="J272" t="str">
        <f>TRIM(CONCATENATE(wiz[[#This Row],[SHIPPER..................]],wiz[[#This Row],[ZIP2..]],wiz[[#This Row],[ZIP3..]]))</f>
        <v>FOODMASTER LOGISTICS | 3030127932</v>
      </c>
      <c r="K272" s="1">
        <v>1</v>
      </c>
      <c r="L272" s="1">
        <v>1.0900000000000001</v>
      </c>
      <c r="M272" s="1">
        <v>0.28000000000000003</v>
      </c>
      <c r="N272" s="1">
        <v>546</v>
      </c>
      <c r="O272" s="1">
        <v>0.83</v>
      </c>
      <c r="P272" s="1">
        <v>8</v>
      </c>
      <c r="Q272" s="1">
        <v>0.25</v>
      </c>
      <c r="R272" s="1">
        <v>-38</v>
      </c>
      <c r="S272" s="1">
        <v>25</v>
      </c>
      <c r="T272" s="1">
        <v>51</v>
      </c>
      <c r="U272" s="1">
        <v>-195</v>
      </c>
      <c r="V272" s="1">
        <v>-119</v>
      </c>
      <c r="W272" s="1">
        <v>30030</v>
      </c>
      <c r="X272" s="1">
        <v>30301</v>
      </c>
      <c r="Y272" s="1">
        <v>27932</v>
      </c>
      <c r="Z272" s="1">
        <v>1.1499999999999999</v>
      </c>
      <c r="AA272" s="6">
        <f t="shared" si="56"/>
        <v>1</v>
      </c>
      <c r="AB272" s="6">
        <f t="shared" si="57"/>
        <v>-119</v>
      </c>
      <c r="AC272" s="6">
        <f t="shared" si="58"/>
        <v>-119</v>
      </c>
      <c r="AD272" s="6">
        <f t="shared" si="59"/>
        <v>-119</v>
      </c>
      <c r="AE272" s="7">
        <f t="shared" si="60"/>
        <v>-119</v>
      </c>
      <c r="AF272" t="str">
        <f t="shared" ca="1" si="61"/>
        <v>$V$272</v>
      </c>
      <c r="AG272" t="str">
        <f t="shared" ca="1" si="62"/>
        <v>$J$272</v>
      </c>
      <c r="AH272" t="str">
        <f t="shared" ca="1" si="63"/>
        <v>FOODMASTER LOGISTICS | 3030127932</v>
      </c>
      <c r="AI272" t="str">
        <f t="shared" ca="1" si="52"/>
        <v>$K$272</v>
      </c>
      <c r="AJ272" s="8">
        <f t="shared" si="53"/>
        <v>1</v>
      </c>
      <c r="AK272" s="7">
        <f t="shared" si="54"/>
        <v>-119</v>
      </c>
      <c r="AL272" s="7" t="str">
        <f t="shared" ca="1" si="64"/>
        <v>FOODMASTER LOGISTICS | 3030127932</v>
      </c>
      <c r="AM272" t="str">
        <f t="shared" si="55"/>
        <v>FOODMASTER LOGISTICS | 3030127932</v>
      </c>
    </row>
    <row r="273" spans="3:39" x14ac:dyDescent="0.3">
      <c r="C273" s="1" t="s">
        <v>528</v>
      </c>
      <c r="D273" s="1" t="s">
        <v>529</v>
      </c>
      <c r="E273" s="1" t="s">
        <v>39</v>
      </c>
      <c r="F273" s="1" t="s">
        <v>50</v>
      </c>
      <c r="G273" s="1" t="s">
        <v>492</v>
      </c>
      <c r="H273" s="1" t="s">
        <v>87</v>
      </c>
      <c r="I273" s="1" t="s">
        <v>530</v>
      </c>
      <c r="J273" t="str">
        <f>TRIM(CONCATENATE(wiz[[#This Row],[SHIPPER..................]],wiz[[#This Row],[ZIP2..]],wiz[[#This Row],[ZIP3..]]))</f>
        <v>GREIF | 3010644657</v>
      </c>
      <c r="K273" s="1">
        <v>1</v>
      </c>
      <c r="L273" s="1">
        <v>1.48</v>
      </c>
      <c r="M273" s="1">
        <v>0.18</v>
      </c>
      <c r="N273" s="1">
        <v>660</v>
      </c>
      <c r="O273" s="1">
        <v>1.21</v>
      </c>
      <c r="P273" s="1">
        <v>2</v>
      </c>
      <c r="Q273" s="1">
        <v>0.25</v>
      </c>
      <c r="R273" s="1">
        <v>61</v>
      </c>
      <c r="S273" s="1">
        <v>-6</v>
      </c>
      <c r="T273" s="1">
        <v>42</v>
      </c>
      <c r="U273" s="1">
        <v>0</v>
      </c>
      <c r="V273" s="1">
        <v>36</v>
      </c>
      <c r="W273" s="1">
        <v>30057</v>
      </c>
      <c r="X273" s="1">
        <v>30106</v>
      </c>
      <c r="Y273" s="1">
        <v>44657</v>
      </c>
      <c r="Z273" s="1">
        <v>1.44</v>
      </c>
      <c r="AA273" s="6">
        <f t="shared" si="56"/>
        <v>64</v>
      </c>
      <c r="AB273" s="6">
        <f t="shared" si="57"/>
        <v>36</v>
      </c>
      <c r="AC273" s="6">
        <f t="shared" si="58"/>
        <v>95</v>
      </c>
      <c r="AD273" s="6">
        <f t="shared" si="59"/>
        <v>1.484375</v>
      </c>
      <c r="AE273" s="7">
        <f t="shared" si="60"/>
        <v>-57</v>
      </c>
      <c r="AF273" t="str">
        <f t="shared" ca="1" si="61"/>
        <v>$V$276</v>
      </c>
      <c r="AG273" t="str">
        <f t="shared" ca="1" si="62"/>
        <v>$J$276</v>
      </c>
      <c r="AH273" t="str">
        <f t="shared" ca="1" si="63"/>
        <v>GREIF | 3010643125</v>
      </c>
      <c r="AI273" t="str">
        <f t="shared" ca="1" si="52"/>
        <v>$K$276</v>
      </c>
      <c r="AJ273" s="8">
        <f t="shared" si="53"/>
        <v>1.5625E-2</v>
      </c>
      <c r="AK273" s="7">
        <f t="shared" si="54"/>
        <v>-57</v>
      </c>
      <c r="AL273" s="7" t="str">
        <f t="shared" ca="1" si="64"/>
        <v>GREIF | 3010643125</v>
      </c>
      <c r="AM273" t="b">
        <f t="shared" si="55"/>
        <v>0</v>
      </c>
    </row>
    <row r="274" spans="3:39" x14ac:dyDescent="0.3">
      <c r="C274" s="1" t="s">
        <v>531</v>
      </c>
      <c r="D274" s="1" t="s">
        <v>532</v>
      </c>
      <c r="E274" s="1" t="s">
        <v>39</v>
      </c>
      <c r="F274" s="1" t="s">
        <v>50</v>
      </c>
      <c r="G274" s="1" t="s">
        <v>360</v>
      </c>
      <c r="H274" s="1" t="s">
        <v>87</v>
      </c>
      <c r="I274" s="1" t="s">
        <v>533</v>
      </c>
      <c r="J274" t="str">
        <f>TRIM(CONCATENATE(wiz[[#This Row],[SHIPPER..................]],wiz[[#This Row],[ZIP2..]],wiz[[#This Row],[ZIP3..]]))</f>
        <v>PIXELLE | 3027245601</v>
      </c>
      <c r="K274" s="1">
        <v>1</v>
      </c>
      <c r="L274" s="1">
        <v>1.6</v>
      </c>
      <c r="M274" s="1">
        <v>0.2</v>
      </c>
      <c r="N274" s="1">
        <v>512</v>
      </c>
      <c r="O274" s="1">
        <v>1.05</v>
      </c>
      <c r="P274" s="1">
        <v>77</v>
      </c>
      <c r="Q274" s="1">
        <v>0.3</v>
      </c>
      <c r="R274" s="1">
        <v>5</v>
      </c>
      <c r="S274" s="1">
        <v>-74</v>
      </c>
      <c r="T274" s="1">
        <v>-1</v>
      </c>
      <c r="U274" s="1">
        <v>151</v>
      </c>
      <c r="V274" s="1">
        <v>76</v>
      </c>
      <c r="W274" s="1">
        <v>30529</v>
      </c>
      <c r="X274" s="1">
        <v>30272</v>
      </c>
      <c r="Y274" s="1">
        <v>45601</v>
      </c>
      <c r="Z274" s="1">
        <v>1.58</v>
      </c>
      <c r="AA274" s="6">
        <f t="shared" si="56"/>
        <v>99</v>
      </c>
      <c r="AB274" s="6">
        <f t="shared" si="57"/>
        <v>76</v>
      </c>
      <c r="AC274" s="6">
        <f t="shared" si="58"/>
        <v>-5103</v>
      </c>
      <c r="AD274" s="6">
        <f t="shared" si="59"/>
        <v>-51.545454545454547</v>
      </c>
      <c r="AE274" s="7">
        <f t="shared" si="60"/>
        <v>-251</v>
      </c>
      <c r="AF274" t="str">
        <f t="shared" ca="1" si="61"/>
        <v>$V$1399</v>
      </c>
      <c r="AG274" t="str">
        <f t="shared" ca="1" si="62"/>
        <v>$J$1399</v>
      </c>
      <c r="AH274" t="str">
        <f t="shared" ca="1" si="63"/>
        <v>PIXELLE | 4320137086</v>
      </c>
      <c r="AI274" t="str">
        <f t="shared" ca="1" si="52"/>
        <v>$K$1399</v>
      </c>
      <c r="AJ274" s="8">
        <f t="shared" si="53"/>
        <v>1.0101010101010102E-2</v>
      </c>
      <c r="AK274" s="7">
        <f t="shared" si="54"/>
        <v>-218</v>
      </c>
      <c r="AL274" s="7" t="str">
        <f t="shared" ca="1" si="64"/>
        <v>CONAGRA FOODS INC | 5315837821</v>
      </c>
      <c r="AM274" t="b">
        <f t="shared" si="55"/>
        <v>0</v>
      </c>
    </row>
    <row r="275" spans="3:39" x14ac:dyDescent="0.3">
      <c r="C275" s="1" t="s">
        <v>534</v>
      </c>
      <c r="D275" s="1" t="s">
        <v>535</v>
      </c>
      <c r="E275" s="1" t="s">
        <v>39</v>
      </c>
      <c r="F275" s="1" t="s">
        <v>50</v>
      </c>
      <c r="G275" s="1" t="s">
        <v>437</v>
      </c>
      <c r="H275" s="1" t="s">
        <v>87</v>
      </c>
      <c r="I275" s="1" t="s">
        <v>536</v>
      </c>
      <c r="J275" t="str">
        <f>TRIM(CONCATENATE(wiz[[#This Row],[SHIPPER..................]],wiz[[#This Row],[ZIP2..]],wiz[[#This Row],[ZIP3..]]))</f>
        <v>J M SMUCKER COMPANY | 3008345201</v>
      </c>
      <c r="K275" s="1">
        <v>1</v>
      </c>
      <c r="L275" s="1">
        <v>1.59</v>
      </c>
      <c r="M275" s="1">
        <v>7.0000000000000007E-2</v>
      </c>
      <c r="N275" s="1">
        <v>480</v>
      </c>
      <c r="O275" s="1">
        <v>0.97</v>
      </c>
      <c r="P275" s="1">
        <v>76</v>
      </c>
      <c r="Q275" s="1">
        <v>0.3</v>
      </c>
      <c r="R275" s="1">
        <v>66</v>
      </c>
      <c r="S275" s="1">
        <v>15</v>
      </c>
      <c r="T275" s="1">
        <v>-1</v>
      </c>
      <c r="U275" s="1">
        <v>97</v>
      </c>
      <c r="V275" s="1">
        <v>111</v>
      </c>
      <c r="W275" s="1">
        <v>30116</v>
      </c>
      <c r="X275" s="1">
        <v>30083</v>
      </c>
      <c r="Y275" s="1">
        <v>45201</v>
      </c>
      <c r="Z275" s="1">
        <v>1.44</v>
      </c>
      <c r="AA275" s="6">
        <f t="shared" si="56"/>
        <v>4</v>
      </c>
      <c r="AB275" s="6">
        <f t="shared" si="57"/>
        <v>111</v>
      </c>
      <c r="AC275" s="6">
        <f t="shared" si="58"/>
        <v>418</v>
      </c>
      <c r="AD275" s="6">
        <f t="shared" si="59"/>
        <v>104.5</v>
      </c>
      <c r="AE275" s="7">
        <f t="shared" si="60"/>
        <v>-99</v>
      </c>
      <c r="AF275" t="str">
        <f t="shared" ca="1" si="61"/>
        <v>$V$439</v>
      </c>
      <c r="AG275" t="str">
        <f t="shared" ca="1" si="62"/>
        <v>$J$439</v>
      </c>
      <c r="AH275" t="str">
        <f t="shared" ca="1" si="63"/>
        <v>b: C H ROBINSON | 3012038478</v>
      </c>
      <c r="AI275" t="str">
        <f t="shared" ca="1" si="52"/>
        <v>$K$439</v>
      </c>
      <c r="AJ275" s="8">
        <f t="shared" si="53"/>
        <v>0.25</v>
      </c>
      <c r="AK275" s="7">
        <f t="shared" si="54"/>
        <v>-99</v>
      </c>
      <c r="AL275" s="7" t="str">
        <f t="shared" ca="1" si="64"/>
        <v>b: C H ROBINSON | 3012038478</v>
      </c>
      <c r="AM275" t="b">
        <f t="shared" si="55"/>
        <v>0</v>
      </c>
    </row>
    <row r="276" spans="3:39" x14ac:dyDescent="0.3">
      <c r="C276" s="1" t="s">
        <v>528</v>
      </c>
      <c r="D276" s="1" t="s">
        <v>529</v>
      </c>
      <c r="E276" s="1" t="s">
        <v>39</v>
      </c>
      <c r="F276" s="1" t="s">
        <v>50</v>
      </c>
      <c r="G276" s="1" t="s">
        <v>492</v>
      </c>
      <c r="H276" s="1" t="s">
        <v>87</v>
      </c>
      <c r="I276" s="1" t="s">
        <v>296</v>
      </c>
      <c r="J276" t="str">
        <f>TRIM(CONCATENATE(wiz[[#This Row],[SHIPPER..................]],wiz[[#This Row],[ZIP2..]],wiz[[#This Row],[ZIP3..]]))</f>
        <v>GREIF | 3010643125</v>
      </c>
      <c r="K276" s="1">
        <v>21</v>
      </c>
      <c r="L276" s="1">
        <v>1.48</v>
      </c>
      <c r="M276" s="1">
        <v>0.18</v>
      </c>
      <c r="N276" s="1">
        <v>529</v>
      </c>
      <c r="O276" s="1">
        <v>1.17</v>
      </c>
      <c r="P276" s="1">
        <v>60</v>
      </c>
      <c r="Q276" s="1">
        <v>0.28999999999999998</v>
      </c>
      <c r="R276" s="1">
        <v>16</v>
      </c>
      <c r="S276" s="1">
        <v>-6</v>
      </c>
      <c r="T276" s="1">
        <v>-30</v>
      </c>
      <c r="U276" s="1">
        <v>-21</v>
      </c>
      <c r="V276" s="1">
        <v>-57</v>
      </c>
      <c r="W276" s="1">
        <v>30272</v>
      </c>
      <c r="X276" s="1">
        <v>30106</v>
      </c>
      <c r="Y276" s="1">
        <v>43125</v>
      </c>
      <c r="Z276" s="1">
        <v>1.44</v>
      </c>
      <c r="AA276" s="6">
        <f t="shared" si="56"/>
        <v>64</v>
      </c>
      <c r="AB276" s="6">
        <f t="shared" si="57"/>
        <v>-1197</v>
      </c>
      <c r="AC276" s="6">
        <f t="shared" si="58"/>
        <v>95</v>
      </c>
      <c r="AD276" s="6">
        <f t="shared" si="59"/>
        <v>1.484375</v>
      </c>
      <c r="AE276" s="7">
        <f t="shared" si="60"/>
        <v>-57</v>
      </c>
      <c r="AF276" t="str">
        <f t="shared" ca="1" si="61"/>
        <v>$V$276</v>
      </c>
      <c r="AG276" t="str">
        <f t="shared" ca="1" si="62"/>
        <v>$J$276</v>
      </c>
      <c r="AH276" t="str">
        <f t="shared" ca="1" si="63"/>
        <v>GREIF | 3010643125</v>
      </c>
      <c r="AI276" t="str">
        <f t="shared" ca="1" si="52"/>
        <v>$K$276</v>
      </c>
      <c r="AJ276" s="8">
        <f t="shared" si="53"/>
        <v>0.328125</v>
      </c>
      <c r="AK276" s="7">
        <f t="shared" si="54"/>
        <v>-57</v>
      </c>
      <c r="AL276" s="7" t="str">
        <f t="shared" ca="1" si="64"/>
        <v>GREIF | 3010643125</v>
      </c>
      <c r="AM276" t="str">
        <f t="shared" si="55"/>
        <v>GREIF | 3010643125</v>
      </c>
    </row>
    <row r="277" spans="3:39" x14ac:dyDescent="0.3">
      <c r="C277" s="1" t="s">
        <v>123</v>
      </c>
      <c r="D277" s="1" t="s">
        <v>124</v>
      </c>
      <c r="E277" s="1" t="s">
        <v>39</v>
      </c>
      <c r="F277" s="1" t="s">
        <v>50</v>
      </c>
      <c r="G277" s="1" t="s">
        <v>488</v>
      </c>
      <c r="H277" s="1" t="s">
        <v>87</v>
      </c>
      <c r="I277" s="1" t="s">
        <v>233</v>
      </c>
      <c r="J277" t="str">
        <f>TRIM(CONCATENATE(wiz[[#This Row],[SHIPPER..................]],wiz[[#This Row],[ZIP2..]],wiz[[#This Row],[ZIP3..]]))</f>
        <v>WAL MART SAMS GENERAL| 3022343123</v>
      </c>
      <c r="K277" s="1">
        <v>1</v>
      </c>
      <c r="L277" s="1">
        <v>1.35</v>
      </c>
      <c r="M277" s="1">
        <v>0.11</v>
      </c>
      <c r="N277" s="1">
        <v>570</v>
      </c>
      <c r="O277" s="1">
        <v>0.5</v>
      </c>
      <c r="P277" s="1">
        <v>195</v>
      </c>
      <c r="Q277" s="1">
        <v>0.4</v>
      </c>
      <c r="R277" s="1">
        <v>55</v>
      </c>
      <c r="S277" s="1">
        <v>-13</v>
      </c>
      <c r="T277" s="1">
        <v>143</v>
      </c>
      <c r="U277" s="1">
        <v>-104</v>
      </c>
      <c r="V277" s="1">
        <v>26</v>
      </c>
      <c r="W277" s="1">
        <v>31601</v>
      </c>
      <c r="X277" s="1">
        <v>30223</v>
      </c>
      <c r="Y277" s="1">
        <v>43123</v>
      </c>
      <c r="Z277" s="1">
        <v>1.24</v>
      </c>
      <c r="AA277" s="6">
        <f t="shared" si="56"/>
        <v>189</v>
      </c>
      <c r="AB277" s="6">
        <f t="shared" si="57"/>
        <v>26</v>
      </c>
      <c r="AC277" s="6">
        <f t="shared" si="58"/>
        <v>88</v>
      </c>
      <c r="AD277" s="6">
        <f t="shared" si="59"/>
        <v>0.46560846560846558</v>
      </c>
      <c r="AE277" s="7">
        <f t="shared" si="60"/>
        <v>-553</v>
      </c>
      <c r="AF277" t="str">
        <f t="shared" ca="1" si="61"/>
        <v>$V$459</v>
      </c>
      <c r="AG277" t="str">
        <f t="shared" ca="1" si="62"/>
        <v>$J$459</v>
      </c>
      <c r="AH277" t="str">
        <f t="shared" ca="1" si="63"/>
        <v>WAL MART SAMS GENERAL| 6054835055</v>
      </c>
      <c r="AI277" t="str">
        <f t="shared" ca="1" si="52"/>
        <v>$K$459</v>
      </c>
      <c r="AJ277" s="8">
        <f t="shared" si="53"/>
        <v>5.2910052910052907E-3</v>
      </c>
      <c r="AK277" s="7">
        <f t="shared" si="54"/>
        <v>-306</v>
      </c>
      <c r="AL277" s="7" t="str">
        <f t="shared" ca="1" si="64"/>
        <v>b: C H ROBINSON | 3030163755</v>
      </c>
      <c r="AM277" t="b">
        <f t="shared" si="55"/>
        <v>0</v>
      </c>
    </row>
    <row r="278" spans="3:39" x14ac:dyDescent="0.3">
      <c r="C278" s="1" t="s">
        <v>123</v>
      </c>
      <c r="D278" s="1" t="s">
        <v>124</v>
      </c>
      <c r="E278" s="1" t="s">
        <v>39</v>
      </c>
      <c r="F278" s="1" t="s">
        <v>50</v>
      </c>
      <c r="G278" s="1" t="s">
        <v>537</v>
      </c>
      <c r="H278" s="1" t="s">
        <v>87</v>
      </c>
      <c r="I278" s="1" t="s">
        <v>393</v>
      </c>
      <c r="J278" t="str">
        <f>TRIM(CONCATENATE(wiz[[#This Row],[SHIPPER..................]],wiz[[#This Row],[ZIP2..]],wiz[[#This Row],[ZIP3..]]))</f>
        <v>WAL MART SAMS GENERAL| 3014443201</v>
      </c>
      <c r="K278" s="1">
        <v>1</v>
      </c>
      <c r="L278" s="1">
        <v>1.59</v>
      </c>
      <c r="M278" s="1">
        <v>0.11</v>
      </c>
      <c r="N278" s="1">
        <v>510</v>
      </c>
      <c r="O278" s="1">
        <v>0.96</v>
      </c>
      <c r="P278" s="1">
        <v>39</v>
      </c>
      <c r="Q278" s="1">
        <v>0.25</v>
      </c>
      <c r="R278" s="1">
        <v>51</v>
      </c>
      <c r="S278" s="1">
        <v>-14</v>
      </c>
      <c r="T278" s="1">
        <v>20</v>
      </c>
      <c r="U278" s="1">
        <v>4</v>
      </c>
      <c r="V278" s="1">
        <v>10</v>
      </c>
      <c r="W278" s="1">
        <v>30301</v>
      </c>
      <c r="X278" s="1">
        <v>30144</v>
      </c>
      <c r="Y278" s="1">
        <v>43201</v>
      </c>
      <c r="Z278" s="1">
        <v>1.48</v>
      </c>
      <c r="AA278" s="6">
        <f t="shared" si="56"/>
        <v>189</v>
      </c>
      <c r="AB278" s="6">
        <f t="shared" si="57"/>
        <v>10</v>
      </c>
      <c r="AC278" s="6">
        <f t="shared" si="58"/>
        <v>88</v>
      </c>
      <c r="AD278" s="6">
        <f t="shared" si="59"/>
        <v>0.46560846560846558</v>
      </c>
      <c r="AE278" s="7">
        <f t="shared" si="60"/>
        <v>-553</v>
      </c>
      <c r="AF278" t="str">
        <f t="shared" ca="1" si="61"/>
        <v>$V$459</v>
      </c>
      <c r="AG278" t="str">
        <f t="shared" ca="1" si="62"/>
        <v>$J$459</v>
      </c>
      <c r="AH278" t="str">
        <f t="shared" ca="1" si="63"/>
        <v>WAL MART SAMS GENERAL| 6054835055</v>
      </c>
      <c r="AI278" t="str">
        <f t="shared" ca="1" si="52"/>
        <v>$K$459</v>
      </c>
      <c r="AJ278" s="8">
        <f t="shared" si="53"/>
        <v>5.2910052910052907E-3</v>
      </c>
      <c r="AK278" s="7">
        <f t="shared" si="54"/>
        <v>-306</v>
      </c>
      <c r="AL278" s="7" t="str">
        <f t="shared" ca="1" si="64"/>
        <v>b: C H ROBINSON | 3030163755</v>
      </c>
      <c r="AM278" t="b">
        <f t="shared" si="55"/>
        <v>0</v>
      </c>
    </row>
    <row r="279" spans="3:39" x14ac:dyDescent="0.3">
      <c r="C279" s="1" t="s">
        <v>279</v>
      </c>
      <c r="D279" s="1" t="s">
        <v>280</v>
      </c>
      <c r="E279" s="1" t="s">
        <v>39</v>
      </c>
      <c r="F279" s="1" t="s">
        <v>50</v>
      </c>
      <c r="G279" s="1" t="s">
        <v>538</v>
      </c>
      <c r="H279" s="1" t="s">
        <v>87</v>
      </c>
      <c r="I279" s="1" t="s">
        <v>464</v>
      </c>
      <c r="J279" t="str">
        <f>TRIM(CONCATENATE(wiz[[#This Row],[SHIPPER..................]],wiz[[#This Row],[ZIP2..]],wiz[[#This Row],[ZIP3..]]))</f>
        <v>b: NOLAN TRANSPORTATI| 3026945005</v>
      </c>
      <c r="K279" s="1">
        <v>1</v>
      </c>
      <c r="L279" s="1">
        <v>1.05</v>
      </c>
      <c r="M279" s="1">
        <v>0.27</v>
      </c>
      <c r="N279" s="1">
        <v>526</v>
      </c>
      <c r="O279" s="1">
        <v>1.05</v>
      </c>
      <c r="P279" s="1">
        <v>29</v>
      </c>
      <c r="Q279" s="1">
        <v>0.25</v>
      </c>
      <c r="R279" s="1">
        <v>-32</v>
      </c>
      <c r="S279" s="1">
        <v>-2</v>
      </c>
      <c r="T279" s="1">
        <v>-1</v>
      </c>
      <c r="U279" s="1">
        <v>-95</v>
      </c>
      <c r="V279" s="1">
        <v>-98</v>
      </c>
      <c r="W279" s="1">
        <v>30263</v>
      </c>
      <c r="X279" s="1">
        <v>30269</v>
      </c>
      <c r="Y279" s="1">
        <v>45005</v>
      </c>
      <c r="Z279" s="1">
        <v>1.1000000000000001</v>
      </c>
      <c r="AA279" s="6">
        <f t="shared" si="56"/>
        <v>15</v>
      </c>
      <c r="AB279" s="6">
        <f t="shared" si="57"/>
        <v>-98</v>
      </c>
      <c r="AC279" s="6">
        <f t="shared" si="58"/>
        <v>23</v>
      </c>
      <c r="AD279" s="6">
        <f t="shared" si="59"/>
        <v>1.5333333333333334</v>
      </c>
      <c r="AE279" s="7">
        <f t="shared" si="60"/>
        <v>-326</v>
      </c>
      <c r="AF279" t="str">
        <f t="shared" ca="1" si="61"/>
        <v>$V$1665</v>
      </c>
      <c r="AG279" t="str">
        <f t="shared" ca="1" si="62"/>
        <v>$J$1665</v>
      </c>
      <c r="AH279" t="str">
        <f t="shared" ca="1" si="63"/>
        <v>b: HARTT LOGISTICS | 2915040201</v>
      </c>
      <c r="AI279" t="str">
        <f t="shared" ca="1" si="52"/>
        <v>$K$1665</v>
      </c>
      <c r="AJ279" s="8">
        <f t="shared" si="53"/>
        <v>6.6666666666666666E-2</v>
      </c>
      <c r="AK279" s="7">
        <f t="shared" si="54"/>
        <v>-326</v>
      </c>
      <c r="AL279" s="7" t="str">
        <f t="shared" ca="1" si="64"/>
        <v>b: HARTT LOGISTICS | 2915040201</v>
      </c>
      <c r="AM279" t="b">
        <f t="shared" si="55"/>
        <v>0</v>
      </c>
    </row>
    <row r="280" spans="3:39" x14ac:dyDescent="0.3">
      <c r="C280" s="1" t="s">
        <v>539</v>
      </c>
      <c r="D280" s="1" t="s">
        <v>540</v>
      </c>
      <c r="E280" s="1" t="s">
        <v>39</v>
      </c>
      <c r="F280" s="1" t="s">
        <v>50</v>
      </c>
      <c r="G280" s="1" t="s">
        <v>329</v>
      </c>
      <c r="H280" s="1" t="s">
        <v>87</v>
      </c>
      <c r="I280" s="1" t="s">
        <v>415</v>
      </c>
      <c r="J280" t="str">
        <f>TRIM(CONCATENATE(wiz[[#This Row],[SHIPPER..................]],wiz[[#This Row],[ZIP2..]],wiz[[#This Row],[ZIP3..]]))</f>
        <v>HOME DEPOT | 3064245050</v>
      </c>
      <c r="K280" s="1">
        <v>12</v>
      </c>
      <c r="L280" s="1">
        <v>1.56</v>
      </c>
      <c r="M280" s="1">
        <v>0.21</v>
      </c>
      <c r="N280" s="1">
        <v>517</v>
      </c>
      <c r="O280" s="1">
        <v>1.08</v>
      </c>
      <c r="P280" s="1">
        <v>70</v>
      </c>
      <c r="Q280" s="1">
        <v>0.3</v>
      </c>
      <c r="R280" s="1">
        <v>2</v>
      </c>
      <c r="S280" s="1">
        <v>-45</v>
      </c>
      <c r="T280" s="1">
        <v>-9</v>
      </c>
      <c r="U280" s="1">
        <v>132</v>
      </c>
      <c r="V280" s="1">
        <v>78</v>
      </c>
      <c r="W280" s="1">
        <v>30642</v>
      </c>
      <c r="X280" s="1">
        <v>30642</v>
      </c>
      <c r="Y280" s="1">
        <v>45050</v>
      </c>
      <c r="Z280" s="1">
        <v>1.55</v>
      </c>
      <c r="AA280" s="6">
        <f t="shared" si="56"/>
        <v>240</v>
      </c>
      <c r="AB280" s="6">
        <f t="shared" si="57"/>
        <v>936</v>
      </c>
      <c r="AC280" s="6">
        <f t="shared" si="58"/>
        <v>14538</v>
      </c>
      <c r="AD280" s="6">
        <f t="shared" si="59"/>
        <v>60.575000000000003</v>
      </c>
      <c r="AE280" s="7">
        <f t="shared" si="60"/>
        <v>-131</v>
      </c>
      <c r="AF280" t="str">
        <f t="shared" ca="1" si="61"/>
        <v>$V$841</v>
      </c>
      <c r="AG280" t="str">
        <f t="shared" ca="1" si="62"/>
        <v>$J$841</v>
      </c>
      <c r="AH280" t="str">
        <f t="shared" ca="1" si="63"/>
        <v>PLS PITTSBURGH LOGIST| 2120147201</v>
      </c>
      <c r="AI280" t="str">
        <f t="shared" ca="1" si="52"/>
        <v>$K$841</v>
      </c>
      <c r="AJ280" s="8">
        <f t="shared" si="53"/>
        <v>0.05</v>
      </c>
      <c r="AK280" s="7">
        <f t="shared" si="54"/>
        <v>-131</v>
      </c>
      <c r="AL280" s="7" t="str">
        <f t="shared" ca="1" si="64"/>
        <v>PLS PITTSBURGH LOGIST| 2120147201</v>
      </c>
      <c r="AM280" t="b">
        <f t="shared" si="55"/>
        <v>0</v>
      </c>
    </row>
    <row r="281" spans="3:39" x14ac:dyDescent="0.3">
      <c r="C281" s="1" t="s">
        <v>528</v>
      </c>
      <c r="D281" s="1" t="s">
        <v>529</v>
      </c>
      <c r="E281" s="1" t="s">
        <v>39</v>
      </c>
      <c r="F281" s="1" t="s">
        <v>50</v>
      </c>
      <c r="G281" s="1" t="s">
        <v>492</v>
      </c>
      <c r="H281" s="1" t="s">
        <v>87</v>
      </c>
      <c r="I281" s="1" t="s">
        <v>541</v>
      </c>
      <c r="J281" t="str">
        <f>TRIM(CONCATENATE(wiz[[#This Row],[SHIPPER..................]],wiz[[#This Row],[ZIP2..]],wiz[[#This Row],[ZIP3..]]))</f>
        <v>GREIF | 3010643616</v>
      </c>
      <c r="K281" s="1">
        <v>11</v>
      </c>
      <c r="L281" s="1">
        <v>1.48</v>
      </c>
      <c r="M281" s="1">
        <v>0.18</v>
      </c>
      <c r="N281" s="1">
        <v>639</v>
      </c>
      <c r="O281" s="1">
        <v>1.08</v>
      </c>
      <c r="P281" s="1">
        <v>43</v>
      </c>
      <c r="Q281" s="1">
        <v>0.28000000000000003</v>
      </c>
      <c r="R281" s="1">
        <v>19</v>
      </c>
      <c r="S281" s="1">
        <v>-6</v>
      </c>
      <c r="T281" s="1">
        <v>31</v>
      </c>
      <c r="U281" s="1">
        <v>50</v>
      </c>
      <c r="V281" s="1">
        <v>75</v>
      </c>
      <c r="W281" s="1">
        <v>30272</v>
      </c>
      <c r="X281" s="1">
        <v>30106</v>
      </c>
      <c r="Y281" s="1">
        <v>43616</v>
      </c>
      <c r="Z281" s="1">
        <v>1.44</v>
      </c>
      <c r="AA281" s="6">
        <f t="shared" si="56"/>
        <v>64</v>
      </c>
      <c r="AB281" s="6">
        <f t="shared" si="57"/>
        <v>825</v>
      </c>
      <c r="AC281" s="6">
        <f t="shared" si="58"/>
        <v>95</v>
      </c>
      <c r="AD281" s="6">
        <f t="shared" si="59"/>
        <v>1.484375</v>
      </c>
      <c r="AE281" s="7">
        <f t="shared" si="60"/>
        <v>-57</v>
      </c>
      <c r="AF281" t="str">
        <f t="shared" ca="1" si="61"/>
        <v>$V$276</v>
      </c>
      <c r="AG281" t="str">
        <f t="shared" ca="1" si="62"/>
        <v>$J$276</v>
      </c>
      <c r="AH281" t="str">
        <f t="shared" ca="1" si="63"/>
        <v>GREIF | 3010643125</v>
      </c>
      <c r="AI281" t="str">
        <f t="shared" ca="1" si="52"/>
        <v>$K$276</v>
      </c>
      <c r="AJ281" s="8">
        <f t="shared" si="53"/>
        <v>0.171875</v>
      </c>
      <c r="AK281" s="7">
        <f t="shared" si="54"/>
        <v>-57</v>
      </c>
      <c r="AL281" s="7" t="str">
        <f t="shared" ca="1" si="64"/>
        <v>GREIF | 3010643125</v>
      </c>
      <c r="AM281" t="b">
        <f t="shared" si="55"/>
        <v>0</v>
      </c>
    </row>
    <row r="282" spans="3:39" x14ac:dyDescent="0.3">
      <c r="C282" s="1" t="s">
        <v>539</v>
      </c>
      <c r="D282" s="1" t="s">
        <v>540</v>
      </c>
      <c r="E282" s="1" t="s">
        <v>39</v>
      </c>
      <c r="F282" s="1" t="s">
        <v>50</v>
      </c>
      <c r="G282" s="1" t="s">
        <v>542</v>
      </c>
      <c r="H282" s="1" t="s">
        <v>87</v>
      </c>
      <c r="I282" s="1" t="s">
        <v>121</v>
      </c>
      <c r="J282" t="str">
        <f>TRIM(CONCATENATE(wiz[[#This Row],[SHIPPER..................]],wiz[[#This Row],[ZIP2..]],wiz[[#This Row],[ZIP3..]]))</f>
        <v>HOME DEPOT | 3021145889</v>
      </c>
      <c r="K282" s="1">
        <v>2</v>
      </c>
      <c r="L282" s="1">
        <v>1.52</v>
      </c>
      <c r="M282" s="1">
        <v>0.21</v>
      </c>
      <c r="N282" s="1">
        <v>603</v>
      </c>
      <c r="O282" s="1">
        <v>0.57999999999999996</v>
      </c>
      <c r="P282" s="1">
        <v>47</v>
      </c>
      <c r="Q282" s="1">
        <v>0.28000000000000003</v>
      </c>
      <c r="R282" s="1">
        <v>3</v>
      </c>
      <c r="S282" s="1">
        <v>-25</v>
      </c>
      <c r="T282" s="1">
        <v>150</v>
      </c>
      <c r="U282" s="1">
        <v>73</v>
      </c>
      <c r="V282" s="1">
        <v>198</v>
      </c>
      <c r="W282" s="1">
        <v>30301</v>
      </c>
      <c r="X282" s="1">
        <v>30211</v>
      </c>
      <c r="Y282" s="1">
        <v>45889</v>
      </c>
      <c r="Z282" s="1">
        <v>1.51</v>
      </c>
      <c r="AA282" s="6">
        <f t="shared" si="56"/>
        <v>240</v>
      </c>
      <c r="AB282" s="6">
        <f t="shared" si="57"/>
        <v>396</v>
      </c>
      <c r="AC282" s="6">
        <f t="shared" si="58"/>
        <v>14538</v>
      </c>
      <c r="AD282" s="6">
        <f t="shared" si="59"/>
        <v>60.575000000000003</v>
      </c>
      <c r="AE282" s="7">
        <f t="shared" si="60"/>
        <v>-131</v>
      </c>
      <c r="AF282" t="str">
        <f t="shared" ca="1" si="61"/>
        <v>$V$841</v>
      </c>
      <c r="AG282" t="str">
        <f t="shared" ca="1" si="62"/>
        <v>$J$841</v>
      </c>
      <c r="AH282" t="str">
        <f t="shared" ca="1" si="63"/>
        <v>PLS PITTSBURGH LOGIST| 2120147201</v>
      </c>
      <c r="AI282" t="str">
        <f t="shared" ca="1" si="52"/>
        <v>$K$841</v>
      </c>
      <c r="AJ282" s="8">
        <f t="shared" si="53"/>
        <v>8.3333333333333332E-3</v>
      </c>
      <c r="AK282" s="7">
        <f t="shared" si="54"/>
        <v>-131</v>
      </c>
      <c r="AL282" s="7" t="str">
        <f t="shared" ca="1" si="64"/>
        <v>PLS PITTSBURGH LOGIST| 2120147201</v>
      </c>
      <c r="AM282" t="b">
        <f t="shared" si="55"/>
        <v>0</v>
      </c>
    </row>
    <row r="283" spans="3:39" x14ac:dyDescent="0.3">
      <c r="C283" s="1" t="s">
        <v>539</v>
      </c>
      <c r="D283" s="1" t="s">
        <v>540</v>
      </c>
      <c r="E283" s="1" t="s">
        <v>39</v>
      </c>
      <c r="F283" s="1" t="s">
        <v>50</v>
      </c>
      <c r="G283" s="1" t="s">
        <v>420</v>
      </c>
      <c r="H283" s="1" t="s">
        <v>87</v>
      </c>
      <c r="I283" s="1" t="s">
        <v>121</v>
      </c>
      <c r="J283" t="str">
        <f>TRIM(CONCATENATE(wiz[[#This Row],[SHIPPER..................]],wiz[[#This Row],[ZIP2..]],wiz[[#This Row],[ZIP3..]]))</f>
        <v>HOME DEPOT | 3022745889</v>
      </c>
      <c r="K283" s="1">
        <v>2</v>
      </c>
      <c r="L283" s="1">
        <v>1.52</v>
      </c>
      <c r="M283" s="1">
        <v>0.21</v>
      </c>
      <c r="N283" s="1">
        <v>600</v>
      </c>
      <c r="O283" s="1">
        <v>0.94</v>
      </c>
      <c r="P283" s="1">
        <v>34</v>
      </c>
      <c r="Q283" s="1">
        <v>0.25</v>
      </c>
      <c r="R283" s="1">
        <v>2</v>
      </c>
      <c r="S283" s="1">
        <v>-9</v>
      </c>
      <c r="T283" s="1">
        <v>38</v>
      </c>
      <c r="U283" s="1">
        <v>72</v>
      </c>
      <c r="V283" s="1">
        <v>101</v>
      </c>
      <c r="W283" s="1">
        <v>30301</v>
      </c>
      <c r="X283" s="1">
        <v>30227</v>
      </c>
      <c r="Y283" s="1">
        <v>45889</v>
      </c>
      <c r="Z283" s="1">
        <v>1.51</v>
      </c>
      <c r="AA283" s="6">
        <f t="shared" si="56"/>
        <v>240</v>
      </c>
      <c r="AB283" s="6">
        <f t="shared" si="57"/>
        <v>202</v>
      </c>
      <c r="AC283" s="6">
        <f t="shared" si="58"/>
        <v>14538</v>
      </c>
      <c r="AD283" s="6">
        <f t="shared" si="59"/>
        <v>60.575000000000003</v>
      </c>
      <c r="AE283" s="7">
        <f t="shared" si="60"/>
        <v>-131</v>
      </c>
      <c r="AF283" t="str">
        <f t="shared" ca="1" si="61"/>
        <v>$V$841</v>
      </c>
      <c r="AG283" t="str">
        <f t="shared" ca="1" si="62"/>
        <v>$J$841</v>
      </c>
      <c r="AH283" t="str">
        <f t="shared" ca="1" si="63"/>
        <v>PLS PITTSBURGH LOGIST| 2120147201</v>
      </c>
      <c r="AI283" t="str">
        <f t="shared" ca="1" si="52"/>
        <v>$K$841</v>
      </c>
      <c r="AJ283" s="8">
        <f t="shared" si="53"/>
        <v>8.3333333333333332E-3</v>
      </c>
      <c r="AK283" s="7">
        <f t="shared" si="54"/>
        <v>-131</v>
      </c>
      <c r="AL283" s="7" t="str">
        <f t="shared" ca="1" si="64"/>
        <v>PLS PITTSBURGH LOGIST| 2120147201</v>
      </c>
      <c r="AM283" t="b">
        <f t="shared" si="55"/>
        <v>0</v>
      </c>
    </row>
    <row r="284" spans="3:39" x14ac:dyDescent="0.3">
      <c r="C284" s="1" t="s">
        <v>539</v>
      </c>
      <c r="D284" s="1" t="s">
        <v>540</v>
      </c>
      <c r="E284" s="1" t="s">
        <v>39</v>
      </c>
      <c r="F284" s="1" t="s">
        <v>50</v>
      </c>
      <c r="G284" s="1" t="s">
        <v>543</v>
      </c>
      <c r="H284" s="1" t="s">
        <v>87</v>
      </c>
      <c r="I284" s="1" t="s">
        <v>121</v>
      </c>
      <c r="J284" t="str">
        <f>TRIM(CONCATENATE(wiz[[#This Row],[SHIPPER..................]],wiz[[#This Row],[ZIP2..]],wiz[[#This Row],[ZIP3..]]))</f>
        <v>HOME DEPOT | 3017445889</v>
      </c>
      <c r="K284" s="1">
        <v>2</v>
      </c>
      <c r="L284" s="1">
        <v>1.52</v>
      </c>
      <c r="M284" s="1">
        <v>0.2</v>
      </c>
      <c r="N284" s="1">
        <v>593</v>
      </c>
      <c r="O284" s="1">
        <v>1.0900000000000001</v>
      </c>
      <c r="P284" s="1">
        <v>91</v>
      </c>
      <c r="Q284" s="1">
        <v>0.33</v>
      </c>
      <c r="R284" s="1">
        <v>6</v>
      </c>
      <c r="S284" s="1">
        <v>-61</v>
      </c>
      <c r="T284" s="1">
        <v>3</v>
      </c>
      <c r="U284" s="1">
        <v>65</v>
      </c>
      <c r="V284" s="1">
        <v>7</v>
      </c>
      <c r="W284" s="1">
        <v>37401</v>
      </c>
      <c r="X284" s="1">
        <v>30174</v>
      </c>
      <c r="Y284" s="1">
        <v>45889</v>
      </c>
      <c r="Z284" s="1">
        <v>1.5</v>
      </c>
      <c r="AA284" s="6">
        <f t="shared" si="56"/>
        <v>240</v>
      </c>
      <c r="AB284" s="6">
        <f t="shared" si="57"/>
        <v>14</v>
      </c>
      <c r="AC284" s="6">
        <f t="shared" si="58"/>
        <v>14538</v>
      </c>
      <c r="AD284" s="6">
        <f t="shared" si="59"/>
        <v>60.575000000000003</v>
      </c>
      <c r="AE284" s="7">
        <f t="shared" si="60"/>
        <v>-131</v>
      </c>
      <c r="AF284" t="str">
        <f t="shared" ca="1" si="61"/>
        <v>$V$841</v>
      </c>
      <c r="AG284" t="str">
        <f t="shared" ca="1" si="62"/>
        <v>$J$841</v>
      </c>
      <c r="AH284" t="str">
        <f t="shared" ca="1" si="63"/>
        <v>PLS PITTSBURGH LOGIST| 2120147201</v>
      </c>
      <c r="AI284" t="str">
        <f t="shared" ca="1" si="52"/>
        <v>$K$841</v>
      </c>
      <c r="AJ284" s="8">
        <f t="shared" si="53"/>
        <v>8.3333333333333332E-3</v>
      </c>
      <c r="AK284" s="7">
        <f t="shared" si="54"/>
        <v>-131</v>
      </c>
      <c r="AL284" s="7" t="str">
        <f t="shared" ca="1" si="64"/>
        <v>PLS PITTSBURGH LOGIST| 2120147201</v>
      </c>
      <c r="AM284" t="b">
        <f t="shared" si="55"/>
        <v>0</v>
      </c>
    </row>
    <row r="285" spans="3:39" x14ac:dyDescent="0.3">
      <c r="C285" s="1" t="s">
        <v>47</v>
      </c>
      <c r="D285" s="1" t="s">
        <v>48</v>
      </c>
      <c r="E285" s="1" t="s">
        <v>39</v>
      </c>
      <c r="F285" s="1" t="s">
        <v>50</v>
      </c>
      <c r="G285" s="1" t="s">
        <v>542</v>
      </c>
      <c r="H285" s="1" t="s">
        <v>87</v>
      </c>
      <c r="I285" s="1" t="s">
        <v>88</v>
      </c>
      <c r="J285" t="str">
        <f>TRIM(CONCATENATE(wiz[[#This Row],[SHIPPER..................]],wiz[[#This Row],[ZIP2..]],wiz[[#This Row],[ZIP3..]]))</f>
        <v>LOWES MLXP VAN ONE WA| 3021145839</v>
      </c>
      <c r="K285" s="1">
        <v>1</v>
      </c>
      <c r="L285" s="1">
        <v>1.65</v>
      </c>
      <c r="M285" s="1">
        <v>0.21</v>
      </c>
      <c r="N285" s="1">
        <v>619</v>
      </c>
      <c r="O285" s="1">
        <v>0.92</v>
      </c>
      <c r="P285" s="1">
        <v>79</v>
      </c>
      <c r="Q285" s="1">
        <v>0.3</v>
      </c>
      <c r="R285" s="1">
        <v>0</v>
      </c>
      <c r="S285" s="1">
        <v>-65</v>
      </c>
      <c r="T285" s="1">
        <v>69</v>
      </c>
      <c r="U285" s="1">
        <v>164</v>
      </c>
      <c r="V285" s="1">
        <v>168</v>
      </c>
      <c r="W285" s="1">
        <v>30263</v>
      </c>
      <c r="X285" s="1">
        <v>30211</v>
      </c>
      <c r="Y285" s="1">
        <v>45839</v>
      </c>
      <c r="Z285" s="1">
        <v>1.64</v>
      </c>
      <c r="AA285" s="6">
        <f t="shared" si="56"/>
        <v>678</v>
      </c>
      <c r="AB285" s="6">
        <f t="shared" si="57"/>
        <v>168</v>
      </c>
      <c r="AC285" s="6">
        <f t="shared" si="58"/>
        <v>-50621</v>
      </c>
      <c r="AD285" s="6">
        <f t="shared" si="59"/>
        <v>-74.662241887905608</v>
      </c>
      <c r="AE285" s="7">
        <f t="shared" si="60"/>
        <v>-655</v>
      </c>
      <c r="AF285" t="str">
        <f t="shared" ca="1" si="61"/>
        <v>$V$1026</v>
      </c>
      <c r="AG285" t="str">
        <f t="shared" ca="1" si="62"/>
        <v>$J$1026</v>
      </c>
      <c r="AH285" t="str">
        <f t="shared" ca="1" si="63"/>
        <v>LOWES MLXP VAN ONE WA| 2820147265</v>
      </c>
      <c r="AI285" t="str">
        <f t="shared" ca="1" si="52"/>
        <v>$K$1026</v>
      </c>
      <c r="AJ285" s="8">
        <f t="shared" si="53"/>
        <v>1.4749262536873156E-3</v>
      </c>
      <c r="AK285" s="7">
        <f t="shared" si="54"/>
        <v>-233</v>
      </c>
      <c r="AL285" s="7" t="str">
        <f t="shared" ca="1" si="64"/>
        <v>b: ECHO GLOBAL LOGIST| 6621537201</v>
      </c>
      <c r="AM285" t="b">
        <f t="shared" si="55"/>
        <v>0</v>
      </c>
    </row>
    <row r="286" spans="3:39" x14ac:dyDescent="0.3">
      <c r="C286" s="1" t="s">
        <v>47</v>
      </c>
      <c r="D286" s="1" t="s">
        <v>48</v>
      </c>
      <c r="E286" s="1" t="s">
        <v>39</v>
      </c>
      <c r="F286" s="1" t="s">
        <v>50</v>
      </c>
      <c r="G286" s="1" t="s">
        <v>453</v>
      </c>
      <c r="H286" s="1" t="s">
        <v>87</v>
      </c>
      <c r="I286" s="1" t="s">
        <v>88</v>
      </c>
      <c r="J286" t="str">
        <f>TRIM(CONCATENATE(wiz[[#This Row],[SHIPPER..................]],wiz[[#This Row],[ZIP2..]],wiz[[#This Row],[ZIP3..]]))</f>
        <v>LOWES MLXP VAN ONE WA| 3004945839</v>
      </c>
      <c r="K286" s="1">
        <v>1</v>
      </c>
      <c r="L286" s="1">
        <v>1.65</v>
      </c>
      <c r="M286" s="1">
        <v>0.21</v>
      </c>
      <c r="N286" s="1">
        <v>620</v>
      </c>
      <c r="O286" s="1">
        <v>0.96</v>
      </c>
      <c r="P286" s="1">
        <v>54</v>
      </c>
      <c r="Q286" s="1">
        <v>0.3</v>
      </c>
      <c r="R286" s="1">
        <v>0</v>
      </c>
      <c r="S286" s="1">
        <v>-33</v>
      </c>
      <c r="T286" s="1">
        <v>60</v>
      </c>
      <c r="U286" s="1">
        <v>165</v>
      </c>
      <c r="V286" s="1">
        <v>192</v>
      </c>
      <c r="W286" s="1">
        <v>30650</v>
      </c>
      <c r="X286" s="1">
        <v>30049</v>
      </c>
      <c r="Y286" s="1">
        <v>45839</v>
      </c>
      <c r="Z286" s="1">
        <v>1.64</v>
      </c>
      <c r="AA286" s="6">
        <f t="shared" si="56"/>
        <v>678</v>
      </c>
      <c r="AB286" s="6">
        <f t="shared" si="57"/>
        <v>192</v>
      </c>
      <c r="AC286" s="6">
        <f t="shared" si="58"/>
        <v>-50621</v>
      </c>
      <c r="AD286" s="6">
        <f t="shared" si="59"/>
        <v>-74.662241887905608</v>
      </c>
      <c r="AE286" s="7">
        <f t="shared" si="60"/>
        <v>-655</v>
      </c>
      <c r="AF286" t="str">
        <f t="shared" ca="1" si="61"/>
        <v>$V$1026</v>
      </c>
      <c r="AG286" t="str">
        <f t="shared" ca="1" si="62"/>
        <v>$J$1026</v>
      </c>
      <c r="AH286" t="str">
        <f t="shared" ca="1" si="63"/>
        <v>LOWES MLXP VAN ONE WA| 2820147265</v>
      </c>
      <c r="AI286" t="str">
        <f t="shared" ca="1" si="52"/>
        <v>$K$1026</v>
      </c>
      <c r="AJ286" s="8">
        <f t="shared" si="53"/>
        <v>1.4749262536873156E-3</v>
      </c>
      <c r="AK286" s="7">
        <f t="shared" si="54"/>
        <v>-233</v>
      </c>
      <c r="AL286" s="7" t="str">
        <f t="shared" ca="1" si="64"/>
        <v>b: ECHO GLOBAL LOGIST| 6621537201</v>
      </c>
      <c r="AM286" t="b">
        <f t="shared" si="55"/>
        <v>0</v>
      </c>
    </row>
    <row r="287" spans="3:39" x14ac:dyDescent="0.3">
      <c r="C287" s="1" t="s">
        <v>400</v>
      </c>
      <c r="D287" s="1" t="s">
        <v>401</v>
      </c>
      <c r="E287" s="1" t="s">
        <v>39</v>
      </c>
      <c r="F287" s="1" t="s">
        <v>50</v>
      </c>
      <c r="G287" s="1" t="s">
        <v>223</v>
      </c>
      <c r="H287" s="1" t="s">
        <v>544</v>
      </c>
      <c r="I287" s="1" t="s">
        <v>545</v>
      </c>
      <c r="J287" t="str">
        <f>TRIM(CONCATENATE(wiz[[#This Row],[SHIPPER..................]],wiz[[#This Row],[ZIP2..]],wiz[[#This Row],[ZIP3..]]))</f>
        <v>KELLOGG COMPANY MLXP| 3030117601</v>
      </c>
      <c r="K287" s="1">
        <v>1</v>
      </c>
      <c r="L287" s="1">
        <v>2.39</v>
      </c>
      <c r="M287" s="1">
        <v>0.24</v>
      </c>
      <c r="N287" s="1">
        <v>732</v>
      </c>
      <c r="O287" s="1">
        <v>1.67</v>
      </c>
      <c r="P287" s="1">
        <v>93</v>
      </c>
      <c r="Q287" s="1">
        <v>0.3</v>
      </c>
      <c r="R287" s="1">
        <v>-25</v>
      </c>
      <c r="S287" s="1">
        <v>-21</v>
      </c>
      <c r="T287" s="1">
        <v>-14</v>
      </c>
      <c r="U287" s="1">
        <v>231</v>
      </c>
      <c r="V287" s="1">
        <v>196</v>
      </c>
      <c r="W287" s="1">
        <v>36830</v>
      </c>
      <c r="X287" s="1">
        <v>30301</v>
      </c>
      <c r="Y287" s="1">
        <v>17601</v>
      </c>
      <c r="Z287" s="1">
        <v>2.41</v>
      </c>
      <c r="AA287" s="6">
        <f t="shared" si="56"/>
        <v>979</v>
      </c>
      <c r="AB287" s="6">
        <f t="shared" si="57"/>
        <v>196</v>
      </c>
      <c r="AC287" s="6">
        <f t="shared" si="58"/>
        <v>105632</v>
      </c>
      <c r="AD287" s="6">
        <f t="shared" si="59"/>
        <v>107.89785495403473</v>
      </c>
      <c r="AE287" s="7">
        <f t="shared" si="60"/>
        <v>-453</v>
      </c>
      <c r="AF287" t="str">
        <f t="shared" ca="1" si="61"/>
        <v>$V$191</v>
      </c>
      <c r="AG287" t="str">
        <f t="shared" ca="1" si="62"/>
        <v>$J$191</v>
      </c>
      <c r="AH287" t="str">
        <f t="shared" ca="1" si="63"/>
        <v>KELLOGG COMPANY MLXP| 3030133601</v>
      </c>
      <c r="AI287" t="str">
        <f t="shared" ca="1" si="52"/>
        <v>$K$191</v>
      </c>
      <c r="AJ287" s="8">
        <f t="shared" si="53"/>
        <v>1.0214504596527069E-3</v>
      </c>
      <c r="AK287" s="7">
        <f t="shared" si="54"/>
        <v>-94</v>
      </c>
      <c r="AL287" s="7" t="str">
        <f t="shared" ca="1" si="64"/>
        <v>KELLOGG COMPANY MLXP| 3861175029</v>
      </c>
      <c r="AM287" t="b">
        <f t="shared" si="55"/>
        <v>0</v>
      </c>
    </row>
    <row r="288" spans="3:39" x14ac:dyDescent="0.3">
      <c r="C288" s="1" t="s">
        <v>501</v>
      </c>
      <c r="D288" s="1" t="s">
        <v>502</v>
      </c>
      <c r="E288" s="1" t="s">
        <v>39</v>
      </c>
      <c r="F288" s="1" t="s">
        <v>50</v>
      </c>
      <c r="G288" s="1" t="s">
        <v>223</v>
      </c>
      <c r="H288" s="1" t="s">
        <v>90</v>
      </c>
      <c r="I288" s="1" t="s">
        <v>546</v>
      </c>
      <c r="J288" t="str">
        <f>TRIM(CONCATENATE(wiz[[#This Row],[SHIPPER..................]],wiz[[#This Row],[ZIP2..]],wiz[[#This Row],[ZIP3..]]))</f>
        <v>b: CORPORATE TRAFFIC | 3030129572</v>
      </c>
      <c r="K288" s="1">
        <v>1</v>
      </c>
      <c r="L288" s="1">
        <v>2.7</v>
      </c>
      <c r="M288" s="1">
        <v>0.21</v>
      </c>
      <c r="N288" s="1">
        <v>378</v>
      </c>
      <c r="O288" s="1">
        <v>0.79</v>
      </c>
      <c r="P288" s="1">
        <v>0</v>
      </c>
      <c r="Q288" s="1">
        <v>0.25</v>
      </c>
      <c r="R288" s="1">
        <v>0</v>
      </c>
      <c r="S288" s="1">
        <v>24</v>
      </c>
      <c r="T288" s="1">
        <v>-4</v>
      </c>
      <c r="U288" s="1">
        <v>648</v>
      </c>
      <c r="V288" s="1">
        <v>668</v>
      </c>
      <c r="W288" s="1">
        <v>30301</v>
      </c>
      <c r="X288" s="1">
        <v>30301</v>
      </c>
      <c r="Y288" s="1">
        <v>29572</v>
      </c>
      <c r="Z288" s="1">
        <v>2.69</v>
      </c>
      <c r="AA288" s="6">
        <f t="shared" si="56"/>
        <v>4</v>
      </c>
      <c r="AB288" s="6">
        <f t="shared" si="57"/>
        <v>668</v>
      </c>
      <c r="AC288" s="6">
        <f t="shared" si="58"/>
        <v>1003</v>
      </c>
      <c r="AD288" s="6">
        <f t="shared" si="59"/>
        <v>250.75</v>
      </c>
      <c r="AE288" s="7">
        <f t="shared" si="60"/>
        <v>-308</v>
      </c>
      <c r="AF288" t="str">
        <f t="shared" ca="1" si="61"/>
        <v>$V$262</v>
      </c>
      <c r="AG288" t="str">
        <f t="shared" ca="1" si="62"/>
        <v>$J$262</v>
      </c>
      <c r="AH288" t="str">
        <f t="shared" ca="1" si="63"/>
        <v>b: CORPORATE TRAFFIC | 3030128401</v>
      </c>
      <c r="AI288" t="str">
        <f t="shared" ca="1" si="52"/>
        <v>$K$262</v>
      </c>
      <c r="AJ288" s="8">
        <f t="shared" si="53"/>
        <v>0.25</v>
      </c>
      <c r="AK288" s="7">
        <f t="shared" si="54"/>
        <v>-308</v>
      </c>
      <c r="AL288" s="7" t="str">
        <f t="shared" ca="1" si="64"/>
        <v>b: CORPORATE TRAFFIC | 3030128401</v>
      </c>
      <c r="AM288" t="b">
        <f t="shared" si="55"/>
        <v>0</v>
      </c>
    </row>
    <row r="289" spans="3:39" x14ac:dyDescent="0.3">
      <c r="C289" s="1" t="s">
        <v>547</v>
      </c>
      <c r="D289" s="1" t="s">
        <v>548</v>
      </c>
      <c r="E289" s="1" t="s">
        <v>39</v>
      </c>
      <c r="F289" s="1" t="s">
        <v>50</v>
      </c>
      <c r="G289" s="1" t="s">
        <v>223</v>
      </c>
      <c r="H289" s="1" t="s">
        <v>90</v>
      </c>
      <c r="I289" s="1" t="s">
        <v>546</v>
      </c>
      <c r="J289" t="str">
        <f>TRIM(CONCATENATE(wiz[[#This Row],[SHIPPER..................]],wiz[[#This Row],[ZIP2..]],wiz[[#This Row],[ZIP3..]]))</f>
        <v>CORPORATE TRAFFIC BRO| 3030129572</v>
      </c>
      <c r="K289" s="1">
        <v>1</v>
      </c>
      <c r="L289" s="1">
        <v>2.63</v>
      </c>
      <c r="M289" s="1">
        <v>0.28000000000000003</v>
      </c>
      <c r="N289" s="1">
        <v>378</v>
      </c>
      <c r="O289" s="1">
        <v>0.5</v>
      </c>
      <c r="P289" s="1">
        <v>9</v>
      </c>
      <c r="Q289" s="1">
        <v>0.25</v>
      </c>
      <c r="R289" s="1">
        <v>-26</v>
      </c>
      <c r="S289" s="1">
        <v>23</v>
      </c>
      <c r="T289" s="1">
        <v>64</v>
      </c>
      <c r="U289" s="1">
        <v>647</v>
      </c>
      <c r="V289" s="1">
        <v>734</v>
      </c>
      <c r="W289" s="1">
        <v>30027</v>
      </c>
      <c r="X289" s="1">
        <v>30301</v>
      </c>
      <c r="Y289" s="1">
        <v>29572</v>
      </c>
      <c r="Z289" s="1">
        <v>2.69</v>
      </c>
      <c r="AA289" s="6">
        <f t="shared" si="56"/>
        <v>2</v>
      </c>
      <c r="AB289" s="6">
        <f t="shared" si="57"/>
        <v>734</v>
      </c>
      <c r="AC289" s="6">
        <f t="shared" si="58"/>
        <v>622</v>
      </c>
      <c r="AD289" s="6">
        <f t="shared" si="59"/>
        <v>311</v>
      </c>
      <c r="AE289" s="7">
        <f t="shared" si="60"/>
        <v>-112</v>
      </c>
      <c r="AF289" t="str">
        <f t="shared" ca="1" si="61"/>
        <v>$V$355</v>
      </c>
      <c r="AG289" t="str">
        <f t="shared" ca="1" si="62"/>
        <v>$J$355</v>
      </c>
      <c r="AH289" t="str">
        <f t="shared" ca="1" si="63"/>
        <v>TRACTOR SUPPLY MANHAT| 3730746064</v>
      </c>
      <c r="AI289" t="str">
        <f t="shared" ca="1" si="52"/>
        <v>$K$355</v>
      </c>
      <c r="AJ289" s="8">
        <f t="shared" si="53"/>
        <v>0.5</v>
      </c>
      <c r="AK289" s="7">
        <f t="shared" si="54"/>
        <v>-112</v>
      </c>
      <c r="AL289" s="7" t="str">
        <f t="shared" ca="1" si="64"/>
        <v>TRACTOR SUPPLY MANHAT| 3730746064</v>
      </c>
      <c r="AM289" t="b">
        <f t="shared" si="55"/>
        <v>0</v>
      </c>
    </row>
    <row r="290" spans="3:39" x14ac:dyDescent="0.3">
      <c r="C290" s="1" t="s">
        <v>236</v>
      </c>
      <c r="D290" s="1" t="s">
        <v>237</v>
      </c>
      <c r="E290" s="1" t="s">
        <v>39</v>
      </c>
      <c r="F290" s="1" t="s">
        <v>50</v>
      </c>
      <c r="G290" s="1" t="s">
        <v>360</v>
      </c>
      <c r="H290" s="1" t="s">
        <v>90</v>
      </c>
      <c r="I290" s="1" t="s">
        <v>549</v>
      </c>
      <c r="J290" t="str">
        <f>TRIM(CONCATENATE(wiz[[#This Row],[SHIPPER..................]],wiz[[#This Row],[ZIP2..]],wiz[[#This Row],[ZIP3..]]))</f>
        <v>EVERYONE ON TIME SAFE| 3027229512</v>
      </c>
      <c r="K290" s="1">
        <v>2</v>
      </c>
      <c r="L290" s="1">
        <v>1.61</v>
      </c>
      <c r="M290" s="1">
        <v>0.28000000000000003</v>
      </c>
      <c r="N290" s="1">
        <v>315</v>
      </c>
      <c r="O290" s="1">
        <v>0.86</v>
      </c>
      <c r="P290" s="1">
        <v>59</v>
      </c>
      <c r="Q290" s="1">
        <v>0.3</v>
      </c>
      <c r="R290" s="1">
        <v>-22</v>
      </c>
      <c r="S290" s="1">
        <v>-2</v>
      </c>
      <c r="T290" s="1">
        <v>-6</v>
      </c>
      <c r="U290" s="1">
        <v>221</v>
      </c>
      <c r="V290" s="1">
        <v>213</v>
      </c>
      <c r="W290" s="1">
        <v>30103</v>
      </c>
      <c r="X290" s="1">
        <v>30272</v>
      </c>
      <c r="Y290" s="1">
        <v>29512</v>
      </c>
      <c r="Z290" s="1">
        <v>1.67</v>
      </c>
      <c r="AA290" s="6">
        <f t="shared" si="56"/>
        <v>3</v>
      </c>
      <c r="AB290" s="6">
        <f t="shared" si="57"/>
        <v>426</v>
      </c>
      <c r="AC290" s="6">
        <f t="shared" si="58"/>
        <v>93</v>
      </c>
      <c r="AD290" s="6">
        <f t="shared" si="59"/>
        <v>31</v>
      </c>
      <c r="AE290" s="7">
        <f t="shared" si="60"/>
        <v>-333</v>
      </c>
      <c r="AF290" t="str">
        <f t="shared" ca="1" si="61"/>
        <v>$V$96</v>
      </c>
      <c r="AG290" t="str">
        <f t="shared" ca="1" si="62"/>
        <v>$J$96</v>
      </c>
      <c r="AH290" t="str">
        <f t="shared" ca="1" si="63"/>
        <v>EVERYONE ON TIME SAFE| 7163044301</v>
      </c>
      <c r="AI290" t="str">
        <f t="shared" ca="1" si="52"/>
        <v>$K$96</v>
      </c>
      <c r="AJ290" s="8">
        <f t="shared" si="53"/>
        <v>0.66666666666666663</v>
      </c>
      <c r="AK290" s="7">
        <f t="shared" si="54"/>
        <v>-333</v>
      </c>
      <c r="AL290" s="7" t="str">
        <f t="shared" ca="1" si="64"/>
        <v>EVERYONE ON TIME SAFE| 7163044301</v>
      </c>
      <c r="AM290" t="b">
        <f t="shared" si="55"/>
        <v>0</v>
      </c>
    </row>
    <row r="291" spans="3:39" x14ac:dyDescent="0.3">
      <c r="C291" s="1" t="s">
        <v>37</v>
      </c>
      <c r="D291" s="1" t="s">
        <v>38</v>
      </c>
      <c r="E291" s="1" t="s">
        <v>39</v>
      </c>
      <c r="F291" s="1" t="s">
        <v>50</v>
      </c>
      <c r="G291" s="1" t="s">
        <v>399</v>
      </c>
      <c r="H291" s="1" t="s">
        <v>90</v>
      </c>
      <c r="I291" s="1" t="s">
        <v>550</v>
      </c>
      <c r="J291" t="str">
        <f>TRIM(CONCATENATE(wiz[[#This Row],[SHIPPER..................]],wiz[[#This Row],[ZIP2..]],wiz[[#This Row],[ZIP3..]]))</f>
        <v>b: C H ROBINSON | 3025329601</v>
      </c>
      <c r="K291" s="1">
        <v>1</v>
      </c>
      <c r="L291" s="1">
        <v>2.02</v>
      </c>
      <c r="M291" s="1">
        <v>0.28000000000000003</v>
      </c>
      <c r="N291" s="1">
        <v>174</v>
      </c>
      <c r="O291" s="1">
        <v>0.23</v>
      </c>
      <c r="P291" s="1">
        <v>34</v>
      </c>
      <c r="Q291" s="1">
        <v>0.25</v>
      </c>
      <c r="R291" s="1">
        <v>-12</v>
      </c>
      <c r="S291" s="1">
        <v>-57</v>
      </c>
      <c r="T291" s="1">
        <v>59</v>
      </c>
      <c r="U291" s="1">
        <v>101</v>
      </c>
      <c r="V291" s="1">
        <v>103</v>
      </c>
      <c r="W291" s="1">
        <v>30272</v>
      </c>
      <c r="X291" s="1">
        <v>30253</v>
      </c>
      <c r="Y291" s="1">
        <v>29601</v>
      </c>
      <c r="Z291" s="1">
        <v>2.08</v>
      </c>
      <c r="AA291" s="6">
        <f t="shared" si="56"/>
        <v>615</v>
      </c>
      <c r="AB291" s="6">
        <f t="shared" si="57"/>
        <v>103</v>
      </c>
      <c r="AC291" s="6">
        <f t="shared" si="58"/>
        <v>-122022</v>
      </c>
      <c r="AD291" s="6">
        <f t="shared" si="59"/>
        <v>-198.40975609756097</v>
      </c>
      <c r="AE291" s="7">
        <f t="shared" si="60"/>
        <v>-1118</v>
      </c>
      <c r="AF291" t="str">
        <f t="shared" ca="1" si="61"/>
        <v>$V$1066</v>
      </c>
      <c r="AG291" t="str">
        <f t="shared" ca="1" si="62"/>
        <v>$J$1066</v>
      </c>
      <c r="AH291" t="str">
        <f t="shared" ca="1" si="63"/>
        <v>b: C H ROBINSON | 2736036101</v>
      </c>
      <c r="AI291" t="str">
        <f t="shared" ca="1" si="52"/>
        <v>$K$1066</v>
      </c>
      <c r="AJ291" s="8">
        <f t="shared" si="53"/>
        <v>1.6260162601626016E-3</v>
      </c>
      <c r="AK291" s="7">
        <f t="shared" si="54"/>
        <v>-560</v>
      </c>
      <c r="AL291" s="7" t="str">
        <f t="shared" ca="1" si="64"/>
        <v>b: C H ROBINSON | 6080335055</v>
      </c>
      <c r="AM291" t="b">
        <f t="shared" si="55"/>
        <v>0</v>
      </c>
    </row>
    <row r="292" spans="3:39" x14ac:dyDescent="0.3">
      <c r="C292" s="1" t="s">
        <v>400</v>
      </c>
      <c r="D292" s="1" t="s">
        <v>401</v>
      </c>
      <c r="E292" s="1" t="s">
        <v>39</v>
      </c>
      <c r="F292" s="1" t="s">
        <v>50</v>
      </c>
      <c r="G292" s="1" t="s">
        <v>223</v>
      </c>
      <c r="H292" s="1" t="s">
        <v>70</v>
      </c>
      <c r="I292" s="1" t="s">
        <v>434</v>
      </c>
      <c r="J292" t="str">
        <f>TRIM(CONCATENATE(wiz[[#This Row],[SHIPPER..................]],wiz[[#This Row],[ZIP2..]],wiz[[#This Row],[ZIP3..]]))</f>
        <v>KELLOGG COMPANY MLXP| 3030137303</v>
      </c>
      <c r="K292" s="1">
        <v>1</v>
      </c>
      <c r="L292" s="1">
        <v>3.4</v>
      </c>
      <c r="M292" s="1">
        <v>0.21</v>
      </c>
      <c r="N292" s="1">
        <v>151</v>
      </c>
      <c r="O292" s="1">
        <v>0.2</v>
      </c>
      <c r="P292" s="1">
        <v>22</v>
      </c>
      <c r="Q292" s="1">
        <v>0.25</v>
      </c>
      <c r="R292" s="1">
        <v>0</v>
      </c>
      <c r="S292" s="1">
        <v>-21</v>
      </c>
      <c r="T292" s="1">
        <v>66</v>
      </c>
      <c r="U292" s="1">
        <v>230</v>
      </c>
      <c r="V292" s="1">
        <v>275</v>
      </c>
      <c r="W292" s="1">
        <v>30133</v>
      </c>
      <c r="X292" s="1">
        <v>30301</v>
      </c>
      <c r="Y292" s="1">
        <v>37303</v>
      </c>
      <c r="Z292" s="1">
        <v>3.39</v>
      </c>
      <c r="AA292" s="6">
        <f t="shared" si="56"/>
        <v>979</v>
      </c>
      <c r="AB292" s="6">
        <f t="shared" si="57"/>
        <v>275</v>
      </c>
      <c r="AC292" s="6">
        <f t="shared" si="58"/>
        <v>105632</v>
      </c>
      <c r="AD292" s="6">
        <f t="shared" si="59"/>
        <v>107.89785495403473</v>
      </c>
      <c r="AE292" s="7">
        <f t="shared" si="60"/>
        <v>-453</v>
      </c>
      <c r="AF292" t="str">
        <f t="shared" ca="1" si="61"/>
        <v>$V$191</v>
      </c>
      <c r="AG292" t="str">
        <f t="shared" ca="1" si="62"/>
        <v>$J$191</v>
      </c>
      <c r="AH292" t="str">
        <f t="shared" ca="1" si="63"/>
        <v>KELLOGG COMPANY MLXP| 3030133601</v>
      </c>
      <c r="AI292" t="str">
        <f t="shared" ca="1" si="52"/>
        <v>$K$191</v>
      </c>
      <c r="AJ292" s="8">
        <f t="shared" si="53"/>
        <v>1.0214504596527069E-3</v>
      </c>
      <c r="AK292" s="7">
        <f t="shared" si="54"/>
        <v>-94</v>
      </c>
      <c r="AL292" s="7" t="str">
        <f t="shared" ca="1" si="64"/>
        <v>KELLOGG COMPANY MLXP| 3861175029</v>
      </c>
      <c r="AM292" t="b">
        <f t="shared" si="55"/>
        <v>0</v>
      </c>
    </row>
    <row r="293" spans="3:39" x14ac:dyDescent="0.3">
      <c r="C293" s="1" t="s">
        <v>551</v>
      </c>
      <c r="D293" s="1" t="s">
        <v>552</v>
      </c>
      <c r="E293" s="1" t="s">
        <v>39</v>
      </c>
      <c r="F293" s="1" t="s">
        <v>50</v>
      </c>
      <c r="G293" s="1" t="s">
        <v>308</v>
      </c>
      <c r="H293" s="1" t="s">
        <v>70</v>
      </c>
      <c r="I293" s="1" t="s">
        <v>553</v>
      </c>
      <c r="J293" t="str">
        <f>TRIM(CONCATENATE(wiz[[#This Row],[SHIPPER..................]],wiz[[#This Row],[ZIP2..]],wiz[[#This Row],[ZIP3..]]))</f>
        <v>b: CORRUGATED LOGISTI| 3001238343</v>
      </c>
      <c r="K293" s="1">
        <v>124</v>
      </c>
      <c r="L293" s="1">
        <v>1.46</v>
      </c>
      <c r="M293" s="1">
        <v>0.42</v>
      </c>
      <c r="N293" s="1">
        <v>396</v>
      </c>
      <c r="O293" s="1">
        <v>0.91</v>
      </c>
      <c r="P293" s="1">
        <v>80</v>
      </c>
      <c r="Q293" s="1">
        <v>0.3</v>
      </c>
      <c r="R293" s="1">
        <v>-84</v>
      </c>
      <c r="S293" s="1">
        <v>-43</v>
      </c>
      <c r="T293" s="1">
        <v>-33</v>
      </c>
      <c r="U293" s="1">
        <v>297</v>
      </c>
      <c r="V293" s="1">
        <v>221</v>
      </c>
      <c r="W293" s="1">
        <v>30301</v>
      </c>
      <c r="X293" s="1">
        <v>30012</v>
      </c>
      <c r="Y293" s="1">
        <v>38343</v>
      </c>
      <c r="Z293" s="1">
        <v>1.66</v>
      </c>
      <c r="AA293" s="6">
        <f t="shared" si="56"/>
        <v>124</v>
      </c>
      <c r="AB293" s="6">
        <f t="shared" si="57"/>
        <v>27404</v>
      </c>
      <c r="AC293" s="6">
        <f t="shared" si="58"/>
        <v>27404</v>
      </c>
      <c r="AD293" s="6">
        <f t="shared" si="59"/>
        <v>221</v>
      </c>
      <c r="AE293" s="7">
        <f t="shared" si="60"/>
        <v>221</v>
      </c>
      <c r="AF293" t="str">
        <f t="shared" ca="1" si="61"/>
        <v>$V$85</v>
      </c>
      <c r="AG293" t="str">
        <f t="shared" ca="1" si="62"/>
        <v>$J$85</v>
      </c>
      <c r="AH293" t="str">
        <f t="shared" ca="1" si="63"/>
        <v>OWENS CORNING FIBERGL| 7290144256</v>
      </c>
      <c r="AI293" t="str">
        <f t="shared" ca="1" si="52"/>
        <v>$K$85</v>
      </c>
      <c r="AJ293" s="8">
        <f t="shared" si="53"/>
        <v>1</v>
      </c>
      <c r="AK293" s="7">
        <f t="shared" si="54"/>
        <v>221</v>
      </c>
      <c r="AL293" s="7" t="str">
        <f t="shared" ca="1" si="64"/>
        <v>OWENS CORNING FIBERGL| 7290144256</v>
      </c>
      <c r="AM293" t="str">
        <f t="shared" si="55"/>
        <v>b: CORRUGATED LOGISTI| 3001238343</v>
      </c>
    </row>
    <row r="294" spans="3:39" x14ac:dyDescent="0.3">
      <c r="C294" s="1" t="s">
        <v>554</v>
      </c>
      <c r="D294" s="1" t="s">
        <v>555</v>
      </c>
      <c r="E294" s="1" t="s">
        <v>39</v>
      </c>
      <c r="F294" s="1" t="s">
        <v>50</v>
      </c>
      <c r="G294" s="1" t="s">
        <v>556</v>
      </c>
      <c r="H294" s="1" t="s">
        <v>70</v>
      </c>
      <c r="I294" s="1" t="s">
        <v>197</v>
      </c>
      <c r="J294" t="str">
        <f>TRIM(CONCATENATE(wiz[[#This Row],[SHIPPER..................]],wiz[[#This Row],[ZIP2..]],wiz[[#This Row],[ZIP3..]]))</f>
        <v>b: EXPRESS LOGISTICS | 3028138237</v>
      </c>
      <c r="K294" s="1">
        <v>1</v>
      </c>
      <c r="L294" s="1">
        <v>0.95</v>
      </c>
      <c r="M294" s="1">
        <v>0.27</v>
      </c>
      <c r="N294" s="1">
        <v>409</v>
      </c>
      <c r="O294" s="1">
        <v>0.83</v>
      </c>
      <c r="P294" s="1">
        <v>64</v>
      </c>
      <c r="Q294" s="1">
        <v>0.3</v>
      </c>
      <c r="R294" s="1">
        <v>-25</v>
      </c>
      <c r="S294" s="1">
        <v>-41</v>
      </c>
      <c r="T294" s="1">
        <v>13</v>
      </c>
      <c r="U294" s="1">
        <v>46</v>
      </c>
      <c r="V294" s="1">
        <v>18</v>
      </c>
      <c r="W294" s="1">
        <v>31201</v>
      </c>
      <c r="X294" s="1">
        <v>30281</v>
      </c>
      <c r="Y294" s="1">
        <v>38237</v>
      </c>
      <c r="Z294" s="1">
        <v>1</v>
      </c>
      <c r="AA294" s="6">
        <f t="shared" si="56"/>
        <v>1</v>
      </c>
      <c r="AB294" s="6">
        <f t="shared" si="57"/>
        <v>18</v>
      </c>
      <c r="AC294" s="6">
        <f t="shared" si="58"/>
        <v>18</v>
      </c>
      <c r="AD294" s="6">
        <f t="shared" si="59"/>
        <v>18</v>
      </c>
      <c r="AE294" s="7">
        <f t="shared" si="60"/>
        <v>18</v>
      </c>
      <c r="AF294" t="str">
        <f t="shared" ca="1" si="61"/>
        <v>$V$294</v>
      </c>
      <c r="AG294" t="str">
        <f t="shared" ca="1" si="62"/>
        <v>$J$294</v>
      </c>
      <c r="AH294" t="str">
        <f t="shared" ca="1" si="63"/>
        <v>b: EXPRESS LOGISTICS | 3028138237</v>
      </c>
      <c r="AI294" t="str">
        <f t="shared" ca="1" si="52"/>
        <v>$K$294</v>
      </c>
      <c r="AJ294" s="8">
        <f t="shared" si="53"/>
        <v>1</v>
      </c>
      <c r="AK294" s="7">
        <f t="shared" si="54"/>
        <v>18</v>
      </c>
      <c r="AL294" s="7" t="str">
        <f t="shared" ca="1" si="64"/>
        <v>b: EXPRESS LOGISTICS | 3028138237</v>
      </c>
      <c r="AM294" t="str">
        <f t="shared" si="55"/>
        <v>b: EXPRESS LOGISTICS | 3028138237</v>
      </c>
    </row>
    <row r="295" spans="3:39" x14ac:dyDescent="0.3">
      <c r="C295" s="1" t="s">
        <v>557</v>
      </c>
      <c r="D295" s="1" t="s">
        <v>558</v>
      </c>
      <c r="E295" s="1" t="s">
        <v>39</v>
      </c>
      <c r="F295" s="1" t="s">
        <v>50</v>
      </c>
      <c r="G295" s="1" t="s">
        <v>488</v>
      </c>
      <c r="H295" s="1" t="s">
        <v>70</v>
      </c>
      <c r="I295" s="1" t="s">
        <v>559</v>
      </c>
      <c r="J295" t="str">
        <f>TRIM(CONCATENATE(wiz[[#This Row],[SHIPPER..................]],wiz[[#This Row],[ZIP2..]],wiz[[#This Row],[ZIP3..]]))</f>
        <v>b: ULTRA LOGISTICS IN| 3022338059</v>
      </c>
      <c r="K295" s="1">
        <v>1</v>
      </c>
      <c r="L295" s="1">
        <v>1.1399999999999999</v>
      </c>
      <c r="M295" s="1">
        <v>0.27</v>
      </c>
      <c r="N295" s="1">
        <v>460</v>
      </c>
      <c r="O295" s="1">
        <v>1</v>
      </c>
      <c r="P295" s="1">
        <v>103</v>
      </c>
      <c r="Q295" s="1">
        <v>0.35</v>
      </c>
      <c r="R295" s="1">
        <v>-28</v>
      </c>
      <c r="S295" s="1">
        <v>-19</v>
      </c>
      <c r="T295" s="1">
        <v>-8</v>
      </c>
      <c r="U295" s="1">
        <v>132</v>
      </c>
      <c r="V295" s="1">
        <v>105</v>
      </c>
      <c r="W295" s="1">
        <v>30103</v>
      </c>
      <c r="X295" s="1">
        <v>30223</v>
      </c>
      <c r="Y295" s="1">
        <v>38059</v>
      </c>
      <c r="Z295" s="1">
        <v>1.19</v>
      </c>
      <c r="AA295" s="6">
        <f t="shared" si="56"/>
        <v>1</v>
      </c>
      <c r="AB295" s="6">
        <f t="shared" si="57"/>
        <v>105</v>
      </c>
      <c r="AC295" s="6">
        <f t="shared" si="58"/>
        <v>105</v>
      </c>
      <c r="AD295" s="6">
        <f t="shared" si="59"/>
        <v>105</v>
      </c>
      <c r="AE295" s="7">
        <f t="shared" si="60"/>
        <v>105</v>
      </c>
      <c r="AF295" t="str">
        <f t="shared" ca="1" si="61"/>
        <v>$V$295</v>
      </c>
      <c r="AG295" t="str">
        <f t="shared" ca="1" si="62"/>
        <v>$J$295</v>
      </c>
      <c r="AH295" t="str">
        <f t="shared" ca="1" si="63"/>
        <v>b: ULTRA LOGISTICS IN| 3022338059</v>
      </c>
      <c r="AI295" t="str">
        <f t="shared" ca="1" si="52"/>
        <v>$K$295</v>
      </c>
      <c r="AJ295" s="8">
        <f t="shared" si="53"/>
        <v>1</v>
      </c>
      <c r="AK295" s="7">
        <f t="shared" si="54"/>
        <v>105</v>
      </c>
      <c r="AL295" s="7" t="str">
        <f t="shared" ca="1" si="64"/>
        <v>b: ULTRA LOGISTICS IN| 3022338059</v>
      </c>
      <c r="AM295" t="str">
        <f t="shared" si="55"/>
        <v>b: ULTRA LOGISTICS IN| 3022338059</v>
      </c>
    </row>
    <row r="296" spans="3:39" x14ac:dyDescent="0.3">
      <c r="C296" s="1" t="s">
        <v>423</v>
      </c>
      <c r="D296" s="1" t="s">
        <v>424</v>
      </c>
      <c r="E296" s="1" t="s">
        <v>39</v>
      </c>
      <c r="F296" s="1" t="s">
        <v>50</v>
      </c>
      <c r="G296" s="1" t="s">
        <v>399</v>
      </c>
      <c r="H296" s="1" t="s">
        <v>70</v>
      </c>
      <c r="I296" s="1" t="s">
        <v>71</v>
      </c>
      <c r="J296" t="str">
        <f>TRIM(CONCATENATE(wiz[[#This Row],[SHIPPER..................]],wiz[[#This Row],[ZIP2..]],wiz[[#This Row],[ZIP3..]]))</f>
        <v>CARLSTAR | 3025338301</v>
      </c>
      <c r="K296" s="1">
        <v>1</v>
      </c>
      <c r="L296" s="1">
        <v>1.45</v>
      </c>
      <c r="M296" s="1">
        <v>0.18</v>
      </c>
      <c r="N296" s="1">
        <v>408</v>
      </c>
      <c r="O296" s="1">
        <v>0.79</v>
      </c>
      <c r="P296" s="1">
        <v>55</v>
      </c>
      <c r="Q296" s="1">
        <v>0.3</v>
      </c>
      <c r="R296" s="1">
        <v>12</v>
      </c>
      <c r="S296" s="1">
        <v>-25</v>
      </c>
      <c r="T296" s="1">
        <v>23</v>
      </c>
      <c r="U296" s="1">
        <v>211</v>
      </c>
      <c r="V296" s="1">
        <v>209</v>
      </c>
      <c r="W296" s="1">
        <v>31201</v>
      </c>
      <c r="X296" s="1">
        <v>30253</v>
      </c>
      <c r="Y296" s="1">
        <v>38301</v>
      </c>
      <c r="Z296" s="1">
        <v>1.41</v>
      </c>
      <c r="AA296" s="6">
        <f t="shared" si="56"/>
        <v>44</v>
      </c>
      <c r="AB296" s="6">
        <f t="shared" si="57"/>
        <v>209</v>
      </c>
      <c r="AC296" s="6">
        <f t="shared" si="58"/>
        <v>-5136</v>
      </c>
      <c r="AD296" s="6">
        <f t="shared" si="59"/>
        <v>-116.72727272727273</v>
      </c>
      <c r="AE296" s="7">
        <f t="shared" si="60"/>
        <v>-528</v>
      </c>
      <c r="AF296" t="str">
        <f t="shared" ca="1" si="61"/>
        <v>$V$248</v>
      </c>
      <c r="AG296" t="str">
        <f t="shared" ca="1" si="62"/>
        <v>$J$248</v>
      </c>
      <c r="AH296" t="str">
        <f t="shared" ca="1" si="63"/>
        <v>CARLSTAR | 3025348007</v>
      </c>
      <c r="AI296" t="str">
        <f t="shared" ca="1" si="52"/>
        <v>$K$248</v>
      </c>
      <c r="AJ296" s="8">
        <f t="shared" si="53"/>
        <v>2.2727272727272728E-2</v>
      </c>
      <c r="AK296" s="7">
        <f t="shared" si="54"/>
        <v>-528</v>
      </c>
      <c r="AL296" s="7" t="str">
        <f t="shared" ca="1" si="64"/>
        <v>CARLSTAR | 3025348007</v>
      </c>
      <c r="AM296" t="b">
        <f t="shared" si="55"/>
        <v>0</v>
      </c>
    </row>
    <row r="297" spans="3:39" x14ac:dyDescent="0.3">
      <c r="C297" s="1" t="s">
        <v>400</v>
      </c>
      <c r="D297" s="1" t="s">
        <v>401</v>
      </c>
      <c r="E297" s="1" t="s">
        <v>39</v>
      </c>
      <c r="F297" s="1" t="s">
        <v>50</v>
      </c>
      <c r="G297" s="1" t="s">
        <v>223</v>
      </c>
      <c r="H297" s="1" t="s">
        <v>70</v>
      </c>
      <c r="I297" s="1" t="s">
        <v>71</v>
      </c>
      <c r="J297" t="str">
        <f>TRIM(CONCATENATE(wiz[[#This Row],[SHIPPER..................]],wiz[[#This Row],[ZIP2..]],wiz[[#This Row],[ZIP3..]]))</f>
        <v>KELLOGG COMPANY MLXP| 3030138301</v>
      </c>
      <c r="K297" s="1">
        <v>2</v>
      </c>
      <c r="L297" s="1">
        <v>1.94</v>
      </c>
      <c r="M297" s="1">
        <v>0.26</v>
      </c>
      <c r="N297" s="1">
        <v>335</v>
      </c>
      <c r="O297" s="1">
        <v>0.44</v>
      </c>
      <c r="P297" s="1">
        <v>36</v>
      </c>
      <c r="Q297" s="1">
        <v>0.28000000000000003</v>
      </c>
      <c r="R297" s="1">
        <v>-17</v>
      </c>
      <c r="S297" s="1">
        <v>-21</v>
      </c>
      <c r="T297" s="1">
        <v>93</v>
      </c>
      <c r="U297" s="1">
        <v>377</v>
      </c>
      <c r="V297" s="1">
        <v>449</v>
      </c>
      <c r="W297" s="1">
        <v>30301</v>
      </c>
      <c r="X297" s="1">
        <v>30301</v>
      </c>
      <c r="Y297" s="1">
        <v>38301</v>
      </c>
      <c r="Z297" s="1">
        <v>1.98</v>
      </c>
      <c r="AA297" s="6">
        <f t="shared" si="56"/>
        <v>979</v>
      </c>
      <c r="AB297" s="6">
        <f t="shared" si="57"/>
        <v>898</v>
      </c>
      <c r="AC297" s="6">
        <f t="shared" si="58"/>
        <v>105632</v>
      </c>
      <c r="AD297" s="6">
        <f t="shared" si="59"/>
        <v>107.89785495403473</v>
      </c>
      <c r="AE297" s="7">
        <f t="shared" si="60"/>
        <v>-453</v>
      </c>
      <c r="AF297" t="str">
        <f t="shared" ca="1" si="61"/>
        <v>$V$191</v>
      </c>
      <c r="AG297" t="str">
        <f t="shared" ca="1" si="62"/>
        <v>$J$191</v>
      </c>
      <c r="AH297" t="str">
        <f t="shared" ca="1" si="63"/>
        <v>KELLOGG COMPANY MLXP| 3030133601</v>
      </c>
      <c r="AI297" t="str">
        <f t="shared" ca="1" si="52"/>
        <v>$K$191</v>
      </c>
      <c r="AJ297" s="8">
        <f t="shared" si="53"/>
        <v>2.0429009193054137E-3</v>
      </c>
      <c r="AK297" s="7">
        <f t="shared" si="54"/>
        <v>-94</v>
      </c>
      <c r="AL297" s="7" t="str">
        <f t="shared" ca="1" si="64"/>
        <v>KELLOGG COMPANY MLXP| 3861175029</v>
      </c>
      <c r="AM297" t="b">
        <f t="shared" si="55"/>
        <v>0</v>
      </c>
    </row>
    <row r="298" spans="3:39" x14ac:dyDescent="0.3">
      <c r="C298" s="1" t="s">
        <v>195</v>
      </c>
      <c r="D298" s="1" t="s">
        <v>196</v>
      </c>
      <c r="E298" s="1" t="s">
        <v>39</v>
      </c>
      <c r="F298" s="1" t="s">
        <v>50</v>
      </c>
      <c r="G298" s="1" t="s">
        <v>399</v>
      </c>
      <c r="H298" s="1" t="s">
        <v>70</v>
      </c>
      <c r="I298" s="1" t="s">
        <v>197</v>
      </c>
      <c r="J298" t="str">
        <f>TRIM(CONCATENATE(wiz[[#This Row],[SHIPPER..................]],wiz[[#This Row],[ZIP2..]],wiz[[#This Row],[ZIP3..]]))</f>
        <v>MTD PRODUCTS INC | 3025338237</v>
      </c>
      <c r="K298" s="1">
        <v>3</v>
      </c>
      <c r="L298" s="1">
        <v>1.55</v>
      </c>
      <c r="M298" s="1">
        <v>0.2</v>
      </c>
      <c r="N298" s="1">
        <v>422</v>
      </c>
      <c r="O298" s="1">
        <v>1.29</v>
      </c>
      <c r="P298" s="1">
        <v>32</v>
      </c>
      <c r="Q298" s="1">
        <v>0.25</v>
      </c>
      <c r="R298" s="1">
        <v>4</v>
      </c>
      <c r="S298" s="1">
        <v>-6</v>
      </c>
      <c r="T298" s="1">
        <v>-96</v>
      </c>
      <c r="U298" s="1">
        <v>248</v>
      </c>
      <c r="V298" s="1">
        <v>146</v>
      </c>
      <c r="W298" s="1">
        <v>30301</v>
      </c>
      <c r="X298" s="1">
        <v>30253</v>
      </c>
      <c r="Y298" s="1">
        <v>38237</v>
      </c>
      <c r="Z298" s="1">
        <v>1.53</v>
      </c>
      <c r="AA298" s="6">
        <f t="shared" si="56"/>
        <v>127</v>
      </c>
      <c r="AB298" s="6">
        <f t="shared" si="57"/>
        <v>438</v>
      </c>
      <c r="AC298" s="6">
        <f t="shared" si="58"/>
        <v>-14762</v>
      </c>
      <c r="AD298" s="6">
        <f t="shared" si="59"/>
        <v>-116.23622047244095</v>
      </c>
      <c r="AE298" s="7">
        <f t="shared" si="60"/>
        <v>-534</v>
      </c>
      <c r="AF298" t="str">
        <f t="shared" ca="1" si="61"/>
        <v>$V$2354</v>
      </c>
      <c r="AG298" t="str">
        <f t="shared" ca="1" si="62"/>
        <v>$J$2354</v>
      </c>
      <c r="AH298" t="str">
        <f t="shared" ca="1" si="63"/>
        <v>MTD PRODUCTS INC | 5303738879</v>
      </c>
      <c r="AI298" t="str">
        <f t="shared" ca="1" si="52"/>
        <v>$K$2354</v>
      </c>
      <c r="AJ298" s="8">
        <f t="shared" si="53"/>
        <v>2.3622047244094488E-2</v>
      </c>
      <c r="AK298" s="7">
        <f t="shared" si="54"/>
        <v>-291</v>
      </c>
      <c r="AL298" s="7" t="str">
        <f t="shared" ca="1" si="64"/>
        <v>NOVOLEX | 3000360526</v>
      </c>
      <c r="AM298" t="b">
        <f t="shared" si="55"/>
        <v>0</v>
      </c>
    </row>
    <row r="299" spans="3:39" x14ac:dyDescent="0.3">
      <c r="C299" s="1" t="s">
        <v>222</v>
      </c>
      <c r="D299" s="1" t="s">
        <v>218</v>
      </c>
      <c r="E299" s="1" t="s">
        <v>39</v>
      </c>
      <c r="F299" s="1" t="s">
        <v>50</v>
      </c>
      <c r="G299" s="1" t="s">
        <v>337</v>
      </c>
      <c r="H299" s="1" t="s">
        <v>70</v>
      </c>
      <c r="I299" s="1" t="s">
        <v>560</v>
      </c>
      <c r="J299" t="str">
        <f>TRIM(CONCATENATE(wiz[[#This Row],[SHIPPER..................]],wiz[[#This Row],[ZIP2..]],wiz[[#This Row],[ZIP3..]]))</f>
        <v>OWENS CORNING FIBERGL| 3026838225</v>
      </c>
      <c r="K299" s="1">
        <v>3</v>
      </c>
      <c r="L299" s="1">
        <v>1.45</v>
      </c>
      <c r="M299" s="1">
        <v>0.17</v>
      </c>
      <c r="N299" s="1">
        <v>379</v>
      </c>
      <c r="O299" s="1">
        <v>0.96</v>
      </c>
      <c r="P299" s="1">
        <v>31</v>
      </c>
      <c r="Q299" s="1">
        <v>0.27</v>
      </c>
      <c r="R299" s="1">
        <v>13</v>
      </c>
      <c r="S299" s="1">
        <v>-22</v>
      </c>
      <c r="T299" s="1">
        <v>-45</v>
      </c>
      <c r="U299" s="1">
        <v>200</v>
      </c>
      <c r="V299" s="1">
        <v>133</v>
      </c>
      <c r="W299" s="1">
        <v>30301</v>
      </c>
      <c r="X299" s="1">
        <v>30268</v>
      </c>
      <c r="Y299" s="1">
        <v>38225</v>
      </c>
      <c r="Z299" s="1">
        <v>1.4</v>
      </c>
      <c r="AA299" s="6">
        <f t="shared" si="56"/>
        <v>733</v>
      </c>
      <c r="AB299" s="6">
        <f t="shared" si="57"/>
        <v>399</v>
      </c>
      <c r="AC299" s="6">
        <f t="shared" si="58"/>
        <v>-44750</v>
      </c>
      <c r="AD299" s="6">
        <f t="shared" si="59"/>
        <v>-61.050477489768078</v>
      </c>
      <c r="AE299" s="7">
        <f t="shared" si="60"/>
        <v>-546</v>
      </c>
      <c r="AF299" t="str">
        <f t="shared" ca="1" si="61"/>
        <v>$V$1036</v>
      </c>
      <c r="AG299" t="str">
        <f t="shared" ca="1" si="62"/>
        <v>$J$1036</v>
      </c>
      <c r="AH299" t="str">
        <f t="shared" ca="1" si="63"/>
        <v>OWENS CORNING FIBERGL| 2808655720</v>
      </c>
      <c r="AI299" t="str">
        <f t="shared" ca="1" si="52"/>
        <v>$K$1036</v>
      </c>
      <c r="AJ299" s="8">
        <f t="shared" si="53"/>
        <v>4.0927694406548429E-3</v>
      </c>
      <c r="AK299" s="7">
        <f t="shared" si="54"/>
        <v>-155</v>
      </c>
      <c r="AL299" s="7" t="str">
        <f t="shared" ca="1" si="64"/>
        <v>b: C H ROBINSON | 4607237643</v>
      </c>
      <c r="AM299" t="b">
        <f t="shared" si="55"/>
        <v>0</v>
      </c>
    </row>
    <row r="300" spans="3:39" x14ac:dyDescent="0.3">
      <c r="C300" s="1" t="s">
        <v>217</v>
      </c>
      <c r="D300" s="1" t="s">
        <v>218</v>
      </c>
      <c r="E300" s="1" t="s">
        <v>39</v>
      </c>
      <c r="F300" s="1" t="s">
        <v>50</v>
      </c>
      <c r="G300" s="1" t="s">
        <v>337</v>
      </c>
      <c r="H300" s="1" t="s">
        <v>70</v>
      </c>
      <c r="I300" s="1" t="s">
        <v>560</v>
      </c>
      <c r="J300" t="str">
        <f>TRIM(CONCATENATE(wiz[[#This Row],[SHIPPER..................]],wiz[[#This Row],[ZIP2..]],wiz[[#This Row],[ZIP3..]]))</f>
        <v>OWENS CORNING SALES | 3026838225</v>
      </c>
      <c r="K300" s="1">
        <v>2</v>
      </c>
      <c r="L300" s="1">
        <v>1.45</v>
      </c>
      <c r="M300" s="1">
        <v>0.18</v>
      </c>
      <c r="N300" s="1">
        <v>379</v>
      </c>
      <c r="O300" s="1">
        <v>0.82</v>
      </c>
      <c r="P300" s="1">
        <v>59</v>
      </c>
      <c r="Q300" s="1">
        <v>0.28000000000000003</v>
      </c>
      <c r="R300" s="1">
        <v>11</v>
      </c>
      <c r="S300" s="1">
        <v>-11</v>
      </c>
      <c r="T300" s="1">
        <v>-11</v>
      </c>
      <c r="U300" s="1">
        <v>203</v>
      </c>
      <c r="V300" s="1">
        <v>181</v>
      </c>
      <c r="W300" s="1">
        <v>31201</v>
      </c>
      <c r="X300" s="1">
        <v>30268</v>
      </c>
      <c r="Y300" s="1">
        <v>38225</v>
      </c>
      <c r="Z300" s="1">
        <v>1.41</v>
      </c>
      <c r="AA300" s="6">
        <f t="shared" si="56"/>
        <v>313</v>
      </c>
      <c r="AB300" s="6">
        <f t="shared" si="57"/>
        <v>362</v>
      </c>
      <c r="AC300" s="6">
        <f t="shared" si="58"/>
        <v>-8700</v>
      </c>
      <c r="AD300" s="6">
        <f t="shared" si="59"/>
        <v>-27.795527156549522</v>
      </c>
      <c r="AE300" s="7">
        <f t="shared" si="60"/>
        <v>-472</v>
      </c>
      <c r="AF300" t="str">
        <f t="shared" ca="1" si="61"/>
        <v>$V$1060</v>
      </c>
      <c r="AG300" t="str">
        <f t="shared" ca="1" si="62"/>
        <v>$J$1060</v>
      </c>
      <c r="AH300" t="str">
        <f t="shared" ca="1" si="63"/>
        <v>OWENS CORNING SALES | 2808679556</v>
      </c>
      <c r="AI300" t="str">
        <f t="shared" ca="1" si="52"/>
        <v>$K$1060</v>
      </c>
      <c r="AJ300" s="8">
        <f t="shared" si="53"/>
        <v>6.3897763578274758E-3</v>
      </c>
      <c r="AK300" s="7">
        <f t="shared" si="54"/>
        <v>-156</v>
      </c>
      <c r="AL300" s="7" t="str">
        <f t="shared" ca="1" si="64"/>
        <v>b: MATSON LOGISTICS | 881728379</v>
      </c>
      <c r="AM300" t="b">
        <f t="shared" si="55"/>
        <v>0</v>
      </c>
    </row>
    <row r="301" spans="3:39" x14ac:dyDescent="0.3">
      <c r="C301" s="1" t="s">
        <v>561</v>
      </c>
      <c r="D301" s="1" t="s">
        <v>562</v>
      </c>
      <c r="E301" s="1" t="s">
        <v>39</v>
      </c>
      <c r="F301" s="1" t="s">
        <v>50</v>
      </c>
      <c r="G301" s="1" t="s">
        <v>313</v>
      </c>
      <c r="H301" s="1" t="s">
        <v>70</v>
      </c>
      <c r="I301" s="1" t="s">
        <v>553</v>
      </c>
      <c r="J301" t="str">
        <f>TRIM(CONCATENATE(wiz[[#This Row],[SHIPPER..................]],wiz[[#This Row],[ZIP2..]],wiz[[#This Row],[ZIP3..]]))</f>
        <v>VERITIV OPERATION COM| 3005738343</v>
      </c>
      <c r="K301" s="1">
        <v>6</v>
      </c>
      <c r="L301" s="1">
        <v>1.21</v>
      </c>
      <c r="M301" s="1">
        <v>0.28000000000000003</v>
      </c>
      <c r="N301" s="1">
        <v>362</v>
      </c>
      <c r="O301" s="1">
        <v>0.83</v>
      </c>
      <c r="P301" s="1">
        <v>58</v>
      </c>
      <c r="Q301" s="1">
        <v>0.28000000000000003</v>
      </c>
      <c r="R301" s="1">
        <v>-26</v>
      </c>
      <c r="S301" s="1">
        <v>-30</v>
      </c>
      <c r="T301" s="1">
        <v>-14</v>
      </c>
      <c r="U301" s="1">
        <v>145</v>
      </c>
      <c r="V301" s="1">
        <v>101</v>
      </c>
      <c r="W301" s="1">
        <v>30050</v>
      </c>
      <c r="X301" s="1">
        <v>30057</v>
      </c>
      <c r="Y301" s="1">
        <v>38343</v>
      </c>
      <c r="Z301" s="1">
        <v>1.27</v>
      </c>
      <c r="AA301" s="6">
        <f t="shared" si="56"/>
        <v>6</v>
      </c>
      <c r="AB301" s="6">
        <f t="shared" si="57"/>
        <v>606</v>
      </c>
      <c r="AC301" s="6">
        <f t="shared" si="58"/>
        <v>606</v>
      </c>
      <c r="AD301" s="6">
        <f t="shared" si="59"/>
        <v>101</v>
      </c>
      <c r="AE301" s="7">
        <f t="shared" si="60"/>
        <v>101</v>
      </c>
      <c r="AF301" t="str">
        <f t="shared" ca="1" si="61"/>
        <v>$V$283</v>
      </c>
      <c r="AG301" t="str">
        <f t="shared" ca="1" si="62"/>
        <v>$J$283</v>
      </c>
      <c r="AH301" t="str">
        <f t="shared" ca="1" si="63"/>
        <v>HOME DEPOT | 3022745889</v>
      </c>
      <c r="AI301" t="str">
        <f t="shared" ca="1" si="52"/>
        <v>$K$283</v>
      </c>
      <c r="AJ301" s="8">
        <f t="shared" si="53"/>
        <v>1</v>
      </c>
      <c r="AK301" s="7">
        <f t="shared" si="54"/>
        <v>101</v>
      </c>
      <c r="AL301" s="7" t="str">
        <f t="shared" ca="1" si="64"/>
        <v>HOME DEPOT | 3022745889</v>
      </c>
      <c r="AM301" t="str">
        <f t="shared" si="55"/>
        <v>VERITIV OPERATION COM| 3005738343</v>
      </c>
    </row>
    <row r="302" spans="3:39" x14ac:dyDescent="0.3">
      <c r="C302" s="1" t="s">
        <v>37</v>
      </c>
      <c r="D302" s="1" t="s">
        <v>38</v>
      </c>
      <c r="E302" s="1" t="s">
        <v>39</v>
      </c>
      <c r="F302" s="1" t="s">
        <v>50</v>
      </c>
      <c r="G302" s="1" t="s">
        <v>399</v>
      </c>
      <c r="H302" s="1" t="s">
        <v>70</v>
      </c>
      <c r="I302" s="1" t="s">
        <v>563</v>
      </c>
      <c r="J302" t="str">
        <f>TRIM(CONCATENATE(wiz[[#This Row],[SHIPPER..................]],wiz[[#This Row],[ZIP2..]],wiz[[#This Row],[ZIP3..]]))</f>
        <v>b: C H ROBINSON | 3025337809</v>
      </c>
      <c r="K302" s="1">
        <v>1</v>
      </c>
      <c r="L302" s="1">
        <v>1.35</v>
      </c>
      <c r="M302" s="1">
        <v>0.27</v>
      </c>
      <c r="N302" s="1">
        <v>277</v>
      </c>
      <c r="O302" s="1">
        <v>0.46</v>
      </c>
      <c r="P302" s="1">
        <v>184</v>
      </c>
      <c r="Q302" s="1">
        <v>0.4</v>
      </c>
      <c r="R302" s="1">
        <v>-16</v>
      </c>
      <c r="S302" s="1">
        <v>-57</v>
      </c>
      <c r="T302" s="1">
        <v>19</v>
      </c>
      <c r="U302" s="1">
        <v>-72</v>
      </c>
      <c r="V302" s="1">
        <v>-110</v>
      </c>
      <c r="W302" s="1">
        <v>30458</v>
      </c>
      <c r="X302" s="1">
        <v>30253</v>
      </c>
      <c r="Y302" s="1">
        <v>37809</v>
      </c>
      <c r="Z302" s="1">
        <v>1.4</v>
      </c>
      <c r="AA302" s="6">
        <f t="shared" si="56"/>
        <v>615</v>
      </c>
      <c r="AB302" s="6">
        <f t="shared" si="57"/>
        <v>-110</v>
      </c>
      <c r="AC302" s="6">
        <f t="shared" si="58"/>
        <v>-122022</v>
      </c>
      <c r="AD302" s="6">
        <f t="shared" si="59"/>
        <v>-198.40975609756097</v>
      </c>
      <c r="AE302" s="7">
        <f t="shared" si="60"/>
        <v>-1118</v>
      </c>
      <c r="AF302" t="str">
        <f t="shared" ca="1" si="61"/>
        <v>$V$1066</v>
      </c>
      <c r="AG302" t="str">
        <f t="shared" ca="1" si="62"/>
        <v>$J$1066</v>
      </c>
      <c r="AH302" t="str">
        <f t="shared" ca="1" si="63"/>
        <v>b: C H ROBINSON | 2736036101</v>
      </c>
      <c r="AI302" t="str">
        <f t="shared" ca="1" si="52"/>
        <v>$K$1066</v>
      </c>
      <c r="AJ302" s="8">
        <f t="shared" si="53"/>
        <v>1.6260162601626016E-3</v>
      </c>
      <c r="AK302" s="7">
        <f t="shared" si="54"/>
        <v>-560</v>
      </c>
      <c r="AL302" s="7" t="str">
        <f t="shared" ca="1" si="64"/>
        <v>b: C H ROBINSON | 6080335055</v>
      </c>
      <c r="AM302" t="b">
        <f t="shared" si="55"/>
        <v>0</v>
      </c>
    </row>
    <row r="303" spans="3:39" x14ac:dyDescent="0.3">
      <c r="C303" s="1" t="s">
        <v>37</v>
      </c>
      <c r="D303" s="1" t="s">
        <v>38</v>
      </c>
      <c r="E303" s="1" t="s">
        <v>39</v>
      </c>
      <c r="F303" s="1" t="s">
        <v>50</v>
      </c>
      <c r="G303" s="1" t="s">
        <v>223</v>
      </c>
      <c r="H303" s="1" t="s">
        <v>70</v>
      </c>
      <c r="I303" s="1" t="s">
        <v>75</v>
      </c>
      <c r="J303" t="str">
        <f>TRIM(CONCATENATE(wiz[[#This Row],[SHIPPER..................]],wiz[[#This Row],[ZIP2..]],wiz[[#This Row],[ZIP3..]]))</f>
        <v>b: C H ROBINSON | 3030138101</v>
      </c>
      <c r="K303" s="1">
        <v>1</v>
      </c>
      <c r="L303" s="1">
        <v>2.4300000000000002</v>
      </c>
      <c r="M303" s="1">
        <v>0.28000000000000003</v>
      </c>
      <c r="N303" s="1">
        <v>369</v>
      </c>
      <c r="O303" s="1">
        <v>1.04</v>
      </c>
      <c r="P303" s="1">
        <v>76</v>
      </c>
      <c r="Q303" s="1">
        <v>0.3</v>
      </c>
      <c r="R303" s="1">
        <v>-26</v>
      </c>
      <c r="S303" s="1">
        <v>-6</v>
      </c>
      <c r="T303" s="1">
        <v>-64</v>
      </c>
      <c r="U303" s="1">
        <v>518</v>
      </c>
      <c r="V303" s="1">
        <v>448</v>
      </c>
      <c r="W303" s="1">
        <v>30642</v>
      </c>
      <c r="X303" s="1">
        <v>30301</v>
      </c>
      <c r="Y303" s="1">
        <v>38101</v>
      </c>
      <c r="Z303" s="1">
        <v>2.4900000000000002</v>
      </c>
      <c r="AA303" s="6">
        <f t="shared" si="56"/>
        <v>615</v>
      </c>
      <c r="AB303" s="6">
        <f t="shared" si="57"/>
        <v>448</v>
      </c>
      <c r="AC303" s="6">
        <f t="shared" si="58"/>
        <v>-122022</v>
      </c>
      <c r="AD303" s="6">
        <f t="shared" si="59"/>
        <v>-198.40975609756097</v>
      </c>
      <c r="AE303" s="7">
        <f t="shared" si="60"/>
        <v>-1118</v>
      </c>
      <c r="AF303" t="str">
        <f t="shared" ca="1" si="61"/>
        <v>$V$1066</v>
      </c>
      <c r="AG303" t="str">
        <f t="shared" ca="1" si="62"/>
        <v>$J$1066</v>
      </c>
      <c r="AH303" t="str">
        <f t="shared" ca="1" si="63"/>
        <v>b: C H ROBINSON | 2736036101</v>
      </c>
      <c r="AI303" t="str">
        <f t="shared" ca="1" si="52"/>
        <v>$K$1066</v>
      </c>
      <c r="AJ303" s="8">
        <f t="shared" si="53"/>
        <v>1.6260162601626016E-3</v>
      </c>
      <c r="AK303" s="7">
        <f t="shared" si="54"/>
        <v>-560</v>
      </c>
      <c r="AL303" s="7" t="str">
        <f t="shared" ca="1" si="64"/>
        <v>b: C H ROBINSON | 6080335055</v>
      </c>
      <c r="AM303" t="b">
        <f t="shared" si="55"/>
        <v>0</v>
      </c>
    </row>
    <row r="304" spans="3:39" x14ac:dyDescent="0.3">
      <c r="C304" s="1" t="s">
        <v>37</v>
      </c>
      <c r="D304" s="1" t="s">
        <v>38</v>
      </c>
      <c r="E304" s="1" t="s">
        <v>39</v>
      </c>
      <c r="F304" s="1" t="s">
        <v>50</v>
      </c>
      <c r="G304" s="1" t="s">
        <v>308</v>
      </c>
      <c r="H304" s="1" t="s">
        <v>70</v>
      </c>
      <c r="I304" s="1" t="s">
        <v>75</v>
      </c>
      <c r="J304" t="str">
        <f>TRIM(CONCATENATE(wiz[[#This Row],[SHIPPER..................]],wiz[[#This Row],[ZIP2..]],wiz[[#This Row],[ZIP3..]]))</f>
        <v>b: C H ROBINSON | 3001238101</v>
      </c>
      <c r="K304" s="1">
        <v>1</v>
      </c>
      <c r="L304" s="1">
        <v>1.61</v>
      </c>
      <c r="M304" s="1">
        <v>0.28000000000000003</v>
      </c>
      <c r="N304" s="1">
        <v>397</v>
      </c>
      <c r="O304" s="1">
        <v>0.76</v>
      </c>
      <c r="P304" s="1">
        <v>72</v>
      </c>
      <c r="Q304" s="1">
        <v>0.3</v>
      </c>
      <c r="R304" s="1">
        <v>-28</v>
      </c>
      <c r="S304" s="1">
        <v>-25</v>
      </c>
      <c r="T304" s="1">
        <v>3</v>
      </c>
      <c r="U304" s="1">
        <v>233</v>
      </c>
      <c r="V304" s="1">
        <v>211</v>
      </c>
      <c r="W304" s="1">
        <v>31201</v>
      </c>
      <c r="X304" s="1">
        <v>30012</v>
      </c>
      <c r="Y304" s="1">
        <v>38101</v>
      </c>
      <c r="Z304" s="1">
        <v>1.67</v>
      </c>
      <c r="AA304" s="6">
        <f t="shared" si="56"/>
        <v>615</v>
      </c>
      <c r="AB304" s="6">
        <f t="shared" si="57"/>
        <v>211</v>
      </c>
      <c r="AC304" s="6">
        <f t="shared" si="58"/>
        <v>-122022</v>
      </c>
      <c r="AD304" s="6">
        <f t="shared" si="59"/>
        <v>-198.40975609756097</v>
      </c>
      <c r="AE304" s="7">
        <f t="shared" si="60"/>
        <v>-1118</v>
      </c>
      <c r="AF304" t="str">
        <f t="shared" ca="1" si="61"/>
        <v>$V$1066</v>
      </c>
      <c r="AG304" t="str">
        <f t="shared" ca="1" si="62"/>
        <v>$J$1066</v>
      </c>
      <c r="AH304" t="str">
        <f t="shared" ca="1" si="63"/>
        <v>b: C H ROBINSON | 2736036101</v>
      </c>
      <c r="AI304" t="str">
        <f t="shared" ca="1" si="52"/>
        <v>$K$1066</v>
      </c>
      <c r="AJ304" s="8">
        <f t="shared" si="53"/>
        <v>1.6260162601626016E-3</v>
      </c>
      <c r="AK304" s="7">
        <f t="shared" si="54"/>
        <v>-560</v>
      </c>
      <c r="AL304" s="7" t="str">
        <f t="shared" ca="1" si="64"/>
        <v>b: C H ROBINSON | 6080335055</v>
      </c>
      <c r="AM304" t="b">
        <f t="shared" si="55"/>
        <v>0</v>
      </c>
    </row>
    <row r="305" spans="3:39" x14ac:dyDescent="0.3">
      <c r="C305" s="1" t="s">
        <v>37</v>
      </c>
      <c r="D305" s="1" t="s">
        <v>38</v>
      </c>
      <c r="E305" s="1" t="s">
        <v>39</v>
      </c>
      <c r="F305" s="1" t="s">
        <v>50</v>
      </c>
      <c r="G305" s="1" t="s">
        <v>447</v>
      </c>
      <c r="H305" s="1" t="s">
        <v>70</v>
      </c>
      <c r="I305" s="1" t="s">
        <v>75</v>
      </c>
      <c r="J305" t="str">
        <f>TRIM(CONCATENATE(wiz[[#This Row],[SHIPPER..................]],wiz[[#This Row],[ZIP2..]],wiz[[#This Row],[ZIP3..]]))</f>
        <v>b: C H ROBINSON | 3020938101</v>
      </c>
      <c r="K305" s="1">
        <v>1</v>
      </c>
      <c r="L305" s="1">
        <v>0.96</v>
      </c>
      <c r="M305" s="1">
        <v>0.28000000000000003</v>
      </c>
      <c r="N305" s="1">
        <v>403</v>
      </c>
      <c r="O305" s="1">
        <v>0.53</v>
      </c>
      <c r="P305" s="1">
        <v>60</v>
      </c>
      <c r="Q305" s="1">
        <v>0.3</v>
      </c>
      <c r="R305" s="1">
        <v>-28</v>
      </c>
      <c r="S305" s="1">
        <v>-59</v>
      </c>
      <c r="T305" s="1">
        <v>84</v>
      </c>
      <c r="U305" s="1">
        <v>-25</v>
      </c>
      <c r="V305" s="1">
        <v>0</v>
      </c>
      <c r="W305" s="1">
        <v>30106</v>
      </c>
      <c r="X305" s="1">
        <v>30209</v>
      </c>
      <c r="Y305" s="1">
        <v>38101</v>
      </c>
      <c r="Z305" s="1">
        <v>1.02</v>
      </c>
      <c r="AA305" s="6">
        <f t="shared" si="56"/>
        <v>615</v>
      </c>
      <c r="AB305" s="6">
        <f t="shared" si="57"/>
        <v>0</v>
      </c>
      <c r="AC305" s="6">
        <f t="shared" si="58"/>
        <v>-122022</v>
      </c>
      <c r="AD305" s="6">
        <f t="shared" si="59"/>
        <v>-198.40975609756097</v>
      </c>
      <c r="AE305" s="7">
        <f t="shared" si="60"/>
        <v>-1118</v>
      </c>
      <c r="AF305" t="str">
        <f t="shared" ca="1" si="61"/>
        <v>$V$1066</v>
      </c>
      <c r="AG305" t="str">
        <f t="shared" ca="1" si="62"/>
        <v>$J$1066</v>
      </c>
      <c r="AH305" t="str">
        <f t="shared" ca="1" si="63"/>
        <v>b: C H ROBINSON | 2736036101</v>
      </c>
      <c r="AI305" t="str">
        <f t="shared" ca="1" si="52"/>
        <v>$K$1066</v>
      </c>
      <c r="AJ305" s="8">
        <f t="shared" si="53"/>
        <v>1.6260162601626016E-3</v>
      </c>
      <c r="AK305" s="7">
        <f t="shared" si="54"/>
        <v>-560</v>
      </c>
      <c r="AL305" s="7" t="str">
        <f t="shared" ca="1" si="64"/>
        <v>b: C H ROBINSON | 6080335055</v>
      </c>
      <c r="AM305" t="b">
        <f t="shared" si="55"/>
        <v>0</v>
      </c>
    </row>
    <row r="306" spans="3:39" x14ac:dyDescent="0.3">
      <c r="C306" s="1" t="s">
        <v>564</v>
      </c>
      <c r="D306" s="1" t="s">
        <v>565</v>
      </c>
      <c r="E306" s="1" t="s">
        <v>39</v>
      </c>
      <c r="F306" s="1" t="s">
        <v>50</v>
      </c>
      <c r="G306" s="1" t="s">
        <v>308</v>
      </c>
      <c r="H306" s="1" t="s">
        <v>70</v>
      </c>
      <c r="I306" s="1" t="s">
        <v>75</v>
      </c>
      <c r="J306" t="str">
        <f>TRIM(CONCATENATE(wiz[[#This Row],[SHIPPER..................]],wiz[[#This Row],[ZIP2..]],wiz[[#This Row],[ZIP3..]]))</f>
        <v>b: HIGH TIDE TRANSPOR| 3001238101</v>
      </c>
      <c r="K306" s="1">
        <v>1</v>
      </c>
      <c r="L306" s="1">
        <v>1.1599999999999999</v>
      </c>
      <c r="M306" s="1">
        <v>0.27</v>
      </c>
      <c r="N306" s="1">
        <v>413</v>
      </c>
      <c r="O306" s="1">
        <v>0.89</v>
      </c>
      <c r="P306" s="1">
        <v>36</v>
      </c>
      <c r="Q306" s="1">
        <v>0.25</v>
      </c>
      <c r="R306" s="1">
        <v>-25</v>
      </c>
      <c r="S306" s="1">
        <v>-11</v>
      </c>
      <c r="T306" s="1">
        <v>-1</v>
      </c>
      <c r="U306" s="1">
        <v>53</v>
      </c>
      <c r="V306" s="1">
        <v>41</v>
      </c>
      <c r="W306" s="1">
        <v>30650</v>
      </c>
      <c r="X306" s="1">
        <v>30012</v>
      </c>
      <c r="Y306" s="1">
        <v>38101</v>
      </c>
      <c r="Z306" s="1">
        <v>1.21</v>
      </c>
      <c r="AA306" s="6">
        <f t="shared" si="56"/>
        <v>6</v>
      </c>
      <c r="AB306" s="6">
        <f t="shared" si="57"/>
        <v>41</v>
      </c>
      <c r="AC306" s="6">
        <f t="shared" si="58"/>
        <v>-2131</v>
      </c>
      <c r="AD306" s="6">
        <f t="shared" si="59"/>
        <v>-355.16666666666669</v>
      </c>
      <c r="AE306" s="7">
        <f t="shared" si="60"/>
        <v>-493</v>
      </c>
      <c r="AF306" t="str">
        <f t="shared" ca="1" si="61"/>
        <v>$V$943</v>
      </c>
      <c r="AG306" t="str">
        <f t="shared" ca="1" si="62"/>
        <v>$J$943</v>
      </c>
      <c r="AH306" t="str">
        <f t="shared" ca="1" si="63"/>
        <v>b: ECHO GLOBAL LOGIST| 6450129720</v>
      </c>
      <c r="AI306" t="str">
        <f t="shared" ca="1" si="52"/>
        <v>$K$943</v>
      </c>
      <c r="AJ306" s="8">
        <f t="shared" si="53"/>
        <v>0.16666666666666666</v>
      </c>
      <c r="AK306" s="7">
        <f t="shared" si="54"/>
        <v>-493</v>
      </c>
      <c r="AL306" s="7" t="str">
        <f t="shared" ca="1" si="64"/>
        <v>b: ECHO GLOBAL LOGIST| 6450129720</v>
      </c>
      <c r="AM306" t="b">
        <f t="shared" si="55"/>
        <v>0</v>
      </c>
    </row>
    <row r="307" spans="3:39" x14ac:dyDescent="0.3">
      <c r="C307" s="1" t="s">
        <v>566</v>
      </c>
      <c r="D307" s="1" t="s">
        <v>567</v>
      </c>
      <c r="E307" s="1" t="s">
        <v>39</v>
      </c>
      <c r="F307" s="1" t="s">
        <v>50</v>
      </c>
      <c r="G307" s="1" t="s">
        <v>399</v>
      </c>
      <c r="H307" s="1" t="s">
        <v>70</v>
      </c>
      <c r="I307" s="1" t="s">
        <v>75</v>
      </c>
      <c r="J307" t="str">
        <f>TRIM(CONCATENATE(wiz[[#This Row],[SHIPPER..................]],wiz[[#This Row],[ZIP2..]],wiz[[#This Row],[ZIP3..]]))</f>
        <v>b: PATHMARK TRANSPORT| 3025338101</v>
      </c>
      <c r="K307" s="1">
        <v>1</v>
      </c>
      <c r="L307" s="1">
        <v>1.9</v>
      </c>
      <c r="M307" s="1">
        <v>0.28000000000000003</v>
      </c>
      <c r="N307" s="1">
        <v>413</v>
      </c>
      <c r="O307" s="1">
        <v>1.83</v>
      </c>
      <c r="P307" s="1">
        <v>55</v>
      </c>
      <c r="Q307" s="1">
        <v>0.3</v>
      </c>
      <c r="R307" s="1">
        <v>-29</v>
      </c>
      <c r="S307" s="1">
        <v>-29</v>
      </c>
      <c r="T307" s="1">
        <v>-224</v>
      </c>
      <c r="U307" s="1">
        <v>263</v>
      </c>
      <c r="V307" s="1">
        <v>10</v>
      </c>
      <c r="W307" s="1">
        <v>31201</v>
      </c>
      <c r="X307" s="1">
        <v>30253</v>
      </c>
      <c r="Y307" s="1">
        <v>38101</v>
      </c>
      <c r="Z307" s="1">
        <v>1.96</v>
      </c>
      <c r="AA307" s="6">
        <f t="shared" si="56"/>
        <v>1</v>
      </c>
      <c r="AB307" s="6">
        <f t="shared" si="57"/>
        <v>10</v>
      </c>
      <c r="AC307" s="6">
        <f t="shared" si="58"/>
        <v>10</v>
      </c>
      <c r="AD307" s="6">
        <f t="shared" si="59"/>
        <v>10</v>
      </c>
      <c r="AE307" s="7">
        <f t="shared" si="60"/>
        <v>10</v>
      </c>
      <c r="AF307" t="str">
        <f t="shared" ca="1" si="61"/>
        <v>$V$278</v>
      </c>
      <c r="AG307" t="str">
        <f t="shared" ca="1" si="62"/>
        <v>$J$278</v>
      </c>
      <c r="AH307" t="str">
        <f t="shared" ca="1" si="63"/>
        <v>WAL MART SAMS GENERAL| 3014443201</v>
      </c>
      <c r="AI307" t="str">
        <f t="shared" ca="1" si="52"/>
        <v>$K$278</v>
      </c>
      <c r="AJ307" s="8">
        <f t="shared" si="53"/>
        <v>1</v>
      </c>
      <c r="AK307" s="7">
        <f t="shared" si="54"/>
        <v>10</v>
      </c>
      <c r="AL307" s="7" t="str">
        <f t="shared" ca="1" si="64"/>
        <v>WAL MART SAMS GENERAL| 3014443201</v>
      </c>
      <c r="AM307" t="str">
        <f t="shared" si="55"/>
        <v>b: PATHMARK TRANSPORT| 3025338101</v>
      </c>
    </row>
    <row r="308" spans="3:39" x14ac:dyDescent="0.3">
      <c r="C308" s="1" t="s">
        <v>568</v>
      </c>
      <c r="D308" s="1" t="s">
        <v>569</v>
      </c>
      <c r="E308" s="1" t="s">
        <v>39</v>
      </c>
      <c r="F308" s="1" t="s">
        <v>50</v>
      </c>
      <c r="G308" s="1" t="s">
        <v>223</v>
      </c>
      <c r="H308" s="1" t="s">
        <v>70</v>
      </c>
      <c r="I308" s="1" t="s">
        <v>75</v>
      </c>
      <c r="J308" t="str">
        <f>TRIM(CONCATENATE(wiz[[#This Row],[SHIPPER..................]],wiz[[#This Row],[ZIP2..]],wiz[[#This Row],[ZIP3..]]))</f>
        <v>b: UNIVERSAL TRUCKLOA| 3030138101</v>
      </c>
      <c r="K308" s="1">
        <v>1</v>
      </c>
      <c r="L308" s="1">
        <v>2.29</v>
      </c>
      <c r="M308" s="1">
        <v>0.28000000000000003</v>
      </c>
      <c r="N308" s="1">
        <v>361</v>
      </c>
      <c r="O308" s="1">
        <v>1.33</v>
      </c>
      <c r="P308" s="1">
        <v>14</v>
      </c>
      <c r="Q308" s="1">
        <v>0.25</v>
      </c>
      <c r="R308" s="1">
        <v>-26</v>
      </c>
      <c r="S308" s="1">
        <v>17</v>
      </c>
      <c r="T308" s="1">
        <v>-132</v>
      </c>
      <c r="U308" s="1">
        <v>458</v>
      </c>
      <c r="V308" s="1">
        <v>343</v>
      </c>
      <c r="W308" s="1">
        <v>30050</v>
      </c>
      <c r="X308" s="1">
        <v>30301</v>
      </c>
      <c r="Y308" s="1">
        <v>38101</v>
      </c>
      <c r="Z308" s="1">
        <v>2.35</v>
      </c>
      <c r="AA308" s="6">
        <f t="shared" si="56"/>
        <v>5</v>
      </c>
      <c r="AB308" s="6">
        <f t="shared" si="57"/>
        <v>343</v>
      </c>
      <c r="AC308" s="6">
        <f t="shared" si="58"/>
        <v>1531</v>
      </c>
      <c r="AD308" s="6">
        <f t="shared" si="59"/>
        <v>306.2</v>
      </c>
      <c r="AE308" s="7">
        <f t="shared" si="60"/>
        <v>-272</v>
      </c>
      <c r="AF308" t="str">
        <f t="shared" ca="1" si="61"/>
        <v>$V$634</v>
      </c>
      <c r="AG308" t="str">
        <f t="shared" ca="1" si="62"/>
        <v>$J$634</v>
      </c>
      <c r="AH308" t="str">
        <f t="shared" ca="1" si="63"/>
        <v>TOMLIN TRUCKING AND B| 4614236101</v>
      </c>
      <c r="AI308" t="str">
        <f t="shared" ca="1" si="52"/>
        <v>$K$634</v>
      </c>
      <c r="AJ308" s="8">
        <f t="shared" si="53"/>
        <v>0.2</v>
      </c>
      <c r="AK308" s="7">
        <f t="shared" si="54"/>
        <v>-272</v>
      </c>
      <c r="AL308" s="7" t="str">
        <f t="shared" ca="1" si="64"/>
        <v>TOMLIN TRUCKING AND B| 4614236101</v>
      </c>
      <c r="AM308" t="b">
        <f t="shared" si="55"/>
        <v>0</v>
      </c>
    </row>
    <row r="309" spans="3:39" x14ac:dyDescent="0.3">
      <c r="C309" s="1" t="s">
        <v>423</v>
      </c>
      <c r="D309" s="1" t="s">
        <v>424</v>
      </c>
      <c r="E309" s="1" t="s">
        <v>39</v>
      </c>
      <c r="F309" s="1" t="s">
        <v>50</v>
      </c>
      <c r="G309" s="1" t="s">
        <v>399</v>
      </c>
      <c r="H309" s="1" t="s">
        <v>70</v>
      </c>
      <c r="I309" s="1" t="s">
        <v>75</v>
      </c>
      <c r="J309" t="str">
        <f>TRIM(CONCATENATE(wiz[[#This Row],[SHIPPER..................]],wiz[[#This Row],[ZIP2..]],wiz[[#This Row],[ZIP3..]]))</f>
        <v>CARLSTAR | 3025338101</v>
      </c>
      <c r="K309" s="1">
        <v>16</v>
      </c>
      <c r="L309" s="1">
        <v>1.29</v>
      </c>
      <c r="M309" s="1">
        <v>0.18</v>
      </c>
      <c r="N309" s="1">
        <v>402</v>
      </c>
      <c r="O309" s="1">
        <v>0.77</v>
      </c>
      <c r="P309" s="1">
        <v>64</v>
      </c>
      <c r="Q309" s="1">
        <v>0.28999999999999998</v>
      </c>
      <c r="R309" s="1">
        <v>12</v>
      </c>
      <c r="S309" s="1">
        <v>-25</v>
      </c>
      <c r="T309" s="1">
        <v>27</v>
      </c>
      <c r="U309" s="1">
        <v>68</v>
      </c>
      <c r="V309" s="1">
        <v>70</v>
      </c>
      <c r="W309" s="1">
        <v>30103</v>
      </c>
      <c r="X309" s="1">
        <v>30253</v>
      </c>
      <c r="Y309" s="1">
        <v>38101</v>
      </c>
      <c r="Z309" s="1">
        <v>1.25</v>
      </c>
      <c r="AA309" s="6">
        <f t="shared" si="56"/>
        <v>44</v>
      </c>
      <c r="AB309" s="6">
        <f t="shared" si="57"/>
        <v>1120</v>
      </c>
      <c r="AC309" s="6">
        <f t="shared" si="58"/>
        <v>-5136</v>
      </c>
      <c r="AD309" s="6">
        <f t="shared" si="59"/>
        <v>-116.72727272727273</v>
      </c>
      <c r="AE309" s="7">
        <f t="shared" si="60"/>
        <v>-528</v>
      </c>
      <c r="AF309" t="str">
        <f t="shared" ca="1" si="61"/>
        <v>$V$248</v>
      </c>
      <c r="AG309" t="str">
        <f t="shared" ca="1" si="62"/>
        <v>$J$248</v>
      </c>
      <c r="AH309" t="str">
        <f t="shared" ca="1" si="63"/>
        <v>CARLSTAR | 3025348007</v>
      </c>
      <c r="AI309" t="str">
        <f t="shared" ca="1" si="52"/>
        <v>$K$248</v>
      </c>
      <c r="AJ309" s="8">
        <f t="shared" si="53"/>
        <v>0.36363636363636365</v>
      </c>
      <c r="AK309" s="7">
        <f t="shared" si="54"/>
        <v>-528</v>
      </c>
      <c r="AL309" s="7" t="str">
        <f t="shared" ca="1" si="64"/>
        <v>CARLSTAR | 3025348007</v>
      </c>
      <c r="AM309" t="b">
        <f t="shared" si="55"/>
        <v>0</v>
      </c>
    </row>
    <row r="310" spans="3:39" x14ac:dyDescent="0.3">
      <c r="C310" s="1" t="s">
        <v>528</v>
      </c>
      <c r="D310" s="1" t="s">
        <v>529</v>
      </c>
      <c r="E310" s="1" t="s">
        <v>39</v>
      </c>
      <c r="F310" s="1" t="s">
        <v>50</v>
      </c>
      <c r="G310" s="1" t="s">
        <v>492</v>
      </c>
      <c r="H310" s="1" t="s">
        <v>70</v>
      </c>
      <c r="I310" s="1" t="s">
        <v>447</v>
      </c>
      <c r="J310" t="str">
        <f>TRIM(CONCATENATE(wiz[[#This Row],[SHIPPER..................]],wiz[[#This Row],[ZIP2..]],wiz[[#This Row],[ZIP3..]]))</f>
        <v>GREIF | 3010638019</v>
      </c>
      <c r="K310" s="1">
        <v>1</v>
      </c>
      <c r="L310" s="1">
        <v>1.58</v>
      </c>
      <c r="M310" s="1">
        <v>0.18</v>
      </c>
      <c r="N310" s="1">
        <v>358</v>
      </c>
      <c r="O310" s="1">
        <v>1</v>
      </c>
      <c r="P310" s="1">
        <v>20</v>
      </c>
      <c r="Q310" s="1">
        <v>0.25</v>
      </c>
      <c r="R310" s="1">
        <v>11</v>
      </c>
      <c r="S310" s="1">
        <v>-6</v>
      </c>
      <c r="T310" s="1">
        <v>-54</v>
      </c>
      <c r="U310" s="1">
        <v>161</v>
      </c>
      <c r="V310" s="1">
        <v>101</v>
      </c>
      <c r="W310" s="1">
        <v>30272</v>
      </c>
      <c r="X310" s="1">
        <v>30106</v>
      </c>
      <c r="Y310" s="1">
        <v>38019</v>
      </c>
      <c r="Z310" s="1">
        <v>1.54</v>
      </c>
      <c r="AA310" s="6">
        <f t="shared" si="56"/>
        <v>64</v>
      </c>
      <c r="AB310" s="6">
        <f t="shared" si="57"/>
        <v>101</v>
      </c>
      <c r="AC310" s="6">
        <f t="shared" si="58"/>
        <v>95</v>
      </c>
      <c r="AD310" s="6">
        <f t="shared" si="59"/>
        <v>1.484375</v>
      </c>
      <c r="AE310" s="7">
        <f t="shared" si="60"/>
        <v>-57</v>
      </c>
      <c r="AF310" t="str">
        <f t="shared" ca="1" si="61"/>
        <v>$V$276</v>
      </c>
      <c r="AG310" t="str">
        <f t="shared" ca="1" si="62"/>
        <v>$J$276</v>
      </c>
      <c r="AH310" t="str">
        <f t="shared" ca="1" si="63"/>
        <v>GREIF | 3010643125</v>
      </c>
      <c r="AI310" t="str">
        <f t="shared" ca="1" si="52"/>
        <v>$K$276</v>
      </c>
      <c r="AJ310" s="8">
        <f t="shared" si="53"/>
        <v>1.5625E-2</v>
      </c>
      <c r="AK310" s="7">
        <f t="shared" si="54"/>
        <v>-57</v>
      </c>
      <c r="AL310" s="7" t="str">
        <f t="shared" ca="1" si="64"/>
        <v>GREIF | 3010643125</v>
      </c>
      <c r="AM310" t="b">
        <f t="shared" si="55"/>
        <v>0</v>
      </c>
    </row>
    <row r="311" spans="3:39" x14ac:dyDescent="0.3">
      <c r="C311" s="1" t="s">
        <v>570</v>
      </c>
      <c r="D311" s="1" t="s">
        <v>571</v>
      </c>
      <c r="E311" s="1" t="s">
        <v>39</v>
      </c>
      <c r="F311" s="1" t="s">
        <v>50</v>
      </c>
      <c r="G311" s="1" t="s">
        <v>399</v>
      </c>
      <c r="H311" s="1" t="s">
        <v>70</v>
      </c>
      <c r="I311" s="1" t="s">
        <v>75</v>
      </c>
      <c r="J311" t="str">
        <f>TRIM(CONCATENATE(wiz[[#This Row],[SHIPPER..................]],wiz[[#This Row],[ZIP2..]],wiz[[#This Row],[ZIP3..]]))</f>
        <v>HUB GROUP INCORPORATE| 3025338101</v>
      </c>
      <c r="K311" s="1">
        <v>1</v>
      </c>
      <c r="L311" s="1">
        <v>1.36</v>
      </c>
      <c r="M311" s="1">
        <v>0.2</v>
      </c>
      <c r="N311" s="1">
        <v>401</v>
      </c>
      <c r="O311" s="1">
        <v>0.89</v>
      </c>
      <c r="P311" s="1">
        <v>122</v>
      </c>
      <c r="Q311" s="1">
        <v>0.35</v>
      </c>
      <c r="R311" s="1">
        <v>4</v>
      </c>
      <c r="S311" s="1">
        <v>-61</v>
      </c>
      <c r="T311" s="1">
        <v>-1</v>
      </c>
      <c r="U311" s="1">
        <v>102</v>
      </c>
      <c r="V311" s="1">
        <v>40</v>
      </c>
      <c r="W311" s="1">
        <v>30719</v>
      </c>
      <c r="X311" s="1">
        <v>30253</v>
      </c>
      <c r="Y311" s="1">
        <v>38101</v>
      </c>
      <c r="Z311" s="1">
        <v>1.34</v>
      </c>
      <c r="AA311" s="6">
        <f t="shared" si="56"/>
        <v>2</v>
      </c>
      <c r="AB311" s="6">
        <f t="shared" si="57"/>
        <v>40</v>
      </c>
      <c r="AC311" s="6">
        <f t="shared" si="58"/>
        <v>89</v>
      </c>
      <c r="AD311" s="6">
        <f t="shared" si="59"/>
        <v>44.5</v>
      </c>
      <c r="AE311" s="7">
        <f t="shared" si="60"/>
        <v>40</v>
      </c>
      <c r="AF311" t="str">
        <f t="shared" ca="1" si="61"/>
        <v>$V$311</v>
      </c>
      <c r="AG311" t="str">
        <f t="shared" ca="1" si="62"/>
        <v>$J$311</v>
      </c>
      <c r="AH311" t="str">
        <f t="shared" ca="1" si="63"/>
        <v>HUB GROUP INCORPORATE| 3025338101</v>
      </c>
      <c r="AI311" t="str">
        <f t="shared" ca="1" si="52"/>
        <v>$K$311</v>
      </c>
      <c r="AJ311" s="8">
        <f t="shared" si="53"/>
        <v>0.5</v>
      </c>
      <c r="AK311" s="7">
        <f t="shared" si="54"/>
        <v>40</v>
      </c>
      <c r="AL311" s="7" t="str">
        <f t="shared" ca="1" si="64"/>
        <v>HUB GROUP INCORPORATE| 3025338101</v>
      </c>
      <c r="AM311" t="str">
        <f t="shared" si="55"/>
        <v>HUB GROUP INCORPORATE| 3025338101</v>
      </c>
    </row>
    <row r="312" spans="3:39" x14ac:dyDescent="0.3">
      <c r="C312" s="1" t="s">
        <v>400</v>
      </c>
      <c r="D312" s="1" t="s">
        <v>401</v>
      </c>
      <c r="E312" s="1" t="s">
        <v>39</v>
      </c>
      <c r="F312" s="1" t="s">
        <v>50</v>
      </c>
      <c r="G312" s="1" t="s">
        <v>223</v>
      </c>
      <c r="H312" s="1" t="s">
        <v>70</v>
      </c>
      <c r="I312" s="1" t="s">
        <v>75</v>
      </c>
      <c r="J312" t="str">
        <f>TRIM(CONCATENATE(wiz[[#This Row],[SHIPPER..................]],wiz[[#This Row],[ZIP2..]],wiz[[#This Row],[ZIP3..]]))</f>
        <v>KELLOGG COMPANY MLXP| 3030138101</v>
      </c>
      <c r="K312" s="1">
        <v>23</v>
      </c>
      <c r="L312" s="1">
        <v>1.47</v>
      </c>
      <c r="M312" s="1">
        <v>1</v>
      </c>
      <c r="N312" s="1">
        <v>366</v>
      </c>
      <c r="O312" s="1">
        <v>0.84</v>
      </c>
      <c r="P312" s="1">
        <v>58</v>
      </c>
      <c r="Q312" s="1">
        <v>0.3</v>
      </c>
      <c r="R312" s="1">
        <v>-316</v>
      </c>
      <c r="S312" s="1">
        <v>-21</v>
      </c>
      <c r="T312" s="1">
        <v>-16</v>
      </c>
      <c r="U312" s="1">
        <v>451</v>
      </c>
      <c r="V312" s="1">
        <v>414</v>
      </c>
      <c r="W312" s="1">
        <v>30301</v>
      </c>
      <c r="X312" s="1">
        <v>30301</v>
      </c>
      <c r="Y312" s="1">
        <v>38101</v>
      </c>
      <c r="Z312" s="1">
        <v>2.25</v>
      </c>
      <c r="AA312" s="6">
        <f t="shared" si="56"/>
        <v>979</v>
      </c>
      <c r="AB312" s="6">
        <f t="shared" si="57"/>
        <v>9522</v>
      </c>
      <c r="AC312" s="6">
        <f t="shared" si="58"/>
        <v>105632</v>
      </c>
      <c r="AD312" s="6">
        <f t="shared" si="59"/>
        <v>107.89785495403473</v>
      </c>
      <c r="AE312" s="7">
        <f t="shared" si="60"/>
        <v>-453</v>
      </c>
      <c r="AF312" t="str">
        <f t="shared" ca="1" si="61"/>
        <v>$V$191</v>
      </c>
      <c r="AG312" t="str">
        <f t="shared" ca="1" si="62"/>
        <v>$J$191</v>
      </c>
      <c r="AH312" t="str">
        <f t="shared" ca="1" si="63"/>
        <v>KELLOGG COMPANY MLXP| 3030133601</v>
      </c>
      <c r="AI312" t="str">
        <f t="shared" ca="1" si="52"/>
        <v>$K$191</v>
      </c>
      <c r="AJ312" s="8">
        <f t="shared" si="53"/>
        <v>2.3493360572012258E-2</v>
      </c>
      <c r="AK312" s="7">
        <f t="shared" si="54"/>
        <v>-94</v>
      </c>
      <c r="AL312" s="7" t="str">
        <f t="shared" ca="1" si="64"/>
        <v>KELLOGG COMPANY MLXP| 3861175029</v>
      </c>
      <c r="AM312" t="b">
        <f t="shared" si="55"/>
        <v>0</v>
      </c>
    </row>
    <row r="313" spans="3:39" x14ac:dyDescent="0.3">
      <c r="C313" s="1" t="s">
        <v>222</v>
      </c>
      <c r="D313" s="1" t="s">
        <v>218</v>
      </c>
      <c r="E313" s="1" t="s">
        <v>39</v>
      </c>
      <c r="F313" s="1" t="s">
        <v>50</v>
      </c>
      <c r="G313" s="1" t="s">
        <v>337</v>
      </c>
      <c r="H313" s="1" t="s">
        <v>70</v>
      </c>
      <c r="I313" s="1" t="s">
        <v>75</v>
      </c>
      <c r="J313" t="str">
        <f>TRIM(CONCATENATE(wiz[[#This Row],[SHIPPER..................]],wiz[[#This Row],[ZIP2..]],wiz[[#This Row],[ZIP3..]]))</f>
        <v>OWENS CORNING FIBERGL| 3026838101</v>
      </c>
      <c r="K313" s="1">
        <v>2</v>
      </c>
      <c r="L313" s="1">
        <v>1.4</v>
      </c>
      <c r="M313" s="1">
        <v>0.18</v>
      </c>
      <c r="N313" s="1">
        <v>375</v>
      </c>
      <c r="O313" s="1">
        <v>0.9</v>
      </c>
      <c r="P313" s="1">
        <v>90</v>
      </c>
      <c r="Q313" s="1">
        <v>0.33</v>
      </c>
      <c r="R313" s="1">
        <v>13</v>
      </c>
      <c r="S313" s="1">
        <v>-22</v>
      </c>
      <c r="T313" s="1">
        <v>-30</v>
      </c>
      <c r="U313" s="1">
        <v>102</v>
      </c>
      <c r="V313" s="1">
        <v>50</v>
      </c>
      <c r="W313" s="1">
        <v>30301</v>
      </c>
      <c r="X313" s="1">
        <v>30268</v>
      </c>
      <c r="Y313" s="1">
        <v>38101</v>
      </c>
      <c r="Z313" s="1">
        <v>1.36</v>
      </c>
      <c r="AA313" s="6">
        <f t="shared" si="56"/>
        <v>733</v>
      </c>
      <c r="AB313" s="6">
        <f t="shared" si="57"/>
        <v>100</v>
      </c>
      <c r="AC313" s="6">
        <f t="shared" si="58"/>
        <v>-44750</v>
      </c>
      <c r="AD313" s="6">
        <f t="shared" si="59"/>
        <v>-61.050477489768078</v>
      </c>
      <c r="AE313" s="7">
        <f t="shared" si="60"/>
        <v>-546</v>
      </c>
      <c r="AF313" t="str">
        <f t="shared" ca="1" si="61"/>
        <v>$V$1036</v>
      </c>
      <c r="AG313" t="str">
        <f t="shared" ca="1" si="62"/>
        <v>$J$1036</v>
      </c>
      <c r="AH313" t="str">
        <f t="shared" ca="1" si="63"/>
        <v>OWENS CORNING FIBERGL| 2808655720</v>
      </c>
      <c r="AI313" t="str">
        <f t="shared" ca="1" si="52"/>
        <v>$K$1036</v>
      </c>
      <c r="AJ313" s="8">
        <f t="shared" si="53"/>
        <v>2.7285129604365621E-3</v>
      </c>
      <c r="AK313" s="7">
        <f t="shared" si="54"/>
        <v>-155</v>
      </c>
      <c r="AL313" s="7" t="str">
        <f t="shared" ca="1" si="64"/>
        <v>b: C H ROBINSON | 4607237643</v>
      </c>
      <c r="AM313" t="b">
        <f t="shared" si="55"/>
        <v>0</v>
      </c>
    </row>
    <row r="314" spans="3:39" x14ac:dyDescent="0.3">
      <c r="C314" s="1" t="s">
        <v>72</v>
      </c>
      <c r="D314" s="1" t="s">
        <v>73</v>
      </c>
      <c r="E314" s="1" t="s">
        <v>39</v>
      </c>
      <c r="F314" s="1" t="s">
        <v>50</v>
      </c>
      <c r="G314" s="1" t="s">
        <v>399</v>
      </c>
      <c r="H314" s="1" t="s">
        <v>70</v>
      </c>
      <c r="I314" s="1" t="s">
        <v>75</v>
      </c>
      <c r="J314" t="str">
        <f>TRIM(CONCATENATE(wiz[[#This Row],[SHIPPER..................]],wiz[[#This Row],[ZIP2..]],wiz[[#This Row],[ZIP3..]]))</f>
        <v>REDWOOD LOGISTICS STR| 3025338101</v>
      </c>
      <c r="K314" s="1">
        <v>1</v>
      </c>
      <c r="L314" s="1">
        <v>1.58</v>
      </c>
      <c r="M314" s="1">
        <v>0.28000000000000003</v>
      </c>
      <c r="N314" s="1">
        <v>402</v>
      </c>
      <c r="O314" s="1">
        <v>1</v>
      </c>
      <c r="P314" s="1">
        <v>47</v>
      </c>
      <c r="Q314" s="1">
        <v>0.25</v>
      </c>
      <c r="R314" s="1">
        <v>-28</v>
      </c>
      <c r="S314" s="1">
        <v>-24</v>
      </c>
      <c r="T314" s="1">
        <v>-27</v>
      </c>
      <c r="U314" s="1">
        <v>226</v>
      </c>
      <c r="V314" s="1">
        <v>175</v>
      </c>
      <c r="W314" s="1">
        <v>30286</v>
      </c>
      <c r="X314" s="1">
        <v>30253</v>
      </c>
      <c r="Y314" s="1">
        <v>38101</v>
      </c>
      <c r="Z314" s="1">
        <v>1.64</v>
      </c>
      <c r="AA314" s="6">
        <f t="shared" si="56"/>
        <v>112</v>
      </c>
      <c r="AB314" s="6">
        <f t="shared" si="57"/>
        <v>175</v>
      </c>
      <c r="AC314" s="6">
        <f t="shared" si="58"/>
        <v>-32183</v>
      </c>
      <c r="AD314" s="6">
        <f t="shared" si="59"/>
        <v>-287.34821428571428</v>
      </c>
      <c r="AE314" s="7">
        <f t="shared" si="60"/>
        <v>-836</v>
      </c>
      <c r="AF314" t="str">
        <f t="shared" ca="1" si="61"/>
        <v>$V$1531</v>
      </c>
      <c r="AG314" t="str">
        <f t="shared" ca="1" si="62"/>
        <v>$J$1531</v>
      </c>
      <c r="AH314" t="str">
        <f t="shared" ca="1" si="63"/>
        <v>REDWOOD LOGISTICS STR| 4370137401</v>
      </c>
      <c r="AI314" t="str">
        <f t="shared" ca="1" si="52"/>
        <v>$K$1531</v>
      </c>
      <c r="AJ314" s="8">
        <f t="shared" si="53"/>
        <v>8.9285714285714281E-3</v>
      </c>
      <c r="AK314" s="7">
        <f t="shared" si="54"/>
        <v>-624</v>
      </c>
      <c r="AL314" s="7" t="str">
        <f t="shared" ca="1" si="64"/>
        <v>REDWOOD LOGISTICS STR| 4589530012</v>
      </c>
      <c r="AM314" t="b">
        <f t="shared" si="55"/>
        <v>0</v>
      </c>
    </row>
    <row r="315" spans="3:39" x14ac:dyDescent="0.3">
      <c r="C315" s="1" t="s">
        <v>572</v>
      </c>
      <c r="D315" s="1" t="s">
        <v>573</v>
      </c>
      <c r="E315" s="1" t="s">
        <v>39</v>
      </c>
      <c r="F315" s="1" t="s">
        <v>50</v>
      </c>
      <c r="G315" s="1" t="s">
        <v>223</v>
      </c>
      <c r="H315" s="1" t="s">
        <v>70</v>
      </c>
      <c r="I315" s="1" t="s">
        <v>75</v>
      </c>
      <c r="J315" t="str">
        <f>TRIM(CONCATENATE(wiz[[#This Row],[SHIPPER..................]],wiz[[#This Row],[ZIP2..]],wiz[[#This Row],[ZIP3..]]))</f>
        <v>STOROPACK | 3030138101</v>
      </c>
      <c r="K315" s="1">
        <v>17</v>
      </c>
      <c r="L315" s="1">
        <v>1.63</v>
      </c>
      <c r="M315" s="1">
        <v>0.22</v>
      </c>
      <c r="N315" s="1">
        <v>373</v>
      </c>
      <c r="O315" s="1">
        <v>0.87</v>
      </c>
      <c r="P315" s="1">
        <v>61</v>
      </c>
      <c r="Q315" s="1">
        <v>0.3</v>
      </c>
      <c r="R315" s="1">
        <v>-5</v>
      </c>
      <c r="S315" s="1">
        <v>-41</v>
      </c>
      <c r="T315" s="1">
        <v>-23</v>
      </c>
      <c r="U315" s="1">
        <v>199</v>
      </c>
      <c r="V315" s="1">
        <v>135</v>
      </c>
      <c r="W315" s="1">
        <v>30301</v>
      </c>
      <c r="X315" s="1">
        <v>30301</v>
      </c>
      <c r="Y315" s="1">
        <v>38101</v>
      </c>
      <c r="Z315" s="1">
        <v>1.63</v>
      </c>
      <c r="AA315" s="6">
        <f t="shared" si="56"/>
        <v>17</v>
      </c>
      <c r="AB315" s="6">
        <f t="shared" si="57"/>
        <v>2295</v>
      </c>
      <c r="AC315" s="6">
        <f t="shared" si="58"/>
        <v>2295</v>
      </c>
      <c r="AD315" s="6">
        <f t="shared" si="59"/>
        <v>135</v>
      </c>
      <c r="AE315" s="7">
        <f t="shared" si="60"/>
        <v>135</v>
      </c>
      <c r="AF315" t="str">
        <f t="shared" ca="1" si="61"/>
        <v>$V$122</v>
      </c>
      <c r="AG315" t="str">
        <f t="shared" ca="1" si="62"/>
        <v>$J$122</v>
      </c>
      <c r="AH315" t="str">
        <f t="shared" ca="1" si="63"/>
        <v>b: BAT LOGISTICS | 3423030012</v>
      </c>
      <c r="AI315" t="str">
        <f t="shared" ca="1" si="52"/>
        <v>$K$122</v>
      </c>
      <c r="AJ315" s="8">
        <f t="shared" si="53"/>
        <v>1</v>
      </c>
      <c r="AK315" s="7">
        <f t="shared" si="54"/>
        <v>135</v>
      </c>
      <c r="AL315" s="7" t="str">
        <f t="shared" ca="1" si="64"/>
        <v>b: BAT LOGISTICS | 3423030012</v>
      </c>
      <c r="AM315" t="str">
        <f t="shared" si="55"/>
        <v>STOROPACK | 3030138101</v>
      </c>
    </row>
    <row r="316" spans="3:39" x14ac:dyDescent="0.3">
      <c r="C316" s="1" t="s">
        <v>123</v>
      </c>
      <c r="D316" s="1" t="s">
        <v>124</v>
      </c>
      <c r="E316" s="1" t="s">
        <v>39</v>
      </c>
      <c r="F316" s="1" t="s">
        <v>50</v>
      </c>
      <c r="G316" s="1" t="s">
        <v>542</v>
      </c>
      <c r="H316" s="1" t="s">
        <v>70</v>
      </c>
      <c r="I316" s="1" t="s">
        <v>75</v>
      </c>
      <c r="J316" t="str">
        <f>TRIM(CONCATENATE(wiz[[#This Row],[SHIPPER..................]],wiz[[#This Row],[ZIP2..]],wiz[[#This Row],[ZIP3..]]))</f>
        <v>WAL MART SAMS GENERAL| 3021138101</v>
      </c>
      <c r="K316" s="1">
        <v>2</v>
      </c>
      <c r="L316" s="1">
        <v>1.48</v>
      </c>
      <c r="M316" s="1">
        <v>7.0000000000000007E-2</v>
      </c>
      <c r="N316" s="1">
        <v>402</v>
      </c>
      <c r="O316" s="1">
        <v>0.7</v>
      </c>
      <c r="P316" s="1">
        <v>42</v>
      </c>
      <c r="Q316" s="1">
        <v>0.28000000000000003</v>
      </c>
      <c r="R316" s="1">
        <v>58</v>
      </c>
      <c r="S316" s="1">
        <v>-18</v>
      </c>
      <c r="T316" s="1">
        <v>44</v>
      </c>
      <c r="U316" s="1">
        <v>97</v>
      </c>
      <c r="V316" s="1">
        <v>123</v>
      </c>
      <c r="W316" s="1">
        <v>30128</v>
      </c>
      <c r="X316" s="1">
        <v>30211</v>
      </c>
      <c r="Y316" s="1">
        <v>38101</v>
      </c>
      <c r="Z316" s="1">
        <v>1.33</v>
      </c>
      <c r="AA316" s="6">
        <f t="shared" si="56"/>
        <v>189</v>
      </c>
      <c r="AB316" s="6">
        <f t="shared" si="57"/>
        <v>246</v>
      </c>
      <c r="AC316" s="6">
        <f t="shared" si="58"/>
        <v>88</v>
      </c>
      <c r="AD316" s="6">
        <f t="shared" si="59"/>
        <v>0.46560846560846558</v>
      </c>
      <c r="AE316" s="7">
        <f t="shared" si="60"/>
        <v>-553</v>
      </c>
      <c r="AF316" t="str">
        <f t="shared" ca="1" si="61"/>
        <v>$V$459</v>
      </c>
      <c r="AG316" t="str">
        <f t="shared" ca="1" si="62"/>
        <v>$J$459</v>
      </c>
      <c r="AH316" t="str">
        <f t="shared" ca="1" si="63"/>
        <v>WAL MART SAMS GENERAL| 6054835055</v>
      </c>
      <c r="AI316" t="str">
        <f t="shared" ca="1" si="52"/>
        <v>$K$459</v>
      </c>
      <c r="AJ316" s="8">
        <f t="shared" si="53"/>
        <v>1.0582010582010581E-2</v>
      </c>
      <c r="AK316" s="7">
        <f t="shared" si="54"/>
        <v>-306</v>
      </c>
      <c r="AL316" s="7" t="str">
        <f t="shared" ca="1" si="64"/>
        <v>b: C H ROBINSON | 3030163755</v>
      </c>
      <c r="AM316" t="b">
        <f t="shared" si="55"/>
        <v>0</v>
      </c>
    </row>
    <row r="317" spans="3:39" x14ac:dyDescent="0.3">
      <c r="C317" s="1" t="s">
        <v>123</v>
      </c>
      <c r="D317" s="1" t="s">
        <v>124</v>
      </c>
      <c r="E317" s="1" t="s">
        <v>39</v>
      </c>
      <c r="F317" s="1" t="s">
        <v>50</v>
      </c>
      <c r="G317" s="1" t="s">
        <v>430</v>
      </c>
      <c r="H317" s="1" t="s">
        <v>70</v>
      </c>
      <c r="I317" s="1" t="s">
        <v>75</v>
      </c>
      <c r="J317" t="str">
        <f>TRIM(CONCATENATE(wiz[[#This Row],[SHIPPER..................]],wiz[[#This Row],[ZIP2..]],wiz[[#This Row],[ZIP3..]]))</f>
        <v>WAL MART SAMS GENERAL| 3027238101</v>
      </c>
      <c r="K317" s="1">
        <v>2</v>
      </c>
      <c r="L317" s="1">
        <v>1.54</v>
      </c>
      <c r="M317" s="1">
        <v>0.08</v>
      </c>
      <c r="N317" s="1">
        <v>374</v>
      </c>
      <c r="O317" s="1">
        <v>0.39</v>
      </c>
      <c r="P317" s="1">
        <v>48</v>
      </c>
      <c r="Q317" s="1">
        <v>0.28000000000000003</v>
      </c>
      <c r="R317" s="1">
        <v>49</v>
      </c>
      <c r="S317" s="1">
        <v>12</v>
      </c>
      <c r="T317" s="1">
        <v>91</v>
      </c>
      <c r="U317" s="1">
        <v>117</v>
      </c>
      <c r="V317" s="1">
        <v>220</v>
      </c>
      <c r="W317" s="1">
        <v>30103</v>
      </c>
      <c r="X317" s="1">
        <v>30272</v>
      </c>
      <c r="Y317" s="1">
        <v>38101</v>
      </c>
      <c r="Z317" s="1">
        <v>1.4</v>
      </c>
      <c r="AA317" s="6">
        <f t="shared" si="56"/>
        <v>189</v>
      </c>
      <c r="AB317" s="6">
        <f t="shared" si="57"/>
        <v>440</v>
      </c>
      <c r="AC317" s="6">
        <f t="shared" si="58"/>
        <v>88</v>
      </c>
      <c r="AD317" s="6">
        <f t="shared" si="59"/>
        <v>0.46560846560846558</v>
      </c>
      <c r="AE317" s="7">
        <f t="shared" si="60"/>
        <v>-553</v>
      </c>
      <c r="AF317" t="str">
        <f t="shared" ca="1" si="61"/>
        <v>$V$459</v>
      </c>
      <c r="AG317" t="str">
        <f t="shared" ca="1" si="62"/>
        <v>$J$459</v>
      </c>
      <c r="AH317" t="str">
        <f t="shared" ca="1" si="63"/>
        <v>WAL MART SAMS GENERAL| 6054835055</v>
      </c>
      <c r="AI317" t="str">
        <f t="shared" ca="1" si="52"/>
        <v>$K$459</v>
      </c>
      <c r="AJ317" s="8">
        <f t="shared" si="53"/>
        <v>1.0582010582010581E-2</v>
      </c>
      <c r="AK317" s="7">
        <f t="shared" si="54"/>
        <v>-306</v>
      </c>
      <c r="AL317" s="7" t="str">
        <f t="shared" ca="1" si="64"/>
        <v>b: C H ROBINSON | 3030163755</v>
      </c>
      <c r="AM317" t="b">
        <f t="shared" si="55"/>
        <v>0</v>
      </c>
    </row>
    <row r="318" spans="3:39" x14ac:dyDescent="0.3">
      <c r="C318" s="1" t="s">
        <v>123</v>
      </c>
      <c r="D318" s="1" t="s">
        <v>124</v>
      </c>
      <c r="E318" s="1" t="s">
        <v>39</v>
      </c>
      <c r="F318" s="1" t="s">
        <v>50</v>
      </c>
      <c r="G318" s="1" t="s">
        <v>453</v>
      </c>
      <c r="H318" s="1" t="s">
        <v>70</v>
      </c>
      <c r="I318" s="1" t="s">
        <v>75</v>
      </c>
      <c r="J318" t="str">
        <f>TRIM(CONCATENATE(wiz[[#This Row],[SHIPPER..................]],wiz[[#This Row],[ZIP2..]],wiz[[#This Row],[ZIP3..]]))</f>
        <v>WAL MART SAMS GENERAL| 3004938101</v>
      </c>
      <c r="K318" s="1">
        <v>2</v>
      </c>
      <c r="L318" s="1">
        <v>1.5</v>
      </c>
      <c r="M318" s="1">
        <v>0.1</v>
      </c>
      <c r="N318" s="1">
        <v>387</v>
      </c>
      <c r="O318" s="1">
        <v>1.35</v>
      </c>
      <c r="P318" s="1">
        <v>13</v>
      </c>
      <c r="Q318" s="1">
        <v>0.25</v>
      </c>
      <c r="R318" s="1">
        <v>44</v>
      </c>
      <c r="S318" s="1">
        <v>18</v>
      </c>
      <c r="T318" s="1">
        <v>-137</v>
      </c>
      <c r="U318" s="1">
        <v>63</v>
      </c>
      <c r="V318" s="1">
        <v>-56</v>
      </c>
      <c r="W318" s="1">
        <v>30050</v>
      </c>
      <c r="X318" s="1">
        <v>30049</v>
      </c>
      <c r="Y318" s="1">
        <v>38101</v>
      </c>
      <c r="Z318" s="1">
        <v>1.38</v>
      </c>
      <c r="AA318" s="6">
        <f t="shared" si="56"/>
        <v>189</v>
      </c>
      <c r="AB318" s="6">
        <f t="shared" si="57"/>
        <v>-112</v>
      </c>
      <c r="AC318" s="6">
        <f t="shared" si="58"/>
        <v>88</v>
      </c>
      <c r="AD318" s="6">
        <f t="shared" si="59"/>
        <v>0.46560846560846558</v>
      </c>
      <c r="AE318" s="7">
        <f t="shared" si="60"/>
        <v>-553</v>
      </c>
      <c r="AF318" t="str">
        <f t="shared" ca="1" si="61"/>
        <v>$V$459</v>
      </c>
      <c r="AG318" t="str">
        <f t="shared" ca="1" si="62"/>
        <v>$J$459</v>
      </c>
      <c r="AH318" t="str">
        <f t="shared" ca="1" si="63"/>
        <v>WAL MART SAMS GENERAL| 6054835055</v>
      </c>
      <c r="AI318" t="str">
        <f t="shared" ca="1" si="52"/>
        <v>$K$459</v>
      </c>
      <c r="AJ318" s="8">
        <f t="shared" si="53"/>
        <v>1.0582010582010581E-2</v>
      </c>
      <c r="AK318" s="7">
        <f t="shared" si="54"/>
        <v>-306</v>
      </c>
      <c r="AL318" s="7" t="str">
        <f t="shared" ca="1" si="64"/>
        <v>b: C H ROBINSON | 3030163755</v>
      </c>
      <c r="AM318" t="b">
        <f t="shared" si="55"/>
        <v>0</v>
      </c>
    </row>
    <row r="319" spans="3:39" x14ac:dyDescent="0.3">
      <c r="C319" s="1" t="s">
        <v>123</v>
      </c>
      <c r="D319" s="1" t="s">
        <v>124</v>
      </c>
      <c r="E319" s="1" t="s">
        <v>39</v>
      </c>
      <c r="F319" s="1" t="s">
        <v>50</v>
      </c>
      <c r="G319" s="1" t="s">
        <v>454</v>
      </c>
      <c r="H319" s="1" t="s">
        <v>70</v>
      </c>
      <c r="I319" s="1" t="s">
        <v>75</v>
      </c>
      <c r="J319" t="str">
        <f>TRIM(CONCATENATE(wiz[[#This Row],[SHIPPER..................]],wiz[[#This Row],[ZIP2..]],wiz[[#This Row],[ZIP3..]]))</f>
        <v>WAL MART SAMS GENERAL| 3021338101</v>
      </c>
      <c r="K319" s="1">
        <v>6</v>
      </c>
      <c r="L319" s="1">
        <v>1.56</v>
      </c>
      <c r="M319" s="1">
        <v>0.12</v>
      </c>
      <c r="N319" s="1">
        <v>370</v>
      </c>
      <c r="O319" s="1">
        <v>0.8</v>
      </c>
      <c r="P319" s="1">
        <v>45</v>
      </c>
      <c r="Q319" s="1">
        <v>0.28000000000000003</v>
      </c>
      <c r="R319" s="1">
        <v>28</v>
      </c>
      <c r="S319" s="1">
        <v>-9</v>
      </c>
      <c r="T319" s="1">
        <v>-7</v>
      </c>
      <c r="U319" s="1">
        <v>136</v>
      </c>
      <c r="V319" s="1">
        <v>120</v>
      </c>
      <c r="W319" s="1">
        <v>30233</v>
      </c>
      <c r="X319" s="1">
        <v>30213</v>
      </c>
      <c r="Y319" s="1">
        <v>38101</v>
      </c>
      <c r="Z319" s="1">
        <v>1.46</v>
      </c>
      <c r="AA319" s="6">
        <f t="shared" si="56"/>
        <v>189</v>
      </c>
      <c r="AB319" s="6">
        <f t="shared" si="57"/>
        <v>720</v>
      </c>
      <c r="AC319" s="6">
        <f t="shared" si="58"/>
        <v>88</v>
      </c>
      <c r="AD319" s="6">
        <f t="shared" si="59"/>
        <v>0.46560846560846558</v>
      </c>
      <c r="AE319" s="7">
        <f t="shared" si="60"/>
        <v>-553</v>
      </c>
      <c r="AF319" t="str">
        <f t="shared" ca="1" si="61"/>
        <v>$V$459</v>
      </c>
      <c r="AG319" t="str">
        <f t="shared" ca="1" si="62"/>
        <v>$J$459</v>
      </c>
      <c r="AH319" t="str">
        <f t="shared" ca="1" si="63"/>
        <v>WAL MART SAMS GENERAL| 6054835055</v>
      </c>
      <c r="AI319" t="str">
        <f t="shared" ca="1" si="52"/>
        <v>$K$459</v>
      </c>
      <c r="AJ319" s="8">
        <f t="shared" si="53"/>
        <v>3.1746031746031744E-2</v>
      </c>
      <c r="AK319" s="7">
        <f t="shared" si="54"/>
        <v>-306</v>
      </c>
      <c r="AL319" s="7" t="str">
        <f t="shared" ca="1" si="64"/>
        <v>b: C H ROBINSON | 3030163755</v>
      </c>
      <c r="AM319" t="b">
        <f t="shared" si="55"/>
        <v>0</v>
      </c>
    </row>
    <row r="320" spans="3:39" x14ac:dyDescent="0.3">
      <c r="C320" s="1" t="s">
        <v>123</v>
      </c>
      <c r="D320" s="1" t="s">
        <v>124</v>
      </c>
      <c r="E320" s="1" t="s">
        <v>39</v>
      </c>
      <c r="F320" s="1" t="s">
        <v>50</v>
      </c>
      <c r="G320" s="1" t="s">
        <v>488</v>
      </c>
      <c r="H320" s="1" t="s">
        <v>70</v>
      </c>
      <c r="I320" s="1" t="s">
        <v>75</v>
      </c>
      <c r="J320" t="str">
        <f>TRIM(CONCATENATE(wiz[[#This Row],[SHIPPER..................]],wiz[[#This Row],[ZIP2..]],wiz[[#This Row],[ZIP3..]]))</f>
        <v>WAL MART SAMS GENERAL| 3022338101</v>
      </c>
      <c r="K320" s="1">
        <v>7</v>
      </c>
      <c r="L320" s="1">
        <v>1.48</v>
      </c>
      <c r="M320" s="1">
        <v>0.08</v>
      </c>
      <c r="N320" s="1">
        <v>399</v>
      </c>
      <c r="O320" s="1">
        <v>0.86</v>
      </c>
      <c r="P320" s="1">
        <v>48</v>
      </c>
      <c r="Q320" s="1">
        <v>0.27</v>
      </c>
      <c r="R320" s="1">
        <v>52</v>
      </c>
      <c r="S320" s="1">
        <v>-13</v>
      </c>
      <c r="T320" s="1">
        <v>-21</v>
      </c>
      <c r="U320" s="1">
        <v>88</v>
      </c>
      <c r="V320" s="1">
        <v>54</v>
      </c>
      <c r="W320" s="1">
        <v>30174</v>
      </c>
      <c r="X320" s="1">
        <v>30223</v>
      </c>
      <c r="Y320" s="1">
        <v>38101</v>
      </c>
      <c r="Z320" s="1">
        <v>1.34</v>
      </c>
      <c r="AA320" s="6">
        <f t="shared" si="56"/>
        <v>189</v>
      </c>
      <c r="AB320" s="6">
        <f t="shared" si="57"/>
        <v>378</v>
      </c>
      <c r="AC320" s="6">
        <f t="shared" si="58"/>
        <v>88</v>
      </c>
      <c r="AD320" s="6">
        <f t="shared" si="59"/>
        <v>0.46560846560846558</v>
      </c>
      <c r="AE320" s="7">
        <f t="shared" si="60"/>
        <v>-553</v>
      </c>
      <c r="AF320" t="str">
        <f t="shared" ca="1" si="61"/>
        <v>$V$459</v>
      </c>
      <c r="AG320" t="str">
        <f t="shared" ca="1" si="62"/>
        <v>$J$459</v>
      </c>
      <c r="AH320" t="str">
        <f t="shared" ca="1" si="63"/>
        <v>WAL MART SAMS GENERAL| 6054835055</v>
      </c>
      <c r="AI320" t="str">
        <f t="shared" ca="1" si="52"/>
        <v>$K$459</v>
      </c>
      <c r="AJ320" s="8">
        <f t="shared" si="53"/>
        <v>3.7037037037037035E-2</v>
      </c>
      <c r="AK320" s="7">
        <f t="shared" si="54"/>
        <v>-306</v>
      </c>
      <c r="AL320" s="7" t="str">
        <f t="shared" ca="1" si="64"/>
        <v>b: C H ROBINSON | 3030163755</v>
      </c>
      <c r="AM320" t="b">
        <f t="shared" si="55"/>
        <v>0</v>
      </c>
    </row>
    <row r="321" spans="3:39" x14ac:dyDescent="0.3">
      <c r="C321" s="1" t="s">
        <v>123</v>
      </c>
      <c r="D321" s="1" t="s">
        <v>124</v>
      </c>
      <c r="E321" s="1" t="s">
        <v>39</v>
      </c>
      <c r="F321" s="1" t="s">
        <v>50</v>
      </c>
      <c r="G321" s="1" t="s">
        <v>399</v>
      </c>
      <c r="H321" s="1" t="s">
        <v>70</v>
      </c>
      <c r="I321" s="1" t="s">
        <v>75</v>
      </c>
      <c r="J321" t="str">
        <f>TRIM(CONCATENATE(wiz[[#This Row],[SHIPPER..................]],wiz[[#This Row],[ZIP2..]],wiz[[#This Row],[ZIP3..]]))</f>
        <v>WAL MART SAMS GENERAL| 3025338101</v>
      </c>
      <c r="K321" s="1">
        <v>6</v>
      </c>
      <c r="L321" s="1">
        <v>1.48</v>
      </c>
      <c r="M321" s="1">
        <v>7.0000000000000007E-2</v>
      </c>
      <c r="N321" s="1">
        <v>401</v>
      </c>
      <c r="O321" s="1">
        <v>0.77</v>
      </c>
      <c r="P321" s="1">
        <v>40</v>
      </c>
      <c r="Q321" s="1">
        <v>0.27</v>
      </c>
      <c r="R321" s="1">
        <v>57</v>
      </c>
      <c r="S321" s="1">
        <v>-3</v>
      </c>
      <c r="T321" s="1">
        <v>27</v>
      </c>
      <c r="U321" s="1">
        <v>98</v>
      </c>
      <c r="V321" s="1">
        <v>122</v>
      </c>
      <c r="W321" s="1">
        <v>30301</v>
      </c>
      <c r="X321" s="1">
        <v>30253</v>
      </c>
      <c r="Y321" s="1">
        <v>38101</v>
      </c>
      <c r="Z321" s="1">
        <v>1.33</v>
      </c>
      <c r="AA321" s="6">
        <f t="shared" si="56"/>
        <v>189</v>
      </c>
      <c r="AB321" s="6">
        <f t="shared" si="57"/>
        <v>732</v>
      </c>
      <c r="AC321" s="6">
        <f t="shared" si="58"/>
        <v>88</v>
      </c>
      <c r="AD321" s="6">
        <f t="shared" si="59"/>
        <v>0.46560846560846558</v>
      </c>
      <c r="AE321" s="7">
        <f t="shared" si="60"/>
        <v>-553</v>
      </c>
      <c r="AF321" t="str">
        <f t="shared" ca="1" si="61"/>
        <v>$V$459</v>
      </c>
      <c r="AG321" t="str">
        <f t="shared" ca="1" si="62"/>
        <v>$J$459</v>
      </c>
      <c r="AH321" t="str">
        <f t="shared" ca="1" si="63"/>
        <v>WAL MART SAMS GENERAL| 6054835055</v>
      </c>
      <c r="AI321" t="str">
        <f t="shared" ca="1" si="52"/>
        <v>$K$459</v>
      </c>
      <c r="AJ321" s="8">
        <f t="shared" si="53"/>
        <v>3.1746031746031744E-2</v>
      </c>
      <c r="AK321" s="7">
        <f t="shared" si="54"/>
        <v>-306</v>
      </c>
      <c r="AL321" s="7" t="str">
        <f t="shared" ca="1" si="64"/>
        <v>b: C H ROBINSON | 3030163755</v>
      </c>
      <c r="AM321" t="b">
        <f t="shared" si="55"/>
        <v>0</v>
      </c>
    </row>
    <row r="322" spans="3:39" x14ac:dyDescent="0.3">
      <c r="C322" s="1" t="s">
        <v>123</v>
      </c>
      <c r="D322" s="1" t="s">
        <v>124</v>
      </c>
      <c r="E322" s="1" t="s">
        <v>39</v>
      </c>
      <c r="F322" s="1" t="s">
        <v>50</v>
      </c>
      <c r="G322" s="1" t="s">
        <v>574</v>
      </c>
      <c r="H322" s="1" t="s">
        <v>70</v>
      </c>
      <c r="I322" s="1" t="s">
        <v>75</v>
      </c>
      <c r="J322" t="str">
        <f>TRIM(CONCATENATE(wiz[[#This Row],[SHIPPER..................]],wiz[[#This Row],[ZIP2..]],wiz[[#This Row],[ZIP3..]]))</f>
        <v>WAL MART SAMS GENERAL| 3026038101</v>
      </c>
      <c r="K322" s="1">
        <v>1</v>
      </c>
      <c r="L322" s="1">
        <v>1.5</v>
      </c>
      <c r="M322" s="1">
        <v>0.09</v>
      </c>
      <c r="N322" s="1">
        <v>384</v>
      </c>
      <c r="O322" s="1">
        <v>0.51</v>
      </c>
      <c r="P322" s="1">
        <v>12</v>
      </c>
      <c r="Q322" s="1">
        <v>0.25</v>
      </c>
      <c r="R322" s="1">
        <v>46</v>
      </c>
      <c r="S322" s="1">
        <v>20</v>
      </c>
      <c r="T322" s="1">
        <v>62</v>
      </c>
      <c r="U322" s="1">
        <v>109</v>
      </c>
      <c r="V322" s="1">
        <v>191</v>
      </c>
      <c r="W322" s="1">
        <v>30272</v>
      </c>
      <c r="X322" s="1">
        <v>30260</v>
      </c>
      <c r="Y322" s="1">
        <v>38101</v>
      </c>
      <c r="Z322" s="1">
        <v>1.37</v>
      </c>
      <c r="AA322" s="6">
        <f t="shared" si="56"/>
        <v>189</v>
      </c>
      <c r="AB322" s="6">
        <f t="shared" si="57"/>
        <v>191</v>
      </c>
      <c r="AC322" s="6">
        <f t="shared" si="58"/>
        <v>88</v>
      </c>
      <c r="AD322" s="6">
        <f t="shared" si="59"/>
        <v>0.46560846560846558</v>
      </c>
      <c r="AE322" s="7">
        <f t="shared" si="60"/>
        <v>-553</v>
      </c>
      <c r="AF322" t="str">
        <f t="shared" ca="1" si="61"/>
        <v>$V$459</v>
      </c>
      <c r="AG322" t="str">
        <f t="shared" ca="1" si="62"/>
        <v>$J$459</v>
      </c>
      <c r="AH322" t="str">
        <f t="shared" ca="1" si="63"/>
        <v>WAL MART SAMS GENERAL| 6054835055</v>
      </c>
      <c r="AI322" t="str">
        <f t="shared" ref="AI322:AI385" ca="1" si="65">REPLACE(AF322,2,1,"K")</f>
        <v>$K$459</v>
      </c>
      <c r="AJ322" s="8">
        <f t="shared" ref="AJ322:AJ385" si="66">K322/AA322</f>
        <v>5.2910052910052907E-3</v>
      </c>
      <c r="AK322" s="7">
        <f t="shared" ref="AK322:AK385" si="67">_xlfn.MINIFS($V$3:$V$2378,$C$3:$C$2378,C322,$AJ$3:$AJ$2378,"&gt;0.05")</f>
        <v>-306</v>
      </c>
      <c r="AL322" s="7" t="str">
        <f t="shared" ca="1" si="64"/>
        <v>b: C H ROBINSON | 3030163755</v>
      </c>
      <c r="AM322" t="b">
        <f t="shared" ref="AM322:AM385" si="68">IF(AK322=V322,J322,FALSE)</f>
        <v>0</v>
      </c>
    </row>
    <row r="323" spans="3:39" x14ac:dyDescent="0.3">
      <c r="C323" s="1" t="s">
        <v>123</v>
      </c>
      <c r="D323" s="1" t="s">
        <v>124</v>
      </c>
      <c r="E323" s="1" t="s">
        <v>39</v>
      </c>
      <c r="F323" s="1" t="s">
        <v>50</v>
      </c>
      <c r="G323" s="1" t="s">
        <v>556</v>
      </c>
      <c r="H323" s="1" t="s">
        <v>70</v>
      </c>
      <c r="I323" s="1" t="s">
        <v>75</v>
      </c>
      <c r="J323" t="str">
        <f>TRIM(CONCATENATE(wiz[[#This Row],[SHIPPER..................]],wiz[[#This Row],[ZIP2..]],wiz[[#This Row],[ZIP3..]]))</f>
        <v>WAL MART SAMS GENERAL| 3028138101</v>
      </c>
      <c r="K323" s="1">
        <v>2</v>
      </c>
      <c r="L323" s="1">
        <v>1.48</v>
      </c>
      <c r="M323" s="1">
        <v>0.06</v>
      </c>
      <c r="N323" s="1">
        <v>391</v>
      </c>
      <c r="O323" s="1">
        <v>0.64</v>
      </c>
      <c r="P323" s="1">
        <v>59</v>
      </c>
      <c r="Q323" s="1">
        <v>0.28000000000000003</v>
      </c>
      <c r="R323" s="1">
        <v>59</v>
      </c>
      <c r="S323" s="1">
        <v>-46</v>
      </c>
      <c r="T323" s="1">
        <v>31</v>
      </c>
      <c r="U323" s="1">
        <v>92</v>
      </c>
      <c r="V323" s="1">
        <v>77</v>
      </c>
      <c r="W323" s="1">
        <v>30301</v>
      </c>
      <c r="X323" s="1">
        <v>30281</v>
      </c>
      <c r="Y323" s="1">
        <v>38101</v>
      </c>
      <c r="Z323" s="1">
        <v>1.32</v>
      </c>
      <c r="AA323" s="6">
        <f t="shared" ref="AA323:AA386" si="69">SUMIFS(K$3:K$2378,$C$3:$C$2378,$C323)</f>
        <v>189</v>
      </c>
      <c r="AB323" s="6">
        <f t="shared" ref="AB323:AB386" si="70">V323*K323</f>
        <v>154</v>
      </c>
      <c r="AC323" s="6">
        <f t="shared" ref="AC323:AC386" si="71">SUMIFS(AB$3:AB$2378,$C$3:$C$2378,$C323)</f>
        <v>88</v>
      </c>
      <c r="AD323" s="6">
        <f t="shared" ref="AD323:AD386" si="72">AC323/AA323</f>
        <v>0.46560846560846558</v>
      </c>
      <c r="AE323" s="7">
        <f t="shared" ref="AE323:AE386" si="73">_xlfn.MINIFS($V$3:$V$2378,$C$3:$C$2378,C323)</f>
        <v>-553</v>
      </c>
      <c r="AF323" t="str">
        <f t="shared" ref="AF323:AF386" ca="1" si="74">CELL("address",INDEX($V$3:$V$2378,MATCH(_xlfn.MINIFS($V$3:$V$2378,$C$3:$C$2378,C323),$V$3:$V$2378,0)))</f>
        <v>$V$459</v>
      </c>
      <c r="AG323" t="str">
        <f t="shared" ref="AG323:AG386" ca="1" si="75">REPLACE(AF323,2,1,"J")</f>
        <v>$J$459</v>
      </c>
      <c r="AH323" t="str">
        <f t="shared" ref="AH323:AH386" ca="1" si="76">INDIRECT(AG323)</f>
        <v>WAL MART SAMS GENERAL| 6054835055</v>
      </c>
      <c r="AI323" t="str">
        <f t="shared" ca="1" si="65"/>
        <v>$K$459</v>
      </c>
      <c r="AJ323" s="8">
        <f t="shared" si="66"/>
        <v>1.0582010582010581E-2</v>
      </c>
      <c r="AK323" s="7">
        <f t="shared" si="67"/>
        <v>-306</v>
      </c>
      <c r="AL323" s="7" t="str">
        <f t="shared" ref="AL323:AL386" ca="1" si="77">OFFSET(J$2,MATCH(AK323,$V$3:$V$2378,0),)</f>
        <v>b: C H ROBINSON | 3030163755</v>
      </c>
      <c r="AM323" t="b">
        <f t="shared" si="68"/>
        <v>0</v>
      </c>
    </row>
    <row r="324" spans="3:39" x14ac:dyDescent="0.3">
      <c r="C324" s="1" t="s">
        <v>37</v>
      </c>
      <c r="D324" s="1" t="s">
        <v>38</v>
      </c>
      <c r="E324" s="1" t="s">
        <v>39</v>
      </c>
      <c r="F324" s="1" t="s">
        <v>50</v>
      </c>
      <c r="G324" s="1" t="s">
        <v>399</v>
      </c>
      <c r="H324" s="1" t="s">
        <v>70</v>
      </c>
      <c r="I324" s="1" t="s">
        <v>575</v>
      </c>
      <c r="J324" t="str">
        <f>TRIM(CONCATENATE(wiz[[#This Row],[SHIPPER..................]],wiz[[#This Row],[ZIP2..]],wiz[[#This Row],[ZIP3..]]))</f>
        <v>b: C H ROBINSON | 3025337087</v>
      </c>
      <c r="K324" s="1">
        <v>1</v>
      </c>
      <c r="L324" s="1">
        <v>1.4</v>
      </c>
      <c r="M324" s="1">
        <v>0.27</v>
      </c>
      <c r="N324" s="1">
        <v>285</v>
      </c>
      <c r="O324" s="1">
        <v>0.33</v>
      </c>
      <c r="P324" s="1">
        <v>168</v>
      </c>
      <c r="Q324" s="1">
        <v>0.4</v>
      </c>
      <c r="R324" s="1">
        <v>-17</v>
      </c>
      <c r="S324" s="1">
        <v>-57</v>
      </c>
      <c r="T324" s="1">
        <v>50</v>
      </c>
      <c r="U324" s="1">
        <v>-65</v>
      </c>
      <c r="V324" s="1">
        <v>-72</v>
      </c>
      <c r="W324" s="1">
        <v>31716</v>
      </c>
      <c r="X324" s="1">
        <v>30253</v>
      </c>
      <c r="Y324" s="1">
        <v>37087</v>
      </c>
      <c r="Z324" s="1">
        <v>1.45</v>
      </c>
      <c r="AA324" s="6">
        <f t="shared" si="69"/>
        <v>615</v>
      </c>
      <c r="AB324" s="6">
        <f t="shared" si="70"/>
        <v>-72</v>
      </c>
      <c r="AC324" s="6">
        <f t="shared" si="71"/>
        <v>-122022</v>
      </c>
      <c r="AD324" s="6">
        <f t="shared" si="72"/>
        <v>-198.40975609756097</v>
      </c>
      <c r="AE324" s="7">
        <f t="shared" si="73"/>
        <v>-1118</v>
      </c>
      <c r="AF324" t="str">
        <f t="shared" ca="1" si="74"/>
        <v>$V$1066</v>
      </c>
      <c r="AG324" t="str">
        <f t="shared" ca="1" si="75"/>
        <v>$J$1066</v>
      </c>
      <c r="AH324" t="str">
        <f t="shared" ca="1" si="76"/>
        <v>b: C H ROBINSON | 2736036101</v>
      </c>
      <c r="AI324" t="str">
        <f t="shared" ca="1" si="65"/>
        <v>$K$1066</v>
      </c>
      <c r="AJ324" s="8">
        <f t="shared" si="66"/>
        <v>1.6260162601626016E-3</v>
      </c>
      <c r="AK324" s="7">
        <f t="shared" si="67"/>
        <v>-560</v>
      </c>
      <c r="AL324" s="7" t="str">
        <f t="shared" ca="1" si="77"/>
        <v>b: C H ROBINSON | 6080335055</v>
      </c>
      <c r="AM324" t="b">
        <f t="shared" si="68"/>
        <v>0</v>
      </c>
    </row>
    <row r="325" spans="3:39" x14ac:dyDescent="0.3">
      <c r="C325" s="1" t="s">
        <v>37</v>
      </c>
      <c r="D325" s="1" t="s">
        <v>38</v>
      </c>
      <c r="E325" s="1" t="s">
        <v>39</v>
      </c>
      <c r="F325" s="1" t="s">
        <v>50</v>
      </c>
      <c r="G325" s="1" t="s">
        <v>337</v>
      </c>
      <c r="H325" s="1" t="s">
        <v>70</v>
      </c>
      <c r="I325" s="1" t="s">
        <v>464</v>
      </c>
      <c r="J325" t="str">
        <f>TRIM(CONCATENATE(wiz[[#This Row],[SHIPPER..................]],wiz[[#This Row],[ZIP2..]],wiz[[#This Row],[ZIP3..]]))</f>
        <v>b: C H ROBINSON | 3026837064</v>
      </c>
      <c r="K325" s="1">
        <v>1</v>
      </c>
      <c r="L325" s="1">
        <v>1.43</v>
      </c>
      <c r="M325" s="1">
        <v>0.28000000000000003</v>
      </c>
      <c r="N325" s="1">
        <v>268</v>
      </c>
      <c r="O325" s="1">
        <v>0.35</v>
      </c>
      <c r="P325" s="1">
        <v>54</v>
      </c>
      <c r="Q325" s="1">
        <v>0.3</v>
      </c>
      <c r="R325" s="1">
        <v>-19</v>
      </c>
      <c r="S325" s="1">
        <v>13</v>
      </c>
      <c r="T325" s="1">
        <v>45</v>
      </c>
      <c r="U325" s="1">
        <v>-59</v>
      </c>
      <c r="V325" s="1">
        <v>-1</v>
      </c>
      <c r="W325" s="1">
        <v>30174</v>
      </c>
      <c r="X325" s="1">
        <v>30268</v>
      </c>
      <c r="Y325" s="1">
        <v>37064</v>
      </c>
      <c r="Z325" s="1">
        <v>1.49</v>
      </c>
      <c r="AA325" s="6">
        <f t="shared" si="69"/>
        <v>615</v>
      </c>
      <c r="AB325" s="6">
        <f t="shared" si="70"/>
        <v>-1</v>
      </c>
      <c r="AC325" s="6">
        <f t="shared" si="71"/>
        <v>-122022</v>
      </c>
      <c r="AD325" s="6">
        <f t="shared" si="72"/>
        <v>-198.40975609756097</v>
      </c>
      <c r="AE325" s="7">
        <f t="shared" si="73"/>
        <v>-1118</v>
      </c>
      <c r="AF325" t="str">
        <f t="shared" ca="1" si="74"/>
        <v>$V$1066</v>
      </c>
      <c r="AG325" t="str">
        <f t="shared" ca="1" si="75"/>
        <v>$J$1066</v>
      </c>
      <c r="AH325" t="str">
        <f t="shared" ca="1" si="76"/>
        <v>b: C H ROBINSON | 2736036101</v>
      </c>
      <c r="AI325" t="str">
        <f t="shared" ca="1" si="65"/>
        <v>$K$1066</v>
      </c>
      <c r="AJ325" s="8">
        <f t="shared" si="66"/>
        <v>1.6260162601626016E-3</v>
      </c>
      <c r="AK325" s="7">
        <f t="shared" si="67"/>
        <v>-560</v>
      </c>
      <c r="AL325" s="7" t="str">
        <f t="shared" ca="1" si="77"/>
        <v>b: C H ROBINSON | 6080335055</v>
      </c>
      <c r="AM325" t="b">
        <f t="shared" si="68"/>
        <v>0</v>
      </c>
    </row>
    <row r="326" spans="3:39" x14ac:dyDescent="0.3">
      <c r="C326" s="1" t="s">
        <v>346</v>
      </c>
      <c r="D326" s="1" t="s">
        <v>347</v>
      </c>
      <c r="E326" s="1" t="s">
        <v>39</v>
      </c>
      <c r="F326" s="1" t="s">
        <v>50</v>
      </c>
      <c r="G326" s="1" t="s">
        <v>313</v>
      </c>
      <c r="H326" s="1" t="s">
        <v>70</v>
      </c>
      <c r="I326" s="1" t="s">
        <v>202</v>
      </c>
      <c r="J326" t="str">
        <f>TRIM(CONCATENATE(wiz[[#This Row],[SHIPPER..................]],wiz[[#This Row],[ZIP2..]],wiz[[#This Row],[ZIP3..]]))</f>
        <v>b: COYOTE LOGISTICS | 3005737201</v>
      </c>
      <c r="K326" s="1">
        <v>1</v>
      </c>
      <c r="L326" s="1">
        <v>2.93</v>
      </c>
      <c r="M326" s="1">
        <v>0.2</v>
      </c>
      <c r="N326" s="1">
        <v>240</v>
      </c>
      <c r="O326" s="1">
        <v>1.67</v>
      </c>
      <c r="P326" s="1">
        <v>17</v>
      </c>
      <c r="Q326" s="1">
        <v>0.25</v>
      </c>
      <c r="R326" s="1">
        <v>0</v>
      </c>
      <c r="S326" s="1">
        <v>13</v>
      </c>
      <c r="T326" s="1">
        <v>-183</v>
      </c>
      <c r="U326" s="1">
        <v>170</v>
      </c>
      <c r="V326" s="1">
        <v>0</v>
      </c>
      <c r="W326" s="1">
        <v>30301</v>
      </c>
      <c r="X326" s="1">
        <v>30057</v>
      </c>
      <c r="Y326" s="1">
        <v>37201</v>
      </c>
      <c r="Z326" s="1">
        <v>2.91</v>
      </c>
      <c r="AA326" s="6">
        <f t="shared" si="69"/>
        <v>41</v>
      </c>
      <c r="AB326" s="6">
        <f t="shared" si="70"/>
        <v>0</v>
      </c>
      <c r="AC326" s="6">
        <f t="shared" si="71"/>
        <v>-5159</v>
      </c>
      <c r="AD326" s="6">
        <f t="shared" si="72"/>
        <v>-125.82926829268293</v>
      </c>
      <c r="AE326" s="7">
        <f t="shared" si="73"/>
        <v>-949</v>
      </c>
      <c r="AF326" t="str">
        <f t="shared" ca="1" si="74"/>
        <v>$V$1385</v>
      </c>
      <c r="AG326" t="str">
        <f t="shared" ca="1" si="75"/>
        <v>$J$1385</v>
      </c>
      <c r="AH326" t="str">
        <f t="shared" ca="1" si="76"/>
        <v>b: COYOTE LOGISTICS | 4320137354</v>
      </c>
      <c r="AI326" t="str">
        <f t="shared" ca="1" si="65"/>
        <v>$K$1385</v>
      </c>
      <c r="AJ326" s="8">
        <f t="shared" si="66"/>
        <v>2.4390243902439025E-2</v>
      </c>
      <c r="AK326" s="7">
        <f t="shared" si="67"/>
        <v>-118</v>
      </c>
      <c r="AL326" s="7" t="str">
        <f t="shared" ca="1" si="77"/>
        <v>CORBETT FARMING COMPA| 3678430901</v>
      </c>
      <c r="AM326" t="b">
        <f t="shared" si="68"/>
        <v>0</v>
      </c>
    </row>
    <row r="327" spans="3:39" x14ac:dyDescent="0.3">
      <c r="C327" s="1" t="s">
        <v>576</v>
      </c>
      <c r="D327" s="1" t="s">
        <v>577</v>
      </c>
      <c r="E327" s="1" t="s">
        <v>39</v>
      </c>
      <c r="F327" s="1" t="s">
        <v>50</v>
      </c>
      <c r="G327" s="1" t="s">
        <v>399</v>
      </c>
      <c r="H327" s="1" t="s">
        <v>70</v>
      </c>
      <c r="I327" s="1" t="s">
        <v>202</v>
      </c>
      <c r="J327" t="str">
        <f>TRIM(CONCATENATE(wiz[[#This Row],[SHIPPER..................]],wiz[[#This Row],[ZIP2..]],wiz[[#This Row],[ZIP3..]]))</f>
        <v>b: SUNTECK TRANSPORT | 3025337201</v>
      </c>
      <c r="K327" s="1">
        <v>1</v>
      </c>
      <c r="L327" s="1">
        <v>2.0099999999999998</v>
      </c>
      <c r="M327" s="1">
        <v>0.27</v>
      </c>
      <c r="N327" s="1">
        <v>307</v>
      </c>
      <c r="O327" s="1">
        <v>0.92</v>
      </c>
      <c r="P327" s="1">
        <v>19</v>
      </c>
      <c r="Q327" s="1">
        <v>0.25</v>
      </c>
      <c r="R327" s="1">
        <v>22</v>
      </c>
      <c r="S327" s="1">
        <v>16</v>
      </c>
      <c r="T327" s="1">
        <v>-21</v>
      </c>
      <c r="U327" s="1">
        <v>92</v>
      </c>
      <c r="V327" s="1">
        <v>87</v>
      </c>
      <c r="W327" s="1">
        <v>30233</v>
      </c>
      <c r="X327" s="1">
        <v>30253</v>
      </c>
      <c r="Y327" s="1">
        <v>37201</v>
      </c>
      <c r="Z327" s="1">
        <v>2.06</v>
      </c>
      <c r="AA327" s="6">
        <f t="shared" si="69"/>
        <v>10</v>
      </c>
      <c r="AB327" s="6">
        <f t="shared" si="70"/>
        <v>87</v>
      </c>
      <c r="AC327" s="6">
        <f t="shared" si="71"/>
        <v>-607</v>
      </c>
      <c r="AD327" s="6">
        <f t="shared" si="72"/>
        <v>-60.7</v>
      </c>
      <c r="AE327" s="7">
        <f t="shared" si="73"/>
        <v>-668</v>
      </c>
      <c r="AF327" t="str">
        <f t="shared" ca="1" si="74"/>
        <v>$V$1097</v>
      </c>
      <c r="AG327" t="str">
        <f t="shared" ca="1" si="75"/>
        <v>$J$1097</v>
      </c>
      <c r="AH327" t="str">
        <f t="shared" ca="1" si="76"/>
        <v>b: SUNTECK TRANSPORT | 2737737148</v>
      </c>
      <c r="AI327" t="str">
        <f t="shared" ca="1" si="65"/>
        <v>$K$1097</v>
      </c>
      <c r="AJ327" s="8">
        <f t="shared" si="66"/>
        <v>0.1</v>
      </c>
      <c r="AK327" s="7">
        <f t="shared" si="67"/>
        <v>-668</v>
      </c>
      <c r="AL327" s="7" t="str">
        <f t="shared" ca="1" si="77"/>
        <v>b: SUNTECK TRANSPORT | 2737737148</v>
      </c>
      <c r="AM327" t="b">
        <f t="shared" si="68"/>
        <v>0</v>
      </c>
    </row>
    <row r="328" spans="3:39" x14ac:dyDescent="0.3">
      <c r="C328" s="1" t="s">
        <v>570</v>
      </c>
      <c r="D328" s="1" t="s">
        <v>571</v>
      </c>
      <c r="E328" s="1" t="s">
        <v>39</v>
      </c>
      <c r="F328" s="1" t="s">
        <v>50</v>
      </c>
      <c r="G328" s="1" t="s">
        <v>399</v>
      </c>
      <c r="H328" s="1" t="s">
        <v>70</v>
      </c>
      <c r="I328" s="1" t="s">
        <v>578</v>
      </c>
      <c r="J328" t="str">
        <f>TRIM(CONCATENATE(wiz[[#This Row],[SHIPPER..................]],wiz[[#This Row],[ZIP2..]],wiz[[#This Row],[ZIP3..]]))</f>
        <v>HUB GROUP INCORPORATE| 3025337121</v>
      </c>
      <c r="K328" s="1">
        <v>1</v>
      </c>
      <c r="L328" s="1">
        <v>2.0699999999999998</v>
      </c>
      <c r="M328" s="1">
        <v>0.2</v>
      </c>
      <c r="N328" s="1">
        <v>286</v>
      </c>
      <c r="O328" s="1">
        <v>0.53</v>
      </c>
      <c r="P328" s="1">
        <v>26</v>
      </c>
      <c r="Q328" s="1">
        <v>0.25</v>
      </c>
      <c r="R328" s="1">
        <v>3</v>
      </c>
      <c r="S328" s="1">
        <v>-61</v>
      </c>
      <c r="T328" s="1">
        <v>2</v>
      </c>
      <c r="U328" s="1">
        <v>108</v>
      </c>
      <c r="V328" s="1">
        <v>49</v>
      </c>
      <c r="W328" s="1">
        <v>30050</v>
      </c>
      <c r="X328" s="1">
        <v>30253</v>
      </c>
      <c r="Y328" s="1">
        <v>37121</v>
      </c>
      <c r="Z328" s="1">
        <v>2.0499999999999998</v>
      </c>
      <c r="AA328" s="6">
        <f t="shared" si="69"/>
        <v>2</v>
      </c>
      <c r="AB328" s="6">
        <f t="shared" si="70"/>
        <v>49</v>
      </c>
      <c r="AC328" s="6">
        <f t="shared" si="71"/>
        <v>89</v>
      </c>
      <c r="AD328" s="6">
        <f t="shared" si="72"/>
        <v>44.5</v>
      </c>
      <c r="AE328" s="7">
        <f t="shared" si="73"/>
        <v>40</v>
      </c>
      <c r="AF328" t="str">
        <f t="shared" ca="1" si="74"/>
        <v>$V$311</v>
      </c>
      <c r="AG328" t="str">
        <f t="shared" ca="1" si="75"/>
        <v>$J$311</v>
      </c>
      <c r="AH328" t="str">
        <f t="shared" ca="1" si="76"/>
        <v>HUB GROUP INCORPORATE| 3025338101</v>
      </c>
      <c r="AI328" t="str">
        <f t="shared" ca="1" si="65"/>
        <v>$K$311</v>
      </c>
      <c r="AJ328" s="8">
        <f t="shared" si="66"/>
        <v>0.5</v>
      </c>
      <c r="AK328" s="7">
        <f t="shared" si="67"/>
        <v>40</v>
      </c>
      <c r="AL328" s="7" t="str">
        <f t="shared" ca="1" si="77"/>
        <v>HUB GROUP INCORPORATE| 3025338101</v>
      </c>
      <c r="AM328" t="b">
        <f t="shared" si="68"/>
        <v>0</v>
      </c>
    </row>
    <row r="329" spans="3:39" x14ac:dyDescent="0.3">
      <c r="C329" s="1" t="s">
        <v>400</v>
      </c>
      <c r="D329" s="1" t="s">
        <v>401</v>
      </c>
      <c r="E329" s="1" t="s">
        <v>39</v>
      </c>
      <c r="F329" s="1" t="s">
        <v>50</v>
      </c>
      <c r="G329" s="1" t="s">
        <v>223</v>
      </c>
      <c r="H329" s="1" t="s">
        <v>70</v>
      </c>
      <c r="I329" s="1" t="s">
        <v>579</v>
      </c>
      <c r="J329" t="str">
        <f>TRIM(CONCATENATE(wiz[[#This Row],[SHIPPER..................]],wiz[[#This Row],[ZIP2..]],wiz[[#This Row],[ZIP3..]]))</f>
        <v>KELLOGG COMPANY MLXP| 3030137135</v>
      </c>
      <c r="K329" s="1">
        <v>1</v>
      </c>
      <c r="L329" s="1">
        <v>1.81</v>
      </c>
      <c r="M329" s="1">
        <v>0.27</v>
      </c>
      <c r="N329" s="1">
        <v>249</v>
      </c>
      <c r="O329" s="1">
        <v>0.9</v>
      </c>
      <c r="P329" s="1">
        <v>82</v>
      </c>
      <c r="Q329" s="1">
        <v>0.3</v>
      </c>
      <c r="R329" s="1">
        <v>-16</v>
      </c>
      <c r="S329" s="1">
        <v>-21</v>
      </c>
      <c r="T329" s="1">
        <v>-1</v>
      </c>
      <c r="U329" s="1">
        <v>25</v>
      </c>
      <c r="V329" s="1">
        <v>3</v>
      </c>
      <c r="W329" s="1">
        <v>31201</v>
      </c>
      <c r="X329" s="1">
        <v>30301</v>
      </c>
      <c r="Y329" s="1">
        <v>37135</v>
      </c>
      <c r="Z329" s="1">
        <v>1.86</v>
      </c>
      <c r="AA329" s="6">
        <f t="shared" si="69"/>
        <v>979</v>
      </c>
      <c r="AB329" s="6">
        <f t="shared" si="70"/>
        <v>3</v>
      </c>
      <c r="AC329" s="6">
        <f t="shared" si="71"/>
        <v>105632</v>
      </c>
      <c r="AD329" s="6">
        <f t="shared" si="72"/>
        <v>107.89785495403473</v>
      </c>
      <c r="AE329" s="7">
        <f t="shared" si="73"/>
        <v>-453</v>
      </c>
      <c r="AF329" t="str">
        <f t="shared" ca="1" si="74"/>
        <v>$V$191</v>
      </c>
      <c r="AG329" t="str">
        <f t="shared" ca="1" si="75"/>
        <v>$J$191</v>
      </c>
      <c r="AH329" t="str">
        <f t="shared" ca="1" si="76"/>
        <v>KELLOGG COMPANY MLXP| 3030133601</v>
      </c>
      <c r="AI329" t="str">
        <f t="shared" ca="1" si="65"/>
        <v>$K$191</v>
      </c>
      <c r="AJ329" s="8">
        <f t="shared" si="66"/>
        <v>1.0214504596527069E-3</v>
      </c>
      <c r="AK329" s="7">
        <f t="shared" si="67"/>
        <v>-94</v>
      </c>
      <c r="AL329" s="7" t="str">
        <f t="shared" ca="1" si="77"/>
        <v>KELLOGG COMPANY MLXP| 3861175029</v>
      </c>
      <c r="AM329" t="b">
        <f t="shared" si="68"/>
        <v>0</v>
      </c>
    </row>
    <row r="330" spans="3:39" x14ac:dyDescent="0.3">
      <c r="C330" s="1" t="s">
        <v>222</v>
      </c>
      <c r="D330" s="1" t="s">
        <v>218</v>
      </c>
      <c r="E330" s="1" t="s">
        <v>39</v>
      </c>
      <c r="F330" s="1" t="s">
        <v>50</v>
      </c>
      <c r="G330" s="1" t="s">
        <v>337</v>
      </c>
      <c r="H330" s="1" t="s">
        <v>70</v>
      </c>
      <c r="I330" s="1" t="s">
        <v>395</v>
      </c>
      <c r="J330" t="str">
        <f>TRIM(CONCATENATE(wiz[[#This Row],[SHIPPER..................]],wiz[[#This Row],[ZIP2..]],wiz[[#This Row],[ZIP3..]]))</f>
        <v>OWENS CORNING FIBERGL| 3026838401</v>
      </c>
      <c r="K330" s="1">
        <v>2</v>
      </c>
      <c r="L330" s="1">
        <v>2.06</v>
      </c>
      <c r="M330" s="1">
        <v>0.18</v>
      </c>
      <c r="N330" s="1">
        <v>267</v>
      </c>
      <c r="O330" s="1">
        <v>0.81</v>
      </c>
      <c r="P330" s="1">
        <v>20</v>
      </c>
      <c r="Q330" s="1">
        <v>0.25</v>
      </c>
      <c r="R330" s="1">
        <v>9</v>
      </c>
      <c r="S330" s="1">
        <v>-22</v>
      </c>
      <c r="T330" s="1">
        <v>-64</v>
      </c>
      <c r="U330" s="1">
        <v>79</v>
      </c>
      <c r="V330" s="1">
        <v>-7</v>
      </c>
      <c r="W330" s="1">
        <v>30213</v>
      </c>
      <c r="X330" s="1">
        <v>30268</v>
      </c>
      <c r="Y330" s="1">
        <v>38401</v>
      </c>
      <c r="Z330" s="1">
        <v>2.02</v>
      </c>
      <c r="AA330" s="6">
        <f t="shared" si="69"/>
        <v>733</v>
      </c>
      <c r="AB330" s="6">
        <f t="shared" si="70"/>
        <v>-14</v>
      </c>
      <c r="AC330" s="6">
        <f t="shared" si="71"/>
        <v>-44750</v>
      </c>
      <c r="AD330" s="6">
        <f t="shared" si="72"/>
        <v>-61.050477489768078</v>
      </c>
      <c r="AE330" s="7">
        <f t="shared" si="73"/>
        <v>-546</v>
      </c>
      <c r="AF330" t="str">
        <f t="shared" ca="1" si="74"/>
        <v>$V$1036</v>
      </c>
      <c r="AG330" t="str">
        <f t="shared" ca="1" si="75"/>
        <v>$J$1036</v>
      </c>
      <c r="AH330" t="str">
        <f t="shared" ca="1" si="76"/>
        <v>OWENS CORNING FIBERGL| 2808655720</v>
      </c>
      <c r="AI330" t="str">
        <f t="shared" ca="1" si="65"/>
        <v>$K$1036</v>
      </c>
      <c r="AJ330" s="8">
        <f t="shared" si="66"/>
        <v>2.7285129604365621E-3</v>
      </c>
      <c r="AK330" s="7">
        <f t="shared" si="67"/>
        <v>-155</v>
      </c>
      <c r="AL330" s="7" t="str">
        <f t="shared" ca="1" si="77"/>
        <v>b: C H ROBINSON | 4607237643</v>
      </c>
      <c r="AM330" t="b">
        <f t="shared" si="68"/>
        <v>0</v>
      </c>
    </row>
    <row r="331" spans="3:39" x14ac:dyDescent="0.3">
      <c r="C331" s="1" t="s">
        <v>222</v>
      </c>
      <c r="D331" s="1" t="s">
        <v>218</v>
      </c>
      <c r="E331" s="1" t="s">
        <v>39</v>
      </c>
      <c r="F331" s="1" t="s">
        <v>50</v>
      </c>
      <c r="G331" s="1" t="s">
        <v>337</v>
      </c>
      <c r="H331" s="1" t="s">
        <v>70</v>
      </c>
      <c r="I331" s="1" t="s">
        <v>580</v>
      </c>
      <c r="J331" t="str">
        <f>TRIM(CONCATENATE(wiz[[#This Row],[SHIPPER..................]],wiz[[#This Row],[ZIP2..]],wiz[[#This Row],[ZIP3..]]))</f>
        <v>OWENS CORNING FIBERGL| 3026837070</v>
      </c>
      <c r="K331" s="1">
        <v>4</v>
      </c>
      <c r="L331" s="1">
        <v>2.1</v>
      </c>
      <c r="M331" s="1">
        <v>0.18</v>
      </c>
      <c r="N331" s="1">
        <v>274</v>
      </c>
      <c r="O331" s="1">
        <v>0.57999999999999996</v>
      </c>
      <c r="P331" s="1">
        <v>40</v>
      </c>
      <c r="Q331" s="1">
        <v>0.26</v>
      </c>
      <c r="R331" s="1">
        <v>9</v>
      </c>
      <c r="S331" s="1">
        <v>-22</v>
      </c>
      <c r="T331" s="1">
        <v>-10</v>
      </c>
      <c r="U331" s="1">
        <v>97</v>
      </c>
      <c r="V331" s="1">
        <v>65</v>
      </c>
      <c r="W331" s="1">
        <v>30180</v>
      </c>
      <c r="X331" s="1">
        <v>30268</v>
      </c>
      <c r="Y331" s="1">
        <v>37070</v>
      </c>
      <c r="Z331" s="1">
        <v>2.06</v>
      </c>
      <c r="AA331" s="6">
        <f t="shared" si="69"/>
        <v>733</v>
      </c>
      <c r="AB331" s="6">
        <f t="shared" si="70"/>
        <v>260</v>
      </c>
      <c r="AC331" s="6">
        <f t="shared" si="71"/>
        <v>-44750</v>
      </c>
      <c r="AD331" s="6">
        <f t="shared" si="72"/>
        <v>-61.050477489768078</v>
      </c>
      <c r="AE331" s="7">
        <f t="shared" si="73"/>
        <v>-546</v>
      </c>
      <c r="AF331" t="str">
        <f t="shared" ca="1" si="74"/>
        <v>$V$1036</v>
      </c>
      <c r="AG331" t="str">
        <f t="shared" ca="1" si="75"/>
        <v>$J$1036</v>
      </c>
      <c r="AH331" t="str">
        <f t="shared" ca="1" si="76"/>
        <v>OWENS CORNING FIBERGL| 2808655720</v>
      </c>
      <c r="AI331" t="str">
        <f t="shared" ca="1" si="65"/>
        <v>$K$1036</v>
      </c>
      <c r="AJ331" s="8">
        <f t="shared" si="66"/>
        <v>5.4570259208731242E-3</v>
      </c>
      <c r="AK331" s="7">
        <f t="shared" si="67"/>
        <v>-155</v>
      </c>
      <c r="AL331" s="7" t="str">
        <f t="shared" ca="1" si="77"/>
        <v>b: C H ROBINSON | 4607237643</v>
      </c>
      <c r="AM331" t="b">
        <f t="shared" si="68"/>
        <v>0</v>
      </c>
    </row>
    <row r="332" spans="3:39" x14ac:dyDescent="0.3">
      <c r="C332" s="1" t="s">
        <v>222</v>
      </c>
      <c r="D332" s="1" t="s">
        <v>218</v>
      </c>
      <c r="E332" s="1" t="s">
        <v>39</v>
      </c>
      <c r="F332" s="1" t="s">
        <v>50</v>
      </c>
      <c r="G332" s="1" t="s">
        <v>337</v>
      </c>
      <c r="H332" s="1" t="s">
        <v>70</v>
      </c>
      <c r="I332" s="1" t="s">
        <v>202</v>
      </c>
      <c r="J332" t="str">
        <f>TRIM(CONCATENATE(wiz[[#This Row],[SHIPPER..................]],wiz[[#This Row],[ZIP2..]],wiz[[#This Row],[ZIP3..]]))</f>
        <v>OWENS CORNING FIBERGL| 3026837201</v>
      </c>
      <c r="K332" s="1">
        <v>4</v>
      </c>
      <c r="L332" s="1">
        <v>2.04</v>
      </c>
      <c r="M332" s="1">
        <v>0.17</v>
      </c>
      <c r="N332" s="1">
        <v>282</v>
      </c>
      <c r="O332" s="1">
        <v>0.75</v>
      </c>
      <c r="P332" s="1">
        <v>85</v>
      </c>
      <c r="Q332" s="1">
        <v>0.31</v>
      </c>
      <c r="R332" s="1">
        <v>1</v>
      </c>
      <c r="S332" s="1">
        <v>-22</v>
      </c>
      <c r="T332" s="1">
        <v>-50</v>
      </c>
      <c r="U332" s="1">
        <v>96</v>
      </c>
      <c r="V332" s="1">
        <v>24</v>
      </c>
      <c r="W332" s="1">
        <v>35203</v>
      </c>
      <c r="X332" s="1">
        <v>30268</v>
      </c>
      <c r="Y332" s="1">
        <v>37201</v>
      </c>
      <c r="Z332" s="1">
        <v>1.99</v>
      </c>
      <c r="AA332" s="6">
        <f t="shared" si="69"/>
        <v>733</v>
      </c>
      <c r="AB332" s="6">
        <f t="shared" si="70"/>
        <v>96</v>
      </c>
      <c r="AC332" s="6">
        <f t="shared" si="71"/>
        <v>-44750</v>
      </c>
      <c r="AD332" s="6">
        <f t="shared" si="72"/>
        <v>-61.050477489768078</v>
      </c>
      <c r="AE332" s="7">
        <f t="shared" si="73"/>
        <v>-546</v>
      </c>
      <c r="AF332" t="str">
        <f t="shared" ca="1" si="74"/>
        <v>$V$1036</v>
      </c>
      <c r="AG332" t="str">
        <f t="shared" ca="1" si="75"/>
        <v>$J$1036</v>
      </c>
      <c r="AH332" t="str">
        <f t="shared" ca="1" si="76"/>
        <v>OWENS CORNING FIBERGL| 2808655720</v>
      </c>
      <c r="AI332" t="str">
        <f t="shared" ca="1" si="65"/>
        <v>$K$1036</v>
      </c>
      <c r="AJ332" s="8">
        <f t="shared" si="66"/>
        <v>5.4570259208731242E-3</v>
      </c>
      <c r="AK332" s="7">
        <f t="shared" si="67"/>
        <v>-155</v>
      </c>
      <c r="AL332" s="7" t="str">
        <f t="shared" ca="1" si="77"/>
        <v>b: C H ROBINSON | 4607237643</v>
      </c>
      <c r="AM332" t="b">
        <f t="shared" si="68"/>
        <v>0</v>
      </c>
    </row>
    <row r="333" spans="3:39" x14ac:dyDescent="0.3">
      <c r="C333" s="1" t="s">
        <v>222</v>
      </c>
      <c r="D333" s="1" t="s">
        <v>218</v>
      </c>
      <c r="E333" s="1" t="s">
        <v>39</v>
      </c>
      <c r="F333" s="1" t="s">
        <v>50</v>
      </c>
      <c r="G333" s="1" t="s">
        <v>337</v>
      </c>
      <c r="H333" s="1" t="s">
        <v>70</v>
      </c>
      <c r="I333" s="1" t="s">
        <v>581</v>
      </c>
      <c r="J333" t="str">
        <f>TRIM(CONCATENATE(wiz[[#This Row],[SHIPPER..................]],wiz[[#This Row],[ZIP2..]],wiz[[#This Row],[ZIP3..]]))</f>
        <v>OWENS CORNING FIBERGL| 3026837146</v>
      </c>
      <c r="K333" s="1">
        <v>1</v>
      </c>
      <c r="L333" s="1">
        <v>2</v>
      </c>
      <c r="M333" s="1">
        <v>0.17</v>
      </c>
      <c r="N333" s="1">
        <v>287</v>
      </c>
      <c r="O333" s="1">
        <v>0.96</v>
      </c>
      <c r="P333" s="1">
        <v>0</v>
      </c>
      <c r="Q333" s="1">
        <v>0.25</v>
      </c>
      <c r="R333" s="1">
        <v>12</v>
      </c>
      <c r="S333" s="1">
        <v>-22</v>
      </c>
      <c r="T333" s="1">
        <v>-100</v>
      </c>
      <c r="U333" s="1">
        <v>81</v>
      </c>
      <c r="V333" s="1">
        <v>-41</v>
      </c>
      <c r="W333" s="1">
        <v>30268</v>
      </c>
      <c r="X333" s="1">
        <v>30268</v>
      </c>
      <c r="Y333" s="1">
        <v>37146</v>
      </c>
      <c r="Z333" s="1">
        <v>1.95</v>
      </c>
      <c r="AA333" s="6">
        <f t="shared" si="69"/>
        <v>733</v>
      </c>
      <c r="AB333" s="6">
        <f t="shared" si="70"/>
        <v>-41</v>
      </c>
      <c r="AC333" s="6">
        <f t="shared" si="71"/>
        <v>-44750</v>
      </c>
      <c r="AD333" s="6">
        <f t="shared" si="72"/>
        <v>-61.050477489768078</v>
      </c>
      <c r="AE333" s="7">
        <f t="shared" si="73"/>
        <v>-546</v>
      </c>
      <c r="AF333" t="str">
        <f t="shared" ca="1" si="74"/>
        <v>$V$1036</v>
      </c>
      <c r="AG333" t="str">
        <f t="shared" ca="1" si="75"/>
        <v>$J$1036</v>
      </c>
      <c r="AH333" t="str">
        <f t="shared" ca="1" si="76"/>
        <v>OWENS CORNING FIBERGL| 2808655720</v>
      </c>
      <c r="AI333" t="str">
        <f t="shared" ca="1" si="65"/>
        <v>$K$1036</v>
      </c>
      <c r="AJ333" s="8">
        <f t="shared" si="66"/>
        <v>1.364256480218281E-3</v>
      </c>
      <c r="AK333" s="7">
        <f t="shared" si="67"/>
        <v>-155</v>
      </c>
      <c r="AL333" s="7" t="str">
        <f t="shared" ca="1" si="77"/>
        <v>b: C H ROBINSON | 4607237643</v>
      </c>
      <c r="AM333" t="b">
        <f t="shared" si="68"/>
        <v>0</v>
      </c>
    </row>
    <row r="334" spans="3:39" x14ac:dyDescent="0.3">
      <c r="C334" s="1" t="s">
        <v>217</v>
      </c>
      <c r="D334" s="1" t="s">
        <v>218</v>
      </c>
      <c r="E334" s="1" t="s">
        <v>39</v>
      </c>
      <c r="F334" s="1" t="s">
        <v>50</v>
      </c>
      <c r="G334" s="1" t="s">
        <v>337</v>
      </c>
      <c r="H334" s="1" t="s">
        <v>70</v>
      </c>
      <c r="I334" s="1" t="s">
        <v>580</v>
      </c>
      <c r="J334" t="str">
        <f>TRIM(CONCATENATE(wiz[[#This Row],[SHIPPER..................]],wiz[[#This Row],[ZIP2..]],wiz[[#This Row],[ZIP3..]]))</f>
        <v>OWENS CORNING SALES | 3026837070</v>
      </c>
      <c r="K334" s="1">
        <v>3</v>
      </c>
      <c r="L334" s="1">
        <v>2.1</v>
      </c>
      <c r="M334" s="1">
        <v>0.18</v>
      </c>
      <c r="N334" s="1">
        <v>274</v>
      </c>
      <c r="O334" s="1">
        <v>0.56000000000000005</v>
      </c>
      <c r="P334" s="1">
        <v>142</v>
      </c>
      <c r="Q334" s="1">
        <v>0.35</v>
      </c>
      <c r="R334" s="1">
        <v>8</v>
      </c>
      <c r="S334" s="1">
        <v>-11</v>
      </c>
      <c r="T334" s="1">
        <v>-5</v>
      </c>
      <c r="U334" s="1">
        <v>99</v>
      </c>
      <c r="V334" s="1">
        <v>83</v>
      </c>
      <c r="W334" s="1">
        <v>36830</v>
      </c>
      <c r="X334" s="1">
        <v>30268</v>
      </c>
      <c r="Y334" s="1">
        <v>37070</v>
      </c>
      <c r="Z334" s="1">
        <v>2.06</v>
      </c>
      <c r="AA334" s="6">
        <f t="shared" si="69"/>
        <v>313</v>
      </c>
      <c r="AB334" s="6">
        <f t="shared" si="70"/>
        <v>249</v>
      </c>
      <c r="AC334" s="6">
        <f t="shared" si="71"/>
        <v>-8700</v>
      </c>
      <c r="AD334" s="6">
        <f t="shared" si="72"/>
        <v>-27.795527156549522</v>
      </c>
      <c r="AE334" s="7">
        <f t="shared" si="73"/>
        <v>-472</v>
      </c>
      <c r="AF334" t="str">
        <f t="shared" ca="1" si="74"/>
        <v>$V$1060</v>
      </c>
      <c r="AG334" t="str">
        <f t="shared" ca="1" si="75"/>
        <v>$J$1060</v>
      </c>
      <c r="AH334" t="str">
        <f t="shared" ca="1" si="76"/>
        <v>OWENS CORNING SALES | 2808679556</v>
      </c>
      <c r="AI334" t="str">
        <f t="shared" ca="1" si="65"/>
        <v>$K$1060</v>
      </c>
      <c r="AJ334" s="8">
        <f t="shared" si="66"/>
        <v>9.5846645367412137E-3</v>
      </c>
      <c r="AK334" s="7">
        <f t="shared" si="67"/>
        <v>-156</v>
      </c>
      <c r="AL334" s="7" t="str">
        <f t="shared" ca="1" si="77"/>
        <v>b: MATSON LOGISTICS | 881728379</v>
      </c>
      <c r="AM334" t="b">
        <f t="shared" si="68"/>
        <v>0</v>
      </c>
    </row>
    <row r="335" spans="3:39" x14ac:dyDescent="0.3">
      <c r="C335" s="1" t="s">
        <v>217</v>
      </c>
      <c r="D335" s="1" t="s">
        <v>218</v>
      </c>
      <c r="E335" s="1" t="s">
        <v>39</v>
      </c>
      <c r="F335" s="1" t="s">
        <v>50</v>
      </c>
      <c r="G335" s="1" t="s">
        <v>337</v>
      </c>
      <c r="H335" s="1" t="s">
        <v>70</v>
      </c>
      <c r="I335" s="1" t="s">
        <v>202</v>
      </c>
      <c r="J335" t="str">
        <f>TRIM(CONCATENATE(wiz[[#This Row],[SHIPPER..................]],wiz[[#This Row],[ZIP2..]],wiz[[#This Row],[ZIP3..]]))</f>
        <v>OWENS CORNING SALES | 3026837201</v>
      </c>
      <c r="K335" s="1">
        <v>1</v>
      </c>
      <c r="L335" s="1">
        <v>2.19</v>
      </c>
      <c r="M335" s="1">
        <v>0.18</v>
      </c>
      <c r="N335" s="1">
        <v>262</v>
      </c>
      <c r="O335" s="1">
        <v>1</v>
      </c>
      <c r="P335" s="1">
        <v>25</v>
      </c>
      <c r="Q335" s="1">
        <v>0.25</v>
      </c>
      <c r="R335" s="1">
        <v>8</v>
      </c>
      <c r="S335" s="1">
        <v>-11</v>
      </c>
      <c r="T335" s="1">
        <v>-109</v>
      </c>
      <c r="U335" s="1">
        <v>111</v>
      </c>
      <c r="V335" s="1">
        <v>-9</v>
      </c>
      <c r="W335" s="1">
        <v>30301</v>
      </c>
      <c r="X335" s="1">
        <v>30268</v>
      </c>
      <c r="Y335" s="1">
        <v>37201</v>
      </c>
      <c r="Z335" s="1">
        <v>2.15</v>
      </c>
      <c r="AA335" s="6">
        <f t="shared" si="69"/>
        <v>313</v>
      </c>
      <c r="AB335" s="6">
        <f t="shared" si="70"/>
        <v>-9</v>
      </c>
      <c r="AC335" s="6">
        <f t="shared" si="71"/>
        <v>-8700</v>
      </c>
      <c r="AD335" s="6">
        <f t="shared" si="72"/>
        <v>-27.795527156549522</v>
      </c>
      <c r="AE335" s="7">
        <f t="shared" si="73"/>
        <v>-472</v>
      </c>
      <c r="AF335" t="str">
        <f t="shared" ca="1" si="74"/>
        <v>$V$1060</v>
      </c>
      <c r="AG335" t="str">
        <f t="shared" ca="1" si="75"/>
        <v>$J$1060</v>
      </c>
      <c r="AH335" t="str">
        <f t="shared" ca="1" si="76"/>
        <v>OWENS CORNING SALES | 2808679556</v>
      </c>
      <c r="AI335" t="str">
        <f t="shared" ca="1" si="65"/>
        <v>$K$1060</v>
      </c>
      <c r="AJ335" s="8">
        <f t="shared" si="66"/>
        <v>3.1948881789137379E-3</v>
      </c>
      <c r="AK335" s="7">
        <f t="shared" si="67"/>
        <v>-156</v>
      </c>
      <c r="AL335" s="7" t="str">
        <f t="shared" ca="1" si="77"/>
        <v>b: MATSON LOGISTICS | 881728379</v>
      </c>
      <c r="AM335" t="b">
        <f t="shared" si="68"/>
        <v>0</v>
      </c>
    </row>
    <row r="336" spans="3:39" x14ac:dyDescent="0.3">
      <c r="C336" s="1" t="s">
        <v>539</v>
      </c>
      <c r="D336" s="1" t="s">
        <v>540</v>
      </c>
      <c r="E336" s="1" t="s">
        <v>39</v>
      </c>
      <c r="F336" s="1" t="s">
        <v>50</v>
      </c>
      <c r="G336" s="1" t="s">
        <v>329</v>
      </c>
      <c r="H336" s="1" t="s">
        <v>76</v>
      </c>
      <c r="I336" s="1" t="s">
        <v>582</v>
      </c>
      <c r="J336" t="str">
        <f>TRIM(CONCATENATE(wiz[[#This Row],[SHIPPER..................]],wiz[[#This Row],[ZIP2..]],wiz[[#This Row],[ZIP3..]]))</f>
        <v>HOME DEPOT | 3064275201</v>
      </c>
      <c r="K336" s="1">
        <v>2</v>
      </c>
      <c r="L336" s="1">
        <v>1.65</v>
      </c>
      <c r="M336" s="1">
        <v>0.21</v>
      </c>
      <c r="N336" s="1">
        <v>857</v>
      </c>
      <c r="O336" s="1">
        <v>0.93</v>
      </c>
      <c r="P336" s="1">
        <v>69</v>
      </c>
      <c r="Q336" s="1">
        <v>0.3</v>
      </c>
      <c r="R336" s="1">
        <v>0</v>
      </c>
      <c r="S336" s="1">
        <v>-45</v>
      </c>
      <c r="T336" s="1">
        <v>177</v>
      </c>
      <c r="U336" s="1">
        <v>-7</v>
      </c>
      <c r="V336" s="1">
        <v>125</v>
      </c>
      <c r="W336" s="1">
        <v>30050</v>
      </c>
      <c r="X336" s="1">
        <v>30642</v>
      </c>
      <c r="Y336" s="1">
        <v>75201</v>
      </c>
      <c r="Z336" s="1">
        <v>1.64</v>
      </c>
      <c r="AA336" s="6">
        <f t="shared" si="69"/>
        <v>240</v>
      </c>
      <c r="AB336" s="6">
        <f t="shared" si="70"/>
        <v>250</v>
      </c>
      <c r="AC336" s="6">
        <f t="shared" si="71"/>
        <v>14538</v>
      </c>
      <c r="AD336" s="6">
        <f t="shared" si="72"/>
        <v>60.575000000000003</v>
      </c>
      <c r="AE336" s="7">
        <f t="shared" si="73"/>
        <v>-131</v>
      </c>
      <c r="AF336" t="str">
        <f t="shared" ca="1" si="74"/>
        <v>$V$841</v>
      </c>
      <c r="AG336" t="str">
        <f t="shared" ca="1" si="75"/>
        <v>$J$841</v>
      </c>
      <c r="AH336" t="str">
        <f t="shared" ca="1" si="76"/>
        <v>PLS PITTSBURGH LOGIST| 2120147201</v>
      </c>
      <c r="AI336" t="str">
        <f t="shared" ca="1" si="65"/>
        <v>$K$841</v>
      </c>
      <c r="AJ336" s="8">
        <f t="shared" si="66"/>
        <v>8.3333333333333332E-3</v>
      </c>
      <c r="AK336" s="7">
        <f t="shared" si="67"/>
        <v>-131</v>
      </c>
      <c r="AL336" s="7" t="str">
        <f t="shared" ca="1" si="77"/>
        <v>PLS PITTSBURGH LOGIST| 2120147201</v>
      </c>
      <c r="AM336" t="b">
        <f t="shared" si="68"/>
        <v>0</v>
      </c>
    </row>
    <row r="337" spans="3:39" x14ac:dyDescent="0.3">
      <c r="C337" s="1" t="s">
        <v>222</v>
      </c>
      <c r="D337" s="1" t="s">
        <v>218</v>
      </c>
      <c r="E337" s="1" t="s">
        <v>39</v>
      </c>
      <c r="F337" s="1" t="s">
        <v>50</v>
      </c>
      <c r="G337" s="1" t="s">
        <v>337</v>
      </c>
      <c r="H337" s="1" t="s">
        <v>76</v>
      </c>
      <c r="I337" s="1" t="s">
        <v>582</v>
      </c>
      <c r="J337" t="str">
        <f>TRIM(CONCATENATE(wiz[[#This Row],[SHIPPER..................]],wiz[[#This Row],[ZIP2..]],wiz[[#This Row],[ZIP3..]]))</f>
        <v>OWENS CORNING FIBERGL| 3026875201</v>
      </c>
      <c r="K337" s="1">
        <v>1</v>
      </c>
      <c r="L337" s="1">
        <v>1.54</v>
      </c>
      <c r="M337" s="1">
        <v>0.17</v>
      </c>
      <c r="N337" s="1">
        <v>780</v>
      </c>
      <c r="O337" s="1">
        <v>1.83</v>
      </c>
      <c r="P337" s="1">
        <v>10</v>
      </c>
      <c r="Q337" s="1">
        <v>0.25</v>
      </c>
      <c r="R337" s="1">
        <v>31</v>
      </c>
      <c r="S337" s="1">
        <v>-22</v>
      </c>
      <c r="T337" s="1">
        <v>-7</v>
      </c>
      <c r="U337" s="1">
        <v>-170</v>
      </c>
      <c r="V337" s="1">
        <v>-199</v>
      </c>
      <c r="W337" s="1">
        <v>30301</v>
      </c>
      <c r="X337" s="1">
        <v>30268</v>
      </c>
      <c r="Y337" s="1">
        <v>75201</v>
      </c>
      <c r="Z337" s="1">
        <v>1.49</v>
      </c>
      <c r="AA337" s="6">
        <f t="shared" si="69"/>
        <v>733</v>
      </c>
      <c r="AB337" s="6">
        <f t="shared" si="70"/>
        <v>-199</v>
      </c>
      <c r="AC337" s="6">
        <f t="shared" si="71"/>
        <v>-44750</v>
      </c>
      <c r="AD337" s="6">
        <f t="shared" si="72"/>
        <v>-61.050477489768078</v>
      </c>
      <c r="AE337" s="7">
        <f t="shared" si="73"/>
        <v>-546</v>
      </c>
      <c r="AF337" t="str">
        <f t="shared" ca="1" si="74"/>
        <v>$V$1036</v>
      </c>
      <c r="AG337" t="str">
        <f t="shared" ca="1" si="75"/>
        <v>$J$1036</v>
      </c>
      <c r="AH337" t="str">
        <f t="shared" ca="1" si="76"/>
        <v>OWENS CORNING FIBERGL| 2808655720</v>
      </c>
      <c r="AI337" t="str">
        <f t="shared" ca="1" si="65"/>
        <v>$K$1036</v>
      </c>
      <c r="AJ337" s="8">
        <f t="shared" si="66"/>
        <v>1.364256480218281E-3</v>
      </c>
      <c r="AK337" s="7">
        <f t="shared" si="67"/>
        <v>-155</v>
      </c>
      <c r="AL337" s="7" t="str">
        <f t="shared" ca="1" si="77"/>
        <v>b: C H ROBINSON | 4607237643</v>
      </c>
      <c r="AM337" t="b">
        <f t="shared" si="68"/>
        <v>0</v>
      </c>
    </row>
    <row r="338" spans="3:39" x14ac:dyDescent="0.3">
      <c r="C338" s="1" t="s">
        <v>400</v>
      </c>
      <c r="D338" s="1" t="s">
        <v>401</v>
      </c>
      <c r="E338" s="1" t="s">
        <v>39</v>
      </c>
      <c r="F338" s="1" t="s">
        <v>50</v>
      </c>
      <c r="G338" s="1" t="s">
        <v>223</v>
      </c>
      <c r="H338" s="1" t="s">
        <v>76</v>
      </c>
      <c r="I338" s="1" t="s">
        <v>583</v>
      </c>
      <c r="J338" t="str">
        <f>TRIM(CONCATENATE(wiz[[#This Row],[SHIPPER..................]],wiz[[#This Row],[ZIP2..]],wiz[[#This Row],[ZIP3..]]))</f>
        <v>KELLOGG COMPANY MLXP| 3030175029</v>
      </c>
      <c r="K338" s="1">
        <v>7</v>
      </c>
      <c r="L338" s="1">
        <v>1.68</v>
      </c>
      <c r="M338" s="1">
        <v>0.25</v>
      </c>
      <c r="N338" s="1">
        <v>799</v>
      </c>
      <c r="O338" s="1">
        <v>1.88</v>
      </c>
      <c r="P338" s="1">
        <v>22</v>
      </c>
      <c r="Q338" s="1">
        <v>0.26</v>
      </c>
      <c r="R338" s="1">
        <v>-28</v>
      </c>
      <c r="S338" s="1">
        <v>-21</v>
      </c>
      <c r="T338" s="1">
        <v>-19</v>
      </c>
      <c r="U338" s="1">
        <v>-200</v>
      </c>
      <c r="V338" s="1">
        <v>-240</v>
      </c>
      <c r="W338" s="1">
        <v>30642</v>
      </c>
      <c r="X338" s="1">
        <v>30301</v>
      </c>
      <c r="Y338" s="1">
        <v>75029</v>
      </c>
      <c r="Z338" s="1">
        <v>1.71</v>
      </c>
      <c r="AA338" s="6">
        <f t="shared" si="69"/>
        <v>979</v>
      </c>
      <c r="AB338" s="6">
        <f t="shared" si="70"/>
        <v>-1680</v>
      </c>
      <c r="AC338" s="6">
        <f t="shared" si="71"/>
        <v>105632</v>
      </c>
      <c r="AD338" s="6">
        <f t="shared" si="72"/>
        <v>107.89785495403473</v>
      </c>
      <c r="AE338" s="7">
        <f t="shared" si="73"/>
        <v>-453</v>
      </c>
      <c r="AF338" t="str">
        <f t="shared" ca="1" si="74"/>
        <v>$V$191</v>
      </c>
      <c r="AG338" t="str">
        <f t="shared" ca="1" si="75"/>
        <v>$J$191</v>
      </c>
      <c r="AH338" t="str">
        <f t="shared" ca="1" si="76"/>
        <v>KELLOGG COMPANY MLXP| 3030133601</v>
      </c>
      <c r="AI338" t="str">
        <f t="shared" ca="1" si="65"/>
        <v>$K$191</v>
      </c>
      <c r="AJ338" s="8">
        <f t="shared" si="66"/>
        <v>7.1501532175689483E-3</v>
      </c>
      <c r="AK338" s="7">
        <f t="shared" si="67"/>
        <v>-94</v>
      </c>
      <c r="AL338" s="7" t="str">
        <f t="shared" ca="1" si="77"/>
        <v>KELLOGG COMPANY MLXP| 3861175029</v>
      </c>
      <c r="AM338" t="b">
        <f t="shared" si="68"/>
        <v>0</v>
      </c>
    </row>
    <row r="339" spans="3:39" x14ac:dyDescent="0.3">
      <c r="C339" s="1" t="s">
        <v>37</v>
      </c>
      <c r="D339" s="1" t="s">
        <v>38</v>
      </c>
      <c r="E339" s="1" t="s">
        <v>39</v>
      </c>
      <c r="F339" s="1" t="s">
        <v>50</v>
      </c>
      <c r="G339" s="1" t="s">
        <v>223</v>
      </c>
      <c r="H339" s="1" t="s">
        <v>140</v>
      </c>
      <c r="I339" s="1" t="s">
        <v>584</v>
      </c>
      <c r="J339" t="str">
        <f>TRIM(CONCATENATE(wiz[[#This Row],[SHIPPER..................]],wiz[[#This Row],[ZIP2..]],wiz[[#This Row],[ZIP3..]]))</f>
        <v>b: C H ROBINSON | 3030154952</v>
      </c>
      <c r="K339" s="1">
        <v>1</v>
      </c>
      <c r="L339" s="1">
        <v>1.48</v>
      </c>
      <c r="M339" s="1">
        <v>0.27</v>
      </c>
      <c r="N339" s="1">
        <v>915</v>
      </c>
      <c r="O339" s="1">
        <v>2.79</v>
      </c>
      <c r="P339" s="1">
        <v>10</v>
      </c>
      <c r="Q339" s="1">
        <v>0.25</v>
      </c>
      <c r="R339" s="1">
        <v>-2</v>
      </c>
      <c r="S339" s="1">
        <v>-6</v>
      </c>
      <c r="T339" s="1">
        <v>-231</v>
      </c>
      <c r="U339" s="1">
        <v>-96</v>
      </c>
      <c r="V339" s="1">
        <v>-333</v>
      </c>
      <c r="W339" s="1">
        <v>30050</v>
      </c>
      <c r="X339" s="1">
        <v>30301</v>
      </c>
      <c r="Y339" s="1">
        <v>54952</v>
      </c>
      <c r="Z339" s="1">
        <v>1.53</v>
      </c>
      <c r="AA339" s="6">
        <f t="shared" si="69"/>
        <v>615</v>
      </c>
      <c r="AB339" s="6">
        <f t="shared" si="70"/>
        <v>-333</v>
      </c>
      <c r="AC339" s="6">
        <f t="shared" si="71"/>
        <v>-122022</v>
      </c>
      <c r="AD339" s="6">
        <f t="shared" si="72"/>
        <v>-198.40975609756097</v>
      </c>
      <c r="AE339" s="7">
        <f t="shared" si="73"/>
        <v>-1118</v>
      </c>
      <c r="AF339" t="str">
        <f t="shared" ca="1" si="74"/>
        <v>$V$1066</v>
      </c>
      <c r="AG339" t="str">
        <f t="shared" ca="1" si="75"/>
        <v>$J$1066</v>
      </c>
      <c r="AH339" t="str">
        <f t="shared" ca="1" si="76"/>
        <v>b: C H ROBINSON | 2736036101</v>
      </c>
      <c r="AI339" t="str">
        <f t="shared" ca="1" si="65"/>
        <v>$K$1066</v>
      </c>
      <c r="AJ339" s="8">
        <f t="shared" si="66"/>
        <v>1.6260162601626016E-3</v>
      </c>
      <c r="AK339" s="7">
        <f t="shared" si="67"/>
        <v>-560</v>
      </c>
      <c r="AL339" s="7" t="str">
        <f t="shared" ca="1" si="77"/>
        <v>b: C H ROBINSON | 6080335055</v>
      </c>
      <c r="AM339" t="b">
        <f t="shared" si="68"/>
        <v>0</v>
      </c>
    </row>
    <row r="340" spans="3:39" x14ac:dyDescent="0.3">
      <c r="C340" s="1" t="s">
        <v>37</v>
      </c>
      <c r="D340" s="1" t="s">
        <v>38</v>
      </c>
      <c r="E340" s="1" t="s">
        <v>39</v>
      </c>
      <c r="F340" s="1" t="s">
        <v>50</v>
      </c>
      <c r="G340" s="1" t="s">
        <v>399</v>
      </c>
      <c r="H340" s="1" t="s">
        <v>140</v>
      </c>
      <c r="I340" s="1" t="s">
        <v>585</v>
      </c>
      <c r="J340" t="str">
        <f>TRIM(CONCATENATE(wiz[[#This Row],[SHIPPER..................]],wiz[[#This Row],[ZIP2..]],wiz[[#This Row],[ZIP3..]]))</f>
        <v>b: C H ROBINSON | 3025353066</v>
      </c>
      <c r="K340" s="1">
        <v>1</v>
      </c>
      <c r="L340" s="1">
        <v>1.43</v>
      </c>
      <c r="M340" s="1">
        <v>0.27</v>
      </c>
      <c r="N340" s="1">
        <v>881</v>
      </c>
      <c r="O340" s="1">
        <v>1.17</v>
      </c>
      <c r="P340" s="1">
        <v>33</v>
      </c>
      <c r="Q340" s="1">
        <v>0.25</v>
      </c>
      <c r="R340" s="1">
        <v>2</v>
      </c>
      <c r="S340" s="1">
        <v>-57</v>
      </c>
      <c r="T340" s="1">
        <v>120</v>
      </c>
      <c r="U340" s="1">
        <v>150</v>
      </c>
      <c r="V340" s="1">
        <v>213</v>
      </c>
      <c r="W340" s="1">
        <v>30301</v>
      </c>
      <c r="X340" s="1">
        <v>30253</v>
      </c>
      <c r="Y340" s="1">
        <v>53066</v>
      </c>
      <c r="Z340" s="1">
        <v>1.48</v>
      </c>
      <c r="AA340" s="6">
        <f t="shared" si="69"/>
        <v>615</v>
      </c>
      <c r="AB340" s="6">
        <f t="shared" si="70"/>
        <v>213</v>
      </c>
      <c r="AC340" s="6">
        <f t="shared" si="71"/>
        <v>-122022</v>
      </c>
      <c r="AD340" s="6">
        <f t="shared" si="72"/>
        <v>-198.40975609756097</v>
      </c>
      <c r="AE340" s="7">
        <f t="shared" si="73"/>
        <v>-1118</v>
      </c>
      <c r="AF340" t="str">
        <f t="shared" ca="1" si="74"/>
        <v>$V$1066</v>
      </c>
      <c r="AG340" t="str">
        <f t="shared" ca="1" si="75"/>
        <v>$J$1066</v>
      </c>
      <c r="AH340" t="str">
        <f t="shared" ca="1" si="76"/>
        <v>b: C H ROBINSON | 2736036101</v>
      </c>
      <c r="AI340" t="str">
        <f t="shared" ca="1" si="65"/>
        <v>$K$1066</v>
      </c>
      <c r="AJ340" s="8">
        <f t="shared" si="66"/>
        <v>1.6260162601626016E-3</v>
      </c>
      <c r="AK340" s="7">
        <f t="shared" si="67"/>
        <v>-560</v>
      </c>
      <c r="AL340" s="7" t="str">
        <f t="shared" ca="1" si="77"/>
        <v>b: C H ROBINSON | 6080335055</v>
      </c>
      <c r="AM340" t="b">
        <f t="shared" si="68"/>
        <v>0</v>
      </c>
    </row>
    <row r="341" spans="3:39" x14ac:dyDescent="0.3">
      <c r="C341" s="1" t="s">
        <v>137</v>
      </c>
      <c r="D341" s="1" t="s">
        <v>138</v>
      </c>
      <c r="E341" s="1" t="s">
        <v>39</v>
      </c>
      <c r="F341" s="1" t="s">
        <v>50</v>
      </c>
      <c r="G341" s="1" t="s">
        <v>98</v>
      </c>
      <c r="H341" s="1" t="s">
        <v>40</v>
      </c>
      <c r="I341" s="1" t="s">
        <v>586</v>
      </c>
      <c r="J341" t="str">
        <f>TRIM(CONCATENATE(wiz[[#This Row],[SHIPPER..................]],wiz[[#This Row],[ZIP2..]],wiz[[#This Row],[ZIP3..]]))</f>
        <v>b: RED CLASSIC BROKER| 3090135462</v>
      </c>
      <c r="K341" s="1">
        <v>3</v>
      </c>
      <c r="L341" s="1">
        <v>1.48</v>
      </c>
      <c r="M341" s="1">
        <v>0.27</v>
      </c>
      <c r="N341" s="1">
        <v>390</v>
      </c>
      <c r="O341" s="1">
        <v>0.81</v>
      </c>
      <c r="P341" s="1">
        <v>118</v>
      </c>
      <c r="Q341" s="1">
        <v>0.35</v>
      </c>
      <c r="R341" s="1">
        <v>-24</v>
      </c>
      <c r="S341" s="1">
        <v>-217</v>
      </c>
      <c r="T341" s="1">
        <v>-9</v>
      </c>
      <c r="U341" s="1">
        <v>128</v>
      </c>
      <c r="V341" s="1">
        <v>-98</v>
      </c>
      <c r="W341" s="1">
        <v>29555</v>
      </c>
      <c r="X341" s="1">
        <v>30901</v>
      </c>
      <c r="Y341" s="1">
        <v>35462</v>
      </c>
      <c r="Z341" s="1">
        <v>1.53</v>
      </c>
      <c r="AA341" s="6">
        <f t="shared" si="69"/>
        <v>57</v>
      </c>
      <c r="AB341" s="6">
        <f t="shared" si="70"/>
        <v>-294</v>
      </c>
      <c r="AC341" s="6">
        <f t="shared" si="71"/>
        <v>7304</v>
      </c>
      <c r="AD341" s="6">
        <f t="shared" si="72"/>
        <v>128.14035087719299</v>
      </c>
      <c r="AE341" s="7">
        <f t="shared" si="73"/>
        <v>-98</v>
      </c>
      <c r="AF341" t="str">
        <f t="shared" ca="1" si="74"/>
        <v>$V$279</v>
      </c>
      <c r="AG341" t="str">
        <f t="shared" ca="1" si="75"/>
        <v>$J$279</v>
      </c>
      <c r="AH341" t="str">
        <f t="shared" ca="1" si="76"/>
        <v>b: NOLAN TRANSPORTATI| 3026945005</v>
      </c>
      <c r="AI341" t="str">
        <f t="shared" ca="1" si="65"/>
        <v>$K$279</v>
      </c>
      <c r="AJ341" s="8">
        <f t="shared" si="66"/>
        <v>5.2631578947368418E-2</v>
      </c>
      <c r="AK341" s="7">
        <f t="shared" si="67"/>
        <v>-98</v>
      </c>
      <c r="AL341" s="7" t="str">
        <f t="shared" ca="1" si="77"/>
        <v>b: NOLAN TRANSPORTATI| 3026945005</v>
      </c>
      <c r="AM341" t="str">
        <f t="shared" si="68"/>
        <v>b: RED CLASSIC BROKER| 3090135462</v>
      </c>
    </row>
    <row r="342" spans="3:39" x14ac:dyDescent="0.3">
      <c r="C342" s="1" t="s">
        <v>587</v>
      </c>
      <c r="D342" s="1" t="s">
        <v>588</v>
      </c>
      <c r="E342" s="1" t="s">
        <v>39</v>
      </c>
      <c r="F342" s="1" t="s">
        <v>50</v>
      </c>
      <c r="G342" s="1" t="s">
        <v>98</v>
      </c>
      <c r="H342" s="1" t="s">
        <v>53</v>
      </c>
      <c r="I342" s="1" t="s">
        <v>159</v>
      </c>
      <c r="J342" t="str">
        <f>TRIM(CONCATENATE(wiz[[#This Row],[SHIPPER..................]],wiz[[#This Row],[ZIP2..]],wiz[[#This Row],[ZIP3..]]))</f>
        <v>INTERNATIONAL PAPER C| 3090160601</v>
      </c>
      <c r="K342" s="1">
        <v>5</v>
      </c>
      <c r="L342" s="1">
        <v>1.4</v>
      </c>
      <c r="M342" s="1">
        <v>0.47</v>
      </c>
      <c r="N342" s="1">
        <v>791</v>
      </c>
      <c r="O342" s="1">
        <v>1.96</v>
      </c>
      <c r="P342" s="1">
        <v>124</v>
      </c>
      <c r="Q342" s="1">
        <v>0.35</v>
      </c>
      <c r="R342" s="1">
        <v>-194</v>
      </c>
      <c r="S342" s="1">
        <v>-138</v>
      </c>
      <c r="T342" s="1">
        <v>-38</v>
      </c>
      <c r="U342" s="1">
        <v>34</v>
      </c>
      <c r="V342" s="1">
        <v>-142</v>
      </c>
      <c r="W342" s="1">
        <v>30301</v>
      </c>
      <c r="X342" s="1">
        <v>30901</v>
      </c>
      <c r="Y342" s="1">
        <v>60601</v>
      </c>
      <c r="Z342" s="1">
        <v>1.65</v>
      </c>
      <c r="AA342" s="6">
        <f t="shared" si="69"/>
        <v>20</v>
      </c>
      <c r="AB342" s="6">
        <f t="shared" si="70"/>
        <v>-710</v>
      </c>
      <c r="AC342" s="6">
        <f t="shared" si="71"/>
        <v>581</v>
      </c>
      <c r="AD342" s="6">
        <f t="shared" si="72"/>
        <v>29.05</v>
      </c>
      <c r="AE342" s="7">
        <f t="shared" si="73"/>
        <v>-365</v>
      </c>
      <c r="AF342" t="str">
        <f t="shared" ca="1" si="74"/>
        <v>$V$344</v>
      </c>
      <c r="AG342" t="str">
        <f t="shared" ca="1" si="75"/>
        <v>$J$344</v>
      </c>
      <c r="AH342" t="str">
        <f t="shared" ca="1" si="76"/>
        <v>INTERNATIONAL PAPER C| 3090146201</v>
      </c>
      <c r="AI342" t="str">
        <f t="shared" ca="1" si="65"/>
        <v>$K$344</v>
      </c>
      <c r="AJ342" s="8">
        <f t="shared" si="66"/>
        <v>0.25</v>
      </c>
      <c r="AK342" s="7">
        <f t="shared" si="67"/>
        <v>-142</v>
      </c>
      <c r="AL342" s="7" t="str">
        <f t="shared" ca="1" si="77"/>
        <v>LOWES MLXP VAN ONE WA| 3190143125</v>
      </c>
      <c r="AM342" t="str">
        <f t="shared" si="68"/>
        <v>INTERNATIONAL PAPER C| 3090160601</v>
      </c>
    </row>
    <row r="343" spans="3:39" x14ac:dyDescent="0.3">
      <c r="C343" s="1" t="s">
        <v>587</v>
      </c>
      <c r="D343" s="1" t="s">
        <v>588</v>
      </c>
      <c r="E343" s="1" t="s">
        <v>39</v>
      </c>
      <c r="F343" s="1" t="s">
        <v>50</v>
      </c>
      <c r="G343" s="1" t="s">
        <v>98</v>
      </c>
      <c r="H343" s="1" t="s">
        <v>42</v>
      </c>
      <c r="I343" s="1" t="s">
        <v>145</v>
      </c>
      <c r="J343" t="str">
        <f>TRIM(CONCATENATE(wiz[[#This Row],[SHIPPER..................]],wiz[[#This Row],[ZIP2..]],wiz[[#This Row],[ZIP3..]]))</f>
        <v>INTERNATIONAL PAPER C| 3090146706</v>
      </c>
      <c r="K343" s="1">
        <v>2</v>
      </c>
      <c r="L343" s="1">
        <v>1.42</v>
      </c>
      <c r="M343" s="1">
        <v>0.48</v>
      </c>
      <c r="N343" s="1">
        <v>683</v>
      </c>
      <c r="O343" s="1">
        <v>1.42</v>
      </c>
      <c r="P343" s="1">
        <v>145</v>
      </c>
      <c r="Q343" s="1">
        <v>0.35</v>
      </c>
      <c r="R343" s="1">
        <v>-181</v>
      </c>
      <c r="S343" s="1">
        <v>-138</v>
      </c>
      <c r="T343" s="1">
        <v>-7</v>
      </c>
      <c r="U343" s="1">
        <v>156</v>
      </c>
      <c r="V343" s="1">
        <v>11</v>
      </c>
      <c r="W343" s="1">
        <v>30253</v>
      </c>
      <c r="X343" s="1">
        <v>30901</v>
      </c>
      <c r="Y343" s="1">
        <v>46706</v>
      </c>
      <c r="Z343" s="1">
        <v>1.68</v>
      </c>
      <c r="AA343" s="6">
        <f t="shared" si="69"/>
        <v>20</v>
      </c>
      <c r="AB343" s="6">
        <f t="shared" si="70"/>
        <v>22</v>
      </c>
      <c r="AC343" s="6">
        <f t="shared" si="71"/>
        <v>581</v>
      </c>
      <c r="AD343" s="6">
        <f t="shared" si="72"/>
        <v>29.05</v>
      </c>
      <c r="AE343" s="7">
        <f t="shared" si="73"/>
        <v>-365</v>
      </c>
      <c r="AF343" t="str">
        <f t="shared" ca="1" si="74"/>
        <v>$V$344</v>
      </c>
      <c r="AG343" t="str">
        <f t="shared" ca="1" si="75"/>
        <v>$J$344</v>
      </c>
      <c r="AH343" t="str">
        <f t="shared" ca="1" si="76"/>
        <v>INTERNATIONAL PAPER C| 3090146201</v>
      </c>
      <c r="AI343" t="str">
        <f t="shared" ca="1" si="65"/>
        <v>$K$344</v>
      </c>
      <c r="AJ343" s="8">
        <f t="shared" si="66"/>
        <v>0.1</v>
      </c>
      <c r="AK343" s="7">
        <f t="shared" si="67"/>
        <v>-142</v>
      </c>
      <c r="AL343" s="7" t="str">
        <f t="shared" ca="1" si="77"/>
        <v>LOWES MLXP VAN ONE WA| 3190143125</v>
      </c>
      <c r="AM343" t="b">
        <f t="shared" si="68"/>
        <v>0</v>
      </c>
    </row>
    <row r="344" spans="3:39" x14ac:dyDescent="0.3">
      <c r="C344" s="1" t="s">
        <v>587</v>
      </c>
      <c r="D344" s="1" t="s">
        <v>588</v>
      </c>
      <c r="E344" s="1" t="s">
        <v>39</v>
      </c>
      <c r="F344" s="1" t="s">
        <v>50</v>
      </c>
      <c r="G344" s="1" t="s">
        <v>98</v>
      </c>
      <c r="H344" s="1" t="s">
        <v>42</v>
      </c>
      <c r="I344" s="1" t="s">
        <v>442</v>
      </c>
      <c r="J344" t="str">
        <f>TRIM(CONCATENATE(wiz[[#This Row],[SHIPPER..................]],wiz[[#This Row],[ZIP2..]],wiz[[#This Row],[ZIP3..]]))</f>
        <v>INTERNATIONAL PAPER C| 3090146201</v>
      </c>
      <c r="K344" s="1">
        <v>1</v>
      </c>
      <c r="L344" s="1">
        <v>1.48</v>
      </c>
      <c r="M344" s="1">
        <v>0.48</v>
      </c>
      <c r="N344" s="1">
        <v>611</v>
      </c>
      <c r="O344" s="1">
        <v>2</v>
      </c>
      <c r="P344" s="1">
        <v>101</v>
      </c>
      <c r="Q344" s="1">
        <v>0.35</v>
      </c>
      <c r="R344" s="1">
        <v>-152</v>
      </c>
      <c r="S344" s="1">
        <v>-138</v>
      </c>
      <c r="T344" s="1">
        <v>-187</v>
      </c>
      <c r="U344" s="1">
        <v>-40</v>
      </c>
      <c r="V344" s="1">
        <v>-365</v>
      </c>
      <c r="W344" s="1">
        <v>29621</v>
      </c>
      <c r="X344" s="1">
        <v>30901</v>
      </c>
      <c r="Y344" s="1">
        <v>46201</v>
      </c>
      <c r="Z344" s="1">
        <v>1.74</v>
      </c>
      <c r="AA344" s="6">
        <f t="shared" si="69"/>
        <v>20</v>
      </c>
      <c r="AB344" s="6">
        <f t="shared" si="70"/>
        <v>-365</v>
      </c>
      <c r="AC344" s="6">
        <f t="shared" si="71"/>
        <v>581</v>
      </c>
      <c r="AD344" s="6">
        <f t="shared" si="72"/>
        <v>29.05</v>
      </c>
      <c r="AE344" s="7">
        <f t="shared" si="73"/>
        <v>-365</v>
      </c>
      <c r="AF344" t="str">
        <f t="shared" ca="1" si="74"/>
        <v>$V$344</v>
      </c>
      <c r="AG344" t="str">
        <f t="shared" ca="1" si="75"/>
        <v>$J$344</v>
      </c>
      <c r="AH344" t="str">
        <f t="shared" ca="1" si="76"/>
        <v>INTERNATIONAL PAPER C| 3090146201</v>
      </c>
      <c r="AI344" t="str">
        <f t="shared" ca="1" si="65"/>
        <v>$K$344</v>
      </c>
      <c r="AJ344" s="8">
        <f t="shared" si="66"/>
        <v>0.05</v>
      </c>
      <c r="AK344" s="7">
        <f t="shared" si="67"/>
        <v>-142</v>
      </c>
      <c r="AL344" s="7" t="str">
        <f t="shared" ca="1" si="77"/>
        <v>LOWES MLXP VAN ONE WA| 3190143125</v>
      </c>
      <c r="AM344" t="b">
        <f t="shared" si="68"/>
        <v>0</v>
      </c>
    </row>
    <row r="345" spans="3:39" x14ac:dyDescent="0.3">
      <c r="C345" s="1" t="s">
        <v>78</v>
      </c>
      <c r="D345" s="1" t="s">
        <v>79</v>
      </c>
      <c r="E345" s="1" t="s">
        <v>39</v>
      </c>
      <c r="F345" s="1" t="s">
        <v>50</v>
      </c>
      <c r="G345" s="1" t="s">
        <v>98</v>
      </c>
      <c r="H345" s="1" t="s">
        <v>44</v>
      </c>
      <c r="I345" s="1" t="s">
        <v>464</v>
      </c>
      <c r="J345" t="str">
        <f>TRIM(CONCATENATE(wiz[[#This Row],[SHIPPER..................]],wiz[[#This Row],[ZIP2..]],wiz[[#This Row],[ZIP3..]]))</f>
        <v>TRACTOR SUPPLY MANHAT| 3090142134</v>
      </c>
      <c r="K345" s="1">
        <v>6</v>
      </c>
      <c r="L345" s="1">
        <v>1.75</v>
      </c>
      <c r="M345" s="1">
        <v>0.21</v>
      </c>
      <c r="N345" s="1">
        <v>441</v>
      </c>
      <c r="O345" s="1">
        <v>0.66</v>
      </c>
      <c r="P345" s="1">
        <v>121</v>
      </c>
      <c r="Q345" s="1">
        <v>0.35</v>
      </c>
      <c r="R345" s="1">
        <v>-8</v>
      </c>
      <c r="S345" s="1">
        <v>-116</v>
      </c>
      <c r="T345" s="1">
        <v>53</v>
      </c>
      <c r="U345" s="1">
        <v>119</v>
      </c>
      <c r="V345" s="1">
        <v>56</v>
      </c>
      <c r="W345" s="1">
        <v>31401</v>
      </c>
      <c r="X345" s="1">
        <v>30901</v>
      </c>
      <c r="Y345" s="1">
        <v>42134</v>
      </c>
      <c r="Z345" s="1">
        <v>1.74</v>
      </c>
      <c r="AA345" s="6">
        <f t="shared" si="69"/>
        <v>533</v>
      </c>
      <c r="AB345" s="6">
        <f t="shared" si="70"/>
        <v>336</v>
      </c>
      <c r="AC345" s="6">
        <f t="shared" si="71"/>
        <v>27994</v>
      </c>
      <c r="AD345" s="6">
        <f t="shared" si="72"/>
        <v>52.521575984990619</v>
      </c>
      <c r="AE345" s="7">
        <f t="shared" si="73"/>
        <v>-627</v>
      </c>
      <c r="AF345" t="str">
        <f t="shared" ca="1" si="74"/>
        <v>$V$356</v>
      </c>
      <c r="AG345" t="str">
        <f t="shared" ca="1" si="75"/>
        <v>$J$356</v>
      </c>
      <c r="AH345" t="str">
        <f t="shared" ca="1" si="76"/>
        <v>TRACTOR SUPPLY MANHAT| 3070142134</v>
      </c>
      <c r="AI345" t="str">
        <f t="shared" ca="1" si="65"/>
        <v>$K$356</v>
      </c>
      <c r="AJ345" s="8">
        <f t="shared" si="66"/>
        <v>1.125703564727955E-2</v>
      </c>
      <c r="AK345" s="7">
        <f t="shared" si="67"/>
        <v>-192</v>
      </c>
      <c r="AL345" s="7" t="str">
        <f t="shared" ca="1" si="77"/>
        <v>b: C H ROBINSON | 4817435150</v>
      </c>
      <c r="AM345" t="b">
        <f t="shared" si="68"/>
        <v>0</v>
      </c>
    </row>
    <row r="346" spans="3:39" x14ac:dyDescent="0.3">
      <c r="C346" s="1" t="s">
        <v>587</v>
      </c>
      <c r="D346" s="1" t="s">
        <v>588</v>
      </c>
      <c r="E346" s="1" t="s">
        <v>39</v>
      </c>
      <c r="F346" s="1" t="s">
        <v>50</v>
      </c>
      <c r="G346" s="1" t="s">
        <v>98</v>
      </c>
      <c r="H346" s="1" t="s">
        <v>42</v>
      </c>
      <c r="I346" s="1" t="s">
        <v>589</v>
      </c>
      <c r="J346" t="str">
        <f>TRIM(CONCATENATE(wiz[[#This Row],[SHIPPER..................]],wiz[[#This Row],[ZIP2..]],wiz[[#This Row],[ZIP3..]]))</f>
        <v>INTERNATIONAL PAPER C| 3090147150</v>
      </c>
      <c r="K346" s="1">
        <v>1</v>
      </c>
      <c r="L346" s="1">
        <v>1.7</v>
      </c>
      <c r="M346" s="1">
        <v>0.47</v>
      </c>
      <c r="N346" s="1">
        <v>510</v>
      </c>
      <c r="O346" s="1">
        <v>1.1299999999999999</v>
      </c>
      <c r="P346" s="1">
        <v>16</v>
      </c>
      <c r="Q346" s="1">
        <v>0.25</v>
      </c>
      <c r="R346" s="1">
        <v>-132</v>
      </c>
      <c r="S346" s="1">
        <v>-138</v>
      </c>
      <c r="T346" s="1">
        <v>-20</v>
      </c>
      <c r="U346" s="1">
        <v>250</v>
      </c>
      <c r="V346" s="1">
        <v>92</v>
      </c>
      <c r="W346" s="1">
        <v>29801</v>
      </c>
      <c r="X346" s="1">
        <v>30901</v>
      </c>
      <c r="Y346" s="1">
        <v>47150</v>
      </c>
      <c r="Z346" s="1">
        <v>1.95</v>
      </c>
      <c r="AA346" s="6">
        <f t="shared" si="69"/>
        <v>20</v>
      </c>
      <c r="AB346" s="6">
        <f t="shared" si="70"/>
        <v>92</v>
      </c>
      <c r="AC346" s="6">
        <f t="shared" si="71"/>
        <v>581</v>
      </c>
      <c r="AD346" s="6">
        <f t="shared" si="72"/>
        <v>29.05</v>
      </c>
      <c r="AE346" s="7">
        <f t="shared" si="73"/>
        <v>-365</v>
      </c>
      <c r="AF346" t="str">
        <f t="shared" ca="1" si="74"/>
        <v>$V$344</v>
      </c>
      <c r="AG346" t="str">
        <f t="shared" ca="1" si="75"/>
        <v>$J$344</v>
      </c>
      <c r="AH346" t="str">
        <f t="shared" ca="1" si="76"/>
        <v>INTERNATIONAL PAPER C| 3090146201</v>
      </c>
      <c r="AI346" t="str">
        <f t="shared" ca="1" si="65"/>
        <v>$K$344</v>
      </c>
      <c r="AJ346" s="8">
        <f t="shared" si="66"/>
        <v>0.05</v>
      </c>
      <c r="AK346" s="7">
        <f t="shared" si="67"/>
        <v>-142</v>
      </c>
      <c r="AL346" s="7" t="str">
        <f t="shared" ca="1" si="77"/>
        <v>LOWES MLXP VAN ONE WA| 3190143125</v>
      </c>
      <c r="AM346" t="b">
        <f t="shared" si="68"/>
        <v>0</v>
      </c>
    </row>
    <row r="347" spans="3:39" x14ac:dyDescent="0.3">
      <c r="C347" s="1" t="s">
        <v>587</v>
      </c>
      <c r="D347" s="1" t="s">
        <v>588</v>
      </c>
      <c r="E347" s="1" t="s">
        <v>39</v>
      </c>
      <c r="F347" s="1" t="s">
        <v>50</v>
      </c>
      <c r="G347" s="1" t="s">
        <v>98</v>
      </c>
      <c r="H347" s="1" t="s">
        <v>87</v>
      </c>
      <c r="I347" s="1" t="s">
        <v>590</v>
      </c>
      <c r="J347" t="str">
        <f>TRIM(CONCATENATE(wiz[[#This Row],[SHIPPER..................]],wiz[[#This Row],[ZIP2..]],wiz[[#This Row],[ZIP3..]]))</f>
        <v>INTERNATIONAL PAPER C| 3090144144</v>
      </c>
      <c r="K347" s="1">
        <v>2</v>
      </c>
      <c r="L347" s="1">
        <v>1.65</v>
      </c>
      <c r="M347" s="1">
        <v>0.48</v>
      </c>
      <c r="N347" s="1">
        <v>657</v>
      </c>
      <c r="O347" s="1">
        <v>1.86</v>
      </c>
      <c r="P347" s="1">
        <v>402</v>
      </c>
      <c r="Q347" s="1">
        <v>0.7</v>
      </c>
      <c r="R347" s="1">
        <v>-137</v>
      </c>
      <c r="S347" s="1">
        <v>-138</v>
      </c>
      <c r="T347" s="1">
        <v>-112</v>
      </c>
      <c r="U347" s="1">
        <v>137</v>
      </c>
      <c r="V347" s="1">
        <v>-113</v>
      </c>
      <c r="W347" s="1">
        <v>30272</v>
      </c>
      <c r="X347" s="1">
        <v>30901</v>
      </c>
      <c r="Y347" s="1">
        <v>44144</v>
      </c>
      <c r="Z347" s="1">
        <v>1.91</v>
      </c>
      <c r="AA347" s="6">
        <f t="shared" si="69"/>
        <v>20</v>
      </c>
      <c r="AB347" s="6">
        <f t="shared" si="70"/>
        <v>-226</v>
      </c>
      <c r="AC347" s="6">
        <f t="shared" si="71"/>
        <v>581</v>
      </c>
      <c r="AD347" s="6">
        <f t="shared" si="72"/>
        <v>29.05</v>
      </c>
      <c r="AE347" s="7">
        <f t="shared" si="73"/>
        <v>-365</v>
      </c>
      <c r="AF347" t="str">
        <f t="shared" ca="1" si="74"/>
        <v>$V$344</v>
      </c>
      <c r="AG347" t="str">
        <f t="shared" ca="1" si="75"/>
        <v>$J$344</v>
      </c>
      <c r="AH347" t="str">
        <f t="shared" ca="1" si="76"/>
        <v>INTERNATIONAL PAPER C| 3090146201</v>
      </c>
      <c r="AI347" t="str">
        <f t="shared" ca="1" si="65"/>
        <v>$K$344</v>
      </c>
      <c r="AJ347" s="8">
        <f t="shared" si="66"/>
        <v>0.1</v>
      </c>
      <c r="AK347" s="7">
        <f t="shared" si="67"/>
        <v>-142</v>
      </c>
      <c r="AL347" s="7" t="str">
        <f t="shared" ca="1" si="77"/>
        <v>LOWES MLXP VAN ONE WA| 3190143125</v>
      </c>
      <c r="AM347" t="b">
        <f t="shared" si="68"/>
        <v>0</v>
      </c>
    </row>
    <row r="348" spans="3:39" x14ac:dyDescent="0.3">
      <c r="C348" s="1" t="s">
        <v>195</v>
      </c>
      <c r="D348" s="1" t="s">
        <v>196</v>
      </c>
      <c r="E348" s="1" t="s">
        <v>39</v>
      </c>
      <c r="F348" s="1" t="s">
        <v>50</v>
      </c>
      <c r="G348" s="1" t="s">
        <v>591</v>
      </c>
      <c r="H348" s="1" t="s">
        <v>87</v>
      </c>
      <c r="I348" s="1" t="s">
        <v>592</v>
      </c>
      <c r="J348" t="str">
        <f>TRIM(CONCATENATE(wiz[[#This Row],[SHIPPER..................]],wiz[[#This Row],[ZIP2..]],wiz[[#This Row],[ZIP3..]]))</f>
        <v>MTD PRODUCTS INC | 3042744875</v>
      </c>
      <c r="K348" s="1">
        <v>2</v>
      </c>
      <c r="L348" s="1">
        <v>1.32</v>
      </c>
      <c r="M348" s="1">
        <v>0.2</v>
      </c>
      <c r="N348" s="1">
        <v>769</v>
      </c>
      <c r="O348" s="1">
        <v>2.21</v>
      </c>
      <c r="P348" s="1">
        <v>127</v>
      </c>
      <c r="Q348" s="1">
        <v>0.35</v>
      </c>
      <c r="R348" s="1">
        <v>52</v>
      </c>
      <c r="S348" s="1">
        <v>-148</v>
      </c>
      <c r="T348" s="1">
        <v>-97</v>
      </c>
      <c r="U348" s="1">
        <v>-263</v>
      </c>
      <c r="V348" s="1">
        <v>-508</v>
      </c>
      <c r="W348" s="1">
        <v>31201</v>
      </c>
      <c r="X348" s="1">
        <v>30427</v>
      </c>
      <c r="Y348" s="1">
        <v>44875</v>
      </c>
      <c r="Z348" s="1">
        <v>1.3</v>
      </c>
      <c r="AA348" s="6">
        <f t="shared" si="69"/>
        <v>127</v>
      </c>
      <c r="AB348" s="6">
        <f t="shared" si="70"/>
        <v>-1016</v>
      </c>
      <c r="AC348" s="6">
        <f t="shared" si="71"/>
        <v>-14762</v>
      </c>
      <c r="AD348" s="6">
        <f t="shared" si="72"/>
        <v>-116.23622047244095</v>
      </c>
      <c r="AE348" s="7">
        <f t="shared" si="73"/>
        <v>-534</v>
      </c>
      <c r="AF348" t="str">
        <f t="shared" ca="1" si="74"/>
        <v>$V$2354</v>
      </c>
      <c r="AG348" t="str">
        <f t="shared" ca="1" si="75"/>
        <v>$J$2354</v>
      </c>
      <c r="AH348" t="str">
        <f t="shared" ca="1" si="76"/>
        <v>MTD PRODUCTS INC | 5303738879</v>
      </c>
      <c r="AI348" t="str">
        <f t="shared" ca="1" si="65"/>
        <v>$K$2354</v>
      </c>
      <c r="AJ348" s="8">
        <f t="shared" si="66"/>
        <v>1.5748031496062992E-2</v>
      </c>
      <c r="AK348" s="7">
        <f t="shared" si="67"/>
        <v>-291</v>
      </c>
      <c r="AL348" s="7" t="str">
        <f t="shared" ca="1" si="77"/>
        <v>NOVOLEX | 3000360526</v>
      </c>
      <c r="AM348" t="b">
        <f t="shared" si="68"/>
        <v>0</v>
      </c>
    </row>
    <row r="349" spans="3:39" x14ac:dyDescent="0.3">
      <c r="C349" s="1" t="s">
        <v>593</v>
      </c>
      <c r="D349" s="1" t="s">
        <v>594</v>
      </c>
      <c r="E349" s="1" t="s">
        <v>39</v>
      </c>
      <c r="F349" s="1" t="s">
        <v>50</v>
      </c>
      <c r="G349" s="1" t="s">
        <v>98</v>
      </c>
      <c r="H349" s="1" t="s">
        <v>70</v>
      </c>
      <c r="I349" s="1" t="s">
        <v>71</v>
      </c>
      <c r="J349" t="str">
        <f>TRIM(CONCATENATE(wiz[[#This Row],[SHIPPER..................]],wiz[[#This Row],[ZIP2..]],wiz[[#This Row],[ZIP3..]]))</f>
        <v>STANLEY BLACK AND DEC| 3090138301</v>
      </c>
      <c r="K349" s="1">
        <v>2</v>
      </c>
      <c r="L349" s="1">
        <v>1.42</v>
      </c>
      <c r="M349" s="1">
        <v>0.22</v>
      </c>
      <c r="N349" s="1">
        <v>503</v>
      </c>
      <c r="O349" s="1">
        <v>1.69</v>
      </c>
      <c r="P349" s="1">
        <v>69</v>
      </c>
      <c r="Q349" s="1">
        <v>0.3</v>
      </c>
      <c r="R349" s="1">
        <v>-3</v>
      </c>
      <c r="S349" s="1">
        <v>-61</v>
      </c>
      <c r="T349" s="1">
        <v>-153</v>
      </c>
      <c r="U349" s="1">
        <v>54</v>
      </c>
      <c r="V349" s="1">
        <v>-160</v>
      </c>
      <c r="W349" s="1">
        <v>29801</v>
      </c>
      <c r="X349" s="1">
        <v>30901</v>
      </c>
      <c r="Y349" s="1">
        <v>38301</v>
      </c>
      <c r="Z349" s="1">
        <v>1.42</v>
      </c>
      <c r="AA349" s="6">
        <f t="shared" si="69"/>
        <v>394</v>
      </c>
      <c r="AB349" s="6">
        <f t="shared" si="70"/>
        <v>-320</v>
      </c>
      <c r="AC349" s="6">
        <f t="shared" si="71"/>
        <v>43893</v>
      </c>
      <c r="AD349" s="6">
        <f t="shared" si="72"/>
        <v>111.40355329949239</v>
      </c>
      <c r="AE349" s="7">
        <f t="shared" si="73"/>
        <v>-579</v>
      </c>
      <c r="AF349" t="str">
        <f t="shared" ca="1" si="74"/>
        <v>$V$1983</v>
      </c>
      <c r="AG349" t="str">
        <f t="shared" ca="1" si="75"/>
        <v>$J$1983</v>
      </c>
      <c r="AH349" t="str">
        <f t="shared" ca="1" si="76"/>
        <v>STANLEY BLACK AND DEC| 3830176039</v>
      </c>
      <c r="AI349" t="str">
        <f t="shared" ca="1" si="65"/>
        <v>$K$1983</v>
      </c>
      <c r="AJ349" s="8">
        <f t="shared" si="66"/>
        <v>5.076142131979695E-3</v>
      </c>
      <c r="AK349" s="7">
        <f t="shared" si="67"/>
        <v>111</v>
      </c>
      <c r="AL349" s="7" t="str">
        <f t="shared" ca="1" si="77"/>
        <v>J M SMUCKER COMPANY | 3008345201</v>
      </c>
      <c r="AM349" t="b">
        <f t="shared" si="68"/>
        <v>0</v>
      </c>
    </row>
    <row r="350" spans="3:39" x14ac:dyDescent="0.3">
      <c r="C350" s="1" t="s">
        <v>587</v>
      </c>
      <c r="D350" s="1" t="s">
        <v>588</v>
      </c>
      <c r="E350" s="1" t="s">
        <v>39</v>
      </c>
      <c r="F350" s="1" t="s">
        <v>50</v>
      </c>
      <c r="G350" s="1" t="s">
        <v>98</v>
      </c>
      <c r="H350" s="1" t="s">
        <v>70</v>
      </c>
      <c r="I350" s="1" t="s">
        <v>75</v>
      </c>
      <c r="J350" t="str">
        <f>TRIM(CONCATENATE(wiz[[#This Row],[SHIPPER..................]],wiz[[#This Row],[ZIP2..]],wiz[[#This Row],[ZIP3..]]))</f>
        <v>INTERNATIONAL PAPER C| 3090138101</v>
      </c>
      <c r="K350" s="1">
        <v>1</v>
      </c>
      <c r="L350" s="1">
        <v>1.35</v>
      </c>
      <c r="M350" s="1">
        <v>0.48</v>
      </c>
      <c r="N350" s="1">
        <v>534</v>
      </c>
      <c r="O350" s="1">
        <v>1.05</v>
      </c>
      <c r="P350" s="1">
        <v>16</v>
      </c>
      <c r="Q350" s="1">
        <v>0.25</v>
      </c>
      <c r="R350" s="1">
        <v>-144</v>
      </c>
      <c r="S350" s="1">
        <v>-138</v>
      </c>
      <c r="T350" s="1">
        <v>-1</v>
      </c>
      <c r="U350" s="1">
        <v>240</v>
      </c>
      <c r="V350" s="1">
        <v>101</v>
      </c>
      <c r="W350" s="1">
        <v>29801</v>
      </c>
      <c r="X350" s="1">
        <v>30901</v>
      </c>
      <c r="Y350" s="1">
        <v>38101</v>
      </c>
      <c r="Z350" s="1">
        <v>1.61</v>
      </c>
      <c r="AA350" s="6">
        <f t="shared" si="69"/>
        <v>20</v>
      </c>
      <c r="AB350" s="6">
        <f t="shared" si="70"/>
        <v>101</v>
      </c>
      <c r="AC350" s="6">
        <f t="shared" si="71"/>
        <v>581</v>
      </c>
      <c r="AD350" s="6">
        <f t="shared" si="72"/>
        <v>29.05</v>
      </c>
      <c r="AE350" s="7">
        <f t="shared" si="73"/>
        <v>-365</v>
      </c>
      <c r="AF350" t="str">
        <f t="shared" ca="1" si="74"/>
        <v>$V$344</v>
      </c>
      <c r="AG350" t="str">
        <f t="shared" ca="1" si="75"/>
        <v>$J$344</v>
      </c>
      <c r="AH350" t="str">
        <f t="shared" ca="1" si="76"/>
        <v>INTERNATIONAL PAPER C| 3090146201</v>
      </c>
      <c r="AI350" t="str">
        <f t="shared" ca="1" si="65"/>
        <v>$K$344</v>
      </c>
      <c r="AJ350" s="8">
        <f t="shared" si="66"/>
        <v>0.05</v>
      </c>
      <c r="AK350" s="7">
        <f t="shared" si="67"/>
        <v>-142</v>
      </c>
      <c r="AL350" s="7" t="str">
        <f t="shared" ca="1" si="77"/>
        <v>LOWES MLXP VAN ONE WA| 3190143125</v>
      </c>
      <c r="AM350" t="b">
        <f t="shared" si="68"/>
        <v>0</v>
      </c>
    </row>
    <row r="351" spans="3:39" x14ac:dyDescent="0.3">
      <c r="C351" s="1" t="s">
        <v>587</v>
      </c>
      <c r="D351" s="1" t="s">
        <v>588</v>
      </c>
      <c r="E351" s="1" t="s">
        <v>39</v>
      </c>
      <c r="F351" s="1" t="s">
        <v>50</v>
      </c>
      <c r="G351" s="1" t="s">
        <v>98</v>
      </c>
      <c r="H351" s="1" t="s">
        <v>70</v>
      </c>
      <c r="I351" s="1" t="s">
        <v>595</v>
      </c>
      <c r="J351" t="str">
        <f>TRIM(CONCATENATE(wiz[[#This Row],[SHIPPER..................]],wiz[[#This Row],[ZIP2..]],wiz[[#This Row],[ZIP3..]]))</f>
        <v>INTERNATIONAL PAPER C| 3090137082</v>
      </c>
      <c r="K351" s="1">
        <v>3</v>
      </c>
      <c r="L351" s="1">
        <v>1.58</v>
      </c>
      <c r="M351" s="1">
        <v>0.48</v>
      </c>
      <c r="N351" s="1">
        <v>424</v>
      </c>
      <c r="O351" s="1">
        <v>0.91</v>
      </c>
      <c r="P351" s="1">
        <v>94</v>
      </c>
      <c r="Q351" s="1">
        <v>0.32</v>
      </c>
      <c r="R351" s="1">
        <v>-113</v>
      </c>
      <c r="S351" s="1">
        <v>-138</v>
      </c>
      <c r="T351" s="1">
        <v>-6</v>
      </c>
      <c r="U351" s="1">
        <v>114</v>
      </c>
      <c r="V351" s="1">
        <v>-30</v>
      </c>
      <c r="W351" s="1">
        <v>30642</v>
      </c>
      <c r="X351" s="1">
        <v>30901</v>
      </c>
      <c r="Y351" s="1">
        <v>37082</v>
      </c>
      <c r="Z351" s="1">
        <v>1.84</v>
      </c>
      <c r="AA351" s="6">
        <f t="shared" si="69"/>
        <v>20</v>
      </c>
      <c r="AB351" s="6">
        <f t="shared" si="70"/>
        <v>-90</v>
      </c>
      <c r="AC351" s="6">
        <f t="shared" si="71"/>
        <v>581</v>
      </c>
      <c r="AD351" s="6">
        <f t="shared" si="72"/>
        <v>29.05</v>
      </c>
      <c r="AE351" s="7">
        <f t="shared" si="73"/>
        <v>-365</v>
      </c>
      <c r="AF351" t="str">
        <f t="shared" ca="1" si="74"/>
        <v>$V$344</v>
      </c>
      <c r="AG351" t="str">
        <f t="shared" ca="1" si="75"/>
        <v>$J$344</v>
      </c>
      <c r="AH351" t="str">
        <f t="shared" ca="1" si="76"/>
        <v>INTERNATIONAL PAPER C| 3090146201</v>
      </c>
      <c r="AI351" t="str">
        <f t="shared" ca="1" si="65"/>
        <v>$K$344</v>
      </c>
      <c r="AJ351" s="8">
        <f t="shared" si="66"/>
        <v>0.15</v>
      </c>
      <c r="AK351" s="7">
        <f t="shared" si="67"/>
        <v>-142</v>
      </c>
      <c r="AL351" s="7" t="str">
        <f t="shared" ca="1" si="77"/>
        <v>LOWES MLXP VAN ONE WA| 3190143125</v>
      </c>
      <c r="AM351" t="b">
        <f t="shared" si="68"/>
        <v>0</v>
      </c>
    </row>
    <row r="352" spans="3:39" x14ac:dyDescent="0.3">
      <c r="C352" s="1" t="s">
        <v>539</v>
      </c>
      <c r="D352" s="1" t="s">
        <v>540</v>
      </c>
      <c r="E352" s="1" t="s">
        <v>39</v>
      </c>
      <c r="F352" s="1" t="s">
        <v>50</v>
      </c>
      <c r="G352" s="1" t="s">
        <v>596</v>
      </c>
      <c r="H352" s="1" t="s">
        <v>76</v>
      </c>
      <c r="I352" s="1" t="s">
        <v>582</v>
      </c>
      <c r="J352" t="str">
        <f>TRIM(CONCATENATE(wiz[[#This Row],[SHIPPER..................]],wiz[[#This Row],[ZIP2..]],wiz[[#This Row],[ZIP3..]]))</f>
        <v>HOME DEPOT | 3043975201</v>
      </c>
      <c r="K352" s="1">
        <v>1</v>
      </c>
      <c r="L352" s="1">
        <v>1.65</v>
      </c>
      <c r="M352" s="1">
        <v>0.21</v>
      </c>
      <c r="N352" s="1">
        <v>905</v>
      </c>
      <c r="O352" s="1">
        <v>1.04</v>
      </c>
      <c r="P352" s="1">
        <v>146</v>
      </c>
      <c r="Q352" s="1">
        <v>0.35</v>
      </c>
      <c r="R352" s="1">
        <v>0</v>
      </c>
      <c r="S352" s="1">
        <v>-169</v>
      </c>
      <c r="T352" s="1">
        <v>183</v>
      </c>
      <c r="U352" s="1">
        <v>52</v>
      </c>
      <c r="V352" s="1">
        <v>66</v>
      </c>
      <c r="W352" s="1">
        <v>30650</v>
      </c>
      <c r="X352" s="1">
        <v>30439</v>
      </c>
      <c r="Y352" s="1">
        <v>75201</v>
      </c>
      <c r="Z352" s="1">
        <v>1.64</v>
      </c>
      <c r="AA352" s="6">
        <f t="shared" si="69"/>
        <v>240</v>
      </c>
      <c r="AB352" s="6">
        <f t="shared" si="70"/>
        <v>66</v>
      </c>
      <c r="AC352" s="6">
        <f t="shared" si="71"/>
        <v>14538</v>
      </c>
      <c r="AD352" s="6">
        <f t="shared" si="72"/>
        <v>60.575000000000003</v>
      </c>
      <c r="AE352" s="7">
        <f t="shared" si="73"/>
        <v>-131</v>
      </c>
      <c r="AF352" t="str">
        <f t="shared" ca="1" si="74"/>
        <v>$V$841</v>
      </c>
      <c r="AG352" t="str">
        <f t="shared" ca="1" si="75"/>
        <v>$J$841</v>
      </c>
      <c r="AH352" t="str">
        <f t="shared" ca="1" si="76"/>
        <v>PLS PITTSBURGH LOGIST| 2120147201</v>
      </c>
      <c r="AI352" t="str">
        <f t="shared" ca="1" si="65"/>
        <v>$K$841</v>
      </c>
      <c r="AJ352" s="8">
        <f t="shared" si="66"/>
        <v>4.1666666666666666E-3</v>
      </c>
      <c r="AK352" s="7">
        <f t="shared" si="67"/>
        <v>-131</v>
      </c>
      <c r="AL352" s="7" t="str">
        <f t="shared" ca="1" si="77"/>
        <v>PLS PITTSBURGH LOGIST| 2120147201</v>
      </c>
      <c r="AM352" t="b">
        <f t="shared" si="68"/>
        <v>0</v>
      </c>
    </row>
    <row r="353" spans="3:39" x14ac:dyDescent="0.3">
      <c r="C353" s="1" t="s">
        <v>47</v>
      </c>
      <c r="D353" s="1" t="s">
        <v>48</v>
      </c>
      <c r="E353" s="1" t="s">
        <v>39</v>
      </c>
      <c r="F353" s="1" t="s">
        <v>50</v>
      </c>
      <c r="G353" s="1" t="s">
        <v>597</v>
      </c>
      <c r="H353" s="1" t="s">
        <v>42</v>
      </c>
      <c r="I353" s="1" t="s">
        <v>436</v>
      </c>
      <c r="J353" t="str">
        <f>TRIM(CONCATENATE(wiz[[#This Row],[SHIPPER..................]],wiz[[#This Row],[ZIP2..]],wiz[[#This Row],[ZIP3..]]))</f>
        <v>LOWES MLXP VAN ONE WA| 3070147265</v>
      </c>
      <c r="K353" s="1">
        <v>1</v>
      </c>
      <c r="L353" s="1">
        <v>1.82</v>
      </c>
      <c r="M353" s="1">
        <v>0.21</v>
      </c>
      <c r="N353" s="1">
        <v>395</v>
      </c>
      <c r="O353" s="1">
        <v>0.52</v>
      </c>
      <c r="P353" s="1">
        <v>165</v>
      </c>
      <c r="Q353" s="1">
        <v>0.4</v>
      </c>
      <c r="R353" s="1">
        <v>13</v>
      </c>
      <c r="S353" s="1">
        <v>-124</v>
      </c>
      <c r="T353" s="1">
        <v>60</v>
      </c>
      <c r="U353" s="1">
        <v>-47</v>
      </c>
      <c r="V353" s="1">
        <v>-111</v>
      </c>
      <c r="W353" s="1">
        <v>36830</v>
      </c>
      <c r="X353" s="1">
        <v>30701</v>
      </c>
      <c r="Y353" s="1">
        <v>47265</v>
      </c>
      <c r="Z353" s="1">
        <v>1.81</v>
      </c>
      <c r="AA353" s="6">
        <f t="shared" si="69"/>
        <v>678</v>
      </c>
      <c r="AB353" s="6">
        <f t="shared" si="70"/>
        <v>-111</v>
      </c>
      <c r="AC353" s="6">
        <f t="shared" si="71"/>
        <v>-50621</v>
      </c>
      <c r="AD353" s="6">
        <f t="shared" si="72"/>
        <v>-74.662241887905608</v>
      </c>
      <c r="AE353" s="7">
        <f t="shared" si="73"/>
        <v>-655</v>
      </c>
      <c r="AF353" t="str">
        <f t="shared" ca="1" si="74"/>
        <v>$V$1026</v>
      </c>
      <c r="AG353" t="str">
        <f t="shared" ca="1" si="75"/>
        <v>$J$1026</v>
      </c>
      <c r="AH353" t="str">
        <f t="shared" ca="1" si="76"/>
        <v>LOWES MLXP VAN ONE WA| 2820147265</v>
      </c>
      <c r="AI353" t="str">
        <f t="shared" ca="1" si="65"/>
        <v>$K$1026</v>
      </c>
      <c r="AJ353" s="8">
        <f t="shared" si="66"/>
        <v>1.4749262536873156E-3</v>
      </c>
      <c r="AK353" s="7">
        <f t="shared" si="67"/>
        <v>-233</v>
      </c>
      <c r="AL353" s="7" t="str">
        <f t="shared" ca="1" si="77"/>
        <v>b: ECHO GLOBAL LOGIST| 6621537201</v>
      </c>
      <c r="AM353" t="b">
        <f t="shared" si="68"/>
        <v>0</v>
      </c>
    </row>
    <row r="354" spans="3:39" x14ac:dyDescent="0.3">
      <c r="C354" s="1" t="s">
        <v>47</v>
      </c>
      <c r="D354" s="1" t="s">
        <v>48</v>
      </c>
      <c r="E354" s="1" t="s">
        <v>39</v>
      </c>
      <c r="F354" s="1" t="s">
        <v>50</v>
      </c>
      <c r="G354" s="1" t="s">
        <v>598</v>
      </c>
      <c r="H354" s="1" t="s">
        <v>42</v>
      </c>
      <c r="I354" s="1" t="s">
        <v>436</v>
      </c>
      <c r="J354" t="str">
        <f>TRIM(CONCATENATE(wiz[[#This Row],[SHIPPER..................]],wiz[[#This Row],[ZIP2..]],wiz[[#This Row],[ZIP3..]]))</f>
        <v>LOWES MLXP VAN ONE WA| 3071947265</v>
      </c>
      <c r="K354" s="1">
        <v>1</v>
      </c>
      <c r="L354" s="1">
        <v>1.8</v>
      </c>
      <c r="M354" s="1">
        <v>0.21</v>
      </c>
      <c r="N354" s="1">
        <v>379</v>
      </c>
      <c r="O354" s="1">
        <v>1.78</v>
      </c>
      <c r="P354" s="1">
        <v>102</v>
      </c>
      <c r="Q354" s="1">
        <v>0.35</v>
      </c>
      <c r="R354" s="1">
        <v>13</v>
      </c>
      <c r="S354" s="1">
        <v>-165</v>
      </c>
      <c r="T354" s="1">
        <v>-239</v>
      </c>
      <c r="U354" s="1">
        <v>-166</v>
      </c>
      <c r="V354" s="1">
        <v>-570</v>
      </c>
      <c r="W354" s="1">
        <v>30301</v>
      </c>
      <c r="X354" s="1">
        <v>30719</v>
      </c>
      <c r="Y354" s="1">
        <v>47265</v>
      </c>
      <c r="Z354" s="1">
        <v>1.79</v>
      </c>
      <c r="AA354" s="6">
        <f t="shared" si="69"/>
        <v>678</v>
      </c>
      <c r="AB354" s="6">
        <f t="shared" si="70"/>
        <v>-570</v>
      </c>
      <c r="AC354" s="6">
        <f t="shared" si="71"/>
        <v>-50621</v>
      </c>
      <c r="AD354" s="6">
        <f t="shared" si="72"/>
        <v>-74.662241887905608</v>
      </c>
      <c r="AE354" s="7">
        <f t="shared" si="73"/>
        <v>-655</v>
      </c>
      <c r="AF354" t="str">
        <f t="shared" ca="1" si="74"/>
        <v>$V$1026</v>
      </c>
      <c r="AG354" t="str">
        <f t="shared" ca="1" si="75"/>
        <v>$J$1026</v>
      </c>
      <c r="AH354" t="str">
        <f t="shared" ca="1" si="76"/>
        <v>LOWES MLXP VAN ONE WA| 2820147265</v>
      </c>
      <c r="AI354" t="str">
        <f t="shared" ca="1" si="65"/>
        <v>$K$1026</v>
      </c>
      <c r="AJ354" s="8">
        <f t="shared" si="66"/>
        <v>1.4749262536873156E-3</v>
      </c>
      <c r="AK354" s="7">
        <f t="shared" si="67"/>
        <v>-233</v>
      </c>
      <c r="AL354" s="7" t="str">
        <f t="shared" ca="1" si="77"/>
        <v>b: ECHO GLOBAL LOGIST| 6621537201</v>
      </c>
      <c r="AM354" t="b">
        <f t="shared" si="68"/>
        <v>0</v>
      </c>
    </row>
    <row r="355" spans="3:39" x14ac:dyDescent="0.3">
      <c r="C355" s="1" t="s">
        <v>78</v>
      </c>
      <c r="D355" s="1" t="s">
        <v>79</v>
      </c>
      <c r="E355" s="1" t="s">
        <v>39</v>
      </c>
      <c r="F355" s="1" t="s">
        <v>70</v>
      </c>
      <c r="G355" s="1" t="s">
        <v>481</v>
      </c>
      <c r="H355" s="1" t="s">
        <v>42</v>
      </c>
      <c r="I355" s="1" t="s">
        <v>81</v>
      </c>
      <c r="J355" t="str">
        <f>TRIM(CONCATENATE(wiz[[#This Row],[SHIPPER..................]],wiz[[#This Row],[ZIP2..]],wiz[[#This Row],[ZIP3..]]))</f>
        <v>TRACTOR SUPPLY MANHAT| 3730746064</v>
      </c>
      <c r="K355" s="1">
        <v>15</v>
      </c>
      <c r="L355" s="1">
        <v>1.52</v>
      </c>
      <c r="M355" s="1">
        <v>0.21</v>
      </c>
      <c r="N355" s="1">
        <v>438</v>
      </c>
      <c r="O355" s="1">
        <v>0.89</v>
      </c>
      <c r="P355" s="1">
        <v>79</v>
      </c>
      <c r="Q355" s="1">
        <v>0.28999999999999998</v>
      </c>
      <c r="R355" s="1">
        <v>-3</v>
      </c>
      <c r="S355" s="1">
        <v>-87</v>
      </c>
      <c r="T355" s="1">
        <v>-1</v>
      </c>
      <c r="U355" s="1">
        <v>-24</v>
      </c>
      <c r="V355" s="1">
        <v>-112</v>
      </c>
      <c r="W355" s="1">
        <v>37813</v>
      </c>
      <c r="X355" s="1">
        <v>37307</v>
      </c>
      <c r="Y355" s="1">
        <v>46064</v>
      </c>
      <c r="Z355" s="1">
        <v>1.51</v>
      </c>
      <c r="AA355" s="6">
        <f t="shared" si="69"/>
        <v>533</v>
      </c>
      <c r="AB355" s="6">
        <f t="shared" si="70"/>
        <v>-1680</v>
      </c>
      <c r="AC355" s="6">
        <f t="shared" si="71"/>
        <v>27994</v>
      </c>
      <c r="AD355" s="6">
        <f t="shared" si="72"/>
        <v>52.521575984990619</v>
      </c>
      <c r="AE355" s="7">
        <f t="shared" si="73"/>
        <v>-627</v>
      </c>
      <c r="AF355" t="str">
        <f t="shared" ca="1" si="74"/>
        <v>$V$356</v>
      </c>
      <c r="AG355" t="str">
        <f t="shared" ca="1" si="75"/>
        <v>$J$356</v>
      </c>
      <c r="AH355" t="str">
        <f t="shared" ca="1" si="76"/>
        <v>TRACTOR SUPPLY MANHAT| 3070142134</v>
      </c>
      <c r="AI355" t="str">
        <f t="shared" ca="1" si="65"/>
        <v>$K$356</v>
      </c>
      <c r="AJ355" s="8">
        <f t="shared" si="66"/>
        <v>2.8142589118198873E-2</v>
      </c>
      <c r="AK355" s="7">
        <f t="shared" si="67"/>
        <v>-192</v>
      </c>
      <c r="AL355" s="7" t="str">
        <f t="shared" ca="1" si="77"/>
        <v>b: C H ROBINSON | 4817435150</v>
      </c>
      <c r="AM355" t="b">
        <f t="shared" si="68"/>
        <v>0</v>
      </c>
    </row>
    <row r="356" spans="3:39" x14ac:dyDescent="0.3">
      <c r="C356" s="1" t="s">
        <v>78</v>
      </c>
      <c r="D356" s="1" t="s">
        <v>79</v>
      </c>
      <c r="E356" s="1" t="s">
        <v>39</v>
      </c>
      <c r="F356" s="1" t="s">
        <v>50</v>
      </c>
      <c r="G356" s="1" t="s">
        <v>597</v>
      </c>
      <c r="H356" s="1" t="s">
        <v>44</v>
      </c>
      <c r="I356" s="1" t="s">
        <v>464</v>
      </c>
      <c r="J356" t="str">
        <f>TRIM(CONCATENATE(wiz[[#This Row],[SHIPPER..................]],wiz[[#This Row],[ZIP2..]],wiz[[#This Row],[ZIP3..]]))</f>
        <v>TRACTOR SUPPLY MANHAT| 3070142134</v>
      </c>
      <c r="K356" s="1">
        <v>1</v>
      </c>
      <c r="L356" s="1">
        <v>2.35</v>
      </c>
      <c r="M356" s="1">
        <v>0.22</v>
      </c>
      <c r="N356" s="1">
        <v>223</v>
      </c>
      <c r="O356" s="1">
        <v>1.93</v>
      </c>
      <c r="P356" s="1">
        <v>61</v>
      </c>
      <c r="Q356" s="1">
        <v>0.3</v>
      </c>
      <c r="R356" s="1">
        <v>-3</v>
      </c>
      <c r="S356" s="1">
        <v>-113</v>
      </c>
      <c r="T356" s="1">
        <v>-245</v>
      </c>
      <c r="U356" s="1">
        <v>-269</v>
      </c>
      <c r="V356" s="1">
        <v>-627</v>
      </c>
      <c r="W356" s="1">
        <v>30106</v>
      </c>
      <c r="X356" s="1">
        <v>30701</v>
      </c>
      <c r="Y356" s="1">
        <v>42134</v>
      </c>
      <c r="Z356" s="1">
        <v>2.35</v>
      </c>
      <c r="AA356" s="6">
        <f t="shared" si="69"/>
        <v>533</v>
      </c>
      <c r="AB356" s="6">
        <f t="shared" si="70"/>
        <v>-627</v>
      </c>
      <c r="AC356" s="6">
        <f t="shared" si="71"/>
        <v>27994</v>
      </c>
      <c r="AD356" s="6">
        <f t="shared" si="72"/>
        <v>52.521575984990619</v>
      </c>
      <c r="AE356" s="7">
        <f t="shared" si="73"/>
        <v>-627</v>
      </c>
      <c r="AF356" t="str">
        <f t="shared" ca="1" si="74"/>
        <v>$V$356</v>
      </c>
      <c r="AG356" t="str">
        <f t="shared" ca="1" si="75"/>
        <v>$J$356</v>
      </c>
      <c r="AH356" t="str">
        <f t="shared" ca="1" si="76"/>
        <v>TRACTOR SUPPLY MANHAT| 3070142134</v>
      </c>
      <c r="AI356" t="str">
        <f t="shared" ca="1" si="65"/>
        <v>$K$356</v>
      </c>
      <c r="AJ356" s="8">
        <f t="shared" si="66"/>
        <v>1.876172607879925E-3</v>
      </c>
      <c r="AK356" s="7">
        <f t="shared" si="67"/>
        <v>-192</v>
      </c>
      <c r="AL356" s="7" t="str">
        <f t="shared" ca="1" si="77"/>
        <v>b: C H ROBINSON | 4817435150</v>
      </c>
      <c r="AM356" t="b">
        <f t="shared" si="68"/>
        <v>0</v>
      </c>
    </row>
    <row r="357" spans="3:39" x14ac:dyDescent="0.3">
      <c r="C357" s="1" t="s">
        <v>37</v>
      </c>
      <c r="D357" s="1" t="s">
        <v>38</v>
      </c>
      <c r="E357" s="1" t="s">
        <v>39</v>
      </c>
      <c r="F357" s="1" t="s">
        <v>50</v>
      </c>
      <c r="G357" s="1" t="s">
        <v>599</v>
      </c>
      <c r="H357" s="1" t="s">
        <v>87</v>
      </c>
      <c r="I357" s="1" t="s">
        <v>71</v>
      </c>
      <c r="J357" t="str">
        <f>TRIM(CONCATENATE(wiz[[#This Row],[SHIPPER..................]],wiz[[#This Row],[ZIP2..]],wiz[[#This Row],[ZIP3..]]))</f>
        <v>b: C H ROBINSON | 3073645640</v>
      </c>
      <c r="K357" s="1">
        <v>1</v>
      </c>
      <c r="L357" s="1">
        <v>1.49</v>
      </c>
      <c r="M357" s="1">
        <v>0.27</v>
      </c>
      <c r="N357" s="1">
        <v>425</v>
      </c>
      <c r="O357" s="1">
        <v>0.88</v>
      </c>
      <c r="P357" s="1">
        <v>96</v>
      </c>
      <c r="Q357" s="1">
        <v>0.3</v>
      </c>
      <c r="R357" s="1">
        <v>-25</v>
      </c>
      <c r="S357" s="1">
        <v>-157</v>
      </c>
      <c r="T357" s="1">
        <v>1</v>
      </c>
      <c r="U357" s="1">
        <v>127</v>
      </c>
      <c r="V357" s="1">
        <v>-29</v>
      </c>
      <c r="W357" s="1">
        <v>30057</v>
      </c>
      <c r="X357" s="1">
        <v>30736</v>
      </c>
      <c r="Y357" s="1">
        <v>45640</v>
      </c>
      <c r="Z357" s="1">
        <v>1.54</v>
      </c>
      <c r="AA357" s="6">
        <f t="shared" si="69"/>
        <v>615</v>
      </c>
      <c r="AB357" s="6">
        <f t="shared" si="70"/>
        <v>-29</v>
      </c>
      <c r="AC357" s="6">
        <f t="shared" si="71"/>
        <v>-122022</v>
      </c>
      <c r="AD357" s="6">
        <f t="shared" si="72"/>
        <v>-198.40975609756097</v>
      </c>
      <c r="AE357" s="7">
        <f t="shared" si="73"/>
        <v>-1118</v>
      </c>
      <c r="AF357" t="str">
        <f t="shared" ca="1" si="74"/>
        <v>$V$1066</v>
      </c>
      <c r="AG357" t="str">
        <f t="shared" ca="1" si="75"/>
        <v>$J$1066</v>
      </c>
      <c r="AH357" t="str">
        <f t="shared" ca="1" si="76"/>
        <v>b: C H ROBINSON | 2736036101</v>
      </c>
      <c r="AI357" t="str">
        <f t="shared" ca="1" si="65"/>
        <v>$K$1066</v>
      </c>
      <c r="AJ357" s="8">
        <f t="shared" si="66"/>
        <v>1.6260162601626016E-3</v>
      </c>
      <c r="AK357" s="7">
        <f t="shared" si="67"/>
        <v>-560</v>
      </c>
      <c r="AL357" s="7" t="str">
        <f t="shared" ca="1" si="77"/>
        <v>b: C H ROBINSON | 6080335055</v>
      </c>
      <c r="AM357" t="b">
        <f t="shared" si="68"/>
        <v>0</v>
      </c>
    </row>
    <row r="358" spans="3:39" x14ac:dyDescent="0.3">
      <c r="C358" s="1" t="s">
        <v>600</v>
      </c>
      <c r="D358" s="1" t="s">
        <v>601</v>
      </c>
      <c r="E358" s="1" t="s">
        <v>39</v>
      </c>
      <c r="F358" s="1" t="s">
        <v>50</v>
      </c>
      <c r="G358" s="1" t="s">
        <v>598</v>
      </c>
      <c r="H358" s="1" t="s">
        <v>87</v>
      </c>
      <c r="I358" s="1" t="s">
        <v>602</v>
      </c>
      <c r="J358" t="str">
        <f>TRIM(CONCATENATE(wiz[[#This Row],[SHIPPER..................]],wiz[[#This Row],[ZIP2..]],wiz[[#This Row],[ZIP3..]]))</f>
        <v>b: NETWORK TRANSPORT | 3071944022</v>
      </c>
      <c r="K358" s="1">
        <v>1</v>
      </c>
      <c r="L358" s="1">
        <v>0.73</v>
      </c>
      <c r="M358" s="1">
        <v>0.28000000000000003</v>
      </c>
      <c r="N358" s="1">
        <v>640</v>
      </c>
      <c r="O358" s="1">
        <v>1</v>
      </c>
      <c r="P358" s="1">
        <v>79</v>
      </c>
      <c r="Q358" s="1">
        <v>0.3</v>
      </c>
      <c r="R358" s="1">
        <v>-45</v>
      </c>
      <c r="S358" s="1">
        <v>-90</v>
      </c>
      <c r="T358" s="1">
        <v>50</v>
      </c>
      <c r="U358" s="1">
        <v>-344</v>
      </c>
      <c r="V358" s="1">
        <v>-384</v>
      </c>
      <c r="W358" s="1">
        <v>37885</v>
      </c>
      <c r="X358" s="1">
        <v>30719</v>
      </c>
      <c r="Y358" s="1">
        <v>44022</v>
      </c>
      <c r="Z358" s="1">
        <v>0.79</v>
      </c>
      <c r="AA358" s="6">
        <f t="shared" si="69"/>
        <v>1</v>
      </c>
      <c r="AB358" s="6">
        <f t="shared" si="70"/>
        <v>-384</v>
      </c>
      <c r="AC358" s="6">
        <f t="shared" si="71"/>
        <v>-384</v>
      </c>
      <c r="AD358" s="6">
        <f t="shared" si="72"/>
        <v>-384</v>
      </c>
      <c r="AE358" s="7">
        <f t="shared" si="73"/>
        <v>-384</v>
      </c>
      <c r="AF358" t="str">
        <f t="shared" ca="1" si="74"/>
        <v>$V$358</v>
      </c>
      <c r="AG358" t="str">
        <f t="shared" ca="1" si="75"/>
        <v>$J$358</v>
      </c>
      <c r="AH358" t="str">
        <f t="shared" ca="1" si="76"/>
        <v>b: NETWORK TRANSPORT | 3071944022</v>
      </c>
      <c r="AI358" t="str">
        <f t="shared" ca="1" si="65"/>
        <v>$K$358</v>
      </c>
      <c r="AJ358" s="8">
        <f t="shared" si="66"/>
        <v>1</v>
      </c>
      <c r="AK358" s="7">
        <f t="shared" si="67"/>
        <v>-384</v>
      </c>
      <c r="AL358" s="7" t="str">
        <f t="shared" ca="1" si="77"/>
        <v>b: NETWORK TRANSPORT | 3071944022</v>
      </c>
      <c r="AM358" t="str">
        <f t="shared" si="68"/>
        <v>b: NETWORK TRANSPORT | 3071944022</v>
      </c>
    </row>
    <row r="359" spans="3:39" x14ac:dyDescent="0.3">
      <c r="C359" s="1" t="s">
        <v>123</v>
      </c>
      <c r="D359" s="1" t="s">
        <v>124</v>
      </c>
      <c r="E359" s="1" t="s">
        <v>39</v>
      </c>
      <c r="F359" s="1" t="s">
        <v>50</v>
      </c>
      <c r="G359" s="1" t="s">
        <v>598</v>
      </c>
      <c r="H359" s="1" t="s">
        <v>87</v>
      </c>
      <c r="I359" s="1" t="s">
        <v>393</v>
      </c>
      <c r="J359" t="str">
        <f>TRIM(CONCATENATE(wiz[[#This Row],[SHIPPER..................]],wiz[[#This Row],[ZIP2..]],wiz[[#This Row],[ZIP3..]]))</f>
        <v>WAL MART SAMS GENERAL| 3071943201</v>
      </c>
      <c r="K359" s="1">
        <v>1</v>
      </c>
      <c r="L359" s="1">
        <v>1.59</v>
      </c>
      <c r="M359" s="1">
        <v>0.11</v>
      </c>
      <c r="N359" s="1">
        <v>449</v>
      </c>
      <c r="O359" s="1">
        <v>0.59</v>
      </c>
      <c r="P359" s="1">
        <v>31</v>
      </c>
      <c r="Q359" s="1">
        <v>0.25</v>
      </c>
      <c r="R359" s="1">
        <v>44</v>
      </c>
      <c r="S359" s="1">
        <v>8</v>
      </c>
      <c r="T359" s="1">
        <v>70</v>
      </c>
      <c r="U359" s="1">
        <v>95</v>
      </c>
      <c r="V359" s="1">
        <v>173</v>
      </c>
      <c r="W359" s="1">
        <v>30103</v>
      </c>
      <c r="X359" s="1">
        <v>30719</v>
      </c>
      <c r="Y359" s="1">
        <v>43201</v>
      </c>
      <c r="Z359" s="1">
        <v>1.48</v>
      </c>
      <c r="AA359" s="6">
        <f t="shared" si="69"/>
        <v>189</v>
      </c>
      <c r="AB359" s="6">
        <f t="shared" si="70"/>
        <v>173</v>
      </c>
      <c r="AC359" s="6">
        <f t="shared" si="71"/>
        <v>88</v>
      </c>
      <c r="AD359" s="6">
        <f t="shared" si="72"/>
        <v>0.46560846560846558</v>
      </c>
      <c r="AE359" s="7">
        <f t="shared" si="73"/>
        <v>-553</v>
      </c>
      <c r="AF359" t="str">
        <f t="shared" ca="1" si="74"/>
        <v>$V$459</v>
      </c>
      <c r="AG359" t="str">
        <f t="shared" ca="1" si="75"/>
        <v>$J$459</v>
      </c>
      <c r="AH359" t="str">
        <f t="shared" ca="1" si="76"/>
        <v>WAL MART SAMS GENERAL| 6054835055</v>
      </c>
      <c r="AI359" t="str">
        <f t="shared" ca="1" si="65"/>
        <v>$K$459</v>
      </c>
      <c r="AJ359" s="8">
        <f t="shared" si="66"/>
        <v>5.2910052910052907E-3</v>
      </c>
      <c r="AK359" s="7">
        <f t="shared" si="67"/>
        <v>-306</v>
      </c>
      <c r="AL359" s="7" t="str">
        <f t="shared" ca="1" si="77"/>
        <v>b: C H ROBINSON | 3030163755</v>
      </c>
      <c r="AM359" t="b">
        <f t="shared" si="68"/>
        <v>0</v>
      </c>
    </row>
    <row r="360" spans="3:39" x14ac:dyDescent="0.3">
      <c r="C360" s="1" t="s">
        <v>37</v>
      </c>
      <c r="D360" s="1" t="s">
        <v>38</v>
      </c>
      <c r="E360" s="1" t="s">
        <v>39</v>
      </c>
      <c r="F360" s="1" t="s">
        <v>50</v>
      </c>
      <c r="G360" s="1" t="s">
        <v>598</v>
      </c>
      <c r="H360" s="1" t="s">
        <v>87</v>
      </c>
      <c r="I360" s="1" t="s">
        <v>603</v>
      </c>
      <c r="J360" t="str">
        <f>TRIM(CONCATENATE(wiz[[#This Row],[SHIPPER..................]],wiz[[#This Row],[ZIP2..]],wiz[[#This Row],[ZIP3..]]))</f>
        <v>b: C H ROBINSON | 3071945401</v>
      </c>
      <c r="K360" s="1">
        <v>1</v>
      </c>
      <c r="L360" s="1">
        <v>2.4900000000000002</v>
      </c>
      <c r="M360" s="1">
        <v>0.28000000000000003</v>
      </c>
      <c r="N360" s="1">
        <v>415</v>
      </c>
      <c r="O360" s="1">
        <v>0.83</v>
      </c>
      <c r="P360" s="1">
        <v>31</v>
      </c>
      <c r="Q360" s="1">
        <v>0.25</v>
      </c>
      <c r="R360" s="1">
        <v>-29</v>
      </c>
      <c r="S360" s="1">
        <v>8</v>
      </c>
      <c r="T360" s="1">
        <v>13</v>
      </c>
      <c r="U360" s="1">
        <v>554</v>
      </c>
      <c r="V360" s="1">
        <v>575</v>
      </c>
      <c r="W360" s="1">
        <v>30103</v>
      </c>
      <c r="X360" s="1">
        <v>30719</v>
      </c>
      <c r="Y360" s="1">
        <v>45401</v>
      </c>
      <c r="Z360" s="1">
        <v>2.5499999999999998</v>
      </c>
      <c r="AA360" s="6">
        <f t="shared" si="69"/>
        <v>615</v>
      </c>
      <c r="AB360" s="6">
        <f t="shared" si="70"/>
        <v>575</v>
      </c>
      <c r="AC360" s="6">
        <f t="shared" si="71"/>
        <v>-122022</v>
      </c>
      <c r="AD360" s="6">
        <f t="shared" si="72"/>
        <v>-198.40975609756097</v>
      </c>
      <c r="AE360" s="7">
        <f t="shared" si="73"/>
        <v>-1118</v>
      </c>
      <c r="AF360" t="str">
        <f t="shared" ca="1" si="74"/>
        <v>$V$1066</v>
      </c>
      <c r="AG360" t="str">
        <f t="shared" ca="1" si="75"/>
        <v>$J$1066</v>
      </c>
      <c r="AH360" t="str">
        <f t="shared" ca="1" si="76"/>
        <v>b: C H ROBINSON | 2736036101</v>
      </c>
      <c r="AI360" t="str">
        <f t="shared" ca="1" si="65"/>
        <v>$K$1066</v>
      </c>
      <c r="AJ360" s="8">
        <f t="shared" si="66"/>
        <v>1.6260162601626016E-3</v>
      </c>
      <c r="AK360" s="7">
        <f t="shared" si="67"/>
        <v>-560</v>
      </c>
      <c r="AL360" s="7" t="str">
        <f t="shared" ca="1" si="77"/>
        <v>b: C H ROBINSON | 6080335055</v>
      </c>
      <c r="AM360" t="b">
        <f t="shared" si="68"/>
        <v>0</v>
      </c>
    </row>
    <row r="361" spans="3:39" x14ac:dyDescent="0.3">
      <c r="C361" s="1" t="s">
        <v>604</v>
      </c>
      <c r="D361" s="1" t="s">
        <v>605</v>
      </c>
      <c r="E361" s="1" t="s">
        <v>39</v>
      </c>
      <c r="F361" s="1" t="s">
        <v>70</v>
      </c>
      <c r="G361" s="1" t="s">
        <v>606</v>
      </c>
      <c r="H361" s="1" t="s">
        <v>87</v>
      </c>
      <c r="I361" s="1" t="s">
        <v>592</v>
      </c>
      <c r="J361" t="str">
        <f>TRIM(CONCATENATE(wiz[[#This Row],[SHIPPER..................]],wiz[[#This Row],[ZIP2..]],wiz[[#This Row],[ZIP3..]]))</f>
        <v>JOHNS MANVILLE | 3733144875</v>
      </c>
      <c r="K361" s="1">
        <v>2</v>
      </c>
      <c r="L361" s="1">
        <v>1.73</v>
      </c>
      <c r="M361" s="1">
        <v>0.2</v>
      </c>
      <c r="N361" s="1">
        <v>475</v>
      </c>
      <c r="O361" s="1">
        <v>0.8</v>
      </c>
      <c r="P361" s="1">
        <v>90</v>
      </c>
      <c r="Q361" s="1">
        <v>0.33</v>
      </c>
      <c r="R361" s="1">
        <v>4</v>
      </c>
      <c r="S361" s="1">
        <v>-140</v>
      </c>
      <c r="T361" s="1">
        <v>39</v>
      </c>
      <c r="U361" s="1">
        <v>239</v>
      </c>
      <c r="V361" s="1">
        <v>138</v>
      </c>
      <c r="W361" s="1">
        <v>37885</v>
      </c>
      <c r="X361" s="1">
        <v>37331</v>
      </c>
      <c r="Y361" s="1">
        <v>44875</v>
      </c>
      <c r="Z361" s="1">
        <v>1.71</v>
      </c>
      <c r="AA361" s="6">
        <f t="shared" si="69"/>
        <v>27</v>
      </c>
      <c r="AB361" s="6">
        <f t="shared" si="70"/>
        <v>276</v>
      </c>
      <c r="AC361" s="6">
        <f t="shared" si="71"/>
        <v>2954</v>
      </c>
      <c r="AD361" s="6">
        <f t="shared" si="72"/>
        <v>109.4074074074074</v>
      </c>
      <c r="AE361" s="7">
        <f t="shared" si="73"/>
        <v>-187</v>
      </c>
      <c r="AF361" t="str">
        <f t="shared" ca="1" si="74"/>
        <v>$V$550</v>
      </c>
      <c r="AG361" t="str">
        <f t="shared" ca="1" si="75"/>
        <v>$J$550</v>
      </c>
      <c r="AH361" t="str">
        <f t="shared" ca="1" si="76"/>
        <v>b: ASCENT GLOBAL LOGI| 6280130301</v>
      </c>
      <c r="AI361" t="str">
        <f t="shared" ca="1" si="65"/>
        <v>$K$550</v>
      </c>
      <c r="AJ361" s="8">
        <f t="shared" si="66"/>
        <v>7.407407407407407E-2</v>
      </c>
      <c r="AK361" s="7">
        <f t="shared" si="67"/>
        <v>-53</v>
      </c>
      <c r="AL361" s="7" t="str">
        <f t="shared" ca="1" si="77"/>
        <v>TRACTOR SUPPLY MANHAT| 6060142134</v>
      </c>
      <c r="AM361" t="b">
        <f t="shared" si="68"/>
        <v>0</v>
      </c>
    </row>
    <row r="362" spans="3:39" x14ac:dyDescent="0.3">
      <c r="C362" s="1" t="s">
        <v>47</v>
      </c>
      <c r="D362" s="1" t="s">
        <v>48</v>
      </c>
      <c r="E362" s="1" t="s">
        <v>39</v>
      </c>
      <c r="F362" s="1" t="s">
        <v>50</v>
      </c>
      <c r="G362" s="1" t="s">
        <v>597</v>
      </c>
      <c r="H362" s="1" t="s">
        <v>87</v>
      </c>
      <c r="I362" s="1" t="s">
        <v>88</v>
      </c>
      <c r="J362" t="str">
        <f>TRIM(CONCATENATE(wiz[[#This Row],[SHIPPER..................]],wiz[[#This Row],[ZIP2..]],wiz[[#This Row],[ZIP3..]]))</f>
        <v>LOWES MLXP VAN ONE WA| 3070145839</v>
      </c>
      <c r="K362" s="1">
        <v>7</v>
      </c>
      <c r="L362" s="1">
        <v>1.64</v>
      </c>
      <c r="M362" s="1">
        <v>0.21</v>
      </c>
      <c r="N362" s="1">
        <v>532</v>
      </c>
      <c r="O362" s="1">
        <v>1.0900000000000001</v>
      </c>
      <c r="P362" s="1">
        <v>83</v>
      </c>
      <c r="Q362" s="1">
        <v>0.31</v>
      </c>
      <c r="R362" s="1">
        <v>0</v>
      </c>
      <c r="S362" s="1">
        <v>-124</v>
      </c>
      <c r="T362" s="1">
        <v>-11</v>
      </c>
      <c r="U362" s="1">
        <v>74</v>
      </c>
      <c r="V362" s="1">
        <v>-61</v>
      </c>
      <c r="W362" s="1">
        <v>30050</v>
      </c>
      <c r="X362" s="1">
        <v>30701</v>
      </c>
      <c r="Y362" s="1">
        <v>45839</v>
      </c>
      <c r="Z362" s="1">
        <v>1.63</v>
      </c>
      <c r="AA362" s="6">
        <f t="shared" si="69"/>
        <v>678</v>
      </c>
      <c r="AB362" s="6">
        <f t="shared" si="70"/>
        <v>-427</v>
      </c>
      <c r="AC362" s="6">
        <f t="shared" si="71"/>
        <v>-50621</v>
      </c>
      <c r="AD362" s="6">
        <f t="shared" si="72"/>
        <v>-74.662241887905608</v>
      </c>
      <c r="AE362" s="7">
        <f t="shared" si="73"/>
        <v>-655</v>
      </c>
      <c r="AF362" t="str">
        <f t="shared" ca="1" si="74"/>
        <v>$V$1026</v>
      </c>
      <c r="AG362" t="str">
        <f t="shared" ca="1" si="75"/>
        <v>$J$1026</v>
      </c>
      <c r="AH362" t="str">
        <f t="shared" ca="1" si="76"/>
        <v>LOWES MLXP VAN ONE WA| 2820147265</v>
      </c>
      <c r="AI362" t="str">
        <f t="shared" ca="1" si="65"/>
        <v>$K$1026</v>
      </c>
      <c r="AJ362" s="8">
        <f t="shared" si="66"/>
        <v>1.0324483775811209E-2</v>
      </c>
      <c r="AK362" s="7">
        <f t="shared" si="67"/>
        <v>-233</v>
      </c>
      <c r="AL362" s="7" t="str">
        <f t="shared" ca="1" si="77"/>
        <v>b: ECHO GLOBAL LOGIST| 6621537201</v>
      </c>
      <c r="AM362" t="b">
        <f t="shared" si="68"/>
        <v>0</v>
      </c>
    </row>
    <row r="363" spans="3:39" x14ac:dyDescent="0.3">
      <c r="C363" s="1" t="s">
        <v>607</v>
      </c>
      <c r="D363" s="1" t="s">
        <v>608</v>
      </c>
      <c r="E363" s="1" t="s">
        <v>39</v>
      </c>
      <c r="F363" s="1" t="s">
        <v>50</v>
      </c>
      <c r="G363" s="1" t="s">
        <v>609</v>
      </c>
      <c r="H363" s="1" t="s">
        <v>66</v>
      </c>
      <c r="I363" s="1" t="s">
        <v>610</v>
      </c>
      <c r="J363" t="str">
        <f>TRIM(CONCATENATE(wiz[[#This Row],[SHIPPER..................]],wiz[[#This Row],[ZIP2..]],wiz[[#This Row],[ZIP3..]]))</f>
        <v>TOTAL CONNECTION LOGI| 3070538834</v>
      </c>
      <c r="K363" s="1">
        <v>1</v>
      </c>
      <c r="L363" s="1">
        <v>1.46</v>
      </c>
      <c r="M363" s="1">
        <v>0.27</v>
      </c>
      <c r="N363" s="1">
        <v>260</v>
      </c>
      <c r="O363" s="1">
        <v>0.79</v>
      </c>
      <c r="P363" s="1">
        <v>98</v>
      </c>
      <c r="Q363" s="1">
        <v>0.3</v>
      </c>
      <c r="R363" s="1">
        <v>-16</v>
      </c>
      <c r="S363" s="1">
        <v>-160</v>
      </c>
      <c r="T363" s="1">
        <v>-60</v>
      </c>
      <c r="U363" s="1">
        <v>211</v>
      </c>
      <c r="V363" s="1">
        <v>-9</v>
      </c>
      <c r="W363" s="1">
        <v>30301</v>
      </c>
      <c r="X363" s="1">
        <v>30705</v>
      </c>
      <c r="Y363" s="1">
        <v>38834</v>
      </c>
      <c r="Z363" s="1">
        <v>1.51</v>
      </c>
      <c r="AA363" s="6">
        <f t="shared" si="69"/>
        <v>1</v>
      </c>
      <c r="AB363" s="6">
        <f t="shared" si="70"/>
        <v>-9</v>
      </c>
      <c r="AC363" s="6">
        <f t="shared" si="71"/>
        <v>-9</v>
      </c>
      <c r="AD363" s="6">
        <f t="shared" si="72"/>
        <v>-9</v>
      </c>
      <c r="AE363" s="7">
        <f t="shared" si="73"/>
        <v>-9</v>
      </c>
      <c r="AF363" t="str">
        <f t="shared" ca="1" si="74"/>
        <v>$V$153</v>
      </c>
      <c r="AG363" t="str">
        <f t="shared" ca="1" si="75"/>
        <v>$J$153</v>
      </c>
      <c r="AH363" t="str">
        <f t="shared" ca="1" si="76"/>
        <v>C L SERVICES INCORPOR| 3314830272</v>
      </c>
      <c r="AI363" t="str">
        <f t="shared" ca="1" si="65"/>
        <v>$K$153</v>
      </c>
      <c r="AJ363" s="8">
        <f t="shared" si="66"/>
        <v>1</v>
      </c>
      <c r="AK363" s="7">
        <f t="shared" si="67"/>
        <v>-9</v>
      </c>
      <c r="AL363" s="7" t="str">
        <f t="shared" ca="1" si="77"/>
        <v>C L SERVICES INCORPOR| 3314830272</v>
      </c>
      <c r="AM363" t="str">
        <f t="shared" si="68"/>
        <v>TOTAL CONNECTION LOGI| 3070538834</v>
      </c>
    </row>
    <row r="364" spans="3:39" x14ac:dyDescent="0.3">
      <c r="C364" s="1" t="s">
        <v>123</v>
      </c>
      <c r="D364" s="1" t="s">
        <v>124</v>
      </c>
      <c r="E364" s="1" t="s">
        <v>39</v>
      </c>
      <c r="F364" s="1" t="s">
        <v>50</v>
      </c>
      <c r="G364" s="1" t="s">
        <v>609</v>
      </c>
      <c r="H364" s="1" t="s">
        <v>70</v>
      </c>
      <c r="I364" s="1" t="s">
        <v>75</v>
      </c>
      <c r="J364" t="str">
        <f>TRIM(CONCATENATE(wiz[[#This Row],[SHIPPER..................]],wiz[[#This Row],[ZIP2..]],wiz[[#This Row],[ZIP3..]]))</f>
        <v>WAL MART SAMS GENERAL| 3070538101</v>
      </c>
      <c r="K364" s="1">
        <v>1</v>
      </c>
      <c r="L364" s="1">
        <v>1.59</v>
      </c>
      <c r="M364" s="1">
        <v>0.11</v>
      </c>
      <c r="N364" s="1">
        <v>345</v>
      </c>
      <c r="O364" s="1">
        <v>0.84</v>
      </c>
      <c r="P364" s="1">
        <v>110</v>
      </c>
      <c r="Q364" s="1">
        <v>0.35</v>
      </c>
      <c r="R364" s="1">
        <v>34</v>
      </c>
      <c r="S364" s="1">
        <v>-175</v>
      </c>
      <c r="T364" s="1">
        <v>-2</v>
      </c>
      <c r="U364" s="1">
        <v>139</v>
      </c>
      <c r="V364" s="1">
        <v>-38</v>
      </c>
      <c r="W364" s="1">
        <v>30301</v>
      </c>
      <c r="X364" s="1">
        <v>30705</v>
      </c>
      <c r="Y364" s="1">
        <v>38101</v>
      </c>
      <c r="Z364" s="1">
        <v>1.48</v>
      </c>
      <c r="AA364" s="6">
        <f t="shared" si="69"/>
        <v>189</v>
      </c>
      <c r="AB364" s="6">
        <f t="shared" si="70"/>
        <v>-38</v>
      </c>
      <c r="AC364" s="6">
        <f t="shared" si="71"/>
        <v>88</v>
      </c>
      <c r="AD364" s="6">
        <f t="shared" si="72"/>
        <v>0.46560846560846558</v>
      </c>
      <c r="AE364" s="7">
        <f t="shared" si="73"/>
        <v>-553</v>
      </c>
      <c r="AF364" t="str">
        <f t="shared" ca="1" si="74"/>
        <v>$V$459</v>
      </c>
      <c r="AG364" t="str">
        <f t="shared" ca="1" si="75"/>
        <v>$J$459</v>
      </c>
      <c r="AH364" t="str">
        <f t="shared" ca="1" si="76"/>
        <v>WAL MART SAMS GENERAL| 6054835055</v>
      </c>
      <c r="AI364" t="str">
        <f t="shared" ca="1" si="65"/>
        <v>$K$459</v>
      </c>
      <c r="AJ364" s="8">
        <f t="shared" si="66"/>
        <v>5.2910052910052907E-3</v>
      </c>
      <c r="AK364" s="7">
        <f t="shared" si="67"/>
        <v>-306</v>
      </c>
      <c r="AL364" s="7" t="str">
        <f t="shared" ca="1" si="77"/>
        <v>b: C H ROBINSON | 3030163755</v>
      </c>
      <c r="AM364" t="b">
        <f t="shared" si="68"/>
        <v>0</v>
      </c>
    </row>
    <row r="365" spans="3:39" x14ac:dyDescent="0.3">
      <c r="C365" s="1" t="s">
        <v>37</v>
      </c>
      <c r="D365" s="1" t="s">
        <v>38</v>
      </c>
      <c r="E365" s="1" t="s">
        <v>39</v>
      </c>
      <c r="F365" s="1" t="s">
        <v>50</v>
      </c>
      <c r="G365" s="1" t="s">
        <v>598</v>
      </c>
      <c r="H365" s="1" t="s">
        <v>70</v>
      </c>
      <c r="I365" s="1" t="s">
        <v>611</v>
      </c>
      <c r="J365" t="str">
        <f>TRIM(CONCATENATE(wiz[[#This Row],[SHIPPER..................]],wiz[[#This Row],[ZIP2..]],wiz[[#This Row],[ZIP3..]]))</f>
        <v>b: C H ROBINSON | 3071937127</v>
      </c>
      <c r="K365" s="1">
        <v>1</v>
      </c>
      <c r="L365" s="1">
        <v>2.74</v>
      </c>
      <c r="M365" s="1">
        <v>0.26</v>
      </c>
      <c r="N365" s="1">
        <v>133</v>
      </c>
      <c r="O365" s="1">
        <v>0.88</v>
      </c>
      <c r="P365" s="1">
        <v>31</v>
      </c>
      <c r="Q365" s="1">
        <v>0.25</v>
      </c>
      <c r="R365" s="1">
        <v>-8</v>
      </c>
      <c r="S365" s="1">
        <v>8</v>
      </c>
      <c r="T365" s="1">
        <v>-111</v>
      </c>
      <c r="U365" s="1">
        <v>-12</v>
      </c>
      <c r="V365" s="1">
        <v>-115</v>
      </c>
      <c r="W365" s="1">
        <v>30103</v>
      </c>
      <c r="X365" s="1">
        <v>30719</v>
      </c>
      <c r="Y365" s="1">
        <v>37127</v>
      </c>
      <c r="Z365" s="1">
        <v>2.78</v>
      </c>
      <c r="AA365" s="6">
        <f t="shared" si="69"/>
        <v>615</v>
      </c>
      <c r="AB365" s="6">
        <f t="shared" si="70"/>
        <v>-115</v>
      </c>
      <c r="AC365" s="6">
        <f t="shared" si="71"/>
        <v>-122022</v>
      </c>
      <c r="AD365" s="6">
        <f t="shared" si="72"/>
        <v>-198.40975609756097</v>
      </c>
      <c r="AE365" s="7">
        <f t="shared" si="73"/>
        <v>-1118</v>
      </c>
      <c r="AF365" t="str">
        <f t="shared" ca="1" si="74"/>
        <v>$V$1066</v>
      </c>
      <c r="AG365" t="str">
        <f t="shared" ca="1" si="75"/>
        <v>$J$1066</v>
      </c>
      <c r="AH365" t="str">
        <f t="shared" ca="1" si="76"/>
        <v>b: C H ROBINSON | 2736036101</v>
      </c>
      <c r="AI365" t="str">
        <f t="shared" ca="1" si="65"/>
        <v>$K$1066</v>
      </c>
      <c r="AJ365" s="8">
        <f t="shared" si="66"/>
        <v>1.6260162601626016E-3</v>
      </c>
      <c r="AK365" s="7">
        <f t="shared" si="67"/>
        <v>-560</v>
      </c>
      <c r="AL365" s="7" t="str">
        <f t="shared" ca="1" si="77"/>
        <v>b: C H ROBINSON | 6080335055</v>
      </c>
      <c r="AM365" t="b">
        <f t="shared" si="68"/>
        <v>0</v>
      </c>
    </row>
    <row r="366" spans="3:39" x14ac:dyDescent="0.3">
      <c r="C366" s="1" t="s">
        <v>344</v>
      </c>
      <c r="D366" s="1" t="s">
        <v>345</v>
      </c>
      <c r="E366" s="1" t="s">
        <v>39</v>
      </c>
      <c r="F366" s="1" t="s">
        <v>50</v>
      </c>
      <c r="G366" s="1" t="s">
        <v>599</v>
      </c>
      <c r="H366" s="1" t="s">
        <v>396</v>
      </c>
      <c r="I366" s="1" t="s">
        <v>108</v>
      </c>
      <c r="J366" t="str">
        <f>TRIM(CONCATENATE(wiz[[#This Row],[SHIPPER..................]],wiz[[#This Row],[ZIP2..]],wiz[[#This Row],[ZIP3..]]))</f>
        <v>b: SCHNEIDER LOGISTIC| 3073624540</v>
      </c>
      <c r="K366" s="1">
        <v>1</v>
      </c>
      <c r="L366" s="1">
        <v>1.35</v>
      </c>
      <c r="M366" s="1">
        <v>0.28000000000000003</v>
      </c>
      <c r="N366" s="1">
        <v>414</v>
      </c>
      <c r="O366" s="1">
        <v>0.88</v>
      </c>
      <c r="P366" s="1">
        <v>15</v>
      </c>
      <c r="Q366" s="1">
        <v>0.25</v>
      </c>
      <c r="R366" s="1">
        <v>-29</v>
      </c>
      <c r="S366" s="1">
        <v>3</v>
      </c>
      <c r="T366" s="1">
        <v>1</v>
      </c>
      <c r="U366" s="1">
        <v>202</v>
      </c>
      <c r="V366" s="1">
        <v>206</v>
      </c>
      <c r="W366" s="1">
        <v>37401</v>
      </c>
      <c r="X366" s="1">
        <v>30736</v>
      </c>
      <c r="Y366" s="1">
        <v>24540</v>
      </c>
      <c r="Z366" s="1">
        <v>1.41</v>
      </c>
      <c r="AA366" s="6">
        <f t="shared" si="69"/>
        <v>78</v>
      </c>
      <c r="AB366" s="6">
        <f t="shared" si="70"/>
        <v>206</v>
      </c>
      <c r="AC366" s="6">
        <f t="shared" si="71"/>
        <v>-21006</v>
      </c>
      <c r="AD366" s="6">
        <f t="shared" si="72"/>
        <v>-269.30769230769232</v>
      </c>
      <c r="AE366" s="7">
        <f t="shared" si="73"/>
        <v>-1249</v>
      </c>
      <c r="AF366" t="str">
        <f t="shared" ca="1" si="74"/>
        <v>$V$1953</v>
      </c>
      <c r="AG366" t="str">
        <f t="shared" ca="1" si="75"/>
        <v>$J$1953</v>
      </c>
      <c r="AH366" t="str">
        <f t="shared" ca="1" si="76"/>
        <v>b: SCHNEIDER LOGISTIC| 3830119034</v>
      </c>
      <c r="AI366" t="str">
        <f t="shared" ca="1" si="65"/>
        <v>$K$1953</v>
      </c>
      <c r="AJ366" s="8">
        <f t="shared" si="66"/>
        <v>1.282051282051282E-2</v>
      </c>
      <c r="AK366" s="7">
        <f t="shared" si="67"/>
        <v>-570</v>
      </c>
      <c r="AL366" s="7" t="str">
        <f t="shared" ca="1" si="77"/>
        <v>LOWES MLXP VAN ONE WA| 3071947265</v>
      </c>
      <c r="AM366" t="b">
        <f t="shared" si="68"/>
        <v>0</v>
      </c>
    </row>
    <row r="367" spans="3:39" x14ac:dyDescent="0.3">
      <c r="C367" s="1" t="s">
        <v>78</v>
      </c>
      <c r="D367" s="1" t="s">
        <v>79</v>
      </c>
      <c r="E367" s="1" t="s">
        <v>39</v>
      </c>
      <c r="F367" s="1" t="s">
        <v>50</v>
      </c>
      <c r="G367" s="1" t="s">
        <v>612</v>
      </c>
      <c r="H367" s="1" t="s">
        <v>42</v>
      </c>
      <c r="I367" s="1" t="s">
        <v>81</v>
      </c>
      <c r="J367" t="str">
        <f>TRIM(CONCATENATE(wiz[[#This Row],[SHIPPER..................]],wiz[[#This Row],[ZIP2..]],wiz[[#This Row],[ZIP3..]]))</f>
        <v>TRACTOR SUPPLY MANHAT| 3154546064</v>
      </c>
      <c r="K367" s="1">
        <v>3</v>
      </c>
      <c r="L367" s="1">
        <v>1.3</v>
      </c>
      <c r="M367" s="1">
        <v>0.21</v>
      </c>
      <c r="N367" s="1">
        <v>829</v>
      </c>
      <c r="O367" s="1">
        <v>1.7</v>
      </c>
      <c r="P367" s="1">
        <v>119</v>
      </c>
      <c r="Q367" s="1">
        <v>0.33</v>
      </c>
      <c r="R367" s="1">
        <v>1</v>
      </c>
      <c r="S367" s="1">
        <v>-394</v>
      </c>
      <c r="T367" s="1">
        <v>14</v>
      </c>
      <c r="U367" s="1">
        <v>61</v>
      </c>
      <c r="V367" s="1">
        <v>-319</v>
      </c>
      <c r="W367" s="1">
        <v>30474</v>
      </c>
      <c r="X367" s="1">
        <v>31545</v>
      </c>
      <c r="Y367" s="1">
        <v>46064</v>
      </c>
      <c r="Z367" s="1">
        <v>1.29</v>
      </c>
      <c r="AA367" s="6">
        <f t="shared" si="69"/>
        <v>533</v>
      </c>
      <c r="AB367" s="6">
        <f t="shared" si="70"/>
        <v>-957</v>
      </c>
      <c r="AC367" s="6">
        <f t="shared" si="71"/>
        <v>27994</v>
      </c>
      <c r="AD367" s="6">
        <f t="shared" si="72"/>
        <v>52.521575984990619</v>
      </c>
      <c r="AE367" s="7">
        <f t="shared" si="73"/>
        <v>-627</v>
      </c>
      <c r="AF367" t="str">
        <f t="shared" ca="1" si="74"/>
        <v>$V$356</v>
      </c>
      <c r="AG367" t="str">
        <f t="shared" ca="1" si="75"/>
        <v>$J$356</v>
      </c>
      <c r="AH367" t="str">
        <f t="shared" ca="1" si="76"/>
        <v>TRACTOR SUPPLY MANHAT| 3070142134</v>
      </c>
      <c r="AI367" t="str">
        <f t="shared" ca="1" si="65"/>
        <v>$K$356</v>
      </c>
      <c r="AJ367" s="8">
        <f t="shared" si="66"/>
        <v>5.6285178236397749E-3</v>
      </c>
      <c r="AK367" s="7">
        <f t="shared" si="67"/>
        <v>-192</v>
      </c>
      <c r="AL367" s="7" t="str">
        <f t="shared" ca="1" si="77"/>
        <v>b: C H ROBINSON | 4817435150</v>
      </c>
      <c r="AM367" t="b">
        <f t="shared" si="68"/>
        <v>0</v>
      </c>
    </row>
    <row r="368" spans="3:39" x14ac:dyDescent="0.3">
      <c r="C368" s="1" t="s">
        <v>613</v>
      </c>
      <c r="D368" s="1" t="s">
        <v>614</v>
      </c>
      <c r="E368" s="1" t="s">
        <v>39</v>
      </c>
      <c r="F368" s="1" t="s">
        <v>50</v>
      </c>
      <c r="G368" s="1" t="s">
        <v>615</v>
      </c>
      <c r="H368" s="1" t="s">
        <v>220</v>
      </c>
      <c r="I368" s="1" t="s">
        <v>364</v>
      </c>
      <c r="J368" t="str">
        <f>TRIM(CONCATENATE(wiz[[#This Row],[SHIPPER..................]],wiz[[#This Row],[ZIP2..]],wiz[[#This Row],[ZIP3..]]))</f>
        <v>FEDEX GROUND | 3051732801</v>
      </c>
      <c r="K368" s="1">
        <v>36</v>
      </c>
      <c r="L368" s="1">
        <v>2.75</v>
      </c>
      <c r="M368" s="1">
        <v>0.18</v>
      </c>
      <c r="N368" s="1">
        <v>480</v>
      </c>
      <c r="O368" s="1">
        <v>0.97</v>
      </c>
      <c r="P368" s="1">
        <v>398</v>
      </c>
      <c r="Q368" s="1">
        <v>0.71</v>
      </c>
      <c r="R368" s="1">
        <v>43</v>
      </c>
      <c r="S368" s="1">
        <v>-111</v>
      </c>
      <c r="T368" s="1">
        <v>-1</v>
      </c>
      <c r="U368" s="1">
        <v>-72</v>
      </c>
      <c r="V368" s="1">
        <v>-184</v>
      </c>
      <c r="W368" s="1">
        <v>30642</v>
      </c>
      <c r="X368" s="1">
        <v>30517</v>
      </c>
      <c r="Y368" s="1">
        <v>32801</v>
      </c>
      <c r="Z368" s="1">
        <v>2.71</v>
      </c>
      <c r="AA368" s="6">
        <f t="shared" si="69"/>
        <v>36</v>
      </c>
      <c r="AB368" s="6">
        <f t="shared" si="70"/>
        <v>-6624</v>
      </c>
      <c r="AC368" s="6">
        <f t="shared" si="71"/>
        <v>-6624</v>
      </c>
      <c r="AD368" s="6">
        <f t="shared" si="72"/>
        <v>-184</v>
      </c>
      <c r="AE368" s="7">
        <f t="shared" si="73"/>
        <v>-184</v>
      </c>
      <c r="AF368" t="str">
        <f t="shared" ca="1" si="74"/>
        <v>$V$72</v>
      </c>
      <c r="AG368" t="str">
        <f t="shared" ca="1" si="75"/>
        <v>$J$72</v>
      </c>
      <c r="AH368" t="str">
        <f t="shared" ca="1" si="76"/>
        <v>BRIGGS AND STRATTON | 3683053076</v>
      </c>
      <c r="AI368" t="str">
        <f t="shared" ca="1" si="65"/>
        <v>$K$72</v>
      </c>
      <c r="AJ368" s="8">
        <f t="shared" si="66"/>
        <v>1</v>
      </c>
      <c r="AK368" s="7">
        <f t="shared" si="67"/>
        <v>-184</v>
      </c>
      <c r="AL368" s="7" t="str">
        <f t="shared" ca="1" si="77"/>
        <v>BRIGGS AND STRATTON | 3683053076</v>
      </c>
      <c r="AM368" t="str">
        <f t="shared" si="68"/>
        <v>FEDEX GROUND | 3051732801</v>
      </c>
    </row>
    <row r="369" spans="3:39" x14ac:dyDescent="0.3">
      <c r="C369" s="9" t="s">
        <v>616</v>
      </c>
      <c r="D369" s="1" t="s">
        <v>617</v>
      </c>
      <c r="E369" s="1" t="s">
        <v>39</v>
      </c>
      <c r="F369" s="1" t="s">
        <v>50</v>
      </c>
      <c r="G369" s="9" t="s">
        <v>618</v>
      </c>
      <c r="H369" s="9" t="s">
        <v>50</v>
      </c>
      <c r="I369" s="9" t="s">
        <v>71</v>
      </c>
      <c r="J369" t="str">
        <f>TRIM(CONCATENATE(wiz[[#This Row],[SHIPPER..................]],wiz[[#This Row],[ZIP2..]],wiz[[#This Row],[ZIP3..]]))</f>
        <v>AMER WOODMARK DED FT | 3053830233</v>
      </c>
      <c r="K369" s="1">
        <v>120</v>
      </c>
      <c r="L369" s="1">
        <v>1.78</v>
      </c>
      <c r="M369" s="1">
        <v>0.2</v>
      </c>
      <c r="N369" s="1">
        <v>290</v>
      </c>
      <c r="O369" s="1">
        <v>0.39</v>
      </c>
      <c r="P369" s="1">
        <v>62</v>
      </c>
      <c r="Q369" s="1">
        <v>0.3</v>
      </c>
      <c r="R369" s="1">
        <v>4</v>
      </c>
      <c r="S369" s="1">
        <v>-101</v>
      </c>
      <c r="T369" s="1">
        <v>35</v>
      </c>
      <c r="U369" s="1">
        <v>81</v>
      </c>
      <c r="V369" s="1">
        <v>15</v>
      </c>
      <c r="W369" s="1">
        <v>30538</v>
      </c>
      <c r="X369" s="1">
        <v>30538</v>
      </c>
      <c r="Y369" s="1">
        <v>30233</v>
      </c>
      <c r="Z369" s="1">
        <v>1.76</v>
      </c>
      <c r="AA369" s="6">
        <f t="shared" si="69"/>
        <v>196</v>
      </c>
      <c r="AB369" s="6">
        <f t="shared" si="70"/>
        <v>1800</v>
      </c>
      <c r="AC369" s="6">
        <f t="shared" si="71"/>
        <v>25755</v>
      </c>
      <c r="AD369" s="6">
        <f t="shared" si="72"/>
        <v>131.40306122448979</v>
      </c>
      <c r="AE369" s="7">
        <f t="shared" si="73"/>
        <v>15</v>
      </c>
      <c r="AF369" t="str">
        <f t="shared" ca="1" si="74"/>
        <v>$V$369</v>
      </c>
      <c r="AG369" t="str">
        <f t="shared" ca="1" si="75"/>
        <v>$J$369</v>
      </c>
      <c r="AH369" t="str">
        <f t="shared" ca="1" si="76"/>
        <v>AMER WOODMARK DED FT | 3053830233</v>
      </c>
      <c r="AI369" t="str">
        <f t="shared" ca="1" si="65"/>
        <v>$K$369</v>
      </c>
      <c r="AJ369" s="8">
        <f t="shared" si="66"/>
        <v>0.61224489795918369</v>
      </c>
      <c r="AK369" s="7">
        <f t="shared" si="67"/>
        <v>15</v>
      </c>
      <c r="AL369" s="7" t="str">
        <f t="shared" ca="1" si="77"/>
        <v>AMER WOODMARK DED FT | 3053830233</v>
      </c>
      <c r="AM369" t="str">
        <f t="shared" si="68"/>
        <v>AMER WOODMARK DED FT | 3053830233</v>
      </c>
    </row>
    <row r="370" spans="3:39" x14ac:dyDescent="0.3">
      <c r="C370" s="1" t="s">
        <v>156</v>
      </c>
      <c r="D370" s="1" t="s">
        <v>157</v>
      </c>
      <c r="E370" s="1" t="s">
        <v>39</v>
      </c>
      <c r="F370" s="1" t="s">
        <v>50</v>
      </c>
      <c r="G370" s="1" t="s">
        <v>338</v>
      </c>
      <c r="H370" s="1" t="s">
        <v>53</v>
      </c>
      <c r="I370" s="1" t="s">
        <v>619</v>
      </c>
      <c r="J370" t="str">
        <f>TRIM(CONCATENATE(wiz[[#This Row],[SHIPPER..................]],wiz[[#This Row],[ZIP2..]],wiz[[#This Row],[ZIP3..]]))</f>
        <v>VISUAL PAK CO | 3056760079</v>
      </c>
      <c r="K370" s="1">
        <v>2</v>
      </c>
      <c r="L370" s="1">
        <v>0.97</v>
      </c>
      <c r="M370" s="1">
        <v>0.28000000000000003</v>
      </c>
      <c r="N370" s="1">
        <v>803</v>
      </c>
      <c r="O370" s="1">
        <v>1.77</v>
      </c>
      <c r="P370" s="1">
        <v>54</v>
      </c>
      <c r="Q370" s="1">
        <v>0.28000000000000003</v>
      </c>
      <c r="R370" s="1">
        <v>-10</v>
      </c>
      <c r="S370" s="1">
        <v>-106</v>
      </c>
      <c r="T370" s="1">
        <v>-2</v>
      </c>
      <c r="U370" s="1">
        <v>-339</v>
      </c>
      <c r="V370" s="1">
        <v>-447</v>
      </c>
      <c r="W370" s="1">
        <v>30301</v>
      </c>
      <c r="X370" s="1">
        <v>30567</v>
      </c>
      <c r="Y370" s="1">
        <v>60079</v>
      </c>
      <c r="Z370" s="1">
        <v>1.03</v>
      </c>
      <c r="AA370" s="6">
        <f t="shared" si="69"/>
        <v>21</v>
      </c>
      <c r="AB370" s="6">
        <f t="shared" si="70"/>
        <v>-894</v>
      </c>
      <c r="AC370" s="6">
        <f t="shared" si="71"/>
        <v>-1542</v>
      </c>
      <c r="AD370" s="6">
        <f t="shared" si="72"/>
        <v>-73.428571428571431</v>
      </c>
      <c r="AE370" s="7">
        <f t="shared" si="73"/>
        <v>-709</v>
      </c>
      <c r="AF370" t="str">
        <f t="shared" ca="1" si="74"/>
        <v>$V$54</v>
      </c>
      <c r="AG370" t="str">
        <f t="shared" ca="1" si="75"/>
        <v>$J$54</v>
      </c>
      <c r="AH370" t="str">
        <f t="shared" ca="1" si="76"/>
        <v>VISUAL PAK CO | 3685448201</v>
      </c>
      <c r="AI370" t="str">
        <f t="shared" ca="1" si="65"/>
        <v>$K$54</v>
      </c>
      <c r="AJ370" s="8">
        <f t="shared" si="66"/>
        <v>9.5238095238095233E-2</v>
      </c>
      <c r="AK370" s="7">
        <f t="shared" si="67"/>
        <v>-447</v>
      </c>
      <c r="AL370" s="7" t="str">
        <f t="shared" ca="1" si="77"/>
        <v>b: FIVE STAR LOGISTIC| 7202130301</v>
      </c>
      <c r="AM370" t="str">
        <f t="shared" si="68"/>
        <v>VISUAL PAK CO | 3056760079</v>
      </c>
    </row>
    <row r="371" spans="3:39" x14ac:dyDescent="0.3">
      <c r="C371" s="1" t="s">
        <v>47</v>
      </c>
      <c r="D371" s="1" t="s">
        <v>48</v>
      </c>
      <c r="E371" s="1" t="s">
        <v>39</v>
      </c>
      <c r="F371" s="1" t="s">
        <v>50</v>
      </c>
      <c r="G371" s="1" t="s">
        <v>615</v>
      </c>
      <c r="H371" s="1" t="s">
        <v>42</v>
      </c>
      <c r="I371" s="1" t="s">
        <v>436</v>
      </c>
      <c r="J371" t="str">
        <f>TRIM(CONCATENATE(wiz[[#This Row],[SHIPPER..................]],wiz[[#This Row],[ZIP2..]],wiz[[#This Row],[ZIP3..]]))</f>
        <v>LOWES MLXP VAN ONE WA| 3051747265</v>
      </c>
      <c r="K371" s="1">
        <v>9</v>
      </c>
      <c r="L371" s="1">
        <v>1.44</v>
      </c>
      <c r="M371" s="1">
        <v>0.21</v>
      </c>
      <c r="N371" s="1">
        <v>490</v>
      </c>
      <c r="O371" s="1">
        <v>0.96</v>
      </c>
      <c r="P371" s="1">
        <v>53</v>
      </c>
      <c r="Q371" s="1">
        <v>0.28000000000000003</v>
      </c>
      <c r="R371" s="1">
        <v>12</v>
      </c>
      <c r="S371" s="1">
        <v>-97</v>
      </c>
      <c r="T371" s="1">
        <v>1</v>
      </c>
      <c r="U371" s="1">
        <v>-133</v>
      </c>
      <c r="V371" s="1">
        <v>-229</v>
      </c>
      <c r="W371" s="1">
        <v>30567</v>
      </c>
      <c r="X371" s="1">
        <v>30517</v>
      </c>
      <c r="Y371" s="1">
        <v>47265</v>
      </c>
      <c r="Z371" s="1">
        <v>1.43</v>
      </c>
      <c r="AA371" s="6">
        <f t="shared" si="69"/>
        <v>678</v>
      </c>
      <c r="AB371" s="6">
        <f t="shared" si="70"/>
        <v>-2061</v>
      </c>
      <c r="AC371" s="6">
        <f t="shared" si="71"/>
        <v>-50621</v>
      </c>
      <c r="AD371" s="6">
        <f t="shared" si="72"/>
        <v>-74.662241887905608</v>
      </c>
      <c r="AE371" s="7">
        <f t="shared" si="73"/>
        <v>-655</v>
      </c>
      <c r="AF371" t="str">
        <f t="shared" ca="1" si="74"/>
        <v>$V$1026</v>
      </c>
      <c r="AG371" t="str">
        <f t="shared" ca="1" si="75"/>
        <v>$J$1026</v>
      </c>
      <c r="AH371" t="str">
        <f t="shared" ca="1" si="76"/>
        <v>LOWES MLXP VAN ONE WA| 2820147265</v>
      </c>
      <c r="AI371" t="str">
        <f t="shared" ca="1" si="65"/>
        <v>$K$1026</v>
      </c>
      <c r="AJ371" s="8">
        <f t="shared" si="66"/>
        <v>1.3274336283185841E-2</v>
      </c>
      <c r="AK371" s="7">
        <f t="shared" si="67"/>
        <v>-233</v>
      </c>
      <c r="AL371" s="7" t="str">
        <f t="shared" ca="1" si="77"/>
        <v>b: ECHO GLOBAL LOGIST| 6621537201</v>
      </c>
      <c r="AM371" t="b">
        <f t="shared" si="68"/>
        <v>0</v>
      </c>
    </row>
    <row r="372" spans="3:39" x14ac:dyDescent="0.3">
      <c r="C372" s="1" t="s">
        <v>37</v>
      </c>
      <c r="D372" s="1" t="s">
        <v>38</v>
      </c>
      <c r="E372" s="1" t="s">
        <v>39</v>
      </c>
      <c r="F372" s="1" t="s">
        <v>50</v>
      </c>
      <c r="G372" s="1" t="s">
        <v>215</v>
      </c>
      <c r="H372" s="1" t="s">
        <v>42</v>
      </c>
      <c r="I372" s="1" t="s">
        <v>442</v>
      </c>
      <c r="J372" t="str">
        <f>TRIM(CONCATENATE(wiz[[#This Row],[SHIPPER..................]],wiz[[#This Row],[ZIP2..]],wiz[[#This Row],[ZIP3..]]))</f>
        <v>b: C H ROBINSON | 3050146201</v>
      </c>
      <c r="K372" s="1">
        <v>1</v>
      </c>
      <c r="L372" s="1">
        <v>1.0900000000000001</v>
      </c>
      <c r="M372" s="1">
        <v>0.27</v>
      </c>
      <c r="N372" s="1">
        <v>586</v>
      </c>
      <c r="O372" s="1">
        <v>2.12</v>
      </c>
      <c r="P372" s="1">
        <v>73</v>
      </c>
      <c r="Q372" s="1">
        <v>0.3</v>
      </c>
      <c r="R372" s="1">
        <v>-22</v>
      </c>
      <c r="S372" s="1">
        <v>-107</v>
      </c>
      <c r="T372" s="1">
        <v>-241</v>
      </c>
      <c r="U372" s="1">
        <v>-542</v>
      </c>
      <c r="V372" s="1">
        <v>-890</v>
      </c>
      <c r="W372" s="1">
        <v>30301</v>
      </c>
      <c r="X372" s="1">
        <v>30501</v>
      </c>
      <c r="Y372" s="1">
        <v>46201</v>
      </c>
      <c r="Z372" s="1">
        <v>1.1399999999999999</v>
      </c>
      <c r="AA372" s="6">
        <f t="shared" si="69"/>
        <v>615</v>
      </c>
      <c r="AB372" s="6">
        <f t="shared" si="70"/>
        <v>-890</v>
      </c>
      <c r="AC372" s="6">
        <f t="shared" si="71"/>
        <v>-122022</v>
      </c>
      <c r="AD372" s="6">
        <f t="shared" si="72"/>
        <v>-198.40975609756097</v>
      </c>
      <c r="AE372" s="7">
        <f t="shared" si="73"/>
        <v>-1118</v>
      </c>
      <c r="AF372" t="str">
        <f t="shared" ca="1" si="74"/>
        <v>$V$1066</v>
      </c>
      <c r="AG372" t="str">
        <f t="shared" ca="1" si="75"/>
        <v>$J$1066</v>
      </c>
      <c r="AH372" t="str">
        <f t="shared" ca="1" si="76"/>
        <v>b: C H ROBINSON | 2736036101</v>
      </c>
      <c r="AI372" t="str">
        <f t="shared" ca="1" si="65"/>
        <v>$K$1066</v>
      </c>
      <c r="AJ372" s="8">
        <f t="shared" si="66"/>
        <v>1.6260162601626016E-3</v>
      </c>
      <c r="AK372" s="7">
        <f t="shared" si="67"/>
        <v>-560</v>
      </c>
      <c r="AL372" s="7" t="str">
        <f t="shared" ca="1" si="77"/>
        <v>b: C H ROBINSON | 6080335055</v>
      </c>
      <c r="AM372" t="b">
        <f t="shared" si="68"/>
        <v>0</v>
      </c>
    </row>
    <row r="373" spans="3:39" x14ac:dyDescent="0.3">
      <c r="C373" s="1" t="s">
        <v>365</v>
      </c>
      <c r="D373" s="1" t="s">
        <v>620</v>
      </c>
      <c r="E373" s="1" t="s">
        <v>39</v>
      </c>
      <c r="F373" s="1" t="s">
        <v>50</v>
      </c>
      <c r="G373" s="1" t="s">
        <v>618</v>
      </c>
      <c r="H373" s="1" t="s">
        <v>42</v>
      </c>
      <c r="I373" s="1" t="s">
        <v>621</v>
      </c>
      <c r="J373" t="str">
        <f>TRIM(CONCATENATE(wiz[[#This Row],[SHIPPER..................]],wiz[[#This Row],[ZIP2..]],wiz[[#This Row],[ZIP3..]]))</f>
        <v>AMERICAN WOODMARK COR| 3053846933</v>
      </c>
      <c r="K373" s="1">
        <v>58</v>
      </c>
      <c r="L373" s="1">
        <v>1.46</v>
      </c>
      <c r="M373" s="1">
        <v>0.2</v>
      </c>
      <c r="N373" s="1">
        <v>598</v>
      </c>
      <c r="O373" s="1">
        <v>1.25</v>
      </c>
      <c r="P373" s="1">
        <v>98</v>
      </c>
      <c r="Q373" s="1">
        <v>0.33</v>
      </c>
      <c r="R373" s="1">
        <v>5</v>
      </c>
      <c r="S373" s="1">
        <v>-147</v>
      </c>
      <c r="T373" s="1">
        <v>-35</v>
      </c>
      <c r="U373" s="1">
        <v>-53</v>
      </c>
      <c r="V373" s="1">
        <v>-235</v>
      </c>
      <c r="W373" s="1">
        <v>31201</v>
      </c>
      <c r="X373" s="1">
        <v>30538</v>
      </c>
      <c r="Y373" s="1">
        <v>46933</v>
      </c>
      <c r="Z373" s="1">
        <v>1.44</v>
      </c>
      <c r="AA373" s="6">
        <f t="shared" si="69"/>
        <v>369</v>
      </c>
      <c r="AB373" s="6">
        <f t="shared" si="70"/>
        <v>-13630</v>
      </c>
      <c r="AC373" s="6">
        <f t="shared" si="71"/>
        <v>38615</v>
      </c>
      <c r="AD373" s="6">
        <f t="shared" si="72"/>
        <v>104.64769647696477</v>
      </c>
      <c r="AE373" s="7">
        <f t="shared" si="73"/>
        <v>-235</v>
      </c>
      <c r="AF373" t="str">
        <f t="shared" ca="1" si="74"/>
        <v>$V$231</v>
      </c>
      <c r="AG373" t="str">
        <f t="shared" ca="1" si="75"/>
        <v>$J$231</v>
      </c>
      <c r="AH373" t="str">
        <f t="shared" ca="1" si="76"/>
        <v>b: C H ROBINSON | 3030140353</v>
      </c>
      <c r="AI373" t="str">
        <f t="shared" ca="1" si="65"/>
        <v>$K$231</v>
      </c>
      <c r="AJ373" s="8">
        <f t="shared" si="66"/>
        <v>0.15718157181571815</v>
      </c>
      <c r="AK373" s="7">
        <f t="shared" si="67"/>
        <v>-235</v>
      </c>
      <c r="AL373" s="7" t="str">
        <f t="shared" ca="1" si="77"/>
        <v>b: C H ROBINSON | 3030140353</v>
      </c>
      <c r="AM373" t="str">
        <f t="shared" si="68"/>
        <v>AMERICAN WOODMARK COR| 3053846933</v>
      </c>
    </row>
    <row r="374" spans="3:39" x14ac:dyDescent="0.3">
      <c r="C374" s="1" t="s">
        <v>622</v>
      </c>
      <c r="D374" s="1" t="s">
        <v>623</v>
      </c>
      <c r="E374" s="1" t="s">
        <v>39</v>
      </c>
      <c r="F374" s="1" t="s">
        <v>50</v>
      </c>
      <c r="G374" s="1" t="s">
        <v>624</v>
      </c>
      <c r="H374" s="1" t="s">
        <v>53</v>
      </c>
      <c r="I374" s="1" t="s">
        <v>108</v>
      </c>
      <c r="J374" t="str">
        <f>TRIM(CONCATENATE(wiz[[#This Row],[SHIPPER..................]],wiz[[#This Row],[ZIP2..]],wiz[[#This Row],[ZIP3..]]))</f>
        <v>b: ESHIPPING | 3051561832</v>
      </c>
      <c r="K374" s="1">
        <v>1</v>
      </c>
      <c r="L374" s="1">
        <v>1.17</v>
      </c>
      <c r="M374" s="1">
        <v>0.27</v>
      </c>
      <c r="N374" s="1">
        <v>592</v>
      </c>
      <c r="O374" s="1">
        <v>1.75</v>
      </c>
      <c r="P374" s="1">
        <v>48</v>
      </c>
      <c r="Q374" s="1">
        <v>0.25</v>
      </c>
      <c r="R374" s="1">
        <v>-35</v>
      </c>
      <c r="S374" s="1">
        <v>-98</v>
      </c>
      <c r="T374" s="1">
        <v>-154</v>
      </c>
      <c r="U374" s="1">
        <v>-272</v>
      </c>
      <c r="V374" s="1">
        <v>-524</v>
      </c>
      <c r="W374" s="1">
        <v>30050</v>
      </c>
      <c r="X374" s="1">
        <v>30515</v>
      </c>
      <c r="Y374" s="1">
        <v>61832</v>
      </c>
      <c r="Z374" s="1">
        <v>1.22</v>
      </c>
      <c r="AA374" s="6">
        <f t="shared" si="69"/>
        <v>1</v>
      </c>
      <c r="AB374" s="6">
        <f t="shared" si="70"/>
        <v>-524</v>
      </c>
      <c r="AC374" s="6">
        <f t="shared" si="71"/>
        <v>-524</v>
      </c>
      <c r="AD374" s="6">
        <f t="shared" si="72"/>
        <v>-524</v>
      </c>
      <c r="AE374" s="7">
        <f t="shared" si="73"/>
        <v>-524</v>
      </c>
      <c r="AF374" t="str">
        <f t="shared" ca="1" si="74"/>
        <v>$V$374</v>
      </c>
      <c r="AG374" t="str">
        <f t="shared" ca="1" si="75"/>
        <v>$J$374</v>
      </c>
      <c r="AH374" t="str">
        <f t="shared" ca="1" si="76"/>
        <v>b: ESHIPPING | 3051561832</v>
      </c>
      <c r="AI374" t="str">
        <f t="shared" ca="1" si="65"/>
        <v>$K$374</v>
      </c>
      <c r="AJ374" s="8">
        <f t="shared" si="66"/>
        <v>1</v>
      </c>
      <c r="AK374" s="7">
        <f t="shared" si="67"/>
        <v>-524</v>
      </c>
      <c r="AL374" s="7" t="str">
        <f t="shared" ca="1" si="77"/>
        <v>b: ESHIPPING | 3051561832</v>
      </c>
      <c r="AM374" t="str">
        <f t="shared" si="68"/>
        <v>b: ESHIPPING | 3051561832</v>
      </c>
    </row>
    <row r="375" spans="3:39" x14ac:dyDescent="0.3">
      <c r="C375" s="1" t="s">
        <v>78</v>
      </c>
      <c r="D375" s="1" t="s">
        <v>79</v>
      </c>
      <c r="E375" s="1" t="s">
        <v>39</v>
      </c>
      <c r="F375" s="1" t="s">
        <v>50</v>
      </c>
      <c r="G375" s="1" t="s">
        <v>625</v>
      </c>
      <c r="H375" s="1" t="s">
        <v>42</v>
      </c>
      <c r="I375" s="1" t="s">
        <v>81</v>
      </c>
      <c r="J375" t="str">
        <f>TRIM(CONCATENATE(wiz[[#This Row],[SHIPPER..................]],wiz[[#This Row],[ZIP2..]],wiz[[#This Row],[ZIP3..]]))</f>
        <v>TRACTOR SUPPLY MANHAT| 3055346064</v>
      </c>
      <c r="K375" s="1">
        <v>4</v>
      </c>
      <c r="L375" s="1">
        <v>1.42</v>
      </c>
      <c r="M375" s="1">
        <v>0.22</v>
      </c>
      <c r="N375" s="1">
        <v>580</v>
      </c>
      <c r="O375" s="1">
        <v>1.01</v>
      </c>
      <c r="P375" s="1">
        <v>93</v>
      </c>
      <c r="Q375" s="1">
        <v>0.31</v>
      </c>
      <c r="R375" s="1">
        <v>-6</v>
      </c>
      <c r="S375" s="1">
        <v>-148</v>
      </c>
      <c r="T375" s="1">
        <v>22</v>
      </c>
      <c r="U375" s="1">
        <v>-40</v>
      </c>
      <c r="V375" s="1">
        <v>-166</v>
      </c>
      <c r="W375" s="1">
        <v>30050</v>
      </c>
      <c r="X375" s="1">
        <v>30553</v>
      </c>
      <c r="Y375" s="1">
        <v>46064</v>
      </c>
      <c r="Z375" s="1">
        <v>1.42</v>
      </c>
      <c r="AA375" s="6">
        <f t="shared" si="69"/>
        <v>533</v>
      </c>
      <c r="AB375" s="6">
        <f t="shared" si="70"/>
        <v>-664</v>
      </c>
      <c r="AC375" s="6">
        <f t="shared" si="71"/>
        <v>27994</v>
      </c>
      <c r="AD375" s="6">
        <f t="shared" si="72"/>
        <v>52.521575984990619</v>
      </c>
      <c r="AE375" s="7">
        <f t="shared" si="73"/>
        <v>-627</v>
      </c>
      <c r="AF375" t="str">
        <f t="shared" ca="1" si="74"/>
        <v>$V$356</v>
      </c>
      <c r="AG375" t="str">
        <f t="shared" ca="1" si="75"/>
        <v>$J$356</v>
      </c>
      <c r="AH375" t="str">
        <f t="shared" ca="1" si="76"/>
        <v>TRACTOR SUPPLY MANHAT| 3070142134</v>
      </c>
      <c r="AI375" t="str">
        <f t="shared" ca="1" si="65"/>
        <v>$K$356</v>
      </c>
      <c r="AJ375" s="8">
        <f t="shared" si="66"/>
        <v>7.5046904315196998E-3</v>
      </c>
      <c r="AK375" s="7">
        <f t="shared" si="67"/>
        <v>-192</v>
      </c>
      <c r="AL375" s="7" t="str">
        <f t="shared" ca="1" si="77"/>
        <v>b: C H ROBINSON | 4817435150</v>
      </c>
      <c r="AM375" t="b">
        <f t="shared" si="68"/>
        <v>0</v>
      </c>
    </row>
    <row r="376" spans="3:39" x14ac:dyDescent="0.3">
      <c r="C376" s="1" t="s">
        <v>78</v>
      </c>
      <c r="D376" s="1" t="s">
        <v>79</v>
      </c>
      <c r="E376" s="1" t="s">
        <v>39</v>
      </c>
      <c r="F376" s="1" t="s">
        <v>50</v>
      </c>
      <c r="G376" s="1" t="s">
        <v>624</v>
      </c>
      <c r="H376" s="1" t="s">
        <v>44</v>
      </c>
      <c r="I376" s="1" t="s">
        <v>464</v>
      </c>
      <c r="J376" t="str">
        <f>TRIM(CONCATENATE(wiz[[#This Row],[SHIPPER..................]],wiz[[#This Row],[ZIP2..]],wiz[[#This Row],[ZIP3..]]))</f>
        <v>TRACTOR SUPPLY MANHAT| 3051542134</v>
      </c>
      <c r="K376" s="1">
        <v>1</v>
      </c>
      <c r="L376" s="1">
        <v>1.9</v>
      </c>
      <c r="M376" s="1">
        <v>0.22</v>
      </c>
      <c r="N376" s="1">
        <v>322</v>
      </c>
      <c r="O376" s="1">
        <v>0.42</v>
      </c>
      <c r="P376" s="1">
        <v>80</v>
      </c>
      <c r="Q376" s="1">
        <v>0.3</v>
      </c>
      <c r="R376" s="1">
        <v>-38</v>
      </c>
      <c r="S376" s="1">
        <v>-139</v>
      </c>
      <c r="T376" s="1">
        <v>98</v>
      </c>
      <c r="U376" s="1">
        <v>154</v>
      </c>
      <c r="V376" s="1">
        <v>113</v>
      </c>
      <c r="W376" s="1">
        <v>30642</v>
      </c>
      <c r="X376" s="1">
        <v>30515</v>
      </c>
      <c r="Y376" s="1">
        <v>42134</v>
      </c>
      <c r="Z376" s="1">
        <v>1.9</v>
      </c>
      <c r="AA376" s="6">
        <f t="shared" si="69"/>
        <v>533</v>
      </c>
      <c r="AB376" s="6">
        <f t="shared" si="70"/>
        <v>113</v>
      </c>
      <c r="AC376" s="6">
        <f t="shared" si="71"/>
        <v>27994</v>
      </c>
      <c r="AD376" s="6">
        <f t="shared" si="72"/>
        <v>52.521575984990619</v>
      </c>
      <c r="AE376" s="7">
        <f t="shared" si="73"/>
        <v>-627</v>
      </c>
      <c r="AF376" t="str">
        <f t="shared" ca="1" si="74"/>
        <v>$V$356</v>
      </c>
      <c r="AG376" t="str">
        <f t="shared" ca="1" si="75"/>
        <v>$J$356</v>
      </c>
      <c r="AH376" t="str">
        <f t="shared" ca="1" si="76"/>
        <v>TRACTOR SUPPLY MANHAT| 3070142134</v>
      </c>
      <c r="AI376" t="str">
        <f t="shared" ca="1" si="65"/>
        <v>$K$356</v>
      </c>
      <c r="AJ376" s="8">
        <f t="shared" si="66"/>
        <v>1.876172607879925E-3</v>
      </c>
      <c r="AK376" s="7">
        <f t="shared" si="67"/>
        <v>-192</v>
      </c>
      <c r="AL376" s="7" t="str">
        <f t="shared" ca="1" si="77"/>
        <v>b: C H ROBINSON | 4817435150</v>
      </c>
      <c r="AM376" t="b">
        <f t="shared" si="68"/>
        <v>0</v>
      </c>
    </row>
    <row r="377" spans="3:39" x14ac:dyDescent="0.3">
      <c r="C377" s="1" t="s">
        <v>78</v>
      </c>
      <c r="D377" s="1" t="s">
        <v>79</v>
      </c>
      <c r="E377" s="1" t="s">
        <v>39</v>
      </c>
      <c r="F377" s="1" t="s">
        <v>50</v>
      </c>
      <c r="G377" s="1" t="s">
        <v>625</v>
      </c>
      <c r="H377" s="1" t="s">
        <v>44</v>
      </c>
      <c r="I377" s="1" t="s">
        <v>464</v>
      </c>
      <c r="J377" t="str">
        <f>TRIM(CONCATENATE(wiz[[#This Row],[SHIPPER..................]],wiz[[#This Row],[ZIP2..]],wiz[[#This Row],[ZIP3..]]))</f>
        <v>TRACTOR SUPPLY MANHAT| 3055342134</v>
      </c>
      <c r="K377" s="1">
        <v>2</v>
      </c>
      <c r="L377" s="1">
        <v>1.9</v>
      </c>
      <c r="M377" s="1">
        <v>0.22</v>
      </c>
      <c r="N377" s="1">
        <v>371</v>
      </c>
      <c r="O377" s="1">
        <v>0.41</v>
      </c>
      <c r="P377" s="1">
        <v>116</v>
      </c>
      <c r="Q377" s="1">
        <v>0.35</v>
      </c>
      <c r="R377" s="1">
        <v>-2</v>
      </c>
      <c r="S377" s="1">
        <v>-148</v>
      </c>
      <c r="T377" s="1">
        <v>86</v>
      </c>
      <c r="U377" s="1">
        <v>160</v>
      </c>
      <c r="V377" s="1">
        <v>98</v>
      </c>
      <c r="W377" s="1">
        <v>30106</v>
      </c>
      <c r="X377" s="1">
        <v>30553</v>
      </c>
      <c r="Y377" s="1">
        <v>42134</v>
      </c>
      <c r="Z377" s="1">
        <v>1.9</v>
      </c>
      <c r="AA377" s="6">
        <f t="shared" si="69"/>
        <v>533</v>
      </c>
      <c r="AB377" s="6">
        <f t="shared" si="70"/>
        <v>196</v>
      </c>
      <c r="AC377" s="6">
        <f t="shared" si="71"/>
        <v>27994</v>
      </c>
      <c r="AD377" s="6">
        <f t="shared" si="72"/>
        <v>52.521575984990619</v>
      </c>
      <c r="AE377" s="7">
        <f t="shared" si="73"/>
        <v>-627</v>
      </c>
      <c r="AF377" t="str">
        <f t="shared" ca="1" si="74"/>
        <v>$V$356</v>
      </c>
      <c r="AG377" t="str">
        <f t="shared" ca="1" si="75"/>
        <v>$J$356</v>
      </c>
      <c r="AH377" t="str">
        <f t="shared" ca="1" si="76"/>
        <v>TRACTOR SUPPLY MANHAT| 3070142134</v>
      </c>
      <c r="AI377" t="str">
        <f t="shared" ca="1" si="65"/>
        <v>$K$356</v>
      </c>
      <c r="AJ377" s="8">
        <f t="shared" si="66"/>
        <v>3.7523452157598499E-3</v>
      </c>
      <c r="AK377" s="7">
        <f t="shared" si="67"/>
        <v>-192</v>
      </c>
      <c r="AL377" s="7" t="str">
        <f t="shared" ca="1" si="77"/>
        <v>b: C H ROBINSON | 4817435150</v>
      </c>
      <c r="AM377" t="b">
        <f t="shared" si="68"/>
        <v>0</v>
      </c>
    </row>
    <row r="378" spans="3:39" x14ac:dyDescent="0.3">
      <c r="C378" s="1" t="s">
        <v>626</v>
      </c>
      <c r="D378" s="1" t="s">
        <v>627</v>
      </c>
      <c r="E378" s="1" t="s">
        <v>39</v>
      </c>
      <c r="F378" s="1" t="s">
        <v>50</v>
      </c>
      <c r="G378" s="1" t="s">
        <v>628</v>
      </c>
      <c r="H378" s="1" t="s">
        <v>44</v>
      </c>
      <c r="I378" s="1" t="s">
        <v>452</v>
      </c>
      <c r="J378" t="str">
        <f>TRIM(CONCATENATE(wiz[[#This Row],[SHIPPER..................]],wiz[[#This Row],[ZIP2..]],wiz[[#This Row],[ZIP3..]]))</f>
        <v>b: SEASONS TRANSPORT | 3014840601</v>
      </c>
      <c r="K378" s="1">
        <v>2</v>
      </c>
      <c r="L378" s="1">
        <v>1.97</v>
      </c>
      <c r="M378" s="1">
        <v>0.28000000000000003</v>
      </c>
      <c r="N378" s="1">
        <v>355</v>
      </c>
      <c r="O378" s="1">
        <v>0.98</v>
      </c>
      <c r="P378" s="1">
        <v>51</v>
      </c>
      <c r="Q378" s="1">
        <v>0.28000000000000003</v>
      </c>
      <c r="R378" s="1">
        <v>-25</v>
      </c>
      <c r="S378" s="1">
        <v>-48</v>
      </c>
      <c r="T378" s="1">
        <v>-49</v>
      </c>
      <c r="U378" s="1">
        <v>-85</v>
      </c>
      <c r="V378" s="1">
        <v>-182</v>
      </c>
      <c r="W378" s="1">
        <v>30567</v>
      </c>
      <c r="X378" s="1">
        <v>30148</v>
      </c>
      <c r="Y378" s="1">
        <v>40601</v>
      </c>
      <c r="Z378" s="1">
        <v>2.0299999999999998</v>
      </c>
      <c r="AA378" s="6">
        <f t="shared" si="69"/>
        <v>2</v>
      </c>
      <c r="AB378" s="6">
        <f t="shared" si="70"/>
        <v>-364</v>
      </c>
      <c r="AC378" s="6">
        <f t="shared" si="71"/>
        <v>-364</v>
      </c>
      <c r="AD378" s="6">
        <f t="shared" si="72"/>
        <v>-182</v>
      </c>
      <c r="AE378" s="7">
        <f t="shared" si="73"/>
        <v>-182</v>
      </c>
      <c r="AF378" t="str">
        <f t="shared" ca="1" si="74"/>
        <v>$V$378</v>
      </c>
      <c r="AG378" t="str">
        <f t="shared" ca="1" si="75"/>
        <v>$J$378</v>
      </c>
      <c r="AH378" t="str">
        <f t="shared" ca="1" si="76"/>
        <v>b: SEASONS TRANSPORT | 3014840601</v>
      </c>
      <c r="AI378" t="str">
        <f t="shared" ca="1" si="65"/>
        <v>$K$378</v>
      </c>
      <c r="AJ378" s="8">
        <f t="shared" si="66"/>
        <v>1</v>
      </c>
      <c r="AK378" s="7">
        <f t="shared" si="67"/>
        <v>-182</v>
      </c>
      <c r="AL378" s="7" t="str">
        <f t="shared" ca="1" si="77"/>
        <v>b: SEASONS TRANSPORT | 3014840601</v>
      </c>
      <c r="AM378" t="str">
        <f t="shared" si="68"/>
        <v>b: SEASONS TRANSPORT | 3014840601</v>
      </c>
    </row>
    <row r="379" spans="3:39" x14ac:dyDescent="0.3">
      <c r="C379" s="1" t="s">
        <v>37</v>
      </c>
      <c r="D379" s="1" t="s">
        <v>38</v>
      </c>
      <c r="E379" s="1" t="s">
        <v>39</v>
      </c>
      <c r="F379" s="1" t="s">
        <v>50</v>
      </c>
      <c r="G379" s="1" t="s">
        <v>215</v>
      </c>
      <c r="H379" s="1" t="s">
        <v>44</v>
      </c>
      <c r="I379" s="1" t="s">
        <v>477</v>
      </c>
      <c r="J379" t="str">
        <f>TRIM(CONCATENATE(wiz[[#This Row],[SHIPPER..................]],wiz[[#This Row],[ZIP2..]],wiz[[#This Row],[ZIP3..]]))</f>
        <v>b: C H ROBINSON | 3050140201</v>
      </c>
      <c r="K379" s="1">
        <v>1</v>
      </c>
      <c r="L379" s="1">
        <v>1.51</v>
      </c>
      <c r="M379" s="1">
        <v>0.28000000000000003</v>
      </c>
      <c r="N379" s="1">
        <v>418</v>
      </c>
      <c r="O379" s="1">
        <v>1.92</v>
      </c>
      <c r="P379" s="1">
        <v>36</v>
      </c>
      <c r="Q379" s="1">
        <v>0.25</v>
      </c>
      <c r="R379" s="1">
        <v>-30</v>
      </c>
      <c r="S379" s="1">
        <v>-107</v>
      </c>
      <c r="T379" s="1">
        <v>-245</v>
      </c>
      <c r="U379" s="1">
        <v>-163</v>
      </c>
      <c r="V379" s="1">
        <v>-515</v>
      </c>
      <c r="W379" s="1">
        <v>30003</v>
      </c>
      <c r="X379" s="1">
        <v>30501</v>
      </c>
      <c r="Y379" s="1">
        <v>40201</v>
      </c>
      <c r="Z379" s="1">
        <v>1.57</v>
      </c>
      <c r="AA379" s="6">
        <f t="shared" si="69"/>
        <v>615</v>
      </c>
      <c r="AB379" s="6">
        <f t="shared" si="70"/>
        <v>-515</v>
      </c>
      <c r="AC379" s="6">
        <f t="shared" si="71"/>
        <v>-122022</v>
      </c>
      <c r="AD379" s="6">
        <f t="shared" si="72"/>
        <v>-198.40975609756097</v>
      </c>
      <c r="AE379" s="7">
        <f t="shared" si="73"/>
        <v>-1118</v>
      </c>
      <c r="AF379" t="str">
        <f t="shared" ca="1" si="74"/>
        <v>$V$1066</v>
      </c>
      <c r="AG379" t="str">
        <f t="shared" ca="1" si="75"/>
        <v>$J$1066</v>
      </c>
      <c r="AH379" t="str">
        <f t="shared" ca="1" si="76"/>
        <v>b: C H ROBINSON | 2736036101</v>
      </c>
      <c r="AI379" t="str">
        <f t="shared" ca="1" si="65"/>
        <v>$K$1066</v>
      </c>
      <c r="AJ379" s="8">
        <f t="shared" si="66"/>
        <v>1.6260162601626016E-3</v>
      </c>
      <c r="AK379" s="7">
        <f t="shared" si="67"/>
        <v>-560</v>
      </c>
      <c r="AL379" s="7" t="str">
        <f t="shared" ca="1" si="77"/>
        <v>b: C H ROBINSON | 6080335055</v>
      </c>
      <c r="AM379" t="b">
        <f t="shared" si="68"/>
        <v>0</v>
      </c>
    </row>
    <row r="380" spans="3:39" x14ac:dyDescent="0.3">
      <c r="C380" s="1" t="s">
        <v>629</v>
      </c>
      <c r="D380" s="1" t="s">
        <v>630</v>
      </c>
      <c r="E380" s="1" t="s">
        <v>39</v>
      </c>
      <c r="F380" s="1" t="s">
        <v>50</v>
      </c>
      <c r="G380" s="1" t="s">
        <v>215</v>
      </c>
      <c r="H380" s="1" t="s">
        <v>44</v>
      </c>
      <c r="I380" s="1" t="s">
        <v>477</v>
      </c>
      <c r="J380" t="str">
        <f>TRIM(CONCATENATE(wiz[[#This Row],[SHIPPER..................]],wiz[[#This Row],[ZIP2..]],wiz[[#This Row],[ZIP3..]]))</f>
        <v>b: MOLO SOLUTIONS | 3050140201</v>
      </c>
      <c r="K380" s="1">
        <v>1</v>
      </c>
      <c r="L380" s="1">
        <v>2.35</v>
      </c>
      <c r="M380" s="1">
        <v>0.28000000000000003</v>
      </c>
      <c r="N380" s="1">
        <v>418</v>
      </c>
      <c r="O380" s="1">
        <v>0.88</v>
      </c>
      <c r="P380" s="1">
        <v>17</v>
      </c>
      <c r="Q380" s="1">
        <v>0.25</v>
      </c>
      <c r="R380" s="1">
        <v>-30</v>
      </c>
      <c r="S380" s="1">
        <v>-14</v>
      </c>
      <c r="T380" s="1">
        <v>1</v>
      </c>
      <c r="U380" s="1">
        <v>287</v>
      </c>
      <c r="V380" s="1">
        <v>274</v>
      </c>
      <c r="W380" s="1">
        <v>30517</v>
      </c>
      <c r="X380" s="1">
        <v>30501</v>
      </c>
      <c r="Y380" s="1">
        <v>40201</v>
      </c>
      <c r="Z380" s="1">
        <v>2.41</v>
      </c>
      <c r="AA380" s="6">
        <f t="shared" si="69"/>
        <v>2</v>
      </c>
      <c r="AB380" s="6">
        <f t="shared" si="70"/>
        <v>274</v>
      </c>
      <c r="AC380" s="6">
        <f t="shared" si="71"/>
        <v>693</v>
      </c>
      <c r="AD380" s="6">
        <f t="shared" si="72"/>
        <v>346.5</v>
      </c>
      <c r="AE380" s="7">
        <f t="shared" si="73"/>
        <v>274</v>
      </c>
      <c r="AF380" t="str">
        <f t="shared" ca="1" si="74"/>
        <v>$V$380</v>
      </c>
      <c r="AG380" t="str">
        <f t="shared" ca="1" si="75"/>
        <v>$J$380</v>
      </c>
      <c r="AH380" t="str">
        <f t="shared" ca="1" si="76"/>
        <v>b: MOLO SOLUTIONS | 3050140201</v>
      </c>
      <c r="AI380" t="str">
        <f t="shared" ca="1" si="65"/>
        <v>$K$380</v>
      </c>
      <c r="AJ380" s="8">
        <f t="shared" si="66"/>
        <v>0.5</v>
      </c>
      <c r="AK380" s="7">
        <f t="shared" si="67"/>
        <v>274</v>
      </c>
      <c r="AL380" s="7" t="str">
        <f t="shared" ca="1" si="77"/>
        <v>b: MOLO SOLUTIONS | 3050140201</v>
      </c>
      <c r="AM380" t="str">
        <f t="shared" si="68"/>
        <v>b: MOLO SOLUTIONS | 3050140201</v>
      </c>
    </row>
    <row r="381" spans="3:39" x14ac:dyDescent="0.3">
      <c r="C381" s="1" t="s">
        <v>37</v>
      </c>
      <c r="D381" s="1" t="s">
        <v>38</v>
      </c>
      <c r="E381" s="1" t="s">
        <v>39</v>
      </c>
      <c r="F381" s="1" t="s">
        <v>50</v>
      </c>
      <c r="G381" s="1" t="s">
        <v>338</v>
      </c>
      <c r="H381" s="1" t="s">
        <v>61</v>
      </c>
      <c r="I381" s="1" t="s">
        <v>71</v>
      </c>
      <c r="J381" t="str">
        <f>TRIM(CONCATENATE(wiz[[#This Row],[SHIPPER..................]],wiz[[#This Row],[ZIP2..]],wiz[[#This Row],[ZIP3..]]))</f>
        <v>b: C H ROBINSON | 3056763755</v>
      </c>
      <c r="K381" s="1">
        <v>5</v>
      </c>
      <c r="L381" s="1">
        <v>1</v>
      </c>
      <c r="M381" s="1">
        <v>0.28000000000000003</v>
      </c>
      <c r="N381" s="1">
        <v>507</v>
      </c>
      <c r="O381" s="1">
        <v>1.45</v>
      </c>
      <c r="P381" s="1">
        <v>77</v>
      </c>
      <c r="Q381" s="1">
        <v>0.3</v>
      </c>
      <c r="R381" s="1">
        <v>-38</v>
      </c>
      <c r="S381" s="1">
        <v>-137</v>
      </c>
      <c r="T381" s="1">
        <v>-96</v>
      </c>
      <c r="U381" s="1">
        <v>-309</v>
      </c>
      <c r="V381" s="1">
        <v>-542</v>
      </c>
      <c r="W381" s="1">
        <v>29374</v>
      </c>
      <c r="X381" s="1">
        <v>30567</v>
      </c>
      <c r="Y381" s="1">
        <v>63755</v>
      </c>
      <c r="Z381" s="1">
        <v>1.06</v>
      </c>
      <c r="AA381" s="6">
        <f t="shared" si="69"/>
        <v>615</v>
      </c>
      <c r="AB381" s="6">
        <f t="shared" si="70"/>
        <v>-2710</v>
      </c>
      <c r="AC381" s="6">
        <f t="shared" si="71"/>
        <v>-122022</v>
      </c>
      <c r="AD381" s="6">
        <f t="shared" si="72"/>
        <v>-198.40975609756097</v>
      </c>
      <c r="AE381" s="7">
        <f t="shared" si="73"/>
        <v>-1118</v>
      </c>
      <c r="AF381" t="str">
        <f t="shared" ca="1" si="74"/>
        <v>$V$1066</v>
      </c>
      <c r="AG381" t="str">
        <f t="shared" ca="1" si="75"/>
        <v>$J$1066</v>
      </c>
      <c r="AH381" t="str">
        <f t="shared" ca="1" si="76"/>
        <v>b: C H ROBINSON | 2736036101</v>
      </c>
      <c r="AI381" t="str">
        <f t="shared" ca="1" si="65"/>
        <v>$K$1066</v>
      </c>
      <c r="AJ381" s="8">
        <f t="shared" si="66"/>
        <v>8.130081300813009E-3</v>
      </c>
      <c r="AK381" s="7">
        <f t="shared" si="67"/>
        <v>-560</v>
      </c>
      <c r="AL381" s="7" t="str">
        <f t="shared" ca="1" si="77"/>
        <v>b: C H ROBINSON | 6080335055</v>
      </c>
      <c r="AM381" t="b">
        <f t="shared" si="68"/>
        <v>0</v>
      </c>
    </row>
    <row r="382" spans="3:39" x14ac:dyDescent="0.3">
      <c r="C382" s="1" t="s">
        <v>631</v>
      </c>
      <c r="D382" s="1" t="s">
        <v>632</v>
      </c>
      <c r="E382" s="1" t="s">
        <v>39</v>
      </c>
      <c r="F382" s="1" t="s">
        <v>50</v>
      </c>
      <c r="G382" s="1" t="s">
        <v>633</v>
      </c>
      <c r="H382" s="1" t="s">
        <v>68</v>
      </c>
      <c r="I382" s="1" t="s">
        <v>634</v>
      </c>
      <c r="J382" t="str">
        <f>TRIM(CONCATENATE(wiz[[#This Row],[SHIPPER..................]],wiz[[#This Row],[ZIP2..]],wiz[[#This Row],[ZIP3..]]))</f>
        <v>b: BNSF LOGISTICS LLC| 3064327536</v>
      </c>
      <c r="K382" s="1">
        <v>1</v>
      </c>
      <c r="L382" s="1">
        <v>1.27</v>
      </c>
      <c r="M382" s="1">
        <v>0.27</v>
      </c>
      <c r="N382" s="1">
        <v>325</v>
      </c>
      <c r="O382" s="1">
        <v>0.75</v>
      </c>
      <c r="P382" s="1">
        <v>127</v>
      </c>
      <c r="Q382" s="1">
        <v>0.35</v>
      </c>
      <c r="R382" s="1">
        <v>-19</v>
      </c>
      <c r="S382" s="1">
        <v>-198</v>
      </c>
      <c r="T382" s="1">
        <v>20</v>
      </c>
      <c r="U382" s="1">
        <v>-185</v>
      </c>
      <c r="V382" s="1">
        <v>-363</v>
      </c>
      <c r="W382" s="1">
        <v>30301</v>
      </c>
      <c r="X382" s="1">
        <v>30643</v>
      </c>
      <c r="Y382" s="1">
        <v>27536</v>
      </c>
      <c r="Z382" s="1">
        <v>1.32</v>
      </c>
      <c r="AA382" s="6">
        <f t="shared" si="69"/>
        <v>2</v>
      </c>
      <c r="AB382" s="6">
        <f t="shared" si="70"/>
        <v>-363</v>
      </c>
      <c r="AC382" s="6">
        <f t="shared" si="71"/>
        <v>-227</v>
      </c>
      <c r="AD382" s="6">
        <f t="shared" si="72"/>
        <v>-113.5</v>
      </c>
      <c r="AE382" s="7">
        <f t="shared" si="73"/>
        <v>-363</v>
      </c>
      <c r="AF382" t="str">
        <f t="shared" ca="1" si="74"/>
        <v>$V$382</v>
      </c>
      <c r="AG382" t="str">
        <f t="shared" ca="1" si="75"/>
        <v>$J$382</v>
      </c>
      <c r="AH382" t="str">
        <f t="shared" ca="1" si="76"/>
        <v>b: BNSF LOGISTICS LLC| 3064327536</v>
      </c>
      <c r="AI382" t="str">
        <f t="shared" ca="1" si="65"/>
        <v>$K$382</v>
      </c>
      <c r="AJ382" s="8">
        <f t="shared" si="66"/>
        <v>0.5</v>
      </c>
      <c r="AK382" s="7">
        <f t="shared" si="67"/>
        <v>-363</v>
      </c>
      <c r="AL382" s="7" t="str">
        <f t="shared" ca="1" si="77"/>
        <v>b: BNSF LOGISTICS LLC| 3064327536</v>
      </c>
      <c r="AM382" t="str">
        <f t="shared" si="68"/>
        <v>b: BNSF LOGISTICS LLC| 3064327536</v>
      </c>
    </row>
    <row r="383" spans="3:39" x14ac:dyDescent="0.3">
      <c r="C383" s="1" t="s">
        <v>635</v>
      </c>
      <c r="D383" s="1" t="s">
        <v>636</v>
      </c>
      <c r="E383" s="1" t="s">
        <v>39</v>
      </c>
      <c r="F383" s="1" t="s">
        <v>50</v>
      </c>
      <c r="G383" s="1" t="s">
        <v>615</v>
      </c>
      <c r="H383" s="1" t="s">
        <v>87</v>
      </c>
      <c r="I383" s="1" t="s">
        <v>233</v>
      </c>
      <c r="J383" t="str">
        <f>TRIM(CONCATENATE(wiz[[#This Row],[SHIPPER..................]],wiz[[#This Row],[ZIP2..]],wiz[[#This Row],[ZIP3..]]))</f>
        <v>WILLIAMS SONOMA | 3051743123</v>
      </c>
      <c r="K383" s="1">
        <v>32</v>
      </c>
      <c r="L383" s="1">
        <v>1.5</v>
      </c>
      <c r="M383" s="1">
        <v>0.1</v>
      </c>
      <c r="N383" s="1">
        <v>534</v>
      </c>
      <c r="O383" s="1">
        <v>1.35</v>
      </c>
      <c r="P383" s="1">
        <v>65</v>
      </c>
      <c r="Q383" s="1">
        <v>0.28999999999999998</v>
      </c>
      <c r="R383" s="1">
        <v>56</v>
      </c>
      <c r="S383" s="1">
        <v>-109</v>
      </c>
      <c r="T383" s="1">
        <v>-73</v>
      </c>
      <c r="U383" s="1">
        <v>-111</v>
      </c>
      <c r="V383" s="1">
        <v>-293</v>
      </c>
      <c r="W383" s="1">
        <v>30083</v>
      </c>
      <c r="X383" s="1">
        <v>30517</v>
      </c>
      <c r="Y383" s="1">
        <v>43123</v>
      </c>
      <c r="Z383" s="1">
        <v>1.38</v>
      </c>
      <c r="AA383" s="6">
        <f t="shared" si="69"/>
        <v>104</v>
      </c>
      <c r="AB383" s="6">
        <f t="shared" si="70"/>
        <v>-9376</v>
      </c>
      <c r="AC383" s="6">
        <f t="shared" si="71"/>
        <v>-8190</v>
      </c>
      <c r="AD383" s="6">
        <f t="shared" si="72"/>
        <v>-78.75</v>
      </c>
      <c r="AE383" s="7">
        <f t="shared" si="73"/>
        <v>-406</v>
      </c>
      <c r="AF383" t="str">
        <f t="shared" ca="1" si="74"/>
        <v>$V$987</v>
      </c>
      <c r="AG383" t="str">
        <f t="shared" ca="1" si="75"/>
        <v>$J$987</v>
      </c>
      <c r="AH383" t="str">
        <f t="shared" ca="1" si="76"/>
        <v>WILLIAMS SONOMA | 3865476001</v>
      </c>
      <c r="AI383" t="str">
        <f t="shared" ca="1" si="65"/>
        <v>$K$987</v>
      </c>
      <c r="AJ383" s="8">
        <f t="shared" si="66"/>
        <v>0.30769230769230771</v>
      </c>
      <c r="AK383" s="7">
        <f t="shared" si="67"/>
        <v>-293</v>
      </c>
      <c r="AL383" s="7" t="str">
        <f t="shared" ca="1" si="77"/>
        <v>WILLIAMS SONOMA | 3051743123</v>
      </c>
      <c r="AM383" t="str">
        <f t="shared" si="68"/>
        <v>WILLIAMS SONOMA | 3051743123</v>
      </c>
    </row>
    <row r="384" spans="3:39" x14ac:dyDescent="0.3">
      <c r="C384" s="1" t="s">
        <v>539</v>
      </c>
      <c r="D384" s="1" t="s">
        <v>540</v>
      </c>
      <c r="E384" s="1" t="s">
        <v>39</v>
      </c>
      <c r="F384" s="1" t="s">
        <v>50</v>
      </c>
      <c r="G384" s="1" t="s">
        <v>624</v>
      </c>
      <c r="H384" s="1" t="s">
        <v>87</v>
      </c>
      <c r="I384" s="1" t="s">
        <v>415</v>
      </c>
      <c r="J384" t="str">
        <f>TRIM(CONCATENATE(wiz[[#This Row],[SHIPPER..................]],wiz[[#This Row],[ZIP2..]],wiz[[#This Row],[ZIP3..]]))</f>
        <v>HOME DEPOT | 3051545050</v>
      </c>
      <c r="K384" s="1">
        <v>39</v>
      </c>
      <c r="L384" s="1">
        <v>1.62</v>
      </c>
      <c r="M384" s="1">
        <v>0.21</v>
      </c>
      <c r="N384" s="1">
        <v>457</v>
      </c>
      <c r="O384" s="1">
        <v>0.81</v>
      </c>
      <c r="P384" s="1">
        <v>75</v>
      </c>
      <c r="Q384" s="1">
        <v>0.3</v>
      </c>
      <c r="R384" s="1">
        <v>1</v>
      </c>
      <c r="S384" s="1">
        <v>-118</v>
      </c>
      <c r="T384" s="1">
        <v>37</v>
      </c>
      <c r="U384" s="1">
        <v>177</v>
      </c>
      <c r="V384" s="1">
        <v>96</v>
      </c>
      <c r="W384" s="1">
        <v>31201</v>
      </c>
      <c r="X384" s="1">
        <v>30515</v>
      </c>
      <c r="Y384" s="1">
        <v>45050</v>
      </c>
      <c r="Z384" s="1">
        <v>1.61</v>
      </c>
      <c r="AA384" s="6">
        <f t="shared" si="69"/>
        <v>240</v>
      </c>
      <c r="AB384" s="6">
        <f t="shared" si="70"/>
        <v>3744</v>
      </c>
      <c r="AC384" s="6">
        <f t="shared" si="71"/>
        <v>14538</v>
      </c>
      <c r="AD384" s="6">
        <f t="shared" si="72"/>
        <v>60.575000000000003</v>
      </c>
      <c r="AE384" s="7">
        <f t="shared" si="73"/>
        <v>-131</v>
      </c>
      <c r="AF384" t="str">
        <f t="shared" ca="1" si="74"/>
        <v>$V$841</v>
      </c>
      <c r="AG384" t="str">
        <f t="shared" ca="1" si="75"/>
        <v>$J$841</v>
      </c>
      <c r="AH384" t="str">
        <f t="shared" ca="1" si="76"/>
        <v>PLS PITTSBURGH LOGIST| 2120147201</v>
      </c>
      <c r="AI384" t="str">
        <f t="shared" ca="1" si="65"/>
        <v>$K$841</v>
      </c>
      <c r="AJ384" s="8">
        <f t="shared" si="66"/>
        <v>0.16250000000000001</v>
      </c>
      <c r="AK384" s="7">
        <f t="shared" si="67"/>
        <v>-131</v>
      </c>
      <c r="AL384" s="7" t="str">
        <f t="shared" ca="1" si="77"/>
        <v>PLS PITTSBURGH LOGIST| 2120147201</v>
      </c>
      <c r="AM384" t="b">
        <f t="shared" si="68"/>
        <v>0</v>
      </c>
    </row>
    <row r="385" spans="3:39" x14ac:dyDescent="0.3">
      <c r="C385" s="1" t="s">
        <v>195</v>
      </c>
      <c r="D385" s="1" t="s">
        <v>196</v>
      </c>
      <c r="E385" s="1" t="s">
        <v>39</v>
      </c>
      <c r="F385" s="1" t="s">
        <v>50</v>
      </c>
      <c r="G385" s="1" t="s">
        <v>625</v>
      </c>
      <c r="H385" s="1" t="s">
        <v>70</v>
      </c>
      <c r="I385" s="1" t="s">
        <v>197</v>
      </c>
      <c r="J385" t="str">
        <f>TRIM(CONCATENATE(wiz[[#This Row],[SHIPPER..................]],wiz[[#This Row],[ZIP2..]],wiz[[#This Row],[ZIP3..]]))</f>
        <v>MTD PRODUCTS INC | 3055338237</v>
      </c>
      <c r="K385" s="1">
        <v>3</v>
      </c>
      <c r="L385" s="1">
        <v>1.3</v>
      </c>
      <c r="M385" s="1">
        <v>0.2</v>
      </c>
      <c r="N385" s="1">
        <v>462</v>
      </c>
      <c r="O385" s="1">
        <v>1.26</v>
      </c>
      <c r="P385" s="1">
        <v>107</v>
      </c>
      <c r="Q385" s="1">
        <v>0.32</v>
      </c>
      <c r="R385" s="1">
        <v>5</v>
      </c>
      <c r="S385" s="1">
        <v>-163</v>
      </c>
      <c r="T385" s="1">
        <v>-70</v>
      </c>
      <c r="U385" s="1">
        <v>51</v>
      </c>
      <c r="V385" s="1">
        <v>-182</v>
      </c>
      <c r="W385" s="1">
        <v>30567</v>
      </c>
      <c r="X385" s="1">
        <v>30553</v>
      </c>
      <c r="Y385" s="1">
        <v>38237</v>
      </c>
      <c r="Z385" s="1">
        <v>1.28</v>
      </c>
      <c r="AA385" s="6">
        <f t="shared" si="69"/>
        <v>127</v>
      </c>
      <c r="AB385" s="6">
        <f t="shared" si="70"/>
        <v>-546</v>
      </c>
      <c r="AC385" s="6">
        <f t="shared" si="71"/>
        <v>-14762</v>
      </c>
      <c r="AD385" s="6">
        <f t="shared" si="72"/>
        <v>-116.23622047244095</v>
      </c>
      <c r="AE385" s="7">
        <f t="shared" si="73"/>
        <v>-534</v>
      </c>
      <c r="AF385" t="str">
        <f t="shared" ca="1" si="74"/>
        <v>$V$2354</v>
      </c>
      <c r="AG385" t="str">
        <f t="shared" ca="1" si="75"/>
        <v>$J$2354</v>
      </c>
      <c r="AH385" t="str">
        <f t="shared" ca="1" si="76"/>
        <v>MTD PRODUCTS INC | 5303738879</v>
      </c>
      <c r="AI385" t="str">
        <f t="shared" ca="1" si="65"/>
        <v>$K$2354</v>
      </c>
      <c r="AJ385" s="8">
        <f t="shared" si="66"/>
        <v>2.3622047244094488E-2</v>
      </c>
      <c r="AK385" s="7">
        <f t="shared" si="67"/>
        <v>-291</v>
      </c>
      <c r="AL385" s="7" t="str">
        <f t="shared" ca="1" si="77"/>
        <v>NOVOLEX | 3000360526</v>
      </c>
      <c r="AM385" t="b">
        <f t="shared" si="68"/>
        <v>0</v>
      </c>
    </row>
    <row r="386" spans="3:39" x14ac:dyDescent="0.3">
      <c r="C386" s="1" t="s">
        <v>37</v>
      </c>
      <c r="D386" s="1" t="s">
        <v>38</v>
      </c>
      <c r="E386" s="1" t="s">
        <v>39</v>
      </c>
      <c r="F386" s="1" t="s">
        <v>50</v>
      </c>
      <c r="G386" s="1" t="s">
        <v>637</v>
      </c>
      <c r="H386" s="1" t="s">
        <v>70</v>
      </c>
      <c r="I386" s="1" t="s">
        <v>75</v>
      </c>
      <c r="J386" t="str">
        <f>TRIM(CONCATENATE(wiz[[#This Row],[SHIPPER..................]],wiz[[#This Row],[ZIP2..]],wiz[[#This Row],[ZIP3..]]))</f>
        <v>b: C H ROBINSON | 3066238101</v>
      </c>
      <c r="K386" s="1">
        <v>6</v>
      </c>
      <c r="L386" s="1">
        <v>1.06</v>
      </c>
      <c r="M386" s="1">
        <v>0.27</v>
      </c>
      <c r="N386" s="1">
        <v>465</v>
      </c>
      <c r="O386" s="1">
        <v>0.86</v>
      </c>
      <c r="P386" s="1">
        <v>63</v>
      </c>
      <c r="Q386" s="1">
        <v>0.28000000000000003</v>
      </c>
      <c r="R386" s="1">
        <v>-28</v>
      </c>
      <c r="S386" s="1">
        <v>-96</v>
      </c>
      <c r="T386" s="1">
        <v>25</v>
      </c>
      <c r="U386" s="1">
        <v>-2</v>
      </c>
      <c r="V386" s="1">
        <v>-73</v>
      </c>
      <c r="W386" s="1">
        <v>30510</v>
      </c>
      <c r="X386" s="1">
        <v>30662</v>
      </c>
      <c r="Y386" s="1">
        <v>38101</v>
      </c>
      <c r="Z386" s="1">
        <v>1.1100000000000001</v>
      </c>
      <c r="AA386" s="6">
        <f t="shared" si="69"/>
        <v>615</v>
      </c>
      <c r="AB386" s="6">
        <f t="shared" si="70"/>
        <v>-438</v>
      </c>
      <c r="AC386" s="6">
        <f t="shared" si="71"/>
        <v>-122022</v>
      </c>
      <c r="AD386" s="6">
        <f t="shared" si="72"/>
        <v>-198.40975609756097</v>
      </c>
      <c r="AE386" s="7">
        <f t="shared" si="73"/>
        <v>-1118</v>
      </c>
      <c r="AF386" t="str">
        <f t="shared" ca="1" si="74"/>
        <v>$V$1066</v>
      </c>
      <c r="AG386" t="str">
        <f t="shared" ca="1" si="75"/>
        <v>$J$1066</v>
      </c>
      <c r="AH386" t="str">
        <f t="shared" ca="1" si="76"/>
        <v>b: C H ROBINSON | 2736036101</v>
      </c>
      <c r="AI386" t="str">
        <f t="shared" ref="AI386:AI449" ca="1" si="78">REPLACE(AF386,2,1,"K")</f>
        <v>$K$1066</v>
      </c>
      <c r="AJ386" s="8">
        <f t="shared" ref="AJ386:AJ449" si="79">K386/AA386</f>
        <v>9.7560975609756097E-3</v>
      </c>
      <c r="AK386" s="7">
        <f t="shared" ref="AK386:AK449" si="80">_xlfn.MINIFS($V$3:$V$2378,$C$3:$C$2378,C386,$AJ$3:$AJ$2378,"&gt;0.05")</f>
        <v>-560</v>
      </c>
      <c r="AL386" s="7" t="str">
        <f t="shared" ca="1" si="77"/>
        <v>b: C H ROBINSON | 6080335055</v>
      </c>
      <c r="AM386" t="b">
        <f t="shared" ref="AM386:AM449" si="81">IF(AK386=V386,J386,FALSE)</f>
        <v>0</v>
      </c>
    </row>
    <row r="387" spans="3:39" x14ac:dyDescent="0.3">
      <c r="C387" s="1" t="s">
        <v>638</v>
      </c>
      <c r="D387" s="1" t="s">
        <v>639</v>
      </c>
      <c r="E387" s="1" t="s">
        <v>39</v>
      </c>
      <c r="F387" s="1" t="s">
        <v>50</v>
      </c>
      <c r="G387" s="1" t="s">
        <v>215</v>
      </c>
      <c r="H387" s="1" t="s">
        <v>396</v>
      </c>
      <c r="I387" s="1" t="s">
        <v>640</v>
      </c>
      <c r="J387" t="str">
        <f>TRIM(CONCATENATE(wiz[[#This Row],[SHIPPER..................]],wiz[[#This Row],[ZIP2..]],wiz[[#This Row],[ZIP3..]]))</f>
        <v>b: CIRCLE LOGISTICS | 3050122942</v>
      </c>
      <c r="K387" s="1">
        <v>1</v>
      </c>
      <c r="L387" s="1">
        <v>1.46</v>
      </c>
      <c r="M387" s="1">
        <v>0.27</v>
      </c>
      <c r="N387" s="1">
        <v>491</v>
      </c>
      <c r="O387" s="1">
        <v>0.5</v>
      </c>
      <c r="P387" s="1">
        <v>0</v>
      </c>
      <c r="Q387" s="1">
        <v>0.25</v>
      </c>
      <c r="R387" s="1">
        <v>-29</v>
      </c>
      <c r="S387" s="1">
        <v>7</v>
      </c>
      <c r="T387" s="1">
        <v>110</v>
      </c>
      <c r="U387" s="1">
        <v>14</v>
      </c>
      <c r="V387" s="1">
        <v>131</v>
      </c>
      <c r="W387" s="1">
        <v>30501</v>
      </c>
      <c r="X387" s="1">
        <v>30501</v>
      </c>
      <c r="Y387" s="1">
        <v>22942</v>
      </c>
      <c r="Z387" s="1">
        <v>1.51</v>
      </c>
      <c r="AA387" s="6">
        <f t="shared" ref="AA387:AA450" si="82">SUMIFS(K$3:K$2378,$C$3:$C$2378,$C387)</f>
        <v>2</v>
      </c>
      <c r="AB387" s="6">
        <f t="shared" ref="AB387:AB450" si="83">V387*K387</f>
        <v>131</v>
      </c>
      <c r="AC387" s="6">
        <f t="shared" ref="AC387:AC450" si="84">SUMIFS(AB$3:AB$2378,$C$3:$C$2378,$C387)</f>
        <v>-398</v>
      </c>
      <c r="AD387" s="6">
        <f t="shared" ref="AD387:AD450" si="85">AC387/AA387</f>
        <v>-199</v>
      </c>
      <c r="AE387" s="7">
        <f t="shared" ref="AE387:AE450" si="86">_xlfn.MINIFS($V$3:$V$2378,$C$3:$C$2378,C387)</f>
        <v>-529</v>
      </c>
      <c r="AF387" t="str">
        <f t="shared" ref="AF387:AF450" ca="1" si="87">CELL("address",INDEX($V$3:$V$2378,MATCH(_xlfn.MINIFS($V$3:$V$2378,$C$3:$C$2378,C387),$V$3:$V$2378,0)))</f>
        <v>$V$1351</v>
      </c>
      <c r="AG387" t="str">
        <f t="shared" ref="AG387:AG450" ca="1" si="88">REPLACE(AF387,2,1,"J")</f>
        <v>$J$1351</v>
      </c>
      <c r="AH387" t="str">
        <f t="shared" ref="AH387:AH450" ca="1" si="89">INDIRECT(AG387)</f>
        <v>b: SCHNEIDER LOGISTIC| 4320128106</v>
      </c>
      <c r="AI387" t="str">
        <f t="shared" ca="1" si="78"/>
        <v>$K$1351</v>
      </c>
      <c r="AJ387" s="8">
        <f t="shared" si="79"/>
        <v>0.5</v>
      </c>
      <c r="AK387" s="7">
        <f t="shared" si="80"/>
        <v>-529</v>
      </c>
      <c r="AL387" s="7" t="str">
        <f t="shared" ref="AL387:AL450" ca="1" si="90">OFFSET(J$2,MATCH(AK387,$V$3:$V$2378,0),)</f>
        <v>b: SCHNEIDER LOGISTIC| 4320128106</v>
      </c>
      <c r="AM387" t="b">
        <f t="shared" si="81"/>
        <v>0</v>
      </c>
    </row>
    <row r="388" spans="3:39" x14ac:dyDescent="0.3">
      <c r="C388" s="1" t="s">
        <v>365</v>
      </c>
      <c r="D388" s="1" t="s">
        <v>366</v>
      </c>
      <c r="E388" s="1" t="s">
        <v>39</v>
      </c>
      <c r="F388" s="1" t="s">
        <v>50</v>
      </c>
      <c r="G388" s="1" t="s">
        <v>71</v>
      </c>
      <c r="H388" s="1" t="s">
        <v>146</v>
      </c>
      <c r="I388" s="1" t="s">
        <v>641</v>
      </c>
      <c r="J388" t="str">
        <f>TRIM(CONCATENATE(wiz[[#This Row],[SHIPPER..................]],wiz[[#This Row],[ZIP2..]],wiz[[#This Row],[ZIP3..]]))</f>
        <v>AMERICAN WOODMARK COR| 3023372201</v>
      </c>
      <c r="K388" s="1">
        <v>5</v>
      </c>
      <c r="L388" s="1">
        <v>1.97</v>
      </c>
      <c r="M388" s="1">
        <v>0.2</v>
      </c>
      <c r="N388" s="1">
        <v>574</v>
      </c>
      <c r="O388" s="1">
        <v>1.43</v>
      </c>
      <c r="P388" s="1">
        <v>28</v>
      </c>
      <c r="Q388" s="1">
        <v>0.26</v>
      </c>
      <c r="R388" s="1">
        <v>-27</v>
      </c>
      <c r="S388" s="1">
        <v>1</v>
      </c>
      <c r="T388" s="1">
        <v>-78</v>
      </c>
      <c r="U388" s="1">
        <v>235</v>
      </c>
      <c r="V388" s="1">
        <v>158</v>
      </c>
      <c r="W388" s="1">
        <v>31201</v>
      </c>
      <c r="X388" s="1">
        <v>30233</v>
      </c>
      <c r="Y388" s="1">
        <v>72201</v>
      </c>
      <c r="Z388" s="1">
        <v>1.95</v>
      </c>
      <c r="AA388" s="6">
        <f t="shared" si="82"/>
        <v>369</v>
      </c>
      <c r="AB388" s="6">
        <f t="shared" si="83"/>
        <v>790</v>
      </c>
      <c r="AC388" s="6">
        <f t="shared" si="84"/>
        <v>38615</v>
      </c>
      <c r="AD388" s="6">
        <f t="shared" si="85"/>
        <v>104.64769647696477</v>
      </c>
      <c r="AE388" s="7">
        <f t="shared" si="86"/>
        <v>-235</v>
      </c>
      <c r="AF388" t="str">
        <f t="shared" ca="1" si="87"/>
        <v>$V$231</v>
      </c>
      <c r="AG388" t="str">
        <f t="shared" ca="1" si="88"/>
        <v>$J$231</v>
      </c>
      <c r="AH388" t="str">
        <f t="shared" ca="1" si="89"/>
        <v>b: C H ROBINSON | 3030140353</v>
      </c>
      <c r="AI388" t="str">
        <f t="shared" ca="1" si="78"/>
        <v>$K$231</v>
      </c>
      <c r="AJ388" s="8">
        <f t="shared" si="79"/>
        <v>1.3550135501355014E-2</v>
      </c>
      <c r="AK388" s="7">
        <f t="shared" si="80"/>
        <v>-235</v>
      </c>
      <c r="AL388" s="7" t="str">
        <f t="shared" ca="1" si="90"/>
        <v>b: C H ROBINSON | 3030140353</v>
      </c>
      <c r="AM388" t="b">
        <f t="shared" si="81"/>
        <v>0</v>
      </c>
    </row>
    <row r="389" spans="3:39" x14ac:dyDescent="0.3">
      <c r="C389" s="1" t="s">
        <v>365</v>
      </c>
      <c r="D389" s="1" t="s">
        <v>620</v>
      </c>
      <c r="E389" s="1" t="s">
        <v>39</v>
      </c>
      <c r="F389" s="1" t="s">
        <v>50</v>
      </c>
      <c r="G389" s="1" t="s">
        <v>71</v>
      </c>
      <c r="H389" s="1" t="s">
        <v>146</v>
      </c>
      <c r="I389" s="1" t="s">
        <v>641</v>
      </c>
      <c r="J389" t="str">
        <f>TRIM(CONCATENATE(wiz[[#This Row],[SHIPPER..................]],wiz[[#This Row],[ZIP2..]],wiz[[#This Row],[ZIP3..]]))</f>
        <v>AMERICAN WOODMARK COR| 3023372201</v>
      </c>
      <c r="K389" s="1">
        <v>5</v>
      </c>
      <c r="L389" s="1">
        <v>1.97</v>
      </c>
      <c r="M389" s="1">
        <v>0.2</v>
      </c>
      <c r="N389" s="1">
        <v>574</v>
      </c>
      <c r="O389" s="1">
        <v>1.85</v>
      </c>
      <c r="P389" s="1">
        <v>54</v>
      </c>
      <c r="Q389" s="1">
        <v>0.28999999999999998</v>
      </c>
      <c r="R389" s="1">
        <v>-27</v>
      </c>
      <c r="S389" s="1">
        <v>-4</v>
      </c>
      <c r="T389" s="1">
        <v>-177</v>
      </c>
      <c r="U389" s="1">
        <v>190</v>
      </c>
      <c r="V389" s="1">
        <v>9</v>
      </c>
      <c r="W389" s="1">
        <v>36830</v>
      </c>
      <c r="X389" s="1">
        <v>30233</v>
      </c>
      <c r="Y389" s="1">
        <v>72201</v>
      </c>
      <c r="Z389" s="1">
        <v>1.95</v>
      </c>
      <c r="AA389" s="6">
        <f t="shared" si="82"/>
        <v>369</v>
      </c>
      <c r="AB389" s="6">
        <f t="shared" si="83"/>
        <v>45</v>
      </c>
      <c r="AC389" s="6">
        <f t="shared" si="84"/>
        <v>38615</v>
      </c>
      <c r="AD389" s="6">
        <f t="shared" si="85"/>
        <v>104.64769647696477</v>
      </c>
      <c r="AE389" s="7">
        <f t="shared" si="86"/>
        <v>-235</v>
      </c>
      <c r="AF389" t="str">
        <f t="shared" ca="1" si="87"/>
        <v>$V$231</v>
      </c>
      <c r="AG389" t="str">
        <f t="shared" ca="1" si="88"/>
        <v>$J$231</v>
      </c>
      <c r="AH389" t="str">
        <f t="shared" ca="1" si="89"/>
        <v>b: C H ROBINSON | 3030140353</v>
      </c>
      <c r="AI389" t="str">
        <f t="shared" ca="1" si="78"/>
        <v>$K$231</v>
      </c>
      <c r="AJ389" s="8">
        <f t="shared" si="79"/>
        <v>1.3550135501355014E-2</v>
      </c>
      <c r="AK389" s="7">
        <f t="shared" si="80"/>
        <v>-235</v>
      </c>
      <c r="AL389" s="7" t="str">
        <f t="shared" ca="1" si="90"/>
        <v>b: C H ROBINSON | 3030140353</v>
      </c>
      <c r="AM389" t="b">
        <f t="shared" si="81"/>
        <v>0</v>
      </c>
    </row>
    <row r="390" spans="3:39" x14ac:dyDescent="0.3">
      <c r="C390" s="1" t="s">
        <v>346</v>
      </c>
      <c r="D390" s="1" t="s">
        <v>347</v>
      </c>
      <c r="E390" s="1" t="s">
        <v>39</v>
      </c>
      <c r="F390" s="1" t="s">
        <v>50</v>
      </c>
      <c r="G390" s="1" t="s">
        <v>642</v>
      </c>
      <c r="H390" s="1" t="s">
        <v>146</v>
      </c>
      <c r="I390" s="1" t="s">
        <v>410</v>
      </c>
      <c r="J390" t="str">
        <f>TRIM(CONCATENATE(wiz[[#This Row],[SHIPPER..................]],wiz[[#This Row],[ZIP2..]],wiz[[#This Row],[ZIP3..]]))</f>
        <v>b: COYOTE LOGISTICS | 3026272143</v>
      </c>
      <c r="K390" s="1">
        <v>1</v>
      </c>
      <c r="L390" s="1">
        <v>1.05</v>
      </c>
      <c r="M390" s="1">
        <v>0.2</v>
      </c>
      <c r="N390" s="1">
        <v>534</v>
      </c>
      <c r="O390" s="1">
        <v>0.92</v>
      </c>
      <c r="P390" s="1">
        <v>164</v>
      </c>
      <c r="Q390" s="1">
        <v>0.4</v>
      </c>
      <c r="R390" s="1">
        <v>6</v>
      </c>
      <c r="S390" s="1">
        <v>152</v>
      </c>
      <c r="T390" s="1">
        <v>29</v>
      </c>
      <c r="U390" s="1">
        <v>-300</v>
      </c>
      <c r="V390" s="1">
        <v>-119</v>
      </c>
      <c r="W390" s="1">
        <v>31793</v>
      </c>
      <c r="X390" s="1">
        <v>30262</v>
      </c>
      <c r="Y390" s="1">
        <v>72143</v>
      </c>
      <c r="Z390" s="1">
        <v>1.03</v>
      </c>
      <c r="AA390" s="6">
        <f t="shared" si="82"/>
        <v>41</v>
      </c>
      <c r="AB390" s="6">
        <f t="shared" si="83"/>
        <v>-119</v>
      </c>
      <c r="AC390" s="6">
        <f t="shared" si="84"/>
        <v>-5159</v>
      </c>
      <c r="AD390" s="6">
        <f t="shared" si="85"/>
        <v>-125.82926829268293</v>
      </c>
      <c r="AE390" s="7">
        <f t="shared" si="86"/>
        <v>-949</v>
      </c>
      <c r="AF390" t="str">
        <f t="shared" ca="1" si="87"/>
        <v>$V$1385</v>
      </c>
      <c r="AG390" t="str">
        <f t="shared" ca="1" si="88"/>
        <v>$J$1385</v>
      </c>
      <c r="AH390" t="str">
        <f t="shared" ca="1" si="89"/>
        <v>b: COYOTE LOGISTICS | 4320137354</v>
      </c>
      <c r="AI390" t="str">
        <f t="shared" ca="1" si="78"/>
        <v>$K$1385</v>
      </c>
      <c r="AJ390" s="8">
        <f t="shared" si="79"/>
        <v>2.4390243902439025E-2</v>
      </c>
      <c r="AK390" s="7">
        <f t="shared" si="80"/>
        <v>-118</v>
      </c>
      <c r="AL390" s="7" t="str">
        <f t="shared" ca="1" si="90"/>
        <v>CORBETT FARMING COMPA| 3678430901</v>
      </c>
      <c r="AM390" t="b">
        <f t="shared" si="81"/>
        <v>0</v>
      </c>
    </row>
    <row r="391" spans="3:39" x14ac:dyDescent="0.3">
      <c r="C391" s="1" t="s">
        <v>643</v>
      </c>
      <c r="D391" s="1" t="s">
        <v>644</v>
      </c>
      <c r="E391" s="1" t="s">
        <v>39</v>
      </c>
      <c r="F391" s="1" t="s">
        <v>50</v>
      </c>
      <c r="G391" s="1" t="s">
        <v>645</v>
      </c>
      <c r="H391" s="1" t="s">
        <v>53</v>
      </c>
      <c r="I391" s="1" t="s">
        <v>417</v>
      </c>
      <c r="J391" t="str">
        <f>TRIM(CONCATENATE(wiz[[#This Row],[SHIPPER..................]],wiz[[#This Row],[ZIP2..]],wiz[[#This Row],[ZIP3..]]))</f>
        <v>DURO BAG | 3102160803</v>
      </c>
      <c r="K391" s="1">
        <v>26</v>
      </c>
      <c r="L391" s="1">
        <v>1.25</v>
      </c>
      <c r="M391" s="1">
        <v>0.22</v>
      </c>
      <c r="N391" s="1">
        <v>852</v>
      </c>
      <c r="O391" s="1">
        <v>1.65</v>
      </c>
      <c r="P391" s="1">
        <v>106</v>
      </c>
      <c r="Q391" s="1">
        <v>0.33</v>
      </c>
      <c r="R391" s="1">
        <v>7</v>
      </c>
      <c r="S391" s="1">
        <v>-44</v>
      </c>
      <c r="T391" s="1">
        <v>7</v>
      </c>
      <c r="U391" s="1">
        <v>-207</v>
      </c>
      <c r="V391" s="1">
        <v>-244</v>
      </c>
      <c r="W391" s="1">
        <v>30458</v>
      </c>
      <c r="X391" s="1">
        <v>31021</v>
      </c>
      <c r="Y391" s="1">
        <v>60803</v>
      </c>
      <c r="Z391" s="1">
        <v>1.25</v>
      </c>
      <c r="AA391" s="6">
        <f t="shared" si="82"/>
        <v>42</v>
      </c>
      <c r="AB391" s="6">
        <f t="shared" si="83"/>
        <v>-6344</v>
      </c>
      <c r="AC391" s="6">
        <f t="shared" si="84"/>
        <v>-2125</v>
      </c>
      <c r="AD391" s="6">
        <f t="shared" si="85"/>
        <v>-50.595238095238095</v>
      </c>
      <c r="AE391" s="7">
        <f t="shared" si="86"/>
        <v>-244</v>
      </c>
      <c r="AF391" t="str">
        <f t="shared" ca="1" si="87"/>
        <v>$V$391</v>
      </c>
      <c r="AG391" t="str">
        <f t="shared" ca="1" si="88"/>
        <v>$J$391</v>
      </c>
      <c r="AH391" t="str">
        <f t="shared" ca="1" si="89"/>
        <v>DURO BAG | 3102160803</v>
      </c>
      <c r="AI391" t="str">
        <f t="shared" ca="1" si="78"/>
        <v>$K$391</v>
      </c>
      <c r="AJ391" s="8">
        <f t="shared" si="79"/>
        <v>0.61904761904761907</v>
      </c>
      <c r="AK391" s="7">
        <f t="shared" si="80"/>
        <v>-244</v>
      </c>
      <c r="AL391" s="7" t="str">
        <f t="shared" ca="1" si="90"/>
        <v>DURO BAG | 3102160803</v>
      </c>
      <c r="AM391" t="str">
        <f t="shared" si="81"/>
        <v>DURO BAG | 3102160803</v>
      </c>
    </row>
    <row r="392" spans="3:39" x14ac:dyDescent="0.3">
      <c r="C392" s="1" t="s">
        <v>646</v>
      </c>
      <c r="D392" s="1" t="s">
        <v>647</v>
      </c>
      <c r="E392" s="1" t="s">
        <v>39</v>
      </c>
      <c r="F392" s="1" t="s">
        <v>50</v>
      </c>
      <c r="G392" s="1" t="s">
        <v>384</v>
      </c>
      <c r="H392" s="1" t="s">
        <v>53</v>
      </c>
      <c r="I392" s="1" t="s">
        <v>648</v>
      </c>
      <c r="J392" t="str">
        <f>TRIM(CONCATENATE(wiz[[#This Row],[SHIPPER..................]],wiz[[#This Row],[ZIP2..]],wiz[[#This Row],[ZIP3..]]))</f>
        <v>GRAPHIC PACKAGING | 3120160116</v>
      </c>
      <c r="K392" s="1">
        <v>2</v>
      </c>
      <c r="L392" s="1">
        <v>1.44</v>
      </c>
      <c r="M392" s="1">
        <v>0.25</v>
      </c>
      <c r="N392" s="1">
        <v>791</v>
      </c>
      <c r="O392" s="1">
        <v>1.4</v>
      </c>
      <c r="P392" s="1">
        <v>0</v>
      </c>
      <c r="Q392" s="1">
        <v>0.25</v>
      </c>
      <c r="R392" s="1">
        <v>5</v>
      </c>
      <c r="S392" s="1">
        <v>-32</v>
      </c>
      <c r="T392" s="1">
        <v>95</v>
      </c>
      <c r="U392" s="1">
        <v>1</v>
      </c>
      <c r="V392" s="1">
        <v>64</v>
      </c>
      <c r="W392" s="1">
        <v>31201</v>
      </c>
      <c r="X392" s="1">
        <v>31201</v>
      </c>
      <c r="Y392" s="1">
        <v>60116</v>
      </c>
      <c r="Z392" s="1">
        <v>1.47</v>
      </c>
      <c r="AA392" s="6">
        <f t="shared" si="82"/>
        <v>93</v>
      </c>
      <c r="AB392" s="6">
        <f t="shared" si="83"/>
        <v>128</v>
      </c>
      <c r="AC392" s="6">
        <f t="shared" si="84"/>
        <v>-6021</v>
      </c>
      <c r="AD392" s="6">
        <f t="shared" si="85"/>
        <v>-64.741935483870961</v>
      </c>
      <c r="AE392" s="7">
        <f t="shared" si="86"/>
        <v>-627</v>
      </c>
      <c r="AF392" t="str">
        <f t="shared" ca="1" si="87"/>
        <v>$V$356</v>
      </c>
      <c r="AG392" t="str">
        <f t="shared" ca="1" si="88"/>
        <v>$J$356</v>
      </c>
      <c r="AH392" t="str">
        <f t="shared" ca="1" si="89"/>
        <v>TRACTOR SUPPLY MANHAT| 3070142134</v>
      </c>
      <c r="AI392" t="str">
        <f t="shared" ca="1" si="78"/>
        <v>$K$356</v>
      </c>
      <c r="AJ392" s="8">
        <f t="shared" si="79"/>
        <v>2.1505376344086023E-2</v>
      </c>
      <c r="AK392" s="7">
        <f t="shared" si="80"/>
        <v>-166</v>
      </c>
      <c r="AL392" s="7" t="str">
        <f t="shared" ca="1" si="90"/>
        <v>TRACTOR SUPPLY MANHAT| 3055346064</v>
      </c>
      <c r="AM392" t="b">
        <f t="shared" si="81"/>
        <v>0</v>
      </c>
    </row>
    <row r="393" spans="3:39" x14ac:dyDescent="0.3">
      <c r="C393" s="1" t="s">
        <v>646</v>
      </c>
      <c r="D393" s="1" t="s">
        <v>647</v>
      </c>
      <c r="E393" s="1" t="s">
        <v>39</v>
      </c>
      <c r="F393" s="1" t="s">
        <v>50</v>
      </c>
      <c r="G393" s="1" t="s">
        <v>384</v>
      </c>
      <c r="H393" s="1" t="s">
        <v>53</v>
      </c>
      <c r="I393" s="1" t="s">
        <v>160</v>
      </c>
      <c r="J393" t="str">
        <f>TRIM(CONCATENATE(wiz[[#This Row],[SHIPPER..................]],wiz[[#This Row],[ZIP2..]],wiz[[#This Row],[ZIP3..]]))</f>
        <v>GRAPHIC PACKAGING | 3120160007</v>
      </c>
      <c r="K393" s="1">
        <v>1</v>
      </c>
      <c r="L393" s="1">
        <v>1.44</v>
      </c>
      <c r="M393" s="1">
        <v>0.3</v>
      </c>
      <c r="N393" s="1">
        <v>789</v>
      </c>
      <c r="O393" s="1">
        <v>2.85</v>
      </c>
      <c r="P393" s="1">
        <v>55</v>
      </c>
      <c r="Q393" s="1">
        <v>0.3</v>
      </c>
      <c r="R393" s="1">
        <v>-40</v>
      </c>
      <c r="S393" s="1">
        <v>-32</v>
      </c>
      <c r="T393" s="1">
        <v>-249</v>
      </c>
      <c r="U393" s="1">
        <v>-55</v>
      </c>
      <c r="V393" s="1">
        <v>-336</v>
      </c>
      <c r="W393" s="1">
        <v>30253</v>
      </c>
      <c r="X393" s="1">
        <v>31201</v>
      </c>
      <c r="Y393" s="1">
        <v>60007</v>
      </c>
      <c r="Z393" s="1">
        <v>1.52</v>
      </c>
      <c r="AA393" s="6">
        <f t="shared" si="82"/>
        <v>93</v>
      </c>
      <c r="AB393" s="6">
        <f t="shared" si="83"/>
        <v>-336</v>
      </c>
      <c r="AC393" s="6">
        <f t="shared" si="84"/>
        <v>-6021</v>
      </c>
      <c r="AD393" s="6">
        <f t="shared" si="85"/>
        <v>-64.741935483870961</v>
      </c>
      <c r="AE393" s="7">
        <f t="shared" si="86"/>
        <v>-627</v>
      </c>
      <c r="AF393" t="str">
        <f t="shared" ca="1" si="87"/>
        <v>$V$356</v>
      </c>
      <c r="AG393" t="str">
        <f t="shared" ca="1" si="88"/>
        <v>$J$356</v>
      </c>
      <c r="AH393" t="str">
        <f t="shared" ca="1" si="89"/>
        <v>TRACTOR SUPPLY MANHAT| 3070142134</v>
      </c>
      <c r="AI393" t="str">
        <f t="shared" ca="1" si="78"/>
        <v>$K$356</v>
      </c>
      <c r="AJ393" s="8">
        <f t="shared" si="79"/>
        <v>1.0752688172043012E-2</v>
      </c>
      <c r="AK393" s="7">
        <f t="shared" si="80"/>
        <v>-166</v>
      </c>
      <c r="AL393" s="7" t="str">
        <f t="shared" ca="1" si="90"/>
        <v>TRACTOR SUPPLY MANHAT| 3055346064</v>
      </c>
      <c r="AM393" t="b">
        <f t="shared" si="81"/>
        <v>0</v>
      </c>
    </row>
    <row r="394" spans="3:39" x14ac:dyDescent="0.3">
      <c r="C394" s="1" t="s">
        <v>47</v>
      </c>
      <c r="D394" s="1" t="s">
        <v>48</v>
      </c>
      <c r="E394" s="1" t="s">
        <v>39</v>
      </c>
      <c r="F394" s="1" t="s">
        <v>50</v>
      </c>
      <c r="G394" s="1" t="s">
        <v>384</v>
      </c>
      <c r="H394" s="1" t="s">
        <v>42</v>
      </c>
      <c r="I394" s="1" t="s">
        <v>436</v>
      </c>
      <c r="J394" t="str">
        <f>TRIM(CONCATENATE(wiz[[#This Row],[SHIPPER..................]],wiz[[#This Row],[ZIP2..]],wiz[[#This Row],[ZIP3..]]))</f>
        <v>LOWES MLXP VAN ONE WA| 3120147265</v>
      </c>
      <c r="K394" s="1">
        <v>27</v>
      </c>
      <c r="L394" s="1">
        <v>1.55</v>
      </c>
      <c r="M394" s="1">
        <v>0.21</v>
      </c>
      <c r="N394" s="1">
        <v>552</v>
      </c>
      <c r="O394" s="1">
        <v>1.19</v>
      </c>
      <c r="P394" s="1">
        <v>41</v>
      </c>
      <c r="Q394" s="1">
        <v>0.28000000000000003</v>
      </c>
      <c r="R394" s="1">
        <v>8</v>
      </c>
      <c r="S394" s="1">
        <v>-12</v>
      </c>
      <c r="T394" s="1">
        <v>-21</v>
      </c>
      <c r="U394" s="1">
        <v>-94</v>
      </c>
      <c r="V394" s="1">
        <v>-127</v>
      </c>
      <c r="W394" s="1">
        <v>31201</v>
      </c>
      <c r="X394" s="1">
        <v>31201</v>
      </c>
      <c r="Y394" s="1">
        <v>47265</v>
      </c>
      <c r="Z394" s="1">
        <v>1.54</v>
      </c>
      <c r="AA394" s="6">
        <f t="shared" si="82"/>
        <v>678</v>
      </c>
      <c r="AB394" s="6">
        <f t="shared" si="83"/>
        <v>-3429</v>
      </c>
      <c r="AC394" s="6">
        <f t="shared" si="84"/>
        <v>-50621</v>
      </c>
      <c r="AD394" s="6">
        <f t="shared" si="85"/>
        <v>-74.662241887905608</v>
      </c>
      <c r="AE394" s="7">
        <f t="shared" si="86"/>
        <v>-655</v>
      </c>
      <c r="AF394" t="str">
        <f t="shared" ca="1" si="87"/>
        <v>$V$1026</v>
      </c>
      <c r="AG394" t="str">
        <f t="shared" ca="1" si="88"/>
        <v>$J$1026</v>
      </c>
      <c r="AH394" t="str">
        <f t="shared" ca="1" si="89"/>
        <v>LOWES MLXP VAN ONE WA| 2820147265</v>
      </c>
      <c r="AI394" t="str">
        <f t="shared" ca="1" si="78"/>
        <v>$K$1026</v>
      </c>
      <c r="AJ394" s="8">
        <f t="shared" si="79"/>
        <v>3.9823008849557522E-2</v>
      </c>
      <c r="AK394" s="7">
        <f t="shared" si="80"/>
        <v>-233</v>
      </c>
      <c r="AL394" s="7" t="str">
        <f t="shared" ca="1" si="90"/>
        <v>b: ECHO GLOBAL LOGIST| 6621537201</v>
      </c>
      <c r="AM394" t="b">
        <f t="shared" si="81"/>
        <v>0</v>
      </c>
    </row>
    <row r="395" spans="3:39" x14ac:dyDescent="0.3">
      <c r="C395" s="1" t="s">
        <v>646</v>
      </c>
      <c r="D395" s="1" t="s">
        <v>647</v>
      </c>
      <c r="E395" s="1" t="s">
        <v>39</v>
      </c>
      <c r="F395" s="1" t="s">
        <v>50</v>
      </c>
      <c r="G395" s="1" t="s">
        <v>384</v>
      </c>
      <c r="H395" s="1" t="s">
        <v>42</v>
      </c>
      <c r="I395" s="1" t="s">
        <v>145</v>
      </c>
      <c r="J395" t="str">
        <f>TRIM(CONCATENATE(wiz[[#This Row],[SHIPPER..................]],wiz[[#This Row],[ZIP2..]],wiz[[#This Row],[ZIP3..]]))</f>
        <v>GRAPHIC PACKAGING | 3120146706</v>
      </c>
      <c r="K395" s="1">
        <v>2</v>
      </c>
      <c r="L395" s="1">
        <v>1.85</v>
      </c>
      <c r="M395" s="1">
        <v>0.28999999999999998</v>
      </c>
      <c r="N395" s="1">
        <v>702</v>
      </c>
      <c r="O395" s="1">
        <v>1.66</v>
      </c>
      <c r="P395" s="1">
        <v>35</v>
      </c>
      <c r="Q395" s="1">
        <v>0.28000000000000003</v>
      </c>
      <c r="R395" s="1">
        <v>-40</v>
      </c>
      <c r="S395" s="1">
        <v>-32</v>
      </c>
      <c r="T395" s="1">
        <v>-12</v>
      </c>
      <c r="U395" s="1">
        <v>279</v>
      </c>
      <c r="V395" s="1">
        <v>235</v>
      </c>
      <c r="W395" s="1">
        <v>31201</v>
      </c>
      <c r="X395" s="1">
        <v>31201</v>
      </c>
      <c r="Y395" s="1">
        <v>46706</v>
      </c>
      <c r="Z395" s="1">
        <v>1.92</v>
      </c>
      <c r="AA395" s="6">
        <f t="shared" si="82"/>
        <v>93</v>
      </c>
      <c r="AB395" s="6">
        <f t="shared" si="83"/>
        <v>470</v>
      </c>
      <c r="AC395" s="6">
        <f t="shared" si="84"/>
        <v>-6021</v>
      </c>
      <c r="AD395" s="6">
        <f t="shared" si="85"/>
        <v>-64.741935483870961</v>
      </c>
      <c r="AE395" s="7">
        <f t="shared" si="86"/>
        <v>-627</v>
      </c>
      <c r="AF395" t="str">
        <f t="shared" ca="1" si="87"/>
        <v>$V$356</v>
      </c>
      <c r="AG395" t="str">
        <f t="shared" ca="1" si="88"/>
        <v>$J$356</v>
      </c>
      <c r="AH395" t="str">
        <f t="shared" ca="1" si="89"/>
        <v>TRACTOR SUPPLY MANHAT| 3070142134</v>
      </c>
      <c r="AI395" t="str">
        <f t="shared" ca="1" si="78"/>
        <v>$K$356</v>
      </c>
      <c r="AJ395" s="8">
        <f t="shared" si="79"/>
        <v>2.1505376344086023E-2</v>
      </c>
      <c r="AK395" s="7">
        <f t="shared" si="80"/>
        <v>-166</v>
      </c>
      <c r="AL395" s="7" t="str">
        <f t="shared" ca="1" si="90"/>
        <v>TRACTOR SUPPLY MANHAT| 3055346064</v>
      </c>
      <c r="AM395" t="b">
        <f t="shared" si="81"/>
        <v>0</v>
      </c>
    </row>
    <row r="396" spans="3:39" x14ac:dyDescent="0.3">
      <c r="C396" s="1" t="s">
        <v>78</v>
      </c>
      <c r="D396" s="1" t="s">
        <v>79</v>
      </c>
      <c r="E396" s="1" t="s">
        <v>39</v>
      </c>
      <c r="F396" s="1" t="s">
        <v>50</v>
      </c>
      <c r="G396" s="1" t="s">
        <v>384</v>
      </c>
      <c r="H396" s="1" t="s">
        <v>44</v>
      </c>
      <c r="I396" s="1" t="s">
        <v>464</v>
      </c>
      <c r="J396" t="str">
        <f>TRIM(CONCATENATE(wiz[[#This Row],[SHIPPER..................]],wiz[[#This Row],[ZIP2..]],wiz[[#This Row],[ZIP3..]]))</f>
        <v>TRACTOR SUPPLY MANHAT| 3120142134</v>
      </c>
      <c r="K396" s="1">
        <v>1</v>
      </c>
      <c r="L396" s="1">
        <v>1.55</v>
      </c>
      <c r="M396" s="1">
        <v>0.22</v>
      </c>
      <c r="N396" s="1">
        <v>388</v>
      </c>
      <c r="O396" s="1">
        <v>0.51</v>
      </c>
      <c r="P396" s="1">
        <v>0</v>
      </c>
      <c r="Q396" s="1">
        <v>0.25</v>
      </c>
      <c r="R396" s="1">
        <v>-4</v>
      </c>
      <c r="S396" s="1">
        <v>12</v>
      </c>
      <c r="T396" s="1">
        <v>62</v>
      </c>
      <c r="U396" s="1">
        <v>34</v>
      </c>
      <c r="V396" s="1">
        <v>108</v>
      </c>
      <c r="W396" s="1">
        <v>31201</v>
      </c>
      <c r="X396" s="1">
        <v>31201</v>
      </c>
      <c r="Y396" s="1">
        <v>42134</v>
      </c>
      <c r="Z396" s="1">
        <v>1.55</v>
      </c>
      <c r="AA396" s="6">
        <f t="shared" si="82"/>
        <v>533</v>
      </c>
      <c r="AB396" s="6">
        <f t="shared" si="83"/>
        <v>108</v>
      </c>
      <c r="AC396" s="6">
        <f t="shared" si="84"/>
        <v>27994</v>
      </c>
      <c r="AD396" s="6">
        <f t="shared" si="85"/>
        <v>52.521575984990619</v>
      </c>
      <c r="AE396" s="7">
        <f t="shared" si="86"/>
        <v>-627</v>
      </c>
      <c r="AF396" t="str">
        <f t="shared" ca="1" si="87"/>
        <v>$V$356</v>
      </c>
      <c r="AG396" t="str">
        <f t="shared" ca="1" si="88"/>
        <v>$J$356</v>
      </c>
      <c r="AH396" t="str">
        <f t="shared" ca="1" si="89"/>
        <v>TRACTOR SUPPLY MANHAT| 3070142134</v>
      </c>
      <c r="AI396" t="str">
        <f t="shared" ca="1" si="78"/>
        <v>$K$356</v>
      </c>
      <c r="AJ396" s="8">
        <f t="shared" si="79"/>
        <v>1.876172607879925E-3</v>
      </c>
      <c r="AK396" s="7">
        <f t="shared" si="80"/>
        <v>-192</v>
      </c>
      <c r="AL396" s="7" t="str">
        <f t="shared" ca="1" si="90"/>
        <v>b: C H ROBINSON | 4817435150</v>
      </c>
      <c r="AM396" t="b">
        <f t="shared" si="81"/>
        <v>0</v>
      </c>
    </row>
    <row r="397" spans="3:39" x14ac:dyDescent="0.3">
      <c r="C397" s="1" t="s">
        <v>643</v>
      </c>
      <c r="D397" s="1" t="s">
        <v>644</v>
      </c>
      <c r="E397" s="1" t="s">
        <v>39</v>
      </c>
      <c r="F397" s="1" t="s">
        <v>50</v>
      </c>
      <c r="G397" s="1" t="s">
        <v>645</v>
      </c>
      <c r="H397" s="1" t="s">
        <v>44</v>
      </c>
      <c r="I397" s="1" t="s">
        <v>57</v>
      </c>
      <c r="J397" t="str">
        <f>TRIM(CONCATENATE(wiz[[#This Row],[SHIPPER..................]],wiz[[#This Row],[ZIP2..]],wiz[[#This Row],[ZIP3..]]))</f>
        <v>DURO BAG | 3102141022</v>
      </c>
      <c r="K397" s="1">
        <v>1</v>
      </c>
      <c r="L397" s="1">
        <v>1.82</v>
      </c>
      <c r="M397" s="1">
        <v>0.23</v>
      </c>
      <c r="N397" s="1">
        <v>590</v>
      </c>
      <c r="O397" s="1">
        <v>1.1000000000000001</v>
      </c>
      <c r="P397" s="1">
        <v>144</v>
      </c>
      <c r="Q397" s="1">
        <v>0.35</v>
      </c>
      <c r="R397" s="1">
        <v>-12</v>
      </c>
      <c r="S397" s="1">
        <v>-44</v>
      </c>
      <c r="T397" s="1">
        <v>0</v>
      </c>
      <c r="U397" s="1">
        <v>153</v>
      </c>
      <c r="V397" s="1">
        <v>109</v>
      </c>
      <c r="W397" s="1">
        <v>31601</v>
      </c>
      <c r="X397" s="1">
        <v>31021</v>
      </c>
      <c r="Y397" s="1">
        <v>41022</v>
      </c>
      <c r="Z397" s="1">
        <v>1.83</v>
      </c>
      <c r="AA397" s="6">
        <f t="shared" si="82"/>
        <v>42</v>
      </c>
      <c r="AB397" s="6">
        <f t="shared" si="83"/>
        <v>109</v>
      </c>
      <c r="AC397" s="6">
        <f t="shared" si="84"/>
        <v>-2125</v>
      </c>
      <c r="AD397" s="6">
        <f t="shared" si="85"/>
        <v>-50.595238095238095</v>
      </c>
      <c r="AE397" s="7">
        <f t="shared" si="86"/>
        <v>-244</v>
      </c>
      <c r="AF397" t="str">
        <f t="shared" ca="1" si="87"/>
        <v>$V$391</v>
      </c>
      <c r="AG397" t="str">
        <f t="shared" ca="1" si="88"/>
        <v>$J$391</v>
      </c>
      <c r="AH397" t="str">
        <f t="shared" ca="1" si="89"/>
        <v>DURO BAG | 3102160803</v>
      </c>
      <c r="AI397" t="str">
        <f t="shared" ca="1" si="78"/>
        <v>$K$391</v>
      </c>
      <c r="AJ397" s="8">
        <f t="shared" si="79"/>
        <v>2.3809523809523808E-2</v>
      </c>
      <c r="AK397" s="7">
        <f t="shared" si="80"/>
        <v>-244</v>
      </c>
      <c r="AL397" s="7" t="str">
        <f t="shared" ca="1" si="90"/>
        <v>DURO BAG | 3102160803</v>
      </c>
      <c r="AM397" t="b">
        <f t="shared" si="81"/>
        <v>0</v>
      </c>
    </row>
    <row r="398" spans="3:39" x14ac:dyDescent="0.3">
      <c r="C398" s="1" t="s">
        <v>646</v>
      </c>
      <c r="D398" s="1" t="s">
        <v>647</v>
      </c>
      <c r="E398" s="1" t="s">
        <v>39</v>
      </c>
      <c r="F398" s="1" t="s">
        <v>50</v>
      </c>
      <c r="G398" s="1" t="s">
        <v>384</v>
      </c>
      <c r="H398" s="1" t="s">
        <v>44</v>
      </c>
      <c r="I398" s="1" t="s">
        <v>470</v>
      </c>
      <c r="J398" t="str">
        <f>TRIM(CONCATENATE(wiz[[#This Row],[SHIPPER..................]],wiz[[#This Row],[ZIP2..]],wiz[[#This Row],[ZIP3..]]))</f>
        <v>GRAPHIC PACKAGING | 3120141048</v>
      </c>
      <c r="K398" s="1">
        <v>3</v>
      </c>
      <c r="L398" s="1">
        <v>1.6</v>
      </c>
      <c r="M398" s="1">
        <v>0.3</v>
      </c>
      <c r="N398" s="1">
        <v>524</v>
      </c>
      <c r="O398" s="1">
        <v>1.02</v>
      </c>
      <c r="P398" s="1">
        <v>29</v>
      </c>
      <c r="Q398" s="1">
        <v>0.27</v>
      </c>
      <c r="R398" s="1">
        <v>-45</v>
      </c>
      <c r="S398" s="1">
        <v>-32</v>
      </c>
      <c r="T398" s="1">
        <v>6</v>
      </c>
      <c r="U398" s="1">
        <v>20</v>
      </c>
      <c r="V398" s="1">
        <v>-6</v>
      </c>
      <c r="W398" s="1">
        <v>31201</v>
      </c>
      <c r="X398" s="1">
        <v>31201</v>
      </c>
      <c r="Y398" s="1">
        <v>41048</v>
      </c>
      <c r="Z398" s="1">
        <v>1.68</v>
      </c>
      <c r="AA398" s="6">
        <f t="shared" si="82"/>
        <v>93</v>
      </c>
      <c r="AB398" s="6">
        <f t="shared" si="83"/>
        <v>-18</v>
      </c>
      <c r="AC398" s="6">
        <f t="shared" si="84"/>
        <v>-6021</v>
      </c>
      <c r="AD398" s="6">
        <f t="shared" si="85"/>
        <v>-64.741935483870961</v>
      </c>
      <c r="AE398" s="7">
        <f t="shared" si="86"/>
        <v>-627</v>
      </c>
      <c r="AF398" t="str">
        <f t="shared" ca="1" si="87"/>
        <v>$V$356</v>
      </c>
      <c r="AG398" t="str">
        <f t="shared" ca="1" si="88"/>
        <v>$J$356</v>
      </c>
      <c r="AH398" t="str">
        <f t="shared" ca="1" si="89"/>
        <v>TRACTOR SUPPLY MANHAT| 3070142134</v>
      </c>
      <c r="AI398" t="str">
        <f t="shared" ca="1" si="78"/>
        <v>$K$356</v>
      </c>
      <c r="AJ398" s="8">
        <f t="shared" si="79"/>
        <v>3.2258064516129031E-2</v>
      </c>
      <c r="AK398" s="7">
        <f t="shared" si="80"/>
        <v>-166</v>
      </c>
      <c r="AL398" s="7" t="str">
        <f t="shared" ca="1" si="90"/>
        <v>TRACTOR SUPPLY MANHAT| 3055346064</v>
      </c>
      <c r="AM398" t="b">
        <f t="shared" si="81"/>
        <v>0</v>
      </c>
    </row>
    <row r="399" spans="3:39" x14ac:dyDescent="0.3">
      <c r="C399" s="1" t="s">
        <v>646</v>
      </c>
      <c r="D399" s="1" t="s">
        <v>647</v>
      </c>
      <c r="E399" s="1" t="s">
        <v>39</v>
      </c>
      <c r="F399" s="1" t="s">
        <v>50</v>
      </c>
      <c r="G399" s="1" t="s">
        <v>384</v>
      </c>
      <c r="H399" s="1" t="s">
        <v>44</v>
      </c>
      <c r="I399" s="1" t="s">
        <v>649</v>
      </c>
      <c r="J399" t="str">
        <f>TRIM(CONCATENATE(wiz[[#This Row],[SHIPPER..................]],wiz[[#This Row],[ZIP2..]],wiz[[#This Row],[ZIP3..]]))</f>
        <v>GRAPHIC PACKAGING | 3120141094</v>
      </c>
      <c r="K399" s="1">
        <v>4</v>
      </c>
      <c r="L399" s="1">
        <v>1.6</v>
      </c>
      <c r="M399" s="1">
        <v>0.3</v>
      </c>
      <c r="N399" s="1">
        <v>510</v>
      </c>
      <c r="O399" s="1">
        <v>1</v>
      </c>
      <c r="P399" s="1">
        <v>125</v>
      </c>
      <c r="Q399" s="1">
        <v>0.35</v>
      </c>
      <c r="R399" s="1">
        <v>-45</v>
      </c>
      <c r="S399" s="1">
        <v>-32</v>
      </c>
      <c r="T399" s="1">
        <v>10</v>
      </c>
      <c r="U399" s="1">
        <v>13</v>
      </c>
      <c r="V399" s="1">
        <v>-9</v>
      </c>
      <c r="W399" s="1">
        <v>30233</v>
      </c>
      <c r="X399" s="1">
        <v>31201</v>
      </c>
      <c r="Y399" s="1">
        <v>41094</v>
      </c>
      <c r="Z399" s="1">
        <v>1.68</v>
      </c>
      <c r="AA399" s="6">
        <f t="shared" si="82"/>
        <v>93</v>
      </c>
      <c r="AB399" s="6">
        <f t="shared" si="83"/>
        <v>-36</v>
      </c>
      <c r="AC399" s="6">
        <f t="shared" si="84"/>
        <v>-6021</v>
      </c>
      <c r="AD399" s="6">
        <f t="shared" si="85"/>
        <v>-64.741935483870961</v>
      </c>
      <c r="AE399" s="7">
        <f t="shared" si="86"/>
        <v>-627</v>
      </c>
      <c r="AF399" t="str">
        <f t="shared" ca="1" si="87"/>
        <v>$V$356</v>
      </c>
      <c r="AG399" t="str">
        <f t="shared" ca="1" si="88"/>
        <v>$J$356</v>
      </c>
      <c r="AH399" t="str">
        <f t="shared" ca="1" si="89"/>
        <v>TRACTOR SUPPLY MANHAT| 3070142134</v>
      </c>
      <c r="AI399" t="str">
        <f t="shared" ca="1" si="78"/>
        <v>$K$356</v>
      </c>
      <c r="AJ399" s="8">
        <f t="shared" si="79"/>
        <v>4.3010752688172046E-2</v>
      </c>
      <c r="AK399" s="7">
        <f t="shared" si="80"/>
        <v>-166</v>
      </c>
      <c r="AL399" s="7" t="str">
        <f t="shared" ca="1" si="90"/>
        <v>TRACTOR SUPPLY MANHAT| 3055346064</v>
      </c>
      <c r="AM399" t="b">
        <f t="shared" si="81"/>
        <v>0</v>
      </c>
    </row>
    <row r="400" spans="3:39" x14ac:dyDescent="0.3">
      <c r="C400" s="1" t="s">
        <v>650</v>
      </c>
      <c r="D400" s="1" t="s">
        <v>651</v>
      </c>
      <c r="E400" s="1" t="s">
        <v>39</v>
      </c>
      <c r="F400" s="1" t="s">
        <v>50</v>
      </c>
      <c r="G400" s="1" t="s">
        <v>652</v>
      </c>
      <c r="H400" s="1" t="s">
        <v>42</v>
      </c>
      <c r="I400" s="1" t="s">
        <v>478</v>
      </c>
      <c r="J400" t="str">
        <f>TRIM(CONCATENATE(wiz[[#This Row],[SHIPPER..................]],wiz[[#This Row],[ZIP2..]],wiz[[#This Row],[ZIP3..]]))</f>
        <v>BLUE BIRD | 3103047130</v>
      </c>
      <c r="K400" s="1">
        <v>1</v>
      </c>
      <c r="L400" s="1">
        <v>1.4</v>
      </c>
      <c r="M400" s="1">
        <v>0.23</v>
      </c>
      <c r="N400" s="1">
        <v>531</v>
      </c>
      <c r="O400" s="1">
        <v>0.96</v>
      </c>
      <c r="P400" s="1">
        <v>70</v>
      </c>
      <c r="Q400" s="1">
        <v>0.3</v>
      </c>
      <c r="R400" s="1">
        <v>2</v>
      </c>
      <c r="S400" s="1">
        <v>-44</v>
      </c>
      <c r="T400" s="1">
        <v>20</v>
      </c>
      <c r="U400" s="1">
        <v>9</v>
      </c>
      <c r="V400" s="1">
        <v>-15</v>
      </c>
      <c r="W400" s="1">
        <v>30233</v>
      </c>
      <c r="X400" s="1">
        <v>31030</v>
      </c>
      <c r="Y400" s="1">
        <v>47130</v>
      </c>
      <c r="Z400" s="1">
        <v>1.41</v>
      </c>
      <c r="AA400" s="6">
        <f t="shared" si="82"/>
        <v>37</v>
      </c>
      <c r="AB400" s="6">
        <f t="shared" si="83"/>
        <v>-15</v>
      </c>
      <c r="AC400" s="6">
        <f t="shared" si="84"/>
        <v>1368</v>
      </c>
      <c r="AD400" s="6">
        <f t="shared" si="85"/>
        <v>36.972972972972975</v>
      </c>
      <c r="AE400" s="7">
        <f t="shared" si="86"/>
        <v>-298</v>
      </c>
      <c r="AF400" t="str">
        <f t="shared" ca="1" si="87"/>
        <v>$V$405</v>
      </c>
      <c r="AG400" t="str">
        <f t="shared" ca="1" si="88"/>
        <v>$J$405</v>
      </c>
      <c r="AH400" t="str">
        <f t="shared" ca="1" si="89"/>
        <v>BLUE BIRD | 3103014701</v>
      </c>
      <c r="AI400" t="str">
        <f t="shared" ca="1" si="78"/>
        <v>$K$405</v>
      </c>
      <c r="AJ400" s="8">
        <f t="shared" si="79"/>
        <v>2.7027027027027029E-2</v>
      </c>
      <c r="AK400" s="7">
        <f t="shared" si="80"/>
        <v>-203</v>
      </c>
      <c r="AL400" s="7" t="str">
        <f t="shared" ca="1" si="90"/>
        <v>BLUE BIRD | 3103076001</v>
      </c>
      <c r="AM400" t="b">
        <f t="shared" si="81"/>
        <v>0</v>
      </c>
    </row>
    <row r="401" spans="3:39" x14ac:dyDescent="0.3">
      <c r="C401" s="1" t="s">
        <v>58</v>
      </c>
      <c r="D401" s="1" t="s">
        <v>59</v>
      </c>
      <c r="E401" s="1" t="s">
        <v>39</v>
      </c>
      <c r="F401" s="1" t="s">
        <v>50</v>
      </c>
      <c r="G401" s="1" t="s">
        <v>642</v>
      </c>
      <c r="H401" s="1" t="s">
        <v>61</v>
      </c>
      <c r="I401" s="1" t="s">
        <v>62</v>
      </c>
      <c r="J401" t="str">
        <f>TRIM(CONCATENATE(wiz[[#This Row],[SHIPPER..................]],wiz[[#This Row],[ZIP2..]],wiz[[#This Row],[ZIP3..]]))</f>
        <v>CENTRAL GARDEN AND PE| 3026265661</v>
      </c>
      <c r="K401" s="1">
        <v>2</v>
      </c>
      <c r="L401" s="1">
        <v>1.62</v>
      </c>
      <c r="M401" s="1">
        <v>0.21</v>
      </c>
      <c r="N401" s="1">
        <v>754</v>
      </c>
      <c r="O401" s="1">
        <v>1.89</v>
      </c>
      <c r="P401" s="1">
        <v>50</v>
      </c>
      <c r="Q401" s="1">
        <v>0.28000000000000003</v>
      </c>
      <c r="R401" s="1">
        <v>4</v>
      </c>
      <c r="S401" s="1">
        <v>-30</v>
      </c>
      <c r="T401" s="1">
        <v>-21</v>
      </c>
      <c r="U401" s="1">
        <v>-211</v>
      </c>
      <c r="V401" s="1">
        <v>-262</v>
      </c>
      <c r="W401" s="1">
        <v>30642</v>
      </c>
      <c r="X401" s="1">
        <v>30262</v>
      </c>
      <c r="Y401" s="1">
        <v>65661</v>
      </c>
      <c r="Z401" s="1">
        <v>1.61</v>
      </c>
      <c r="AA401" s="6">
        <f t="shared" si="82"/>
        <v>48</v>
      </c>
      <c r="AB401" s="6">
        <f t="shared" si="83"/>
        <v>-524</v>
      </c>
      <c r="AC401" s="6">
        <f t="shared" si="84"/>
        <v>-4671</v>
      </c>
      <c r="AD401" s="6">
        <f t="shared" si="85"/>
        <v>-97.3125</v>
      </c>
      <c r="AE401" s="7">
        <f t="shared" si="86"/>
        <v>-559</v>
      </c>
      <c r="AF401" t="str">
        <f t="shared" ca="1" si="87"/>
        <v>$V$2311</v>
      </c>
      <c r="AG401" t="str">
        <f t="shared" ca="1" si="88"/>
        <v>$J$2311</v>
      </c>
      <c r="AH401" t="str">
        <f t="shared" ca="1" si="89"/>
        <v>CENTRAL GARDEN AND PE| 5301448901</v>
      </c>
      <c r="AI401" t="str">
        <f t="shared" ca="1" si="78"/>
        <v>$K$2311</v>
      </c>
      <c r="AJ401" s="8">
        <f t="shared" si="79"/>
        <v>4.1666666666666664E-2</v>
      </c>
      <c r="AK401" s="7">
        <f t="shared" si="80"/>
        <v>-156</v>
      </c>
      <c r="AL401" s="7" t="str">
        <f t="shared" ca="1" si="90"/>
        <v>b: MATSON LOGISTICS | 881728379</v>
      </c>
      <c r="AM401" t="b">
        <f t="shared" si="81"/>
        <v>0</v>
      </c>
    </row>
    <row r="402" spans="3:39" x14ac:dyDescent="0.3">
      <c r="C402" s="1" t="s">
        <v>37</v>
      </c>
      <c r="D402" s="1" t="s">
        <v>38</v>
      </c>
      <c r="E402" s="1" t="s">
        <v>39</v>
      </c>
      <c r="F402" s="1" t="s">
        <v>50</v>
      </c>
      <c r="G402" s="1" t="s">
        <v>653</v>
      </c>
      <c r="H402" s="1" t="s">
        <v>68</v>
      </c>
      <c r="I402" s="1" t="s">
        <v>654</v>
      </c>
      <c r="J402" t="str">
        <f>TRIM(CONCATENATE(wiz[[#This Row],[SHIPPER..................]],wiz[[#This Row],[ZIP2..]],wiz[[#This Row],[ZIP3..]]))</f>
        <v>b: C H ROBINSON | 3100828762</v>
      </c>
      <c r="K402" s="1">
        <v>1</v>
      </c>
      <c r="L402" s="1">
        <v>2.84</v>
      </c>
      <c r="M402" s="1">
        <v>0.28000000000000003</v>
      </c>
      <c r="N402" s="1">
        <v>312</v>
      </c>
      <c r="O402" s="1">
        <v>0.41</v>
      </c>
      <c r="P402" s="1">
        <v>16</v>
      </c>
      <c r="Q402" s="1">
        <v>0.25</v>
      </c>
      <c r="R402" s="1">
        <v>-22</v>
      </c>
      <c r="S402" s="1">
        <v>-8</v>
      </c>
      <c r="T402" s="1">
        <v>100</v>
      </c>
      <c r="U402" s="1">
        <v>404</v>
      </c>
      <c r="V402" s="1">
        <v>496</v>
      </c>
      <c r="W402" s="1">
        <v>31201</v>
      </c>
      <c r="X402" s="1">
        <v>31008</v>
      </c>
      <c r="Y402" s="1">
        <v>28762</v>
      </c>
      <c r="Z402" s="1">
        <v>2.9</v>
      </c>
      <c r="AA402" s="6">
        <f t="shared" si="82"/>
        <v>615</v>
      </c>
      <c r="AB402" s="6">
        <f t="shared" si="83"/>
        <v>496</v>
      </c>
      <c r="AC402" s="6">
        <f t="shared" si="84"/>
        <v>-122022</v>
      </c>
      <c r="AD402" s="6">
        <f t="shared" si="85"/>
        <v>-198.40975609756097</v>
      </c>
      <c r="AE402" s="7">
        <f t="shared" si="86"/>
        <v>-1118</v>
      </c>
      <c r="AF402" t="str">
        <f t="shared" ca="1" si="87"/>
        <v>$V$1066</v>
      </c>
      <c r="AG402" t="str">
        <f t="shared" ca="1" si="88"/>
        <v>$J$1066</v>
      </c>
      <c r="AH402" t="str">
        <f t="shared" ca="1" si="89"/>
        <v>b: C H ROBINSON | 2736036101</v>
      </c>
      <c r="AI402" t="str">
        <f t="shared" ca="1" si="78"/>
        <v>$K$1066</v>
      </c>
      <c r="AJ402" s="8">
        <f t="shared" si="79"/>
        <v>1.6260162601626016E-3</v>
      </c>
      <c r="AK402" s="7">
        <f t="shared" si="80"/>
        <v>-560</v>
      </c>
      <c r="AL402" s="7" t="str">
        <f t="shared" ca="1" si="90"/>
        <v>b: C H ROBINSON | 6080335055</v>
      </c>
      <c r="AM402" t="b">
        <f t="shared" si="81"/>
        <v>0</v>
      </c>
    </row>
    <row r="403" spans="3:39" x14ac:dyDescent="0.3">
      <c r="C403" s="1" t="s">
        <v>646</v>
      </c>
      <c r="D403" s="1" t="s">
        <v>647</v>
      </c>
      <c r="E403" s="1" t="s">
        <v>39</v>
      </c>
      <c r="F403" s="1" t="s">
        <v>50</v>
      </c>
      <c r="G403" s="1" t="s">
        <v>384</v>
      </c>
      <c r="H403" s="1" t="s">
        <v>68</v>
      </c>
      <c r="I403" s="1" t="s">
        <v>503</v>
      </c>
      <c r="J403" t="str">
        <f>TRIM(CONCATENATE(wiz[[#This Row],[SHIPPER..................]],wiz[[#This Row],[ZIP2..]],wiz[[#This Row],[ZIP3..]]))</f>
        <v>GRAPHIC PACKAGING | 3120128358</v>
      </c>
      <c r="K403" s="1">
        <v>1</v>
      </c>
      <c r="L403" s="1">
        <v>1.99</v>
      </c>
      <c r="M403" s="1">
        <v>0.26</v>
      </c>
      <c r="N403" s="1">
        <v>326</v>
      </c>
      <c r="O403" s="1">
        <v>1.86</v>
      </c>
      <c r="P403" s="1">
        <v>146</v>
      </c>
      <c r="Q403" s="1">
        <v>0.35</v>
      </c>
      <c r="R403" s="1">
        <v>-17</v>
      </c>
      <c r="S403" s="1">
        <v>-32</v>
      </c>
      <c r="T403" s="1">
        <v>-243</v>
      </c>
      <c r="U403" s="1">
        <v>-352</v>
      </c>
      <c r="V403" s="1">
        <v>-627</v>
      </c>
      <c r="W403" s="1">
        <v>29801</v>
      </c>
      <c r="X403" s="1">
        <v>31201</v>
      </c>
      <c r="Y403" s="1">
        <v>28358</v>
      </c>
      <c r="Z403" s="1">
        <v>2.0299999999999998</v>
      </c>
      <c r="AA403" s="6">
        <f t="shared" si="82"/>
        <v>93</v>
      </c>
      <c r="AB403" s="6">
        <f t="shared" si="83"/>
        <v>-627</v>
      </c>
      <c r="AC403" s="6">
        <f t="shared" si="84"/>
        <v>-6021</v>
      </c>
      <c r="AD403" s="6">
        <f t="shared" si="85"/>
        <v>-64.741935483870961</v>
      </c>
      <c r="AE403" s="7">
        <f t="shared" si="86"/>
        <v>-627</v>
      </c>
      <c r="AF403" t="str">
        <f t="shared" ca="1" si="87"/>
        <v>$V$356</v>
      </c>
      <c r="AG403" t="str">
        <f t="shared" ca="1" si="88"/>
        <v>$J$356</v>
      </c>
      <c r="AH403" t="str">
        <f t="shared" ca="1" si="89"/>
        <v>TRACTOR SUPPLY MANHAT| 3070142134</v>
      </c>
      <c r="AI403" t="str">
        <f t="shared" ca="1" si="78"/>
        <v>$K$356</v>
      </c>
      <c r="AJ403" s="8">
        <f t="shared" si="79"/>
        <v>1.0752688172043012E-2</v>
      </c>
      <c r="AK403" s="7">
        <f t="shared" si="80"/>
        <v>-166</v>
      </c>
      <c r="AL403" s="7" t="str">
        <f t="shared" ca="1" si="90"/>
        <v>TRACTOR SUPPLY MANHAT| 3055346064</v>
      </c>
      <c r="AM403" t="b">
        <f t="shared" si="81"/>
        <v>0</v>
      </c>
    </row>
    <row r="404" spans="3:39" x14ac:dyDescent="0.3">
      <c r="C404" s="9" t="s">
        <v>616</v>
      </c>
      <c r="D404" s="1" t="s">
        <v>617</v>
      </c>
      <c r="E404" s="1" t="s">
        <v>39</v>
      </c>
      <c r="F404" s="1" t="s">
        <v>50</v>
      </c>
      <c r="G404" s="9" t="s">
        <v>71</v>
      </c>
      <c r="H404" s="9" t="s">
        <v>68</v>
      </c>
      <c r="I404" s="9" t="s">
        <v>655</v>
      </c>
      <c r="J404" t="str">
        <f>TRIM(CONCATENATE(wiz[[#This Row],[SHIPPER..................]],wiz[[#This Row],[ZIP2..]],wiz[[#This Row],[ZIP3..]]))</f>
        <v>AMER WOODMARK DED FT | 3023328658</v>
      </c>
      <c r="K404" s="1">
        <v>41</v>
      </c>
      <c r="L404" s="1">
        <v>2.38</v>
      </c>
      <c r="M404" s="1">
        <v>0.2</v>
      </c>
      <c r="N404" s="1">
        <v>395</v>
      </c>
      <c r="O404" s="1">
        <v>0.57999999999999996</v>
      </c>
      <c r="P404" s="1">
        <v>0</v>
      </c>
      <c r="Q404" s="1">
        <v>0.25</v>
      </c>
      <c r="R404" s="1">
        <v>4</v>
      </c>
      <c r="S404" s="1">
        <v>12</v>
      </c>
      <c r="T404" s="1">
        <v>46</v>
      </c>
      <c r="U404" s="1">
        <v>312</v>
      </c>
      <c r="V404" s="1">
        <v>370</v>
      </c>
      <c r="W404" s="1">
        <v>30233</v>
      </c>
      <c r="X404" s="1">
        <v>30233</v>
      </c>
      <c r="Y404" s="1">
        <v>28658</v>
      </c>
      <c r="Z404" s="1">
        <v>2.36</v>
      </c>
      <c r="AA404" s="6">
        <f t="shared" si="82"/>
        <v>196</v>
      </c>
      <c r="AB404" s="6">
        <f t="shared" si="83"/>
        <v>15170</v>
      </c>
      <c r="AC404" s="6">
        <f t="shared" si="84"/>
        <v>25755</v>
      </c>
      <c r="AD404" s="6">
        <f t="shared" si="85"/>
        <v>131.40306122448979</v>
      </c>
      <c r="AE404" s="7">
        <f t="shared" si="86"/>
        <v>15</v>
      </c>
      <c r="AF404" t="str">
        <f t="shared" ca="1" si="87"/>
        <v>$V$369</v>
      </c>
      <c r="AG404" t="str">
        <f t="shared" ca="1" si="88"/>
        <v>$J$369</v>
      </c>
      <c r="AH404" t="str">
        <f t="shared" ca="1" si="89"/>
        <v>AMER WOODMARK DED FT | 3053830233</v>
      </c>
      <c r="AI404" t="str">
        <f t="shared" ca="1" si="78"/>
        <v>$K$369</v>
      </c>
      <c r="AJ404" s="8">
        <f t="shared" si="79"/>
        <v>0.20918367346938777</v>
      </c>
      <c r="AK404" s="7">
        <f t="shared" si="80"/>
        <v>15</v>
      </c>
      <c r="AL404" s="7" t="str">
        <f t="shared" ca="1" si="90"/>
        <v>AMER WOODMARK DED FT | 3053830233</v>
      </c>
      <c r="AM404" t="b">
        <f t="shared" si="81"/>
        <v>0</v>
      </c>
    </row>
    <row r="405" spans="3:39" x14ac:dyDescent="0.3">
      <c r="C405" s="1" t="s">
        <v>650</v>
      </c>
      <c r="D405" s="1" t="s">
        <v>651</v>
      </c>
      <c r="E405" s="1" t="s">
        <v>39</v>
      </c>
      <c r="F405" s="1" t="s">
        <v>50</v>
      </c>
      <c r="G405" s="1" t="s">
        <v>652</v>
      </c>
      <c r="H405" s="1" t="s">
        <v>185</v>
      </c>
      <c r="I405" s="1" t="s">
        <v>656</v>
      </c>
      <c r="J405" t="str">
        <f>TRIM(CONCATENATE(wiz[[#This Row],[SHIPPER..................]],wiz[[#This Row],[ZIP2..]],wiz[[#This Row],[ZIP3..]]))</f>
        <v>BLUE BIRD | 3103014701</v>
      </c>
      <c r="K405" s="1">
        <v>1</v>
      </c>
      <c r="L405" s="1">
        <v>1.59</v>
      </c>
      <c r="M405" s="1">
        <v>0.22</v>
      </c>
      <c r="N405" s="1">
        <v>933</v>
      </c>
      <c r="O405" s="1">
        <v>2</v>
      </c>
      <c r="P405" s="1">
        <v>27</v>
      </c>
      <c r="Q405" s="1">
        <v>0.25</v>
      </c>
      <c r="R405" s="1">
        <v>7</v>
      </c>
      <c r="S405" s="1">
        <v>-44</v>
      </c>
      <c r="T405" s="1">
        <v>-44</v>
      </c>
      <c r="U405" s="1">
        <v>-210</v>
      </c>
      <c r="V405" s="1">
        <v>-298</v>
      </c>
      <c r="W405" s="1">
        <v>31201</v>
      </c>
      <c r="X405" s="1">
        <v>31030</v>
      </c>
      <c r="Y405" s="1">
        <v>14701</v>
      </c>
      <c r="Z405" s="1">
        <v>1.59</v>
      </c>
      <c r="AA405" s="6">
        <f t="shared" si="82"/>
        <v>37</v>
      </c>
      <c r="AB405" s="6">
        <f t="shared" si="83"/>
        <v>-298</v>
      </c>
      <c r="AC405" s="6">
        <f t="shared" si="84"/>
        <v>1368</v>
      </c>
      <c r="AD405" s="6">
        <f t="shared" si="85"/>
        <v>36.972972972972975</v>
      </c>
      <c r="AE405" s="7">
        <f t="shared" si="86"/>
        <v>-298</v>
      </c>
      <c r="AF405" t="str">
        <f t="shared" ca="1" si="87"/>
        <v>$V$405</v>
      </c>
      <c r="AG405" t="str">
        <f t="shared" ca="1" si="88"/>
        <v>$J$405</v>
      </c>
      <c r="AH405" t="str">
        <f t="shared" ca="1" si="89"/>
        <v>BLUE BIRD | 3103014701</v>
      </c>
      <c r="AI405" t="str">
        <f t="shared" ca="1" si="78"/>
        <v>$K$405</v>
      </c>
      <c r="AJ405" s="8">
        <f t="shared" si="79"/>
        <v>2.7027027027027029E-2</v>
      </c>
      <c r="AK405" s="7">
        <f t="shared" si="80"/>
        <v>-203</v>
      </c>
      <c r="AL405" s="7" t="str">
        <f t="shared" ca="1" si="90"/>
        <v>BLUE BIRD | 3103076001</v>
      </c>
      <c r="AM405" t="b">
        <f t="shared" si="81"/>
        <v>0</v>
      </c>
    </row>
    <row r="406" spans="3:39" x14ac:dyDescent="0.3">
      <c r="C406" s="1" t="s">
        <v>657</v>
      </c>
      <c r="D406" s="1" t="s">
        <v>658</v>
      </c>
      <c r="E406" s="1" t="s">
        <v>39</v>
      </c>
      <c r="F406" s="1" t="s">
        <v>50</v>
      </c>
      <c r="G406" s="1" t="s">
        <v>659</v>
      </c>
      <c r="H406" s="1" t="s">
        <v>44</v>
      </c>
      <c r="I406" s="1" t="s">
        <v>660</v>
      </c>
      <c r="J406" t="str">
        <f>TRIM(CONCATENATE(wiz[[#This Row],[SHIPPER..................]],wiz[[#This Row],[ZIP2..]],wiz[[#This Row],[ZIP3..]]))</f>
        <v>LANDSTAR RANGER BROKE| 3109141009</v>
      </c>
      <c r="K406" s="1">
        <v>1</v>
      </c>
      <c r="L406" s="1">
        <v>1.62</v>
      </c>
      <c r="M406" s="1">
        <v>0.27</v>
      </c>
      <c r="N406" s="1">
        <v>436</v>
      </c>
      <c r="O406" s="1">
        <v>0.88</v>
      </c>
      <c r="P406" s="1">
        <v>46</v>
      </c>
      <c r="Q406" s="1">
        <v>0.25</v>
      </c>
      <c r="R406" s="1">
        <v>-26</v>
      </c>
      <c r="S406" s="1">
        <v>-2</v>
      </c>
      <c r="T406" s="1">
        <v>1</v>
      </c>
      <c r="U406" s="1">
        <v>176</v>
      </c>
      <c r="V406" s="1">
        <v>175</v>
      </c>
      <c r="W406" s="1">
        <v>30272</v>
      </c>
      <c r="X406" s="1">
        <v>31091</v>
      </c>
      <c r="Y406" s="1">
        <v>41009</v>
      </c>
      <c r="Z406" s="1">
        <v>1.67</v>
      </c>
      <c r="AA406" s="6">
        <f t="shared" si="82"/>
        <v>7</v>
      </c>
      <c r="AB406" s="6">
        <f t="shared" si="83"/>
        <v>175</v>
      </c>
      <c r="AC406" s="6">
        <f t="shared" si="84"/>
        <v>-378</v>
      </c>
      <c r="AD406" s="6">
        <f t="shared" si="85"/>
        <v>-54</v>
      </c>
      <c r="AE406" s="7">
        <f t="shared" si="86"/>
        <v>-525</v>
      </c>
      <c r="AF406" t="str">
        <f t="shared" ca="1" si="87"/>
        <v>$V$1718</v>
      </c>
      <c r="AG406" t="str">
        <f t="shared" ca="1" si="88"/>
        <v>$J$1718</v>
      </c>
      <c r="AH406" t="str">
        <f t="shared" ca="1" si="89"/>
        <v>LANDSTAR RANGER BROKE| 2930163101</v>
      </c>
      <c r="AI406" t="str">
        <f t="shared" ca="1" si="78"/>
        <v>$K$1718</v>
      </c>
      <c r="AJ406" s="8">
        <f t="shared" si="79"/>
        <v>0.14285714285714285</v>
      </c>
      <c r="AK406" s="7">
        <f t="shared" si="80"/>
        <v>-525</v>
      </c>
      <c r="AL406" s="7" t="str">
        <f t="shared" ca="1" si="90"/>
        <v>LANDSTAR RANGER BROKE| 2930163101</v>
      </c>
      <c r="AM406" t="b">
        <f t="shared" si="81"/>
        <v>0</v>
      </c>
    </row>
    <row r="407" spans="3:39" x14ac:dyDescent="0.3">
      <c r="C407" s="1" t="s">
        <v>646</v>
      </c>
      <c r="D407" s="1" t="s">
        <v>647</v>
      </c>
      <c r="E407" s="1" t="s">
        <v>39</v>
      </c>
      <c r="F407" s="1" t="s">
        <v>50</v>
      </c>
      <c r="G407" s="1" t="s">
        <v>661</v>
      </c>
      <c r="H407" s="1" t="s">
        <v>87</v>
      </c>
      <c r="I407" s="1" t="s">
        <v>393</v>
      </c>
      <c r="J407" t="str">
        <f>TRIM(CONCATENATE(wiz[[#This Row],[SHIPPER..................]],wiz[[#This Row],[ZIP2..]],wiz[[#This Row],[ZIP3..]]))</f>
        <v>GRAPHIC PACKAGING | 3106943201</v>
      </c>
      <c r="K407" s="1">
        <v>1</v>
      </c>
      <c r="L407" s="1">
        <v>1.5</v>
      </c>
      <c r="M407" s="1">
        <v>0.27</v>
      </c>
      <c r="N407" s="1">
        <v>646</v>
      </c>
      <c r="O407" s="1">
        <v>1.63</v>
      </c>
      <c r="P407" s="1">
        <v>30</v>
      </c>
      <c r="Q407" s="1">
        <v>0.25</v>
      </c>
      <c r="R407" s="1">
        <v>-37</v>
      </c>
      <c r="S407" s="1">
        <v>-26</v>
      </c>
      <c r="T407" s="1">
        <v>-99</v>
      </c>
      <c r="U407" s="1">
        <v>80</v>
      </c>
      <c r="V407" s="1">
        <v>-45</v>
      </c>
      <c r="W407" s="1">
        <v>31201</v>
      </c>
      <c r="X407" s="1">
        <v>31069</v>
      </c>
      <c r="Y407" s="1">
        <v>43201</v>
      </c>
      <c r="Z407" s="1">
        <v>1.55</v>
      </c>
      <c r="AA407" s="6">
        <f t="shared" si="82"/>
        <v>93</v>
      </c>
      <c r="AB407" s="6">
        <f t="shared" si="83"/>
        <v>-45</v>
      </c>
      <c r="AC407" s="6">
        <f t="shared" si="84"/>
        <v>-6021</v>
      </c>
      <c r="AD407" s="6">
        <f t="shared" si="85"/>
        <v>-64.741935483870961</v>
      </c>
      <c r="AE407" s="7">
        <f t="shared" si="86"/>
        <v>-627</v>
      </c>
      <c r="AF407" t="str">
        <f t="shared" ca="1" si="87"/>
        <v>$V$356</v>
      </c>
      <c r="AG407" t="str">
        <f t="shared" ca="1" si="88"/>
        <v>$J$356</v>
      </c>
      <c r="AH407" t="str">
        <f t="shared" ca="1" si="89"/>
        <v>TRACTOR SUPPLY MANHAT| 3070142134</v>
      </c>
      <c r="AI407" t="str">
        <f t="shared" ca="1" si="78"/>
        <v>$K$356</v>
      </c>
      <c r="AJ407" s="8">
        <f t="shared" si="79"/>
        <v>1.0752688172043012E-2</v>
      </c>
      <c r="AK407" s="7">
        <f t="shared" si="80"/>
        <v>-166</v>
      </c>
      <c r="AL407" s="7" t="str">
        <f t="shared" ca="1" si="90"/>
        <v>TRACTOR SUPPLY MANHAT| 3055346064</v>
      </c>
      <c r="AM407" t="b">
        <f t="shared" si="81"/>
        <v>0</v>
      </c>
    </row>
    <row r="408" spans="3:39" x14ac:dyDescent="0.3">
      <c r="C408" s="1" t="s">
        <v>123</v>
      </c>
      <c r="D408" s="1" t="s">
        <v>124</v>
      </c>
      <c r="E408" s="1" t="s">
        <v>39</v>
      </c>
      <c r="F408" s="1" t="s">
        <v>50</v>
      </c>
      <c r="G408" s="1" t="s">
        <v>662</v>
      </c>
      <c r="H408" s="1" t="s">
        <v>87</v>
      </c>
      <c r="I408" s="1" t="s">
        <v>233</v>
      </c>
      <c r="J408" t="str">
        <f>TRIM(CONCATENATE(wiz[[#This Row],[SHIPPER..................]],wiz[[#This Row],[ZIP2..]],wiz[[#This Row],[ZIP3..]]))</f>
        <v>WAL MART SAMS GENERAL| 3020443123</v>
      </c>
      <c r="K408" s="1">
        <v>1</v>
      </c>
      <c r="L408" s="1">
        <v>1.48</v>
      </c>
      <c r="M408" s="1">
        <v>0.11</v>
      </c>
      <c r="N408" s="1">
        <v>584</v>
      </c>
      <c r="O408" s="1">
        <v>1</v>
      </c>
      <c r="P408" s="1">
        <v>415</v>
      </c>
      <c r="Q408" s="1">
        <v>0.7</v>
      </c>
      <c r="R408" s="1">
        <v>57</v>
      </c>
      <c r="S408" s="1">
        <v>-82</v>
      </c>
      <c r="T408" s="1">
        <v>24</v>
      </c>
      <c r="U408" s="1">
        <v>-54</v>
      </c>
      <c r="V408" s="1">
        <v>-112</v>
      </c>
      <c r="W408" s="1">
        <v>27601</v>
      </c>
      <c r="X408" s="1">
        <v>30204</v>
      </c>
      <c r="Y408" s="1">
        <v>43123</v>
      </c>
      <c r="Z408" s="1">
        <v>1.37</v>
      </c>
      <c r="AA408" s="6">
        <f t="shared" si="82"/>
        <v>189</v>
      </c>
      <c r="AB408" s="6">
        <f t="shared" si="83"/>
        <v>-112</v>
      </c>
      <c r="AC408" s="6">
        <f t="shared" si="84"/>
        <v>88</v>
      </c>
      <c r="AD408" s="6">
        <f t="shared" si="85"/>
        <v>0.46560846560846558</v>
      </c>
      <c r="AE408" s="7">
        <f t="shared" si="86"/>
        <v>-553</v>
      </c>
      <c r="AF408" t="str">
        <f t="shared" ca="1" si="87"/>
        <v>$V$459</v>
      </c>
      <c r="AG408" t="str">
        <f t="shared" ca="1" si="88"/>
        <v>$J$459</v>
      </c>
      <c r="AH408" t="str">
        <f t="shared" ca="1" si="89"/>
        <v>WAL MART SAMS GENERAL| 6054835055</v>
      </c>
      <c r="AI408" t="str">
        <f t="shared" ca="1" si="78"/>
        <v>$K$459</v>
      </c>
      <c r="AJ408" s="8">
        <f t="shared" si="79"/>
        <v>5.2910052910052907E-3</v>
      </c>
      <c r="AK408" s="7">
        <f t="shared" si="80"/>
        <v>-306</v>
      </c>
      <c r="AL408" s="7" t="str">
        <f t="shared" ca="1" si="90"/>
        <v>b: C H ROBINSON | 3030163755</v>
      </c>
      <c r="AM408" t="b">
        <f t="shared" si="81"/>
        <v>0</v>
      </c>
    </row>
    <row r="409" spans="3:39" x14ac:dyDescent="0.3">
      <c r="C409" s="1" t="s">
        <v>123</v>
      </c>
      <c r="D409" s="1" t="s">
        <v>124</v>
      </c>
      <c r="E409" s="1" t="s">
        <v>39</v>
      </c>
      <c r="F409" s="1" t="s">
        <v>50</v>
      </c>
      <c r="G409" s="1" t="s">
        <v>663</v>
      </c>
      <c r="H409" s="1" t="s">
        <v>87</v>
      </c>
      <c r="I409" s="1" t="s">
        <v>233</v>
      </c>
      <c r="J409" t="str">
        <f>TRIM(CONCATENATE(wiz[[#This Row],[SHIPPER..................]],wiz[[#This Row],[ZIP2..]],wiz[[#This Row],[ZIP3..]]))</f>
        <v>WAL MART SAMS GENERAL| 3102443123</v>
      </c>
      <c r="K409" s="1">
        <v>1</v>
      </c>
      <c r="L409" s="1">
        <v>1.44</v>
      </c>
      <c r="M409" s="1">
        <v>0.11</v>
      </c>
      <c r="N409" s="1">
        <v>607</v>
      </c>
      <c r="O409" s="1">
        <v>1.08</v>
      </c>
      <c r="P409" s="1">
        <v>35</v>
      </c>
      <c r="Q409" s="1">
        <v>0.25</v>
      </c>
      <c r="R409" s="1">
        <v>63</v>
      </c>
      <c r="S409" s="1">
        <v>-32</v>
      </c>
      <c r="T409" s="1">
        <v>31</v>
      </c>
      <c r="U409" s="1">
        <v>-74</v>
      </c>
      <c r="V409" s="1">
        <v>-75</v>
      </c>
      <c r="W409" s="1">
        <v>30233</v>
      </c>
      <c r="X409" s="1">
        <v>31024</v>
      </c>
      <c r="Y409" s="1">
        <v>43123</v>
      </c>
      <c r="Z409" s="1">
        <v>1.33</v>
      </c>
      <c r="AA409" s="6">
        <f t="shared" si="82"/>
        <v>189</v>
      </c>
      <c r="AB409" s="6">
        <f t="shared" si="83"/>
        <v>-75</v>
      </c>
      <c r="AC409" s="6">
        <f t="shared" si="84"/>
        <v>88</v>
      </c>
      <c r="AD409" s="6">
        <f t="shared" si="85"/>
        <v>0.46560846560846558</v>
      </c>
      <c r="AE409" s="7">
        <f t="shared" si="86"/>
        <v>-553</v>
      </c>
      <c r="AF409" t="str">
        <f t="shared" ca="1" si="87"/>
        <v>$V$459</v>
      </c>
      <c r="AG409" t="str">
        <f t="shared" ca="1" si="88"/>
        <v>$J$459</v>
      </c>
      <c r="AH409" t="str">
        <f t="shared" ca="1" si="89"/>
        <v>WAL MART SAMS GENERAL| 6054835055</v>
      </c>
      <c r="AI409" t="str">
        <f t="shared" ca="1" si="78"/>
        <v>$K$459</v>
      </c>
      <c r="AJ409" s="8">
        <f t="shared" si="79"/>
        <v>5.2910052910052907E-3</v>
      </c>
      <c r="AK409" s="7">
        <f t="shared" si="80"/>
        <v>-306</v>
      </c>
      <c r="AL409" s="7" t="str">
        <f t="shared" ca="1" si="90"/>
        <v>b: C H ROBINSON | 3030163755</v>
      </c>
      <c r="AM409" t="b">
        <f t="shared" si="81"/>
        <v>0</v>
      </c>
    </row>
    <row r="410" spans="3:39" x14ac:dyDescent="0.3">
      <c r="C410" s="1" t="s">
        <v>47</v>
      </c>
      <c r="D410" s="1" t="s">
        <v>48</v>
      </c>
      <c r="E410" s="1" t="s">
        <v>39</v>
      </c>
      <c r="F410" s="1" t="s">
        <v>50</v>
      </c>
      <c r="G410" s="1" t="s">
        <v>384</v>
      </c>
      <c r="H410" s="1" t="s">
        <v>87</v>
      </c>
      <c r="I410" s="1" t="s">
        <v>88</v>
      </c>
      <c r="J410" t="str">
        <f>TRIM(CONCATENATE(wiz[[#This Row],[SHIPPER..................]],wiz[[#This Row],[ZIP2..]],wiz[[#This Row],[ZIP3..]]))</f>
        <v>LOWES MLXP VAN ONE WA| 3120145839</v>
      </c>
      <c r="K410" s="1">
        <v>26</v>
      </c>
      <c r="L410" s="1">
        <v>1.44</v>
      </c>
      <c r="M410" s="1">
        <v>0.21</v>
      </c>
      <c r="N410" s="1">
        <v>687</v>
      </c>
      <c r="O410" s="1">
        <v>1.31</v>
      </c>
      <c r="P410" s="1">
        <v>28</v>
      </c>
      <c r="Q410" s="1">
        <v>0.27</v>
      </c>
      <c r="R410" s="1">
        <v>0</v>
      </c>
      <c r="S410" s="1">
        <v>-12</v>
      </c>
      <c r="T410" s="1">
        <v>19</v>
      </c>
      <c r="U410" s="1">
        <v>-8</v>
      </c>
      <c r="V410" s="1">
        <v>-1</v>
      </c>
      <c r="W410" s="1">
        <v>30301</v>
      </c>
      <c r="X410" s="1">
        <v>31201</v>
      </c>
      <c r="Y410" s="1">
        <v>45839</v>
      </c>
      <c r="Z410" s="1">
        <v>1.43</v>
      </c>
      <c r="AA410" s="6">
        <f t="shared" si="82"/>
        <v>678</v>
      </c>
      <c r="AB410" s="6">
        <f t="shared" si="83"/>
        <v>-26</v>
      </c>
      <c r="AC410" s="6">
        <f t="shared" si="84"/>
        <v>-50621</v>
      </c>
      <c r="AD410" s="6">
        <f t="shared" si="85"/>
        <v>-74.662241887905608</v>
      </c>
      <c r="AE410" s="7">
        <f t="shared" si="86"/>
        <v>-655</v>
      </c>
      <c r="AF410" t="str">
        <f t="shared" ca="1" si="87"/>
        <v>$V$1026</v>
      </c>
      <c r="AG410" t="str">
        <f t="shared" ca="1" si="88"/>
        <v>$J$1026</v>
      </c>
      <c r="AH410" t="str">
        <f t="shared" ca="1" si="89"/>
        <v>LOWES MLXP VAN ONE WA| 2820147265</v>
      </c>
      <c r="AI410" t="str">
        <f t="shared" ca="1" si="78"/>
        <v>$K$1026</v>
      </c>
      <c r="AJ410" s="8">
        <f t="shared" si="79"/>
        <v>3.8348082595870206E-2</v>
      </c>
      <c r="AK410" s="7">
        <f t="shared" si="80"/>
        <v>-233</v>
      </c>
      <c r="AL410" s="7" t="str">
        <f t="shared" ca="1" si="90"/>
        <v>b: ECHO GLOBAL LOGIST| 6621537201</v>
      </c>
      <c r="AM410" t="b">
        <f t="shared" si="81"/>
        <v>0</v>
      </c>
    </row>
    <row r="411" spans="3:39" x14ac:dyDescent="0.3">
      <c r="C411" s="1" t="s">
        <v>664</v>
      </c>
      <c r="D411" s="1" t="s">
        <v>665</v>
      </c>
      <c r="E411" s="1" t="s">
        <v>39</v>
      </c>
      <c r="F411" s="1" t="s">
        <v>50</v>
      </c>
      <c r="G411" s="1" t="s">
        <v>384</v>
      </c>
      <c r="H411" s="1" t="s">
        <v>70</v>
      </c>
      <c r="I411" s="1" t="s">
        <v>666</v>
      </c>
      <c r="J411" t="str">
        <f>TRIM(CONCATENATE(wiz[[#This Row],[SHIPPER..................]],wiz[[#This Row],[ZIP2..]],wiz[[#This Row],[ZIP3..]]))</f>
        <v>b: NOVA LOGISTICS INC| 3120138024</v>
      </c>
      <c r="K411" s="1">
        <v>1</v>
      </c>
      <c r="L411" s="1">
        <v>1.8</v>
      </c>
      <c r="M411" s="1">
        <v>0.28000000000000003</v>
      </c>
      <c r="N411" s="1">
        <v>505</v>
      </c>
      <c r="O411" s="1">
        <v>0.79</v>
      </c>
      <c r="P411" s="1">
        <v>0</v>
      </c>
      <c r="Q411" s="1">
        <v>0.25</v>
      </c>
      <c r="R411" s="1">
        <v>-35</v>
      </c>
      <c r="S411" s="1">
        <v>12</v>
      </c>
      <c r="T411" s="1">
        <v>60</v>
      </c>
      <c r="U411" s="1">
        <v>471</v>
      </c>
      <c r="V411" s="1">
        <v>543</v>
      </c>
      <c r="W411" s="1">
        <v>31201</v>
      </c>
      <c r="X411" s="1">
        <v>31201</v>
      </c>
      <c r="Y411" s="1">
        <v>38024</v>
      </c>
      <c r="Z411" s="1">
        <v>1.86</v>
      </c>
      <c r="AA411" s="6">
        <f t="shared" si="82"/>
        <v>2</v>
      </c>
      <c r="AB411" s="6">
        <f t="shared" si="83"/>
        <v>543</v>
      </c>
      <c r="AC411" s="6">
        <f t="shared" si="84"/>
        <v>682</v>
      </c>
      <c r="AD411" s="6">
        <f t="shared" si="85"/>
        <v>341</v>
      </c>
      <c r="AE411" s="7">
        <f t="shared" si="86"/>
        <v>139</v>
      </c>
      <c r="AF411" t="str">
        <f t="shared" ca="1" si="87"/>
        <v>$V$1714</v>
      </c>
      <c r="AG411" t="str">
        <f t="shared" ca="1" si="88"/>
        <v>$J$1714</v>
      </c>
      <c r="AH411" t="str">
        <f t="shared" ca="1" si="89"/>
        <v>b: ECHO GLOBAL LOGIST| 2964440165</v>
      </c>
      <c r="AI411" t="str">
        <f t="shared" ca="1" si="78"/>
        <v>$K$1714</v>
      </c>
      <c r="AJ411" s="8">
        <f t="shared" si="79"/>
        <v>0.5</v>
      </c>
      <c r="AK411" s="7">
        <f t="shared" si="80"/>
        <v>139</v>
      </c>
      <c r="AL411" s="7" t="str">
        <f t="shared" ca="1" si="90"/>
        <v>b: ECHO GLOBAL LOGIST| 2964440165</v>
      </c>
      <c r="AM411" t="b">
        <f t="shared" si="81"/>
        <v>0</v>
      </c>
    </row>
    <row r="412" spans="3:39" x14ac:dyDescent="0.3">
      <c r="C412" s="1" t="s">
        <v>643</v>
      </c>
      <c r="D412" s="1" t="s">
        <v>644</v>
      </c>
      <c r="E412" s="1" t="s">
        <v>39</v>
      </c>
      <c r="F412" s="1" t="s">
        <v>50</v>
      </c>
      <c r="G412" s="1" t="s">
        <v>645</v>
      </c>
      <c r="H412" s="1" t="s">
        <v>70</v>
      </c>
      <c r="I412" s="1" t="s">
        <v>71</v>
      </c>
      <c r="J412" t="str">
        <f>TRIM(CONCATENATE(wiz[[#This Row],[SHIPPER..................]],wiz[[#This Row],[ZIP2..]],wiz[[#This Row],[ZIP3..]]))</f>
        <v>DURO BAG | 3102138301</v>
      </c>
      <c r="K412" s="1">
        <v>15</v>
      </c>
      <c r="L412" s="1">
        <v>1.53</v>
      </c>
      <c r="M412" s="1">
        <v>0.23</v>
      </c>
      <c r="N412" s="1">
        <v>515</v>
      </c>
      <c r="O412" s="1">
        <v>1</v>
      </c>
      <c r="P412" s="1">
        <v>133</v>
      </c>
      <c r="Q412" s="1">
        <v>0.36</v>
      </c>
      <c r="R412" s="1">
        <v>-8</v>
      </c>
      <c r="S412" s="1">
        <v>-44</v>
      </c>
      <c r="T412" s="1">
        <v>10</v>
      </c>
      <c r="U412" s="1">
        <v>308</v>
      </c>
      <c r="V412" s="1">
        <v>274</v>
      </c>
      <c r="W412" s="1">
        <v>30233</v>
      </c>
      <c r="X412" s="1">
        <v>31021</v>
      </c>
      <c r="Y412" s="1">
        <v>38301</v>
      </c>
      <c r="Z412" s="1">
        <v>1.54</v>
      </c>
      <c r="AA412" s="6">
        <f t="shared" si="82"/>
        <v>42</v>
      </c>
      <c r="AB412" s="6">
        <f t="shared" si="83"/>
        <v>4110</v>
      </c>
      <c r="AC412" s="6">
        <f t="shared" si="84"/>
        <v>-2125</v>
      </c>
      <c r="AD412" s="6">
        <f t="shared" si="85"/>
        <v>-50.595238095238095</v>
      </c>
      <c r="AE412" s="7">
        <f t="shared" si="86"/>
        <v>-244</v>
      </c>
      <c r="AF412" t="str">
        <f t="shared" ca="1" si="87"/>
        <v>$V$391</v>
      </c>
      <c r="AG412" t="str">
        <f t="shared" ca="1" si="88"/>
        <v>$J$391</v>
      </c>
      <c r="AH412" t="str">
        <f t="shared" ca="1" si="89"/>
        <v>DURO BAG | 3102160803</v>
      </c>
      <c r="AI412" t="str">
        <f t="shared" ca="1" si="78"/>
        <v>$K$391</v>
      </c>
      <c r="AJ412" s="8">
        <f t="shared" si="79"/>
        <v>0.35714285714285715</v>
      </c>
      <c r="AK412" s="7">
        <f t="shared" si="80"/>
        <v>-244</v>
      </c>
      <c r="AL412" s="7" t="str">
        <f t="shared" ca="1" si="90"/>
        <v>DURO BAG | 3102160803</v>
      </c>
      <c r="AM412" t="b">
        <f t="shared" si="81"/>
        <v>0</v>
      </c>
    </row>
    <row r="413" spans="3:39" x14ac:dyDescent="0.3">
      <c r="C413" s="1" t="s">
        <v>667</v>
      </c>
      <c r="D413" s="1" t="s">
        <v>668</v>
      </c>
      <c r="E413" s="1" t="s">
        <v>39</v>
      </c>
      <c r="F413" s="1" t="s">
        <v>50</v>
      </c>
      <c r="G413" s="1" t="s">
        <v>663</v>
      </c>
      <c r="H413" s="1" t="s">
        <v>70</v>
      </c>
      <c r="I413" s="1" t="s">
        <v>563</v>
      </c>
      <c r="J413" t="str">
        <f>TRIM(CONCATENATE(wiz[[#This Row],[SHIPPER..................]],wiz[[#This Row],[ZIP2..]],wiz[[#This Row],[ZIP3..]]))</f>
        <v>b: USA LOGISTICS | 3102437809</v>
      </c>
      <c r="K413" s="1">
        <v>1</v>
      </c>
      <c r="L413" s="1">
        <v>1.65</v>
      </c>
      <c r="M413" s="1">
        <v>0.28000000000000003</v>
      </c>
      <c r="N413" s="1">
        <v>273</v>
      </c>
      <c r="O413" s="1">
        <v>0.57999999999999996</v>
      </c>
      <c r="P413" s="1">
        <v>39</v>
      </c>
      <c r="Q413" s="1">
        <v>0.25</v>
      </c>
      <c r="R413" s="1">
        <v>-19</v>
      </c>
      <c r="S413" s="1">
        <v>-37</v>
      </c>
      <c r="T413" s="1">
        <v>-10</v>
      </c>
      <c r="U413" s="1">
        <v>-21</v>
      </c>
      <c r="V413" s="1">
        <v>-68</v>
      </c>
      <c r="W413" s="1">
        <v>31201</v>
      </c>
      <c r="X413" s="1">
        <v>31024</v>
      </c>
      <c r="Y413" s="1">
        <v>37809</v>
      </c>
      <c r="Z413" s="1">
        <v>1.71</v>
      </c>
      <c r="AA413" s="6">
        <f t="shared" si="82"/>
        <v>2</v>
      </c>
      <c r="AB413" s="6">
        <f t="shared" si="83"/>
        <v>-68</v>
      </c>
      <c r="AC413" s="6">
        <f t="shared" si="84"/>
        <v>-295</v>
      </c>
      <c r="AD413" s="6">
        <f t="shared" si="85"/>
        <v>-147.5</v>
      </c>
      <c r="AE413" s="7">
        <f t="shared" si="86"/>
        <v>-227</v>
      </c>
      <c r="AF413" t="str">
        <f t="shared" ca="1" si="87"/>
        <v>$V$142</v>
      </c>
      <c r="AG413" t="str">
        <f t="shared" ca="1" si="88"/>
        <v>$J$142</v>
      </c>
      <c r="AH413" t="str">
        <f t="shared" ca="1" si="89"/>
        <v>OWENS CORNING SALES | 3380128201</v>
      </c>
      <c r="AI413" t="str">
        <f t="shared" ca="1" si="78"/>
        <v>$K$142</v>
      </c>
      <c r="AJ413" s="8">
        <f t="shared" si="79"/>
        <v>0.5</v>
      </c>
      <c r="AK413" s="7">
        <f t="shared" si="80"/>
        <v>-227</v>
      </c>
      <c r="AL413" s="7" t="str">
        <f t="shared" ca="1" si="90"/>
        <v>OWENS CORNING SALES | 3380128201</v>
      </c>
      <c r="AM413" t="b">
        <f t="shared" si="81"/>
        <v>0</v>
      </c>
    </row>
    <row r="414" spans="3:39" x14ac:dyDescent="0.3">
      <c r="C414" s="1" t="s">
        <v>123</v>
      </c>
      <c r="D414" s="1" t="s">
        <v>124</v>
      </c>
      <c r="E414" s="1" t="s">
        <v>39</v>
      </c>
      <c r="F414" s="1" t="s">
        <v>50</v>
      </c>
      <c r="G414" s="1" t="s">
        <v>662</v>
      </c>
      <c r="H414" s="1" t="s">
        <v>70</v>
      </c>
      <c r="I414" s="1" t="s">
        <v>75</v>
      </c>
      <c r="J414" t="str">
        <f>TRIM(CONCATENATE(wiz[[#This Row],[SHIPPER..................]],wiz[[#This Row],[ZIP2..]],wiz[[#This Row],[ZIP3..]]))</f>
        <v>WAL MART SAMS GENERAL| 3020438101</v>
      </c>
      <c r="K414" s="1">
        <v>6</v>
      </c>
      <c r="L414" s="1">
        <v>1.43</v>
      </c>
      <c r="M414" s="1">
        <v>7.0000000000000007E-2</v>
      </c>
      <c r="N414" s="1">
        <v>413</v>
      </c>
      <c r="O414" s="1">
        <v>1.25</v>
      </c>
      <c r="P414" s="1">
        <v>69</v>
      </c>
      <c r="Q414" s="1">
        <v>0.3</v>
      </c>
      <c r="R414" s="1">
        <v>55</v>
      </c>
      <c r="S414" s="1">
        <v>-82</v>
      </c>
      <c r="T414" s="1">
        <v>-86</v>
      </c>
      <c r="U414" s="1">
        <v>-41</v>
      </c>
      <c r="V414" s="1">
        <v>-209</v>
      </c>
      <c r="W414" s="1">
        <v>30012</v>
      </c>
      <c r="X414" s="1">
        <v>30204</v>
      </c>
      <c r="Y414" s="1">
        <v>38101</v>
      </c>
      <c r="Z414" s="1">
        <v>1.28</v>
      </c>
      <c r="AA414" s="6">
        <f t="shared" si="82"/>
        <v>189</v>
      </c>
      <c r="AB414" s="6">
        <f t="shared" si="83"/>
        <v>-1254</v>
      </c>
      <c r="AC414" s="6">
        <f t="shared" si="84"/>
        <v>88</v>
      </c>
      <c r="AD414" s="6">
        <f t="shared" si="85"/>
        <v>0.46560846560846558</v>
      </c>
      <c r="AE414" s="7">
        <f t="shared" si="86"/>
        <v>-553</v>
      </c>
      <c r="AF414" t="str">
        <f t="shared" ca="1" si="87"/>
        <v>$V$459</v>
      </c>
      <c r="AG414" t="str">
        <f t="shared" ca="1" si="88"/>
        <v>$J$459</v>
      </c>
      <c r="AH414" t="str">
        <f t="shared" ca="1" si="89"/>
        <v>WAL MART SAMS GENERAL| 6054835055</v>
      </c>
      <c r="AI414" t="str">
        <f t="shared" ca="1" si="78"/>
        <v>$K$459</v>
      </c>
      <c r="AJ414" s="8">
        <f t="shared" si="79"/>
        <v>3.1746031746031744E-2</v>
      </c>
      <c r="AK414" s="7">
        <f t="shared" si="80"/>
        <v>-306</v>
      </c>
      <c r="AL414" s="7" t="str">
        <f t="shared" ca="1" si="90"/>
        <v>b: C H ROBINSON | 3030163755</v>
      </c>
      <c r="AM414" t="b">
        <f t="shared" si="81"/>
        <v>0</v>
      </c>
    </row>
    <row r="415" spans="3:39" x14ac:dyDescent="0.3">
      <c r="C415" s="1" t="s">
        <v>365</v>
      </c>
      <c r="D415" s="1" t="s">
        <v>366</v>
      </c>
      <c r="E415" s="1" t="s">
        <v>39</v>
      </c>
      <c r="F415" s="1" t="s">
        <v>50</v>
      </c>
      <c r="G415" s="1" t="s">
        <v>71</v>
      </c>
      <c r="H415" s="1" t="s">
        <v>70</v>
      </c>
      <c r="I415" s="1" t="s">
        <v>669</v>
      </c>
      <c r="J415" t="str">
        <f>TRIM(CONCATENATE(wiz[[#This Row],[SHIPPER..................]],wiz[[#This Row],[ZIP2..]],wiz[[#This Row],[ZIP3..]]))</f>
        <v>AMERICAN WOODMARK COR| 3023337138</v>
      </c>
      <c r="K415" s="1">
        <v>13</v>
      </c>
      <c r="L415" s="1">
        <v>2.6</v>
      </c>
      <c r="M415" s="1">
        <v>0.19</v>
      </c>
      <c r="N415" s="1">
        <v>309</v>
      </c>
      <c r="O415" s="1">
        <v>0.7</v>
      </c>
      <c r="P415" s="1">
        <v>38</v>
      </c>
      <c r="Q415" s="1">
        <v>0.27</v>
      </c>
      <c r="R415" s="1">
        <v>4</v>
      </c>
      <c r="S415" s="1">
        <v>1</v>
      </c>
      <c r="T415" s="1">
        <v>31</v>
      </c>
      <c r="U415" s="1">
        <v>252</v>
      </c>
      <c r="V415" s="1">
        <v>284</v>
      </c>
      <c r="W415" s="1">
        <v>30233</v>
      </c>
      <c r="X415" s="1">
        <v>30233</v>
      </c>
      <c r="Y415" s="1">
        <v>37138</v>
      </c>
      <c r="Z415" s="1">
        <v>2.57</v>
      </c>
      <c r="AA415" s="6">
        <f t="shared" si="82"/>
        <v>369</v>
      </c>
      <c r="AB415" s="6">
        <f t="shared" si="83"/>
        <v>3692</v>
      </c>
      <c r="AC415" s="6">
        <f t="shared" si="84"/>
        <v>38615</v>
      </c>
      <c r="AD415" s="6">
        <f t="shared" si="85"/>
        <v>104.64769647696477</v>
      </c>
      <c r="AE415" s="7">
        <f t="shared" si="86"/>
        <v>-235</v>
      </c>
      <c r="AF415" t="str">
        <f t="shared" ca="1" si="87"/>
        <v>$V$231</v>
      </c>
      <c r="AG415" t="str">
        <f t="shared" ca="1" si="88"/>
        <v>$J$231</v>
      </c>
      <c r="AH415" t="str">
        <f t="shared" ca="1" si="89"/>
        <v>b: C H ROBINSON | 3030140353</v>
      </c>
      <c r="AI415" t="str">
        <f t="shared" ca="1" si="78"/>
        <v>$K$231</v>
      </c>
      <c r="AJ415" s="8">
        <f t="shared" si="79"/>
        <v>3.5230352303523033E-2</v>
      </c>
      <c r="AK415" s="7">
        <f t="shared" si="80"/>
        <v>-235</v>
      </c>
      <c r="AL415" s="7" t="str">
        <f t="shared" ca="1" si="90"/>
        <v>b: C H ROBINSON | 3030140353</v>
      </c>
      <c r="AM415" t="b">
        <f t="shared" si="81"/>
        <v>0</v>
      </c>
    </row>
    <row r="416" spans="3:39" x14ac:dyDescent="0.3">
      <c r="C416" s="1" t="s">
        <v>365</v>
      </c>
      <c r="D416" s="1" t="s">
        <v>620</v>
      </c>
      <c r="E416" s="1" t="s">
        <v>39</v>
      </c>
      <c r="F416" s="1" t="s">
        <v>50</v>
      </c>
      <c r="G416" s="1" t="s">
        <v>71</v>
      </c>
      <c r="H416" s="1" t="s">
        <v>70</v>
      </c>
      <c r="I416" s="1" t="s">
        <v>669</v>
      </c>
      <c r="J416" t="str">
        <f>TRIM(CONCATENATE(wiz[[#This Row],[SHIPPER..................]],wiz[[#This Row],[ZIP2..]],wiz[[#This Row],[ZIP3..]]))</f>
        <v>AMERICAN WOODMARK COR| 3023337138</v>
      </c>
      <c r="K416" s="1">
        <v>2</v>
      </c>
      <c r="L416" s="1">
        <v>2.6</v>
      </c>
      <c r="M416" s="1">
        <v>0.2</v>
      </c>
      <c r="N416" s="1">
        <v>309</v>
      </c>
      <c r="O416" s="1">
        <v>0.65</v>
      </c>
      <c r="P416" s="1">
        <v>42</v>
      </c>
      <c r="Q416" s="1">
        <v>0.25</v>
      </c>
      <c r="R416" s="1">
        <v>3</v>
      </c>
      <c r="S416" s="1">
        <v>-4</v>
      </c>
      <c r="T416" s="1">
        <v>43</v>
      </c>
      <c r="U416" s="1">
        <v>269</v>
      </c>
      <c r="V416" s="1">
        <v>308</v>
      </c>
      <c r="W416" s="1">
        <v>31201</v>
      </c>
      <c r="X416" s="1">
        <v>30233</v>
      </c>
      <c r="Y416" s="1">
        <v>37138</v>
      </c>
      <c r="Z416" s="1">
        <v>2.58</v>
      </c>
      <c r="AA416" s="6">
        <f t="shared" si="82"/>
        <v>369</v>
      </c>
      <c r="AB416" s="6">
        <f t="shared" si="83"/>
        <v>616</v>
      </c>
      <c r="AC416" s="6">
        <f t="shared" si="84"/>
        <v>38615</v>
      </c>
      <c r="AD416" s="6">
        <f t="shared" si="85"/>
        <v>104.64769647696477</v>
      </c>
      <c r="AE416" s="7">
        <f t="shared" si="86"/>
        <v>-235</v>
      </c>
      <c r="AF416" t="str">
        <f t="shared" ca="1" si="87"/>
        <v>$V$231</v>
      </c>
      <c r="AG416" t="str">
        <f t="shared" ca="1" si="88"/>
        <v>$J$231</v>
      </c>
      <c r="AH416" t="str">
        <f t="shared" ca="1" si="89"/>
        <v>b: C H ROBINSON | 3030140353</v>
      </c>
      <c r="AI416" t="str">
        <f t="shared" ca="1" si="78"/>
        <v>$K$231</v>
      </c>
      <c r="AJ416" s="8">
        <f t="shared" si="79"/>
        <v>5.4200542005420054E-3</v>
      </c>
      <c r="AK416" s="7">
        <f t="shared" si="80"/>
        <v>-235</v>
      </c>
      <c r="AL416" s="7" t="str">
        <f t="shared" ca="1" si="90"/>
        <v>b: C H ROBINSON | 3030140353</v>
      </c>
      <c r="AM416" t="b">
        <f t="shared" si="81"/>
        <v>0</v>
      </c>
    </row>
    <row r="417" spans="3:39" x14ac:dyDescent="0.3">
      <c r="C417" s="1" t="s">
        <v>37</v>
      </c>
      <c r="D417" s="1" t="s">
        <v>38</v>
      </c>
      <c r="E417" s="1" t="s">
        <v>39</v>
      </c>
      <c r="F417" s="1" t="s">
        <v>50</v>
      </c>
      <c r="G417" s="1" t="s">
        <v>670</v>
      </c>
      <c r="H417" s="1" t="s">
        <v>70</v>
      </c>
      <c r="I417" s="1" t="s">
        <v>671</v>
      </c>
      <c r="J417" t="str">
        <f>TRIM(CONCATENATE(wiz[[#This Row],[SHIPPER..................]],wiz[[#This Row],[ZIP2..]],wiz[[#This Row],[ZIP3..]]))</f>
        <v>b: C H ROBINSON | 3102138464</v>
      </c>
      <c r="K417" s="1">
        <v>1</v>
      </c>
      <c r="L417" s="1">
        <v>1.1599999999999999</v>
      </c>
      <c r="M417" s="1">
        <v>0.28000000000000003</v>
      </c>
      <c r="N417" s="1">
        <v>405</v>
      </c>
      <c r="O417" s="1">
        <v>0.54</v>
      </c>
      <c r="P417" s="1">
        <v>53</v>
      </c>
      <c r="Q417" s="1">
        <v>0.3</v>
      </c>
      <c r="R417" s="1">
        <v>-28</v>
      </c>
      <c r="S417" s="1">
        <v>-55</v>
      </c>
      <c r="T417" s="1">
        <v>82</v>
      </c>
      <c r="U417" s="1">
        <v>-133</v>
      </c>
      <c r="V417" s="1">
        <v>-106</v>
      </c>
      <c r="W417" s="1">
        <v>31201</v>
      </c>
      <c r="X417" s="1">
        <v>31021</v>
      </c>
      <c r="Y417" s="1">
        <v>38464</v>
      </c>
      <c r="Z417" s="1">
        <v>1.22</v>
      </c>
      <c r="AA417" s="6">
        <f t="shared" si="82"/>
        <v>615</v>
      </c>
      <c r="AB417" s="6">
        <f t="shared" si="83"/>
        <v>-106</v>
      </c>
      <c r="AC417" s="6">
        <f t="shared" si="84"/>
        <v>-122022</v>
      </c>
      <c r="AD417" s="6">
        <f t="shared" si="85"/>
        <v>-198.40975609756097</v>
      </c>
      <c r="AE417" s="7">
        <f t="shared" si="86"/>
        <v>-1118</v>
      </c>
      <c r="AF417" t="str">
        <f t="shared" ca="1" si="87"/>
        <v>$V$1066</v>
      </c>
      <c r="AG417" t="str">
        <f t="shared" ca="1" si="88"/>
        <v>$J$1066</v>
      </c>
      <c r="AH417" t="str">
        <f t="shared" ca="1" si="89"/>
        <v>b: C H ROBINSON | 2736036101</v>
      </c>
      <c r="AI417" t="str">
        <f t="shared" ca="1" si="78"/>
        <v>$K$1066</v>
      </c>
      <c r="AJ417" s="8">
        <f t="shared" si="79"/>
        <v>1.6260162601626016E-3</v>
      </c>
      <c r="AK417" s="7">
        <f t="shared" si="80"/>
        <v>-560</v>
      </c>
      <c r="AL417" s="7" t="str">
        <f t="shared" ca="1" si="90"/>
        <v>b: C H ROBINSON | 6080335055</v>
      </c>
      <c r="AM417" t="b">
        <f t="shared" si="81"/>
        <v>0</v>
      </c>
    </row>
    <row r="418" spans="3:39" x14ac:dyDescent="0.3">
      <c r="C418" s="1" t="s">
        <v>37</v>
      </c>
      <c r="D418" s="1" t="s">
        <v>38</v>
      </c>
      <c r="E418" s="1" t="s">
        <v>39</v>
      </c>
      <c r="F418" s="1" t="s">
        <v>50</v>
      </c>
      <c r="G418" s="1" t="s">
        <v>71</v>
      </c>
      <c r="H418" s="1" t="s">
        <v>70</v>
      </c>
      <c r="I418" s="1" t="s">
        <v>132</v>
      </c>
      <c r="J418" t="str">
        <f>TRIM(CONCATENATE(wiz[[#This Row],[SHIPPER..................]],wiz[[#This Row],[ZIP2..]],wiz[[#This Row],[ZIP3..]]))</f>
        <v>b: C H ROBINSON | 3023337066</v>
      </c>
      <c r="K418" s="1">
        <v>1</v>
      </c>
      <c r="L418" s="1">
        <v>1.65</v>
      </c>
      <c r="M418" s="1">
        <v>0.27</v>
      </c>
      <c r="N418" s="1">
        <v>313</v>
      </c>
      <c r="O418" s="1">
        <v>0.75</v>
      </c>
      <c r="P418" s="1">
        <v>48</v>
      </c>
      <c r="Q418" s="1">
        <v>0.25</v>
      </c>
      <c r="R418" s="1">
        <v>-19</v>
      </c>
      <c r="S418" s="1">
        <v>-5</v>
      </c>
      <c r="T418" s="1">
        <v>20</v>
      </c>
      <c r="U418" s="1">
        <v>-1</v>
      </c>
      <c r="V418" s="1">
        <v>14</v>
      </c>
      <c r="W418" s="1">
        <v>30301</v>
      </c>
      <c r="X418" s="1">
        <v>30233</v>
      </c>
      <c r="Y418" s="1">
        <v>37066</v>
      </c>
      <c r="Z418" s="1">
        <v>1.7</v>
      </c>
      <c r="AA418" s="6">
        <f t="shared" si="82"/>
        <v>615</v>
      </c>
      <c r="AB418" s="6">
        <f t="shared" si="83"/>
        <v>14</v>
      </c>
      <c r="AC418" s="6">
        <f t="shared" si="84"/>
        <v>-122022</v>
      </c>
      <c r="AD418" s="6">
        <f t="shared" si="85"/>
        <v>-198.40975609756097</v>
      </c>
      <c r="AE418" s="7">
        <f t="shared" si="86"/>
        <v>-1118</v>
      </c>
      <c r="AF418" t="str">
        <f t="shared" ca="1" si="87"/>
        <v>$V$1066</v>
      </c>
      <c r="AG418" t="str">
        <f t="shared" ca="1" si="88"/>
        <v>$J$1066</v>
      </c>
      <c r="AH418" t="str">
        <f t="shared" ca="1" si="89"/>
        <v>b: C H ROBINSON | 2736036101</v>
      </c>
      <c r="AI418" t="str">
        <f t="shared" ca="1" si="78"/>
        <v>$K$1066</v>
      </c>
      <c r="AJ418" s="8">
        <f t="shared" si="79"/>
        <v>1.6260162601626016E-3</v>
      </c>
      <c r="AK418" s="7">
        <f t="shared" si="80"/>
        <v>-560</v>
      </c>
      <c r="AL418" s="7" t="str">
        <f t="shared" ca="1" si="90"/>
        <v>b: C H ROBINSON | 6080335055</v>
      </c>
      <c r="AM418" t="b">
        <f t="shared" si="81"/>
        <v>0</v>
      </c>
    </row>
    <row r="419" spans="3:39" x14ac:dyDescent="0.3">
      <c r="C419" s="1" t="s">
        <v>650</v>
      </c>
      <c r="D419" s="1" t="s">
        <v>651</v>
      </c>
      <c r="E419" s="1" t="s">
        <v>39</v>
      </c>
      <c r="F419" s="1" t="s">
        <v>50</v>
      </c>
      <c r="G419" s="1" t="s">
        <v>652</v>
      </c>
      <c r="H419" s="1" t="s">
        <v>70</v>
      </c>
      <c r="I419" s="1" t="s">
        <v>202</v>
      </c>
      <c r="J419" t="str">
        <f>TRIM(CONCATENATE(wiz[[#This Row],[SHIPPER..................]],wiz[[#This Row],[ZIP2..]],wiz[[#This Row],[ZIP3..]]))</f>
        <v>BLUE BIRD | 3103037201</v>
      </c>
      <c r="K419" s="1">
        <v>13</v>
      </c>
      <c r="L419" s="1">
        <v>1.84</v>
      </c>
      <c r="M419" s="1">
        <v>0.22</v>
      </c>
      <c r="N419" s="1">
        <v>353</v>
      </c>
      <c r="O419" s="1">
        <v>0.82</v>
      </c>
      <c r="P419" s="1">
        <v>64</v>
      </c>
      <c r="Q419" s="1">
        <v>0.28999999999999998</v>
      </c>
      <c r="R419" s="1">
        <v>-5</v>
      </c>
      <c r="S419" s="1">
        <v>-44</v>
      </c>
      <c r="T419" s="1">
        <v>-11</v>
      </c>
      <c r="U419" s="1">
        <v>69</v>
      </c>
      <c r="V419" s="1">
        <v>14</v>
      </c>
      <c r="W419" s="1">
        <v>31201</v>
      </c>
      <c r="X419" s="1">
        <v>31030</v>
      </c>
      <c r="Y419" s="1">
        <v>37201</v>
      </c>
      <c r="Z419" s="1">
        <v>1.84</v>
      </c>
      <c r="AA419" s="6">
        <f t="shared" si="82"/>
        <v>37</v>
      </c>
      <c r="AB419" s="6">
        <f t="shared" si="83"/>
        <v>182</v>
      </c>
      <c r="AC419" s="6">
        <f t="shared" si="84"/>
        <v>1368</v>
      </c>
      <c r="AD419" s="6">
        <f t="shared" si="85"/>
        <v>36.972972972972975</v>
      </c>
      <c r="AE419" s="7">
        <f t="shared" si="86"/>
        <v>-298</v>
      </c>
      <c r="AF419" t="str">
        <f t="shared" ca="1" si="87"/>
        <v>$V$405</v>
      </c>
      <c r="AG419" t="str">
        <f t="shared" ca="1" si="88"/>
        <v>$J$405</v>
      </c>
      <c r="AH419" t="str">
        <f t="shared" ca="1" si="89"/>
        <v>BLUE BIRD | 3103014701</v>
      </c>
      <c r="AI419" t="str">
        <f t="shared" ca="1" si="78"/>
        <v>$K$405</v>
      </c>
      <c r="AJ419" s="8">
        <f t="shared" si="79"/>
        <v>0.35135135135135137</v>
      </c>
      <c r="AK419" s="7">
        <f t="shared" si="80"/>
        <v>-203</v>
      </c>
      <c r="AL419" s="7" t="str">
        <f t="shared" ca="1" si="90"/>
        <v>BLUE BIRD | 3103076001</v>
      </c>
      <c r="AM419" t="b">
        <f t="shared" si="81"/>
        <v>0</v>
      </c>
    </row>
    <row r="420" spans="3:39" x14ac:dyDescent="0.3">
      <c r="C420" s="1" t="s">
        <v>646</v>
      </c>
      <c r="D420" s="1" t="s">
        <v>647</v>
      </c>
      <c r="E420" s="1" t="s">
        <v>39</v>
      </c>
      <c r="F420" s="1" t="s">
        <v>50</v>
      </c>
      <c r="G420" s="1" t="s">
        <v>384</v>
      </c>
      <c r="H420" s="1" t="s">
        <v>70</v>
      </c>
      <c r="I420" s="1" t="s">
        <v>640</v>
      </c>
      <c r="J420" t="str">
        <f>TRIM(CONCATENATE(wiz[[#This Row],[SHIPPER..................]],wiz[[#This Row],[ZIP2..]],wiz[[#This Row],[ZIP3..]]))</f>
        <v>GRAPHIC PACKAGING | 3120138563</v>
      </c>
      <c r="K420" s="1">
        <v>23</v>
      </c>
      <c r="L420" s="1">
        <v>1.77</v>
      </c>
      <c r="M420" s="1">
        <v>0.26</v>
      </c>
      <c r="N420" s="1">
        <v>324</v>
      </c>
      <c r="O420" s="1">
        <v>0.99</v>
      </c>
      <c r="P420" s="1">
        <v>34</v>
      </c>
      <c r="Q420" s="1">
        <v>0.27</v>
      </c>
      <c r="R420" s="1">
        <v>-17</v>
      </c>
      <c r="S420" s="1">
        <v>-32</v>
      </c>
      <c r="T420" s="1">
        <v>-37</v>
      </c>
      <c r="U420" s="1">
        <v>25</v>
      </c>
      <c r="V420" s="1">
        <v>-44</v>
      </c>
      <c r="W420" s="1">
        <v>31201</v>
      </c>
      <c r="X420" s="1">
        <v>31201</v>
      </c>
      <c r="Y420" s="1">
        <v>38563</v>
      </c>
      <c r="Z420" s="1">
        <v>1.81</v>
      </c>
      <c r="AA420" s="6">
        <f t="shared" si="82"/>
        <v>93</v>
      </c>
      <c r="AB420" s="6">
        <f t="shared" si="83"/>
        <v>-1012</v>
      </c>
      <c r="AC420" s="6">
        <f t="shared" si="84"/>
        <v>-6021</v>
      </c>
      <c r="AD420" s="6">
        <f t="shared" si="85"/>
        <v>-64.741935483870961</v>
      </c>
      <c r="AE420" s="7">
        <f t="shared" si="86"/>
        <v>-627</v>
      </c>
      <c r="AF420" t="str">
        <f t="shared" ca="1" si="87"/>
        <v>$V$356</v>
      </c>
      <c r="AG420" t="str">
        <f t="shared" ca="1" si="88"/>
        <v>$J$356</v>
      </c>
      <c r="AH420" t="str">
        <f t="shared" ca="1" si="89"/>
        <v>TRACTOR SUPPLY MANHAT| 3070142134</v>
      </c>
      <c r="AI420" t="str">
        <f t="shared" ca="1" si="78"/>
        <v>$K$356</v>
      </c>
      <c r="AJ420" s="8">
        <f t="shared" si="79"/>
        <v>0.24731182795698925</v>
      </c>
      <c r="AK420" s="7">
        <f t="shared" si="80"/>
        <v>-166</v>
      </c>
      <c r="AL420" s="7" t="str">
        <f t="shared" ca="1" si="90"/>
        <v>TRACTOR SUPPLY MANHAT| 3055346064</v>
      </c>
      <c r="AM420" t="b">
        <f t="shared" si="81"/>
        <v>0</v>
      </c>
    </row>
    <row r="421" spans="3:39" x14ac:dyDescent="0.3">
      <c r="C421" s="1" t="s">
        <v>646</v>
      </c>
      <c r="D421" s="1" t="s">
        <v>647</v>
      </c>
      <c r="E421" s="1" t="s">
        <v>39</v>
      </c>
      <c r="F421" s="1" t="s">
        <v>50</v>
      </c>
      <c r="G421" s="1" t="s">
        <v>384</v>
      </c>
      <c r="H421" s="1" t="s">
        <v>70</v>
      </c>
      <c r="I421" s="1" t="s">
        <v>671</v>
      </c>
      <c r="J421" t="str">
        <f>TRIM(CONCATENATE(wiz[[#This Row],[SHIPPER..................]],wiz[[#This Row],[ZIP2..]],wiz[[#This Row],[ZIP3..]]))</f>
        <v>GRAPHIC PACKAGING | 3120138464</v>
      </c>
      <c r="K421" s="1">
        <v>5</v>
      </c>
      <c r="L421" s="1">
        <v>1.85</v>
      </c>
      <c r="M421" s="1">
        <v>0.26</v>
      </c>
      <c r="N421" s="1">
        <v>341</v>
      </c>
      <c r="O421" s="1">
        <v>0.87</v>
      </c>
      <c r="P421" s="1">
        <v>51</v>
      </c>
      <c r="Q421" s="1">
        <v>0.28000000000000003</v>
      </c>
      <c r="R421" s="1">
        <v>-19</v>
      </c>
      <c r="S421" s="1">
        <v>-32</v>
      </c>
      <c r="T421" s="1">
        <v>-9</v>
      </c>
      <c r="U421" s="1">
        <v>83</v>
      </c>
      <c r="V421" s="1">
        <v>42</v>
      </c>
      <c r="W421" s="1">
        <v>31201</v>
      </c>
      <c r="X421" s="1">
        <v>31201</v>
      </c>
      <c r="Y421" s="1">
        <v>38464</v>
      </c>
      <c r="Z421" s="1">
        <v>1.89</v>
      </c>
      <c r="AA421" s="6">
        <f t="shared" si="82"/>
        <v>93</v>
      </c>
      <c r="AB421" s="6">
        <f t="shared" si="83"/>
        <v>210</v>
      </c>
      <c r="AC421" s="6">
        <f t="shared" si="84"/>
        <v>-6021</v>
      </c>
      <c r="AD421" s="6">
        <f t="shared" si="85"/>
        <v>-64.741935483870961</v>
      </c>
      <c r="AE421" s="7">
        <f t="shared" si="86"/>
        <v>-627</v>
      </c>
      <c r="AF421" t="str">
        <f t="shared" ca="1" si="87"/>
        <v>$V$356</v>
      </c>
      <c r="AG421" t="str">
        <f t="shared" ca="1" si="88"/>
        <v>$J$356</v>
      </c>
      <c r="AH421" t="str">
        <f t="shared" ca="1" si="89"/>
        <v>TRACTOR SUPPLY MANHAT| 3070142134</v>
      </c>
      <c r="AI421" t="str">
        <f t="shared" ca="1" si="78"/>
        <v>$K$356</v>
      </c>
      <c r="AJ421" s="8">
        <f t="shared" si="79"/>
        <v>5.3763440860215055E-2</v>
      </c>
      <c r="AK421" s="7">
        <f t="shared" si="80"/>
        <v>-166</v>
      </c>
      <c r="AL421" s="7" t="str">
        <f t="shared" ca="1" si="90"/>
        <v>TRACTOR SUPPLY MANHAT| 3055346064</v>
      </c>
      <c r="AM421" t="b">
        <f t="shared" si="81"/>
        <v>0</v>
      </c>
    </row>
    <row r="422" spans="3:39" x14ac:dyDescent="0.3">
      <c r="C422" s="1" t="s">
        <v>646</v>
      </c>
      <c r="D422" s="1" t="s">
        <v>647</v>
      </c>
      <c r="E422" s="1" t="s">
        <v>39</v>
      </c>
      <c r="F422" s="1" t="s">
        <v>50</v>
      </c>
      <c r="G422" s="1" t="s">
        <v>384</v>
      </c>
      <c r="H422" s="1" t="s">
        <v>70</v>
      </c>
      <c r="I422" s="1" t="s">
        <v>575</v>
      </c>
      <c r="J422" t="str">
        <f>TRIM(CONCATENATE(wiz[[#This Row],[SHIPPER..................]],wiz[[#This Row],[ZIP2..]],wiz[[#This Row],[ZIP3..]]))</f>
        <v>GRAPHIC PACKAGING | 3120137087</v>
      </c>
      <c r="K422" s="1">
        <v>21</v>
      </c>
      <c r="L422" s="1">
        <v>1.77</v>
      </c>
      <c r="M422" s="1">
        <v>0.28000000000000003</v>
      </c>
      <c r="N422" s="1">
        <v>332</v>
      </c>
      <c r="O422" s="1">
        <v>0.86</v>
      </c>
      <c r="P422" s="1">
        <v>73</v>
      </c>
      <c r="Q422" s="1">
        <v>0.31</v>
      </c>
      <c r="R422" s="1">
        <v>-23</v>
      </c>
      <c r="S422" s="1">
        <v>-32</v>
      </c>
      <c r="T422" s="1">
        <v>-6</v>
      </c>
      <c r="U422" s="1">
        <v>53</v>
      </c>
      <c r="V422" s="1">
        <v>15</v>
      </c>
      <c r="W422" s="1">
        <v>30012</v>
      </c>
      <c r="X422" s="1">
        <v>31201</v>
      </c>
      <c r="Y422" s="1">
        <v>37087</v>
      </c>
      <c r="Z422" s="1">
        <v>1.83</v>
      </c>
      <c r="AA422" s="6">
        <f t="shared" si="82"/>
        <v>93</v>
      </c>
      <c r="AB422" s="6">
        <f t="shared" si="83"/>
        <v>315</v>
      </c>
      <c r="AC422" s="6">
        <f t="shared" si="84"/>
        <v>-6021</v>
      </c>
      <c r="AD422" s="6">
        <f t="shared" si="85"/>
        <v>-64.741935483870961</v>
      </c>
      <c r="AE422" s="7">
        <f t="shared" si="86"/>
        <v>-627</v>
      </c>
      <c r="AF422" t="str">
        <f t="shared" ca="1" si="87"/>
        <v>$V$356</v>
      </c>
      <c r="AG422" t="str">
        <f t="shared" ca="1" si="88"/>
        <v>$J$356</v>
      </c>
      <c r="AH422" t="str">
        <f t="shared" ca="1" si="89"/>
        <v>TRACTOR SUPPLY MANHAT| 3070142134</v>
      </c>
      <c r="AI422" t="str">
        <f t="shared" ca="1" si="78"/>
        <v>$K$356</v>
      </c>
      <c r="AJ422" s="8">
        <f t="shared" si="79"/>
        <v>0.22580645161290322</v>
      </c>
      <c r="AK422" s="7">
        <f t="shared" si="80"/>
        <v>-166</v>
      </c>
      <c r="AL422" s="7" t="str">
        <f t="shared" ca="1" si="90"/>
        <v>TRACTOR SUPPLY MANHAT| 3055346064</v>
      </c>
      <c r="AM422" t="b">
        <f t="shared" si="81"/>
        <v>0</v>
      </c>
    </row>
    <row r="423" spans="3:39" x14ac:dyDescent="0.3">
      <c r="C423" s="1" t="s">
        <v>650</v>
      </c>
      <c r="D423" s="1" t="s">
        <v>651</v>
      </c>
      <c r="E423" s="1" t="s">
        <v>39</v>
      </c>
      <c r="F423" s="1" t="s">
        <v>50</v>
      </c>
      <c r="G423" s="1" t="s">
        <v>652</v>
      </c>
      <c r="H423" s="1" t="s">
        <v>76</v>
      </c>
      <c r="I423" s="1" t="s">
        <v>672</v>
      </c>
      <c r="J423" t="str">
        <f>TRIM(CONCATENATE(wiz[[#This Row],[SHIPPER..................]],wiz[[#This Row],[ZIP2..]],wiz[[#This Row],[ZIP3..]]))</f>
        <v>BLUE BIRD | 3103076001</v>
      </c>
      <c r="K423" s="1">
        <v>5</v>
      </c>
      <c r="L423" s="1">
        <v>1.53</v>
      </c>
      <c r="M423" s="1">
        <v>0.22</v>
      </c>
      <c r="N423" s="1">
        <v>830</v>
      </c>
      <c r="O423" s="1">
        <v>1.6</v>
      </c>
      <c r="P423" s="1">
        <v>76</v>
      </c>
      <c r="Q423" s="1">
        <v>0.3</v>
      </c>
      <c r="R423" s="1">
        <v>-12</v>
      </c>
      <c r="S423" s="1">
        <v>-44</v>
      </c>
      <c r="T423" s="1">
        <v>38</v>
      </c>
      <c r="U423" s="1">
        <v>-197</v>
      </c>
      <c r="V423" s="1">
        <v>-203</v>
      </c>
      <c r="W423" s="1">
        <v>30233</v>
      </c>
      <c r="X423" s="1">
        <v>31030</v>
      </c>
      <c r="Y423" s="1">
        <v>76001</v>
      </c>
      <c r="Z423" s="1">
        <v>1.53</v>
      </c>
      <c r="AA423" s="6">
        <f t="shared" si="82"/>
        <v>37</v>
      </c>
      <c r="AB423" s="6">
        <f t="shared" si="83"/>
        <v>-1015</v>
      </c>
      <c r="AC423" s="6">
        <f t="shared" si="84"/>
        <v>1368</v>
      </c>
      <c r="AD423" s="6">
        <f t="shared" si="85"/>
        <v>36.972972972972975</v>
      </c>
      <c r="AE423" s="7">
        <f t="shared" si="86"/>
        <v>-298</v>
      </c>
      <c r="AF423" t="str">
        <f t="shared" ca="1" si="87"/>
        <v>$V$405</v>
      </c>
      <c r="AG423" t="str">
        <f t="shared" ca="1" si="88"/>
        <v>$J$405</v>
      </c>
      <c r="AH423" t="str">
        <f t="shared" ca="1" si="89"/>
        <v>BLUE BIRD | 3103014701</v>
      </c>
      <c r="AI423" t="str">
        <f t="shared" ca="1" si="78"/>
        <v>$K$405</v>
      </c>
      <c r="AJ423" s="8">
        <f t="shared" si="79"/>
        <v>0.13513513513513514</v>
      </c>
      <c r="AK423" s="7">
        <f t="shared" si="80"/>
        <v>-203</v>
      </c>
      <c r="AL423" s="7" t="str">
        <f t="shared" ca="1" si="90"/>
        <v>BLUE BIRD | 3103076001</v>
      </c>
      <c r="AM423" t="str">
        <f t="shared" si="81"/>
        <v>BLUE BIRD | 3103076001</v>
      </c>
    </row>
    <row r="424" spans="3:39" x14ac:dyDescent="0.3">
      <c r="C424" s="1" t="s">
        <v>78</v>
      </c>
      <c r="D424" s="1" t="s">
        <v>79</v>
      </c>
      <c r="E424" s="1" t="s">
        <v>39</v>
      </c>
      <c r="F424" s="1" t="s">
        <v>50</v>
      </c>
      <c r="G424" s="1" t="s">
        <v>384</v>
      </c>
      <c r="H424" s="1" t="s">
        <v>76</v>
      </c>
      <c r="I424" s="1" t="s">
        <v>673</v>
      </c>
      <c r="J424" t="str">
        <f>TRIM(CONCATENATE(wiz[[#This Row],[SHIPPER..................]],wiz[[#This Row],[ZIP2..]],wiz[[#This Row],[ZIP3..]]))</f>
        <v>TRACTOR SUPPLY MANHAT| 3120175069</v>
      </c>
      <c r="K424" s="1">
        <v>1</v>
      </c>
      <c r="L424" s="1">
        <v>1.89</v>
      </c>
      <c r="M424" s="1">
        <v>0.21</v>
      </c>
      <c r="N424" s="1">
        <v>891</v>
      </c>
      <c r="O424" s="1">
        <v>1.75</v>
      </c>
      <c r="P424" s="1">
        <v>0</v>
      </c>
      <c r="Q424" s="1">
        <v>0.25</v>
      </c>
      <c r="R424" s="1">
        <v>0</v>
      </c>
      <c r="S424" s="1">
        <v>12</v>
      </c>
      <c r="T424" s="1">
        <v>-17</v>
      </c>
      <c r="U424" s="1">
        <v>146</v>
      </c>
      <c r="V424" s="1">
        <v>141</v>
      </c>
      <c r="W424" s="1">
        <v>31201</v>
      </c>
      <c r="X424" s="1">
        <v>31201</v>
      </c>
      <c r="Y424" s="1">
        <v>75069</v>
      </c>
      <c r="Z424" s="1">
        <v>1.88</v>
      </c>
      <c r="AA424" s="6">
        <f t="shared" si="82"/>
        <v>533</v>
      </c>
      <c r="AB424" s="6">
        <f t="shared" si="83"/>
        <v>141</v>
      </c>
      <c r="AC424" s="6">
        <f t="shared" si="84"/>
        <v>27994</v>
      </c>
      <c r="AD424" s="6">
        <f t="shared" si="85"/>
        <v>52.521575984990619</v>
      </c>
      <c r="AE424" s="7">
        <f t="shared" si="86"/>
        <v>-627</v>
      </c>
      <c r="AF424" t="str">
        <f t="shared" ca="1" si="87"/>
        <v>$V$356</v>
      </c>
      <c r="AG424" t="str">
        <f t="shared" ca="1" si="88"/>
        <v>$J$356</v>
      </c>
      <c r="AH424" t="str">
        <f t="shared" ca="1" si="89"/>
        <v>TRACTOR SUPPLY MANHAT| 3070142134</v>
      </c>
      <c r="AI424" t="str">
        <f t="shared" ca="1" si="78"/>
        <v>$K$356</v>
      </c>
      <c r="AJ424" s="8">
        <f t="shared" si="79"/>
        <v>1.876172607879925E-3</v>
      </c>
      <c r="AK424" s="7">
        <f t="shared" si="80"/>
        <v>-192</v>
      </c>
      <c r="AL424" s="7" t="str">
        <f t="shared" ca="1" si="90"/>
        <v>b: C H ROBINSON | 4817435150</v>
      </c>
      <c r="AM424" t="b">
        <f t="shared" si="81"/>
        <v>0</v>
      </c>
    </row>
    <row r="425" spans="3:39" x14ac:dyDescent="0.3">
      <c r="C425" s="1" t="s">
        <v>365</v>
      </c>
      <c r="D425" s="1" t="s">
        <v>366</v>
      </c>
      <c r="E425" s="1" t="s">
        <v>39</v>
      </c>
      <c r="F425" s="1" t="s">
        <v>50</v>
      </c>
      <c r="G425" s="1" t="s">
        <v>71</v>
      </c>
      <c r="H425" s="1" t="s">
        <v>68</v>
      </c>
      <c r="I425" s="1" t="s">
        <v>674</v>
      </c>
      <c r="J425" t="str">
        <f>TRIM(CONCATENATE(wiz[[#This Row],[SHIPPER..................]],wiz[[#This Row],[ZIP2..]],wiz[[#This Row],[ZIP3..]]))</f>
        <v>AMERICAN WOODMARK COR| 3023327048</v>
      </c>
      <c r="K425" s="1">
        <v>13</v>
      </c>
      <c r="L425" s="1">
        <v>2.67</v>
      </c>
      <c r="M425" s="1">
        <v>0.19</v>
      </c>
      <c r="N425" s="1">
        <v>394</v>
      </c>
      <c r="O425" s="1">
        <v>0.59</v>
      </c>
      <c r="P425" s="1">
        <v>0</v>
      </c>
      <c r="Q425" s="1">
        <v>0.25</v>
      </c>
      <c r="R425" s="1">
        <v>7</v>
      </c>
      <c r="S425" s="1">
        <v>1</v>
      </c>
      <c r="T425" s="1">
        <v>43</v>
      </c>
      <c r="U425" s="1">
        <v>694</v>
      </c>
      <c r="V425" s="1">
        <v>738</v>
      </c>
      <c r="W425" s="1">
        <v>30233</v>
      </c>
      <c r="X425" s="1">
        <v>30233</v>
      </c>
      <c r="Y425" s="1">
        <v>27048</v>
      </c>
      <c r="Z425" s="1">
        <v>2.64</v>
      </c>
      <c r="AA425" s="6">
        <f t="shared" si="82"/>
        <v>369</v>
      </c>
      <c r="AB425" s="6">
        <f t="shared" si="83"/>
        <v>9594</v>
      </c>
      <c r="AC425" s="6">
        <f t="shared" si="84"/>
        <v>38615</v>
      </c>
      <c r="AD425" s="6">
        <f t="shared" si="85"/>
        <v>104.64769647696477</v>
      </c>
      <c r="AE425" s="7">
        <f t="shared" si="86"/>
        <v>-235</v>
      </c>
      <c r="AF425" t="str">
        <f t="shared" ca="1" si="87"/>
        <v>$V$231</v>
      </c>
      <c r="AG425" t="str">
        <f t="shared" ca="1" si="88"/>
        <v>$J$231</v>
      </c>
      <c r="AH425" t="str">
        <f t="shared" ca="1" si="89"/>
        <v>b: C H ROBINSON | 3030140353</v>
      </c>
      <c r="AI425" t="str">
        <f t="shared" ca="1" si="78"/>
        <v>$K$231</v>
      </c>
      <c r="AJ425" s="8">
        <f t="shared" si="79"/>
        <v>3.5230352303523033E-2</v>
      </c>
      <c r="AK425" s="7">
        <f t="shared" si="80"/>
        <v>-235</v>
      </c>
      <c r="AL425" s="7" t="str">
        <f t="shared" ca="1" si="90"/>
        <v>b: C H ROBINSON | 3030140353</v>
      </c>
      <c r="AM425" t="b">
        <f t="shared" si="81"/>
        <v>0</v>
      </c>
    </row>
    <row r="426" spans="3:39" x14ac:dyDescent="0.3">
      <c r="C426" s="1" t="s">
        <v>365</v>
      </c>
      <c r="D426" s="1" t="s">
        <v>620</v>
      </c>
      <c r="E426" s="1" t="s">
        <v>39</v>
      </c>
      <c r="F426" s="1" t="s">
        <v>50</v>
      </c>
      <c r="G426" s="1" t="s">
        <v>71</v>
      </c>
      <c r="H426" s="1" t="s">
        <v>68</v>
      </c>
      <c r="I426" s="1" t="s">
        <v>674</v>
      </c>
      <c r="J426" t="str">
        <f>TRIM(CONCATENATE(wiz[[#This Row],[SHIPPER..................]],wiz[[#This Row],[ZIP2..]],wiz[[#This Row],[ZIP3..]]))</f>
        <v>AMERICAN WOODMARK COR| 3023327048</v>
      </c>
      <c r="K426" s="1">
        <v>7</v>
      </c>
      <c r="L426" s="1">
        <v>2.67</v>
      </c>
      <c r="M426" s="1">
        <v>0.19</v>
      </c>
      <c r="N426" s="1">
        <v>394</v>
      </c>
      <c r="O426" s="1">
        <v>0.52</v>
      </c>
      <c r="P426" s="1">
        <v>15</v>
      </c>
      <c r="Q426" s="1">
        <v>0.26</v>
      </c>
      <c r="R426" s="1">
        <v>7</v>
      </c>
      <c r="S426" s="1">
        <v>-4</v>
      </c>
      <c r="T426" s="1">
        <v>60</v>
      </c>
      <c r="U426" s="1">
        <v>694</v>
      </c>
      <c r="V426" s="1">
        <v>750</v>
      </c>
      <c r="W426" s="1">
        <v>30233</v>
      </c>
      <c r="X426" s="1">
        <v>30233</v>
      </c>
      <c r="Y426" s="1">
        <v>27048</v>
      </c>
      <c r="Z426" s="1">
        <v>2.64</v>
      </c>
      <c r="AA426" s="6">
        <f t="shared" si="82"/>
        <v>369</v>
      </c>
      <c r="AB426" s="6">
        <f t="shared" si="83"/>
        <v>5250</v>
      </c>
      <c r="AC426" s="6">
        <f t="shared" si="84"/>
        <v>38615</v>
      </c>
      <c r="AD426" s="6">
        <f t="shared" si="85"/>
        <v>104.64769647696477</v>
      </c>
      <c r="AE426" s="7">
        <f t="shared" si="86"/>
        <v>-235</v>
      </c>
      <c r="AF426" t="str">
        <f t="shared" ca="1" si="87"/>
        <v>$V$231</v>
      </c>
      <c r="AG426" t="str">
        <f t="shared" ca="1" si="88"/>
        <v>$J$231</v>
      </c>
      <c r="AH426" t="str">
        <f t="shared" ca="1" si="89"/>
        <v>b: C H ROBINSON | 3030140353</v>
      </c>
      <c r="AI426" t="str">
        <f t="shared" ca="1" si="78"/>
        <v>$K$231</v>
      </c>
      <c r="AJ426" s="8">
        <f t="shared" si="79"/>
        <v>1.8970189701897018E-2</v>
      </c>
      <c r="AK426" s="7">
        <f t="shared" si="80"/>
        <v>-235</v>
      </c>
      <c r="AL426" s="7" t="str">
        <f t="shared" ca="1" si="90"/>
        <v>b: C H ROBINSON | 3030140353</v>
      </c>
      <c r="AM426" t="b">
        <f t="shared" si="81"/>
        <v>0</v>
      </c>
    </row>
    <row r="427" spans="3:39" x14ac:dyDescent="0.3">
      <c r="C427" s="1" t="s">
        <v>248</v>
      </c>
      <c r="D427" s="1" t="s">
        <v>249</v>
      </c>
      <c r="E427" s="1" t="s">
        <v>39</v>
      </c>
      <c r="F427" s="1" t="s">
        <v>50</v>
      </c>
      <c r="G427" s="1" t="s">
        <v>675</v>
      </c>
      <c r="H427" s="1" t="s">
        <v>146</v>
      </c>
      <c r="I427" s="1" t="s">
        <v>147</v>
      </c>
      <c r="J427" t="str">
        <f>TRIM(CONCATENATE(wiz[[#This Row],[SHIPPER..................]],wiz[[#This Row],[ZIP2..]],wiz[[#This Row],[ZIP3..]]))</f>
        <v>STALLION TRANSPORTATI| 3012072501</v>
      </c>
      <c r="K427" s="1">
        <v>2</v>
      </c>
      <c r="L427" s="1">
        <v>1.07</v>
      </c>
      <c r="M427" s="1">
        <v>0.27</v>
      </c>
      <c r="N427" s="1">
        <v>464</v>
      </c>
      <c r="O427" s="1">
        <v>0.61</v>
      </c>
      <c r="P427" s="1">
        <v>84</v>
      </c>
      <c r="Q427" s="1">
        <v>0.33</v>
      </c>
      <c r="R427" s="1">
        <v>-28</v>
      </c>
      <c r="S427" s="1">
        <v>-99</v>
      </c>
      <c r="T427" s="1">
        <v>84</v>
      </c>
      <c r="U427" s="1">
        <v>-10</v>
      </c>
      <c r="V427" s="1">
        <v>-25</v>
      </c>
      <c r="W427" s="1">
        <v>37885</v>
      </c>
      <c r="X427" s="1">
        <v>30120</v>
      </c>
      <c r="Y427" s="1">
        <v>72501</v>
      </c>
      <c r="Z427" s="1">
        <v>1.1200000000000001</v>
      </c>
      <c r="AA427" s="6">
        <f t="shared" si="82"/>
        <v>3</v>
      </c>
      <c r="AB427" s="6">
        <f t="shared" si="83"/>
        <v>-50</v>
      </c>
      <c r="AC427" s="6">
        <f t="shared" si="84"/>
        <v>-240</v>
      </c>
      <c r="AD427" s="6">
        <f t="shared" si="85"/>
        <v>-80</v>
      </c>
      <c r="AE427" s="7">
        <f t="shared" si="86"/>
        <v>-190</v>
      </c>
      <c r="AF427" t="str">
        <f t="shared" ca="1" si="87"/>
        <v>$V$99</v>
      </c>
      <c r="AG427" t="str">
        <f t="shared" ca="1" si="88"/>
        <v>$J$99</v>
      </c>
      <c r="AH427" t="str">
        <f t="shared" ca="1" si="89"/>
        <v>STALLION TRANSPORTATI| 7160138101</v>
      </c>
      <c r="AI427" t="str">
        <f t="shared" ca="1" si="78"/>
        <v>$K$99</v>
      </c>
      <c r="AJ427" s="8">
        <f t="shared" si="79"/>
        <v>0.66666666666666663</v>
      </c>
      <c r="AK427" s="7">
        <f t="shared" si="80"/>
        <v>-190</v>
      </c>
      <c r="AL427" s="7" t="str">
        <f t="shared" ca="1" si="90"/>
        <v>STALLION TRANSPORTATI| 7160138101</v>
      </c>
      <c r="AM427" t="b">
        <f t="shared" si="81"/>
        <v>0</v>
      </c>
    </row>
    <row r="428" spans="3:39" x14ac:dyDescent="0.3">
      <c r="C428" s="1" t="s">
        <v>161</v>
      </c>
      <c r="D428" s="1" t="s">
        <v>162</v>
      </c>
      <c r="E428" s="1" t="s">
        <v>39</v>
      </c>
      <c r="F428" s="1" t="s">
        <v>50</v>
      </c>
      <c r="G428" s="1" t="s">
        <v>316</v>
      </c>
      <c r="H428" s="1" t="s">
        <v>53</v>
      </c>
      <c r="I428" s="1" t="s">
        <v>676</v>
      </c>
      <c r="J428" t="str">
        <f>TRIM(CONCATENATE(wiz[[#This Row],[SHIPPER..................]],wiz[[#This Row],[ZIP2..]],wiz[[#This Row],[ZIP3..]]))</f>
        <v>b: GLOBALTRANZ | 3016161531</v>
      </c>
      <c r="K428" s="1">
        <v>1</v>
      </c>
      <c r="L428" s="1">
        <v>1.96</v>
      </c>
      <c r="M428" s="1">
        <v>0.28000000000000003</v>
      </c>
      <c r="N428" s="1">
        <v>669</v>
      </c>
      <c r="O428" s="1">
        <v>2.08</v>
      </c>
      <c r="P428" s="1">
        <v>80</v>
      </c>
      <c r="Q428" s="1">
        <v>0.3</v>
      </c>
      <c r="R428" s="1">
        <v>-47</v>
      </c>
      <c r="S428" s="1">
        <v>-104</v>
      </c>
      <c r="T428" s="1">
        <v>-164</v>
      </c>
      <c r="U428" s="1">
        <v>73</v>
      </c>
      <c r="V428" s="1">
        <v>-195</v>
      </c>
      <c r="W428" s="1">
        <v>30272</v>
      </c>
      <c r="X428" s="1">
        <v>30161</v>
      </c>
      <c r="Y428" s="1">
        <v>61531</v>
      </c>
      <c r="Z428" s="1">
        <v>2.02</v>
      </c>
      <c r="AA428" s="6">
        <f t="shared" si="82"/>
        <v>12</v>
      </c>
      <c r="AB428" s="6">
        <f t="shared" si="83"/>
        <v>-195</v>
      </c>
      <c r="AC428" s="6">
        <f t="shared" si="84"/>
        <v>-1459</v>
      </c>
      <c r="AD428" s="6">
        <f t="shared" si="85"/>
        <v>-121.58333333333333</v>
      </c>
      <c r="AE428" s="7">
        <f t="shared" si="86"/>
        <v>-235</v>
      </c>
      <c r="AF428" t="str">
        <f t="shared" ca="1" si="87"/>
        <v>$V$231</v>
      </c>
      <c r="AG428" t="str">
        <f t="shared" ca="1" si="88"/>
        <v>$J$231</v>
      </c>
      <c r="AH428" t="str">
        <f t="shared" ca="1" si="89"/>
        <v>b: C H ROBINSON | 3030140353</v>
      </c>
      <c r="AI428" t="str">
        <f t="shared" ca="1" si="78"/>
        <v>$K$231</v>
      </c>
      <c r="AJ428" s="8">
        <f t="shared" si="79"/>
        <v>8.3333333333333329E-2</v>
      </c>
      <c r="AK428" s="7">
        <f t="shared" si="80"/>
        <v>-235</v>
      </c>
      <c r="AL428" s="7" t="str">
        <f t="shared" ca="1" si="90"/>
        <v>b: C H ROBINSON | 3030140353</v>
      </c>
      <c r="AM428" t="b">
        <f t="shared" si="81"/>
        <v>0</v>
      </c>
    </row>
    <row r="429" spans="3:39" x14ac:dyDescent="0.3">
      <c r="C429" s="1" t="s">
        <v>127</v>
      </c>
      <c r="D429" s="1" t="s">
        <v>128</v>
      </c>
      <c r="E429" s="1" t="s">
        <v>39</v>
      </c>
      <c r="F429" s="1" t="s">
        <v>50</v>
      </c>
      <c r="G429" s="1" t="s">
        <v>675</v>
      </c>
      <c r="H429" s="1" t="s">
        <v>44</v>
      </c>
      <c r="I429" s="1" t="s">
        <v>649</v>
      </c>
      <c r="J429" t="str">
        <f>TRIM(CONCATENATE(wiz[[#This Row],[SHIPPER..................]],wiz[[#This Row],[ZIP2..]],wiz[[#This Row],[ZIP3..]]))</f>
        <v>b: SCOTT LOGISTICS CO| 3012041094</v>
      </c>
      <c r="K429" s="1">
        <v>1</v>
      </c>
      <c r="L429" s="1">
        <v>2.35</v>
      </c>
      <c r="M429" s="1">
        <v>0.28000000000000003</v>
      </c>
      <c r="N429" s="1">
        <v>400</v>
      </c>
      <c r="O429" s="1">
        <v>0.76</v>
      </c>
      <c r="P429" s="1">
        <v>72</v>
      </c>
      <c r="Q429" s="1">
        <v>0.3</v>
      </c>
      <c r="R429" s="1">
        <v>-29</v>
      </c>
      <c r="S429" s="1">
        <v>-94</v>
      </c>
      <c r="T429" s="1">
        <v>3</v>
      </c>
      <c r="U429" s="1">
        <v>352</v>
      </c>
      <c r="V429" s="1">
        <v>261</v>
      </c>
      <c r="W429" s="1">
        <v>30012</v>
      </c>
      <c r="X429" s="1">
        <v>30120</v>
      </c>
      <c r="Y429" s="1">
        <v>41094</v>
      </c>
      <c r="Z429" s="1">
        <v>2.41</v>
      </c>
      <c r="AA429" s="6">
        <f t="shared" si="82"/>
        <v>9</v>
      </c>
      <c r="AB429" s="6">
        <f t="shared" si="83"/>
        <v>261</v>
      </c>
      <c r="AC429" s="6">
        <f t="shared" si="84"/>
        <v>-1220</v>
      </c>
      <c r="AD429" s="6">
        <f t="shared" si="85"/>
        <v>-135.55555555555554</v>
      </c>
      <c r="AE429" s="7">
        <f t="shared" si="86"/>
        <v>-606</v>
      </c>
      <c r="AF429" t="str">
        <f t="shared" ca="1" si="87"/>
        <v>$V$1416</v>
      </c>
      <c r="AG429" t="str">
        <f t="shared" ca="1" si="88"/>
        <v>$J$1416</v>
      </c>
      <c r="AH429" t="str">
        <f t="shared" ca="1" si="89"/>
        <v>b: SCOTT LOGISTICS CO| 4503630185</v>
      </c>
      <c r="AI429" t="str">
        <f t="shared" ca="1" si="78"/>
        <v>$K$1416</v>
      </c>
      <c r="AJ429" s="8">
        <f t="shared" si="79"/>
        <v>0.1111111111111111</v>
      </c>
      <c r="AK429" s="7">
        <f t="shared" si="80"/>
        <v>-606</v>
      </c>
      <c r="AL429" s="7" t="str">
        <f t="shared" ca="1" si="90"/>
        <v>b: SCOTT LOGISTICS CO| 4503630185</v>
      </c>
      <c r="AM429" t="b">
        <f t="shared" si="81"/>
        <v>0</v>
      </c>
    </row>
    <row r="430" spans="3:39" x14ac:dyDescent="0.3">
      <c r="C430" s="1" t="s">
        <v>677</v>
      </c>
      <c r="D430" s="1" t="s">
        <v>678</v>
      </c>
      <c r="E430" s="1" t="s">
        <v>39</v>
      </c>
      <c r="F430" s="1" t="s">
        <v>50</v>
      </c>
      <c r="G430" s="1" t="s">
        <v>675</v>
      </c>
      <c r="H430" s="1" t="s">
        <v>44</v>
      </c>
      <c r="I430" s="1" t="s">
        <v>679</v>
      </c>
      <c r="J430" t="str">
        <f>TRIM(CONCATENATE(wiz[[#This Row],[SHIPPER..................]],wiz[[#This Row],[ZIP2..]],wiz[[#This Row],[ZIP3..]]))</f>
        <v>b: TRANSFIX | 3012040004</v>
      </c>
      <c r="K430" s="1">
        <v>1</v>
      </c>
      <c r="L430" s="1">
        <v>2.21</v>
      </c>
      <c r="M430" s="1">
        <v>0.28000000000000003</v>
      </c>
      <c r="N430" s="1">
        <v>361</v>
      </c>
      <c r="O430" s="1">
        <v>0.96</v>
      </c>
      <c r="P430" s="1">
        <v>72</v>
      </c>
      <c r="Q430" s="1">
        <v>0.3</v>
      </c>
      <c r="R430" s="1">
        <v>-26</v>
      </c>
      <c r="S430" s="1">
        <v>-71</v>
      </c>
      <c r="T430" s="1">
        <v>-45</v>
      </c>
      <c r="U430" s="1">
        <v>334</v>
      </c>
      <c r="V430" s="1">
        <v>218</v>
      </c>
      <c r="W430" s="1">
        <v>30116</v>
      </c>
      <c r="X430" s="1">
        <v>30120</v>
      </c>
      <c r="Y430" s="1">
        <v>40004</v>
      </c>
      <c r="Z430" s="1">
        <v>2.27</v>
      </c>
      <c r="AA430" s="6">
        <f t="shared" si="82"/>
        <v>10</v>
      </c>
      <c r="AB430" s="6">
        <f t="shared" si="83"/>
        <v>218</v>
      </c>
      <c r="AC430" s="6">
        <f t="shared" si="84"/>
        <v>-508</v>
      </c>
      <c r="AD430" s="6">
        <f t="shared" si="85"/>
        <v>-50.8</v>
      </c>
      <c r="AE430" s="7">
        <f t="shared" si="86"/>
        <v>-457</v>
      </c>
      <c r="AF430" t="str">
        <f t="shared" ca="1" si="87"/>
        <v>$V$1099</v>
      </c>
      <c r="AG430" t="str">
        <f t="shared" ca="1" si="88"/>
        <v>$J$1099</v>
      </c>
      <c r="AH430" t="str">
        <f t="shared" ca="1" si="89"/>
        <v>b: TRANSFIX | 2811535020</v>
      </c>
      <c r="AI430" t="str">
        <f t="shared" ca="1" si="78"/>
        <v>$K$1099</v>
      </c>
      <c r="AJ430" s="8">
        <f t="shared" si="79"/>
        <v>0.1</v>
      </c>
      <c r="AK430" s="7">
        <f t="shared" si="80"/>
        <v>-457</v>
      </c>
      <c r="AL430" s="7" t="str">
        <f t="shared" ca="1" si="90"/>
        <v>b: TRANSFIX | 2811535020</v>
      </c>
      <c r="AM430" t="b">
        <f t="shared" si="81"/>
        <v>0</v>
      </c>
    </row>
    <row r="431" spans="3:39" x14ac:dyDescent="0.3">
      <c r="C431" s="1" t="s">
        <v>378</v>
      </c>
      <c r="D431" s="1" t="s">
        <v>379</v>
      </c>
      <c r="E431" s="1" t="s">
        <v>39</v>
      </c>
      <c r="F431" s="1" t="s">
        <v>50</v>
      </c>
      <c r="G431" s="1" t="s">
        <v>675</v>
      </c>
      <c r="H431" s="1" t="s">
        <v>176</v>
      </c>
      <c r="I431" s="1" t="s">
        <v>177</v>
      </c>
      <c r="J431" t="str">
        <f>TRIM(CONCATENATE(wiz[[#This Row],[SHIPPER..................]],wiz[[#This Row],[ZIP2..]],wiz[[#This Row],[ZIP3..]]))</f>
        <v>b: TOTAL QUALITY LOGI| 3012048201</v>
      </c>
      <c r="K431" s="1">
        <v>1</v>
      </c>
      <c r="L431" s="1">
        <v>0.99</v>
      </c>
      <c r="M431" s="1">
        <v>0.28999999999999998</v>
      </c>
      <c r="N431" s="1">
        <v>681</v>
      </c>
      <c r="O431" s="1">
        <v>1.75</v>
      </c>
      <c r="P431" s="1">
        <v>20</v>
      </c>
      <c r="Q431" s="1">
        <v>0.25</v>
      </c>
      <c r="R431" s="1">
        <v>-54</v>
      </c>
      <c r="S431" s="1">
        <v>-6</v>
      </c>
      <c r="T431" s="1">
        <v>-86</v>
      </c>
      <c r="U431" s="1">
        <v>-506</v>
      </c>
      <c r="V431" s="1">
        <v>-598</v>
      </c>
      <c r="W431" s="1">
        <v>30103</v>
      </c>
      <c r="X431" s="1">
        <v>30120</v>
      </c>
      <c r="Y431" s="1">
        <v>48201</v>
      </c>
      <c r="Z431" s="1">
        <v>1.06</v>
      </c>
      <c r="AA431" s="6">
        <f t="shared" si="82"/>
        <v>6</v>
      </c>
      <c r="AB431" s="6">
        <f t="shared" si="83"/>
        <v>-598</v>
      </c>
      <c r="AC431" s="6">
        <f t="shared" si="84"/>
        <v>-2160</v>
      </c>
      <c r="AD431" s="6">
        <f t="shared" si="85"/>
        <v>-360</v>
      </c>
      <c r="AE431" s="7">
        <f t="shared" si="86"/>
        <v>-696</v>
      </c>
      <c r="AF431" t="str">
        <f t="shared" ca="1" si="87"/>
        <v>$V$1100</v>
      </c>
      <c r="AG431" t="str">
        <f t="shared" ca="1" si="88"/>
        <v>$J$1100</v>
      </c>
      <c r="AH431" t="str">
        <f t="shared" ca="1" si="89"/>
        <v>b: TOTAL QUALITY LOGI| 2862537334</v>
      </c>
      <c r="AI431" t="str">
        <f t="shared" ca="1" si="78"/>
        <v>$K$1100</v>
      </c>
      <c r="AJ431" s="8">
        <f t="shared" si="79"/>
        <v>0.16666666666666666</v>
      </c>
      <c r="AK431" s="7">
        <f t="shared" si="80"/>
        <v>-696</v>
      </c>
      <c r="AL431" s="7" t="str">
        <f t="shared" ca="1" si="90"/>
        <v>b: TOTAL QUALITY LOGI| 2862537334</v>
      </c>
      <c r="AM431" t="b">
        <f t="shared" si="81"/>
        <v>0</v>
      </c>
    </row>
    <row r="432" spans="3:39" x14ac:dyDescent="0.3">
      <c r="C432" s="1" t="s">
        <v>37</v>
      </c>
      <c r="D432" s="1" t="s">
        <v>38</v>
      </c>
      <c r="E432" s="1" t="s">
        <v>39</v>
      </c>
      <c r="F432" s="1" t="s">
        <v>50</v>
      </c>
      <c r="G432" s="1" t="s">
        <v>362</v>
      </c>
      <c r="H432" s="1" t="s">
        <v>68</v>
      </c>
      <c r="I432" s="1" t="s">
        <v>680</v>
      </c>
      <c r="J432" t="str">
        <f>TRIM(CONCATENATE(wiz[[#This Row],[SHIPPER..................]],wiz[[#This Row],[ZIP2..]],wiz[[#This Row],[ZIP3..]]))</f>
        <v>b: C H ROBINSON | 3010328025</v>
      </c>
      <c r="K432" s="1">
        <v>1</v>
      </c>
      <c r="L432" s="1">
        <v>1.68</v>
      </c>
      <c r="M432" s="1">
        <v>0.27</v>
      </c>
      <c r="N432" s="1">
        <v>308</v>
      </c>
      <c r="O432" s="1">
        <v>0.79</v>
      </c>
      <c r="P432" s="1">
        <v>0</v>
      </c>
      <c r="Q432" s="1">
        <v>0.25</v>
      </c>
      <c r="R432" s="1">
        <v>-19</v>
      </c>
      <c r="S432" s="1">
        <v>-13</v>
      </c>
      <c r="T432" s="1">
        <v>10</v>
      </c>
      <c r="U432" s="1">
        <v>-36</v>
      </c>
      <c r="V432" s="1">
        <v>-39</v>
      </c>
      <c r="W432" s="1">
        <v>30103</v>
      </c>
      <c r="X432" s="1">
        <v>30103</v>
      </c>
      <c r="Y432" s="1">
        <v>28025</v>
      </c>
      <c r="Z432" s="1">
        <v>1.73</v>
      </c>
      <c r="AA432" s="6">
        <f t="shared" si="82"/>
        <v>615</v>
      </c>
      <c r="AB432" s="6">
        <f t="shared" si="83"/>
        <v>-39</v>
      </c>
      <c r="AC432" s="6">
        <f t="shared" si="84"/>
        <v>-122022</v>
      </c>
      <c r="AD432" s="6">
        <f t="shared" si="85"/>
        <v>-198.40975609756097</v>
      </c>
      <c r="AE432" s="7">
        <f t="shared" si="86"/>
        <v>-1118</v>
      </c>
      <c r="AF432" t="str">
        <f t="shared" ca="1" si="87"/>
        <v>$V$1066</v>
      </c>
      <c r="AG432" t="str">
        <f t="shared" ca="1" si="88"/>
        <v>$J$1066</v>
      </c>
      <c r="AH432" t="str">
        <f t="shared" ca="1" si="89"/>
        <v>b: C H ROBINSON | 2736036101</v>
      </c>
      <c r="AI432" t="str">
        <f t="shared" ca="1" si="78"/>
        <v>$K$1066</v>
      </c>
      <c r="AJ432" s="8">
        <f t="shared" si="79"/>
        <v>1.6260162601626016E-3</v>
      </c>
      <c r="AK432" s="7">
        <f t="shared" si="80"/>
        <v>-560</v>
      </c>
      <c r="AL432" s="7" t="str">
        <f t="shared" ca="1" si="90"/>
        <v>b: C H ROBINSON | 6080335055</v>
      </c>
      <c r="AM432" t="b">
        <f t="shared" si="81"/>
        <v>0</v>
      </c>
    </row>
    <row r="433" spans="3:39" x14ac:dyDescent="0.3">
      <c r="C433" s="1" t="s">
        <v>210</v>
      </c>
      <c r="D433" s="1" t="s">
        <v>211</v>
      </c>
      <c r="E433" s="1" t="s">
        <v>39</v>
      </c>
      <c r="F433" s="1" t="s">
        <v>50</v>
      </c>
      <c r="G433" s="1" t="s">
        <v>675</v>
      </c>
      <c r="H433" s="1" t="s">
        <v>87</v>
      </c>
      <c r="I433" s="1" t="s">
        <v>681</v>
      </c>
      <c r="J433" t="str">
        <f>TRIM(CONCATENATE(wiz[[#This Row],[SHIPPER..................]],wiz[[#This Row],[ZIP2..]],wiz[[#This Row],[ZIP3..]]))</f>
        <v>b: ECHO GLOBAL LOGIST| 3012044683</v>
      </c>
      <c r="K433" s="1">
        <v>1</v>
      </c>
      <c r="L433" s="1">
        <v>1.99</v>
      </c>
      <c r="M433" s="1">
        <v>0.28000000000000003</v>
      </c>
      <c r="N433" s="1">
        <v>639</v>
      </c>
      <c r="O433" s="1">
        <v>1.21</v>
      </c>
      <c r="P433" s="1">
        <v>108</v>
      </c>
      <c r="Q433" s="1">
        <v>0.35</v>
      </c>
      <c r="R433" s="1">
        <v>-44</v>
      </c>
      <c r="S433" s="1">
        <v>-139</v>
      </c>
      <c r="T433" s="1">
        <v>1</v>
      </c>
      <c r="U433" s="1">
        <v>458</v>
      </c>
      <c r="V433" s="1">
        <v>320</v>
      </c>
      <c r="W433" s="1">
        <v>30286</v>
      </c>
      <c r="X433" s="1">
        <v>30120</v>
      </c>
      <c r="Y433" s="1">
        <v>44683</v>
      </c>
      <c r="Z433" s="1">
        <v>2.0499999999999998</v>
      </c>
      <c r="AA433" s="6">
        <f t="shared" si="82"/>
        <v>94</v>
      </c>
      <c r="AB433" s="6">
        <f t="shared" si="83"/>
        <v>320</v>
      </c>
      <c r="AC433" s="6">
        <f t="shared" si="84"/>
        <v>1157</v>
      </c>
      <c r="AD433" s="6">
        <f t="shared" si="85"/>
        <v>12.308510638297872</v>
      </c>
      <c r="AE433" s="7">
        <f t="shared" si="86"/>
        <v>-816</v>
      </c>
      <c r="AF433" t="str">
        <f t="shared" ca="1" si="87"/>
        <v>$V$921</v>
      </c>
      <c r="AG433" t="str">
        <f t="shared" ca="1" si="88"/>
        <v>$J$921</v>
      </c>
      <c r="AH433" t="str">
        <f t="shared" ca="1" si="89"/>
        <v>b: ECHO GLOBAL LOGIST| 5503315639</v>
      </c>
      <c r="AI433" t="str">
        <f t="shared" ca="1" si="78"/>
        <v>$K$921</v>
      </c>
      <c r="AJ433" s="8">
        <f t="shared" si="79"/>
        <v>1.0638297872340425E-2</v>
      </c>
      <c r="AK433" s="7">
        <f t="shared" si="80"/>
        <v>-71</v>
      </c>
      <c r="AL433" s="7" t="str">
        <f t="shared" ca="1" si="90"/>
        <v>b: ECHO GLOBAL LOGIST| 5632053201</v>
      </c>
      <c r="AM433" t="b">
        <f t="shared" si="81"/>
        <v>0</v>
      </c>
    </row>
    <row r="434" spans="3:39" x14ac:dyDescent="0.3">
      <c r="C434" s="1" t="s">
        <v>539</v>
      </c>
      <c r="D434" s="1" t="s">
        <v>540</v>
      </c>
      <c r="E434" s="1" t="s">
        <v>39</v>
      </c>
      <c r="F434" s="1" t="s">
        <v>50</v>
      </c>
      <c r="G434" s="1" t="s">
        <v>390</v>
      </c>
      <c r="H434" s="1" t="s">
        <v>87</v>
      </c>
      <c r="I434" s="1" t="s">
        <v>121</v>
      </c>
      <c r="J434" t="str">
        <f>TRIM(CONCATENATE(wiz[[#This Row],[SHIPPER..................]],wiz[[#This Row],[ZIP2..]],wiz[[#This Row],[ZIP3..]]))</f>
        <v>HOME DEPOT | 3018045889</v>
      </c>
      <c r="K434" s="1">
        <v>17</v>
      </c>
      <c r="L434" s="1">
        <v>1.49</v>
      </c>
      <c r="M434" s="1">
        <v>0.21</v>
      </c>
      <c r="N434" s="1">
        <v>594</v>
      </c>
      <c r="O434" s="1">
        <v>0.64</v>
      </c>
      <c r="P434" s="1">
        <v>88</v>
      </c>
      <c r="Q434" s="1">
        <v>0.31</v>
      </c>
      <c r="R434" s="1">
        <v>2</v>
      </c>
      <c r="S434" s="1">
        <v>-107</v>
      </c>
      <c r="T434" s="1">
        <v>109</v>
      </c>
      <c r="U434" s="1">
        <v>171</v>
      </c>
      <c r="V434" s="1">
        <v>173</v>
      </c>
      <c r="W434" s="1">
        <v>30301</v>
      </c>
      <c r="X434" s="1">
        <v>30180</v>
      </c>
      <c r="Y434" s="1">
        <v>45889</v>
      </c>
      <c r="Z434" s="1">
        <v>1.48</v>
      </c>
      <c r="AA434" s="6">
        <f t="shared" si="82"/>
        <v>240</v>
      </c>
      <c r="AB434" s="6">
        <f t="shared" si="83"/>
        <v>2941</v>
      </c>
      <c r="AC434" s="6">
        <f t="shared" si="84"/>
        <v>14538</v>
      </c>
      <c r="AD434" s="6">
        <f t="shared" si="85"/>
        <v>60.575000000000003</v>
      </c>
      <c r="AE434" s="7">
        <f t="shared" si="86"/>
        <v>-131</v>
      </c>
      <c r="AF434" t="str">
        <f t="shared" ca="1" si="87"/>
        <v>$V$841</v>
      </c>
      <c r="AG434" t="str">
        <f t="shared" ca="1" si="88"/>
        <v>$J$841</v>
      </c>
      <c r="AH434" t="str">
        <f t="shared" ca="1" si="89"/>
        <v>PLS PITTSBURGH LOGIST| 2120147201</v>
      </c>
      <c r="AI434" t="str">
        <f t="shared" ca="1" si="78"/>
        <v>$K$841</v>
      </c>
      <c r="AJ434" s="8">
        <f t="shared" si="79"/>
        <v>7.0833333333333331E-2</v>
      </c>
      <c r="AK434" s="7">
        <f t="shared" si="80"/>
        <v>-131</v>
      </c>
      <c r="AL434" s="7" t="str">
        <f t="shared" ca="1" si="90"/>
        <v>PLS PITTSBURGH LOGIST| 2120147201</v>
      </c>
      <c r="AM434" t="b">
        <f t="shared" si="81"/>
        <v>0</v>
      </c>
    </row>
    <row r="435" spans="3:39" x14ac:dyDescent="0.3">
      <c r="C435" s="1" t="s">
        <v>47</v>
      </c>
      <c r="D435" s="1" t="s">
        <v>48</v>
      </c>
      <c r="E435" s="1" t="s">
        <v>39</v>
      </c>
      <c r="F435" s="1" t="s">
        <v>50</v>
      </c>
      <c r="G435" s="1" t="s">
        <v>390</v>
      </c>
      <c r="H435" s="1" t="s">
        <v>87</v>
      </c>
      <c r="I435" s="1" t="s">
        <v>88</v>
      </c>
      <c r="J435" t="str">
        <f>TRIM(CONCATENATE(wiz[[#This Row],[SHIPPER..................]],wiz[[#This Row],[ZIP2..]],wiz[[#This Row],[ZIP3..]]))</f>
        <v>LOWES MLXP VAN ONE WA| 3018045839</v>
      </c>
      <c r="K435" s="1">
        <v>1</v>
      </c>
      <c r="L435" s="1">
        <v>1.44</v>
      </c>
      <c r="M435" s="1">
        <v>0.21</v>
      </c>
      <c r="N435" s="1">
        <v>593</v>
      </c>
      <c r="O435" s="1">
        <v>1.58</v>
      </c>
      <c r="P435" s="1">
        <v>276</v>
      </c>
      <c r="Q435" s="1">
        <v>0.5</v>
      </c>
      <c r="R435" s="1">
        <v>0</v>
      </c>
      <c r="S435" s="1">
        <v>-74</v>
      </c>
      <c r="T435" s="1">
        <v>-113</v>
      </c>
      <c r="U435" s="1">
        <v>123</v>
      </c>
      <c r="V435" s="1">
        <v>-64</v>
      </c>
      <c r="W435" s="1">
        <v>31636</v>
      </c>
      <c r="X435" s="1">
        <v>30180</v>
      </c>
      <c r="Y435" s="1">
        <v>45839</v>
      </c>
      <c r="Z435" s="1">
        <v>1.43</v>
      </c>
      <c r="AA435" s="6">
        <f t="shared" si="82"/>
        <v>678</v>
      </c>
      <c r="AB435" s="6">
        <f t="shared" si="83"/>
        <v>-64</v>
      </c>
      <c r="AC435" s="6">
        <f t="shared" si="84"/>
        <v>-50621</v>
      </c>
      <c r="AD435" s="6">
        <f t="shared" si="85"/>
        <v>-74.662241887905608</v>
      </c>
      <c r="AE435" s="7">
        <f t="shared" si="86"/>
        <v>-655</v>
      </c>
      <c r="AF435" t="str">
        <f t="shared" ca="1" si="87"/>
        <v>$V$1026</v>
      </c>
      <c r="AG435" t="str">
        <f t="shared" ca="1" si="88"/>
        <v>$J$1026</v>
      </c>
      <c r="AH435" t="str">
        <f t="shared" ca="1" si="89"/>
        <v>LOWES MLXP VAN ONE WA| 2820147265</v>
      </c>
      <c r="AI435" t="str">
        <f t="shared" ca="1" si="78"/>
        <v>$K$1026</v>
      </c>
      <c r="AJ435" s="8">
        <f t="shared" si="79"/>
        <v>1.4749262536873156E-3</v>
      </c>
      <c r="AK435" s="7">
        <f t="shared" si="80"/>
        <v>-233</v>
      </c>
      <c r="AL435" s="7" t="str">
        <f t="shared" ca="1" si="90"/>
        <v>b: ECHO GLOBAL LOGIST| 6621537201</v>
      </c>
      <c r="AM435" t="b">
        <f t="shared" si="81"/>
        <v>0</v>
      </c>
    </row>
    <row r="436" spans="3:39" x14ac:dyDescent="0.3">
      <c r="C436" s="1" t="s">
        <v>37</v>
      </c>
      <c r="D436" s="1" t="s">
        <v>38</v>
      </c>
      <c r="E436" s="1" t="s">
        <v>39</v>
      </c>
      <c r="F436" s="1" t="s">
        <v>50</v>
      </c>
      <c r="G436" s="1" t="s">
        <v>675</v>
      </c>
      <c r="H436" s="1" t="s">
        <v>90</v>
      </c>
      <c r="I436" s="1" t="s">
        <v>682</v>
      </c>
      <c r="J436" t="str">
        <f>TRIM(CONCATENATE(wiz[[#This Row],[SHIPPER..................]],wiz[[#This Row],[ZIP2..]],wiz[[#This Row],[ZIP3..]]))</f>
        <v>b: C H ROBINSON | 3012029401</v>
      </c>
      <c r="K436" s="1">
        <v>1</v>
      </c>
      <c r="L436" s="1">
        <v>1.52</v>
      </c>
      <c r="M436" s="1">
        <v>0.27</v>
      </c>
      <c r="N436" s="1">
        <v>363</v>
      </c>
      <c r="O436" s="1">
        <v>0.79</v>
      </c>
      <c r="P436" s="1">
        <v>143</v>
      </c>
      <c r="Q436" s="1">
        <v>0.35</v>
      </c>
      <c r="R436" s="1">
        <v>-22</v>
      </c>
      <c r="S436" s="1">
        <v>-86</v>
      </c>
      <c r="T436" s="1">
        <v>-4</v>
      </c>
      <c r="U436" s="1">
        <v>95</v>
      </c>
      <c r="V436" s="1">
        <v>5</v>
      </c>
      <c r="W436" s="1">
        <v>36830</v>
      </c>
      <c r="X436" s="1">
        <v>30120</v>
      </c>
      <c r="Y436" s="1">
        <v>29401</v>
      </c>
      <c r="Z436" s="1">
        <v>1.57</v>
      </c>
      <c r="AA436" s="6">
        <f t="shared" si="82"/>
        <v>615</v>
      </c>
      <c r="AB436" s="6">
        <f t="shared" si="83"/>
        <v>5</v>
      </c>
      <c r="AC436" s="6">
        <f t="shared" si="84"/>
        <v>-122022</v>
      </c>
      <c r="AD436" s="6">
        <f t="shared" si="85"/>
        <v>-198.40975609756097</v>
      </c>
      <c r="AE436" s="7">
        <f t="shared" si="86"/>
        <v>-1118</v>
      </c>
      <c r="AF436" t="str">
        <f t="shared" ca="1" si="87"/>
        <v>$V$1066</v>
      </c>
      <c r="AG436" t="str">
        <f t="shared" ca="1" si="88"/>
        <v>$J$1066</v>
      </c>
      <c r="AH436" t="str">
        <f t="shared" ca="1" si="89"/>
        <v>b: C H ROBINSON | 2736036101</v>
      </c>
      <c r="AI436" t="str">
        <f t="shared" ca="1" si="78"/>
        <v>$K$1066</v>
      </c>
      <c r="AJ436" s="8">
        <f t="shared" si="79"/>
        <v>1.6260162601626016E-3</v>
      </c>
      <c r="AK436" s="7">
        <f t="shared" si="80"/>
        <v>-560</v>
      </c>
      <c r="AL436" s="7" t="str">
        <f t="shared" ca="1" si="90"/>
        <v>b: C H ROBINSON | 6080335055</v>
      </c>
      <c r="AM436" t="b">
        <f t="shared" si="81"/>
        <v>0</v>
      </c>
    </row>
    <row r="437" spans="3:39" x14ac:dyDescent="0.3">
      <c r="C437" s="1" t="s">
        <v>37</v>
      </c>
      <c r="D437" s="1" t="s">
        <v>38</v>
      </c>
      <c r="E437" s="1" t="s">
        <v>39</v>
      </c>
      <c r="F437" s="1" t="s">
        <v>50</v>
      </c>
      <c r="G437" s="1" t="s">
        <v>362</v>
      </c>
      <c r="H437" s="1" t="s">
        <v>90</v>
      </c>
      <c r="I437" s="1" t="s">
        <v>546</v>
      </c>
      <c r="J437" t="str">
        <f>TRIM(CONCATENATE(wiz[[#This Row],[SHIPPER..................]],wiz[[#This Row],[ZIP2..]],wiz[[#This Row],[ZIP3..]]))</f>
        <v>b: C H ROBINSON | 3010329572</v>
      </c>
      <c r="K437" s="1">
        <v>1</v>
      </c>
      <c r="L437" s="1">
        <v>1.51</v>
      </c>
      <c r="M437" s="1">
        <v>0.27</v>
      </c>
      <c r="N437" s="1">
        <v>421</v>
      </c>
      <c r="O437" s="1">
        <v>1.92</v>
      </c>
      <c r="P437" s="1">
        <v>63</v>
      </c>
      <c r="Q437" s="1">
        <v>0.3</v>
      </c>
      <c r="R437" s="1">
        <v>-25</v>
      </c>
      <c r="S437" s="1">
        <v>-13</v>
      </c>
      <c r="T437" s="1">
        <v>-245</v>
      </c>
      <c r="U437" s="1">
        <v>-43</v>
      </c>
      <c r="V437" s="1">
        <v>-301</v>
      </c>
      <c r="W437" s="1">
        <v>37311</v>
      </c>
      <c r="X437" s="1">
        <v>30103</v>
      </c>
      <c r="Y437" s="1">
        <v>29572</v>
      </c>
      <c r="Z437" s="1">
        <v>1.56</v>
      </c>
      <c r="AA437" s="6">
        <f t="shared" si="82"/>
        <v>615</v>
      </c>
      <c r="AB437" s="6">
        <f t="shared" si="83"/>
        <v>-301</v>
      </c>
      <c r="AC437" s="6">
        <f t="shared" si="84"/>
        <v>-122022</v>
      </c>
      <c r="AD437" s="6">
        <f t="shared" si="85"/>
        <v>-198.40975609756097</v>
      </c>
      <c r="AE437" s="7">
        <f t="shared" si="86"/>
        <v>-1118</v>
      </c>
      <c r="AF437" t="str">
        <f t="shared" ca="1" si="87"/>
        <v>$V$1066</v>
      </c>
      <c r="AG437" t="str">
        <f t="shared" ca="1" si="88"/>
        <v>$J$1066</v>
      </c>
      <c r="AH437" t="str">
        <f t="shared" ca="1" si="89"/>
        <v>b: C H ROBINSON | 2736036101</v>
      </c>
      <c r="AI437" t="str">
        <f t="shared" ca="1" si="78"/>
        <v>$K$1066</v>
      </c>
      <c r="AJ437" s="8">
        <f t="shared" si="79"/>
        <v>1.6260162601626016E-3</v>
      </c>
      <c r="AK437" s="7">
        <f t="shared" si="80"/>
        <v>-560</v>
      </c>
      <c r="AL437" s="7" t="str">
        <f t="shared" ca="1" si="90"/>
        <v>b: C H ROBINSON | 6080335055</v>
      </c>
      <c r="AM437" t="b">
        <f t="shared" si="81"/>
        <v>0</v>
      </c>
    </row>
    <row r="438" spans="3:39" x14ac:dyDescent="0.3">
      <c r="C438" s="1" t="s">
        <v>199</v>
      </c>
      <c r="D438" s="1" t="s">
        <v>200</v>
      </c>
      <c r="E438" s="1" t="s">
        <v>39</v>
      </c>
      <c r="F438" s="1" t="s">
        <v>50</v>
      </c>
      <c r="G438" s="1" t="s">
        <v>683</v>
      </c>
      <c r="H438" s="1" t="s">
        <v>70</v>
      </c>
      <c r="I438" s="1" t="s">
        <v>672</v>
      </c>
      <c r="J438" t="str">
        <f>TRIM(CONCATENATE(wiz[[#This Row],[SHIPPER..................]],wiz[[#This Row],[ZIP2..]],wiz[[#This Row],[ZIP3..]]))</f>
        <v>b: TITAN TRANSFER LOG| 3013938002</v>
      </c>
      <c r="K438" s="1">
        <v>1</v>
      </c>
      <c r="L438" s="1">
        <v>1.51</v>
      </c>
      <c r="M438" s="1">
        <v>0.28000000000000003</v>
      </c>
      <c r="N438" s="1">
        <v>378</v>
      </c>
      <c r="O438" s="1">
        <v>0.67</v>
      </c>
      <c r="P438" s="1">
        <v>22</v>
      </c>
      <c r="Q438" s="1">
        <v>0.25</v>
      </c>
      <c r="R438" s="1">
        <v>-26</v>
      </c>
      <c r="S438" s="1">
        <v>-8</v>
      </c>
      <c r="T438" s="1">
        <v>24</v>
      </c>
      <c r="U438" s="1">
        <v>281</v>
      </c>
      <c r="V438" s="1">
        <v>297</v>
      </c>
      <c r="W438" s="1">
        <v>30103</v>
      </c>
      <c r="X438" s="1">
        <v>30139</v>
      </c>
      <c r="Y438" s="1">
        <v>38002</v>
      </c>
      <c r="Z438" s="1">
        <v>1.57</v>
      </c>
      <c r="AA438" s="6">
        <f t="shared" si="82"/>
        <v>7</v>
      </c>
      <c r="AB438" s="6">
        <f t="shared" si="83"/>
        <v>297</v>
      </c>
      <c r="AC438" s="6">
        <f t="shared" si="84"/>
        <v>-1181</v>
      </c>
      <c r="AD438" s="6">
        <f t="shared" si="85"/>
        <v>-168.71428571428572</v>
      </c>
      <c r="AE438" s="7">
        <f t="shared" si="86"/>
        <v>-458</v>
      </c>
      <c r="AF438" t="str">
        <f t="shared" ca="1" si="87"/>
        <v>$V$68</v>
      </c>
      <c r="AG438" t="str">
        <f t="shared" ca="1" si="88"/>
        <v>$J$68</v>
      </c>
      <c r="AH438" t="str">
        <f t="shared" ca="1" si="89"/>
        <v>b: TITAN TRANSFER LOG| 3686737201</v>
      </c>
      <c r="AI438" t="str">
        <f t="shared" ca="1" si="78"/>
        <v>$K$68</v>
      </c>
      <c r="AJ438" s="8">
        <f t="shared" si="79"/>
        <v>0.14285714285714285</v>
      </c>
      <c r="AK438" s="7">
        <f t="shared" si="80"/>
        <v>-458</v>
      </c>
      <c r="AL438" s="7" t="str">
        <f t="shared" ca="1" si="90"/>
        <v>b: TITAN TRANSFER LOG| 3686737201</v>
      </c>
      <c r="AM438" t="b">
        <f t="shared" si="81"/>
        <v>0</v>
      </c>
    </row>
    <row r="439" spans="3:39" x14ac:dyDescent="0.3">
      <c r="C439" s="1" t="s">
        <v>37</v>
      </c>
      <c r="D439" s="1" t="s">
        <v>38</v>
      </c>
      <c r="E439" s="1" t="s">
        <v>39</v>
      </c>
      <c r="F439" s="1" t="s">
        <v>50</v>
      </c>
      <c r="G439" s="1" t="s">
        <v>675</v>
      </c>
      <c r="H439" s="1" t="s">
        <v>70</v>
      </c>
      <c r="I439" s="1" t="s">
        <v>684</v>
      </c>
      <c r="J439" t="str">
        <f>TRIM(CONCATENATE(wiz[[#This Row],[SHIPPER..................]],wiz[[#This Row],[ZIP2..]],wiz[[#This Row],[ZIP3..]]))</f>
        <v>b: C H ROBINSON | 3012038478</v>
      </c>
      <c r="K439" s="1">
        <v>1</v>
      </c>
      <c r="L439" s="1">
        <v>1.33</v>
      </c>
      <c r="M439" s="1">
        <v>0.28000000000000003</v>
      </c>
      <c r="N439" s="1">
        <v>202</v>
      </c>
      <c r="O439" s="1">
        <v>0.75</v>
      </c>
      <c r="P439" s="1">
        <v>54</v>
      </c>
      <c r="Q439" s="1">
        <v>0.3</v>
      </c>
      <c r="R439" s="1">
        <v>-14</v>
      </c>
      <c r="S439" s="1">
        <v>-86</v>
      </c>
      <c r="T439" s="1">
        <v>35</v>
      </c>
      <c r="U439" s="1">
        <v>-48</v>
      </c>
      <c r="V439" s="1">
        <v>-99</v>
      </c>
      <c r="W439" s="1">
        <v>30272</v>
      </c>
      <c r="X439" s="1">
        <v>30120</v>
      </c>
      <c r="Y439" s="1">
        <v>38478</v>
      </c>
      <c r="Z439" s="1">
        <v>1.39</v>
      </c>
      <c r="AA439" s="6">
        <f t="shared" si="82"/>
        <v>615</v>
      </c>
      <c r="AB439" s="6">
        <f t="shared" si="83"/>
        <v>-99</v>
      </c>
      <c r="AC439" s="6">
        <f t="shared" si="84"/>
        <v>-122022</v>
      </c>
      <c r="AD439" s="6">
        <f t="shared" si="85"/>
        <v>-198.40975609756097</v>
      </c>
      <c r="AE439" s="7">
        <f t="shared" si="86"/>
        <v>-1118</v>
      </c>
      <c r="AF439" t="str">
        <f t="shared" ca="1" si="87"/>
        <v>$V$1066</v>
      </c>
      <c r="AG439" t="str">
        <f t="shared" ca="1" si="88"/>
        <v>$J$1066</v>
      </c>
      <c r="AH439" t="str">
        <f t="shared" ca="1" si="89"/>
        <v>b: C H ROBINSON | 2736036101</v>
      </c>
      <c r="AI439" t="str">
        <f t="shared" ca="1" si="78"/>
        <v>$K$1066</v>
      </c>
      <c r="AJ439" s="8">
        <f t="shared" si="79"/>
        <v>1.6260162601626016E-3</v>
      </c>
      <c r="AK439" s="7">
        <f t="shared" si="80"/>
        <v>-560</v>
      </c>
      <c r="AL439" s="7" t="str">
        <f t="shared" ca="1" si="90"/>
        <v>b: C H ROBINSON | 6080335055</v>
      </c>
      <c r="AM439" t="b">
        <f t="shared" si="81"/>
        <v>0</v>
      </c>
    </row>
    <row r="440" spans="3:39" x14ac:dyDescent="0.3">
      <c r="C440" s="1" t="s">
        <v>47</v>
      </c>
      <c r="D440" s="1" t="s">
        <v>48</v>
      </c>
      <c r="E440" s="1" t="s">
        <v>39</v>
      </c>
      <c r="F440" s="1" t="s">
        <v>50</v>
      </c>
      <c r="G440" s="1" t="s">
        <v>362</v>
      </c>
      <c r="H440" s="1" t="s">
        <v>140</v>
      </c>
      <c r="I440" s="1" t="s">
        <v>685</v>
      </c>
      <c r="J440" t="str">
        <f>TRIM(CONCATENATE(wiz[[#This Row],[SHIPPER..................]],wiz[[#This Row],[ZIP2..]],wiz[[#This Row],[ZIP3..]]))</f>
        <v>LOWES MLXP VAN ONE WA| 3010354110</v>
      </c>
      <c r="K440" s="1">
        <v>3</v>
      </c>
      <c r="L440" s="1">
        <v>1.32</v>
      </c>
      <c r="M440" s="1">
        <v>0.21</v>
      </c>
      <c r="N440" s="1">
        <v>803</v>
      </c>
      <c r="O440" s="1">
        <v>2.12</v>
      </c>
      <c r="P440" s="1">
        <v>27</v>
      </c>
      <c r="Q440" s="1">
        <v>0.27</v>
      </c>
      <c r="R440" s="1">
        <v>54</v>
      </c>
      <c r="S440" s="1">
        <v>-22</v>
      </c>
      <c r="T440" s="1">
        <v>-85</v>
      </c>
      <c r="U440" s="1">
        <v>-129</v>
      </c>
      <c r="V440" s="1">
        <v>-236</v>
      </c>
      <c r="W440" s="1">
        <v>30103</v>
      </c>
      <c r="X440" s="1">
        <v>30103</v>
      </c>
      <c r="Y440" s="1">
        <v>54110</v>
      </c>
      <c r="Z440" s="1">
        <v>1.31</v>
      </c>
      <c r="AA440" s="6">
        <f t="shared" si="82"/>
        <v>678</v>
      </c>
      <c r="AB440" s="6">
        <f t="shared" si="83"/>
        <v>-708</v>
      </c>
      <c r="AC440" s="6">
        <f t="shared" si="84"/>
        <v>-50621</v>
      </c>
      <c r="AD440" s="6">
        <f t="shared" si="85"/>
        <v>-74.662241887905608</v>
      </c>
      <c r="AE440" s="7">
        <f t="shared" si="86"/>
        <v>-655</v>
      </c>
      <c r="AF440" t="str">
        <f t="shared" ca="1" si="87"/>
        <v>$V$1026</v>
      </c>
      <c r="AG440" t="str">
        <f t="shared" ca="1" si="88"/>
        <v>$J$1026</v>
      </c>
      <c r="AH440" t="str">
        <f t="shared" ca="1" si="89"/>
        <v>LOWES MLXP VAN ONE WA| 2820147265</v>
      </c>
      <c r="AI440" t="str">
        <f t="shared" ca="1" si="78"/>
        <v>$K$1026</v>
      </c>
      <c r="AJ440" s="8">
        <f t="shared" si="79"/>
        <v>4.4247787610619468E-3</v>
      </c>
      <c r="AK440" s="7">
        <f t="shared" si="80"/>
        <v>-233</v>
      </c>
      <c r="AL440" s="7" t="str">
        <f t="shared" ca="1" si="90"/>
        <v>b: ECHO GLOBAL LOGIST| 6621537201</v>
      </c>
      <c r="AM440" t="b">
        <f t="shared" si="81"/>
        <v>0</v>
      </c>
    </row>
    <row r="441" spans="3:39" x14ac:dyDescent="0.3">
      <c r="C441" s="1" t="s">
        <v>148</v>
      </c>
      <c r="D441" s="1" t="s">
        <v>149</v>
      </c>
      <c r="E441" s="1" t="s">
        <v>39</v>
      </c>
      <c r="F441" s="1" t="s">
        <v>50</v>
      </c>
      <c r="G441" s="1" t="s">
        <v>675</v>
      </c>
      <c r="H441" s="1" t="s">
        <v>140</v>
      </c>
      <c r="I441" s="1" t="s">
        <v>207</v>
      </c>
      <c r="J441" t="str">
        <f>TRIM(CONCATENATE(wiz[[#This Row],[SHIPPER..................]],wiz[[#This Row],[ZIP2..]],wiz[[#This Row],[ZIP3..]]))</f>
        <v>BRIGGS AND STRATTON | 3012053201</v>
      </c>
      <c r="K441" s="1">
        <v>3</v>
      </c>
      <c r="L441" s="1">
        <v>1.65</v>
      </c>
      <c r="M441" s="1">
        <v>0.2</v>
      </c>
      <c r="N441" s="1">
        <v>732</v>
      </c>
      <c r="O441" s="1">
        <v>1.37</v>
      </c>
      <c r="P441" s="1">
        <v>30</v>
      </c>
      <c r="Q441" s="1">
        <v>0.27</v>
      </c>
      <c r="R441" s="1">
        <v>66</v>
      </c>
      <c r="S441" s="1">
        <v>-26</v>
      </c>
      <c r="T441" s="1">
        <v>57</v>
      </c>
      <c r="U441" s="1">
        <v>216</v>
      </c>
      <c r="V441" s="1">
        <v>247</v>
      </c>
      <c r="W441" s="1">
        <v>30103</v>
      </c>
      <c r="X441" s="1">
        <v>30120</v>
      </c>
      <c r="Y441" s="1">
        <v>53201</v>
      </c>
      <c r="Z441" s="1">
        <v>1.63</v>
      </c>
      <c r="AA441" s="6">
        <f t="shared" si="82"/>
        <v>306</v>
      </c>
      <c r="AB441" s="6">
        <f t="shared" si="83"/>
        <v>741</v>
      </c>
      <c r="AC441" s="6">
        <f t="shared" si="84"/>
        <v>-34266</v>
      </c>
      <c r="AD441" s="6">
        <f t="shared" si="85"/>
        <v>-111.98039215686275</v>
      </c>
      <c r="AE441" s="7">
        <f t="shared" si="86"/>
        <v>-566</v>
      </c>
      <c r="AF441" t="str">
        <f t="shared" ca="1" si="87"/>
        <v>$V$939</v>
      </c>
      <c r="AG441" t="str">
        <f t="shared" ca="1" si="88"/>
        <v>$J$939</v>
      </c>
      <c r="AH441" t="str">
        <f t="shared" ca="1" si="89"/>
        <v>BRIGGS AND STRATTON | 6390129456</v>
      </c>
      <c r="AI441" t="str">
        <f t="shared" ca="1" si="78"/>
        <v>$K$939</v>
      </c>
      <c r="AJ441" s="8">
        <f t="shared" si="79"/>
        <v>9.8039215686274508E-3</v>
      </c>
      <c r="AK441" s="7">
        <f t="shared" si="80"/>
        <v>-222</v>
      </c>
      <c r="AL441" s="7" t="str">
        <f t="shared" ca="1" si="90"/>
        <v>BRIDGESTONE FIRESTONE| 2982960559</v>
      </c>
      <c r="AM441" t="b">
        <f t="shared" si="81"/>
        <v>0</v>
      </c>
    </row>
    <row r="442" spans="3:39" x14ac:dyDescent="0.3">
      <c r="C442" s="1" t="s">
        <v>148</v>
      </c>
      <c r="D442" s="1" t="s">
        <v>149</v>
      </c>
      <c r="E442" s="1" t="s">
        <v>39</v>
      </c>
      <c r="F442" s="1" t="s">
        <v>50</v>
      </c>
      <c r="G442" s="1" t="s">
        <v>151</v>
      </c>
      <c r="H442" s="1" t="s">
        <v>40</v>
      </c>
      <c r="I442" s="1" t="s">
        <v>145</v>
      </c>
      <c r="J442" t="str">
        <f>TRIM(CONCATENATE(wiz[[#This Row],[SHIPPER..................]],wiz[[#This Row],[ZIP2..]],wiz[[#This Row],[ZIP3..]]))</f>
        <v>BRIGGS AND STRATTON | 3045836830</v>
      </c>
      <c r="K442" s="1">
        <v>4</v>
      </c>
      <c r="L442" s="1">
        <v>1.78</v>
      </c>
      <c r="M442" s="1">
        <v>0.19</v>
      </c>
      <c r="N442" s="1">
        <v>237</v>
      </c>
      <c r="O442" s="1">
        <v>0.4</v>
      </c>
      <c r="P442" s="1">
        <v>216</v>
      </c>
      <c r="Q442" s="1">
        <v>0.46</v>
      </c>
      <c r="R442" s="1">
        <v>3</v>
      </c>
      <c r="S442" s="1">
        <v>-423</v>
      </c>
      <c r="T442" s="1">
        <v>118</v>
      </c>
      <c r="U442" s="1">
        <v>46</v>
      </c>
      <c r="V442" s="1">
        <v>-259</v>
      </c>
      <c r="W442" s="1">
        <v>31201</v>
      </c>
      <c r="X442" s="1">
        <v>30458</v>
      </c>
      <c r="Y442" s="1">
        <v>36830</v>
      </c>
      <c r="Z442" s="1">
        <v>1.75</v>
      </c>
      <c r="AA442" s="6">
        <f t="shared" si="82"/>
        <v>306</v>
      </c>
      <c r="AB442" s="6">
        <f t="shared" si="83"/>
        <v>-1036</v>
      </c>
      <c r="AC442" s="6">
        <f t="shared" si="84"/>
        <v>-34266</v>
      </c>
      <c r="AD442" s="6">
        <f t="shared" si="85"/>
        <v>-111.98039215686275</v>
      </c>
      <c r="AE442" s="7">
        <f t="shared" si="86"/>
        <v>-566</v>
      </c>
      <c r="AF442" t="str">
        <f t="shared" ca="1" si="87"/>
        <v>$V$939</v>
      </c>
      <c r="AG442" t="str">
        <f t="shared" ca="1" si="88"/>
        <v>$J$939</v>
      </c>
      <c r="AH442" t="str">
        <f t="shared" ca="1" si="89"/>
        <v>BRIGGS AND STRATTON | 6390129456</v>
      </c>
      <c r="AI442" t="str">
        <f t="shared" ca="1" si="78"/>
        <v>$K$939</v>
      </c>
      <c r="AJ442" s="8">
        <f t="shared" si="79"/>
        <v>1.3071895424836602E-2</v>
      </c>
      <c r="AK442" s="7">
        <f t="shared" si="80"/>
        <v>-222</v>
      </c>
      <c r="AL442" s="7" t="str">
        <f t="shared" ca="1" si="90"/>
        <v>BRIDGESTONE FIRESTONE| 2982960559</v>
      </c>
      <c r="AM442" t="b">
        <f t="shared" si="81"/>
        <v>0</v>
      </c>
    </row>
    <row r="443" spans="3:39" x14ac:dyDescent="0.3">
      <c r="C443" s="1" t="s">
        <v>686</v>
      </c>
      <c r="D443" s="1" t="s">
        <v>687</v>
      </c>
      <c r="E443" s="1" t="s">
        <v>39</v>
      </c>
      <c r="F443" s="1" t="s">
        <v>50</v>
      </c>
      <c r="G443" s="1" t="s">
        <v>688</v>
      </c>
      <c r="H443" s="1" t="s">
        <v>42</v>
      </c>
      <c r="I443" s="1" t="s">
        <v>689</v>
      </c>
      <c r="J443" t="str">
        <f>TRIM(CONCATENATE(wiz[[#This Row],[SHIPPER..................]],wiz[[#This Row],[ZIP2..]],wiz[[#This Row],[ZIP3..]]))</f>
        <v>UNIFIED TRANS | 3132247620</v>
      </c>
      <c r="K443" s="1">
        <v>1</v>
      </c>
      <c r="L443" s="1">
        <v>1.1499999999999999</v>
      </c>
      <c r="M443" s="1">
        <v>0.28000000000000003</v>
      </c>
      <c r="N443" s="1">
        <v>663</v>
      </c>
      <c r="O443" s="1">
        <v>2.41</v>
      </c>
      <c r="P443" s="1">
        <v>124</v>
      </c>
      <c r="Q443" s="1">
        <v>0.35</v>
      </c>
      <c r="R443" s="1">
        <v>-46</v>
      </c>
      <c r="S443" s="1">
        <v>-318</v>
      </c>
      <c r="T443" s="1">
        <v>-242</v>
      </c>
      <c r="U443" s="1">
        <v>-403</v>
      </c>
      <c r="V443" s="1">
        <v>-963</v>
      </c>
      <c r="W443" s="1">
        <v>29801</v>
      </c>
      <c r="X443" s="1">
        <v>31322</v>
      </c>
      <c r="Y443" s="1">
        <v>47620</v>
      </c>
      <c r="Z443" s="1">
        <v>1.21</v>
      </c>
      <c r="AA443" s="6">
        <f t="shared" si="82"/>
        <v>1</v>
      </c>
      <c r="AB443" s="6">
        <f t="shared" si="83"/>
        <v>-963</v>
      </c>
      <c r="AC443" s="6">
        <f t="shared" si="84"/>
        <v>-963</v>
      </c>
      <c r="AD443" s="6">
        <f t="shared" si="85"/>
        <v>-963</v>
      </c>
      <c r="AE443" s="7">
        <f t="shared" si="86"/>
        <v>-963</v>
      </c>
      <c r="AF443" t="str">
        <f t="shared" ca="1" si="87"/>
        <v>$V$443</v>
      </c>
      <c r="AG443" t="str">
        <f t="shared" ca="1" si="88"/>
        <v>$J$443</v>
      </c>
      <c r="AH443" t="str">
        <f t="shared" ca="1" si="89"/>
        <v>UNIFIED TRANS | 3132247620</v>
      </c>
      <c r="AI443" t="str">
        <f t="shared" ca="1" si="78"/>
        <v>$K$443</v>
      </c>
      <c r="AJ443" s="8">
        <f t="shared" si="79"/>
        <v>1</v>
      </c>
      <c r="AK443" s="7">
        <f t="shared" si="80"/>
        <v>-963</v>
      </c>
      <c r="AL443" s="7" t="str">
        <f t="shared" ca="1" si="90"/>
        <v>UNIFIED TRANS | 3132247620</v>
      </c>
      <c r="AM443" t="str">
        <f t="shared" si="81"/>
        <v>UNIFIED TRANS | 3132247620</v>
      </c>
    </row>
    <row r="444" spans="3:39" x14ac:dyDescent="0.3">
      <c r="C444" s="1" t="s">
        <v>148</v>
      </c>
      <c r="D444" s="1" t="s">
        <v>149</v>
      </c>
      <c r="E444" s="1" t="s">
        <v>39</v>
      </c>
      <c r="F444" s="1" t="s">
        <v>50</v>
      </c>
      <c r="G444" s="1" t="s">
        <v>151</v>
      </c>
      <c r="H444" s="1" t="s">
        <v>176</v>
      </c>
      <c r="I444" s="1" t="s">
        <v>182</v>
      </c>
      <c r="J444" t="str">
        <f>TRIM(CONCATENATE(wiz[[#This Row],[SHIPPER..................]],wiz[[#This Row],[ZIP2..]],wiz[[#This Row],[ZIP3..]]))</f>
        <v>BRIGGS AND STRATTON | 3045849093</v>
      </c>
      <c r="K444" s="1">
        <v>1</v>
      </c>
      <c r="L444" s="1">
        <v>1.7</v>
      </c>
      <c r="M444" s="1">
        <v>0.2</v>
      </c>
      <c r="N444" s="1">
        <v>816</v>
      </c>
      <c r="O444" s="1">
        <v>1.38</v>
      </c>
      <c r="P444" s="1">
        <v>128</v>
      </c>
      <c r="Q444" s="1">
        <v>0.35</v>
      </c>
      <c r="R444" s="1">
        <v>8</v>
      </c>
      <c r="S444" s="1">
        <v>-423</v>
      </c>
      <c r="T444" s="1">
        <v>90</v>
      </c>
      <c r="U444" s="1">
        <v>165</v>
      </c>
      <c r="V444" s="1">
        <v>-168</v>
      </c>
      <c r="W444" s="1">
        <v>31201</v>
      </c>
      <c r="X444" s="1">
        <v>30458</v>
      </c>
      <c r="Y444" s="1">
        <v>49093</v>
      </c>
      <c r="Z444" s="1">
        <v>1.68</v>
      </c>
      <c r="AA444" s="6">
        <f t="shared" si="82"/>
        <v>306</v>
      </c>
      <c r="AB444" s="6">
        <f t="shared" si="83"/>
        <v>-168</v>
      </c>
      <c r="AC444" s="6">
        <f t="shared" si="84"/>
        <v>-34266</v>
      </c>
      <c r="AD444" s="6">
        <f t="shared" si="85"/>
        <v>-111.98039215686275</v>
      </c>
      <c r="AE444" s="7">
        <f t="shared" si="86"/>
        <v>-566</v>
      </c>
      <c r="AF444" t="str">
        <f t="shared" ca="1" si="87"/>
        <v>$V$939</v>
      </c>
      <c r="AG444" t="str">
        <f t="shared" ca="1" si="88"/>
        <v>$J$939</v>
      </c>
      <c r="AH444" t="str">
        <f t="shared" ca="1" si="89"/>
        <v>BRIGGS AND STRATTON | 6390129456</v>
      </c>
      <c r="AI444" t="str">
        <f t="shared" ca="1" si="78"/>
        <v>$K$939</v>
      </c>
      <c r="AJ444" s="8">
        <f t="shared" si="79"/>
        <v>3.2679738562091504E-3</v>
      </c>
      <c r="AK444" s="7">
        <f t="shared" si="80"/>
        <v>-222</v>
      </c>
      <c r="AL444" s="7" t="str">
        <f t="shared" ca="1" si="90"/>
        <v>BRIDGESTONE FIRESTONE| 2982960559</v>
      </c>
      <c r="AM444" t="b">
        <f t="shared" si="81"/>
        <v>0</v>
      </c>
    </row>
    <row r="445" spans="3:39" x14ac:dyDescent="0.3">
      <c r="C445" s="1" t="s">
        <v>344</v>
      </c>
      <c r="D445" s="1" t="s">
        <v>345</v>
      </c>
      <c r="E445" s="1" t="s">
        <v>39</v>
      </c>
      <c r="F445" s="1" t="s">
        <v>50</v>
      </c>
      <c r="G445" s="1" t="s">
        <v>688</v>
      </c>
      <c r="H445" s="1" t="s">
        <v>68</v>
      </c>
      <c r="I445" s="1" t="s">
        <v>505</v>
      </c>
      <c r="J445" t="str">
        <f>TRIM(CONCATENATE(wiz[[#This Row],[SHIPPER..................]],wiz[[#This Row],[ZIP2..]],wiz[[#This Row],[ZIP3..]]))</f>
        <v>b: SCHNEIDER LOGISTIC| 3132228334</v>
      </c>
      <c r="K445" s="1">
        <v>1</v>
      </c>
      <c r="L445" s="1">
        <v>1.48</v>
      </c>
      <c r="M445" s="1">
        <v>0.28000000000000003</v>
      </c>
      <c r="N445" s="1">
        <v>284</v>
      </c>
      <c r="O445" s="1">
        <v>0.83</v>
      </c>
      <c r="P445" s="1">
        <v>120</v>
      </c>
      <c r="Q445" s="1">
        <v>0.35</v>
      </c>
      <c r="R445" s="1">
        <v>-20</v>
      </c>
      <c r="S445" s="1">
        <v>-328</v>
      </c>
      <c r="T445" s="1">
        <v>-69</v>
      </c>
      <c r="U445" s="1">
        <v>-106</v>
      </c>
      <c r="V445" s="1">
        <v>-503</v>
      </c>
      <c r="W445" s="1">
        <v>30901</v>
      </c>
      <c r="X445" s="1">
        <v>31322</v>
      </c>
      <c r="Y445" s="1">
        <v>28334</v>
      </c>
      <c r="Z445" s="1">
        <v>1.54</v>
      </c>
      <c r="AA445" s="6">
        <f t="shared" si="82"/>
        <v>78</v>
      </c>
      <c r="AB445" s="6">
        <f t="shared" si="83"/>
        <v>-503</v>
      </c>
      <c r="AC445" s="6">
        <f t="shared" si="84"/>
        <v>-21006</v>
      </c>
      <c r="AD445" s="6">
        <f t="shared" si="85"/>
        <v>-269.30769230769232</v>
      </c>
      <c r="AE445" s="7">
        <f t="shared" si="86"/>
        <v>-1249</v>
      </c>
      <c r="AF445" t="str">
        <f t="shared" ca="1" si="87"/>
        <v>$V$1953</v>
      </c>
      <c r="AG445" t="str">
        <f t="shared" ca="1" si="88"/>
        <v>$J$1953</v>
      </c>
      <c r="AH445" t="str">
        <f t="shared" ca="1" si="89"/>
        <v>b: SCHNEIDER LOGISTIC| 3830119034</v>
      </c>
      <c r="AI445" t="str">
        <f t="shared" ca="1" si="78"/>
        <v>$K$1953</v>
      </c>
      <c r="AJ445" s="8">
        <f t="shared" si="79"/>
        <v>1.282051282051282E-2</v>
      </c>
      <c r="AK445" s="7">
        <f t="shared" si="80"/>
        <v>-570</v>
      </c>
      <c r="AL445" s="7" t="str">
        <f t="shared" ca="1" si="90"/>
        <v>LOWES MLXP VAN ONE WA| 3071947265</v>
      </c>
      <c r="AM445" t="b">
        <f t="shared" si="81"/>
        <v>0</v>
      </c>
    </row>
    <row r="446" spans="3:39" x14ac:dyDescent="0.3">
      <c r="C446" s="1" t="s">
        <v>148</v>
      </c>
      <c r="D446" s="1" t="s">
        <v>149</v>
      </c>
      <c r="E446" s="1" t="s">
        <v>39</v>
      </c>
      <c r="F446" s="1" t="s">
        <v>50</v>
      </c>
      <c r="G446" s="1" t="s">
        <v>151</v>
      </c>
      <c r="H446" s="1" t="s">
        <v>87</v>
      </c>
      <c r="I446" s="1" t="s">
        <v>393</v>
      </c>
      <c r="J446" t="str">
        <f>TRIM(CONCATENATE(wiz[[#This Row],[SHIPPER..................]],wiz[[#This Row],[ZIP2..]],wiz[[#This Row],[ZIP3..]]))</f>
        <v>BRIGGS AND STRATTON | 3045843201</v>
      </c>
      <c r="K446" s="1">
        <v>1</v>
      </c>
      <c r="L446" s="1">
        <v>1.82</v>
      </c>
      <c r="M446" s="1">
        <v>0.2</v>
      </c>
      <c r="N446" s="1">
        <v>643</v>
      </c>
      <c r="O446" s="1">
        <v>1.21</v>
      </c>
      <c r="P446" s="1">
        <v>49</v>
      </c>
      <c r="Q446" s="1">
        <v>0.25</v>
      </c>
      <c r="R446" s="1">
        <v>13</v>
      </c>
      <c r="S446" s="1">
        <v>-423</v>
      </c>
      <c r="T446" s="1">
        <v>1</v>
      </c>
      <c r="U446" s="1">
        <v>365</v>
      </c>
      <c r="V446" s="1">
        <v>-57</v>
      </c>
      <c r="W446" s="1">
        <v>30830</v>
      </c>
      <c r="X446" s="1">
        <v>30458</v>
      </c>
      <c r="Y446" s="1">
        <v>43201</v>
      </c>
      <c r="Z446" s="1">
        <v>1.8</v>
      </c>
      <c r="AA446" s="6">
        <f t="shared" si="82"/>
        <v>306</v>
      </c>
      <c r="AB446" s="6">
        <f t="shared" si="83"/>
        <v>-57</v>
      </c>
      <c r="AC446" s="6">
        <f t="shared" si="84"/>
        <v>-34266</v>
      </c>
      <c r="AD446" s="6">
        <f t="shared" si="85"/>
        <v>-111.98039215686275</v>
      </c>
      <c r="AE446" s="7">
        <f t="shared" si="86"/>
        <v>-566</v>
      </c>
      <c r="AF446" t="str">
        <f t="shared" ca="1" si="87"/>
        <v>$V$939</v>
      </c>
      <c r="AG446" t="str">
        <f t="shared" ca="1" si="88"/>
        <v>$J$939</v>
      </c>
      <c r="AH446" t="str">
        <f t="shared" ca="1" si="89"/>
        <v>BRIGGS AND STRATTON | 6390129456</v>
      </c>
      <c r="AI446" t="str">
        <f t="shared" ca="1" si="78"/>
        <v>$K$939</v>
      </c>
      <c r="AJ446" s="8">
        <f t="shared" si="79"/>
        <v>3.2679738562091504E-3</v>
      </c>
      <c r="AK446" s="7">
        <f t="shared" si="80"/>
        <v>-222</v>
      </c>
      <c r="AL446" s="7" t="str">
        <f t="shared" ca="1" si="90"/>
        <v>BRIDGESTONE FIRESTONE| 2982960559</v>
      </c>
      <c r="AM446" t="b">
        <f t="shared" si="81"/>
        <v>0</v>
      </c>
    </row>
    <row r="447" spans="3:39" x14ac:dyDescent="0.3">
      <c r="C447" s="1" t="s">
        <v>195</v>
      </c>
      <c r="D447" s="1" t="s">
        <v>196</v>
      </c>
      <c r="E447" s="1" t="s">
        <v>39</v>
      </c>
      <c r="F447" s="1" t="s">
        <v>50</v>
      </c>
      <c r="G447" s="1" t="s">
        <v>151</v>
      </c>
      <c r="H447" s="1" t="s">
        <v>87</v>
      </c>
      <c r="I447" s="1" t="s">
        <v>690</v>
      </c>
      <c r="J447" t="str">
        <f>TRIM(CONCATENATE(wiz[[#This Row],[SHIPPER..................]],wiz[[#This Row],[ZIP2..]],wiz[[#This Row],[ZIP3..]]))</f>
        <v>MTD PRODUCTS INC | 3045844888</v>
      </c>
      <c r="K447" s="1">
        <v>20</v>
      </c>
      <c r="L447" s="1">
        <v>1.3</v>
      </c>
      <c r="M447" s="1">
        <v>0.2</v>
      </c>
      <c r="N447" s="1">
        <v>757</v>
      </c>
      <c r="O447" s="1">
        <v>1.74</v>
      </c>
      <c r="P447" s="1">
        <v>104</v>
      </c>
      <c r="Q447" s="1">
        <v>0.33</v>
      </c>
      <c r="R447" s="1">
        <v>49</v>
      </c>
      <c r="S447" s="1">
        <v>-279</v>
      </c>
      <c r="T447" s="1">
        <v>14</v>
      </c>
      <c r="U447" s="1">
        <v>-26</v>
      </c>
      <c r="V447" s="1">
        <v>-291</v>
      </c>
      <c r="W447" s="1">
        <v>31201</v>
      </c>
      <c r="X447" s="1">
        <v>30458</v>
      </c>
      <c r="Y447" s="1">
        <v>44888</v>
      </c>
      <c r="Z447" s="1">
        <v>1.28</v>
      </c>
      <c r="AA447" s="6">
        <f t="shared" si="82"/>
        <v>127</v>
      </c>
      <c r="AB447" s="6">
        <f t="shared" si="83"/>
        <v>-5820</v>
      </c>
      <c r="AC447" s="6">
        <f t="shared" si="84"/>
        <v>-14762</v>
      </c>
      <c r="AD447" s="6">
        <f t="shared" si="85"/>
        <v>-116.23622047244095</v>
      </c>
      <c r="AE447" s="7">
        <f t="shared" si="86"/>
        <v>-534</v>
      </c>
      <c r="AF447" t="str">
        <f t="shared" ca="1" si="87"/>
        <v>$V$2354</v>
      </c>
      <c r="AG447" t="str">
        <f t="shared" ca="1" si="88"/>
        <v>$J$2354</v>
      </c>
      <c r="AH447" t="str">
        <f t="shared" ca="1" si="89"/>
        <v>MTD PRODUCTS INC | 5303738879</v>
      </c>
      <c r="AI447" t="str">
        <f t="shared" ca="1" si="78"/>
        <v>$K$2354</v>
      </c>
      <c r="AJ447" s="8">
        <f t="shared" si="79"/>
        <v>0.15748031496062992</v>
      </c>
      <c r="AK447" s="7">
        <f t="shared" si="80"/>
        <v>-291</v>
      </c>
      <c r="AL447" s="7" t="str">
        <f t="shared" ca="1" si="90"/>
        <v>NOVOLEX | 3000360526</v>
      </c>
      <c r="AM447" t="str">
        <f t="shared" si="81"/>
        <v>MTD PRODUCTS INC | 3045844888</v>
      </c>
    </row>
    <row r="448" spans="3:39" x14ac:dyDescent="0.3">
      <c r="C448" s="1" t="s">
        <v>37</v>
      </c>
      <c r="D448" s="1" t="s">
        <v>38</v>
      </c>
      <c r="E448" s="1" t="s">
        <v>39</v>
      </c>
      <c r="F448" s="1" t="s">
        <v>50</v>
      </c>
      <c r="G448" s="1" t="s">
        <v>691</v>
      </c>
      <c r="H448" s="1" t="s">
        <v>70</v>
      </c>
      <c r="I448" s="1" t="s">
        <v>349</v>
      </c>
      <c r="J448" t="str">
        <f>TRIM(CONCATENATE(wiz[[#This Row],[SHIPPER..................]],wiz[[#This Row],[ZIP2..]],wiz[[#This Row],[ZIP3..]]))</f>
        <v>b: C H ROBINSON | 3140737401</v>
      </c>
      <c r="K448" s="1">
        <v>1</v>
      </c>
      <c r="L448" s="1">
        <v>1.87</v>
      </c>
      <c r="M448" s="1">
        <v>0.28000000000000003</v>
      </c>
      <c r="N448" s="1">
        <v>372</v>
      </c>
      <c r="O448" s="1">
        <v>0.63</v>
      </c>
      <c r="P448" s="1">
        <v>137</v>
      </c>
      <c r="Q448" s="1">
        <v>0.35</v>
      </c>
      <c r="R448" s="1">
        <v>-26</v>
      </c>
      <c r="S448" s="1">
        <v>-77</v>
      </c>
      <c r="T448" s="1">
        <v>34</v>
      </c>
      <c r="U448" s="1">
        <v>218</v>
      </c>
      <c r="V448" s="1">
        <v>175</v>
      </c>
      <c r="W448" s="1">
        <v>32099</v>
      </c>
      <c r="X448" s="1">
        <v>31407</v>
      </c>
      <c r="Y448" s="1">
        <v>37401</v>
      </c>
      <c r="Z448" s="1">
        <v>1.93</v>
      </c>
      <c r="AA448" s="6">
        <f t="shared" si="82"/>
        <v>615</v>
      </c>
      <c r="AB448" s="6">
        <f t="shared" si="83"/>
        <v>175</v>
      </c>
      <c r="AC448" s="6">
        <f t="shared" si="84"/>
        <v>-122022</v>
      </c>
      <c r="AD448" s="6">
        <f t="shared" si="85"/>
        <v>-198.40975609756097</v>
      </c>
      <c r="AE448" s="7">
        <f t="shared" si="86"/>
        <v>-1118</v>
      </c>
      <c r="AF448" t="str">
        <f t="shared" ca="1" si="87"/>
        <v>$V$1066</v>
      </c>
      <c r="AG448" t="str">
        <f t="shared" ca="1" si="88"/>
        <v>$J$1066</v>
      </c>
      <c r="AH448" t="str">
        <f t="shared" ca="1" si="89"/>
        <v>b: C H ROBINSON | 2736036101</v>
      </c>
      <c r="AI448" t="str">
        <f t="shared" ca="1" si="78"/>
        <v>$K$1066</v>
      </c>
      <c r="AJ448" s="8">
        <f t="shared" si="79"/>
        <v>1.6260162601626016E-3</v>
      </c>
      <c r="AK448" s="7">
        <f t="shared" si="80"/>
        <v>-560</v>
      </c>
      <c r="AL448" s="7" t="str">
        <f t="shared" ca="1" si="90"/>
        <v>b: C H ROBINSON | 6080335055</v>
      </c>
      <c r="AM448" t="b">
        <f t="shared" si="81"/>
        <v>0</v>
      </c>
    </row>
    <row r="449" spans="3:39" x14ac:dyDescent="0.3">
      <c r="C449" s="1" t="s">
        <v>37</v>
      </c>
      <c r="D449" s="1" t="s">
        <v>38</v>
      </c>
      <c r="E449" s="1" t="s">
        <v>39</v>
      </c>
      <c r="F449" s="1" t="s">
        <v>50</v>
      </c>
      <c r="G449" s="1" t="s">
        <v>688</v>
      </c>
      <c r="H449" s="1" t="s">
        <v>70</v>
      </c>
      <c r="I449" s="1" t="s">
        <v>350</v>
      </c>
      <c r="J449" t="str">
        <f>TRIM(CONCATENATE(wiz[[#This Row],[SHIPPER..................]],wiz[[#This Row],[ZIP2..]],wiz[[#This Row],[ZIP3..]]))</f>
        <v>b: C H ROBINSON | 3132238501</v>
      </c>
      <c r="K449" s="1">
        <v>1</v>
      </c>
      <c r="L449" s="1">
        <v>1.68</v>
      </c>
      <c r="M449" s="1">
        <v>0.28000000000000003</v>
      </c>
      <c r="N449" s="1">
        <v>458</v>
      </c>
      <c r="O449" s="1">
        <v>0.83</v>
      </c>
      <c r="P449" s="1">
        <v>11</v>
      </c>
      <c r="Q449" s="1">
        <v>0.25</v>
      </c>
      <c r="R449" s="1">
        <v>-32</v>
      </c>
      <c r="S449" s="1">
        <v>-12</v>
      </c>
      <c r="T449" s="1">
        <v>32</v>
      </c>
      <c r="U449" s="1">
        <v>178</v>
      </c>
      <c r="V449" s="1">
        <v>198</v>
      </c>
      <c r="W449" s="1">
        <v>31401</v>
      </c>
      <c r="X449" s="1">
        <v>31322</v>
      </c>
      <c r="Y449" s="1">
        <v>38501</v>
      </c>
      <c r="Z449" s="1">
        <v>1.74</v>
      </c>
      <c r="AA449" s="6">
        <f t="shared" si="82"/>
        <v>615</v>
      </c>
      <c r="AB449" s="6">
        <f t="shared" si="83"/>
        <v>198</v>
      </c>
      <c r="AC449" s="6">
        <f t="shared" si="84"/>
        <v>-122022</v>
      </c>
      <c r="AD449" s="6">
        <f t="shared" si="85"/>
        <v>-198.40975609756097</v>
      </c>
      <c r="AE449" s="7">
        <f t="shared" si="86"/>
        <v>-1118</v>
      </c>
      <c r="AF449" t="str">
        <f t="shared" ca="1" si="87"/>
        <v>$V$1066</v>
      </c>
      <c r="AG449" t="str">
        <f t="shared" ca="1" si="88"/>
        <v>$J$1066</v>
      </c>
      <c r="AH449" t="str">
        <f t="shared" ca="1" si="89"/>
        <v>b: C H ROBINSON | 2736036101</v>
      </c>
      <c r="AI449" t="str">
        <f t="shared" ca="1" si="78"/>
        <v>$K$1066</v>
      </c>
      <c r="AJ449" s="8">
        <f t="shared" si="79"/>
        <v>1.6260162601626016E-3</v>
      </c>
      <c r="AK449" s="7">
        <f t="shared" si="80"/>
        <v>-560</v>
      </c>
      <c r="AL449" s="7" t="str">
        <f t="shared" ca="1" si="90"/>
        <v>b: C H ROBINSON | 6080335055</v>
      </c>
      <c r="AM449" t="b">
        <f t="shared" si="81"/>
        <v>0</v>
      </c>
    </row>
    <row r="450" spans="3:39" x14ac:dyDescent="0.3">
      <c r="C450" s="1" t="s">
        <v>692</v>
      </c>
      <c r="D450" s="1" t="s">
        <v>693</v>
      </c>
      <c r="E450" s="1" t="s">
        <v>39</v>
      </c>
      <c r="F450" s="1" t="s">
        <v>50</v>
      </c>
      <c r="G450" s="1" t="s">
        <v>688</v>
      </c>
      <c r="H450" s="1" t="s">
        <v>70</v>
      </c>
      <c r="I450" s="1" t="s">
        <v>694</v>
      </c>
      <c r="J450" t="str">
        <f>TRIM(CONCATENATE(wiz[[#This Row],[SHIPPER..................]],wiz[[#This Row],[ZIP2..]],wiz[[#This Row],[ZIP3..]]))</f>
        <v>b: ROYAL TRANSPORTATI| 3132237040</v>
      </c>
      <c r="K450" s="1">
        <v>4</v>
      </c>
      <c r="L450" s="1">
        <v>1.19</v>
      </c>
      <c r="M450" s="1">
        <v>0.28000000000000003</v>
      </c>
      <c r="N450" s="1">
        <v>539</v>
      </c>
      <c r="O450" s="1">
        <v>1.27</v>
      </c>
      <c r="P450" s="1">
        <v>119</v>
      </c>
      <c r="Q450" s="1">
        <v>0.35</v>
      </c>
      <c r="R450" s="1">
        <v>-37</v>
      </c>
      <c r="S450" s="1">
        <v>-330</v>
      </c>
      <c r="T450" s="1">
        <v>-54</v>
      </c>
      <c r="U450" s="1">
        <v>-54</v>
      </c>
      <c r="V450" s="1">
        <v>-438</v>
      </c>
      <c r="W450" s="1">
        <v>29801</v>
      </c>
      <c r="X450" s="1">
        <v>31322</v>
      </c>
      <c r="Y450" s="1">
        <v>37040</v>
      </c>
      <c r="Z450" s="1">
        <v>1.25</v>
      </c>
      <c r="AA450" s="6">
        <f t="shared" si="82"/>
        <v>5</v>
      </c>
      <c r="AB450" s="6">
        <f t="shared" si="83"/>
        <v>-1752</v>
      </c>
      <c r="AC450" s="6">
        <f t="shared" si="84"/>
        <v>-1835</v>
      </c>
      <c r="AD450" s="6">
        <f t="shared" si="85"/>
        <v>-367</v>
      </c>
      <c r="AE450" s="7">
        <f t="shared" si="86"/>
        <v>-438</v>
      </c>
      <c r="AF450" t="str">
        <f t="shared" ca="1" si="87"/>
        <v>$V$259</v>
      </c>
      <c r="AG450" t="str">
        <f t="shared" ca="1" si="88"/>
        <v>$J$259</v>
      </c>
      <c r="AH450" t="str">
        <f t="shared" ca="1" si="89"/>
        <v>b: C H ROBINSON | 3025328079</v>
      </c>
      <c r="AI450" t="str">
        <f t="shared" ref="AI450:AI513" ca="1" si="91">REPLACE(AF450,2,1,"K")</f>
        <v>$K$259</v>
      </c>
      <c r="AJ450" s="8">
        <f t="shared" ref="AJ450:AJ513" si="92">K450/AA450</f>
        <v>0.8</v>
      </c>
      <c r="AK450" s="7">
        <f t="shared" ref="AK450:AK513" si="93">_xlfn.MINIFS($V$3:$V$2378,$C$3:$C$2378,C450,$AJ$3:$AJ$2378,"&gt;0.05")</f>
        <v>-438</v>
      </c>
      <c r="AL450" s="7" t="str">
        <f t="shared" ca="1" si="90"/>
        <v>b: C H ROBINSON | 3025328079</v>
      </c>
      <c r="AM450" t="str">
        <f t="shared" ref="AM450:AM513" si="94">IF(AK450=V450,J450,FALSE)</f>
        <v>b: ROYAL TRANSPORTATI| 3132237040</v>
      </c>
    </row>
    <row r="451" spans="3:39" x14ac:dyDescent="0.3">
      <c r="C451" s="1" t="s">
        <v>148</v>
      </c>
      <c r="D451" s="1" t="s">
        <v>149</v>
      </c>
      <c r="E451" s="1" t="s">
        <v>39</v>
      </c>
      <c r="F451" s="1" t="s">
        <v>50</v>
      </c>
      <c r="G451" s="1" t="s">
        <v>151</v>
      </c>
      <c r="H451" s="1" t="s">
        <v>140</v>
      </c>
      <c r="I451" s="1" t="s">
        <v>204</v>
      </c>
      <c r="J451" t="str">
        <f>TRIM(CONCATENATE(wiz[[#This Row],[SHIPPER..................]],wiz[[#This Row],[ZIP2..]],wiz[[#This Row],[ZIP3..]]))</f>
        <v>BRIGGS AND STRATTON | 3045853051</v>
      </c>
      <c r="K451" s="1">
        <v>1</v>
      </c>
      <c r="L451" s="1">
        <v>2.1</v>
      </c>
      <c r="M451" s="1">
        <v>0.2</v>
      </c>
      <c r="N451" s="1">
        <v>957</v>
      </c>
      <c r="O451" s="1">
        <v>1.89</v>
      </c>
      <c r="P451" s="1">
        <v>226</v>
      </c>
      <c r="Q451" s="1">
        <v>0.45</v>
      </c>
      <c r="R451" s="1">
        <v>62</v>
      </c>
      <c r="S451" s="1">
        <v>-423</v>
      </c>
      <c r="T451" s="1">
        <v>-3</v>
      </c>
      <c r="U451" s="1">
        <v>756</v>
      </c>
      <c r="V451" s="1">
        <v>330</v>
      </c>
      <c r="W451" s="1">
        <v>30106</v>
      </c>
      <c r="X451" s="1">
        <v>30458</v>
      </c>
      <c r="Y451" s="1">
        <v>53051</v>
      </c>
      <c r="Z451" s="1">
        <v>2.08</v>
      </c>
      <c r="AA451" s="6">
        <f t="shared" ref="AA451:AA514" si="95">SUMIFS(K$3:K$2378,$C$3:$C$2378,$C451)</f>
        <v>306</v>
      </c>
      <c r="AB451" s="6">
        <f t="shared" ref="AB451:AB514" si="96">V451*K451</f>
        <v>330</v>
      </c>
      <c r="AC451" s="6">
        <f t="shared" ref="AC451:AC514" si="97">SUMIFS(AB$3:AB$2378,$C$3:$C$2378,$C451)</f>
        <v>-34266</v>
      </c>
      <c r="AD451" s="6">
        <f t="shared" ref="AD451:AD514" si="98">AC451/AA451</f>
        <v>-111.98039215686275</v>
      </c>
      <c r="AE451" s="7">
        <f t="shared" ref="AE451:AE514" si="99">_xlfn.MINIFS($V$3:$V$2378,$C$3:$C$2378,C451)</f>
        <v>-566</v>
      </c>
      <c r="AF451" t="str">
        <f t="shared" ref="AF451:AF514" ca="1" si="100">CELL("address",INDEX($V$3:$V$2378,MATCH(_xlfn.MINIFS($V$3:$V$2378,$C$3:$C$2378,C451),$V$3:$V$2378,0)))</f>
        <v>$V$939</v>
      </c>
      <c r="AG451" t="str">
        <f t="shared" ref="AG451:AG514" ca="1" si="101">REPLACE(AF451,2,1,"J")</f>
        <v>$J$939</v>
      </c>
      <c r="AH451" t="str">
        <f t="shared" ref="AH451:AH514" ca="1" si="102">INDIRECT(AG451)</f>
        <v>BRIGGS AND STRATTON | 6390129456</v>
      </c>
      <c r="AI451" t="str">
        <f t="shared" ca="1" si="91"/>
        <v>$K$939</v>
      </c>
      <c r="AJ451" s="8">
        <f t="shared" si="92"/>
        <v>3.2679738562091504E-3</v>
      </c>
      <c r="AK451" s="7">
        <f t="shared" si="93"/>
        <v>-222</v>
      </c>
      <c r="AL451" s="7" t="str">
        <f t="shared" ref="AL451:AL514" ca="1" si="103">OFFSET(J$2,MATCH(AK451,$V$3:$V$2378,0),)</f>
        <v>BRIDGESTONE FIRESTONE| 2982960559</v>
      </c>
      <c r="AM451" t="b">
        <f t="shared" si="94"/>
        <v>0</v>
      </c>
    </row>
    <row r="452" spans="3:39" x14ac:dyDescent="0.3">
      <c r="C452" s="1" t="s">
        <v>210</v>
      </c>
      <c r="D452" s="1" t="s">
        <v>211</v>
      </c>
      <c r="E452" s="1" t="s">
        <v>39</v>
      </c>
      <c r="F452" s="1" t="s">
        <v>152</v>
      </c>
      <c r="G452" s="1" t="s">
        <v>695</v>
      </c>
      <c r="H452" s="1" t="s">
        <v>50</v>
      </c>
      <c r="I452" s="1" t="s">
        <v>223</v>
      </c>
      <c r="J452" t="str">
        <f>TRIM(CONCATENATE(wiz[[#This Row],[SHIPPER..................]],wiz[[#This Row],[ZIP2..]],wiz[[#This Row],[ZIP3..]]))</f>
        <v>b: ECHO GLOBAL LOGIST| 5260130301</v>
      </c>
      <c r="K452" s="1">
        <v>1</v>
      </c>
      <c r="L452" s="1">
        <v>1.65</v>
      </c>
      <c r="M452" s="1">
        <v>0.28000000000000003</v>
      </c>
      <c r="N452" s="1">
        <v>776</v>
      </c>
      <c r="O452" s="1">
        <v>1.81</v>
      </c>
      <c r="P452" s="1">
        <v>98</v>
      </c>
      <c r="Q452" s="1">
        <v>0.3</v>
      </c>
      <c r="R452" s="1">
        <v>-55</v>
      </c>
      <c r="S452" s="1">
        <v>0</v>
      </c>
      <c r="T452" s="1">
        <v>-2</v>
      </c>
      <c r="U452" s="1">
        <v>181</v>
      </c>
      <c r="V452" s="1">
        <v>179</v>
      </c>
      <c r="W452" s="1">
        <v>63401</v>
      </c>
      <c r="X452" s="1">
        <v>52601</v>
      </c>
      <c r="Y452" s="1">
        <v>30301</v>
      </c>
      <c r="Z452" s="1">
        <v>1.71</v>
      </c>
      <c r="AA452" s="6">
        <f t="shared" si="95"/>
        <v>94</v>
      </c>
      <c r="AB452" s="6">
        <f t="shared" si="96"/>
        <v>179</v>
      </c>
      <c r="AC452" s="6">
        <f t="shared" si="97"/>
        <v>1157</v>
      </c>
      <c r="AD452" s="6">
        <f t="shared" si="98"/>
        <v>12.308510638297872</v>
      </c>
      <c r="AE452" s="7">
        <f t="shared" si="99"/>
        <v>-816</v>
      </c>
      <c r="AF452" t="str">
        <f t="shared" ca="1" si="100"/>
        <v>$V$921</v>
      </c>
      <c r="AG452" t="str">
        <f t="shared" ca="1" si="101"/>
        <v>$J$921</v>
      </c>
      <c r="AH452" t="str">
        <f t="shared" ca="1" si="102"/>
        <v>b: ECHO GLOBAL LOGIST| 5503315639</v>
      </c>
      <c r="AI452" t="str">
        <f t="shared" ca="1" si="91"/>
        <v>$K$921</v>
      </c>
      <c r="AJ452" s="8">
        <f t="shared" si="92"/>
        <v>1.0638297872340425E-2</v>
      </c>
      <c r="AK452" s="7">
        <f t="shared" si="93"/>
        <v>-71</v>
      </c>
      <c r="AL452" s="7" t="str">
        <f t="shared" ca="1" si="103"/>
        <v>b: ECHO GLOBAL LOGIST| 5632053201</v>
      </c>
      <c r="AM452" t="b">
        <f t="shared" si="94"/>
        <v>0</v>
      </c>
    </row>
    <row r="453" spans="3:39" x14ac:dyDescent="0.3">
      <c r="C453" s="1" t="s">
        <v>696</v>
      </c>
      <c r="D453" s="1" t="s">
        <v>697</v>
      </c>
      <c r="E453" s="1" t="s">
        <v>39</v>
      </c>
      <c r="F453" s="1" t="s">
        <v>152</v>
      </c>
      <c r="G453" s="1" t="s">
        <v>698</v>
      </c>
      <c r="H453" s="1" t="s">
        <v>42</v>
      </c>
      <c r="I453" s="1" t="s">
        <v>321</v>
      </c>
      <c r="J453" t="str">
        <f>TRIM(CONCATENATE(wiz[[#This Row],[SHIPPER..................]],wiz[[#This Row],[ZIP2..]],wiz[[#This Row],[ZIP3..]]))</f>
        <v>b: AFN LLC | 5240146801</v>
      </c>
      <c r="K453" s="1">
        <v>1</v>
      </c>
      <c r="L453" s="1">
        <v>1.78</v>
      </c>
      <c r="M453" s="1">
        <v>0.28000000000000003</v>
      </c>
      <c r="N453" s="1">
        <v>389</v>
      </c>
      <c r="O453" s="1">
        <v>0.96</v>
      </c>
      <c r="P453" s="1">
        <v>59</v>
      </c>
      <c r="Q453" s="1">
        <v>0.3</v>
      </c>
      <c r="R453" s="1">
        <v>-27</v>
      </c>
      <c r="S453" s="1">
        <v>6</v>
      </c>
      <c r="T453" s="1">
        <v>-45</v>
      </c>
      <c r="U453" s="1">
        <v>57</v>
      </c>
      <c r="V453" s="1">
        <v>18</v>
      </c>
      <c r="W453" s="1">
        <v>52060</v>
      </c>
      <c r="X453" s="1">
        <v>52401</v>
      </c>
      <c r="Y453" s="1">
        <v>46801</v>
      </c>
      <c r="Z453" s="1">
        <v>1.84</v>
      </c>
      <c r="AA453" s="6">
        <f t="shared" si="95"/>
        <v>3</v>
      </c>
      <c r="AB453" s="6">
        <f t="shared" si="96"/>
        <v>18</v>
      </c>
      <c r="AC453" s="6">
        <f t="shared" si="97"/>
        <v>-1452</v>
      </c>
      <c r="AD453" s="6">
        <f t="shared" si="98"/>
        <v>-484</v>
      </c>
      <c r="AE453" s="7">
        <f t="shared" si="99"/>
        <v>-735</v>
      </c>
      <c r="AF453" t="str">
        <f t="shared" ca="1" si="100"/>
        <v>$V$539</v>
      </c>
      <c r="AG453" t="str">
        <f t="shared" ca="1" si="101"/>
        <v>$J$539</v>
      </c>
      <c r="AH453" t="str">
        <f t="shared" ca="1" si="102"/>
        <v>b: AFN LLC | 6044328625</v>
      </c>
      <c r="AI453" t="str">
        <f t="shared" ca="1" si="91"/>
        <v>$K$539</v>
      </c>
      <c r="AJ453" s="8">
        <f t="shared" si="92"/>
        <v>0.33333333333333331</v>
      </c>
      <c r="AK453" s="7">
        <f t="shared" si="93"/>
        <v>-735</v>
      </c>
      <c r="AL453" s="7" t="str">
        <f t="shared" ca="1" si="103"/>
        <v>b: AFN LLC | 6044328625</v>
      </c>
      <c r="AM453" t="b">
        <f t="shared" si="94"/>
        <v>0</v>
      </c>
    </row>
    <row r="454" spans="3:39" x14ac:dyDescent="0.3">
      <c r="C454" s="1" t="s">
        <v>37</v>
      </c>
      <c r="D454" s="1" t="s">
        <v>38</v>
      </c>
      <c r="E454" s="1" t="s">
        <v>39</v>
      </c>
      <c r="F454" s="1" t="s">
        <v>152</v>
      </c>
      <c r="G454" s="1" t="s">
        <v>80</v>
      </c>
      <c r="H454" s="1" t="s">
        <v>90</v>
      </c>
      <c r="I454" s="1" t="s">
        <v>699</v>
      </c>
      <c r="J454" t="str">
        <f>TRIM(CONCATENATE(wiz[[#This Row],[SHIPPER..................]],wiz[[#This Row],[ZIP2..]],wiz[[#This Row],[ZIP3..]]))</f>
        <v>b: C H ROBINSON | 5205729650</v>
      </c>
      <c r="K454" s="1">
        <v>1</v>
      </c>
      <c r="L454" s="1">
        <v>1.55</v>
      </c>
      <c r="M454" s="1">
        <v>0.28000000000000003</v>
      </c>
      <c r="N454" s="1">
        <v>944</v>
      </c>
      <c r="O454" s="1">
        <v>1.88</v>
      </c>
      <c r="P454" s="1">
        <v>69</v>
      </c>
      <c r="Q454" s="1">
        <v>0.3</v>
      </c>
      <c r="R454" s="1">
        <v>-53</v>
      </c>
      <c r="S454" s="1">
        <v>-7</v>
      </c>
      <c r="T454" s="1">
        <v>-16</v>
      </c>
      <c r="U454" s="1">
        <v>5</v>
      </c>
      <c r="V454" s="1">
        <v>-18</v>
      </c>
      <c r="W454" s="1">
        <v>52060</v>
      </c>
      <c r="X454" s="1">
        <v>52057</v>
      </c>
      <c r="Y454" s="1">
        <v>29650</v>
      </c>
      <c r="Z454" s="1">
        <v>1.61</v>
      </c>
      <c r="AA454" s="6">
        <f t="shared" si="95"/>
        <v>615</v>
      </c>
      <c r="AB454" s="6">
        <f t="shared" si="96"/>
        <v>-18</v>
      </c>
      <c r="AC454" s="6">
        <f t="shared" si="97"/>
        <v>-122022</v>
      </c>
      <c r="AD454" s="6">
        <f t="shared" si="98"/>
        <v>-198.40975609756097</v>
      </c>
      <c r="AE454" s="7">
        <f t="shared" si="99"/>
        <v>-1118</v>
      </c>
      <c r="AF454" t="str">
        <f t="shared" ca="1" si="100"/>
        <v>$V$1066</v>
      </c>
      <c r="AG454" t="str">
        <f t="shared" ca="1" si="101"/>
        <v>$J$1066</v>
      </c>
      <c r="AH454" t="str">
        <f t="shared" ca="1" si="102"/>
        <v>b: C H ROBINSON | 2736036101</v>
      </c>
      <c r="AI454" t="str">
        <f t="shared" ca="1" si="91"/>
        <v>$K$1066</v>
      </c>
      <c r="AJ454" s="8">
        <f t="shared" si="92"/>
        <v>1.6260162601626016E-3</v>
      </c>
      <c r="AK454" s="7">
        <f t="shared" si="93"/>
        <v>-560</v>
      </c>
      <c r="AL454" s="7" t="str">
        <f t="shared" ca="1" si="103"/>
        <v>b: C H ROBINSON | 6080335055</v>
      </c>
      <c r="AM454" t="b">
        <f t="shared" si="94"/>
        <v>0</v>
      </c>
    </row>
    <row r="455" spans="3:39" x14ac:dyDescent="0.3">
      <c r="C455" s="1" t="s">
        <v>385</v>
      </c>
      <c r="D455" s="1" t="s">
        <v>386</v>
      </c>
      <c r="E455" s="1" t="s">
        <v>39</v>
      </c>
      <c r="F455" s="1" t="s">
        <v>152</v>
      </c>
      <c r="G455" s="1" t="s">
        <v>700</v>
      </c>
      <c r="H455" s="1" t="s">
        <v>42</v>
      </c>
      <c r="I455" s="1" t="s">
        <v>442</v>
      </c>
      <c r="J455" t="str">
        <f>TRIM(CONCATENATE(wiz[[#This Row],[SHIPPER..................]],wiz[[#This Row],[ZIP2..]],wiz[[#This Row],[ZIP3..]]))</f>
        <v>b: CROWLEY LOGISTICS | 5001046201</v>
      </c>
      <c r="K455" s="1">
        <v>1</v>
      </c>
      <c r="L455" s="1">
        <v>1.8</v>
      </c>
      <c r="M455" s="1">
        <v>0.28000000000000003</v>
      </c>
      <c r="N455" s="1">
        <v>504</v>
      </c>
      <c r="O455" s="1">
        <v>1.29</v>
      </c>
      <c r="P455" s="1">
        <v>21</v>
      </c>
      <c r="Q455" s="1">
        <v>0.25</v>
      </c>
      <c r="R455" s="1">
        <v>-36</v>
      </c>
      <c r="S455" s="1">
        <v>0</v>
      </c>
      <c r="T455" s="1">
        <v>-58</v>
      </c>
      <c r="U455" s="1">
        <v>194</v>
      </c>
      <c r="V455" s="1">
        <v>136</v>
      </c>
      <c r="W455" s="1">
        <v>50015</v>
      </c>
      <c r="X455" s="1">
        <v>50010</v>
      </c>
      <c r="Y455" s="1">
        <v>46201</v>
      </c>
      <c r="Z455" s="1">
        <v>1.86</v>
      </c>
      <c r="AA455" s="6">
        <f t="shared" si="95"/>
        <v>3</v>
      </c>
      <c r="AB455" s="6">
        <f t="shared" si="96"/>
        <v>136</v>
      </c>
      <c r="AC455" s="6">
        <f t="shared" si="97"/>
        <v>242</v>
      </c>
      <c r="AD455" s="6">
        <f t="shared" si="98"/>
        <v>80.666666666666671</v>
      </c>
      <c r="AE455" s="7">
        <f t="shared" si="99"/>
        <v>-63</v>
      </c>
      <c r="AF455" t="str">
        <f t="shared" ca="1" si="100"/>
        <v>$V$170</v>
      </c>
      <c r="AG455" t="str">
        <f t="shared" ca="1" si="101"/>
        <v>$J$170</v>
      </c>
      <c r="AH455" t="str">
        <f t="shared" ca="1" si="102"/>
        <v>b: CROWLEY LOGISTICS | 3360140475</v>
      </c>
      <c r="AI455" t="str">
        <f t="shared" ca="1" si="91"/>
        <v>$K$170</v>
      </c>
      <c r="AJ455" s="8">
        <f t="shared" si="92"/>
        <v>0.33333333333333331</v>
      </c>
      <c r="AK455" s="7">
        <f t="shared" si="93"/>
        <v>-63</v>
      </c>
      <c r="AL455" s="7" t="str">
        <f t="shared" ca="1" si="103"/>
        <v>b: CROWLEY LOGISTICS | 3360140475</v>
      </c>
      <c r="AM455" t="b">
        <f t="shared" si="94"/>
        <v>0</v>
      </c>
    </row>
    <row r="456" spans="3:39" x14ac:dyDescent="0.3">
      <c r="C456" s="1" t="s">
        <v>37</v>
      </c>
      <c r="D456" s="1" t="s">
        <v>38</v>
      </c>
      <c r="E456" s="1" t="s">
        <v>39</v>
      </c>
      <c r="F456" s="1" t="s">
        <v>152</v>
      </c>
      <c r="G456" s="1" t="s">
        <v>701</v>
      </c>
      <c r="H456" s="1" t="s">
        <v>87</v>
      </c>
      <c r="I456" s="1" t="s">
        <v>702</v>
      </c>
      <c r="J456" t="str">
        <f>TRIM(CONCATENATE(wiz[[#This Row],[SHIPPER..................]],wiz[[#This Row],[ZIP2..]],wiz[[#This Row],[ZIP3..]]))</f>
        <v>b: C H ROBINSON | 5050145338</v>
      </c>
      <c r="K456" s="1">
        <v>1</v>
      </c>
      <c r="L456" s="1">
        <v>1.9</v>
      </c>
      <c r="M456" s="1">
        <v>0.28000000000000003</v>
      </c>
      <c r="N456" s="1">
        <v>629</v>
      </c>
      <c r="O456" s="1">
        <v>1.1299999999999999</v>
      </c>
      <c r="P456" s="1">
        <v>49</v>
      </c>
      <c r="Q456" s="1">
        <v>0.25</v>
      </c>
      <c r="R456" s="1">
        <v>-44</v>
      </c>
      <c r="S456" s="1">
        <v>407</v>
      </c>
      <c r="T456" s="1">
        <v>19</v>
      </c>
      <c r="U456" s="1">
        <v>0</v>
      </c>
      <c r="V456" s="1">
        <v>426</v>
      </c>
      <c r="W456" s="1">
        <v>50036</v>
      </c>
      <c r="X456" s="1">
        <v>50501</v>
      </c>
      <c r="Y456" s="1">
        <v>45338</v>
      </c>
      <c r="Z456" s="1">
        <v>1.96</v>
      </c>
      <c r="AA456" s="6">
        <f t="shared" si="95"/>
        <v>615</v>
      </c>
      <c r="AB456" s="6">
        <f t="shared" si="96"/>
        <v>426</v>
      </c>
      <c r="AC456" s="6">
        <f t="shared" si="97"/>
        <v>-122022</v>
      </c>
      <c r="AD456" s="6">
        <f t="shared" si="98"/>
        <v>-198.40975609756097</v>
      </c>
      <c r="AE456" s="7">
        <f t="shared" si="99"/>
        <v>-1118</v>
      </c>
      <c r="AF456" t="str">
        <f t="shared" ca="1" si="100"/>
        <v>$V$1066</v>
      </c>
      <c r="AG456" t="str">
        <f t="shared" ca="1" si="101"/>
        <v>$J$1066</v>
      </c>
      <c r="AH456" t="str">
        <f t="shared" ca="1" si="102"/>
        <v>b: C H ROBINSON | 2736036101</v>
      </c>
      <c r="AI456" t="str">
        <f t="shared" ca="1" si="91"/>
        <v>$K$1066</v>
      </c>
      <c r="AJ456" s="8">
        <f t="shared" si="92"/>
        <v>1.6260162601626016E-3</v>
      </c>
      <c r="AK456" s="7">
        <f t="shared" si="93"/>
        <v>-560</v>
      </c>
      <c r="AL456" s="7" t="str">
        <f t="shared" ca="1" si="103"/>
        <v>b: C H ROBINSON | 6080335055</v>
      </c>
      <c r="AM456" t="b">
        <f t="shared" si="94"/>
        <v>0</v>
      </c>
    </row>
    <row r="457" spans="3:39" x14ac:dyDescent="0.3">
      <c r="C457" s="1" t="s">
        <v>703</v>
      </c>
      <c r="D457" s="1" t="s">
        <v>704</v>
      </c>
      <c r="E457" s="1" t="s">
        <v>39</v>
      </c>
      <c r="F457" s="1" t="s">
        <v>152</v>
      </c>
      <c r="G457" s="1" t="s">
        <v>705</v>
      </c>
      <c r="H457" s="1" t="s">
        <v>50</v>
      </c>
      <c r="I457" s="1" t="s">
        <v>706</v>
      </c>
      <c r="J457" t="str">
        <f>TRIM(CONCATENATE(wiz[[#This Row],[SHIPPER..................]],wiz[[#This Row],[ZIP2..]],wiz[[#This Row],[ZIP3..]]))</f>
        <v>b: CARGOBARN | 5101230128</v>
      </c>
      <c r="K457" s="1">
        <v>1</v>
      </c>
      <c r="L457" s="1">
        <v>1.72</v>
      </c>
      <c r="M457" s="1">
        <v>0.28000000000000003</v>
      </c>
      <c r="N457" s="1">
        <v>1072</v>
      </c>
      <c r="O457" s="1">
        <v>1.95</v>
      </c>
      <c r="P457" s="1">
        <v>23</v>
      </c>
      <c r="Q457" s="1">
        <v>0.25</v>
      </c>
      <c r="R457" s="1">
        <v>-75</v>
      </c>
      <c r="S457" s="1">
        <v>0</v>
      </c>
      <c r="T457" s="1">
        <v>-5</v>
      </c>
      <c r="U457" s="1">
        <v>345</v>
      </c>
      <c r="V457" s="1">
        <v>340</v>
      </c>
      <c r="W457" s="1">
        <v>50588</v>
      </c>
      <c r="X457" s="1">
        <v>51012</v>
      </c>
      <c r="Y457" s="1">
        <v>30128</v>
      </c>
      <c r="Z457" s="1">
        <v>1.78</v>
      </c>
      <c r="AA457" s="6">
        <f t="shared" si="95"/>
        <v>2</v>
      </c>
      <c r="AB457" s="6">
        <f t="shared" si="96"/>
        <v>340</v>
      </c>
      <c r="AC457" s="6">
        <f t="shared" si="97"/>
        <v>-118</v>
      </c>
      <c r="AD457" s="6">
        <f t="shared" si="98"/>
        <v>-59</v>
      </c>
      <c r="AE457" s="7">
        <f t="shared" si="99"/>
        <v>-458</v>
      </c>
      <c r="AF457" t="str">
        <f t="shared" ca="1" si="100"/>
        <v>$V$68</v>
      </c>
      <c r="AG457" t="str">
        <f t="shared" ca="1" si="101"/>
        <v>$J$68</v>
      </c>
      <c r="AH457" t="str">
        <f t="shared" ca="1" si="102"/>
        <v>b: TITAN TRANSFER LOG| 3686737201</v>
      </c>
      <c r="AI457" t="str">
        <f t="shared" ca="1" si="91"/>
        <v>$K$68</v>
      </c>
      <c r="AJ457" s="8">
        <f t="shared" si="92"/>
        <v>0.5</v>
      </c>
      <c r="AK457" s="7">
        <f t="shared" si="93"/>
        <v>-458</v>
      </c>
      <c r="AL457" s="7" t="str">
        <f t="shared" ca="1" si="103"/>
        <v>b: TITAN TRANSFER LOG| 3686737201</v>
      </c>
      <c r="AM457" t="b">
        <f t="shared" si="94"/>
        <v>0</v>
      </c>
    </row>
    <row r="458" spans="3:39" x14ac:dyDescent="0.3">
      <c r="C458" s="1" t="s">
        <v>37</v>
      </c>
      <c r="D458" s="1" t="s">
        <v>38</v>
      </c>
      <c r="E458" s="1" t="s">
        <v>39</v>
      </c>
      <c r="F458" s="1" t="s">
        <v>152</v>
      </c>
      <c r="G458" s="1" t="s">
        <v>705</v>
      </c>
      <c r="H458" s="1" t="s">
        <v>50</v>
      </c>
      <c r="I458" s="1" t="s">
        <v>316</v>
      </c>
      <c r="J458" t="str">
        <f>TRIM(CONCATENATE(wiz[[#This Row],[SHIPPER..................]],wiz[[#This Row],[ZIP2..]],wiz[[#This Row],[ZIP3..]]))</f>
        <v>b: C H ROBINSON | 5101230161</v>
      </c>
      <c r="K458" s="1">
        <v>1</v>
      </c>
      <c r="L458" s="1">
        <v>1.61</v>
      </c>
      <c r="M458" s="1">
        <v>0.28000000000000003</v>
      </c>
      <c r="N458" s="1">
        <v>1030</v>
      </c>
      <c r="O458" s="1">
        <v>1.95</v>
      </c>
      <c r="P458" s="1">
        <v>109</v>
      </c>
      <c r="Q458" s="1">
        <v>0.35</v>
      </c>
      <c r="R458" s="1">
        <v>-72</v>
      </c>
      <c r="S458" s="1">
        <v>66</v>
      </c>
      <c r="T458" s="1">
        <v>3</v>
      </c>
      <c r="U458" s="1">
        <v>126</v>
      </c>
      <c r="V458" s="1">
        <v>195</v>
      </c>
      <c r="W458" s="1">
        <v>57101</v>
      </c>
      <c r="X458" s="1">
        <v>51012</v>
      </c>
      <c r="Y458" s="1">
        <v>30161</v>
      </c>
      <c r="Z458" s="1">
        <v>1.67</v>
      </c>
      <c r="AA458" s="6">
        <f t="shared" si="95"/>
        <v>615</v>
      </c>
      <c r="AB458" s="6">
        <f t="shared" si="96"/>
        <v>195</v>
      </c>
      <c r="AC458" s="6">
        <f t="shared" si="97"/>
        <v>-122022</v>
      </c>
      <c r="AD458" s="6">
        <f t="shared" si="98"/>
        <v>-198.40975609756097</v>
      </c>
      <c r="AE458" s="7">
        <f t="shared" si="99"/>
        <v>-1118</v>
      </c>
      <c r="AF458" t="str">
        <f t="shared" ca="1" si="100"/>
        <v>$V$1066</v>
      </c>
      <c r="AG458" t="str">
        <f t="shared" ca="1" si="101"/>
        <v>$J$1066</v>
      </c>
      <c r="AH458" t="str">
        <f t="shared" ca="1" si="102"/>
        <v>b: C H ROBINSON | 2736036101</v>
      </c>
      <c r="AI458" t="str">
        <f t="shared" ca="1" si="91"/>
        <v>$K$1066</v>
      </c>
      <c r="AJ458" s="8">
        <f t="shared" si="92"/>
        <v>1.6260162601626016E-3</v>
      </c>
      <c r="AK458" s="7">
        <f t="shared" si="93"/>
        <v>-560</v>
      </c>
      <c r="AL458" s="7" t="str">
        <f t="shared" ca="1" si="103"/>
        <v>b: C H ROBINSON | 6080335055</v>
      </c>
      <c r="AM458" t="b">
        <f t="shared" si="94"/>
        <v>0</v>
      </c>
    </row>
    <row r="459" spans="3:39" x14ac:dyDescent="0.3">
      <c r="C459" s="1" t="s">
        <v>123</v>
      </c>
      <c r="D459" s="1" t="s">
        <v>124</v>
      </c>
      <c r="E459" s="1" t="s">
        <v>39</v>
      </c>
      <c r="F459" s="1" t="s">
        <v>53</v>
      </c>
      <c r="G459" s="1" t="s">
        <v>707</v>
      </c>
      <c r="H459" s="1" t="s">
        <v>40</v>
      </c>
      <c r="I459" s="1" t="s">
        <v>60</v>
      </c>
      <c r="J459" t="str">
        <f>TRIM(CONCATENATE(wiz[[#This Row],[SHIPPER..................]],wiz[[#This Row],[ZIP2..]],wiz[[#This Row],[ZIP3..]]))</f>
        <v>WAL MART SAMS GENERAL| 6054835055</v>
      </c>
      <c r="K459" s="1">
        <v>1</v>
      </c>
      <c r="L459" s="1">
        <v>2.1</v>
      </c>
      <c r="M459" s="1">
        <v>0.11</v>
      </c>
      <c r="N459" s="1">
        <v>588</v>
      </c>
      <c r="O459" s="1">
        <v>2.12</v>
      </c>
      <c r="P459" s="1">
        <v>55</v>
      </c>
      <c r="Q459" s="1">
        <v>0.3</v>
      </c>
      <c r="R459" s="1">
        <v>78</v>
      </c>
      <c r="S459" s="1">
        <v>52</v>
      </c>
      <c r="T459" s="1">
        <v>-241</v>
      </c>
      <c r="U459" s="1">
        <v>-364</v>
      </c>
      <c r="V459" s="1">
        <v>-553</v>
      </c>
      <c r="W459" s="1">
        <v>60803</v>
      </c>
      <c r="X459" s="1">
        <v>60548</v>
      </c>
      <c r="Y459" s="1">
        <v>35055</v>
      </c>
      <c r="Z459" s="1">
        <v>1.99</v>
      </c>
      <c r="AA459" s="6">
        <f t="shared" si="95"/>
        <v>189</v>
      </c>
      <c r="AB459" s="6">
        <f t="shared" si="96"/>
        <v>-553</v>
      </c>
      <c r="AC459" s="6">
        <f t="shared" si="97"/>
        <v>88</v>
      </c>
      <c r="AD459" s="6">
        <f t="shared" si="98"/>
        <v>0.46560846560846558</v>
      </c>
      <c r="AE459" s="7">
        <f t="shared" si="99"/>
        <v>-553</v>
      </c>
      <c r="AF459" t="str">
        <f t="shared" ca="1" si="100"/>
        <v>$V$459</v>
      </c>
      <c r="AG459" t="str">
        <f t="shared" ca="1" si="101"/>
        <v>$J$459</v>
      </c>
      <c r="AH459" t="str">
        <f t="shared" ca="1" si="102"/>
        <v>WAL MART SAMS GENERAL| 6054835055</v>
      </c>
      <c r="AI459" t="str">
        <f t="shared" ca="1" si="91"/>
        <v>$K$459</v>
      </c>
      <c r="AJ459" s="8">
        <f t="shared" si="92"/>
        <v>5.2910052910052907E-3</v>
      </c>
      <c r="AK459" s="7">
        <f t="shared" si="93"/>
        <v>-306</v>
      </c>
      <c r="AL459" s="7" t="str">
        <f t="shared" ca="1" si="103"/>
        <v>b: C H ROBINSON | 3030163755</v>
      </c>
      <c r="AM459" t="b">
        <f t="shared" si="94"/>
        <v>0</v>
      </c>
    </row>
    <row r="460" spans="3:39" x14ac:dyDescent="0.3">
      <c r="C460" s="1" t="s">
        <v>650</v>
      </c>
      <c r="D460" s="1" t="s">
        <v>651</v>
      </c>
      <c r="E460" s="1" t="s">
        <v>39</v>
      </c>
      <c r="F460" s="1" t="s">
        <v>53</v>
      </c>
      <c r="G460" s="1" t="s">
        <v>708</v>
      </c>
      <c r="H460" s="1" t="s">
        <v>50</v>
      </c>
      <c r="I460" s="1" t="s">
        <v>384</v>
      </c>
      <c r="J460" t="str">
        <f>TRIM(CONCATENATE(wiz[[#This Row],[SHIPPER..................]],wiz[[#This Row],[ZIP2..]],wiz[[#This Row],[ZIP3..]]))</f>
        <v>BLUE BIRD | 6051031201</v>
      </c>
      <c r="K460" s="1">
        <v>7</v>
      </c>
      <c r="L460" s="1">
        <v>1.85</v>
      </c>
      <c r="M460" s="1">
        <v>0.22</v>
      </c>
      <c r="N460" s="1">
        <v>835</v>
      </c>
      <c r="O460" s="1">
        <v>1.82</v>
      </c>
      <c r="P460" s="1">
        <v>36</v>
      </c>
      <c r="Q460" s="1">
        <v>0.26</v>
      </c>
      <c r="R460" s="1">
        <v>35</v>
      </c>
      <c r="S460" s="1">
        <v>40</v>
      </c>
      <c r="T460" s="1">
        <v>-14</v>
      </c>
      <c r="U460" s="1">
        <v>49</v>
      </c>
      <c r="V460" s="1">
        <v>75</v>
      </c>
      <c r="W460" s="1">
        <v>60501</v>
      </c>
      <c r="X460" s="1">
        <v>60510</v>
      </c>
      <c r="Y460" s="1">
        <v>31201</v>
      </c>
      <c r="Z460" s="1">
        <v>1.85</v>
      </c>
      <c r="AA460" s="6">
        <f t="shared" si="95"/>
        <v>37</v>
      </c>
      <c r="AB460" s="6">
        <f t="shared" si="96"/>
        <v>525</v>
      </c>
      <c r="AC460" s="6">
        <f t="shared" si="97"/>
        <v>1368</v>
      </c>
      <c r="AD460" s="6">
        <f t="shared" si="98"/>
        <v>36.972972972972975</v>
      </c>
      <c r="AE460" s="7">
        <f t="shared" si="99"/>
        <v>-298</v>
      </c>
      <c r="AF460" t="str">
        <f t="shared" ca="1" si="100"/>
        <v>$V$405</v>
      </c>
      <c r="AG460" t="str">
        <f t="shared" ca="1" si="101"/>
        <v>$J$405</v>
      </c>
      <c r="AH460" t="str">
        <f t="shared" ca="1" si="102"/>
        <v>BLUE BIRD | 3103014701</v>
      </c>
      <c r="AI460" t="str">
        <f t="shared" ca="1" si="91"/>
        <v>$K$405</v>
      </c>
      <c r="AJ460" s="8">
        <f t="shared" si="92"/>
        <v>0.1891891891891892</v>
      </c>
      <c r="AK460" s="7">
        <f t="shared" si="93"/>
        <v>-203</v>
      </c>
      <c r="AL460" s="7" t="str">
        <f t="shared" ca="1" si="103"/>
        <v>BLUE BIRD | 3103076001</v>
      </c>
      <c r="AM460" t="b">
        <f t="shared" si="94"/>
        <v>0</v>
      </c>
    </row>
    <row r="461" spans="3:39" x14ac:dyDescent="0.3">
      <c r="C461" s="1" t="s">
        <v>78</v>
      </c>
      <c r="D461" s="1" t="s">
        <v>79</v>
      </c>
      <c r="E461" s="1" t="s">
        <v>39</v>
      </c>
      <c r="F461" s="1" t="s">
        <v>53</v>
      </c>
      <c r="G461" s="1" t="s">
        <v>707</v>
      </c>
      <c r="H461" s="1" t="s">
        <v>50</v>
      </c>
      <c r="I461" s="1" t="s">
        <v>384</v>
      </c>
      <c r="J461" t="str">
        <f>TRIM(CONCATENATE(wiz[[#This Row],[SHIPPER..................]],wiz[[#This Row],[ZIP2..]],wiz[[#This Row],[ZIP3..]]))</f>
        <v>TRACTOR SUPPLY MANHAT| 6054831201</v>
      </c>
      <c r="K461" s="1">
        <v>1</v>
      </c>
      <c r="L461" s="1">
        <v>1.77</v>
      </c>
      <c r="M461" s="1">
        <v>0.22</v>
      </c>
      <c r="N461" s="1">
        <v>866</v>
      </c>
      <c r="O461" s="1">
        <v>1.68</v>
      </c>
      <c r="P461" s="1">
        <v>154</v>
      </c>
      <c r="Q461" s="1">
        <v>0.4</v>
      </c>
      <c r="R461" s="1">
        <v>4</v>
      </c>
      <c r="S461" s="1">
        <v>-150</v>
      </c>
      <c r="T461" s="1">
        <v>0</v>
      </c>
      <c r="U461" s="1">
        <v>37</v>
      </c>
      <c r="V461" s="1">
        <v>-113</v>
      </c>
      <c r="W461" s="1">
        <v>61832</v>
      </c>
      <c r="X461" s="1">
        <v>60548</v>
      </c>
      <c r="Y461" s="1">
        <v>31201</v>
      </c>
      <c r="Z461" s="1">
        <v>1.77</v>
      </c>
      <c r="AA461" s="6">
        <f t="shared" si="95"/>
        <v>533</v>
      </c>
      <c r="AB461" s="6">
        <f t="shared" si="96"/>
        <v>-113</v>
      </c>
      <c r="AC461" s="6">
        <f t="shared" si="97"/>
        <v>27994</v>
      </c>
      <c r="AD461" s="6">
        <f t="shared" si="98"/>
        <v>52.521575984990619</v>
      </c>
      <c r="AE461" s="7">
        <f t="shared" si="99"/>
        <v>-627</v>
      </c>
      <c r="AF461" t="str">
        <f t="shared" ca="1" si="100"/>
        <v>$V$356</v>
      </c>
      <c r="AG461" t="str">
        <f t="shared" ca="1" si="101"/>
        <v>$J$356</v>
      </c>
      <c r="AH461" t="str">
        <f t="shared" ca="1" si="102"/>
        <v>TRACTOR SUPPLY MANHAT| 3070142134</v>
      </c>
      <c r="AI461" t="str">
        <f t="shared" ca="1" si="91"/>
        <v>$K$356</v>
      </c>
      <c r="AJ461" s="8">
        <f t="shared" si="92"/>
        <v>1.876172607879925E-3</v>
      </c>
      <c r="AK461" s="7">
        <f t="shared" si="93"/>
        <v>-192</v>
      </c>
      <c r="AL461" s="7" t="str">
        <f t="shared" ca="1" si="103"/>
        <v>b: C H ROBINSON | 4817435150</v>
      </c>
      <c r="AM461" t="b">
        <f t="shared" si="94"/>
        <v>0</v>
      </c>
    </row>
    <row r="462" spans="3:39" x14ac:dyDescent="0.3">
      <c r="C462" s="1" t="s">
        <v>47</v>
      </c>
      <c r="D462" s="1" t="s">
        <v>48</v>
      </c>
      <c r="E462" s="1" t="s">
        <v>39</v>
      </c>
      <c r="F462" s="1" t="s">
        <v>53</v>
      </c>
      <c r="G462" s="1" t="s">
        <v>412</v>
      </c>
      <c r="H462" s="1" t="s">
        <v>50</v>
      </c>
      <c r="I462" s="1" t="s">
        <v>362</v>
      </c>
      <c r="J462" t="str">
        <f>TRIM(CONCATENATE(wiz[[#This Row],[SHIPPER..................]],wiz[[#This Row],[ZIP2..]],wiz[[#This Row],[ZIP3..]]))</f>
        <v>LOWES MLXP VAN ONE WA| 6050430103</v>
      </c>
      <c r="K462" s="1">
        <v>2</v>
      </c>
      <c r="L462" s="1">
        <v>1.84</v>
      </c>
      <c r="M462" s="1">
        <v>0.21</v>
      </c>
      <c r="N462" s="1">
        <v>641</v>
      </c>
      <c r="O462" s="1">
        <v>1.17</v>
      </c>
      <c r="P462" s="1">
        <v>24</v>
      </c>
      <c r="Q462" s="1">
        <v>0.25</v>
      </c>
      <c r="R462" s="1">
        <v>26</v>
      </c>
      <c r="S462" s="1">
        <v>0</v>
      </c>
      <c r="T462" s="1">
        <v>10</v>
      </c>
      <c r="U462" s="1">
        <v>-38</v>
      </c>
      <c r="V462" s="1">
        <v>-28</v>
      </c>
      <c r="W462" s="1">
        <v>60440</v>
      </c>
      <c r="X462" s="1">
        <v>60504</v>
      </c>
      <c r="Y462" s="1">
        <v>30103</v>
      </c>
      <c r="Z462" s="1">
        <v>1.83</v>
      </c>
      <c r="AA462" s="6">
        <f t="shared" si="95"/>
        <v>678</v>
      </c>
      <c r="AB462" s="6">
        <f t="shared" si="96"/>
        <v>-56</v>
      </c>
      <c r="AC462" s="6">
        <f t="shared" si="97"/>
        <v>-50621</v>
      </c>
      <c r="AD462" s="6">
        <f t="shared" si="98"/>
        <v>-74.662241887905608</v>
      </c>
      <c r="AE462" s="7">
        <f t="shared" si="99"/>
        <v>-655</v>
      </c>
      <c r="AF462" t="str">
        <f t="shared" ca="1" si="100"/>
        <v>$V$1026</v>
      </c>
      <c r="AG462" t="str">
        <f t="shared" ca="1" si="101"/>
        <v>$J$1026</v>
      </c>
      <c r="AH462" t="str">
        <f t="shared" ca="1" si="102"/>
        <v>LOWES MLXP VAN ONE WA| 2820147265</v>
      </c>
      <c r="AI462" t="str">
        <f t="shared" ca="1" si="91"/>
        <v>$K$1026</v>
      </c>
      <c r="AJ462" s="8">
        <f t="shared" si="92"/>
        <v>2.9498525073746312E-3</v>
      </c>
      <c r="AK462" s="7">
        <f t="shared" si="93"/>
        <v>-233</v>
      </c>
      <c r="AL462" s="7" t="str">
        <f t="shared" ca="1" si="103"/>
        <v>b: ECHO GLOBAL LOGIST| 6621537201</v>
      </c>
      <c r="AM462" t="b">
        <f t="shared" si="94"/>
        <v>0</v>
      </c>
    </row>
    <row r="463" spans="3:39" x14ac:dyDescent="0.3">
      <c r="C463" s="1" t="s">
        <v>47</v>
      </c>
      <c r="D463" s="1" t="s">
        <v>48</v>
      </c>
      <c r="E463" s="1" t="s">
        <v>39</v>
      </c>
      <c r="F463" s="1" t="s">
        <v>53</v>
      </c>
      <c r="G463" s="1" t="s">
        <v>708</v>
      </c>
      <c r="H463" s="1" t="s">
        <v>50</v>
      </c>
      <c r="I463" s="1" t="s">
        <v>362</v>
      </c>
      <c r="J463" t="str">
        <f>TRIM(CONCATENATE(wiz[[#This Row],[SHIPPER..................]],wiz[[#This Row],[ZIP2..]],wiz[[#This Row],[ZIP3..]]))</f>
        <v>LOWES MLXP VAN ONE WA| 6051030103</v>
      </c>
      <c r="K463" s="1">
        <v>2</v>
      </c>
      <c r="L463" s="1">
        <v>1.84</v>
      </c>
      <c r="M463" s="1">
        <v>0.21</v>
      </c>
      <c r="N463" s="1">
        <v>648</v>
      </c>
      <c r="O463" s="1">
        <v>1.4</v>
      </c>
      <c r="P463" s="1">
        <v>156</v>
      </c>
      <c r="Q463" s="1">
        <v>0.38</v>
      </c>
      <c r="R463" s="1">
        <v>49</v>
      </c>
      <c r="S463" s="1">
        <v>-32</v>
      </c>
      <c r="T463" s="1">
        <v>-45</v>
      </c>
      <c r="U463" s="1">
        <v>-56</v>
      </c>
      <c r="V463" s="1">
        <v>-133</v>
      </c>
      <c r="W463" s="1">
        <v>60440</v>
      </c>
      <c r="X463" s="1">
        <v>60510</v>
      </c>
      <c r="Y463" s="1">
        <v>30103</v>
      </c>
      <c r="Z463" s="1">
        <v>1.83</v>
      </c>
      <c r="AA463" s="6">
        <f t="shared" si="95"/>
        <v>678</v>
      </c>
      <c r="AB463" s="6">
        <f t="shared" si="96"/>
        <v>-266</v>
      </c>
      <c r="AC463" s="6">
        <f t="shared" si="97"/>
        <v>-50621</v>
      </c>
      <c r="AD463" s="6">
        <f t="shared" si="98"/>
        <v>-74.662241887905608</v>
      </c>
      <c r="AE463" s="7">
        <f t="shared" si="99"/>
        <v>-655</v>
      </c>
      <c r="AF463" t="str">
        <f t="shared" ca="1" si="100"/>
        <v>$V$1026</v>
      </c>
      <c r="AG463" t="str">
        <f t="shared" ca="1" si="101"/>
        <v>$J$1026</v>
      </c>
      <c r="AH463" t="str">
        <f t="shared" ca="1" si="102"/>
        <v>LOWES MLXP VAN ONE WA| 2820147265</v>
      </c>
      <c r="AI463" t="str">
        <f t="shared" ca="1" si="91"/>
        <v>$K$1026</v>
      </c>
      <c r="AJ463" s="8">
        <f t="shared" si="92"/>
        <v>2.9498525073746312E-3</v>
      </c>
      <c r="AK463" s="7">
        <f t="shared" si="93"/>
        <v>-233</v>
      </c>
      <c r="AL463" s="7" t="str">
        <f t="shared" ca="1" si="103"/>
        <v>b: ECHO GLOBAL LOGIST| 6621537201</v>
      </c>
      <c r="AM463" t="b">
        <f t="shared" si="94"/>
        <v>0</v>
      </c>
    </row>
    <row r="464" spans="3:39" x14ac:dyDescent="0.3">
      <c r="C464" s="1" t="s">
        <v>47</v>
      </c>
      <c r="D464" s="1" t="s">
        <v>48</v>
      </c>
      <c r="E464" s="1" t="s">
        <v>39</v>
      </c>
      <c r="F464" s="1" t="s">
        <v>53</v>
      </c>
      <c r="G464" s="1" t="s">
        <v>416</v>
      </c>
      <c r="H464" s="1" t="s">
        <v>50</v>
      </c>
      <c r="I464" s="1" t="s">
        <v>362</v>
      </c>
      <c r="J464" t="str">
        <f>TRIM(CONCATENATE(wiz[[#This Row],[SHIPPER..................]],wiz[[#This Row],[ZIP2..]],wiz[[#This Row],[ZIP3..]]))</f>
        <v>LOWES MLXP VAN ONE WA| 6054030103</v>
      </c>
      <c r="K464" s="1">
        <v>3</v>
      </c>
      <c r="L464" s="1">
        <v>1.84</v>
      </c>
      <c r="M464" s="1">
        <v>0.21</v>
      </c>
      <c r="N464" s="1">
        <v>639</v>
      </c>
      <c r="O464" s="1">
        <v>1.03</v>
      </c>
      <c r="P464" s="1">
        <v>69</v>
      </c>
      <c r="Q464" s="1">
        <v>0.28000000000000003</v>
      </c>
      <c r="R464" s="1">
        <v>35</v>
      </c>
      <c r="S464" s="1">
        <v>4</v>
      </c>
      <c r="T464" s="1">
        <v>43</v>
      </c>
      <c r="U464" s="1">
        <v>-48</v>
      </c>
      <c r="V464" s="1">
        <v>-1</v>
      </c>
      <c r="W464" s="1">
        <v>46320</v>
      </c>
      <c r="X464" s="1">
        <v>60540</v>
      </c>
      <c r="Y464" s="1">
        <v>30103</v>
      </c>
      <c r="Z464" s="1">
        <v>1.83</v>
      </c>
      <c r="AA464" s="6">
        <f t="shared" si="95"/>
        <v>678</v>
      </c>
      <c r="AB464" s="6">
        <f t="shared" si="96"/>
        <v>-3</v>
      </c>
      <c r="AC464" s="6">
        <f t="shared" si="97"/>
        <v>-50621</v>
      </c>
      <c r="AD464" s="6">
        <f t="shared" si="98"/>
        <v>-74.662241887905608</v>
      </c>
      <c r="AE464" s="7">
        <f t="shared" si="99"/>
        <v>-655</v>
      </c>
      <c r="AF464" t="str">
        <f t="shared" ca="1" si="100"/>
        <v>$V$1026</v>
      </c>
      <c r="AG464" t="str">
        <f t="shared" ca="1" si="101"/>
        <v>$J$1026</v>
      </c>
      <c r="AH464" t="str">
        <f t="shared" ca="1" si="102"/>
        <v>LOWES MLXP VAN ONE WA| 2820147265</v>
      </c>
      <c r="AI464" t="str">
        <f t="shared" ca="1" si="91"/>
        <v>$K$1026</v>
      </c>
      <c r="AJ464" s="8">
        <f t="shared" si="92"/>
        <v>4.4247787610619468E-3</v>
      </c>
      <c r="AK464" s="7">
        <f t="shared" si="93"/>
        <v>-233</v>
      </c>
      <c r="AL464" s="7" t="str">
        <f t="shared" ca="1" si="103"/>
        <v>b: ECHO GLOBAL LOGIST| 6621537201</v>
      </c>
      <c r="AM464" t="b">
        <f t="shared" si="94"/>
        <v>0</v>
      </c>
    </row>
    <row r="465" spans="3:39" x14ac:dyDescent="0.3">
      <c r="C465" s="1" t="s">
        <v>195</v>
      </c>
      <c r="D465" s="1" t="s">
        <v>196</v>
      </c>
      <c r="E465" s="1" t="s">
        <v>39</v>
      </c>
      <c r="F465" s="1" t="s">
        <v>53</v>
      </c>
      <c r="G465" s="1" t="s">
        <v>412</v>
      </c>
      <c r="H465" s="1" t="s">
        <v>66</v>
      </c>
      <c r="I465" s="1" t="s">
        <v>709</v>
      </c>
      <c r="J465" t="str">
        <f>TRIM(CONCATENATE(wiz[[#This Row],[SHIPPER..................]],wiz[[#This Row],[ZIP2..]],wiz[[#This Row],[ZIP3..]]))</f>
        <v>MTD PRODUCTS INC | 6050438879</v>
      </c>
      <c r="K465" s="1">
        <v>8</v>
      </c>
      <c r="L465" s="1">
        <v>1.62</v>
      </c>
      <c r="M465" s="1">
        <v>0.2</v>
      </c>
      <c r="N465" s="1">
        <v>595</v>
      </c>
      <c r="O465" s="1">
        <v>1.18</v>
      </c>
      <c r="P465" s="1">
        <v>97</v>
      </c>
      <c r="Q465" s="1">
        <v>0.32</v>
      </c>
      <c r="R465" s="1">
        <v>11</v>
      </c>
      <c r="S465" s="1">
        <v>-24</v>
      </c>
      <c r="T465" s="1">
        <v>-19</v>
      </c>
      <c r="U465" s="1">
        <v>89</v>
      </c>
      <c r="V465" s="1">
        <v>46</v>
      </c>
      <c r="W465" s="1">
        <v>60501</v>
      </c>
      <c r="X465" s="1">
        <v>60504</v>
      </c>
      <c r="Y465" s="1">
        <v>38879</v>
      </c>
      <c r="Z465" s="1">
        <v>1.6</v>
      </c>
      <c r="AA465" s="6">
        <f t="shared" si="95"/>
        <v>127</v>
      </c>
      <c r="AB465" s="6">
        <f t="shared" si="96"/>
        <v>368</v>
      </c>
      <c r="AC465" s="6">
        <f t="shared" si="97"/>
        <v>-14762</v>
      </c>
      <c r="AD465" s="6">
        <f t="shared" si="98"/>
        <v>-116.23622047244095</v>
      </c>
      <c r="AE465" s="7">
        <f t="shared" si="99"/>
        <v>-534</v>
      </c>
      <c r="AF465" t="str">
        <f t="shared" ca="1" si="100"/>
        <v>$V$2354</v>
      </c>
      <c r="AG465" t="str">
        <f t="shared" ca="1" si="101"/>
        <v>$J$2354</v>
      </c>
      <c r="AH465" t="str">
        <f t="shared" ca="1" si="102"/>
        <v>MTD PRODUCTS INC | 5303738879</v>
      </c>
      <c r="AI465" t="str">
        <f t="shared" ca="1" si="91"/>
        <v>$K$2354</v>
      </c>
      <c r="AJ465" s="8">
        <f t="shared" si="92"/>
        <v>6.2992125984251968E-2</v>
      </c>
      <c r="AK465" s="7">
        <f t="shared" si="93"/>
        <v>-291</v>
      </c>
      <c r="AL465" s="7" t="str">
        <f t="shared" ca="1" si="103"/>
        <v>NOVOLEX | 3000360526</v>
      </c>
      <c r="AM465" t="b">
        <f t="shared" si="94"/>
        <v>0</v>
      </c>
    </row>
    <row r="466" spans="3:39" x14ac:dyDescent="0.3">
      <c r="C466" s="1" t="s">
        <v>710</v>
      </c>
      <c r="D466" s="1" t="s">
        <v>711</v>
      </c>
      <c r="E466" s="1" t="s">
        <v>39</v>
      </c>
      <c r="F466" s="1" t="s">
        <v>53</v>
      </c>
      <c r="G466" s="1" t="s">
        <v>416</v>
      </c>
      <c r="H466" s="1" t="s">
        <v>70</v>
      </c>
      <c r="I466" s="1" t="s">
        <v>71</v>
      </c>
      <c r="J466" t="str">
        <f>TRIM(CONCATENATE(wiz[[#This Row],[SHIPPER..................]],wiz[[#This Row],[ZIP2..]],wiz[[#This Row],[ZIP3..]]))</f>
        <v>b: LANDSTAR LOGISTICS| 6054038301</v>
      </c>
      <c r="K466" s="1">
        <v>1</v>
      </c>
      <c r="L466" s="1">
        <v>1.85</v>
      </c>
      <c r="M466" s="1">
        <v>0.28000000000000003</v>
      </c>
      <c r="N466" s="1">
        <v>493</v>
      </c>
      <c r="O466" s="1">
        <v>1.21</v>
      </c>
      <c r="P466" s="1">
        <v>6</v>
      </c>
      <c r="Q466" s="1">
        <v>0.25</v>
      </c>
      <c r="R466" s="1">
        <v>-10</v>
      </c>
      <c r="S466" s="1">
        <v>5</v>
      </c>
      <c r="T466" s="1">
        <v>-58</v>
      </c>
      <c r="U466" s="1">
        <v>345</v>
      </c>
      <c r="V466" s="1">
        <v>292</v>
      </c>
      <c r="W466" s="1">
        <v>60559</v>
      </c>
      <c r="X466" s="1">
        <v>60540</v>
      </c>
      <c r="Y466" s="1">
        <v>38301</v>
      </c>
      <c r="Z466" s="1">
        <v>1.91</v>
      </c>
      <c r="AA466" s="6">
        <f t="shared" si="95"/>
        <v>3</v>
      </c>
      <c r="AB466" s="6">
        <f t="shared" si="96"/>
        <v>292</v>
      </c>
      <c r="AC466" s="6">
        <f t="shared" si="97"/>
        <v>-326</v>
      </c>
      <c r="AD466" s="6">
        <f t="shared" si="98"/>
        <v>-108.66666666666667</v>
      </c>
      <c r="AE466" s="7">
        <f t="shared" si="99"/>
        <v>-722</v>
      </c>
      <c r="AF466" t="str">
        <f t="shared" ca="1" si="100"/>
        <v>$V$1601</v>
      </c>
      <c r="AG466" t="str">
        <f t="shared" ca="1" si="101"/>
        <v>$J$1601</v>
      </c>
      <c r="AH466" t="str">
        <f t="shared" ca="1" si="102"/>
        <v>b: LANDSTAR LOGISTICS| 2980146601</v>
      </c>
      <c r="AI466" t="str">
        <f t="shared" ca="1" si="91"/>
        <v>$K$1601</v>
      </c>
      <c r="AJ466" s="8">
        <f t="shared" si="92"/>
        <v>0.33333333333333331</v>
      </c>
      <c r="AK466" s="7">
        <f t="shared" si="93"/>
        <v>-722</v>
      </c>
      <c r="AL466" s="7" t="str">
        <f t="shared" ca="1" si="103"/>
        <v>b: LANDSTAR LOGISTICS| 2980146601</v>
      </c>
      <c r="AM466" t="b">
        <f t="shared" si="94"/>
        <v>0</v>
      </c>
    </row>
    <row r="467" spans="3:39" x14ac:dyDescent="0.3">
      <c r="C467" s="1" t="s">
        <v>195</v>
      </c>
      <c r="D467" s="1" t="s">
        <v>196</v>
      </c>
      <c r="E467" s="1" t="s">
        <v>39</v>
      </c>
      <c r="F467" s="1" t="s">
        <v>53</v>
      </c>
      <c r="G467" s="1" t="s">
        <v>412</v>
      </c>
      <c r="H467" s="1" t="s">
        <v>70</v>
      </c>
      <c r="I467" s="1" t="s">
        <v>197</v>
      </c>
      <c r="J467" t="str">
        <f>TRIM(CONCATENATE(wiz[[#This Row],[SHIPPER..................]],wiz[[#This Row],[ZIP2..]],wiz[[#This Row],[ZIP3..]]))</f>
        <v>MTD PRODUCTS INC | 6050438237</v>
      </c>
      <c r="K467" s="1">
        <v>2</v>
      </c>
      <c r="L467" s="1">
        <v>1.65</v>
      </c>
      <c r="M467" s="1">
        <v>0.2</v>
      </c>
      <c r="N467" s="1">
        <v>428</v>
      </c>
      <c r="O467" s="1">
        <v>0.66</v>
      </c>
      <c r="P467" s="1">
        <v>33</v>
      </c>
      <c r="Q467" s="1">
        <v>0.25</v>
      </c>
      <c r="R467" s="1">
        <v>6</v>
      </c>
      <c r="S467" s="1">
        <v>-24</v>
      </c>
      <c r="T467" s="1">
        <v>53</v>
      </c>
      <c r="U467" s="1">
        <v>192</v>
      </c>
      <c r="V467" s="1">
        <v>221</v>
      </c>
      <c r="W467" s="1">
        <v>60501</v>
      </c>
      <c r="X467" s="1">
        <v>60504</v>
      </c>
      <c r="Y467" s="1">
        <v>38237</v>
      </c>
      <c r="Z467" s="1">
        <v>1.63</v>
      </c>
      <c r="AA467" s="6">
        <f t="shared" si="95"/>
        <v>127</v>
      </c>
      <c r="AB467" s="6">
        <f t="shared" si="96"/>
        <v>442</v>
      </c>
      <c r="AC467" s="6">
        <f t="shared" si="97"/>
        <v>-14762</v>
      </c>
      <c r="AD467" s="6">
        <f t="shared" si="98"/>
        <v>-116.23622047244095</v>
      </c>
      <c r="AE467" s="7">
        <f t="shared" si="99"/>
        <v>-534</v>
      </c>
      <c r="AF467" t="str">
        <f t="shared" ca="1" si="100"/>
        <v>$V$2354</v>
      </c>
      <c r="AG467" t="str">
        <f t="shared" ca="1" si="101"/>
        <v>$J$2354</v>
      </c>
      <c r="AH467" t="str">
        <f t="shared" ca="1" si="102"/>
        <v>MTD PRODUCTS INC | 5303738879</v>
      </c>
      <c r="AI467" t="str">
        <f t="shared" ca="1" si="91"/>
        <v>$K$2354</v>
      </c>
      <c r="AJ467" s="8">
        <f t="shared" si="92"/>
        <v>1.5748031496062992E-2</v>
      </c>
      <c r="AK467" s="7">
        <f t="shared" si="93"/>
        <v>-291</v>
      </c>
      <c r="AL467" s="7" t="str">
        <f t="shared" ca="1" si="103"/>
        <v>NOVOLEX | 3000360526</v>
      </c>
      <c r="AM467" t="b">
        <f t="shared" si="94"/>
        <v>0</v>
      </c>
    </row>
    <row r="468" spans="3:39" x14ac:dyDescent="0.3">
      <c r="C468" s="1" t="s">
        <v>72</v>
      </c>
      <c r="D468" s="1" t="s">
        <v>73</v>
      </c>
      <c r="E468" s="1" t="s">
        <v>39</v>
      </c>
      <c r="F468" s="1" t="s">
        <v>53</v>
      </c>
      <c r="G468" s="1" t="s">
        <v>712</v>
      </c>
      <c r="H468" s="1" t="s">
        <v>50</v>
      </c>
      <c r="I468" s="1" t="s">
        <v>194</v>
      </c>
      <c r="J468" t="str">
        <f>TRIM(CONCATENATE(wiz[[#This Row],[SHIPPER..................]],wiz[[#This Row],[ZIP2..]],wiz[[#This Row],[ZIP3..]]))</f>
        <v>REDWOOD LOGISTICS STR| 6182030291</v>
      </c>
      <c r="K468" s="1">
        <v>1</v>
      </c>
      <c r="L468" s="1">
        <v>1.1599999999999999</v>
      </c>
      <c r="M468" s="1">
        <v>0.27</v>
      </c>
      <c r="N468" s="1">
        <v>629</v>
      </c>
      <c r="O468" s="1">
        <v>1.04</v>
      </c>
      <c r="P468" s="1">
        <v>163</v>
      </c>
      <c r="Q468" s="1">
        <v>0.4</v>
      </c>
      <c r="R468" s="1">
        <v>-37</v>
      </c>
      <c r="S468" s="1">
        <v>-86</v>
      </c>
      <c r="T468" s="1">
        <v>41</v>
      </c>
      <c r="U468" s="1">
        <v>-233</v>
      </c>
      <c r="V468" s="1">
        <v>-278</v>
      </c>
      <c r="W468" s="1">
        <v>46933</v>
      </c>
      <c r="X468" s="1">
        <v>61820</v>
      </c>
      <c r="Y468" s="1">
        <v>30291</v>
      </c>
      <c r="Z468" s="1">
        <v>1.21</v>
      </c>
      <c r="AA468" s="6">
        <f t="shared" si="95"/>
        <v>112</v>
      </c>
      <c r="AB468" s="6">
        <f t="shared" si="96"/>
        <v>-278</v>
      </c>
      <c r="AC468" s="6">
        <f t="shared" si="97"/>
        <v>-32183</v>
      </c>
      <c r="AD468" s="6">
        <f t="shared" si="98"/>
        <v>-287.34821428571428</v>
      </c>
      <c r="AE468" s="7">
        <f t="shared" si="99"/>
        <v>-836</v>
      </c>
      <c r="AF468" t="str">
        <f t="shared" ca="1" si="100"/>
        <v>$V$1531</v>
      </c>
      <c r="AG468" t="str">
        <f t="shared" ca="1" si="101"/>
        <v>$J$1531</v>
      </c>
      <c r="AH468" t="str">
        <f t="shared" ca="1" si="102"/>
        <v>REDWOOD LOGISTICS STR| 4370137401</v>
      </c>
      <c r="AI468" t="str">
        <f t="shared" ca="1" si="91"/>
        <v>$K$1531</v>
      </c>
      <c r="AJ468" s="8">
        <f t="shared" si="92"/>
        <v>8.9285714285714281E-3</v>
      </c>
      <c r="AK468" s="7">
        <f t="shared" si="93"/>
        <v>-624</v>
      </c>
      <c r="AL468" s="7" t="str">
        <f t="shared" ca="1" si="103"/>
        <v>REDWOOD LOGISTICS STR| 4589530012</v>
      </c>
      <c r="AM468" t="b">
        <f t="shared" si="94"/>
        <v>0</v>
      </c>
    </row>
    <row r="469" spans="3:39" x14ac:dyDescent="0.3">
      <c r="C469" s="1" t="s">
        <v>195</v>
      </c>
      <c r="D469" s="1" t="s">
        <v>196</v>
      </c>
      <c r="E469" s="1" t="s">
        <v>39</v>
      </c>
      <c r="F469" s="1" t="s">
        <v>53</v>
      </c>
      <c r="G469" s="1" t="s">
        <v>713</v>
      </c>
      <c r="H469" s="1" t="s">
        <v>70</v>
      </c>
      <c r="I469" s="1" t="s">
        <v>197</v>
      </c>
      <c r="J469" t="str">
        <f>TRIM(CONCATENATE(wiz[[#This Row],[SHIPPER..................]],wiz[[#This Row],[ZIP2..]],wiz[[#This Row],[ZIP3..]]))</f>
        <v>MTD PRODUCTS INC | 6193838237</v>
      </c>
      <c r="K469" s="1">
        <v>1</v>
      </c>
      <c r="L469" s="1">
        <v>2.74</v>
      </c>
      <c r="M469" s="1">
        <v>0.2</v>
      </c>
      <c r="N469" s="1">
        <v>246</v>
      </c>
      <c r="O469" s="1">
        <v>0.32</v>
      </c>
      <c r="P469" s="1">
        <v>170</v>
      </c>
      <c r="Q469" s="1">
        <v>0.4</v>
      </c>
      <c r="R469" s="1">
        <v>0</v>
      </c>
      <c r="S469" s="1">
        <v>-221</v>
      </c>
      <c r="T469" s="1">
        <v>136</v>
      </c>
      <c r="U469" s="1">
        <v>524</v>
      </c>
      <c r="V469" s="1">
        <v>439</v>
      </c>
      <c r="W469" s="1">
        <v>60504</v>
      </c>
      <c r="X469" s="1">
        <v>61938</v>
      </c>
      <c r="Y469" s="1">
        <v>38237</v>
      </c>
      <c r="Z469" s="1">
        <v>2.72</v>
      </c>
      <c r="AA469" s="6">
        <f t="shared" si="95"/>
        <v>127</v>
      </c>
      <c r="AB469" s="6">
        <f t="shared" si="96"/>
        <v>439</v>
      </c>
      <c r="AC469" s="6">
        <f t="shared" si="97"/>
        <v>-14762</v>
      </c>
      <c r="AD469" s="6">
        <f t="shared" si="98"/>
        <v>-116.23622047244095</v>
      </c>
      <c r="AE469" s="7">
        <f t="shared" si="99"/>
        <v>-534</v>
      </c>
      <c r="AF469" t="str">
        <f t="shared" ca="1" si="100"/>
        <v>$V$2354</v>
      </c>
      <c r="AG469" t="str">
        <f t="shared" ca="1" si="101"/>
        <v>$J$2354</v>
      </c>
      <c r="AH469" t="str">
        <f t="shared" ca="1" si="102"/>
        <v>MTD PRODUCTS INC | 5303738879</v>
      </c>
      <c r="AI469" t="str">
        <f t="shared" ca="1" si="91"/>
        <v>$K$2354</v>
      </c>
      <c r="AJ469" s="8">
        <f t="shared" si="92"/>
        <v>7.874015748031496E-3</v>
      </c>
      <c r="AK469" s="7">
        <f t="shared" si="93"/>
        <v>-291</v>
      </c>
      <c r="AL469" s="7" t="str">
        <f t="shared" ca="1" si="103"/>
        <v>NOVOLEX | 3000360526</v>
      </c>
      <c r="AM469" t="b">
        <f t="shared" si="94"/>
        <v>0</v>
      </c>
    </row>
    <row r="470" spans="3:39" x14ac:dyDescent="0.3">
      <c r="C470" s="1" t="s">
        <v>37</v>
      </c>
      <c r="D470" s="1" t="s">
        <v>38</v>
      </c>
      <c r="E470" s="1" t="s">
        <v>39</v>
      </c>
      <c r="F470" s="1" t="s">
        <v>53</v>
      </c>
      <c r="G470" s="1" t="s">
        <v>417</v>
      </c>
      <c r="H470" s="1" t="s">
        <v>40</v>
      </c>
      <c r="I470" s="1" t="s">
        <v>60</v>
      </c>
      <c r="J470" t="str">
        <f>TRIM(CONCATENATE(wiz[[#This Row],[SHIPPER..................]],wiz[[#This Row],[ZIP2..]],wiz[[#This Row],[ZIP3..]]))</f>
        <v>b: C H ROBINSON | 6080335055</v>
      </c>
      <c r="K470" s="1">
        <v>38</v>
      </c>
      <c r="L470" s="1">
        <v>1.2</v>
      </c>
      <c r="M470" s="1">
        <v>0.28000000000000003</v>
      </c>
      <c r="N470" s="1">
        <v>607</v>
      </c>
      <c r="O470" s="1">
        <v>1.1499999999999999</v>
      </c>
      <c r="P470" s="1">
        <v>83</v>
      </c>
      <c r="Q470" s="1">
        <v>0.31</v>
      </c>
      <c r="R470" s="1">
        <v>-10</v>
      </c>
      <c r="S470" s="1">
        <v>-224</v>
      </c>
      <c r="T470" s="1">
        <v>15</v>
      </c>
      <c r="U470" s="1">
        <v>-351</v>
      </c>
      <c r="V470" s="1">
        <v>-560</v>
      </c>
      <c r="W470" s="1">
        <v>60803</v>
      </c>
      <c r="X470" s="1">
        <v>60803</v>
      </c>
      <c r="Y470" s="1">
        <v>35055</v>
      </c>
      <c r="Z470" s="1">
        <v>1.26</v>
      </c>
      <c r="AA470" s="6">
        <f t="shared" si="95"/>
        <v>615</v>
      </c>
      <c r="AB470" s="6">
        <f t="shared" si="96"/>
        <v>-21280</v>
      </c>
      <c r="AC470" s="6">
        <f t="shared" si="97"/>
        <v>-122022</v>
      </c>
      <c r="AD470" s="6">
        <f t="shared" si="98"/>
        <v>-198.40975609756097</v>
      </c>
      <c r="AE470" s="7">
        <f t="shared" si="99"/>
        <v>-1118</v>
      </c>
      <c r="AF470" t="str">
        <f t="shared" ca="1" si="100"/>
        <v>$V$1066</v>
      </c>
      <c r="AG470" t="str">
        <f t="shared" ca="1" si="101"/>
        <v>$J$1066</v>
      </c>
      <c r="AH470" t="str">
        <f t="shared" ca="1" si="102"/>
        <v>b: C H ROBINSON | 2736036101</v>
      </c>
      <c r="AI470" t="str">
        <f t="shared" ca="1" si="91"/>
        <v>$K$1066</v>
      </c>
      <c r="AJ470" s="8">
        <f t="shared" si="92"/>
        <v>6.1788617886178863E-2</v>
      </c>
      <c r="AK470" s="7">
        <f t="shared" si="93"/>
        <v>-560</v>
      </c>
      <c r="AL470" s="7" t="str">
        <f t="shared" ca="1" si="103"/>
        <v>b: C H ROBINSON | 6080335055</v>
      </c>
      <c r="AM470" t="str">
        <f t="shared" si="94"/>
        <v>b: C H ROBINSON | 6080335055</v>
      </c>
    </row>
    <row r="471" spans="3:39" x14ac:dyDescent="0.3">
      <c r="C471" s="1" t="s">
        <v>37</v>
      </c>
      <c r="D471" s="1" t="s">
        <v>38</v>
      </c>
      <c r="E471" s="1" t="s">
        <v>39</v>
      </c>
      <c r="F471" s="1" t="s">
        <v>53</v>
      </c>
      <c r="G471" s="1" t="s">
        <v>714</v>
      </c>
      <c r="H471" s="1" t="s">
        <v>40</v>
      </c>
      <c r="I471" s="1" t="s">
        <v>522</v>
      </c>
      <c r="J471" t="str">
        <f>TRIM(CONCATENATE(wiz[[#This Row],[SHIPPER..................]],wiz[[#This Row],[ZIP2..]],wiz[[#This Row],[ZIP3..]]))</f>
        <v>b: C H ROBINSON | 6049935601</v>
      </c>
      <c r="K471" s="1">
        <v>1</v>
      </c>
      <c r="L471" s="1">
        <v>1.33</v>
      </c>
      <c r="M471" s="1">
        <v>0.28000000000000003</v>
      </c>
      <c r="N471" s="1">
        <v>590</v>
      </c>
      <c r="O471" s="1">
        <v>1.1000000000000001</v>
      </c>
      <c r="P471" s="1">
        <v>39</v>
      </c>
      <c r="Q471" s="1">
        <v>0.25</v>
      </c>
      <c r="R471" s="1">
        <v>-16</v>
      </c>
      <c r="S471" s="1">
        <v>-218</v>
      </c>
      <c r="T471" s="1">
        <v>0</v>
      </c>
      <c r="U471" s="1">
        <v>-77</v>
      </c>
      <c r="V471" s="1">
        <v>-295</v>
      </c>
      <c r="W471" s="1">
        <v>60447</v>
      </c>
      <c r="X471" s="1">
        <v>60499</v>
      </c>
      <c r="Y471" s="1">
        <v>35601</v>
      </c>
      <c r="Z471" s="1">
        <v>1.39</v>
      </c>
      <c r="AA471" s="6">
        <f t="shared" si="95"/>
        <v>615</v>
      </c>
      <c r="AB471" s="6">
        <f t="shared" si="96"/>
        <v>-295</v>
      </c>
      <c r="AC471" s="6">
        <f t="shared" si="97"/>
        <v>-122022</v>
      </c>
      <c r="AD471" s="6">
        <f t="shared" si="98"/>
        <v>-198.40975609756097</v>
      </c>
      <c r="AE471" s="7">
        <f t="shared" si="99"/>
        <v>-1118</v>
      </c>
      <c r="AF471" t="str">
        <f t="shared" ca="1" si="100"/>
        <v>$V$1066</v>
      </c>
      <c r="AG471" t="str">
        <f t="shared" ca="1" si="101"/>
        <v>$J$1066</v>
      </c>
      <c r="AH471" t="str">
        <f t="shared" ca="1" si="102"/>
        <v>b: C H ROBINSON | 2736036101</v>
      </c>
      <c r="AI471" t="str">
        <f t="shared" ca="1" si="91"/>
        <v>$K$1066</v>
      </c>
      <c r="AJ471" s="8">
        <f t="shared" si="92"/>
        <v>1.6260162601626016E-3</v>
      </c>
      <c r="AK471" s="7">
        <f t="shared" si="93"/>
        <v>-560</v>
      </c>
      <c r="AL471" s="7" t="str">
        <f t="shared" ca="1" si="103"/>
        <v>b: C H ROBINSON | 6080335055</v>
      </c>
      <c r="AM471" t="b">
        <f t="shared" si="94"/>
        <v>0</v>
      </c>
    </row>
    <row r="472" spans="3:39" x14ac:dyDescent="0.3">
      <c r="C472" s="1" t="s">
        <v>72</v>
      </c>
      <c r="D472" s="1" t="s">
        <v>73</v>
      </c>
      <c r="E472" s="1" t="s">
        <v>39</v>
      </c>
      <c r="F472" s="1" t="s">
        <v>53</v>
      </c>
      <c r="G472" s="1" t="s">
        <v>715</v>
      </c>
      <c r="H472" s="1" t="s">
        <v>70</v>
      </c>
      <c r="I472" s="1" t="s">
        <v>716</v>
      </c>
      <c r="J472" t="str">
        <f>TRIM(CONCATENATE(wiz[[#This Row],[SHIPPER..................]],wiz[[#This Row],[ZIP2..]],wiz[[#This Row],[ZIP3..]]))</f>
        <v>REDWOOD LOGISTICS STR| 6045537334</v>
      </c>
      <c r="K472" s="1">
        <v>1</v>
      </c>
      <c r="L472" s="1">
        <v>1.36</v>
      </c>
      <c r="M472" s="1">
        <v>0.27</v>
      </c>
      <c r="N472" s="1">
        <v>552</v>
      </c>
      <c r="O472" s="1">
        <v>0.96</v>
      </c>
      <c r="P472" s="1">
        <v>36</v>
      </c>
      <c r="Q472" s="1">
        <v>0.25</v>
      </c>
      <c r="R472" s="1">
        <v>-9</v>
      </c>
      <c r="S472" s="1">
        <v>-131</v>
      </c>
      <c r="T472" s="1">
        <v>34</v>
      </c>
      <c r="U472" s="1">
        <v>-78</v>
      </c>
      <c r="V472" s="1">
        <v>-175</v>
      </c>
      <c r="W472" s="1">
        <v>60447</v>
      </c>
      <c r="X472" s="1">
        <v>60455</v>
      </c>
      <c r="Y472" s="1">
        <v>37334</v>
      </c>
      <c r="Z472" s="1">
        <v>1.41</v>
      </c>
      <c r="AA472" s="6">
        <f t="shared" si="95"/>
        <v>112</v>
      </c>
      <c r="AB472" s="6">
        <f t="shared" si="96"/>
        <v>-175</v>
      </c>
      <c r="AC472" s="6">
        <f t="shared" si="97"/>
        <v>-32183</v>
      </c>
      <c r="AD472" s="6">
        <f t="shared" si="98"/>
        <v>-287.34821428571428</v>
      </c>
      <c r="AE472" s="7">
        <f t="shared" si="99"/>
        <v>-836</v>
      </c>
      <c r="AF472" t="str">
        <f t="shared" ca="1" si="100"/>
        <v>$V$1531</v>
      </c>
      <c r="AG472" t="str">
        <f t="shared" ca="1" si="101"/>
        <v>$J$1531</v>
      </c>
      <c r="AH472" t="str">
        <f t="shared" ca="1" si="102"/>
        <v>REDWOOD LOGISTICS STR| 4370137401</v>
      </c>
      <c r="AI472" t="str">
        <f t="shared" ca="1" si="91"/>
        <v>$K$1531</v>
      </c>
      <c r="AJ472" s="8">
        <f t="shared" si="92"/>
        <v>8.9285714285714281E-3</v>
      </c>
      <c r="AK472" s="7">
        <f t="shared" si="93"/>
        <v>-624</v>
      </c>
      <c r="AL472" s="7" t="str">
        <f t="shared" ca="1" si="103"/>
        <v>REDWOOD LOGISTICS STR| 4589530012</v>
      </c>
      <c r="AM472" t="b">
        <f t="shared" si="94"/>
        <v>0</v>
      </c>
    </row>
    <row r="473" spans="3:39" x14ac:dyDescent="0.3">
      <c r="C473" s="1" t="s">
        <v>37</v>
      </c>
      <c r="D473" s="1" t="s">
        <v>38</v>
      </c>
      <c r="E473" s="1" t="s">
        <v>39</v>
      </c>
      <c r="F473" s="1" t="s">
        <v>53</v>
      </c>
      <c r="G473" s="1" t="s">
        <v>714</v>
      </c>
      <c r="H473" s="1" t="s">
        <v>50</v>
      </c>
      <c r="I473" s="1" t="s">
        <v>399</v>
      </c>
      <c r="J473" t="str">
        <f>TRIM(CONCATENATE(wiz[[#This Row],[SHIPPER..................]],wiz[[#This Row],[ZIP2..]],wiz[[#This Row],[ZIP3..]]))</f>
        <v>b: C H ROBINSON | 6049930253</v>
      </c>
      <c r="K473" s="1">
        <v>1</v>
      </c>
      <c r="L473" s="1">
        <v>1.77</v>
      </c>
      <c r="M473" s="1">
        <v>0.28000000000000003</v>
      </c>
      <c r="N473" s="1">
        <v>754</v>
      </c>
      <c r="O473" s="1">
        <v>1.96</v>
      </c>
      <c r="P473" s="1">
        <v>30</v>
      </c>
      <c r="Q473" s="1">
        <v>0.25</v>
      </c>
      <c r="R473" s="1">
        <v>-27</v>
      </c>
      <c r="S473" s="1">
        <v>-218</v>
      </c>
      <c r="T473" s="1">
        <v>-38</v>
      </c>
      <c r="U473" s="1">
        <v>151</v>
      </c>
      <c r="V473" s="1">
        <v>-105</v>
      </c>
      <c r="W473" s="1">
        <v>60431</v>
      </c>
      <c r="X473" s="1">
        <v>60499</v>
      </c>
      <c r="Y473" s="1">
        <v>30253</v>
      </c>
      <c r="Z473" s="1">
        <v>1.83</v>
      </c>
      <c r="AA473" s="6">
        <f t="shared" si="95"/>
        <v>615</v>
      </c>
      <c r="AB473" s="6">
        <f t="shared" si="96"/>
        <v>-105</v>
      </c>
      <c r="AC473" s="6">
        <f t="shared" si="97"/>
        <v>-122022</v>
      </c>
      <c r="AD473" s="6">
        <f t="shared" si="98"/>
        <v>-198.40975609756097</v>
      </c>
      <c r="AE473" s="7">
        <f t="shared" si="99"/>
        <v>-1118</v>
      </c>
      <c r="AF473" t="str">
        <f t="shared" ca="1" si="100"/>
        <v>$V$1066</v>
      </c>
      <c r="AG473" t="str">
        <f t="shared" ca="1" si="101"/>
        <v>$J$1066</v>
      </c>
      <c r="AH473" t="str">
        <f t="shared" ca="1" si="102"/>
        <v>b: C H ROBINSON | 2736036101</v>
      </c>
      <c r="AI473" t="str">
        <f t="shared" ca="1" si="91"/>
        <v>$K$1066</v>
      </c>
      <c r="AJ473" s="8">
        <f t="shared" si="92"/>
        <v>1.6260162601626016E-3</v>
      </c>
      <c r="AK473" s="7">
        <f t="shared" si="93"/>
        <v>-560</v>
      </c>
      <c r="AL473" s="7" t="str">
        <f t="shared" ca="1" si="103"/>
        <v>b: C H ROBINSON | 6080335055</v>
      </c>
      <c r="AM473" t="b">
        <f t="shared" si="94"/>
        <v>0</v>
      </c>
    </row>
    <row r="474" spans="3:39" x14ac:dyDescent="0.3">
      <c r="C474" s="1" t="s">
        <v>717</v>
      </c>
      <c r="D474" s="1" t="s">
        <v>718</v>
      </c>
      <c r="E474" s="1" t="s">
        <v>39</v>
      </c>
      <c r="F474" s="1" t="s">
        <v>53</v>
      </c>
      <c r="G474" s="1" t="s">
        <v>159</v>
      </c>
      <c r="H474" s="1" t="s">
        <v>50</v>
      </c>
      <c r="I474" s="1" t="s">
        <v>411</v>
      </c>
      <c r="J474" t="str">
        <f>TRIM(CONCATENATE(wiz[[#This Row],[SHIPPER..................]],wiz[[#This Row],[ZIP2..]],wiz[[#This Row],[ZIP3..]]))</f>
        <v>b: DSC LOGISTICS | 6060130050</v>
      </c>
      <c r="K474" s="1">
        <v>2</v>
      </c>
      <c r="L474" s="1">
        <v>1.9</v>
      </c>
      <c r="M474" s="1">
        <v>0.21</v>
      </c>
      <c r="N474" s="1">
        <v>680</v>
      </c>
      <c r="O474" s="1">
        <v>1.34</v>
      </c>
      <c r="P474" s="1">
        <v>19</v>
      </c>
      <c r="Q474" s="1">
        <v>0.25</v>
      </c>
      <c r="R474" s="1">
        <v>33</v>
      </c>
      <c r="S474" s="1">
        <v>-72</v>
      </c>
      <c r="T474" s="1">
        <v>12</v>
      </c>
      <c r="U474" s="1">
        <v>123</v>
      </c>
      <c r="V474" s="1">
        <v>63</v>
      </c>
      <c r="W474" s="1">
        <v>46320</v>
      </c>
      <c r="X474" s="1">
        <v>60601</v>
      </c>
      <c r="Y474" s="1">
        <v>30050</v>
      </c>
      <c r="Z474" s="1">
        <v>1.89</v>
      </c>
      <c r="AA474" s="6">
        <f t="shared" si="95"/>
        <v>13</v>
      </c>
      <c r="AB474" s="6">
        <f t="shared" si="96"/>
        <v>126</v>
      </c>
      <c r="AC474" s="6">
        <f t="shared" si="97"/>
        <v>-1079</v>
      </c>
      <c r="AD474" s="6">
        <f t="shared" si="98"/>
        <v>-83</v>
      </c>
      <c r="AE474" s="7">
        <f t="shared" si="99"/>
        <v>-352</v>
      </c>
      <c r="AF474" t="str">
        <f t="shared" ca="1" si="100"/>
        <v>$V$32</v>
      </c>
      <c r="AG474" t="str">
        <f t="shared" ca="1" si="101"/>
        <v>$J$32</v>
      </c>
      <c r="AH474" t="str">
        <f t="shared" ca="1" si="102"/>
        <v>b: SCOTT LOGISTICS CO| 3606638101</v>
      </c>
      <c r="AI474" t="str">
        <f t="shared" ca="1" si="91"/>
        <v>$K$32</v>
      </c>
      <c r="AJ474" s="8">
        <f t="shared" si="92"/>
        <v>0.15384615384615385</v>
      </c>
      <c r="AK474" s="7">
        <f t="shared" si="93"/>
        <v>-352</v>
      </c>
      <c r="AL474" s="7" t="str">
        <f t="shared" ca="1" si="103"/>
        <v>b: SCOTT LOGISTICS CO| 3606638101</v>
      </c>
      <c r="AM474" t="b">
        <f t="shared" si="94"/>
        <v>0</v>
      </c>
    </row>
    <row r="475" spans="3:39" x14ac:dyDescent="0.3">
      <c r="C475" s="1" t="s">
        <v>418</v>
      </c>
      <c r="D475" s="1" t="s">
        <v>419</v>
      </c>
      <c r="E475" s="1" t="s">
        <v>39</v>
      </c>
      <c r="F475" s="1" t="s">
        <v>53</v>
      </c>
      <c r="G475" s="1" t="s">
        <v>159</v>
      </c>
      <c r="H475" s="1" t="s">
        <v>50</v>
      </c>
      <c r="I475" s="1" t="s">
        <v>420</v>
      </c>
      <c r="J475" t="str">
        <f>TRIM(CONCATENATE(wiz[[#This Row],[SHIPPER..................]],wiz[[#This Row],[ZIP2..]],wiz[[#This Row],[ZIP3..]]))</f>
        <v>NOVOLEX | 6060130227</v>
      </c>
      <c r="K475" s="1">
        <v>11</v>
      </c>
      <c r="L475" s="1">
        <v>1.98</v>
      </c>
      <c r="M475" s="1">
        <v>0.22</v>
      </c>
      <c r="N475" s="1">
        <v>735</v>
      </c>
      <c r="O475" s="1">
        <v>1.46</v>
      </c>
      <c r="P475" s="1">
        <v>75</v>
      </c>
      <c r="Q475" s="1">
        <v>0.3</v>
      </c>
      <c r="R475" s="1">
        <v>17</v>
      </c>
      <c r="S475" s="1">
        <v>-132</v>
      </c>
      <c r="T475" s="1">
        <v>35</v>
      </c>
      <c r="U475" s="1">
        <v>243</v>
      </c>
      <c r="V475" s="1">
        <v>146</v>
      </c>
      <c r="W475" s="1">
        <v>60601</v>
      </c>
      <c r="X475" s="1">
        <v>60601</v>
      </c>
      <c r="Y475" s="1">
        <v>30227</v>
      </c>
      <c r="Z475" s="1">
        <v>1.98</v>
      </c>
      <c r="AA475" s="6">
        <f t="shared" si="95"/>
        <v>63</v>
      </c>
      <c r="AB475" s="6">
        <f t="shared" si="96"/>
        <v>1606</v>
      </c>
      <c r="AC475" s="6">
        <f t="shared" si="97"/>
        <v>-460</v>
      </c>
      <c r="AD475" s="6">
        <f t="shared" si="98"/>
        <v>-7.3015873015873014</v>
      </c>
      <c r="AE475" s="7">
        <f t="shared" si="99"/>
        <v>-419</v>
      </c>
      <c r="AF475" t="str">
        <f t="shared" ca="1" si="100"/>
        <v>$V$721</v>
      </c>
      <c r="AG475" t="str">
        <f t="shared" ca="1" si="101"/>
        <v>$J$721</v>
      </c>
      <c r="AH475" t="str">
        <f t="shared" ca="1" si="102"/>
        <v>b: US XPRESS | 4734835020</v>
      </c>
      <c r="AI475" t="str">
        <f t="shared" ca="1" si="91"/>
        <v>$K$721</v>
      </c>
      <c r="AJ475" s="8">
        <f t="shared" si="92"/>
        <v>0.17460317460317459</v>
      </c>
      <c r="AK475" s="7">
        <f t="shared" si="93"/>
        <v>-291</v>
      </c>
      <c r="AL475" s="7" t="str">
        <f t="shared" ca="1" si="103"/>
        <v>NOVOLEX | 3000360526</v>
      </c>
      <c r="AM475" t="b">
        <f t="shared" si="94"/>
        <v>0</v>
      </c>
    </row>
    <row r="476" spans="3:39" x14ac:dyDescent="0.3">
      <c r="C476" s="1" t="s">
        <v>418</v>
      </c>
      <c r="D476" s="1" t="s">
        <v>419</v>
      </c>
      <c r="E476" s="1" t="s">
        <v>39</v>
      </c>
      <c r="F476" s="1" t="s">
        <v>53</v>
      </c>
      <c r="G476" s="1" t="s">
        <v>421</v>
      </c>
      <c r="H476" s="1" t="s">
        <v>50</v>
      </c>
      <c r="I476" s="1" t="s">
        <v>420</v>
      </c>
      <c r="J476" t="str">
        <f>TRIM(CONCATENATE(wiz[[#This Row],[SHIPPER..................]],wiz[[#This Row],[ZIP2..]],wiz[[#This Row],[ZIP3..]]))</f>
        <v>NOVOLEX | 6052630227</v>
      </c>
      <c r="K476" s="1">
        <v>6</v>
      </c>
      <c r="L476" s="1">
        <v>1.98</v>
      </c>
      <c r="M476" s="1">
        <v>0.22</v>
      </c>
      <c r="N476" s="1">
        <v>742</v>
      </c>
      <c r="O476" s="1">
        <v>1.84</v>
      </c>
      <c r="P476" s="1">
        <v>25</v>
      </c>
      <c r="Q476" s="1">
        <v>0.25</v>
      </c>
      <c r="R476" s="1">
        <v>18</v>
      </c>
      <c r="S476" s="1">
        <v>-163</v>
      </c>
      <c r="T476" s="1">
        <v>-55</v>
      </c>
      <c r="U476" s="1">
        <v>231</v>
      </c>
      <c r="V476" s="1">
        <v>13</v>
      </c>
      <c r="W476" s="1">
        <v>60803</v>
      </c>
      <c r="X476" s="1">
        <v>60526</v>
      </c>
      <c r="Y476" s="1">
        <v>30227</v>
      </c>
      <c r="Z476" s="1">
        <v>1.98</v>
      </c>
      <c r="AA476" s="6">
        <f t="shared" si="95"/>
        <v>63</v>
      </c>
      <c r="AB476" s="6">
        <f t="shared" si="96"/>
        <v>78</v>
      </c>
      <c r="AC476" s="6">
        <f t="shared" si="97"/>
        <v>-460</v>
      </c>
      <c r="AD476" s="6">
        <f t="shared" si="98"/>
        <v>-7.3015873015873014</v>
      </c>
      <c r="AE476" s="7">
        <f t="shared" si="99"/>
        <v>-419</v>
      </c>
      <c r="AF476" t="str">
        <f t="shared" ca="1" si="100"/>
        <v>$V$721</v>
      </c>
      <c r="AG476" t="str">
        <f t="shared" ca="1" si="101"/>
        <v>$J$721</v>
      </c>
      <c r="AH476" t="str">
        <f t="shared" ca="1" si="102"/>
        <v>b: US XPRESS | 4734835020</v>
      </c>
      <c r="AI476" t="str">
        <f t="shared" ca="1" si="91"/>
        <v>$K$721</v>
      </c>
      <c r="AJ476" s="8">
        <f t="shared" si="92"/>
        <v>9.5238095238095233E-2</v>
      </c>
      <c r="AK476" s="7">
        <f t="shared" si="93"/>
        <v>-291</v>
      </c>
      <c r="AL476" s="7" t="str">
        <f t="shared" ca="1" si="103"/>
        <v>NOVOLEX | 3000360526</v>
      </c>
      <c r="AM476" t="b">
        <f t="shared" si="94"/>
        <v>0</v>
      </c>
    </row>
    <row r="477" spans="3:39" x14ac:dyDescent="0.3">
      <c r="C477" s="1" t="s">
        <v>418</v>
      </c>
      <c r="D477" s="1" t="s">
        <v>419</v>
      </c>
      <c r="E477" s="1" t="s">
        <v>39</v>
      </c>
      <c r="F477" s="1" t="s">
        <v>53</v>
      </c>
      <c r="G477" s="1" t="s">
        <v>421</v>
      </c>
      <c r="H477" s="1" t="s">
        <v>50</v>
      </c>
      <c r="I477" s="1" t="s">
        <v>422</v>
      </c>
      <c r="J477" t="str">
        <f>TRIM(CONCATENATE(wiz[[#This Row],[SHIPPER..................]],wiz[[#This Row],[ZIP2..]],wiz[[#This Row],[ZIP3..]]))</f>
        <v>NOVOLEX | 6052630003</v>
      </c>
      <c r="K477" s="1">
        <v>1</v>
      </c>
      <c r="L477" s="1">
        <v>1.98</v>
      </c>
      <c r="M477" s="1">
        <v>0.23</v>
      </c>
      <c r="N477" s="1">
        <v>729</v>
      </c>
      <c r="O477" s="1">
        <v>2</v>
      </c>
      <c r="P477" s="1">
        <v>34</v>
      </c>
      <c r="Q477" s="1">
        <v>0.25</v>
      </c>
      <c r="R477" s="1">
        <v>12</v>
      </c>
      <c r="S477" s="1">
        <v>-163</v>
      </c>
      <c r="T477" s="1">
        <v>-92</v>
      </c>
      <c r="U477" s="1">
        <v>243</v>
      </c>
      <c r="V477" s="1">
        <v>-12</v>
      </c>
      <c r="W477" s="1">
        <v>60447</v>
      </c>
      <c r="X477" s="1">
        <v>60526</v>
      </c>
      <c r="Y477" s="1">
        <v>30003</v>
      </c>
      <c r="Z477" s="1">
        <v>1.99</v>
      </c>
      <c r="AA477" s="6">
        <f t="shared" si="95"/>
        <v>63</v>
      </c>
      <c r="AB477" s="6">
        <f t="shared" si="96"/>
        <v>-12</v>
      </c>
      <c r="AC477" s="6">
        <f t="shared" si="97"/>
        <v>-460</v>
      </c>
      <c r="AD477" s="6">
        <f t="shared" si="98"/>
        <v>-7.3015873015873014</v>
      </c>
      <c r="AE477" s="7">
        <f t="shared" si="99"/>
        <v>-419</v>
      </c>
      <c r="AF477" t="str">
        <f t="shared" ca="1" si="100"/>
        <v>$V$721</v>
      </c>
      <c r="AG477" t="str">
        <f t="shared" ca="1" si="101"/>
        <v>$J$721</v>
      </c>
      <c r="AH477" t="str">
        <f t="shared" ca="1" si="102"/>
        <v>b: US XPRESS | 4734835020</v>
      </c>
      <c r="AI477" t="str">
        <f t="shared" ca="1" si="91"/>
        <v>$K$721</v>
      </c>
      <c r="AJ477" s="8">
        <f t="shared" si="92"/>
        <v>1.5873015873015872E-2</v>
      </c>
      <c r="AK477" s="7">
        <f t="shared" si="93"/>
        <v>-291</v>
      </c>
      <c r="AL477" s="7" t="str">
        <f t="shared" ca="1" si="103"/>
        <v>NOVOLEX | 3000360526</v>
      </c>
      <c r="AM477" t="b">
        <f t="shared" si="94"/>
        <v>0</v>
      </c>
    </row>
    <row r="478" spans="3:39" x14ac:dyDescent="0.3">
      <c r="C478" s="1" t="s">
        <v>72</v>
      </c>
      <c r="D478" s="1" t="s">
        <v>73</v>
      </c>
      <c r="E478" s="1" t="s">
        <v>39</v>
      </c>
      <c r="F478" s="1" t="s">
        <v>53</v>
      </c>
      <c r="G478" s="1" t="s">
        <v>715</v>
      </c>
      <c r="H478" s="1" t="s">
        <v>50</v>
      </c>
      <c r="I478" s="1" t="s">
        <v>422</v>
      </c>
      <c r="J478" t="str">
        <f>TRIM(CONCATENATE(wiz[[#This Row],[SHIPPER..................]],wiz[[#This Row],[ZIP2..]],wiz[[#This Row],[ZIP3..]]))</f>
        <v>REDWOOD LOGISTICS STR| 6045530003</v>
      </c>
      <c r="K478" s="1">
        <v>3</v>
      </c>
      <c r="L478" s="1">
        <v>1.42</v>
      </c>
      <c r="M478" s="1">
        <v>0.28000000000000003</v>
      </c>
      <c r="N478" s="1">
        <v>723</v>
      </c>
      <c r="O478" s="1">
        <v>2.23</v>
      </c>
      <c r="P478" s="1">
        <v>17</v>
      </c>
      <c r="Q478" s="1">
        <v>0.25</v>
      </c>
      <c r="R478" s="1">
        <v>-26</v>
      </c>
      <c r="S478" s="1">
        <v>-131</v>
      </c>
      <c r="T478" s="1">
        <v>-147</v>
      </c>
      <c r="U478" s="1">
        <v>-171</v>
      </c>
      <c r="V478" s="1">
        <v>-449</v>
      </c>
      <c r="W478" s="1">
        <v>60446</v>
      </c>
      <c r="X478" s="1">
        <v>60455</v>
      </c>
      <c r="Y478" s="1">
        <v>30003</v>
      </c>
      <c r="Z478" s="1">
        <v>1.48</v>
      </c>
      <c r="AA478" s="6">
        <f t="shared" si="95"/>
        <v>112</v>
      </c>
      <c r="AB478" s="6">
        <f t="shared" si="96"/>
        <v>-1347</v>
      </c>
      <c r="AC478" s="6">
        <f t="shared" si="97"/>
        <v>-32183</v>
      </c>
      <c r="AD478" s="6">
        <f t="shared" si="98"/>
        <v>-287.34821428571428</v>
      </c>
      <c r="AE478" s="7">
        <f t="shared" si="99"/>
        <v>-836</v>
      </c>
      <c r="AF478" t="str">
        <f t="shared" ca="1" si="100"/>
        <v>$V$1531</v>
      </c>
      <c r="AG478" t="str">
        <f t="shared" ca="1" si="101"/>
        <v>$J$1531</v>
      </c>
      <c r="AH478" t="str">
        <f t="shared" ca="1" si="102"/>
        <v>REDWOOD LOGISTICS STR| 4370137401</v>
      </c>
      <c r="AI478" t="str">
        <f t="shared" ca="1" si="91"/>
        <v>$K$1531</v>
      </c>
      <c r="AJ478" s="8">
        <f t="shared" si="92"/>
        <v>2.6785714285714284E-2</v>
      </c>
      <c r="AK478" s="7">
        <f t="shared" si="93"/>
        <v>-624</v>
      </c>
      <c r="AL478" s="7" t="str">
        <f t="shared" ca="1" si="103"/>
        <v>REDWOOD LOGISTICS STR| 4589530012</v>
      </c>
      <c r="AM478" t="b">
        <f t="shared" si="94"/>
        <v>0</v>
      </c>
    </row>
    <row r="479" spans="3:39" x14ac:dyDescent="0.3">
      <c r="C479" s="1" t="s">
        <v>78</v>
      </c>
      <c r="D479" s="1" t="s">
        <v>79</v>
      </c>
      <c r="E479" s="1" t="s">
        <v>39</v>
      </c>
      <c r="F479" s="1" t="s">
        <v>53</v>
      </c>
      <c r="G479" s="1" t="s">
        <v>417</v>
      </c>
      <c r="H479" s="1" t="s">
        <v>50</v>
      </c>
      <c r="I479" s="1" t="s">
        <v>384</v>
      </c>
      <c r="J479" t="str">
        <f>TRIM(CONCATENATE(wiz[[#This Row],[SHIPPER..................]],wiz[[#This Row],[ZIP2..]],wiz[[#This Row],[ZIP3..]]))</f>
        <v>TRACTOR SUPPLY MANHAT| 6080331201</v>
      </c>
      <c r="K479" s="1">
        <v>2</v>
      </c>
      <c r="L479" s="1">
        <v>1.9</v>
      </c>
      <c r="M479" s="1">
        <v>0.21</v>
      </c>
      <c r="N479" s="1">
        <v>805</v>
      </c>
      <c r="O479" s="1">
        <v>1.82</v>
      </c>
      <c r="P479" s="1">
        <v>124</v>
      </c>
      <c r="Q479" s="1">
        <v>0.35</v>
      </c>
      <c r="R479" s="1">
        <v>26</v>
      </c>
      <c r="S479" s="1">
        <v>-143</v>
      </c>
      <c r="T479" s="1">
        <v>-14</v>
      </c>
      <c r="U479" s="1">
        <v>207</v>
      </c>
      <c r="V479" s="1">
        <v>50</v>
      </c>
      <c r="W479" s="1">
        <v>60526</v>
      </c>
      <c r="X479" s="1">
        <v>60803</v>
      </c>
      <c r="Y479" s="1">
        <v>31201</v>
      </c>
      <c r="Z479" s="1">
        <v>1.89</v>
      </c>
      <c r="AA479" s="6">
        <f t="shared" si="95"/>
        <v>533</v>
      </c>
      <c r="AB479" s="6">
        <f t="shared" si="96"/>
        <v>100</v>
      </c>
      <c r="AC479" s="6">
        <f t="shared" si="97"/>
        <v>27994</v>
      </c>
      <c r="AD479" s="6">
        <f t="shared" si="98"/>
        <v>52.521575984990619</v>
      </c>
      <c r="AE479" s="7">
        <f t="shared" si="99"/>
        <v>-627</v>
      </c>
      <c r="AF479" t="str">
        <f t="shared" ca="1" si="100"/>
        <v>$V$356</v>
      </c>
      <c r="AG479" t="str">
        <f t="shared" ca="1" si="101"/>
        <v>$J$356</v>
      </c>
      <c r="AH479" t="str">
        <f t="shared" ca="1" si="102"/>
        <v>TRACTOR SUPPLY MANHAT| 3070142134</v>
      </c>
      <c r="AI479" t="str">
        <f t="shared" ca="1" si="91"/>
        <v>$K$356</v>
      </c>
      <c r="AJ479" s="8">
        <f t="shared" si="92"/>
        <v>3.7523452157598499E-3</v>
      </c>
      <c r="AK479" s="7">
        <f t="shared" si="93"/>
        <v>-192</v>
      </c>
      <c r="AL479" s="7" t="str">
        <f t="shared" ca="1" si="103"/>
        <v>b: C H ROBINSON | 4817435150</v>
      </c>
      <c r="AM479" t="b">
        <f t="shared" si="94"/>
        <v>0</v>
      </c>
    </row>
    <row r="480" spans="3:39" x14ac:dyDescent="0.3">
      <c r="C480" s="1" t="s">
        <v>123</v>
      </c>
      <c r="D480" s="1" t="s">
        <v>124</v>
      </c>
      <c r="E480" s="1" t="s">
        <v>39</v>
      </c>
      <c r="F480" s="1" t="s">
        <v>53</v>
      </c>
      <c r="G480" s="1" t="s">
        <v>159</v>
      </c>
      <c r="H480" s="1" t="s">
        <v>50</v>
      </c>
      <c r="I480" s="1" t="s">
        <v>381</v>
      </c>
      <c r="J480" t="str">
        <f>TRIM(CONCATENATE(wiz[[#This Row],[SHIPPER..................]],wiz[[#This Row],[ZIP2..]],wiz[[#This Row],[ZIP3..]]))</f>
        <v>WAL MART SAMS GENERAL| 6060130116</v>
      </c>
      <c r="K480" s="1">
        <v>2</v>
      </c>
      <c r="L480" s="1">
        <v>2.02</v>
      </c>
      <c r="M480" s="1">
        <v>0.12</v>
      </c>
      <c r="N480" s="1">
        <v>691</v>
      </c>
      <c r="O480" s="1">
        <v>1.39</v>
      </c>
      <c r="P480" s="1">
        <v>77</v>
      </c>
      <c r="Q480" s="1">
        <v>0.33</v>
      </c>
      <c r="R480" s="1">
        <v>92</v>
      </c>
      <c r="S480" s="1">
        <v>-224</v>
      </c>
      <c r="T480" s="1">
        <v>0</v>
      </c>
      <c r="U480" s="1">
        <v>144</v>
      </c>
      <c r="V480" s="1">
        <v>-80</v>
      </c>
      <c r="W480" s="1">
        <v>46341</v>
      </c>
      <c r="X480" s="1">
        <v>60601</v>
      </c>
      <c r="Y480" s="1">
        <v>30116</v>
      </c>
      <c r="Z480" s="1">
        <v>1.92</v>
      </c>
      <c r="AA480" s="6">
        <f t="shared" si="95"/>
        <v>189</v>
      </c>
      <c r="AB480" s="6">
        <f t="shared" si="96"/>
        <v>-160</v>
      </c>
      <c r="AC480" s="6">
        <f t="shared" si="97"/>
        <v>88</v>
      </c>
      <c r="AD480" s="6">
        <f t="shared" si="98"/>
        <v>0.46560846560846558</v>
      </c>
      <c r="AE480" s="7">
        <f t="shared" si="99"/>
        <v>-553</v>
      </c>
      <c r="AF480" t="str">
        <f t="shared" ca="1" si="100"/>
        <v>$V$459</v>
      </c>
      <c r="AG480" t="str">
        <f t="shared" ca="1" si="101"/>
        <v>$J$459</v>
      </c>
      <c r="AH480" t="str">
        <f t="shared" ca="1" si="102"/>
        <v>WAL MART SAMS GENERAL| 6054835055</v>
      </c>
      <c r="AI480" t="str">
        <f t="shared" ca="1" si="91"/>
        <v>$K$459</v>
      </c>
      <c r="AJ480" s="8">
        <f t="shared" si="92"/>
        <v>1.0582010582010581E-2</v>
      </c>
      <c r="AK480" s="7">
        <f t="shared" si="93"/>
        <v>-306</v>
      </c>
      <c r="AL480" s="7" t="str">
        <f t="shared" ca="1" si="103"/>
        <v>b: C H ROBINSON | 3030163755</v>
      </c>
      <c r="AM480" t="b">
        <f t="shared" si="94"/>
        <v>0</v>
      </c>
    </row>
    <row r="481" spans="3:39" x14ac:dyDescent="0.3">
      <c r="C481" s="1" t="s">
        <v>78</v>
      </c>
      <c r="D481" s="1" t="s">
        <v>79</v>
      </c>
      <c r="E481" s="1" t="s">
        <v>39</v>
      </c>
      <c r="F481" s="1" t="s">
        <v>53</v>
      </c>
      <c r="G481" s="1" t="s">
        <v>417</v>
      </c>
      <c r="H481" s="1" t="s">
        <v>44</v>
      </c>
      <c r="I481" s="1" t="s">
        <v>464</v>
      </c>
      <c r="J481" t="str">
        <f>TRIM(CONCATENATE(wiz[[#This Row],[SHIPPER..................]],wiz[[#This Row],[ZIP2..]],wiz[[#This Row],[ZIP3..]]))</f>
        <v>TRACTOR SUPPLY MANHAT| 6080342134</v>
      </c>
      <c r="K481" s="1">
        <v>2</v>
      </c>
      <c r="L481" s="1">
        <v>1.9</v>
      </c>
      <c r="M481" s="1">
        <v>0.21</v>
      </c>
      <c r="N481" s="1">
        <v>435</v>
      </c>
      <c r="O481" s="1">
        <v>0.52</v>
      </c>
      <c r="P481" s="1">
        <v>19</v>
      </c>
      <c r="Q481" s="1">
        <v>0.25</v>
      </c>
      <c r="R481" s="1">
        <v>8</v>
      </c>
      <c r="S481" s="1">
        <v>-143</v>
      </c>
      <c r="T481" s="1">
        <v>87</v>
      </c>
      <c r="U481" s="1">
        <v>136</v>
      </c>
      <c r="V481" s="1">
        <v>80</v>
      </c>
      <c r="W481" s="1">
        <v>60501</v>
      </c>
      <c r="X481" s="1">
        <v>60803</v>
      </c>
      <c r="Y481" s="1">
        <v>42134</v>
      </c>
      <c r="Z481" s="1">
        <v>1.89</v>
      </c>
      <c r="AA481" s="6">
        <f t="shared" si="95"/>
        <v>533</v>
      </c>
      <c r="AB481" s="6">
        <f t="shared" si="96"/>
        <v>160</v>
      </c>
      <c r="AC481" s="6">
        <f t="shared" si="97"/>
        <v>27994</v>
      </c>
      <c r="AD481" s="6">
        <f t="shared" si="98"/>
        <v>52.521575984990619</v>
      </c>
      <c r="AE481" s="7">
        <f t="shared" si="99"/>
        <v>-627</v>
      </c>
      <c r="AF481" t="str">
        <f t="shared" ca="1" si="100"/>
        <v>$V$356</v>
      </c>
      <c r="AG481" t="str">
        <f t="shared" ca="1" si="101"/>
        <v>$J$356</v>
      </c>
      <c r="AH481" t="str">
        <f t="shared" ca="1" si="102"/>
        <v>TRACTOR SUPPLY MANHAT| 3070142134</v>
      </c>
      <c r="AI481" t="str">
        <f t="shared" ca="1" si="91"/>
        <v>$K$356</v>
      </c>
      <c r="AJ481" s="8">
        <f t="shared" si="92"/>
        <v>3.7523452157598499E-3</v>
      </c>
      <c r="AK481" s="7">
        <f t="shared" si="93"/>
        <v>-192</v>
      </c>
      <c r="AL481" s="7" t="str">
        <f t="shared" ca="1" si="103"/>
        <v>b: C H ROBINSON | 4817435150</v>
      </c>
      <c r="AM481" t="b">
        <f t="shared" si="94"/>
        <v>0</v>
      </c>
    </row>
    <row r="482" spans="3:39" x14ac:dyDescent="0.3">
      <c r="C482" s="1" t="s">
        <v>78</v>
      </c>
      <c r="D482" s="1" t="s">
        <v>79</v>
      </c>
      <c r="E482" s="1" t="s">
        <v>39</v>
      </c>
      <c r="F482" s="1" t="s">
        <v>53</v>
      </c>
      <c r="G482" s="1" t="s">
        <v>159</v>
      </c>
      <c r="H482" s="1" t="s">
        <v>44</v>
      </c>
      <c r="I482" s="1" t="s">
        <v>464</v>
      </c>
      <c r="J482" t="str">
        <f>TRIM(CONCATENATE(wiz[[#This Row],[SHIPPER..................]],wiz[[#This Row],[ZIP2..]],wiz[[#This Row],[ZIP3..]]))</f>
        <v>TRACTOR SUPPLY MANHAT| 6060142134</v>
      </c>
      <c r="K482" s="1">
        <v>2</v>
      </c>
      <c r="L482" s="1">
        <v>1.9</v>
      </c>
      <c r="M482" s="1">
        <v>0.22</v>
      </c>
      <c r="N482" s="1">
        <v>483</v>
      </c>
      <c r="O482" s="1">
        <v>0.85</v>
      </c>
      <c r="P482" s="1">
        <v>122</v>
      </c>
      <c r="Q482" s="1">
        <v>0.35</v>
      </c>
      <c r="R482" s="1">
        <v>30</v>
      </c>
      <c r="S482" s="1">
        <v>-237</v>
      </c>
      <c r="T482" s="1">
        <v>27</v>
      </c>
      <c r="U482" s="1">
        <v>157</v>
      </c>
      <c r="V482" s="1">
        <v>-53</v>
      </c>
      <c r="W482" s="1">
        <v>49036</v>
      </c>
      <c r="X482" s="1">
        <v>60601</v>
      </c>
      <c r="Y482" s="1">
        <v>42134</v>
      </c>
      <c r="Z482" s="1">
        <v>1.9</v>
      </c>
      <c r="AA482" s="6">
        <f t="shared" si="95"/>
        <v>533</v>
      </c>
      <c r="AB482" s="6">
        <f t="shared" si="96"/>
        <v>-106</v>
      </c>
      <c r="AC482" s="6">
        <f t="shared" si="97"/>
        <v>27994</v>
      </c>
      <c r="AD482" s="6">
        <f t="shared" si="98"/>
        <v>52.521575984990619</v>
      </c>
      <c r="AE482" s="7">
        <f t="shared" si="99"/>
        <v>-627</v>
      </c>
      <c r="AF482" t="str">
        <f t="shared" ca="1" si="100"/>
        <v>$V$356</v>
      </c>
      <c r="AG482" t="str">
        <f t="shared" ca="1" si="101"/>
        <v>$J$356</v>
      </c>
      <c r="AH482" t="str">
        <f t="shared" ca="1" si="102"/>
        <v>TRACTOR SUPPLY MANHAT| 3070142134</v>
      </c>
      <c r="AI482" t="str">
        <f t="shared" ca="1" si="91"/>
        <v>$K$356</v>
      </c>
      <c r="AJ482" s="8">
        <f t="shared" si="92"/>
        <v>3.7523452157598499E-3</v>
      </c>
      <c r="AK482" s="7">
        <f t="shared" si="93"/>
        <v>-192</v>
      </c>
      <c r="AL482" s="7" t="str">
        <f t="shared" ca="1" si="103"/>
        <v>b: C H ROBINSON | 4817435150</v>
      </c>
      <c r="AM482" t="b">
        <f t="shared" si="94"/>
        <v>0</v>
      </c>
    </row>
    <row r="483" spans="3:39" x14ac:dyDescent="0.3">
      <c r="C483" s="1" t="s">
        <v>719</v>
      </c>
      <c r="D483" s="1" t="s">
        <v>720</v>
      </c>
      <c r="E483" s="1" t="s">
        <v>39</v>
      </c>
      <c r="F483" s="1" t="s">
        <v>53</v>
      </c>
      <c r="G483" s="1" t="s">
        <v>159</v>
      </c>
      <c r="H483" s="1" t="s">
        <v>44</v>
      </c>
      <c r="I483" s="1" t="s">
        <v>679</v>
      </c>
      <c r="J483" t="str">
        <f>TRIM(CONCATENATE(wiz[[#This Row],[SHIPPER..................]],wiz[[#This Row],[ZIP2..]],wiz[[#This Row],[ZIP3..]]))</f>
        <v>POLYAIR DEDICATED SHU| 6060140004</v>
      </c>
      <c r="K483" s="1">
        <v>36</v>
      </c>
      <c r="L483" s="1">
        <v>1.75</v>
      </c>
      <c r="M483" s="1">
        <v>0.24</v>
      </c>
      <c r="N483" s="1">
        <v>356</v>
      </c>
      <c r="O483" s="1">
        <v>0.98</v>
      </c>
      <c r="P483" s="1">
        <v>0</v>
      </c>
      <c r="Q483" s="1">
        <v>0.25</v>
      </c>
      <c r="R483" s="1">
        <v>-29</v>
      </c>
      <c r="S483" s="1">
        <v>5</v>
      </c>
      <c r="T483" s="1">
        <v>-49</v>
      </c>
      <c r="U483" s="1">
        <v>66</v>
      </c>
      <c r="V483" s="1">
        <v>22</v>
      </c>
      <c r="W483" s="1">
        <v>60601</v>
      </c>
      <c r="X483" s="1">
        <v>60601</v>
      </c>
      <c r="Y483" s="1">
        <v>40004</v>
      </c>
      <c r="Z483" s="1">
        <v>1.77</v>
      </c>
      <c r="AA483" s="6">
        <f t="shared" si="95"/>
        <v>72</v>
      </c>
      <c r="AB483" s="6">
        <f t="shared" si="96"/>
        <v>792</v>
      </c>
      <c r="AC483" s="6">
        <f t="shared" si="97"/>
        <v>-3528</v>
      </c>
      <c r="AD483" s="6">
        <f t="shared" si="98"/>
        <v>-49</v>
      </c>
      <c r="AE483" s="7">
        <f t="shared" si="99"/>
        <v>-120</v>
      </c>
      <c r="AF483" t="str">
        <f t="shared" ca="1" si="100"/>
        <v>$V$798</v>
      </c>
      <c r="AG483" t="str">
        <f t="shared" ca="1" si="101"/>
        <v>$J$798</v>
      </c>
      <c r="AH483" t="str">
        <f t="shared" ca="1" si="102"/>
        <v>POLYAIR DEDICATED SHU| 4000460601</v>
      </c>
      <c r="AI483" t="str">
        <f t="shared" ca="1" si="91"/>
        <v>$K$798</v>
      </c>
      <c r="AJ483" s="8">
        <f t="shared" si="92"/>
        <v>0.5</v>
      </c>
      <c r="AK483" s="7">
        <f t="shared" si="93"/>
        <v>-120</v>
      </c>
      <c r="AL483" s="7" t="str">
        <f t="shared" ca="1" si="103"/>
        <v>POLYAIR DEDICATED SHU| 4000460601</v>
      </c>
      <c r="AM483" t="b">
        <f t="shared" si="94"/>
        <v>0</v>
      </c>
    </row>
    <row r="484" spans="3:39" x14ac:dyDescent="0.3">
      <c r="C484" s="1" t="s">
        <v>635</v>
      </c>
      <c r="D484" s="1" t="s">
        <v>636</v>
      </c>
      <c r="E484" s="1" t="s">
        <v>39</v>
      </c>
      <c r="F484" s="1" t="s">
        <v>53</v>
      </c>
      <c r="G484" s="1" t="s">
        <v>159</v>
      </c>
      <c r="H484" s="1" t="s">
        <v>66</v>
      </c>
      <c r="I484" s="1" t="s">
        <v>498</v>
      </c>
      <c r="J484" t="str">
        <f>TRIM(CONCATENATE(wiz[[#This Row],[SHIPPER..................]],wiz[[#This Row],[ZIP2..]],wiz[[#This Row],[ZIP3..]]))</f>
        <v>WILLIAMS SONOMA | 6060138654</v>
      </c>
      <c r="K484" s="1">
        <v>1</v>
      </c>
      <c r="L484" s="1">
        <v>1.59</v>
      </c>
      <c r="M484" s="1">
        <v>0.16</v>
      </c>
      <c r="N484" s="1">
        <v>550</v>
      </c>
      <c r="O484" s="1">
        <v>1</v>
      </c>
      <c r="P484" s="1">
        <v>48</v>
      </c>
      <c r="Q484" s="1">
        <v>0.25</v>
      </c>
      <c r="R484" s="1">
        <v>-10</v>
      </c>
      <c r="S484" s="1">
        <v>-234</v>
      </c>
      <c r="T484" s="1">
        <v>10</v>
      </c>
      <c r="U484" s="1">
        <v>304</v>
      </c>
      <c r="V484" s="1">
        <v>80</v>
      </c>
      <c r="W484" s="1">
        <v>60447</v>
      </c>
      <c r="X484" s="1">
        <v>60601</v>
      </c>
      <c r="Y484" s="1">
        <v>38654</v>
      </c>
      <c r="Z484" s="1">
        <v>1.53</v>
      </c>
      <c r="AA484" s="6">
        <f t="shared" si="95"/>
        <v>104</v>
      </c>
      <c r="AB484" s="6">
        <f t="shared" si="96"/>
        <v>80</v>
      </c>
      <c r="AC484" s="6">
        <f t="shared" si="97"/>
        <v>-8190</v>
      </c>
      <c r="AD484" s="6">
        <f t="shared" si="98"/>
        <v>-78.75</v>
      </c>
      <c r="AE484" s="7">
        <f t="shared" si="99"/>
        <v>-406</v>
      </c>
      <c r="AF484" t="str">
        <f t="shared" ca="1" si="100"/>
        <v>$V$987</v>
      </c>
      <c r="AG484" t="str">
        <f t="shared" ca="1" si="101"/>
        <v>$J$987</v>
      </c>
      <c r="AH484" t="str">
        <f t="shared" ca="1" si="102"/>
        <v>WILLIAMS SONOMA | 3865476001</v>
      </c>
      <c r="AI484" t="str">
        <f t="shared" ca="1" si="91"/>
        <v>$K$987</v>
      </c>
      <c r="AJ484" s="8">
        <f t="shared" si="92"/>
        <v>9.6153846153846159E-3</v>
      </c>
      <c r="AK484" s="7">
        <f t="shared" si="93"/>
        <v>-293</v>
      </c>
      <c r="AL484" s="7" t="str">
        <f t="shared" ca="1" si="103"/>
        <v>WILLIAMS SONOMA | 3051743123</v>
      </c>
      <c r="AM484" t="b">
        <f t="shared" si="94"/>
        <v>0</v>
      </c>
    </row>
    <row r="485" spans="3:39" x14ac:dyDescent="0.3">
      <c r="C485" s="1" t="s">
        <v>72</v>
      </c>
      <c r="D485" s="1" t="s">
        <v>73</v>
      </c>
      <c r="E485" s="1" t="s">
        <v>39</v>
      </c>
      <c r="F485" s="1" t="s">
        <v>53</v>
      </c>
      <c r="G485" s="1" t="s">
        <v>715</v>
      </c>
      <c r="H485" s="1" t="s">
        <v>87</v>
      </c>
      <c r="I485" s="1" t="s">
        <v>187</v>
      </c>
      <c r="J485" t="str">
        <f>TRIM(CONCATENATE(wiz[[#This Row],[SHIPPER..................]],wiz[[#This Row],[ZIP2..]],wiz[[#This Row],[ZIP3..]]))</f>
        <v>REDWOOD LOGISTICS STR| 6045544136</v>
      </c>
      <c r="K485" s="1">
        <v>1</v>
      </c>
      <c r="L485" s="1">
        <v>2.94</v>
      </c>
      <c r="M485" s="1">
        <v>0.28000000000000003</v>
      </c>
      <c r="N485" s="1">
        <v>341</v>
      </c>
      <c r="O485" s="1">
        <v>0.88</v>
      </c>
      <c r="P485" s="1">
        <v>8</v>
      </c>
      <c r="Q485" s="1">
        <v>0.25</v>
      </c>
      <c r="R485" s="1">
        <v>84</v>
      </c>
      <c r="S485" s="1">
        <v>-131</v>
      </c>
      <c r="T485" s="1">
        <v>-11</v>
      </c>
      <c r="U485" s="1">
        <v>350</v>
      </c>
      <c r="V485" s="1">
        <v>208</v>
      </c>
      <c r="W485" s="1">
        <v>60803</v>
      </c>
      <c r="X485" s="1">
        <v>60455</v>
      </c>
      <c r="Y485" s="1">
        <v>44136</v>
      </c>
      <c r="Z485" s="1">
        <v>3</v>
      </c>
      <c r="AA485" s="6">
        <f t="shared" si="95"/>
        <v>112</v>
      </c>
      <c r="AB485" s="6">
        <f t="shared" si="96"/>
        <v>208</v>
      </c>
      <c r="AC485" s="6">
        <f t="shared" si="97"/>
        <v>-32183</v>
      </c>
      <c r="AD485" s="6">
        <f t="shared" si="98"/>
        <v>-287.34821428571428</v>
      </c>
      <c r="AE485" s="7">
        <f t="shared" si="99"/>
        <v>-836</v>
      </c>
      <c r="AF485" t="str">
        <f t="shared" ca="1" si="100"/>
        <v>$V$1531</v>
      </c>
      <c r="AG485" t="str">
        <f t="shared" ca="1" si="101"/>
        <v>$J$1531</v>
      </c>
      <c r="AH485" t="str">
        <f t="shared" ca="1" si="102"/>
        <v>REDWOOD LOGISTICS STR| 4370137401</v>
      </c>
      <c r="AI485" t="str">
        <f t="shared" ca="1" si="91"/>
        <v>$K$1531</v>
      </c>
      <c r="AJ485" s="8">
        <f t="shared" si="92"/>
        <v>8.9285714285714281E-3</v>
      </c>
      <c r="AK485" s="7">
        <f t="shared" si="93"/>
        <v>-624</v>
      </c>
      <c r="AL485" s="7" t="str">
        <f t="shared" ca="1" si="103"/>
        <v>REDWOOD LOGISTICS STR| 4589530012</v>
      </c>
      <c r="AM485" t="b">
        <f t="shared" si="94"/>
        <v>0</v>
      </c>
    </row>
    <row r="486" spans="3:39" x14ac:dyDescent="0.3">
      <c r="C486" s="1" t="s">
        <v>721</v>
      </c>
      <c r="D486" s="1" t="s">
        <v>722</v>
      </c>
      <c r="E486" s="1" t="s">
        <v>39</v>
      </c>
      <c r="F486" s="1" t="s">
        <v>53</v>
      </c>
      <c r="G486" s="1" t="s">
        <v>723</v>
      </c>
      <c r="H486" s="1" t="s">
        <v>87</v>
      </c>
      <c r="I486" s="1" t="s">
        <v>298</v>
      </c>
      <c r="J486" t="str">
        <f>TRIM(CONCATENATE(wiz[[#This Row],[SHIPPER..................]],wiz[[#This Row],[ZIP2..]],wiz[[#This Row],[ZIP3..]]))</f>
        <v>b: SAFE TRANSPORTATIO| 6065043701</v>
      </c>
      <c r="K486" s="1">
        <v>1</v>
      </c>
      <c r="L486" s="1">
        <v>1.75</v>
      </c>
      <c r="M486" s="1">
        <v>0.27</v>
      </c>
      <c r="N486" s="1">
        <v>420</v>
      </c>
      <c r="O486" s="1">
        <v>0.56000000000000005</v>
      </c>
      <c r="P486" s="1">
        <v>14</v>
      </c>
      <c r="Q486" s="1">
        <v>0.25</v>
      </c>
      <c r="R486" s="1">
        <v>-18</v>
      </c>
      <c r="S486" s="1">
        <v>-13</v>
      </c>
      <c r="T486" s="1">
        <v>77</v>
      </c>
      <c r="U486" s="1">
        <v>445</v>
      </c>
      <c r="V486" s="1">
        <v>509</v>
      </c>
      <c r="W486" s="1">
        <v>60803</v>
      </c>
      <c r="X486" s="1">
        <v>60650</v>
      </c>
      <c r="Y486" s="1">
        <v>43701</v>
      </c>
      <c r="Z486" s="1">
        <v>1.8</v>
      </c>
      <c r="AA486" s="6">
        <f t="shared" si="95"/>
        <v>1</v>
      </c>
      <c r="AB486" s="6">
        <f t="shared" si="96"/>
        <v>509</v>
      </c>
      <c r="AC486" s="6">
        <f t="shared" si="97"/>
        <v>509</v>
      </c>
      <c r="AD486" s="6">
        <f t="shared" si="98"/>
        <v>509</v>
      </c>
      <c r="AE486" s="7">
        <f t="shared" si="99"/>
        <v>509</v>
      </c>
      <c r="AF486" t="str">
        <f t="shared" ca="1" si="100"/>
        <v>$V$486</v>
      </c>
      <c r="AG486" t="str">
        <f t="shared" ca="1" si="101"/>
        <v>$J$486</v>
      </c>
      <c r="AH486" t="str">
        <f t="shared" ca="1" si="102"/>
        <v>b: SAFE TRANSPORTATIO| 6065043701</v>
      </c>
      <c r="AI486" t="str">
        <f t="shared" ca="1" si="91"/>
        <v>$K$486</v>
      </c>
      <c r="AJ486" s="8">
        <f t="shared" si="92"/>
        <v>1</v>
      </c>
      <c r="AK486" s="7">
        <f t="shared" si="93"/>
        <v>509</v>
      </c>
      <c r="AL486" s="7" t="str">
        <f t="shared" ca="1" si="103"/>
        <v>b: SAFE TRANSPORTATIO| 6065043701</v>
      </c>
      <c r="AM486" t="str">
        <f t="shared" si="94"/>
        <v>b: SAFE TRANSPORTATIO| 6065043701</v>
      </c>
    </row>
    <row r="487" spans="3:39" x14ac:dyDescent="0.3">
      <c r="C487" s="1" t="s">
        <v>400</v>
      </c>
      <c r="D487" s="1" t="s">
        <v>401</v>
      </c>
      <c r="E487" s="1" t="s">
        <v>39</v>
      </c>
      <c r="F487" s="1" t="s">
        <v>53</v>
      </c>
      <c r="G487" s="1" t="s">
        <v>417</v>
      </c>
      <c r="H487" s="1" t="s">
        <v>544</v>
      </c>
      <c r="I487" s="1" t="s">
        <v>724</v>
      </c>
      <c r="J487" t="str">
        <f>TRIM(CONCATENATE(wiz[[#This Row],[SHIPPER..................]],wiz[[#This Row],[ZIP2..]],wiz[[#This Row],[ZIP3..]]))</f>
        <v>KELLOGG COMPANY MLXP| 6080318031</v>
      </c>
      <c r="K487" s="1">
        <v>16</v>
      </c>
      <c r="L487" s="1">
        <v>2.4500000000000002</v>
      </c>
      <c r="M487" s="1">
        <v>0.28999999999999998</v>
      </c>
      <c r="N487" s="1">
        <v>698</v>
      </c>
      <c r="O487" s="1">
        <v>1.68</v>
      </c>
      <c r="P487" s="1">
        <v>45</v>
      </c>
      <c r="Q487" s="1">
        <v>0.28000000000000003</v>
      </c>
      <c r="R487" s="1">
        <v>81</v>
      </c>
      <c r="S487" s="1">
        <v>-134</v>
      </c>
      <c r="T487" s="1">
        <v>-69</v>
      </c>
      <c r="U487" s="1">
        <v>57</v>
      </c>
      <c r="V487" s="1">
        <v>-146</v>
      </c>
      <c r="W487" s="1">
        <v>60504</v>
      </c>
      <c r="X487" s="1">
        <v>60803</v>
      </c>
      <c r="Y487" s="1">
        <v>18031</v>
      </c>
      <c r="Z487" s="1">
        <v>2.52</v>
      </c>
      <c r="AA487" s="6">
        <f t="shared" si="95"/>
        <v>979</v>
      </c>
      <c r="AB487" s="6">
        <f t="shared" si="96"/>
        <v>-2336</v>
      </c>
      <c r="AC487" s="6">
        <f t="shared" si="97"/>
        <v>105632</v>
      </c>
      <c r="AD487" s="6">
        <f t="shared" si="98"/>
        <v>107.89785495403473</v>
      </c>
      <c r="AE487" s="7">
        <f t="shared" si="99"/>
        <v>-453</v>
      </c>
      <c r="AF487" t="str">
        <f t="shared" ca="1" si="100"/>
        <v>$V$191</v>
      </c>
      <c r="AG487" t="str">
        <f t="shared" ca="1" si="101"/>
        <v>$J$191</v>
      </c>
      <c r="AH487" t="str">
        <f t="shared" ca="1" si="102"/>
        <v>KELLOGG COMPANY MLXP| 3030133601</v>
      </c>
      <c r="AI487" t="str">
        <f t="shared" ca="1" si="91"/>
        <v>$K$191</v>
      </c>
      <c r="AJ487" s="8">
        <f t="shared" si="92"/>
        <v>1.634320735444331E-2</v>
      </c>
      <c r="AK487" s="7">
        <f t="shared" si="93"/>
        <v>-94</v>
      </c>
      <c r="AL487" s="7" t="str">
        <f t="shared" ca="1" si="103"/>
        <v>KELLOGG COMPANY MLXP| 3861175029</v>
      </c>
      <c r="AM487" t="b">
        <f t="shared" si="94"/>
        <v>0</v>
      </c>
    </row>
    <row r="488" spans="3:39" x14ac:dyDescent="0.3">
      <c r="C488" s="1" t="s">
        <v>37</v>
      </c>
      <c r="D488" s="1" t="s">
        <v>38</v>
      </c>
      <c r="E488" s="1" t="s">
        <v>39</v>
      </c>
      <c r="F488" s="1" t="s">
        <v>53</v>
      </c>
      <c r="G488" s="1" t="s">
        <v>159</v>
      </c>
      <c r="H488" s="1" t="s">
        <v>70</v>
      </c>
      <c r="I488" s="1" t="s">
        <v>725</v>
      </c>
      <c r="J488" t="str">
        <f>TRIM(CONCATENATE(wiz[[#This Row],[SHIPPER..................]],wiz[[#This Row],[ZIP2..]],wiz[[#This Row],[ZIP3..]]))</f>
        <v>b: C H ROBINSON | 6060137311</v>
      </c>
      <c r="K488" s="1">
        <v>1</v>
      </c>
      <c r="L488" s="1">
        <v>1.63</v>
      </c>
      <c r="M488" s="1">
        <v>0.28000000000000003</v>
      </c>
      <c r="N488" s="1">
        <v>628</v>
      </c>
      <c r="O488" s="1">
        <v>1.17</v>
      </c>
      <c r="P488" s="1">
        <v>18</v>
      </c>
      <c r="Q488" s="1">
        <v>0.25</v>
      </c>
      <c r="R488" s="1">
        <v>-31</v>
      </c>
      <c r="S488" s="1">
        <v>-7</v>
      </c>
      <c r="T488" s="1">
        <v>10</v>
      </c>
      <c r="U488" s="1">
        <v>30</v>
      </c>
      <c r="V488" s="1">
        <v>33</v>
      </c>
      <c r="W488" s="1">
        <v>60803</v>
      </c>
      <c r="X488" s="1">
        <v>60601</v>
      </c>
      <c r="Y488" s="1">
        <v>37311</v>
      </c>
      <c r="Z488" s="1">
        <v>1.69</v>
      </c>
      <c r="AA488" s="6">
        <f t="shared" si="95"/>
        <v>615</v>
      </c>
      <c r="AB488" s="6">
        <f t="shared" si="96"/>
        <v>33</v>
      </c>
      <c r="AC488" s="6">
        <f t="shared" si="97"/>
        <v>-122022</v>
      </c>
      <c r="AD488" s="6">
        <f t="shared" si="98"/>
        <v>-198.40975609756097</v>
      </c>
      <c r="AE488" s="7">
        <f t="shared" si="99"/>
        <v>-1118</v>
      </c>
      <c r="AF488" t="str">
        <f t="shared" ca="1" si="100"/>
        <v>$V$1066</v>
      </c>
      <c r="AG488" t="str">
        <f t="shared" ca="1" si="101"/>
        <v>$J$1066</v>
      </c>
      <c r="AH488" t="str">
        <f t="shared" ca="1" si="102"/>
        <v>b: C H ROBINSON | 2736036101</v>
      </c>
      <c r="AI488" t="str">
        <f t="shared" ca="1" si="91"/>
        <v>$K$1066</v>
      </c>
      <c r="AJ488" s="8">
        <f t="shared" si="92"/>
        <v>1.6260162601626016E-3</v>
      </c>
      <c r="AK488" s="7">
        <f t="shared" si="93"/>
        <v>-560</v>
      </c>
      <c r="AL488" s="7" t="str">
        <f t="shared" ca="1" si="103"/>
        <v>b: C H ROBINSON | 6080335055</v>
      </c>
      <c r="AM488" t="b">
        <f t="shared" si="94"/>
        <v>0</v>
      </c>
    </row>
    <row r="489" spans="3:39" x14ac:dyDescent="0.3">
      <c r="C489" s="1" t="s">
        <v>37</v>
      </c>
      <c r="D489" s="1" t="s">
        <v>38</v>
      </c>
      <c r="E489" s="1" t="s">
        <v>39</v>
      </c>
      <c r="F489" s="1" t="s">
        <v>53</v>
      </c>
      <c r="G489" s="1" t="s">
        <v>417</v>
      </c>
      <c r="H489" s="1" t="s">
        <v>70</v>
      </c>
      <c r="I489" s="1" t="s">
        <v>139</v>
      </c>
      <c r="J489" t="str">
        <f>TRIM(CONCATENATE(wiz[[#This Row],[SHIPPER..................]],wiz[[#This Row],[ZIP2..]],wiz[[#This Row],[ZIP3..]]))</f>
        <v>b: C H ROBINSON | 6080337086</v>
      </c>
      <c r="K489" s="1">
        <v>1</v>
      </c>
      <c r="L489" s="1">
        <v>1.5</v>
      </c>
      <c r="M489" s="1">
        <v>0.27</v>
      </c>
      <c r="N489" s="1">
        <v>479</v>
      </c>
      <c r="O489" s="1">
        <v>1.08</v>
      </c>
      <c r="P489" s="1">
        <v>9</v>
      </c>
      <c r="Q489" s="1">
        <v>0.25</v>
      </c>
      <c r="R489" s="1">
        <v>-3</v>
      </c>
      <c r="S489" s="1">
        <v>-224</v>
      </c>
      <c r="T489" s="1">
        <v>-27</v>
      </c>
      <c r="U489" s="1">
        <v>-85</v>
      </c>
      <c r="V489" s="1">
        <v>-336</v>
      </c>
      <c r="W489" s="1">
        <v>60499</v>
      </c>
      <c r="X489" s="1">
        <v>60803</v>
      </c>
      <c r="Y489" s="1">
        <v>37086</v>
      </c>
      <c r="Z489" s="1">
        <v>1.55</v>
      </c>
      <c r="AA489" s="6">
        <f t="shared" si="95"/>
        <v>615</v>
      </c>
      <c r="AB489" s="6">
        <f t="shared" si="96"/>
        <v>-336</v>
      </c>
      <c r="AC489" s="6">
        <f t="shared" si="97"/>
        <v>-122022</v>
      </c>
      <c r="AD489" s="6">
        <f t="shared" si="98"/>
        <v>-198.40975609756097</v>
      </c>
      <c r="AE489" s="7">
        <f t="shared" si="99"/>
        <v>-1118</v>
      </c>
      <c r="AF489" t="str">
        <f t="shared" ca="1" si="100"/>
        <v>$V$1066</v>
      </c>
      <c r="AG489" t="str">
        <f t="shared" ca="1" si="101"/>
        <v>$J$1066</v>
      </c>
      <c r="AH489" t="str">
        <f t="shared" ca="1" si="102"/>
        <v>b: C H ROBINSON | 2736036101</v>
      </c>
      <c r="AI489" t="str">
        <f t="shared" ca="1" si="91"/>
        <v>$K$1066</v>
      </c>
      <c r="AJ489" s="8">
        <f t="shared" si="92"/>
        <v>1.6260162601626016E-3</v>
      </c>
      <c r="AK489" s="7">
        <f t="shared" si="93"/>
        <v>-560</v>
      </c>
      <c r="AL489" s="7" t="str">
        <f t="shared" ca="1" si="103"/>
        <v>b: C H ROBINSON | 6080335055</v>
      </c>
      <c r="AM489" t="b">
        <f t="shared" si="94"/>
        <v>0</v>
      </c>
    </row>
    <row r="490" spans="3:39" x14ac:dyDescent="0.3">
      <c r="C490" s="1" t="s">
        <v>37</v>
      </c>
      <c r="D490" s="1" t="s">
        <v>38</v>
      </c>
      <c r="E490" s="1" t="s">
        <v>39</v>
      </c>
      <c r="F490" s="1" t="s">
        <v>53</v>
      </c>
      <c r="G490" s="1" t="s">
        <v>417</v>
      </c>
      <c r="H490" s="1" t="s">
        <v>70</v>
      </c>
      <c r="I490" s="1" t="s">
        <v>702</v>
      </c>
      <c r="J490" t="str">
        <f>TRIM(CONCATENATE(wiz[[#This Row],[SHIPPER..................]],wiz[[#This Row],[ZIP2..]],wiz[[#This Row],[ZIP3..]]))</f>
        <v>b: C H ROBINSON | 6080337091</v>
      </c>
      <c r="K490" s="1">
        <v>2</v>
      </c>
      <c r="L490" s="1">
        <v>1.26</v>
      </c>
      <c r="M490" s="1">
        <v>0.28000000000000003</v>
      </c>
      <c r="N490" s="1">
        <v>520</v>
      </c>
      <c r="O490" s="1">
        <v>1.04</v>
      </c>
      <c r="P490" s="1">
        <v>23</v>
      </c>
      <c r="Q490" s="1">
        <v>0.25</v>
      </c>
      <c r="R490" s="1">
        <v>-10</v>
      </c>
      <c r="S490" s="1">
        <v>-224</v>
      </c>
      <c r="T490" s="1">
        <v>1</v>
      </c>
      <c r="U490" s="1">
        <v>-187</v>
      </c>
      <c r="V490" s="1">
        <v>-410</v>
      </c>
      <c r="W490" s="1">
        <v>60559</v>
      </c>
      <c r="X490" s="1">
        <v>60803</v>
      </c>
      <c r="Y490" s="1">
        <v>37091</v>
      </c>
      <c r="Z490" s="1">
        <v>1.32</v>
      </c>
      <c r="AA490" s="6">
        <f t="shared" si="95"/>
        <v>615</v>
      </c>
      <c r="AB490" s="6">
        <f t="shared" si="96"/>
        <v>-820</v>
      </c>
      <c r="AC490" s="6">
        <f t="shared" si="97"/>
        <v>-122022</v>
      </c>
      <c r="AD490" s="6">
        <f t="shared" si="98"/>
        <v>-198.40975609756097</v>
      </c>
      <c r="AE490" s="7">
        <f t="shared" si="99"/>
        <v>-1118</v>
      </c>
      <c r="AF490" t="str">
        <f t="shared" ca="1" si="100"/>
        <v>$V$1066</v>
      </c>
      <c r="AG490" t="str">
        <f t="shared" ca="1" si="101"/>
        <v>$J$1066</v>
      </c>
      <c r="AH490" t="str">
        <f t="shared" ca="1" si="102"/>
        <v>b: C H ROBINSON | 2736036101</v>
      </c>
      <c r="AI490" t="str">
        <f t="shared" ca="1" si="91"/>
        <v>$K$1066</v>
      </c>
      <c r="AJ490" s="8">
        <f t="shared" si="92"/>
        <v>3.2520325203252032E-3</v>
      </c>
      <c r="AK490" s="7">
        <f t="shared" si="93"/>
        <v>-560</v>
      </c>
      <c r="AL490" s="7" t="str">
        <f t="shared" ca="1" si="103"/>
        <v>b: C H ROBINSON | 6080335055</v>
      </c>
      <c r="AM490" t="b">
        <f t="shared" si="94"/>
        <v>0</v>
      </c>
    </row>
    <row r="491" spans="3:39" x14ac:dyDescent="0.3">
      <c r="C491" s="1" t="s">
        <v>37</v>
      </c>
      <c r="D491" s="1" t="s">
        <v>38</v>
      </c>
      <c r="E491" s="1" t="s">
        <v>39</v>
      </c>
      <c r="F491" s="1" t="s">
        <v>53</v>
      </c>
      <c r="G491" s="1" t="s">
        <v>159</v>
      </c>
      <c r="H491" s="1" t="s">
        <v>70</v>
      </c>
      <c r="I491" s="1" t="s">
        <v>202</v>
      </c>
      <c r="J491" t="str">
        <f>TRIM(CONCATENATE(wiz[[#This Row],[SHIPPER..................]],wiz[[#This Row],[ZIP2..]],wiz[[#This Row],[ZIP3..]]))</f>
        <v>b: C H ROBINSON | 6060137201</v>
      </c>
      <c r="K491" s="1">
        <v>1</v>
      </c>
      <c r="L491" s="1">
        <v>1.32</v>
      </c>
      <c r="M491" s="1">
        <v>0.27</v>
      </c>
      <c r="N491" s="1">
        <v>473</v>
      </c>
      <c r="O491" s="1">
        <v>1</v>
      </c>
      <c r="P491" s="1">
        <v>0</v>
      </c>
      <c r="Q491" s="1">
        <v>0.25</v>
      </c>
      <c r="R491" s="1">
        <v>-15</v>
      </c>
      <c r="S491" s="1">
        <v>-7</v>
      </c>
      <c r="T491" s="1">
        <v>-8</v>
      </c>
      <c r="U491" s="1">
        <v>-165</v>
      </c>
      <c r="V491" s="1">
        <v>-180</v>
      </c>
      <c r="W491" s="1">
        <v>60601</v>
      </c>
      <c r="X491" s="1">
        <v>60601</v>
      </c>
      <c r="Y491" s="1">
        <v>37201</v>
      </c>
      <c r="Z491" s="1">
        <v>1.37</v>
      </c>
      <c r="AA491" s="6">
        <f t="shared" si="95"/>
        <v>615</v>
      </c>
      <c r="AB491" s="6">
        <f t="shared" si="96"/>
        <v>-180</v>
      </c>
      <c r="AC491" s="6">
        <f t="shared" si="97"/>
        <v>-122022</v>
      </c>
      <c r="AD491" s="6">
        <f t="shared" si="98"/>
        <v>-198.40975609756097</v>
      </c>
      <c r="AE491" s="7">
        <f t="shared" si="99"/>
        <v>-1118</v>
      </c>
      <c r="AF491" t="str">
        <f t="shared" ca="1" si="100"/>
        <v>$V$1066</v>
      </c>
      <c r="AG491" t="str">
        <f t="shared" ca="1" si="101"/>
        <v>$J$1066</v>
      </c>
      <c r="AH491" t="str">
        <f t="shared" ca="1" si="102"/>
        <v>b: C H ROBINSON | 2736036101</v>
      </c>
      <c r="AI491" t="str">
        <f t="shared" ca="1" si="91"/>
        <v>$K$1066</v>
      </c>
      <c r="AJ491" s="8">
        <f t="shared" si="92"/>
        <v>1.6260162601626016E-3</v>
      </c>
      <c r="AK491" s="7">
        <f t="shared" si="93"/>
        <v>-560</v>
      </c>
      <c r="AL491" s="7" t="str">
        <f t="shared" ca="1" si="103"/>
        <v>b: C H ROBINSON | 6080335055</v>
      </c>
      <c r="AM491" t="b">
        <f t="shared" si="94"/>
        <v>0</v>
      </c>
    </row>
    <row r="492" spans="3:39" x14ac:dyDescent="0.3">
      <c r="C492" s="1" t="s">
        <v>726</v>
      </c>
      <c r="D492" s="1" t="s">
        <v>727</v>
      </c>
      <c r="E492" s="1" t="s">
        <v>39</v>
      </c>
      <c r="F492" s="1" t="s">
        <v>53</v>
      </c>
      <c r="G492" s="1" t="s">
        <v>159</v>
      </c>
      <c r="H492" s="1" t="s">
        <v>70</v>
      </c>
      <c r="I492" s="1" t="s">
        <v>684</v>
      </c>
      <c r="J492" t="str">
        <f>TRIM(CONCATENATE(wiz[[#This Row],[SHIPPER..................]],wiz[[#This Row],[ZIP2..]],wiz[[#This Row],[ZIP3..]]))</f>
        <v>SIEGAL STEEL COMPANY | 6060138478</v>
      </c>
      <c r="K492" s="1">
        <v>2</v>
      </c>
      <c r="L492" s="1">
        <v>1.77</v>
      </c>
      <c r="M492" s="1">
        <v>0.28000000000000003</v>
      </c>
      <c r="N492" s="1">
        <v>514</v>
      </c>
      <c r="O492" s="1">
        <v>1.48</v>
      </c>
      <c r="P492" s="1">
        <v>75</v>
      </c>
      <c r="Q492" s="1">
        <v>0.3</v>
      </c>
      <c r="R492" s="1">
        <v>-38</v>
      </c>
      <c r="S492" s="1">
        <v>-171</v>
      </c>
      <c r="T492" s="1">
        <v>-103</v>
      </c>
      <c r="U492" s="1">
        <v>99</v>
      </c>
      <c r="V492" s="1">
        <v>-175</v>
      </c>
      <c r="W492" s="1">
        <v>61832</v>
      </c>
      <c r="X492" s="1">
        <v>60601</v>
      </c>
      <c r="Y492" s="1">
        <v>38478</v>
      </c>
      <c r="Z492" s="1">
        <v>1.83</v>
      </c>
      <c r="AA492" s="6">
        <f t="shared" si="95"/>
        <v>2</v>
      </c>
      <c r="AB492" s="6">
        <f t="shared" si="96"/>
        <v>-350</v>
      </c>
      <c r="AC492" s="6">
        <f t="shared" si="97"/>
        <v>-350</v>
      </c>
      <c r="AD492" s="6">
        <f t="shared" si="98"/>
        <v>-175</v>
      </c>
      <c r="AE492" s="7">
        <f t="shared" si="99"/>
        <v>-175</v>
      </c>
      <c r="AF492" t="str">
        <f t="shared" ca="1" si="100"/>
        <v>$V$472</v>
      </c>
      <c r="AG492" t="str">
        <f t="shared" ca="1" si="101"/>
        <v>$J$472</v>
      </c>
      <c r="AH492" t="str">
        <f t="shared" ca="1" si="102"/>
        <v>REDWOOD LOGISTICS STR| 6045537334</v>
      </c>
      <c r="AI492" t="str">
        <f t="shared" ca="1" si="91"/>
        <v>$K$472</v>
      </c>
      <c r="AJ492" s="8">
        <f t="shared" si="92"/>
        <v>1</v>
      </c>
      <c r="AK492" s="7">
        <f t="shared" si="93"/>
        <v>-175</v>
      </c>
      <c r="AL492" s="7" t="str">
        <f t="shared" ca="1" si="103"/>
        <v>REDWOOD LOGISTICS STR| 6045537334</v>
      </c>
      <c r="AM492" t="str">
        <f t="shared" si="94"/>
        <v>SIEGAL STEEL COMPANY | 6060138478</v>
      </c>
    </row>
    <row r="493" spans="3:39" x14ac:dyDescent="0.3">
      <c r="C493" s="1" t="s">
        <v>37</v>
      </c>
      <c r="D493" s="1" t="s">
        <v>38</v>
      </c>
      <c r="E493" s="1" t="s">
        <v>39</v>
      </c>
      <c r="F493" s="1" t="s">
        <v>53</v>
      </c>
      <c r="G493" s="1" t="s">
        <v>728</v>
      </c>
      <c r="H493" s="1" t="s">
        <v>70</v>
      </c>
      <c r="I493" s="1" t="s">
        <v>725</v>
      </c>
      <c r="J493" t="str">
        <f>TRIM(CONCATENATE(wiz[[#This Row],[SHIPPER..................]],wiz[[#This Row],[ZIP2..]],wiz[[#This Row],[ZIP3..]]))</f>
        <v>b: C H ROBINSON | 6245837311</v>
      </c>
      <c r="K493" s="1">
        <v>1</v>
      </c>
      <c r="L493" s="1">
        <v>1.68</v>
      </c>
      <c r="M493" s="1">
        <v>0.28000000000000003</v>
      </c>
      <c r="N493" s="1">
        <v>460</v>
      </c>
      <c r="O493" s="1">
        <v>1.58</v>
      </c>
      <c r="P493" s="1">
        <v>177</v>
      </c>
      <c r="Q493" s="1">
        <v>0.4</v>
      </c>
      <c r="R493" s="1">
        <v>-32</v>
      </c>
      <c r="S493" s="1">
        <v>-406</v>
      </c>
      <c r="T493" s="1">
        <v>-146</v>
      </c>
      <c r="U493" s="1">
        <v>-69</v>
      </c>
      <c r="V493" s="1">
        <v>-621</v>
      </c>
      <c r="W493" s="1">
        <v>46131</v>
      </c>
      <c r="X493" s="1">
        <v>62458</v>
      </c>
      <c r="Y493" s="1">
        <v>37311</v>
      </c>
      <c r="Z493" s="1">
        <v>1.74</v>
      </c>
      <c r="AA493" s="6">
        <f t="shared" si="95"/>
        <v>615</v>
      </c>
      <c r="AB493" s="6">
        <f t="shared" si="96"/>
        <v>-621</v>
      </c>
      <c r="AC493" s="6">
        <f t="shared" si="97"/>
        <v>-122022</v>
      </c>
      <c r="AD493" s="6">
        <f t="shared" si="98"/>
        <v>-198.40975609756097</v>
      </c>
      <c r="AE493" s="7">
        <f t="shared" si="99"/>
        <v>-1118</v>
      </c>
      <c r="AF493" t="str">
        <f t="shared" ca="1" si="100"/>
        <v>$V$1066</v>
      </c>
      <c r="AG493" t="str">
        <f t="shared" ca="1" si="101"/>
        <v>$J$1066</v>
      </c>
      <c r="AH493" t="str">
        <f t="shared" ca="1" si="102"/>
        <v>b: C H ROBINSON | 2736036101</v>
      </c>
      <c r="AI493" t="str">
        <f t="shared" ca="1" si="91"/>
        <v>$K$1066</v>
      </c>
      <c r="AJ493" s="8">
        <f t="shared" si="92"/>
        <v>1.6260162601626016E-3</v>
      </c>
      <c r="AK493" s="7">
        <f t="shared" si="93"/>
        <v>-560</v>
      </c>
      <c r="AL493" s="7" t="str">
        <f t="shared" ca="1" si="103"/>
        <v>b: C H ROBINSON | 6080335055</v>
      </c>
      <c r="AM493" t="b">
        <f t="shared" si="94"/>
        <v>0</v>
      </c>
    </row>
    <row r="494" spans="3:39" x14ac:dyDescent="0.3">
      <c r="C494" s="1" t="s">
        <v>123</v>
      </c>
      <c r="D494" s="1" t="s">
        <v>124</v>
      </c>
      <c r="E494" s="1" t="s">
        <v>39</v>
      </c>
      <c r="F494" s="1" t="s">
        <v>53</v>
      </c>
      <c r="G494" s="1" t="s">
        <v>425</v>
      </c>
      <c r="H494" s="1" t="s">
        <v>40</v>
      </c>
      <c r="I494" s="1" t="s">
        <v>60</v>
      </c>
      <c r="J494" t="str">
        <f>TRIM(CONCATENATE(wiz[[#This Row],[SHIPPER..................]],wiz[[#This Row],[ZIP2..]],wiz[[#This Row],[ZIP3..]]))</f>
        <v>WAL MART SAMS GENERAL| 6011535055</v>
      </c>
      <c r="K494" s="1">
        <v>1</v>
      </c>
      <c r="L494" s="1">
        <v>1.92</v>
      </c>
      <c r="M494" s="1">
        <v>0</v>
      </c>
      <c r="N494" s="1">
        <v>611</v>
      </c>
      <c r="O494" s="1">
        <v>1.04</v>
      </c>
      <c r="P494" s="1">
        <v>58</v>
      </c>
      <c r="Q494" s="1">
        <v>0.3</v>
      </c>
      <c r="R494" s="1">
        <v>182</v>
      </c>
      <c r="S494" s="1">
        <v>-126</v>
      </c>
      <c r="T494" s="1">
        <v>41</v>
      </c>
      <c r="U494" s="1">
        <v>-119</v>
      </c>
      <c r="V494" s="1">
        <v>-204</v>
      </c>
      <c r="W494" s="1">
        <v>60447</v>
      </c>
      <c r="X494" s="1">
        <v>60115</v>
      </c>
      <c r="Y494" s="1">
        <v>35055</v>
      </c>
      <c r="Z494" s="1">
        <v>1.7</v>
      </c>
      <c r="AA494" s="6">
        <f t="shared" si="95"/>
        <v>189</v>
      </c>
      <c r="AB494" s="6">
        <f t="shared" si="96"/>
        <v>-204</v>
      </c>
      <c r="AC494" s="6">
        <f t="shared" si="97"/>
        <v>88</v>
      </c>
      <c r="AD494" s="6">
        <f t="shared" si="98"/>
        <v>0.46560846560846558</v>
      </c>
      <c r="AE494" s="7">
        <f t="shared" si="99"/>
        <v>-553</v>
      </c>
      <c r="AF494" t="str">
        <f t="shared" ca="1" si="100"/>
        <v>$V$459</v>
      </c>
      <c r="AG494" t="str">
        <f t="shared" ca="1" si="101"/>
        <v>$J$459</v>
      </c>
      <c r="AH494" t="str">
        <f t="shared" ca="1" si="102"/>
        <v>WAL MART SAMS GENERAL| 6054835055</v>
      </c>
      <c r="AI494" t="str">
        <f t="shared" ca="1" si="91"/>
        <v>$K$459</v>
      </c>
      <c r="AJ494" s="8">
        <f t="shared" si="92"/>
        <v>5.2910052910052907E-3</v>
      </c>
      <c r="AK494" s="7">
        <f t="shared" si="93"/>
        <v>-306</v>
      </c>
      <c r="AL494" s="7" t="str">
        <f t="shared" ca="1" si="103"/>
        <v>b: C H ROBINSON | 3030163755</v>
      </c>
      <c r="AM494" t="b">
        <f t="shared" si="94"/>
        <v>0</v>
      </c>
    </row>
    <row r="495" spans="3:39" x14ac:dyDescent="0.3">
      <c r="C495" s="1" t="s">
        <v>123</v>
      </c>
      <c r="D495" s="1" t="s">
        <v>124</v>
      </c>
      <c r="E495" s="1" t="s">
        <v>39</v>
      </c>
      <c r="F495" s="1" t="s">
        <v>53</v>
      </c>
      <c r="G495" s="1" t="s">
        <v>729</v>
      </c>
      <c r="H495" s="1" t="s">
        <v>40</v>
      </c>
      <c r="I495" s="1" t="s">
        <v>60</v>
      </c>
      <c r="J495" t="str">
        <f>TRIM(CONCATENATE(wiz[[#This Row],[SHIPPER..................]],wiz[[#This Row],[ZIP2..]],wiz[[#This Row],[ZIP3..]]))</f>
        <v>WAL MART SAMS GENERAL| 6001635055</v>
      </c>
      <c r="K495" s="1">
        <v>1</v>
      </c>
      <c r="L495" s="1">
        <v>2.1</v>
      </c>
      <c r="M495" s="1">
        <v>0.11</v>
      </c>
      <c r="N495" s="1">
        <v>592</v>
      </c>
      <c r="O495" s="1">
        <v>0.47</v>
      </c>
      <c r="P495" s="1">
        <v>32</v>
      </c>
      <c r="Q495" s="1">
        <v>0.25</v>
      </c>
      <c r="R495" s="1">
        <v>122</v>
      </c>
      <c r="S495" s="1">
        <v>73</v>
      </c>
      <c r="T495" s="1">
        <v>150</v>
      </c>
      <c r="U495" s="1">
        <v>31</v>
      </c>
      <c r="V495" s="1">
        <v>254</v>
      </c>
      <c r="W495" s="1">
        <v>60803</v>
      </c>
      <c r="X495" s="1">
        <v>60016</v>
      </c>
      <c r="Y495" s="1">
        <v>35055</v>
      </c>
      <c r="Z495" s="1">
        <v>1.99</v>
      </c>
      <c r="AA495" s="6">
        <f t="shared" si="95"/>
        <v>189</v>
      </c>
      <c r="AB495" s="6">
        <f t="shared" si="96"/>
        <v>254</v>
      </c>
      <c r="AC495" s="6">
        <f t="shared" si="97"/>
        <v>88</v>
      </c>
      <c r="AD495" s="6">
        <f t="shared" si="98"/>
        <v>0.46560846560846558</v>
      </c>
      <c r="AE495" s="7">
        <f t="shared" si="99"/>
        <v>-553</v>
      </c>
      <c r="AF495" t="str">
        <f t="shared" ca="1" si="100"/>
        <v>$V$459</v>
      </c>
      <c r="AG495" t="str">
        <f t="shared" ca="1" si="101"/>
        <v>$J$459</v>
      </c>
      <c r="AH495" t="str">
        <f t="shared" ca="1" si="102"/>
        <v>WAL MART SAMS GENERAL| 6054835055</v>
      </c>
      <c r="AI495" t="str">
        <f t="shared" ca="1" si="91"/>
        <v>$K$459</v>
      </c>
      <c r="AJ495" s="8">
        <f t="shared" si="92"/>
        <v>5.2910052910052907E-3</v>
      </c>
      <c r="AK495" s="7">
        <f t="shared" si="93"/>
        <v>-306</v>
      </c>
      <c r="AL495" s="7" t="str">
        <f t="shared" ca="1" si="103"/>
        <v>b: C H ROBINSON | 3030163755</v>
      </c>
      <c r="AM495" t="b">
        <f t="shared" si="94"/>
        <v>0</v>
      </c>
    </row>
    <row r="496" spans="3:39" x14ac:dyDescent="0.3">
      <c r="C496" s="1" t="s">
        <v>210</v>
      </c>
      <c r="D496" s="1" t="s">
        <v>211</v>
      </c>
      <c r="E496" s="1" t="s">
        <v>39</v>
      </c>
      <c r="F496" s="1" t="s">
        <v>53</v>
      </c>
      <c r="G496" s="1" t="s">
        <v>730</v>
      </c>
      <c r="H496" s="1" t="s">
        <v>40</v>
      </c>
      <c r="I496" s="1" t="s">
        <v>255</v>
      </c>
      <c r="J496" t="str">
        <f>TRIM(CONCATENATE(wiz[[#This Row],[SHIPPER..................]],wiz[[#This Row],[ZIP2..]],wiz[[#This Row],[ZIP3..]]))</f>
        <v>b: ECHO GLOBAL LOGIST| 6010735756</v>
      </c>
      <c r="K496" s="1">
        <v>1</v>
      </c>
      <c r="L496" s="1">
        <v>1.03</v>
      </c>
      <c r="M496" s="1">
        <v>0.27</v>
      </c>
      <c r="N496" s="1">
        <v>613</v>
      </c>
      <c r="O496" s="1">
        <v>1</v>
      </c>
      <c r="P496" s="1">
        <v>31</v>
      </c>
      <c r="Q496" s="1">
        <v>0.25</v>
      </c>
      <c r="R496" s="1">
        <v>-4</v>
      </c>
      <c r="S496" s="1">
        <v>74</v>
      </c>
      <c r="T496" s="1">
        <v>50</v>
      </c>
      <c r="U496" s="1">
        <v>-354</v>
      </c>
      <c r="V496" s="1">
        <v>-230</v>
      </c>
      <c r="W496" s="1">
        <v>60601</v>
      </c>
      <c r="X496" s="1">
        <v>60107</v>
      </c>
      <c r="Y496" s="1">
        <v>35756</v>
      </c>
      <c r="Z496" s="1">
        <v>1.08</v>
      </c>
      <c r="AA496" s="6">
        <f t="shared" si="95"/>
        <v>94</v>
      </c>
      <c r="AB496" s="6">
        <f t="shared" si="96"/>
        <v>-230</v>
      </c>
      <c r="AC496" s="6">
        <f t="shared" si="97"/>
        <v>1157</v>
      </c>
      <c r="AD496" s="6">
        <f t="shared" si="98"/>
        <v>12.308510638297872</v>
      </c>
      <c r="AE496" s="7">
        <f t="shared" si="99"/>
        <v>-816</v>
      </c>
      <c r="AF496" t="str">
        <f t="shared" ca="1" si="100"/>
        <v>$V$921</v>
      </c>
      <c r="AG496" t="str">
        <f t="shared" ca="1" si="101"/>
        <v>$J$921</v>
      </c>
      <c r="AH496" t="str">
        <f t="shared" ca="1" si="102"/>
        <v>b: ECHO GLOBAL LOGIST| 5503315639</v>
      </c>
      <c r="AI496" t="str">
        <f t="shared" ca="1" si="91"/>
        <v>$K$921</v>
      </c>
      <c r="AJ496" s="8">
        <f t="shared" si="92"/>
        <v>1.0638297872340425E-2</v>
      </c>
      <c r="AK496" s="7">
        <f t="shared" si="93"/>
        <v>-71</v>
      </c>
      <c r="AL496" s="7" t="str">
        <f t="shared" ca="1" si="103"/>
        <v>b: ECHO GLOBAL LOGIST| 5632053201</v>
      </c>
      <c r="AM496" t="b">
        <f t="shared" si="94"/>
        <v>0</v>
      </c>
    </row>
    <row r="497" spans="3:39" x14ac:dyDescent="0.3">
      <c r="C497" s="1" t="s">
        <v>148</v>
      </c>
      <c r="D497" s="1" t="s">
        <v>149</v>
      </c>
      <c r="E497" s="1" t="s">
        <v>39</v>
      </c>
      <c r="F497" s="1" t="s">
        <v>140</v>
      </c>
      <c r="G497" s="1" t="s">
        <v>731</v>
      </c>
      <c r="H497" s="1" t="s">
        <v>50</v>
      </c>
      <c r="I497" s="1" t="s">
        <v>437</v>
      </c>
      <c r="J497" t="str">
        <f>TRIM(CONCATENATE(wiz[[#This Row],[SHIPPER..................]],wiz[[#This Row],[ZIP2..]],wiz[[#This Row],[ZIP3..]]))</f>
        <v>BRIGGS AND STRATTON | 5312830083</v>
      </c>
      <c r="K497" s="1">
        <v>1</v>
      </c>
      <c r="L497" s="1">
        <v>2.89</v>
      </c>
      <c r="M497" s="1">
        <v>0.2</v>
      </c>
      <c r="N497" s="1">
        <v>745</v>
      </c>
      <c r="O497" s="1">
        <v>0.99</v>
      </c>
      <c r="P497" s="1">
        <v>60</v>
      </c>
      <c r="Q497" s="1">
        <v>0.3</v>
      </c>
      <c r="R497" s="1">
        <v>40</v>
      </c>
      <c r="S497" s="1">
        <v>-34</v>
      </c>
      <c r="T497" s="1">
        <v>147</v>
      </c>
      <c r="U497" s="1">
        <v>809</v>
      </c>
      <c r="V497" s="1">
        <v>922</v>
      </c>
      <c r="W497" s="1">
        <v>53201</v>
      </c>
      <c r="X497" s="1">
        <v>53128</v>
      </c>
      <c r="Y497" s="1">
        <v>30083</v>
      </c>
      <c r="Z497" s="1">
        <v>2.87</v>
      </c>
      <c r="AA497" s="6">
        <f t="shared" si="95"/>
        <v>306</v>
      </c>
      <c r="AB497" s="6">
        <f t="shared" si="96"/>
        <v>922</v>
      </c>
      <c r="AC497" s="6">
        <f t="shared" si="97"/>
        <v>-34266</v>
      </c>
      <c r="AD497" s="6">
        <f t="shared" si="98"/>
        <v>-111.98039215686275</v>
      </c>
      <c r="AE497" s="7">
        <f t="shared" si="99"/>
        <v>-566</v>
      </c>
      <c r="AF497" t="str">
        <f t="shared" ca="1" si="100"/>
        <v>$V$939</v>
      </c>
      <c r="AG497" t="str">
        <f t="shared" ca="1" si="101"/>
        <v>$J$939</v>
      </c>
      <c r="AH497" t="str">
        <f t="shared" ca="1" si="102"/>
        <v>BRIGGS AND STRATTON | 6390129456</v>
      </c>
      <c r="AI497" t="str">
        <f t="shared" ca="1" si="91"/>
        <v>$K$939</v>
      </c>
      <c r="AJ497" s="8">
        <f t="shared" si="92"/>
        <v>3.2679738562091504E-3</v>
      </c>
      <c r="AK497" s="7">
        <f t="shared" si="93"/>
        <v>-222</v>
      </c>
      <c r="AL497" s="7" t="str">
        <f t="shared" ca="1" si="103"/>
        <v>BRIDGESTONE FIRESTONE| 2982960559</v>
      </c>
      <c r="AM497" t="b">
        <f t="shared" si="94"/>
        <v>0</v>
      </c>
    </row>
    <row r="498" spans="3:39" x14ac:dyDescent="0.3">
      <c r="C498" s="1" t="s">
        <v>72</v>
      </c>
      <c r="D498" s="1" t="s">
        <v>73</v>
      </c>
      <c r="E498" s="1" t="s">
        <v>39</v>
      </c>
      <c r="F498" s="1" t="s">
        <v>53</v>
      </c>
      <c r="G498" s="1" t="s">
        <v>732</v>
      </c>
      <c r="H498" s="1" t="s">
        <v>50</v>
      </c>
      <c r="I498" s="1" t="s">
        <v>454</v>
      </c>
      <c r="J498" t="str">
        <f>TRIM(CONCATENATE(wiz[[#This Row],[SHIPPER..................]],wiz[[#This Row],[ZIP2..]],wiz[[#This Row],[ZIP3..]]))</f>
        <v>REDWOOD LOGISTICS STR| 6005330213</v>
      </c>
      <c r="K498" s="1">
        <v>2</v>
      </c>
      <c r="L498" s="1">
        <v>2.13</v>
      </c>
      <c r="M498" s="1">
        <v>0.28000000000000003</v>
      </c>
      <c r="N498" s="1">
        <v>747</v>
      </c>
      <c r="O498" s="1">
        <v>1.88</v>
      </c>
      <c r="P498" s="1">
        <v>68</v>
      </c>
      <c r="Q498" s="1">
        <v>0.3</v>
      </c>
      <c r="R498" s="1">
        <v>-29</v>
      </c>
      <c r="S498" s="1">
        <v>59</v>
      </c>
      <c r="T498" s="1">
        <v>-64</v>
      </c>
      <c r="U498" s="1">
        <v>315</v>
      </c>
      <c r="V498" s="1">
        <v>310</v>
      </c>
      <c r="W498" s="1">
        <v>46544</v>
      </c>
      <c r="X498" s="1">
        <v>60053</v>
      </c>
      <c r="Y498" s="1">
        <v>30213</v>
      </c>
      <c r="Z498" s="1">
        <v>2.19</v>
      </c>
      <c r="AA498" s="6">
        <f t="shared" si="95"/>
        <v>112</v>
      </c>
      <c r="AB498" s="6">
        <f t="shared" si="96"/>
        <v>620</v>
      </c>
      <c r="AC498" s="6">
        <f t="shared" si="97"/>
        <v>-32183</v>
      </c>
      <c r="AD498" s="6">
        <f t="shared" si="98"/>
        <v>-287.34821428571428</v>
      </c>
      <c r="AE498" s="7">
        <f t="shared" si="99"/>
        <v>-836</v>
      </c>
      <c r="AF498" t="str">
        <f t="shared" ca="1" si="100"/>
        <v>$V$1531</v>
      </c>
      <c r="AG498" t="str">
        <f t="shared" ca="1" si="101"/>
        <v>$J$1531</v>
      </c>
      <c r="AH498" t="str">
        <f t="shared" ca="1" si="102"/>
        <v>REDWOOD LOGISTICS STR| 4370137401</v>
      </c>
      <c r="AI498" t="str">
        <f t="shared" ca="1" si="91"/>
        <v>$K$1531</v>
      </c>
      <c r="AJ498" s="8">
        <f t="shared" si="92"/>
        <v>1.7857142857142856E-2</v>
      </c>
      <c r="AK498" s="7">
        <f t="shared" si="93"/>
        <v>-624</v>
      </c>
      <c r="AL498" s="7" t="str">
        <f t="shared" ca="1" si="103"/>
        <v>REDWOOD LOGISTICS STR| 4589530012</v>
      </c>
      <c r="AM498" t="b">
        <f t="shared" si="94"/>
        <v>0</v>
      </c>
    </row>
    <row r="499" spans="3:39" x14ac:dyDescent="0.3">
      <c r="C499" s="1" t="s">
        <v>123</v>
      </c>
      <c r="D499" s="1" t="s">
        <v>124</v>
      </c>
      <c r="E499" s="1" t="s">
        <v>39</v>
      </c>
      <c r="F499" s="1" t="s">
        <v>53</v>
      </c>
      <c r="G499" s="1" t="s">
        <v>733</v>
      </c>
      <c r="H499" s="1" t="s">
        <v>50</v>
      </c>
      <c r="I499" s="1" t="s">
        <v>734</v>
      </c>
      <c r="J499" t="str">
        <f>TRIM(CONCATENATE(wiz[[#This Row],[SHIPPER..................]],wiz[[#This Row],[ZIP2..]],wiz[[#This Row],[ZIP3..]]))</f>
        <v>WAL MART SAMS GENERAL| 6100630240</v>
      </c>
      <c r="K499" s="1">
        <v>1</v>
      </c>
      <c r="L499" s="1">
        <v>2.25</v>
      </c>
      <c r="M499" s="1">
        <v>0.1</v>
      </c>
      <c r="N499" s="1">
        <v>796</v>
      </c>
      <c r="O499" s="1">
        <v>1.81</v>
      </c>
      <c r="P499" s="1">
        <v>201</v>
      </c>
      <c r="Q499" s="1">
        <v>0.45</v>
      </c>
      <c r="R499" s="1">
        <v>87</v>
      </c>
      <c r="S499" s="1">
        <v>-116</v>
      </c>
      <c r="T499" s="1">
        <v>-2</v>
      </c>
      <c r="U499" s="1">
        <v>349</v>
      </c>
      <c r="V499" s="1">
        <v>231</v>
      </c>
      <c r="W499" s="1">
        <v>61832</v>
      </c>
      <c r="X499" s="1">
        <v>61006</v>
      </c>
      <c r="Y499" s="1">
        <v>30240</v>
      </c>
      <c r="Z499" s="1">
        <v>2.13</v>
      </c>
      <c r="AA499" s="6">
        <f t="shared" si="95"/>
        <v>189</v>
      </c>
      <c r="AB499" s="6">
        <f t="shared" si="96"/>
        <v>231</v>
      </c>
      <c r="AC499" s="6">
        <f t="shared" si="97"/>
        <v>88</v>
      </c>
      <c r="AD499" s="6">
        <f t="shared" si="98"/>
        <v>0.46560846560846558</v>
      </c>
      <c r="AE499" s="7">
        <f t="shared" si="99"/>
        <v>-553</v>
      </c>
      <c r="AF499" t="str">
        <f t="shared" ca="1" si="100"/>
        <v>$V$459</v>
      </c>
      <c r="AG499" t="str">
        <f t="shared" ca="1" si="101"/>
        <v>$J$459</v>
      </c>
      <c r="AH499" t="str">
        <f t="shared" ca="1" si="102"/>
        <v>WAL MART SAMS GENERAL| 6054835055</v>
      </c>
      <c r="AI499" t="str">
        <f t="shared" ca="1" si="91"/>
        <v>$K$459</v>
      </c>
      <c r="AJ499" s="8">
        <f t="shared" si="92"/>
        <v>5.2910052910052907E-3</v>
      </c>
      <c r="AK499" s="7">
        <f t="shared" si="93"/>
        <v>-306</v>
      </c>
      <c r="AL499" s="7" t="str">
        <f t="shared" ca="1" si="103"/>
        <v>b: C H ROBINSON | 3030163755</v>
      </c>
      <c r="AM499" t="b">
        <f t="shared" si="94"/>
        <v>0</v>
      </c>
    </row>
    <row r="500" spans="3:39" x14ac:dyDescent="0.3">
      <c r="C500" s="1" t="s">
        <v>78</v>
      </c>
      <c r="D500" s="1" t="s">
        <v>79</v>
      </c>
      <c r="E500" s="1" t="s">
        <v>39</v>
      </c>
      <c r="F500" s="1" t="s">
        <v>53</v>
      </c>
      <c r="G500" s="1" t="s">
        <v>579</v>
      </c>
      <c r="H500" s="1" t="s">
        <v>50</v>
      </c>
      <c r="I500" s="1" t="s">
        <v>384</v>
      </c>
      <c r="J500" t="str">
        <f>TRIM(CONCATENATE(wiz[[#This Row],[SHIPPER..................]],wiz[[#This Row],[ZIP2..]],wiz[[#This Row],[ZIP3..]]))</f>
        <v>TRACTOR SUPPLY MANHAT| 6000231201</v>
      </c>
      <c r="K500" s="1">
        <v>2</v>
      </c>
      <c r="L500" s="1">
        <v>1.89</v>
      </c>
      <c r="M500" s="1">
        <v>0.21</v>
      </c>
      <c r="N500" s="1">
        <v>894</v>
      </c>
      <c r="O500" s="1">
        <v>1.87</v>
      </c>
      <c r="P500" s="1">
        <v>62</v>
      </c>
      <c r="Q500" s="1">
        <v>0.3</v>
      </c>
      <c r="R500" s="1">
        <v>21</v>
      </c>
      <c r="S500" s="1">
        <v>-44</v>
      </c>
      <c r="T500" s="1">
        <v>-45</v>
      </c>
      <c r="U500" s="1">
        <v>229</v>
      </c>
      <c r="V500" s="1">
        <v>140</v>
      </c>
      <c r="W500" s="1">
        <v>60440</v>
      </c>
      <c r="X500" s="1">
        <v>60002</v>
      </c>
      <c r="Y500" s="1">
        <v>31201</v>
      </c>
      <c r="Z500" s="1">
        <v>1.88</v>
      </c>
      <c r="AA500" s="6">
        <f t="shared" si="95"/>
        <v>533</v>
      </c>
      <c r="AB500" s="6">
        <f t="shared" si="96"/>
        <v>280</v>
      </c>
      <c r="AC500" s="6">
        <f t="shared" si="97"/>
        <v>27994</v>
      </c>
      <c r="AD500" s="6">
        <f t="shared" si="98"/>
        <v>52.521575984990619</v>
      </c>
      <c r="AE500" s="7">
        <f t="shared" si="99"/>
        <v>-627</v>
      </c>
      <c r="AF500" t="str">
        <f t="shared" ca="1" si="100"/>
        <v>$V$356</v>
      </c>
      <c r="AG500" t="str">
        <f t="shared" ca="1" si="101"/>
        <v>$J$356</v>
      </c>
      <c r="AH500" t="str">
        <f t="shared" ca="1" si="102"/>
        <v>TRACTOR SUPPLY MANHAT| 3070142134</v>
      </c>
      <c r="AI500" t="str">
        <f t="shared" ca="1" si="91"/>
        <v>$K$356</v>
      </c>
      <c r="AJ500" s="8">
        <f t="shared" si="92"/>
        <v>3.7523452157598499E-3</v>
      </c>
      <c r="AK500" s="7">
        <f t="shared" si="93"/>
        <v>-192</v>
      </c>
      <c r="AL500" s="7" t="str">
        <f t="shared" ca="1" si="103"/>
        <v>b: C H ROBINSON | 4817435150</v>
      </c>
      <c r="AM500" t="b">
        <f t="shared" si="94"/>
        <v>0</v>
      </c>
    </row>
    <row r="501" spans="3:39" x14ac:dyDescent="0.3">
      <c r="C501" s="1" t="s">
        <v>78</v>
      </c>
      <c r="D501" s="1" t="s">
        <v>79</v>
      </c>
      <c r="E501" s="1" t="s">
        <v>39</v>
      </c>
      <c r="F501" s="1" t="s">
        <v>53</v>
      </c>
      <c r="G501" s="1" t="s">
        <v>648</v>
      </c>
      <c r="H501" s="1" t="s">
        <v>50</v>
      </c>
      <c r="I501" s="1" t="s">
        <v>384</v>
      </c>
      <c r="J501" t="str">
        <f>TRIM(CONCATENATE(wiz[[#This Row],[SHIPPER..................]],wiz[[#This Row],[ZIP2..]],wiz[[#This Row],[ZIP3..]]))</f>
        <v>TRACTOR SUPPLY MANHAT| 6011631201</v>
      </c>
      <c r="K501" s="1">
        <v>1</v>
      </c>
      <c r="L501" s="1">
        <v>2.2999999999999998</v>
      </c>
      <c r="M501" s="1">
        <v>0.21</v>
      </c>
      <c r="N501" s="1">
        <v>847</v>
      </c>
      <c r="O501" s="1">
        <v>1.25</v>
      </c>
      <c r="P501" s="1">
        <v>32</v>
      </c>
      <c r="Q501" s="1">
        <v>0.25</v>
      </c>
      <c r="R501" s="1">
        <v>11</v>
      </c>
      <c r="S501" s="1">
        <v>73</v>
      </c>
      <c r="T501" s="1">
        <v>121</v>
      </c>
      <c r="U501" s="1">
        <v>548</v>
      </c>
      <c r="V501" s="1">
        <v>742</v>
      </c>
      <c r="W501" s="1">
        <v>60803</v>
      </c>
      <c r="X501" s="1">
        <v>60116</v>
      </c>
      <c r="Y501" s="1">
        <v>31201</v>
      </c>
      <c r="Z501" s="1">
        <v>2.29</v>
      </c>
      <c r="AA501" s="6">
        <f t="shared" si="95"/>
        <v>533</v>
      </c>
      <c r="AB501" s="6">
        <f t="shared" si="96"/>
        <v>742</v>
      </c>
      <c r="AC501" s="6">
        <f t="shared" si="97"/>
        <v>27994</v>
      </c>
      <c r="AD501" s="6">
        <f t="shared" si="98"/>
        <v>52.521575984990619</v>
      </c>
      <c r="AE501" s="7">
        <f t="shared" si="99"/>
        <v>-627</v>
      </c>
      <c r="AF501" t="str">
        <f t="shared" ca="1" si="100"/>
        <v>$V$356</v>
      </c>
      <c r="AG501" t="str">
        <f t="shared" ca="1" si="101"/>
        <v>$J$356</v>
      </c>
      <c r="AH501" t="str">
        <f t="shared" ca="1" si="102"/>
        <v>TRACTOR SUPPLY MANHAT| 3070142134</v>
      </c>
      <c r="AI501" t="str">
        <f t="shared" ca="1" si="91"/>
        <v>$K$356</v>
      </c>
      <c r="AJ501" s="8">
        <f t="shared" si="92"/>
        <v>1.876172607879925E-3</v>
      </c>
      <c r="AK501" s="7">
        <f t="shared" si="93"/>
        <v>-192</v>
      </c>
      <c r="AL501" s="7" t="str">
        <f t="shared" ca="1" si="103"/>
        <v>b: C H ROBINSON | 4817435150</v>
      </c>
      <c r="AM501" t="b">
        <f t="shared" si="94"/>
        <v>0</v>
      </c>
    </row>
    <row r="502" spans="3:39" x14ac:dyDescent="0.3">
      <c r="C502" s="1" t="s">
        <v>78</v>
      </c>
      <c r="D502" s="1" t="s">
        <v>79</v>
      </c>
      <c r="E502" s="1" t="s">
        <v>39</v>
      </c>
      <c r="F502" s="1" t="s">
        <v>53</v>
      </c>
      <c r="G502" s="1" t="s">
        <v>160</v>
      </c>
      <c r="H502" s="1" t="s">
        <v>50</v>
      </c>
      <c r="I502" s="1" t="s">
        <v>384</v>
      </c>
      <c r="J502" t="str">
        <f>TRIM(CONCATENATE(wiz[[#This Row],[SHIPPER..................]],wiz[[#This Row],[ZIP2..]],wiz[[#This Row],[ZIP3..]]))</f>
        <v>TRACTOR SUPPLY MANHAT| 6000731201</v>
      </c>
      <c r="K502" s="1">
        <v>1</v>
      </c>
      <c r="L502" s="1">
        <v>1.89</v>
      </c>
      <c r="M502" s="1">
        <v>0.22</v>
      </c>
      <c r="N502" s="1">
        <v>835</v>
      </c>
      <c r="O502" s="1">
        <v>2.21</v>
      </c>
      <c r="P502" s="1">
        <v>46</v>
      </c>
      <c r="Q502" s="1">
        <v>0.25</v>
      </c>
      <c r="R502" s="1">
        <v>3</v>
      </c>
      <c r="S502" s="1">
        <v>-41</v>
      </c>
      <c r="T502" s="1">
        <v>-106</v>
      </c>
      <c r="U502" s="1">
        <v>198</v>
      </c>
      <c r="V502" s="1">
        <v>51</v>
      </c>
      <c r="W502" s="1">
        <v>60447</v>
      </c>
      <c r="X502" s="1">
        <v>60007</v>
      </c>
      <c r="Y502" s="1">
        <v>31201</v>
      </c>
      <c r="Z502" s="1">
        <v>1.89</v>
      </c>
      <c r="AA502" s="6">
        <f t="shared" si="95"/>
        <v>533</v>
      </c>
      <c r="AB502" s="6">
        <f t="shared" si="96"/>
        <v>51</v>
      </c>
      <c r="AC502" s="6">
        <f t="shared" si="97"/>
        <v>27994</v>
      </c>
      <c r="AD502" s="6">
        <f t="shared" si="98"/>
        <v>52.521575984990619</v>
      </c>
      <c r="AE502" s="7">
        <f t="shared" si="99"/>
        <v>-627</v>
      </c>
      <c r="AF502" t="str">
        <f t="shared" ca="1" si="100"/>
        <v>$V$356</v>
      </c>
      <c r="AG502" t="str">
        <f t="shared" ca="1" si="101"/>
        <v>$J$356</v>
      </c>
      <c r="AH502" t="str">
        <f t="shared" ca="1" si="102"/>
        <v>TRACTOR SUPPLY MANHAT| 3070142134</v>
      </c>
      <c r="AI502" t="str">
        <f t="shared" ca="1" si="91"/>
        <v>$K$356</v>
      </c>
      <c r="AJ502" s="8">
        <f t="shared" si="92"/>
        <v>1.876172607879925E-3</v>
      </c>
      <c r="AK502" s="7">
        <f t="shared" si="93"/>
        <v>-192</v>
      </c>
      <c r="AL502" s="7" t="str">
        <f t="shared" ca="1" si="103"/>
        <v>b: C H ROBINSON | 4817435150</v>
      </c>
      <c r="AM502" t="b">
        <f t="shared" si="94"/>
        <v>0</v>
      </c>
    </row>
    <row r="503" spans="3:39" x14ac:dyDescent="0.3">
      <c r="C503" s="1" t="s">
        <v>78</v>
      </c>
      <c r="D503" s="1" t="s">
        <v>79</v>
      </c>
      <c r="E503" s="1" t="s">
        <v>39</v>
      </c>
      <c r="F503" s="1" t="s">
        <v>53</v>
      </c>
      <c r="G503" s="1" t="s">
        <v>735</v>
      </c>
      <c r="H503" s="1" t="s">
        <v>50</v>
      </c>
      <c r="I503" s="1" t="s">
        <v>384</v>
      </c>
      <c r="J503" t="str">
        <f>TRIM(CONCATENATE(wiz[[#This Row],[SHIPPER..................]],wiz[[#This Row],[ZIP2..]],wiz[[#This Row],[ZIP3..]]))</f>
        <v>TRACTOR SUPPLY MANHAT| 6013131201</v>
      </c>
      <c r="K503" s="1">
        <v>2</v>
      </c>
      <c r="L503" s="1">
        <v>1.85</v>
      </c>
      <c r="M503" s="1">
        <v>0.22</v>
      </c>
      <c r="N503" s="1">
        <v>831</v>
      </c>
      <c r="O503" s="1">
        <v>1.32</v>
      </c>
      <c r="P503" s="1">
        <v>33</v>
      </c>
      <c r="Q503" s="1">
        <v>0.25</v>
      </c>
      <c r="R503" s="1">
        <v>35</v>
      </c>
      <c r="S503" s="1">
        <v>7</v>
      </c>
      <c r="T503" s="1">
        <v>105</v>
      </c>
      <c r="U503" s="1">
        <v>129</v>
      </c>
      <c r="V503" s="1">
        <v>241</v>
      </c>
      <c r="W503" s="1">
        <v>60559</v>
      </c>
      <c r="X503" s="1">
        <v>60131</v>
      </c>
      <c r="Y503" s="1">
        <v>31201</v>
      </c>
      <c r="Z503" s="1">
        <v>1.85</v>
      </c>
      <c r="AA503" s="6">
        <f t="shared" si="95"/>
        <v>533</v>
      </c>
      <c r="AB503" s="6">
        <f t="shared" si="96"/>
        <v>482</v>
      </c>
      <c r="AC503" s="6">
        <f t="shared" si="97"/>
        <v>27994</v>
      </c>
      <c r="AD503" s="6">
        <f t="shared" si="98"/>
        <v>52.521575984990619</v>
      </c>
      <c r="AE503" s="7">
        <f t="shared" si="99"/>
        <v>-627</v>
      </c>
      <c r="AF503" t="str">
        <f t="shared" ca="1" si="100"/>
        <v>$V$356</v>
      </c>
      <c r="AG503" t="str">
        <f t="shared" ca="1" si="101"/>
        <v>$J$356</v>
      </c>
      <c r="AH503" t="str">
        <f t="shared" ca="1" si="102"/>
        <v>TRACTOR SUPPLY MANHAT| 3070142134</v>
      </c>
      <c r="AI503" t="str">
        <f t="shared" ca="1" si="91"/>
        <v>$K$356</v>
      </c>
      <c r="AJ503" s="8">
        <f t="shared" si="92"/>
        <v>3.7523452157598499E-3</v>
      </c>
      <c r="AK503" s="7">
        <f t="shared" si="93"/>
        <v>-192</v>
      </c>
      <c r="AL503" s="7" t="str">
        <f t="shared" ca="1" si="103"/>
        <v>b: C H ROBINSON | 4817435150</v>
      </c>
      <c r="AM503" t="b">
        <f t="shared" si="94"/>
        <v>0</v>
      </c>
    </row>
    <row r="504" spans="3:39" x14ac:dyDescent="0.3">
      <c r="C504" s="1" t="s">
        <v>78</v>
      </c>
      <c r="D504" s="1" t="s">
        <v>79</v>
      </c>
      <c r="E504" s="1" t="s">
        <v>39</v>
      </c>
      <c r="F504" s="1" t="s">
        <v>53</v>
      </c>
      <c r="G504" s="1" t="s">
        <v>736</v>
      </c>
      <c r="H504" s="1" t="s">
        <v>50</v>
      </c>
      <c r="I504" s="1" t="s">
        <v>384</v>
      </c>
      <c r="J504" t="str">
        <f>TRIM(CONCATENATE(wiz[[#This Row],[SHIPPER..................]],wiz[[#This Row],[ZIP2..]],wiz[[#This Row],[ZIP3..]]))</f>
        <v>TRACTOR SUPPLY MANHAT| 6055931201</v>
      </c>
      <c r="K504" s="1">
        <v>8</v>
      </c>
      <c r="L504" s="1">
        <v>1.9</v>
      </c>
      <c r="M504" s="1">
        <v>0.22</v>
      </c>
      <c r="N504" s="1">
        <v>825</v>
      </c>
      <c r="O504" s="1">
        <v>1.39</v>
      </c>
      <c r="P504" s="1">
        <v>46</v>
      </c>
      <c r="Q504" s="1">
        <v>0.28000000000000003</v>
      </c>
      <c r="R504" s="1">
        <v>28</v>
      </c>
      <c r="S504" s="1">
        <v>-23</v>
      </c>
      <c r="T504" s="1">
        <v>88</v>
      </c>
      <c r="U504" s="1">
        <v>173</v>
      </c>
      <c r="V504" s="1">
        <v>238</v>
      </c>
      <c r="W504" s="1">
        <v>46601</v>
      </c>
      <c r="X504" s="1">
        <v>60559</v>
      </c>
      <c r="Y504" s="1">
        <v>31201</v>
      </c>
      <c r="Z504" s="1">
        <v>1.9</v>
      </c>
      <c r="AA504" s="6">
        <f t="shared" si="95"/>
        <v>533</v>
      </c>
      <c r="AB504" s="6">
        <f t="shared" si="96"/>
        <v>1904</v>
      </c>
      <c r="AC504" s="6">
        <f t="shared" si="97"/>
        <v>27994</v>
      </c>
      <c r="AD504" s="6">
        <f t="shared" si="98"/>
        <v>52.521575984990619</v>
      </c>
      <c r="AE504" s="7">
        <f t="shared" si="99"/>
        <v>-627</v>
      </c>
      <c r="AF504" t="str">
        <f t="shared" ca="1" si="100"/>
        <v>$V$356</v>
      </c>
      <c r="AG504" t="str">
        <f t="shared" ca="1" si="101"/>
        <v>$J$356</v>
      </c>
      <c r="AH504" t="str">
        <f t="shared" ca="1" si="102"/>
        <v>TRACTOR SUPPLY MANHAT| 3070142134</v>
      </c>
      <c r="AI504" t="str">
        <f t="shared" ca="1" si="91"/>
        <v>$K$356</v>
      </c>
      <c r="AJ504" s="8">
        <f t="shared" si="92"/>
        <v>1.50093808630394E-2</v>
      </c>
      <c r="AK504" s="7">
        <f t="shared" si="93"/>
        <v>-192</v>
      </c>
      <c r="AL504" s="7" t="str">
        <f t="shared" ca="1" si="103"/>
        <v>b: C H ROBINSON | 4817435150</v>
      </c>
      <c r="AM504" t="b">
        <f t="shared" si="94"/>
        <v>0</v>
      </c>
    </row>
    <row r="505" spans="3:39" x14ac:dyDescent="0.3">
      <c r="C505" s="1" t="s">
        <v>78</v>
      </c>
      <c r="D505" s="1" t="s">
        <v>79</v>
      </c>
      <c r="E505" s="1" t="s">
        <v>39</v>
      </c>
      <c r="F505" s="1" t="s">
        <v>140</v>
      </c>
      <c r="G505" s="1" t="s">
        <v>737</v>
      </c>
      <c r="H505" s="1" t="s">
        <v>50</v>
      </c>
      <c r="I505" s="1" t="s">
        <v>384</v>
      </c>
      <c r="J505" t="str">
        <f>TRIM(CONCATENATE(wiz[[#This Row],[SHIPPER..................]],wiz[[#This Row],[ZIP2..]],wiz[[#This Row],[ZIP3..]]))</f>
        <v>TRACTOR SUPPLY MANHAT| 5315831201</v>
      </c>
      <c r="K505" s="1">
        <v>1</v>
      </c>
      <c r="L505" s="1">
        <v>1.9</v>
      </c>
      <c r="M505" s="1">
        <v>0.22</v>
      </c>
      <c r="N505" s="1">
        <v>875</v>
      </c>
      <c r="O505" s="1">
        <v>2.71</v>
      </c>
      <c r="P505" s="1">
        <v>74</v>
      </c>
      <c r="Q505" s="1">
        <v>0.3</v>
      </c>
      <c r="R505" s="1">
        <v>43</v>
      </c>
      <c r="S505" s="1">
        <v>-41</v>
      </c>
      <c r="T505" s="1">
        <v>-244</v>
      </c>
      <c r="U505" s="1">
        <v>201</v>
      </c>
      <c r="V505" s="1">
        <v>-84</v>
      </c>
      <c r="W505" s="1">
        <v>61101</v>
      </c>
      <c r="X505" s="1">
        <v>53158</v>
      </c>
      <c r="Y505" s="1">
        <v>31201</v>
      </c>
      <c r="Z505" s="1">
        <v>1.9</v>
      </c>
      <c r="AA505" s="6">
        <f t="shared" si="95"/>
        <v>533</v>
      </c>
      <c r="AB505" s="6">
        <f t="shared" si="96"/>
        <v>-84</v>
      </c>
      <c r="AC505" s="6">
        <f t="shared" si="97"/>
        <v>27994</v>
      </c>
      <c r="AD505" s="6">
        <f t="shared" si="98"/>
        <v>52.521575984990619</v>
      </c>
      <c r="AE505" s="7">
        <f t="shared" si="99"/>
        <v>-627</v>
      </c>
      <c r="AF505" t="str">
        <f t="shared" ca="1" si="100"/>
        <v>$V$356</v>
      </c>
      <c r="AG505" t="str">
        <f t="shared" ca="1" si="101"/>
        <v>$J$356</v>
      </c>
      <c r="AH505" t="str">
        <f t="shared" ca="1" si="102"/>
        <v>TRACTOR SUPPLY MANHAT| 3070142134</v>
      </c>
      <c r="AI505" t="str">
        <f t="shared" ca="1" si="91"/>
        <v>$K$356</v>
      </c>
      <c r="AJ505" s="8">
        <f t="shared" si="92"/>
        <v>1.876172607879925E-3</v>
      </c>
      <c r="AK505" s="7">
        <f t="shared" si="93"/>
        <v>-192</v>
      </c>
      <c r="AL505" s="7" t="str">
        <f t="shared" ca="1" si="103"/>
        <v>b: C H ROBINSON | 4817435150</v>
      </c>
      <c r="AM505" t="b">
        <f t="shared" si="94"/>
        <v>0</v>
      </c>
    </row>
    <row r="506" spans="3:39" x14ac:dyDescent="0.3">
      <c r="C506" s="1" t="s">
        <v>47</v>
      </c>
      <c r="D506" s="1" t="s">
        <v>48</v>
      </c>
      <c r="E506" s="1" t="s">
        <v>39</v>
      </c>
      <c r="F506" s="1" t="s">
        <v>53</v>
      </c>
      <c r="G506" s="1" t="s">
        <v>738</v>
      </c>
      <c r="H506" s="1" t="s">
        <v>50</v>
      </c>
      <c r="I506" s="1" t="s">
        <v>362</v>
      </c>
      <c r="J506" t="str">
        <f>TRIM(CONCATENATE(wiz[[#This Row],[SHIPPER..................]],wiz[[#This Row],[ZIP2..]],wiz[[#This Row],[ZIP3..]]))</f>
        <v>LOWES MLXP VAN ONE WA| 6010330103</v>
      </c>
      <c r="K506" s="1">
        <v>4</v>
      </c>
      <c r="L506" s="1">
        <v>1.84</v>
      </c>
      <c r="M506" s="1">
        <v>0.21</v>
      </c>
      <c r="N506" s="1">
        <v>651</v>
      </c>
      <c r="O506" s="1">
        <v>1.04</v>
      </c>
      <c r="P506" s="1">
        <v>49</v>
      </c>
      <c r="Q506" s="1">
        <v>0.28000000000000003</v>
      </c>
      <c r="R506" s="1">
        <v>42</v>
      </c>
      <c r="S506" s="1">
        <v>10</v>
      </c>
      <c r="T506" s="1">
        <v>83</v>
      </c>
      <c r="U506" s="1">
        <v>-67</v>
      </c>
      <c r="V506" s="1">
        <v>26</v>
      </c>
      <c r="W506" s="1">
        <v>61362</v>
      </c>
      <c r="X506" s="1">
        <v>60103</v>
      </c>
      <c r="Y506" s="1">
        <v>30103</v>
      </c>
      <c r="Z506" s="1">
        <v>1.83</v>
      </c>
      <c r="AA506" s="6">
        <f t="shared" si="95"/>
        <v>678</v>
      </c>
      <c r="AB506" s="6">
        <f t="shared" si="96"/>
        <v>104</v>
      </c>
      <c r="AC506" s="6">
        <f t="shared" si="97"/>
        <v>-50621</v>
      </c>
      <c r="AD506" s="6">
        <f t="shared" si="98"/>
        <v>-74.662241887905608</v>
      </c>
      <c r="AE506" s="7">
        <f t="shared" si="99"/>
        <v>-655</v>
      </c>
      <c r="AF506" t="str">
        <f t="shared" ca="1" si="100"/>
        <v>$V$1026</v>
      </c>
      <c r="AG506" t="str">
        <f t="shared" ca="1" si="101"/>
        <v>$J$1026</v>
      </c>
      <c r="AH506" t="str">
        <f t="shared" ca="1" si="102"/>
        <v>LOWES MLXP VAN ONE WA| 2820147265</v>
      </c>
      <c r="AI506" t="str">
        <f t="shared" ca="1" si="91"/>
        <v>$K$1026</v>
      </c>
      <c r="AJ506" s="8">
        <f t="shared" si="92"/>
        <v>5.8997050147492625E-3</v>
      </c>
      <c r="AK506" s="7">
        <f t="shared" si="93"/>
        <v>-233</v>
      </c>
      <c r="AL506" s="7" t="str">
        <f t="shared" ca="1" si="103"/>
        <v>b: ECHO GLOBAL LOGIST| 6621537201</v>
      </c>
      <c r="AM506" t="b">
        <f t="shared" si="94"/>
        <v>0</v>
      </c>
    </row>
    <row r="507" spans="3:39" x14ac:dyDescent="0.3">
      <c r="C507" s="1" t="s">
        <v>47</v>
      </c>
      <c r="D507" s="1" t="s">
        <v>48</v>
      </c>
      <c r="E507" s="1" t="s">
        <v>39</v>
      </c>
      <c r="F507" s="1" t="s">
        <v>53</v>
      </c>
      <c r="G507" s="1" t="s">
        <v>739</v>
      </c>
      <c r="H507" s="1" t="s">
        <v>50</v>
      </c>
      <c r="I507" s="1" t="s">
        <v>362</v>
      </c>
      <c r="J507" t="str">
        <f>TRIM(CONCATENATE(wiz[[#This Row],[SHIPPER..................]],wiz[[#This Row],[ZIP2..]],wiz[[#This Row],[ZIP3..]]))</f>
        <v>LOWES MLXP VAN ONE WA| 6004430103</v>
      </c>
      <c r="K507" s="1">
        <v>2</v>
      </c>
      <c r="L507" s="1">
        <v>1.84</v>
      </c>
      <c r="M507" s="1">
        <v>0.21</v>
      </c>
      <c r="N507" s="1">
        <v>656</v>
      </c>
      <c r="O507" s="1">
        <v>2.06</v>
      </c>
      <c r="P507" s="1">
        <v>41</v>
      </c>
      <c r="Q507" s="1">
        <v>0.25</v>
      </c>
      <c r="R507" s="1">
        <v>55</v>
      </c>
      <c r="S507" s="1">
        <v>61</v>
      </c>
      <c r="T507" s="1">
        <v>-159</v>
      </c>
      <c r="U507" s="1">
        <v>-107</v>
      </c>
      <c r="V507" s="1">
        <v>-205</v>
      </c>
      <c r="W507" s="1">
        <v>60501</v>
      </c>
      <c r="X507" s="1">
        <v>60044</v>
      </c>
      <c r="Y507" s="1">
        <v>30103</v>
      </c>
      <c r="Z507" s="1">
        <v>1.83</v>
      </c>
      <c r="AA507" s="6">
        <f t="shared" si="95"/>
        <v>678</v>
      </c>
      <c r="AB507" s="6">
        <f t="shared" si="96"/>
        <v>-410</v>
      </c>
      <c r="AC507" s="6">
        <f t="shared" si="97"/>
        <v>-50621</v>
      </c>
      <c r="AD507" s="6">
        <f t="shared" si="98"/>
        <v>-74.662241887905608</v>
      </c>
      <c r="AE507" s="7">
        <f t="shared" si="99"/>
        <v>-655</v>
      </c>
      <c r="AF507" t="str">
        <f t="shared" ca="1" si="100"/>
        <v>$V$1026</v>
      </c>
      <c r="AG507" t="str">
        <f t="shared" ca="1" si="101"/>
        <v>$J$1026</v>
      </c>
      <c r="AH507" t="str">
        <f t="shared" ca="1" si="102"/>
        <v>LOWES MLXP VAN ONE WA| 2820147265</v>
      </c>
      <c r="AI507" t="str">
        <f t="shared" ca="1" si="91"/>
        <v>$K$1026</v>
      </c>
      <c r="AJ507" s="8">
        <f t="shared" si="92"/>
        <v>2.9498525073746312E-3</v>
      </c>
      <c r="AK507" s="7">
        <f t="shared" si="93"/>
        <v>-233</v>
      </c>
      <c r="AL507" s="7" t="str">
        <f t="shared" ca="1" si="103"/>
        <v>b: ECHO GLOBAL LOGIST| 6621537201</v>
      </c>
      <c r="AM507" t="b">
        <f t="shared" si="94"/>
        <v>0</v>
      </c>
    </row>
    <row r="508" spans="3:39" x14ac:dyDescent="0.3">
      <c r="C508" s="1" t="s">
        <v>78</v>
      </c>
      <c r="D508" s="1" t="s">
        <v>79</v>
      </c>
      <c r="E508" s="1" t="s">
        <v>39</v>
      </c>
      <c r="F508" s="1" t="s">
        <v>53</v>
      </c>
      <c r="G508" s="1" t="s">
        <v>735</v>
      </c>
      <c r="H508" s="1" t="s">
        <v>44</v>
      </c>
      <c r="I508" s="1" t="s">
        <v>464</v>
      </c>
      <c r="J508" t="str">
        <f>TRIM(CONCATENATE(wiz[[#This Row],[SHIPPER..................]],wiz[[#This Row],[ZIP2..]],wiz[[#This Row],[ZIP3..]]))</f>
        <v>TRACTOR SUPPLY MANHAT| 6013142134</v>
      </c>
      <c r="K508" s="1">
        <v>2</v>
      </c>
      <c r="L508" s="1">
        <v>1.9</v>
      </c>
      <c r="M508" s="1">
        <v>0.22</v>
      </c>
      <c r="N508" s="1">
        <v>454</v>
      </c>
      <c r="O508" s="1">
        <v>0.79</v>
      </c>
      <c r="P508" s="1">
        <v>25</v>
      </c>
      <c r="Q508" s="1">
        <v>0.25</v>
      </c>
      <c r="R508" s="1">
        <v>38</v>
      </c>
      <c r="S508" s="1">
        <v>7</v>
      </c>
      <c r="T508" s="1">
        <v>42</v>
      </c>
      <c r="U508" s="1">
        <v>-20</v>
      </c>
      <c r="V508" s="1">
        <v>29</v>
      </c>
      <c r="W508" s="1">
        <v>60803</v>
      </c>
      <c r="X508" s="1">
        <v>60131</v>
      </c>
      <c r="Y508" s="1">
        <v>42134</v>
      </c>
      <c r="Z508" s="1">
        <v>1.9</v>
      </c>
      <c r="AA508" s="6">
        <f t="shared" si="95"/>
        <v>533</v>
      </c>
      <c r="AB508" s="6">
        <f t="shared" si="96"/>
        <v>58</v>
      </c>
      <c r="AC508" s="6">
        <f t="shared" si="97"/>
        <v>27994</v>
      </c>
      <c r="AD508" s="6">
        <f t="shared" si="98"/>
        <v>52.521575984990619</v>
      </c>
      <c r="AE508" s="7">
        <f t="shared" si="99"/>
        <v>-627</v>
      </c>
      <c r="AF508" t="str">
        <f t="shared" ca="1" si="100"/>
        <v>$V$356</v>
      </c>
      <c r="AG508" t="str">
        <f t="shared" ca="1" si="101"/>
        <v>$J$356</v>
      </c>
      <c r="AH508" t="str">
        <f t="shared" ca="1" si="102"/>
        <v>TRACTOR SUPPLY MANHAT| 3070142134</v>
      </c>
      <c r="AI508" t="str">
        <f t="shared" ca="1" si="91"/>
        <v>$K$356</v>
      </c>
      <c r="AJ508" s="8">
        <f t="shared" si="92"/>
        <v>3.7523452157598499E-3</v>
      </c>
      <c r="AK508" s="7">
        <f t="shared" si="93"/>
        <v>-192</v>
      </c>
      <c r="AL508" s="7" t="str">
        <f t="shared" ca="1" si="103"/>
        <v>b: C H ROBINSON | 4817435150</v>
      </c>
      <c r="AM508" t="b">
        <f t="shared" si="94"/>
        <v>0</v>
      </c>
    </row>
    <row r="509" spans="3:39" x14ac:dyDescent="0.3">
      <c r="C509" s="1" t="s">
        <v>78</v>
      </c>
      <c r="D509" s="1" t="s">
        <v>79</v>
      </c>
      <c r="E509" s="1" t="s">
        <v>39</v>
      </c>
      <c r="F509" s="1" t="s">
        <v>53</v>
      </c>
      <c r="G509" s="1" t="s">
        <v>736</v>
      </c>
      <c r="H509" s="1" t="s">
        <v>44</v>
      </c>
      <c r="I509" s="1" t="s">
        <v>464</v>
      </c>
      <c r="J509" t="str">
        <f>TRIM(CONCATENATE(wiz[[#This Row],[SHIPPER..................]],wiz[[#This Row],[ZIP2..]],wiz[[#This Row],[ZIP3..]]))</f>
        <v>TRACTOR SUPPLY MANHAT| 6055942134</v>
      </c>
      <c r="K509" s="1">
        <v>2</v>
      </c>
      <c r="L509" s="1">
        <v>2.0499999999999998</v>
      </c>
      <c r="M509" s="1">
        <v>0.22</v>
      </c>
      <c r="N509" s="1">
        <v>448</v>
      </c>
      <c r="O509" s="1">
        <v>0.98</v>
      </c>
      <c r="P509" s="1">
        <v>158</v>
      </c>
      <c r="Q509" s="1">
        <v>0.38</v>
      </c>
      <c r="R509" s="1">
        <v>30</v>
      </c>
      <c r="S509" s="1">
        <v>-23</v>
      </c>
      <c r="T509" s="1">
        <v>-22</v>
      </c>
      <c r="U509" s="1">
        <v>50</v>
      </c>
      <c r="V509" s="1">
        <v>5</v>
      </c>
      <c r="W509" s="1">
        <v>47701</v>
      </c>
      <c r="X509" s="1">
        <v>60559</v>
      </c>
      <c r="Y509" s="1">
        <v>42134</v>
      </c>
      <c r="Z509" s="1">
        <v>2.0499999999999998</v>
      </c>
      <c r="AA509" s="6">
        <f t="shared" si="95"/>
        <v>533</v>
      </c>
      <c r="AB509" s="6">
        <f t="shared" si="96"/>
        <v>10</v>
      </c>
      <c r="AC509" s="6">
        <f t="shared" si="97"/>
        <v>27994</v>
      </c>
      <c r="AD509" s="6">
        <f t="shared" si="98"/>
        <v>52.521575984990619</v>
      </c>
      <c r="AE509" s="7">
        <f t="shared" si="99"/>
        <v>-627</v>
      </c>
      <c r="AF509" t="str">
        <f t="shared" ca="1" si="100"/>
        <v>$V$356</v>
      </c>
      <c r="AG509" t="str">
        <f t="shared" ca="1" si="101"/>
        <v>$J$356</v>
      </c>
      <c r="AH509" t="str">
        <f t="shared" ca="1" si="102"/>
        <v>TRACTOR SUPPLY MANHAT| 3070142134</v>
      </c>
      <c r="AI509" t="str">
        <f t="shared" ca="1" si="91"/>
        <v>$K$356</v>
      </c>
      <c r="AJ509" s="8">
        <f t="shared" si="92"/>
        <v>3.7523452157598499E-3</v>
      </c>
      <c r="AK509" s="7">
        <f t="shared" si="93"/>
        <v>-192</v>
      </c>
      <c r="AL509" s="7" t="str">
        <f t="shared" ca="1" si="103"/>
        <v>b: C H ROBINSON | 4817435150</v>
      </c>
      <c r="AM509" t="b">
        <f t="shared" si="94"/>
        <v>0</v>
      </c>
    </row>
    <row r="510" spans="3:39" x14ac:dyDescent="0.3">
      <c r="C510" s="1" t="s">
        <v>344</v>
      </c>
      <c r="D510" s="1" t="s">
        <v>345</v>
      </c>
      <c r="E510" s="1" t="s">
        <v>39</v>
      </c>
      <c r="F510" s="1" t="s">
        <v>53</v>
      </c>
      <c r="G510" s="1" t="s">
        <v>740</v>
      </c>
      <c r="H510" s="1" t="s">
        <v>61</v>
      </c>
      <c r="I510" s="1" t="s">
        <v>741</v>
      </c>
      <c r="J510" t="str">
        <f>TRIM(CONCATENATE(wiz[[#This Row],[SHIPPER..................]],wiz[[#This Row],[ZIP2..]],wiz[[#This Row],[ZIP3..]]))</f>
        <v>b: SCHNEIDER LOGISTIC| 6009064093</v>
      </c>
      <c r="K510" s="1">
        <v>1</v>
      </c>
      <c r="L510" s="1">
        <v>1.52</v>
      </c>
      <c r="M510" s="1">
        <v>0.23</v>
      </c>
      <c r="N510" s="1">
        <v>488</v>
      </c>
      <c r="O510" s="1">
        <v>0.96</v>
      </c>
      <c r="P510" s="1">
        <v>26</v>
      </c>
      <c r="Q510" s="1">
        <v>0.25</v>
      </c>
      <c r="R510" s="1">
        <v>21</v>
      </c>
      <c r="S510" s="1">
        <v>80</v>
      </c>
      <c r="T510" s="1">
        <v>1</v>
      </c>
      <c r="U510" s="1">
        <v>-351</v>
      </c>
      <c r="V510" s="1">
        <v>-270</v>
      </c>
      <c r="W510" s="1">
        <v>60501</v>
      </c>
      <c r="X510" s="1">
        <v>60090</v>
      </c>
      <c r="Y510" s="1">
        <v>64093</v>
      </c>
      <c r="Z510" s="1">
        <v>1.53</v>
      </c>
      <c r="AA510" s="6">
        <f t="shared" si="95"/>
        <v>78</v>
      </c>
      <c r="AB510" s="6">
        <f t="shared" si="96"/>
        <v>-270</v>
      </c>
      <c r="AC510" s="6">
        <f t="shared" si="97"/>
        <v>-21006</v>
      </c>
      <c r="AD510" s="6">
        <f t="shared" si="98"/>
        <v>-269.30769230769232</v>
      </c>
      <c r="AE510" s="7">
        <f t="shared" si="99"/>
        <v>-1249</v>
      </c>
      <c r="AF510" t="str">
        <f t="shared" ca="1" si="100"/>
        <v>$V$1953</v>
      </c>
      <c r="AG510" t="str">
        <f t="shared" ca="1" si="101"/>
        <v>$J$1953</v>
      </c>
      <c r="AH510" t="str">
        <f t="shared" ca="1" si="102"/>
        <v>b: SCHNEIDER LOGISTIC| 3830119034</v>
      </c>
      <c r="AI510" t="str">
        <f t="shared" ca="1" si="91"/>
        <v>$K$1953</v>
      </c>
      <c r="AJ510" s="8">
        <f t="shared" si="92"/>
        <v>1.282051282051282E-2</v>
      </c>
      <c r="AK510" s="7">
        <f t="shared" si="93"/>
        <v>-570</v>
      </c>
      <c r="AL510" s="7" t="str">
        <f t="shared" ca="1" si="103"/>
        <v>LOWES MLXP VAN ONE WA| 3071947265</v>
      </c>
      <c r="AM510" t="b">
        <f t="shared" si="94"/>
        <v>0</v>
      </c>
    </row>
    <row r="511" spans="3:39" x14ac:dyDescent="0.3">
      <c r="C511" s="1" t="s">
        <v>148</v>
      </c>
      <c r="D511" s="1" t="s">
        <v>149</v>
      </c>
      <c r="E511" s="1" t="s">
        <v>39</v>
      </c>
      <c r="F511" s="1" t="s">
        <v>53</v>
      </c>
      <c r="G511" s="1" t="s">
        <v>742</v>
      </c>
      <c r="H511" s="1" t="s">
        <v>61</v>
      </c>
      <c r="I511" s="1" t="s">
        <v>743</v>
      </c>
      <c r="J511" t="str">
        <f>TRIM(CONCATENATE(wiz[[#This Row],[SHIPPER..................]],wiz[[#This Row],[ZIP2..]],wiz[[#This Row],[ZIP3..]]))</f>
        <v>BRIGGS AND STRATTON | 6017763901</v>
      </c>
      <c r="K511" s="1">
        <v>19</v>
      </c>
      <c r="L511" s="1">
        <v>1.84</v>
      </c>
      <c r="M511" s="1">
        <v>0.19</v>
      </c>
      <c r="N511" s="1">
        <v>437</v>
      </c>
      <c r="O511" s="1">
        <v>0.98</v>
      </c>
      <c r="P511" s="1">
        <v>63</v>
      </c>
      <c r="Q511" s="1">
        <v>0.28000000000000003</v>
      </c>
      <c r="R511" s="1">
        <v>14</v>
      </c>
      <c r="S511" s="1">
        <v>-13</v>
      </c>
      <c r="T511" s="1">
        <v>-22</v>
      </c>
      <c r="U511" s="1">
        <v>29</v>
      </c>
      <c r="V511" s="1">
        <v>-6</v>
      </c>
      <c r="W511" s="1">
        <v>60601</v>
      </c>
      <c r="X511" s="1">
        <v>60177</v>
      </c>
      <c r="Y511" s="1">
        <v>63901</v>
      </c>
      <c r="Z511" s="1">
        <v>1.81</v>
      </c>
      <c r="AA511" s="6">
        <f t="shared" si="95"/>
        <v>306</v>
      </c>
      <c r="AB511" s="6">
        <f t="shared" si="96"/>
        <v>-114</v>
      </c>
      <c r="AC511" s="6">
        <f t="shared" si="97"/>
        <v>-34266</v>
      </c>
      <c r="AD511" s="6">
        <f t="shared" si="98"/>
        <v>-111.98039215686275</v>
      </c>
      <c r="AE511" s="7">
        <f t="shared" si="99"/>
        <v>-566</v>
      </c>
      <c r="AF511" t="str">
        <f t="shared" ca="1" si="100"/>
        <v>$V$939</v>
      </c>
      <c r="AG511" t="str">
        <f t="shared" ca="1" si="101"/>
        <v>$J$939</v>
      </c>
      <c r="AH511" t="str">
        <f t="shared" ca="1" si="102"/>
        <v>BRIGGS AND STRATTON | 6390129456</v>
      </c>
      <c r="AI511" t="str">
        <f t="shared" ca="1" si="91"/>
        <v>$K$939</v>
      </c>
      <c r="AJ511" s="8">
        <f t="shared" si="92"/>
        <v>6.2091503267973858E-2</v>
      </c>
      <c r="AK511" s="7">
        <f t="shared" si="93"/>
        <v>-222</v>
      </c>
      <c r="AL511" s="7" t="str">
        <f t="shared" ca="1" si="103"/>
        <v>BRIDGESTONE FIRESTONE| 2982960559</v>
      </c>
      <c r="AM511" t="b">
        <f t="shared" si="94"/>
        <v>0</v>
      </c>
    </row>
    <row r="512" spans="3:39" x14ac:dyDescent="0.3">
      <c r="C512" s="1" t="s">
        <v>445</v>
      </c>
      <c r="D512" s="1" t="s">
        <v>446</v>
      </c>
      <c r="E512" s="1" t="s">
        <v>39</v>
      </c>
      <c r="F512" s="1" t="s">
        <v>53</v>
      </c>
      <c r="G512" s="1" t="s">
        <v>744</v>
      </c>
      <c r="H512" s="1" t="s">
        <v>66</v>
      </c>
      <c r="I512" s="1" t="s">
        <v>147</v>
      </c>
      <c r="J512" t="str">
        <f>TRIM(CONCATENATE(wiz[[#This Row],[SHIPPER..................]],wiz[[#This Row],[ZIP2..]],wiz[[#This Row],[ZIP3..]]))</f>
        <v>PACTIV | 6017438606</v>
      </c>
      <c r="K512" s="1">
        <v>4</v>
      </c>
      <c r="L512" s="1">
        <v>1.62</v>
      </c>
      <c r="M512" s="1">
        <v>0.17</v>
      </c>
      <c r="N512" s="1">
        <v>596</v>
      </c>
      <c r="O512" s="1">
        <v>1.44</v>
      </c>
      <c r="P512" s="1">
        <v>74</v>
      </c>
      <c r="Q512" s="1">
        <v>0.31</v>
      </c>
      <c r="R512" s="1">
        <v>56</v>
      </c>
      <c r="S512" s="1">
        <v>-2</v>
      </c>
      <c r="T512" s="1">
        <v>-80</v>
      </c>
      <c r="U512" s="1">
        <v>135</v>
      </c>
      <c r="V512" s="1">
        <v>53</v>
      </c>
      <c r="W512" s="1">
        <v>60115</v>
      </c>
      <c r="X512" s="1">
        <v>60174</v>
      </c>
      <c r="Y512" s="1">
        <v>38606</v>
      </c>
      <c r="Z512" s="1">
        <v>1.57</v>
      </c>
      <c r="AA512" s="6">
        <f t="shared" si="95"/>
        <v>52</v>
      </c>
      <c r="AB512" s="6">
        <f t="shared" si="96"/>
        <v>212</v>
      </c>
      <c r="AC512" s="6">
        <f t="shared" si="97"/>
        <v>-2364</v>
      </c>
      <c r="AD512" s="6">
        <f t="shared" si="98"/>
        <v>-45.46153846153846</v>
      </c>
      <c r="AE512" s="7">
        <f t="shared" si="99"/>
        <v>-127</v>
      </c>
      <c r="AF512" t="str">
        <f t="shared" ca="1" si="100"/>
        <v>$V$46</v>
      </c>
      <c r="AG512" t="str">
        <f t="shared" ca="1" si="101"/>
        <v>$J$46</v>
      </c>
      <c r="AH512" t="str">
        <f t="shared" ca="1" si="102"/>
        <v>b: GLOBALTRANZ | 3683060410</v>
      </c>
      <c r="AI512" t="str">
        <f t="shared" ca="1" si="91"/>
        <v>$K$46</v>
      </c>
      <c r="AJ512" s="8">
        <f t="shared" si="92"/>
        <v>7.6923076923076927E-2</v>
      </c>
      <c r="AK512" s="7">
        <f t="shared" si="93"/>
        <v>-127</v>
      </c>
      <c r="AL512" s="7" t="str">
        <f t="shared" ca="1" si="103"/>
        <v>b: GLOBALTRANZ | 3683060410</v>
      </c>
      <c r="AM512" t="b">
        <f t="shared" si="94"/>
        <v>0</v>
      </c>
    </row>
    <row r="513" spans="3:39" x14ac:dyDescent="0.3">
      <c r="C513" s="1" t="s">
        <v>635</v>
      </c>
      <c r="D513" s="1" t="s">
        <v>636</v>
      </c>
      <c r="E513" s="1" t="s">
        <v>39</v>
      </c>
      <c r="F513" s="1" t="s">
        <v>53</v>
      </c>
      <c r="G513" s="1" t="s">
        <v>745</v>
      </c>
      <c r="H513" s="1" t="s">
        <v>66</v>
      </c>
      <c r="I513" s="1" t="s">
        <v>498</v>
      </c>
      <c r="J513" t="str">
        <f>TRIM(CONCATENATE(wiz[[#This Row],[SHIPPER..................]],wiz[[#This Row],[ZIP2..]],wiz[[#This Row],[ZIP3..]]))</f>
        <v>WILLIAMS SONOMA | 6001238654</v>
      </c>
      <c r="K513" s="1">
        <v>5</v>
      </c>
      <c r="L513" s="1">
        <v>1.59</v>
      </c>
      <c r="M513" s="1">
        <v>0.13</v>
      </c>
      <c r="N513" s="1">
        <v>575</v>
      </c>
      <c r="O513" s="1">
        <v>1.07</v>
      </c>
      <c r="P513" s="1">
        <v>54</v>
      </c>
      <c r="Q513" s="1">
        <v>0.28000000000000003</v>
      </c>
      <c r="R513" s="1">
        <v>71</v>
      </c>
      <c r="S513" s="1">
        <v>-31</v>
      </c>
      <c r="T513" s="1">
        <v>7</v>
      </c>
      <c r="U513" s="1">
        <v>102</v>
      </c>
      <c r="V513" s="1">
        <v>78</v>
      </c>
      <c r="W513" s="1">
        <v>60439</v>
      </c>
      <c r="X513" s="1">
        <v>60012</v>
      </c>
      <c r="Y513" s="1">
        <v>38654</v>
      </c>
      <c r="Z513" s="1">
        <v>1.5</v>
      </c>
      <c r="AA513" s="6">
        <f t="shared" si="95"/>
        <v>104</v>
      </c>
      <c r="AB513" s="6">
        <f t="shared" si="96"/>
        <v>390</v>
      </c>
      <c r="AC513" s="6">
        <f t="shared" si="97"/>
        <v>-8190</v>
      </c>
      <c r="AD513" s="6">
        <f t="shared" si="98"/>
        <v>-78.75</v>
      </c>
      <c r="AE513" s="7">
        <f t="shared" si="99"/>
        <v>-406</v>
      </c>
      <c r="AF513" t="str">
        <f t="shared" ca="1" si="100"/>
        <v>$V$987</v>
      </c>
      <c r="AG513" t="str">
        <f t="shared" ca="1" si="101"/>
        <v>$J$987</v>
      </c>
      <c r="AH513" t="str">
        <f t="shared" ca="1" si="102"/>
        <v>WILLIAMS SONOMA | 3865476001</v>
      </c>
      <c r="AI513" t="str">
        <f t="shared" ca="1" si="91"/>
        <v>$K$987</v>
      </c>
      <c r="AJ513" s="8">
        <f t="shared" si="92"/>
        <v>4.807692307692308E-2</v>
      </c>
      <c r="AK513" s="7">
        <f t="shared" si="93"/>
        <v>-293</v>
      </c>
      <c r="AL513" s="7" t="str">
        <f t="shared" ca="1" si="103"/>
        <v>WILLIAMS SONOMA | 3051743123</v>
      </c>
      <c r="AM513" t="b">
        <f t="shared" si="94"/>
        <v>0</v>
      </c>
    </row>
    <row r="514" spans="3:39" x14ac:dyDescent="0.3">
      <c r="C514" s="1" t="s">
        <v>635</v>
      </c>
      <c r="D514" s="1" t="s">
        <v>636</v>
      </c>
      <c r="E514" s="1" t="s">
        <v>39</v>
      </c>
      <c r="F514" s="1" t="s">
        <v>53</v>
      </c>
      <c r="G514" s="1" t="s">
        <v>746</v>
      </c>
      <c r="H514" s="1" t="s">
        <v>66</v>
      </c>
      <c r="I514" s="1" t="s">
        <v>498</v>
      </c>
      <c r="J514" t="str">
        <f>TRIM(CONCATENATE(wiz[[#This Row],[SHIPPER..................]],wiz[[#This Row],[ZIP2..]],wiz[[#This Row],[ZIP3..]]))</f>
        <v>WILLIAMS SONOMA | 6004838654</v>
      </c>
      <c r="K514" s="1">
        <v>4</v>
      </c>
      <c r="L514" s="1">
        <v>1.57</v>
      </c>
      <c r="M514" s="1">
        <v>0.1</v>
      </c>
      <c r="N514" s="1">
        <v>580</v>
      </c>
      <c r="O514" s="1">
        <v>1.02</v>
      </c>
      <c r="P514" s="1">
        <v>62</v>
      </c>
      <c r="Q514" s="1">
        <v>0.28999999999999998</v>
      </c>
      <c r="R514" s="1">
        <v>102</v>
      </c>
      <c r="S514" s="1">
        <v>-32</v>
      </c>
      <c r="T514" s="1">
        <v>19</v>
      </c>
      <c r="U514" s="1">
        <v>63</v>
      </c>
      <c r="V514" s="1">
        <v>50</v>
      </c>
      <c r="W514" s="1">
        <v>60447</v>
      </c>
      <c r="X514" s="1">
        <v>60048</v>
      </c>
      <c r="Y514" s="1">
        <v>38654</v>
      </c>
      <c r="Z514" s="1">
        <v>1.45</v>
      </c>
      <c r="AA514" s="6">
        <f t="shared" si="95"/>
        <v>104</v>
      </c>
      <c r="AB514" s="6">
        <f t="shared" si="96"/>
        <v>200</v>
      </c>
      <c r="AC514" s="6">
        <f t="shared" si="97"/>
        <v>-8190</v>
      </c>
      <c r="AD514" s="6">
        <f t="shared" si="98"/>
        <v>-78.75</v>
      </c>
      <c r="AE514" s="7">
        <f t="shared" si="99"/>
        <v>-406</v>
      </c>
      <c r="AF514" t="str">
        <f t="shared" ca="1" si="100"/>
        <v>$V$987</v>
      </c>
      <c r="AG514" t="str">
        <f t="shared" ca="1" si="101"/>
        <v>$J$987</v>
      </c>
      <c r="AH514" t="str">
        <f t="shared" ca="1" si="102"/>
        <v>WILLIAMS SONOMA | 3865476001</v>
      </c>
      <c r="AI514" t="str">
        <f t="shared" ref="AI514:AI577" ca="1" si="104">REPLACE(AF514,2,1,"K")</f>
        <v>$K$987</v>
      </c>
      <c r="AJ514" s="8">
        <f t="shared" ref="AJ514:AJ577" si="105">K514/AA514</f>
        <v>3.8461538461538464E-2</v>
      </c>
      <c r="AK514" s="7">
        <f t="shared" ref="AK514:AK577" si="106">_xlfn.MINIFS($V$3:$V$2378,$C$3:$C$2378,C514,$AJ$3:$AJ$2378,"&gt;0.05")</f>
        <v>-293</v>
      </c>
      <c r="AL514" s="7" t="str">
        <f t="shared" ca="1" si="103"/>
        <v>WILLIAMS SONOMA | 3051743123</v>
      </c>
      <c r="AM514" t="b">
        <f t="shared" ref="AM514:AM577" si="107">IF(AK514=V514,J514,FALSE)</f>
        <v>0</v>
      </c>
    </row>
    <row r="515" spans="3:39" x14ac:dyDescent="0.3">
      <c r="C515" s="1" t="s">
        <v>123</v>
      </c>
      <c r="D515" s="1" t="s">
        <v>124</v>
      </c>
      <c r="E515" s="1" t="s">
        <v>39</v>
      </c>
      <c r="F515" s="1" t="s">
        <v>140</v>
      </c>
      <c r="G515" s="1" t="s">
        <v>737</v>
      </c>
      <c r="H515" s="1" t="s">
        <v>68</v>
      </c>
      <c r="I515" s="1" t="s">
        <v>747</v>
      </c>
      <c r="J515" t="str">
        <f>TRIM(CONCATENATE(wiz[[#This Row],[SHIPPER..................]],wiz[[#This Row],[ZIP2..]],wiz[[#This Row],[ZIP3..]]))</f>
        <v>WAL MART SAMS GENERAL| 5315828348</v>
      </c>
      <c r="K515" s="1">
        <v>3</v>
      </c>
      <c r="L515" s="1">
        <v>2.2000000000000002</v>
      </c>
      <c r="M515" s="1">
        <v>0.12</v>
      </c>
      <c r="N515" s="1">
        <v>872</v>
      </c>
      <c r="O515" s="1">
        <v>1.58</v>
      </c>
      <c r="P515" s="1">
        <v>35</v>
      </c>
      <c r="Q515" s="1">
        <v>0.27</v>
      </c>
      <c r="R515" s="1">
        <v>169</v>
      </c>
      <c r="S515" s="1">
        <v>21</v>
      </c>
      <c r="T515" s="1">
        <v>23</v>
      </c>
      <c r="U515" s="1">
        <v>166</v>
      </c>
      <c r="V515" s="1">
        <v>210</v>
      </c>
      <c r="W515" s="1">
        <v>53201</v>
      </c>
      <c r="X515" s="1">
        <v>53158</v>
      </c>
      <c r="Y515" s="1">
        <v>28348</v>
      </c>
      <c r="Z515" s="1">
        <v>2.1</v>
      </c>
      <c r="AA515" s="6">
        <f t="shared" ref="AA515:AA578" si="108">SUMIFS(K$3:K$2378,$C$3:$C$2378,$C515)</f>
        <v>189</v>
      </c>
      <c r="AB515" s="6">
        <f t="shared" ref="AB515:AB578" si="109">V515*K515</f>
        <v>630</v>
      </c>
      <c r="AC515" s="6">
        <f t="shared" ref="AC515:AC578" si="110">SUMIFS(AB$3:AB$2378,$C$3:$C$2378,$C515)</f>
        <v>88</v>
      </c>
      <c r="AD515" s="6">
        <f t="shared" ref="AD515:AD578" si="111">AC515/AA515</f>
        <v>0.46560846560846558</v>
      </c>
      <c r="AE515" s="7">
        <f t="shared" ref="AE515:AE578" si="112">_xlfn.MINIFS($V$3:$V$2378,$C$3:$C$2378,C515)</f>
        <v>-553</v>
      </c>
      <c r="AF515" t="str">
        <f t="shared" ref="AF515:AF578" ca="1" si="113">CELL("address",INDEX($V$3:$V$2378,MATCH(_xlfn.MINIFS($V$3:$V$2378,$C$3:$C$2378,C515),$V$3:$V$2378,0)))</f>
        <v>$V$459</v>
      </c>
      <c r="AG515" t="str">
        <f t="shared" ref="AG515:AG578" ca="1" si="114">REPLACE(AF515,2,1,"J")</f>
        <v>$J$459</v>
      </c>
      <c r="AH515" t="str">
        <f t="shared" ref="AH515:AH578" ca="1" si="115">INDIRECT(AG515)</f>
        <v>WAL MART SAMS GENERAL| 6054835055</v>
      </c>
      <c r="AI515" t="str">
        <f t="shared" ca="1" si="104"/>
        <v>$K$459</v>
      </c>
      <c r="AJ515" s="8">
        <f t="shared" si="105"/>
        <v>1.5873015873015872E-2</v>
      </c>
      <c r="AK515" s="7">
        <f t="shared" si="106"/>
        <v>-306</v>
      </c>
      <c r="AL515" s="7" t="str">
        <f t="shared" ref="AL515:AL578" ca="1" si="116">OFFSET(J$2,MATCH(AK515,$V$3:$V$2378,0),)</f>
        <v>b: C H ROBINSON | 3030163755</v>
      </c>
      <c r="AM515" t="b">
        <f t="shared" si="107"/>
        <v>0</v>
      </c>
    </row>
    <row r="516" spans="3:39" x14ac:dyDescent="0.3">
      <c r="C516" s="1" t="s">
        <v>748</v>
      </c>
      <c r="D516" s="1" t="s">
        <v>749</v>
      </c>
      <c r="E516" s="1" t="s">
        <v>39</v>
      </c>
      <c r="F516" s="1" t="s">
        <v>53</v>
      </c>
      <c r="G516" s="1" t="s">
        <v>750</v>
      </c>
      <c r="H516" s="1" t="s">
        <v>68</v>
      </c>
      <c r="I516" s="1" t="s">
        <v>511</v>
      </c>
      <c r="J516" t="str">
        <f>TRIM(CONCATENATE(wiz[[#This Row],[SHIPPER..................]],wiz[[#This Row],[ZIP2..]],wiz[[#This Row],[ZIP3..]]))</f>
        <v>ENERGIZER BATTERY | 6102127101</v>
      </c>
      <c r="K516" s="1">
        <v>4</v>
      </c>
      <c r="L516" s="1">
        <v>1.93</v>
      </c>
      <c r="M516" s="1">
        <v>0.19</v>
      </c>
      <c r="N516" s="1">
        <v>802</v>
      </c>
      <c r="O516" s="1">
        <v>1.64</v>
      </c>
      <c r="P516" s="1">
        <v>59</v>
      </c>
      <c r="Q516" s="1">
        <v>0.28999999999999998</v>
      </c>
      <c r="R516" s="1">
        <v>124</v>
      </c>
      <c r="S516" s="1">
        <v>-6</v>
      </c>
      <c r="T516" s="1">
        <v>29</v>
      </c>
      <c r="U516" s="1">
        <v>0</v>
      </c>
      <c r="V516" s="1">
        <v>23</v>
      </c>
      <c r="W516" s="1">
        <v>61462</v>
      </c>
      <c r="X516" s="1">
        <v>61021</v>
      </c>
      <c r="Y516" s="1">
        <v>27101</v>
      </c>
      <c r="Z516" s="1">
        <v>1.9</v>
      </c>
      <c r="AA516" s="6">
        <f t="shared" si="108"/>
        <v>97</v>
      </c>
      <c r="AB516" s="6">
        <f t="shared" si="109"/>
        <v>92</v>
      </c>
      <c r="AC516" s="6">
        <f t="shared" si="110"/>
        <v>-1585</v>
      </c>
      <c r="AD516" s="6">
        <f t="shared" si="111"/>
        <v>-16.340206185567009</v>
      </c>
      <c r="AE516" s="7">
        <f t="shared" si="112"/>
        <v>-354</v>
      </c>
      <c r="AF516" t="str">
        <f t="shared" ca="1" si="113"/>
        <v>$V$1317</v>
      </c>
      <c r="AG516" t="str">
        <f t="shared" ca="1" si="114"/>
        <v>$J$1317</v>
      </c>
      <c r="AH516" t="str">
        <f t="shared" ca="1" si="115"/>
        <v>OWENS CORNING SALES | 4302530030</v>
      </c>
      <c r="AI516" t="str">
        <f t="shared" ca="1" si="104"/>
        <v>$K$1317</v>
      </c>
      <c r="AJ516" s="8">
        <f t="shared" si="105"/>
        <v>4.1237113402061855E-2</v>
      </c>
      <c r="AK516" s="7">
        <f t="shared" si="106"/>
        <v>-89</v>
      </c>
      <c r="AL516" s="7" t="str">
        <f t="shared" ca="1" si="116"/>
        <v>OWENS CORNING SALES | 3026846514</v>
      </c>
      <c r="AM516" t="b">
        <f t="shared" si="107"/>
        <v>0</v>
      </c>
    </row>
    <row r="517" spans="3:39" x14ac:dyDescent="0.3">
      <c r="C517" s="1" t="s">
        <v>400</v>
      </c>
      <c r="D517" s="1" t="s">
        <v>401</v>
      </c>
      <c r="E517" s="1" t="s">
        <v>39</v>
      </c>
      <c r="F517" s="1" t="s">
        <v>53</v>
      </c>
      <c r="G517" s="1" t="s">
        <v>751</v>
      </c>
      <c r="H517" s="1" t="s">
        <v>544</v>
      </c>
      <c r="I517" s="1" t="s">
        <v>545</v>
      </c>
      <c r="J517" t="str">
        <f>TRIM(CONCATENATE(wiz[[#This Row],[SHIPPER..................]],wiz[[#This Row],[ZIP2..]],wiz[[#This Row],[ZIP3..]]))</f>
        <v>KELLOGG COMPANY MLXP| 6010117601</v>
      </c>
      <c r="K517" s="1">
        <v>3</v>
      </c>
      <c r="L517" s="1">
        <v>2.4500000000000002</v>
      </c>
      <c r="M517" s="1">
        <v>0.3</v>
      </c>
      <c r="N517" s="1">
        <v>706</v>
      </c>
      <c r="O517" s="1">
        <v>1.63</v>
      </c>
      <c r="P517" s="1">
        <v>34</v>
      </c>
      <c r="Q517" s="1">
        <v>0.25</v>
      </c>
      <c r="R517" s="1">
        <v>71</v>
      </c>
      <c r="S517" s="1">
        <v>-22</v>
      </c>
      <c r="T517" s="1">
        <v>-5</v>
      </c>
      <c r="U517" s="1">
        <v>-9</v>
      </c>
      <c r="V517" s="1">
        <v>-36</v>
      </c>
      <c r="W517" s="1">
        <v>60559</v>
      </c>
      <c r="X517" s="1">
        <v>60101</v>
      </c>
      <c r="Y517" s="1">
        <v>17601</v>
      </c>
      <c r="Z517" s="1">
        <v>2.5299999999999998</v>
      </c>
      <c r="AA517" s="6">
        <f t="shared" si="108"/>
        <v>979</v>
      </c>
      <c r="AB517" s="6">
        <f t="shared" si="109"/>
        <v>-108</v>
      </c>
      <c r="AC517" s="6">
        <f t="shared" si="110"/>
        <v>105632</v>
      </c>
      <c r="AD517" s="6">
        <f t="shared" si="111"/>
        <v>107.89785495403473</v>
      </c>
      <c r="AE517" s="7">
        <f t="shared" si="112"/>
        <v>-453</v>
      </c>
      <c r="AF517" t="str">
        <f t="shared" ca="1" si="113"/>
        <v>$V$191</v>
      </c>
      <c r="AG517" t="str">
        <f t="shared" ca="1" si="114"/>
        <v>$J$191</v>
      </c>
      <c r="AH517" t="str">
        <f t="shared" ca="1" si="115"/>
        <v>KELLOGG COMPANY MLXP| 3030133601</v>
      </c>
      <c r="AI517" t="str">
        <f t="shared" ca="1" si="104"/>
        <v>$K$191</v>
      </c>
      <c r="AJ517" s="8">
        <f t="shared" si="105"/>
        <v>3.0643513789581204E-3</v>
      </c>
      <c r="AK517" s="7">
        <f t="shared" si="106"/>
        <v>-94</v>
      </c>
      <c r="AL517" s="7" t="str">
        <f t="shared" ca="1" si="116"/>
        <v>KELLOGG COMPANY MLXP| 3861175029</v>
      </c>
      <c r="AM517" t="b">
        <f t="shared" si="107"/>
        <v>0</v>
      </c>
    </row>
    <row r="518" spans="3:39" x14ac:dyDescent="0.3">
      <c r="C518" s="1" t="s">
        <v>752</v>
      </c>
      <c r="D518" s="1" t="s">
        <v>753</v>
      </c>
      <c r="E518" s="1" t="s">
        <v>39</v>
      </c>
      <c r="F518" s="1" t="s">
        <v>53</v>
      </c>
      <c r="G518" s="1" t="s">
        <v>619</v>
      </c>
      <c r="H518" s="1" t="s">
        <v>90</v>
      </c>
      <c r="I518" s="1" t="s">
        <v>754</v>
      </c>
      <c r="J518" t="str">
        <f>TRIM(CONCATENATE(wiz[[#This Row],[SHIPPER..................]],wiz[[#This Row],[ZIP2..]],wiz[[#This Row],[ZIP3..]]))</f>
        <v>HUSQVARNA | 6007929115</v>
      </c>
      <c r="K518" s="1">
        <v>3</v>
      </c>
      <c r="L518" s="1">
        <v>2.15</v>
      </c>
      <c r="M518" s="1">
        <v>0.11</v>
      </c>
      <c r="N518" s="1">
        <v>881</v>
      </c>
      <c r="O518" s="1">
        <v>1.5</v>
      </c>
      <c r="P518" s="1">
        <v>55</v>
      </c>
      <c r="Q518" s="1">
        <v>0.28000000000000003</v>
      </c>
      <c r="R518" s="1">
        <v>141</v>
      </c>
      <c r="S518" s="1">
        <v>-17</v>
      </c>
      <c r="T518" s="1">
        <v>42</v>
      </c>
      <c r="U518" s="1">
        <v>402</v>
      </c>
      <c r="V518" s="1">
        <v>427</v>
      </c>
      <c r="W518" s="1">
        <v>60601</v>
      </c>
      <c r="X518" s="1">
        <v>60079</v>
      </c>
      <c r="Y518" s="1">
        <v>29115</v>
      </c>
      <c r="Z518" s="1">
        <v>2.04</v>
      </c>
      <c r="AA518" s="6">
        <f t="shared" si="108"/>
        <v>50</v>
      </c>
      <c r="AB518" s="6">
        <f t="shared" si="109"/>
        <v>1281</v>
      </c>
      <c r="AC518" s="6">
        <f t="shared" si="110"/>
        <v>2194</v>
      </c>
      <c r="AD518" s="6">
        <f t="shared" si="111"/>
        <v>43.88</v>
      </c>
      <c r="AE518" s="7">
        <f t="shared" si="112"/>
        <v>-57</v>
      </c>
      <c r="AF518" t="str">
        <f t="shared" ca="1" si="113"/>
        <v>$V$276</v>
      </c>
      <c r="AG518" t="str">
        <f t="shared" ca="1" si="114"/>
        <v>$J$276</v>
      </c>
      <c r="AH518" t="str">
        <f t="shared" ca="1" si="115"/>
        <v>GREIF | 3010643125</v>
      </c>
      <c r="AI518" t="str">
        <f t="shared" ca="1" si="104"/>
        <v>$K$276</v>
      </c>
      <c r="AJ518" s="8">
        <f t="shared" si="105"/>
        <v>0.06</v>
      </c>
      <c r="AK518" s="7">
        <f t="shared" si="106"/>
        <v>4</v>
      </c>
      <c r="AL518" s="7" t="str">
        <f t="shared" ca="1" si="116"/>
        <v>WAL MART SAMS GENERAL| 4603828150</v>
      </c>
      <c r="AM518" t="b">
        <f t="shared" si="107"/>
        <v>0</v>
      </c>
    </row>
    <row r="519" spans="3:39" x14ac:dyDescent="0.3">
      <c r="C519" s="1" t="s">
        <v>37</v>
      </c>
      <c r="D519" s="1" t="s">
        <v>38</v>
      </c>
      <c r="E519" s="1" t="s">
        <v>39</v>
      </c>
      <c r="F519" s="1" t="s">
        <v>53</v>
      </c>
      <c r="G519" s="1" t="s">
        <v>733</v>
      </c>
      <c r="H519" s="1" t="s">
        <v>90</v>
      </c>
      <c r="I519" s="1" t="s">
        <v>377</v>
      </c>
      <c r="J519" t="str">
        <f>TRIM(CONCATENATE(wiz[[#This Row],[SHIPPER..................]],wiz[[#This Row],[ZIP2..]],wiz[[#This Row],[ZIP3..]]))</f>
        <v>b: C H ROBINSON | 6100629353</v>
      </c>
      <c r="K519" s="1">
        <v>1</v>
      </c>
      <c r="L519" s="1">
        <v>1.44</v>
      </c>
      <c r="M519" s="1">
        <v>0.28000000000000003</v>
      </c>
      <c r="N519" s="1">
        <v>813</v>
      </c>
      <c r="O519" s="1">
        <v>1.77</v>
      </c>
      <c r="P519" s="1">
        <v>91</v>
      </c>
      <c r="Q519" s="1">
        <v>0.3</v>
      </c>
      <c r="R519" s="1">
        <v>-5</v>
      </c>
      <c r="S519" s="1">
        <v>-59</v>
      </c>
      <c r="T519" s="1">
        <v>-2</v>
      </c>
      <c r="U519" s="1">
        <v>-239</v>
      </c>
      <c r="V519" s="1">
        <v>-300</v>
      </c>
      <c r="W519" s="1">
        <v>52060</v>
      </c>
      <c r="X519" s="1">
        <v>61006</v>
      </c>
      <c r="Y519" s="1">
        <v>29353</v>
      </c>
      <c r="Z519" s="1">
        <v>1.5</v>
      </c>
      <c r="AA519" s="6">
        <f t="shared" si="108"/>
        <v>615</v>
      </c>
      <c r="AB519" s="6">
        <f t="shared" si="109"/>
        <v>-300</v>
      </c>
      <c r="AC519" s="6">
        <f t="shared" si="110"/>
        <v>-122022</v>
      </c>
      <c r="AD519" s="6">
        <f t="shared" si="111"/>
        <v>-198.40975609756097</v>
      </c>
      <c r="AE519" s="7">
        <f t="shared" si="112"/>
        <v>-1118</v>
      </c>
      <c r="AF519" t="str">
        <f t="shared" ca="1" si="113"/>
        <v>$V$1066</v>
      </c>
      <c r="AG519" t="str">
        <f t="shared" ca="1" si="114"/>
        <v>$J$1066</v>
      </c>
      <c r="AH519" t="str">
        <f t="shared" ca="1" si="115"/>
        <v>b: C H ROBINSON | 2736036101</v>
      </c>
      <c r="AI519" t="str">
        <f t="shared" ca="1" si="104"/>
        <v>$K$1066</v>
      </c>
      <c r="AJ519" s="8">
        <f t="shared" si="105"/>
        <v>1.6260162601626016E-3</v>
      </c>
      <c r="AK519" s="7">
        <f t="shared" si="106"/>
        <v>-560</v>
      </c>
      <c r="AL519" s="7" t="str">
        <f t="shared" ca="1" si="116"/>
        <v>b: C H ROBINSON | 6080335055</v>
      </c>
      <c r="AM519" t="b">
        <f t="shared" si="107"/>
        <v>0</v>
      </c>
    </row>
    <row r="520" spans="3:39" x14ac:dyDescent="0.3">
      <c r="C520" s="1" t="s">
        <v>344</v>
      </c>
      <c r="D520" s="1" t="s">
        <v>345</v>
      </c>
      <c r="E520" s="1" t="s">
        <v>39</v>
      </c>
      <c r="F520" s="1" t="s">
        <v>53</v>
      </c>
      <c r="G520" s="1" t="s">
        <v>755</v>
      </c>
      <c r="H520" s="1" t="s">
        <v>90</v>
      </c>
      <c r="I520" s="1" t="s">
        <v>756</v>
      </c>
      <c r="J520" t="str">
        <f>TRIM(CONCATENATE(wiz[[#This Row],[SHIPPER..................]],wiz[[#This Row],[ZIP2..]],wiz[[#This Row],[ZIP3..]]))</f>
        <v>b: SCHNEIDER LOGISTIC| 6018529330</v>
      </c>
      <c r="K520" s="1">
        <v>1</v>
      </c>
      <c r="L520" s="1">
        <v>1.38</v>
      </c>
      <c r="M520" s="1">
        <v>0.23</v>
      </c>
      <c r="N520" s="1">
        <v>745</v>
      </c>
      <c r="O520" s="1">
        <v>1.83</v>
      </c>
      <c r="P520" s="1">
        <v>87</v>
      </c>
      <c r="Q520" s="1">
        <v>0.3</v>
      </c>
      <c r="R520" s="1">
        <v>46</v>
      </c>
      <c r="S520" s="1">
        <v>-58</v>
      </c>
      <c r="T520" s="1">
        <v>-52</v>
      </c>
      <c r="U520" s="1">
        <v>-363</v>
      </c>
      <c r="V520" s="1">
        <v>-473</v>
      </c>
      <c r="W520" s="1">
        <v>53545</v>
      </c>
      <c r="X520" s="1">
        <v>60185</v>
      </c>
      <c r="Y520" s="1">
        <v>29330</v>
      </c>
      <c r="Z520" s="1">
        <v>1.39</v>
      </c>
      <c r="AA520" s="6">
        <f t="shared" si="108"/>
        <v>78</v>
      </c>
      <c r="AB520" s="6">
        <f t="shared" si="109"/>
        <v>-473</v>
      </c>
      <c r="AC520" s="6">
        <f t="shared" si="110"/>
        <v>-21006</v>
      </c>
      <c r="AD520" s="6">
        <f t="shared" si="111"/>
        <v>-269.30769230769232</v>
      </c>
      <c r="AE520" s="7">
        <f t="shared" si="112"/>
        <v>-1249</v>
      </c>
      <c r="AF520" t="str">
        <f t="shared" ca="1" si="113"/>
        <v>$V$1953</v>
      </c>
      <c r="AG520" t="str">
        <f t="shared" ca="1" si="114"/>
        <v>$J$1953</v>
      </c>
      <c r="AH520" t="str">
        <f t="shared" ca="1" si="115"/>
        <v>b: SCHNEIDER LOGISTIC| 3830119034</v>
      </c>
      <c r="AI520" t="str">
        <f t="shared" ca="1" si="104"/>
        <v>$K$1953</v>
      </c>
      <c r="AJ520" s="8">
        <f t="shared" si="105"/>
        <v>1.282051282051282E-2</v>
      </c>
      <c r="AK520" s="7">
        <f t="shared" si="106"/>
        <v>-570</v>
      </c>
      <c r="AL520" s="7" t="str">
        <f t="shared" ca="1" si="116"/>
        <v>LOWES MLXP VAN ONE WA| 3071947265</v>
      </c>
      <c r="AM520" t="b">
        <f t="shared" si="107"/>
        <v>0</v>
      </c>
    </row>
    <row r="521" spans="3:39" x14ac:dyDescent="0.3">
      <c r="C521" s="1" t="s">
        <v>757</v>
      </c>
      <c r="D521" s="1" t="s">
        <v>758</v>
      </c>
      <c r="E521" s="1" t="s">
        <v>39</v>
      </c>
      <c r="F521" s="1" t="s">
        <v>53</v>
      </c>
      <c r="G521" s="1" t="s">
        <v>160</v>
      </c>
      <c r="H521" s="1" t="s">
        <v>66</v>
      </c>
      <c r="I521" s="1" t="s">
        <v>610</v>
      </c>
      <c r="J521" t="str">
        <f>TRIM(CONCATENATE(wiz[[#This Row],[SHIPPER..................]],wiz[[#This Row],[ZIP2..]],wiz[[#This Row],[ZIP3..]]))</f>
        <v>CATERPILLAR INC | 6000738834</v>
      </c>
      <c r="K521" s="1">
        <v>1</v>
      </c>
      <c r="L521" s="1">
        <v>1.78</v>
      </c>
      <c r="M521" s="1">
        <v>0.18</v>
      </c>
      <c r="N521" s="1">
        <v>555</v>
      </c>
      <c r="O521" s="1">
        <v>1.1000000000000001</v>
      </c>
      <c r="P521" s="1">
        <v>58</v>
      </c>
      <c r="Q521" s="1">
        <v>0.3</v>
      </c>
      <c r="R521" s="1">
        <v>51</v>
      </c>
      <c r="S521" s="1">
        <v>-56</v>
      </c>
      <c r="T521" s="1">
        <v>0</v>
      </c>
      <c r="U521" s="1">
        <v>286</v>
      </c>
      <c r="V521" s="1">
        <v>230</v>
      </c>
      <c r="W521" s="1">
        <v>60450</v>
      </c>
      <c r="X521" s="1">
        <v>60007</v>
      </c>
      <c r="Y521" s="1">
        <v>38834</v>
      </c>
      <c r="Z521" s="1">
        <v>1.74</v>
      </c>
      <c r="AA521" s="6">
        <f t="shared" si="108"/>
        <v>1</v>
      </c>
      <c r="AB521" s="6">
        <f t="shared" si="109"/>
        <v>230</v>
      </c>
      <c r="AC521" s="6">
        <f t="shared" si="110"/>
        <v>230</v>
      </c>
      <c r="AD521" s="6">
        <f t="shared" si="111"/>
        <v>230</v>
      </c>
      <c r="AE521" s="7">
        <f t="shared" si="112"/>
        <v>230</v>
      </c>
      <c r="AF521" t="str">
        <f t="shared" ca="1" si="113"/>
        <v>$V$521</v>
      </c>
      <c r="AG521" t="str">
        <f t="shared" ca="1" si="114"/>
        <v>$J$521</v>
      </c>
      <c r="AH521" t="str">
        <f t="shared" ca="1" si="115"/>
        <v>CATERPILLAR INC | 6000738834</v>
      </c>
      <c r="AI521" t="str">
        <f t="shared" ca="1" si="104"/>
        <v>$K$521</v>
      </c>
      <c r="AJ521" s="8">
        <f t="shared" si="105"/>
        <v>1</v>
      </c>
      <c r="AK521" s="7">
        <f t="shared" si="106"/>
        <v>230</v>
      </c>
      <c r="AL521" s="7" t="str">
        <f t="shared" ca="1" si="116"/>
        <v>CATERPILLAR INC | 6000738834</v>
      </c>
      <c r="AM521" t="str">
        <f t="shared" si="107"/>
        <v>CATERPILLAR INC | 6000738834</v>
      </c>
    </row>
    <row r="522" spans="3:39" x14ac:dyDescent="0.3">
      <c r="C522" s="1" t="s">
        <v>759</v>
      </c>
      <c r="D522" s="1" t="s">
        <v>760</v>
      </c>
      <c r="E522" s="1" t="s">
        <v>39</v>
      </c>
      <c r="F522" s="1" t="s">
        <v>53</v>
      </c>
      <c r="G522" s="1" t="s">
        <v>579</v>
      </c>
      <c r="H522" s="1" t="s">
        <v>70</v>
      </c>
      <c r="I522" s="1" t="s">
        <v>666</v>
      </c>
      <c r="J522" t="str">
        <f>TRIM(CONCATENATE(wiz[[#This Row],[SHIPPER..................]],wiz[[#This Row],[ZIP2..]],wiz[[#This Row],[ZIP3..]]))</f>
        <v>ERMCO | 6000238024</v>
      </c>
      <c r="K522" s="1">
        <v>1</v>
      </c>
      <c r="L522" s="1">
        <v>1.58</v>
      </c>
      <c r="M522" s="1">
        <v>0.28000000000000003</v>
      </c>
      <c r="N522" s="1">
        <v>501</v>
      </c>
      <c r="O522" s="1">
        <v>0.88</v>
      </c>
      <c r="P522" s="1">
        <v>64</v>
      </c>
      <c r="Q522" s="1">
        <v>0.3</v>
      </c>
      <c r="R522" s="1">
        <v>19</v>
      </c>
      <c r="S522" s="1">
        <v>-64</v>
      </c>
      <c r="T522" s="1">
        <v>39</v>
      </c>
      <c r="U522" s="1">
        <v>178</v>
      </c>
      <c r="V522" s="1">
        <v>153</v>
      </c>
      <c r="W522" s="1">
        <v>60446</v>
      </c>
      <c r="X522" s="1">
        <v>60002</v>
      </c>
      <c r="Y522" s="1">
        <v>38024</v>
      </c>
      <c r="Z522" s="1">
        <v>1.64</v>
      </c>
      <c r="AA522" s="6">
        <f t="shared" si="108"/>
        <v>16</v>
      </c>
      <c r="AB522" s="6">
        <f t="shared" si="109"/>
        <v>153</v>
      </c>
      <c r="AC522" s="6">
        <f t="shared" si="110"/>
        <v>2823</v>
      </c>
      <c r="AD522" s="6">
        <f t="shared" si="111"/>
        <v>176.4375</v>
      </c>
      <c r="AE522" s="7">
        <f t="shared" si="112"/>
        <v>-82</v>
      </c>
      <c r="AF522" t="str">
        <f t="shared" ca="1" si="113"/>
        <v>$V$662</v>
      </c>
      <c r="AG522" t="str">
        <f t="shared" ca="1" si="114"/>
        <v>$J$662</v>
      </c>
      <c r="AH522" t="str">
        <f t="shared" ca="1" si="115"/>
        <v>REDWOOD LOGISTICS STR| 4620127101</v>
      </c>
      <c r="AI522" t="str">
        <f t="shared" ca="1" si="104"/>
        <v>$K$662</v>
      </c>
      <c r="AJ522" s="8">
        <f t="shared" si="105"/>
        <v>6.25E-2</v>
      </c>
      <c r="AK522" s="7">
        <f t="shared" si="106"/>
        <v>-82</v>
      </c>
      <c r="AL522" s="7" t="str">
        <f t="shared" ca="1" si="116"/>
        <v>REDWOOD LOGISTICS STR| 4620127101</v>
      </c>
      <c r="AM522" t="b">
        <f t="shared" si="107"/>
        <v>0</v>
      </c>
    </row>
    <row r="523" spans="3:39" x14ac:dyDescent="0.3">
      <c r="C523" s="1" t="s">
        <v>761</v>
      </c>
      <c r="D523" s="1" t="s">
        <v>762</v>
      </c>
      <c r="E523" s="1" t="s">
        <v>39</v>
      </c>
      <c r="F523" s="1" t="s">
        <v>140</v>
      </c>
      <c r="G523" s="1" t="s">
        <v>737</v>
      </c>
      <c r="H523" s="1" t="s">
        <v>70</v>
      </c>
      <c r="I523" s="1" t="s">
        <v>371</v>
      </c>
      <c r="J523" t="str">
        <f>TRIM(CONCATENATE(wiz[[#This Row],[SHIPPER..................]],wiz[[#This Row],[ZIP2..]],wiz[[#This Row],[ZIP3..]]))</f>
        <v>CONAGRA FOODS INC | 5315837821</v>
      </c>
      <c r="K523" s="1">
        <v>4</v>
      </c>
      <c r="L523" s="1">
        <v>1.65</v>
      </c>
      <c r="M523" s="1">
        <v>0.28000000000000003</v>
      </c>
      <c r="N523" s="1">
        <v>611</v>
      </c>
      <c r="O523" s="1">
        <v>1.36</v>
      </c>
      <c r="P523" s="1">
        <v>59</v>
      </c>
      <c r="Q523" s="1">
        <v>0.28999999999999998</v>
      </c>
      <c r="R523" s="1">
        <v>24</v>
      </c>
      <c r="S523" s="1">
        <v>-32</v>
      </c>
      <c r="T523" s="1">
        <v>-35</v>
      </c>
      <c r="U523" s="1">
        <v>-151</v>
      </c>
      <c r="V523" s="1">
        <v>-218</v>
      </c>
      <c r="W523" s="1">
        <v>53201</v>
      </c>
      <c r="X523" s="1">
        <v>53158</v>
      </c>
      <c r="Y523" s="1">
        <v>37821</v>
      </c>
      <c r="Z523" s="1">
        <v>1.71</v>
      </c>
      <c r="AA523" s="6">
        <f t="shared" si="108"/>
        <v>99</v>
      </c>
      <c r="AB523" s="6">
        <f t="shared" si="109"/>
        <v>-872</v>
      </c>
      <c r="AC523" s="6">
        <f t="shared" si="110"/>
        <v>-9201</v>
      </c>
      <c r="AD523" s="6">
        <f t="shared" si="111"/>
        <v>-92.939393939393938</v>
      </c>
      <c r="AE523" s="7">
        <f t="shared" si="112"/>
        <v>-218</v>
      </c>
      <c r="AF523" t="str">
        <f t="shared" ca="1" si="113"/>
        <v>$V$523</v>
      </c>
      <c r="AG523" t="str">
        <f t="shared" ca="1" si="114"/>
        <v>$J$523</v>
      </c>
      <c r="AH523" t="str">
        <f t="shared" ca="1" si="115"/>
        <v>CONAGRA FOODS INC | 5315837821</v>
      </c>
      <c r="AI523" t="str">
        <f t="shared" ca="1" si="104"/>
        <v>$K$523</v>
      </c>
      <c r="AJ523" s="8">
        <f t="shared" si="105"/>
        <v>4.0404040404040407E-2</v>
      </c>
      <c r="AK523" s="7">
        <f t="shared" si="106"/>
        <v>-120</v>
      </c>
      <c r="AL523" s="7" t="str">
        <f t="shared" ca="1" si="116"/>
        <v>POLYAIR DEDICATED SHU| 4000460601</v>
      </c>
      <c r="AM523" t="b">
        <f t="shared" si="107"/>
        <v>0</v>
      </c>
    </row>
    <row r="524" spans="3:39" x14ac:dyDescent="0.3">
      <c r="C524" s="1" t="s">
        <v>761</v>
      </c>
      <c r="D524" s="1" t="s">
        <v>762</v>
      </c>
      <c r="E524" s="1" t="s">
        <v>39</v>
      </c>
      <c r="F524" s="1" t="s">
        <v>140</v>
      </c>
      <c r="G524" s="1" t="s">
        <v>737</v>
      </c>
      <c r="H524" s="1" t="s">
        <v>70</v>
      </c>
      <c r="I524" s="1" t="s">
        <v>763</v>
      </c>
      <c r="J524" t="str">
        <f>TRIM(CONCATENATE(wiz[[#This Row],[SHIPPER..................]],wiz[[#This Row],[ZIP2..]],wiz[[#This Row],[ZIP3..]]))</f>
        <v>CONAGRA FOODS INC | 5315837885</v>
      </c>
      <c r="K524" s="1">
        <v>1</v>
      </c>
      <c r="L524" s="1">
        <v>1.9</v>
      </c>
      <c r="M524" s="1">
        <v>0.28999999999999998</v>
      </c>
      <c r="N524" s="1">
        <v>615</v>
      </c>
      <c r="O524" s="1">
        <v>1.54</v>
      </c>
      <c r="P524" s="1">
        <v>89</v>
      </c>
      <c r="Q524" s="1">
        <v>0.3</v>
      </c>
      <c r="R524" s="1">
        <v>35</v>
      </c>
      <c r="S524" s="1">
        <v>-32</v>
      </c>
      <c r="T524" s="1">
        <v>-78</v>
      </c>
      <c r="U524" s="1">
        <v>-5</v>
      </c>
      <c r="V524" s="1">
        <v>-115</v>
      </c>
      <c r="W524" s="1">
        <v>60447</v>
      </c>
      <c r="X524" s="1">
        <v>53158</v>
      </c>
      <c r="Y524" s="1">
        <v>37885</v>
      </c>
      <c r="Z524" s="1">
        <v>1.97</v>
      </c>
      <c r="AA524" s="6">
        <f t="shared" si="108"/>
        <v>99</v>
      </c>
      <c r="AB524" s="6">
        <f t="shared" si="109"/>
        <v>-115</v>
      </c>
      <c r="AC524" s="6">
        <f t="shared" si="110"/>
        <v>-9201</v>
      </c>
      <c r="AD524" s="6">
        <f t="shared" si="111"/>
        <v>-92.939393939393938</v>
      </c>
      <c r="AE524" s="7">
        <f t="shared" si="112"/>
        <v>-218</v>
      </c>
      <c r="AF524" t="str">
        <f t="shared" ca="1" si="113"/>
        <v>$V$523</v>
      </c>
      <c r="AG524" t="str">
        <f t="shared" ca="1" si="114"/>
        <v>$J$523</v>
      </c>
      <c r="AH524" t="str">
        <f t="shared" ca="1" si="115"/>
        <v>CONAGRA FOODS INC | 5315837821</v>
      </c>
      <c r="AI524" t="str">
        <f t="shared" ca="1" si="104"/>
        <v>$K$523</v>
      </c>
      <c r="AJ524" s="8">
        <f t="shared" si="105"/>
        <v>1.0101010101010102E-2</v>
      </c>
      <c r="AK524" s="7">
        <f t="shared" si="106"/>
        <v>-120</v>
      </c>
      <c r="AL524" s="7" t="str">
        <f t="shared" ca="1" si="116"/>
        <v>POLYAIR DEDICATED SHU| 4000460601</v>
      </c>
      <c r="AM524" t="b">
        <f t="shared" si="107"/>
        <v>0</v>
      </c>
    </row>
    <row r="525" spans="3:39" x14ac:dyDescent="0.3">
      <c r="C525" s="1" t="s">
        <v>123</v>
      </c>
      <c r="D525" s="1" t="s">
        <v>124</v>
      </c>
      <c r="E525" s="1" t="s">
        <v>39</v>
      </c>
      <c r="F525" s="1" t="s">
        <v>53</v>
      </c>
      <c r="G525" s="1" t="s">
        <v>733</v>
      </c>
      <c r="H525" s="1" t="s">
        <v>70</v>
      </c>
      <c r="I525" s="1" t="s">
        <v>563</v>
      </c>
      <c r="J525" t="str">
        <f>TRIM(CONCATENATE(wiz[[#This Row],[SHIPPER..................]],wiz[[#This Row],[ZIP2..]],wiz[[#This Row],[ZIP3..]]))</f>
        <v>WAL MART SAMS GENERAL| 6100637809</v>
      </c>
      <c r="K525" s="1">
        <v>2</v>
      </c>
      <c r="L525" s="1">
        <v>2.15</v>
      </c>
      <c r="M525" s="1">
        <v>0.08</v>
      </c>
      <c r="N525" s="1">
        <v>642</v>
      </c>
      <c r="O525" s="1">
        <v>1.17</v>
      </c>
      <c r="P525" s="1">
        <v>76</v>
      </c>
      <c r="Q525" s="1">
        <v>0.3</v>
      </c>
      <c r="R525" s="1">
        <v>153</v>
      </c>
      <c r="S525" s="1">
        <v>-116</v>
      </c>
      <c r="T525" s="1">
        <v>10</v>
      </c>
      <c r="U525" s="1">
        <v>59</v>
      </c>
      <c r="V525" s="1">
        <v>-47</v>
      </c>
      <c r="W525" s="1">
        <v>53545</v>
      </c>
      <c r="X525" s="1">
        <v>61006</v>
      </c>
      <c r="Y525" s="1">
        <v>37809</v>
      </c>
      <c r="Z525" s="1">
        <v>2.0099999999999998</v>
      </c>
      <c r="AA525" s="6">
        <f t="shared" si="108"/>
        <v>189</v>
      </c>
      <c r="AB525" s="6">
        <f t="shared" si="109"/>
        <v>-94</v>
      </c>
      <c r="AC525" s="6">
        <f t="shared" si="110"/>
        <v>88</v>
      </c>
      <c r="AD525" s="6">
        <f t="shared" si="111"/>
        <v>0.46560846560846558</v>
      </c>
      <c r="AE525" s="7">
        <f t="shared" si="112"/>
        <v>-553</v>
      </c>
      <c r="AF525" t="str">
        <f t="shared" ca="1" si="113"/>
        <v>$V$459</v>
      </c>
      <c r="AG525" t="str">
        <f t="shared" ca="1" si="114"/>
        <v>$J$459</v>
      </c>
      <c r="AH525" t="str">
        <f t="shared" ca="1" si="115"/>
        <v>WAL MART SAMS GENERAL| 6054835055</v>
      </c>
      <c r="AI525" t="str">
        <f t="shared" ca="1" si="104"/>
        <v>$K$459</v>
      </c>
      <c r="AJ525" s="8">
        <f t="shared" si="105"/>
        <v>1.0582010582010581E-2</v>
      </c>
      <c r="AK525" s="7">
        <f t="shared" si="106"/>
        <v>-306</v>
      </c>
      <c r="AL525" s="7" t="str">
        <f t="shared" ca="1" si="116"/>
        <v>b: C H ROBINSON | 3030163755</v>
      </c>
      <c r="AM525" t="b">
        <f t="shared" si="107"/>
        <v>0</v>
      </c>
    </row>
    <row r="526" spans="3:39" x14ac:dyDescent="0.3">
      <c r="C526" s="1" t="s">
        <v>445</v>
      </c>
      <c r="D526" s="1" t="s">
        <v>446</v>
      </c>
      <c r="E526" s="1" t="s">
        <v>39</v>
      </c>
      <c r="F526" s="1" t="s">
        <v>53</v>
      </c>
      <c r="G526" s="1" t="s">
        <v>744</v>
      </c>
      <c r="H526" s="1" t="s">
        <v>70</v>
      </c>
      <c r="I526" s="1" t="s">
        <v>75</v>
      </c>
      <c r="J526" t="str">
        <f>TRIM(CONCATENATE(wiz[[#This Row],[SHIPPER..................]],wiz[[#This Row],[ZIP2..]],wiz[[#This Row],[ZIP3..]]))</f>
        <v>PACTIV | 6017438101</v>
      </c>
      <c r="K526" s="1">
        <v>4</v>
      </c>
      <c r="L526" s="1">
        <v>1.62</v>
      </c>
      <c r="M526" s="1">
        <v>0.17</v>
      </c>
      <c r="N526" s="1">
        <v>538</v>
      </c>
      <c r="O526" s="1">
        <v>1.04</v>
      </c>
      <c r="P526" s="1">
        <v>40</v>
      </c>
      <c r="Q526" s="1">
        <v>0.25</v>
      </c>
      <c r="R526" s="1">
        <v>51</v>
      </c>
      <c r="S526" s="1">
        <v>-2</v>
      </c>
      <c r="T526" s="1">
        <v>1</v>
      </c>
      <c r="U526" s="1">
        <v>37</v>
      </c>
      <c r="V526" s="1">
        <v>36</v>
      </c>
      <c r="W526" s="1">
        <v>60803</v>
      </c>
      <c r="X526" s="1">
        <v>60174</v>
      </c>
      <c r="Y526" s="1">
        <v>38101</v>
      </c>
      <c r="Z526" s="1">
        <v>1.57</v>
      </c>
      <c r="AA526" s="6">
        <f t="shared" si="108"/>
        <v>52</v>
      </c>
      <c r="AB526" s="6">
        <f t="shared" si="109"/>
        <v>144</v>
      </c>
      <c r="AC526" s="6">
        <f t="shared" si="110"/>
        <v>-2364</v>
      </c>
      <c r="AD526" s="6">
        <f t="shared" si="111"/>
        <v>-45.46153846153846</v>
      </c>
      <c r="AE526" s="7">
        <f t="shared" si="112"/>
        <v>-127</v>
      </c>
      <c r="AF526" t="str">
        <f t="shared" ca="1" si="113"/>
        <v>$V$46</v>
      </c>
      <c r="AG526" t="str">
        <f t="shared" ca="1" si="114"/>
        <v>$J$46</v>
      </c>
      <c r="AH526" t="str">
        <f t="shared" ca="1" si="115"/>
        <v>b: GLOBALTRANZ | 3683060410</v>
      </c>
      <c r="AI526" t="str">
        <f t="shared" ca="1" si="104"/>
        <v>$K$46</v>
      </c>
      <c r="AJ526" s="8">
        <f t="shared" si="105"/>
        <v>7.6923076923076927E-2</v>
      </c>
      <c r="AK526" s="7">
        <f t="shared" si="106"/>
        <v>-127</v>
      </c>
      <c r="AL526" s="7" t="str">
        <f t="shared" ca="1" si="116"/>
        <v>b: GLOBALTRANZ | 3683060410</v>
      </c>
      <c r="AM526" t="b">
        <f t="shared" si="107"/>
        <v>0</v>
      </c>
    </row>
    <row r="527" spans="3:39" x14ac:dyDescent="0.3">
      <c r="C527" s="1" t="s">
        <v>123</v>
      </c>
      <c r="D527" s="1" t="s">
        <v>124</v>
      </c>
      <c r="E527" s="1" t="s">
        <v>39</v>
      </c>
      <c r="F527" s="1" t="s">
        <v>53</v>
      </c>
      <c r="G527" s="1" t="s">
        <v>425</v>
      </c>
      <c r="H527" s="1" t="s">
        <v>70</v>
      </c>
      <c r="I527" s="1" t="s">
        <v>75</v>
      </c>
      <c r="J527" t="str">
        <f>TRIM(CONCATENATE(wiz[[#This Row],[SHIPPER..................]],wiz[[#This Row],[ZIP2..]],wiz[[#This Row],[ZIP3..]]))</f>
        <v>WAL MART SAMS GENERAL| 6011538101</v>
      </c>
      <c r="K527" s="1">
        <v>1</v>
      </c>
      <c r="L527" s="1">
        <v>1.72</v>
      </c>
      <c r="M527" s="1">
        <v>7.0000000000000007E-2</v>
      </c>
      <c r="N527" s="1">
        <v>543</v>
      </c>
      <c r="O527" s="1">
        <v>1.67</v>
      </c>
      <c r="P527" s="1">
        <v>178</v>
      </c>
      <c r="Q527" s="1">
        <v>0.4</v>
      </c>
      <c r="R527" s="1">
        <v>110</v>
      </c>
      <c r="S527" s="1">
        <v>-126</v>
      </c>
      <c r="T527" s="1">
        <v>-148</v>
      </c>
      <c r="U527" s="1">
        <v>38</v>
      </c>
      <c r="V527" s="1">
        <v>-236</v>
      </c>
      <c r="W527" s="1">
        <v>61832</v>
      </c>
      <c r="X527" s="1">
        <v>60115</v>
      </c>
      <c r="Y527" s="1">
        <v>38101</v>
      </c>
      <c r="Z527" s="1">
        <v>1.57</v>
      </c>
      <c r="AA527" s="6">
        <f t="shared" si="108"/>
        <v>189</v>
      </c>
      <c r="AB527" s="6">
        <f t="shared" si="109"/>
        <v>-236</v>
      </c>
      <c r="AC527" s="6">
        <f t="shared" si="110"/>
        <v>88</v>
      </c>
      <c r="AD527" s="6">
        <f t="shared" si="111"/>
        <v>0.46560846560846558</v>
      </c>
      <c r="AE527" s="7">
        <f t="shared" si="112"/>
        <v>-553</v>
      </c>
      <c r="AF527" t="str">
        <f t="shared" ca="1" si="113"/>
        <v>$V$459</v>
      </c>
      <c r="AG527" t="str">
        <f t="shared" ca="1" si="114"/>
        <v>$J$459</v>
      </c>
      <c r="AH527" t="str">
        <f t="shared" ca="1" si="115"/>
        <v>WAL MART SAMS GENERAL| 6054835055</v>
      </c>
      <c r="AI527" t="str">
        <f t="shared" ca="1" si="104"/>
        <v>$K$459</v>
      </c>
      <c r="AJ527" s="8">
        <f t="shared" si="105"/>
        <v>5.2910052910052907E-3</v>
      </c>
      <c r="AK527" s="7">
        <f t="shared" si="106"/>
        <v>-306</v>
      </c>
      <c r="AL527" s="7" t="str">
        <f t="shared" ca="1" si="116"/>
        <v>b: C H ROBINSON | 3030163755</v>
      </c>
      <c r="AM527" t="b">
        <f t="shared" si="107"/>
        <v>0</v>
      </c>
    </row>
    <row r="528" spans="3:39" x14ac:dyDescent="0.3">
      <c r="C528" s="1" t="s">
        <v>123</v>
      </c>
      <c r="D528" s="1" t="s">
        <v>124</v>
      </c>
      <c r="E528" s="1" t="s">
        <v>39</v>
      </c>
      <c r="F528" s="1" t="s">
        <v>53</v>
      </c>
      <c r="G528" s="1" t="s">
        <v>764</v>
      </c>
      <c r="H528" s="1" t="s">
        <v>70</v>
      </c>
      <c r="I528" s="1" t="s">
        <v>75</v>
      </c>
      <c r="J528" t="str">
        <f>TRIM(CONCATENATE(wiz[[#This Row],[SHIPPER..................]],wiz[[#This Row],[ZIP2..]],wiz[[#This Row],[ZIP3..]]))</f>
        <v>WAL MART SAMS GENERAL| 6014338101</v>
      </c>
      <c r="K528" s="1">
        <v>1</v>
      </c>
      <c r="L528" s="1">
        <v>1.72</v>
      </c>
      <c r="M528" s="1">
        <v>0.13</v>
      </c>
      <c r="N528" s="1">
        <v>560</v>
      </c>
      <c r="O528" s="1">
        <v>1.1000000000000001</v>
      </c>
      <c r="P528" s="1">
        <v>19</v>
      </c>
      <c r="Q528" s="1">
        <v>0.25</v>
      </c>
      <c r="R528" s="1">
        <v>75</v>
      </c>
      <c r="S528" s="1">
        <v>6</v>
      </c>
      <c r="T528" s="1">
        <v>0</v>
      </c>
      <c r="U528" s="1">
        <v>86</v>
      </c>
      <c r="V528" s="1">
        <v>92</v>
      </c>
      <c r="W528" s="1">
        <v>60559</v>
      </c>
      <c r="X528" s="1">
        <v>60143</v>
      </c>
      <c r="Y528" s="1">
        <v>38101</v>
      </c>
      <c r="Z528" s="1">
        <v>1.63</v>
      </c>
      <c r="AA528" s="6">
        <f t="shared" si="108"/>
        <v>189</v>
      </c>
      <c r="AB528" s="6">
        <f t="shared" si="109"/>
        <v>92</v>
      </c>
      <c r="AC528" s="6">
        <f t="shared" si="110"/>
        <v>88</v>
      </c>
      <c r="AD528" s="6">
        <f t="shared" si="111"/>
        <v>0.46560846560846558</v>
      </c>
      <c r="AE528" s="7">
        <f t="shared" si="112"/>
        <v>-553</v>
      </c>
      <c r="AF528" t="str">
        <f t="shared" ca="1" si="113"/>
        <v>$V$459</v>
      </c>
      <c r="AG528" t="str">
        <f t="shared" ca="1" si="114"/>
        <v>$J$459</v>
      </c>
      <c r="AH528" t="str">
        <f t="shared" ca="1" si="115"/>
        <v>WAL MART SAMS GENERAL| 6054835055</v>
      </c>
      <c r="AI528" t="str">
        <f t="shared" ca="1" si="104"/>
        <v>$K$459</v>
      </c>
      <c r="AJ528" s="8">
        <f t="shared" si="105"/>
        <v>5.2910052910052907E-3</v>
      </c>
      <c r="AK528" s="7">
        <f t="shared" si="106"/>
        <v>-306</v>
      </c>
      <c r="AL528" s="7" t="str">
        <f t="shared" ca="1" si="116"/>
        <v>b: C H ROBINSON | 3030163755</v>
      </c>
      <c r="AM528" t="b">
        <f t="shared" si="107"/>
        <v>0</v>
      </c>
    </row>
    <row r="529" spans="3:39" x14ac:dyDescent="0.3">
      <c r="C529" s="1" t="s">
        <v>37</v>
      </c>
      <c r="D529" s="1" t="s">
        <v>38</v>
      </c>
      <c r="E529" s="1" t="s">
        <v>39</v>
      </c>
      <c r="F529" s="1" t="s">
        <v>53</v>
      </c>
      <c r="G529" s="1" t="s">
        <v>729</v>
      </c>
      <c r="H529" s="1" t="s">
        <v>70</v>
      </c>
      <c r="I529" s="1" t="s">
        <v>611</v>
      </c>
      <c r="J529" t="str">
        <f>TRIM(CONCATENATE(wiz[[#This Row],[SHIPPER..................]],wiz[[#This Row],[ZIP2..]],wiz[[#This Row],[ZIP3..]]))</f>
        <v>b: C H ROBINSON | 6001637127</v>
      </c>
      <c r="K529" s="1">
        <v>1</v>
      </c>
      <c r="L529" s="1">
        <v>1.33</v>
      </c>
      <c r="M529" s="1">
        <v>0.28000000000000003</v>
      </c>
      <c r="N529" s="1">
        <v>528</v>
      </c>
      <c r="O529" s="1">
        <v>1.83</v>
      </c>
      <c r="P529" s="1">
        <v>32</v>
      </c>
      <c r="Q529" s="1">
        <v>0.25</v>
      </c>
      <c r="R529" s="1">
        <v>24</v>
      </c>
      <c r="S529" s="1">
        <v>73</v>
      </c>
      <c r="T529" s="1">
        <v>-186</v>
      </c>
      <c r="U529" s="1">
        <v>-349</v>
      </c>
      <c r="V529" s="1">
        <v>-462</v>
      </c>
      <c r="W529" s="1">
        <v>60803</v>
      </c>
      <c r="X529" s="1">
        <v>60016</v>
      </c>
      <c r="Y529" s="1">
        <v>37127</v>
      </c>
      <c r="Z529" s="1">
        <v>1.39</v>
      </c>
      <c r="AA529" s="6">
        <f t="shared" si="108"/>
        <v>615</v>
      </c>
      <c r="AB529" s="6">
        <f t="shared" si="109"/>
        <v>-462</v>
      </c>
      <c r="AC529" s="6">
        <f t="shared" si="110"/>
        <v>-122022</v>
      </c>
      <c r="AD529" s="6">
        <f t="shared" si="111"/>
        <v>-198.40975609756097</v>
      </c>
      <c r="AE529" s="7">
        <f t="shared" si="112"/>
        <v>-1118</v>
      </c>
      <c r="AF529" t="str">
        <f t="shared" ca="1" si="113"/>
        <v>$V$1066</v>
      </c>
      <c r="AG529" t="str">
        <f t="shared" ca="1" si="114"/>
        <v>$J$1066</v>
      </c>
      <c r="AH529" t="str">
        <f t="shared" ca="1" si="115"/>
        <v>b: C H ROBINSON | 2736036101</v>
      </c>
      <c r="AI529" t="str">
        <f t="shared" ca="1" si="104"/>
        <v>$K$1066</v>
      </c>
      <c r="AJ529" s="8">
        <f t="shared" si="105"/>
        <v>1.6260162601626016E-3</v>
      </c>
      <c r="AK529" s="7">
        <f t="shared" si="106"/>
        <v>-560</v>
      </c>
      <c r="AL529" s="7" t="str">
        <f t="shared" ca="1" si="116"/>
        <v>b: C H ROBINSON | 6080335055</v>
      </c>
      <c r="AM529" t="b">
        <f t="shared" si="107"/>
        <v>0</v>
      </c>
    </row>
    <row r="530" spans="3:39" x14ac:dyDescent="0.3">
      <c r="C530" s="1" t="s">
        <v>765</v>
      </c>
      <c r="D530" s="1" t="s">
        <v>766</v>
      </c>
      <c r="E530" s="1" t="s">
        <v>39</v>
      </c>
      <c r="F530" s="1" t="s">
        <v>53</v>
      </c>
      <c r="G530" s="1" t="s">
        <v>767</v>
      </c>
      <c r="H530" s="1" t="s">
        <v>70</v>
      </c>
      <c r="I530" s="1" t="s">
        <v>578</v>
      </c>
      <c r="J530" t="str">
        <f>TRIM(CONCATENATE(wiz[[#This Row],[SHIPPER..................]],wiz[[#This Row],[ZIP2..]],wiz[[#This Row],[ZIP3..]]))</f>
        <v>NISSAN NORTH AMERICA | 6012037121</v>
      </c>
      <c r="K530" s="1">
        <v>1</v>
      </c>
      <c r="L530" s="1">
        <v>1.53</v>
      </c>
      <c r="M530" s="1">
        <v>0.13</v>
      </c>
      <c r="N530" s="1">
        <v>598</v>
      </c>
      <c r="O530" s="1">
        <v>1</v>
      </c>
      <c r="P530" s="1">
        <v>67</v>
      </c>
      <c r="Q530" s="1">
        <v>0.3</v>
      </c>
      <c r="R530" s="1">
        <v>48</v>
      </c>
      <c r="S530" s="1">
        <v>-68</v>
      </c>
      <c r="T530" s="1">
        <v>24</v>
      </c>
      <c r="U530" s="1">
        <v>-162</v>
      </c>
      <c r="V530" s="1">
        <v>-206</v>
      </c>
      <c r="W530" s="1">
        <v>60447</v>
      </c>
      <c r="X530" s="1">
        <v>60120</v>
      </c>
      <c r="Y530" s="1">
        <v>37121</v>
      </c>
      <c r="Z530" s="1">
        <v>1.44</v>
      </c>
      <c r="AA530" s="6">
        <f t="shared" si="108"/>
        <v>9</v>
      </c>
      <c r="AB530" s="6">
        <f t="shared" si="109"/>
        <v>-206</v>
      </c>
      <c r="AC530" s="6">
        <f t="shared" si="110"/>
        <v>25</v>
      </c>
      <c r="AD530" s="6">
        <f t="shared" si="111"/>
        <v>2.7777777777777777</v>
      </c>
      <c r="AE530" s="7">
        <f t="shared" si="112"/>
        <v>-206</v>
      </c>
      <c r="AF530" t="str">
        <f t="shared" ca="1" si="113"/>
        <v>$V$225</v>
      </c>
      <c r="AG530" t="str">
        <f t="shared" ca="1" si="114"/>
        <v>$J$225</v>
      </c>
      <c r="AH530" t="str">
        <f t="shared" ca="1" si="115"/>
        <v>b: BLUE GRACE LOGISTI| 3021340351</v>
      </c>
      <c r="AI530" t="str">
        <f t="shared" ca="1" si="104"/>
        <v>$K$225</v>
      </c>
      <c r="AJ530" s="8">
        <f t="shared" si="105"/>
        <v>0.1111111111111111</v>
      </c>
      <c r="AK530" s="7">
        <f t="shared" si="106"/>
        <v>-206</v>
      </c>
      <c r="AL530" s="7" t="str">
        <f t="shared" ca="1" si="116"/>
        <v>b: BLUE GRACE LOGISTI| 3021340351</v>
      </c>
      <c r="AM530" t="str">
        <f t="shared" si="107"/>
        <v>NISSAN NORTH AMERICA | 6012037121</v>
      </c>
    </row>
    <row r="531" spans="3:39" x14ac:dyDescent="0.3">
      <c r="C531" s="1" t="s">
        <v>765</v>
      </c>
      <c r="D531" s="1" t="s">
        <v>766</v>
      </c>
      <c r="E531" s="1" t="s">
        <v>39</v>
      </c>
      <c r="F531" s="1" t="s">
        <v>53</v>
      </c>
      <c r="G531" s="1" t="s">
        <v>768</v>
      </c>
      <c r="H531" s="1" t="s">
        <v>70</v>
      </c>
      <c r="I531" s="1" t="s">
        <v>578</v>
      </c>
      <c r="J531" t="str">
        <f>TRIM(CONCATENATE(wiz[[#This Row],[SHIPPER..................]],wiz[[#This Row],[ZIP2..]],wiz[[#This Row],[ZIP3..]]))</f>
        <v>NISSAN NORTH AMERICA | 6005037121</v>
      </c>
      <c r="K531" s="1">
        <v>2</v>
      </c>
      <c r="L531" s="1">
        <v>1.73</v>
      </c>
      <c r="M531" s="1">
        <v>0.15</v>
      </c>
      <c r="N531" s="1">
        <v>528</v>
      </c>
      <c r="O531" s="1">
        <v>0.88</v>
      </c>
      <c r="P531" s="1">
        <v>59</v>
      </c>
      <c r="Q531" s="1">
        <v>0.28000000000000003</v>
      </c>
      <c r="R531" s="1">
        <v>68</v>
      </c>
      <c r="S531" s="1">
        <v>-10</v>
      </c>
      <c r="T531" s="1">
        <v>39</v>
      </c>
      <c r="U531" s="1">
        <v>-110</v>
      </c>
      <c r="V531" s="1">
        <v>-81</v>
      </c>
      <c r="W531" s="1">
        <v>60526</v>
      </c>
      <c r="X531" s="1">
        <v>60050</v>
      </c>
      <c r="Y531" s="1">
        <v>37121</v>
      </c>
      <c r="Z531" s="1">
        <v>1.66</v>
      </c>
      <c r="AA531" s="6">
        <f t="shared" si="108"/>
        <v>9</v>
      </c>
      <c r="AB531" s="6">
        <f t="shared" si="109"/>
        <v>-162</v>
      </c>
      <c r="AC531" s="6">
        <f t="shared" si="110"/>
        <v>25</v>
      </c>
      <c r="AD531" s="6">
        <f t="shared" si="111"/>
        <v>2.7777777777777777</v>
      </c>
      <c r="AE531" s="7">
        <f t="shared" si="112"/>
        <v>-206</v>
      </c>
      <c r="AF531" t="str">
        <f t="shared" ca="1" si="113"/>
        <v>$V$225</v>
      </c>
      <c r="AG531" t="str">
        <f t="shared" ca="1" si="114"/>
        <v>$J$225</v>
      </c>
      <c r="AH531" t="str">
        <f t="shared" ca="1" si="115"/>
        <v>b: BLUE GRACE LOGISTI| 3021340351</v>
      </c>
      <c r="AI531" t="str">
        <f t="shared" ca="1" si="104"/>
        <v>$K$225</v>
      </c>
      <c r="AJ531" s="8">
        <f t="shared" si="105"/>
        <v>0.22222222222222221</v>
      </c>
      <c r="AK531" s="7">
        <f t="shared" si="106"/>
        <v>-206</v>
      </c>
      <c r="AL531" s="7" t="str">
        <f t="shared" ca="1" si="116"/>
        <v>b: BLUE GRACE LOGISTI| 3021340351</v>
      </c>
      <c r="AM531" t="b">
        <f t="shared" si="107"/>
        <v>0</v>
      </c>
    </row>
    <row r="532" spans="3:39" x14ac:dyDescent="0.3">
      <c r="C532" s="1" t="s">
        <v>677</v>
      </c>
      <c r="D532" s="1" t="s">
        <v>678</v>
      </c>
      <c r="E532" s="1" t="s">
        <v>39</v>
      </c>
      <c r="F532" s="1" t="s">
        <v>53</v>
      </c>
      <c r="G532" s="1" t="s">
        <v>769</v>
      </c>
      <c r="H532" s="1" t="s">
        <v>50</v>
      </c>
      <c r="I532" s="1" t="s">
        <v>615</v>
      </c>
      <c r="J532" t="str">
        <f>TRIM(CONCATENATE(wiz[[#This Row],[SHIPPER..................]],wiz[[#This Row],[ZIP2..]],wiz[[#This Row],[ZIP3..]]))</f>
        <v>b: TRANSFIX | 6202530517</v>
      </c>
      <c r="K532" s="1">
        <v>1</v>
      </c>
      <c r="L532" s="1">
        <v>1.68</v>
      </c>
      <c r="M532" s="1">
        <v>0.27</v>
      </c>
      <c r="N532" s="1">
        <v>591</v>
      </c>
      <c r="O532" s="1">
        <v>1.1000000000000001</v>
      </c>
      <c r="P532" s="1">
        <v>92</v>
      </c>
      <c r="Q532" s="1">
        <v>0.3</v>
      </c>
      <c r="R532" s="1">
        <v>-35</v>
      </c>
      <c r="S532" s="1">
        <v>-40</v>
      </c>
      <c r="T532" s="1">
        <v>0</v>
      </c>
      <c r="U532" s="1">
        <v>151</v>
      </c>
      <c r="V532" s="1">
        <v>111</v>
      </c>
      <c r="W532" s="1">
        <v>63379</v>
      </c>
      <c r="X532" s="1">
        <v>62025</v>
      </c>
      <c r="Y532" s="1">
        <v>30517</v>
      </c>
      <c r="Z532" s="1">
        <v>1.73</v>
      </c>
      <c r="AA532" s="6">
        <f t="shared" si="108"/>
        <v>10</v>
      </c>
      <c r="AB532" s="6">
        <f t="shared" si="109"/>
        <v>111</v>
      </c>
      <c r="AC532" s="6">
        <f t="shared" si="110"/>
        <v>-508</v>
      </c>
      <c r="AD532" s="6">
        <f t="shared" si="111"/>
        <v>-50.8</v>
      </c>
      <c r="AE532" s="7">
        <f t="shared" si="112"/>
        <v>-457</v>
      </c>
      <c r="AF532" t="str">
        <f t="shared" ca="1" si="113"/>
        <v>$V$1099</v>
      </c>
      <c r="AG532" t="str">
        <f t="shared" ca="1" si="114"/>
        <v>$J$1099</v>
      </c>
      <c r="AH532" t="str">
        <f t="shared" ca="1" si="115"/>
        <v>b: TRANSFIX | 2811535020</v>
      </c>
      <c r="AI532" t="str">
        <f t="shared" ca="1" si="104"/>
        <v>$K$1099</v>
      </c>
      <c r="AJ532" s="8">
        <f t="shared" si="105"/>
        <v>0.1</v>
      </c>
      <c r="AK532" s="7">
        <f t="shared" si="106"/>
        <v>-457</v>
      </c>
      <c r="AL532" s="7" t="str">
        <f t="shared" ca="1" si="116"/>
        <v>b: TRANSFIX | 2811535020</v>
      </c>
      <c r="AM532" t="b">
        <f t="shared" si="107"/>
        <v>0</v>
      </c>
    </row>
    <row r="533" spans="3:39" x14ac:dyDescent="0.3">
      <c r="C533" s="1" t="s">
        <v>400</v>
      </c>
      <c r="D533" s="1" t="s">
        <v>401</v>
      </c>
      <c r="E533" s="1" t="s">
        <v>39</v>
      </c>
      <c r="F533" s="1" t="s">
        <v>53</v>
      </c>
      <c r="G533" s="1" t="s">
        <v>770</v>
      </c>
      <c r="H533" s="1" t="s">
        <v>50</v>
      </c>
      <c r="I533" s="1" t="s">
        <v>223</v>
      </c>
      <c r="J533" t="str">
        <f>TRIM(CONCATENATE(wiz[[#This Row],[SHIPPER..................]],wiz[[#This Row],[ZIP2..]],wiz[[#This Row],[ZIP3..]]))</f>
        <v>KELLOGG COMPANY MLXP| 6044030301</v>
      </c>
      <c r="K533" s="1">
        <v>111</v>
      </c>
      <c r="L533" s="1">
        <v>1.87</v>
      </c>
      <c r="M533" s="1">
        <v>0.24</v>
      </c>
      <c r="N533" s="1">
        <v>698</v>
      </c>
      <c r="O533" s="1">
        <v>1.38</v>
      </c>
      <c r="P533" s="1">
        <v>65</v>
      </c>
      <c r="Q533" s="1">
        <v>0.3</v>
      </c>
      <c r="R533" s="1">
        <v>8</v>
      </c>
      <c r="S533" s="1">
        <v>6</v>
      </c>
      <c r="T533" s="1">
        <v>2</v>
      </c>
      <c r="U533" s="1">
        <v>110</v>
      </c>
      <c r="V533" s="1">
        <v>118</v>
      </c>
      <c r="W533" s="1">
        <v>61832</v>
      </c>
      <c r="X533" s="1">
        <v>60440</v>
      </c>
      <c r="Y533" s="1">
        <v>30301</v>
      </c>
      <c r="Z533" s="1">
        <v>1.89</v>
      </c>
      <c r="AA533" s="6">
        <f t="shared" si="108"/>
        <v>979</v>
      </c>
      <c r="AB533" s="6">
        <f t="shared" si="109"/>
        <v>13098</v>
      </c>
      <c r="AC533" s="6">
        <f t="shared" si="110"/>
        <v>105632</v>
      </c>
      <c r="AD533" s="6">
        <f t="shared" si="111"/>
        <v>107.89785495403473</v>
      </c>
      <c r="AE533" s="7">
        <f t="shared" si="112"/>
        <v>-453</v>
      </c>
      <c r="AF533" t="str">
        <f t="shared" ca="1" si="113"/>
        <v>$V$191</v>
      </c>
      <c r="AG533" t="str">
        <f t="shared" ca="1" si="114"/>
        <v>$J$191</v>
      </c>
      <c r="AH533" t="str">
        <f t="shared" ca="1" si="115"/>
        <v>KELLOGG COMPANY MLXP| 3030133601</v>
      </c>
      <c r="AI533" t="str">
        <f t="shared" ca="1" si="104"/>
        <v>$K$191</v>
      </c>
      <c r="AJ533" s="8">
        <f t="shared" si="105"/>
        <v>0.11338100102145046</v>
      </c>
      <c r="AK533" s="7">
        <f t="shared" si="106"/>
        <v>-94</v>
      </c>
      <c r="AL533" s="7" t="str">
        <f t="shared" ca="1" si="116"/>
        <v>KELLOGG COMPANY MLXP| 3861175029</v>
      </c>
      <c r="AM533" t="b">
        <f t="shared" si="107"/>
        <v>0</v>
      </c>
    </row>
    <row r="534" spans="3:39" x14ac:dyDescent="0.3">
      <c r="C534" s="1" t="s">
        <v>400</v>
      </c>
      <c r="D534" s="1" t="s">
        <v>401</v>
      </c>
      <c r="E534" s="1" t="s">
        <v>39</v>
      </c>
      <c r="F534" s="1" t="s">
        <v>53</v>
      </c>
      <c r="G534" s="1" t="s">
        <v>427</v>
      </c>
      <c r="H534" s="1" t="s">
        <v>50</v>
      </c>
      <c r="I534" s="1" t="s">
        <v>223</v>
      </c>
      <c r="J534" t="str">
        <f>TRIM(CONCATENATE(wiz[[#This Row],[SHIPPER..................]],wiz[[#This Row],[ZIP2..]],wiz[[#This Row],[ZIP3..]]))</f>
        <v>KELLOGG COMPANY MLXP| 6044730301</v>
      </c>
      <c r="K534" s="1">
        <v>43</v>
      </c>
      <c r="L534" s="1">
        <v>1.84</v>
      </c>
      <c r="M534" s="1">
        <v>0.25</v>
      </c>
      <c r="N534" s="1">
        <v>699</v>
      </c>
      <c r="O534" s="1">
        <v>1.43</v>
      </c>
      <c r="P534" s="1">
        <v>76</v>
      </c>
      <c r="Q534" s="1">
        <v>0.31</v>
      </c>
      <c r="R534" s="1">
        <v>-17</v>
      </c>
      <c r="S534" s="1">
        <v>-25</v>
      </c>
      <c r="T534" s="1">
        <v>-10</v>
      </c>
      <c r="U534" s="1">
        <v>114</v>
      </c>
      <c r="V534" s="1">
        <v>79</v>
      </c>
      <c r="W534" s="1">
        <v>46064</v>
      </c>
      <c r="X534" s="1">
        <v>60447</v>
      </c>
      <c r="Y534" s="1">
        <v>30301</v>
      </c>
      <c r="Z534" s="1">
        <v>1.87</v>
      </c>
      <c r="AA534" s="6">
        <f t="shared" si="108"/>
        <v>979</v>
      </c>
      <c r="AB534" s="6">
        <f t="shared" si="109"/>
        <v>3397</v>
      </c>
      <c r="AC534" s="6">
        <f t="shared" si="110"/>
        <v>105632</v>
      </c>
      <c r="AD534" s="6">
        <f t="shared" si="111"/>
        <v>107.89785495403473</v>
      </c>
      <c r="AE534" s="7">
        <f t="shared" si="112"/>
        <v>-453</v>
      </c>
      <c r="AF534" t="str">
        <f t="shared" ca="1" si="113"/>
        <v>$V$191</v>
      </c>
      <c r="AG534" t="str">
        <f t="shared" ca="1" si="114"/>
        <v>$J$191</v>
      </c>
      <c r="AH534" t="str">
        <f t="shared" ca="1" si="115"/>
        <v>KELLOGG COMPANY MLXP| 3030133601</v>
      </c>
      <c r="AI534" t="str">
        <f t="shared" ca="1" si="104"/>
        <v>$K$191</v>
      </c>
      <c r="AJ534" s="8">
        <f t="shared" si="105"/>
        <v>4.3922369765066395E-2</v>
      </c>
      <c r="AK534" s="7">
        <f t="shared" si="106"/>
        <v>-94</v>
      </c>
      <c r="AL534" s="7" t="str">
        <f t="shared" ca="1" si="116"/>
        <v>KELLOGG COMPANY MLXP| 3861175029</v>
      </c>
      <c r="AM534" t="b">
        <f t="shared" si="107"/>
        <v>0</v>
      </c>
    </row>
    <row r="535" spans="3:39" x14ac:dyDescent="0.3">
      <c r="C535" s="1" t="s">
        <v>78</v>
      </c>
      <c r="D535" s="1" t="s">
        <v>79</v>
      </c>
      <c r="E535" s="1" t="s">
        <v>39</v>
      </c>
      <c r="F535" s="1" t="s">
        <v>53</v>
      </c>
      <c r="G535" s="1" t="s">
        <v>770</v>
      </c>
      <c r="H535" s="1" t="s">
        <v>44</v>
      </c>
      <c r="I535" s="1" t="s">
        <v>464</v>
      </c>
      <c r="J535" t="str">
        <f>TRIM(CONCATENATE(wiz[[#This Row],[SHIPPER..................]],wiz[[#This Row],[ZIP2..]],wiz[[#This Row],[ZIP3..]]))</f>
        <v>TRACTOR SUPPLY MANHAT| 6044042134</v>
      </c>
      <c r="K535" s="1">
        <v>1</v>
      </c>
      <c r="L535" s="1">
        <v>2.0499999999999998</v>
      </c>
      <c r="M535" s="1">
        <v>0.21</v>
      </c>
      <c r="N535" s="1">
        <v>489</v>
      </c>
      <c r="O535" s="1">
        <v>0.63</v>
      </c>
      <c r="P535" s="1">
        <v>17</v>
      </c>
      <c r="Q535" s="1">
        <v>0.25</v>
      </c>
      <c r="R535" s="1">
        <v>-9</v>
      </c>
      <c r="S535" s="1">
        <v>125</v>
      </c>
      <c r="T535" s="1">
        <v>80</v>
      </c>
      <c r="U535" s="1">
        <v>203</v>
      </c>
      <c r="V535" s="1">
        <v>408</v>
      </c>
      <c r="W535" s="1">
        <v>60526</v>
      </c>
      <c r="X535" s="1">
        <v>60440</v>
      </c>
      <c r="Y535" s="1">
        <v>42134</v>
      </c>
      <c r="Z535" s="1">
        <v>2.04</v>
      </c>
      <c r="AA535" s="6">
        <f t="shared" si="108"/>
        <v>533</v>
      </c>
      <c r="AB535" s="6">
        <f t="shared" si="109"/>
        <v>408</v>
      </c>
      <c r="AC535" s="6">
        <f t="shared" si="110"/>
        <v>27994</v>
      </c>
      <c r="AD535" s="6">
        <f t="shared" si="111"/>
        <v>52.521575984990619</v>
      </c>
      <c r="AE535" s="7">
        <f t="shared" si="112"/>
        <v>-627</v>
      </c>
      <c r="AF535" t="str">
        <f t="shared" ca="1" si="113"/>
        <v>$V$356</v>
      </c>
      <c r="AG535" t="str">
        <f t="shared" ca="1" si="114"/>
        <v>$J$356</v>
      </c>
      <c r="AH535" t="str">
        <f t="shared" ca="1" si="115"/>
        <v>TRACTOR SUPPLY MANHAT| 3070142134</v>
      </c>
      <c r="AI535" t="str">
        <f t="shared" ca="1" si="104"/>
        <v>$K$356</v>
      </c>
      <c r="AJ535" s="8">
        <f t="shared" si="105"/>
        <v>1.876172607879925E-3</v>
      </c>
      <c r="AK535" s="7">
        <f t="shared" si="106"/>
        <v>-192</v>
      </c>
      <c r="AL535" s="7" t="str">
        <f t="shared" ca="1" si="116"/>
        <v>b: C H ROBINSON | 4817435150</v>
      </c>
      <c r="AM535" t="b">
        <f t="shared" si="107"/>
        <v>0</v>
      </c>
    </row>
    <row r="536" spans="3:39" x14ac:dyDescent="0.3">
      <c r="C536" s="1" t="s">
        <v>771</v>
      </c>
      <c r="D536" s="1" t="s">
        <v>772</v>
      </c>
      <c r="E536" s="1" t="s">
        <v>39</v>
      </c>
      <c r="F536" s="1" t="s">
        <v>53</v>
      </c>
      <c r="G536" s="1" t="s">
        <v>773</v>
      </c>
      <c r="H536" s="1" t="s">
        <v>66</v>
      </c>
      <c r="I536" s="1" t="s">
        <v>774</v>
      </c>
      <c r="J536" t="str">
        <f>TRIM(CONCATENATE(wiz[[#This Row],[SHIPPER..................]],wiz[[#This Row],[ZIP2..]],wiz[[#This Row],[ZIP3..]]))</f>
        <v>VOLVO | 6043138611</v>
      </c>
      <c r="K536" s="1">
        <v>7</v>
      </c>
      <c r="L536" s="1">
        <v>1.71</v>
      </c>
      <c r="M536" s="1">
        <v>0.2</v>
      </c>
      <c r="N536" s="1">
        <v>554</v>
      </c>
      <c r="O536" s="1">
        <v>1.05</v>
      </c>
      <c r="P536" s="1">
        <v>76</v>
      </c>
      <c r="Q536" s="1">
        <v>0.31</v>
      </c>
      <c r="R536" s="1">
        <v>4</v>
      </c>
      <c r="S536" s="1">
        <v>-49</v>
      </c>
      <c r="T536" s="1">
        <v>12</v>
      </c>
      <c r="U536" s="1">
        <v>245</v>
      </c>
      <c r="V536" s="1">
        <v>208</v>
      </c>
      <c r="W536" s="1">
        <v>60447</v>
      </c>
      <c r="X536" s="1">
        <v>60431</v>
      </c>
      <c r="Y536" s="1">
        <v>38611</v>
      </c>
      <c r="Z536" s="1">
        <v>1.69</v>
      </c>
      <c r="AA536" s="6">
        <f t="shared" si="108"/>
        <v>49</v>
      </c>
      <c r="AB536" s="6">
        <f t="shared" si="109"/>
        <v>1456</v>
      </c>
      <c r="AC536" s="6">
        <f t="shared" si="110"/>
        <v>3709</v>
      </c>
      <c r="AD536" s="6">
        <f t="shared" si="111"/>
        <v>75.693877551020407</v>
      </c>
      <c r="AE536" s="7">
        <f t="shared" si="112"/>
        <v>-111</v>
      </c>
      <c r="AF536" t="str">
        <f t="shared" ca="1" si="113"/>
        <v>$V$173</v>
      </c>
      <c r="AG536" t="str">
        <f t="shared" ca="1" si="114"/>
        <v>$J$173</v>
      </c>
      <c r="AH536" t="str">
        <f t="shared" ca="1" si="115"/>
        <v>b: C H ROBINSON | 3494530161</v>
      </c>
      <c r="AI536" t="str">
        <f t="shared" ca="1" si="104"/>
        <v>$K$173</v>
      </c>
      <c r="AJ536" s="8">
        <f t="shared" si="105"/>
        <v>0.14285714285714285</v>
      </c>
      <c r="AK536" s="7">
        <f t="shared" si="106"/>
        <v>-111</v>
      </c>
      <c r="AL536" s="7" t="str">
        <f t="shared" ca="1" si="116"/>
        <v>b: C H ROBINSON | 3494530161</v>
      </c>
      <c r="AM536" t="b">
        <f t="shared" si="107"/>
        <v>0</v>
      </c>
    </row>
    <row r="537" spans="3:39" x14ac:dyDescent="0.3">
      <c r="C537" s="1" t="s">
        <v>775</v>
      </c>
      <c r="D537" s="1" t="s">
        <v>776</v>
      </c>
      <c r="E537" s="1" t="s">
        <v>39</v>
      </c>
      <c r="F537" s="1" t="s">
        <v>53</v>
      </c>
      <c r="G537" s="1" t="s">
        <v>773</v>
      </c>
      <c r="H537" s="1" t="s">
        <v>66</v>
      </c>
      <c r="I537" s="1" t="s">
        <v>774</v>
      </c>
      <c r="J537" t="str">
        <f>TRIM(CONCATENATE(wiz[[#This Row],[SHIPPER..................]],wiz[[#This Row],[ZIP2..]],wiz[[#This Row],[ZIP3..]]))</f>
        <v>VOLVO MANUAL ENTRY | 6043138611</v>
      </c>
      <c r="K537" s="1">
        <v>1</v>
      </c>
      <c r="L537" s="1">
        <v>1.71</v>
      </c>
      <c r="M537" s="1">
        <v>0.2</v>
      </c>
      <c r="N537" s="1">
        <v>554</v>
      </c>
      <c r="O537" s="1">
        <v>1</v>
      </c>
      <c r="P537" s="1">
        <v>202</v>
      </c>
      <c r="Q537" s="1">
        <v>0.45</v>
      </c>
      <c r="R537" s="1">
        <v>6</v>
      </c>
      <c r="S537" s="1">
        <v>-120</v>
      </c>
      <c r="T537" s="1">
        <v>24</v>
      </c>
      <c r="U537" s="1">
        <v>244</v>
      </c>
      <c r="V537" s="1">
        <v>148</v>
      </c>
      <c r="W537" s="1">
        <v>46140</v>
      </c>
      <c r="X537" s="1">
        <v>60431</v>
      </c>
      <c r="Y537" s="1">
        <v>38611</v>
      </c>
      <c r="Z537" s="1">
        <v>1.69</v>
      </c>
      <c r="AA537" s="6">
        <f t="shared" si="108"/>
        <v>1</v>
      </c>
      <c r="AB537" s="6">
        <f t="shared" si="109"/>
        <v>148</v>
      </c>
      <c r="AC537" s="6">
        <f t="shared" si="110"/>
        <v>148</v>
      </c>
      <c r="AD537" s="6">
        <f t="shared" si="111"/>
        <v>148</v>
      </c>
      <c r="AE537" s="7">
        <f t="shared" si="112"/>
        <v>148</v>
      </c>
      <c r="AF537" t="str">
        <f t="shared" ca="1" si="113"/>
        <v>$V$537</v>
      </c>
      <c r="AG537" t="str">
        <f t="shared" ca="1" si="114"/>
        <v>$J$537</v>
      </c>
      <c r="AH537" t="str">
        <f t="shared" ca="1" si="115"/>
        <v>VOLVO MANUAL ENTRY | 6043138611</v>
      </c>
      <c r="AI537" t="str">
        <f t="shared" ca="1" si="104"/>
        <v>$K$537</v>
      </c>
      <c r="AJ537" s="8">
        <f t="shared" si="105"/>
        <v>1</v>
      </c>
      <c r="AK537" s="7">
        <f t="shared" si="106"/>
        <v>148</v>
      </c>
      <c r="AL537" s="7" t="str">
        <f t="shared" ca="1" si="116"/>
        <v>VOLVO MANUAL ENTRY | 6043138611</v>
      </c>
      <c r="AM537" t="str">
        <f t="shared" si="107"/>
        <v>VOLVO MANUAL ENTRY | 6043138611</v>
      </c>
    </row>
    <row r="538" spans="3:39" x14ac:dyDescent="0.3">
      <c r="C538" s="1" t="s">
        <v>777</v>
      </c>
      <c r="D538" s="1" t="s">
        <v>776</v>
      </c>
      <c r="E538" s="1" t="s">
        <v>39</v>
      </c>
      <c r="F538" s="1" t="s">
        <v>53</v>
      </c>
      <c r="G538" s="1" t="s">
        <v>773</v>
      </c>
      <c r="H538" s="1" t="s">
        <v>66</v>
      </c>
      <c r="I538" s="1" t="s">
        <v>774</v>
      </c>
      <c r="J538" t="str">
        <f>TRIM(CONCATENATE(wiz[[#This Row],[SHIPPER..................]],wiz[[#This Row],[ZIP2..]],wiz[[#This Row],[ZIP3..]]))</f>
        <v>VOLVO MANUAL ENTRY n | 6043138611</v>
      </c>
      <c r="K538" s="1">
        <v>4</v>
      </c>
      <c r="L538" s="1">
        <v>1.71</v>
      </c>
      <c r="M538" s="1">
        <v>0.21</v>
      </c>
      <c r="N538" s="1">
        <v>554</v>
      </c>
      <c r="O538" s="1">
        <v>1.31</v>
      </c>
      <c r="P538" s="1">
        <v>96</v>
      </c>
      <c r="Q538" s="1">
        <v>0.33</v>
      </c>
      <c r="R538" s="1">
        <v>10</v>
      </c>
      <c r="S538" s="1">
        <v>40</v>
      </c>
      <c r="T538" s="1">
        <v>-49</v>
      </c>
      <c r="U538" s="1">
        <v>239</v>
      </c>
      <c r="V538" s="1">
        <v>230</v>
      </c>
      <c r="W538" s="1">
        <v>60543</v>
      </c>
      <c r="X538" s="1">
        <v>60431</v>
      </c>
      <c r="Y538" s="1">
        <v>38611</v>
      </c>
      <c r="Z538" s="1">
        <v>1.7</v>
      </c>
      <c r="AA538" s="6">
        <f t="shared" si="108"/>
        <v>4</v>
      </c>
      <c r="AB538" s="6">
        <f t="shared" si="109"/>
        <v>920</v>
      </c>
      <c r="AC538" s="6">
        <f t="shared" si="110"/>
        <v>920</v>
      </c>
      <c r="AD538" s="6">
        <f t="shared" si="111"/>
        <v>230</v>
      </c>
      <c r="AE538" s="7">
        <f t="shared" si="112"/>
        <v>230</v>
      </c>
      <c r="AF538" t="str">
        <f t="shared" ca="1" si="113"/>
        <v>$V$521</v>
      </c>
      <c r="AG538" t="str">
        <f t="shared" ca="1" si="114"/>
        <v>$J$521</v>
      </c>
      <c r="AH538" t="str">
        <f t="shared" ca="1" si="115"/>
        <v>CATERPILLAR INC | 6000738834</v>
      </c>
      <c r="AI538" t="str">
        <f t="shared" ca="1" si="104"/>
        <v>$K$521</v>
      </c>
      <c r="AJ538" s="8">
        <f t="shared" si="105"/>
        <v>1</v>
      </c>
      <c r="AK538" s="7">
        <f t="shared" si="106"/>
        <v>230</v>
      </c>
      <c r="AL538" s="7" t="str">
        <f t="shared" ca="1" si="116"/>
        <v>CATERPILLAR INC | 6000738834</v>
      </c>
      <c r="AM538" t="str">
        <f t="shared" si="107"/>
        <v>VOLVO MANUAL ENTRY n | 6043138611</v>
      </c>
    </row>
    <row r="539" spans="3:39" x14ac:dyDescent="0.3">
      <c r="C539" s="1" t="s">
        <v>696</v>
      </c>
      <c r="D539" s="1" t="s">
        <v>697</v>
      </c>
      <c r="E539" s="1" t="s">
        <v>39</v>
      </c>
      <c r="F539" s="1" t="s">
        <v>53</v>
      </c>
      <c r="G539" s="1" t="s">
        <v>778</v>
      </c>
      <c r="H539" s="1" t="s">
        <v>68</v>
      </c>
      <c r="I539" s="1" t="s">
        <v>231</v>
      </c>
      <c r="J539" t="str">
        <f>TRIM(CONCATENATE(wiz[[#This Row],[SHIPPER..................]],wiz[[#This Row],[ZIP2..]],wiz[[#This Row],[ZIP3..]]))</f>
        <v>b: AFN LLC | 6044328625</v>
      </c>
      <c r="K539" s="1">
        <v>2</v>
      </c>
      <c r="L539" s="1">
        <v>0.87</v>
      </c>
      <c r="M539" s="1">
        <v>0.28000000000000003</v>
      </c>
      <c r="N539" s="1">
        <v>696</v>
      </c>
      <c r="O539" s="1">
        <v>1.61</v>
      </c>
      <c r="P539" s="1">
        <v>29</v>
      </c>
      <c r="Q539" s="1">
        <v>0.25</v>
      </c>
      <c r="R539" s="1">
        <v>1</v>
      </c>
      <c r="S539" s="1">
        <v>-11</v>
      </c>
      <c r="T539" s="1">
        <v>-52</v>
      </c>
      <c r="U539" s="1">
        <v>-672</v>
      </c>
      <c r="V539" s="1">
        <v>-735</v>
      </c>
      <c r="W539" s="1">
        <v>60559</v>
      </c>
      <c r="X539" s="1">
        <v>60443</v>
      </c>
      <c r="Y539" s="1">
        <v>28625</v>
      </c>
      <c r="Z539" s="1">
        <v>0.93</v>
      </c>
      <c r="AA539" s="6">
        <f t="shared" si="108"/>
        <v>3</v>
      </c>
      <c r="AB539" s="6">
        <f t="shared" si="109"/>
        <v>-1470</v>
      </c>
      <c r="AC539" s="6">
        <f t="shared" si="110"/>
        <v>-1452</v>
      </c>
      <c r="AD539" s="6">
        <f t="shared" si="111"/>
        <v>-484</v>
      </c>
      <c r="AE539" s="7">
        <f t="shared" si="112"/>
        <v>-735</v>
      </c>
      <c r="AF539" t="str">
        <f t="shared" ca="1" si="113"/>
        <v>$V$539</v>
      </c>
      <c r="AG539" t="str">
        <f t="shared" ca="1" si="114"/>
        <v>$J$539</v>
      </c>
      <c r="AH539" t="str">
        <f t="shared" ca="1" si="115"/>
        <v>b: AFN LLC | 6044328625</v>
      </c>
      <c r="AI539" t="str">
        <f t="shared" ca="1" si="104"/>
        <v>$K$539</v>
      </c>
      <c r="AJ539" s="8">
        <f t="shared" si="105"/>
        <v>0.66666666666666663</v>
      </c>
      <c r="AK539" s="7">
        <f t="shared" si="106"/>
        <v>-735</v>
      </c>
      <c r="AL539" s="7" t="str">
        <f t="shared" ca="1" si="116"/>
        <v>b: AFN LLC | 6044328625</v>
      </c>
      <c r="AM539" t="str">
        <f t="shared" si="107"/>
        <v>b: AFN LLC | 6044328625</v>
      </c>
    </row>
    <row r="540" spans="3:39" x14ac:dyDescent="0.3">
      <c r="C540" s="1" t="s">
        <v>779</v>
      </c>
      <c r="D540" s="1" t="s">
        <v>780</v>
      </c>
      <c r="E540" s="1" t="s">
        <v>39</v>
      </c>
      <c r="F540" s="1" t="s">
        <v>53</v>
      </c>
      <c r="G540" s="1" t="s">
        <v>781</v>
      </c>
      <c r="H540" s="1" t="s">
        <v>90</v>
      </c>
      <c r="I540" s="1" t="s">
        <v>782</v>
      </c>
      <c r="J540" t="str">
        <f>TRIM(CONCATENATE(wiz[[#This Row],[SHIPPER..................]],wiz[[#This Row],[ZIP2..]],wiz[[#This Row],[ZIP3..]]))</f>
        <v>DAIMLER TRUCKS NA LLC| 6044129340</v>
      </c>
      <c r="K540" s="1">
        <v>12</v>
      </c>
      <c r="L540" s="1">
        <v>1.94</v>
      </c>
      <c r="M540" s="1">
        <v>0.4</v>
      </c>
      <c r="N540" s="1">
        <v>731</v>
      </c>
      <c r="O540" s="1">
        <v>1.32</v>
      </c>
      <c r="P540" s="1">
        <v>124</v>
      </c>
      <c r="Q540" s="1">
        <v>0.37</v>
      </c>
      <c r="R540" s="1">
        <v>-92</v>
      </c>
      <c r="S540" s="1">
        <v>-42</v>
      </c>
      <c r="T540" s="1">
        <v>69</v>
      </c>
      <c r="U540" s="1">
        <v>308</v>
      </c>
      <c r="V540" s="1">
        <v>335</v>
      </c>
      <c r="W540" s="1">
        <v>49509</v>
      </c>
      <c r="X540" s="1">
        <v>60441</v>
      </c>
      <c r="Y540" s="1">
        <v>29340</v>
      </c>
      <c r="Z540" s="1">
        <v>2.12</v>
      </c>
      <c r="AA540" s="6">
        <f t="shared" si="108"/>
        <v>26</v>
      </c>
      <c r="AB540" s="6">
        <f t="shared" si="109"/>
        <v>4020</v>
      </c>
      <c r="AC540" s="6">
        <f t="shared" si="110"/>
        <v>7046</v>
      </c>
      <c r="AD540" s="6">
        <f t="shared" si="111"/>
        <v>271</v>
      </c>
      <c r="AE540" s="7">
        <f t="shared" si="112"/>
        <v>-22</v>
      </c>
      <c r="AF540" t="str">
        <f t="shared" ca="1" si="113"/>
        <v>$V$1219</v>
      </c>
      <c r="AG540" t="str">
        <f t="shared" ca="1" si="114"/>
        <v>$J$1219</v>
      </c>
      <c r="AH540" t="str">
        <f t="shared" ca="1" si="115"/>
        <v>b: C H ROBINSON | 4427027530</v>
      </c>
      <c r="AI540" t="str">
        <f t="shared" ca="1" si="104"/>
        <v>$K$1219</v>
      </c>
      <c r="AJ540" s="8">
        <f t="shared" si="105"/>
        <v>0.46153846153846156</v>
      </c>
      <c r="AK540" s="7">
        <f t="shared" si="106"/>
        <v>-22</v>
      </c>
      <c r="AL540" s="7" t="str">
        <f t="shared" ca="1" si="116"/>
        <v>b: C H ROBINSON | 4427027530</v>
      </c>
      <c r="AM540" t="b">
        <f t="shared" si="107"/>
        <v>0</v>
      </c>
    </row>
    <row r="541" spans="3:39" x14ac:dyDescent="0.3">
      <c r="C541" s="1" t="s">
        <v>72</v>
      </c>
      <c r="D541" s="1" t="s">
        <v>73</v>
      </c>
      <c r="E541" s="1" t="s">
        <v>39</v>
      </c>
      <c r="F541" s="1" t="s">
        <v>53</v>
      </c>
      <c r="G541" s="1" t="s">
        <v>783</v>
      </c>
      <c r="H541" s="1" t="s">
        <v>70</v>
      </c>
      <c r="I541" s="1" t="s">
        <v>784</v>
      </c>
      <c r="J541" t="str">
        <f>TRIM(CONCATENATE(wiz[[#This Row],[SHIPPER..................]],wiz[[#This Row],[ZIP2..]],wiz[[#This Row],[ZIP3..]]))</f>
        <v>REDWOOD LOGISTICS STR| 6136437774</v>
      </c>
      <c r="K541" s="1">
        <v>1</v>
      </c>
      <c r="L541" s="1">
        <v>1.03</v>
      </c>
      <c r="M541" s="1">
        <v>0.27</v>
      </c>
      <c r="N541" s="1">
        <v>616</v>
      </c>
      <c r="O541" s="1">
        <v>1</v>
      </c>
      <c r="P541" s="1">
        <v>81</v>
      </c>
      <c r="Q541" s="1">
        <v>0.3</v>
      </c>
      <c r="R541" s="1">
        <v>-24</v>
      </c>
      <c r="S541" s="1">
        <v>-9</v>
      </c>
      <c r="T541" s="1">
        <v>50</v>
      </c>
      <c r="U541" s="1">
        <v>-448</v>
      </c>
      <c r="V541" s="1">
        <v>-407</v>
      </c>
      <c r="W541" s="1">
        <v>60526</v>
      </c>
      <c r="X541" s="1">
        <v>61364</v>
      </c>
      <c r="Y541" s="1">
        <v>37774</v>
      </c>
      <c r="Z541" s="1">
        <v>1.08</v>
      </c>
      <c r="AA541" s="6">
        <f t="shared" si="108"/>
        <v>112</v>
      </c>
      <c r="AB541" s="6">
        <f t="shared" si="109"/>
        <v>-407</v>
      </c>
      <c r="AC541" s="6">
        <f t="shared" si="110"/>
        <v>-32183</v>
      </c>
      <c r="AD541" s="6">
        <f t="shared" si="111"/>
        <v>-287.34821428571428</v>
      </c>
      <c r="AE541" s="7">
        <f t="shared" si="112"/>
        <v>-836</v>
      </c>
      <c r="AF541" t="str">
        <f t="shared" ca="1" si="113"/>
        <v>$V$1531</v>
      </c>
      <c r="AG541" t="str">
        <f t="shared" ca="1" si="114"/>
        <v>$J$1531</v>
      </c>
      <c r="AH541" t="str">
        <f t="shared" ca="1" si="115"/>
        <v>REDWOOD LOGISTICS STR| 4370137401</v>
      </c>
      <c r="AI541" t="str">
        <f t="shared" ca="1" si="104"/>
        <v>$K$1531</v>
      </c>
      <c r="AJ541" s="8">
        <f t="shared" si="105"/>
        <v>8.9285714285714281E-3</v>
      </c>
      <c r="AK541" s="7">
        <f t="shared" si="106"/>
        <v>-624</v>
      </c>
      <c r="AL541" s="7" t="str">
        <f t="shared" ca="1" si="116"/>
        <v>REDWOOD LOGISTICS STR| 4589530012</v>
      </c>
      <c r="AM541" t="b">
        <f t="shared" si="107"/>
        <v>0</v>
      </c>
    </row>
    <row r="542" spans="3:39" x14ac:dyDescent="0.3">
      <c r="C542" s="1" t="s">
        <v>123</v>
      </c>
      <c r="D542" s="1" t="s">
        <v>124</v>
      </c>
      <c r="E542" s="1" t="s">
        <v>39</v>
      </c>
      <c r="F542" s="1" t="s">
        <v>53</v>
      </c>
      <c r="G542" s="1" t="s">
        <v>275</v>
      </c>
      <c r="H542" s="1" t="s">
        <v>70</v>
      </c>
      <c r="I542" s="1" t="s">
        <v>563</v>
      </c>
      <c r="J542" t="str">
        <f>TRIM(CONCATENATE(wiz[[#This Row],[SHIPPER..................]],wiz[[#This Row],[ZIP2..]],wiz[[#This Row],[ZIP3..]]))</f>
        <v>WAL MART SAMS GENERAL| 6135037809</v>
      </c>
      <c r="K542" s="1">
        <v>1</v>
      </c>
      <c r="L542" s="1">
        <v>2.15</v>
      </c>
      <c r="M542" s="1">
        <v>0.08</v>
      </c>
      <c r="N542" s="1">
        <v>596</v>
      </c>
      <c r="O542" s="1">
        <v>1.5</v>
      </c>
      <c r="P542" s="1">
        <v>52</v>
      </c>
      <c r="Q542" s="1">
        <v>0.3</v>
      </c>
      <c r="R542" s="1">
        <v>91</v>
      </c>
      <c r="S542" s="1">
        <v>-53</v>
      </c>
      <c r="T542" s="1">
        <v>-94</v>
      </c>
      <c r="U542" s="1">
        <v>106</v>
      </c>
      <c r="V542" s="1">
        <v>-41</v>
      </c>
      <c r="W542" s="1">
        <v>60440</v>
      </c>
      <c r="X542" s="1">
        <v>61350</v>
      </c>
      <c r="Y542" s="1">
        <v>37809</v>
      </c>
      <c r="Z542" s="1">
        <v>2.0099999999999998</v>
      </c>
      <c r="AA542" s="6">
        <f t="shared" si="108"/>
        <v>189</v>
      </c>
      <c r="AB542" s="6">
        <f t="shared" si="109"/>
        <v>-41</v>
      </c>
      <c r="AC542" s="6">
        <f t="shared" si="110"/>
        <v>88</v>
      </c>
      <c r="AD542" s="6">
        <f t="shared" si="111"/>
        <v>0.46560846560846558</v>
      </c>
      <c r="AE542" s="7">
        <f t="shared" si="112"/>
        <v>-553</v>
      </c>
      <c r="AF542" t="str">
        <f t="shared" ca="1" si="113"/>
        <v>$V$459</v>
      </c>
      <c r="AG542" t="str">
        <f t="shared" ca="1" si="114"/>
        <v>$J$459</v>
      </c>
      <c r="AH542" t="str">
        <f t="shared" ca="1" si="115"/>
        <v>WAL MART SAMS GENERAL| 6054835055</v>
      </c>
      <c r="AI542" t="str">
        <f t="shared" ca="1" si="104"/>
        <v>$K$459</v>
      </c>
      <c r="AJ542" s="8">
        <f t="shared" si="105"/>
        <v>5.2910052910052907E-3</v>
      </c>
      <c r="AK542" s="7">
        <f t="shared" si="106"/>
        <v>-306</v>
      </c>
      <c r="AL542" s="7" t="str">
        <f t="shared" ca="1" si="116"/>
        <v>b: C H ROBINSON | 3030163755</v>
      </c>
      <c r="AM542" t="b">
        <f t="shared" si="107"/>
        <v>0</v>
      </c>
    </row>
    <row r="543" spans="3:39" x14ac:dyDescent="0.3">
      <c r="C543" s="1" t="s">
        <v>210</v>
      </c>
      <c r="D543" s="1" t="s">
        <v>211</v>
      </c>
      <c r="E543" s="1" t="s">
        <v>39</v>
      </c>
      <c r="F543" s="1" t="s">
        <v>53</v>
      </c>
      <c r="G543" s="1" t="s">
        <v>773</v>
      </c>
      <c r="H543" s="1" t="s">
        <v>70</v>
      </c>
      <c r="I543" s="1" t="s">
        <v>669</v>
      </c>
      <c r="J543" t="str">
        <f>TRIM(CONCATENATE(wiz[[#This Row],[SHIPPER..................]],wiz[[#This Row],[ZIP2..]],wiz[[#This Row],[ZIP3..]]))</f>
        <v>b: ECHO GLOBAL LOGIST| 6043137138</v>
      </c>
      <c r="K543" s="1">
        <v>1</v>
      </c>
      <c r="L543" s="1">
        <v>1.33</v>
      </c>
      <c r="M543" s="1">
        <v>0.27</v>
      </c>
      <c r="N543" s="1">
        <v>469</v>
      </c>
      <c r="O543" s="1">
        <v>0.62</v>
      </c>
      <c r="P543" s="1">
        <v>21</v>
      </c>
      <c r="Q543" s="1">
        <v>0.25</v>
      </c>
      <c r="R543" s="1">
        <v>-15</v>
      </c>
      <c r="S543" s="1">
        <v>-14</v>
      </c>
      <c r="T543" s="1">
        <v>82</v>
      </c>
      <c r="U543" s="1">
        <v>-182</v>
      </c>
      <c r="V543" s="1">
        <v>-114</v>
      </c>
      <c r="W543" s="1">
        <v>60450</v>
      </c>
      <c r="X543" s="1">
        <v>60431</v>
      </c>
      <c r="Y543" s="1">
        <v>37138</v>
      </c>
      <c r="Z543" s="1">
        <v>1.38</v>
      </c>
      <c r="AA543" s="6">
        <f t="shared" si="108"/>
        <v>94</v>
      </c>
      <c r="AB543" s="6">
        <f t="shared" si="109"/>
        <v>-114</v>
      </c>
      <c r="AC543" s="6">
        <f t="shared" si="110"/>
        <v>1157</v>
      </c>
      <c r="AD543" s="6">
        <f t="shared" si="111"/>
        <v>12.308510638297872</v>
      </c>
      <c r="AE543" s="7">
        <f t="shared" si="112"/>
        <v>-816</v>
      </c>
      <c r="AF543" t="str">
        <f t="shared" ca="1" si="113"/>
        <v>$V$921</v>
      </c>
      <c r="AG543" t="str">
        <f t="shared" ca="1" si="114"/>
        <v>$J$921</v>
      </c>
      <c r="AH543" t="str">
        <f t="shared" ca="1" si="115"/>
        <v>b: ECHO GLOBAL LOGIST| 5503315639</v>
      </c>
      <c r="AI543" t="str">
        <f t="shared" ca="1" si="104"/>
        <v>$K$921</v>
      </c>
      <c r="AJ543" s="8">
        <f t="shared" si="105"/>
        <v>1.0638297872340425E-2</v>
      </c>
      <c r="AK543" s="7">
        <f t="shared" si="106"/>
        <v>-71</v>
      </c>
      <c r="AL543" s="7" t="str">
        <f t="shared" ca="1" si="116"/>
        <v>b: ECHO GLOBAL LOGIST| 5632053201</v>
      </c>
      <c r="AM543" t="b">
        <f t="shared" si="107"/>
        <v>0</v>
      </c>
    </row>
    <row r="544" spans="3:39" x14ac:dyDescent="0.3">
      <c r="C544" s="1" t="s">
        <v>344</v>
      </c>
      <c r="D544" s="1" t="s">
        <v>345</v>
      </c>
      <c r="E544" s="1" t="s">
        <v>39</v>
      </c>
      <c r="F544" s="1" t="s">
        <v>53</v>
      </c>
      <c r="G544" s="1" t="s">
        <v>426</v>
      </c>
      <c r="H544" s="1" t="s">
        <v>70</v>
      </c>
      <c r="I544" s="1" t="s">
        <v>785</v>
      </c>
      <c r="J544" t="str">
        <f>TRIM(CONCATENATE(wiz[[#This Row],[SHIPPER..................]],wiz[[#This Row],[ZIP2..]],wiz[[#This Row],[ZIP3..]]))</f>
        <v>b: SCHNEIDER LOGISTIC| 6045037075</v>
      </c>
      <c r="K544" s="1">
        <v>1</v>
      </c>
      <c r="L544" s="1">
        <v>1.68</v>
      </c>
      <c r="M544" s="1">
        <v>0.19</v>
      </c>
      <c r="N544" s="1">
        <v>487</v>
      </c>
      <c r="O544" s="1">
        <v>1</v>
      </c>
      <c r="P544" s="1">
        <v>93</v>
      </c>
      <c r="Q544" s="1">
        <v>0.3</v>
      </c>
      <c r="R544" s="1">
        <v>23</v>
      </c>
      <c r="S544" s="1">
        <v>-36</v>
      </c>
      <c r="T544" s="1">
        <v>-8</v>
      </c>
      <c r="U544" s="1">
        <v>-45</v>
      </c>
      <c r="V544" s="1">
        <v>-89</v>
      </c>
      <c r="W544" s="1">
        <v>61101</v>
      </c>
      <c r="X544" s="1">
        <v>60450</v>
      </c>
      <c r="Y544" s="1">
        <v>37075</v>
      </c>
      <c r="Z544" s="1">
        <v>1.65</v>
      </c>
      <c r="AA544" s="6">
        <f t="shared" si="108"/>
        <v>78</v>
      </c>
      <c r="AB544" s="6">
        <f t="shared" si="109"/>
        <v>-89</v>
      </c>
      <c r="AC544" s="6">
        <f t="shared" si="110"/>
        <v>-21006</v>
      </c>
      <c r="AD544" s="6">
        <f t="shared" si="111"/>
        <v>-269.30769230769232</v>
      </c>
      <c r="AE544" s="7">
        <f t="shared" si="112"/>
        <v>-1249</v>
      </c>
      <c r="AF544" t="str">
        <f t="shared" ca="1" si="113"/>
        <v>$V$1953</v>
      </c>
      <c r="AG544" t="str">
        <f t="shared" ca="1" si="114"/>
        <v>$J$1953</v>
      </c>
      <c r="AH544" t="str">
        <f t="shared" ca="1" si="115"/>
        <v>b: SCHNEIDER LOGISTIC| 3830119034</v>
      </c>
      <c r="AI544" t="str">
        <f t="shared" ca="1" si="104"/>
        <v>$K$1953</v>
      </c>
      <c r="AJ544" s="8">
        <f t="shared" si="105"/>
        <v>1.282051282051282E-2</v>
      </c>
      <c r="AK544" s="7">
        <f t="shared" si="106"/>
        <v>-570</v>
      </c>
      <c r="AL544" s="7" t="str">
        <f t="shared" ca="1" si="116"/>
        <v>LOWES MLXP VAN ONE WA| 3071947265</v>
      </c>
      <c r="AM544" t="b">
        <f t="shared" si="107"/>
        <v>0</v>
      </c>
    </row>
    <row r="545" spans="3:39" x14ac:dyDescent="0.3">
      <c r="C545" s="1" t="s">
        <v>72</v>
      </c>
      <c r="D545" s="1" t="s">
        <v>73</v>
      </c>
      <c r="E545" s="1" t="s">
        <v>39</v>
      </c>
      <c r="F545" s="1" t="s">
        <v>53</v>
      </c>
      <c r="G545" s="1" t="s">
        <v>783</v>
      </c>
      <c r="H545" s="1" t="s">
        <v>70</v>
      </c>
      <c r="I545" s="1" t="s">
        <v>786</v>
      </c>
      <c r="J545" t="str">
        <f>TRIM(CONCATENATE(wiz[[#This Row],[SHIPPER..................]],wiz[[#This Row],[ZIP2..]],wiz[[#This Row],[ZIP3..]]))</f>
        <v>REDWOOD LOGISTICS STR| 6136437160</v>
      </c>
      <c r="K545" s="1">
        <v>5</v>
      </c>
      <c r="L545" s="1">
        <v>1.23</v>
      </c>
      <c r="M545" s="1">
        <v>0.27</v>
      </c>
      <c r="N545" s="1">
        <v>534</v>
      </c>
      <c r="O545" s="1">
        <v>0.93</v>
      </c>
      <c r="P545" s="1">
        <v>113</v>
      </c>
      <c r="Q545" s="1">
        <v>0.32</v>
      </c>
      <c r="R545" s="1">
        <v>-33</v>
      </c>
      <c r="S545" s="1">
        <v>-9</v>
      </c>
      <c r="T545" s="1">
        <v>27</v>
      </c>
      <c r="U545" s="1">
        <v>-202</v>
      </c>
      <c r="V545" s="1">
        <v>-184</v>
      </c>
      <c r="W545" s="1">
        <v>62568</v>
      </c>
      <c r="X545" s="1">
        <v>61364</v>
      </c>
      <c r="Y545" s="1">
        <v>37160</v>
      </c>
      <c r="Z545" s="1">
        <v>1.28</v>
      </c>
      <c r="AA545" s="6">
        <f t="shared" si="108"/>
        <v>112</v>
      </c>
      <c r="AB545" s="6">
        <f t="shared" si="109"/>
        <v>-920</v>
      </c>
      <c r="AC545" s="6">
        <f t="shared" si="110"/>
        <v>-32183</v>
      </c>
      <c r="AD545" s="6">
        <f t="shared" si="111"/>
        <v>-287.34821428571428</v>
      </c>
      <c r="AE545" s="7">
        <f t="shared" si="112"/>
        <v>-836</v>
      </c>
      <c r="AF545" t="str">
        <f t="shared" ca="1" si="113"/>
        <v>$V$1531</v>
      </c>
      <c r="AG545" t="str">
        <f t="shared" ca="1" si="114"/>
        <v>$J$1531</v>
      </c>
      <c r="AH545" t="str">
        <f t="shared" ca="1" si="115"/>
        <v>REDWOOD LOGISTICS STR| 4370137401</v>
      </c>
      <c r="AI545" t="str">
        <f t="shared" ca="1" si="104"/>
        <v>$K$1531</v>
      </c>
      <c r="AJ545" s="8">
        <f t="shared" si="105"/>
        <v>4.4642857142857144E-2</v>
      </c>
      <c r="AK545" s="7">
        <f t="shared" si="106"/>
        <v>-624</v>
      </c>
      <c r="AL545" s="7" t="str">
        <f t="shared" ca="1" si="116"/>
        <v>REDWOOD LOGISTICS STR| 4589530012</v>
      </c>
      <c r="AM545" t="b">
        <f t="shared" si="107"/>
        <v>0</v>
      </c>
    </row>
    <row r="546" spans="3:39" x14ac:dyDescent="0.3">
      <c r="C546" s="1" t="s">
        <v>78</v>
      </c>
      <c r="D546" s="1" t="s">
        <v>79</v>
      </c>
      <c r="E546" s="1" t="s">
        <v>39</v>
      </c>
      <c r="F546" s="1" t="s">
        <v>53</v>
      </c>
      <c r="G546" s="1" t="s">
        <v>787</v>
      </c>
      <c r="H546" s="1" t="s">
        <v>50</v>
      </c>
      <c r="I546" s="1" t="s">
        <v>384</v>
      </c>
      <c r="J546" t="str">
        <f>TRIM(CONCATENATE(wiz[[#This Row],[SHIPPER..................]],wiz[[#This Row],[ZIP2..]],wiz[[#This Row],[ZIP3..]]))</f>
        <v>TRACTOR SUPPLY MANHAT| 6095331201</v>
      </c>
      <c r="K546" s="1">
        <v>1</v>
      </c>
      <c r="L546" s="1">
        <v>2.15</v>
      </c>
      <c r="M546" s="1">
        <v>0.22</v>
      </c>
      <c r="N546" s="1">
        <v>694</v>
      </c>
      <c r="O546" s="1">
        <v>1.21</v>
      </c>
      <c r="P546" s="1">
        <v>115</v>
      </c>
      <c r="Q546" s="1">
        <v>0.35</v>
      </c>
      <c r="R546" s="1">
        <v>-7</v>
      </c>
      <c r="S546" s="1">
        <v>60</v>
      </c>
      <c r="T546" s="1">
        <v>42</v>
      </c>
      <c r="U546" s="1">
        <v>207</v>
      </c>
      <c r="V546" s="1">
        <v>309</v>
      </c>
      <c r="W546" s="1">
        <v>46168</v>
      </c>
      <c r="X546" s="1">
        <v>60953</v>
      </c>
      <c r="Y546" s="1">
        <v>31201</v>
      </c>
      <c r="Z546" s="1">
        <v>2.15</v>
      </c>
      <c r="AA546" s="6">
        <f t="shared" si="108"/>
        <v>533</v>
      </c>
      <c r="AB546" s="6">
        <f t="shared" si="109"/>
        <v>309</v>
      </c>
      <c r="AC546" s="6">
        <f t="shared" si="110"/>
        <v>27994</v>
      </c>
      <c r="AD546" s="6">
        <f t="shared" si="111"/>
        <v>52.521575984990619</v>
      </c>
      <c r="AE546" s="7">
        <f t="shared" si="112"/>
        <v>-627</v>
      </c>
      <c r="AF546" t="str">
        <f t="shared" ca="1" si="113"/>
        <v>$V$356</v>
      </c>
      <c r="AG546" t="str">
        <f t="shared" ca="1" si="114"/>
        <v>$J$356</v>
      </c>
      <c r="AH546" t="str">
        <f t="shared" ca="1" si="115"/>
        <v>TRACTOR SUPPLY MANHAT| 3070142134</v>
      </c>
      <c r="AI546" t="str">
        <f t="shared" ca="1" si="104"/>
        <v>$K$356</v>
      </c>
      <c r="AJ546" s="8">
        <f t="shared" si="105"/>
        <v>1.876172607879925E-3</v>
      </c>
      <c r="AK546" s="7">
        <f t="shared" si="106"/>
        <v>-192</v>
      </c>
      <c r="AL546" s="7" t="str">
        <f t="shared" ca="1" si="116"/>
        <v>b: C H ROBINSON | 4817435150</v>
      </c>
      <c r="AM546" t="b">
        <f t="shared" si="107"/>
        <v>0</v>
      </c>
    </row>
    <row r="547" spans="3:39" x14ac:dyDescent="0.3">
      <c r="C547" s="1" t="s">
        <v>47</v>
      </c>
      <c r="D547" s="1" t="s">
        <v>48</v>
      </c>
      <c r="E547" s="1" t="s">
        <v>39</v>
      </c>
      <c r="F547" s="1" t="s">
        <v>53</v>
      </c>
      <c r="G547" s="1" t="s">
        <v>504</v>
      </c>
      <c r="H547" s="1" t="s">
        <v>50</v>
      </c>
      <c r="I547" s="1" t="s">
        <v>362</v>
      </c>
      <c r="J547" t="str">
        <f>TRIM(CONCATENATE(wiz[[#This Row],[SHIPPER..................]],wiz[[#This Row],[ZIP2..]],wiz[[#This Row],[ZIP3..]]))</f>
        <v>LOWES MLXP VAN ONE WA| 6048130103</v>
      </c>
      <c r="K547" s="1">
        <v>1</v>
      </c>
      <c r="L547" s="1">
        <v>1.84</v>
      </c>
      <c r="M547" s="1">
        <v>0.21</v>
      </c>
      <c r="N547" s="1">
        <v>599</v>
      </c>
      <c r="O547" s="1">
        <v>0.96</v>
      </c>
      <c r="P547" s="1">
        <v>46</v>
      </c>
      <c r="Q547" s="1">
        <v>0.25</v>
      </c>
      <c r="R547" s="1">
        <v>0</v>
      </c>
      <c r="S547" s="1">
        <v>143</v>
      </c>
      <c r="T547" s="1">
        <v>34</v>
      </c>
      <c r="U547" s="1">
        <v>-108</v>
      </c>
      <c r="V547" s="1">
        <v>69</v>
      </c>
      <c r="W547" s="1">
        <v>60499</v>
      </c>
      <c r="X547" s="1">
        <v>60481</v>
      </c>
      <c r="Y547" s="1">
        <v>30103</v>
      </c>
      <c r="Z547" s="1">
        <v>1.83</v>
      </c>
      <c r="AA547" s="6">
        <f t="shared" si="108"/>
        <v>678</v>
      </c>
      <c r="AB547" s="6">
        <f t="shared" si="109"/>
        <v>69</v>
      </c>
      <c r="AC547" s="6">
        <f t="shared" si="110"/>
        <v>-50621</v>
      </c>
      <c r="AD547" s="6">
        <f t="shared" si="111"/>
        <v>-74.662241887905608</v>
      </c>
      <c r="AE547" s="7">
        <f t="shared" si="112"/>
        <v>-655</v>
      </c>
      <c r="AF547" t="str">
        <f t="shared" ca="1" si="113"/>
        <v>$V$1026</v>
      </c>
      <c r="AG547" t="str">
        <f t="shared" ca="1" si="114"/>
        <v>$J$1026</v>
      </c>
      <c r="AH547" t="str">
        <f t="shared" ca="1" si="115"/>
        <v>LOWES MLXP VAN ONE WA| 2820147265</v>
      </c>
      <c r="AI547" t="str">
        <f t="shared" ca="1" si="104"/>
        <v>$K$1026</v>
      </c>
      <c r="AJ547" s="8">
        <f t="shared" si="105"/>
        <v>1.4749262536873156E-3</v>
      </c>
      <c r="AK547" s="7">
        <f t="shared" si="106"/>
        <v>-233</v>
      </c>
      <c r="AL547" s="7" t="str">
        <f t="shared" ca="1" si="116"/>
        <v>b: ECHO GLOBAL LOGIST| 6621537201</v>
      </c>
      <c r="AM547" t="b">
        <f t="shared" si="107"/>
        <v>0</v>
      </c>
    </row>
    <row r="548" spans="3:39" x14ac:dyDescent="0.3">
      <c r="C548" s="1" t="s">
        <v>47</v>
      </c>
      <c r="D548" s="1" t="s">
        <v>48</v>
      </c>
      <c r="E548" s="1" t="s">
        <v>39</v>
      </c>
      <c r="F548" s="1" t="s">
        <v>53</v>
      </c>
      <c r="G548" s="1" t="s">
        <v>788</v>
      </c>
      <c r="H548" s="1" t="s">
        <v>68</v>
      </c>
      <c r="I548" s="1" t="s">
        <v>69</v>
      </c>
      <c r="J548" t="str">
        <f>TRIM(CONCATENATE(wiz[[#This Row],[SHIPPER..................]],wiz[[#This Row],[ZIP2..]],wiz[[#This Row],[ZIP3..]]))</f>
        <v>LOWES MLXP VAN ONE WA| 6090127831</v>
      </c>
      <c r="K548" s="1">
        <v>1</v>
      </c>
      <c r="L548" s="1">
        <v>1.9</v>
      </c>
      <c r="M548" s="1">
        <v>0.21</v>
      </c>
      <c r="N548" s="1">
        <v>806</v>
      </c>
      <c r="O548" s="1">
        <v>1.67</v>
      </c>
      <c r="P548" s="1">
        <v>47</v>
      </c>
      <c r="Q548" s="1">
        <v>0.25</v>
      </c>
      <c r="R548" s="1">
        <v>41</v>
      </c>
      <c r="S548" s="1">
        <v>49</v>
      </c>
      <c r="T548" s="1">
        <v>22</v>
      </c>
      <c r="U548" s="1">
        <v>-99</v>
      </c>
      <c r="V548" s="1">
        <v>-28</v>
      </c>
      <c r="W548" s="1">
        <v>60447</v>
      </c>
      <c r="X548" s="1">
        <v>60901</v>
      </c>
      <c r="Y548" s="1">
        <v>27831</v>
      </c>
      <c r="Z548" s="1">
        <v>1.89</v>
      </c>
      <c r="AA548" s="6">
        <f t="shared" si="108"/>
        <v>678</v>
      </c>
      <c r="AB548" s="6">
        <f t="shared" si="109"/>
        <v>-28</v>
      </c>
      <c r="AC548" s="6">
        <f t="shared" si="110"/>
        <v>-50621</v>
      </c>
      <c r="AD548" s="6">
        <f t="shared" si="111"/>
        <v>-74.662241887905608</v>
      </c>
      <c r="AE548" s="7">
        <f t="shared" si="112"/>
        <v>-655</v>
      </c>
      <c r="AF548" t="str">
        <f t="shared" ca="1" si="113"/>
        <v>$V$1026</v>
      </c>
      <c r="AG548" t="str">
        <f t="shared" ca="1" si="114"/>
        <v>$J$1026</v>
      </c>
      <c r="AH548" t="str">
        <f t="shared" ca="1" si="115"/>
        <v>LOWES MLXP VAN ONE WA| 2820147265</v>
      </c>
      <c r="AI548" t="str">
        <f t="shared" ca="1" si="104"/>
        <v>$K$1026</v>
      </c>
      <c r="AJ548" s="8">
        <f t="shared" si="105"/>
        <v>1.4749262536873156E-3</v>
      </c>
      <c r="AK548" s="7">
        <f t="shared" si="106"/>
        <v>-233</v>
      </c>
      <c r="AL548" s="7" t="str">
        <f t="shared" ca="1" si="116"/>
        <v>b: ECHO GLOBAL LOGIST| 6621537201</v>
      </c>
      <c r="AM548" t="b">
        <f t="shared" si="107"/>
        <v>0</v>
      </c>
    </row>
    <row r="549" spans="3:39" x14ac:dyDescent="0.3">
      <c r="C549" s="1" t="s">
        <v>789</v>
      </c>
      <c r="D549" s="1" t="s">
        <v>790</v>
      </c>
      <c r="E549" s="1" t="s">
        <v>39</v>
      </c>
      <c r="F549" s="1" t="s">
        <v>53</v>
      </c>
      <c r="G549" s="1" t="s">
        <v>791</v>
      </c>
      <c r="H549" s="1" t="s">
        <v>146</v>
      </c>
      <c r="I549" s="1" t="s">
        <v>716</v>
      </c>
      <c r="J549" t="str">
        <f>TRIM(CONCATENATE(wiz[[#This Row],[SHIPPER..................]],wiz[[#This Row],[ZIP2..]],wiz[[#This Row],[ZIP3..]]))</f>
        <v>HOGAN LOGISTICS INCOR| 6280172701</v>
      </c>
      <c r="K549" s="1">
        <v>1</v>
      </c>
      <c r="L549" s="1">
        <v>1.33</v>
      </c>
      <c r="M549" s="1">
        <v>0.27</v>
      </c>
      <c r="N549" s="1">
        <v>437</v>
      </c>
      <c r="O549" s="1">
        <v>0.89</v>
      </c>
      <c r="P549" s="1">
        <v>159</v>
      </c>
      <c r="Q549" s="1">
        <v>0.4</v>
      </c>
      <c r="R549" s="1">
        <v>-26</v>
      </c>
      <c r="S549" s="1">
        <v>-500</v>
      </c>
      <c r="T549" s="1">
        <v>-1</v>
      </c>
      <c r="U549" s="1">
        <v>-174</v>
      </c>
      <c r="V549" s="1">
        <v>-675</v>
      </c>
      <c r="W549" s="1">
        <v>61832</v>
      </c>
      <c r="X549" s="1">
        <v>62801</v>
      </c>
      <c r="Y549" s="1">
        <v>72701</v>
      </c>
      <c r="Z549" s="1">
        <v>1.38</v>
      </c>
      <c r="AA549" s="6">
        <f t="shared" si="108"/>
        <v>3</v>
      </c>
      <c r="AB549" s="6">
        <f t="shared" si="109"/>
        <v>-675</v>
      </c>
      <c r="AC549" s="6">
        <f t="shared" si="110"/>
        <v>-1014</v>
      </c>
      <c r="AD549" s="6">
        <f t="shared" si="111"/>
        <v>-338</v>
      </c>
      <c r="AE549" s="7">
        <f t="shared" si="112"/>
        <v>-675</v>
      </c>
      <c r="AF549" t="str">
        <f t="shared" ca="1" si="113"/>
        <v>$V$549</v>
      </c>
      <c r="AG549" t="str">
        <f t="shared" ca="1" si="114"/>
        <v>$J$549</v>
      </c>
      <c r="AH549" t="str">
        <f t="shared" ca="1" si="115"/>
        <v>HOGAN LOGISTICS INCOR| 6280172701</v>
      </c>
      <c r="AI549" t="str">
        <f t="shared" ca="1" si="104"/>
        <v>$K$549</v>
      </c>
      <c r="AJ549" s="8">
        <f t="shared" si="105"/>
        <v>0.33333333333333331</v>
      </c>
      <c r="AK549" s="7">
        <f t="shared" si="106"/>
        <v>-675</v>
      </c>
      <c r="AL549" s="7" t="str">
        <f t="shared" ca="1" si="116"/>
        <v>HOGAN LOGISTICS INCOR| 6280172701</v>
      </c>
      <c r="AM549" t="str">
        <f t="shared" si="107"/>
        <v>HOGAN LOGISTICS INCOR| 6280172701</v>
      </c>
    </row>
    <row r="550" spans="3:39" x14ac:dyDescent="0.3">
      <c r="C550" s="1" t="s">
        <v>792</v>
      </c>
      <c r="D550" s="1" t="s">
        <v>793</v>
      </c>
      <c r="E550" s="1" t="s">
        <v>39</v>
      </c>
      <c r="F550" s="1" t="s">
        <v>53</v>
      </c>
      <c r="G550" s="1" t="s">
        <v>791</v>
      </c>
      <c r="H550" s="1" t="s">
        <v>50</v>
      </c>
      <c r="I550" s="1" t="s">
        <v>223</v>
      </c>
      <c r="J550" t="str">
        <f>TRIM(CONCATENATE(wiz[[#This Row],[SHIPPER..................]],wiz[[#This Row],[ZIP2..]],wiz[[#This Row],[ZIP3..]]))</f>
        <v>b: ASCENT GLOBAL LOGI| 6280130301</v>
      </c>
      <c r="K550" s="1">
        <v>1</v>
      </c>
      <c r="L550" s="1">
        <v>1.41</v>
      </c>
      <c r="M550" s="1">
        <v>0.28000000000000003</v>
      </c>
      <c r="N550" s="1">
        <v>502</v>
      </c>
      <c r="O550" s="1">
        <v>0.92</v>
      </c>
      <c r="P550" s="1">
        <v>70</v>
      </c>
      <c r="Q550" s="1">
        <v>0.3</v>
      </c>
      <c r="R550" s="1">
        <v>-35</v>
      </c>
      <c r="S550" s="1">
        <v>-319</v>
      </c>
      <c r="T550" s="1">
        <v>29</v>
      </c>
      <c r="U550" s="1">
        <v>103</v>
      </c>
      <c r="V550" s="1">
        <v>-187</v>
      </c>
      <c r="W550" s="1">
        <v>63101</v>
      </c>
      <c r="X550" s="1">
        <v>62801</v>
      </c>
      <c r="Y550" s="1">
        <v>30301</v>
      </c>
      <c r="Z550" s="1">
        <v>1.47</v>
      </c>
      <c r="AA550" s="6">
        <f t="shared" si="108"/>
        <v>2</v>
      </c>
      <c r="AB550" s="6">
        <f t="shared" si="109"/>
        <v>-187</v>
      </c>
      <c r="AC550" s="6">
        <f t="shared" si="110"/>
        <v>-464</v>
      </c>
      <c r="AD550" s="6">
        <f t="shared" si="111"/>
        <v>-232</v>
      </c>
      <c r="AE550" s="7">
        <f t="shared" si="112"/>
        <v>-277</v>
      </c>
      <c r="AF550" t="str">
        <f t="shared" ca="1" si="113"/>
        <v>$V$918</v>
      </c>
      <c r="AG550" t="str">
        <f t="shared" ca="1" si="114"/>
        <v>$J$918</v>
      </c>
      <c r="AH550" t="str">
        <f t="shared" ca="1" si="115"/>
        <v>b: BRENNY TRANSPORTAT| 5507146036</v>
      </c>
      <c r="AI550" t="str">
        <f t="shared" ca="1" si="104"/>
        <v>$K$918</v>
      </c>
      <c r="AJ550" s="8">
        <f t="shared" si="105"/>
        <v>0.5</v>
      </c>
      <c r="AK550" s="7">
        <f t="shared" si="106"/>
        <v>-277</v>
      </c>
      <c r="AL550" s="7" t="str">
        <f t="shared" ca="1" si="116"/>
        <v>b: BRENNY TRANSPORTAT| 5507146036</v>
      </c>
      <c r="AM550" t="b">
        <f t="shared" si="107"/>
        <v>0</v>
      </c>
    </row>
    <row r="551" spans="3:39" x14ac:dyDescent="0.3">
      <c r="C551" s="1" t="s">
        <v>72</v>
      </c>
      <c r="D551" s="1" t="s">
        <v>73</v>
      </c>
      <c r="E551" s="1" t="s">
        <v>39</v>
      </c>
      <c r="F551" s="1" t="s">
        <v>140</v>
      </c>
      <c r="G551" s="1" t="s">
        <v>431</v>
      </c>
      <c r="H551" s="1" t="s">
        <v>50</v>
      </c>
      <c r="I551" s="1" t="s">
        <v>542</v>
      </c>
      <c r="J551" t="str">
        <f>TRIM(CONCATENATE(wiz[[#This Row],[SHIPPER..................]],wiz[[#This Row],[ZIP2..]],wiz[[#This Row],[ZIP3..]]))</f>
        <v>REDWOOD LOGISTICS STR| 5354530211</v>
      </c>
      <c r="K551" s="1">
        <v>1</v>
      </c>
      <c r="L551" s="1">
        <v>1.53</v>
      </c>
      <c r="M551" s="1">
        <v>0.28000000000000003</v>
      </c>
      <c r="N551" s="1">
        <v>854</v>
      </c>
      <c r="O551" s="1">
        <v>1.68</v>
      </c>
      <c r="P551" s="1">
        <v>77</v>
      </c>
      <c r="Q551" s="1">
        <v>0.3</v>
      </c>
      <c r="R551" s="1">
        <v>-51</v>
      </c>
      <c r="S551" s="1">
        <v>13</v>
      </c>
      <c r="T551" s="1">
        <v>0</v>
      </c>
      <c r="U551" s="1">
        <v>-56</v>
      </c>
      <c r="V551" s="1">
        <v>-43</v>
      </c>
      <c r="W551" s="1">
        <v>53140</v>
      </c>
      <c r="X551" s="1">
        <v>53545</v>
      </c>
      <c r="Y551" s="1">
        <v>30211</v>
      </c>
      <c r="Z551" s="1">
        <v>1.59</v>
      </c>
      <c r="AA551" s="6">
        <f t="shared" si="108"/>
        <v>112</v>
      </c>
      <c r="AB551" s="6">
        <f t="shared" si="109"/>
        <v>-43</v>
      </c>
      <c r="AC551" s="6">
        <f t="shared" si="110"/>
        <v>-32183</v>
      </c>
      <c r="AD551" s="6">
        <f t="shared" si="111"/>
        <v>-287.34821428571428</v>
      </c>
      <c r="AE551" s="7">
        <f t="shared" si="112"/>
        <v>-836</v>
      </c>
      <c r="AF551" t="str">
        <f t="shared" ca="1" si="113"/>
        <v>$V$1531</v>
      </c>
      <c r="AG551" t="str">
        <f t="shared" ca="1" si="114"/>
        <v>$J$1531</v>
      </c>
      <c r="AH551" t="str">
        <f t="shared" ca="1" si="115"/>
        <v>REDWOOD LOGISTICS STR| 4370137401</v>
      </c>
      <c r="AI551" t="str">
        <f t="shared" ca="1" si="104"/>
        <v>$K$1531</v>
      </c>
      <c r="AJ551" s="8">
        <f t="shared" si="105"/>
        <v>8.9285714285714281E-3</v>
      </c>
      <c r="AK551" s="7">
        <f t="shared" si="106"/>
        <v>-624</v>
      </c>
      <c r="AL551" s="7" t="str">
        <f t="shared" ca="1" si="116"/>
        <v>REDWOOD LOGISTICS STR| 4589530012</v>
      </c>
      <c r="AM551" t="b">
        <f t="shared" si="107"/>
        <v>0</v>
      </c>
    </row>
    <row r="552" spans="3:39" x14ac:dyDescent="0.3">
      <c r="C552" s="1" t="s">
        <v>794</v>
      </c>
      <c r="D552" s="1" t="s">
        <v>795</v>
      </c>
      <c r="E552" s="1" t="s">
        <v>39</v>
      </c>
      <c r="F552" s="1" t="s">
        <v>140</v>
      </c>
      <c r="G552" s="1" t="s">
        <v>796</v>
      </c>
      <c r="H552" s="1" t="s">
        <v>50</v>
      </c>
      <c r="I552" s="1" t="s">
        <v>360</v>
      </c>
      <c r="J552" t="str">
        <f>TRIM(CONCATENATE(wiz[[#This Row],[SHIPPER..................]],wiz[[#This Row],[ZIP2..]],wiz[[#This Row],[ZIP3..]]))</f>
        <v>SNYDERS LANCE | 5351130272</v>
      </c>
      <c r="K552" s="1">
        <v>3</v>
      </c>
      <c r="L552" s="1">
        <v>2.0099999999999998</v>
      </c>
      <c r="M552" s="1">
        <v>0.26</v>
      </c>
      <c r="N552" s="1">
        <v>778</v>
      </c>
      <c r="O552" s="1">
        <v>1.92</v>
      </c>
      <c r="P552" s="1">
        <v>88</v>
      </c>
      <c r="Q552" s="1">
        <v>0.32</v>
      </c>
      <c r="R552" s="1">
        <v>-35</v>
      </c>
      <c r="S552" s="1">
        <v>-41</v>
      </c>
      <c r="T552" s="1">
        <v>-28</v>
      </c>
      <c r="U552" s="1">
        <v>264</v>
      </c>
      <c r="V552" s="1">
        <v>195</v>
      </c>
      <c r="W552" s="1">
        <v>61101</v>
      </c>
      <c r="X552" s="1">
        <v>53511</v>
      </c>
      <c r="Y552" s="1">
        <v>30272</v>
      </c>
      <c r="Z552" s="1">
        <v>2.0499999999999998</v>
      </c>
      <c r="AA552" s="6">
        <f t="shared" si="108"/>
        <v>133</v>
      </c>
      <c r="AB552" s="6">
        <f t="shared" si="109"/>
        <v>585</v>
      </c>
      <c r="AC552" s="6">
        <f t="shared" si="110"/>
        <v>2717</v>
      </c>
      <c r="AD552" s="6">
        <f t="shared" si="111"/>
        <v>20.428571428571427</v>
      </c>
      <c r="AE552" s="7">
        <f t="shared" si="112"/>
        <v>-179</v>
      </c>
      <c r="AF552" t="str">
        <f t="shared" ca="1" si="113"/>
        <v>$V$1647</v>
      </c>
      <c r="AG552" t="str">
        <f t="shared" ca="1" si="114"/>
        <v>$J$1647</v>
      </c>
      <c r="AH552" t="str">
        <f t="shared" ca="1" si="115"/>
        <v>SNYDERS LANCE | 2813477001</v>
      </c>
      <c r="AI552" t="str">
        <f t="shared" ca="1" si="104"/>
        <v>$K$1647</v>
      </c>
      <c r="AJ552" s="8">
        <f t="shared" si="105"/>
        <v>2.2556390977443608E-2</v>
      </c>
      <c r="AK552" s="7">
        <f t="shared" si="106"/>
        <v>-119</v>
      </c>
      <c r="AL552" s="7" t="str">
        <f t="shared" ca="1" si="116"/>
        <v>FOODMASTER LOGISTICS | 3030127932</v>
      </c>
      <c r="AM552" t="b">
        <f t="shared" si="107"/>
        <v>0</v>
      </c>
    </row>
    <row r="553" spans="3:39" x14ac:dyDescent="0.3">
      <c r="C553" s="1" t="s">
        <v>794</v>
      </c>
      <c r="D553" s="1" t="s">
        <v>795</v>
      </c>
      <c r="E553" s="1" t="s">
        <v>39</v>
      </c>
      <c r="F553" s="1" t="s">
        <v>140</v>
      </c>
      <c r="G553" s="1" t="s">
        <v>796</v>
      </c>
      <c r="H553" s="1" t="s">
        <v>50</v>
      </c>
      <c r="I553" s="1" t="s">
        <v>411</v>
      </c>
      <c r="J553" t="str">
        <f>TRIM(CONCATENATE(wiz[[#This Row],[SHIPPER..................]],wiz[[#This Row],[ZIP2..]],wiz[[#This Row],[ZIP3..]]))</f>
        <v>SNYDERS LANCE | 5351130050</v>
      </c>
      <c r="K553" s="1">
        <v>4</v>
      </c>
      <c r="L553" s="1">
        <v>2.0499999999999998</v>
      </c>
      <c r="M553" s="1">
        <v>0.25</v>
      </c>
      <c r="N553" s="1">
        <v>787</v>
      </c>
      <c r="O553" s="1">
        <v>1.92</v>
      </c>
      <c r="P553" s="1">
        <v>40</v>
      </c>
      <c r="Q553" s="1">
        <v>0.28000000000000003</v>
      </c>
      <c r="R553" s="1">
        <v>-13</v>
      </c>
      <c r="S553" s="1">
        <v>-41</v>
      </c>
      <c r="T553" s="1">
        <v>-28</v>
      </c>
      <c r="U553" s="1">
        <v>275</v>
      </c>
      <c r="V553" s="1">
        <v>206</v>
      </c>
      <c r="W553" s="1">
        <v>53545</v>
      </c>
      <c r="X553" s="1">
        <v>53511</v>
      </c>
      <c r="Y553" s="1">
        <v>30050</v>
      </c>
      <c r="Z553" s="1">
        <v>2.08</v>
      </c>
      <c r="AA553" s="6">
        <f t="shared" si="108"/>
        <v>133</v>
      </c>
      <c r="AB553" s="6">
        <f t="shared" si="109"/>
        <v>824</v>
      </c>
      <c r="AC553" s="6">
        <f t="shared" si="110"/>
        <v>2717</v>
      </c>
      <c r="AD553" s="6">
        <f t="shared" si="111"/>
        <v>20.428571428571427</v>
      </c>
      <c r="AE553" s="7">
        <f t="shared" si="112"/>
        <v>-179</v>
      </c>
      <c r="AF553" t="str">
        <f t="shared" ca="1" si="113"/>
        <v>$V$1647</v>
      </c>
      <c r="AG553" t="str">
        <f t="shared" ca="1" si="114"/>
        <v>$J$1647</v>
      </c>
      <c r="AH553" t="str">
        <f t="shared" ca="1" si="115"/>
        <v>SNYDERS LANCE | 2813477001</v>
      </c>
      <c r="AI553" t="str">
        <f t="shared" ca="1" si="104"/>
        <v>$K$1647</v>
      </c>
      <c r="AJ553" s="8">
        <f t="shared" si="105"/>
        <v>3.007518796992481E-2</v>
      </c>
      <c r="AK553" s="7">
        <f t="shared" si="106"/>
        <v>-119</v>
      </c>
      <c r="AL553" s="7" t="str">
        <f t="shared" ca="1" si="116"/>
        <v>FOODMASTER LOGISTICS | 3030127932</v>
      </c>
      <c r="AM553" t="b">
        <f t="shared" si="107"/>
        <v>0</v>
      </c>
    </row>
    <row r="554" spans="3:39" x14ac:dyDescent="0.3">
      <c r="C554" s="1" t="s">
        <v>650</v>
      </c>
      <c r="D554" s="1" t="s">
        <v>651</v>
      </c>
      <c r="E554" s="1" t="s">
        <v>39</v>
      </c>
      <c r="F554" s="1" t="s">
        <v>53</v>
      </c>
      <c r="G554" s="1" t="s">
        <v>797</v>
      </c>
      <c r="H554" s="1" t="s">
        <v>50</v>
      </c>
      <c r="I554" s="1" t="s">
        <v>652</v>
      </c>
      <c r="J554" t="str">
        <f>TRIM(CONCATENATE(wiz[[#This Row],[SHIPPER..................]],wiz[[#This Row],[ZIP2..]],wiz[[#This Row],[ZIP3..]]))</f>
        <v>BLUE BIRD | 6111531030</v>
      </c>
      <c r="K554" s="1">
        <v>2</v>
      </c>
      <c r="L554" s="1">
        <v>1.9</v>
      </c>
      <c r="M554" s="1">
        <v>0.22</v>
      </c>
      <c r="N554" s="1">
        <v>911</v>
      </c>
      <c r="O554" s="1">
        <v>1.78</v>
      </c>
      <c r="P554" s="1">
        <v>211</v>
      </c>
      <c r="Q554" s="1">
        <v>0.43</v>
      </c>
      <c r="R554" s="1">
        <v>11</v>
      </c>
      <c r="S554" s="1">
        <v>-35</v>
      </c>
      <c r="T554" s="1">
        <v>8</v>
      </c>
      <c r="U554" s="1">
        <v>287</v>
      </c>
      <c r="V554" s="1">
        <v>260</v>
      </c>
      <c r="W554" s="1">
        <v>53805</v>
      </c>
      <c r="X554" s="1">
        <v>61115</v>
      </c>
      <c r="Y554" s="1">
        <v>31030</v>
      </c>
      <c r="Z554" s="1">
        <v>1.9</v>
      </c>
      <c r="AA554" s="6">
        <f t="shared" si="108"/>
        <v>37</v>
      </c>
      <c r="AB554" s="6">
        <f t="shared" si="109"/>
        <v>520</v>
      </c>
      <c r="AC554" s="6">
        <f t="shared" si="110"/>
        <v>1368</v>
      </c>
      <c r="AD554" s="6">
        <f t="shared" si="111"/>
        <v>36.972972972972975</v>
      </c>
      <c r="AE554" s="7">
        <f t="shared" si="112"/>
        <v>-298</v>
      </c>
      <c r="AF554" t="str">
        <f t="shared" ca="1" si="113"/>
        <v>$V$405</v>
      </c>
      <c r="AG554" t="str">
        <f t="shared" ca="1" si="114"/>
        <v>$J$405</v>
      </c>
      <c r="AH554" t="str">
        <f t="shared" ca="1" si="115"/>
        <v>BLUE BIRD | 3103014701</v>
      </c>
      <c r="AI554" t="str">
        <f t="shared" ca="1" si="104"/>
        <v>$K$405</v>
      </c>
      <c r="AJ554" s="8">
        <f t="shared" si="105"/>
        <v>5.4054054054054057E-2</v>
      </c>
      <c r="AK554" s="7">
        <f t="shared" si="106"/>
        <v>-203</v>
      </c>
      <c r="AL554" s="7" t="str">
        <f t="shared" ca="1" si="116"/>
        <v>BLUE BIRD | 3103076001</v>
      </c>
      <c r="AM554" t="b">
        <f t="shared" si="107"/>
        <v>0</v>
      </c>
    </row>
    <row r="555" spans="3:39" x14ac:dyDescent="0.3">
      <c r="C555" s="1" t="s">
        <v>78</v>
      </c>
      <c r="D555" s="1" t="s">
        <v>79</v>
      </c>
      <c r="E555" s="1" t="s">
        <v>39</v>
      </c>
      <c r="F555" s="1" t="s">
        <v>53</v>
      </c>
      <c r="G555" s="1" t="s">
        <v>798</v>
      </c>
      <c r="H555" s="1" t="s">
        <v>50</v>
      </c>
      <c r="I555" s="1" t="s">
        <v>384</v>
      </c>
      <c r="J555" t="str">
        <f>TRIM(CONCATENATE(wiz[[#This Row],[SHIPPER..................]],wiz[[#This Row],[ZIP2..]],wiz[[#This Row],[ZIP3..]]))</f>
        <v>TRACTOR SUPPLY MANHAT| 6265631201</v>
      </c>
      <c r="K555" s="1">
        <v>1</v>
      </c>
      <c r="L555" s="1">
        <v>2.25</v>
      </c>
      <c r="M555" s="1">
        <v>0.21</v>
      </c>
      <c r="N555" s="1">
        <v>740</v>
      </c>
      <c r="O555" s="1">
        <v>1.17</v>
      </c>
      <c r="P555" s="1">
        <v>98</v>
      </c>
      <c r="Q555" s="1">
        <v>0.3</v>
      </c>
      <c r="R555" s="1">
        <v>0</v>
      </c>
      <c r="S555" s="1">
        <v>-2</v>
      </c>
      <c r="T555" s="1">
        <v>104</v>
      </c>
      <c r="U555" s="1">
        <v>413</v>
      </c>
      <c r="V555" s="1">
        <v>515</v>
      </c>
      <c r="W555" s="1">
        <v>61832</v>
      </c>
      <c r="X555" s="1">
        <v>62656</v>
      </c>
      <c r="Y555" s="1">
        <v>31201</v>
      </c>
      <c r="Z555" s="1">
        <v>2.2400000000000002</v>
      </c>
      <c r="AA555" s="6">
        <f t="shared" si="108"/>
        <v>533</v>
      </c>
      <c r="AB555" s="6">
        <f t="shared" si="109"/>
        <v>515</v>
      </c>
      <c r="AC555" s="6">
        <f t="shared" si="110"/>
        <v>27994</v>
      </c>
      <c r="AD555" s="6">
        <f t="shared" si="111"/>
        <v>52.521575984990619</v>
      </c>
      <c r="AE555" s="7">
        <f t="shared" si="112"/>
        <v>-627</v>
      </c>
      <c r="AF555" t="str">
        <f t="shared" ca="1" si="113"/>
        <v>$V$356</v>
      </c>
      <c r="AG555" t="str">
        <f t="shared" ca="1" si="114"/>
        <v>$J$356</v>
      </c>
      <c r="AH555" t="str">
        <f t="shared" ca="1" si="115"/>
        <v>TRACTOR SUPPLY MANHAT| 3070142134</v>
      </c>
      <c r="AI555" t="str">
        <f t="shared" ca="1" si="104"/>
        <v>$K$356</v>
      </c>
      <c r="AJ555" s="8">
        <f t="shared" si="105"/>
        <v>1.876172607879925E-3</v>
      </c>
      <c r="AK555" s="7">
        <f t="shared" si="106"/>
        <v>-192</v>
      </c>
      <c r="AL555" s="7" t="str">
        <f t="shared" ca="1" si="116"/>
        <v>b: C H ROBINSON | 4817435150</v>
      </c>
      <c r="AM555" t="b">
        <f t="shared" si="107"/>
        <v>0</v>
      </c>
    </row>
    <row r="556" spans="3:39" x14ac:dyDescent="0.3">
      <c r="C556" s="1" t="s">
        <v>78</v>
      </c>
      <c r="D556" s="1" t="s">
        <v>79</v>
      </c>
      <c r="E556" s="1" t="s">
        <v>39</v>
      </c>
      <c r="F556" s="1" t="s">
        <v>53</v>
      </c>
      <c r="G556" s="1" t="s">
        <v>799</v>
      </c>
      <c r="H556" s="1" t="s">
        <v>50</v>
      </c>
      <c r="I556" s="1" t="s">
        <v>384</v>
      </c>
      <c r="J556" t="str">
        <f>TRIM(CONCATENATE(wiz[[#This Row],[SHIPPER..................]],wiz[[#This Row],[ZIP2..]],wiz[[#This Row],[ZIP3..]]))</f>
        <v>TRACTOR SUPPLY MANHAT| 6110131201</v>
      </c>
      <c r="K556" s="1">
        <v>4</v>
      </c>
      <c r="L556" s="1">
        <v>1.79</v>
      </c>
      <c r="M556" s="1">
        <v>0.22</v>
      </c>
      <c r="N556" s="1">
        <v>884</v>
      </c>
      <c r="O556" s="1">
        <v>1.79</v>
      </c>
      <c r="P556" s="1">
        <v>137</v>
      </c>
      <c r="Q556" s="1">
        <v>0.36</v>
      </c>
      <c r="R556" s="1">
        <v>24</v>
      </c>
      <c r="S556" s="1">
        <v>-18</v>
      </c>
      <c r="T556" s="1">
        <v>-26</v>
      </c>
      <c r="U556" s="1">
        <v>154</v>
      </c>
      <c r="V556" s="1">
        <v>110</v>
      </c>
      <c r="W556" s="1">
        <v>61348</v>
      </c>
      <c r="X556" s="1">
        <v>61101</v>
      </c>
      <c r="Y556" s="1">
        <v>31201</v>
      </c>
      <c r="Z556" s="1">
        <v>1.79</v>
      </c>
      <c r="AA556" s="6">
        <f t="shared" si="108"/>
        <v>533</v>
      </c>
      <c r="AB556" s="6">
        <f t="shared" si="109"/>
        <v>440</v>
      </c>
      <c r="AC556" s="6">
        <f t="shared" si="110"/>
        <v>27994</v>
      </c>
      <c r="AD556" s="6">
        <f t="shared" si="111"/>
        <v>52.521575984990619</v>
      </c>
      <c r="AE556" s="7">
        <f t="shared" si="112"/>
        <v>-627</v>
      </c>
      <c r="AF556" t="str">
        <f t="shared" ca="1" si="113"/>
        <v>$V$356</v>
      </c>
      <c r="AG556" t="str">
        <f t="shared" ca="1" si="114"/>
        <v>$J$356</v>
      </c>
      <c r="AH556" t="str">
        <f t="shared" ca="1" si="115"/>
        <v>TRACTOR SUPPLY MANHAT| 3070142134</v>
      </c>
      <c r="AI556" t="str">
        <f t="shared" ca="1" si="104"/>
        <v>$K$356</v>
      </c>
      <c r="AJ556" s="8">
        <f t="shared" si="105"/>
        <v>7.5046904315196998E-3</v>
      </c>
      <c r="AK556" s="7">
        <f t="shared" si="106"/>
        <v>-192</v>
      </c>
      <c r="AL556" s="7" t="str">
        <f t="shared" ca="1" si="116"/>
        <v>b: C H ROBINSON | 4817435150</v>
      </c>
      <c r="AM556" t="b">
        <f t="shared" si="107"/>
        <v>0</v>
      </c>
    </row>
    <row r="557" spans="3:39" x14ac:dyDescent="0.3">
      <c r="C557" s="1" t="s">
        <v>78</v>
      </c>
      <c r="D557" s="1" t="s">
        <v>79</v>
      </c>
      <c r="E557" s="1" t="s">
        <v>39</v>
      </c>
      <c r="F557" s="1" t="s">
        <v>140</v>
      </c>
      <c r="G557" s="1" t="s">
        <v>431</v>
      </c>
      <c r="H557" s="1" t="s">
        <v>50</v>
      </c>
      <c r="I557" s="1" t="s">
        <v>384</v>
      </c>
      <c r="J557" t="str">
        <f>TRIM(CONCATENATE(wiz[[#This Row],[SHIPPER..................]],wiz[[#This Row],[ZIP2..]],wiz[[#This Row],[ZIP3..]]))</f>
        <v>TRACTOR SUPPLY MANHAT| 5354531201</v>
      </c>
      <c r="K557" s="1">
        <v>1</v>
      </c>
      <c r="L557" s="1">
        <v>2.23</v>
      </c>
      <c r="M557" s="1">
        <v>0.21</v>
      </c>
      <c r="N557" s="1">
        <v>924</v>
      </c>
      <c r="O557" s="1">
        <v>1.81</v>
      </c>
      <c r="P557" s="1">
        <v>0</v>
      </c>
      <c r="Q557" s="1">
        <v>0.25</v>
      </c>
      <c r="R557" s="1">
        <v>-27</v>
      </c>
      <c r="S557" s="1">
        <v>18</v>
      </c>
      <c r="T557" s="1">
        <v>1</v>
      </c>
      <c r="U557" s="1">
        <v>642</v>
      </c>
      <c r="V557" s="1">
        <v>661</v>
      </c>
      <c r="W557" s="1">
        <v>53545</v>
      </c>
      <c r="X557" s="1">
        <v>53545</v>
      </c>
      <c r="Y557" s="1">
        <v>31201</v>
      </c>
      <c r="Z557" s="1">
        <v>2.2200000000000002</v>
      </c>
      <c r="AA557" s="6">
        <f t="shared" si="108"/>
        <v>533</v>
      </c>
      <c r="AB557" s="6">
        <f t="shared" si="109"/>
        <v>661</v>
      </c>
      <c r="AC557" s="6">
        <f t="shared" si="110"/>
        <v>27994</v>
      </c>
      <c r="AD557" s="6">
        <f t="shared" si="111"/>
        <v>52.521575984990619</v>
      </c>
      <c r="AE557" s="7">
        <f t="shared" si="112"/>
        <v>-627</v>
      </c>
      <c r="AF557" t="str">
        <f t="shared" ca="1" si="113"/>
        <v>$V$356</v>
      </c>
      <c r="AG557" t="str">
        <f t="shared" ca="1" si="114"/>
        <v>$J$356</v>
      </c>
      <c r="AH557" t="str">
        <f t="shared" ca="1" si="115"/>
        <v>TRACTOR SUPPLY MANHAT| 3070142134</v>
      </c>
      <c r="AI557" t="str">
        <f t="shared" ca="1" si="104"/>
        <v>$K$356</v>
      </c>
      <c r="AJ557" s="8">
        <f t="shared" si="105"/>
        <v>1.876172607879925E-3</v>
      </c>
      <c r="AK557" s="7">
        <f t="shared" si="106"/>
        <v>-192</v>
      </c>
      <c r="AL557" s="7" t="str">
        <f t="shared" ca="1" si="116"/>
        <v>b: C H ROBINSON | 4817435150</v>
      </c>
      <c r="AM557" t="b">
        <f t="shared" si="107"/>
        <v>0</v>
      </c>
    </row>
    <row r="558" spans="3:39" x14ac:dyDescent="0.3">
      <c r="C558" s="1" t="s">
        <v>78</v>
      </c>
      <c r="D558" s="1" t="s">
        <v>79</v>
      </c>
      <c r="E558" s="1" t="s">
        <v>39</v>
      </c>
      <c r="F558" s="1" t="s">
        <v>53</v>
      </c>
      <c r="G558" s="1" t="s">
        <v>799</v>
      </c>
      <c r="H558" s="1" t="s">
        <v>44</v>
      </c>
      <c r="I558" s="1" t="s">
        <v>464</v>
      </c>
      <c r="J558" t="str">
        <f>TRIM(CONCATENATE(wiz[[#This Row],[SHIPPER..................]],wiz[[#This Row],[ZIP2..]],wiz[[#This Row],[ZIP3..]]))</f>
        <v>TRACTOR SUPPLY MANHAT| 6110142134</v>
      </c>
      <c r="K558" s="1">
        <v>4</v>
      </c>
      <c r="L558" s="1">
        <v>1.9</v>
      </c>
      <c r="M558" s="1">
        <v>0.22</v>
      </c>
      <c r="N558" s="1">
        <v>519</v>
      </c>
      <c r="O558" s="1">
        <v>0.79</v>
      </c>
      <c r="P558" s="1">
        <v>82</v>
      </c>
      <c r="Q558" s="1">
        <v>0.3</v>
      </c>
      <c r="R558" s="1">
        <v>70</v>
      </c>
      <c r="S558" s="1">
        <v>-18</v>
      </c>
      <c r="T558" s="1">
        <v>60</v>
      </c>
      <c r="U558" s="1">
        <v>45</v>
      </c>
      <c r="V558" s="1">
        <v>87</v>
      </c>
      <c r="W558" s="1">
        <v>60410</v>
      </c>
      <c r="X558" s="1">
        <v>61101</v>
      </c>
      <c r="Y558" s="1">
        <v>42134</v>
      </c>
      <c r="Z558" s="1">
        <v>1.9</v>
      </c>
      <c r="AA558" s="6">
        <f t="shared" si="108"/>
        <v>533</v>
      </c>
      <c r="AB558" s="6">
        <f t="shared" si="109"/>
        <v>348</v>
      </c>
      <c r="AC558" s="6">
        <f t="shared" si="110"/>
        <v>27994</v>
      </c>
      <c r="AD558" s="6">
        <f t="shared" si="111"/>
        <v>52.521575984990619</v>
      </c>
      <c r="AE558" s="7">
        <f t="shared" si="112"/>
        <v>-627</v>
      </c>
      <c r="AF558" t="str">
        <f t="shared" ca="1" si="113"/>
        <v>$V$356</v>
      </c>
      <c r="AG558" t="str">
        <f t="shared" ca="1" si="114"/>
        <v>$J$356</v>
      </c>
      <c r="AH558" t="str">
        <f t="shared" ca="1" si="115"/>
        <v>TRACTOR SUPPLY MANHAT| 3070142134</v>
      </c>
      <c r="AI558" t="str">
        <f t="shared" ca="1" si="104"/>
        <v>$K$356</v>
      </c>
      <c r="AJ558" s="8">
        <f t="shared" si="105"/>
        <v>7.5046904315196998E-3</v>
      </c>
      <c r="AK558" s="7">
        <f t="shared" si="106"/>
        <v>-192</v>
      </c>
      <c r="AL558" s="7" t="str">
        <f t="shared" ca="1" si="116"/>
        <v>b: C H ROBINSON | 4817435150</v>
      </c>
      <c r="AM558" t="b">
        <f t="shared" si="107"/>
        <v>0</v>
      </c>
    </row>
    <row r="559" spans="3:39" x14ac:dyDescent="0.3">
      <c r="C559" s="1" t="s">
        <v>78</v>
      </c>
      <c r="D559" s="1" t="s">
        <v>79</v>
      </c>
      <c r="E559" s="1" t="s">
        <v>39</v>
      </c>
      <c r="F559" s="1" t="s">
        <v>140</v>
      </c>
      <c r="G559" s="1" t="s">
        <v>800</v>
      </c>
      <c r="H559" s="1" t="s">
        <v>44</v>
      </c>
      <c r="I559" s="1" t="s">
        <v>464</v>
      </c>
      <c r="J559" t="str">
        <f>TRIM(CONCATENATE(wiz[[#This Row],[SHIPPER..................]],wiz[[#This Row],[ZIP2..]],wiz[[#This Row],[ZIP3..]]))</f>
        <v>TRACTOR SUPPLY MANHAT| 5311542134</v>
      </c>
      <c r="K559" s="1">
        <v>4</v>
      </c>
      <c r="L559" s="1">
        <v>1.9</v>
      </c>
      <c r="M559" s="1">
        <v>0.21</v>
      </c>
      <c r="N559" s="1">
        <v>537</v>
      </c>
      <c r="O559" s="1">
        <v>1.08</v>
      </c>
      <c r="P559" s="1">
        <v>26</v>
      </c>
      <c r="Q559" s="1">
        <v>0.25</v>
      </c>
      <c r="R559" s="1">
        <v>15</v>
      </c>
      <c r="S559" s="1">
        <v>-14</v>
      </c>
      <c r="T559" s="1">
        <v>-9</v>
      </c>
      <c r="U559" s="1">
        <v>114</v>
      </c>
      <c r="V559" s="1">
        <v>91</v>
      </c>
      <c r="W559" s="1">
        <v>53545</v>
      </c>
      <c r="X559" s="1">
        <v>53115</v>
      </c>
      <c r="Y559" s="1">
        <v>42134</v>
      </c>
      <c r="Z559" s="1">
        <v>1.89</v>
      </c>
      <c r="AA559" s="6">
        <f t="shared" si="108"/>
        <v>533</v>
      </c>
      <c r="AB559" s="6">
        <f t="shared" si="109"/>
        <v>364</v>
      </c>
      <c r="AC559" s="6">
        <f t="shared" si="110"/>
        <v>27994</v>
      </c>
      <c r="AD559" s="6">
        <f t="shared" si="111"/>
        <v>52.521575984990619</v>
      </c>
      <c r="AE559" s="7">
        <f t="shared" si="112"/>
        <v>-627</v>
      </c>
      <c r="AF559" t="str">
        <f t="shared" ca="1" si="113"/>
        <v>$V$356</v>
      </c>
      <c r="AG559" t="str">
        <f t="shared" ca="1" si="114"/>
        <v>$J$356</v>
      </c>
      <c r="AH559" t="str">
        <f t="shared" ca="1" si="115"/>
        <v>TRACTOR SUPPLY MANHAT| 3070142134</v>
      </c>
      <c r="AI559" t="str">
        <f t="shared" ca="1" si="104"/>
        <v>$K$356</v>
      </c>
      <c r="AJ559" s="8">
        <f t="shared" si="105"/>
        <v>7.5046904315196998E-3</v>
      </c>
      <c r="AK559" s="7">
        <f t="shared" si="106"/>
        <v>-192</v>
      </c>
      <c r="AL559" s="7" t="str">
        <f t="shared" ca="1" si="116"/>
        <v>b: C H ROBINSON | 4817435150</v>
      </c>
      <c r="AM559" t="b">
        <f t="shared" si="107"/>
        <v>0</v>
      </c>
    </row>
    <row r="560" spans="3:39" x14ac:dyDescent="0.3">
      <c r="C560" s="1" t="s">
        <v>752</v>
      </c>
      <c r="D560" s="1" t="s">
        <v>753</v>
      </c>
      <c r="E560" s="1" t="s">
        <v>39</v>
      </c>
      <c r="F560" s="1" t="s">
        <v>53</v>
      </c>
      <c r="G560" s="1" t="s">
        <v>799</v>
      </c>
      <c r="H560" s="1" t="s">
        <v>90</v>
      </c>
      <c r="I560" s="1" t="s">
        <v>754</v>
      </c>
      <c r="J560" t="str">
        <f>TRIM(CONCATENATE(wiz[[#This Row],[SHIPPER..................]],wiz[[#This Row],[ZIP2..]],wiz[[#This Row],[ZIP3..]]))</f>
        <v>HUSQVARNA | 6110129115</v>
      </c>
      <c r="K560" s="1">
        <v>1</v>
      </c>
      <c r="L560" s="1">
        <v>2.0499999999999998</v>
      </c>
      <c r="M560" s="1">
        <v>0.11</v>
      </c>
      <c r="N560" s="1">
        <v>923</v>
      </c>
      <c r="O560" s="1">
        <v>1.23</v>
      </c>
      <c r="P560" s="1">
        <v>0</v>
      </c>
      <c r="Q560" s="1">
        <v>0.25</v>
      </c>
      <c r="R560" s="1">
        <v>148</v>
      </c>
      <c r="S560" s="1">
        <v>18</v>
      </c>
      <c r="T560" s="1">
        <v>138</v>
      </c>
      <c r="U560" s="1">
        <v>463</v>
      </c>
      <c r="V560" s="1">
        <v>619</v>
      </c>
      <c r="W560" s="1">
        <v>61101</v>
      </c>
      <c r="X560" s="1">
        <v>61101</v>
      </c>
      <c r="Y560" s="1">
        <v>29115</v>
      </c>
      <c r="Z560" s="1">
        <v>1.94</v>
      </c>
      <c r="AA560" s="6">
        <f t="shared" si="108"/>
        <v>50</v>
      </c>
      <c r="AB560" s="6">
        <f t="shared" si="109"/>
        <v>619</v>
      </c>
      <c r="AC560" s="6">
        <f t="shared" si="110"/>
        <v>2194</v>
      </c>
      <c r="AD560" s="6">
        <f t="shared" si="111"/>
        <v>43.88</v>
      </c>
      <c r="AE560" s="7">
        <f t="shared" si="112"/>
        <v>-57</v>
      </c>
      <c r="AF560" t="str">
        <f t="shared" ca="1" si="113"/>
        <v>$V$276</v>
      </c>
      <c r="AG560" t="str">
        <f t="shared" ca="1" si="114"/>
        <v>$J$276</v>
      </c>
      <c r="AH560" t="str">
        <f t="shared" ca="1" si="115"/>
        <v>GREIF | 3010643125</v>
      </c>
      <c r="AI560" t="str">
        <f t="shared" ca="1" si="104"/>
        <v>$K$276</v>
      </c>
      <c r="AJ560" s="8">
        <f t="shared" si="105"/>
        <v>0.02</v>
      </c>
      <c r="AK560" s="7">
        <f t="shared" si="106"/>
        <v>4</v>
      </c>
      <c r="AL560" s="7" t="str">
        <f t="shared" ca="1" si="116"/>
        <v>WAL MART SAMS GENERAL| 4603828150</v>
      </c>
      <c r="AM560" t="b">
        <f t="shared" si="107"/>
        <v>0</v>
      </c>
    </row>
    <row r="561" spans="3:39" x14ac:dyDescent="0.3">
      <c r="C561" s="1" t="s">
        <v>801</v>
      </c>
      <c r="D561" s="1" t="s">
        <v>802</v>
      </c>
      <c r="E561" s="1" t="s">
        <v>39</v>
      </c>
      <c r="F561" s="1" t="s">
        <v>140</v>
      </c>
      <c r="G561" s="1" t="s">
        <v>796</v>
      </c>
      <c r="H561" s="1" t="s">
        <v>70</v>
      </c>
      <c r="I561" s="1" t="s">
        <v>447</v>
      </c>
      <c r="J561" t="str">
        <f>TRIM(CONCATENATE(wiz[[#This Row],[SHIPPER..................]],wiz[[#This Row],[ZIP2..]],wiz[[#This Row],[ZIP3..]]))</f>
        <v>BELOIT BOXBOARD COMPA| 5351138019</v>
      </c>
      <c r="K561" s="1">
        <v>14</v>
      </c>
      <c r="L561" s="1">
        <v>1.65</v>
      </c>
      <c r="M561" s="1">
        <v>0.28000000000000003</v>
      </c>
      <c r="N561" s="1">
        <v>567</v>
      </c>
      <c r="O561" s="1">
        <v>0.97</v>
      </c>
      <c r="P561" s="1">
        <v>90</v>
      </c>
      <c r="Q561" s="1">
        <v>0.32</v>
      </c>
      <c r="R561" s="1">
        <v>-13</v>
      </c>
      <c r="S561" s="1">
        <v>-15</v>
      </c>
      <c r="T561" s="1">
        <v>31</v>
      </c>
      <c r="U561" s="1">
        <v>219</v>
      </c>
      <c r="V561" s="1">
        <v>235</v>
      </c>
      <c r="W561" s="1">
        <v>60410</v>
      </c>
      <c r="X561" s="1">
        <v>53511</v>
      </c>
      <c r="Y561" s="1">
        <v>38019</v>
      </c>
      <c r="Z561" s="1">
        <v>1.71</v>
      </c>
      <c r="AA561" s="6">
        <f t="shared" si="108"/>
        <v>17</v>
      </c>
      <c r="AB561" s="6">
        <f t="shared" si="109"/>
        <v>3290</v>
      </c>
      <c r="AC561" s="6">
        <f t="shared" si="110"/>
        <v>3107</v>
      </c>
      <c r="AD561" s="6">
        <f t="shared" si="111"/>
        <v>182.76470588235293</v>
      </c>
      <c r="AE561" s="7">
        <f t="shared" si="112"/>
        <v>-61</v>
      </c>
      <c r="AF561" t="str">
        <f t="shared" ca="1" si="113"/>
        <v>$V$362</v>
      </c>
      <c r="AG561" t="str">
        <f t="shared" ca="1" si="114"/>
        <v>$J$362</v>
      </c>
      <c r="AH561" t="str">
        <f t="shared" ca="1" si="115"/>
        <v>LOWES MLXP VAN ONE WA| 3070145839</v>
      </c>
      <c r="AI561" t="str">
        <f t="shared" ca="1" si="104"/>
        <v>$K$362</v>
      </c>
      <c r="AJ561" s="8">
        <f t="shared" si="105"/>
        <v>0.82352941176470584</v>
      </c>
      <c r="AK561" s="7">
        <f t="shared" si="106"/>
        <v>-61</v>
      </c>
      <c r="AL561" s="7" t="str">
        <f t="shared" ca="1" si="116"/>
        <v>LOWES MLXP VAN ONE WA| 3070145839</v>
      </c>
      <c r="AM561" t="b">
        <f t="shared" si="107"/>
        <v>0</v>
      </c>
    </row>
    <row r="562" spans="3:39" x14ac:dyDescent="0.3">
      <c r="C562" s="1" t="s">
        <v>794</v>
      </c>
      <c r="D562" s="1" t="s">
        <v>795</v>
      </c>
      <c r="E562" s="1" t="s">
        <v>39</v>
      </c>
      <c r="F562" s="1" t="s">
        <v>140</v>
      </c>
      <c r="G562" s="1" t="s">
        <v>796</v>
      </c>
      <c r="H562" s="1" t="s">
        <v>70</v>
      </c>
      <c r="I562" s="1" t="s">
        <v>75</v>
      </c>
      <c r="J562" t="str">
        <f>TRIM(CONCATENATE(wiz[[#This Row],[SHIPPER..................]],wiz[[#This Row],[ZIP2..]],wiz[[#This Row],[ZIP3..]]))</f>
        <v>SNYDERS LANCE | 5351138101</v>
      </c>
      <c r="K562" s="1">
        <v>7</v>
      </c>
      <c r="L562" s="1">
        <v>1.73</v>
      </c>
      <c r="M562" s="1">
        <v>0.21</v>
      </c>
      <c r="N562" s="1">
        <v>571</v>
      </c>
      <c r="O562" s="1">
        <v>1.1599999999999999</v>
      </c>
      <c r="P562" s="1">
        <v>128</v>
      </c>
      <c r="Q562" s="1">
        <v>0.35</v>
      </c>
      <c r="R562" s="1">
        <v>19</v>
      </c>
      <c r="S562" s="1">
        <v>-41</v>
      </c>
      <c r="T562" s="1">
        <v>-14</v>
      </c>
      <c r="U562" s="1">
        <v>233</v>
      </c>
      <c r="V562" s="1">
        <v>178</v>
      </c>
      <c r="W562" s="1">
        <v>53511</v>
      </c>
      <c r="X562" s="1">
        <v>53511</v>
      </c>
      <c r="Y562" s="1">
        <v>38101</v>
      </c>
      <c r="Z562" s="1">
        <v>1.72</v>
      </c>
      <c r="AA562" s="6">
        <f t="shared" si="108"/>
        <v>133</v>
      </c>
      <c r="AB562" s="6">
        <f t="shared" si="109"/>
        <v>1246</v>
      </c>
      <c r="AC562" s="6">
        <f t="shared" si="110"/>
        <v>2717</v>
      </c>
      <c r="AD562" s="6">
        <f t="shared" si="111"/>
        <v>20.428571428571427</v>
      </c>
      <c r="AE562" s="7">
        <f t="shared" si="112"/>
        <v>-179</v>
      </c>
      <c r="AF562" t="str">
        <f t="shared" ca="1" si="113"/>
        <v>$V$1647</v>
      </c>
      <c r="AG562" t="str">
        <f t="shared" ca="1" si="114"/>
        <v>$J$1647</v>
      </c>
      <c r="AH562" t="str">
        <f t="shared" ca="1" si="115"/>
        <v>SNYDERS LANCE | 2813477001</v>
      </c>
      <c r="AI562" t="str">
        <f t="shared" ca="1" si="104"/>
        <v>$K$1647</v>
      </c>
      <c r="AJ562" s="8">
        <f t="shared" si="105"/>
        <v>5.2631578947368418E-2</v>
      </c>
      <c r="AK562" s="7">
        <f t="shared" si="106"/>
        <v>-119</v>
      </c>
      <c r="AL562" s="7" t="str">
        <f t="shared" ca="1" si="116"/>
        <v>FOODMASTER LOGISTICS | 3030127932</v>
      </c>
      <c r="AM562" t="b">
        <f t="shared" si="107"/>
        <v>0</v>
      </c>
    </row>
    <row r="563" spans="3:39" x14ac:dyDescent="0.3">
      <c r="C563" s="1" t="s">
        <v>210</v>
      </c>
      <c r="D563" s="1" t="s">
        <v>211</v>
      </c>
      <c r="E563" s="1" t="s">
        <v>39</v>
      </c>
      <c r="F563" s="1" t="s">
        <v>53</v>
      </c>
      <c r="G563" s="1" t="s">
        <v>803</v>
      </c>
      <c r="H563" s="1" t="s">
        <v>70</v>
      </c>
      <c r="I563" s="1" t="s">
        <v>139</v>
      </c>
      <c r="J563" t="str">
        <f>TRIM(CONCATENATE(wiz[[#This Row],[SHIPPER..................]],wiz[[#This Row],[ZIP2..]],wiz[[#This Row],[ZIP3..]]))</f>
        <v>b: ECHO GLOBAL LOGIST| 6176437086</v>
      </c>
      <c r="K563" s="1">
        <v>1</v>
      </c>
      <c r="L563" s="1">
        <v>1.4</v>
      </c>
      <c r="M563" s="1">
        <v>0.28000000000000003</v>
      </c>
      <c r="N563" s="1">
        <v>475</v>
      </c>
      <c r="O563" s="1">
        <v>1.92</v>
      </c>
      <c r="P563" s="1">
        <v>52</v>
      </c>
      <c r="Q563" s="1">
        <v>0.3</v>
      </c>
      <c r="R563" s="1">
        <v>-34</v>
      </c>
      <c r="S563" s="1">
        <v>9</v>
      </c>
      <c r="T563" s="1">
        <v>-226</v>
      </c>
      <c r="U563" s="1">
        <v>-415</v>
      </c>
      <c r="V563" s="1">
        <v>-632</v>
      </c>
      <c r="W563" s="1">
        <v>60447</v>
      </c>
      <c r="X563" s="1">
        <v>61764</v>
      </c>
      <c r="Y563" s="1">
        <v>37086</v>
      </c>
      <c r="Z563" s="1">
        <v>1.46</v>
      </c>
      <c r="AA563" s="6">
        <f t="shared" si="108"/>
        <v>94</v>
      </c>
      <c r="AB563" s="6">
        <f t="shared" si="109"/>
        <v>-632</v>
      </c>
      <c r="AC563" s="6">
        <f t="shared" si="110"/>
        <v>1157</v>
      </c>
      <c r="AD563" s="6">
        <f t="shared" si="111"/>
        <v>12.308510638297872</v>
      </c>
      <c r="AE563" s="7">
        <f t="shared" si="112"/>
        <v>-816</v>
      </c>
      <c r="AF563" t="str">
        <f t="shared" ca="1" si="113"/>
        <v>$V$921</v>
      </c>
      <c r="AG563" t="str">
        <f t="shared" ca="1" si="114"/>
        <v>$J$921</v>
      </c>
      <c r="AH563" t="str">
        <f t="shared" ca="1" si="115"/>
        <v>b: ECHO GLOBAL LOGIST| 5503315639</v>
      </c>
      <c r="AI563" t="str">
        <f t="shared" ca="1" si="104"/>
        <v>$K$921</v>
      </c>
      <c r="AJ563" s="8">
        <f t="shared" si="105"/>
        <v>1.0638297872340425E-2</v>
      </c>
      <c r="AK563" s="7">
        <f t="shared" si="106"/>
        <v>-71</v>
      </c>
      <c r="AL563" s="7" t="str">
        <f t="shared" ca="1" si="116"/>
        <v>b: ECHO GLOBAL LOGIST| 5632053201</v>
      </c>
      <c r="AM563" t="b">
        <f t="shared" si="107"/>
        <v>0</v>
      </c>
    </row>
    <row r="564" spans="3:39" x14ac:dyDescent="0.3">
      <c r="C564" s="1" t="s">
        <v>794</v>
      </c>
      <c r="D564" s="1" t="s">
        <v>795</v>
      </c>
      <c r="E564" s="1" t="s">
        <v>39</v>
      </c>
      <c r="F564" s="1" t="s">
        <v>140</v>
      </c>
      <c r="G564" s="1" t="s">
        <v>796</v>
      </c>
      <c r="H564" s="1" t="s">
        <v>76</v>
      </c>
      <c r="I564" s="1" t="s">
        <v>804</v>
      </c>
      <c r="J564" t="str">
        <f>TRIM(CONCATENATE(wiz[[#This Row],[SHIPPER..................]],wiz[[#This Row],[ZIP2..]],wiz[[#This Row],[ZIP3..]]))</f>
        <v>SNYDERS LANCE | 5351176101</v>
      </c>
      <c r="K564" s="1">
        <v>3</v>
      </c>
      <c r="L564" s="1">
        <v>1.86</v>
      </c>
      <c r="M564" s="1">
        <v>0.26</v>
      </c>
      <c r="N564" s="1">
        <v>959</v>
      </c>
      <c r="O564" s="1">
        <v>1.89</v>
      </c>
      <c r="P564" s="1">
        <v>62</v>
      </c>
      <c r="Q564" s="1">
        <v>0.3</v>
      </c>
      <c r="R564" s="1">
        <v>9</v>
      </c>
      <c r="S564" s="1">
        <v>-41</v>
      </c>
      <c r="T564" s="1">
        <v>-3</v>
      </c>
      <c r="U564" s="1">
        <v>10</v>
      </c>
      <c r="V564" s="1">
        <v>-34</v>
      </c>
      <c r="W564" s="1">
        <v>53545</v>
      </c>
      <c r="X564" s="1">
        <v>53511</v>
      </c>
      <c r="Y564" s="1">
        <v>76101</v>
      </c>
      <c r="Z564" s="1">
        <v>1.9</v>
      </c>
      <c r="AA564" s="6">
        <f t="shared" si="108"/>
        <v>133</v>
      </c>
      <c r="AB564" s="6">
        <f t="shared" si="109"/>
        <v>-102</v>
      </c>
      <c r="AC564" s="6">
        <f t="shared" si="110"/>
        <v>2717</v>
      </c>
      <c r="AD564" s="6">
        <f t="shared" si="111"/>
        <v>20.428571428571427</v>
      </c>
      <c r="AE564" s="7">
        <f t="shared" si="112"/>
        <v>-179</v>
      </c>
      <c r="AF564" t="str">
        <f t="shared" ca="1" si="113"/>
        <v>$V$1647</v>
      </c>
      <c r="AG564" t="str">
        <f t="shared" ca="1" si="114"/>
        <v>$J$1647</v>
      </c>
      <c r="AH564" t="str">
        <f t="shared" ca="1" si="115"/>
        <v>SNYDERS LANCE | 2813477001</v>
      </c>
      <c r="AI564" t="str">
        <f t="shared" ca="1" si="104"/>
        <v>$K$1647</v>
      </c>
      <c r="AJ564" s="8">
        <f t="shared" si="105"/>
        <v>2.2556390977443608E-2</v>
      </c>
      <c r="AK564" s="7">
        <f t="shared" si="106"/>
        <v>-119</v>
      </c>
      <c r="AL564" s="7" t="str">
        <f t="shared" ca="1" si="116"/>
        <v>FOODMASTER LOGISTICS | 3030127932</v>
      </c>
      <c r="AM564" t="b">
        <f t="shared" si="107"/>
        <v>0</v>
      </c>
    </row>
    <row r="565" spans="3:39" x14ac:dyDescent="0.3">
      <c r="C565" s="1" t="s">
        <v>794</v>
      </c>
      <c r="D565" s="1" t="s">
        <v>795</v>
      </c>
      <c r="E565" s="1" t="s">
        <v>39</v>
      </c>
      <c r="F565" s="1" t="s">
        <v>140</v>
      </c>
      <c r="G565" s="1" t="s">
        <v>796</v>
      </c>
      <c r="H565" s="1" t="s">
        <v>76</v>
      </c>
      <c r="I565" s="1" t="s">
        <v>228</v>
      </c>
      <c r="J565" t="str">
        <f>TRIM(CONCATENATE(wiz[[#This Row],[SHIPPER..................]],wiz[[#This Row],[ZIP2..]],wiz[[#This Row],[ZIP3..]]))</f>
        <v>SNYDERS LANCE | 5351177001</v>
      </c>
      <c r="K565" s="1">
        <v>2</v>
      </c>
      <c r="L565" s="1">
        <v>1.55</v>
      </c>
      <c r="M565" s="1">
        <v>0.52</v>
      </c>
      <c r="N565" s="1">
        <v>1083</v>
      </c>
      <c r="O565" s="1">
        <v>2.33</v>
      </c>
      <c r="P565" s="1">
        <v>111</v>
      </c>
      <c r="Q565" s="1">
        <v>0.35</v>
      </c>
      <c r="R565" s="1">
        <v>-295</v>
      </c>
      <c r="S565" s="1">
        <v>-41</v>
      </c>
      <c r="T565" s="1">
        <v>-95</v>
      </c>
      <c r="U565" s="1">
        <v>99</v>
      </c>
      <c r="V565" s="1">
        <v>-37</v>
      </c>
      <c r="W565" s="1">
        <v>60447</v>
      </c>
      <c r="X565" s="1">
        <v>53511</v>
      </c>
      <c r="Y565" s="1">
        <v>77001</v>
      </c>
      <c r="Z565" s="1">
        <v>1.85</v>
      </c>
      <c r="AA565" s="6">
        <f t="shared" si="108"/>
        <v>133</v>
      </c>
      <c r="AB565" s="6">
        <f t="shared" si="109"/>
        <v>-74</v>
      </c>
      <c r="AC565" s="6">
        <f t="shared" si="110"/>
        <v>2717</v>
      </c>
      <c r="AD565" s="6">
        <f t="shared" si="111"/>
        <v>20.428571428571427</v>
      </c>
      <c r="AE565" s="7">
        <f t="shared" si="112"/>
        <v>-179</v>
      </c>
      <c r="AF565" t="str">
        <f t="shared" ca="1" si="113"/>
        <v>$V$1647</v>
      </c>
      <c r="AG565" t="str">
        <f t="shared" ca="1" si="114"/>
        <v>$J$1647</v>
      </c>
      <c r="AH565" t="str">
        <f t="shared" ca="1" si="115"/>
        <v>SNYDERS LANCE | 2813477001</v>
      </c>
      <c r="AI565" t="str">
        <f t="shared" ca="1" si="104"/>
        <v>$K$1647</v>
      </c>
      <c r="AJ565" s="8">
        <f t="shared" si="105"/>
        <v>1.5037593984962405E-2</v>
      </c>
      <c r="AK565" s="7">
        <f t="shared" si="106"/>
        <v>-119</v>
      </c>
      <c r="AL565" s="7" t="str">
        <f t="shared" ca="1" si="116"/>
        <v>FOODMASTER LOGISTICS | 3030127932</v>
      </c>
      <c r="AM565" t="b">
        <f t="shared" si="107"/>
        <v>0</v>
      </c>
    </row>
    <row r="566" spans="3:39" x14ac:dyDescent="0.3">
      <c r="C566" s="1" t="s">
        <v>805</v>
      </c>
      <c r="D566" s="1" t="s">
        <v>806</v>
      </c>
      <c r="E566" s="1" t="s">
        <v>39</v>
      </c>
      <c r="F566" s="1" t="s">
        <v>61</v>
      </c>
      <c r="G566" s="1" t="s">
        <v>807</v>
      </c>
      <c r="H566" s="1" t="s">
        <v>50</v>
      </c>
      <c r="I566" s="1" t="s">
        <v>543</v>
      </c>
      <c r="J566" t="str">
        <f>TRIM(CONCATENATE(wiz[[#This Row],[SHIPPER..................]],wiz[[#This Row],[ZIP2..]],wiz[[#This Row],[ZIP3..]]))</f>
        <v>b: KIRSCH TRANSPORTAT| 6343530174</v>
      </c>
      <c r="K566" s="1">
        <v>1</v>
      </c>
      <c r="L566" s="1">
        <v>1.89</v>
      </c>
      <c r="M566" s="1">
        <v>0.27</v>
      </c>
      <c r="N566" s="1">
        <v>694</v>
      </c>
      <c r="O566" s="1">
        <v>1.39</v>
      </c>
      <c r="P566" s="1">
        <v>50</v>
      </c>
      <c r="Q566" s="1">
        <v>0.25</v>
      </c>
      <c r="R566" s="1">
        <v>-42</v>
      </c>
      <c r="S566" s="1">
        <v>78</v>
      </c>
      <c r="T566" s="1">
        <v>0</v>
      </c>
      <c r="U566" s="1">
        <v>284</v>
      </c>
      <c r="V566" s="1">
        <v>362</v>
      </c>
      <c r="W566" s="1">
        <v>52627</v>
      </c>
      <c r="X566" s="1">
        <v>63435</v>
      </c>
      <c r="Y566" s="1">
        <v>30174</v>
      </c>
      <c r="Z566" s="1">
        <v>1.94</v>
      </c>
      <c r="AA566" s="6">
        <f t="shared" si="108"/>
        <v>1</v>
      </c>
      <c r="AB566" s="6">
        <f t="shared" si="109"/>
        <v>362</v>
      </c>
      <c r="AC566" s="6">
        <f t="shared" si="110"/>
        <v>362</v>
      </c>
      <c r="AD566" s="6">
        <f t="shared" si="111"/>
        <v>362</v>
      </c>
      <c r="AE566" s="7">
        <f t="shared" si="112"/>
        <v>362</v>
      </c>
      <c r="AF566" t="str">
        <f t="shared" ca="1" si="113"/>
        <v>$V$566</v>
      </c>
      <c r="AG566" t="str">
        <f t="shared" ca="1" si="114"/>
        <v>$J$566</v>
      </c>
      <c r="AH566" t="str">
        <f t="shared" ca="1" si="115"/>
        <v>b: KIRSCH TRANSPORTAT| 6343530174</v>
      </c>
      <c r="AI566" t="str">
        <f t="shared" ca="1" si="104"/>
        <v>$K$566</v>
      </c>
      <c r="AJ566" s="8">
        <f t="shared" si="105"/>
        <v>1</v>
      </c>
      <c r="AK566" s="7">
        <f t="shared" si="106"/>
        <v>362</v>
      </c>
      <c r="AL566" s="7" t="str">
        <f t="shared" ca="1" si="116"/>
        <v>b: KIRSCH TRANSPORTAT| 6343530174</v>
      </c>
      <c r="AM566" t="str">
        <f t="shared" si="107"/>
        <v>b: KIRSCH TRANSPORTAT| 6343530174</v>
      </c>
    </row>
    <row r="567" spans="3:39" x14ac:dyDescent="0.3">
      <c r="C567" s="1" t="s">
        <v>808</v>
      </c>
      <c r="D567" s="1" t="s">
        <v>809</v>
      </c>
      <c r="E567" s="1" t="s">
        <v>39</v>
      </c>
      <c r="F567" s="1" t="s">
        <v>53</v>
      </c>
      <c r="G567" s="1" t="s">
        <v>522</v>
      </c>
      <c r="H567" s="1" t="s">
        <v>70</v>
      </c>
      <c r="I567" s="1" t="s">
        <v>578</v>
      </c>
      <c r="J567" t="str">
        <f>TRIM(CONCATENATE(wiz[[#This Row],[SHIPPER..................]],wiz[[#This Row],[ZIP2..]],wiz[[#This Row],[ZIP3..]]))</f>
        <v>PERMFORMANCE LOGISTIC| 6252137121</v>
      </c>
      <c r="K567" s="1">
        <v>1</v>
      </c>
      <c r="L567" s="1">
        <v>1.6</v>
      </c>
      <c r="M567" s="1">
        <v>0.28000000000000003</v>
      </c>
      <c r="N567" s="1">
        <v>372</v>
      </c>
      <c r="O567" s="1">
        <v>1.25</v>
      </c>
      <c r="P567" s="1">
        <v>65</v>
      </c>
      <c r="Q567" s="1">
        <v>0.3</v>
      </c>
      <c r="R567" s="1">
        <v>-26</v>
      </c>
      <c r="S567" s="1">
        <v>-9</v>
      </c>
      <c r="T567" s="1">
        <v>-113</v>
      </c>
      <c r="U567" s="1">
        <v>-68</v>
      </c>
      <c r="V567" s="1">
        <v>-190</v>
      </c>
      <c r="W567" s="1">
        <v>62471</v>
      </c>
      <c r="X567" s="1">
        <v>62521</v>
      </c>
      <c r="Y567" s="1">
        <v>37121</v>
      </c>
      <c r="Z567" s="1">
        <v>1.66</v>
      </c>
      <c r="AA567" s="6">
        <f t="shared" si="108"/>
        <v>1</v>
      </c>
      <c r="AB567" s="6">
        <f t="shared" si="109"/>
        <v>-190</v>
      </c>
      <c r="AC567" s="6">
        <f t="shared" si="110"/>
        <v>-190</v>
      </c>
      <c r="AD567" s="6">
        <f t="shared" si="111"/>
        <v>-190</v>
      </c>
      <c r="AE567" s="7">
        <f t="shared" si="112"/>
        <v>-190</v>
      </c>
      <c r="AF567" t="str">
        <f t="shared" ca="1" si="113"/>
        <v>$V$99</v>
      </c>
      <c r="AG567" t="str">
        <f t="shared" ca="1" si="114"/>
        <v>$J$99</v>
      </c>
      <c r="AH567" t="str">
        <f t="shared" ca="1" si="115"/>
        <v>STALLION TRANSPORTATI| 7160138101</v>
      </c>
      <c r="AI567" t="str">
        <f t="shared" ca="1" si="104"/>
        <v>$K$99</v>
      </c>
      <c r="AJ567" s="8">
        <f t="shared" si="105"/>
        <v>1</v>
      </c>
      <c r="AK567" s="7">
        <f t="shared" si="106"/>
        <v>-190</v>
      </c>
      <c r="AL567" s="7" t="str">
        <f t="shared" ca="1" si="116"/>
        <v>STALLION TRANSPORTATI| 7160138101</v>
      </c>
      <c r="AM567" t="str">
        <f t="shared" si="107"/>
        <v>PERMFORMANCE LOGISTIC| 6252137121</v>
      </c>
    </row>
    <row r="568" spans="3:39" x14ac:dyDescent="0.3">
      <c r="C568" s="1" t="s">
        <v>631</v>
      </c>
      <c r="D568" s="1" t="s">
        <v>632</v>
      </c>
      <c r="E568" s="1" t="s">
        <v>39</v>
      </c>
      <c r="F568" s="1" t="s">
        <v>42</v>
      </c>
      <c r="G568" s="1" t="s">
        <v>810</v>
      </c>
      <c r="H568" s="1" t="s">
        <v>50</v>
      </c>
      <c r="I568" s="1" t="s">
        <v>399</v>
      </c>
      <c r="J568" t="str">
        <f>TRIM(CONCATENATE(wiz[[#This Row],[SHIPPER..................]],wiz[[#This Row],[ZIP2..]],wiz[[#This Row],[ZIP3..]]))</f>
        <v>b: BNSF LOGISTICS LLC| 4743230253</v>
      </c>
      <c r="K568" s="1">
        <v>1</v>
      </c>
      <c r="L568" s="1">
        <v>1.8</v>
      </c>
      <c r="M568" s="1">
        <v>0.27</v>
      </c>
      <c r="N568" s="1">
        <v>484</v>
      </c>
      <c r="O568" s="1">
        <v>1.04</v>
      </c>
      <c r="P568" s="1">
        <v>81</v>
      </c>
      <c r="Q568" s="1">
        <v>0.3</v>
      </c>
      <c r="R568" s="1">
        <v>-29</v>
      </c>
      <c r="S568" s="1">
        <v>-14</v>
      </c>
      <c r="T568" s="1">
        <v>-18</v>
      </c>
      <c r="U568" s="1">
        <v>168</v>
      </c>
      <c r="V568" s="1">
        <v>136</v>
      </c>
      <c r="W568" s="1">
        <v>47701</v>
      </c>
      <c r="X568" s="1">
        <v>47432</v>
      </c>
      <c r="Y568" s="1">
        <v>30253</v>
      </c>
      <c r="Z568" s="1">
        <v>1.85</v>
      </c>
      <c r="AA568" s="6">
        <f t="shared" si="108"/>
        <v>2</v>
      </c>
      <c r="AB568" s="6">
        <f t="shared" si="109"/>
        <v>136</v>
      </c>
      <c r="AC568" s="6">
        <f t="shared" si="110"/>
        <v>-227</v>
      </c>
      <c r="AD568" s="6">
        <f t="shared" si="111"/>
        <v>-113.5</v>
      </c>
      <c r="AE568" s="7">
        <f t="shared" si="112"/>
        <v>-363</v>
      </c>
      <c r="AF568" t="str">
        <f t="shared" ca="1" si="113"/>
        <v>$V$382</v>
      </c>
      <c r="AG568" t="str">
        <f t="shared" ca="1" si="114"/>
        <v>$J$382</v>
      </c>
      <c r="AH568" t="str">
        <f t="shared" ca="1" si="115"/>
        <v>b: BNSF LOGISTICS LLC| 3064327536</v>
      </c>
      <c r="AI568" t="str">
        <f t="shared" ca="1" si="104"/>
        <v>$K$382</v>
      </c>
      <c r="AJ568" s="8">
        <f t="shared" si="105"/>
        <v>0.5</v>
      </c>
      <c r="AK568" s="7">
        <f t="shared" si="106"/>
        <v>-363</v>
      </c>
      <c r="AL568" s="7" t="str">
        <f t="shared" ca="1" si="116"/>
        <v>b: BNSF LOGISTICS LLC| 3064327536</v>
      </c>
      <c r="AM568" t="b">
        <f t="shared" si="107"/>
        <v>0</v>
      </c>
    </row>
    <row r="569" spans="3:39" x14ac:dyDescent="0.3">
      <c r="C569" s="1" t="s">
        <v>811</v>
      </c>
      <c r="D569" s="1" t="s">
        <v>812</v>
      </c>
      <c r="E569" s="1" t="s">
        <v>39</v>
      </c>
      <c r="F569" s="1" t="s">
        <v>42</v>
      </c>
      <c r="G569" s="1" t="s">
        <v>393</v>
      </c>
      <c r="H569" s="1" t="s">
        <v>40</v>
      </c>
      <c r="I569" s="1" t="s">
        <v>326</v>
      </c>
      <c r="J569" t="str">
        <f>TRIM(CONCATENATE(wiz[[#This Row],[SHIPPER..................]],wiz[[#This Row],[ZIP2..]],wiz[[#This Row],[ZIP3..]]))</f>
        <v>USA TRUCK INCORPORATE| 4720135203</v>
      </c>
      <c r="K569" s="1">
        <v>1</v>
      </c>
      <c r="L569" s="1">
        <v>1.78</v>
      </c>
      <c r="M569" s="1">
        <v>0.27</v>
      </c>
      <c r="N569" s="1">
        <v>438</v>
      </c>
      <c r="O569" s="1">
        <v>0.96</v>
      </c>
      <c r="P569" s="1">
        <v>22</v>
      </c>
      <c r="Q569" s="1">
        <v>0.25</v>
      </c>
      <c r="R569" s="1">
        <v>-14</v>
      </c>
      <c r="S569" s="1">
        <v>-16</v>
      </c>
      <c r="T569" s="1">
        <v>-18</v>
      </c>
      <c r="U569" s="1">
        <v>11</v>
      </c>
      <c r="V569" s="1">
        <v>-23</v>
      </c>
      <c r="W569" s="1">
        <v>47265</v>
      </c>
      <c r="X569" s="1">
        <v>47201</v>
      </c>
      <c r="Y569" s="1">
        <v>35203</v>
      </c>
      <c r="Z569" s="1">
        <v>1.83</v>
      </c>
      <c r="AA569" s="6">
        <f t="shared" si="108"/>
        <v>3</v>
      </c>
      <c r="AB569" s="6">
        <f t="shared" si="109"/>
        <v>-23</v>
      </c>
      <c r="AC569" s="6">
        <f t="shared" si="110"/>
        <v>-454</v>
      </c>
      <c r="AD569" s="6">
        <f t="shared" si="111"/>
        <v>-151.33333333333334</v>
      </c>
      <c r="AE569" s="7">
        <f t="shared" si="112"/>
        <v>-269</v>
      </c>
      <c r="AF569" t="str">
        <f t="shared" ca="1" si="113"/>
        <v>$V$1076</v>
      </c>
      <c r="AG569" t="str">
        <f t="shared" ca="1" si="114"/>
        <v>$J$1076</v>
      </c>
      <c r="AH569" t="str">
        <f t="shared" ca="1" si="115"/>
        <v>USA TRUCK INCORPORATE| 2710142276</v>
      </c>
      <c r="AI569" t="str">
        <f t="shared" ca="1" si="104"/>
        <v>$K$1076</v>
      </c>
      <c r="AJ569" s="8">
        <f t="shared" si="105"/>
        <v>0.33333333333333331</v>
      </c>
      <c r="AK569" s="7">
        <f t="shared" si="106"/>
        <v>-269</v>
      </c>
      <c r="AL569" s="7" t="str">
        <f t="shared" ca="1" si="116"/>
        <v>USA TRUCK INCORPORATE| 2710142276</v>
      </c>
      <c r="AM569" t="b">
        <f t="shared" si="107"/>
        <v>0</v>
      </c>
    </row>
    <row r="570" spans="3:39" x14ac:dyDescent="0.3">
      <c r="C570" s="1" t="s">
        <v>748</v>
      </c>
      <c r="D570" s="1" t="s">
        <v>749</v>
      </c>
      <c r="E570" s="1" t="s">
        <v>39</v>
      </c>
      <c r="F570" s="1" t="s">
        <v>42</v>
      </c>
      <c r="G570" s="1" t="s">
        <v>464</v>
      </c>
      <c r="H570" s="1" t="s">
        <v>146</v>
      </c>
      <c r="I570" s="1" t="s">
        <v>410</v>
      </c>
      <c r="J570" t="str">
        <f>TRIM(CONCATENATE(wiz[[#This Row],[SHIPPER..................]],wiz[[#This Row],[ZIP2..]],wiz[[#This Row],[ZIP3..]]))</f>
        <v>ENERGIZER BATTERY | 4613172143</v>
      </c>
      <c r="K570" s="1">
        <v>8</v>
      </c>
      <c r="L570" s="1">
        <v>1.75</v>
      </c>
      <c r="M570" s="1">
        <v>0.18</v>
      </c>
      <c r="N570" s="1">
        <v>539</v>
      </c>
      <c r="O570" s="1">
        <v>1.06</v>
      </c>
      <c r="P570" s="1">
        <v>33</v>
      </c>
      <c r="Q570" s="1">
        <v>0.27</v>
      </c>
      <c r="R570" s="1">
        <v>9</v>
      </c>
      <c r="S570" s="1">
        <v>-43</v>
      </c>
      <c r="T570" s="1">
        <v>-4</v>
      </c>
      <c r="U570" s="1">
        <v>243</v>
      </c>
      <c r="V570" s="1">
        <v>196</v>
      </c>
      <c r="W570" s="1">
        <v>46933</v>
      </c>
      <c r="X570" s="1">
        <v>46131</v>
      </c>
      <c r="Y570" s="1">
        <v>72143</v>
      </c>
      <c r="Z570" s="1">
        <v>1.71</v>
      </c>
      <c r="AA570" s="6">
        <f t="shared" si="108"/>
        <v>97</v>
      </c>
      <c r="AB570" s="6">
        <f t="shared" si="109"/>
        <v>1568</v>
      </c>
      <c r="AC570" s="6">
        <f t="shared" si="110"/>
        <v>-1585</v>
      </c>
      <c r="AD570" s="6">
        <f t="shared" si="111"/>
        <v>-16.340206185567009</v>
      </c>
      <c r="AE570" s="7">
        <f t="shared" si="112"/>
        <v>-354</v>
      </c>
      <c r="AF570" t="str">
        <f t="shared" ca="1" si="113"/>
        <v>$V$1317</v>
      </c>
      <c r="AG570" t="str">
        <f t="shared" ca="1" si="114"/>
        <v>$J$1317</v>
      </c>
      <c r="AH570" t="str">
        <f t="shared" ca="1" si="115"/>
        <v>OWENS CORNING SALES | 4302530030</v>
      </c>
      <c r="AI570" t="str">
        <f t="shared" ca="1" si="104"/>
        <v>$K$1317</v>
      </c>
      <c r="AJ570" s="8">
        <f t="shared" si="105"/>
        <v>8.247422680412371E-2</v>
      </c>
      <c r="AK570" s="7">
        <f t="shared" si="106"/>
        <v>-89</v>
      </c>
      <c r="AL570" s="7" t="str">
        <f t="shared" ca="1" si="116"/>
        <v>OWENS CORNING SALES | 3026846514</v>
      </c>
      <c r="AM570" t="b">
        <f t="shared" si="107"/>
        <v>0</v>
      </c>
    </row>
    <row r="571" spans="3:39" x14ac:dyDescent="0.3">
      <c r="C571" s="1" t="s">
        <v>418</v>
      </c>
      <c r="D571" s="1" t="s">
        <v>419</v>
      </c>
      <c r="E571" s="1" t="s">
        <v>39</v>
      </c>
      <c r="F571" s="1" t="s">
        <v>42</v>
      </c>
      <c r="G571" s="1" t="s">
        <v>436</v>
      </c>
      <c r="H571" s="1" t="s">
        <v>50</v>
      </c>
      <c r="I571" s="1" t="s">
        <v>411</v>
      </c>
      <c r="J571" t="str">
        <f>TRIM(CONCATENATE(wiz[[#This Row],[SHIPPER..................]],wiz[[#This Row],[ZIP2..]],wiz[[#This Row],[ZIP3..]]))</f>
        <v>NOVOLEX | 4726530050</v>
      </c>
      <c r="K571" s="1">
        <v>1</v>
      </c>
      <c r="L571" s="1">
        <v>1.98</v>
      </c>
      <c r="M571" s="1">
        <v>0.23</v>
      </c>
      <c r="N571" s="1">
        <v>499</v>
      </c>
      <c r="O571" s="1">
        <v>0.97</v>
      </c>
      <c r="P571" s="1">
        <v>0</v>
      </c>
      <c r="Q571" s="1">
        <v>0.25</v>
      </c>
      <c r="R571" s="1">
        <v>3</v>
      </c>
      <c r="S571" s="1">
        <v>-44</v>
      </c>
      <c r="T571" s="1">
        <v>-1</v>
      </c>
      <c r="U571" s="1">
        <v>256</v>
      </c>
      <c r="V571" s="1">
        <v>211</v>
      </c>
      <c r="W571" s="1">
        <v>47265</v>
      </c>
      <c r="X571" s="1">
        <v>47265</v>
      </c>
      <c r="Y571" s="1">
        <v>30050</v>
      </c>
      <c r="Z571" s="1">
        <v>1.99</v>
      </c>
      <c r="AA571" s="6">
        <f t="shared" si="108"/>
        <v>63</v>
      </c>
      <c r="AB571" s="6">
        <f t="shared" si="109"/>
        <v>211</v>
      </c>
      <c r="AC571" s="6">
        <f t="shared" si="110"/>
        <v>-460</v>
      </c>
      <c r="AD571" s="6">
        <f t="shared" si="111"/>
        <v>-7.3015873015873014</v>
      </c>
      <c r="AE571" s="7">
        <f t="shared" si="112"/>
        <v>-419</v>
      </c>
      <c r="AF571" t="str">
        <f t="shared" ca="1" si="113"/>
        <v>$V$721</v>
      </c>
      <c r="AG571" t="str">
        <f t="shared" ca="1" si="114"/>
        <v>$J$721</v>
      </c>
      <c r="AH571" t="str">
        <f t="shared" ca="1" si="115"/>
        <v>b: US XPRESS | 4734835020</v>
      </c>
      <c r="AI571" t="str">
        <f t="shared" ca="1" si="104"/>
        <v>$K$721</v>
      </c>
      <c r="AJ571" s="8">
        <f t="shared" si="105"/>
        <v>1.5873015873015872E-2</v>
      </c>
      <c r="AK571" s="7">
        <f t="shared" si="106"/>
        <v>-291</v>
      </c>
      <c r="AL571" s="7" t="str">
        <f t="shared" ca="1" si="116"/>
        <v>NOVOLEX | 3000360526</v>
      </c>
      <c r="AM571" t="b">
        <f t="shared" si="107"/>
        <v>0</v>
      </c>
    </row>
    <row r="572" spans="3:39" x14ac:dyDescent="0.3">
      <c r="C572" s="1" t="s">
        <v>123</v>
      </c>
      <c r="D572" s="1" t="s">
        <v>124</v>
      </c>
      <c r="E572" s="1" t="s">
        <v>39</v>
      </c>
      <c r="F572" s="1" t="s">
        <v>42</v>
      </c>
      <c r="G572" s="1" t="s">
        <v>393</v>
      </c>
      <c r="H572" s="1" t="s">
        <v>50</v>
      </c>
      <c r="I572" s="1" t="s">
        <v>734</v>
      </c>
      <c r="J572" t="str">
        <f>TRIM(CONCATENATE(wiz[[#This Row],[SHIPPER..................]],wiz[[#This Row],[ZIP2..]],wiz[[#This Row],[ZIP3..]]))</f>
        <v>WAL MART SAMS GENERAL| 4720130240</v>
      </c>
      <c r="K572" s="1">
        <v>2</v>
      </c>
      <c r="L572" s="1">
        <v>2.0499999999999998</v>
      </c>
      <c r="M572" s="1">
        <v>0.11</v>
      </c>
      <c r="N572" s="1">
        <v>526</v>
      </c>
      <c r="O572" s="1">
        <v>1.0900000000000001</v>
      </c>
      <c r="P572" s="1">
        <v>26</v>
      </c>
      <c r="Q572" s="1">
        <v>0.25</v>
      </c>
      <c r="R572" s="1">
        <v>67</v>
      </c>
      <c r="S572" s="1">
        <v>-50</v>
      </c>
      <c r="T572" s="1">
        <v>-11</v>
      </c>
      <c r="U572" s="1">
        <v>252</v>
      </c>
      <c r="V572" s="1">
        <v>191</v>
      </c>
      <c r="W572" s="1">
        <v>47265</v>
      </c>
      <c r="X572" s="1">
        <v>47201</v>
      </c>
      <c r="Y572" s="1">
        <v>30240</v>
      </c>
      <c r="Z572" s="1">
        <v>1.94</v>
      </c>
      <c r="AA572" s="6">
        <f t="shared" si="108"/>
        <v>189</v>
      </c>
      <c r="AB572" s="6">
        <f t="shared" si="109"/>
        <v>382</v>
      </c>
      <c r="AC572" s="6">
        <f t="shared" si="110"/>
        <v>88</v>
      </c>
      <c r="AD572" s="6">
        <f t="shared" si="111"/>
        <v>0.46560846560846558</v>
      </c>
      <c r="AE572" s="7">
        <f t="shared" si="112"/>
        <v>-553</v>
      </c>
      <c r="AF572" t="str">
        <f t="shared" ca="1" si="113"/>
        <v>$V$459</v>
      </c>
      <c r="AG572" t="str">
        <f t="shared" ca="1" si="114"/>
        <v>$J$459</v>
      </c>
      <c r="AH572" t="str">
        <f t="shared" ca="1" si="115"/>
        <v>WAL MART SAMS GENERAL| 6054835055</v>
      </c>
      <c r="AI572" t="str">
        <f t="shared" ca="1" si="104"/>
        <v>$K$459</v>
      </c>
      <c r="AJ572" s="8">
        <f t="shared" si="105"/>
        <v>1.0582010582010581E-2</v>
      </c>
      <c r="AK572" s="7">
        <f t="shared" si="106"/>
        <v>-306</v>
      </c>
      <c r="AL572" s="7" t="str">
        <f t="shared" ca="1" si="116"/>
        <v>b: C H ROBINSON | 3030163755</v>
      </c>
      <c r="AM572" t="b">
        <f t="shared" si="107"/>
        <v>0</v>
      </c>
    </row>
    <row r="573" spans="3:39" x14ac:dyDescent="0.3">
      <c r="C573" s="1" t="s">
        <v>650</v>
      </c>
      <c r="D573" s="1" t="s">
        <v>651</v>
      </c>
      <c r="E573" s="1" t="s">
        <v>39</v>
      </c>
      <c r="F573" s="1" t="s">
        <v>42</v>
      </c>
      <c r="G573" s="1" t="s">
        <v>393</v>
      </c>
      <c r="H573" s="1" t="s">
        <v>50</v>
      </c>
      <c r="I573" s="1" t="s">
        <v>384</v>
      </c>
      <c r="J573" t="str">
        <f>TRIM(CONCATENATE(wiz[[#This Row],[SHIPPER..................]],wiz[[#This Row],[ZIP2..]],wiz[[#This Row],[ZIP3..]]))</f>
        <v>BLUE BIRD | 4720131201</v>
      </c>
      <c r="K573" s="1">
        <v>1</v>
      </c>
      <c r="L573" s="1">
        <v>1.88</v>
      </c>
      <c r="M573" s="1">
        <v>0.23</v>
      </c>
      <c r="N573" s="1">
        <v>579</v>
      </c>
      <c r="O573" s="1">
        <v>1.92</v>
      </c>
      <c r="P573" s="1">
        <v>24</v>
      </c>
      <c r="Q573" s="1">
        <v>0.25</v>
      </c>
      <c r="R573" s="1">
        <v>0</v>
      </c>
      <c r="S573" s="1">
        <v>-18</v>
      </c>
      <c r="T573" s="1">
        <v>-194</v>
      </c>
      <c r="U573" s="1">
        <v>55</v>
      </c>
      <c r="V573" s="1">
        <v>-157</v>
      </c>
      <c r="W573" s="1">
        <v>46131</v>
      </c>
      <c r="X573" s="1">
        <v>47201</v>
      </c>
      <c r="Y573" s="1">
        <v>31201</v>
      </c>
      <c r="Z573" s="1">
        <v>1.89</v>
      </c>
      <c r="AA573" s="6">
        <f t="shared" si="108"/>
        <v>37</v>
      </c>
      <c r="AB573" s="6">
        <f t="shared" si="109"/>
        <v>-157</v>
      </c>
      <c r="AC573" s="6">
        <f t="shared" si="110"/>
        <v>1368</v>
      </c>
      <c r="AD573" s="6">
        <f t="shared" si="111"/>
        <v>36.972972972972975</v>
      </c>
      <c r="AE573" s="7">
        <f t="shared" si="112"/>
        <v>-298</v>
      </c>
      <c r="AF573" t="str">
        <f t="shared" ca="1" si="113"/>
        <v>$V$405</v>
      </c>
      <c r="AG573" t="str">
        <f t="shared" ca="1" si="114"/>
        <v>$J$405</v>
      </c>
      <c r="AH573" t="str">
        <f t="shared" ca="1" si="115"/>
        <v>BLUE BIRD | 3103014701</v>
      </c>
      <c r="AI573" t="str">
        <f t="shared" ca="1" si="104"/>
        <v>$K$405</v>
      </c>
      <c r="AJ573" s="8">
        <f t="shared" si="105"/>
        <v>2.7027027027027029E-2</v>
      </c>
      <c r="AK573" s="7">
        <f t="shared" si="106"/>
        <v>-203</v>
      </c>
      <c r="AL573" s="7" t="str">
        <f t="shared" ca="1" si="116"/>
        <v>BLUE BIRD | 3103076001</v>
      </c>
      <c r="AM573" t="b">
        <f t="shared" si="107"/>
        <v>0</v>
      </c>
    </row>
    <row r="574" spans="3:39" x14ac:dyDescent="0.3">
      <c r="C574" s="1" t="s">
        <v>748</v>
      </c>
      <c r="D574" s="1" t="s">
        <v>749</v>
      </c>
      <c r="E574" s="1" t="s">
        <v>39</v>
      </c>
      <c r="F574" s="1" t="s">
        <v>42</v>
      </c>
      <c r="G574" s="1" t="s">
        <v>464</v>
      </c>
      <c r="H574" s="1" t="s">
        <v>66</v>
      </c>
      <c r="I574" s="1" t="s">
        <v>813</v>
      </c>
      <c r="J574" t="str">
        <f>TRIM(CONCATENATE(wiz[[#This Row],[SHIPPER..................]],wiz[[#This Row],[ZIP2..]],wiz[[#This Row],[ZIP3..]]))</f>
        <v>ENERGIZER BATTERY | 4613138751</v>
      </c>
      <c r="K574" s="1">
        <v>1</v>
      </c>
      <c r="L574" s="1">
        <v>1.65</v>
      </c>
      <c r="M574" s="1">
        <v>0.18</v>
      </c>
      <c r="N574" s="1">
        <v>605</v>
      </c>
      <c r="O574" s="1">
        <v>1.21</v>
      </c>
      <c r="P574" s="1">
        <v>48</v>
      </c>
      <c r="Q574" s="1">
        <v>0.25</v>
      </c>
      <c r="R574" s="1">
        <v>18</v>
      </c>
      <c r="S574" s="1">
        <v>-43</v>
      </c>
      <c r="T574" s="1">
        <v>1</v>
      </c>
      <c r="U574" s="1">
        <v>130</v>
      </c>
      <c r="V574" s="1">
        <v>88</v>
      </c>
      <c r="W574" s="1">
        <v>46064</v>
      </c>
      <c r="X574" s="1">
        <v>46131</v>
      </c>
      <c r="Y574" s="1">
        <v>38751</v>
      </c>
      <c r="Z574" s="1">
        <v>1.61</v>
      </c>
      <c r="AA574" s="6">
        <f t="shared" si="108"/>
        <v>97</v>
      </c>
      <c r="AB574" s="6">
        <f t="shared" si="109"/>
        <v>88</v>
      </c>
      <c r="AC574" s="6">
        <f t="shared" si="110"/>
        <v>-1585</v>
      </c>
      <c r="AD574" s="6">
        <f t="shared" si="111"/>
        <v>-16.340206185567009</v>
      </c>
      <c r="AE574" s="7">
        <f t="shared" si="112"/>
        <v>-354</v>
      </c>
      <c r="AF574" t="str">
        <f t="shared" ca="1" si="113"/>
        <v>$V$1317</v>
      </c>
      <c r="AG574" t="str">
        <f t="shared" ca="1" si="114"/>
        <v>$J$1317</v>
      </c>
      <c r="AH574" t="str">
        <f t="shared" ca="1" si="115"/>
        <v>OWENS CORNING SALES | 4302530030</v>
      </c>
      <c r="AI574" t="str">
        <f t="shared" ca="1" si="104"/>
        <v>$K$1317</v>
      </c>
      <c r="AJ574" s="8">
        <f t="shared" si="105"/>
        <v>1.0309278350515464E-2</v>
      </c>
      <c r="AK574" s="7">
        <f t="shared" si="106"/>
        <v>-89</v>
      </c>
      <c r="AL574" s="7" t="str">
        <f t="shared" ca="1" si="116"/>
        <v>OWENS CORNING SALES | 3026846514</v>
      </c>
      <c r="AM574" t="b">
        <f t="shared" si="107"/>
        <v>0</v>
      </c>
    </row>
    <row r="575" spans="3:39" x14ac:dyDescent="0.3">
      <c r="C575" s="1" t="s">
        <v>418</v>
      </c>
      <c r="D575" s="1" t="s">
        <v>419</v>
      </c>
      <c r="E575" s="1" t="s">
        <v>39</v>
      </c>
      <c r="F575" s="1" t="s">
        <v>42</v>
      </c>
      <c r="G575" s="1" t="s">
        <v>436</v>
      </c>
      <c r="H575" s="1" t="s">
        <v>66</v>
      </c>
      <c r="I575" s="1" t="s">
        <v>497</v>
      </c>
      <c r="J575" t="str">
        <f>TRIM(CONCATENATE(wiz[[#This Row],[SHIPPER..................]],wiz[[#This Row],[ZIP2..]],wiz[[#This Row],[ZIP3..]]))</f>
        <v>NOVOLEX | 4726538671</v>
      </c>
      <c r="K575" s="1">
        <v>2</v>
      </c>
      <c r="L575" s="1">
        <v>1.77</v>
      </c>
      <c r="M575" s="1">
        <v>0.23</v>
      </c>
      <c r="N575" s="1">
        <v>455</v>
      </c>
      <c r="O575" s="1">
        <v>0.86</v>
      </c>
      <c r="P575" s="1">
        <v>54</v>
      </c>
      <c r="Q575" s="1">
        <v>0.28000000000000003</v>
      </c>
      <c r="R575" s="1">
        <v>6</v>
      </c>
      <c r="S575" s="1">
        <v>-44</v>
      </c>
      <c r="T575" s="1">
        <v>25</v>
      </c>
      <c r="U575" s="1">
        <v>433</v>
      </c>
      <c r="V575" s="1">
        <v>414</v>
      </c>
      <c r="W575" s="1">
        <v>47240</v>
      </c>
      <c r="X575" s="1">
        <v>47265</v>
      </c>
      <c r="Y575" s="1">
        <v>38671</v>
      </c>
      <c r="Z575" s="1">
        <v>1.78</v>
      </c>
      <c r="AA575" s="6">
        <f t="shared" si="108"/>
        <v>63</v>
      </c>
      <c r="AB575" s="6">
        <f t="shared" si="109"/>
        <v>828</v>
      </c>
      <c r="AC575" s="6">
        <f t="shared" si="110"/>
        <v>-460</v>
      </c>
      <c r="AD575" s="6">
        <f t="shared" si="111"/>
        <v>-7.3015873015873014</v>
      </c>
      <c r="AE575" s="7">
        <f t="shared" si="112"/>
        <v>-419</v>
      </c>
      <c r="AF575" t="str">
        <f t="shared" ca="1" si="113"/>
        <v>$V$721</v>
      </c>
      <c r="AG575" t="str">
        <f t="shared" ca="1" si="114"/>
        <v>$J$721</v>
      </c>
      <c r="AH575" t="str">
        <f t="shared" ca="1" si="115"/>
        <v>b: US XPRESS | 4734835020</v>
      </c>
      <c r="AI575" t="str">
        <f t="shared" ca="1" si="104"/>
        <v>$K$721</v>
      </c>
      <c r="AJ575" s="8">
        <f t="shared" si="105"/>
        <v>3.1746031746031744E-2</v>
      </c>
      <c r="AK575" s="7">
        <f t="shared" si="106"/>
        <v>-291</v>
      </c>
      <c r="AL575" s="7" t="str">
        <f t="shared" ca="1" si="116"/>
        <v>NOVOLEX | 3000360526</v>
      </c>
      <c r="AM575" t="b">
        <f t="shared" si="107"/>
        <v>0</v>
      </c>
    </row>
    <row r="576" spans="3:39" x14ac:dyDescent="0.3">
      <c r="C576" s="1" t="s">
        <v>748</v>
      </c>
      <c r="D576" s="1" t="s">
        <v>749</v>
      </c>
      <c r="E576" s="1" t="s">
        <v>39</v>
      </c>
      <c r="F576" s="1" t="s">
        <v>42</v>
      </c>
      <c r="G576" s="1" t="s">
        <v>464</v>
      </c>
      <c r="H576" s="1" t="s">
        <v>291</v>
      </c>
      <c r="I576" s="1" t="s">
        <v>814</v>
      </c>
      <c r="J576" t="str">
        <f>TRIM(CONCATENATE(wiz[[#This Row],[SHIPPER..................]],wiz[[#This Row],[ZIP2..]],wiz[[#This Row],[ZIP3..]]))</f>
        <v>ENERGIZER BATTERY | 4613173401</v>
      </c>
      <c r="K576" s="1">
        <v>1</v>
      </c>
      <c r="L576" s="1">
        <v>1.71</v>
      </c>
      <c r="M576" s="1">
        <v>0.18</v>
      </c>
      <c r="N576" s="1">
        <v>835</v>
      </c>
      <c r="O576" s="1">
        <v>1.5</v>
      </c>
      <c r="P576" s="1">
        <v>51</v>
      </c>
      <c r="Q576" s="1">
        <v>0.3</v>
      </c>
      <c r="R576" s="1">
        <v>66</v>
      </c>
      <c r="S576" s="1">
        <v>-43</v>
      </c>
      <c r="T576" s="1">
        <v>62</v>
      </c>
      <c r="U576" s="1">
        <v>-360</v>
      </c>
      <c r="V576" s="1">
        <v>-341</v>
      </c>
      <c r="W576" s="1">
        <v>46064</v>
      </c>
      <c r="X576" s="1">
        <v>46131</v>
      </c>
      <c r="Y576" s="1">
        <v>73401</v>
      </c>
      <c r="Z576" s="1">
        <v>1.67</v>
      </c>
      <c r="AA576" s="6">
        <f t="shared" si="108"/>
        <v>97</v>
      </c>
      <c r="AB576" s="6">
        <f t="shared" si="109"/>
        <v>-341</v>
      </c>
      <c r="AC576" s="6">
        <f t="shared" si="110"/>
        <v>-1585</v>
      </c>
      <c r="AD576" s="6">
        <f t="shared" si="111"/>
        <v>-16.340206185567009</v>
      </c>
      <c r="AE576" s="7">
        <f t="shared" si="112"/>
        <v>-354</v>
      </c>
      <c r="AF576" t="str">
        <f t="shared" ca="1" si="113"/>
        <v>$V$1317</v>
      </c>
      <c r="AG576" t="str">
        <f t="shared" ca="1" si="114"/>
        <v>$J$1317</v>
      </c>
      <c r="AH576" t="str">
        <f t="shared" ca="1" si="115"/>
        <v>OWENS CORNING SALES | 4302530030</v>
      </c>
      <c r="AI576" t="str">
        <f t="shared" ca="1" si="104"/>
        <v>$K$1317</v>
      </c>
      <c r="AJ576" s="8">
        <f t="shared" si="105"/>
        <v>1.0309278350515464E-2</v>
      </c>
      <c r="AK576" s="7">
        <f t="shared" si="106"/>
        <v>-89</v>
      </c>
      <c r="AL576" s="7" t="str">
        <f t="shared" ca="1" si="116"/>
        <v>OWENS CORNING SALES | 3026846514</v>
      </c>
      <c r="AM576" t="b">
        <f t="shared" si="107"/>
        <v>0</v>
      </c>
    </row>
    <row r="577" spans="3:39" x14ac:dyDescent="0.3">
      <c r="C577" s="1" t="s">
        <v>748</v>
      </c>
      <c r="D577" s="1" t="s">
        <v>749</v>
      </c>
      <c r="E577" s="1" t="s">
        <v>39</v>
      </c>
      <c r="F577" s="1" t="s">
        <v>42</v>
      </c>
      <c r="G577" s="1" t="s">
        <v>464</v>
      </c>
      <c r="H577" s="1" t="s">
        <v>90</v>
      </c>
      <c r="I577" s="1" t="s">
        <v>377</v>
      </c>
      <c r="J577" t="str">
        <f>TRIM(CONCATENATE(wiz[[#This Row],[SHIPPER..................]],wiz[[#This Row],[ZIP2..]],wiz[[#This Row],[ZIP3..]]))</f>
        <v>ENERGIZER BATTERY | 4613129353</v>
      </c>
      <c r="K577" s="1">
        <v>1</v>
      </c>
      <c r="L577" s="1">
        <v>1.87</v>
      </c>
      <c r="M577" s="1">
        <v>0.19</v>
      </c>
      <c r="N577" s="1">
        <v>522</v>
      </c>
      <c r="O577" s="1">
        <v>1.58</v>
      </c>
      <c r="P577" s="1">
        <v>155</v>
      </c>
      <c r="Q577" s="1">
        <v>0.4</v>
      </c>
      <c r="R577" s="1">
        <v>23</v>
      </c>
      <c r="S577" s="1">
        <v>-43</v>
      </c>
      <c r="T577" s="1">
        <v>-127</v>
      </c>
      <c r="U577" s="1">
        <v>98</v>
      </c>
      <c r="V577" s="1">
        <v>-72</v>
      </c>
      <c r="W577" s="1">
        <v>47701</v>
      </c>
      <c r="X577" s="1">
        <v>46131</v>
      </c>
      <c r="Y577" s="1">
        <v>29353</v>
      </c>
      <c r="Z577" s="1">
        <v>1.84</v>
      </c>
      <c r="AA577" s="6">
        <f t="shared" si="108"/>
        <v>97</v>
      </c>
      <c r="AB577" s="6">
        <f t="shared" si="109"/>
        <v>-72</v>
      </c>
      <c r="AC577" s="6">
        <f t="shared" si="110"/>
        <v>-1585</v>
      </c>
      <c r="AD577" s="6">
        <f t="shared" si="111"/>
        <v>-16.340206185567009</v>
      </c>
      <c r="AE577" s="7">
        <f t="shared" si="112"/>
        <v>-354</v>
      </c>
      <c r="AF577" t="str">
        <f t="shared" ca="1" si="113"/>
        <v>$V$1317</v>
      </c>
      <c r="AG577" t="str">
        <f t="shared" ca="1" si="114"/>
        <v>$J$1317</v>
      </c>
      <c r="AH577" t="str">
        <f t="shared" ca="1" si="115"/>
        <v>OWENS CORNING SALES | 4302530030</v>
      </c>
      <c r="AI577" t="str">
        <f t="shared" ca="1" si="104"/>
        <v>$K$1317</v>
      </c>
      <c r="AJ577" s="8">
        <f t="shared" si="105"/>
        <v>1.0309278350515464E-2</v>
      </c>
      <c r="AK577" s="7">
        <f t="shared" si="106"/>
        <v>-89</v>
      </c>
      <c r="AL577" s="7" t="str">
        <f t="shared" ca="1" si="116"/>
        <v>OWENS CORNING SALES | 3026846514</v>
      </c>
      <c r="AM577" t="b">
        <f t="shared" si="107"/>
        <v>0</v>
      </c>
    </row>
    <row r="578" spans="3:39" x14ac:dyDescent="0.3">
      <c r="C578" s="1" t="s">
        <v>37</v>
      </c>
      <c r="D578" s="1" t="s">
        <v>38</v>
      </c>
      <c r="E578" s="1" t="s">
        <v>39</v>
      </c>
      <c r="F578" s="1" t="s">
        <v>42</v>
      </c>
      <c r="G578" s="1" t="s">
        <v>393</v>
      </c>
      <c r="H578" s="1" t="s">
        <v>70</v>
      </c>
      <c r="I578" s="1" t="s">
        <v>349</v>
      </c>
      <c r="J578" t="str">
        <f>TRIM(CONCATENATE(wiz[[#This Row],[SHIPPER..................]],wiz[[#This Row],[ZIP2..]],wiz[[#This Row],[ZIP3..]]))</f>
        <v>b: C H ROBINSON | 4720137401</v>
      </c>
      <c r="K578" s="1">
        <v>1</v>
      </c>
      <c r="L578" s="1">
        <v>1.3</v>
      </c>
      <c r="M578" s="1">
        <v>0.27</v>
      </c>
      <c r="N578" s="1">
        <v>383</v>
      </c>
      <c r="O578" s="1">
        <v>0.75</v>
      </c>
      <c r="P578" s="1">
        <v>0</v>
      </c>
      <c r="Q578" s="1">
        <v>0.25</v>
      </c>
      <c r="R578" s="1">
        <v>-10</v>
      </c>
      <c r="S578" s="1">
        <v>12</v>
      </c>
      <c r="T578" s="1">
        <v>5</v>
      </c>
      <c r="U578" s="1">
        <v>-91</v>
      </c>
      <c r="V578" s="1">
        <v>-74</v>
      </c>
      <c r="W578" s="1">
        <v>47201</v>
      </c>
      <c r="X578" s="1">
        <v>47201</v>
      </c>
      <c r="Y578" s="1">
        <v>37401</v>
      </c>
      <c r="Z578" s="1">
        <v>1.35</v>
      </c>
      <c r="AA578" s="6">
        <f t="shared" si="108"/>
        <v>615</v>
      </c>
      <c r="AB578" s="6">
        <f t="shared" si="109"/>
        <v>-74</v>
      </c>
      <c r="AC578" s="6">
        <f t="shared" si="110"/>
        <v>-122022</v>
      </c>
      <c r="AD578" s="6">
        <f t="shared" si="111"/>
        <v>-198.40975609756097</v>
      </c>
      <c r="AE578" s="7">
        <f t="shared" si="112"/>
        <v>-1118</v>
      </c>
      <c r="AF578" t="str">
        <f t="shared" ca="1" si="113"/>
        <v>$V$1066</v>
      </c>
      <c r="AG578" t="str">
        <f t="shared" ca="1" si="114"/>
        <v>$J$1066</v>
      </c>
      <c r="AH578" t="str">
        <f t="shared" ca="1" si="115"/>
        <v>b: C H ROBINSON | 2736036101</v>
      </c>
      <c r="AI578" t="str">
        <f t="shared" ref="AI578:AI641" ca="1" si="117">REPLACE(AF578,2,1,"K")</f>
        <v>$K$1066</v>
      </c>
      <c r="AJ578" s="8">
        <f t="shared" ref="AJ578:AJ641" si="118">K578/AA578</f>
        <v>1.6260162601626016E-3</v>
      </c>
      <c r="AK578" s="7">
        <f t="shared" ref="AK578:AK641" si="119">_xlfn.MINIFS($V$3:$V$2378,$C$3:$C$2378,C578,$AJ$3:$AJ$2378,"&gt;0.05")</f>
        <v>-560</v>
      </c>
      <c r="AL578" s="7" t="str">
        <f t="shared" ca="1" si="116"/>
        <v>b: C H ROBINSON | 6080335055</v>
      </c>
      <c r="AM578" t="b">
        <f t="shared" ref="AM578:AM641" si="120">IF(AK578=V578,J578,FALSE)</f>
        <v>0</v>
      </c>
    </row>
    <row r="579" spans="3:39" x14ac:dyDescent="0.3">
      <c r="C579" s="1" t="s">
        <v>748</v>
      </c>
      <c r="D579" s="1" t="s">
        <v>749</v>
      </c>
      <c r="E579" s="1" t="s">
        <v>39</v>
      </c>
      <c r="F579" s="1" t="s">
        <v>42</v>
      </c>
      <c r="G579" s="1" t="s">
        <v>464</v>
      </c>
      <c r="H579" s="1" t="s">
        <v>70</v>
      </c>
      <c r="I579" s="1" t="s">
        <v>75</v>
      </c>
      <c r="J579" t="str">
        <f>TRIM(CONCATENATE(wiz[[#This Row],[SHIPPER..................]],wiz[[#This Row],[ZIP2..]],wiz[[#This Row],[ZIP3..]]))</f>
        <v>ENERGIZER BATTERY | 4613138101</v>
      </c>
      <c r="K579" s="1">
        <v>2</v>
      </c>
      <c r="L579" s="1">
        <v>1.72</v>
      </c>
      <c r="M579" s="1">
        <v>0.18</v>
      </c>
      <c r="N579" s="1">
        <v>475</v>
      </c>
      <c r="O579" s="1">
        <v>0.97</v>
      </c>
      <c r="P579" s="1">
        <v>67</v>
      </c>
      <c r="Q579" s="1">
        <v>0.3</v>
      </c>
      <c r="R579" s="1">
        <v>14</v>
      </c>
      <c r="S579" s="1">
        <v>-43</v>
      </c>
      <c r="T579" s="1">
        <v>-1</v>
      </c>
      <c r="U579" s="1">
        <v>319</v>
      </c>
      <c r="V579" s="1">
        <v>275</v>
      </c>
      <c r="W579" s="1">
        <v>46142</v>
      </c>
      <c r="X579" s="1">
        <v>46131</v>
      </c>
      <c r="Y579" s="1">
        <v>38101</v>
      </c>
      <c r="Z579" s="1">
        <v>1.68</v>
      </c>
      <c r="AA579" s="6">
        <f t="shared" ref="AA579:AA642" si="121">SUMIFS(K$3:K$2378,$C$3:$C$2378,$C579)</f>
        <v>97</v>
      </c>
      <c r="AB579" s="6">
        <f t="shared" ref="AB579:AB642" si="122">V579*K579</f>
        <v>550</v>
      </c>
      <c r="AC579" s="6">
        <f t="shared" ref="AC579:AC642" si="123">SUMIFS(AB$3:AB$2378,$C$3:$C$2378,$C579)</f>
        <v>-1585</v>
      </c>
      <c r="AD579" s="6">
        <f t="shared" ref="AD579:AD642" si="124">AC579/AA579</f>
        <v>-16.340206185567009</v>
      </c>
      <c r="AE579" s="7">
        <f t="shared" ref="AE579:AE642" si="125">_xlfn.MINIFS($V$3:$V$2378,$C$3:$C$2378,C579)</f>
        <v>-354</v>
      </c>
      <c r="AF579" t="str">
        <f t="shared" ref="AF579:AF642" ca="1" si="126">CELL("address",INDEX($V$3:$V$2378,MATCH(_xlfn.MINIFS($V$3:$V$2378,$C$3:$C$2378,C579),$V$3:$V$2378,0)))</f>
        <v>$V$1317</v>
      </c>
      <c r="AG579" t="str">
        <f t="shared" ref="AG579:AG642" ca="1" si="127">REPLACE(AF579,2,1,"J")</f>
        <v>$J$1317</v>
      </c>
      <c r="AH579" t="str">
        <f t="shared" ref="AH579:AH642" ca="1" si="128">INDIRECT(AG579)</f>
        <v>OWENS CORNING SALES | 4302530030</v>
      </c>
      <c r="AI579" t="str">
        <f t="shared" ca="1" si="117"/>
        <v>$K$1317</v>
      </c>
      <c r="AJ579" s="8">
        <f t="shared" si="118"/>
        <v>2.0618556701030927E-2</v>
      </c>
      <c r="AK579" s="7">
        <f t="shared" si="119"/>
        <v>-89</v>
      </c>
      <c r="AL579" s="7" t="str">
        <f t="shared" ref="AL579:AL642" ca="1" si="129">OFFSET(J$2,MATCH(AK579,$V$3:$V$2378,0),)</f>
        <v>OWENS CORNING SALES | 3026846514</v>
      </c>
      <c r="AM579" t="b">
        <f t="shared" si="120"/>
        <v>0</v>
      </c>
    </row>
    <row r="580" spans="3:39" x14ac:dyDescent="0.3">
      <c r="C580" s="1" t="s">
        <v>123</v>
      </c>
      <c r="D580" s="1" t="s">
        <v>124</v>
      </c>
      <c r="E580" s="1" t="s">
        <v>39</v>
      </c>
      <c r="F580" s="1" t="s">
        <v>42</v>
      </c>
      <c r="G580" s="1" t="s">
        <v>393</v>
      </c>
      <c r="H580" s="1" t="s">
        <v>76</v>
      </c>
      <c r="I580" s="1" t="s">
        <v>804</v>
      </c>
      <c r="J580" t="str">
        <f>TRIM(CONCATENATE(wiz[[#This Row],[SHIPPER..................]],wiz[[#This Row],[ZIP2..]],wiz[[#This Row],[ZIP3..]]))</f>
        <v>WAL MART SAMS GENERAL| 4720176101</v>
      </c>
      <c r="K580" s="1">
        <v>1</v>
      </c>
      <c r="L580" s="1">
        <v>1.8</v>
      </c>
      <c r="M580" s="1">
        <v>0.1</v>
      </c>
      <c r="N580" s="1">
        <v>898</v>
      </c>
      <c r="O580" s="1">
        <v>1.68</v>
      </c>
      <c r="P580" s="1">
        <v>24</v>
      </c>
      <c r="Q580" s="1">
        <v>0.25</v>
      </c>
      <c r="R580" s="1">
        <v>108</v>
      </c>
      <c r="S580" s="1">
        <v>-50</v>
      </c>
      <c r="T580" s="1">
        <v>0</v>
      </c>
      <c r="U580" s="1">
        <v>16</v>
      </c>
      <c r="V580" s="1">
        <v>-34</v>
      </c>
      <c r="W580" s="1">
        <v>46131</v>
      </c>
      <c r="X580" s="1">
        <v>47201</v>
      </c>
      <c r="Y580" s="1">
        <v>76101</v>
      </c>
      <c r="Z580" s="1">
        <v>1.68</v>
      </c>
      <c r="AA580" s="6">
        <f t="shared" si="121"/>
        <v>189</v>
      </c>
      <c r="AB580" s="6">
        <f t="shared" si="122"/>
        <v>-34</v>
      </c>
      <c r="AC580" s="6">
        <f t="shared" si="123"/>
        <v>88</v>
      </c>
      <c r="AD580" s="6">
        <f t="shared" si="124"/>
        <v>0.46560846560846558</v>
      </c>
      <c r="AE580" s="7">
        <f t="shared" si="125"/>
        <v>-553</v>
      </c>
      <c r="AF580" t="str">
        <f t="shared" ca="1" si="126"/>
        <v>$V$459</v>
      </c>
      <c r="AG580" t="str">
        <f t="shared" ca="1" si="127"/>
        <v>$J$459</v>
      </c>
      <c r="AH580" t="str">
        <f t="shared" ca="1" si="128"/>
        <v>WAL MART SAMS GENERAL| 6054835055</v>
      </c>
      <c r="AI580" t="str">
        <f t="shared" ca="1" si="117"/>
        <v>$K$459</v>
      </c>
      <c r="AJ580" s="8">
        <f t="shared" si="118"/>
        <v>5.2910052910052907E-3</v>
      </c>
      <c r="AK580" s="7">
        <f t="shared" si="119"/>
        <v>-306</v>
      </c>
      <c r="AL580" s="7" t="str">
        <f t="shared" ca="1" si="129"/>
        <v>b: C H ROBINSON | 3030163755</v>
      </c>
      <c r="AM580" t="b">
        <f t="shared" si="120"/>
        <v>0</v>
      </c>
    </row>
    <row r="581" spans="3:39" x14ac:dyDescent="0.3">
      <c r="C581" s="1" t="s">
        <v>210</v>
      </c>
      <c r="D581" s="1" t="s">
        <v>211</v>
      </c>
      <c r="E581" s="1" t="s">
        <v>39</v>
      </c>
      <c r="F581" s="1" t="s">
        <v>42</v>
      </c>
      <c r="G581" s="1" t="s">
        <v>815</v>
      </c>
      <c r="H581" s="1" t="s">
        <v>40</v>
      </c>
      <c r="I581" s="1" t="s">
        <v>326</v>
      </c>
      <c r="J581" t="str">
        <f>TRIM(CONCATENATE(wiz[[#This Row],[SHIPPER..................]],wiz[[#This Row],[ZIP2..]],wiz[[#This Row],[ZIP3..]]))</f>
        <v>b: ECHO GLOBAL LOGIST| 4750135203</v>
      </c>
      <c r="K581" s="1">
        <v>1</v>
      </c>
      <c r="L581" s="1">
        <v>1.44</v>
      </c>
      <c r="M581" s="1">
        <v>0.27</v>
      </c>
      <c r="N581" s="1">
        <v>408</v>
      </c>
      <c r="O581" s="1">
        <v>0.54</v>
      </c>
      <c r="P581" s="1">
        <v>33</v>
      </c>
      <c r="Q581" s="1">
        <v>0.25</v>
      </c>
      <c r="R581" s="1">
        <v>-25</v>
      </c>
      <c r="S581" s="1">
        <v>-29</v>
      </c>
      <c r="T581" s="1">
        <v>82</v>
      </c>
      <c r="U581" s="1">
        <v>-172</v>
      </c>
      <c r="V581" s="1">
        <v>-119</v>
      </c>
      <c r="W581" s="1">
        <v>47542</v>
      </c>
      <c r="X581" s="1">
        <v>47501</v>
      </c>
      <c r="Y581" s="1">
        <v>35203</v>
      </c>
      <c r="Z581" s="1">
        <v>1.49</v>
      </c>
      <c r="AA581" s="6">
        <f t="shared" si="121"/>
        <v>94</v>
      </c>
      <c r="AB581" s="6">
        <f t="shared" si="122"/>
        <v>-119</v>
      </c>
      <c r="AC581" s="6">
        <f t="shared" si="123"/>
        <v>1157</v>
      </c>
      <c r="AD581" s="6">
        <f t="shared" si="124"/>
        <v>12.308510638297872</v>
      </c>
      <c r="AE581" s="7">
        <f t="shared" si="125"/>
        <v>-816</v>
      </c>
      <c r="AF581" t="str">
        <f t="shared" ca="1" si="126"/>
        <v>$V$921</v>
      </c>
      <c r="AG581" t="str">
        <f t="shared" ca="1" si="127"/>
        <v>$J$921</v>
      </c>
      <c r="AH581" t="str">
        <f t="shared" ca="1" si="128"/>
        <v>b: ECHO GLOBAL LOGIST| 5503315639</v>
      </c>
      <c r="AI581" t="str">
        <f t="shared" ca="1" si="117"/>
        <v>$K$921</v>
      </c>
      <c r="AJ581" s="8">
        <f t="shared" si="118"/>
        <v>1.0638297872340425E-2</v>
      </c>
      <c r="AK581" s="7">
        <f t="shared" si="119"/>
        <v>-71</v>
      </c>
      <c r="AL581" s="7" t="str">
        <f t="shared" ca="1" si="129"/>
        <v>b: ECHO GLOBAL LOGIST| 5632053201</v>
      </c>
      <c r="AM581" t="b">
        <f t="shared" si="120"/>
        <v>0</v>
      </c>
    </row>
    <row r="582" spans="3:39" x14ac:dyDescent="0.3">
      <c r="C582" s="1" t="s">
        <v>816</v>
      </c>
      <c r="D582" s="1" t="s">
        <v>817</v>
      </c>
      <c r="E582" s="1" t="s">
        <v>39</v>
      </c>
      <c r="F582" s="1" t="s">
        <v>42</v>
      </c>
      <c r="G582" s="1" t="s">
        <v>125</v>
      </c>
      <c r="H582" s="1" t="s">
        <v>40</v>
      </c>
      <c r="I582" s="1" t="s">
        <v>60</v>
      </c>
      <c r="J582" t="str">
        <f>TRIM(CONCATENATE(wiz[[#This Row],[SHIPPER..................]],wiz[[#This Row],[ZIP2..]],wiz[[#This Row],[ZIP3..]]))</f>
        <v>b: FREIGHT ZONE LOGIS| 4758835055</v>
      </c>
      <c r="K582" s="1">
        <v>13</v>
      </c>
      <c r="L582" s="1">
        <v>1.25</v>
      </c>
      <c r="M582" s="1">
        <v>0.27</v>
      </c>
      <c r="N582" s="1">
        <v>303</v>
      </c>
      <c r="O582" s="1">
        <v>0.92</v>
      </c>
      <c r="P582" s="1">
        <v>161</v>
      </c>
      <c r="Q582" s="1">
        <v>0.39</v>
      </c>
      <c r="R582" s="1">
        <v>-19</v>
      </c>
      <c r="S582" s="1">
        <v>-249</v>
      </c>
      <c r="T582" s="1">
        <v>-21</v>
      </c>
      <c r="U582" s="1">
        <v>-302</v>
      </c>
      <c r="V582" s="1">
        <v>-572</v>
      </c>
      <c r="W582" s="1">
        <v>46201</v>
      </c>
      <c r="X582" s="1">
        <v>47588</v>
      </c>
      <c r="Y582" s="1">
        <v>35055</v>
      </c>
      <c r="Z582" s="1">
        <v>1.3</v>
      </c>
      <c r="AA582" s="6">
        <f t="shared" si="121"/>
        <v>13</v>
      </c>
      <c r="AB582" s="6">
        <f t="shared" si="122"/>
        <v>-7436</v>
      </c>
      <c r="AC582" s="6">
        <f t="shared" si="123"/>
        <v>-7436</v>
      </c>
      <c r="AD582" s="6">
        <f t="shared" si="124"/>
        <v>-572</v>
      </c>
      <c r="AE582" s="7">
        <f t="shared" si="125"/>
        <v>-572</v>
      </c>
      <c r="AF582" t="str">
        <f t="shared" ca="1" si="126"/>
        <v>$V$582</v>
      </c>
      <c r="AG582" t="str">
        <f t="shared" ca="1" si="127"/>
        <v>$J$582</v>
      </c>
      <c r="AH582" t="str">
        <f t="shared" ca="1" si="128"/>
        <v>b: FREIGHT ZONE LOGIS| 4758835055</v>
      </c>
      <c r="AI582" t="str">
        <f t="shared" ca="1" si="117"/>
        <v>$K$582</v>
      </c>
      <c r="AJ582" s="8">
        <f t="shared" si="118"/>
        <v>1</v>
      </c>
      <c r="AK582" s="7">
        <f t="shared" si="119"/>
        <v>-572</v>
      </c>
      <c r="AL582" s="7" t="str">
        <f t="shared" ca="1" si="129"/>
        <v>b: FREIGHT ZONE LOGIS| 4758835055</v>
      </c>
      <c r="AM582" t="str">
        <f t="shared" si="120"/>
        <v>b: FREIGHT ZONE LOGIS| 4758835055</v>
      </c>
    </row>
    <row r="583" spans="3:39" x14ac:dyDescent="0.3">
      <c r="C583" s="1" t="s">
        <v>37</v>
      </c>
      <c r="D583" s="1" t="s">
        <v>38</v>
      </c>
      <c r="E583" s="1" t="s">
        <v>39</v>
      </c>
      <c r="F583" s="1" t="s">
        <v>42</v>
      </c>
      <c r="G583" s="1" t="s">
        <v>689</v>
      </c>
      <c r="H583" s="1" t="s">
        <v>50</v>
      </c>
      <c r="I583" s="1" t="s">
        <v>818</v>
      </c>
      <c r="J583" t="str">
        <f>TRIM(CONCATENATE(wiz[[#This Row],[SHIPPER..................]],wiz[[#This Row],[ZIP2..]],wiz[[#This Row],[ZIP3..]]))</f>
        <v>b: C H ROBINSON | 4762031806</v>
      </c>
      <c r="K583" s="1">
        <v>1</v>
      </c>
      <c r="L583" s="1">
        <v>1.41</v>
      </c>
      <c r="M583" s="1">
        <v>0.27</v>
      </c>
      <c r="N583" s="1">
        <v>534</v>
      </c>
      <c r="O583" s="1">
        <v>1.05</v>
      </c>
      <c r="P583" s="1">
        <v>59</v>
      </c>
      <c r="Q583" s="1">
        <v>0.3</v>
      </c>
      <c r="R583" s="1">
        <v>-32</v>
      </c>
      <c r="S583" s="1">
        <v>-62</v>
      </c>
      <c r="T583" s="1">
        <v>-1</v>
      </c>
      <c r="U583" s="1">
        <v>-154</v>
      </c>
      <c r="V583" s="1">
        <v>-217</v>
      </c>
      <c r="W583" s="1">
        <v>47523</v>
      </c>
      <c r="X583" s="1">
        <v>47620</v>
      </c>
      <c r="Y583" s="1">
        <v>31806</v>
      </c>
      <c r="Z583" s="1">
        <v>1.46</v>
      </c>
      <c r="AA583" s="6">
        <f t="shared" si="121"/>
        <v>615</v>
      </c>
      <c r="AB583" s="6">
        <f t="shared" si="122"/>
        <v>-217</v>
      </c>
      <c r="AC583" s="6">
        <f t="shared" si="123"/>
        <v>-122022</v>
      </c>
      <c r="AD583" s="6">
        <f t="shared" si="124"/>
        <v>-198.40975609756097</v>
      </c>
      <c r="AE583" s="7">
        <f t="shared" si="125"/>
        <v>-1118</v>
      </c>
      <c r="AF583" t="str">
        <f t="shared" ca="1" si="126"/>
        <v>$V$1066</v>
      </c>
      <c r="AG583" t="str">
        <f t="shared" ca="1" si="127"/>
        <v>$J$1066</v>
      </c>
      <c r="AH583" t="str">
        <f t="shared" ca="1" si="128"/>
        <v>b: C H ROBINSON | 2736036101</v>
      </c>
      <c r="AI583" t="str">
        <f t="shared" ca="1" si="117"/>
        <v>$K$1066</v>
      </c>
      <c r="AJ583" s="8">
        <f t="shared" si="118"/>
        <v>1.6260162601626016E-3</v>
      </c>
      <c r="AK583" s="7">
        <f t="shared" si="119"/>
        <v>-560</v>
      </c>
      <c r="AL583" s="7" t="str">
        <f t="shared" ca="1" si="129"/>
        <v>b: C H ROBINSON | 6080335055</v>
      </c>
      <c r="AM583" t="b">
        <f t="shared" si="120"/>
        <v>0</v>
      </c>
    </row>
    <row r="584" spans="3:39" x14ac:dyDescent="0.3">
      <c r="C584" s="1" t="s">
        <v>47</v>
      </c>
      <c r="D584" s="1" t="s">
        <v>48</v>
      </c>
      <c r="E584" s="1" t="s">
        <v>39</v>
      </c>
      <c r="F584" s="1" t="s">
        <v>42</v>
      </c>
      <c r="G584" s="1" t="s">
        <v>104</v>
      </c>
      <c r="H584" s="1" t="s">
        <v>50</v>
      </c>
      <c r="I584" s="1" t="s">
        <v>51</v>
      </c>
      <c r="J584" t="str">
        <f>TRIM(CONCATENATE(wiz[[#This Row],[SHIPPER..................]],wiz[[#This Row],[ZIP2..]],wiz[[#This Row],[ZIP3..]]))</f>
        <v>LOWES MLXP VAN ONE WA| 4770130263</v>
      </c>
      <c r="K584" s="1">
        <v>12</v>
      </c>
      <c r="L584" s="1">
        <v>1.88</v>
      </c>
      <c r="M584" s="1">
        <v>0.21</v>
      </c>
      <c r="N584" s="1">
        <v>431</v>
      </c>
      <c r="O584" s="1">
        <v>0.74</v>
      </c>
      <c r="P584" s="1">
        <v>97</v>
      </c>
      <c r="Q584" s="1">
        <v>0.33</v>
      </c>
      <c r="R584" s="1">
        <v>-1</v>
      </c>
      <c r="S584" s="1">
        <v>-134</v>
      </c>
      <c r="T584" s="1">
        <v>35</v>
      </c>
      <c r="U584" s="1">
        <v>179</v>
      </c>
      <c r="V584" s="1">
        <v>80</v>
      </c>
      <c r="W584" s="1">
        <v>47701</v>
      </c>
      <c r="X584" s="1">
        <v>47701</v>
      </c>
      <c r="Y584" s="1">
        <v>30263</v>
      </c>
      <c r="Z584" s="1">
        <v>1.87</v>
      </c>
      <c r="AA584" s="6">
        <f t="shared" si="121"/>
        <v>678</v>
      </c>
      <c r="AB584" s="6">
        <f t="shared" si="122"/>
        <v>960</v>
      </c>
      <c r="AC584" s="6">
        <f t="shared" si="123"/>
        <v>-50621</v>
      </c>
      <c r="AD584" s="6">
        <f t="shared" si="124"/>
        <v>-74.662241887905608</v>
      </c>
      <c r="AE584" s="7">
        <f t="shared" si="125"/>
        <v>-655</v>
      </c>
      <c r="AF584" t="str">
        <f t="shared" ca="1" si="126"/>
        <v>$V$1026</v>
      </c>
      <c r="AG584" t="str">
        <f t="shared" ca="1" si="127"/>
        <v>$J$1026</v>
      </c>
      <c r="AH584" t="str">
        <f t="shared" ca="1" si="128"/>
        <v>LOWES MLXP VAN ONE WA| 2820147265</v>
      </c>
      <c r="AI584" t="str">
        <f t="shared" ca="1" si="117"/>
        <v>$K$1026</v>
      </c>
      <c r="AJ584" s="8">
        <f t="shared" si="118"/>
        <v>1.7699115044247787E-2</v>
      </c>
      <c r="AK584" s="7">
        <f t="shared" si="119"/>
        <v>-233</v>
      </c>
      <c r="AL584" s="7" t="str">
        <f t="shared" ca="1" si="129"/>
        <v>b: ECHO GLOBAL LOGIST| 6621537201</v>
      </c>
      <c r="AM584" t="b">
        <f t="shared" si="120"/>
        <v>0</v>
      </c>
    </row>
    <row r="585" spans="3:39" x14ac:dyDescent="0.3">
      <c r="C585" s="1" t="s">
        <v>210</v>
      </c>
      <c r="D585" s="1" t="s">
        <v>211</v>
      </c>
      <c r="E585" s="1" t="s">
        <v>39</v>
      </c>
      <c r="F585" s="1" t="s">
        <v>42</v>
      </c>
      <c r="G585" s="1" t="s">
        <v>104</v>
      </c>
      <c r="H585" s="1" t="s">
        <v>50</v>
      </c>
      <c r="I585" s="1" t="s">
        <v>215</v>
      </c>
      <c r="J585" t="str">
        <f>TRIM(CONCATENATE(wiz[[#This Row],[SHIPPER..................]],wiz[[#This Row],[ZIP2..]],wiz[[#This Row],[ZIP3..]]))</f>
        <v>b: ECHO GLOBAL LOGIST| 4770130501</v>
      </c>
      <c r="K585" s="1">
        <v>3</v>
      </c>
      <c r="L585" s="1">
        <v>1.72</v>
      </c>
      <c r="M585" s="1">
        <v>0.27</v>
      </c>
      <c r="N585" s="1">
        <v>438</v>
      </c>
      <c r="O585" s="1">
        <v>1.19</v>
      </c>
      <c r="P585" s="1">
        <v>105</v>
      </c>
      <c r="Q585" s="1">
        <v>0.35</v>
      </c>
      <c r="R585" s="1">
        <v>-29</v>
      </c>
      <c r="S585" s="1">
        <v>-126</v>
      </c>
      <c r="T585" s="1">
        <v>-72</v>
      </c>
      <c r="U585" s="1">
        <v>28</v>
      </c>
      <c r="V585" s="1">
        <v>-170</v>
      </c>
      <c r="W585" s="1">
        <v>47265</v>
      </c>
      <c r="X585" s="1">
        <v>47701</v>
      </c>
      <c r="Y585" s="1">
        <v>30501</v>
      </c>
      <c r="Z585" s="1">
        <v>1.77</v>
      </c>
      <c r="AA585" s="6">
        <f t="shared" si="121"/>
        <v>94</v>
      </c>
      <c r="AB585" s="6">
        <f t="shared" si="122"/>
        <v>-510</v>
      </c>
      <c r="AC585" s="6">
        <f t="shared" si="123"/>
        <v>1157</v>
      </c>
      <c r="AD585" s="6">
        <f t="shared" si="124"/>
        <v>12.308510638297872</v>
      </c>
      <c r="AE585" s="7">
        <f t="shared" si="125"/>
        <v>-816</v>
      </c>
      <c r="AF585" t="str">
        <f t="shared" ca="1" si="126"/>
        <v>$V$921</v>
      </c>
      <c r="AG585" t="str">
        <f t="shared" ca="1" si="127"/>
        <v>$J$921</v>
      </c>
      <c r="AH585" t="str">
        <f t="shared" ca="1" si="128"/>
        <v>b: ECHO GLOBAL LOGIST| 5503315639</v>
      </c>
      <c r="AI585" t="str">
        <f t="shared" ca="1" si="117"/>
        <v>$K$921</v>
      </c>
      <c r="AJ585" s="8">
        <f t="shared" si="118"/>
        <v>3.1914893617021274E-2</v>
      </c>
      <c r="AK585" s="7">
        <f t="shared" si="119"/>
        <v>-71</v>
      </c>
      <c r="AL585" s="7" t="str">
        <f t="shared" ca="1" si="129"/>
        <v>b: ECHO GLOBAL LOGIST| 5632053201</v>
      </c>
      <c r="AM585" t="b">
        <f t="shared" si="120"/>
        <v>0</v>
      </c>
    </row>
    <row r="586" spans="3:39" x14ac:dyDescent="0.3">
      <c r="C586" s="1" t="s">
        <v>78</v>
      </c>
      <c r="D586" s="1" t="s">
        <v>79</v>
      </c>
      <c r="E586" s="1" t="s">
        <v>39</v>
      </c>
      <c r="F586" s="1" t="s">
        <v>42</v>
      </c>
      <c r="G586" s="1" t="s">
        <v>104</v>
      </c>
      <c r="H586" s="1" t="s">
        <v>50</v>
      </c>
      <c r="I586" s="1" t="s">
        <v>384</v>
      </c>
      <c r="J586" t="str">
        <f>TRIM(CONCATENATE(wiz[[#This Row],[SHIPPER..................]],wiz[[#This Row],[ZIP2..]],wiz[[#This Row],[ZIP3..]]))</f>
        <v>TRACTOR SUPPLY MANHAT| 4770131201</v>
      </c>
      <c r="K586" s="1">
        <v>13</v>
      </c>
      <c r="L586" s="1">
        <v>2.25</v>
      </c>
      <c r="M586" s="1">
        <v>0.22</v>
      </c>
      <c r="N586" s="1">
        <v>493</v>
      </c>
      <c r="O586" s="1">
        <v>0.94</v>
      </c>
      <c r="P586" s="1">
        <v>59</v>
      </c>
      <c r="Q586" s="1">
        <v>0.3</v>
      </c>
      <c r="R586" s="1">
        <v>-5</v>
      </c>
      <c r="S586" s="1">
        <v>-67</v>
      </c>
      <c r="T586" s="1">
        <v>6</v>
      </c>
      <c r="U586" s="1">
        <v>379</v>
      </c>
      <c r="V586" s="1">
        <v>318</v>
      </c>
      <c r="W586" s="1">
        <v>47701</v>
      </c>
      <c r="X586" s="1">
        <v>47701</v>
      </c>
      <c r="Y586" s="1">
        <v>31201</v>
      </c>
      <c r="Z586" s="1">
        <v>2.25</v>
      </c>
      <c r="AA586" s="6">
        <f t="shared" si="121"/>
        <v>533</v>
      </c>
      <c r="AB586" s="6">
        <f t="shared" si="122"/>
        <v>4134</v>
      </c>
      <c r="AC586" s="6">
        <f t="shared" si="123"/>
        <v>27994</v>
      </c>
      <c r="AD586" s="6">
        <f t="shared" si="124"/>
        <v>52.521575984990619</v>
      </c>
      <c r="AE586" s="7">
        <f t="shared" si="125"/>
        <v>-627</v>
      </c>
      <c r="AF586" t="str">
        <f t="shared" ca="1" si="126"/>
        <v>$V$356</v>
      </c>
      <c r="AG586" t="str">
        <f t="shared" ca="1" si="127"/>
        <v>$J$356</v>
      </c>
      <c r="AH586" t="str">
        <f t="shared" ca="1" si="128"/>
        <v>TRACTOR SUPPLY MANHAT| 3070142134</v>
      </c>
      <c r="AI586" t="str">
        <f t="shared" ca="1" si="117"/>
        <v>$K$356</v>
      </c>
      <c r="AJ586" s="8">
        <f t="shared" si="118"/>
        <v>2.4390243902439025E-2</v>
      </c>
      <c r="AK586" s="7">
        <f t="shared" si="119"/>
        <v>-192</v>
      </c>
      <c r="AL586" s="7" t="str">
        <f t="shared" ca="1" si="129"/>
        <v>b: C H ROBINSON | 4817435150</v>
      </c>
      <c r="AM586" t="b">
        <f t="shared" si="120"/>
        <v>0</v>
      </c>
    </row>
    <row r="587" spans="3:39" x14ac:dyDescent="0.3">
      <c r="C587" s="1" t="s">
        <v>819</v>
      </c>
      <c r="D587" s="1" t="s">
        <v>820</v>
      </c>
      <c r="E587" s="1" t="s">
        <v>39</v>
      </c>
      <c r="F587" s="1" t="s">
        <v>42</v>
      </c>
      <c r="G587" s="1" t="s">
        <v>104</v>
      </c>
      <c r="H587" s="1" t="s">
        <v>50</v>
      </c>
      <c r="I587" s="1" t="s">
        <v>821</v>
      </c>
      <c r="J587" t="str">
        <f>TRIM(CONCATENATE(wiz[[#This Row],[SHIPPER..................]],wiz[[#This Row],[ZIP2..]],wiz[[#This Row],[ZIP3..]]))</f>
        <v>b: MDX FREIGHT LLC | 4770130747</v>
      </c>
      <c r="K587" s="1">
        <v>1</v>
      </c>
      <c r="L587" s="1">
        <v>1.97</v>
      </c>
      <c r="M587" s="1">
        <v>0.27</v>
      </c>
      <c r="N587" s="1">
        <v>323</v>
      </c>
      <c r="O587" s="1">
        <v>1.86</v>
      </c>
      <c r="P587" s="1">
        <v>29</v>
      </c>
      <c r="Q587" s="1">
        <v>0.25</v>
      </c>
      <c r="R587" s="1">
        <v>-20</v>
      </c>
      <c r="S587" s="1">
        <v>-24</v>
      </c>
      <c r="T587" s="1">
        <v>-243</v>
      </c>
      <c r="U587" s="1">
        <v>-269</v>
      </c>
      <c r="V587" s="1">
        <v>-536</v>
      </c>
      <c r="W587" s="1">
        <v>47670</v>
      </c>
      <c r="X587" s="1">
        <v>47701</v>
      </c>
      <c r="Y587" s="1">
        <v>30747</v>
      </c>
      <c r="Z587" s="1">
        <v>2.02</v>
      </c>
      <c r="AA587" s="6">
        <f t="shared" si="121"/>
        <v>2</v>
      </c>
      <c r="AB587" s="6">
        <f t="shared" si="122"/>
        <v>-536</v>
      </c>
      <c r="AC587" s="6">
        <f t="shared" si="123"/>
        <v>-184</v>
      </c>
      <c r="AD587" s="6">
        <f t="shared" si="124"/>
        <v>-92</v>
      </c>
      <c r="AE587" s="7">
        <f t="shared" si="125"/>
        <v>-536</v>
      </c>
      <c r="AF587" t="str">
        <f t="shared" ca="1" si="126"/>
        <v>$V$587</v>
      </c>
      <c r="AG587" t="str">
        <f t="shared" ca="1" si="127"/>
        <v>$J$587</v>
      </c>
      <c r="AH587" t="str">
        <f t="shared" ca="1" si="128"/>
        <v>b: MDX FREIGHT LLC | 4770130747</v>
      </c>
      <c r="AI587" t="str">
        <f t="shared" ca="1" si="117"/>
        <v>$K$587</v>
      </c>
      <c r="AJ587" s="8">
        <f t="shared" si="118"/>
        <v>0.5</v>
      </c>
      <c r="AK587" s="7">
        <f t="shared" si="119"/>
        <v>-536</v>
      </c>
      <c r="AL587" s="7" t="str">
        <f t="shared" ca="1" si="129"/>
        <v>b: MDX FREIGHT LLC | 4770130747</v>
      </c>
      <c r="AM587" t="str">
        <f t="shared" si="120"/>
        <v>b: MDX FREIGHT LLC | 4770130747</v>
      </c>
    </row>
    <row r="588" spans="3:39" x14ac:dyDescent="0.3">
      <c r="C588" s="1" t="s">
        <v>822</v>
      </c>
      <c r="D588" s="1" t="s">
        <v>823</v>
      </c>
      <c r="E588" s="1" t="s">
        <v>39</v>
      </c>
      <c r="F588" s="1" t="s">
        <v>42</v>
      </c>
      <c r="G588" s="1" t="s">
        <v>104</v>
      </c>
      <c r="H588" s="1" t="s">
        <v>68</v>
      </c>
      <c r="I588" s="1" t="s">
        <v>340</v>
      </c>
      <c r="J588" t="str">
        <f>TRIM(CONCATENATE(wiz[[#This Row],[SHIPPER..................]],wiz[[#This Row],[ZIP2..]],wiz[[#This Row],[ZIP3..]]))</f>
        <v>MCLEOD LOGISTICS LLC | 4770128144</v>
      </c>
      <c r="K588" s="1">
        <v>1</v>
      </c>
      <c r="L588" s="1">
        <v>2.3199999999999998</v>
      </c>
      <c r="M588" s="1">
        <v>0.28000000000000003</v>
      </c>
      <c r="N588" s="1">
        <v>558</v>
      </c>
      <c r="O588" s="1">
        <v>0.96</v>
      </c>
      <c r="P588" s="1">
        <v>0</v>
      </c>
      <c r="Q588" s="1">
        <v>0.25</v>
      </c>
      <c r="R588" s="1">
        <v>-39</v>
      </c>
      <c r="S588" s="1">
        <v>12</v>
      </c>
      <c r="T588" s="1">
        <v>34</v>
      </c>
      <c r="U588" s="1">
        <v>422</v>
      </c>
      <c r="V588" s="1">
        <v>468</v>
      </c>
      <c r="W588" s="1">
        <v>47701</v>
      </c>
      <c r="X588" s="1">
        <v>47701</v>
      </c>
      <c r="Y588" s="1">
        <v>28144</v>
      </c>
      <c r="Z588" s="1">
        <v>2.38</v>
      </c>
      <c r="AA588" s="6">
        <f t="shared" si="121"/>
        <v>2</v>
      </c>
      <c r="AB588" s="6">
        <f t="shared" si="122"/>
        <v>468</v>
      </c>
      <c r="AC588" s="6">
        <f t="shared" si="123"/>
        <v>-50</v>
      </c>
      <c r="AD588" s="6">
        <f t="shared" si="124"/>
        <v>-25</v>
      </c>
      <c r="AE588" s="7">
        <f t="shared" si="125"/>
        <v>-518</v>
      </c>
      <c r="AF588" t="str">
        <f t="shared" ca="1" si="126"/>
        <v>$V$1018</v>
      </c>
      <c r="AG588" t="str">
        <f t="shared" ca="1" si="127"/>
        <v>$J$1018</v>
      </c>
      <c r="AH588" t="str">
        <f t="shared" ca="1" si="128"/>
        <v>WERNER | 2802572106</v>
      </c>
      <c r="AI588" t="str">
        <f t="shared" ca="1" si="117"/>
        <v>$K$1018</v>
      </c>
      <c r="AJ588" s="8">
        <f t="shared" si="118"/>
        <v>0.5</v>
      </c>
      <c r="AK588" s="7">
        <f t="shared" si="119"/>
        <v>-518</v>
      </c>
      <c r="AL588" s="7" t="str">
        <f t="shared" ca="1" si="129"/>
        <v>WERNER | 2802572106</v>
      </c>
      <c r="AM588" t="b">
        <f t="shared" si="120"/>
        <v>0</v>
      </c>
    </row>
    <row r="589" spans="3:39" x14ac:dyDescent="0.3">
      <c r="C589" s="1" t="s">
        <v>37</v>
      </c>
      <c r="D589" s="1" t="s">
        <v>38</v>
      </c>
      <c r="E589" s="1" t="s">
        <v>39</v>
      </c>
      <c r="F589" s="1" t="s">
        <v>42</v>
      </c>
      <c r="G589" s="1" t="s">
        <v>815</v>
      </c>
      <c r="H589" s="1" t="s">
        <v>68</v>
      </c>
      <c r="I589" s="1" t="s">
        <v>511</v>
      </c>
      <c r="J589" t="str">
        <f>TRIM(CONCATENATE(wiz[[#This Row],[SHIPPER..................]],wiz[[#This Row],[ZIP2..]],wiz[[#This Row],[ZIP3..]]))</f>
        <v>b: C H ROBINSON | 4750127101</v>
      </c>
      <c r="K589" s="1">
        <v>1</v>
      </c>
      <c r="L589" s="1">
        <v>1.6</v>
      </c>
      <c r="M589" s="1">
        <v>0.28000000000000003</v>
      </c>
      <c r="N589" s="1">
        <v>558</v>
      </c>
      <c r="O589" s="1">
        <v>1</v>
      </c>
      <c r="P589" s="1">
        <v>97</v>
      </c>
      <c r="Q589" s="1">
        <v>0.3</v>
      </c>
      <c r="R589" s="1">
        <v>2</v>
      </c>
      <c r="S589" s="1">
        <v>-85</v>
      </c>
      <c r="T589" s="1">
        <v>24</v>
      </c>
      <c r="U589" s="1">
        <v>16</v>
      </c>
      <c r="V589" s="1">
        <v>-45</v>
      </c>
      <c r="W589" s="1">
        <v>47265</v>
      </c>
      <c r="X589" s="1">
        <v>47501</v>
      </c>
      <c r="Y589" s="1">
        <v>27101</v>
      </c>
      <c r="Z589" s="1">
        <v>1.66</v>
      </c>
      <c r="AA589" s="6">
        <f t="shared" si="121"/>
        <v>615</v>
      </c>
      <c r="AB589" s="6">
        <f t="shared" si="122"/>
        <v>-45</v>
      </c>
      <c r="AC589" s="6">
        <f t="shared" si="123"/>
        <v>-122022</v>
      </c>
      <c r="AD589" s="6">
        <f t="shared" si="124"/>
        <v>-198.40975609756097</v>
      </c>
      <c r="AE589" s="7">
        <f t="shared" si="125"/>
        <v>-1118</v>
      </c>
      <c r="AF589" t="str">
        <f t="shared" ca="1" si="126"/>
        <v>$V$1066</v>
      </c>
      <c r="AG589" t="str">
        <f t="shared" ca="1" si="127"/>
        <v>$J$1066</v>
      </c>
      <c r="AH589" t="str">
        <f t="shared" ca="1" si="128"/>
        <v>b: C H ROBINSON | 2736036101</v>
      </c>
      <c r="AI589" t="str">
        <f t="shared" ca="1" si="117"/>
        <v>$K$1066</v>
      </c>
      <c r="AJ589" s="8">
        <f t="shared" si="118"/>
        <v>1.6260162601626016E-3</v>
      </c>
      <c r="AK589" s="7">
        <f t="shared" si="119"/>
        <v>-560</v>
      </c>
      <c r="AL589" s="7" t="str">
        <f t="shared" ca="1" si="129"/>
        <v>b: C H ROBINSON | 6080335055</v>
      </c>
      <c r="AM589" t="b">
        <f t="shared" si="120"/>
        <v>0</v>
      </c>
    </row>
    <row r="590" spans="3:39" x14ac:dyDescent="0.3">
      <c r="C590" s="1" t="s">
        <v>210</v>
      </c>
      <c r="D590" s="1" t="s">
        <v>211</v>
      </c>
      <c r="E590" s="1" t="s">
        <v>39</v>
      </c>
      <c r="F590" s="1" t="s">
        <v>42</v>
      </c>
      <c r="G590" s="1" t="s">
        <v>824</v>
      </c>
      <c r="H590" s="1" t="s">
        <v>90</v>
      </c>
      <c r="I590" s="1" t="s">
        <v>825</v>
      </c>
      <c r="J590" t="str">
        <f>TRIM(CONCATENATE(wiz[[#This Row],[SHIPPER..................]],wiz[[#This Row],[ZIP2..]],wiz[[#This Row],[ZIP3..]]))</f>
        <v>b: ECHO GLOBAL LOGIST| 4767029702</v>
      </c>
      <c r="K590" s="1">
        <v>1</v>
      </c>
      <c r="L590" s="1">
        <v>1.7</v>
      </c>
      <c r="M590" s="1">
        <v>0.28000000000000003</v>
      </c>
      <c r="N590" s="1">
        <v>554</v>
      </c>
      <c r="O590" s="1">
        <v>1.08</v>
      </c>
      <c r="P590" s="1">
        <v>29</v>
      </c>
      <c r="Q590" s="1">
        <v>0.25</v>
      </c>
      <c r="R590" s="1">
        <v>-39</v>
      </c>
      <c r="S590" s="1">
        <v>-24</v>
      </c>
      <c r="T590" s="1">
        <v>5</v>
      </c>
      <c r="U590" s="1">
        <v>106</v>
      </c>
      <c r="V590" s="1">
        <v>87</v>
      </c>
      <c r="W590" s="1">
        <v>47701</v>
      </c>
      <c r="X590" s="1">
        <v>47670</v>
      </c>
      <c r="Y590" s="1">
        <v>29702</v>
      </c>
      <c r="Z590" s="1">
        <v>1.76</v>
      </c>
      <c r="AA590" s="6">
        <f t="shared" si="121"/>
        <v>94</v>
      </c>
      <c r="AB590" s="6">
        <f t="shared" si="122"/>
        <v>87</v>
      </c>
      <c r="AC590" s="6">
        <f t="shared" si="123"/>
        <v>1157</v>
      </c>
      <c r="AD590" s="6">
        <f t="shared" si="124"/>
        <v>12.308510638297872</v>
      </c>
      <c r="AE590" s="7">
        <f t="shared" si="125"/>
        <v>-816</v>
      </c>
      <c r="AF590" t="str">
        <f t="shared" ca="1" si="126"/>
        <v>$V$921</v>
      </c>
      <c r="AG590" t="str">
        <f t="shared" ca="1" si="127"/>
        <v>$J$921</v>
      </c>
      <c r="AH590" t="str">
        <f t="shared" ca="1" si="128"/>
        <v>b: ECHO GLOBAL LOGIST| 5503315639</v>
      </c>
      <c r="AI590" t="str">
        <f t="shared" ca="1" si="117"/>
        <v>$K$921</v>
      </c>
      <c r="AJ590" s="8">
        <f t="shared" si="118"/>
        <v>1.0638297872340425E-2</v>
      </c>
      <c r="AK590" s="7">
        <f t="shared" si="119"/>
        <v>-71</v>
      </c>
      <c r="AL590" s="7" t="str">
        <f t="shared" ca="1" si="129"/>
        <v>b: ECHO GLOBAL LOGIST| 5632053201</v>
      </c>
      <c r="AM590" t="b">
        <f t="shared" si="120"/>
        <v>0</v>
      </c>
    </row>
    <row r="591" spans="3:39" x14ac:dyDescent="0.3">
      <c r="C591" s="1" t="s">
        <v>826</v>
      </c>
      <c r="D591" s="1" t="s">
        <v>827</v>
      </c>
      <c r="E591" s="1" t="s">
        <v>39</v>
      </c>
      <c r="F591" s="1" t="s">
        <v>42</v>
      </c>
      <c r="G591" s="1" t="s">
        <v>689</v>
      </c>
      <c r="H591" s="1" t="s">
        <v>70</v>
      </c>
      <c r="I591" s="1" t="s">
        <v>828</v>
      </c>
      <c r="J591" t="str">
        <f>TRIM(CONCATENATE(wiz[[#This Row],[SHIPPER..................]],wiz[[#This Row],[ZIP2..]],wiz[[#This Row],[ZIP3..]]))</f>
        <v>b: INTERNATIONAL LOGI| 4762037089</v>
      </c>
      <c r="K591" s="1">
        <v>1</v>
      </c>
      <c r="L591" s="1">
        <v>2.65</v>
      </c>
      <c r="M591" s="1">
        <v>0.27</v>
      </c>
      <c r="N591" s="1">
        <v>188</v>
      </c>
      <c r="O591" s="1">
        <v>0.75</v>
      </c>
      <c r="P591" s="1">
        <v>171</v>
      </c>
      <c r="Q591" s="1">
        <v>0.4</v>
      </c>
      <c r="R591" s="1">
        <v>-11</v>
      </c>
      <c r="S591" s="1">
        <v>-178</v>
      </c>
      <c r="T591" s="1">
        <v>-64</v>
      </c>
      <c r="U591" s="1">
        <v>138</v>
      </c>
      <c r="V591" s="1">
        <v>-104</v>
      </c>
      <c r="W591" s="1">
        <v>47265</v>
      </c>
      <c r="X591" s="1">
        <v>47620</v>
      </c>
      <c r="Y591" s="1">
        <v>37089</v>
      </c>
      <c r="Z591" s="1">
        <v>2.7</v>
      </c>
      <c r="AA591" s="6">
        <f t="shared" si="121"/>
        <v>1</v>
      </c>
      <c r="AB591" s="6">
        <f t="shared" si="122"/>
        <v>-104</v>
      </c>
      <c r="AC591" s="6">
        <f t="shared" si="123"/>
        <v>-104</v>
      </c>
      <c r="AD591" s="6">
        <f t="shared" si="124"/>
        <v>-104</v>
      </c>
      <c r="AE591" s="7">
        <f t="shared" si="125"/>
        <v>-104</v>
      </c>
      <c r="AF591" t="str">
        <f t="shared" ca="1" si="126"/>
        <v>$V$591</v>
      </c>
      <c r="AG591" t="str">
        <f t="shared" ca="1" si="127"/>
        <v>$J$591</v>
      </c>
      <c r="AH591" t="str">
        <f t="shared" ca="1" si="128"/>
        <v>b: INTERNATIONAL LOGI| 4762037089</v>
      </c>
      <c r="AI591" t="str">
        <f t="shared" ca="1" si="117"/>
        <v>$K$591</v>
      </c>
      <c r="AJ591" s="8">
        <f t="shared" si="118"/>
        <v>1</v>
      </c>
      <c r="AK591" s="7">
        <f t="shared" si="119"/>
        <v>-104</v>
      </c>
      <c r="AL591" s="7" t="str">
        <f t="shared" ca="1" si="129"/>
        <v>b: INTERNATIONAL LOGI| 4762037089</v>
      </c>
      <c r="AM591" t="str">
        <f t="shared" si="120"/>
        <v>b: INTERNATIONAL LOGI| 4762037089</v>
      </c>
    </row>
    <row r="592" spans="3:39" x14ac:dyDescent="0.3">
      <c r="C592" s="1" t="s">
        <v>829</v>
      </c>
      <c r="D592" s="1" t="s">
        <v>830</v>
      </c>
      <c r="E592" s="1" t="s">
        <v>39</v>
      </c>
      <c r="F592" s="1" t="s">
        <v>42</v>
      </c>
      <c r="G592" s="1" t="s">
        <v>831</v>
      </c>
      <c r="H592" s="1" t="s">
        <v>40</v>
      </c>
      <c r="I592" s="1" t="s">
        <v>326</v>
      </c>
      <c r="J592" t="str">
        <f>TRIM(CONCATENATE(wiz[[#This Row],[SHIPPER..................]],wiz[[#This Row],[ZIP2..]],wiz[[#This Row],[ZIP3..]]))</f>
        <v>b: R2 LOGISTICS | 4699235203</v>
      </c>
      <c r="K592" s="1">
        <v>1</v>
      </c>
      <c r="L592" s="1">
        <v>1.47</v>
      </c>
      <c r="M592" s="1">
        <v>0.28000000000000003</v>
      </c>
      <c r="N592" s="1">
        <v>570</v>
      </c>
      <c r="O592" s="1">
        <v>1.1000000000000001</v>
      </c>
      <c r="P592" s="1">
        <v>79</v>
      </c>
      <c r="Q592" s="1">
        <v>0.3</v>
      </c>
      <c r="R592" s="1">
        <v>-27</v>
      </c>
      <c r="S592" s="1">
        <v>-31</v>
      </c>
      <c r="T592" s="1">
        <v>0</v>
      </c>
      <c r="U592" s="1">
        <v>-206</v>
      </c>
      <c r="V592" s="1">
        <v>-237</v>
      </c>
      <c r="W592" s="1">
        <v>46201</v>
      </c>
      <c r="X592" s="1">
        <v>46992</v>
      </c>
      <c r="Y592" s="1">
        <v>35203</v>
      </c>
      <c r="Z592" s="1">
        <v>1.53</v>
      </c>
      <c r="AA592" s="6">
        <f t="shared" si="121"/>
        <v>2</v>
      </c>
      <c r="AB592" s="6">
        <f t="shared" si="122"/>
        <v>-237</v>
      </c>
      <c r="AC592" s="6">
        <f t="shared" si="123"/>
        <v>-609</v>
      </c>
      <c r="AD592" s="6">
        <f t="shared" si="124"/>
        <v>-304.5</v>
      </c>
      <c r="AE592" s="7">
        <f t="shared" si="125"/>
        <v>-372</v>
      </c>
      <c r="AF592" t="str">
        <f t="shared" ca="1" si="126"/>
        <v>$V$2062</v>
      </c>
      <c r="AG592" t="str">
        <f t="shared" ca="1" si="127"/>
        <v>$J$2062</v>
      </c>
      <c r="AH592" t="str">
        <f t="shared" ca="1" si="128"/>
        <v>b: R2 LOGISTICS | 3810175014</v>
      </c>
      <c r="AI592" t="str">
        <f t="shared" ca="1" si="117"/>
        <v>$K$2062</v>
      </c>
      <c r="AJ592" s="8">
        <f t="shared" si="118"/>
        <v>0.5</v>
      </c>
      <c r="AK592" s="7">
        <f t="shared" si="119"/>
        <v>-372</v>
      </c>
      <c r="AL592" s="7" t="str">
        <f t="shared" ca="1" si="129"/>
        <v>b: R2 LOGISTICS | 3810175014</v>
      </c>
      <c r="AM592" t="b">
        <f t="shared" si="120"/>
        <v>0</v>
      </c>
    </row>
    <row r="593" spans="3:39" x14ac:dyDescent="0.3">
      <c r="C593" s="1" t="s">
        <v>37</v>
      </c>
      <c r="D593" s="1" t="s">
        <v>38</v>
      </c>
      <c r="E593" s="1" t="s">
        <v>39</v>
      </c>
      <c r="F593" s="1" t="s">
        <v>42</v>
      </c>
      <c r="G593" s="1" t="s">
        <v>321</v>
      </c>
      <c r="H593" s="1" t="s">
        <v>40</v>
      </c>
      <c r="I593" s="1" t="s">
        <v>125</v>
      </c>
      <c r="J593" t="str">
        <f>TRIM(CONCATENATE(wiz[[#This Row],[SHIPPER..................]],wiz[[#This Row],[ZIP2..]],wiz[[#This Row],[ZIP3..]]))</f>
        <v>b: C H ROBINSON | 4680136079</v>
      </c>
      <c r="K593" s="1">
        <v>1</v>
      </c>
      <c r="L593" s="1">
        <v>1.53</v>
      </c>
      <c r="M593" s="1">
        <v>0.28000000000000003</v>
      </c>
      <c r="N593" s="1">
        <v>732</v>
      </c>
      <c r="O593" s="1">
        <v>1.61</v>
      </c>
      <c r="P593" s="1">
        <v>96</v>
      </c>
      <c r="Q593" s="1">
        <v>0.3</v>
      </c>
      <c r="R593" s="1">
        <v>-38</v>
      </c>
      <c r="S593" s="1">
        <v>-23</v>
      </c>
      <c r="T593" s="1">
        <v>0</v>
      </c>
      <c r="U593" s="1">
        <v>-34</v>
      </c>
      <c r="V593" s="1">
        <v>-57</v>
      </c>
      <c r="W593" s="1">
        <v>46064</v>
      </c>
      <c r="X593" s="1">
        <v>46801</v>
      </c>
      <c r="Y593" s="1">
        <v>36079</v>
      </c>
      <c r="Z593" s="1">
        <v>1.59</v>
      </c>
      <c r="AA593" s="6">
        <f t="shared" si="121"/>
        <v>615</v>
      </c>
      <c r="AB593" s="6">
        <f t="shared" si="122"/>
        <v>-57</v>
      </c>
      <c r="AC593" s="6">
        <f t="shared" si="123"/>
        <v>-122022</v>
      </c>
      <c r="AD593" s="6">
        <f t="shared" si="124"/>
        <v>-198.40975609756097</v>
      </c>
      <c r="AE593" s="7">
        <f t="shared" si="125"/>
        <v>-1118</v>
      </c>
      <c r="AF593" t="str">
        <f t="shared" ca="1" si="126"/>
        <v>$V$1066</v>
      </c>
      <c r="AG593" t="str">
        <f t="shared" ca="1" si="127"/>
        <v>$J$1066</v>
      </c>
      <c r="AH593" t="str">
        <f t="shared" ca="1" si="128"/>
        <v>b: C H ROBINSON | 2736036101</v>
      </c>
      <c r="AI593" t="str">
        <f t="shared" ca="1" si="117"/>
        <v>$K$1066</v>
      </c>
      <c r="AJ593" s="8">
        <f t="shared" si="118"/>
        <v>1.6260162601626016E-3</v>
      </c>
      <c r="AK593" s="7">
        <f t="shared" si="119"/>
        <v>-560</v>
      </c>
      <c r="AL593" s="7" t="str">
        <f t="shared" ca="1" si="129"/>
        <v>b: C H ROBINSON | 6080335055</v>
      </c>
      <c r="AM593" t="b">
        <f t="shared" si="120"/>
        <v>0</v>
      </c>
    </row>
    <row r="594" spans="3:39" x14ac:dyDescent="0.3">
      <c r="C594" s="1" t="s">
        <v>148</v>
      </c>
      <c r="D594" s="1" t="s">
        <v>149</v>
      </c>
      <c r="E594" s="1" t="s">
        <v>39</v>
      </c>
      <c r="F594" s="1" t="s">
        <v>42</v>
      </c>
      <c r="G594" s="1" t="s">
        <v>145</v>
      </c>
      <c r="H594" s="1" t="s">
        <v>40</v>
      </c>
      <c r="I594" s="1" t="s">
        <v>145</v>
      </c>
      <c r="J594" t="str">
        <f>TRIM(CONCATENATE(wiz[[#This Row],[SHIPPER..................]],wiz[[#This Row],[ZIP2..]],wiz[[#This Row],[ZIP3..]]))</f>
        <v>BRIGGS AND STRATTON | 4670636830</v>
      </c>
      <c r="K594" s="1">
        <v>5</v>
      </c>
      <c r="L594" s="1">
        <v>1.98</v>
      </c>
      <c r="M594" s="1">
        <v>0.2</v>
      </c>
      <c r="N594" s="1">
        <v>716</v>
      </c>
      <c r="O594" s="1">
        <v>1.35</v>
      </c>
      <c r="P594" s="1">
        <v>82</v>
      </c>
      <c r="Q594" s="1">
        <v>0.31</v>
      </c>
      <c r="R594" s="1">
        <v>20</v>
      </c>
      <c r="S594" s="1">
        <v>-50</v>
      </c>
      <c r="T594" s="1">
        <v>62</v>
      </c>
      <c r="U594" s="1">
        <v>153</v>
      </c>
      <c r="V594" s="1">
        <v>165</v>
      </c>
      <c r="W594" s="1">
        <v>46571</v>
      </c>
      <c r="X594" s="1">
        <v>46706</v>
      </c>
      <c r="Y594" s="1">
        <v>36830</v>
      </c>
      <c r="Z594" s="1">
        <v>1.96</v>
      </c>
      <c r="AA594" s="6">
        <f t="shared" si="121"/>
        <v>306</v>
      </c>
      <c r="AB594" s="6">
        <f t="shared" si="122"/>
        <v>825</v>
      </c>
      <c r="AC594" s="6">
        <f t="shared" si="123"/>
        <v>-34266</v>
      </c>
      <c r="AD594" s="6">
        <f t="shared" si="124"/>
        <v>-111.98039215686275</v>
      </c>
      <c r="AE594" s="7">
        <f t="shared" si="125"/>
        <v>-566</v>
      </c>
      <c r="AF594" t="str">
        <f t="shared" ca="1" si="126"/>
        <v>$V$939</v>
      </c>
      <c r="AG594" t="str">
        <f t="shared" ca="1" si="127"/>
        <v>$J$939</v>
      </c>
      <c r="AH594" t="str">
        <f t="shared" ca="1" si="128"/>
        <v>BRIGGS AND STRATTON | 6390129456</v>
      </c>
      <c r="AI594" t="str">
        <f t="shared" ca="1" si="117"/>
        <v>$K$939</v>
      </c>
      <c r="AJ594" s="8">
        <f t="shared" si="118"/>
        <v>1.6339869281045753E-2</v>
      </c>
      <c r="AK594" s="7">
        <f t="shared" si="119"/>
        <v>-222</v>
      </c>
      <c r="AL594" s="7" t="str">
        <f t="shared" ca="1" si="129"/>
        <v>BRIDGESTONE FIRESTONE| 2982960559</v>
      </c>
      <c r="AM594" t="b">
        <f t="shared" si="120"/>
        <v>0</v>
      </c>
    </row>
    <row r="595" spans="3:39" x14ac:dyDescent="0.3">
      <c r="C595" s="1" t="s">
        <v>667</v>
      </c>
      <c r="D595" s="1" t="s">
        <v>668</v>
      </c>
      <c r="E595" s="1" t="s">
        <v>39</v>
      </c>
      <c r="F595" s="1" t="s">
        <v>42</v>
      </c>
      <c r="G595" s="1" t="s">
        <v>321</v>
      </c>
      <c r="H595" s="1" t="s">
        <v>146</v>
      </c>
      <c r="I595" s="1" t="s">
        <v>219</v>
      </c>
      <c r="J595" t="str">
        <f>TRIM(CONCATENATE(wiz[[#This Row],[SHIPPER..................]],wiz[[#This Row],[ZIP2..]],wiz[[#This Row],[ZIP3..]]))</f>
        <v>b: USA LOGISTICS | 4680172901</v>
      </c>
      <c r="K595" s="1">
        <v>1</v>
      </c>
      <c r="L595" s="1">
        <v>1.52</v>
      </c>
      <c r="M595" s="1">
        <v>0.27</v>
      </c>
      <c r="N595" s="1">
        <v>781</v>
      </c>
      <c r="O595" s="1">
        <v>1.81</v>
      </c>
      <c r="P595" s="1">
        <v>90</v>
      </c>
      <c r="Q595" s="1">
        <v>0.3</v>
      </c>
      <c r="R595" s="1">
        <v>-46</v>
      </c>
      <c r="S595" s="1">
        <v>-34</v>
      </c>
      <c r="T595" s="1">
        <v>-2</v>
      </c>
      <c r="U595" s="1">
        <v>-191</v>
      </c>
      <c r="V595" s="1">
        <v>-227</v>
      </c>
      <c r="W595" s="1">
        <v>46064</v>
      </c>
      <c r="X595" s="1">
        <v>46801</v>
      </c>
      <c r="Y595" s="1">
        <v>72901</v>
      </c>
      <c r="Z595" s="1">
        <v>1.57</v>
      </c>
      <c r="AA595" s="6">
        <f t="shared" si="121"/>
        <v>2</v>
      </c>
      <c r="AB595" s="6">
        <f t="shared" si="122"/>
        <v>-227</v>
      </c>
      <c r="AC595" s="6">
        <f t="shared" si="123"/>
        <v>-295</v>
      </c>
      <c r="AD595" s="6">
        <f t="shared" si="124"/>
        <v>-147.5</v>
      </c>
      <c r="AE595" s="7">
        <f t="shared" si="125"/>
        <v>-227</v>
      </c>
      <c r="AF595" t="str">
        <f t="shared" ca="1" si="126"/>
        <v>$V$142</v>
      </c>
      <c r="AG595" t="str">
        <f t="shared" ca="1" si="127"/>
        <v>$J$142</v>
      </c>
      <c r="AH595" t="str">
        <f t="shared" ca="1" si="128"/>
        <v>OWENS CORNING SALES | 3380128201</v>
      </c>
      <c r="AI595" t="str">
        <f t="shared" ca="1" si="117"/>
        <v>$K$142</v>
      </c>
      <c r="AJ595" s="8">
        <f t="shared" si="118"/>
        <v>0.5</v>
      </c>
      <c r="AK595" s="7">
        <f t="shared" si="119"/>
        <v>-227</v>
      </c>
      <c r="AL595" s="7" t="str">
        <f t="shared" ca="1" si="129"/>
        <v>OWENS CORNING SALES | 3380128201</v>
      </c>
      <c r="AM595" t="str">
        <f t="shared" si="120"/>
        <v>b: USA LOGISTICS | 4680172901</v>
      </c>
    </row>
    <row r="596" spans="3:39" x14ac:dyDescent="0.3">
      <c r="C596" s="1" t="s">
        <v>37</v>
      </c>
      <c r="D596" s="1" t="s">
        <v>38</v>
      </c>
      <c r="E596" s="1" t="s">
        <v>39</v>
      </c>
      <c r="F596" s="1" t="s">
        <v>42</v>
      </c>
      <c r="G596" s="1" t="s">
        <v>832</v>
      </c>
      <c r="H596" s="1" t="s">
        <v>50</v>
      </c>
      <c r="I596" s="1" t="s">
        <v>223</v>
      </c>
      <c r="J596" t="str">
        <f>TRIM(CONCATENATE(wiz[[#This Row],[SHIPPER..................]],wiz[[#This Row],[ZIP2..]],wiz[[#This Row],[ZIP3..]]))</f>
        <v>b: C H ROBINSON | 4695230301</v>
      </c>
      <c r="K596" s="1">
        <v>1</v>
      </c>
      <c r="L596" s="1">
        <v>1.64</v>
      </c>
      <c r="M596" s="1">
        <v>0.27</v>
      </c>
      <c r="N596" s="1">
        <v>629</v>
      </c>
      <c r="O596" s="1">
        <v>1.21</v>
      </c>
      <c r="P596" s="1">
        <v>93</v>
      </c>
      <c r="Q596" s="1">
        <v>0.3</v>
      </c>
      <c r="R596" s="1">
        <v>-24</v>
      </c>
      <c r="S596" s="1">
        <v>-200</v>
      </c>
      <c r="T596" s="1">
        <v>1</v>
      </c>
      <c r="U596" s="1">
        <v>41</v>
      </c>
      <c r="V596" s="1">
        <v>-158</v>
      </c>
      <c r="W596" s="1">
        <v>47240</v>
      </c>
      <c r="X596" s="1">
        <v>46952</v>
      </c>
      <c r="Y596" s="1">
        <v>30301</v>
      </c>
      <c r="Z596" s="1">
        <v>1.69</v>
      </c>
      <c r="AA596" s="6">
        <f t="shared" si="121"/>
        <v>615</v>
      </c>
      <c r="AB596" s="6">
        <f t="shared" si="122"/>
        <v>-158</v>
      </c>
      <c r="AC596" s="6">
        <f t="shared" si="123"/>
        <v>-122022</v>
      </c>
      <c r="AD596" s="6">
        <f t="shared" si="124"/>
        <v>-198.40975609756097</v>
      </c>
      <c r="AE596" s="7">
        <f t="shared" si="125"/>
        <v>-1118</v>
      </c>
      <c r="AF596" t="str">
        <f t="shared" ca="1" si="126"/>
        <v>$V$1066</v>
      </c>
      <c r="AG596" t="str">
        <f t="shared" ca="1" si="127"/>
        <v>$J$1066</v>
      </c>
      <c r="AH596" t="str">
        <f t="shared" ca="1" si="128"/>
        <v>b: C H ROBINSON | 2736036101</v>
      </c>
      <c r="AI596" t="str">
        <f t="shared" ca="1" si="117"/>
        <v>$K$1066</v>
      </c>
      <c r="AJ596" s="8">
        <f t="shared" si="118"/>
        <v>1.6260162601626016E-3</v>
      </c>
      <c r="AK596" s="7">
        <f t="shared" si="119"/>
        <v>-560</v>
      </c>
      <c r="AL596" s="7" t="str">
        <f t="shared" ca="1" si="129"/>
        <v>b: C H ROBINSON | 6080335055</v>
      </c>
      <c r="AM596" t="b">
        <f t="shared" si="120"/>
        <v>0</v>
      </c>
    </row>
    <row r="597" spans="3:39" x14ac:dyDescent="0.3">
      <c r="C597" s="1" t="s">
        <v>833</v>
      </c>
      <c r="D597" s="1" t="s">
        <v>834</v>
      </c>
      <c r="E597" s="1" t="s">
        <v>39</v>
      </c>
      <c r="F597" s="1" t="s">
        <v>42</v>
      </c>
      <c r="G597" s="1" t="s">
        <v>835</v>
      </c>
      <c r="H597" s="1" t="s">
        <v>50</v>
      </c>
      <c r="I597" s="1" t="s">
        <v>223</v>
      </c>
      <c r="J597" t="str">
        <f>TRIM(CONCATENATE(wiz[[#This Row],[SHIPPER..................]],wiz[[#This Row],[ZIP2..]],wiz[[#This Row],[ZIP3..]]))</f>
        <v>LSC COMMUNICATIONS | 4658030301</v>
      </c>
      <c r="K597" s="1">
        <v>1</v>
      </c>
      <c r="L597" s="1">
        <v>1.86</v>
      </c>
      <c r="M597" s="1">
        <v>0.2</v>
      </c>
      <c r="N597" s="1">
        <v>636</v>
      </c>
      <c r="O597" s="1">
        <v>1.21</v>
      </c>
      <c r="P597" s="1">
        <v>135</v>
      </c>
      <c r="Q597" s="1">
        <v>0.35</v>
      </c>
      <c r="R597" s="1">
        <v>-16</v>
      </c>
      <c r="S597" s="1">
        <v>-30</v>
      </c>
      <c r="T597" s="1">
        <v>1</v>
      </c>
      <c r="U597" s="1">
        <v>178</v>
      </c>
      <c r="V597" s="1">
        <v>149</v>
      </c>
      <c r="W597" s="1">
        <v>46131</v>
      </c>
      <c r="X597" s="1">
        <v>46580</v>
      </c>
      <c r="Y597" s="1">
        <v>30301</v>
      </c>
      <c r="Z597" s="1">
        <v>1.84</v>
      </c>
      <c r="AA597" s="6">
        <f t="shared" si="121"/>
        <v>2</v>
      </c>
      <c r="AB597" s="6">
        <f t="shared" si="122"/>
        <v>149</v>
      </c>
      <c r="AC597" s="6">
        <f t="shared" si="123"/>
        <v>22</v>
      </c>
      <c r="AD597" s="6">
        <f t="shared" si="124"/>
        <v>11</v>
      </c>
      <c r="AE597" s="7">
        <f t="shared" si="125"/>
        <v>-127</v>
      </c>
      <c r="AF597" t="str">
        <f t="shared" ca="1" si="126"/>
        <v>$V$46</v>
      </c>
      <c r="AG597" t="str">
        <f t="shared" ca="1" si="127"/>
        <v>$J$46</v>
      </c>
      <c r="AH597" t="str">
        <f t="shared" ca="1" si="128"/>
        <v>b: GLOBALTRANZ | 3683060410</v>
      </c>
      <c r="AI597" t="str">
        <f t="shared" ca="1" si="117"/>
        <v>$K$46</v>
      </c>
      <c r="AJ597" s="8">
        <f t="shared" si="118"/>
        <v>0.5</v>
      </c>
      <c r="AK597" s="7">
        <f t="shared" si="119"/>
        <v>-127</v>
      </c>
      <c r="AL597" s="7" t="str">
        <f t="shared" ca="1" si="129"/>
        <v>b: GLOBALTRANZ | 3683060410</v>
      </c>
      <c r="AM597" t="b">
        <f t="shared" si="120"/>
        <v>0</v>
      </c>
    </row>
    <row r="598" spans="3:39" x14ac:dyDescent="0.3">
      <c r="C598" s="1" t="s">
        <v>210</v>
      </c>
      <c r="D598" s="1" t="s">
        <v>211</v>
      </c>
      <c r="E598" s="1" t="s">
        <v>39</v>
      </c>
      <c r="F598" s="1" t="s">
        <v>42</v>
      </c>
      <c r="G598" s="1" t="s">
        <v>145</v>
      </c>
      <c r="H598" s="1" t="s">
        <v>50</v>
      </c>
      <c r="I598" s="1" t="s">
        <v>836</v>
      </c>
      <c r="J598" t="str">
        <f>TRIM(CONCATENATE(wiz[[#This Row],[SHIPPER..................]],wiz[[#This Row],[ZIP2..]],wiz[[#This Row],[ZIP3..]]))</f>
        <v>b: ECHO GLOBAL LOGIST| 4670631064</v>
      </c>
      <c r="K598" s="1">
        <v>1</v>
      </c>
      <c r="L598" s="1">
        <v>1.43</v>
      </c>
      <c r="M598" s="1">
        <v>0.27</v>
      </c>
      <c r="N598" s="1">
        <v>736</v>
      </c>
      <c r="O598" s="1">
        <v>1.61</v>
      </c>
      <c r="P598" s="1">
        <v>75</v>
      </c>
      <c r="Q598" s="1">
        <v>0.3</v>
      </c>
      <c r="R598" s="1">
        <v>-31</v>
      </c>
      <c r="S598" s="1">
        <v>-43</v>
      </c>
      <c r="T598" s="1">
        <v>0</v>
      </c>
      <c r="U598" s="1">
        <v>-63</v>
      </c>
      <c r="V598" s="1">
        <v>-106</v>
      </c>
      <c r="W598" s="1">
        <v>46933</v>
      </c>
      <c r="X598" s="1">
        <v>46706</v>
      </c>
      <c r="Y598" s="1">
        <v>31064</v>
      </c>
      <c r="Z598" s="1">
        <v>1.48</v>
      </c>
      <c r="AA598" s="6">
        <f t="shared" si="121"/>
        <v>94</v>
      </c>
      <c r="AB598" s="6">
        <f t="shared" si="122"/>
        <v>-106</v>
      </c>
      <c r="AC598" s="6">
        <f t="shared" si="123"/>
        <v>1157</v>
      </c>
      <c r="AD598" s="6">
        <f t="shared" si="124"/>
        <v>12.308510638297872</v>
      </c>
      <c r="AE598" s="7">
        <f t="shared" si="125"/>
        <v>-816</v>
      </c>
      <c r="AF598" t="str">
        <f t="shared" ca="1" si="126"/>
        <v>$V$921</v>
      </c>
      <c r="AG598" t="str">
        <f t="shared" ca="1" si="127"/>
        <v>$J$921</v>
      </c>
      <c r="AH598" t="str">
        <f t="shared" ca="1" si="128"/>
        <v>b: ECHO GLOBAL LOGIST| 5503315639</v>
      </c>
      <c r="AI598" t="str">
        <f t="shared" ca="1" si="117"/>
        <v>$K$921</v>
      </c>
      <c r="AJ598" s="8">
        <f t="shared" si="118"/>
        <v>1.0638297872340425E-2</v>
      </c>
      <c r="AK598" s="7">
        <f t="shared" si="119"/>
        <v>-71</v>
      </c>
      <c r="AL598" s="7" t="str">
        <f t="shared" ca="1" si="129"/>
        <v>b: ECHO GLOBAL LOGIST| 5632053201</v>
      </c>
      <c r="AM598" t="b">
        <f t="shared" si="120"/>
        <v>0</v>
      </c>
    </row>
    <row r="599" spans="3:39" x14ac:dyDescent="0.3">
      <c r="C599" s="1" t="s">
        <v>650</v>
      </c>
      <c r="D599" s="1" t="s">
        <v>651</v>
      </c>
      <c r="E599" s="1" t="s">
        <v>39</v>
      </c>
      <c r="F599" s="1" t="s">
        <v>42</v>
      </c>
      <c r="G599" s="1" t="s">
        <v>837</v>
      </c>
      <c r="H599" s="1" t="s">
        <v>50</v>
      </c>
      <c r="I599" s="1" t="s">
        <v>384</v>
      </c>
      <c r="J599" t="str">
        <f>TRIM(CONCATENATE(wiz[[#This Row],[SHIPPER..................]],wiz[[#This Row],[ZIP2..]],wiz[[#This Row],[ZIP3..]]))</f>
        <v>BLUE BIRD | 4697531201</v>
      </c>
      <c r="K599" s="1">
        <v>2</v>
      </c>
      <c r="L599" s="1">
        <v>1.87</v>
      </c>
      <c r="M599" s="1">
        <v>0.22</v>
      </c>
      <c r="N599" s="1">
        <v>717</v>
      </c>
      <c r="O599" s="1">
        <v>1.75</v>
      </c>
      <c r="P599" s="1">
        <v>115</v>
      </c>
      <c r="Q599" s="1">
        <v>0.35</v>
      </c>
      <c r="R599" s="1">
        <v>6</v>
      </c>
      <c r="S599" s="1">
        <v>-62</v>
      </c>
      <c r="T599" s="1">
        <v>-33</v>
      </c>
      <c r="U599" s="1">
        <v>209</v>
      </c>
      <c r="V599" s="1">
        <v>114</v>
      </c>
      <c r="W599" s="1">
        <v>47265</v>
      </c>
      <c r="X599" s="1">
        <v>46975</v>
      </c>
      <c r="Y599" s="1">
        <v>31201</v>
      </c>
      <c r="Z599" s="1">
        <v>1.87</v>
      </c>
      <c r="AA599" s="6">
        <f t="shared" si="121"/>
        <v>37</v>
      </c>
      <c r="AB599" s="6">
        <f t="shared" si="122"/>
        <v>228</v>
      </c>
      <c r="AC599" s="6">
        <f t="shared" si="123"/>
        <v>1368</v>
      </c>
      <c r="AD599" s="6">
        <f t="shared" si="124"/>
        <v>36.972972972972975</v>
      </c>
      <c r="AE599" s="7">
        <f t="shared" si="125"/>
        <v>-298</v>
      </c>
      <c r="AF599" t="str">
        <f t="shared" ca="1" si="126"/>
        <v>$V$405</v>
      </c>
      <c r="AG599" t="str">
        <f t="shared" ca="1" si="127"/>
        <v>$J$405</v>
      </c>
      <c r="AH599" t="str">
        <f t="shared" ca="1" si="128"/>
        <v>BLUE BIRD | 3103014701</v>
      </c>
      <c r="AI599" t="str">
        <f t="shared" ca="1" si="117"/>
        <v>$K$405</v>
      </c>
      <c r="AJ599" s="8">
        <f t="shared" si="118"/>
        <v>5.4054054054054057E-2</v>
      </c>
      <c r="AK599" s="7">
        <f t="shared" si="119"/>
        <v>-203</v>
      </c>
      <c r="AL599" s="7" t="str">
        <f t="shared" ca="1" si="129"/>
        <v>BLUE BIRD | 3103076001</v>
      </c>
      <c r="AM599" t="b">
        <f t="shared" si="120"/>
        <v>0</v>
      </c>
    </row>
    <row r="600" spans="3:39" x14ac:dyDescent="0.3">
      <c r="C600" s="1" t="s">
        <v>78</v>
      </c>
      <c r="D600" s="1" t="s">
        <v>79</v>
      </c>
      <c r="E600" s="1" t="s">
        <v>39</v>
      </c>
      <c r="F600" s="1" t="s">
        <v>42</v>
      </c>
      <c r="G600" s="1" t="s">
        <v>838</v>
      </c>
      <c r="H600" s="1" t="s">
        <v>50</v>
      </c>
      <c r="I600" s="1" t="s">
        <v>384</v>
      </c>
      <c r="J600" t="str">
        <f>TRIM(CONCATENATE(wiz[[#This Row],[SHIPPER..................]],wiz[[#This Row],[ZIP2..]],wiz[[#This Row],[ZIP3..]]))</f>
        <v>TRACTOR SUPPLY MANHAT| 4680131201</v>
      </c>
      <c r="K600" s="1">
        <v>3</v>
      </c>
      <c r="L600" s="1">
        <v>1.9</v>
      </c>
      <c r="M600" s="1">
        <v>0.21</v>
      </c>
      <c r="N600" s="1">
        <v>575</v>
      </c>
      <c r="O600" s="1">
        <v>0.98</v>
      </c>
      <c r="P600" s="1">
        <v>45</v>
      </c>
      <c r="Q600" s="1">
        <v>0.25</v>
      </c>
      <c r="R600" s="1">
        <v>-26</v>
      </c>
      <c r="S600" s="1">
        <v>-65</v>
      </c>
      <c r="T600" s="1">
        <v>29</v>
      </c>
      <c r="U600" s="1">
        <v>142</v>
      </c>
      <c r="V600" s="1">
        <v>106</v>
      </c>
      <c r="W600" s="1">
        <v>47265</v>
      </c>
      <c r="X600" s="1">
        <v>46801</v>
      </c>
      <c r="Y600" s="1">
        <v>31201</v>
      </c>
      <c r="Z600" s="1">
        <v>1.89</v>
      </c>
      <c r="AA600" s="6">
        <f t="shared" si="121"/>
        <v>533</v>
      </c>
      <c r="AB600" s="6">
        <f t="shared" si="122"/>
        <v>318</v>
      </c>
      <c r="AC600" s="6">
        <f t="shared" si="123"/>
        <v>27994</v>
      </c>
      <c r="AD600" s="6">
        <f t="shared" si="124"/>
        <v>52.521575984990619</v>
      </c>
      <c r="AE600" s="7">
        <f t="shared" si="125"/>
        <v>-627</v>
      </c>
      <c r="AF600" t="str">
        <f t="shared" ca="1" si="126"/>
        <v>$V$356</v>
      </c>
      <c r="AG600" t="str">
        <f t="shared" ca="1" si="127"/>
        <v>$J$356</v>
      </c>
      <c r="AH600" t="str">
        <f t="shared" ca="1" si="128"/>
        <v>TRACTOR SUPPLY MANHAT| 3070142134</v>
      </c>
      <c r="AI600" t="str">
        <f t="shared" ca="1" si="117"/>
        <v>$K$356</v>
      </c>
      <c r="AJ600" s="8">
        <f t="shared" si="118"/>
        <v>5.6285178236397749E-3</v>
      </c>
      <c r="AK600" s="7">
        <f t="shared" si="119"/>
        <v>-192</v>
      </c>
      <c r="AL600" s="7" t="str">
        <f t="shared" ca="1" si="129"/>
        <v>b: C H ROBINSON | 4817435150</v>
      </c>
      <c r="AM600" t="b">
        <f t="shared" si="120"/>
        <v>0</v>
      </c>
    </row>
    <row r="601" spans="3:39" x14ac:dyDescent="0.3">
      <c r="C601" s="1" t="s">
        <v>344</v>
      </c>
      <c r="D601" s="1" t="s">
        <v>345</v>
      </c>
      <c r="E601" s="1" t="s">
        <v>39</v>
      </c>
      <c r="F601" s="1" t="s">
        <v>42</v>
      </c>
      <c r="G601" s="1" t="s">
        <v>839</v>
      </c>
      <c r="H601" s="1" t="s">
        <v>61</v>
      </c>
      <c r="I601" s="1" t="s">
        <v>741</v>
      </c>
      <c r="J601" t="str">
        <f>TRIM(CONCATENATE(wiz[[#This Row],[SHIPPER..................]],wiz[[#This Row],[ZIP2..]],wiz[[#This Row],[ZIP3..]]))</f>
        <v>b: SCHNEIDER LOGISTIC| 4675064093</v>
      </c>
      <c r="K601" s="1">
        <v>1</v>
      </c>
      <c r="L601" s="1">
        <v>1.52</v>
      </c>
      <c r="M601" s="1">
        <v>0.23</v>
      </c>
      <c r="N601" s="1">
        <v>559</v>
      </c>
      <c r="O601" s="1">
        <v>1</v>
      </c>
      <c r="P601" s="1">
        <v>68</v>
      </c>
      <c r="Q601" s="1">
        <v>0.3</v>
      </c>
      <c r="R601" s="1">
        <v>-11</v>
      </c>
      <c r="S601" s="1">
        <v>-6</v>
      </c>
      <c r="T601" s="1">
        <v>24</v>
      </c>
      <c r="U601" s="1">
        <v>-219</v>
      </c>
      <c r="V601" s="1">
        <v>-201</v>
      </c>
      <c r="W601" s="1">
        <v>46064</v>
      </c>
      <c r="X601" s="1">
        <v>46750</v>
      </c>
      <c r="Y601" s="1">
        <v>64093</v>
      </c>
      <c r="Z601" s="1">
        <v>1.53</v>
      </c>
      <c r="AA601" s="6">
        <f t="shared" si="121"/>
        <v>78</v>
      </c>
      <c r="AB601" s="6">
        <f t="shared" si="122"/>
        <v>-201</v>
      </c>
      <c r="AC601" s="6">
        <f t="shared" si="123"/>
        <v>-21006</v>
      </c>
      <c r="AD601" s="6">
        <f t="shared" si="124"/>
        <v>-269.30769230769232</v>
      </c>
      <c r="AE601" s="7">
        <f t="shared" si="125"/>
        <v>-1249</v>
      </c>
      <c r="AF601" t="str">
        <f t="shared" ca="1" si="126"/>
        <v>$V$1953</v>
      </c>
      <c r="AG601" t="str">
        <f t="shared" ca="1" si="127"/>
        <v>$J$1953</v>
      </c>
      <c r="AH601" t="str">
        <f t="shared" ca="1" si="128"/>
        <v>b: SCHNEIDER LOGISTIC| 3830119034</v>
      </c>
      <c r="AI601" t="str">
        <f t="shared" ca="1" si="117"/>
        <v>$K$1953</v>
      </c>
      <c r="AJ601" s="8">
        <f t="shared" si="118"/>
        <v>1.282051282051282E-2</v>
      </c>
      <c r="AK601" s="7">
        <f t="shared" si="119"/>
        <v>-570</v>
      </c>
      <c r="AL601" s="7" t="str">
        <f t="shared" ca="1" si="129"/>
        <v>LOWES MLXP VAN ONE WA| 3071947265</v>
      </c>
      <c r="AM601" t="b">
        <f t="shared" si="120"/>
        <v>0</v>
      </c>
    </row>
    <row r="602" spans="3:39" x14ac:dyDescent="0.3">
      <c r="C602" s="1" t="s">
        <v>148</v>
      </c>
      <c r="D602" s="1" t="s">
        <v>149</v>
      </c>
      <c r="E602" s="1" t="s">
        <v>39</v>
      </c>
      <c r="F602" s="1" t="s">
        <v>42</v>
      </c>
      <c r="G602" s="1" t="s">
        <v>145</v>
      </c>
      <c r="H602" s="1" t="s">
        <v>61</v>
      </c>
      <c r="I602" s="1" t="s">
        <v>743</v>
      </c>
      <c r="J602" t="str">
        <f>TRIM(CONCATENATE(wiz[[#This Row],[SHIPPER..................]],wiz[[#This Row],[ZIP2..]],wiz[[#This Row],[ZIP3..]]))</f>
        <v>BRIGGS AND STRATTON | 4670663901</v>
      </c>
      <c r="K602" s="1">
        <v>1</v>
      </c>
      <c r="L602" s="1">
        <v>1.63</v>
      </c>
      <c r="M602" s="1">
        <v>0.2</v>
      </c>
      <c r="N602" s="1">
        <v>513</v>
      </c>
      <c r="O602" s="1">
        <v>0.71</v>
      </c>
      <c r="P602" s="1">
        <v>112</v>
      </c>
      <c r="Q602" s="1">
        <v>0.35</v>
      </c>
      <c r="R602" s="1">
        <v>5</v>
      </c>
      <c r="S602" s="1">
        <v>-50</v>
      </c>
      <c r="T602" s="1">
        <v>79</v>
      </c>
      <c r="U602" s="1">
        <v>12</v>
      </c>
      <c r="V602" s="1">
        <v>41</v>
      </c>
      <c r="W602" s="1">
        <v>46064</v>
      </c>
      <c r="X602" s="1">
        <v>46706</v>
      </c>
      <c r="Y602" s="1">
        <v>63901</v>
      </c>
      <c r="Z602" s="1">
        <v>1.61</v>
      </c>
      <c r="AA602" s="6">
        <f t="shared" si="121"/>
        <v>306</v>
      </c>
      <c r="AB602" s="6">
        <f t="shared" si="122"/>
        <v>41</v>
      </c>
      <c r="AC602" s="6">
        <f t="shared" si="123"/>
        <v>-34266</v>
      </c>
      <c r="AD602" s="6">
        <f t="shared" si="124"/>
        <v>-111.98039215686275</v>
      </c>
      <c r="AE602" s="7">
        <f t="shared" si="125"/>
        <v>-566</v>
      </c>
      <c r="AF602" t="str">
        <f t="shared" ca="1" si="126"/>
        <v>$V$939</v>
      </c>
      <c r="AG602" t="str">
        <f t="shared" ca="1" si="127"/>
        <v>$J$939</v>
      </c>
      <c r="AH602" t="str">
        <f t="shared" ca="1" si="128"/>
        <v>BRIGGS AND STRATTON | 6390129456</v>
      </c>
      <c r="AI602" t="str">
        <f t="shared" ca="1" si="117"/>
        <v>$K$939</v>
      </c>
      <c r="AJ602" s="8">
        <f t="shared" si="118"/>
        <v>3.2679738562091504E-3</v>
      </c>
      <c r="AK602" s="7">
        <f t="shared" si="119"/>
        <v>-222</v>
      </c>
      <c r="AL602" s="7" t="str">
        <f t="shared" ca="1" si="129"/>
        <v>BRIDGESTONE FIRESTONE| 2982960559</v>
      </c>
      <c r="AM602" t="b">
        <f t="shared" si="120"/>
        <v>0</v>
      </c>
    </row>
    <row r="603" spans="3:39" x14ac:dyDescent="0.3">
      <c r="C603" s="1" t="s">
        <v>148</v>
      </c>
      <c r="D603" s="1" t="s">
        <v>149</v>
      </c>
      <c r="E603" s="1" t="s">
        <v>39</v>
      </c>
      <c r="F603" s="1" t="s">
        <v>42</v>
      </c>
      <c r="G603" s="1" t="s">
        <v>321</v>
      </c>
      <c r="H603" s="1" t="s">
        <v>61</v>
      </c>
      <c r="I603" s="1" t="s">
        <v>743</v>
      </c>
      <c r="J603" t="str">
        <f>TRIM(CONCATENATE(wiz[[#This Row],[SHIPPER..................]],wiz[[#This Row],[ZIP2..]],wiz[[#This Row],[ZIP3..]]))</f>
        <v>BRIGGS AND STRATTON | 4680163901</v>
      </c>
      <c r="K603" s="1">
        <v>1</v>
      </c>
      <c r="L603" s="1">
        <v>2.2400000000000002</v>
      </c>
      <c r="M603" s="1">
        <v>0.19</v>
      </c>
      <c r="N603" s="1">
        <v>493</v>
      </c>
      <c r="O603" s="1">
        <v>1.79</v>
      </c>
      <c r="P603" s="1">
        <v>96</v>
      </c>
      <c r="Q603" s="1">
        <v>0.3</v>
      </c>
      <c r="R603" s="1">
        <v>10</v>
      </c>
      <c r="S603" s="1">
        <v>-42</v>
      </c>
      <c r="T603" s="1">
        <v>-195</v>
      </c>
      <c r="U603" s="1">
        <v>217</v>
      </c>
      <c r="V603" s="1">
        <v>-20</v>
      </c>
      <c r="W603" s="1">
        <v>46064</v>
      </c>
      <c r="X603" s="1">
        <v>46801</v>
      </c>
      <c r="Y603" s="1">
        <v>63901</v>
      </c>
      <c r="Z603" s="1">
        <v>2.21</v>
      </c>
      <c r="AA603" s="6">
        <f t="shared" si="121"/>
        <v>306</v>
      </c>
      <c r="AB603" s="6">
        <f t="shared" si="122"/>
        <v>-20</v>
      </c>
      <c r="AC603" s="6">
        <f t="shared" si="123"/>
        <v>-34266</v>
      </c>
      <c r="AD603" s="6">
        <f t="shared" si="124"/>
        <v>-111.98039215686275</v>
      </c>
      <c r="AE603" s="7">
        <f t="shared" si="125"/>
        <v>-566</v>
      </c>
      <c r="AF603" t="str">
        <f t="shared" ca="1" si="126"/>
        <v>$V$939</v>
      </c>
      <c r="AG603" t="str">
        <f t="shared" ca="1" si="127"/>
        <v>$J$939</v>
      </c>
      <c r="AH603" t="str">
        <f t="shared" ca="1" si="128"/>
        <v>BRIGGS AND STRATTON | 6390129456</v>
      </c>
      <c r="AI603" t="str">
        <f t="shared" ca="1" si="117"/>
        <v>$K$939</v>
      </c>
      <c r="AJ603" s="8">
        <f t="shared" si="118"/>
        <v>3.2679738562091504E-3</v>
      </c>
      <c r="AK603" s="7">
        <f t="shared" si="119"/>
        <v>-222</v>
      </c>
      <c r="AL603" s="7" t="str">
        <f t="shared" ca="1" si="129"/>
        <v>BRIDGESTONE FIRESTONE| 2982960559</v>
      </c>
      <c r="AM603" t="b">
        <f t="shared" si="120"/>
        <v>0</v>
      </c>
    </row>
    <row r="604" spans="3:39" x14ac:dyDescent="0.3">
      <c r="C604" s="1" t="s">
        <v>468</v>
      </c>
      <c r="D604" s="1" t="s">
        <v>469</v>
      </c>
      <c r="E604" s="1" t="s">
        <v>39</v>
      </c>
      <c r="F604" s="1" t="s">
        <v>42</v>
      </c>
      <c r="G604" s="1" t="s">
        <v>522</v>
      </c>
      <c r="H604" s="1" t="s">
        <v>61</v>
      </c>
      <c r="I604" s="1" t="s">
        <v>840</v>
      </c>
      <c r="J604" t="str">
        <f>TRIM(CONCATENATE(wiz[[#This Row],[SHIPPER..................]],wiz[[#This Row],[ZIP2..]],wiz[[#This Row],[ZIP3..]]))</f>
        <v>b: FITZMARK INC | 4673363101</v>
      </c>
      <c r="K604" s="1">
        <v>1</v>
      </c>
      <c r="L604" s="1">
        <v>1.24</v>
      </c>
      <c r="M604" s="1">
        <v>0.27</v>
      </c>
      <c r="N604" s="1">
        <v>380</v>
      </c>
      <c r="O604" s="1">
        <v>0.79</v>
      </c>
      <c r="P604" s="1">
        <v>45</v>
      </c>
      <c r="Q604" s="1">
        <v>0.25</v>
      </c>
      <c r="R604" s="1">
        <v>-23</v>
      </c>
      <c r="S604" s="1">
        <v>-21</v>
      </c>
      <c r="T604" s="1">
        <v>-4</v>
      </c>
      <c r="U604" s="1">
        <v>-124</v>
      </c>
      <c r="V604" s="1">
        <v>-149</v>
      </c>
      <c r="W604" s="1">
        <v>46706</v>
      </c>
      <c r="X604" s="1">
        <v>46733</v>
      </c>
      <c r="Y604" s="1">
        <v>63101</v>
      </c>
      <c r="Z604" s="1">
        <v>1.29</v>
      </c>
      <c r="AA604" s="6">
        <f t="shared" si="121"/>
        <v>2</v>
      </c>
      <c r="AB604" s="6">
        <f t="shared" si="122"/>
        <v>-149</v>
      </c>
      <c r="AC604" s="6">
        <f t="shared" si="123"/>
        <v>-362</v>
      </c>
      <c r="AD604" s="6">
        <f t="shared" si="124"/>
        <v>-181</v>
      </c>
      <c r="AE604" s="7">
        <f t="shared" si="125"/>
        <v>-213</v>
      </c>
      <c r="AF604" t="str">
        <f t="shared" ca="1" si="126"/>
        <v>$V$228</v>
      </c>
      <c r="AG604" t="str">
        <f t="shared" ca="1" si="127"/>
        <v>$J$228</v>
      </c>
      <c r="AH604" t="str">
        <f t="shared" ca="1" si="128"/>
        <v>b: FITZMARK INC | 3001241048</v>
      </c>
      <c r="AI604" t="str">
        <f t="shared" ca="1" si="117"/>
        <v>$K$228</v>
      </c>
      <c r="AJ604" s="8">
        <f t="shared" si="118"/>
        <v>0.5</v>
      </c>
      <c r="AK604" s="7">
        <f t="shared" si="119"/>
        <v>-213</v>
      </c>
      <c r="AL604" s="7" t="str">
        <f t="shared" ca="1" si="129"/>
        <v>b: FITZMARK INC | 3001241048</v>
      </c>
      <c r="AM604" t="b">
        <f t="shared" si="120"/>
        <v>0</v>
      </c>
    </row>
    <row r="605" spans="3:39" x14ac:dyDescent="0.3">
      <c r="C605" s="1" t="s">
        <v>841</v>
      </c>
      <c r="D605" s="1" t="s">
        <v>842</v>
      </c>
      <c r="E605" s="1" t="s">
        <v>39</v>
      </c>
      <c r="F605" s="1" t="s">
        <v>42</v>
      </c>
      <c r="G605" s="1" t="s">
        <v>843</v>
      </c>
      <c r="H605" s="1" t="s">
        <v>61</v>
      </c>
      <c r="I605" s="1" t="s">
        <v>243</v>
      </c>
      <c r="J605" t="str">
        <f>TRIM(CONCATENATE(wiz[[#This Row],[SHIPPER..................]],wiz[[#This Row],[ZIP2..]],wiz[[#This Row],[ZIP3..]]))</f>
        <v>b: KING OF FREIGHT | 4673765801</v>
      </c>
      <c r="K605" s="1">
        <v>1</v>
      </c>
      <c r="L605" s="1">
        <v>1.1399999999999999</v>
      </c>
      <c r="M605" s="1">
        <v>0.27</v>
      </c>
      <c r="N605" s="1">
        <v>637</v>
      </c>
      <c r="O605" s="1">
        <v>0.88</v>
      </c>
      <c r="P605" s="1">
        <v>134</v>
      </c>
      <c r="Q605" s="1">
        <v>0.35</v>
      </c>
      <c r="R605" s="1">
        <v>-38</v>
      </c>
      <c r="S605" s="1">
        <v>89</v>
      </c>
      <c r="T605" s="1">
        <v>79</v>
      </c>
      <c r="U605" s="1">
        <v>-393</v>
      </c>
      <c r="V605" s="1">
        <v>-225</v>
      </c>
      <c r="W605" s="1">
        <v>48201</v>
      </c>
      <c r="X605" s="1">
        <v>46737</v>
      </c>
      <c r="Y605" s="1">
        <v>65801</v>
      </c>
      <c r="Z605" s="1">
        <v>1.19</v>
      </c>
      <c r="AA605" s="6">
        <f t="shared" si="121"/>
        <v>4</v>
      </c>
      <c r="AB605" s="6">
        <f t="shared" si="122"/>
        <v>-225</v>
      </c>
      <c r="AC605" s="6">
        <f t="shared" si="123"/>
        <v>-571</v>
      </c>
      <c r="AD605" s="6">
        <f t="shared" si="124"/>
        <v>-142.75</v>
      </c>
      <c r="AE605" s="7">
        <f t="shared" si="125"/>
        <v>-334</v>
      </c>
      <c r="AF605" t="str">
        <f t="shared" ca="1" si="126"/>
        <v>$V$1194</v>
      </c>
      <c r="AG605" t="str">
        <f t="shared" ca="1" si="127"/>
        <v>$J$1194</v>
      </c>
      <c r="AH605" t="str">
        <f t="shared" ca="1" si="128"/>
        <v>b: BECKER LOGISTICS | 1254239073</v>
      </c>
      <c r="AI605" t="str">
        <f t="shared" ca="1" si="117"/>
        <v>$K$1194</v>
      </c>
      <c r="AJ605" s="8">
        <f t="shared" si="118"/>
        <v>0.25</v>
      </c>
      <c r="AK605" s="7">
        <f t="shared" si="119"/>
        <v>-334</v>
      </c>
      <c r="AL605" s="7" t="str">
        <f t="shared" ca="1" si="129"/>
        <v>b: BECKER LOGISTICS | 1254239073</v>
      </c>
      <c r="AM605" t="b">
        <f t="shared" si="120"/>
        <v>0</v>
      </c>
    </row>
    <row r="606" spans="3:39" x14ac:dyDescent="0.3">
      <c r="C606" s="1" t="s">
        <v>844</v>
      </c>
      <c r="D606" s="1" t="s">
        <v>845</v>
      </c>
      <c r="E606" s="1" t="s">
        <v>39</v>
      </c>
      <c r="F606" s="1" t="s">
        <v>42</v>
      </c>
      <c r="G606" s="1" t="s">
        <v>846</v>
      </c>
      <c r="H606" s="1" t="s">
        <v>66</v>
      </c>
      <c r="I606" s="1" t="s">
        <v>847</v>
      </c>
      <c r="J606" t="str">
        <f>TRIM(CONCATENATE(wiz[[#This Row],[SHIPPER..................]],wiz[[#This Row],[ZIP2..]],wiz[[#This Row],[ZIP3..]]))</f>
        <v>b: FIFTH WHEEL FREIGH| 4677739169</v>
      </c>
      <c r="K606" s="1">
        <v>1</v>
      </c>
      <c r="L606" s="1">
        <v>1.5</v>
      </c>
      <c r="M606" s="1">
        <v>0.27</v>
      </c>
      <c r="N606" s="1">
        <v>733</v>
      </c>
      <c r="O606" s="1">
        <v>1.61</v>
      </c>
      <c r="P606" s="1">
        <v>81</v>
      </c>
      <c r="Q606" s="1">
        <v>0.3</v>
      </c>
      <c r="R606" s="1">
        <v>-44</v>
      </c>
      <c r="S606" s="1">
        <v>-23</v>
      </c>
      <c r="T606" s="1">
        <v>0</v>
      </c>
      <c r="U606" s="1">
        <v>-49</v>
      </c>
      <c r="V606" s="1">
        <v>-72</v>
      </c>
      <c r="W606" s="1">
        <v>46064</v>
      </c>
      <c r="X606" s="1">
        <v>46777</v>
      </c>
      <c r="Y606" s="1">
        <v>39169</v>
      </c>
      <c r="Z606" s="1">
        <v>1.55</v>
      </c>
      <c r="AA606" s="6">
        <f t="shared" si="121"/>
        <v>2</v>
      </c>
      <c r="AB606" s="6">
        <f t="shared" si="122"/>
        <v>-72</v>
      </c>
      <c r="AC606" s="6">
        <f t="shared" si="123"/>
        <v>-257</v>
      </c>
      <c r="AD606" s="6">
        <f t="shared" si="124"/>
        <v>-128.5</v>
      </c>
      <c r="AE606" s="7">
        <f t="shared" si="125"/>
        <v>-185</v>
      </c>
      <c r="AF606" t="str">
        <f t="shared" ca="1" si="126"/>
        <v>$V$1110</v>
      </c>
      <c r="AG606" t="str">
        <f t="shared" ca="1" si="127"/>
        <v>$J$1110</v>
      </c>
      <c r="AH606" t="str">
        <f t="shared" ca="1" si="128"/>
        <v>b: FIFTH WHEEL FREIGH| 2863349440</v>
      </c>
      <c r="AI606" t="str">
        <f t="shared" ca="1" si="117"/>
        <v>$K$1110</v>
      </c>
      <c r="AJ606" s="8">
        <f t="shared" si="118"/>
        <v>0.5</v>
      </c>
      <c r="AK606" s="7">
        <f t="shared" si="119"/>
        <v>-185</v>
      </c>
      <c r="AL606" s="7" t="str">
        <f t="shared" ca="1" si="129"/>
        <v>b: FIFTH WHEEL FREIGH| 2863349440</v>
      </c>
      <c r="AM606" t="b">
        <f t="shared" si="120"/>
        <v>0</v>
      </c>
    </row>
    <row r="607" spans="3:39" x14ac:dyDescent="0.3">
      <c r="C607" s="1" t="s">
        <v>344</v>
      </c>
      <c r="D607" s="1" t="s">
        <v>345</v>
      </c>
      <c r="E607" s="1" t="s">
        <v>39</v>
      </c>
      <c r="F607" s="1" t="s">
        <v>42</v>
      </c>
      <c r="G607" s="1" t="s">
        <v>438</v>
      </c>
      <c r="H607" s="1" t="s">
        <v>66</v>
      </c>
      <c r="I607" s="1" t="s">
        <v>498</v>
      </c>
      <c r="J607" t="str">
        <f>TRIM(CONCATENATE(wiz[[#This Row],[SHIPPER..................]],wiz[[#This Row],[ZIP2..]],wiz[[#This Row],[ZIP3..]]))</f>
        <v>b: SCHNEIDER LOGISTIC| 4671438654</v>
      </c>
      <c r="K607" s="1">
        <v>1</v>
      </c>
      <c r="L607" s="1">
        <v>1.22</v>
      </c>
      <c r="M607" s="1">
        <v>0.28000000000000003</v>
      </c>
      <c r="N607" s="1">
        <v>599</v>
      </c>
      <c r="O607" s="1">
        <v>1.1000000000000001</v>
      </c>
      <c r="P607" s="1">
        <v>40</v>
      </c>
      <c r="Q607" s="1">
        <v>0.25</v>
      </c>
      <c r="R607" s="1">
        <v>-42</v>
      </c>
      <c r="S607" s="1">
        <v>2</v>
      </c>
      <c r="T607" s="1">
        <v>0</v>
      </c>
      <c r="U607" s="1">
        <v>9</v>
      </c>
      <c r="V607" s="1">
        <v>11</v>
      </c>
      <c r="W607" s="1">
        <v>46933</v>
      </c>
      <c r="X607" s="1">
        <v>46714</v>
      </c>
      <c r="Y607" s="1">
        <v>38654</v>
      </c>
      <c r="Z607" s="1">
        <v>1.28</v>
      </c>
      <c r="AA607" s="6">
        <f t="shared" si="121"/>
        <v>78</v>
      </c>
      <c r="AB607" s="6">
        <f t="shared" si="122"/>
        <v>11</v>
      </c>
      <c r="AC607" s="6">
        <f t="shared" si="123"/>
        <v>-21006</v>
      </c>
      <c r="AD607" s="6">
        <f t="shared" si="124"/>
        <v>-269.30769230769232</v>
      </c>
      <c r="AE607" s="7">
        <f t="shared" si="125"/>
        <v>-1249</v>
      </c>
      <c r="AF607" t="str">
        <f t="shared" ca="1" si="126"/>
        <v>$V$1953</v>
      </c>
      <c r="AG607" t="str">
        <f t="shared" ca="1" si="127"/>
        <v>$J$1953</v>
      </c>
      <c r="AH607" t="str">
        <f t="shared" ca="1" si="128"/>
        <v>b: SCHNEIDER LOGISTIC| 3830119034</v>
      </c>
      <c r="AI607" t="str">
        <f t="shared" ca="1" si="117"/>
        <v>$K$1953</v>
      </c>
      <c r="AJ607" s="8">
        <f t="shared" si="118"/>
        <v>1.282051282051282E-2</v>
      </c>
      <c r="AK607" s="7">
        <f t="shared" si="119"/>
        <v>-570</v>
      </c>
      <c r="AL607" s="7" t="str">
        <f t="shared" ca="1" si="129"/>
        <v>LOWES MLXP VAN ONE WA| 3071947265</v>
      </c>
      <c r="AM607" t="b">
        <f t="shared" si="120"/>
        <v>0</v>
      </c>
    </row>
    <row r="608" spans="3:39" x14ac:dyDescent="0.3">
      <c r="C608" s="1" t="s">
        <v>771</v>
      </c>
      <c r="D608" s="1" t="s">
        <v>772</v>
      </c>
      <c r="E608" s="1" t="s">
        <v>39</v>
      </c>
      <c r="F608" s="1" t="s">
        <v>42</v>
      </c>
      <c r="G608" s="1" t="s">
        <v>848</v>
      </c>
      <c r="H608" s="1" t="s">
        <v>66</v>
      </c>
      <c r="I608" s="1" t="s">
        <v>774</v>
      </c>
      <c r="J608" t="str">
        <f>TRIM(CONCATENATE(wiz[[#This Row],[SHIPPER..................]],wiz[[#This Row],[ZIP2..]],wiz[[#This Row],[ZIP3..]]))</f>
        <v>VOLVO | 4675538611</v>
      </c>
      <c r="K608" s="1">
        <v>12</v>
      </c>
      <c r="L608" s="1">
        <v>1.52</v>
      </c>
      <c r="M608" s="1">
        <v>0.21</v>
      </c>
      <c r="N608" s="1">
        <v>651</v>
      </c>
      <c r="O608" s="1">
        <v>1.61</v>
      </c>
      <c r="P608" s="1">
        <v>109</v>
      </c>
      <c r="Q608" s="1">
        <v>0.33</v>
      </c>
      <c r="R608" s="1">
        <v>3</v>
      </c>
      <c r="S608" s="1">
        <v>-42</v>
      </c>
      <c r="T608" s="1">
        <v>-52</v>
      </c>
      <c r="U608" s="1">
        <v>167</v>
      </c>
      <c r="V608" s="1">
        <v>73</v>
      </c>
      <c r="W608" s="1">
        <v>46933</v>
      </c>
      <c r="X608" s="1">
        <v>46755</v>
      </c>
      <c r="Y608" s="1">
        <v>38611</v>
      </c>
      <c r="Z608" s="1">
        <v>1.51</v>
      </c>
      <c r="AA608" s="6">
        <f t="shared" si="121"/>
        <v>49</v>
      </c>
      <c r="AB608" s="6">
        <f t="shared" si="122"/>
        <v>876</v>
      </c>
      <c r="AC608" s="6">
        <f t="shared" si="123"/>
        <v>3709</v>
      </c>
      <c r="AD608" s="6">
        <f t="shared" si="124"/>
        <v>75.693877551020407</v>
      </c>
      <c r="AE608" s="7">
        <f t="shared" si="125"/>
        <v>-111</v>
      </c>
      <c r="AF608" t="str">
        <f t="shared" ca="1" si="126"/>
        <v>$V$173</v>
      </c>
      <c r="AG608" t="str">
        <f t="shared" ca="1" si="127"/>
        <v>$J$173</v>
      </c>
      <c r="AH608" t="str">
        <f t="shared" ca="1" si="128"/>
        <v>b: C H ROBINSON | 3494530161</v>
      </c>
      <c r="AI608" t="str">
        <f t="shared" ca="1" si="117"/>
        <v>$K$173</v>
      </c>
      <c r="AJ608" s="8">
        <f t="shared" si="118"/>
        <v>0.24489795918367346</v>
      </c>
      <c r="AK608" s="7">
        <f t="shared" si="119"/>
        <v>-111</v>
      </c>
      <c r="AL608" s="7" t="str">
        <f t="shared" ca="1" si="129"/>
        <v>b: C H ROBINSON | 3494530161</v>
      </c>
      <c r="AM608" t="b">
        <f t="shared" si="120"/>
        <v>0</v>
      </c>
    </row>
    <row r="609" spans="3:39" x14ac:dyDescent="0.3">
      <c r="C609" s="1" t="s">
        <v>771</v>
      </c>
      <c r="D609" s="1" t="s">
        <v>772</v>
      </c>
      <c r="E609" s="1" t="s">
        <v>39</v>
      </c>
      <c r="F609" s="1" t="s">
        <v>87</v>
      </c>
      <c r="G609" s="1" t="s">
        <v>849</v>
      </c>
      <c r="H609" s="1" t="s">
        <v>66</v>
      </c>
      <c r="I609" s="1" t="s">
        <v>774</v>
      </c>
      <c r="J609" t="str">
        <f>TRIM(CONCATENATE(wiz[[#This Row],[SHIPPER..................]],wiz[[#This Row],[ZIP2..]],wiz[[#This Row],[ZIP3..]]))</f>
        <v>VOLVO | 4354338611</v>
      </c>
      <c r="K609" s="1">
        <v>13</v>
      </c>
      <c r="L609" s="1">
        <v>1.28</v>
      </c>
      <c r="M609" s="1">
        <v>0.2</v>
      </c>
      <c r="N609" s="1">
        <v>679</v>
      </c>
      <c r="O609" s="1">
        <v>1.42</v>
      </c>
      <c r="P609" s="1">
        <v>106</v>
      </c>
      <c r="Q609" s="1">
        <v>0.33</v>
      </c>
      <c r="R609" s="1">
        <v>14</v>
      </c>
      <c r="S609" s="1">
        <v>-105</v>
      </c>
      <c r="T609" s="1">
        <v>-7</v>
      </c>
      <c r="U609" s="1">
        <v>1</v>
      </c>
      <c r="V609" s="1">
        <v>-111</v>
      </c>
      <c r="W609" s="1">
        <v>41056</v>
      </c>
      <c r="X609" s="1">
        <v>43543</v>
      </c>
      <c r="Y609" s="1">
        <v>38611</v>
      </c>
      <c r="Z609" s="1">
        <v>1.26</v>
      </c>
      <c r="AA609" s="6">
        <f t="shared" si="121"/>
        <v>49</v>
      </c>
      <c r="AB609" s="6">
        <f t="shared" si="122"/>
        <v>-1443</v>
      </c>
      <c r="AC609" s="6">
        <f t="shared" si="123"/>
        <v>3709</v>
      </c>
      <c r="AD609" s="6">
        <f t="shared" si="124"/>
        <v>75.693877551020407</v>
      </c>
      <c r="AE609" s="7">
        <f t="shared" si="125"/>
        <v>-111</v>
      </c>
      <c r="AF609" t="str">
        <f t="shared" ca="1" si="126"/>
        <v>$V$173</v>
      </c>
      <c r="AG609" t="str">
        <f t="shared" ca="1" si="127"/>
        <v>$J$173</v>
      </c>
      <c r="AH609" t="str">
        <f t="shared" ca="1" si="128"/>
        <v>b: C H ROBINSON | 3494530161</v>
      </c>
      <c r="AI609" t="str">
        <f t="shared" ca="1" si="117"/>
        <v>$K$173</v>
      </c>
      <c r="AJ609" s="8">
        <f t="shared" si="118"/>
        <v>0.26530612244897961</v>
      </c>
      <c r="AK609" s="7">
        <f t="shared" si="119"/>
        <v>-111</v>
      </c>
      <c r="AL609" s="7" t="str">
        <f t="shared" ca="1" si="129"/>
        <v>b: C H ROBINSON | 3494530161</v>
      </c>
      <c r="AM609" t="str">
        <f t="shared" si="120"/>
        <v>VOLVO | 4354338611</v>
      </c>
    </row>
    <row r="610" spans="3:39" x14ac:dyDescent="0.3">
      <c r="C610" s="1" t="s">
        <v>490</v>
      </c>
      <c r="D610" s="1" t="s">
        <v>850</v>
      </c>
      <c r="E610" s="1" t="s">
        <v>39</v>
      </c>
      <c r="F610" s="1" t="s">
        <v>42</v>
      </c>
      <c r="G610" s="1" t="s">
        <v>145</v>
      </c>
      <c r="H610" s="1" t="s">
        <v>66</v>
      </c>
      <c r="I610" s="1" t="s">
        <v>851</v>
      </c>
      <c r="J610" t="str">
        <f>TRIM(CONCATENATE(wiz[[#This Row],[SHIPPER..................]],wiz[[#This Row],[ZIP2..]],wiz[[#This Row],[ZIP3..]]))</f>
        <v>FREIGHTCO LLC | 4670638824</v>
      </c>
      <c r="K610" s="1">
        <v>1</v>
      </c>
      <c r="L610" s="1">
        <v>1.24</v>
      </c>
      <c r="M610" s="1">
        <v>0.21</v>
      </c>
      <c r="N610" s="1">
        <v>620</v>
      </c>
      <c r="O610" s="1">
        <v>1.21</v>
      </c>
      <c r="P610" s="1">
        <v>0</v>
      </c>
      <c r="Q610" s="1">
        <v>0.25</v>
      </c>
      <c r="R610" s="1">
        <v>13</v>
      </c>
      <c r="S610" s="1">
        <v>36</v>
      </c>
      <c r="T610" s="1">
        <v>1</v>
      </c>
      <c r="U610" s="1">
        <v>-32</v>
      </c>
      <c r="V610" s="1">
        <v>5</v>
      </c>
      <c r="W610" s="1">
        <v>46706</v>
      </c>
      <c r="X610" s="1">
        <v>46706</v>
      </c>
      <c r="Y610" s="1">
        <v>38824</v>
      </c>
      <c r="Z610" s="1">
        <v>1.23</v>
      </c>
      <c r="AA610" s="6">
        <f t="shared" si="121"/>
        <v>10</v>
      </c>
      <c r="AB610" s="6">
        <f t="shared" si="122"/>
        <v>5</v>
      </c>
      <c r="AC610" s="6">
        <f t="shared" si="123"/>
        <v>-2251</v>
      </c>
      <c r="AD610" s="6">
        <f t="shared" si="124"/>
        <v>-225.1</v>
      </c>
      <c r="AE610" s="7">
        <f t="shared" si="125"/>
        <v>-595</v>
      </c>
      <c r="AF610" t="str">
        <f t="shared" ca="1" si="126"/>
        <v>$V$995</v>
      </c>
      <c r="AG610" t="str">
        <f t="shared" ca="1" si="127"/>
        <v>$J$995</v>
      </c>
      <c r="AH610" t="str">
        <f t="shared" ca="1" si="128"/>
        <v>FREIGHTCO LLC | 3887946706</v>
      </c>
      <c r="AI610" t="str">
        <f t="shared" ca="1" si="117"/>
        <v>$K$995</v>
      </c>
      <c r="AJ610" s="8">
        <f t="shared" si="118"/>
        <v>0.1</v>
      </c>
      <c r="AK610" s="7">
        <f t="shared" si="119"/>
        <v>-595</v>
      </c>
      <c r="AL610" s="7" t="str">
        <f t="shared" ca="1" si="129"/>
        <v>FREIGHTCO LLC | 3887946706</v>
      </c>
      <c r="AM610" t="b">
        <f t="shared" si="120"/>
        <v>0</v>
      </c>
    </row>
    <row r="611" spans="3:39" x14ac:dyDescent="0.3">
      <c r="C611" s="1" t="s">
        <v>37</v>
      </c>
      <c r="D611" s="1" t="s">
        <v>38</v>
      </c>
      <c r="E611" s="1" t="s">
        <v>39</v>
      </c>
      <c r="F611" s="1" t="s">
        <v>42</v>
      </c>
      <c r="G611" s="1" t="s">
        <v>839</v>
      </c>
      <c r="H611" s="1" t="s">
        <v>68</v>
      </c>
      <c r="I611" s="1" t="s">
        <v>415</v>
      </c>
      <c r="J611" t="str">
        <f>TRIM(CONCATENATE(wiz[[#This Row],[SHIPPER..................]],wiz[[#This Row],[ZIP2..]],wiz[[#This Row],[ZIP3..]]))</f>
        <v>b: C H ROBINSON | 4675028110</v>
      </c>
      <c r="K611" s="1">
        <v>1</v>
      </c>
      <c r="L611" s="1">
        <v>1.57</v>
      </c>
      <c r="M611" s="1">
        <v>0.27</v>
      </c>
      <c r="N611" s="1">
        <v>623</v>
      </c>
      <c r="O611" s="1">
        <v>1.1299999999999999</v>
      </c>
      <c r="P611" s="1">
        <v>34</v>
      </c>
      <c r="Q611" s="1">
        <v>0.25</v>
      </c>
      <c r="R611" s="1">
        <v>3</v>
      </c>
      <c r="S611" s="1">
        <v>-2</v>
      </c>
      <c r="T611" s="1">
        <v>19</v>
      </c>
      <c r="U611" s="1">
        <v>-105</v>
      </c>
      <c r="V611" s="1">
        <v>-88</v>
      </c>
      <c r="W611" s="1">
        <v>46933</v>
      </c>
      <c r="X611" s="1">
        <v>46750</v>
      </c>
      <c r="Y611" s="1">
        <v>28110</v>
      </c>
      <c r="Z611" s="1">
        <v>1.62</v>
      </c>
      <c r="AA611" s="6">
        <f t="shared" si="121"/>
        <v>615</v>
      </c>
      <c r="AB611" s="6">
        <f t="shared" si="122"/>
        <v>-88</v>
      </c>
      <c r="AC611" s="6">
        <f t="shared" si="123"/>
        <v>-122022</v>
      </c>
      <c r="AD611" s="6">
        <f t="shared" si="124"/>
        <v>-198.40975609756097</v>
      </c>
      <c r="AE611" s="7">
        <f t="shared" si="125"/>
        <v>-1118</v>
      </c>
      <c r="AF611" t="str">
        <f t="shared" ca="1" si="126"/>
        <v>$V$1066</v>
      </c>
      <c r="AG611" t="str">
        <f t="shared" ca="1" si="127"/>
        <v>$J$1066</v>
      </c>
      <c r="AH611" t="str">
        <f t="shared" ca="1" si="128"/>
        <v>b: C H ROBINSON | 2736036101</v>
      </c>
      <c r="AI611" t="str">
        <f t="shared" ca="1" si="117"/>
        <v>$K$1066</v>
      </c>
      <c r="AJ611" s="8">
        <f t="shared" si="118"/>
        <v>1.6260162601626016E-3</v>
      </c>
      <c r="AK611" s="7">
        <f t="shared" si="119"/>
        <v>-560</v>
      </c>
      <c r="AL611" s="7" t="str">
        <f t="shared" ca="1" si="129"/>
        <v>b: C H ROBINSON | 6080335055</v>
      </c>
      <c r="AM611" t="b">
        <f t="shared" si="120"/>
        <v>0</v>
      </c>
    </row>
    <row r="612" spans="3:39" x14ac:dyDescent="0.3">
      <c r="C612" s="1" t="s">
        <v>794</v>
      </c>
      <c r="D612" s="1" t="s">
        <v>795</v>
      </c>
      <c r="E612" s="1" t="s">
        <v>39</v>
      </c>
      <c r="F612" s="1" t="s">
        <v>42</v>
      </c>
      <c r="G612" s="1" t="s">
        <v>321</v>
      </c>
      <c r="H612" s="1" t="s">
        <v>68</v>
      </c>
      <c r="I612" s="1" t="s">
        <v>340</v>
      </c>
      <c r="J612" t="str">
        <f>TRIM(CONCATENATE(wiz[[#This Row],[SHIPPER..................]],wiz[[#This Row],[ZIP2..]],wiz[[#This Row],[ZIP3..]]))</f>
        <v>SNYDERS LANCE | 4680128144</v>
      </c>
      <c r="K612" s="1">
        <v>2</v>
      </c>
      <c r="L612" s="1">
        <v>1.98</v>
      </c>
      <c r="M612" s="1">
        <v>0.25</v>
      </c>
      <c r="N612" s="1">
        <v>551</v>
      </c>
      <c r="O612" s="1">
        <v>1.05</v>
      </c>
      <c r="P612" s="1">
        <v>149</v>
      </c>
      <c r="Q612" s="1">
        <v>0.38</v>
      </c>
      <c r="R612" s="1">
        <v>19</v>
      </c>
      <c r="S612" s="1">
        <v>-240</v>
      </c>
      <c r="T612" s="1">
        <v>12</v>
      </c>
      <c r="U612" s="1">
        <v>64</v>
      </c>
      <c r="V612" s="1">
        <v>-164</v>
      </c>
      <c r="W612" s="1">
        <v>47240</v>
      </c>
      <c r="X612" s="1">
        <v>46801</v>
      </c>
      <c r="Y612" s="1">
        <v>28144</v>
      </c>
      <c r="Z612" s="1">
        <v>2.0099999999999998</v>
      </c>
      <c r="AA612" s="6">
        <f t="shared" si="121"/>
        <v>133</v>
      </c>
      <c r="AB612" s="6">
        <f t="shared" si="122"/>
        <v>-328</v>
      </c>
      <c r="AC612" s="6">
        <f t="shared" si="123"/>
        <v>2717</v>
      </c>
      <c r="AD612" s="6">
        <f t="shared" si="124"/>
        <v>20.428571428571427</v>
      </c>
      <c r="AE612" s="7">
        <f t="shared" si="125"/>
        <v>-179</v>
      </c>
      <c r="AF612" t="str">
        <f t="shared" ca="1" si="126"/>
        <v>$V$1647</v>
      </c>
      <c r="AG612" t="str">
        <f t="shared" ca="1" si="127"/>
        <v>$J$1647</v>
      </c>
      <c r="AH612" t="str">
        <f t="shared" ca="1" si="128"/>
        <v>SNYDERS LANCE | 2813477001</v>
      </c>
      <c r="AI612" t="str">
        <f t="shared" ca="1" si="117"/>
        <v>$K$1647</v>
      </c>
      <c r="AJ612" s="8">
        <f t="shared" si="118"/>
        <v>1.5037593984962405E-2</v>
      </c>
      <c r="AK612" s="7">
        <f t="shared" si="119"/>
        <v>-119</v>
      </c>
      <c r="AL612" s="7" t="str">
        <f t="shared" ca="1" si="129"/>
        <v>FOODMASTER LOGISTICS | 3030127932</v>
      </c>
      <c r="AM612" t="b">
        <f t="shared" si="120"/>
        <v>0</v>
      </c>
    </row>
    <row r="613" spans="3:39" x14ac:dyDescent="0.3">
      <c r="C613" s="1" t="s">
        <v>833</v>
      </c>
      <c r="D613" s="1" t="s">
        <v>834</v>
      </c>
      <c r="E613" s="1" t="s">
        <v>39</v>
      </c>
      <c r="F613" s="1" t="s">
        <v>42</v>
      </c>
      <c r="G613" s="1" t="s">
        <v>835</v>
      </c>
      <c r="H613" s="1" t="s">
        <v>90</v>
      </c>
      <c r="I613" s="1" t="s">
        <v>852</v>
      </c>
      <c r="J613" t="str">
        <f>TRIM(CONCATENATE(wiz[[#This Row],[SHIPPER..................]],wiz[[#This Row],[ZIP2..]],wiz[[#This Row],[ZIP3..]]))</f>
        <v>LSC COMMUNICATIONS | 4658029715</v>
      </c>
      <c r="K613" s="1">
        <v>1</v>
      </c>
      <c r="L613" s="1">
        <v>1.96</v>
      </c>
      <c r="M613" s="1">
        <v>0.2</v>
      </c>
      <c r="N613" s="1">
        <v>624</v>
      </c>
      <c r="O613" s="1">
        <v>1.67</v>
      </c>
      <c r="P613" s="1">
        <v>58</v>
      </c>
      <c r="Q613" s="1">
        <v>0.3</v>
      </c>
      <c r="R613" s="1">
        <v>48</v>
      </c>
      <c r="S613" s="1">
        <v>-30</v>
      </c>
      <c r="T613" s="1">
        <v>-109</v>
      </c>
      <c r="U613" s="1">
        <v>12</v>
      </c>
      <c r="V613" s="1">
        <v>-127</v>
      </c>
      <c r="W613" s="1">
        <v>46933</v>
      </c>
      <c r="X613" s="1">
        <v>46580</v>
      </c>
      <c r="Y613" s="1">
        <v>29715</v>
      </c>
      <c r="Z613" s="1">
        <v>1.94</v>
      </c>
      <c r="AA613" s="6">
        <f t="shared" si="121"/>
        <v>2</v>
      </c>
      <c r="AB613" s="6">
        <f t="shared" si="122"/>
        <v>-127</v>
      </c>
      <c r="AC613" s="6">
        <f t="shared" si="123"/>
        <v>22</v>
      </c>
      <c r="AD613" s="6">
        <f t="shared" si="124"/>
        <v>11</v>
      </c>
      <c r="AE613" s="7">
        <f t="shared" si="125"/>
        <v>-127</v>
      </c>
      <c r="AF613" t="str">
        <f t="shared" ca="1" si="126"/>
        <v>$V$46</v>
      </c>
      <c r="AG613" t="str">
        <f t="shared" ca="1" si="127"/>
        <v>$J$46</v>
      </c>
      <c r="AH613" t="str">
        <f t="shared" ca="1" si="128"/>
        <v>b: GLOBALTRANZ | 3683060410</v>
      </c>
      <c r="AI613" t="str">
        <f t="shared" ca="1" si="117"/>
        <v>$K$46</v>
      </c>
      <c r="AJ613" s="8">
        <f t="shared" si="118"/>
        <v>0.5</v>
      </c>
      <c r="AK613" s="7">
        <f t="shared" si="119"/>
        <v>-127</v>
      </c>
      <c r="AL613" s="7" t="str">
        <f t="shared" ca="1" si="129"/>
        <v>b: GLOBALTRANZ | 3683060410</v>
      </c>
      <c r="AM613" t="str">
        <f t="shared" si="120"/>
        <v>LSC COMMUNICATIONS | 4658029715</v>
      </c>
    </row>
    <row r="614" spans="3:39" x14ac:dyDescent="0.3">
      <c r="C614" s="1" t="s">
        <v>37</v>
      </c>
      <c r="D614" s="1" t="s">
        <v>38</v>
      </c>
      <c r="E614" s="1" t="s">
        <v>39</v>
      </c>
      <c r="F614" s="1" t="s">
        <v>42</v>
      </c>
      <c r="G614" s="1" t="s">
        <v>321</v>
      </c>
      <c r="H614" s="1" t="s">
        <v>90</v>
      </c>
      <c r="I614" s="1" t="s">
        <v>853</v>
      </c>
      <c r="J614" t="str">
        <f>TRIM(CONCATENATE(wiz[[#This Row],[SHIPPER..................]],wiz[[#This Row],[ZIP2..]],wiz[[#This Row],[ZIP3..]]))</f>
        <v>b: C H ROBINSON | 4680129169</v>
      </c>
      <c r="K614" s="1">
        <v>1</v>
      </c>
      <c r="L614" s="1">
        <v>1.68</v>
      </c>
      <c r="M614" s="1">
        <v>0.27</v>
      </c>
      <c r="N614" s="1">
        <v>667</v>
      </c>
      <c r="O614" s="1">
        <v>1.75</v>
      </c>
      <c r="P614" s="1">
        <v>76</v>
      </c>
      <c r="Q614" s="1">
        <v>0.3</v>
      </c>
      <c r="R614" s="1">
        <v>-40</v>
      </c>
      <c r="S614" s="1">
        <v>-23</v>
      </c>
      <c r="T614" s="1">
        <v>-86</v>
      </c>
      <c r="U614" s="1">
        <v>55</v>
      </c>
      <c r="V614" s="1">
        <v>-54</v>
      </c>
      <c r="W614" s="1">
        <v>46933</v>
      </c>
      <c r="X614" s="1">
        <v>46801</v>
      </c>
      <c r="Y614" s="1">
        <v>29169</v>
      </c>
      <c r="Z614" s="1">
        <v>1.73</v>
      </c>
      <c r="AA614" s="6">
        <f t="shared" si="121"/>
        <v>615</v>
      </c>
      <c r="AB614" s="6">
        <f t="shared" si="122"/>
        <v>-54</v>
      </c>
      <c r="AC614" s="6">
        <f t="shared" si="123"/>
        <v>-122022</v>
      </c>
      <c r="AD614" s="6">
        <f t="shared" si="124"/>
        <v>-198.40975609756097</v>
      </c>
      <c r="AE614" s="7">
        <f t="shared" si="125"/>
        <v>-1118</v>
      </c>
      <c r="AF614" t="str">
        <f t="shared" ca="1" si="126"/>
        <v>$V$1066</v>
      </c>
      <c r="AG614" t="str">
        <f t="shared" ca="1" si="127"/>
        <v>$J$1066</v>
      </c>
      <c r="AH614" t="str">
        <f t="shared" ca="1" si="128"/>
        <v>b: C H ROBINSON | 2736036101</v>
      </c>
      <c r="AI614" t="str">
        <f t="shared" ca="1" si="117"/>
        <v>$K$1066</v>
      </c>
      <c r="AJ614" s="8">
        <f t="shared" si="118"/>
        <v>1.6260162601626016E-3</v>
      </c>
      <c r="AK614" s="7">
        <f t="shared" si="119"/>
        <v>-560</v>
      </c>
      <c r="AL614" s="7" t="str">
        <f t="shared" ca="1" si="129"/>
        <v>b: C H ROBINSON | 6080335055</v>
      </c>
      <c r="AM614" t="b">
        <f t="shared" si="120"/>
        <v>0</v>
      </c>
    </row>
    <row r="615" spans="3:39" x14ac:dyDescent="0.3">
      <c r="C615" s="1" t="s">
        <v>37</v>
      </c>
      <c r="D615" s="1" t="s">
        <v>38</v>
      </c>
      <c r="E615" s="1" t="s">
        <v>39</v>
      </c>
      <c r="F615" s="1" t="s">
        <v>42</v>
      </c>
      <c r="G615" s="1" t="s">
        <v>839</v>
      </c>
      <c r="H615" s="1" t="s">
        <v>90</v>
      </c>
      <c r="I615" s="1" t="s">
        <v>854</v>
      </c>
      <c r="J615" t="str">
        <f>TRIM(CONCATENATE(wiz[[#This Row],[SHIPPER..................]],wiz[[#This Row],[ZIP2..]],wiz[[#This Row],[ZIP3..]]))</f>
        <v>b: C H ROBINSON | 4675029672</v>
      </c>
      <c r="K615" s="1">
        <v>1</v>
      </c>
      <c r="L615" s="1">
        <v>1.2</v>
      </c>
      <c r="M615" s="1">
        <v>0.27</v>
      </c>
      <c r="N615" s="1">
        <v>612</v>
      </c>
      <c r="O615" s="1">
        <v>1</v>
      </c>
      <c r="P615" s="1">
        <v>51</v>
      </c>
      <c r="Q615" s="1">
        <v>0.3</v>
      </c>
      <c r="R615" s="1">
        <v>-37</v>
      </c>
      <c r="S615" s="1">
        <v>-2</v>
      </c>
      <c r="T615" s="1">
        <v>50</v>
      </c>
      <c r="U615" s="1">
        <v>-181</v>
      </c>
      <c r="V615" s="1">
        <v>-133</v>
      </c>
      <c r="W615" s="1">
        <v>46036</v>
      </c>
      <c r="X615" s="1">
        <v>46750</v>
      </c>
      <c r="Y615" s="1">
        <v>29672</v>
      </c>
      <c r="Z615" s="1">
        <v>1.25</v>
      </c>
      <c r="AA615" s="6">
        <f t="shared" si="121"/>
        <v>615</v>
      </c>
      <c r="AB615" s="6">
        <f t="shared" si="122"/>
        <v>-133</v>
      </c>
      <c r="AC615" s="6">
        <f t="shared" si="123"/>
        <v>-122022</v>
      </c>
      <c r="AD615" s="6">
        <f t="shared" si="124"/>
        <v>-198.40975609756097</v>
      </c>
      <c r="AE615" s="7">
        <f t="shared" si="125"/>
        <v>-1118</v>
      </c>
      <c r="AF615" t="str">
        <f t="shared" ca="1" si="126"/>
        <v>$V$1066</v>
      </c>
      <c r="AG615" t="str">
        <f t="shared" ca="1" si="127"/>
        <v>$J$1066</v>
      </c>
      <c r="AH615" t="str">
        <f t="shared" ca="1" si="128"/>
        <v>b: C H ROBINSON | 2736036101</v>
      </c>
      <c r="AI615" t="str">
        <f t="shared" ca="1" si="117"/>
        <v>$K$1066</v>
      </c>
      <c r="AJ615" s="8">
        <f t="shared" si="118"/>
        <v>1.6260162601626016E-3</v>
      </c>
      <c r="AK615" s="7">
        <f t="shared" si="119"/>
        <v>-560</v>
      </c>
      <c r="AL615" s="7" t="str">
        <f t="shared" ca="1" si="129"/>
        <v>b: C H ROBINSON | 6080335055</v>
      </c>
      <c r="AM615" t="b">
        <f t="shared" si="120"/>
        <v>0</v>
      </c>
    </row>
    <row r="616" spans="3:39" x14ac:dyDescent="0.3">
      <c r="C616" s="1" t="s">
        <v>794</v>
      </c>
      <c r="D616" s="1" t="s">
        <v>795</v>
      </c>
      <c r="E616" s="1" t="s">
        <v>39</v>
      </c>
      <c r="F616" s="1" t="s">
        <v>42</v>
      </c>
      <c r="G616" s="1" t="s">
        <v>321</v>
      </c>
      <c r="H616" s="1" t="s">
        <v>70</v>
      </c>
      <c r="I616" s="1" t="s">
        <v>725</v>
      </c>
      <c r="J616" t="str">
        <f>TRIM(CONCATENATE(wiz[[#This Row],[SHIPPER..................]],wiz[[#This Row],[ZIP2..]],wiz[[#This Row],[ZIP3..]]))</f>
        <v>SNYDERS LANCE | 4680137311</v>
      </c>
      <c r="K616" s="1">
        <v>1</v>
      </c>
      <c r="L616" s="1">
        <v>1.84</v>
      </c>
      <c r="M616" s="1">
        <v>1.07</v>
      </c>
      <c r="N616" s="1">
        <v>475</v>
      </c>
      <c r="O616" s="1">
        <v>0.46</v>
      </c>
      <c r="P616" s="1">
        <v>139</v>
      </c>
      <c r="Q616" s="1">
        <v>0.35</v>
      </c>
      <c r="R616" s="1">
        <v>-409</v>
      </c>
      <c r="S616" s="1">
        <v>-240</v>
      </c>
      <c r="T616" s="1">
        <v>120</v>
      </c>
      <c r="U616" s="1">
        <v>543</v>
      </c>
      <c r="V616" s="1">
        <v>423</v>
      </c>
      <c r="W616" s="1">
        <v>47240</v>
      </c>
      <c r="X616" s="1">
        <v>46801</v>
      </c>
      <c r="Y616" s="1">
        <v>37311</v>
      </c>
      <c r="Z616" s="1">
        <v>2.69</v>
      </c>
      <c r="AA616" s="6">
        <f t="shared" si="121"/>
        <v>133</v>
      </c>
      <c r="AB616" s="6">
        <f t="shared" si="122"/>
        <v>423</v>
      </c>
      <c r="AC616" s="6">
        <f t="shared" si="123"/>
        <v>2717</v>
      </c>
      <c r="AD616" s="6">
        <f t="shared" si="124"/>
        <v>20.428571428571427</v>
      </c>
      <c r="AE616" s="7">
        <f t="shared" si="125"/>
        <v>-179</v>
      </c>
      <c r="AF616" t="str">
        <f t="shared" ca="1" si="126"/>
        <v>$V$1647</v>
      </c>
      <c r="AG616" t="str">
        <f t="shared" ca="1" si="127"/>
        <v>$J$1647</v>
      </c>
      <c r="AH616" t="str">
        <f t="shared" ca="1" si="128"/>
        <v>SNYDERS LANCE | 2813477001</v>
      </c>
      <c r="AI616" t="str">
        <f t="shared" ca="1" si="117"/>
        <v>$K$1647</v>
      </c>
      <c r="AJ616" s="8">
        <f t="shared" si="118"/>
        <v>7.5187969924812026E-3</v>
      </c>
      <c r="AK616" s="7">
        <f t="shared" si="119"/>
        <v>-119</v>
      </c>
      <c r="AL616" s="7" t="str">
        <f t="shared" ca="1" si="129"/>
        <v>FOODMASTER LOGISTICS | 3030127932</v>
      </c>
      <c r="AM616" t="b">
        <f t="shared" si="120"/>
        <v>0</v>
      </c>
    </row>
    <row r="617" spans="3:39" x14ac:dyDescent="0.3">
      <c r="C617" s="1" t="s">
        <v>855</v>
      </c>
      <c r="D617" s="1" t="s">
        <v>856</v>
      </c>
      <c r="E617" s="1" t="s">
        <v>39</v>
      </c>
      <c r="F617" s="1" t="s">
        <v>42</v>
      </c>
      <c r="G617" s="1" t="s">
        <v>321</v>
      </c>
      <c r="H617" s="1" t="s">
        <v>70</v>
      </c>
      <c r="I617" s="1" t="s">
        <v>553</v>
      </c>
      <c r="J617" t="str">
        <f>TRIM(CONCATENATE(wiz[[#This Row],[SHIPPER..................]],wiz[[#This Row],[ZIP2..]],wiz[[#This Row],[ZIP3..]]))</f>
        <v>b: ARMSTRONG TRANSPOR| 4680138343</v>
      </c>
      <c r="K617" s="1">
        <v>1</v>
      </c>
      <c r="L617" s="1">
        <v>1.42</v>
      </c>
      <c r="M617" s="1">
        <v>0.28000000000000003</v>
      </c>
      <c r="N617" s="1">
        <v>500</v>
      </c>
      <c r="O617" s="1">
        <v>0.88</v>
      </c>
      <c r="P617" s="1">
        <v>56</v>
      </c>
      <c r="Q617" s="1">
        <v>0.3</v>
      </c>
      <c r="R617" s="1">
        <v>-36</v>
      </c>
      <c r="S617" s="1">
        <v>-35</v>
      </c>
      <c r="T617" s="1">
        <v>20</v>
      </c>
      <c r="U617" s="1">
        <v>194</v>
      </c>
      <c r="V617" s="1">
        <v>179</v>
      </c>
      <c r="W617" s="1">
        <v>46952</v>
      </c>
      <c r="X617" s="1">
        <v>46801</v>
      </c>
      <c r="Y617" s="1">
        <v>38343</v>
      </c>
      <c r="Z617" s="1">
        <v>1.48</v>
      </c>
      <c r="AA617" s="6">
        <f t="shared" si="121"/>
        <v>3</v>
      </c>
      <c r="AB617" s="6">
        <f t="shared" si="122"/>
        <v>179</v>
      </c>
      <c r="AC617" s="6">
        <f t="shared" si="123"/>
        <v>-245</v>
      </c>
      <c r="AD617" s="6">
        <f t="shared" si="124"/>
        <v>-81.666666666666671</v>
      </c>
      <c r="AE617" s="7">
        <f t="shared" si="125"/>
        <v>-406</v>
      </c>
      <c r="AF617" t="str">
        <f t="shared" ca="1" si="126"/>
        <v>$V$987</v>
      </c>
      <c r="AG617" t="str">
        <f t="shared" ca="1" si="127"/>
        <v>$J$987</v>
      </c>
      <c r="AH617" t="str">
        <f t="shared" ca="1" si="128"/>
        <v>WILLIAMS SONOMA | 3865476001</v>
      </c>
      <c r="AI617" t="str">
        <f t="shared" ca="1" si="117"/>
        <v>$K$987</v>
      </c>
      <c r="AJ617" s="8">
        <f t="shared" si="118"/>
        <v>0.33333333333333331</v>
      </c>
      <c r="AK617" s="7">
        <f t="shared" si="119"/>
        <v>-406</v>
      </c>
      <c r="AL617" s="7" t="str">
        <f t="shared" ca="1" si="129"/>
        <v>WILLIAMS SONOMA | 3865476001</v>
      </c>
      <c r="AM617" t="b">
        <f t="shared" si="120"/>
        <v>0</v>
      </c>
    </row>
    <row r="618" spans="3:39" x14ac:dyDescent="0.3">
      <c r="C618" s="1" t="s">
        <v>759</v>
      </c>
      <c r="D618" s="1" t="s">
        <v>760</v>
      </c>
      <c r="E618" s="1" t="s">
        <v>39</v>
      </c>
      <c r="F618" s="1" t="s">
        <v>42</v>
      </c>
      <c r="G618" s="1" t="s">
        <v>321</v>
      </c>
      <c r="H618" s="1" t="s">
        <v>70</v>
      </c>
      <c r="I618" s="1" t="s">
        <v>666</v>
      </c>
      <c r="J618" t="str">
        <f>TRIM(CONCATENATE(wiz[[#This Row],[SHIPPER..................]],wiz[[#This Row],[ZIP2..]],wiz[[#This Row],[ZIP3..]]))</f>
        <v>ERMCO | 4680138024</v>
      </c>
      <c r="K618" s="1">
        <v>1</v>
      </c>
      <c r="L618" s="1">
        <v>1.63</v>
      </c>
      <c r="M618" s="1">
        <v>0.28000000000000003</v>
      </c>
      <c r="N618" s="1">
        <v>509</v>
      </c>
      <c r="O618" s="1">
        <v>1.05</v>
      </c>
      <c r="P618" s="1">
        <v>109</v>
      </c>
      <c r="Q618" s="1">
        <v>0.35</v>
      </c>
      <c r="R618" s="1">
        <v>-71</v>
      </c>
      <c r="S618" s="1">
        <v>-115</v>
      </c>
      <c r="T618" s="1">
        <v>-1</v>
      </c>
      <c r="U618" s="1">
        <v>338</v>
      </c>
      <c r="V618" s="1">
        <v>222</v>
      </c>
      <c r="W618" s="1">
        <v>46383</v>
      </c>
      <c r="X618" s="1">
        <v>46801</v>
      </c>
      <c r="Y618" s="1">
        <v>38024</v>
      </c>
      <c r="Z618" s="1">
        <v>1.69</v>
      </c>
      <c r="AA618" s="6">
        <f t="shared" si="121"/>
        <v>16</v>
      </c>
      <c r="AB618" s="6">
        <f t="shared" si="122"/>
        <v>222</v>
      </c>
      <c r="AC618" s="6">
        <f t="shared" si="123"/>
        <v>2823</v>
      </c>
      <c r="AD618" s="6">
        <f t="shared" si="124"/>
        <v>176.4375</v>
      </c>
      <c r="AE618" s="7">
        <f t="shared" si="125"/>
        <v>-82</v>
      </c>
      <c r="AF618" t="str">
        <f t="shared" ca="1" si="126"/>
        <v>$V$662</v>
      </c>
      <c r="AG618" t="str">
        <f t="shared" ca="1" si="127"/>
        <v>$J$662</v>
      </c>
      <c r="AH618" t="str">
        <f t="shared" ca="1" si="128"/>
        <v>REDWOOD LOGISTICS STR| 4620127101</v>
      </c>
      <c r="AI618" t="str">
        <f t="shared" ca="1" si="117"/>
        <v>$K$662</v>
      </c>
      <c r="AJ618" s="8">
        <f t="shared" si="118"/>
        <v>6.25E-2</v>
      </c>
      <c r="AK618" s="7">
        <f t="shared" si="119"/>
        <v>-82</v>
      </c>
      <c r="AL618" s="7" t="str">
        <f t="shared" ca="1" si="129"/>
        <v>REDWOOD LOGISTICS STR| 4620127101</v>
      </c>
      <c r="AM618" t="b">
        <f t="shared" si="120"/>
        <v>0</v>
      </c>
    </row>
    <row r="619" spans="3:39" x14ac:dyDescent="0.3">
      <c r="C619" s="1" t="s">
        <v>857</v>
      </c>
      <c r="D619" s="1" t="s">
        <v>858</v>
      </c>
      <c r="E619" s="1" t="s">
        <v>39</v>
      </c>
      <c r="F619" s="1" t="s">
        <v>42</v>
      </c>
      <c r="G619" s="1" t="s">
        <v>831</v>
      </c>
      <c r="H619" s="1" t="s">
        <v>70</v>
      </c>
      <c r="I619" s="1" t="s">
        <v>71</v>
      </c>
      <c r="J619" t="str">
        <f>TRIM(CONCATENATE(wiz[[#This Row],[SHIPPER..................]],wiz[[#This Row],[ZIP2..]],wiz[[#This Row],[ZIP3..]]))</f>
        <v>PAPERWORKS | 4699238301</v>
      </c>
      <c r="K619" s="1">
        <v>5</v>
      </c>
      <c r="L619" s="1">
        <v>1.74</v>
      </c>
      <c r="M619" s="1">
        <v>0.2</v>
      </c>
      <c r="N619" s="1">
        <v>494</v>
      </c>
      <c r="O619" s="1">
        <v>1.17</v>
      </c>
      <c r="P619" s="1">
        <v>61</v>
      </c>
      <c r="Q619" s="1">
        <v>0.28000000000000003</v>
      </c>
      <c r="R619" s="1">
        <v>5</v>
      </c>
      <c r="S619" s="1">
        <v>-18</v>
      </c>
      <c r="T619" s="1">
        <v>-48</v>
      </c>
      <c r="U619" s="1">
        <v>288</v>
      </c>
      <c r="V619" s="1">
        <v>222</v>
      </c>
      <c r="W619" s="1">
        <v>46933</v>
      </c>
      <c r="X619" s="1">
        <v>46992</v>
      </c>
      <c r="Y619" s="1">
        <v>38301</v>
      </c>
      <c r="Z619" s="1">
        <v>1.72</v>
      </c>
      <c r="AA619" s="6">
        <f t="shared" si="121"/>
        <v>6</v>
      </c>
      <c r="AB619" s="6">
        <f t="shared" si="122"/>
        <v>1110</v>
      </c>
      <c r="AC619" s="6">
        <f t="shared" si="123"/>
        <v>1174</v>
      </c>
      <c r="AD619" s="6">
        <f t="shared" si="124"/>
        <v>195.66666666666666</v>
      </c>
      <c r="AE619" s="7">
        <f t="shared" si="125"/>
        <v>64</v>
      </c>
      <c r="AF619" t="str">
        <f t="shared" ca="1" si="126"/>
        <v>$V$392</v>
      </c>
      <c r="AG619" t="str">
        <f t="shared" ca="1" si="127"/>
        <v>$J$392</v>
      </c>
      <c r="AH619" t="str">
        <f t="shared" ca="1" si="128"/>
        <v>GRAPHIC PACKAGING | 3120160116</v>
      </c>
      <c r="AI619" t="str">
        <f t="shared" ca="1" si="117"/>
        <v>$K$392</v>
      </c>
      <c r="AJ619" s="8">
        <f t="shared" si="118"/>
        <v>0.83333333333333337</v>
      </c>
      <c r="AK619" s="7">
        <f t="shared" si="119"/>
        <v>64</v>
      </c>
      <c r="AL619" s="7" t="str">
        <f t="shared" ca="1" si="129"/>
        <v>GRAPHIC PACKAGING | 3120160116</v>
      </c>
      <c r="AM619" t="b">
        <f t="shared" si="120"/>
        <v>0</v>
      </c>
    </row>
    <row r="620" spans="3:39" x14ac:dyDescent="0.3">
      <c r="C620" s="1" t="s">
        <v>857</v>
      </c>
      <c r="D620" s="1" t="s">
        <v>859</v>
      </c>
      <c r="E620" s="1" t="s">
        <v>39</v>
      </c>
      <c r="F620" s="1" t="s">
        <v>42</v>
      </c>
      <c r="G620" s="1" t="s">
        <v>831</v>
      </c>
      <c r="H620" s="1" t="s">
        <v>70</v>
      </c>
      <c r="I620" s="1" t="s">
        <v>71</v>
      </c>
      <c r="J620" t="str">
        <f>TRIM(CONCATENATE(wiz[[#This Row],[SHIPPER..................]],wiz[[#This Row],[ZIP2..]],wiz[[#This Row],[ZIP3..]]))</f>
        <v>PAPERWORKS | 4699238301</v>
      </c>
      <c r="K620" s="1">
        <v>1</v>
      </c>
      <c r="L620" s="1">
        <v>1.45</v>
      </c>
      <c r="M620" s="1">
        <v>0.2</v>
      </c>
      <c r="N620" s="1">
        <v>465</v>
      </c>
      <c r="O620" s="1">
        <v>1.17</v>
      </c>
      <c r="P620" s="1">
        <v>137</v>
      </c>
      <c r="Q620" s="1">
        <v>0.35</v>
      </c>
      <c r="R620" s="1">
        <v>4</v>
      </c>
      <c r="S620" s="1">
        <v>-42</v>
      </c>
      <c r="T620" s="1">
        <v>-48</v>
      </c>
      <c r="U620" s="1">
        <v>154</v>
      </c>
      <c r="V620" s="1">
        <v>64</v>
      </c>
      <c r="W620" s="1">
        <v>47265</v>
      </c>
      <c r="X620" s="1">
        <v>46992</v>
      </c>
      <c r="Y620" s="1">
        <v>38301</v>
      </c>
      <c r="Z620" s="1">
        <v>1.43</v>
      </c>
      <c r="AA620" s="6">
        <f t="shared" si="121"/>
        <v>6</v>
      </c>
      <c r="AB620" s="6">
        <f t="shared" si="122"/>
        <v>64</v>
      </c>
      <c r="AC620" s="6">
        <f t="shared" si="123"/>
        <v>1174</v>
      </c>
      <c r="AD620" s="6">
        <f t="shared" si="124"/>
        <v>195.66666666666666</v>
      </c>
      <c r="AE620" s="7">
        <f t="shared" si="125"/>
        <v>64</v>
      </c>
      <c r="AF620" t="str">
        <f t="shared" ca="1" si="126"/>
        <v>$V$392</v>
      </c>
      <c r="AG620" t="str">
        <f t="shared" ca="1" si="127"/>
        <v>$J$392</v>
      </c>
      <c r="AH620" t="str">
        <f t="shared" ca="1" si="128"/>
        <v>GRAPHIC PACKAGING | 3120160116</v>
      </c>
      <c r="AI620" t="str">
        <f t="shared" ca="1" si="117"/>
        <v>$K$392</v>
      </c>
      <c r="AJ620" s="8">
        <f t="shared" si="118"/>
        <v>0.16666666666666666</v>
      </c>
      <c r="AK620" s="7">
        <f t="shared" si="119"/>
        <v>64</v>
      </c>
      <c r="AL620" s="7" t="str">
        <f t="shared" ca="1" si="129"/>
        <v>GRAPHIC PACKAGING | 3120160116</v>
      </c>
      <c r="AM620" t="str">
        <f t="shared" si="120"/>
        <v>PAPERWORKS | 4699238301</v>
      </c>
    </row>
    <row r="621" spans="3:39" x14ac:dyDescent="0.3">
      <c r="C621" s="1" t="s">
        <v>37</v>
      </c>
      <c r="D621" s="1" t="s">
        <v>38</v>
      </c>
      <c r="E621" s="1" t="s">
        <v>39</v>
      </c>
      <c r="F621" s="1" t="s">
        <v>42</v>
      </c>
      <c r="G621" s="1" t="s">
        <v>321</v>
      </c>
      <c r="H621" s="1" t="s">
        <v>70</v>
      </c>
      <c r="I621" s="1" t="s">
        <v>860</v>
      </c>
      <c r="J621" t="str">
        <f>TRIM(CONCATENATE(wiz[[#This Row],[SHIPPER..................]],wiz[[#This Row],[ZIP2..]],wiz[[#This Row],[ZIP3..]]))</f>
        <v>b: C H ROBINSON | 4680137743</v>
      </c>
      <c r="K621" s="1">
        <v>2</v>
      </c>
      <c r="L621" s="1">
        <v>1.85</v>
      </c>
      <c r="M621" s="1">
        <v>0.28000000000000003</v>
      </c>
      <c r="N621" s="1">
        <v>434</v>
      </c>
      <c r="O621" s="1">
        <v>0.89</v>
      </c>
      <c r="P621" s="1">
        <v>48</v>
      </c>
      <c r="Q621" s="1">
        <v>0.28000000000000003</v>
      </c>
      <c r="R621" s="1">
        <v>-30</v>
      </c>
      <c r="S621" s="1">
        <v>-23</v>
      </c>
      <c r="T621" s="1">
        <v>-1</v>
      </c>
      <c r="U621" s="1">
        <v>42</v>
      </c>
      <c r="V621" s="1">
        <v>18</v>
      </c>
      <c r="W621" s="1">
        <v>46801</v>
      </c>
      <c r="X621" s="1">
        <v>46801</v>
      </c>
      <c r="Y621" s="1">
        <v>37743</v>
      </c>
      <c r="Z621" s="1">
        <v>1.91</v>
      </c>
      <c r="AA621" s="6">
        <f t="shared" si="121"/>
        <v>615</v>
      </c>
      <c r="AB621" s="6">
        <f t="shared" si="122"/>
        <v>36</v>
      </c>
      <c r="AC621" s="6">
        <f t="shared" si="123"/>
        <v>-122022</v>
      </c>
      <c r="AD621" s="6">
        <f t="shared" si="124"/>
        <v>-198.40975609756097</v>
      </c>
      <c r="AE621" s="7">
        <f t="shared" si="125"/>
        <v>-1118</v>
      </c>
      <c r="AF621" t="str">
        <f t="shared" ca="1" si="126"/>
        <v>$V$1066</v>
      </c>
      <c r="AG621" t="str">
        <f t="shared" ca="1" si="127"/>
        <v>$J$1066</v>
      </c>
      <c r="AH621" t="str">
        <f t="shared" ca="1" si="128"/>
        <v>b: C H ROBINSON | 2736036101</v>
      </c>
      <c r="AI621" t="str">
        <f t="shared" ca="1" si="117"/>
        <v>$K$1066</v>
      </c>
      <c r="AJ621" s="8">
        <f t="shared" si="118"/>
        <v>3.2520325203252032E-3</v>
      </c>
      <c r="AK621" s="7">
        <f t="shared" si="119"/>
        <v>-560</v>
      </c>
      <c r="AL621" s="7" t="str">
        <f t="shared" ca="1" si="129"/>
        <v>b: C H ROBINSON | 6080335055</v>
      </c>
      <c r="AM621" t="b">
        <f t="shared" si="120"/>
        <v>0</v>
      </c>
    </row>
    <row r="622" spans="3:39" x14ac:dyDescent="0.3">
      <c r="C622" s="1" t="s">
        <v>123</v>
      </c>
      <c r="D622" s="1" t="s">
        <v>124</v>
      </c>
      <c r="E622" s="1" t="s">
        <v>39</v>
      </c>
      <c r="F622" s="1" t="s">
        <v>42</v>
      </c>
      <c r="G622" s="1" t="s">
        <v>321</v>
      </c>
      <c r="H622" s="1" t="s">
        <v>70</v>
      </c>
      <c r="I622" s="1" t="s">
        <v>563</v>
      </c>
      <c r="J622" t="str">
        <f>TRIM(CONCATENATE(wiz[[#This Row],[SHIPPER..................]],wiz[[#This Row],[ZIP2..]],wiz[[#This Row],[ZIP3..]]))</f>
        <v>WAL MART SAMS GENERAL| 4680137809</v>
      </c>
      <c r="K622" s="1">
        <v>2</v>
      </c>
      <c r="L622" s="1">
        <v>2.1</v>
      </c>
      <c r="M622" s="1">
        <v>0.11</v>
      </c>
      <c r="N622" s="1">
        <v>427</v>
      </c>
      <c r="O622" s="1">
        <v>1.03</v>
      </c>
      <c r="P622" s="1">
        <v>25</v>
      </c>
      <c r="Q622" s="1">
        <v>0.25</v>
      </c>
      <c r="R622" s="1">
        <v>42</v>
      </c>
      <c r="S622" s="1">
        <v>4</v>
      </c>
      <c r="T622" s="1">
        <v>-34</v>
      </c>
      <c r="U622" s="1">
        <v>70</v>
      </c>
      <c r="V622" s="1">
        <v>40</v>
      </c>
      <c r="W622" s="1">
        <v>46714</v>
      </c>
      <c r="X622" s="1">
        <v>46801</v>
      </c>
      <c r="Y622" s="1">
        <v>37809</v>
      </c>
      <c r="Z622" s="1">
        <v>1.99</v>
      </c>
      <c r="AA622" s="6">
        <f t="shared" si="121"/>
        <v>189</v>
      </c>
      <c r="AB622" s="6">
        <f t="shared" si="122"/>
        <v>80</v>
      </c>
      <c r="AC622" s="6">
        <f t="shared" si="123"/>
        <v>88</v>
      </c>
      <c r="AD622" s="6">
        <f t="shared" si="124"/>
        <v>0.46560846560846558</v>
      </c>
      <c r="AE622" s="7">
        <f t="shared" si="125"/>
        <v>-553</v>
      </c>
      <c r="AF622" t="str">
        <f t="shared" ca="1" si="126"/>
        <v>$V$459</v>
      </c>
      <c r="AG622" t="str">
        <f t="shared" ca="1" si="127"/>
        <v>$J$459</v>
      </c>
      <c r="AH622" t="str">
        <f t="shared" ca="1" si="128"/>
        <v>WAL MART SAMS GENERAL| 6054835055</v>
      </c>
      <c r="AI622" t="str">
        <f t="shared" ca="1" si="117"/>
        <v>$K$459</v>
      </c>
      <c r="AJ622" s="8">
        <f t="shared" si="118"/>
        <v>1.0582010582010581E-2</v>
      </c>
      <c r="AK622" s="7">
        <f t="shared" si="119"/>
        <v>-306</v>
      </c>
      <c r="AL622" s="7" t="str">
        <f t="shared" ca="1" si="129"/>
        <v>b: C H ROBINSON | 3030163755</v>
      </c>
      <c r="AM622" t="b">
        <f t="shared" si="120"/>
        <v>0</v>
      </c>
    </row>
    <row r="623" spans="3:39" x14ac:dyDescent="0.3">
      <c r="C623" s="1" t="s">
        <v>37</v>
      </c>
      <c r="D623" s="1" t="s">
        <v>38</v>
      </c>
      <c r="E623" s="1" t="s">
        <v>39</v>
      </c>
      <c r="F623" s="1" t="s">
        <v>42</v>
      </c>
      <c r="G623" s="1" t="s">
        <v>848</v>
      </c>
      <c r="H623" s="1" t="s">
        <v>70</v>
      </c>
      <c r="I623" s="1" t="s">
        <v>139</v>
      </c>
      <c r="J623" t="str">
        <f>TRIM(CONCATENATE(wiz[[#This Row],[SHIPPER..................]],wiz[[#This Row],[ZIP2..]],wiz[[#This Row],[ZIP3..]]))</f>
        <v>b: C H ROBINSON | 4675537086</v>
      </c>
      <c r="K623" s="1">
        <v>1</v>
      </c>
      <c r="L623" s="1">
        <v>1.06</v>
      </c>
      <c r="M623" s="1">
        <v>0.27</v>
      </c>
      <c r="N623" s="1">
        <v>449</v>
      </c>
      <c r="O623" s="1">
        <v>0.88</v>
      </c>
      <c r="P623" s="1">
        <v>185</v>
      </c>
      <c r="Q623" s="1">
        <v>0.4</v>
      </c>
      <c r="R623" s="1">
        <v>-14</v>
      </c>
      <c r="S623" s="1">
        <v>-102</v>
      </c>
      <c r="T623" s="1">
        <v>1</v>
      </c>
      <c r="U623" s="1">
        <v>-250</v>
      </c>
      <c r="V623" s="1">
        <v>-351</v>
      </c>
      <c r="W623" s="1">
        <v>47265</v>
      </c>
      <c r="X623" s="1">
        <v>46755</v>
      </c>
      <c r="Y623" s="1">
        <v>37086</v>
      </c>
      <c r="Z623" s="1">
        <v>1.1100000000000001</v>
      </c>
      <c r="AA623" s="6">
        <f t="shared" si="121"/>
        <v>615</v>
      </c>
      <c r="AB623" s="6">
        <f t="shared" si="122"/>
        <v>-351</v>
      </c>
      <c r="AC623" s="6">
        <f t="shared" si="123"/>
        <v>-122022</v>
      </c>
      <c r="AD623" s="6">
        <f t="shared" si="124"/>
        <v>-198.40975609756097</v>
      </c>
      <c r="AE623" s="7">
        <f t="shared" si="125"/>
        <v>-1118</v>
      </c>
      <c r="AF623" t="str">
        <f t="shared" ca="1" si="126"/>
        <v>$V$1066</v>
      </c>
      <c r="AG623" t="str">
        <f t="shared" ca="1" si="127"/>
        <v>$J$1066</v>
      </c>
      <c r="AH623" t="str">
        <f t="shared" ca="1" si="128"/>
        <v>b: C H ROBINSON | 2736036101</v>
      </c>
      <c r="AI623" t="str">
        <f t="shared" ca="1" si="117"/>
        <v>$K$1066</v>
      </c>
      <c r="AJ623" s="8">
        <f t="shared" si="118"/>
        <v>1.6260162601626016E-3</v>
      </c>
      <c r="AK623" s="7">
        <f t="shared" si="119"/>
        <v>-560</v>
      </c>
      <c r="AL623" s="7" t="str">
        <f t="shared" ca="1" si="129"/>
        <v>b: C H ROBINSON | 6080335055</v>
      </c>
      <c r="AM623" t="b">
        <f t="shared" si="120"/>
        <v>0</v>
      </c>
    </row>
    <row r="624" spans="3:39" x14ac:dyDescent="0.3">
      <c r="C624" s="1" t="s">
        <v>490</v>
      </c>
      <c r="D624" s="1" t="s">
        <v>491</v>
      </c>
      <c r="E624" s="1" t="s">
        <v>39</v>
      </c>
      <c r="F624" s="1" t="s">
        <v>42</v>
      </c>
      <c r="G624" s="1" t="s">
        <v>145</v>
      </c>
      <c r="H624" s="1" t="s">
        <v>140</v>
      </c>
      <c r="I624" s="1" t="s">
        <v>205</v>
      </c>
      <c r="J624" t="str">
        <f>TRIM(CONCATENATE(wiz[[#This Row],[SHIPPER..................]],wiz[[#This Row],[ZIP2..]],wiz[[#This Row],[ZIP3..]]))</f>
        <v>FREIGHTCO LLC | 4670653201</v>
      </c>
      <c r="K624" s="1">
        <v>1</v>
      </c>
      <c r="L624" s="1">
        <v>2.0499999999999998</v>
      </c>
      <c r="M624" s="1">
        <v>0.21</v>
      </c>
      <c r="N624" s="1">
        <v>266</v>
      </c>
      <c r="O624" s="1">
        <v>0.35</v>
      </c>
      <c r="P624" s="1">
        <v>153</v>
      </c>
      <c r="Q624" s="1">
        <v>0.4</v>
      </c>
      <c r="R624" s="1">
        <v>41</v>
      </c>
      <c r="S624" s="1">
        <v>-275</v>
      </c>
      <c r="T624" s="1">
        <v>45</v>
      </c>
      <c r="U624" s="1">
        <v>145</v>
      </c>
      <c r="V624" s="1">
        <v>-85</v>
      </c>
      <c r="W624" s="1">
        <v>47240</v>
      </c>
      <c r="X624" s="1">
        <v>46706</v>
      </c>
      <c r="Y624" s="1">
        <v>53201</v>
      </c>
      <c r="Z624" s="1">
        <v>2.04</v>
      </c>
      <c r="AA624" s="6">
        <f t="shared" si="121"/>
        <v>10</v>
      </c>
      <c r="AB624" s="6">
        <f t="shared" si="122"/>
        <v>-85</v>
      </c>
      <c r="AC624" s="6">
        <f t="shared" si="123"/>
        <v>-2251</v>
      </c>
      <c r="AD624" s="6">
        <f t="shared" si="124"/>
        <v>-225.1</v>
      </c>
      <c r="AE624" s="7">
        <f t="shared" si="125"/>
        <v>-595</v>
      </c>
      <c r="AF624" t="str">
        <f t="shared" ca="1" si="126"/>
        <v>$V$995</v>
      </c>
      <c r="AG624" t="str">
        <f t="shared" ca="1" si="127"/>
        <v>$J$995</v>
      </c>
      <c r="AH624" t="str">
        <f t="shared" ca="1" si="128"/>
        <v>FREIGHTCO LLC | 3887946706</v>
      </c>
      <c r="AI624" t="str">
        <f t="shared" ca="1" si="117"/>
        <v>$K$995</v>
      </c>
      <c r="AJ624" s="8">
        <f t="shared" si="118"/>
        <v>0.1</v>
      </c>
      <c r="AK624" s="7">
        <f t="shared" si="119"/>
        <v>-595</v>
      </c>
      <c r="AL624" s="7" t="str">
        <f t="shared" ca="1" si="129"/>
        <v>FREIGHTCO LLC | 3887946706</v>
      </c>
      <c r="AM624" t="b">
        <f t="shared" si="120"/>
        <v>0</v>
      </c>
    </row>
    <row r="625" spans="3:39" x14ac:dyDescent="0.3">
      <c r="C625" s="1" t="s">
        <v>539</v>
      </c>
      <c r="D625" s="1" t="s">
        <v>540</v>
      </c>
      <c r="E625" s="1" t="s">
        <v>39</v>
      </c>
      <c r="F625" s="1" t="s">
        <v>42</v>
      </c>
      <c r="G625" s="1" t="s">
        <v>861</v>
      </c>
      <c r="H625" s="1" t="s">
        <v>40</v>
      </c>
      <c r="I625" s="1" t="s">
        <v>320</v>
      </c>
      <c r="J625" t="str">
        <f>TRIM(CONCATENATE(wiz[[#This Row],[SHIPPER..................]],wiz[[#This Row],[ZIP2..]],wiz[[#This Row],[ZIP3..]]))</f>
        <v>HOME DEPOT | 4640135111</v>
      </c>
      <c r="K625" s="1">
        <v>3</v>
      </c>
      <c r="L625" s="1">
        <v>1.93</v>
      </c>
      <c r="M625" s="1">
        <v>0.21</v>
      </c>
      <c r="N625" s="1">
        <v>618</v>
      </c>
      <c r="O625" s="1">
        <v>0.77</v>
      </c>
      <c r="P625" s="1">
        <v>166</v>
      </c>
      <c r="Q625" s="1">
        <v>0.38</v>
      </c>
      <c r="R625" s="1">
        <v>15</v>
      </c>
      <c r="S625" s="1">
        <v>-21</v>
      </c>
      <c r="T625" s="1">
        <v>105</v>
      </c>
      <c r="U625" s="1">
        <v>145</v>
      </c>
      <c r="V625" s="1">
        <v>229</v>
      </c>
      <c r="W625" s="1">
        <v>46140</v>
      </c>
      <c r="X625" s="1">
        <v>46401</v>
      </c>
      <c r="Y625" s="1">
        <v>35111</v>
      </c>
      <c r="Z625" s="1">
        <v>1.92</v>
      </c>
      <c r="AA625" s="6">
        <f t="shared" si="121"/>
        <v>240</v>
      </c>
      <c r="AB625" s="6">
        <f t="shared" si="122"/>
        <v>687</v>
      </c>
      <c r="AC625" s="6">
        <f t="shared" si="123"/>
        <v>14538</v>
      </c>
      <c r="AD625" s="6">
        <f t="shared" si="124"/>
        <v>60.575000000000003</v>
      </c>
      <c r="AE625" s="7">
        <f t="shared" si="125"/>
        <v>-131</v>
      </c>
      <c r="AF625" t="str">
        <f t="shared" ca="1" si="126"/>
        <v>$V$841</v>
      </c>
      <c r="AG625" t="str">
        <f t="shared" ca="1" si="127"/>
        <v>$J$841</v>
      </c>
      <c r="AH625" t="str">
        <f t="shared" ca="1" si="128"/>
        <v>PLS PITTSBURGH LOGIST| 2120147201</v>
      </c>
      <c r="AI625" t="str">
        <f t="shared" ca="1" si="117"/>
        <v>$K$841</v>
      </c>
      <c r="AJ625" s="8">
        <f t="shared" si="118"/>
        <v>1.2500000000000001E-2</v>
      </c>
      <c r="AK625" s="7">
        <f t="shared" si="119"/>
        <v>-131</v>
      </c>
      <c r="AL625" s="7" t="str">
        <f t="shared" ca="1" si="129"/>
        <v>PLS PITTSBURGH LOGIST| 2120147201</v>
      </c>
      <c r="AM625" t="b">
        <f t="shared" si="120"/>
        <v>0</v>
      </c>
    </row>
    <row r="626" spans="3:39" x14ac:dyDescent="0.3">
      <c r="C626" s="1" t="s">
        <v>78</v>
      </c>
      <c r="D626" s="1" t="s">
        <v>79</v>
      </c>
      <c r="E626" s="1" t="s">
        <v>39</v>
      </c>
      <c r="F626" s="1" t="s">
        <v>53</v>
      </c>
      <c r="G626" s="1" t="s">
        <v>862</v>
      </c>
      <c r="H626" s="1" t="s">
        <v>44</v>
      </c>
      <c r="I626" s="1" t="s">
        <v>464</v>
      </c>
      <c r="J626" t="str">
        <f>TRIM(CONCATENATE(wiz[[#This Row],[SHIPPER..................]],wiz[[#This Row],[ZIP2..]],wiz[[#This Row],[ZIP3..]]))</f>
        <v>TRACTOR SUPPLY MANHAT| 6047342134</v>
      </c>
      <c r="K626" s="1">
        <v>1</v>
      </c>
      <c r="L626" s="1">
        <v>2.0499999999999998</v>
      </c>
      <c r="M626" s="1">
        <v>0.21</v>
      </c>
      <c r="N626" s="1">
        <v>417</v>
      </c>
      <c r="O626" s="1">
        <v>0.55000000000000004</v>
      </c>
      <c r="P626" s="1">
        <v>116</v>
      </c>
      <c r="Q626" s="1">
        <v>0.35</v>
      </c>
      <c r="R626" s="1">
        <v>13</v>
      </c>
      <c r="S626" s="1">
        <v>-163</v>
      </c>
      <c r="T626" s="1">
        <v>80</v>
      </c>
      <c r="U626" s="1">
        <v>196</v>
      </c>
      <c r="V626" s="1">
        <v>113</v>
      </c>
      <c r="W626" s="1">
        <v>61832</v>
      </c>
      <c r="X626" s="1">
        <v>60473</v>
      </c>
      <c r="Y626" s="1">
        <v>42134</v>
      </c>
      <c r="Z626" s="1">
        <v>2.04</v>
      </c>
      <c r="AA626" s="6">
        <f t="shared" si="121"/>
        <v>533</v>
      </c>
      <c r="AB626" s="6">
        <f t="shared" si="122"/>
        <v>113</v>
      </c>
      <c r="AC626" s="6">
        <f t="shared" si="123"/>
        <v>27994</v>
      </c>
      <c r="AD626" s="6">
        <f t="shared" si="124"/>
        <v>52.521575984990619</v>
      </c>
      <c r="AE626" s="7">
        <f t="shared" si="125"/>
        <v>-627</v>
      </c>
      <c r="AF626" t="str">
        <f t="shared" ca="1" si="126"/>
        <v>$V$356</v>
      </c>
      <c r="AG626" t="str">
        <f t="shared" ca="1" si="127"/>
        <v>$J$356</v>
      </c>
      <c r="AH626" t="str">
        <f t="shared" ca="1" si="128"/>
        <v>TRACTOR SUPPLY MANHAT| 3070142134</v>
      </c>
      <c r="AI626" t="str">
        <f t="shared" ca="1" si="117"/>
        <v>$K$356</v>
      </c>
      <c r="AJ626" s="8">
        <f t="shared" si="118"/>
        <v>1.876172607879925E-3</v>
      </c>
      <c r="AK626" s="7">
        <f t="shared" si="119"/>
        <v>-192</v>
      </c>
      <c r="AL626" s="7" t="str">
        <f t="shared" ca="1" si="129"/>
        <v>b: C H ROBINSON | 4817435150</v>
      </c>
      <c r="AM626" t="b">
        <f t="shared" si="120"/>
        <v>0</v>
      </c>
    </row>
    <row r="627" spans="3:39" x14ac:dyDescent="0.3">
      <c r="C627" s="1" t="s">
        <v>37</v>
      </c>
      <c r="D627" s="1" t="s">
        <v>38</v>
      </c>
      <c r="E627" s="1" t="s">
        <v>39</v>
      </c>
      <c r="F627" s="1" t="s">
        <v>42</v>
      </c>
      <c r="G627" s="1" t="s">
        <v>863</v>
      </c>
      <c r="H627" s="1" t="s">
        <v>61</v>
      </c>
      <c r="I627" s="1" t="s">
        <v>864</v>
      </c>
      <c r="J627" t="str">
        <f>TRIM(CONCATENATE(wiz[[#This Row],[SHIPPER..................]],wiz[[#This Row],[ZIP2..]],wiz[[#This Row],[ZIP3..]]))</f>
        <v>b: C H ROBINSON | 4632065301</v>
      </c>
      <c r="K627" s="1">
        <v>1</v>
      </c>
      <c r="L627" s="1">
        <v>0.85</v>
      </c>
      <c r="M627" s="1">
        <v>0.27</v>
      </c>
      <c r="N627" s="1">
        <v>445</v>
      </c>
      <c r="O627" s="1">
        <v>0.79</v>
      </c>
      <c r="P627" s="1">
        <v>30</v>
      </c>
      <c r="Q627" s="1">
        <v>0.25</v>
      </c>
      <c r="R627" s="1">
        <v>-9</v>
      </c>
      <c r="S627" s="1">
        <v>12</v>
      </c>
      <c r="T627" s="1">
        <v>23</v>
      </c>
      <c r="U627" s="1">
        <v>-510</v>
      </c>
      <c r="V627" s="1">
        <v>-475</v>
      </c>
      <c r="W627" s="1">
        <v>60501</v>
      </c>
      <c r="X627" s="1">
        <v>46320</v>
      </c>
      <c r="Y627" s="1">
        <v>65301</v>
      </c>
      <c r="Z627" s="1">
        <v>0.9</v>
      </c>
      <c r="AA627" s="6">
        <f t="shared" si="121"/>
        <v>615</v>
      </c>
      <c r="AB627" s="6">
        <f t="shared" si="122"/>
        <v>-475</v>
      </c>
      <c r="AC627" s="6">
        <f t="shared" si="123"/>
        <v>-122022</v>
      </c>
      <c r="AD627" s="6">
        <f t="shared" si="124"/>
        <v>-198.40975609756097</v>
      </c>
      <c r="AE627" s="7">
        <f t="shared" si="125"/>
        <v>-1118</v>
      </c>
      <c r="AF627" t="str">
        <f t="shared" ca="1" si="126"/>
        <v>$V$1066</v>
      </c>
      <c r="AG627" t="str">
        <f t="shared" ca="1" si="127"/>
        <v>$J$1066</v>
      </c>
      <c r="AH627" t="str">
        <f t="shared" ca="1" si="128"/>
        <v>b: C H ROBINSON | 2736036101</v>
      </c>
      <c r="AI627" t="str">
        <f t="shared" ca="1" si="117"/>
        <v>$K$1066</v>
      </c>
      <c r="AJ627" s="8">
        <f t="shared" si="118"/>
        <v>1.6260162601626016E-3</v>
      </c>
      <c r="AK627" s="7">
        <f t="shared" si="119"/>
        <v>-560</v>
      </c>
      <c r="AL627" s="7" t="str">
        <f t="shared" ca="1" si="129"/>
        <v>b: C H ROBINSON | 6080335055</v>
      </c>
      <c r="AM627" t="b">
        <f t="shared" si="120"/>
        <v>0</v>
      </c>
    </row>
    <row r="628" spans="3:39" x14ac:dyDescent="0.3">
      <c r="C628" s="1" t="s">
        <v>865</v>
      </c>
      <c r="D628" s="1" t="s">
        <v>866</v>
      </c>
      <c r="E628" s="1" t="s">
        <v>39</v>
      </c>
      <c r="F628" s="1" t="s">
        <v>42</v>
      </c>
      <c r="G628" s="1" t="s">
        <v>867</v>
      </c>
      <c r="H628" s="1" t="s">
        <v>70</v>
      </c>
      <c r="I628" s="1" t="s">
        <v>553</v>
      </c>
      <c r="J628" t="str">
        <f>TRIM(CONCATENATE(wiz[[#This Row],[SHIPPER..................]],wiz[[#This Row],[ZIP2..]],wiz[[#This Row],[ZIP3..]]))</f>
        <v>b: REDWOOD MULTIMODAL| 4638338343</v>
      </c>
      <c r="K628" s="1">
        <v>1</v>
      </c>
      <c r="L628" s="1">
        <v>1.92</v>
      </c>
      <c r="M628" s="1">
        <v>0.28000000000000003</v>
      </c>
      <c r="N628" s="1">
        <v>478</v>
      </c>
      <c r="O628" s="1">
        <v>0.97</v>
      </c>
      <c r="P628" s="1">
        <v>129</v>
      </c>
      <c r="Q628" s="1">
        <v>0.35</v>
      </c>
      <c r="R628" s="1">
        <v>-33</v>
      </c>
      <c r="S628" s="1">
        <v>39</v>
      </c>
      <c r="T628" s="1">
        <v>-1</v>
      </c>
      <c r="U628" s="1">
        <v>505</v>
      </c>
      <c r="V628" s="1">
        <v>543</v>
      </c>
      <c r="W628" s="1">
        <v>49014</v>
      </c>
      <c r="X628" s="1">
        <v>46383</v>
      </c>
      <c r="Y628" s="1">
        <v>38343</v>
      </c>
      <c r="Z628" s="1">
        <v>1.98</v>
      </c>
      <c r="AA628" s="6">
        <f t="shared" si="121"/>
        <v>2</v>
      </c>
      <c r="AB628" s="6">
        <f t="shared" si="122"/>
        <v>543</v>
      </c>
      <c r="AC628" s="6">
        <f t="shared" si="123"/>
        <v>462</v>
      </c>
      <c r="AD628" s="6">
        <f t="shared" si="124"/>
        <v>231</v>
      </c>
      <c r="AE628" s="7">
        <f t="shared" si="125"/>
        <v>-81</v>
      </c>
      <c r="AF628" t="str">
        <f t="shared" ca="1" si="126"/>
        <v>$V$531</v>
      </c>
      <c r="AG628" t="str">
        <f t="shared" ca="1" si="127"/>
        <v>$J$531</v>
      </c>
      <c r="AH628" t="str">
        <f t="shared" ca="1" si="128"/>
        <v>NISSAN NORTH AMERICA | 6005037121</v>
      </c>
      <c r="AI628" t="str">
        <f t="shared" ca="1" si="117"/>
        <v>$K$531</v>
      </c>
      <c r="AJ628" s="8">
        <f t="shared" si="118"/>
        <v>0.5</v>
      </c>
      <c r="AK628" s="7">
        <f t="shared" si="119"/>
        <v>-81</v>
      </c>
      <c r="AL628" s="7" t="str">
        <f t="shared" ca="1" si="129"/>
        <v>NISSAN NORTH AMERICA | 6005037121</v>
      </c>
      <c r="AM628" t="b">
        <f t="shared" si="120"/>
        <v>0</v>
      </c>
    </row>
    <row r="629" spans="3:39" x14ac:dyDescent="0.3">
      <c r="C629" s="1" t="s">
        <v>72</v>
      </c>
      <c r="D629" s="1" t="s">
        <v>73</v>
      </c>
      <c r="E629" s="1" t="s">
        <v>39</v>
      </c>
      <c r="F629" s="1" t="s">
        <v>42</v>
      </c>
      <c r="G629" s="1" t="s">
        <v>867</v>
      </c>
      <c r="H629" s="1" t="s">
        <v>70</v>
      </c>
      <c r="I629" s="1" t="s">
        <v>553</v>
      </c>
      <c r="J629" t="str">
        <f>TRIM(CONCATENATE(wiz[[#This Row],[SHIPPER..................]],wiz[[#This Row],[ZIP2..]],wiz[[#This Row],[ZIP3..]]))</f>
        <v>REDWOOD LOGISTICS STR| 4638338343</v>
      </c>
      <c r="K629" s="1">
        <v>1</v>
      </c>
      <c r="L629" s="1">
        <v>0.98</v>
      </c>
      <c r="M629" s="1">
        <v>0.27</v>
      </c>
      <c r="N629" s="1">
        <v>478</v>
      </c>
      <c r="O629" s="1">
        <v>0.63</v>
      </c>
      <c r="P629" s="1">
        <v>57</v>
      </c>
      <c r="Q629" s="1">
        <v>0.3</v>
      </c>
      <c r="R629" s="1">
        <v>-16</v>
      </c>
      <c r="S629" s="1">
        <v>-22</v>
      </c>
      <c r="T629" s="1">
        <v>80</v>
      </c>
      <c r="U629" s="1">
        <v>42</v>
      </c>
      <c r="V629" s="1">
        <v>100</v>
      </c>
      <c r="W629" s="1">
        <v>60501</v>
      </c>
      <c r="X629" s="1">
        <v>46383</v>
      </c>
      <c r="Y629" s="1">
        <v>38343</v>
      </c>
      <c r="Z629" s="1">
        <v>1.03</v>
      </c>
      <c r="AA629" s="6">
        <f t="shared" si="121"/>
        <v>112</v>
      </c>
      <c r="AB629" s="6">
        <f t="shared" si="122"/>
        <v>100</v>
      </c>
      <c r="AC629" s="6">
        <f t="shared" si="123"/>
        <v>-32183</v>
      </c>
      <c r="AD629" s="6">
        <f t="shared" si="124"/>
        <v>-287.34821428571428</v>
      </c>
      <c r="AE629" s="7">
        <f t="shared" si="125"/>
        <v>-836</v>
      </c>
      <c r="AF629" t="str">
        <f t="shared" ca="1" si="126"/>
        <v>$V$1531</v>
      </c>
      <c r="AG629" t="str">
        <f t="shared" ca="1" si="127"/>
        <v>$J$1531</v>
      </c>
      <c r="AH629" t="str">
        <f t="shared" ca="1" si="128"/>
        <v>REDWOOD LOGISTICS STR| 4370137401</v>
      </c>
      <c r="AI629" t="str">
        <f t="shared" ca="1" si="117"/>
        <v>$K$1531</v>
      </c>
      <c r="AJ629" s="8">
        <f t="shared" si="118"/>
        <v>8.9285714285714281E-3</v>
      </c>
      <c r="AK629" s="7">
        <f t="shared" si="119"/>
        <v>-624</v>
      </c>
      <c r="AL629" s="7" t="str">
        <f t="shared" ca="1" si="129"/>
        <v>REDWOOD LOGISTICS STR| 4589530012</v>
      </c>
      <c r="AM629" t="b">
        <f t="shared" si="120"/>
        <v>0</v>
      </c>
    </row>
    <row r="630" spans="3:39" x14ac:dyDescent="0.3">
      <c r="C630" s="1" t="s">
        <v>37</v>
      </c>
      <c r="D630" s="1" t="s">
        <v>38</v>
      </c>
      <c r="E630" s="1" t="s">
        <v>39</v>
      </c>
      <c r="F630" s="1" t="s">
        <v>42</v>
      </c>
      <c r="G630" s="1" t="s">
        <v>442</v>
      </c>
      <c r="H630" s="1" t="s">
        <v>40</v>
      </c>
      <c r="I630" s="1" t="s">
        <v>868</v>
      </c>
      <c r="J630" t="str">
        <f>TRIM(CONCATENATE(wiz[[#This Row],[SHIPPER..................]],wiz[[#This Row],[ZIP2..]],wiz[[#This Row],[ZIP3..]]))</f>
        <v>b: C H ROBINSON | 4620135007</v>
      </c>
      <c r="K630" s="1">
        <v>1</v>
      </c>
      <c r="L630" s="1">
        <v>1.56</v>
      </c>
      <c r="M630" s="1">
        <v>0.27</v>
      </c>
      <c r="N630" s="1">
        <v>509</v>
      </c>
      <c r="O630" s="1">
        <v>1.05</v>
      </c>
      <c r="P630" s="1">
        <v>23</v>
      </c>
      <c r="Q630" s="1">
        <v>0.25</v>
      </c>
      <c r="R630" s="1">
        <v>-18</v>
      </c>
      <c r="S630" s="1">
        <v>-3</v>
      </c>
      <c r="T630" s="1">
        <v>-1</v>
      </c>
      <c r="U630" s="1">
        <v>-77</v>
      </c>
      <c r="V630" s="1">
        <v>-81</v>
      </c>
      <c r="W630" s="1">
        <v>46131</v>
      </c>
      <c r="X630" s="1">
        <v>46201</v>
      </c>
      <c r="Y630" s="1">
        <v>35007</v>
      </c>
      <c r="Z630" s="1">
        <v>1.61</v>
      </c>
      <c r="AA630" s="6">
        <f t="shared" si="121"/>
        <v>615</v>
      </c>
      <c r="AB630" s="6">
        <f t="shared" si="122"/>
        <v>-81</v>
      </c>
      <c r="AC630" s="6">
        <f t="shared" si="123"/>
        <v>-122022</v>
      </c>
      <c r="AD630" s="6">
        <f t="shared" si="124"/>
        <v>-198.40975609756097</v>
      </c>
      <c r="AE630" s="7">
        <f t="shared" si="125"/>
        <v>-1118</v>
      </c>
      <c r="AF630" t="str">
        <f t="shared" ca="1" si="126"/>
        <v>$V$1066</v>
      </c>
      <c r="AG630" t="str">
        <f t="shared" ca="1" si="127"/>
        <v>$J$1066</v>
      </c>
      <c r="AH630" t="str">
        <f t="shared" ca="1" si="128"/>
        <v>b: C H ROBINSON | 2736036101</v>
      </c>
      <c r="AI630" t="str">
        <f t="shared" ca="1" si="117"/>
        <v>$K$1066</v>
      </c>
      <c r="AJ630" s="8">
        <f t="shared" si="118"/>
        <v>1.6260162601626016E-3</v>
      </c>
      <c r="AK630" s="7">
        <f t="shared" si="119"/>
        <v>-560</v>
      </c>
      <c r="AL630" s="7" t="str">
        <f t="shared" ca="1" si="129"/>
        <v>b: C H ROBINSON | 6080335055</v>
      </c>
      <c r="AM630" t="b">
        <f t="shared" si="120"/>
        <v>0</v>
      </c>
    </row>
    <row r="631" spans="3:39" x14ac:dyDescent="0.3">
      <c r="C631" s="1" t="s">
        <v>539</v>
      </c>
      <c r="D631" s="1" t="s">
        <v>540</v>
      </c>
      <c r="E631" s="1" t="s">
        <v>39</v>
      </c>
      <c r="F631" s="1" t="s">
        <v>42</v>
      </c>
      <c r="G631" s="1" t="s">
        <v>442</v>
      </c>
      <c r="H631" s="1" t="s">
        <v>40</v>
      </c>
      <c r="I631" s="1" t="s">
        <v>320</v>
      </c>
      <c r="J631" t="str">
        <f>TRIM(CONCATENATE(wiz[[#This Row],[SHIPPER..................]],wiz[[#This Row],[ZIP2..]],wiz[[#This Row],[ZIP3..]]))</f>
        <v>HOME DEPOT | 4620135111</v>
      </c>
      <c r="K631" s="1">
        <v>1</v>
      </c>
      <c r="L631" s="1">
        <v>1.6</v>
      </c>
      <c r="M631" s="1">
        <v>0.21</v>
      </c>
      <c r="N631" s="1">
        <v>497</v>
      </c>
      <c r="O631" s="1">
        <v>0.5</v>
      </c>
      <c r="P631" s="1">
        <v>63</v>
      </c>
      <c r="Q631" s="1">
        <v>0.3</v>
      </c>
      <c r="R631" s="1">
        <v>13</v>
      </c>
      <c r="S631" s="1">
        <v>-75</v>
      </c>
      <c r="T631" s="1">
        <v>110</v>
      </c>
      <c r="U631" s="1">
        <v>-92</v>
      </c>
      <c r="V631" s="1">
        <v>-57</v>
      </c>
      <c r="W631" s="1">
        <v>46933</v>
      </c>
      <c r="X631" s="1">
        <v>46201</v>
      </c>
      <c r="Y631" s="1">
        <v>35111</v>
      </c>
      <c r="Z631" s="1">
        <v>1.59</v>
      </c>
      <c r="AA631" s="6">
        <f t="shared" si="121"/>
        <v>240</v>
      </c>
      <c r="AB631" s="6">
        <f t="shared" si="122"/>
        <v>-57</v>
      </c>
      <c r="AC631" s="6">
        <f t="shared" si="123"/>
        <v>14538</v>
      </c>
      <c r="AD631" s="6">
        <f t="shared" si="124"/>
        <v>60.575000000000003</v>
      </c>
      <c r="AE631" s="7">
        <f t="shared" si="125"/>
        <v>-131</v>
      </c>
      <c r="AF631" t="str">
        <f t="shared" ca="1" si="126"/>
        <v>$V$841</v>
      </c>
      <c r="AG631" t="str">
        <f t="shared" ca="1" si="127"/>
        <v>$J$841</v>
      </c>
      <c r="AH631" t="str">
        <f t="shared" ca="1" si="128"/>
        <v>PLS PITTSBURGH LOGIST| 2120147201</v>
      </c>
      <c r="AI631" t="str">
        <f t="shared" ca="1" si="117"/>
        <v>$K$841</v>
      </c>
      <c r="AJ631" s="8">
        <f t="shared" si="118"/>
        <v>4.1666666666666666E-3</v>
      </c>
      <c r="AK631" s="7">
        <f t="shared" si="119"/>
        <v>-131</v>
      </c>
      <c r="AL631" s="7" t="str">
        <f t="shared" ca="1" si="129"/>
        <v>PLS PITTSBURGH LOGIST| 2120147201</v>
      </c>
      <c r="AM631" t="b">
        <f t="shared" si="120"/>
        <v>0</v>
      </c>
    </row>
    <row r="632" spans="3:39" x14ac:dyDescent="0.3">
      <c r="C632" s="1" t="s">
        <v>869</v>
      </c>
      <c r="D632" s="1" t="s">
        <v>870</v>
      </c>
      <c r="E632" s="1" t="s">
        <v>39</v>
      </c>
      <c r="F632" s="1" t="s">
        <v>42</v>
      </c>
      <c r="G632" s="1" t="s">
        <v>442</v>
      </c>
      <c r="H632" s="1" t="s">
        <v>40</v>
      </c>
      <c r="I632" s="1" t="s">
        <v>94</v>
      </c>
      <c r="J632" t="str">
        <f>TRIM(CONCATENATE(wiz[[#This Row],[SHIPPER..................]],wiz[[#This Row],[ZIP2..]],wiz[[#This Row],[ZIP3..]]))</f>
        <v>b: ARCBEST | 4620135801</v>
      </c>
      <c r="K632" s="1">
        <v>1</v>
      </c>
      <c r="L632" s="1">
        <v>1.37</v>
      </c>
      <c r="M632" s="1">
        <v>0.27</v>
      </c>
      <c r="N632" s="1">
        <v>397</v>
      </c>
      <c r="O632" s="1">
        <v>0.79</v>
      </c>
      <c r="P632" s="1">
        <v>26</v>
      </c>
      <c r="Q632" s="1">
        <v>0.25</v>
      </c>
      <c r="R632" s="1">
        <v>-11</v>
      </c>
      <c r="S632" s="1">
        <v>13</v>
      </c>
      <c r="T632" s="1">
        <v>-4</v>
      </c>
      <c r="U632" s="1">
        <v>-48</v>
      </c>
      <c r="V632" s="1">
        <v>-39</v>
      </c>
      <c r="W632" s="1">
        <v>46064</v>
      </c>
      <c r="X632" s="1">
        <v>46201</v>
      </c>
      <c r="Y632" s="1">
        <v>35801</v>
      </c>
      <c r="Z632" s="1">
        <v>1.42</v>
      </c>
      <c r="AA632" s="6">
        <f t="shared" si="121"/>
        <v>3</v>
      </c>
      <c r="AB632" s="6">
        <f t="shared" si="122"/>
        <v>-39</v>
      </c>
      <c r="AC632" s="6">
        <f t="shared" si="123"/>
        <v>-698</v>
      </c>
      <c r="AD632" s="6">
        <f t="shared" si="124"/>
        <v>-232.66666666666666</v>
      </c>
      <c r="AE632" s="7">
        <f t="shared" si="125"/>
        <v>-385</v>
      </c>
      <c r="AF632" t="str">
        <f t="shared" ca="1" si="126"/>
        <v>$V$1310</v>
      </c>
      <c r="AG632" t="str">
        <f t="shared" ca="1" si="127"/>
        <v>$J$1310</v>
      </c>
      <c r="AH632" t="str">
        <f t="shared" ca="1" si="128"/>
        <v>OWENS CORNING FIBERGL| 4302530030</v>
      </c>
      <c r="AI632" t="str">
        <f t="shared" ca="1" si="117"/>
        <v>$K$1310</v>
      </c>
      <c r="AJ632" s="8">
        <f t="shared" si="118"/>
        <v>0.33333333333333331</v>
      </c>
      <c r="AK632" s="7">
        <f t="shared" si="119"/>
        <v>-385</v>
      </c>
      <c r="AL632" s="7" t="str">
        <f t="shared" ca="1" si="129"/>
        <v>OWENS CORNING FIBERGL| 4302530030</v>
      </c>
      <c r="AM632" t="b">
        <f t="shared" si="120"/>
        <v>0</v>
      </c>
    </row>
    <row r="633" spans="3:39" x14ac:dyDescent="0.3">
      <c r="C633" s="1" t="s">
        <v>37</v>
      </c>
      <c r="D633" s="1" t="s">
        <v>38</v>
      </c>
      <c r="E633" s="1" t="s">
        <v>39</v>
      </c>
      <c r="F633" s="1" t="s">
        <v>42</v>
      </c>
      <c r="G633" s="1" t="s">
        <v>442</v>
      </c>
      <c r="H633" s="1" t="s">
        <v>40</v>
      </c>
      <c r="I633" s="1" t="s">
        <v>871</v>
      </c>
      <c r="J633" t="str">
        <f>TRIM(CONCATENATE(wiz[[#This Row],[SHIPPER..................]],wiz[[#This Row],[ZIP2..]],wiz[[#This Row],[ZIP3..]]))</f>
        <v>b: C H ROBINSON | 4620136054</v>
      </c>
      <c r="K633" s="1">
        <v>1</v>
      </c>
      <c r="L633" s="1">
        <v>1.32</v>
      </c>
      <c r="M633" s="1">
        <v>0.27</v>
      </c>
      <c r="N633" s="1">
        <v>567</v>
      </c>
      <c r="O633" s="1">
        <v>0.96</v>
      </c>
      <c r="P633" s="1">
        <v>44</v>
      </c>
      <c r="Q633" s="1">
        <v>0.25</v>
      </c>
      <c r="R633" s="1">
        <v>-21</v>
      </c>
      <c r="S633" s="1">
        <v>-3</v>
      </c>
      <c r="T633" s="1">
        <v>34</v>
      </c>
      <c r="U633" s="1">
        <v>-145</v>
      </c>
      <c r="V633" s="1">
        <v>-114</v>
      </c>
      <c r="W633" s="1">
        <v>47201</v>
      </c>
      <c r="X633" s="1">
        <v>46201</v>
      </c>
      <c r="Y633" s="1">
        <v>36054</v>
      </c>
      <c r="Z633" s="1">
        <v>1.37</v>
      </c>
      <c r="AA633" s="6">
        <f t="shared" si="121"/>
        <v>615</v>
      </c>
      <c r="AB633" s="6">
        <f t="shared" si="122"/>
        <v>-114</v>
      </c>
      <c r="AC633" s="6">
        <f t="shared" si="123"/>
        <v>-122022</v>
      </c>
      <c r="AD633" s="6">
        <f t="shared" si="124"/>
        <v>-198.40975609756097</v>
      </c>
      <c r="AE633" s="7">
        <f t="shared" si="125"/>
        <v>-1118</v>
      </c>
      <c r="AF633" t="str">
        <f t="shared" ca="1" si="126"/>
        <v>$V$1066</v>
      </c>
      <c r="AG633" t="str">
        <f t="shared" ca="1" si="127"/>
        <v>$J$1066</v>
      </c>
      <c r="AH633" t="str">
        <f t="shared" ca="1" si="128"/>
        <v>b: C H ROBINSON | 2736036101</v>
      </c>
      <c r="AI633" t="str">
        <f t="shared" ca="1" si="117"/>
        <v>$K$1066</v>
      </c>
      <c r="AJ633" s="8">
        <f t="shared" si="118"/>
        <v>1.6260162601626016E-3</v>
      </c>
      <c r="AK633" s="7">
        <f t="shared" si="119"/>
        <v>-560</v>
      </c>
      <c r="AL633" s="7" t="str">
        <f t="shared" ca="1" si="129"/>
        <v>b: C H ROBINSON | 6080335055</v>
      </c>
      <c r="AM633" t="b">
        <f t="shared" si="120"/>
        <v>0</v>
      </c>
    </row>
    <row r="634" spans="3:39" x14ac:dyDescent="0.3">
      <c r="C634" s="1" t="s">
        <v>872</v>
      </c>
      <c r="D634" s="1" t="s">
        <v>873</v>
      </c>
      <c r="E634" s="1" t="s">
        <v>39</v>
      </c>
      <c r="F634" s="1" t="s">
        <v>42</v>
      </c>
      <c r="G634" s="1" t="s">
        <v>874</v>
      </c>
      <c r="H634" s="1" t="s">
        <v>40</v>
      </c>
      <c r="I634" s="1" t="s">
        <v>107</v>
      </c>
      <c r="J634" t="str">
        <f>TRIM(CONCATENATE(wiz[[#This Row],[SHIPPER..................]],wiz[[#This Row],[ZIP2..]],wiz[[#This Row],[ZIP3..]]))</f>
        <v>TOMLIN TRUCKING AND B| 4614236101</v>
      </c>
      <c r="K634" s="1">
        <v>4</v>
      </c>
      <c r="L634" s="1">
        <v>1.35</v>
      </c>
      <c r="M634" s="1">
        <v>0.27</v>
      </c>
      <c r="N634" s="1">
        <v>554</v>
      </c>
      <c r="O634" s="1">
        <v>1.47</v>
      </c>
      <c r="P634" s="1">
        <v>91</v>
      </c>
      <c r="Q634" s="1">
        <v>0.31</v>
      </c>
      <c r="R634" s="1">
        <v>-20</v>
      </c>
      <c r="S634" s="1">
        <v>-26</v>
      </c>
      <c r="T634" s="1">
        <v>-87</v>
      </c>
      <c r="U634" s="1">
        <v>-159</v>
      </c>
      <c r="V634" s="1">
        <v>-272</v>
      </c>
      <c r="W634" s="1">
        <v>46064</v>
      </c>
      <c r="X634" s="1">
        <v>46142</v>
      </c>
      <c r="Y634" s="1">
        <v>36101</v>
      </c>
      <c r="Z634" s="1">
        <v>1.4</v>
      </c>
      <c r="AA634" s="6">
        <f t="shared" si="121"/>
        <v>4</v>
      </c>
      <c r="AB634" s="6">
        <f t="shared" si="122"/>
        <v>-1088</v>
      </c>
      <c r="AC634" s="6">
        <f t="shared" si="123"/>
        <v>-1088</v>
      </c>
      <c r="AD634" s="6">
        <f t="shared" si="124"/>
        <v>-272</v>
      </c>
      <c r="AE634" s="7">
        <f t="shared" si="125"/>
        <v>-272</v>
      </c>
      <c r="AF634" t="str">
        <f t="shared" ca="1" si="126"/>
        <v>$V$634</v>
      </c>
      <c r="AG634" t="str">
        <f t="shared" ca="1" si="127"/>
        <v>$J$634</v>
      </c>
      <c r="AH634" t="str">
        <f t="shared" ca="1" si="128"/>
        <v>TOMLIN TRUCKING AND B| 4614236101</v>
      </c>
      <c r="AI634" t="str">
        <f t="shared" ca="1" si="117"/>
        <v>$K$634</v>
      </c>
      <c r="AJ634" s="8">
        <f t="shared" si="118"/>
        <v>1</v>
      </c>
      <c r="AK634" s="7">
        <f t="shared" si="119"/>
        <v>-272</v>
      </c>
      <c r="AL634" s="7" t="str">
        <f t="shared" ca="1" si="129"/>
        <v>TOMLIN TRUCKING AND B| 4614236101</v>
      </c>
      <c r="AM634" t="str">
        <f t="shared" si="120"/>
        <v>TOMLIN TRUCKING AND B| 4614236101</v>
      </c>
    </row>
    <row r="635" spans="3:39" x14ac:dyDescent="0.3">
      <c r="C635" s="1" t="s">
        <v>37</v>
      </c>
      <c r="D635" s="1" t="s">
        <v>38</v>
      </c>
      <c r="E635" s="1" t="s">
        <v>39</v>
      </c>
      <c r="F635" s="1" t="s">
        <v>42</v>
      </c>
      <c r="G635" s="1" t="s">
        <v>442</v>
      </c>
      <c r="H635" s="1" t="s">
        <v>146</v>
      </c>
      <c r="I635" s="1" t="s">
        <v>232</v>
      </c>
      <c r="J635" t="str">
        <f>TRIM(CONCATENATE(wiz[[#This Row],[SHIPPER..................]],wiz[[#This Row],[ZIP2..]],wiz[[#This Row],[ZIP3..]]))</f>
        <v>b: C H ROBINSON | 4620172401</v>
      </c>
      <c r="K635" s="1">
        <v>1</v>
      </c>
      <c r="L635" s="1">
        <v>1.41</v>
      </c>
      <c r="M635" s="1">
        <v>0.28000000000000003</v>
      </c>
      <c r="N635" s="1">
        <v>443</v>
      </c>
      <c r="O635" s="1">
        <v>0.59</v>
      </c>
      <c r="P635" s="1">
        <v>63</v>
      </c>
      <c r="Q635" s="1">
        <v>0.3</v>
      </c>
      <c r="R635" s="1">
        <v>-31</v>
      </c>
      <c r="S635" s="1">
        <v>-3</v>
      </c>
      <c r="T635" s="1">
        <v>70</v>
      </c>
      <c r="U635" s="1">
        <v>280</v>
      </c>
      <c r="V635" s="1">
        <v>347</v>
      </c>
      <c r="W635" s="1">
        <v>47265</v>
      </c>
      <c r="X635" s="1">
        <v>46201</v>
      </c>
      <c r="Y635" s="1">
        <v>72401</v>
      </c>
      <c r="Z635" s="1">
        <v>1.47</v>
      </c>
      <c r="AA635" s="6">
        <f t="shared" si="121"/>
        <v>615</v>
      </c>
      <c r="AB635" s="6">
        <f t="shared" si="122"/>
        <v>347</v>
      </c>
      <c r="AC635" s="6">
        <f t="shared" si="123"/>
        <v>-122022</v>
      </c>
      <c r="AD635" s="6">
        <f t="shared" si="124"/>
        <v>-198.40975609756097</v>
      </c>
      <c r="AE635" s="7">
        <f t="shared" si="125"/>
        <v>-1118</v>
      </c>
      <c r="AF635" t="str">
        <f t="shared" ca="1" si="126"/>
        <v>$V$1066</v>
      </c>
      <c r="AG635" t="str">
        <f t="shared" ca="1" si="127"/>
        <v>$J$1066</v>
      </c>
      <c r="AH635" t="str">
        <f t="shared" ca="1" si="128"/>
        <v>b: C H ROBINSON | 2736036101</v>
      </c>
      <c r="AI635" t="str">
        <f t="shared" ca="1" si="117"/>
        <v>$K$1066</v>
      </c>
      <c r="AJ635" s="8">
        <f t="shared" si="118"/>
        <v>1.6260162601626016E-3</v>
      </c>
      <c r="AK635" s="7">
        <f t="shared" si="119"/>
        <v>-560</v>
      </c>
      <c r="AL635" s="7" t="str">
        <f t="shared" ca="1" si="129"/>
        <v>b: C H ROBINSON | 6080335055</v>
      </c>
      <c r="AM635" t="b">
        <f t="shared" si="120"/>
        <v>0</v>
      </c>
    </row>
    <row r="636" spans="3:39" x14ac:dyDescent="0.3">
      <c r="C636" s="1" t="s">
        <v>37</v>
      </c>
      <c r="D636" s="1" t="s">
        <v>38</v>
      </c>
      <c r="E636" s="1" t="s">
        <v>39</v>
      </c>
      <c r="F636" s="1" t="s">
        <v>42</v>
      </c>
      <c r="G636" s="1" t="s">
        <v>442</v>
      </c>
      <c r="H636" s="1" t="s">
        <v>220</v>
      </c>
      <c r="I636" s="1" t="s">
        <v>380</v>
      </c>
      <c r="J636" t="str">
        <f>TRIM(CONCATENATE(wiz[[#This Row],[SHIPPER..................]],wiz[[#This Row],[ZIP2..]],wiz[[#This Row],[ZIP3..]]))</f>
        <v>b: C H ROBINSON | 4620132401</v>
      </c>
      <c r="K636" s="1">
        <v>1</v>
      </c>
      <c r="L636" s="1">
        <v>1.69</v>
      </c>
      <c r="M636" s="1">
        <v>0.28000000000000003</v>
      </c>
      <c r="N636" s="1">
        <v>760</v>
      </c>
      <c r="O636" s="1">
        <v>2.85</v>
      </c>
      <c r="P636" s="1">
        <v>27</v>
      </c>
      <c r="Q636" s="1">
        <v>0.25</v>
      </c>
      <c r="R636" s="1">
        <v>-40</v>
      </c>
      <c r="S636" s="1">
        <v>-3</v>
      </c>
      <c r="T636" s="1">
        <v>-249</v>
      </c>
      <c r="U636" s="1">
        <v>-728</v>
      </c>
      <c r="V636" s="1">
        <v>-980</v>
      </c>
      <c r="W636" s="1">
        <v>46075</v>
      </c>
      <c r="X636" s="1">
        <v>46201</v>
      </c>
      <c r="Y636" s="1">
        <v>32401</v>
      </c>
      <c r="Z636" s="1">
        <v>1.75</v>
      </c>
      <c r="AA636" s="6">
        <f t="shared" si="121"/>
        <v>615</v>
      </c>
      <c r="AB636" s="6">
        <f t="shared" si="122"/>
        <v>-980</v>
      </c>
      <c r="AC636" s="6">
        <f t="shared" si="123"/>
        <v>-122022</v>
      </c>
      <c r="AD636" s="6">
        <f t="shared" si="124"/>
        <v>-198.40975609756097</v>
      </c>
      <c r="AE636" s="7">
        <f t="shared" si="125"/>
        <v>-1118</v>
      </c>
      <c r="AF636" t="str">
        <f t="shared" ca="1" si="126"/>
        <v>$V$1066</v>
      </c>
      <c r="AG636" t="str">
        <f t="shared" ca="1" si="127"/>
        <v>$J$1066</v>
      </c>
      <c r="AH636" t="str">
        <f t="shared" ca="1" si="128"/>
        <v>b: C H ROBINSON | 2736036101</v>
      </c>
      <c r="AI636" t="str">
        <f t="shared" ca="1" si="117"/>
        <v>$K$1066</v>
      </c>
      <c r="AJ636" s="8">
        <f t="shared" si="118"/>
        <v>1.6260162601626016E-3</v>
      </c>
      <c r="AK636" s="7">
        <f t="shared" si="119"/>
        <v>-560</v>
      </c>
      <c r="AL636" s="7" t="str">
        <f t="shared" ca="1" si="129"/>
        <v>b: C H ROBINSON | 6080335055</v>
      </c>
      <c r="AM636" t="b">
        <f t="shared" si="120"/>
        <v>0</v>
      </c>
    </row>
    <row r="637" spans="3:39" x14ac:dyDescent="0.3">
      <c r="C637" s="1" t="s">
        <v>37</v>
      </c>
      <c r="D637" s="1" t="s">
        <v>38</v>
      </c>
      <c r="E637" s="1" t="s">
        <v>39</v>
      </c>
      <c r="F637" s="1" t="s">
        <v>42</v>
      </c>
      <c r="G637" s="1" t="s">
        <v>442</v>
      </c>
      <c r="H637" s="1" t="s">
        <v>50</v>
      </c>
      <c r="I637" s="1" t="s">
        <v>308</v>
      </c>
      <c r="J637" t="str">
        <f>TRIM(CONCATENATE(wiz[[#This Row],[SHIPPER..................]],wiz[[#This Row],[ZIP2..]],wiz[[#This Row],[ZIP3..]]))</f>
        <v>b: C H ROBINSON | 4620130012</v>
      </c>
      <c r="K637" s="1">
        <v>1</v>
      </c>
      <c r="L637" s="1">
        <v>1.68</v>
      </c>
      <c r="M637" s="1">
        <v>0.27</v>
      </c>
      <c r="N637" s="1">
        <v>565</v>
      </c>
      <c r="O637" s="1">
        <v>0.92</v>
      </c>
      <c r="P637" s="1">
        <v>18</v>
      </c>
      <c r="Q637" s="1">
        <v>0.25</v>
      </c>
      <c r="R637" s="1">
        <v>-21</v>
      </c>
      <c r="S637" s="1">
        <v>-3</v>
      </c>
      <c r="T637" s="1">
        <v>43</v>
      </c>
      <c r="U637" s="1">
        <v>95</v>
      </c>
      <c r="V637" s="1">
        <v>135</v>
      </c>
      <c r="W637" s="1">
        <v>46168</v>
      </c>
      <c r="X637" s="1">
        <v>46201</v>
      </c>
      <c r="Y637" s="1">
        <v>30012</v>
      </c>
      <c r="Z637" s="1">
        <v>1.73</v>
      </c>
      <c r="AA637" s="6">
        <f t="shared" si="121"/>
        <v>615</v>
      </c>
      <c r="AB637" s="6">
        <f t="shared" si="122"/>
        <v>135</v>
      </c>
      <c r="AC637" s="6">
        <f t="shared" si="123"/>
        <v>-122022</v>
      </c>
      <c r="AD637" s="6">
        <f t="shared" si="124"/>
        <v>-198.40975609756097</v>
      </c>
      <c r="AE637" s="7">
        <f t="shared" si="125"/>
        <v>-1118</v>
      </c>
      <c r="AF637" t="str">
        <f t="shared" ca="1" si="126"/>
        <v>$V$1066</v>
      </c>
      <c r="AG637" t="str">
        <f t="shared" ca="1" si="127"/>
        <v>$J$1066</v>
      </c>
      <c r="AH637" t="str">
        <f t="shared" ca="1" si="128"/>
        <v>b: C H ROBINSON | 2736036101</v>
      </c>
      <c r="AI637" t="str">
        <f t="shared" ca="1" si="117"/>
        <v>$K$1066</v>
      </c>
      <c r="AJ637" s="8">
        <f t="shared" si="118"/>
        <v>1.6260162601626016E-3</v>
      </c>
      <c r="AK637" s="7">
        <f t="shared" si="119"/>
        <v>-560</v>
      </c>
      <c r="AL637" s="7" t="str">
        <f t="shared" ca="1" si="129"/>
        <v>b: C H ROBINSON | 6080335055</v>
      </c>
      <c r="AM637" t="b">
        <f t="shared" si="120"/>
        <v>0</v>
      </c>
    </row>
    <row r="638" spans="3:39" x14ac:dyDescent="0.3">
      <c r="C638" s="1" t="s">
        <v>210</v>
      </c>
      <c r="D638" s="1" t="s">
        <v>211</v>
      </c>
      <c r="E638" s="1" t="s">
        <v>39</v>
      </c>
      <c r="F638" s="1" t="s">
        <v>42</v>
      </c>
      <c r="G638" s="1" t="s">
        <v>442</v>
      </c>
      <c r="H638" s="1" t="s">
        <v>50</v>
      </c>
      <c r="I638" s="1" t="s">
        <v>313</v>
      </c>
      <c r="J638" t="str">
        <f>TRIM(CONCATENATE(wiz[[#This Row],[SHIPPER..................]],wiz[[#This Row],[ZIP2..]],wiz[[#This Row],[ZIP3..]]))</f>
        <v>b: ECHO GLOBAL LOGIST| 4620130057</v>
      </c>
      <c r="K638" s="1">
        <v>1</v>
      </c>
      <c r="L638" s="1">
        <v>1.21</v>
      </c>
      <c r="M638" s="1">
        <v>0.28000000000000003</v>
      </c>
      <c r="N638" s="1">
        <v>536</v>
      </c>
      <c r="O638" s="1">
        <v>0.92</v>
      </c>
      <c r="P638" s="1">
        <v>23</v>
      </c>
      <c r="Q638" s="1">
        <v>0.25</v>
      </c>
      <c r="R638" s="1">
        <v>-25</v>
      </c>
      <c r="S638" s="1">
        <v>47</v>
      </c>
      <c r="T638" s="1">
        <v>29</v>
      </c>
      <c r="U638" s="1">
        <v>-168</v>
      </c>
      <c r="V638" s="1">
        <v>-92</v>
      </c>
      <c r="W638" s="1">
        <v>46131</v>
      </c>
      <c r="X638" s="1">
        <v>46201</v>
      </c>
      <c r="Y638" s="1">
        <v>30057</v>
      </c>
      <c r="Z638" s="1">
        <v>1.27</v>
      </c>
      <c r="AA638" s="6">
        <f t="shared" si="121"/>
        <v>94</v>
      </c>
      <c r="AB638" s="6">
        <f t="shared" si="122"/>
        <v>-92</v>
      </c>
      <c r="AC638" s="6">
        <f t="shared" si="123"/>
        <v>1157</v>
      </c>
      <c r="AD638" s="6">
        <f t="shared" si="124"/>
        <v>12.308510638297872</v>
      </c>
      <c r="AE638" s="7">
        <f t="shared" si="125"/>
        <v>-816</v>
      </c>
      <c r="AF638" t="str">
        <f t="shared" ca="1" si="126"/>
        <v>$V$921</v>
      </c>
      <c r="AG638" t="str">
        <f t="shared" ca="1" si="127"/>
        <v>$J$921</v>
      </c>
      <c r="AH638" t="str">
        <f t="shared" ca="1" si="128"/>
        <v>b: ECHO GLOBAL LOGIST| 5503315639</v>
      </c>
      <c r="AI638" t="str">
        <f t="shared" ca="1" si="117"/>
        <v>$K$921</v>
      </c>
      <c r="AJ638" s="8">
        <f t="shared" si="118"/>
        <v>1.0638297872340425E-2</v>
      </c>
      <c r="AK638" s="7">
        <f t="shared" si="119"/>
        <v>-71</v>
      </c>
      <c r="AL638" s="7" t="str">
        <f t="shared" ca="1" si="129"/>
        <v>b: ECHO GLOBAL LOGIST| 5632053201</v>
      </c>
      <c r="AM638" t="b">
        <f t="shared" si="120"/>
        <v>0</v>
      </c>
    </row>
    <row r="639" spans="3:39" x14ac:dyDescent="0.3">
      <c r="C639" s="1" t="s">
        <v>604</v>
      </c>
      <c r="D639" s="1" t="s">
        <v>605</v>
      </c>
      <c r="E639" s="1" t="s">
        <v>39</v>
      </c>
      <c r="F639" s="1" t="s">
        <v>42</v>
      </c>
      <c r="G639" s="1" t="s">
        <v>442</v>
      </c>
      <c r="H639" s="1" t="s">
        <v>50</v>
      </c>
      <c r="I639" s="1" t="s">
        <v>706</v>
      </c>
      <c r="J639" t="str">
        <f>TRIM(CONCATENATE(wiz[[#This Row],[SHIPPER..................]],wiz[[#This Row],[ZIP2..]],wiz[[#This Row],[ZIP3..]]))</f>
        <v>JOHNS MANVILLE | 4620130128</v>
      </c>
      <c r="K639" s="1">
        <v>1</v>
      </c>
      <c r="L639" s="1">
        <v>1.92</v>
      </c>
      <c r="M639" s="1">
        <v>0.21</v>
      </c>
      <c r="N639" s="1">
        <v>513</v>
      </c>
      <c r="O639" s="1">
        <v>1.05</v>
      </c>
      <c r="P639" s="1">
        <v>26</v>
      </c>
      <c r="Q639" s="1">
        <v>0.25</v>
      </c>
      <c r="R639" s="1">
        <v>13</v>
      </c>
      <c r="S639" s="1">
        <v>-15</v>
      </c>
      <c r="T639" s="1">
        <v>-1</v>
      </c>
      <c r="U639" s="1">
        <v>153</v>
      </c>
      <c r="V639" s="1">
        <v>137</v>
      </c>
      <c r="W639" s="1">
        <v>46064</v>
      </c>
      <c r="X639" s="1">
        <v>46201</v>
      </c>
      <c r="Y639" s="1">
        <v>30128</v>
      </c>
      <c r="Z639" s="1">
        <v>1.91</v>
      </c>
      <c r="AA639" s="6">
        <f t="shared" si="121"/>
        <v>27</v>
      </c>
      <c r="AB639" s="6">
        <f t="shared" si="122"/>
        <v>137</v>
      </c>
      <c r="AC639" s="6">
        <f t="shared" si="123"/>
        <v>2954</v>
      </c>
      <c r="AD639" s="6">
        <f t="shared" si="124"/>
        <v>109.4074074074074</v>
      </c>
      <c r="AE639" s="7">
        <f t="shared" si="125"/>
        <v>-187</v>
      </c>
      <c r="AF639" t="str">
        <f t="shared" ca="1" si="126"/>
        <v>$V$550</v>
      </c>
      <c r="AG639" t="str">
        <f t="shared" ca="1" si="127"/>
        <v>$J$550</v>
      </c>
      <c r="AH639" t="str">
        <f t="shared" ca="1" si="128"/>
        <v>b: ASCENT GLOBAL LOGI| 6280130301</v>
      </c>
      <c r="AI639" t="str">
        <f t="shared" ca="1" si="117"/>
        <v>$K$550</v>
      </c>
      <c r="AJ639" s="8">
        <f t="shared" si="118"/>
        <v>3.7037037037037035E-2</v>
      </c>
      <c r="AK639" s="7">
        <f t="shared" si="119"/>
        <v>-53</v>
      </c>
      <c r="AL639" s="7" t="str">
        <f t="shared" ca="1" si="129"/>
        <v>TRACTOR SUPPLY MANHAT| 6060142134</v>
      </c>
      <c r="AM639" t="b">
        <f t="shared" si="120"/>
        <v>0</v>
      </c>
    </row>
    <row r="640" spans="3:39" x14ac:dyDescent="0.3">
      <c r="C640" s="1" t="s">
        <v>604</v>
      </c>
      <c r="D640" s="1" t="s">
        <v>605</v>
      </c>
      <c r="E640" s="1" t="s">
        <v>39</v>
      </c>
      <c r="F640" s="1" t="s">
        <v>42</v>
      </c>
      <c r="G640" s="1" t="s">
        <v>442</v>
      </c>
      <c r="H640" s="1" t="s">
        <v>50</v>
      </c>
      <c r="I640" s="1" t="s">
        <v>875</v>
      </c>
      <c r="J640" t="str">
        <f>TRIM(CONCATENATE(wiz[[#This Row],[SHIPPER..................]],wiz[[#This Row],[ZIP2..]],wiz[[#This Row],[ZIP3..]]))</f>
        <v>JOHNS MANVILLE | 4620130680</v>
      </c>
      <c r="K640" s="1">
        <v>7</v>
      </c>
      <c r="L640" s="1">
        <v>1.94</v>
      </c>
      <c r="M640" s="1">
        <v>0.19</v>
      </c>
      <c r="N640" s="1">
        <v>552</v>
      </c>
      <c r="O640" s="1">
        <v>0.97</v>
      </c>
      <c r="P640" s="1">
        <v>41</v>
      </c>
      <c r="Q640" s="1">
        <v>0.26</v>
      </c>
      <c r="R640" s="1">
        <v>21</v>
      </c>
      <c r="S640" s="1">
        <v>-15</v>
      </c>
      <c r="T640" s="1">
        <v>31</v>
      </c>
      <c r="U640" s="1">
        <v>191</v>
      </c>
      <c r="V640" s="1">
        <v>207</v>
      </c>
      <c r="W640" s="1">
        <v>46064</v>
      </c>
      <c r="X640" s="1">
        <v>46201</v>
      </c>
      <c r="Y640" s="1">
        <v>30680</v>
      </c>
      <c r="Z640" s="1">
        <v>1.91</v>
      </c>
      <c r="AA640" s="6">
        <f t="shared" si="121"/>
        <v>27</v>
      </c>
      <c r="AB640" s="6">
        <f t="shared" si="122"/>
        <v>1449</v>
      </c>
      <c r="AC640" s="6">
        <f t="shared" si="123"/>
        <v>2954</v>
      </c>
      <c r="AD640" s="6">
        <f t="shared" si="124"/>
        <v>109.4074074074074</v>
      </c>
      <c r="AE640" s="7">
        <f t="shared" si="125"/>
        <v>-187</v>
      </c>
      <c r="AF640" t="str">
        <f t="shared" ca="1" si="126"/>
        <v>$V$550</v>
      </c>
      <c r="AG640" t="str">
        <f t="shared" ca="1" si="127"/>
        <v>$J$550</v>
      </c>
      <c r="AH640" t="str">
        <f t="shared" ca="1" si="128"/>
        <v>b: ASCENT GLOBAL LOGI| 6280130301</v>
      </c>
      <c r="AI640" t="str">
        <f t="shared" ca="1" si="117"/>
        <v>$K$550</v>
      </c>
      <c r="AJ640" s="8">
        <f t="shared" si="118"/>
        <v>0.25925925925925924</v>
      </c>
      <c r="AK640" s="7">
        <f t="shared" si="119"/>
        <v>-53</v>
      </c>
      <c r="AL640" s="7" t="str">
        <f t="shared" ca="1" si="129"/>
        <v>TRACTOR SUPPLY MANHAT| 6060142134</v>
      </c>
      <c r="AM640" t="b">
        <f t="shared" si="120"/>
        <v>0</v>
      </c>
    </row>
    <row r="641" spans="3:39" x14ac:dyDescent="0.3">
      <c r="C641" s="1" t="s">
        <v>794</v>
      </c>
      <c r="D641" s="1" t="s">
        <v>795</v>
      </c>
      <c r="E641" s="1" t="s">
        <v>39</v>
      </c>
      <c r="F641" s="1" t="s">
        <v>42</v>
      </c>
      <c r="G641" s="1" t="s">
        <v>448</v>
      </c>
      <c r="H641" s="1" t="s">
        <v>50</v>
      </c>
      <c r="I641" s="1" t="s">
        <v>223</v>
      </c>
      <c r="J641" t="str">
        <f>TRIM(CONCATENATE(wiz[[#This Row],[SHIPPER..................]],wiz[[#This Row],[ZIP2..]],wiz[[#This Row],[ZIP3..]]))</f>
        <v>SNYDERS LANCE | 4616830301</v>
      </c>
      <c r="K641" s="1">
        <v>5</v>
      </c>
      <c r="L641" s="1">
        <v>1.98</v>
      </c>
      <c r="M641" s="1">
        <v>0.25</v>
      </c>
      <c r="N641" s="1">
        <v>524</v>
      </c>
      <c r="O641" s="1">
        <v>1.3</v>
      </c>
      <c r="P641" s="1">
        <v>59</v>
      </c>
      <c r="Q641" s="1">
        <v>0.28000000000000003</v>
      </c>
      <c r="R641" s="1">
        <v>-8</v>
      </c>
      <c r="S641" s="1">
        <v>-28</v>
      </c>
      <c r="T641" s="1">
        <v>-61</v>
      </c>
      <c r="U641" s="1">
        <v>215</v>
      </c>
      <c r="V641" s="1">
        <v>126</v>
      </c>
      <c r="W641" s="1">
        <v>46131</v>
      </c>
      <c r="X641" s="1">
        <v>46168</v>
      </c>
      <c r="Y641" s="1">
        <v>30301</v>
      </c>
      <c r="Z641" s="1">
        <v>2.0099999999999998</v>
      </c>
      <c r="AA641" s="6">
        <f t="shared" si="121"/>
        <v>133</v>
      </c>
      <c r="AB641" s="6">
        <f t="shared" si="122"/>
        <v>630</v>
      </c>
      <c r="AC641" s="6">
        <f t="shared" si="123"/>
        <v>2717</v>
      </c>
      <c r="AD641" s="6">
        <f t="shared" si="124"/>
        <v>20.428571428571427</v>
      </c>
      <c r="AE641" s="7">
        <f t="shared" si="125"/>
        <v>-179</v>
      </c>
      <c r="AF641" t="str">
        <f t="shared" ca="1" si="126"/>
        <v>$V$1647</v>
      </c>
      <c r="AG641" t="str">
        <f t="shared" ca="1" si="127"/>
        <v>$J$1647</v>
      </c>
      <c r="AH641" t="str">
        <f t="shared" ca="1" si="128"/>
        <v>SNYDERS LANCE | 2813477001</v>
      </c>
      <c r="AI641" t="str">
        <f t="shared" ca="1" si="117"/>
        <v>$K$1647</v>
      </c>
      <c r="AJ641" s="8">
        <f t="shared" si="118"/>
        <v>3.7593984962406013E-2</v>
      </c>
      <c r="AK641" s="7">
        <f t="shared" si="119"/>
        <v>-119</v>
      </c>
      <c r="AL641" s="7" t="str">
        <f t="shared" ca="1" si="129"/>
        <v>FOODMASTER LOGISTICS | 3030127932</v>
      </c>
      <c r="AM641" t="b">
        <f t="shared" si="120"/>
        <v>0</v>
      </c>
    </row>
    <row r="642" spans="3:39" x14ac:dyDescent="0.3">
      <c r="C642" s="1" t="s">
        <v>794</v>
      </c>
      <c r="D642" s="1" t="s">
        <v>795</v>
      </c>
      <c r="E642" s="1" t="s">
        <v>39</v>
      </c>
      <c r="F642" s="1" t="s">
        <v>42</v>
      </c>
      <c r="G642" s="1" t="s">
        <v>448</v>
      </c>
      <c r="H642" s="1" t="s">
        <v>50</v>
      </c>
      <c r="I642" s="1" t="s">
        <v>876</v>
      </c>
      <c r="J642" t="str">
        <f>TRIM(CONCATENATE(wiz[[#This Row],[SHIPPER..................]],wiz[[#This Row],[ZIP2..]],wiz[[#This Row],[ZIP3..]]))</f>
        <v>SNYDERS LANCE | 4616830133</v>
      </c>
      <c r="K642" s="1">
        <v>2</v>
      </c>
      <c r="L642" s="1">
        <v>2.0499999999999998</v>
      </c>
      <c r="M642" s="1">
        <v>0.25</v>
      </c>
      <c r="N642" s="1">
        <v>515</v>
      </c>
      <c r="O642" s="1">
        <v>1.4</v>
      </c>
      <c r="P642" s="1">
        <v>21</v>
      </c>
      <c r="Q642" s="1">
        <v>0.25</v>
      </c>
      <c r="R642" s="1">
        <v>-5</v>
      </c>
      <c r="S642" s="1">
        <v>-28</v>
      </c>
      <c r="T642" s="1">
        <v>-84</v>
      </c>
      <c r="U642" s="1">
        <v>239</v>
      </c>
      <c r="V642" s="1">
        <v>127</v>
      </c>
      <c r="W642" s="1">
        <v>46201</v>
      </c>
      <c r="X642" s="1">
        <v>46168</v>
      </c>
      <c r="Y642" s="1">
        <v>30133</v>
      </c>
      <c r="Z642" s="1">
        <v>2.08</v>
      </c>
      <c r="AA642" s="6">
        <f t="shared" si="121"/>
        <v>133</v>
      </c>
      <c r="AB642" s="6">
        <f t="shared" si="122"/>
        <v>254</v>
      </c>
      <c r="AC642" s="6">
        <f t="shared" si="123"/>
        <v>2717</v>
      </c>
      <c r="AD642" s="6">
        <f t="shared" si="124"/>
        <v>20.428571428571427</v>
      </c>
      <c r="AE642" s="7">
        <f t="shared" si="125"/>
        <v>-179</v>
      </c>
      <c r="AF642" t="str">
        <f t="shared" ca="1" si="126"/>
        <v>$V$1647</v>
      </c>
      <c r="AG642" t="str">
        <f t="shared" ca="1" si="127"/>
        <v>$J$1647</v>
      </c>
      <c r="AH642" t="str">
        <f t="shared" ca="1" si="128"/>
        <v>SNYDERS LANCE | 2813477001</v>
      </c>
      <c r="AI642" t="str">
        <f t="shared" ref="AI642:AI705" ca="1" si="130">REPLACE(AF642,2,1,"K")</f>
        <v>$K$1647</v>
      </c>
      <c r="AJ642" s="8">
        <f t="shared" ref="AJ642:AJ705" si="131">K642/AA642</f>
        <v>1.5037593984962405E-2</v>
      </c>
      <c r="AK642" s="7">
        <f t="shared" ref="AK642:AK705" si="132">_xlfn.MINIFS($V$3:$V$2378,$C$3:$C$2378,C642,$AJ$3:$AJ$2378,"&gt;0.05")</f>
        <v>-119</v>
      </c>
      <c r="AL642" s="7" t="str">
        <f t="shared" ca="1" si="129"/>
        <v>FOODMASTER LOGISTICS | 3030127932</v>
      </c>
      <c r="AM642" t="b">
        <f t="shared" ref="AM642:AM705" si="133">IF(AK642=V642,J642,FALSE)</f>
        <v>0</v>
      </c>
    </row>
    <row r="643" spans="3:39" x14ac:dyDescent="0.3">
      <c r="C643" s="1" t="s">
        <v>604</v>
      </c>
      <c r="D643" s="1" t="s">
        <v>605</v>
      </c>
      <c r="E643" s="1" t="s">
        <v>39</v>
      </c>
      <c r="F643" s="1" t="s">
        <v>42</v>
      </c>
      <c r="G643" s="1" t="s">
        <v>442</v>
      </c>
      <c r="H643" s="1" t="s">
        <v>50</v>
      </c>
      <c r="I643" s="1" t="s">
        <v>98</v>
      </c>
      <c r="J643" t="str">
        <f>TRIM(CONCATENATE(wiz[[#This Row],[SHIPPER..................]],wiz[[#This Row],[ZIP2..]],wiz[[#This Row],[ZIP3..]]))</f>
        <v>JOHNS MANVILLE | 4620130901</v>
      </c>
      <c r="K643" s="1">
        <v>1</v>
      </c>
      <c r="L643" s="1">
        <v>1.96</v>
      </c>
      <c r="M643" s="1">
        <v>0.19</v>
      </c>
      <c r="N643" s="1">
        <v>611</v>
      </c>
      <c r="O643" s="1">
        <v>2</v>
      </c>
      <c r="P643" s="1">
        <v>32</v>
      </c>
      <c r="Q643" s="1">
        <v>0.25</v>
      </c>
      <c r="R643" s="1">
        <v>12</v>
      </c>
      <c r="S643" s="1">
        <v>-15</v>
      </c>
      <c r="T643" s="1">
        <v>-187</v>
      </c>
      <c r="U643" s="1">
        <v>86</v>
      </c>
      <c r="V643" s="1">
        <v>-116</v>
      </c>
      <c r="W643" s="1">
        <v>46064</v>
      </c>
      <c r="X643" s="1">
        <v>46201</v>
      </c>
      <c r="Y643" s="1">
        <v>30901</v>
      </c>
      <c r="Z643" s="1">
        <v>1.93</v>
      </c>
      <c r="AA643" s="6">
        <f t="shared" ref="AA643:AA706" si="134">SUMIFS(K$3:K$2378,$C$3:$C$2378,$C643)</f>
        <v>27</v>
      </c>
      <c r="AB643" s="6">
        <f t="shared" ref="AB643:AB706" si="135">V643*K643</f>
        <v>-116</v>
      </c>
      <c r="AC643" s="6">
        <f t="shared" ref="AC643:AC706" si="136">SUMIFS(AB$3:AB$2378,$C$3:$C$2378,$C643)</f>
        <v>2954</v>
      </c>
      <c r="AD643" s="6">
        <f t="shared" ref="AD643:AD706" si="137">AC643/AA643</f>
        <v>109.4074074074074</v>
      </c>
      <c r="AE643" s="7">
        <f t="shared" ref="AE643:AE706" si="138">_xlfn.MINIFS($V$3:$V$2378,$C$3:$C$2378,C643)</f>
        <v>-187</v>
      </c>
      <c r="AF643" t="str">
        <f t="shared" ref="AF643:AF706" ca="1" si="139">CELL("address",INDEX($V$3:$V$2378,MATCH(_xlfn.MINIFS($V$3:$V$2378,$C$3:$C$2378,C643),$V$3:$V$2378,0)))</f>
        <v>$V$550</v>
      </c>
      <c r="AG643" t="str">
        <f t="shared" ref="AG643:AG706" ca="1" si="140">REPLACE(AF643,2,1,"J")</f>
        <v>$J$550</v>
      </c>
      <c r="AH643" t="str">
        <f t="shared" ref="AH643:AH706" ca="1" si="141">INDIRECT(AG643)</f>
        <v>b: ASCENT GLOBAL LOGI| 6280130301</v>
      </c>
      <c r="AI643" t="str">
        <f t="shared" ca="1" si="130"/>
        <v>$K$550</v>
      </c>
      <c r="AJ643" s="8">
        <f t="shared" si="131"/>
        <v>3.7037037037037035E-2</v>
      </c>
      <c r="AK643" s="7">
        <f t="shared" si="132"/>
        <v>-53</v>
      </c>
      <c r="AL643" s="7" t="str">
        <f t="shared" ref="AL643:AL706" ca="1" si="142">OFFSET(J$2,MATCH(AK643,$V$3:$V$2378,0),)</f>
        <v>TRACTOR SUPPLY MANHAT| 6060142134</v>
      </c>
      <c r="AM643" t="b">
        <f t="shared" si="133"/>
        <v>0</v>
      </c>
    </row>
    <row r="644" spans="3:39" x14ac:dyDescent="0.3">
      <c r="C644" s="1" t="s">
        <v>37</v>
      </c>
      <c r="D644" s="1" t="s">
        <v>38</v>
      </c>
      <c r="E644" s="1" t="s">
        <v>39</v>
      </c>
      <c r="F644" s="1" t="s">
        <v>42</v>
      </c>
      <c r="G644" s="1" t="s">
        <v>877</v>
      </c>
      <c r="H644" s="1" t="s">
        <v>50</v>
      </c>
      <c r="I644" s="1" t="s">
        <v>609</v>
      </c>
      <c r="J644" t="str">
        <f>TRIM(CONCATENATE(wiz[[#This Row],[SHIPPER..................]],wiz[[#This Row],[ZIP2..]],wiz[[#This Row],[ZIP3..]]))</f>
        <v>b: C H ROBINSON | 4607530705</v>
      </c>
      <c r="K644" s="1">
        <v>1</v>
      </c>
      <c r="L644" s="1">
        <v>1.37</v>
      </c>
      <c r="M644" s="1">
        <v>0.28000000000000003</v>
      </c>
      <c r="N644" s="1">
        <v>485</v>
      </c>
      <c r="O644" s="1">
        <v>0.97</v>
      </c>
      <c r="P644" s="1">
        <v>108</v>
      </c>
      <c r="Q644" s="1">
        <v>0.35</v>
      </c>
      <c r="R644" s="1">
        <v>-21</v>
      </c>
      <c r="S644" s="1">
        <v>-71</v>
      </c>
      <c r="T644" s="1">
        <v>-1</v>
      </c>
      <c r="U644" s="1">
        <v>-79</v>
      </c>
      <c r="V644" s="1">
        <v>-151</v>
      </c>
      <c r="W644" s="1">
        <v>45338</v>
      </c>
      <c r="X644" s="1">
        <v>46075</v>
      </c>
      <c r="Y644" s="1">
        <v>30705</v>
      </c>
      <c r="Z644" s="1">
        <v>1.43</v>
      </c>
      <c r="AA644" s="6">
        <f t="shared" si="134"/>
        <v>615</v>
      </c>
      <c r="AB644" s="6">
        <f t="shared" si="135"/>
        <v>-151</v>
      </c>
      <c r="AC644" s="6">
        <f t="shared" si="136"/>
        <v>-122022</v>
      </c>
      <c r="AD644" s="6">
        <f t="shared" si="137"/>
        <v>-198.40975609756097</v>
      </c>
      <c r="AE644" s="7">
        <f t="shared" si="138"/>
        <v>-1118</v>
      </c>
      <c r="AF644" t="str">
        <f t="shared" ca="1" si="139"/>
        <v>$V$1066</v>
      </c>
      <c r="AG644" t="str">
        <f t="shared" ca="1" si="140"/>
        <v>$J$1066</v>
      </c>
      <c r="AH644" t="str">
        <f t="shared" ca="1" si="141"/>
        <v>b: C H ROBINSON | 2736036101</v>
      </c>
      <c r="AI644" t="str">
        <f t="shared" ca="1" si="130"/>
        <v>$K$1066</v>
      </c>
      <c r="AJ644" s="8">
        <f t="shared" si="131"/>
        <v>1.6260162601626016E-3</v>
      </c>
      <c r="AK644" s="7">
        <f t="shared" si="132"/>
        <v>-560</v>
      </c>
      <c r="AL644" s="7" t="str">
        <f t="shared" ca="1" si="142"/>
        <v>b: C H ROBINSON | 6080335055</v>
      </c>
      <c r="AM644" t="b">
        <f t="shared" si="133"/>
        <v>0</v>
      </c>
    </row>
    <row r="645" spans="3:39" x14ac:dyDescent="0.3">
      <c r="C645" s="1" t="s">
        <v>210</v>
      </c>
      <c r="D645" s="1" t="s">
        <v>211</v>
      </c>
      <c r="E645" s="1" t="s">
        <v>39</v>
      </c>
      <c r="F645" s="1" t="s">
        <v>42</v>
      </c>
      <c r="G645" s="1" t="s">
        <v>874</v>
      </c>
      <c r="H645" s="1" t="s">
        <v>50</v>
      </c>
      <c r="I645" s="1" t="s">
        <v>215</v>
      </c>
      <c r="J645" t="str">
        <f>TRIM(CONCATENATE(wiz[[#This Row],[SHIPPER..................]],wiz[[#This Row],[ZIP2..]],wiz[[#This Row],[ZIP3..]]))</f>
        <v>b: ECHO GLOBAL LOGIST| 4614230501</v>
      </c>
      <c r="K645" s="1">
        <v>1</v>
      </c>
      <c r="L645" s="1">
        <v>2.0099999999999998</v>
      </c>
      <c r="M645" s="1">
        <v>0.27</v>
      </c>
      <c r="N645" s="1">
        <v>483</v>
      </c>
      <c r="O645" s="1">
        <v>0.92</v>
      </c>
      <c r="P645" s="1">
        <v>42</v>
      </c>
      <c r="Q645" s="1">
        <v>0.25</v>
      </c>
      <c r="R645" s="1">
        <v>-16</v>
      </c>
      <c r="S645" s="1">
        <v>-7</v>
      </c>
      <c r="T645" s="1">
        <v>11</v>
      </c>
      <c r="U645" s="1">
        <v>226</v>
      </c>
      <c r="V645" s="1">
        <v>230</v>
      </c>
      <c r="W645" s="1">
        <v>46064</v>
      </c>
      <c r="X645" s="1">
        <v>46142</v>
      </c>
      <c r="Y645" s="1">
        <v>30501</v>
      </c>
      <c r="Z645" s="1">
        <v>2.06</v>
      </c>
      <c r="AA645" s="6">
        <f t="shared" si="134"/>
        <v>94</v>
      </c>
      <c r="AB645" s="6">
        <f t="shared" si="135"/>
        <v>230</v>
      </c>
      <c r="AC645" s="6">
        <f t="shared" si="136"/>
        <v>1157</v>
      </c>
      <c r="AD645" s="6">
        <f t="shared" si="137"/>
        <v>12.308510638297872</v>
      </c>
      <c r="AE645" s="7">
        <f t="shared" si="138"/>
        <v>-816</v>
      </c>
      <c r="AF645" t="str">
        <f t="shared" ca="1" si="139"/>
        <v>$V$921</v>
      </c>
      <c r="AG645" t="str">
        <f t="shared" ca="1" si="140"/>
        <v>$J$921</v>
      </c>
      <c r="AH645" t="str">
        <f t="shared" ca="1" si="141"/>
        <v>b: ECHO GLOBAL LOGIST| 5503315639</v>
      </c>
      <c r="AI645" t="str">
        <f t="shared" ca="1" si="130"/>
        <v>$K$921</v>
      </c>
      <c r="AJ645" s="8">
        <f t="shared" si="131"/>
        <v>1.0638297872340425E-2</v>
      </c>
      <c r="AK645" s="7">
        <f t="shared" si="132"/>
        <v>-71</v>
      </c>
      <c r="AL645" s="7" t="str">
        <f t="shared" ca="1" si="142"/>
        <v>b: ECHO GLOBAL LOGIST| 5632053201</v>
      </c>
      <c r="AM645" t="b">
        <f t="shared" si="133"/>
        <v>0</v>
      </c>
    </row>
    <row r="646" spans="3:39" x14ac:dyDescent="0.3">
      <c r="C646" s="1" t="s">
        <v>210</v>
      </c>
      <c r="D646" s="1" t="s">
        <v>211</v>
      </c>
      <c r="E646" s="1" t="s">
        <v>39</v>
      </c>
      <c r="F646" s="1" t="s">
        <v>42</v>
      </c>
      <c r="G646" s="1" t="s">
        <v>448</v>
      </c>
      <c r="H646" s="1" t="s">
        <v>50</v>
      </c>
      <c r="I646" s="1" t="s">
        <v>878</v>
      </c>
      <c r="J646" t="str">
        <f>TRIM(CONCATENATE(wiz[[#This Row],[SHIPPER..................]],wiz[[#This Row],[ZIP2..]],wiz[[#This Row],[ZIP3..]]))</f>
        <v>b: ECHO GLOBAL LOGIST| 4616830635</v>
      </c>
      <c r="K646" s="1">
        <v>1</v>
      </c>
      <c r="L646" s="1">
        <v>1.23</v>
      </c>
      <c r="M646" s="1">
        <v>0.27</v>
      </c>
      <c r="N646" s="1">
        <v>599</v>
      </c>
      <c r="O646" s="1">
        <v>1.08</v>
      </c>
      <c r="P646" s="1">
        <v>18</v>
      </c>
      <c r="Q646" s="1">
        <v>0.25</v>
      </c>
      <c r="R646" s="1">
        <v>-23</v>
      </c>
      <c r="S646" s="1">
        <v>-2</v>
      </c>
      <c r="T646" s="1">
        <v>5</v>
      </c>
      <c r="U646" s="1">
        <v>-119</v>
      </c>
      <c r="V646" s="1">
        <v>-116</v>
      </c>
      <c r="W646" s="1">
        <v>46201</v>
      </c>
      <c r="X646" s="1">
        <v>46168</v>
      </c>
      <c r="Y646" s="1">
        <v>30635</v>
      </c>
      <c r="Z646" s="1">
        <v>1.28</v>
      </c>
      <c r="AA646" s="6">
        <f t="shared" si="134"/>
        <v>94</v>
      </c>
      <c r="AB646" s="6">
        <f t="shared" si="135"/>
        <v>-116</v>
      </c>
      <c r="AC646" s="6">
        <f t="shared" si="136"/>
        <v>1157</v>
      </c>
      <c r="AD646" s="6">
        <f t="shared" si="137"/>
        <v>12.308510638297872</v>
      </c>
      <c r="AE646" s="7">
        <f t="shared" si="138"/>
        <v>-816</v>
      </c>
      <c r="AF646" t="str">
        <f t="shared" ca="1" si="139"/>
        <v>$V$921</v>
      </c>
      <c r="AG646" t="str">
        <f t="shared" ca="1" si="140"/>
        <v>$J$921</v>
      </c>
      <c r="AH646" t="str">
        <f t="shared" ca="1" si="141"/>
        <v>b: ECHO GLOBAL LOGIST| 5503315639</v>
      </c>
      <c r="AI646" t="str">
        <f t="shared" ca="1" si="130"/>
        <v>$K$921</v>
      </c>
      <c r="AJ646" s="8">
        <f t="shared" si="131"/>
        <v>1.0638297872340425E-2</v>
      </c>
      <c r="AK646" s="7">
        <f t="shared" si="132"/>
        <v>-71</v>
      </c>
      <c r="AL646" s="7" t="str">
        <f t="shared" ca="1" si="142"/>
        <v>b: ECHO GLOBAL LOGIST| 5632053201</v>
      </c>
      <c r="AM646" t="b">
        <f t="shared" si="133"/>
        <v>0</v>
      </c>
    </row>
    <row r="647" spans="3:39" x14ac:dyDescent="0.3">
      <c r="C647" s="1" t="s">
        <v>47</v>
      </c>
      <c r="D647" s="1" t="s">
        <v>48</v>
      </c>
      <c r="E647" s="1" t="s">
        <v>39</v>
      </c>
      <c r="F647" s="1" t="s">
        <v>42</v>
      </c>
      <c r="G647" s="1" t="s">
        <v>448</v>
      </c>
      <c r="H647" s="1" t="s">
        <v>50</v>
      </c>
      <c r="I647" s="1" t="s">
        <v>362</v>
      </c>
      <c r="J647" t="str">
        <f>TRIM(CONCATENATE(wiz[[#This Row],[SHIPPER..................]],wiz[[#This Row],[ZIP2..]],wiz[[#This Row],[ZIP3..]]))</f>
        <v>LOWES MLXP VAN ONE WA| 4616830103</v>
      </c>
      <c r="K647" s="1">
        <v>16</v>
      </c>
      <c r="L647" s="1">
        <v>1.9</v>
      </c>
      <c r="M647" s="1">
        <v>0.21</v>
      </c>
      <c r="N647" s="1">
        <v>465</v>
      </c>
      <c r="O647" s="1">
        <v>0.84</v>
      </c>
      <c r="P647" s="1">
        <v>40</v>
      </c>
      <c r="Q647" s="1">
        <v>0.27</v>
      </c>
      <c r="R647" s="1">
        <v>12</v>
      </c>
      <c r="S647" s="1">
        <v>-42</v>
      </c>
      <c r="T647" s="1">
        <v>30</v>
      </c>
      <c r="U647" s="1">
        <v>79</v>
      </c>
      <c r="V647" s="1">
        <v>67</v>
      </c>
      <c r="W647" s="1">
        <v>46064</v>
      </c>
      <c r="X647" s="1">
        <v>46168</v>
      </c>
      <c r="Y647" s="1">
        <v>30103</v>
      </c>
      <c r="Z647" s="1">
        <v>1.89</v>
      </c>
      <c r="AA647" s="6">
        <f t="shared" si="134"/>
        <v>678</v>
      </c>
      <c r="AB647" s="6">
        <f t="shared" si="135"/>
        <v>1072</v>
      </c>
      <c r="AC647" s="6">
        <f t="shared" si="136"/>
        <v>-50621</v>
      </c>
      <c r="AD647" s="6">
        <f t="shared" si="137"/>
        <v>-74.662241887905608</v>
      </c>
      <c r="AE647" s="7">
        <f t="shared" si="138"/>
        <v>-655</v>
      </c>
      <c r="AF647" t="str">
        <f t="shared" ca="1" si="139"/>
        <v>$V$1026</v>
      </c>
      <c r="AG647" t="str">
        <f t="shared" ca="1" si="140"/>
        <v>$J$1026</v>
      </c>
      <c r="AH647" t="str">
        <f t="shared" ca="1" si="141"/>
        <v>LOWES MLXP VAN ONE WA| 2820147265</v>
      </c>
      <c r="AI647" t="str">
        <f t="shared" ca="1" si="130"/>
        <v>$K$1026</v>
      </c>
      <c r="AJ647" s="8">
        <f t="shared" si="131"/>
        <v>2.359882005899705E-2</v>
      </c>
      <c r="AK647" s="7">
        <f t="shared" si="132"/>
        <v>-233</v>
      </c>
      <c r="AL647" s="7" t="str">
        <f t="shared" ca="1" si="142"/>
        <v>b: ECHO GLOBAL LOGIST| 6621537201</v>
      </c>
      <c r="AM647" t="b">
        <f t="shared" si="133"/>
        <v>0</v>
      </c>
    </row>
    <row r="648" spans="3:39" x14ac:dyDescent="0.3">
      <c r="C648" s="1" t="s">
        <v>37</v>
      </c>
      <c r="D648" s="1" t="s">
        <v>38</v>
      </c>
      <c r="E648" s="1" t="s">
        <v>39</v>
      </c>
      <c r="F648" s="1" t="s">
        <v>42</v>
      </c>
      <c r="G648" s="1" t="s">
        <v>442</v>
      </c>
      <c r="H648" s="1" t="s">
        <v>53</v>
      </c>
      <c r="I648" s="1" t="s">
        <v>107</v>
      </c>
      <c r="J648" t="str">
        <f>TRIM(CONCATENATE(wiz[[#This Row],[SHIPPER..................]],wiz[[#This Row],[ZIP2..]],wiz[[#This Row],[ZIP3..]]))</f>
        <v>b: C H ROBINSON | 4620160538</v>
      </c>
      <c r="K648" s="1">
        <v>1</v>
      </c>
      <c r="L648" s="1">
        <v>2.17</v>
      </c>
      <c r="M648" s="1">
        <v>0.27</v>
      </c>
      <c r="N648" s="1">
        <v>205</v>
      </c>
      <c r="O648" s="1">
        <v>1.5</v>
      </c>
      <c r="P648" s="1">
        <v>32</v>
      </c>
      <c r="Q648" s="1">
        <v>0.25</v>
      </c>
      <c r="R648" s="1">
        <v>-12</v>
      </c>
      <c r="S648" s="1">
        <v>-3</v>
      </c>
      <c r="T648" s="1">
        <v>-143</v>
      </c>
      <c r="U648" s="1">
        <v>-49</v>
      </c>
      <c r="V648" s="1">
        <v>-195</v>
      </c>
      <c r="W648" s="1">
        <v>46064</v>
      </c>
      <c r="X648" s="1">
        <v>46201</v>
      </c>
      <c r="Y648" s="1">
        <v>60538</v>
      </c>
      <c r="Z648" s="1">
        <v>2.2200000000000002</v>
      </c>
      <c r="AA648" s="6">
        <f t="shared" si="134"/>
        <v>615</v>
      </c>
      <c r="AB648" s="6">
        <f t="shared" si="135"/>
        <v>-195</v>
      </c>
      <c r="AC648" s="6">
        <f t="shared" si="136"/>
        <v>-122022</v>
      </c>
      <c r="AD648" s="6">
        <f t="shared" si="137"/>
        <v>-198.40975609756097</v>
      </c>
      <c r="AE648" s="7">
        <f t="shared" si="138"/>
        <v>-1118</v>
      </c>
      <c r="AF648" t="str">
        <f t="shared" ca="1" si="139"/>
        <v>$V$1066</v>
      </c>
      <c r="AG648" t="str">
        <f t="shared" ca="1" si="140"/>
        <v>$J$1066</v>
      </c>
      <c r="AH648" t="str">
        <f t="shared" ca="1" si="141"/>
        <v>b: C H ROBINSON | 2736036101</v>
      </c>
      <c r="AI648" t="str">
        <f t="shared" ca="1" si="130"/>
        <v>$K$1066</v>
      </c>
      <c r="AJ648" s="8">
        <f t="shared" si="131"/>
        <v>1.6260162601626016E-3</v>
      </c>
      <c r="AK648" s="7">
        <f t="shared" si="132"/>
        <v>-560</v>
      </c>
      <c r="AL648" s="7" t="str">
        <f t="shared" ca="1" si="142"/>
        <v>b: C H ROBINSON | 6080335055</v>
      </c>
      <c r="AM648" t="b">
        <f t="shared" si="133"/>
        <v>0</v>
      </c>
    </row>
    <row r="649" spans="3:39" x14ac:dyDescent="0.3">
      <c r="C649" s="1" t="s">
        <v>879</v>
      </c>
      <c r="D649" s="1" t="s">
        <v>880</v>
      </c>
      <c r="E649" s="1" t="s">
        <v>39</v>
      </c>
      <c r="F649" s="1" t="s">
        <v>42</v>
      </c>
      <c r="G649" s="1" t="s">
        <v>442</v>
      </c>
      <c r="H649" s="1" t="s">
        <v>274</v>
      </c>
      <c r="I649" s="1" t="s">
        <v>460</v>
      </c>
      <c r="J649" t="str">
        <f>TRIM(CONCATENATE(wiz[[#This Row],[SHIPPER..................]],wiz[[#This Row],[ZIP2..]],wiz[[#This Row],[ZIP3..]]))</f>
        <v>PLS PITTSBURGH LOGIST| 4620166101</v>
      </c>
      <c r="K649" s="1">
        <v>1</v>
      </c>
      <c r="L649" s="1">
        <v>1.52</v>
      </c>
      <c r="M649" s="1">
        <v>0.27</v>
      </c>
      <c r="N649" s="1">
        <v>477</v>
      </c>
      <c r="O649" s="1">
        <v>1.08</v>
      </c>
      <c r="P649" s="1">
        <v>18</v>
      </c>
      <c r="Q649" s="1">
        <v>0.25</v>
      </c>
      <c r="R649" s="1">
        <v>-28</v>
      </c>
      <c r="S649" s="1">
        <v>-2</v>
      </c>
      <c r="T649" s="1">
        <v>-27</v>
      </c>
      <c r="U649" s="1">
        <v>-154</v>
      </c>
      <c r="V649" s="1">
        <v>-183</v>
      </c>
      <c r="W649" s="1">
        <v>46168</v>
      </c>
      <c r="X649" s="1">
        <v>46201</v>
      </c>
      <c r="Y649" s="1">
        <v>66101</v>
      </c>
      <c r="Z649" s="1">
        <v>1.57</v>
      </c>
      <c r="AA649" s="6">
        <f t="shared" si="134"/>
        <v>10</v>
      </c>
      <c r="AB649" s="6">
        <f t="shared" si="135"/>
        <v>-183</v>
      </c>
      <c r="AC649" s="6">
        <f t="shared" si="136"/>
        <v>-1697</v>
      </c>
      <c r="AD649" s="6">
        <f t="shared" si="137"/>
        <v>-169.7</v>
      </c>
      <c r="AE649" s="7">
        <f t="shared" si="138"/>
        <v>-364</v>
      </c>
      <c r="AF649" t="str">
        <f t="shared" ca="1" si="139"/>
        <v>$V$1355</v>
      </c>
      <c r="AG649" t="str">
        <f t="shared" ca="1" si="140"/>
        <v>$J$1355</v>
      </c>
      <c r="AH649" t="str">
        <f t="shared" ca="1" si="141"/>
        <v>PLS PITTSBURGH LOGIST| 4313028348</v>
      </c>
      <c r="AI649" t="str">
        <f t="shared" ca="1" si="130"/>
        <v>$K$1355</v>
      </c>
      <c r="AJ649" s="8">
        <f t="shared" si="131"/>
        <v>0.1</v>
      </c>
      <c r="AK649" s="7">
        <f t="shared" si="132"/>
        <v>-364</v>
      </c>
      <c r="AL649" s="7" t="str">
        <f t="shared" ca="1" si="142"/>
        <v>PLS PITTSBURGH LOGIST| 4313028348</v>
      </c>
      <c r="AM649" t="b">
        <f t="shared" si="133"/>
        <v>0</v>
      </c>
    </row>
    <row r="650" spans="3:39" x14ac:dyDescent="0.3">
      <c r="C650" s="1" t="s">
        <v>78</v>
      </c>
      <c r="D650" s="1" t="s">
        <v>79</v>
      </c>
      <c r="E650" s="1" t="s">
        <v>39</v>
      </c>
      <c r="F650" s="1" t="s">
        <v>42</v>
      </c>
      <c r="G650" s="1" t="s">
        <v>442</v>
      </c>
      <c r="H650" s="1" t="s">
        <v>44</v>
      </c>
      <c r="I650" s="1" t="s">
        <v>464</v>
      </c>
      <c r="J650" t="str">
        <f>TRIM(CONCATENATE(wiz[[#This Row],[SHIPPER..................]],wiz[[#This Row],[ZIP2..]],wiz[[#This Row],[ZIP3..]]))</f>
        <v>TRACTOR SUPPLY MANHAT| 4620142134</v>
      </c>
      <c r="K650" s="1">
        <v>1</v>
      </c>
      <c r="L650" s="1">
        <v>2.5099999999999998</v>
      </c>
      <c r="M650" s="1">
        <v>0.21</v>
      </c>
      <c r="N650" s="1">
        <v>259</v>
      </c>
      <c r="O650" s="1">
        <v>0.34</v>
      </c>
      <c r="P650" s="1">
        <v>32</v>
      </c>
      <c r="Q650" s="1">
        <v>0.25</v>
      </c>
      <c r="R650" s="1">
        <v>12</v>
      </c>
      <c r="S650" s="1">
        <v>6</v>
      </c>
      <c r="T650" s="1">
        <v>47</v>
      </c>
      <c r="U650" s="1">
        <v>234</v>
      </c>
      <c r="V650" s="1">
        <v>287</v>
      </c>
      <c r="W650" s="1">
        <v>46064</v>
      </c>
      <c r="X650" s="1">
        <v>46201</v>
      </c>
      <c r="Y650" s="1">
        <v>42134</v>
      </c>
      <c r="Z650" s="1">
        <v>2.5</v>
      </c>
      <c r="AA650" s="6">
        <f t="shared" si="134"/>
        <v>533</v>
      </c>
      <c r="AB650" s="6">
        <f t="shared" si="135"/>
        <v>287</v>
      </c>
      <c r="AC650" s="6">
        <f t="shared" si="136"/>
        <v>27994</v>
      </c>
      <c r="AD650" s="6">
        <f t="shared" si="137"/>
        <v>52.521575984990619</v>
      </c>
      <c r="AE650" s="7">
        <f t="shared" si="138"/>
        <v>-627</v>
      </c>
      <c r="AF650" t="str">
        <f t="shared" ca="1" si="139"/>
        <v>$V$356</v>
      </c>
      <c r="AG650" t="str">
        <f t="shared" ca="1" si="140"/>
        <v>$J$356</v>
      </c>
      <c r="AH650" t="str">
        <f t="shared" ca="1" si="141"/>
        <v>TRACTOR SUPPLY MANHAT| 3070142134</v>
      </c>
      <c r="AI650" t="str">
        <f t="shared" ca="1" si="130"/>
        <v>$K$356</v>
      </c>
      <c r="AJ650" s="8">
        <f t="shared" si="131"/>
        <v>1.876172607879925E-3</v>
      </c>
      <c r="AK650" s="7">
        <f t="shared" si="132"/>
        <v>-192</v>
      </c>
      <c r="AL650" s="7" t="str">
        <f t="shared" ca="1" si="142"/>
        <v>b: C H ROBINSON | 4817435150</v>
      </c>
      <c r="AM650" t="b">
        <f t="shared" si="133"/>
        <v>0</v>
      </c>
    </row>
    <row r="651" spans="3:39" x14ac:dyDescent="0.3">
      <c r="C651" s="1" t="s">
        <v>37</v>
      </c>
      <c r="D651" s="1" t="s">
        <v>38</v>
      </c>
      <c r="E651" s="1" t="s">
        <v>39</v>
      </c>
      <c r="F651" s="1" t="s">
        <v>42</v>
      </c>
      <c r="G651" s="1" t="s">
        <v>877</v>
      </c>
      <c r="H651" s="1" t="s">
        <v>44</v>
      </c>
      <c r="I651" s="1" t="s">
        <v>109</v>
      </c>
      <c r="J651" t="str">
        <f>TRIM(CONCATENATE(wiz[[#This Row],[SHIPPER..................]],wiz[[#This Row],[ZIP2..]],wiz[[#This Row],[ZIP3..]]))</f>
        <v>b: C H ROBINSON | 4607541056</v>
      </c>
      <c r="K651" s="1">
        <v>2</v>
      </c>
      <c r="L651" s="1">
        <v>2.4900000000000002</v>
      </c>
      <c r="M651" s="1">
        <v>0.27</v>
      </c>
      <c r="N651" s="1">
        <v>199</v>
      </c>
      <c r="O651" s="1">
        <v>0.47</v>
      </c>
      <c r="P651" s="1">
        <v>55</v>
      </c>
      <c r="Q651" s="1">
        <v>0.28000000000000003</v>
      </c>
      <c r="R651" s="1">
        <v>-12</v>
      </c>
      <c r="S651" s="1">
        <v>-71</v>
      </c>
      <c r="T651" s="1">
        <v>2</v>
      </c>
      <c r="U651" s="1">
        <v>94</v>
      </c>
      <c r="V651" s="1">
        <v>25</v>
      </c>
      <c r="W651" s="1">
        <v>46933</v>
      </c>
      <c r="X651" s="1">
        <v>46075</v>
      </c>
      <c r="Y651" s="1">
        <v>41056</v>
      </c>
      <c r="Z651" s="1">
        <v>2.54</v>
      </c>
      <c r="AA651" s="6">
        <f t="shared" si="134"/>
        <v>615</v>
      </c>
      <c r="AB651" s="6">
        <f t="shared" si="135"/>
        <v>50</v>
      </c>
      <c r="AC651" s="6">
        <f t="shared" si="136"/>
        <v>-122022</v>
      </c>
      <c r="AD651" s="6">
        <f t="shared" si="137"/>
        <v>-198.40975609756097</v>
      </c>
      <c r="AE651" s="7">
        <f t="shared" si="138"/>
        <v>-1118</v>
      </c>
      <c r="AF651" t="str">
        <f t="shared" ca="1" si="139"/>
        <v>$V$1066</v>
      </c>
      <c r="AG651" t="str">
        <f t="shared" ca="1" si="140"/>
        <v>$J$1066</v>
      </c>
      <c r="AH651" t="str">
        <f t="shared" ca="1" si="141"/>
        <v>b: C H ROBINSON | 2736036101</v>
      </c>
      <c r="AI651" t="str">
        <f t="shared" ca="1" si="130"/>
        <v>$K$1066</v>
      </c>
      <c r="AJ651" s="8">
        <f t="shared" si="131"/>
        <v>3.2520325203252032E-3</v>
      </c>
      <c r="AK651" s="7">
        <f t="shared" si="132"/>
        <v>-560</v>
      </c>
      <c r="AL651" s="7" t="str">
        <f t="shared" ca="1" si="142"/>
        <v>b: C H ROBINSON | 6080335055</v>
      </c>
      <c r="AM651" t="b">
        <f t="shared" si="133"/>
        <v>0</v>
      </c>
    </row>
    <row r="652" spans="3:39" x14ac:dyDescent="0.3">
      <c r="C652" s="1" t="s">
        <v>195</v>
      </c>
      <c r="D652" s="1" t="s">
        <v>196</v>
      </c>
      <c r="E652" s="1" t="s">
        <v>39</v>
      </c>
      <c r="F652" s="1" t="s">
        <v>42</v>
      </c>
      <c r="G652" s="1" t="s">
        <v>442</v>
      </c>
      <c r="H652" s="1" t="s">
        <v>66</v>
      </c>
      <c r="I652" s="1" t="s">
        <v>709</v>
      </c>
      <c r="J652" t="str">
        <f>TRIM(CONCATENATE(wiz[[#This Row],[SHIPPER..................]],wiz[[#This Row],[ZIP2..]],wiz[[#This Row],[ZIP3..]]))</f>
        <v>MTD PRODUCTS INC | 4620138879</v>
      </c>
      <c r="K652" s="1">
        <v>4</v>
      </c>
      <c r="L652" s="1">
        <v>1.58</v>
      </c>
      <c r="M652" s="1">
        <v>0.2</v>
      </c>
      <c r="N652" s="1">
        <v>504</v>
      </c>
      <c r="O652" s="1">
        <v>0.96</v>
      </c>
      <c r="P652" s="1">
        <v>101</v>
      </c>
      <c r="Q652" s="1">
        <v>0.33</v>
      </c>
      <c r="R652" s="1">
        <v>18</v>
      </c>
      <c r="S652" s="1">
        <v>-50</v>
      </c>
      <c r="T652" s="1">
        <v>20</v>
      </c>
      <c r="U652" s="1">
        <v>215</v>
      </c>
      <c r="V652" s="1">
        <v>185</v>
      </c>
      <c r="W652" s="1">
        <v>46131</v>
      </c>
      <c r="X652" s="1">
        <v>46201</v>
      </c>
      <c r="Y652" s="1">
        <v>38879</v>
      </c>
      <c r="Z652" s="1">
        <v>1.56</v>
      </c>
      <c r="AA652" s="6">
        <f t="shared" si="134"/>
        <v>127</v>
      </c>
      <c r="AB652" s="6">
        <f t="shared" si="135"/>
        <v>740</v>
      </c>
      <c r="AC652" s="6">
        <f t="shared" si="136"/>
        <v>-14762</v>
      </c>
      <c r="AD652" s="6">
        <f t="shared" si="137"/>
        <v>-116.23622047244095</v>
      </c>
      <c r="AE652" s="7">
        <f t="shared" si="138"/>
        <v>-534</v>
      </c>
      <c r="AF652" t="str">
        <f t="shared" ca="1" si="139"/>
        <v>$V$2354</v>
      </c>
      <c r="AG652" t="str">
        <f t="shared" ca="1" si="140"/>
        <v>$J$2354</v>
      </c>
      <c r="AH652" t="str">
        <f t="shared" ca="1" si="141"/>
        <v>MTD PRODUCTS INC | 5303738879</v>
      </c>
      <c r="AI652" t="str">
        <f t="shared" ca="1" si="130"/>
        <v>$K$2354</v>
      </c>
      <c r="AJ652" s="8">
        <f t="shared" si="131"/>
        <v>3.1496062992125984E-2</v>
      </c>
      <c r="AK652" s="7">
        <f t="shared" si="132"/>
        <v>-291</v>
      </c>
      <c r="AL652" s="7" t="str">
        <f t="shared" ca="1" si="142"/>
        <v>NOVOLEX | 3000360526</v>
      </c>
      <c r="AM652" t="b">
        <f t="shared" si="133"/>
        <v>0</v>
      </c>
    </row>
    <row r="653" spans="3:39" x14ac:dyDescent="0.3">
      <c r="C653" s="1" t="s">
        <v>37</v>
      </c>
      <c r="D653" s="1" t="s">
        <v>38</v>
      </c>
      <c r="E653" s="1" t="s">
        <v>39</v>
      </c>
      <c r="F653" s="1" t="s">
        <v>42</v>
      </c>
      <c r="G653" s="1" t="s">
        <v>62</v>
      </c>
      <c r="H653" s="1" t="s">
        <v>68</v>
      </c>
      <c r="I653" s="1" t="s">
        <v>881</v>
      </c>
      <c r="J653" t="str">
        <f>TRIM(CONCATENATE(wiz[[#This Row],[SHIPPER..................]],wiz[[#This Row],[ZIP2..]],wiz[[#This Row],[ZIP3..]]))</f>
        <v>b: C H ROBINSON | 4614028732</v>
      </c>
      <c r="K653" s="1">
        <v>1</v>
      </c>
      <c r="L653" s="1">
        <v>2.5099999999999998</v>
      </c>
      <c r="M653" s="1">
        <v>0.28000000000000003</v>
      </c>
      <c r="N653" s="1">
        <v>465</v>
      </c>
      <c r="O653" s="1">
        <v>0.97</v>
      </c>
      <c r="P653" s="1">
        <v>39</v>
      </c>
      <c r="Q653" s="1">
        <v>0.25</v>
      </c>
      <c r="R653" s="1">
        <v>-33</v>
      </c>
      <c r="S653" s="1">
        <v>-154</v>
      </c>
      <c r="T653" s="1">
        <v>-1</v>
      </c>
      <c r="U653" s="1">
        <v>415</v>
      </c>
      <c r="V653" s="1">
        <v>260</v>
      </c>
      <c r="W653" s="1">
        <v>47240</v>
      </c>
      <c r="X653" s="1">
        <v>46140</v>
      </c>
      <c r="Y653" s="1">
        <v>28732</v>
      </c>
      <c r="Z653" s="1">
        <v>2.57</v>
      </c>
      <c r="AA653" s="6">
        <f t="shared" si="134"/>
        <v>615</v>
      </c>
      <c r="AB653" s="6">
        <f t="shared" si="135"/>
        <v>260</v>
      </c>
      <c r="AC653" s="6">
        <f t="shared" si="136"/>
        <v>-122022</v>
      </c>
      <c r="AD653" s="6">
        <f t="shared" si="137"/>
        <v>-198.40975609756097</v>
      </c>
      <c r="AE653" s="7">
        <f t="shared" si="138"/>
        <v>-1118</v>
      </c>
      <c r="AF653" t="str">
        <f t="shared" ca="1" si="139"/>
        <v>$V$1066</v>
      </c>
      <c r="AG653" t="str">
        <f t="shared" ca="1" si="140"/>
        <v>$J$1066</v>
      </c>
      <c r="AH653" t="str">
        <f t="shared" ca="1" si="141"/>
        <v>b: C H ROBINSON | 2736036101</v>
      </c>
      <c r="AI653" t="str">
        <f t="shared" ca="1" si="130"/>
        <v>$K$1066</v>
      </c>
      <c r="AJ653" s="8">
        <f t="shared" si="131"/>
        <v>1.6260162601626016E-3</v>
      </c>
      <c r="AK653" s="7">
        <f t="shared" si="132"/>
        <v>-560</v>
      </c>
      <c r="AL653" s="7" t="str">
        <f t="shared" ca="1" si="142"/>
        <v>b: C H ROBINSON | 6080335055</v>
      </c>
      <c r="AM653" t="b">
        <f t="shared" si="133"/>
        <v>0</v>
      </c>
    </row>
    <row r="654" spans="3:39" x14ac:dyDescent="0.3">
      <c r="C654" s="1" t="s">
        <v>37</v>
      </c>
      <c r="D654" s="1" t="s">
        <v>38</v>
      </c>
      <c r="E654" s="1" t="s">
        <v>39</v>
      </c>
      <c r="F654" s="1" t="s">
        <v>42</v>
      </c>
      <c r="G654" s="1" t="s">
        <v>448</v>
      </c>
      <c r="H654" s="1" t="s">
        <v>68</v>
      </c>
      <c r="I654" s="1" t="s">
        <v>184</v>
      </c>
      <c r="J654" t="str">
        <f>TRIM(CONCATENATE(wiz[[#This Row],[SHIPPER..................]],wiz[[#This Row],[ZIP2..]],wiz[[#This Row],[ZIP3..]]))</f>
        <v>b: C H ROBINSON | 4616828201</v>
      </c>
      <c r="K654" s="1">
        <v>1</v>
      </c>
      <c r="L654" s="1">
        <v>1.71</v>
      </c>
      <c r="M654" s="1">
        <v>0.27</v>
      </c>
      <c r="N654" s="1">
        <v>605</v>
      </c>
      <c r="O654" s="1">
        <v>1.75</v>
      </c>
      <c r="P654" s="1">
        <v>66</v>
      </c>
      <c r="Q654" s="1">
        <v>0.3</v>
      </c>
      <c r="R654" s="1">
        <v>-23</v>
      </c>
      <c r="S654" s="1">
        <v>-88</v>
      </c>
      <c r="T654" s="1">
        <v>-127</v>
      </c>
      <c r="U654" s="1">
        <v>-21</v>
      </c>
      <c r="V654" s="1">
        <v>-236</v>
      </c>
      <c r="W654" s="1">
        <v>47240</v>
      </c>
      <c r="X654" s="1">
        <v>46168</v>
      </c>
      <c r="Y654" s="1">
        <v>28201</v>
      </c>
      <c r="Z654" s="1">
        <v>1.76</v>
      </c>
      <c r="AA654" s="6">
        <f t="shared" si="134"/>
        <v>615</v>
      </c>
      <c r="AB654" s="6">
        <f t="shared" si="135"/>
        <v>-236</v>
      </c>
      <c r="AC654" s="6">
        <f t="shared" si="136"/>
        <v>-122022</v>
      </c>
      <c r="AD654" s="6">
        <f t="shared" si="137"/>
        <v>-198.40975609756097</v>
      </c>
      <c r="AE654" s="7">
        <f t="shared" si="138"/>
        <v>-1118</v>
      </c>
      <c r="AF654" t="str">
        <f t="shared" ca="1" si="139"/>
        <v>$V$1066</v>
      </c>
      <c r="AG654" t="str">
        <f t="shared" ca="1" si="140"/>
        <v>$J$1066</v>
      </c>
      <c r="AH654" t="str">
        <f t="shared" ca="1" si="141"/>
        <v>b: C H ROBINSON | 2736036101</v>
      </c>
      <c r="AI654" t="str">
        <f t="shared" ca="1" si="130"/>
        <v>$K$1066</v>
      </c>
      <c r="AJ654" s="8">
        <f t="shared" si="131"/>
        <v>1.6260162601626016E-3</v>
      </c>
      <c r="AK654" s="7">
        <f t="shared" si="132"/>
        <v>-560</v>
      </c>
      <c r="AL654" s="7" t="str">
        <f t="shared" ca="1" si="142"/>
        <v>b: C H ROBINSON | 6080335055</v>
      </c>
      <c r="AM654" t="b">
        <f t="shared" si="133"/>
        <v>0</v>
      </c>
    </row>
    <row r="655" spans="3:39" x14ac:dyDescent="0.3">
      <c r="C655" s="1" t="s">
        <v>123</v>
      </c>
      <c r="D655" s="1" t="s">
        <v>124</v>
      </c>
      <c r="E655" s="1" t="s">
        <v>39</v>
      </c>
      <c r="F655" s="1" t="s">
        <v>42</v>
      </c>
      <c r="G655" s="1" t="s">
        <v>882</v>
      </c>
      <c r="H655" s="1" t="s">
        <v>68</v>
      </c>
      <c r="I655" s="1" t="s">
        <v>592</v>
      </c>
      <c r="J655" t="str">
        <f>TRIM(CONCATENATE(wiz[[#This Row],[SHIPPER..................]],wiz[[#This Row],[ZIP2..]],wiz[[#This Row],[ZIP3..]]))</f>
        <v>WAL MART SAMS GENERAL| 4603828150</v>
      </c>
      <c r="K655" s="1">
        <v>1</v>
      </c>
      <c r="L655" s="1">
        <v>2.02</v>
      </c>
      <c r="M655" s="1">
        <v>0.12</v>
      </c>
      <c r="N655" s="1">
        <v>523</v>
      </c>
      <c r="O655" s="1">
        <v>1.05</v>
      </c>
      <c r="P655" s="1">
        <v>15</v>
      </c>
      <c r="Q655" s="1">
        <v>0.25</v>
      </c>
      <c r="R655" s="1">
        <v>48</v>
      </c>
      <c r="S655" s="1">
        <v>-9</v>
      </c>
      <c r="T655" s="1">
        <v>-1</v>
      </c>
      <c r="U655" s="1">
        <v>14</v>
      </c>
      <c r="V655" s="1">
        <v>4</v>
      </c>
      <c r="W655" s="1">
        <v>46064</v>
      </c>
      <c r="X655" s="1">
        <v>46038</v>
      </c>
      <c r="Y655" s="1">
        <v>28150</v>
      </c>
      <c r="Z655" s="1">
        <v>1.92</v>
      </c>
      <c r="AA655" s="6">
        <f t="shared" si="134"/>
        <v>189</v>
      </c>
      <c r="AB655" s="6">
        <f t="shared" si="135"/>
        <v>4</v>
      </c>
      <c r="AC655" s="6">
        <f t="shared" si="136"/>
        <v>88</v>
      </c>
      <c r="AD655" s="6">
        <f t="shared" si="137"/>
        <v>0.46560846560846558</v>
      </c>
      <c r="AE655" s="7">
        <f t="shared" si="138"/>
        <v>-553</v>
      </c>
      <c r="AF655" t="str">
        <f t="shared" ca="1" si="139"/>
        <v>$V$459</v>
      </c>
      <c r="AG655" t="str">
        <f t="shared" ca="1" si="140"/>
        <v>$J$459</v>
      </c>
      <c r="AH655" t="str">
        <f t="shared" ca="1" si="141"/>
        <v>WAL MART SAMS GENERAL| 6054835055</v>
      </c>
      <c r="AI655" t="str">
        <f t="shared" ca="1" si="130"/>
        <v>$K$459</v>
      </c>
      <c r="AJ655" s="8">
        <f t="shared" si="131"/>
        <v>5.2910052910052907E-3</v>
      </c>
      <c r="AK655" s="7">
        <f t="shared" si="132"/>
        <v>-306</v>
      </c>
      <c r="AL655" s="7" t="str">
        <f t="shared" ca="1" si="142"/>
        <v>b: C H ROBINSON | 3030163755</v>
      </c>
      <c r="AM655" t="b">
        <f t="shared" si="133"/>
        <v>0</v>
      </c>
    </row>
    <row r="656" spans="3:39" x14ac:dyDescent="0.3">
      <c r="C656" s="1" t="s">
        <v>37</v>
      </c>
      <c r="D656" s="1" t="s">
        <v>38</v>
      </c>
      <c r="E656" s="1" t="s">
        <v>39</v>
      </c>
      <c r="F656" s="1" t="s">
        <v>42</v>
      </c>
      <c r="G656" s="1" t="s">
        <v>882</v>
      </c>
      <c r="H656" s="1" t="s">
        <v>68</v>
      </c>
      <c r="I656" s="1" t="s">
        <v>747</v>
      </c>
      <c r="J656" t="str">
        <f>TRIM(CONCATENATE(wiz[[#This Row],[SHIPPER..................]],wiz[[#This Row],[ZIP2..]],wiz[[#This Row],[ZIP3..]]))</f>
        <v>b: C H ROBINSON | 4603828348</v>
      </c>
      <c r="K656" s="1">
        <v>1</v>
      </c>
      <c r="L656" s="1">
        <v>1.67</v>
      </c>
      <c r="M656" s="1">
        <v>0.27</v>
      </c>
      <c r="N656" s="1">
        <v>657</v>
      </c>
      <c r="O656" s="1">
        <v>1.29</v>
      </c>
      <c r="P656" s="1">
        <v>15</v>
      </c>
      <c r="Q656" s="1">
        <v>0.25</v>
      </c>
      <c r="R656" s="1">
        <v>-40</v>
      </c>
      <c r="S656" s="1">
        <v>27</v>
      </c>
      <c r="T656" s="1">
        <v>23</v>
      </c>
      <c r="U656" s="1">
        <v>-58</v>
      </c>
      <c r="V656" s="1">
        <v>-8</v>
      </c>
      <c r="W656" s="1">
        <v>46064</v>
      </c>
      <c r="X656" s="1">
        <v>46038</v>
      </c>
      <c r="Y656" s="1">
        <v>28348</v>
      </c>
      <c r="Z656" s="1">
        <v>1.72</v>
      </c>
      <c r="AA656" s="6">
        <f t="shared" si="134"/>
        <v>615</v>
      </c>
      <c r="AB656" s="6">
        <f t="shared" si="135"/>
        <v>-8</v>
      </c>
      <c r="AC656" s="6">
        <f t="shared" si="136"/>
        <v>-122022</v>
      </c>
      <c r="AD656" s="6">
        <f t="shared" si="137"/>
        <v>-198.40975609756097</v>
      </c>
      <c r="AE656" s="7">
        <f t="shared" si="138"/>
        <v>-1118</v>
      </c>
      <c r="AF656" t="str">
        <f t="shared" ca="1" si="139"/>
        <v>$V$1066</v>
      </c>
      <c r="AG656" t="str">
        <f t="shared" ca="1" si="140"/>
        <v>$J$1066</v>
      </c>
      <c r="AH656" t="str">
        <f t="shared" ca="1" si="141"/>
        <v>b: C H ROBINSON | 2736036101</v>
      </c>
      <c r="AI656" t="str">
        <f t="shared" ca="1" si="130"/>
        <v>$K$1066</v>
      </c>
      <c r="AJ656" s="8">
        <f t="shared" si="131"/>
        <v>1.6260162601626016E-3</v>
      </c>
      <c r="AK656" s="7">
        <f t="shared" si="132"/>
        <v>-560</v>
      </c>
      <c r="AL656" s="7" t="str">
        <f t="shared" ca="1" si="142"/>
        <v>b: C H ROBINSON | 6080335055</v>
      </c>
      <c r="AM656" t="b">
        <f t="shared" si="133"/>
        <v>0</v>
      </c>
    </row>
    <row r="657" spans="3:39" x14ac:dyDescent="0.3">
      <c r="C657" s="1" t="s">
        <v>37</v>
      </c>
      <c r="D657" s="1" t="s">
        <v>38</v>
      </c>
      <c r="E657" s="1" t="s">
        <v>39</v>
      </c>
      <c r="F657" s="1" t="s">
        <v>42</v>
      </c>
      <c r="G657" s="1" t="s">
        <v>442</v>
      </c>
      <c r="H657" s="1" t="s">
        <v>68</v>
      </c>
      <c r="I657" s="1" t="s">
        <v>883</v>
      </c>
      <c r="J657" t="str">
        <f>TRIM(CONCATENATE(wiz[[#This Row],[SHIPPER..................]],wiz[[#This Row],[ZIP2..]],wiz[[#This Row],[ZIP3..]]))</f>
        <v>b: C H ROBINSON | 4620128384</v>
      </c>
      <c r="K657" s="1">
        <v>1</v>
      </c>
      <c r="L657" s="1">
        <v>1.46</v>
      </c>
      <c r="M657" s="1">
        <v>0.28000000000000003</v>
      </c>
      <c r="N657" s="1">
        <v>674</v>
      </c>
      <c r="O657" s="1">
        <v>1.71</v>
      </c>
      <c r="P657" s="1">
        <v>63</v>
      </c>
      <c r="Q657" s="1">
        <v>0.3</v>
      </c>
      <c r="R657" s="1">
        <v>-6</v>
      </c>
      <c r="S657" s="1">
        <v>-3</v>
      </c>
      <c r="T657" s="1">
        <v>-76</v>
      </c>
      <c r="U657" s="1">
        <v>-221</v>
      </c>
      <c r="V657" s="1">
        <v>-300</v>
      </c>
      <c r="W657" s="1">
        <v>47265</v>
      </c>
      <c r="X657" s="1">
        <v>46201</v>
      </c>
      <c r="Y657" s="1">
        <v>28384</v>
      </c>
      <c r="Z657" s="1">
        <v>1.52</v>
      </c>
      <c r="AA657" s="6">
        <f t="shared" si="134"/>
        <v>615</v>
      </c>
      <c r="AB657" s="6">
        <f t="shared" si="135"/>
        <v>-300</v>
      </c>
      <c r="AC657" s="6">
        <f t="shared" si="136"/>
        <v>-122022</v>
      </c>
      <c r="AD657" s="6">
        <f t="shared" si="137"/>
        <v>-198.40975609756097</v>
      </c>
      <c r="AE657" s="7">
        <f t="shared" si="138"/>
        <v>-1118</v>
      </c>
      <c r="AF657" t="str">
        <f t="shared" ca="1" si="139"/>
        <v>$V$1066</v>
      </c>
      <c r="AG657" t="str">
        <f t="shared" ca="1" si="140"/>
        <v>$J$1066</v>
      </c>
      <c r="AH657" t="str">
        <f t="shared" ca="1" si="141"/>
        <v>b: C H ROBINSON | 2736036101</v>
      </c>
      <c r="AI657" t="str">
        <f t="shared" ca="1" si="130"/>
        <v>$K$1066</v>
      </c>
      <c r="AJ657" s="8">
        <f t="shared" si="131"/>
        <v>1.6260162601626016E-3</v>
      </c>
      <c r="AK657" s="7">
        <f t="shared" si="132"/>
        <v>-560</v>
      </c>
      <c r="AL657" s="7" t="str">
        <f t="shared" ca="1" si="142"/>
        <v>b: C H ROBINSON | 6080335055</v>
      </c>
      <c r="AM657" t="b">
        <f t="shared" si="133"/>
        <v>0</v>
      </c>
    </row>
    <row r="658" spans="3:39" x14ac:dyDescent="0.3">
      <c r="C658" s="1" t="s">
        <v>210</v>
      </c>
      <c r="D658" s="1" t="s">
        <v>211</v>
      </c>
      <c r="E658" s="1" t="s">
        <v>39</v>
      </c>
      <c r="F658" s="1" t="s">
        <v>42</v>
      </c>
      <c r="G658" s="1" t="s">
        <v>442</v>
      </c>
      <c r="H658" s="1" t="s">
        <v>68</v>
      </c>
      <c r="I658" s="1" t="s">
        <v>747</v>
      </c>
      <c r="J658" t="str">
        <f>TRIM(CONCATENATE(wiz[[#This Row],[SHIPPER..................]],wiz[[#This Row],[ZIP2..]],wiz[[#This Row],[ZIP3..]]))</f>
        <v>b: ECHO GLOBAL LOGIST| 4620128348</v>
      </c>
      <c r="K658" s="1">
        <v>1</v>
      </c>
      <c r="L658" s="1">
        <v>2.74</v>
      </c>
      <c r="M658" s="1">
        <v>0.28000000000000003</v>
      </c>
      <c r="N658" s="1">
        <v>663</v>
      </c>
      <c r="O658" s="1">
        <v>1.5</v>
      </c>
      <c r="P658" s="1">
        <v>0</v>
      </c>
      <c r="Q658" s="1">
        <v>0.25</v>
      </c>
      <c r="R658" s="1">
        <v>-5</v>
      </c>
      <c r="S658" s="1">
        <v>47</v>
      </c>
      <c r="T658" s="1">
        <v>-26</v>
      </c>
      <c r="U658" s="1">
        <v>617</v>
      </c>
      <c r="V658" s="1">
        <v>638</v>
      </c>
      <c r="W658" s="1">
        <v>46201</v>
      </c>
      <c r="X658" s="1">
        <v>46201</v>
      </c>
      <c r="Y658" s="1">
        <v>28348</v>
      </c>
      <c r="Z658" s="1">
        <v>2.8</v>
      </c>
      <c r="AA658" s="6">
        <f t="shared" si="134"/>
        <v>94</v>
      </c>
      <c r="AB658" s="6">
        <f t="shared" si="135"/>
        <v>638</v>
      </c>
      <c r="AC658" s="6">
        <f t="shared" si="136"/>
        <v>1157</v>
      </c>
      <c r="AD658" s="6">
        <f t="shared" si="137"/>
        <v>12.308510638297872</v>
      </c>
      <c r="AE658" s="7">
        <f t="shared" si="138"/>
        <v>-816</v>
      </c>
      <c r="AF658" t="str">
        <f t="shared" ca="1" si="139"/>
        <v>$V$921</v>
      </c>
      <c r="AG658" t="str">
        <f t="shared" ca="1" si="140"/>
        <v>$J$921</v>
      </c>
      <c r="AH658" t="str">
        <f t="shared" ca="1" si="141"/>
        <v>b: ECHO GLOBAL LOGIST| 5503315639</v>
      </c>
      <c r="AI658" t="str">
        <f t="shared" ca="1" si="130"/>
        <v>$K$921</v>
      </c>
      <c r="AJ658" s="8">
        <f t="shared" si="131"/>
        <v>1.0638297872340425E-2</v>
      </c>
      <c r="AK658" s="7">
        <f t="shared" si="132"/>
        <v>-71</v>
      </c>
      <c r="AL658" s="7" t="str">
        <f t="shared" ca="1" si="142"/>
        <v>b: ECHO GLOBAL LOGIST| 5632053201</v>
      </c>
      <c r="AM658" t="b">
        <f t="shared" si="133"/>
        <v>0</v>
      </c>
    </row>
    <row r="659" spans="3:39" x14ac:dyDescent="0.3">
      <c r="C659" s="1" t="s">
        <v>72</v>
      </c>
      <c r="D659" s="1" t="s">
        <v>73</v>
      </c>
      <c r="E659" s="1" t="s">
        <v>39</v>
      </c>
      <c r="F659" s="1" t="s">
        <v>42</v>
      </c>
      <c r="G659" s="1" t="s">
        <v>442</v>
      </c>
      <c r="H659" s="1" t="s">
        <v>68</v>
      </c>
      <c r="I659" s="1" t="s">
        <v>505</v>
      </c>
      <c r="J659" t="str">
        <f>TRIM(CONCATENATE(wiz[[#This Row],[SHIPPER..................]],wiz[[#This Row],[ZIP2..]],wiz[[#This Row],[ZIP3..]]))</f>
        <v>REDWOOD LOGISTICS STR| 4620128334</v>
      </c>
      <c r="K659" s="1">
        <v>2</v>
      </c>
      <c r="L659" s="1">
        <v>1.78</v>
      </c>
      <c r="M659" s="1">
        <v>0.28000000000000003</v>
      </c>
      <c r="N659" s="1">
        <v>656</v>
      </c>
      <c r="O659" s="1">
        <v>1.47</v>
      </c>
      <c r="P659" s="1">
        <v>143</v>
      </c>
      <c r="Q659" s="1">
        <v>0.35</v>
      </c>
      <c r="R659" s="1">
        <v>1</v>
      </c>
      <c r="S659" s="1">
        <v>-73</v>
      </c>
      <c r="T659" s="1">
        <v>-19</v>
      </c>
      <c r="U659" s="1">
        <v>-80</v>
      </c>
      <c r="V659" s="1">
        <v>-172</v>
      </c>
      <c r="W659" s="1">
        <v>61832</v>
      </c>
      <c r="X659" s="1">
        <v>46201</v>
      </c>
      <c r="Y659" s="1">
        <v>28334</v>
      </c>
      <c r="Z659" s="1">
        <v>1.84</v>
      </c>
      <c r="AA659" s="6">
        <f t="shared" si="134"/>
        <v>112</v>
      </c>
      <c r="AB659" s="6">
        <f t="shared" si="135"/>
        <v>-344</v>
      </c>
      <c r="AC659" s="6">
        <f t="shared" si="136"/>
        <v>-32183</v>
      </c>
      <c r="AD659" s="6">
        <f t="shared" si="137"/>
        <v>-287.34821428571428</v>
      </c>
      <c r="AE659" s="7">
        <f t="shared" si="138"/>
        <v>-836</v>
      </c>
      <c r="AF659" t="str">
        <f t="shared" ca="1" si="139"/>
        <v>$V$1531</v>
      </c>
      <c r="AG659" t="str">
        <f t="shared" ca="1" si="140"/>
        <v>$J$1531</v>
      </c>
      <c r="AH659" t="str">
        <f t="shared" ca="1" si="141"/>
        <v>REDWOOD LOGISTICS STR| 4370137401</v>
      </c>
      <c r="AI659" t="str">
        <f t="shared" ca="1" si="130"/>
        <v>$K$1531</v>
      </c>
      <c r="AJ659" s="8">
        <f t="shared" si="131"/>
        <v>1.7857142857142856E-2</v>
      </c>
      <c r="AK659" s="7">
        <f t="shared" si="132"/>
        <v>-624</v>
      </c>
      <c r="AL659" s="7" t="str">
        <f t="shared" ca="1" si="142"/>
        <v>REDWOOD LOGISTICS STR| 4589530012</v>
      </c>
      <c r="AM659" t="b">
        <f t="shared" si="133"/>
        <v>0</v>
      </c>
    </row>
    <row r="660" spans="3:39" x14ac:dyDescent="0.3">
      <c r="C660" s="1" t="s">
        <v>123</v>
      </c>
      <c r="D660" s="1" t="s">
        <v>124</v>
      </c>
      <c r="E660" s="1" t="s">
        <v>39</v>
      </c>
      <c r="F660" s="1" t="s">
        <v>42</v>
      </c>
      <c r="G660" s="1" t="s">
        <v>882</v>
      </c>
      <c r="H660" s="1" t="s">
        <v>68</v>
      </c>
      <c r="I660" s="1" t="s">
        <v>747</v>
      </c>
      <c r="J660" t="str">
        <f>TRIM(CONCATENATE(wiz[[#This Row],[SHIPPER..................]],wiz[[#This Row],[ZIP2..]],wiz[[#This Row],[ZIP3..]]))</f>
        <v>WAL MART SAMS GENERAL| 4603828348</v>
      </c>
      <c r="K660" s="1">
        <v>1</v>
      </c>
      <c r="L660" s="1">
        <v>2.02</v>
      </c>
      <c r="M660" s="1">
        <v>0</v>
      </c>
      <c r="N660" s="1">
        <v>655</v>
      </c>
      <c r="O660" s="1">
        <v>1.46</v>
      </c>
      <c r="P660" s="1">
        <v>87</v>
      </c>
      <c r="Q660" s="1">
        <v>0.3</v>
      </c>
      <c r="R660" s="1">
        <v>137</v>
      </c>
      <c r="S660" s="1">
        <v>-9</v>
      </c>
      <c r="T660" s="1">
        <v>-17</v>
      </c>
      <c r="U660" s="1">
        <v>-7</v>
      </c>
      <c r="V660" s="1">
        <v>-33</v>
      </c>
      <c r="W660" s="1">
        <v>46714</v>
      </c>
      <c r="X660" s="1">
        <v>46038</v>
      </c>
      <c r="Y660" s="1">
        <v>28348</v>
      </c>
      <c r="Z660" s="1">
        <v>1.8</v>
      </c>
      <c r="AA660" s="6">
        <f t="shared" si="134"/>
        <v>189</v>
      </c>
      <c r="AB660" s="6">
        <f t="shared" si="135"/>
        <v>-33</v>
      </c>
      <c r="AC660" s="6">
        <f t="shared" si="136"/>
        <v>88</v>
      </c>
      <c r="AD660" s="6">
        <f t="shared" si="137"/>
        <v>0.46560846560846558</v>
      </c>
      <c r="AE660" s="7">
        <f t="shared" si="138"/>
        <v>-553</v>
      </c>
      <c r="AF660" t="str">
        <f t="shared" ca="1" si="139"/>
        <v>$V$459</v>
      </c>
      <c r="AG660" t="str">
        <f t="shared" ca="1" si="140"/>
        <v>$J$459</v>
      </c>
      <c r="AH660" t="str">
        <f t="shared" ca="1" si="141"/>
        <v>WAL MART SAMS GENERAL| 6054835055</v>
      </c>
      <c r="AI660" t="str">
        <f t="shared" ca="1" si="130"/>
        <v>$K$459</v>
      </c>
      <c r="AJ660" s="8">
        <f t="shared" si="131"/>
        <v>5.2910052910052907E-3</v>
      </c>
      <c r="AK660" s="7">
        <f t="shared" si="132"/>
        <v>-306</v>
      </c>
      <c r="AL660" s="7" t="str">
        <f t="shared" ca="1" si="142"/>
        <v>b: C H ROBINSON | 3030163755</v>
      </c>
      <c r="AM660" t="b">
        <f t="shared" si="133"/>
        <v>0</v>
      </c>
    </row>
    <row r="661" spans="3:39" x14ac:dyDescent="0.3">
      <c r="C661" s="1" t="s">
        <v>604</v>
      </c>
      <c r="D661" s="1" t="s">
        <v>605</v>
      </c>
      <c r="E661" s="1" t="s">
        <v>39</v>
      </c>
      <c r="F661" s="1" t="s">
        <v>42</v>
      </c>
      <c r="G661" s="1" t="s">
        <v>442</v>
      </c>
      <c r="H661" s="1" t="s">
        <v>68</v>
      </c>
      <c r="I661" s="1" t="s">
        <v>329</v>
      </c>
      <c r="J661" t="str">
        <f>TRIM(CONCATENATE(wiz[[#This Row],[SHIPPER..................]],wiz[[#This Row],[ZIP2..]],wiz[[#This Row],[ZIP3..]]))</f>
        <v>JOHNS MANVILLE | 4620127420</v>
      </c>
      <c r="K661" s="1">
        <v>1</v>
      </c>
      <c r="L661" s="1">
        <v>2.0499999999999998</v>
      </c>
      <c r="M661" s="1">
        <v>0.19</v>
      </c>
      <c r="N661" s="1">
        <v>543</v>
      </c>
      <c r="O661" s="1">
        <v>1.05</v>
      </c>
      <c r="P661" s="1">
        <v>63</v>
      </c>
      <c r="Q661" s="1">
        <v>0.3</v>
      </c>
      <c r="R661" s="1">
        <v>52</v>
      </c>
      <c r="S661" s="1">
        <v>-15</v>
      </c>
      <c r="T661" s="1">
        <v>-1</v>
      </c>
      <c r="U661" s="1">
        <v>161</v>
      </c>
      <c r="V661" s="1">
        <v>145</v>
      </c>
      <c r="W661" s="1">
        <v>47265</v>
      </c>
      <c r="X661" s="1">
        <v>46201</v>
      </c>
      <c r="Y661" s="1">
        <v>27420</v>
      </c>
      <c r="Z661" s="1">
        <v>2.02</v>
      </c>
      <c r="AA661" s="6">
        <f t="shared" si="134"/>
        <v>27</v>
      </c>
      <c r="AB661" s="6">
        <f t="shared" si="135"/>
        <v>145</v>
      </c>
      <c r="AC661" s="6">
        <f t="shared" si="136"/>
        <v>2954</v>
      </c>
      <c r="AD661" s="6">
        <f t="shared" si="137"/>
        <v>109.4074074074074</v>
      </c>
      <c r="AE661" s="7">
        <f t="shared" si="138"/>
        <v>-187</v>
      </c>
      <c r="AF661" t="str">
        <f t="shared" ca="1" si="139"/>
        <v>$V$550</v>
      </c>
      <c r="AG661" t="str">
        <f t="shared" ca="1" si="140"/>
        <v>$J$550</v>
      </c>
      <c r="AH661" t="str">
        <f t="shared" ca="1" si="141"/>
        <v>b: ASCENT GLOBAL LOGI| 6280130301</v>
      </c>
      <c r="AI661" t="str">
        <f t="shared" ca="1" si="130"/>
        <v>$K$550</v>
      </c>
      <c r="AJ661" s="8">
        <f t="shared" si="131"/>
        <v>3.7037037037037035E-2</v>
      </c>
      <c r="AK661" s="7">
        <f t="shared" si="132"/>
        <v>-53</v>
      </c>
      <c r="AL661" s="7" t="str">
        <f t="shared" ca="1" si="142"/>
        <v>TRACTOR SUPPLY MANHAT| 6060142134</v>
      </c>
      <c r="AM661" t="b">
        <f t="shared" si="133"/>
        <v>0</v>
      </c>
    </row>
    <row r="662" spans="3:39" x14ac:dyDescent="0.3">
      <c r="C662" s="1" t="s">
        <v>72</v>
      </c>
      <c r="D662" s="1" t="s">
        <v>73</v>
      </c>
      <c r="E662" s="1" t="s">
        <v>39</v>
      </c>
      <c r="F662" s="1" t="s">
        <v>42</v>
      </c>
      <c r="G662" s="1" t="s">
        <v>442</v>
      </c>
      <c r="H662" s="1" t="s">
        <v>68</v>
      </c>
      <c r="I662" s="1" t="s">
        <v>511</v>
      </c>
      <c r="J662" t="str">
        <f>TRIM(CONCATENATE(wiz[[#This Row],[SHIPPER..................]],wiz[[#This Row],[ZIP2..]],wiz[[#This Row],[ZIP3..]]))</f>
        <v>REDWOOD LOGISTICS STR| 4620127101</v>
      </c>
      <c r="K662" s="1">
        <v>1</v>
      </c>
      <c r="L662" s="1">
        <v>1.65</v>
      </c>
      <c r="M662" s="1">
        <v>0.28000000000000003</v>
      </c>
      <c r="N662" s="1">
        <v>539</v>
      </c>
      <c r="O662" s="1">
        <v>1.04</v>
      </c>
      <c r="P662" s="1">
        <v>23</v>
      </c>
      <c r="Q662" s="1">
        <v>0.25</v>
      </c>
      <c r="R662" s="1">
        <v>4</v>
      </c>
      <c r="S662" s="1">
        <v>-73</v>
      </c>
      <c r="T662" s="1">
        <v>1</v>
      </c>
      <c r="U662" s="1">
        <v>-10</v>
      </c>
      <c r="V662" s="1">
        <v>-82</v>
      </c>
      <c r="W662" s="1">
        <v>46131</v>
      </c>
      <c r="X662" s="1">
        <v>46201</v>
      </c>
      <c r="Y662" s="1">
        <v>27101</v>
      </c>
      <c r="Z662" s="1">
        <v>1.71</v>
      </c>
      <c r="AA662" s="6">
        <f t="shared" si="134"/>
        <v>112</v>
      </c>
      <c r="AB662" s="6">
        <f t="shared" si="135"/>
        <v>-82</v>
      </c>
      <c r="AC662" s="6">
        <f t="shared" si="136"/>
        <v>-32183</v>
      </c>
      <c r="AD662" s="6">
        <f t="shared" si="137"/>
        <v>-287.34821428571428</v>
      </c>
      <c r="AE662" s="7">
        <f t="shared" si="138"/>
        <v>-836</v>
      </c>
      <c r="AF662" t="str">
        <f t="shared" ca="1" si="139"/>
        <v>$V$1531</v>
      </c>
      <c r="AG662" t="str">
        <f t="shared" ca="1" si="140"/>
        <v>$J$1531</v>
      </c>
      <c r="AH662" t="str">
        <f t="shared" ca="1" si="141"/>
        <v>REDWOOD LOGISTICS STR| 4370137401</v>
      </c>
      <c r="AI662" t="str">
        <f t="shared" ca="1" si="130"/>
        <v>$K$1531</v>
      </c>
      <c r="AJ662" s="8">
        <f t="shared" si="131"/>
        <v>8.9285714285714281E-3</v>
      </c>
      <c r="AK662" s="7">
        <f t="shared" si="132"/>
        <v>-624</v>
      </c>
      <c r="AL662" s="7" t="str">
        <f t="shared" ca="1" si="142"/>
        <v>REDWOOD LOGISTICS STR| 4589530012</v>
      </c>
      <c r="AM662" t="b">
        <f t="shared" si="133"/>
        <v>0</v>
      </c>
    </row>
    <row r="663" spans="3:39" x14ac:dyDescent="0.3">
      <c r="C663" s="1" t="s">
        <v>37</v>
      </c>
      <c r="D663" s="1" t="s">
        <v>38</v>
      </c>
      <c r="E663" s="1" t="s">
        <v>39</v>
      </c>
      <c r="F663" s="1" t="s">
        <v>42</v>
      </c>
      <c r="G663" s="1" t="s">
        <v>442</v>
      </c>
      <c r="H663" s="1" t="s">
        <v>68</v>
      </c>
      <c r="I663" s="1" t="s">
        <v>343</v>
      </c>
      <c r="J663" t="str">
        <f>TRIM(CONCATENATE(wiz[[#This Row],[SHIPPER..................]],wiz[[#This Row],[ZIP2..]],wiz[[#This Row],[ZIP3..]]))</f>
        <v>b: C H ROBINSON | 4620127601</v>
      </c>
      <c r="K663" s="1">
        <v>1</v>
      </c>
      <c r="L663" s="1">
        <v>1.45</v>
      </c>
      <c r="M663" s="1">
        <v>0.28000000000000003</v>
      </c>
      <c r="N663" s="1">
        <v>637</v>
      </c>
      <c r="O663" s="1">
        <v>1.17</v>
      </c>
      <c r="P663" s="1">
        <v>24</v>
      </c>
      <c r="Q663" s="1">
        <v>0.25</v>
      </c>
      <c r="R663" s="1">
        <v>-4</v>
      </c>
      <c r="S663" s="1">
        <v>-3</v>
      </c>
      <c r="T663" s="1">
        <v>10</v>
      </c>
      <c r="U663" s="1">
        <v>-94</v>
      </c>
      <c r="V663" s="1">
        <v>-87</v>
      </c>
      <c r="W663" s="1">
        <v>46140</v>
      </c>
      <c r="X663" s="1">
        <v>46201</v>
      </c>
      <c r="Y663" s="1">
        <v>27601</v>
      </c>
      <c r="Z663" s="1">
        <v>1.51</v>
      </c>
      <c r="AA663" s="6">
        <f t="shared" si="134"/>
        <v>615</v>
      </c>
      <c r="AB663" s="6">
        <f t="shared" si="135"/>
        <v>-87</v>
      </c>
      <c r="AC663" s="6">
        <f t="shared" si="136"/>
        <v>-122022</v>
      </c>
      <c r="AD663" s="6">
        <f t="shared" si="137"/>
        <v>-198.40975609756097</v>
      </c>
      <c r="AE663" s="7">
        <f t="shared" si="138"/>
        <v>-1118</v>
      </c>
      <c r="AF663" t="str">
        <f t="shared" ca="1" si="139"/>
        <v>$V$1066</v>
      </c>
      <c r="AG663" t="str">
        <f t="shared" ca="1" si="140"/>
        <v>$J$1066</v>
      </c>
      <c r="AH663" t="str">
        <f t="shared" ca="1" si="141"/>
        <v>b: C H ROBINSON | 2736036101</v>
      </c>
      <c r="AI663" t="str">
        <f t="shared" ca="1" si="130"/>
        <v>$K$1066</v>
      </c>
      <c r="AJ663" s="8">
        <f t="shared" si="131"/>
        <v>1.6260162601626016E-3</v>
      </c>
      <c r="AK663" s="7">
        <f t="shared" si="132"/>
        <v>-560</v>
      </c>
      <c r="AL663" s="7" t="str">
        <f t="shared" ca="1" si="142"/>
        <v>b: C H ROBINSON | 6080335055</v>
      </c>
      <c r="AM663" t="b">
        <f t="shared" si="133"/>
        <v>0</v>
      </c>
    </row>
    <row r="664" spans="3:39" x14ac:dyDescent="0.3">
      <c r="C664" s="1" t="s">
        <v>604</v>
      </c>
      <c r="D664" s="1" t="s">
        <v>605</v>
      </c>
      <c r="E664" s="1" t="s">
        <v>39</v>
      </c>
      <c r="F664" s="1" t="s">
        <v>42</v>
      </c>
      <c r="G664" s="1" t="s">
        <v>442</v>
      </c>
      <c r="H664" s="1" t="s">
        <v>68</v>
      </c>
      <c r="I664" s="1" t="s">
        <v>519</v>
      </c>
      <c r="J664" t="str">
        <f>TRIM(CONCATENATE(wiz[[#This Row],[SHIPPER..................]],wiz[[#This Row],[ZIP2..]],wiz[[#This Row],[ZIP3..]]))</f>
        <v>JOHNS MANVILLE | 4620127530</v>
      </c>
      <c r="K664" s="1">
        <v>1</v>
      </c>
      <c r="L664" s="1">
        <v>2.0499999999999998</v>
      </c>
      <c r="M664" s="1">
        <v>0.19</v>
      </c>
      <c r="N664" s="1">
        <v>670</v>
      </c>
      <c r="O664" s="1">
        <v>1.04</v>
      </c>
      <c r="P664" s="1">
        <v>52</v>
      </c>
      <c r="Q664" s="1">
        <v>0.3</v>
      </c>
      <c r="R664" s="1">
        <v>53</v>
      </c>
      <c r="S664" s="1">
        <v>-15</v>
      </c>
      <c r="T664" s="1">
        <v>83</v>
      </c>
      <c r="U664" s="1">
        <v>266</v>
      </c>
      <c r="V664" s="1">
        <v>334</v>
      </c>
      <c r="W664" s="1">
        <v>47933</v>
      </c>
      <c r="X664" s="1">
        <v>46201</v>
      </c>
      <c r="Y664" s="1">
        <v>27530</v>
      </c>
      <c r="Z664" s="1">
        <v>2.02</v>
      </c>
      <c r="AA664" s="6">
        <f t="shared" si="134"/>
        <v>27</v>
      </c>
      <c r="AB664" s="6">
        <f t="shared" si="135"/>
        <v>334</v>
      </c>
      <c r="AC664" s="6">
        <f t="shared" si="136"/>
        <v>2954</v>
      </c>
      <c r="AD664" s="6">
        <f t="shared" si="137"/>
        <v>109.4074074074074</v>
      </c>
      <c r="AE664" s="7">
        <f t="shared" si="138"/>
        <v>-187</v>
      </c>
      <c r="AF664" t="str">
        <f t="shared" ca="1" si="139"/>
        <v>$V$550</v>
      </c>
      <c r="AG664" t="str">
        <f t="shared" ca="1" si="140"/>
        <v>$J$550</v>
      </c>
      <c r="AH664" t="str">
        <f t="shared" ca="1" si="141"/>
        <v>b: ASCENT GLOBAL LOGI| 6280130301</v>
      </c>
      <c r="AI664" t="str">
        <f t="shared" ca="1" si="130"/>
        <v>$K$550</v>
      </c>
      <c r="AJ664" s="8">
        <f t="shared" si="131"/>
        <v>3.7037037037037035E-2</v>
      </c>
      <c r="AK664" s="7">
        <f t="shared" si="132"/>
        <v>-53</v>
      </c>
      <c r="AL664" s="7" t="str">
        <f t="shared" ca="1" si="142"/>
        <v>TRACTOR SUPPLY MANHAT| 6060142134</v>
      </c>
      <c r="AM664" t="b">
        <f t="shared" si="133"/>
        <v>0</v>
      </c>
    </row>
    <row r="665" spans="3:39" x14ac:dyDescent="0.3">
      <c r="C665" s="1" t="s">
        <v>346</v>
      </c>
      <c r="D665" s="1" t="s">
        <v>347</v>
      </c>
      <c r="E665" s="1" t="s">
        <v>39</v>
      </c>
      <c r="F665" s="1" t="s">
        <v>42</v>
      </c>
      <c r="G665" s="1" t="s">
        <v>874</v>
      </c>
      <c r="H665" s="1" t="s">
        <v>68</v>
      </c>
      <c r="I665" s="1" t="s">
        <v>527</v>
      </c>
      <c r="J665" t="str">
        <f>TRIM(CONCATENATE(wiz[[#This Row],[SHIPPER..................]],wiz[[#This Row],[ZIP2..]],wiz[[#This Row],[ZIP3..]]))</f>
        <v>b: COYOTE LOGISTICS | 4614227932</v>
      </c>
      <c r="K665" s="1">
        <v>1</v>
      </c>
      <c r="L665" s="1">
        <v>1.82</v>
      </c>
      <c r="M665" s="1">
        <v>0.19</v>
      </c>
      <c r="N665" s="1">
        <v>774</v>
      </c>
      <c r="O665" s="1">
        <v>1.81</v>
      </c>
      <c r="P665" s="1">
        <v>0</v>
      </c>
      <c r="Q665" s="1">
        <v>0.25</v>
      </c>
      <c r="R665" s="1">
        <v>56</v>
      </c>
      <c r="S665" s="1">
        <v>21</v>
      </c>
      <c r="T665" s="1">
        <v>-2</v>
      </c>
      <c r="U665" s="1">
        <v>73</v>
      </c>
      <c r="V665" s="1">
        <v>92</v>
      </c>
      <c r="W665" s="1">
        <v>46142</v>
      </c>
      <c r="X665" s="1">
        <v>46142</v>
      </c>
      <c r="Y665" s="1">
        <v>27932</v>
      </c>
      <c r="Z665" s="1">
        <v>1.79</v>
      </c>
      <c r="AA665" s="6">
        <f t="shared" si="134"/>
        <v>41</v>
      </c>
      <c r="AB665" s="6">
        <f t="shared" si="135"/>
        <v>92</v>
      </c>
      <c r="AC665" s="6">
        <f t="shared" si="136"/>
        <v>-5159</v>
      </c>
      <c r="AD665" s="6">
        <f t="shared" si="137"/>
        <v>-125.82926829268293</v>
      </c>
      <c r="AE665" s="7">
        <f t="shared" si="138"/>
        <v>-949</v>
      </c>
      <c r="AF665" t="str">
        <f t="shared" ca="1" si="139"/>
        <v>$V$1385</v>
      </c>
      <c r="AG665" t="str">
        <f t="shared" ca="1" si="140"/>
        <v>$J$1385</v>
      </c>
      <c r="AH665" t="str">
        <f t="shared" ca="1" si="141"/>
        <v>b: COYOTE LOGISTICS | 4320137354</v>
      </c>
      <c r="AI665" t="str">
        <f t="shared" ca="1" si="130"/>
        <v>$K$1385</v>
      </c>
      <c r="AJ665" s="8">
        <f t="shared" si="131"/>
        <v>2.4390243902439025E-2</v>
      </c>
      <c r="AK665" s="7">
        <f t="shared" si="132"/>
        <v>-118</v>
      </c>
      <c r="AL665" s="7" t="str">
        <f t="shared" ca="1" si="142"/>
        <v>CORBETT FARMING COMPA| 3678430901</v>
      </c>
      <c r="AM665" t="b">
        <f t="shared" si="133"/>
        <v>0</v>
      </c>
    </row>
    <row r="666" spans="3:39" x14ac:dyDescent="0.3">
      <c r="C666" s="1" t="s">
        <v>72</v>
      </c>
      <c r="D666" s="1" t="s">
        <v>73</v>
      </c>
      <c r="E666" s="1" t="s">
        <v>39</v>
      </c>
      <c r="F666" s="1" t="s">
        <v>42</v>
      </c>
      <c r="G666" s="1" t="s">
        <v>442</v>
      </c>
      <c r="H666" s="1" t="s">
        <v>87</v>
      </c>
      <c r="I666" s="1" t="s">
        <v>884</v>
      </c>
      <c r="J666" t="str">
        <f>TRIM(CONCATENATE(wiz[[#This Row],[SHIPPER..................]],wiz[[#This Row],[ZIP2..]],wiz[[#This Row],[ZIP3..]]))</f>
        <v>REDWOOD LOGISTICS STR| 4620144087</v>
      </c>
      <c r="K666" s="1">
        <v>1</v>
      </c>
      <c r="L666" s="1">
        <v>1.59</v>
      </c>
      <c r="M666" s="1">
        <v>0.27</v>
      </c>
      <c r="N666" s="1">
        <v>322</v>
      </c>
      <c r="O666" s="1">
        <v>0.75</v>
      </c>
      <c r="P666" s="1">
        <v>23</v>
      </c>
      <c r="Q666" s="1">
        <v>0.25</v>
      </c>
      <c r="R666" s="1">
        <v>-19</v>
      </c>
      <c r="S666" s="1">
        <v>-73</v>
      </c>
      <c r="T666" s="1">
        <v>20</v>
      </c>
      <c r="U666" s="1">
        <v>-21</v>
      </c>
      <c r="V666" s="1">
        <v>-74</v>
      </c>
      <c r="W666" s="1">
        <v>46131</v>
      </c>
      <c r="X666" s="1">
        <v>46201</v>
      </c>
      <c r="Y666" s="1">
        <v>44087</v>
      </c>
      <c r="Z666" s="1">
        <v>1.64</v>
      </c>
      <c r="AA666" s="6">
        <f t="shared" si="134"/>
        <v>112</v>
      </c>
      <c r="AB666" s="6">
        <f t="shared" si="135"/>
        <v>-74</v>
      </c>
      <c r="AC666" s="6">
        <f t="shared" si="136"/>
        <v>-32183</v>
      </c>
      <c r="AD666" s="6">
        <f t="shared" si="137"/>
        <v>-287.34821428571428</v>
      </c>
      <c r="AE666" s="7">
        <f t="shared" si="138"/>
        <v>-836</v>
      </c>
      <c r="AF666" t="str">
        <f t="shared" ca="1" si="139"/>
        <v>$V$1531</v>
      </c>
      <c r="AG666" t="str">
        <f t="shared" ca="1" si="140"/>
        <v>$J$1531</v>
      </c>
      <c r="AH666" t="str">
        <f t="shared" ca="1" si="141"/>
        <v>REDWOOD LOGISTICS STR| 4370137401</v>
      </c>
      <c r="AI666" t="str">
        <f t="shared" ca="1" si="130"/>
        <v>$K$1531</v>
      </c>
      <c r="AJ666" s="8">
        <f t="shared" si="131"/>
        <v>8.9285714285714281E-3</v>
      </c>
      <c r="AK666" s="7">
        <f t="shared" si="132"/>
        <v>-624</v>
      </c>
      <c r="AL666" s="7" t="str">
        <f t="shared" ca="1" si="142"/>
        <v>REDWOOD LOGISTICS STR| 4589530012</v>
      </c>
      <c r="AM666" t="b">
        <f t="shared" si="133"/>
        <v>0</v>
      </c>
    </row>
    <row r="667" spans="3:39" x14ac:dyDescent="0.3">
      <c r="C667" s="1" t="s">
        <v>604</v>
      </c>
      <c r="D667" s="1" t="s">
        <v>605</v>
      </c>
      <c r="E667" s="1" t="s">
        <v>39</v>
      </c>
      <c r="F667" s="1" t="s">
        <v>42</v>
      </c>
      <c r="G667" s="1" t="s">
        <v>442</v>
      </c>
      <c r="H667" s="1" t="s">
        <v>90</v>
      </c>
      <c r="I667" s="1" t="s">
        <v>852</v>
      </c>
      <c r="J667" t="str">
        <f>TRIM(CONCATENATE(wiz[[#This Row],[SHIPPER..................]],wiz[[#This Row],[ZIP2..]],wiz[[#This Row],[ZIP3..]]))</f>
        <v>JOHNS MANVILLE | 4620129715</v>
      </c>
      <c r="K667" s="1">
        <v>1</v>
      </c>
      <c r="L667" s="1">
        <v>2.0499999999999998</v>
      </c>
      <c r="M667" s="1">
        <v>0.19</v>
      </c>
      <c r="N667" s="1">
        <v>563</v>
      </c>
      <c r="O667" s="1">
        <v>2.12</v>
      </c>
      <c r="P667" s="1">
        <v>14</v>
      </c>
      <c r="Q667" s="1">
        <v>0.25</v>
      </c>
      <c r="R667" s="1">
        <v>12</v>
      </c>
      <c r="S667" s="1">
        <v>-15</v>
      </c>
      <c r="T667" s="1">
        <v>-241</v>
      </c>
      <c r="U667" s="1">
        <v>69</v>
      </c>
      <c r="V667" s="1">
        <v>-187</v>
      </c>
      <c r="W667" s="1">
        <v>46142</v>
      </c>
      <c r="X667" s="1">
        <v>46201</v>
      </c>
      <c r="Y667" s="1">
        <v>29715</v>
      </c>
      <c r="Z667" s="1">
        <v>2.02</v>
      </c>
      <c r="AA667" s="6">
        <f t="shared" si="134"/>
        <v>27</v>
      </c>
      <c r="AB667" s="6">
        <f t="shared" si="135"/>
        <v>-187</v>
      </c>
      <c r="AC667" s="6">
        <f t="shared" si="136"/>
        <v>2954</v>
      </c>
      <c r="AD667" s="6">
        <f t="shared" si="137"/>
        <v>109.4074074074074</v>
      </c>
      <c r="AE667" s="7">
        <f t="shared" si="138"/>
        <v>-187</v>
      </c>
      <c r="AF667" t="str">
        <f t="shared" ca="1" si="139"/>
        <v>$V$550</v>
      </c>
      <c r="AG667" t="str">
        <f t="shared" ca="1" si="140"/>
        <v>$J$550</v>
      </c>
      <c r="AH667" t="str">
        <f t="shared" ca="1" si="141"/>
        <v>b: ASCENT GLOBAL LOGI| 6280130301</v>
      </c>
      <c r="AI667" t="str">
        <f t="shared" ca="1" si="130"/>
        <v>$K$550</v>
      </c>
      <c r="AJ667" s="8">
        <f t="shared" si="131"/>
        <v>3.7037037037037035E-2</v>
      </c>
      <c r="AK667" s="7">
        <f t="shared" si="132"/>
        <v>-53</v>
      </c>
      <c r="AL667" s="7" t="str">
        <f t="shared" ca="1" si="142"/>
        <v>TRACTOR SUPPLY MANHAT| 6060142134</v>
      </c>
      <c r="AM667" t="b">
        <f t="shared" si="133"/>
        <v>0</v>
      </c>
    </row>
    <row r="668" spans="3:39" x14ac:dyDescent="0.3">
      <c r="C668" s="1" t="s">
        <v>794</v>
      </c>
      <c r="D668" s="1" t="s">
        <v>795</v>
      </c>
      <c r="E668" s="1" t="s">
        <v>39</v>
      </c>
      <c r="F668" s="1" t="s">
        <v>42</v>
      </c>
      <c r="G668" s="1" t="s">
        <v>448</v>
      </c>
      <c r="H668" s="1" t="s">
        <v>68</v>
      </c>
      <c r="I668" s="1" t="s">
        <v>885</v>
      </c>
      <c r="J668" t="str">
        <f>TRIM(CONCATENATE(wiz[[#This Row],[SHIPPER..................]],wiz[[#This Row],[ZIP2..]],wiz[[#This Row],[ZIP3..]]))</f>
        <v>SNYDERS LANCE | 4616828134</v>
      </c>
      <c r="K668" s="1">
        <v>2</v>
      </c>
      <c r="L668" s="1">
        <v>1.88</v>
      </c>
      <c r="M668" s="1">
        <v>0.28000000000000003</v>
      </c>
      <c r="N668" s="1">
        <v>578</v>
      </c>
      <c r="O668" s="1">
        <v>1.02</v>
      </c>
      <c r="P668" s="1">
        <v>35</v>
      </c>
      <c r="Q668" s="1">
        <v>0.25</v>
      </c>
      <c r="R668" s="1">
        <v>-29</v>
      </c>
      <c r="S668" s="1">
        <v>-28</v>
      </c>
      <c r="T668" s="1">
        <v>19</v>
      </c>
      <c r="U668" s="1">
        <v>118</v>
      </c>
      <c r="V668" s="1">
        <v>109</v>
      </c>
      <c r="W668" s="1">
        <v>46131</v>
      </c>
      <c r="X668" s="1">
        <v>46168</v>
      </c>
      <c r="Y668" s="1">
        <v>28134</v>
      </c>
      <c r="Z668" s="1">
        <v>1.94</v>
      </c>
      <c r="AA668" s="6">
        <f t="shared" si="134"/>
        <v>133</v>
      </c>
      <c r="AB668" s="6">
        <f t="shared" si="135"/>
        <v>218</v>
      </c>
      <c r="AC668" s="6">
        <f t="shared" si="136"/>
        <v>2717</v>
      </c>
      <c r="AD668" s="6">
        <f t="shared" si="137"/>
        <v>20.428571428571427</v>
      </c>
      <c r="AE668" s="7">
        <f t="shared" si="138"/>
        <v>-179</v>
      </c>
      <c r="AF668" t="str">
        <f t="shared" ca="1" si="139"/>
        <v>$V$1647</v>
      </c>
      <c r="AG668" t="str">
        <f t="shared" ca="1" si="140"/>
        <v>$J$1647</v>
      </c>
      <c r="AH668" t="str">
        <f t="shared" ca="1" si="141"/>
        <v>SNYDERS LANCE | 2813477001</v>
      </c>
      <c r="AI668" t="str">
        <f t="shared" ca="1" si="130"/>
        <v>$K$1647</v>
      </c>
      <c r="AJ668" s="8">
        <f t="shared" si="131"/>
        <v>1.5037593984962405E-2</v>
      </c>
      <c r="AK668" s="7">
        <f t="shared" si="132"/>
        <v>-119</v>
      </c>
      <c r="AL668" s="7" t="str">
        <f t="shared" ca="1" si="142"/>
        <v>FOODMASTER LOGISTICS | 3030127932</v>
      </c>
      <c r="AM668" t="b">
        <f t="shared" si="133"/>
        <v>0</v>
      </c>
    </row>
    <row r="669" spans="3:39" x14ac:dyDescent="0.3">
      <c r="C669" s="1" t="s">
        <v>37</v>
      </c>
      <c r="D669" s="1" t="s">
        <v>38</v>
      </c>
      <c r="E669" s="1" t="s">
        <v>39</v>
      </c>
      <c r="F669" s="1" t="s">
        <v>42</v>
      </c>
      <c r="G669" s="1" t="s">
        <v>442</v>
      </c>
      <c r="H669" s="1" t="s">
        <v>90</v>
      </c>
      <c r="I669" s="1" t="s">
        <v>85</v>
      </c>
      <c r="J669" t="str">
        <f>TRIM(CONCATENATE(wiz[[#This Row],[SHIPPER..................]],wiz[[#This Row],[ZIP2..]],wiz[[#This Row],[ZIP3..]]))</f>
        <v>b: C H ROBINSON | 4620129071</v>
      </c>
      <c r="K669" s="1">
        <v>1</v>
      </c>
      <c r="L669" s="1">
        <v>1.31</v>
      </c>
      <c r="M669" s="1">
        <v>0.28000000000000003</v>
      </c>
      <c r="N669" s="1">
        <v>630</v>
      </c>
      <c r="O669" s="1">
        <v>1.46</v>
      </c>
      <c r="P669" s="1">
        <v>24</v>
      </c>
      <c r="Q669" s="1">
        <v>0.25</v>
      </c>
      <c r="R669" s="1">
        <v>-44</v>
      </c>
      <c r="S669" s="1">
        <v>-3</v>
      </c>
      <c r="T669" s="1">
        <v>-59</v>
      </c>
      <c r="U669" s="1">
        <v>-81</v>
      </c>
      <c r="V669" s="1">
        <v>-143</v>
      </c>
      <c r="W669" s="1">
        <v>46140</v>
      </c>
      <c r="X669" s="1">
        <v>46201</v>
      </c>
      <c r="Y669" s="1">
        <v>29071</v>
      </c>
      <c r="Z669" s="1">
        <v>1.37</v>
      </c>
      <c r="AA669" s="6">
        <f t="shared" si="134"/>
        <v>615</v>
      </c>
      <c r="AB669" s="6">
        <f t="shared" si="135"/>
        <v>-143</v>
      </c>
      <c r="AC669" s="6">
        <f t="shared" si="136"/>
        <v>-122022</v>
      </c>
      <c r="AD669" s="6">
        <f t="shared" si="137"/>
        <v>-198.40975609756097</v>
      </c>
      <c r="AE669" s="7">
        <f t="shared" si="138"/>
        <v>-1118</v>
      </c>
      <c r="AF669" t="str">
        <f t="shared" ca="1" si="139"/>
        <v>$V$1066</v>
      </c>
      <c r="AG669" t="str">
        <f t="shared" ca="1" si="140"/>
        <v>$J$1066</v>
      </c>
      <c r="AH669" t="str">
        <f t="shared" ca="1" si="141"/>
        <v>b: C H ROBINSON | 2736036101</v>
      </c>
      <c r="AI669" t="str">
        <f t="shared" ca="1" si="130"/>
        <v>$K$1066</v>
      </c>
      <c r="AJ669" s="8">
        <f t="shared" si="131"/>
        <v>1.6260162601626016E-3</v>
      </c>
      <c r="AK669" s="7">
        <f t="shared" si="132"/>
        <v>-560</v>
      </c>
      <c r="AL669" s="7" t="str">
        <f t="shared" ca="1" si="142"/>
        <v>b: C H ROBINSON | 6080335055</v>
      </c>
      <c r="AM669" t="b">
        <f t="shared" si="133"/>
        <v>0</v>
      </c>
    </row>
    <row r="670" spans="3:39" x14ac:dyDescent="0.3">
      <c r="C670" s="1" t="s">
        <v>37</v>
      </c>
      <c r="D670" s="1" t="s">
        <v>38</v>
      </c>
      <c r="E670" s="1" t="s">
        <v>39</v>
      </c>
      <c r="F670" s="1" t="s">
        <v>42</v>
      </c>
      <c r="G670" s="1" t="s">
        <v>877</v>
      </c>
      <c r="H670" s="1" t="s">
        <v>90</v>
      </c>
      <c r="I670" s="1" t="s">
        <v>886</v>
      </c>
      <c r="J670" t="str">
        <f>TRIM(CONCATENATE(wiz[[#This Row],[SHIPPER..................]],wiz[[#This Row],[ZIP2..]],wiz[[#This Row],[ZIP3..]]))</f>
        <v>b: C H ROBINSON | 4607529662</v>
      </c>
      <c r="K670" s="1">
        <v>1</v>
      </c>
      <c r="L670" s="1">
        <v>1.71</v>
      </c>
      <c r="M670" s="1">
        <v>0.18</v>
      </c>
      <c r="N670" s="1">
        <v>557</v>
      </c>
      <c r="O670" s="1">
        <v>1</v>
      </c>
      <c r="P670" s="1">
        <v>35</v>
      </c>
      <c r="Q670" s="1">
        <v>0.25</v>
      </c>
      <c r="R670" s="1">
        <v>30</v>
      </c>
      <c r="S670" s="1">
        <v>-71</v>
      </c>
      <c r="T670" s="1">
        <v>24</v>
      </c>
      <c r="U670" s="1">
        <v>33</v>
      </c>
      <c r="V670" s="1">
        <v>-14</v>
      </c>
      <c r="W670" s="1">
        <v>46064</v>
      </c>
      <c r="X670" s="1">
        <v>46075</v>
      </c>
      <c r="Y670" s="1">
        <v>29662</v>
      </c>
      <c r="Z670" s="1">
        <v>1.67</v>
      </c>
      <c r="AA670" s="6">
        <f t="shared" si="134"/>
        <v>615</v>
      </c>
      <c r="AB670" s="6">
        <f t="shared" si="135"/>
        <v>-14</v>
      </c>
      <c r="AC670" s="6">
        <f t="shared" si="136"/>
        <v>-122022</v>
      </c>
      <c r="AD670" s="6">
        <f t="shared" si="137"/>
        <v>-198.40975609756097</v>
      </c>
      <c r="AE670" s="7">
        <f t="shared" si="138"/>
        <v>-1118</v>
      </c>
      <c r="AF670" t="str">
        <f t="shared" ca="1" si="139"/>
        <v>$V$1066</v>
      </c>
      <c r="AG670" t="str">
        <f t="shared" ca="1" si="140"/>
        <v>$J$1066</v>
      </c>
      <c r="AH670" t="str">
        <f t="shared" ca="1" si="141"/>
        <v>b: C H ROBINSON | 2736036101</v>
      </c>
      <c r="AI670" t="str">
        <f t="shared" ca="1" si="130"/>
        <v>$K$1066</v>
      </c>
      <c r="AJ670" s="8">
        <f t="shared" si="131"/>
        <v>1.6260162601626016E-3</v>
      </c>
      <c r="AK670" s="7">
        <f t="shared" si="132"/>
        <v>-560</v>
      </c>
      <c r="AL670" s="7" t="str">
        <f t="shared" ca="1" si="142"/>
        <v>b: C H ROBINSON | 6080335055</v>
      </c>
      <c r="AM670" t="b">
        <f t="shared" si="133"/>
        <v>0</v>
      </c>
    </row>
    <row r="671" spans="3:39" x14ac:dyDescent="0.3">
      <c r="C671" s="1" t="s">
        <v>344</v>
      </c>
      <c r="D671" s="1" t="s">
        <v>345</v>
      </c>
      <c r="E671" s="1" t="s">
        <v>39</v>
      </c>
      <c r="F671" s="1" t="s">
        <v>42</v>
      </c>
      <c r="G671" s="1" t="s">
        <v>882</v>
      </c>
      <c r="H671" s="1" t="s">
        <v>90</v>
      </c>
      <c r="I671" s="1" t="s">
        <v>756</v>
      </c>
      <c r="J671" t="str">
        <f>TRIM(CONCATENATE(wiz[[#This Row],[SHIPPER..................]],wiz[[#This Row],[ZIP2..]],wiz[[#This Row],[ZIP3..]]))</f>
        <v>b: SCHNEIDER LOGISTIC| 4603829330</v>
      </c>
      <c r="K671" s="1">
        <v>1</v>
      </c>
      <c r="L671" s="1">
        <v>1.24</v>
      </c>
      <c r="M671" s="1">
        <v>0.27</v>
      </c>
      <c r="N671" s="1">
        <v>547</v>
      </c>
      <c r="O671" s="1">
        <v>1.04</v>
      </c>
      <c r="P671" s="1">
        <v>58</v>
      </c>
      <c r="Q671" s="1">
        <v>0.3</v>
      </c>
      <c r="R671" s="1">
        <v>-33</v>
      </c>
      <c r="S671" s="1">
        <v>-178</v>
      </c>
      <c r="T671" s="1">
        <v>1</v>
      </c>
      <c r="U671" s="1">
        <v>-167</v>
      </c>
      <c r="V671" s="1">
        <v>-344</v>
      </c>
      <c r="W671" s="1">
        <v>47240</v>
      </c>
      <c r="X671" s="1">
        <v>46038</v>
      </c>
      <c r="Y671" s="1">
        <v>29330</v>
      </c>
      <c r="Z671" s="1">
        <v>1.29</v>
      </c>
      <c r="AA671" s="6">
        <f t="shared" si="134"/>
        <v>78</v>
      </c>
      <c r="AB671" s="6">
        <f t="shared" si="135"/>
        <v>-344</v>
      </c>
      <c r="AC671" s="6">
        <f t="shared" si="136"/>
        <v>-21006</v>
      </c>
      <c r="AD671" s="6">
        <f t="shared" si="137"/>
        <v>-269.30769230769232</v>
      </c>
      <c r="AE671" s="7">
        <f t="shared" si="138"/>
        <v>-1249</v>
      </c>
      <c r="AF671" t="str">
        <f t="shared" ca="1" si="139"/>
        <v>$V$1953</v>
      </c>
      <c r="AG671" t="str">
        <f t="shared" ca="1" si="140"/>
        <v>$J$1953</v>
      </c>
      <c r="AH671" t="str">
        <f t="shared" ca="1" si="141"/>
        <v>b: SCHNEIDER LOGISTIC| 3830119034</v>
      </c>
      <c r="AI671" t="str">
        <f t="shared" ca="1" si="130"/>
        <v>$K$1953</v>
      </c>
      <c r="AJ671" s="8">
        <f t="shared" si="131"/>
        <v>1.282051282051282E-2</v>
      </c>
      <c r="AK671" s="7">
        <f t="shared" si="132"/>
        <v>-570</v>
      </c>
      <c r="AL671" s="7" t="str">
        <f t="shared" ca="1" si="142"/>
        <v>LOWES MLXP VAN ONE WA| 3071947265</v>
      </c>
      <c r="AM671" t="b">
        <f t="shared" si="133"/>
        <v>0</v>
      </c>
    </row>
    <row r="672" spans="3:39" x14ac:dyDescent="0.3">
      <c r="C672" s="1" t="s">
        <v>344</v>
      </c>
      <c r="D672" s="1" t="s">
        <v>345</v>
      </c>
      <c r="E672" s="1" t="s">
        <v>39</v>
      </c>
      <c r="F672" s="1" t="s">
        <v>42</v>
      </c>
      <c r="G672" s="1" t="s">
        <v>448</v>
      </c>
      <c r="H672" s="1" t="s">
        <v>90</v>
      </c>
      <c r="I672" s="1" t="s">
        <v>756</v>
      </c>
      <c r="J672" t="str">
        <f>TRIM(CONCATENATE(wiz[[#This Row],[SHIPPER..................]],wiz[[#This Row],[ZIP2..]],wiz[[#This Row],[ZIP3..]]))</f>
        <v>b: SCHNEIDER LOGISTIC| 4616829330</v>
      </c>
      <c r="K672" s="1">
        <v>3</v>
      </c>
      <c r="L672" s="1">
        <v>1.2</v>
      </c>
      <c r="M672" s="1">
        <v>0.26</v>
      </c>
      <c r="N672" s="1">
        <v>548</v>
      </c>
      <c r="O672" s="1">
        <v>1.34</v>
      </c>
      <c r="P672" s="1">
        <v>57</v>
      </c>
      <c r="Q672" s="1">
        <v>0.28000000000000003</v>
      </c>
      <c r="R672" s="1">
        <v>-13</v>
      </c>
      <c r="S672" s="1">
        <v>-136</v>
      </c>
      <c r="T672" s="1">
        <v>-70</v>
      </c>
      <c r="U672" s="1">
        <v>-232</v>
      </c>
      <c r="V672" s="1">
        <v>-438</v>
      </c>
      <c r="W672" s="1">
        <v>46140</v>
      </c>
      <c r="X672" s="1">
        <v>46168</v>
      </c>
      <c r="Y672" s="1">
        <v>29330</v>
      </c>
      <c r="Z672" s="1">
        <v>1.24</v>
      </c>
      <c r="AA672" s="6">
        <f t="shared" si="134"/>
        <v>78</v>
      </c>
      <c r="AB672" s="6">
        <f t="shared" si="135"/>
        <v>-1314</v>
      </c>
      <c r="AC672" s="6">
        <f t="shared" si="136"/>
        <v>-21006</v>
      </c>
      <c r="AD672" s="6">
        <f t="shared" si="137"/>
        <v>-269.30769230769232</v>
      </c>
      <c r="AE672" s="7">
        <f t="shared" si="138"/>
        <v>-1249</v>
      </c>
      <c r="AF672" t="str">
        <f t="shared" ca="1" si="139"/>
        <v>$V$1953</v>
      </c>
      <c r="AG672" t="str">
        <f t="shared" ca="1" si="140"/>
        <v>$J$1953</v>
      </c>
      <c r="AH672" t="str">
        <f t="shared" ca="1" si="141"/>
        <v>b: SCHNEIDER LOGISTIC| 3830119034</v>
      </c>
      <c r="AI672" t="str">
        <f t="shared" ca="1" si="130"/>
        <v>$K$1953</v>
      </c>
      <c r="AJ672" s="8">
        <f t="shared" si="131"/>
        <v>3.8461538461538464E-2</v>
      </c>
      <c r="AK672" s="7">
        <f t="shared" si="132"/>
        <v>-570</v>
      </c>
      <c r="AL672" s="7" t="str">
        <f t="shared" ca="1" si="142"/>
        <v>LOWES MLXP VAN ONE WA| 3071947265</v>
      </c>
      <c r="AM672" t="b">
        <f t="shared" si="133"/>
        <v>0</v>
      </c>
    </row>
    <row r="673" spans="3:39" x14ac:dyDescent="0.3">
      <c r="C673" s="1" t="s">
        <v>794</v>
      </c>
      <c r="D673" s="1" t="s">
        <v>795</v>
      </c>
      <c r="E673" s="1" t="s">
        <v>39</v>
      </c>
      <c r="F673" s="1" t="s">
        <v>42</v>
      </c>
      <c r="G673" s="1" t="s">
        <v>442</v>
      </c>
      <c r="H673" s="1" t="s">
        <v>70</v>
      </c>
      <c r="I673" s="1" t="s">
        <v>725</v>
      </c>
      <c r="J673" t="str">
        <f>TRIM(CONCATENATE(wiz[[#This Row],[SHIPPER..................]],wiz[[#This Row],[ZIP2..]],wiz[[#This Row],[ZIP3..]]))</f>
        <v>SNYDERS LANCE | 4620137311</v>
      </c>
      <c r="K673" s="1">
        <v>4</v>
      </c>
      <c r="L673" s="1">
        <v>2.19</v>
      </c>
      <c r="M673" s="1">
        <v>0.25</v>
      </c>
      <c r="N673" s="1">
        <v>414</v>
      </c>
      <c r="O673" s="1">
        <v>0.68</v>
      </c>
      <c r="P673" s="1">
        <v>34</v>
      </c>
      <c r="Q673" s="1">
        <v>0.26</v>
      </c>
      <c r="R673" s="1">
        <v>-16</v>
      </c>
      <c r="S673" s="1">
        <v>-25</v>
      </c>
      <c r="T673" s="1">
        <v>49</v>
      </c>
      <c r="U673" s="1">
        <v>237</v>
      </c>
      <c r="V673" s="1">
        <v>261</v>
      </c>
      <c r="W673" s="1">
        <v>46142</v>
      </c>
      <c r="X673" s="1">
        <v>46201</v>
      </c>
      <c r="Y673" s="1">
        <v>37311</v>
      </c>
      <c r="Z673" s="1">
        <v>2.2200000000000002</v>
      </c>
      <c r="AA673" s="6">
        <f t="shared" si="134"/>
        <v>133</v>
      </c>
      <c r="AB673" s="6">
        <f t="shared" si="135"/>
        <v>1044</v>
      </c>
      <c r="AC673" s="6">
        <f t="shared" si="136"/>
        <v>2717</v>
      </c>
      <c r="AD673" s="6">
        <f t="shared" si="137"/>
        <v>20.428571428571427</v>
      </c>
      <c r="AE673" s="7">
        <f t="shared" si="138"/>
        <v>-179</v>
      </c>
      <c r="AF673" t="str">
        <f t="shared" ca="1" si="139"/>
        <v>$V$1647</v>
      </c>
      <c r="AG673" t="str">
        <f t="shared" ca="1" si="140"/>
        <v>$J$1647</v>
      </c>
      <c r="AH673" t="str">
        <f t="shared" ca="1" si="141"/>
        <v>SNYDERS LANCE | 2813477001</v>
      </c>
      <c r="AI673" t="str">
        <f t="shared" ca="1" si="130"/>
        <v>$K$1647</v>
      </c>
      <c r="AJ673" s="8">
        <f t="shared" si="131"/>
        <v>3.007518796992481E-2</v>
      </c>
      <c r="AK673" s="7">
        <f t="shared" si="132"/>
        <v>-119</v>
      </c>
      <c r="AL673" s="7" t="str">
        <f t="shared" ca="1" si="142"/>
        <v>FOODMASTER LOGISTICS | 3030127932</v>
      </c>
      <c r="AM673" t="b">
        <f t="shared" si="133"/>
        <v>0</v>
      </c>
    </row>
    <row r="674" spans="3:39" x14ac:dyDescent="0.3">
      <c r="C674" s="1" t="s">
        <v>794</v>
      </c>
      <c r="D674" s="1" t="s">
        <v>795</v>
      </c>
      <c r="E674" s="1" t="s">
        <v>39</v>
      </c>
      <c r="F674" s="1" t="s">
        <v>42</v>
      </c>
      <c r="G674" s="1" t="s">
        <v>448</v>
      </c>
      <c r="H674" s="1" t="s">
        <v>70</v>
      </c>
      <c r="I674" s="1" t="s">
        <v>725</v>
      </c>
      <c r="J674" t="str">
        <f>TRIM(CONCATENATE(wiz[[#This Row],[SHIPPER..................]],wiz[[#This Row],[ZIP2..]],wiz[[#This Row],[ZIP3..]]))</f>
        <v>SNYDERS LANCE | 4616837311</v>
      </c>
      <c r="K674" s="1">
        <v>5</v>
      </c>
      <c r="L674" s="1">
        <v>2.09</v>
      </c>
      <c r="M674" s="1">
        <v>0.26</v>
      </c>
      <c r="N674" s="1">
        <v>422</v>
      </c>
      <c r="O674" s="1">
        <v>0.78</v>
      </c>
      <c r="P674" s="1">
        <v>58</v>
      </c>
      <c r="Q674" s="1">
        <v>0.28000000000000003</v>
      </c>
      <c r="R674" s="1">
        <v>-10</v>
      </c>
      <c r="S674" s="1">
        <v>-28</v>
      </c>
      <c r="T674" s="1">
        <v>25</v>
      </c>
      <c r="U674" s="1">
        <v>199</v>
      </c>
      <c r="V674" s="1">
        <v>196</v>
      </c>
      <c r="W674" s="1">
        <v>46131</v>
      </c>
      <c r="X674" s="1">
        <v>46168</v>
      </c>
      <c r="Y674" s="1">
        <v>37311</v>
      </c>
      <c r="Z674" s="1">
        <v>2.13</v>
      </c>
      <c r="AA674" s="6">
        <f t="shared" si="134"/>
        <v>133</v>
      </c>
      <c r="AB674" s="6">
        <f t="shared" si="135"/>
        <v>980</v>
      </c>
      <c r="AC674" s="6">
        <f t="shared" si="136"/>
        <v>2717</v>
      </c>
      <c r="AD674" s="6">
        <f t="shared" si="137"/>
        <v>20.428571428571427</v>
      </c>
      <c r="AE674" s="7">
        <f t="shared" si="138"/>
        <v>-179</v>
      </c>
      <c r="AF674" t="str">
        <f t="shared" ca="1" si="139"/>
        <v>$V$1647</v>
      </c>
      <c r="AG674" t="str">
        <f t="shared" ca="1" si="140"/>
        <v>$J$1647</v>
      </c>
      <c r="AH674" t="str">
        <f t="shared" ca="1" si="141"/>
        <v>SNYDERS LANCE | 2813477001</v>
      </c>
      <c r="AI674" t="str">
        <f t="shared" ca="1" si="130"/>
        <v>$K$1647</v>
      </c>
      <c r="AJ674" s="8">
        <f t="shared" si="131"/>
        <v>3.7593984962406013E-2</v>
      </c>
      <c r="AK674" s="7">
        <f t="shared" si="132"/>
        <v>-119</v>
      </c>
      <c r="AL674" s="7" t="str">
        <f t="shared" ca="1" si="142"/>
        <v>FOODMASTER LOGISTICS | 3030127932</v>
      </c>
      <c r="AM674" t="b">
        <f t="shared" si="133"/>
        <v>0</v>
      </c>
    </row>
    <row r="675" spans="3:39" x14ac:dyDescent="0.3">
      <c r="C675" s="1" t="s">
        <v>37</v>
      </c>
      <c r="D675" s="1" t="s">
        <v>38</v>
      </c>
      <c r="E675" s="1" t="s">
        <v>39</v>
      </c>
      <c r="F675" s="1" t="s">
        <v>42</v>
      </c>
      <c r="G675" s="1" t="s">
        <v>448</v>
      </c>
      <c r="H675" s="1" t="s">
        <v>70</v>
      </c>
      <c r="I675" s="1" t="s">
        <v>477</v>
      </c>
      <c r="J675" t="str">
        <f>TRIM(CONCATENATE(wiz[[#This Row],[SHIPPER..................]],wiz[[#This Row],[ZIP2..]],wiz[[#This Row],[ZIP3..]]))</f>
        <v>b: C H ROBINSON | 4616837777</v>
      </c>
      <c r="K675" s="1">
        <v>1</v>
      </c>
      <c r="L675" s="1">
        <v>2.06</v>
      </c>
      <c r="M675" s="1">
        <v>0.28000000000000003</v>
      </c>
      <c r="N675" s="1">
        <v>384</v>
      </c>
      <c r="O675" s="1">
        <v>1.71</v>
      </c>
      <c r="P675" s="1">
        <v>72</v>
      </c>
      <c r="Q675" s="1">
        <v>0.3</v>
      </c>
      <c r="R675" s="1">
        <v>-14</v>
      </c>
      <c r="S675" s="1">
        <v>-88</v>
      </c>
      <c r="T675" s="1">
        <v>-222</v>
      </c>
      <c r="U675" s="1">
        <v>-2</v>
      </c>
      <c r="V675" s="1">
        <v>-312</v>
      </c>
      <c r="W675" s="1">
        <v>47265</v>
      </c>
      <c r="X675" s="1">
        <v>46168</v>
      </c>
      <c r="Y675" s="1">
        <v>37777</v>
      </c>
      <c r="Z675" s="1">
        <v>2.12</v>
      </c>
      <c r="AA675" s="6">
        <f t="shared" si="134"/>
        <v>615</v>
      </c>
      <c r="AB675" s="6">
        <f t="shared" si="135"/>
        <v>-312</v>
      </c>
      <c r="AC675" s="6">
        <f t="shared" si="136"/>
        <v>-122022</v>
      </c>
      <c r="AD675" s="6">
        <f t="shared" si="137"/>
        <v>-198.40975609756097</v>
      </c>
      <c r="AE675" s="7">
        <f t="shared" si="138"/>
        <v>-1118</v>
      </c>
      <c r="AF675" t="str">
        <f t="shared" ca="1" si="139"/>
        <v>$V$1066</v>
      </c>
      <c r="AG675" t="str">
        <f t="shared" ca="1" si="140"/>
        <v>$J$1066</v>
      </c>
      <c r="AH675" t="str">
        <f t="shared" ca="1" si="141"/>
        <v>b: C H ROBINSON | 2736036101</v>
      </c>
      <c r="AI675" t="str">
        <f t="shared" ca="1" si="130"/>
        <v>$K$1066</v>
      </c>
      <c r="AJ675" s="8">
        <f t="shared" si="131"/>
        <v>1.6260162601626016E-3</v>
      </c>
      <c r="AK675" s="7">
        <f t="shared" si="132"/>
        <v>-560</v>
      </c>
      <c r="AL675" s="7" t="str">
        <f t="shared" ca="1" si="142"/>
        <v>b: C H ROBINSON | 6080335055</v>
      </c>
      <c r="AM675" t="b">
        <f t="shared" si="133"/>
        <v>0</v>
      </c>
    </row>
    <row r="676" spans="3:39" x14ac:dyDescent="0.3">
      <c r="C676" s="1" t="s">
        <v>604</v>
      </c>
      <c r="D676" s="1" t="s">
        <v>605</v>
      </c>
      <c r="E676" s="1" t="s">
        <v>39</v>
      </c>
      <c r="F676" s="1" t="s">
        <v>42</v>
      </c>
      <c r="G676" s="1" t="s">
        <v>442</v>
      </c>
      <c r="H676" s="1" t="s">
        <v>70</v>
      </c>
      <c r="I676" s="1" t="s">
        <v>887</v>
      </c>
      <c r="J676" t="str">
        <f>TRIM(CONCATENATE(wiz[[#This Row],[SHIPPER..................]],wiz[[#This Row],[ZIP2..]],wiz[[#This Row],[ZIP3..]]))</f>
        <v>JOHNS MANVILLE | 4620137950</v>
      </c>
      <c r="K676" s="1">
        <v>1</v>
      </c>
      <c r="L676" s="1">
        <v>1.75</v>
      </c>
      <c r="M676" s="1">
        <v>0.21</v>
      </c>
      <c r="N676" s="1">
        <v>350</v>
      </c>
      <c r="O676" s="1">
        <v>0.75</v>
      </c>
      <c r="P676" s="1">
        <v>24</v>
      </c>
      <c r="Q676" s="1">
        <v>0.25</v>
      </c>
      <c r="R676" s="1">
        <v>0</v>
      </c>
      <c r="S676" s="1">
        <v>-15</v>
      </c>
      <c r="T676" s="1">
        <v>20</v>
      </c>
      <c r="U676" s="1">
        <v>-60</v>
      </c>
      <c r="V676" s="1">
        <v>-55</v>
      </c>
      <c r="W676" s="1">
        <v>46140</v>
      </c>
      <c r="X676" s="1">
        <v>46201</v>
      </c>
      <c r="Y676" s="1">
        <v>37950</v>
      </c>
      <c r="Z676" s="1">
        <v>1.74</v>
      </c>
      <c r="AA676" s="6">
        <f t="shared" si="134"/>
        <v>27</v>
      </c>
      <c r="AB676" s="6">
        <f t="shared" si="135"/>
        <v>-55</v>
      </c>
      <c r="AC676" s="6">
        <f t="shared" si="136"/>
        <v>2954</v>
      </c>
      <c r="AD676" s="6">
        <f t="shared" si="137"/>
        <v>109.4074074074074</v>
      </c>
      <c r="AE676" s="7">
        <f t="shared" si="138"/>
        <v>-187</v>
      </c>
      <c r="AF676" t="str">
        <f t="shared" ca="1" si="139"/>
        <v>$V$550</v>
      </c>
      <c r="AG676" t="str">
        <f t="shared" ca="1" si="140"/>
        <v>$J$550</v>
      </c>
      <c r="AH676" t="str">
        <f t="shared" ca="1" si="141"/>
        <v>b: ASCENT GLOBAL LOGI| 6280130301</v>
      </c>
      <c r="AI676" t="str">
        <f t="shared" ca="1" si="130"/>
        <v>$K$550</v>
      </c>
      <c r="AJ676" s="8">
        <f t="shared" si="131"/>
        <v>3.7037037037037035E-2</v>
      </c>
      <c r="AK676" s="7">
        <f t="shared" si="132"/>
        <v>-53</v>
      </c>
      <c r="AL676" s="7" t="str">
        <f t="shared" ca="1" si="142"/>
        <v>TRACTOR SUPPLY MANHAT| 6060142134</v>
      </c>
      <c r="AM676" t="b">
        <f t="shared" si="133"/>
        <v>0</v>
      </c>
    </row>
    <row r="677" spans="3:39" x14ac:dyDescent="0.3">
      <c r="C677" s="1" t="s">
        <v>123</v>
      </c>
      <c r="D677" s="1" t="s">
        <v>124</v>
      </c>
      <c r="E677" s="1" t="s">
        <v>39</v>
      </c>
      <c r="F677" s="1" t="s">
        <v>42</v>
      </c>
      <c r="G677" s="1" t="s">
        <v>882</v>
      </c>
      <c r="H677" s="1" t="s">
        <v>70</v>
      </c>
      <c r="I677" s="1" t="s">
        <v>563</v>
      </c>
      <c r="J677" t="str">
        <f>TRIM(CONCATENATE(wiz[[#This Row],[SHIPPER..................]],wiz[[#This Row],[ZIP2..]],wiz[[#This Row],[ZIP3..]]))</f>
        <v>WAL MART SAMS GENERAL| 4603837809</v>
      </c>
      <c r="K677" s="1">
        <v>7</v>
      </c>
      <c r="L677" s="1">
        <v>2.1</v>
      </c>
      <c r="M677" s="1">
        <v>0.09</v>
      </c>
      <c r="N677" s="1">
        <v>386</v>
      </c>
      <c r="O677" s="1">
        <v>1.03</v>
      </c>
      <c r="P677" s="1">
        <v>34</v>
      </c>
      <c r="Q677" s="1">
        <v>0.26</v>
      </c>
      <c r="R677" s="1">
        <v>45</v>
      </c>
      <c r="S677" s="1">
        <v>-9</v>
      </c>
      <c r="T677" s="1">
        <v>-61</v>
      </c>
      <c r="U677" s="1">
        <v>52</v>
      </c>
      <c r="V677" s="1">
        <v>-18</v>
      </c>
      <c r="W677" s="1">
        <v>46064</v>
      </c>
      <c r="X677" s="1">
        <v>46038</v>
      </c>
      <c r="Y677" s="1">
        <v>37809</v>
      </c>
      <c r="Z677" s="1">
        <v>1.97</v>
      </c>
      <c r="AA677" s="6">
        <f t="shared" si="134"/>
        <v>189</v>
      </c>
      <c r="AB677" s="6">
        <f t="shared" si="135"/>
        <v>-126</v>
      </c>
      <c r="AC677" s="6">
        <f t="shared" si="136"/>
        <v>88</v>
      </c>
      <c r="AD677" s="6">
        <f t="shared" si="137"/>
        <v>0.46560846560846558</v>
      </c>
      <c r="AE677" s="7">
        <f t="shared" si="138"/>
        <v>-553</v>
      </c>
      <c r="AF677" t="str">
        <f t="shared" ca="1" si="139"/>
        <v>$V$459</v>
      </c>
      <c r="AG677" t="str">
        <f t="shared" ca="1" si="140"/>
        <v>$J$459</v>
      </c>
      <c r="AH677" t="str">
        <f t="shared" ca="1" si="141"/>
        <v>WAL MART SAMS GENERAL| 6054835055</v>
      </c>
      <c r="AI677" t="str">
        <f t="shared" ca="1" si="130"/>
        <v>$K$459</v>
      </c>
      <c r="AJ677" s="8">
        <f t="shared" si="131"/>
        <v>3.7037037037037035E-2</v>
      </c>
      <c r="AK677" s="7">
        <f t="shared" si="132"/>
        <v>-306</v>
      </c>
      <c r="AL677" s="7" t="str">
        <f t="shared" ca="1" si="142"/>
        <v>b: C H ROBINSON | 3030163755</v>
      </c>
      <c r="AM677" t="b">
        <f t="shared" si="133"/>
        <v>0</v>
      </c>
    </row>
    <row r="678" spans="3:39" x14ac:dyDescent="0.3">
      <c r="C678" s="1" t="s">
        <v>123</v>
      </c>
      <c r="D678" s="1" t="s">
        <v>124</v>
      </c>
      <c r="E678" s="1" t="s">
        <v>39</v>
      </c>
      <c r="F678" s="1" t="s">
        <v>42</v>
      </c>
      <c r="G678" s="1" t="s">
        <v>442</v>
      </c>
      <c r="H678" s="1" t="s">
        <v>70</v>
      </c>
      <c r="I678" s="1" t="s">
        <v>563</v>
      </c>
      <c r="J678" t="str">
        <f>TRIM(CONCATENATE(wiz[[#This Row],[SHIPPER..................]],wiz[[#This Row],[ZIP2..]],wiz[[#This Row],[ZIP3..]]))</f>
        <v>WAL MART SAMS GENERAL| 4620137809</v>
      </c>
      <c r="K678" s="1">
        <v>1</v>
      </c>
      <c r="L678" s="1">
        <v>2.1</v>
      </c>
      <c r="M678" s="1">
        <v>0.09</v>
      </c>
      <c r="N678" s="1">
        <v>378</v>
      </c>
      <c r="O678" s="1">
        <v>0.76</v>
      </c>
      <c r="P678" s="1">
        <v>11</v>
      </c>
      <c r="Q678" s="1">
        <v>0.25</v>
      </c>
      <c r="R678" s="1">
        <v>45</v>
      </c>
      <c r="S678" s="1">
        <v>7</v>
      </c>
      <c r="T678" s="1">
        <v>3</v>
      </c>
      <c r="U678" s="1">
        <v>47</v>
      </c>
      <c r="V678" s="1">
        <v>57</v>
      </c>
      <c r="W678" s="1">
        <v>46142</v>
      </c>
      <c r="X678" s="1">
        <v>46201</v>
      </c>
      <c r="Y678" s="1">
        <v>37809</v>
      </c>
      <c r="Z678" s="1">
        <v>1.97</v>
      </c>
      <c r="AA678" s="6">
        <f t="shared" si="134"/>
        <v>189</v>
      </c>
      <c r="AB678" s="6">
        <f t="shared" si="135"/>
        <v>57</v>
      </c>
      <c r="AC678" s="6">
        <f t="shared" si="136"/>
        <v>88</v>
      </c>
      <c r="AD678" s="6">
        <f t="shared" si="137"/>
        <v>0.46560846560846558</v>
      </c>
      <c r="AE678" s="7">
        <f t="shared" si="138"/>
        <v>-553</v>
      </c>
      <c r="AF678" t="str">
        <f t="shared" ca="1" si="139"/>
        <v>$V$459</v>
      </c>
      <c r="AG678" t="str">
        <f t="shared" ca="1" si="140"/>
        <v>$J$459</v>
      </c>
      <c r="AH678" t="str">
        <f t="shared" ca="1" si="141"/>
        <v>WAL MART SAMS GENERAL| 6054835055</v>
      </c>
      <c r="AI678" t="str">
        <f t="shared" ca="1" si="130"/>
        <v>$K$459</v>
      </c>
      <c r="AJ678" s="8">
        <f t="shared" si="131"/>
        <v>5.2910052910052907E-3</v>
      </c>
      <c r="AK678" s="7">
        <f t="shared" si="132"/>
        <v>-306</v>
      </c>
      <c r="AL678" s="7" t="str">
        <f t="shared" ca="1" si="142"/>
        <v>b: C H ROBINSON | 3030163755</v>
      </c>
      <c r="AM678" t="b">
        <f t="shared" si="133"/>
        <v>0</v>
      </c>
    </row>
    <row r="679" spans="3:39" x14ac:dyDescent="0.3">
      <c r="C679" s="1" t="s">
        <v>888</v>
      </c>
      <c r="D679" s="1" t="s">
        <v>889</v>
      </c>
      <c r="E679" s="1" t="s">
        <v>39</v>
      </c>
      <c r="F679" s="1" t="s">
        <v>42</v>
      </c>
      <c r="G679" s="1" t="s">
        <v>448</v>
      </c>
      <c r="H679" s="1" t="s">
        <v>70</v>
      </c>
      <c r="I679" s="1" t="s">
        <v>890</v>
      </c>
      <c r="J679" t="str">
        <f>TRIM(CONCATENATE(wiz[[#This Row],[SHIPPER..................]],wiz[[#This Row],[ZIP2..]],wiz[[#This Row],[ZIP3..]]))</f>
        <v>b: XPO LOGISTICS | 4616838053</v>
      </c>
      <c r="K679" s="1">
        <v>1</v>
      </c>
      <c r="L679" s="1">
        <v>1.35</v>
      </c>
      <c r="M679" s="1">
        <v>0.27</v>
      </c>
      <c r="N679" s="1">
        <v>431</v>
      </c>
      <c r="O679" s="1">
        <v>0.89</v>
      </c>
      <c r="P679" s="1">
        <v>18</v>
      </c>
      <c r="Q679" s="1">
        <v>0.25</v>
      </c>
      <c r="R679" s="1">
        <v>-26</v>
      </c>
      <c r="S679" s="1">
        <v>-2</v>
      </c>
      <c r="T679" s="1">
        <v>-1</v>
      </c>
      <c r="U679" s="1">
        <v>119</v>
      </c>
      <c r="V679" s="1">
        <v>116</v>
      </c>
      <c r="W679" s="1">
        <v>46201</v>
      </c>
      <c r="X679" s="1">
        <v>46168</v>
      </c>
      <c r="Y679" s="1">
        <v>38053</v>
      </c>
      <c r="Z679" s="1">
        <v>1.4</v>
      </c>
      <c r="AA679" s="6">
        <f t="shared" si="134"/>
        <v>4</v>
      </c>
      <c r="AB679" s="6">
        <f t="shared" si="135"/>
        <v>116</v>
      </c>
      <c r="AC679" s="6">
        <f t="shared" si="136"/>
        <v>-214</v>
      </c>
      <c r="AD679" s="6">
        <f t="shared" si="137"/>
        <v>-53.5</v>
      </c>
      <c r="AE679" s="7">
        <f t="shared" si="138"/>
        <v>-335</v>
      </c>
      <c r="AF679" t="str">
        <f t="shared" ca="1" si="139"/>
        <v>$V$928</v>
      </c>
      <c r="AG679" t="str">
        <f t="shared" ca="1" si="140"/>
        <v>$J$928</v>
      </c>
      <c r="AH679" t="str">
        <f t="shared" ca="1" si="141"/>
        <v>b: C H ROBINSON | 6470130106</v>
      </c>
      <c r="AI679" t="str">
        <f t="shared" ca="1" si="130"/>
        <v>$K$928</v>
      </c>
      <c r="AJ679" s="8">
        <f t="shared" si="131"/>
        <v>0.25</v>
      </c>
      <c r="AK679" s="7">
        <f t="shared" si="132"/>
        <v>-335</v>
      </c>
      <c r="AL679" s="7" t="str">
        <f t="shared" ca="1" si="142"/>
        <v>b: C H ROBINSON | 6470130106</v>
      </c>
      <c r="AM679" t="b">
        <f t="shared" si="133"/>
        <v>0</v>
      </c>
    </row>
    <row r="680" spans="3:39" x14ac:dyDescent="0.3">
      <c r="C680" s="1" t="s">
        <v>604</v>
      </c>
      <c r="D680" s="1" t="s">
        <v>605</v>
      </c>
      <c r="E680" s="1" t="s">
        <v>39</v>
      </c>
      <c r="F680" s="1" t="s">
        <v>42</v>
      </c>
      <c r="G680" s="1" t="s">
        <v>442</v>
      </c>
      <c r="H680" s="1" t="s">
        <v>70</v>
      </c>
      <c r="I680" s="1" t="s">
        <v>75</v>
      </c>
      <c r="J680" t="str">
        <f>TRIM(CONCATENATE(wiz[[#This Row],[SHIPPER..................]],wiz[[#This Row],[ZIP2..]],wiz[[#This Row],[ZIP3..]]))</f>
        <v>JOHNS MANVILLE | 4620138101</v>
      </c>
      <c r="K680" s="1">
        <v>2</v>
      </c>
      <c r="L680" s="1">
        <v>1.75</v>
      </c>
      <c r="M680" s="1">
        <v>0.2</v>
      </c>
      <c r="N680" s="1">
        <v>444</v>
      </c>
      <c r="O680" s="1">
        <v>0.89</v>
      </c>
      <c r="P680" s="1">
        <v>29</v>
      </c>
      <c r="Q680" s="1">
        <v>0.25</v>
      </c>
      <c r="R680" s="1">
        <v>7</v>
      </c>
      <c r="S680" s="1">
        <v>-15</v>
      </c>
      <c r="T680" s="1">
        <v>-1</v>
      </c>
      <c r="U680" s="1">
        <v>267</v>
      </c>
      <c r="V680" s="1">
        <v>251</v>
      </c>
      <c r="W680" s="1">
        <v>46064</v>
      </c>
      <c r="X680" s="1">
        <v>46201</v>
      </c>
      <c r="Y680" s="1">
        <v>38101</v>
      </c>
      <c r="Z680" s="1">
        <v>1.73</v>
      </c>
      <c r="AA680" s="6">
        <f t="shared" si="134"/>
        <v>27</v>
      </c>
      <c r="AB680" s="6">
        <f t="shared" si="135"/>
        <v>502</v>
      </c>
      <c r="AC680" s="6">
        <f t="shared" si="136"/>
        <v>2954</v>
      </c>
      <c r="AD680" s="6">
        <f t="shared" si="137"/>
        <v>109.4074074074074</v>
      </c>
      <c r="AE680" s="7">
        <f t="shared" si="138"/>
        <v>-187</v>
      </c>
      <c r="AF680" t="str">
        <f t="shared" ca="1" si="139"/>
        <v>$V$550</v>
      </c>
      <c r="AG680" t="str">
        <f t="shared" ca="1" si="140"/>
        <v>$J$550</v>
      </c>
      <c r="AH680" t="str">
        <f t="shared" ca="1" si="141"/>
        <v>b: ASCENT GLOBAL LOGI| 6280130301</v>
      </c>
      <c r="AI680" t="str">
        <f t="shared" ca="1" si="130"/>
        <v>$K$550</v>
      </c>
      <c r="AJ680" s="8">
        <f t="shared" si="131"/>
        <v>7.407407407407407E-2</v>
      </c>
      <c r="AK680" s="7">
        <f t="shared" si="132"/>
        <v>-53</v>
      </c>
      <c r="AL680" s="7" t="str">
        <f t="shared" ca="1" si="142"/>
        <v>TRACTOR SUPPLY MANHAT| 6060142134</v>
      </c>
      <c r="AM680" t="b">
        <f t="shared" si="133"/>
        <v>0</v>
      </c>
    </row>
    <row r="681" spans="3:39" x14ac:dyDescent="0.3">
      <c r="C681" s="1" t="s">
        <v>72</v>
      </c>
      <c r="D681" s="1" t="s">
        <v>73</v>
      </c>
      <c r="E681" s="1" t="s">
        <v>39</v>
      </c>
      <c r="F681" s="1" t="s">
        <v>42</v>
      </c>
      <c r="G681" s="1" t="s">
        <v>442</v>
      </c>
      <c r="H681" s="1" t="s">
        <v>70</v>
      </c>
      <c r="I681" s="1" t="s">
        <v>891</v>
      </c>
      <c r="J681" t="str">
        <f>TRIM(CONCATENATE(wiz[[#This Row],[SHIPPER..................]],wiz[[#This Row],[ZIP2..]],wiz[[#This Row],[ZIP3..]]))</f>
        <v>REDWOOD LOGISTICS STR| 4620138017</v>
      </c>
      <c r="K681" s="1">
        <v>1</v>
      </c>
      <c r="L681" s="1">
        <v>1.37</v>
      </c>
      <c r="M681" s="1">
        <v>0.27</v>
      </c>
      <c r="N681" s="1">
        <v>487</v>
      </c>
      <c r="O681" s="1">
        <v>0.96</v>
      </c>
      <c r="P681" s="1">
        <v>0</v>
      </c>
      <c r="Q681" s="1">
        <v>0.25</v>
      </c>
      <c r="R681" s="1">
        <v>-29</v>
      </c>
      <c r="S681" s="1">
        <v>-73</v>
      </c>
      <c r="T681" s="1">
        <v>1</v>
      </c>
      <c r="U681" s="1">
        <v>149</v>
      </c>
      <c r="V681" s="1">
        <v>77</v>
      </c>
      <c r="W681" s="1">
        <v>46201</v>
      </c>
      <c r="X681" s="1">
        <v>46201</v>
      </c>
      <c r="Y681" s="1">
        <v>38017</v>
      </c>
      <c r="Z681" s="1">
        <v>1.42</v>
      </c>
      <c r="AA681" s="6">
        <f t="shared" si="134"/>
        <v>112</v>
      </c>
      <c r="AB681" s="6">
        <f t="shared" si="135"/>
        <v>77</v>
      </c>
      <c r="AC681" s="6">
        <f t="shared" si="136"/>
        <v>-32183</v>
      </c>
      <c r="AD681" s="6">
        <f t="shared" si="137"/>
        <v>-287.34821428571428</v>
      </c>
      <c r="AE681" s="7">
        <f t="shared" si="138"/>
        <v>-836</v>
      </c>
      <c r="AF681" t="str">
        <f t="shared" ca="1" si="139"/>
        <v>$V$1531</v>
      </c>
      <c r="AG681" t="str">
        <f t="shared" ca="1" si="140"/>
        <v>$J$1531</v>
      </c>
      <c r="AH681" t="str">
        <f t="shared" ca="1" si="141"/>
        <v>REDWOOD LOGISTICS STR| 4370137401</v>
      </c>
      <c r="AI681" t="str">
        <f t="shared" ca="1" si="130"/>
        <v>$K$1531</v>
      </c>
      <c r="AJ681" s="8">
        <f t="shared" si="131"/>
        <v>8.9285714285714281E-3</v>
      </c>
      <c r="AK681" s="7">
        <f t="shared" si="132"/>
        <v>-624</v>
      </c>
      <c r="AL681" s="7" t="str">
        <f t="shared" ca="1" si="142"/>
        <v>REDWOOD LOGISTICS STR| 4589530012</v>
      </c>
      <c r="AM681" t="b">
        <f t="shared" si="133"/>
        <v>0</v>
      </c>
    </row>
    <row r="682" spans="3:39" x14ac:dyDescent="0.3">
      <c r="C682" s="1" t="s">
        <v>37</v>
      </c>
      <c r="D682" s="1" t="s">
        <v>38</v>
      </c>
      <c r="E682" s="1" t="s">
        <v>39</v>
      </c>
      <c r="F682" s="1" t="s">
        <v>42</v>
      </c>
      <c r="G682" s="1" t="s">
        <v>442</v>
      </c>
      <c r="H682" s="1" t="s">
        <v>70</v>
      </c>
      <c r="I682" s="1" t="s">
        <v>395</v>
      </c>
      <c r="J682" t="str">
        <f>TRIM(CONCATENATE(wiz[[#This Row],[SHIPPER..................]],wiz[[#This Row],[ZIP2..]],wiz[[#This Row],[ZIP3..]]))</f>
        <v>b: C H ROBINSON | 4620138401</v>
      </c>
      <c r="K682" s="1">
        <v>1</v>
      </c>
      <c r="L682" s="1">
        <v>1.47</v>
      </c>
      <c r="M682" s="1">
        <v>0.27</v>
      </c>
      <c r="N682" s="1">
        <v>344</v>
      </c>
      <c r="O682" s="1">
        <v>0.92</v>
      </c>
      <c r="P682" s="1">
        <v>50</v>
      </c>
      <c r="Q682" s="1">
        <v>0.25</v>
      </c>
      <c r="R682" s="1">
        <v>-7</v>
      </c>
      <c r="S682" s="1">
        <v>-3</v>
      </c>
      <c r="T682" s="1">
        <v>-21</v>
      </c>
      <c r="U682" s="1">
        <v>-27</v>
      </c>
      <c r="V682" s="1">
        <v>-51</v>
      </c>
      <c r="W682" s="1">
        <v>47240</v>
      </c>
      <c r="X682" s="1">
        <v>46201</v>
      </c>
      <c r="Y682" s="1">
        <v>38401</v>
      </c>
      <c r="Z682" s="1">
        <v>1.52</v>
      </c>
      <c r="AA682" s="6">
        <f t="shared" si="134"/>
        <v>615</v>
      </c>
      <c r="AB682" s="6">
        <f t="shared" si="135"/>
        <v>-51</v>
      </c>
      <c r="AC682" s="6">
        <f t="shared" si="136"/>
        <v>-122022</v>
      </c>
      <c r="AD682" s="6">
        <f t="shared" si="137"/>
        <v>-198.40975609756097</v>
      </c>
      <c r="AE682" s="7">
        <f t="shared" si="138"/>
        <v>-1118</v>
      </c>
      <c r="AF682" t="str">
        <f t="shared" ca="1" si="139"/>
        <v>$V$1066</v>
      </c>
      <c r="AG682" t="str">
        <f t="shared" ca="1" si="140"/>
        <v>$J$1066</v>
      </c>
      <c r="AH682" t="str">
        <f t="shared" ca="1" si="141"/>
        <v>b: C H ROBINSON | 2736036101</v>
      </c>
      <c r="AI682" t="str">
        <f t="shared" ca="1" si="130"/>
        <v>$K$1066</v>
      </c>
      <c r="AJ682" s="8">
        <f t="shared" si="131"/>
        <v>1.6260162601626016E-3</v>
      </c>
      <c r="AK682" s="7">
        <f t="shared" si="132"/>
        <v>-560</v>
      </c>
      <c r="AL682" s="7" t="str">
        <f t="shared" ca="1" si="142"/>
        <v>b: C H ROBINSON | 6080335055</v>
      </c>
      <c r="AM682" t="b">
        <f t="shared" si="133"/>
        <v>0</v>
      </c>
    </row>
    <row r="683" spans="3:39" x14ac:dyDescent="0.3">
      <c r="C683" s="1" t="s">
        <v>892</v>
      </c>
      <c r="D683" s="1" t="s">
        <v>893</v>
      </c>
      <c r="E683" s="1" t="s">
        <v>39</v>
      </c>
      <c r="F683" s="1" t="s">
        <v>42</v>
      </c>
      <c r="G683" s="1" t="s">
        <v>442</v>
      </c>
      <c r="H683" s="1" t="s">
        <v>70</v>
      </c>
      <c r="I683" s="1" t="s">
        <v>702</v>
      </c>
      <c r="J683" t="str">
        <f>TRIM(CONCATENATE(wiz[[#This Row],[SHIPPER..................]],wiz[[#This Row],[ZIP2..]],wiz[[#This Row],[ZIP3..]]))</f>
        <v>CARRIER CORPORATION | 4620137091</v>
      </c>
      <c r="K683" s="1">
        <v>9</v>
      </c>
      <c r="L683" s="1">
        <v>2.12</v>
      </c>
      <c r="M683" s="1">
        <v>0.24</v>
      </c>
      <c r="N683" s="1">
        <v>353</v>
      </c>
      <c r="O683" s="1">
        <v>0.65</v>
      </c>
      <c r="P683" s="1">
        <v>51</v>
      </c>
      <c r="Q683" s="1">
        <v>0.27</v>
      </c>
      <c r="R683" s="1">
        <v>2</v>
      </c>
      <c r="S683" s="1">
        <v>-78</v>
      </c>
      <c r="T683" s="1">
        <v>29</v>
      </c>
      <c r="U683" s="1">
        <v>197</v>
      </c>
      <c r="V683" s="1">
        <v>148</v>
      </c>
      <c r="W683" s="1">
        <v>43137</v>
      </c>
      <c r="X683" s="1">
        <v>46201</v>
      </c>
      <c r="Y683" s="1">
        <v>37091</v>
      </c>
      <c r="Z683" s="1">
        <v>2.14</v>
      </c>
      <c r="AA683" s="6">
        <f t="shared" si="134"/>
        <v>25</v>
      </c>
      <c r="AB683" s="6">
        <f t="shared" si="135"/>
        <v>1332</v>
      </c>
      <c r="AC683" s="6">
        <f t="shared" si="136"/>
        <v>1494</v>
      </c>
      <c r="AD683" s="6">
        <f t="shared" si="137"/>
        <v>59.76</v>
      </c>
      <c r="AE683" s="7">
        <f t="shared" si="138"/>
        <v>10</v>
      </c>
      <c r="AF683" t="str">
        <f t="shared" ca="1" si="139"/>
        <v>$V$278</v>
      </c>
      <c r="AG683" t="str">
        <f t="shared" ca="1" si="140"/>
        <v>$J$278</v>
      </c>
      <c r="AH683" t="str">
        <f t="shared" ca="1" si="141"/>
        <v>WAL MART SAMS GENERAL| 3014443201</v>
      </c>
      <c r="AI683" t="str">
        <f t="shared" ca="1" si="130"/>
        <v>$K$278</v>
      </c>
      <c r="AJ683" s="8">
        <f t="shared" si="131"/>
        <v>0.36</v>
      </c>
      <c r="AK683" s="7">
        <f t="shared" si="132"/>
        <v>10</v>
      </c>
      <c r="AL683" s="7" t="str">
        <f t="shared" ca="1" si="142"/>
        <v>WAL MART SAMS GENERAL| 3014443201</v>
      </c>
      <c r="AM683" t="b">
        <f t="shared" si="133"/>
        <v>0</v>
      </c>
    </row>
    <row r="684" spans="3:39" x14ac:dyDescent="0.3">
      <c r="C684" s="1" t="s">
        <v>894</v>
      </c>
      <c r="D684" s="1" t="s">
        <v>895</v>
      </c>
      <c r="E684" s="1" t="s">
        <v>39</v>
      </c>
      <c r="F684" s="1" t="s">
        <v>42</v>
      </c>
      <c r="G684" s="1" t="s">
        <v>575</v>
      </c>
      <c r="H684" s="1" t="s">
        <v>70</v>
      </c>
      <c r="I684" s="1" t="s">
        <v>350</v>
      </c>
      <c r="J684" t="str">
        <f>TRIM(CONCATENATE(wiz[[#This Row],[SHIPPER..................]],wiz[[#This Row],[ZIP2..]],wiz[[#This Row],[ZIP3..]]))</f>
        <v>CTI | 4605238501</v>
      </c>
      <c r="K684" s="1">
        <v>1</v>
      </c>
      <c r="L684" s="1">
        <v>1.87</v>
      </c>
      <c r="M684" s="1">
        <v>0.27</v>
      </c>
      <c r="N684" s="1">
        <v>326</v>
      </c>
      <c r="O684" s="1">
        <v>0.84</v>
      </c>
      <c r="P684" s="1">
        <v>43</v>
      </c>
      <c r="Q684" s="1">
        <v>0.25</v>
      </c>
      <c r="R684" s="1">
        <v>-7</v>
      </c>
      <c r="S684" s="1">
        <v>-8</v>
      </c>
      <c r="T684" s="1">
        <v>-2</v>
      </c>
      <c r="U684" s="1">
        <v>96</v>
      </c>
      <c r="V684" s="1">
        <v>86</v>
      </c>
      <c r="W684" s="1">
        <v>46064</v>
      </c>
      <c r="X684" s="1">
        <v>46052</v>
      </c>
      <c r="Y684" s="1">
        <v>38501</v>
      </c>
      <c r="Z684" s="1">
        <v>1.92</v>
      </c>
      <c r="AA684" s="6">
        <f t="shared" si="134"/>
        <v>1</v>
      </c>
      <c r="AB684" s="6">
        <f t="shared" si="135"/>
        <v>86</v>
      </c>
      <c r="AC684" s="6">
        <f t="shared" si="136"/>
        <v>86</v>
      </c>
      <c r="AD684" s="6">
        <f t="shared" si="137"/>
        <v>86</v>
      </c>
      <c r="AE684" s="7">
        <f t="shared" si="138"/>
        <v>86</v>
      </c>
      <c r="AF684" t="str">
        <f t="shared" ca="1" si="139"/>
        <v>$V$684</v>
      </c>
      <c r="AG684" t="str">
        <f t="shared" ca="1" si="140"/>
        <v>$J$684</v>
      </c>
      <c r="AH684" t="str">
        <f t="shared" ca="1" si="141"/>
        <v>CTI | 4605238501</v>
      </c>
      <c r="AI684" t="str">
        <f t="shared" ca="1" si="130"/>
        <v>$K$684</v>
      </c>
      <c r="AJ684" s="8">
        <f t="shared" si="131"/>
        <v>1</v>
      </c>
      <c r="AK684" s="7">
        <f t="shared" si="132"/>
        <v>86</v>
      </c>
      <c r="AL684" s="7" t="str">
        <f t="shared" ca="1" si="142"/>
        <v>CTI | 4605238501</v>
      </c>
      <c r="AM684" t="str">
        <f t="shared" si="133"/>
        <v>CTI | 4605238501</v>
      </c>
    </row>
    <row r="685" spans="3:39" x14ac:dyDescent="0.3">
      <c r="C685" s="1" t="s">
        <v>604</v>
      </c>
      <c r="D685" s="1" t="s">
        <v>605</v>
      </c>
      <c r="E685" s="1" t="s">
        <v>39</v>
      </c>
      <c r="F685" s="1" t="s">
        <v>42</v>
      </c>
      <c r="G685" s="1" t="s">
        <v>442</v>
      </c>
      <c r="H685" s="1" t="s">
        <v>76</v>
      </c>
      <c r="I685" s="1" t="s">
        <v>896</v>
      </c>
      <c r="J685" t="str">
        <f>TRIM(CONCATENATE(wiz[[#This Row],[SHIPPER..................]],wiz[[#This Row],[ZIP2..]],wiz[[#This Row],[ZIP3..]]))</f>
        <v>JOHNS MANVILLE | 4620176031</v>
      </c>
      <c r="K685" s="1">
        <v>4</v>
      </c>
      <c r="L685" s="1">
        <v>1.95</v>
      </c>
      <c r="M685" s="1">
        <v>0.19</v>
      </c>
      <c r="N685" s="1">
        <v>921</v>
      </c>
      <c r="O685" s="1">
        <v>1.97</v>
      </c>
      <c r="P685" s="1">
        <v>28</v>
      </c>
      <c r="Q685" s="1">
        <v>0.25</v>
      </c>
      <c r="R685" s="1">
        <v>16</v>
      </c>
      <c r="S685" s="1">
        <v>-15</v>
      </c>
      <c r="T685" s="1">
        <v>-37</v>
      </c>
      <c r="U685" s="1">
        <v>174</v>
      </c>
      <c r="V685" s="1">
        <v>122</v>
      </c>
      <c r="W685" s="1">
        <v>46168</v>
      </c>
      <c r="X685" s="1">
        <v>46201</v>
      </c>
      <c r="Y685" s="1">
        <v>76031</v>
      </c>
      <c r="Z685" s="1">
        <v>1.92</v>
      </c>
      <c r="AA685" s="6">
        <f t="shared" si="134"/>
        <v>27</v>
      </c>
      <c r="AB685" s="6">
        <f t="shared" si="135"/>
        <v>488</v>
      </c>
      <c r="AC685" s="6">
        <f t="shared" si="136"/>
        <v>2954</v>
      </c>
      <c r="AD685" s="6">
        <f t="shared" si="137"/>
        <v>109.4074074074074</v>
      </c>
      <c r="AE685" s="7">
        <f t="shared" si="138"/>
        <v>-187</v>
      </c>
      <c r="AF685" t="str">
        <f t="shared" ca="1" si="139"/>
        <v>$V$550</v>
      </c>
      <c r="AG685" t="str">
        <f t="shared" ca="1" si="140"/>
        <v>$J$550</v>
      </c>
      <c r="AH685" t="str">
        <f t="shared" ca="1" si="141"/>
        <v>b: ASCENT GLOBAL LOGI| 6280130301</v>
      </c>
      <c r="AI685" t="str">
        <f t="shared" ca="1" si="130"/>
        <v>$K$550</v>
      </c>
      <c r="AJ685" s="8">
        <f t="shared" si="131"/>
        <v>0.14814814814814814</v>
      </c>
      <c r="AK685" s="7">
        <f t="shared" si="132"/>
        <v>-53</v>
      </c>
      <c r="AL685" s="7" t="str">
        <f t="shared" ca="1" si="142"/>
        <v>TRACTOR SUPPLY MANHAT| 6060142134</v>
      </c>
      <c r="AM685" t="b">
        <f t="shared" si="133"/>
        <v>0</v>
      </c>
    </row>
    <row r="686" spans="3:39" x14ac:dyDescent="0.3">
      <c r="C686" s="1" t="s">
        <v>794</v>
      </c>
      <c r="D686" s="1" t="s">
        <v>795</v>
      </c>
      <c r="E686" s="1" t="s">
        <v>39</v>
      </c>
      <c r="F686" s="1" t="s">
        <v>42</v>
      </c>
      <c r="G686" s="1" t="s">
        <v>442</v>
      </c>
      <c r="H686" s="1" t="s">
        <v>76</v>
      </c>
      <c r="I686" s="1" t="s">
        <v>582</v>
      </c>
      <c r="J686" t="str">
        <f>TRIM(CONCATENATE(wiz[[#This Row],[SHIPPER..................]],wiz[[#This Row],[ZIP2..]],wiz[[#This Row],[ZIP3..]]))</f>
        <v>SNYDERS LANCE | 4620175201</v>
      </c>
      <c r="K686" s="1">
        <v>4</v>
      </c>
      <c r="L686" s="1">
        <v>1.94</v>
      </c>
      <c r="M686" s="1">
        <v>0.25</v>
      </c>
      <c r="N686" s="1">
        <v>872</v>
      </c>
      <c r="O686" s="1">
        <v>1.51</v>
      </c>
      <c r="P686" s="1">
        <v>38</v>
      </c>
      <c r="Q686" s="1">
        <v>0.28000000000000003</v>
      </c>
      <c r="R686" s="1">
        <v>-35</v>
      </c>
      <c r="S686" s="1">
        <v>-25</v>
      </c>
      <c r="T686" s="1">
        <v>40</v>
      </c>
      <c r="U686" s="1">
        <v>174</v>
      </c>
      <c r="V686" s="1">
        <v>189</v>
      </c>
      <c r="W686" s="1">
        <v>46131</v>
      </c>
      <c r="X686" s="1">
        <v>46201</v>
      </c>
      <c r="Y686" s="1">
        <v>75201</v>
      </c>
      <c r="Z686" s="1">
        <v>1.97</v>
      </c>
      <c r="AA686" s="6">
        <f t="shared" si="134"/>
        <v>133</v>
      </c>
      <c r="AB686" s="6">
        <f t="shared" si="135"/>
        <v>756</v>
      </c>
      <c r="AC686" s="6">
        <f t="shared" si="136"/>
        <v>2717</v>
      </c>
      <c r="AD686" s="6">
        <f t="shared" si="137"/>
        <v>20.428571428571427</v>
      </c>
      <c r="AE686" s="7">
        <f t="shared" si="138"/>
        <v>-179</v>
      </c>
      <c r="AF686" t="str">
        <f t="shared" ca="1" si="139"/>
        <v>$V$1647</v>
      </c>
      <c r="AG686" t="str">
        <f t="shared" ca="1" si="140"/>
        <v>$J$1647</v>
      </c>
      <c r="AH686" t="str">
        <f t="shared" ca="1" si="141"/>
        <v>SNYDERS LANCE | 2813477001</v>
      </c>
      <c r="AI686" t="str">
        <f t="shared" ca="1" si="130"/>
        <v>$K$1647</v>
      </c>
      <c r="AJ686" s="8">
        <f t="shared" si="131"/>
        <v>3.007518796992481E-2</v>
      </c>
      <c r="AK686" s="7">
        <f t="shared" si="132"/>
        <v>-119</v>
      </c>
      <c r="AL686" s="7" t="str">
        <f t="shared" ca="1" si="142"/>
        <v>FOODMASTER LOGISTICS | 3030127932</v>
      </c>
      <c r="AM686" t="b">
        <f t="shared" si="133"/>
        <v>0</v>
      </c>
    </row>
    <row r="687" spans="3:39" x14ac:dyDescent="0.3">
      <c r="C687" s="1" t="s">
        <v>604</v>
      </c>
      <c r="D687" s="1" t="s">
        <v>605</v>
      </c>
      <c r="E687" s="1" t="s">
        <v>39</v>
      </c>
      <c r="F687" s="1" t="s">
        <v>42</v>
      </c>
      <c r="G687" s="1" t="s">
        <v>442</v>
      </c>
      <c r="H687" s="1" t="s">
        <v>76</v>
      </c>
      <c r="I687" s="1" t="s">
        <v>583</v>
      </c>
      <c r="J687" t="str">
        <f>TRIM(CONCATENATE(wiz[[#This Row],[SHIPPER..................]],wiz[[#This Row],[ZIP2..]],wiz[[#This Row],[ZIP3..]]))</f>
        <v>JOHNS MANVILLE | 4620175029</v>
      </c>
      <c r="K687" s="1">
        <v>1</v>
      </c>
      <c r="L687" s="1">
        <v>1.95</v>
      </c>
      <c r="M687" s="1">
        <v>0.19</v>
      </c>
      <c r="N687" s="1">
        <v>864</v>
      </c>
      <c r="O687" s="1">
        <v>1.1499999999999999</v>
      </c>
      <c r="P687" s="1">
        <v>82</v>
      </c>
      <c r="Q687" s="1">
        <v>0.3</v>
      </c>
      <c r="R687" s="1">
        <v>51</v>
      </c>
      <c r="S687" s="1">
        <v>-15</v>
      </c>
      <c r="T687" s="1">
        <v>125</v>
      </c>
      <c r="U687" s="1">
        <v>136</v>
      </c>
      <c r="V687" s="1">
        <v>246</v>
      </c>
      <c r="W687" s="1">
        <v>46991</v>
      </c>
      <c r="X687" s="1">
        <v>46201</v>
      </c>
      <c r="Y687" s="1">
        <v>75029</v>
      </c>
      <c r="Z687" s="1">
        <v>1.92</v>
      </c>
      <c r="AA687" s="6">
        <f t="shared" si="134"/>
        <v>27</v>
      </c>
      <c r="AB687" s="6">
        <f t="shared" si="135"/>
        <v>246</v>
      </c>
      <c r="AC687" s="6">
        <f t="shared" si="136"/>
        <v>2954</v>
      </c>
      <c r="AD687" s="6">
        <f t="shared" si="137"/>
        <v>109.4074074074074</v>
      </c>
      <c r="AE687" s="7">
        <f t="shared" si="138"/>
        <v>-187</v>
      </c>
      <c r="AF687" t="str">
        <f t="shared" ca="1" si="139"/>
        <v>$V$550</v>
      </c>
      <c r="AG687" t="str">
        <f t="shared" ca="1" si="140"/>
        <v>$J$550</v>
      </c>
      <c r="AH687" t="str">
        <f t="shared" ca="1" si="141"/>
        <v>b: ASCENT GLOBAL LOGI| 6280130301</v>
      </c>
      <c r="AI687" t="str">
        <f t="shared" ca="1" si="130"/>
        <v>$K$550</v>
      </c>
      <c r="AJ687" s="8">
        <f t="shared" si="131"/>
        <v>3.7037037037037035E-2</v>
      </c>
      <c r="AK687" s="7">
        <f t="shared" si="132"/>
        <v>-53</v>
      </c>
      <c r="AL687" s="7" t="str">
        <f t="shared" ca="1" si="142"/>
        <v>TRACTOR SUPPLY MANHAT| 6060142134</v>
      </c>
      <c r="AM687" t="b">
        <f t="shared" si="133"/>
        <v>0</v>
      </c>
    </row>
    <row r="688" spans="3:39" x14ac:dyDescent="0.3">
      <c r="C688" s="1" t="s">
        <v>365</v>
      </c>
      <c r="D688" s="1" t="s">
        <v>366</v>
      </c>
      <c r="E688" s="1" t="s">
        <v>39</v>
      </c>
      <c r="F688" s="1" t="s">
        <v>42</v>
      </c>
      <c r="G688" s="1" t="s">
        <v>621</v>
      </c>
      <c r="H688" s="1" t="s">
        <v>50</v>
      </c>
      <c r="I688" s="1" t="s">
        <v>897</v>
      </c>
      <c r="J688" t="str">
        <f>TRIM(CONCATENATE(wiz[[#This Row],[SHIPPER..................]],wiz[[#This Row],[ZIP2..]],wiz[[#This Row],[ZIP3..]]))</f>
        <v>AMERICAN WOODMARK COR| 4693330286</v>
      </c>
      <c r="K688" s="1">
        <v>25</v>
      </c>
      <c r="L688" s="1">
        <v>1.78</v>
      </c>
      <c r="M688" s="1">
        <v>0.2</v>
      </c>
      <c r="N688" s="1">
        <v>674</v>
      </c>
      <c r="O688" s="1">
        <v>1.48</v>
      </c>
      <c r="P688" s="1">
        <v>36</v>
      </c>
      <c r="Q688" s="1">
        <v>0.27</v>
      </c>
      <c r="R688" s="1">
        <v>20</v>
      </c>
      <c r="S688" s="1">
        <v>-10</v>
      </c>
      <c r="T688" s="1">
        <v>-22</v>
      </c>
      <c r="U688" s="1">
        <v>82</v>
      </c>
      <c r="V688" s="1">
        <v>50</v>
      </c>
      <c r="W688" s="1">
        <v>46933</v>
      </c>
      <c r="X688" s="1">
        <v>46933</v>
      </c>
      <c r="Y688" s="1">
        <v>30286</v>
      </c>
      <c r="Z688" s="1">
        <v>1.76</v>
      </c>
      <c r="AA688" s="6">
        <f t="shared" si="134"/>
        <v>369</v>
      </c>
      <c r="AB688" s="6">
        <f t="shared" si="135"/>
        <v>1250</v>
      </c>
      <c r="AC688" s="6">
        <f t="shared" si="136"/>
        <v>38615</v>
      </c>
      <c r="AD688" s="6">
        <f t="shared" si="137"/>
        <v>104.64769647696477</v>
      </c>
      <c r="AE688" s="7">
        <f t="shared" si="138"/>
        <v>-235</v>
      </c>
      <c r="AF688" t="str">
        <f t="shared" ca="1" si="139"/>
        <v>$V$231</v>
      </c>
      <c r="AG688" t="str">
        <f t="shared" ca="1" si="140"/>
        <v>$J$231</v>
      </c>
      <c r="AH688" t="str">
        <f t="shared" ca="1" si="141"/>
        <v>b: C H ROBINSON | 3030140353</v>
      </c>
      <c r="AI688" t="str">
        <f t="shared" ca="1" si="130"/>
        <v>$K$231</v>
      </c>
      <c r="AJ688" s="8">
        <f t="shared" si="131"/>
        <v>6.7750677506775062E-2</v>
      </c>
      <c r="AK688" s="7">
        <f t="shared" si="132"/>
        <v>-235</v>
      </c>
      <c r="AL688" s="7" t="str">
        <f t="shared" ca="1" si="142"/>
        <v>b: C H ROBINSON | 3030140353</v>
      </c>
      <c r="AM688" t="b">
        <f t="shared" si="133"/>
        <v>0</v>
      </c>
    </row>
    <row r="689" spans="3:39" x14ac:dyDescent="0.3">
      <c r="C689" s="1" t="s">
        <v>365</v>
      </c>
      <c r="D689" s="1" t="s">
        <v>620</v>
      </c>
      <c r="E689" s="1" t="s">
        <v>39</v>
      </c>
      <c r="F689" s="1" t="s">
        <v>42</v>
      </c>
      <c r="G689" s="1" t="s">
        <v>621</v>
      </c>
      <c r="H689" s="1" t="s">
        <v>50</v>
      </c>
      <c r="I689" s="1" t="s">
        <v>897</v>
      </c>
      <c r="J689" t="str">
        <f>TRIM(CONCATENATE(wiz[[#This Row],[SHIPPER..................]],wiz[[#This Row],[ZIP2..]],wiz[[#This Row],[ZIP3..]]))</f>
        <v>AMERICAN WOODMARK COR| 4693330286</v>
      </c>
      <c r="K689" s="1">
        <v>3</v>
      </c>
      <c r="L689" s="1">
        <v>1.78</v>
      </c>
      <c r="M689" s="1">
        <v>0.2</v>
      </c>
      <c r="N689" s="1">
        <v>674</v>
      </c>
      <c r="O689" s="1">
        <v>1.4</v>
      </c>
      <c r="P689" s="1">
        <v>22</v>
      </c>
      <c r="Q689" s="1">
        <v>0.27</v>
      </c>
      <c r="R689" s="1">
        <v>20</v>
      </c>
      <c r="S689" s="1">
        <v>-18</v>
      </c>
      <c r="T689" s="1">
        <v>-3</v>
      </c>
      <c r="U689" s="1">
        <v>96</v>
      </c>
      <c r="V689" s="1">
        <v>75</v>
      </c>
      <c r="W689" s="1">
        <v>46933</v>
      </c>
      <c r="X689" s="1">
        <v>46933</v>
      </c>
      <c r="Y689" s="1">
        <v>30286</v>
      </c>
      <c r="Z689" s="1">
        <v>1.76</v>
      </c>
      <c r="AA689" s="6">
        <f t="shared" si="134"/>
        <v>369</v>
      </c>
      <c r="AB689" s="6">
        <f t="shared" si="135"/>
        <v>225</v>
      </c>
      <c r="AC689" s="6">
        <f t="shared" si="136"/>
        <v>38615</v>
      </c>
      <c r="AD689" s="6">
        <f t="shared" si="137"/>
        <v>104.64769647696477</v>
      </c>
      <c r="AE689" s="7">
        <f t="shared" si="138"/>
        <v>-235</v>
      </c>
      <c r="AF689" t="str">
        <f t="shared" ca="1" si="139"/>
        <v>$V$231</v>
      </c>
      <c r="AG689" t="str">
        <f t="shared" ca="1" si="140"/>
        <v>$J$231</v>
      </c>
      <c r="AH689" t="str">
        <f t="shared" ca="1" si="141"/>
        <v>b: C H ROBINSON | 3030140353</v>
      </c>
      <c r="AI689" t="str">
        <f t="shared" ca="1" si="130"/>
        <v>$K$231</v>
      </c>
      <c r="AJ689" s="8">
        <f t="shared" si="131"/>
        <v>8.130081300813009E-3</v>
      </c>
      <c r="AK689" s="7">
        <f t="shared" si="132"/>
        <v>-235</v>
      </c>
      <c r="AL689" s="7" t="str">
        <f t="shared" ca="1" si="142"/>
        <v>b: C H ROBINSON | 3030140353</v>
      </c>
      <c r="AM689" t="b">
        <f t="shared" si="133"/>
        <v>0</v>
      </c>
    </row>
    <row r="690" spans="3:39" x14ac:dyDescent="0.3">
      <c r="C690" s="1" t="s">
        <v>365</v>
      </c>
      <c r="D690" s="1" t="s">
        <v>620</v>
      </c>
      <c r="E690" s="1" t="s">
        <v>39</v>
      </c>
      <c r="F690" s="1" t="s">
        <v>42</v>
      </c>
      <c r="G690" s="1" t="s">
        <v>621</v>
      </c>
      <c r="H690" s="1" t="s">
        <v>50</v>
      </c>
      <c r="I690" s="1" t="s">
        <v>618</v>
      </c>
      <c r="J690" t="str">
        <f>TRIM(CONCATENATE(wiz[[#This Row],[SHIPPER..................]],wiz[[#This Row],[ZIP2..]],wiz[[#This Row],[ZIP3..]]))</f>
        <v>AMERICAN WOODMARK COR| 4693330538</v>
      </c>
      <c r="K690" s="1">
        <v>5</v>
      </c>
      <c r="L690" s="1">
        <v>1.95</v>
      </c>
      <c r="M690" s="1">
        <v>0.2</v>
      </c>
      <c r="N690" s="1">
        <v>599</v>
      </c>
      <c r="O690" s="1">
        <v>1</v>
      </c>
      <c r="P690" s="1">
        <v>31</v>
      </c>
      <c r="Q690" s="1">
        <v>0.27</v>
      </c>
      <c r="R690" s="1">
        <v>6</v>
      </c>
      <c r="S690" s="1">
        <v>-18</v>
      </c>
      <c r="T690" s="1">
        <v>24</v>
      </c>
      <c r="U690" s="1">
        <v>259</v>
      </c>
      <c r="V690" s="1">
        <v>265</v>
      </c>
      <c r="W690" s="1">
        <v>46933</v>
      </c>
      <c r="X690" s="1">
        <v>46933</v>
      </c>
      <c r="Y690" s="1">
        <v>30538</v>
      </c>
      <c r="Z690" s="1">
        <v>1.93</v>
      </c>
      <c r="AA690" s="6">
        <f t="shared" si="134"/>
        <v>369</v>
      </c>
      <c r="AB690" s="6">
        <f t="shared" si="135"/>
        <v>1325</v>
      </c>
      <c r="AC690" s="6">
        <f t="shared" si="136"/>
        <v>38615</v>
      </c>
      <c r="AD690" s="6">
        <f t="shared" si="137"/>
        <v>104.64769647696477</v>
      </c>
      <c r="AE690" s="7">
        <f t="shared" si="138"/>
        <v>-235</v>
      </c>
      <c r="AF690" t="str">
        <f t="shared" ca="1" si="139"/>
        <v>$V$231</v>
      </c>
      <c r="AG690" t="str">
        <f t="shared" ca="1" si="140"/>
        <v>$J$231</v>
      </c>
      <c r="AH690" t="str">
        <f t="shared" ca="1" si="141"/>
        <v>b: C H ROBINSON | 3030140353</v>
      </c>
      <c r="AI690" t="str">
        <f t="shared" ca="1" si="130"/>
        <v>$K$231</v>
      </c>
      <c r="AJ690" s="8">
        <f t="shared" si="131"/>
        <v>1.3550135501355014E-2</v>
      </c>
      <c r="AK690" s="7">
        <f t="shared" si="132"/>
        <v>-235</v>
      </c>
      <c r="AL690" s="7" t="str">
        <f t="shared" ca="1" si="142"/>
        <v>b: C H ROBINSON | 3030140353</v>
      </c>
      <c r="AM690" t="b">
        <f t="shared" si="133"/>
        <v>0</v>
      </c>
    </row>
    <row r="691" spans="3:39" x14ac:dyDescent="0.3">
      <c r="C691" s="1" t="s">
        <v>78</v>
      </c>
      <c r="D691" s="1" t="s">
        <v>79</v>
      </c>
      <c r="E691" s="1" t="s">
        <v>39</v>
      </c>
      <c r="F691" s="1" t="s">
        <v>42</v>
      </c>
      <c r="G691" s="1" t="s">
        <v>898</v>
      </c>
      <c r="H691" s="1" t="s">
        <v>44</v>
      </c>
      <c r="I691" s="1" t="s">
        <v>464</v>
      </c>
      <c r="J691" t="str">
        <f>TRIM(CONCATENATE(wiz[[#This Row],[SHIPPER..................]],wiz[[#This Row],[ZIP2..]],wiz[[#This Row],[ZIP3..]]))</f>
        <v>TRACTOR SUPPLY MANHAT| 4691342134</v>
      </c>
      <c r="K691" s="1">
        <v>1</v>
      </c>
      <c r="L691" s="1">
        <v>2.37</v>
      </c>
      <c r="M691" s="1">
        <v>0.22</v>
      </c>
      <c r="N691" s="1">
        <v>316</v>
      </c>
      <c r="O691" s="1">
        <v>0.42</v>
      </c>
      <c r="P691" s="1">
        <v>56</v>
      </c>
      <c r="Q691" s="1">
        <v>0.3</v>
      </c>
      <c r="R691" s="1">
        <v>10</v>
      </c>
      <c r="S691" s="1">
        <v>-69</v>
      </c>
      <c r="T691" s="1">
        <v>98</v>
      </c>
      <c r="U691" s="1">
        <v>210</v>
      </c>
      <c r="V691" s="1">
        <v>239</v>
      </c>
      <c r="W691" s="1">
        <v>46933</v>
      </c>
      <c r="X691" s="1">
        <v>46913</v>
      </c>
      <c r="Y691" s="1">
        <v>42134</v>
      </c>
      <c r="Z691" s="1">
        <v>2.37</v>
      </c>
      <c r="AA691" s="6">
        <f t="shared" si="134"/>
        <v>533</v>
      </c>
      <c r="AB691" s="6">
        <f t="shared" si="135"/>
        <v>239</v>
      </c>
      <c r="AC691" s="6">
        <f t="shared" si="136"/>
        <v>27994</v>
      </c>
      <c r="AD691" s="6">
        <f t="shared" si="137"/>
        <v>52.521575984990619</v>
      </c>
      <c r="AE691" s="7">
        <f t="shared" si="138"/>
        <v>-627</v>
      </c>
      <c r="AF691" t="str">
        <f t="shared" ca="1" si="139"/>
        <v>$V$356</v>
      </c>
      <c r="AG691" t="str">
        <f t="shared" ca="1" si="140"/>
        <v>$J$356</v>
      </c>
      <c r="AH691" t="str">
        <f t="shared" ca="1" si="141"/>
        <v>TRACTOR SUPPLY MANHAT| 3070142134</v>
      </c>
      <c r="AI691" t="str">
        <f t="shared" ca="1" si="130"/>
        <v>$K$356</v>
      </c>
      <c r="AJ691" s="8">
        <f t="shared" si="131"/>
        <v>1.876172607879925E-3</v>
      </c>
      <c r="AK691" s="7">
        <f t="shared" si="132"/>
        <v>-192</v>
      </c>
      <c r="AL691" s="7" t="str">
        <f t="shared" ca="1" si="142"/>
        <v>b: C H ROBINSON | 4817435150</v>
      </c>
      <c r="AM691" t="b">
        <f t="shared" si="133"/>
        <v>0</v>
      </c>
    </row>
    <row r="692" spans="3:39" x14ac:dyDescent="0.3">
      <c r="C692" s="1" t="s">
        <v>78</v>
      </c>
      <c r="D692" s="1" t="s">
        <v>79</v>
      </c>
      <c r="E692" s="1" t="s">
        <v>39</v>
      </c>
      <c r="F692" s="1" t="s">
        <v>42</v>
      </c>
      <c r="G692" s="1" t="s">
        <v>899</v>
      </c>
      <c r="H692" s="1" t="s">
        <v>44</v>
      </c>
      <c r="I692" s="1" t="s">
        <v>464</v>
      </c>
      <c r="J692" t="str">
        <f>TRIM(CONCATENATE(wiz[[#This Row],[SHIPPER..................]],wiz[[#This Row],[ZIP2..]],wiz[[#This Row],[ZIP3..]]))</f>
        <v>TRACTOR SUPPLY MANHAT| 4694742134</v>
      </c>
      <c r="K692" s="1">
        <v>1</v>
      </c>
      <c r="L692" s="1">
        <v>2.35</v>
      </c>
      <c r="M692" s="1">
        <v>0.22</v>
      </c>
      <c r="N692" s="1">
        <v>336</v>
      </c>
      <c r="O692" s="1">
        <v>0.71</v>
      </c>
      <c r="P692" s="1">
        <v>55</v>
      </c>
      <c r="Q692" s="1">
        <v>0.3</v>
      </c>
      <c r="R692" s="1">
        <v>10</v>
      </c>
      <c r="S692" s="1">
        <v>-67</v>
      </c>
      <c r="T692" s="1">
        <v>29</v>
      </c>
      <c r="U692" s="1">
        <v>228</v>
      </c>
      <c r="V692" s="1">
        <v>190</v>
      </c>
      <c r="W692" s="1">
        <v>46933</v>
      </c>
      <c r="X692" s="1">
        <v>46947</v>
      </c>
      <c r="Y692" s="1">
        <v>42134</v>
      </c>
      <c r="Z692" s="1">
        <v>2.35</v>
      </c>
      <c r="AA692" s="6">
        <f t="shared" si="134"/>
        <v>533</v>
      </c>
      <c r="AB692" s="6">
        <f t="shared" si="135"/>
        <v>190</v>
      </c>
      <c r="AC692" s="6">
        <f t="shared" si="136"/>
        <v>27994</v>
      </c>
      <c r="AD692" s="6">
        <f t="shared" si="137"/>
        <v>52.521575984990619</v>
      </c>
      <c r="AE692" s="7">
        <f t="shared" si="138"/>
        <v>-627</v>
      </c>
      <c r="AF692" t="str">
        <f t="shared" ca="1" si="139"/>
        <v>$V$356</v>
      </c>
      <c r="AG692" t="str">
        <f t="shared" ca="1" si="140"/>
        <v>$J$356</v>
      </c>
      <c r="AH692" t="str">
        <f t="shared" ca="1" si="141"/>
        <v>TRACTOR SUPPLY MANHAT| 3070142134</v>
      </c>
      <c r="AI692" t="str">
        <f t="shared" ca="1" si="130"/>
        <v>$K$356</v>
      </c>
      <c r="AJ692" s="8">
        <f t="shared" si="131"/>
        <v>1.876172607879925E-3</v>
      </c>
      <c r="AK692" s="7">
        <f t="shared" si="132"/>
        <v>-192</v>
      </c>
      <c r="AL692" s="7" t="str">
        <f t="shared" ca="1" si="142"/>
        <v>b: C H ROBINSON | 4817435150</v>
      </c>
      <c r="AM692" t="b">
        <f t="shared" si="133"/>
        <v>0</v>
      </c>
    </row>
    <row r="693" spans="3:39" x14ac:dyDescent="0.3">
      <c r="C693" s="1" t="s">
        <v>365</v>
      </c>
      <c r="D693" s="1" t="s">
        <v>366</v>
      </c>
      <c r="E693" s="1" t="s">
        <v>39</v>
      </c>
      <c r="F693" s="1" t="s">
        <v>42</v>
      </c>
      <c r="G693" s="1" t="s">
        <v>621</v>
      </c>
      <c r="H693" s="1" t="s">
        <v>900</v>
      </c>
      <c r="I693" s="1" t="s">
        <v>901</v>
      </c>
      <c r="J693" t="str">
        <f>TRIM(CONCATENATE(wiz[[#This Row],[SHIPPER..................]],wiz[[#This Row],[ZIP2..]],wiz[[#This Row],[ZIP3..]]))</f>
        <v>AMERICAN WOODMARK COR| 4693355113</v>
      </c>
      <c r="K693" s="1">
        <v>23</v>
      </c>
      <c r="L693" s="1">
        <v>1.97</v>
      </c>
      <c r="M693" s="1">
        <v>0.2</v>
      </c>
      <c r="N693" s="1">
        <v>594</v>
      </c>
      <c r="O693" s="1">
        <v>1.0900000000000001</v>
      </c>
      <c r="P693" s="1">
        <v>52</v>
      </c>
      <c r="Q693" s="1">
        <v>0.28000000000000003</v>
      </c>
      <c r="R693" s="1">
        <v>56</v>
      </c>
      <c r="S693" s="1">
        <v>-10</v>
      </c>
      <c r="T693" s="1">
        <v>3</v>
      </c>
      <c r="U693" s="1">
        <v>15</v>
      </c>
      <c r="V693" s="1">
        <v>8</v>
      </c>
      <c r="W693" s="1">
        <v>46064</v>
      </c>
      <c r="X693" s="1">
        <v>46933</v>
      </c>
      <c r="Y693" s="1">
        <v>55113</v>
      </c>
      <c r="Z693" s="1">
        <v>1.95</v>
      </c>
      <c r="AA693" s="6">
        <f t="shared" si="134"/>
        <v>369</v>
      </c>
      <c r="AB693" s="6">
        <f t="shared" si="135"/>
        <v>184</v>
      </c>
      <c r="AC693" s="6">
        <f t="shared" si="136"/>
        <v>38615</v>
      </c>
      <c r="AD693" s="6">
        <f t="shared" si="137"/>
        <v>104.64769647696477</v>
      </c>
      <c r="AE693" s="7">
        <f t="shared" si="138"/>
        <v>-235</v>
      </c>
      <c r="AF693" t="str">
        <f t="shared" ca="1" si="139"/>
        <v>$V$231</v>
      </c>
      <c r="AG693" t="str">
        <f t="shared" ca="1" si="140"/>
        <v>$J$231</v>
      </c>
      <c r="AH693" t="str">
        <f t="shared" ca="1" si="141"/>
        <v>b: C H ROBINSON | 3030140353</v>
      </c>
      <c r="AI693" t="str">
        <f t="shared" ca="1" si="130"/>
        <v>$K$231</v>
      </c>
      <c r="AJ693" s="8">
        <f t="shared" si="131"/>
        <v>6.2330623306233061E-2</v>
      </c>
      <c r="AK693" s="7">
        <f t="shared" si="132"/>
        <v>-235</v>
      </c>
      <c r="AL693" s="7" t="str">
        <f t="shared" ca="1" si="142"/>
        <v>b: C H ROBINSON | 3030140353</v>
      </c>
      <c r="AM693" t="b">
        <f t="shared" si="133"/>
        <v>0</v>
      </c>
    </row>
    <row r="694" spans="3:39" x14ac:dyDescent="0.3">
      <c r="C694" s="1" t="s">
        <v>365</v>
      </c>
      <c r="D694" s="1" t="s">
        <v>620</v>
      </c>
      <c r="E694" s="1" t="s">
        <v>39</v>
      </c>
      <c r="F694" s="1" t="s">
        <v>42</v>
      </c>
      <c r="G694" s="1" t="s">
        <v>621</v>
      </c>
      <c r="H694" s="1" t="s">
        <v>900</v>
      </c>
      <c r="I694" s="1" t="s">
        <v>901</v>
      </c>
      <c r="J694" t="str">
        <f>TRIM(CONCATENATE(wiz[[#This Row],[SHIPPER..................]],wiz[[#This Row],[ZIP2..]],wiz[[#This Row],[ZIP3..]]))</f>
        <v>AMERICAN WOODMARK COR| 4693355113</v>
      </c>
      <c r="K694" s="1">
        <v>4</v>
      </c>
      <c r="L694" s="1">
        <v>1.97</v>
      </c>
      <c r="M694" s="1">
        <v>0.19</v>
      </c>
      <c r="N694" s="1">
        <v>594</v>
      </c>
      <c r="O694" s="1">
        <v>1.3</v>
      </c>
      <c r="P694" s="1">
        <v>9</v>
      </c>
      <c r="Q694" s="1">
        <v>0.25</v>
      </c>
      <c r="R694" s="1">
        <v>58</v>
      </c>
      <c r="S694" s="1">
        <v>-18</v>
      </c>
      <c r="T694" s="1">
        <v>-47</v>
      </c>
      <c r="U694" s="1">
        <v>15</v>
      </c>
      <c r="V694" s="1">
        <v>-50</v>
      </c>
      <c r="W694" s="1">
        <v>46933</v>
      </c>
      <c r="X694" s="1">
        <v>46933</v>
      </c>
      <c r="Y694" s="1">
        <v>55113</v>
      </c>
      <c r="Z694" s="1">
        <v>1.94</v>
      </c>
      <c r="AA694" s="6">
        <f t="shared" si="134"/>
        <v>369</v>
      </c>
      <c r="AB694" s="6">
        <f t="shared" si="135"/>
        <v>-200</v>
      </c>
      <c r="AC694" s="6">
        <f t="shared" si="136"/>
        <v>38615</v>
      </c>
      <c r="AD694" s="6">
        <f t="shared" si="137"/>
        <v>104.64769647696477</v>
      </c>
      <c r="AE694" s="7">
        <f t="shared" si="138"/>
        <v>-235</v>
      </c>
      <c r="AF694" t="str">
        <f t="shared" ca="1" si="139"/>
        <v>$V$231</v>
      </c>
      <c r="AG694" t="str">
        <f t="shared" ca="1" si="140"/>
        <v>$J$231</v>
      </c>
      <c r="AH694" t="str">
        <f t="shared" ca="1" si="141"/>
        <v>b: C H ROBINSON | 3030140353</v>
      </c>
      <c r="AI694" t="str">
        <f t="shared" ca="1" si="130"/>
        <v>$K$231</v>
      </c>
      <c r="AJ694" s="8">
        <f t="shared" si="131"/>
        <v>1.0840108401084011E-2</v>
      </c>
      <c r="AK694" s="7">
        <f t="shared" si="132"/>
        <v>-235</v>
      </c>
      <c r="AL694" s="7" t="str">
        <f t="shared" ca="1" si="142"/>
        <v>b: C H ROBINSON | 3030140353</v>
      </c>
      <c r="AM694" t="b">
        <f t="shared" si="133"/>
        <v>0</v>
      </c>
    </row>
    <row r="695" spans="3:39" x14ac:dyDescent="0.3">
      <c r="C695" s="1" t="s">
        <v>365</v>
      </c>
      <c r="D695" s="1" t="s">
        <v>366</v>
      </c>
      <c r="E695" s="1" t="s">
        <v>39</v>
      </c>
      <c r="F695" s="1" t="s">
        <v>42</v>
      </c>
      <c r="G695" s="1" t="s">
        <v>621</v>
      </c>
      <c r="H695" s="1" t="s">
        <v>274</v>
      </c>
      <c r="I695" s="1" t="s">
        <v>902</v>
      </c>
      <c r="J695" t="str">
        <f>TRIM(CONCATENATE(wiz[[#This Row],[SHIPPER..................]],wiz[[#This Row],[ZIP2..]],wiz[[#This Row],[ZIP3..]]))</f>
        <v>AMERICAN WOODMARK COR| 4693366201</v>
      </c>
      <c r="K695" s="1">
        <v>3</v>
      </c>
      <c r="L695" s="1">
        <v>1.96</v>
      </c>
      <c r="M695" s="1">
        <v>0.19</v>
      </c>
      <c r="N695" s="1">
        <v>578</v>
      </c>
      <c r="O695" s="1">
        <v>1.47</v>
      </c>
      <c r="P695" s="1">
        <v>25</v>
      </c>
      <c r="Q695" s="1">
        <v>0.25</v>
      </c>
      <c r="R695" s="1">
        <v>10</v>
      </c>
      <c r="S695" s="1">
        <v>-10</v>
      </c>
      <c r="T695" s="1">
        <v>-87</v>
      </c>
      <c r="U695" s="1">
        <v>110</v>
      </c>
      <c r="V695" s="1">
        <v>13</v>
      </c>
      <c r="W695" s="1">
        <v>46933</v>
      </c>
      <c r="X695" s="1">
        <v>46933</v>
      </c>
      <c r="Y695" s="1">
        <v>66201</v>
      </c>
      <c r="Z695" s="1">
        <v>1.93</v>
      </c>
      <c r="AA695" s="6">
        <f t="shared" si="134"/>
        <v>369</v>
      </c>
      <c r="AB695" s="6">
        <f t="shared" si="135"/>
        <v>39</v>
      </c>
      <c r="AC695" s="6">
        <f t="shared" si="136"/>
        <v>38615</v>
      </c>
      <c r="AD695" s="6">
        <f t="shared" si="137"/>
        <v>104.64769647696477</v>
      </c>
      <c r="AE695" s="7">
        <f t="shared" si="138"/>
        <v>-235</v>
      </c>
      <c r="AF695" t="str">
        <f t="shared" ca="1" si="139"/>
        <v>$V$231</v>
      </c>
      <c r="AG695" t="str">
        <f t="shared" ca="1" si="140"/>
        <v>$J$231</v>
      </c>
      <c r="AH695" t="str">
        <f t="shared" ca="1" si="141"/>
        <v>b: C H ROBINSON | 3030140353</v>
      </c>
      <c r="AI695" t="str">
        <f t="shared" ca="1" si="130"/>
        <v>$K$231</v>
      </c>
      <c r="AJ695" s="8">
        <f t="shared" si="131"/>
        <v>8.130081300813009E-3</v>
      </c>
      <c r="AK695" s="7">
        <f t="shared" si="132"/>
        <v>-235</v>
      </c>
      <c r="AL695" s="7" t="str">
        <f t="shared" ca="1" si="142"/>
        <v>b: C H ROBINSON | 3030140353</v>
      </c>
      <c r="AM695" t="b">
        <f t="shared" si="133"/>
        <v>0</v>
      </c>
    </row>
    <row r="696" spans="3:39" x14ac:dyDescent="0.3">
      <c r="C696" s="1" t="s">
        <v>365</v>
      </c>
      <c r="D696" s="1" t="s">
        <v>620</v>
      </c>
      <c r="E696" s="1" t="s">
        <v>39</v>
      </c>
      <c r="F696" s="1" t="s">
        <v>42</v>
      </c>
      <c r="G696" s="1" t="s">
        <v>621</v>
      </c>
      <c r="H696" s="1" t="s">
        <v>274</v>
      </c>
      <c r="I696" s="1" t="s">
        <v>902</v>
      </c>
      <c r="J696" t="str">
        <f>TRIM(CONCATENATE(wiz[[#This Row],[SHIPPER..................]],wiz[[#This Row],[ZIP2..]],wiz[[#This Row],[ZIP3..]]))</f>
        <v>AMERICAN WOODMARK COR| 4693366201</v>
      </c>
      <c r="K696" s="1">
        <v>1</v>
      </c>
      <c r="L696" s="1">
        <v>1.96</v>
      </c>
      <c r="M696" s="1">
        <v>0.2</v>
      </c>
      <c r="N696" s="1">
        <v>578</v>
      </c>
      <c r="O696" s="1">
        <v>1.71</v>
      </c>
      <c r="P696" s="1">
        <v>0</v>
      </c>
      <c r="Q696" s="1">
        <v>0.25</v>
      </c>
      <c r="R696" s="1">
        <v>6</v>
      </c>
      <c r="S696" s="1">
        <v>-18</v>
      </c>
      <c r="T696" s="1">
        <v>-144</v>
      </c>
      <c r="U696" s="1">
        <v>114</v>
      </c>
      <c r="V696" s="1">
        <v>-48</v>
      </c>
      <c r="W696" s="1">
        <v>46933</v>
      </c>
      <c r="X696" s="1">
        <v>46933</v>
      </c>
      <c r="Y696" s="1">
        <v>66201</v>
      </c>
      <c r="Z696" s="1">
        <v>1.94</v>
      </c>
      <c r="AA696" s="6">
        <f t="shared" si="134"/>
        <v>369</v>
      </c>
      <c r="AB696" s="6">
        <f t="shared" si="135"/>
        <v>-48</v>
      </c>
      <c r="AC696" s="6">
        <f t="shared" si="136"/>
        <v>38615</v>
      </c>
      <c r="AD696" s="6">
        <f t="shared" si="137"/>
        <v>104.64769647696477</v>
      </c>
      <c r="AE696" s="7">
        <f t="shared" si="138"/>
        <v>-235</v>
      </c>
      <c r="AF696" t="str">
        <f t="shared" ca="1" si="139"/>
        <v>$V$231</v>
      </c>
      <c r="AG696" t="str">
        <f t="shared" ca="1" si="140"/>
        <v>$J$231</v>
      </c>
      <c r="AH696" t="str">
        <f t="shared" ca="1" si="141"/>
        <v>b: C H ROBINSON | 3030140353</v>
      </c>
      <c r="AI696" t="str">
        <f t="shared" ca="1" si="130"/>
        <v>$K$231</v>
      </c>
      <c r="AJ696" s="8">
        <f t="shared" si="131"/>
        <v>2.7100271002710027E-3</v>
      </c>
      <c r="AK696" s="7">
        <f t="shared" si="132"/>
        <v>-235</v>
      </c>
      <c r="AL696" s="7" t="str">
        <f t="shared" ca="1" si="142"/>
        <v>b: C H ROBINSON | 3030140353</v>
      </c>
      <c r="AM696" t="b">
        <f t="shared" si="133"/>
        <v>0</v>
      </c>
    </row>
    <row r="697" spans="3:39" x14ac:dyDescent="0.3">
      <c r="C697" s="1" t="s">
        <v>344</v>
      </c>
      <c r="D697" s="1" t="s">
        <v>345</v>
      </c>
      <c r="E697" s="1" t="s">
        <v>39</v>
      </c>
      <c r="F697" s="1" t="s">
        <v>42</v>
      </c>
      <c r="G697" s="1" t="s">
        <v>232</v>
      </c>
      <c r="H697" s="1" t="s">
        <v>68</v>
      </c>
      <c r="I697" s="1" t="s">
        <v>903</v>
      </c>
      <c r="J697" t="str">
        <f>TRIM(CONCATENATE(wiz[[#This Row],[SHIPPER..................]],wiz[[#This Row],[ZIP2..]],wiz[[#This Row],[ZIP3..]]))</f>
        <v>b: SCHNEIDER LOGISTIC| 4693827042</v>
      </c>
      <c r="K697" s="1">
        <v>1</v>
      </c>
      <c r="L697" s="1">
        <v>1.38</v>
      </c>
      <c r="M697" s="1">
        <v>0.19</v>
      </c>
      <c r="N697" s="1">
        <v>541</v>
      </c>
      <c r="O697" s="1">
        <v>1</v>
      </c>
      <c r="P697" s="1">
        <v>116</v>
      </c>
      <c r="Q697" s="1">
        <v>0.35</v>
      </c>
      <c r="R697" s="1">
        <v>52</v>
      </c>
      <c r="S697" s="1">
        <v>9</v>
      </c>
      <c r="T697" s="1">
        <v>10</v>
      </c>
      <c r="U697" s="1">
        <v>-215</v>
      </c>
      <c r="V697" s="1">
        <v>-196</v>
      </c>
      <c r="W697" s="1">
        <v>47265</v>
      </c>
      <c r="X697" s="1">
        <v>46938</v>
      </c>
      <c r="Y697" s="1">
        <v>27042</v>
      </c>
      <c r="Z697" s="1">
        <v>1.35</v>
      </c>
      <c r="AA697" s="6">
        <f t="shared" si="134"/>
        <v>78</v>
      </c>
      <c r="AB697" s="6">
        <f t="shared" si="135"/>
        <v>-196</v>
      </c>
      <c r="AC697" s="6">
        <f t="shared" si="136"/>
        <v>-21006</v>
      </c>
      <c r="AD697" s="6">
        <f t="shared" si="137"/>
        <v>-269.30769230769232</v>
      </c>
      <c r="AE697" s="7">
        <f t="shared" si="138"/>
        <v>-1249</v>
      </c>
      <c r="AF697" t="str">
        <f t="shared" ca="1" si="139"/>
        <v>$V$1953</v>
      </c>
      <c r="AG697" t="str">
        <f t="shared" ca="1" si="140"/>
        <v>$J$1953</v>
      </c>
      <c r="AH697" t="str">
        <f t="shared" ca="1" si="141"/>
        <v>b: SCHNEIDER LOGISTIC| 3830119034</v>
      </c>
      <c r="AI697" t="str">
        <f t="shared" ca="1" si="130"/>
        <v>$K$1953</v>
      </c>
      <c r="AJ697" s="8">
        <f t="shared" si="131"/>
        <v>1.282051282051282E-2</v>
      </c>
      <c r="AK697" s="7">
        <f t="shared" si="132"/>
        <v>-570</v>
      </c>
      <c r="AL697" s="7" t="str">
        <f t="shared" ca="1" si="142"/>
        <v>LOWES MLXP VAN ONE WA| 3071947265</v>
      </c>
      <c r="AM697" t="b">
        <f t="shared" si="133"/>
        <v>0</v>
      </c>
    </row>
    <row r="698" spans="3:39" x14ac:dyDescent="0.3">
      <c r="C698" s="1" t="s">
        <v>365</v>
      </c>
      <c r="D698" s="1" t="s">
        <v>620</v>
      </c>
      <c r="E698" s="1" t="s">
        <v>39</v>
      </c>
      <c r="F698" s="1" t="s">
        <v>42</v>
      </c>
      <c r="G698" s="1" t="s">
        <v>621</v>
      </c>
      <c r="H698" s="1" t="s">
        <v>70</v>
      </c>
      <c r="I698" s="1" t="s">
        <v>553</v>
      </c>
      <c r="J698" t="str">
        <f>TRIM(CONCATENATE(wiz[[#This Row],[SHIPPER..................]],wiz[[#This Row],[ZIP2..]],wiz[[#This Row],[ZIP3..]]))</f>
        <v>AMERICAN WOODMARK COR| 4693338343</v>
      </c>
      <c r="K698" s="1">
        <v>7</v>
      </c>
      <c r="L698" s="1">
        <v>1.76</v>
      </c>
      <c r="M698" s="1">
        <v>0.19</v>
      </c>
      <c r="N698" s="1">
        <v>482</v>
      </c>
      <c r="O698" s="1">
        <v>1.1499999999999999</v>
      </c>
      <c r="P698" s="1">
        <v>48</v>
      </c>
      <c r="Q698" s="1">
        <v>0.28000000000000003</v>
      </c>
      <c r="R698" s="1">
        <v>9</v>
      </c>
      <c r="S698" s="1">
        <v>-18</v>
      </c>
      <c r="T698" s="1">
        <v>-44</v>
      </c>
      <c r="U698" s="1">
        <v>294</v>
      </c>
      <c r="V698" s="1">
        <v>232</v>
      </c>
      <c r="W698" s="1">
        <v>46933</v>
      </c>
      <c r="X698" s="1">
        <v>46933</v>
      </c>
      <c r="Y698" s="1">
        <v>38343</v>
      </c>
      <c r="Z698" s="1">
        <v>1.73</v>
      </c>
      <c r="AA698" s="6">
        <f t="shared" si="134"/>
        <v>369</v>
      </c>
      <c r="AB698" s="6">
        <f t="shared" si="135"/>
        <v>1624</v>
      </c>
      <c r="AC698" s="6">
        <f t="shared" si="136"/>
        <v>38615</v>
      </c>
      <c r="AD698" s="6">
        <f t="shared" si="137"/>
        <v>104.64769647696477</v>
      </c>
      <c r="AE698" s="7">
        <f t="shared" si="138"/>
        <v>-235</v>
      </c>
      <c r="AF698" t="str">
        <f t="shared" ca="1" si="139"/>
        <v>$V$231</v>
      </c>
      <c r="AG698" t="str">
        <f t="shared" ca="1" si="140"/>
        <v>$J$231</v>
      </c>
      <c r="AH698" t="str">
        <f t="shared" ca="1" si="141"/>
        <v>b: C H ROBINSON | 3030140353</v>
      </c>
      <c r="AI698" t="str">
        <f t="shared" ca="1" si="130"/>
        <v>$K$231</v>
      </c>
      <c r="AJ698" s="8">
        <f t="shared" si="131"/>
        <v>1.8970189701897018E-2</v>
      </c>
      <c r="AK698" s="7">
        <f t="shared" si="132"/>
        <v>-235</v>
      </c>
      <c r="AL698" s="7" t="str">
        <f t="shared" ca="1" si="142"/>
        <v>b: C H ROBINSON | 3030140353</v>
      </c>
      <c r="AM698" t="b">
        <f t="shared" si="133"/>
        <v>0</v>
      </c>
    </row>
    <row r="699" spans="3:39" x14ac:dyDescent="0.3">
      <c r="C699" s="1" t="s">
        <v>37</v>
      </c>
      <c r="D699" s="1" t="s">
        <v>38</v>
      </c>
      <c r="E699" s="1" t="s">
        <v>39</v>
      </c>
      <c r="F699" s="1" t="s">
        <v>42</v>
      </c>
      <c r="G699" s="1" t="s">
        <v>153</v>
      </c>
      <c r="H699" s="1" t="s">
        <v>70</v>
      </c>
      <c r="I699" s="1" t="s">
        <v>904</v>
      </c>
      <c r="J699" t="str">
        <f>TRIM(CONCATENATE(wiz[[#This Row],[SHIPPER..................]],wiz[[#This Row],[ZIP2..]],wiz[[#This Row],[ZIP3..]]))</f>
        <v>b: C H ROBINSON | 4607237643</v>
      </c>
      <c r="K699" s="1">
        <v>1</v>
      </c>
      <c r="L699" s="1">
        <v>1.88</v>
      </c>
      <c r="M699" s="1">
        <v>0.28000000000000003</v>
      </c>
      <c r="N699" s="1">
        <v>463</v>
      </c>
      <c r="O699" s="1">
        <v>0.97</v>
      </c>
      <c r="P699" s="1">
        <v>182</v>
      </c>
      <c r="Q699" s="1">
        <v>0.4</v>
      </c>
      <c r="R699" s="1">
        <v>-32</v>
      </c>
      <c r="S699" s="1">
        <v>-189</v>
      </c>
      <c r="T699" s="1">
        <v>-1</v>
      </c>
      <c r="U699" s="1">
        <v>35</v>
      </c>
      <c r="V699" s="1">
        <v>-155</v>
      </c>
      <c r="W699" s="1">
        <v>43443</v>
      </c>
      <c r="X699" s="1">
        <v>46072</v>
      </c>
      <c r="Y699" s="1">
        <v>37643</v>
      </c>
      <c r="Z699" s="1">
        <v>1.94</v>
      </c>
      <c r="AA699" s="6">
        <f t="shared" si="134"/>
        <v>615</v>
      </c>
      <c r="AB699" s="6">
        <f t="shared" si="135"/>
        <v>-155</v>
      </c>
      <c r="AC699" s="6">
        <f t="shared" si="136"/>
        <v>-122022</v>
      </c>
      <c r="AD699" s="6">
        <f t="shared" si="137"/>
        <v>-198.40975609756097</v>
      </c>
      <c r="AE699" s="7">
        <f t="shared" si="138"/>
        <v>-1118</v>
      </c>
      <c r="AF699" t="str">
        <f t="shared" ca="1" si="139"/>
        <v>$V$1066</v>
      </c>
      <c r="AG699" t="str">
        <f t="shared" ca="1" si="140"/>
        <v>$J$1066</v>
      </c>
      <c r="AH699" t="str">
        <f t="shared" ca="1" si="141"/>
        <v>b: C H ROBINSON | 2736036101</v>
      </c>
      <c r="AI699" t="str">
        <f t="shared" ca="1" si="130"/>
        <v>$K$1066</v>
      </c>
      <c r="AJ699" s="8">
        <f t="shared" si="131"/>
        <v>1.6260162601626016E-3</v>
      </c>
      <c r="AK699" s="7">
        <f t="shared" si="132"/>
        <v>-560</v>
      </c>
      <c r="AL699" s="7" t="str">
        <f t="shared" ca="1" si="142"/>
        <v>b: C H ROBINSON | 6080335055</v>
      </c>
      <c r="AM699" t="b">
        <f t="shared" si="133"/>
        <v>0</v>
      </c>
    </row>
    <row r="700" spans="3:39" x14ac:dyDescent="0.3">
      <c r="C700" s="1" t="s">
        <v>365</v>
      </c>
      <c r="D700" s="1" t="s">
        <v>366</v>
      </c>
      <c r="E700" s="1" t="s">
        <v>39</v>
      </c>
      <c r="F700" s="1" t="s">
        <v>42</v>
      </c>
      <c r="G700" s="1" t="s">
        <v>621</v>
      </c>
      <c r="H700" s="1" t="s">
        <v>76</v>
      </c>
      <c r="I700" s="1" t="s">
        <v>905</v>
      </c>
      <c r="J700" t="str">
        <f>TRIM(CONCATENATE(wiz[[#This Row],[SHIPPER..................]],wiz[[#This Row],[ZIP2..]],wiz[[#This Row],[ZIP3..]]))</f>
        <v>AMERICAN WOODMARK COR| 4693377840</v>
      </c>
      <c r="K700" s="1">
        <v>1</v>
      </c>
      <c r="L700" s="1">
        <v>2.19</v>
      </c>
      <c r="M700" s="1">
        <v>0.19</v>
      </c>
      <c r="N700" s="1">
        <v>1095</v>
      </c>
      <c r="O700" s="1">
        <v>2.96</v>
      </c>
      <c r="P700" s="1">
        <v>0</v>
      </c>
      <c r="Q700" s="1">
        <v>0.25</v>
      </c>
      <c r="R700" s="1">
        <v>21</v>
      </c>
      <c r="S700" s="1">
        <v>-10</v>
      </c>
      <c r="T700" s="1">
        <v>-244</v>
      </c>
      <c r="U700" s="1">
        <v>278</v>
      </c>
      <c r="V700" s="1">
        <v>24</v>
      </c>
      <c r="W700" s="1">
        <v>46933</v>
      </c>
      <c r="X700" s="1">
        <v>46933</v>
      </c>
      <c r="Y700" s="1">
        <v>77840</v>
      </c>
      <c r="Z700" s="1">
        <v>2.16</v>
      </c>
      <c r="AA700" s="6">
        <f t="shared" si="134"/>
        <v>369</v>
      </c>
      <c r="AB700" s="6">
        <f t="shared" si="135"/>
        <v>24</v>
      </c>
      <c r="AC700" s="6">
        <f t="shared" si="136"/>
        <v>38615</v>
      </c>
      <c r="AD700" s="6">
        <f t="shared" si="137"/>
        <v>104.64769647696477</v>
      </c>
      <c r="AE700" s="7">
        <f t="shared" si="138"/>
        <v>-235</v>
      </c>
      <c r="AF700" t="str">
        <f t="shared" ca="1" si="139"/>
        <v>$V$231</v>
      </c>
      <c r="AG700" t="str">
        <f t="shared" ca="1" si="140"/>
        <v>$J$231</v>
      </c>
      <c r="AH700" t="str">
        <f t="shared" ca="1" si="141"/>
        <v>b: C H ROBINSON | 3030140353</v>
      </c>
      <c r="AI700" t="str">
        <f t="shared" ca="1" si="130"/>
        <v>$K$231</v>
      </c>
      <c r="AJ700" s="8">
        <f t="shared" si="131"/>
        <v>2.7100271002710027E-3</v>
      </c>
      <c r="AK700" s="7">
        <f t="shared" si="132"/>
        <v>-235</v>
      </c>
      <c r="AL700" s="7" t="str">
        <f t="shared" ca="1" si="142"/>
        <v>b: C H ROBINSON | 3030140353</v>
      </c>
      <c r="AM700" t="b">
        <f t="shared" si="133"/>
        <v>0</v>
      </c>
    </row>
    <row r="701" spans="3:39" x14ac:dyDescent="0.3">
      <c r="C701" s="1" t="s">
        <v>365</v>
      </c>
      <c r="D701" s="1" t="s">
        <v>366</v>
      </c>
      <c r="E701" s="1" t="s">
        <v>39</v>
      </c>
      <c r="F701" s="1" t="s">
        <v>42</v>
      </c>
      <c r="G701" s="1" t="s">
        <v>621</v>
      </c>
      <c r="H701" s="1" t="s">
        <v>140</v>
      </c>
      <c r="I701" s="1" t="s">
        <v>550</v>
      </c>
      <c r="J701" t="str">
        <f>TRIM(CONCATENATE(wiz[[#This Row],[SHIPPER..................]],wiz[[#This Row],[ZIP2..]],wiz[[#This Row],[ZIP3..]]))</f>
        <v>AMERICAN WOODMARK COR| 4693354942</v>
      </c>
      <c r="K701" s="1">
        <v>18</v>
      </c>
      <c r="L701" s="1">
        <v>2.06</v>
      </c>
      <c r="M701" s="1">
        <v>0.2</v>
      </c>
      <c r="N701" s="1">
        <v>391</v>
      </c>
      <c r="O701" s="1">
        <v>0.73</v>
      </c>
      <c r="P701" s="1">
        <v>46</v>
      </c>
      <c r="Q701" s="1">
        <v>0.28000000000000003</v>
      </c>
      <c r="R701" s="1">
        <v>47</v>
      </c>
      <c r="S701" s="1">
        <v>-10</v>
      </c>
      <c r="T701" s="1">
        <v>10</v>
      </c>
      <c r="U701" s="1">
        <v>250</v>
      </c>
      <c r="V701" s="1">
        <v>250</v>
      </c>
      <c r="W701" s="1">
        <v>46933</v>
      </c>
      <c r="X701" s="1">
        <v>46933</v>
      </c>
      <c r="Y701" s="1">
        <v>54942</v>
      </c>
      <c r="Z701" s="1">
        <v>2.04</v>
      </c>
      <c r="AA701" s="6">
        <f t="shared" si="134"/>
        <v>369</v>
      </c>
      <c r="AB701" s="6">
        <f t="shared" si="135"/>
        <v>4500</v>
      </c>
      <c r="AC701" s="6">
        <f t="shared" si="136"/>
        <v>38615</v>
      </c>
      <c r="AD701" s="6">
        <f t="shared" si="137"/>
        <v>104.64769647696477</v>
      </c>
      <c r="AE701" s="7">
        <f t="shared" si="138"/>
        <v>-235</v>
      </c>
      <c r="AF701" t="str">
        <f t="shared" ca="1" si="139"/>
        <v>$V$231</v>
      </c>
      <c r="AG701" t="str">
        <f t="shared" ca="1" si="140"/>
        <v>$J$231</v>
      </c>
      <c r="AH701" t="str">
        <f t="shared" ca="1" si="141"/>
        <v>b: C H ROBINSON | 3030140353</v>
      </c>
      <c r="AI701" t="str">
        <f t="shared" ca="1" si="130"/>
        <v>$K$231</v>
      </c>
      <c r="AJ701" s="8">
        <f t="shared" si="131"/>
        <v>4.878048780487805E-2</v>
      </c>
      <c r="AK701" s="7">
        <f t="shared" si="132"/>
        <v>-235</v>
      </c>
      <c r="AL701" s="7" t="str">
        <f t="shared" ca="1" si="142"/>
        <v>b: C H ROBINSON | 3030140353</v>
      </c>
      <c r="AM701" t="b">
        <f t="shared" si="133"/>
        <v>0</v>
      </c>
    </row>
    <row r="702" spans="3:39" x14ac:dyDescent="0.3">
      <c r="C702" s="1" t="s">
        <v>365</v>
      </c>
      <c r="D702" s="1" t="s">
        <v>620</v>
      </c>
      <c r="E702" s="1" t="s">
        <v>39</v>
      </c>
      <c r="F702" s="1" t="s">
        <v>42</v>
      </c>
      <c r="G702" s="1" t="s">
        <v>621</v>
      </c>
      <c r="H702" s="1" t="s">
        <v>140</v>
      </c>
      <c r="I702" s="1" t="s">
        <v>550</v>
      </c>
      <c r="J702" t="str">
        <f>TRIM(CONCATENATE(wiz[[#This Row],[SHIPPER..................]],wiz[[#This Row],[ZIP2..]],wiz[[#This Row],[ZIP3..]]))</f>
        <v>AMERICAN WOODMARK COR| 4693354942</v>
      </c>
      <c r="K702" s="1">
        <v>3</v>
      </c>
      <c r="L702" s="1">
        <v>2.06</v>
      </c>
      <c r="M702" s="1">
        <v>0.19</v>
      </c>
      <c r="N702" s="1">
        <v>391</v>
      </c>
      <c r="O702" s="1">
        <v>0.62</v>
      </c>
      <c r="P702" s="1">
        <v>60</v>
      </c>
      <c r="Q702" s="1">
        <v>0.3</v>
      </c>
      <c r="R702" s="1">
        <v>47</v>
      </c>
      <c r="S702" s="1">
        <v>-18</v>
      </c>
      <c r="T702" s="1">
        <v>36</v>
      </c>
      <c r="U702" s="1">
        <v>260</v>
      </c>
      <c r="V702" s="1">
        <v>278</v>
      </c>
      <c r="W702" s="1">
        <v>46933</v>
      </c>
      <c r="X702" s="1">
        <v>46933</v>
      </c>
      <c r="Y702" s="1">
        <v>54942</v>
      </c>
      <c r="Z702" s="1">
        <v>2.0299999999999998</v>
      </c>
      <c r="AA702" s="6">
        <f t="shared" si="134"/>
        <v>369</v>
      </c>
      <c r="AB702" s="6">
        <f t="shared" si="135"/>
        <v>834</v>
      </c>
      <c r="AC702" s="6">
        <f t="shared" si="136"/>
        <v>38615</v>
      </c>
      <c r="AD702" s="6">
        <f t="shared" si="137"/>
        <v>104.64769647696477</v>
      </c>
      <c r="AE702" s="7">
        <f t="shared" si="138"/>
        <v>-235</v>
      </c>
      <c r="AF702" t="str">
        <f t="shared" ca="1" si="139"/>
        <v>$V$231</v>
      </c>
      <c r="AG702" t="str">
        <f t="shared" ca="1" si="140"/>
        <v>$J$231</v>
      </c>
      <c r="AH702" t="str">
        <f t="shared" ca="1" si="141"/>
        <v>b: C H ROBINSON | 3030140353</v>
      </c>
      <c r="AI702" t="str">
        <f t="shared" ca="1" si="130"/>
        <v>$K$231</v>
      </c>
      <c r="AJ702" s="8">
        <f t="shared" si="131"/>
        <v>8.130081300813009E-3</v>
      </c>
      <c r="AK702" s="7">
        <f t="shared" si="132"/>
        <v>-235</v>
      </c>
      <c r="AL702" s="7" t="str">
        <f t="shared" ca="1" si="142"/>
        <v>b: C H ROBINSON | 3030140353</v>
      </c>
      <c r="AM702" t="b">
        <f t="shared" si="133"/>
        <v>0</v>
      </c>
    </row>
    <row r="703" spans="3:39" x14ac:dyDescent="0.3">
      <c r="C703" s="1" t="s">
        <v>365</v>
      </c>
      <c r="D703" s="1" t="s">
        <v>620</v>
      </c>
      <c r="E703" s="1" t="s">
        <v>39</v>
      </c>
      <c r="F703" s="1" t="s">
        <v>42</v>
      </c>
      <c r="G703" s="1" t="s">
        <v>621</v>
      </c>
      <c r="H703" s="1" t="s">
        <v>174</v>
      </c>
      <c r="I703" s="1" t="s">
        <v>906</v>
      </c>
      <c r="J703" t="str">
        <f>TRIM(CONCATENATE(wiz[[#This Row],[SHIPPER..................]],wiz[[#This Row],[ZIP2..]],wiz[[#This Row],[ZIP3..]]))</f>
        <v>AMERICAN WOODMARK COR| 4693321501</v>
      </c>
      <c r="K703" s="1">
        <v>5</v>
      </c>
      <c r="L703" s="1">
        <v>2.68</v>
      </c>
      <c r="M703" s="1">
        <v>0.19</v>
      </c>
      <c r="N703" s="1">
        <v>446</v>
      </c>
      <c r="O703" s="1">
        <v>0.85</v>
      </c>
      <c r="P703" s="1">
        <v>61</v>
      </c>
      <c r="Q703" s="1">
        <v>0.28999999999999998</v>
      </c>
      <c r="R703" s="1">
        <v>26</v>
      </c>
      <c r="S703" s="1">
        <v>-18</v>
      </c>
      <c r="T703" s="1">
        <v>8</v>
      </c>
      <c r="U703" s="1">
        <v>118</v>
      </c>
      <c r="V703" s="1">
        <v>108</v>
      </c>
      <c r="W703" s="1">
        <v>46933</v>
      </c>
      <c r="X703" s="1">
        <v>46933</v>
      </c>
      <c r="Y703" s="1">
        <v>21501</v>
      </c>
      <c r="Z703" s="1">
        <v>2.65</v>
      </c>
      <c r="AA703" s="6">
        <f t="shared" si="134"/>
        <v>369</v>
      </c>
      <c r="AB703" s="6">
        <f t="shared" si="135"/>
        <v>540</v>
      </c>
      <c r="AC703" s="6">
        <f t="shared" si="136"/>
        <v>38615</v>
      </c>
      <c r="AD703" s="6">
        <f t="shared" si="137"/>
        <v>104.64769647696477</v>
      </c>
      <c r="AE703" s="7">
        <f t="shared" si="138"/>
        <v>-235</v>
      </c>
      <c r="AF703" t="str">
        <f t="shared" ca="1" si="139"/>
        <v>$V$231</v>
      </c>
      <c r="AG703" t="str">
        <f t="shared" ca="1" si="140"/>
        <v>$J$231</v>
      </c>
      <c r="AH703" t="str">
        <f t="shared" ca="1" si="141"/>
        <v>b: C H ROBINSON | 3030140353</v>
      </c>
      <c r="AI703" t="str">
        <f t="shared" ca="1" si="130"/>
        <v>$K$231</v>
      </c>
      <c r="AJ703" s="8">
        <f t="shared" si="131"/>
        <v>1.3550135501355014E-2</v>
      </c>
      <c r="AK703" s="7">
        <f t="shared" si="132"/>
        <v>-235</v>
      </c>
      <c r="AL703" s="7" t="str">
        <f t="shared" ca="1" si="142"/>
        <v>b: C H ROBINSON | 3030140353</v>
      </c>
      <c r="AM703" t="b">
        <f t="shared" si="133"/>
        <v>0</v>
      </c>
    </row>
    <row r="704" spans="3:39" x14ac:dyDescent="0.3">
      <c r="C704" s="1" t="s">
        <v>222</v>
      </c>
      <c r="D704" s="1" t="s">
        <v>218</v>
      </c>
      <c r="E704" s="1" t="s">
        <v>39</v>
      </c>
      <c r="F704" s="1" t="s">
        <v>53</v>
      </c>
      <c r="G704" s="1" t="s">
        <v>108</v>
      </c>
      <c r="H704" s="1" t="s">
        <v>272</v>
      </c>
      <c r="I704" s="1" t="s">
        <v>276</v>
      </c>
      <c r="J704" t="str">
        <f>TRIM(CONCATENATE(wiz[[#This Row],[SHIPPER..................]],wiz[[#This Row],[ZIP2..]],wiz[[#This Row],[ZIP3..]]))</f>
        <v>OWENS CORNING FIBERGL| 6183280201</v>
      </c>
      <c r="K704" s="1">
        <v>8</v>
      </c>
      <c r="L704" s="1">
        <v>2.3199999999999998</v>
      </c>
      <c r="M704" s="1">
        <v>0.17</v>
      </c>
      <c r="N704" s="1">
        <v>969</v>
      </c>
      <c r="O704" s="1">
        <v>1.58</v>
      </c>
      <c r="P704" s="1">
        <v>45</v>
      </c>
      <c r="Q704" s="1">
        <v>0.28999999999999998</v>
      </c>
      <c r="R704" s="1">
        <v>45</v>
      </c>
      <c r="S704" s="1">
        <v>-71</v>
      </c>
      <c r="T704" s="1">
        <v>70</v>
      </c>
      <c r="U704" s="1">
        <v>-18</v>
      </c>
      <c r="V704" s="1">
        <v>-19</v>
      </c>
      <c r="W704" s="1">
        <v>61832</v>
      </c>
      <c r="X704" s="1">
        <v>61832</v>
      </c>
      <c r="Y704" s="1">
        <v>80201</v>
      </c>
      <c r="Z704" s="1">
        <v>2.27</v>
      </c>
      <c r="AA704" s="6">
        <f t="shared" si="134"/>
        <v>733</v>
      </c>
      <c r="AB704" s="6">
        <f t="shared" si="135"/>
        <v>-152</v>
      </c>
      <c r="AC704" s="6">
        <f t="shared" si="136"/>
        <v>-44750</v>
      </c>
      <c r="AD704" s="6">
        <f t="shared" si="137"/>
        <v>-61.050477489768078</v>
      </c>
      <c r="AE704" s="7">
        <f t="shared" si="138"/>
        <v>-546</v>
      </c>
      <c r="AF704" t="str">
        <f t="shared" ca="1" si="139"/>
        <v>$V$1036</v>
      </c>
      <c r="AG704" t="str">
        <f t="shared" ca="1" si="140"/>
        <v>$J$1036</v>
      </c>
      <c r="AH704" t="str">
        <f t="shared" ca="1" si="141"/>
        <v>OWENS CORNING FIBERGL| 2808655720</v>
      </c>
      <c r="AI704" t="str">
        <f t="shared" ca="1" si="130"/>
        <v>$K$1036</v>
      </c>
      <c r="AJ704" s="8">
        <f t="shared" si="131"/>
        <v>1.0914051841746248E-2</v>
      </c>
      <c r="AK704" s="7">
        <f t="shared" si="132"/>
        <v>-155</v>
      </c>
      <c r="AL704" s="7" t="str">
        <f t="shared" ca="1" si="142"/>
        <v>b: C H ROBINSON | 4607237643</v>
      </c>
      <c r="AM704" t="b">
        <f t="shared" si="133"/>
        <v>0</v>
      </c>
    </row>
    <row r="705" spans="3:39" x14ac:dyDescent="0.3">
      <c r="C705" s="1" t="s">
        <v>217</v>
      </c>
      <c r="D705" s="1" t="s">
        <v>218</v>
      </c>
      <c r="E705" s="1" t="s">
        <v>39</v>
      </c>
      <c r="F705" s="1" t="s">
        <v>53</v>
      </c>
      <c r="G705" s="1" t="s">
        <v>108</v>
      </c>
      <c r="H705" s="1" t="s">
        <v>50</v>
      </c>
      <c r="I705" s="1" t="s">
        <v>223</v>
      </c>
      <c r="J705" t="str">
        <f>TRIM(CONCATENATE(wiz[[#This Row],[SHIPPER..................]],wiz[[#This Row],[ZIP2..]],wiz[[#This Row],[ZIP3..]]))</f>
        <v>OWENS CORNING SALES | 6183230301</v>
      </c>
      <c r="K705" s="1">
        <v>4</v>
      </c>
      <c r="L705" s="1">
        <v>1.9</v>
      </c>
      <c r="M705" s="1">
        <v>0.18</v>
      </c>
      <c r="N705" s="1">
        <v>556</v>
      </c>
      <c r="O705" s="1">
        <v>1.29</v>
      </c>
      <c r="P705" s="1">
        <v>31</v>
      </c>
      <c r="Q705" s="1">
        <v>0.28000000000000003</v>
      </c>
      <c r="R705" s="1">
        <v>15</v>
      </c>
      <c r="S705" s="1">
        <v>-35</v>
      </c>
      <c r="T705" s="1">
        <v>-45</v>
      </c>
      <c r="U705" s="1">
        <v>70</v>
      </c>
      <c r="V705" s="1">
        <v>-10</v>
      </c>
      <c r="W705" s="1">
        <v>61832</v>
      </c>
      <c r="X705" s="1">
        <v>61832</v>
      </c>
      <c r="Y705" s="1">
        <v>30301</v>
      </c>
      <c r="Z705" s="1">
        <v>1.86</v>
      </c>
      <c r="AA705" s="6">
        <f t="shared" si="134"/>
        <v>313</v>
      </c>
      <c r="AB705" s="6">
        <f t="shared" si="135"/>
        <v>-40</v>
      </c>
      <c r="AC705" s="6">
        <f t="shared" si="136"/>
        <v>-8700</v>
      </c>
      <c r="AD705" s="6">
        <f t="shared" si="137"/>
        <v>-27.795527156549522</v>
      </c>
      <c r="AE705" s="7">
        <f t="shared" si="138"/>
        <v>-472</v>
      </c>
      <c r="AF705" t="str">
        <f t="shared" ca="1" si="139"/>
        <v>$V$1060</v>
      </c>
      <c r="AG705" t="str">
        <f t="shared" ca="1" si="140"/>
        <v>$J$1060</v>
      </c>
      <c r="AH705" t="str">
        <f t="shared" ca="1" si="141"/>
        <v>OWENS CORNING SALES | 2808679556</v>
      </c>
      <c r="AI705" t="str">
        <f t="shared" ca="1" si="130"/>
        <v>$K$1060</v>
      </c>
      <c r="AJ705" s="8">
        <f t="shared" si="131"/>
        <v>1.2779552715654952E-2</v>
      </c>
      <c r="AK705" s="7">
        <f t="shared" si="132"/>
        <v>-156</v>
      </c>
      <c r="AL705" s="7" t="str">
        <f t="shared" ca="1" si="142"/>
        <v>b: MATSON LOGISTICS | 881728379</v>
      </c>
      <c r="AM705" t="b">
        <f t="shared" si="133"/>
        <v>0</v>
      </c>
    </row>
    <row r="706" spans="3:39" x14ac:dyDescent="0.3">
      <c r="C706" s="1" t="s">
        <v>37</v>
      </c>
      <c r="D706" s="1" t="s">
        <v>38</v>
      </c>
      <c r="E706" s="1" t="s">
        <v>39</v>
      </c>
      <c r="F706" s="1" t="s">
        <v>42</v>
      </c>
      <c r="G706" s="1" t="s">
        <v>452</v>
      </c>
      <c r="H706" s="1" t="s">
        <v>50</v>
      </c>
      <c r="I706" s="1" t="s">
        <v>71</v>
      </c>
      <c r="J706" t="str">
        <f>TRIM(CONCATENATE(wiz[[#This Row],[SHIPPER..................]],wiz[[#This Row],[ZIP2..]],wiz[[#This Row],[ZIP3..]]))</f>
        <v>b: C H ROBINSON | 4604130233</v>
      </c>
      <c r="K706" s="1">
        <v>1</v>
      </c>
      <c r="L706" s="1">
        <v>1.3</v>
      </c>
      <c r="M706" s="1">
        <v>0.27</v>
      </c>
      <c r="N706" s="1">
        <v>637</v>
      </c>
      <c r="O706" s="1">
        <v>1.46</v>
      </c>
      <c r="P706" s="1">
        <v>50</v>
      </c>
      <c r="Q706" s="1">
        <v>0.25</v>
      </c>
      <c r="R706" s="1">
        <v>15</v>
      </c>
      <c r="S706" s="1">
        <v>39</v>
      </c>
      <c r="T706" s="1">
        <v>-59</v>
      </c>
      <c r="U706" s="1">
        <v>-234</v>
      </c>
      <c r="V706" s="1">
        <v>-254</v>
      </c>
      <c r="W706" s="1">
        <v>46064</v>
      </c>
      <c r="X706" s="1">
        <v>46041</v>
      </c>
      <c r="Y706" s="1">
        <v>30233</v>
      </c>
      <c r="Z706" s="1">
        <v>1.35</v>
      </c>
      <c r="AA706" s="6">
        <f t="shared" si="134"/>
        <v>615</v>
      </c>
      <c r="AB706" s="6">
        <f t="shared" si="135"/>
        <v>-254</v>
      </c>
      <c r="AC706" s="6">
        <f t="shared" si="136"/>
        <v>-122022</v>
      </c>
      <c r="AD706" s="6">
        <f t="shared" si="137"/>
        <v>-198.40975609756097</v>
      </c>
      <c r="AE706" s="7">
        <f t="shared" si="138"/>
        <v>-1118</v>
      </c>
      <c r="AF706" t="str">
        <f t="shared" ca="1" si="139"/>
        <v>$V$1066</v>
      </c>
      <c r="AG706" t="str">
        <f t="shared" ca="1" si="140"/>
        <v>$J$1066</v>
      </c>
      <c r="AH706" t="str">
        <f t="shared" ca="1" si="141"/>
        <v>b: C H ROBINSON | 2736036101</v>
      </c>
      <c r="AI706" t="str">
        <f t="shared" ref="AI706:AI769" ca="1" si="143">REPLACE(AF706,2,1,"K")</f>
        <v>$K$1066</v>
      </c>
      <c r="AJ706" s="8">
        <f t="shared" ref="AJ706:AJ769" si="144">K706/AA706</f>
        <v>1.6260162601626016E-3</v>
      </c>
      <c r="AK706" s="7">
        <f t="shared" ref="AK706:AK769" si="145">_xlfn.MINIFS($V$3:$V$2378,$C$3:$C$2378,C706,$AJ$3:$AJ$2378,"&gt;0.05")</f>
        <v>-560</v>
      </c>
      <c r="AL706" s="7" t="str">
        <f t="shared" ca="1" si="142"/>
        <v>b: C H ROBINSON | 6080335055</v>
      </c>
      <c r="AM706" t="b">
        <f t="shared" ref="AM706:AM769" si="146">IF(AK706=V706,J706,FALSE)</f>
        <v>0</v>
      </c>
    </row>
    <row r="707" spans="3:39" x14ac:dyDescent="0.3">
      <c r="C707" s="1" t="s">
        <v>78</v>
      </c>
      <c r="D707" s="1" t="s">
        <v>79</v>
      </c>
      <c r="E707" s="1" t="s">
        <v>39</v>
      </c>
      <c r="F707" s="1" t="s">
        <v>42</v>
      </c>
      <c r="G707" s="1" t="s">
        <v>907</v>
      </c>
      <c r="H707" s="1" t="s">
        <v>50</v>
      </c>
      <c r="I707" s="1" t="s">
        <v>384</v>
      </c>
      <c r="J707" t="str">
        <f>TRIM(CONCATENATE(wiz[[#This Row],[SHIPPER..................]],wiz[[#This Row],[ZIP2..]],wiz[[#This Row],[ZIP3..]]))</f>
        <v>TRACTOR SUPPLY MANHAT| 4798031201</v>
      </c>
      <c r="K707" s="1">
        <v>6</v>
      </c>
      <c r="L707" s="1">
        <v>2.0499999999999998</v>
      </c>
      <c r="M707" s="1">
        <v>0.22</v>
      </c>
      <c r="N707" s="1">
        <v>715</v>
      </c>
      <c r="O707" s="1">
        <v>1.4</v>
      </c>
      <c r="P707" s="1">
        <v>116</v>
      </c>
      <c r="Q707" s="1">
        <v>0.35</v>
      </c>
      <c r="R707" s="1">
        <v>6</v>
      </c>
      <c r="S707" s="1">
        <v>-57</v>
      </c>
      <c r="T707" s="1">
        <v>50</v>
      </c>
      <c r="U707" s="1">
        <v>331</v>
      </c>
      <c r="V707" s="1">
        <v>324</v>
      </c>
      <c r="W707" s="1">
        <v>47701</v>
      </c>
      <c r="X707" s="1">
        <v>47980</v>
      </c>
      <c r="Y707" s="1">
        <v>31201</v>
      </c>
      <c r="Z707" s="1">
        <v>2.0499999999999998</v>
      </c>
      <c r="AA707" s="6">
        <f t="shared" ref="AA707:AA770" si="147">SUMIFS(K$3:K$2378,$C$3:$C$2378,$C707)</f>
        <v>533</v>
      </c>
      <c r="AB707" s="6">
        <f t="shared" ref="AB707:AB770" si="148">V707*K707</f>
        <v>1944</v>
      </c>
      <c r="AC707" s="6">
        <f t="shared" ref="AC707:AC770" si="149">SUMIFS(AB$3:AB$2378,$C$3:$C$2378,$C707)</f>
        <v>27994</v>
      </c>
      <c r="AD707" s="6">
        <f t="shared" ref="AD707:AD770" si="150">AC707/AA707</f>
        <v>52.521575984990619</v>
      </c>
      <c r="AE707" s="7">
        <f t="shared" ref="AE707:AE770" si="151">_xlfn.MINIFS($V$3:$V$2378,$C$3:$C$2378,C707)</f>
        <v>-627</v>
      </c>
      <c r="AF707" t="str">
        <f t="shared" ref="AF707:AF770" ca="1" si="152">CELL("address",INDEX($V$3:$V$2378,MATCH(_xlfn.MINIFS($V$3:$V$2378,$C$3:$C$2378,C707),$V$3:$V$2378,0)))</f>
        <v>$V$356</v>
      </c>
      <c r="AG707" t="str">
        <f t="shared" ref="AG707:AG770" ca="1" si="153">REPLACE(AF707,2,1,"J")</f>
        <v>$J$356</v>
      </c>
      <c r="AH707" t="str">
        <f t="shared" ref="AH707:AH770" ca="1" si="154">INDIRECT(AG707)</f>
        <v>TRACTOR SUPPLY MANHAT| 3070142134</v>
      </c>
      <c r="AI707" t="str">
        <f t="shared" ca="1" si="143"/>
        <v>$K$356</v>
      </c>
      <c r="AJ707" s="8">
        <f t="shared" si="144"/>
        <v>1.125703564727955E-2</v>
      </c>
      <c r="AK707" s="7">
        <f t="shared" si="145"/>
        <v>-192</v>
      </c>
      <c r="AL707" s="7" t="str">
        <f t="shared" ref="AL707:AL770" ca="1" si="155">OFFSET(J$2,MATCH(AK707,$V$3:$V$2378,0),)</f>
        <v>b: C H ROBINSON | 4817435150</v>
      </c>
      <c r="AM707" t="b">
        <f t="shared" si="146"/>
        <v>0</v>
      </c>
    </row>
    <row r="708" spans="3:39" x14ac:dyDescent="0.3">
      <c r="C708" s="1" t="s">
        <v>78</v>
      </c>
      <c r="D708" s="1" t="s">
        <v>79</v>
      </c>
      <c r="E708" s="1" t="s">
        <v>39</v>
      </c>
      <c r="F708" s="1" t="s">
        <v>42</v>
      </c>
      <c r="G708" s="1" t="s">
        <v>908</v>
      </c>
      <c r="H708" s="1" t="s">
        <v>50</v>
      </c>
      <c r="I708" s="1" t="s">
        <v>384</v>
      </c>
      <c r="J708" t="str">
        <f>TRIM(CONCATENATE(wiz[[#This Row],[SHIPPER..................]],wiz[[#This Row],[ZIP2..]],wiz[[#This Row],[ZIP3..]]))</f>
        <v>TRACTOR SUPPLY MANHAT| 4787231201</v>
      </c>
      <c r="K708" s="1">
        <v>9</v>
      </c>
      <c r="L708" s="1">
        <v>2</v>
      </c>
      <c r="M708" s="1">
        <v>0.22</v>
      </c>
      <c r="N708" s="1">
        <v>626</v>
      </c>
      <c r="O708" s="1">
        <v>1.18</v>
      </c>
      <c r="P708" s="1">
        <v>77</v>
      </c>
      <c r="Q708" s="1">
        <v>0.28999999999999998</v>
      </c>
      <c r="R708" s="1">
        <v>-6</v>
      </c>
      <c r="S708" s="1">
        <v>-11</v>
      </c>
      <c r="T708" s="1">
        <v>8</v>
      </c>
      <c r="U708" s="1">
        <v>221</v>
      </c>
      <c r="V708" s="1">
        <v>218</v>
      </c>
      <c r="W708" s="1">
        <v>46064</v>
      </c>
      <c r="X708" s="1">
        <v>47872</v>
      </c>
      <c r="Y708" s="1">
        <v>31201</v>
      </c>
      <c r="Z708" s="1">
        <v>2</v>
      </c>
      <c r="AA708" s="6">
        <f t="shared" si="147"/>
        <v>533</v>
      </c>
      <c r="AB708" s="6">
        <f t="shared" si="148"/>
        <v>1962</v>
      </c>
      <c r="AC708" s="6">
        <f t="shared" si="149"/>
        <v>27994</v>
      </c>
      <c r="AD708" s="6">
        <f t="shared" si="150"/>
        <v>52.521575984990619</v>
      </c>
      <c r="AE708" s="7">
        <f t="shared" si="151"/>
        <v>-627</v>
      </c>
      <c r="AF708" t="str">
        <f t="shared" ca="1" si="152"/>
        <v>$V$356</v>
      </c>
      <c r="AG708" t="str">
        <f t="shared" ca="1" si="153"/>
        <v>$J$356</v>
      </c>
      <c r="AH708" t="str">
        <f t="shared" ca="1" si="154"/>
        <v>TRACTOR SUPPLY MANHAT| 3070142134</v>
      </c>
      <c r="AI708" t="str">
        <f t="shared" ca="1" si="143"/>
        <v>$K$356</v>
      </c>
      <c r="AJ708" s="8">
        <f t="shared" si="144"/>
        <v>1.6885553470919325E-2</v>
      </c>
      <c r="AK708" s="7">
        <f t="shared" si="145"/>
        <v>-192</v>
      </c>
      <c r="AL708" s="7" t="str">
        <f t="shared" ca="1" si="155"/>
        <v>b: C H ROBINSON | 4817435150</v>
      </c>
      <c r="AM708" t="b">
        <f t="shared" si="146"/>
        <v>0</v>
      </c>
    </row>
    <row r="709" spans="3:39" x14ac:dyDescent="0.3">
      <c r="C709" s="1" t="s">
        <v>37</v>
      </c>
      <c r="D709" s="1" t="s">
        <v>38</v>
      </c>
      <c r="E709" s="1" t="s">
        <v>39</v>
      </c>
      <c r="F709" s="1" t="s">
        <v>53</v>
      </c>
      <c r="G709" s="1" t="s">
        <v>108</v>
      </c>
      <c r="H709" s="1" t="s">
        <v>50</v>
      </c>
      <c r="I709" s="1" t="s">
        <v>909</v>
      </c>
      <c r="J709" t="str">
        <f>TRIM(CONCATENATE(wiz[[#This Row],[SHIPPER..................]],wiz[[#This Row],[ZIP2..]],wiz[[#This Row],[ZIP3..]]))</f>
        <v>b: C H ROBINSON | 6183231401</v>
      </c>
      <c r="K709" s="1">
        <v>1</v>
      </c>
      <c r="L709" s="1">
        <v>1.51</v>
      </c>
      <c r="M709" s="1">
        <v>0.28000000000000003</v>
      </c>
      <c r="N709" s="1">
        <v>812</v>
      </c>
      <c r="O709" s="1">
        <v>1.1299999999999999</v>
      </c>
      <c r="P709" s="1">
        <v>94</v>
      </c>
      <c r="Q709" s="1">
        <v>0.3</v>
      </c>
      <c r="R709" s="1">
        <v>-57</v>
      </c>
      <c r="S709" s="1">
        <v>-25</v>
      </c>
      <c r="T709" s="1">
        <v>150</v>
      </c>
      <c r="U709" s="1">
        <v>-25</v>
      </c>
      <c r="V709" s="1">
        <v>100</v>
      </c>
      <c r="W709" s="1">
        <v>46201</v>
      </c>
      <c r="X709" s="1">
        <v>61832</v>
      </c>
      <c r="Y709" s="1">
        <v>31401</v>
      </c>
      <c r="Z709" s="1">
        <v>1.57</v>
      </c>
      <c r="AA709" s="6">
        <f t="shared" si="147"/>
        <v>615</v>
      </c>
      <c r="AB709" s="6">
        <f t="shared" si="148"/>
        <v>100</v>
      </c>
      <c r="AC709" s="6">
        <f t="shared" si="149"/>
        <v>-122022</v>
      </c>
      <c r="AD709" s="6">
        <f t="shared" si="150"/>
        <v>-198.40975609756097</v>
      </c>
      <c r="AE709" s="7">
        <f t="shared" si="151"/>
        <v>-1118</v>
      </c>
      <c r="AF709" t="str">
        <f t="shared" ca="1" si="152"/>
        <v>$V$1066</v>
      </c>
      <c r="AG709" t="str">
        <f t="shared" ca="1" si="153"/>
        <v>$J$1066</v>
      </c>
      <c r="AH709" t="str">
        <f t="shared" ca="1" si="154"/>
        <v>b: C H ROBINSON | 2736036101</v>
      </c>
      <c r="AI709" t="str">
        <f t="shared" ca="1" si="143"/>
        <v>$K$1066</v>
      </c>
      <c r="AJ709" s="8">
        <f t="shared" si="144"/>
        <v>1.6260162601626016E-3</v>
      </c>
      <c r="AK709" s="7">
        <f t="shared" si="145"/>
        <v>-560</v>
      </c>
      <c r="AL709" s="7" t="str">
        <f t="shared" ca="1" si="155"/>
        <v>b: C H ROBINSON | 6080335055</v>
      </c>
      <c r="AM709" t="b">
        <f t="shared" si="146"/>
        <v>0</v>
      </c>
    </row>
    <row r="710" spans="3:39" x14ac:dyDescent="0.3">
      <c r="C710" s="1" t="s">
        <v>222</v>
      </c>
      <c r="D710" s="1" t="s">
        <v>218</v>
      </c>
      <c r="E710" s="1" t="s">
        <v>39</v>
      </c>
      <c r="F710" s="1" t="s">
        <v>53</v>
      </c>
      <c r="G710" s="1" t="s">
        <v>108</v>
      </c>
      <c r="H710" s="1" t="s">
        <v>900</v>
      </c>
      <c r="I710" s="1" t="s">
        <v>910</v>
      </c>
      <c r="J710" t="str">
        <f>TRIM(CONCATENATE(wiz[[#This Row],[SHIPPER..................]],wiz[[#This Row],[ZIP2..]],wiz[[#This Row],[ZIP3..]]))</f>
        <v>OWENS CORNING FIBERGL| 6183255401</v>
      </c>
      <c r="K710" s="1">
        <v>22</v>
      </c>
      <c r="L710" s="1">
        <v>1.78</v>
      </c>
      <c r="M710" s="1">
        <v>0.17</v>
      </c>
      <c r="N710" s="1">
        <v>531</v>
      </c>
      <c r="O710" s="1">
        <v>0.92</v>
      </c>
      <c r="P710" s="1">
        <v>55</v>
      </c>
      <c r="Q710" s="1">
        <v>0.3</v>
      </c>
      <c r="R710" s="1">
        <v>29</v>
      </c>
      <c r="S710" s="1">
        <v>-71</v>
      </c>
      <c r="T710" s="1">
        <v>29</v>
      </c>
      <c r="U710" s="1">
        <v>-35</v>
      </c>
      <c r="V710" s="1">
        <v>-77</v>
      </c>
      <c r="W710" s="1">
        <v>61832</v>
      </c>
      <c r="X710" s="1">
        <v>61832</v>
      </c>
      <c r="Y710" s="1">
        <v>55401</v>
      </c>
      <c r="Z710" s="1">
        <v>1.73</v>
      </c>
      <c r="AA710" s="6">
        <f t="shared" si="147"/>
        <v>733</v>
      </c>
      <c r="AB710" s="6">
        <f t="shared" si="148"/>
        <v>-1694</v>
      </c>
      <c r="AC710" s="6">
        <f t="shared" si="149"/>
        <v>-44750</v>
      </c>
      <c r="AD710" s="6">
        <f t="shared" si="150"/>
        <v>-61.050477489768078</v>
      </c>
      <c r="AE710" s="7">
        <f t="shared" si="151"/>
        <v>-546</v>
      </c>
      <c r="AF710" t="str">
        <f t="shared" ca="1" si="152"/>
        <v>$V$1036</v>
      </c>
      <c r="AG710" t="str">
        <f t="shared" ca="1" si="153"/>
        <v>$J$1036</v>
      </c>
      <c r="AH710" t="str">
        <f t="shared" ca="1" si="154"/>
        <v>OWENS CORNING FIBERGL| 2808655720</v>
      </c>
      <c r="AI710" t="str">
        <f t="shared" ca="1" si="143"/>
        <v>$K$1036</v>
      </c>
      <c r="AJ710" s="8">
        <f t="shared" si="144"/>
        <v>3.0013642564802184E-2</v>
      </c>
      <c r="AK710" s="7">
        <f t="shared" si="145"/>
        <v>-155</v>
      </c>
      <c r="AL710" s="7" t="str">
        <f t="shared" ca="1" si="155"/>
        <v>b: C H ROBINSON | 4607237643</v>
      </c>
      <c r="AM710" t="b">
        <f t="shared" si="146"/>
        <v>0</v>
      </c>
    </row>
    <row r="711" spans="3:39" x14ac:dyDescent="0.3">
      <c r="C711" s="1" t="s">
        <v>217</v>
      </c>
      <c r="D711" s="1" t="s">
        <v>218</v>
      </c>
      <c r="E711" s="1" t="s">
        <v>39</v>
      </c>
      <c r="F711" s="1" t="s">
        <v>53</v>
      </c>
      <c r="G711" s="1" t="s">
        <v>108</v>
      </c>
      <c r="H711" s="1" t="s">
        <v>900</v>
      </c>
      <c r="I711" s="1" t="s">
        <v>910</v>
      </c>
      <c r="J711" t="str">
        <f>TRIM(CONCATENATE(wiz[[#This Row],[SHIPPER..................]],wiz[[#This Row],[ZIP2..]],wiz[[#This Row],[ZIP3..]]))</f>
        <v>OWENS CORNING SALES | 6183255401</v>
      </c>
      <c r="K711" s="1">
        <v>3</v>
      </c>
      <c r="L711" s="1">
        <v>1.78</v>
      </c>
      <c r="M711" s="1">
        <v>0.18</v>
      </c>
      <c r="N711" s="1">
        <v>531</v>
      </c>
      <c r="O711" s="1">
        <v>1.06</v>
      </c>
      <c r="P711" s="1">
        <v>0</v>
      </c>
      <c r="Q711" s="1">
        <v>0.25</v>
      </c>
      <c r="R711" s="1">
        <v>24</v>
      </c>
      <c r="S711" s="1">
        <v>-35</v>
      </c>
      <c r="T711" s="1">
        <v>-4</v>
      </c>
      <c r="U711" s="1">
        <v>-29</v>
      </c>
      <c r="V711" s="1">
        <v>-68</v>
      </c>
      <c r="W711" s="1">
        <v>61832</v>
      </c>
      <c r="X711" s="1">
        <v>61832</v>
      </c>
      <c r="Y711" s="1">
        <v>55401</v>
      </c>
      <c r="Z711" s="1">
        <v>1.74</v>
      </c>
      <c r="AA711" s="6">
        <f t="shared" si="147"/>
        <v>313</v>
      </c>
      <c r="AB711" s="6">
        <f t="shared" si="148"/>
        <v>-204</v>
      </c>
      <c r="AC711" s="6">
        <f t="shared" si="149"/>
        <v>-8700</v>
      </c>
      <c r="AD711" s="6">
        <f t="shared" si="150"/>
        <v>-27.795527156549522</v>
      </c>
      <c r="AE711" s="7">
        <f t="shared" si="151"/>
        <v>-472</v>
      </c>
      <c r="AF711" t="str">
        <f t="shared" ca="1" si="152"/>
        <v>$V$1060</v>
      </c>
      <c r="AG711" t="str">
        <f t="shared" ca="1" si="153"/>
        <v>$J$1060</v>
      </c>
      <c r="AH711" t="str">
        <f t="shared" ca="1" si="154"/>
        <v>OWENS CORNING SALES | 2808679556</v>
      </c>
      <c r="AI711" t="str">
        <f t="shared" ca="1" si="143"/>
        <v>$K$1060</v>
      </c>
      <c r="AJ711" s="8">
        <f t="shared" si="144"/>
        <v>9.5846645367412137E-3</v>
      </c>
      <c r="AK711" s="7">
        <f t="shared" si="145"/>
        <v>-156</v>
      </c>
      <c r="AL711" s="7" t="str">
        <f t="shared" ca="1" si="155"/>
        <v>b: MATSON LOGISTICS | 881728379</v>
      </c>
      <c r="AM711" t="b">
        <f t="shared" si="146"/>
        <v>0</v>
      </c>
    </row>
    <row r="712" spans="3:39" x14ac:dyDescent="0.3">
      <c r="C712" s="1" t="s">
        <v>771</v>
      </c>
      <c r="D712" s="1" t="s">
        <v>772</v>
      </c>
      <c r="E712" s="1" t="s">
        <v>39</v>
      </c>
      <c r="F712" s="1" t="s">
        <v>42</v>
      </c>
      <c r="G712" s="1" t="s">
        <v>452</v>
      </c>
      <c r="H712" s="1" t="s">
        <v>66</v>
      </c>
      <c r="I712" s="1" t="s">
        <v>774</v>
      </c>
      <c r="J712" t="str">
        <f>TRIM(CONCATENATE(wiz[[#This Row],[SHIPPER..................]],wiz[[#This Row],[ZIP2..]],wiz[[#This Row],[ZIP3..]]))</f>
        <v>VOLVO | 4604138611</v>
      </c>
      <c r="K712" s="1">
        <v>6</v>
      </c>
      <c r="L712" s="1">
        <v>1.6</v>
      </c>
      <c r="M712" s="1">
        <v>0.21</v>
      </c>
      <c r="N712" s="1">
        <v>532</v>
      </c>
      <c r="O712" s="1">
        <v>1.25</v>
      </c>
      <c r="P712" s="1">
        <v>118</v>
      </c>
      <c r="Q712" s="1">
        <v>0.34</v>
      </c>
      <c r="R712" s="1">
        <v>2</v>
      </c>
      <c r="S712" s="1">
        <v>-54</v>
      </c>
      <c r="T712" s="1">
        <v>-49</v>
      </c>
      <c r="U712" s="1">
        <v>173</v>
      </c>
      <c r="V712" s="1">
        <v>70</v>
      </c>
      <c r="W712" s="1">
        <v>46801</v>
      </c>
      <c r="X712" s="1">
        <v>46041</v>
      </c>
      <c r="Y712" s="1">
        <v>38611</v>
      </c>
      <c r="Z712" s="1">
        <v>1.59</v>
      </c>
      <c r="AA712" s="6">
        <f t="shared" si="147"/>
        <v>49</v>
      </c>
      <c r="AB712" s="6">
        <f t="shared" si="148"/>
        <v>420</v>
      </c>
      <c r="AC712" s="6">
        <f t="shared" si="149"/>
        <v>3709</v>
      </c>
      <c r="AD712" s="6">
        <f t="shared" si="150"/>
        <v>75.693877551020407</v>
      </c>
      <c r="AE712" s="7">
        <f t="shared" si="151"/>
        <v>-111</v>
      </c>
      <c r="AF712" t="str">
        <f t="shared" ca="1" si="152"/>
        <v>$V$173</v>
      </c>
      <c r="AG712" t="str">
        <f t="shared" ca="1" si="153"/>
        <v>$J$173</v>
      </c>
      <c r="AH712" t="str">
        <f t="shared" ca="1" si="154"/>
        <v>b: C H ROBINSON | 3494530161</v>
      </c>
      <c r="AI712" t="str">
        <f t="shared" ca="1" si="143"/>
        <v>$K$173</v>
      </c>
      <c r="AJ712" s="8">
        <f t="shared" si="144"/>
        <v>0.12244897959183673</v>
      </c>
      <c r="AK712" s="7">
        <f t="shared" si="145"/>
        <v>-111</v>
      </c>
      <c r="AL712" s="7" t="str">
        <f t="shared" ca="1" si="155"/>
        <v>b: C H ROBINSON | 3494530161</v>
      </c>
      <c r="AM712" t="b">
        <f t="shared" si="146"/>
        <v>0</v>
      </c>
    </row>
    <row r="713" spans="3:39" x14ac:dyDescent="0.3">
      <c r="C713" s="1" t="s">
        <v>222</v>
      </c>
      <c r="D713" s="1" t="s">
        <v>218</v>
      </c>
      <c r="E713" s="1" t="s">
        <v>39</v>
      </c>
      <c r="F713" s="1" t="s">
        <v>53</v>
      </c>
      <c r="G713" s="1" t="s">
        <v>108</v>
      </c>
      <c r="H713" s="1" t="s">
        <v>87</v>
      </c>
      <c r="I713" s="1" t="s">
        <v>227</v>
      </c>
      <c r="J713" t="str">
        <f>TRIM(CONCATENATE(wiz[[#This Row],[SHIPPER..................]],wiz[[#This Row],[ZIP2..]],wiz[[#This Row],[ZIP3..]]))</f>
        <v>OWENS CORNING FIBERGL| 6183244256</v>
      </c>
      <c r="K713" s="1">
        <v>47</v>
      </c>
      <c r="L713" s="1">
        <v>2.17</v>
      </c>
      <c r="M713" s="1">
        <v>0.17</v>
      </c>
      <c r="N713" s="1">
        <v>350</v>
      </c>
      <c r="O713" s="1">
        <v>0.73</v>
      </c>
      <c r="P713" s="1">
        <v>93</v>
      </c>
      <c r="Q713" s="1">
        <v>0.32</v>
      </c>
      <c r="R713" s="1">
        <v>13</v>
      </c>
      <c r="S713" s="1">
        <v>-71</v>
      </c>
      <c r="T713" s="1">
        <v>24</v>
      </c>
      <c r="U713" s="1">
        <v>97</v>
      </c>
      <c r="V713" s="1">
        <v>50</v>
      </c>
      <c r="W713" s="1">
        <v>46118</v>
      </c>
      <c r="X713" s="1">
        <v>61832</v>
      </c>
      <c r="Y713" s="1">
        <v>44256</v>
      </c>
      <c r="Z713" s="1">
        <v>2.12</v>
      </c>
      <c r="AA713" s="6">
        <f t="shared" si="147"/>
        <v>733</v>
      </c>
      <c r="AB713" s="6">
        <f t="shared" si="148"/>
        <v>2350</v>
      </c>
      <c r="AC713" s="6">
        <f t="shared" si="149"/>
        <v>-44750</v>
      </c>
      <c r="AD713" s="6">
        <f t="shared" si="150"/>
        <v>-61.050477489768078</v>
      </c>
      <c r="AE713" s="7">
        <f t="shared" si="151"/>
        <v>-546</v>
      </c>
      <c r="AF713" t="str">
        <f t="shared" ca="1" si="152"/>
        <v>$V$1036</v>
      </c>
      <c r="AG713" t="str">
        <f t="shared" ca="1" si="153"/>
        <v>$J$1036</v>
      </c>
      <c r="AH713" t="str">
        <f t="shared" ca="1" si="154"/>
        <v>OWENS CORNING FIBERGL| 2808655720</v>
      </c>
      <c r="AI713" t="str">
        <f t="shared" ca="1" si="143"/>
        <v>$K$1036</v>
      </c>
      <c r="AJ713" s="8">
        <f t="shared" si="144"/>
        <v>6.4120054570259211E-2</v>
      </c>
      <c r="AK713" s="7">
        <f t="shared" si="145"/>
        <v>-155</v>
      </c>
      <c r="AL713" s="7" t="str">
        <f t="shared" ca="1" si="155"/>
        <v>b: C H ROBINSON | 4607237643</v>
      </c>
      <c r="AM713" t="b">
        <f t="shared" si="146"/>
        <v>0</v>
      </c>
    </row>
    <row r="714" spans="3:39" x14ac:dyDescent="0.3">
      <c r="C714" s="1" t="s">
        <v>217</v>
      </c>
      <c r="D714" s="1" t="s">
        <v>218</v>
      </c>
      <c r="E714" s="1" t="s">
        <v>39</v>
      </c>
      <c r="F714" s="1" t="s">
        <v>53</v>
      </c>
      <c r="G714" s="1" t="s">
        <v>108</v>
      </c>
      <c r="H714" s="1" t="s">
        <v>87</v>
      </c>
      <c r="I714" s="1" t="s">
        <v>227</v>
      </c>
      <c r="J714" t="str">
        <f>TRIM(CONCATENATE(wiz[[#This Row],[SHIPPER..................]],wiz[[#This Row],[ZIP2..]],wiz[[#This Row],[ZIP3..]]))</f>
        <v>OWENS CORNING SALES | 6183244256</v>
      </c>
      <c r="K714" s="1">
        <v>31</v>
      </c>
      <c r="L714" s="1">
        <v>2.17</v>
      </c>
      <c r="M714" s="1">
        <v>0.18</v>
      </c>
      <c r="N714" s="1">
        <v>361</v>
      </c>
      <c r="O714" s="1">
        <v>0.79</v>
      </c>
      <c r="P714" s="1">
        <v>48</v>
      </c>
      <c r="Q714" s="1">
        <v>0.28999999999999998</v>
      </c>
      <c r="R714" s="1">
        <v>12</v>
      </c>
      <c r="S714" s="1">
        <v>-35</v>
      </c>
      <c r="T714" s="1">
        <v>-4</v>
      </c>
      <c r="U714" s="1">
        <v>112</v>
      </c>
      <c r="V714" s="1">
        <v>73</v>
      </c>
      <c r="W714" s="1">
        <v>60501</v>
      </c>
      <c r="X714" s="1">
        <v>61832</v>
      </c>
      <c r="Y714" s="1">
        <v>44256</v>
      </c>
      <c r="Z714" s="1">
        <v>2.13</v>
      </c>
      <c r="AA714" s="6">
        <f t="shared" si="147"/>
        <v>313</v>
      </c>
      <c r="AB714" s="6">
        <f t="shared" si="148"/>
        <v>2263</v>
      </c>
      <c r="AC714" s="6">
        <f t="shared" si="149"/>
        <v>-8700</v>
      </c>
      <c r="AD714" s="6">
        <f t="shared" si="150"/>
        <v>-27.795527156549522</v>
      </c>
      <c r="AE714" s="7">
        <f t="shared" si="151"/>
        <v>-472</v>
      </c>
      <c r="AF714" t="str">
        <f t="shared" ca="1" si="152"/>
        <v>$V$1060</v>
      </c>
      <c r="AG714" t="str">
        <f t="shared" ca="1" si="153"/>
        <v>$J$1060</v>
      </c>
      <c r="AH714" t="str">
        <f t="shared" ca="1" si="154"/>
        <v>OWENS CORNING SALES | 2808679556</v>
      </c>
      <c r="AI714" t="str">
        <f t="shared" ca="1" si="143"/>
        <v>$K$1060</v>
      </c>
      <c r="AJ714" s="8">
        <f t="shared" si="144"/>
        <v>9.9041533546325874E-2</v>
      </c>
      <c r="AK714" s="7">
        <f t="shared" si="145"/>
        <v>-156</v>
      </c>
      <c r="AL714" s="7" t="str">
        <f t="shared" ca="1" si="155"/>
        <v>b: MATSON LOGISTICS | 881728379</v>
      </c>
      <c r="AM714" t="b">
        <f t="shared" si="146"/>
        <v>0</v>
      </c>
    </row>
    <row r="715" spans="3:39" x14ac:dyDescent="0.3">
      <c r="C715" s="1" t="s">
        <v>37</v>
      </c>
      <c r="D715" s="1" t="s">
        <v>38</v>
      </c>
      <c r="E715" s="1" t="s">
        <v>39</v>
      </c>
      <c r="F715" s="1" t="s">
        <v>42</v>
      </c>
      <c r="G715" s="1" t="s">
        <v>452</v>
      </c>
      <c r="H715" s="1" t="s">
        <v>90</v>
      </c>
      <c r="I715" s="1" t="s">
        <v>377</v>
      </c>
      <c r="J715" t="str">
        <f>TRIM(CONCATENATE(wiz[[#This Row],[SHIPPER..................]],wiz[[#This Row],[ZIP2..]],wiz[[#This Row],[ZIP3..]]))</f>
        <v>b: C H ROBINSON | 4604129353</v>
      </c>
      <c r="K715" s="1">
        <v>1</v>
      </c>
      <c r="L715" s="1">
        <v>1.36</v>
      </c>
      <c r="M715" s="1">
        <v>0.27</v>
      </c>
      <c r="N715" s="1">
        <v>614</v>
      </c>
      <c r="O715" s="1">
        <v>1.21</v>
      </c>
      <c r="P715" s="1">
        <v>42</v>
      </c>
      <c r="Q715" s="1">
        <v>0.25</v>
      </c>
      <c r="R715" s="1">
        <v>16</v>
      </c>
      <c r="S715" s="1">
        <v>39</v>
      </c>
      <c r="T715" s="1">
        <v>1</v>
      </c>
      <c r="U715" s="1">
        <v>-200</v>
      </c>
      <c r="V715" s="1">
        <v>-160</v>
      </c>
      <c r="W715" s="1">
        <v>46168</v>
      </c>
      <c r="X715" s="1">
        <v>46041</v>
      </c>
      <c r="Y715" s="1">
        <v>29353</v>
      </c>
      <c r="Z715" s="1">
        <v>1.41</v>
      </c>
      <c r="AA715" s="6">
        <f t="shared" si="147"/>
        <v>615</v>
      </c>
      <c r="AB715" s="6">
        <f t="shared" si="148"/>
        <v>-160</v>
      </c>
      <c r="AC715" s="6">
        <f t="shared" si="149"/>
        <v>-122022</v>
      </c>
      <c r="AD715" s="6">
        <f t="shared" si="150"/>
        <v>-198.40975609756097</v>
      </c>
      <c r="AE715" s="7">
        <f t="shared" si="151"/>
        <v>-1118</v>
      </c>
      <c r="AF715" t="str">
        <f t="shared" ca="1" si="152"/>
        <v>$V$1066</v>
      </c>
      <c r="AG715" t="str">
        <f t="shared" ca="1" si="153"/>
        <v>$J$1066</v>
      </c>
      <c r="AH715" t="str">
        <f t="shared" ca="1" si="154"/>
        <v>b: C H ROBINSON | 2736036101</v>
      </c>
      <c r="AI715" t="str">
        <f t="shared" ca="1" si="143"/>
        <v>$K$1066</v>
      </c>
      <c r="AJ715" s="8">
        <f t="shared" si="144"/>
        <v>1.6260162601626016E-3</v>
      </c>
      <c r="AK715" s="7">
        <f t="shared" si="145"/>
        <v>-560</v>
      </c>
      <c r="AL715" s="7" t="str">
        <f t="shared" ca="1" si="155"/>
        <v>b: C H ROBINSON | 6080335055</v>
      </c>
      <c r="AM715" t="b">
        <f t="shared" si="146"/>
        <v>0</v>
      </c>
    </row>
    <row r="716" spans="3:39" x14ac:dyDescent="0.3">
      <c r="C716" s="1" t="s">
        <v>37</v>
      </c>
      <c r="D716" s="1" t="s">
        <v>38</v>
      </c>
      <c r="E716" s="1" t="s">
        <v>39</v>
      </c>
      <c r="F716" s="1" t="s">
        <v>42</v>
      </c>
      <c r="G716" s="1" t="s">
        <v>452</v>
      </c>
      <c r="H716" s="1" t="s">
        <v>70</v>
      </c>
      <c r="I716" s="1" t="s">
        <v>911</v>
      </c>
      <c r="J716" t="str">
        <f>TRIM(CONCATENATE(wiz[[#This Row],[SHIPPER..................]],wiz[[#This Row],[ZIP2..]],wiz[[#This Row],[ZIP3..]]))</f>
        <v>b: C H ROBINSON | 4604138063</v>
      </c>
      <c r="K716" s="1">
        <v>1</v>
      </c>
      <c r="L716" s="1">
        <v>1.44</v>
      </c>
      <c r="M716" s="1">
        <v>0.27</v>
      </c>
      <c r="N716" s="1">
        <v>438</v>
      </c>
      <c r="O716" s="1">
        <v>0.96</v>
      </c>
      <c r="P716" s="1">
        <v>50</v>
      </c>
      <c r="Q716" s="1">
        <v>0.25</v>
      </c>
      <c r="R716" s="1">
        <v>-27</v>
      </c>
      <c r="S716" s="1">
        <v>39</v>
      </c>
      <c r="T716" s="1">
        <v>-18</v>
      </c>
      <c r="U716" s="1">
        <v>108</v>
      </c>
      <c r="V716" s="1">
        <v>129</v>
      </c>
      <c r="W716" s="1">
        <v>46064</v>
      </c>
      <c r="X716" s="1">
        <v>46041</v>
      </c>
      <c r="Y716" s="1">
        <v>38063</v>
      </c>
      <c r="Z716" s="1">
        <v>1.49</v>
      </c>
      <c r="AA716" s="6">
        <f t="shared" si="147"/>
        <v>615</v>
      </c>
      <c r="AB716" s="6">
        <f t="shared" si="148"/>
        <v>129</v>
      </c>
      <c r="AC716" s="6">
        <f t="shared" si="149"/>
        <v>-122022</v>
      </c>
      <c r="AD716" s="6">
        <f t="shared" si="150"/>
        <v>-198.40975609756097</v>
      </c>
      <c r="AE716" s="7">
        <f t="shared" si="151"/>
        <v>-1118</v>
      </c>
      <c r="AF716" t="str">
        <f t="shared" ca="1" si="152"/>
        <v>$V$1066</v>
      </c>
      <c r="AG716" t="str">
        <f t="shared" ca="1" si="153"/>
        <v>$J$1066</v>
      </c>
      <c r="AH716" t="str">
        <f t="shared" ca="1" si="154"/>
        <v>b: C H ROBINSON | 2736036101</v>
      </c>
      <c r="AI716" t="str">
        <f t="shared" ca="1" si="143"/>
        <v>$K$1066</v>
      </c>
      <c r="AJ716" s="8">
        <f t="shared" si="144"/>
        <v>1.6260162601626016E-3</v>
      </c>
      <c r="AK716" s="7">
        <f t="shared" si="145"/>
        <v>-560</v>
      </c>
      <c r="AL716" s="7" t="str">
        <f t="shared" ca="1" si="155"/>
        <v>b: C H ROBINSON | 6080335055</v>
      </c>
      <c r="AM716" t="b">
        <f t="shared" si="146"/>
        <v>0</v>
      </c>
    </row>
    <row r="717" spans="3:39" x14ac:dyDescent="0.3">
      <c r="C717" s="1" t="s">
        <v>222</v>
      </c>
      <c r="D717" s="1" t="s">
        <v>218</v>
      </c>
      <c r="E717" s="1" t="s">
        <v>39</v>
      </c>
      <c r="F717" s="1" t="s">
        <v>53</v>
      </c>
      <c r="G717" s="1" t="s">
        <v>108</v>
      </c>
      <c r="H717" s="1" t="s">
        <v>70</v>
      </c>
      <c r="I717" s="1" t="s">
        <v>75</v>
      </c>
      <c r="J717" t="str">
        <f>TRIM(CONCATENATE(wiz[[#This Row],[SHIPPER..................]],wiz[[#This Row],[ZIP2..]],wiz[[#This Row],[ZIP3..]]))</f>
        <v>OWENS CORNING FIBERGL| 6183238101</v>
      </c>
      <c r="K717" s="1">
        <v>1</v>
      </c>
      <c r="L717" s="1">
        <v>2.1</v>
      </c>
      <c r="M717" s="1">
        <v>0.17</v>
      </c>
      <c r="N717" s="1">
        <v>417</v>
      </c>
      <c r="O717" s="1">
        <v>0.55000000000000004</v>
      </c>
      <c r="P717" s="1">
        <v>0</v>
      </c>
      <c r="Q717" s="1">
        <v>0.25</v>
      </c>
      <c r="R717" s="1">
        <v>15</v>
      </c>
      <c r="S717" s="1">
        <v>-71</v>
      </c>
      <c r="T717" s="1">
        <v>80</v>
      </c>
      <c r="U717" s="1">
        <v>332</v>
      </c>
      <c r="V717" s="1">
        <v>341</v>
      </c>
      <c r="W717" s="1">
        <v>61832</v>
      </c>
      <c r="X717" s="1">
        <v>61832</v>
      </c>
      <c r="Y717" s="1">
        <v>38101</v>
      </c>
      <c r="Z717" s="1">
        <v>2.0499999999999998</v>
      </c>
      <c r="AA717" s="6">
        <f t="shared" si="147"/>
        <v>733</v>
      </c>
      <c r="AB717" s="6">
        <f t="shared" si="148"/>
        <v>341</v>
      </c>
      <c r="AC717" s="6">
        <f t="shared" si="149"/>
        <v>-44750</v>
      </c>
      <c r="AD717" s="6">
        <f t="shared" si="150"/>
        <v>-61.050477489768078</v>
      </c>
      <c r="AE717" s="7">
        <f t="shared" si="151"/>
        <v>-546</v>
      </c>
      <c r="AF717" t="str">
        <f t="shared" ca="1" si="152"/>
        <v>$V$1036</v>
      </c>
      <c r="AG717" t="str">
        <f t="shared" ca="1" si="153"/>
        <v>$J$1036</v>
      </c>
      <c r="AH717" t="str">
        <f t="shared" ca="1" si="154"/>
        <v>OWENS CORNING FIBERGL| 2808655720</v>
      </c>
      <c r="AI717" t="str">
        <f t="shared" ca="1" si="143"/>
        <v>$K$1036</v>
      </c>
      <c r="AJ717" s="8">
        <f t="shared" si="144"/>
        <v>1.364256480218281E-3</v>
      </c>
      <c r="AK717" s="7">
        <f t="shared" si="145"/>
        <v>-155</v>
      </c>
      <c r="AL717" s="7" t="str">
        <f t="shared" ca="1" si="155"/>
        <v>b: C H ROBINSON | 4607237643</v>
      </c>
      <c r="AM717" t="b">
        <f t="shared" si="146"/>
        <v>0</v>
      </c>
    </row>
    <row r="718" spans="3:39" x14ac:dyDescent="0.3">
      <c r="C718" s="1" t="s">
        <v>123</v>
      </c>
      <c r="D718" s="1" t="s">
        <v>124</v>
      </c>
      <c r="E718" s="1" t="s">
        <v>39</v>
      </c>
      <c r="F718" s="1" t="s">
        <v>42</v>
      </c>
      <c r="G718" s="1" t="s">
        <v>912</v>
      </c>
      <c r="H718" s="1" t="s">
        <v>70</v>
      </c>
      <c r="I718" s="1" t="s">
        <v>75</v>
      </c>
      <c r="J718" t="str">
        <f>TRIM(CONCATENATE(wiz[[#This Row],[SHIPPER..................]],wiz[[#This Row],[ZIP2..]],wiz[[#This Row],[ZIP3..]]))</f>
        <v>WAL MART SAMS GENERAL| 4795138101</v>
      </c>
      <c r="K718" s="1">
        <v>1</v>
      </c>
      <c r="L718" s="1">
        <v>1.95</v>
      </c>
      <c r="M718" s="1">
        <v>0.1</v>
      </c>
      <c r="N718" s="1">
        <v>428</v>
      </c>
      <c r="O718" s="1">
        <v>1</v>
      </c>
      <c r="P718" s="1">
        <v>68</v>
      </c>
      <c r="Q718" s="1">
        <v>0.3</v>
      </c>
      <c r="R718" s="1">
        <v>46</v>
      </c>
      <c r="S718" s="1">
        <v>-28</v>
      </c>
      <c r="T718" s="1">
        <v>-27</v>
      </c>
      <c r="U718" s="1">
        <v>248</v>
      </c>
      <c r="V718" s="1">
        <v>193</v>
      </c>
      <c r="W718" s="1">
        <v>46383</v>
      </c>
      <c r="X718" s="1">
        <v>47951</v>
      </c>
      <c r="Y718" s="1">
        <v>38101</v>
      </c>
      <c r="Z718" s="1">
        <v>1.83</v>
      </c>
      <c r="AA718" s="6">
        <f t="shared" si="147"/>
        <v>189</v>
      </c>
      <c r="AB718" s="6">
        <f t="shared" si="148"/>
        <v>193</v>
      </c>
      <c r="AC718" s="6">
        <f t="shared" si="149"/>
        <v>88</v>
      </c>
      <c r="AD718" s="6">
        <f t="shared" si="150"/>
        <v>0.46560846560846558</v>
      </c>
      <c r="AE718" s="7">
        <f t="shared" si="151"/>
        <v>-553</v>
      </c>
      <c r="AF718" t="str">
        <f t="shared" ca="1" si="152"/>
        <v>$V$459</v>
      </c>
      <c r="AG718" t="str">
        <f t="shared" ca="1" si="153"/>
        <v>$J$459</v>
      </c>
      <c r="AH718" t="str">
        <f t="shared" ca="1" si="154"/>
        <v>WAL MART SAMS GENERAL| 6054835055</v>
      </c>
      <c r="AI718" t="str">
        <f t="shared" ca="1" si="143"/>
        <v>$K$459</v>
      </c>
      <c r="AJ718" s="8">
        <f t="shared" si="144"/>
        <v>5.2910052910052907E-3</v>
      </c>
      <c r="AK718" s="7">
        <f t="shared" si="145"/>
        <v>-306</v>
      </c>
      <c r="AL718" s="7" t="str">
        <f t="shared" ca="1" si="155"/>
        <v>b: C H ROBINSON | 3030163755</v>
      </c>
      <c r="AM718" t="b">
        <f t="shared" si="146"/>
        <v>0</v>
      </c>
    </row>
    <row r="719" spans="3:39" x14ac:dyDescent="0.3">
      <c r="C719" s="1" t="s">
        <v>72</v>
      </c>
      <c r="D719" s="1" t="s">
        <v>73</v>
      </c>
      <c r="E719" s="1" t="s">
        <v>39</v>
      </c>
      <c r="F719" s="1" t="s">
        <v>42</v>
      </c>
      <c r="G719" s="1" t="s">
        <v>452</v>
      </c>
      <c r="H719" s="1" t="s">
        <v>70</v>
      </c>
      <c r="I719" s="1" t="s">
        <v>684</v>
      </c>
      <c r="J719" t="str">
        <f>TRIM(CONCATENATE(wiz[[#This Row],[SHIPPER..................]],wiz[[#This Row],[ZIP2..]],wiz[[#This Row],[ZIP3..]]))</f>
        <v>REDWOOD LOGISTICS STR| 4604138478</v>
      </c>
      <c r="K719" s="1">
        <v>1</v>
      </c>
      <c r="L719" s="1">
        <v>1.08</v>
      </c>
      <c r="M719" s="1">
        <v>0.27</v>
      </c>
      <c r="N719" s="1">
        <v>407</v>
      </c>
      <c r="O719" s="1">
        <v>0.89</v>
      </c>
      <c r="P719" s="1">
        <v>58</v>
      </c>
      <c r="Q719" s="1">
        <v>0.3</v>
      </c>
      <c r="R719" s="1">
        <v>-11</v>
      </c>
      <c r="S719" s="1">
        <v>-7</v>
      </c>
      <c r="T719" s="1">
        <v>-1</v>
      </c>
      <c r="U719" s="1">
        <v>-268</v>
      </c>
      <c r="V719" s="1">
        <v>-276</v>
      </c>
      <c r="W719" s="1">
        <v>46933</v>
      </c>
      <c r="X719" s="1">
        <v>46041</v>
      </c>
      <c r="Y719" s="1">
        <v>38478</v>
      </c>
      <c r="Z719" s="1">
        <v>1.1299999999999999</v>
      </c>
      <c r="AA719" s="6">
        <f t="shared" si="147"/>
        <v>112</v>
      </c>
      <c r="AB719" s="6">
        <f t="shared" si="148"/>
        <v>-276</v>
      </c>
      <c r="AC719" s="6">
        <f t="shared" si="149"/>
        <v>-32183</v>
      </c>
      <c r="AD719" s="6">
        <f t="shared" si="150"/>
        <v>-287.34821428571428</v>
      </c>
      <c r="AE719" s="7">
        <f t="shared" si="151"/>
        <v>-836</v>
      </c>
      <c r="AF719" t="str">
        <f t="shared" ca="1" si="152"/>
        <v>$V$1531</v>
      </c>
      <c r="AG719" t="str">
        <f t="shared" ca="1" si="153"/>
        <v>$J$1531</v>
      </c>
      <c r="AH719" t="str">
        <f t="shared" ca="1" si="154"/>
        <v>REDWOOD LOGISTICS STR| 4370137401</v>
      </c>
      <c r="AI719" t="str">
        <f t="shared" ca="1" si="143"/>
        <v>$K$1531</v>
      </c>
      <c r="AJ719" s="8">
        <f t="shared" si="144"/>
        <v>8.9285714285714281E-3</v>
      </c>
      <c r="AK719" s="7">
        <f t="shared" si="145"/>
        <v>-624</v>
      </c>
      <c r="AL719" s="7" t="str">
        <f t="shared" ca="1" si="155"/>
        <v>REDWOOD LOGISTICS STR| 4589530012</v>
      </c>
      <c r="AM719" t="b">
        <f t="shared" si="146"/>
        <v>0</v>
      </c>
    </row>
    <row r="720" spans="3:39" x14ac:dyDescent="0.3">
      <c r="C720" s="1" t="s">
        <v>37</v>
      </c>
      <c r="D720" s="1" t="s">
        <v>38</v>
      </c>
      <c r="E720" s="1" t="s">
        <v>39</v>
      </c>
      <c r="F720" s="1" t="s">
        <v>42</v>
      </c>
      <c r="G720" s="1" t="s">
        <v>836</v>
      </c>
      <c r="H720" s="1" t="s">
        <v>396</v>
      </c>
      <c r="I720" s="1" t="s">
        <v>255</v>
      </c>
      <c r="J720" t="str">
        <f>TRIM(CONCATENATE(wiz[[#This Row],[SHIPPER..................]],wiz[[#This Row],[ZIP2..]],wiz[[#This Row],[ZIP3..]]))</f>
        <v>b: C H ROBINSON | 4796022727</v>
      </c>
      <c r="K720" s="1">
        <v>1</v>
      </c>
      <c r="L720" s="1">
        <v>1.67</v>
      </c>
      <c r="M720" s="1">
        <v>0.27</v>
      </c>
      <c r="N720" s="1">
        <v>669</v>
      </c>
      <c r="O720" s="1">
        <v>1.39</v>
      </c>
      <c r="P720" s="1">
        <v>105</v>
      </c>
      <c r="Q720" s="1">
        <v>0.35</v>
      </c>
      <c r="R720" s="1">
        <v>-13</v>
      </c>
      <c r="S720" s="1">
        <v>-39</v>
      </c>
      <c r="T720" s="1">
        <v>0</v>
      </c>
      <c r="U720" s="1">
        <v>-105</v>
      </c>
      <c r="V720" s="1">
        <v>-144</v>
      </c>
      <c r="W720" s="1">
        <v>46140</v>
      </c>
      <c r="X720" s="1">
        <v>47960</v>
      </c>
      <c r="Y720" s="1">
        <v>22727</v>
      </c>
      <c r="Z720" s="1">
        <v>1.72</v>
      </c>
      <c r="AA720" s="6">
        <f t="shared" si="147"/>
        <v>615</v>
      </c>
      <c r="AB720" s="6">
        <f t="shared" si="148"/>
        <v>-144</v>
      </c>
      <c r="AC720" s="6">
        <f t="shared" si="149"/>
        <v>-122022</v>
      </c>
      <c r="AD720" s="6">
        <f t="shared" si="150"/>
        <v>-198.40975609756097</v>
      </c>
      <c r="AE720" s="7">
        <f t="shared" si="151"/>
        <v>-1118</v>
      </c>
      <c r="AF720" t="str">
        <f t="shared" ca="1" si="152"/>
        <v>$V$1066</v>
      </c>
      <c r="AG720" t="str">
        <f t="shared" ca="1" si="153"/>
        <v>$J$1066</v>
      </c>
      <c r="AH720" t="str">
        <f t="shared" ca="1" si="154"/>
        <v>b: C H ROBINSON | 2736036101</v>
      </c>
      <c r="AI720" t="str">
        <f t="shared" ca="1" si="143"/>
        <v>$K$1066</v>
      </c>
      <c r="AJ720" s="8">
        <f t="shared" si="144"/>
        <v>1.6260162601626016E-3</v>
      </c>
      <c r="AK720" s="7">
        <f t="shared" si="145"/>
        <v>-560</v>
      </c>
      <c r="AL720" s="7" t="str">
        <f t="shared" ca="1" si="155"/>
        <v>b: C H ROBINSON | 6080335055</v>
      </c>
      <c r="AM720" t="b">
        <f t="shared" si="146"/>
        <v>0</v>
      </c>
    </row>
    <row r="721" spans="3:39" x14ac:dyDescent="0.3">
      <c r="C721" s="1" t="s">
        <v>913</v>
      </c>
      <c r="D721" s="1" t="s">
        <v>914</v>
      </c>
      <c r="E721" s="1" t="s">
        <v>39</v>
      </c>
      <c r="F721" s="1" t="s">
        <v>42</v>
      </c>
      <c r="G721" s="1" t="s">
        <v>915</v>
      </c>
      <c r="H721" s="1" t="s">
        <v>40</v>
      </c>
      <c r="I721" s="1" t="s">
        <v>916</v>
      </c>
      <c r="J721" t="str">
        <f>TRIM(CONCATENATE(wiz[[#This Row],[SHIPPER..................]],wiz[[#This Row],[ZIP2..]],wiz[[#This Row],[ZIP3..]]))</f>
        <v>b: US XPRESS | 4734835020</v>
      </c>
      <c r="K721" s="1">
        <v>1</v>
      </c>
      <c r="L721" s="1">
        <v>1.49</v>
      </c>
      <c r="M721" s="1">
        <v>0.27</v>
      </c>
      <c r="N721" s="1">
        <v>567</v>
      </c>
      <c r="O721" s="1">
        <v>1.67</v>
      </c>
      <c r="P721" s="1">
        <v>48</v>
      </c>
      <c r="Q721" s="1">
        <v>0.25</v>
      </c>
      <c r="R721" s="1">
        <v>-21</v>
      </c>
      <c r="S721" s="1">
        <v>-29</v>
      </c>
      <c r="T721" s="1">
        <v>-135</v>
      </c>
      <c r="U721" s="1">
        <v>-255</v>
      </c>
      <c r="V721" s="1">
        <v>-419</v>
      </c>
      <c r="W721" s="1">
        <v>46064</v>
      </c>
      <c r="X721" s="1">
        <v>47348</v>
      </c>
      <c r="Y721" s="1">
        <v>35020</v>
      </c>
      <c r="Z721" s="1">
        <v>1.54</v>
      </c>
      <c r="AA721" s="6">
        <f t="shared" si="147"/>
        <v>10</v>
      </c>
      <c r="AB721" s="6">
        <f t="shared" si="148"/>
        <v>-419</v>
      </c>
      <c r="AC721" s="6">
        <f t="shared" si="149"/>
        <v>-1824</v>
      </c>
      <c r="AD721" s="6">
        <f t="shared" si="150"/>
        <v>-182.4</v>
      </c>
      <c r="AE721" s="7">
        <f t="shared" si="151"/>
        <v>-419</v>
      </c>
      <c r="AF721" t="str">
        <f t="shared" ca="1" si="152"/>
        <v>$V$721</v>
      </c>
      <c r="AG721" t="str">
        <f t="shared" ca="1" si="153"/>
        <v>$J$721</v>
      </c>
      <c r="AH721" t="str">
        <f t="shared" ca="1" si="154"/>
        <v>b: US XPRESS | 4734835020</v>
      </c>
      <c r="AI721" t="str">
        <f t="shared" ca="1" si="143"/>
        <v>$K$721</v>
      </c>
      <c r="AJ721" s="8">
        <f t="shared" si="144"/>
        <v>0.1</v>
      </c>
      <c r="AK721" s="7">
        <f t="shared" si="145"/>
        <v>-419</v>
      </c>
      <c r="AL721" s="7" t="str">
        <f t="shared" ca="1" si="155"/>
        <v>b: US XPRESS | 4734835020</v>
      </c>
      <c r="AM721" t="str">
        <f t="shared" si="146"/>
        <v>b: US XPRESS | 4734835020</v>
      </c>
    </row>
    <row r="722" spans="3:39" x14ac:dyDescent="0.3">
      <c r="C722" s="1" t="s">
        <v>37</v>
      </c>
      <c r="D722" s="1" t="s">
        <v>38</v>
      </c>
      <c r="E722" s="1" t="s">
        <v>39</v>
      </c>
      <c r="F722" s="1" t="s">
        <v>42</v>
      </c>
      <c r="G722" s="1" t="s">
        <v>116</v>
      </c>
      <c r="H722" s="1" t="s">
        <v>50</v>
      </c>
      <c r="I722" s="1" t="s">
        <v>399</v>
      </c>
      <c r="J722" t="str">
        <f>TRIM(CONCATENATE(wiz[[#This Row],[SHIPPER..................]],wiz[[#This Row],[ZIP2..]],wiz[[#This Row],[ZIP3..]]))</f>
        <v>b: C H ROBINSON | 4737430253</v>
      </c>
      <c r="K722" s="1">
        <v>2</v>
      </c>
      <c r="L722" s="1">
        <v>1.62</v>
      </c>
      <c r="M722" s="1">
        <v>0.28000000000000003</v>
      </c>
      <c r="N722" s="1">
        <v>555</v>
      </c>
      <c r="O722" s="1">
        <v>1.07</v>
      </c>
      <c r="P722" s="1">
        <v>56</v>
      </c>
      <c r="Q722" s="1">
        <v>0.28000000000000003</v>
      </c>
      <c r="R722" s="1">
        <v>-36</v>
      </c>
      <c r="S722" s="1">
        <v>-136</v>
      </c>
      <c r="T722" s="1">
        <v>7</v>
      </c>
      <c r="U722" s="1">
        <v>89</v>
      </c>
      <c r="V722" s="1">
        <v>-40</v>
      </c>
      <c r="W722" s="1">
        <v>46064</v>
      </c>
      <c r="X722" s="1">
        <v>47374</v>
      </c>
      <c r="Y722" s="1">
        <v>30253</v>
      </c>
      <c r="Z722" s="1">
        <v>1.68</v>
      </c>
      <c r="AA722" s="6">
        <f t="shared" si="147"/>
        <v>615</v>
      </c>
      <c r="AB722" s="6">
        <f t="shared" si="148"/>
        <v>-80</v>
      </c>
      <c r="AC722" s="6">
        <f t="shared" si="149"/>
        <v>-122022</v>
      </c>
      <c r="AD722" s="6">
        <f t="shared" si="150"/>
        <v>-198.40975609756097</v>
      </c>
      <c r="AE722" s="7">
        <f t="shared" si="151"/>
        <v>-1118</v>
      </c>
      <c r="AF722" t="str">
        <f t="shared" ca="1" si="152"/>
        <v>$V$1066</v>
      </c>
      <c r="AG722" t="str">
        <f t="shared" ca="1" si="153"/>
        <v>$J$1066</v>
      </c>
      <c r="AH722" t="str">
        <f t="shared" ca="1" si="154"/>
        <v>b: C H ROBINSON | 2736036101</v>
      </c>
      <c r="AI722" t="str">
        <f t="shared" ca="1" si="143"/>
        <v>$K$1066</v>
      </c>
      <c r="AJ722" s="8">
        <f t="shared" si="144"/>
        <v>3.2520325203252032E-3</v>
      </c>
      <c r="AK722" s="7">
        <f t="shared" si="145"/>
        <v>-560</v>
      </c>
      <c r="AL722" s="7" t="str">
        <f t="shared" ca="1" si="155"/>
        <v>b: C H ROBINSON | 6080335055</v>
      </c>
      <c r="AM722" t="b">
        <f t="shared" si="146"/>
        <v>0</v>
      </c>
    </row>
    <row r="723" spans="3:39" x14ac:dyDescent="0.3">
      <c r="C723" s="1" t="s">
        <v>37</v>
      </c>
      <c r="D723" s="1" t="s">
        <v>38</v>
      </c>
      <c r="E723" s="1" t="s">
        <v>39</v>
      </c>
      <c r="F723" s="1" t="s">
        <v>42</v>
      </c>
      <c r="G723" s="1" t="s">
        <v>917</v>
      </c>
      <c r="H723" s="1" t="s">
        <v>50</v>
      </c>
      <c r="I723" s="1" t="s">
        <v>918</v>
      </c>
      <c r="J723" t="str">
        <f>TRIM(CONCATENATE(wiz[[#This Row],[SHIPPER..................]],wiz[[#This Row],[ZIP2..]],wiz[[#This Row],[ZIP3..]]))</f>
        <v>b: C H ROBINSON | 4600130566</v>
      </c>
      <c r="K723" s="1">
        <v>1</v>
      </c>
      <c r="L723" s="1">
        <v>1.02</v>
      </c>
      <c r="M723" s="1">
        <v>0.27</v>
      </c>
      <c r="N723" s="1">
        <v>618</v>
      </c>
      <c r="O723" s="1">
        <v>1.21</v>
      </c>
      <c r="P723" s="1">
        <v>19</v>
      </c>
      <c r="Q723" s="1">
        <v>0.25</v>
      </c>
      <c r="R723" s="1">
        <v>-24</v>
      </c>
      <c r="S723" s="1">
        <v>-32</v>
      </c>
      <c r="T723" s="1">
        <v>1</v>
      </c>
      <c r="U723" s="1">
        <v>-365</v>
      </c>
      <c r="V723" s="1">
        <v>-396</v>
      </c>
      <c r="W723" s="1">
        <v>46933</v>
      </c>
      <c r="X723" s="1">
        <v>46001</v>
      </c>
      <c r="Y723" s="1">
        <v>30566</v>
      </c>
      <c r="Z723" s="1">
        <v>1.07</v>
      </c>
      <c r="AA723" s="6">
        <f t="shared" si="147"/>
        <v>615</v>
      </c>
      <c r="AB723" s="6">
        <f t="shared" si="148"/>
        <v>-396</v>
      </c>
      <c r="AC723" s="6">
        <f t="shared" si="149"/>
        <v>-122022</v>
      </c>
      <c r="AD723" s="6">
        <f t="shared" si="150"/>
        <v>-198.40975609756097</v>
      </c>
      <c r="AE723" s="7">
        <f t="shared" si="151"/>
        <v>-1118</v>
      </c>
      <c r="AF723" t="str">
        <f t="shared" ca="1" si="152"/>
        <v>$V$1066</v>
      </c>
      <c r="AG723" t="str">
        <f t="shared" ca="1" si="153"/>
        <v>$J$1066</v>
      </c>
      <c r="AH723" t="str">
        <f t="shared" ca="1" si="154"/>
        <v>b: C H ROBINSON | 2736036101</v>
      </c>
      <c r="AI723" t="str">
        <f t="shared" ca="1" si="143"/>
        <v>$K$1066</v>
      </c>
      <c r="AJ723" s="8">
        <f t="shared" si="144"/>
        <v>1.6260162601626016E-3</v>
      </c>
      <c r="AK723" s="7">
        <f t="shared" si="145"/>
        <v>-560</v>
      </c>
      <c r="AL723" s="7" t="str">
        <f t="shared" ca="1" si="155"/>
        <v>b: C H ROBINSON | 6080335055</v>
      </c>
      <c r="AM723" t="b">
        <f t="shared" si="146"/>
        <v>0</v>
      </c>
    </row>
    <row r="724" spans="3:39" x14ac:dyDescent="0.3">
      <c r="C724" s="1" t="s">
        <v>576</v>
      </c>
      <c r="D724" s="1" t="s">
        <v>577</v>
      </c>
      <c r="E724" s="1" t="s">
        <v>39</v>
      </c>
      <c r="F724" s="1" t="s">
        <v>42</v>
      </c>
      <c r="G724" s="1" t="s">
        <v>919</v>
      </c>
      <c r="H724" s="1" t="s">
        <v>50</v>
      </c>
      <c r="I724" s="1" t="s">
        <v>920</v>
      </c>
      <c r="J724" t="str">
        <f>TRIM(CONCATENATE(wiz[[#This Row],[SHIPPER..................]],wiz[[#This Row],[ZIP2..]],wiz[[#This Row],[ZIP3..]]))</f>
        <v>b: SUNTECK TRANSPORT | 4730230531</v>
      </c>
      <c r="K724" s="1">
        <v>1</v>
      </c>
      <c r="L724" s="1">
        <v>1.58</v>
      </c>
      <c r="M724" s="1">
        <v>0.27</v>
      </c>
      <c r="N724" s="1">
        <v>539</v>
      </c>
      <c r="O724" s="1">
        <v>2.08</v>
      </c>
      <c r="P724" s="1">
        <v>36</v>
      </c>
      <c r="Q724" s="1">
        <v>0.25</v>
      </c>
      <c r="R724" s="1">
        <v>-32</v>
      </c>
      <c r="S724" s="1">
        <v>-91</v>
      </c>
      <c r="T724" s="1">
        <v>-246</v>
      </c>
      <c r="U724" s="1">
        <v>-153</v>
      </c>
      <c r="V724" s="1">
        <v>-490</v>
      </c>
      <c r="W724" s="1">
        <v>46933</v>
      </c>
      <c r="X724" s="1">
        <v>47302</v>
      </c>
      <c r="Y724" s="1">
        <v>30531</v>
      </c>
      <c r="Z724" s="1">
        <v>1.63</v>
      </c>
      <c r="AA724" s="6">
        <f t="shared" si="147"/>
        <v>10</v>
      </c>
      <c r="AB724" s="6">
        <f t="shared" si="148"/>
        <v>-490</v>
      </c>
      <c r="AC724" s="6">
        <f t="shared" si="149"/>
        <v>-607</v>
      </c>
      <c r="AD724" s="6">
        <f t="shared" si="150"/>
        <v>-60.7</v>
      </c>
      <c r="AE724" s="7">
        <f t="shared" si="151"/>
        <v>-668</v>
      </c>
      <c r="AF724" t="str">
        <f t="shared" ca="1" si="152"/>
        <v>$V$1097</v>
      </c>
      <c r="AG724" t="str">
        <f t="shared" ca="1" si="153"/>
        <v>$J$1097</v>
      </c>
      <c r="AH724" t="str">
        <f t="shared" ca="1" si="154"/>
        <v>b: SUNTECK TRANSPORT | 2737737148</v>
      </c>
      <c r="AI724" t="str">
        <f t="shared" ca="1" si="143"/>
        <v>$K$1097</v>
      </c>
      <c r="AJ724" s="8">
        <f t="shared" si="144"/>
        <v>0.1</v>
      </c>
      <c r="AK724" s="7">
        <f t="shared" si="145"/>
        <v>-668</v>
      </c>
      <c r="AL724" s="7" t="str">
        <f t="shared" ca="1" si="155"/>
        <v>b: SUNTECK TRANSPORT | 2737737148</v>
      </c>
      <c r="AM724" t="b">
        <f t="shared" si="146"/>
        <v>0</v>
      </c>
    </row>
    <row r="725" spans="3:39" x14ac:dyDescent="0.3">
      <c r="C725" s="1" t="s">
        <v>78</v>
      </c>
      <c r="D725" s="1" t="s">
        <v>79</v>
      </c>
      <c r="E725" s="1" t="s">
        <v>39</v>
      </c>
      <c r="F725" s="1" t="s">
        <v>42</v>
      </c>
      <c r="G725" s="1" t="s">
        <v>921</v>
      </c>
      <c r="H725" s="1" t="s">
        <v>50</v>
      </c>
      <c r="I725" s="1" t="s">
        <v>384</v>
      </c>
      <c r="J725" t="str">
        <f>TRIM(CONCATENATE(wiz[[#This Row],[SHIPPER..................]],wiz[[#This Row],[ZIP2..]],wiz[[#This Row],[ZIP3..]]))</f>
        <v>TRACTOR SUPPLY MANHAT| 4601131201</v>
      </c>
      <c r="K725" s="1">
        <v>3</v>
      </c>
      <c r="L725" s="1">
        <v>2.02</v>
      </c>
      <c r="M725" s="1">
        <v>0.22</v>
      </c>
      <c r="N725" s="1">
        <v>666</v>
      </c>
      <c r="O725" s="1">
        <v>1.47</v>
      </c>
      <c r="P725" s="1">
        <v>48</v>
      </c>
      <c r="Q725" s="1">
        <v>0.28000000000000003</v>
      </c>
      <c r="R725" s="1">
        <v>6</v>
      </c>
      <c r="S725" s="1">
        <v>-67</v>
      </c>
      <c r="T725" s="1">
        <v>-19</v>
      </c>
      <c r="U725" s="1">
        <v>283</v>
      </c>
      <c r="V725" s="1">
        <v>197</v>
      </c>
      <c r="W725" s="1">
        <v>46933</v>
      </c>
      <c r="X725" s="1">
        <v>46011</v>
      </c>
      <c r="Y725" s="1">
        <v>31201</v>
      </c>
      <c r="Z725" s="1">
        <v>2.02</v>
      </c>
      <c r="AA725" s="6">
        <f t="shared" si="147"/>
        <v>533</v>
      </c>
      <c r="AB725" s="6">
        <f t="shared" si="148"/>
        <v>591</v>
      </c>
      <c r="AC725" s="6">
        <f t="shared" si="149"/>
        <v>27994</v>
      </c>
      <c r="AD725" s="6">
        <f t="shared" si="150"/>
        <v>52.521575984990619</v>
      </c>
      <c r="AE725" s="7">
        <f t="shared" si="151"/>
        <v>-627</v>
      </c>
      <c r="AF725" t="str">
        <f t="shared" ca="1" si="152"/>
        <v>$V$356</v>
      </c>
      <c r="AG725" t="str">
        <f t="shared" ca="1" si="153"/>
        <v>$J$356</v>
      </c>
      <c r="AH725" t="str">
        <f t="shared" ca="1" si="154"/>
        <v>TRACTOR SUPPLY MANHAT| 3070142134</v>
      </c>
      <c r="AI725" t="str">
        <f t="shared" ca="1" si="143"/>
        <v>$K$356</v>
      </c>
      <c r="AJ725" s="8">
        <f t="shared" si="144"/>
        <v>5.6285178236397749E-3</v>
      </c>
      <c r="AK725" s="7">
        <f t="shared" si="145"/>
        <v>-192</v>
      </c>
      <c r="AL725" s="7" t="str">
        <f t="shared" ca="1" si="155"/>
        <v>b: C H ROBINSON | 4817435150</v>
      </c>
      <c r="AM725" t="b">
        <f t="shared" si="146"/>
        <v>0</v>
      </c>
    </row>
    <row r="726" spans="3:39" x14ac:dyDescent="0.3">
      <c r="C726" s="1" t="s">
        <v>78</v>
      </c>
      <c r="D726" s="1" t="s">
        <v>79</v>
      </c>
      <c r="E726" s="1" t="s">
        <v>39</v>
      </c>
      <c r="F726" s="1" t="s">
        <v>42</v>
      </c>
      <c r="G726" s="1" t="s">
        <v>919</v>
      </c>
      <c r="H726" s="1" t="s">
        <v>50</v>
      </c>
      <c r="I726" s="1" t="s">
        <v>384</v>
      </c>
      <c r="J726" t="str">
        <f>TRIM(CONCATENATE(wiz[[#This Row],[SHIPPER..................]],wiz[[#This Row],[ZIP2..]],wiz[[#This Row],[ZIP3..]]))</f>
        <v>TRACTOR SUPPLY MANHAT| 4730231201</v>
      </c>
      <c r="K726" s="1">
        <v>1</v>
      </c>
      <c r="L726" s="1">
        <v>1.9</v>
      </c>
      <c r="M726" s="1">
        <v>0.21</v>
      </c>
      <c r="N726" s="1">
        <v>689</v>
      </c>
      <c r="O726" s="1">
        <v>1.17</v>
      </c>
      <c r="P726" s="1">
        <v>45</v>
      </c>
      <c r="Q726" s="1">
        <v>0.25</v>
      </c>
      <c r="R726" s="1">
        <v>-22</v>
      </c>
      <c r="S726" s="1">
        <v>-102</v>
      </c>
      <c r="T726" s="1">
        <v>52</v>
      </c>
      <c r="U726" s="1">
        <v>286</v>
      </c>
      <c r="V726" s="1">
        <v>236</v>
      </c>
      <c r="W726" s="1">
        <v>46072</v>
      </c>
      <c r="X726" s="1">
        <v>47302</v>
      </c>
      <c r="Y726" s="1">
        <v>31201</v>
      </c>
      <c r="Z726" s="1">
        <v>1.89</v>
      </c>
      <c r="AA726" s="6">
        <f t="shared" si="147"/>
        <v>533</v>
      </c>
      <c r="AB726" s="6">
        <f t="shared" si="148"/>
        <v>236</v>
      </c>
      <c r="AC726" s="6">
        <f t="shared" si="149"/>
        <v>27994</v>
      </c>
      <c r="AD726" s="6">
        <f t="shared" si="150"/>
        <v>52.521575984990619</v>
      </c>
      <c r="AE726" s="7">
        <f t="shared" si="151"/>
        <v>-627</v>
      </c>
      <c r="AF726" t="str">
        <f t="shared" ca="1" si="152"/>
        <v>$V$356</v>
      </c>
      <c r="AG726" t="str">
        <f t="shared" ca="1" si="153"/>
        <v>$J$356</v>
      </c>
      <c r="AH726" t="str">
        <f t="shared" ca="1" si="154"/>
        <v>TRACTOR SUPPLY MANHAT| 3070142134</v>
      </c>
      <c r="AI726" t="str">
        <f t="shared" ca="1" si="143"/>
        <v>$K$356</v>
      </c>
      <c r="AJ726" s="8">
        <f t="shared" si="144"/>
        <v>1.876172607879925E-3</v>
      </c>
      <c r="AK726" s="7">
        <f t="shared" si="145"/>
        <v>-192</v>
      </c>
      <c r="AL726" s="7" t="str">
        <f t="shared" ca="1" si="155"/>
        <v>b: C H ROBINSON | 4817435150</v>
      </c>
      <c r="AM726" t="b">
        <f t="shared" si="146"/>
        <v>0</v>
      </c>
    </row>
    <row r="727" spans="3:39" x14ac:dyDescent="0.3">
      <c r="C727" s="1" t="s">
        <v>604</v>
      </c>
      <c r="D727" s="1" t="s">
        <v>605</v>
      </c>
      <c r="E727" s="1" t="s">
        <v>39</v>
      </c>
      <c r="F727" s="1" t="s">
        <v>42</v>
      </c>
      <c r="G727" s="1" t="s">
        <v>116</v>
      </c>
      <c r="H727" s="1" t="s">
        <v>50</v>
      </c>
      <c r="I727" s="1" t="s">
        <v>362</v>
      </c>
      <c r="J727" t="str">
        <f>TRIM(CONCATENATE(wiz[[#This Row],[SHIPPER..................]],wiz[[#This Row],[ZIP2..]],wiz[[#This Row],[ZIP3..]]))</f>
        <v>JOHNS MANVILLE | 4737430103</v>
      </c>
      <c r="K727" s="1">
        <v>5</v>
      </c>
      <c r="L727" s="1">
        <v>1.94</v>
      </c>
      <c r="M727" s="1">
        <v>0.19</v>
      </c>
      <c r="N727" s="1">
        <v>444</v>
      </c>
      <c r="O727" s="1">
        <v>0.85</v>
      </c>
      <c r="P727" s="1">
        <v>62</v>
      </c>
      <c r="Q727" s="1">
        <v>0.28999999999999998</v>
      </c>
      <c r="R727" s="1">
        <v>7</v>
      </c>
      <c r="S727" s="1">
        <v>-151</v>
      </c>
      <c r="T727" s="1">
        <v>8</v>
      </c>
      <c r="U727" s="1">
        <v>90</v>
      </c>
      <c r="V727" s="1">
        <v>-53</v>
      </c>
      <c r="W727" s="1">
        <v>47240</v>
      </c>
      <c r="X727" s="1">
        <v>47374</v>
      </c>
      <c r="Y727" s="1">
        <v>30103</v>
      </c>
      <c r="Z727" s="1">
        <v>1.91</v>
      </c>
      <c r="AA727" s="6">
        <f t="shared" si="147"/>
        <v>27</v>
      </c>
      <c r="AB727" s="6">
        <f t="shared" si="148"/>
        <v>-265</v>
      </c>
      <c r="AC727" s="6">
        <f t="shared" si="149"/>
        <v>2954</v>
      </c>
      <c r="AD727" s="6">
        <f t="shared" si="150"/>
        <v>109.4074074074074</v>
      </c>
      <c r="AE727" s="7">
        <f t="shared" si="151"/>
        <v>-187</v>
      </c>
      <c r="AF727" t="str">
        <f t="shared" ca="1" si="152"/>
        <v>$V$550</v>
      </c>
      <c r="AG727" t="str">
        <f t="shared" ca="1" si="153"/>
        <v>$J$550</v>
      </c>
      <c r="AH727" t="str">
        <f t="shared" ca="1" si="154"/>
        <v>b: ASCENT GLOBAL LOGI| 6280130301</v>
      </c>
      <c r="AI727" t="str">
        <f t="shared" ca="1" si="143"/>
        <v>$K$550</v>
      </c>
      <c r="AJ727" s="8">
        <f t="shared" si="144"/>
        <v>0.18518518518518517</v>
      </c>
      <c r="AK727" s="7">
        <f t="shared" si="145"/>
        <v>-53</v>
      </c>
      <c r="AL727" s="7" t="str">
        <f t="shared" ca="1" si="155"/>
        <v>TRACTOR SUPPLY MANHAT| 6060142134</v>
      </c>
      <c r="AM727" t="str">
        <f t="shared" si="146"/>
        <v>JOHNS MANVILLE | 4737430103</v>
      </c>
    </row>
    <row r="728" spans="3:39" x14ac:dyDescent="0.3">
      <c r="C728" s="1" t="s">
        <v>123</v>
      </c>
      <c r="D728" s="1" t="s">
        <v>124</v>
      </c>
      <c r="E728" s="1" t="s">
        <v>39</v>
      </c>
      <c r="F728" s="1" t="s">
        <v>42</v>
      </c>
      <c r="G728" s="1" t="s">
        <v>921</v>
      </c>
      <c r="H728" s="1" t="s">
        <v>50</v>
      </c>
      <c r="I728" s="1" t="s">
        <v>390</v>
      </c>
      <c r="J728" t="str">
        <f>TRIM(CONCATENATE(wiz[[#This Row],[SHIPPER..................]],wiz[[#This Row],[ZIP2..]],wiz[[#This Row],[ZIP3..]]))</f>
        <v>WAL MART SAMS GENERAL| 4601130180</v>
      </c>
      <c r="K728" s="1">
        <v>1</v>
      </c>
      <c r="L728" s="1">
        <v>2.08</v>
      </c>
      <c r="M728" s="1">
        <v>0.1</v>
      </c>
      <c r="N728" s="1">
        <v>535</v>
      </c>
      <c r="O728" s="1">
        <v>1.05</v>
      </c>
      <c r="P728" s="1">
        <v>10</v>
      </c>
      <c r="Q728" s="1">
        <v>0.25</v>
      </c>
      <c r="R728" s="1">
        <v>69</v>
      </c>
      <c r="S728" s="1">
        <v>-16</v>
      </c>
      <c r="T728" s="1">
        <v>-1</v>
      </c>
      <c r="U728" s="1">
        <v>185</v>
      </c>
      <c r="V728" s="1">
        <v>168</v>
      </c>
      <c r="W728" s="1">
        <v>46064</v>
      </c>
      <c r="X728" s="1">
        <v>46011</v>
      </c>
      <c r="Y728" s="1">
        <v>30180</v>
      </c>
      <c r="Z728" s="1">
        <v>1.96</v>
      </c>
      <c r="AA728" s="6">
        <f t="shared" si="147"/>
        <v>189</v>
      </c>
      <c r="AB728" s="6">
        <f t="shared" si="148"/>
        <v>168</v>
      </c>
      <c r="AC728" s="6">
        <f t="shared" si="149"/>
        <v>88</v>
      </c>
      <c r="AD728" s="6">
        <f t="shared" si="150"/>
        <v>0.46560846560846558</v>
      </c>
      <c r="AE728" s="7">
        <f t="shared" si="151"/>
        <v>-553</v>
      </c>
      <c r="AF728" t="str">
        <f t="shared" ca="1" si="152"/>
        <v>$V$459</v>
      </c>
      <c r="AG728" t="str">
        <f t="shared" ca="1" si="153"/>
        <v>$J$459</v>
      </c>
      <c r="AH728" t="str">
        <f t="shared" ca="1" si="154"/>
        <v>WAL MART SAMS GENERAL| 6054835055</v>
      </c>
      <c r="AI728" t="str">
        <f t="shared" ca="1" si="143"/>
        <v>$K$459</v>
      </c>
      <c r="AJ728" s="8">
        <f t="shared" si="144"/>
        <v>5.2910052910052907E-3</v>
      </c>
      <c r="AK728" s="7">
        <f t="shared" si="145"/>
        <v>-306</v>
      </c>
      <c r="AL728" s="7" t="str">
        <f t="shared" ca="1" si="155"/>
        <v>b: C H ROBINSON | 3030163755</v>
      </c>
      <c r="AM728" t="b">
        <f t="shared" si="146"/>
        <v>0</v>
      </c>
    </row>
    <row r="729" spans="3:39" x14ac:dyDescent="0.3">
      <c r="C729" s="1" t="s">
        <v>855</v>
      </c>
      <c r="D729" s="1" t="s">
        <v>856</v>
      </c>
      <c r="E729" s="1" t="s">
        <v>39</v>
      </c>
      <c r="F729" s="1" t="s">
        <v>42</v>
      </c>
      <c r="G729" s="1" t="s">
        <v>917</v>
      </c>
      <c r="H729" s="1" t="s">
        <v>61</v>
      </c>
      <c r="I729" s="1" t="s">
        <v>922</v>
      </c>
      <c r="J729" t="str">
        <f>TRIM(CONCATENATE(wiz[[#This Row],[SHIPPER..................]],wiz[[#This Row],[ZIP2..]],wiz[[#This Row],[ZIP3..]]))</f>
        <v>b: ARMSTRONG TRANSPOR| 4600165560</v>
      </c>
      <c r="K729" s="1">
        <v>1</v>
      </c>
      <c r="L729" s="1">
        <v>1.47</v>
      </c>
      <c r="M729" s="1">
        <v>0.27</v>
      </c>
      <c r="N729" s="1">
        <v>430</v>
      </c>
      <c r="O729" s="1">
        <v>0.88</v>
      </c>
      <c r="P729" s="1">
        <v>20</v>
      </c>
      <c r="Q729" s="1">
        <v>0.25</v>
      </c>
      <c r="R729" s="1">
        <v>-26</v>
      </c>
      <c r="S729" s="1">
        <v>6</v>
      </c>
      <c r="T729" s="1">
        <v>1</v>
      </c>
      <c r="U729" s="1">
        <v>-25</v>
      </c>
      <c r="V729" s="1">
        <v>-18</v>
      </c>
      <c r="W729" s="1">
        <v>46064</v>
      </c>
      <c r="X729" s="1">
        <v>46001</v>
      </c>
      <c r="Y729" s="1">
        <v>65560</v>
      </c>
      <c r="Z729" s="1">
        <v>1.52</v>
      </c>
      <c r="AA729" s="6">
        <f t="shared" si="147"/>
        <v>3</v>
      </c>
      <c r="AB729" s="6">
        <f t="shared" si="148"/>
        <v>-18</v>
      </c>
      <c r="AC729" s="6">
        <f t="shared" si="149"/>
        <v>-245</v>
      </c>
      <c r="AD729" s="6">
        <f t="shared" si="150"/>
        <v>-81.666666666666671</v>
      </c>
      <c r="AE729" s="7">
        <f t="shared" si="151"/>
        <v>-406</v>
      </c>
      <c r="AF729" t="str">
        <f t="shared" ca="1" si="152"/>
        <v>$V$987</v>
      </c>
      <c r="AG729" t="str">
        <f t="shared" ca="1" si="153"/>
        <v>$J$987</v>
      </c>
      <c r="AH729" t="str">
        <f t="shared" ca="1" si="154"/>
        <v>WILLIAMS SONOMA | 3865476001</v>
      </c>
      <c r="AI729" t="str">
        <f t="shared" ca="1" si="143"/>
        <v>$K$987</v>
      </c>
      <c r="AJ729" s="8">
        <f t="shared" si="144"/>
        <v>0.33333333333333331</v>
      </c>
      <c r="AK729" s="7">
        <f t="shared" si="145"/>
        <v>-406</v>
      </c>
      <c r="AL729" s="7" t="str">
        <f t="shared" ca="1" si="155"/>
        <v>WILLIAMS SONOMA | 3865476001</v>
      </c>
      <c r="AM729" t="b">
        <f t="shared" si="146"/>
        <v>0</v>
      </c>
    </row>
    <row r="730" spans="3:39" x14ac:dyDescent="0.3">
      <c r="C730" s="1" t="s">
        <v>344</v>
      </c>
      <c r="D730" s="1" t="s">
        <v>345</v>
      </c>
      <c r="E730" s="1" t="s">
        <v>39</v>
      </c>
      <c r="F730" s="1" t="s">
        <v>42</v>
      </c>
      <c r="G730" s="1" t="s">
        <v>919</v>
      </c>
      <c r="H730" s="1" t="s">
        <v>66</v>
      </c>
      <c r="I730" s="1" t="s">
        <v>923</v>
      </c>
      <c r="J730" t="str">
        <f>TRIM(CONCATENATE(wiz[[#This Row],[SHIPPER..................]],wiz[[#This Row],[ZIP2..]],wiz[[#This Row],[ZIP3..]]))</f>
        <v>b: SCHNEIDER LOGISTIC| 4730239601</v>
      </c>
      <c r="K730" s="1">
        <v>1</v>
      </c>
      <c r="L730" s="1">
        <v>1.66</v>
      </c>
      <c r="M730" s="1">
        <v>0.19</v>
      </c>
      <c r="N730" s="1">
        <v>796</v>
      </c>
      <c r="O730" s="1">
        <v>1.21</v>
      </c>
      <c r="P730" s="1">
        <v>36</v>
      </c>
      <c r="Q730" s="1">
        <v>0.25</v>
      </c>
      <c r="R730" s="1">
        <v>16</v>
      </c>
      <c r="S730" s="1">
        <v>-91</v>
      </c>
      <c r="T730" s="1">
        <v>140</v>
      </c>
      <c r="U730" s="1">
        <v>-154</v>
      </c>
      <c r="V730" s="1">
        <v>-105</v>
      </c>
      <c r="W730" s="1">
        <v>46933</v>
      </c>
      <c r="X730" s="1">
        <v>47302</v>
      </c>
      <c r="Y730" s="1">
        <v>39601</v>
      </c>
      <c r="Z730" s="1">
        <v>1.63</v>
      </c>
      <c r="AA730" s="6">
        <f t="shared" si="147"/>
        <v>78</v>
      </c>
      <c r="AB730" s="6">
        <f t="shared" si="148"/>
        <v>-105</v>
      </c>
      <c r="AC730" s="6">
        <f t="shared" si="149"/>
        <v>-21006</v>
      </c>
      <c r="AD730" s="6">
        <f t="shared" si="150"/>
        <v>-269.30769230769232</v>
      </c>
      <c r="AE730" s="7">
        <f t="shared" si="151"/>
        <v>-1249</v>
      </c>
      <c r="AF730" t="str">
        <f t="shared" ca="1" si="152"/>
        <v>$V$1953</v>
      </c>
      <c r="AG730" t="str">
        <f t="shared" ca="1" si="153"/>
        <v>$J$1953</v>
      </c>
      <c r="AH730" t="str">
        <f t="shared" ca="1" si="154"/>
        <v>b: SCHNEIDER LOGISTIC| 3830119034</v>
      </c>
      <c r="AI730" t="str">
        <f t="shared" ca="1" si="143"/>
        <v>$K$1953</v>
      </c>
      <c r="AJ730" s="8">
        <f t="shared" si="144"/>
        <v>1.282051282051282E-2</v>
      </c>
      <c r="AK730" s="7">
        <f t="shared" si="145"/>
        <v>-570</v>
      </c>
      <c r="AL730" s="7" t="str">
        <f t="shared" ca="1" si="155"/>
        <v>LOWES MLXP VAN ONE WA| 3071947265</v>
      </c>
      <c r="AM730" t="b">
        <f t="shared" si="146"/>
        <v>0</v>
      </c>
    </row>
    <row r="731" spans="3:39" x14ac:dyDescent="0.3">
      <c r="C731" s="1" t="s">
        <v>123</v>
      </c>
      <c r="D731" s="1" t="s">
        <v>124</v>
      </c>
      <c r="E731" s="1" t="s">
        <v>39</v>
      </c>
      <c r="F731" s="1" t="s">
        <v>42</v>
      </c>
      <c r="G731" s="1" t="s">
        <v>921</v>
      </c>
      <c r="H731" s="1" t="s">
        <v>68</v>
      </c>
      <c r="I731" s="1" t="s">
        <v>184</v>
      </c>
      <c r="J731" t="str">
        <f>TRIM(CONCATENATE(wiz[[#This Row],[SHIPPER..................]],wiz[[#This Row],[ZIP2..]],wiz[[#This Row],[ZIP3..]]))</f>
        <v>WAL MART SAMS GENERAL| 4601128201</v>
      </c>
      <c r="K731" s="1">
        <v>1</v>
      </c>
      <c r="L731" s="1">
        <v>2.02</v>
      </c>
      <c r="M731" s="1">
        <v>0.12</v>
      </c>
      <c r="N731" s="1">
        <v>547</v>
      </c>
      <c r="O731" s="1">
        <v>1.05</v>
      </c>
      <c r="P731" s="1">
        <v>32</v>
      </c>
      <c r="Q731" s="1">
        <v>0.25</v>
      </c>
      <c r="R731" s="1">
        <v>89</v>
      </c>
      <c r="S731" s="1">
        <v>-16</v>
      </c>
      <c r="T731" s="1">
        <v>-1</v>
      </c>
      <c r="U731" s="1">
        <v>76</v>
      </c>
      <c r="V731" s="1">
        <v>59</v>
      </c>
      <c r="W731" s="1">
        <v>46933</v>
      </c>
      <c r="X731" s="1">
        <v>46011</v>
      </c>
      <c r="Y731" s="1">
        <v>28201</v>
      </c>
      <c r="Z731" s="1">
        <v>1.92</v>
      </c>
      <c r="AA731" s="6">
        <f t="shared" si="147"/>
        <v>189</v>
      </c>
      <c r="AB731" s="6">
        <f t="shared" si="148"/>
        <v>59</v>
      </c>
      <c r="AC731" s="6">
        <f t="shared" si="149"/>
        <v>88</v>
      </c>
      <c r="AD731" s="6">
        <f t="shared" si="150"/>
        <v>0.46560846560846558</v>
      </c>
      <c r="AE731" s="7">
        <f t="shared" si="151"/>
        <v>-553</v>
      </c>
      <c r="AF731" t="str">
        <f t="shared" ca="1" si="152"/>
        <v>$V$459</v>
      </c>
      <c r="AG731" t="str">
        <f t="shared" ca="1" si="153"/>
        <v>$J$459</v>
      </c>
      <c r="AH731" t="str">
        <f t="shared" ca="1" si="154"/>
        <v>WAL MART SAMS GENERAL| 6054835055</v>
      </c>
      <c r="AI731" t="str">
        <f t="shared" ca="1" si="143"/>
        <v>$K$459</v>
      </c>
      <c r="AJ731" s="8">
        <f t="shared" si="144"/>
        <v>5.2910052910052907E-3</v>
      </c>
      <c r="AK731" s="7">
        <f t="shared" si="145"/>
        <v>-306</v>
      </c>
      <c r="AL731" s="7" t="str">
        <f t="shared" ca="1" si="155"/>
        <v>b: C H ROBINSON | 3030163755</v>
      </c>
      <c r="AM731" t="b">
        <f t="shared" si="146"/>
        <v>0</v>
      </c>
    </row>
    <row r="732" spans="3:39" x14ac:dyDescent="0.3">
      <c r="C732" s="1" t="s">
        <v>37</v>
      </c>
      <c r="D732" s="1" t="s">
        <v>38</v>
      </c>
      <c r="E732" s="1" t="s">
        <v>39</v>
      </c>
      <c r="F732" s="1" t="s">
        <v>42</v>
      </c>
      <c r="G732" s="1" t="s">
        <v>915</v>
      </c>
      <c r="H732" s="1" t="s">
        <v>68</v>
      </c>
      <c r="I732" s="1" t="s">
        <v>924</v>
      </c>
      <c r="J732" t="str">
        <f>TRIM(CONCATENATE(wiz[[#This Row],[SHIPPER..................]],wiz[[#This Row],[ZIP2..]],wiz[[#This Row],[ZIP3..]]))</f>
        <v>b: C H ROBINSON | 4734827260</v>
      </c>
      <c r="K732" s="1">
        <v>3</v>
      </c>
      <c r="L732" s="1">
        <v>1.41</v>
      </c>
      <c r="M732" s="1">
        <v>0.28000000000000003</v>
      </c>
      <c r="N732" s="1">
        <v>533</v>
      </c>
      <c r="O732" s="1">
        <v>1.37</v>
      </c>
      <c r="P732" s="1">
        <v>36</v>
      </c>
      <c r="Q732" s="1">
        <v>0.27</v>
      </c>
      <c r="R732" s="1">
        <v>5</v>
      </c>
      <c r="S732" s="1">
        <v>-100</v>
      </c>
      <c r="T732" s="1">
        <v>-77</v>
      </c>
      <c r="U732" s="1">
        <v>-192</v>
      </c>
      <c r="V732" s="1">
        <v>-369</v>
      </c>
      <c r="W732" s="1">
        <v>46933</v>
      </c>
      <c r="X732" s="1">
        <v>47348</v>
      </c>
      <c r="Y732" s="1">
        <v>27260</v>
      </c>
      <c r="Z732" s="1">
        <v>1.47</v>
      </c>
      <c r="AA732" s="6">
        <f t="shared" si="147"/>
        <v>615</v>
      </c>
      <c r="AB732" s="6">
        <f t="shared" si="148"/>
        <v>-1107</v>
      </c>
      <c r="AC732" s="6">
        <f t="shared" si="149"/>
        <v>-122022</v>
      </c>
      <c r="AD732" s="6">
        <f t="shared" si="150"/>
        <v>-198.40975609756097</v>
      </c>
      <c r="AE732" s="7">
        <f t="shared" si="151"/>
        <v>-1118</v>
      </c>
      <c r="AF732" t="str">
        <f t="shared" ca="1" si="152"/>
        <v>$V$1066</v>
      </c>
      <c r="AG732" t="str">
        <f t="shared" ca="1" si="153"/>
        <v>$J$1066</v>
      </c>
      <c r="AH732" t="str">
        <f t="shared" ca="1" si="154"/>
        <v>b: C H ROBINSON | 2736036101</v>
      </c>
      <c r="AI732" t="str">
        <f t="shared" ca="1" si="143"/>
        <v>$K$1066</v>
      </c>
      <c r="AJ732" s="8">
        <f t="shared" si="144"/>
        <v>4.8780487804878049E-3</v>
      </c>
      <c r="AK732" s="7">
        <f t="shared" si="145"/>
        <v>-560</v>
      </c>
      <c r="AL732" s="7" t="str">
        <f t="shared" ca="1" si="155"/>
        <v>b: C H ROBINSON | 6080335055</v>
      </c>
      <c r="AM732" t="b">
        <f t="shared" si="146"/>
        <v>0</v>
      </c>
    </row>
    <row r="733" spans="3:39" x14ac:dyDescent="0.3">
      <c r="C733" s="1" t="s">
        <v>72</v>
      </c>
      <c r="D733" s="1" t="s">
        <v>73</v>
      </c>
      <c r="E733" s="1" t="s">
        <v>39</v>
      </c>
      <c r="F733" s="1" t="s">
        <v>42</v>
      </c>
      <c r="G733" s="1" t="s">
        <v>915</v>
      </c>
      <c r="H733" s="1" t="s">
        <v>68</v>
      </c>
      <c r="I733" s="1" t="s">
        <v>924</v>
      </c>
      <c r="J733" t="str">
        <f>TRIM(CONCATENATE(wiz[[#This Row],[SHIPPER..................]],wiz[[#This Row],[ZIP2..]],wiz[[#This Row],[ZIP3..]]))</f>
        <v>REDWOOD LOGISTICS STR| 4734827260</v>
      </c>
      <c r="K733" s="1">
        <v>4</v>
      </c>
      <c r="L733" s="1">
        <v>1.41</v>
      </c>
      <c r="M733" s="1">
        <v>0.28000000000000003</v>
      </c>
      <c r="N733" s="1">
        <v>533</v>
      </c>
      <c r="O733" s="1">
        <v>1.07</v>
      </c>
      <c r="P733" s="1">
        <v>92</v>
      </c>
      <c r="Q733" s="1">
        <v>0.3</v>
      </c>
      <c r="R733" s="1">
        <v>4</v>
      </c>
      <c r="S733" s="1">
        <v>-139</v>
      </c>
      <c r="T733" s="1">
        <v>-6</v>
      </c>
      <c r="U733" s="1">
        <v>-163</v>
      </c>
      <c r="V733" s="1">
        <v>-308</v>
      </c>
      <c r="W733" s="1">
        <v>46168</v>
      </c>
      <c r="X733" s="1">
        <v>47348</v>
      </c>
      <c r="Y733" s="1">
        <v>27260</v>
      </c>
      <c r="Z733" s="1">
        <v>1.47</v>
      </c>
      <c r="AA733" s="6">
        <f t="shared" si="147"/>
        <v>112</v>
      </c>
      <c r="AB733" s="6">
        <f t="shared" si="148"/>
        <v>-1232</v>
      </c>
      <c r="AC733" s="6">
        <f t="shared" si="149"/>
        <v>-32183</v>
      </c>
      <c r="AD733" s="6">
        <f t="shared" si="150"/>
        <v>-287.34821428571428</v>
      </c>
      <c r="AE733" s="7">
        <f t="shared" si="151"/>
        <v>-836</v>
      </c>
      <c r="AF733" t="str">
        <f t="shared" ca="1" si="152"/>
        <v>$V$1531</v>
      </c>
      <c r="AG733" t="str">
        <f t="shared" ca="1" si="153"/>
        <v>$J$1531</v>
      </c>
      <c r="AH733" t="str">
        <f t="shared" ca="1" si="154"/>
        <v>REDWOOD LOGISTICS STR| 4370137401</v>
      </c>
      <c r="AI733" t="str">
        <f t="shared" ca="1" si="143"/>
        <v>$K$1531</v>
      </c>
      <c r="AJ733" s="8">
        <f t="shared" si="144"/>
        <v>3.5714285714285712E-2</v>
      </c>
      <c r="AK733" s="7">
        <f t="shared" si="145"/>
        <v>-624</v>
      </c>
      <c r="AL733" s="7" t="str">
        <f t="shared" ca="1" si="155"/>
        <v>REDWOOD LOGISTICS STR| 4589530012</v>
      </c>
      <c r="AM733" t="b">
        <f t="shared" si="146"/>
        <v>0</v>
      </c>
    </row>
    <row r="734" spans="3:39" x14ac:dyDescent="0.3">
      <c r="C734" s="1" t="s">
        <v>37</v>
      </c>
      <c r="D734" s="1" t="s">
        <v>38</v>
      </c>
      <c r="E734" s="1" t="s">
        <v>39</v>
      </c>
      <c r="F734" s="1" t="s">
        <v>42</v>
      </c>
      <c r="G734" s="1" t="s">
        <v>915</v>
      </c>
      <c r="H734" s="1" t="s">
        <v>68</v>
      </c>
      <c r="I734" s="1" t="s">
        <v>925</v>
      </c>
      <c r="J734" t="str">
        <f>TRIM(CONCATENATE(wiz[[#This Row],[SHIPPER..................]],wiz[[#This Row],[ZIP2..]],wiz[[#This Row],[ZIP3..]]))</f>
        <v>b: C H ROBINSON | 4734828601</v>
      </c>
      <c r="K734" s="1">
        <v>3</v>
      </c>
      <c r="L734" s="1">
        <v>1.01</v>
      </c>
      <c r="M734" s="1">
        <v>0.27</v>
      </c>
      <c r="N734" s="1">
        <v>547</v>
      </c>
      <c r="O734" s="1">
        <v>0.91</v>
      </c>
      <c r="P734" s="1">
        <v>136</v>
      </c>
      <c r="Q734" s="1">
        <v>0.35</v>
      </c>
      <c r="R734" s="1">
        <v>8</v>
      </c>
      <c r="S734" s="1">
        <v>-100</v>
      </c>
      <c r="T734" s="1">
        <v>32</v>
      </c>
      <c r="U734" s="1">
        <v>-336</v>
      </c>
      <c r="V734" s="1">
        <v>-404</v>
      </c>
      <c r="W734" s="1">
        <v>46201</v>
      </c>
      <c r="X734" s="1">
        <v>47348</v>
      </c>
      <c r="Y734" s="1">
        <v>28601</v>
      </c>
      <c r="Z734" s="1">
        <v>1.06</v>
      </c>
      <c r="AA734" s="6">
        <f t="shared" si="147"/>
        <v>615</v>
      </c>
      <c r="AB734" s="6">
        <f t="shared" si="148"/>
        <v>-1212</v>
      </c>
      <c r="AC734" s="6">
        <f t="shared" si="149"/>
        <v>-122022</v>
      </c>
      <c r="AD734" s="6">
        <f t="shared" si="150"/>
        <v>-198.40975609756097</v>
      </c>
      <c r="AE734" s="7">
        <f t="shared" si="151"/>
        <v>-1118</v>
      </c>
      <c r="AF734" t="str">
        <f t="shared" ca="1" si="152"/>
        <v>$V$1066</v>
      </c>
      <c r="AG734" t="str">
        <f t="shared" ca="1" si="153"/>
        <v>$J$1066</v>
      </c>
      <c r="AH734" t="str">
        <f t="shared" ca="1" si="154"/>
        <v>b: C H ROBINSON | 2736036101</v>
      </c>
      <c r="AI734" t="str">
        <f t="shared" ca="1" si="143"/>
        <v>$K$1066</v>
      </c>
      <c r="AJ734" s="8">
        <f t="shared" si="144"/>
        <v>4.8780487804878049E-3</v>
      </c>
      <c r="AK734" s="7">
        <f t="shared" si="145"/>
        <v>-560</v>
      </c>
      <c r="AL734" s="7" t="str">
        <f t="shared" ca="1" si="155"/>
        <v>b: C H ROBINSON | 6080335055</v>
      </c>
      <c r="AM734" t="b">
        <f t="shared" si="146"/>
        <v>0</v>
      </c>
    </row>
    <row r="735" spans="3:39" x14ac:dyDescent="0.3">
      <c r="C735" s="1" t="s">
        <v>47</v>
      </c>
      <c r="D735" s="1" t="s">
        <v>48</v>
      </c>
      <c r="E735" s="1" t="s">
        <v>39</v>
      </c>
      <c r="F735" s="1" t="s">
        <v>42</v>
      </c>
      <c r="G735" s="1" t="s">
        <v>921</v>
      </c>
      <c r="H735" s="1" t="s">
        <v>68</v>
      </c>
      <c r="I735" s="1" t="s">
        <v>926</v>
      </c>
      <c r="J735" t="str">
        <f>TRIM(CONCATENATE(wiz[[#This Row],[SHIPPER..................]],wiz[[#This Row],[ZIP2..]],wiz[[#This Row],[ZIP3..]]))</f>
        <v>LOWES MLXP VAN ONE WA| 4601128656</v>
      </c>
      <c r="K735" s="1">
        <v>61</v>
      </c>
      <c r="L735" s="1">
        <v>1.9</v>
      </c>
      <c r="M735" s="1">
        <v>0.21</v>
      </c>
      <c r="N735" s="1">
        <v>488</v>
      </c>
      <c r="O735" s="1">
        <v>0.97</v>
      </c>
      <c r="P735" s="1">
        <v>54</v>
      </c>
      <c r="Q735" s="1">
        <v>0.28999999999999998</v>
      </c>
      <c r="R735" s="1">
        <v>40</v>
      </c>
      <c r="S735" s="1">
        <v>-93</v>
      </c>
      <c r="T735" s="1">
        <v>-1</v>
      </c>
      <c r="U735" s="1">
        <v>60</v>
      </c>
      <c r="V735" s="1">
        <v>-34</v>
      </c>
      <c r="W735" s="1">
        <v>46933</v>
      </c>
      <c r="X735" s="1">
        <v>46011</v>
      </c>
      <c r="Y735" s="1">
        <v>28656</v>
      </c>
      <c r="Z735" s="1">
        <v>1.89</v>
      </c>
      <c r="AA735" s="6">
        <f t="shared" si="147"/>
        <v>678</v>
      </c>
      <c r="AB735" s="6">
        <f t="shared" si="148"/>
        <v>-2074</v>
      </c>
      <c r="AC735" s="6">
        <f t="shared" si="149"/>
        <v>-50621</v>
      </c>
      <c r="AD735" s="6">
        <f t="shared" si="150"/>
        <v>-74.662241887905608</v>
      </c>
      <c r="AE735" s="7">
        <f t="shared" si="151"/>
        <v>-655</v>
      </c>
      <c r="AF735" t="str">
        <f t="shared" ca="1" si="152"/>
        <v>$V$1026</v>
      </c>
      <c r="AG735" t="str">
        <f t="shared" ca="1" si="153"/>
        <v>$J$1026</v>
      </c>
      <c r="AH735" t="str">
        <f t="shared" ca="1" si="154"/>
        <v>LOWES MLXP VAN ONE WA| 2820147265</v>
      </c>
      <c r="AI735" t="str">
        <f t="shared" ca="1" si="143"/>
        <v>$K$1026</v>
      </c>
      <c r="AJ735" s="8">
        <f t="shared" si="144"/>
        <v>8.9970501474926259E-2</v>
      </c>
      <c r="AK735" s="7">
        <f t="shared" si="145"/>
        <v>-233</v>
      </c>
      <c r="AL735" s="7" t="str">
        <f t="shared" ca="1" si="155"/>
        <v>b: ECHO GLOBAL LOGIST| 6621537201</v>
      </c>
      <c r="AM735" t="b">
        <f t="shared" si="146"/>
        <v>0</v>
      </c>
    </row>
    <row r="736" spans="3:39" x14ac:dyDescent="0.3">
      <c r="C736" s="1" t="s">
        <v>72</v>
      </c>
      <c r="D736" s="1" t="s">
        <v>73</v>
      </c>
      <c r="E736" s="1" t="s">
        <v>39</v>
      </c>
      <c r="F736" s="1" t="s">
        <v>42</v>
      </c>
      <c r="G736" s="1" t="s">
        <v>915</v>
      </c>
      <c r="H736" s="1" t="s">
        <v>68</v>
      </c>
      <c r="I736" s="1" t="s">
        <v>925</v>
      </c>
      <c r="J736" t="str">
        <f>TRIM(CONCATENATE(wiz[[#This Row],[SHIPPER..................]],wiz[[#This Row],[ZIP2..]],wiz[[#This Row],[ZIP3..]]))</f>
        <v>REDWOOD LOGISTICS STR| 4734828601</v>
      </c>
      <c r="K736" s="1">
        <v>34</v>
      </c>
      <c r="L736" s="1">
        <v>1.35</v>
      </c>
      <c r="M736" s="1">
        <v>0.28000000000000003</v>
      </c>
      <c r="N736" s="1">
        <v>547</v>
      </c>
      <c r="O736" s="1">
        <v>1.25</v>
      </c>
      <c r="P736" s="1">
        <v>82</v>
      </c>
      <c r="Q736" s="1">
        <v>0.3</v>
      </c>
      <c r="R736" s="1">
        <v>5</v>
      </c>
      <c r="S736" s="1">
        <v>-139</v>
      </c>
      <c r="T736" s="1">
        <v>-49</v>
      </c>
      <c r="U736" s="1">
        <v>-153</v>
      </c>
      <c r="V736" s="1">
        <v>-341</v>
      </c>
      <c r="W736" s="1">
        <v>46201</v>
      </c>
      <c r="X736" s="1">
        <v>47348</v>
      </c>
      <c r="Y736" s="1">
        <v>28601</v>
      </c>
      <c r="Z736" s="1">
        <v>1.41</v>
      </c>
      <c r="AA736" s="6">
        <f t="shared" si="147"/>
        <v>112</v>
      </c>
      <c r="AB736" s="6">
        <f t="shared" si="148"/>
        <v>-11594</v>
      </c>
      <c r="AC736" s="6">
        <f t="shared" si="149"/>
        <v>-32183</v>
      </c>
      <c r="AD736" s="6">
        <f t="shared" si="150"/>
        <v>-287.34821428571428</v>
      </c>
      <c r="AE736" s="7">
        <f t="shared" si="151"/>
        <v>-836</v>
      </c>
      <c r="AF736" t="str">
        <f t="shared" ca="1" si="152"/>
        <v>$V$1531</v>
      </c>
      <c r="AG736" t="str">
        <f t="shared" ca="1" si="153"/>
        <v>$J$1531</v>
      </c>
      <c r="AH736" t="str">
        <f t="shared" ca="1" si="154"/>
        <v>REDWOOD LOGISTICS STR| 4370137401</v>
      </c>
      <c r="AI736" t="str">
        <f t="shared" ca="1" si="143"/>
        <v>$K$1531</v>
      </c>
      <c r="AJ736" s="8">
        <f t="shared" si="144"/>
        <v>0.30357142857142855</v>
      </c>
      <c r="AK736" s="7">
        <f t="shared" si="145"/>
        <v>-624</v>
      </c>
      <c r="AL736" s="7" t="str">
        <f t="shared" ca="1" si="155"/>
        <v>REDWOOD LOGISTICS STR| 4589530012</v>
      </c>
      <c r="AM736" t="b">
        <f t="shared" si="146"/>
        <v>0</v>
      </c>
    </row>
    <row r="737" spans="3:39" x14ac:dyDescent="0.3">
      <c r="C737" s="1" t="s">
        <v>37</v>
      </c>
      <c r="D737" s="1" t="s">
        <v>38</v>
      </c>
      <c r="E737" s="1" t="s">
        <v>39</v>
      </c>
      <c r="F737" s="1" t="s">
        <v>42</v>
      </c>
      <c r="G737" s="1" t="s">
        <v>917</v>
      </c>
      <c r="H737" s="1" t="s">
        <v>68</v>
      </c>
      <c r="I737" s="1" t="s">
        <v>927</v>
      </c>
      <c r="J737" t="str">
        <f>TRIM(CONCATENATE(wiz[[#This Row],[SHIPPER..................]],wiz[[#This Row],[ZIP2..]],wiz[[#This Row],[ZIP3..]]))</f>
        <v>b: C H ROBINSON | 4600127597</v>
      </c>
      <c r="K737" s="1">
        <v>1</v>
      </c>
      <c r="L737" s="1">
        <v>2.17</v>
      </c>
      <c r="M737" s="1">
        <v>0.28000000000000003</v>
      </c>
      <c r="N737" s="1">
        <v>647</v>
      </c>
      <c r="O737" s="1">
        <v>1.63</v>
      </c>
      <c r="P737" s="1">
        <v>20</v>
      </c>
      <c r="Q737" s="1">
        <v>0.25</v>
      </c>
      <c r="R737" s="1">
        <v>-5</v>
      </c>
      <c r="S737" s="1">
        <v>-32</v>
      </c>
      <c r="T737" s="1">
        <v>-99</v>
      </c>
      <c r="U737" s="1">
        <v>279</v>
      </c>
      <c r="V737" s="1">
        <v>148</v>
      </c>
      <c r="W737" s="1">
        <v>46064</v>
      </c>
      <c r="X737" s="1">
        <v>46001</v>
      </c>
      <c r="Y737" s="1">
        <v>27597</v>
      </c>
      <c r="Z737" s="1">
        <v>2.23</v>
      </c>
      <c r="AA737" s="6">
        <f t="shared" si="147"/>
        <v>615</v>
      </c>
      <c r="AB737" s="6">
        <f t="shared" si="148"/>
        <v>148</v>
      </c>
      <c r="AC737" s="6">
        <f t="shared" si="149"/>
        <v>-122022</v>
      </c>
      <c r="AD737" s="6">
        <f t="shared" si="150"/>
        <v>-198.40975609756097</v>
      </c>
      <c r="AE737" s="7">
        <f t="shared" si="151"/>
        <v>-1118</v>
      </c>
      <c r="AF737" t="str">
        <f t="shared" ca="1" si="152"/>
        <v>$V$1066</v>
      </c>
      <c r="AG737" t="str">
        <f t="shared" ca="1" si="153"/>
        <v>$J$1066</v>
      </c>
      <c r="AH737" t="str">
        <f t="shared" ca="1" si="154"/>
        <v>b: C H ROBINSON | 2736036101</v>
      </c>
      <c r="AI737" t="str">
        <f t="shared" ca="1" si="143"/>
        <v>$K$1066</v>
      </c>
      <c r="AJ737" s="8">
        <f t="shared" si="144"/>
        <v>1.6260162601626016E-3</v>
      </c>
      <c r="AK737" s="7">
        <f t="shared" si="145"/>
        <v>-560</v>
      </c>
      <c r="AL737" s="7" t="str">
        <f t="shared" ca="1" si="155"/>
        <v>b: C H ROBINSON | 6080335055</v>
      </c>
      <c r="AM737" t="b">
        <f t="shared" si="146"/>
        <v>0</v>
      </c>
    </row>
    <row r="738" spans="3:39" x14ac:dyDescent="0.3">
      <c r="C738" s="1" t="s">
        <v>78</v>
      </c>
      <c r="D738" s="1" t="s">
        <v>79</v>
      </c>
      <c r="E738" s="1" t="s">
        <v>39</v>
      </c>
      <c r="F738" s="1" t="s">
        <v>42</v>
      </c>
      <c r="G738" s="1" t="s">
        <v>921</v>
      </c>
      <c r="H738" s="1" t="s">
        <v>174</v>
      </c>
      <c r="I738" s="1" t="s">
        <v>928</v>
      </c>
      <c r="J738" t="str">
        <f>TRIM(CONCATENATE(wiz[[#This Row],[SHIPPER..................]],wiz[[#This Row],[ZIP2..]],wiz[[#This Row],[ZIP3..]]))</f>
        <v>TRACTOR SUPPLY MANHAT| 4601121740</v>
      </c>
      <c r="K738" s="1">
        <v>1</v>
      </c>
      <c r="L738" s="1">
        <v>2.75</v>
      </c>
      <c r="M738" s="1">
        <v>0.22</v>
      </c>
      <c r="N738" s="1">
        <v>554</v>
      </c>
      <c r="O738" s="1">
        <v>1.1299999999999999</v>
      </c>
      <c r="P738" s="1">
        <v>57</v>
      </c>
      <c r="Q738" s="1">
        <v>0.3</v>
      </c>
      <c r="R738" s="1">
        <v>-23</v>
      </c>
      <c r="S738" s="1">
        <v>-67</v>
      </c>
      <c r="T738" s="1">
        <v>-7</v>
      </c>
      <c r="U738" s="1">
        <v>371</v>
      </c>
      <c r="V738" s="1">
        <v>297</v>
      </c>
      <c r="W738" s="1">
        <v>46168</v>
      </c>
      <c r="X738" s="1">
        <v>46011</v>
      </c>
      <c r="Y738" s="1">
        <v>21740</v>
      </c>
      <c r="Z738" s="1">
        <v>2.75</v>
      </c>
      <c r="AA738" s="6">
        <f t="shared" si="147"/>
        <v>533</v>
      </c>
      <c r="AB738" s="6">
        <f t="shared" si="148"/>
        <v>297</v>
      </c>
      <c r="AC738" s="6">
        <f t="shared" si="149"/>
        <v>27994</v>
      </c>
      <c r="AD738" s="6">
        <f t="shared" si="150"/>
        <v>52.521575984990619</v>
      </c>
      <c r="AE738" s="7">
        <f t="shared" si="151"/>
        <v>-627</v>
      </c>
      <c r="AF738" t="str">
        <f t="shared" ca="1" si="152"/>
        <v>$V$356</v>
      </c>
      <c r="AG738" t="str">
        <f t="shared" ca="1" si="153"/>
        <v>$J$356</v>
      </c>
      <c r="AH738" t="str">
        <f t="shared" ca="1" si="154"/>
        <v>TRACTOR SUPPLY MANHAT| 3070142134</v>
      </c>
      <c r="AI738" t="str">
        <f t="shared" ca="1" si="143"/>
        <v>$K$356</v>
      </c>
      <c r="AJ738" s="8">
        <f t="shared" si="144"/>
        <v>1.876172607879925E-3</v>
      </c>
      <c r="AK738" s="7">
        <f t="shared" si="145"/>
        <v>-192</v>
      </c>
      <c r="AL738" s="7" t="str">
        <f t="shared" ca="1" si="155"/>
        <v>b: C H ROBINSON | 4817435150</v>
      </c>
      <c r="AM738" t="b">
        <f t="shared" si="146"/>
        <v>0</v>
      </c>
    </row>
    <row r="739" spans="3:39" x14ac:dyDescent="0.3">
      <c r="C739" s="1" t="s">
        <v>929</v>
      </c>
      <c r="D739" s="1" t="s">
        <v>930</v>
      </c>
      <c r="E739" s="1" t="s">
        <v>39</v>
      </c>
      <c r="F739" s="1" t="s">
        <v>42</v>
      </c>
      <c r="G739" s="1" t="s">
        <v>116</v>
      </c>
      <c r="H739" s="1" t="s">
        <v>90</v>
      </c>
      <c r="I739" s="1" t="s">
        <v>931</v>
      </c>
      <c r="J739" t="str">
        <f>TRIM(CONCATENATE(wiz[[#This Row],[SHIPPER..................]],wiz[[#This Row],[ZIP2..]],wiz[[#This Row],[ZIP3..]]))</f>
        <v>BRIDGESTONE FIRESTONE| 4737429829</v>
      </c>
      <c r="K739" s="1">
        <v>2</v>
      </c>
      <c r="L739" s="1">
        <v>1.71</v>
      </c>
      <c r="M739" s="1">
        <v>0.19</v>
      </c>
      <c r="N739" s="1">
        <v>583</v>
      </c>
      <c r="O739" s="1">
        <v>1.02</v>
      </c>
      <c r="P739" s="1">
        <v>70</v>
      </c>
      <c r="Q739" s="1">
        <v>0.28000000000000003</v>
      </c>
      <c r="R739" s="1">
        <v>10</v>
      </c>
      <c r="S739" s="1">
        <v>-57</v>
      </c>
      <c r="T739" s="1">
        <v>19</v>
      </c>
      <c r="U739" s="1">
        <v>95</v>
      </c>
      <c r="V739" s="1">
        <v>57</v>
      </c>
      <c r="W739" s="1">
        <v>47265</v>
      </c>
      <c r="X739" s="1">
        <v>47374</v>
      </c>
      <c r="Y739" s="1">
        <v>29829</v>
      </c>
      <c r="Z739" s="1">
        <v>1.68</v>
      </c>
      <c r="AA739" s="6">
        <f t="shared" si="147"/>
        <v>180</v>
      </c>
      <c r="AB739" s="6">
        <f t="shared" si="148"/>
        <v>114</v>
      </c>
      <c r="AC739" s="6">
        <f t="shared" si="149"/>
        <v>-16645</v>
      </c>
      <c r="AD739" s="6">
        <f t="shared" si="150"/>
        <v>-92.472222222222229</v>
      </c>
      <c r="AE739" s="7">
        <f t="shared" si="151"/>
        <v>-284</v>
      </c>
      <c r="AF739" t="str">
        <f t="shared" ca="1" si="152"/>
        <v>$V$1356</v>
      </c>
      <c r="AG739" t="str">
        <f t="shared" ca="1" si="153"/>
        <v>$J$1356</v>
      </c>
      <c r="AH739" t="str">
        <f t="shared" ca="1" si="154"/>
        <v>b: SCHNEIDER LOGISTIC| 4320127045</v>
      </c>
      <c r="AI739" t="str">
        <f t="shared" ca="1" si="143"/>
        <v>$K$1356</v>
      </c>
      <c r="AJ739" s="8">
        <f t="shared" si="144"/>
        <v>1.1111111111111112E-2</v>
      </c>
      <c r="AK739" s="7">
        <f t="shared" si="145"/>
        <v>-284</v>
      </c>
      <c r="AL739" s="7" t="str">
        <f t="shared" ca="1" si="155"/>
        <v>b: SCHNEIDER LOGISTIC| 4320127045</v>
      </c>
      <c r="AM739" t="b">
        <f t="shared" si="146"/>
        <v>0</v>
      </c>
    </row>
    <row r="740" spans="3:39" x14ac:dyDescent="0.3">
      <c r="C740" s="1" t="s">
        <v>932</v>
      </c>
      <c r="D740" s="1" t="s">
        <v>933</v>
      </c>
      <c r="E740" s="1" t="s">
        <v>39</v>
      </c>
      <c r="F740" s="1" t="s">
        <v>42</v>
      </c>
      <c r="G740" s="1" t="s">
        <v>917</v>
      </c>
      <c r="H740" s="1" t="s">
        <v>90</v>
      </c>
      <c r="I740" s="1" t="s">
        <v>85</v>
      </c>
      <c r="J740" t="str">
        <f>TRIM(CONCATENATE(wiz[[#This Row],[SHIPPER..................]],wiz[[#This Row],[ZIP2..]],wiz[[#This Row],[ZIP3..]]))</f>
        <v>b: GAMPAC EXPRESS INC| 4600129071</v>
      </c>
      <c r="K740" s="1">
        <v>1</v>
      </c>
      <c r="L740" s="1">
        <v>1.76</v>
      </c>
      <c r="M740" s="1">
        <v>0.27</v>
      </c>
      <c r="N740" s="1">
        <v>639</v>
      </c>
      <c r="O740" s="1">
        <v>1.21</v>
      </c>
      <c r="P740" s="1">
        <v>19</v>
      </c>
      <c r="Q740" s="1">
        <v>0.25</v>
      </c>
      <c r="R740" s="1">
        <v>-38</v>
      </c>
      <c r="S740" s="1">
        <v>-70</v>
      </c>
      <c r="T740" s="1">
        <v>1</v>
      </c>
      <c r="U740" s="1">
        <v>268</v>
      </c>
      <c r="V740" s="1">
        <v>199</v>
      </c>
      <c r="W740" s="1">
        <v>46933</v>
      </c>
      <c r="X740" s="1">
        <v>46001</v>
      </c>
      <c r="Y740" s="1">
        <v>29071</v>
      </c>
      <c r="Z740" s="1">
        <v>1.81</v>
      </c>
      <c r="AA740" s="6">
        <f t="shared" si="147"/>
        <v>1</v>
      </c>
      <c r="AB740" s="6">
        <f t="shared" si="148"/>
        <v>199</v>
      </c>
      <c r="AC740" s="6">
        <f t="shared" si="149"/>
        <v>199</v>
      </c>
      <c r="AD740" s="6">
        <f t="shared" si="150"/>
        <v>199</v>
      </c>
      <c r="AE740" s="7">
        <f t="shared" si="151"/>
        <v>199</v>
      </c>
      <c r="AF740" t="str">
        <f t="shared" ca="1" si="152"/>
        <v>$V$740</v>
      </c>
      <c r="AG740" t="str">
        <f t="shared" ca="1" si="153"/>
        <v>$J$740</v>
      </c>
      <c r="AH740" t="str">
        <f t="shared" ca="1" si="154"/>
        <v>b: GAMPAC EXPRESS INC| 4600129071</v>
      </c>
      <c r="AI740" t="str">
        <f t="shared" ca="1" si="143"/>
        <v>$K$740</v>
      </c>
      <c r="AJ740" s="8">
        <f t="shared" si="144"/>
        <v>1</v>
      </c>
      <c r="AK740" s="7">
        <f t="shared" si="145"/>
        <v>199</v>
      </c>
      <c r="AL740" s="7" t="str">
        <f t="shared" ca="1" si="155"/>
        <v>b: GAMPAC EXPRESS INC| 4600129071</v>
      </c>
      <c r="AM740" t="str">
        <f t="shared" si="146"/>
        <v>b: GAMPAC EXPRESS INC| 4600129071</v>
      </c>
    </row>
    <row r="741" spans="3:39" x14ac:dyDescent="0.3">
      <c r="C741" s="1" t="s">
        <v>934</v>
      </c>
      <c r="D741" s="1" t="s">
        <v>935</v>
      </c>
      <c r="E741" s="1" t="s">
        <v>39</v>
      </c>
      <c r="F741" s="1" t="s">
        <v>42</v>
      </c>
      <c r="G741" s="1" t="s">
        <v>917</v>
      </c>
      <c r="H741" s="1" t="s">
        <v>70</v>
      </c>
      <c r="I741" s="1" t="s">
        <v>725</v>
      </c>
      <c r="J741" t="str">
        <f>TRIM(CONCATENATE(wiz[[#This Row],[SHIPPER..................]],wiz[[#This Row],[ZIP2..]],wiz[[#This Row],[ZIP3..]]))</f>
        <v>b: APEX LOGISTICS | 4600137311</v>
      </c>
      <c r="K741" s="1">
        <v>1</v>
      </c>
      <c r="L741" s="1">
        <v>1.47</v>
      </c>
      <c r="M741" s="1">
        <v>0.27</v>
      </c>
      <c r="N741" s="1">
        <v>459</v>
      </c>
      <c r="O741" s="1">
        <v>0.79</v>
      </c>
      <c r="P741" s="1">
        <v>19</v>
      </c>
      <c r="Q741" s="1">
        <v>0.25</v>
      </c>
      <c r="R741" s="1">
        <v>-27</v>
      </c>
      <c r="S741" s="1">
        <v>-70</v>
      </c>
      <c r="T741" s="1">
        <v>42</v>
      </c>
      <c r="U741" s="1">
        <v>-32</v>
      </c>
      <c r="V741" s="1">
        <v>-60</v>
      </c>
      <c r="W741" s="1">
        <v>46933</v>
      </c>
      <c r="X741" s="1">
        <v>46001</v>
      </c>
      <c r="Y741" s="1">
        <v>37311</v>
      </c>
      <c r="Z741" s="1">
        <v>1.52</v>
      </c>
      <c r="AA741" s="6">
        <f t="shared" si="147"/>
        <v>3</v>
      </c>
      <c r="AB741" s="6">
        <f t="shared" si="148"/>
        <v>-60</v>
      </c>
      <c r="AC741" s="6">
        <f t="shared" si="149"/>
        <v>-516</v>
      </c>
      <c r="AD741" s="6">
        <f t="shared" si="150"/>
        <v>-172</v>
      </c>
      <c r="AE741" s="7">
        <f t="shared" si="151"/>
        <v>-563</v>
      </c>
      <c r="AF741" t="str">
        <f t="shared" ca="1" si="152"/>
        <v>$V$1591</v>
      </c>
      <c r="AG741" t="str">
        <f t="shared" ca="1" si="153"/>
        <v>$J$1591</v>
      </c>
      <c r="AH741" t="str">
        <f t="shared" ca="1" si="154"/>
        <v>b: APEX LOGISTICS | 1864028166</v>
      </c>
      <c r="AI741" t="str">
        <f t="shared" ca="1" si="143"/>
        <v>$K$1591</v>
      </c>
      <c r="AJ741" s="8">
        <f t="shared" si="144"/>
        <v>0.33333333333333331</v>
      </c>
      <c r="AK741" s="7">
        <f t="shared" si="145"/>
        <v>-563</v>
      </c>
      <c r="AL741" s="7" t="str">
        <f t="shared" ca="1" si="155"/>
        <v>b: APEX LOGISTICS | 1864028166</v>
      </c>
      <c r="AM741" t="b">
        <f t="shared" si="146"/>
        <v>0</v>
      </c>
    </row>
    <row r="742" spans="3:39" x14ac:dyDescent="0.3">
      <c r="C742" s="1" t="s">
        <v>72</v>
      </c>
      <c r="D742" s="1" t="s">
        <v>73</v>
      </c>
      <c r="E742" s="1" t="s">
        <v>39</v>
      </c>
      <c r="F742" s="1" t="s">
        <v>42</v>
      </c>
      <c r="G742" s="1" t="s">
        <v>915</v>
      </c>
      <c r="H742" s="1" t="s">
        <v>70</v>
      </c>
      <c r="I742" s="1" t="s">
        <v>725</v>
      </c>
      <c r="J742" t="str">
        <f>TRIM(CONCATENATE(wiz[[#This Row],[SHIPPER..................]],wiz[[#This Row],[ZIP2..]],wiz[[#This Row],[ZIP3..]]))</f>
        <v>REDWOOD LOGISTICS STR| 4734837311</v>
      </c>
      <c r="K742" s="1">
        <v>2</v>
      </c>
      <c r="L742" s="1">
        <v>1.06</v>
      </c>
      <c r="M742" s="1">
        <v>0.28000000000000003</v>
      </c>
      <c r="N742" s="1">
        <v>452</v>
      </c>
      <c r="O742" s="1">
        <v>0.79</v>
      </c>
      <c r="P742" s="1">
        <v>48</v>
      </c>
      <c r="Q742" s="1">
        <v>0.28000000000000003</v>
      </c>
      <c r="R742" s="1">
        <v>-30</v>
      </c>
      <c r="S742" s="1">
        <v>-139</v>
      </c>
      <c r="T742" s="1">
        <v>42</v>
      </c>
      <c r="U742" s="1">
        <v>-223</v>
      </c>
      <c r="V742" s="1">
        <v>-320</v>
      </c>
      <c r="W742" s="1">
        <v>46933</v>
      </c>
      <c r="X742" s="1">
        <v>47348</v>
      </c>
      <c r="Y742" s="1">
        <v>37311</v>
      </c>
      <c r="Z742" s="1">
        <v>1.1200000000000001</v>
      </c>
      <c r="AA742" s="6">
        <f t="shared" si="147"/>
        <v>112</v>
      </c>
      <c r="AB742" s="6">
        <f t="shared" si="148"/>
        <v>-640</v>
      </c>
      <c r="AC742" s="6">
        <f t="shared" si="149"/>
        <v>-32183</v>
      </c>
      <c r="AD742" s="6">
        <f t="shared" si="150"/>
        <v>-287.34821428571428</v>
      </c>
      <c r="AE742" s="7">
        <f t="shared" si="151"/>
        <v>-836</v>
      </c>
      <c r="AF742" t="str">
        <f t="shared" ca="1" si="152"/>
        <v>$V$1531</v>
      </c>
      <c r="AG742" t="str">
        <f t="shared" ca="1" si="153"/>
        <v>$J$1531</v>
      </c>
      <c r="AH742" t="str">
        <f t="shared" ca="1" si="154"/>
        <v>REDWOOD LOGISTICS STR| 4370137401</v>
      </c>
      <c r="AI742" t="str">
        <f t="shared" ca="1" si="143"/>
        <v>$K$1531</v>
      </c>
      <c r="AJ742" s="8">
        <f t="shared" si="144"/>
        <v>1.7857142857142856E-2</v>
      </c>
      <c r="AK742" s="7">
        <f t="shared" si="145"/>
        <v>-624</v>
      </c>
      <c r="AL742" s="7" t="str">
        <f t="shared" ca="1" si="155"/>
        <v>REDWOOD LOGISTICS STR| 4589530012</v>
      </c>
      <c r="AM742" t="b">
        <f t="shared" si="146"/>
        <v>0</v>
      </c>
    </row>
    <row r="743" spans="3:39" x14ac:dyDescent="0.3">
      <c r="C743" s="1" t="s">
        <v>92</v>
      </c>
      <c r="D743" s="1" t="s">
        <v>93</v>
      </c>
      <c r="E743" s="1" t="s">
        <v>39</v>
      </c>
      <c r="F743" s="1" t="s">
        <v>42</v>
      </c>
      <c r="G743" s="1" t="s">
        <v>116</v>
      </c>
      <c r="H743" s="1" t="s">
        <v>70</v>
      </c>
      <c r="I743" s="1" t="s">
        <v>71</v>
      </c>
      <c r="J743" t="str">
        <f>TRIM(CONCATENATE(wiz[[#This Row],[SHIPPER..................]],wiz[[#This Row],[ZIP2..]],wiz[[#This Row],[ZIP3..]]))</f>
        <v>GEORGIA PACIFIC CPG F| 4737438301</v>
      </c>
      <c r="K743" s="1">
        <v>9</v>
      </c>
      <c r="L743" s="1">
        <v>2.25</v>
      </c>
      <c r="M743" s="1">
        <v>0.37</v>
      </c>
      <c r="N743" s="1">
        <v>448</v>
      </c>
      <c r="O743" s="1">
        <v>0.67</v>
      </c>
      <c r="P743" s="1">
        <v>79</v>
      </c>
      <c r="Q743" s="1">
        <v>0.31</v>
      </c>
      <c r="R743" s="1">
        <v>-71</v>
      </c>
      <c r="S743" s="1">
        <v>-112</v>
      </c>
      <c r="T743" s="1">
        <v>51</v>
      </c>
      <c r="U743" s="1">
        <v>733</v>
      </c>
      <c r="V743" s="1">
        <v>672</v>
      </c>
      <c r="W743" s="1">
        <v>46933</v>
      </c>
      <c r="X743" s="1">
        <v>47374</v>
      </c>
      <c r="Y743" s="1">
        <v>38301</v>
      </c>
      <c r="Z743" s="1">
        <v>2.4</v>
      </c>
      <c r="AA743" s="6">
        <f t="shared" si="147"/>
        <v>56</v>
      </c>
      <c r="AB743" s="6">
        <f t="shared" si="148"/>
        <v>6048</v>
      </c>
      <c r="AC743" s="6">
        <f t="shared" si="149"/>
        <v>19469</v>
      </c>
      <c r="AD743" s="6">
        <f t="shared" si="150"/>
        <v>347.66071428571428</v>
      </c>
      <c r="AE743" s="7">
        <f t="shared" si="151"/>
        <v>-98</v>
      </c>
      <c r="AF743" t="str">
        <f t="shared" ca="1" si="152"/>
        <v>$V$279</v>
      </c>
      <c r="AG743" t="str">
        <f t="shared" ca="1" si="153"/>
        <v>$J$279</v>
      </c>
      <c r="AH743" t="str">
        <f t="shared" ca="1" si="154"/>
        <v>b: NOLAN TRANSPORTATI| 3026945005</v>
      </c>
      <c r="AI743" t="str">
        <f t="shared" ca="1" si="143"/>
        <v>$K$279</v>
      </c>
      <c r="AJ743" s="8">
        <f t="shared" si="144"/>
        <v>0.16071428571428573</v>
      </c>
      <c r="AK743" s="7">
        <f t="shared" si="145"/>
        <v>378</v>
      </c>
      <c r="AL743" s="7" t="str">
        <f t="shared" ca="1" si="155"/>
        <v>GEORGIA PACIFIC CPG F| 2930138301</v>
      </c>
      <c r="AM743" t="b">
        <f t="shared" si="146"/>
        <v>0</v>
      </c>
    </row>
    <row r="744" spans="3:39" x14ac:dyDescent="0.3">
      <c r="C744" s="1" t="s">
        <v>123</v>
      </c>
      <c r="D744" s="1" t="s">
        <v>124</v>
      </c>
      <c r="E744" s="1" t="s">
        <v>39</v>
      </c>
      <c r="F744" s="1" t="s">
        <v>42</v>
      </c>
      <c r="G744" s="1" t="s">
        <v>921</v>
      </c>
      <c r="H744" s="1" t="s">
        <v>70</v>
      </c>
      <c r="I744" s="1" t="s">
        <v>563</v>
      </c>
      <c r="J744" t="str">
        <f>TRIM(CONCATENATE(wiz[[#This Row],[SHIPPER..................]],wiz[[#This Row],[ZIP2..]],wiz[[#This Row],[ZIP3..]]))</f>
        <v>WAL MART SAMS GENERAL| 4601137809</v>
      </c>
      <c r="K744" s="1">
        <v>1</v>
      </c>
      <c r="L744" s="1">
        <v>2.1</v>
      </c>
      <c r="M744" s="1">
        <v>0.09</v>
      </c>
      <c r="N744" s="1">
        <v>387</v>
      </c>
      <c r="O744" s="1">
        <v>0.42</v>
      </c>
      <c r="P744" s="1">
        <v>9</v>
      </c>
      <c r="Q744" s="1">
        <v>0.25</v>
      </c>
      <c r="R744" s="1">
        <v>47</v>
      </c>
      <c r="S744" s="1">
        <v>-16</v>
      </c>
      <c r="T744" s="1">
        <v>83</v>
      </c>
      <c r="U744" s="1">
        <v>189</v>
      </c>
      <c r="V744" s="1">
        <v>256</v>
      </c>
      <c r="W744" s="1">
        <v>46064</v>
      </c>
      <c r="X744" s="1">
        <v>46011</v>
      </c>
      <c r="Y744" s="1">
        <v>37809</v>
      </c>
      <c r="Z744" s="1">
        <v>1.97</v>
      </c>
      <c r="AA744" s="6">
        <f t="shared" si="147"/>
        <v>189</v>
      </c>
      <c r="AB744" s="6">
        <f t="shared" si="148"/>
        <v>256</v>
      </c>
      <c r="AC744" s="6">
        <f t="shared" si="149"/>
        <v>88</v>
      </c>
      <c r="AD744" s="6">
        <f t="shared" si="150"/>
        <v>0.46560846560846558</v>
      </c>
      <c r="AE744" s="7">
        <f t="shared" si="151"/>
        <v>-553</v>
      </c>
      <c r="AF744" t="str">
        <f t="shared" ca="1" si="152"/>
        <v>$V$459</v>
      </c>
      <c r="AG744" t="str">
        <f t="shared" ca="1" si="153"/>
        <v>$J$459</v>
      </c>
      <c r="AH744" t="str">
        <f t="shared" ca="1" si="154"/>
        <v>WAL MART SAMS GENERAL| 6054835055</v>
      </c>
      <c r="AI744" t="str">
        <f t="shared" ca="1" si="143"/>
        <v>$K$459</v>
      </c>
      <c r="AJ744" s="8">
        <f t="shared" si="144"/>
        <v>5.2910052910052907E-3</v>
      </c>
      <c r="AK744" s="7">
        <f t="shared" si="145"/>
        <v>-306</v>
      </c>
      <c r="AL744" s="7" t="str">
        <f t="shared" ca="1" si="155"/>
        <v>b: C H ROBINSON | 3030163755</v>
      </c>
      <c r="AM744" t="b">
        <f t="shared" si="146"/>
        <v>0</v>
      </c>
    </row>
    <row r="745" spans="3:39" x14ac:dyDescent="0.3">
      <c r="C745" s="1" t="s">
        <v>82</v>
      </c>
      <c r="D745" s="1" t="s">
        <v>83</v>
      </c>
      <c r="E745" s="1" t="s">
        <v>39</v>
      </c>
      <c r="F745" s="1" t="s">
        <v>42</v>
      </c>
      <c r="G745" s="1" t="s">
        <v>116</v>
      </c>
      <c r="H745" s="1" t="s">
        <v>70</v>
      </c>
      <c r="I745" s="1" t="s">
        <v>75</v>
      </c>
      <c r="J745" t="str">
        <f>TRIM(CONCATENATE(wiz[[#This Row],[SHIPPER..................]],wiz[[#This Row],[ZIP2..]],wiz[[#This Row],[ZIP3..]]))</f>
        <v>b: TRANSPLACE TEXAS L| 4737438101</v>
      </c>
      <c r="K745" s="1">
        <v>1</v>
      </c>
      <c r="L745" s="1">
        <v>1.53</v>
      </c>
      <c r="M745" s="1">
        <v>0.27</v>
      </c>
      <c r="N745" s="1">
        <v>556</v>
      </c>
      <c r="O745" s="1">
        <v>1.1000000000000001</v>
      </c>
      <c r="P745" s="1">
        <v>71</v>
      </c>
      <c r="Q745" s="1">
        <v>0.3</v>
      </c>
      <c r="R745" s="1">
        <v>-34</v>
      </c>
      <c r="S745" s="1">
        <v>-119</v>
      </c>
      <c r="T745" s="1">
        <v>0</v>
      </c>
      <c r="U745" s="1">
        <v>231</v>
      </c>
      <c r="V745" s="1">
        <v>112</v>
      </c>
      <c r="W745" s="1">
        <v>46201</v>
      </c>
      <c r="X745" s="1">
        <v>47374</v>
      </c>
      <c r="Y745" s="1">
        <v>38101</v>
      </c>
      <c r="Z745" s="1">
        <v>1.58</v>
      </c>
      <c r="AA745" s="6">
        <f t="shared" si="147"/>
        <v>9</v>
      </c>
      <c r="AB745" s="6">
        <f t="shared" si="148"/>
        <v>112</v>
      </c>
      <c r="AC745" s="6">
        <f t="shared" si="149"/>
        <v>-783</v>
      </c>
      <c r="AD745" s="6">
        <f t="shared" si="150"/>
        <v>-87</v>
      </c>
      <c r="AE745" s="7">
        <f t="shared" si="151"/>
        <v>-344</v>
      </c>
      <c r="AF745" t="str">
        <f t="shared" ca="1" si="152"/>
        <v>$V$671</v>
      </c>
      <c r="AG745" t="str">
        <f t="shared" ca="1" si="153"/>
        <v>$J$671</v>
      </c>
      <c r="AH745" t="str">
        <f t="shared" ca="1" si="154"/>
        <v>b: SCHNEIDER LOGISTIC| 4603829330</v>
      </c>
      <c r="AI745" t="str">
        <f t="shared" ca="1" si="143"/>
        <v>$K$671</v>
      </c>
      <c r="AJ745" s="8">
        <f t="shared" si="144"/>
        <v>0.1111111111111111</v>
      </c>
      <c r="AK745" s="7">
        <f t="shared" si="145"/>
        <v>-344</v>
      </c>
      <c r="AL745" s="7" t="str">
        <f t="shared" ca="1" si="155"/>
        <v>b: SCHNEIDER LOGISTIC| 4603829330</v>
      </c>
      <c r="AM745" t="b">
        <f t="shared" si="146"/>
        <v>0</v>
      </c>
    </row>
    <row r="746" spans="3:39" x14ac:dyDescent="0.3">
      <c r="C746" s="1" t="s">
        <v>936</v>
      </c>
      <c r="D746" s="1" t="s">
        <v>937</v>
      </c>
      <c r="E746" s="1" t="s">
        <v>39</v>
      </c>
      <c r="F746" s="1" t="s">
        <v>42</v>
      </c>
      <c r="G746" s="1" t="s">
        <v>917</v>
      </c>
      <c r="H746" s="1" t="s">
        <v>70</v>
      </c>
      <c r="I746" s="1" t="s">
        <v>350</v>
      </c>
      <c r="J746" t="str">
        <f>TRIM(CONCATENATE(wiz[[#This Row],[SHIPPER..................]],wiz[[#This Row],[ZIP2..]],wiz[[#This Row],[ZIP3..]]))</f>
        <v>b: BLUE MARLIN LOGIST| 4600138501</v>
      </c>
      <c r="K746" s="1">
        <v>2</v>
      </c>
      <c r="L746" s="1">
        <v>1.79</v>
      </c>
      <c r="M746" s="1">
        <v>0.27</v>
      </c>
      <c r="N746" s="1">
        <v>340</v>
      </c>
      <c r="O746" s="1">
        <v>0.76</v>
      </c>
      <c r="P746" s="1">
        <v>75</v>
      </c>
      <c r="Q746" s="1">
        <v>0.3</v>
      </c>
      <c r="R746" s="1">
        <v>-7</v>
      </c>
      <c r="S746" s="1">
        <v>-93</v>
      </c>
      <c r="T746" s="1">
        <v>17</v>
      </c>
      <c r="U746" s="1">
        <v>75</v>
      </c>
      <c r="V746" s="1">
        <v>-1</v>
      </c>
      <c r="W746" s="1">
        <v>46075</v>
      </c>
      <c r="X746" s="1">
        <v>46001</v>
      </c>
      <c r="Y746" s="1">
        <v>38501</v>
      </c>
      <c r="Z746" s="1">
        <v>1.84</v>
      </c>
      <c r="AA746" s="6">
        <f t="shared" si="147"/>
        <v>2</v>
      </c>
      <c r="AB746" s="6">
        <f t="shared" si="148"/>
        <v>-2</v>
      </c>
      <c r="AC746" s="6">
        <f t="shared" si="149"/>
        <v>-2</v>
      </c>
      <c r="AD746" s="6">
        <f t="shared" si="150"/>
        <v>-1</v>
      </c>
      <c r="AE746" s="7">
        <f t="shared" si="151"/>
        <v>-1</v>
      </c>
      <c r="AF746" t="str">
        <f t="shared" ca="1" si="152"/>
        <v>$V$325</v>
      </c>
      <c r="AG746" t="str">
        <f t="shared" ca="1" si="153"/>
        <v>$J$325</v>
      </c>
      <c r="AH746" t="str">
        <f t="shared" ca="1" si="154"/>
        <v>b: C H ROBINSON | 3026837064</v>
      </c>
      <c r="AI746" t="str">
        <f t="shared" ca="1" si="143"/>
        <v>$K$325</v>
      </c>
      <c r="AJ746" s="8">
        <f t="shared" si="144"/>
        <v>1</v>
      </c>
      <c r="AK746" s="7">
        <f t="shared" si="145"/>
        <v>-1</v>
      </c>
      <c r="AL746" s="7" t="str">
        <f t="shared" ca="1" si="155"/>
        <v>b: C H ROBINSON | 3026837064</v>
      </c>
      <c r="AM746" t="str">
        <f t="shared" si="146"/>
        <v>b: BLUE MARLIN LOGIST| 4600138501</v>
      </c>
    </row>
    <row r="747" spans="3:39" x14ac:dyDescent="0.3">
      <c r="C747" s="1" t="s">
        <v>938</v>
      </c>
      <c r="D747" s="1" t="s">
        <v>939</v>
      </c>
      <c r="E747" s="1" t="s">
        <v>39</v>
      </c>
      <c r="F747" s="1" t="s">
        <v>42</v>
      </c>
      <c r="G747" s="1" t="s">
        <v>919</v>
      </c>
      <c r="H747" s="1" t="s">
        <v>70</v>
      </c>
      <c r="I747" s="1" t="s">
        <v>702</v>
      </c>
      <c r="J747" t="str">
        <f>TRIM(CONCATENATE(wiz[[#This Row],[SHIPPER..................]],wiz[[#This Row],[ZIP2..]],wiz[[#This Row],[ZIP3..]]))</f>
        <v>TRANSCORR NATIONAL LO| 4730237091</v>
      </c>
      <c r="K747" s="1">
        <v>1</v>
      </c>
      <c r="L747" s="1">
        <v>1.61</v>
      </c>
      <c r="M747" s="1">
        <v>0.27</v>
      </c>
      <c r="N747" s="1">
        <v>400</v>
      </c>
      <c r="O747" s="1">
        <v>0.75</v>
      </c>
      <c r="P747" s="1">
        <v>27</v>
      </c>
      <c r="Q747" s="1">
        <v>0.25</v>
      </c>
      <c r="R747" s="1">
        <v>-13</v>
      </c>
      <c r="S747" s="1">
        <v>-3</v>
      </c>
      <c r="T747" s="1">
        <v>5</v>
      </c>
      <c r="U747" s="1">
        <v>52</v>
      </c>
      <c r="V747" s="1">
        <v>54</v>
      </c>
      <c r="W747" s="1">
        <v>46064</v>
      </c>
      <c r="X747" s="1">
        <v>47302</v>
      </c>
      <c r="Y747" s="1">
        <v>37091</v>
      </c>
      <c r="Z747" s="1">
        <v>1.66</v>
      </c>
      <c r="AA747" s="6">
        <f t="shared" si="147"/>
        <v>2</v>
      </c>
      <c r="AB747" s="6">
        <f t="shared" si="148"/>
        <v>54</v>
      </c>
      <c r="AC747" s="6">
        <f t="shared" si="149"/>
        <v>246</v>
      </c>
      <c r="AD747" s="6">
        <f t="shared" si="150"/>
        <v>123</v>
      </c>
      <c r="AE747" s="7">
        <f t="shared" si="151"/>
        <v>54</v>
      </c>
      <c r="AF747" t="str">
        <f t="shared" ca="1" si="152"/>
        <v>$V$320</v>
      </c>
      <c r="AG747" t="str">
        <f t="shared" ca="1" si="153"/>
        <v>$J$320</v>
      </c>
      <c r="AH747" t="str">
        <f t="shared" ca="1" si="154"/>
        <v>WAL MART SAMS GENERAL| 3022338101</v>
      </c>
      <c r="AI747" t="str">
        <f t="shared" ca="1" si="143"/>
        <v>$K$320</v>
      </c>
      <c r="AJ747" s="8">
        <f t="shared" si="144"/>
        <v>0.5</v>
      </c>
      <c r="AK747" s="7">
        <f t="shared" si="145"/>
        <v>54</v>
      </c>
      <c r="AL747" s="7" t="str">
        <f t="shared" ca="1" si="155"/>
        <v>WAL MART SAMS GENERAL| 3022338101</v>
      </c>
      <c r="AM747" t="str">
        <f t="shared" si="146"/>
        <v>TRANSCORR NATIONAL LO| 4730237091</v>
      </c>
    </row>
    <row r="748" spans="3:39" x14ac:dyDescent="0.3">
      <c r="C748" s="1" t="s">
        <v>78</v>
      </c>
      <c r="D748" s="1" t="s">
        <v>79</v>
      </c>
      <c r="E748" s="1" t="s">
        <v>39</v>
      </c>
      <c r="F748" s="1" t="s">
        <v>42</v>
      </c>
      <c r="G748" s="1" t="s">
        <v>81</v>
      </c>
      <c r="H748" s="1" t="s">
        <v>76</v>
      </c>
      <c r="I748" s="1" t="s">
        <v>673</v>
      </c>
      <c r="J748" t="str">
        <f>TRIM(CONCATENATE(wiz[[#This Row],[SHIPPER..................]],wiz[[#This Row],[ZIP2..]],wiz[[#This Row],[ZIP3..]]))</f>
        <v>TRACTOR SUPPLY MANHAT| 4606475069</v>
      </c>
      <c r="K748" s="1">
        <v>2</v>
      </c>
      <c r="L748" s="1">
        <v>1.98</v>
      </c>
      <c r="M748" s="1">
        <v>0.21</v>
      </c>
      <c r="N748" s="1">
        <v>880</v>
      </c>
      <c r="O748" s="1">
        <v>2.69</v>
      </c>
      <c r="P748" s="1">
        <v>41</v>
      </c>
      <c r="Q748" s="1">
        <v>0.28000000000000003</v>
      </c>
      <c r="R748" s="1">
        <v>11</v>
      </c>
      <c r="S748" s="1">
        <v>-51</v>
      </c>
      <c r="T748" s="1">
        <v>-240</v>
      </c>
      <c r="U748" s="1">
        <v>-39</v>
      </c>
      <c r="V748" s="1">
        <v>-330</v>
      </c>
      <c r="W748" s="1">
        <v>46131</v>
      </c>
      <c r="X748" s="1">
        <v>46064</v>
      </c>
      <c r="Y748" s="1">
        <v>75069</v>
      </c>
      <c r="Z748" s="1">
        <v>1.97</v>
      </c>
      <c r="AA748" s="6">
        <f t="shared" si="147"/>
        <v>533</v>
      </c>
      <c r="AB748" s="6">
        <f t="shared" si="148"/>
        <v>-660</v>
      </c>
      <c r="AC748" s="6">
        <f t="shared" si="149"/>
        <v>27994</v>
      </c>
      <c r="AD748" s="6">
        <f t="shared" si="150"/>
        <v>52.521575984990619</v>
      </c>
      <c r="AE748" s="7">
        <f t="shared" si="151"/>
        <v>-627</v>
      </c>
      <c r="AF748" t="str">
        <f t="shared" ca="1" si="152"/>
        <v>$V$356</v>
      </c>
      <c r="AG748" t="str">
        <f t="shared" ca="1" si="153"/>
        <v>$J$356</v>
      </c>
      <c r="AH748" t="str">
        <f t="shared" ca="1" si="154"/>
        <v>TRACTOR SUPPLY MANHAT| 3070142134</v>
      </c>
      <c r="AI748" t="str">
        <f t="shared" ca="1" si="143"/>
        <v>$K$356</v>
      </c>
      <c r="AJ748" s="8">
        <f t="shared" si="144"/>
        <v>3.7523452157598499E-3</v>
      </c>
      <c r="AK748" s="7">
        <f t="shared" si="145"/>
        <v>-192</v>
      </c>
      <c r="AL748" s="7" t="str">
        <f t="shared" ca="1" si="155"/>
        <v>b: C H ROBINSON | 4817435150</v>
      </c>
      <c r="AM748" t="b">
        <f t="shared" si="146"/>
        <v>0</v>
      </c>
    </row>
    <row r="749" spans="3:39" x14ac:dyDescent="0.3">
      <c r="C749" s="1" t="s">
        <v>940</v>
      </c>
      <c r="D749" s="1" t="s">
        <v>941</v>
      </c>
      <c r="E749" s="1" t="s">
        <v>39</v>
      </c>
      <c r="F749" s="1" t="s">
        <v>42</v>
      </c>
      <c r="G749" s="1" t="s">
        <v>455</v>
      </c>
      <c r="H749" s="1" t="s">
        <v>40</v>
      </c>
      <c r="I749" s="1" t="s">
        <v>942</v>
      </c>
      <c r="J749" t="str">
        <f>TRIM(CONCATENATE(wiz[[#This Row],[SHIPPER..................]],wiz[[#This Row],[ZIP2..]],wiz[[#This Row],[ZIP3..]]))</f>
        <v>b: FAIR FREIGHT LOGIS| 4651435543</v>
      </c>
      <c r="K749" s="1">
        <v>1</v>
      </c>
      <c r="L749" s="1">
        <v>1.22</v>
      </c>
      <c r="M749" s="1">
        <v>0.27</v>
      </c>
      <c r="N749" s="1">
        <v>603</v>
      </c>
      <c r="O749" s="1">
        <v>1.54</v>
      </c>
      <c r="P749" s="1">
        <v>127</v>
      </c>
      <c r="Q749" s="1">
        <v>0.35</v>
      </c>
      <c r="R749" s="1">
        <v>-23</v>
      </c>
      <c r="S749" s="1">
        <v>-128</v>
      </c>
      <c r="T749" s="1">
        <v>-78</v>
      </c>
      <c r="U749" s="1">
        <v>-35</v>
      </c>
      <c r="V749" s="1">
        <v>-241</v>
      </c>
      <c r="W749" s="1">
        <v>46064</v>
      </c>
      <c r="X749" s="1">
        <v>46514</v>
      </c>
      <c r="Y749" s="1">
        <v>35543</v>
      </c>
      <c r="Z749" s="1">
        <v>1.27</v>
      </c>
      <c r="AA749" s="6">
        <f t="shared" si="147"/>
        <v>1</v>
      </c>
      <c r="AB749" s="6">
        <f t="shared" si="148"/>
        <v>-241</v>
      </c>
      <c r="AC749" s="6">
        <f t="shared" si="149"/>
        <v>-241</v>
      </c>
      <c r="AD749" s="6">
        <f t="shared" si="150"/>
        <v>-241</v>
      </c>
      <c r="AE749" s="7">
        <f t="shared" si="151"/>
        <v>-241</v>
      </c>
      <c r="AF749" t="str">
        <f t="shared" ca="1" si="152"/>
        <v>$V$749</v>
      </c>
      <c r="AG749" t="str">
        <f t="shared" ca="1" si="153"/>
        <v>$J$749</v>
      </c>
      <c r="AH749" t="str">
        <f t="shared" ca="1" si="154"/>
        <v>b: FAIR FREIGHT LOGIS| 4651435543</v>
      </c>
      <c r="AI749" t="str">
        <f t="shared" ca="1" si="143"/>
        <v>$K$749</v>
      </c>
      <c r="AJ749" s="8">
        <f t="shared" si="144"/>
        <v>1</v>
      </c>
      <c r="AK749" s="7">
        <f t="shared" si="145"/>
        <v>-241</v>
      </c>
      <c r="AL749" s="7" t="str">
        <f t="shared" ca="1" si="155"/>
        <v>b: FAIR FREIGHT LOGIS| 4651435543</v>
      </c>
      <c r="AM749" t="str">
        <f t="shared" si="146"/>
        <v>b: FAIR FREIGHT LOGIS| 4651435543</v>
      </c>
    </row>
    <row r="750" spans="3:39" x14ac:dyDescent="0.3">
      <c r="C750" s="1" t="s">
        <v>650</v>
      </c>
      <c r="D750" s="1" t="s">
        <v>651</v>
      </c>
      <c r="E750" s="1" t="s">
        <v>39</v>
      </c>
      <c r="F750" s="1" t="s">
        <v>42</v>
      </c>
      <c r="G750" s="1" t="s">
        <v>943</v>
      </c>
      <c r="H750" s="1" t="s">
        <v>50</v>
      </c>
      <c r="I750" s="1" t="s">
        <v>384</v>
      </c>
      <c r="J750" t="str">
        <f>TRIM(CONCATENATE(wiz[[#This Row],[SHIPPER..................]],wiz[[#This Row],[ZIP2..]],wiz[[#This Row],[ZIP3..]]))</f>
        <v>BLUE BIRD | 4652631201</v>
      </c>
      <c r="K750" s="1">
        <v>1</v>
      </c>
      <c r="L750" s="1">
        <v>1.9</v>
      </c>
      <c r="M750" s="1">
        <v>0.22</v>
      </c>
      <c r="N750" s="1">
        <v>783</v>
      </c>
      <c r="O750" s="1">
        <v>1.81</v>
      </c>
      <c r="P750" s="1">
        <v>117</v>
      </c>
      <c r="Q750" s="1">
        <v>0.35</v>
      </c>
      <c r="R750" s="1">
        <v>5</v>
      </c>
      <c r="S750" s="1">
        <v>-115</v>
      </c>
      <c r="T750" s="1">
        <v>-2</v>
      </c>
      <c r="U750" s="1">
        <v>301</v>
      </c>
      <c r="V750" s="1">
        <v>184</v>
      </c>
      <c r="W750" s="1">
        <v>46064</v>
      </c>
      <c r="X750" s="1">
        <v>46526</v>
      </c>
      <c r="Y750" s="1">
        <v>31201</v>
      </c>
      <c r="Z750" s="1">
        <v>1.9</v>
      </c>
      <c r="AA750" s="6">
        <f t="shared" si="147"/>
        <v>37</v>
      </c>
      <c r="AB750" s="6">
        <f t="shared" si="148"/>
        <v>184</v>
      </c>
      <c r="AC750" s="6">
        <f t="shared" si="149"/>
        <v>1368</v>
      </c>
      <c r="AD750" s="6">
        <f t="shared" si="150"/>
        <v>36.972972972972975</v>
      </c>
      <c r="AE750" s="7">
        <f t="shared" si="151"/>
        <v>-298</v>
      </c>
      <c r="AF750" t="str">
        <f t="shared" ca="1" si="152"/>
        <v>$V$405</v>
      </c>
      <c r="AG750" t="str">
        <f t="shared" ca="1" si="153"/>
        <v>$J$405</v>
      </c>
      <c r="AH750" t="str">
        <f t="shared" ca="1" si="154"/>
        <v>BLUE BIRD | 3103014701</v>
      </c>
      <c r="AI750" t="str">
        <f t="shared" ca="1" si="143"/>
        <v>$K$405</v>
      </c>
      <c r="AJ750" s="8">
        <f t="shared" si="144"/>
        <v>2.7027027027027029E-2</v>
      </c>
      <c r="AK750" s="7">
        <f t="shared" si="145"/>
        <v>-203</v>
      </c>
      <c r="AL750" s="7" t="str">
        <f t="shared" ca="1" si="155"/>
        <v>BLUE BIRD | 3103076001</v>
      </c>
      <c r="AM750" t="b">
        <f t="shared" si="146"/>
        <v>0</v>
      </c>
    </row>
    <row r="751" spans="3:39" x14ac:dyDescent="0.3">
      <c r="C751" s="1" t="s">
        <v>47</v>
      </c>
      <c r="D751" s="1" t="s">
        <v>48</v>
      </c>
      <c r="E751" s="1" t="s">
        <v>39</v>
      </c>
      <c r="F751" s="1" t="s">
        <v>42</v>
      </c>
      <c r="G751" s="1" t="s">
        <v>458</v>
      </c>
      <c r="H751" s="1" t="s">
        <v>50</v>
      </c>
      <c r="I751" s="1" t="s">
        <v>362</v>
      </c>
      <c r="J751" t="str">
        <f>TRIM(CONCATENATE(wiz[[#This Row],[SHIPPER..................]],wiz[[#This Row],[ZIP2..]],wiz[[#This Row],[ZIP3..]]))</f>
        <v>LOWES MLXP VAN ONE WA| 4660130103</v>
      </c>
      <c r="K751" s="1">
        <v>2</v>
      </c>
      <c r="L751" s="1">
        <v>1.88</v>
      </c>
      <c r="M751" s="1">
        <v>0.21</v>
      </c>
      <c r="N751" s="1">
        <v>603</v>
      </c>
      <c r="O751" s="1">
        <v>0.9</v>
      </c>
      <c r="P751" s="1">
        <v>63</v>
      </c>
      <c r="Q751" s="1">
        <v>0.3</v>
      </c>
      <c r="R751" s="1">
        <v>15</v>
      </c>
      <c r="S751" s="1">
        <v>-152</v>
      </c>
      <c r="T751" s="1">
        <v>74</v>
      </c>
      <c r="U751" s="1">
        <v>225</v>
      </c>
      <c r="V751" s="1">
        <v>147</v>
      </c>
      <c r="W751" s="1">
        <v>46601</v>
      </c>
      <c r="X751" s="1">
        <v>46601</v>
      </c>
      <c r="Y751" s="1">
        <v>30103</v>
      </c>
      <c r="Z751" s="1">
        <v>1.87</v>
      </c>
      <c r="AA751" s="6">
        <f t="shared" si="147"/>
        <v>678</v>
      </c>
      <c r="AB751" s="6">
        <f t="shared" si="148"/>
        <v>294</v>
      </c>
      <c r="AC751" s="6">
        <f t="shared" si="149"/>
        <v>-50621</v>
      </c>
      <c r="AD751" s="6">
        <f t="shared" si="150"/>
        <v>-74.662241887905608</v>
      </c>
      <c r="AE751" s="7">
        <f t="shared" si="151"/>
        <v>-655</v>
      </c>
      <c r="AF751" t="str">
        <f t="shared" ca="1" si="152"/>
        <v>$V$1026</v>
      </c>
      <c r="AG751" t="str">
        <f t="shared" ca="1" si="153"/>
        <v>$J$1026</v>
      </c>
      <c r="AH751" t="str">
        <f t="shared" ca="1" si="154"/>
        <v>LOWES MLXP VAN ONE WA| 2820147265</v>
      </c>
      <c r="AI751" t="str">
        <f t="shared" ca="1" si="143"/>
        <v>$K$1026</v>
      </c>
      <c r="AJ751" s="8">
        <f t="shared" si="144"/>
        <v>2.9498525073746312E-3</v>
      </c>
      <c r="AK751" s="7">
        <f t="shared" si="145"/>
        <v>-233</v>
      </c>
      <c r="AL751" s="7" t="str">
        <f t="shared" ca="1" si="155"/>
        <v>b: ECHO GLOBAL LOGIST| 6621537201</v>
      </c>
      <c r="AM751" t="b">
        <f t="shared" si="146"/>
        <v>0</v>
      </c>
    </row>
    <row r="752" spans="3:39" x14ac:dyDescent="0.3">
      <c r="C752" s="1" t="s">
        <v>161</v>
      </c>
      <c r="D752" s="1" t="s">
        <v>162</v>
      </c>
      <c r="E752" s="1" t="s">
        <v>39</v>
      </c>
      <c r="F752" s="1" t="s">
        <v>42</v>
      </c>
      <c r="G752" s="1" t="s">
        <v>944</v>
      </c>
      <c r="H752" s="1" t="s">
        <v>70</v>
      </c>
      <c r="I752" s="1" t="s">
        <v>575</v>
      </c>
      <c r="J752" t="str">
        <f>TRIM(CONCATENATE(wiz[[#This Row],[SHIPPER..................]],wiz[[#This Row],[ZIP2..]],wiz[[#This Row],[ZIP3..]]))</f>
        <v>b: GLOBALTRANZ | 4650137087</v>
      </c>
      <c r="K752" s="1">
        <v>1</v>
      </c>
      <c r="L752" s="1">
        <v>1.6</v>
      </c>
      <c r="M752" s="1">
        <v>0.27</v>
      </c>
      <c r="N752" s="1">
        <v>385</v>
      </c>
      <c r="O752" s="1">
        <v>1.08</v>
      </c>
      <c r="P752" s="1">
        <v>68</v>
      </c>
      <c r="Q752" s="1">
        <v>0.3</v>
      </c>
      <c r="R752" s="1">
        <v>-10</v>
      </c>
      <c r="S752" s="1">
        <v>101</v>
      </c>
      <c r="T752" s="1">
        <v>-73</v>
      </c>
      <c r="U752" s="1">
        <v>16</v>
      </c>
      <c r="V752" s="1">
        <v>44</v>
      </c>
      <c r="W752" s="1">
        <v>49022</v>
      </c>
      <c r="X752" s="1">
        <v>46501</v>
      </c>
      <c r="Y752" s="1">
        <v>37087</v>
      </c>
      <c r="Z752" s="1">
        <v>1.65</v>
      </c>
      <c r="AA752" s="6">
        <f t="shared" si="147"/>
        <v>12</v>
      </c>
      <c r="AB752" s="6">
        <f t="shared" si="148"/>
        <v>44</v>
      </c>
      <c r="AC752" s="6">
        <f t="shared" si="149"/>
        <v>-1459</v>
      </c>
      <c r="AD752" s="6">
        <f t="shared" si="150"/>
        <v>-121.58333333333333</v>
      </c>
      <c r="AE752" s="7">
        <f t="shared" si="151"/>
        <v>-235</v>
      </c>
      <c r="AF752" t="str">
        <f t="shared" ca="1" si="152"/>
        <v>$V$231</v>
      </c>
      <c r="AG752" t="str">
        <f t="shared" ca="1" si="153"/>
        <v>$J$231</v>
      </c>
      <c r="AH752" t="str">
        <f t="shared" ca="1" si="154"/>
        <v>b: C H ROBINSON | 3030140353</v>
      </c>
      <c r="AI752" t="str">
        <f t="shared" ca="1" si="143"/>
        <v>$K$231</v>
      </c>
      <c r="AJ752" s="8">
        <f t="shared" si="144"/>
        <v>8.3333333333333329E-2</v>
      </c>
      <c r="AK752" s="7">
        <f t="shared" si="145"/>
        <v>-235</v>
      </c>
      <c r="AL752" s="7" t="str">
        <f t="shared" ca="1" si="155"/>
        <v>b: C H ROBINSON | 3030140353</v>
      </c>
      <c r="AM752" t="b">
        <f t="shared" si="146"/>
        <v>0</v>
      </c>
    </row>
    <row r="753" spans="3:39" x14ac:dyDescent="0.3">
      <c r="C753" s="1" t="s">
        <v>37</v>
      </c>
      <c r="D753" s="1" t="s">
        <v>38</v>
      </c>
      <c r="E753" s="1" t="s">
        <v>39</v>
      </c>
      <c r="F753" s="1" t="s">
        <v>42</v>
      </c>
      <c r="G753" s="1" t="s">
        <v>945</v>
      </c>
      <c r="H753" s="1" t="s">
        <v>50</v>
      </c>
      <c r="I753" s="1" t="s">
        <v>411</v>
      </c>
      <c r="J753" t="str">
        <f>TRIM(CONCATENATE(wiz[[#This Row],[SHIPPER..................]],wiz[[#This Row],[ZIP2..]],wiz[[#This Row],[ZIP3..]]))</f>
        <v>b: C H ROBINSON | 4780130050</v>
      </c>
      <c r="K753" s="1">
        <v>1</v>
      </c>
      <c r="L753" s="1">
        <v>1.64</v>
      </c>
      <c r="M753" s="1">
        <v>0.27</v>
      </c>
      <c r="N753" s="1">
        <v>523</v>
      </c>
      <c r="O753" s="1">
        <v>1.05</v>
      </c>
      <c r="P753" s="1">
        <v>74</v>
      </c>
      <c r="Q753" s="1">
        <v>0.3</v>
      </c>
      <c r="R753" s="1">
        <v>-32</v>
      </c>
      <c r="S753" s="1">
        <v>-163</v>
      </c>
      <c r="T753" s="1">
        <v>-1</v>
      </c>
      <c r="U753" s="1">
        <v>86</v>
      </c>
      <c r="V753" s="1">
        <v>-78</v>
      </c>
      <c r="W753" s="1">
        <v>46201</v>
      </c>
      <c r="X753" s="1">
        <v>47801</v>
      </c>
      <c r="Y753" s="1">
        <v>30050</v>
      </c>
      <c r="Z753" s="1">
        <v>1.69</v>
      </c>
      <c r="AA753" s="6">
        <f t="shared" si="147"/>
        <v>615</v>
      </c>
      <c r="AB753" s="6">
        <f t="shared" si="148"/>
        <v>-78</v>
      </c>
      <c r="AC753" s="6">
        <f t="shared" si="149"/>
        <v>-122022</v>
      </c>
      <c r="AD753" s="6">
        <f t="shared" si="150"/>
        <v>-198.40975609756097</v>
      </c>
      <c r="AE753" s="7">
        <f t="shared" si="151"/>
        <v>-1118</v>
      </c>
      <c r="AF753" t="str">
        <f t="shared" ca="1" si="152"/>
        <v>$V$1066</v>
      </c>
      <c r="AG753" t="str">
        <f t="shared" ca="1" si="153"/>
        <v>$J$1066</v>
      </c>
      <c r="AH753" t="str">
        <f t="shared" ca="1" si="154"/>
        <v>b: C H ROBINSON | 2736036101</v>
      </c>
      <c r="AI753" t="str">
        <f t="shared" ca="1" si="143"/>
        <v>$K$1066</v>
      </c>
      <c r="AJ753" s="8">
        <f t="shared" si="144"/>
        <v>1.6260162601626016E-3</v>
      </c>
      <c r="AK753" s="7">
        <f t="shared" si="145"/>
        <v>-560</v>
      </c>
      <c r="AL753" s="7" t="str">
        <f t="shared" ca="1" si="155"/>
        <v>b: C H ROBINSON | 6080335055</v>
      </c>
      <c r="AM753" t="b">
        <f t="shared" si="146"/>
        <v>0</v>
      </c>
    </row>
    <row r="754" spans="3:39" x14ac:dyDescent="0.3">
      <c r="C754" s="1" t="s">
        <v>717</v>
      </c>
      <c r="D754" s="1" t="s">
        <v>718</v>
      </c>
      <c r="E754" s="1" t="s">
        <v>39</v>
      </c>
      <c r="F754" s="1" t="s">
        <v>42</v>
      </c>
      <c r="G754" s="1" t="s">
        <v>945</v>
      </c>
      <c r="H754" s="1" t="s">
        <v>50</v>
      </c>
      <c r="I754" s="1" t="s">
        <v>223</v>
      </c>
      <c r="J754" t="str">
        <f>TRIM(CONCATENATE(wiz[[#This Row],[SHIPPER..................]],wiz[[#This Row],[ZIP2..]],wiz[[#This Row],[ZIP3..]]))</f>
        <v>b: DSC LOGISTICS | 4780130301</v>
      </c>
      <c r="K754" s="1">
        <v>1</v>
      </c>
      <c r="L754" s="1">
        <v>1.65</v>
      </c>
      <c r="M754" s="1">
        <v>0.21</v>
      </c>
      <c r="N754" s="1">
        <v>504</v>
      </c>
      <c r="O754" s="1">
        <v>1.83</v>
      </c>
      <c r="P754" s="1">
        <v>107</v>
      </c>
      <c r="Q754" s="1">
        <v>0.35</v>
      </c>
      <c r="R754" s="1">
        <v>0</v>
      </c>
      <c r="S754" s="1">
        <v>-213</v>
      </c>
      <c r="T754" s="1">
        <v>-186</v>
      </c>
      <c r="U754" s="1">
        <v>47</v>
      </c>
      <c r="V754" s="1">
        <v>-352</v>
      </c>
      <c r="W754" s="1">
        <v>46064</v>
      </c>
      <c r="X754" s="1">
        <v>47801</v>
      </c>
      <c r="Y754" s="1">
        <v>30301</v>
      </c>
      <c r="Z754" s="1">
        <v>1.64</v>
      </c>
      <c r="AA754" s="6">
        <f t="shared" si="147"/>
        <v>13</v>
      </c>
      <c r="AB754" s="6">
        <f t="shared" si="148"/>
        <v>-352</v>
      </c>
      <c r="AC754" s="6">
        <f t="shared" si="149"/>
        <v>-1079</v>
      </c>
      <c r="AD754" s="6">
        <f t="shared" si="150"/>
        <v>-83</v>
      </c>
      <c r="AE754" s="7">
        <f t="shared" si="151"/>
        <v>-352</v>
      </c>
      <c r="AF754" t="str">
        <f t="shared" ca="1" si="152"/>
        <v>$V$32</v>
      </c>
      <c r="AG754" t="str">
        <f t="shared" ca="1" si="153"/>
        <v>$J$32</v>
      </c>
      <c r="AH754" t="str">
        <f t="shared" ca="1" si="154"/>
        <v>b: SCOTT LOGISTICS CO| 3606638101</v>
      </c>
      <c r="AI754" t="str">
        <f t="shared" ca="1" si="143"/>
        <v>$K$32</v>
      </c>
      <c r="AJ754" s="8">
        <f t="shared" si="144"/>
        <v>7.6923076923076927E-2</v>
      </c>
      <c r="AK754" s="7">
        <f t="shared" si="145"/>
        <v>-352</v>
      </c>
      <c r="AL754" s="7" t="str">
        <f t="shared" ca="1" si="155"/>
        <v>b: SCOTT LOGISTICS CO| 3606638101</v>
      </c>
      <c r="AM754" t="str">
        <f t="shared" si="146"/>
        <v>b: DSC LOGISTICS | 4780130301</v>
      </c>
    </row>
    <row r="755" spans="3:39" x14ac:dyDescent="0.3">
      <c r="C755" s="1" t="s">
        <v>946</v>
      </c>
      <c r="D755" s="1" t="s">
        <v>947</v>
      </c>
      <c r="E755" s="1" t="s">
        <v>39</v>
      </c>
      <c r="F755" s="1" t="s">
        <v>42</v>
      </c>
      <c r="G755" s="1" t="s">
        <v>945</v>
      </c>
      <c r="H755" s="1" t="s">
        <v>50</v>
      </c>
      <c r="I755" s="1" t="s">
        <v>313</v>
      </c>
      <c r="J755" t="str">
        <f>TRIM(CONCATENATE(wiz[[#This Row],[SHIPPER..................]],wiz[[#This Row],[ZIP2..]],wiz[[#This Row],[ZIP3..]]))</f>
        <v>TREDEGAR | 4780130057</v>
      </c>
      <c r="K755" s="1">
        <v>4</v>
      </c>
      <c r="L755" s="1">
        <v>1.95</v>
      </c>
      <c r="M755" s="1">
        <v>0.22</v>
      </c>
      <c r="N755" s="1">
        <v>504</v>
      </c>
      <c r="O755" s="1">
        <v>1.03</v>
      </c>
      <c r="P755" s="1">
        <v>86</v>
      </c>
      <c r="Q755" s="1">
        <v>0.33</v>
      </c>
      <c r="R755" s="1">
        <v>-5</v>
      </c>
      <c r="S755" s="1">
        <v>-158</v>
      </c>
      <c r="T755" s="1">
        <v>3</v>
      </c>
      <c r="U755" s="1">
        <v>204</v>
      </c>
      <c r="V755" s="1">
        <v>49</v>
      </c>
      <c r="W755" s="1">
        <v>47265</v>
      </c>
      <c r="X755" s="1">
        <v>47801</v>
      </c>
      <c r="Y755" s="1">
        <v>30057</v>
      </c>
      <c r="Z755" s="1">
        <v>1.95</v>
      </c>
      <c r="AA755" s="6">
        <f t="shared" si="147"/>
        <v>4</v>
      </c>
      <c r="AB755" s="6">
        <f t="shared" si="148"/>
        <v>196</v>
      </c>
      <c r="AC755" s="6">
        <f t="shared" si="149"/>
        <v>196</v>
      </c>
      <c r="AD755" s="6">
        <f t="shared" si="150"/>
        <v>49</v>
      </c>
      <c r="AE755" s="7">
        <f t="shared" si="151"/>
        <v>49</v>
      </c>
      <c r="AF755" t="str">
        <f t="shared" ca="1" si="152"/>
        <v>$V$328</v>
      </c>
      <c r="AG755" t="str">
        <f t="shared" ca="1" si="153"/>
        <v>$J$328</v>
      </c>
      <c r="AH755" t="str">
        <f t="shared" ca="1" si="154"/>
        <v>HUB GROUP INCORPORATE| 3025337121</v>
      </c>
      <c r="AI755" t="str">
        <f t="shared" ca="1" si="143"/>
        <v>$K$328</v>
      </c>
      <c r="AJ755" s="8">
        <f t="shared" si="144"/>
        <v>1</v>
      </c>
      <c r="AK755" s="7">
        <f t="shared" si="145"/>
        <v>49</v>
      </c>
      <c r="AL755" s="7" t="str">
        <f t="shared" ca="1" si="155"/>
        <v>HUB GROUP INCORPORATE| 3025337121</v>
      </c>
      <c r="AM755" t="str">
        <f t="shared" si="146"/>
        <v>TREDEGAR | 4780130057</v>
      </c>
    </row>
    <row r="756" spans="3:39" x14ac:dyDescent="0.3">
      <c r="C756" s="1" t="s">
        <v>37</v>
      </c>
      <c r="D756" s="1" t="s">
        <v>38</v>
      </c>
      <c r="E756" s="1" t="s">
        <v>39</v>
      </c>
      <c r="F756" s="1" t="s">
        <v>42</v>
      </c>
      <c r="G756" s="1" t="s">
        <v>945</v>
      </c>
      <c r="H756" s="1" t="s">
        <v>50</v>
      </c>
      <c r="I756" s="1" t="s">
        <v>390</v>
      </c>
      <c r="J756" t="str">
        <f>TRIM(CONCATENATE(wiz[[#This Row],[SHIPPER..................]],wiz[[#This Row],[ZIP2..]],wiz[[#This Row],[ZIP3..]]))</f>
        <v>b: C H ROBINSON | 4780130180</v>
      </c>
      <c r="K756" s="1">
        <v>1</v>
      </c>
      <c r="L756" s="1">
        <v>1.62</v>
      </c>
      <c r="M756" s="1">
        <v>0.27</v>
      </c>
      <c r="N756" s="1">
        <v>503</v>
      </c>
      <c r="O756" s="1">
        <v>2.08</v>
      </c>
      <c r="P756" s="1">
        <v>57</v>
      </c>
      <c r="Q756" s="1">
        <v>0.3</v>
      </c>
      <c r="R756" s="1">
        <v>-30</v>
      </c>
      <c r="S756" s="1">
        <v>-163</v>
      </c>
      <c r="T756" s="1">
        <v>-246</v>
      </c>
      <c r="U756" s="1">
        <v>-304</v>
      </c>
      <c r="V756" s="1">
        <v>-713</v>
      </c>
      <c r="W756" s="1">
        <v>46168</v>
      </c>
      <c r="X756" s="1">
        <v>47801</v>
      </c>
      <c r="Y756" s="1">
        <v>30180</v>
      </c>
      <c r="Z756" s="1">
        <v>1.67</v>
      </c>
      <c r="AA756" s="6">
        <f t="shared" si="147"/>
        <v>615</v>
      </c>
      <c r="AB756" s="6">
        <f t="shared" si="148"/>
        <v>-713</v>
      </c>
      <c r="AC756" s="6">
        <f t="shared" si="149"/>
        <v>-122022</v>
      </c>
      <c r="AD756" s="6">
        <f t="shared" si="150"/>
        <v>-198.40975609756097</v>
      </c>
      <c r="AE756" s="7">
        <f t="shared" si="151"/>
        <v>-1118</v>
      </c>
      <c r="AF756" t="str">
        <f t="shared" ca="1" si="152"/>
        <v>$V$1066</v>
      </c>
      <c r="AG756" t="str">
        <f t="shared" ca="1" si="153"/>
        <v>$J$1066</v>
      </c>
      <c r="AH756" t="str">
        <f t="shared" ca="1" si="154"/>
        <v>b: C H ROBINSON | 2736036101</v>
      </c>
      <c r="AI756" t="str">
        <f t="shared" ca="1" si="143"/>
        <v>$K$1066</v>
      </c>
      <c r="AJ756" s="8">
        <f t="shared" si="144"/>
        <v>1.6260162601626016E-3</v>
      </c>
      <c r="AK756" s="7">
        <f t="shared" si="145"/>
        <v>-560</v>
      </c>
      <c r="AL756" s="7" t="str">
        <f t="shared" ca="1" si="155"/>
        <v>b: C H ROBINSON | 6080335055</v>
      </c>
      <c r="AM756" t="b">
        <f t="shared" si="146"/>
        <v>0</v>
      </c>
    </row>
    <row r="757" spans="3:39" x14ac:dyDescent="0.3">
      <c r="C757" s="1" t="s">
        <v>344</v>
      </c>
      <c r="D757" s="1" t="s">
        <v>345</v>
      </c>
      <c r="E757" s="1" t="s">
        <v>39</v>
      </c>
      <c r="F757" s="1" t="s">
        <v>42</v>
      </c>
      <c r="G757" s="1" t="s">
        <v>945</v>
      </c>
      <c r="H757" s="1" t="s">
        <v>61</v>
      </c>
      <c r="I757" s="1" t="s">
        <v>741</v>
      </c>
      <c r="J757" t="str">
        <f>TRIM(CONCATENATE(wiz[[#This Row],[SHIPPER..................]],wiz[[#This Row],[ZIP2..]],wiz[[#This Row],[ZIP3..]]))</f>
        <v>b: SCHNEIDER LOGISTIC| 4780164093</v>
      </c>
      <c r="K757" s="1">
        <v>2</v>
      </c>
      <c r="L757" s="1">
        <v>1.52</v>
      </c>
      <c r="M757" s="1">
        <v>0.27</v>
      </c>
      <c r="N757" s="1">
        <v>380</v>
      </c>
      <c r="O757" s="1">
        <v>0.5</v>
      </c>
      <c r="P757" s="1">
        <v>66</v>
      </c>
      <c r="Q757" s="1">
        <v>0.3</v>
      </c>
      <c r="R757" s="1">
        <v>-23</v>
      </c>
      <c r="S757" s="1">
        <v>-219</v>
      </c>
      <c r="T757" s="1">
        <v>64</v>
      </c>
      <c r="U757" s="1">
        <v>-111</v>
      </c>
      <c r="V757" s="1">
        <v>-266</v>
      </c>
      <c r="W757" s="1">
        <v>46168</v>
      </c>
      <c r="X757" s="1">
        <v>47801</v>
      </c>
      <c r="Y757" s="1">
        <v>64093</v>
      </c>
      <c r="Z757" s="1">
        <v>1.57</v>
      </c>
      <c r="AA757" s="6">
        <f t="shared" si="147"/>
        <v>78</v>
      </c>
      <c r="AB757" s="6">
        <f t="shared" si="148"/>
        <v>-532</v>
      </c>
      <c r="AC757" s="6">
        <f t="shared" si="149"/>
        <v>-21006</v>
      </c>
      <c r="AD757" s="6">
        <f t="shared" si="150"/>
        <v>-269.30769230769232</v>
      </c>
      <c r="AE757" s="7">
        <f t="shared" si="151"/>
        <v>-1249</v>
      </c>
      <c r="AF757" t="str">
        <f t="shared" ca="1" si="152"/>
        <v>$V$1953</v>
      </c>
      <c r="AG757" t="str">
        <f t="shared" ca="1" si="153"/>
        <v>$J$1953</v>
      </c>
      <c r="AH757" t="str">
        <f t="shared" ca="1" si="154"/>
        <v>b: SCHNEIDER LOGISTIC| 3830119034</v>
      </c>
      <c r="AI757" t="str">
        <f t="shared" ca="1" si="143"/>
        <v>$K$1953</v>
      </c>
      <c r="AJ757" s="8">
        <f t="shared" si="144"/>
        <v>2.564102564102564E-2</v>
      </c>
      <c r="AK757" s="7">
        <f t="shared" si="145"/>
        <v>-570</v>
      </c>
      <c r="AL757" s="7" t="str">
        <f t="shared" ca="1" si="155"/>
        <v>LOWES MLXP VAN ONE WA| 3071947265</v>
      </c>
      <c r="AM757" t="b">
        <f t="shared" si="146"/>
        <v>0</v>
      </c>
    </row>
    <row r="758" spans="3:39" x14ac:dyDescent="0.3">
      <c r="C758" s="1" t="s">
        <v>37</v>
      </c>
      <c r="D758" s="1" t="s">
        <v>38</v>
      </c>
      <c r="E758" s="1" t="s">
        <v>39</v>
      </c>
      <c r="F758" s="1" t="s">
        <v>42</v>
      </c>
      <c r="G758" s="1" t="s">
        <v>945</v>
      </c>
      <c r="H758" s="1" t="s">
        <v>68</v>
      </c>
      <c r="I758" s="1" t="s">
        <v>948</v>
      </c>
      <c r="J758" t="str">
        <f>TRIM(CONCATENATE(wiz[[#This Row],[SHIPPER..................]],wiz[[#This Row],[ZIP2..]],wiz[[#This Row],[ZIP3..]]))</f>
        <v>b: C H ROBINSON | 4780128610</v>
      </c>
      <c r="K758" s="1">
        <v>1</v>
      </c>
      <c r="L758" s="1">
        <v>0.93</v>
      </c>
      <c r="M758" s="1">
        <v>0.27</v>
      </c>
      <c r="N758" s="1">
        <v>627</v>
      </c>
      <c r="O758" s="1">
        <v>1.21</v>
      </c>
      <c r="P758" s="1">
        <v>116</v>
      </c>
      <c r="Q758" s="1">
        <v>0.35</v>
      </c>
      <c r="R758" s="1">
        <v>-25</v>
      </c>
      <c r="S758" s="1">
        <v>-163</v>
      </c>
      <c r="T758" s="1">
        <v>1</v>
      </c>
      <c r="U758" s="1">
        <v>-353</v>
      </c>
      <c r="V758" s="1">
        <v>-515</v>
      </c>
      <c r="W758" s="1">
        <v>47265</v>
      </c>
      <c r="X758" s="1">
        <v>47801</v>
      </c>
      <c r="Y758" s="1">
        <v>28610</v>
      </c>
      <c r="Z758" s="1">
        <v>0.98</v>
      </c>
      <c r="AA758" s="6">
        <f t="shared" si="147"/>
        <v>615</v>
      </c>
      <c r="AB758" s="6">
        <f t="shared" si="148"/>
        <v>-515</v>
      </c>
      <c r="AC758" s="6">
        <f t="shared" si="149"/>
        <v>-122022</v>
      </c>
      <c r="AD758" s="6">
        <f t="shared" si="150"/>
        <v>-198.40975609756097</v>
      </c>
      <c r="AE758" s="7">
        <f t="shared" si="151"/>
        <v>-1118</v>
      </c>
      <c r="AF758" t="str">
        <f t="shared" ca="1" si="152"/>
        <v>$V$1066</v>
      </c>
      <c r="AG758" t="str">
        <f t="shared" ca="1" si="153"/>
        <v>$J$1066</v>
      </c>
      <c r="AH758" t="str">
        <f t="shared" ca="1" si="154"/>
        <v>b: C H ROBINSON | 2736036101</v>
      </c>
      <c r="AI758" t="str">
        <f t="shared" ca="1" si="143"/>
        <v>$K$1066</v>
      </c>
      <c r="AJ758" s="8">
        <f t="shared" si="144"/>
        <v>1.6260162601626016E-3</v>
      </c>
      <c r="AK758" s="7">
        <f t="shared" si="145"/>
        <v>-560</v>
      </c>
      <c r="AL758" s="7" t="str">
        <f t="shared" ca="1" si="155"/>
        <v>b: C H ROBINSON | 6080335055</v>
      </c>
      <c r="AM758" t="b">
        <f t="shared" si="146"/>
        <v>0</v>
      </c>
    </row>
    <row r="759" spans="3:39" x14ac:dyDescent="0.3">
      <c r="C759" s="1" t="s">
        <v>344</v>
      </c>
      <c r="D759" s="1" t="s">
        <v>345</v>
      </c>
      <c r="E759" s="1" t="s">
        <v>39</v>
      </c>
      <c r="F759" s="1" t="s">
        <v>42</v>
      </c>
      <c r="G759" s="1" t="s">
        <v>945</v>
      </c>
      <c r="H759" s="1" t="s">
        <v>70</v>
      </c>
      <c r="I759" s="1" t="s">
        <v>71</v>
      </c>
      <c r="J759" t="str">
        <f>TRIM(CONCATENATE(wiz[[#This Row],[SHIPPER..................]],wiz[[#This Row],[ZIP2..]],wiz[[#This Row],[ZIP3..]]))</f>
        <v>b: SCHNEIDER LOGISTIC| 4780138301</v>
      </c>
      <c r="K759" s="1">
        <v>1</v>
      </c>
      <c r="L759" s="1">
        <v>1.1200000000000001</v>
      </c>
      <c r="M759" s="1">
        <v>0.28000000000000003</v>
      </c>
      <c r="N759" s="1">
        <v>347</v>
      </c>
      <c r="O759" s="1">
        <v>0.84</v>
      </c>
      <c r="P759" s="1">
        <v>153</v>
      </c>
      <c r="Q759" s="1">
        <v>0.4</v>
      </c>
      <c r="R759" s="1">
        <v>-25</v>
      </c>
      <c r="S759" s="1">
        <v>-219</v>
      </c>
      <c r="T759" s="1">
        <v>-2</v>
      </c>
      <c r="U759" s="1">
        <v>144</v>
      </c>
      <c r="V759" s="1">
        <v>-77</v>
      </c>
      <c r="W759" s="1">
        <v>47130</v>
      </c>
      <c r="X759" s="1">
        <v>47801</v>
      </c>
      <c r="Y759" s="1">
        <v>38301</v>
      </c>
      <c r="Z759" s="1">
        <v>1.18</v>
      </c>
      <c r="AA759" s="6">
        <f t="shared" si="147"/>
        <v>78</v>
      </c>
      <c r="AB759" s="6">
        <f t="shared" si="148"/>
        <v>-77</v>
      </c>
      <c r="AC759" s="6">
        <f t="shared" si="149"/>
        <v>-21006</v>
      </c>
      <c r="AD759" s="6">
        <f t="shared" si="150"/>
        <v>-269.30769230769232</v>
      </c>
      <c r="AE759" s="7">
        <f t="shared" si="151"/>
        <v>-1249</v>
      </c>
      <c r="AF759" t="str">
        <f t="shared" ca="1" si="152"/>
        <v>$V$1953</v>
      </c>
      <c r="AG759" t="str">
        <f t="shared" ca="1" si="153"/>
        <v>$J$1953</v>
      </c>
      <c r="AH759" t="str">
        <f t="shared" ca="1" si="154"/>
        <v>b: SCHNEIDER LOGISTIC| 3830119034</v>
      </c>
      <c r="AI759" t="str">
        <f t="shared" ca="1" si="143"/>
        <v>$K$1953</v>
      </c>
      <c r="AJ759" s="8">
        <f t="shared" si="144"/>
        <v>1.282051282051282E-2</v>
      </c>
      <c r="AK759" s="7">
        <f t="shared" si="145"/>
        <v>-570</v>
      </c>
      <c r="AL759" s="7" t="str">
        <f t="shared" ca="1" si="155"/>
        <v>LOWES MLXP VAN ONE WA| 3071947265</v>
      </c>
      <c r="AM759" t="b">
        <f t="shared" si="146"/>
        <v>0</v>
      </c>
    </row>
    <row r="760" spans="3:39" x14ac:dyDescent="0.3">
      <c r="C760" s="1" t="s">
        <v>344</v>
      </c>
      <c r="D760" s="1" t="s">
        <v>345</v>
      </c>
      <c r="E760" s="1" t="s">
        <v>39</v>
      </c>
      <c r="F760" s="1" t="s">
        <v>42</v>
      </c>
      <c r="G760" s="1" t="s">
        <v>945</v>
      </c>
      <c r="H760" s="1" t="s">
        <v>70</v>
      </c>
      <c r="I760" s="1" t="s">
        <v>575</v>
      </c>
      <c r="J760" t="str">
        <f>TRIM(CONCATENATE(wiz[[#This Row],[SHIPPER..................]],wiz[[#This Row],[ZIP2..]],wiz[[#This Row],[ZIP3..]]))</f>
        <v>b: SCHNEIDER LOGISTIC| 4780137087</v>
      </c>
      <c r="K760" s="1">
        <v>1</v>
      </c>
      <c r="L760" s="1">
        <v>1.8</v>
      </c>
      <c r="M760" s="1">
        <v>0.27</v>
      </c>
      <c r="N760" s="1">
        <v>289</v>
      </c>
      <c r="O760" s="1">
        <v>0.53</v>
      </c>
      <c r="P760" s="1">
        <v>95</v>
      </c>
      <c r="Q760" s="1">
        <v>0.3</v>
      </c>
      <c r="R760" s="1">
        <v>-18</v>
      </c>
      <c r="S760" s="1">
        <v>-219</v>
      </c>
      <c r="T760" s="1">
        <v>2</v>
      </c>
      <c r="U760" s="1">
        <v>118</v>
      </c>
      <c r="V760" s="1">
        <v>-99</v>
      </c>
      <c r="W760" s="1">
        <v>46041</v>
      </c>
      <c r="X760" s="1">
        <v>47801</v>
      </c>
      <c r="Y760" s="1">
        <v>37087</v>
      </c>
      <c r="Z760" s="1">
        <v>1.85</v>
      </c>
      <c r="AA760" s="6">
        <f t="shared" si="147"/>
        <v>78</v>
      </c>
      <c r="AB760" s="6">
        <f t="shared" si="148"/>
        <v>-99</v>
      </c>
      <c r="AC760" s="6">
        <f t="shared" si="149"/>
        <v>-21006</v>
      </c>
      <c r="AD760" s="6">
        <f t="shared" si="150"/>
        <v>-269.30769230769232</v>
      </c>
      <c r="AE760" s="7">
        <f t="shared" si="151"/>
        <v>-1249</v>
      </c>
      <c r="AF760" t="str">
        <f t="shared" ca="1" si="152"/>
        <v>$V$1953</v>
      </c>
      <c r="AG760" t="str">
        <f t="shared" ca="1" si="153"/>
        <v>$J$1953</v>
      </c>
      <c r="AH760" t="str">
        <f t="shared" ca="1" si="154"/>
        <v>b: SCHNEIDER LOGISTIC| 3830119034</v>
      </c>
      <c r="AI760" t="str">
        <f t="shared" ca="1" si="143"/>
        <v>$K$1953</v>
      </c>
      <c r="AJ760" s="8">
        <f t="shared" si="144"/>
        <v>1.282051282051282E-2</v>
      </c>
      <c r="AK760" s="7">
        <f t="shared" si="145"/>
        <v>-570</v>
      </c>
      <c r="AL760" s="7" t="str">
        <f t="shared" ca="1" si="155"/>
        <v>LOWES MLXP VAN ONE WA| 3071947265</v>
      </c>
      <c r="AM760" t="b">
        <f t="shared" si="146"/>
        <v>0</v>
      </c>
    </row>
    <row r="761" spans="3:39" x14ac:dyDescent="0.3">
      <c r="C761" s="1" t="s">
        <v>37</v>
      </c>
      <c r="D761" s="1" t="s">
        <v>38</v>
      </c>
      <c r="E761" s="1" t="s">
        <v>39</v>
      </c>
      <c r="F761" s="1" t="s">
        <v>53</v>
      </c>
      <c r="G761" s="1" t="s">
        <v>949</v>
      </c>
      <c r="H761" s="1" t="s">
        <v>396</v>
      </c>
      <c r="I761" s="1" t="s">
        <v>603</v>
      </c>
      <c r="J761" t="str">
        <f>TRIM(CONCATENATE(wiz[[#This Row],[SHIPPER..................]],wiz[[#This Row],[ZIP2..]],wiz[[#This Row],[ZIP3..]]))</f>
        <v>b: C H ROBINSON | 6194422821</v>
      </c>
      <c r="K761" s="1">
        <v>1</v>
      </c>
      <c r="L761" s="1">
        <v>1.43</v>
      </c>
      <c r="M761" s="1">
        <v>0.27</v>
      </c>
      <c r="N761" s="1">
        <v>645</v>
      </c>
      <c r="O761" s="1">
        <v>1.21</v>
      </c>
      <c r="P761" s="1">
        <v>132</v>
      </c>
      <c r="Q761" s="1">
        <v>0.35</v>
      </c>
      <c r="R761" s="1">
        <v>-12</v>
      </c>
      <c r="S761" s="1">
        <v>-245</v>
      </c>
      <c r="T761" s="1">
        <v>1</v>
      </c>
      <c r="U761" s="1">
        <v>-71</v>
      </c>
      <c r="V761" s="1">
        <v>-315</v>
      </c>
      <c r="W761" s="1">
        <v>46064</v>
      </c>
      <c r="X761" s="1">
        <v>61944</v>
      </c>
      <c r="Y761" s="1">
        <v>22821</v>
      </c>
      <c r="Z761" s="1">
        <v>1.48</v>
      </c>
      <c r="AA761" s="6">
        <f t="shared" si="147"/>
        <v>615</v>
      </c>
      <c r="AB761" s="6">
        <f t="shared" si="148"/>
        <v>-315</v>
      </c>
      <c r="AC761" s="6">
        <f t="shared" si="149"/>
        <v>-122022</v>
      </c>
      <c r="AD761" s="6">
        <f t="shared" si="150"/>
        <v>-198.40975609756097</v>
      </c>
      <c r="AE761" s="7">
        <f t="shared" si="151"/>
        <v>-1118</v>
      </c>
      <c r="AF761" t="str">
        <f t="shared" ca="1" si="152"/>
        <v>$V$1066</v>
      </c>
      <c r="AG761" t="str">
        <f t="shared" ca="1" si="153"/>
        <v>$J$1066</v>
      </c>
      <c r="AH761" t="str">
        <f t="shared" ca="1" si="154"/>
        <v>b: C H ROBINSON | 2736036101</v>
      </c>
      <c r="AI761" t="str">
        <f t="shared" ca="1" si="143"/>
        <v>$K$1066</v>
      </c>
      <c r="AJ761" s="8">
        <f t="shared" si="144"/>
        <v>1.6260162601626016E-3</v>
      </c>
      <c r="AK761" s="7">
        <f t="shared" si="145"/>
        <v>-560</v>
      </c>
      <c r="AL761" s="7" t="str">
        <f t="shared" ca="1" si="155"/>
        <v>b: C H ROBINSON | 6080335055</v>
      </c>
      <c r="AM761" t="b">
        <f t="shared" si="146"/>
        <v>0</v>
      </c>
    </row>
    <row r="762" spans="3:39" x14ac:dyDescent="0.3">
      <c r="C762" s="1" t="s">
        <v>37</v>
      </c>
      <c r="D762" s="1" t="s">
        <v>38</v>
      </c>
      <c r="E762" s="1" t="s">
        <v>39</v>
      </c>
      <c r="F762" s="1" t="s">
        <v>274</v>
      </c>
      <c r="G762" s="1" t="s">
        <v>950</v>
      </c>
      <c r="H762" s="1" t="s">
        <v>50</v>
      </c>
      <c r="I762" s="1" t="s">
        <v>399</v>
      </c>
      <c r="J762" t="str">
        <f>TRIM(CONCATENATE(wiz[[#This Row],[SHIPPER..................]],wiz[[#This Row],[ZIP2..]],wiz[[#This Row],[ZIP3..]]))</f>
        <v>b: C H ROBINSON | 6680130253</v>
      </c>
      <c r="K762" s="1">
        <v>3</v>
      </c>
      <c r="L762" s="1">
        <v>1.37</v>
      </c>
      <c r="M762" s="1">
        <v>0.28000000000000003</v>
      </c>
      <c r="N762" s="1">
        <v>939</v>
      </c>
      <c r="O762" s="1">
        <v>1.64</v>
      </c>
      <c r="P762" s="1">
        <v>105</v>
      </c>
      <c r="Q762" s="1">
        <v>0.35</v>
      </c>
      <c r="R762" s="1">
        <v>-65</v>
      </c>
      <c r="S762" s="1">
        <v>-201</v>
      </c>
      <c r="T762" s="1">
        <v>41</v>
      </c>
      <c r="U762" s="1">
        <v>117</v>
      </c>
      <c r="V762" s="1">
        <v>-43</v>
      </c>
      <c r="W762" s="1">
        <v>66101</v>
      </c>
      <c r="X762" s="1">
        <v>66801</v>
      </c>
      <c r="Y762" s="1">
        <v>30253</v>
      </c>
      <c r="Z762" s="1">
        <v>1.43</v>
      </c>
      <c r="AA762" s="6">
        <f t="shared" si="147"/>
        <v>615</v>
      </c>
      <c r="AB762" s="6">
        <f t="shared" si="148"/>
        <v>-129</v>
      </c>
      <c r="AC762" s="6">
        <f t="shared" si="149"/>
        <v>-122022</v>
      </c>
      <c r="AD762" s="6">
        <f t="shared" si="150"/>
        <v>-198.40975609756097</v>
      </c>
      <c r="AE762" s="7">
        <f t="shared" si="151"/>
        <v>-1118</v>
      </c>
      <c r="AF762" t="str">
        <f t="shared" ca="1" si="152"/>
        <v>$V$1066</v>
      </c>
      <c r="AG762" t="str">
        <f t="shared" ca="1" si="153"/>
        <v>$J$1066</v>
      </c>
      <c r="AH762" t="str">
        <f t="shared" ca="1" si="154"/>
        <v>b: C H ROBINSON | 2736036101</v>
      </c>
      <c r="AI762" t="str">
        <f t="shared" ca="1" si="143"/>
        <v>$K$1066</v>
      </c>
      <c r="AJ762" s="8">
        <f t="shared" si="144"/>
        <v>4.8780487804878049E-3</v>
      </c>
      <c r="AK762" s="7">
        <f t="shared" si="145"/>
        <v>-560</v>
      </c>
      <c r="AL762" s="7" t="str">
        <f t="shared" ca="1" si="155"/>
        <v>b: C H ROBINSON | 6080335055</v>
      </c>
      <c r="AM762" t="b">
        <f t="shared" si="146"/>
        <v>0</v>
      </c>
    </row>
    <row r="763" spans="3:39" x14ac:dyDescent="0.3">
      <c r="C763" s="1" t="s">
        <v>37</v>
      </c>
      <c r="D763" s="1" t="s">
        <v>38</v>
      </c>
      <c r="E763" s="1" t="s">
        <v>39</v>
      </c>
      <c r="F763" s="1" t="s">
        <v>274</v>
      </c>
      <c r="G763" s="1" t="s">
        <v>950</v>
      </c>
      <c r="H763" s="1" t="s">
        <v>87</v>
      </c>
      <c r="I763" s="1" t="s">
        <v>951</v>
      </c>
      <c r="J763" t="str">
        <f>TRIM(CONCATENATE(wiz[[#This Row],[SHIPPER..................]],wiz[[#This Row],[ZIP2..]],wiz[[#This Row],[ZIP3..]]))</f>
        <v>b: C H ROBINSON | 6680143137</v>
      </c>
      <c r="K763" s="1">
        <v>1</v>
      </c>
      <c r="L763" s="1">
        <v>0.89</v>
      </c>
      <c r="M763" s="1">
        <v>0.27</v>
      </c>
      <c r="N763" s="1">
        <v>778</v>
      </c>
      <c r="O763" s="1">
        <v>2.08</v>
      </c>
      <c r="P763" s="1">
        <v>105</v>
      </c>
      <c r="Q763" s="1">
        <v>0.35</v>
      </c>
      <c r="R763" s="1">
        <v>-47</v>
      </c>
      <c r="S763" s="1">
        <v>-201</v>
      </c>
      <c r="T763" s="1">
        <v>-66</v>
      </c>
      <c r="U763" s="1">
        <v>-354</v>
      </c>
      <c r="V763" s="1">
        <v>-621</v>
      </c>
      <c r="W763" s="1">
        <v>66101</v>
      </c>
      <c r="X763" s="1">
        <v>66801</v>
      </c>
      <c r="Y763" s="1">
        <v>43137</v>
      </c>
      <c r="Z763" s="1">
        <v>0.94</v>
      </c>
      <c r="AA763" s="6">
        <f t="shared" si="147"/>
        <v>615</v>
      </c>
      <c r="AB763" s="6">
        <f t="shared" si="148"/>
        <v>-621</v>
      </c>
      <c r="AC763" s="6">
        <f t="shared" si="149"/>
        <v>-122022</v>
      </c>
      <c r="AD763" s="6">
        <f t="shared" si="150"/>
        <v>-198.40975609756097</v>
      </c>
      <c r="AE763" s="7">
        <f t="shared" si="151"/>
        <v>-1118</v>
      </c>
      <c r="AF763" t="str">
        <f t="shared" ca="1" si="152"/>
        <v>$V$1066</v>
      </c>
      <c r="AG763" t="str">
        <f t="shared" ca="1" si="153"/>
        <v>$J$1066</v>
      </c>
      <c r="AH763" t="str">
        <f t="shared" ca="1" si="154"/>
        <v>b: C H ROBINSON | 2736036101</v>
      </c>
      <c r="AI763" t="str">
        <f t="shared" ca="1" si="143"/>
        <v>$K$1066</v>
      </c>
      <c r="AJ763" s="8">
        <f t="shared" si="144"/>
        <v>1.6260162601626016E-3</v>
      </c>
      <c r="AK763" s="7">
        <f t="shared" si="145"/>
        <v>-560</v>
      </c>
      <c r="AL763" s="7" t="str">
        <f t="shared" ca="1" si="155"/>
        <v>b: C H ROBINSON | 6080335055</v>
      </c>
      <c r="AM763" t="b">
        <f t="shared" si="146"/>
        <v>0</v>
      </c>
    </row>
    <row r="764" spans="3:39" x14ac:dyDescent="0.3">
      <c r="C764" s="1" t="s">
        <v>37</v>
      </c>
      <c r="D764" s="1" t="s">
        <v>38</v>
      </c>
      <c r="E764" s="1" t="s">
        <v>39</v>
      </c>
      <c r="F764" s="1" t="s">
        <v>274</v>
      </c>
      <c r="G764" s="1" t="s">
        <v>952</v>
      </c>
      <c r="H764" s="1" t="s">
        <v>53</v>
      </c>
      <c r="I764" s="1" t="s">
        <v>682</v>
      </c>
      <c r="J764" t="str">
        <f>TRIM(CONCATENATE(wiz[[#This Row],[SHIPPER..................]],wiz[[#This Row],[ZIP2..]],wiz[[#This Row],[ZIP3..]]))</f>
        <v>b: C H ROBINSON | 6621561920</v>
      </c>
      <c r="K764" s="1">
        <v>1</v>
      </c>
      <c r="L764" s="1">
        <v>1.37</v>
      </c>
      <c r="M764" s="1">
        <v>0.28000000000000003</v>
      </c>
      <c r="N764" s="1">
        <v>396</v>
      </c>
      <c r="O764" s="1">
        <v>0.83</v>
      </c>
      <c r="P764" s="1">
        <v>62</v>
      </c>
      <c r="Q764" s="1">
        <v>0.3</v>
      </c>
      <c r="R764" s="1">
        <v>-27</v>
      </c>
      <c r="S764" s="1">
        <v>14</v>
      </c>
      <c r="T764" s="1">
        <v>-14</v>
      </c>
      <c r="U764" s="1">
        <v>132</v>
      </c>
      <c r="V764" s="1">
        <v>132</v>
      </c>
      <c r="W764" s="1">
        <v>64093</v>
      </c>
      <c r="X764" s="1">
        <v>66215</v>
      </c>
      <c r="Y764" s="1">
        <v>61920</v>
      </c>
      <c r="Z764" s="1">
        <v>1.43</v>
      </c>
      <c r="AA764" s="6">
        <f t="shared" si="147"/>
        <v>615</v>
      </c>
      <c r="AB764" s="6">
        <f t="shared" si="148"/>
        <v>132</v>
      </c>
      <c r="AC764" s="6">
        <f t="shared" si="149"/>
        <v>-122022</v>
      </c>
      <c r="AD764" s="6">
        <f t="shared" si="150"/>
        <v>-198.40975609756097</v>
      </c>
      <c r="AE764" s="7">
        <f t="shared" si="151"/>
        <v>-1118</v>
      </c>
      <c r="AF764" t="str">
        <f t="shared" ca="1" si="152"/>
        <v>$V$1066</v>
      </c>
      <c r="AG764" t="str">
        <f t="shared" ca="1" si="153"/>
        <v>$J$1066</v>
      </c>
      <c r="AH764" t="str">
        <f t="shared" ca="1" si="154"/>
        <v>b: C H ROBINSON | 2736036101</v>
      </c>
      <c r="AI764" t="str">
        <f t="shared" ca="1" si="143"/>
        <v>$K$1066</v>
      </c>
      <c r="AJ764" s="8">
        <f t="shared" si="144"/>
        <v>1.6260162601626016E-3</v>
      </c>
      <c r="AK764" s="7">
        <f t="shared" si="145"/>
        <v>-560</v>
      </c>
      <c r="AL764" s="7" t="str">
        <f t="shared" ca="1" si="155"/>
        <v>b: C H ROBINSON | 6080335055</v>
      </c>
      <c r="AM764" t="b">
        <f t="shared" si="146"/>
        <v>0</v>
      </c>
    </row>
    <row r="765" spans="3:39" x14ac:dyDescent="0.3">
      <c r="C765" s="1" t="s">
        <v>400</v>
      </c>
      <c r="D765" s="1" t="s">
        <v>401</v>
      </c>
      <c r="E765" s="1" t="s">
        <v>39</v>
      </c>
      <c r="F765" s="1" t="s">
        <v>274</v>
      </c>
      <c r="G765" s="1" t="s">
        <v>460</v>
      </c>
      <c r="H765" s="1" t="s">
        <v>53</v>
      </c>
      <c r="I765" s="1" t="s">
        <v>417</v>
      </c>
      <c r="J765" t="str">
        <f>TRIM(CONCATENATE(wiz[[#This Row],[SHIPPER..................]],wiz[[#This Row],[ZIP2..]],wiz[[#This Row],[ZIP3..]]))</f>
        <v>KELLOGG COMPANY MLXP| 6610160803</v>
      </c>
      <c r="K765" s="1">
        <v>1</v>
      </c>
      <c r="L765" s="1">
        <v>1.53</v>
      </c>
      <c r="M765" s="1">
        <v>0.28999999999999998</v>
      </c>
      <c r="N765" s="1">
        <v>479</v>
      </c>
      <c r="O765" s="1">
        <v>0.97</v>
      </c>
      <c r="P765" s="1">
        <v>238</v>
      </c>
      <c r="Q765" s="1">
        <v>0.45</v>
      </c>
      <c r="R765" s="1">
        <v>-32</v>
      </c>
      <c r="S765" s="1">
        <v>-443</v>
      </c>
      <c r="T765" s="1">
        <v>-1</v>
      </c>
      <c r="U765" s="1">
        <v>151</v>
      </c>
      <c r="V765" s="1">
        <v>-293</v>
      </c>
      <c r="W765" s="1">
        <v>63044</v>
      </c>
      <c r="X765" s="1">
        <v>66101</v>
      </c>
      <c r="Y765" s="1">
        <v>60803</v>
      </c>
      <c r="Z765" s="1">
        <v>1.6</v>
      </c>
      <c r="AA765" s="6">
        <f t="shared" si="147"/>
        <v>979</v>
      </c>
      <c r="AB765" s="6">
        <f t="shared" si="148"/>
        <v>-293</v>
      </c>
      <c r="AC765" s="6">
        <f t="shared" si="149"/>
        <v>105632</v>
      </c>
      <c r="AD765" s="6">
        <f t="shared" si="150"/>
        <v>107.89785495403473</v>
      </c>
      <c r="AE765" s="7">
        <f t="shared" si="151"/>
        <v>-453</v>
      </c>
      <c r="AF765" t="str">
        <f t="shared" ca="1" si="152"/>
        <v>$V$191</v>
      </c>
      <c r="AG765" t="str">
        <f t="shared" ca="1" si="153"/>
        <v>$J$191</v>
      </c>
      <c r="AH765" t="str">
        <f t="shared" ca="1" si="154"/>
        <v>KELLOGG COMPANY MLXP| 3030133601</v>
      </c>
      <c r="AI765" t="str">
        <f t="shared" ca="1" si="143"/>
        <v>$K$191</v>
      </c>
      <c r="AJ765" s="8">
        <f t="shared" si="144"/>
        <v>1.0214504596527069E-3</v>
      </c>
      <c r="AK765" s="7">
        <f t="shared" si="145"/>
        <v>-94</v>
      </c>
      <c r="AL765" s="7" t="str">
        <f t="shared" ca="1" si="155"/>
        <v>KELLOGG COMPANY MLXP| 3861175029</v>
      </c>
      <c r="AM765" t="b">
        <f t="shared" si="146"/>
        <v>0</v>
      </c>
    </row>
    <row r="766" spans="3:39" x14ac:dyDescent="0.3">
      <c r="C766" s="1" t="s">
        <v>953</v>
      </c>
      <c r="D766" s="1" t="s">
        <v>954</v>
      </c>
      <c r="E766" s="1" t="s">
        <v>39</v>
      </c>
      <c r="F766" s="1" t="s">
        <v>274</v>
      </c>
      <c r="G766" s="1" t="s">
        <v>955</v>
      </c>
      <c r="H766" s="1" t="s">
        <v>53</v>
      </c>
      <c r="I766" s="1" t="s">
        <v>108</v>
      </c>
      <c r="J766" t="str">
        <f>TRIM(CONCATENATE(wiz[[#This Row],[SHIPPER..................]],wiz[[#This Row],[ZIP2..]],wiz[[#This Row],[ZIP3..]]))</f>
        <v>UTXL INCORPORATED | 6602161832</v>
      </c>
      <c r="K766" s="1">
        <v>2</v>
      </c>
      <c r="L766" s="1">
        <v>1.22</v>
      </c>
      <c r="M766" s="1">
        <v>0.27</v>
      </c>
      <c r="N766" s="1">
        <v>469</v>
      </c>
      <c r="O766" s="1">
        <v>0.98</v>
      </c>
      <c r="P766" s="1">
        <v>73</v>
      </c>
      <c r="Q766" s="1">
        <v>0.3</v>
      </c>
      <c r="R766" s="1">
        <v>-28</v>
      </c>
      <c r="S766" s="1">
        <v>-63</v>
      </c>
      <c r="T766" s="1">
        <v>-3</v>
      </c>
      <c r="U766" s="1">
        <v>75</v>
      </c>
      <c r="V766" s="1">
        <v>9</v>
      </c>
      <c r="W766" s="1">
        <v>64772</v>
      </c>
      <c r="X766" s="1">
        <v>66021</v>
      </c>
      <c r="Y766" s="1">
        <v>61832</v>
      </c>
      <c r="Z766" s="1">
        <v>1.27</v>
      </c>
      <c r="AA766" s="6">
        <f t="shared" si="147"/>
        <v>2</v>
      </c>
      <c r="AB766" s="6">
        <f t="shared" si="148"/>
        <v>18</v>
      </c>
      <c r="AC766" s="6">
        <f t="shared" si="149"/>
        <v>18</v>
      </c>
      <c r="AD766" s="6">
        <f t="shared" si="150"/>
        <v>9</v>
      </c>
      <c r="AE766" s="7">
        <f t="shared" si="151"/>
        <v>9</v>
      </c>
      <c r="AF766" t="str">
        <f t="shared" ca="1" si="152"/>
        <v>$V$389</v>
      </c>
      <c r="AG766" t="str">
        <f t="shared" ca="1" si="153"/>
        <v>$J$389</v>
      </c>
      <c r="AH766" t="str">
        <f t="shared" ca="1" si="154"/>
        <v>AMERICAN WOODMARK COR| 3023372201</v>
      </c>
      <c r="AI766" t="str">
        <f t="shared" ca="1" si="143"/>
        <v>$K$389</v>
      </c>
      <c r="AJ766" s="8">
        <f t="shared" si="144"/>
        <v>1</v>
      </c>
      <c r="AK766" s="7">
        <f t="shared" si="145"/>
        <v>9</v>
      </c>
      <c r="AL766" s="7" t="str">
        <f t="shared" ca="1" si="155"/>
        <v>AMERICAN WOODMARK COR| 3023372201</v>
      </c>
      <c r="AM766" t="str">
        <f t="shared" si="146"/>
        <v>UTXL INCORPORATED | 6602161832</v>
      </c>
    </row>
    <row r="767" spans="3:39" x14ac:dyDescent="0.3">
      <c r="C767" s="1" t="s">
        <v>37</v>
      </c>
      <c r="D767" s="1" t="s">
        <v>38</v>
      </c>
      <c r="E767" s="1" t="s">
        <v>39</v>
      </c>
      <c r="F767" s="1" t="s">
        <v>274</v>
      </c>
      <c r="G767" s="1" t="s">
        <v>769</v>
      </c>
      <c r="H767" s="1" t="s">
        <v>42</v>
      </c>
      <c r="I767" s="1" t="s">
        <v>478</v>
      </c>
      <c r="J767" t="str">
        <f>TRIM(CONCATENATE(wiz[[#This Row],[SHIPPER..................]],wiz[[#This Row],[ZIP2..]],wiz[[#This Row],[ZIP3..]]))</f>
        <v>b: C H ROBINSON | 6611347130</v>
      </c>
      <c r="K767" s="1">
        <v>1</v>
      </c>
      <c r="L767" s="1">
        <v>1.55</v>
      </c>
      <c r="M767" s="1">
        <v>0.28000000000000003</v>
      </c>
      <c r="N767" s="1">
        <v>518</v>
      </c>
      <c r="O767" s="1">
        <v>2.08</v>
      </c>
      <c r="P767" s="1">
        <v>16</v>
      </c>
      <c r="Q767" s="1">
        <v>0.25</v>
      </c>
      <c r="R767" s="1">
        <v>-24</v>
      </c>
      <c r="S767" s="1">
        <v>-99</v>
      </c>
      <c r="T767" s="1">
        <v>-246</v>
      </c>
      <c r="U767" s="1">
        <v>-82</v>
      </c>
      <c r="V767" s="1">
        <v>-427</v>
      </c>
      <c r="W767" s="1">
        <v>66201</v>
      </c>
      <c r="X767" s="1">
        <v>66113</v>
      </c>
      <c r="Y767" s="1">
        <v>47130</v>
      </c>
      <c r="Z767" s="1">
        <v>1.61</v>
      </c>
      <c r="AA767" s="6">
        <f t="shared" si="147"/>
        <v>615</v>
      </c>
      <c r="AB767" s="6">
        <f t="shared" si="148"/>
        <v>-427</v>
      </c>
      <c r="AC767" s="6">
        <f t="shared" si="149"/>
        <v>-122022</v>
      </c>
      <c r="AD767" s="6">
        <f t="shared" si="150"/>
        <v>-198.40975609756097</v>
      </c>
      <c r="AE767" s="7">
        <f t="shared" si="151"/>
        <v>-1118</v>
      </c>
      <c r="AF767" t="str">
        <f t="shared" ca="1" si="152"/>
        <v>$V$1066</v>
      </c>
      <c r="AG767" t="str">
        <f t="shared" ca="1" si="153"/>
        <v>$J$1066</v>
      </c>
      <c r="AH767" t="str">
        <f t="shared" ca="1" si="154"/>
        <v>b: C H ROBINSON | 2736036101</v>
      </c>
      <c r="AI767" t="str">
        <f t="shared" ca="1" si="143"/>
        <v>$K$1066</v>
      </c>
      <c r="AJ767" s="8">
        <f t="shared" si="144"/>
        <v>1.6260162601626016E-3</v>
      </c>
      <c r="AK767" s="7">
        <f t="shared" si="145"/>
        <v>-560</v>
      </c>
      <c r="AL767" s="7" t="str">
        <f t="shared" ca="1" si="155"/>
        <v>b: C H ROBINSON | 6080335055</v>
      </c>
      <c r="AM767" t="b">
        <f t="shared" si="146"/>
        <v>0</v>
      </c>
    </row>
    <row r="768" spans="3:39" x14ac:dyDescent="0.3">
      <c r="C768" s="1" t="s">
        <v>37</v>
      </c>
      <c r="D768" s="1" t="s">
        <v>38</v>
      </c>
      <c r="E768" s="1" t="s">
        <v>39</v>
      </c>
      <c r="F768" s="1" t="s">
        <v>274</v>
      </c>
      <c r="G768" s="1" t="s">
        <v>460</v>
      </c>
      <c r="H768" s="1" t="s">
        <v>87</v>
      </c>
      <c r="I768" s="1" t="s">
        <v>393</v>
      </c>
      <c r="J768" t="str">
        <f>TRIM(CONCATENATE(wiz[[#This Row],[SHIPPER..................]],wiz[[#This Row],[ZIP2..]],wiz[[#This Row],[ZIP3..]]))</f>
        <v>b: C H ROBINSON | 6610143201</v>
      </c>
      <c r="K768" s="1">
        <v>1</v>
      </c>
      <c r="L768" s="1">
        <v>1.17</v>
      </c>
      <c r="M768" s="1">
        <v>0.27</v>
      </c>
      <c r="N768" s="1">
        <v>661</v>
      </c>
      <c r="O768" s="1">
        <v>1.79</v>
      </c>
      <c r="P768" s="1">
        <v>9</v>
      </c>
      <c r="Q768" s="1">
        <v>0.25</v>
      </c>
      <c r="R768" s="1">
        <v>-40</v>
      </c>
      <c r="S768" s="1">
        <v>-91</v>
      </c>
      <c r="T768" s="1">
        <v>-95</v>
      </c>
      <c r="U768" s="1">
        <v>-126</v>
      </c>
      <c r="V768" s="1">
        <v>-312</v>
      </c>
      <c r="W768" s="1">
        <v>66201</v>
      </c>
      <c r="X768" s="1">
        <v>66101</v>
      </c>
      <c r="Y768" s="1">
        <v>43201</v>
      </c>
      <c r="Z768" s="1">
        <v>1.22</v>
      </c>
      <c r="AA768" s="6">
        <f t="shared" si="147"/>
        <v>615</v>
      </c>
      <c r="AB768" s="6">
        <f t="shared" si="148"/>
        <v>-312</v>
      </c>
      <c r="AC768" s="6">
        <f t="shared" si="149"/>
        <v>-122022</v>
      </c>
      <c r="AD768" s="6">
        <f t="shared" si="150"/>
        <v>-198.40975609756097</v>
      </c>
      <c r="AE768" s="7">
        <f t="shared" si="151"/>
        <v>-1118</v>
      </c>
      <c r="AF768" t="str">
        <f t="shared" ca="1" si="152"/>
        <v>$V$1066</v>
      </c>
      <c r="AG768" t="str">
        <f t="shared" ca="1" si="153"/>
        <v>$J$1066</v>
      </c>
      <c r="AH768" t="str">
        <f t="shared" ca="1" si="154"/>
        <v>b: C H ROBINSON | 2736036101</v>
      </c>
      <c r="AI768" t="str">
        <f t="shared" ca="1" si="143"/>
        <v>$K$1066</v>
      </c>
      <c r="AJ768" s="8">
        <f t="shared" si="144"/>
        <v>1.6260162601626016E-3</v>
      </c>
      <c r="AK768" s="7">
        <f t="shared" si="145"/>
        <v>-560</v>
      </c>
      <c r="AL768" s="7" t="str">
        <f t="shared" ca="1" si="155"/>
        <v>b: C H ROBINSON | 6080335055</v>
      </c>
      <c r="AM768" t="b">
        <f t="shared" si="146"/>
        <v>0</v>
      </c>
    </row>
    <row r="769" spans="3:39" x14ac:dyDescent="0.3">
      <c r="C769" s="1" t="s">
        <v>195</v>
      </c>
      <c r="D769" s="1" t="s">
        <v>196</v>
      </c>
      <c r="E769" s="1" t="s">
        <v>39</v>
      </c>
      <c r="F769" s="1" t="s">
        <v>274</v>
      </c>
      <c r="G769" s="1" t="s">
        <v>956</v>
      </c>
      <c r="H769" s="1" t="s">
        <v>70</v>
      </c>
      <c r="I769" s="1" t="s">
        <v>197</v>
      </c>
      <c r="J769" t="str">
        <f>TRIM(CONCATENATE(wiz[[#This Row],[SHIPPER..................]],wiz[[#This Row],[ZIP2..]],wiz[[#This Row],[ZIP3..]]))</f>
        <v>MTD PRODUCTS INC | 6608338237</v>
      </c>
      <c r="K769" s="1">
        <v>3</v>
      </c>
      <c r="L769" s="1">
        <v>1.39</v>
      </c>
      <c r="M769" s="1">
        <v>0.2</v>
      </c>
      <c r="N769" s="1">
        <v>469</v>
      </c>
      <c r="O769" s="1">
        <v>0.86</v>
      </c>
      <c r="P769" s="1">
        <v>94</v>
      </c>
      <c r="Q769" s="1">
        <v>0.33</v>
      </c>
      <c r="R769" s="1">
        <v>6</v>
      </c>
      <c r="S769" s="1">
        <v>-54</v>
      </c>
      <c r="T769" s="1">
        <v>25</v>
      </c>
      <c r="U769" s="1">
        <v>340</v>
      </c>
      <c r="V769" s="1">
        <v>311</v>
      </c>
      <c r="W769" s="1">
        <v>65661</v>
      </c>
      <c r="X769" s="1">
        <v>66083</v>
      </c>
      <c r="Y769" s="1">
        <v>38237</v>
      </c>
      <c r="Z769" s="1">
        <v>1.37</v>
      </c>
      <c r="AA769" s="6">
        <f t="shared" si="147"/>
        <v>127</v>
      </c>
      <c r="AB769" s="6">
        <f t="shared" si="148"/>
        <v>933</v>
      </c>
      <c r="AC769" s="6">
        <f t="shared" si="149"/>
        <v>-14762</v>
      </c>
      <c r="AD769" s="6">
        <f t="shared" si="150"/>
        <v>-116.23622047244095</v>
      </c>
      <c r="AE769" s="7">
        <f t="shared" si="151"/>
        <v>-534</v>
      </c>
      <c r="AF769" t="str">
        <f t="shared" ca="1" si="152"/>
        <v>$V$2354</v>
      </c>
      <c r="AG769" t="str">
        <f t="shared" ca="1" si="153"/>
        <v>$J$2354</v>
      </c>
      <c r="AH769" t="str">
        <f t="shared" ca="1" si="154"/>
        <v>MTD PRODUCTS INC | 5303738879</v>
      </c>
      <c r="AI769" t="str">
        <f t="shared" ca="1" si="143"/>
        <v>$K$2354</v>
      </c>
      <c r="AJ769" s="8">
        <f t="shared" si="144"/>
        <v>2.3622047244094488E-2</v>
      </c>
      <c r="AK769" s="7">
        <f t="shared" si="145"/>
        <v>-291</v>
      </c>
      <c r="AL769" s="7" t="str">
        <f t="shared" ca="1" si="155"/>
        <v>NOVOLEX | 3000360526</v>
      </c>
      <c r="AM769" t="b">
        <f t="shared" si="146"/>
        <v>0</v>
      </c>
    </row>
    <row r="770" spans="3:39" x14ac:dyDescent="0.3">
      <c r="C770" s="1" t="s">
        <v>105</v>
      </c>
      <c r="D770" s="1" t="s">
        <v>106</v>
      </c>
      <c r="E770" s="1" t="s">
        <v>39</v>
      </c>
      <c r="F770" s="1" t="s">
        <v>274</v>
      </c>
      <c r="G770" s="1" t="s">
        <v>460</v>
      </c>
      <c r="H770" s="1" t="s">
        <v>70</v>
      </c>
      <c r="I770" s="1" t="s">
        <v>887</v>
      </c>
      <c r="J770" t="str">
        <f>TRIM(CONCATENATE(wiz[[#This Row],[SHIPPER..................]],wiz[[#This Row],[ZIP2..]],wiz[[#This Row],[ZIP3..]]))</f>
        <v>b: RYAN TRANSPORTATIO| 6610137950</v>
      </c>
      <c r="K770" s="1">
        <v>1</v>
      </c>
      <c r="L770" s="1">
        <v>1.19</v>
      </c>
      <c r="M770" s="1">
        <v>0.27</v>
      </c>
      <c r="N770" s="1">
        <v>737</v>
      </c>
      <c r="O770" s="1">
        <v>1.92</v>
      </c>
      <c r="P770" s="1">
        <v>0</v>
      </c>
      <c r="Q770" s="1">
        <v>0.25</v>
      </c>
      <c r="R770" s="1">
        <v>-44</v>
      </c>
      <c r="S770" s="1">
        <v>17</v>
      </c>
      <c r="T770" s="1">
        <v>-74</v>
      </c>
      <c r="U770" s="1">
        <v>-192</v>
      </c>
      <c r="V770" s="1">
        <v>-249</v>
      </c>
      <c r="W770" s="1">
        <v>66101</v>
      </c>
      <c r="X770" s="1">
        <v>66101</v>
      </c>
      <c r="Y770" s="1">
        <v>37950</v>
      </c>
      <c r="Z770" s="1">
        <v>1.24</v>
      </c>
      <c r="AA770" s="6">
        <f t="shared" si="147"/>
        <v>3</v>
      </c>
      <c r="AB770" s="6">
        <f t="shared" si="148"/>
        <v>-249</v>
      </c>
      <c r="AC770" s="6">
        <f t="shared" si="149"/>
        <v>-709</v>
      </c>
      <c r="AD770" s="6">
        <f t="shared" si="150"/>
        <v>-236.33333333333334</v>
      </c>
      <c r="AE770" s="7">
        <f t="shared" si="151"/>
        <v>-526</v>
      </c>
      <c r="AF770" t="str">
        <f t="shared" ca="1" si="152"/>
        <v>$V$23</v>
      </c>
      <c r="AG770" t="str">
        <f t="shared" ca="1" si="153"/>
        <v>$J$23</v>
      </c>
      <c r="AH770" t="str">
        <f t="shared" ca="1" si="154"/>
        <v>b: RYAN TRANSPORTATIO| 3610161832</v>
      </c>
      <c r="AI770" t="str">
        <f t="shared" ref="AI770:AI833" ca="1" si="156">REPLACE(AF770,2,1,"K")</f>
        <v>$K$23</v>
      </c>
      <c r="AJ770" s="8">
        <f t="shared" ref="AJ770:AJ833" si="157">K770/AA770</f>
        <v>0.33333333333333331</v>
      </c>
      <c r="AK770" s="7">
        <f t="shared" ref="AK770:AK833" si="158">_xlfn.MINIFS($V$3:$V$2378,$C$3:$C$2378,C770,$AJ$3:$AJ$2378,"&gt;0.05")</f>
        <v>-526</v>
      </c>
      <c r="AL770" s="7" t="str">
        <f t="shared" ca="1" si="155"/>
        <v>b: RYAN TRANSPORTATIO| 3610161832</v>
      </c>
      <c r="AM770" t="b">
        <f t="shared" ref="AM770:AM833" si="159">IF(AK770=V770,J770,FALSE)</f>
        <v>0</v>
      </c>
    </row>
    <row r="771" spans="3:39" x14ac:dyDescent="0.3">
      <c r="C771" s="1" t="s">
        <v>210</v>
      </c>
      <c r="D771" s="1" t="s">
        <v>211</v>
      </c>
      <c r="E771" s="1" t="s">
        <v>39</v>
      </c>
      <c r="F771" s="1" t="s">
        <v>274</v>
      </c>
      <c r="G771" s="1" t="s">
        <v>952</v>
      </c>
      <c r="H771" s="1" t="s">
        <v>70</v>
      </c>
      <c r="I771" s="1" t="s">
        <v>202</v>
      </c>
      <c r="J771" t="str">
        <f>TRIM(CONCATENATE(wiz[[#This Row],[SHIPPER..................]],wiz[[#This Row],[ZIP2..]],wiz[[#This Row],[ZIP3..]]))</f>
        <v>b: ECHO GLOBAL LOGIST| 6621537201</v>
      </c>
      <c r="K771" s="1">
        <v>1</v>
      </c>
      <c r="L771" s="1">
        <v>1.1000000000000001</v>
      </c>
      <c r="M771" s="1">
        <v>0.28000000000000003</v>
      </c>
      <c r="N771" s="1">
        <v>578</v>
      </c>
      <c r="O771" s="1">
        <v>1.1000000000000001</v>
      </c>
      <c r="P771" s="1">
        <v>422</v>
      </c>
      <c r="Q771" s="1">
        <v>0.7</v>
      </c>
      <c r="R771" s="1">
        <v>-17</v>
      </c>
      <c r="S771" s="1">
        <v>-146</v>
      </c>
      <c r="T771" s="1">
        <v>0</v>
      </c>
      <c r="U771" s="1">
        <v>-87</v>
      </c>
      <c r="V771" s="1">
        <v>-233</v>
      </c>
      <c r="W771" s="1">
        <v>73448</v>
      </c>
      <c r="X771" s="1">
        <v>66215</v>
      </c>
      <c r="Y771" s="1">
        <v>37201</v>
      </c>
      <c r="Z771" s="1">
        <v>1.1599999999999999</v>
      </c>
      <c r="AA771" s="6">
        <f t="shared" ref="AA771:AA834" si="160">SUMIFS(K$3:K$2378,$C$3:$C$2378,$C771)</f>
        <v>94</v>
      </c>
      <c r="AB771" s="6">
        <f t="shared" ref="AB771:AB834" si="161">V771*K771</f>
        <v>-233</v>
      </c>
      <c r="AC771" s="6">
        <f t="shared" ref="AC771:AC834" si="162">SUMIFS(AB$3:AB$2378,$C$3:$C$2378,$C771)</f>
        <v>1157</v>
      </c>
      <c r="AD771" s="6">
        <f t="shared" ref="AD771:AD834" si="163">AC771/AA771</f>
        <v>12.308510638297872</v>
      </c>
      <c r="AE771" s="7">
        <f t="shared" ref="AE771:AE834" si="164">_xlfn.MINIFS($V$3:$V$2378,$C$3:$C$2378,C771)</f>
        <v>-816</v>
      </c>
      <c r="AF771" t="str">
        <f t="shared" ref="AF771:AF834" ca="1" si="165">CELL("address",INDEX($V$3:$V$2378,MATCH(_xlfn.MINIFS($V$3:$V$2378,$C$3:$C$2378,C771),$V$3:$V$2378,0)))</f>
        <v>$V$921</v>
      </c>
      <c r="AG771" t="str">
        <f t="shared" ref="AG771:AG834" ca="1" si="166">REPLACE(AF771,2,1,"J")</f>
        <v>$J$921</v>
      </c>
      <c r="AH771" t="str">
        <f t="shared" ref="AH771:AH834" ca="1" si="167">INDIRECT(AG771)</f>
        <v>b: ECHO GLOBAL LOGIST| 5503315639</v>
      </c>
      <c r="AI771" t="str">
        <f t="shared" ca="1" si="156"/>
        <v>$K$921</v>
      </c>
      <c r="AJ771" s="8">
        <f t="shared" si="157"/>
        <v>1.0638297872340425E-2</v>
      </c>
      <c r="AK771" s="7">
        <f t="shared" si="158"/>
        <v>-71</v>
      </c>
      <c r="AL771" s="7" t="str">
        <f t="shared" ref="AL771:AL834" ca="1" si="168">OFFSET(J$2,MATCH(AK771,$V$3:$V$2378,0),)</f>
        <v>b: ECHO GLOBAL LOGIST| 5632053201</v>
      </c>
      <c r="AM771" t="b">
        <f t="shared" si="159"/>
        <v>0</v>
      </c>
    </row>
    <row r="772" spans="3:39" x14ac:dyDescent="0.3">
      <c r="C772" s="1" t="s">
        <v>37</v>
      </c>
      <c r="D772" s="1" t="s">
        <v>38</v>
      </c>
      <c r="E772" s="1" t="s">
        <v>39</v>
      </c>
      <c r="F772" s="1" t="s">
        <v>274</v>
      </c>
      <c r="G772" s="1" t="s">
        <v>796</v>
      </c>
      <c r="H772" s="1" t="s">
        <v>53</v>
      </c>
      <c r="I772" s="1" t="s">
        <v>957</v>
      </c>
      <c r="J772" t="str">
        <f>TRIM(CONCATENATE(wiz[[#This Row],[SHIPPER..................]],wiz[[#This Row],[ZIP2..]],wiz[[#This Row],[ZIP3..]]))</f>
        <v>b: C H ROBINSON | 6742061550</v>
      </c>
      <c r="K772" s="1">
        <v>1</v>
      </c>
      <c r="L772" s="1">
        <v>1.22</v>
      </c>
      <c r="M772" s="1">
        <v>0.27</v>
      </c>
      <c r="N772" s="1">
        <v>557</v>
      </c>
      <c r="O772" s="1">
        <v>0.88</v>
      </c>
      <c r="P772" s="1">
        <v>80</v>
      </c>
      <c r="Q772" s="1">
        <v>0.3</v>
      </c>
      <c r="R772" s="1">
        <v>-34</v>
      </c>
      <c r="S772" s="1">
        <v>-121</v>
      </c>
      <c r="T772" s="1">
        <v>53</v>
      </c>
      <c r="U772" s="1">
        <v>0</v>
      </c>
      <c r="V772" s="1">
        <v>-68</v>
      </c>
      <c r="W772" s="1">
        <v>67661</v>
      </c>
      <c r="X772" s="1">
        <v>67420</v>
      </c>
      <c r="Y772" s="1">
        <v>61550</v>
      </c>
      <c r="Z772" s="1">
        <v>1.27</v>
      </c>
      <c r="AA772" s="6">
        <f t="shared" si="160"/>
        <v>615</v>
      </c>
      <c r="AB772" s="6">
        <f t="shared" si="161"/>
        <v>-68</v>
      </c>
      <c r="AC772" s="6">
        <f t="shared" si="162"/>
        <v>-122022</v>
      </c>
      <c r="AD772" s="6">
        <f t="shared" si="163"/>
        <v>-198.40975609756097</v>
      </c>
      <c r="AE772" s="7">
        <f t="shared" si="164"/>
        <v>-1118</v>
      </c>
      <c r="AF772" t="str">
        <f t="shared" ca="1" si="165"/>
        <v>$V$1066</v>
      </c>
      <c r="AG772" t="str">
        <f t="shared" ca="1" si="166"/>
        <v>$J$1066</v>
      </c>
      <c r="AH772" t="str">
        <f t="shared" ca="1" si="167"/>
        <v>b: C H ROBINSON | 2736036101</v>
      </c>
      <c r="AI772" t="str">
        <f t="shared" ca="1" si="156"/>
        <v>$K$1066</v>
      </c>
      <c r="AJ772" s="8">
        <f t="shared" si="157"/>
        <v>1.6260162601626016E-3</v>
      </c>
      <c r="AK772" s="7">
        <f t="shared" si="158"/>
        <v>-560</v>
      </c>
      <c r="AL772" s="7" t="str">
        <f t="shared" ca="1" si="168"/>
        <v>b: C H ROBINSON | 6080335055</v>
      </c>
      <c r="AM772" t="b">
        <f t="shared" si="159"/>
        <v>0</v>
      </c>
    </row>
    <row r="773" spans="3:39" x14ac:dyDescent="0.3">
      <c r="C773" s="1" t="s">
        <v>37</v>
      </c>
      <c r="D773" s="1" t="s">
        <v>38</v>
      </c>
      <c r="E773" s="1" t="s">
        <v>39</v>
      </c>
      <c r="F773" s="1" t="s">
        <v>274</v>
      </c>
      <c r="G773" s="1" t="s">
        <v>958</v>
      </c>
      <c r="H773" s="1" t="s">
        <v>70</v>
      </c>
      <c r="I773" s="1" t="s">
        <v>349</v>
      </c>
      <c r="J773" t="str">
        <f>TRIM(CONCATENATE(wiz[[#This Row],[SHIPPER..................]],wiz[[#This Row],[ZIP2..]],wiz[[#This Row],[ZIP3..]]))</f>
        <v>b: C H ROBINSON | 6741037401</v>
      </c>
      <c r="K773" s="1">
        <v>1</v>
      </c>
      <c r="L773" s="1">
        <v>1.63</v>
      </c>
      <c r="M773" s="1">
        <v>0.28000000000000003</v>
      </c>
      <c r="N773" s="1">
        <v>836</v>
      </c>
      <c r="O773" s="1">
        <v>1.79</v>
      </c>
      <c r="P773" s="1">
        <v>163</v>
      </c>
      <c r="Q773" s="1">
        <v>0.4</v>
      </c>
      <c r="R773" s="1">
        <v>-51</v>
      </c>
      <c r="S773" s="1">
        <v>121</v>
      </c>
      <c r="T773" s="1">
        <v>-7</v>
      </c>
      <c r="U773" s="1">
        <v>0</v>
      </c>
      <c r="V773" s="1">
        <v>114</v>
      </c>
      <c r="W773" s="1">
        <v>67661</v>
      </c>
      <c r="X773" s="1">
        <v>67410</v>
      </c>
      <c r="Y773" s="1">
        <v>37401</v>
      </c>
      <c r="Z773" s="1">
        <v>1.69</v>
      </c>
      <c r="AA773" s="6">
        <f t="shared" si="160"/>
        <v>615</v>
      </c>
      <c r="AB773" s="6">
        <f t="shared" si="161"/>
        <v>114</v>
      </c>
      <c r="AC773" s="6">
        <f t="shared" si="162"/>
        <v>-122022</v>
      </c>
      <c r="AD773" s="6">
        <f t="shared" si="163"/>
        <v>-198.40975609756097</v>
      </c>
      <c r="AE773" s="7">
        <f t="shared" si="164"/>
        <v>-1118</v>
      </c>
      <c r="AF773" t="str">
        <f t="shared" ca="1" si="165"/>
        <v>$V$1066</v>
      </c>
      <c r="AG773" t="str">
        <f t="shared" ca="1" si="166"/>
        <v>$J$1066</v>
      </c>
      <c r="AH773" t="str">
        <f t="shared" ca="1" si="167"/>
        <v>b: C H ROBINSON | 2736036101</v>
      </c>
      <c r="AI773" t="str">
        <f t="shared" ca="1" si="156"/>
        <v>$K$1066</v>
      </c>
      <c r="AJ773" s="8">
        <f t="shared" si="157"/>
        <v>1.6260162601626016E-3</v>
      </c>
      <c r="AK773" s="7">
        <f t="shared" si="158"/>
        <v>-560</v>
      </c>
      <c r="AL773" s="7" t="str">
        <f t="shared" ca="1" si="168"/>
        <v>b: C H ROBINSON | 6080335055</v>
      </c>
      <c r="AM773" t="b">
        <f t="shared" si="159"/>
        <v>0</v>
      </c>
    </row>
    <row r="774" spans="3:39" x14ac:dyDescent="0.3">
      <c r="C774" s="1" t="s">
        <v>344</v>
      </c>
      <c r="D774" s="1" t="s">
        <v>345</v>
      </c>
      <c r="E774" s="1" t="s">
        <v>39</v>
      </c>
      <c r="F774" s="1" t="s">
        <v>44</v>
      </c>
      <c r="G774" s="1" t="s">
        <v>209</v>
      </c>
      <c r="H774" s="1" t="s">
        <v>53</v>
      </c>
      <c r="I774" s="1" t="s">
        <v>770</v>
      </c>
      <c r="J774" t="str">
        <f>TRIM(CONCATENATE(wiz[[#This Row],[SHIPPER..................]],wiz[[#This Row],[ZIP2..]],wiz[[#This Row],[ZIP3..]]))</f>
        <v>b: SCHNEIDER LOGISTIC| 4210160440</v>
      </c>
      <c r="K774" s="1">
        <v>1</v>
      </c>
      <c r="L774" s="1">
        <v>1.45</v>
      </c>
      <c r="M774" s="1">
        <v>0.19</v>
      </c>
      <c r="N774" s="1">
        <v>427</v>
      </c>
      <c r="O774" s="1">
        <v>0.96</v>
      </c>
      <c r="P774" s="1">
        <v>113</v>
      </c>
      <c r="Q774" s="1">
        <v>0.35</v>
      </c>
      <c r="R774" s="1">
        <v>34</v>
      </c>
      <c r="S774" s="1">
        <v>-253</v>
      </c>
      <c r="T774" s="1">
        <v>-18</v>
      </c>
      <c r="U774" s="1">
        <v>26</v>
      </c>
      <c r="V774" s="1">
        <v>-245</v>
      </c>
      <c r="W774" s="1">
        <v>38501</v>
      </c>
      <c r="X774" s="1">
        <v>42101</v>
      </c>
      <c r="Y774" s="1">
        <v>60440</v>
      </c>
      <c r="Z774" s="1">
        <v>1.42</v>
      </c>
      <c r="AA774" s="6">
        <f t="shared" si="160"/>
        <v>78</v>
      </c>
      <c r="AB774" s="6">
        <f t="shared" si="161"/>
        <v>-245</v>
      </c>
      <c r="AC774" s="6">
        <f t="shared" si="162"/>
        <v>-21006</v>
      </c>
      <c r="AD774" s="6">
        <f t="shared" si="163"/>
        <v>-269.30769230769232</v>
      </c>
      <c r="AE774" s="7">
        <f t="shared" si="164"/>
        <v>-1249</v>
      </c>
      <c r="AF774" t="str">
        <f t="shared" ca="1" si="165"/>
        <v>$V$1953</v>
      </c>
      <c r="AG774" t="str">
        <f t="shared" ca="1" si="166"/>
        <v>$J$1953</v>
      </c>
      <c r="AH774" t="str">
        <f t="shared" ca="1" si="167"/>
        <v>b: SCHNEIDER LOGISTIC| 3830119034</v>
      </c>
      <c r="AI774" t="str">
        <f t="shared" ca="1" si="156"/>
        <v>$K$1953</v>
      </c>
      <c r="AJ774" s="8">
        <f t="shared" si="157"/>
        <v>1.282051282051282E-2</v>
      </c>
      <c r="AK774" s="7">
        <f t="shared" si="158"/>
        <v>-570</v>
      </c>
      <c r="AL774" s="7" t="str">
        <f t="shared" ca="1" si="168"/>
        <v>LOWES MLXP VAN ONE WA| 3071947265</v>
      </c>
      <c r="AM774" t="b">
        <f t="shared" si="159"/>
        <v>0</v>
      </c>
    </row>
    <row r="775" spans="3:39" x14ac:dyDescent="0.3">
      <c r="C775" s="1" t="s">
        <v>37</v>
      </c>
      <c r="D775" s="1" t="s">
        <v>38</v>
      </c>
      <c r="E775" s="1" t="s">
        <v>39</v>
      </c>
      <c r="F775" s="1" t="s">
        <v>44</v>
      </c>
      <c r="G775" s="1" t="s">
        <v>464</v>
      </c>
      <c r="H775" s="1" t="s">
        <v>68</v>
      </c>
      <c r="I775" s="1" t="s">
        <v>415</v>
      </c>
      <c r="J775" t="str">
        <f>TRIM(CONCATENATE(wiz[[#This Row],[SHIPPER..................]],wiz[[#This Row],[ZIP2..]],wiz[[#This Row],[ZIP3..]]))</f>
        <v>b: C H ROBINSON | 4213428110</v>
      </c>
      <c r="K775" s="1">
        <v>3</v>
      </c>
      <c r="L775" s="1">
        <v>1.48</v>
      </c>
      <c r="M775" s="1">
        <v>0.27</v>
      </c>
      <c r="N775" s="1">
        <v>456</v>
      </c>
      <c r="O775" s="1">
        <v>0.95</v>
      </c>
      <c r="P775" s="1">
        <v>148</v>
      </c>
      <c r="Q775" s="1">
        <v>0.38</v>
      </c>
      <c r="R775" s="1">
        <v>-20</v>
      </c>
      <c r="S775" s="1">
        <v>-207</v>
      </c>
      <c r="T775" s="1">
        <v>4</v>
      </c>
      <c r="U775" s="1">
        <v>-109</v>
      </c>
      <c r="V775" s="1">
        <v>-312</v>
      </c>
      <c r="W775" s="1">
        <v>30050</v>
      </c>
      <c r="X775" s="1">
        <v>42134</v>
      </c>
      <c r="Y775" s="1">
        <v>28110</v>
      </c>
      <c r="Z775" s="1">
        <v>1.53</v>
      </c>
      <c r="AA775" s="6">
        <f t="shared" si="160"/>
        <v>615</v>
      </c>
      <c r="AB775" s="6">
        <f t="shared" si="161"/>
        <v>-936</v>
      </c>
      <c r="AC775" s="6">
        <f t="shared" si="162"/>
        <v>-122022</v>
      </c>
      <c r="AD775" s="6">
        <f t="shared" si="163"/>
        <v>-198.40975609756097</v>
      </c>
      <c r="AE775" s="7">
        <f t="shared" si="164"/>
        <v>-1118</v>
      </c>
      <c r="AF775" t="str">
        <f t="shared" ca="1" si="165"/>
        <v>$V$1066</v>
      </c>
      <c r="AG775" t="str">
        <f t="shared" ca="1" si="166"/>
        <v>$J$1066</v>
      </c>
      <c r="AH775" t="str">
        <f t="shared" ca="1" si="167"/>
        <v>b: C H ROBINSON | 2736036101</v>
      </c>
      <c r="AI775" t="str">
        <f t="shared" ca="1" si="156"/>
        <v>$K$1066</v>
      </c>
      <c r="AJ775" s="8">
        <f t="shared" si="157"/>
        <v>4.8780487804878049E-3</v>
      </c>
      <c r="AK775" s="7">
        <f t="shared" si="158"/>
        <v>-560</v>
      </c>
      <c r="AL775" s="7" t="str">
        <f t="shared" ca="1" si="168"/>
        <v>b: C H ROBINSON | 6080335055</v>
      </c>
      <c r="AM775" t="b">
        <f t="shared" si="159"/>
        <v>0</v>
      </c>
    </row>
    <row r="776" spans="3:39" x14ac:dyDescent="0.3">
      <c r="C776" s="1" t="s">
        <v>78</v>
      </c>
      <c r="D776" s="1" t="s">
        <v>79</v>
      </c>
      <c r="E776" s="1" t="s">
        <v>39</v>
      </c>
      <c r="F776" s="1" t="s">
        <v>44</v>
      </c>
      <c r="G776" s="1" t="s">
        <v>464</v>
      </c>
      <c r="H776" s="1" t="s">
        <v>90</v>
      </c>
      <c r="I776" s="1" t="s">
        <v>959</v>
      </c>
      <c r="J776" t="str">
        <f>TRIM(CONCATENATE(wiz[[#This Row],[SHIPPER..................]],wiz[[#This Row],[ZIP2..]],wiz[[#This Row],[ZIP3..]]))</f>
        <v>TRACTOR SUPPLY MANHAT| 4213429334</v>
      </c>
      <c r="K776" s="1">
        <v>1</v>
      </c>
      <c r="L776" s="1">
        <v>2.62</v>
      </c>
      <c r="M776" s="1">
        <v>0.22</v>
      </c>
      <c r="N776" s="1">
        <v>369</v>
      </c>
      <c r="O776" s="1">
        <v>0.83</v>
      </c>
      <c r="P776" s="1">
        <v>65</v>
      </c>
      <c r="Q776" s="1">
        <v>0.3</v>
      </c>
      <c r="R776" s="1">
        <v>-4</v>
      </c>
      <c r="S776" s="1">
        <v>-192</v>
      </c>
      <c r="T776" s="1">
        <v>-14</v>
      </c>
      <c r="U776" s="1">
        <v>385</v>
      </c>
      <c r="V776" s="1">
        <v>179</v>
      </c>
      <c r="W776" s="1">
        <v>38563</v>
      </c>
      <c r="X776" s="1">
        <v>42134</v>
      </c>
      <c r="Y776" s="1">
        <v>29334</v>
      </c>
      <c r="Z776" s="1">
        <v>2.62</v>
      </c>
      <c r="AA776" s="6">
        <f t="shared" si="160"/>
        <v>533</v>
      </c>
      <c r="AB776" s="6">
        <f t="shared" si="161"/>
        <v>179</v>
      </c>
      <c r="AC776" s="6">
        <f t="shared" si="162"/>
        <v>27994</v>
      </c>
      <c r="AD776" s="6">
        <f t="shared" si="163"/>
        <v>52.521575984990619</v>
      </c>
      <c r="AE776" s="7">
        <f t="shared" si="164"/>
        <v>-627</v>
      </c>
      <c r="AF776" t="str">
        <f t="shared" ca="1" si="165"/>
        <v>$V$356</v>
      </c>
      <c r="AG776" t="str">
        <f t="shared" ca="1" si="166"/>
        <v>$J$356</v>
      </c>
      <c r="AH776" t="str">
        <f t="shared" ca="1" si="167"/>
        <v>TRACTOR SUPPLY MANHAT| 3070142134</v>
      </c>
      <c r="AI776" t="str">
        <f t="shared" ca="1" si="156"/>
        <v>$K$356</v>
      </c>
      <c r="AJ776" s="8">
        <f t="shared" si="157"/>
        <v>1.876172607879925E-3</v>
      </c>
      <c r="AK776" s="7">
        <f t="shared" si="158"/>
        <v>-192</v>
      </c>
      <c r="AL776" s="7" t="str">
        <f t="shared" ca="1" si="168"/>
        <v>b: C H ROBINSON | 4817435150</v>
      </c>
      <c r="AM776" t="b">
        <f t="shared" si="159"/>
        <v>0</v>
      </c>
    </row>
    <row r="777" spans="3:39" x14ac:dyDescent="0.3">
      <c r="C777" s="1" t="s">
        <v>305</v>
      </c>
      <c r="D777" s="1" t="s">
        <v>306</v>
      </c>
      <c r="E777" s="1" t="s">
        <v>39</v>
      </c>
      <c r="F777" s="1" t="s">
        <v>44</v>
      </c>
      <c r="G777" s="1" t="s">
        <v>209</v>
      </c>
      <c r="H777" s="1" t="s">
        <v>76</v>
      </c>
      <c r="I777" s="1" t="s">
        <v>960</v>
      </c>
      <c r="J777" t="str">
        <f>TRIM(CONCATENATE(wiz[[#This Row],[SHIPPER..................]],wiz[[#This Row],[ZIP2..]],wiz[[#This Row],[ZIP3..]]))</f>
        <v>b: BAT LOGISTICS | 4210178201</v>
      </c>
      <c r="K777" s="1">
        <v>1</v>
      </c>
      <c r="L777" s="1">
        <v>1.43</v>
      </c>
      <c r="M777" s="1">
        <v>0.28000000000000003</v>
      </c>
      <c r="N777" s="1">
        <v>995</v>
      </c>
      <c r="O777" s="1">
        <v>0.91</v>
      </c>
      <c r="P777" s="1">
        <v>115</v>
      </c>
      <c r="Q777" s="1">
        <v>0.35</v>
      </c>
      <c r="R777" s="1">
        <v>-70</v>
      </c>
      <c r="S777" s="1">
        <v>-310</v>
      </c>
      <c r="T777" s="1">
        <v>229</v>
      </c>
      <c r="U777" s="1">
        <v>-182</v>
      </c>
      <c r="V777" s="1">
        <v>-263</v>
      </c>
      <c r="W777" s="1">
        <v>40201</v>
      </c>
      <c r="X777" s="1">
        <v>42101</v>
      </c>
      <c r="Y777" s="1">
        <v>78201</v>
      </c>
      <c r="Z777" s="1">
        <v>1.49</v>
      </c>
      <c r="AA777" s="6">
        <f t="shared" si="160"/>
        <v>3</v>
      </c>
      <c r="AB777" s="6">
        <f t="shared" si="161"/>
        <v>-263</v>
      </c>
      <c r="AC777" s="6">
        <f t="shared" si="162"/>
        <v>7</v>
      </c>
      <c r="AD777" s="6">
        <f t="shared" si="163"/>
        <v>2.3333333333333335</v>
      </c>
      <c r="AE777" s="7">
        <f t="shared" si="164"/>
        <v>-263</v>
      </c>
      <c r="AF777" t="str">
        <f t="shared" ca="1" si="165"/>
        <v>$V$777</v>
      </c>
      <c r="AG777" t="str">
        <f t="shared" ca="1" si="166"/>
        <v>$J$777</v>
      </c>
      <c r="AH777" t="str">
        <f t="shared" ca="1" si="167"/>
        <v>b: BAT LOGISTICS | 4210178201</v>
      </c>
      <c r="AI777" t="str">
        <f t="shared" ca="1" si="156"/>
        <v>$K$777</v>
      </c>
      <c r="AJ777" s="8">
        <f t="shared" si="157"/>
        <v>0.33333333333333331</v>
      </c>
      <c r="AK777" s="7">
        <f t="shared" si="158"/>
        <v>-263</v>
      </c>
      <c r="AL777" s="7" t="str">
        <f t="shared" ca="1" si="168"/>
        <v>b: BAT LOGISTICS | 4210178201</v>
      </c>
      <c r="AM777" t="str">
        <f t="shared" si="159"/>
        <v>b: BAT LOGISTICS | 4210178201</v>
      </c>
    </row>
    <row r="778" spans="3:39" x14ac:dyDescent="0.3">
      <c r="C778" s="1" t="s">
        <v>78</v>
      </c>
      <c r="D778" s="1" t="s">
        <v>79</v>
      </c>
      <c r="E778" s="1" t="s">
        <v>39</v>
      </c>
      <c r="F778" s="1" t="s">
        <v>87</v>
      </c>
      <c r="G778" s="1" t="s">
        <v>961</v>
      </c>
      <c r="H778" s="1" t="s">
        <v>50</v>
      </c>
      <c r="I778" s="1" t="s">
        <v>384</v>
      </c>
      <c r="J778" t="str">
        <f>TRIM(CONCATENATE(wiz[[#This Row],[SHIPPER..................]],wiz[[#This Row],[ZIP2..]],wiz[[#This Row],[ZIP3..]]))</f>
        <v>TRACTOR SUPPLY MANHAT| 4566031201</v>
      </c>
      <c r="K778" s="1">
        <v>3</v>
      </c>
      <c r="L778" s="1">
        <v>1.9</v>
      </c>
      <c r="M778" s="1">
        <v>0.22</v>
      </c>
      <c r="N778" s="1">
        <v>599</v>
      </c>
      <c r="O778" s="1">
        <v>0.9</v>
      </c>
      <c r="P778" s="1">
        <v>76</v>
      </c>
      <c r="Q778" s="1">
        <v>0.3</v>
      </c>
      <c r="R778" s="1">
        <v>-18</v>
      </c>
      <c r="S778" s="1">
        <v>-150</v>
      </c>
      <c r="T778" s="1">
        <v>48</v>
      </c>
      <c r="U778" s="1">
        <v>354</v>
      </c>
      <c r="V778" s="1">
        <v>252</v>
      </c>
      <c r="W778" s="1">
        <v>43125</v>
      </c>
      <c r="X778" s="1">
        <v>45660</v>
      </c>
      <c r="Y778" s="1">
        <v>31201</v>
      </c>
      <c r="Z778" s="1">
        <v>1.9</v>
      </c>
      <c r="AA778" s="6">
        <f t="shared" si="160"/>
        <v>533</v>
      </c>
      <c r="AB778" s="6">
        <f t="shared" si="161"/>
        <v>756</v>
      </c>
      <c r="AC778" s="6">
        <f t="shared" si="162"/>
        <v>27994</v>
      </c>
      <c r="AD778" s="6">
        <f t="shared" si="163"/>
        <v>52.521575984990619</v>
      </c>
      <c r="AE778" s="7">
        <f t="shared" si="164"/>
        <v>-627</v>
      </c>
      <c r="AF778" t="str">
        <f t="shared" ca="1" si="165"/>
        <v>$V$356</v>
      </c>
      <c r="AG778" t="str">
        <f t="shared" ca="1" si="166"/>
        <v>$J$356</v>
      </c>
      <c r="AH778" t="str">
        <f t="shared" ca="1" si="167"/>
        <v>TRACTOR SUPPLY MANHAT| 3070142134</v>
      </c>
      <c r="AI778" t="str">
        <f t="shared" ca="1" si="156"/>
        <v>$K$356</v>
      </c>
      <c r="AJ778" s="8">
        <f t="shared" si="157"/>
        <v>5.6285178236397749E-3</v>
      </c>
      <c r="AK778" s="7">
        <f t="shared" si="158"/>
        <v>-192</v>
      </c>
      <c r="AL778" s="7" t="str">
        <f t="shared" ca="1" si="168"/>
        <v>b: C H ROBINSON | 4817435150</v>
      </c>
      <c r="AM778" t="b">
        <f t="shared" si="159"/>
        <v>0</v>
      </c>
    </row>
    <row r="779" spans="3:39" x14ac:dyDescent="0.3">
      <c r="C779" s="1" t="s">
        <v>47</v>
      </c>
      <c r="D779" s="1" t="s">
        <v>48</v>
      </c>
      <c r="E779" s="1" t="s">
        <v>39</v>
      </c>
      <c r="F779" s="1" t="s">
        <v>87</v>
      </c>
      <c r="G779" s="1" t="s">
        <v>961</v>
      </c>
      <c r="H779" s="1" t="s">
        <v>50</v>
      </c>
      <c r="I779" s="1" t="s">
        <v>362</v>
      </c>
      <c r="J779" t="str">
        <f>TRIM(CONCATENATE(wiz[[#This Row],[SHIPPER..................]],wiz[[#This Row],[ZIP2..]],wiz[[#This Row],[ZIP3..]]))</f>
        <v>LOWES MLXP VAN ONE WA| 4566030103</v>
      </c>
      <c r="K779" s="1">
        <v>8</v>
      </c>
      <c r="L779" s="1">
        <v>1.93</v>
      </c>
      <c r="M779" s="1">
        <v>0.21</v>
      </c>
      <c r="N779" s="1">
        <v>405</v>
      </c>
      <c r="O779" s="1">
        <v>0.86</v>
      </c>
      <c r="P779" s="1">
        <v>89</v>
      </c>
      <c r="Q779" s="1">
        <v>0.31</v>
      </c>
      <c r="R779" s="1">
        <v>-1</v>
      </c>
      <c r="S779" s="1">
        <v>-125</v>
      </c>
      <c r="T779" s="1">
        <v>6</v>
      </c>
      <c r="U779" s="1">
        <v>114</v>
      </c>
      <c r="V779" s="1">
        <v>-5</v>
      </c>
      <c r="W779" s="1">
        <v>43137</v>
      </c>
      <c r="X779" s="1">
        <v>45660</v>
      </c>
      <c r="Y779" s="1">
        <v>30103</v>
      </c>
      <c r="Z779" s="1">
        <v>1.92</v>
      </c>
      <c r="AA779" s="6">
        <f t="shared" si="160"/>
        <v>678</v>
      </c>
      <c r="AB779" s="6">
        <f t="shared" si="161"/>
        <v>-40</v>
      </c>
      <c r="AC779" s="6">
        <f t="shared" si="162"/>
        <v>-50621</v>
      </c>
      <c r="AD779" s="6">
        <f t="shared" si="163"/>
        <v>-74.662241887905608</v>
      </c>
      <c r="AE779" s="7">
        <f t="shared" si="164"/>
        <v>-655</v>
      </c>
      <c r="AF779" t="str">
        <f t="shared" ca="1" si="165"/>
        <v>$V$1026</v>
      </c>
      <c r="AG779" t="str">
        <f t="shared" ca="1" si="166"/>
        <v>$J$1026</v>
      </c>
      <c r="AH779" t="str">
        <f t="shared" ca="1" si="167"/>
        <v>LOWES MLXP VAN ONE WA| 2820147265</v>
      </c>
      <c r="AI779" t="str">
        <f t="shared" ca="1" si="156"/>
        <v>$K$1026</v>
      </c>
      <c r="AJ779" s="8">
        <f t="shared" si="157"/>
        <v>1.1799410029498525E-2</v>
      </c>
      <c r="AK779" s="7">
        <f t="shared" si="158"/>
        <v>-233</v>
      </c>
      <c r="AL779" s="7" t="str">
        <f t="shared" ca="1" si="168"/>
        <v>b: ECHO GLOBAL LOGIST| 6621537201</v>
      </c>
      <c r="AM779" t="b">
        <f t="shared" si="159"/>
        <v>0</v>
      </c>
    </row>
    <row r="780" spans="3:39" x14ac:dyDescent="0.3">
      <c r="C780" s="1" t="s">
        <v>771</v>
      </c>
      <c r="D780" s="1" t="s">
        <v>772</v>
      </c>
      <c r="E780" s="1" t="s">
        <v>39</v>
      </c>
      <c r="F780" s="1" t="s">
        <v>44</v>
      </c>
      <c r="G780" s="1" t="s">
        <v>57</v>
      </c>
      <c r="H780" s="1" t="s">
        <v>66</v>
      </c>
      <c r="I780" s="1" t="s">
        <v>774</v>
      </c>
      <c r="J780" t="str">
        <f>TRIM(CONCATENATE(wiz[[#This Row],[SHIPPER..................]],wiz[[#This Row],[ZIP2..]],wiz[[#This Row],[ZIP3..]]))</f>
        <v>VOLVO | 4102238611</v>
      </c>
      <c r="K780" s="1">
        <v>2</v>
      </c>
      <c r="L780" s="1">
        <v>1.71</v>
      </c>
      <c r="M780" s="1">
        <v>0.21</v>
      </c>
      <c r="N780" s="1">
        <v>473</v>
      </c>
      <c r="O780" s="1">
        <v>0.97</v>
      </c>
      <c r="P780" s="1">
        <v>44</v>
      </c>
      <c r="Q780" s="1">
        <v>0.28000000000000003</v>
      </c>
      <c r="R780" s="1">
        <v>2</v>
      </c>
      <c r="S780" s="1">
        <v>-60</v>
      </c>
      <c r="T780" s="1">
        <v>-1</v>
      </c>
      <c r="U780" s="1">
        <v>396</v>
      </c>
      <c r="V780" s="1">
        <v>335</v>
      </c>
      <c r="W780" s="1">
        <v>41022</v>
      </c>
      <c r="X780" s="1">
        <v>41022</v>
      </c>
      <c r="Y780" s="1">
        <v>38611</v>
      </c>
      <c r="Z780" s="1">
        <v>1.7</v>
      </c>
      <c r="AA780" s="6">
        <f t="shared" si="160"/>
        <v>49</v>
      </c>
      <c r="AB780" s="6">
        <f t="shared" si="161"/>
        <v>670</v>
      </c>
      <c r="AC780" s="6">
        <f t="shared" si="162"/>
        <v>3709</v>
      </c>
      <c r="AD780" s="6">
        <f t="shared" si="163"/>
        <v>75.693877551020407</v>
      </c>
      <c r="AE780" s="7">
        <f t="shared" si="164"/>
        <v>-111</v>
      </c>
      <c r="AF780" t="str">
        <f t="shared" ca="1" si="165"/>
        <v>$V$173</v>
      </c>
      <c r="AG780" t="str">
        <f t="shared" ca="1" si="166"/>
        <v>$J$173</v>
      </c>
      <c r="AH780" t="str">
        <f t="shared" ca="1" si="167"/>
        <v>b: C H ROBINSON | 3494530161</v>
      </c>
      <c r="AI780" t="str">
        <f t="shared" ca="1" si="156"/>
        <v>$K$173</v>
      </c>
      <c r="AJ780" s="8">
        <f t="shared" si="157"/>
        <v>4.0816326530612242E-2</v>
      </c>
      <c r="AK780" s="7">
        <f t="shared" si="158"/>
        <v>-111</v>
      </c>
      <c r="AL780" s="7" t="str">
        <f t="shared" ca="1" si="168"/>
        <v>b: C H ROBINSON | 3494530161</v>
      </c>
      <c r="AM780" t="b">
        <f t="shared" si="159"/>
        <v>0</v>
      </c>
    </row>
    <row r="781" spans="3:39" x14ac:dyDescent="0.3">
      <c r="C781" s="1" t="s">
        <v>344</v>
      </c>
      <c r="D781" s="1" t="s">
        <v>345</v>
      </c>
      <c r="E781" s="1" t="s">
        <v>39</v>
      </c>
      <c r="F781" s="1" t="s">
        <v>44</v>
      </c>
      <c r="G781" s="1" t="s">
        <v>57</v>
      </c>
      <c r="H781" s="1" t="s">
        <v>68</v>
      </c>
      <c r="I781" s="1" t="s">
        <v>962</v>
      </c>
      <c r="J781" t="str">
        <f>TRIM(CONCATENATE(wiz[[#This Row],[SHIPPER..................]],wiz[[#This Row],[ZIP2..]],wiz[[#This Row],[ZIP3..]]))</f>
        <v>b: SCHNEIDER LOGISTIC| 4102228106</v>
      </c>
      <c r="K781" s="1">
        <v>1</v>
      </c>
      <c r="L781" s="1">
        <v>1.59</v>
      </c>
      <c r="M781" s="1">
        <v>0.27</v>
      </c>
      <c r="N781" s="1">
        <v>483</v>
      </c>
      <c r="O781" s="1">
        <v>1.63</v>
      </c>
      <c r="P781" s="1">
        <v>94</v>
      </c>
      <c r="Q781" s="1">
        <v>0.3</v>
      </c>
      <c r="R781" s="1">
        <v>-29</v>
      </c>
      <c r="S781" s="1">
        <v>101</v>
      </c>
      <c r="T781" s="1">
        <v>-157</v>
      </c>
      <c r="U781" s="1">
        <v>-132</v>
      </c>
      <c r="V781" s="1">
        <v>-188</v>
      </c>
      <c r="W781" s="1">
        <v>40475</v>
      </c>
      <c r="X781" s="1">
        <v>41022</v>
      </c>
      <c r="Y781" s="1">
        <v>28106</v>
      </c>
      <c r="Z781" s="1">
        <v>1.64</v>
      </c>
      <c r="AA781" s="6">
        <f t="shared" si="160"/>
        <v>78</v>
      </c>
      <c r="AB781" s="6">
        <f t="shared" si="161"/>
        <v>-188</v>
      </c>
      <c r="AC781" s="6">
        <f t="shared" si="162"/>
        <v>-21006</v>
      </c>
      <c r="AD781" s="6">
        <f t="shared" si="163"/>
        <v>-269.30769230769232</v>
      </c>
      <c r="AE781" s="7">
        <f t="shared" si="164"/>
        <v>-1249</v>
      </c>
      <c r="AF781" t="str">
        <f t="shared" ca="1" si="165"/>
        <v>$V$1953</v>
      </c>
      <c r="AG781" t="str">
        <f t="shared" ca="1" si="166"/>
        <v>$J$1953</v>
      </c>
      <c r="AH781" t="str">
        <f t="shared" ca="1" si="167"/>
        <v>b: SCHNEIDER LOGISTIC| 3830119034</v>
      </c>
      <c r="AI781" t="str">
        <f t="shared" ca="1" si="156"/>
        <v>$K$1953</v>
      </c>
      <c r="AJ781" s="8">
        <f t="shared" si="157"/>
        <v>1.282051282051282E-2</v>
      </c>
      <c r="AK781" s="7">
        <f t="shared" si="158"/>
        <v>-570</v>
      </c>
      <c r="AL781" s="7" t="str">
        <f t="shared" ca="1" si="168"/>
        <v>LOWES MLXP VAN ONE WA| 3071947265</v>
      </c>
      <c r="AM781" t="b">
        <f t="shared" si="159"/>
        <v>0</v>
      </c>
    </row>
    <row r="782" spans="3:39" x14ac:dyDescent="0.3">
      <c r="C782" s="1" t="s">
        <v>963</v>
      </c>
      <c r="D782" s="1" t="s">
        <v>964</v>
      </c>
      <c r="E782" s="1" t="s">
        <v>39</v>
      </c>
      <c r="F782" s="1" t="s">
        <v>44</v>
      </c>
      <c r="G782" s="1" t="s">
        <v>470</v>
      </c>
      <c r="H782" s="1" t="s">
        <v>68</v>
      </c>
      <c r="I782" s="1" t="s">
        <v>329</v>
      </c>
      <c r="J782" t="str">
        <f>TRIM(CONCATENATE(wiz[[#This Row],[SHIPPER..................]],wiz[[#This Row],[ZIP2..]],wiz[[#This Row],[ZIP3..]]))</f>
        <v>BMM LOGISTICS INCORPO| 4104827420</v>
      </c>
      <c r="K782" s="1">
        <v>1</v>
      </c>
      <c r="L782" s="1">
        <v>1.5</v>
      </c>
      <c r="M782" s="1">
        <v>0.27</v>
      </c>
      <c r="N782" s="1">
        <v>452</v>
      </c>
      <c r="O782" s="1">
        <v>0.83</v>
      </c>
      <c r="P782" s="1">
        <v>59</v>
      </c>
      <c r="Q782" s="1">
        <v>0.3</v>
      </c>
      <c r="R782" s="1">
        <v>13</v>
      </c>
      <c r="S782" s="1">
        <v>38</v>
      </c>
      <c r="T782" s="1">
        <v>32</v>
      </c>
      <c r="U782" s="1">
        <v>-40</v>
      </c>
      <c r="V782" s="1">
        <v>30</v>
      </c>
      <c r="W782" s="1">
        <v>47265</v>
      </c>
      <c r="X782" s="1">
        <v>41048</v>
      </c>
      <c r="Y782" s="1">
        <v>27420</v>
      </c>
      <c r="Z782" s="1">
        <v>1.55</v>
      </c>
      <c r="AA782" s="6">
        <f t="shared" si="160"/>
        <v>1</v>
      </c>
      <c r="AB782" s="6">
        <f t="shared" si="161"/>
        <v>30</v>
      </c>
      <c r="AC782" s="6">
        <f t="shared" si="162"/>
        <v>30</v>
      </c>
      <c r="AD782" s="6">
        <f t="shared" si="163"/>
        <v>30</v>
      </c>
      <c r="AE782" s="7">
        <f t="shared" si="164"/>
        <v>30</v>
      </c>
      <c r="AF782" t="str">
        <f t="shared" ca="1" si="165"/>
        <v>$V$782</v>
      </c>
      <c r="AG782" t="str">
        <f t="shared" ca="1" si="166"/>
        <v>$J$782</v>
      </c>
      <c r="AH782" t="str">
        <f t="shared" ca="1" si="167"/>
        <v>BMM LOGISTICS INCORPO| 4104827420</v>
      </c>
      <c r="AI782" t="str">
        <f t="shared" ca="1" si="156"/>
        <v>$K$782</v>
      </c>
      <c r="AJ782" s="8">
        <f t="shared" si="157"/>
        <v>1</v>
      </c>
      <c r="AK782" s="7">
        <f t="shared" si="158"/>
        <v>30</v>
      </c>
      <c r="AL782" s="7" t="str">
        <f t="shared" ca="1" si="168"/>
        <v>BMM LOGISTICS INCORPO| 4104827420</v>
      </c>
      <c r="AM782" t="str">
        <f t="shared" si="159"/>
        <v>BMM LOGISTICS INCORPO| 4104827420</v>
      </c>
    </row>
    <row r="783" spans="3:39" x14ac:dyDescent="0.3">
      <c r="C783" s="1" t="s">
        <v>37</v>
      </c>
      <c r="D783" s="1" t="s">
        <v>38</v>
      </c>
      <c r="E783" s="1" t="s">
        <v>39</v>
      </c>
      <c r="F783" s="1" t="s">
        <v>44</v>
      </c>
      <c r="G783" s="1" t="s">
        <v>965</v>
      </c>
      <c r="H783" s="1" t="s">
        <v>70</v>
      </c>
      <c r="I783" s="1" t="s">
        <v>725</v>
      </c>
      <c r="J783" t="str">
        <f>TRIM(CONCATENATE(wiz[[#This Row],[SHIPPER..................]],wiz[[#This Row],[ZIP2..]],wiz[[#This Row],[ZIP3..]]))</f>
        <v>b: C H ROBINSON | 4102237311</v>
      </c>
      <c r="K783" s="1">
        <v>1</v>
      </c>
      <c r="L783" s="1">
        <v>1.85</v>
      </c>
      <c r="M783" s="1">
        <v>0.27</v>
      </c>
      <c r="N783" s="1">
        <v>321</v>
      </c>
      <c r="O783" s="1">
        <v>0.75</v>
      </c>
      <c r="P783" s="1">
        <v>120</v>
      </c>
      <c r="Q783" s="1">
        <v>0.35</v>
      </c>
      <c r="R783" s="1">
        <v>-19</v>
      </c>
      <c r="S783" s="1">
        <v>96</v>
      </c>
      <c r="T783" s="1">
        <v>20</v>
      </c>
      <c r="U783" s="1">
        <v>77</v>
      </c>
      <c r="V783" s="1">
        <v>193</v>
      </c>
      <c r="W783" s="1">
        <v>40472</v>
      </c>
      <c r="X783" s="1">
        <v>41022</v>
      </c>
      <c r="Y783" s="1">
        <v>37311</v>
      </c>
      <c r="Z783" s="1">
        <v>1.9</v>
      </c>
      <c r="AA783" s="6">
        <f t="shared" si="160"/>
        <v>615</v>
      </c>
      <c r="AB783" s="6">
        <f t="shared" si="161"/>
        <v>193</v>
      </c>
      <c r="AC783" s="6">
        <f t="shared" si="162"/>
        <v>-122022</v>
      </c>
      <c r="AD783" s="6">
        <f t="shared" si="163"/>
        <v>-198.40975609756097</v>
      </c>
      <c r="AE783" s="7">
        <f t="shared" si="164"/>
        <v>-1118</v>
      </c>
      <c r="AF783" t="str">
        <f t="shared" ca="1" si="165"/>
        <v>$V$1066</v>
      </c>
      <c r="AG783" t="str">
        <f t="shared" ca="1" si="166"/>
        <v>$J$1066</v>
      </c>
      <c r="AH783" t="str">
        <f t="shared" ca="1" si="167"/>
        <v>b: C H ROBINSON | 2736036101</v>
      </c>
      <c r="AI783" t="str">
        <f t="shared" ca="1" si="156"/>
        <v>$K$1066</v>
      </c>
      <c r="AJ783" s="8">
        <f t="shared" si="157"/>
        <v>1.6260162601626016E-3</v>
      </c>
      <c r="AK783" s="7">
        <f t="shared" si="158"/>
        <v>-560</v>
      </c>
      <c r="AL783" s="7" t="str">
        <f t="shared" ca="1" si="168"/>
        <v>b: C H ROBINSON | 6080335055</v>
      </c>
      <c r="AM783" t="b">
        <f t="shared" si="159"/>
        <v>0</v>
      </c>
    </row>
    <row r="784" spans="3:39" x14ac:dyDescent="0.3">
      <c r="C784" s="1" t="s">
        <v>576</v>
      </c>
      <c r="D784" s="1" t="s">
        <v>577</v>
      </c>
      <c r="E784" s="1" t="s">
        <v>39</v>
      </c>
      <c r="F784" s="1" t="s">
        <v>44</v>
      </c>
      <c r="G784" s="1" t="s">
        <v>966</v>
      </c>
      <c r="H784" s="1" t="s">
        <v>50</v>
      </c>
      <c r="I784" s="1" t="s">
        <v>223</v>
      </c>
      <c r="J784" t="str">
        <f>TRIM(CONCATENATE(wiz[[#This Row],[SHIPPER..................]],wiz[[#This Row],[ZIP2..]],wiz[[#This Row],[ZIP3..]]))</f>
        <v>b: SUNTECK TRANSPORT | 4251930301</v>
      </c>
      <c r="K784" s="1">
        <v>1</v>
      </c>
      <c r="L784" s="1">
        <v>2.1</v>
      </c>
      <c r="M784" s="1">
        <v>0.27</v>
      </c>
      <c r="N784" s="1">
        <v>285</v>
      </c>
      <c r="O784" s="1">
        <v>0.96</v>
      </c>
      <c r="P784" s="1">
        <v>9</v>
      </c>
      <c r="Q784" s="1">
        <v>0.25</v>
      </c>
      <c r="R784" s="1">
        <v>-17</v>
      </c>
      <c r="S784" s="1">
        <v>49</v>
      </c>
      <c r="T784" s="1">
        <v>-100</v>
      </c>
      <c r="U784" s="1">
        <v>235</v>
      </c>
      <c r="V784" s="1">
        <v>184</v>
      </c>
      <c r="W784" s="1">
        <v>42501</v>
      </c>
      <c r="X784" s="1">
        <v>42519</v>
      </c>
      <c r="Y784" s="1">
        <v>30301</v>
      </c>
      <c r="Z784" s="1">
        <v>2.15</v>
      </c>
      <c r="AA784" s="6">
        <f t="shared" si="160"/>
        <v>10</v>
      </c>
      <c r="AB784" s="6">
        <f t="shared" si="161"/>
        <v>184</v>
      </c>
      <c r="AC784" s="6">
        <f t="shared" si="162"/>
        <v>-607</v>
      </c>
      <c r="AD784" s="6">
        <f t="shared" si="163"/>
        <v>-60.7</v>
      </c>
      <c r="AE784" s="7">
        <f t="shared" si="164"/>
        <v>-668</v>
      </c>
      <c r="AF784" t="str">
        <f t="shared" ca="1" si="165"/>
        <v>$V$1097</v>
      </c>
      <c r="AG784" t="str">
        <f t="shared" ca="1" si="166"/>
        <v>$J$1097</v>
      </c>
      <c r="AH784" t="str">
        <f t="shared" ca="1" si="167"/>
        <v>b: SUNTECK TRANSPORT | 2737737148</v>
      </c>
      <c r="AI784" t="str">
        <f t="shared" ca="1" si="156"/>
        <v>$K$1097</v>
      </c>
      <c r="AJ784" s="8">
        <f t="shared" si="157"/>
        <v>0.1</v>
      </c>
      <c r="AK784" s="7">
        <f t="shared" si="158"/>
        <v>-668</v>
      </c>
      <c r="AL784" s="7" t="str">
        <f t="shared" ca="1" si="168"/>
        <v>b: SUNTECK TRANSPORT | 2737737148</v>
      </c>
      <c r="AM784" t="b">
        <f t="shared" si="159"/>
        <v>0</v>
      </c>
    </row>
    <row r="785" spans="3:39" x14ac:dyDescent="0.3">
      <c r="C785" s="1" t="s">
        <v>210</v>
      </c>
      <c r="D785" s="1" t="s">
        <v>211</v>
      </c>
      <c r="E785" s="1" t="s">
        <v>39</v>
      </c>
      <c r="F785" s="1" t="s">
        <v>44</v>
      </c>
      <c r="G785" s="1" t="s">
        <v>452</v>
      </c>
      <c r="H785" s="1" t="s">
        <v>50</v>
      </c>
      <c r="I785" s="1" t="s">
        <v>967</v>
      </c>
      <c r="J785" t="str">
        <f>TRIM(CONCATENATE(wiz[[#This Row],[SHIPPER..................]],wiz[[#This Row],[ZIP2..]],wiz[[#This Row],[ZIP3..]]))</f>
        <v>b: ECHO GLOBAL LOGIST| 4060130735</v>
      </c>
      <c r="K785" s="1">
        <v>1</v>
      </c>
      <c r="L785" s="1">
        <v>1.45</v>
      </c>
      <c r="M785" s="1">
        <v>0.27</v>
      </c>
      <c r="N785" s="1">
        <v>337</v>
      </c>
      <c r="O785" s="1">
        <v>0.44</v>
      </c>
      <c r="P785" s="1">
        <v>88</v>
      </c>
      <c r="Q785" s="1">
        <v>0.3</v>
      </c>
      <c r="R785" s="1">
        <v>-20</v>
      </c>
      <c r="S785" s="1">
        <v>-51</v>
      </c>
      <c r="T785" s="1">
        <v>93</v>
      </c>
      <c r="U785" s="1">
        <v>154</v>
      </c>
      <c r="V785" s="1">
        <v>196</v>
      </c>
      <c r="W785" s="1">
        <v>42501</v>
      </c>
      <c r="X785" s="1">
        <v>40601</v>
      </c>
      <c r="Y785" s="1">
        <v>30735</v>
      </c>
      <c r="Z785" s="1">
        <v>1.5</v>
      </c>
      <c r="AA785" s="6">
        <f t="shared" si="160"/>
        <v>94</v>
      </c>
      <c r="AB785" s="6">
        <f t="shared" si="161"/>
        <v>196</v>
      </c>
      <c r="AC785" s="6">
        <f t="shared" si="162"/>
        <v>1157</v>
      </c>
      <c r="AD785" s="6">
        <f t="shared" si="163"/>
        <v>12.308510638297872</v>
      </c>
      <c r="AE785" s="7">
        <f t="shared" si="164"/>
        <v>-816</v>
      </c>
      <c r="AF785" t="str">
        <f t="shared" ca="1" si="165"/>
        <v>$V$921</v>
      </c>
      <c r="AG785" t="str">
        <f t="shared" ca="1" si="166"/>
        <v>$J$921</v>
      </c>
      <c r="AH785" t="str">
        <f t="shared" ca="1" si="167"/>
        <v>b: ECHO GLOBAL LOGIST| 5503315639</v>
      </c>
      <c r="AI785" t="str">
        <f t="shared" ca="1" si="156"/>
        <v>$K$921</v>
      </c>
      <c r="AJ785" s="8">
        <f t="shared" si="157"/>
        <v>1.0638297872340425E-2</v>
      </c>
      <c r="AK785" s="7">
        <f t="shared" si="158"/>
        <v>-71</v>
      </c>
      <c r="AL785" s="7" t="str">
        <f t="shared" ca="1" si="168"/>
        <v>b: ECHO GLOBAL LOGIST| 5632053201</v>
      </c>
      <c r="AM785" t="b">
        <f t="shared" si="159"/>
        <v>0</v>
      </c>
    </row>
    <row r="786" spans="3:39" x14ac:dyDescent="0.3">
      <c r="C786" s="1" t="s">
        <v>37</v>
      </c>
      <c r="D786" s="1" t="s">
        <v>38</v>
      </c>
      <c r="E786" s="1" t="s">
        <v>39</v>
      </c>
      <c r="F786" s="1" t="s">
        <v>44</v>
      </c>
      <c r="G786" s="1" t="s">
        <v>949</v>
      </c>
      <c r="H786" s="1" t="s">
        <v>396</v>
      </c>
      <c r="I786" s="1" t="s">
        <v>116</v>
      </c>
      <c r="J786" t="str">
        <f>TRIM(CONCATENATE(wiz[[#This Row],[SHIPPER..................]],wiz[[#This Row],[ZIP2..]],wiz[[#This Row],[ZIP3..]]))</f>
        <v>b: C H ROBINSON | 4036123218</v>
      </c>
      <c r="K786" s="1">
        <v>1</v>
      </c>
      <c r="L786" s="1">
        <v>0.98</v>
      </c>
      <c r="M786" s="1">
        <v>0.27</v>
      </c>
      <c r="N786" s="1">
        <v>479</v>
      </c>
      <c r="O786" s="1">
        <v>0.75</v>
      </c>
      <c r="P786" s="1">
        <v>100</v>
      </c>
      <c r="Q786" s="1">
        <v>0.3</v>
      </c>
      <c r="R786" s="1">
        <v>-2</v>
      </c>
      <c r="S786" s="1">
        <v>-385</v>
      </c>
      <c r="T786" s="1">
        <v>51</v>
      </c>
      <c r="U786" s="1">
        <v>-148</v>
      </c>
      <c r="V786" s="1">
        <v>-482</v>
      </c>
      <c r="W786" s="1">
        <v>45050</v>
      </c>
      <c r="X786" s="1">
        <v>40361</v>
      </c>
      <c r="Y786" s="1">
        <v>23218</v>
      </c>
      <c r="Z786" s="1">
        <v>1.03</v>
      </c>
      <c r="AA786" s="6">
        <f t="shared" si="160"/>
        <v>615</v>
      </c>
      <c r="AB786" s="6">
        <f t="shared" si="161"/>
        <v>-482</v>
      </c>
      <c r="AC786" s="6">
        <f t="shared" si="162"/>
        <v>-122022</v>
      </c>
      <c r="AD786" s="6">
        <f t="shared" si="163"/>
        <v>-198.40975609756097</v>
      </c>
      <c r="AE786" s="7">
        <f t="shared" si="164"/>
        <v>-1118</v>
      </c>
      <c r="AF786" t="str">
        <f t="shared" ca="1" si="165"/>
        <v>$V$1066</v>
      </c>
      <c r="AG786" t="str">
        <f t="shared" ca="1" si="166"/>
        <v>$J$1066</v>
      </c>
      <c r="AH786" t="str">
        <f t="shared" ca="1" si="167"/>
        <v>b: C H ROBINSON | 2736036101</v>
      </c>
      <c r="AI786" t="str">
        <f t="shared" ca="1" si="156"/>
        <v>$K$1066</v>
      </c>
      <c r="AJ786" s="8">
        <f t="shared" si="157"/>
        <v>1.6260162601626016E-3</v>
      </c>
      <c r="AK786" s="7">
        <f t="shared" si="158"/>
        <v>-560</v>
      </c>
      <c r="AL786" s="7" t="str">
        <f t="shared" ca="1" si="168"/>
        <v>b: C H ROBINSON | 6080335055</v>
      </c>
      <c r="AM786" t="b">
        <f t="shared" si="159"/>
        <v>0</v>
      </c>
    </row>
    <row r="787" spans="3:39" x14ac:dyDescent="0.3">
      <c r="C787" s="1" t="s">
        <v>37</v>
      </c>
      <c r="D787" s="1" t="s">
        <v>38</v>
      </c>
      <c r="E787" s="1" t="s">
        <v>39</v>
      </c>
      <c r="F787" s="1" t="s">
        <v>44</v>
      </c>
      <c r="G787" s="1" t="s">
        <v>243</v>
      </c>
      <c r="H787" s="1" t="s">
        <v>50</v>
      </c>
      <c r="I787" s="1" t="s">
        <v>968</v>
      </c>
      <c r="J787" t="str">
        <f>TRIM(CONCATENATE(wiz[[#This Row],[SHIPPER..................]],wiz[[#This Row],[ZIP2..]],wiz[[#This Row],[ZIP3..]]))</f>
        <v>b: C H ROBINSON | 4006931716</v>
      </c>
      <c r="K787" s="1">
        <v>1</v>
      </c>
      <c r="L787" s="1">
        <v>1.0900000000000001</v>
      </c>
      <c r="M787" s="1">
        <v>0.27</v>
      </c>
      <c r="N787" s="1">
        <v>587</v>
      </c>
      <c r="O787" s="1">
        <v>1</v>
      </c>
      <c r="P787" s="1">
        <v>61</v>
      </c>
      <c r="Q787" s="1">
        <v>0.3</v>
      </c>
      <c r="R787" s="1">
        <v>-35</v>
      </c>
      <c r="S787" s="1">
        <v>-71</v>
      </c>
      <c r="T787" s="1">
        <v>24</v>
      </c>
      <c r="U787" s="1">
        <v>-386</v>
      </c>
      <c r="V787" s="1">
        <v>-433</v>
      </c>
      <c r="W787" s="1">
        <v>40065</v>
      </c>
      <c r="X787" s="1">
        <v>40069</v>
      </c>
      <c r="Y787" s="1">
        <v>31716</v>
      </c>
      <c r="Z787" s="1">
        <v>1.1399999999999999</v>
      </c>
      <c r="AA787" s="6">
        <f t="shared" si="160"/>
        <v>615</v>
      </c>
      <c r="AB787" s="6">
        <f t="shared" si="161"/>
        <v>-433</v>
      </c>
      <c r="AC787" s="6">
        <f t="shared" si="162"/>
        <v>-122022</v>
      </c>
      <c r="AD787" s="6">
        <f t="shared" si="163"/>
        <v>-198.40975609756097</v>
      </c>
      <c r="AE787" s="7">
        <f t="shared" si="164"/>
        <v>-1118</v>
      </c>
      <c r="AF787" t="str">
        <f t="shared" ca="1" si="165"/>
        <v>$V$1066</v>
      </c>
      <c r="AG787" t="str">
        <f t="shared" ca="1" si="166"/>
        <v>$J$1066</v>
      </c>
      <c r="AH787" t="str">
        <f t="shared" ca="1" si="167"/>
        <v>b: C H ROBINSON | 2736036101</v>
      </c>
      <c r="AI787" t="str">
        <f t="shared" ca="1" si="156"/>
        <v>$K$1066</v>
      </c>
      <c r="AJ787" s="8">
        <f t="shared" si="157"/>
        <v>1.6260162601626016E-3</v>
      </c>
      <c r="AK787" s="7">
        <f t="shared" si="158"/>
        <v>-560</v>
      </c>
      <c r="AL787" s="7" t="str">
        <f t="shared" ca="1" si="168"/>
        <v>b: C H ROBINSON | 6080335055</v>
      </c>
      <c r="AM787" t="b">
        <f t="shared" si="159"/>
        <v>0</v>
      </c>
    </row>
    <row r="788" spans="3:39" x14ac:dyDescent="0.3">
      <c r="C788" s="1" t="s">
        <v>37</v>
      </c>
      <c r="D788" s="1" t="s">
        <v>38</v>
      </c>
      <c r="E788" s="1" t="s">
        <v>39</v>
      </c>
      <c r="F788" s="1" t="s">
        <v>44</v>
      </c>
      <c r="G788" s="1" t="s">
        <v>477</v>
      </c>
      <c r="H788" s="1" t="s">
        <v>50</v>
      </c>
      <c r="I788" s="1" t="s">
        <v>543</v>
      </c>
      <c r="J788" t="str">
        <f>TRIM(CONCATENATE(wiz[[#This Row],[SHIPPER..................]],wiz[[#This Row],[ZIP2..]],wiz[[#This Row],[ZIP3..]]))</f>
        <v>b: C H ROBINSON | 4020130174</v>
      </c>
      <c r="K788" s="1">
        <v>1</v>
      </c>
      <c r="L788" s="1">
        <v>1.51</v>
      </c>
      <c r="M788" s="1">
        <v>0.28000000000000003</v>
      </c>
      <c r="N788" s="1">
        <v>433</v>
      </c>
      <c r="O788" s="1">
        <v>0.71</v>
      </c>
      <c r="P788" s="1">
        <v>89</v>
      </c>
      <c r="Q788" s="1">
        <v>0.3</v>
      </c>
      <c r="R788" s="1">
        <v>-31</v>
      </c>
      <c r="S788" s="1">
        <v>-20</v>
      </c>
      <c r="T788" s="1">
        <v>42</v>
      </c>
      <c r="U788" s="1">
        <v>-57</v>
      </c>
      <c r="V788" s="1">
        <v>-35</v>
      </c>
      <c r="W788" s="1">
        <v>47240</v>
      </c>
      <c r="X788" s="1">
        <v>40201</v>
      </c>
      <c r="Y788" s="1">
        <v>30174</v>
      </c>
      <c r="Z788" s="1">
        <v>1.57</v>
      </c>
      <c r="AA788" s="6">
        <f t="shared" si="160"/>
        <v>615</v>
      </c>
      <c r="AB788" s="6">
        <f t="shared" si="161"/>
        <v>-35</v>
      </c>
      <c r="AC788" s="6">
        <f t="shared" si="162"/>
        <v>-122022</v>
      </c>
      <c r="AD788" s="6">
        <f t="shared" si="163"/>
        <v>-198.40975609756097</v>
      </c>
      <c r="AE788" s="7">
        <f t="shared" si="164"/>
        <v>-1118</v>
      </c>
      <c r="AF788" t="str">
        <f t="shared" ca="1" si="165"/>
        <v>$V$1066</v>
      </c>
      <c r="AG788" t="str">
        <f t="shared" ca="1" si="166"/>
        <v>$J$1066</v>
      </c>
      <c r="AH788" t="str">
        <f t="shared" ca="1" si="167"/>
        <v>b: C H ROBINSON | 2736036101</v>
      </c>
      <c r="AI788" t="str">
        <f t="shared" ca="1" si="156"/>
        <v>$K$1066</v>
      </c>
      <c r="AJ788" s="8">
        <f t="shared" si="157"/>
        <v>1.6260162601626016E-3</v>
      </c>
      <c r="AK788" s="7">
        <f t="shared" si="158"/>
        <v>-560</v>
      </c>
      <c r="AL788" s="7" t="str">
        <f t="shared" ca="1" si="168"/>
        <v>b: C H ROBINSON | 6080335055</v>
      </c>
      <c r="AM788" t="b">
        <f t="shared" si="159"/>
        <v>0</v>
      </c>
    </row>
    <row r="789" spans="3:39" x14ac:dyDescent="0.3">
      <c r="C789" s="1" t="s">
        <v>344</v>
      </c>
      <c r="D789" s="1" t="s">
        <v>345</v>
      </c>
      <c r="E789" s="1" t="s">
        <v>39</v>
      </c>
      <c r="F789" s="1" t="s">
        <v>42</v>
      </c>
      <c r="G789" s="1" t="s">
        <v>969</v>
      </c>
      <c r="H789" s="1" t="s">
        <v>50</v>
      </c>
      <c r="I789" s="1" t="s">
        <v>223</v>
      </c>
      <c r="J789" t="str">
        <f>TRIM(CONCATENATE(wiz[[#This Row],[SHIPPER..................]],wiz[[#This Row],[ZIP2..]],wiz[[#This Row],[ZIP3..]]))</f>
        <v>b: SCHNEIDER LOGISTIC| 4710230301</v>
      </c>
      <c r="K789" s="1">
        <v>1</v>
      </c>
      <c r="L789" s="1">
        <v>1.31</v>
      </c>
      <c r="M789" s="1">
        <v>0.27</v>
      </c>
      <c r="N789" s="1">
        <v>465</v>
      </c>
      <c r="O789" s="1">
        <v>1.79</v>
      </c>
      <c r="P789" s="1">
        <v>59</v>
      </c>
      <c r="Q789" s="1">
        <v>0.3</v>
      </c>
      <c r="R789" s="1">
        <v>-15</v>
      </c>
      <c r="S789" s="1">
        <v>-84</v>
      </c>
      <c r="T789" s="1">
        <v>-195</v>
      </c>
      <c r="U789" s="1">
        <v>-149</v>
      </c>
      <c r="V789" s="1">
        <v>-428</v>
      </c>
      <c r="W789" s="1">
        <v>46176</v>
      </c>
      <c r="X789" s="1">
        <v>47102</v>
      </c>
      <c r="Y789" s="1">
        <v>30301</v>
      </c>
      <c r="Z789" s="1">
        <v>1.36</v>
      </c>
      <c r="AA789" s="6">
        <f t="shared" si="160"/>
        <v>78</v>
      </c>
      <c r="AB789" s="6">
        <f t="shared" si="161"/>
        <v>-428</v>
      </c>
      <c r="AC789" s="6">
        <f t="shared" si="162"/>
        <v>-21006</v>
      </c>
      <c r="AD789" s="6">
        <f t="shared" si="163"/>
        <v>-269.30769230769232</v>
      </c>
      <c r="AE789" s="7">
        <f t="shared" si="164"/>
        <v>-1249</v>
      </c>
      <c r="AF789" t="str">
        <f t="shared" ca="1" si="165"/>
        <v>$V$1953</v>
      </c>
      <c r="AG789" t="str">
        <f t="shared" ca="1" si="166"/>
        <v>$J$1953</v>
      </c>
      <c r="AH789" t="str">
        <f t="shared" ca="1" si="167"/>
        <v>b: SCHNEIDER LOGISTIC| 3830119034</v>
      </c>
      <c r="AI789" t="str">
        <f t="shared" ca="1" si="156"/>
        <v>$K$1953</v>
      </c>
      <c r="AJ789" s="8">
        <f t="shared" si="157"/>
        <v>1.282051282051282E-2</v>
      </c>
      <c r="AK789" s="7">
        <f t="shared" si="158"/>
        <v>-570</v>
      </c>
      <c r="AL789" s="7" t="str">
        <f t="shared" ca="1" si="168"/>
        <v>LOWES MLXP VAN ONE WA| 3071947265</v>
      </c>
      <c r="AM789" t="b">
        <f t="shared" si="159"/>
        <v>0</v>
      </c>
    </row>
    <row r="790" spans="3:39" x14ac:dyDescent="0.3">
      <c r="C790" s="1" t="s">
        <v>970</v>
      </c>
      <c r="D790" s="1" t="s">
        <v>971</v>
      </c>
      <c r="E790" s="1" t="s">
        <v>39</v>
      </c>
      <c r="F790" s="1" t="s">
        <v>42</v>
      </c>
      <c r="G790" s="1" t="s">
        <v>478</v>
      </c>
      <c r="H790" s="1" t="s">
        <v>50</v>
      </c>
      <c r="I790" s="1" t="s">
        <v>411</v>
      </c>
      <c r="J790" t="str">
        <f>TRIM(CONCATENATE(wiz[[#This Row],[SHIPPER..................]],wiz[[#This Row],[ZIP2..]],wiz[[#This Row],[ZIP3..]]))</f>
        <v>MORGAN FOODS | 4713030050</v>
      </c>
      <c r="K790" s="1">
        <v>65</v>
      </c>
      <c r="L790" s="1">
        <v>2.0499999999999998</v>
      </c>
      <c r="M790" s="1">
        <v>0.25</v>
      </c>
      <c r="N790" s="1">
        <v>424</v>
      </c>
      <c r="O790" s="1">
        <v>0.9</v>
      </c>
      <c r="P790" s="1">
        <v>92</v>
      </c>
      <c r="Q790" s="1">
        <v>0.32</v>
      </c>
      <c r="R790" s="1">
        <v>-1</v>
      </c>
      <c r="S790" s="1">
        <v>-98</v>
      </c>
      <c r="T790" s="1">
        <v>-3</v>
      </c>
      <c r="U790" s="1">
        <v>132</v>
      </c>
      <c r="V790" s="1">
        <v>31</v>
      </c>
      <c r="W790" s="1">
        <v>48007</v>
      </c>
      <c r="X790" s="1">
        <v>47130</v>
      </c>
      <c r="Y790" s="1">
        <v>30050</v>
      </c>
      <c r="Z790" s="1">
        <v>2.08</v>
      </c>
      <c r="AA790" s="6">
        <f t="shared" si="160"/>
        <v>105</v>
      </c>
      <c r="AB790" s="6">
        <f t="shared" si="161"/>
        <v>2015</v>
      </c>
      <c r="AC790" s="6">
        <f t="shared" si="162"/>
        <v>-7146</v>
      </c>
      <c r="AD790" s="6">
        <f t="shared" si="163"/>
        <v>-68.057142857142864</v>
      </c>
      <c r="AE790" s="7">
        <f t="shared" si="164"/>
        <v>-510</v>
      </c>
      <c r="AF790" t="str">
        <f t="shared" ca="1" si="165"/>
        <v>$V$817</v>
      </c>
      <c r="AG790" t="str">
        <f t="shared" ca="1" si="166"/>
        <v>$J$817</v>
      </c>
      <c r="AH790" t="str">
        <f t="shared" ca="1" si="167"/>
        <v>MORGAN FOODS | 4713076244</v>
      </c>
      <c r="AI790" t="str">
        <f t="shared" ca="1" si="156"/>
        <v>$K$817</v>
      </c>
      <c r="AJ790" s="8">
        <f t="shared" si="157"/>
        <v>0.61904761904761907</v>
      </c>
      <c r="AK790" s="7">
        <f t="shared" si="158"/>
        <v>-510</v>
      </c>
      <c r="AL790" s="7" t="str">
        <f t="shared" ca="1" si="168"/>
        <v>MORGAN FOODS | 4713076244</v>
      </c>
      <c r="AM790" t="b">
        <f t="shared" si="159"/>
        <v>0</v>
      </c>
    </row>
    <row r="791" spans="3:39" x14ac:dyDescent="0.3">
      <c r="C791" s="1" t="s">
        <v>418</v>
      </c>
      <c r="D791" s="1" t="s">
        <v>419</v>
      </c>
      <c r="E791" s="1" t="s">
        <v>39</v>
      </c>
      <c r="F791" s="1" t="s">
        <v>42</v>
      </c>
      <c r="G791" s="1" t="s">
        <v>255</v>
      </c>
      <c r="H791" s="1" t="s">
        <v>50</v>
      </c>
      <c r="I791" s="1" t="s">
        <v>411</v>
      </c>
      <c r="J791" t="str">
        <f>TRIM(CONCATENATE(wiz[[#This Row],[SHIPPER..................]],wiz[[#This Row],[ZIP2..]],wiz[[#This Row],[ZIP3..]]))</f>
        <v>NOVOLEX | 4725030050</v>
      </c>
      <c r="K791" s="1">
        <v>2</v>
      </c>
      <c r="L791" s="1">
        <v>1.98</v>
      </c>
      <c r="M791" s="1">
        <v>0.22</v>
      </c>
      <c r="N791" s="1">
        <v>491</v>
      </c>
      <c r="O791" s="1">
        <v>0.95</v>
      </c>
      <c r="P791" s="1">
        <v>36</v>
      </c>
      <c r="Q791" s="1">
        <v>0.25</v>
      </c>
      <c r="R791" s="1">
        <v>-5</v>
      </c>
      <c r="S791" s="1">
        <v>-47</v>
      </c>
      <c r="T791" s="1">
        <v>4</v>
      </c>
      <c r="U791" s="1">
        <v>175</v>
      </c>
      <c r="V791" s="1">
        <v>132</v>
      </c>
      <c r="W791" s="1">
        <v>47265</v>
      </c>
      <c r="X791" s="1">
        <v>47250</v>
      </c>
      <c r="Y791" s="1">
        <v>30050</v>
      </c>
      <c r="Z791" s="1">
        <v>1.98</v>
      </c>
      <c r="AA791" s="6">
        <f t="shared" si="160"/>
        <v>63</v>
      </c>
      <c r="AB791" s="6">
        <f t="shared" si="161"/>
        <v>264</v>
      </c>
      <c r="AC791" s="6">
        <f t="shared" si="162"/>
        <v>-460</v>
      </c>
      <c r="AD791" s="6">
        <f t="shared" si="163"/>
        <v>-7.3015873015873014</v>
      </c>
      <c r="AE791" s="7">
        <f t="shared" si="164"/>
        <v>-419</v>
      </c>
      <c r="AF791" t="str">
        <f t="shared" ca="1" si="165"/>
        <v>$V$721</v>
      </c>
      <c r="AG791" t="str">
        <f t="shared" ca="1" si="166"/>
        <v>$J$721</v>
      </c>
      <c r="AH791" t="str">
        <f t="shared" ca="1" si="167"/>
        <v>b: US XPRESS | 4734835020</v>
      </c>
      <c r="AI791" t="str">
        <f t="shared" ca="1" si="156"/>
        <v>$K$721</v>
      </c>
      <c r="AJ791" s="8">
        <f t="shared" si="157"/>
        <v>3.1746031746031744E-2</v>
      </c>
      <c r="AK791" s="7">
        <f t="shared" si="158"/>
        <v>-291</v>
      </c>
      <c r="AL791" s="7" t="str">
        <f t="shared" ca="1" si="168"/>
        <v>NOVOLEX | 3000360526</v>
      </c>
      <c r="AM791" t="b">
        <f t="shared" si="159"/>
        <v>0</v>
      </c>
    </row>
    <row r="792" spans="3:39" x14ac:dyDescent="0.3">
      <c r="C792" s="1" t="s">
        <v>37</v>
      </c>
      <c r="D792" s="1" t="s">
        <v>38</v>
      </c>
      <c r="E792" s="1" t="s">
        <v>39</v>
      </c>
      <c r="F792" s="1" t="s">
        <v>44</v>
      </c>
      <c r="G792" s="1" t="s">
        <v>477</v>
      </c>
      <c r="H792" s="1" t="s">
        <v>50</v>
      </c>
      <c r="I792" s="1" t="s">
        <v>98</v>
      </c>
      <c r="J792" t="str">
        <f>TRIM(CONCATENATE(wiz[[#This Row],[SHIPPER..................]],wiz[[#This Row],[ZIP2..]],wiz[[#This Row],[ZIP3..]]))</f>
        <v>b: C H ROBINSON | 4020130901</v>
      </c>
      <c r="K792" s="1">
        <v>1</v>
      </c>
      <c r="L792" s="1">
        <v>0.66</v>
      </c>
      <c r="M792" s="1">
        <v>0.28000000000000003</v>
      </c>
      <c r="N792" s="1">
        <v>529</v>
      </c>
      <c r="O792" s="1">
        <v>1.96</v>
      </c>
      <c r="P792" s="1">
        <v>0</v>
      </c>
      <c r="Q792" s="1">
        <v>0.25</v>
      </c>
      <c r="R792" s="1">
        <v>-37</v>
      </c>
      <c r="S792" s="1">
        <v>-20</v>
      </c>
      <c r="T792" s="1">
        <v>-217</v>
      </c>
      <c r="U792" s="1">
        <v>-670</v>
      </c>
      <c r="V792" s="1">
        <v>-907</v>
      </c>
      <c r="W792" s="1">
        <v>40201</v>
      </c>
      <c r="X792" s="1">
        <v>40201</v>
      </c>
      <c r="Y792" s="1">
        <v>30901</v>
      </c>
      <c r="Z792" s="1">
        <v>0.72</v>
      </c>
      <c r="AA792" s="6">
        <f t="shared" si="160"/>
        <v>615</v>
      </c>
      <c r="AB792" s="6">
        <f t="shared" si="161"/>
        <v>-907</v>
      </c>
      <c r="AC792" s="6">
        <f t="shared" si="162"/>
        <v>-122022</v>
      </c>
      <c r="AD792" s="6">
        <f t="shared" si="163"/>
        <v>-198.40975609756097</v>
      </c>
      <c r="AE792" s="7">
        <f t="shared" si="164"/>
        <v>-1118</v>
      </c>
      <c r="AF792" t="str">
        <f t="shared" ca="1" si="165"/>
        <v>$V$1066</v>
      </c>
      <c r="AG792" t="str">
        <f t="shared" ca="1" si="166"/>
        <v>$J$1066</v>
      </c>
      <c r="AH792" t="str">
        <f t="shared" ca="1" si="167"/>
        <v>b: C H ROBINSON | 2736036101</v>
      </c>
      <c r="AI792" t="str">
        <f t="shared" ca="1" si="156"/>
        <v>$K$1066</v>
      </c>
      <c r="AJ792" s="8">
        <f t="shared" si="157"/>
        <v>1.6260162601626016E-3</v>
      </c>
      <c r="AK792" s="7">
        <f t="shared" si="158"/>
        <v>-560</v>
      </c>
      <c r="AL792" s="7" t="str">
        <f t="shared" ca="1" si="168"/>
        <v>b: C H ROBINSON | 6080335055</v>
      </c>
      <c r="AM792" t="b">
        <f t="shared" si="159"/>
        <v>0</v>
      </c>
    </row>
    <row r="793" spans="3:39" x14ac:dyDescent="0.3">
      <c r="C793" s="1" t="s">
        <v>161</v>
      </c>
      <c r="D793" s="1" t="s">
        <v>162</v>
      </c>
      <c r="E793" s="1" t="s">
        <v>39</v>
      </c>
      <c r="F793" s="1" t="s">
        <v>44</v>
      </c>
      <c r="G793" s="1" t="s">
        <v>477</v>
      </c>
      <c r="H793" s="1" t="s">
        <v>50</v>
      </c>
      <c r="I793" s="1" t="s">
        <v>98</v>
      </c>
      <c r="J793" t="str">
        <f>TRIM(CONCATENATE(wiz[[#This Row],[SHIPPER..................]],wiz[[#This Row],[ZIP2..]],wiz[[#This Row],[ZIP3..]]))</f>
        <v>b: GLOBALTRANZ | 4020130901</v>
      </c>
      <c r="K793" s="1">
        <v>1</v>
      </c>
      <c r="L793" s="1">
        <v>1.57</v>
      </c>
      <c r="M793" s="1">
        <v>0.27</v>
      </c>
      <c r="N793" s="1">
        <v>517</v>
      </c>
      <c r="O793" s="1">
        <v>1.04</v>
      </c>
      <c r="P793" s="1">
        <v>98</v>
      </c>
      <c r="Q793" s="1">
        <v>0.3</v>
      </c>
      <c r="R793" s="1">
        <v>-31</v>
      </c>
      <c r="S793" s="1">
        <v>62</v>
      </c>
      <c r="T793" s="1">
        <v>1</v>
      </c>
      <c r="U793" s="1">
        <v>-120</v>
      </c>
      <c r="V793" s="1">
        <v>-57</v>
      </c>
      <c r="W793" s="1">
        <v>40475</v>
      </c>
      <c r="X793" s="1">
        <v>40201</v>
      </c>
      <c r="Y793" s="1">
        <v>30901</v>
      </c>
      <c r="Z793" s="1">
        <v>1.62</v>
      </c>
      <c r="AA793" s="6">
        <f t="shared" si="160"/>
        <v>12</v>
      </c>
      <c r="AB793" s="6">
        <f t="shared" si="161"/>
        <v>-57</v>
      </c>
      <c r="AC793" s="6">
        <f t="shared" si="162"/>
        <v>-1459</v>
      </c>
      <c r="AD793" s="6">
        <f t="shared" si="163"/>
        <v>-121.58333333333333</v>
      </c>
      <c r="AE793" s="7">
        <f t="shared" si="164"/>
        <v>-235</v>
      </c>
      <c r="AF793" t="str">
        <f t="shared" ca="1" si="165"/>
        <v>$V$231</v>
      </c>
      <c r="AG793" t="str">
        <f t="shared" ca="1" si="166"/>
        <v>$J$231</v>
      </c>
      <c r="AH793" t="str">
        <f t="shared" ca="1" si="167"/>
        <v>b: C H ROBINSON | 3030140353</v>
      </c>
      <c r="AI793" t="str">
        <f t="shared" ca="1" si="156"/>
        <v>$K$231</v>
      </c>
      <c r="AJ793" s="8">
        <f t="shared" si="157"/>
        <v>8.3333333333333329E-2</v>
      </c>
      <c r="AK793" s="7">
        <f t="shared" si="158"/>
        <v>-235</v>
      </c>
      <c r="AL793" s="7" t="str">
        <f t="shared" ca="1" si="168"/>
        <v>b: C H ROBINSON | 3030140353</v>
      </c>
      <c r="AM793" t="b">
        <f t="shared" si="159"/>
        <v>0</v>
      </c>
    </row>
    <row r="794" spans="3:39" x14ac:dyDescent="0.3">
      <c r="C794" s="1" t="s">
        <v>37</v>
      </c>
      <c r="D794" s="1" t="s">
        <v>38</v>
      </c>
      <c r="E794" s="1" t="s">
        <v>39</v>
      </c>
      <c r="F794" s="1" t="s">
        <v>44</v>
      </c>
      <c r="G794" s="1" t="s">
        <v>786</v>
      </c>
      <c r="H794" s="1" t="s">
        <v>50</v>
      </c>
      <c r="I794" s="1" t="s">
        <v>215</v>
      </c>
      <c r="J794" t="str">
        <f>TRIM(CONCATENATE(wiz[[#This Row],[SHIPPER..................]],wiz[[#This Row],[ZIP2..]],wiz[[#This Row],[ZIP3..]]))</f>
        <v>b: C H ROBINSON | 4006530501</v>
      </c>
      <c r="K794" s="1">
        <v>2</v>
      </c>
      <c r="L794" s="1">
        <v>1.58</v>
      </c>
      <c r="M794" s="1">
        <v>0.28000000000000003</v>
      </c>
      <c r="N794" s="1">
        <v>426</v>
      </c>
      <c r="O794" s="1">
        <v>1.41</v>
      </c>
      <c r="P794" s="1">
        <v>67</v>
      </c>
      <c r="Q794" s="1">
        <v>0.28000000000000003</v>
      </c>
      <c r="R794" s="1">
        <v>-30</v>
      </c>
      <c r="S794" s="1">
        <v>-53</v>
      </c>
      <c r="T794" s="1">
        <v>-124</v>
      </c>
      <c r="U794" s="1">
        <v>-145</v>
      </c>
      <c r="V794" s="1">
        <v>-322</v>
      </c>
      <c r="W794" s="1">
        <v>40004</v>
      </c>
      <c r="X794" s="1">
        <v>40065</v>
      </c>
      <c r="Y794" s="1">
        <v>30501</v>
      </c>
      <c r="Z794" s="1">
        <v>1.64</v>
      </c>
      <c r="AA794" s="6">
        <f t="shared" si="160"/>
        <v>615</v>
      </c>
      <c r="AB794" s="6">
        <f t="shared" si="161"/>
        <v>-644</v>
      </c>
      <c r="AC794" s="6">
        <f t="shared" si="162"/>
        <v>-122022</v>
      </c>
      <c r="AD794" s="6">
        <f t="shared" si="163"/>
        <v>-198.40975609756097</v>
      </c>
      <c r="AE794" s="7">
        <f t="shared" si="164"/>
        <v>-1118</v>
      </c>
      <c r="AF794" t="str">
        <f t="shared" ca="1" si="165"/>
        <v>$V$1066</v>
      </c>
      <c r="AG794" t="str">
        <f t="shared" ca="1" si="166"/>
        <v>$J$1066</v>
      </c>
      <c r="AH794" t="str">
        <f t="shared" ca="1" si="167"/>
        <v>b: C H ROBINSON | 2736036101</v>
      </c>
      <c r="AI794" t="str">
        <f t="shared" ca="1" si="156"/>
        <v>$K$1066</v>
      </c>
      <c r="AJ794" s="8">
        <f t="shared" si="157"/>
        <v>3.2520325203252032E-3</v>
      </c>
      <c r="AK794" s="7">
        <f t="shared" si="158"/>
        <v>-560</v>
      </c>
      <c r="AL794" s="7" t="str">
        <f t="shared" ca="1" si="168"/>
        <v>b: C H ROBINSON | 6080335055</v>
      </c>
      <c r="AM794" t="b">
        <f t="shared" si="159"/>
        <v>0</v>
      </c>
    </row>
    <row r="795" spans="3:39" x14ac:dyDescent="0.3">
      <c r="C795" s="1" t="s">
        <v>210</v>
      </c>
      <c r="D795" s="1" t="s">
        <v>211</v>
      </c>
      <c r="E795" s="1" t="s">
        <v>39</v>
      </c>
      <c r="F795" s="1" t="s">
        <v>42</v>
      </c>
      <c r="G795" s="1" t="s">
        <v>478</v>
      </c>
      <c r="H795" s="1" t="s">
        <v>50</v>
      </c>
      <c r="I795" s="1" t="s">
        <v>918</v>
      </c>
      <c r="J795" t="str">
        <f>TRIM(CONCATENATE(wiz[[#This Row],[SHIPPER..................]],wiz[[#This Row],[ZIP2..]],wiz[[#This Row],[ZIP3..]]))</f>
        <v>b: ECHO GLOBAL LOGIST| 4713030566</v>
      </c>
      <c r="K795" s="1">
        <v>1</v>
      </c>
      <c r="L795" s="1">
        <v>1.69</v>
      </c>
      <c r="M795" s="1">
        <v>0.28000000000000003</v>
      </c>
      <c r="N795" s="1">
        <v>456</v>
      </c>
      <c r="O795" s="1">
        <v>0.97</v>
      </c>
      <c r="P795" s="1">
        <v>58</v>
      </c>
      <c r="Q795" s="1">
        <v>0.3</v>
      </c>
      <c r="R795" s="1">
        <v>-19</v>
      </c>
      <c r="S795" s="1">
        <v>-4</v>
      </c>
      <c r="T795" s="1">
        <v>-1</v>
      </c>
      <c r="U795" s="1">
        <v>-37</v>
      </c>
      <c r="V795" s="1">
        <v>-42</v>
      </c>
      <c r="W795" s="1">
        <v>47265</v>
      </c>
      <c r="X795" s="1">
        <v>47130</v>
      </c>
      <c r="Y795" s="1">
        <v>30566</v>
      </c>
      <c r="Z795" s="1">
        <v>1.75</v>
      </c>
      <c r="AA795" s="6">
        <f t="shared" si="160"/>
        <v>94</v>
      </c>
      <c r="AB795" s="6">
        <f t="shared" si="161"/>
        <v>-42</v>
      </c>
      <c r="AC795" s="6">
        <f t="shared" si="162"/>
        <v>1157</v>
      </c>
      <c r="AD795" s="6">
        <f t="shared" si="163"/>
        <v>12.308510638297872</v>
      </c>
      <c r="AE795" s="7">
        <f t="shared" si="164"/>
        <v>-816</v>
      </c>
      <c r="AF795" t="str">
        <f t="shared" ca="1" si="165"/>
        <v>$V$921</v>
      </c>
      <c r="AG795" t="str">
        <f t="shared" ca="1" si="166"/>
        <v>$J$921</v>
      </c>
      <c r="AH795" t="str">
        <f t="shared" ca="1" si="167"/>
        <v>b: ECHO GLOBAL LOGIST| 5503315639</v>
      </c>
      <c r="AI795" t="str">
        <f t="shared" ca="1" si="156"/>
        <v>$K$921</v>
      </c>
      <c r="AJ795" s="8">
        <f t="shared" si="157"/>
        <v>1.0638297872340425E-2</v>
      </c>
      <c r="AK795" s="7">
        <f t="shared" si="158"/>
        <v>-71</v>
      </c>
      <c r="AL795" s="7" t="str">
        <f t="shared" ca="1" si="168"/>
        <v>b: ECHO GLOBAL LOGIST| 5632053201</v>
      </c>
      <c r="AM795" t="b">
        <f t="shared" si="159"/>
        <v>0</v>
      </c>
    </row>
    <row r="796" spans="3:39" x14ac:dyDescent="0.3">
      <c r="C796" s="1" t="s">
        <v>37</v>
      </c>
      <c r="D796" s="1" t="s">
        <v>38</v>
      </c>
      <c r="E796" s="1" t="s">
        <v>39</v>
      </c>
      <c r="F796" s="1" t="s">
        <v>44</v>
      </c>
      <c r="G796" s="1" t="s">
        <v>972</v>
      </c>
      <c r="H796" s="1" t="s">
        <v>50</v>
      </c>
      <c r="I796" s="1" t="s">
        <v>973</v>
      </c>
      <c r="J796" t="str">
        <f>TRIM(CONCATENATE(wiz[[#This Row],[SHIPPER..................]],wiz[[#This Row],[ZIP2..]],wiz[[#This Row],[ZIP3..]]))</f>
        <v>b: C H ROBINSON | 4011831088</v>
      </c>
      <c r="K796" s="1">
        <v>1</v>
      </c>
      <c r="L796" s="1">
        <v>2.52</v>
      </c>
      <c r="M796" s="1">
        <v>0.28000000000000003</v>
      </c>
      <c r="N796" s="1">
        <v>518</v>
      </c>
      <c r="O796" s="1">
        <v>1.67</v>
      </c>
      <c r="P796" s="1">
        <v>12</v>
      </c>
      <c r="Q796" s="1">
        <v>0.25</v>
      </c>
      <c r="R796" s="1">
        <v>-37</v>
      </c>
      <c r="S796" s="1">
        <v>-9</v>
      </c>
      <c r="T796" s="1">
        <v>-148</v>
      </c>
      <c r="U796" s="1">
        <v>230</v>
      </c>
      <c r="V796" s="1">
        <v>73</v>
      </c>
      <c r="W796" s="1">
        <v>40201</v>
      </c>
      <c r="X796" s="1">
        <v>40118</v>
      </c>
      <c r="Y796" s="1">
        <v>31088</v>
      </c>
      <c r="Z796" s="1">
        <v>2.58</v>
      </c>
      <c r="AA796" s="6">
        <f t="shared" si="160"/>
        <v>615</v>
      </c>
      <c r="AB796" s="6">
        <f t="shared" si="161"/>
        <v>73</v>
      </c>
      <c r="AC796" s="6">
        <f t="shared" si="162"/>
        <v>-122022</v>
      </c>
      <c r="AD796" s="6">
        <f t="shared" si="163"/>
        <v>-198.40975609756097</v>
      </c>
      <c r="AE796" s="7">
        <f t="shared" si="164"/>
        <v>-1118</v>
      </c>
      <c r="AF796" t="str">
        <f t="shared" ca="1" si="165"/>
        <v>$V$1066</v>
      </c>
      <c r="AG796" t="str">
        <f t="shared" ca="1" si="166"/>
        <v>$J$1066</v>
      </c>
      <c r="AH796" t="str">
        <f t="shared" ca="1" si="167"/>
        <v>b: C H ROBINSON | 2736036101</v>
      </c>
      <c r="AI796" t="str">
        <f t="shared" ca="1" si="156"/>
        <v>$K$1066</v>
      </c>
      <c r="AJ796" s="8">
        <f t="shared" si="157"/>
        <v>1.6260162601626016E-3</v>
      </c>
      <c r="AK796" s="7">
        <f t="shared" si="158"/>
        <v>-560</v>
      </c>
      <c r="AL796" s="7" t="str">
        <f t="shared" ca="1" si="168"/>
        <v>b: C H ROBINSON | 6080335055</v>
      </c>
      <c r="AM796" t="b">
        <f t="shared" si="159"/>
        <v>0</v>
      </c>
    </row>
    <row r="797" spans="3:39" x14ac:dyDescent="0.3">
      <c r="C797" s="1" t="s">
        <v>78</v>
      </c>
      <c r="D797" s="1" t="s">
        <v>79</v>
      </c>
      <c r="E797" s="1" t="s">
        <v>39</v>
      </c>
      <c r="F797" s="1" t="s">
        <v>44</v>
      </c>
      <c r="G797" s="1" t="s">
        <v>575</v>
      </c>
      <c r="H797" s="1" t="s">
        <v>50</v>
      </c>
      <c r="I797" s="1" t="s">
        <v>384</v>
      </c>
      <c r="J797" t="str">
        <f>TRIM(CONCATENATE(wiz[[#This Row],[SHIPPER..................]],wiz[[#This Row],[ZIP2..]],wiz[[#This Row],[ZIP3..]]))</f>
        <v>TRACTOR SUPPLY MANHAT| 4003331201</v>
      </c>
      <c r="K797" s="1">
        <v>3</v>
      </c>
      <c r="L797" s="1">
        <v>2.1</v>
      </c>
      <c r="M797" s="1">
        <v>0.21</v>
      </c>
      <c r="N797" s="1">
        <v>498</v>
      </c>
      <c r="O797" s="1">
        <v>1.99</v>
      </c>
      <c r="P797" s="1">
        <v>89</v>
      </c>
      <c r="Q797" s="1">
        <v>0.32</v>
      </c>
      <c r="R797" s="1">
        <v>2</v>
      </c>
      <c r="S797" s="1">
        <v>33</v>
      </c>
      <c r="T797" s="1">
        <v>-243</v>
      </c>
      <c r="U797" s="1">
        <v>-89</v>
      </c>
      <c r="V797" s="1">
        <v>-299</v>
      </c>
      <c r="W797" s="1">
        <v>40501</v>
      </c>
      <c r="X797" s="1">
        <v>40033</v>
      </c>
      <c r="Y797" s="1">
        <v>31201</v>
      </c>
      <c r="Z797" s="1">
        <v>2.09</v>
      </c>
      <c r="AA797" s="6">
        <f t="shared" si="160"/>
        <v>533</v>
      </c>
      <c r="AB797" s="6">
        <f t="shared" si="161"/>
        <v>-897</v>
      </c>
      <c r="AC797" s="6">
        <f t="shared" si="162"/>
        <v>27994</v>
      </c>
      <c r="AD797" s="6">
        <f t="shared" si="163"/>
        <v>52.521575984990619</v>
      </c>
      <c r="AE797" s="7">
        <f t="shared" si="164"/>
        <v>-627</v>
      </c>
      <c r="AF797" t="str">
        <f t="shared" ca="1" si="165"/>
        <v>$V$356</v>
      </c>
      <c r="AG797" t="str">
        <f t="shared" ca="1" si="166"/>
        <v>$J$356</v>
      </c>
      <c r="AH797" t="str">
        <f t="shared" ca="1" si="167"/>
        <v>TRACTOR SUPPLY MANHAT| 3070142134</v>
      </c>
      <c r="AI797" t="str">
        <f t="shared" ca="1" si="156"/>
        <v>$K$356</v>
      </c>
      <c r="AJ797" s="8">
        <f t="shared" si="157"/>
        <v>5.6285178236397749E-3</v>
      </c>
      <c r="AK797" s="7">
        <f t="shared" si="158"/>
        <v>-192</v>
      </c>
      <c r="AL797" s="7" t="str">
        <f t="shared" ca="1" si="168"/>
        <v>b: C H ROBINSON | 4817435150</v>
      </c>
      <c r="AM797" t="b">
        <f t="shared" si="159"/>
        <v>0</v>
      </c>
    </row>
    <row r="798" spans="3:39" x14ac:dyDescent="0.3">
      <c r="C798" s="1" t="s">
        <v>719</v>
      </c>
      <c r="D798" s="1" t="s">
        <v>720</v>
      </c>
      <c r="E798" s="1" t="s">
        <v>39</v>
      </c>
      <c r="F798" s="1" t="s">
        <v>44</v>
      </c>
      <c r="G798" s="1" t="s">
        <v>679</v>
      </c>
      <c r="H798" s="1" t="s">
        <v>53</v>
      </c>
      <c r="I798" s="1" t="s">
        <v>159</v>
      </c>
      <c r="J798" t="str">
        <f>TRIM(CONCATENATE(wiz[[#This Row],[SHIPPER..................]],wiz[[#This Row],[ZIP2..]],wiz[[#This Row],[ZIP3..]]))</f>
        <v>POLYAIR DEDICATED SHU| 4000460601</v>
      </c>
      <c r="K798" s="1">
        <v>36</v>
      </c>
      <c r="L798" s="1">
        <v>1.75</v>
      </c>
      <c r="M798" s="1">
        <v>0.24</v>
      </c>
      <c r="N798" s="1">
        <v>330</v>
      </c>
      <c r="O798" s="1">
        <v>1.02</v>
      </c>
      <c r="P798" s="1">
        <v>3</v>
      </c>
      <c r="Q798" s="1">
        <v>0.25</v>
      </c>
      <c r="R798" s="1">
        <v>4</v>
      </c>
      <c r="S798" s="1">
        <v>-3</v>
      </c>
      <c r="T798" s="1">
        <v>-44</v>
      </c>
      <c r="U798" s="1">
        <v>-73</v>
      </c>
      <c r="V798" s="1">
        <v>-120</v>
      </c>
      <c r="W798" s="1">
        <v>40004</v>
      </c>
      <c r="X798" s="1">
        <v>40004</v>
      </c>
      <c r="Y798" s="1">
        <v>60601</v>
      </c>
      <c r="Z798" s="1">
        <v>1.77</v>
      </c>
      <c r="AA798" s="6">
        <f t="shared" si="160"/>
        <v>72</v>
      </c>
      <c r="AB798" s="6">
        <f t="shared" si="161"/>
        <v>-4320</v>
      </c>
      <c r="AC798" s="6">
        <f t="shared" si="162"/>
        <v>-3528</v>
      </c>
      <c r="AD798" s="6">
        <f t="shared" si="163"/>
        <v>-49</v>
      </c>
      <c r="AE798" s="7">
        <f t="shared" si="164"/>
        <v>-120</v>
      </c>
      <c r="AF798" t="str">
        <f t="shared" ca="1" si="165"/>
        <v>$V$798</v>
      </c>
      <c r="AG798" t="str">
        <f t="shared" ca="1" si="166"/>
        <v>$J$798</v>
      </c>
      <c r="AH798" t="str">
        <f t="shared" ca="1" si="167"/>
        <v>POLYAIR DEDICATED SHU| 4000460601</v>
      </c>
      <c r="AI798" t="str">
        <f t="shared" ca="1" si="156"/>
        <v>$K$798</v>
      </c>
      <c r="AJ798" s="8">
        <f t="shared" si="157"/>
        <v>0.5</v>
      </c>
      <c r="AK798" s="7">
        <f t="shared" si="158"/>
        <v>-120</v>
      </c>
      <c r="AL798" s="7" t="str">
        <f t="shared" ca="1" si="168"/>
        <v>POLYAIR DEDICATED SHU| 4000460601</v>
      </c>
      <c r="AM798" t="str">
        <f t="shared" si="159"/>
        <v>POLYAIR DEDICATED SHU| 4000460601</v>
      </c>
    </row>
    <row r="799" spans="3:39" x14ac:dyDescent="0.3">
      <c r="C799" s="1" t="s">
        <v>37</v>
      </c>
      <c r="D799" s="1" t="s">
        <v>38</v>
      </c>
      <c r="E799" s="1" t="s">
        <v>39</v>
      </c>
      <c r="F799" s="1" t="s">
        <v>44</v>
      </c>
      <c r="G799" s="1" t="s">
        <v>477</v>
      </c>
      <c r="H799" s="1" t="s">
        <v>246</v>
      </c>
      <c r="I799" s="1" t="s">
        <v>484</v>
      </c>
      <c r="J799" t="str">
        <f>TRIM(CONCATENATE(wiz[[#This Row],[SHIPPER..................]],wiz[[#This Row],[ZIP2..]],wiz[[#This Row],[ZIP3..]]))</f>
        <v>b: C H ROBINSON | 4020170801</v>
      </c>
      <c r="K799" s="1">
        <v>1</v>
      </c>
      <c r="L799" s="1">
        <v>1.51</v>
      </c>
      <c r="M799" s="1">
        <v>0.18</v>
      </c>
      <c r="N799" s="1">
        <v>756</v>
      </c>
      <c r="O799" s="1">
        <v>1.54</v>
      </c>
      <c r="P799" s="1">
        <v>83</v>
      </c>
      <c r="Q799" s="1">
        <v>0.3</v>
      </c>
      <c r="R799" s="1">
        <v>19</v>
      </c>
      <c r="S799" s="1">
        <v>-20</v>
      </c>
      <c r="T799" s="1">
        <v>62</v>
      </c>
      <c r="U799" s="1">
        <v>-196</v>
      </c>
      <c r="V799" s="1">
        <v>-154</v>
      </c>
      <c r="W799" s="1">
        <v>40340</v>
      </c>
      <c r="X799" s="1">
        <v>40201</v>
      </c>
      <c r="Y799" s="1">
        <v>70801</v>
      </c>
      <c r="Z799" s="1">
        <v>1.47</v>
      </c>
      <c r="AA799" s="6">
        <f t="shared" si="160"/>
        <v>615</v>
      </c>
      <c r="AB799" s="6">
        <f t="shared" si="161"/>
        <v>-154</v>
      </c>
      <c r="AC799" s="6">
        <f t="shared" si="162"/>
        <v>-122022</v>
      </c>
      <c r="AD799" s="6">
        <f t="shared" si="163"/>
        <v>-198.40975609756097</v>
      </c>
      <c r="AE799" s="7">
        <f t="shared" si="164"/>
        <v>-1118</v>
      </c>
      <c r="AF799" t="str">
        <f t="shared" ca="1" si="165"/>
        <v>$V$1066</v>
      </c>
      <c r="AG799" t="str">
        <f t="shared" ca="1" si="166"/>
        <v>$J$1066</v>
      </c>
      <c r="AH799" t="str">
        <f t="shared" ca="1" si="167"/>
        <v>b: C H ROBINSON | 2736036101</v>
      </c>
      <c r="AI799" t="str">
        <f t="shared" ca="1" si="156"/>
        <v>$K$1066</v>
      </c>
      <c r="AJ799" s="8">
        <f t="shared" si="157"/>
        <v>1.6260162601626016E-3</v>
      </c>
      <c r="AK799" s="7">
        <f t="shared" si="158"/>
        <v>-560</v>
      </c>
      <c r="AL799" s="7" t="str">
        <f t="shared" ca="1" si="168"/>
        <v>b: C H ROBINSON | 6080335055</v>
      </c>
      <c r="AM799" t="b">
        <f t="shared" si="159"/>
        <v>0</v>
      </c>
    </row>
    <row r="800" spans="3:39" x14ac:dyDescent="0.3">
      <c r="C800" s="1" t="s">
        <v>418</v>
      </c>
      <c r="D800" s="1" t="s">
        <v>419</v>
      </c>
      <c r="E800" s="1" t="s">
        <v>39</v>
      </c>
      <c r="F800" s="1" t="s">
        <v>42</v>
      </c>
      <c r="G800" s="1" t="s">
        <v>255</v>
      </c>
      <c r="H800" s="1" t="s">
        <v>66</v>
      </c>
      <c r="I800" s="1" t="s">
        <v>497</v>
      </c>
      <c r="J800" t="str">
        <f>TRIM(CONCATENATE(wiz[[#This Row],[SHIPPER..................]],wiz[[#This Row],[ZIP2..]],wiz[[#This Row],[ZIP3..]]))</f>
        <v>NOVOLEX | 4725038671</v>
      </c>
      <c r="K800" s="1">
        <v>3</v>
      </c>
      <c r="L800" s="1">
        <v>1.79</v>
      </c>
      <c r="M800" s="1">
        <v>0.23</v>
      </c>
      <c r="N800" s="1">
        <v>439</v>
      </c>
      <c r="O800" s="1">
        <v>0.83</v>
      </c>
      <c r="P800" s="1">
        <v>54</v>
      </c>
      <c r="Q800" s="1">
        <v>0.28000000000000003</v>
      </c>
      <c r="R800" s="1">
        <v>-7</v>
      </c>
      <c r="S800" s="1">
        <v>-47</v>
      </c>
      <c r="T800" s="1">
        <v>13</v>
      </c>
      <c r="U800" s="1">
        <v>343</v>
      </c>
      <c r="V800" s="1">
        <v>309</v>
      </c>
      <c r="W800" s="1">
        <v>47265</v>
      </c>
      <c r="X800" s="1">
        <v>47250</v>
      </c>
      <c r="Y800" s="1">
        <v>38671</v>
      </c>
      <c r="Z800" s="1">
        <v>1.8</v>
      </c>
      <c r="AA800" s="6">
        <f t="shared" si="160"/>
        <v>63</v>
      </c>
      <c r="AB800" s="6">
        <f t="shared" si="161"/>
        <v>927</v>
      </c>
      <c r="AC800" s="6">
        <f t="shared" si="162"/>
        <v>-460</v>
      </c>
      <c r="AD800" s="6">
        <f t="shared" si="163"/>
        <v>-7.3015873015873014</v>
      </c>
      <c r="AE800" s="7">
        <f t="shared" si="164"/>
        <v>-419</v>
      </c>
      <c r="AF800" t="str">
        <f t="shared" ca="1" si="165"/>
        <v>$V$721</v>
      </c>
      <c r="AG800" t="str">
        <f t="shared" ca="1" si="166"/>
        <v>$J$721</v>
      </c>
      <c r="AH800" t="str">
        <f t="shared" ca="1" si="167"/>
        <v>b: US XPRESS | 4734835020</v>
      </c>
      <c r="AI800" t="str">
        <f t="shared" ca="1" si="156"/>
        <v>$K$721</v>
      </c>
      <c r="AJ800" s="8">
        <f t="shared" si="157"/>
        <v>4.7619047619047616E-2</v>
      </c>
      <c r="AK800" s="7">
        <f t="shared" si="158"/>
        <v>-291</v>
      </c>
      <c r="AL800" s="7" t="str">
        <f t="shared" ca="1" si="168"/>
        <v>NOVOLEX | 3000360526</v>
      </c>
      <c r="AM800" t="b">
        <f t="shared" si="159"/>
        <v>0</v>
      </c>
    </row>
    <row r="801" spans="3:39" x14ac:dyDescent="0.3">
      <c r="C801" s="1" t="s">
        <v>970</v>
      </c>
      <c r="D801" s="1" t="s">
        <v>971</v>
      </c>
      <c r="E801" s="1" t="s">
        <v>39</v>
      </c>
      <c r="F801" s="1" t="s">
        <v>42</v>
      </c>
      <c r="G801" s="1" t="s">
        <v>478</v>
      </c>
      <c r="H801" s="1" t="s">
        <v>68</v>
      </c>
      <c r="I801" s="1" t="s">
        <v>340</v>
      </c>
      <c r="J801" t="str">
        <f>TRIM(CONCATENATE(wiz[[#This Row],[SHIPPER..................]],wiz[[#This Row],[ZIP2..]],wiz[[#This Row],[ZIP3..]]))</f>
        <v>MORGAN FOODS | 4713028144</v>
      </c>
      <c r="K801" s="1">
        <v>7</v>
      </c>
      <c r="L801" s="1">
        <v>1.6</v>
      </c>
      <c r="M801" s="1">
        <v>0.25</v>
      </c>
      <c r="N801" s="1">
        <v>482</v>
      </c>
      <c r="O801" s="1">
        <v>1.1399999999999999</v>
      </c>
      <c r="P801" s="1">
        <v>101</v>
      </c>
      <c r="Q801" s="1">
        <v>0.32</v>
      </c>
      <c r="R801" s="1">
        <v>-3</v>
      </c>
      <c r="S801" s="1">
        <v>-98</v>
      </c>
      <c r="T801" s="1">
        <v>-41</v>
      </c>
      <c r="U801" s="1">
        <v>-160</v>
      </c>
      <c r="V801" s="1">
        <v>-299</v>
      </c>
      <c r="W801" s="1">
        <v>47701</v>
      </c>
      <c r="X801" s="1">
        <v>47130</v>
      </c>
      <c r="Y801" s="1">
        <v>28144</v>
      </c>
      <c r="Z801" s="1">
        <v>1.63</v>
      </c>
      <c r="AA801" s="6">
        <f t="shared" si="160"/>
        <v>105</v>
      </c>
      <c r="AB801" s="6">
        <f t="shared" si="161"/>
        <v>-2093</v>
      </c>
      <c r="AC801" s="6">
        <f t="shared" si="162"/>
        <v>-7146</v>
      </c>
      <c r="AD801" s="6">
        <f t="shared" si="163"/>
        <v>-68.057142857142864</v>
      </c>
      <c r="AE801" s="7">
        <f t="shared" si="164"/>
        <v>-510</v>
      </c>
      <c r="AF801" t="str">
        <f t="shared" ca="1" si="165"/>
        <v>$V$817</v>
      </c>
      <c r="AG801" t="str">
        <f t="shared" ca="1" si="166"/>
        <v>$J$817</v>
      </c>
      <c r="AH801" t="str">
        <f t="shared" ca="1" si="167"/>
        <v>MORGAN FOODS | 4713076244</v>
      </c>
      <c r="AI801" t="str">
        <f t="shared" ca="1" si="156"/>
        <v>$K$817</v>
      </c>
      <c r="AJ801" s="8">
        <f t="shared" si="157"/>
        <v>6.6666666666666666E-2</v>
      </c>
      <c r="AK801" s="7">
        <f t="shared" si="158"/>
        <v>-510</v>
      </c>
      <c r="AL801" s="7" t="str">
        <f t="shared" ca="1" si="168"/>
        <v>MORGAN FOODS | 4713076244</v>
      </c>
      <c r="AM801" t="b">
        <f t="shared" si="159"/>
        <v>0</v>
      </c>
    </row>
    <row r="802" spans="3:39" x14ac:dyDescent="0.3">
      <c r="C802" s="1" t="s">
        <v>974</v>
      </c>
      <c r="D802" s="1" t="s">
        <v>975</v>
      </c>
      <c r="E802" s="1" t="s">
        <v>39</v>
      </c>
      <c r="F802" s="1" t="s">
        <v>42</v>
      </c>
      <c r="G802" s="1" t="s">
        <v>478</v>
      </c>
      <c r="H802" s="1" t="s">
        <v>68</v>
      </c>
      <c r="I802" s="1" t="s">
        <v>184</v>
      </c>
      <c r="J802" t="str">
        <f>TRIM(CONCATENATE(wiz[[#This Row],[SHIPPER..................]],wiz[[#This Row],[ZIP2..]],wiz[[#This Row],[ZIP3..]]))</f>
        <v>OLD DOMINION TRUCKLOA| 4713028201</v>
      </c>
      <c r="K802" s="1">
        <v>1</v>
      </c>
      <c r="L802" s="1">
        <v>1.46</v>
      </c>
      <c r="M802" s="1">
        <v>0.27</v>
      </c>
      <c r="N802" s="1">
        <v>469</v>
      </c>
      <c r="O802" s="1">
        <v>0.67</v>
      </c>
      <c r="P802" s="1">
        <v>58</v>
      </c>
      <c r="Q802" s="1">
        <v>0.3</v>
      </c>
      <c r="R802" s="1">
        <v>-15</v>
      </c>
      <c r="S802" s="1">
        <v>-4</v>
      </c>
      <c r="T802" s="1">
        <v>70</v>
      </c>
      <c r="U802" s="1">
        <v>-221</v>
      </c>
      <c r="V802" s="1">
        <v>-155</v>
      </c>
      <c r="W802" s="1">
        <v>47265</v>
      </c>
      <c r="X802" s="1">
        <v>47130</v>
      </c>
      <c r="Y802" s="1">
        <v>28201</v>
      </c>
      <c r="Z802" s="1">
        <v>1.51</v>
      </c>
      <c r="AA802" s="6">
        <f t="shared" si="160"/>
        <v>2</v>
      </c>
      <c r="AB802" s="6">
        <f t="shared" si="161"/>
        <v>-155</v>
      </c>
      <c r="AC802" s="6">
        <f t="shared" si="162"/>
        <v>480</v>
      </c>
      <c r="AD802" s="6">
        <f t="shared" si="163"/>
        <v>240</v>
      </c>
      <c r="AE802" s="7">
        <f t="shared" si="164"/>
        <v>-155</v>
      </c>
      <c r="AF802" t="str">
        <f t="shared" ca="1" si="165"/>
        <v>$V$699</v>
      </c>
      <c r="AG802" t="str">
        <f t="shared" ca="1" si="166"/>
        <v>$J$699</v>
      </c>
      <c r="AH802" t="str">
        <f t="shared" ca="1" si="167"/>
        <v>b: C H ROBINSON | 4607237643</v>
      </c>
      <c r="AI802" t="str">
        <f t="shared" ca="1" si="156"/>
        <v>$K$699</v>
      </c>
      <c r="AJ802" s="8">
        <f t="shared" si="157"/>
        <v>0.5</v>
      </c>
      <c r="AK802" s="7">
        <f t="shared" si="158"/>
        <v>-155</v>
      </c>
      <c r="AL802" s="7" t="str">
        <f t="shared" ca="1" si="168"/>
        <v>b: C H ROBINSON | 4607237643</v>
      </c>
      <c r="AM802" t="str">
        <f t="shared" si="159"/>
        <v>OLD DOMINION TRUCKLOA| 4713028201</v>
      </c>
    </row>
    <row r="803" spans="3:39" x14ac:dyDescent="0.3">
      <c r="C803" s="1" t="s">
        <v>976</v>
      </c>
      <c r="D803" s="1" t="s">
        <v>977</v>
      </c>
      <c r="E803" s="1" t="s">
        <v>39</v>
      </c>
      <c r="F803" s="1" t="s">
        <v>44</v>
      </c>
      <c r="G803" s="1" t="s">
        <v>477</v>
      </c>
      <c r="H803" s="1" t="s">
        <v>291</v>
      </c>
      <c r="I803" s="1" t="s">
        <v>292</v>
      </c>
      <c r="J803" t="str">
        <f>TRIM(CONCATENATE(wiz[[#This Row],[SHIPPER..................]],wiz[[#This Row],[ZIP2..]],wiz[[#This Row],[ZIP3..]]))</f>
        <v>b: NEW AGE LOGISTICS | 4020173501</v>
      </c>
      <c r="K803" s="1">
        <v>1</v>
      </c>
      <c r="L803" s="1">
        <v>1.32</v>
      </c>
      <c r="M803" s="1">
        <v>0.21</v>
      </c>
      <c r="N803" s="1">
        <v>848</v>
      </c>
      <c r="O803" s="1">
        <v>1.77</v>
      </c>
      <c r="P803" s="1">
        <v>31</v>
      </c>
      <c r="Q803" s="1">
        <v>0.25</v>
      </c>
      <c r="R803" s="1">
        <v>53</v>
      </c>
      <c r="S803" s="1">
        <v>-33</v>
      </c>
      <c r="T803" s="1">
        <v>-2</v>
      </c>
      <c r="U803" s="1">
        <v>-822</v>
      </c>
      <c r="V803" s="1">
        <v>-857</v>
      </c>
      <c r="W803" s="1">
        <v>40065</v>
      </c>
      <c r="X803" s="1">
        <v>40201</v>
      </c>
      <c r="Y803" s="1">
        <v>73501</v>
      </c>
      <c r="Z803" s="1">
        <v>1.31</v>
      </c>
      <c r="AA803" s="6">
        <f t="shared" si="160"/>
        <v>1</v>
      </c>
      <c r="AB803" s="6">
        <f t="shared" si="161"/>
        <v>-857</v>
      </c>
      <c r="AC803" s="6">
        <f t="shared" si="162"/>
        <v>-857</v>
      </c>
      <c r="AD803" s="6">
        <f t="shared" si="163"/>
        <v>-857</v>
      </c>
      <c r="AE803" s="7">
        <f t="shared" si="164"/>
        <v>-857</v>
      </c>
      <c r="AF803" t="str">
        <f t="shared" ca="1" si="165"/>
        <v>$V$803</v>
      </c>
      <c r="AG803" t="str">
        <f t="shared" ca="1" si="166"/>
        <v>$J$803</v>
      </c>
      <c r="AH803" t="str">
        <f t="shared" ca="1" si="167"/>
        <v>b: NEW AGE LOGISTICS | 4020173501</v>
      </c>
      <c r="AI803" t="str">
        <f t="shared" ca="1" si="156"/>
        <v>$K$803</v>
      </c>
      <c r="AJ803" s="8">
        <f t="shared" si="157"/>
        <v>1</v>
      </c>
      <c r="AK803" s="7">
        <f t="shared" si="158"/>
        <v>-857</v>
      </c>
      <c r="AL803" s="7" t="str">
        <f t="shared" ca="1" si="168"/>
        <v>b: NEW AGE LOGISTICS | 4020173501</v>
      </c>
      <c r="AM803" t="str">
        <f t="shared" si="159"/>
        <v>b: NEW AGE LOGISTICS | 4020173501</v>
      </c>
    </row>
    <row r="804" spans="3:39" x14ac:dyDescent="0.3">
      <c r="C804" s="1" t="s">
        <v>794</v>
      </c>
      <c r="D804" s="1" t="s">
        <v>795</v>
      </c>
      <c r="E804" s="1" t="s">
        <v>39</v>
      </c>
      <c r="F804" s="1" t="s">
        <v>42</v>
      </c>
      <c r="G804" s="1" t="s">
        <v>478</v>
      </c>
      <c r="H804" s="1" t="s">
        <v>68</v>
      </c>
      <c r="I804" s="1" t="s">
        <v>885</v>
      </c>
      <c r="J804" t="str">
        <f>TRIM(CONCATENATE(wiz[[#This Row],[SHIPPER..................]],wiz[[#This Row],[ZIP2..]],wiz[[#This Row],[ZIP3..]]))</f>
        <v>SNYDERS LANCE | 4713028134</v>
      </c>
      <c r="K804" s="1">
        <v>56</v>
      </c>
      <c r="L804" s="1">
        <v>1.87</v>
      </c>
      <c r="M804" s="1">
        <v>0.26</v>
      </c>
      <c r="N804" s="1">
        <v>464</v>
      </c>
      <c r="O804" s="1">
        <v>0.94</v>
      </c>
      <c r="P804" s="1">
        <v>88</v>
      </c>
      <c r="Q804" s="1">
        <v>0.32</v>
      </c>
      <c r="R804" s="1">
        <v>-4</v>
      </c>
      <c r="S804" s="1">
        <v>-89</v>
      </c>
      <c r="T804" s="1">
        <v>6</v>
      </c>
      <c r="U804" s="1">
        <v>36</v>
      </c>
      <c r="V804" s="1">
        <v>-47</v>
      </c>
      <c r="W804" s="1">
        <v>47265</v>
      </c>
      <c r="X804" s="1">
        <v>47130</v>
      </c>
      <c r="Y804" s="1">
        <v>28134</v>
      </c>
      <c r="Z804" s="1">
        <v>1.91</v>
      </c>
      <c r="AA804" s="6">
        <f t="shared" si="160"/>
        <v>133</v>
      </c>
      <c r="AB804" s="6">
        <f t="shared" si="161"/>
        <v>-2632</v>
      </c>
      <c r="AC804" s="6">
        <f t="shared" si="162"/>
        <v>2717</v>
      </c>
      <c r="AD804" s="6">
        <f t="shared" si="163"/>
        <v>20.428571428571427</v>
      </c>
      <c r="AE804" s="7">
        <f t="shared" si="164"/>
        <v>-179</v>
      </c>
      <c r="AF804" t="str">
        <f t="shared" ca="1" si="165"/>
        <v>$V$1647</v>
      </c>
      <c r="AG804" t="str">
        <f t="shared" ca="1" si="166"/>
        <v>$J$1647</v>
      </c>
      <c r="AH804" t="str">
        <f t="shared" ca="1" si="167"/>
        <v>SNYDERS LANCE | 2813477001</v>
      </c>
      <c r="AI804" t="str">
        <f t="shared" ca="1" si="156"/>
        <v>$K$1647</v>
      </c>
      <c r="AJ804" s="8">
        <f t="shared" si="157"/>
        <v>0.42105263157894735</v>
      </c>
      <c r="AK804" s="7">
        <f t="shared" si="158"/>
        <v>-119</v>
      </c>
      <c r="AL804" s="7" t="str">
        <f t="shared" ca="1" si="168"/>
        <v>FOODMASTER LOGISTICS | 3030127932</v>
      </c>
      <c r="AM804" t="b">
        <f t="shared" si="159"/>
        <v>0</v>
      </c>
    </row>
    <row r="805" spans="3:39" x14ac:dyDescent="0.3">
      <c r="C805" s="1" t="s">
        <v>156</v>
      </c>
      <c r="D805" s="1" t="s">
        <v>157</v>
      </c>
      <c r="E805" s="1" t="s">
        <v>39</v>
      </c>
      <c r="F805" s="1" t="s">
        <v>42</v>
      </c>
      <c r="G805" s="1" t="s">
        <v>478</v>
      </c>
      <c r="H805" s="1" t="s">
        <v>90</v>
      </c>
      <c r="I805" s="1" t="s">
        <v>978</v>
      </c>
      <c r="J805" t="str">
        <f>TRIM(CONCATENATE(wiz[[#This Row],[SHIPPER..................]],wiz[[#This Row],[ZIP2..]],wiz[[#This Row],[ZIP3..]]))</f>
        <v>VISUAL PAK CO | 4713029555</v>
      </c>
      <c r="K805" s="1">
        <v>1</v>
      </c>
      <c r="L805" s="1">
        <v>1.7</v>
      </c>
      <c r="M805" s="1">
        <v>0.27</v>
      </c>
      <c r="N805" s="1">
        <v>609</v>
      </c>
      <c r="O805" s="1">
        <v>1.83</v>
      </c>
      <c r="P805" s="1">
        <v>89</v>
      </c>
      <c r="Q805" s="1">
        <v>0.3</v>
      </c>
      <c r="R805" s="1">
        <v>-11</v>
      </c>
      <c r="S805" s="1">
        <v>-54</v>
      </c>
      <c r="T805" s="1">
        <v>-146</v>
      </c>
      <c r="U805" s="1">
        <v>94</v>
      </c>
      <c r="V805" s="1">
        <v>-106</v>
      </c>
      <c r="W805" s="1">
        <v>41022</v>
      </c>
      <c r="X805" s="1">
        <v>47130</v>
      </c>
      <c r="Y805" s="1">
        <v>29555</v>
      </c>
      <c r="Z805" s="1">
        <v>1.75</v>
      </c>
      <c r="AA805" s="6">
        <f t="shared" si="160"/>
        <v>21</v>
      </c>
      <c r="AB805" s="6">
        <f t="shared" si="161"/>
        <v>-106</v>
      </c>
      <c r="AC805" s="6">
        <f t="shared" si="162"/>
        <v>-1542</v>
      </c>
      <c r="AD805" s="6">
        <f t="shared" si="163"/>
        <v>-73.428571428571431</v>
      </c>
      <c r="AE805" s="7">
        <f t="shared" si="164"/>
        <v>-709</v>
      </c>
      <c r="AF805" t="str">
        <f t="shared" ca="1" si="165"/>
        <v>$V$54</v>
      </c>
      <c r="AG805" t="str">
        <f t="shared" ca="1" si="166"/>
        <v>$J$54</v>
      </c>
      <c r="AH805" t="str">
        <f t="shared" ca="1" si="167"/>
        <v>VISUAL PAK CO | 3685448201</v>
      </c>
      <c r="AI805" t="str">
        <f t="shared" ca="1" si="156"/>
        <v>$K$54</v>
      </c>
      <c r="AJ805" s="8">
        <f t="shared" si="157"/>
        <v>4.7619047619047616E-2</v>
      </c>
      <c r="AK805" s="7">
        <f t="shared" si="158"/>
        <v>-447</v>
      </c>
      <c r="AL805" s="7" t="str">
        <f t="shared" ca="1" si="168"/>
        <v>b: FIVE STAR LOGISTIC| 7202130301</v>
      </c>
      <c r="AM805" t="b">
        <f t="shared" si="159"/>
        <v>0</v>
      </c>
    </row>
    <row r="806" spans="3:39" x14ac:dyDescent="0.3">
      <c r="C806" s="1" t="s">
        <v>37</v>
      </c>
      <c r="D806" s="1" t="s">
        <v>38</v>
      </c>
      <c r="E806" s="1" t="s">
        <v>39</v>
      </c>
      <c r="F806" s="1" t="s">
        <v>44</v>
      </c>
      <c r="G806" s="1" t="s">
        <v>477</v>
      </c>
      <c r="H806" s="1" t="s">
        <v>90</v>
      </c>
      <c r="I806" s="1" t="s">
        <v>91</v>
      </c>
      <c r="J806" t="str">
        <f>TRIM(CONCATENATE(wiz[[#This Row],[SHIPPER..................]],wiz[[#This Row],[ZIP2..]],wiz[[#This Row],[ZIP3..]]))</f>
        <v>b: C H ROBINSON | 4020129301</v>
      </c>
      <c r="K806" s="1">
        <v>1</v>
      </c>
      <c r="L806" s="1">
        <v>1.61</v>
      </c>
      <c r="M806" s="1">
        <v>0.28000000000000003</v>
      </c>
      <c r="N806" s="1">
        <v>423</v>
      </c>
      <c r="O806" s="1">
        <v>1.79</v>
      </c>
      <c r="P806" s="1">
        <v>83</v>
      </c>
      <c r="Q806" s="1">
        <v>0.3</v>
      </c>
      <c r="R806" s="1">
        <v>-30</v>
      </c>
      <c r="S806" s="1">
        <v>-20</v>
      </c>
      <c r="T806" s="1">
        <v>-214</v>
      </c>
      <c r="U806" s="1">
        <v>-188</v>
      </c>
      <c r="V806" s="1">
        <v>-422</v>
      </c>
      <c r="W806" s="1">
        <v>40340</v>
      </c>
      <c r="X806" s="1">
        <v>40201</v>
      </c>
      <c r="Y806" s="1">
        <v>29301</v>
      </c>
      <c r="Z806" s="1">
        <v>1.67</v>
      </c>
      <c r="AA806" s="6">
        <f t="shared" si="160"/>
        <v>615</v>
      </c>
      <c r="AB806" s="6">
        <f t="shared" si="161"/>
        <v>-422</v>
      </c>
      <c r="AC806" s="6">
        <f t="shared" si="162"/>
        <v>-122022</v>
      </c>
      <c r="AD806" s="6">
        <f t="shared" si="163"/>
        <v>-198.40975609756097</v>
      </c>
      <c r="AE806" s="7">
        <f t="shared" si="164"/>
        <v>-1118</v>
      </c>
      <c r="AF806" t="str">
        <f t="shared" ca="1" si="165"/>
        <v>$V$1066</v>
      </c>
      <c r="AG806" t="str">
        <f t="shared" ca="1" si="166"/>
        <v>$J$1066</v>
      </c>
      <c r="AH806" t="str">
        <f t="shared" ca="1" si="167"/>
        <v>b: C H ROBINSON | 2736036101</v>
      </c>
      <c r="AI806" t="str">
        <f t="shared" ca="1" si="156"/>
        <v>$K$1066</v>
      </c>
      <c r="AJ806" s="8">
        <f t="shared" si="157"/>
        <v>1.6260162601626016E-3</v>
      </c>
      <c r="AK806" s="7">
        <f t="shared" si="158"/>
        <v>-560</v>
      </c>
      <c r="AL806" s="7" t="str">
        <f t="shared" ca="1" si="168"/>
        <v>b: C H ROBINSON | 6080335055</v>
      </c>
      <c r="AM806" t="b">
        <f t="shared" si="159"/>
        <v>0</v>
      </c>
    </row>
    <row r="807" spans="3:39" x14ac:dyDescent="0.3">
      <c r="C807" s="1" t="s">
        <v>210</v>
      </c>
      <c r="D807" s="1" t="s">
        <v>211</v>
      </c>
      <c r="E807" s="1" t="s">
        <v>39</v>
      </c>
      <c r="F807" s="1" t="s">
        <v>44</v>
      </c>
      <c r="G807" s="1" t="s">
        <v>477</v>
      </c>
      <c r="H807" s="1" t="s">
        <v>90</v>
      </c>
      <c r="I807" s="1" t="s">
        <v>979</v>
      </c>
      <c r="J807" t="str">
        <f>TRIM(CONCATENATE(wiz[[#This Row],[SHIPPER..................]],wiz[[#This Row],[ZIP2..]],wiz[[#This Row],[ZIP3..]]))</f>
        <v>b: ECHO GLOBAL LOGIST| 4020129644</v>
      </c>
      <c r="K807" s="1">
        <v>2</v>
      </c>
      <c r="L807" s="1">
        <v>3.18</v>
      </c>
      <c r="M807" s="1">
        <v>0.28000000000000003</v>
      </c>
      <c r="N807" s="1">
        <v>433</v>
      </c>
      <c r="O807" s="1">
        <v>0.96</v>
      </c>
      <c r="P807" s="1">
        <v>78</v>
      </c>
      <c r="Q807" s="1">
        <v>0.3</v>
      </c>
      <c r="R807" s="1">
        <v>-31</v>
      </c>
      <c r="S807" s="1">
        <v>-86</v>
      </c>
      <c r="T807" s="1">
        <v>-18</v>
      </c>
      <c r="U807" s="1">
        <v>599</v>
      </c>
      <c r="V807" s="1">
        <v>495</v>
      </c>
      <c r="W807" s="1">
        <v>47701</v>
      </c>
      <c r="X807" s="1">
        <v>40201</v>
      </c>
      <c r="Y807" s="1">
        <v>29644</v>
      </c>
      <c r="Z807" s="1">
        <v>3.24</v>
      </c>
      <c r="AA807" s="6">
        <f t="shared" si="160"/>
        <v>94</v>
      </c>
      <c r="AB807" s="6">
        <f t="shared" si="161"/>
        <v>990</v>
      </c>
      <c r="AC807" s="6">
        <f t="shared" si="162"/>
        <v>1157</v>
      </c>
      <c r="AD807" s="6">
        <f t="shared" si="163"/>
        <v>12.308510638297872</v>
      </c>
      <c r="AE807" s="7">
        <f t="shared" si="164"/>
        <v>-816</v>
      </c>
      <c r="AF807" t="str">
        <f t="shared" ca="1" si="165"/>
        <v>$V$921</v>
      </c>
      <c r="AG807" t="str">
        <f t="shared" ca="1" si="166"/>
        <v>$J$921</v>
      </c>
      <c r="AH807" t="str">
        <f t="shared" ca="1" si="167"/>
        <v>b: ECHO GLOBAL LOGIST| 5503315639</v>
      </c>
      <c r="AI807" t="str">
        <f t="shared" ca="1" si="156"/>
        <v>$K$921</v>
      </c>
      <c r="AJ807" s="8">
        <f t="shared" si="157"/>
        <v>2.1276595744680851E-2</v>
      </c>
      <c r="AK807" s="7">
        <f t="shared" si="158"/>
        <v>-71</v>
      </c>
      <c r="AL807" s="7" t="str">
        <f t="shared" ca="1" si="168"/>
        <v>b: ECHO GLOBAL LOGIST| 5632053201</v>
      </c>
      <c r="AM807" t="b">
        <f t="shared" si="159"/>
        <v>0</v>
      </c>
    </row>
    <row r="808" spans="3:39" x14ac:dyDescent="0.3">
      <c r="C808" s="1" t="s">
        <v>879</v>
      </c>
      <c r="D808" s="1" t="s">
        <v>880</v>
      </c>
      <c r="E808" s="1" t="s">
        <v>39</v>
      </c>
      <c r="F808" s="1" t="s">
        <v>42</v>
      </c>
      <c r="G808" s="1" t="s">
        <v>969</v>
      </c>
      <c r="H808" s="1" t="s">
        <v>70</v>
      </c>
      <c r="I808" s="1" t="s">
        <v>349</v>
      </c>
      <c r="J808" t="str">
        <f>TRIM(CONCATENATE(wiz[[#This Row],[SHIPPER..................]],wiz[[#This Row],[ZIP2..]],wiz[[#This Row],[ZIP3..]]))</f>
        <v>PLS PITTSBURGH LOGIST| 4710237401</v>
      </c>
      <c r="K808" s="1">
        <v>1</v>
      </c>
      <c r="L808" s="1">
        <v>1.59</v>
      </c>
      <c r="M808" s="1">
        <v>0.28000000000000003</v>
      </c>
      <c r="N808" s="1">
        <v>347</v>
      </c>
      <c r="O808" s="1">
        <v>0.84</v>
      </c>
      <c r="P808" s="1">
        <v>28</v>
      </c>
      <c r="Q808" s="1">
        <v>0.25</v>
      </c>
      <c r="R808" s="1">
        <v>-12</v>
      </c>
      <c r="S808" s="1">
        <v>-127</v>
      </c>
      <c r="T808" s="1">
        <v>-2</v>
      </c>
      <c r="U808" s="1">
        <v>-123</v>
      </c>
      <c r="V808" s="1">
        <v>-252</v>
      </c>
      <c r="W808" s="1">
        <v>47265</v>
      </c>
      <c r="X808" s="1">
        <v>47102</v>
      </c>
      <c r="Y808" s="1">
        <v>37401</v>
      </c>
      <c r="Z808" s="1">
        <v>1.65</v>
      </c>
      <c r="AA808" s="6">
        <f t="shared" si="160"/>
        <v>10</v>
      </c>
      <c r="AB808" s="6">
        <f t="shared" si="161"/>
        <v>-252</v>
      </c>
      <c r="AC808" s="6">
        <f t="shared" si="162"/>
        <v>-1697</v>
      </c>
      <c r="AD808" s="6">
        <f t="shared" si="163"/>
        <v>-169.7</v>
      </c>
      <c r="AE808" s="7">
        <f t="shared" si="164"/>
        <v>-364</v>
      </c>
      <c r="AF808" t="str">
        <f t="shared" ca="1" si="165"/>
        <v>$V$1355</v>
      </c>
      <c r="AG808" t="str">
        <f t="shared" ca="1" si="166"/>
        <v>$J$1355</v>
      </c>
      <c r="AH808" t="str">
        <f t="shared" ca="1" si="167"/>
        <v>PLS PITTSBURGH LOGIST| 4313028348</v>
      </c>
      <c r="AI808" t="str">
        <f t="shared" ca="1" si="156"/>
        <v>$K$1355</v>
      </c>
      <c r="AJ808" s="8">
        <f t="shared" si="157"/>
        <v>0.1</v>
      </c>
      <c r="AK808" s="7">
        <f t="shared" si="158"/>
        <v>-364</v>
      </c>
      <c r="AL808" s="7" t="str">
        <f t="shared" ca="1" si="168"/>
        <v>PLS PITTSBURGH LOGIST| 4313028348</v>
      </c>
      <c r="AM808" t="b">
        <f t="shared" si="159"/>
        <v>0</v>
      </c>
    </row>
    <row r="809" spans="3:39" x14ac:dyDescent="0.3">
      <c r="C809" s="1" t="s">
        <v>980</v>
      </c>
      <c r="D809" s="1" t="s">
        <v>981</v>
      </c>
      <c r="E809" s="1" t="s">
        <v>39</v>
      </c>
      <c r="F809" s="1" t="s">
        <v>42</v>
      </c>
      <c r="G809" s="1" t="s">
        <v>982</v>
      </c>
      <c r="H809" s="1" t="s">
        <v>70</v>
      </c>
      <c r="I809" s="1" t="s">
        <v>983</v>
      </c>
      <c r="J809" t="str">
        <f>TRIM(CONCATENATE(wiz[[#This Row],[SHIPPER..................]],wiz[[#This Row],[ZIP2..]],wiz[[#This Row],[ZIP3..]]))</f>
        <v>1876 LOGISTICS LLC | 4714738344</v>
      </c>
      <c r="K809" s="1">
        <v>1</v>
      </c>
      <c r="L809" s="1">
        <v>1.7</v>
      </c>
      <c r="M809" s="1">
        <v>0.27</v>
      </c>
      <c r="N809" s="1">
        <v>305</v>
      </c>
      <c r="O809" s="1">
        <v>0.71</v>
      </c>
      <c r="P809" s="1">
        <v>33</v>
      </c>
      <c r="Q809" s="1">
        <v>0.25</v>
      </c>
      <c r="R809" s="1">
        <v>-5</v>
      </c>
      <c r="S809" s="1">
        <v>27</v>
      </c>
      <c r="T809" s="1">
        <v>29</v>
      </c>
      <c r="U809" s="1">
        <v>245</v>
      </c>
      <c r="V809" s="1">
        <v>301</v>
      </c>
      <c r="W809" s="1">
        <v>47265</v>
      </c>
      <c r="X809" s="1">
        <v>47147</v>
      </c>
      <c r="Y809" s="1">
        <v>38344</v>
      </c>
      <c r="Z809" s="1">
        <v>1.75</v>
      </c>
      <c r="AA809" s="6">
        <f t="shared" si="160"/>
        <v>1</v>
      </c>
      <c r="AB809" s="6">
        <f t="shared" si="161"/>
        <v>301</v>
      </c>
      <c r="AC809" s="6">
        <f t="shared" si="162"/>
        <v>301</v>
      </c>
      <c r="AD809" s="6">
        <f t="shared" si="163"/>
        <v>301</v>
      </c>
      <c r="AE809" s="7">
        <f t="shared" si="164"/>
        <v>301</v>
      </c>
      <c r="AF809" t="str">
        <f t="shared" ca="1" si="165"/>
        <v>$V$809</v>
      </c>
      <c r="AG809" t="str">
        <f t="shared" ca="1" si="166"/>
        <v>$J$809</v>
      </c>
      <c r="AH809" t="str">
        <f t="shared" ca="1" si="167"/>
        <v>1876 LOGISTICS LLC | 4714738344</v>
      </c>
      <c r="AI809" t="str">
        <f t="shared" ca="1" si="156"/>
        <v>$K$809</v>
      </c>
      <c r="AJ809" s="8">
        <f t="shared" si="157"/>
        <v>1</v>
      </c>
      <c r="AK809" s="7">
        <f t="shared" si="158"/>
        <v>301</v>
      </c>
      <c r="AL809" s="7" t="str">
        <f t="shared" ca="1" si="168"/>
        <v>1876 LOGISTICS LLC | 4714738344</v>
      </c>
      <c r="AM809" t="str">
        <f t="shared" si="159"/>
        <v>1876 LOGISTICS LLC | 4714738344</v>
      </c>
    </row>
    <row r="810" spans="3:39" x14ac:dyDescent="0.3">
      <c r="C810" s="1" t="s">
        <v>984</v>
      </c>
      <c r="D810" s="1" t="s">
        <v>985</v>
      </c>
      <c r="E810" s="1" t="s">
        <v>39</v>
      </c>
      <c r="F810" s="1" t="s">
        <v>44</v>
      </c>
      <c r="G810" s="1" t="s">
        <v>477</v>
      </c>
      <c r="H810" s="1" t="s">
        <v>70</v>
      </c>
      <c r="I810" s="1" t="s">
        <v>75</v>
      </c>
      <c r="J810" t="str">
        <f>TRIM(CONCATENATE(wiz[[#This Row],[SHIPPER..................]],wiz[[#This Row],[ZIP2..]],wiz[[#This Row],[ZIP3..]]))</f>
        <v>b: PROPAK CORPORATION| 4020138101</v>
      </c>
      <c r="K810" s="1">
        <v>1</v>
      </c>
      <c r="L810" s="1">
        <v>1.33</v>
      </c>
      <c r="M810" s="1">
        <v>0.27</v>
      </c>
      <c r="N810" s="1">
        <v>390</v>
      </c>
      <c r="O810" s="1">
        <v>0.83</v>
      </c>
      <c r="P810" s="1">
        <v>121</v>
      </c>
      <c r="Q810" s="1">
        <v>0.35</v>
      </c>
      <c r="R810" s="1">
        <v>-24</v>
      </c>
      <c r="S810" s="1">
        <v>-163</v>
      </c>
      <c r="T810" s="1">
        <v>-14</v>
      </c>
      <c r="U810" s="1">
        <v>60</v>
      </c>
      <c r="V810" s="1">
        <v>-117</v>
      </c>
      <c r="W810" s="1">
        <v>46168</v>
      </c>
      <c r="X810" s="1">
        <v>40201</v>
      </c>
      <c r="Y810" s="1">
        <v>38101</v>
      </c>
      <c r="Z810" s="1">
        <v>1.38</v>
      </c>
      <c r="AA810" s="6">
        <f t="shared" si="160"/>
        <v>1</v>
      </c>
      <c r="AB810" s="6">
        <f t="shared" si="161"/>
        <v>-117</v>
      </c>
      <c r="AC810" s="6">
        <f t="shared" si="162"/>
        <v>-117</v>
      </c>
      <c r="AD810" s="6">
        <f t="shared" si="163"/>
        <v>-117</v>
      </c>
      <c r="AE810" s="7">
        <f t="shared" si="164"/>
        <v>-117</v>
      </c>
      <c r="AF810" t="str">
        <f t="shared" ca="1" si="165"/>
        <v>$V$810</v>
      </c>
      <c r="AG810" t="str">
        <f t="shared" ca="1" si="166"/>
        <v>$J$810</v>
      </c>
      <c r="AH810" t="str">
        <f t="shared" ca="1" si="167"/>
        <v>b: PROPAK CORPORATION| 4020138101</v>
      </c>
      <c r="AI810" t="str">
        <f t="shared" ca="1" si="156"/>
        <v>$K$810</v>
      </c>
      <c r="AJ810" s="8">
        <f t="shared" si="157"/>
        <v>1</v>
      </c>
      <c r="AK810" s="7">
        <f t="shared" si="158"/>
        <v>-117</v>
      </c>
      <c r="AL810" s="7" t="str">
        <f t="shared" ca="1" si="168"/>
        <v>b: PROPAK CORPORATION| 4020138101</v>
      </c>
      <c r="AM810" t="str">
        <f t="shared" si="159"/>
        <v>b: PROPAK CORPORATION| 4020138101</v>
      </c>
    </row>
    <row r="811" spans="3:39" x14ac:dyDescent="0.3">
      <c r="C811" s="1" t="s">
        <v>970</v>
      </c>
      <c r="D811" s="1" t="s">
        <v>971</v>
      </c>
      <c r="E811" s="1" t="s">
        <v>39</v>
      </c>
      <c r="F811" s="1" t="s">
        <v>42</v>
      </c>
      <c r="G811" s="1" t="s">
        <v>478</v>
      </c>
      <c r="H811" s="1" t="s">
        <v>70</v>
      </c>
      <c r="I811" s="1" t="s">
        <v>75</v>
      </c>
      <c r="J811" t="str">
        <f>TRIM(CONCATENATE(wiz[[#This Row],[SHIPPER..................]],wiz[[#This Row],[ZIP2..]],wiz[[#This Row],[ZIP3..]]))</f>
        <v>MORGAN FOODS | 4713038101</v>
      </c>
      <c r="K811" s="1">
        <v>15</v>
      </c>
      <c r="L811" s="1">
        <v>1.9</v>
      </c>
      <c r="M811" s="1">
        <v>0.25</v>
      </c>
      <c r="N811" s="1">
        <v>374</v>
      </c>
      <c r="O811" s="1">
        <v>0.81</v>
      </c>
      <c r="P811" s="1">
        <v>104</v>
      </c>
      <c r="Q811" s="1">
        <v>0.33</v>
      </c>
      <c r="R811" s="1">
        <v>0</v>
      </c>
      <c r="S811" s="1">
        <v>-98</v>
      </c>
      <c r="T811" s="1">
        <v>-9</v>
      </c>
      <c r="U811" s="1">
        <v>243</v>
      </c>
      <c r="V811" s="1">
        <v>136</v>
      </c>
      <c r="W811" s="1">
        <v>47265</v>
      </c>
      <c r="X811" s="1">
        <v>47130</v>
      </c>
      <c r="Y811" s="1">
        <v>38101</v>
      </c>
      <c r="Z811" s="1">
        <v>1.93</v>
      </c>
      <c r="AA811" s="6">
        <f t="shared" si="160"/>
        <v>105</v>
      </c>
      <c r="AB811" s="6">
        <f t="shared" si="161"/>
        <v>2040</v>
      </c>
      <c r="AC811" s="6">
        <f t="shared" si="162"/>
        <v>-7146</v>
      </c>
      <c r="AD811" s="6">
        <f t="shared" si="163"/>
        <v>-68.057142857142864</v>
      </c>
      <c r="AE811" s="7">
        <f t="shared" si="164"/>
        <v>-510</v>
      </c>
      <c r="AF811" t="str">
        <f t="shared" ca="1" si="165"/>
        <v>$V$817</v>
      </c>
      <c r="AG811" t="str">
        <f t="shared" ca="1" si="166"/>
        <v>$J$817</v>
      </c>
      <c r="AH811" t="str">
        <f t="shared" ca="1" si="167"/>
        <v>MORGAN FOODS | 4713076244</v>
      </c>
      <c r="AI811" t="str">
        <f t="shared" ca="1" si="156"/>
        <v>$K$817</v>
      </c>
      <c r="AJ811" s="8">
        <f t="shared" si="157"/>
        <v>0.14285714285714285</v>
      </c>
      <c r="AK811" s="7">
        <f t="shared" si="158"/>
        <v>-510</v>
      </c>
      <c r="AL811" s="7" t="str">
        <f t="shared" ca="1" si="168"/>
        <v>MORGAN FOODS | 4713076244</v>
      </c>
      <c r="AM811" t="b">
        <f t="shared" si="159"/>
        <v>0</v>
      </c>
    </row>
    <row r="812" spans="3:39" x14ac:dyDescent="0.3">
      <c r="C812" s="1" t="s">
        <v>879</v>
      </c>
      <c r="D812" s="1" t="s">
        <v>880</v>
      </c>
      <c r="E812" s="1" t="s">
        <v>39</v>
      </c>
      <c r="F812" s="1" t="s">
        <v>42</v>
      </c>
      <c r="G812" s="1" t="s">
        <v>969</v>
      </c>
      <c r="H812" s="1" t="s">
        <v>70</v>
      </c>
      <c r="I812" s="1" t="s">
        <v>891</v>
      </c>
      <c r="J812" t="str">
        <f>TRIM(CONCATENATE(wiz[[#This Row],[SHIPPER..................]],wiz[[#This Row],[ZIP2..]],wiz[[#This Row],[ZIP3..]]))</f>
        <v>PLS PITTSBURGH LOGIST| 4710238017</v>
      </c>
      <c r="K812" s="1">
        <v>1</v>
      </c>
      <c r="L812" s="1">
        <v>1.28</v>
      </c>
      <c r="M812" s="1">
        <v>0.28999999999999998</v>
      </c>
      <c r="N812" s="1">
        <v>411</v>
      </c>
      <c r="O812" s="1">
        <v>0.83</v>
      </c>
      <c r="P812" s="1">
        <v>57</v>
      </c>
      <c r="Q812" s="1">
        <v>0.3</v>
      </c>
      <c r="R812" s="1">
        <v>-20</v>
      </c>
      <c r="S812" s="1">
        <v>-127</v>
      </c>
      <c r="T812" s="1">
        <v>13</v>
      </c>
      <c r="U812" s="1">
        <v>40</v>
      </c>
      <c r="V812" s="1">
        <v>-74</v>
      </c>
      <c r="W812" s="1">
        <v>47240</v>
      </c>
      <c r="X812" s="1">
        <v>47102</v>
      </c>
      <c r="Y812" s="1">
        <v>38017</v>
      </c>
      <c r="Z812" s="1">
        <v>1.35</v>
      </c>
      <c r="AA812" s="6">
        <f t="shared" si="160"/>
        <v>10</v>
      </c>
      <c r="AB812" s="6">
        <f t="shared" si="161"/>
        <v>-74</v>
      </c>
      <c r="AC812" s="6">
        <f t="shared" si="162"/>
        <v>-1697</v>
      </c>
      <c r="AD812" s="6">
        <f t="shared" si="163"/>
        <v>-169.7</v>
      </c>
      <c r="AE812" s="7">
        <f t="shared" si="164"/>
        <v>-364</v>
      </c>
      <c r="AF812" t="str">
        <f t="shared" ca="1" si="165"/>
        <v>$V$1355</v>
      </c>
      <c r="AG812" t="str">
        <f t="shared" ca="1" si="166"/>
        <v>$J$1355</v>
      </c>
      <c r="AH812" t="str">
        <f t="shared" ca="1" si="167"/>
        <v>PLS PITTSBURGH LOGIST| 4313028348</v>
      </c>
      <c r="AI812" t="str">
        <f t="shared" ca="1" si="156"/>
        <v>$K$1355</v>
      </c>
      <c r="AJ812" s="8">
        <f t="shared" si="157"/>
        <v>0.1</v>
      </c>
      <c r="AK812" s="7">
        <f t="shared" si="158"/>
        <v>-364</v>
      </c>
      <c r="AL812" s="7" t="str">
        <f t="shared" ca="1" si="168"/>
        <v>PLS PITTSBURGH LOGIST| 4313028348</v>
      </c>
      <c r="AM812" t="b">
        <f t="shared" si="159"/>
        <v>0</v>
      </c>
    </row>
    <row r="813" spans="3:39" x14ac:dyDescent="0.3">
      <c r="C813" s="1" t="s">
        <v>37</v>
      </c>
      <c r="D813" s="1" t="s">
        <v>38</v>
      </c>
      <c r="E813" s="1" t="s">
        <v>39</v>
      </c>
      <c r="F813" s="1" t="s">
        <v>42</v>
      </c>
      <c r="G813" s="1" t="s">
        <v>969</v>
      </c>
      <c r="H813" s="1" t="s">
        <v>70</v>
      </c>
      <c r="I813" s="1" t="s">
        <v>350</v>
      </c>
      <c r="J813" t="str">
        <f>TRIM(CONCATENATE(wiz[[#This Row],[SHIPPER..................]],wiz[[#This Row],[ZIP2..]],wiz[[#This Row],[ZIP3..]]))</f>
        <v>b: C H ROBINSON | 4710238501</v>
      </c>
      <c r="K813" s="1">
        <v>1</v>
      </c>
      <c r="L813" s="1">
        <v>2.25</v>
      </c>
      <c r="M813" s="1">
        <v>0.27</v>
      </c>
      <c r="N813" s="1">
        <v>218</v>
      </c>
      <c r="O813" s="1">
        <v>1.93</v>
      </c>
      <c r="P813" s="1">
        <v>28</v>
      </c>
      <c r="Q813" s="1">
        <v>0.25</v>
      </c>
      <c r="R813" s="1">
        <v>0</v>
      </c>
      <c r="S813" s="1">
        <v>33</v>
      </c>
      <c r="T813" s="1">
        <v>-245</v>
      </c>
      <c r="U813" s="1">
        <v>-169</v>
      </c>
      <c r="V813" s="1">
        <v>-381</v>
      </c>
      <c r="W813" s="1">
        <v>47265</v>
      </c>
      <c r="X813" s="1">
        <v>47102</v>
      </c>
      <c r="Y813" s="1">
        <v>38501</v>
      </c>
      <c r="Z813" s="1">
        <v>2.2999999999999998</v>
      </c>
      <c r="AA813" s="6">
        <f t="shared" si="160"/>
        <v>615</v>
      </c>
      <c r="AB813" s="6">
        <f t="shared" si="161"/>
        <v>-381</v>
      </c>
      <c r="AC813" s="6">
        <f t="shared" si="162"/>
        <v>-122022</v>
      </c>
      <c r="AD813" s="6">
        <f t="shared" si="163"/>
        <v>-198.40975609756097</v>
      </c>
      <c r="AE813" s="7">
        <f t="shared" si="164"/>
        <v>-1118</v>
      </c>
      <c r="AF813" t="str">
        <f t="shared" ca="1" si="165"/>
        <v>$V$1066</v>
      </c>
      <c r="AG813" t="str">
        <f t="shared" ca="1" si="166"/>
        <v>$J$1066</v>
      </c>
      <c r="AH813" t="str">
        <f t="shared" ca="1" si="167"/>
        <v>b: C H ROBINSON | 2736036101</v>
      </c>
      <c r="AI813" t="str">
        <f t="shared" ca="1" si="156"/>
        <v>$K$1066</v>
      </c>
      <c r="AJ813" s="8">
        <f t="shared" si="157"/>
        <v>1.6260162601626016E-3</v>
      </c>
      <c r="AK813" s="7">
        <f t="shared" si="158"/>
        <v>-560</v>
      </c>
      <c r="AL813" s="7" t="str">
        <f t="shared" ca="1" si="168"/>
        <v>b: C H ROBINSON | 6080335055</v>
      </c>
      <c r="AM813" t="b">
        <f t="shared" si="159"/>
        <v>0</v>
      </c>
    </row>
    <row r="814" spans="3:39" x14ac:dyDescent="0.3">
      <c r="C814" s="1" t="s">
        <v>37</v>
      </c>
      <c r="D814" s="1" t="s">
        <v>38</v>
      </c>
      <c r="E814" s="1" t="s">
        <v>39</v>
      </c>
      <c r="F814" s="1" t="s">
        <v>42</v>
      </c>
      <c r="G814" s="1" t="s">
        <v>969</v>
      </c>
      <c r="H814" s="1" t="s">
        <v>70</v>
      </c>
      <c r="I814" s="1" t="s">
        <v>202</v>
      </c>
      <c r="J814" t="str">
        <f>TRIM(CONCATENATE(wiz[[#This Row],[SHIPPER..................]],wiz[[#This Row],[ZIP2..]],wiz[[#This Row],[ZIP3..]]))</f>
        <v>b: C H ROBINSON | 4710237201</v>
      </c>
      <c r="K814" s="1">
        <v>1</v>
      </c>
      <c r="L814" s="1">
        <v>1.73</v>
      </c>
      <c r="M814" s="1">
        <v>0.27</v>
      </c>
      <c r="N814" s="1">
        <v>212</v>
      </c>
      <c r="O814" s="1">
        <v>0.75</v>
      </c>
      <c r="P814" s="1">
        <v>28</v>
      </c>
      <c r="Q814" s="1">
        <v>0.25</v>
      </c>
      <c r="R814" s="1">
        <v>0</v>
      </c>
      <c r="S814" s="1">
        <v>33</v>
      </c>
      <c r="T814" s="1">
        <v>35</v>
      </c>
      <c r="U814" s="1">
        <v>-187</v>
      </c>
      <c r="V814" s="1">
        <v>-119</v>
      </c>
      <c r="W814" s="1">
        <v>47265</v>
      </c>
      <c r="X814" s="1">
        <v>47102</v>
      </c>
      <c r="Y814" s="1">
        <v>37201</v>
      </c>
      <c r="Z814" s="1">
        <v>1.78</v>
      </c>
      <c r="AA814" s="6">
        <f t="shared" si="160"/>
        <v>615</v>
      </c>
      <c r="AB814" s="6">
        <f t="shared" si="161"/>
        <v>-119</v>
      </c>
      <c r="AC814" s="6">
        <f t="shared" si="162"/>
        <v>-122022</v>
      </c>
      <c r="AD814" s="6">
        <f t="shared" si="163"/>
        <v>-198.40975609756097</v>
      </c>
      <c r="AE814" s="7">
        <f t="shared" si="164"/>
        <v>-1118</v>
      </c>
      <c r="AF814" t="str">
        <f t="shared" ca="1" si="165"/>
        <v>$V$1066</v>
      </c>
      <c r="AG814" t="str">
        <f t="shared" ca="1" si="166"/>
        <v>$J$1066</v>
      </c>
      <c r="AH814" t="str">
        <f t="shared" ca="1" si="167"/>
        <v>b: C H ROBINSON | 2736036101</v>
      </c>
      <c r="AI814" t="str">
        <f t="shared" ca="1" si="156"/>
        <v>$K$1066</v>
      </c>
      <c r="AJ814" s="8">
        <f t="shared" si="157"/>
        <v>1.6260162601626016E-3</v>
      </c>
      <c r="AK814" s="7">
        <f t="shared" si="158"/>
        <v>-560</v>
      </c>
      <c r="AL814" s="7" t="str">
        <f t="shared" ca="1" si="168"/>
        <v>b: C H ROBINSON | 6080335055</v>
      </c>
      <c r="AM814" t="b">
        <f t="shared" si="159"/>
        <v>0</v>
      </c>
    </row>
    <row r="815" spans="3:39" x14ac:dyDescent="0.3">
      <c r="C815" s="1" t="s">
        <v>344</v>
      </c>
      <c r="D815" s="1" t="s">
        <v>345</v>
      </c>
      <c r="E815" s="1" t="s">
        <v>39</v>
      </c>
      <c r="F815" s="1" t="s">
        <v>44</v>
      </c>
      <c r="G815" s="1" t="s">
        <v>477</v>
      </c>
      <c r="H815" s="1" t="s">
        <v>70</v>
      </c>
      <c r="I815" s="1" t="s">
        <v>684</v>
      </c>
      <c r="J815" t="str">
        <f>TRIM(CONCATENATE(wiz[[#This Row],[SHIPPER..................]],wiz[[#This Row],[ZIP2..]],wiz[[#This Row],[ZIP3..]]))</f>
        <v>b: SCHNEIDER LOGISTIC| 4020138478</v>
      </c>
      <c r="K815" s="1">
        <v>1</v>
      </c>
      <c r="L815" s="1">
        <v>1.75</v>
      </c>
      <c r="M815" s="1">
        <v>0.23</v>
      </c>
      <c r="N815" s="1">
        <v>244</v>
      </c>
      <c r="O815" s="1">
        <v>0.92</v>
      </c>
      <c r="P815" s="1">
        <v>31</v>
      </c>
      <c r="Q815" s="1">
        <v>0.25</v>
      </c>
      <c r="R815" s="1">
        <v>-6</v>
      </c>
      <c r="S815" s="1">
        <v>-33</v>
      </c>
      <c r="T815" s="1">
        <v>-6</v>
      </c>
      <c r="U815" s="1">
        <v>-155</v>
      </c>
      <c r="V815" s="1">
        <v>-194</v>
      </c>
      <c r="W815" s="1">
        <v>40065</v>
      </c>
      <c r="X815" s="1">
        <v>40201</v>
      </c>
      <c r="Y815" s="1">
        <v>38478</v>
      </c>
      <c r="Z815" s="1">
        <v>1.76</v>
      </c>
      <c r="AA815" s="6">
        <f t="shared" si="160"/>
        <v>78</v>
      </c>
      <c r="AB815" s="6">
        <f t="shared" si="161"/>
        <v>-194</v>
      </c>
      <c r="AC815" s="6">
        <f t="shared" si="162"/>
        <v>-21006</v>
      </c>
      <c r="AD815" s="6">
        <f t="shared" si="163"/>
        <v>-269.30769230769232</v>
      </c>
      <c r="AE815" s="7">
        <f t="shared" si="164"/>
        <v>-1249</v>
      </c>
      <c r="AF815" t="str">
        <f t="shared" ca="1" si="165"/>
        <v>$V$1953</v>
      </c>
      <c r="AG815" t="str">
        <f t="shared" ca="1" si="166"/>
        <v>$J$1953</v>
      </c>
      <c r="AH815" t="str">
        <f t="shared" ca="1" si="167"/>
        <v>b: SCHNEIDER LOGISTIC| 3830119034</v>
      </c>
      <c r="AI815" t="str">
        <f t="shared" ca="1" si="156"/>
        <v>$K$1953</v>
      </c>
      <c r="AJ815" s="8">
        <f t="shared" si="157"/>
        <v>1.282051282051282E-2</v>
      </c>
      <c r="AK815" s="7">
        <f t="shared" si="158"/>
        <v>-570</v>
      </c>
      <c r="AL815" s="7" t="str">
        <f t="shared" ca="1" si="168"/>
        <v>LOWES MLXP VAN ONE WA| 3071947265</v>
      </c>
      <c r="AM815" t="b">
        <f t="shared" si="159"/>
        <v>0</v>
      </c>
    </row>
    <row r="816" spans="3:39" x14ac:dyDescent="0.3">
      <c r="C816" s="1" t="s">
        <v>879</v>
      </c>
      <c r="D816" s="1" t="s">
        <v>880</v>
      </c>
      <c r="E816" s="1" t="s">
        <v>39</v>
      </c>
      <c r="F816" s="1" t="s">
        <v>42</v>
      </c>
      <c r="G816" s="1" t="s">
        <v>969</v>
      </c>
      <c r="H816" s="1" t="s">
        <v>70</v>
      </c>
      <c r="I816" s="1" t="s">
        <v>350</v>
      </c>
      <c r="J816" t="str">
        <f>TRIM(CONCATENATE(wiz[[#This Row],[SHIPPER..................]],wiz[[#This Row],[ZIP2..]],wiz[[#This Row],[ZIP3..]]))</f>
        <v>PLS PITTSBURGH LOGIST| 4710238501</v>
      </c>
      <c r="K816" s="1">
        <v>1</v>
      </c>
      <c r="L816" s="1">
        <v>1.5</v>
      </c>
      <c r="M816" s="1">
        <v>0.28000000000000003</v>
      </c>
      <c r="N816" s="1">
        <v>218</v>
      </c>
      <c r="O816" s="1">
        <v>0.9</v>
      </c>
      <c r="P816" s="1">
        <v>193</v>
      </c>
      <c r="Q816" s="1">
        <v>0.4</v>
      </c>
      <c r="R816" s="1">
        <v>-3</v>
      </c>
      <c r="S816" s="1">
        <v>-127</v>
      </c>
      <c r="T816" s="1">
        <v>-1</v>
      </c>
      <c r="U816" s="1">
        <v>-229</v>
      </c>
      <c r="V816" s="1">
        <v>-357</v>
      </c>
      <c r="W816" s="1">
        <v>46524</v>
      </c>
      <c r="X816" s="1">
        <v>47102</v>
      </c>
      <c r="Y816" s="1">
        <v>38501</v>
      </c>
      <c r="Z816" s="1">
        <v>1.56</v>
      </c>
      <c r="AA816" s="6">
        <f t="shared" si="160"/>
        <v>10</v>
      </c>
      <c r="AB816" s="6">
        <f t="shared" si="161"/>
        <v>-357</v>
      </c>
      <c r="AC816" s="6">
        <f t="shared" si="162"/>
        <v>-1697</v>
      </c>
      <c r="AD816" s="6">
        <f t="shared" si="163"/>
        <v>-169.7</v>
      </c>
      <c r="AE816" s="7">
        <f t="shared" si="164"/>
        <v>-364</v>
      </c>
      <c r="AF816" t="str">
        <f t="shared" ca="1" si="165"/>
        <v>$V$1355</v>
      </c>
      <c r="AG816" t="str">
        <f t="shared" ca="1" si="166"/>
        <v>$J$1355</v>
      </c>
      <c r="AH816" t="str">
        <f t="shared" ca="1" si="167"/>
        <v>PLS PITTSBURGH LOGIST| 4313028348</v>
      </c>
      <c r="AI816" t="str">
        <f t="shared" ca="1" si="156"/>
        <v>$K$1355</v>
      </c>
      <c r="AJ816" s="8">
        <f t="shared" si="157"/>
        <v>0.1</v>
      </c>
      <c r="AK816" s="7">
        <f t="shared" si="158"/>
        <v>-364</v>
      </c>
      <c r="AL816" s="7" t="str">
        <f t="shared" ca="1" si="168"/>
        <v>PLS PITTSBURGH LOGIST| 4313028348</v>
      </c>
      <c r="AM816" t="b">
        <f t="shared" si="159"/>
        <v>0</v>
      </c>
    </row>
    <row r="817" spans="3:39" x14ac:dyDescent="0.3">
      <c r="C817" s="1" t="s">
        <v>970</v>
      </c>
      <c r="D817" s="1" t="s">
        <v>971</v>
      </c>
      <c r="E817" s="1" t="s">
        <v>39</v>
      </c>
      <c r="F817" s="1" t="s">
        <v>42</v>
      </c>
      <c r="G817" s="1" t="s">
        <v>478</v>
      </c>
      <c r="H817" s="1" t="s">
        <v>76</v>
      </c>
      <c r="I817" s="1" t="s">
        <v>986</v>
      </c>
      <c r="J817" t="str">
        <f>TRIM(CONCATENATE(wiz[[#This Row],[SHIPPER..................]],wiz[[#This Row],[ZIP2..]],wiz[[#This Row],[ZIP3..]]))</f>
        <v>MORGAN FOODS | 4713076244</v>
      </c>
      <c r="K817" s="1">
        <v>6</v>
      </c>
      <c r="L817" s="1">
        <v>1.46</v>
      </c>
      <c r="M817" s="1">
        <v>0.25</v>
      </c>
      <c r="N817" s="1">
        <v>858</v>
      </c>
      <c r="O817" s="1">
        <v>1.85</v>
      </c>
      <c r="P817" s="1">
        <v>78</v>
      </c>
      <c r="Q817" s="1">
        <v>0.32</v>
      </c>
      <c r="R817" s="1">
        <v>-18</v>
      </c>
      <c r="S817" s="1">
        <v>-98</v>
      </c>
      <c r="T817" s="1">
        <v>-41</v>
      </c>
      <c r="U817" s="1">
        <v>-371</v>
      </c>
      <c r="V817" s="1">
        <v>-510</v>
      </c>
      <c r="W817" s="1">
        <v>46168</v>
      </c>
      <c r="X817" s="1">
        <v>47130</v>
      </c>
      <c r="Y817" s="1">
        <v>76244</v>
      </c>
      <c r="Z817" s="1">
        <v>1.49</v>
      </c>
      <c r="AA817" s="6">
        <f t="shared" si="160"/>
        <v>105</v>
      </c>
      <c r="AB817" s="6">
        <f t="shared" si="161"/>
        <v>-3060</v>
      </c>
      <c r="AC817" s="6">
        <f t="shared" si="162"/>
        <v>-7146</v>
      </c>
      <c r="AD817" s="6">
        <f t="shared" si="163"/>
        <v>-68.057142857142864</v>
      </c>
      <c r="AE817" s="7">
        <f t="shared" si="164"/>
        <v>-510</v>
      </c>
      <c r="AF817" t="str">
        <f t="shared" ca="1" si="165"/>
        <v>$V$817</v>
      </c>
      <c r="AG817" t="str">
        <f t="shared" ca="1" si="166"/>
        <v>$J$817</v>
      </c>
      <c r="AH817" t="str">
        <f t="shared" ca="1" si="167"/>
        <v>MORGAN FOODS | 4713076244</v>
      </c>
      <c r="AI817" t="str">
        <f t="shared" ca="1" si="156"/>
        <v>$K$817</v>
      </c>
      <c r="AJ817" s="8">
        <f t="shared" si="157"/>
        <v>5.7142857142857141E-2</v>
      </c>
      <c r="AK817" s="7">
        <f t="shared" si="158"/>
        <v>-510</v>
      </c>
      <c r="AL817" s="7" t="str">
        <f t="shared" ca="1" si="168"/>
        <v>MORGAN FOODS | 4713076244</v>
      </c>
      <c r="AM817" t="str">
        <f t="shared" si="159"/>
        <v>MORGAN FOODS | 4713076244</v>
      </c>
    </row>
    <row r="818" spans="3:39" x14ac:dyDescent="0.3">
      <c r="C818" s="1" t="s">
        <v>970</v>
      </c>
      <c r="D818" s="1" t="s">
        <v>971</v>
      </c>
      <c r="E818" s="1" t="s">
        <v>39</v>
      </c>
      <c r="F818" s="1" t="s">
        <v>42</v>
      </c>
      <c r="G818" s="1" t="s">
        <v>478</v>
      </c>
      <c r="H818" s="1" t="s">
        <v>76</v>
      </c>
      <c r="I818" s="1" t="s">
        <v>960</v>
      </c>
      <c r="J818" t="str">
        <f>TRIM(CONCATENATE(wiz[[#This Row],[SHIPPER..................]],wiz[[#This Row],[ZIP2..]],wiz[[#This Row],[ZIP3..]]))</f>
        <v>MORGAN FOODS | 4713078201</v>
      </c>
      <c r="K818" s="1">
        <v>12</v>
      </c>
      <c r="L818" s="1">
        <v>1.54</v>
      </c>
      <c r="M818" s="1">
        <v>0.25</v>
      </c>
      <c r="N818" s="1">
        <v>1073</v>
      </c>
      <c r="O818" s="1">
        <v>1.98</v>
      </c>
      <c r="P818" s="1">
        <v>87</v>
      </c>
      <c r="Q818" s="1">
        <v>0.32</v>
      </c>
      <c r="R818" s="1">
        <v>-27</v>
      </c>
      <c r="S818" s="1">
        <v>-98</v>
      </c>
      <c r="T818" s="1">
        <v>-12</v>
      </c>
      <c r="U818" s="1">
        <v>-394</v>
      </c>
      <c r="V818" s="1">
        <v>-504</v>
      </c>
      <c r="W818" s="1">
        <v>46131</v>
      </c>
      <c r="X818" s="1">
        <v>47130</v>
      </c>
      <c r="Y818" s="1">
        <v>78201</v>
      </c>
      <c r="Z818" s="1">
        <v>1.57</v>
      </c>
      <c r="AA818" s="6">
        <f t="shared" si="160"/>
        <v>105</v>
      </c>
      <c r="AB818" s="6">
        <f t="shared" si="161"/>
        <v>-6048</v>
      </c>
      <c r="AC818" s="6">
        <f t="shared" si="162"/>
        <v>-7146</v>
      </c>
      <c r="AD818" s="6">
        <f t="shared" si="163"/>
        <v>-68.057142857142864</v>
      </c>
      <c r="AE818" s="7">
        <f t="shared" si="164"/>
        <v>-510</v>
      </c>
      <c r="AF818" t="str">
        <f t="shared" ca="1" si="165"/>
        <v>$V$817</v>
      </c>
      <c r="AG818" t="str">
        <f t="shared" ca="1" si="166"/>
        <v>$J$817</v>
      </c>
      <c r="AH818" t="str">
        <f t="shared" ca="1" si="167"/>
        <v>MORGAN FOODS | 4713076244</v>
      </c>
      <c r="AI818" t="str">
        <f t="shared" ca="1" si="156"/>
        <v>$K$817</v>
      </c>
      <c r="AJ818" s="8">
        <f t="shared" si="157"/>
        <v>0.11428571428571428</v>
      </c>
      <c r="AK818" s="7">
        <f t="shared" si="158"/>
        <v>-510</v>
      </c>
      <c r="AL818" s="7" t="str">
        <f t="shared" ca="1" si="168"/>
        <v>MORGAN FOODS | 4713076244</v>
      </c>
      <c r="AM818" t="b">
        <f t="shared" si="159"/>
        <v>0</v>
      </c>
    </row>
    <row r="819" spans="3:39" x14ac:dyDescent="0.3">
      <c r="C819" s="1" t="s">
        <v>37</v>
      </c>
      <c r="D819" s="1" t="s">
        <v>38</v>
      </c>
      <c r="E819" s="1" t="s">
        <v>39</v>
      </c>
      <c r="F819" s="1" t="s">
        <v>44</v>
      </c>
      <c r="G819" s="1" t="s">
        <v>634</v>
      </c>
      <c r="H819" s="1" t="s">
        <v>40</v>
      </c>
      <c r="I819" s="1" t="s">
        <v>57</v>
      </c>
      <c r="J819" t="str">
        <f>TRIM(CONCATENATE(wiz[[#This Row],[SHIPPER..................]],wiz[[#This Row],[ZIP2..]],wiz[[#This Row],[ZIP3..]]))</f>
        <v>b: C H ROBINSON | 4241935630</v>
      </c>
      <c r="K819" s="1">
        <v>1</v>
      </c>
      <c r="L819" s="1">
        <v>2.39</v>
      </c>
      <c r="M819" s="1">
        <v>0.28000000000000003</v>
      </c>
      <c r="N819" s="1">
        <v>262</v>
      </c>
      <c r="O819" s="1">
        <v>0.53</v>
      </c>
      <c r="P819" s="1">
        <v>12</v>
      </c>
      <c r="Q819" s="1">
        <v>0.25</v>
      </c>
      <c r="R819" s="1">
        <v>-18</v>
      </c>
      <c r="S819" s="1">
        <v>122</v>
      </c>
      <c r="T819" s="1">
        <v>2</v>
      </c>
      <c r="U819" s="1">
        <v>138</v>
      </c>
      <c r="V819" s="1">
        <v>262</v>
      </c>
      <c r="W819" s="1">
        <v>47701</v>
      </c>
      <c r="X819" s="1">
        <v>42419</v>
      </c>
      <c r="Y819" s="1">
        <v>35630</v>
      </c>
      <c r="Z819" s="1">
        <v>2.4500000000000002</v>
      </c>
      <c r="AA819" s="6">
        <f t="shared" si="160"/>
        <v>615</v>
      </c>
      <c r="AB819" s="6">
        <f t="shared" si="161"/>
        <v>262</v>
      </c>
      <c r="AC819" s="6">
        <f t="shared" si="162"/>
        <v>-122022</v>
      </c>
      <c r="AD819" s="6">
        <f t="shared" si="163"/>
        <v>-198.40975609756097</v>
      </c>
      <c r="AE819" s="7">
        <f t="shared" si="164"/>
        <v>-1118</v>
      </c>
      <c r="AF819" t="str">
        <f t="shared" ca="1" si="165"/>
        <v>$V$1066</v>
      </c>
      <c r="AG819" t="str">
        <f t="shared" ca="1" si="166"/>
        <v>$J$1066</v>
      </c>
      <c r="AH819" t="str">
        <f t="shared" ca="1" si="167"/>
        <v>b: C H ROBINSON | 2736036101</v>
      </c>
      <c r="AI819" t="str">
        <f t="shared" ca="1" si="156"/>
        <v>$K$1066</v>
      </c>
      <c r="AJ819" s="8">
        <f t="shared" si="157"/>
        <v>1.6260162601626016E-3</v>
      </c>
      <c r="AK819" s="7">
        <f t="shared" si="158"/>
        <v>-560</v>
      </c>
      <c r="AL819" s="7" t="str">
        <f t="shared" ca="1" si="168"/>
        <v>b: C H ROBINSON | 6080335055</v>
      </c>
      <c r="AM819" t="b">
        <f t="shared" si="159"/>
        <v>0</v>
      </c>
    </row>
    <row r="820" spans="3:39" x14ac:dyDescent="0.3">
      <c r="C820" s="1" t="s">
        <v>222</v>
      </c>
      <c r="D820" s="1" t="s">
        <v>218</v>
      </c>
      <c r="E820" s="1" t="s">
        <v>39</v>
      </c>
      <c r="F820" s="1" t="s">
        <v>44</v>
      </c>
      <c r="G820" s="1" t="s">
        <v>482</v>
      </c>
      <c r="H820" s="1" t="s">
        <v>50</v>
      </c>
      <c r="I820" s="1" t="s">
        <v>337</v>
      </c>
      <c r="J820" t="str">
        <f>TRIM(CONCATENATE(wiz[[#This Row],[SHIPPER..................]],wiz[[#This Row],[ZIP2..]],wiz[[#This Row],[ZIP3..]]))</f>
        <v>OWENS CORNING FIBERGL| 4206630268</v>
      </c>
      <c r="K820" s="1">
        <v>1</v>
      </c>
      <c r="L820" s="1">
        <v>2.2000000000000002</v>
      </c>
      <c r="M820" s="1">
        <v>0.17</v>
      </c>
      <c r="N820" s="1">
        <v>404</v>
      </c>
      <c r="O820" s="1">
        <v>0.53</v>
      </c>
      <c r="P820" s="1">
        <v>0</v>
      </c>
      <c r="Q820" s="1">
        <v>0.25</v>
      </c>
      <c r="R820" s="1">
        <v>16</v>
      </c>
      <c r="S820" s="1">
        <v>0</v>
      </c>
      <c r="T820" s="1">
        <v>84</v>
      </c>
      <c r="U820" s="1">
        <v>190</v>
      </c>
      <c r="V820" s="1">
        <v>274</v>
      </c>
      <c r="W820" s="1">
        <v>42066</v>
      </c>
      <c r="X820" s="1">
        <v>42066</v>
      </c>
      <c r="Y820" s="1">
        <v>30268</v>
      </c>
      <c r="Z820" s="1">
        <v>2.15</v>
      </c>
      <c r="AA820" s="6">
        <f t="shared" si="160"/>
        <v>733</v>
      </c>
      <c r="AB820" s="6">
        <f t="shared" si="161"/>
        <v>274</v>
      </c>
      <c r="AC820" s="6">
        <f t="shared" si="162"/>
        <v>-44750</v>
      </c>
      <c r="AD820" s="6">
        <f t="shared" si="163"/>
        <v>-61.050477489768078</v>
      </c>
      <c r="AE820" s="7">
        <f t="shared" si="164"/>
        <v>-546</v>
      </c>
      <c r="AF820" t="str">
        <f t="shared" ca="1" si="165"/>
        <v>$V$1036</v>
      </c>
      <c r="AG820" t="str">
        <f t="shared" ca="1" si="166"/>
        <v>$J$1036</v>
      </c>
      <c r="AH820" t="str">
        <f t="shared" ca="1" si="167"/>
        <v>OWENS CORNING FIBERGL| 2808655720</v>
      </c>
      <c r="AI820" t="str">
        <f t="shared" ca="1" si="156"/>
        <v>$K$1036</v>
      </c>
      <c r="AJ820" s="8">
        <f t="shared" si="157"/>
        <v>1.364256480218281E-3</v>
      </c>
      <c r="AK820" s="7">
        <f t="shared" si="158"/>
        <v>-155</v>
      </c>
      <c r="AL820" s="7" t="str">
        <f t="shared" ca="1" si="168"/>
        <v>b: C H ROBINSON | 4607237643</v>
      </c>
      <c r="AM820" t="b">
        <f t="shared" si="159"/>
        <v>0</v>
      </c>
    </row>
    <row r="821" spans="3:39" x14ac:dyDescent="0.3">
      <c r="C821" s="1" t="s">
        <v>987</v>
      </c>
      <c r="D821" s="1" t="s">
        <v>988</v>
      </c>
      <c r="E821" s="1" t="s">
        <v>39</v>
      </c>
      <c r="F821" s="1" t="s">
        <v>44</v>
      </c>
      <c r="G821" s="1" t="s">
        <v>989</v>
      </c>
      <c r="H821" s="1" t="s">
        <v>66</v>
      </c>
      <c r="I821" s="1" t="s">
        <v>550</v>
      </c>
      <c r="J821" t="str">
        <f>TRIM(CONCATENATE(wiz[[#This Row],[SHIPPER..................]],wiz[[#This Row],[ZIP2..]],wiz[[#This Row],[ZIP3..]]))</f>
        <v>MILESTONE CORPORATION| 4240838701</v>
      </c>
      <c r="K821" s="1">
        <v>1</v>
      </c>
      <c r="L821" s="1">
        <v>1.34</v>
      </c>
      <c r="M821" s="1">
        <v>0.27</v>
      </c>
      <c r="N821" s="1">
        <v>373</v>
      </c>
      <c r="O821" s="1">
        <v>0.96</v>
      </c>
      <c r="P821" s="1">
        <v>72</v>
      </c>
      <c r="Q821" s="1">
        <v>0.3</v>
      </c>
      <c r="R821" s="1">
        <v>-22</v>
      </c>
      <c r="S821" s="1">
        <v>38</v>
      </c>
      <c r="T821" s="1">
        <v>-45</v>
      </c>
      <c r="U821" s="1">
        <v>-217</v>
      </c>
      <c r="V821" s="1">
        <v>-224</v>
      </c>
      <c r="W821" s="1">
        <v>42276</v>
      </c>
      <c r="X821" s="1">
        <v>42408</v>
      </c>
      <c r="Y821" s="1">
        <v>38701</v>
      </c>
      <c r="Z821" s="1">
        <v>1.39</v>
      </c>
      <c r="AA821" s="6">
        <f t="shared" si="160"/>
        <v>1</v>
      </c>
      <c r="AB821" s="6">
        <f t="shared" si="161"/>
        <v>-224</v>
      </c>
      <c r="AC821" s="6">
        <f t="shared" si="162"/>
        <v>-224</v>
      </c>
      <c r="AD821" s="6">
        <f t="shared" si="163"/>
        <v>-224</v>
      </c>
      <c r="AE821" s="7">
        <f t="shared" si="164"/>
        <v>-224</v>
      </c>
      <c r="AF821" t="str">
        <f t="shared" ca="1" si="165"/>
        <v>$V$219</v>
      </c>
      <c r="AG821" t="str">
        <f t="shared" ca="1" si="166"/>
        <v>$J$219</v>
      </c>
      <c r="AH821" t="str">
        <f t="shared" ca="1" si="167"/>
        <v>OWENS CORNING FIBERGL| 3026866101</v>
      </c>
      <c r="AI821" t="str">
        <f t="shared" ca="1" si="156"/>
        <v>$K$219</v>
      </c>
      <c r="AJ821" s="8">
        <f t="shared" si="157"/>
        <v>1</v>
      </c>
      <c r="AK821" s="7">
        <f t="shared" si="158"/>
        <v>-224</v>
      </c>
      <c r="AL821" s="7" t="str">
        <f t="shared" ca="1" si="168"/>
        <v>OWENS CORNING FIBERGL| 3026866101</v>
      </c>
      <c r="AM821" t="str">
        <f t="shared" si="159"/>
        <v>MILESTONE CORPORATION| 4240838701</v>
      </c>
    </row>
    <row r="822" spans="3:39" x14ac:dyDescent="0.3">
      <c r="C822" s="1" t="s">
        <v>990</v>
      </c>
      <c r="D822" s="1" t="s">
        <v>991</v>
      </c>
      <c r="E822" s="1" t="s">
        <v>39</v>
      </c>
      <c r="F822" s="1" t="s">
        <v>44</v>
      </c>
      <c r="G822" s="1" t="s">
        <v>992</v>
      </c>
      <c r="H822" s="1" t="s">
        <v>68</v>
      </c>
      <c r="I822" s="1" t="s">
        <v>993</v>
      </c>
      <c r="J822" t="str">
        <f>TRIM(CONCATENATE(wiz[[#This Row],[SHIPPER..................]],wiz[[#This Row],[ZIP2..]],wiz[[#This Row],[ZIP3..]]))</f>
        <v>ASHLAND | 4202927214</v>
      </c>
      <c r="K822" s="1">
        <v>2</v>
      </c>
      <c r="L822" s="1">
        <v>2.06</v>
      </c>
      <c r="M822" s="1">
        <v>0.25</v>
      </c>
      <c r="N822" s="1">
        <v>577</v>
      </c>
      <c r="O822" s="1">
        <v>1.39</v>
      </c>
      <c r="P822" s="1">
        <v>120</v>
      </c>
      <c r="Q822" s="1">
        <v>0.35</v>
      </c>
      <c r="R822" s="1">
        <v>-23</v>
      </c>
      <c r="S822" s="1">
        <v>-41</v>
      </c>
      <c r="T822" s="1">
        <v>-68</v>
      </c>
      <c r="U822" s="1">
        <v>94</v>
      </c>
      <c r="V822" s="1">
        <v>-15</v>
      </c>
      <c r="W822" s="1">
        <v>37172</v>
      </c>
      <c r="X822" s="1">
        <v>42029</v>
      </c>
      <c r="Y822" s="1">
        <v>27214</v>
      </c>
      <c r="Z822" s="1">
        <v>2.09</v>
      </c>
      <c r="AA822" s="6">
        <f t="shared" si="160"/>
        <v>3</v>
      </c>
      <c r="AB822" s="6">
        <f t="shared" si="161"/>
        <v>-30</v>
      </c>
      <c r="AC822" s="6">
        <f t="shared" si="162"/>
        <v>-77</v>
      </c>
      <c r="AD822" s="6">
        <f t="shared" si="163"/>
        <v>-25.666666666666668</v>
      </c>
      <c r="AE822" s="7">
        <f t="shared" si="164"/>
        <v>-47</v>
      </c>
      <c r="AF822" t="str">
        <f t="shared" ca="1" si="165"/>
        <v>$V$119</v>
      </c>
      <c r="AG822" t="str">
        <f t="shared" ca="1" si="166"/>
        <v>$J$119</v>
      </c>
      <c r="AH822" t="str">
        <f t="shared" ca="1" si="167"/>
        <v>b: RE TRANSPORTATION | 1970938351</v>
      </c>
      <c r="AI822" t="str">
        <f t="shared" ca="1" si="156"/>
        <v>$K$119</v>
      </c>
      <c r="AJ822" s="8">
        <f t="shared" si="157"/>
        <v>0.66666666666666663</v>
      </c>
      <c r="AK822" s="7">
        <f t="shared" si="158"/>
        <v>-47</v>
      </c>
      <c r="AL822" s="7" t="str">
        <f t="shared" ca="1" si="168"/>
        <v>b: RE TRANSPORTATION | 1970938351</v>
      </c>
      <c r="AM822" t="b">
        <f t="shared" si="159"/>
        <v>0</v>
      </c>
    </row>
    <row r="823" spans="3:39" x14ac:dyDescent="0.3">
      <c r="C823" s="1" t="s">
        <v>37</v>
      </c>
      <c r="D823" s="1" t="s">
        <v>38</v>
      </c>
      <c r="E823" s="1" t="s">
        <v>39</v>
      </c>
      <c r="F823" s="1" t="s">
        <v>87</v>
      </c>
      <c r="G823" s="1" t="s">
        <v>994</v>
      </c>
      <c r="H823" s="1" t="s">
        <v>50</v>
      </c>
      <c r="I823" s="1" t="s">
        <v>223</v>
      </c>
      <c r="J823" t="str">
        <f>TRIM(CONCATENATE(wiz[[#This Row],[SHIPPER..................]],wiz[[#This Row],[ZIP2..]],wiz[[#This Row],[ZIP3..]]))</f>
        <v>b: C H ROBINSON | 4568030301</v>
      </c>
      <c r="K823" s="1">
        <v>1</v>
      </c>
      <c r="L823" s="1">
        <v>1.39</v>
      </c>
      <c r="M823" s="1">
        <v>0.27</v>
      </c>
      <c r="N823" s="1">
        <v>483</v>
      </c>
      <c r="O823" s="1">
        <v>1.83</v>
      </c>
      <c r="P823" s="1">
        <v>123</v>
      </c>
      <c r="Q823" s="1">
        <v>0.35</v>
      </c>
      <c r="R823" s="1">
        <v>-29</v>
      </c>
      <c r="S823" s="1">
        <v>-500</v>
      </c>
      <c r="T823" s="1">
        <v>-205</v>
      </c>
      <c r="U823" s="1">
        <v>-97</v>
      </c>
      <c r="V823" s="1">
        <v>-802</v>
      </c>
      <c r="W823" s="1">
        <v>43125</v>
      </c>
      <c r="X823" s="1">
        <v>45680</v>
      </c>
      <c r="Y823" s="1">
        <v>30301</v>
      </c>
      <c r="Z823" s="1">
        <v>1.44</v>
      </c>
      <c r="AA823" s="6">
        <f t="shared" si="160"/>
        <v>615</v>
      </c>
      <c r="AB823" s="6">
        <f t="shared" si="161"/>
        <v>-802</v>
      </c>
      <c r="AC823" s="6">
        <f t="shared" si="162"/>
        <v>-122022</v>
      </c>
      <c r="AD823" s="6">
        <f t="shared" si="163"/>
        <v>-198.40975609756097</v>
      </c>
      <c r="AE823" s="7">
        <f t="shared" si="164"/>
        <v>-1118</v>
      </c>
      <c r="AF823" t="str">
        <f t="shared" ca="1" si="165"/>
        <v>$V$1066</v>
      </c>
      <c r="AG823" t="str">
        <f t="shared" ca="1" si="166"/>
        <v>$J$1066</v>
      </c>
      <c r="AH823" t="str">
        <f t="shared" ca="1" si="167"/>
        <v>b: C H ROBINSON | 2736036101</v>
      </c>
      <c r="AI823" t="str">
        <f t="shared" ca="1" si="156"/>
        <v>$K$1066</v>
      </c>
      <c r="AJ823" s="8">
        <f t="shared" si="157"/>
        <v>1.6260162601626016E-3</v>
      </c>
      <c r="AK823" s="7">
        <f t="shared" si="158"/>
        <v>-560</v>
      </c>
      <c r="AL823" s="7" t="str">
        <f t="shared" ca="1" si="168"/>
        <v>b: C H ROBINSON | 6080335055</v>
      </c>
      <c r="AM823" t="b">
        <f t="shared" si="159"/>
        <v>0</v>
      </c>
    </row>
    <row r="824" spans="3:39" x14ac:dyDescent="0.3">
      <c r="C824" s="1" t="s">
        <v>78</v>
      </c>
      <c r="D824" s="1" t="s">
        <v>79</v>
      </c>
      <c r="E824" s="1" t="s">
        <v>39</v>
      </c>
      <c r="F824" s="1" t="s">
        <v>246</v>
      </c>
      <c r="G824" s="1" t="s">
        <v>917</v>
      </c>
      <c r="H824" s="1" t="s">
        <v>50</v>
      </c>
      <c r="I824" s="1" t="s">
        <v>384</v>
      </c>
      <c r="J824" t="str">
        <f>TRIM(CONCATENATE(wiz[[#This Row],[SHIPPER..................]],wiz[[#This Row],[ZIP2..]],wiz[[#This Row],[ZIP3..]]))</f>
        <v>TRACTOR SUPPLY MANHAT| 7130131201</v>
      </c>
      <c r="K824" s="1">
        <v>33</v>
      </c>
      <c r="L824" s="1">
        <v>1.9</v>
      </c>
      <c r="M824" s="1">
        <v>0.21</v>
      </c>
      <c r="N824" s="1">
        <v>661</v>
      </c>
      <c r="O824" s="1">
        <v>1.08</v>
      </c>
      <c r="P824" s="1">
        <v>215</v>
      </c>
      <c r="Q824" s="1">
        <v>0.44</v>
      </c>
      <c r="R824" s="1">
        <v>-2</v>
      </c>
      <c r="S824" s="1">
        <v>64</v>
      </c>
      <c r="T824" s="1">
        <v>73</v>
      </c>
      <c r="U824" s="1">
        <v>0</v>
      </c>
      <c r="V824" s="1">
        <v>137</v>
      </c>
      <c r="W824" s="1">
        <v>70501</v>
      </c>
      <c r="X824" s="1">
        <v>71301</v>
      </c>
      <c r="Y824" s="1">
        <v>31201</v>
      </c>
      <c r="Z824" s="1">
        <v>1.89</v>
      </c>
      <c r="AA824" s="6">
        <f t="shared" si="160"/>
        <v>533</v>
      </c>
      <c r="AB824" s="6">
        <f t="shared" si="161"/>
        <v>4521</v>
      </c>
      <c r="AC824" s="6">
        <f t="shared" si="162"/>
        <v>27994</v>
      </c>
      <c r="AD824" s="6">
        <f t="shared" si="163"/>
        <v>52.521575984990619</v>
      </c>
      <c r="AE824" s="7">
        <f t="shared" si="164"/>
        <v>-627</v>
      </c>
      <c r="AF824" t="str">
        <f t="shared" ca="1" si="165"/>
        <v>$V$356</v>
      </c>
      <c r="AG824" t="str">
        <f t="shared" ca="1" si="166"/>
        <v>$J$356</v>
      </c>
      <c r="AH824" t="str">
        <f t="shared" ca="1" si="167"/>
        <v>TRACTOR SUPPLY MANHAT| 3070142134</v>
      </c>
      <c r="AI824" t="str">
        <f t="shared" ca="1" si="156"/>
        <v>$K$356</v>
      </c>
      <c r="AJ824" s="8">
        <f t="shared" si="157"/>
        <v>6.1913696060037521E-2</v>
      </c>
      <c r="AK824" s="7">
        <f t="shared" si="158"/>
        <v>-192</v>
      </c>
      <c r="AL824" s="7" t="str">
        <f t="shared" ca="1" si="168"/>
        <v>b: C H ROBINSON | 4817435150</v>
      </c>
      <c r="AM824" t="b">
        <f t="shared" si="159"/>
        <v>0</v>
      </c>
    </row>
    <row r="825" spans="3:39" x14ac:dyDescent="0.3">
      <c r="C825" s="1" t="s">
        <v>995</v>
      </c>
      <c r="D825" s="1" t="s">
        <v>996</v>
      </c>
      <c r="E825" s="1" t="s">
        <v>39</v>
      </c>
      <c r="F825" s="1" t="s">
        <v>246</v>
      </c>
      <c r="G825" s="1" t="s">
        <v>997</v>
      </c>
      <c r="H825" s="1" t="s">
        <v>50</v>
      </c>
      <c r="I825" s="1" t="s">
        <v>598</v>
      </c>
      <c r="J825" t="str">
        <f>TRIM(CONCATENATE(wiz[[#This Row],[SHIPPER..................]],wiz[[#This Row],[ZIP2..]],wiz[[#This Row],[ZIP3..]]))</f>
        <v>CONFIANCE LOGISTICS L| 7077530719</v>
      </c>
      <c r="K825" s="1">
        <v>6</v>
      </c>
      <c r="L825" s="1">
        <v>1.1599999999999999</v>
      </c>
      <c r="M825" s="1">
        <v>0.28000000000000003</v>
      </c>
      <c r="N825" s="1">
        <v>556</v>
      </c>
      <c r="O825" s="1">
        <v>1.08</v>
      </c>
      <c r="P825" s="1">
        <v>61</v>
      </c>
      <c r="Q825" s="1">
        <v>0.28000000000000003</v>
      </c>
      <c r="R825" s="1">
        <v>-37</v>
      </c>
      <c r="S825" s="1">
        <v>-29</v>
      </c>
      <c r="T825" s="1">
        <v>5</v>
      </c>
      <c r="U825" s="1">
        <v>-83</v>
      </c>
      <c r="V825" s="1">
        <v>-107</v>
      </c>
      <c r="W825" s="1">
        <v>70455</v>
      </c>
      <c r="X825" s="1">
        <v>70775</v>
      </c>
      <c r="Y825" s="1">
        <v>30719</v>
      </c>
      <c r="Z825" s="1">
        <v>1.22</v>
      </c>
      <c r="AA825" s="6">
        <f t="shared" si="160"/>
        <v>6</v>
      </c>
      <c r="AB825" s="6">
        <f t="shared" si="161"/>
        <v>-642</v>
      </c>
      <c r="AC825" s="6">
        <f t="shared" si="162"/>
        <v>-642</v>
      </c>
      <c r="AD825" s="6">
        <f t="shared" si="163"/>
        <v>-107</v>
      </c>
      <c r="AE825" s="7">
        <f t="shared" si="164"/>
        <v>-107</v>
      </c>
      <c r="AF825" t="str">
        <f t="shared" ca="1" si="165"/>
        <v>$V$825</v>
      </c>
      <c r="AG825" t="str">
        <f t="shared" ca="1" si="166"/>
        <v>$J$825</v>
      </c>
      <c r="AH825" t="str">
        <f t="shared" ca="1" si="167"/>
        <v>CONFIANCE LOGISTICS L| 7077530719</v>
      </c>
      <c r="AI825" t="str">
        <f t="shared" ca="1" si="156"/>
        <v>$K$825</v>
      </c>
      <c r="AJ825" s="8">
        <f t="shared" si="157"/>
        <v>1</v>
      </c>
      <c r="AK825" s="7">
        <f t="shared" si="158"/>
        <v>-107</v>
      </c>
      <c r="AL825" s="7" t="str">
        <f t="shared" ca="1" si="168"/>
        <v>CONFIANCE LOGISTICS L| 7077530719</v>
      </c>
      <c r="AM825" t="str">
        <f t="shared" si="159"/>
        <v>CONFIANCE LOGISTICS L| 7077530719</v>
      </c>
    </row>
    <row r="826" spans="3:39" x14ac:dyDescent="0.3">
      <c r="C826" s="1" t="s">
        <v>78</v>
      </c>
      <c r="D826" s="1" t="s">
        <v>79</v>
      </c>
      <c r="E826" s="1" t="s">
        <v>39</v>
      </c>
      <c r="F826" s="1" t="s">
        <v>246</v>
      </c>
      <c r="G826" s="1" t="s">
        <v>998</v>
      </c>
      <c r="H826" s="1" t="s">
        <v>42</v>
      </c>
      <c r="I826" s="1" t="s">
        <v>81</v>
      </c>
      <c r="J826" t="str">
        <f>TRIM(CONCATENATE(wiz[[#This Row],[SHIPPER..................]],wiz[[#This Row],[ZIP2..]],wiz[[#This Row],[ZIP3..]]))</f>
        <v>TRACTOR SUPPLY MANHAT| 7045446064</v>
      </c>
      <c r="K826" s="1">
        <v>2</v>
      </c>
      <c r="L826" s="1">
        <v>1.4</v>
      </c>
      <c r="M826" s="1">
        <v>0.21</v>
      </c>
      <c r="N826" s="1">
        <v>838</v>
      </c>
      <c r="O826" s="1">
        <v>1.61</v>
      </c>
      <c r="P826" s="1">
        <v>63</v>
      </c>
      <c r="Q826" s="1">
        <v>0.28000000000000003</v>
      </c>
      <c r="R826" s="1">
        <v>0</v>
      </c>
      <c r="S826" s="1">
        <v>-111</v>
      </c>
      <c r="T826" s="1">
        <v>36</v>
      </c>
      <c r="U826" s="1">
        <v>37</v>
      </c>
      <c r="V826" s="1">
        <v>-38</v>
      </c>
      <c r="W826" s="1">
        <v>70140</v>
      </c>
      <c r="X826" s="1">
        <v>70454</v>
      </c>
      <c r="Y826" s="1">
        <v>46064</v>
      </c>
      <c r="Z826" s="1">
        <v>1.39</v>
      </c>
      <c r="AA826" s="6">
        <f t="shared" si="160"/>
        <v>533</v>
      </c>
      <c r="AB826" s="6">
        <f t="shared" si="161"/>
        <v>-76</v>
      </c>
      <c r="AC826" s="6">
        <f t="shared" si="162"/>
        <v>27994</v>
      </c>
      <c r="AD826" s="6">
        <f t="shared" si="163"/>
        <v>52.521575984990619</v>
      </c>
      <c r="AE826" s="7">
        <f t="shared" si="164"/>
        <v>-627</v>
      </c>
      <c r="AF826" t="str">
        <f t="shared" ca="1" si="165"/>
        <v>$V$356</v>
      </c>
      <c r="AG826" t="str">
        <f t="shared" ca="1" si="166"/>
        <v>$J$356</v>
      </c>
      <c r="AH826" t="str">
        <f t="shared" ca="1" si="167"/>
        <v>TRACTOR SUPPLY MANHAT| 3070142134</v>
      </c>
      <c r="AI826" t="str">
        <f t="shared" ca="1" si="156"/>
        <v>$K$356</v>
      </c>
      <c r="AJ826" s="8">
        <f t="shared" si="157"/>
        <v>3.7523452157598499E-3</v>
      </c>
      <c r="AK826" s="7">
        <f t="shared" si="158"/>
        <v>-192</v>
      </c>
      <c r="AL826" s="7" t="str">
        <f t="shared" ca="1" si="168"/>
        <v>b: C H ROBINSON | 4817435150</v>
      </c>
      <c r="AM826" t="b">
        <f t="shared" si="159"/>
        <v>0</v>
      </c>
    </row>
    <row r="827" spans="3:39" x14ac:dyDescent="0.3">
      <c r="C827" s="1" t="s">
        <v>78</v>
      </c>
      <c r="D827" s="1" t="s">
        <v>79</v>
      </c>
      <c r="E827" s="1" t="s">
        <v>39</v>
      </c>
      <c r="F827" s="1" t="s">
        <v>246</v>
      </c>
      <c r="G827" s="1" t="s">
        <v>999</v>
      </c>
      <c r="H827" s="1" t="s">
        <v>44</v>
      </c>
      <c r="I827" s="1" t="s">
        <v>464</v>
      </c>
      <c r="J827" t="str">
        <f>TRIM(CONCATENATE(wiz[[#This Row],[SHIPPER..................]],wiz[[#This Row],[ZIP2..]],wiz[[#This Row],[ZIP3..]]))</f>
        <v>TRACTOR SUPPLY MANHAT| 7076042134</v>
      </c>
      <c r="K827" s="1">
        <v>1</v>
      </c>
      <c r="L827" s="1">
        <v>1.45</v>
      </c>
      <c r="M827" s="1">
        <v>0.21</v>
      </c>
      <c r="N827" s="1">
        <v>662</v>
      </c>
      <c r="O827" s="1">
        <v>1.21</v>
      </c>
      <c r="P827" s="1">
        <v>107</v>
      </c>
      <c r="Q827" s="1">
        <v>0.35</v>
      </c>
      <c r="R827" s="1">
        <v>0</v>
      </c>
      <c r="S827" s="1">
        <v>0</v>
      </c>
      <c r="T827" s="1">
        <v>42</v>
      </c>
      <c r="U827" s="1">
        <v>60</v>
      </c>
      <c r="V827" s="1">
        <v>102</v>
      </c>
      <c r="W827" s="1">
        <v>39601</v>
      </c>
      <c r="X827" s="1">
        <v>70760</v>
      </c>
      <c r="Y827" s="1">
        <v>42134</v>
      </c>
      <c r="Z827" s="1">
        <v>1.44</v>
      </c>
      <c r="AA827" s="6">
        <f t="shared" si="160"/>
        <v>533</v>
      </c>
      <c r="AB827" s="6">
        <f t="shared" si="161"/>
        <v>102</v>
      </c>
      <c r="AC827" s="6">
        <f t="shared" si="162"/>
        <v>27994</v>
      </c>
      <c r="AD827" s="6">
        <f t="shared" si="163"/>
        <v>52.521575984990619</v>
      </c>
      <c r="AE827" s="7">
        <f t="shared" si="164"/>
        <v>-627</v>
      </c>
      <c r="AF827" t="str">
        <f t="shared" ca="1" si="165"/>
        <v>$V$356</v>
      </c>
      <c r="AG827" t="str">
        <f t="shared" ca="1" si="166"/>
        <v>$J$356</v>
      </c>
      <c r="AH827" t="str">
        <f t="shared" ca="1" si="167"/>
        <v>TRACTOR SUPPLY MANHAT| 3070142134</v>
      </c>
      <c r="AI827" t="str">
        <f t="shared" ca="1" si="156"/>
        <v>$K$356</v>
      </c>
      <c r="AJ827" s="8">
        <f t="shared" si="157"/>
        <v>1.876172607879925E-3</v>
      </c>
      <c r="AK827" s="7">
        <f t="shared" si="158"/>
        <v>-192</v>
      </c>
      <c r="AL827" s="7" t="str">
        <f t="shared" ca="1" si="168"/>
        <v>b: C H ROBINSON | 4817435150</v>
      </c>
      <c r="AM827" t="b">
        <f t="shared" si="159"/>
        <v>0</v>
      </c>
    </row>
    <row r="828" spans="3:39" x14ac:dyDescent="0.3">
      <c r="C828" s="1" t="s">
        <v>78</v>
      </c>
      <c r="D828" s="1" t="s">
        <v>79</v>
      </c>
      <c r="E828" s="1" t="s">
        <v>39</v>
      </c>
      <c r="F828" s="1" t="s">
        <v>246</v>
      </c>
      <c r="G828" s="1" t="s">
        <v>998</v>
      </c>
      <c r="H828" s="1" t="s">
        <v>44</v>
      </c>
      <c r="I828" s="1" t="s">
        <v>464</v>
      </c>
      <c r="J828" t="str">
        <f>TRIM(CONCATENATE(wiz[[#This Row],[SHIPPER..................]],wiz[[#This Row],[ZIP2..]],wiz[[#This Row],[ZIP3..]]))</f>
        <v>TRACTOR SUPPLY MANHAT| 7045442134</v>
      </c>
      <c r="K828" s="1">
        <v>7</v>
      </c>
      <c r="L828" s="1">
        <v>1.4</v>
      </c>
      <c r="M828" s="1">
        <v>0.21</v>
      </c>
      <c r="N828" s="1">
        <v>591</v>
      </c>
      <c r="O828" s="1">
        <v>1.22</v>
      </c>
      <c r="P828" s="1">
        <v>52</v>
      </c>
      <c r="Q828" s="1">
        <v>0.26</v>
      </c>
      <c r="R828" s="1">
        <v>0</v>
      </c>
      <c r="S828" s="1">
        <v>-111</v>
      </c>
      <c r="T828" s="1">
        <v>-28</v>
      </c>
      <c r="U828" s="1">
        <v>-18</v>
      </c>
      <c r="V828" s="1">
        <v>-157</v>
      </c>
      <c r="W828" s="1">
        <v>70087</v>
      </c>
      <c r="X828" s="1">
        <v>70454</v>
      </c>
      <c r="Y828" s="1">
        <v>42134</v>
      </c>
      <c r="Z828" s="1">
        <v>1.39</v>
      </c>
      <c r="AA828" s="6">
        <f t="shared" si="160"/>
        <v>533</v>
      </c>
      <c r="AB828" s="6">
        <f t="shared" si="161"/>
        <v>-1099</v>
      </c>
      <c r="AC828" s="6">
        <f t="shared" si="162"/>
        <v>27994</v>
      </c>
      <c r="AD828" s="6">
        <f t="shared" si="163"/>
        <v>52.521575984990619</v>
      </c>
      <c r="AE828" s="7">
        <f t="shared" si="164"/>
        <v>-627</v>
      </c>
      <c r="AF828" t="str">
        <f t="shared" ca="1" si="165"/>
        <v>$V$356</v>
      </c>
      <c r="AG828" t="str">
        <f t="shared" ca="1" si="166"/>
        <v>$J$356</v>
      </c>
      <c r="AH828" t="str">
        <f t="shared" ca="1" si="167"/>
        <v>TRACTOR SUPPLY MANHAT| 3070142134</v>
      </c>
      <c r="AI828" t="str">
        <f t="shared" ca="1" si="156"/>
        <v>$K$356</v>
      </c>
      <c r="AJ828" s="8">
        <f t="shared" si="157"/>
        <v>1.3133208255159476E-2</v>
      </c>
      <c r="AK828" s="7">
        <f t="shared" si="158"/>
        <v>-192</v>
      </c>
      <c r="AL828" s="7" t="str">
        <f t="shared" ca="1" si="168"/>
        <v>b: C H ROBINSON | 4817435150</v>
      </c>
      <c r="AM828" t="b">
        <f t="shared" si="159"/>
        <v>0</v>
      </c>
    </row>
    <row r="829" spans="3:39" x14ac:dyDescent="0.3">
      <c r="C829" s="1" t="s">
        <v>1000</v>
      </c>
      <c r="D829" s="1" t="s">
        <v>1001</v>
      </c>
      <c r="E829" s="1" t="s">
        <v>39</v>
      </c>
      <c r="F829" s="1" t="s">
        <v>246</v>
      </c>
      <c r="G829" s="1" t="s">
        <v>1002</v>
      </c>
      <c r="H829" s="1" t="s">
        <v>66</v>
      </c>
      <c r="I829" s="1" t="s">
        <v>1003</v>
      </c>
      <c r="J829" t="str">
        <f>TRIM(CONCATENATE(wiz[[#This Row],[SHIPPER..................]],wiz[[#This Row],[ZIP2..]],wiz[[#This Row],[ZIP3..]]))</f>
        <v>PRECISION LOGISTICS L| 7042738863</v>
      </c>
      <c r="K829" s="1">
        <v>1</v>
      </c>
      <c r="L829" s="1">
        <v>1.42</v>
      </c>
      <c r="M829" s="1">
        <v>0.28000000000000003</v>
      </c>
      <c r="N829" s="1">
        <v>294</v>
      </c>
      <c r="O829" s="1">
        <v>0.83</v>
      </c>
      <c r="P829" s="1">
        <v>79</v>
      </c>
      <c r="Q829" s="1">
        <v>0.3</v>
      </c>
      <c r="R829" s="1">
        <v>-21</v>
      </c>
      <c r="S829" s="1">
        <v>0</v>
      </c>
      <c r="T829" s="1">
        <v>-69</v>
      </c>
      <c r="U829" s="1">
        <v>215</v>
      </c>
      <c r="V829" s="1">
        <v>146</v>
      </c>
      <c r="W829" s="1">
        <v>39530</v>
      </c>
      <c r="X829" s="1">
        <v>70427</v>
      </c>
      <c r="Y829" s="1">
        <v>38863</v>
      </c>
      <c r="Z829" s="1">
        <v>1.48</v>
      </c>
      <c r="AA829" s="6">
        <f t="shared" si="160"/>
        <v>1</v>
      </c>
      <c r="AB829" s="6">
        <f t="shared" si="161"/>
        <v>146</v>
      </c>
      <c r="AC829" s="6">
        <f t="shared" si="162"/>
        <v>146</v>
      </c>
      <c r="AD829" s="6">
        <f t="shared" si="163"/>
        <v>146</v>
      </c>
      <c r="AE829" s="7">
        <f t="shared" si="164"/>
        <v>146</v>
      </c>
      <c r="AF829" t="str">
        <f t="shared" ca="1" si="165"/>
        <v>$V$298</v>
      </c>
      <c r="AG829" t="str">
        <f t="shared" ca="1" si="166"/>
        <v>$J$298</v>
      </c>
      <c r="AH829" t="str">
        <f t="shared" ca="1" si="167"/>
        <v>MTD PRODUCTS INC | 3025338237</v>
      </c>
      <c r="AI829" t="str">
        <f t="shared" ca="1" si="156"/>
        <v>$K$298</v>
      </c>
      <c r="AJ829" s="8">
        <f t="shared" si="157"/>
        <v>1</v>
      </c>
      <c r="AK829" s="7">
        <f t="shared" si="158"/>
        <v>146</v>
      </c>
      <c r="AL829" s="7" t="str">
        <f t="shared" ca="1" si="168"/>
        <v>MTD PRODUCTS INC | 3025338237</v>
      </c>
      <c r="AM829" t="str">
        <f t="shared" si="159"/>
        <v>PRECISION LOGISTICS L| 7042738863</v>
      </c>
    </row>
    <row r="830" spans="3:39" x14ac:dyDescent="0.3">
      <c r="C830" s="1" t="s">
        <v>344</v>
      </c>
      <c r="D830" s="1" t="s">
        <v>345</v>
      </c>
      <c r="E830" s="1" t="s">
        <v>39</v>
      </c>
      <c r="F830" s="1" t="s">
        <v>246</v>
      </c>
      <c r="G830" s="1" t="s">
        <v>997</v>
      </c>
      <c r="H830" s="1" t="s">
        <v>68</v>
      </c>
      <c r="I830" s="1" t="s">
        <v>1004</v>
      </c>
      <c r="J830" t="str">
        <f>TRIM(CONCATENATE(wiz[[#This Row],[SHIPPER..................]],wiz[[#This Row],[ZIP2..]],wiz[[#This Row],[ZIP3..]]))</f>
        <v>b: SCHNEIDER LOGISTIC| 7077528655</v>
      </c>
      <c r="K830" s="1">
        <v>1</v>
      </c>
      <c r="L830" s="1">
        <v>0.99</v>
      </c>
      <c r="M830" s="1">
        <v>0.28000000000000003</v>
      </c>
      <c r="N830" s="1">
        <v>795</v>
      </c>
      <c r="O830" s="1">
        <v>1.88</v>
      </c>
      <c r="P830" s="1">
        <v>73</v>
      </c>
      <c r="Q830" s="1">
        <v>0.3</v>
      </c>
      <c r="R830" s="1">
        <v>-56</v>
      </c>
      <c r="S830" s="1">
        <v>-37</v>
      </c>
      <c r="T830" s="1">
        <v>-19</v>
      </c>
      <c r="U830" s="1">
        <v>-366</v>
      </c>
      <c r="V830" s="1">
        <v>-422</v>
      </c>
      <c r="W830" s="1">
        <v>70401</v>
      </c>
      <c r="X830" s="1">
        <v>70775</v>
      </c>
      <c r="Y830" s="1">
        <v>28655</v>
      </c>
      <c r="Z830" s="1">
        <v>1.05</v>
      </c>
      <c r="AA830" s="6">
        <f t="shared" si="160"/>
        <v>78</v>
      </c>
      <c r="AB830" s="6">
        <f t="shared" si="161"/>
        <v>-422</v>
      </c>
      <c r="AC830" s="6">
        <f t="shared" si="162"/>
        <v>-21006</v>
      </c>
      <c r="AD830" s="6">
        <f t="shared" si="163"/>
        <v>-269.30769230769232</v>
      </c>
      <c r="AE830" s="7">
        <f t="shared" si="164"/>
        <v>-1249</v>
      </c>
      <c r="AF830" t="str">
        <f t="shared" ca="1" si="165"/>
        <v>$V$1953</v>
      </c>
      <c r="AG830" t="str">
        <f t="shared" ca="1" si="166"/>
        <v>$J$1953</v>
      </c>
      <c r="AH830" t="str">
        <f t="shared" ca="1" si="167"/>
        <v>b: SCHNEIDER LOGISTIC| 3830119034</v>
      </c>
      <c r="AI830" t="str">
        <f t="shared" ca="1" si="156"/>
        <v>$K$1953</v>
      </c>
      <c r="AJ830" s="8">
        <f t="shared" si="157"/>
        <v>1.282051282051282E-2</v>
      </c>
      <c r="AK830" s="7">
        <f t="shared" si="158"/>
        <v>-570</v>
      </c>
      <c r="AL830" s="7" t="str">
        <f t="shared" ca="1" si="168"/>
        <v>LOWES MLXP VAN ONE WA| 3071947265</v>
      </c>
      <c r="AM830" t="b">
        <f t="shared" si="159"/>
        <v>0</v>
      </c>
    </row>
    <row r="831" spans="3:39" x14ac:dyDescent="0.3">
      <c r="C831" s="1" t="s">
        <v>37</v>
      </c>
      <c r="D831" s="1" t="s">
        <v>38</v>
      </c>
      <c r="E831" s="1" t="s">
        <v>39</v>
      </c>
      <c r="F831" s="1" t="s">
        <v>246</v>
      </c>
      <c r="G831" s="1" t="s">
        <v>998</v>
      </c>
      <c r="H831" s="1" t="s">
        <v>68</v>
      </c>
      <c r="I831" s="1" t="s">
        <v>904</v>
      </c>
      <c r="J831" t="str">
        <f>TRIM(CONCATENATE(wiz[[#This Row],[SHIPPER..................]],wiz[[#This Row],[ZIP2..]],wiz[[#This Row],[ZIP3..]]))</f>
        <v>b: C H ROBINSON | 7045428337</v>
      </c>
      <c r="K831" s="1">
        <v>1</v>
      </c>
      <c r="L831" s="1">
        <v>1.21</v>
      </c>
      <c r="M831" s="1">
        <v>0.27</v>
      </c>
      <c r="N831" s="1">
        <v>845</v>
      </c>
      <c r="O831" s="1">
        <v>1.92</v>
      </c>
      <c r="P831" s="1">
        <v>28</v>
      </c>
      <c r="Q831" s="1">
        <v>0.25</v>
      </c>
      <c r="R831" s="1">
        <v>-51</v>
      </c>
      <c r="S831" s="1">
        <v>20</v>
      </c>
      <c r="T831" s="1">
        <v>-38</v>
      </c>
      <c r="U831" s="1">
        <v>-291</v>
      </c>
      <c r="V831" s="1">
        <v>-309</v>
      </c>
      <c r="W831" s="1">
        <v>70433</v>
      </c>
      <c r="X831" s="1">
        <v>70454</v>
      </c>
      <c r="Y831" s="1">
        <v>28337</v>
      </c>
      <c r="Z831" s="1">
        <v>1.26</v>
      </c>
      <c r="AA831" s="6">
        <f t="shared" si="160"/>
        <v>615</v>
      </c>
      <c r="AB831" s="6">
        <f t="shared" si="161"/>
        <v>-309</v>
      </c>
      <c r="AC831" s="6">
        <f t="shared" si="162"/>
        <v>-122022</v>
      </c>
      <c r="AD831" s="6">
        <f t="shared" si="163"/>
        <v>-198.40975609756097</v>
      </c>
      <c r="AE831" s="7">
        <f t="shared" si="164"/>
        <v>-1118</v>
      </c>
      <c r="AF831" t="str">
        <f t="shared" ca="1" si="165"/>
        <v>$V$1066</v>
      </c>
      <c r="AG831" t="str">
        <f t="shared" ca="1" si="166"/>
        <v>$J$1066</v>
      </c>
      <c r="AH831" t="str">
        <f t="shared" ca="1" si="167"/>
        <v>b: C H ROBINSON | 2736036101</v>
      </c>
      <c r="AI831" t="str">
        <f t="shared" ca="1" si="156"/>
        <v>$K$1066</v>
      </c>
      <c r="AJ831" s="8">
        <f t="shared" si="157"/>
        <v>1.6260162601626016E-3</v>
      </c>
      <c r="AK831" s="7">
        <f t="shared" si="158"/>
        <v>-560</v>
      </c>
      <c r="AL831" s="7" t="str">
        <f t="shared" ca="1" si="168"/>
        <v>b: C H ROBINSON | 6080335055</v>
      </c>
      <c r="AM831" t="b">
        <f t="shared" si="159"/>
        <v>0</v>
      </c>
    </row>
    <row r="832" spans="3:39" x14ac:dyDescent="0.3">
      <c r="C832" s="1" t="s">
        <v>913</v>
      </c>
      <c r="D832" s="1" t="s">
        <v>914</v>
      </c>
      <c r="E832" s="1" t="s">
        <v>39</v>
      </c>
      <c r="F832" s="1" t="s">
        <v>246</v>
      </c>
      <c r="G832" s="1" t="s">
        <v>1005</v>
      </c>
      <c r="H832" s="1" t="s">
        <v>70</v>
      </c>
      <c r="I832" s="1" t="s">
        <v>75</v>
      </c>
      <c r="J832" t="str">
        <f>TRIM(CONCATENATE(wiz[[#This Row],[SHIPPER..................]],wiz[[#This Row],[ZIP2..]],wiz[[#This Row],[ZIP3..]]))</f>
        <v>b: US XPRESS | 7040138101</v>
      </c>
      <c r="K832" s="1">
        <v>1</v>
      </c>
      <c r="L832" s="1">
        <v>1.82</v>
      </c>
      <c r="M832" s="1">
        <v>0.28000000000000003</v>
      </c>
      <c r="N832" s="1">
        <v>333</v>
      </c>
      <c r="O832" s="1">
        <v>1</v>
      </c>
      <c r="P832" s="1">
        <v>130</v>
      </c>
      <c r="Q832" s="1">
        <v>0.35</v>
      </c>
      <c r="R832" s="1">
        <v>-24</v>
      </c>
      <c r="S832" s="1">
        <v>-265</v>
      </c>
      <c r="T832" s="1">
        <v>-40</v>
      </c>
      <c r="U832" s="1">
        <v>325</v>
      </c>
      <c r="V832" s="1">
        <v>20</v>
      </c>
      <c r="W832" s="1">
        <v>39200</v>
      </c>
      <c r="X832" s="1">
        <v>70401</v>
      </c>
      <c r="Y832" s="1">
        <v>38101</v>
      </c>
      <c r="Z832" s="1">
        <v>1.88</v>
      </c>
      <c r="AA832" s="6">
        <f t="shared" si="160"/>
        <v>10</v>
      </c>
      <c r="AB832" s="6">
        <f t="shared" si="161"/>
        <v>20</v>
      </c>
      <c r="AC832" s="6">
        <f t="shared" si="162"/>
        <v>-1824</v>
      </c>
      <c r="AD832" s="6">
        <f t="shared" si="163"/>
        <v>-182.4</v>
      </c>
      <c r="AE832" s="7">
        <f t="shared" si="164"/>
        <v>-419</v>
      </c>
      <c r="AF832" t="str">
        <f t="shared" ca="1" si="165"/>
        <v>$V$721</v>
      </c>
      <c r="AG832" t="str">
        <f t="shared" ca="1" si="166"/>
        <v>$J$721</v>
      </c>
      <c r="AH832" t="str">
        <f t="shared" ca="1" si="167"/>
        <v>b: US XPRESS | 4734835020</v>
      </c>
      <c r="AI832" t="str">
        <f t="shared" ca="1" si="156"/>
        <v>$K$721</v>
      </c>
      <c r="AJ832" s="8">
        <f t="shared" si="157"/>
        <v>0.1</v>
      </c>
      <c r="AK832" s="7">
        <f t="shared" si="158"/>
        <v>-419</v>
      </c>
      <c r="AL832" s="7" t="str">
        <f t="shared" ca="1" si="168"/>
        <v>b: US XPRESS | 4734835020</v>
      </c>
      <c r="AM832" t="b">
        <f t="shared" si="159"/>
        <v>0</v>
      </c>
    </row>
    <row r="833" spans="3:39" x14ac:dyDescent="0.3">
      <c r="C833" s="1" t="s">
        <v>101</v>
      </c>
      <c r="D833" s="1" t="s">
        <v>102</v>
      </c>
      <c r="E833" s="1" t="s">
        <v>39</v>
      </c>
      <c r="F833" s="1" t="s">
        <v>246</v>
      </c>
      <c r="G833" s="1" t="s">
        <v>1006</v>
      </c>
      <c r="H833" s="1" t="s">
        <v>70</v>
      </c>
      <c r="I833" s="1" t="s">
        <v>202</v>
      </c>
      <c r="J833" t="str">
        <f>TRIM(CONCATENATE(wiz[[#This Row],[SHIPPER..................]],wiz[[#This Row],[ZIP2..]],wiz[[#This Row],[ZIP3..]]))</f>
        <v>b: JB HUNT | 7045237201</v>
      </c>
      <c r="K833" s="1">
        <v>1</v>
      </c>
      <c r="L833" s="1">
        <v>1.63</v>
      </c>
      <c r="M833" s="1">
        <v>0.28000000000000003</v>
      </c>
      <c r="N833" s="1">
        <v>497</v>
      </c>
      <c r="O833" s="1">
        <v>1.04</v>
      </c>
      <c r="P833" s="1">
        <v>76</v>
      </c>
      <c r="Q833" s="1">
        <v>0.3</v>
      </c>
      <c r="R833" s="1">
        <v>-35</v>
      </c>
      <c r="S833" s="1">
        <v>-77</v>
      </c>
      <c r="T833" s="1">
        <v>-18</v>
      </c>
      <c r="U833" s="1">
        <v>177</v>
      </c>
      <c r="V833" s="1">
        <v>82</v>
      </c>
      <c r="W833" s="1">
        <v>39400</v>
      </c>
      <c r="X833" s="1">
        <v>70452</v>
      </c>
      <c r="Y833" s="1">
        <v>37201</v>
      </c>
      <c r="Z833" s="1">
        <v>1.69</v>
      </c>
      <c r="AA833" s="6">
        <f t="shared" si="160"/>
        <v>8</v>
      </c>
      <c r="AB833" s="6">
        <f t="shared" si="161"/>
        <v>82</v>
      </c>
      <c r="AC833" s="6">
        <f t="shared" si="162"/>
        <v>198</v>
      </c>
      <c r="AD833" s="6">
        <f t="shared" si="163"/>
        <v>24.75</v>
      </c>
      <c r="AE833" s="7">
        <f t="shared" si="164"/>
        <v>-420</v>
      </c>
      <c r="AF833" t="str">
        <f t="shared" ca="1" si="165"/>
        <v>$V$898</v>
      </c>
      <c r="AG833" t="str">
        <f t="shared" ca="1" si="166"/>
        <v>$J$898</v>
      </c>
      <c r="AH833" t="str">
        <f t="shared" ca="1" si="167"/>
        <v>b: C H ROBINSON | 5537449002</v>
      </c>
      <c r="AI833" t="str">
        <f t="shared" ca="1" si="156"/>
        <v>$K$898</v>
      </c>
      <c r="AJ833" s="8">
        <f t="shared" si="157"/>
        <v>0.125</v>
      </c>
      <c r="AK833" s="7">
        <f t="shared" si="158"/>
        <v>-420</v>
      </c>
      <c r="AL833" s="7" t="str">
        <f t="shared" ca="1" si="168"/>
        <v>b: C H ROBINSON | 5537449002</v>
      </c>
      <c r="AM833" t="b">
        <f t="shared" si="159"/>
        <v>0</v>
      </c>
    </row>
    <row r="834" spans="3:39" x14ac:dyDescent="0.3">
      <c r="C834" s="1" t="s">
        <v>210</v>
      </c>
      <c r="D834" s="1" t="s">
        <v>211</v>
      </c>
      <c r="E834" s="1" t="s">
        <v>39</v>
      </c>
      <c r="F834" s="1" t="s">
        <v>246</v>
      </c>
      <c r="G834" s="1" t="s">
        <v>1007</v>
      </c>
      <c r="H834" s="1" t="s">
        <v>87</v>
      </c>
      <c r="I834" s="1" t="s">
        <v>725</v>
      </c>
      <c r="J834" t="str">
        <f>TRIM(CONCATENATE(wiz[[#This Row],[SHIPPER..................]],wiz[[#This Row],[ZIP2..]],wiz[[#This Row],[ZIP3..]]))</f>
        <v>b: ECHO GLOBAL LOGIST| 7005244101</v>
      </c>
      <c r="K834" s="1">
        <v>1</v>
      </c>
      <c r="L834" s="1">
        <v>1.68</v>
      </c>
      <c r="M834" s="1">
        <v>0.28000000000000003</v>
      </c>
      <c r="N834" s="1">
        <v>1095</v>
      </c>
      <c r="O834" s="1">
        <v>1.46</v>
      </c>
      <c r="P834" s="1">
        <v>42</v>
      </c>
      <c r="Q834" s="1">
        <v>0.25</v>
      </c>
      <c r="R834" s="1">
        <v>-77</v>
      </c>
      <c r="S834" s="1">
        <v>-54</v>
      </c>
      <c r="T834" s="1">
        <v>111</v>
      </c>
      <c r="U834" s="1">
        <v>567</v>
      </c>
      <c r="V834" s="1">
        <v>624</v>
      </c>
      <c r="W834" s="1">
        <v>70801</v>
      </c>
      <c r="X834" s="1">
        <v>70052</v>
      </c>
      <c r="Y834" s="1">
        <v>44101</v>
      </c>
      <c r="Z834" s="1">
        <v>1.74</v>
      </c>
      <c r="AA834" s="6">
        <f t="shared" si="160"/>
        <v>94</v>
      </c>
      <c r="AB834" s="6">
        <f t="shared" si="161"/>
        <v>624</v>
      </c>
      <c r="AC834" s="6">
        <f t="shared" si="162"/>
        <v>1157</v>
      </c>
      <c r="AD834" s="6">
        <f t="shared" si="163"/>
        <v>12.308510638297872</v>
      </c>
      <c r="AE834" s="7">
        <f t="shared" si="164"/>
        <v>-816</v>
      </c>
      <c r="AF834" t="str">
        <f t="shared" ca="1" si="165"/>
        <v>$V$921</v>
      </c>
      <c r="AG834" t="str">
        <f t="shared" ca="1" si="166"/>
        <v>$J$921</v>
      </c>
      <c r="AH834" t="str">
        <f t="shared" ca="1" si="167"/>
        <v>b: ECHO GLOBAL LOGIST| 5503315639</v>
      </c>
      <c r="AI834" t="str">
        <f t="shared" ref="AI834:AI897" ca="1" si="169">REPLACE(AF834,2,1,"K")</f>
        <v>$K$921</v>
      </c>
      <c r="AJ834" s="8">
        <f t="shared" ref="AJ834:AJ897" si="170">K834/AA834</f>
        <v>1.0638297872340425E-2</v>
      </c>
      <c r="AK834" s="7">
        <f t="shared" ref="AK834:AK897" si="171">_xlfn.MINIFS($V$3:$V$2378,$C$3:$C$2378,C834,$AJ$3:$AJ$2378,"&gt;0.05")</f>
        <v>-71</v>
      </c>
      <c r="AL834" s="7" t="str">
        <f t="shared" ca="1" si="168"/>
        <v>b: ECHO GLOBAL LOGIST| 5632053201</v>
      </c>
      <c r="AM834" t="b">
        <f t="shared" ref="AM834:AM897" si="172">IF(AK834=V834,J834,FALSE)</f>
        <v>0</v>
      </c>
    </row>
    <row r="835" spans="3:39" x14ac:dyDescent="0.3">
      <c r="C835" s="1" t="s">
        <v>37</v>
      </c>
      <c r="D835" s="1" t="s">
        <v>38</v>
      </c>
      <c r="E835" s="1" t="s">
        <v>39</v>
      </c>
      <c r="F835" s="1" t="s">
        <v>246</v>
      </c>
      <c r="G835" s="1" t="s">
        <v>1008</v>
      </c>
      <c r="H835" s="1" t="s">
        <v>70</v>
      </c>
      <c r="I835" s="1" t="s">
        <v>1009</v>
      </c>
      <c r="J835" t="str">
        <f>TRIM(CONCATENATE(wiz[[#This Row],[SHIPPER..................]],wiz[[#This Row],[ZIP2..]],wiz[[#This Row],[ZIP3..]]))</f>
        <v>b: C H ROBINSON | 7014037813</v>
      </c>
      <c r="K835" s="1">
        <v>2</v>
      </c>
      <c r="L835" s="1">
        <v>1.18</v>
      </c>
      <c r="M835" s="1">
        <v>0.27</v>
      </c>
      <c r="N835" s="1">
        <v>640</v>
      </c>
      <c r="O835" s="1">
        <v>1.68</v>
      </c>
      <c r="P835" s="1">
        <v>42</v>
      </c>
      <c r="Q835" s="1">
        <v>0.28000000000000003</v>
      </c>
      <c r="R835" s="1">
        <v>-38</v>
      </c>
      <c r="S835" s="1">
        <v>-50</v>
      </c>
      <c r="T835" s="1">
        <v>-111</v>
      </c>
      <c r="U835" s="1">
        <v>-255</v>
      </c>
      <c r="V835" s="1">
        <v>-416</v>
      </c>
      <c r="W835" s="1">
        <v>70001</v>
      </c>
      <c r="X835" s="1">
        <v>70140</v>
      </c>
      <c r="Y835" s="1">
        <v>37813</v>
      </c>
      <c r="Z835" s="1">
        <v>1.23</v>
      </c>
      <c r="AA835" s="6">
        <f t="shared" ref="AA835:AA898" si="173">SUMIFS(K$3:K$2378,$C$3:$C$2378,$C835)</f>
        <v>615</v>
      </c>
      <c r="AB835" s="6">
        <f t="shared" ref="AB835:AB898" si="174">V835*K835</f>
        <v>-832</v>
      </c>
      <c r="AC835" s="6">
        <f t="shared" ref="AC835:AC898" si="175">SUMIFS(AB$3:AB$2378,$C$3:$C$2378,$C835)</f>
        <v>-122022</v>
      </c>
      <c r="AD835" s="6">
        <f t="shared" ref="AD835:AD898" si="176">AC835/AA835</f>
        <v>-198.40975609756097</v>
      </c>
      <c r="AE835" s="7">
        <f t="shared" ref="AE835:AE898" si="177">_xlfn.MINIFS($V$3:$V$2378,$C$3:$C$2378,C835)</f>
        <v>-1118</v>
      </c>
      <c r="AF835" t="str">
        <f t="shared" ref="AF835:AF898" ca="1" si="178">CELL("address",INDEX($V$3:$V$2378,MATCH(_xlfn.MINIFS($V$3:$V$2378,$C$3:$C$2378,C835),$V$3:$V$2378,0)))</f>
        <v>$V$1066</v>
      </c>
      <c r="AG835" t="str">
        <f t="shared" ref="AG835:AG898" ca="1" si="179">REPLACE(AF835,2,1,"J")</f>
        <v>$J$1066</v>
      </c>
      <c r="AH835" t="str">
        <f t="shared" ref="AH835:AH898" ca="1" si="180">INDIRECT(AG835)</f>
        <v>b: C H ROBINSON | 2736036101</v>
      </c>
      <c r="AI835" t="str">
        <f t="shared" ca="1" si="169"/>
        <v>$K$1066</v>
      </c>
      <c r="AJ835" s="8">
        <f t="shared" si="170"/>
        <v>3.2520325203252032E-3</v>
      </c>
      <c r="AK835" s="7">
        <f t="shared" si="171"/>
        <v>-560</v>
      </c>
      <c r="AL835" s="7" t="str">
        <f t="shared" ref="AL835:AL898" ca="1" si="181">OFFSET(J$2,MATCH(AK835,$V$3:$V$2378,0),)</f>
        <v>b: C H ROBINSON | 6080335055</v>
      </c>
      <c r="AM835" t="b">
        <f t="shared" si="172"/>
        <v>0</v>
      </c>
    </row>
    <row r="836" spans="3:39" x14ac:dyDescent="0.3">
      <c r="C836" s="1" t="s">
        <v>913</v>
      </c>
      <c r="D836" s="1" t="s">
        <v>914</v>
      </c>
      <c r="E836" s="1" t="s">
        <v>39</v>
      </c>
      <c r="F836" s="1" t="s">
        <v>246</v>
      </c>
      <c r="G836" s="1" t="s">
        <v>1008</v>
      </c>
      <c r="H836" s="1" t="s">
        <v>70</v>
      </c>
      <c r="I836" s="1" t="s">
        <v>75</v>
      </c>
      <c r="J836" t="str">
        <f>TRIM(CONCATENATE(wiz[[#This Row],[SHIPPER..................]],wiz[[#This Row],[ZIP2..]],wiz[[#This Row],[ZIP3..]]))</f>
        <v>b: US XPRESS | 7014038101</v>
      </c>
      <c r="K836" s="1">
        <v>1</v>
      </c>
      <c r="L836" s="1">
        <v>1.07</v>
      </c>
      <c r="M836" s="1">
        <v>0.27</v>
      </c>
      <c r="N836" s="1">
        <v>394</v>
      </c>
      <c r="O836" s="1">
        <v>0.75</v>
      </c>
      <c r="P836" s="1">
        <v>8</v>
      </c>
      <c r="Q836" s="1">
        <v>0.25</v>
      </c>
      <c r="R836" s="1">
        <v>-24</v>
      </c>
      <c r="S836" s="1">
        <v>-3</v>
      </c>
      <c r="T836" s="1">
        <v>5</v>
      </c>
      <c r="U836" s="1">
        <v>120</v>
      </c>
      <c r="V836" s="1">
        <v>122</v>
      </c>
      <c r="W836" s="1">
        <v>70140</v>
      </c>
      <c r="X836" s="1">
        <v>70140</v>
      </c>
      <c r="Y836" s="1">
        <v>38101</v>
      </c>
      <c r="Z836" s="1">
        <v>1.1200000000000001</v>
      </c>
      <c r="AA836" s="6">
        <f t="shared" si="173"/>
        <v>10</v>
      </c>
      <c r="AB836" s="6">
        <f t="shared" si="174"/>
        <v>122</v>
      </c>
      <c r="AC836" s="6">
        <f t="shared" si="175"/>
        <v>-1824</v>
      </c>
      <c r="AD836" s="6">
        <f t="shared" si="176"/>
        <v>-182.4</v>
      </c>
      <c r="AE836" s="7">
        <f t="shared" si="177"/>
        <v>-419</v>
      </c>
      <c r="AF836" t="str">
        <f t="shared" ca="1" si="178"/>
        <v>$V$721</v>
      </c>
      <c r="AG836" t="str">
        <f t="shared" ca="1" si="179"/>
        <v>$J$721</v>
      </c>
      <c r="AH836" t="str">
        <f t="shared" ca="1" si="180"/>
        <v>b: US XPRESS | 4734835020</v>
      </c>
      <c r="AI836" t="str">
        <f t="shared" ca="1" si="169"/>
        <v>$K$721</v>
      </c>
      <c r="AJ836" s="8">
        <f t="shared" si="170"/>
        <v>0.1</v>
      </c>
      <c r="AK836" s="7">
        <f t="shared" si="171"/>
        <v>-419</v>
      </c>
      <c r="AL836" s="7" t="str">
        <f t="shared" ca="1" si="181"/>
        <v>b: US XPRESS | 4734835020</v>
      </c>
      <c r="AM836" t="b">
        <f t="shared" si="172"/>
        <v>0</v>
      </c>
    </row>
    <row r="837" spans="3:39" x14ac:dyDescent="0.3">
      <c r="C837" s="1" t="s">
        <v>37</v>
      </c>
      <c r="D837" s="1" t="s">
        <v>38</v>
      </c>
      <c r="E837" s="1" t="s">
        <v>39</v>
      </c>
      <c r="F837" s="1" t="s">
        <v>246</v>
      </c>
      <c r="G837" s="1" t="s">
        <v>1010</v>
      </c>
      <c r="H837" s="1" t="s">
        <v>53</v>
      </c>
      <c r="I837" s="1" t="s">
        <v>159</v>
      </c>
      <c r="J837" t="str">
        <f>TRIM(CONCATENATE(wiz[[#This Row],[SHIPPER..................]],wiz[[#This Row],[ZIP2..]],wiz[[#This Row],[ZIP3..]]))</f>
        <v>b: C H ROBINSON | 7105260601</v>
      </c>
      <c r="K837" s="1">
        <v>1</v>
      </c>
      <c r="L837" s="1">
        <v>1.1299999999999999</v>
      </c>
      <c r="M837" s="1">
        <v>0.27</v>
      </c>
      <c r="N837" s="1">
        <v>896</v>
      </c>
      <c r="O837" s="1">
        <v>1.54</v>
      </c>
      <c r="P837" s="1">
        <v>468</v>
      </c>
      <c r="Q837" s="1">
        <v>0.8</v>
      </c>
      <c r="R837" s="1">
        <v>-53</v>
      </c>
      <c r="S837" s="1">
        <v>-500</v>
      </c>
      <c r="T837" s="1">
        <v>33</v>
      </c>
      <c r="U837" s="1">
        <v>-27</v>
      </c>
      <c r="V837" s="1">
        <v>-494</v>
      </c>
      <c r="W837" s="1">
        <v>35020</v>
      </c>
      <c r="X837" s="1">
        <v>71052</v>
      </c>
      <c r="Y837" s="1">
        <v>60601</v>
      </c>
      <c r="Z837" s="1">
        <v>1.18</v>
      </c>
      <c r="AA837" s="6">
        <f t="shared" si="173"/>
        <v>615</v>
      </c>
      <c r="AB837" s="6">
        <f t="shared" si="174"/>
        <v>-494</v>
      </c>
      <c r="AC837" s="6">
        <f t="shared" si="175"/>
        <v>-122022</v>
      </c>
      <c r="AD837" s="6">
        <f t="shared" si="176"/>
        <v>-198.40975609756097</v>
      </c>
      <c r="AE837" s="7">
        <f t="shared" si="177"/>
        <v>-1118</v>
      </c>
      <c r="AF837" t="str">
        <f t="shared" ca="1" si="178"/>
        <v>$V$1066</v>
      </c>
      <c r="AG837" t="str">
        <f t="shared" ca="1" si="179"/>
        <v>$J$1066</v>
      </c>
      <c r="AH837" t="str">
        <f t="shared" ca="1" si="180"/>
        <v>b: C H ROBINSON | 2736036101</v>
      </c>
      <c r="AI837" t="str">
        <f t="shared" ca="1" si="169"/>
        <v>$K$1066</v>
      </c>
      <c r="AJ837" s="8">
        <f t="shared" si="170"/>
        <v>1.6260162601626016E-3</v>
      </c>
      <c r="AK837" s="7">
        <f t="shared" si="171"/>
        <v>-560</v>
      </c>
      <c r="AL837" s="7" t="str">
        <f t="shared" ca="1" si="181"/>
        <v>b: C H ROBINSON | 6080335055</v>
      </c>
      <c r="AM837" t="b">
        <f t="shared" si="172"/>
        <v>0</v>
      </c>
    </row>
    <row r="838" spans="3:39" x14ac:dyDescent="0.3">
      <c r="C838" s="1" t="s">
        <v>37</v>
      </c>
      <c r="D838" s="1" t="s">
        <v>38</v>
      </c>
      <c r="E838" s="1" t="s">
        <v>39</v>
      </c>
      <c r="F838" s="1" t="s">
        <v>246</v>
      </c>
      <c r="G838" s="1" t="s">
        <v>1011</v>
      </c>
      <c r="H838" s="1" t="s">
        <v>44</v>
      </c>
      <c r="I838" s="1" t="s">
        <v>109</v>
      </c>
      <c r="J838" t="str">
        <f>TRIM(CONCATENATE(wiz[[#This Row],[SHIPPER..................]],wiz[[#This Row],[ZIP2..]],wiz[[#This Row],[ZIP3..]]))</f>
        <v>b: C H ROBINSON | 7110141056</v>
      </c>
      <c r="K838" s="1">
        <v>1</v>
      </c>
      <c r="L838" s="1">
        <v>0.91</v>
      </c>
      <c r="M838" s="1">
        <v>0.28000000000000003</v>
      </c>
      <c r="N838" s="1">
        <v>843</v>
      </c>
      <c r="O838" s="1">
        <v>1.54</v>
      </c>
      <c r="P838" s="1">
        <v>136</v>
      </c>
      <c r="Q838" s="1">
        <v>0.35</v>
      </c>
      <c r="R838" s="1">
        <v>-59</v>
      </c>
      <c r="S838" s="1">
        <v>-210</v>
      </c>
      <c r="T838" s="1">
        <v>52</v>
      </c>
      <c r="U838" s="1">
        <v>-290</v>
      </c>
      <c r="V838" s="1">
        <v>-448</v>
      </c>
      <c r="W838" s="1">
        <v>70634</v>
      </c>
      <c r="X838" s="1">
        <v>71101</v>
      </c>
      <c r="Y838" s="1">
        <v>41056</v>
      </c>
      <c r="Z838" s="1">
        <v>0.97</v>
      </c>
      <c r="AA838" s="6">
        <f t="shared" si="173"/>
        <v>615</v>
      </c>
      <c r="AB838" s="6">
        <f t="shared" si="174"/>
        <v>-448</v>
      </c>
      <c r="AC838" s="6">
        <f t="shared" si="175"/>
        <v>-122022</v>
      </c>
      <c r="AD838" s="6">
        <f t="shared" si="176"/>
        <v>-198.40975609756097</v>
      </c>
      <c r="AE838" s="7">
        <f t="shared" si="177"/>
        <v>-1118</v>
      </c>
      <c r="AF838" t="str">
        <f t="shared" ca="1" si="178"/>
        <v>$V$1066</v>
      </c>
      <c r="AG838" t="str">
        <f t="shared" ca="1" si="179"/>
        <v>$J$1066</v>
      </c>
      <c r="AH838" t="str">
        <f t="shared" ca="1" si="180"/>
        <v>b: C H ROBINSON | 2736036101</v>
      </c>
      <c r="AI838" t="str">
        <f t="shared" ca="1" si="169"/>
        <v>$K$1066</v>
      </c>
      <c r="AJ838" s="8">
        <f t="shared" si="170"/>
        <v>1.6260162601626016E-3</v>
      </c>
      <c r="AK838" s="7">
        <f t="shared" si="171"/>
        <v>-560</v>
      </c>
      <c r="AL838" s="7" t="str">
        <f t="shared" ca="1" si="181"/>
        <v>b: C H ROBINSON | 6080335055</v>
      </c>
      <c r="AM838" t="b">
        <f t="shared" si="172"/>
        <v>0</v>
      </c>
    </row>
    <row r="839" spans="3:39" x14ac:dyDescent="0.3">
      <c r="C839" s="1" t="s">
        <v>432</v>
      </c>
      <c r="D839" s="1" t="s">
        <v>433</v>
      </c>
      <c r="E839" s="1" t="s">
        <v>39</v>
      </c>
      <c r="F839" s="1" t="s">
        <v>246</v>
      </c>
      <c r="G839" s="1" t="s">
        <v>1011</v>
      </c>
      <c r="H839" s="1" t="s">
        <v>87</v>
      </c>
      <c r="I839" s="1" t="s">
        <v>1012</v>
      </c>
      <c r="J839" t="str">
        <f>TRIM(CONCATENATE(wiz[[#This Row],[SHIPPER..................]],wiz[[#This Row],[ZIP2..]],wiz[[#This Row],[ZIP3..]]))</f>
        <v>b: UBER FREIGHT LLC | 7110143334</v>
      </c>
      <c r="K839" s="1">
        <v>1</v>
      </c>
      <c r="L839" s="1">
        <v>1.72</v>
      </c>
      <c r="M839" s="1">
        <v>0.28000000000000003</v>
      </c>
      <c r="N839" s="1">
        <v>977</v>
      </c>
      <c r="O839" s="1">
        <v>1.79</v>
      </c>
      <c r="P839" s="1">
        <v>0</v>
      </c>
      <c r="Q839" s="1">
        <v>0.25</v>
      </c>
      <c r="R839" s="1">
        <v>-68</v>
      </c>
      <c r="S839" s="1">
        <v>0</v>
      </c>
      <c r="T839" s="1">
        <v>20</v>
      </c>
      <c r="U839" s="1">
        <v>608</v>
      </c>
      <c r="V839" s="1">
        <v>628</v>
      </c>
      <c r="W839" s="1">
        <v>71101</v>
      </c>
      <c r="X839" s="1">
        <v>71101</v>
      </c>
      <c r="Y839" s="1">
        <v>43334</v>
      </c>
      <c r="Z839" s="1">
        <v>1.78</v>
      </c>
      <c r="AA839" s="6">
        <f t="shared" si="173"/>
        <v>12</v>
      </c>
      <c r="AB839" s="6">
        <f t="shared" si="174"/>
        <v>628</v>
      </c>
      <c r="AC839" s="6">
        <f t="shared" si="175"/>
        <v>-94</v>
      </c>
      <c r="AD839" s="6">
        <f t="shared" si="176"/>
        <v>-7.833333333333333</v>
      </c>
      <c r="AE839" s="7">
        <f t="shared" si="177"/>
        <v>-795</v>
      </c>
      <c r="AF839" t="str">
        <f t="shared" ca="1" si="178"/>
        <v>$V$2033</v>
      </c>
      <c r="AG839" t="str">
        <f t="shared" ca="1" si="179"/>
        <v>$J$2033</v>
      </c>
      <c r="AH839" t="str">
        <f t="shared" ca="1" si="180"/>
        <v>b: UBER FREIGHT LLC | 3810131010</v>
      </c>
      <c r="AI839" t="str">
        <f t="shared" ca="1" si="169"/>
        <v>$K$2033</v>
      </c>
      <c r="AJ839" s="8">
        <f t="shared" si="170"/>
        <v>8.3333333333333329E-2</v>
      </c>
      <c r="AK839" s="7">
        <f t="shared" si="171"/>
        <v>-795</v>
      </c>
      <c r="AL839" s="7" t="str">
        <f t="shared" ca="1" si="181"/>
        <v>b: UBER FREIGHT LLC | 3810131010</v>
      </c>
      <c r="AM839" t="b">
        <f t="shared" si="172"/>
        <v>0</v>
      </c>
    </row>
    <row r="840" spans="3:39" x14ac:dyDescent="0.3">
      <c r="C840" s="1" t="s">
        <v>37</v>
      </c>
      <c r="D840" s="1" t="s">
        <v>38</v>
      </c>
      <c r="E840" s="1" t="s">
        <v>39</v>
      </c>
      <c r="F840" s="1" t="s">
        <v>174</v>
      </c>
      <c r="G840" s="1" t="s">
        <v>1013</v>
      </c>
      <c r="H840" s="1" t="s">
        <v>53</v>
      </c>
      <c r="I840" s="1" t="s">
        <v>1014</v>
      </c>
      <c r="J840" t="str">
        <f>TRIM(CONCATENATE(wiz[[#This Row],[SHIPPER..................]],wiz[[#This Row],[ZIP2..]],wiz[[#This Row],[ZIP3..]]))</f>
        <v>b: C H ROBINSON | 2115760446</v>
      </c>
      <c r="K840" s="1">
        <v>1</v>
      </c>
      <c r="L840" s="1">
        <v>0.85</v>
      </c>
      <c r="M840" s="1">
        <v>0.28000000000000003</v>
      </c>
      <c r="N840" s="1">
        <v>721</v>
      </c>
      <c r="O840" s="1">
        <v>1.08</v>
      </c>
      <c r="P840" s="1">
        <v>114</v>
      </c>
      <c r="Q840" s="1">
        <v>0.35</v>
      </c>
      <c r="R840" s="1">
        <v>236</v>
      </c>
      <c r="S840" s="1">
        <v>-94</v>
      </c>
      <c r="T840" s="1">
        <v>126</v>
      </c>
      <c r="U840" s="1">
        <v>-241</v>
      </c>
      <c r="V840" s="1">
        <v>-209</v>
      </c>
      <c r="W840" s="1">
        <v>18031</v>
      </c>
      <c r="X840" s="1">
        <v>21157</v>
      </c>
      <c r="Y840" s="1">
        <v>60446</v>
      </c>
      <c r="Z840" s="1">
        <v>0.91</v>
      </c>
      <c r="AA840" s="6">
        <f t="shared" si="173"/>
        <v>615</v>
      </c>
      <c r="AB840" s="6">
        <f t="shared" si="174"/>
        <v>-209</v>
      </c>
      <c r="AC840" s="6">
        <f t="shared" si="175"/>
        <v>-122022</v>
      </c>
      <c r="AD840" s="6">
        <f t="shared" si="176"/>
        <v>-198.40975609756097</v>
      </c>
      <c r="AE840" s="7">
        <f t="shared" si="177"/>
        <v>-1118</v>
      </c>
      <c r="AF840" t="str">
        <f t="shared" ca="1" si="178"/>
        <v>$V$1066</v>
      </c>
      <c r="AG840" t="str">
        <f t="shared" ca="1" si="179"/>
        <v>$J$1066</v>
      </c>
      <c r="AH840" t="str">
        <f t="shared" ca="1" si="180"/>
        <v>b: C H ROBINSON | 2736036101</v>
      </c>
      <c r="AI840" t="str">
        <f t="shared" ca="1" si="169"/>
        <v>$K$1066</v>
      </c>
      <c r="AJ840" s="8">
        <f t="shared" si="170"/>
        <v>1.6260162601626016E-3</v>
      </c>
      <c r="AK840" s="7">
        <f t="shared" si="171"/>
        <v>-560</v>
      </c>
      <c r="AL840" s="7" t="str">
        <f t="shared" ca="1" si="181"/>
        <v>b: C H ROBINSON | 6080335055</v>
      </c>
      <c r="AM840" t="b">
        <f t="shared" si="172"/>
        <v>0</v>
      </c>
    </row>
    <row r="841" spans="3:39" x14ac:dyDescent="0.3">
      <c r="C841" s="1" t="s">
        <v>879</v>
      </c>
      <c r="D841" s="1" t="s">
        <v>880</v>
      </c>
      <c r="E841" s="1" t="s">
        <v>39</v>
      </c>
      <c r="F841" s="1" t="s">
        <v>174</v>
      </c>
      <c r="G841" s="1" t="s">
        <v>1015</v>
      </c>
      <c r="H841" s="1" t="s">
        <v>42</v>
      </c>
      <c r="I841" s="1" t="s">
        <v>393</v>
      </c>
      <c r="J841" t="str">
        <f>TRIM(CONCATENATE(wiz[[#This Row],[SHIPPER..................]],wiz[[#This Row],[ZIP2..]],wiz[[#This Row],[ZIP3..]]))</f>
        <v>PLS PITTSBURGH LOGIST| 2120147201</v>
      </c>
      <c r="K841" s="1">
        <v>1</v>
      </c>
      <c r="L841" s="1">
        <v>0.92</v>
      </c>
      <c r="M841" s="1">
        <v>0.27</v>
      </c>
      <c r="N841" s="1">
        <v>590</v>
      </c>
      <c r="O841" s="1">
        <v>0.96</v>
      </c>
      <c r="P841" s="1">
        <v>111</v>
      </c>
      <c r="Q841" s="1">
        <v>0.35</v>
      </c>
      <c r="R841" s="1">
        <v>-2</v>
      </c>
      <c r="S841" s="1">
        <v>-72</v>
      </c>
      <c r="T841" s="1">
        <v>34</v>
      </c>
      <c r="U841" s="1">
        <v>-93</v>
      </c>
      <c r="V841" s="1">
        <v>-131</v>
      </c>
      <c r="W841" s="1">
        <v>19034</v>
      </c>
      <c r="X841" s="1">
        <v>21201</v>
      </c>
      <c r="Y841" s="1">
        <v>47201</v>
      </c>
      <c r="Z841" s="1">
        <v>0.97</v>
      </c>
      <c r="AA841" s="6">
        <f t="shared" si="173"/>
        <v>10</v>
      </c>
      <c r="AB841" s="6">
        <f t="shared" si="174"/>
        <v>-131</v>
      </c>
      <c r="AC841" s="6">
        <f t="shared" si="175"/>
        <v>-1697</v>
      </c>
      <c r="AD841" s="6">
        <f t="shared" si="176"/>
        <v>-169.7</v>
      </c>
      <c r="AE841" s="7">
        <f t="shared" si="177"/>
        <v>-364</v>
      </c>
      <c r="AF841" t="str">
        <f t="shared" ca="1" si="178"/>
        <v>$V$1355</v>
      </c>
      <c r="AG841" t="str">
        <f t="shared" ca="1" si="179"/>
        <v>$J$1355</v>
      </c>
      <c r="AH841" t="str">
        <f t="shared" ca="1" si="180"/>
        <v>PLS PITTSBURGH LOGIST| 4313028348</v>
      </c>
      <c r="AI841" t="str">
        <f t="shared" ca="1" si="169"/>
        <v>$K$1355</v>
      </c>
      <c r="AJ841" s="8">
        <f t="shared" si="170"/>
        <v>0.1</v>
      </c>
      <c r="AK841" s="7">
        <f t="shared" si="171"/>
        <v>-364</v>
      </c>
      <c r="AL841" s="7" t="str">
        <f t="shared" ca="1" si="181"/>
        <v>PLS PITTSBURGH LOGIST| 4313028348</v>
      </c>
      <c r="AM841" t="b">
        <f t="shared" si="172"/>
        <v>0</v>
      </c>
    </row>
    <row r="842" spans="3:39" x14ac:dyDescent="0.3">
      <c r="C842" s="1" t="s">
        <v>37</v>
      </c>
      <c r="D842" s="1" t="s">
        <v>38</v>
      </c>
      <c r="E842" s="1" t="s">
        <v>39</v>
      </c>
      <c r="F842" s="1" t="s">
        <v>174</v>
      </c>
      <c r="G842" s="1" t="s">
        <v>1015</v>
      </c>
      <c r="H842" s="1" t="s">
        <v>42</v>
      </c>
      <c r="I842" s="1" t="s">
        <v>455</v>
      </c>
      <c r="J842" t="str">
        <f>TRIM(CONCATENATE(wiz[[#This Row],[SHIPPER..................]],wiz[[#This Row],[ZIP2..]],wiz[[#This Row],[ZIP3..]]))</f>
        <v>b: C H ROBINSON | 2120146514</v>
      </c>
      <c r="K842" s="1">
        <v>1</v>
      </c>
      <c r="L842" s="1">
        <v>0.89</v>
      </c>
      <c r="M842" s="1">
        <v>0.28000000000000003</v>
      </c>
      <c r="N842" s="1">
        <v>598</v>
      </c>
      <c r="O842" s="1">
        <v>1</v>
      </c>
      <c r="P842" s="1">
        <v>59</v>
      </c>
      <c r="Q842" s="1">
        <v>0.3</v>
      </c>
      <c r="R842" s="1">
        <v>155</v>
      </c>
      <c r="S842" s="1">
        <v>-165</v>
      </c>
      <c r="T842" s="1">
        <v>24</v>
      </c>
      <c r="U842" s="1">
        <v>-263</v>
      </c>
      <c r="V842" s="1">
        <v>-404</v>
      </c>
      <c r="W842" s="1">
        <v>20163</v>
      </c>
      <c r="X842" s="1">
        <v>21201</v>
      </c>
      <c r="Y842" s="1">
        <v>46514</v>
      </c>
      <c r="Z842" s="1">
        <v>0.95</v>
      </c>
      <c r="AA842" s="6">
        <f t="shared" si="173"/>
        <v>615</v>
      </c>
      <c r="AB842" s="6">
        <f t="shared" si="174"/>
        <v>-404</v>
      </c>
      <c r="AC842" s="6">
        <f t="shared" si="175"/>
        <v>-122022</v>
      </c>
      <c r="AD842" s="6">
        <f t="shared" si="176"/>
        <v>-198.40975609756097</v>
      </c>
      <c r="AE842" s="7">
        <f t="shared" si="177"/>
        <v>-1118</v>
      </c>
      <c r="AF842" t="str">
        <f t="shared" ca="1" si="178"/>
        <v>$V$1066</v>
      </c>
      <c r="AG842" t="str">
        <f t="shared" ca="1" si="179"/>
        <v>$J$1066</v>
      </c>
      <c r="AH842" t="str">
        <f t="shared" ca="1" si="180"/>
        <v>b: C H ROBINSON | 2736036101</v>
      </c>
      <c r="AI842" t="str">
        <f t="shared" ca="1" si="169"/>
        <v>$K$1066</v>
      </c>
      <c r="AJ842" s="8">
        <f t="shared" si="170"/>
        <v>1.6260162601626016E-3</v>
      </c>
      <c r="AK842" s="7">
        <f t="shared" si="171"/>
        <v>-560</v>
      </c>
      <c r="AL842" s="7" t="str">
        <f t="shared" ca="1" si="181"/>
        <v>b: C H ROBINSON | 6080335055</v>
      </c>
      <c r="AM842" t="b">
        <f t="shared" si="172"/>
        <v>0</v>
      </c>
    </row>
    <row r="843" spans="3:39" x14ac:dyDescent="0.3">
      <c r="C843" s="1" t="s">
        <v>517</v>
      </c>
      <c r="D843" s="1" t="s">
        <v>518</v>
      </c>
      <c r="E843" s="1" t="s">
        <v>39</v>
      </c>
      <c r="F843" s="1" t="s">
        <v>174</v>
      </c>
      <c r="G843" s="1" t="s">
        <v>1015</v>
      </c>
      <c r="H843" s="1" t="s">
        <v>42</v>
      </c>
      <c r="I843" s="1" t="s">
        <v>455</v>
      </c>
      <c r="J843" t="str">
        <f>TRIM(CONCATENATE(wiz[[#This Row],[SHIPPER..................]],wiz[[#This Row],[ZIP2..]],wiz[[#This Row],[ZIP3..]]))</f>
        <v>b: SPOT FREIGHT | 2120146514</v>
      </c>
      <c r="K843" s="1">
        <v>1</v>
      </c>
      <c r="L843" s="1">
        <v>1.05</v>
      </c>
      <c r="M843" s="1">
        <v>0.27</v>
      </c>
      <c r="N843" s="1">
        <v>604</v>
      </c>
      <c r="O843" s="1">
        <v>0.96</v>
      </c>
      <c r="P843" s="1">
        <v>59</v>
      </c>
      <c r="Q843" s="1">
        <v>0.3</v>
      </c>
      <c r="R843" s="1">
        <v>160</v>
      </c>
      <c r="S843" s="1">
        <v>-122</v>
      </c>
      <c r="T843" s="1">
        <v>60</v>
      </c>
      <c r="U843" s="1">
        <v>-171</v>
      </c>
      <c r="V843" s="1">
        <v>-233</v>
      </c>
      <c r="W843" s="1">
        <v>20163</v>
      </c>
      <c r="X843" s="1">
        <v>21201</v>
      </c>
      <c r="Y843" s="1">
        <v>46514</v>
      </c>
      <c r="Z843" s="1">
        <v>1.1000000000000001</v>
      </c>
      <c r="AA843" s="6">
        <f t="shared" si="173"/>
        <v>2</v>
      </c>
      <c r="AB843" s="6">
        <f t="shared" si="174"/>
        <v>-233</v>
      </c>
      <c r="AC843" s="6">
        <f t="shared" si="175"/>
        <v>-683</v>
      </c>
      <c r="AD843" s="6">
        <f t="shared" si="176"/>
        <v>-341.5</v>
      </c>
      <c r="AE843" s="7">
        <f t="shared" si="177"/>
        <v>-450</v>
      </c>
      <c r="AF843" t="str">
        <f t="shared" ca="1" si="178"/>
        <v>$V$269</v>
      </c>
      <c r="AG843" t="str">
        <f t="shared" ca="1" si="179"/>
        <v>$J$269</v>
      </c>
      <c r="AH843" t="str">
        <f t="shared" ca="1" si="180"/>
        <v>b: SPOT FREIGHT | 3001227530</v>
      </c>
      <c r="AI843" t="str">
        <f t="shared" ca="1" si="169"/>
        <v>$K$269</v>
      </c>
      <c r="AJ843" s="8">
        <f t="shared" si="170"/>
        <v>0.5</v>
      </c>
      <c r="AK843" s="7">
        <f t="shared" si="171"/>
        <v>-450</v>
      </c>
      <c r="AL843" s="7" t="str">
        <f t="shared" ca="1" si="181"/>
        <v>b: SPOT FREIGHT | 3001227530</v>
      </c>
      <c r="AM843" t="b">
        <f t="shared" si="172"/>
        <v>0</v>
      </c>
    </row>
    <row r="844" spans="3:39" x14ac:dyDescent="0.3">
      <c r="C844" s="1" t="s">
        <v>37</v>
      </c>
      <c r="D844" s="1" t="s">
        <v>38</v>
      </c>
      <c r="E844" s="1" t="s">
        <v>39</v>
      </c>
      <c r="F844" s="1" t="s">
        <v>174</v>
      </c>
      <c r="G844" s="1" t="s">
        <v>1015</v>
      </c>
      <c r="H844" s="1" t="s">
        <v>42</v>
      </c>
      <c r="I844" s="1" t="s">
        <v>945</v>
      </c>
      <c r="J844" t="str">
        <f>TRIM(CONCATENATE(wiz[[#This Row],[SHIPPER..................]],wiz[[#This Row],[ZIP2..]],wiz[[#This Row],[ZIP3..]]))</f>
        <v>b: C H ROBINSON | 2120147801</v>
      </c>
      <c r="K844" s="1">
        <v>1</v>
      </c>
      <c r="L844" s="1">
        <v>1.02</v>
      </c>
      <c r="M844" s="1">
        <v>0.27</v>
      </c>
      <c r="N844" s="1">
        <v>657</v>
      </c>
      <c r="O844" s="1">
        <v>1.71</v>
      </c>
      <c r="P844" s="1">
        <v>94</v>
      </c>
      <c r="Q844" s="1">
        <v>0.3</v>
      </c>
      <c r="R844" s="1">
        <v>-20</v>
      </c>
      <c r="S844" s="1">
        <v>-165</v>
      </c>
      <c r="T844" s="1">
        <v>-76</v>
      </c>
      <c r="U844" s="1">
        <v>-98</v>
      </c>
      <c r="V844" s="1">
        <v>-339</v>
      </c>
      <c r="W844" s="1">
        <v>25401</v>
      </c>
      <c r="X844" s="1">
        <v>21201</v>
      </c>
      <c r="Y844" s="1">
        <v>47801</v>
      </c>
      <c r="Z844" s="1">
        <v>1.07</v>
      </c>
      <c r="AA844" s="6">
        <f t="shared" si="173"/>
        <v>615</v>
      </c>
      <c r="AB844" s="6">
        <f t="shared" si="174"/>
        <v>-339</v>
      </c>
      <c r="AC844" s="6">
        <f t="shared" si="175"/>
        <v>-122022</v>
      </c>
      <c r="AD844" s="6">
        <f t="shared" si="176"/>
        <v>-198.40975609756097</v>
      </c>
      <c r="AE844" s="7">
        <f t="shared" si="177"/>
        <v>-1118</v>
      </c>
      <c r="AF844" t="str">
        <f t="shared" ca="1" si="178"/>
        <v>$V$1066</v>
      </c>
      <c r="AG844" t="str">
        <f t="shared" ca="1" si="179"/>
        <v>$J$1066</v>
      </c>
      <c r="AH844" t="str">
        <f t="shared" ca="1" si="180"/>
        <v>b: C H ROBINSON | 2736036101</v>
      </c>
      <c r="AI844" t="str">
        <f t="shared" ca="1" si="169"/>
        <v>$K$1066</v>
      </c>
      <c r="AJ844" s="8">
        <f t="shared" si="170"/>
        <v>1.6260162601626016E-3</v>
      </c>
      <c r="AK844" s="7">
        <f t="shared" si="171"/>
        <v>-560</v>
      </c>
      <c r="AL844" s="7" t="str">
        <f t="shared" ca="1" si="181"/>
        <v>b: C H ROBINSON | 6080335055</v>
      </c>
      <c r="AM844" t="b">
        <f t="shared" si="172"/>
        <v>0</v>
      </c>
    </row>
    <row r="845" spans="3:39" x14ac:dyDescent="0.3">
      <c r="C845" s="1" t="s">
        <v>78</v>
      </c>
      <c r="D845" s="1" t="s">
        <v>79</v>
      </c>
      <c r="E845" s="1" t="s">
        <v>39</v>
      </c>
      <c r="F845" s="1" t="s">
        <v>174</v>
      </c>
      <c r="G845" s="1" t="s">
        <v>1015</v>
      </c>
      <c r="H845" s="1" t="s">
        <v>44</v>
      </c>
      <c r="I845" s="1" t="s">
        <v>464</v>
      </c>
      <c r="J845" t="str">
        <f>TRIM(CONCATENATE(wiz[[#This Row],[SHIPPER..................]],wiz[[#This Row],[ZIP2..]],wiz[[#This Row],[ZIP3..]]))</f>
        <v>TRACTOR SUPPLY MANHAT| 2120142134</v>
      </c>
      <c r="K845" s="1">
        <v>1</v>
      </c>
      <c r="L845" s="1">
        <v>1.3</v>
      </c>
      <c r="M845" s="1">
        <v>0.21</v>
      </c>
      <c r="N845" s="1">
        <v>744</v>
      </c>
      <c r="O845" s="1">
        <v>1.71</v>
      </c>
      <c r="P845" s="1">
        <v>59</v>
      </c>
      <c r="Q845" s="1">
        <v>0.3</v>
      </c>
      <c r="R845" s="1">
        <v>-26</v>
      </c>
      <c r="S845" s="1">
        <v>-122</v>
      </c>
      <c r="T845" s="1">
        <v>-24</v>
      </c>
      <c r="U845" s="1">
        <v>141</v>
      </c>
      <c r="V845" s="1">
        <v>-5</v>
      </c>
      <c r="W845" s="1">
        <v>20163</v>
      </c>
      <c r="X845" s="1">
        <v>21201</v>
      </c>
      <c r="Y845" s="1">
        <v>42134</v>
      </c>
      <c r="Z845" s="1">
        <v>1.29</v>
      </c>
      <c r="AA845" s="6">
        <f t="shared" si="173"/>
        <v>533</v>
      </c>
      <c r="AB845" s="6">
        <f t="shared" si="174"/>
        <v>-5</v>
      </c>
      <c r="AC845" s="6">
        <f t="shared" si="175"/>
        <v>27994</v>
      </c>
      <c r="AD845" s="6">
        <f t="shared" si="176"/>
        <v>52.521575984990619</v>
      </c>
      <c r="AE845" s="7">
        <f t="shared" si="177"/>
        <v>-627</v>
      </c>
      <c r="AF845" t="str">
        <f t="shared" ca="1" si="178"/>
        <v>$V$356</v>
      </c>
      <c r="AG845" t="str">
        <f t="shared" ca="1" si="179"/>
        <v>$J$356</v>
      </c>
      <c r="AH845" t="str">
        <f t="shared" ca="1" si="180"/>
        <v>TRACTOR SUPPLY MANHAT| 3070142134</v>
      </c>
      <c r="AI845" t="str">
        <f t="shared" ca="1" si="169"/>
        <v>$K$356</v>
      </c>
      <c r="AJ845" s="8">
        <f t="shared" si="170"/>
        <v>1.876172607879925E-3</v>
      </c>
      <c r="AK845" s="7">
        <f t="shared" si="171"/>
        <v>-192</v>
      </c>
      <c r="AL845" s="7" t="str">
        <f t="shared" ca="1" si="181"/>
        <v>b: C H ROBINSON | 4817435150</v>
      </c>
      <c r="AM845" t="b">
        <f t="shared" si="172"/>
        <v>0</v>
      </c>
    </row>
    <row r="846" spans="3:39" x14ac:dyDescent="0.3">
      <c r="C846" s="1" t="s">
        <v>37</v>
      </c>
      <c r="D846" s="1" t="s">
        <v>38</v>
      </c>
      <c r="E846" s="1" t="s">
        <v>39</v>
      </c>
      <c r="F846" s="1" t="s">
        <v>174</v>
      </c>
      <c r="G846" s="1" t="s">
        <v>1016</v>
      </c>
      <c r="H846" s="1" t="s">
        <v>44</v>
      </c>
      <c r="I846" s="1" t="s">
        <v>46</v>
      </c>
      <c r="J846" t="str">
        <f>TRIM(CONCATENATE(wiz[[#This Row],[SHIPPER..................]],wiz[[#This Row],[ZIP2..]],wiz[[#This Row],[ZIP3..]]))</f>
        <v>b: C H ROBINSON | 2079442501</v>
      </c>
      <c r="K846" s="1">
        <v>1</v>
      </c>
      <c r="L846" s="1">
        <v>0.95</v>
      </c>
      <c r="M846" s="1">
        <v>0.28000000000000003</v>
      </c>
      <c r="N846" s="1">
        <v>590</v>
      </c>
      <c r="O846" s="1">
        <v>1</v>
      </c>
      <c r="P846" s="1">
        <v>93</v>
      </c>
      <c r="Q846" s="1">
        <v>0.3</v>
      </c>
      <c r="R846" s="1">
        <v>-42</v>
      </c>
      <c r="S846" s="1">
        <v>-136</v>
      </c>
      <c r="T846" s="1">
        <v>24</v>
      </c>
      <c r="U846" s="1">
        <v>-164</v>
      </c>
      <c r="V846" s="1">
        <v>-276</v>
      </c>
      <c r="W846" s="1">
        <v>22630</v>
      </c>
      <c r="X846" s="1">
        <v>20794</v>
      </c>
      <c r="Y846" s="1">
        <v>42501</v>
      </c>
      <c r="Z846" s="1">
        <v>1.01</v>
      </c>
      <c r="AA846" s="6">
        <f t="shared" si="173"/>
        <v>615</v>
      </c>
      <c r="AB846" s="6">
        <f t="shared" si="174"/>
        <v>-276</v>
      </c>
      <c r="AC846" s="6">
        <f t="shared" si="175"/>
        <v>-122022</v>
      </c>
      <c r="AD846" s="6">
        <f t="shared" si="176"/>
        <v>-198.40975609756097</v>
      </c>
      <c r="AE846" s="7">
        <f t="shared" si="177"/>
        <v>-1118</v>
      </c>
      <c r="AF846" t="str">
        <f t="shared" ca="1" si="178"/>
        <v>$V$1066</v>
      </c>
      <c r="AG846" t="str">
        <f t="shared" ca="1" si="179"/>
        <v>$J$1066</v>
      </c>
      <c r="AH846" t="str">
        <f t="shared" ca="1" si="180"/>
        <v>b: C H ROBINSON | 2736036101</v>
      </c>
      <c r="AI846" t="str">
        <f t="shared" ca="1" si="169"/>
        <v>$K$1066</v>
      </c>
      <c r="AJ846" s="8">
        <f t="shared" si="170"/>
        <v>1.6260162601626016E-3</v>
      </c>
      <c r="AK846" s="7">
        <f t="shared" si="171"/>
        <v>-560</v>
      </c>
      <c r="AL846" s="7" t="str">
        <f t="shared" ca="1" si="181"/>
        <v>b: C H ROBINSON | 6080335055</v>
      </c>
      <c r="AM846" t="b">
        <f t="shared" si="172"/>
        <v>0</v>
      </c>
    </row>
    <row r="847" spans="3:39" x14ac:dyDescent="0.3">
      <c r="C847" s="1" t="s">
        <v>1017</v>
      </c>
      <c r="D847" s="1" t="s">
        <v>1018</v>
      </c>
      <c r="E847" s="1" t="s">
        <v>39</v>
      </c>
      <c r="F847" s="1" t="s">
        <v>172</v>
      </c>
      <c r="G847" s="1" t="s">
        <v>173</v>
      </c>
      <c r="H847" s="1" t="s">
        <v>44</v>
      </c>
      <c r="I847" s="1" t="s">
        <v>1019</v>
      </c>
      <c r="J847" t="str">
        <f>TRIM(CONCATENATE(wiz[[#This Row],[SHIPPER..................]],wiz[[#This Row],[ZIP2..]],wiz[[#This Row],[ZIP3..]]))</f>
        <v>b: TRANSEND LOGISTICS| 1970242301</v>
      </c>
      <c r="K847" s="1">
        <v>1</v>
      </c>
      <c r="L847" s="1">
        <v>0.89</v>
      </c>
      <c r="M847" s="1">
        <v>0.27</v>
      </c>
      <c r="N847" s="1">
        <v>775</v>
      </c>
      <c r="O847" s="1">
        <v>2.08</v>
      </c>
      <c r="P847" s="1">
        <v>196</v>
      </c>
      <c r="Q847" s="1">
        <v>0.4</v>
      </c>
      <c r="R847" s="1">
        <v>1</v>
      </c>
      <c r="S847" s="1">
        <v>-268</v>
      </c>
      <c r="T847" s="1">
        <v>-66</v>
      </c>
      <c r="U847" s="1">
        <v>-351</v>
      </c>
      <c r="V847" s="1">
        <v>-685</v>
      </c>
      <c r="W847" s="1">
        <v>21501</v>
      </c>
      <c r="X847" s="1">
        <v>19702</v>
      </c>
      <c r="Y847" s="1">
        <v>42301</v>
      </c>
      <c r="Z847" s="1">
        <v>0.94</v>
      </c>
      <c r="AA847" s="6">
        <f t="shared" si="173"/>
        <v>1</v>
      </c>
      <c r="AB847" s="6">
        <f t="shared" si="174"/>
        <v>-685</v>
      </c>
      <c r="AC847" s="6">
        <f t="shared" si="175"/>
        <v>-685</v>
      </c>
      <c r="AD847" s="6">
        <f t="shared" si="176"/>
        <v>-685</v>
      </c>
      <c r="AE847" s="7">
        <f t="shared" si="177"/>
        <v>-685</v>
      </c>
      <c r="AF847" t="str">
        <f t="shared" ca="1" si="178"/>
        <v>$V$847</v>
      </c>
      <c r="AG847" t="str">
        <f t="shared" ca="1" si="179"/>
        <v>$J$847</v>
      </c>
      <c r="AH847" t="str">
        <f t="shared" ca="1" si="180"/>
        <v>b: TRANSEND LOGISTICS| 1970242301</v>
      </c>
      <c r="AI847" t="str">
        <f t="shared" ca="1" si="169"/>
        <v>$K$847</v>
      </c>
      <c r="AJ847" s="8">
        <f t="shared" si="170"/>
        <v>1</v>
      </c>
      <c r="AK847" s="7">
        <f t="shared" si="171"/>
        <v>-685</v>
      </c>
      <c r="AL847" s="7" t="str">
        <f t="shared" ca="1" si="181"/>
        <v>b: TRANSEND LOGISTICS| 1970242301</v>
      </c>
      <c r="AM847" t="str">
        <f t="shared" si="172"/>
        <v>b: TRANSEND LOGISTICS| 1970242301</v>
      </c>
    </row>
    <row r="848" spans="3:39" x14ac:dyDescent="0.3">
      <c r="C848" s="1" t="s">
        <v>841</v>
      </c>
      <c r="D848" s="1" t="s">
        <v>842</v>
      </c>
      <c r="E848" s="1" t="s">
        <v>39</v>
      </c>
      <c r="F848" s="1" t="s">
        <v>174</v>
      </c>
      <c r="G848" s="1" t="s">
        <v>1020</v>
      </c>
      <c r="H848" s="1" t="s">
        <v>68</v>
      </c>
      <c r="I848" s="1" t="s">
        <v>1021</v>
      </c>
      <c r="J848" t="str">
        <f>TRIM(CONCATENATE(wiz[[#This Row],[SHIPPER..................]],wiz[[#This Row],[ZIP2..]],wiz[[#This Row],[ZIP3..]]))</f>
        <v>b: KING OF FREIGHT | 2192127701</v>
      </c>
      <c r="K848" s="1">
        <v>2</v>
      </c>
      <c r="L848" s="1">
        <v>1.28</v>
      </c>
      <c r="M848" s="1">
        <v>0.27</v>
      </c>
      <c r="N848" s="1">
        <v>355</v>
      </c>
      <c r="O848" s="1">
        <v>0.68</v>
      </c>
      <c r="P848" s="1">
        <v>110</v>
      </c>
      <c r="Q848" s="1">
        <v>0.35</v>
      </c>
      <c r="R848" s="1">
        <v>32</v>
      </c>
      <c r="S848" s="1">
        <v>-89</v>
      </c>
      <c r="T848" s="1">
        <v>22</v>
      </c>
      <c r="U848" s="1">
        <v>61</v>
      </c>
      <c r="V848" s="1">
        <v>-6</v>
      </c>
      <c r="W848" s="1">
        <v>18040</v>
      </c>
      <c r="X848" s="1">
        <v>21921</v>
      </c>
      <c r="Y848" s="1">
        <v>27701</v>
      </c>
      <c r="Z848" s="1">
        <v>1.33</v>
      </c>
      <c r="AA848" s="6">
        <f t="shared" si="173"/>
        <v>4</v>
      </c>
      <c r="AB848" s="6">
        <f t="shared" si="174"/>
        <v>-12</v>
      </c>
      <c r="AC848" s="6">
        <f t="shared" si="175"/>
        <v>-571</v>
      </c>
      <c r="AD848" s="6">
        <f t="shared" si="176"/>
        <v>-142.75</v>
      </c>
      <c r="AE848" s="7">
        <f t="shared" si="177"/>
        <v>-334</v>
      </c>
      <c r="AF848" t="str">
        <f t="shared" ca="1" si="178"/>
        <v>$V$1194</v>
      </c>
      <c r="AG848" t="str">
        <f t="shared" ca="1" si="179"/>
        <v>$J$1194</v>
      </c>
      <c r="AH848" t="str">
        <f t="shared" ca="1" si="180"/>
        <v>b: BECKER LOGISTICS | 1254239073</v>
      </c>
      <c r="AI848" t="str">
        <f t="shared" ca="1" si="169"/>
        <v>$K$1194</v>
      </c>
      <c r="AJ848" s="8">
        <f t="shared" si="170"/>
        <v>0.5</v>
      </c>
      <c r="AK848" s="7">
        <f t="shared" si="171"/>
        <v>-334</v>
      </c>
      <c r="AL848" s="7" t="str">
        <f t="shared" ca="1" si="181"/>
        <v>b: BECKER LOGISTICS | 1254239073</v>
      </c>
      <c r="AM848" t="b">
        <f t="shared" si="172"/>
        <v>0</v>
      </c>
    </row>
    <row r="849" spans="3:39" x14ac:dyDescent="0.3">
      <c r="C849" s="1" t="s">
        <v>37</v>
      </c>
      <c r="D849" s="1" t="s">
        <v>38</v>
      </c>
      <c r="E849" s="1" t="s">
        <v>39</v>
      </c>
      <c r="F849" s="1" t="s">
        <v>174</v>
      </c>
      <c r="G849" s="1" t="s">
        <v>1016</v>
      </c>
      <c r="H849" s="1" t="s">
        <v>87</v>
      </c>
      <c r="I849" s="1" t="s">
        <v>1022</v>
      </c>
      <c r="J849" t="str">
        <f>TRIM(CONCATENATE(wiz[[#This Row],[SHIPPER..................]],wiz[[#This Row],[ZIP2..]],wiz[[#This Row],[ZIP3..]]))</f>
        <v>b: C H ROBINSON | 2079444601</v>
      </c>
      <c r="K849" s="1">
        <v>1</v>
      </c>
      <c r="L849" s="1">
        <v>1.58</v>
      </c>
      <c r="M849" s="1">
        <v>0.28000000000000003</v>
      </c>
      <c r="N849" s="1">
        <v>322</v>
      </c>
      <c r="O849" s="1">
        <v>0.96</v>
      </c>
      <c r="P849" s="1">
        <v>47</v>
      </c>
      <c r="Q849" s="1">
        <v>0.25</v>
      </c>
      <c r="R849" s="1">
        <v>107</v>
      </c>
      <c r="S849" s="1">
        <v>-136</v>
      </c>
      <c r="T849" s="1">
        <v>-30</v>
      </c>
      <c r="U849" s="1">
        <v>131</v>
      </c>
      <c r="V849" s="1">
        <v>-35</v>
      </c>
      <c r="W849" s="1">
        <v>20163</v>
      </c>
      <c r="X849" s="1">
        <v>20794</v>
      </c>
      <c r="Y849" s="1">
        <v>44601</v>
      </c>
      <c r="Z849" s="1">
        <v>1.64</v>
      </c>
      <c r="AA849" s="6">
        <f t="shared" si="173"/>
        <v>615</v>
      </c>
      <c r="AB849" s="6">
        <f t="shared" si="174"/>
        <v>-35</v>
      </c>
      <c r="AC849" s="6">
        <f t="shared" si="175"/>
        <v>-122022</v>
      </c>
      <c r="AD849" s="6">
        <f t="shared" si="176"/>
        <v>-198.40975609756097</v>
      </c>
      <c r="AE849" s="7">
        <f t="shared" si="177"/>
        <v>-1118</v>
      </c>
      <c r="AF849" t="str">
        <f t="shared" ca="1" si="178"/>
        <v>$V$1066</v>
      </c>
      <c r="AG849" t="str">
        <f t="shared" ca="1" si="179"/>
        <v>$J$1066</v>
      </c>
      <c r="AH849" t="str">
        <f t="shared" ca="1" si="180"/>
        <v>b: C H ROBINSON | 2736036101</v>
      </c>
      <c r="AI849" t="str">
        <f t="shared" ca="1" si="169"/>
        <v>$K$1066</v>
      </c>
      <c r="AJ849" s="8">
        <f t="shared" si="170"/>
        <v>1.6260162601626016E-3</v>
      </c>
      <c r="AK849" s="7">
        <f t="shared" si="171"/>
        <v>-560</v>
      </c>
      <c r="AL849" s="7" t="str">
        <f t="shared" ca="1" si="181"/>
        <v>b: C H ROBINSON | 6080335055</v>
      </c>
      <c r="AM849" t="b">
        <f t="shared" si="172"/>
        <v>0</v>
      </c>
    </row>
    <row r="850" spans="3:39" x14ac:dyDescent="0.3">
      <c r="C850" s="1" t="s">
        <v>37</v>
      </c>
      <c r="D850" s="1" t="s">
        <v>38</v>
      </c>
      <c r="E850" s="1" t="s">
        <v>39</v>
      </c>
      <c r="F850" s="1" t="s">
        <v>174</v>
      </c>
      <c r="G850" s="1" t="s">
        <v>175</v>
      </c>
      <c r="H850" s="1" t="s">
        <v>87</v>
      </c>
      <c r="I850" s="1" t="s">
        <v>1023</v>
      </c>
      <c r="J850" t="str">
        <f>TRIM(CONCATENATE(wiz[[#This Row],[SHIPPER..................]],wiz[[#This Row],[ZIP2..]],wiz[[#This Row],[ZIP3..]]))</f>
        <v>b: C H ROBINSON | 2170143026</v>
      </c>
      <c r="K850" s="1">
        <v>1</v>
      </c>
      <c r="L850" s="1">
        <v>1.68</v>
      </c>
      <c r="M850" s="1">
        <v>0.28000000000000003</v>
      </c>
      <c r="N850" s="1">
        <v>370</v>
      </c>
      <c r="O850" s="1">
        <v>0.49</v>
      </c>
      <c r="P850" s="1">
        <v>0</v>
      </c>
      <c r="Q850" s="1">
        <v>0.25</v>
      </c>
      <c r="R850" s="1">
        <v>-8</v>
      </c>
      <c r="S850" s="1">
        <v>0</v>
      </c>
      <c r="T850" s="1">
        <v>67</v>
      </c>
      <c r="U850" s="1">
        <v>397</v>
      </c>
      <c r="V850" s="1">
        <v>464</v>
      </c>
      <c r="W850" s="1">
        <v>21701</v>
      </c>
      <c r="X850" s="1">
        <v>21701</v>
      </c>
      <c r="Y850" s="1">
        <v>43026</v>
      </c>
      <c r="Z850" s="1">
        <v>1.74</v>
      </c>
      <c r="AA850" s="6">
        <f t="shared" si="173"/>
        <v>615</v>
      </c>
      <c r="AB850" s="6">
        <f t="shared" si="174"/>
        <v>464</v>
      </c>
      <c r="AC850" s="6">
        <f t="shared" si="175"/>
        <v>-122022</v>
      </c>
      <c r="AD850" s="6">
        <f t="shared" si="176"/>
        <v>-198.40975609756097</v>
      </c>
      <c r="AE850" s="7">
        <f t="shared" si="177"/>
        <v>-1118</v>
      </c>
      <c r="AF850" t="str">
        <f t="shared" ca="1" si="178"/>
        <v>$V$1066</v>
      </c>
      <c r="AG850" t="str">
        <f t="shared" ca="1" si="179"/>
        <v>$J$1066</v>
      </c>
      <c r="AH850" t="str">
        <f t="shared" ca="1" si="180"/>
        <v>b: C H ROBINSON | 2736036101</v>
      </c>
      <c r="AI850" t="str">
        <f t="shared" ca="1" si="169"/>
        <v>$K$1066</v>
      </c>
      <c r="AJ850" s="8">
        <f t="shared" si="170"/>
        <v>1.6260162601626016E-3</v>
      </c>
      <c r="AK850" s="7">
        <f t="shared" si="171"/>
        <v>-560</v>
      </c>
      <c r="AL850" s="7" t="str">
        <f t="shared" ca="1" si="181"/>
        <v>b: C H ROBINSON | 6080335055</v>
      </c>
      <c r="AM850" t="b">
        <f t="shared" si="172"/>
        <v>0</v>
      </c>
    </row>
    <row r="851" spans="3:39" x14ac:dyDescent="0.3">
      <c r="C851" s="1" t="s">
        <v>1024</v>
      </c>
      <c r="D851" s="1" t="s">
        <v>1025</v>
      </c>
      <c r="E851" s="1" t="s">
        <v>39</v>
      </c>
      <c r="F851" s="1" t="s">
        <v>174</v>
      </c>
      <c r="G851" s="1" t="s">
        <v>1026</v>
      </c>
      <c r="H851" s="1" t="s">
        <v>176</v>
      </c>
      <c r="I851" s="1" t="s">
        <v>1027</v>
      </c>
      <c r="J851" t="str">
        <f>TRIM(CONCATENATE(wiz[[#This Row],[SHIPPER..................]],wiz[[#This Row],[ZIP2..]],wiz[[#This Row],[ZIP3..]]))</f>
        <v>b: DESTINATION TRANSP| 2103048131</v>
      </c>
      <c r="K851" s="1">
        <v>1</v>
      </c>
      <c r="L851" s="1">
        <v>1.21</v>
      </c>
      <c r="M851" s="1">
        <v>0.27</v>
      </c>
      <c r="N851" s="1">
        <v>506</v>
      </c>
      <c r="O851" s="1">
        <v>0.96</v>
      </c>
      <c r="P851" s="1">
        <v>59</v>
      </c>
      <c r="Q851" s="1">
        <v>0.3</v>
      </c>
      <c r="R851" s="1">
        <v>128</v>
      </c>
      <c r="S851" s="1">
        <v>-48</v>
      </c>
      <c r="T851" s="1">
        <v>20</v>
      </c>
      <c r="U851" s="1">
        <v>23</v>
      </c>
      <c r="V851" s="1">
        <v>-5</v>
      </c>
      <c r="W851" s="1">
        <v>17601</v>
      </c>
      <c r="X851" s="1">
        <v>21030</v>
      </c>
      <c r="Y851" s="1">
        <v>48131</v>
      </c>
      <c r="Z851" s="1">
        <v>1.26</v>
      </c>
      <c r="AA851" s="6">
        <f t="shared" si="173"/>
        <v>1</v>
      </c>
      <c r="AB851" s="6">
        <f t="shared" si="174"/>
        <v>-5</v>
      </c>
      <c r="AC851" s="6">
        <f t="shared" si="175"/>
        <v>-5</v>
      </c>
      <c r="AD851" s="6">
        <f t="shared" si="176"/>
        <v>-5</v>
      </c>
      <c r="AE851" s="7">
        <f t="shared" si="177"/>
        <v>-5</v>
      </c>
      <c r="AF851" t="str">
        <f t="shared" ca="1" si="178"/>
        <v>$V$221</v>
      </c>
      <c r="AG851" t="str">
        <f t="shared" ca="1" si="179"/>
        <v>$J$221</v>
      </c>
      <c r="AH851" t="str">
        <f t="shared" ca="1" si="180"/>
        <v>b: COVENANT TRANSPORT| 3030142261</v>
      </c>
      <c r="AI851" t="str">
        <f t="shared" ca="1" si="169"/>
        <v>$K$221</v>
      </c>
      <c r="AJ851" s="8">
        <f t="shared" si="170"/>
        <v>1</v>
      </c>
      <c r="AK851" s="7">
        <f t="shared" si="171"/>
        <v>-5</v>
      </c>
      <c r="AL851" s="7" t="str">
        <f t="shared" ca="1" si="181"/>
        <v>b: COVENANT TRANSPORT| 3030142261</v>
      </c>
      <c r="AM851" t="str">
        <f t="shared" si="172"/>
        <v>b: DESTINATION TRANSP| 2103048131</v>
      </c>
    </row>
    <row r="852" spans="3:39" x14ac:dyDescent="0.3">
      <c r="C852" s="1" t="s">
        <v>37</v>
      </c>
      <c r="D852" s="1" t="s">
        <v>38</v>
      </c>
      <c r="E852" s="1" t="s">
        <v>39</v>
      </c>
      <c r="F852" s="1" t="s">
        <v>174</v>
      </c>
      <c r="G852" s="1" t="s">
        <v>1015</v>
      </c>
      <c r="H852" s="1" t="s">
        <v>70</v>
      </c>
      <c r="I852" s="1" t="s">
        <v>349</v>
      </c>
      <c r="J852" t="str">
        <f>TRIM(CONCATENATE(wiz[[#This Row],[SHIPPER..................]],wiz[[#This Row],[ZIP2..]],wiz[[#This Row],[ZIP3..]]))</f>
        <v>b: C H ROBINSON | 2120137401</v>
      </c>
      <c r="K852" s="1">
        <v>1</v>
      </c>
      <c r="L852" s="1">
        <v>1.1599999999999999</v>
      </c>
      <c r="M852" s="1">
        <v>0.28000000000000003</v>
      </c>
      <c r="N852" s="1">
        <v>626</v>
      </c>
      <c r="O852" s="1">
        <v>1.79</v>
      </c>
      <c r="P852" s="1">
        <v>119</v>
      </c>
      <c r="Q852" s="1">
        <v>0.35</v>
      </c>
      <c r="R852" s="1">
        <v>-44</v>
      </c>
      <c r="S852" s="1">
        <v>-165</v>
      </c>
      <c r="T852" s="1">
        <v>-137</v>
      </c>
      <c r="U852" s="1">
        <v>-49</v>
      </c>
      <c r="V852" s="1">
        <v>-351</v>
      </c>
      <c r="W852" s="1">
        <v>22630</v>
      </c>
      <c r="X852" s="1">
        <v>21201</v>
      </c>
      <c r="Y852" s="1">
        <v>37401</v>
      </c>
      <c r="Z852" s="1">
        <v>1.22</v>
      </c>
      <c r="AA852" s="6">
        <f t="shared" si="173"/>
        <v>615</v>
      </c>
      <c r="AB852" s="6">
        <f t="shared" si="174"/>
        <v>-351</v>
      </c>
      <c r="AC852" s="6">
        <f t="shared" si="175"/>
        <v>-122022</v>
      </c>
      <c r="AD852" s="6">
        <f t="shared" si="176"/>
        <v>-198.40975609756097</v>
      </c>
      <c r="AE852" s="7">
        <f t="shared" si="177"/>
        <v>-1118</v>
      </c>
      <c r="AF852" t="str">
        <f t="shared" ca="1" si="178"/>
        <v>$V$1066</v>
      </c>
      <c r="AG852" t="str">
        <f t="shared" ca="1" si="179"/>
        <v>$J$1066</v>
      </c>
      <c r="AH852" t="str">
        <f t="shared" ca="1" si="180"/>
        <v>b: C H ROBINSON | 2736036101</v>
      </c>
      <c r="AI852" t="str">
        <f t="shared" ca="1" si="169"/>
        <v>$K$1066</v>
      </c>
      <c r="AJ852" s="8">
        <f t="shared" si="170"/>
        <v>1.6260162601626016E-3</v>
      </c>
      <c r="AK852" s="7">
        <f t="shared" si="171"/>
        <v>-560</v>
      </c>
      <c r="AL852" s="7" t="str">
        <f t="shared" ca="1" si="181"/>
        <v>b: C H ROBINSON | 6080335055</v>
      </c>
      <c r="AM852" t="b">
        <f t="shared" si="172"/>
        <v>0</v>
      </c>
    </row>
    <row r="853" spans="3:39" x14ac:dyDescent="0.3">
      <c r="C853" s="1" t="s">
        <v>1028</v>
      </c>
      <c r="D853" s="1" t="s">
        <v>1029</v>
      </c>
      <c r="E853" s="1" t="s">
        <v>39</v>
      </c>
      <c r="F853" s="1" t="s">
        <v>174</v>
      </c>
      <c r="G853" s="1" t="s">
        <v>1015</v>
      </c>
      <c r="H853" s="1" t="s">
        <v>70</v>
      </c>
      <c r="I853" s="1" t="s">
        <v>1030</v>
      </c>
      <c r="J853" t="str">
        <f>TRIM(CONCATENATE(wiz[[#This Row],[SHIPPER..................]],wiz[[#This Row],[ZIP2..]],wiz[[#This Row],[ZIP3..]]))</f>
        <v>CHAMPION TRANSPORTATI| 2120137601</v>
      </c>
      <c r="K853" s="1">
        <v>1</v>
      </c>
      <c r="L853" s="1">
        <v>1.18</v>
      </c>
      <c r="M853" s="1">
        <v>0.27</v>
      </c>
      <c r="N853" s="1">
        <v>442</v>
      </c>
      <c r="O853" s="1">
        <v>0.96</v>
      </c>
      <c r="P853" s="1">
        <v>111</v>
      </c>
      <c r="Q853" s="1">
        <v>0.35</v>
      </c>
      <c r="R853" s="1">
        <v>-27</v>
      </c>
      <c r="S853" s="1">
        <v>-73</v>
      </c>
      <c r="T853" s="1">
        <v>-18</v>
      </c>
      <c r="U853" s="1">
        <v>13</v>
      </c>
      <c r="V853" s="1">
        <v>-78</v>
      </c>
      <c r="W853" s="1">
        <v>19971</v>
      </c>
      <c r="X853" s="1">
        <v>21201</v>
      </c>
      <c r="Y853" s="1">
        <v>37601</v>
      </c>
      <c r="Z853" s="1">
        <v>1.23</v>
      </c>
      <c r="AA853" s="6">
        <f t="shared" si="173"/>
        <v>1</v>
      </c>
      <c r="AB853" s="6">
        <f t="shared" si="174"/>
        <v>-78</v>
      </c>
      <c r="AC853" s="6">
        <f t="shared" si="175"/>
        <v>-78</v>
      </c>
      <c r="AD853" s="6">
        <f t="shared" si="176"/>
        <v>-78</v>
      </c>
      <c r="AE853" s="7">
        <f t="shared" si="177"/>
        <v>-78</v>
      </c>
      <c r="AF853" t="str">
        <f t="shared" ca="1" si="178"/>
        <v>$V$753</v>
      </c>
      <c r="AG853" t="str">
        <f t="shared" ca="1" si="179"/>
        <v>$J$753</v>
      </c>
      <c r="AH853" t="str">
        <f t="shared" ca="1" si="180"/>
        <v>b: C H ROBINSON | 4780130050</v>
      </c>
      <c r="AI853" t="str">
        <f t="shared" ca="1" si="169"/>
        <v>$K$753</v>
      </c>
      <c r="AJ853" s="8">
        <f t="shared" si="170"/>
        <v>1</v>
      </c>
      <c r="AK853" s="7">
        <f t="shared" si="171"/>
        <v>-78</v>
      </c>
      <c r="AL853" s="7" t="str">
        <f t="shared" ca="1" si="181"/>
        <v>b: C H ROBINSON | 4780130050</v>
      </c>
      <c r="AM853" t="str">
        <f t="shared" si="172"/>
        <v>CHAMPION TRANSPORTATI| 2120137601</v>
      </c>
    </row>
    <row r="854" spans="3:39" x14ac:dyDescent="0.3">
      <c r="C854" s="1" t="s">
        <v>879</v>
      </c>
      <c r="D854" s="1" t="s">
        <v>880</v>
      </c>
      <c r="E854" s="1" t="s">
        <v>39</v>
      </c>
      <c r="F854" s="1" t="s">
        <v>174</v>
      </c>
      <c r="G854" s="1" t="s">
        <v>1015</v>
      </c>
      <c r="H854" s="1" t="s">
        <v>70</v>
      </c>
      <c r="I854" s="1" t="s">
        <v>784</v>
      </c>
      <c r="J854" t="str">
        <f>TRIM(CONCATENATE(wiz[[#This Row],[SHIPPER..................]],wiz[[#This Row],[ZIP2..]],wiz[[#This Row],[ZIP3..]]))</f>
        <v>PLS PITTSBURGH LOGIST| 2120137774</v>
      </c>
      <c r="K854" s="1">
        <v>1</v>
      </c>
      <c r="L854" s="1">
        <v>1.32</v>
      </c>
      <c r="M854" s="1">
        <v>0.28000000000000003</v>
      </c>
      <c r="N854" s="1">
        <v>562</v>
      </c>
      <c r="O854" s="1">
        <v>0.88</v>
      </c>
      <c r="P854" s="1">
        <v>106</v>
      </c>
      <c r="Q854" s="1">
        <v>0.35</v>
      </c>
      <c r="R854" s="1">
        <v>-39</v>
      </c>
      <c r="S854" s="1">
        <v>-72</v>
      </c>
      <c r="T854" s="1">
        <v>53</v>
      </c>
      <c r="U854" s="1">
        <v>202</v>
      </c>
      <c r="V854" s="1">
        <v>183</v>
      </c>
      <c r="W854" s="1">
        <v>22630</v>
      </c>
      <c r="X854" s="1">
        <v>21201</v>
      </c>
      <c r="Y854" s="1">
        <v>37774</v>
      </c>
      <c r="Z854" s="1">
        <v>1.38</v>
      </c>
      <c r="AA854" s="6">
        <f t="shared" si="173"/>
        <v>10</v>
      </c>
      <c r="AB854" s="6">
        <f t="shared" si="174"/>
        <v>183</v>
      </c>
      <c r="AC854" s="6">
        <f t="shared" si="175"/>
        <v>-1697</v>
      </c>
      <c r="AD854" s="6">
        <f t="shared" si="176"/>
        <v>-169.7</v>
      </c>
      <c r="AE854" s="7">
        <f t="shared" si="177"/>
        <v>-364</v>
      </c>
      <c r="AF854" t="str">
        <f t="shared" ca="1" si="178"/>
        <v>$V$1355</v>
      </c>
      <c r="AG854" t="str">
        <f t="shared" ca="1" si="179"/>
        <v>$J$1355</v>
      </c>
      <c r="AH854" t="str">
        <f t="shared" ca="1" si="180"/>
        <v>PLS PITTSBURGH LOGIST| 4313028348</v>
      </c>
      <c r="AI854" t="str">
        <f t="shared" ca="1" si="169"/>
        <v>$K$1355</v>
      </c>
      <c r="AJ854" s="8">
        <f t="shared" si="170"/>
        <v>0.1</v>
      </c>
      <c r="AK854" s="7">
        <f t="shared" si="171"/>
        <v>-364</v>
      </c>
      <c r="AL854" s="7" t="str">
        <f t="shared" ca="1" si="181"/>
        <v>PLS PITTSBURGH LOGIST| 4313028348</v>
      </c>
      <c r="AM854" t="b">
        <f t="shared" si="172"/>
        <v>0</v>
      </c>
    </row>
    <row r="855" spans="3:39" x14ac:dyDescent="0.3">
      <c r="C855" s="1" t="s">
        <v>547</v>
      </c>
      <c r="D855" s="1" t="s">
        <v>548</v>
      </c>
      <c r="E855" s="1" t="s">
        <v>39</v>
      </c>
      <c r="F855" s="1" t="s">
        <v>174</v>
      </c>
      <c r="G855" s="1" t="s">
        <v>1015</v>
      </c>
      <c r="H855" s="1" t="s">
        <v>70</v>
      </c>
      <c r="I855" s="1" t="s">
        <v>75</v>
      </c>
      <c r="J855" t="str">
        <f>TRIM(CONCATENATE(wiz[[#This Row],[SHIPPER..................]],wiz[[#This Row],[ZIP2..]],wiz[[#This Row],[ZIP3..]]))</f>
        <v>CORPORATE TRAFFIC BRO| 2120138101</v>
      </c>
      <c r="K855" s="1">
        <v>1</v>
      </c>
      <c r="L855" s="1">
        <v>0.92</v>
      </c>
      <c r="M855" s="1">
        <v>0.27</v>
      </c>
      <c r="N855" s="1">
        <v>914</v>
      </c>
      <c r="O855" s="1">
        <v>1.67</v>
      </c>
      <c r="P855" s="1">
        <v>119</v>
      </c>
      <c r="Q855" s="1">
        <v>0.35</v>
      </c>
      <c r="R855" s="1">
        <v>-55</v>
      </c>
      <c r="S855" s="1">
        <v>-198</v>
      </c>
      <c r="T855" s="1">
        <v>34</v>
      </c>
      <c r="U855" s="1">
        <v>52</v>
      </c>
      <c r="V855" s="1">
        <v>-112</v>
      </c>
      <c r="W855" s="1">
        <v>22630</v>
      </c>
      <c r="X855" s="1">
        <v>21201</v>
      </c>
      <c r="Y855" s="1">
        <v>38101</v>
      </c>
      <c r="Z855" s="1">
        <v>0.97</v>
      </c>
      <c r="AA855" s="6">
        <f t="shared" si="173"/>
        <v>2</v>
      </c>
      <c r="AB855" s="6">
        <f t="shared" si="174"/>
        <v>-112</v>
      </c>
      <c r="AC855" s="6">
        <f t="shared" si="175"/>
        <v>622</v>
      </c>
      <c r="AD855" s="6">
        <f t="shared" si="176"/>
        <v>311</v>
      </c>
      <c r="AE855" s="7">
        <f t="shared" si="177"/>
        <v>-112</v>
      </c>
      <c r="AF855" t="str">
        <f t="shared" ca="1" si="178"/>
        <v>$V$355</v>
      </c>
      <c r="AG855" t="str">
        <f t="shared" ca="1" si="179"/>
        <v>$J$355</v>
      </c>
      <c r="AH855" t="str">
        <f t="shared" ca="1" si="180"/>
        <v>TRACTOR SUPPLY MANHAT| 3730746064</v>
      </c>
      <c r="AI855" t="str">
        <f t="shared" ca="1" si="169"/>
        <v>$K$355</v>
      </c>
      <c r="AJ855" s="8">
        <f t="shared" si="170"/>
        <v>0.5</v>
      </c>
      <c r="AK855" s="7">
        <f t="shared" si="171"/>
        <v>-112</v>
      </c>
      <c r="AL855" s="7" t="str">
        <f t="shared" ca="1" si="181"/>
        <v>TRACTOR SUPPLY MANHAT| 3730746064</v>
      </c>
      <c r="AM855" t="str">
        <f t="shared" si="172"/>
        <v>CORPORATE TRAFFIC BRO| 2120138101</v>
      </c>
    </row>
    <row r="856" spans="3:39" x14ac:dyDescent="0.3">
      <c r="C856" s="1" t="s">
        <v>1031</v>
      </c>
      <c r="D856" s="1" t="s">
        <v>1032</v>
      </c>
      <c r="E856" s="1" t="s">
        <v>39</v>
      </c>
      <c r="F856" s="1" t="s">
        <v>174</v>
      </c>
      <c r="G856" s="1" t="s">
        <v>1015</v>
      </c>
      <c r="H856" s="1" t="s">
        <v>70</v>
      </c>
      <c r="I856" s="1" t="s">
        <v>75</v>
      </c>
      <c r="J856" t="str">
        <f>TRIM(CONCATENATE(wiz[[#This Row],[SHIPPER..................]],wiz[[#This Row],[ZIP2..]],wiz[[#This Row],[ZIP3..]]))</f>
        <v>EAST COAST LOGISTICS | 2120138101</v>
      </c>
      <c r="K856" s="1">
        <v>1</v>
      </c>
      <c r="L856" s="1">
        <v>1.02</v>
      </c>
      <c r="M856" s="1">
        <v>0.28000000000000003</v>
      </c>
      <c r="N856" s="1">
        <v>925</v>
      </c>
      <c r="O856" s="1">
        <v>1.96</v>
      </c>
      <c r="P856" s="1">
        <v>122</v>
      </c>
      <c r="Q856" s="1">
        <v>0.35</v>
      </c>
      <c r="R856" s="1">
        <v>-65</v>
      </c>
      <c r="S856" s="1">
        <v>-87</v>
      </c>
      <c r="T856" s="1">
        <v>-35</v>
      </c>
      <c r="U856" s="1">
        <v>153</v>
      </c>
      <c r="V856" s="1">
        <v>31</v>
      </c>
      <c r="W856" s="1">
        <v>19971</v>
      </c>
      <c r="X856" s="1">
        <v>21201</v>
      </c>
      <c r="Y856" s="1">
        <v>38101</v>
      </c>
      <c r="Z856" s="1">
        <v>1.08</v>
      </c>
      <c r="AA856" s="6">
        <f t="shared" si="173"/>
        <v>1</v>
      </c>
      <c r="AB856" s="6">
        <f t="shared" si="174"/>
        <v>31</v>
      </c>
      <c r="AC856" s="6">
        <f t="shared" si="175"/>
        <v>31</v>
      </c>
      <c r="AD856" s="6">
        <f t="shared" si="176"/>
        <v>31</v>
      </c>
      <c r="AE856" s="7">
        <f t="shared" si="177"/>
        <v>31</v>
      </c>
      <c r="AF856" t="str">
        <f t="shared" ca="1" si="178"/>
        <v>$V$790</v>
      </c>
      <c r="AG856" t="str">
        <f t="shared" ca="1" si="179"/>
        <v>$J$790</v>
      </c>
      <c r="AH856" t="str">
        <f t="shared" ca="1" si="180"/>
        <v>MORGAN FOODS | 4713030050</v>
      </c>
      <c r="AI856" t="str">
        <f t="shared" ca="1" si="169"/>
        <v>$K$790</v>
      </c>
      <c r="AJ856" s="8">
        <f t="shared" si="170"/>
        <v>1</v>
      </c>
      <c r="AK856" s="7">
        <f t="shared" si="171"/>
        <v>31</v>
      </c>
      <c r="AL856" s="7" t="str">
        <f t="shared" ca="1" si="181"/>
        <v>MORGAN FOODS | 4713030050</v>
      </c>
      <c r="AM856" t="str">
        <f t="shared" si="172"/>
        <v>EAST COAST LOGISTICS | 2120138101</v>
      </c>
    </row>
    <row r="857" spans="3:39" x14ac:dyDescent="0.3">
      <c r="C857" s="1" t="s">
        <v>37</v>
      </c>
      <c r="D857" s="1" t="s">
        <v>38</v>
      </c>
      <c r="E857" s="1" t="s">
        <v>39</v>
      </c>
      <c r="F857" s="1" t="s">
        <v>174</v>
      </c>
      <c r="G857" s="1" t="s">
        <v>1033</v>
      </c>
      <c r="H857" s="1" t="s">
        <v>70</v>
      </c>
      <c r="I857" s="1" t="s">
        <v>1034</v>
      </c>
      <c r="J857" t="str">
        <f>TRIM(CONCATENATE(wiz[[#This Row],[SHIPPER..................]],wiz[[#This Row],[ZIP2..]],wiz[[#This Row],[ZIP3..]]))</f>
        <v>b: C H ROBINSON | 2128937034</v>
      </c>
      <c r="K857" s="1">
        <v>1</v>
      </c>
      <c r="L857" s="1">
        <v>0.87</v>
      </c>
      <c r="M857" s="1">
        <v>0.28000000000000003</v>
      </c>
      <c r="N857" s="1">
        <v>736</v>
      </c>
      <c r="O857" s="1">
        <v>1.61</v>
      </c>
      <c r="P857" s="1">
        <v>127</v>
      </c>
      <c r="Q857" s="1">
        <v>0.35</v>
      </c>
      <c r="R857" s="1">
        <v>20</v>
      </c>
      <c r="S857" s="1">
        <v>-93</v>
      </c>
      <c r="T857" s="1">
        <v>0</v>
      </c>
      <c r="U857" s="1">
        <v>-182</v>
      </c>
      <c r="V857" s="1">
        <v>-275</v>
      </c>
      <c r="W857" s="1">
        <v>19971</v>
      </c>
      <c r="X857" s="1">
        <v>21289</v>
      </c>
      <c r="Y857" s="1">
        <v>37034</v>
      </c>
      <c r="Z857" s="1">
        <v>0.93</v>
      </c>
      <c r="AA857" s="6">
        <f t="shared" si="173"/>
        <v>615</v>
      </c>
      <c r="AB857" s="6">
        <f t="shared" si="174"/>
        <v>-275</v>
      </c>
      <c r="AC857" s="6">
        <f t="shared" si="175"/>
        <v>-122022</v>
      </c>
      <c r="AD857" s="6">
        <f t="shared" si="176"/>
        <v>-198.40975609756097</v>
      </c>
      <c r="AE857" s="7">
        <f t="shared" si="177"/>
        <v>-1118</v>
      </c>
      <c r="AF857" t="str">
        <f t="shared" ca="1" si="178"/>
        <v>$V$1066</v>
      </c>
      <c r="AG857" t="str">
        <f t="shared" ca="1" si="179"/>
        <v>$J$1066</v>
      </c>
      <c r="AH857" t="str">
        <f t="shared" ca="1" si="180"/>
        <v>b: C H ROBINSON | 2736036101</v>
      </c>
      <c r="AI857" t="str">
        <f t="shared" ca="1" si="169"/>
        <v>$K$1066</v>
      </c>
      <c r="AJ857" s="8">
        <f t="shared" si="170"/>
        <v>1.6260162601626016E-3</v>
      </c>
      <c r="AK857" s="7">
        <f t="shared" si="171"/>
        <v>-560</v>
      </c>
      <c r="AL857" s="7" t="str">
        <f t="shared" ca="1" si="181"/>
        <v>b: C H ROBINSON | 6080335055</v>
      </c>
      <c r="AM857" t="b">
        <f t="shared" si="172"/>
        <v>0</v>
      </c>
    </row>
    <row r="858" spans="3:39" x14ac:dyDescent="0.3">
      <c r="C858" s="1" t="s">
        <v>37</v>
      </c>
      <c r="D858" s="1" t="s">
        <v>38</v>
      </c>
      <c r="E858" s="1" t="s">
        <v>39</v>
      </c>
      <c r="F858" s="1" t="s">
        <v>174</v>
      </c>
      <c r="G858" s="1" t="s">
        <v>1015</v>
      </c>
      <c r="H858" s="1" t="s">
        <v>68</v>
      </c>
      <c r="I858" s="1" t="s">
        <v>1035</v>
      </c>
      <c r="J858" t="str">
        <f>TRIM(CONCATENATE(wiz[[#This Row],[SHIPPER..................]],wiz[[#This Row],[ZIP2..]],wiz[[#This Row],[ZIP3..]]))</f>
        <v>b: C H ROBINSON | 2120127288</v>
      </c>
      <c r="K858" s="1">
        <v>1</v>
      </c>
      <c r="L858" s="1">
        <v>1.62</v>
      </c>
      <c r="M858" s="1">
        <v>0.27</v>
      </c>
      <c r="N858" s="1">
        <v>307</v>
      </c>
      <c r="O858" s="1">
        <v>0.88</v>
      </c>
      <c r="P858" s="1">
        <v>119</v>
      </c>
      <c r="Q858" s="1">
        <v>0.35</v>
      </c>
      <c r="R858" s="1">
        <v>-18</v>
      </c>
      <c r="S858" s="1">
        <v>-165</v>
      </c>
      <c r="T858" s="1">
        <v>-11</v>
      </c>
      <c r="U858" s="1">
        <v>434</v>
      </c>
      <c r="V858" s="1">
        <v>258</v>
      </c>
      <c r="W858" s="1">
        <v>22630</v>
      </c>
      <c r="X858" s="1">
        <v>21201</v>
      </c>
      <c r="Y858" s="1">
        <v>27288</v>
      </c>
      <c r="Z858" s="1">
        <v>1.67</v>
      </c>
      <c r="AA858" s="6">
        <f t="shared" si="173"/>
        <v>615</v>
      </c>
      <c r="AB858" s="6">
        <f t="shared" si="174"/>
        <v>258</v>
      </c>
      <c r="AC858" s="6">
        <f t="shared" si="175"/>
        <v>-122022</v>
      </c>
      <c r="AD858" s="6">
        <f t="shared" si="176"/>
        <v>-198.40975609756097</v>
      </c>
      <c r="AE858" s="7">
        <f t="shared" si="177"/>
        <v>-1118</v>
      </c>
      <c r="AF858" t="str">
        <f t="shared" ca="1" si="178"/>
        <v>$V$1066</v>
      </c>
      <c r="AG858" t="str">
        <f t="shared" ca="1" si="179"/>
        <v>$J$1066</v>
      </c>
      <c r="AH858" t="str">
        <f t="shared" ca="1" si="180"/>
        <v>b: C H ROBINSON | 2736036101</v>
      </c>
      <c r="AI858" t="str">
        <f t="shared" ca="1" si="169"/>
        <v>$K$1066</v>
      </c>
      <c r="AJ858" s="8">
        <f t="shared" si="170"/>
        <v>1.6260162601626016E-3</v>
      </c>
      <c r="AK858" s="7">
        <f t="shared" si="171"/>
        <v>-560</v>
      </c>
      <c r="AL858" s="7" t="str">
        <f t="shared" ca="1" si="181"/>
        <v>b: C H ROBINSON | 6080335055</v>
      </c>
      <c r="AM858" t="b">
        <f t="shared" si="172"/>
        <v>0</v>
      </c>
    </row>
    <row r="859" spans="3:39" x14ac:dyDescent="0.3">
      <c r="C859" s="1" t="s">
        <v>58</v>
      </c>
      <c r="D859" s="1" t="s">
        <v>59</v>
      </c>
      <c r="E859" s="1" t="s">
        <v>39</v>
      </c>
      <c r="F859" s="1" t="s">
        <v>174</v>
      </c>
      <c r="G859" s="1" t="s">
        <v>1015</v>
      </c>
      <c r="H859" s="1" t="s">
        <v>140</v>
      </c>
      <c r="I859" s="1" t="s">
        <v>1036</v>
      </c>
      <c r="J859" t="str">
        <f>TRIM(CONCATENATE(wiz[[#This Row],[SHIPPER..................]],wiz[[#This Row],[ZIP2..]],wiz[[#This Row],[ZIP3..]]))</f>
        <v>CENTRAL GARDEN AND PE| 2120153014</v>
      </c>
      <c r="K859" s="1">
        <v>1</v>
      </c>
      <c r="L859" s="1">
        <v>1.19</v>
      </c>
      <c r="M859" s="1">
        <v>0.21</v>
      </c>
      <c r="N859" s="1">
        <v>855</v>
      </c>
      <c r="O859" s="1">
        <v>1.96</v>
      </c>
      <c r="P859" s="1">
        <v>74</v>
      </c>
      <c r="Q859" s="1">
        <v>0.3</v>
      </c>
      <c r="R859" s="1">
        <v>269</v>
      </c>
      <c r="S859" s="1">
        <v>-67</v>
      </c>
      <c r="T859" s="1">
        <v>-67</v>
      </c>
      <c r="U859" s="1">
        <v>-113</v>
      </c>
      <c r="V859" s="1">
        <v>-247</v>
      </c>
      <c r="W859" s="1">
        <v>17601</v>
      </c>
      <c r="X859" s="1">
        <v>21201</v>
      </c>
      <c r="Y859" s="1">
        <v>53014</v>
      </c>
      <c r="Z859" s="1">
        <v>1.18</v>
      </c>
      <c r="AA859" s="6">
        <f t="shared" si="173"/>
        <v>48</v>
      </c>
      <c r="AB859" s="6">
        <f t="shared" si="174"/>
        <v>-247</v>
      </c>
      <c r="AC859" s="6">
        <f t="shared" si="175"/>
        <v>-4671</v>
      </c>
      <c r="AD859" s="6">
        <f t="shared" si="176"/>
        <v>-97.3125</v>
      </c>
      <c r="AE859" s="7">
        <f t="shared" si="177"/>
        <v>-559</v>
      </c>
      <c r="AF859" t="str">
        <f t="shared" ca="1" si="178"/>
        <v>$V$2311</v>
      </c>
      <c r="AG859" t="str">
        <f t="shared" ca="1" si="179"/>
        <v>$J$2311</v>
      </c>
      <c r="AH859" t="str">
        <f t="shared" ca="1" si="180"/>
        <v>CENTRAL GARDEN AND PE| 5301448901</v>
      </c>
      <c r="AI859" t="str">
        <f t="shared" ca="1" si="169"/>
        <v>$K$2311</v>
      </c>
      <c r="AJ859" s="8">
        <f t="shared" si="170"/>
        <v>2.0833333333333332E-2</v>
      </c>
      <c r="AK859" s="7">
        <f t="shared" si="171"/>
        <v>-156</v>
      </c>
      <c r="AL859" s="7" t="str">
        <f t="shared" ca="1" si="181"/>
        <v>b: MATSON LOGISTICS | 881728379</v>
      </c>
      <c r="AM859" t="b">
        <f t="shared" si="172"/>
        <v>0</v>
      </c>
    </row>
    <row r="860" spans="3:39" x14ac:dyDescent="0.3">
      <c r="C860" s="1" t="s">
        <v>37</v>
      </c>
      <c r="D860" s="1" t="s">
        <v>38</v>
      </c>
      <c r="E860" s="1" t="s">
        <v>39</v>
      </c>
      <c r="F860" s="1" t="s">
        <v>172</v>
      </c>
      <c r="G860" s="1" t="s">
        <v>173</v>
      </c>
      <c r="H860" s="1" t="s">
        <v>140</v>
      </c>
      <c r="I860" s="1" t="s">
        <v>1037</v>
      </c>
      <c r="J860" t="str">
        <f>TRIM(CONCATENATE(wiz[[#This Row],[SHIPPER..................]],wiz[[#This Row],[ZIP2..]],wiz[[#This Row],[ZIP3..]]))</f>
        <v>b: C H ROBINSON | 1970253549</v>
      </c>
      <c r="K860" s="1">
        <v>1</v>
      </c>
      <c r="L860" s="1">
        <v>1.1299999999999999</v>
      </c>
      <c r="M860" s="1">
        <v>0.28000000000000003</v>
      </c>
      <c r="N860" s="1">
        <v>867</v>
      </c>
      <c r="O860" s="1">
        <v>1.1499999999999999</v>
      </c>
      <c r="P860" s="1">
        <v>0</v>
      </c>
      <c r="Q860" s="1">
        <v>0.25</v>
      </c>
      <c r="R860" s="1">
        <v>64</v>
      </c>
      <c r="S860" s="1">
        <v>0</v>
      </c>
      <c r="T860" s="1">
        <v>125</v>
      </c>
      <c r="U860" s="1">
        <v>47</v>
      </c>
      <c r="V860" s="1">
        <v>172</v>
      </c>
      <c r="W860" s="1">
        <v>19702</v>
      </c>
      <c r="X860" s="1">
        <v>19702</v>
      </c>
      <c r="Y860" s="1">
        <v>53549</v>
      </c>
      <c r="Z860" s="1">
        <v>1.19</v>
      </c>
      <c r="AA860" s="6">
        <f t="shared" si="173"/>
        <v>615</v>
      </c>
      <c r="AB860" s="6">
        <f t="shared" si="174"/>
        <v>172</v>
      </c>
      <c r="AC860" s="6">
        <f t="shared" si="175"/>
        <v>-122022</v>
      </c>
      <c r="AD860" s="6">
        <f t="shared" si="176"/>
        <v>-198.40975609756097</v>
      </c>
      <c r="AE860" s="7">
        <f t="shared" si="177"/>
        <v>-1118</v>
      </c>
      <c r="AF860" t="str">
        <f t="shared" ca="1" si="178"/>
        <v>$V$1066</v>
      </c>
      <c r="AG860" t="str">
        <f t="shared" ca="1" si="179"/>
        <v>$J$1066</v>
      </c>
      <c r="AH860" t="str">
        <f t="shared" ca="1" si="180"/>
        <v>b: C H ROBINSON | 2736036101</v>
      </c>
      <c r="AI860" t="str">
        <f t="shared" ca="1" si="169"/>
        <v>$K$1066</v>
      </c>
      <c r="AJ860" s="8">
        <f t="shared" si="170"/>
        <v>1.6260162601626016E-3</v>
      </c>
      <c r="AK860" s="7">
        <f t="shared" si="171"/>
        <v>-560</v>
      </c>
      <c r="AL860" s="7" t="str">
        <f t="shared" ca="1" si="181"/>
        <v>b: C H ROBINSON | 6080335055</v>
      </c>
      <c r="AM860" t="b">
        <f t="shared" si="172"/>
        <v>0</v>
      </c>
    </row>
    <row r="861" spans="3:39" x14ac:dyDescent="0.3">
      <c r="C861" s="1" t="s">
        <v>346</v>
      </c>
      <c r="D861" s="1" t="s">
        <v>347</v>
      </c>
      <c r="E861" s="1" t="s">
        <v>39</v>
      </c>
      <c r="F861" s="1" t="s">
        <v>174</v>
      </c>
      <c r="G861" s="1" t="s">
        <v>1038</v>
      </c>
      <c r="H861" s="1" t="s">
        <v>44</v>
      </c>
      <c r="I861" s="1" t="s">
        <v>1039</v>
      </c>
      <c r="J861" t="str">
        <f>TRIM(CONCATENATE(wiz[[#This Row],[SHIPPER..................]],wiz[[#This Row],[ZIP2..]],wiz[[#This Row],[ZIP3..]]))</f>
        <v>b: COYOTE LOGISTICS | 2161340010</v>
      </c>
      <c r="K861" s="1">
        <v>1</v>
      </c>
      <c r="L861" s="1">
        <v>1.27</v>
      </c>
      <c r="M861" s="1">
        <v>0.19</v>
      </c>
      <c r="N861" s="1">
        <v>652</v>
      </c>
      <c r="O861" s="1">
        <v>1.39</v>
      </c>
      <c r="P861" s="1">
        <v>86</v>
      </c>
      <c r="Q861" s="1">
        <v>0.3</v>
      </c>
      <c r="R861" s="1">
        <v>31</v>
      </c>
      <c r="S861" s="1">
        <v>102</v>
      </c>
      <c r="T861" s="1">
        <v>0</v>
      </c>
      <c r="U861" s="1">
        <v>0</v>
      </c>
      <c r="V861" s="1">
        <v>102</v>
      </c>
      <c r="W861" s="1">
        <v>19971</v>
      </c>
      <c r="X861" s="1">
        <v>21613</v>
      </c>
      <c r="Y861" s="1">
        <v>40010</v>
      </c>
      <c r="Z861" s="1">
        <v>1.24</v>
      </c>
      <c r="AA861" s="6">
        <f t="shared" si="173"/>
        <v>41</v>
      </c>
      <c r="AB861" s="6">
        <f t="shared" si="174"/>
        <v>102</v>
      </c>
      <c r="AC861" s="6">
        <f t="shared" si="175"/>
        <v>-5159</v>
      </c>
      <c r="AD861" s="6">
        <f t="shared" si="176"/>
        <v>-125.82926829268293</v>
      </c>
      <c r="AE861" s="7">
        <f t="shared" si="177"/>
        <v>-949</v>
      </c>
      <c r="AF861" t="str">
        <f t="shared" ca="1" si="178"/>
        <v>$V$1385</v>
      </c>
      <c r="AG861" t="str">
        <f t="shared" ca="1" si="179"/>
        <v>$J$1385</v>
      </c>
      <c r="AH861" t="str">
        <f t="shared" ca="1" si="180"/>
        <v>b: COYOTE LOGISTICS | 4320137354</v>
      </c>
      <c r="AI861" t="str">
        <f t="shared" ca="1" si="169"/>
        <v>$K$1385</v>
      </c>
      <c r="AJ861" s="8">
        <f t="shared" si="170"/>
        <v>2.4390243902439025E-2</v>
      </c>
      <c r="AK861" s="7">
        <f t="shared" si="171"/>
        <v>-118</v>
      </c>
      <c r="AL861" s="7" t="str">
        <f t="shared" ca="1" si="181"/>
        <v>CORBETT FARMING COMPA| 3678430901</v>
      </c>
      <c r="AM861" t="b">
        <f t="shared" si="172"/>
        <v>0</v>
      </c>
    </row>
    <row r="862" spans="3:39" x14ac:dyDescent="0.3">
      <c r="C862" s="1" t="s">
        <v>37</v>
      </c>
      <c r="D862" s="1" t="s">
        <v>38</v>
      </c>
      <c r="E862" s="1" t="s">
        <v>39</v>
      </c>
      <c r="F862" s="1" t="s">
        <v>176</v>
      </c>
      <c r="G862" s="1" t="s">
        <v>1040</v>
      </c>
      <c r="H862" s="1" t="s">
        <v>40</v>
      </c>
      <c r="I862" s="1" t="s">
        <v>55</v>
      </c>
      <c r="J862" t="str">
        <f>TRIM(CONCATENATE(wiz[[#This Row],[SHIPPER..................]],wiz[[#This Row],[ZIP2..]],wiz[[#This Row],[ZIP3..]]))</f>
        <v>b: C H ROBINSON | 4817435150</v>
      </c>
      <c r="K862" s="1">
        <v>1</v>
      </c>
      <c r="L862" s="1">
        <v>0.98</v>
      </c>
      <c r="M862" s="1">
        <v>0.27</v>
      </c>
      <c r="N862" s="1">
        <v>761</v>
      </c>
      <c r="O862" s="1">
        <v>1.08</v>
      </c>
      <c r="P862" s="1">
        <v>147</v>
      </c>
      <c r="Q862" s="1">
        <v>0.35</v>
      </c>
      <c r="R862" s="1">
        <v>-46</v>
      </c>
      <c r="S862" s="1">
        <v>-123</v>
      </c>
      <c r="T862" s="1">
        <v>171</v>
      </c>
      <c r="U862" s="1">
        <v>-240</v>
      </c>
      <c r="V862" s="1">
        <v>-192</v>
      </c>
      <c r="W862" s="1">
        <v>49509</v>
      </c>
      <c r="X862" s="1">
        <v>48174</v>
      </c>
      <c r="Y862" s="1">
        <v>35150</v>
      </c>
      <c r="Z862" s="1">
        <v>1.03</v>
      </c>
      <c r="AA862" s="6">
        <f t="shared" si="173"/>
        <v>615</v>
      </c>
      <c r="AB862" s="6">
        <f t="shared" si="174"/>
        <v>-192</v>
      </c>
      <c r="AC862" s="6">
        <f t="shared" si="175"/>
        <v>-122022</v>
      </c>
      <c r="AD862" s="6">
        <f t="shared" si="176"/>
        <v>-198.40975609756097</v>
      </c>
      <c r="AE862" s="7">
        <f t="shared" si="177"/>
        <v>-1118</v>
      </c>
      <c r="AF862" t="str">
        <f t="shared" ca="1" si="178"/>
        <v>$V$1066</v>
      </c>
      <c r="AG862" t="str">
        <f t="shared" ca="1" si="179"/>
        <v>$J$1066</v>
      </c>
      <c r="AH862" t="str">
        <f t="shared" ca="1" si="180"/>
        <v>b: C H ROBINSON | 2736036101</v>
      </c>
      <c r="AI862" t="str">
        <f t="shared" ca="1" si="169"/>
        <v>$K$1066</v>
      </c>
      <c r="AJ862" s="8">
        <f t="shared" si="170"/>
        <v>1.6260162601626016E-3</v>
      </c>
      <c r="AK862" s="7">
        <f t="shared" si="171"/>
        <v>-560</v>
      </c>
      <c r="AL862" s="7" t="str">
        <f t="shared" ca="1" si="181"/>
        <v>b: C H ROBINSON | 6080335055</v>
      </c>
      <c r="AM862" t="b">
        <f t="shared" si="172"/>
        <v>0</v>
      </c>
    </row>
    <row r="863" spans="3:39" x14ac:dyDescent="0.3">
      <c r="C863" s="1" t="s">
        <v>1041</v>
      </c>
      <c r="D863" s="1" t="s">
        <v>1042</v>
      </c>
      <c r="E863" s="1" t="s">
        <v>39</v>
      </c>
      <c r="F863" s="1" t="s">
        <v>176</v>
      </c>
      <c r="G863" s="1" t="s">
        <v>1043</v>
      </c>
      <c r="H863" s="1" t="s">
        <v>40</v>
      </c>
      <c r="I863" s="1" t="s">
        <v>1044</v>
      </c>
      <c r="J863" t="str">
        <f>TRIM(CONCATENATE(wiz[[#This Row],[SHIPPER..................]],wiz[[#This Row],[ZIP2..]],wiz[[#This Row],[ZIP3..]]))</f>
        <v>b: WORLDWIDE EXPRESS | 4804335752</v>
      </c>
      <c r="K863" s="1">
        <v>1</v>
      </c>
      <c r="L863" s="1">
        <v>1.47</v>
      </c>
      <c r="M863" s="1">
        <v>0.27</v>
      </c>
      <c r="N863" s="1">
        <v>646</v>
      </c>
      <c r="O863" s="1">
        <v>1.08</v>
      </c>
      <c r="P863" s="1">
        <v>21</v>
      </c>
      <c r="Q863" s="1">
        <v>0.25</v>
      </c>
      <c r="R863" s="1">
        <v>-39</v>
      </c>
      <c r="S863" s="1">
        <v>7</v>
      </c>
      <c r="T863" s="1">
        <v>31</v>
      </c>
      <c r="U863" s="1">
        <v>240</v>
      </c>
      <c r="V863" s="1">
        <v>278</v>
      </c>
      <c r="W863" s="1">
        <v>48007</v>
      </c>
      <c r="X863" s="1">
        <v>48043</v>
      </c>
      <c r="Y863" s="1">
        <v>35752</v>
      </c>
      <c r="Z863" s="1">
        <v>1.52</v>
      </c>
      <c r="AA863" s="6">
        <f t="shared" si="173"/>
        <v>3</v>
      </c>
      <c r="AB863" s="6">
        <f t="shared" si="174"/>
        <v>278</v>
      </c>
      <c r="AC863" s="6">
        <f t="shared" si="175"/>
        <v>284</v>
      </c>
      <c r="AD863" s="6">
        <f t="shared" si="176"/>
        <v>94.666666666666671</v>
      </c>
      <c r="AE863" s="7">
        <f t="shared" si="177"/>
        <v>-212</v>
      </c>
      <c r="AF863" t="str">
        <f t="shared" ca="1" si="178"/>
        <v>$V$935</v>
      </c>
      <c r="AG863" t="str">
        <f t="shared" ca="1" si="179"/>
        <v>$J$935</v>
      </c>
      <c r="AH863" t="str">
        <f t="shared" ca="1" si="180"/>
        <v>b: WORLDWIDE EXPRESS | 6403037950</v>
      </c>
      <c r="AI863" t="str">
        <f t="shared" ca="1" si="169"/>
        <v>$K$935</v>
      </c>
      <c r="AJ863" s="8">
        <f t="shared" si="170"/>
        <v>0.33333333333333331</v>
      </c>
      <c r="AK863" s="7">
        <f t="shared" si="171"/>
        <v>-212</v>
      </c>
      <c r="AL863" s="7" t="str">
        <f t="shared" ca="1" si="181"/>
        <v>b: WORLDWIDE EXPRESS | 6403037950</v>
      </c>
      <c r="AM863" t="b">
        <f t="shared" si="172"/>
        <v>0</v>
      </c>
    </row>
    <row r="864" spans="3:39" x14ac:dyDescent="0.3">
      <c r="C864" s="1" t="s">
        <v>1045</v>
      </c>
      <c r="D864" s="1" t="s">
        <v>1046</v>
      </c>
      <c r="E864" s="1" t="s">
        <v>39</v>
      </c>
      <c r="F864" s="1" t="s">
        <v>176</v>
      </c>
      <c r="G864" s="1" t="s">
        <v>1047</v>
      </c>
      <c r="H864" s="1" t="s">
        <v>53</v>
      </c>
      <c r="I864" s="1" t="s">
        <v>1048</v>
      </c>
      <c r="J864" t="str">
        <f>TRIM(CONCATENATE(wiz[[#This Row],[SHIPPER..................]],wiz[[#This Row],[ZIP2..]],wiz[[#This Row],[ZIP3..]]))</f>
        <v>b: M2 LOGISTICS | 4804062401</v>
      </c>
      <c r="K864" s="1">
        <v>1</v>
      </c>
      <c r="L864" s="1">
        <v>1.43</v>
      </c>
      <c r="M864" s="1">
        <v>0.27</v>
      </c>
      <c r="N864" s="1">
        <v>485</v>
      </c>
      <c r="O864" s="1">
        <v>0.64</v>
      </c>
      <c r="P864" s="1">
        <v>258</v>
      </c>
      <c r="Q864" s="1">
        <v>0.5</v>
      </c>
      <c r="R864" s="1">
        <v>-29</v>
      </c>
      <c r="S864" s="1">
        <v>-500</v>
      </c>
      <c r="T864" s="1">
        <v>77</v>
      </c>
      <c r="U864" s="1">
        <v>127</v>
      </c>
      <c r="V864" s="1">
        <v>-296</v>
      </c>
      <c r="W864" s="1">
        <v>43123</v>
      </c>
      <c r="X864" s="1">
        <v>48040</v>
      </c>
      <c r="Y864" s="1">
        <v>62401</v>
      </c>
      <c r="Z864" s="1">
        <v>1.48</v>
      </c>
      <c r="AA864" s="6">
        <f t="shared" si="173"/>
        <v>6</v>
      </c>
      <c r="AB864" s="6">
        <f t="shared" si="174"/>
        <v>-296</v>
      </c>
      <c r="AC864" s="6">
        <f t="shared" si="175"/>
        <v>-1302</v>
      </c>
      <c r="AD864" s="6">
        <f t="shared" si="176"/>
        <v>-217</v>
      </c>
      <c r="AE864" s="7">
        <f t="shared" si="177"/>
        <v>-326</v>
      </c>
      <c r="AF864" t="str">
        <f t="shared" ca="1" si="178"/>
        <v>$V$1665</v>
      </c>
      <c r="AG864" t="str">
        <f t="shared" ca="1" si="179"/>
        <v>$J$1665</v>
      </c>
      <c r="AH864" t="str">
        <f t="shared" ca="1" si="180"/>
        <v>b: HARTT LOGISTICS | 2915040201</v>
      </c>
      <c r="AI864" t="str">
        <f t="shared" ca="1" si="169"/>
        <v>$K$1665</v>
      </c>
      <c r="AJ864" s="8">
        <f t="shared" si="170"/>
        <v>0.16666666666666666</v>
      </c>
      <c r="AK864" s="7">
        <f t="shared" si="171"/>
        <v>-326</v>
      </c>
      <c r="AL864" s="7" t="str">
        <f t="shared" ca="1" si="181"/>
        <v>b: HARTT LOGISTICS | 2915040201</v>
      </c>
      <c r="AM864" t="b">
        <f t="shared" si="172"/>
        <v>0</v>
      </c>
    </row>
    <row r="865" spans="3:39" x14ac:dyDescent="0.3">
      <c r="C865" s="1" t="s">
        <v>344</v>
      </c>
      <c r="D865" s="1" t="s">
        <v>345</v>
      </c>
      <c r="E865" s="1" t="s">
        <v>39</v>
      </c>
      <c r="F865" s="1" t="s">
        <v>176</v>
      </c>
      <c r="G865" s="1" t="s">
        <v>1049</v>
      </c>
      <c r="H865" s="1" t="s">
        <v>44</v>
      </c>
      <c r="I865" s="1" t="s">
        <v>1050</v>
      </c>
      <c r="J865" t="str">
        <f>TRIM(CONCATENATE(wiz[[#This Row],[SHIPPER..................]],wiz[[#This Row],[ZIP2..]],wiz[[#This Row],[ZIP3..]]))</f>
        <v>b: SCHNEIDER LOGISTIC| 4814140031</v>
      </c>
      <c r="K865" s="1">
        <v>1</v>
      </c>
      <c r="L865" s="1">
        <v>1.36</v>
      </c>
      <c r="M865" s="1">
        <v>0.28000000000000003</v>
      </c>
      <c r="N865" s="1">
        <v>335</v>
      </c>
      <c r="O865" s="1">
        <v>0.44</v>
      </c>
      <c r="P865" s="1">
        <v>15</v>
      </c>
      <c r="Q865" s="1">
        <v>0.25</v>
      </c>
      <c r="R865" s="1">
        <v>-23</v>
      </c>
      <c r="S865" s="1">
        <v>15</v>
      </c>
      <c r="T865" s="1">
        <v>93</v>
      </c>
      <c r="U865" s="1">
        <v>201</v>
      </c>
      <c r="V865" s="1">
        <v>309</v>
      </c>
      <c r="W865" s="1">
        <v>48138</v>
      </c>
      <c r="X865" s="1">
        <v>48141</v>
      </c>
      <c r="Y865" s="1">
        <v>40031</v>
      </c>
      <c r="Z865" s="1">
        <v>1.42</v>
      </c>
      <c r="AA865" s="6">
        <f t="shared" si="173"/>
        <v>78</v>
      </c>
      <c r="AB865" s="6">
        <f t="shared" si="174"/>
        <v>309</v>
      </c>
      <c r="AC865" s="6">
        <f t="shared" si="175"/>
        <v>-21006</v>
      </c>
      <c r="AD865" s="6">
        <f t="shared" si="176"/>
        <v>-269.30769230769232</v>
      </c>
      <c r="AE865" s="7">
        <f t="shared" si="177"/>
        <v>-1249</v>
      </c>
      <c r="AF865" t="str">
        <f t="shared" ca="1" si="178"/>
        <v>$V$1953</v>
      </c>
      <c r="AG865" t="str">
        <f t="shared" ca="1" si="179"/>
        <v>$J$1953</v>
      </c>
      <c r="AH865" t="str">
        <f t="shared" ca="1" si="180"/>
        <v>b: SCHNEIDER LOGISTIC| 3830119034</v>
      </c>
      <c r="AI865" t="str">
        <f t="shared" ca="1" si="169"/>
        <v>$K$1953</v>
      </c>
      <c r="AJ865" s="8">
        <f t="shared" si="170"/>
        <v>1.282051282051282E-2</v>
      </c>
      <c r="AK865" s="7">
        <f t="shared" si="171"/>
        <v>-570</v>
      </c>
      <c r="AL865" s="7" t="str">
        <f t="shared" ca="1" si="181"/>
        <v>LOWES MLXP VAN ONE WA| 3071947265</v>
      </c>
      <c r="AM865" t="b">
        <f t="shared" si="172"/>
        <v>0</v>
      </c>
    </row>
    <row r="866" spans="3:39" x14ac:dyDescent="0.3">
      <c r="C866" s="1" t="s">
        <v>37</v>
      </c>
      <c r="D866" s="1" t="s">
        <v>38</v>
      </c>
      <c r="E866" s="1" t="s">
        <v>39</v>
      </c>
      <c r="F866" s="1" t="s">
        <v>176</v>
      </c>
      <c r="G866" s="1" t="s">
        <v>1051</v>
      </c>
      <c r="H866" s="1" t="s">
        <v>68</v>
      </c>
      <c r="I866" s="1" t="s">
        <v>505</v>
      </c>
      <c r="J866" t="str">
        <f>TRIM(CONCATENATE(wiz[[#This Row],[SHIPPER..................]],wiz[[#This Row],[ZIP2..]],wiz[[#This Row],[ZIP3..]]))</f>
        <v>b: C H ROBINSON | 4839328334</v>
      </c>
      <c r="K866" s="1">
        <v>1</v>
      </c>
      <c r="L866" s="1">
        <v>1.44</v>
      </c>
      <c r="M866" s="1">
        <v>0.27</v>
      </c>
      <c r="N866" s="1">
        <v>702</v>
      </c>
      <c r="O866" s="1">
        <v>1.21</v>
      </c>
      <c r="P866" s="1">
        <v>207</v>
      </c>
      <c r="Q866" s="1">
        <v>0.45</v>
      </c>
      <c r="R866" s="1">
        <v>23</v>
      </c>
      <c r="S866" s="1">
        <v>-476</v>
      </c>
      <c r="T866" s="1">
        <v>95</v>
      </c>
      <c r="U866" s="1">
        <v>-14</v>
      </c>
      <c r="V866" s="1">
        <v>-395</v>
      </c>
      <c r="W866" s="1">
        <v>44240</v>
      </c>
      <c r="X866" s="1">
        <v>48393</v>
      </c>
      <c r="Y866" s="1">
        <v>28334</v>
      </c>
      <c r="Z866" s="1">
        <v>1.49</v>
      </c>
      <c r="AA866" s="6">
        <f t="shared" si="173"/>
        <v>615</v>
      </c>
      <c r="AB866" s="6">
        <f t="shared" si="174"/>
        <v>-395</v>
      </c>
      <c r="AC866" s="6">
        <f t="shared" si="175"/>
        <v>-122022</v>
      </c>
      <c r="AD866" s="6">
        <f t="shared" si="176"/>
        <v>-198.40975609756097</v>
      </c>
      <c r="AE866" s="7">
        <f t="shared" si="177"/>
        <v>-1118</v>
      </c>
      <c r="AF866" t="str">
        <f t="shared" ca="1" si="178"/>
        <v>$V$1066</v>
      </c>
      <c r="AG866" t="str">
        <f t="shared" ca="1" si="179"/>
        <v>$J$1066</v>
      </c>
      <c r="AH866" t="str">
        <f t="shared" ca="1" si="180"/>
        <v>b: C H ROBINSON | 2736036101</v>
      </c>
      <c r="AI866" t="str">
        <f t="shared" ca="1" si="169"/>
        <v>$K$1066</v>
      </c>
      <c r="AJ866" s="8">
        <f t="shared" si="170"/>
        <v>1.6260162601626016E-3</v>
      </c>
      <c r="AK866" s="7">
        <f t="shared" si="171"/>
        <v>-560</v>
      </c>
      <c r="AL866" s="7" t="str">
        <f t="shared" ca="1" si="181"/>
        <v>b: C H ROBINSON | 6080335055</v>
      </c>
      <c r="AM866" t="b">
        <f t="shared" si="172"/>
        <v>0</v>
      </c>
    </row>
    <row r="867" spans="3:39" x14ac:dyDescent="0.3">
      <c r="C867" s="1" t="s">
        <v>37</v>
      </c>
      <c r="D867" s="1" t="s">
        <v>38</v>
      </c>
      <c r="E867" s="1" t="s">
        <v>39</v>
      </c>
      <c r="F867" s="1" t="s">
        <v>176</v>
      </c>
      <c r="G867" s="1" t="s">
        <v>1040</v>
      </c>
      <c r="H867" s="1" t="s">
        <v>70</v>
      </c>
      <c r="I867" s="1" t="s">
        <v>132</v>
      </c>
      <c r="J867" t="str">
        <f>TRIM(CONCATENATE(wiz[[#This Row],[SHIPPER..................]],wiz[[#This Row],[ZIP2..]],wiz[[#This Row],[ZIP3..]]))</f>
        <v>b: C H ROBINSON | 4817437066</v>
      </c>
      <c r="K867" s="1">
        <v>1</v>
      </c>
      <c r="L867" s="1">
        <v>1.44</v>
      </c>
      <c r="M867" s="1">
        <v>0.27</v>
      </c>
      <c r="N867" s="1">
        <v>505</v>
      </c>
      <c r="O867" s="1">
        <v>0.92</v>
      </c>
      <c r="P867" s="1">
        <v>47</v>
      </c>
      <c r="Q867" s="1">
        <v>0.25</v>
      </c>
      <c r="R867" s="1">
        <v>-30</v>
      </c>
      <c r="S867" s="1">
        <v>-123</v>
      </c>
      <c r="T867" s="1">
        <v>29</v>
      </c>
      <c r="U867" s="1">
        <v>179</v>
      </c>
      <c r="V867" s="1">
        <v>85</v>
      </c>
      <c r="W867" s="1">
        <v>48359</v>
      </c>
      <c r="X867" s="1">
        <v>48174</v>
      </c>
      <c r="Y867" s="1">
        <v>37066</v>
      </c>
      <c r="Z867" s="1">
        <v>1.49</v>
      </c>
      <c r="AA867" s="6">
        <f t="shared" si="173"/>
        <v>615</v>
      </c>
      <c r="AB867" s="6">
        <f t="shared" si="174"/>
        <v>85</v>
      </c>
      <c r="AC867" s="6">
        <f t="shared" si="175"/>
        <v>-122022</v>
      </c>
      <c r="AD867" s="6">
        <f t="shared" si="176"/>
        <v>-198.40975609756097</v>
      </c>
      <c r="AE867" s="7">
        <f t="shared" si="177"/>
        <v>-1118</v>
      </c>
      <c r="AF867" t="str">
        <f t="shared" ca="1" si="178"/>
        <v>$V$1066</v>
      </c>
      <c r="AG867" t="str">
        <f t="shared" ca="1" si="179"/>
        <v>$J$1066</v>
      </c>
      <c r="AH867" t="str">
        <f t="shared" ca="1" si="180"/>
        <v>b: C H ROBINSON | 2736036101</v>
      </c>
      <c r="AI867" t="str">
        <f t="shared" ca="1" si="169"/>
        <v>$K$1066</v>
      </c>
      <c r="AJ867" s="8">
        <f t="shared" si="170"/>
        <v>1.6260162601626016E-3</v>
      </c>
      <c r="AK867" s="7">
        <f t="shared" si="171"/>
        <v>-560</v>
      </c>
      <c r="AL867" s="7" t="str">
        <f t="shared" ca="1" si="181"/>
        <v>b: C H ROBINSON | 6080335055</v>
      </c>
      <c r="AM867" t="b">
        <f t="shared" si="172"/>
        <v>0</v>
      </c>
    </row>
    <row r="868" spans="3:39" x14ac:dyDescent="0.3">
      <c r="C868" s="1" t="s">
        <v>1052</v>
      </c>
      <c r="D868" s="1" t="s">
        <v>1053</v>
      </c>
      <c r="E868" s="1" t="s">
        <v>39</v>
      </c>
      <c r="F868" s="1" t="s">
        <v>176</v>
      </c>
      <c r="G868" s="1" t="s">
        <v>1054</v>
      </c>
      <c r="H868" s="1" t="s">
        <v>268</v>
      </c>
      <c r="I868" s="1" t="s">
        <v>1055</v>
      </c>
      <c r="J868" t="str">
        <f>TRIM(CONCATENATE(wiz[[#This Row],[SHIPPER..................]],wiz[[#This Row],[ZIP2..]],wiz[[#This Row],[ZIP3..]]))</f>
        <v>ENVOY LOGISTICS | 4807125401</v>
      </c>
      <c r="K868" s="1">
        <v>1</v>
      </c>
      <c r="L868" s="1">
        <v>2.0299999999999998</v>
      </c>
      <c r="M868" s="1">
        <v>0.27</v>
      </c>
      <c r="N868" s="1">
        <v>479</v>
      </c>
      <c r="O868" s="1">
        <v>1.04</v>
      </c>
      <c r="P868" s="1">
        <v>63</v>
      </c>
      <c r="Q868" s="1">
        <v>0.3</v>
      </c>
      <c r="R868" s="1">
        <v>175</v>
      </c>
      <c r="S868" s="1">
        <v>-293</v>
      </c>
      <c r="T868" s="1">
        <v>-18</v>
      </c>
      <c r="U868" s="1">
        <v>-121</v>
      </c>
      <c r="V868" s="1">
        <v>-432</v>
      </c>
      <c r="W868" s="1">
        <v>48131</v>
      </c>
      <c r="X868" s="1">
        <v>48071</v>
      </c>
      <c r="Y868" s="1">
        <v>25401</v>
      </c>
      <c r="Z868" s="1">
        <v>2.08</v>
      </c>
      <c r="AA868" s="6">
        <f t="shared" si="173"/>
        <v>1</v>
      </c>
      <c r="AB868" s="6">
        <f t="shared" si="174"/>
        <v>-432</v>
      </c>
      <c r="AC868" s="6">
        <f t="shared" si="175"/>
        <v>-432</v>
      </c>
      <c r="AD868" s="6">
        <f t="shared" si="176"/>
        <v>-432</v>
      </c>
      <c r="AE868" s="7">
        <f t="shared" si="177"/>
        <v>-432</v>
      </c>
      <c r="AF868" t="str">
        <f t="shared" ca="1" si="178"/>
        <v>$V$868</v>
      </c>
      <c r="AG868" t="str">
        <f t="shared" ca="1" si="179"/>
        <v>$J$868</v>
      </c>
      <c r="AH868" t="str">
        <f t="shared" ca="1" si="180"/>
        <v>ENVOY LOGISTICS | 4807125401</v>
      </c>
      <c r="AI868" t="str">
        <f t="shared" ca="1" si="169"/>
        <v>$K$868</v>
      </c>
      <c r="AJ868" s="8">
        <f t="shared" si="170"/>
        <v>1</v>
      </c>
      <c r="AK868" s="7">
        <f t="shared" si="171"/>
        <v>-432</v>
      </c>
      <c r="AL868" s="7" t="str">
        <f t="shared" ca="1" si="181"/>
        <v>ENVOY LOGISTICS | 4807125401</v>
      </c>
      <c r="AM868" t="str">
        <f t="shared" si="172"/>
        <v>ENVOY LOGISTICS | 4807125401</v>
      </c>
    </row>
    <row r="869" spans="3:39" x14ac:dyDescent="0.3">
      <c r="C869" s="1" t="s">
        <v>105</v>
      </c>
      <c r="D869" s="1" t="s">
        <v>106</v>
      </c>
      <c r="E869" s="1" t="s">
        <v>39</v>
      </c>
      <c r="F869" s="1" t="s">
        <v>176</v>
      </c>
      <c r="G869" s="1" t="s">
        <v>1056</v>
      </c>
      <c r="H869" s="1" t="s">
        <v>53</v>
      </c>
      <c r="I869" s="1" t="s">
        <v>1057</v>
      </c>
      <c r="J869" t="str">
        <f>TRIM(CONCATENATE(wiz[[#This Row],[SHIPPER..................]],wiz[[#This Row],[ZIP2..]],wiz[[#This Row],[ZIP3..]]))</f>
        <v>b: RYAN TRANSPORTATIO| 4842260439</v>
      </c>
      <c r="K869" s="1">
        <v>1</v>
      </c>
      <c r="L869" s="1">
        <v>1.39</v>
      </c>
      <c r="M869" s="1">
        <v>0.27</v>
      </c>
      <c r="N869" s="1">
        <v>362</v>
      </c>
      <c r="O869" s="1">
        <v>0.79</v>
      </c>
      <c r="P869" s="1">
        <v>76</v>
      </c>
      <c r="Q869" s="1">
        <v>0.3</v>
      </c>
      <c r="R869" s="1">
        <v>-14</v>
      </c>
      <c r="S869" s="1">
        <v>61</v>
      </c>
      <c r="T869" s="1">
        <v>-4</v>
      </c>
      <c r="U869" s="1">
        <v>9</v>
      </c>
      <c r="V869" s="1">
        <v>66</v>
      </c>
      <c r="W869" s="1">
        <v>48007</v>
      </c>
      <c r="X869" s="1">
        <v>48422</v>
      </c>
      <c r="Y869" s="1">
        <v>60439</v>
      </c>
      <c r="Z869" s="1">
        <v>1.44</v>
      </c>
      <c r="AA869" s="6">
        <f t="shared" si="173"/>
        <v>3</v>
      </c>
      <c r="AB869" s="6">
        <f t="shared" si="174"/>
        <v>66</v>
      </c>
      <c r="AC869" s="6">
        <f t="shared" si="175"/>
        <v>-709</v>
      </c>
      <c r="AD869" s="6">
        <f t="shared" si="176"/>
        <v>-236.33333333333334</v>
      </c>
      <c r="AE869" s="7">
        <f t="shared" si="177"/>
        <v>-526</v>
      </c>
      <c r="AF869" t="str">
        <f t="shared" ca="1" si="178"/>
        <v>$V$23</v>
      </c>
      <c r="AG869" t="str">
        <f t="shared" ca="1" si="179"/>
        <v>$J$23</v>
      </c>
      <c r="AH869" t="str">
        <f t="shared" ca="1" si="180"/>
        <v>b: RYAN TRANSPORTATIO| 3610161832</v>
      </c>
      <c r="AI869" t="str">
        <f t="shared" ca="1" si="169"/>
        <v>$K$23</v>
      </c>
      <c r="AJ869" s="8">
        <f t="shared" si="170"/>
        <v>0.33333333333333331</v>
      </c>
      <c r="AK869" s="7">
        <f t="shared" si="171"/>
        <v>-526</v>
      </c>
      <c r="AL869" s="7" t="str">
        <f t="shared" ca="1" si="181"/>
        <v>b: RYAN TRANSPORTATIO| 3610161832</v>
      </c>
      <c r="AM869" t="b">
        <f t="shared" si="172"/>
        <v>0</v>
      </c>
    </row>
    <row r="870" spans="3:39" x14ac:dyDescent="0.3">
      <c r="C870" s="1" t="s">
        <v>37</v>
      </c>
      <c r="D870" s="1" t="s">
        <v>38</v>
      </c>
      <c r="E870" s="1" t="s">
        <v>39</v>
      </c>
      <c r="F870" s="1" t="s">
        <v>176</v>
      </c>
      <c r="G870" s="1" t="s">
        <v>1058</v>
      </c>
      <c r="H870" s="1" t="s">
        <v>68</v>
      </c>
      <c r="I870" s="1" t="s">
        <v>184</v>
      </c>
      <c r="J870" t="str">
        <f>TRIM(CONCATENATE(wiz[[#This Row],[SHIPPER..................]],wiz[[#This Row],[ZIP2..]],wiz[[#This Row],[ZIP3..]]))</f>
        <v>b: C H ROBINSON | 4844228201</v>
      </c>
      <c r="K870" s="1">
        <v>1</v>
      </c>
      <c r="L870" s="1">
        <v>1.64</v>
      </c>
      <c r="M870" s="1">
        <v>0.28000000000000003</v>
      </c>
      <c r="N870" s="1">
        <v>650</v>
      </c>
      <c r="O870" s="1">
        <v>1.04</v>
      </c>
      <c r="P870" s="1">
        <v>45</v>
      </c>
      <c r="Q870" s="1">
        <v>0.25</v>
      </c>
      <c r="R870" s="1">
        <v>-5</v>
      </c>
      <c r="S870" s="1">
        <v>100</v>
      </c>
      <c r="T870" s="1">
        <v>41</v>
      </c>
      <c r="U870" s="1">
        <v>-10</v>
      </c>
      <c r="V870" s="1">
        <v>131</v>
      </c>
      <c r="W870" s="1">
        <v>48089</v>
      </c>
      <c r="X870" s="1">
        <v>48442</v>
      </c>
      <c r="Y870" s="1">
        <v>28201</v>
      </c>
      <c r="Z870" s="1">
        <v>1.7</v>
      </c>
      <c r="AA870" s="6">
        <f t="shared" si="173"/>
        <v>615</v>
      </c>
      <c r="AB870" s="6">
        <f t="shared" si="174"/>
        <v>131</v>
      </c>
      <c r="AC870" s="6">
        <f t="shared" si="175"/>
        <v>-122022</v>
      </c>
      <c r="AD870" s="6">
        <f t="shared" si="176"/>
        <v>-198.40975609756097</v>
      </c>
      <c r="AE870" s="7">
        <f t="shared" si="177"/>
        <v>-1118</v>
      </c>
      <c r="AF870" t="str">
        <f t="shared" ca="1" si="178"/>
        <v>$V$1066</v>
      </c>
      <c r="AG870" t="str">
        <f t="shared" ca="1" si="179"/>
        <v>$J$1066</v>
      </c>
      <c r="AH870" t="str">
        <f t="shared" ca="1" si="180"/>
        <v>b: C H ROBINSON | 2736036101</v>
      </c>
      <c r="AI870" t="str">
        <f t="shared" ca="1" si="169"/>
        <v>$K$1066</v>
      </c>
      <c r="AJ870" s="8">
        <f t="shared" si="170"/>
        <v>1.6260162601626016E-3</v>
      </c>
      <c r="AK870" s="7">
        <f t="shared" si="171"/>
        <v>-560</v>
      </c>
      <c r="AL870" s="7" t="str">
        <f t="shared" ca="1" si="181"/>
        <v>b: C H ROBINSON | 6080335055</v>
      </c>
      <c r="AM870" t="b">
        <f t="shared" si="172"/>
        <v>0</v>
      </c>
    </row>
    <row r="871" spans="3:39" x14ac:dyDescent="0.3">
      <c r="C871" s="1" t="s">
        <v>1059</v>
      </c>
      <c r="D871" s="1" t="s">
        <v>1060</v>
      </c>
      <c r="E871" s="1" t="s">
        <v>39</v>
      </c>
      <c r="F871" s="1" t="s">
        <v>176</v>
      </c>
      <c r="G871" s="1" t="s">
        <v>1061</v>
      </c>
      <c r="H871" s="1" t="s">
        <v>50</v>
      </c>
      <c r="I871" s="1" t="s">
        <v>313</v>
      </c>
      <c r="J871" t="str">
        <f>TRIM(CONCATENATE(wiz[[#This Row],[SHIPPER..................]],wiz[[#This Row],[ZIP2..]],wiz[[#This Row],[ZIP3..]]))</f>
        <v>KPI LOGISTICS INC | 4942230057</v>
      </c>
      <c r="K871" s="1">
        <v>1</v>
      </c>
      <c r="L871" s="1">
        <v>1.44</v>
      </c>
      <c r="M871" s="1">
        <v>0.27</v>
      </c>
      <c r="N871" s="1">
        <v>761</v>
      </c>
      <c r="O871" s="1">
        <v>2.85</v>
      </c>
      <c r="P871" s="1">
        <v>39</v>
      </c>
      <c r="Q871" s="1">
        <v>0.25</v>
      </c>
      <c r="R871" s="1">
        <v>-33</v>
      </c>
      <c r="S871" s="1">
        <v>-24</v>
      </c>
      <c r="T871" s="1">
        <v>-249</v>
      </c>
      <c r="U871" s="1">
        <v>-191</v>
      </c>
      <c r="V871" s="1">
        <v>-464</v>
      </c>
      <c r="W871" s="1">
        <v>49348</v>
      </c>
      <c r="X871" s="1">
        <v>49422</v>
      </c>
      <c r="Y871" s="1">
        <v>30057</v>
      </c>
      <c r="Z871" s="1">
        <v>1.49</v>
      </c>
      <c r="AA871" s="6">
        <f t="shared" si="173"/>
        <v>1</v>
      </c>
      <c r="AB871" s="6">
        <f t="shared" si="174"/>
        <v>-464</v>
      </c>
      <c r="AC871" s="6">
        <f t="shared" si="175"/>
        <v>-464</v>
      </c>
      <c r="AD871" s="6">
        <f t="shared" si="176"/>
        <v>-464</v>
      </c>
      <c r="AE871" s="7">
        <f t="shared" si="177"/>
        <v>-464</v>
      </c>
      <c r="AF871" t="str">
        <f t="shared" ca="1" si="178"/>
        <v>$V$871</v>
      </c>
      <c r="AG871" t="str">
        <f t="shared" ca="1" si="179"/>
        <v>$J$871</v>
      </c>
      <c r="AH871" t="str">
        <f t="shared" ca="1" si="180"/>
        <v>KPI LOGISTICS INC | 4942230057</v>
      </c>
      <c r="AI871" t="str">
        <f t="shared" ca="1" si="169"/>
        <v>$K$871</v>
      </c>
      <c r="AJ871" s="8">
        <f t="shared" si="170"/>
        <v>1</v>
      </c>
      <c r="AK871" s="7">
        <f t="shared" si="171"/>
        <v>-464</v>
      </c>
      <c r="AL871" s="7" t="str">
        <f t="shared" ca="1" si="181"/>
        <v>KPI LOGISTICS INC | 4942230057</v>
      </c>
      <c r="AM871" t="str">
        <f t="shared" si="172"/>
        <v>KPI LOGISTICS INC | 4942230057</v>
      </c>
    </row>
    <row r="872" spans="3:39" x14ac:dyDescent="0.3">
      <c r="C872" s="1" t="s">
        <v>78</v>
      </c>
      <c r="D872" s="1" t="s">
        <v>79</v>
      </c>
      <c r="E872" s="1" t="s">
        <v>39</v>
      </c>
      <c r="F872" s="1" t="s">
        <v>176</v>
      </c>
      <c r="G872" s="1" t="s">
        <v>1062</v>
      </c>
      <c r="H872" s="1" t="s">
        <v>44</v>
      </c>
      <c r="I872" s="1" t="s">
        <v>464</v>
      </c>
      <c r="J872" t="str">
        <f>TRIM(CONCATENATE(wiz[[#This Row],[SHIPPER..................]],wiz[[#This Row],[ZIP2..]],wiz[[#This Row],[ZIP3..]]))</f>
        <v>TRACTOR SUPPLY MANHAT| 4934842134</v>
      </c>
      <c r="K872" s="1">
        <v>1</v>
      </c>
      <c r="L872" s="1">
        <v>1.35</v>
      </c>
      <c r="M872" s="1">
        <v>0.22</v>
      </c>
      <c r="N872" s="1">
        <v>497</v>
      </c>
      <c r="O872" s="1">
        <v>0.79</v>
      </c>
      <c r="P872" s="1">
        <v>143</v>
      </c>
      <c r="Q872" s="1">
        <v>0.35</v>
      </c>
      <c r="R872" s="1">
        <v>8</v>
      </c>
      <c r="S872" s="1">
        <v>-136</v>
      </c>
      <c r="T872" s="1">
        <v>42</v>
      </c>
      <c r="U872" s="1">
        <v>64</v>
      </c>
      <c r="V872" s="1">
        <v>-30</v>
      </c>
      <c r="W872" s="1">
        <v>48359</v>
      </c>
      <c r="X872" s="1">
        <v>49348</v>
      </c>
      <c r="Y872" s="1">
        <v>42134</v>
      </c>
      <c r="Z872" s="1">
        <v>1.35</v>
      </c>
      <c r="AA872" s="6">
        <f t="shared" si="173"/>
        <v>533</v>
      </c>
      <c r="AB872" s="6">
        <f t="shared" si="174"/>
        <v>-30</v>
      </c>
      <c r="AC872" s="6">
        <f t="shared" si="175"/>
        <v>27994</v>
      </c>
      <c r="AD872" s="6">
        <f t="shared" si="176"/>
        <v>52.521575984990619</v>
      </c>
      <c r="AE872" s="7">
        <f t="shared" si="177"/>
        <v>-627</v>
      </c>
      <c r="AF872" t="str">
        <f t="shared" ca="1" si="178"/>
        <v>$V$356</v>
      </c>
      <c r="AG872" t="str">
        <f t="shared" ca="1" si="179"/>
        <v>$J$356</v>
      </c>
      <c r="AH872" t="str">
        <f t="shared" ca="1" si="180"/>
        <v>TRACTOR SUPPLY MANHAT| 3070142134</v>
      </c>
      <c r="AI872" t="str">
        <f t="shared" ca="1" si="169"/>
        <v>$K$356</v>
      </c>
      <c r="AJ872" s="8">
        <f t="shared" si="170"/>
        <v>1.876172607879925E-3</v>
      </c>
      <c r="AK872" s="7">
        <f t="shared" si="171"/>
        <v>-192</v>
      </c>
      <c r="AL872" s="7" t="str">
        <f t="shared" ca="1" si="181"/>
        <v>b: C H ROBINSON | 4817435150</v>
      </c>
      <c r="AM872" t="b">
        <f t="shared" si="172"/>
        <v>0</v>
      </c>
    </row>
    <row r="873" spans="3:39" x14ac:dyDescent="0.3">
      <c r="C873" s="1" t="s">
        <v>1063</v>
      </c>
      <c r="D873" s="1" t="s">
        <v>1064</v>
      </c>
      <c r="E873" s="1" t="s">
        <v>39</v>
      </c>
      <c r="F873" s="1" t="s">
        <v>176</v>
      </c>
      <c r="G873" s="1" t="s">
        <v>1065</v>
      </c>
      <c r="H873" s="1" t="s">
        <v>61</v>
      </c>
      <c r="I873" s="1" t="s">
        <v>125</v>
      </c>
      <c r="J873" t="str">
        <f>TRIM(CONCATENATE(wiz[[#This Row],[SHIPPER..................]],wiz[[#This Row],[ZIP2..]],wiz[[#This Row],[ZIP3..]]))</f>
        <v>KELLER LOGISTCS | 4950963379</v>
      </c>
      <c r="K873" s="1">
        <v>1</v>
      </c>
      <c r="L873" s="1">
        <v>1.36</v>
      </c>
      <c r="M873" s="1">
        <v>0.27</v>
      </c>
      <c r="N873" s="1">
        <v>490</v>
      </c>
      <c r="O873" s="1">
        <v>0.83</v>
      </c>
      <c r="P873" s="1">
        <v>8</v>
      </c>
      <c r="Q873" s="1">
        <v>0.25</v>
      </c>
      <c r="R873" s="1">
        <v>-25</v>
      </c>
      <c r="S873" s="1">
        <v>15</v>
      </c>
      <c r="T873" s="1">
        <v>32</v>
      </c>
      <c r="U873" s="1">
        <v>134</v>
      </c>
      <c r="V873" s="1">
        <v>181</v>
      </c>
      <c r="W873" s="1">
        <v>49315</v>
      </c>
      <c r="X873" s="1">
        <v>49509</v>
      </c>
      <c r="Y873" s="1">
        <v>63379</v>
      </c>
      <c r="Z873" s="1">
        <v>1.41</v>
      </c>
      <c r="AA873" s="6">
        <f t="shared" si="173"/>
        <v>1</v>
      </c>
      <c r="AB873" s="6">
        <f t="shared" si="174"/>
        <v>181</v>
      </c>
      <c r="AC873" s="6">
        <f t="shared" si="175"/>
        <v>181</v>
      </c>
      <c r="AD873" s="6">
        <f t="shared" si="176"/>
        <v>181</v>
      </c>
      <c r="AE873" s="7">
        <f t="shared" si="177"/>
        <v>181</v>
      </c>
      <c r="AF873" t="str">
        <f t="shared" ca="1" si="178"/>
        <v>$V$185</v>
      </c>
      <c r="AG873" t="str">
        <f t="shared" ca="1" si="179"/>
        <v>$J$185</v>
      </c>
      <c r="AH873" t="str">
        <f t="shared" ca="1" si="180"/>
        <v>b: COYOTE LOGISTICS | 3030172455</v>
      </c>
      <c r="AI873" t="str">
        <f t="shared" ca="1" si="169"/>
        <v>$K$185</v>
      </c>
      <c r="AJ873" s="8">
        <f t="shared" si="170"/>
        <v>1</v>
      </c>
      <c r="AK873" s="7">
        <f t="shared" si="171"/>
        <v>181</v>
      </c>
      <c r="AL873" s="7" t="str">
        <f t="shared" ca="1" si="181"/>
        <v>b: COYOTE LOGISTICS | 3030172455</v>
      </c>
      <c r="AM873" t="str">
        <f t="shared" si="172"/>
        <v>KELLER LOGISTCS | 4950963379</v>
      </c>
    </row>
    <row r="874" spans="3:39" x14ac:dyDescent="0.3">
      <c r="C874" s="1" t="s">
        <v>475</v>
      </c>
      <c r="D874" s="1" t="s">
        <v>476</v>
      </c>
      <c r="E874" s="1" t="s">
        <v>39</v>
      </c>
      <c r="F874" s="1" t="s">
        <v>176</v>
      </c>
      <c r="G874" s="1" t="s">
        <v>1065</v>
      </c>
      <c r="H874" s="1" t="s">
        <v>87</v>
      </c>
      <c r="I874" s="1" t="s">
        <v>297</v>
      </c>
      <c r="J874" t="str">
        <f>TRIM(CONCATENATE(wiz[[#This Row],[SHIPPER..................]],wiz[[#This Row],[ZIP2..]],wiz[[#This Row],[ZIP3..]]))</f>
        <v>AXLE LOGISICS LLC | 4950945042</v>
      </c>
      <c r="K874" s="1">
        <v>1</v>
      </c>
      <c r="L874" s="1">
        <v>1.1299999999999999</v>
      </c>
      <c r="M874" s="1">
        <v>0.28000000000000003</v>
      </c>
      <c r="N874" s="1">
        <v>319</v>
      </c>
      <c r="O874" s="1">
        <v>1.04</v>
      </c>
      <c r="P874" s="1">
        <v>8</v>
      </c>
      <c r="Q874" s="1">
        <v>0.25</v>
      </c>
      <c r="R874" s="1">
        <v>-23</v>
      </c>
      <c r="S874" s="1">
        <v>15</v>
      </c>
      <c r="T874" s="1">
        <v>-49</v>
      </c>
      <c r="U874" s="1">
        <v>58</v>
      </c>
      <c r="V874" s="1">
        <v>24</v>
      </c>
      <c r="W874" s="1">
        <v>49315</v>
      </c>
      <c r="X874" s="1">
        <v>49509</v>
      </c>
      <c r="Y874" s="1">
        <v>45042</v>
      </c>
      <c r="Z874" s="1">
        <v>1.19</v>
      </c>
      <c r="AA874" s="6">
        <f t="shared" si="173"/>
        <v>4</v>
      </c>
      <c r="AB874" s="6">
        <f t="shared" si="174"/>
        <v>24</v>
      </c>
      <c r="AC874" s="6">
        <f t="shared" si="175"/>
        <v>-791</v>
      </c>
      <c r="AD874" s="6">
        <f t="shared" si="176"/>
        <v>-197.75</v>
      </c>
      <c r="AE874" s="7">
        <f t="shared" si="177"/>
        <v>-511</v>
      </c>
      <c r="AF874" t="str">
        <f t="shared" ca="1" si="178"/>
        <v>$V$1441</v>
      </c>
      <c r="AG874" t="str">
        <f t="shared" ca="1" si="179"/>
        <v>$J$1441</v>
      </c>
      <c r="AH874" t="str">
        <f t="shared" ca="1" si="180"/>
        <v>AXLE LOGISICS LLC | 4331635976</v>
      </c>
      <c r="AI874" t="str">
        <f t="shared" ca="1" si="169"/>
        <v>$K$1441</v>
      </c>
      <c r="AJ874" s="8">
        <f t="shared" si="170"/>
        <v>0.25</v>
      </c>
      <c r="AK874" s="7">
        <f t="shared" si="171"/>
        <v>-511</v>
      </c>
      <c r="AL874" s="7" t="str">
        <f t="shared" ca="1" si="181"/>
        <v>AXLE LOGISICS LLC | 4331635976</v>
      </c>
      <c r="AM874" t="b">
        <f t="shared" si="172"/>
        <v>0</v>
      </c>
    </row>
    <row r="875" spans="3:39" x14ac:dyDescent="0.3">
      <c r="C875" s="1" t="s">
        <v>37</v>
      </c>
      <c r="D875" s="1" t="s">
        <v>38</v>
      </c>
      <c r="E875" s="1" t="s">
        <v>39</v>
      </c>
      <c r="F875" s="1" t="s">
        <v>176</v>
      </c>
      <c r="G875" s="1" t="s">
        <v>493</v>
      </c>
      <c r="H875" s="1" t="s">
        <v>70</v>
      </c>
      <c r="I875" s="1" t="s">
        <v>447</v>
      </c>
      <c r="J875" t="str">
        <f>TRIM(CONCATENATE(wiz[[#This Row],[SHIPPER..................]],wiz[[#This Row],[ZIP2..]],wiz[[#This Row],[ZIP3..]]))</f>
        <v>b: C H ROBINSON | 4950138019</v>
      </c>
      <c r="K875" s="1">
        <v>1</v>
      </c>
      <c r="L875" s="1">
        <v>0.81</v>
      </c>
      <c r="M875" s="1">
        <v>0.27</v>
      </c>
      <c r="N875" s="1">
        <v>649</v>
      </c>
      <c r="O875" s="1">
        <v>1.63</v>
      </c>
      <c r="P875" s="1">
        <v>23</v>
      </c>
      <c r="Q875" s="1">
        <v>0.25</v>
      </c>
      <c r="R875" s="1">
        <v>-34</v>
      </c>
      <c r="S875" s="1">
        <v>-4</v>
      </c>
      <c r="T875" s="1">
        <v>-99</v>
      </c>
      <c r="U875" s="1">
        <v>-139</v>
      </c>
      <c r="V875" s="1">
        <v>-242</v>
      </c>
      <c r="W875" s="1">
        <v>49464</v>
      </c>
      <c r="X875" s="1">
        <v>49501</v>
      </c>
      <c r="Y875" s="1">
        <v>38019</v>
      </c>
      <c r="Z875" s="1">
        <v>0.86</v>
      </c>
      <c r="AA875" s="6">
        <f t="shared" si="173"/>
        <v>615</v>
      </c>
      <c r="AB875" s="6">
        <f t="shared" si="174"/>
        <v>-242</v>
      </c>
      <c r="AC875" s="6">
        <f t="shared" si="175"/>
        <v>-122022</v>
      </c>
      <c r="AD875" s="6">
        <f t="shared" si="176"/>
        <v>-198.40975609756097</v>
      </c>
      <c r="AE875" s="7">
        <f t="shared" si="177"/>
        <v>-1118</v>
      </c>
      <c r="AF875" t="str">
        <f t="shared" ca="1" si="178"/>
        <v>$V$1066</v>
      </c>
      <c r="AG875" t="str">
        <f t="shared" ca="1" si="179"/>
        <v>$J$1066</v>
      </c>
      <c r="AH875" t="str">
        <f t="shared" ca="1" si="180"/>
        <v>b: C H ROBINSON | 2736036101</v>
      </c>
      <c r="AI875" t="str">
        <f t="shared" ca="1" si="169"/>
        <v>$K$1066</v>
      </c>
      <c r="AJ875" s="8">
        <f t="shared" si="170"/>
        <v>1.6260162601626016E-3</v>
      </c>
      <c r="AK875" s="7">
        <f t="shared" si="171"/>
        <v>-560</v>
      </c>
      <c r="AL875" s="7" t="str">
        <f t="shared" ca="1" si="181"/>
        <v>b: C H ROBINSON | 6080335055</v>
      </c>
      <c r="AM875" t="b">
        <f t="shared" si="172"/>
        <v>0</v>
      </c>
    </row>
    <row r="876" spans="3:39" x14ac:dyDescent="0.3">
      <c r="C876" s="1" t="s">
        <v>765</v>
      </c>
      <c r="D876" s="1" t="s">
        <v>766</v>
      </c>
      <c r="E876" s="1" t="s">
        <v>39</v>
      </c>
      <c r="F876" s="1" t="s">
        <v>176</v>
      </c>
      <c r="G876" s="1" t="s">
        <v>1066</v>
      </c>
      <c r="H876" s="1" t="s">
        <v>70</v>
      </c>
      <c r="I876" s="1" t="s">
        <v>578</v>
      </c>
      <c r="J876" t="str">
        <f>TRIM(CONCATENATE(wiz[[#This Row],[SHIPPER..................]],wiz[[#This Row],[ZIP2..]],wiz[[#This Row],[ZIP3..]]))</f>
        <v>NISSAN NORTH AMERICA | 4941737121</v>
      </c>
      <c r="K876" s="1">
        <v>1</v>
      </c>
      <c r="L876" s="1">
        <v>1.62</v>
      </c>
      <c r="M876" s="1">
        <v>0.14000000000000001</v>
      </c>
      <c r="N876" s="1">
        <v>597</v>
      </c>
      <c r="O876" s="1">
        <v>1.08</v>
      </c>
      <c r="P876" s="1">
        <v>176</v>
      </c>
      <c r="Q876" s="1">
        <v>0.4</v>
      </c>
      <c r="R876" s="1">
        <v>18</v>
      </c>
      <c r="S876" s="1">
        <v>-178</v>
      </c>
      <c r="T876" s="1">
        <v>5</v>
      </c>
      <c r="U876" s="1">
        <v>213</v>
      </c>
      <c r="V876" s="1">
        <v>40</v>
      </c>
      <c r="W876" s="1">
        <v>48030</v>
      </c>
      <c r="X876" s="1">
        <v>49417</v>
      </c>
      <c r="Y876" s="1">
        <v>37121</v>
      </c>
      <c r="Z876" s="1">
        <v>1.54</v>
      </c>
      <c r="AA876" s="6">
        <f t="shared" si="173"/>
        <v>9</v>
      </c>
      <c r="AB876" s="6">
        <f t="shared" si="174"/>
        <v>40</v>
      </c>
      <c r="AC876" s="6">
        <f t="shared" si="175"/>
        <v>25</v>
      </c>
      <c r="AD876" s="6">
        <f t="shared" si="176"/>
        <v>2.7777777777777777</v>
      </c>
      <c r="AE876" s="7">
        <f t="shared" si="177"/>
        <v>-206</v>
      </c>
      <c r="AF876" t="str">
        <f t="shared" ca="1" si="178"/>
        <v>$V$225</v>
      </c>
      <c r="AG876" t="str">
        <f t="shared" ca="1" si="179"/>
        <v>$J$225</v>
      </c>
      <c r="AH876" t="str">
        <f t="shared" ca="1" si="180"/>
        <v>b: BLUE GRACE LOGISTI| 3021340351</v>
      </c>
      <c r="AI876" t="str">
        <f t="shared" ca="1" si="169"/>
        <v>$K$225</v>
      </c>
      <c r="AJ876" s="8">
        <f t="shared" si="170"/>
        <v>0.1111111111111111</v>
      </c>
      <c r="AK876" s="7">
        <f t="shared" si="171"/>
        <v>-206</v>
      </c>
      <c r="AL876" s="7" t="str">
        <f t="shared" ca="1" si="181"/>
        <v>b: BLUE GRACE LOGISTI| 3021340351</v>
      </c>
      <c r="AM876" t="b">
        <f t="shared" si="172"/>
        <v>0</v>
      </c>
    </row>
    <row r="877" spans="3:39" x14ac:dyDescent="0.3">
      <c r="C877" s="1" t="s">
        <v>765</v>
      </c>
      <c r="D877" s="1" t="s">
        <v>766</v>
      </c>
      <c r="E877" s="1" t="s">
        <v>39</v>
      </c>
      <c r="F877" s="1" t="s">
        <v>176</v>
      </c>
      <c r="G877" s="1" t="s">
        <v>1061</v>
      </c>
      <c r="H877" s="1" t="s">
        <v>70</v>
      </c>
      <c r="I877" s="1" t="s">
        <v>578</v>
      </c>
      <c r="J877" t="str">
        <f>TRIM(CONCATENATE(wiz[[#This Row],[SHIPPER..................]],wiz[[#This Row],[ZIP2..]],wiz[[#This Row],[ZIP3..]]))</f>
        <v>NISSAN NORTH AMERICA | 4942237121</v>
      </c>
      <c r="K877" s="1">
        <v>1</v>
      </c>
      <c r="L877" s="1">
        <v>1.59</v>
      </c>
      <c r="M877" s="1">
        <v>0.14000000000000001</v>
      </c>
      <c r="N877" s="1">
        <v>583</v>
      </c>
      <c r="O877" s="1">
        <v>1.1000000000000001</v>
      </c>
      <c r="P877" s="1">
        <v>25</v>
      </c>
      <c r="Q877" s="1">
        <v>0.25</v>
      </c>
      <c r="R877" s="1">
        <v>-17</v>
      </c>
      <c r="S877" s="1">
        <v>-7</v>
      </c>
      <c r="T877" s="1">
        <v>0</v>
      </c>
      <c r="U877" s="1">
        <v>222</v>
      </c>
      <c r="V877" s="1">
        <v>215</v>
      </c>
      <c r="W877" s="1">
        <v>49509</v>
      </c>
      <c r="X877" s="1">
        <v>49422</v>
      </c>
      <c r="Y877" s="1">
        <v>37121</v>
      </c>
      <c r="Z877" s="1">
        <v>1.51</v>
      </c>
      <c r="AA877" s="6">
        <f t="shared" si="173"/>
        <v>9</v>
      </c>
      <c r="AB877" s="6">
        <f t="shared" si="174"/>
        <v>215</v>
      </c>
      <c r="AC877" s="6">
        <f t="shared" si="175"/>
        <v>25</v>
      </c>
      <c r="AD877" s="6">
        <f t="shared" si="176"/>
        <v>2.7777777777777777</v>
      </c>
      <c r="AE877" s="7">
        <f t="shared" si="177"/>
        <v>-206</v>
      </c>
      <c r="AF877" t="str">
        <f t="shared" ca="1" si="178"/>
        <v>$V$225</v>
      </c>
      <c r="AG877" t="str">
        <f t="shared" ca="1" si="179"/>
        <v>$J$225</v>
      </c>
      <c r="AH877" t="str">
        <f t="shared" ca="1" si="180"/>
        <v>b: BLUE GRACE LOGISTI| 3021340351</v>
      </c>
      <c r="AI877" t="str">
        <f t="shared" ca="1" si="169"/>
        <v>$K$225</v>
      </c>
      <c r="AJ877" s="8">
        <f t="shared" si="170"/>
        <v>0.1111111111111111</v>
      </c>
      <c r="AK877" s="7">
        <f t="shared" si="171"/>
        <v>-206</v>
      </c>
      <c r="AL877" s="7" t="str">
        <f t="shared" ca="1" si="181"/>
        <v>b: BLUE GRACE LOGISTI| 3021340351</v>
      </c>
      <c r="AM877" t="b">
        <f t="shared" si="172"/>
        <v>0</v>
      </c>
    </row>
    <row r="878" spans="3:39" x14ac:dyDescent="0.3">
      <c r="C878" s="1" t="s">
        <v>765</v>
      </c>
      <c r="D878" s="1" t="s">
        <v>766</v>
      </c>
      <c r="E878" s="1" t="s">
        <v>39</v>
      </c>
      <c r="F878" s="1" t="s">
        <v>176</v>
      </c>
      <c r="G878" s="1" t="s">
        <v>1067</v>
      </c>
      <c r="H878" s="1" t="s">
        <v>70</v>
      </c>
      <c r="I878" s="1" t="s">
        <v>578</v>
      </c>
      <c r="J878" t="str">
        <f>TRIM(CONCATENATE(wiz[[#This Row],[SHIPPER..................]],wiz[[#This Row],[ZIP2..]],wiz[[#This Row],[ZIP3..]]))</f>
        <v>NISSAN NORTH AMERICA | 4950937121</v>
      </c>
      <c r="K878" s="1">
        <v>1</v>
      </c>
      <c r="L878" s="1">
        <v>1.73</v>
      </c>
      <c r="M878" s="1">
        <v>0.14000000000000001</v>
      </c>
      <c r="N878" s="1">
        <v>557</v>
      </c>
      <c r="O878" s="1">
        <v>1.17</v>
      </c>
      <c r="P878" s="1">
        <v>138</v>
      </c>
      <c r="Q878" s="1">
        <v>0.35</v>
      </c>
      <c r="R878" s="1">
        <v>14</v>
      </c>
      <c r="S878" s="1">
        <v>-130</v>
      </c>
      <c r="T878" s="1">
        <v>-16</v>
      </c>
      <c r="U878" s="1">
        <v>259</v>
      </c>
      <c r="V878" s="1">
        <v>113</v>
      </c>
      <c r="W878" s="1">
        <v>48007</v>
      </c>
      <c r="X878" s="1">
        <v>49509</v>
      </c>
      <c r="Y878" s="1">
        <v>37121</v>
      </c>
      <c r="Z878" s="1">
        <v>1.65</v>
      </c>
      <c r="AA878" s="6">
        <f t="shared" si="173"/>
        <v>9</v>
      </c>
      <c r="AB878" s="6">
        <f t="shared" si="174"/>
        <v>113</v>
      </c>
      <c r="AC878" s="6">
        <f t="shared" si="175"/>
        <v>25</v>
      </c>
      <c r="AD878" s="6">
        <f t="shared" si="176"/>
        <v>2.7777777777777777</v>
      </c>
      <c r="AE878" s="7">
        <f t="shared" si="177"/>
        <v>-206</v>
      </c>
      <c r="AF878" t="str">
        <f t="shared" ca="1" si="178"/>
        <v>$V$225</v>
      </c>
      <c r="AG878" t="str">
        <f t="shared" ca="1" si="179"/>
        <v>$J$225</v>
      </c>
      <c r="AH878" t="str">
        <f t="shared" ca="1" si="180"/>
        <v>b: BLUE GRACE LOGISTI| 3021340351</v>
      </c>
      <c r="AI878" t="str">
        <f t="shared" ca="1" si="169"/>
        <v>$K$225</v>
      </c>
      <c r="AJ878" s="8">
        <f t="shared" si="170"/>
        <v>0.1111111111111111</v>
      </c>
      <c r="AK878" s="7">
        <f t="shared" si="171"/>
        <v>-206</v>
      </c>
      <c r="AL878" s="7" t="str">
        <f t="shared" ca="1" si="181"/>
        <v>b: BLUE GRACE LOGISTI| 3021340351</v>
      </c>
      <c r="AM878" t="b">
        <f t="shared" si="172"/>
        <v>0</v>
      </c>
    </row>
    <row r="879" spans="3:39" x14ac:dyDescent="0.3">
      <c r="C879" s="1" t="s">
        <v>37</v>
      </c>
      <c r="D879" s="1" t="s">
        <v>38</v>
      </c>
      <c r="E879" s="1" t="s">
        <v>39</v>
      </c>
      <c r="F879" s="1" t="s">
        <v>176</v>
      </c>
      <c r="G879" s="1" t="s">
        <v>1067</v>
      </c>
      <c r="H879" s="1" t="s">
        <v>396</v>
      </c>
      <c r="I879" s="1" t="s">
        <v>1068</v>
      </c>
      <c r="J879" t="str">
        <f>TRIM(CONCATENATE(wiz[[#This Row],[SHIPPER..................]],wiz[[#This Row],[ZIP2..]],wiz[[#This Row],[ZIP3..]]))</f>
        <v>b: C H ROBINSON | 4950923879</v>
      </c>
      <c r="K879" s="1">
        <v>1</v>
      </c>
      <c r="L879" s="1">
        <v>1.67</v>
      </c>
      <c r="M879" s="1">
        <v>0.28000000000000003</v>
      </c>
      <c r="N879" s="1">
        <v>819</v>
      </c>
      <c r="O879" s="1">
        <v>1.77</v>
      </c>
      <c r="P879" s="1">
        <v>149</v>
      </c>
      <c r="Q879" s="1">
        <v>0.35</v>
      </c>
      <c r="R879" s="1">
        <v>146</v>
      </c>
      <c r="S879" s="1">
        <v>-144</v>
      </c>
      <c r="T879" s="1">
        <v>-2</v>
      </c>
      <c r="U879" s="1">
        <v>42</v>
      </c>
      <c r="V879" s="1">
        <v>-104</v>
      </c>
      <c r="W879" s="1">
        <v>48007</v>
      </c>
      <c r="X879" s="1">
        <v>49509</v>
      </c>
      <c r="Y879" s="1">
        <v>23879</v>
      </c>
      <c r="Z879" s="1">
        <v>1.73</v>
      </c>
      <c r="AA879" s="6">
        <f t="shared" si="173"/>
        <v>615</v>
      </c>
      <c r="AB879" s="6">
        <f t="shared" si="174"/>
        <v>-104</v>
      </c>
      <c r="AC879" s="6">
        <f t="shared" si="175"/>
        <v>-122022</v>
      </c>
      <c r="AD879" s="6">
        <f t="shared" si="176"/>
        <v>-198.40975609756097</v>
      </c>
      <c r="AE879" s="7">
        <f t="shared" si="177"/>
        <v>-1118</v>
      </c>
      <c r="AF879" t="str">
        <f t="shared" ca="1" si="178"/>
        <v>$V$1066</v>
      </c>
      <c r="AG879" t="str">
        <f t="shared" ca="1" si="179"/>
        <v>$J$1066</v>
      </c>
      <c r="AH879" t="str">
        <f t="shared" ca="1" si="180"/>
        <v>b: C H ROBINSON | 2736036101</v>
      </c>
      <c r="AI879" t="str">
        <f t="shared" ca="1" si="169"/>
        <v>$K$1066</v>
      </c>
      <c r="AJ879" s="8">
        <f t="shared" si="170"/>
        <v>1.6260162601626016E-3</v>
      </c>
      <c r="AK879" s="7">
        <f t="shared" si="171"/>
        <v>-560</v>
      </c>
      <c r="AL879" s="7" t="str">
        <f t="shared" ca="1" si="181"/>
        <v>b: C H ROBINSON | 6080335055</v>
      </c>
      <c r="AM879" t="b">
        <f t="shared" si="172"/>
        <v>0</v>
      </c>
    </row>
    <row r="880" spans="3:39" x14ac:dyDescent="0.3">
      <c r="C880" s="1" t="s">
        <v>1069</v>
      </c>
      <c r="D880" s="1" t="s">
        <v>1070</v>
      </c>
      <c r="E880" s="1" t="s">
        <v>39</v>
      </c>
      <c r="F880" s="1" t="s">
        <v>176</v>
      </c>
      <c r="G880" s="1" t="s">
        <v>1071</v>
      </c>
      <c r="H880" s="1" t="s">
        <v>70</v>
      </c>
      <c r="I880" s="1" t="s">
        <v>1072</v>
      </c>
      <c r="J880" t="str">
        <f>TRIM(CONCATENATE(wiz[[#This Row],[SHIPPER..................]],wiz[[#This Row],[ZIP2..]],wiz[[#This Row],[ZIP3..]]))</f>
        <v>b: MATSON LOGISTICS | 4922137380</v>
      </c>
      <c r="K880" s="1">
        <v>1</v>
      </c>
      <c r="L880" s="1">
        <v>1.37</v>
      </c>
      <c r="M880" s="1">
        <v>0.27</v>
      </c>
      <c r="N880" s="1">
        <v>609</v>
      </c>
      <c r="O880" s="1">
        <v>1.96</v>
      </c>
      <c r="P880" s="1">
        <v>83</v>
      </c>
      <c r="Q880" s="1">
        <v>0.3</v>
      </c>
      <c r="R880" s="1">
        <v>-37</v>
      </c>
      <c r="S880" s="1">
        <v>77</v>
      </c>
      <c r="T880" s="1">
        <v>-177</v>
      </c>
      <c r="U880" s="1">
        <v>-165</v>
      </c>
      <c r="V880" s="1">
        <v>-265</v>
      </c>
      <c r="W880" s="1">
        <v>48007</v>
      </c>
      <c r="X880" s="1">
        <v>49221</v>
      </c>
      <c r="Y880" s="1">
        <v>37380</v>
      </c>
      <c r="Z880" s="1">
        <v>1.42</v>
      </c>
      <c r="AA880" s="6">
        <f t="shared" si="173"/>
        <v>4</v>
      </c>
      <c r="AB880" s="6">
        <f t="shared" si="174"/>
        <v>-265</v>
      </c>
      <c r="AC880" s="6">
        <f t="shared" si="175"/>
        <v>377</v>
      </c>
      <c r="AD880" s="6">
        <f t="shared" si="176"/>
        <v>94.25</v>
      </c>
      <c r="AE880" s="7">
        <f t="shared" si="177"/>
        <v>-265</v>
      </c>
      <c r="AF880" t="str">
        <f t="shared" ca="1" si="178"/>
        <v>$V$880</v>
      </c>
      <c r="AG880" t="str">
        <f t="shared" ca="1" si="179"/>
        <v>$J$880</v>
      </c>
      <c r="AH880" t="str">
        <f t="shared" ca="1" si="180"/>
        <v>b: MATSON LOGISTICS | 4922137380</v>
      </c>
      <c r="AI880" t="str">
        <f t="shared" ca="1" si="169"/>
        <v>$K$880</v>
      </c>
      <c r="AJ880" s="8">
        <f t="shared" si="170"/>
        <v>0.25</v>
      </c>
      <c r="AK880" s="7">
        <f t="shared" si="171"/>
        <v>-265</v>
      </c>
      <c r="AL880" s="7" t="str">
        <f t="shared" ca="1" si="181"/>
        <v>b: MATSON LOGISTICS | 4922137380</v>
      </c>
      <c r="AM880" t="str">
        <f t="shared" si="172"/>
        <v>b: MATSON LOGISTICS | 4922137380</v>
      </c>
    </row>
    <row r="881" spans="3:39" x14ac:dyDescent="0.3">
      <c r="C881" s="1" t="s">
        <v>1073</v>
      </c>
      <c r="D881" s="1" t="s">
        <v>1074</v>
      </c>
      <c r="E881" s="1" t="s">
        <v>39</v>
      </c>
      <c r="F881" s="1" t="s">
        <v>176</v>
      </c>
      <c r="G881" s="1" t="s">
        <v>1075</v>
      </c>
      <c r="H881" s="1" t="s">
        <v>68</v>
      </c>
      <c r="I881" s="1" t="s">
        <v>924</v>
      </c>
      <c r="J881" t="str">
        <f>TRIM(CONCATENATE(wiz[[#This Row],[SHIPPER..................]],wiz[[#This Row],[ZIP2..]],wiz[[#This Row],[ZIP3..]]))</f>
        <v>b: BUCKEYE TRANSPORTA| 4903627260</v>
      </c>
      <c r="K881" s="1">
        <v>1</v>
      </c>
      <c r="L881" s="1">
        <v>1.42</v>
      </c>
      <c r="M881" s="1">
        <v>0.27</v>
      </c>
      <c r="N881" s="1">
        <v>621</v>
      </c>
      <c r="O881" s="1">
        <v>1.04</v>
      </c>
      <c r="P881" s="1">
        <v>99</v>
      </c>
      <c r="Q881" s="1">
        <v>0.3</v>
      </c>
      <c r="R881" s="1">
        <v>4</v>
      </c>
      <c r="S881" s="1">
        <v>27</v>
      </c>
      <c r="T881" s="1">
        <v>41</v>
      </c>
      <c r="U881" s="1">
        <v>-38</v>
      </c>
      <c r="V881" s="1">
        <v>30</v>
      </c>
      <c r="W881" s="1">
        <v>49315</v>
      </c>
      <c r="X881" s="1">
        <v>49036</v>
      </c>
      <c r="Y881" s="1">
        <v>27260</v>
      </c>
      <c r="Z881" s="1">
        <v>1.47</v>
      </c>
      <c r="AA881" s="6">
        <f t="shared" si="173"/>
        <v>1</v>
      </c>
      <c r="AB881" s="6">
        <f t="shared" si="174"/>
        <v>30</v>
      </c>
      <c r="AC881" s="6">
        <f t="shared" si="175"/>
        <v>30</v>
      </c>
      <c r="AD881" s="6">
        <f t="shared" si="176"/>
        <v>30</v>
      </c>
      <c r="AE881" s="7">
        <f t="shared" si="177"/>
        <v>30</v>
      </c>
      <c r="AF881" t="str">
        <f t="shared" ca="1" si="178"/>
        <v>$V$782</v>
      </c>
      <c r="AG881" t="str">
        <f t="shared" ca="1" si="179"/>
        <v>$J$782</v>
      </c>
      <c r="AH881" t="str">
        <f t="shared" ca="1" si="180"/>
        <v>BMM LOGISTICS INCORPO| 4104827420</v>
      </c>
      <c r="AI881" t="str">
        <f t="shared" ca="1" si="169"/>
        <v>$K$782</v>
      </c>
      <c r="AJ881" s="8">
        <f t="shared" si="170"/>
        <v>1</v>
      </c>
      <c r="AK881" s="7">
        <f t="shared" si="171"/>
        <v>30</v>
      </c>
      <c r="AL881" s="7" t="str">
        <f t="shared" ca="1" si="181"/>
        <v>BMM LOGISTICS INCORPO| 4104827420</v>
      </c>
      <c r="AM881" t="str">
        <f t="shared" si="172"/>
        <v>b: BUCKEYE TRANSPORTA| 4903627260</v>
      </c>
    </row>
    <row r="882" spans="3:39" x14ac:dyDescent="0.3">
      <c r="C882" s="1" t="s">
        <v>1076</v>
      </c>
      <c r="D882" s="1" t="s">
        <v>1077</v>
      </c>
      <c r="E882" s="1" t="s">
        <v>39</v>
      </c>
      <c r="F882" s="1" t="s">
        <v>176</v>
      </c>
      <c r="G882" s="1" t="s">
        <v>1078</v>
      </c>
      <c r="H882" s="1" t="s">
        <v>70</v>
      </c>
      <c r="I882" s="1" t="s">
        <v>1079</v>
      </c>
      <c r="J882" t="str">
        <f>TRIM(CONCATENATE(wiz[[#This Row],[SHIPPER..................]],wiz[[#This Row],[ZIP2..]],wiz[[#This Row],[ZIP3..]]))</f>
        <v>PROFILE METAL FORMING| 4810338201</v>
      </c>
      <c r="K882" s="1">
        <v>1</v>
      </c>
      <c r="L882" s="1">
        <v>2.04</v>
      </c>
      <c r="M882" s="1">
        <v>0.28000000000000003</v>
      </c>
      <c r="N882" s="1">
        <v>597</v>
      </c>
      <c r="O882" s="1">
        <v>0.92</v>
      </c>
      <c r="P882" s="1">
        <v>59</v>
      </c>
      <c r="Q882" s="1">
        <v>0.3</v>
      </c>
      <c r="R882" s="1">
        <v>-42</v>
      </c>
      <c r="S882" s="1">
        <v>108</v>
      </c>
      <c r="T882" s="1">
        <v>43</v>
      </c>
      <c r="U882" s="1">
        <v>761</v>
      </c>
      <c r="V882" s="1">
        <v>912</v>
      </c>
      <c r="W882" s="1">
        <v>48359</v>
      </c>
      <c r="X882" s="1">
        <v>48103</v>
      </c>
      <c r="Y882" s="1">
        <v>38201</v>
      </c>
      <c r="Z882" s="1">
        <v>2.1</v>
      </c>
      <c r="AA882" s="6">
        <f t="shared" si="173"/>
        <v>2</v>
      </c>
      <c r="AB882" s="6">
        <f t="shared" si="174"/>
        <v>912</v>
      </c>
      <c r="AC882" s="6">
        <f t="shared" si="175"/>
        <v>479</v>
      </c>
      <c r="AD882" s="6">
        <f t="shared" si="176"/>
        <v>239.5</v>
      </c>
      <c r="AE882" s="7">
        <f t="shared" si="177"/>
        <v>-433</v>
      </c>
      <c r="AF882" t="str">
        <f t="shared" ca="1" si="178"/>
        <v>$V$787</v>
      </c>
      <c r="AG882" t="str">
        <f t="shared" ca="1" si="179"/>
        <v>$J$787</v>
      </c>
      <c r="AH882" t="str">
        <f t="shared" ca="1" si="180"/>
        <v>b: C H ROBINSON | 4006931716</v>
      </c>
      <c r="AI882" t="str">
        <f t="shared" ca="1" si="169"/>
        <v>$K$787</v>
      </c>
      <c r="AJ882" s="8">
        <f t="shared" si="170"/>
        <v>0.5</v>
      </c>
      <c r="AK882" s="7">
        <f t="shared" si="171"/>
        <v>-433</v>
      </c>
      <c r="AL882" s="7" t="str">
        <f t="shared" ca="1" si="181"/>
        <v>b: C H ROBINSON | 4006931716</v>
      </c>
      <c r="AM882" t="b">
        <f t="shared" si="172"/>
        <v>0</v>
      </c>
    </row>
    <row r="883" spans="3:39" x14ac:dyDescent="0.3">
      <c r="C883" s="1" t="s">
        <v>37</v>
      </c>
      <c r="D883" s="1" t="s">
        <v>38</v>
      </c>
      <c r="E883" s="1" t="s">
        <v>39</v>
      </c>
      <c r="F883" s="1" t="s">
        <v>176</v>
      </c>
      <c r="G883" s="1" t="s">
        <v>181</v>
      </c>
      <c r="H883" s="1" t="s">
        <v>70</v>
      </c>
      <c r="I883" s="1" t="s">
        <v>702</v>
      </c>
      <c r="J883" t="str">
        <f>TRIM(CONCATENATE(wiz[[#This Row],[SHIPPER..................]],wiz[[#This Row],[ZIP2..]],wiz[[#This Row],[ZIP3..]]))</f>
        <v>b: C H ROBINSON | 4925237091</v>
      </c>
      <c r="K883" s="1">
        <v>1</v>
      </c>
      <c r="L883" s="1">
        <v>1.21</v>
      </c>
      <c r="M883" s="1">
        <v>0.27</v>
      </c>
      <c r="N883" s="1">
        <v>541</v>
      </c>
      <c r="O883" s="1">
        <v>1.05</v>
      </c>
      <c r="P883" s="1">
        <v>110</v>
      </c>
      <c r="Q883" s="1">
        <v>0.35</v>
      </c>
      <c r="R883" s="1">
        <v>-20</v>
      </c>
      <c r="S883" s="1">
        <v>-191</v>
      </c>
      <c r="T883" s="1">
        <v>-1</v>
      </c>
      <c r="U883" s="1">
        <v>-78</v>
      </c>
      <c r="V883" s="1">
        <v>-270</v>
      </c>
      <c r="W883" s="1">
        <v>45889</v>
      </c>
      <c r="X883" s="1">
        <v>49252</v>
      </c>
      <c r="Y883" s="1">
        <v>37091</v>
      </c>
      <c r="Z883" s="1">
        <v>1.26</v>
      </c>
      <c r="AA883" s="6">
        <f t="shared" si="173"/>
        <v>615</v>
      </c>
      <c r="AB883" s="6">
        <f t="shared" si="174"/>
        <v>-270</v>
      </c>
      <c r="AC883" s="6">
        <f t="shared" si="175"/>
        <v>-122022</v>
      </c>
      <c r="AD883" s="6">
        <f t="shared" si="176"/>
        <v>-198.40975609756097</v>
      </c>
      <c r="AE883" s="7">
        <f t="shared" si="177"/>
        <v>-1118</v>
      </c>
      <c r="AF883" t="str">
        <f t="shared" ca="1" si="178"/>
        <v>$V$1066</v>
      </c>
      <c r="AG883" t="str">
        <f t="shared" ca="1" si="179"/>
        <v>$J$1066</v>
      </c>
      <c r="AH883" t="str">
        <f t="shared" ca="1" si="180"/>
        <v>b: C H ROBINSON | 2736036101</v>
      </c>
      <c r="AI883" t="str">
        <f t="shared" ca="1" si="169"/>
        <v>$K$1066</v>
      </c>
      <c r="AJ883" s="8">
        <f t="shared" si="170"/>
        <v>1.6260162601626016E-3</v>
      </c>
      <c r="AK883" s="7">
        <f t="shared" si="171"/>
        <v>-560</v>
      </c>
      <c r="AL883" s="7" t="str">
        <f t="shared" ca="1" si="181"/>
        <v>b: C H ROBINSON | 6080335055</v>
      </c>
      <c r="AM883" t="b">
        <f t="shared" si="172"/>
        <v>0</v>
      </c>
    </row>
    <row r="884" spans="3:39" x14ac:dyDescent="0.3">
      <c r="C884" s="1" t="s">
        <v>657</v>
      </c>
      <c r="D884" s="1" t="s">
        <v>658</v>
      </c>
      <c r="E884" s="1" t="s">
        <v>39</v>
      </c>
      <c r="F884" s="1" t="s">
        <v>176</v>
      </c>
      <c r="G884" s="1" t="s">
        <v>1080</v>
      </c>
      <c r="H884" s="1" t="s">
        <v>40</v>
      </c>
      <c r="I884" s="1" t="s">
        <v>60</v>
      </c>
      <c r="J884" t="str">
        <f>TRIM(CONCATENATE(wiz[[#This Row],[SHIPPER..................]],wiz[[#This Row],[ZIP2..]],wiz[[#This Row],[ZIP3..]]))</f>
        <v>LANDSTAR RANGER BROKE| 4901035055</v>
      </c>
      <c r="K884" s="1">
        <v>1</v>
      </c>
      <c r="L884" s="1">
        <v>1.54</v>
      </c>
      <c r="M884" s="1">
        <v>0.28000000000000003</v>
      </c>
      <c r="N884" s="1">
        <v>659</v>
      </c>
      <c r="O884" s="1">
        <v>1.88</v>
      </c>
      <c r="P884" s="1">
        <v>48</v>
      </c>
      <c r="Q884" s="1">
        <v>0.25</v>
      </c>
      <c r="R884" s="1">
        <v>-33</v>
      </c>
      <c r="S884" s="1">
        <v>0</v>
      </c>
      <c r="T884" s="1">
        <v>-116</v>
      </c>
      <c r="U884" s="1">
        <v>-75</v>
      </c>
      <c r="V884" s="1">
        <v>-191</v>
      </c>
      <c r="W884" s="1">
        <v>49093</v>
      </c>
      <c r="X884" s="1">
        <v>49010</v>
      </c>
      <c r="Y884" s="1">
        <v>35055</v>
      </c>
      <c r="Z884" s="1">
        <v>1.6</v>
      </c>
      <c r="AA884" s="6">
        <f t="shared" si="173"/>
        <v>7</v>
      </c>
      <c r="AB884" s="6">
        <f t="shared" si="174"/>
        <v>-191</v>
      </c>
      <c r="AC884" s="6">
        <f t="shared" si="175"/>
        <v>-378</v>
      </c>
      <c r="AD884" s="6">
        <f t="shared" si="176"/>
        <v>-54</v>
      </c>
      <c r="AE884" s="7">
        <f t="shared" si="177"/>
        <v>-525</v>
      </c>
      <c r="AF884" t="str">
        <f t="shared" ca="1" si="178"/>
        <v>$V$1718</v>
      </c>
      <c r="AG884" t="str">
        <f t="shared" ca="1" si="179"/>
        <v>$J$1718</v>
      </c>
      <c r="AH884" t="str">
        <f t="shared" ca="1" si="180"/>
        <v>LANDSTAR RANGER BROKE| 2930163101</v>
      </c>
      <c r="AI884" t="str">
        <f t="shared" ca="1" si="169"/>
        <v>$K$1718</v>
      </c>
      <c r="AJ884" s="8">
        <f t="shared" si="170"/>
        <v>0.14285714285714285</v>
      </c>
      <c r="AK884" s="7">
        <f t="shared" si="171"/>
        <v>-525</v>
      </c>
      <c r="AL884" s="7" t="str">
        <f t="shared" ca="1" si="181"/>
        <v>LANDSTAR RANGER BROKE| 2930163101</v>
      </c>
      <c r="AM884" t="b">
        <f t="shared" si="172"/>
        <v>0</v>
      </c>
    </row>
    <row r="885" spans="3:39" x14ac:dyDescent="0.3">
      <c r="C885" s="1" t="s">
        <v>37</v>
      </c>
      <c r="D885" s="1" t="s">
        <v>38</v>
      </c>
      <c r="E885" s="1" t="s">
        <v>39</v>
      </c>
      <c r="F885" s="1" t="s">
        <v>176</v>
      </c>
      <c r="G885" s="1" t="s">
        <v>1081</v>
      </c>
      <c r="H885" s="1" t="s">
        <v>40</v>
      </c>
      <c r="I885" s="1" t="s">
        <v>212</v>
      </c>
      <c r="J885" t="str">
        <f>TRIM(CONCATENATE(wiz[[#This Row],[SHIPPER..................]],wiz[[#This Row],[ZIP2..]],wiz[[#This Row],[ZIP3..]]))</f>
        <v>b: C H ROBINSON | 4901435401</v>
      </c>
      <c r="K885" s="1">
        <v>2</v>
      </c>
      <c r="L885" s="1">
        <v>1.19</v>
      </c>
      <c r="M885" s="1">
        <v>0.28000000000000003</v>
      </c>
      <c r="N885" s="1">
        <v>753</v>
      </c>
      <c r="O885" s="1">
        <v>2.3199999999999998</v>
      </c>
      <c r="P885" s="1">
        <v>88</v>
      </c>
      <c r="Q885" s="1">
        <v>0.3</v>
      </c>
      <c r="R885" s="1">
        <v>-36</v>
      </c>
      <c r="S885" s="1">
        <v>-221</v>
      </c>
      <c r="T885" s="1">
        <v>-123</v>
      </c>
      <c r="U885" s="1">
        <v>-103</v>
      </c>
      <c r="V885" s="1">
        <v>-447</v>
      </c>
      <c r="W885" s="1">
        <v>49091</v>
      </c>
      <c r="X885" s="1">
        <v>49014</v>
      </c>
      <c r="Y885" s="1">
        <v>35401</v>
      </c>
      <c r="Z885" s="1">
        <v>1.25</v>
      </c>
      <c r="AA885" s="6">
        <f t="shared" si="173"/>
        <v>615</v>
      </c>
      <c r="AB885" s="6">
        <f t="shared" si="174"/>
        <v>-894</v>
      </c>
      <c r="AC885" s="6">
        <f t="shared" si="175"/>
        <v>-122022</v>
      </c>
      <c r="AD885" s="6">
        <f t="shared" si="176"/>
        <v>-198.40975609756097</v>
      </c>
      <c r="AE885" s="7">
        <f t="shared" si="177"/>
        <v>-1118</v>
      </c>
      <c r="AF885" t="str">
        <f t="shared" ca="1" si="178"/>
        <v>$V$1066</v>
      </c>
      <c r="AG885" t="str">
        <f t="shared" ca="1" si="179"/>
        <v>$J$1066</v>
      </c>
      <c r="AH885" t="str">
        <f t="shared" ca="1" si="180"/>
        <v>b: C H ROBINSON | 2736036101</v>
      </c>
      <c r="AI885" t="str">
        <f t="shared" ca="1" si="169"/>
        <v>$K$1066</v>
      </c>
      <c r="AJ885" s="8">
        <f t="shared" si="170"/>
        <v>3.2520325203252032E-3</v>
      </c>
      <c r="AK885" s="7">
        <f t="shared" si="171"/>
        <v>-560</v>
      </c>
      <c r="AL885" s="7" t="str">
        <f t="shared" ca="1" si="181"/>
        <v>b: C H ROBINSON | 6080335055</v>
      </c>
      <c r="AM885" t="b">
        <f t="shared" si="172"/>
        <v>0</v>
      </c>
    </row>
    <row r="886" spans="3:39" x14ac:dyDescent="0.3">
      <c r="C886" s="1" t="s">
        <v>37</v>
      </c>
      <c r="D886" s="1" t="s">
        <v>38</v>
      </c>
      <c r="E886" s="1" t="s">
        <v>39</v>
      </c>
      <c r="F886" s="1" t="s">
        <v>176</v>
      </c>
      <c r="G886" s="1" t="s">
        <v>1082</v>
      </c>
      <c r="H886" s="1" t="s">
        <v>70</v>
      </c>
      <c r="I886" s="1" t="s">
        <v>71</v>
      </c>
      <c r="J886" t="str">
        <f>TRIM(CONCATENATE(wiz[[#This Row],[SHIPPER..................]],wiz[[#This Row],[ZIP2..]],wiz[[#This Row],[ZIP3..]]))</f>
        <v>b: C H ROBINSON | 4902238301</v>
      </c>
      <c r="K886" s="1">
        <v>1</v>
      </c>
      <c r="L886" s="1">
        <v>1.01</v>
      </c>
      <c r="M886" s="1">
        <v>0.27</v>
      </c>
      <c r="N886" s="1">
        <v>548</v>
      </c>
      <c r="O886" s="1">
        <v>1.04</v>
      </c>
      <c r="P886" s="1">
        <v>89</v>
      </c>
      <c r="Q886" s="1">
        <v>0.3</v>
      </c>
      <c r="R886" s="1">
        <v>-27</v>
      </c>
      <c r="S886" s="1">
        <v>-180</v>
      </c>
      <c r="T886" s="1">
        <v>1</v>
      </c>
      <c r="U886" s="1">
        <v>179</v>
      </c>
      <c r="V886" s="1">
        <v>0</v>
      </c>
      <c r="W886" s="1">
        <v>49440</v>
      </c>
      <c r="X886" s="1">
        <v>49022</v>
      </c>
      <c r="Y886" s="1">
        <v>38301</v>
      </c>
      <c r="Z886" s="1">
        <v>1.06</v>
      </c>
      <c r="AA886" s="6">
        <f t="shared" si="173"/>
        <v>615</v>
      </c>
      <c r="AB886" s="6">
        <f t="shared" si="174"/>
        <v>0</v>
      </c>
      <c r="AC886" s="6">
        <f t="shared" si="175"/>
        <v>-122022</v>
      </c>
      <c r="AD886" s="6">
        <f t="shared" si="176"/>
        <v>-198.40975609756097</v>
      </c>
      <c r="AE886" s="7">
        <f t="shared" si="177"/>
        <v>-1118</v>
      </c>
      <c r="AF886" t="str">
        <f t="shared" ca="1" si="178"/>
        <v>$V$1066</v>
      </c>
      <c r="AG886" t="str">
        <f t="shared" ca="1" si="179"/>
        <v>$J$1066</v>
      </c>
      <c r="AH886" t="str">
        <f t="shared" ca="1" si="180"/>
        <v>b: C H ROBINSON | 2736036101</v>
      </c>
      <c r="AI886" t="str">
        <f t="shared" ca="1" si="169"/>
        <v>$K$1066</v>
      </c>
      <c r="AJ886" s="8">
        <f t="shared" si="170"/>
        <v>1.6260162601626016E-3</v>
      </c>
      <c r="AK886" s="7">
        <f t="shared" si="171"/>
        <v>-560</v>
      </c>
      <c r="AL886" s="7" t="str">
        <f t="shared" ca="1" si="181"/>
        <v>b: C H ROBINSON | 6080335055</v>
      </c>
      <c r="AM886" t="b">
        <f t="shared" si="172"/>
        <v>0</v>
      </c>
    </row>
    <row r="887" spans="3:39" x14ac:dyDescent="0.3">
      <c r="C887" s="1" t="s">
        <v>37</v>
      </c>
      <c r="D887" s="1" t="s">
        <v>38</v>
      </c>
      <c r="E887" s="1" t="s">
        <v>39</v>
      </c>
      <c r="F887" s="1" t="s">
        <v>176</v>
      </c>
      <c r="G887" s="1" t="s">
        <v>1083</v>
      </c>
      <c r="H887" s="1" t="s">
        <v>40</v>
      </c>
      <c r="I887" s="1" t="s">
        <v>1084</v>
      </c>
      <c r="J887" t="str">
        <f>TRIM(CONCATENATE(wiz[[#This Row],[SHIPPER..................]],wiz[[#This Row],[ZIP2..]],wiz[[#This Row],[ZIP3..]]))</f>
        <v>b: C H ROBINSON | 4884336582</v>
      </c>
      <c r="K887" s="1">
        <v>1</v>
      </c>
      <c r="L887" s="1">
        <v>1.1000000000000001</v>
      </c>
      <c r="M887" s="1">
        <v>0.28000000000000003</v>
      </c>
      <c r="N887" s="1">
        <v>1013</v>
      </c>
      <c r="O887" s="1">
        <v>2.83</v>
      </c>
      <c r="P887" s="1">
        <v>52</v>
      </c>
      <c r="Q887" s="1">
        <v>0.3</v>
      </c>
      <c r="R887" s="1">
        <v>-71</v>
      </c>
      <c r="S887" s="1">
        <v>-372</v>
      </c>
      <c r="T887" s="1">
        <v>-205</v>
      </c>
      <c r="U887" s="1">
        <v>-152</v>
      </c>
      <c r="V887" s="1">
        <v>-729</v>
      </c>
      <c r="W887" s="1">
        <v>48007</v>
      </c>
      <c r="X887" s="1">
        <v>48843</v>
      </c>
      <c r="Y887" s="1">
        <v>36582</v>
      </c>
      <c r="Z887" s="1">
        <v>1.1599999999999999</v>
      </c>
      <c r="AA887" s="6">
        <f t="shared" si="173"/>
        <v>615</v>
      </c>
      <c r="AB887" s="6">
        <f t="shared" si="174"/>
        <v>-729</v>
      </c>
      <c r="AC887" s="6">
        <f t="shared" si="175"/>
        <v>-122022</v>
      </c>
      <c r="AD887" s="6">
        <f t="shared" si="176"/>
        <v>-198.40975609756097</v>
      </c>
      <c r="AE887" s="7">
        <f t="shared" si="177"/>
        <v>-1118</v>
      </c>
      <c r="AF887" t="str">
        <f t="shared" ca="1" si="178"/>
        <v>$V$1066</v>
      </c>
      <c r="AG887" t="str">
        <f t="shared" ca="1" si="179"/>
        <v>$J$1066</v>
      </c>
      <c r="AH887" t="str">
        <f t="shared" ca="1" si="180"/>
        <v>b: C H ROBINSON | 2736036101</v>
      </c>
      <c r="AI887" t="str">
        <f t="shared" ca="1" si="169"/>
        <v>$K$1066</v>
      </c>
      <c r="AJ887" s="8">
        <f t="shared" si="170"/>
        <v>1.6260162601626016E-3</v>
      </c>
      <c r="AK887" s="7">
        <f t="shared" si="171"/>
        <v>-560</v>
      </c>
      <c r="AL887" s="7" t="str">
        <f t="shared" ca="1" si="181"/>
        <v>b: C H ROBINSON | 6080335055</v>
      </c>
      <c r="AM887" t="b">
        <f t="shared" si="172"/>
        <v>0</v>
      </c>
    </row>
    <row r="888" spans="3:39" x14ac:dyDescent="0.3">
      <c r="C888" s="1" t="s">
        <v>1085</v>
      </c>
      <c r="D888" s="1" t="s">
        <v>1086</v>
      </c>
      <c r="E888" s="1" t="s">
        <v>39</v>
      </c>
      <c r="F888" s="1" t="s">
        <v>176</v>
      </c>
      <c r="G888" s="1" t="s">
        <v>1087</v>
      </c>
      <c r="H888" s="1" t="s">
        <v>50</v>
      </c>
      <c r="I888" s="1" t="s">
        <v>313</v>
      </c>
      <c r="J888" t="str">
        <f>TRIM(CONCATENATE(wiz[[#This Row],[SHIPPER..................]],wiz[[#This Row],[ZIP2..]],wiz[[#This Row],[ZIP3..]]))</f>
        <v>b: INTERSTATE TRANSPO| 4860130057</v>
      </c>
      <c r="K888" s="1">
        <v>1</v>
      </c>
      <c r="L888" s="1">
        <v>1.37</v>
      </c>
      <c r="M888" s="1">
        <v>0.27</v>
      </c>
      <c r="N888" s="1">
        <v>793</v>
      </c>
      <c r="O888" s="1">
        <v>1.71</v>
      </c>
      <c r="P888" s="1">
        <v>71</v>
      </c>
      <c r="Q888" s="1">
        <v>0.3</v>
      </c>
      <c r="R888" s="1">
        <v>-48</v>
      </c>
      <c r="S888" s="1">
        <v>-46</v>
      </c>
      <c r="T888" s="1">
        <v>22</v>
      </c>
      <c r="U888" s="1">
        <v>0</v>
      </c>
      <c r="V888" s="1">
        <v>-24</v>
      </c>
      <c r="W888" s="1">
        <v>48359</v>
      </c>
      <c r="X888" s="1">
        <v>48601</v>
      </c>
      <c r="Y888" s="1">
        <v>30057</v>
      </c>
      <c r="Z888" s="1">
        <v>1.42</v>
      </c>
      <c r="AA888" s="6">
        <f t="shared" si="173"/>
        <v>1</v>
      </c>
      <c r="AB888" s="6">
        <f t="shared" si="174"/>
        <v>-24</v>
      </c>
      <c r="AC888" s="6">
        <f t="shared" si="175"/>
        <v>-24</v>
      </c>
      <c r="AD888" s="6">
        <f t="shared" si="176"/>
        <v>-24</v>
      </c>
      <c r="AE888" s="7">
        <f t="shared" si="177"/>
        <v>-24</v>
      </c>
      <c r="AF888" t="str">
        <f t="shared" ca="1" si="178"/>
        <v>$V$888</v>
      </c>
      <c r="AG888" t="str">
        <f t="shared" ca="1" si="179"/>
        <v>$J$888</v>
      </c>
      <c r="AH888" t="str">
        <f t="shared" ca="1" si="180"/>
        <v>b: INTERSTATE TRANSPO| 4860130057</v>
      </c>
      <c r="AI888" t="str">
        <f t="shared" ca="1" si="169"/>
        <v>$K$888</v>
      </c>
      <c r="AJ888" s="8">
        <f t="shared" si="170"/>
        <v>1</v>
      </c>
      <c r="AK888" s="7">
        <f t="shared" si="171"/>
        <v>-24</v>
      </c>
      <c r="AL888" s="7" t="str">
        <f t="shared" ca="1" si="181"/>
        <v>b: INTERSTATE TRANSPO| 4860130057</v>
      </c>
      <c r="AM888" t="str">
        <f t="shared" si="172"/>
        <v>b: INTERSTATE TRANSPO| 4860130057</v>
      </c>
    </row>
    <row r="889" spans="3:39" x14ac:dyDescent="0.3">
      <c r="C889" s="1" t="s">
        <v>344</v>
      </c>
      <c r="D889" s="1" t="s">
        <v>345</v>
      </c>
      <c r="E889" s="1" t="s">
        <v>39</v>
      </c>
      <c r="F889" s="1" t="s">
        <v>176</v>
      </c>
      <c r="G889" s="1" t="s">
        <v>1088</v>
      </c>
      <c r="H889" s="1" t="s">
        <v>87</v>
      </c>
      <c r="I889" s="1" t="s">
        <v>1012</v>
      </c>
      <c r="J889" t="str">
        <f>TRIM(CONCATENATE(wiz[[#This Row],[SHIPPER..................]],wiz[[#This Row],[ZIP2..]],wiz[[#This Row],[ZIP3..]]))</f>
        <v>b: SCHNEIDER LOGISTIC| 4934643334</v>
      </c>
      <c r="K889" s="1">
        <v>1</v>
      </c>
      <c r="L889" s="1">
        <v>1.45</v>
      </c>
      <c r="M889" s="1">
        <v>0.28000000000000003</v>
      </c>
      <c r="N889" s="1">
        <v>347</v>
      </c>
      <c r="O889" s="1">
        <v>0.88</v>
      </c>
      <c r="P889" s="1">
        <v>62</v>
      </c>
      <c r="Q889" s="1">
        <v>0.3</v>
      </c>
      <c r="R889" s="1">
        <v>-25</v>
      </c>
      <c r="S889" s="1">
        <v>42</v>
      </c>
      <c r="T889" s="1">
        <v>-11</v>
      </c>
      <c r="U889" s="1">
        <v>0</v>
      </c>
      <c r="V889" s="1">
        <v>31</v>
      </c>
      <c r="W889" s="1">
        <v>49440</v>
      </c>
      <c r="X889" s="1">
        <v>49346</v>
      </c>
      <c r="Y889" s="1">
        <v>43334</v>
      </c>
      <c r="Z889" s="1">
        <v>1.51</v>
      </c>
      <c r="AA889" s="6">
        <f t="shared" si="173"/>
        <v>78</v>
      </c>
      <c r="AB889" s="6">
        <f t="shared" si="174"/>
        <v>31</v>
      </c>
      <c r="AC889" s="6">
        <f t="shared" si="175"/>
        <v>-21006</v>
      </c>
      <c r="AD889" s="6">
        <f t="shared" si="176"/>
        <v>-269.30769230769232</v>
      </c>
      <c r="AE889" s="7">
        <f t="shared" si="177"/>
        <v>-1249</v>
      </c>
      <c r="AF889" t="str">
        <f t="shared" ca="1" si="178"/>
        <v>$V$1953</v>
      </c>
      <c r="AG889" t="str">
        <f t="shared" ca="1" si="179"/>
        <v>$J$1953</v>
      </c>
      <c r="AH889" t="str">
        <f t="shared" ca="1" si="180"/>
        <v>b: SCHNEIDER LOGISTIC| 3830119034</v>
      </c>
      <c r="AI889" t="str">
        <f t="shared" ca="1" si="169"/>
        <v>$K$1953</v>
      </c>
      <c r="AJ889" s="8">
        <f t="shared" si="170"/>
        <v>1.282051282051282E-2</v>
      </c>
      <c r="AK889" s="7">
        <f t="shared" si="171"/>
        <v>-570</v>
      </c>
      <c r="AL889" s="7" t="str">
        <f t="shared" ca="1" si="181"/>
        <v>LOWES MLXP VAN ONE WA| 3071947265</v>
      </c>
      <c r="AM889" t="b">
        <f t="shared" si="172"/>
        <v>0</v>
      </c>
    </row>
    <row r="890" spans="3:39" x14ac:dyDescent="0.3">
      <c r="C890" s="1" t="s">
        <v>210</v>
      </c>
      <c r="D890" s="1" t="s">
        <v>211</v>
      </c>
      <c r="E890" s="1" t="s">
        <v>39</v>
      </c>
      <c r="F890" s="1" t="s">
        <v>152</v>
      </c>
      <c r="G890" s="1" t="s">
        <v>1089</v>
      </c>
      <c r="H890" s="1" t="s">
        <v>50</v>
      </c>
      <c r="I890" s="1" t="s">
        <v>223</v>
      </c>
      <c r="J890" t="str">
        <f>TRIM(CONCATENATE(wiz[[#This Row],[SHIPPER..................]],wiz[[#This Row],[ZIP2..]],wiz[[#This Row],[ZIP3..]]))</f>
        <v>b: ECHO GLOBAL LOGIST| 5047230301</v>
      </c>
      <c r="K890" s="1">
        <v>5</v>
      </c>
      <c r="L890" s="1">
        <v>1.57</v>
      </c>
      <c r="M890" s="1">
        <v>0.28000000000000003</v>
      </c>
      <c r="N890" s="1">
        <v>975</v>
      </c>
      <c r="O890" s="1">
        <v>1.93</v>
      </c>
      <c r="P890" s="1">
        <v>125</v>
      </c>
      <c r="Q890" s="1">
        <v>0.35</v>
      </c>
      <c r="R890" s="1">
        <v>-69</v>
      </c>
      <c r="S890" s="1">
        <v>-16</v>
      </c>
      <c r="T890" s="1">
        <v>-13</v>
      </c>
      <c r="U890" s="1">
        <v>70</v>
      </c>
      <c r="V890" s="1">
        <v>41</v>
      </c>
      <c r="W890" s="1">
        <v>55113</v>
      </c>
      <c r="X890" s="1">
        <v>50472</v>
      </c>
      <c r="Y890" s="1">
        <v>30301</v>
      </c>
      <c r="Z890" s="1">
        <v>1.63</v>
      </c>
      <c r="AA890" s="6">
        <f t="shared" si="173"/>
        <v>94</v>
      </c>
      <c r="AB890" s="6">
        <f t="shared" si="174"/>
        <v>205</v>
      </c>
      <c r="AC890" s="6">
        <f t="shared" si="175"/>
        <v>1157</v>
      </c>
      <c r="AD890" s="6">
        <f t="shared" si="176"/>
        <v>12.308510638297872</v>
      </c>
      <c r="AE890" s="7">
        <f t="shared" si="177"/>
        <v>-816</v>
      </c>
      <c r="AF890" t="str">
        <f t="shared" ca="1" si="178"/>
        <v>$V$921</v>
      </c>
      <c r="AG890" t="str">
        <f t="shared" ca="1" si="179"/>
        <v>$J$921</v>
      </c>
      <c r="AH890" t="str">
        <f t="shared" ca="1" si="180"/>
        <v>b: ECHO GLOBAL LOGIST| 5503315639</v>
      </c>
      <c r="AI890" t="str">
        <f t="shared" ca="1" si="169"/>
        <v>$K$921</v>
      </c>
      <c r="AJ890" s="8">
        <f t="shared" si="170"/>
        <v>5.3191489361702128E-2</v>
      </c>
      <c r="AK890" s="7">
        <f t="shared" si="171"/>
        <v>-71</v>
      </c>
      <c r="AL890" s="7" t="str">
        <f t="shared" ca="1" si="181"/>
        <v>b: ECHO GLOBAL LOGIST| 5632053201</v>
      </c>
      <c r="AM890" t="b">
        <f t="shared" si="172"/>
        <v>0</v>
      </c>
    </row>
    <row r="891" spans="3:39" x14ac:dyDescent="0.3">
      <c r="C891" s="1" t="s">
        <v>717</v>
      </c>
      <c r="D891" s="1" t="s">
        <v>718</v>
      </c>
      <c r="E891" s="1" t="s">
        <v>39</v>
      </c>
      <c r="F891" s="1" t="s">
        <v>900</v>
      </c>
      <c r="G891" s="1" t="s">
        <v>1090</v>
      </c>
      <c r="H891" s="1" t="s">
        <v>70</v>
      </c>
      <c r="I891" s="1" t="s">
        <v>575</v>
      </c>
      <c r="J891" t="str">
        <f>TRIM(CONCATENATE(wiz[[#This Row],[SHIPPER..................]],wiz[[#This Row],[ZIP2..]],wiz[[#This Row],[ZIP3..]]))</f>
        <v>b: DSC LOGISTICS | 5533637087</v>
      </c>
      <c r="K891" s="1">
        <v>2</v>
      </c>
      <c r="L891" s="1">
        <v>1.6</v>
      </c>
      <c r="M891" s="1">
        <v>0.21</v>
      </c>
      <c r="N891" s="1">
        <v>882</v>
      </c>
      <c r="O891" s="1">
        <v>2.2000000000000002</v>
      </c>
      <c r="P891" s="1">
        <v>123</v>
      </c>
      <c r="Q891" s="1">
        <v>0.35</v>
      </c>
      <c r="R891" s="1">
        <v>64</v>
      </c>
      <c r="S891" s="1">
        <v>-18</v>
      </c>
      <c r="T891" s="1">
        <v>-124</v>
      </c>
      <c r="U891" s="1">
        <v>-176</v>
      </c>
      <c r="V891" s="1">
        <v>-318</v>
      </c>
      <c r="W891" s="1">
        <v>55432</v>
      </c>
      <c r="X891" s="1">
        <v>55336</v>
      </c>
      <c r="Y891" s="1">
        <v>37087</v>
      </c>
      <c r="Z891" s="1">
        <v>1.59</v>
      </c>
      <c r="AA891" s="6">
        <f t="shared" si="173"/>
        <v>13</v>
      </c>
      <c r="AB891" s="6">
        <f t="shared" si="174"/>
        <v>-636</v>
      </c>
      <c r="AC891" s="6">
        <f t="shared" si="175"/>
        <v>-1079</v>
      </c>
      <c r="AD891" s="6">
        <f t="shared" si="176"/>
        <v>-83</v>
      </c>
      <c r="AE891" s="7">
        <f t="shared" si="177"/>
        <v>-352</v>
      </c>
      <c r="AF891" t="str">
        <f t="shared" ca="1" si="178"/>
        <v>$V$32</v>
      </c>
      <c r="AG891" t="str">
        <f t="shared" ca="1" si="179"/>
        <v>$J$32</v>
      </c>
      <c r="AH891" t="str">
        <f t="shared" ca="1" si="180"/>
        <v>b: SCOTT LOGISTICS CO| 3606638101</v>
      </c>
      <c r="AI891" t="str">
        <f t="shared" ca="1" si="169"/>
        <v>$K$32</v>
      </c>
      <c r="AJ891" s="8">
        <f t="shared" si="170"/>
        <v>0.15384615384615385</v>
      </c>
      <c r="AK891" s="7">
        <f t="shared" si="171"/>
        <v>-352</v>
      </c>
      <c r="AL891" s="7" t="str">
        <f t="shared" ca="1" si="181"/>
        <v>b: SCOTT LOGISTICS CO| 3606638101</v>
      </c>
      <c r="AM891" t="b">
        <f t="shared" si="172"/>
        <v>0</v>
      </c>
    </row>
    <row r="892" spans="3:39" x14ac:dyDescent="0.3">
      <c r="C892" s="1" t="s">
        <v>210</v>
      </c>
      <c r="D892" s="1" t="s">
        <v>211</v>
      </c>
      <c r="E892" s="1" t="s">
        <v>39</v>
      </c>
      <c r="F892" s="1" t="s">
        <v>900</v>
      </c>
      <c r="G892" s="1" t="s">
        <v>451</v>
      </c>
      <c r="H892" s="1" t="s">
        <v>61</v>
      </c>
      <c r="I892" s="1" t="s">
        <v>1091</v>
      </c>
      <c r="J892" t="str">
        <f>TRIM(CONCATENATE(wiz[[#This Row],[SHIPPER..................]],wiz[[#This Row],[ZIP2..]],wiz[[#This Row],[ZIP3..]]))</f>
        <v>b: ECHO GLOBAL LOGIST| 5580163401</v>
      </c>
      <c r="K892" s="1">
        <v>1</v>
      </c>
      <c r="L892" s="1">
        <v>1.32</v>
      </c>
      <c r="M892" s="1">
        <v>0.28000000000000003</v>
      </c>
      <c r="N892" s="1">
        <v>561</v>
      </c>
      <c r="O892" s="1">
        <v>1.75</v>
      </c>
      <c r="P892" s="1">
        <v>20</v>
      </c>
      <c r="Q892" s="1">
        <v>0.25</v>
      </c>
      <c r="R892" s="1">
        <v>-40</v>
      </c>
      <c r="S892" s="1">
        <v>0</v>
      </c>
      <c r="T892" s="1">
        <v>-154</v>
      </c>
      <c r="U892" s="1">
        <v>-78</v>
      </c>
      <c r="V892" s="1">
        <v>-232</v>
      </c>
      <c r="W892" s="1">
        <v>55720</v>
      </c>
      <c r="X892" s="1">
        <v>55801</v>
      </c>
      <c r="Y892" s="1">
        <v>63401</v>
      </c>
      <c r="Z892" s="1">
        <v>1.38</v>
      </c>
      <c r="AA892" s="6">
        <f t="shared" si="173"/>
        <v>94</v>
      </c>
      <c r="AB892" s="6">
        <f t="shared" si="174"/>
        <v>-232</v>
      </c>
      <c r="AC892" s="6">
        <f t="shared" si="175"/>
        <v>1157</v>
      </c>
      <c r="AD892" s="6">
        <f t="shared" si="176"/>
        <v>12.308510638297872</v>
      </c>
      <c r="AE892" s="7">
        <f t="shared" si="177"/>
        <v>-816</v>
      </c>
      <c r="AF892" t="str">
        <f t="shared" ca="1" si="178"/>
        <v>$V$921</v>
      </c>
      <c r="AG892" t="str">
        <f t="shared" ca="1" si="179"/>
        <v>$J$921</v>
      </c>
      <c r="AH892" t="str">
        <f t="shared" ca="1" si="180"/>
        <v>b: ECHO GLOBAL LOGIST| 5503315639</v>
      </c>
      <c r="AI892" t="str">
        <f t="shared" ca="1" si="169"/>
        <v>$K$921</v>
      </c>
      <c r="AJ892" s="8">
        <f t="shared" si="170"/>
        <v>1.0638297872340425E-2</v>
      </c>
      <c r="AK892" s="7">
        <f t="shared" si="171"/>
        <v>-71</v>
      </c>
      <c r="AL892" s="7" t="str">
        <f t="shared" ca="1" si="181"/>
        <v>b: ECHO GLOBAL LOGIST| 5632053201</v>
      </c>
      <c r="AM892" t="b">
        <f t="shared" si="172"/>
        <v>0</v>
      </c>
    </row>
    <row r="893" spans="3:39" x14ac:dyDescent="0.3">
      <c r="C893" s="1" t="s">
        <v>650</v>
      </c>
      <c r="D893" s="1" t="s">
        <v>651</v>
      </c>
      <c r="E893" s="1" t="s">
        <v>39</v>
      </c>
      <c r="F893" s="1" t="s">
        <v>900</v>
      </c>
      <c r="G893" s="1" t="s">
        <v>1092</v>
      </c>
      <c r="H893" s="1" t="s">
        <v>50</v>
      </c>
      <c r="I893" s="1" t="s">
        <v>384</v>
      </c>
      <c r="J893" t="str">
        <f>TRIM(CONCATENATE(wiz[[#This Row],[SHIPPER..................]],wiz[[#This Row],[ZIP2..]],wiz[[#This Row],[ZIP3..]]))</f>
        <v>BLUE BIRD | 5543431201</v>
      </c>
      <c r="K893" s="1">
        <v>2</v>
      </c>
      <c r="L893" s="1">
        <v>1.55</v>
      </c>
      <c r="M893" s="1">
        <v>0.22</v>
      </c>
      <c r="N893" s="1">
        <v>1229</v>
      </c>
      <c r="O893" s="1">
        <v>1.96</v>
      </c>
      <c r="P893" s="1">
        <v>16</v>
      </c>
      <c r="Q893" s="1">
        <v>0.25</v>
      </c>
      <c r="R893" s="1">
        <v>-3</v>
      </c>
      <c r="S893" s="1">
        <v>77</v>
      </c>
      <c r="T893" s="1">
        <v>110</v>
      </c>
      <c r="U893" s="1">
        <v>235</v>
      </c>
      <c r="V893" s="1">
        <v>422</v>
      </c>
      <c r="W893" s="1">
        <v>55113</v>
      </c>
      <c r="X893" s="1">
        <v>55434</v>
      </c>
      <c r="Y893" s="1">
        <v>31201</v>
      </c>
      <c r="Z893" s="1">
        <v>1.55</v>
      </c>
      <c r="AA893" s="6">
        <f t="shared" si="173"/>
        <v>37</v>
      </c>
      <c r="AB893" s="6">
        <f t="shared" si="174"/>
        <v>844</v>
      </c>
      <c r="AC893" s="6">
        <f t="shared" si="175"/>
        <v>1368</v>
      </c>
      <c r="AD893" s="6">
        <f t="shared" si="176"/>
        <v>36.972972972972975</v>
      </c>
      <c r="AE893" s="7">
        <f t="shared" si="177"/>
        <v>-298</v>
      </c>
      <c r="AF893" t="str">
        <f t="shared" ca="1" si="178"/>
        <v>$V$405</v>
      </c>
      <c r="AG893" t="str">
        <f t="shared" ca="1" si="179"/>
        <v>$J$405</v>
      </c>
      <c r="AH893" t="str">
        <f t="shared" ca="1" si="180"/>
        <v>BLUE BIRD | 3103014701</v>
      </c>
      <c r="AI893" t="str">
        <f t="shared" ca="1" si="169"/>
        <v>$K$405</v>
      </c>
      <c r="AJ893" s="8">
        <f t="shared" si="170"/>
        <v>5.4054054054054057E-2</v>
      </c>
      <c r="AK893" s="7">
        <f t="shared" si="171"/>
        <v>-203</v>
      </c>
      <c r="AL893" s="7" t="str">
        <f t="shared" ca="1" si="181"/>
        <v>BLUE BIRD | 3103076001</v>
      </c>
      <c r="AM893" t="b">
        <f t="shared" si="172"/>
        <v>0</v>
      </c>
    </row>
    <row r="894" spans="3:39" x14ac:dyDescent="0.3">
      <c r="C894" s="1" t="s">
        <v>78</v>
      </c>
      <c r="D894" s="1" t="s">
        <v>79</v>
      </c>
      <c r="E894" s="1" t="s">
        <v>39</v>
      </c>
      <c r="F894" s="1" t="s">
        <v>900</v>
      </c>
      <c r="G894" s="1" t="s">
        <v>1093</v>
      </c>
      <c r="H894" s="1" t="s">
        <v>50</v>
      </c>
      <c r="I894" s="1" t="s">
        <v>384</v>
      </c>
      <c r="J894" t="str">
        <f>TRIM(CONCATENATE(wiz[[#This Row],[SHIPPER..................]],wiz[[#This Row],[ZIP2..]],wiz[[#This Row],[ZIP3..]]))</f>
        <v>TRACTOR SUPPLY MANHAT| 5530531201</v>
      </c>
      <c r="K894" s="1">
        <v>1</v>
      </c>
      <c r="L894" s="1">
        <v>1.85</v>
      </c>
      <c r="M894" s="1">
        <v>0.22</v>
      </c>
      <c r="N894" s="1">
        <v>1237</v>
      </c>
      <c r="O894" s="1">
        <v>2</v>
      </c>
      <c r="P894" s="1">
        <v>14</v>
      </c>
      <c r="Q894" s="1">
        <v>0.25</v>
      </c>
      <c r="R894" s="1">
        <v>-4</v>
      </c>
      <c r="S894" s="1">
        <v>-6</v>
      </c>
      <c r="T894" s="1">
        <v>101</v>
      </c>
      <c r="U894" s="1">
        <v>613</v>
      </c>
      <c r="V894" s="1">
        <v>708</v>
      </c>
      <c r="W894" s="1">
        <v>55401</v>
      </c>
      <c r="X894" s="1">
        <v>55305</v>
      </c>
      <c r="Y894" s="1">
        <v>31201</v>
      </c>
      <c r="Z894" s="1">
        <v>1.85</v>
      </c>
      <c r="AA894" s="6">
        <f t="shared" si="173"/>
        <v>533</v>
      </c>
      <c r="AB894" s="6">
        <f t="shared" si="174"/>
        <v>708</v>
      </c>
      <c r="AC894" s="6">
        <f t="shared" si="175"/>
        <v>27994</v>
      </c>
      <c r="AD894" s="6">
        <f t="shared" si="176"/>
        <v>52.521575984990619</v>
      </c>
      <c r="AE894" s="7">
        <f t="shared" si="177"/>
        <v>-627</v>
      </c>
      <c r="AF894" t="str">
        <f t="shared" ca="1" si="178"/>
        <v>$V$356</v>
      </c>
      <c r="AG894" t="str">
        <f t="shared" ca="1" si="179"/>
        <v>$J$356</v>
      </c>
      <c r="AH894" t="str">
        <f t="shared" ca="1" si="180"/>
        <v>TRACTOR SUPPLY MANHAT| 3070142134</v>
      </c>
      <c r="AI894" t="str">
        <f t="shared" ca="1" si="169"/>
        <v>$K$356</v>
      </c>
      <c r="AJ894" s="8">
        <f t="shared" si="170"/>
        <v>1.876172607879925E-3</v>
      </c>
      <c r="AK894" s="7">
        <f t="shared" si="171"/>
        <v>-192</v>
      </c>
      <c r="AL894" s="7" t="str">
        <f t="shared" ca="1" si="181"/>
        <v>b: C H ROBINSON | 4817435150</v>
      </c>
      <c r="AM894" t="b">
        <f t="shared" si="172"/>
        <v>0</v>
      </c>
    </row>
    <row r="895" spans="3:39" x14ac:dyDescent="0.3">
      <c r="C895" s="1" t="s">
        <v>37</v>
      </c>
      <c r="D895" s="1" t="s">
        <v>38</v>
      </c>
      <c r="E895" s="1" t="s">
        <v>39</v>
      </c>
      <c r="F895" s="1" t="s">
        <v>900</v>
      </c>
      <c r="G895" s="1" t="s">
        <v>910</v>
      </c>
      <c r="H895" s="1" t="s">
        <v>50</v>
      </c>
      <c r="I895" s="1" t="s">
        <v>821</v>
      </c>
      <c r="J895" t="str">
        <f>TRIM(CONCATENATE(wiz[[#This Row],[SHIPPER..................]],wiz[[#This Row],[ZIP2..]],wiz[[#This Row],[ZIP3..]]))</f>
        <v>b: C H ROBINSON | 5540130747</v>
      </c>
      <c r="K895" s="1">
        <v>1</v>
      </c>
      <c r="L895" s="1">
        <v>1.29</v>
      </c>
      <c r="M895" s="1">
        <v>0.28000000000000003</v>
      </c>
      <c r="N895" s="1">
        <v>1053</v>
      </c>
      <c r="O895" s="1">
        <v>2.13</v>
      </c>
      <c r="P895" s="1">
        <v>94</v>
      </c>
      <c r="Q895" s="1">
        <v>0.3</v>
      </c>
      <c r="R895" s="1">
        <v>-65</v>
      </c>
      <c r="S895" s="1">
        <v>-243</v>
      </c>
      <c r="T895" s="1">
        <v>-48</v>
      </c>
      <c r="U895" s="1">
        <v>-174</v>
      </c>
      <c r="V895" s="1">
        <v>-465</v>
      </c>
      <c r="W895" s="1">
        <v>54701</v>
      </c>
      <c r="X895" s="1">
        <v>55401</v>
      </c>
      <c r="Y895" s="1">
        <v>30747</v>
      </c>
      <c r="Z895" s="1">
        <v>1.35</v>
      </c>
      <c r="AA895" s="6">
        <f t="shared" si="173"/>
        <v>615</v>
      </c>
      <c r="AB895" s="6">
        <f t="shared" si="174"/>
        <v>-465</v>
      </c>
      <c r="AC895" s="6">
        <f t="shared" si="175"/>
        <v>-122022</v>
      </c>
      <c r="AD895" s="6">
        <f t="shared" si="176"/>
        <v>-198.40975609756097</v>
      </c>
      <c r="AE895" s="7">
        <f t="shared" si="177"/>
        <v>-1118</v>
      </c>
      <c r="AF895" t="str">
        <f t="shared" ca="1" si="178"/>
        <v>$V$1066</v>
      </c>
      <c r="AG895" t="str">
        <f t="shared" ca="1" si="179"/>
        <v>$J$1066</v>
      </c>
      <c r="AH895" t="str">
        <f t="shared" ca="1" si="180"/>
        <v>b: C H ROBINSON | 2736036101</v>
      </c>
      <c r="AI895" t="str">
        <f t="shared" ca="1" si="169"/>
        <v>$K$1066</v>
      </c>
      <c r="AJ895" s="8">
        <f t="shared" si="170"/>
        <v>1.6260162601626016E-3</v>
      </c>
      <c r="AK895" s="7">
        <f t="shared" si="171"/>
        <v>-560</v>
      </c>
      <c r="AL895" s="7" t="str">
        <f t="shared" ca="1" si="181"/>
        <v>b: C H ROBINSON | 6080335055</v>
      </c>
      <c r="AM895" t="b">
        <f t="shared" si="172"/>
        <v>0</v>
      </c>
    </row>
    <row r="896" spans="3:39" x14ac:dyDescent="0.3">
      <c r="C896" s="1" t="s">
        <v>1094</v>
      </c>
      <c r="D896" s="1" t="s">
        <v>1095</v>
      </c>
      <c r="E896" s="1" t="s">
        <v>39</v>
      </c>
      <c r="F896" s="1" t="s">
        <v>900</v>
      </c>
      <c r="G896" s="1" t="s">
        <v>1096</v>
      </c>
      <c r="H896" s="1" t="s">
        <v>53</v>
      </c>
      <c r="I896" s="1" t="s">
        <v>1097</v>
      </c>
      <c r="J896" t="str">
        <f>TRIM(CONCATENATE(wiz[[#This Row],[SHIPPER..................]],wiz[[#This Row],[ZIP2..]],wiz[[#This Row],[ZIP3..]]))</f>
        <v>WESTERN FLYER EXPRESS| 5512161462</v>
      </c>
      <c r="K896" s="1">
        <v>1</v>
      </c>
      <c r="L896" s="1">
        <v>1.49</v>
      </c>
      <c r="M896" s="1">
        <v>0.27</v>
      </c>
      <c r="N896" s="1">
        <v>368</v>
      </c>
      <c r="O896" s="1">
        <v>0.49</v>
      </c>
      <c r="P896" s="1">
        <v>18</v>
      </c>
      <c r="Q896" s="1">
        <v>0.25</v>
      </c>
      <c r="R896" s="1">
        <v>-22</v>
      </c>
      <c r="S896" s="1">
        <v>160</v>
      </c>
      <c r="T896" s="1">
        <v>67</v>
      </c>
      <c r="U896" s="1">
        <v>61</v>
      </c>
      <c r="V896" s="1">
        <v>288</v>
      </c>
      <c r="W896" s="1">
        <v>55113</v>
      </c>
      <c r="X896" s="1">
        <v>55121</v>
      </c>
      <c r="Y896" s="1">
        <v>61462</v>
      </c>
      <c r="Z896" s="1">
        <v>1.54</v>
      </c>
      <c r="AA896" s="6">
        <f t="shared" si="173"/>
        <v>4</v>
      </c>
      <c r="AB896" s="6">
        <f t="shared" si="174"/>
        <v>288</v>
      </c>
      <c r="AC896" s="6">
        <f t="shared" si="175"/>
        <v>-186</v>
      </c>
      <c r="AD896" s="6">
        <f t="shared" si="176"/>
        <v>-46.5</v>
      </c>
      <c r="AE896" s="7">
        <f t="shared" si="177"/>
        <v>-158</v>
      </c>
      <c r="AF896" t="str">
        <f t="shared" ca="1" si="178"/>
        <v>$V$596</v>
      </c>
      <c r="AG896" t="str">
        <f t="shared" ca="1" si="179"/>
        <v>$J$596</v>
      </c>
      <c r="AH896" t="str">
        <f t="shared" ca="1" si="180"/>
        <v>b: C H ROBINSON | 4695230301</v>
      </c>
      <c r="AI896" t="str">
        <f t="shared" ca="1" si="169"/>
        <v>$K$596</v>
      </c>
      <c r="AJ896" s="8">
        <f t="shared" si="170"/>
        <v>0.25</v>
      </c>
      <c r="AK896" s="7">
        <f t="shared" si="171"/>
        <v>-158</v>
      </c>
      <c r="AL896" s="7" t="str">
        <f t="shared" ca="1" si="181"/>
        <v>b: C H ROBINSON | 4695230301</v>
      </c>
      <c r="AM896" t="b">
        <f t="shared" si="172"/>
        <v>0</v>
      </c>
    </row>
    <row r="897" spans="3:39" x14ac:dyDescent="0.3">
      <c r="C897" s="1" t="s">
        <v>1098</v>
      </c>
      <c r="D897" s="1" t="s">
        <v>1099</v>
      </c>
      <c r="E897" s="1" t="s">
        <v>39</v>
      </c>
      <c r="F897" s="1" t="s">
        <v>900</v>
      </c>
      <c r="G897" s="1" t="s">
        <v>1100</v>
      </c>
      <c r="H897" s="1" t="s">
        <v>53</v>
      </c>
      <c r="I897" s="1" t="s">
        <v>799</v>
      </c>
      <c r="J897" t="str">
        <f>TRIM(CONCATENATE(wiz[[#This Row],[SHIPPER..................]],wiz[[#This Row],[ZIP2..]],wiz[[#This Row],[ZIP3..]]))</f>
        <v>b: NORTH STAR TRANSPO| 5530361101</v>
      </c>
      <c r="K897" s="1">
        <v>1</v>
      </c>
      <c r="L897" s="1">
        <v>1.45</v>
      </c>
      <c r="M897" s="1">
        <v>0.27</v>
      </c>
      <c r="N897" s="1">
        <v>349</v>
      </c>
      <c r="O897" s="1">
        <v>0.46</v>
      </c>
      <c r="P897" s="1">
        <v>28</v>
      </c>
      <c r="Q897" s="1">
        <v>0.25</v>
      </c>
      <c r="R897" s="1">
        <v>-21</v>
      </c>
      <c r="S897" s="1">
        <v>-23</v>
      </c>
      <c r="T897" s="1">
        <v>88</v>
      </c>
      <c r="U897" s="1">
        <v>141</v>
      </c>
      <c r="V897" s="1">
        <v>206</v>
      </c>
      <c r="W897" s="1">
        <v>55401</v>
      </c>
      <c r="X897" s="1">
        <v>55303</v>
      </c>
      <c r="Y897" s="1">
        <v>61101</v>
      </c>
      <c r="Z897" s="1">
        <v>1.5</v>
      </c>
      <c r="AA897" s="6">
        <f t="shared" si="173"/>
        <v>2</v>
      </c>
      <c r="AB897" s="6">
        <f t="shared" si="174"/>
        <v>206</v>
      </c>
      <c r="AC897" s="6">
        <f t="shared" si="175"/>
        <v>-596</v>
      </c>
      <c r="AD897" s="6">
        <f t="shared" si="176"/>
        <v>-298</v>
      </c>
      <c r="AE897" s="7">
        <f t="shared" si="177"/>
        <v>-802</v>
      </c>
      <c r="AF897" t="str">
        <f t="shared" ca="1" si="178"/>
        <v>$V$823</v>
      </c>
      <c r="AG897" t="str">
        <f t="shared" ca="1" si="179"/>
        <v>$J$823</v>
      </c>
      <c r="AH897" t="str">
        <f t="shared" ca="1" si="180"/>
        <v>b: C H ROBINSON | 4568030301</v>
      </c>
      <c r="AI897" t="str">
        <f t="shared" ca="1" si="169"/>
        <v>$K$823</v>
      </c>
      <c r="AJ897" s="8">
        <f t="shared" si="170"/>
        <v>0.5</v>
      </c>
      <c r="AK897" s="7">
        <f t="shared" si="171"/>
        <v>-802</v>
      </c>
      <c r="AL897" s="7" t="str">
        <f t="shared" ca="1" si="181"/>
        <v>b: C H ROBINSON | 4568030301</v>
      </c>
      <c r="AM897" t="b">
        <f t="shared" si="172"/>
        <v>0</v>
      </c>
    </row>
    <row r="898" spans="3:39" x14ac:dyDescent="0.3">
      <c r="C898" s="1" t="s">
        <v>37</v>
      </c>
      <c r="D898" s="1" t="s">
        <v>38</v>
      </c>
      <c r="E898" s="1" t="s">
        <v>39</v>
      </c>
      <c r="F898" s="1" t="s">
        <v>900</v>
      </c>
      <c r="G898" s="1" t="s">
        <v>1101</v>
      </c>
      <c r="H898" s="1" t="s">
        <v>176</v>
      </c>
      <c r="I898" s="1" t="s">
        <v>1102</v>
      </c>
      <c r="J898" t="str">
        <f>TRIM(CONCATENATE(wiz[[#This Row],[SHIPPER..................]],wiz[[#This Row],[ZIP2..]],wiz[[#This Row],[ZIP3..]]))</f>
        <v>b: C H ROBINSON | 5537449002</v>
      </c>
      <c r="K898" s="1">
        <v>2</v>
      </c>
      <c r="L898" s="1">
        <v>0.84</v>
      </c>
      <c r="M898" s="1">
        <v>0.28000000000000003</v>
      </c>
      <c r="N898" s="1">
        <v>584</v>
      </c>
      <c r="O898" s="1">
        <v>0.83</v>
      </c>
      <c r="P898" s="1">
        <v>22</v>
      </c>
      <c r="Q898" s="1">
        <v>0.25</v>
      </c>
      <c r="R898" s="1">
        <v>14</v>
      </c>
      <c r="S898" s="1">
        <v>-16</v>
      </c>
      <c r="T898" s="1">
        <v>64</v>
      </c>
      <c r="U898" s="1">
        <v>-468</v>
      </c>
      <c r="V898" s="1">
        <v>-420</v>
      </c>
      <c r="W898" s="1">
        <v>55432</v>
      </c>
      <c r="X898" s="1">
        <v>55374</v>
      </c>
      <c r="Y898" s="1">
        <v>49002</v>
      </c>
      <c r="Z898" s="1">
        <v>0.9</v>
      </c>
      <c r="AA898" s="6">
        <f t="shared" si="173"/>
        <v>615</v>
      </c>
      <c r="AB898" s="6">
        <f t="shared" si="174"/>
        <v>-840</v>
      </c>
      <c r="AC898" s="6">
        <f t="shared" si="175"/>
        <v>-122022</v>
      </c>
      <c r="AD898" s="6">
        <f t="shared" si="176"/>
        <v>-198.40975609756097</v>
      </c>
      <c r="AE898" s="7">
        <f t="shared" si="177"/>
        <v>-1118</v>
      </c>
      <c r="AF898" t="str">
        <f t="shared" ca="1" si="178"/>
        <v>$V$1066</v>
      </c>
      <c r="AG898" t="str">
        <f t="shared" ca="1" si="179"/>
        <v>$J$1066</v>
      </c>
      <c r="AH898" t="str">
        <f t="shared" ca="1" si="180"/>
        <v>b: C H ROBINSON | 2736036101</v>
      </c>
      <c r="AI898" t="str">
        <f t="shared" ref="AI898:AI961" ca="1" si="182">REPLACE(AF898,2,1,"K")</f>
        <v>$K$1066</v>
      </c>
      <c r="AJ898" s="8">
        <f t="shared" ref="AJ898:AJ961" si="183">K898/AA898</f>
        <v>3.2520325203252032E-3</v>
      </c>
      <c r="AK898" s="7">
        <f t="shared" ref="AK898:AK961" si="184">_xlfn.MINIFS($V$3:$V$2378,$C$3:$C$2378,C898,$AJ$3:$AJ$2378,"&gt;0.05")</f>
        <v>-560</v>
      </c>
      <c r="AL898" s="7" t="str">
        <f t="shared" ca="1" si="181"/>
        <v>b: C H ROBINSON | 6080335055</v>
      </c>
      <c r="AM898" t="b">
        <f t="shared" ref="AM898:AM961" si="185">IF(AK898=V898,J898,FALSE)</f>
        <v>0</v>
      </c>
    </row>
    <row r="899" spans="3:39" x14ac:dyDescent="0.3">
      <c r="C899" s="1" t="s">
        <v>37</v>
      </c>
      <c r="D899" s="1" t="s">
        <v>38</v>
      </c>
      <c r="E899" s="1" t="s">
        <v>39</v>
      </c>
      <c r="F899" s="1" t="s">
        <v>900</v>
      </c>
      <c r="G899" s="1" t="s">
        <v>1103</v>
      </c>
      <c r="H899" s="1" t="s">
        <v>61</v>
      </c>
      <c r="I899" s="1" t="s">
        <v>1104</v>
      </c>
      <c r="J899" t="str">
        <f>TRIM(CONCATENATE(wiz[[#This Row],[SHIPPER..................]],wiz[[#This Row],[ZIP2..]],wiz[[#This Row],[ZIP3..]]))</f>
        <v>b: C H ROBINSON | 5537963366</v>
      </c>
      <c r="K899" s="1">
        <v>1</v>
      </c>
      <c r="L899" s="1">
        <v>0.73</v>
      </c>
      <c r="M899" s="1">
        <v>0.27</v>
      </c>
      <c r="N899" s="1">
        <v>525</v>
      </c>
      <c r="O899" s="1">
        <v>1.1299999999999999</v>
      </c>
      <c r="P899" s="1">
        <v>30</v>
      </c>
      <c r="Q899" s="1">
        <v>0.25</v>
      </c>
      <c r="R899" s="1">
        <v>-31</v>
      </c>
      <c r="S899" s="1">
        <v>-26</v>
      </c>
      <c r="T899" s="1">
        <v>-20</v>
      </c>
      <c r="U899" s="1">
        <v>-322</v>
      </c>
      <c r="V899" s="1">
        <v>-368</v>
      </c>
      <c r="W899" s="1">
        <v>55432</v>
      </c>
      <c r="X899" s="1">
        <v>55379</v>
      </c>
      <c r="Y899" s="1">
        <v>63366</v>
      </c>
      <c r="Z899" s="1">
        <v>0.78</v>
      </c>
      <c r="AA899" s="6">
        <f t="shared" ref="AA899:AA962" si="186">SUMIFS(K$3:K$2378,$C$3:$C$2378,$C899)</f>
        <v>615</v>
      </c>
      <c r="AB899" s="6">
        <f t="shared" ref="AB899:AB962" si="187">V899*K899</f>
        <v>-368</v>
      </c>
      <c r="AC899" s="6">
        <f t="shared" ref="AC899:AC962" si="188">SUMIFS(AB$3:AB$2378,$C$3:$C$2378,$C899)</f>
        <v>-122022</v>
      </c>
      <c r="AD899" s="6">
        <f t="shared" ref="AD899:AD962" si="189">AC899/AA899</f>
        <v>-198.40975609756097</v>
      </c>
      <c r="AE899" s="7">
        <f t="shared" ref="AE899:AE962" si="190">_xlfn.MINIFS($V$3:$V$2378,$C$3:$C$2378,C899)</f>
        <v>-1118</v>
      </c>
      <c r="AF899" t="str">
        <f t="shared" ref="AF899:AF962" ca="1" si="191">CELL("address",INDEX($V$3:$V$2378,MATCH(_xlfn.MINIFS($V$3:$V$2378,$C$3:$C$2378,C899),$V$3:$V$2378,0)))</f>
        <v>$V$1066</v>
      </c>
      <c r="AG899" t="str">
        <f t="shared" ref="AG899:AG962" ca="1" si="192">REPLACE(AF899,2,1,"J")</f>
        <v>$J$1066</v>
      </c>
      <c r="AH899" t="str">
        <f t="shared" ref="AH899:AH962" ca="1" si="193">INDIRECT(AG899)</f>
        <v>b: C H ROBINSON | 2736036101</v>
      </c>
      <c r="AI899" t="str">
        <f t="shared" ca="1" si="182"/>
        <v>$K$1066</v>
      </c>
      <c r="AJ899" s="8">
        <f t="shared" si="183"/>
        <v>1.6260162601626016E-3</v>
      </c>
      <c r="AK899" s="7">
        <f t="shared" si="184"/>
        <v>-560</v>
      </c>
      <c r="AL899" s="7" t="str">
        <f t="shared" ref="AL899:AL962" ca="1" si="194">OFFSET(J$2,MATCH(AK899,$V$3:$V$2378,0),)</f>
        <v>b: C H ROBINSON | 6080335055</v>
      </c>
      <c r="AM899" t="b">
        <f t="shared" si="185"/>
        <v>0</v>
      </c>
    </row>
    <row r="900" spans="3:39" x14ac:dyDescent="0.3">
      <c r="C900" s="1" t="s">
        <v>156</v>
      </c>
      <c r="D900" s="1" t="s">
        <v>157</v>
      </c>
      <c r="E900" s="1" t="s">
        <v>39</v>
      </c>
      <c r="F900" s="1" t="s">
        <v>900</v>
      </c>
      <c r="G900" s="1" t="s">
        <v>910</v>
      </c>
      <c r="H900" s="1" t="s">
        <v>61</v>
      </c>
      <c r="I900" s="1" t="s">
        <v>243</v>
      </c>
      <c r="J900" t="str">
        <f>TRIM(CONCATENATE(wiz[[#This Row],[SHIPPER..................]],wiz[[#This Row],[ZIP2..]],wiz[[#This Row],[ZIP3..]]))</f>
        <v>VISUAL PAK CO | 5540165801</v>
      </c>
      <c r="K900" s="1">
        <v>1</v>
      </c>
      <c r="L900" s="1">
        <v>1.04</v>
      </c>
      <c r="M900" s="1">
        <v>0.27</v>
      </c>
      <c r="N900" s="1">
        <v>609</v>
      </c>
      <c r="O900" s="1">
        <v>1.1299999999999999</v>
      </c>
      <c r="P900" s="1">
        <v>9</v>
      </c>
      <c r="Q900" s="1">
        <v>0.25</v>
      </c>
      <c r="R900" s="1">
        <v>-37</v>
      </c>
      <c r="S900" s="1">
        <v>1</v>
      </c>
      <c r="T900" s="1">
        <v>19</v>
      </c>
      <c r="U900" s="1">
        <v>-394</v>
      </c>
      <c r="V900" s="1">
        <v>-374</v>
      </c>
      <c r="W900" s="1">
        <v>55432</v>
      </c>
      <c r="X900" s="1">
        <v>55401</v>
      </c>
      <c r="Y900" s="1">
        <v>65801</v>
      </c>
      <c r="Z900" s="1">
        <v>1.0900000000000001</v>
      </c>
      <c r="AA900" s="6">
        <f t="shared" si="186"/>
        <v>21</v>
      </c>
      <c r="AB900" s="6">
        <f t="shared" si="187"/>
        <v>-374</v>
      </c>
      <c r="AC900" s="6">
        <f t="shared" si="188"/>
        <v>-1542</v>
      </c>
      <c r="AD900" s="6">
        <f t="shared" si="189"/>
        <v>-73.428571428571431</v>
      </c>
      <c r="AE900" s="7">
        <f t="shared" si="190"/>
        <v>-709</v>
      </c>
      <c r="AF900" t="str">
        <f t="shared" ca="1" si="191"/>
        <v>$V$54</v>
      </c>
      <c r="AG900" t="str">
        <f t="shared" ca="1" si="192"/>
        <v>$J$54</v>
      </c>
      <c r="AH900" t="str">
        <f t="shared" ca="1" si="193"/>
        <v>VISUAL PAK CO | 3685448201</v>
      </c>
      <c r="AI900" t="str">
        <f t="shared" ca="1" si="182"/>
        <v>$K$54</v>
      </c>
      <c r="AJ900" s="8">
        <f t="shared" si="183"/>
        <v>4.7619047619047616E-2</v>
      </c>
      <c r="AK900" s="7">
        <f t="shared" si="184"/>
        <v>-447</v>
      </c>
      <c r="AL900" s="7" t="str">
        <f t="shared" ca="1" si="194"/>
        <v>b: FIVE STAR LOGISTIC| 7202130301</v>
      </c>
      <c r="AM900" t="b">
        <f t="shared" si="185"/>
        <v>0</v>
      </c>
    </row>
    <row r="901" spans="3:39" x14ac:dyDescent="0.3">
      <c r="C901" s="1" t="s">
        <v>635</v>
      </c>
      <c r="D901" s="1" t="s">
        <v>636</v>
      </c>
      <c r="E901" s="1" t="s">
        <v>39</v>
      </c>
      <c r="F901" s="1" t="s">
        <v>900</v>
      </c>
      <c r="G901" s="1" t="s">
        <v>1105</v>
      </c>
      <c r="H901" s="1" t="s">
        <v>66</v>
      </c>
      <c r="I901" s="1" t="s">
        <v>498</v>
      </c>
      <c r="J901" t="str">
        <f>TRIM(CONCATENATE(wiz[[#This Row],[SHIPPER..................]],wiz[[#This Row],[ZIP2..]],wiz[[#This Row],[ZIP3..]]))</f>
        <v>WILLIAMS SONOMA | 5538438654</v>
      </c>
      <c r="K901" s="1">
        <v>2</v>
      </c>
      <c r="L901" s="1">
        <v>1.42</v>
      </c>
      <c r="M901" s="1">
        <v>0.11</v>
      </c>
      <c r="N901" s="1">
        <v>846</v>
      </c>
      <c r="O901" s="1">
        <v>1.32</v>
      </c>
      <c r="P901" s="1">
        <v>28</v>
      </c>
      <c r="Q901" s="1">
        <v>0.25</v>
      </c>
      <c r="R901" s="1">
        <v>84</v>
      </c>
      <c r="S901" s="1">
        <v>61</v>
      </c>
      <c r="T901" s="1">
        <v>105</v>
      </c>
      <c r="U901" s="1">
        <v>247</v>
      </c>
      <c r="V901" s="1">
        <v>413</v>
      </c>
      <c r="W901" s="1">
        <v>55432</v>
      </c>
      <c r="X901" s="1">
        <v>55384</v>
      </c>
      <c r="Y901" s="1">
        <v>38654</v>
      </c>
      <c r="Z901" s="1">
        <v>1.31</v>
      </c>
      <c r="AA901" s="6">
        <f t="shared" si="186"/>
        <v>104</v>
      </c>
      <c r="AB901" s="6">
        <f t="shared" si="187"/>
        <v>826</v>
      </c>
      <c r="AC901" s="6">
        <f t="shared" si="188"/>
        <v>-8190</v>
      </c>
      <c r="AD901" s="6">
        <f t="shared" si="189"/>
        <v>-78.75</v>
      </c>
      <c r="AE901" s="7">
        <f t="shared" si="190"/>
        <v>-406</v>
      </c>
      <c r="AF901" t="str">
        <f t="shared" ca="1" si="191"/>
        <v>$V$987</v>
      </c>
      <c r="AG901" t="str">
        <f t="shared" ca="1" si="192"/>
        <v>$J$987</v>
      </c>
      <c r="AH901" t="str">
        <f t="shared" ca="1" si="193"/>
        <v>WILLIAMS SONOMA | 3865476001</v>
      </c>
      <c r="AI901" t="str">
        <f t="shared" ca="1" si="182"/>
        <v>$K$987</v>
      </c>
      <c r="AJ901" s="8">
        <f t="shared" si="183"/>
        <v>1.9230769230769232E-2</v>
      </c>
      <c r="AK901" s="7">
        <f t="shared" si="184"/>
        <v>-293</v>
      </c>
      <c r="AL901" s="7" t="str">
        <f t="shared" ca="1" si="194"/>
        <v>WILLIAMS SONOMA | 3051743123</v>
      </c>
      <c r="AM901" t="b">
        <f t="shared" si="185"/>
        <v>0</v>
      </c>
    </row>
    <row r="902" spans="3:39" x14ac:dyDescent="0.3">
      <c r="C902" s="1" t="s">
        <v>593</v>
      </c>
      <c r="D902" s="1" t="s">
        <v>594</v>
      </c>
      <c r="E902" s="1" t="s">
        <v>39</v>
      </c>
      <c r="F902" s="1" t="s">
        <v>900</v>
      </c>
      <c r="G902" s="1" t="s">
        <v>1106</v>
      </c>
      <c r="H902" s="1" t="s">
        <v>70</v>
      </c>
      <c r="I902" s="1" t="s">
        <v>71</v>
      </c>
      <c r="J902" t="str">
        <f>TRIM(CONCATENATE(wiz[[#This Row],[SHIPPER..................]],wiz[[#This Row],[ZIP2..]],wiz[[#This Row],[ZIP3..]]))</f>
        <v>STANLEY BLACK AND DEC| 5543238301</v>
      </c>
      <c r="K902" s="1">
        <v>13</v>
      </c>
      <c r="L902" s="1">
        <v>1.45</v>
      </c>
      <c r="M902" s="1">
        <v>0.21</v>
      </c>
      <c r="N902" s="1">
        <v>797</v>
      </c>
      <c r="O902" s="1">
        <v>1.51</v>
      </c>
      <c r="P902" s="1">
        <v>13</v>
      </c>
      <c r="Q902" s="1">
        <v>0.26</v>
      </c>
      <c r="R902" s="1">
        <v>0</v>
      </c>
      <c r="S902" s="1">
        <v>23</v>
      </c>
      <c r="T902" s="1">
        <v>69</v>
      </c>
      <c r="U902" s="1">
        <v>324</v>
      </c>
      <c r="V902" s="1">
        <v>416</v>
      </c>
      <c r="W902" s="1">
        <v>55113</v>
      </c>
      <c r="X902" s="1">
        <v>55432</v>
      </c>
      <c r="Y902" s="1">
        <v>38301</v>
      </c>
      <c r="Z902" s="1">
        <v>1.44</v>
      </c>
      <c r="AA902" s="6">
        <f t="shared" si="186"/>
        <v>394</v>
      </c>
      <c r="AB902" s="6">
        <f t="shared" si="187"/>
        <v>5408</v>
      </c>
      <c r="AC902" s="6">
        <f t="shared" si="188"/>
        <v>43893</v>
      </c>
      <c r="AD902" s="6">
        <f t="shared" si="189"/>
        <v>111.40355329949239</v>
      </c>
      <c r="AE902" s="7">
        <f t="shared" si="190"/>
        <v>-579</v>
      </c>
      <c r="AF902" t="str">
        <f t="shared" ca="1" si="191"/>
        <v>$V$1983</v>
      </c>
      <c r="AG902" t="str">
        <f t="shared" ca="1" si="192"/>
        <v>$J$1983</v>
      </c>
      <c r="AH902" t="str">
        <f t="shared" ca="1" si="193"/>
        <v>STANLEY BLACK AND DEC| 3830176039</v>
      </c>
      <c r="AI902" t="str">
        <f t="shared" ca="1" si="182"/>
        <v>$K$1983</v>
      </c>
      <c r="AJ902" s="8">
        <f t="shared" si="183"/>
        <v>3.2994923857868022E-2</v>
      </c>
      <c r="AK902" s="7">
        <f t="shared" si="184"/>
        <v>111</v>
      </c>
      <c r="AL902" s="7" t="str">
        <f t="shared" ca="1" si="194"/>
        <v>J M SMUCKER COMPANY | 3008345201</v>
      </c>
      <c r="AM902" t="b">
        <f t="shared" si="185"/>
        <v>0</v>
      </c>
    </row>
    <row r="903" spans="3:39" x14ac:dyDescent="0.3">
      <c r="C903" s="1" t="s">
        <v>210</v>
      </c>
      <c r="D903" s="1" t="s">
        <v>211</v>
      </c>
      <c r="E903" s="1" t="s">
        <v>39</v>
      </c>
      <c r="F903" s="1" t="s">
        <v>900</v>
      </c>
      <c r="G903" s="1" t="s">
        <v>1107</v>
      </c>
      <c r="H903" s="1" t="s">
        <v>70</v>
      </c>
      <c r="I903" s="1" t="s">
        <v>1108</v>
      </c>
      <c r="J903" t="str">
        <f>TRIM(CONCATENATE(wiz[[#This Row],[SHIPPER..................]],wiz[[#This Row],[ZIP2..]],wiz[[#This Row],[ZIP3..]]))</f>
        <v>b: ECHO GLOBAL LOGIST| 5544337148</v>
      </c>
      <c r="K903" s="1">
        <v>1</v>
      </c>
      <c r="L903" s="1">
        <v>1.35</v>
      </c>
      <c r="M903" s="1">
        <v>0.28999999999999998</v>
      </c>
      <c r="N903" s="1">
        <v>863</v>
      </c>
      <c r="O903" s="1">
        <v>1.79</v>
      </c>
      <c r="P903" s="1">
        <v>14</v>
      </c>
      <c r="Q903" s="1">
        <v>0.25</v>
      </c>
      <c r="R903" s="1">
        <v>-5</v>
      </c>
      <c r="S903" s="1">
        <v>165</v>
      </c>
      <c r="T903" s="1">
        <v>-26</v>
      </c>
      <c r="U903" s="1">
        <v>-55</v>
      </c>
      <c r="V903" s="1">
        <v>84</v>
      </c>
      <c r="W903" s="1">
        <v>55113</v>
      </c>
      <c r="X903" s="1">
        <v>55443</v>
      </c>
      <c r="Y903" s="1">
        <v>37148</v>
      </c>
      <c r="Z903" s="1">
        <v>1.42</v>
      </c>
      <c r="AA903" s="6">
        <f t="shared" si="186"/>
        <v>94</v>
      </c>
      <c r="AB903" s="6">
        <f t="shared" si="187"/>
        <v>84</v>
      </c>
      <c r="AC903" s="6">
        <f t="shared" si="188"/>
        <v>1157</v>
      </c>
      <c r="AD903" s="6">
        <f t="shared" si="189"/>
        <v>12.308510638297872</v>
      </c>
      <c r="AE903" s="7">
        <f t="shared" si="190"/>
        <v>-816</v>
      </c>
      <c r="AF903" t="str">
        <f t="shared" ca="1" si="191"/>
        <v>$V$921</v>
      </c>
      <c r="AG903" t="str">
        <f t="shared" ca="1" si="192"/>
        <v>$J$921</v>
      </c>
      <c r="AH903" t="str">
        <f t="shared" ca="1" si="193"/>
        <v>b: ECHO GLOBAL LOGIST| 5503315639</v>
      </c>
      <c r="AI903" t="str">
        <f t="shared" ca="1" si="182"/>
        <v>$K$921</v>
      </c>
      <c r="AJ903" s="8">
        <f t="shared" si="183"/>
        <v>1.0638297872340425E-2</v>
      </c>
      <c r="AK903" s="7">
        <f t="shared" si="184"/>
        <v>-71</v>
      </c>
      <c r="AL903" s="7" t="str">
        <f t="shared" ca="1" si="194"/>
        <v>b: ECHO GLOBAL LOGIST| 5632053201</v>
      </c>
      <c r="AM903" t="b">
        <f t="shared" si="185"/>
        <v>0</v>
      </c>
    </row>
    <row r="904" spans="3:39" x14ac:dyDescent="0.3">
      <c r="C904" s="1" t="s">
        <v>1109</v>
      </c>
      <c r="D904" s="1" t="s">
        <v>1110</v>
      </c>
      <c r="E904" s="1" t="s">
        <v>39</v>
      </c>
      <c r="F904" s="1" t="s">
        <v>900</v>
      </c>
      <c r="G904" s="1" t="s">
        <v>910</v>
      </c>
      <c r="H904" s="1" t="s">
        <v>70</v>
      </c>
      <c r="I904" s="1" t="s">
        <v>202</v>
      </c>
      <c r="J904" t="str">
        <f>TRIM(CONCATENATE(wiz[[#This Row],[SHIPPER..................]],wiz[[#This Row],[ZIP2..]],wiz[[#This Row],[ZIP3..]]))</f>
        <v>SOUTHLAND BROKERAGE | 5540137201</v>
      </c>
      <c r="K904" s="1">
        <v>1</v>
      </c>
      <c r="L904" s="1">
        <v>1.25</v>
      </c>
      <c r="M904" s="1">
        <v>0.27</v>
      </c>
      <c r="N904" s="1">
        <v>886</v>
      </c>
      <c r="O904" s="1">
        <v>1.68</v>
      </c>
      <c r="P904" s="1">
        <v>84</v>
      </c>
      <c r="Q904" s="1">
        <v>0.3</v>
      </c>
      <c r="R904" s="1">
        <v>-45</v>
      </c>
      <c r="S904" s="1">
        <v>0</v>
      </c>
      <c r="T904" s="1">
        <v>0</v>
      </c>
      <c r="U904" s="1">
        <v>-98</v>
      </c>
      <c r="V904" s="1">
        <v>-98</v>
      </c>
      <c r="W904" s="1">
        <v>55901</v>
      </c>
      <c r="X904" s="1">
        <v>55401</v>
      </c>
      <c r="Y904" s="1">
        <v>37201</v>
      </c>
      <c r="Z904" s="1">
        <v>1.3</v>
      </c>
      <c r="AA904" s="6">
        <f t="shared" si="186"/>
        <v>1</v>
      </c>
      <c r="AB904" s="6">
        <f t="shared" si="187"/>
        <v>-98</v>
      </c>
      <c r="AC904" s="6">
        <f t="shared" si="188"/>
        <v>-98</v>
      </c>
      <c r="AD904" s="6">
        <f t="shared" si="189"/>
        <v>-98</v>
      </c>
      <c r="AE904" s="7">
        <f t="shared" si="190"/>
        <v>-98</v>
      </c>
      <c r="AF904" t="str">
        <f t="shared" ca="1" si="191"/>
        <v>$V$279</v>
      </c>
      <c r="AG904" t="str">
        <f t="shared" ca="1" si="192"/>
        <v>$J$279</v>
      </c>
      <c r="AH904" t="str">
        <f t="shared" ca="1" si="193"/>
        <v>b: NOLAN TRANSPORTATI| 3026945005</v>
      </c>
      <c r="AI904" t="str">
        <f t="shared" ca="1" si="182"/>
        <v>$K$279</v>
      </c>
      <c r="AJ904" s="8">
        <f t="shared" si="183"/>
        <v>1</v>
      </c>
      <c r="AK904" s="7">
        <f t="shared" si="184"/>
        <v>-98</v>
      </c>
      <c r="AL904" s="7" t="str">
        <f t="shared" ca="1" si="194"/>
        <v>b: NOLAN TRANSPORTATI| 3026945005</v>
      </c>
      <c r="AM904" t="str">
        <f t="shared" si="185"/>
        <v>SOUTHLAND BROKERAGE | 5540137201</v>
      </c>
    </row>
    <row r="905" spans="3:39" x14ac:dyDescent="0.3">
      <c r="C905" s="1" t="s">
        <v>148</v>
      </c>
      <c r="D905" s="1" t="s">
        <v>149</v>
      </c>
      <c r="E905" s="1" t="s">
        <v>39</v>
      </c>
      <c r="F905" s="1" t="s">
        <v>900</v>
      </c>
      <c r="G905" s="1" t="s">
        <v>1106</v>
      </c>
      <c r="H905" s="1" t="s">
        <v>140</v>
      </c>
      <c r="I905" s="1" t="s">
        <v>207</v>
      </c>
      <c r="J905" t="str">
        <f>TRIM(CONCATENATE(wiz[[#This Row],[SHIPPER..................]],wiz[[#This Row],[ZIP2..]],wiz[[#This Row],[ZIP3..]]))</f>
        <v>BRIGGS AND STRATTON | 5543253201</v>
      </c>
      <c r="K905" s="1">
        <v>2</v>
      </c>
      <c r="L905" s="1">
        <v>1.18</v>
      </c>
      <c r="M905" s="1">
        <v>0.19</v>
      </c>
      <c r="N905" s="1">
        <v>337</v>
      </c>
      <c r="O905" s="1">
        <v>0.44</v>
      </c>
      <c r="P905" s="1">
        <v>12</v>
      </c>
      <c r="Q905" s="1">
        <v>0.25</v>
      </c>
      <c r="R905" s="1">
        <v>6</v>
      </c>
      <c r="S905" s="1">
        <v>-4</v>
      </c>
      <c r="T905" s="1">
        <v>93</v>
      </c>
      <c r="U905" s="1">
        <v>45</v>
      </c>
      <c r="V905" s="1">
        <v>134</v>
      </c>
      <c r="W905" s="1">
        <v>55401</v>
      </c>
      <c r="X905" s="1">
        <v>55432</v>
      </c>
      <c r="Y905" s="1">
        <v>53201</v>
      </c>
      <c r="Z905" s="1">
        <v>1.1499999999999999</v>
      </c>
      <c r="AA905" s="6">
        <f t="shared" si="186"/>
        <v>306</v>
      </c>
      <c r="AB905" s="6">
        <f t="shared" si="187"/>
        <v>268</v>
      </c>
      <c r="AC905" s="6">
        <f t="shared" si="188"/>
        <v>-34266</v>
      </c>
      <c r="AD905" s="6">
        <f t="shared" si="189"/>
        <v>-111.98039215686275</v>
      </c>
      <c r="AE905" s="7">
        <f t="shared" si="190"/>
        <v>-566</v>
      </c>
      <c r="AF905" t="str">
        <f t="shared" ca="1" si="191"/>
        <v>$V$939</v>
      </c>
      <c r="AG905" t="str">
        <f t="shared" ca="1" si="192"/>
        <v>$J$939</v>
      </c>
      <c r="AH905" t="str">
        <f t="shared" ca="1" si="193"/>
        <v>BRIGGS AND STRATTON | 6390129456</v>
      </c>
      <c r="AI905" t="str">
        <f t="shared" ca="1" si="182"/>
        <v>$K$939</v>
      </c>
      <c r="AJ905" s="8">
        <f t="shared" si="183"/>
        <v>6.5359477124183009E-3</v>
      </c>
      <c r="AK905" s="7">
        <f t="shared" si="184"/>
        <v>-222</v>
      </c>
      <c r="AL905" s="7" t="str">
        <f t="shared" ca="1" si="194"/>
        <v>BRIDGESTONE FIRESTONE| 2982960559</v>
      </c>
      <c r="AM905" t="b">
        <f t="shared" si="185"/>
        <v>0</v>
      </c>
    </row>
    <row r="906" spans="3:39" x14ac:dyDescent="0.3">
      <c r="C906" s="1" t="s">
        <v>37</v>
      </c>
      <c r="D906" s="1" t="s">
        <v>38</v>
      </c>
      <c r="E906" s="1" t="s">
        <v>39</v>
      </c>
      <c r="F906" s="1" t="s">
        <v>900</v>
      </c>
      <c r="G906" s="1" t="s">
        <v>1111</v>
      </c>
      <c r="H906" s="1" t="s">
        <v>53</v>
      </c>
      <c r="I906" s="1" t="s">
        <v>159</v>
      </c>
      <c r="J906" t="str">
        <f>TRIM(CONCATENATE(wiz[[#This Row],[SHIPPER..................]],wiz[[#This Row],[ZIP2..]],wiz[[#This Row],[ZIP3..]]))</f>
        <v>b: C H ROBINSON | 5530860601</v>
      </c>
      <c r="K906" s="1">
        <v>1</v>
      </c>
      <c r="L906" s="1">
        <v>1.1399999999999999</v>
      </c>
      <c r="M906" s="1">
        <v>0.27</v>
      </c>
      <c r="N906" s="1">
        <v>462</v>
      </c>
      <c r="O906" s="1">
        <v>0.61</v>
      </c>
      <c r="P906" s="1">
        <v>132</v>
      </c>
      <c r="Q906" s="1">
        <v>0.35</v>
      </c>
      <c r="R906" s="1">
        <v>8</v>
      </c>
      <c r="S906" s="1">
        <v>-38</v>
      </c>
      <c r="T906" s="1">
        <v>84</v>
      </c>
      <c r="U906" s="1">
        <v>-123</v>
      </c>
      <c r="V906" s="1">
        <v>-77</v>
      </c>
      <c r="W906" s="1">
        <v>55720</v>
      </c>
      <c r="X906" s="1">
        <v>55308</v>
      </c>
      <c r="Y906" s="1">
        <v>60601</v>
      </c>
      <c r="Z906" s="1">
        <v>1.19</v>
      </c>
      <c r="AA906" s="6">
        <f t="shared" si="186"/>
        <v>615</v>
      </c>
      <c r="AB906" s="6">
        <f t="shared" si="187"/>
        <v>-77</v>
      </c>
      <c r="AC906" s="6">
        <f t="shared" si="188"/>
        <v>-122022</v>
      </c>
      <c r="AD906" s="6">
        <f t="shared" si="189"/>
        <v>-198.40975609756097</v>
      </c>
      <c r="AE906" s="7">
        <f t="shared" si="190"/>
        <v>-1118</v>
      </c>
      <c r="AF906" t="str">
        <f t="shared" ca="1" si="191"/>
        <v>$V$1066</v>
      </c>
      <c r="AG906" t="str">
        <f t="shared" ca="1" si="192"/>
        <v>$J$1066</v>
      </c>
      <c r="AH906" t="str">
        <f t="shared" ca="1" si="193"/>
        <v>b: C H ROBINSON | 2736036101</v>
      </c>
      <c r="AI906" t="str">
        <f t="shared" ca="1" si="182"/>
        <v>$K$1066</v>
      </c>
      <c r="AJ906" s="8">
        <f t="shared" si="183"/>
        <v>1.6260162601626016E-3</v>
      </c>
      <c r="AK906" s="7">
        <f t="shared" si="184"/>
        <v>-560</v>
      </c>
      <c r="AL906" s="7" t="str">
        <f t="shared" ca="1" si="194"/>
        <v>b: C H ROBINSON | 6080335055</v>
      </c>
      <c r="AM906" t="b">
        <f t="shared" si="185"/>
        <v>0</v>
      </c>
    </row>
    <row r="907" spans="3:39" x14ac:dyDescent="0.3">
      <c r="C907" s="1" t="s">
        <v>210</v>
      </c>
      <c r="D907" s="1" t="s">
        <v>211</v>
      </c>
      <c r="E907" s="1" t="s">
        <v>39</v>
      </c>
      <c r="F907" s="1" t="s">
        <v>900</v>
      </c>
      <c r="G907" s="1" t="s">
        <v>1112</v>
      </c>
      <c r="H907" s="1" t="s">
        <v>53</v>
      </c>
      <c r="I907" s="1" t="s">
        <v>1113</v>
      </c>
      <c r="J907" t="str">
        <f>TRIM(CONCATENATE(wiz[[#This Row],[SHIPPER..................]],wiz[[#This Row],[ZIP2..]],wiz[[#This Row],[ZIP3..]]))</f>
        <v>b: ECHO GLOBAL LOGIST| 5632060086</v>
      </c>
      <c r="K907" s="1">
        <v>1</v>
      </c>
      <c r="L907" s="1">
        <v>1.54</v>
      </c>
      <c r="M907" s="1">
        <v>0.27</v>
      </c>
      <c r="N907" s="1">
        <v>461</v>
      </c>
      <c r="O907" s="1">
        <v>0.96</v>
      </c>
      <c r="P907" s="1">
        <v>79</v>
      </c>
      <c r="Q907" s="1">
        <v>0.3</v>
      </c>
      <c r="R907" s="1">
        <v>-28</v>
      </c>
      <c r="S907" s="1">
        <v>-68</v>
      </c>
      <c r="T907" s="1">
        <v>1</v>
      </c>
      <c r="U907" s="1">
        <v>145</v>
      </c>
      <c r="V907" s="1">
        <v>78</v>
      </c>
      <c r="W907" s="1">
        <v>55401</v>
      </c>
      <c r="X907" s="1">
        <v>56320</v>
      </c>
      <c r="Y907" s="1">
        <v>60086</v>
      </c>
      <c r="Z907" s="1">
        <v>1.59</v>
      </c>
      <c r="AA907" s="6">
        <f t="shared" si="186"/>
        <v>94</v>
      </c>
      <c r="AB907" s="6">
        <f t="shared" si="187"/>
        <v>78</v>
      </c>
      <c r="AC907" s="6">
        <f t="shared" si="188"/>
        <v>1157</v>
      </c>
      <c r="AD907" s="6">
        <f t="shared" si="189"/>
        <v>12.308510638297872</v>
      </c>
      <c r="AE907" s="7">
        <f t="shared" si="190"/>
        <v>-816</v>
      </c>
      <c r="AF907" t="str">
        <f t="shared" ca="1" si="191"/>
        <v>$V$921</v>
      </c>
      <c r="AG907" t="str">
        <f t="shared" ca="1" si="192"/>
        <v>$J$921</v>
      </c>
      <c r="AH907" t="str">
        <f t="shared" ca="1" si="193"/>
        <v>b: ECHO GLOBAL LOGIST| 5503315639</v>
      </c>
      <c r="AI907" t="str">
        <f t="shared" ca="1" si="182"/>
        <v>$K$921</v>
      </c>
      <c r="AJ907" s="8">
        <f t="shared" si="183"/>
        <v>1.0638297872340425E-2</v>
      </c>
      <c r="AK907" s="7">
        <f t="shared" si="184"/>
        <v>-71</v>
      </c>
      <c r="AL907" s="7" t="str">
        <f t="shared" ca="1" si="194"/>
        <v>b: ECHO GLOBAL LOGIST| 5632053201</v>
      </c>
      <c r="AM907" t="b">
        <f t="shared" si="185"/>
        <v>0</v>
      </c>
    </row>
    <row r="908" spans="3:39" x14ac:dyDescent="0.3">
      <c r="C908" s="1" t="s">
        <v>210</v>
      </c>
      <c r="D908" s="1" t="s">
        <v>211</v>
      </c>
      <c r="E908" s="1" t="s">
        <v>39</v>
      </c>
      <c r="F908" s="1" t="s">
        <v>900</v>
      </c>
      <c r="G908" s="1" t="s">
        <v>1112</v>
      </c>
      <c r="H908" s="1" t="s">
        <v>53</v>
      </c>
      <c r="I908" s="1" t="s">
        <v>1114</v>
      </c>
      <c r="J908" t="str">
        <f>TRIM(CONCATENATE(wiz[[#This Row],[SHIPPER..................]],wiz[[#This Row],[ZIP2..]],wiz[[#This Row],[ZIP3..]]))</f>
        <v>b: ECHO GLOBAL LOGIST| 5632060174</v>
      </c>
      <c r="K908" s="1">
        <v>1</v>
      </c>
      <c r="L908" s="1">
        <v>1.54</v>
      </c>
      <c r="M908" s="1">
        <v>0.28000000000000003</v>
      </c>
      <c r="N908" s="1">
        <v>456</v>
      </c>
      <c r="O908" s="1">
        <v>0.96</v>
      </c>
      <c r="P908" s="1">
        <v>80</v>
      </c>
      <c r="Q908" s="1">
        <v>0.3</v>
      </c>
      <c r="R908" s="1">
        <v>-10</v>
      </c>
      <c r="S908" s="1">
        <v>-68</v>
      </c>
      <c r="T908" s="1">
        <v>1</v>
      </c>
      <c r="U908" s="1">
        <v>123</v>
      </c>
      <c r="V908" s="1">
        <v>56</v>
      </c>
      <c r="W908" s="1">
        <v>55113</v>
      </c>
      <c r="X908" s="1">
        <v>56320</v>
      </c>
      <c r="Y908" s="1">
        <v>60174</v>
      </c>
      <c r="Z908" s="1">
        <v>1.6</v>
      </c>
      <c r="AA908" s="6">
        <f t="shared" si="186"/>
        <v>94</v>
      </c>
      <c r="AB908" s="6">
        <f t="shared" si="187"/>
        <v>56</v>
      </c>
      <c r="AC908" s="6">
        <f t="shared" si="188"/>
        <v>1157</v>
      </c>
      <c r="AD908" s="6">
        <f t="shared" si="189"/>
        <v>12.308510638297872</v>
      </c>
      <c r="AE908" s="7">
        <f t="shared" si="190"/>
        <v>-816</v>
      </c>
      <c r="AF908" t="str">
        <f t="shared" ca="1" si="191"/>
        <v>$V$921</v>
      </c>
      <c r="AG908" t="str">
        <f t="shared" ca="1" si="192"/>
        <v>$J$921</v>
      </c>
      <c r="AH908" t="str">
        <f t="shared" ca="1" si="193"/>
        <v>b: ECHO GLOBAL LOGIST| 5503315639</v>
      </c>
      <c r="AI908" t="str">
        <f t="shared" ca="1" si="182"/>
        <v>$K$921</v>
      </c>
      <c r="AJ908" s="8">
        <f t="shared" si="183"/>
        <v>1.0638297872340425E-2</v>
      </c>
      <c r="AK908" s="7">
        <f t="shared" si="184"/>
        <v>-71</v>
      </c>
      <c r="AL908" s="7" t="str">
        <f t="shared" ca="1" si="194"/>
        <v>b: ECHO GLOBAL LOGIST| 5632053201</v>
      </c>
      <c r="AM908" t="b">
        <f t="shared" si="185"/>
        <v>0</v>
      </c>
    </row>
    <row r="909" spans="3:39" x14ac:dyDescent="0.3">
      <c r="C909" s="1" t="s">
        <v>210</v>
      </c>
      <c r="D909" s="1" t="s">
        <v>211</v>
      </c>
      <c r="E909" s="1" t="s">
        <v>39</v>
      </c>
      <c r="F909" s="1" t="s">
        <v>900</v>
      </c>
      <c r="G909" s="1" t="s">
        <v>181</v>
      </c>
      <c r="H909" s="1" t="s">
        <v>53</v>
      </c>
      <c r="I909" s="1" t="s">
        <v>770</v>
      </c>
      <c r="J909" t="str">
        <f>TRIM(CONCATENATE(wiz[[#This Row],[SHIPPER..................]],wiz[[#This Row],[ZIP2..]],wiz[[#This Row],[ZIP3..]]))</f>
        <v>b: ECHO GLOBAL LOGIST| 5535560440</v>
      </c>
      <c r="K909" s="1">
        <v>1</v>
      </c>
      <c r="L909" s="1">
        <v>1.53</v>
      </c>
      <c r="M909" s="1">
        <v>0.27</v>
      </c>
      <c r="N909" s="1">
        <v>471</v>
      </c>
      <c r="O909" s="1">
        <v>0.92</v>
      </c>
      <c r="P909" s="1">
        <v>72</v>
      </c>
      <c r="Q909" s="1">
        <v>0.3</v>
      </c>
      <c r="R909" s="1">
        <v>7</v>
      </c>
      <c r="S909" s="1">
        <v>-95</v>
      </c>
      <c r="T909" s="1">
        <v>11</v>
      </c>
      <c r="U909" s="1">
        <v>104</v>
      </c>
      <c r="V909" s="1">
        <v>20</v>
      </c>
      <c r="W909" s="1">
        <v>55432</v>
      </c>
      <c r="X909" s="1">
        <v>55355</v>
      </c>
      <c r="Y909" s="1">
        <v>60440</v>
      </c>
      <c r="Z909" s="1">
        <v>1.58</v>
      </c>
      <c r="AA909" s="6">
        <f t="shared" si="186"/>
        <v>94</v>
      </c>
      <c r="AB909" s="6">
        <f t="shared" si="187"/>
        <v>20</v>
      </c>
      <c r="AC909" s="6">
        <f t="shared" si="188"/>
        <v>1157</v>
      </c>
      <c r="AD909" s="6">
        <f t="shared" si="189"/>
        <v>12.308510638297872</v>
      </c>
      <c r="AE909" s="7">
        <f t="shared" si="190"/>
        <v>-816</v>
      </c>
      <c r="AF909" t="str">
        <f t="shared" ca="1" si="191"/>
        <v>$V$921</v>
      </c>
      <c r="AG909" t="str">
        <f t="shared" ca="1" si="192"/>
        <v>$J$921</v>
      </c>
      <c r="AH909" t="str">
        <f t="shared" ca="1" si="193"/>
        <v>b: ECHO GLOBAL LOGIST| 5503315639</v>
      </c>
      <c r="AI909" t="str">
        <f t="shared" ca="1" si="182"/>
        <v>$K$921</v>
      </c>
      <c r="AJ909" s="8">
        <f t="shared" si="183"/>
        <v>1.0638297872340425E-2</v>
      </c>
      <c r="AK909" s="7">
        <f t="shared" si="184"/>
        <v>-71</v>
      </c>
      <c r="AL909" s="7" t="str">
        <f t="shared" ca="1" si="194"/>
        <v>b: ECHO GLOBAL LOGIST| 5632053201</v>
      </c>
      <c r="AM909" t="b">
        <f t="shared" si="185"/>
        <v>0</v>
      </c>
    </row>
    <row r="910" spans="3:39" x14ac:dyDescent="0.3">
      <c r="C910" s="1" t="s">
        <v>210</v>
      </c>
      <c r="D910" s="1" t="s">
        <v>211</v>
      </c>
      <c r="E910" s="1" t="s">
        <v>39</v>
      </c>
      <c r="F910" s="1" t="s">
        <v>900</v>
      </c>
      <c r="G910" s="1" t="s">
        <v>1112</v>
      </c>
      <c r="H910" s="1" t="s">
        <v>42</v>
      </c>
      <c r="I910" s="1" t="s">
        <v>442</v>
      </c>
      <c r="J910" t="str">
        <f>TRIM(CONCATENATE(wiz[[#This Row],[SHIPPER..................]],wiz[[#This Row],[ZIP2..]],wiz[[#This Row],[ZIP3..]]))</f>
        <v>b: ECHO GLOBAL LOGIST| 5632046201</v>
      </c>
      <c r="K910" s="1">
        <v>3</v>
      </c>
      <c r="L910" s="1">
        <v>1.38</v>
      </c>
      <c r="M910" s="1">
        <v>0.27</v>
      </c>
      <c r="N910" s="1">
        <v>663</v>
      </c>
      <c r="O910" s="1">
        <v>1.54</v>
      </c>
      <c r="P910" s="1">
        <v>75</v>
      </c>
      <c r="Q910" s="1">
        <v>0.3</v>
      </c>
      <c r="R910" s="1">
        <v>10</v>
      </c>
      <c r="S910" s="1">
        <v>-68</v>
      </c>
      <c r="T910" s="1">
        <v>-36</v>
      </c>
      <c r="U910" s="1">
        <v>-145</v>
      </c>
      <c r="V910" s="1">
        <v>-249</v>
      </c>
      <c r="W910" s="1">
        <v>55113</v>
      </c>
      <c r="X910" s="1">
        <v>56320</v>
      </c>
      <c r="Y910" s="1">
        <v>46201</v>
      </c>
      <c r="Z910" s="1">
        <v>1.43</v>
      </c>
      <c r="AA910" s="6">
        <f t="shared" si="186"/>
        <v>94</v>
      </c>
      <c r="AB910" s="6">
        <f t="shared" si="187"/>
        <v>-747</v>
      </c>
      <c r="AC910" s="6">
        <f t="shared" si="188"/>
        <v>1157</v>
      </c>
      <c r="AD910" s="6">
        <f t="shared" si="189"/>
        <v>12.308510638297872</v>
      </c>
      <c r="AE910" s="7">
        <f t="shared" si="190"/>
        <v>-816</v>
      </c>
      <c r="AF910" t="str">
        <f t="shared" ca="1" si="191"/>
        <v>$V$921</v>
      </c>
      <c r="AG910" t="str">
        <f t="shared" ca="1" si="192"/>
        <v>$J$921</v>
      </c>
      <c r="AH910" t="str">
        <f t="shared" ca="1" si="193"/>
        <v>b: ECHO GLOBAL LOGIST| 5503315639</v>
      </c>
      <c r="AI910" t="str">
        <f t="shared" ca="1" si="182"/>
        <v>$K$921</v>
      </c>
      <c r="AJ910" s="8">
        <f t="shared" si="183"/>
        <v>3.1914893617021274E-2</v>
      </c>
      <c r="AK910" s="7">
        <f t="shared" si="184"/>
        <v>-71</v>
      </c>
      <c r="AL910" s="7" t="str">
        <f t="shared" ca="1" si="194"/>
        <v>b: ECHO GLOBAL LOGIST| 5632053201</v>
      </c>
      <c r="AM910" t="b">
        <f t="shared" si="185"/>
        <v>0</v>
      </c>
    </row>
    <row r="911" spans="3:39" x14ac:dyDescent="0.3">
      <c r="C911" s="1" t="s">
        <v>210</v>
      </c>
      <c r="D911" s="1" t="s">
        <v>211</v>
      </c>
      <c r="E911" s="1" t="s">
        <v>39</v>
      </c>
      <c r="F911" s="1" t="s">
        <v>900</v>
      </c>
      <c r="G911" s="1" t="s">
        <v>1115</v>
      </c>
      <c r="H911" s="1" t="s">
        <v>42</v>
      </c>
      <c r="I911" s="1" t="s">
        <v>915</v>
      </c>
      <c r="J911" t="str">
        <f>TRIM(CONCATENATE(wiz[[#This Row],[SHIPPER..................]],wiz[[#This Row],[ZIP2..]],wiz[[#This Row],[ZIP3..]]))</f>
        <v>b: ECHO GLOBAL LOGIST| 5535047348</v>
      </c>
      <c r="K911" s="1">
        <v>1</v>
      </c>
      <c r="L911" s="1">
        <v>1.31</v>
      </c>
      <c r="M911" s="1">
        <v>0.27</v>
      </c>
      <c r="N911" s="1">
        <v>666</v>
      </c>
      <c r="O911" s="1">
        <v>1.39</v>
      </c>
      <c r="P911" s="1">
        <v>58</v>
      </c>
      <c r="Q911" s="1">
        <v>0.3</v>
      </c>
      <c r="R911" s="1">
        <v>12</v>
      </c>
      <c r="S911" s="1">
        <v>-78</v>
      </c>
      <c r="T911" s="1">
        <v>0</v>
      </c>
      <c r="U911" s="1">
        <v>-154</v>
      </c>
      <c r="V911" s="1">
        <v>-232</v>
      </c>
      <c r="W911" s="1">
        <v>55401</v>
      </c>
      <c r="X911" s="1">
        <v>55350</v>
      </c>
      <c r="Y911" s="1">
        <v>47348</v>
      </c>
      <c r="Z911" s="1">
        <v>1.36</v>
      </c>
      <c r="AA911" s="6">
        <f t="shared" si="186"/>
        <v>94</v>
      </c>
      <c r="AB911" s="6">
        <f t="shared" si="187"/>
        <v>-232</v>
      </c>
      <c r="AC911" s="6">
        <f t="shared" si="188"/>
        <v>1157</v>
      </c>
      <c r="AD911" s="6">
        <f t="shared" si="189"/>
        <v>12.308510638297872</v>
      </c>
      <c r="AE911" s="7">
        <f t="shared" si="190"/>
        <v>-816</v>
      </c>
      <c r="AF911" t="str">
        <f t="shared" ca="1" si="191"/>
        <v>$V$921</v>
      </c>
      <c r="AG911" t="str">
        <f t="shared" ca="1" si="192"/>
        <v>$J$921</v>
      </c>
      <c r="AH911" t="str">
        <f t="shared" ca="1" si="193"/>
        <v>b: ECHO GLOBAL LOGIST| 5503315639</v>
      </c>
      <c r="AI911" t="str">
        <f t="shared" ca="1" si="182"/>
        <v>$K$921</v>
      </c>
      <c r="AJ911" s="8">
        <f t="shared" si="183"/>
        <v>1.0638297872340425E-2</v>
      </c>
      <c r="AK911" s="7">
        <f t="shared" si="184"/>
        <v>-71</v>
      </c>
      <c r="AL911" s="7" t="str">
        <f t="shared" ca="1" si="194"/>
        <v>b: ECHO GLOBAL LOGIST| 5632053201</v>
      </c>
      <c r="AM911" t="b">
        <f t="shared" si="185"/>
        <v>0</v>
      </c>
    </row>
    <row r="912" spans="3:39" x14ac:dyDescent="0.3">
      <c r="C912" s="1" t="s">
        <v>210</v>
      </c>
      <c r="D912" s="1" t="s">
        <v>211</v>
      </c>
      <c r="E912" s="1" t="s">
        <v>39</v>
      </c>
      <c r="F912" s="1" t="s">
        <v>900</v>
      </c>
      <c r="G912" s="1" t="s">
        <v>1112</v>
      </c>
      <c r="H912" s="1" t="s">
        <v>176</v>
      </c>
      <c r="I912" s="1" t="s">
        <v>1116</v>
      </c>
      <c r="J912" t="str">
        <f>TRIM(CONCATENATE(wiz[[#This Row],[SHIPPER..................]],wiz[[#This Row],[ZIP2..]],wiz[[#This Row],[ZIP3..]]))</f>
        <v>b: ECHO GLOBAL LOGIST| 5632048901</v>
      </c>
      <c r="K912" s="1">
        <v>1</v>
      </c>
      <c r="L912" s="1">
        <v>1.71</v>
      </c>
      <c r="M912" s="1">
        <v>0.28000000000000003</v>
      </c>
      <c r="N912" s="1">
        <v>704</v>
      </c>
      <c r="O912" s="1">
        <v>1.5</v>
      </c>
      <c r="P912" s="1">
        <v>73</v>
      </c>
      <c r="Q912" s="1">
        <v>0.3</v>
      </c>
      <c r="R912" s="1">
        <v>2</v>
      </c>
      <c r="S912" s="1">
        <v>-68</v>
      </c>
      <c r="T912" s="1">
        <v>26</v>
      </c>
      <c r="U912" s="1">
        <v>-220</v>
      </c>
      <c r="V912" s="1">
        <v>-262</v>
      </c>
      <c r="W912" s="1">
        <v>55432</v>
      </c>
      <c r="X912" s="1">
        <v>56320</v>
      </c>
      <c r="Y912" s="1">
        <v>48901</v>
      </c>
      <c r="Z912" s="1">
        <v>1.77</v>
      </c>
      <c r="AA912" s="6">
        <f t="shared" si="186"/>
        <v>94</v>
      </c>
      <c r="AB912" s="6">
        <f t="shared" si="187"/>
        <v>-262</v>
      </c>
      <c r="AC912" s="6">
        <f t="shared" si="188"/>
        <v>1157</v>
      </c>
      <c r="AD912" s="6">
        <f t="shared" si="189"/>
        <v>12.308510638297872</v>
      </c>
      <c r="AE912" s="7">
        <f t="shared" si="190"/>
        <v>-816</v>
      </c>
      <c r="AF912" t="str">
        <f t="shared" ca="1" si="191"/>
        <v>$V$921</v>
      </c>
      <c r="AG912" t="str">
        <f t="shared" ca="1" si="192"/>
        <v>$J$921</v>
      </c>
      <c r="AH912" t="str">
        <f t="shared" ca="1" si="193"/>
        <v>b: ECHO GLOBAL LOGIST| 5503315639</v>
      </c>
      <c r="AI912" t="str">
        <f t="shared" ca="1" si="182"/>
        <v>$K$921</v>
      </c>
      <c r="AJ912" s="8">
        <f t="shared" si="183"/>
        <v>1.0638297872340425E-2</v>
      </c>
      <c r="AK912" s="7">
        <f t="shared" si="184"/>
        <v>-71</v>
      </c>
      <c r="AL912" s="7" t="str">
        <f t="shared" ca="1" si="194"/>
        <v>b: ECHO GLOBAL LOGIST| 5632053201</v>
      </c>
      <c r="AM912" t="b">
        <f t="shared" si="185"/>
        <v>0</v>
      </c>
    </row>
    <row r="913" spans="3:39" x14ac:dyDescent="0.3">
      <c r="C913" s="1" t="s">
        <v>210</v>
      </c>
      <c r="D913" s="1" t="s">
        <v>211</v>
      </c>
      <c r="E913" s="1" t="s">
        <v>39</v>
      </c>
      <c r="F913" s="1" t="s">
        <v>900</v>
      </c>
      <c r="G913" s="1" t="s">
        <v>1112</v>
      </c>
      <c r="H913" s="1" t="s">
        <v>61</v>
      </c>
      <c r="I913" s="1" t="s">
        <v>1117</v>
      </c>
      <c r="J913" t="str">
        <f>TRIM(CONCATENATE(wiz[[#This Row],[SHIPPER..................]],wiz[[#This Row],[ZIP2..]],wiz[[#This Row],[ZIP3..]]))</f>
        <v>b: ECHO GLOBAL LOGIST| 5632065775</v>
      </c>
      <c r="K913" s="1">
        <v>1</v>
      </c>
      <c r="L913" s="1">
        <v>1.64</v>
      </c>
      <c r="M913" s="1">
        <v>0.27</v>
      </c>
      <c r="N913" s="1">
        <v>785</v>
      </c>
      <c r="O913" s="1">
        <v>1.1299999999999999</v>
      </c>
      <c r="P913" s="1">
        <v>80</v>
      </c>
      <c r="Q913" s="1">
        <v>0.3</v>
      </c>
      <c r="R913" s="1">
        <v>-47</v>
      </c>
      <c r="S913" s="1">
        <v>-68</v>
      </c>
      <c r="T913" s="1">
        <v>159</v>
      </c>
      <c r="U913" s="1">
        <v>32</v>
      </c>
      <c r="V913" s="1">
        <v>123</v>
      </c>
      <c r="W913" s="1">
        <v>55113</v>
      </c>
      <c r="X913" s="1">
        <v>56320</v>
      </c>
      <c r="Y913" s="1">
        <v>65775</v>
      </c>
      <c r="Z913" s="1">
        <v>1.69</v>
      </c>
      <c r="AA913" s="6">
        <f t="shared" si="186"/>
        <v>94</v>
      </c>
      <c r="AB913" s="6">
        <f t="shared" si="187"/>
        <v>123</v>
      </c>
      <c r="AC913" s="6">
        <f t="shared" si="188"/>
        <v>1157</v>
      </c>
      <c r="AD913" s="6">
        <f t="shared" si="189"/>
        <v>12.308510638297872</v>
      </c>
      <c r="AE913" s="7">
        <f t="shared" si="190"/>
        <v>-816</v>
      </c>
      <c r="AF913" t="str">
        <f t="shared" ca="1" si="191"/>
        <v>$V$921</v>
      </c>
      <c r="AG913" t="str">
        <f t="shared" ca="1" si="192"/>
        <v>$J$921</v>
      </c>
      <c r="AH913" t="str">
        <f t="shared" ca="1" si="193"/>
        <v>b: ECHO GLOBAL LOGIST| 5503315639</v>
      </c>
      <c r="AI913" t="str">
        <f t="shared" ca="1" si="182"/>
        <v>$K$921</v>
      </c>
      <c r="AJ913" s="8">
        <f t="shared" si="183"/>
        <v>1.0638297872340425E-2</v>
      </c>
      <c r="AK913" s="7">
        <f t="shared" si="184"/>
        <v>-71</v>
      </c>
      <c r="AL913" s="7" t="str">
        <f t="shared" ca="1" si="194"/>
        <v>b: ECHO GLOBAL LOGIST| 5632053201</v>
      </c>
      <c r="AM913" t="b">
        <f t="shared" si="185"/>
        <v>0</v>
      </c>
    </row>
    <row r="914" spans="3:39" x14ac:dyDescent="0.3">
      <c r="C914" s="1" t="s">
        <v>210</v>
      </c>
      <c r="D914" s="1" t="s">
        <v>211</v>
      </c>
      <c r="E914" s="1" t="s">
        <v>39</v>
      </c>
      <c r="F914" s="1" t="s">
        <v>900</v>
      </c>
      <c r="G914" s="1" t="s">
        <v>1118</v>
      </c>
      <c r="H914" s="1" t="s">
        <v>87</v>
      </c>
      <c r="I914" s="1" t="s">
        <v>725</v>
      </c>
      <c r="J914" t="str">
        <f>TRIM(CONCATENATE(wiz[[#This Row],[SHIPPER..................]],wiz[[#This Row],[ZIP2..]],wiz[[#This Row],[ZIP3..]]))</f>
        <v>b: ECHO GLOBAL LOGIST| 5532144101</v>
      </c>
      <c r="K914" s="1">
        <v>1</v>
      </c>
      <c r="L914" s="1">
        <v>1.53</v>
      </c>
      <c r="M914" s="1">
        <v>0.28000000000000003</v>
      </c>
      <c r="N914" s="1">
        <v>801</v>
      </c>
      <c r="O914" s="1">
        <v>1.21</v>
      </c>
      <c r="P914" s="1">
        <v>59</v>
      </c>
      <c r="Q914" s="1">
        <v>0.3</v>
      </c>
      <c r="R914" s="1">
        <v>83</v>
      </c>
      <c r="S914" s="1">
        <v>13</v>
      </c>
      <c r="T914" s="1">
        <v>131</v>
      </c>
      <c r="U914" s="1">
        <v>54</v>
      </c>
      <c r="V914" s="1">
        <v>198</v>
      </c>
      <c r="W914" s="1">
        <v>55113</v>
      </c>
      <c r="X914" s="1">
        <v>55321</v>
      </c>
      <c r="Y914" s="1">
        <v>44101</v>
      </c>
      <c r="Z914" s="1">
        <v>1.59</v>
      </c>
      <c r="AA914" s="6">
        <f t="shared" si="186"/>
        <v>94</v>
      </c>
      <c r="AB914" s="6">
        <f t="shared" si="187"/>
        <v>198</v>
      </c>
      <c r="AC914" s="6">
        <f t="shared" si="188"/>
        <v>1157</v>
      </c>
      <c r="AD914" s="6">
        <f t="shared" si="189"/>
        <v>12.308510638297872</v>
      </c>
      <c r="AE914" s="7">
        <f t="shared" si="190"/>
        <v>-816</v>
      </c>
      <c r="AF914" t="str">
        <f t="shared" ca="1" si="191"/>
        <v>$V$921</v>
      </c>
      <c r="AG914" t="str">
        <f t="shared" ca="1" si="192"/>
        <v>$J$921</v>
      </c>
      <c r="AH914" t="str">
        <f t="shared" ca="1" si="193"/>
        <v>b: ECHO GLOBAL LOGIST| 5503315639</v>
      </c>
      <c r="AI914" t="str">
        <f t="shared" ca="1" si="182"/>
        <v>$K$921</v>
      </c>
      <c r="AJ914" s="8">
        <f t="shared" si="183"/>
        <v>1.0638297872340425E-2</v>
      </c>
      <c r="AK914" s="7">
        <f t="shared" si="184"/>
        <v>-71</v>
      </c>
      <c r="AL914" s="7" t="str">
        <f t="shared" ca="1" si="194"/>
        <v>b: ECHO GLOBAL LOGIST| 5632053201</v>
      </c>
      <c r="AM914" t="b">
        <f t="shared" si="185"/>
        <v>0</v>
      </c>
    </row>
    <row r="915" spans="3:39" x14ac:dyDescent="0.3">
      <c r="C915" s="1" t="s">
        <v>210</v>
      </c>
      <c r="D915" s="1" t="s">
        <v>211</v>
      </c>
      <c r="E915" s="1" t="s">
        <v>39</v>
      </c>
      <c r="F915" s="1" t="s">
        <v>900</v>
      </c>
      <c r="G915" s="1" t="s">
        <v>1119</v>
      </c>
      <c r="H915" s="1" t="s">
        <v>87</v>
      </c>
      <c r="I915" s="1" t="s">
        <v>393</v>
      </c>
      <c r="J915" t="str">
        <f>TRIM(CONCATENATE(wiz[[#This Row],[SHIPPER..................]],wiz[[#This Row],[ZIP2..]],wiz[[#This Row],[ZIP3..]]))</f>
        <v>b: ECHO GLOBAL LOGIST| 5628443201</v>
      </c>
      <c r="K915" s="1">
        <v>1</v>
      </c>
      <c r="L915" s="1">
        <v>1.3</v>
      </c>
      <c r="M915" s="1">
        <v>0.27</v>
      </c>
      <c r="N915" s="1">
        <v>830</v>
      </c>
      <c r="O915" s="1">
        <v>2.54</v>
      </c>
      <c r="P915" s="1">
        <v>111</v>
      </c>
      <c r="Q915" s="1">
        <v>0.35</v>
      </c>
      <c r="R915" s="1">
        <v>2</v>
      </c>
      <c r="S915" s="1">
        <v>-145</v>
      </c>
      <c r="T915" s="1">
        <v>-185</v>
      </c>
      <c r="U915" s="1">
        <v>-307</v>
      </c>
      <c r="V915" s="1">
        <v>-637</v>
      </c>
      <c r="W915" s="1">
        <v>55432</v>
      </c>
      <c r="X915" s="1">
        <v>56284</v>
      </c>
      <c r="Y915" s="1">
        <v>43201</v>
      </c>
      <c r="Z915" s="1">
        <v>1.35</v>
      </c>
      <c r="AA915" s="6">
        <f t="shared" si="186"/>
        <v>94</v>
      </c>
      <c r="AB915" s="6">
        <f t="shared" si="187"/>
        <v>-637</v>
      </c>
      <c r="AC915" s="6">
        <f t="shared" si="188"/>
        <v>1157</v>
      </c>
      <c r="AD915" s="6">
        <f t="shared" si="189"/>
        <v>12.308510638297872</v>
      </c>
      <c r="AE915" s="7">
        <f t="shared" si="190"/>
        <v>-816</v>
      </c>
      <c r="AF915" t="str">
        <f t="shared" ca="1" si="191"/>
        <v>$V$921</v>
      </c>
      <c r="AG915" t="str">
        <f t="shared" ca="1" si="192"/>
        <v>$J$921</v>
      </c>
      <c r="AH915" t="str">
        <f t="shared" ca="1" si="193"/>
        <v>b: ECHO GLOBAL LOGIST| 5503315639</v>
      </c>
      <c r="AI915" t="str">
        <f t="shared" ca="1" si="182"/>
        <v>$K$921</v>
      </c>
      <c r="AJ915" s="8">
        <f t="shared" si="183"/>
        <v>1.0638297872340425E-2</v>
      </c>
      <c r="AK915" s="7">
        <f t="shared" si="184"/>
        <v>-71</v>
      </c>
      <c r="AL915" s="7" t="str">
        <f t="shared" ca="1" si="194"/>
        <v>b: ECHO GLOBAL LOGIST| 5632053201</v>
      </c>
      <c r="AM915" t="b">
        <f t="shared" si="185"/>
        <v>0</v>
      </c>
    </row>
    <row r="916" spans="3:39" x14ac:dyDescent="0.3">
      <c r="C916" s="1" t="s">
        <v>210</v>
      </c>
      <c r="D916" s="1" t="s">
        <v>211</v>
      </c>
      <c r="E916" s="1" t="s">
        <v>39</v>
      </c>
      <c r="F916" s="1" t="s">
        <v>900</v>
      </c>
      <c r="G916" s="1" t="s">
        <v>1112</v>
      </c>
      <c r="H916" s="1" t="s">
        <v>396</v>
      </c>
      <c r="I916" s="1" t="s">
        <v>1120</v>
      </c>
      <c r="J916" t="str">
        <f>TRIM(CONCATENATE(wiz[[#This Row],[SHIPPER..................]],wiz[[#This Row],[ZIP2..]],wiz[[#This Row],[ZIP3..]]))</f>
        <v>b: ECHO GLOBAL LOGIST| 5632024382</v>
      </c>
      <c r="K916" s="1">
        <v>1</v>
      </c>
      <c r="L916" s="1">
        <v>1.62</v>
      </c>
      <c r="M916" s="1">
        <v>0.28000000000000003</v>
      </c>
      <c r="N916" s="1">
        <v>1105</v>
      </c>
      <c r="O916" s="1">
        <v>1.96</v>
      </c>
      <c r="P916" s="1">
        <v>79</v>
      </c>
      <c r="Q916" s="1">
        <v>0.3</v>
      </c>
      <c r="R916" s="1">
        <v>15</v>
      </c>
      <c r="S916" s="1">
        <v>-68</v>
      </c>
      <c r="T916" s="1">
        <v>107</v>
      </c>
      <c r="U916" s="1">
        <v>65</v>
      </c>
      <c r="V916" s="1">
        <v>104</v>
      </c>
      <c r="W916" s="1">
        <v>55401</v>
      </c>
      <c r="X916" s="1">
        <v>56320</v>
      </c>
      <c r="Y916" s="1">
        <v>24382</v>
      </c>
      <c r="Z916" s="1">
        <v>1.68</v>
      </c>
      <c r="AA916" s="6">
        <f t="shared" si="186"/>
        <v>94</v>
      </c>
      <c r="AB916" s="6">
        <f t="shared" si="187"/>
        <v>104</v>
      </c>
      <c r="AC916" s="6">
        <f t="shared" si="188"/>
        <v>1157</v>
      </c>
      <c r="AD916" s="6">
        <f t="shared" si="189"/>
        <v>12.308510638297872</v>
      </c>
      <c r="AE916" s="7">
        <f t="shared" si="190"/>
        <v>-816</v>
      </c>
      <c r="AF916" t="str">
        <f t="shared" ca="1" si="191"/>
        <v>$V$921</v>
      </c>
      <c r="AG916" t="str">
        <f t="shared" ca="1" si="192"/>
        <v>$J$921</v>
      </c>
      <c r="AH916" t="str">
        <f t="shared" ca="1" si="193"/>
        <v>b: ECHO GLOBAL LOGIST| 5503315639</v>
      </c>
      <c r="AI916" t="str">
        <f t="shared" ca="1" si="182"/>
        <v>$K$921</v>
      </c>
      <c r="AJ916" s="8">
        <f t="shared" si="183"/>
        <v>1.0638297872340425E-2</v>
      </c>
      <c r="AK916" s="7">
        <f t="shared" si="184"/>
        <v>-71</v>
      </c>
      <c r="AL916" s="7" t="str">
        <f t="shared" ca="1" si="194"/>
        <v>b: ECHO GLOBAL LOGIST| 5632053201</v>
      </c>
      <c r="AM916" t="b">
        <f t="shared" si="185"/>
        <v>0</v>
      </c>
    </row>
    <row r="917" spans="3:39" x14ac:dyDescent="0.3">
      <c r="C917" s="1" t="s">
        <v>210</v>
      </c>
      <c r="D917" s="1" t="s">
        <v>211</v>
      </c>
      <c r="E917" s="1" t="s">
        <v>39</v>
      </c>
      <c r="F917" s="1" t="s">
        <v>900</v>
      </c>
      <c r="G917" s="1" t="s">
        <v>1112</v>
      </c>
      <c r="H917" s="1" t="s">
        <v>140</v>
      </c>
      <c r="I917" s="1" t="s">
        <v>205</v>
      </c>
      <c r="J917" t="str">
        <f>TRIM(CONCATENATE(wiz[[#This Row],[SHIPPER..................]],wiz[[#This Row],[ZIP2..]],wiz[[#This Row],[ZIP3..]]))</f>
        <v>b: ECHO GLOBAL LOGIST| 5632053201</v>
      </c>
      <c r="K917" s="1">
        <v>17</v>
      </c>
      <c r="L917" s="1">
        <v>1.5</v>
      </c>
      <c r="M917" s="1">
        <v>0.27</v>
      </c>
      <c r="N917" s="1">
        <v>414</v>
      </c>
      <c r="O917" s="1">
        <v>1.07</v>
      </c>
      <c r="P917" s="1">
        <v>81</v>
      </c>
      <c r="Q917" s="1">
        <v>0.3</v>
      </c>
      <c r="R917" s="1">
        <v>-27</v>
      </c>
      <c r="S917" s="1">
        <v>-68</v>
      </c>
      <c r="T917" s="1">
        <v>-44</v>
      </c>
      <c r="U917" s="1">
        <v>41</v>
      </c>
      <c r="V917" s="1">
        <v>-71</v>
      </c>
      <c r="W917" s="1">
        <v>55113</v>
      </c>
      <c r="X917" s="1">
        <v>56320</v>
      </c>
      <c r="Y917" s="1">
        <v>53201</v>
      </c>
      <c r="Z917" s="1">
        <v>1.55</v>
      </c>
      <c r="AA917" s="6">
        <f t="shared" si="186"/>
        <v>94</v>
      </c>
      <c r="AB917" s="6">
        <f t="shared" si="187"/>
        <v>-1207</v>
      </c>
      <c r="AC917" s="6">
        <f t="shared" si="188"/>
        <v>1157</v>
      </c>
      <c r="AD917" s="6">
        <f t="shared" si="189"/>
        <v>12.308510638297872</v>
      </c>
      <c r="AE917" s="7">
        <f t="shared" si="190"/>
        <v>-816</v>
      </c>
      <c r="AF917" t="str">
        <f t="shared" ca="1" si="191"/>
        <v>$V$921</v>
      </c>
      <c r="AG917" t="str">
        <f t="shared" ca="1" si="192"/>
        <v>$J$921</v>
      </c>
      <c r="AH917" t="str">
        <f t="shared" ca="1" si="193"/>
        <v>b: ECHO GLOBAL LOGIST| 5503315639</v>
      </c>
      <c r="AI917" t="str">
        <f t="shared" ca="1" si="182"/>
        <v>$K$921</v>
      </c>
      <c r="AJ917" s="8">
        <f t="shared" si="183"/>
        <v>0.18085106382978725</v>
      </c>
      <c r="AK917" s="7">
        <f t="shared" si="184"/>
        <v>-71</v>
      </c>
      <c r="AL917" s="7" t="str">
        <f t="shared" ca="1" si="194"/>
        <v>b: ECHO GLOBAL LOGIST| 5632053201</v>
      </c>
      <c r="AM917" t="str">
        <f t="shared" si="185"/>
        <v>b: ECHO GLOBAL LOGIST| 5632053201</v>
      </c>
    </row>
    <row r="918" spans="3:39" x14ac:dyDescent="0.3">
      <c r="C918" s="1" t="s">
        <v>1121</v>
      </c>
      <c r="D918" s="1" t="s">
        <v>1122</v>
      </c>
      <c r="E918" s="1" t="s">
        <v>39</v>
      </c>
      <c r="F918" s="1" t="s">
        <v>900</v>
      </c>
      <c r="G918" s="1" t="s">
        <v>883</v>
      </c>
      <c r="H918" s="1" t="s">
        <v>42</v>
      </c>
      <c r="I918" s="1" t="s">
        <v>1123</v>
      </c>
      <c r="J918" t="str">
        <f>TRIM(CONCATENATE(wiz[[#This Row],[SHIPPER..................]],wiz[[#This Row],[ZIP2..]],wiz[[#This Row],[ZIP3..]]))</f>
        <v>b: BRENNY TRANSPORTAT| 5507146036</v>
      </c>
      <c r="K918" s="1">
        <v>1</v>
      </c>
      <c r="L918" s="1">
        <v>1.4</v>
      </c>
      <c r="M918" s="1">
        <v>0.28999999999999998</v>
      </c>
      <c r="N918" s="1">
        <v>592</v>
      </c>
      <c r="O918" s="1">
        <v>2.04</v>
      </c>
      <c r="P918" s="1">
        <v>8</v>
      </c>
      <c r="Q918" s="1">
        <v>0.25</v>
      </c>
      <c r="R918" s="1">
        <v>5</v>
      </c>
      <c r="S918" s="1">
        <v>6</v>
      </c>
      <c r="T918" s="1">
        <v>-222</v>
      </c>
      <c r="U918" s="1">
        <v>-61</v>
      </c>
      <c r="V918" s="1">
        <v>-277</v>
      </c>
      <c r="W918" s="1">
        <v>55113</v>
      </c>
      <c r="X918" s="1">
        <v>55071</v>
      </c>
      <c r="Y918" s="1">
        <v>46036</v>
      </c>
      <c r="Z918" s="1">
        <v>1.47</v>
      </c>
      <c r="AA918" s="6">
        <f t="shared" si="186"/>
        <v>1</v>
      </c>
      <c r="AB918" s="6">
        <f t="shared" si="187"/>
        <v>-277</v>
      </c>
      <c r="AC918" s="6">
        <f t="shared" si="188"/>
        <v>-277</v>
      </c>
      <c r="AD918" s="6">
        <f t="shared" si="189"/>
        <v>-277</v>
      </c>
      <c r="AE918" s="7">
        <f t="shared" si="190"/>
        <v>-277</v>
      </c>
      <c r="AF918" t="str">
        <f t="shared" ca="1" si="191"/>
        <v>$V$918</v>
      </c>
      <c r="AG918" t="str">
        <f t="shared" ca="1" si="192"/>
        <v>$J$918</v>
      </c>
      <c r="AH918" t="str">
        <f t="shared" ca="1" si="193"/>
        <v>b: BRENNY TRANSPORTAT| 5507146036</v>
      </c>
      <c r="AI918" t="str">
        <f t="shared" ca="1" si="182"/>
        <v>$K$918</v>
      </c>
      <c r="AJ918" s="8">
        <f t="shared" si="183"/>
        <v>1</v>
      </c>
      <c r="AK918" s="7">
        <f t="shared" si="184"/>
        <v>-277</v>
      </c>
      <c r="AL918" s="7" t="str">
        <f t="shared" ca="1" si="194"/>
        <v>b: BRENNY TRANSPORTAT| 5507146036</v>
      </c>
      <c r="AM918" t="str">
        <f t="shared" si="185"/>
        <v>b: BRENNY TRANSPORTAT| 5507146036</v>
      </c>
    </row>
    <row r="919" spans="3:39" x14ac:dyDescent="0.3">
      <c r="C919" s="1" t="s">
        <v>37</v>
      </c>
      <c r="D919" s="1" t="s">
        <v>38</v>
      </c>
      <c r="E919" s="1" t="s">
        <v>39</v>
      </c>
      <c r="F919" s="1" t="s">
        <v>900</v>
      </c>
      <c r="G919" s="1" t="s">
        <v>1124</v>
      </c>
      <c r="H919" s="1" t="s">
        <v>176</v>
      </c>
      <c r="I919" s="1" t="s">
        <v>1125</v>
      </c>
      <c r="J919" t="str">
        <f>TRIM(CONCATENATE(wiz[[#This Row],[SHIPPER..................]],wiz[[#This Row],[ZIP2..]],wiz[[#This Row],[ZIP3..]]))</f>
        <v>b: C H ROBINSON | 5506849440</v>
      </c>
      <c r="K919" s="1">
        <v>1</v>
      </c>
      <c r="L919" s="1">
        <v>1.23</v>
      </c>
      <c r="M919" s="1">
        <v>0.27</v>
      </c>
      <c r="N919" s="1">
        <v>598</v>
      </c>
      <c r="O919" s="1">
        <v>1.04</v>
      </c>
      <c r="P919" s="1">
        <v>29</v>
      </c>
      <c r="Q919" s="1">
        <v>0.25</v>
      </c>
      <c r="R919" s="1">
        <v>16</v>
      </c>
      <c r="S919" s="1">
        <v>-277</v>
      </c>
      <c r="T919" s="1">
        <v>15</v>
      </c>
      <c r="U919" s="1">
        <v>-186</v>
      </c>
      <c r="V919" s="1">
        <v>-448</v>
      </c>
      <c r="W919" s="1">
        <v>55432</v>
      </c>
      <c r="X919" s="1">
        <v>55068</v>
      </c>
      <c r="Y919" s="1">
        <v>49440</v>
      </c>
      <c r="Z919" s="1">
        <v>1.28</v>
      </c>
      <c r="AA919" s="6">
        <f t="shared" si="186"/>
        <v>615</v>
      </c>
      <c r="AB919" s="6">
        <f t="shared" si="187"/>
        <v>-448</v>
      </c>
      <c r="AC919" s="6">
        <f t="shared" si="188"/>
        <v>-122022</v>
      </c>
      <c r="AD919" s="6">
        <f t="shared" si="189"/>
        <v>-198.40975609756097</v>
      </c>
      <c r="AE919" s="7">
        <f t="shared" si="190"/>
        <v>-1118</v>
      </c>
      <c r="AF919" t="str">
        <f t="shared" ca="1" si="191"/>
        <v>$V$1066</v>
      </c>
      <c r="AG919" t="str">
        <f t="shared" ca="1" si="192"/>
        <v>$J$1066</v>
      </c>
      <c r="AH919" t="str">
        <f t="shared" ca="1" si="193"/>
        <v>b: C H ROBINSON | 2736036101</v>
      </c>
      <c r="AI919" t="str">
        <f t="shared" ca="1" si="182"/>
        <v>$K$1066</v>
      </c>
      <c r="AJ919" s="8">
        <f t="shared" si="183"/>
        <v>1.6260162601626016E-3</v>
      </c>
      <c r="AK919" s="7">
        <f t="shared" si="184"/>
        <v>-560</v>
      </c>
      <c r="AL919" s="7" t="str">
        <f t="shared" ca="1" si="194"/>
        <v>b: C H ROBINSON | 6080335055</v>
      </c>
      <c r="AM919" t="b">
        <f t="shared" si="185"/>
        <v>0</v>
      </c>
    </row>
    <row r="920" spans="3:39" x14ac:dyDescent="0.3">
      <c r="C920" s="1" t="s">
        <v>210</v>
      </c>
      <c r="D920" s="1" t="s">
        <v>211</v>
      </c>
      <c r="E920" s="1" t="s">
        <v>39</v>
      </c>
      <c r="F920" s="1" t="s">
        <v>900</v>
      </c>
      <c r="G920" s="1" t="s">
        <v>1126</v>
      </c>
      <c r="H920" s="1" t="s">
        <v>87</v>
      </c>
      <c r="I920" s="1" t="s">
        <v>1127</v>
      </c>
      <c r="J920" t="str">
        <f>TRIM(CONCATENATE(wiz[[#This Row],[SHIPPER..................]],wiz[[#This Row],[ZIP2..]],wiz[[#This Row],[ZIP3..]]))</f>
        <v>b: ECHO GLOBAL LOGIST| 5503343917</v>
      </c>
      <c r="K920" s="1">
        <v>1</v>
      </c>
      <c r="L920" s="1">
        <v>1.21</v>
      </c>
      <c r="M920" s="1">
        <v>0.27</v>
      </c>
      <c r="N920" s="1">
        <v>838</v>
      </c>
      <c r="O920" s="1">
        <v>1.92</v>
      </c>
      <c r="P920" s="1">
        <v>37</v>
      </c>
      <c r="Q920" s="1">
        <v>0.25</v>
      </c>
      <c r="R920" s="1">
        <v>1</v>
      </c>
      <c r="S920" s="1">
        <v>-281</v>
      </c>
      <c r="T920" s="1">
        <v>-38</v>
      </c>
      <c r="U920" s="1">
        <v>-360</v>
      </c>
      <c r="V920" s="1">
        <v>-679</v>
      </c>
      <c r="W920" s="1">
        <v>55432</v>
      </c>
      <c r="X920" s="1">
        <v>55033</v>
      </c>
      <c r="Y920" s="1">
        <v>43917</v>
      </c>
      <c r="Z920" s="1">
        <v>1.26</v>
      </c>
      <c r="AA920" s="6">
        <f t="shared" si="186"/>
        <v>94</v>
      </c>
      <c r="AB920" s="6">
        <f t="shared" si="187"/>
        <v>-679</v>
      </c>
      <c r="AC920" s="6">
        <f t="shared" si="188"/>
        <v>1157</v>
      </c>
      <c r="AD920" s="6">
        <f t="shared" si="189"/>
        <v>12.308510638297872</v>
      </c>
      <c r="AE920" s="7">
        <f t="shared" si="190"/>
        <v>-816</v>
      </c>
      <c r="AF920" t="str">
        <f t="shared" ca="1" si="191"/>
        <v>$V$921</v>
      </c>
      <c r="AG920" t="str">
        <f t="shared" ca="1" si="192"/>
        <v>$J$921</v>
      </c>
      <c r="AH920" t="str">
        <f t="shared" ca="1" si="193"/>
        <v>b: ECHO GLOBAL LOGIST| 5503315639</v>
      </c>
      <c r="AI920" t="str">
        <f t="shared" ca="1" si="182"/>
        <v>$K$921</v>
      </c>
      <c r="AJ920" s="8">
        <f t="shared" si="183"/>
        <v>1.0638297872340425E-2</v>
      </c>
      <c r="AK920" s="7">
        <f t="shared" si="184"/>
        <v>-71</v>
      </c>
      <c r="AL920" s="7" t="str">
        <f t="shared" ca="1" si="194"/>
        <v>b: ECHO GLOBAL LOGIST| 5632053201</v>
      </c>
      <c r="AM920" t="b">
        <f t="shared" si="185"/>
        <v>0</v>
      </c>
    </row>
    <row r="921" spans="3:39" x14ac:dyDescent="0.3">
      <c r="C921" s="1" t="s">
        <v>210</v>
      </c>
      <c r="D921" s="1" t="s">
        <v>211</v>
      </c>
      <c r="E921" s="1" t="s">
        <v>39</v>
      </c>
      <c r="F921" s="1" t="s">
        <v>900</v>
      </c>
      <c r="G921" s="1" t="s">
        <v>1126</v>
      </c>
      <c r="H921" s="1" t="s">
        <v>544</v>
      </c>
      <c r="I921" s="1" t="s">
        <v>1128</v>
      </c>
      <c r="J921" t="str">
        <f>TRIM(CONCATENATE(wiz[[#This Row],[SHIPPER..................]],wiz[[#This Row],[ZIP2..]],wiz[[#This Row],[ZIP3..]]))</f>
        <v>b: ECHO GLOBAL LOGIST| 5503315639</v>
      </c>
      <c r="K921" s="1">
        <v>2</v>
      </c>
      <c r="L921" s="1">
        <v>1.24</v>
      </c>
      <c r="M921" s="1">
        <v>0.27</v>
      </c>
      <c r="N921" s="1">
        <v>896</v>
      </c>
      <c r="O921" s="1">
        <v>1.72</v>
      </c>
      <c r="P921" s="1">
        <v>29</v>
      </c>
      <c r="Q921" s="1">
        <v>0.25</v>
      </c>
      <c r="R921" s="1">
        <v>195</v>
      </c>
      <c r="S921" s="1">
        <v>-281</v>
      </c>
      <c r="T921" s="1">
        <v>-10</v>
      </c>
      <c r="U921" s="1">
        <v>-525</v>
      </c>
      <c r="V921" s="1">
        <v>-816</v>
      </c>
      <c r="W921" s="1">
        <v>55401</v>
      </c>
      <c r="X921" s="1">
        <v>55033</v>
      </c>
      <c r="Y921" s="1">
        <v>15639</v>
      </c>
      <c r="Z921" s="1">
        <v>1.29</v>
      </c>
      <c r="AA921" s="6">
        <f t="shared" si="186"/>
        <v>94</v>
      </c>
      <c r="AB921" s="6">
        <f t="shared" si="187"/>
        <v>-1632</v>
      </c>
      <c r="AC921" s="6">
        <f t="shared" si="188"/>
        <v>1157</v>
      </c>
      <c r="AD921" s="6">
        <f t="shared" si="189"/>
        <v>12.308510638297872</v>
      </c>
      <c r="AE921" s="7">
        <f t="shared" si="190"/>
        <v>-816</v>
      </c>
      <c r="AF921" t="str">
        <f t="shared" ca="1" si="191"/>
        <v>$V$921</v>
      </c>
      <c r="AG921" t="str">
        <f t="shared" ca="1" si="192"/>
        <v>$J$921</v>
      </c>
      <c r="AH921" t="str">
        <f t="shared" ca="1" si="193"/>
        <v>b: ECHO GLOBAL LOGIST| 5503315639</v>
      </c>
      <c r="AI921" t="str">
        <f t="shared" ca="1" si="182"/>
        <v>$K$921</v>
      </c>
      <c r="AJ921" s="8">
        <f t="shared" si="183"/>
        <v>2.1276595744680851E-2</v>
      </c>
      <c r="AK921" s="7">
        <f t="shared" si="184"/>
        <v>-71</v>
      </c>
      <c r="AL921" s="7" t="str">
        <f t="shared" ca="1" si="194"/>
        <v>b: ECHO GLOBAL LOGIST| 5632053201</v>
      </c>
      <c r="AM921" t="b">
        <f t="shared" si="185"/>
        <v>0</v>
      </c>
    </row>
    <row r="922" spans="3:39" x14ac:dyDescent="0.3">
      <c r="C922" s="1" t="s">
        <v>819</v>
      </c>
      <c r="D922" s="1" t="s">
        <v>820</v>
      </c>
      <c r="E922" s="1" t="s">
        <v>39</v>
      </c>
      <c r="F922" s="1" t="s">
        <v>900</v>
      </c>
      <c r="G922" s="1" t="s">
        <v>1124</v>
      </c>
      <c r="H922" s="1" t="s">
        <v>70</v>
      </c>
      <c r="I922" s="1" t="s">
        <v>71</v>
      </c>
      <c r="J922" t="str">
        <f>TRIM(CONCATENATE(wiz[[#This Row],[SHIPPER..................]],wiz[[#This Row],[ZIP2..]],wiz[[#This Row],[ZIP3..]]))</f>
        <v>b: MDX FREIGHT LLC | 5506838301</v>
      </c>
      <c r="K922" s="1">
        <v>1</v>
      </c>
      <c r="L922" s="1">
        <v>1.42</v>
      </c>
      <c r="M922" s="1">
        <v>0.27</v>
      </c>
      <c r="N922" s="1">
        <v>770</v>
      </c>
      <c r="O922" s="1">
        <v>1.81</v>
      </c>
      <c r="P922" s="1">
        <v>24</v>
      </c>
      <c r="Q922" s="1">
        <v>0.25</v>
      </c>
      <c r="R922" s="1">
        <v>-46</v>
      </c>
      <c r="S922" s="1">
        <v>-14</v>
      </c>
      <c r="T922" s="1">
        <v>-2</v>
      </c>
      <c r="U922" s="1">
        <v>368</v>
      </c>
      <c r="V922" s="1">
        <v>352</v>
      </c>
      <c r="W922" s="1">
        <v>55113</v>
      </c>
      <c r="X922" s="1">
        <v>55068</v>
      </c>
      <c r="Y922" s="1">
        <v>38301</v>
      </c>
      <c r="Z922" s="1">
        <v>1.47</v>
      </c>
      <c r="AA922" s="6">
        <f t="shared" si="186"/>
        <v>2</v>
      </c>
      <c r="AB922" s="6">
        <f t="shared" si="187"/>
        <v>352</v>
      </c>
      <c r="AC922" s="6">
        <f t="shared" si="188"/>
        <v>-184</v>
      </c>
      <c r="AD922" s="6">
        <f t="shared" si="189"/>
        <v>-92</v>
      </c>
      <c r="AE922" s="7">
        <f t="shared" si="190"/>
        <v>-536</v>
      </c>
      <c r="AF922" t="str">
        <f t="shared" ca="1" si="191"/>
        <v>$V$587</v>
      </c>
      <c r="AG922" t="str">
        <f t="shared" ca="1" si="192"/>
        <v>$J$587</v>
      </c>
      <c r="AH922" t="str">
        <f t="shared" ca="1" si="193"/>
        <v>b: MDX FREIGHT LLC | 4770130747</v>
      </c>
      <c r="AI922" t="str">
        <f t="shared" ca="1" si="182"/>
        <v>$K$587</v>
      </c>
      <c r="AJ922" s="8">
        <f t="shared" si="183"/>
        <v>0.5</v>
      </c>
      <c r="AK922" s="7">
        <f t="shared" si="184"/>
        <v>-536</v>
      </c>
      <c r="AL922" s="7" t="str">
        <f t="shared" ca="1" si="194"/>
        <v>b: MDX FREIGHT LLC | 4770130747</v>
      </c>
      <c r="AM922" t="b">
        <f t="shared" si="185"/>
        <v>0</v>
      </c>
    </row>
    <row r="923" spans="3:39" x14ac:dyDescent="0.3">
      <c r="C923" s="1" t="s">
        <v>1129</v>
      </c>
      <c r="D923" s="1" t="s">
        <v>1130</v>
      </c>
      <c r="E923" s="1" t="s">
        <v>39</v>
      </c>
      <c r="F923" s="1" t="s">
        <v>900</v>
      </c>
      <c r="G923" s="1" t="s">
        <v>883</v>
      </c>
      <c r="H923" s="1" t="s">
        <v>70</v>
      </c>
      <c r="I923" s="1" t="s">
        <v>887</v>
      </c>
      <c r="J923" t="str">
        <f>TRIM(CONCATENATE(wiz[[#This Row],[SHIPPER..................]],wiz[[#This Row],[ZIP2..]],wiz[[#This Row],[ZIP3..]]))</f>
        <v>b: KOCH LOGISTICS | 5507137950</v>
      </c>
      <c r="K923" s="1">
        <v>1</v>
      </c>
      <c r="L923" s="1">
        <v>1.41</v>
      </c>
      <c r="M923" s="1">
        <v>0.27</v>
      </c>
      <c r="N923" s="1">
        <v>954</v>
      </c>
      <c r="O923" s="1">
        <v>1.89</v>
      </c>
      <c r="P923" s="1">
        <v>7</v>
      </c>
      <c r="Q923" s="1">
        <v>0.25</v>
      </c>
      <c r="R923" s="1">
        <v>6</v>
      </c>
      <c r="S923" s="1">
        <v>7</v>
      </c>
      <c r="T923" s="1">
        <v>-3</v>
      </c>
      <c r="U923" s="1">
        <v>22</v>
      </c>
      <c r="V923" s="1">
        <v>26</v>
      </c>
      <c r="W923" s="1">
        <v>55113</v>
      </c>
      <c r="X923" s="1">
        <v>55071</v>
      </c>
      <c r="Y923" s="1">
        <v>37950</v>
      </c>
      <c r="Z923" s="1">
        <v>1.46</v>
      </c>
      <c r="AA923" s="6">
        <f t="shared" si="186"/>
        <v>1</v>
      </c>
      <c r="AB923" s="6">
        <f t="shared" si="187"/>
        <v>26</v>
      </c>
      <c r="AC923" s="6">
        <f t="shared" si="188"/>
        <v>26</v>
      </c>
      <c r="AD923" s="6">
        <f t="shared" si="189"/>
        <v>26</v>
      </c>
      <c r="AE923" s="7">
        <f t="shared" si="190"/>
        <v>26</v>
      </c>
      <c r="AF923" t="str">
        <f t="shared" ca="1" si="191"/>
        <v>$V$240</v>
      </c>
      <c r="AG923" t="str">
        <f t="shared" ca="1" si="192"/>
        <v>$J$240</v>
      </c>
      <c r="AH923" t="str">
        <f t="shared" ca="1" si="193"/>
        <v>OWENS CORNING FIBERGL| 3026842025</v>
      </c>
      <c r="AI923" t="str">
        <f t="shared" ca="1" si="182"/>
        <v>$K$240</v>
      </c>
      <c r="AJ923" s="8">
        <f t="shared" si="183"/>
        <v>1</v>
      </c>
      <c r="AK923" s="7">
        <f t="shared" si="184"/>
        <v>26</v>
      </c>
      <c r="AL923" s="7" t="str">
        <f t="shared" ca="1" si="194"/>
        <v>OWENS CORNING FIBERGL| 3026842025</v>
      </c>
      <c r="AM923" t="str">
        <f t="shared" si="185"/>
        <v>b: KOCH LOGISTICS | 5507137950</v>
      </c>
    </row>
    <row r="924" spans="3:39" x14ac:dyDescent="0.3">
      <c r="C924" s="1" t="s">
        <v>148</v>
      </c>
      <c r="D924" s="1" t="s">
        <v>149</v>
      </c>
      <c r="E924" s="1" t="s">
        <v>39</v>
      </c>
      <c r="F924" s="1" t="s">
        <v>140</v>
      </c>
      <c r="G924" s="1" t="s">
        <v>1131</v>
      </c>
      <c r="H924" s="1" t="s">
        <v>140</v>
      </c>
      <c r="I924" s="1" t="s">
        <v>207</v>
      </c>
      <c r="J924" t="str">
        <f>TRIM(CONCATENATE(wiz[[#This Row],[SHIPPER..................]],wiz[[#This Row],[ZIP2..]],wiz[[#This Row],[ZIP3..]]))</f>
        <v>BRIGGS AND STRATTON | 5400253201</v>
      </c>
      <c r="K924" s="1">
        <v>1</v>
      </c>
      <c r="L924" s="1">
        <v>2.4</v>
      </c>
      <c r="M924" s="1">
        <v>0.2</v>
      </c>
      <c r="N924" s="1">
        <v>288</v>
      </c>
      <c r="O924" s="1">
        <v>0.53</v>
      </c>
      <c r="P924" s="1">
        <v>48</v>
      </c>
      <c r="Q924" s="1">
        <v>0.25</v>
      </c>
      <c r="R924" s="1">
        <v>3</v>
      </c>
      <c r="S924" s="1">
        <v>-301</v>
      </c>
      <c r="T924" s="1">
        <v>2</v>
      </c>
      <c r="U924" s="1">
        <v>456</v>
      </c>
      <c r="V924" s="1">
        <v>157</v>
      </c>
      <c r="W924" s="1">
        <v>55401</v>
      </c>
      <c r="X924" s="1">
        <v>54002</v>
      </c>
      <c r="Y924" s="1">
        <v>53201</v>
      </c>
      <c r="Z924" s="1">
        <v>2.38</v>
      </c>
      <c r="AA924" s="6">
        <f t="shared" si="186"/>
        <v>306</v>
      </c>
      <c r="AB924" s="6">
        <f t="shared" si="187"/>
        <v>157</v>
      </c>
      <c r="AC924" s="6">
        <f t="shared" si="188"/>
        <v>-34266</v>
      </c>
      <c r="AD924" s="6">
        <f t="shared" si="189"/>
        <v>-111.98039215686275</v>
      </c>
      <c r="AE924" s="7">
        <f t="shared" si="190"/>
        <v>-566</v>
      </c>
      <c r="AF924" t="str">
        <f t="shared" ca="1" si="191"/>
        <v>$V$939</v>
      </c>
      <c r="AG924" t="str">
        <f t="shared" ca="1" si="192"/>
        <v>$J$939</v>
      </c>
      <c r="AH924" t="str">
        <f t="shared" ca="1" si="193"/>
        <v>BRIGGS AND STRATTON | 6390129456</v>
      </c>
      <c r="AI924" t="str">
        <f t="shared" ca="1" si="182"/>
        <v>$K$939</v>
      </c>
      <c r="AJ924" s="8">
        <f t="shared" si="183"/>
        <v>3.2679738562091504E-3</v>
      </c>
      <c r="AK924" s="7">
        <f t="shared" si="184"/>
        <v>-222</v>
      </c>
      <c r="AL924" s="7" t="str">
        <f t="shared" ca="1" si="194"/>
        <v>BRIDGESTONE FIRESTONE| 2982960559</v>
      </c>
      <c r="AM924" t="b">
        <f t="shared" si="185"/>
        <v>0</v>
      </c>
    </row>
    <row r="925" spans="3:39" x14ac:dyDescent="0.3">
      <c r="C925" s="1" t="s">
        <v>37</v>
      </c>
      <c r="D925" s="1" t="s">
        <v>38</v>
      </c>
      <c r="E925" s="1" t="s">
        <v>39</v>
      </c>
      <c r="F925" s="1" t="s">
        <v>61</v>
      </c>
      <c r="G925" s="1" t="s">
        <v>1132</v>
      </c>
      <c r="H925" s="1" t="s">
        <v>50</v>
      </c>
      <c r="I925" s="1" t="s">
        <v>1133</v>
      </c>
      <c r="J925" t="str">
        <f>TRIM(CONCATENATE(wiz[[#This Row],[SHIPPER..................]],wiz[[#This Row],[ZIP2..]],wiz[[#This Row],[ZIP3..]]))</f>
        <v>b: C H ROBINSON | 6480130101</v>
      </c>
      <c r="K925" s="1">
        <v>1</v>
      </c>
      <c r="L925" s="1">
        <v>1.4</v>
      </c>
      <c r="M925" s="1">
        <v>0.28000000000000003</v>
      </c>
      <c r="N925" s="1">
        <v>715</v>
      </c>
      <c r="O925" s="1">
        <v>1.61</v>
      </c>
      <c r="P925" s="1">
        <v>140</v>
      </c>
      <c r="Q925" s="1">
        <v>0.35</v>
      </c>
      <c r="R925" s="1">
        <v>-50</v>
      </c>
      <c r="S925" s="1">
        <v>-196</v>
      </c>
      <c r="T925" s="1">
        <v>0</v>
      </c>
      <c r="U925" s="1">
        <v>67</v>
      </c>
      <c r="V925" s="1">
        <v>-129</v>
      </c>
      <c r="W925" s="1">
        <v>72901</v>
      </c>
      <c r="X925" s="1">
        <v>64801</v>
      </c>
      <c r="Y925" s="1">
        <v>30101</v>
      </c>
      <c r="Z925" s="1">
        <v>1.46</v>
      </c>
      <c r="AA925" s="6">
        <f t="shared" si="186"/>
        <v>615</v>
      </c>
      <c r="AB925" s="6">
        <f t="shared" si="187"/>
        <v>-129</v>
      </c>
      <c r="AC925" s="6">
        <f t="shared" si="188"/>
        <v>-122022</v>
      </c>
      <c r="AD925" s="6">
        <f t="shared" si="189"/>
        <v>-198.40975609756097</v>
      </c>
      <c r="AE925" s="7">
        <f t="shared" si="190"/>
        <v>-1118</v>
      </c>
      <c r="AF925" t="str">
        <f t="shared" ca="1" si="191"/>
        <v>$V$1066</v>
      </c>
      <c r="AG925" t="str">
        <f t="shared" ca="1" si="192"/>
        <v>$J$1066</v>
      </c>
      <c r="AH925" t="str">
        <f t="shared" ca="1" si="193"/>
        <v>b: C H ROBINSON | 2736036101</v>
      </c>
      <c r="AI925" t="str">
        <f t="shared" ca="1" si="182"/>
        <v>$K$1066</v>
      </c>
      <c r="AJ925" s="8">
        <f t="shared" si="183"/>
        <v>1.6260162601626016E-3</v>
      </c>
      <c r="AK925" s="7">
        <f t="shared" si="184"/>
        <v>-560</v>
      </c>
      <c r="AL925" s="7" t="str">
        <f t="shared" ca="1" si="194"/>
        <v>b: C H ROBINSON | 6080335055</v>
      </c>
      <c r="AM925" t="b">
        <f t="shared" si="185"/>
        <v>0</v>
      </c>
    </row>
    <row r="926" spans="3:39" x14ac:dyDescent="0.3">
      <c r="C926" s="1" t="s">
        <v>58</v>
      </c>
      <c r="D926" s="1" t="s">
        <v>59</v>
      </c>
      <c r="E926" s="1" t="s">
        <v>39</v>
      </c>
      <c r="F926" s="1" t="s">
        <v>61</v>
      </c>
      <c r="G926" s="1" t="s">
        <v>1134</v>
      </c>
      <c r="H926" s="1" t="s">
        <v>76</v>
      </c>
      <c r="I926" s="1" t="s">
        <v>381</v>
      </c>
      <c r="J926" t="str">
        <f>TRIM(CONCATENATE(wiz[[#This Row],[SHIPPER..................]],wiz[[#This Row],[ZIP2..]],wiz[[#This Row],[ZIP3..]]))</f>
        <v>CENTRAL GARDEN AND PE| 6485075006</v>
      </c>
      <c r="K926" s="1">
        <v>1</v>
      </c>
      <c r="L926" s="1">
        <v>2.42</v>
      </c>
      <c r="M926" s="1">
        <v>0.21</v>
      </c>
      <c r="N926" s="1">
        <v>342</v>
      </c>
      <c r="O926" s="1">
        <v>0.88</v>
      </c>
      <c r="P926" s="1">
        <v>67</v>
      </c>
      <c r="Q926" s="1">
        <v>0.3</v>
      </c>
      <c r="R926" s="1">
        <v>4</v>
      </c>
      <c r="S926" s="1">
        <v>-12</v>
      </c>
      <c r="T926" s="1">
        <v>-11</v>
      </c>
      <c r="U926" s="1">
        <v>209</v>
      </c>
      <c r="V926" s="1">
        <v>186</v>
      </c>
      <c r="W926" s="1">
        <v>65661</v>
      </c>
      <c r="X926" s="1">
        <v>64850</v>
      </c>
      <c r="Y926" s="1">
        <v>75006</v>
      </c>
      <c r="Z926" s="1">
        <v>2.41</v>
      </c>
      <c r="AA926" s="6">
        <f t="shared" si="186"/>
        <v>48</v>
      </c>
      <c r="AB926" s="6">
        <f t="shared" si="187"/>
        <v>186</v>
      </c>
      <c r="AC926" s="6">
        <f t="shared" si="188"/>
        <v>-4671</v>
      </c>
      <c r="AD926" s="6">
        <f t="shared" si="189"/>
        <v>-97.3125</v>
      </c>
      <c r="AE926" s="7">
        <f t="shared" si="190"/>
        <v>-559</v>
      </c>
      <c r="AF926" t="str">
        <f t="shared" ca="1" si="191"/>
        <v>$V$2311</v>
      </c>
      <c r="AG926" t="str">
        <f t="shared" ca="1" si="192"/>
        <v>$J$2311</v>
      </c>
      <c r="AH926" t="str">
        <f t="shared" ca="1" si="193"/>
        <v>CENTRAL GARDEN AND PE| 5301448901</v>
      </c>
      <c r="AI926" t="str">
        <f t="shared" ca="1" si="182"/>
        <v>$K$2311</v>
      </c>
      <c r="AJ926" s="8">
        <f t="shared" si="183"/>
        <v>2.0833333333333332E-2</v>
      </c>
      <c r="AK926" s="7">
        <f t="shared" si="184"/>
        <v>-156</v>
      </c>
      <c r="AL926" s="7" t="str">
        <f t="shared" ca="1" si="194"/>
        <v>b: MATSON LOGISTICS | 881728379</v>
      </c>
      <c r="AM926" t="b">
        <f t="shared" si="185"/>
        <v>0</v>
      </c>
    </row>
    <row r="927" spans="3:39" x14ac:dyDescent="0.3">
      <c r="C927" s="1" t="s">
        <v>37</v>
      </c>
      <c r="D927" s="1" t="s">
        <v>38</v>
      </c>
      <c r="E927" s="1" t="s">
        <v>39</v>
      </c>
      <c r="F927" s="1" t="s">
        <v>61</v>
      </c>
      <c r="G927" s="1" t="s">
        <v>460</v>
      </c>
      <c r="H927" s="1" t="s">
        <v>40</v>
      </c>
      <c r="I927" s="1" t="s">
        <v>522</v>
      </c>
      <c r="J927" t="str">
        <f>TRIM(CONCATENATE(wiz[[#This Row],[SHIPPER..................]],wiz[[#This Row],[ZIP2..]],wiz[[#This Row],[ZIP3..]]))</f>
        <v>b: C H ROBINSON | 6410135601</v>
      </c>
      <c r="K927" s="1">
        <v>1</v>
      </c>
      <c r="L927" s="1">
        <v>1.52</v>
      </c>
      <c r="M927" s="1">
        <v>0.28000000000000003</v>
      </c>
      <c r="N927" s="1">
        <v>667</v>
      </c>
      <c r="O927" s="1">
        <v>1.39</v>
      </c>
      <c r="P927" s="1">
        <v>5</v>
      </c>
      <c r="Q927" s="1">
        <v>0.25</v>
      </c>
      <c r="R927" s="1">
        <v>-46</v>
      </c>
      <c r="S927" s="1">
        <v>87</v>
      </c>
      <c r="T927" s="1">
        <v>0</v>
      </c>
      <c r="U927" s="1">
        <v>57</v>
      </c>
      <c r="V927" s="1">
        <v>144</v>
      </c>
      <c r="W927" s="1">
        <v>66101</v>
      </c>
      <c r="X927" s="1">
        <v>64101</v>
      </c>
      <c r="Y927" s="1">
        <v>35601</v>
      </c>
      <c r="Z927" s="1">
        <v>1.58</v>
      </c>
      <c r="AA927" s="6">
        <f t="shared" si="186"/>
        <v>615</v>
      </c>
      <c r="AB927" s="6">
        <f t="shared" si="187"/>
        <v>144</v>
      </c>
      <c r="AC927" s="6">
        <f t="shared" si="188"/>
        <v>-122022</v>
      </c>
      <c r="AD927" s="6">
        <f t="shared" si="189"/>
        <v>-198.40975609756097</v>
      </c>
      <c r="AE927" s="7">
        <f t="shared" si="190"/>
        <v>-1118</v>
      </c>
      <c r="AF927" t="str">
        <f t="shared" ca="1" si="191"/>
        <v>$V$1066</v>
      </c>
      <c r="AG927" t="str">
        <f t="shared" ca="1" si="192"/>
        <v>$J$1066</v>
      </c>
      <c r="AH927" t="str">
        <f t="shared" ca="1" si="193"/>
        <v>b: C H ROBINSON | 2736036101</v>
      </c>
      <c r="AI927" t="str">
        <f t="shared" ca="1" si="182"/>
        <v>$K$1066</v>
      </c>
      <c r="AJ927" s="8">
        <f t="shared" si="183"/>
        <v>1.6260162601626016E-3</v>
      </c>
      <c r="AK927" s="7">
        <f t="shared" si="184"/>
        <v>-560</v>
      </c>
      <c r="AL927" s="7" t="str">
        <f t="shared" ca="1" si="194"/>
        <v>b: C H ROBINSON | 6080335055</v>
      </c>
      <c r="AM927" t="b">
        <f t="shared" si="185"/>
        <v>0</v>
      </c>
    </row>
    <row r="928" spans="3:39" x14ac:dyDescent="0.3">
      <c r="C928" s="1" t="s">
        <v>37</v>
      </c>
      <c r="D928" s="1" t="s">
        <v>38</v>
      </c>
      <c r="E928" s="1" t="s">
        <v>39</v>
      </c>
      <c r="F928" s="1" t="s">
        <v>61</v>
      </c>
      <c r="G928" s="1" t="s">
        <v>1135</v>
      </c>
      <c r="H928" s="1" t="s">
        <v>50</v>
      </c>
      <c r="I928" s="1" t="s">
        <v>492</v>
      </c>
      <c r="J928" t="str">
        <f>TRIM(CONCATENATE(wiz[[#This Row],[SHIPPER..................]],wiz[[#This Row],[ZIP2..]],wiz[[#This Row],[ZIP3..]]))</f>
        <v>b: C H ROBINSON | 6470130106</v>
      </c>
      <c r="K928" s="1">
        <v>1</v>
      </c>
      <c r="L928" s="1">
        <v>1.04</v>
      </c>
      <c r="M928" s="1">
        <v>0.27</v>
      </c>
      <c r="N928" s="1">
        <v>802</v>
      </c>
      <c r="O928" s="1">
        <v>1.96</v>
      </c>
      <c r="P928" s="1">
        <v>46</v>
      </c>
      <c r="Q928" s="1">
        <v>0.25</v>
      </c>
      <c r="R928" s="1">
        <v>-48</v>
      </c>
      <c r="S928" s="1">
        <v>120</v>
      </c>
      <c r="T928" s="1">
        <v>-47</v>
      </c>
      <c r="U928" s="1">
        <v>-408</v>
      </c>
      <c r="V928" s="1">
        <v>-335</v>
      </c>
      <c r="W928" s="1">
        <v>64093</v>
      </c>
      <c r="X928" s="1">
        <v>64701</v>
      </c>
      <c r="Y928" s="1">
        <v>30106</v>
      </c>
      <c r="Z928" s="1">
        <v>1.0900000000000001</v>
      </c>
      <c r="AA928" s="6">
        <f t="shared" si="186"/>
        <v>615</v>
      </c>
      <c r="AB928" s="6">
        <f t="shared" si="187"/>
        <v>-335</v>
      </c>
      <c r="AC928" s="6">
        <f t="shared" si="188"/>
        <v>-122022</v>
      </c>
      <c r="AD928" s="6">
        <f t="shared" si="189"/>
        <v>-198.40975609756097</v>
      </c>
      <c r="AE928" s="7">
        <f t="shared" si="190"/>
        <v>-1118</v>
      </c>
      <c r="AF928" t="str">
        <f t="shared" ca="1" si="191"/>
        <v>$V$1066</v>
      </c>
      <c r="AG928" t="str">
        <f t="shared" ca="1" si="192"/>
        <v>$J$1066</v>
      </c>
      <c r="AH928" t="str">
        <f t="shared" ca="1" si="193"/>
        <v>b: C H ROBINSON | 2736036101</v>
      </c>
      <c r="AI928" t="str">
        <f t="shared" ca="1" si="182"/>
        <v>$K$1066</v>
      </c>
      <c r="AJ928" s="8">
        <f t="shared" si="183"/>
        <v>1.6260162601626016E-3</v>
      </c>
      <c r="AK928" s="7">
        <f t="shared" si="184"/>
        <v>-560</v>
      </c>
      <c r="AL928" s="7" t="str">
        <f t="shared" ca="1" si="194"/>
        <v>b: C H ROBINSON | 6080335055</v>
      </c>
      <c r="AM928" t="b">
        <f t="shared" si="185"/>
        <v>0</v>
      </c>
    </row>
    <row r="929" spans="3:39" x14ac:dyDescent="0.3">
      <c r="C929" s="1" t="s">
        <v>78</v>
      </c>
      <c r="D929" s="1" t="s">
        <v>79</v>
      </c>
      <c r="E929" s="1" t="s">
        <v>39</v>
      </c>
      <c r="F929" s="1" t="s">
        <v>61</v>
      </c>
      <c r="G929" s="1" t="s">
        <v>460</v>
      </c>
      <c r="H929" s="1" t="s">
        <v>50</v>
      </c>
      <c r="I929" s="1" t="s">
        <v>384</v>
      </c>
      <c r="J929" t="str">
        <f>TRIM(CONCATENATE(wiz[[#This Row],[SHIPPER..................]],wiz[[#This Row],[ZIP2..]],wiz[[#This Row],[ZIP3..]]))</f>
        <v>TRACTOR SUPPLY MANHAT| 6410131201</v>
      </c>
      <c r="K929" s="1">
        <v>4</v>
      </c>
      <c r="L929" s="1">
        <v>1.7</v>
      </c>
      <c r="M929" s="1">
        <v>0.21</v>
      </c>
      <c r="N929" s="1">
        <v>920</v>
      </c>
      <c r="O929" s="1">
        <v>1.45</v>
      </c>
      <c r="P929" s="1">
        <v>44</v>
      </c>
      <c r="Q929" s="1">
        <v>0.28999999999999998</v>
      </c>
      <c r="R929" s="1">
        <v>-9</v>
      </c>
      <c r="S929" s="1">
        <v>47</v>
      </c>
      <c r="T929" s="1">
        <v>86</v>
      </c>
      <c r="U929" s="1">
        <v>274</v>
      </c>
      <c r="V929" s="1">
        <v>407</v>
      </c>
      <c r="W929" s="1">
        <v>66101</v>
      </c>
      <c r="X929" s="1">
        <v>64101</v>
      </c>
      <c r="Y929" s="1">
        <v>31201</v>
      </c>
      <c r="Z929" s="1">
        <v>1.69</v>
      </c>
      <c r="AA929" s="6">
        <f t="shared" si="186"/>
        <v>533</v>
      </c>
      <c r="AB929" s="6">
        <f t="shared" si="187"/>
        <v>1628</v>
      </c>
      <c r="AC929" s="6">
        <f t="shared" si="188"/>
        <v>27994</v>
      </c>
      <c r="AD929" s="6">
        <f t="shared" si="189"/>
        <v>52.521575984990619</v>
      </c>
      <c r="AE929" s="7">
        <f t="shared" si="190"/>
        <v>-627</v>
      </c>
      <c r="AF929" t="str">
        <f t="shared" ca="1" si="191"/>
        <v>$V$356</v>
      </c>
      <c r="AG929" t="str">
        <f t="shared" ca="1" si="192"/>
        <v>$J$356</v>
      </c>
      <c r="AH929" t="str">
        <f t="shared" ca="1" si="193"/>
        <v>TRACTOR SUPPLY MANHAT| 3070142134</v>
      </c>
      <c r="AI929" t="str">
        <f t="shared" ca="1" si="182"/>
        <v>$K$356</v>
      </c>
      <c r="AJ929" s="8">
        <f t="shared" si="183"/>
        <v>7.5046904315196998E-3</v>
      </c>
      <c r="AK929" s="7">
        <f t="shared" si="184"/>
        <v>-192</v>
      </c>
      <c r="AL929" s="7" t="str">
        <f t="shared" ca="1" si="194"/>
        <v>b: C H ROBINSON | 4817435150</v>
      </c>
      <c r="AM929" t="b">
        <f t="shared" si="185"/>
        <v>0</v>
      </c>
    </row>
    <row r="930" spans="3:39" x14ac:dyDescent="0.3">
      <c r="C930" s="1" t="s">
        <v>37</v>
      </c>
      <c r="D930" s="1" t="s">
        <v>38</v>
      </c>
      <c r="E930" s="1" t="s">
        <v>39</v>
      </c>
      <c r="F930" s="1" t="s">
        <v>61</v>
      </c>
      <c r="G930" s="1" t="s">
        <v>1136</v>
      </c>
      <c r="H930" s="1" t="s">
        <v>50</v>
      </c>
      <c r="I930" s="1" t="s">
        <v>1137</v>
      </c>
      <c r="J930" t="str">
        <f>TRIM(CONCATENATE(wiz[[#This Row],[SHIPPER..................]],wiz[[#This Row],[ZIP2..]],wiz[[#This Row],[ZIP3..]]))</f>
        <v>b: C H ROBINSON | 6406331601</v>
      </c>
      <c r="K930" s="1">
        <v>1</v>
      </c>
      <c r="L930" s="1">
        <v>1.19</v>
      </c>
      <c r="M930" s="1">
        <v>0.27</v>
      </c>
      <c r="N930" s="1">
        <v>1026</v>
      </c>
      <c r="O930" s="1">
        <v>2.67</v>
      </c>
      <c r="P930" s="1">
        <v>27</v>
      </c>
      <c r="Q930" s="1">
        <v>0.25</v>
      </c>
      <c r="R930" s="1">
        <v>-62</v>
      </c>
      <c r="S930" s="1">
        <v>81</v>
      </c>
      <c r="T930" s="1">
        <v>-167</v>
      </c>
      <c r="U930" s="1">
        <v>-699</v>
      </c>
      <c r="V930" s="1">
        <v>-785</v>
      </c>
      <c r="W930" s="1">
        <v>66051</v>
      </c>
      <c r="X930" s="1">
        <v>64063</v>
      </c>
      <c r="Y930" s="1">
        <v>31601</v>
      </c>
      <c r="Z930" s="1">
        <v>1.24</v>
      </c>
      <c r="AA930" s="6">
        <f t="shared" si="186"/>
        <v>615</v>
      </c>
      <c r="AB930" s="6">
        <f t="shared" si="187"/>
        <v>-785</v>
      </c>
      <c r="AC930" s="6">
        <f t="shared" si="188"/>
        <v>-122022</v>
      </c>
      <c r="AD930" s="6">
        <f t="shared" si="189"/>
        <v>-198.40975609756097</v>
      </c>
      <c r="AE930" s="7">
        <f t="shared" si="190"/>
        <v>-1118</v>
      </c>
      <c r="AF930" t="str">
        <f t="shared" ca="1" si="191"/>
        <v>$V$1066</v>
      </c>
      <c r="AG930" t="str">
        <f t="shared" ca="1" si="192"/>
        <v>$J$1066</v>
      </c>
      <c r="AH930" t="str">
        <f t="shared" ca="1" si="193"/>
        <v>b: C H ROBINSON | 2736036101</v>
      </c>
      <c r="AI930" t="str">
        <f t="shared" ca="1" si="182"/>
        <v>$K$1066</v>
      </c>
      <c r="AJ930" s="8">
        <f t="shared" si="183"/>
        <v>1.6260162601626016E-3</v>
      </c>
      <c r="AK930" s="7">
        <f t="shared" si="184"/>
        <v>-560</v>
      </c>
      <c r="AL930" s="7" t="str">
        <f t="shared" ca="1" si="194"/>
        <v>b: C H ROBINSON | 6080335055</v>
      </c>
      <c r="AM930" t="b">
        <f t="shared" si="185"/>
        <v>0</v>
      </c>
    </row>
    <row r="931" spans="3:39" x14ac:dyDescent="0.3">
      <c r="C931" s="1" t="s">
        <v>37</v>
      </c>
      <c r="D931" s="1" t="s">
        <v>38</v>
      </c>
      <c r="E931" s="1" t="s">
        <v>39</v>
      </c>
      <c r="F931" s="1" t="s">
        <v>61</v>
      </c>
      <c r="G931" s="1" t="s">
        <v>460</v>
      </c>
      <c r="H931" s="1" t="s">
        <v>66</v>
      </c>
      <c r="I931" s="1" t="s">
        <v>494</v>
      </c>
      <c r="J931" t="str">
        <f>TRIM(CONCATENATE(wiz[[#This Row],[SHIPPER..................]],wiz[[#This Row],[ZIP2..]],wiz[[#This Row],[ZIP3..]]))</f>
        <v>b: C H ROBINSON | 6410139400</v>
      </c>
      <c r="K931" s="1">
        <v>1</v>
      </c>
      <c r="L931" s="1">
        <v>1.59</v>
      </c>
      <c r="M931" s="1">
        <v>0.28000000000000003</v>
      </c>
      <c r="N931" s="1">
        <v>774</v>
      </c>
      <c r="O931" s="1">
        <v>1.71</v>
      </c>
      <c r="P931" s="1">
        <v>8</v>
      </c>
      <c r="Q931" s="1">
        <v>0.25</v>
      </c>
      <c r="R931" s="1">
        <v>-54</v>
      </c>
      <c r="S931" s="1">
        <v>87</v>
      </c>
      <c r="T931" s="1">
        <v>22</v>
      </c>
      <c r="U931" s="1">
        <v>-77</v>
      </c>
      <c r="V931" s="1">
        <v>32</v>
      </c>
      <c r="W931" s="1">
        <v>66101</v>
      </c>
      <c r="X931" s="1">
        <v>64101</v>
      </c>
      <c r="Y931" s="1">
        <v>39400</v>
      </c>
      <c r="Z931" s="1">
        <v>1.65</v>
      </c>
      <c r="AA931" s="6">
        <f t="shared" si="186"/>
        <v>615</v>
      </c>
      <c r="AB931" s="6">
        <f t="shared" si="187"/>
        <v>32</v>
      </c>
      <c r="AC931" s="6">
        <f t="shared" si="188"/>
        <v>-122022</v>
      </c>
      <c r="AD931" s="6">
        <f t="shared" si="189"/>
        <v>-198.40975609756097</v>
      </c>
      <c r="AE931" s="7">
        <f t="shared" si="190"/>
        <v>-1118</v>
      </c>
      <c r="AF931" t="str">
        <f t="shared" ca="1" si="191"/>
        <v>$V$1066</v>
      </c>
      <c r="AG931" t="str">
        <f t="shared" ca="1" si="192"/>
        <v>$J$1066</v>
      </c>
      <c r="AH931" t="str">
        <f t="shared" ca="1" si="193"/>
        <v>b: C H ROBINSON | 2736036101</v>
      </c>
      <c r="AI931" t="str">
        <f t="shared" ca="1" si="182"/>
        <v>$K$1066</v>
      </c>
      <c r="AJ931" s="8">
        <f t="shared" si="183"/>
        <v>1.6260162601626016E-3</v>
      </c>
      <c r="AK931" s="7">
        <f t="shared" si="184"/>
        <v>-560</v>
      </c>
      <c r="AL931" s="7" t="str">
        <f t="shared" ca="1" si="194"/>
        <v>b: C H ROBINSON | 6080335055</v>
      </c>
      <c r="AM931" t="b">
        <f t="shared" si="185"/>
        <v>0</v>
      </c>
    </row>
    <row r="932" spans="3:39" x14ac:dyDescent="0.3">
      <c r="C932" s="1" t="s">
        <v>37</v>
      </c>
      <c r="D932" s="1" t="s">
        <v>38</v>
      </c>
      <c r="E932" s="1" t="s">
        <v>39</v>
      </c>
      <c r="F932" s="1" t="s">
        <v>61</v>
      </c>
      <c r="G932" s="1" t="s">
        <v>460</v>
      </c>
      <c r="H932" s="1" t="s">
        <v>68</v>
      </c>
      <c r="I932" s="1" t="s">
        <v>231</v>
      </c>
      <c r="J932" t="str">
        <f>TRIM(CONCATENATE(wiz[[#This Row],[SHIPPER..................]],wiz[[#This Row],[ZIP2..]],wiz[[#This Row],[ZIP3..]]))</f>
        <v>b: C H ROBINSON | 6410128625</v>
      </c>
      <c r="K932" s="1">
        <v>1</v>
      </c>
      <c r="L932" s="1">
        <v>1.73</v>
      </c>
      <c r="M932" s="1">
        <v>0.28000000000000003</v>
      </c>
      <c r="N932" s="1">
        <v>945</v>
      </c>
      <c r="O932" s="1">
        <v>1.81</v>
      </c>
      <c r="P932" s="1">
        <v>54</v>
      </c>
      <c r="Q932" s="1">
        <v>0.3</v>
      </c>
      <c r="R932" s="1">
        <v>-66</v>
      </c>
      <c r="S932" s="1">
        <v>87</v>
      </c>
      <c r="T932" s="1">
        <v>1</v>
      </c>
      <c r="U932" s="1">
        <v>249</v>
      </c>
      <c r="V932" s="1">
        <v>337</v>
      </c>
      <c r="W932" s="1">
        <v>66067</v>
      </c>
      <c r="X932" s="1">
        <v>64101</v>
      </c>
      <c r="Y932" s="1">
        <v>28625</v>
      </c>
      <c r="Z932" s="1">
        <v>1.79</v>
      </c>
      <c r="AA932" s="6">
        <f t="shared" si="186"/>
        <v>615</v>
      </c>
      <c r="AB932" s="6">
        <f t="shared" si="187"/>
        <v>337</v>
      </c>
      <c r="AC932" s="6">
        <f t="shared" si="188"/>
        <v>-122022</v>
      </c>
      <c r="AD932" s="6">
        <f t="shared" si="189"/>
        <v>-198.40975609756097</v>
      </c>
      <c r="AE932" s="7">
        <f t="shared" si="190"/>
        <v>-1118</v>
      </c>
      <c r="AF932" t="str">
        <f t="shared" ca="1" si="191"/>
        <v>$V$1066</v>
      </c>
      <c r="AG932" t="str">
        <f t="shared" ca="1" si="192"/>
        <v>$J$1066</v>
      </c>
      <c r="AH932" t="str">
        <f t="shared" ca="1" si="193"/>
        <v>b: C H ROBINSON | 2736036101</v>
      </c>
      <c r="AI932" t="str">
        <f t="shared" ca="1" si="182"/>
        <v>$K$1066</v>
      </c>
      <c r="AJ932" s="8">
        <f t="shared" si="183"/>
        <v>1.6260162601626016E-3</v>
      </c>
      <c r="AK932" s="7">
        <f t="shared" si="184"/>
        <v>-560</v>
      </c>
      <c r="AL932" s="7" t="str">
        <f t="shared" ca="1" si="194"/>
        <v>b: C H ROBINSON | 6080335055</v>
      </c>
      <c r="AM932" t="b">
        <f t="shared" si="185"/>
        <v>0</v>
      </c>
    </row>
    <row r="933" spans="3:39" x14ac:dyDescent="0.3">
      <c r="C933" s="1" t="s">
        <v>593</v>
      </c>
      <c r="D933" s="1" t="s">
        <v>594</v>
      </c>
      <c r="E933" s="1" t="s">
        <v>39</v>
      </c>
      <c r="F933" s="1" t="s">
        <v>61</v>
      </c>
      <c r="G933" s="1" t="s">
        <v>460</v>
      </c>
      <c r="H933" s="1" t="s">
        <v>87</v>
      </c>
      <c r="I933" s="1" t="s">
        <v>393</v>
      </c>
      <c r="J933" t="str">
        <f>TRIM(CONCATENATE(wiz[[#This Row],[SHIPPER..................]],wiz[[#This Row],[ZIP2..]],wiz[[#This Row],[ZIP3..]]))</f>
        <v>STANLEY BLACK AND DEC| 6410143201</v>
      </c>
      <c r="K933" s="1">
        <v>1</v>
      </c>
      <c r="L933" s="1">
        <v>1.48</v>
      </c>
      <c r="M933" s="1">
        <v>0.2</v>
      </c>
      <c r="N933" s="1">
        <v>658</v>
      </c>
      <c r="O933" s="1">
        <v>1</v>
      </c>
      <c r="P933" s="1">
        <v>8</v>
      </c>
      <c r="Q933" s="1">
        <v>0.25</v>
      </c>
      <c r="R933" s="1">
        <v>7</v>
      </c>
      <c r="S933" s="1">
        <v>105</v>
      </c>
      <c r="T933" s="1">
        <v>92</v>
      </c>
      <c r="U933" s="1">
        <v>76</v>
      </c>
      <c r="V933" s="1">
        <v>273</v>
      </c>
      <c r="W933" s="1">
        <v>66101</v>
      </c>
      <c r="X933" s="1">
        <v>64101</v>
      </c>
      <c r="Y933" s="1">
        <v>43201</v>
      </c>
      <c r="Z933" s="1">
        <v>1.46</v>
      </c>
      <c r="AA933" s="6">
        <f t="shared" si="186"/>
        <v>394</v>
      </c>
      <c r="AB933" s="6">
        <f t="shared" si="187"/>
        <v>273</v>
      </c>
      <c r="AC933" s="6">
        <f t="shared" si="188"/>
        <v>43893</v>
      </c>
      <c r="AD933" s="6">
        <f t="shared" si="189"/>
        <v>111.40355329949239</v>
      </c>
      <c r="AE933" s="7">
        <f t="shared" si="190"/>
        <v>-579</v>
      </c>
      <c r="AF933" t="str">
        <f t="shared" ca="1" si="191"/>
        <v>$V$1983</v>
      </c>
      <c r="AG933" t="str">
        <f t="shared" ca="1" si="192"/>
        <v>$J$1983</v>
      </c>
      <c r="AH933" t="str">
        <f t="shared" ca="1" si="193"/>
        <v>STANLEY BLACK AND DEC| 3830176039</v>
      </c>
      <c r="AI933" t="str">
        <f t="shared" ca="1" si="182"/>
        <v>$K$1983</v>
      </c>
      <c r="AJ933" s="8">
        <f t="shared" si="183"/>
        <v>2.5380710659898475E-3</v>
      </c>
      <c r="AK933" s="7">
        <f t="shared" si="184"/>
        <v>111</v>
      </c>
      <c r="AL933" s="7" t="str">
        <f t="shared" ca="1" si="194"/>
        <v>J M SMUCKER COMPANY | 3008345201</v>
      </c>
      <c r="AM933" t="b">
        <f t="shared" si="185"/>
        <v>0</v>
      </c>
    </row>
    <row r="934" spans="3:39" x14ac:dyDescent="0.3">
      <c r="C934" s="1" t="s">
        <v>210</v>
      </c>
      <c r="D934" s="1" t="s">
        <v>211</v>
      </c>
      <c r="E934" s="1" t="s">
        <v>39</v>
      </c>
      <c r="F934" s="1" t="s">
        <v>61</v>
      </c>
      <c r="G934" s="1" t="s">
        <v>460</v>
      </c>
      <c r="H934" s="1" t="s">
        <v>70</v>
      </c>
      <c r="I934" s="1" t="s">
        <v>983</v>
      </c>
      <c r="J934" t="str">
        <f>TRIM(CONCATENATE(wiz[[#This Row],[SHIPPER..................]],wiz[[#This Row],[ZIP2..]],wiz[[#This Row],[ZIP3..]]))</f>
        <v>b: ECHO GLOBAL LOGIST| 6410138344</v>
      </c>
      <c r="K934" s="1">
        <v>2</v>
      </c>
      <c r="L934" s="1">
        <v>1.19</v>
      </c>
      <c r="M934" s="1">
        <v>0.28999999999999998</v>
      </c>
      <c r="N934" s="1">
        <v>476</v>
      </c>
      <c r="O934" s="1">
        <v>0.99</v>
      </c>
      <c r="P934" s="1">
        <v>5</v>
      </c>
      <c r="Q934" s="1">
        <v>0.25</v>
      </c>
      <c r="R934" s="1">
        <v>-37</v>
      </c>
      <c r="S934" s="1">
        <v>109</v>
      </c>
      <c r="T934" s="1">
        <v>-6</v>
      </c>
      <c r="U934" s="1">
        <v>160</v>
      </c>
      <c r="V934" s="1">
        <v>263</v>
      </c>
      <c r="W934" s="1">
        <v>66101</v>
      </c>
      <c r="X934" s="1">
        <v>64101</v>
      </c>
      <c r="Y934" s="1">
        <v>38344</v>
      </c>
      <c r="Z934" s="1">
        <v>1.26</v>
      </c>
      <c r="AA934" s="6">
        <f t="shared" si="186"/>
        <v>94</v>
      </c>
      <c r="AB934" s="6">
        <f t="shared" si="187"/>
        <v>526</v>
      </c>
      <c r="AC934" s="6">
        <f t="shared" si="188"/>
        <v>1157</v>
      </c>
      <c r="AD934" s="6">
        <f t="shared" si="189"/>
        <v>12.308510638297872</v>
      </c>
      <c r="AE934" s="7">
        <f t="shared" si="190"/>
        <v>-816</v>
      </c>
      <c r="AF934" t="str">
        <f t="shared" ca="1" si="191"/>
        <v>$V$921</v>
      </c>
      <c r="AG934" t="str">
        <f t="shared" ca="1" si="192"/>
        <v>$J$921</v>
      </c>
      <c r="AH934" t="str">
        <f t="shared" ca="1" si="193"/>
        <v>b: ECHO GLOBAL LOGIST| 5503315639</v>
      </c>
      <c r="AI934" t="str">
        <f t="shared" ca="1" si="182"/>
        <v>$K$921</v>
      </c>
      <c r="AJ934" s="8">
        <f t="shared" si="183"/>
        <v>2.1276595744680851E-2</v>
      </c>
      <c r="AK934" s="7">
        <f t="shared" si="184"/>
        <v>-71</v>
      </c>
      <c r="AL934" s="7" t="str">
        <f t="shared" ca="1" si="194"/>
        <v>b: ECHO GLOBAL LOGIST| 5632053201</v>
      </c>
      <c r="AM934" t="b">
        <f t="shared" si="185"/>
        <v>0</v>
      </c>
    </row>
    <row r="935" spans="3:39" x14ac:dyDescent="0.3">
      <c r="C935" s="1" t="s">
        <v>1041</v>
      </c>
      <c r="D935" s="1" t="s">
        <v>1042</v>
      </c>
      <c r="E935" s="1" t="s">
        <v>39</v>
      </c>
      <c r="F935" s="1" t="s">
        <v>61</v>
      </c>
      <c r="G935" s="1" t="s">
        <v>1138</v>
      </c>
      <c r="H935" s="1" t="s">
        <v>70</v>
      </c>
      <c r="I935" s="1" t="s">
        <v>887</v>
      </c>
      <c r="J935" t="str">
        <f>TRIM(CONCATENATE(wiz[[#This Row],[SHIPPER..................]],wiz[[#This Row],[ZIP2..]],wiz[[#This Row],[ZIP3..]]))</f>
        <v>b: WORLDWIDE EXPRESS | 6403037950</v>
      </c>
      <c r="K935" s="1">
        <v>1</v>
      </c>
      <c r="L935" s="1">
        <v>1.4</v>
      </c>
      <c r="M935" s="1">
        <v>0.27</v>
      </c>
      <c r="N935" s="1">
        <v>718</v>
      </c>
      <c r="O935" s="1">
        <v>1.79</v>
      </c>
      <c r="P935" s="1">
        <v>24</v>
      </c>
      <c r="Q935" s="1">
        <v>0.25</v>
      </c>
      <c r="R935" s="1">
        <v>-43</v>
      </c>
      <c r="S935" s="1">
        <v>-16</v>
      </c>
      <c r="T935" s="1">
        <v>-43</v>
      </c>
      <c r="U935" s="1">
        <v>-153</v>
      </c>
      <c r="V935" s="1">
        <v>-212</v>
      </c>
      <c r="W935" s="1">
        <v>66201</v>
      </c>
      <c r="X935" s="1">
        <v>64030</v>
      </c>
      <c r="Y935" s="1">
        <v>37950</v>
      </c>
      <c r="Z935" s="1">
        <v>1.45</v>
      </c>
      <c r="AA935" s="6">
        <f t="shared" si="186"/>
        <v>3</v>
      </c>
      <c r="AB935" s="6">
        <f t="shared" si="187"/>
        <v>-212</v>
      </c>
      <c r="AC935" s="6">
        <f t="shared" si="188"/>
        <v>284</v>
      </c>
      <c r="AD935" s="6">
        <f t="shared" si="189"/>
        <v>94.666666666666671</v>
      </c>
      <c r="AE935" s="7">
        <f t="shared" si="190"/>
        <v>-212</v>
      </c>
      <c r="AF935" t="str">
        <f t="shared" ca="1" si="191"/>
        <v>$V$935</v>
      </c>
      <c r="AG935" t="str">
        <f t="shared" ca="1" si="192"/>
        <v>$J$935</v>
      </c>
      <c r="AH935" t="str">
        <f t="shared" ca="1" si="193"/>
        <v>b: WORLDWIDE EXPRESS | 6403037950</v>
      </c>
      <c r="AI935" t="str">
        <f t="shared" ca="1" si="182"/>
        <v>$K$935</v>
      </c>
      <c r="AJ935" s="8">
        <f t="shared" si="183"/>
        <v>0.33333333333333331</v>
      </c>
      <c r="AK935" s="7">
        <f t="shared" si="184"/>
        <v>-212</v>
      </c>
      <c r="AL935" s="7" t="str">
        <f t="shared" ca="1" si="194"/>
        <v>b: WORLDWIDE EXPRESS | 6403037950</v>
      </c>
      <c r="AM935" t="str">
        <f t="shared" si="185"/>
        <v>b: WORLDWIDE EXPRESS | 6403037950</v>
      </c>
    </row>
    <row r="936" spans="3:39" x14ac:dyDescent="0.3">
      <c r="C936" s="1" t="s">
        <v>156</v>
      </c>
      <c r="D936" s="1" t="s">
        <v>157</v>
      </c>
      <c r="E936" s="1" t="s">
        <v>39</v>
      </c>
      <c r="F936" s="1" t="s">
        <v>61</v>
      </c>
      <c r="G936" s="1" t="s">
        <v>922</v>
      </c>
      <c r="H936" s="1" t="s">
        <v>76</v>
      </c>
      <c r="I936" s="1" t="s">
        <v>228</v>
      </c>
      <c r="J936" t="str">
        <f>TRIM(CONCATENATE(wiz[[#This Row],[SHIPPER..................]],wiz[[#This Row],[ZIP2..]],wiz[[#This Row],[ZIP3..]]))</f>
        <v>VISUAL PAK CO | 6556077001</v>
      </c>
      <c r="K936" s="1">
        <v>2</v>
      </c>
      <c r="L936" s="1">
        <v>1.59</v>
      </c>
      <c r="M936" s="1">
        <v>0.27</v>
      </c>
      <c r="N936" s="1">
        <v>699</v>
      </c>
      <c r="O936" s="1">
        <v>1.03</v>
      </c>
      <c r="P936" s="1">
        <v>57</v>
      </c>
      <c r="Q936" s="1">
        <v>0.3</v>
      </c>
      <c r="R936" s="1">
        <v>-42</v>
      </c>
      <c r="S936" s="1">
        <v>18</v>
      </c>
      <c r="T936" s="1">
        <v>85</v>
      </c>
      <c r="U936" s="1">
        <v>0</v>
      </c>
      <c r="V936" s="1">
        <v>103</v>
      </c>
      <c r="W936" s="1">
        <v>65560</v>
      </c>
      <c r="X936" s="1">
        <v>65560</v>
      </c>
      <c r="Y936" s="1">
        <v>77001</v>
      </c>
      <c r="Z936" s="1">
        <v>1.64</v>
      </c>
      <c r="AA936" s="6">
        <f t="shared" si="186"/>
        <v>21</v>
      </c>
      <c r="AB936" s="6">
        <f t="shared" si="187"/>
        <v>206</v>
      </c>
      <c r="AC936" s="6">
        <f t="shared" si="188"/>
        <v>-1542</v>
      </c>
      <c r="AD936" s="6">
        <f t="shared" si="189"/>
        <v>-73.428571428571431</v>
      </c>
      <c r="AE936" s="7">
        <f t="shared" si="190"/>
        <v>-709</v>
      </c>
      <c r="AF936" t="str">
        <f t="shared" ca="1" si="191"/>
        <v>$V$54</v>
      </c>
      <c r="AG936" t="str">
        <f t="shared" ca="1" si="192"/>
        <v>$J$54</v>
      </c>
      <c r="AH936" t="str">
        <f t="shared" ca="1" si="193"/>
        <v>VISUAL PAK CO | 3685448201</v>
      </c>
      <c r="AI936" t="str">
        <f t="shared" ca="1" si="182"/>
        <v>$K$54</v>
      </c>
      <c r="AJ936" s="8">
        <f t="shared" si="183"/>
        <v>9.5238095238095233E-2</v>
      </c>
      <c r="AK936" s="7">
        <f t="shared" si="184"/>
        <v>-447</v>
      </c>
      <c r="AL936" s="7" t="str">
        <f t="shared" ca="1" si="194"/>
        <v>b: FIVE STAR LOGISTIC| 7202130301</v>
      </c>
      <c r="AM936" t="b">
        <f t="shared" si="185"/>
        <v>0</v>
      </c>
    </row>
    <row r="937" spans="3:39" x14ac:dyDescent="0.3">
      <c r="C937" s="1" t="s">
        <v>1139</v>
      </c>
      <c r="D937" s="1" t="s">
        <v>1140</v>
      </c>
      <c r="E937" s="1" t="s">
        <v>39</v>
      </c>
      <c r="F937" s="1" t="s">
        <v>61</v>
      </c>
      <c r="G937" s="1" t="s">
        <v>1141</v>
      </c>
      <c r="H937" s="1" t="s">
        <v>66</v>
      </c>
      <c r="I937" s="1" t="s">
        <v>498</v>
      </c>
      <c r="J937" t="str">
        <f>TRIM(CONCATENATE(wiz[[#This Row],[SHIPPER..................]],wiz[[#This Row],[ZIP2..]],wiz[[#This Row],[ZIP3..]]))</f>
        <v>b: AMERICAN DIAMOND L| 6403738654</v>
      </c>
      <c r="K937" s="1">
        <v>1</v>
      </c>
      <c r="L937" s="1">
        <v>1.1599999999999999</v>
      </c>
      <c r="M937" s="1">
        <v>0.27</v>
      </c>
      <c r="N937" s="1">
        <v>495</v>
      </c>
      <c r="O937" s="1">
        <v>0.97</v>
      </c>
      <c r="P937" s="1">
        <v>57</v>
      </c>
      <c r="Q937" s="1">
        <v>0.3</v>
      </c>
      <c r="R937" s="1">
        <v>-30</v>
      </c>
      <c r="S937" s="1">
        <v>102</v>
      </c>
      <c r="T937" s="1">
        <v>-1</v>
      </c>
      <c r="U937" s="1">
        <v>282</v>
      </c>
      <c r="V937" s="1">
        <v>383</v>
      </c>
      <c r="W937" s="1">
        <v>66101</v>
      </c>
      <c r="X937" s="1">
        <v>64037</v>
      </c>
      <c r="Y937" s="1">
        <v>38654</v>
      </c>
      <c r="Z937" s="1">
        <v>1.21</v>
      </c>
      <c r="AA937" s="6">
        <f t="shared" si="186"/>
        <v>1</v>
      </c>
      <c r="AB937" s="6">
        <f t="shared" si="187"/>
        <v>383</v>
      </c>
      <c r="AC937" s="6">
        <f t="shared" si="188"/>
        <v>383</v>
      </c>
      <c r="AD937" s="6">
        <f t="shared" si="189"/>
        <v>383</v>
      </c>
      <c r="AE937" s="7">
        <f t="shared" si="190"/>
        <v>383</v>
      </c>
      <c r="AF937" t="str">
        <f t="shared" ca="1" si="191"/>
        <v>$V$189</v>
      </c>
      <c r="AG937" t="str">
        <f t="shared" ca="1" si="192"/>
        <v>$J$189</v>
      </c>
      <c r="AH937" t="str">
        <f t="shared" ca="1" si="193"/>
        <v>KELLOGG COMPANY MLXP| 3030172335</v>
      </c>
      <c r="AI937" t="str">
        <f t="shared" ca="1" si="182"/>
        <v>$K$189</v>
      </c>
      <c r="AJ937" s="8">
        <f t="shared" si="183"/>
        <v>1</v>
      </c>
      <c r="AK937" s="7">
        <f t="shared" si="184"/>
        <v>383</v>
      </c>
      <c r="AL937" s="7" t="str">
        <f t="shared" ca="1" si="194"/>
        <v>KELLOGG COMPANY MLXP| 3030172335</v>
      </c>
      <c r="AM937" t="str">
        <f t="shared" si="185"/>
        <v>b: AMERICAN DIAMOND L| 6403738654</v>
      </c>
    </row>
    <row r="938" spans="3:39" x14ac:dyDescent="0.3">
      <c r="C938" s="1" t="s">
        <v>195</v>
      </c>
      <c r="D938" s="1" t="s">
        <v>196</v>
      </c>
      <c r="E938" s="1" t="s">
        <v>39</v>
      </c>
      <c r="F938" s="1" t="s">
        <v>61</v>
      </c>
      <c r="G938" s="1" t="s">
        <v>743</v>
      </c>
      <c r="H938" s="1" t="s">
        <v>66</v>
      </c>
      <c r="I938" s="1" t="s">
        <v>709</v>
      </c>
      <c r="J938" t="str">
        <f>TRIM(CONCATENATE(wiz[[#This Row],[SHIPPER..................]],wiz[[#This Row],[ZIP2..]],wiz[[#This Row],[ZIP3..]]))</f>
        <v>MTD PRODUCTS INC | 6390138879</v>
      </c>
      <c r="K938" s="1">
        <v>1</v>
      </c>
      <c r="L938" s="1">
        <v>2.14</v>
      </c>
      <c r="M938" s="1">
        <v>0.2</v>
      </c>
      <c r="N938" s="1">
        <v>264</v>
      </c>
      <c r="O938" s="1">
        <v>0.35</v>
      </c>
      <c r="P938" s="1">
        <v>80</v>
      </c>
      <c r="Q938" s="1">
        <v>0.3</v>
      </c>
      <c r="R938" s="1">
        <v>3</v>
      </c>
      <c r="S938" s="1">
        <v>-51</v>
      </c>
      <c r="T938" s="1">
        <v>45</v>
      </c>
      <c r="U938" s="1">
        <v>328</v>
      </c>
      <c r="V938" s="1">
        <v>322</v>
      </c>
      <c r="W938" s="1">
        <v>63755</v>
      </c>
      <c r="X938" s="1">
        <v>63901</v>
      </c>
      <c r="Y938" s="1">
        <v>38879</v>
      </c>
      <c r="Z938" s="1">
        <v>2.12</v>
      </c>
      <c r="AA938" s="6">
        <f t="shared" si="186"/>
        <v>127</v>
      </c>
      <c r="AB938" s="6">
        <f t="shared" si="187"/>
        <v>322</v>
      </c>
      <c r="AC938" s="6">
        <f t="shared" si="188"/>
        <v>-14762</v>
      </c>
      <c r="AD938" s="6">
        <f t="shared" si="189"/>
        <v>-116.23622047244095</v>
      </c>
      <c r="AE938" s="7">
        <f t="shared" si="190"/>
        <v>-534</v>
      </c>
      <c r="AF938" t="str">
        <f t="shared" ca="1" si="191"/>
        <v>$V$2354</v>
      </c>
      <c r="AG938" t="str">
        <f t="shared" ca="1" si="192"/>
        <v>$J$2354</v>
      </c>
      <c r="AH938" t="str">
        <f t="shared" ca="1" si="193"/>
        <v>MTD PRODUCTS INC | 5303738879</v>
      </c>
      <c r="AI938" t="str">
        <f t="shared" ca="1" si="182"/>
        <v>$K$2354</v>
      </c>
      <c r="AJ938" s="8">
        <f t="shared" si="183"/>
        <v>7.874015748031496E-3</v>
      </c>
      <c r="AK938" s="7">
        <f t="shared" si="184"/>
        <v>-291</v>
      </c>
      <c r="AL938" s="7" t="str">
        <f t="shared" ca="1" si="194"/>
        <v>NOVOLEX | 3000360526</v>
      </c>
      <c r="AM938" t="b">
        <f t="shared" si="185"/>
        <v>0</v>
      </c>
    </row>
    <row r="939" spans="3:39" x14ac:dyDescent="0.3">
      <c r="C939" s="1" t="s">
        <v>148</v>
      </c>
      <c r="D939" s="1" t="s">
        <v>149</v>
      </c>
      <c r="E939" s="1" t="s">
        <v>39</v>
      </c>
      <c r="F939" s="1" t="s">
        <v>61</v>
      </c>
      <c r="G939" s="1" t="s">
        <v>743</v>
      </c>
      <c r="H939" s="1" t="s">
        <v>90</v>
      </c>
      <c r="I939" s="1" t="s">
        <v>1142</v>
      </c>
      <c r="J939" t="str">
        <f>TRIM(CONCATENATE(wiz[[#This Row],[SHIPPER..................]],wiz[[#This Row],[ZIP2..]],wiz[[#This Row],[ZIP3..]]))</f>
        <v>BRIGGS AND STRATTON | 6390129456</v>
      </c>
      <c r="K939" s="1">
        <v>1</v>
      </c>
      <c r="L939" s="1">
        <v>1.58</v>
      </c>
      <c r="M939" s="1">
        <v>0.19</v>
      </c>
      <c r="N939" s="1">
        <v>763</v>
      </c>
      <c r="O939" s="1">
        <v>2.85</v>
      </c>
      <c r="P939" s="1">
        <v>0</v>
      </c>
      <c r="Q939" s="1">
        <v>0.25</v>
      </c>
      <c r="R939" s="1">
        <v>16</v>
      </c>
      <c r="S939" s="1">
        <v>50</v>
      </c>
      <c r="T939" s="1">
        <v>-249</v>
      </c>
      <c r="U939" s="1">
        <v>-367</v>
      </c>
      <c r="V939" s="1">
        <v>-566</v>
      </c>
      <c r="W939" s="1">
        <v>63901</v>
      </c>
      <c r="X939" s="1">
        <v>63901</v>
      </c>
      <c r="Y939" s="1">
        <v>29456</v>
      </c>
      <c r="Z939" s="1">
        <v>1.55</v>
      </c>
      <c r="AA939" s="6">
        <f t="shared" si="186"/>
        <v>306</v>
      </c>
      <c r="AB939" s="6">
        <f t="shared" si="187"/>
        <v>-566</v>
      </c>
      <c r="AC939" s="6">
        <f t="shared" si="188"/>
        <v>-34266</v>
      </c>
      <c r="AD939" s="6">
        <f t="shared" si="189"/>
        <v>-111.98039215686275</v>
      </c>
      <c r="AE939" s="7">
        <f t="shared" si="190"/>
        <v>-566</v>
      </c>
      <c r="AF939" t="str">
        <f t="shared" ca="1" si="191"/>
        <v>$V$939</v>
      </c>
      <c r="AG939" t="str">
        <f t="shared" ca="1" si="192"/>
        <v>$J$939</v>
      </c>
      <c r="AH939" t="str">
        <f t="shared" ca="1" si="193"/>
        <v>BRIGGS AND STRATTON | 6390129456</v>
      </c>
      <c r="AI939" t="str">
        <f t="shared" ca="1" si="182"/>
        <v>$K$939</v>
      </c>
      <c r="AJ939" s="8">
        <f t="shared" si="183"/>
        <v>3.2679738562091504E-3</v>
      </c>
      <c r="AK939" s="7">
        <f t="shared" si="184"/>
        <v>-222</v>
      </c>
      <c r="AL939" s="7" t="str">
        <f t="shared" ca="1" si="194"/>
        <v>BRIDGESTONE FIRESTONE| 2982960559</v>
      </c>
      <c r="AM939" t="b">
        <f t="shared" si="185"/>
        <v>0</v>
      </c>
    </row>
    <row r="940" spans="3:39" x14ac:dyDescent="0.3">
      <c r="C940" s="1" t="s">
        <v>1143</v>
      </c>
      <c r="D940" s="1" t="s">
        <v>1144</v>
      </c>
      <c r="E940" s="1" t="s">
        <v>39</v>
      </c>
      <c r="F940" s="1" t="s">
        <v>61</v>
      </c>
      <c r="G940" s="1" t="s">
        <v>1145</v>
      </c>
      <c r="H940" s="1" t="s">
        <v>50</v>
      </c>
      <c r="I940" s="1" t="s">
        <v>1146</v>
      </c>
      <c r="J940" t="str">
        <f>TRIM(CONCATENATE(wiz[[#This Row],[SHIPPER..................]],wiz[[#This Row],[ZIP2..]],wiz[[#This Row],[ZIP3..]]))</f>
        <v>b: ARRIVE LOGISTICS | 6450130824</v>
      </c>
      <c r="K940" s="1">
        <v>1</v>
      </c>
      <c r="L940" s="1">
        <v>2.2799999999999998</v>
      </c>
      <c r="M940" s="1">
        <v>0.28000000000000003</v>
      </c>
      <c r="N940" s="1">
        <v>977</v>
      </c>
      <c r="O940" s="1">
        <v>1.89</v>
      </c>
      <c r="P940" s="1">
        <v>56</v>
      </c>
      <c r="Q940" s="1">
        <v>0.3</v>
      </c>
      <c r="R940" s="1">
        <v>-68</v>
      </c>
      <c r="S940" s="1">
        <v>11</v>
      </c>
      <c r="T940" s="1">
        <v>-3</v>
      </c>
      <c r="U940" s="1">
        <v>829</v>
      </c>
      <c r="V940" s="1">
        <v>837</v>
      </c>
      <c r="W940" s="1">
        <v>66101</v>
      </c>
      <c r="X940" s="1">
        <v>64501</v>
      </c>
      <c r="Y940" s="1">
        <v>30824</v>
      </c>
      <c r="Z940" s="1">
        <v>2.34</v>
      </c>
      <c r="AA940" s="6">
        <f t="shared" si="186"/>
        <v>2</v>
      </c>
      <c r="AB940" s="6">
        <f t="shared" si="187"/>
        <v>837</v>
      </c>
      <c r="AC940" s="6">
        <f t="shared" si="188"/>
        <v>686</v>
      </c>
      <c r="AD940" s="6">
        <f t="shared" si="189"/>
        <v>343</v>
      </c>
      <c r="AE940" s="7">
        <f t="shared" si="190"/>
        <v>-151</v>
      </c>
      <c r="AF940" t="str">
        <f t="shared" ca="1" si="191"/>
        <v>$V$644</v>
      </c>
      <c r="AG940" t="str">
        <f t="shared" ca="1" si="192"/>
        <v>$J$644</v>
      </c>
      <c r="AH940" t="str">
        <f t="shared" ca="1" si="193"/>
        <v>b: C H ROBINSON | 4607530705</v>
      </c>
      <c r="AI940" t="str">
        <f t="shared" ca="1" si="182"/>
        <v>$K$644</v>
      </c>
      <c r="AJ940" s="8">
        <f t="shared" si="183"/>
        <v>0.5</v>
      </c>
      <c r="AK940" s="7">
        <f t="shared" si="184"/>
        <v>-151</v>
      </c>
      <c r="AL940" s="7" t="str">
        <f t="shared" ca="1" si="194"/>
        <v>b: C H ROBINSON | 4607530705</v>
      </c>
      <c r="AM940" t="b">
        <f t="shared" si="185"/>
        <v>0</v>
      </c>
    </row>
    <row r="941" spans="3:39" x14ac:dyDescent="0.3">
      <c r="C941" s="1" t="s">
        <v>465</v>
      </c>
      <c r="D941" s="1" t="s">
        <v>466</v>
      </c>
      <c r="E941" s="1" t="s">
        <v>39</v>
      </c>
      <c r="F941" s="1" t="s">
        <v>61</v>
      </c>
      <c r="G941" s="1" t="s">
        <v>1145</v>
      </c>
      <c r="H941" s="1" t="s">
        <v>50</v>
      </c>
      <c r="I941" s="1" t="s">
        <v>1147</v>
      </c>
      <c r="J941" t="str">
        <f>TRIM(CONCATENATE(wiz[[#This Row],[SHIPPER..................]],wiz[[#This Row],[ZIP2..]],wiz[[#This Row],[ZIP3..]]))</f>
        <v>b: BLUE GRACE LOGISTI| 6450131793</v>
      </c>
      <c r="K941" s="1">
        <v>1</v>
      </c>
      <c r="L941" s="1">
        <v>0.78</v>
      </c>
      <c r="M941" s="1">
        <v>0.28000000000000003</v>
      </c>
      <c r="N941" s="1">
        <v>1040</v>
      </c>
      <c r="O941" s="1">
        <v>1.92</v>
      </c>
      <c r="P941" s="1">
        <v>0</v>
      </c>
      <c r="Q941" s="1">
        <v>0.25</v>
      </c>
      <c r="R941" s="1">
        <v>-73</v>
      </c>
      <c r="S941" s="1">
        <v>0</v>
      </c>
      <c r="T941" s="1">
        <v>11</v>
      </c>
      <c r="U941" s="1">
        <v>-976</v>
      </c>
      <c r="V941" s="1">
        <v>-965</v>
      </c>
      <c r="W941" s="1">
        <v>64501</v>
      </c>
      <c r="X941" s="1">
        <v>64501</v>
      </c>
      <c r="Y941" s="1">
        <v>31793</v>
      </c>
      <c r="Z941" s="1">
        <v>0.84</v>
      </c>
      <c r="AA941" s="6">
        <f t="shared" si="186"/>
        <v>2</v>
      </c>
      <c r="AB941" s="6">
        <f t="shared" si="187"/>
        <v>-965</v>
      </c>
      <c r="AC941" s="6">
        <f t="shared" si="188"/>
        <v>-1171</v>
      </c>
      <c r="AD941" s="6">
        <f t="shared" si="189"/>
        <v>-585.5</v>
      </c>
      <c r="AE941" s="7">
        <f t="shared" si="190"/>
        <v>-965</v>
      </c>
      <c r="AF941" t="str">
        <f t="shared" ca="1" si="191"/>
        <v>$V$941</v>
      </c>
      <c r="AG941" t="str">
        <f t="shared" ca="1" si="192"/>
        <v>$J$941</v>
      </c>
      <c r="AH941" t="str">
        <f t="shared" ca="1" si="193"/>
        <v>b: BLUE GRACE LOGISTI| 6450131793</v>
      </c>
      <c r="AI941" t="str">
        <f t="shared" ca="1" si="182"/>
        <v>$K$941</v>
      </c>
      <c r="AJ941" s="8">
        <f t="shared" si="183"/>
        <v>0.5</v>
      </c>
      <c r="AK941" s="7">
        <f t="shared" si="184"/>
        <v>-965</v>
      </c>
      <c r="AL941" s="7" t="str">
        <f t="shared" ca="1" si="194"/>
        <v>b: BLUE GRACE LOGISTI| 6450131793</v>
      </c>
      <c r="AM941" t="str">
        <f t="shared" si="185"/>
        <v>b: BLUE GRACE LOGISTI| 6450131793</v>
      </c>
    </row>
    <row r="942" spans="3:39" x14ac:dyDescent="0.3">
      <c r="C942" s="1" t="s">
        <v>37</v>
      </c>
      <c r="D942" s="1" t="s">
        <v>38</v>
      </c>
      <c r="E942" s="1" t="s">
        <v>39</v>
      </c>
      <c r="F942" s="1" t="s">
        <v>61</v>
      </c>
      <c r="G942" s="1" t="s">
        <v>1145</v>
      </c>
      <c r="H942" s="1" t="s">
        <v>53</v>
      </c>
      <c r="I942" s="1" t="s">
        <v>1014</v>
      </c>
      <c r="J942" t="str">
        <f>TRIM(CONCATENATE(wiz[[#This Row],[SHIPPER..................]],wiz[[#This Row],[ZIP2..]],wiz[[#This Row],[ZIP3..]]))</f>
        <v>b: C H ROBINSON | 6450160446</v>
      </c>
      <c r="K942" s="1">
        <v>1</v>
      </c>
      <c r="L942" s="1">
        <v>1.33</v>
      </c>
      <c r="M942" s="1">
        <v>0.28000000000000003</v>
      </c>
      <c r="N942" s="1">
        <v>465</v>
      </c>
      <c r="O942" s="1">
        <v>0.62</v>
      </c>
      <c r="P942" s="1">
        <v>56</v>
      </c>
      <c r="Q942" s="1">
        <v>0.3</v>
      </c>
      <c r="R942" s="1">
        <v>-33</v>
      </c>
      <c r="S942" s="1">
        <v>11</v>
      </c>
      <c r="T942" s="1">
        <v>82</v>
      </c>
      <c r="U942" s="1">
        <v>94</v>
      </c>
      <c r="V942" s="1">
        <v>187</v>
      </c>
      <c r="W942" s="1">
        <v>66101</v>
      </c>
      <c r="X942" s="1">
        <v>64501</v>
      </c>
      <c r="Y942" s="1">
        <v>60446</v>
      </c>
      <c r="Z942" s="1">
        <v>1.39</v>
      </c>
      <c r="AA942" s="6">
        <f t="shared" si="186"/>
        <v>615</v>
      </c>
      <c r="AB942" s="6">
        <f t="shared" si="187"/>
        <v>187</v>
      </c>
      <c r="AC942" s="6">
        <f t="shared" si="188"/>
        <v>-122022</v>
      </c>
      <c r="AD942" s="6">
        <f t="shared" si="189"/>
        <v>-198.40975609756097</v>
      </c>
      <c r="AE942" s="7">
        <f t="shared" si="190"/>
        <v>-1118</v>
      </c>
      <c r="AF942" t="str">
        <f t="shared" ca="1" si="191"/>
        <v>$V$1066</v>
      </c>
      <c r="AG942" t="str">
        <f t="shared" ca="1" si="192"/>
        <v>$J$1066</v>
      </c>
      <c r="AH942" t="str">
        <f t="shared" ca="1" si="193"/>
        <v>b: C H ROBINSON | 2736036101</v>
      </c>
      <c r="AI942" t="str">
        <f t="shared" ca="1" si="182"/>
        <v>$K$1066</v>
      </c>
      <c r="AJ942" s="8">
        <f t="shared" si="183"/>
        <v>1.6260162601626016E-3</v>
      </c>
      <c r="AK942" s="7">
        <f t="shared" si="184"/>
        <v>-560</v>
      </c>
      <c r="AL942" s="7" t="str">
        <f t="shared" ca="1" si="194"/>
        <v>b: C H ROBINSON | 6080335055</v>
      </c>
      <c r="AM942" t="b">
        <f t="shared" si="185"/>
        <v>0</v>
      </c>
    </row>
    <row r="943" spans="3:39" x14ac:dyDescent="0.3">
      <c r="C943" s="1" t="s">
        <v>210</v>
      </c>
      <c r="D943" s="1" t="s">
        <v>211</v>
      </c>
      <c r="E943" s="1" t="s">
        <v>39</v>
      </c>
      <c r="F943" s="1" t="s">
        <v>61</v>
      </c>
      <c r="G943" s="1" t="s">
        <v>1145</v>
      </c>
      <c r="H943" s="1" t="s">
        <v>90</v>
      </c>
      <c r="I943" s="1" t="s">
        <v>545</v>
      </c>
      <c r="J943" t="str">
        <f>TRIM(CONCATENATE(wiz[[#This Row],[SHIPPER..................]],wiz[[#This Row],[ZIP2..]],wiz[[#This Row],[ZIP3..]]))</f>
        <v>b: ECHO GLOBAL LOGIST| 6450129720</v>
      </c>
      <c r="K943" s="1">
        <v>1</v>
      </c>
      <c r="L943" s="1">
        <v>1.07</v>
      </c>
      <c r="M943" s="1">
        <v>0.27</v>
      </c>
      <c r="N943" s="1">
        <v>1047</v>
      </c>
      <c r="O943" s="1">
        <v>1.83</v>
      </c>
      <c r="P943" s="1">
        <v>55</v>
      </c>
      <c r="Q943" s="1">
        <v>0.3</v>
      </c>
      <c r="R943" s="1">
        <v>-63</v>
      </c>
      <c r="S943" s="1">
        <v>-118</v>
      </c>
      <c r="T943" s="1">
        <v>32</v>
      </c>
      <c r="U943" s="1">
        <v>-407</v>
      </c>
      <c r="V943" s="1">
        <v>-493</v>
      </c>
      <c r="W943" s="1">
        <v>64101</v>
      </c>
      <c r="X943" s="1">
        <v>64501</v>
      </c>
      <c r="Y943" s="1">
        <v>29720</v>
      </c>
      <c r="Z943" s="1">
        <v>1.1200000000000001</v>
      </c>
      <c r="AA943" s="6">
        <f t="shared" si="186"/>
        <v>94</v>
      </c>
      <c r="AB943" s="6">
        <f t="shared" si="187"/>
        <v>-493</v>
      </c>
      <c r="AC943" s="6">
        <f t="shared" si="188"/>
        <v>1157</v>
      </c>
      <c r="AD943" s="6">
        <f t="shared" si="189"/>
        <v>12.308510638297872</v>
      </c>
      <c r="AE943" s="7">
        <f t="shared" si="190"/>
        <v>-816</v>
      </c>
      <c r="AF943" t="str">
        <f t="shared" ca="1" si="191"/>
        <v>$V$921</v>
      </c>
      <c r="AG943" t="str">
        <f t="shared" ca="1" si="192"/>
        <v>$J$921</v>
      </c>
      <c r="AH943" t="str">
        <f t="shared" ca="1" si="193"/>
        <v>b: ECHO GLOBAL LOGIST| 5503315639</v>
      </c>
      <c r="AI943" t="str">
        <f t="shared" ca="1" si="182"/>
        <v>$K$921</v>
      </c>
      <c r="AJ943" s="8">
        <f t="shared" si="183"/>
        <v>1.0638297872340425E-2</v>
      </c>
      <c r="AK943" s="7">
        <f t="shared" si="184"/>
        <v>-71</v>
      </c>
      <c r="AL943" s="7" t="str">
        <f t="shared" ca="1" si="194"/>
        <v>b: ECHO GLOBAL LOGIST| 5632053201</v>
      </c>
      <c r="AM943" t="b">
        <f t="shared" si="185"/>
        <v>0</v>
      </c>
    </row>
    <row r="944" spans="3:39" x14ac:dyDescent="0.3">
      <c r="C944" s="1" t="s">
        <v>37</v>
      </c>
      <c r="D944" s="1" t="s">
        <v>38</v>
      </c>
      <c r="E944" s="1" t="s">
        <v>39</v>
      </c>
      <c r="F944" s="1" t="s">
        <v>61</v>
      </c>
      <c r="G944" s="1" t="s">
        <v>1145</v>
      </c>
      <c r="H944" s="1" t="s">
        <v>90</v>
      </c>
      <c r="I944" s="1" t="s">
        <v>57</v>
      </c>
      <c r="J944" t="str">
        <f>TRIM(CONCATENATE(wiz[[#This Row],[SHIPPER..................]],wiz[[#This Row],[ZIP2..]],wiz[[#This Row],[ZIP3..]]))</f>
        <v>b: C H ROBINSON | 6450129501</v>
      </c>
      <c r="K944" s="1">
        <v>1</v>
      </c>
      <c r="L944" s="1">
        <v>1.23</v>
      </c>
      <c r="M944" s="1">
        <v>0.28000000000000003</v>
      </c>
      <c r="N944" s="1">
        <v>1126</v>
      </c>
      <c r="O944" s="1">
        <v>2.2599999999999998</v>
      </c>
      <c r="P944" s="1">
        <v>56</v>
      </c>
      <c r="Q944" s="1">
        <v>0.3</v>
      </c>
      <c r="R944" s="1">
        <v>-79</v>
      </c>
      <c r="S944" s="1">
        <v>11</v>
      </c>
      <c r="T944" s="1">
        <v>35</v>
      </c>
      <c r="U944" s="1">
        <v>-39</v>
      </c>
      <c r="V944" s="1">
        <v>7</v>
      </c>
      <c r="W944" s="1">
        <v>66101</v>
      </c>
      <c r="X944" s="1">
        <v>64501</v>
      </c>
      <c r="Y944" s="1">
        <v>29501</v>
      </c>
      <c r="Z944" s="1">
        <v>1.29</v>
      </c>
      <c r="AA944" s="6">
        <f t="shared" si="186"/>
        <v>615</v>
      </c>
      <c r="AB944" s="6">
        <f t="shared" si="187"/>
        <v>7</v>
      </c>
      <c r="AC944" s="6">
        <f t="shared" si="188"/>
        <v>-122022</v>
      </c>
      <c r="AD944" s="6">
        <f t="shared" si="189"/>
        <v>-198.40975609756097</v>
      </c>
      <c r="AE944" s="7">
        <f t="shared" si="190"/>
        <v>-1118</v>
      </c>
      <c r="AF944" t="str">
        <f t="shared" ca="1" si="191"/>
        <v>$V$1066</v>
      </c>
      <c r="AG944" t="str">
        <f t="shared" ca="1" si="192"/>
        <v>$J$1066</v>
      </c>
      <c r="AH944" t="str">
        <f t="shared" ca="1" si="193"/>
        <v>b: C H ROBINSON | 2736036101</v>
      </c>
      <c r="AI944" t="str">
        <f t="shared" ca="1" si="182"/>
        <v>$K$1066</v>
      </c>
      <c r="AJ944" s="8">
        <f t="shared" si="183"/>
        <v>1.6260162601626016E-3</v>
      </c>
      <c r="AK944" s="7">
        <f t="shared" si="184"/>
        <v>-560</v>
      </c>
      <c r="AL944" s="7" t="str">
        <f t="shared" ca="1" si="194"/>
        <v>b: C H ROBINSON | 6080335055</v>
      </c>
      <c r="AM944" t="b">
        <f t="shared" si="185"/>
        <v>0</v>
      </c>
    </row>
    <row r="945" spans="3:39" x14ac:dyDescent="0.3">
      <c r="C945" s="1" t="s">
        <v>195</v>
      </c>
      <c r="D945" s="1" t="s">
        <v>196</v>
      </c>
      <c r="E945" s="1" t="s">
        <v>39</v>
      </c>
      <c r="F945" s="1" t="s">
        <v>61</v>
      </c>
      <c r="G945" s="1" t="s">
        <v>1148</v>
      </c>
      <c r="H945" s="1" t="s">
        <v>70</v>
      </c>
      <c r="I945" s="1" t="s">
        <v>197</v>
      </c>
      <c r="J945" t="str">
        <f>TRIM(CONCATENATE(wiz[[#This Row],[SHIPPER..................]],wiz[[#This Row],[ZIP2..]],wiz[[#This Row],[ZIP3..]]))</f>
        <v>MTD PRODUCTS INC | 6446838237</v>
      </c>
      <c r="K945" s="1">
        <v>3</v>
      </c>
      <c r="L945" s="1">
        <v>1.55</v>
      </c>
      <c r="M945" s="1">
        <v>0.2</v>
      </c>
      <c r="N945" s="1">
        <v>536</v>
      </c>
      <c r="O945" s="1">
        <v>1.31</v>
      </c>
      <c r="P945" s="1">
        <v>152</v>
      </c>
      <c r="Q945" s="1">
        <v>0.38</v>
      </c>
      <c r="R945" s="1">
        <v>5</v>
      </c>
      <c r="S945" s="1">
        <v>-76</v>
      </c>
      <c r="T945" s="1">
        <v>-63</v>
      </c>
      <c r="U945" s="1">
        <v>216</v>
      </c>
      <c r="V945" s="1">
        <v>77</v>
      </c>
      <c r="W945" s="1">
        <v>66067</v>
      </c>
      <c r="X945" s="1">
        <v>64468</v>
      </c>
      <c r="Y945" s="1">
        <v>38237</v>
      </c>
      <c r="Z945" s="1">
        <v>1.53</v>
      </c>
      <c r="AA945" s="6">
        <f t="shared" si="186"/>
        <v>127</v>
      </c>
      <c r="AB945" s="6">
        <f t="shared" si="187"/>
        <v>231</v>
      </c>
      <c r="AC945" s="6">
        <f t="shared" si="188"/>
        <v>-14762</v>
      </c>
      <c r="AD945" s="6">
        <f t="shared" si="189"/>
        <v>-116.23622047244095</v>
      </c>
      <c r="AE945" s="7">
        <f t="shared" si="190"/>
        <v>-534</v>
      </c>
      <c r="AF945" t="str">
        <f t="shared" ca="1" si="191"/>
        <v>$V$2354</v>
      </c>
      <c r="AG945" t="str">
        <f t="shared" ca="1" si="192"/>
        <v>$J$2354</v>
      </c>
      <c r="AH945" t="str">
        <f t="shared" ca="1" si="193"/>
        <v>MTD PRODUCTS INC | 5303738879</v>
      </c>
      <c r="AI945" t="str">
        <f t="shared" ca="1" si="182"/>
        <v>$K$2354</v>
      </c>
      <c r="AJ945" s="8">
        <f t="shared" si="183"/>
        <v>2.3622047244094488E-2</v>
      </c>
      <c r="AK945" s="7">
        <f t="shared" si="184"/>
        <v>-291</v>
      </c>
      <c r="AL945" s="7" t="str">
        <f t="shared" ca="1" si="194"/>
        <v>NOVOLEX | 3000360526</v>
      </c>
      <c r="AM945" t="b">
        <f t="shared" si="185"/>
        <v>0</v>
      </c>
    </row>
    <row r="946" spans="3:39" x14ac:dyDescent="0.3">
      <c r="C946" s="1" t="s">
        <v>888</v>
      </c>
      <c r="D946" s="1" t="s">
        <v>889</v>
      </c>
      <c r="E946" s="1" t="s">
        <v>39</v>
      </c>
      <c r="F946" s="1" t="s">
        <v>61</v>
      </c>
      <c r="G946" s="1" t="s">
        <v>1145</v>
      </c>
      <c r="H946" s="1" t="s">
        <v>70</v>
      </c>
      <c r="I946" s="1" t="s">
        <v>906</v>
      </c>
      <c r="J946" t="str">
        <f>TRIM(CONCATENATE(wiz[[#This Row],[SHIPPER..................]],wiz[[#This Row],[ZIP2..]],wiz[[#This Row],[ZIP3..]]))</f>
        <v>b: XPO LOGISTICS | 6450137050</v>
      </c>
      <c r="K946" s="1">
        <v>1</v>
      </c>
      <c r="L946" s="1">
        <v>1.1499999999999999</v>
      </c>
      <c r="M946" s="1">
        <v>0.27</v>
      </c>
      <c r="N946" s="1">
        <v>561</v>
      </c>
      <c r="O946" s="1">
        <v>1</v>
      </c>
      <c r="P946" s="1">
        <v>118</v>
      </c>
      <c r="Q946" s="1">
        <v>0.35</v>
      </c>
      <c r="R946" s="1">
        <v>-34</v>
      </c>
      <c r="S946" s="1">
        <v>-15</v>
      </c>
      <c r="T946" s="1">
        <v>24</v>
      </c>
      <c r="U946" s="1">
        <v>-156</v>
      </c>
      <c r="V946" s="1">
        <v>-147</v>
      </c>
      <c r="W946" s="1">
        <v>64093</v>
      </c>
      <c r="X946" s="1">
        <v>64501</v>
      </c>
      <c r="Y946" s="1">
        <v>37050</v>
      </c>
      <c r="Z946" s="1">
        <v>1.2</v>
      </c>
      <c r="AA946" s="6">
        <f t="shared" si="186"/>
        <v>4</v>
      </c>
      <c r="AB946" s="6">
        <f t="shared" si="187"/>
        <v>-147</v>
      </c>
      <c r="AC946" s="6">
        <f t="shared" si="188"/>
        <v>-214</v>
      </c>
      <c r="AD946" s="6">
        <f t="shared" si="189"/>
        <v>-53.5</v>
      </c>
      <c r="AE946" s="7">
        <f t="shared" si="190"/>
        <v>-335</v>
      </c>
      <c r="AF946" t="str">
        <f t="shared" ca="1" si="191"/>
        <v>$V$928</v>
      </c>
      <c r="AG946" t="str">
        <f t="shared" ca="1" si="192"/>
        <v>$J$928</v>
      </c>
      <c r="AH946" t="str">
        <f t="shared" ca="1" si="193"/>
        <v>b: C H ROBINSON | 6470130106</v>
      </c>
      <c r="AI946" t="str">
        <f t="shared" ca="1" si="182"/>
        <v>$K$928</v>
      </c>
      <c r="AJ946" s="8">
        <f t="shared" si="183"/>
        <v>0.25</v>
      </c>
      <c r="AK946" s="7">
        <f t="shared" si="184"/>
        <v>-335</v>
      </c>
      <c r="AL946" s="7" t="str">
        <f t="shared" ca="1" si="194"/>
        <v>b: C H ROBINSON | 6470130106</v>
      </c>
      <c r="AM946" t="b">
        <f t="shared" si="185"/>
        <v>0</v>
      </c>
    </row>
    <row r="947" spans="3:39" x14ac:dyDescent="0.3">
      <c r="C947" s="1" t="s">
        <v>432</v>
      </c>
      <c r="D947" s="1" t="s">
        <v>433</v>
      </c>
      <c r="E947" s="1" t="s">
        <v>39</v>
      </c>
      <c r="F947" s="1" t="s">
        <v>61</v>
      </c>
      <c r="G947" s="1" t="s">
        <v>840</v>
      </c>
      <c r="H947" s="1" t="s">
        <v>146</v>
      </c>
      <c r="I947" s="1" t="s">
        <v>232</v>
      </c>
      <c r="J947" t="str">
        <f>TRIM(CONCATENATE(wiz[[#This Row],[SHIPPER..................]],wiz[[#This Row],[ZIP2..]],wiz[[#This Row],[ZIP3..]]))</f>
        <v>b: UBER FREIGHT LLC | 6310172401</v>
      </c>
      <c r="K947" s="1">
        <v>1</v>
      </c>
      <c r="L947" s="1">
        <v>2.25</v>
      </c>
      <c r="M947" s="1">
        <v>0.27</v>
      </c>
      <c r="N947" s="1">
        <v>234</v>
      </c>
      <c r="O947" s="1">
        <v>1.75</v>
      </c>
      <c r="P947" s="1">
        <v>35</v>
      </c>
      <c r="Q947" s="1">
        <v>0.25</v>
      </c>
      <c r="R947" s="1">
        <v>-14</v>
      </c>
      <c r="S947" s="1">
        <v>-19</v>
      </c>
      <c r="T947" s="1">
        <v>-202</v>
      </c>
      <c r="U947" s="1">
        <v>24</v>
      </c>
      <c r="V947" s="1">
        <v>-197</v>
      </c>
      <c r="W947" s="1">
        <v>63366</v>
      </c>
      <c r="X947" s="1">
        <v>63101</v>
      </c>
      <c r="Y947" s="1">
        <v>72401</v>
      </c>
      <c r="Z947" s="1">
        <v>2.2999999999999998</v>
      </c>
      <c r="AA947" s="6">
        <f t="shared" si="186"/>
        <v>12</v>
      </c>
      <c r="AB947" s="6">
        <f t="shared" si="187"/>
        <v>-197</v>
      </c>
      <c r="AC947" s="6">
        <f t="shared" si="188"/>
        <v>-94</v>
      </c>
      <c r="AD947" s="6">
        <f t="shared" si="189"/>
        <v>-7.833333333333333</v>
      </c>
      <c r="AE947" s="7">
        <f t="shared" si="190"/>
        <v>-795</v>
      </c>
      <c r="AF947" t="str">
        <f t="shared" ca="1" si="191"/>
        <v>$V$2033</v>
      </c>
      <c r="AG947" t="str">
        <f t="shared" ca="1" si="192"/>
        <v>$J$2033</v>
      </c>
      <c r="AH947" t="str">
        <f t="shared" ca="1" si="193"/>
        <v>b: UBER FREIGHT LLC | 3810131010</v>
      </c>
      <c r="AI947" t="str">
        <f t="shared" ca="1" si="182"/>
        <v>$K$2033</v>
      </c>
      <c r="AJ947" s="8">
        <f t="shared" si="183"/>
        <v>8.3333333333333329E-2</v>
      </c>
      <c r="AK947" s="7">
        <f t="shared" si="184"/>
        <v>-795</v>
      </c>
      <c r="AL947" s="7" t="str">
        <f t="shared" ca="1" si="194"/>
        <v>b: UBER FREIGHT LLC | 3810131010</v>
      </c>
      <c r="AM947" t="b">
        <f t="shared" si="185"/>
        <v>0</v>
      </c>
    </row>
    <row r="948" spans="3:39" x14ac:dyDescent="0.3">
      <c r="C948" s="1" t="s">
        <v>677</v>
      </c>
      <c r="D948" s="1" t="s">
        <v>678</v>
      </c>
      <c r="E948" s="1" t="s">
        <v>39</v>
      </c>
      <c r="F948" s="1" t="s">
        <v>61</v>
      </c>
      <c r="G948" s="1" t="s">
        <v>840</v>
      </c>
      <c r="H948" s="1" t="s">
        <v>146</v>
      </c>
      <c r="I948" s="1" t="s">
        <v>254</v>
      </c>
      <c r="J948" t="str">
        <f>TRIM(CONCATENATE(wiz[[#This Row],[SHIPPER..................]],wiz[[#This Row],[ZIP2..]],wiz[[#This Row],[ZIP3..]]))</f>
        <v>b: TRANSFIX | 6310172301</v>
      </c>
      <c r="K948" s="1">
        <v>1</v>
      </c>
      <c r="L948" s="1">
        <v>1.74</v>
      </c>
      <c r="M948" s="1">
        <v>0.27</v>
      </c>
      <c r="N948" s="1">
        <v>274</v>
      </c>
      <c r="O948" s="1">
        <v>0.79</v>
      </c>
      <c r="P948" s="1">
        <v>29</v>
      </c>
      <c r="Q948" s="1">
        <v>0.25</v>
      </c>
      <c r="R948" s="1">
        <v>-16</v>
      </c>
      <c r="S948" s="1">
        <v>-12</v>
      </c>
      <c r="T948" s="1">
        <v>-60</v>
      </c>
      <c r="U948" s="1">
        <v>162</v>
      </c>
      <c r="V948" s="1">
        <v>90</v>
      </c>
      <c r="W948" s="1">
        <v>63070</v>
      </c>
      <c r="X948" s="1">
        <v>63101</v>
      </c>
      <c r="Y948" s="1">
        <v>72301</v>
      </c>
      <c r="Z948" s="1">
        <v>1.79</v>
      </c>
      <c r="AA948" s="6">
        <f t="shared" si="186"/>
        <v>10</v>
      </c>
      <c r="AB948" s="6">
        <f t="shared" si="187"/>
        <v>90</v>
      </c>
      <c r="AC948" s="6">
        <f t="shared" si="188"/>
        <v>-508</v>
      </c>
      <c r="AD948" s="6">
        <f t="shared" si="189"/>
        <v>-50.8</v>
      </c>
      <c r="AE948" s="7">
        <f t="shared" si="190"/>
        <v>-457</v>
      </c>
      <c r="AF948" t="str">
        <f t="shared" ca="1" si="191"/>
        <v>$V$1099</v>
      </c>
      <c r="AG948" t="str">
        <f t="shared" ca="1" si="192"/>
        <v>$J$1099</v>
      </c>
      <c r="AH948" t="str">
        <f t="shared" ca="1" si="193"/>
        <v>b: TRANSFIX | 2811535020</v>
      </c>
      <c r="AI948" t="str">
        <f t="shared" ca="1" si="182"/>
        <v>$K$1099</v>
      </c>
      <c r="AJ948" s="8">
        <f t="shared" si="183"/>
        <v>0.1</v>
      </c>
      <c r="AK948" s="7">
        <f t="shared" si="184"/>
        <v>-457</v>
      </c>
      <c r="AL948" s="7" t="str">
        <f t="shared" ca="1" si="194"/>
        <v>b: TRANSFIX | 2811535020</v>
      </c>
      <c r="AM948" t="b">
        <f t="shared" si="185"/>
        <v>0</v>
      </c>
    </row>
    <row r="949" spans="3:39" x14ac:dyDescent="0.3">
      <c r="C949" s="1" t="s">
        <v>195</v>
      </c>
      <c r="D949" s="1" t="s">
        <v>196</v>
      </c>
      <c r="E949" s="1" t="s">
        <v>39</v>
      </c>
      <c r="F949" s="1" t="s">
        <v>61</v>
      </c>
      <c r="G949" s="1" t="s">
        <v>840</v>
      </c>
      <c r="H949" s="1" t="s">
        <v>87</v>
      </c>
      <c r="I949" s="1" t="s">
        <v>690</v>
      </c>
      <c r="J949" t="str">
        <f>TRIM(CONCATENATE(wiz[[#This Row],[SHIPPER..................]],wiz[[#This Row],[ZIP2..]],wiz[[#This Row],[ZIP3..]]))</f>
        <v>MTD PRODUCTS INC | 6310144888</v>
      </c>
      <c r="K949" s="1">
        <v>5</v>
      </c>
      <c r="L949" s="1">
        <v>1.68</v>
      </c>
      <c r="M949" s="1">
        <v>0.19</v>
      </c>
      <c r="N949" s="1">
        <v>500</v>
      </c>
      <c r="O949" s="1">
        <v>1.03</v>
      </c>
      <c r="P949" s="1">
        <v>141</v>
      </c>
      <c r="Q949" s="1">
        <v>0.38</v>
      </c>
      <c r="R949" s="1">
        <v>7</v>
      </c>
      <c r="S949" s="1">
        <v>-208</v>
      </c>
      <c r="T949" s="1">
        <v>-15</v>
      </c>
      <c r="U949" s="1">
        <v>169</v>
      </c>
      <c r="V949" s="1">
        <v>-54</v>
      </c>
      <c r="W949" s="1">
        <v>62401</v>
      </c>
      <c r="X949" s="1">
        <v>63101</v>
      </c>
      <c r="Y949" s="1">
        <v>44888</v>
      </c>
      <c r="Z949" s="1">
        <v>1.65</v>
      </c>
      <c r="AA949" s="6">
        <f t="shared" si="186"/>
        <v>127</v>
      </c>
      <c r="AB949" s="6">
        <f t="shared" si="187"/>
        <v>-270</v>
      </c>
      <c r="AC949" s="6">
        <f t="shared" si="188"/>
        <v>-14762</v>
      </c>
      <c r="AD949" s="6">
        <f t="shared" si="189"/>
        <v>-116.23622047244095</v>
      </c>
      <c r="AE949" s="7">
        <f t="shared" si="190"/>
        <v>-534</v>
      </c>
      <c r="AF949" t="str">
        <f t="shared" ca="1" si="191"/>
        <v>$V$2354</v>
      </c>
      <c r="AG949" t="str">
        <f t="shared" ca="1" si="192"/>
        <v>$J$2354</v>
      </c>
      <c r="AH949" t="str">
        <f t="shared" ca="1" si="193"/>
        <v>MTD PRODUCTS INC | 5303738879</v>
      </c>
      <c r="AI949" t="str">
        <f t="shared" ca="1" si="182"/>
        <v>$K$2354</v>
      </c>
      <c r="AJ949" s="8">
        <f t="shared" si="183"/>
        <v>3.937007874015748E-2</v>
      </c>
      <c r="AK949" s="7">
        <f t="shared" si="184"/>
        <v>-291</v>
      </c>
      <c r="AL949" s="7" t="str">
        <f t="shared" ca="1" si="194"/>
        <v>NOVOLEX | 3000360526</v>
      </c>
      <c r="AM949" t="b">
        <f t="shared" si="185"/>
        <v>0</v>
      </c>
    </row>
    <row r="950" spans="3:39" x14ac:dyDescent="0.3">
      <c r="C950" s="1" t="s">
        <v>1149</v>
      </c>
      <c r="D950" s="1" t="s">
        <v>1150</v>
      </c>
      <c r="E950" s="1" t="s">
        <v>39</v>
      </c>
      <c r="F950" s="1" t="s">
        <v>61</v>
      </c>
      <c r="G950" s="1" t="s">
        <v>1151</v>
      </c>
      <c r="H950" s="1" t="s">
        <v>70</v>
      </c>
      <c r="I950" s="1" t="s">
        <v>75</v>
      </c>
      <c r="J950" t="str">
        <f>TRIM(CONCATENATE(wiz[[#This Row],[SHIPPER..................]],wiz[[#This Row],[ZIP2..]],wiz[[#This Row],[ZIP3..]]))</f>
        <v>b: TRAFFIX | 6304238101</v>
      </c>
      <c r="K950" s="1">
        <v>1</v>
      </c>
      <c r="L950" s="1">
        <v>2.2999999999999998</v>
      </c>
      <c r="M950" s="1">
        <v>0.28000000000000003</v>
      </c>
      <c r="N950" s="1">
        <v>310</v>
      </c>
      <c r="O950" s="1">
        <v>1.86</v>
      </c>
      <c r="P950" s="1">
        <v>0</v>
      </c>
      <c r="Q950" s="1">
        <v>0.25</v>
      </c>
      <c r="R950" s="1">
        <v>-21</v>
      </c>
      <c r="S950" s="1">
        <v>25</v>
      </c>
      <c r="T950" s="1">
        <v>-243</v>
      </c>
      <c r="U950" s="1">
        <v>186</v>
      </c>
      <c r="V950" s="1">
        <v>-32</v>
      </c>
      <c r="W950" s="1">
        <v>63042</v>
      </c>
      <c r="X950" s="1">
        <v>63042</v>
      </c>
      <c r="Y950" s="1">
        <v>38101</v>
      </c>
      <c r="Z950" s="1">
        <v>2.36</v>
      </c>
      <c r="AA950" s="6">
        <f t="shared" si="186"/>
        <v>2</v>
      </c>
      <c r="AB950" s="6">
        <f t="shared" si="187"/>
        <v>-32</v>
      </c>
      <c r="AC950" s="6">
        <f t="shared" si="188"/>
        <v>-521</v>
      </c>
      <c r="AD950" s="6">
        <f t="shared" si="189"/>
        <v>-260.5</v>
      </c>
      <c r="AE950" s="7">
        <f t="shared" si="190"/>
        <v>-489</v>
      </c>
      <c r="AF950" t="str">
        <f t="shared" ca="1" si="191"/>
        <v>$V$2373</v>
      </c>
      <c r="AG950" t="str">
        <f t="shared" ca="1" si="192"/>
        <v>$J$2373</v>
      </c>
      <c r="AH950" t="str">
        <f t="shared" ca="1" si="193"/>
        <v>b: TRAFFIX | 2514338039</v>
      </c>
      <c r="AI950" t="str">
        <f t="shared" ca="1" si="182"/>
        <v>$K$2373</v>
      </c>
      <c r="AJ950" s="8">
        <f t="shared" si="183"/>
        <v>0.5</v>
      </c>
      <c r="AK950" s="7">
        <f t="shared" si="184"/>
        <v>-489</v>
      </c>
      <c r="AL950" s="7" t="str">
        <f t="shared" ca="1" si="194"/>
        <v>b: TRAFFIX | 2514338039</v>
      </c>
      <c r="AM950" t="b">
        <f t="shared" si="185"/>
        <v>0</v>
      </c>
    </row>
    <row r="951" spans="3:39" x14ac:dyDescent="0.3">
      <c r="C951" s="1" t="s">
        <v>789</v>
      </c>
      <c r="D951" s="1" t="s">
        <v>790</v>
      </c>
      <c r="E951" s="1" t="s">
        <v>39</v>
      </c>
      <c r="F951" s="1" t="s">
        <v>61</v>
      </c>
      <c r="G951" s="1" t="s">
        <v>1152</v>
      </c>
      <c r="H951" s="1" t="s">
        <v>70</v>
      </c>
      <c r="I951" s="1" t="s">
        <v>75</v>
      </c>
      <c r="J951" t="str">
        <f>TRIM(CONCATENATE(wiz[[#This Row],[SHIPPER..................]],wiz[[#This Row],[ZIP2..]],wiz[[#This Row],[ZIP3..]]))</f>
        <v>HOGAN LOGISTICS INCOR| 6306938101</v>
      </c>
      <c r="K951" s="1">
        <v>1</v>
      </c>
      <c r="L951" s="1">
        <v>1.38</v>
      </c>
      <c r="M951" s="1">
        <v>0.28000000000000003</v>
      </c>
      <c r="N951" s="1">
        <v>301</v>
      </c>
      <c r="O951" s="1">
        <v>0.71</v>
      </c>
      <c r="P951" s="1">
        <v>39</v>
      </c>
      <c r="Q951" s="1">
        <v>0.25</v>
      </c>
      <c r="R951" s="1">
        <v>-21</v>
      </c>
      <c r="S951" s="1">
        <v>-24</v>
      </c>
      <c r="T951" s="1">
        <v>29</v>
      </c>
      <c r="U951" s="1">
        <v>-3</v>
      </c>
      <c r="V951" s="1">
        <v>2</v>
      </c>
      <c r="W951" s="1">
        <v>63042</v>
      </c>
      <c r="X951" s="1">
        <v>63069</v>
      </c>
      <c r="Y951" s="1">
        <v>38101</v>
      </c>
      <c r="Z951" s="1">
        <v>1.44</v>
      </c>
      <c r="AA951" s="6">
        <f t="shared" si="186"/>
        <v>3</v>
      </c>
      <c r="AB951" s="6">
        <f t="shared" si="187"/>
        <v>2</v>
      </c>
      <c r="AC951" s="6">
        <f t="shared" si="188"/>
        <v>-1014</v>
      </c>
      <c r="AD951" s="6">
        <f t="shared" si="189"/>
        <v>-338</v>
      </c>
      <c r="AE951" s="7">
        <f t="shared" si="190"/>
        <v>-675</v>
      </c>
      <c r="AF951" t="str">
        <f t="shared" ca="1" si="191"/>
        <v>$V$549</v>
      </c>
      <c r="AG951" t="str">
        <f t="shared" ca="1" si="192"/>
        <v>$J$549</v>
      </c>
      <c r="AH951" t="str">
        <f t="shared" ca="1" si="193"/>
        <v>HOGAN LOGISTICS INCOR| 6280172701</v>
      </c>
      <c r="AI951" t="str">
        <f t="shared" ca="1" si="182"/>
        <v>$K$549</v>
      </c>
      <c r="AJ951" s="8">
        <f t="shared" si="183"/>
        <v>0.33333333333333331</v>
      </c>
      <c r="AK951" s="7">
        <f t="shared" si="184"/>
        <v>-675</v>
      </c>
      <c r="AL951" s="7" t="str">
        <f t="shared" ca="1" si="194"/>
        <v>HOGAN LOGISTICS INCOR| 6280172701</v>
      </c>
      <c r="AM951" t="b">
        <f t="shared" si="185"/>
        <v>0</v>
      </c>
    </row>
    <row r="952" spans="3:39" x14ac:dyDescent="0.3">
      <c r="C952" s="1" t="s">
        <v>37</v>
      </c>
      <c r="D952" s="1" t="s">
        <v>38</v>
      </c>
      <c r="E952" s="1" t="s">
        <v>39</v>
      </c>
      <c r="F952" s="1" t="s">
        <v>61</v>
      </c>
      <c r="G952" s="1" t="s">
        <v>243</v>
      </c>
      <c r="H952" s="1" t="s">
        <v>50</v>
      </c>
      <c r="I952" s="1" t="s">
        <v>706</v>
      </c>
      <c r="J952" t="str">
        <f>TRIM(CONCATENATE(wiz[[#This Row],[SHIPPER..................]],wiz[[#This Row],[ZIP2..]],wiz[[#This Row],[ZIP3..]]))</f>
        <v>b: C H ROBINSON | 6580130128</v>
      </c>
      <c r="K952" s="1">
        <v>1</v>
      </c>
      <c r="L952" s="1">
        <v>1.35</v>
      </c>
      <c r="M952" s="1">
        <v>0.27</v>
      </c>
      <c r="N952" s="1">
        <v>677</v>
      </c>
      <c r="O952" s="1">
        <v>1.96</v>
      </c>
      <c r="P952" s="1">
        <v>97</v>
      </c>
      <c r="Q952" s="1">
        <v>0.3</v>
      </c>
      <c r="R952" s="1">
        <v>-40</v>
      </c>
      <c r="S952" s="1">
        <v>-137</v>
      </c>
      <c r="T952" s="1">
        <v>-135</v>
      </c>
      <c r="U952" s="1">
        <v>-17</v>
      </c>
      <c r="V952" s="1">
        <v>-289</v>
      </c>
      <c r="W952" s="1">
        <v>72756</v>
      </c>
      <c r="X952" s="1">
        <v>65801</v>
      </c>
      <c r="Y952" s="1">
        <v>30128</v>
      </c>
      <c r="Z952" s="1">
        <v>1.4</v>
      </c>
      <c r="AA952" s="6">
        <f t="shared" si="186"/>
        <v>615</v>
      </c>
      <c r="AB952" s="6">
        <f t="shared" si="187"/>
        <v>-289</v>
      </c>
      <c r="AC952" s="6">
        <f t="shared" si="188"/>
        <v>-122022</v>
      </c>
      <c r="AD952" s="6">
        <f t="shared" si="189"/>
        <v>-198.40975609756097</v>
      </c>
      <c r="AE952" s="7">
        <f t="shared" si="190"/>
        <v>-1118</v>
      </c>
      <c r="AF952" t="str">
        <f t="shared" ca="1" si="191"/>
        <v>$V$1066</v>
      </c>
      <c r="AG952" t="str">
        <f t="shared" ca="1" si="192"/>
        <v>$J$1066</v>
      </c>
      <c r="AH952" t="str">
        <f t="shared" ca="1" si="193"/>
        <v>b: C H ROBINSON | 2736036101</v>
      </c>
      <c r="AI952" t="str">
        <f t="shared" ca="1" si="182"/>
        <v>$K$1066</v>
      </c>
      <c r="AJ952" s="8">
        <f t="shared" si="183"/>
        <v>1.6260162601626016E-3</v>
      </c>
      <c r="AK952" s="7">
        <f t="shared" si="184"/>
        <v>-560</v>
      </c>
      <c r="AL952" s="7" t="str">
        <f t="shared" ca="1" si="194"/>
        <v>b: C H ROBINSON | 6080335055</v>
      </c>
      <c r="AM952" t="b">
        <f t="shared" si="185"/>
        <v>0</v>
      </c>
    </row>
    <row r="953" spans="3:39" x14ac:dyDescent="0.3">
      <c r="C953" s="1" t="s">
        <v>156</v>
      </c>
      <c r="D953" s="1" t="s">
        <v>157</v>
      </c>
      <c r="E953" s="1" t="s">
        <v>39</v>
      </c>
      <c r="F953" s="1" t="s">
        <v>61</v>
      </c>
      <c r="G953" s="1" t="s">
        <v>1117</v>
      </c>
      <c r="H953" s="1" t="s">
        <v>42</v>
      </c>
      <c r="I953" s="1" t="s">
        <v>1153</v>
      </c>
      <c r="J953" t="str">
        <f>TRIM(CONCATENATE(wiz[[#This Row],[SHIPPER..................]],wiz[[#This Row],[ZIP2..]],wiz[[#This Row],[ZIP3..]]))</f>
        <v>VISUAL PAK CO | 6577547523</v>
      </c>
      <c r="K953" s="1">
        <v>1</v>
      </c>
      <c r="L953" s="1">
        <v>1.56</v>
      </c>
      <c r="M953" s="1">
        <v>0.27</v>
      </c>
      <c r="N953" s="1">
        <v>382</v>
      </c>
      <c r="O953" s="1">
        <v>1.67</v>
      </c>
      <c r="P953" s="1">
        <v>107</v>
      </c>
      <c r="Q953" s="1">
        <v>0.35</v>
      </c>
      <c r="R953" s="1">
        <v>-23</v>
      </c>
      <c r="S953" s="1">
        <v>-137</v>
      </c>
      <c r="T953" s="1">
        <v>-213</v>
      </c>
      <c r="U953" s="1">
        <v>-104</v>
      </c>
      <c r="V953" s="1">
        <v>-454</v>
      </c>
      <c r="W953" s="1">
        <v>65801</v>
      </c>
      <c r="X953" s="1">
        <v>65775</v>
      </c>
      <c r="Y953" s="1">
        <v>47523</v>
      </c>
      <c r="Z953" s="1">
        <v>1.61</v>
      </c>
      <c r="AA953" s="6">
        <f t="shared" si="186"/>
        <v>21</v>
      </c>
      <c r="AB953" s="6">
        <f t="shared" si="187"/>
        <v>-454</v>
      </c>
      <c r="AC953" s="6">
        <f t="shared" si="188"/>
        <v>-1542</v>
      </c>
      <c r="AD953" s="6">
        <f t="shared" si="189"/>
        <v>-73.428571428571431</v>
      </c>
      <c r="AE953" s="7">
        <f t="shared" si="190"/>
        <v>-709</v>
      </c>
      <c r="AF953" t="str">
        <f t="shared" ca="1" si="191"/>
        <v>$V$54</v>
      </c>
      <c r="AG953" t="str">
        <f t="shared" ca="1" si="192"/>
        <v>$J$54</v>
      </c>
      <c r="AH953" t="str">
        <f t="shared" ca="1" si="193"/>
        <v>VISUAL PAK CO | 3685448201</v>
      </c>
      <c r="AI953" t="str">
        <f t="shared" ca="1" si="182"/>
        <v>$K$54</v>
      </c>
      <c r="AJ953" s="8">
        <f t="shared" si="183"/>
        <v>4.7619047619047616E-2</v>
      </c>
      <c r="AK953" s="7">
        <f t="shared" si="184"/>
        <v>-447</v>
      </c>
      <c r="AL953" s="7" t="str">
        <f t="shared" ca="1" si="194"/>
        <v>b: FIVE STAR LOGISTIC| 7202130301</v>
      </c>
      <c r="AM953" t="b">
        <f t="shared" si="185"/>
        <v>0</v>
      </c>
    </row>
    <row r="954" spans="3:39" x14ac:dyDescent="0.3">
      <c r="C954" s="1" t="s">
        <v>156</v>
      </c>
      <c r="D954" s="1" t="s">
        <v>157</v>
      </c>
      <c r="E954" s="1" t="s">
        <v>39</v>
      </c>
      <c r="F954" s="1" t="s">
        <v>61</v>
      </c>
      <c r="G954" s="1" t="s">
        <v>1117</v>
      </c>
      <c r="H954" s="1" t="s">
        <v>70</v>
      </c>
      <c r="I954" s="1" t="s">
        <v>1154</v>
      </c>
      <c r="J954" t="str">
        <f>TRIM(CONCATENATE(wiz[[#This Row],[SHIPPER..................]],wiz[[#This Row],[ZIP2..]],wiz[[#This Row],[ZIP3..]]))</f>
        <v>VISUAL PAK CO | 6577538574</v>
      </c>
      <c r="K954" s="1">
        <v>1</v>
      </c>
      <c r="L954" s="1">
        <v>1.42</v>
      </c>
      <c r="M954" s="1">
        <v>0.27</v>
      </c>
      <c r="N954" s="1">
        <v>444</v>
      </c>
      <c r="O954" s="1">
        <v>0.89</v>
      </c>
      <c r="P954" s="1">
        <v>187</v>
      </c>
      <c r="Q954" s="1">
        <v>0.4</v>
      </c>
      <c r="R954" s="1">
        <v>-26</v>
      </c>
      <c r="S954" s="1">
        <v>-137</v>
      </c>
      <c r="T954" s="1">
        <v>-1</v>
      </c>
      <c r="U954" s="1">
        <v>156</v>
      </c>
      <c r="V954" s="1">
        <v>18</v>
      </c>
      <c r="W954" s="1">
        <v>64801</v>
      </c>
      <c r="X954" s="1">
        <v>65775</v>
      </c>
      <c r="Y954" s="1">
        <v>38574</v>
      </c>
      <c r="Z954" s="1">
        <v>1.47</v>
      </c>
      <c r="AA954" s="6">
        <f t="shared" si="186"/>
        <v>21</v>
      </c>
      <c r="AB954" s="6">
        <f t="shared" si="187"/>
        <v>18</v>
      </c>
      <c r="AC954" s="6">
        <f t="shared" si="188"/>
        <v>-1542</v>
      </c>
      <c r="AD954" s="6">
        <f t="shared" si="189"/>
        <v>-73.428571428571431</v>
      </c>
      <c r="AE954" s="7">
        <f t="shared" si="190"/>
        <v>-709</v>
      </c>
      <c r="AF954" t="str">
        <f t="shared" ca="1" si="191"/>
        <v>$V$54</v>
      </c>
      <c r="AG954" t="str">
        <f t="shared" ca="1" si="192"/>
        <v>$J$54</v>
      </c>
      <c r="AH954" t="str">
        <f t="shared" ca="1" si="193"/>
        <v>VISUAL PAK CO | 3685448201</v>
      </c>
      <c r="AI954" t="str">
        <f t="shared" ca="1" si="182"/>
        <v>$K$54</v>
      </c>
      <c r="AJ954" s="8">
        <f t="shared" si="183"/>
        <v>4.7619047619047616E-2</v>
      </c>
      <c r="AK954" s="7">
        <f t="shared" si="184"/>
        <v>-447</v>
      </c>
      <c r="AL954" s="7" t="str">
        <f t="shared" ca="1" si="194"/>
        <v>b: FIVE STAR LOGISTIC| 7202130301</v>
      </c>
      <c r="AM954" t="b">
        <f t="shared" si="185"/>
        <v>0</v>
      </c>
    </row>
    <row r="955" spans="3:39" x14ac:dyDescent="0.3">
      <c r="C955" s="1" t="s">
        <v>37</v>
      </c>
      <c r="D955" s="1" t="s">
        <v>38</v>
      </c>
      <c r="E955" s="1" t="s">
        <v>39</v>
      </c>
      <c r="F955" s="1" t="s">
        <v>66</v>
      </c>
      <c r="G955" s="1" t="s">
        <v>1155</v>
      </c>
      <c r="H955" s="1" t="s">
        <v>53</v>
      </c>
      <c r="I955" s="1" t="s">
        <v>522</v>
      </c>
      <c r="J955" t="str">
        <f>TRIM(CONCATENATE(wiz[[#This Row],[SHIPPER..................]],wiz[[#This Row],[ZIP2..]],wiz[[#This Row],[ZIP3..]]))</f>
        <v>b: C H ROBINSON | 3942262521</v>
      </c>
      <c r="K955" s="1">
        <v>1</v>
      </c>
      <c r="L955" s="1">
        <v>1.1100000000000001</v>
      </c>
      <c r="M955" s="1">
        <v>0.27</v>
      </c>
      <c r="N955" s="1">
        <v>650</v>
      </c>
      <c r="O955" s="1">
        <v>1.21</v>
      </c>
      <c r="P955" s="1">
        <v>63</v>
      </c>
      <c r="Q955" s="1">
        <v>0.3</v>
      </c>
      <c r="R955" s="1">
        <v>-39</v>
      </c>
      <c r="S955" s="1">
        <v>-219</v>
      </c>
      <c r="T955" s="1">
        <v>1</v>
      </c>
      <c r="U955" s="1">
        <v>-6</v>
      </c>
      <c r="V955" s="1">
        <v>-224</v>
      </c>
      <c r="W955" s="1">
        <v>39200</v>
      </c>
      <c r="X955" s="1">
        <v>39422</v>
      </c>
      <c r="Y955" s="1">
        <v>62521</v>
      </c>
      <c r="Z955" s="1">
        <v>1.1599999999999999</v>
      </c>
      <c r="AA955" s="6">
        <f t="shared" si="186"/>
        <v>615</v>
      </c>
      <c r="AB955" s="6">
        <f t="shared" si="187"/>
        <v>-224</v>
      </c>
      <c r="AC955" s="6">
        <f t="shared" si="188"/>
        <v>-122022</v>
      </c>
      <c r="AD955" s="6">
        <f t="shared" si="189"/>
        <v>-198.40975609756097</v>
      </c>
      <c r="AE955" s="7">
        <f t="shared" si="190"/>
        <v>-1118</v>
      </c>
      <c r="AF955" t="str">
        <f t="shared" ca="1" si="191"/>
        <v>$V$1066</v>
      </c>
      <c r="AG955" t="str">
        <f t="shared" ca="1" si="192"/>
        <v>$J$1066</v>
      </c>
      <c r="AH955" t="str">
        <f t="shared" ca="1" si="193"/>
        <v>b: C H ROBINSON | 2736036101</v>
      </c>
      <c r="AI955" t="str">
        <f t="shared" ca="1" si="182"/>
        <v>$K$1066</v>
      </c>
      <c r="AJ955" s="8">
        <f t="shared" si="183"/>
        <v>1.6260162601626016E-3</v>
      </c>
      <c r="AK955" s="7">
        <f t="shared" si="184"/>
        <v>-560</v>
      </c>
      <c r="AL955" s="7" t="str">
        <f t="shared" ca="1" si="194"/>
        <v>b: C H ROBINSON | 6080335055</v>
      </c>
      <c r="AM955" t="b">
        <f t="shared" si="185"/>
        <v>0</v>
      </c>
    </row>
    <row r="956" spans="3:39" x14ac:dyDescent="0.3">
      <c r="C956" s="1" t="s">
        <v>113</v>
      </c>
      <c r="D956" s="1" t="s">
        <v>114</v>
      </c>
      <c r="E956" s="1" t="s">
        <v>39</v>
      </c>
      <c r="F956" s="1" t="s">
        <v>66</v>
      </c>
      <c r="G956" s="1" t="s">
        <v>494</v>
      </c>
      <c r="H956" s="1" t="s">
        <v>44</v>
      </c>
      <c r="I956" s="1" t="s">
        <v>116</v>
      </c>
      <c r="J956" t="str">
        <f>TRIM(CONCATENATE(wiz[[#This Row],[SHIPPER..................]],wiz[[#This Row],[ZIP2..]],wiz[[#This Row],[ZIP3..]]))</f>
        <v>b: RAW LOGISTICS LLC | 3940040475</v>
      </c>
      <c r="K956" s="1">
        <v>1</v>
      </c>
      <c r="L956" s="1">
        <v>1.38</v>
      </c>
      <c r="M956" s="1">
        <v>0.27</v>
      </c>
      <c r="N956" s="1">
        <v>634</v>
      </c>
      <c r="O956" s="1">
        <v>1.04</v>
      </c>
      <c r="P956" s="1">
        <v>54</v>
      </c>
      <c r="Q956" s="1">
        <v>0.3</v>
      </c>
      <c r="R956" s="1">
        <v>-38</v>
      </c>
      <c r="S956" s="1">
        <v>0</v>
      </c>
      <c r="T956" s="1">
        <v>41</v>
      </c>
      <c r="U956" s="1">
        <v>-9</v>
      </c>
      <c r="V956" s="1">
        <v>32</v>
      </c>
      <c r="W956" s="1">
        <v>39667</v>
      </c>
      <c r="X956" s="1">
        <v>39400</v>
      </c>
      <c r="Y956" s="1">
        <v>40475</v>
      </c>
      <c r="Z956" s="1">
        <v>1.43</v>
      </c>
      <c r="AA956" s="6">
        <f t="shared" si="186"/>
        <v>2</v>
      </c>
      <c r="AB956" s="6">
        <f t="shared" si="187"/>
        <v>32</v>
      </c>
      <c r="AC956" s="6">
        <f t="shared" si="188"/>
        <v>-813</v>
      </c>
      <c r="AD956" s="6">
        <f t="shared" si="189"/>
        <v>-406.5</v>
      </c>
      <c r="AE956" s="7">
        <f t="shared" si="190"/>
        <v>-845</v>
      </c>
      <c r="AF956" t="str">
        <f t="shared" ca="1" si="191"/>
        <v>$V$27</v>
      </c>
      <c r="AG956" t="str">
        <f t="shared" ca="1" si="192"/>
        <v>$J$27</v>
      </c>
      <c r="AH956" t="str">
        <f t="shared" ca="1" si="193"/>
        <v>b: RAW LOGISTICS LLC | 3660140475</v>
      </c>
      <c r="AI956" t="str">
        <f t="shared" ca="1" si="182"/>
        <v>$K$27</v>
      </c>
      <c r="AJ956" s="8">
        <f t="shared" si="183"/>
        <v>0.5</v>
      </c>
      <c r="AK956" s="7">
        <f t="shared" si="184"/>
        <v>-845</v>
      </c>
      <c r="AL956" s="7" t="str">
        <f t="shared" ca="1" si="194"/>
        <v>b: RAW LOGISTICS LLC | 3660140475</v>
      </c>
      <c r="AM956" t="b">
        <f t="shared" si="185"/>
        <v>0</v>
      </c>
    </row>
    <row r="957" spans="3:39" x14ac:dyDescent="0.3">
      <c r="C957" s="1" t="s">
        <v>1156</v>
      </c>
      <c r="D957" s="1" t="s">
        <v>1157</v>
      </c>
      <c r="E957" s="1" t="s">
        <v>39</v>
      </c>
      <c r="F957" s="1" t="s">
        <v>66</v>
      </c>
      <c r="G957" s="1" t="s">
        <v>494</v>
      </c>
      <c r="H957" s="1" t="s">
        <v>68</v>
      </c>
      <c r="I957" s="1" t="s">
        <v>1158</v>
      </c>
      <c r="J957" t="str">
        <f>TRIM(CONCATENATE(wiz[[#This Row],[SHIPPER..................]],wiz[[#This Row],[ZIP2..]],wiz[[#This Row],[ZIP3..]]))</f>
        <v>CALVARY TRANSPORTATIO| 3940028711</v>
      </c>
      <c r="K957" s="1">
        <v>1</v>
      </c>
      <c r="L957" s="1">
        <v>1.24</v>
      </c>
      <c r="M957" s="1">
        <v>0.27</v>
      </c>
      <c r="N957" s="1">
        <v>597</v>
      </c>
      <c r="O957" s="1">
        <v>1.96</v>
      </c>
      <c r="P957" s="1">
        <v>56</v>
      </c>
      <c r="Q957" s="1">
        <v>0.3</v>
      </c>
      <c r="R957" s="1">
        <v>-36</v>
      </c>
      <c r="S957" s="1">
        <v>-323</v>
      </c>
      <c r="T957" s="1">
        <v>-203</v>
      </c>
      <c r="U957" s="1">
        <v>-193</v>
      </c>
      <c r="V957" s="1">
        <v>-719</v>
      </c>
      <c r="W957" s="1">
        <v>39452</v>
      </c>
      <c r="X957" s="1">
        <v>39400</v>
      </c>
      <c r="Y957" s="1">
        <v>28711</v>
      </c>
      <c r="Z957" s="1">
        <v>1.29</v>
      </c>
      <c r="AA957" s="6">
        <f t="shared" si="186"/>
        <v>1</v>
      </c>
      <c r="AB957" s="6">
        <f t="shared" si="187"/>
        <v>-719</v>
      </c>
      <c r="AC957" s="6">
        <f t="shared" si="188"/>
        <v>-719</v>
      </c>
      <c r="AD957" s="6">
        <f t="shared" si="189"/>
        <v>-719</v>
      </c>
      <c r="AE957" s="7">
        <f t="shared" si="190"/>
        <v>-719</v>
      </c>
      <c r="AF957" t="str">
        <f t="shared" ca="1" si="191"/>
        <v>$V$957</v>
      </c>
      <c r="AG957" t="str">
        <f t="shared" ca="1" si="192"/>
        <v>$J$957</v>
      </c>
      <c r="AH957" t="str">
        <f t="shared" ca="1" si="193"/>
        <v>CALVARY TRANSPORTATIO| 3940028711</v>
      </c>
      <c r="AI957" t="str">
        <f t="shared" ca="1" si="182"/>
        <v>$K$957</v>
      </c>
      <c r="AJ957" s="8">
        <f t="shared" si="183"/>
        <v>1</v>
      </c>
      <c r="AK957" s="7">
        <f t="shared" si="184"/>
        <v>-719</v>
      </c>
      <c r="AL957" s="7" t="str">
        <f t="shared" ca="1" si="194"/>
        <v>CALVARY TRANSPORTATIO| 3940028711</v>
      </c>
      <c r="AM957" t="str">
        <f t="shared" si="185"/>
        <v>CALVARY TRANSPORTATIO| 3940028711</v>
      </c>
    </row>
    <row r="958" spans="3:39" x14ac:dyDescent="0.3">
      <c r="C958" s="1" t="s">
        <v>1045</v>
      </c>
      <c r="D958" s="1" t="s">
        <v>1046</v>
      </c>
      <c r="E958" s="1" t="s">
        <v>39</v>
      </c>
      <c r="F958" s="1" t="s">
        <v>66</v>
      </c>
      <c r="G958" s="1" t="s">
        <v>1159</v>
      </c>
      <c r="H958" s="1" t="s">
        <v>68</v>
      </c>
      <c r="I958" s="1" t="s">
        <v>1160</v>
      </c>
      <c r="J958" t="str">
        <f>TRIM(CONCATENATE(wiz[[#This Row],[SHIPPER..................]],wiz[[#This Row],[ZIP2..]],wiz[[#This Row],[ZIP3..]]))</f>
        <v>b: M2 LOGISTICS | 3912028330</v>
      </c>
      <c r="K958" s="1">
        <v>2</v>
      </c>
      <c r="L958" s="1">
        <v>1.21</v>
      </c>
      <c r="M958" s="1">
        <v>0.28000000000000003</v>
      </c>
      <c r="N958" s="1">
        <v>812</v>
      </c>
      <c r="O958" s="1">
        <v>1.65</v>
      </c>
      <c r="P958" s="1">
        <v>342</v>
      </c>
      <c r="Q958" s="1">
        <v>0.6</v>
      </c>
      <c r="R958" s="1">
        <v>-37</v>
      </c>
      <c r="S958" s="1">
        <v>-500</v>
      </c>
      <c r="T958" s="1">
        <v>26</v>
      </c>
      <c r="U958" s="1">
        <v>175</v>
      </c>
      <c r="V958" s="1">
        <v>-299</v>
      </c>
      <c r="W958" s="1">
        <v>39452</v>
      </c>
      <c r="X958" s="1">
        <v>39120</v>
      </c>
      <c r="Y958" s="1">
        <v>28330</v>
      </c>
      <c r="Z958" s="1">
        <v>1.27</v>
      </c>
      <c r="AA958" s="6">
        <f t="shared" si="186"/>
        <v>6</v>
      </c>
      <c r="AB958" s="6">
        <f t="shared" si="187"/>
        <v>-598</v>
      </c>
      <c r="AC958" s="6">
        <f t="shared" si="188"/>
        <v>-1302</v>
      </c>
      <c r="AD958" s="6">
        <f t="shared" si="189"/>
        <v>-217</v>
      </c>
      <c r="AE958" s="7">
        <f t="shared" si="190"/>
        <v>-326</v>
      </c>
      <c r="AF958" t="str">
        <f t="shared" ca="1" si="191"/>
        <v>$V$1665</v>
      </c>
      <c r="AG958" t="str">
        <f t="shared" ca="1" si="192"/>
        <v>$J$1665</v>
      </c>
      <c r="AH958" t="str">
        <f t="shared" ca="1" si="193"/>
        <v>b: HARTT LOGISTICS | 2915040201</v>
      </c>
      <c r="AI958" t="str">
        <f t="shared" ca="1" si="182"/>
        <v>$K$1665</v>
      </c>
      <c r="AJ958" s="8">
        <f t="shared" si="183"/>
        <v>0.33333333333333331</v>
      </c>
      <c r="AK958" s="7">
        <f t="shared" si="184"/>
        <v>-326</v>
      </c>
      <c r="AL958" s="7" t="str">
        <f t="shared" ca="1" si="194"/>
        <v>b: HARTT LOGISTICS | 2915040201</v>
      </c>
      <c r="AM958" t="b">
        <f t="shared" si="185"/>
        <v>0</v>
      </c>
    </row>
    <row r="959" spans="3:39" x14ac:dyDescent="0.3">
      <c r="C959" s="1" t="s">
        <v>888</v>
      </c>
      <c r="D959" s="1" t="s">
        <v>889</v>
      </c>
      <c r="E959" s="1" t="s">
        <v>39</v>
      </c>
      <c r="F959" s="1" t="s">
        <v>66</v>
      </c>
      <c r="G959" s="1" t="s">
        <v>1161</v>
      </c>
      <c r="H959" s="1" t="s">
        <v>146</v>
      </c>
      <c r="I959" s="1" t="s">
        <v>1162</v>
      </c>
      <c r="J959" t="str">
        <f>TRIM(CONCATENATE(wiz[[#This Row],[SHIPPER..................]],wiz[[#This Row],[ZIP2..]],wiz[[#This Row],[ZIP3..]]))</f>
        <v>b: XPO LOGISTICS | 3915672801</v>
      </c>
      <c r="K959" s="1">
        <v>1</v>
      </c>
      <c r="L959" s="1">
        <v>1.81</v>
      </c>
      <c r="M959" s="1">
        <v>0.27</v>
      </c>
      <c r="N959" s="1">
        <v>288</v>
      </c>
      <c r="O959" s="1">
        <v>0.53</v>
      </c>
      <c r="P959" s="1">
        <v>61</v>
      </c>
      <c r="Q959" s="1">
        <v>0.3</v>
      </c>
      <c r="R959" s="1">
        <v>-17</v>
      </c>
      <c r="S959" s="1">
        <v>-6</v>
      </c>
      <c r="T959" s="1">
        <v>2</v>
      </c>
      <c r="U959" s="1">
        <v>156</v>
      </c>
      <c r="V959" s="1">
        <v>152</v>
      </c>
      <c r="W959" s="1">
        <v>39208</v>
      </c>
      <c r="X959" s="1">
        <v>39156</v>
      </c>
      <c r="Y959" s="1">
        <v>72801</v>
      </c>
      <c r="Z959" s="1">
        <v>1.86</v>
      </c>
      <c r="AA959" s="6">
        <f t="shared" si="186"/>
        <v>4</v>
      </c>
      <c r="AB959" s="6">
        <f t="shared" si="187"/>
        <v>152</v>
      </c>
      <c r="AC959" s="6">
        <f t="shared" si="188"/>
        <v>-214</v>
      </c>
      <c r="AD959" s="6">
        <f t="shared" si="189"/>
        <v>-53.5</v>
      </c>
      <c r="AE959" s="7">
        <f t="shared" si="190"/>
        <v>-335</v>
      </c>
      <c r="AF959" t="str">
        <f t="shared" ca="1" si="191"/>
        <v>$V$928</v>
      </c>
      <c r="AG959" t="str">
        <f t="shared" ca="1" si="192"/>
        <v>$J$928</v>
      </c>
      <c r="AH959" t="str">
        <f t="shared" ca="1" si="193"/>
        <v>b: C H ROBINSON | 6470130106</v>
      </c>
      <c r="AI959" t="str">
        <f t="shared" ca="1" si="182"/>
        <v>$K$928</v>
      </c>
      <c r="AJ959" s="8">
        <f t="shared" si="183"/>
        <v>0.25</v>
      </c>
      <c r="AK959" s="7">
        <f t="shared" si="184"/>
        <v>-335</v>
      </c>
      <c r="AL959" s="7" t="str">
        <f t="shared" ca="1" si="194"/>
        <v>b: C H ROBINSON | 6470130106</v>
      </c>
      <c r="AM959" t="b">
        <f t="shared" si="185"/>
        <v>0</v>
      </c>
    </row>
    <row r="960" spans="3:39" x14ac:dyDescent="0.3">
      <c r="C960" s="1" t="s">
        <v>37</v>
      </c>
      <c r="D960" s="1" t="s">
        <v>38</v>
      </c>
      <c r="E960" s="1" t="s">
        <v>39</v>
      </c>
      <c r="F960" s="1" t="s">
        <v>66</v>
      </c>
      <c r="G960" s="1" t="s">
        <v>1161</v>
      </c>
      <c r="H960" s="1" t="s">
        <v>50</v>
      </c>
      <c r="I960" s="1" t="s">
        <v>393</v>
      </c>
      <c r="J960" t="str">
        <f>TRIM(CONCATENATE(wiz[[#This Row],[SHIPPER..................]],wiz[[#This Row],[ZIP2..]],wiz[[#This Row],[ZIP3..]]))</f>
        <v>b: C H ROBINSON | 3915631901</v>
      </c>
      <c r="K960" s="1">
        <v>1</v>
      </c>
      <c r="L960" s="1">
        <v>1.4</v>
      </c>
      <c r="M960" s="1">
        <v>0.27</v>
      </c>
      <c r="N960" s="1">
        <v>389</v>
      </c>
      <c r="O960" s="1">
        <v>0.51</v>
      </c>
      <c r="P960" s="1">
        <v>197</v>
      </c>
      <c r="Q960" s="1">
        <v>0.4</v>
      </c>
      <c r="R960" s="1">
        <v>-24</v>
      </c>
      <c r="S960" s="1">
        <v>-354</v>
      </c>
      <c r="T960" s="1">
        <v>62</v>
      </c>
      <c r="U960" s="1">
        <v>-61</v>
      </c>
      <c r="V960" s="1">
        <v>-353</v>
      </c>
      <c r="W960" s="1">
        <v>39452</v>
      </c>
      <c r="X960" s="1">
        <v>39156</v>
      </c>
      <c r="Y960" s="1">
        <v>31901</v>
      </c>
      <c r="Z960" s="1">
        <v>1.45</v>
      </c>
      <c r="AA960" s="6">
        <f t="shared" si="186"/>
        <v>615</v>
      </c>
      <c r="AB960" s="6">
        <f t="shared" si="187"/>
        <v>-353</v>
      </c>
      <c r="AC960" s="6">
        <f t="shared" si="188"/>
        <v>-122022</v>
      </c>
      <c r="AD960" s="6">
        <f t="shared" si="189"/>
        <v>-198.40975609756097</v>
      </c>
      <c r="AE960" s="7">
        <f t="shared" si="190"/>
        <v>-1118</v>
      </c>
      <c r="AF960" t="str">
        <f t="shared" ca="1" si="191"/>
        <v>$V$1066</v>
      </c>
      <c r="AG960" t="str">
        <f t="shared" ca="1" si="192"/>
        <v>$J$1066</v>
      </c>
      <c r="AH960" t="str">
        <f t="shared" ca="1" si="193"/>
        <v>b: C H ROBINSON | 2736036101</v>
      </c>
      <c r="AI960" t="str">
        <f t="shared" ca="1" si="182"/>
        <v>$K$1066</v>
      </c>
      <c r="AJ960" s="8">
        <f t="shared" si="183"/>
        <v>1.6260162601626016E-3</v>
      </c>
      <c r="AK960" s="7">
        <f t="shared" si="184"/>
        <v>-560</v>
      </c>
      <c r="AL960" s="7" t="str">
        <f t="shared" ca="1" si="194"/>
        <v>b: C H ROBINSON | 6080335055</v>
      </c>
      <c r="AM960" t="b">
        <f t="shared" si="185"/>
        <v>0</v>
      </c>
    </row>
    <row r="961" spans="3:39" x14ac:dyDescent="0.3">
      <c r="C961" s="1" t="s">
        <v>37</v>
      </c>
      <c r="D961" s="1" t="s">
        <v>38</v>
      </c>
      <c r="E961" s="1" t="s">
        <v>39</v>
      </c>
      <c r="F961" s="1" t="s">
        <v>66</v>
      </c>
      <c r="G961" s="1" t="s">
        <v>255</v>
      </c>
      <c r="H961" s="1" t="s">
        <v>70</v>
      </c>
      <c r="I961" s="1" t="s">
        <v>1163</v>
      </c>
      <c r="J961" t="str">
        <f>TRIM(CONCATENATE(wiz[[#This Row],[SHIPPER..................]],wiz[[#This Row],[ZIP2..]],wiz[[#This Row],[ZIP3..]]))</f>
        <v>b: C H ROBINSON | 3911037771</v>
      </c>
      <c r="K961" s="1">
        <v>1</v>
      </c>
      <c r="L961" s="1">
        <v>1.6</v>
      </c>
      <c r="M961" s="1">
        <v>0.27</v>
      </c>
      <c r="N961" s="1">
        <v>481</v>
      </c>
      <c r="O961" s="1">
        <v>0.97</v>
      </c>
      <c r="P961" s="1">
        <v>53</v>
      </c>
      <c r="Q961" s="1">
        <v>0.3</v>
      </c>
      <c r="R961" s="1">
        <v>-28</v>
      </c>
      <c r="S961" s="1">
        <v>5</v>
      </c>
      <c r="T961" s="1">
        <v>-1</v>
      </c>
      <c r="U961" s="1">
        <v>88</v>
      </c>
      <c r="V961" s="1">
        <v>92</v>
      </c>
      <c r="W961" s="1">
        <v>39180</v>
      </c>
      <c r="X961" s="1">
        <v>39110</v>
      </c>
      <c r="Y961" s="1">
        <v>37771</v>
      </c>
      <c r="Z961" s="1">
        <v>1.65</v>
      </c>
      <c r="AA961" s="6">
        <f t="shared" si="186"/>
        <v>615</v>
      </c>
      <c r="AB961" s="6">
        <f t="shared" si="187"/>
        <v>92</v>
      </c>
      <c r="AC961" s="6">
        <f t="shared" si="188"/>
        <v>-122022</v>
      </c>
      <c r="AD961" s="6">
        <f t="shared" si="189"/>
        <v>-198.40975609756097</v>
      </c>
      <c r="AE961" s="7">
        <f t="shared" si="190"/>
        <v>-1118</v>
      </c>
      <c r="AF961" t="str">
        <f t="shared" ca="1" si="191"/>
        <v>$V$1066</v>
      </c>
      <c r="AG961" t="str">
        <f t="shared" ca="1" si="192"/>
        <v>$J$1066</v>
      </c>
      <c r="AH961" t="str">
        <f t="shared" ca="1" si="193"/>
        <v>b: C H ROBINSON | 2736036101</v>
      </c>
      <c r="AI961" t="str">
        <f t="shared" ca="1" si="182"/>
        <v>$K$1066</v>
      </c>
      <c r="AJ961" s="8">
        <f t="shared" si="183"/>
        <v>1.6260162601626016E-3</v>
      </c>
      <c r="AK961" s="7">
        <f t="shared" si="184"/>
        <v>-560</v>
      </c>
      <c r="AL961" s="7" t="str">
        <f t="shared" ca="1" si="194"/>
        <v>b: C H ROBINSON | 6080335055</v>
      </c>
      <c r="AM961" t="b">
        <f t="shared" si="185"/>
        <v>0</v>
      </c>
    </row>
    <row r="962" spans="3:39" x14ac:dyDescent="0.3">
      <c r="C962" s="1" t="s">
        <v>1164</v>
      </c>
      <c r="D962" s="1" t="s">
        <v>1165</v>
      </c>
      <c r="E962" s="1" t="s">
        <v>39</v>
      </c>
      <c r="F962" s="1" t="s">
        <v>66</v>
      </c>
      <c r="G962" s="1" t="s">
        <v>1166</v>
      </c>
      <c r="H962" s="1" t="s">
        <v>90</v>
      </c>
      <c r="I962" s="1" t="s">
        <v>546</v>
      </c>
      <c r="J962" t="str">
        <f>TRIM(CONCATENATE(wiz[[#This Row],[SHIPPER..................]],wiz[[#This Row],[ZIP2..]],wiz[[#This Row],[ZIP3..]]))</f>
        <v>b: TRAFFIC TECH INC | 3930129572</v>
      </c>
      <c r="K962" s="1">
        <v>1</v>
      </c>
      <c r="L962" s="1">
        <v>1.17</v>
      </c>
      <c r="M962" s="1">
        <v>0.27</v>
      </c>
      <c r="N962" s="1">
        <v>658</v>
      </c>
      <c r="O962" s="1">
        <v>1.83</v>
      </c>
      <c r="P962" s="1">
        <v>103</v>
      </c>
      <c r="Q962" s="1">
        <v>0.35</v>
      </c>
      <c r="R962" s="1">
        <v>-39</v>
      </c>
      <c r="S962" s="1">
        <v>-225</v>
      </c>
      <c r="T962" s="1">
        <v>-105</v>
      </c>
      <c r="U962" s="1">
        <v>0</v>
      </c>
      <c r="V962" s="1">
        <v>-330</v>
      </c>
      <c r="W962" s="1">
        <v>39110</v>
      </c>
      <c r="X962" s="1">
        <v>39301</v>
      </c>
      <c r="Y962" s="1">
        <v>29572</v>
      </c>
      <c r="Z962" s="1">
        <v>1.22</v>
      </c>
      <c r="AA962" s="6">
        <f t="shared" si="186"/>
        <v>1</v>
      </c>
      <c r="AB962" s="6">
        <f t="shared" si="187"/>
        <v>-330</v>
      </c>
      <c r="AC962" s="6">
        <f t="shared" si="188"/>
        <v>-330</v>
      </c>
      <c r="AD962" s="6">
        <f t="shared" si="189"/>
        <v>-330</v>
      </c>
      <c r="AE962" s="7">
        <f t="shared" si="190"/>
        <v>-330</v>
      </c>
      <c r="AF962" t="str">
        <f t="shared" ca="1" si="191"/>
        <v>$V$748</v>
      </c>
      <c r="AG962" t="str">
        <f t="shared" ca="1" si="192"/>
        <v>$J$748</v>
      </c>
      <c r="AH962" t="str">
        <f t="shared" ca="1" si="193"/>
        <v>TRACTOR SUPPLY MANHAT| 4606475069</v>
      </c>
      <c r="AI962" t="str">
        <f t="shared" ref="AI962:AI1025" ca="1" si="195">REPLACE(AF962,2,1,"K")</f>
        <v>$K$748</v>
      </c>
      <c r="AJ962" s="8">
        <f t="shared" ref="AJ962:AJ1025" si="196">K962/AA962</f>
        <v>1</v>
      </c>
      <c r="AK962" s="7">
        <f t="shared" ref="AK962:AK1025" si="197">_xlfn.MINIFS($V$3:$V$2378,$C$3:$C$2378,C962,$AJ$3:$AJ$2378,"&gt;0.05")</f>
        <v>-330</v>
      </c>
      <c r="AL962" s="7" t="str">
        <f t="shared" ca="1" si="194"/>
        <v>TRACTOR SUPPLY MANHAT| 4606475069</v>
      </c>
      <c r="AM962" t="str">
        <f t="shared" ref="AM962:AM1025" si="198">IF(AK962=V962,J962,FALSE)</f>
        <v>b: TRAFFIC TECH INC | 3930129572</v>
      </c>
    </row>
    <row r="963" spans="3:39" x14ac:dyDescent="0.3">
      <c r="C963" s="1" t="s">
        <v>400</v>
      </c>
      <c r="D963" s="1" t="s">
        <v>401</v>
      </c>
      <c r="E963" s="1" t="s">
        <v>39</v>
      </c>
      <c r="F963" s="1" t="s">
        <v>66</v>
      </c>
      <c r="G963" s="1" t="s">
        <v>774</v>
      </c>
      <c r="H963" s="1" t="s">
        <v>220</v>
      </c>
      <c r="I963" s="1" t="s">
        <v>1167</v>
      </c>
      <c r="J963" t="str">
        <f>TRIM(CONCATENATE(wiz[[#This Row],[SHIPPER..................]],wiz[[#This Row],[ZIP2..]],wiz[[#This Row],[ZIP3..]]))</f>
        <v>KELLOGG COMPANY MLXP| 3861134601</v>
      </c>
      <c r="K963" s="1">
        <v>1</v>
      </c>
      <c r="L963" s="1">
        <v>2.92</v>
      </c>
      <c r="M963" s="1">
        <v>0</v>
      </c>
      <c r="N963" s="1">
        <v>685</v>
      </c>
      <c r="O963" s="1">
        <v>1.42</v>
      </c>
      <c r="P963" s="1">
        <v>85</v>
      </c>
      <c r="Q963" s="1">
        <v>0.3</v>
      </c>
      <c r="R963" s="1">
        <v>149</v>
      </c>
      <c r="S963" s="1">
        <v>-37</v>
      </c>
      <c r="T963" s="1">
        <v>-7</v>
      </c>
      <c r="U963" s="1">
        <v>-25</v>
      </c>
      <c r="V963" s="1">
        <v>-69</v>
      </c>
      <c r="W963" s="1">
        <v>38301</v>
      </c>
      <c r="X963" s="1">
        <v>38611</v>
      </c>
      <c r="Y963" s="1">
        <v>34601</v>
      </c>
      <c r="Z963" s="1">
        <v>2.7</v>
      </c>
      <c r="AA963" s="6">
        <f t="shared" ref="AA963:AA1026" si="199">SUMIFS(K$3:K$2378,$C$3:$C$2378,$C963)</f>
        <v>979</v>
      </c>
      <c r="AB963" s="6">
        <f t="shared" ref="AB963:AB1026" si="200">V963*K963</f>
        <v>-69</v>
      </c>
      <c r="AC963" s="6">
        <f t="shared" ref="AC963:AC1026" si="201">SUMIFS(AB$3:AB$2378,$C$3:$C$2378,$C963)</f>
        <v>105632</v>
      </c>
      <c r="AD963" s="6">
        <f t="shared" ref="AD963:AD1026" si="202">AC963/AA963</f>
        <v>107.89785495403473</v>
      </c>
      <c r="AE963" s="7">
        <f t="shared" ref="AE963:AE1026" si="203">_xlfn.MINIFS($V$3:$V$2378,$C$3:$C$2378,C963)</f>
        <v>-453</v>
      </c>
      <c r="AF963" t="str">
        <f t="shared" ref="AF963:AF1026" ca="1" si="204">CELL("address",INDEX($V$3:$V$2378,MATCH(_xlfn.MINIFS($V$3:$V$2378,$C$3:$C$2378,C963),$V$3:$V$2378,0)))</f>
        <v>$V$191</v>
      </c>
      <c r="AG963" t="str">
        <f t="shared" ref="AG963:AG1026" ca="1" si="205">REPLACE(AF963,2,1,"J")</f>
        <v>$J$191</v>
      </c>
      <c r="AH963" t="str">
        <f t="shared" ref="AH963:AH1026" ca="1" si="206">INDIRECT(AG963)</f>
        <v>KELLOGG COMPANY MLXP| 3030133601</v>
      </c>
      <c r="AI963" t="str">
        <f t="shared" ca="1" si="195"/>
        <v>$K$191</v>
      </c>
      <c r="AJ963" s="8">
        <f t="shared" si="196"/>
        <v>1.0214504596527069E-3</v>
      </c>
      <c r="AK963" s="7">
        <f t="shared" si="197"/>
        <v>-94</v>
      </c>
      <c r="AL963" s="7" t="str">
        <f t="shared" ref="AL963:AL1026" ca="1" si="207">OFFSET(J$2,MATCH(AK963,$V$3:$V$2378,0),)</f>
        <v>KELLOGG COMPANY MLXP| 3861175029</v>
      </c>
      <c r="AM963" t="b">
        <f t="shared" si="198"/>
        <v>0</v>
      </c>
    </row>
    <row r="964" spans="3:39" x14ac:dyDescent="0.3">
      <c r="C964" s="1" t="s">
        <v>400</v>
      </c>
      <c r="D964" s="1" t="s">
        <v>401</v>
      </c>
      <c r="E964" s="1" t="s">
        <v>39</v>
      </c>
      <c r="F964" s="1" t="s">
        <v>66</v>
      </c>
      <c r="G964" s="1" t="s">
        <v>774</v>
      </c>
      <c r="H964" s="1" t="s">
        <v>50</v>
      </c>
      <c r="I964" s="1" t="s">
        <v>223</v>
      </c>
      <c r="J964" t="str">
        <f>TRIM(CONCATENATE(wiz[[#This Row],[SHIPPER..................]],wiz[[#This Row],[ZIP2..]],wiz[[#This Row],[ZIP3..]]))</f>
        <v>KELLOGG COMPANY MLXP| 3861130301</v>
      </c>
      <c r="K964" s="1">
        <v>31</v>
      </c>
      <c r="L964" s="1">
        <v>2.2200000000000002</v>
      </c>
      <c r="M964" s="1">
        <v>0.24</v>
      </c>
      <c r="N964" s="1">
        <v>348</v>
      </c>
      <c r="O964" s="1">
        <v>0.68</v>
      </c>
      <c r="P964" s="1">
        <v>96</v>
      </c>
      <c r="Q964" s="1">
        <v>0.33</v>
      </c>
      <c r="R964" s="1">
        <v>-12</v>
      </c>
      <c r="S964" s="1">
        <v>-37</v>
      </c>
      <c r="T964" s="1">
        <v>36</v>
      </c>
      <c r="U964" s="1">
        <v>-8</v>
      </c>
      <c r="V964" s="1">
        <v>-9</v>
      </c>
      <c r="W964" s="1">
        <v>71944</v>
      </c>
      <c r="X964" s="1">
        <v>38611</v>
      </c>
      <c r="Y964" s="1">
        <v>30301</v>
      </c>
      <c r="Z964" s="1">
        <v>2.2400000000000002</v>
      </c>
      <c r="AA964" s="6">
        <f t="shared" si="199"/>
        <v>979</v>
      </c>
      <c r="AB964" s="6">
        <f t="shared" si="200"/>
        <v>-279</v>
      </c>
      <c r="AC964" s="6">
        <f t="shared" si="201"/>
        <v>105632</v>
      </c>
      <c r="AD964" s="6">
        <f t="shared" si="202"/>
        <v>107.89785495403473</v>
      </c>
      <c r="AE964" s="7">
        <f t="shared" si="203"/>
        <v>-453</v>
      </c>
      <c r="AF964" t="str">
        <f t="shared" ca="1" si="204"/>
        <v>$V$191</v>
      </c>
      <c r="AG964" t="str">
        <f t="shared" ca="1" si="205"/>
        <v>$J$191</v>
      </c>
      <c r="AH964" t="str">
        <f t="shared" ca="1" si="206"/>
        <v>KELLOGG COMPANY MLXP| 3030133601</v>
      </c>
      <c r="AI964" t="str">
        <f t="shared" ca="1" si="195"/>
        <v>$K$191</v>
      </c>
      <c r="AJ964" s="8">
        <f t="shared" si="196"/>
        <v>3.1664964249233915E-2</v>
      </c>
      <c r="AK964" s="7">
        <f t="shared" si="197"/>
        <v>-94</v>
      </c>
      <c r="AL964" s="7" t="str">
        <f t="shared" ca="1" si="207"/>
        <v>KELLOGG COMPANY MLXP| 3861175029</v>
      </c>
      <c r="AM964" t="b">
        <f t="shared" si="198"/>
        <v>0</v>
      </c>
    </row>
    <row r="965" spans="3:39" x14ac:dyDescent="0.3">
      <c r="C965" s="1" t="s">
        <v>47</v>
      </c>
      <c r="D965" s="1" t="s">
        <v>48</v>
      </c>
      <c r="E965" s="1" t="s">
        <v>39</v>
      </c>
      <c r="F965" s="1" t="s">
        <v>66</v>
      </c>
      <c r="G965" s="1" t="s">
        <v>774</v>
      </c>
      <c r="H965" s="1" t="s">
        <v>50</v>
      </c>
      <c r="I965" s="1" t="s">
        <v>362</v>
      </c>
      <c r="J965" t="str">
        <f>TRIM(CONCATENATE(wiz[[#This Row],[SHIPPER..................]],wiz[[#This Row],[ZIP2..]],wiz[[#This Row],[ZIP3..]]))</f>
        <v>LOWES MLXP VAN ONE WA| 3861130103</v>
      </c>
      <c r="K965" s="1">
        <v>2</v>
      </c>
      <c r="L965" s="1">
        <v>2.08</v>
      </c>
      <c r="M965" s="1">
        <v>0.21</v>
      </c>
      <c r="N965" s="1">
        <v>316</v>
      </c>
      <c r="O965" s="1">
        <v>1.35</v>
      </c>
      <c r="P965" s="1">
        <v>20</v>
      </c>
      <c r="Q965" s="1">
        <v>0.25</v>
      </c>
      <c r="R965" s="1">
        <v>0</v>
      </c>
      <c r="S965" s="1">
        <v>-5</v>
      </c>
      <c r="T965" s="1">
        <v>-123</v>
      </c>
      <c r="U965" s="1">
        <v>-387</v>
      </c>
      <c r="V965" s="1">
        <v>-515</v>
      </c>
      <c r="W965" s="1">
        <v>38101</v>
      </c>
      <c r="X965" s="1">
        <v>38611</v>
      </c>
      <c r="Y965" s="1">
        <v>30103</v>
      </c>
      <c r="Z965" s="1">
        <v>2.0699999999999998</v>
      </c>
      <c r="AA965" s="6">
        <f t="shared" si="199"/>
        <v>678</v>
      </c>
      <c r="AB965" s="6">
        <f t="shared" si="200"/>
        <v>-1030</v>
      </c>
      <c r="AC965" s="6">
        <f t="shared" si="201"/>
        <v>-50621</v>
      </c>
      <c r="AD965" s="6">
        <f t="shared" si="202"/>
        <v>-74.662241887905608</v>
      </c>
      <c r="AE965" s="7">
        <f t="shared" si="203"/>
        <v>-655</v>
      </c>
      <c r="AF965" t="str">
        <f t="shared" ca="1" si="204"/>
        <v>$V$1026</v>
      </c>
      <c r="AG965" t="str">
        <f t="shared" ca="1" si="205"/>
        <v>$J$1026</v>
      </c>
      <c r="AH965" t="str">
        <f t="shared" ca="1" si="206"/>
        <v>LOWES MLXP VAN ONE WA| 2820147265</v>
      </c>
      <c r="AI965" t="str">
        <f t="shared" ca="1" si="195"/>
        <v>$K$1026</v>
      </c>
      <c r="AJ965" s="8">
        <f t="shared" si="196"/>
        <v>2.9498525073746312E-3</v>
      </c>
      <c r="AK965" s="7">
        <f t="shared" si="197"/>
        <v>-233</v>
      </c>
      <c r="AL965" s="7" t="str">
        <f t="shared" ca="1" si="207"/>
        <v>b: ECHO GLOBAL LOGIST| 6621537201</v>
      </c>
      <c r="AM965" t="b">
        <f t="shared" si="198"/>
        <v>0</v>
      </c>
    </row>
    <row r="966" spans="3:39" x14ac:dyDescent="0.3">
      <c r="C966" s="1" t="s">
        <v>400</v>
      </c>
      <c r="D966" s="1" t="s">
        <v>401</v>
      </c>
      <c r="E966" s="1" t="s">
        <v>39</v>
      </c>
      <c r="F966" s="1" t="s">
        <v>66</v>
      </c>
      <c r="G966" s="1" t="s">
        <v>774</v>
      </c>
      <c r="H966" s="1" t="s">
        <v>53</v>
      </c>
      <c r="I966" s="1" t="s">
        <v>417</v>
      </c>
      <c r="J966" t="str">
        <f>TRIM(CONCATENATE(wiz[[#This Row],[SHIPPER..................]],wiz[[#This Row],[ZIP2..]],wiz[[#This Row],[ZIP3..]]))</f>
        <v>KELLOGG COMPANY MLXP| 3861160803</v>
      </c>
      <c r="K966" s="1">
        <v>25</v>
      </c>
      <c r="L966" s="1">
        <v>2.0499999999999998</v>
      </c>
      <c r="M966" s="1">
        <v>0.27</v>
      </c>
      <c r="N966" s="1">
        <v>535</v>
      </c>
      <c r="O966" s="1">
        <v>1.1299999999999999</v>
      </c>
      <c r="P966" s="1">
        <v>102</v>
      </c>
      <c r="Q966" s="1">
        <v>0.33</v>
      </c>
      <c r="R966" s="1">
        <v>-26</v>
      </c>
      <c r="S966" s="1">
        <v>-37</v>
      </c>
      <c r="T966" s="1">
        <v>-20</v>
      </c>
      <c r="U966" s="1">
        <v>5</v>
      </c>
      <c r="V966" s="1">
        <v>-52</v>
      </c>
      <c r="W966" s="1">
        <v>72370</v>
      </c>
      <c r="X966" s="1">
        <v>38611</v>
      </c>
      <c r="Y966" s="1">
        <v>60803</v>
      </c>
      <c r="Z966" s="1">
        <v>2.1</v>
      </c>
      <c r="AA966" s="6">
        <f t="shared" si="199"/>
        <v>979</v>
      </c>
      <c r="AB966" s="6">
        <f t="shared" si="200"/>
        <v>-1300</v>
      </c>
      <c r="AC966" s="6">
        <f t="shared" si="201"/>
        <v>105632</v>
      </c>
      <c r="AD966" s="6">
        <f t="shared" si="202"/>
        <v>107.89785495403473</v>
      </c>
      <c r="AE966" s="7">
        <f t="shared" si="203"/>
        <v>-453</v>
      </c>
      <c r="AF966" t="str">
        <f t="shared" ca="1" si="204"/>
        <v>$V$191</v>
      </c>
      <c r="AG966" t="str">
        <f t="shared" ca="1" si="205"/>
        <v>$J$191</v>
      </c>
      <c r="AH966" t="str">
        <f t="shared" ca="1" si="206"/>
        <v>KELLOGG COMPANY MLXP| 3030133601</v>
      </c>
      <c r="AI966" t="str">
        <f t="shared" ca="1" si="195"/>
        <v>$K$191</v>
      </c>
      <c r="AJ966" s="8">
        <f t="shared" si="196"/>
        <v>2.5536261491317672E-2</v>
      </c>
      <c r="AK966" s="7">
        <f t="shared" si="197"/>
        <v>-94</v>
      </c>
      <c r="AL966" s="7" t="str">
        <f t="shared" ca="1" si="207"/>
        <v>KELLOGG COMPANY MLXP| 3861175029</v>
      </c>
      <c r="AM966" t="b">
        <f t="shared" si="198"/>
        <v>0</v>
      </c>
    </row>
    <row r="967" spans="3:39" x14ac:dyDescent="0.3">
      <c r="C967" s="1" t="s">
        <v>119</v>
      </c>
      <c r="D967" s="1" t="s">
        <v>120</v>
      </c>
      <c r="E967" s="1" t="s">
        <v>39</v>
      </c>
      <c r="F967" s="1" t="s">
        <v>66</v>
      </c>
      <c r="G967" s="1" t="s">
        <v>498</v>
      </c>
      <c r="H967" s="1" t="s">
        <v>53</v>
      </c>
      <c r="I967" s="1" t="s">
        <v>773</v>
      </c>
      <c r="J967" t="str">
        <f>TRIM(CONCATENATE(wiz[[#This Row],[SHIPPER..................]],wiz[[#This Row],[ZIP2..]],wiz[[#This Row],[ZIP3..]]))</f>
        <v>b: HUB GROUP INC | 3865460431</v>
      </c>
      <c r="K967" s="1">
        <v>1</v>
      </c>
      <c r="L967" s="1">
        <v>2.4700000000000002</v>
      </c>
      <c r="M967" s="1">
        <v>0.28000000000000003</v>
      </c>
      <c r="N967" s="1">
        <v>545</v>
      </c>
      <c r="O967" s="1">
        <v>1</v>
      </c>
      <c r="P967" s="1">
        <v>13</v>
      </c>
      <c r="Q967" s="1">
        <v>0.25</v>
      </c>
      <c r="R967" s="1">
        <v>-38</v>
      </c>
      <c r="S967" s="1">
        <v>12</v>
      </c>
      <c r="T967" s="1">
        <v>10</v>
      </c>
      <c r="U967" s="1">
        <v>422</v>
      </c>
      <c r="V967" s="1">
        <v>444</v>
      </c>
      <c r="W967" s="1">
        <v>38611</v>
      </c>
      <c r="X967" s="1">
        <v>38654</v>
      </c>
      <c r="Y967" s="1">
        <v>60431</v>
      </c>
      <c r="Z967" s="1">
        <v>2.5299999999999998</v>
      </c>
      <c r="AA967" s="6">
        <f t="shared" si="199"/>
        <v>49</v>
      </c>
      <c r="AB967" s="6">
        <f t="shared" si="200"/>
        <v>444</v>
      </c>
      <c r="AC967" s="6">
        <f t="shared" si="201"/>
        <v>11121</v>
      </c>
      <c r="AD967" s="6">
        <f t="shared" si="202"/>
        <v>226.9591836734694</v>
      </c>
      <c r="AE967" s="7">
        <f t="shared" si="203"/>
        <v>-543</v>
      </c>
      <c r="AF967" t="str">
        <f t="shared" ca="1" si="204"/>
        <v>$V$992</v>
      </c>
      <c r="AG967" t="str">
        <f t="shared" ca="1" si="205"/>
        <v>$J$992</v>
      </c>
      <c r="AH967" t="str">
        <f t="shared" ca="1" si="206"/>
        <v>b: HUB GROUP INC | 3885131601</v>
      </c>
      <c r="AI967" t="str">
        <f t="shared" ca="1" si="195"/>
        <v>$K$992</v>
      </c>
      <c r="AJ967" s="8">
        <f t="shared" si="196"/>
        <v>2.0408163265306121E-2</v>
      </c>
      <c r="AK967" s="7">
        <f t="shared" si="197"/>
        <v>-170</v>
      </c>
      <c r="AL967" s="7" t="str">
        <f t="shared" ca="1" si="207"/>
        <v>b: ECHO GLOBAL LOGIST| 4770130501</v>
      </c>
      <c r="AM967" t="b">
        <f t="shared" si="198"/>
        <v>0</v>
      </c>
    </row>
    <row r="968" spans="3:39" x14ac:dyDescent="0.3">
      <c r="C968" s="1" t="s">
        <v>400</v>
      </c>
      <c r="D968" s="1" t="s">
        <v>401</v>
      </c>
      <c r="E968" s="1" t="s">
        <v>39</v>
      </c>
      <c r="F968" s="1" t="s">
        <v>66</v>
      </c>
      <c r="G968" s="1" t="s">
        <v>774</v>
      </c>
      <c r="H968" s="1" t="s">
        <v>53</v>
      </c>
      <c r="I968" s="1" t="s">
        <v>770</v>
      </c>
      <c r="J968" t="str">
        <f>TRIM(CONCATENATE(wiz[[#This Row],[SHIPPER..................]],wiz[[#This Row],[ZIP2..]],wiz[[#This Row],[ZIP3..]]))</f>
        <v>KELLOGG COMPANY MLXP| 3861160440</v>
      </c>
      <c r="K968" s="1">
        <v>1</v>
      </c>
      <c r="L968" s="1">
        <v>2.02</v>
      </c>
      <c r="M968" s="1">
        <v>0.26</v>
      </c>
      <c r="N968" s="1">
        <v>545</v>
      </c>
      <c r="O968" s="1">
        <v>1.1299999999999999</v>
      </c>
      <c r="P968" s="1">
        <v>87</v>
      </c>
      <c r="Q968" s="1">
        <v>0.3</v>
      </c>
      <c r="R968" s="1">
        <v>-14</v>
      </c>
      <c r="S968" s="1">
        <v>-37</v>
      </c>
      <c r="T968" s="1">
        <v>-20</v>
      </c>
      <c r="U968" s="1">
        <v>152</v>
      </c>
      <c r="V968" s="1">
        <v>95</v>
      </c>
      <c r="W968" s="1">
        <v>38301</v>
      </c>
      <c r="X968" s="1">
        <v>38611</v>
      </c>
      <c r="Y968" s="1">
        <v>60440</v>
      </c>
      <c r="Z968" s="1">
        <v>2.06</v>
      </c>
      <c r="AA968" s="6">
        <f t="shared" si="199"/>
        <v>979</v>
      </c>
      <c r="AB968" s="6">
        <f t="shared" si="200"/>
        <v>95</v>
      </c>
      <c r="AC968" s="6">
        <f t="shared" si="201"/>
        <v>105632</v>
      </c>
      <c r="AD968" s="6">
        <f t="shared" si="202"/>
        <v>107.89785495403473</v>
      </c>
      <c r="AE968" s="7">
        <f t="shared" si="203"/>
        <v>-453</v>
      </c>
      <c r="AF968" t="str">
        <f t="shared" ca="1" si="204"/>
        <v>$V$191</v>
      </c>
      <c r="AG968" t="str">
        <f t="shared" ca="1" si="205"/>
        <v>$J$191</v>
      </c>
      <c r="AH968" t="str">
        <f t="shared" ca="1" si="206"/>
        <v>KELLOGG COMPANY MLXP| 3030133601</v>
      </c>
      <c r="AI968" t="str">
        <f t="shared" ca="1" si="195"/>
        <v>$K$191</v>
      </c>
      <c r="AJ968" s="8">
        <f t="shared" si="196"/>
        <v>1.0214504596527069E-3</v>
      </c>
      <c r="AK968" s="7">
        <f t="shared" si="197"/>
        <v>-94</v>
      </c>
      <c r="AL968" s="7" t="str">
        <f t="shared" ca="1" si="207"/>
        <v>KELLOGG COMPANY MLXP| 3861175029</v>
      </c>
      <c r="AM968" t="b">
        <f t="shared" si="198"/>
        <v>0</v>
      </c>
    </row>
    <row r="969" spans="3:39" x14ac:dyDescent="0.3">
      <c r="C969" s="1" t="s">
        <v>400</v>
      </c>
      <c r="D969" s="1" t="s">
        <v>401</v>
      </c>
      <c r="E969" s="1" t="s">
        <v>39</v>
      </c>
      <c r="F969" s="1" t="s">
        <v>66</v>
      </c>
      <c r="G969" s="1" t="s">
        <v>774</v>
      </c>
      <c r="H969" s="1" t="s">
        <v>53</v>
      </c>
      <c r="I969" s="1" t="s">
        <v>427</v>
      </c>
      <c r="J969" t="str">
        <f>TRIM(CONCATENATE(wiz[[#This Row],[SHIPPER..................]],wiz[[#This Row],[ZIP2..]],wiz[[#This Row],[ZIP3..]]))</f>
        <v>KELLOGG COMPANY MLXP| 3861160447</v>
      </c>
      <c r="K969" s="1">
        <v>63</v>
      </c>
      <c r="L969" s="1">
        <v>2.1</v>
      </c>
      <c r="M969" s="1">
        <v>0.26</v>
      </c>
      <c r="N969" s="1">
        <v>525</v>
      </c>
      <c r="O969" s="1">
        <v>0.92</v>
      </c>
      <c r="P969" s="1">
        <v>83</v>
      </c>
      <c r="Q969" s="1">
        <v>0.31</v>
      </c>
      <c r="R969" s="1">
        <v>-27</v>
      </c>
      <c r="S969" s="1">
        <v>-37</v>
      </c>
      <c r="T969" s="1">
        <v>29</v>
      </c>
      <c r="U969" s="1">
        <v>187</v>
      </c>
      <c r="V969" s="1">
        <v>179</v>
      </c>
      <c r="W969" s="1">
        <v>38301</v>
      </c>
      <c r="X969" s="1">
        <v>38611</v>
      </c>
      <c r="Y969" s="1">
        <v>60447</v>
      </c>
      <c r="Z969" s="1">
        <v>2.14</v>
      </c>
      <c r="AA969" s="6">
        <f t="shared" si="199"/>
        <v>979</v>
      </c>
      <c r="AB969" s="6">
        <f t="shared" si="200"/>
        <v>11277</v>
      </c>
      <c r="AC969" s="6">
        <f t="shared" si="201"/>
        <v>105632</v>
      </c>
      <c r="AD969" s="6">
        <f t="shared" si="202"/>
        <v>107.89785495403473</v>
      </c>
      <c r="AE969" s="7">
        <f t="shared" si="203"/>
        <v>-453</v>
      </c>
      <c r="AF969" t="str">
        <f t="shared" ca="1" si="204"/>
        <v>$V$191</v>
      </c>
      <c r="AG969" t="str">
        <f t="shared" ca="1" si="205"/>
        <v>$J$191</v>
      </c>
      <c r="AH969" t="str">
        <f t="shared" ca="1" si="206"/>
        <v>KELLOGG COMPANY MLXP| 3030133601</v>
      </c>
      <c r="AI969" t="str">
        <f t="shared" ca="1" si="195"/>
        <v>$K$191</v>
      </c>
      <c r="AJ969" s="8">
        <f t="shared" si="196"/>
        <v>6.4351378958120528E-2</v>
      </c>
      <c r="AK969" s="7">
        <f t="shared" si="197"/>
        <v>-94</v>
      </c>
      <c r="AL969" s="7" t="str">
        <f t="shared" ca="1" si="207"/>
        <v>KELLOGG COMPANY MLXP| 3861175029</v>
      </c>
      <c r="AM969" t="b">
        <f t="shared" si="198"/>
        <v>0</v>
      </c>
    </row>
    <row r="970" spans="3:39" x14ac:dyDescent="0.3">
      <c r="C970" s="1" t="s">
        <v>47</v>
      </c>
      <c r="D970" s="1" t="s">
        <v>48</v>
      </c>
      <c r="E970" s="1" t="s">
        <v>39</v>
      </c>
      <c r="F970" s="1" t="s">
        <v>66</v>
      </c>
      <c r="G970" s="1" t="s">
        <v>774</v>
      </c>
      <c r="H970" s="1" t="s">
        <v>53</v>
      </c>
      <c r="I970" s="1" t="s">
        <v>799</v>
      </c>
      <c r="J970" t="str">
        <f>TRIM(CONCATENATE(wiz[[#This Row],[SHIPPER..................]],wiz[[#This Row],[ZIP2..]],wiz[[#This Row],[ZIP3..]]))</f>
        <v>LOWES MLXP VAN ONE WA| 3861161101</v>
      </c>
      <c r="K970" s="1">
        <v>3</v>
      </c>
      <c r="L970" s="1">
        <v>1.8</v>
      </c>
      <c r="M970" s="1">
        <v>0.21</v>
      </c>
      <c r="N970" s="1">
        <v>584</v>
      </c>
      <c r="O970" s="1">
        <v>1.1499999999999999</v>
      </c>
      <c r="P970" s="1">
        <v>25</v>
      </c>
      <c r="Q970" s="1">
        <v>0.25</v>
      </c>
      <c r="R970" s="1">
        <v>-2</v>
      </c>
      <c r="S970" s="1">
        <v>-5</v>
      </c>
      <c r="T970" s="1">
        <v>-11</v>
      </c>
      <c r="U970" s="1">
        <v>-67</v>
      </c>
      <c r="V970" s="1">
        <v>-83</v>
      </c>
      <c r="W970" s="1">
        <v>38611</v>
      </c>
      <c r="X970" s="1">
        <v>38611</v>
      </c>
      <c r="Y970" s="1">
        <v>61101</v>
      </c>
      <c r="Z970" s="1">
        <v>1.79</v>
      </c>
      <c r="AA970" s="6">
        <f t="shared" si="199"/>
        <v>678</v>
      </c>
      <c r="AB970" s="6">
        <f t="shared" si="200"/>
        <v>-249</v>
      </c>
      <c r="AC970" s="6">
        <f t="shared" si="201"/>
        <v>-50621</v>
      </c>
      <c r="AD970" s="6">
        <f t="shared" si="202"/>
        <v>-74.662241887905608</v>
      </c>
      <c r="AE970" s="7">
        <f t="shared" si="203"/>
        <v>-655</v>
      </c>
      <c r="AF970" t="str">
        <f t="shared" ca="1" si="204"/>
        <v>$V$1026</v>
      </c>
      <c r="AG970" t="str">
        <f t="shared" ca="1" si="205"/>
        <v>$J$1026</v>
      </c>
      <c r="AH970" t="str">
        <f t="shared" ca="1" si="206"/>
        <v>LOWES MLXP VAN ONE WA| 2820147265</v>
      </c>
      <c r="AI970" t="str">
        <f t="shared" ca="1" si="195"/>
        <v>$K$1026</v>
      </c>
      <c r="AJ970" s="8">
        <f t="shared" si="196"/>
        <v>4.4247787610619468E-3</v>
      </c>
      <c r="AK970" s="7">
        <f t="shared" si="197"/>
        <v>-233</v>
      </c>
      <c r="AL970" s="7" t="str">
        <f t="shared" ca="1" si="207"/>
        <v>b: ECHO GLOBAL LOGIST| 6621537201</v>
      </c>
      <c r="AM970" t="b">
        <f t="shared" si="198"/>
        <v>0</v>
      </c>
    </row>
    <row r="971" spans="3:39" x14ac:dyDescent="0.3">
      <c r="C971" s="1" t="s">
        <v>1168</v>
      </c>
      <c r="D971" s="1" t="s">
        <v>1169</v>
      </c>
      <c r="E971" s="1" t="s">
        <v>39</v>
      </c>
      <c r="F971" s="1" t="s">
        <v>66</v>
      </c>
      <c r="G971" s="1" t="s">
        <v>498</v>
      </c>
      <c r="H971" s="1" t="s">
        <v>42</v>
      </c>
      <c r="I971" s="1" t="s">
        <v>321</v>
      </c>
      <c r="J971" t="str">
        <f>TRIM(CONCATENATE(wiz[[#This Row],[SHIPPER..................]],wiz[[#This Row],[ZIP2..]],wiz[[#This Row],[ZIP3..]]))</f>
        <v>b: BM2 FREIGHT SERVIC| 3865446801</v>
      </c>
      <c r="K971" s="1">
        <v>2</v>
      </c>
      <c r="L971" s="1">
        <v>1.33</v>
      </c>
      <c r="M971" s="1">
        <v>0.27</v>
      </c>
      <c r="N971" s="1">
        <v>612</v>
      </c>
      <c r="O971" s="1">
        <v>1.21</v>
      </c>
      <c r="P971" s="1">
        <v>112</v>
      </c>
      <c r="Q971" s="1">
        <v>0.33</v>
      </c>
      <c r="R971" s="1">
        <v>-37</v>
      </c>
      <c r="S971" s="1">
        <v>-84</v>
      </c>
      <c r="T971" s="1">
        <v>1</v>
      </c>
      <c r="U971" s="1">
        <v>-304</v>
      </c>
      <c r="V971" s="1">
        <v>-387</v>
      </c>
      <c r="W971" s="1">
        <v>38301</v>
      </c>
      <c r="X971" s="1">
        <v>38654</v>
      </c>
      <c r="Y971" s="1">
        <v>46801</v>
      </c>
      <c r="Z971" s="1">
        <v>1.38</v>
      </c>
      <c r="AA971" s="6">
        <f t="shared" si="199"/>
        <v>2</v>
      </c>
      <c r="AB971" s="6">
        <f t="shared" si="200"/>
        <v>-774</v>
      </c>
      <c r="AC971" s="6">
        <f t="shared" si="201"/>
        <v>-774</v>
      </c>
      <c r="AD971" s="6">
        <f t="shared" si="202"/>
        <v>-387</v>
      </c>
      <c r="AE971" s="7">
        <f t="shared" si="203"/>
        <v>-387</v>
      </c>
      <c r="AF971" t="str">
        <f t="shared" ca="1" si="204"/>
        <v>$V$971</v>
      </c>
      <c r="AG971" t="str">
        <f t="shared" ca="1" si="205"/>
        <v>$J$971</v>
      </c>
      <c r="AH971" t="str">
        <f t="shared" ca="1" si="206"/>
        <v>b: BM2 FREIGHT SERVIC| 3865446801</v>
      </c>
      <c r="AI971" t="str">
        <f t="shared" ca="1" si="195"/>
        <v>$K$971</v>
      </c>
      <c r="AJ971" s="8">
        <f t="shared" si="196"/>
        <v>1</v>
      </c>
      <c r="AK971" s="7">
        <f t="shared" si="197"/>
        <v>-387</v>
      </c>
      <c r="AL971" s="7" t="str">
        <f t="shared" ca="1" si="207"/>
        <v>b: BM2 FREIGHT SERVIC| 3865446801</v>
      </c>
      <c r="AM971" t="str">
        <f t="shared" si="198"/>
        <v>b: BM2 FREIGHT SERVIC| 3865446801</v>
      </c>
    </row>
    <row r="972" spans="3:39" x14ac:dyDescent="0.3">
      <c r="C972" s="1" t="s">
        <v>37</v>
      </c>
      <c r="D972" s="1" t="s">
        <v>38</v>
      </c>
      <c r="E972" s="1" t="s">
        <v>39</v>
      </c>
      <c r="F972" s="1" t="s">
        <v>66</v>
      </c>
      <c r="G972" s="1" t="s">
        <v>774</v>
      </c>
      <c r="H972" s="1" t="s">
        <v>246</v>
      </c>
      <c r="I972" s="1" t="s">
        <v>1005</v>
      </c>
      <c r="J972" t="str">
        <f>TRIM(CONCATENATE(wiz[[#This Row],[SHIPPER..................]],wiz[[#This Row],[ZIP2..]],wiz[[#This Row],[ZIP3..]]))</f>
        <v>b: C H ROBINSON | 3861170401</v>
      </c>
      <c r="K972" s="1">
        <v>3</v>
      </c>
      <c r="L972" s="1">
        <v>1.73</v>
      </c>
      <c r="M972" s="1">
        <v>0.28000000000000003</v>
      </c>
      <c r="N972" s="1">
        <v>348</v>
      </c>
      <c r="O972" s="1">
        <v>0.71</v>
      </c>
      <c r="P972" s="1">
        <v>29</v>
      </c>
      <c r="Q972" s="1">
        <v>0.25</v>
      </c>
      <c r="R972" s="1">
        <v>-24</v>
      </c>
      <c r="S972" s="1">
        <v>19</v>
      </c>
      <c r="T972" s="1">
        <v>29</v>
      </c>
      <c r="U972" s="1">
        <v>-301</v>
      </c>
      <c r="V972" s="1">
        <v>-253</v>
      </c>
      <c r="W972" s="1">
        <v>38101</v>
      </c>
      <c r="X972" s="1">
        <v>38611</v>
      </c>
      <c r="Y972" s="1">
        <v>70401</v>
      </c>
      <c r="Z972" s="1">
        <v>1.79</v>
      </c>
      <c r="AA972" s="6">
        <f t="shared" si="199"/>
        <v>615</v>
      </c>
      <c r="AB972" s="6">
        <f t="shared" si="200"/>
        <v>-759</v>
      </c>
      <c r="AC972" s="6">
        <f t="shared" si="201"/>
        <v>-122022</v>
      </c>
      <c r="AD972" s="6">
        <f t="shared" si="202"/>
        <v>-198.40975609756097</v>
      </c>
      <c r="AE972" s="7">
        <f t="shared" si="203"/>
        <v>-1118</v>
      </c>
      <c r="AF972" t="str">
        <f t="shared" ca="1" si="204"/>
        <v>$V$1066</v>
      </c>
      <c r="AG972" t="str">
        <f t="shared" ca="1" si="205"/>
        <v>$J$1066</v>
      </c>
      <c r="AH972" t="str">
        <f t="shared" ca="1" si="206"/>
        <v>b: C H ROBINSON | 2736036101</v>
      </c>
      <c r="AI972" t="str">
        <f t="shared" ca="1" si="195"/>
        <v>$K$1066</v>
      </c>
      <c r="AJ972" s="8">
        <f t="shared" si="196"/>
        <v>4.8780487804878049E-3</v>
      </c>
      <c r="AK972" s="7">
        <f t="shared" si="197"/>
        <v>-560</v>
      </c>
      <c r="AL972" s="7" t="str">
        <f t="shared" ca="1" si="207"/>
        <v>b: C H ROBINSON | 6080335055</v>
      </c>
      <c r="AM972" t="b">
        <f t="shared" si="198"/>
        <v>0</v>
      </c>
    </row>
    <row r="973" spans="3:39" x14ac:dyDescent="0.3">
      <c r="C973" s="1" t="s">
        <v>400</v>
      </c>
      <c r="D973" s="1" t="s">
        <v>401</v>
      </c>
      <c r="E973" s="1" t="s">
        <v>39</v>
      </c>
      <c r="F973" s="1" t="s">
        <v>66</v>
      </c>
      <c r="G973" s="1" t="s">
        <v>774</v>
      </c>
      <c r="H973" s="1" t="s">
        <v>176</v>
      </c>
      <c r="I973" s="1" t="s">
        <v>1067</v>
      </c>
      <c r="J973" t="str">
        <f>TRIM(CONCATENATE(wiz[[#This Row],[SHIPPER..................]],wiz[[#This Row],[ZIP2..]],wiz[[#This Row],[ZIP3..]]))</f>
        <v>KELLOGG COMPANY MLXP| 3861149509</v>
      </c>
      <c r="K973" s="1">
        <v>1</v>
      </c>
      <c r="L973" s="1">
        <v>2.0499999999999998</v>
      </c>
      <c r="M973" s="1">
        <v>0.28999999999999998</v>
      </c>
      <c r="N973" s="1">
        <v>698</v>
      </c>
      <c r="O973" s="1">
        <v>1.39</v>
      </c>
      <c r="P973" s="1">
        <v>29</v>
      </c>
      <c r="Q973" s="1">
        <v>0.25</v>
      </c>
      <c r="R973" s="1">
        <v>-48</v>
      </c>
      <c r="S973" s="1">
        <v>-37</v>
      </c>
      <c r="T973" s="1">
        <v>0</v>
      </c>
      <c r="U973" s="1">
        <v>-49</v>
      </c>
      <c r="V973" s="1">
        <v>-86</v>
      </c>
      <c r="W973" s="1">
        <v>38101</v>
      </c>
      <c r="X973" s="1">
        <v>38611</v>
      </c>
      <c r="Y973" s="1">
        <v>49509</v>
      </c>
      <c r="Z973" s="1">
        <v>2.12</v>
      </c>
      <c r="AA973" s="6">
        <f t="shared" si="199"/>
        <v>979</v>
      </c>
      <c r="AB973" s="6">
        <f t="shared" si="200"/>
        <v>-86</v>
      </c>
      <c r="AC973" s="6">
        <f t="shared" si="201"/>
        <v>105632</v>
      </c>
      <c r="AD973" s="6">
        <f t="shared" si="202"/>
        <v>107.89785495403473</v>
      </c>
      <c r="AE973" s="7">
        <f t="shared" si="203"/>
        <v>-453</v>
      </c>
      <c r="AF973" t="str">
        <f t="shared" ca="1" si="204"/>
        <v>$V$191</v>
      </c>
      <c r="AG973" t="str">
        <f t="shared" ca="1" si="205"/>
        <v>$J$191</v>
      </c>
      <c r="AH973" t="str">
        <f t="shared" ca="1" si="206"/>
        <v>KELLOGG COMPANY MLXP| 3030133601</v>
      </c>
      <c r="AI973" t="str">
        <f t="shared" ca="1" si="195"/>
        <v>$K$191</v>
      </c>
      <c r="AJ973" s="8">
        <f t="shared" si="196"/>
        <v>1.0214504596527069E-3</v>
      </c>
      <c r="AK973" s="7">
        <f t="shared" si="197"/>
        <v>-94</v>
      </c>
      <c r="AL973" s="7" t="str">
        <f t="shared" ca="1" si="207"/>
        <v>KELLOGG COMPANY MLXP| 3861175029</v>
      </c>
      <c r="AM973" t="b">
        <f t="shared" si="198"/>
        <v>0</v>
      </c>
    </row>
    <row r="974" spans="3:39" x14ac:dyDescent="0.3">
      <c r="C974" s="1" t="s">
        <v>47</v>
      </c>
      <c r="D974" s="1" t="s">
        <v>48</v>
      </c>
      <c r="E974" s="1" t="s">
        <v>39</v>
      </c>
      <c r="F974" s="1" t="s">
        <v>66</v>
      </c>
      <c r="G974" s="1" t="s">
        <v>774</v>
      </c>
      <c r="H974" s="1" t="s">
        <v>68</v>
      </c>
      <c r="I974" s="1" t="s">
        <v>231</v>
      </c>
      <c r="J974" t="str">
        <f>TRIM(CONCATENATE(wiz[[#This Row],[SHIPPER..................]],wiz[[#This Row],[ZIP2..]],wiz[[#This Row],[ZIP3..]]))</f>
        <v>LOWES MLXP VAN ONE WA| 3861128625</v>
      </c>
      <c r="K974" s="1">
        <v>1</v>
      </c>
      <c r="L974" s="1">
        <v>1.92</v>
      </c>
      <c r="M974" s="1">
        <v>0.21</v>
      </c>
      <c r="N974" s="1">
        <v>604</v>
      </c>
      <c r="O974" s="1">
        <v>2.04</v>
      </c>
      <c r="P974" s="1">
        <v>308</v>
      </c>
      <c r="Q974" s="1">
        <v>0.55000000000000004</v>
      </c>
      <c r="R974" s="1">
        <v>0</v>
      </c>
      <c r="S974" s="1">
        <v>-5</v>
      </c>
      <c r="T974" s="1">
        <v>-196</v>
      </c>
      <c r="U974" s="1">
        <v>-185</v>
      </c>
      <c r="V974" s="1">
        <v>-386</v>
      </c>
      <c r="W974" s="1">
        <v>72901</v>
      </c>
      <c r="X974" s="1">
        <v>38611</v>
      </c>
      <c r="Y974" s="1">
        <v>28625</v>
      </c>
      <c r="Z974" s="1">
        <v>1.91</v>
      </c>
      <c r="AA974" s="6">
        <f t="shared" si="199"/>
        <v>678</v>
      </c>
      <c r="AB974" s="6">
        <f t="shared" si="200"/>
        <v>-386</v>
      </c>
      <c r="AC974" s="6">
        <f t="shared" si="201"/>
        <v>-50621</v>
      </c>
      <c r="AD974" s="6">
        <f t="shared" si="202"/>
        <v>-74.662241887905608</v>
      </c>
      <c r="AE974" s="7">
        <f t="shared" si="203"/>
        <v>-655</v>
      </c>
      <c r="AF974" t="str">
        <f t="shared" ca="1" si="204"/>
        <v>$V$1026</v>
      </c>
      <c r="AG974" t="str">
        <f t="shared" ca="1" si="205"/>
        <v>$J$1026</v>
      </c>
      <c r="AH974" t="str">
        <f t="shared" ca="1" si="206"/>
        <v>LOWES MLXP VAN ONE WA| 2820147265</v>
      </c>
      <c r="AI974" t="str">
        <f t="shared" ca="1" si="195"/>
        <v>$K$1026</v>
      </c>
      <c r="AJ974" s="8">
        <f t="shared" si="196"/>
        <v>1.4749262536873156E-3</v>
      </c>
      <c r="AK974" s="7">
        <f t="shared" si="197"/>
        <v>-233</v>
      </c>
      <c r="AL974" s="7" t="str">
        <f t="shared" ca="1" si="207"/>
        <v>b: ECHO GLOBAL LOGIST| 6621537201</v>
      </c>
      <c r="AM974" t="b">
        <f t="shared" si="198"/>
        <v>0</v>
      </c>
    </row>
    <row r="975" spans="3:39" x14ac:dyDescent="0.3">
      <c r="C975" s="1" t="s">
        <v>47</v>
      </c>
      <c r="D975" s="1" t="s">
        <v>48</v>
      </c>
      <c r="E975" s="1" t="s">
        <v>39</v>
      </c>
      <c r="F975" s="1" t="s">
        <v>66</v>
      </c>
      <c r="G975" s="1" t="s">
        <v>497</v>
      </c>
      <c r="H975" s="1" t="s">
        <v>68</v>
      </c>
      <c r="I975" s="1" t="s">
        <v>231</v>
      </c>
      <c r="J975" t="str">
        <f>TRIM(CONCATENATE(wiz[[#This Row],[SHIPPER..................]],wiz[[#This Row],[ZIP2..]],wiz[[#This Row],[ZIP3..]]))</f>
        <v>LOWES MLXP VAN ONE WA| 3867128625</v>
      </c>
      <c r="K975" s="1">
        <v>10</v>
      </c>
      <c r="L975" s="1">
        <v>1.92</v>
      </c>
      <c r="M975" s="1">
        <v>0.21</v>
      </c>
      <c r="N975" s="1">
        <v>609</v>
      </c>
      <c r="O975" s="1">
        <v>1.28</v>
      </c>
      <c r="P975" s="1">
        <v>29</v>
      </c>
      <c r="Q975" s="1">
        <v>0.27</v>
      </c>
      <c r="R975" s="1">
        <v>-7</v>
      </c>
      <c r="S975" s="1">
        <v>51</v>
      </c>
      <c r="T975" s="1">
        <v>-16</v>
      </c>
      <c r="U975" s="1">
        <v>-117</v>
      </c>
      <c r="V975" s="1">
        <v>-82</v>
      </c>
      <c r="W975" s="1">
        <v>38101</v>
      </c>
      <c r="X975" s="1">
        <v>38671</v>
      </c>
      <c r="Y975" s="1">
        <v>28625</v>
      </c>
      <c r="Z975" s="1">
        <v>1.91</v>
      </c>
      <c r="AA975" s="6">
        <f t="shared" si="199"/>
        <v>678</v>
      </c>
      <c r="AB975" s="6">
        <f t="shared" si="200"/>
        <v>-820</v>
      </c>
      <c r="AC975" s="6">
        <f t="shared" si="201"/>
        <v>-50621</v>
      </c>
      <c r="AD975" s="6">
        <f t="shared" si="202"/>
        <v>-74.662241887905608</v>
      </c>
      <c r="AE975" s="7">
        <f t="shared" si="203"/>
        <v>-655</v>
      </c>
      <c r="AF975" t="str">
        <f t="shared" ca="1" si="204"/>
        <v>$V$1026</v>
      </c>
      <c r="AG975" t="str">
        <f t="shared" ca="1" si="205"/>
        <v>$J$1026</v>
      </c>
      <c r="AH975" t="str">
        <f t="shared" ca="1" si="206"/>
        <v>LOWES MLXP VAN ONE WA| 2820147265</v>
      </c>
      <c r="AI975" t="str">
        <f t="shared" ca="1" si="195"/>
        <v>$K$1026</v>
      </c>
      <c r="AJ975" s="8">
        <f t="shared" si="196"/>
        <v>1.4749262536873156E-2</v>
      </c>
      <c r="AK975" s="7">
        <f t="shared" si="197"/>
        <v>-233</v>
      </c>
      <c r="AL975" s="7" t="str">
        <f t="shared" ca="1" si="207"/>
        <v>b: ECHO GLOBAL LOGIST| 6621537201</v>
      </c>
      <c r="AM975" t="b">
        <f t="shared" si="198"/>
        <v>0</v>
      </c>
    </row>
    <row r="976" spans="3:39" x14ac:dyDescent="0.3">
      <c r="C976" s="1" t="s">
        <v>47</v>
      </c>
      <c r="D976" s="1" t="s">
        <v>48</v>
      </c>
      <c r="E976" s="1" t="s">
        <v>39</v>
      </c>
      <c r="F976" s="1" t="s">
        <v>66</v>
      </c>
      <c r="G976" s="1" t="s">
        <v>774</v>
      </c>
      <c r="H976" s="1" t="s">
        <v>68</v>
      </c>
      <c r="I976" s="1" t="s">
        <v>69</v>
      </c>
      <c r="J976" t="str">
        <f>TRIM(CONCATENATE(wiz[[#This Row],[SHIPPER..................]],wiz[[#This Row],[ZIP2..]],wiz[[#This Row],[ZIP3..]]))</f>
        <v>LOWES MLXP VAN ONE WA| 3861127831</v>
      </c>
      <c r="K976" s="1">
        <v>4</v>
      </c>
      <c r="L976" s="1">
        <v>1.98</v>
      </c>
      <c r="M976" s="1">
        <v>0.21</v>
      </c>
      <c r="N976" s="1">
        <v>802</v>
      </c>
      <c r="O976" s="1">
        <v>2.08</v>
      </c>
      <c r="P976" s="1">
        <v>37</v>
      </c>
      <c r="Q976" s="1">
        <v>0.28000000000000003</v>
      </c>
      <c r="R976" s="1">
        <v>0</v>
      </c>
      <c r="S976" s="1">
        <v>-5</v>
      </c>
      <c r="T976" s="1">
        <v>-76</v>
      </c>
      <c r="U976" s="1">
        <v>-107</v>
      </c>
      <c r="V976" s="1">
        <v>-188</v>
      </c>
      <c r="W976" s="1">
        <v>38611</v>
      </c>
      <c r="X976" s="1">
        <v>38611</v>
      </c>
      <c r="Y976" s="1">
        <v>27831</v>
      </c>
      <c r="Z976" s="1">
        <v>1.97</v>
      </c>
      <c r="AA976" s="6">
        <f t="shared" si="199"/>
        <v>678</v>
      </c>
      <c r="AB976" s="6">
        <f t="shared" si="200"/>
        <v>-752</v>
      </c>
      <c r="AC976" s="6">
        <f t="shared" si="201"/>
        <v>-50621</v>
      </c>
      <c r="AD976" s="6">
        <f t="shared" si="202"/>
        <v>-74.662241887905608</v>
      </c>
      <c r="AE976" s="7">
        <f t="shared" si="203"/>
        <v>-655</v>
      </c>
      <c r="AF976" t="str">
        <f t="shared" ca="1" si="204"/>
        <v>$V$1026</v>
      </c>
      <c r="AG976" t="str">
        <f t="shared" ca="1" si="205"/>
        <v>$J$1026</v>
      </c>
      <c r="AH976" t="str">
        <f t="shared" ca="1" si="206"/>
        <v>LOWES MLXP VAN ONE WA| 2820147265</v>
      </c>
      <c r="AI976" t="str">
        <f t="shared" ca="1" si="195"/>
        <v>$K$1026</v>
      </c>
      <c r="AJ976" s="8">
        <f t="shared" si="196"/>
        <v>5.8997050147492625E-3</v>
      </c>
      <c r="AK976" s="7">
        <f t="shared" si="197"/>
        <v>-233</v>
      </c>
      <c r="AL976" s="7" t="str">
        <f t="shared" ca="1" si="207"/>
        <v>b: ECHO GLOBAL LOGIST| 6621537201</v>
      </c>
      <c r="AM976" t="b">
        <f t="shared" si="198"/>
        <v>0</v>
      </c>
    </row>
    <row r="977" spans="3:39" x14ac:dyDescent="0.3">
      <c r="C977" s="1" t="s">
        <v>47</v>
      </c>
      <c r="D977" s="1" t="s">
        <v>48</v>
      </c>
      <c r="E977" s="1" t="s">
        <v>39</v>
      </c>
      <c r="F977" s="1" t="s">
        <v>66</v>
      </c>
      <c r="G977" s="1" t="s">
        <v>497</v>
      </c>
      <c r="H977" s="1" t="s">
        <v>68</v>
      </c>
      <c r="I977" s="1" t="s">
        <v>69</v>
      </c>
      <c r="J977" t="str">
        <f>TRIM(CONCATENATE(wiz[[#This Row],[SHIPPER..................]],wiz[[#This Row],[ZIP2..]],wiz[[#This Row],[ZIP3..]]))</f>
        <v>LOWES MLXP VAN ONE WA| 3867127831</v>
      </c>
      <c r="K977" s="1">
        <v>1</v>
      </c>
      <c r="L977" s="1">
        <v>1.98</v>
      </c>
      <c r="M977" s="1">
        <v>0.21</v>
      </c>
      <c r="N977" s="1">
        <v>806</v>
      </c>
      <c r="O977" s="1">
        <v>1.77</v>
      </c>
      <c r="P977" s="1">
        <v>12</v>
      </c>
      <c r="Q977" s="1">
        <v>0.25</v>
      </c>
      <c r="R977" s="1">
        <v>0</v>
      </c>
      <c r="S977" s="1">
        <v>51</v>
      </c>
      <c r="T977" s="1">
        <v>-2</v>
      </c>
      <c r="U977" s="1">
        <v>-81</v>
      </c>
      <c r="V977" s="1">
        <v>-32</v>
      </c>
      <c r="W977" s="1">
        <v>38101</v>
      </c>
      <c r="X977" s="1">
        <v>38671</v>
      </c>
      <c r="Y977" s="1">
        <v>27831</v>
      </c>
      <c r="Z977" s="1">
        <v>1.97</v>
      </c>
      <c r="AA977" s="6">
        <f t="shared" si="199"/>
        <v>678</v>
      </c>
      <c r="AB977" s="6">
        <f t="shared" si="200"/>
        <v>-32</v>
      </c>
      <c r="AC977" s="6">
        <f t="shared" si="201"/>
        <v>-50621</v>
      </c>
      <c r="AD977" s="6">
        <f t="shared" si="202"/>
        <v>-74.662241887905608</v>
      </c>
      <c r="AE977" s="7">
        <f t="shared" si="203"/>
        <v>-655</v>
      </c>
      <c r="AF977" t="str">
        <f t="shared" ca="1" si="204"/>
        <v>$V$1026</v>
      </c>
      <c r="AG977" t="str">
        <f t="shared" ca="1" si="205"/>
        <v>$J$1026</v>
      </c>
      <c r="AH977" t="str">
        <f t="shared" ca="1" si="206"/>
        <v>LOWES MLXP VAN ONE WA| 2820147265</v>
      </c>
      <c r="AI977" t="str">
        <f t="shared" ca="1" si="195"/>
        <v>$K$1026</v>
      </c>
      <c r="AJ977" s="8">
        <f t="shared" si="196"/>
        <v>1.4749262536873156E-3</v>
      </c>
      <c r="AK977" s="7">
        <f t="shared" si="197"/>
        <v>-233</v>
      </c>
      <c r="AL977" s="7" t="str">
        <f t="shared" ca="1" si="207"/>
        <v>b: ECHO GLOBAL LOGIST| 6621537201</v>
      </c>
      <c r="AM977" t="b">
        <f t="shared" si="198"/>
        <v>0</v>
      </c>
    </row>
    <row r="978" spans="3:39" x14ac:dyDescent="0.3">
      <c r="C978" s="1" t="s">
        <v>400</v>
      </c>
      <c r="D978" s="1" t="s">
        <v>401</v>
      </c>
      <c r="E978" s="1" t="s">
        <v>39</v>
      </c>
      <c r="F978" s="1" t="s">
        <v>66</v>
      </c>
      <c r="G978" s="1" t="s">
        <v>774</v>
      </c>
      <c r="H978" s="1" t="s">
        <v>87</v>
      </c>
      <c r="I978" s="1" t="s">
        <v>589</v>
      </c>
      <c r="J978" t="str">
        <f>TRIM(CONCATENATE(wiz[[#This Row],[SHIPPER..................]],wiz[[#This Row],[ZIP2..]],wiz[[#This Row],[ZIP3..]]))</f>
        <v>KELLOGG COMPANY MLXP| 3861143054</v>
      </c>
      <c r="K978" s="1">
        <v>3</v>
      </c>
      <c r="L978" s="1">
        <v>2.19</v>
      </c>
      <c r="M978" s="1">
        <v>0.28000000000000003</v>
      </c>
      <c r="N978" s="1">
        <v>587</v>
      </c>
      <c r="O978" s="1">
        <v>0.99</v>
      </c>
      <c r="P978" s="1">
        <v>29</v>
      </c>
      <c r="Q978" s="1">
        <v>0.25</v>
      </c>
      <c r="R978" s="1">
        <v>-42</v>
      </c>
      <c r="S978" s="1">
        <v>-37</v>
      </c>
      <c r="T978" s="1">
        <v>26</v>
      </c>
      <c r="U978" s="1">
        <v>236</v>
      </c>
      <c r="V978" s="1">
        <v>225</v>
      </c>
      <c r="W978" s="1">
        <v>38101</v>
      </c>
      <c r="X978" s="1">
        <v>38611</v>
      </c>
      <c r="Y978" s="1">
        <v>43054</v>
      </c>
      <c r="Z978" s="1">
        <v>2.25</v>
      </c>
      <c r="AA978" s="6">
        <f t="shared" si="199"/>
        <v>979</v>
      </c>
      <c r="AB978" s="6">
        <f t="shared" si="200"/>
        <v>675</v>
      </c>
      <c r="AC978" s="6">
        <f t="shared" si="201"/>
        <v>105632</v>
      </c>
      <c r="AD978" s="6">
        <f t="shared" si="202"/>
        <v>107.89785495403473</v>
      </c>
      <c r="AE978" s="7">
        <f t="shared" si="203"/>
        <v>-453</v>
      </c>
      <c r="AF978" t="str">
        <f t="shared" ca="1" si="204"/>
        <v>$V$191</v>
      </c>
      <c r="AG978" t="str">
        <f t="shared" ca="1" si="205"/>
        <v>$J$191</v>
      </c>
      <c r="AH978" t="str">
        <f t="shared" ca="1" si="206"/>
        <v>KELLOGG COMPANY MLXP| 3030133601</v>
      </c>
      <c r="AI978" t="str">
        <f t="shared" ca="1" si="195"/>
        <v>$K$191</v>
      </c>
      <c r="AJ978" s="8">
        <f t="shared" si="196"/>
        <v>3.0643513789581204E-3</v>
      </c>
      <c r="AK978" s="7">
        <f t="shared" si="197"/>
        <v>-94</v>
      </c>
      <c r="AL978" s="7" t="str">
        <f t="shared" ca="1" si="207"/>
        <v>KELLOGG COMPANY MLXP| 3861175029</v>
      </c>
      <c r="AM978" t="b">
        <f t="shared" si="198"/>
        <v>0</v>
      </c>
    </row>
    <row r="979" spans="3:39" x14ac:dyDescent="0.3">
      <c r="C979" s="1" t="s">
        <v>400</v>
      </c>
      <c r="D979" s="1" t="s">
        <v>401</v>
      </c>
      <c r="E979" s="1" t="s">
        <v>39</v>
      </c>
      <c r="F979" s="1" t="s">
        <v>66</v>
      </c>
      <c r="G979" s="1" t="s">
        <v>774</v>
      </c>
      <c r="H979" s="1" t="s">
        <v>87</v>
      </c>
      <c r="I979" s="1" t="s">
        <v>1170</v>
      </c>
      <c r="J979" t="str">
        <f>TRIM(CONCATENATE(wiz[[#This Row],[SHIPPER..................]],wiz[[#This Row],[ZIP2..]],wiz[[#This Row],[ZIP3..]]))</f>
        <v>KELLOGG COMPANY MLXP| 3861143162</v>
      </c>
      <c r="K979" s="1">
        <v>33</v>
      </c>
      <c r="L979" s="1">
        <v>2.25</v>
      </c>
      <c r="M979" s="1">
        <v>0.22</v>
      </c>
      <c r="N979" s="1">
        <v>563</v>
      </c>
      <c r="O979" s="1">
        <v>1.02</v>
      </c>
      <c r="P979" s="1">
        <v>108</v>
      </c>
      <c r="Q979" s="1">
        <v>0.34</v>
      </c>
      <c r="R979" s="1">
        <v>-8</v>
      </c>
      <c r="S979" s="1">
        <v>-37</v>
      </c>
      <c r="T979" s="1">
        <v>19</v>
      </c>
      <c r="U979" s="1">
        <v>203</v>
      </c>
      <c r="V979" s="1">
        <v>185</v>
      </c>
      <c r="W979" s="1">
        <v>38343</v>
      </c>
      <c r="X979" s="1">
        <v>38611</v>
      </c>
      <c r="Y979" s="1">
        <v>43162</v>
      </c>
      <c r="Z979" s="1">
        <v>2.25</v>
      </c>
      <c r="AA979" s="6">
        <f t="shared" si="199"/>
        <v>979</v>
      </c>
      <c r="AB979" s="6">
        <f t="shared" si="200"/>
        <v>6105</v>
      </c>
      <c r="AC979" s="6">
        <f t="shared" si="201"/>
        <v>105632</v>
      </c>
      <c r="AD979" s="6">
        <f t="shared" si="202"/>
        <v>107.89785495403473</v>
      </c>
      <c r="AE979" s="7">
        <f t="shared" si="203"/>
        <v>-453</v>
      </c>
      <c r="AF979" t="str">
        <f t="shared" ca="1" si="204"/>
        <v>$V$191</v>
      </c>
      <c r="AG979" t="str">
        <f t="shared" ca="1" si="205"/>
        <v>$J$191</v>
      </c>
      <c r="AH979" t="str">
        <f t="shared" ca="1" si="206"/>
        <v>KELLOGG COMPANY MLXP| 3030133601</v>
      </c>
      <c r="AI979" t="str">
        <f t="shared" ca="1" si="195"/>
        <v>$K$191</v>
      </c>
      <c r="AJ979" s="8">
        <f t="shared" si="196"/>
        <v>3.3707865168539325E-2</v>
      </c>
      <c r="AK979" s="7">
        <f t="shared" si="197"/>
        <v>-94</v>
      </c>
      <c r="AL979" s="7" t="str">
        <f t="shared" ca="1" si="207"/>
        <v>KELLOGG COMPANY MLXP| 3861175029</v>
      </c>
      <c r="AM979" t="b">
        <f t="shared" si="198"/>
        <v>0</v>
      </c>
    </row>
    <row r="980" spans="3:39" x14ac:dyDescent="0.3">
      <c r="C980" s="1" t="s">
        <v>119</v>
      </c>
      <c r="D980" s="1" t="s">
        <v>120</v>
      </c>
      <c r="E980" s="1" t="s">
        <v>39</v>
      </c>
      <c r="F980" s="1" t="s">
        <v>66</v>
      </c>
      <c r="G980" s="1" t="s">
        <v>498</v>
      </c>
      <c r="H980" s="1" t="s">
        <v>87</v>
      </c>
      <c r="I980" s="1" t="s">
        <v>415</v>
      </c>
      <c r="J980" t="str">
        <f>TRIM(CONCATENATE(wiz[[#This Row],[SHIPPER..................]],wiz[[#This Row],[ZIP2..]],wiz[[#This Row],[ZIP3..]]))</f>
        <v>b: HUB GROUP INC | 3865445050</v>
      </c>
      <c r="K980" s="1">
        <v>2</v>
      </c>
      <c r="L980" s="1">
        <v>2.2599999999999998</v>
      </c>
      <c r="M980" s="1">
        <v>0.28000000000000003</v>
      </c>
      <c r="N980" s="1">
        <v>512</v>
      </c>
      <c r="O980" s="1">
        <v>1.0900000000000001</v>
      </c>
      <c r="P980" s="1">
        <v>9</v>
      </c>
      <c r="Q980" s="1">
        <v>0.25</v>
      </c>
      <c r="R980" s="1">
        <v>-36</v>
      </c>
      <c r="S980" s="1">
        <v>12</v>
      </c>
      <c r="T980" s="1">
        <v>-11</v>
      </c>
      <c r="U980" s="1">
        <v>261</v>
      </c>
      <c r="V980" s="1">
        <v>262</v>
      </c>
      <c r="W980" s="1">
        <v>38101</v>
      </c>
      <c r="X980" s="1">
        <v>38654</v>
      </c>
      <c r="Y980" s="1">
        <v>45050</v>
      </c>
      <c r="Z980" s="1">
        <v>2.3199999999999998</v>
      </c>
      <c r="AA980" s="6">
        <f t="shared" si="199"/>
        <v>49</v>
      </c>
      <c r="AB980" s="6">
        <f t="shared" si="200"/>
        <v>524</v>
      </c>
      <c r="AC980" s="6">
        <f t="shared" si="201"/>
        <v>11121</v>
      </c>
      <c r="AD980" s="6">
        <f t="shared" si="202"/>
        <v>226.9591836734694</v>
      </c>
      <c r="AE980" s="7">
        <f t="shared" si="203"/>
        <v>-543</v>
      </c>
      <c r="AF980" t="str">
        <f t="shared" ca="1" si="204"/>
        <v>$V$992</v>
      </c>
      <c r="AG980" t="str">
        <f t="shared" ca="1" si="205"/>
        <v>$J$992</v>
      </c>
      <c r="AH980" t="str">
        <f t="shared" ca="1" si="206"/>
        <v>b: HUB GROUP INC | 3885131601</v>
      </c>
      <c r="AI980" t="str">
        <f t="shared" ca="1" si="195"/>
        <v>$K$992</v>
      </c>
      <c r="AJ980" s="8">
        <f t="shared" si="196"/>
        <v>4.0816326530612242E-2</v>
      </c>
      <c r="AK980" s="7">
        <f t="shared" si="197"/>
        <v>-170</v>
      </c>
      <c r="AL980" s="7" t="str">
        <f t="shared" ca="1" si="207"/>
        <v>b: ECHO GLOBAL LOGIST| 4770130501</v>
      </c>
      <c r="AM980" t="b">
        <f t="shared" si="198"/>
        <v>0</v>
      </c>
    </row>
    <row r="981" spans="3:39" x14ac:dyDescent="0.3">
      <c r="C981" s="1" t="s">
        <v>119</v>
      </c>
      <c r="D981" s="1" t="s">
        <v>120</v>
      </c>
      <c r="E981" s="1" t="s">
        <v>39</v>
      </c>
      <c r="F981" s="1" t="s">
        <v>66</v>
      </c>
      <c r="G981" s="1" t="s">
        <v>498</v>
      </c>
      <c r="H981" s="1" t="s">
        <v>87</v>
      </c>
      <c r="I981" s="1" t="s">
        <v>259</v>
      </c>
      <c r="J981" t="str">
        <f>TRIM(CONCATENATE(wiz[[#This Row],[SHIPPER..................]],wiz[[#This Row],[ZIP2..]],wiz[[#This Row],[ZIP3..]]))</f>
        <v>b: HUB GROUP INC | 3865443443</v>
      </c>
      <c r="K981" s="1">
        <v>6</v>
      </c>
      <c r="L981" s="1">
        <v>2.23</v>
      </c>
      <c r="M981" s="1">
        <v>0.28000000000000003</v>
      </c>
      <c r="N981" s="1">
        <v>676</v>
      </c>
      <c r="O981" s="1">
        <v>1.27</v>
      </c>
      <c r="P981" s="1">
        <v>39</v>
      </c>
      <c r="Q981" s="1">
        <v>0.28000000000000003</v>
      </c>
      <c r="R981" s="1">
        <v>-48</v>
      </c>
      <c r="S981" s="1">
        <v>12</v>
      </c>
      <c r="T981" s="1">
        <v>28</v>
      </c>
      <c r="U981" s="1">
        <v>320</v>
      </c>
      <c r="V981" s="1">
        <v>360</v>
      </c>
      <c r="W981" s="1">
        <v>38654</v>
      </c>
      <c r="X981" s="1">
        <v>38654</v>
      </c>
      <c r="Y981" s="1">
        <v>43443</v>
      </c>
      <c r="Z981" s="1">
        <v>2.29</v>
      </c>
      <c r="AA981" s="6">
        <f t="shared" si="199"/>
        <v>49</v>
      </c>
      <c r="AB981" s="6">
        <f t="shared" si="200"/>
        <v>2160</v>
      </c>
      <c r="AC981" s="6">
        <f t="shared" si="201"/>
        <v>11121</v>
      </c>
      <c r="AD981" s="6">
        <f t="shared" si="202"/>
        <v>226.9591836734694</v>
      </c>
      <c r="AE981" s="7">
        <f t="shared" si="203"/>
        <v>-543</v>
      </c>
      <c r="AF981" t="str">
        <f t="shared" ca="1" si="204"/>
        <v>$V$992</v>
      </c>
      <c r="AG981" t="str">
        <f t="shared" ca="1" si="205"/>
        <v>$J$992</v>
      </c>
      <c r="AH981" t="str">
        <f t="shared" ca="1" si="206"/>
        <v>b: HUB GROUP INC | 3885131601</v>
      </c>
      <c r="AI981" t="str">
        <f t="shared" ca="1" si="195"/>
        <v>$K$992</v>
      </c>
      <c r="AJ981" s="8">
        <f t="shared" si="196"/>
        <v>0.12244897959183673</v>
      </c>
      <c r="AK981" s="7">
        <f t="shared" si="197"/>
        <v>-170</v>
      </c>
      <c r="AL981" s="7" t="str">
        <f t="shared" ca="1" si="207"/>
        <v>b: ECHO GLOBAL LOGIST| 4770130501</v>
      </c>
      <c r="AM981" t="b">
        <f t="shared" si="198"/>
        <v>0</v>
      </c>
    </row>
    <row r="982" spans="3:39" x14ac:dyDescent="0.3">
      <c r="C982" s="1" t="s">
        <v>539</v>
      </c>
      <c r="D982" s="1" t="s">
        <v>540</v>
      </c>
      <c r="E982" s="1" t="s">
        <v>39</v>
      </c>
      <c r="F982" s="1" t="s">
        <v>66</v>
      </c>
      <c r="G982" s="1" t="s">
        <v>774</v>
      </c>
      <c r="H982" s="1" t="s">
        <v>87</v>
      </c>
      <c r="I982" s="1" t="s">
        <v>121</v>
      </c>
      <c r="J982" t="str">
        <f>TRIM(CONCATENATE(wiz[[#This Row],[SHIPPER..................]],wiz[[#This Row],[ZIP2..]],wiz[[#This Row],[ZIP3..]]))</f>
        <v>HOME DEPOT | 3861145889</v>
      </c>
      <c r="K982" s="1">
        <v>16</v>
      </c>
      <c r="L982" s="1">
        <v>1.77</v>
      </c>
      <c r="M982" s="1">
        <v>0.2</v>
      </c>
      <c r="N982" s="1">
        <v>628</v>
      </c>
      <c r="O982" s="1">
        <v>1.17</v>
      </c>
      <c r="P982" s="1">
        <v>76</v>
      </c>
      <c r="Q982" s="1">
        <v>0.31</v>
      </c>
      <c r="R982" s="1">
        <v>3</v>
      </c>
      <c r="S982" s="1">
        <v>-42</v>
      </c>
      <c r="T982" s="1">
        <v>10</v>
      </c>
      <c r="U982" s="1">
        <v>-82</v>
      </c>
      <c r="V982" s="1">
        <v>-114</v>
      </c>
      <c r="W982" s="1">
        <v>72110</v>
      </c>
      <c r="X982" s="1">
        <v>38611</v>
      </c>
      <c r="Y982" s="1">
        <v>45889</v>
      </c>
      <c r="Z982" s="1">
        <v>1.75</v>
      </c>
      <c r="AA982" s="6">
        <f t="shared" si="199"/>
        <v>240</v>
      </c>
      <c r="AB982" s="6">
        <f t="shared" si="200"/>
        <v>-1824</v>
      </c>
      <c r="AC982" s="6">
        <f t="shared" si="201"/>
        <v>14538</v>
      </c>
      <c r="AD982" s="6">
        <f t="shared" si="202"/>
        <v>60.575000000000003</v>
      </c>
      <c r="AE982" s="7">
        <f t="shared" si="203"/>
        <v>-131</v>
      </c>
      <c r="AF982" t="str">
        <f t="shared" ca="1" si="204"/>
        <v>$V$841</v>
      </c>
      <c r="AG982" t="str">
        <f t="shared" ca="1" si="205"/>
        <v>$J$841</v>
      </c>
      <c r="AH982" t="str">
        <f t="shared" ca="1" si="206"/>
        <v>PLS PITTSBURGH LOGIST| 2120147201</v>
      </c>
      <c r="AI982" t="str">
        <f t="shared" ca="1" si="195"/>
        <v>$K$841</v>
      </c>
      <c r="AJ982" s="8">
        <f t="shared" si="196"/>
        <v>6.6666666666666666E-2</v>
      </c>
      <c r="AK982" s="7">
        <f t="shared" si="197"/>
        <v>-131</v>
      </c>
      <c r="AL982" s="7" t="str">
        <f t="shared" ca="1" si="207"/>
        <v>PLS PITTSBURGH LOGIST| 2120147201</v>
      </c>
      <c r="AM982" t="b">
        <f t="shared" si="198"/>
        <v>0</v>
      </c>
    </row>
    <row r="983" spans="3:39" x14ac:dyDescent="0.3">
      <c r="C983" s="1" t="s">
        <v>47</v>
      </c>
      <c r="D983" s="1" t="s">
        <v>48</v>
      </c>
      <c r="E983" s="1" t="s">
        <v>39</v>
      </c>
      <c r="F983" s="1" t="s">
        <v>66</v>
      </c>
      <c r="G983" s="1" t="s">
        <v>774</v>
      </c>
      <c r="H983" s="1" t="s">
        <v>87</v>
      </c>
      <c r="I983" s="1" t="s">
        <v>88</v>
      </c>
      <c r="J983" t="str">
        <f>TRIM(CONCATENATE(wiz[[#This Row],[SHIPPER..................]],wiz[[#This Row],[ZIP2..]],wiz[[#This Row],[ZIP3..]]))</f>
        <v>LOWES MLXP VAN ONE WA| 3861145839</v>
      </c>
      <c r="K983" s="1">
        <v>3</v>
      </c>
      <c r="L983" s="1">
        <v>1.8</v>
      </c>
      <c r="M983" s="1">
        <v>0.21</v>
      </c>
      <c r="N983" s="1">
        <v>638</v>
      </c>
      <c r="O983" s="1">
        <v>1.21</v>
      </c>
      <c r="P983" s="1">
        <v>29</v>
      </c>
      <c r="Q983" s="1">
        <v>0.25</v>
      </c>
      <c r="R983" s="1">
        <v>0</v>
      </c>
      <c r="S983" s="1">
        <v>-5</v>
      </c>
      <c r="T983" s="1">
        <v>1</v>
      </c>
      <c r="U983" s="1">
        <v>-50</v>
      </c>
      <c r="V983" s="1">
        <v>-54</v>
      </c>
      <c r="W983" s="1">
        <v>38101</v>
      </c>
      <c r="X983" s="1">
        <v>38611</v>
      </c>
      <c r="Y983" s="1">
        <v>45839</v>
      </c>
      <c r="Z983" s="1">
        <v>1.79</v>
      </c>
      <c r="AA983" s="6">
        <f t="shared" si="199"/>
        <v>678</v>
      </c>
      <c r="AB983" s="6">
        <f t="shared" si="200"/>
        <v>-162</v>
      </c>
      <c r="AC983" s="6">
        <f t="shared" si="201"/>
        <v>-50621</v>
      </c>
      <c r="AD983" s="6">
        <f t="shared" si="202"/>
        <v>-74.662241887905608</v>
      </c>
      <c r="AE983" s="7">
        <f t="shared" si="203"/>
        <v>-655</v>
      </c>
      <c r="AF983" t="str">
        <f t="shared" ca="1" si="204"/>
        <v>$V$1026</v>
      </c>
      <c r="AG983" t="str">
        <f t="shared" ca="1" si="205"/>
        <v>$J$1026</v>
      </c>
      <c r="AH983" t="str">
        <f t="shared" ca="1" si="206"/>
        <v>LOWES MLXP VAN ONE WA| 2820147265</v>
      </c>
      <c r="AI983" t="str">
        <f t="shared" ca="1" si="195"/>
        <v>$K$1026</v>
      </c>
      <c r="AJ983" s="8">
        <f t="shared" si="196"/>
        <v>4.4247787610619468E-3</v>
      </c>
      <c r="AK983" s="7">
        <f t="shared" si="197"/>
        <v>-233</v>
      </c>
      <c r="AL983" s="7" t="str">
        <f t="shared" ca="1" si="207"/>
        <v>b: ECHO GLOBAL LOGIST| 6621537201</v>
      </c>
      <c r="AM983" t="b">
        <f t="shared" si="198"/>
        <v>0</v>
      </c>
    </row>
    <row r="984" spans="3:39" x14ac:dyDescent="0.3">
      <c r="C984" s="1" t="s">
        <v>47</v>
      </c>
      <c r="D984" s="1" t="s">
        <v>48</v>
      </c>
      <c r="E984" s="1" t="s">
        <v>39</v>
      </c>
      <c r="F984" s="1" t="s">
        <v>66</v>
      </c>
      <c r="G984" s="1" t="s">
        <v>497</v>
      </c>
      <c r="H984" s="1" t="s">
        <v>87</v>
      </c>
      <c r="I984" s="1" t="s">
        <v>88</v>
      </c>
      <c r="J984" t="str">
        <f>TRIM(CONCATENATE(wiz[[#This Row],[SHIPPER..................]],wiz[[#This Row],[ZIP2..]],wiz[[#This Row],[ZIP3..]]))</f>
        <v>LOWES MLXP VAN ONE WA| 3867145839</v>
      </c>
      <c r="K984" s="1">
        <v>1</v>
      </c>
      <c r="L984" s="1">
        <v>1.92</v>
      </c>
      <c r="M984" s="1">
        <v>0.21</v>
      </c>
      <c r="N984" s="1">
        <v>634</v>
      </c>
      <c r="O984" s="1">
        <v>1.21</v>
      </c>
      <c r="P984" s="1">
        <v>12</v>
      </c>
      <c r="Q984" s="1">
        <v>0.25</v>
      </c>
      <c r="R984" s="1">
        <v>0</v>
      </c>
      <c r="S984" s="1">
        <v>51</v>
      </c>
      <c r="T984" s="1">
        <v>1</v>
      </c>
      <c r="U984" s="1">
        <v>23</v>
      </c>
      <c r="V984" s="1">
        <v>75</v>
      </c>
      <c r="W984" s="1">
        <v>38101</v>
      </c>
      <c r="X984" s="1">
        <v>38671</v>
      </c>
      <c r="Y984" s="1">
        <v>45839</v>
      </c>
      <c r="Z984" s="1">
        <v>1.91</v>
      </c>
      <c r="AA984" s="6">
        <f t="shared" si="199"/>
        <v>678</v>
      </c>
      <c r="AB984" s="6">
        <f t="shared" si="200"/>
        <v>75</v>
      </c>
      <c r="AC984" s="6">
        <f t="shared" si="201"/>
        <v>-50621</v>
      </c>
      <c r="AD984" s="6">
        <f t="shared" si="202"/>
        <v>-74.662241887905608</v>
      </c>
      <c r="AE984" s="7">
        <f t="shared" si="203"/>
        <v>-655</v>
      </c>
      <c r="AF984" t="str">
        <f t="shared" ca="1" si="204"/>
        <v>$V$1026</v>
      </c>
      <c r="AG984" t="str">
        <f t="shared" ca="1" si="205"/>
        <v>$J$1026</v>
      </c>
      <c r="AH984" t="str">
        <f t="shared" ca="1" si="206"/>
        <v>LOWES MLXP VAN ONE WA| 2820147265</v>
      </c>
      <c r="AI984" t="str">
        <f t="shared" ca="1" si="195"/>
        <v>$K$1026</v>
      </c>
      <c r="AJ984" s="8">
        <f t="shared" si="196"/>
        <v>1.4749262536873156E-3</v>
      </c>
      <c r="AK984" s="7">
        <f t="shared" si="197"/>
        <v>-233</v>
      </c>
      <c r="AL984" s="7" t="str">
        <f t="shared" ca="1" si="207"/>
        <v>b: ECHO GLOBAL LOGIST| 6621537201</v>
      </c>
      <c r="AM984" t="b">
        <f t="shared" si="198"/>
        <v>0</v>
      </c>
    </row>
    <row r="985" spans="3:39" x14ac:dyDescent="0.3">
      <c r="C985" s="1" t="s">
        <v>346</v>
      </c>
      <c r="D985" s="1" t="s">
        <v>347</v>
      </c>
      <c r="E985" s="1" t="s">
        <v>39</v>
      </c>
      <c r="F985" s="1" t="s">
        <v>66</v>
      </c>
      <c r="G985" s="1" t="s">
        <v>498</v>
      </c>
      <c r="H985" s="1" t="s">
        <v>87</v>
      </c>
      <c r="I985" s="1" t="s">
        <v>298</v>
      </c>
      <c r="J985" t="str">
        <f>TRIM(CONCATENATE(wiz[[#This Row],[SHIPPER..................]],wiz[[#This Row],[ZIP2..]],wiz[[#This Row],[ZIP3..]]))</f>
        <v>b: COYOTE LOGISTICS | 3865443701</v>
      </c>
      <c r="K985" s="1">
        <v>1</v>
      </c>
      <c r="L985" s="1">
        <v>1.37</v>
      </c>
      <c r="M985" s="1">
        <v>0.19</v>
      </c>
      <c r="N985" s="1">
        <v>640</v>
      </c>
      <c r="O985" s="1">
        <v>1.67</v>
      </c>
      <c r="P985" s="1">
        <v>18</v>
      </c>
      <c r="Q985" s="1">
        <v>0.25</v>
      </c>
      <c r="R985" s="1">
        <v>13</v>
      </c>
      <c r="S985" s="1">
        <v>33</v>
      </c>
      <c r="T985" s="1">
        <v>-109</v>
      </c>
      <c r="U985" s="1">
        <v>-166</v>
      </c>
      <c r="V985" s="1">
        <v>-242</v>
      </c>
      <c r="W985" s="1">
        <v>38101</v>
      </c>
      <c r="X985" s="1">
        <v>38654</v>
      </c>
      <c r="Y985" s="1">
        <v>43701</v>
      </c>
      <c r="Z985" s="1">
        <v>1.34</v>
      </c>
      <c r="AA985" s="6">
        <f t="shared" si="199"/>
        <v>41</v>
      </c>
      <c r="AB985" s="6">
        <f t="shared" si="200"/>
        <v>-242</v>
      </c>
      <c r="AC985" s="6">
        <f t="shared" si="201"/>
        <v>-5159</v>
      </c>
      <c r="AD985" s="6">
        <f t="shared" si="202"/>
        <v>-125.82926829268293</v>
      </c>
      <c r="AE985" s="7">
        <f t="shared" si="203"/>
        <v>-949</v>
      </c>
      <c r="AF985" t="str">
        <f t="shared" ca="1" si="204"/>
        <v>$V$1385</v>
      </c>
      <c r="AG985" t="str">
        <f t="shared" ca="1" si="205"/>
        <v>$J$1385</v>
      </c>
      <c r="AH985" t="str">
        <f t="shared" ca="1" si="206"/>
        <v>b: COYOTE LOGISTICS | 4320137354</v>
      </c>
      <c r="AI985" t="str">
        <f t="shared" ca="1" si="195"/>
        <v>$K$1385</v>
      </c>
      <c r="AJ985" s="8">
        <f t="shared" si="196"/>
        <v>2.4390243902439025E-2</v>
      </c>
      <c r="AK985" s="7">
        <f t="shared" si="197"/>
        <v>-118</v>
      </c>
      <c r="AL985" s="7" t="str">
        <f t="shared" ca="1" si="207"/>
        <v>CORBETT FARMING COMPA| 3678430901</v>
      </c>
      <c r="AM985" t="b">
        <f t="shared" si="198"/>
        <v>0</v>
      </c>
    </row>
    <row r="986" spans="3:39" x14ac:dyDescent="0.3">
      <c r="C986" s="1" t="s">
        <v>400</v>
      </c>
      <c r="D986" s="1" t="s">
        <v>401</v>
      </c>
      <c r="E986" s="1" t="s">
        <v>39</v>
      </c>
      <c r="F986" s="1" t="s">
        <v>66</v>
      </c>
      <c r="G986" s="1" t="s">
        <v>774</v>
      </c>
      <c r="H986" s="1" t="s">
        <v>544</v>
      </c>
      <c r="I986" s="1" t="s">
        <v>724</v>
      </c>
      <c r="J986" t="str">
        <f>TRIM(CONCATENATE(wiz[[#This Row],[SHIPPER..................]],wiz[[#This Row],[ZIP2..]],wiz[[#This Row],[ZIP3..]]))</f>
        <v>KELLOGG COMPANY MLXP| 3861118031</v>
      </c>
      <c r="K986" s="1">
        <v>10</v>
      </c>
      <c r="L986" s="1">
        <v>2.44</v>
      </c>
      <c r="M986" s="1">
        <v>0.25</v>
      </c>
      <c r="N986" s="1">
        <v>1000</v>
      </c>
      <c r="O986" s="1">
        <v>1.91</v>
      </c>
      <c r="P986" s="1">
        <v>94</v>
      </c>
      <c r="Q986" s="1">
        <v>0.33</v>
      </c>
      <c r="R986" s="1">
        <v>-38</v>
      </c>
      <c r="S986" s="1">
        <v>-37</v>
      </c>
      <c r="T986" s="1">
        <v>-8</v>
      </c>
      <c r="U986" s="1">
        <v>240</v>
      </c>
      <c r="V986" s="1">
        <v>195</v>
      </c>
      <c r="W986" s="1">
        <v>37127</v>
      </c>
      <c r="X986" s="1">
        <v>38611</v>
      </c>
      <c r="Y986" s="1">
        <v>18031</v>
      </c>
      <c r="Z986" s="1">
        <v>2.4700000000000002</v>
      </c>
      <c r="AA986" s="6">
        <f t="shared" si="199"/>
        <v>979</v>
      </c>
      <c r="AB986" s="6">
        <f t="shared" si="200"/>
        <v>1950</v>
      </c>
      <c r="AC986" s="6">
        <f t="shared" si="201"/>
        <v>105632</v>
      </c>
      <c r="AD986" s="6">
        <f t="shared" si="202"/>
        <v>107.89785495403473</v>
      </c>
      <c r="AE986" s="7">
        <f t="shared" si="203"/>
        <v>-453</v>
      </c>
      <c r="AF986" t="str">
        <f t="shared" ca="1" si="204"/>
        <v>$V$191</v>
      </c>
      <c r="AG986" t="str">
        <f t="shared" ca="1" si="205"/>
        <v>$J$191</v>
      </c>
      <c r="AH986" t="str">
        <f t="shared" ca="1" si="206"/>
        <v>KELLOGG COMPANY MLXP| 3030133601</v>
      </c>
      <c r="AI986" t="str">
        <f t="shared" ca="1" si="195"/>
        <v>$K$191</v>
      </c>
      <c r="AJ986" s="8">
        <f t="shared" si="196"/>
        <v>1.0214504596527068E-2</v>
      </c>
      <c r="AK986" s="7">
        <f t="shared" si="197"/>
        <v>-94</v>
      </c>
      <c r="AL986" s="7" t="str">
        <f t="shared" ca="1" si="207"/>
        <v>KELLOGG COMPANY MLXP| 3861175029</v>
      </c>
      <c r="AM986" t="b">
        <f t="shared" si="198"/>
        <v>0</v>
      </c>
    </row>
    <row r="987" spans="3:39" x14ac:dyDescent="0.3">
      <c r="C987" s="1" t="s">
        <v>635</v>
      </c>
      <c r="D987" s="1" t="s">
        <v>636</v>
      </c>
      <c r="E987" s="1" t="s">
        <v>39</v>
      </c>
      <c r="F987" s="1" t="s">
        <v>66</v>
      </c>
      <c r="G987" s="1" t="s">
        <v>498</v>
      </c>
      <c r="H987" s="1" t="s">
        <v>76</v>
      </c>
      <c r="I987" s="1" t="s">
        <v>672</v>
      </c>
      <c r="J987" t="str">
        <f>TRIM(CONCATENATE(wiz[[#This Row],[SHIPPER..................]],wiz[[#This Row],[ZIP2..]],wiz[[#This Row],[ZIP3..]]))</f>
        <v>WILLIAMS SONOMA | 3865476001</v>
      </c>
      <c r="K987" s="1">
        <v>5</v>
      </c>
      <c r="L987" s="1">
        <v>2.0499999999999998</v>
      </c>
      <c r="M987" s="1">
        <v>0.08</v>
      </c>
      <c r="N987" s="1">
        <v>491</v>
      </c>
      <c r="O987" s="1">
        <v>0.97</v>
      </c>
      <c r="P987" s="1">
        <v>36</v>
      </c>
      <c r="Q987" s="1">
        <v>0.27</v>
      </c>
      <c r="R987" s="1">
        <v>64</v>
      </c>
      <c r="S987" s="1">
        <v>-56</v>
      </c>
      <c r="T987" s="1">
        <v>-1</v>
      </c>
      <c r="U987" s="1">
        <v>-349</v>
      </c>
      <c r="V987" s="1">
        <v>-406</v>
      </c>
      <c r="W987" s="1">
        <v>38101</v>
      </c>
      <c r="X987" s="1">
        <v>38654</v>
      </c>
      <c r="Y987" s="1">
        <v>76001</v>
      </c>
      <c r="Z987" s="1">
        <v>1.91</v>
      </c>
      <c r="AA987" s="6">
        <f t="shared" si="199"/>
        <v>104</v>
      </c>
      <c r="AB987" s="6">
        <f t="shared" si="200"/>
        <v>-2030</v>
      </c>
      <c r="AC987" s="6">
        <f t="shared" si="201"/>
        <v>-8190</v>
      </c>
      <c r="AD987" s="6">
        <f t="shared" si="202"/>
        <v>-78.75</v>
      </c>
      <c r="AE987" s="7">
        <f t="shared" si="203"/>
        <v>-406</v>
      </c>
      <c r="AF987" t="str">
        <f t="shared" ca="1" si="204"/>
        <v>$V$987</v>
      </c>
      <c r="AG987" t="str">
        <f t="shared" ca="1" si="205"/>
        <v>$J$987</v>
      </c>
      <c r="AH987" t="str">
        <f t="shared" ca="1" si="206"/>
        <v>WILLIAMS SONOMA | 3865476001</v>
      </c>
      <c r="AI987" t="str">
        <f t="shared" ca="1" si="195"/>
        <v>$K$987</v>
      </c>
      <c r="AJ987" s="8">
        <f t="shared" si="196"/>
        <v>4.807692307692308E-2</v>
      </c>
      <c r="AK987" s="7">
        <f t="shared" si="197"/>
        <v>-293</v>
      </c>
      <c r="AL987" s="7" t="str">
        <f t="shared" ca="1" si="207"/>
        <v>WILLIAMS SONOMA | 3051743123</v>
      </c>
      <c r="AM987" t="b">
        <f t="shared" si="198"/>
        <v>0</v>
      </c>
    </row>
    <row r="988" spans="3:39" x14ac:dyDescent="0.3">
      <c r="C988" s="1" t="s">
        <v>400</v>
      </c>
      <c r="D988" s="1" t="s">
        <v>401</v>
      </c>
      <c r="E988" s="1" t="s">
        <v>39</v>
      </c>
      <c r="F988" s="1" t="s">
        <v>66</v>
      </c>
      <c r="G988" s="1" t="s">
        <v>774</v>
      </c>
      <c r="H988" s="1" t="s">
        <v>76</v>
      </c>
      <c r="I988" s="1" t="s">
        <v>583</v>
      </c>
      <c r="J988" t="str">
        <f>TRIM(CONCATENATE(wiz[[#This Row],[SHIPPER..................]],wiz[[#This Row],[ZIP2..]],wiz[[#This Row],[ZIP3..]]))</f>
        <v>KELLOGG COMPANY MLXP| 3861175029</v>
      </c>
      <c r="K988" s="1">
        <v>109</v>
      </c>
      <c r="L988" s="1">
        <v>2.57</v>
      </c>
      <c r="M988" s="1">
        <v>0.23</v>
      </c>
      <c r="N988" s="1">
        <v>488</v>
      </c>
      <c r="O988" s="1">
        <v>0.91</v>
      </c>
      <c r="P988" s="1">
        <v>91</v>
      </c>
      <c r="Q988" s="1">
        <v>0.32</v>
      </c>
      <c r="R988" s="1">
        <v>-13</v>
      </c>
      <c r="S988" s="1">
        <v>-37</v>
      </c>
      <c r="T988" s="1">
        <v>13</v>
      </c>
      <c r="U988" s="1">
        <v>-70</v>
      </c>
      <c r="V988" s="1">
        <v>-94</v>
      </c>
      <c r="W988" s="1">
        <v>38301</v>
      </c>
      <c r="X988" s="1">
        <v>38611</v>
      </c>
      <c r="Y988" s="1">
        <v>75029</v>
      </c>
      <c r="Z988" s="1">
        <v>2.58</v>
      </c>
      <c r="AA988" s="6">
        <f t="shared" si="199"/>
        <v>979</v>
      </c>
      <c r="AB988" s="6">
        <f t="shared" si="200"/>
        <v>-10246</v>
      </c>
      <c r="AC988" s="6">
        <f t="shared" si="201"/>
        <v>105632</v>
      </c>
      <c r="AD988" s="6">
        <f t="shared" si="202"/>
        <v>107.89785495403473</v>
      </c>
      <c r="AE988" s="7">
        <f t="shared" si="203"/>
        <v>-453</v>
      </c>
      <c r="AF988" t="str">
        <f t="shared" ca="1" si="204"/>
        <v>$V$191</v>
      </c>
      <c r="AG988" t="str">
        <f t="shared" ca="1" si="205"/>
        <v>$J$191</v>
      </c>
      <c r="AH988" t="str">
        <f t="shared" ca="1" si="206"/>
        <v>KELLOGG COMPANY MLXP| 3030133601</v>
      </c>
      <c r="AI988" t="str">
        <f t="shared" ca="1" si="195"/>
        <v>$K$191</v>
      </c>
      <c r="AJ988" s="8">
        <f t="shared" si="196"/>
        <v>0.11133810010214505</v>
      </c>
      <c r="AK988" s="7">
        <f t="shared" si="197"/>
        <v>-94</v>
      </c>
      <c r="AL988" s="7" t="str">
        <f t="shared" ca="1" si="207"/>
        <v>KELLOGG COMPANY MLXP| 3861175029</v>
      </c>
      <c r="AM988" t="str">
        <f t="shared" si="198"/>
        <v>KELLOGG COMPANY MLXP| 3861175029</v>
      </c>
    </row>
    <row r="989" spans="3:39" x14ac:dyDescent="0.3">
      <c r="C989" s="1" t="s">
        <v>47</v>
      </c>
      <c r="D989" s="1" t="s">
        <v>48</v>
      </c>
      <c r="E989" s="1" t="s">
        <v>39</v>
      </c>
      <c r="F989" s="1" t="s">
        <v>66</v>
      </c>
      <c r="G989" s="1" t="s">
        <v>709</v>
      </c>
      <c r="H989" s="1" t="s">
        <v>50</v>
      </c>
      <c r="I989" s="1" t="s">
        <v>362</v>
      </c>
      <c r="J989" t="str">
        <f>TRIM(CONCATENATE(wiz[[#This Row],[SHIPPER..................]],wiz[[#This Row],[ZIP2..]],wiz[[#This Row],[ZIP3..]]))</f>
        <v>LOWES MLXP VAN ONE WA| 3887930103</v>
      </c>
      <c r="K989" s="1">
        <v>1</v>
      </c>
      <c r="L989" s="1">
        <v>2.25</v>
      </c>
      <c r="M989" s="1">
        <v>0.21</v>
      </c>
      <c r="N989" s="1">
        <v>251</v>
      </c>
      <c r="O989" s="1">
        <v>0.67</v>
      </c>
      <c r="P989" s="1">
        <v>29</v>
      </c>
      <c r="Q989" s="1">
        <v>0.25</v>
      </c>
      <c r="R989" s="1">
        <v>0</v>
      </c>
      <c r="S989" s="1">
        <v>-101</v>
      </c>
      <c r="T989" s="1">
        <v>-31</v>
      </c>
      <c r="U989" s="1">
        <v>-131</v>
      </c>
      <c r="V989" s="1">
        <v>-263</v>
      </c>
      <c r="W989" s="1">
        <v>38652</v>
      </c>
      <c r="X989" s="1">
        <v>38879</v>
      </c>
      <c r="Y989" s="1">
        <v>30103</v>
      </c>
      <c r="Z989" s="1">
        <v>2.2400000000000002</v>
      </c>
      <c r="AA989" s="6">
        <f t="shared" si="199"/>
        <v>678</v>
      </c>
      <c r="AB989" s="6">
        <f t="shared" si="200"/>
        <v>-263</v>
      </c>
      <c r="AC989" s="6">
        <f t="shared" si="201"/>
        <v>-50621</v>
      </c>
      <c r="AD989" s="6">
        <f t="shared" si="202"/>
        <v>-74.662241887905608</v>
      </c>
      <c r="AE989" s="7">
        <f t="shared" si="203"/>
        <v>-655</v>
      </c>
      <c r="AF989" t="str">
        <f t="shared" ca="1" si="204"/>
        <v>$V$1026</v>
      </c>
      <c r="AG989" t="str">
        <f t="shared" ca="1" si="205"/>
        <v>$J$1026</v>
      </c>
      <c r="AH989" t="str">
        <f t="shared" ca="1" si="206"/>
        <v>LOWES MLXP VAN ONE WA| 2820147265</v>
      </c>
      <c r="AI989" t="str">
        <f t="shared" ca="1" si="195"/>
        <v>$K$1026</v>
      </c>
      <c r="AJ989" s="8">
        <f t="shared" si="196"/>
        <v>1.4749262536873156E-3</v>
      </c>
      <c r="AK989" s="7">
        <f t="shared" si="197"/>
        <v>-233</v>
      </c>
      <c r="AL989" s="7" t="str">
        <f t="shared" ca="1" si="207"/>
        <v>b: ECHO GLOBAL LOGIST| 6621537201</v>
      </c>
      <c r="AM989" t="b">
        <f t="shared" si="198"/>
        <v>0</v>
      </c>
    </row>
    <row r="990" spans="3:39" x14ac:dyDescent="0.3">
      <c r="C990" s="1" t="s">
        <v>587</v>
      </c>
      <c r="D990" s="1" t="s">
        <v>1171</v>
      </c>
      <c r="E990" s="1" t="s">
        <v>39</v>
      </c>
      <c r="F990" s="1" t="s">
        <v>66</v>
      </c>
      <c r="G990" s="1" t="s">
        <v>228</v>
      </c>
      <c r="H990" s="1" t="s">
        <v>50</v>
      </c>
      <c r="I990" s="1" t="s">
        <v>909</v>
      </c>
      <c r="J990" t="str">
        <f>TRIM(CONCATENATE(wiz[[#This Row],[SHIPPER..................]],wiz[[#This Row],[ZIP2..]],wiz[[#This Row],[ZIP3..]]))</f>
        <v>INTERNATIONAL PAPER C| 3885131401</v>
      </c>
      <c r="K990" s="1">
        <v>1</v>
      </c>
      <c r="L990" s="1">
        <v>1.81</v>
      </c>
      <c r="M990" s="1">
        <v>0.47</v>
      </c>
      <c r="N990" s="1">
        <v>536</v>
      </c>
      <c r="O990" s="1">
        <v>1</v>
      </c>
      <c r="P990" s="1">
        <v>102</v>
      </c>
      <c r="Q990" s="1">
        <v>0.35</v>
      </c>
      <c r="R990" s="1">
        <v>-139</v>
      </c>
      <c r="S990" s="1">
        <v>-233</v>
      </c>
      <c r="T990" s="1">
        <v>10</v>
      </c>
      <c r="U990" s="1">
        <v>7</v>
      </c>
      <c r="V990" s="1">
        <v>-216</v>
      </c>
      <c r="W990" s="1">
        <v>38654</v>
      </c>
      <c r="X990" s="1">
        <v>38851</v>
      </c>
      <c r="Y990" s="1">
        <v>31401</v>
      </c>
      <c r="Z990" s="1">
        <v>2.06</v>
      </c>
      <c r="AA990" s="6">
        <f t="shared" si="199"/>
        <v>20</v>
      </c>
      <c r="AB990" s="6">
        <f t="shared" si="200"/>
        <v>-216</v>
      </c>
      <c r="AC990" s="6">
        <f t="shared" si="201"/>
        <v>581</v>
      </c>
      <c r="AD990" s="6">
        <f t="shared" si="202"/>
        <v>29.05</v>
      </c>
      <c r="AE990" s="7">
        <f t="shared" si="203"/>
        <v>-365</v>
      </c>
      <c r="AF990" t="str">
        <f t="shared" ca="1" si="204"/>
        <v>$V$344</v>
      </c>
      <c r="AG990" t="str">
        <f t="shared" ca="1" si="205"/>
        <v>$J$344</v>
      </c>
      <c r="AH990" t="str">
        <f t="shared" ca="1" si="206"/>
        <v>INTERNATIONAL PAPER C| 3090146201</v>
      </c>
      <c r="AI990" t="str">
        <f t="shared" ca="1" si="195"/>
        <v>$K$344</v>
      </c>
      <c r="AJ990" s="8">
        <f t="shared" si="196"/>
        <v>0.05</v>
      </c>
      <c r="AK990" s="7">
        <f t="shared" si="197"/>
        <v>-142</v>
      </c>
      <c r="AL990" s="7" t="str">
        <f t="shared" ca="1" si="207"/>
        <v>LOWES MLXP VAN ONE WA| 3190143125</v>
      </c>
      <c r="AM990" t="b">
        <f t="shared" si="198"/>
        <v>0</v>
      </c>
    </row>
    <row r="991" spans="3:39" x14ac:dyDescent="0.3">
      <c r="C991" s="1" t="s">
        <v>119</v>
      </c>
      <c r="D991" s="1" t="s">
        <v>120</v>
      </c>
      <c r="E991" s="1" t="s">
        <v>39</v>
      </c>
      <c r="F991" s="1" t="s">
        <v>66</v>
      </c>
      <c r="G991" s="1" t="s">
        <v>1172</v>
      </c>
      <c r="H991" s="1" t="s">
        <v>50</v>
      </c>
      <c r="I991" s="1" t="s">
        <v>1147</v>
      </c>
      <c r="J991" t="str">
        <f>TRIM(CONCATENATE(wiz[[#This Row],[SHIPPER..................]],wiz[[#This Row],[ZIP2..]],wiz[[#This Row],[ZIP3..]]))</f>
        <v>b: HUB GROUP INC | 3882931793</v>
      </c>
      <c r="K991" s="1">
        <v>1</v>
      </c>
      <c r="L991" s="1">
        <v>4.17</v>
      </c>
      <c r="M991" s="1">
        <v>0.28000000000000003</v>
      </c>
      <c r="N991" s="1">
        <v>427</v>
      </c>
      <c r="O991" s="1">
        <v>1.08</v>
      </c>
      <c r="P991" s="1">
        <v>102</v>
      </c>
      <c r="Q991" s="1">
        <v>0.35</v>
      </c>
      <c r="R991" s="1">
        <v>-30</v>
      </c>
      <c r="S991" s="1">
        <v>-233</v>
      </c>
      <c r="T991" s="1">
        <v>-46</v>
      </c>
      <c r="U991" s="1">
        <v>617</v>
      </c>
      <c r="V991" s="1">
        <v>338</v>
      </c>
      <c r="W991" s="1">
        <v>38671</v>
      </c>
      <c r="X991" s="1">
        <v>38829</v>
      </c>
      <c r="Y991" s="1">
        <v>31793</v>
      </c>
      <c r="Z991" s="1">
        <v>4.2300000000000004</v>
      </c>
      <c r="AA991" s="6">
        <f t="shared" si="199"/>
        <v>49</v>
      </c>
      <c r="AB991" s="6">
        <f t="shared" si="200"/>
        <v>338</v>
      </c>
      <c r="AC991" s="6">
        <f t="shared" si="201"/>
        <v>11121</v>
      </c>
      <c r="AD991" s="6">
        <f t="shared" si="202"/>
        <v>226.9591836734694</v>
      </c>
      <c r="AE991" s="7">
        <f t="shared" si="203"/>
        <v>-543</v>
      </c>
      <c r="AF991" t="str">
        <f t="shared" ca="1" si="204"/>
        <v>$V$992</v>
      </c>
      <c r="AG991" t="str">
        <f t="shared" ca="1" si="205"/>
        <v>$J$992</v>
      </c>
      <c r="AH991" t="str">
        <f t="shared" ca="1" si="206"/>
        <v>b: HUB GROUP INC | 3885131601</v>
      </c>
      <c r="AI991" t="str">
        <f t="shared" ca="1" si="195"/>
        <v>$K$992</v>
      </c>
      <c r="AJ991" s="8">
        <f t="shared" si="196"/>
        <v>2.0408163265306121E-2</v>
      </c>
      <c r="AK991" s="7">
        <f t="shared" si="197"/>
        <v>-170</v>
      </c>
      <c r="AL991" s="7" t="str">
        <f t="shared" ca="1" si="207"/>
        <v>b: ECHO GLOBAL LOGIST| 4770130501</v>
      </c>
      <c r="AM991" t="b">
        <f t="shared" si="198"/>
        <v>0</v>
      </c>
    </row>
    <row r="992" spans="3:39" x14ac:dyDescent="0.3">
      <c r="C992" s="1" t="s">
        <v>119</v>
      </c>
      <c r="D992" s="1" t="s">
        <v>120</v>
      </c>
      <c r="E992" s="1" t="s">
        <v>39</v>
      </c>
      <c r="F992" s="1" t="s">
        <v>66</v>
      </c>
      <c r="G992" s="1" t="s">
        <v>228</v>
      </c>
      <c r="H992" s="1" t="s">
        <v>50</v>
      </c>
      <c r="I992" s="1" t="s">
        <v>1137</v>
      </c>
      <c r="J992" t="str">
        <f>TRIM(CONCATENATE(wiz[[#This Row],[SHIPPER..................]],wiz[[#This Row],[ZIP2..]],wiz[[#This Row],[ZIP3..]]))</f>
        <v>b: HUB GROUP INC | 3885131601</v>
      </c>
      <c r="K992" s="1">
        <v>1</v>
      </c>
      <c r="L992" s="1">
        <v>1.99</v>
      </c>
      <c r="M992" s="1">
        <v>0.28000000000000003</v>
      </c>
      <c r="N992" s="1">
        <v>463</v>
      </c>
      <c r="O992" s="1">
        <v>0.92</v>
      </c>
      <c r="P992" s="1">
        <v>120</v>
      </c>
      <c r="Q992" s="1">
        <v>0.35</v>
      </c>
      <c r="R992" s="1">
        <v>-32</v>
      </c>
      <c r="S992" s="1">
        <v>-275</v>
      </c>
      <c r="T992" s="1">
        <v>11</v>
      </c>
      <c r="U992" s="1">
        <v>-279</v>
      </c>
      <c r="V992" s="1">
        <v>-543</v>
      </c>
      <c r="W992" s="1">
        <v>38301</v>
      </c>
      <c r="X992" s="1">
        <v>38851</v>
      </c>
      <c r="Y992" s="1">
        <v>31601</v>
      </c>
      <c r="Z992" s="1">
        <v>2.0499999999999998</v>
      </c>
      <c r="AA992" s="6">
        <f t="shared" si="199"/>
        <v>49</v>
      </c>
      <c r="AB992" s="6">
        <f t="shared" si="200"/>
        <v>-543</v>
      </c>
      <c r="AC992" s="6">
        <f t="shared" si="201"/>
        <v>11121</v>
      </c>
      <c r="AD992" s="6">
        <f t="shared" si="202"/>
        <v>226.9591836734694</v>
      </c>
      <c r="AE992" s="7">
        <f t="shared" si="203"/>
        <v>-543</v>
      </c>
      <c r="AF992" t="str">
        <f t="shared" ca="1" si="204"/>
        <v>$V$992</v>
      </c>
      <c r="AG992" t="str">
        <f t="shared" ca="1" si="205"/>
        <v>$J$992</v>
      </c>
      <c r="AH992" t="str">
        <f t="shared" ca="1" si="206"/>
        <v>b: HUB GROUP INC | 3885131601</v>
      </c>
      <c r="AI992" t="str">
        <f t="shared" ca="1" si="195"/>
        <v>$K$992</v>
      </c>
      <c r="AJ992" s="8">
        <f t="shared" si="196"/>
        <v>2.0408163265306121E-2</v>
      </c>
      <c r="AK992" s="7">
        <f t="shared" si="197"/>
        <v>-170</v>
      </c>
      <c r="AL992" s="7" t="str">
        <f t="shared" ca="1" si="207"/>
        <v>b: ECHO GLOBAL LOGIST| 4770130501</v>
      </c>
      <c r="AM992" t="b">
        <f t="shared" si="198"/>
        <v>0</v>
      </c>
    </row>
    <row r="993" spans="3:39" x14ac:dyDescent="0.3">
      <c r="C993" s="1" t="s">
        <v>119</v>
      </c>
      <c r="D993" s="1" t="s">
        <v>120</v>
      </c>
      <c r="E993" s="1" t="s">
        <v>39</v>
      </c>
      <c r="F993" s="1" t="s">
        <v>66</v>
      </c>
      <c r="G993" s="1" t="s">
        <v>709</v>
      </c>
      <c r="H993" s="1" t="s">
        <v>50</v>
      </c>
      <c r="I993" s="1" t="s">
        <v>1137</v>
      </c>
      <c r="J993" t="str">
        <f>TRIM(CONCATENATE(wiz[[#This Row],[SHIPPER..................]],wiz[[#This Row],[ZIP2..]],wiz[[#This Row],[ZIP3..]]))</f>
        <v>b: HUB GROUP INC | 3887931601</v>
      </c>
      <c r="K993" s="1">
        <v>3</v>
      </c>
      <c r="L993" s="1">
        <v>2.37</v>
      </c>
      <c r="M993" s="1">
        <v>0.28000000000000003</v>
      </c>
      <c r="N993" s="1">
        <v>453</v>
      </c>
      <c r="O993" s="1">
        <v>0.91</v>
      </c>
      <c r="P993" s="1">
        <v>96</v>
      </c>
      <c r="Q993" s="1">
        <v>0.32</v>
      </c>
      <c r="R993" s="1">
        <v>-31</v>
      </c>
      <c r="S993" s="1">
        <v>-67</v>
      </c>
      <c r="T993" s="1">
        <v>13</v>
      </c>
      <c r="U993" s="1">
        <v>-116</v>
      </c>
      <c r="V993" s="1">
        <v>-170</v>
      </c>
      <c r="W993" s="1">
        <v>38652</v>
      </c>
      <c r="X993" s="1">
        <v>38879</v>
      </c>
      <c r="Y993" s="1">
        <v>31601</v>
      </c>
      <c r="Z993" s="1">
        <v>2.4300000000000002</v>
      </c>
      <c r="AA993" s="6">
        <f t="shared" si="199"/>
        <v>49</v>
      </c>
      <c r="AB993" s="6">
        <f t="shared" si="200"/>
        <v>-510</v>
      </c>
      <c r="AC993" s="6">
        <f t="shared" si="201"/>
        <v>11121</v>
      </c>
      <c r="AD993" s="6">
        <f t="shared" si="202"/>
        <v>226.9591836734694</v>
      </c>
      <c r="AE993" s="7">
        <f t="shared" si="203"/>
        <v>-543</v>
      </c>
      <c r="AF993" t="str">
        <f t="shared" ca="1" si="204"/>
        <v>$V$992</v>
      </c>
      <c r="AG993" t="str">
        <f t="shared" ca="1" si="205"/>
        <v>$J$992</v>
      </c>
      <c r="AH993" t="str">
        <f t="shared" ca="1" si="206"/>
        <v>b: HUB GROUP INC | 3885131601</v>
      </c>
      <c r="AI993" t="str">
        <f t="shared" ca="1" si="195"/>
        <v>$K$992</v>
      </c>
      <c r="AJ993" s="8">
        <f t="shared" si="196"/>
        <v>6.1224489795918366E-2</v>
      </c>
      <c r="AK993" s="7">
        <f t="shared" si="197"/>
        <v>-170</v>
      </c>
      <c r="AL993" s="7" t="str">
        <f t="shared" ca="1" si="207"/>
        <v>b: ECHO GLOBAL LOGIST| 4770130501</v>
      </c>
      <c r="AM993" t="str">
        <f t="shared" si="198"/>
        <v>b: HUB GROUP INC | 3887931601</v>
      </c>
    </row>
    <row r="994" spans="3:39" x14ac:dyDescent="0.3">
      <c r="C994" s="1" t="s">
        <v>1173</v>
      </c>
      <c r="D994" s="1" t="s">
        <v>1174</v>
      </c>
      <c r="E994" s="1" t="s">
        <v>39</v>
      </c>
      <c r="F994" s="1" t="s">
        <v>66</v>
      </c>
      <c r="G994" s="1" t="s">
        <v>1175</v>
      </c>
      <c r="H994" s="1" t="s">
        <v>53</v>
      </c>
      <c r="I994" s="1" t="s">
        <v>1176</v>
      </c>
      <c r="J994" t="str">
        <f>TRIM(CONCATENATE(wiz[[#This Row],[SHIPPER..................]],wiz[[#This Row],[ZIP2..]],wiz[[#This Row],[ZIP3..]]))</f>
        <v>b: ROAR LOGISTICS | 3975662450</v>
      </c>
      <c r="K994" s="1">
        <v>1</v>
      </c>
      <c r="L994" s="1">
        <v>1.39</v>
      </c>
      <c r="M994" s="1">
        <v>0.27</v>
      </c>
      <c r="N994" s="1">
        <v>422</v>
      </c>
      <c r="O994" s="1">
        <v>0.79</v>
      </c>
      <c r="P994" s="1">
        <v>131</v>
      </c>
      <c r="Q994" s="1">
        <v>0.35</v>
      </c>
      <c r="R994" s="1">
        <v>-25</v>
      </c>
      <c r="S994" s="1">
        <v>-8</v>
      </c>
      <c r="T994" s="1">
        <v>23</v>
      </c>
      <c r="U994" s="1">
        <v>-300</v>
      </c>
      <c r="V994" s="1">
        <v>-285</v>
      </c>
      <c r="W994" s="1">
        <v>39169</v>
      </c>
      <c r="X994" s="1">
        <v>39756</v>
      </c>
      <c r="Y994" s="1">
        <v>62450</v>
      </c>
      <c r="Z994" s="1">
        <v>1.44</v>
      </c>
      <c r="AA994" s="6">
        <f t="shared" si="199"/>
        <v>2</v>
      </c>
      <c r="AB994" s="6">
        <f t="shared" si="200"/>
        <v>-285</v>
      </c>
      <c r="AC994" s="6">
        <f t="shared" si="201"/>
        <v>-1</v>
      </c>
      <c r="AD994" s="6">
        <f t="shared" si="202"/>
        <v>-0.5</v>
      </c>
      <c r="AE994" s="7">
        <f t="shared" si="203"/>
        <v>-285</v>
      </c>
      <c r="AF994" t="str">
        <f t="shared" ca="1" si="204"/>
        <v>$V$994</v>
      </c>
      <c r="AG994" t="str">
        <f t="shared" ca="1" si="205"/>
        <v>$J$994</v>
      </c>
      <c r="AH994" t="str">
        <f t="shared" ca="1" si="206"/>
        <v>b: ROAR LOGISTICS | 3975662450</v>
      </c>
      <c r="AI994" t="str">
        <f t="shared" ca="1" si="195"/>
        <v>$K$994</v>
      </c>
      <c r="AJ994" s="8">
        <f t="shared" si="196"/>
        <v>0.5</v>
      </c>
      <c r="AK994" s="7">
        <f t="shared" si="197"/>
        <v>-285</v>
      </c>
      <c r="AL994" s="7" t="str">
        <f t="shared" ca="1" si="207"/>
        <v>b: ROAR LOGISTICS | 3975662450</v>
      </c>
      <c r="AM994" t="str">
        <f t="shared" si="198"/>
        <v>b: ROAR LOGISTICS | 3975662450</v>
      </c>
    </row>
    <row r="995" spans="3:39" x14ac:dyDescent="0.3">
      <c r="C995" s="1" t="s">
        <v>490</v>
      </c>
      <c r="D995" s="1" t="s">
        <v>850</v>
      </c>
      <c r="E995" s="1" t="s">
        <v>39</v>
      </c>
      <c r="F995" s="1" t="s">
        <v>66</v>
      </c>
      <c r="G995" s="1" t="s">
        <v>709</v>
      </c>
      <c r="H995" s="1" t="s">
        <v>42</v>
      </c>
      <c r="I995" s="1" t="s">
        <v>145</v>
      </c>
      <c r="J995" t="str">
        <f>TRIM(CONCATENATE(wiz[[#This Row],[SHIPPER..................]],wiz[[#This Row],[ZIP2..]],wiz[[#This Row],[ZIP3..]]))</f>
        <v>FREIGHTCO LLC | 3887946706</v>
      </c>
      <c r="K995" s="1">
        <v>1</v>
      </c>
      <c r="L995" s="1">
        <v>1.2</v>
      </c>
      <c r="M995" s="1">
        <v>0.21</v>
      </c>
      <c r="N995" s="1">
        <v>645</v>
      </c>
      <c r="O995" s="1">
        <v>1.71</v>
      </c>
      <c r="P995" s="1">
        <v>22</v>
      </c>
      <c r="Q995" s="1">
        <v>0.25</v>
      </c>
      <c r="R995" s="1">
        <v>13</v>
      </c>
      <c r="S995" s="1">
        <v>-8</v>
      </c>
      <c r="T995" s="1">
        <v>-118</v>
      </c>
      <c r="U995" s="1">
        <v>-469</v>
      </c>
      <c r="V995" s="1">
        <v>-595</v>
      </c>
      <c r="W995" s="1">
        <v>38824</v>
      </c>
      <c r="X995" s="1">
        <v>38879</v>
      </c>
      <c r="Y995" s="1">
        <v>46706</v>
      </c>
      <c r="Z995" s="1">
        <v>1.19</v>
      </c>
      <c r="AA995" s="6">
        <f t="shared" si="199"/>
        <v>10</v>
      </c>
      <c r="AB995" s="6">
        <f t="shared" si="200"/>
        <v>-595</v>
      </c>
      <c r="AC995" s="6">
        <f t="shared" si="201"/>
        <v>-2251</v>
      </c>
      <c r="AD995" s="6">
        <f t="shared" si="202"/>
        <v>-225.1</v>
      </c>
      <c r="AE995" s="7">
        <f t="shared" si="203"/>
        <v>-595</v>
      </c>
      <c r="AF995" t="str">
        <f t="shared" ca="1" si="204"/>
        <v>$V$995</v>
      </c>
      <c r="AG995" t="str">
        <f t="shared" ca="1" si="205"/>
        <v>$J$995</v>
      </c>
      <c r="AH995" t="str">
        <f t="shared" ca="1" si="206"/>
        <v>FREIGHTCO LLC | 3887946706</v>
      </c>
      <c r="AI995" t="str">
        <f t="shared" ca="1" si="195"/>
        <v>$K$995</v>
      </c>
      <c r="AJ995" s="8">
        <f t="shared" si="196"/>
        <v>0.1</v>
      </c>
      <c r="AK995" s="7">
        <f t="shared" si="197"/>
        <v>-595</v>
      </c>
      <c r="AL995" s="7" t="str">
        <f t="shared" ca="1" si="207"/>
        <v>FREIGHTCO LLC | 3887946706</v>
      </c>
      <c r="AM995" t="str">
        <f t="shared" si="198"/>
        <v>FREIGHTCO LLC | 3887946706</v>
      </c>
    </row>
    <row r="996" spans="3:39" x14ac:dyDescent="0.3">
      <c r="C996" s="1" t="s">
        <v>78</v>
      </c>
      <c r="D996" s="1" t="s">
        <v>79</v>
      </c>
      <c r="E996" s="1" t="s">
        <v>39</v>
      </c>
      <c r="F996" s="1" t="s">
        <v>66</v>
      </c>
      <c r="G996" s="1" t="s">
        <v>709</v>
      </c>
      <c r="H996" s="1" t="s">
        <v>42</v>
      </c>
      <c r="I996" s="1" t="s">
        <v>81</v>
      </c>
      <c r="J996" t="str">
        <f>TRIM(CONCATENATE(wiz[[#This Row],[SHIPPER..................]],wiz[[#This Row],[ZIP2..]],wiz[[#This Row],[ZIP3..]]))</f>
        <v>TRACTOR SUPPLY MANHAT| 3887946064</v>
      </c>
      <c r="K996" s="1">
        <v>2</v>
      </c>
      <c r="L996" s="1">
        <v>1.92</v>
      </c>
      <c r="M996" s="1">
        <v>0.22</v>
      </c>
      <c r="N996" s="1">
        <v>529</v>
      </c>
      <c r="O996" s="1">
        <v>1</v>
      </c>
      <c r="P996" s="1">
        <v>193</v>
      </c>
      <c r="Q996" s="1">
        <v>0.43</v>
      </c>
      <c r="R996" s="1">
        <v>8</v>
      </c>
      <c r="S996" s="1">
        <v>-114</v>
      </c>
      <c r="T996" s="1">
        <v>10</v>
      </c>
      <c r="U996" s="1">
        <v>23</v>
      </c>
      <c r="V996" s="1">
        <v>-81</v>
      </c>
      <c r="W996" s="1">
        <v>38879</v>
      </c>
      <c r="X996" s="1">
        <v>38879</v>
      </c>
      <c r="Y996" s="1">
        <v>46064</v>
      </c>
      <c r="Z996" s="1">
        <v>1.92</v>
      </c>
      <c r="AA996" s="6">
        <f t="shared" si="199"/>
        <v>533</v>
      </c>
      <c r="AB996" s="6">
        <f t="shared" si="200"/>
        <v>-162</v>
      </c>
      <c r="AC996" s="6">
        <f t="shared" si="201"/>
        <v>27994</v>
      </c>
      <c r="AD996" s="6">
        <f t="shared" si="202"/>
        <v>52.521575984990619</v>
      </c>
      <c r="AE996" s="7">
        <f t="shared" si="203"/>
        <v>-627</v>
      </c>
      <c r="AF996" t="str">
        <f t="shared" ca="1" si="204"/>
        <v>$V$356</v>
      </c>
      <c r="AG996" t="str">
        <f t="shared" ca="1" si="205"/>
        <v>$J$356</v>
      </c>
      <c r="AH996" t="str">
        <f t="shared" ca="1" si="206"/>
        <v>TRACTOR SUPPLY MANHAT| 3070142134</v>
      </c>
      <c r="AI996" t="str">
        <f t="shared" ca="1" si="195"/>
        <v>$K$356</v>
      </c>
      <c r="AJ996" s="8">
        <f t="shared" si="196"/>
        <v>3.7523452157598499E-3</v>
      </c>
      <c r="AK996" s="7">
        <f t="shared" si="197"/>
        <v>-192</v>
      </c>
      <c r="AL996" s="7" t="str">
        <f t="shared" ca="1" si="207"/>
        <v>b: C H ROBINSON | 4817435150</v>
      </c>
      <c r="AM996" t="b">
        <f t="shared" si="198"/>
        <v>0</v>
      </c>
    </row>
    <row r="997" spans="3:39" x14ac:dyDescent="0.3">
      <c r="C997" s="1" t="s">
        <v>47</v>
      </c>
      <c r="D997" s="1" t="s">
        <v>48</v>
      </c>
      <c r="E997" s="1" t="s">
        <v>39</v>
      </c>
      <c r="F997" s="1" t="s">
        <v>66</v>
      </c>
      <c r="G997" s="1" t="s">
        <v>1177</v>
      </c>
      <c r="H997" s="1" t="s">
        <v>68</v>
      </c>
      <c r="I997" s="1" t="s">
        <v>231</v>
      </c>
      <c r="J997" t="str">
        <f>TRIM(CONCATENATE(wiz[[#This Row],[SHIPPER..................]],wiz[[#This Row],[ZIP2..]],wiz[[#This Row],[ZIP3..]]))</f>
        <v>LOWES MLXP VAN ONE WA| 3880128625</v>
      </c>
      <c r="K997" s="1">
        <v>5</v>
      </c>
      <c r="L997" s="1">
        <v>1.92</v>
      </c>
      <c r="M997" s="1">
        <v>0.21</v>
      </c>
      <c r="N997" s="1">
        <v>550</v>
      </c>
      <c r="O997" s="1">
        <v>0.93</v>
      </c>
      <c r="P997" s="1">
        <v>96</v>
      </c>
      <c r="Q997" s="1">
        <v>0.33</v>
      </c>
      <c r="R997" s="1">
        <v>0</v>
      </c>
      <c r="S997" s="1">
        <v>-105</v>
      </c>
      <c r="T997" s="1">
        <v>27</v>
      </c>
      <c r="U997" s="1">
        <v>-24</v>
      </c>
      <c r="V997" s="1">
        <v>-102</v>
      </c>
      <c r="W997" s="1">
        <v>38301</v>
      </c>
      <c r="X997" s="1">
        <v>38801</v>
      </c>
      <c r="Y997" s="1">
        <v>28625</v>
      </c>
      <c r="Z997" s="1">
        <v>1.91</v>
      </c>
      <c r="AA997" s="6">
        <f t="shared" si="199"/>
        <v>678</v>
      </c>
      <c r="AB997" s="6">
        <f t="shared" si="200"/>
        <v>-510</v>
      </c>
      <c r="AC997" s="6">
        <f t="shared" si="201"/>
        <v>-50621</v>
      </c>
      <c r="AD997" s="6">
        <f t="shared" si="202"/>
        <v>-74.662241887905608</v>
      </c>
      <c r="AE997" s="7">
        <f t="shared" si="203"/>
        <v>-655</v>
      </c>
      <c r="AF997" t="str">
        <f t="shared" ca="1" si="204"/>
        <v>$V$1026</v>
      </c>
      <c r="AG997" t="str">
        <f t="shared" ca="1" si="205"/>
        <v>$J$1026</v>
      </c>
      <c r="AH997" t="str">
        <f t="shared" ca="1" si="206"/>
        <v>LOWES MLXP VAN ONE WA| 2820147265</v>
      </c>
      <c r="AI997" t="str">
        <f t="shared" ca="1" si="195"/>
        <v>$K$1026</v>
      </c>
      <c r="AJ997" s="8">
        <f t="shared" si="196"/>
        <v>7.3746312684365781E-3</v>
      </c>
      <c r="AK997" s="7">
        <f t="shared" si="197"/>
        <v>-233</v>
      </c>
      <c r="AL997" s="7" t="str">
        <f t="shared" ca="1" si="207"/>
        <v>b: ECHO GLOBAL LOGIST| 6621537201</v>
      </c>
      <c r="AM997" t="b">
        <f t="shared" si="198"/>
        <v>0</v>
      </c>
    </row>
    <row r="998" spans="3:39" x14ac:dyDescent="0.3">
      <c r="C998" s="1" t="s">
        <v>47</v>
      </c>
      <c r="D998" s="1" t="s">
        <v>48</v>
      </c>
      <c r="E998" s="1" t="s">
        <v>39</v>
      </c>
      <c r="F998" s="1" t="s">
        <v>66</v>
      </c>
      <c r="G998" s="1" t="s">
        <v>709</v>
      </c>
      <c r="H998" s="1" t="s">
        <v>68</v>
      </c>
      <c r="I998" s="1" t="s">
        <v>231</v>
      </c>
      <c r="J998" t="str">
        <f>TRIM(CONCATENATE(wiz[[#This Row],[SHIPPER..................]],wiz[[#This Row],[ZIP2..]],wiz[[#This Row],[ZIP3..]]))</f>
        <v>LOWES MLXP VAN ONE WA| 3887928625</v>
      </c>
      <c r="K998" s="1">
        <v>15</v>
      </c>
      <c r="L998" s="1">
        <v>2.1</v>
      </c>
      <c r="M998" s="1">
        <v>0.21</v>
      </c>
      <c r="N998" s="1">
        <v>555</v>
      </c>
      <c r="O998" s="1">
        <v>1.1399999999999999</v>
      </c>
      <c r="P998" s="1">
        <v>74</v>
      </c>
      <c r="Q998" s="1">
        <v>0.31</v>
      </c>
      <c r="R998" s="1">
        <v>0</v>
      </c>
      <c r="S998" s="1">
        <v>-101</v>
      </c>
      <c r="T998" s="1">
        <v>-9</v>
      </c>
      <c r="U998" s="1">
        <v>69</v>
      </c>
      <c r="V998" s="1">
        <v>-41</v>
      </c>
      <c r="W998" s="1">
        <v>38879</v>
      </c>
      <c r="X998" s="1">
        <v>38879</v>
      </c>
      <c r="Y998" s="1">
        <v>28625</v>
      </c>
      <c r="Z998" s="1">
        <v>2.09</v>
      </c>
      <c r="AA998" s="6">
        <f t="shared" si="199"/>
        <v>678</v>
      </c>
      <c r="AB998" s="6">
        <f t="shared" si="200"/>
        <v>-615</v>
      </c>
      <c r="AC998" s="6">
        <f t="shared" si="201"/>
        <v>-50621</v>
      </c>
      <c r="AD998" s="6">
        <f t="shared" si="202"/>
        <v>-74.662241887905608</v>
      </c>
      <c r="AE998" s="7">
        <f t="shared" si="203"/>
        <v>-655</v>
      </c>
      <c r="AF998" t="str">
        <f t="shared" ca="1" si="204"/>
        <v>$V$1026</v>
      </c>
      <c r="AG998" t="str">
        <f t="shared" ca="1" si="205"/>
        <v>$J$1026</v>
      </c>
      <c r="AH998" t="str">
        <f t="shared" ca="1" si="206"/>
        <v>LOWES MLXP VAN ONE WA| 2820147265</v>
      </c>
      <c r="AI998" t="str">
        <f t="shared" ca="1" si="195"/>
        <v>$K$1026</v>
      </c>
      <c r="AJ998" s="8">
        <f t="shared" si="196"/>
        <v>2.2123893805309734E-2</v>
      </c>
      <c r="AK998" s="7">
        <f t="shared" si="197"/>
        <v>-233</v>
      </c>
      <c r="AL998" s="7" t="str">
        <f t="shared" ca="1" si="207"/>
        <v>b: ECHO GLOBAL LOGIST| 6621537201</v>
      </c>
      <c r="AM998" t="b">
        <f t="shared" si="198"/>
        <v>0</v>
      </c>
    </row>
    <row r="999" spans="3:39" x14ac:dyDescent="0.3">
      <c r="C999" s="1" t="s">
        <v>119</v>
      </c>
      <c r="D999" s="1" t="s">
        <v>120</v>
      </c>
      <c r="E999" s="1" t="s">
        <v>39</v>
      </c>
      <c r="F999" s="1" t="s">
        <v>66</v>
      </c>
      <c r="G999" s="1" t="s">
        <v>709</v>
      </c>
      <c r="H999" s="1" t="s">
        <v>68</v>
      </c>
      <c r="I999" s="1" t="s">
        <v>69</v>
      </c>
      <c r="J999" t="str">
        <f>TRIM(CONCATENATE(wiz[[#This Row],[SHIPPER..................]],wiz[[#This Row],[ZIP2..]],wiz[[#This Row],[ZIP3..]]))</f>
        <v>b: HUB GROUP INC | 3887927831</v>
      </c>
      <c r="K999" s="1">
        <v>2</v>
      </c>
      <c r="L999" s="1">
        <v>1.88</v>
      </c>
      <c r="M999" s="1">
        <v>0.28000000000000003</v>
      </c>
      <c r="N999" s="1">
        <v>761</v>
      </c>
      <c r="O999" s="1">
        <v>1.81</v>
      </c>
      <c r="P999" s="1">
        <v>68</v>
      </c>
      <c r="Q999" s="1">
        <v>0.3</v>
      </c>
      <c r="R999" s="1">
        <v>-54</v>
      </c>
      <c r="S999" s="1">
        <v>-67</v>
      </c>
      <c r="T999" s="1">
        <v>-2</v>
      </c>
      <c r="U999" s="1">
        <v>1</v>
      </c>
      <c r="V999" s="1">
        <v>-68</v>
      </c>
      <c r="W999" s="1">
        <v>38652</v>
      </c>
      <c r="X999" s="1">
        <v>38879</v>
      </c>
      <c r="Y999" s="1">
        <v>27831</v>
      </c>
      <c r="Z999" s="1">
        <v>1.94</v>
      </c>
      <c r="AA999" s="6">
        <f t="shared" si="199"/>
        <v>49</v>
      </c>
      <c r="AB999" s="6">
        <f t="shared" si="200"/>
        <v>-136</v>
      </c>
      <c r="AC999" s="6">
        <f t="shared" si="201"/>
        <v>11121</v>
      </c>
      <c r="AD999" s="6">
        <f t="shared" si="202"/>
        <v>226.9591836734694</v>
      </c>
      <c r="AE999" s="7">
        <f t="shared" si="203"/>
        <v>-543</v>
      </c>
      <c r="AF999" t="str">
        <f t="shared" ca="1" si="204"/>
        <v>$V$992</v>
      </c>
      <c r="AG999" t="str">
        <f t="shared" ca="1" si="205"/>
        <v>$J$992</v>
      </c>
      <c r="AH999" t="str">
        <f t="shared" ca="1" si="206"/>
        <v>b: HUB GROUP INC | 3885131601</v>
      </c>
      <c r="AI999" t="str">
        <f t="shared" ca="1" si="195"/>
        <v>$K$992</v>
      </c>
      <c r="AJ999" s="8">
        <f t="shared" si="196"/>
        <v>4.0816326530612242E-2</v>
      </c>
      <c r="AK999" s="7">
        <f t="shared" si="197"/>
        <v>-170</v>
      </c>
      <c r="AL999" s="7" t="str">
        <f t="shared" ca="1" si="207"/>
        <v>b: ECHO GLOBAL LOGIST| 4770130501</v>
      </c>
      <c r="AM999" t="b">
        <f t="shared" si="198"/>
        <v>0</v>
      </c>
    </row>
    <row r="1000" spans="3:39" x14ac:dyDescent="0.3">
      <c r="C1000" s="1" t="s">
        <v>539</v>
      </c>
      <c r="D1000" s="1" t="s">
        <v>540</v>
      </c>
      <c r="E1000" s="1" t="s">
        <v>39</v>
      </c>
      <c r="F1000" s="1" t="s">
        <v>66</v>
      </c>
      <c r="G1000" s="1" t="s">
        <v>1177</v>
      </c>
      <c r="H1000" s="1" t="s">
        <v>87</v>
      </c>
      <c r="I1000" s="1" t="s">
        <v>415</v>
      </c>
      <c r="J1000" t="str">
        <f>TRIM(CONCATENATE(wiz[[#This Row],[SHIPPER..................]],wiz[[#This Row],[ZIP2..]],wiz[[#This Row],[ZIP3..]]))</f>
        <v>HOME DEPOT | 3880145050</v>
      </c>
      <c r="K1000" s="1">
        <v>11</v>
      </c>
      <c r="L1000" s="1">
        <v>1.9</v>
      </c>
      <c r="M1000" s="1">
        <v>0.2</v>
      </c>
      <c r="N1000" s="1">
        <v>503</v>
      </c>
      <c r="O1000" s="1">
        <v>0.96</v>
      </c>
      <c r="P1000" s="1">
        <v>126</v>
      </c>
      <c r="Q1000" s="1">
        <v>0.35</v>
      </c>
      <c r="R1000" s="1">
        <v>2</v>
      </c>
      <c r="S1000" s="1">
        <v>-118</v>
      </c>
      <c r="T1000" s="1">
        <v>20</v>
      </c>
      <c r="U1000" s="1">
        <v>135</v>
      </c>
      <c r="V1000" s="1">
        <v>37</v>
      </c>
      <c r="W1000" s="1">
        <v>35055</v>
      </c>
      <c r="X1000" s="1">
        <v>38801</v>
      </c>
      <c r="Y1000" s="1">
        <v>45050</v>
      </c>
      <c r="Z1000" s="1">
        <v>1.88</v>
      </c>
      <c r="AA1000" s="6">
        <f t="shared" si="199"/>
        <v>240</v>
      </c>
      <c r="AB1000" s="6">
        <f t="shared" si="200"/>
        <v>407</v>
      </c>
      <c r="AC1000" s="6">
        <f t="shared" si="201"/>
        <v>14538</v>
      </c>
      <c r="AD1000" s="6">
        <f t="shared" si="202"/>
        <v>60.575000000000003</v>
      </c>
      <c r="AE1000" s="7">
        <f t="shared" si="203"/>
        <v>-131</v>
      </c>
      <c r="AF1000" t="str">
        <f t="shared" ca="1" si="204"/>
        <v>$V$841</v>
      </c>
      <c r="AG1000" t="str">
        <f t="shared" ca="1" si="205"/>
        <v>$J$841</v>
      </c>
      <c r="AH1000" t="str">
        <f t="shared" ca="1" si="206"/>
        <v>PLS PITTSBURGH LOGIST| 2120147201</v>
      </c>
      <c r="AI1000" t="str">
        <f t="shared" ca="1" si="195"/>
        <v>$K$841</v>
      </c>
      <c r="AJ1000" s="8">
        <f t="shared" si="196"/>
        <v>4.583333333333333E-2</v>
      </c>
      <c r="AK1000" s="7">
        <f t="shared" si="197"/>
        <v>-131</v>
      </c>
      <c r="AL1000" s="7" t="str">
        <f t="shared" ca="1" si="207"/>
        <v>PLS PITTSBURGH LOGIST| 2120147201</v>
      </c>
      <c r="AM1000" t="b">
        <f t="shared" si="198"/>
        <v>0</v>
      </c>
    </row>
    <row r="1001" spans="3:39" x14ac:dyDescent="0.3">
      <c r="C1001" s="1" t="s">
        <v>539</v>
      </c>
      <c r="D1001" s="1" t="s">
        <v>540</v>
      </c>
      <c r="E1001" s="1" t="s">
        <v>39</v>
      </c>
      <c r="F1001" s="1" t="s">
        <v>66</v>
      </c>
      <c r="G1001" s="1" t="s">
        <v>1177</v>
      </c>
      <c r="H1001" s="1" t="s">
        <v>87</v>
      </c>
      <c r="I1001" s="1" t="s">
        <v>121</v>
      </c>
      <c r="J1001" t="str">
        <f>TRIM(CONCATENATE(wiz[[#This Row],[SHIPPER..................]],wiz[[#This Row],[ZIP2..]],wiz[[#This Row],[ZIP3..]]))</f>
        <v>HOME DEPOT | 3880145889</v>
      </c>
      <c r="K1001" s="1">
        <v>12</v>
      </c>
      <c r="L1001" s="1">
        <v>1.77</v>
      </c>
      <c r="M1001" s="1">
        <v>0.21</v>
      </c>
      <c r="N1001" s="1">
        <v>637</v>
      </c>
      <c r="O1001" s="1">
        <v>1.06</v>
      </c>
      <c r="P1001" s="1">
        <v>147</v>
      </c>
      <c r="Q1001" s="1">
        <v>0.38</v>
      </c>
      <c r="R1001" s="1">
        <v>3</v>
      </c>
      <c r="S1001" s="1">
        <v>-118</v>
      </c>
      <c r="T1001" s="1">
        <v>36</v>
      </c>
      <c r="U1001" s="1">
        <v>24</v>
      </c>
      <c r="V1001" s="1">
        <v>-58</v>
      </c>
      <c r="W1001" s="1">
        <v>30057</v>
      </c>
      <c r="X1001" s="1">
        <v>38801</v>
      </c>
      <c r="Y1001" s="1">
        <v>45889</v>
      </c>
      <c r="Z1001" s="1">
        <v>1.76</v>
      </c>
      <c r="AA1001" s="6">
        <f t="shared" si="199"/>
        <v>240</v>
      </c>
      <c r="AB1001" s="6">
        <f t="shared" si="200"/>
        <v>-696</v>
      </c>
      <c r="AC1001" s="6">
        <f t="shared" si="201"/>
        <v>14538</v>
      </c>
      <c r="AD1001" s="6">
        <f t="shared" si="202"/>
        <v>60.575000000000003</v>
      </c>
      <c r="AE1001" s="7">
        <f t="shared" si="203"/>
        <v>-131</v>
      </c>
      <c r="AF1001" t="str">
        <f t="shared" ca="1" si="204"/>
        <v>$V$841</v>
      </c>
      <c r="AG1001" t="str">
        <f t="shared" ca="1" si="205"/>
        <v>$J$841</v>
      </c>
      <c r="AH1001" t="str">
        <f t="shared" ca="1" si="206"/>
        <v>PLS PITTSBURGH LOGIST| 2120147201</v>
      </c>
      <c r="AI1001" t="str">
        <f t="shared" ca="1" si="195"/>
        <v>$K$841</v>
      </c>
      <c r="AJ1001" s="8">
        <f t="shared" si="196"/>
        <v>0.05</v>
      </c>
      <c r="AK1001" s="7">
        <f t="shared" si="197"/>
        <v>-131</v>
      </c>
      <c r="AL1001" s="7" t="str">
        <f t="shared" ca="1" si="207"/>
        <v>PLS PITTSBURGH LOGIST| 2120147201</v>
      </c>
      <c r="AM1001" t="b">
        <f t="shared" si="198"/>
        <v>0</v>
      </c>
    </row>
    <row r="1002" spans="3:39" x14ac:dyDescent="0.3">
      <c r="C1002" s="1" t="s">
        <v>47</v>
      </c>
      <c r="D1002" s="1" t="s">
        <v>48</v>
      </c>
      <c r="E1002" s="1" t="s">
        <v>39</v>
      </c>
      <c r="F1002" s="1" t="s">
        <v>66</v>
      </c>
      <c r="G1002" s="1" t="s">
        <v>709</v>
      </c>
      <c r="H1002" s="1" t="s">
        <v>87</v>
      </c>
      <c r="I1002" s="1" t="s">
        <v>88</v>
      </c>
      <c r="J1002" t="str">
        <f>TRIM(CONCATENATE(wiz[[#This Row],[SHIPPER..................]],wiz[[#This Row],[ZIP2..]],wiz[[#This Row],[ZIP3..]]))</f>
        <v>LOWES MLXP VAN ONE WA| 3887945839</v>
      </c>
      <c r="K1002" s="1">
        <v>12</v>
      </c>
      <c r="L1002" s="1">
        <v>1.98</v>
      </c>
      <c r="M1002" s="1">
        <v>0.21</v>
      </c>
      <c r="N1002" s="1">
        <v>637</v>
      </c>
      <c r="O1002" s="1">
        <v>1.18</v>
      </c>
      <c r="P1002" s="1">
        <v>72</v>
      </c>
      <c r="Q1002" s="1">
        <v>0.31</v>
      </c>
      <c r="R1002" s="1">
        <v>0</v>
      </c>
      <c r="S1002" s="1">
        <v>-101</v>
      </c>
      <c r="T1002" s="1">
        <v>8</v>
      </c>
      <c r="U1002" s="1">
        <v>163</v>
      </c>
      <c r="V1002" s="1">
        <v>70</v>
      </c>
      <c r="W1002" s="1">
        <v>38879</v>
      </c>
      <c r="X1002" s="1">
        <v>38879</v>
      </c>
      <c r="Y1002" s="1">
        <v>45839</v>
      </c>
      <c r="Z1002" s="1">
        <v>1.97</v>
      </c>
      <c r="AA1002" s="6">
        <f t="shared" si="199"/>
        <v>678</v>
      </c>
      <c r="AB1002" s="6">
        <f t="shared" si="200"/>
        <v>840</v>
      </c>
      <c r="AC1002" s="6">
        <f t="shared" si="201"/>
        <v>-50621</v>
      </c>
      <c r="AD1002" s="6">
        <f t="shared" si="202"/>
        <v>-74.662241887905608</v>
      </c>
      <c r="AE1002" s="7">
        <f t="shared" si="203"/>
        <v>-655</v>
      </c>
      <c r="AF1002" t="str">
        <f t="shared" ca="1" si="204"/>
        <v>$V$1026</v>
      </c>
      <c r="AG1002" t="str">
        <f t="shared" ca="1" si="205"/>
        <v>$J$1026</v>
      </c>
      <c r="AH1002" t="str">
        <f t="shared" ca="1" si="206"/>
        <v>LOWES MLXP VAN ONE WA| 2820147265</v>
      </c>
      <c r="AI1002" t="str">
        <f t="shared" ca="1" si="195"/>
        <v>$K$1026</v>
      </c>
      <c r="AJ1002" s="8">
        <f t="shared" si="196"/>
        <v>1.7699115044247787E-2</v>
      </c>
      <c r="AK1002" s="7">
        <f t="shared" si="197"/>
        <v>-233</v>
      </c>
      <c r="AL1002" s="7" t="str">
        <f t="shared" ca="1" si="207"/>
        <v>b: ECHO GLOBAL LOGIST| 6621537201</v>
      </c>
      <c r="AM1002" t="b">
        <f t="shared" si="198"/>
        <v>0</v>
      </c>
    </row>
    <row r="1003" spans="3:39" x14ac:dyDescent="0.3">
      <c r="C1003" s="1" t="s">
        <v>199</v>
      </c>
      <c r="D1003" s="1" t="s">
        <v>200</v>
      </c>
      <c r="E1003" s="1" t="s">
        <v>39</v>
      </c>
      <c r="F1003" s="1" t="s">
        <v>66</v>
      </c>
      <c r="G1003" s="1" t="s">
        <v>393</v>
      </c>
      <c r="H1003" s="1" t="s">
        <v>70</v>
      </c>
      <c r="I1003" s="1" t="s">
        <v>611</v>
      </c>
      <c r="J1003" t="str">
        <f>TRIM(CONCATENATE(wiz[[#This Row],[SHIPPER..................]],wiz[[#This Row],[ZIP2..]],wiz[[#This Row],[ZIP3..]]))</f>
        <v>b: TITAN TRANSFER LOG| 3970137127</v>
      </c>
      <c r="K1003" s="1">
        <v>1</v>
      </c>
      <c r="L1003" s="1">
        <v>2.23</v>
      </c>
      <c r="M1003" s="1">
        <v>0.27</v>
      </c>
      <c r="N1003" s="1">
        <v>240</v>
      </c>
      <c r="O1003" s="1">
        <v>0.83</v>
      </c>
      <c r="P1003" s="1">
        <v>61</v>
      </c>
      <c r="Q1003" s="1">
        <v>0.3</v>
      </c>
      <c r="R1003" s="1">
        <v>-14</v>
      </c>
      <c r="S1003" s="1">
        <v>-39</v>
      </c>
      <c r="T1003" s="1">
        <v>16</v>
      </c>
      <c r="U1003" s="1">
        <v>-94</v>
      </c>
      <c r="V1003" s="1">
        <v>-117</v>
      </c>
      <c r="W1003" s="1">
        <v>35462</v>
      </c>
      <c r="X1003" s="1">
        <v>39701</v>
      </c>
      <c r="Y1003" s="1">
        <v>37127</v>
      </c>
      <c r="Z1003" s="1">
        <v>2.2799999999999998</v>
      </c>
      <c r="AA1003" s="6">
        <f t="shared" si="199"/>
        <v>7</v>
      </c>
      <c r="AB1003" s="6">
        <f t="shared" si="200"/>
        <v>-117</v>
      </c>
      <c r="AC1003" s="6">
        <f t="shared" si="201"/>
        <v>-1181</v>
      </c>
      <c r="AD1003" s="6">
        <f t="shared" si="202"/>
        <v>-168.71428571428572</v>
      </c>
      <c r="AE1003" s="7">
        <f t="shared" si="203"/>
        <v>-458</v>
      </c>
      <c r="AF1003" t="str">
        <f t="shared" ca="1" si="204"/>
        <v>$V$68</v>
      </c>
      <c r="AG1003" t="str">
        <f t="shared" ca="1" si="205"/>
        <v>$J$68</v>
      </c>
      <c r="AH1003" t="str">
        <f t="shared" ca="1" si="206"/>
        <v>b: TITAN TRANSFER LOG| 3686737201</v>
      </c>
      <c r="AI1003" t="str">
        <f t="shared" ca="1" si="195"/>
        <v>$K$68</v>
      </c>
      <c r="AJ1003" s="8">
        <f t="shared" si="196"/>
        <v>0.14285714285714285</v>
      </c>
      <c r="AK1003" s="7">
        <f t="shared" si="197"/>
        <v>-458</v>
      </c>
      <c r="AL1003" s="7" t="str">
        <f t="shared" ca="1" si="207"/>
        <v>b: TITAN TRANSFER LOG| 3686737201</v>
      </c>
      <c r="AM1003" t="b">
        <f t="shared" si="198"/>
        <v>0</v>
      </c>
    </row>
    <row r="1004" spans="3:39" x14ac:dyDescent="0.3">
      <c r="C1004" s="1" t="s">
        <v>37</v>
      </c>
      <c r="D1004" s="1" t="s">
        <v>38</v>
      </c>
      <c r="E1004" s="1" t="s">
        <v>39</v>
      </c>
      <c r="F1004" s="1" t="s">
        <v>68</v>
      </c>
      <c r="G1004" s="1" t="s">
        <v>1178</v>
      </c>
      <c r="H1004" s="1" t="s">
        <v>53</v>
      </c>
      <c r="I1004" s="1" t="s">
        <v>750</v>
      </c>
      <c r="J1004" t="str">
        <f>TRIM(CONCATENATE(wiz[[#This Row],[SHIPPER..................]],wiz[[#This Row],[ZIP2..]],wiz[[#This Row],[ZIP3..]]))</f>
        <v>b: C H ROBINSON | 2873961021</v>
      </c>
      <c r="K1004" s="1">
        <v>1</v>
      </c>
      <c r="L1004" s="1">
        <v>1.34</v>
      </c>
      <c r="M1004" s="1">
        <v>0.27</v>
      </c>
      <c r="N1004" s="1">
        <v>759</v>
      </c>
      <c r="O1004" s="1">
        <v>1.81</v>
      </c>
      <c r="P1004" s="1">
        <v>75</v>
      </c>
      <c r="Q1004" s="1">
        <v>0.3</v>
      </c>
      <c r="R1004" s="1">
        <v>23</v>
      </c>
      <c r="S1004" s="1">
        <v>-104</v>
      </c>
      <c r="T1004" s="1">
        <v>-2</v>
      </c>
      <c r="U1004" s="1">
        <v>-34</v>
      </c>
      <c r="V1004" s="1">
        <v>-140</v>
      </c>
      <c r="W1004" s="1">
        <v>29621</v>
      </c>
      <c r="X1004" s="1">
        <v>28739</v>
      </c>
      <c r="Y1004" s="1">
        <v>61021</v>
      </c>
      <c r="Z1004" s="1">
        <v>1.39</v>
      </c>
      <c r="AA1004" s="6">
        <f t="shared" si="199"/>
        <v>615</v>
      </c>
      <c r="AB1004" s="6">
        <f t="shared" si="200"/>
        <v>-140</v>
      </c>
      <c r="AC1004" s="6">
        <f t="shared" si="201"/>
        <v>-122022</v>
      </c>
      <c r="AD1004" s="6">
        <f t="shared" si="202"/>
        <v>-198.40975609756097</v>
      </c>
      <c r="AE1004" s="7">
        <f t="shared" si="203"/>
        <v>-1118</v>
      </c>
      <c r="AF1004" t="str">
        <f t="shared" ca="1" si="204"/>
        <v>$V$1066</v>
      </c>
      <c r="AG1004" t="str">
        <f t="shared" ca="1" si="205"/>
        <v>$J$1066</v>
      </c>
      <c r="AH1004" t="str">
        <f t="shared" ca="1" si="206"/>
        <v>b: C H ROBINSON | 2736036101</v>
      </c>
      <c r="AI1004" t="str">
        <f t="shared" ca="1" si="195"/>
        <v>$K$1066</v>
      </c>
      <c r="AJ1004" s="8">
        <f t="shared" si="196"/>
        <v>1.6260162601626016E-3</v>
      </c>
      <c r="AK1004" s="7">
        <f t="shared" si="197"/>
        <v>-560</v>
      </c>
      <c r="AL1004" s="7" t="str">
        <f t="shared" ca="1" si="207"/>
        <v>b: C H ROBINSON | 6080335055</v>
      </c>
      <c r="AM1004" t="b">
        <f t="shared" si="198"/>
        <v>0</v>
      </c>
    </row>
    <row r="1005" spans="3:39" x14ac:dyDescent="0.3">
      <c r="C1005" s="1" t="s">
        <v>1179</v>
      </c>
      <c r="D1005" s="1" t="s">
        <v>1180</v>
      </c>
      <c r="E1005" s="1" t="s">
        <v>39</v>
      </c>
      <c r="F1005" s="1" t="s">
        <v>68</v>
      </c>
      <c r="G1005" s="1" t="s">
        <v>832</v>
      </c>
      <c r="H1005" s="1" t="s">
        <v>53</v>
      </c>
      <c r="I1005" s="1" t="s">
        <v>769</v>
      </c>
      <c r="J1005" t="str">
        <f>TRIM(CONCATENATE(wiz[[#This Row],[SHIPPER..................]],wiz[[#This Row],[ZIP2..]],wiz[[#This Row],[ZIP3..]]))</f>
        <v>b: SOMERSET LOGISTICS| 2875262025</v>
      </c>
      <c r="K1005" s="1">
        <v>1</v>
      </c>
      <c r="L1005" s="1">
        <v>1.29</v>
      </c>
      <c r="M1005" s="1">
        <v>0.28000000000000003</v>
      </c>
      <c r="N1005" s="1">
        <v>636</v>
      </c>
      <c r="O1005" s="1">
        <v>1.88</v>
      </c>
      <c r="P1005" s="1">
        <v>137</v>
      </c>
      <c r="Q1005" s="1">
        <v>0.35</v>
      </c>
      <c r="R1005" s="1">
        <v>-45</v>
      </c>
      <c r="S1005" s="1">
        <v>-142</v>
      </c>
      <c r="T1005" s="1">
        <v>-158</v>
      </c>
      <c r="U1005" s="1">
        <v>-235</v>
      </c>
      <c r="V1005" s="1">
        <v>-535</v>
      </c>
      <c r="W1005" s="1">
        <v>27420</v>
      </c>
      <c r="X1005" s="1">
        <v>28752</v>
      </c>
      <c r="Y1005" s="1">
        <v>62025</v>
      </c>
      <c r="Z1005" s="1">
        <v>1.35</v>
      </c>
      <c r="AA1005" s="6">
        <f t="shared" si="199"/>
        <v>1</v>
      </c>
      <c r="AB1005" s="6">
        <f t="shared" si="200"/>
        <v>-535</v>
      </c>
      <c r="AC1005" s="6">
        <f t="shared" si="201"/>
        <v>-535</v>
      </c>
      <c r="AD1005" s="6">
        <f t="shared" si="202"/>
        <v>-535</v>
      </c>
      <c r="AE1005" s="7">
        <f t="shared" si="203"/>
        <v>-535</v>
      </c>
      <c r="AF1005" t="str">
        <f t="shared" ca="1" si="204"/>
        <v>$V$1005</v>
      </c>
      <c r="AG1005" t="str">
        <f t="shared" ca="1" si="205"/>
        <v>$J$1005</v>
      </c>
      <c r="AH1005" t="str">
        <f t="shared" ca="1" si="206"/>
        <v>b: SOMERSET LOGISTICS| 2875262025</v>
      </c>
      <c r="AI1005" t="str">
        <f t="shared" ca="1" si="195"/>
        <v>$K$1005</v>
      </c>
      <c r="AJ1005" s="8">
        <f t="shared" si="196"/>
        <v>1</v>
      </c>
      <c r="AK1005" s="7">
        <f t="shared" si="197"/>
        <v>-535</v>
      </c>
      <c r="AL1005" s="7" t="str">
        <f t="shared" ca="1" si="207"/>
        <v>b: SOMERSET LOGISTICS| 2875262025</v>
      </c>
      <c r="AM1005" t="str">
        <f t="shared" si="198"/>
        <v>b: SOMERSET LOGISTICS| 2875262025</v>
      </c>
    </row>
    <row r="1006" spans="3:39" x14ac:dyDescent="0.3">
      <c r="C1006" s="1" t="s">
        <v>1181</v>
      </c>
      <c r="D1006" s="1" t="s">
        <v>1182</v>
      </c>
      <c r="E1006" s="1" t="s">
        <v>39</v>
      </c>
      <c r="F1006" s="1" t="s">
        <v>68</v>
      </c>
      <c r="G1006" s="1" t="s">
        <v>785</v>
      </c>
      <c r="H1006" s="1" t="s">
        <v>42</v>
      </c>
      <c r="I1006" s="1" t="s">
        <v>874</v>
      </c>
      <c r="J1006" t="str">
        <f>TRIM(CONCATENATE(wiz[[#This Row],[SHIPPER..................]],wiz[[#This Row],[ZIP2..]],wiz[[#This Row],[ZIP3..]]))</f>
        <v>b: BACKHAUL DIRECT | 2873946142</v>
      </c>
      <c r="K1006" s="1">
        <v>2</v>
      </c>
      <c r="L1006" s="1">
        <v>1</v>
      </c>
      <c r="M1006" s="1">
        <v>0.27</v>
      </c>
      <c r="N1006" s="1">
        <v>472</v>
      </c>
      <c r="O1006" s="1">
        <v>0.9</v>
      </c>
      <c r="P1006" s="1">
        <v>87</v>
      </c>
      <c r="Q1006" s="1">
        <v>0.3</v>
      </c>
      <c r="R1006" s="1">
        <v>-15</v>
      </c>
      <c r="S1006" s="1">
        <v>-74</v>
      </c>
      <c r="T1006" s="1">
        <v>16</v>
      </c>
      <c r="U1006" s="1">
        <v>-190</v>
      </c>
      <c r="V1006" s="1">
        <v>-248</v>
      </c>
      <c r="W1006" s="1">
        <v>28711</v>
      </c>
      <c r="X1006" s="1">
        <v>28739</v>
      </c>
      <c r="Y1006" s="1">
        <v>46142</v>
      </c>
      <c r="Z1006" s="1">
        <v>1.05</v>
      </c>
      <c r="AA1006" s="6">
        <f t="shared" si="199"/>
        <v>2</v>
      </c>
      <c r="AB1006" s="6">
        <f t="shared" si="200"/>
        <v>-496</v>
      </c>
      <c r="AC1006" s="6">
        <f t="shared" si="201"/>
        <v>-496</v>
      </c>
      <c r="AD1006" s="6">
        <f t="shared" si="202"/>
        <v>-248</v>
      </c>
      <c r="AE1006" s="7">
        <f t="shared" si="203"/>
        <v>-248</v>
      </c>
      <c r="AF1006" t="str">
        <f t="shared" ca="1" si="204"/>
        <v>$V$1006</v>
      </c>
      <c r="AG1006" t="str">
        <f t="shared" ca="1" si="205"/>
        <v>$J$1006</v>
      </c>
      <c r="AH1006" t="str">
        <f t="shared" ca="1" si="206"/>
        <v>b: BACKHAUL DIRECT | 2873946142</v>
      </c>
      <c r="AI1006" t="str">
        <f t="shared" ca="1" si="195"/>
        <v>$K$1006</v>
      </c>
      <c r="AJ1006" s="8">
        <f t="shared" si="196"/>
        <v>1</v>
      </c>
      <c r="AK1006" s="7">
        <f t="shared" si="197"/>
        <v>-248</v>
      </c>
      <c r="AL1006" s="7" t="str">
        <f t="shared" ca="1" si="207"/>
        <v>b: BACKHAUL DIRECT | 2873946142</v>
      </c>
      <c r="AM1006" t="str">
        <f t="shared" si="198"/>
        <v>b: BACKHAUL DIRECT | 2873946142</v>
      </c>
    </row>
    <row r="1007" spans="3:39" x14ac:dyDescent="0.3">
      <c r="C1007" s="1" t="s">
        <v>314</v>
      </c>
      <c r="D1007" s="1" t="s">
        <v>315</v>
      </c>
      <c r="E1007" s="1" t="s">
        <v>39</v>
      </c>
      <c r="F1007" s="1" t="s">
        <v>68</v>
      </c>
      <c r="G1007" s="1" t="s">
        <v>1004</v>
      </c>
      <c r="H1007" s="1" t="s">
        <v>42</v>
      </c>
      <c r="I1007" s="1" t="s">
        <v>912</v>
      </c>
      <c r="J1007" t="str">
        <f>TRIM(CONCATENATE(wiz[[#This Row],[SHIPPER..................]],wiz[[#This Row],[ZIP2..]],wiz[[#This Row],[ZIP3..]]))</f>
        <v>b: EPES LOGISTICS SER| 2865547951</v>
      </c>
      <c r="K1007" s="1">
        <v>1</v>
      </c>
      <c r="L1007" s="1">
        <v>1.1399999999999999</v>
      </c>
      <c r="M1007" s="1">
        <v>0.27</v>
      </c>
      <c r="N1007" s="1">
        <v>584</v>
      </c>
      <c r="O1007" s="1">
        <v>0.92</v>
      </c>
      <c r="P1007" s="1">
        <v>48</v>
      </c>
      <c r="Q1007" s="1">
        <v>0.25</v>
      </c>
      <c r="R1007" s="1">
        <v>-22</v>
      </c>
      <c r="S1007" s="1">
        <v>-31</v>
      </c>
      <c r="T1007" s="1">
        <v>43</v>
      </c>
      <c r="U1007" s="1">
        <v>-37</v>
      </c>
      <c r="V1007" s="1">
        <v>-25</v>
      </c>
      <c r="W1007" s="1">
        <v>28625</v>
      </c>
      <c r="X1007" s="1">
        <v>28655</v>
      </c>
      <c r="Y1007" s="1">
        <v>47951</v>
      </c>
      <c r="Z1007" s="1">
        <v>1.19</v>
      </c>
      <c r="AA1007" s="6">
        <f t="shared" si="199"/>
        <v>4</v>
      </c>
      <c r="AB1007" s="6">
        <f t="shared" si="200"/>
        <v>-25</v>
      </c>
      <c r="AC1007" s="6">
        <f t="shared" si="201"/>
        <v>497</v>
      </c>
      <c r="AD1007" s="6">
        <f t="shared" si="202"/>
        <v>124.25</v>
      </c>
      <c r="AE1007" s="7">
        <f t="shared" si="203"/>
        <v>-25</v>
      </c>
      <c r="AF1007" t="str">
        <f t="shared" ca="1" si="204"/>
        <v>$V$427</v>
      </c>
      <c r="AG1007" t="str">
        <f t="shared" ca="1" si="205"/>
        <v>$J$427</v>
      </c>
      <c r="AH1007" t="str">
        <f t="shared" ca="1" si="206"/>
        <v>STALLION TRANSPORTATI| 3012072501</v>
      </c>
      <c r="AI1007" t="str">
        <f t="shared" ca="1" si="195"/>
        <v>$K$427</v>
      </c>
      <c r="AJ1007" s="8">
        <f t="shared" si="196"/>
        <v>0.25</v>
      </c>
      <c r="AK1007" s="7">
        <f t="shared" si="197"/>
        <v>-25</v>
      </c>
      <c r="AL1007" s="7" t="str">
        <f t="shared" ca="1" si="207"/>
        <v>STALLION TRANSPORTATI| 3012072501</v>
      </c>
      <c r="AM1007" t="str">
        <f t="shared" si="198"/>
        <v>b: EPES LOGISTICS SER| 2865547951</v>
      </c>
    </row>
    <row r="1008" spans="3:39" x14ac:dyDescent="0.3">
      <c r="C1008" s="1" t="s">
        <v>1183</v>
      </c>
      <c r="D1008" s="1" t="s">
        <v>1184</v>
      </c>
      <c r="E1008" s="1" t="s">
        <v>39</v>
      </c>
      <c r="F1008" s="1" t="s">
        <v>68</v>
      </c>
      <c r="G1008" s="1" t="s">
        <v>785</v>
      </c>
      <c r="H1008" s="1" t="s">
        <v>44</v>
      </c>
      <c r="I1008" s="1" t="s">
        <v>57</v>
      </c>
      <c r="J1008" t="str">
        <f>TRIM(CONCATENATE(wiz[[#This Row],[SHIPPER..................]],wiz[[#This Row],[ZIP2..]],wiz[[#This Row],[ZIP3..]]))</f>
        <v>b: TRANSPLACE | 2873941022</v>
      </c>
      <c r="K1008" s="1">
        <v>1</v>
      </c>
      <c r="L1008" s="1">
        <v>1.36</v>
      </c>
      <c r="M1008" s="1">
        <v>0.27</v>
      </c>
      <c r="N1008" s="1">
        <v>367</v>
      </c>
      <c r="O1008" s="1">
        <v>0.75</v>
      </c>
      <c r="P1008" s="1">
        <v>102</v>
      </c>
      <c r="Q1008" s="1">
        <v>0.35</v>
      </c>
      <c r="R1008" s="1">
        <v>-22</v>
      </c>
      <c r="S1008" s="1">
        <v>-46</v>
      </c>
      <c r="T1008" s="1">
        <v>5</v>
      </c>
      <c r="U1008" s="1">
        <v>-78</v>
      </c>
      <c r="V1008" s="1">
        <v>-119</v>
      </c>
      <c r="W1008" s="1">
        <v>28201</v>
      </c>
      <c r="X1008" s="1">
        <v>28739</v>
      </c>
      <c r="Y1008" s="1">
        <v>41022</v>
      </c>
      <c r="Z1008" s="1">
        <v>1.41</v>
      </c>
      <c r="AA1008" s="6">
        <f t="shared" si="199"/>
        <v>1</v>
      </c>
      <c r="AB1008" s="6">
        <f t="shared" si="200"/>
        <v>-119</v>
      </c>
      <c r="AC1008" s="6">
        <f t="shared" si="201"/>
        <v>-119</v>
      </c>
      <c r="AD1008" s="6">
        <f t="shared" si="202"/>
        <v>-119</v>
      </c>
      <c r="AE1008" s="7">
        <f t="shared" si="203"/>
        <v>-119</v>
      </c>
      <c r="AF1008" t="str">
        <f t="shared" ca="1" si="204"/>
        <v>$V$272</v>
      </c>
      <c r="AG1008" t="str">
        <f t="shared" ca="1" si="205"/>
        <v>$J$272</v>
      </c>
      <c r="AH1008" t="str">
        <f t="shared" ca="1" si="206"/>
        <v>FOODMASTER LOGISTICS | 3030127932</v>
      </c>
      <c r="AI1008" t="str">
        <f t="shared" ca="1" si="195"/>
        <v>$K$272</v>
      </c>
      <c r="AJ1008" s="8">
        <f t="shared" si="196"/>
        <v>1</v>
      </c>
      <c r="AK1008" s="7">
        <f t="shared" si="197"/>
        <v>-119</v>
      </c>
      <c r="AL1008" s="7" t="str">
        <f t="shared" ca="1" si="207"/>
        <v>FOODMASTER LOGISTICS | 3030127932</v>
      </c>
      <c r="AM1008" t="str">
        <f t="shared" si="198"/>
        <v>b: TRANSPLACE | 2873941022</v>
      </c>
    </row>
    <row r="1009" spans="3:39" x14ac:dyDescent="0.3">
      <c r="C1009" s="1" t="s">
        <v>37</v>
      </c>
      <c r="D1009" s="1" t="s">
        <v>38</v>
      </c>
      <c r="E1009" s="1" t="s">
        <v>39</v>
      </c>
      <c r="F1009" s="1" t="s">
        <v>68</v>
      </c>
      <c r="G1009" s="1" t="s">
        <v>1004</v>
      </c>
      <c r="H1009" s="1" t="s">
        <v>44</v>
      </c>
      <c r="I1009" s="1" t="s">
        <v>166</v>
      </c>
      <c r="J1009" t="str">
        <f>TRIM(CONCATENATE(wiz[[#This Row],[SHIPPER..................]],wiz[[#This Row],[ZIP2..]],wiz[[#This Row],[ZIP3..]]))</f>
        <v>b: C H ROBINSON | 2865540340</v>
      </c>
      <c r="K1009" s="1">
        <v>1</v>
      </c>
      <c r="L1009" s="1">
        <v>1.6</v>
      </c>
      <c r="M1009" s="1">
        <v>0.28000000000000003</v>
      </c>
      <c r="N1009" s="1">
        <v>346</v>
      </c>
      <c r="O1009" s="1">
        <v>0.75</v>
      </c>
      <c r="P1009" s="1">
        <v>92</v>
      </c>
      <c r="Q1009" s="1">
        <v>0.3</v>
      </c>
      <c r="R1009" s="1">
        <v>-24</v>
      </c>
      <c r="S1009" s="1">
        <v>-79</v>
      </c>
      <c r="T1009" s="1">
        <v>20</v>
      </c>
      <c r="U1009" s="1">
        <v>-127</v>
      </c>
      <c r="V1009" s="1">
        <v>-186</v>
      </c>
      <c r="W1009" s="1">
        <v>29706</v>
      </c>
      <c r="X1009" s="1">
        <v>28655</v>
      </c>
      <c r="Y1009" s="1">
        <v>40340</v>
      </c>
      <c r="Z1009" s="1">
        <v>1.66</v>
      </c>
      <c r="AA1009" s="6">
        <f t="shared" si="199"/>
        <v>615</v>
      </c>
      <c r="AB1009" s="6">
        <f t="shared" si="200"/>
        <v>-186</v>
      </c>
      <c r="AC1009" s="6">
        <f t="shared" si="201"/>
        <v>-122022</v>
      </c>
      <c r="AD1009" s="6">
        <f t="shared" si="202"/>
        <v>-198.40975609756097</v>
      </c>
      <c r="AE1009" s="7">
        <f t="shared" si="203"/>
        <v>-1118</v>
      </c>
      <c r="AF1009" t="str">
        <f t="shared" ca="1" si="204"/>
        <v>$V$1066</v>
      </c>
      <c r="AG1009" t="str">
        <f t="shared" ca="1" si="205"/>
        <v>$J$1066</v>
      </c>
      <c r="AH1009" t="str">
        <f t="shared" ca="1" si="206"/>
        <v>b: C H ROBINSON | 2736036101</v>
      </c>
      <c r="AI1009" t="str">
        <f t="shared" ca="1" si="195"/>
        <v>$K$1066</v>
      </c>
      <c r="AJ1009" s="8">
        <f t="shared" si="196"/>
        <v>1.6260162601626016E-3</v>
      </c>
      <c r="AK1009" s="7">
        <f t="shared" si="197"/>
        <v>-560</v>
      </c>
      <c r="AL1009" s="7" t="str">
        <f t="shared" ca="1" si="207"/>
        <v>b: C H ROBINSON | 6080335055</v>
      </c>
      <c r="AM1009" t="b">
        <f t="shared" si="198"/>
        <v>0</v>
      </c>
    </row>
    <row r="1010" spans="3:39" x14ac:dyDescent="0.3">
      <c r="C1010" s="1" t="s">
        <v>475</v>
      </c>
      <c r="D1010" s="1" t="s">
        <v>476</v>
      </c>
      <c r="E1010" s="1" t="s">
        <v>39</v>
      </c>
      <c r="F1010" s="1" t="s">
        <v>68</v>
      </c>
      <c r="G1010" s="1" t="s">
        <v>1185</v>
      </c>
      <c r="H1010" s="1" t="s">
        <v>44</v>
      </c>
      <c r="I1010" s="1" t="s">
        <v>1186</v>
      </c>
      <c r="J1010" t="str">
        <f>TRIM(CONCATENATE(wiz[[#This Row],[SHIPPER..................]],wiz[[#This Row],[ZIP2..]],wiz[[#This Row],[ZIP3..]]))</f>
        <v>AXLE LOGISICS LLC | 2813942431</v>
      </c>
      <c r="K1010" s="1">
        <v>1</v>
      </c>
      <c r="L1010" s="1">
        <v>1.1599999999999999</v>
      </c>
      <c r="M1010" s="1">
        <v>0.27</v>
      </c>
      <c r="N1010" s="1">
        <v>442</v>
      </c>
      <c r="O1010" s="1">
        <v>0.89</v>
      </c>
      <c r="P1010" s="1">
        <v>79</v>
      </c>
      <c r="Q1010" s="1">
        <v>0.3</v>
      </c>
      <c r="R1010" s="1">
        <v>-27</v>
      </c>
      <c r="S1010" s="1">
        <v>-62</v>
      </c>
      <c r="T1010" s="1">
        <v>-1</v>
      </c>
      <c r="U1010" s="1">
        <v>12</v>
      </c>
      <c r="V1010" s="1">
        <v>-51</v>
      </c>
      <c r="W1010" s="1">
        <v>29706</v>
      </c>
      <c r="X1010" s="1">
        <v>28139</v>
      </c>
      <c r="Y1010" s="1">
        <v>42431</v>
      </c>
      <c r="Z1010" s="1">
        <v>1.21</v>
      </c>
      <c r="AA1010" s="6">
        <f t="shared" si="199"/>
        <v>4</v>
      </c>
      <c r="AB1010" s="6">
        <f t="shared" si="200"/>
        <v>-51</v>
      </c>
      <c r="AC1010" s="6">
        <f t="shared" si="201"/>
        <v>-791</v>
      </c>
      <c r="AD1010" s="6">
        <f t="shared" si="202"/>
        <v>-197.75</v>
      </c>
      <c r="AE1010" s="7">
        <f t="shared" si="203"/>
        <v>-511</v>
      </c>
      <c r="AF1010" t="str">
        <f t="shared" ca="1" si="204"/>
        <v>$V$1441</v>
      </c>
      <c r="AG1010" t="str">
        <f t="shared" ca="1" si="205"/>
        <v>$J$1441</v>
      </c>
      <c r="AH1010" t="str">
        <f t="shared" ca="1" si="206"/>
        <v>AXLE LOGISICS LLC | 4331635976</v>
      </c>
      <c r="AI1010" t="str">
        <f t="shared" ca="1" si="195"/>
        <v>$K$1441</v>
      </c>
      <c r="AJ1010" s="8">
        <f t="shared" si="196"/>
        <v>0.25</v>
      </c>
      <c r="AK1010" s="7">
        <f t="shared" si="197"/>
        <v>-511</v>
      </c>
      <c r="AL1010" s="7" t="str">
        <f t="shared" ca="1" si="207"/>
        <v>AXLE LOGISICS LLC | 4331635976</v>
      </c>
      <c r="AM1010" t="b">
        <f t="shared" si="198"/>
        <v>0</v>
      </c>
    </row>
    <row r="1011" spans="3:39" x14ac:dyDescent="0.3">
      <c r="C1011" s="1" t="s">
        <v>123</v>
      </c>
      <c r="D1011" s="1" t="s">
        <v>124</v>
      </c>
      <c r="E1011" s="1" t="s">
        <v>39</v>
      </c>
      <c r="F1011" s="1" t="s">
        <v>68</v>
      </c>
      <c r="G1011" s="1" t="s">
        <v>785</v>
      </c>
      <c r="H1011" s="1" t="s">
        <v>66</v>
      </c>
      <c r="I1011" s="1" t="s">
        <v>589</v>
      </c>
      <c r="J1011" t="str">
        <f>TRIM(CONCATENATE(wiz[[#This Row],[SHIPPER..................]],wiz[[#This Row],[ZIP2..]],wiz[[#This Row],[ZIP3..]]))</f>
        <v>WAL MART SAMS GENERAL| 2873938652</v>
      </c>
      <c r="K1011" s="1">
        <v>20</v>
      </c>
      <c r="L1011" s="1">
        <v>1.5</v>
      </c>
      <c r="M1011" s="1">
        <v>7.0000000000000007E-2</v>
      </c>
      <c r="N1011" s="1">
        <v>482</v>
      </c>
      <c r="O1011" s="1">
        <v>0.87</v>
      </c>
      <c r="P1011" s="1">
        <v>93</v>
      </c>
      <c r="Q1011" s="1">
        <v>0.32</v>
      </c>
      <c r="R1011" s="1">
        <v>67</v>
      </c>
      <c r="S1011" s="1">
        <v>-77</v>
      </c>
      <c r="T1011" s="1">
        <v>23</v>
      </c>
      <c r="U1011" s="1">
        <v>166</v>
      </c>
      <c r="V1011" s="1">
        <v>112</v>
      </c>
      <c r="W1011" s="1">
        <v>29340</v>
      </c>
      <c r="X1011" s="1">
        <v>28739</v>
      </c>
      <c r="Y1011" s="1">
        <v>38652</v>
      </c>
      <c r="Z1011" s="1">
        <v>1.35</v>
      </c>
      <c r="AA1011" s="6">
        <f t="shared" si="199"/>
        <v>189</v>
      </c>
      <c r="AB1011" s="6">
        <f t="shared" si="200"/>
        <v>2240</v>
      </c>
      <c r="AC1011" s="6">
        <f t="shared" si="201"/>
        <v>88</v>
      </c>
      <c r="AD1011" s="6">
        <f t="shared" si="202"/>
        <v>0.46560846560846558</v>
      </c>
      <c r="AE1011" s="7">
        <f t="shared" si="203"/>
        <v>-553</v>
      </c>
      <c r="AF1011" t="str">
        <f t="shared" ca="1" si="204"/>
        <v>$V$459</v>
      </c>
      <c r="AG1011" t="str">
        <f t="shared" ca="1" si="205"/>
        <v>$J$459</v>
      </c>
      <c r="AH1011" t="str">
        <f t="shared" ca="1" si="206"/>
        <v>WAL MART SAMS GENERAL| 6054835055</v>
      </c>
      <c r="AI1011" t="str">
        <f t="shared" ca="1" si="195"/>
        <v>$K$459</v>
      </c>
      <c r="AJ1011" s="8">
        <f t="shared" si="196"/>
        <v>0.10582010582010581</v>
      </c>
      <c r="AK1011" s="7">
        <f t="shared" si="197"/>
        <v>-306</v>
      </c>
      <c r="AL1011" s="7" t="str">
        <f t="shared" ca="1" si="207"/>
        <v>b: C H ROBINSON | 3030163755</v>
      </c>
      <c r="AM1011" t="b">
        <f t="shared" si="198"/>
        <v>0</v>
      </c>
    </row>
    <row r="1012" spans="3:39" x14ac:dyDescent="0.3">
      <c r="C1012" s="1" t="s">
        <v>1094</v>
      </c>
      <c r="D1012" s="1" t="s">
        <v>1095</v>
      </c>
      <c r="E1012" s="1" t="s">
        <v>39</v>
      </c>
      <c r="F1012" s="1" t="s">
        <v>68</v>
      </c>
      <c r="G1012" s="1" t="s">
        <v>1187</v>
      </c>
      <c r="H1012" s="1" t="s">
        <v>40</v>
      </c>
      <c r="I1012" s="1" t="s">
        <v>326</v>
      </c>
      <c r="J1012" t="str">
        <f>TRIM(CONCATENATE(wiz[[#This Row],[SHIPPER..................]],wiz[[#This Row],[ZIP2..]],wiz[[#This Row],[ZIP3..]]))</f>
        <v>WESTERN FLYER EXPRESS| 2802335203</v>
      </c>
      <c r="K1012" s="1">
        <v>3</v>
      </c>
      <c r="L1012" s="1">
        <v>1.35</v>
      </c>
      <c r="M1012" s="1">
        <v>0.28000000000000003</v>
      </c>
      <c r="N1012" s="1">
        <v>414</v>
      </c>
      <c r="O1012" s="1">
        <v>0.64</v>
      </c>
      <c r="P1012" s="1">
        <v>46</v>
      </c>
      <c r="Q1012" s="1">
        <v>0.27</v>
      </c>
      <c r="R1012" s="1">
        <v>-28</v>
      </c>
      <c r="S1012" s="1">
        <v>-139</v>
      </c>
      <c r="T1012" s="1">
        <v>58</v>
      </c>
      <c r="U1012" s="1">
        <v>-77</v>
      </c>
      <c r="V1012" s="1">
        <v>-158</v>
      </c>
      <c r="W1012" s="1">
        <v>28625</v>
      </c>
      <c r="X1012" s="1">
        <v>28023</v>
      </c>
      <c r="Y1012" s="1">
        <v>35203</v>
      </c>
      <c r="Z1012" s="1">
        <v>1.41</v>
      </c>
      <c r="AA1012" s="6">
        <f t="shared" si="199"/>
        <v>4</v>
      </c>
      <c r="AB1012" s="6">
        <f t="shared" si="200"/>
        <v>-474</v>
      </c>
      <c r="AC1012" s="6">
        <f t="shared" si="201"/>
        <v>-186</v>
      </c>
      <c r="AD1012" s="6">
        <f t="shared" si="202"/>
        <v>-46.5</v>
      </c>
      <c r="AE1012" s="7">
        <f t="shared" si="203"/>
        <v>-158</v>
      </c>
      <c r="AF1012" t="str">
        <f t="shared" ca="1" si="204"/>
        <v>$V$596</v>
      </c>
      <c r="AG1012" t="str">
        <f t="shared" ca="1" si="205"/>
        <v>$J$596</v>
      </c>
      <c r="AH1012" t="str">
        <f t="shared" ca="1" si="206"/>
        <v>b: C H ROBINSON | 4695230301</v>
      </c>
      <c r="AI1012" t="str">
        <f t="shared" ca="1" si="195"/>
        <v>$K$596</v>
      </c>
      <c r="AJ1012" s="8">
        <f t="shared" si="196"/>
        <v>0.75</v>
      </c>
      <c r="AK1012" s="7">
        <f t="shared" si="197"/>
        <v>-158</v>
      </c>
      <c r="AL1012" s="7" t="str">
        <f t="shared" ca="1" si="207"/>
        <v>b: C H ROBINSON | 4695230301</v>
      </c>
      <c r="AM1012" t="str">
        <f t="shared" si="198"/>
        <v>WESTERN FLYER EXPRESS| 2802335203</v>
      </c>
    </row>
    <row r="1013" spans="3:39" x14ac:dyDescent="0.3">
      <c r="C1013" s="1" t="s">
        <v>1188</v>
      </c>
      <c r="D1013" s="1" t="s">
        <v>1189</v>
      </c>
      <c r="E1013" s="1" t="s">
        <v>39</v>
      </c>
      <c r="F1013" s="1" t="s">
        <v>68</v>
      </c>
      <c r="G1013" s="1" t="s">
        <v>184</v>
      </c>
      <c r="H1013" s="1" t="s">
        <v>40</v>
      </c>
      <c r="I1013" s="1" t="s">
        <v>522</v>
      </c>
      <c r="J1013" t="str">
        <f>TRIM(CONCATENATE(wiz[[#This Row],[SHIPPER..................]],wiz[[#This Row],[ZIP2..]],wiz[[#This Row],[ZIP3..]]))</f>
        <v>b: ADDISON TRANSPORTA| 2820135601</v>
      </c>
      <c r="K1013" s="1">
        <v>1</v>
      </c>
      <c r="L1013" s="1">
        <v>1.2</v>
      </c>
      <c r="M1013" s="1">
        <v>0.28000000000000003</v>
      </c>
      <c r="N1013" s="1">
        <v>442</v>
      </c>
      <c r="O1013" s="1">
        <v>1.25</v>
      </c>
      <c r="P1013" s="1">
        <v>109</v>
      </c>
      <c r="Q1013" s="1">
        <v>0.35</v>
      </c>
      <c r="R1013" s="1">
        <v>-31</v>
      </c>
      <c r="S1013" s="1">
        <v>-212</v>
      </c>
      <c r="T1013" s="1">
        <v>-86</v>
      </c>
      <c r="U1013" s="1">
        <v>-54</v>
      </c>
      <c r="V1013" s="1">
        <v>-352</v>
      </c>
      <c r="W1013" s="1">
        <v>27330</v>
      </c>
      <c r="X1013" s="1">
        <v>28201</v>
      </c>
      <c r="Y1013" s="1">
        <v>35601</v>
      </c>
      <c r="Z1013" s="1">
        <v>1.26</v>
      </c>
      <c r="AA1013" s="6">
        <f t="shared" si="199"/>
        <v>1</v>
      </c>
      <c r="AB1013" s="6">
        <f t="shared" si="200"/>
        <v>-352</v>
      </c>
      <c r="AC1013" s="6">
        <f t="shared" si="201"/>
        <v>-352</v>
      </c>
      <c r="AD1013" s="6">
        <f t="shared" si="202"/>
        <v>-352</v>
      </c>
      <c r="AE1013" s="7">
        <f t="shared" si="203"/>
        <v>-352</v>
      </c>
      <c r="AF1013" t="str">
        <f t="shared" ca="1" si="204"/>
        <v>$V$32</v>
      </c>
      <c r="AG1013" t="str">
        <f t="shared" ca="1" si="205"/>
        <v>$J$32</v>
      </c>
      <c r="AH1013" t="str">
        <f t="shared" ca="1" si="206"/>
        <v>b: SCOTT LOGISTICS CO| 3606638101</v>
      </c>
      <c r="AI1013" t="str">
        <f t="shared" ca="1" si="195"/>
        <v>$K$32</v>
      </c>
      <c r="AJ1013" s="8">
        <f t="shared" si="196"/>
        <v>1</v>
      </c>
      <c r="AK1013" s="7">
        <f t="shared" si="197"/>
        <v>-352</v>
      </c>
      <c r="AL1013" s="7" t="str">
        <f t="shared" ca="1" si="207"/>
        <v>b: SCOTT LOGISTICS CO| 3606638101</v>
      </c>
      <c r="AM1013" t="str">
        <f t="shared" si="198"/>
        <v>b: ADDISON TRANSPORTA| 2820135601</v>
      </c>
    </row>
    <row r="1014" spans="3:39" x14ac:dyDescent="0.3">
      <c r="C1014" s="1" t="s">
        <v>1190</v>
      </c>
      <c r="D1014" s="1" t="s">
        <v>1191</v>
      </c>
      <c r="E1014" s="1" t="s">
        <v>39</v>
      </c>
      <c r="F1014" s="1" t="s">
        <v>68</v>
      </c>
      <c r="G1014" s="1" t="s">
        <v>592</v>
      </c>
      <c r="H1014" s="1" t="s">
        <v>40</v>
      </c>
      <c r="I1014" s="1" t="s">
        <v>255</v>
      </c>
      <c r="J1014" t="str">
        <f>TRIM(CONCATENATE(wiz[[#This Row],[SHIPPER..................]],wiz[[#This Row],[ZIP2..]],wiz[[#This Row],[ZIP3..]]))</f>
        <v>ELITE TRANSIT | 2815035756</v>
      </c>
      <c r="K1014" s="1">
        <v>1</v>
      </c>
      <c r="L1014" s="1">
        <v>1.2</v>
      </c>
      <c r="M1014" s="1">
        <v>0.27</v>
      </c>
      <c r="N1014" s="1">
        <v>407</v>
      </c>
      <c r="O1014" s="1">
        <v>0.96</v>
      </c>
      <c r="P1014" s="1">
        <v>44</v>
      </c>
      <c r="Q1014" s="1">
        <v>0.25</v>
      </c>
      <c r="R1014" s="1">
        <v>-24</v>
      </c>
      <c r="S1014" s="1">
        <v>-29</v>
      </c>
      <c r="T1014" s="1">
        <v>-18</v>
      </c>
      <c r="U1014" s="1">
        <v>-64</v>
      </c>
      <c r="V1014" s="1">
        <v>-111</v>
      </c>
      <c r="W1014" s="1">
        <v>28201</v>
      </c>
      <c r="X1014" s="1">
        <v>28150</v>
      </c>
      <c r="Y1014" s="1">
        <v>35756</v>
      </c>
      <c r="Z1014" s="1">
        <v>1.25</v>
      </c>
      <c r="AA1014" s="6">
        <f t="shared" si="199"/>
        <v>1</v>
      </c>
      <c r="AB1014" s="6">
        <f t="shared" si="200"/>
        <v>-111</v>
      </c>
      <c r="AC1014" s="6">
        <f t="shared" si="201"/>
        <v>-111</v>
      </c>
      <c r="AD1014" s="6">
        <f t="shared" si="202"/>
        <v>-111</v>
      </c>
      <c r="AE1014" s="7">
        <f t="shared" si="203"/>
        <v>-111</v>
      </c>
      <c r="AF1014" t="str">
        <f t="shared" ca="1" si="204"/>
        <v>$V$173</v>
      </c>
      <c r="AG1014" t="str">
        <f t="shared" ca="1" si="205"/>
        <v>$J$173</v>
      </c>
      <c r="AH1014" t="str">
        <f t="shared" ca="1" si="206"/>
        <v>b: C H ROBINSON | 3494530161</v>
      </c>
      <c r="AI1014" t="str">
        <f t="shared" ca="1" si="195"/>
        <v>$K$173</v>
      </c>
      <c r="AJ1014" s="8">
        <f t="shared" si="196"/>
        <v>1</v>
      </c>
      <c r="AK1014" s="7">
        <f t="shared" si="197"/>
        <v>-111</v>
      </c>
      <c r="AL1014" s="7" t="str">
        <f t="shared" ca="1" si="207"/>
        <v>b: C H ROBINSON | 3494530161</v>
      </c>
      <c r="AM1014" t="str">
        <f t="shared" si="198"/>
        <v>ELITE TRANSIT | 2815035756</v>
      </c>
    </row>
    <row r="1015" spans="3:39" x14ac:dyDescent="0.3">
      <c r="C1015" s="1" t="s">
        <v>37</v>
      </c>
      <c r="D1015" s="1" t="s">
        <v>38</v>
      </c>
      <c r="E1015" s="1" t="s">
        <v>39</v>
      </c>
      <c r="F1015" s="1" t="s">
        <v>68</v>
      </c>
      <c r="G1015" s="1" t="s">
        <v>184</v>
      </c>
      <c r="H1015" s="1" t="s">
        <v>40</v>
      </c>
      <c r="I1015" s="1" t="s">
        <v>1192</v>
      </c>
      <c r="J1015" t="str">
        <f>TRIM(CONCATENATE(wiz[[#This Row],[SHIPPER..................]],wiz[[#This Row],[ZIP2..]],wiz[[#This Row],[ZIP3..]]))</f>
        <v>b: C H ROBINSON | 2820136769</v>
      </c>
      <c r="K1015" s="1">
        <v>1</v>
      </c>
      <c r="L1015" s="1">
        <v>1.21</v>
      </c>
      <c r="M1015" s="1">
        <v>0.27</v>
      </c>
      <c r="N1015" s="1">
        <v>505</v>
      </c>
      <c r="O1015" s="1">
        <v>1.05</v>
      </c>
      <c r="P1015" s="1">
        <v>0</v>
      </c>
      <c r="Q1015" s="1">
        <v>0.25</v>
      </c>
      <c r="R1015" s="1">
        <v>-30</v>
      </c>
      <c r="S1015" s="1">
        <v>-44</v>
      </c>
      <c r="T1015" s="1">
        <v>-1</v>
      </c>
      <c r="U1015" s="1">
        <v>-27</v>
      </c>
      <c r="V1015" s="1">
        <v>-72</v>
      </c>
      <c r="W1015" s="1">
        <v>28201</v>
      </c>
      <c r="X1015" s="1">
        <v>28201</v>
      </c>
      <c r="Y1015" s="1">
        <v>36769</v>
      </c>
      <c r="Z1015" s="1">
        <v>1.26</v>
      </c>
      <c r="AA1015" s="6">
        <f t="shared" si="199"/>
        <v>615</v>
      </c>
      <c r="AB1015" s="6">
        <f t="shared" si="200"/>
        <v>-72</v>
      </c>
      <c r="AC1015" s="6">
        <f t="shared" si="201"/>
        <v>-122022</v>
      </c>
      <c r="AD1015" s="6">
        <f t="shared" si="202"/>
        <v>-198.40975609756097</v>
      </c>
      <c r="AE1015" s="7">
        <f t="shared" si="203"/>
        <v>-1118</v>
      </c>
      <c r="AF1015" t="str">
        <f t="shared" ca="1" si="204"/>
        <v>$V$1066</v>
      </c>
      <c r="AG1015" t="str">
        <f t="shared" ca="1" si="205"/>
        <v>$J$1066</v>
      </c>
      <c r="AH1015" t="str">
        <f t="shared" ca="1" si="206"/>
        <v>b: C H ROBINSON | 2736036101</v>
      </c>
      <c r="AI1015" t="str">
        <f t="shared" ca="1" si="195"/>
        <v>$K$1066</v>
      </c>
      <c r="AJ1015" s="8">
        <f t="shared" si="196"/>
        <v>1.6260162601626016E-3</v>
      </c>
      <c r="AK1015" s="7">
        <f t="shared" si="197"/>
        <v>-560</v>
      </c>
      <c r="AL1015" s="7" t="str">
        <f t="shared" ca="1" si="207"/>
        <v>b: C H ROBINSON | 6080335055</v>
      </c>
      <c r="AM1015" t="b">
        <f t="shared" si="198"/>
        <v>0</v>
      </c>
    </row>
    <row r="1016" spans="3:39" x14ac:dyDescent="0.3">
      <c r="C1016" s="1" t="s">
        <v>1193</v>
      </c>
      <c r="D1016" s="1" t="s">
        <v>1194</v>
      </c>
      <c r="E1016" s="1" t="s">
        <v>39</v>
      </c>
      <c r="F1016" s="1" t="s">
        <v>68</v>
      </c>
      <c r="G1016" s="1" t="s">
        <v>592</v>
      </c>
      <c r="H1016" s="1" t="s">
        <v>40</v>
      </c>
      <c r="I1016" s="1" t="s">
        <v>107</v>
      </c>
      <c r="J1016" t="str">
        <f>TRIM(CONCATENATE(wiz[[#This Row],[SHIPPER..................]],wiz[[#This Row],[ZIP2..]],wiz[[#This Row],[ZIP3..]]))</f>
        <v>b: CSD EXPRESS | 2815036101</v>
      </c>
      <c r="K1016" s="1">
        <v>1</v>
      </c>
      <c r="L1016" s="1">
        <v>1.36</v>
      </c>
      <c r="M1016" s="1">
        <v>0.27</v>
      </c>
      <c r="N1016" s="1">
        <v>368</v>
      </c>
      <c r="O1016" s="1">
        <v>0.88</v>
      </c>
      <c r="P1016" s="1">
        <v>62</v>
      </c>
      <c r="Q1016" s="1">
        <v>0.3</v>
      </c>
      <c r="R1016" s="1">
        <v>-22</v>
      </c>
      <c r="S1016" s="1">
        <v>-52</v>
      </c>
      <c r="T1016" s="1">
        <v>-26</v>
      </c>
      <c r="U1016" s="1">
        <v>-4</v>
      </c>
      <c r="V1016" s="1">
        <v>-82</v>
      </c>
      <c r="W1016" s="1">
        <v>28025</v>
      </c>
      <c r="X1016" s="1">
        <v>28150</v>
      </c>
      <c r="Y1016" s="1">
        <v>36101</v>
      </c>
      <c r="Z1016" s="1">
        <v>1.41</v>
      </c>
      <c r="AA1016" s="6">
        <f t="shared" si="199"/>
        <v>1</v>
      </c>
      <c r="AB1016" s="6">
        <f t="shared" si="200"/>
        <v>-82</v>
      </c>
      <c r="AC1016" s="6">
        <f t="shared" si="201"/>
        <v>-82</v>
      </c>
      <c r="AD1016" s="6">
        <f t="shared" si="202"/>
        <v>-82</v>
      </c>
      <c r="AE1016" s="7">
        <f t="shared" si="203"/>
        <v>-82</v>
      </c>
      <c r="AF1016" t="str">
        <f t="shared" ca="1" si="204"/>
        <v>$V$662</v>
      </c>
      <c r="AG1016" t="str">
        <f t="shared" ca="1" si="205"/>
        <v>$J$662</v>
      </c>
      <c r="AH1016" t="str">
        <f t="shared" ca="1" si="206"/>
        <v>REDWOOD LOGISTICS STR| 4620127101</v>
      </c>
      <c r="AI1016" t="str">
        <f t="shared" ca="1" si="195"/>
        <v>$K$662</v>
      </c>
      <c r="AJ1016" s="8">
        <f t="shared" si="196"/>
        <v>1</v>
      </c>
      <c r="AK1016" s="7">
        <f t="shared" si="197"/>
        <v>-82</v>
      </c>
      <c r="AL1016" s="7" t="str">
        <f t="shared" ca="1" si="207"/>
        <v>REDWOOD LOGISTICS STR| 4620127101</v>
      </c>
      <c r="AM1016" t="str">
        <f t="shared" si="198"/>
        <v>b: CSD EXPRESS | 2815036101</v>
      </c>
    </row>
    <row r="1017" spans="3:39" x14ac:dyDescent="0.3">
      <c r="C1017" s="1" t="s">
        <v>37</v>
      </c>
      <c r="D1017" s="1" t="s">
        <v>38</v>
      </c>
      <c r="E1017" s="1" t="s">
        <v>39</v>
      </c>
      <c r="F1017" s="1" t="s">
        <v>68</v>
      </c>
      <c r="G1017" s="1" t="s">
        <v>184</v>
      </c>
      <c r="H1017" s="1" t="s">
        <v>146</v>
      </c>
      <c r="I1017" s="1" t="s">
        <v>410</v>
      </c>
      <c r="J1017" t="str">
        <f>TRIM(CONCATENATE(wiz[[#This Row],[SHIPPER..................]],wiz[[#This Row],[ZIP2..]],wiz[[#This Row],[ZIP3..]]))</f>
        <v>b: C H ROBINSON | 2820172143</v>
      </c>
      <c r="K1017" s="1">
        <v>1</v>
      </c>
      <c r="L1017" s="1">
        <v>1.34</v>
      </c>
      <c r="M1017" s="1">
        <v>0.28000000000000003</v>
      </c>
      <c r="N1017" s="1">
        <v>723</v>
      </c>
      <c r="O1017" s="1">
        <v>0.71</v>
      </c>
      <c r="P1017" s="1">
        <v>137</v>
      </c>
      <c r="Q1017" s="1">
        <v>0.35</v>
      </c>
      <c r="R1017" s="1">
        <v>-51</v>
      </c>
      <c r="S1017" s="1">
        <v>-44</v>
      </c>
      <c r="T1017" s="1">
        <v>213</v>
      </c>
      <c r="U1017" s="1">
        <v>60</v>
      </c>
      <c r="V1017" s="1">
        <v>229</v>
      </c>
      <c r="W1017" s="1">
        <v>24382</v>
      </c>
      <c r="X1017" s="1">
        <v>28201</v>
      </c>
      <c r="Y1017" s="1">
        <v>72143</v>
      </c>
      <c r="Z1017" s="1">
        <v>1.4</v>
      </c>
      <c r="AA1017" s="6">
        <f t="shared" si="199"/>
        <v>615</v>
      </c>
      <c r="AB1017" s="6">
        <f t="shared" si="200"/>
        <v>229</v>
      </c>
      <c r="AC1017" s="6">
        <f t="shared" si="201"/>
        <v>-122022</v>
      </c>
      <c r="AD1017" s="6">
        <f t="shared" si="202"/>
        <v>-198.40975609756097</v>
      </c>
      <c r="AE1017" s="7">
        <f t="shared" si="203"/>
        <v>-1118</v>
      </c>
      <c r="AF1017" t="str">
        <f t="shared" ca="1" si="204"/>
        <v>$V$1066</v>
      </c>
      <c r="AG1017" t="str">
        <f t="shared" ca="1" si="205"/>
        <v>$J$1066</v>
      </c>
      <c r="AH1017" t="str">
        <f t="shared" ca="1" si="206"/>
        <v>b: C H ROBINSON | 2736036101</v>
      </c>
      <c r="AI1017" t="str">
        <f t="shared" ca="1" si="195"/>
        <v>$K$1066</v>
      </c>
      <c r="AJ1017" s="8">
        <f t="shared" si="196"/>
        <v>1.6260162601626016E-3</v>
      </c>
      <c r="AK1017" s="7">
        <f t="shared" si="197"/>
        <v>-560</v>
      </c>
      <c r="AL1017" s="7" t="str">
        <f t="shared" ca="1" si="207"/>
        <v>b: C H ROBINSON | 6080335055</v>
      </c>
      <c r="AM1017" t="b">
        <f t="shared" si="198"/>
        <v>0</v>
      </c>
    </row>
    <row r="1018" spans="3:39" x14ac:dyDescent="0.3">
      <c r="C1018" s="1" t="s">
        <v>1195</v>
      </c>
      <c r="D1018" s="1" t="s">
        <v>1196</v>
      </c>
      <c r="E1018" s="1" t="s">
        <v>39</v>
      </c>
      <c r="F1018" s="1" t="s">
        <v>68</v>
      </c>
      <c r="G1018" s="1" t="s">
        <v>680</v>
      </c>
      <c r="H1018" s="1" t="s">
        <v>146</v>
      </c>
      <c r="I1018" s="1" t="s">
        <v>1197</v>
      </c>
      <c r="J1018" t="str">
        <f>TRIM(CONCATENATE(wiz[[#This Row],[SHIPPER..................]],wiz[[#This Row],[ZIP2..]],wiz[[#This Row],[ZIP3..]]))</f>
        <v>WERNER | 2802572106</v>
      </c>
      <c r="K1018" s="1">
        <v>1</v>
      </c>
      <c r="L1018" s="1">
        <v>1.19</v>
      </c>
      <c r="M1018" s="1">
        <v>0.22</v>
      </c>
      <c r="N1018" s="1">
        <v>781</v>
      </c>
      <c r="O1018" s="1">
        <v>2.63</v>
      </c>
      <c r="P1018" s="1">
        <v>141</v>
      </c>
      <c r="Q1018" s="1">
        <v>0.35</v>
      </c>
      <c r="R1018" s="1">
        <v>1</v>
      </c>
      <c r="S1018" s="1">
        <v>-175</v>
      </c>
      <c r="T1018" s="1">
        <v>-197</v>
      </c>
      <c r="U1018" s="1">
        <v>-146</v>
      </c>
      <c r="V1018" s="1">
        <v>-518</v>
      </c>
      <c r="W1018" s="1">
        <v>28358</v>
      </c>
      <c r="X1018" s="1">
        <v>28025</v>
      </c>
      <c r="Y1018" s="1">
        <v>72106</v>
      </c>
      <c r="Z1018" s="1">
        <v>1.19</v>
      </c>
      <c r="AA1018" s="6">
        <f t="shared" si="199"/>
        <v>1</v>
      </c>
      <c r="AB1018" s="6">
        <f t="shared" si="200"/>
        <v>-518</v>
      </c>
      <c r="AC1018" s="6">
        <f t="shared" si="201"/>
        <v>-518</v>
      </c>
      <c r="AD1018" s="6">
        <f t="shared" si="202"/>
        <v>-518</v>
      </c>
      <c r="AE1018" s="7">
        <f t="shared" si="203"/>
        <v>-518</v>
      </c>
      <c r="AF1018" t="str">
        <f t="shared" ca="1" si="204"/>
        <v>$V$1018</v>
      </c>
      <c r="AG1018" t="str">
        <f t="shared" ca="1" si="205"/>
        <v>$J$1018</v>
      </c>
      <c r="AH1018" t="str">
        <f t="shared" ca="1" si="206"/>
        <v>WERNER | 2802572106</v>
      </c>
      <c r="AI1018" t="str">
        <f t="shared" ca="1" si="195"/>
        <v>$K$1018</v>
      </c>
      <c r="AJ1018" s="8">
        <f t="shared" si="196"/>
        <v>1</v>
      </c>
      <c r="AK1018" s="7">
        <f t="shared" si="197"/>
        <v>-518</v>
      </c>
      <c r="AL1018" s="7" t="str">
        <f t="shared" ca="1" si="207"/>
        <v>WERNER | 2802572106</v>
      </c>
      <c r="AM1018" t="str">
        <f t="shared" si="198"/>
        <v>WERNER | 2802572106</v>
      </c>
    </row>
    <row r="1019" spans="3:39" x14ac:dyDescent="0.3">
      <c r="C1019" s="1" t="s">
        <v>1198</v>
      </c>
      <c r="D1019" s="1" t="s">
        <v>1199</v>
      </c>
      <c r="E1019" s="1" t="s">
        <v>39</v>
      </c>
      <c r="F1019" s="1" t="s">
        <v>68</v>
      </c>
      <c r="G1019" s="1" t="s">
        <v>1200</v>
      </c>
      <c r="H1019" s="1" t="s">
        <v>53</v>
      </c>
      <c r="I1019" s="1" t="s">
        <v>159</v>
      </c>
      <c r="J1019" t="str">
        <f>TRIM(CONCATENATE(wiz[[#This Row],[SHIPPER..................]],wiz[[#This Row],[ZIP2..]],wiz[[#This Row],[ZIP3..]]))</f>
        <v>b: CRESCENT TRANSPORT| 2811460601</v>
      </c>
      <c r="K1019" s="1">
        <v>1</v>
      </c>
      <c r="L1019" s="1">
        <v>1.57</v>
      </c>
      <c r="M1019" s="1">
        <v>0.28000000000000003</v>
      </c>
      <c r="N1019" s="1">
        <v>704</v>
      </c>
      <c r="O1019" s="1">
        <v>1.61</v>
      </c>
      <c r="P1019" s="1">
        <v>53</v>
      </c>
      <c r="Q1019" s="1">
        <v>0.3</v>
      </c>
      <c r="R1019" s="1">
        <v>-37</v>
      </c>
      <c r="S1019" s="1">
        <v>-41</v>
      </c>
      <c r="T1019" s="1">
        <v>0</v>
      </c>
      <c r="U1019" s="1">
        <v>135</v>
      </c>
      <c r="V1019" s="1">
        <v>94</v>
      </c>
      <c r="W1019" s="1">
        <v>28201</v>
      </c>
      <c r="X1019" s="1">
        <v>28114</v>
      </c>
      <c r="Y1019" s="1">
        <v>60601</v>
      </c>
      <c r="Z1019" s="1">
        <v>1.63</v>
      </c>
      <c r="AA1019" s="6">
        <f t="shared" si="199"/>
        <v>1</v>
      </c>
      <c r="AB1019" s="6">
        <f t="shared" si="200"/>
        <v>94</v>
      </c>
      <c r="AC1019" s="6">
        <f t="shared" si="201"/>
        <v>94</v>
      </c>
      <c r="AD1019" s="6">
        <f t="shared" si="202"/>
        <v>94</v>
      </c>
      <c r="AE1019" s="7">
        <f t="shared" si="203"/>
        <v>94</v>
      </c>
      <c r="AF1019" t="str">
        <f t="shared" ca="1" si="204"/>
        <v>$V$104</v>
      </c>
      <c r="AG1019" t="str">
        <f t="shared" ca="1" si="205"/>
        <v>$J$104</v>
      </c>
      <c r="AH1019" t="str">
        <f t="shared" ca="1" si="206"/>
        <v>LOWES MLXP VAN ONE WA| 7230127831</v>
      </c>
      <c r="AI1019" t="str">
        <f t="shared" ca="1" si="195"/>
        <v>$K$104</v>
      </c>
      <c r="AJ1019" s="8">
        <f t="shared" si="196"/>
        <v>1</v>
      </c>
      <c r="AK1019" s="7">
        <f t="shared" si="197"/>
        <v>94</v>
      </c>
      <c r="AL1019" s="7" t="str">
        <f t="shared" ca="1" si="207"/>
        <v>LOWES MLXP VAN ONE WA| 7230127831</v>
      </c>
      <c r="AM1019" t="str">
        <f t="shared" si="198"/>
        <v>b: CRESCENT TRANSPORT| 2811460601</v>
      </c>
    </row>
    <row r="1020" spans="3:39" x14ac:dyDescent="0.3">
      <c r="C1020" s="1" t="s">
        <v>1201</v>
      </c>
      <c r="D1020" s="1" t="s">
        <v>1202</v>
      </c>
      <c r="E1020" s="1" t="s">
        <v>39</v>
      </c>
      <c r="F1020" s="1" t="s">
        <v>68</v>
      </c>
      <c r="G1020" s="1" t="s">
        <v>184</v>
      </c>
      <c r="H1020" s="1" t="s">
        <v>53</v>
      </c>
      <c r="I1020" s="1" t="s">
        <v>159</v>
      </c>
      <c r="J1020" t="str">
        <f>TRIM(CONCATENATE(wiz[[#This Row],[SHIPPER..................]],wiz[[#This Row],[ZIP2..]],wiz[[#This Row],[ZIP3..]]))</f>
        <v>PARAMOUNT LOGISTICS L| 2820160601</v>
      </c>
      <c r="K1020" s="1">
        <v>1</v>
      </c>
      <c r="L1020" s="1">
        <v>1.24</v>
      </c>
      <c r="M1020" s="1">
        <v>0.27</v>
      </c>
      <c r="N1020" s="1">
        <v>730</v>
      </c>
      <c r="O1020" s="1">
        <v>1.71</v>
      </c>
      <c r="P1020" s="1">
        <v>54</v>
      </c>
      <c r="Q1020" s="1">
        <v>0.3</v>
      </c>
      <c r="R1020" s="1">
        <v>-31</v>
      </c>
      <c r="S1020" s="1">
        <v>-164</v>
      </c>
      <c r="T1020" s="1">
        <v>-24</v>
      </c>
      <c r="U1020" s="1">
        <v>-98</v>
      </c>
      <c r="V1020" s="1">
        <v>-286</v>
      </c>
      <c r="W1020" s="1">
        <v>28601</v>
      </c>
      <c r="X1020" s="1">
        <v>28201</v>
      </c>
      <c r="Y1020" s="1">
        <v>60601</v>
      </c>
      <c r="Z1020" s="1">
        <v>1.29</v>
      </c>
      <c r="AA1020" s="6">
        <f t="shared" si="199"/>
        <v>1</v>
      </c>
      <c r="AB1020" s="6">
        <f t="shared" si="200"/>
        <v>-286</v>
      </c>
      <c r="AC1020" s="6">
        <f t="shared" si="201"/>
        <v>-286</v>
      </c>
      <c r="AD1020" s="6">
        <f t="shared" si="202"/>
        <v>-286</v>
      </c>
      <c r="AE1020" s="7">
        <f t="shared" si="203"/>
        <v>-286</v>
      </c>
      <c r="AF1020" t="str">
        <f t="shared" ca="1" si="204"/>
        <v>$V$1020</v>
      </c>
      <c r="AG1020" t="str">
        <f t="shared" ca="1" si="205"/>
        <v>$J$1020</v>
      </c>
      <c r="AH1020" t="str">
        <f t="shared" ca="1" si="206"/>
        <v>PARAMOUNT LOGISTICS L| 2820160601</v>
      </c>
      <c r="AI1020" t="str">
        <f t="shared" ca="1" si="195"/>
        <v>$K$1020</v>
      </c>
      <c r="AJ1020" s="8">
        <f t="shared" si="196"/>
        <v>1</v>
      </c>
      <c r="AK1020" s="7">
        <f t="shared" si="197"/>
        <v>-286</v>
      </c>
      <c r="AL1020" s="7" t="str">
        <f t="shared" ca="1" si="207"/>
        <v>PARAMOUNT LOGISTICS L| 2820160601</v>
      </c>
      <c r="AM1020" t="str">
        <f t="shared" si="198"/>
        <v>PARAMOUNT LOGISTICS L| 2820160601</v>
      </c>
    </row>
    <row r="1021" spans="3:39" x14ac:dyDescent="0.3">
      <c r="C1021" s="1" t="s">
        <v>37</v>
      </c>
      <c r="D1021" s="1" t="s">
        <v>38</v>
      </c>
      <c r="E1021" s="1" t="s">
        <v>39</v>
      </c>
      <c r="F1021" s="1" t="s">
        <v>68</v>
      </c>
      <c r="G1021" s="1" t="s">
        <v>184</v>
      </c>
      <c r="H1021" s="1" t="s">
        <v>53</v>
      </c>
      <c r="I1021" s="1" t="s">
        <v>764</v>
      </c>
      <c r="J1021" t="str">
        <f>TRIM(CONCATENATE(wiz[[#This Row],[SHIPPER..................]],wiz[[#This Row],[ZIP2..]],wiz[[#This Row],[ZIP3..]]))</f>
        <v>b: C H ROBINSON | 2820160143</v>
      </c>
      <c r="K1021" s="1">
        <v>1</v>
      </c>
      <c r="L1021" s="1">
        <v>0.87</v>
      </c>
      <c r="M1021" s="1">
        <v>0.27</v>
      </c>
      <c r="N1021" s="1">
        <v>791</v>
      </c>
      <c r="O1021" s="1">
        <v>1.05</v>
      </c>
      <c r="P1021" s="1">
        <v>45</v>
      </c>
      <c r="Q1021" s="1">
        <v>0.25</v>
      </c>
      <c r="R1021" s="1">
        <v>-14</v>
      </c>
      <c r="S1021" s="1">
        <v>-44</v>
      </c>
      <c r="T1021" s="1">
        <v>178</v>
      </c>
      <c r="U1021" s="1">
        <v>-169</v>
      </c>
      <c r="V1021" s="1">
        <v>-35</v>
      </c>
      <c r="W1021" s="1">
        <v>29706</v>
      </c>
      <c r="X1021" s="1">
        <v>28201</v>
      </c>
      <c r="Y1021" s="1">
        <v>60143</v>
      </c>
      <c r="Z1021" s="1">
        <v>0.92</v>
      </c>
      <c r="AA1021" s="6">
        <f t="shared" si="199"/>
        <v>615</v>
      </c>
      <c r="AB1021" s="6">
        <f t="shared" si="200"/>
        <v>-35</v>
      </c>
      <c r="AC1021" s="6">
        <f t="shared" si="201"/>
        <v>-122022</v>
      </c>
      <c r="AD1021" s="6">
        <f t="shared" si="202"/>
        <v>-198.40975609756097</v>
      </c>
      <c r="AE1021" s="7">
        <f t="shared" si="203"/>
        <v>-1118</v>
      </c>
      <c r="AF1021" t="str">
        <f t="shared" ca="1" si="204"/>
        <v>$V$1066</v>
      </c>
      <c r="AG1021" t="str">
        <f t="shared" ca="1" si="205"/>
        <v>$J$1066</v>
      </c>
      <c r="AH1021" t="str">
        <f t="shared" ca="1" si="206"/>
        <v>b: C H ROBINSON | 2736036101</v>
      </c>
      <c r="AI1021" t="str">
        <f t="shared" ca="1" si="195"/>
        <v>$K$1066</v>
      </c>
      <c r="AJ1021" s="8">
        <f t="shared" si="196"/>
        <v>1.6260162601626016E-3</v>
      </c>
      <c r="AK1021" s="7">
        <f t="shared" si="197"/>
        <v>-560</v>
      </c>
      <c r="AL1021" s="7" t="str">
        <f t="shared" ca="1" si="207"/>
        <v>b: C H ROBINSON | 6080335055</v>
      </c>
      <c r="AM1021" t="b">
        <f t="shared" si="198"/>
        <v>0</v>
      </c>
    </row>
    <row r="1022" spans="3:39" x14ac:dyDescent="0.3">
      <c r="C1022" s="1" t="s">
        <v>37</v>
      </c>
      <c r="D1022" s="1" t="s">
        <v>38</v>
      </c>
      <c r="E1022" s="1" t="s">
        <v>39</v>
      </c>
      <c r="F1022" s="1" t="s">
        <v>68</v>
      </c>
      <c r="G1022" s="1" t="s">
        <v>184</v>
      </c>
      <c r="H1022" s="1" t="s">
        <v>53</v>
      </c>
      <c r="I1022" s="1" t="s">
        <v>1203</v>
      </c>
      <c r="J1022" t="str">
        <f>TRIM(CONCATENATE(wiz[[#This Row],[SHIPPER..................]],wiz[[#This Row],[ZIP2..]],wiz[[#This Row],[ZIP3..]]))</f>
        <v>b: C H ROBINSON | 2820161362</v>
      </c>
      <c r="K1022" s="1">
        <v>2</v>
      </c>
      <c r="L1022" s="1">
        <v>1.06</v>
      </c>
      <c r="M1022" s="1">
        <v>0.28000000000000003</v>
      </c>
      <c r="N1022" s="1">
        <v>822</v>
      </c>
      <c r="O1022" s="1">
        <v>2.67</v>
      </c>
      <c r="P1022" s="1">
        <v>20</v>
      </c>
      <c r="Q1022" s="1">
        <v>0.25</v>
      </c>
      <c r="R1022" s="1">
        <v>-45</v>
      </c>
      <c r="S1022" s="1">
        <v>-44</v>
      </c>
      <c r="T1022" s="1">
        <v>-215</v>
      </c>
      <c r="U1022" s="1">
        <v>-259</v>
      </c>
      <c r="V1022" s="1">
        <v>-518</v>
      </c>
      <c r="W1022" s="1">
        <v>28201</v>
      </c>
      <c r="X1022" s="1">
        <v>28201</v>
      </c>
      <c r="Y1022" s="1">
        <v>61362</v>
      </c>
      <c r="Z1022" s="1">
        <v>1.1200000000000001</v>
      </c>
      <c r="AA1022" s="6">
        <f t="shared" si="199"/>
        <v>615</v>
      </c>
      <c r="AB1022" s="6">
        <f t="shared" si="200"/>
        <v>-1036</v>
      </c>
      <c r="AC1022" s="6">
        <f t="shared" si="201"/>
        <v>-122022</v>
      </c>
      <c r="AD1022" s="6">
        <f t="shared" si="202"/>
        <v>-198.40975609756097</v>
      </c>
      <c r="AE1022" s="7">
        <f t="shared" si="203"/>
        <v>-1118</v>
      </c>
      <c r="AF1022" t="str">
        <f t="shared" ca="1" si="204"/>
        <v>$V$1066</v>
      </c>
      <c r="AG1022" t="str">
        <f t="shared" ca="1" si="205"/>
        <v>$J$1066</v>
      </c>
      <c r="AH1022" t="str">
        <f t="shared" ca="1" si="206"/>
        <v>b: C H ROBINSON | 2736036101</v>
      </c>
      <c r="AI1022" t="str">
        <f t="shared" ca="1" si="195"/>
        <v>$K$1066</v>
      </c>
      <c r="AJ1022" s="8">
        <f t="shared" si="196"/>
        <v>3.2520325203252032E-3</v>
      </c>
      <c r="AK1022" s="7">
        <f t="shared" si="197"/>
        <v>-560</v>
      </c>
      <c r="AL1022" s="7" t="str">
        <f t="shared" ca="1" si="207"/>
        <v>b: C H ROBINSON | 6080335055</v>
      </c>
      <c r="AM1022" t="b">
        <f t="shared" si="198"/>
        <v>0</v>
      </c>
    </row>
    <row r="1023" spans="3:39" x14ac:dyDescent="0.3">
      <c r="C1023" s="1" t="s">
        <v>37</v>
      </c>
      <c r="D1023" s="1" t="s">
        <v>38</v>
      </c>
      <c r="E1023" s="1" t="s">
        <v>39</v>
      </c>
      <c r="F1023" s="1" t="s">
        <v>68</v>
      </c>
      <c r="G1023" s="1" t="s">
        <v>592</v>
      </c>
      <c r="H1023" s="1" t="s">
        <v>53</v>
      </c>
      <c r="I1023" s="1" t="s">
        <v>1123</v>
      </c>
      <c r="J1023" t="str">
        <f>TRIM(CONCATENATE(wiz[[#This Row],[SHIPPER..................]],wiz[[#This Row],[ZIP2..]],wiz[[#This Row],[ZIP3..]]))</f>
        <v>b: C H ROBINSON | 2815060421</v>
      </c>
      <c r="K1023" s="1">
        <v>1</v>
      </c>
      <c r="L1023" s="1">
        <v>0.88</v>
      </c>
      <c r="M1023" s="1">
        <v>0.28000000000000003</v>
      </c>
      <c r="N1023" s="1">
        <v>733</v>
      </c>
      <c r="O1023" s="1">
        <v>1.38</v>
      </c>
      <c r="P1023" s="1">
        <v>158</v>
      </c>
      <c r="Q1023" s="1">
        <v>0.4</v>
      </c>
      <c r="R1023" s="1">
        <v>-39</v>
      </c>
      <c r="S1023" s="1">
        <v>-334</v>
      </c>
      <c r="T1023" s="1">
        <v>54</v>
      </c>
      <c r="U1023" s="1">
        <v>-358</v>
      </c>
      <c r="V1023" s="1">
        <v>-638</v>
      </c>
      <c r="W1023" s="1">
        <v>29801</v>
      </c>
      <c r="X1023" s="1">
        <v>28150</v>
      </c>
      <c r="Y1023" s="1">
        <v>60421</v>
      </c>
      <c r="Z1023" s="1">
        <v>0.94</v>
      </c>
      <c r="AA1023" s="6">
        <f t="shared" si="199"/>
        <v>615</v>
      </c>
      <c r="AB1023" s="6">
        <f t="shared" si="200"/>
        <v>-638</v>
      </c>
      <c r="AC1023" s="6">
        <f t="shared" si="201"/>
        <v>-122022</v>
      </c>
      <c r="AD1023" s="6">
        <f t="shared" si="202"/>
        <v>-198.40975609756097</v>
      </c>
      <c r="AE1023" s="7">
        <f t="shared" si="203"/>
        <v>-1118</v>
      </c>
      <c r="AF1023" t="str">
        <f t="shared" ca="1" si="204"/>
        <v>$V$1066</v>
      </c>
      <c r="AG1023" t="str">
        <f t="shared" ca="1" si="205"/>
        <v>$J$1066</v>
      </c>
      <c r="AH1023" t="str">
        <f t="shared" ca="1" si="206"/>
        <v>b: C H ROBINSON | 2736036101</v>
      </c>
      <c r="AI1023" t="str">
        <f t="shared" ca="1" si="195"/>
        <v>$K$1066</v>
      </c>
      <c r="AJ1023" s="8">
        <f t="shared" si="196"/>
        <v>1.6260162601626016E-3</v>
      </c>
      <c r="AK1023" s="7">
        <f t="shared" si="197"/>
        <v>-560</v>
      </c>
      <c r="AL1023" s="7" t="str">
        <f t="shared" ca="1" si="207"/>
        <v>b: C H ROBINSON | 6080335055</v>
      </c>
      <c r="AM1023" t="b">
        <f t="shared" si="198"/>
        <v>0</v>
      </c>
    </row>
    <row r="1024" spans="3:39" x14ac:dyDescent="0.3">
      <c r="C1024" s="1" t="s">
        <v>47</v>
      </c>
      <c r="D1024" s="1" t="s">
        <v>48</v>
      </c>
      <c r="E1024" s="1" t="s">
        <v>39</v>
      </c>
      <c r="F1024" s="1" t="s">
        <v>68</v>
      </c>
      <c r="G1024" s="1" t="s">
        <v>415</v>
      </c>
      <c r="H1024" s="1" t="s">
        <v>53</v>
      </c>
      <c r="I1024" s="1" t="s">
        <v>799</v>
      </c>
      <c r="J1024" t="str">
        <f>TRIM(CONCATENATE(wiz[[#This Row],[SHIPPER..................]],wiz[[#This Row],[ZIP2..]],wiz[[#This Row],[ZIP3..]]))</f>
        <v>LOWES MLXP VAN ONE WA| 2811061101</v>
      </c>
      <c r="K1024" s="1">
        <v>1</v>
      </c>
      <c r="L1024" s="1">
        <v>1.4</v>
      </c>
      <c r="M1024" s="1">
        <v>0.21</v>
      </c>
      <c r="N1024" s="1">
        <v>834</v>
      </c>
      <c r="O1024" s="1">
        <v>1.77</v>
      </c>
      <c r="P1024" s="1">
        <v>52</v>
      </c>
      <c r="Q1024" s="1">
        <v>0.3</v>
      </c>
      <c r="R1024" s="1">
        <v>69</v>
      </c>
      <c r="S1024" s="1">
        <v>-126</v>
      </c>
      <c r="T1024" s="1">
        <v>-2</v>
      </c>
      <c r="U1024" s="1">
        <v>0</v>
      </c>
      <c r="V1024" s="1">
        <v>-128</v>
      </c>
      <c r="W1024" s="1">
        <v>29706</v>
      </c>
      <c r="X1024" s="1">
        <v>28110</v>
      </c>
      <c r="Y1024" s="1">
        <v>61101</v>
      </c>
      <c r="Z1024" s="1">
        <v>1.39</v>
      </c>
      <c r="AA1024" s="6">
        <f t="shared" si="199"/>
        <v>678</v>
      </c>
      <c r="AB1024" s="6">
        <f t="shared" si="200"/>
        <v>-128</v>
      </c>
      <c r="AC1024" s="6">
        <f t="shared" si="201"/>
        <v>-50621</v>
      </c>
      <c r="AD1024" s="6">
        <f t="shared" si="202"/>
        <v>-74.662241887905608</v>
      </c>
      <c r="AE1024" s="7">
        <f t="shared" si="203"/>
        <v>-655</v>
      </c>
      <c r="AF1024" t="str">
        <f t="shared" ca="1" si="204"/>
        <v>$V$1026</v>
      </c>
      <c r="AG1024" t="str">
        <f t="shared" ca="1" si="205"/>
        <v>$J$1026</v>
      </c>
      <c r="AH1024" t="str">
        <f t="shared" ca="1" si="206"/>
        <v>LOWES MLXP VAN ONE WA| 2820147265</v>
      </c>
      <c r="AI1024" t="str">
        <f t="shared" ca="1" si="195"/>
        <v>$K$1026</v>
      </c>
      <c r="AJ1024" s="8">
        <f t="shared" si="196"/>
        <v>1.4749262536873156E-3</v>
      </c>
      <c r="AK1024" s="7">
        <f t="shared" si="197"/>
        <v>-233</v>
      </c>
      <c r="AL1024" s="7" t="str">
        <f t="shared" ca="1" si="207"/>
        <v>b: ECHO GLOBAL LOGIST| 6621537201</v>
      </c>
      <c r="AM1024" t="b">
        <f t="shared" si="198"/>
        <v>0</v>
      </c>
    </row>
    <row r="1025" spans="3:39" x14ac:dyDescent="0.3">
      <c r="C1025" s="1" t="s">
        <v>222</v>
      </c>
      <c r="D1025" s="1" t="s">
        <v>218</v>
      </c>
      <c r="E1025" s="1" t="s">
        <v>39</v>
      </c>
      <c r="F1025" s="1" t="s">
        <v>68</v>
      </c>
      <c r="G1025" s="1" t="s">
        <v>1204</v>
      </c>
      <c r="H1025" s="1" t="s">
        <v>42</v>
      </c>
      <c r="I1025" s="1" t="s">
        <v>1205</v>
      </c>
      <c r="J1025" t="str">
        <f>TRIM(CONCATENATE(wiz[[#This Row],[SHIPPER..................]],wiz[[#This Row],[ZIP2..]],wiz[[#This Row],[ZIP3..]]))</f>
        <v>OWENS CORNING FIBERGL| 2808647581</v>
      </c>
      <c r="K1025" s="1">
        <v>1</v>
      </c>
      <c r="L1025" s="1">
        <v>1.48</v>
      </c>
      <c r="M1025" s="1">
        <v>0.18</v>
      </c>
      <c r="N1025" s="1">
        <v>491</v>
      </c>
      <c r="O1025" s="1">
        <v>0.92</v>
      </c>
      <c r="P1025" s="1">
        <v>76</v>
      </c>
      <c r="Q1025" s="1">
        <v>0.3</v>
      </c>
      <c r="R1025" s="1">
        <v>15</v>
      </c>
      <c r="S1025" s="1">
        <v>-165</v>
      </c>
      <c r="T1025" s="1">
        <v>11</v>
      </c>
      <c r="U1025" s="1">
        <v>13</v>
      </c>
      <c r="V1025" s="1">
        <v>-141</v>
      </c>
      <c r="W1025" s="1">
        <v>28656</v>
      </c>
      <c r="X1025" s="1">
        <v>28086</v>
      </c>
      <c r="Y1025" s="1">
        <v>47581</v>
      </c>
      <c r="Z1025" s="1">
        <v>1.44</v>
      </c>
      <c r="AA1025" s="6">
        <f t="shared" si="199"/>
        <v>733</v>
      </c>
      <c r="AB1025" s="6">
        <f t="shared" si="200"/>
        <v>-141</v>
      </c>
      <c r="AC1025" s="6">
        <f t="shared" si="201"/>
        <v>-44750</v>
      </c>
      <c r="AD1025" s="6">
        <f t="shared" si="202"/>
        <v>-61.050477489768078</v>
      </c>
      <c r="AE1025" s="7">
        <f t="shared" si="203"/>
        <v>-546</v>
      </c>
      <c r="AF1025" t="str">
        <f t="shared" ca="1" si="204"/>
        <v>$V$1036</v>
      </c>
      <c r="AG1025" t="str">
        <f t="shared" ca="1" si="205"/>
        <v>$J$1036</v>
      </c>
      <c r="AH1025" t="str">
        <f t="shared" ca="1" si="206"/>
        <v>OWENS CORNING FIBERGL| 2808655720</v>
      </c>
      <c r="AI1025" t="str">
        <f t="shared" ca="1" si="195"/>
        <v>$K$1036</v>
      </c>
      <c r="AJ1025" s="8">
        <f t="shared" si="196"/>
        <v>1.364256480218281E-3</v>
      </c>
      <c r="AK1025" s="7">
        <f t="shared" si="197"/>
        <v>-155</v>
      </c>
      <c r="AL1025" s="7" t="str">
        <f t="shared" ca="1" si="207"/>
        <v>b: C H ROBINSON | 4607237643</v>
      </c>
      <c r="AM1025" t="b">
        <f t="shared" si="198"/>
        <v>0</v>
      </c>
    </row>
    <row r="1026" spans="3:39" x14ac:dyDescent="0.3">
      <c r="C1026" s="1" t="s">
        <v>47</v>
      </c>
      <c r="D1026" s="1" t="s">
        <v>48</v>
      </c>
      <c r="E1026" s="1" t="s">
        <v>39</v>
      </c>
      <c r="F1026" s="1" t="s">
        <v>68</v>
      </c>
      <c r="G1026" s="1" t="s">
        <v>184</v>
      </c>
      <c r="H1026" s="1" t="s">
        <v>42</v>
      </c>
      <c r="I1026" s="1" t="s">
        <v>436</v>
      </c>
      <c r="J1026" t="str">
        <f>TRIM(CONCATENATE(wiz[[#This Row],[SHIPPER..................]],wiz[[#This Row],[ZIP2..]],wiz[[#This Row],[ZIP3..]]))</f>
        <v>LOWES MLXP VAN ONE WA| 2820147265</v>
      </c>
      <c r="K1026" s="1">
        <v>1</v>
      </c>
      <c r="L1026" s="1">
        <v>1.8</v>
      </c>
      <c r="M1026" s="1">
        <v>0.21</v>
      </c>
      <c r="N1026" s="1">
        <v>511</v>
      </c>
      <c r="O1026" s="1">
        <v>2.08</v>
      </c>
      <c r="P1026" s="1">
        <v>265</v>
      </c>
      <c r="Q1026" s="1">
        <v>0.5</v>
      </c>
      <c r="R1026" s="1">
        <v>13</v>
      </c>
      <c r="S1026" s="1">
        <v>-457</v>
      </c>
      <c r="T1026" s="1">
        <v>-246</v>
      </c>
      <c r="U1026" s="1">
        <v>48</v>
      </c>
      <c r="V1026" s="1">
        <v>-655</v>
      </c>
      <c r="W1026" s="1">
        <v>28570</v>
      </c>
      <c r="X1026" s="1">
        <v>28201</v>
      </c>
      <c r="Y1026" s="1">
        <v>47265</v>
      </c>
      <c r="Z1026" s="1">
        <v>1.79</v>
      </c>
      <c r="AA1026" s="6">
        <f t="shared" si="199"/>
        <v>678</v>
      </c>
      <c r="AB1026" s="6">
        <f t="shared" si="200"/>
        <v>-655</v>
      </c>
      <c r="AC1026" s="6">
        <f t="shared" si="201"/>
        <v>-50621</v>
      </c>
      <c r="AD1026" s="6">
        <f t="shared" si="202"/>
        <v>-74.662241887905608</v>
      </c>
      <c r="AE1026" s="7">
        <f t="shared" si="203"/>
        <v>-655</v>
      </c>
      <c r="AF1026" t="str">
        <f t="shared" ca="1" si="204"/>
        <v>$V$1026</v>
      </c>
      <c r="AG1026" t="str">
        <f t="shared" ca="1" si="205"/>
        <v>$J$1026</v>
      </c>
      <c r="AH1026" t="str">
        <f t="shared" ca="1" si="206"/>
        <v>LOWES MLXP VAN ONE WA| 2820147265</v>
      </c>
      <c r="AI1026" t="str">
        <f t="shared" ref="AI1026:AI1089" ca="1" si="208">REPLACE(AF1026,2,1,"K")</f>
        <v>$K$1026</v>
      </c>
      <c r="AJ1026" s="8">
        <f t="shared" ref="AJ1026:AJ1089" si="209">K1026/AA1026</f>
        <v>1.4749262536873156E-3</v>
      </c>
      <c r="AK1026" s="7">
        <f t="shared" ref="AK1026:AK1089" si="210">_xlfn.MINIFS($V$3:$V$2378,$C$3:$C$2378,C1026,$AJ$3:$AJ$2378,"&gt;0.05")</f>
        <v>-233</v>
      </c>
      <c r="AL1026" s="7" t="str">
        <f t="shared" ca="1" si="207"/>
        <v>b: ECHO GLOBAL LOGIST| 6621537201</v>
      </c>
      <c r="AM1026" t="b">
        <f t="shared" ref="AM1026:AM1089" si="211">IF(AK1026=V1026,J1026,FALSE)</f>
        <v>0</v>
      </c>
    </row>
    <row r="1027" spans="3:39" x14ac:dyDescent="0.3">
      <c r="C1027" s="1" t="s">
        <v>47</v>
      </c>
      <c r="D1027" s="1" t="s">
        <v>48</v>
      </c>
      <c r="E1027" s="1" t="s">
        <v>39</v>
      </c>
      <c r="F1027" s="1" t="s">
        <v>68</v>
      </c>
      <c r="G1027" s="1" t="s">
        <v>415</v>
      </c>
      <c r="H1027" s="1" t="s">
        <v>42</v>
      </c>
      <c r="I1027" s="1" t="s">
        <v>436</v>
      </c>
      <c r="J1027" t="str">
        <f>TRIM(CONCATENATE(wiz[[#This Row],[SHIPPER..................]],wiz[[#This Row],[ZIP2..]],wiz[[#This Row],[ZIP3..]]))</f>
        <v>LOWES MLXP VAN ONE WA| 2811047265</v>
      </c>
      <c r="K1027" s="1">
        <v>22</v>
      </c>
      <c r="L1027" s="1">
        <v>1.52</v>
      </c>
      <c r="M1027" s="1">
        <v>0.21</v>
      </c>
      <c r="N1027" s="1">
        <v>539</v>
      </c>
      <c r="O1027" s="1">
        <v>1</v>
      </c>
      <c r="P1027" s="1">
        <v>56</v>
      </c>
      <c r="Q1027" s="1">
        <v>0.28999999999999998</v>
      </c>
      <c r="R1027" s="1">
        <v>26</v>
      </c>
      <c r="S1027" s="1">
        <v>-126</v>
      </c>
      <c r="T1027" s="1">
        <v>10</v>
      </c>
      <c r="U1027" s="1">
        <v>5</v>
      </c>
      <c r="V1027" s="1">
        <v>-111</v>
      </c>
      <c r="W1027" s="1">
        <v>28110</v>
      </c>
      <c r="X1027" s="1">
        <v>28110</v>
      </c>
      <c r="Y1027" s="1">
        <v>47265</v>
      </c>
      <c r="Z1027" s="1">
        <v>1.51</v>
      </c>
      <c r="AA1027" s="6">
        <f t="shared" ref="AA1027:AA1090" si="212">SUMIFS(K$3:K$2378,$C$3:$C$2378,$C1027)</f>
        <v>678</v>
      </c>
      <c r="AB1027" s="6">
        <f t="shared" ref="AB1027:AB1090" si="213">V1027*K1027</f>
        <v>-2442</v>
      </c>
      <c r="AC1027" s="6">
        <f t="shared" ref="AC1027:AC1090" si="214">SUMIFS(AB$3:AB$2378,$C$3:$C$2378,$C1027)</f>
        <v>-50621</v>
      </c>
      <c r="AD1027" s="6">
        <f t="shared" ref="AD1027:AD1090" si="215">AC1027/AA1027</f>
        <v>-74.662241887905608</v>
      </c>
      <c r="AE1027" s="7">
        <f t="shared" ref="AE1027:AE1090" si="216">_xlfn.MINIFS($V$3:$V$2378,$C$3:$C$2378,C1027)</f>
        <v>-655</v>
      </c>
      <c r="AF1027" t="str">
        <f t="shared" ref="AF1027:AF1090" ca="1" si="217">CELL("address",INDEX($V$3:$V$2378,MATCH(_xlfn.MINIFS($V$3:$V$2378,$C$3:$C$2378,C1027),$V$3:$V$2378,0)))</f>
        <v>$V$1026</v>
      </c>
      <c r="AG1027" t="str">
        <f t="shared" ref="AG1027:AG1090" ca="1" si="218">REPLACE(AF1027,2,1,"J")</f>
        <v>$J$1026</v>
      </c>
      <c r="AH1027" t="str">
        <f t="shared" ref="AH1027:AH1090" ca="1" si="219">INDIRECT(AG1027)</f>
        <v>LOWES MLXP VAN ONE WA| 2820147265</v>
      </c>
      <c r="AI1027" t="str">
        <f t="shared" ca="1" si="208"/>
        <v>$K$1026</v>
      </c>
      <c r="AJ1027" s="8">
        <f t="shared" si="209"/>
        <v>3.2448377581120944E-2</v>
      </c>
      <c r="AK1027" s="7">
        <f t="shared" si="210"/>
        <v>-233</v>
      </c>
      <c r="AL1027" s="7" t="str">
        <f t="shared" ref="AL1027:AL1090" ca="1" si="220">OFFSET(J$2,MATCH(AK1027,$V$3:$V$2378,0),)</f>
        <v>b: ECHO GLOBAL LOGIST| 6621537201</v>
      </c>
      <c r="AM1027" t="b">
        <f t="shared" si="211"/>
        <v>0</v>
      </c>
    </row>
    <row r="1028" spans="3:39" x14ac:dyDescent="0.3">
      <c r="C1028" s="1" t="s">
        <v>222</v>
      </c>
      <c r="D1028" s="1" t="s">
        <v>218</v>
      </c>
      <c r="E1028" s="1" t="s">
        <v>39</v>
      </c>
      <c r="F1028" s="1" t="s">
        <v>68</v>
      </c>
      <c r="G1028" s="1" t="s">
        <v>582</v>
      </c>
      <c r="H1028" s="1" t="s">
        <v>42</v>
      </c>
      <c r="I1028" s="1" t="s">
        <v>786</v>
      </c>
      <c r="J1028" t="str">
        <f>TRIM(CONCATENATE(wiz[[#This Row],[SHIPPER..................]],wiz[[#This Row],[ZIP2..]],wiz[[#This Row],[ZIP3..]]))</f>
        <v>OWENS CORNING FIBERGL| 2803446176</v>
      </c>
      <c r="K1028" s="1">
        <v>3</v>
      </c>
      <c r="L1028" s="1">
        <v>1.5</v>
      </c>
      <c r="M1028" s="1">
        <v>0.18</v>
      </c>
      <c r="N1028" s="1">
        <v>511</v>
      </c>
      <c r="O1028" s="1">
        <v>0.99</v>
      </c>
      <c r="P1028" s="1">
        <v>122</v>
      </c>
      <c r="Q1028" s="1">
        <v>0.35</v>
      </c>
      <c r="R1028" s="1">
        <v>5</v>
      </c>
      <c r="S1028" s="1">
        <v>-274</v>
      </c>
      <c r="T1028" s="1">
        <v>13</v>
      </c>
      <c r="U1028" s="1">
        <v>35</v>
      </c>
      <c r="V1028" s="1">
        <v>-226</v>
      </c>
      <c r="W1028" s="1">
        <v>30050</v>
      </c>
      <c r="X1028" s="1">
        <v>28034</v>
      </c>
      <c r="Y1028" s="1">
        <v>46176</v>
      </c>
      <c r="Z1028" s="1">
        <v>1.46</v>
      </c>
      <c r="AA1028" s="6">
        <f t="shared" si="212"/>
        <v>733</v>
      </c>
      <c r="AB1028" s="6">
        <f t="shared" si="213"/>
        <v>-678</v>
      </c>
      <c r="AC1028" s="6">
        <f t="shared" si="214"/>
        <v>-44750</v>
      </c>
      <c r="AD1028" s="6">
        <f t="shared" si="215"/>
        <v>-61.050477489768078</v>
      </c>
      <c r="AE1028" s="7">
        <f t="shared" si="216"/>
        <v>-546</v>
      </c>
      <c r="AF1028" t="str">
        <f t="shared" ca="1" si="217"/>
        <v>$V$1036</v>
      </c>
      <c r="AG1028" t="str">
        <f t="shared" ca="1" si="218"/>
        <v>$J$1036</v>
      </c>
      <c r="AH1028" t="str">
        <f t="shared" ca="1" si="219"/>
        <v>OWENS CORNING FIBERGL| 2808655720</v>
      </c>
      <c r="AI1028" t="str">
        <f t="shared" ca="1" si="208"/>
        <v>$K$1036</v>
      </c>
      <c r="AJ1028" s="8">
        <f t="shared" si="209"/>
        <v>4.0927694406548429E-3</v>
      </c>
      <c r="AK1028" s="7">
        <f t="shared" si="210"/>
        <v>-155</v>
      </c>
      <c r="AL1028" s="7" t="str">
        <f t="shared" ca="1" si="220"/>
        <v>b: C H ROBINSON | 4607237643</v>
      </c>
      <c r="AM1028" t="b">
        <f t="shared" si="211"/>
        <v>0</v>
      </c>
    </row>
    <row r="1029" spans="3:39" x14ac:dyDescent="0.3">
      <c r="C1029" s="1" t="s">
        <v>217</v>
      </c>
      <c r="D1029" s="1" t="s">
        <v>218</v>
      </c>
      <c r="E1029" s="1" t="s">
        <v>39</v>
      </c>
      <c r="F1029" s="1" t="s">
        <v>68</v>
      </c>
      <c r="G1029" s="1" t="s">
        <v>1204</v>
      </c>
      <c r="H1029" s="1" t="s">
        <v>42</v>
      </c>
      <c r="I1029" s="1" t="s">
        <v>786</v>
      </c>
      <c r="J1029" t="str">
        <f>TRIM(CONCATENATE(wiz[[#This Row],[SHIPPER..................]],wiz[[#This Row],[ZIP2..]],wiz[[#This Row],[ZIP3..]]))</f>
        <v>OWENS CORNING SALES | 2808646176</v>
      </c>
      <c r="K1029" s="1">
        <v>1</v>
      </c>
      <c r="L1029" s="1">
        <v>1.5</v>
      </c>
      <c r="M1029" s="1">
        <v>0.18</v>
      </c>
      <c r="N1029" s="1">
        <v>499</v>
      </c>
      <c r="O1029" s="1">
        <v>0.96</v>
      </c>
      <c r="P1029" s="1">
        <v>69</v>
      </c>
      <c r="Q1029" s="1">
        <v>0.3</v>
      </c>
      <c r="R1029" s="1">
        <v>15</v>
      </c>
      <c r="S1029" s="1">
        <v>-69</v>
      </c>
      <c r="T1029" s="1">
        <v>1</v>
      </c>
      <c r="U1029" s="1">
        <v>20</v>
      </c>
      <c r="V1029" s="1">
        <v>-48</v>
      </c>
      <c r="W1029" s="1">
        <v>28144</v>
      </c>
      <c r="X1029" s="1">
        <v>28086</v>
      </c>
      <c r="Y1029" s="1">
        <v>46176</v>
      </c>
      <c r="Z1029" s="1">
        <v>1.46</v>
      </c>
      <c r="AA1029" s="6">
        <f t="shared" si="212"/>
        <v>313</v>
      </c>
      <c r="AB1029" s="6">
        <f t="shared" si="213"/>
        <v>-48</v>
      </c>
      <c r="AC1029" s="6">
        <f t="shared" si="214"/>
        <v>-8700</v>
      </c>
      <c r="AD1029" s="6">
        <f t="shared" si="215"/>
        <v>-27.795527156549522</v>
      </c>
      <c r="AE1029" s="7">
        <f t="shared" si="216"/>
        <v>-472</v>
      </c>
      <c r="AF1029" t="str">
        <f t="shared" ca="1" si="217"/>
        <v>$V$1060</v>
      </c>
      <c r="AG1029" t="str">
        <f t="shared" ca="1" si="218"/>
        <v>$J$1060</v>
      </c>
      <c r="AH1029" t="str">
        <f t="shared" ca="1" si="219"/>
        <v>OWENS CORNING SALES | 2808679556</v>
      </c>
      <c r="AI1029" t="str">
        <f t="shared" ca="1" si="208"/>
        <v>$K$1060</v>
      </c>
      <c r="AJ1029" s="8">
        <f t="shared" si="209"/>
        <v>3.1948881789137379E-3</v>
      </c>
      <c r="AK1029" s="7">
        <f t="shared" si="210"/>
        <v>-156</v>
      </c>
      <c r="AL1029" s="7" t="str">
        <f t="shared" ca="1" si="220"/>
        <v>b: MATSON LOGISTICS | 881728379</v>
      </c>
      <c r="AM1029" t="b">
        <f t="shared" si="211"/>
        <v>0</v>
      </c>
    </row>
    <row r="1030" spans="3:39" x14ac:dyDescent="0.3">
      <c r="C1030" s="1" t="s">
        <v>794</v>
      </c>
      <c r="D1030" s="1" t="s">
        <v>795</v>
      </c>
      <c r="E1030" s="1" t="s">
        <v>39</v>
      </c>
      <c r="F1030" s="1" t="s">
        <v>68</v>
      </c>
      <c r="G1030" s="1" t="s">
        <v>184</v>
      </c>
      <c r="H1030" s="1" t="s">
        <v>42</v>
      </c>
      <c r="I1030" s="1" t="s">
        <v>442</v>
      </c>
      <c r="J1030" t="str">
        <f>TRIM(CONCATENATE(wiz[[#This Row],[SHIPPER..................]],wiz[[#This Row],[ZIP2..]],wiz[[#This Row],[ZIP3..]]))</f>
        <v>SNYDERS LANCE | 2820146201</v>
      </c>
      <c r="K1030" s="1">
        <v>2</v>
      </c>
      <c r="L1030" s="1">
        <v>1.52</v>
      </c>
      <c r="M1030" s="1">
        <v>0.25</v>
      </c>
      <c r="N1030" s="1">
        <v>559</v>
      </c>
      <c r="O1030" s="1">
        <v>1.25</v>
      </c>
      <c r="P1030" s="1">
        <v>27</v>
      </c>
      <c r="Q1030" s="1">
        <v>0.28000000000000003</v>
      </c>
      <c r="R1030" s="1">
        <v>-7</v>
      </c>
      <c r="S1030" s="1">
        <v>-165</v>
      </c>
      <c r="T1030" s="1">
        <v>-35</v>
      </c>
      <c r="U1030" s="1">
        <v>79</v>
      </c>
      <c r="V1030" s="1">
        <v>-121</v>
      </c>
      <c r="W1030" s="1">
        <v>28201</v>
      </c>
      <c r="X1030" s="1">
        <v>28201</v>
      </c>
      <c r="Y1030" s="1">
        <v>46201</v>
      </c>
      <c r="Z1030" s="1">
        <v>1.55</v>
      </c>
      <c r="AA1030" s="6">
        <f t="shared" si="212"/>
        <v>133</v>
      </c>
      <c r="AB1030" s="6">
        <f t="shared" si="213"/>
        <v>-242</v>
      </c>
      <c r="AC1030" s="6">
        <f t="shared" si="214"/>
        <v>2717</v>
      </c>
      <c r="AD1030" s="6">
        <f t="shared" si="215"/>
        <v>20.428571428571427</v>
      </c>
      <c r="AE1030" s="7">
        <f t="shared" si="216"/>
        <v>-179</v>
      </c>
      <c r="AF1030" t="str">
        <f t="shared" ca="1" si="217"/>
        <v>$V$1647</v>
      </c>
      <c r="AG1030" t="str">
        <f t="shared" ca="1" si="218"/>
        <v>$J$1647</v>
      </c>
      <c r="AH1030" t="str">
        <f t="shared" ca="1" si="219"/>
        <v>SNYDERS LANCE | 2813477001</v>
      </c>
      <c r="AI1030" t="str">
        <f t="shared" ca="1" si="208"/>
        <v>$K$1647</v>
      </c>
      <c r="AJ1030" s="8">
        <f t="shared" si="209"/>
        <v>1.5037593984962405E-2</v>
      </c>
      <c r="AK1030" s="7">
        <f t="shared" si="210"/>
        <v>-119</v>
      </c>
      <c r="AL1030" s="7" t="str">
        <f t="shared" ca="1" si="220"/>
        <v>FOODMASTER LOGISTICS | 3030127932</v>
      </c>
      <c r="AM1030" t="b">
        <f t="shared" si="211"/>
        <v>0</v>
      </c>
    </row>
    <row r="1031" spans="3:39" x14ac:dyDescent="0.3">
      <c r="C1031" s="1" t="s">
        <v>123</v>
      </c>
      <c r="D1031" s="1" t="s">
        <v>124</v>
      </c>
      <c r="E1031" s="1" t="s">
        <v>39</v>
      </c>
      <c r="F1031" s="1" t="s">
        <v>68</v>
      </c>
      <c r="G1031" s="1" t="s">
        <v>184</v>
      </c>
      <c r="H1031" s="1" t="s">
        <v>42</v>
      </c>
      <c r="I1031" s="1" t="s">
        <v>62</v>
      </c>
      <c r="J1031" t="str">
        <f>TRIM(CONCATENATE(wiz[[#This Row],[SHIPPER..................]],wiz[[#This Row],[ZIP2..]],wiz[[#This Row],[ZIP3..]]))</f>
        <v>WAL MART SAMS GENERAL| 2820146140</v>
      </c>
      <c r="K1031" s="1">
        <v>3</v>
      </c>
      <c r="L1031" s="1">
        <v>1.52</v>
      </c>
      <c r="M1031" s="1">
        <v>0.09</v>
      </c>
      <c r="N1031" s="1">
        <v>540</v>
      </c>
      <c r="O1031" s="1">
        <v>1.4</v>
      </c>
      <c r="P1031" s="1">
        <v>21</v>
      </c>
      <c r="Q1031" s="1">
        <v>0.25</v>
      </c>
      <c r="R1031" s="1">
        <v>107</v>
      </c>
      <c r="S1031" s="1">
        <v>-114</v>
      </c>
      <c r="T1031" s="1">
        <v>-84</v>
      </c>
      <c r="U1031" s="1">
        <v>-43</v>
      </c>
      <c r="V1031" s="1">
        <v>-241</v>
      </c>
      <c r="W1031" s="1">
        <v>28134</v>
      </c>
      <c r="X1031" s="1">
        <v>28201</v>
      </c>
      <c r="Y1031" s="1">
        <v>46140</v>
      </c>
      <c r="Z1031" s="1">
        <v>1.39</v>
      </c>
      <c r="AA1031" s="6">
        <f t="shared" si="212"/>
        <v>189</v>
      </c>
      <c r="AB1031" s="6">
        <f t="shared" si="213"/>
        <v>-723</v>
      </c>
      <c r="AC1031" s="6">
        <f t="shared" si="214"/>
        <v>88</v>
      </c>
      <c r="AD1031" s="6">
        <f t="shared" si="215"/>
        <v>0.46560846560846558</v>
      </c>
      <c r="AE1031" s="7">
        <f t="shared" si="216"/>
        <v>-553</v>
      </c>
      <c r="AF1031" t="str">
        <f t="shared" ca="1" si="217"/>
        <v>$V$459</v>
      </c>
      <c r="AG1031" t="str">
        <f t="shared" ca="1" si="218"/>
        <v>$J$459</v>
      </c>
      <c r="AH1031" t="str">
        <f t="shared" ca="1" si="219"/>
        <v>WAL MART SAMS GENERAL| 6054835055</v>
      </c>
      <c r="AI1031" t="str">
        <f t="shared" ca="1" si="208"/>
        <v>$K$459</v>
      </c>
      <c r="AJ1031" s="8">
        <f t="shared" si="209"/>
        <v>1.5873015873015872E-2</v>
      </c>
      <c r="AK1031" s="7">
        <f t="shared" si="210"/>
        <v>-306</v>
      </c>
      <c r="AL1031" s="7" t="str">
        <f t="shared" ca="1" si="220"/>
        <v>b: C H ROBINSON | 3030163755</v>
      </c>
      <c r="AM1031" t="b">
        <f t="shared" si="211"/>
        <v>0</v>
      </c>
    </row>
    <row r="1032" spans="3:39" x14ac:dyDescent="0.3">
      <c r="C1032" s="1" t="s">
        <v>37</v>
      </c>
      <c r="D1032" s="1" t="s">
        <v>38</v>
      </c>
      <c r="E1032" s="1" t="s">
        <v>39</v>
      </c>
      <c r="F1032" s="1" t="s">
        <v>68</v>
      </c>
      <c r="G1032" s="1" t="s">
        <v>184</v>
      </c>
      <c r="H1032" s="1" t="s">
        <v>44</v>
      </c>
      <c r="I1032" s="1" t="s">
        <v>1206</v>
      </c>
      <c r="J1032" t="str">
        <f>TRIM(CONCATENATE(wiz[[#This Row],[SHIPPER..................]],wiz[[#This Row],[ZIP2..]],wiz[[#This Row],[ZIP3..]]))</f>
        <v>b: C H ROBINSON | 2820142164</v>
      </c>
      <c r="K1032" s="1">
        <v>2</v>
      </c>
      <c r="L1032" s="1">
        <v>1.22</v>
      </c>
      <c r="M1032" s="1">
        <v>0.28000000000000003</v>
      </c>
      <c r="N1032" s="1">
        <v>418</v>
      </c>
      <c r="O1032" s="1">
        <v>0.88</v>
      </c>
      <c r="P1032" s="1">
        <v>0</v>
      </c>
      <c r="Q1032" s="1">
        <v>0.25</v>
      </c>
      <c r="R1032" s="1">
        <v>-30</v>
      </c>
      <c r="S1032" s="1">
        <v>-44</v>
      </c>
      <c r="T1032" s="1">
        <v>1</v>
      </c>
      <c r="U1032" s="1">
        <v>-44</v>
      </c>
      <c r="V1032" s="1">
        <v>-87</v>
      </c>
      <c r="W1032" s="1">
        <v>28201</v>
      </c>
      <c r="X1032" s="1">
        <v>28201</v>
      </c>
      <c r="Y1032" s="1">
        <v>42164</v>
      </c>
      <c r="Z1032" s="1">
        <v>1.28</v>
      </c>
      <c r="AA1032" s="6">
        <f t="shared" si="212"/>
        <v>615</v>
      </c>
      <c r="AB1032" s="6">
        <f t="shared" si="213"/>
        <v>-174</v>
      </c>
      <c r="AC1032" s="6">
        <f t="shared" si="214"/>
        <v>-122022</v>
      </c>
      <c r="AD1032" s="6">
        <f t="shared" si="215"/>
        <v>-198.40975609756097</v>
      </c>
      <c r="AE1032" s="7">
        <f t="shared" si="216"/>
        <v>-1118</v>
      </c>
      <c r="AF1032" t="str">
        <f t="shared" ca="1" si="217"/>
        <v>$V$1066</v>
      </c>
      <c r="AG1032" t="str">
        <f t="shared" ca="1" si="218"/>
        <v>$J$1066</v>
      </c>
      <c r="AH1032" t="str">
        <f t="shared" ca="1" si="219"/>
        <v>b: C H ROBINSON | 2736036101</v>
      </c>
      <c r="AI1032" t="str">
        <f t="shared" ca="1" si="208"/>
        <v>$K$1066</v>
      </c>
      <c r="AJ1032" s="8">
        <f t="shared" si="209"/>
        <v>3.2520325203252032E-3</v>
      </c>
      <c r="AK1032" s="7">
        <f t="shared" si="210"/>
        <v>-560</v>
      </c>
      <c r="AL1032" s="7" t="str">
        <f t="shared" ca="1" si="220"/>
        <v>b: C H ROBINSON | 6080335055</v>
      </c>
      <c r="AM1032" t="b">
        <f t="shared" si="211"/>
        <v>0</v>
      </c>
    </row>
    <row r="1033" spans="3:39" x14ac:dyDescent="0.3">
      <c r="C1033" s="1" t="s">
        <v>1207</v>
      </c>
      <c r="D1033" s="1" t="s">
        <v>1208</v>
      </c>
      <c r="E1033" s="1" t="s">
        <v>39</v>
      </c>
      <c r="F1033" s="1" t="s">
        <v>68</v>
      </c>
      <c r="G1033" s="1" t="s">
        <v>415</v>
      </c>
      <c r="H1033" s="1" t="s">
        <v>44</v>
      </c>
      <c r="I1033" s="1" t="s">
        <v>1162</v>
      </c>
      <c r="J1033" t="str">
        <f>TRIM(CONCATENATE(wiz[[#This Row],[SHIPPER..................]],wiz[[#This Row],[ZIP2..]],wiz[[#This Row],[ZIP3..]]))</f>
        <v>BIG TIME LOGISTICS | 2811042276</v>
      </c>
      <c r="K1033" s="1">
        <v>1</v>
      </c>
      <c r="L1033" s="1">
        <v>1.47</v>
      </c>
      <c r="M1033" s="1">
        <v>0.27</v>
      </c>
      <c r="N1033" s="1">
        <v>488</v>
      </c>
      <c r="O1033" s="1">
        <v>0.88</v>
      </c>
      <c r="P1033" s="1">
        <v>52</v>
      </c>
      <c r="Q1033" s="1">
        <v>0.3</v>
      </c>
      <c r="R1033" s="1">
        <v>-48</v>
      </c>
      <c r="S1033" s="1">
        <v>-148</v>
      </c>
      <c r="T1033" s="1">
        <v>20</v>
      </c>
      <c r="U1033" s="1">
        <v>110</v>
      </c>
      <c r="V1033" s="1">
        <v>-18</v>
      </c>
      <c r="W1033" s="1">
        <v>29706</v>
      </c>
      <c r="X1033" s="1">
        <v>28110</v>
      </c>
      <c r="Y1033" s="1">
        <v>42276</v>
      </c>
      <c r="Z1033" s="1">
        <v>1.52</v>
      </c>
      <c r="AA1033" s="6">
        <f t="shared" si="212"/>
        <v>1</v>
      </c>
      <c r="AB1033" s="6">
        <f t="shared" si="213"/>
        <v>-18</v>
      </c>
      <c r="AC1033" s="6">
        <f t="shared" si="214"/>
        <v>-18</v>
      </c>
      <c r="AD1033" s="6">
        <f t="shared" si="215"/>
        <v>-18</v>
      </c>
      <c r="AE1033" s="7">
        <f t="shared" si="216"/>
        <v>-18</v>
      </c>
      <c r="AF1033" t="str">
        <f t="shared" ca="1" si="217"/>
        <v>$V$237</v>
      </c>
      <c r="AG1033" t="str">
        <f t="shared" ca="1" si="218"/>
        <v>$J$237</v>
      </c>
      <c r="AH1033" t="str">
        <f t="shared" ca="1" si="219"/>
        <v>b: ONLINE TRANSPORT S| 3001240201</v>
      </c>
      <c r="AI1033" t="str">
        <f t="shared" ca="1" si="208"/>
        <v>$K$237</v>
      </c>
      <c r="AJ1033" s="8">
        <f t="shared" si="209"/>
        <v>1</v>
      </c>
      <c r="AK1033" s="7">
        <f t="shared" si="210"/>
        <v>-18</v>
      </c>
      <c r="AL1033" s="7" t="str">
        <f t="shared" ca="1" si="220"/>
        <v>b: ONLINE TRANSPORT S| 3001240201</v>
      </c>
      <c r="AM1033" t="str">
        <f t="shared" si="211"/>
        <v>BIG TIME LOGISTICS | 2811042276</v>
      </c>
    </row>
    <row r="1034" spans="3:39" x14ac:dyDescent="0.3">
      <c r="C1034" s="1" t="s">
        <v>1209</v>
      </c>
      <c r="D1034" s="1" t="s">
        <v>1210</v>
      </c>
      <c r="E1034" s="1" t="s">
        <v>39</v>
      </c>
      <c r="F1034" s="1" t="s">
        <v>68</v>
      </c>
      <c r="G1034" s="1" t="s">
        <v>1211</v>
      </c>
      <c r="H1034" s="1" t="s">
        <v>44</v>
      </c>
      <c r="I1034" s="1" t="s">
        <v>112</v>
      </c>
      <c r="J1034" t="str">
        <f>TRIM(CONCATENATE(wiz[[#This Row],[SHIPPER..................]],wiz[[#This Row],[ZIP2..]],wiz[[#This Row],[ZIP3..]]))</f>
        <v>b: BEST LOGISTICS | 2805140391</v>
      </c>
      <c r="K1034" s="1">
        <v>1</v>
      </c>
      <c r="L1034" s="1">
        <v>1.67</v>
      </c>
      <c r="M1034" s="1">
        <v>0.28000000000000003</v>
      </c>
      <c r="N1034" s="1">
        <v>371</v>
      </c>
      <c r="O1034" s="1">
        <v>0.92</v>
      </c>
      <c r="P1034" s="1">
        <v>0</v>
      </c>
      <c r="Q1034" s="1">
        <v>0.25</v>
      </c>
      <c r="R1034" s="1">
        <v>-26</v>
      </c>
      <c r="S1034" s="1">
        <v>26</v>
      </c>
      <c r="T1034" s="1">
        <v>-35</v>
      </c>
      <c r="U1034" s="1">
        <v>-67</v>
      </c>
      <c r="V1034" s="1">
        <v>-76</v>
      </c>
      <c r="W1034" s="1">
        <v>28051</v>
      </c>
      <c r="X1034" s="1">
        <v>28051</v>
      </c>
      <c r="Y1034" s="1">
        <v>40391</v>
      </c>
      <c r="Z1034" s="1">
        <v>1.73</v>
      </c>
      <c r="AA1034" s="6">
        <f t="shared" si="212"/>
        <v>2</v>
      </c>
      <c r="AB1034" s="6">
        <f t="shared" si="213"/>
        <v>-76</v>
      </c>
      <c r="AC1034" s="6">
        <f t="shared" si="214"/>
        <v>-356</v>
      </c>
      <c r="AD1034" s="6">
        <f t="shared" si="215"/>
        <v>-178</v>
      </c>
      <c r="AE1034" s="7">
        <f t="shared" si="216"/>
        <v>-280</v>
      </c>
      <c r="AF1034" t="str">
        <f t="shared" ca="1" si="217"/>
        <v>$V$1077</v>
      </c>
      <c r="AG1034" t="str">
        <f t="shared" ca="1" si="218"/>
        <v>$J$1077</v>
      </c>
      <c r="AH1034" t="str">
        <f t="shared" ca="1" si="219"/>
        <v>b: BEST LOGISTICS | 2728440422</v>
      </c>
      <c r="AI1034" t="str">
        <f t="shared" ca="1" si="208"/>
        <v>$K$1077</v>
      </c>
      <c r="AJ1034" s="8">
        <f t="shared" si="209"/>
        <v>0.5</v>
      </c>
      <c r="AK1034" s="7">
        <f t="shared" si="210"/>
        <v>-280</v>
      </c>
      <c r="AL1034" s="7" t="str">
        <f t="shared" ca="1" si="220"/>
        <v>b: BEST LOGISTICS | 2728440422</v>
      </c>
      <c r="AM1034" t="b">
        <f t="shared" si="211"/>
        <v>0</v>
      </c>
    </row>
    <row r="1035" spans="3:39" x14ac:dyDescent="0.3">
      <c r="C1035" s="1" t="s">
        <v>37</v>
      </c>
      <c r="D1035" s="1" t="s">
        <v>38</v>
      </c>
      <c r="E1035" s="1" t="s">
        <v>39</v>
      </c>
      <c r="F1035" s="1" t="s">
        <v>68</v>
      </c>
      <c r="G1035" s="1" t="s">
        <v>680</v>
      </c>
      <c r="H1035" s="1" t="s">
        <v>44</v>
      </c>
      <c r="I1035" s="1" t="s">
        <v>477</v>
      </c>
      <c r="J1035" t="str">
        <f>TRIM(CONCATENATE(wiz[[#This Row],[SHIPPER..................]],wiz[[#This Row],[ZIP2..]],wiz[[#This Row],[ZIP3..]]))</f>
        <v>b: C H ROBINSON | 2802540201</v>
      </c>
      <c r="K1035" s="1">
        <v>1</v>
      </c>
      <c r="L1035" s="1">
        <v>1.05</v>
      </c>
      <c r="M1035" s="1">
        <v>0.28000000000000003</v>
      </c>
      <c r="N1035" s="1">
        <v>489</v>
      </c>
      <c r="O1035" s="1">
        <v>0.83</v>
      </c>
      <c r="P1035" s="1">
        <v>43</v>
      </c>
      <c r="Q1035" s="1">
        <v>0.25</v>
      </c>
      <c r="R1035" s="1">
        <v>-34</v>
      </c>
      <c r="S1035" s="1">
        <v>-137</v>
      </c>
      <c r="T1035" s="1">
        <v>32</v>
      </c>
      <c r="U1035" s="1">
        <v>-30</v>
      </c>
      <c r="V1035" s="1">
        <v>-135</v>
      </c>
      <c r="W1035" s="1">
        <v>29715</v>
      </c>
      <c r="X1035" s="1">
        <v>28025</v>
      </c>
      <c r="Y1035" s="1">
        <v>40201</v>
      </c>
      <c r="Z1035" s="1">
        <v>1.1100000000000001</v>
      </c>
      <c r="AA1035" s="6">
        <f t="shared" si="212"/>
        <v>615</v>
      </c>
      <c r="AB1035" s="6">
        <f t="shared" si="213"/>
        <v>-135</v>
      </c>
      <c r="AC1035" s="6">
        <f t="shared" si="214"/>
        <v>-122022</v>
      </c>
      <c r="AD1035" s="6">
        <f t="shared" si="215"/>
        <v>-198.40975609756097</v>
      </c>
      <c r="AE1035" s="7">
        <f t="shared" si="216"/>
        <v>-1118</v>
      </c>
      <c r="AF1035" t="str">
        <f t="shared" ca="1" si="217"/>
        <v>$V$1066</v>
      </c>
      <c r="AG1035" t="str">
        <f t="shared" ca="1" si="218"/>
        <v>$J$1066</v>
      </c>
      <c r="AH1035" t="str">
        <f t="shared" ca="1" si="219"/>
        <v>b: C H ROBINSON | 2736036101</v>
      </c>
      <c r="AI1035" t="str">
        <f t="shared" ca="1" si="208"/>
        <v>$K$1066</v>
      </c>
      <c r="AJ1035" s="8">
        <f t="shared" si="209"/>
        <v>1.6260162601626016E-3</v>
      </c>
      <c r="AK1035" s="7">
        <f t="shared" si="210"/>
        <v>-560</v>
      </c>
      <c r="AL1035" s="7" t="str">
        <f t="shared" ca="1" si="220"/>
        <v>b: C H ROBINSON | 6080335055</v>
      </c>
      <c r="AM1035" t="b">
        <f t="shared" si="211"/>
        <v>0</v>
      </c>
    </row>
    <row r="1036" spans="3:39" x14ac:dyDescent="0.3">
      <c r="C1036" s="1" t="s">
        <v>222</v>
      </c>
      <c r="D1036" s="1" t="s">
        <v>218</v>
      </c>
      <c r="E1036" s="1" t="s">
        <v>39</v>
      </c>
      <c r="F1036" s="1" t="s">
        <v>68</v>
      </c>
      <c r="G1036" s="1" t="s">
        <v>1204</v>
      </c>
      <c r="H1036" s="1" t="s">
        <v>900</v>
      </c>
      <c r="I1036" s="1" t="s">
        <v>1212</v>
      </c>
      <c r="J1036" t="str">
        <f>TRIM(CONCATENATE(wiz[[#This Row],[SHIPPER..................]],wiz[[#This Row],[ZIP2..]],wiz[[#This Row],[ZIP3..]]))</f>
        <v>OWENS CORNING FIBERGL| 2808655720</v>
      </c>
      <c r="K1036" s="1">
        <v>4</v>
      </c>
      <c r="L1036" s="1">
        <v>1.35</v>
      </c>
      <c r="M1036" s="1">
        <v>0.17</v>
      </c>
      <c r="N1036" s="1">
        <v>1187</v>
      </c>
      <c r="O1036" s="1">
        <v>2.35</v>
      </c>
      <c r="P1036" s="1">
        <v>91</v>
      </c>
      <c r="Q1036" s="1">
        <v>0.33</v>
      </c>
      <c r="R1036" s="1">
        <v>105</v>
      </c>
      <c r="S1036" s="1">
        <v>-165</v>
      </c>
      <c r="T1036" s="1">
        <v>-29</v>
      </c>
      <c r="U1036" s="1">
        <v>-352</v>
      </c>
      <c r="V1036" s="1">
        <v>-546</v>
      </c>
      <c r="W1036" s="1">
        <v>30050</v>
      </c>
      <c r="X1036" s="1">
        <v>28086</v>
      </c>
      <c r="Y1036" s="1">
        <v>55720</v>
      </c>
      <c r="Z1036" s="1">
        <v>1.3</v>
      </c>
      <c r="AA1036" s="6">
        <f t="shared" si="212"/>
        <v>733</v>
      </c>
      <c r="AB1036" s="6">
        <f t="shared" si="213"/>
        <v>-2184</v>
      </c>
      <c r="AC1036" s="6">
        <f t="shared" si="214"/>
        <v>-44750</v>
      </c>
      <c r="AD1036" s="6">
        <f t="shared" si="215"/>
        <v>-61.050477489768078</v>
      </c>
      <c r="AE1036" s="7">
        <f t="shared" si="216"/>
        <v>-546</v>
      </c>
      <c r="AF1036" t="str">
        <f t="shared" ca="1" si="217"/>
        <v>$V$1036</v>
      </c>
      <c r="AG1036" t="str">
        <f t="shared" ca="1" si="218"/>
        <v>$J$1036</v>
      </c>
      <c r="AH1036" t="str">
        <f t="shared" ca="1" si="219"/>
        <v>OWENS CORNING FIBERGL| 2808655720</v>
      </c>
      <c r="AI1036" t="str">
        <f t="shared" ca="1" si="208"/>
        <v>$K$1036</v>
      </c>
      <c r="AJ1036" s="8">
        <f t="shared" si="209"/>
        <v>5.4570259208731242E-3</v>
      </c>
      <c r="AK1036" s="7">
        <f t="shared" si="210"/>
        <v>-155</v>
      </c>
      <c r="AL1036" s="7" t="str">
        <f t="shared" ca="1" si="220"/>
        <v>b: C H ROBINSON | 4607237643</v>
      </c>
      <c r="AM1036" t="b">
        <f t="shared" si="211"/>
        <v>0</v>
      </c>
    </row>
    <row r="1037" spans="3:39" x14ac:dyDescent="0.3">
      <c r="C1037" s="1" t="s">
        <v>217</v>
      </c>
      <c r="D1037" s="1" t="s">
        <v>218</v>
      </c>
      <c r="E1037" s="1" t="s">
        <v>39</v>
      </c>
      <c r="F1037" s="1" t="s">
        <v>68</v>
      </c>
      <c r="G1037" s="1" t="s">
        <v>1204</v>
      </c>
      <c r="H1037" s="1" t="s">
        <v>900</v>
      </c>
      <c r="I1037" s="1" t="s">
        <v>1212</v>
      </c>
      <c r="J1037" t="str">
        <f>TRIM(CONCATENATE(wiz[[#This Row],[SHIPPER..................]],wiz[[#This Row],[ZIP2..]],wiz[[#This Row],[ZIP3..]]))</f>
        <v>OWENS CORNING SALES | 2808655720</v>
      </c>
      <c r="K1037" s="1">
        <v>2</v>
      </c>
      <c r="L1037" s="1">
        <v>1.35</v>
      </c>
      <c r="M1037" s="1">
        <v>0.18</v>
      </c>
      <c r="N1037" s="1">
        <v>1187</v>
      </c>
      <c r="O1037" s="1">
        <v>2.13</v>
      </c>
      <c r="P1037" s="1">
        <v>39</v>
      </c>
      <c r="Q1037" s="1">
        <v>0.25</v>
      </c>
      <c r="R1037" s="1">
        <v>98</v>
      </c>
      <c r="S1037" s="1">
        <v>-69</v>
      </c>
      <c r="T1037" s="1">
        <v>23</v>
      </c>
      <c r="U1037" s="1">
        <v>-344</v>
      </c>
      <c r="V1037" s="1">
        <v>-390</v>
      </c>
      <c r="W1037" s="1">
        <v>28201</v>
      </c>
      <c r="X1037" s="1">
        <v>28086</v>
      </c>
      <c r="Y1037" s="1">
        <v>55720</v>
      </c>
      <c r="Z1037" s="1">
        <v>1.31</v>
      </c>
      <c r="AA1037" s="6">
        <f t="shared" si="212"/>
        <v>313</v>
      </c>
      <c r="AB1037" s="6">
        <f t="shared" si="213"/>
        <v>-780</v>
      </c>
      <c r="AC1037" s="6">
        <f t="shared" si="214"/>
        <v>-8700</v>
      </c>
      <c r="AD1037" s="6">
        <f t="shared" si="215"/>
        <v>-27.795527156549522</v>
      </c>
      <c r="AE1037" s="7">
        <f t="shared" si="216"/>
        <v>-472</v>
      </c>
      <c r="AF1037" t="str">
        <f t="shared" ca="1" si="217"/>
        <v>$V$1060</v>
      </c>
      <c r="AG1037" t="str">
        <f t="shared" ca="1" si="218"/>
        <v>$J$1060</v>
      </c>
      <c r="AH1037" t="str">
        <f t="shared" ca="1" si="219"/>
        <v>OWENS CORNING SALES | 2808679556</v>
      </c>
      <c r="AI1037" t="str">
        <f t="shared" ca="1" si="208"/>
        <v>$K$1060</v>
      </c>
      <c r="AJ1037" s="8">
        <f t="shared" si="209"/>
        <v>6.3897763578274758E-3</v>
      </c>
      <c r="AK1037" s="7">
        <f t="shared" si="210"/>
        <v>-156</v>
      </c>
      <c r="AL1037" s="7" t="str">
        <f t="shared" ca="1" si="220"/>
        <v>b: MATSON LOGISTICS | 881728379</v>
      </c>
      <c r="AM1037" t="b">
        <f t="shared" si="211"/>
        <v>0</v>
      </c>
    </row>
    <row r="1038" spans="3:39" x14ac:dyDescent="0.3">
      <c r="C1038" s="1" t="s">
        <v>344</v>
      </c>
      <c r="D1038" s="1" t="s">
        <v>345</v>
      </c>
      <c r="E1038" s="1" t="s">
        <v>39</v>
      </c>
      <c r="F1038" s="1" t="s">
        <v>68</v>
      </c>
      <c r="G1038" s="1" t="s">
        <v>184</v>
      </c>
      <c r="H1038" s="1" t="s">
        <v>61</v>
      </c>
      <c r="I1038" s="1" t="s">
        <v>460</v>
      </c>
      <c r="J1038" t="str">
        <f>TRIM(CONCATENATE(wiz[[#This Row],[SHIPPER..................]],wiz[[#This Row],[ZIP2..]],wiz[[#This Row],[ZIP3..]]))</f>
        <v>b: SCHNEIDER LOGISTIC| 2820164101</v>
      </c>
      <c r="K1038" s="1">
        <v>1</v>
      </c>
      <c r="L1038" s="1">
        <v>1.1000000000000001</v>
      </c>
      <c r="M1038" s="1">
        <v>0.27</v>
      </c>
      <c r="N1038" s="1">
        <v>971</v>
      </c>
      <c r="O1038" s="1">
        <v>2.75</v>
      </c>
      <c r="P1038" s="1">
        <v>0</v>
      </c>
      <c r="Q1038" s="1">
        <v>0.25</v>
      </c>
      <c r="R1038" s="1">
        <v>-59</v>
      </c>
      <c r="S1038" s="1">
        <v>26</v>
      </c>
      <c r="T1038" s="1">
        <v>-207</v>
      </c>
      <c r="U1038" s="1">
        <v>-394</v>
      </c>
      <c r="V1038" s="1">
        <v>-575</v>
      </c>
      <c r="W1038" s="1">
        <v>28201</v>
      </c>
      <c r="X1038" s="1">
        <v>28201</v>
      </c>
      <c r="Y1038" s="1">
        <v>64101</v>
      </c>
      <c r="Z1038" s="1">
        <v>1.1499999999999999</v>
      </c>
      <c r="AA1038" s="6">
        <f t="shared" si="212"/>
        <v>78</v>
      </c>
      <c r="AB1038" s="6">
        <f t="shared" si="213"/>
        <v>-575</v>
      </c>
      <c r="AC1038" s="6">
        <f t="shared" si="214"/>
        <v>-21006</v>
      </c>
      <c r="AD1038" s="6">
        <f t="shared" si="215"/>
        <v>-269.30769230769232</v>
      </c>
      <c r="AE1038" s="7">
        <f t="shared" si="216"/>
        <v>-1249</v>
      </c>
      <c r="AF1038" t="str">
        <f t="shared" ca="1" si="217"/>
        <v>$V$1953</v>
      </c>
      <c r="AG1038" t="str">
        <f t="shared" ca="1" si="218"/>
        <v>$J$1953</v>
      </c>
      <c r="AH1038" t="str">
        <f t="shared" ca="1" si="219"/>
        <v>b: SCHNEIDER LOGISTIC| 3830119034</v>
      </c>
      <c r="AI1038" t="str">
        <f t="shared" ca="1" si="208"/>
        <v>$K$1953</v>
      </c>
      <c r="AJ1038" s="8">
        <f t="shared" si="209"/>
        <v>1.282051282051282E-2</v>
      </c>
      <c r="AK1038" s="7">
        <f t="shared" si="210"/>
        <v>-570</v>
      </c>
      <c r="AL1038" s="7" t="str">
        <f t="shared" ca="1" si="220"/>
        <v>LOWES MLXP VAN ONE WA| 3071947265</v>
      </c>
      <c r="AM1038" t="b">
        <f t="shared" si="211"/>
        <v>0</v>
      </c>
    </row>
    <row r="1039" spans="3:39" x14ac:dyDescent="0.3">
      <c r="C1039" s="1" t="s">
        <v>222</v>
      </c>
      <c r="D1039" s="1" t="s">
        <v>218</v>
      </c>
      <c r="E1039" s="1" t="s">
        <v>39</v>
      </c>
      <c r="F1039" s="1" t="s">
        <v>68</v>
      </c>
      <c r="G1039" s="1" t="s">
        <v>1204</v>
      </c>
      <c r="H1039" s="1" t="s">
        <v>66</v>
      </c>
      <c r="I1039" s="1" t="s">
        <v>550</v>
      </c>
      <c r="J1039" t="str">
        <f>TRIM(CONCATENATE(wiz[[#This Row],[SHIPPER..................]],wiz[[#This Row],[ZIP2..]],wiz[[#This Row],[ZIP3..]]))</f>
        <v>OWENS CORNING FIBERGL| 2808638701</v>
      </c>
      <c r="K1039" s="1">
        <v>1</v>
      </c>
      <c r="L1039" s="1">
        <v>1.53</v>
      </c>
      <c r="M1039" s="1">
        <v>0.18</v>
      </c>
      <c r="N1039" s="1">
        <v>635</v>
      </c>
      <c r="O1039" s="1">
        <v>1.96</v>
      </c>
      <c r="P1039" s="1">
        <v>45</v>
      </c>
      <c r="Q1039" s="1">
        <v>0.25</v>
      </c>
      <c r="R1039" s="1">
        <v>19</v>
      </c>
      <c r="S1039" s="1">
        <v>-165</v>
      </c>
      <c r="T1039" s="1">
        <v>-177</v>
      </c>
      <c r="U1039" s="1">
        <v>-79</v>
      </c>
      <c r="V1039" s="1">
        <v>-421</v>
      </c>
      <c r="W1039" s="1">
        <v>28601</v>
      </c>
      <c r="X1039" s="1">
        <v>28086</v>
      </c>
      <c r="Y1039" s="1">
        <v>38701</v>
      </c>
      <c r="Z1039" s="1">
        <v>1.49</v>
      </c>
      <c r="AA1039" s="6">
        <f t="shared" si="212"/>
        <v>733</v>
      </c>
      <c r="AB1039" s="6">
        <f t="shared" si="213"/>
        <v>-421</v>
      </c>
      <c r="AC1039" s="6">
        <f t="shared" si="214"/>
        <v>-44750</v>
      </c>
      <c r="AD1039" s="6">
        <f t="shared" si="215"/>
        <v>-61.050477489768078</v>
      </c>
      <c r="AE1039" s="7">
        <f t="shared" si="216"/>
        <v>-546</v>
      </c>
      <c r="AF1039" t="str">
        <f t="shared" ca="1" si="217"/>
        <v>$V$1036</v>
      </c>
      <c r="AG1039" t="str">
        <f t="shared" ca="1" si="218"/>
        <v>$J$1036</v>
      </c>
      <c r="AH1039" t="str">
        <f t="shared" ca="1" si="219"/>
        <v>OWENS CORNING FIBERGL| 2808655720</v>
      </c>
      <c r="AI1039" t="str">
        <f t="shared" ca="1" si="208"/>
        <v>$K$1036</v>
      </c>
      <c r="AJ1039" s="8">
        <f t="shared" si="209"/>
        <v>1.364256480218281E-3</v>
      </c>
      <c r="AK1039" s="7">
        <f t="shared" si="210"/>
        <v>-155</v>
      </c>
      <c r="AL1039" s="7" t="str">
        <f t="shared" ca="1" si="220"/>
        <v>b: C H ROBINSON | 4607237643</v>
      </c>
      <c r="AM1039" t="b">
        <f t="shared" si="211"/>
        <v>0</v>
      </c>
    </row>
    <row r="1040" spans="3:39" x14ac:dyDescent="0.3">
      <c r="C1040" s="1" t="s">
        <v>217</v>
      </c>
      <c r="D1040" s="1" t="s">
        <v>218</v>
      </c>
      <c r="E1040" s="1" t="s">
        <v>39</v>
      </c>
      <c r="F1040" s="1" t="s">
        <v>68</v>
      </c>
      <c r="G1040" s="1" t="s">
        <v>1204</v>
      </c>
      <c r="H1040" s="1" t="s">
        <v>66</v>
      </c>
      <c r="I1040" s="1" t="s">
        <v>550</v>
      </c>
      <c r="J1040" t="str">
        <f>TRIM(CONCATENATE(wiz[[#This Row],[SHIPPER..................]],wiz[[#This Row],[ZIP2..]],wiz[[#This Row],[ZIP3..]]))</f>
        <v>OWENS CORNING SALES | 2808638701</v>
      </c>
      <c r="K1040" s="1">
        <v>1</v>
      </c>
      <c r="L1040" s="1">
        <v>1.53</v>
      </c>
      <c r="M1040" s="1">
        <v>0.18</v>
      </c>
      <c r="N1040" s="1">
        <v>635</v>
      </c>
      <c r="O1040" s="1">
        <v>2.04</v>
      </c>
      <c r="P1040" s="1">
        <v>31</v>
      </c>
      <c r="Q1040" s="1">
        <v>0.25</v>
      </c>
      <c r="R1040" s="1">
        <v>19</v>
      </c>
      <c r="S1040" s="1">
        <v>-69</v>
      </c>
      <c r="T1040" s="1">
        <v>-196</v>
      </c>
      <c r="U1040" s="1">
        <v>-38</v>
      </c>
      <c r="V1040" s="1">
        <v>-303</v>
      </c>
      <c r="W1040" s="1">
        <v>28201</v>
      </c>
      <c r="X1040" s="1">
        <v>28086</v>
      </c>
      <c r="Y1040" s="1">
        <v>38701</v>
      </c>
      <c r="Z1040" s="1">
        <v>1.49</v>
      </c>
      <c r="AA1040" s="6">
        <f t="shared" si="212"/>
        <v>313</v>
      </c>
      <c r="AB1040" s="6">
        <f t="shared" si="213"/>
        <v>-303</v>
      </c>
      <c r="AC1040" s="6">
        <f t="shared" si="214"/>
        <v>-8700</v>
      </c>
      <c r="AD1040" s="6">
        <f t="shared" si="215"/>
        <v>-27.795527156549522</v>
      </c>
      <c r="AE1040" s="7">
        <f t="shared" si="216"/>
        <v>-472</v>
      </c>
      <c r="AF1040" t="str">
        <f t="shared" ca="1" si="217"/>
        <v>$V$1060</v>
      </c>
      <c r="AG1040" t="str">
        <f t="shared" ca="1" si="218"/>
        <v>$J$1060</v>
      </c>
      <c r="AH1040" t="str">
        <f t="shared" ca="1" si="219"/>
        <v>OWENS CORNING SALES | 2808679556</v>
      </c>
      <c r="AI1040" t="str">
        <f t="shared" ca="1" si="208"/>
        <v>$K$1060</v>
      </c>
      <c r="AJ1040" s="8">
        <f t="shared" si="209"/>
        <v>3.1948881789137379E-3</v>
      </c>
      <c r="AK1040" s="7">
        <f t="shared" si="210"/>
        <v>-156</v>
      </c>
      <c r="AL1040" s="7" t="str">
        <f t="shared" ca="1" si="220"/>
        <v>b: MATSON LOGISTICS | 881728379</v>
      </c>
      <c r="AM1040" t="b">
        <f t="shared" si="211"/>
        <v>0</v>
      </c>
    </row>
    <row r="1041" spans="3:39" x14ac:dyDescent="0.3">
      <c r="C1041" s="1" t="s">
        <v>72</v>
      </c>
      <c r="D1041" s="1" t="s">
        <v>73</v>
      </c>
      <c r="E1041" s="1" t="s">
        <v>39</v>
      </c>
      <c r="F1041" s="1" t="s">
        <v>68</v>
      </c>
      <c r="G1041" s="1" t="s">
        <v>1213</v>
      </c>
      <c r="H1041" s="1" t="s">
        <v>66</v>
      </c>
      <c r="I1041" s="1" t="s">
        <v>1214</v>
      </c>
      <c r="J1041" t="str">
        <f>TRIM(CONCATENATE(wiz[[#This Row],[SHIPPER..................]],wiz[[#This Row],[ZIP2..]],wiz[[#This Row],[ZIP3..]]))</f>
        <v>REDWOOD LOGISTICS STR| 2801638868</v>
      </c>
      <c r="K1041" s="1">
        <v>1</v>
      </c>
      <c r="L1041" s="1">
        <v>1.87</v>
      </c>
      <c r="M1041" s="1">
        <v>0.28000000000000003</v>
      </c>
      <c r="N1041" s="1">
        <v>512</v>
      </c>
      <c r="O1041" s="1">
        <v>1.79</v>
      </c>
      <c r="P1041" s="1">
        <v>61</v>
      </c>
      <c r="Q1041" s="1">
        <v>0.3</v>
      </c>
      <c r="R1041" s="1">
        <v>-36</v>
      </c>
      <c r="S1041" s="1">
        <v>-173</v>
      </c>
      <c r="T1041" s="1">
        <v>-177</v>
      </c>
      <c r="U1041" s="1">
        <v>287</v>
      </c>
      <c r="V1041" s="1">
        <v>-63</v>
      </c>
      <c r="W1041" s="1">
        <v>28625</v>
      </c>
      <c r="X1041" s="1">
        <v>28016</v>
      </c>
      <c r="Y1041" s="1">
        <v>38868</v>
      </c>
      <c r="Z1041" s="1">
        <v>1.93</v>
      </c>
      <c r="AA1041" s="6">
        <f t="shared" si="212"/>
        <v>112</v>
      </c>
      <c r="AB1041" s="6">
        <f t="shared" si="213"/>
        <v>-63</v>
      </c>
      <c r="AC1041" s="6">
        <f t="shared" si="214"/>
        <v>-32183</v>
      </c>
      <c r="AD1041" s="6">
        <f t="shared" si="215"/>
        <v>-287.34821428571428</v>
      </c>
      <c r="AE1041" s="7">
        <f t="shared" si="216"/>
        <v>-836</v>
      </c>
      <c r="AF1041" t="str">
        <f t="shared" ca="1" si="217"/>
        <v>$V$1531</v>
      </c>
      <c r="AG1041" t="str">
        <f t="shared" ca="1" si="218"/>
        <v>$J$1531</v>
      </c>
      <c r="AH1041" t="str">
        <f t="shared" ca="1" si="219"/>
        <v>REDWOOD LOGISTICS STR| 4370137401</v>
      </c>
      <c r="AI1041" t="str">
        <f t="shared" ca="1" si="208"/>
        <v>$K$1531</v>
      </c>
      <c r="AJ1041" s="8">
        <f t="shared" si="209"/>
        <v>8.9285714285714281E-3</v>
      </c>
      <c r="AK1041" s="7">
        <f t="shared" si="210"/>
        <v>-624</v>
      </c>
      <c r="AL1041" s="7" t="str">
        <f t="shared" ca="1" si="220"/>
        <v>REDWOOD LOGISTICS STR| 4589530012</v>
      </c>
      <c r="AM1041" t="b">
        <f t="shared" si="211"/>
        <v>0</v>
      </c>
    </row>
    <row r="1042" spans="3:39" x14ac:dyDescent="0.3">
      <c r="C1042" s="1" t="s">
        <v>137</v>
      </c>
      <c r="D1042" s="1" t="s">
        <v>138</v>
      </c>
      <c r="E1042" s="1" t="s">
        <v>39</v>
      </c>
      <c r="F1042" s="1" t="s">
        <v>68</v>
      </c>
      <c r="G1042" s="1" t="s">
        <v>184</v>
      </c>
      <c r="H1042" s="1" t="s">
        <v>87</v>
      </c>
      <c r="I1042" s="1" t="s">
        <v>1215</v>
      </c>
      <c r="J1042" t="str">
        <f>TRIM(CONCATENATE(wiz[[#This Row],[SHIPPER..................]],wiz[[#This Row],[ZIP2..]],wiz[[#This Row],[ZIP3..]]))</f>
        <v>b: RED CLASSIC BROKER| 2820144056</v>
      </c>
      <c r="K1042" s="1">
        <v>2</v>
      </c>
      <c r="L1042" s="1">
        <v>1.43</v>
      </c>
      <c r="M1042" s="1">
        <v>0.27</v>
      </c>
      <c r="N1042" s="1">
        <v>494</v>
      </c>
      <c r="O1042" s="1">
        <v>1.04</v>
      </c>
      <c r="P1042" s="1">
        <v>21</v>
      </c>
      <c r="Q1042" s="1">
        <v>0.25</v>
      </c>
      <c r="R1042" s="1">
        <v>11</v>
      </c>
      <c r="S1042" s="1">
        <v>-55</v>
      </c>
      <c r="T1042" s="1">
        <v>-18</v>
      </c>
      <c r="U1042" s="1">
        <v>3</v>
      </c>
      <c r="V1042" s="1">
        <v>-70</v>
      </c>
      <c r="W1042" s="1">
        <v>28201</v>
      </c>
      <c r="X1042" s="1">
        <v>28201</v>
      </c>
      <c r="Y1042" s="1">
        <v>44056</v>
      </c>
      <c r="Z1042" s="1">
        <v>1.48</v>
      </c>
      <c r="AA1042" s="6">
        <f t="shared" si="212"/>
        <v>57</v>
      </c>
      <c r="AB1042" s="6">
        <f t="shared" si="213"/>
        <v>-140</v>
      </c>
      <c r="AC1042" s="6">
        <f t="shared" si="214"/>
        <v>7304</v>
      </c>
      <c r="AD1042" s="6">
        <f t="shared" si="215"/>
        <v>128.14035087719299</v>
      </c>
      <c r="AE1042" s="7">
        <f t="shared" si="216"/>
        <v>-98</v>
      </c>
      <c r="AF1042" t="str">
        <f t="shared" ca="1" si="217"/>
        <v>$V$279</v>
      </c>
      <c r="AG1042" t="str">
        <f t="shared" ca="1" si="218"/>
        <v>$J$279</v>
      </c>
      <c r="AH1042" t="str">
        <f t="shared" ca="1" si="219"/>
        <v>b: NOLAN TRANSPORTATI| 3026945005</v>
      </c>
      <c r="AI1042" t="str">
        <f t="shared" ca="1" si="208"/>
        <v>$K$279</v>
      </c>
      <c r="AJ1042" s="8">
        <f t="shared" si="209"/>
        <v>3.5087719298245612E-2</v>
      </c>
      <c r="AK1042" s="7">
        <f t="shared" si="210"/>
        <v>-98</v>
      </c>
      <c r="AL1042" s="7" t="str">
        <f t="shared" ca="1" si="220"/>
        <v>b: NOLAN TRANSPORTATI| 3026945005</v>
      </c>
      <c r="AM1042" t="b">
        <f t="shared" si="211"/>
        <v>0</v>
      </c>
    </row>
    <row r="1043" spans="3:39" x14ac:dyDescent="0.3">
      <c r="C1043" s="1" t="s">
        <v>222</v>
      </c>
      <c r="D1043" s="1" t="s">
        <v>218</v>
      </c>
      <c r="E1043" s="1" t="s">
        <v>39</v>
      </c>
      <c r="F1043" s="1" t="s">
        <v>68</v>
      </c>
      <c r="G1043" s="1" t="s">
        <v>1204</v>
      </c>
      <c r="H1043" s="1" t="s">
        <v>87</v>
      </c>
      <c r="I1043" s="1" t="s">
        <v>173</v>
      </c>
      <c r="J1043" t="str">
        <f>TRIM(CONCATENATE(wiz[[#This Row],[SHIPPER..................]],wiz[[#This Row],[ZIP2..]],wiz[[#This Row],[ZIP3..]]))</f>
        <v>OWENS CORNING FIBERGL| 2808643055</v>
      </c>
      <c r="K1043" s="1">
        <v>3</v>
      </c>
      <c r="L1043" s="1">
        <v>1.65</v>
      </c>
      <c r="M1043" s="1">
        <v>0.18</v>
      </c>
      <c r="N1043" s="1">
        <v>441</v>
      </c>
      <c r="O1043" s="1">
        <v>0.83</v>
      </c>
      <c r="P1043" s="1">
        <v>53</v>
      </c>
      <c r="Q1043" s="1">
        <v>0.28000000000000003</v>
      </c>
      <c r="R1043" s="1">
        <v>55</v>
      </c>
      <c r="S1043" s="1">
        <v>-165</v>
      </c>
      <c r="T1043" s="1">
        <v>13</v>
      </c>
      <c r="U1043" s="1">
        <v>127</v>
      </c>
      <c r="V1043" s="1">
        <v>-25</v>
      </c>
      <c r="W1043" s="1">
        <v>29706</v>
      </c>
      <c r="X1043" s="1">
        <v>28086</v>
      </c>
      <c r="Y1043" s="1">
        <v>43055</v>
      </c>
      <c r="Z1043" s="1">
        <v>1.61</v>
      </c>
      <c r="AA1043" s="6">
        <f t="shared" si="212"/>
        <v>733</v>
      </c>
      <c r="AB1043" s="6">
        <f t="shared" si="213"/>
        <v>-75</v>
      </c>
      <c r="AC1043" s="6">
        <f t="shared" si="214"/>
        <v>-44750</v>
      </c>
      <c r="AD1043" s="6">
        <f t="shared" si="215"/>
        <v>-61.050477489768078</v>
      </c>
      <c r="AE1043" s="7">
        <f t="shared" si="216"/>
        <v>-546</v>
      </c>
      <c r="AF1043" t="str">
        <f t="shared" ca="1" si="217"/>
        <v>$V$1036</v>
      </c>
      <c r="AG1043" t="str">
        <f t="shared" ca="1" si="218"/>
        <v>$J$1036</v>
      </c>
      <c r="AH1043" t="str">
        <f t="shared" ca="1" si="219"/>
        <v>OWENS CORNING FIBERGL| 2808655720</v>
      </c>
      <c r="AI1043" t="str">
        <f t="shared" ca="1" si="208"/>
        <v>$K$1036</v>
      </c>
      <c r="AJ1043" s="8">
        <f t="shared" si="209"/>
        <v>4.0927694406548429E-3</v>
      </c>
      <c r="AK1043" s="7">
        <f t="shared" si="210"/>
        <v>-155</v>
      </c>
      <c r="AL1043" s="7" t="str">
        <f t="shared" ca="1" si="220"/>
        <v>b: C H ROBINSON | 4607237643</v>
      </c>
      <c r="AM1043" t="b">
        <f t="shared" si="211"/>
        <v>0</v>
      </c>
    </row>
    <row r="1044" spans="3:39" x14ac:dyDescent="0.3">
      <c r="C1044" s="1" t="s">
        <v>217</v>
      </c>
      <c r="D1044" s="1" t="s">
        <v>218</v>
      </c>
      <c r="E1044" s="1" t="s">
        <v>39</v>
      </c>
      <c r="F1044" s="1" t="s">
        <v>68</v>
      </c>
      <c r="G1044" s="1" t="s">
        <v>1204</v>
      </c>
      <c r="H1044" s="1" t="s">
        <v>87</v>
      </c>
      <c r="I1044" s="1" t="s">
        <v>173</v>
      </c>
      <c r="J1044" t="str">
        <f>TRIM(CONCATENATE(wiz[[#This Row],[SHIPPER..................]],wiz[[#This Row],[ZIP2..]],wiz[[#This Row],[ZIP3..]]))</f>
        <v>OWENS CORNING SALES | 2808643055</v>
      </c>
      <c r="K1044" s="1">
        <v>2</v>
      </c>
      <c r="L1044" s="1">
        <v>1.65</v>
      </c>
      <c r="M1044" s="1">
        <v>0.18</v>
      </c>
      <c r="N1044" s="1">
        <v>441</v>
      </c>
      <c r="O1044" s="1">
        <v>0.89</v>
      </c>
      <c r="P1044" s="1">
        <v>61</v>
      </c>
      <c r="Q1044" s="1">
        <v>0.28000000000000003</v>
      </c>
      <c r="R1044" s="1">
        <v>54</v>
      </c>
      <c r="S1044" s="1">
        <v>-69</v>
      </c>
      <c r="T1044" s="1">
        <v>-1</v>
      </c>
      <c r="U1044" s="1">
        <v>129</v>
      </c>
      <c r="V1044" s="1">
        <v>59</v>
      </c>
      <c r="W1044" s="1">
        <v>28201</v>
      </c>
      <c r="X1044" s="1">
        <v>28086</v>
      </c>
      <c r="Y1044" s="1">
        <v>43055</v>
      </c>
      <c r="Z1044" s="1">
        <v>1.61</v>
      </c>
      <c r="AA1044" s="6">
        <f t="shared" si="212"/>
        <v>313</v>
      </c>
      <c r="AB1044" s="6">
        <f t="shared" si="213"/>
        <v>118</v>
      </c>
      <c r="AC1044" s="6">
        <f t="shared" si="214"/>
        <v>-8700</v>
      </c>
      <c r="AD1044" s="6">
        <f t="shared" si="215"/>
        <v>-27.795527156549522</v>
      </c>
      <c r="AE1044" s="7">
        <f t="shared" si="216"/>
        <v>-472</v>
      </c>
      <c r="AF1044" t="str">
        <f t="shared" ca="1" si="217"/>
        <v>$V$1060</v>
      </c>
      <c r="AG1044" t="str">
        <f t="shared" ca="1" si="218"/>
        <v>$J$1060</v>
      </c>
      <c r="AH1044" t="str">
        <f t="shared" ca="1" si="219"/>
        <v>OWENS CORNING SALES | 2808679556</v>
      </c>
      <c r="AI1044" t="str">
        <f t="shared" ca="1" si="208"/>
        <v>$K$1060</v>
      </c>
      <c r="AJ1044" s="8">
        <f t="shared" si="209"/>
        <v>6.3897763578274758E-3</v>
      </c>
      <c r="AK1044" s="7">
        <f t="shared" si="210"/>
        <v>-156</v>
      </c>
      <c r="AL1044" s="7" t="str">
        <f t="shared" ca="1" si="220"/>
        <v>b: MATSON LOGISTICS | 881728379</v>
      </c>
      <c r="AM1044" t="b">
        <f t="shared" si="211"/>
        <v>0</v>
      </c>
    </row>
    <row r="1045" spans="3:39" x14ac:dyDescent="0.3">
      <c r="C1045" s="1" t="s">
        <v>794</v>
      </c>
      <c r="D1045" s="1" t="s">
        <v>795</v>
      </c>
      <c r="E1045" s="1" t="s">
        <v>39</v>
      </c>
      <c r="F1045" s="1" t="s">
        <v>68</v>
      </c>
      <c r="G1045" s="1" t="s">
        <v>184</v>
      </c>
      <c r="H1045" s="1" t="s">
        <v>87</v>
      </c>
      <c r="I1045" s="1" t="s">
        <v>951</v>
      </c>
      <c r="J1045" t="str">
        <f>TRIM(CONCATENATE(wiz[[#This Row],[SHIPPER..................]],wiz[[#This Row],[ZIP2..]],wiz[[#This Row],[ZIP3..]]))</f>
        <v>SNYDERS LANCE | 2820143137</v>
      </c>
      <c r="K1045" s="1">
        <v>1</v>
      </c>
      <c r="L1045" s="1">
        <v>1.75</v>
      </c>
      <c r="M1045" s="1">
        <v>0.25</v>
      </c>
      <c r="N1045" s="1">
        <v>413</v>
      </c>
      <c r="O1045" s="1">
        <v>0.88</v>
      </c>
      <c r="P1045" s="1">
        <v>235</v>
      </c>
      <c r="Q1045" s="1">
        <v>0.45</v>
      </c>
      <c r="R1045" s="1">
        <v>24</v>
      </c>
      <c r="S1045" s="1">
        <v>-165</v>
      </c>
      <c r="T1045" s="1">
        <v>1</v>
      </c>
      <c r="U1045" s="1">
        <v>184</v>
      </c>
      <c r="V1045" s="1">
        <v>20</v>
      </c>
      <c r="W1045" s="1">
        <v>27831</v>
      </c>
      <c r="X1045" s="1">
        <v>28201</v>
      </c>
      <c r="Y1045" s="1">
        <v>43137</v>
      </c>
      <c r="Z1045" s="1">
        <v>1.78</v>
      </c>
      <c r="AA1045" s="6">
        <f t="shared" si="212"/>
        <v>133</v>
      </c>
      <c r="AB1045" s="6">
        <f t="shared" si="213"/>
        <v>20</v>
      </c>
      <c r="AC1045" s="6">
        <f t="shared" si="214"/>
        <v>2717</v>
      </c>
      <c r="AD1045" s="6">
        <f t="shared" si="215"/>
        <v>20.428571428571427</v>
      </c>
      <c r="AE1045" s="7">
        <f t="shared" si="216"/>
        <v>-179</v>
      </c>
      <c r="AF1045" t="str">
        <f t="shared" ca="1" si="217"/>
        <v>$V$1647</v>
      </c>
      <c r="AG1045" t="str">
        <f t="shared" ca="1" si="218"/>
        <v>$J$1647</v>
      </c>
      <c r="AH1045" t="str">
        <f t="shared" ca="1" si="219"/>
        <v>SNYDERS LANCE | 2813477001</v>
      </c>
      <c r="AI1045" t="str">
        <f t="shared" ca="1" si="208"/>
        <v>$K$1647</v>
      </c>
      <c r="AJ1045" s="8">
        <f t="shared" si="209"/>
        <v>7.5187969924812026E-3</v>
      </c>
      <c r="AK1045" s="7">
        <f t="shared" si="210"/>
        <v>-119</v>
      </c>
      <c r="AL1045" s="7" t="str">
        <f t="shared" ca="1" si="220"/>
        <v>FOODMASTER LOGISTICS | 3030127932</v>
      </c>
      <c r="AM1045" t="b">
        <f t="shared" si="211"/>
        <v>0</v>
      </c>
    </row>
    <row r="1046" spans="3:39" x14ac:dyDescent="0.3">
      <c r="C1046" s="1" t="s">
        <v>539</v>
      </c>
      <c r="D1046" s="1" t="s">
        <v>540</v>
      </c>
      <c r="E1046" s="1" t="s">
        <v>39</v>
      </c>
      <c r="F1046" s="1" t="s">
        <v>68</v>
      </c>
      <c r="G1046" s="1" t="s">
        <v>962</v>
      </c>
      <c r="H1046" s="1" t="s">
        <v>87</v>
      </c>
      <c r="I1046" s="1" t="s">
        <v>415</v>
      </c>
      <c r="J1046" t="str">
        <f>TRIM(CONCATENATE(wiz[[#This Row],[SHIPPER..................]],wiz[[#This Row],[ZIP2..]],wiz[[#This Row],[ZIP3..]]))</f>
        <v>HOME DEPOT | 2810645050</v>
      </c>
      <c r="K1046" s="1">
        <v>13</v>
      </c>
      <c r="L1046" s="1">
        <v>1.6</v>
      </c>
      <c r="M1046" s="1">
        <v>0.21</v>
      </c>
      <c r="N1046" s="1">
        <v>476</v>
      </c>
      <c r="O1046" s="1">
        <v>0.96</v>
      </c>
      <c r="P1046" s="1">
        <v>85</v>
      </c>
      <c r="Q1046" s="1">
        <v>0.32</v>
      </c>
      <c r="R1046" s="1">
        <v>40</v>
      </c>
      <c r="S1046" s="1">
        <v>-179</v>
      </c>
      <c r="T1046" s="1">
        <v>1</v>
      </c>
      <c r="U1046" s="1">
        <v>199</v>
      </c>
      <c r="V1046" s="1">
        <v>21</v>
      </c>
      <c r="W1046" s="1">
        <v>29047</v>
      </c>
      <c r="X1046" s="1">
        <v>28106</v>
      </c>
      <c r="Y1046" s="1">
        <v>45050</v>
      </c>
      <c r="Z1046" s="1">
        <v>1.59</v>
      </c>
      <c r="AA1046" s="6">
        <f t="shared" si="212"/>
        <v>240</v>
      </c>
      <c r="AB1046" s="6">
        <f t="shared" si="213"/>
        <v>273</v>
      </c>
      <c r="AC1046" s="6">
        <f t="shared" si="214"/>
        <v>14538</v>
      </c>
      <c r="AD1046" s="6">
        <f t="shared" si="215"/>
        <v>60.575000000000003</v>
      </c>
      <c r="AE1046" s="7">
        <f t="shared" si="216"/>
        <v>-131</v>
      </c>
      <c r="AF1046" t="str">
        <f t="shared" ca="1" si="217"/>
        <v>$V$841</v>
      </c>
      <c r="AG1046" t="str">
        <f t="shared" ca="1" si="218"/>
        <v>$J$841</v>
      </c>
      <c r="AH1046" t="str">
        <f t="shared" ca="1" si="219"/>
        <v>PLS PITTSBURGH LOGIST| 2120147201</v>
      </c>
      <c r="AI1046" t="str">
        <f t="shared" ca="1" si="208"/>
        <v>$K$841</v>
      </c>
      <c r="AJ1046" s="8">
        <f t="shared" si="209"/>
        <v>5.4166666666666669E-2</v>
      </c>
      <c r="AK1046" s="7">
        <f t="shared" si="210"/>
        <v>-131</v>
      </c>
      <c r="AL1046" s="7" t="str">
        <f t="shared" ca="1" si="220"/>
        <v>PLS PITTSBURGH LOGIST| 2120147201</v>
      </c>
      <c r="AM1046" t="b">
        <f t="shared" si="211"/>
        <v>0</v>
      </c>
    </row>
    <row r="1047" spans="3:39" x14ac:dyDescent="0.3">
      <c r="C1047" s="1" t="s">
        <v>461</v>
      </c>
      <c r="D1047" s="1" t="s">
        <v>462</v>
      </c>
      <c r="E1047" s="1" t="s">
        <v>39</v>
      </c>
      <c r="F1047" s="1" t="s">
        <v>68</v>
      </c>
      <c r="G1047" s="1" t="s">
        <v>184</v>
      </c>
      <c r="H1047" s="1" t="s">
        <v>87</v>
      </c>
      <c r="I1047" s="1" t="s">
        <v>843</v>
      </c>
      <c r="J1047" t="str">
        <f>TRIM(CONCATENATE(wiz[[#This Row],[SHIPPER..................]],wiz[[#This Row],[ZIP2..]],wiz[[#This Row],[ZIP3..]]))</f>
        <v>b: COVENANT TRANSPORT| 2820143420</v>
      </c>
      <c r="K1047" s="1">
        <v>1</v>
      </c>
      <c r="L1047" s="1">
        <v>1.26</v>
      </c>
      <c r="M1047" s="1">
        <v>0.27</v>
      </c>
      <c r="N1047" s="1">
        <v>554</v>
      </c>
      <c r="O1047" s="1">
        <v>1</v>
      </c>
      <c r="P1047" s="1">
        <v>79</v>
      </c>
      <c r="Q1047" s="1">
        <v>0.3</v>
      </c>
      <c r="R1047" s="1">
        <v>8</v>
      </c>
      <c r="S1047" s="1">
        <v>-195</v>
      </c>
      <c r="T1047" s="1">
        <v>24</v>
      </c>
      <c r="U1047" s="1">
        <v>-3</v>
      </c>
      <c r="V1047" s="1">
        <v>-174</v>
      </c>
      <c r="W1047" s="1">
        <v>28656</v>
      </c>
      <c r="X1047" s="1">
        <v>28201</v>
      </c>
      <c r="Y1047" s="1">
        <v>43420</v>
      </c>
      <c r="Z1047" s="1">
        <v>1.31</v>
      </c>
      <c r="AA1047" s="6">
        <f t="shared" si="212"/>
        <v>4</v>
      </c>
      <c r="AB1047" s="6">
        <f t="shared" si="213"/>
        <v>-174</v>
      </c>
      <c r="AC1047" s="6">
        <f t="shared" si="214"/>
        <v>-145</v>
      </c>
      <c r="AD1047" s="6">
        <f t="shared" si="215"/>
        <v>-36.25</v>
      </c>
      <c r="AE1047" s="7">
        <f t="shared" si="216"/>
        <v>-464</v>
      </c>
      <c r="AF1047" t="str">
        <f t="shared" ca="1" si="217"/>
        <v>$V$871</v>
      </c>
      <c r="AG1047" t="str">
        <f t="shared" ca="1" si="218"/>
        <v>$J$871</v>
      </c>
      <c r="AH1047" t="str">
        <f t="shared" ca="1" si="219"/>
        <v>KPI LOGISTICS INC | 4942230057</v>
      </c>
      <c r="AI1047" t="str">
        <f t="shared" ca="1" si="208"/>
        <v>$K$871</v>
      </c>
      <c r="AJ1047" s="8">
        <f t="shared" si="209"/>
        <v>0.25</v>
      </c>
      <c r="AK1047" s="7">
        <f t="shared" si="210"/>
        <v>-464</v>
      </c>
      <c r="AL1047" s="7" t="str">
        <f t="shared" ca="1" si="220"/>
        <v>KPI LOGISTICS INC | 4942230057</v>
      </c>
      <c r="AM1047" t="b">
        <f t="shared" si="211"/>
        <v>0</v>
      </c>
    </row>
    <row r="1048" spans="3:39" x14ac:dyDescent="0.3">
      <c r="C1048" s="1" t="s">
        <v>539</v>
      </c>
      <c r="D1048" s="1" t="s">
        <v>540</v>
      </c>
      <c r="E1048" s="1" t="s">
        <v>39</v>
      </c>
      <c r="F1048" s="1" t="s">
        <v>68</v>
      </c>
      <c r="G1048" s="1" t="s">
        <v>680</v>
      </c>
      <c r="H1048" s="1" t="s">
        <v>87</v>
      </c>
      <c r="I1048" s="1" t="s">
        <v>121</v>
      </c>
      <c r="J1048" t="str">
        <f>TRIM(CONCATENATE(wiz[[#This Row],[SHIPPER..................]],wiz[[#This Row],[ZIP2..]],wiz[[#This Row],[ZIP3..]]))</f>
        <v>HOME DEPOT | 2802545889</v>
      </c>
      <c r="K1048" s="1">
        <v>7</v>
      </c>
      <c r="L1048" s="1">
        <v>1.65</v>
      </c>
      <c r="M1048" s="1">
        <v>0.21</v>
      </c>
      <c r="N1048" s="1">
        <v>518</v>
      </c>
      <c r="O1048" s="1">
        <v>1.01</v>
      </c>
      <c r="P1048" s="1">
        <v>30</v>
      </c>
      <c r="Q1048" s="1">
        <v>0.26</v>
      </c>
      <c r="R1048" s="1">
        <v>41</v>
      </c>
      <c r="S1048" s="1">
        <v>-44</v>
      </c>
      <c r="T1048" s="1">
        <v>8</v>
      </c>
      <c r="U1048" s="1">
        <v>155</v>
      </c>
      <c r="V1048" s="1">
        <v>119</v>
      </c>
      <c r="W1048" s="1">
        <v>28201</v>
      </c>
      <c r="X1048" s="1">
        <v>28025</v>
      </c>
      <c r="Y1048" s="1">
        <v>45889</v>
      </c>
      <c r="Z1048" s="1">
        <v>1.64</v>
      </c>
      <c r="AA1048" s="6">
        <f t="shared" si="212"/>
        <v>240</v>
      </c>
      <c r="AB1048" s="6">
        <f t="shared" si="213"/>
        <v>833</v>
      </c>
      <c r="AC1048" s="6">
        <f t="shared" si="214"/>
        <v>14538</v>
      </c>
      <c r="AD1048" s="6">
        <f t="shared" si="215"/>
        <v>60.575000000000003</v>
      </c>
      <c r="AE1048" s="7">
        <f t="shared" si="216"/>
        <v>-131</v>
      </c>
      <c r="AF1048" t="str">
        <f t="shared" ca="1" si="217"/>
        <v>$V$841</v>
      </c>
      <c r="AG1048" t="str">
        <f t="shared" ca="1" si="218"/>
        <v>$J$841</v>
      </c>
      <c r="AH1048" t="str">
        <f t="shared" ca="1" si="219"/>
        <v>PLS PITTSBURGH LOGIST| 2120147201</v>
      </c>
      <c r="AI1048" t="str">
        <f t="shared" ca="1" si="208"/>
        <v>$K$841</v>
      </c>
      <c r="AJ1048" s="8">
        <f t="shared" si="209"/>
        <v>2.9166666666666667E-2</v>
      </c>
      <c r="AK1048" s="7">
        <f t="shared" si="210"/>
        <v>-131</v>
      </c>
      <c r="AL1048" s="7" t="str">
        <f t="shared" ca="1" si="220"/>
        <v>PLS PITTSBURGH LOGIST| 2120147201</v>
      </c>
      <c r="AM1048" t="b">
        <f t="shared" si="211"/>
        <v>0</v>
      </c>
    </row>
    <row r="1049" spans="3:39" x14ac:dyDescent="0.3">
      <c r="C1049" s="1" t="s">
        <v>539</v>
      </c>
      <c r="D1049" s="1" t="s">
        <v>540</v>
      </c>
      <c r="E1049" s="1" t="s">
        <v>39</v>
      </c>
      <c r="F1049" s="1" t="s">
        <v>68</v>
      </c>
      <c r="G1049" s="1" t="s">
        <v>1216</v>
      </c>
      <c r="H1049" s="1" t="s">
        <v>87</v>
      </c>
      <c r="I1049" s="1" t="s">
        <v>121</v>
      </c>
      <c r="J1049" t="str">
        <f>TRIM(CONCATENATE(wiz[[#This Row],[SHIPPER..................]],wiz[[#This Row],[ZIP2..]],wiz[[#This Row],[ZIP3..]]))</f>
        <v>HOME DEPOT | 2816445889</v>
      </c>
      <c r="K1049" s="1">
        <v>1</v>
      </c>
      <c r="L1049" s="1">
        <v>1.72</v>
      </c>
      <c r="M1049" s="1">
        <v>0.21</v>
      </c>
      <c r="N1049" s="1">
        <v>526</v>
      </c>
      <c r="O1049" s="1">
        <v>0.42</v>
      </c>
      <c r="P1049" s="1">
        <v>20</v>
      </c>
      <c r="Q1049" s="1">
        <v>0.25</v>
      </c>
      <c r="R1049" s="1">
        <v>41</v>
      </c>
      <c r="S1049" s="1">
        <v>1</v>
      </c>
      <c r="T1049" s="1">
        <v>148</v>
      </c>
      <c r="U1049" s="1">
        <v>198</v>
      </c>
      <c r="V1049" s="1">
        <v>347</v>
      </c>
      <c r="W1049" s="1">
        <v>28201</v>
      </c>
      <c r="X1049" s="1">
        <v>28164</v>
      </c>
      <c r="Y1049" s="1">
        <v>45889</v>
      </c>
      <c r="Z1049" s="1">
        <v>1.71</v>
      </c>
      <c r="AA1049" s="6">
        <f t="shared" si="212"/>
        <v>240</v>
      </c>
      <c r="AB1049" s="6">
        <f t="shared" si="213"/>
        <v>347</v>
      </c>
      <c r="AC1049" s="6">
        <f t="shared" si="214"/>
        <v>14538</v>
      </c>
      <c r="AD1049" s="6">
        <f t="shared" si="215"/>
        <v>60.575000000000003</v>
      </c>
      <c r="AE1049" s="7">
        <f t="shared" si="216"/>
        <v>-131</v>
      </c>
      <c r="AF1049" t="str">
        <f t="shared" ca="1" si="217"/>
        <v>$V$841</v>
      </c>
      <c r="AG1049" t="str">
        <f t="shared" ca="1" si="218"/>
        <v>$J$841</v>
      </c>
      <c r="AH1049" t="str">
        <f t="shared" ca="1" si="219"/>
        <v>PLS PITTSBURGH LOGIST| 2120147201</v>
      </c>
      <c r="AI1049" t="str">
        <f t="shared" ca="1" si="208"/>
        <v>$K$841</v>
      </c>
      <c r="AJ1049" s="8">
        <f t="shared" si="209"/>
        <v>4.1666666666666666E-3</v>
      </c>
      <c r="AK1049" s="7">
        <f t="shared" si="210"/>
        <v>-131</v>
      </c>
      <c r="AL1049" s="7" t="str">
        <f t="shared" ca="1" si="220"/>
        <v>PLS PITTSBURGH LOGIST| 2120147201</v>
      </c>
      <c r="AM1049" t="b">
        <f t="shared" si="211"/>
        <v>0</v>
      </c>
    </row>
    <row r="1050" spans="3:39" x14ac:dyDescent="0.3">
      <c r="C1050" s="1" t="s">
        <v>822</v>
      </c>
      <c r="D1050" s="1" t="s">
        <v>823</v>
      </c>
      <c r="E1050" s="1" t="s">
        <v>39</v>
      </c>
      <c r="F1050" s="1" t="s">
        <v>68</v>
      </c>
      <c r="G1050" s="1" t="s">
        <v>184</v>
      </c>
      <c r="H1050" s="1" t="s">
        <v>291</v>
      </c>
      <c r="I1050" s="1" t="s">
        <v>1217</v>
      </c>
      <c r="J1050" t="str">
        <f>TRIM(CONCATENATE(wiz[[#This Row],[SHIPPER..................]],wiz[[#This Row],[ZIP2..]],wiz[[#This Row],[ZIP3..]]))</f>
        <v>MCLEOD LOGISTICS LLC | 2820173701</v>
      </c>
      <c r="K1050" s="1">
        <v>1</v>
      </c>
      <c r="L1050" s="1">
        <v>1.06</v>
      </c>
      <c r="M1050" s="1">
        <v>0.27</v>
      </c>
      <c r="N1050" s="1">
        <v>1110</v>
      </c>
      <c r="O1050" s="1">
        <v>1.71</v>
      </c>
      <c r="P1050" s="1">
        <v>227</v>
      </c>
      <c r="Q1050" s="1">
        <v>0.45</v>
      </c>
      <c r="R1050" s="1">
        <v>-39</v>
      </c>
      <c r="S1050" s="1">
        <v>-404</v>
      </c>
      <c r="T1050" s="1">
        <v>166</v>
      </c>
      <c r="U1050" s="1">
        <v>-280</v>
      </c>
      <c r="V1050" s="1">
        <v>-518</v>
      </c>
      <c r="W1050" s="1">
        <v>37950</v>
      </c>
      <c r="X1050" s="1">
        <v>28201</v>
      </c>
      <c r="Y1050" s="1">
        <v>73701</v>
      </c>
      <c r="Z1050" s="1">
        <v>1.1100000000000001</v>
      </c>
      <c r="AA1050" s="6">
        <f t="shared" si="212"/>
        <v>2</v>
      </c>
      <c r="AB1050" s="6">
        <f t="shared" si="213"/>
        <v>-518</v>
      </c>
      <c r="AC1050" s="6">
        <f t="shared" si="214"/>
        <v>-50</v>
      </c>
      <c r="AD1050" s="6">
        <f t="shared" si="215"/>
        <v>-25</v>
      </c>
      <c r="AE1050" s="7">
        <f t="shared" si="216"/>
        <v>-518</v>
      </c>
      <c r="AF1050" t="str">
        <f t="shared" ca="1" si="217"/>
        <v>$V$1018</v>
      </c>
      <c r="AG1050" t="str">
        <f t="shared" ca="1" si="218"/>
        <v>$J$1018</v>
      </c>
      <c r="AH1050" t="str">
        <f t="shared" ca="1" si="219"/>
        <v>WERNER | 2802572106</v>
      </c>
      <c r="AI1050" t="str">
        <f t="shared" ca="1" si="208"/>
        <v>$K$1018</v>
      </c>
      <c r="AJ1050" s="8">
        <f t="shared" si="209"/>
        <v>0.5</v>
      </c>
      <c r="AK1050" s="7">
        <f t="shared" si="210"/>
        <v>-518</v>
      </c>
      <c r="AL1050" s="7" t="str">
        <f t="shared" ca="1" si="220"/>
        <v>WERNER | 2802572106</v>
      </c>
      <c r="AM1050" t="str">
        <f t="shared" si="211"/>
        <v>MCLEOD LOGISTICS LLC | 2820173701</v>
      </c>
    </row>
    <row r="1051" spans="3:39" x14ac:dyDescent="0.3">
      <c r="C1051" s="1" t="s">
        <v>37</v>
      </c>
      <c r="D1051" s="1" t="s">
        <v>38</v>
      </c>
      <c r="E1051" s="1" t="s">
        <v>39</v>
      </c>
      <c r="F1051" s="1" t="s">
        <v>68</v>
      </c>
      <c r="G1051" s="1" t="s">
        <v>184</v>
      </c>
      <c r="H1051" s="1" t="s">
        <v>70</v>
      </c>
      <c r="I1051" s="1" t="s">
        <v>909</v>
      </c>
      <c r="J1051" t="str">
        <f>TRIM(CONCATENATE(wiz[[#This Row],[SHIPPER..................]],wiz[[#This Row],[ZIP2..]],wiz[[#This Row],[ZIP3..]]))</f>
        <v>b: C H ROBINSON | 2820138372</v>
      </c>
      <c r="K1051" s="1">
        <v>1</v>
      </c>
      <c r="L1051" s="1">
        <v>1.01</v>
      </c>
      <c r="M1051" s="1">
        <v>0.28000000000000003</v>
      </c>
      <c r="N1051" s="1">
        <v>531</v>
      </c>
      <c r="O1051" s="1">
        <v>1.05</v>
      </c>
      <c r="P1051" s="1">
        <v>0</v>
      </c>
      <c r="Q1051" s="1">
        <v>0.25</v>
      </c>
      <c r="R1051" s="1">
        <v>-37</v>
      </c>
      <c r="S1051" s="1">
        <v>-44</v>
      </c>
      <c r="T1051" s="1">
        <v>-1</v>
      </c>
      <c r="U1051" s="1">
        <v>154</v>
      </c>
      <c r="V1051" s="1">
        <v>109</v>
      </c>
      <c r="W1051" s="1">
        <v>28201</v>
      </c>
      <c r="X1051" s="1">
        <v>28201</v>
      </c>
      <c r="Y1051" s="1">
        <v>38372</v>
      </c>
      <c r="Z1051" s="1">
        <v>1.07</v>
      </c>
      <c r="AA1051" s="6">
        <f t="shared" si="212"/>
        <v>615</v>
      </c>
      <c r="AB1051" s="6">
        <f t="shared" si="213"/>
        <v>109</v>
      </c>
      <c r="AC1051" s="6">
        <f t="shared" si="214"/>
        <v>-122022</v>
      </c>
      <c r="AD1051" s="6">
        <f t="shared" si="215"/>
        <v>-198.40975609756097</v>
      </c>
      <c r="AE1051" s="7">
        <f t="shared" si="216"/>
        <v>-1118</v>
      </c>
      <c r="AF1051" t="str">
        <f t="shared" ca="1" si="217"/>
        <v>$V$1066</v>
      </c>
      <c r="AG1051" t="str">
        <f t="shared" ca="1" si="218"/>
        <v>$J$1066</v>
      </c>
      <c r="AH1051" t="str">
        <f t="shared" ca="1" si="219"/>
        <v>b: C H ROBINSON | 2736036101</v>
      </c>
      <c r="AI1051" t="str">
        <f t="shared" ca="1" si="208"/>
        <v>$K$1066</v>
      </c>
      <c r="AJ1051" s="8">
        <f t="shared" si="209"/>
        <v>1.6260162601626016E-3</v>
      </c>
      <c r="AK1051" s="7">
        <f t="shared" si="210"/>
        <v>-560</v>
      </c>
      <c r="AL1051" s="7" t="str">
        <f t="shared" ca="1" si="220"/>
        <v>b: C H ROBINSON | 6080335055</v>
      </c>
      <c r="AM1051" t="b">
        <f t="shared" si="211"/>
        <v>0</v>
      </c>
    </row>
    <row r="1052" spans="3:39" x14ac:dyDescent="0.3">
      <c r="C1052" s="1" t="s">
        <v>1218</v>
      </c>
      <c r="D1052" s="1" t="s">
        <v>1219</v>
      </c>
      <c r="E1052" s="1" t="s">
        <v>39</v>
      </c>
      <c r="F1052" s="1" t="s">
        <v>68</v>
      </c>
      <c r="G1052" s="1" t="s">
        <v>340</v>
      </c>
      <c r="H1052" s="1" t="s">
        <v>70</v>
      </c>
      <c r="I1052" s="1" t="s">
        <v>983</v>
      </c>
      <c r="J1052" t="str">
        <f>TRIM(CONCATENATE(wiz[[#This Row],[SHIPPER..................]],wiz[[#This Row],[ZIP2..]],wiz[[#This Row],[ZIP3..]]))</f>
        <v>b: MAX TRANS LOGISTIC| 2814438344</v>
      </c>
      <c r="K1052" s="1">
        <v>1</v>
      </c>
      <c r="L1052" s="1">
        <v>1.1000000000000001</v>
      </c>
      <c r="M1052" s="1">
        <v>0.19</v>
      </c>
      <c r="N1052" s="1">
        <v>523</v>
      </c>
      <c r="O1052" s="1">
        <v>1.05</v>
      </c>
      <c r="P1052" s="1">
        <v>61</v>
      </c>
      <c r="Q1052" s="1">
        <v>0.3</v>
      </c>
      <c r="R1052" s="1">
        <v>10</v>
      </c>
      <c r="S1052" s="1">
        <v>-149</v>
      </c>
      <c r="T1052" s="1">
        <v>-1</v>
      </c>
      <c r="U1052" s="1">
        <v>154</v>
      </c>
      <c r="V1052" s="1">
        <v>4</v>
      </c>
      <c r="W1052" s="1">
        <v>27042</v>
      </c>
      <c r="X1052" s="1">
        <v>28144</v>
      </c>
      <c r="Y1052" s="1">
        <v>38344</v>
      </c>
      <c r="Z1052" s="1">
        <v>1.07</v>
      </c>
      <c r="AA1052" s="6">
        <f t="shared" si="212"/>
        <v>3</v>
      </c>
      <c r="AB1052" s="6">
        <f t="shared" si="213"/>
        <v>4</v>
      </c>
      <c r="AC1052" s="6">
        <f t="shared" si="214"/>
        <v>-12</v>
      </c>
      <c r="AD1052" s="6">
        <f t="shared" si="215"/>
        <v>-4</v>
      </c>
      <c r="AE1052" s="7">
        <f t="shared" si="216"/>
        <v>-8</v>
      </c>
      <c r="AF1052" t="str">
        <f t="shared" ca="1" si="217"/>
        <v>$V$656</v>
      </c>
      <c r="AG1052" t="str">
        <f t="shared" ca="1" si="218"/>
        <v>$J$656</v>
      </c>
      <c r="AH1052" t="str">
        <f t="shared" ca="1" si="219"/>
        <v>b: C H ROBINSON | 4603828348</v>
      </c>
      <c r="AI1052" t="str">
        <f t="shared" ca="1" si="208"/>
        <v>$K$656</v>
      </c>
      <c r="AJ1052" s="8">
        <f t="shared" si="209"/>
        <v>0.33333333333333331</v>
      </c>
      <c r="AK1052" s="7">
        <f t="shared" si="210"/>
        <v>-8</v>
      </c>
      <c r="AL1052" s="7" t="str">
        <f t="shared" ca="1" si="220"/>
        <v>b: C H ROBINSON | 4603828348</v>
      </c>
      <c r="AM1052" t="b">
        <f t="shared" si="211"/>
        <v>0</v>
      </c>
    </row>
    <row r="1053" spans="3:39" x14ac:dyDescent="0.3">
      <c r="C1053" s="1" t="s">
        <v>1220</v>
      </c>
      <c r="D1053" s="1" t="s">
        <v>1221</v>
      </c>
      <c r="E1053" s="1" t="s">
        <v>39</v>
      </c>
      <c r="F1053" s="1" t="s">
        <v>68</v>
      </c>
      <c r="G1053" s="1" t="s">
        <v>184</v>
      </c>
      <c r="H1053" s="1" t="s">
        <v>70</v>
      </c>
      <c r="I1053" s="1" t="s">
        <v>1079</v>
      </c>
      <c r="J1053" t="str">
        <f>TRIM(CONCATENATE(wiz[[#This Row],[SHIPPER..................]],wiz[[#This Row],[ZIP2..]],wiz[[#This Row],[ZIP3..]]))</f>
        <v>WAYFINDER LOGISTICS L| 2820138201</v>
      </c>
      <c r="K1053" s="1">
        <v>1</v>
      </c>
      <c r="L1053" s="1">
        <v>1.18</v>
      </c>
      <c r="M1053" s="1">
        <v>0.27</v>
      </c>
      <c r="N1053" s="1">
        <v>518</v>
      </c>
      <c r="O1053" s="1">
        <v>0.96</v>
      </c>
      <c r="P1053" s="1">
        <v>13</v>
      </c>
      <c r="Q1053" s="1">
        <v>0.25</v>
      </c>
      <c r="R1053" s="1">
        <v>-31</v>
      </c>
      <c r="S1053" s="1">
        <v>-99</v>
      </c>
      <c r="T1053" s="1">
        <v>20</v>
      </c>
      <c r="U1053" s="1">
        <v>236</v>
      </c>
      <c r="V1053" s="1">
        <v>157</v>
      </c>
      <c r="W1053" s="1">
        <v>28134</v>
      </c>
      <c r="X1053" s="1">
        <v>28201</v>
      </c>
      <c r="Y1053" s="1">
        <v>38201</v>
      </c>
      <c r="Z1053" s="1">
        <v>1.23</v>
      </c>
      <c r="AA1053" s="6">
        <f t="shared" si="212"/>
        <v>1</v>
      </c>
      <c r="AB1053" s="6">
        <f t="shared" si="213"/>
        <v>157</v>
      </c>
      <c r="AC1053" s="6">
        <f t="shared" si="214"/>
        <v>157</v>
      </c>
      <c r="AD1053" s="6">
        <f t="shared" si="215"/>
        <v>157</v>
      </c>
      <c r="AE1053" s="7">
        <f t="shared" si="216"/>
        <v>157</v>
      </c>
      <c r="AF1053" t="str">
        <f t="shared" ca="1" si="217"/>
        <v>$V$924</v>
      </c>
      <c r="AG1053" t="str">
        <f t="shared" ca="1" si="218"/>
        <v>$J$924</v>
      </c>
      <c r="AH1053" t="str">
        <f t="shared" ca="1" si="219"/>
        <v>BRIGGS AND STRATTON | 5400253201</v>
      </c>
      <c r="AI1053" t="str">
        <f t="shared" ca="1" si="208"/>
        <v>$K$924</v>
      </c>
      <c r="AJ1053" s="8">
        <f t="shared" si="209"/>
        <v>1</v>
      </c>
      <c r="AK1053" s="7">
        <f t="shared" si="210"/>
        <v>157</v>
      </c>
      <c r="AL1053" s="7" t="str">
        <f t="shared" ca="1" si="220"/>
        <v>BRIGGS AND STRATTON | 5400253201</v>
      </c>
      <c r="AM1053" t="str">
        <f t="shared" si="211"/>
        <v>WAYFINDER LOGISTICS L| 2820138201</v>
      </c>
    </row>
    <row r="1054" spans="3:39" x14ac:dyDescent="0.3">
      <c r="C1054" s="1" t="s">
        <v>1222</v>
      </c>
      <c r="D1054" s="1" t="s">
        <v>1223</v>
      </c>
      <c r="E1054" s="1" t="s">
        <v>39</v>
      </c>
      <c r="F1054" s="1" t="s">
        <v>68</v>
      </c>
      <c r="G1054" s="1" t="s">
        <v>592</v>
      </c>
      <c r="H1054" s="1" t="s">
        <v>70</v>
      </c>
      <c r="I1054" s="1" t="s">
        <v>75</v>
      </c>
      <c r="J1054" t="str">
        <f>TRIM(CONCATENATE(wiz[[#This Row],[SHIPPER..................]],wiz[[#This Row],[ZIP2..]],wiz[[#This Row],[ZIP3..]]))</f>
        <v>b: RL SOLUTIONS LLC | 2815038101</v>
      </c>
      <c r="K1054" s="1">
        <v>2</v>
      </c>
      <c r="L1054" s="1">
        <v>0.87</v>
      </c>
      <c r="M1054" s="1">
        <v>0.27</v>
      </c>
      <c r="N1054" s="1">
        <v>569</v>
      </c>
      <c r="O1054" s="1">
        <v>0.52</v>
      </c>
      <c r="P1054" s="1">
        <v>98</v>
      </c>
      <c r="Q1054" s="1">
        <v>0.33</v>
      </c>
      <c r="R1054" s="1">
        <v>-34</v>
      </c>
      <c r="S1054" s="1">
        <v>-170</v>
      </c>
      <c r="T1054" s="1">
        <v>138</v>
      </c>
      <c r="U1054" s="1">
        <v>23</v>
      </c>
      <c r="V1054" s="1">
        <v>-9</v>
      </c>
      <c r="W1054" s="1">
        <v>37681</v>
      </c>
      <c r="X1054" s="1">
        <v>28150</v>
      </c>
      <c r="Y1054" s="1">
        <v>38101</v>
      </c>
      <c r="Z1054" s="1">
        <v>0.92</v>
      </c>
      <c r="AA1054" s="6">
        <f t="shared" si="212"/>
        <v>2</v>
      </c>
      <c r="AB1054" s="6">
        <f t="shared" si="213"/>
        <v>-18</v>
      </c>
      <c r="AC1054" s="6">
        <f t="shared" si="214"/>
        <v>-18</v>
      </c>
      <c r="AD1054" s="6">
        <f t="shared" si="215"/>
        <v>-9</v>
      </c>
      <c r="AE1054" s="7">
        <f t="shared" si="216"/>
        <v>-9</v>
      </c>
      <c r="AF1054" t="str">
        <f t="shared" ca="1" si="217"/>
        <v>$V$153</v>
      </c>
      <c r="AG1054" t="str">
        <f t="shared" ca="1" si="218"/>
        <v>$J$153</v>
      </c>
      <c r="AH1054" t="str">
        <f t="shared" ca="1" si="219"/>
        <v>C L SERVICES INCORPOR| 3314830272</v>
      </c>
      <c r="AI1054" t="str">
        <f t="shared" ca="1" si="208"/>
        <v>$K$153</v>
      </c>
      <c r="AJ1054" s="8">
        <f t="shared" si="209"/>
        <v>1</v>
      </c>
      <c r="AK1054" s="7">
        <f t="shared" si="210"/>
        <v>-9</v>
      </c>
      <c r="AL1054" s="7" t="str">
        <f t="shared" ca="1" si="220"/>
        <v>C L SERVICES INCORPOR| 3314830272</v>
      </c>
      <c r="AM1054" t="str">
        <f t="shared" si="211"/>
        <v>b: RL SOLUTIONS LLC | 2815038101</v>
      </c>
    </row>
    <row r="1055" spans="3:39" x14ac:dyDescent="0.3">
      <c r="C1055" s="1" t="s">
        <v>344</v>
      </c>
      <c r="D1055" s="1" t="s">
        <v>345</v>
      </c>
      <c r="E1055" s="1" t="s">
        <v>39</v>
      </c>
      <c r="F1055" s="1" t="s">
        <v>68</v>
      </c>
      <c r="G1055" s="1" t="s">
        <v>184</v>
      </c>
      <c r="H1055" s="1" t="s">
        <v>70</v>
      </c>
      <c r="I1055" s="1" t="s">
        <v>75</v>
      </c>
      <c r="J1055" t="str">
        <f>TRIM(CONCATENATE(wiz[[#This Row],[SHIPPER..................]],wiz[[#This Row],[ZIP2..]],wiz[[#This Row],[ZIP3..]]))</f>
        <v>b: SCHNEIDER LOGISTIC| 2820138101</v>
      </c>
      <c r="K1055" s="1">
        <v>1</v>
      </c>
      <c r="L1055" s="1">
        <v>0.95</v>
      </c>
      <c r="M1055" s="1">
        <v>0.27</v>
      </c>
      <c r="N1055" s="1">
        <v>612</v>
      </c>
      <c r="O1055" s="1">
        <v>1.21</v>
      </c>
      <c r="P1055" s="1">
        <v>0</v>
      </c>
      <c r="Q1055" s="1">
        <v>0.25</v>
      </c>
      <c r="R1055" s="1">
        <v>-37</v>
      </c>
      <c r="S1055" s="1">
        <v>26</v>
      </c>
      <c r="T1055" s="1">
        <v>1</v>
      </c>
      <c r="U1055" s="1">
        <v>69</v>
      </c>
      <c r="V1055" s="1">
        <v>96</v>
      </c>
      <c r="W1055" s="1">
        <v>28201</v>
      </c>
      <c r="X1055" s="1">
        <v>28201</v>
      </c>
      <c r="Y1055" s="1">
        <v>38101</v>
      </c>
      <c r="Z1055" s="1">
        <v>1</v>
      </c>
      <c r="AA1055" s="6">
        <f t="shared" si="212"/>
        <v>78</v>
      </c>
      <c r="AB1055" s="6">
        <f t="shared" si="213"/>
        <v>96</v>
      </c>
      <c r="AC1055" s="6">
        <f t="shared" si="214"/>
        <v>-21006</v>
      </c>
      <c r="AD1055" s="6">
        <f t="shared" si="215"/>
        <v>-269.30769230769232</v>
      </c>
      <c r="AE1055" s="7">
        <f t="shared" si="216"/>
        <v>-1249</v>
      </c>
      <c r="AF1055" t="str">
        <f t="shared" ca="1" si="217"/>
        <v>$V$1953</v>
      </c>
      <c r="AG1055" t="str">
        <f t="shared" ca="1" si="218"/>
        <v>$J$1953</v>
      </c>
      <c r="AH1055" t="str">
        <f t="shared" ca="1" si="219"/>
        <v>b: SCHNEIDER LOGISTIC| 3830119034</v>
      </c>
      <c r="AI1055" t="str">
        <f t="shared" ca="1" si="208"/>
        <v>$K$1953</v>
      </c>
      <c r="AJ1055" s="8">
        <f t="shared" si="209"/>
        <v>1.282051282051282E-2</v>
      </c>
      <c r="AK1055" s="7">
        <f t="shared" si="210"/>
        <v>-570</v>
      </c>
      <c r="AL1055" s="7" t="str">
        <f t="shared" ca="1" si="220"/>
        <v>LOWES MLXP VAN ONE WA| 3071947265</v>
      </c>
      <c r="AM1055" t="b">
        <f t="shared" si="211"/>
        <v>0</v>
      </c>
    </row>
    <row r="1056" spans="3:39" x14ac:dyDescent="0.3">
      <c r="C1056" s="1" t="s">
        <v>37</v>
      </c>
      <c r="D1056" s="1" t="s">
        <v>38</v>
      </c>
      <c r="E1056" s="1" t="s">
        <v>39</v>
      </c>
      <c r="F1056" s="1" t="s">
        <v>68</v>
      </c>
      <c r="G1056" s="1" t="s">
        <v>184</v>
      </c>
      <c r="H1056" s="1" t="s">
        <v>70</v>
      </c>
      <c r="I1056" s="1" t="s">
        <v>136</v>
      </c>
      <c r="J1056" t="str">
        <f>TRIM(CONCATENATE(wiz[[#This Row],[SHIPPER..................]],wiz[[#This Row],[ZIP2..]],wiz[[#This Row],[ZIP3..]]))</f>
        <v>b: C H ROBINSON | 2820138555</v>
      </c>
      <c r="K1056" s="1">
        <v>1</v>
      </c>
      <c r="L1056" s="1">
        <v>1.2</v>
      </c>
      <c r="M1056" s="1">
        <v>0.27</v>
      </c>
      <c r="N1056" s="1">
        <v>307</v>
      </c>
      <c r="O1056" s="1">
        <v>0.92</v>
      </c>
      <c r="P1056" s="1">
        <v>41</v>
      </c>
      <c r="Q1056" s="1">
        <v>0.25</v>
      </c>
      <c r="R1056" s="1">
        <v>-18</v>
      </c>
      <c r="S1056" s="1">
        <v>-44</v>
      </c>
      <c r="T1056" s="1">
        <v>-21</v>
      </c>
      <c r="U1056" s="1">
        <v>-47</v>
      </c>
      <c r="V1056" s="1">
        <v>-112</v>
      </c>
      <c r="W1056" s="1">
        <v>28144</v>
      </c>
      <c r="X1056" s="1">
        <v>28201</v>
      </c>
      <c r="Y1056" s="1">
        <v>38555</v>
      </c>
      <c r="Z1056" s="1">
        <v>1.25</v>
      </c>
      <c r="AA1056" s="6">
        <f t="shared" si="212"/>
        <v>615</v>
      </c>
      <c r="AB1056" s="6">
        <f t="shared" si="213"/>
        <v>-112</v>
      </c>
      <c r="AC1056" s="6">
        <f t="shared" si="214"/>
        <v>-122022</v>
      </c>
      <c r="AD1056" s="6">
        <f t="shared" si="215"/>
        <v>-198.40975609756097</v>
      </c>
      <c r="AE1056" s="7">
        <f t="shared" si="216"/>
        <v>-1118</v>
      </c>
      <c r="AF1056" t="str">
        <f t="shared" ca="1" si="217"/>
        <v>$V$1066</v>
      </c>
      <c r="AG1056" t="str">
        <f t="shared" ca="1" si="218"/>
        <v>$J$1066</v>
      </c>
      <c r="AH1056" t="str">
        <f t="shared" ca="1" si="219"/>
        <v>b: C H ROBINSON | 2736036101</v>
      </c>
      <c r="AI1056" t="str">
        <f t="shared" ca="1" si="208"/>
        <v>$K$1066</v>
      </c>
      <c r="AJ1056" s="8">
        <f t="shared" si="209"/>
        <v>1.6260162601626016E-3</v>
      </c>
      <c r="AK1056" s="7">
        <f t="shared" si="210"/>
        <v>-560</v>
      </c>
      <c r="AL1056" s="7" t="str">
        <f t="shared" ca="1" si="220"/>
        <v>b: C H ROBINSON | 6080335055</v>
      </c>
      <c r="AM1056" t="b">
        <f t="shared" si="211"/>
        <v>0</v>
      </c>
    </row>
    <row r="1057" spans="3:39" x14ac:dyDescent="0.3">
      <c r="C1057" s="1" t="s">
        <v>37</v>
      </c>
      <c r="D1057" s="1" t="s">
        <v>38</v>
      </c>
      <c r="E1057" s="1" t="s">
        <v>39</v>
      </c>
      <c r="F1057" s="1" t="s">
        <v>68</v>
      </c>
      <c r="G1057" s="1" t="s">
        <v>962</v>
      </c>
      <c r="H1057" s="1" t="s">
        <v>70</v>
      </c>
      <c r="I1057" s="1" t="s">
        <v>139</v>
      </c>
      <c r="J1057" t="str">
        <f>TRIM(CONCATENATE(wiz[[#This Row],[SHIPPER..................]],wiz[[#This Row],[ZIP2..]],wiz[[#This Row],[ZIP3..]]))</f>
        <v>b: C H ROBINSON | 2810637086</v>
      </c>
      <c r="K1057" s="1">
        <v>1</v>
      </c>
      <c r="L1057" s="1">
        <v>1.1399999999999999</v>
      </c>
      <c r="M1057" s="1">
        <v>0.28000000000000003</v>
      </c>
      <c r="N1057" s="1">
        <v>423</v>
      </c>
      <c r="O1057" s="1">
        <v>0.89</v>
      </c>
      <c r="P1057" s="1">
        <v>30</v>
      </c>
      <c r="Q1057" s="1">
        <v>0.25</v>
      </c>
      <c r="R1057" s="1">
        <v>-30</v>
      </c>
      <c r="S1057" s="1">
        <v>-12</v>
      </c>
      <c r="T1057" s="1">
        <v>-1</v>
      </c>
      <c r="U1057" s="1">
        <v>-43</v>
      </c>
      <c r="V1057" s="1">
        <v>-56</v>
      </c>
      <c r="W1057" s="1">
        <v>28201</v>
      </c>
      <c r="X1057" s="1">
        <v>28106</v>
      </c>
      <c r="Y1057" s="1">
        <v>37086</v>
      </c>
      <c r="Z1057" s="1">
        <v>1.2</v>
      </c>
      <c r="AA1057" s="6">
        <f t="shared" si="212"/>
        <v>615</v>
      </c>
      <c r="AB1057" s="6">
        <f t="shared" si="213"/>
        <v>-56</v>
      </c>
      <c r="AC1057" s="6">
        <f t="shared" si="214"/>
        <v>-122022</v>
      </c>
      <c r="AD1057" s="6">
        <f t="shared" si="215"/>
        <v>-198.40975609756097</v>
      </c>
      <c r="AE1057" s="7">
        <f t="shared" si="216"/>
        <v>-1118</v>
      </c>
      <c r="AF1057" t="str">
        <f t="shared" ca="1" si="217"/>
        <v>$V$1066</v>
      </c>
      <c r="AG1057" t="str">
        <f t="shared" ca="1" si="218"/>
        <v>$J$1066</v>
      </c>
      <c r="AH1057" t="str">
        <f t="shared" ca="1" si="219"/>
        <v>b: C H ROBINSON | 2736036101</v>
      </c>
      <c r="AI1057" t="str">
        <f t="shared" ca="1" si="208"/>
        <v>$K$1066</v>
      </c>
      <c r="AJ1057" s="8">
        <f t="shared" si="209"/>
        <v>1.6260162601626016E-3</v>
      </c>
      <c r="AK1057" s="7">
        <f t="shared" si="210"/>
        <v>-560</v>
      </c>
      <c r="AL1057" s="7" t="str">
        <f t="shared" ca="1" si="220"/>
        <v>b: C H ROBINSON | 6080335055</v>
      </c>
      <c r="AM1057" t="b">
        <f t="shared" si="211"/>
        <v>0</v>
      </c>
    </row>
    <row r="1058" spans="3:39" x14ac:dyDescent="0.3">
      <c r="C1058" s="1" t="s">
        <v>629</v>
      </c>
      <c r="D1058" s="1" t="s">
        <v>630</v>
      </c>
      <c r="E1058" s="1" t="s">
        <v>39</v>
      </c>
      <c r="F1058" s="1" t="s">
        <v>68</v>
      </c>
      <c r="G1058" s="1" t="s">
        <v>184</v>
      </c>
      <c r="H1058" s="1" t="s">
        <v>70</v>
      </c>
      <c r="I1058" s="1" t="s">
        <v>578</v>
      </c>
      <c r="J1058" t="str">
        <f>TRIM(CONCATENATE(wiz[[#This Row],[SHIPPER..................]],wiz[[#This Row],[ZIP2..]],wiz[[#This Row],[ZIP3..]]))</f>
        <v>b: MOLO SOLUTIONS | 2820137121</v>
      </c>
      <c r="K1058" s="1">
        <v>1</v>
      </c>
      <c r="L1058" s="1">
        <v>2.77</v>
      </c>
      <c r="M1058" s="1">
        <v>0.28000000000000003</v>
      </c>
      <c r="N1058" s="1">
        <v>393</v>
      </c>
      <c r="O1058" s="1">
        <v>0.76</v>
      </c>
      <c r="P1058" s="1">
        <v>85</v>
      </c>
      <c r="Q1058" s="1">
        <v>0.3</v>
      </c>
      <c r="R1058" s="1">
        <v>-28</v>
      </c>
      <c r="S1058" s="1">
        <v>-179</v>
      </c>
      <c r="T1058" s="1">
        <v>3</v>
      </c>
      <c r="U1058" s="1">
        <v>595</v>
      </c>
      <c r="V1058" s="1">
        <v>419</v>
      </c>
      <c r="W1058" s="1">
        <v>27203</v>
      </c>
      <c r="X1058" s="1">
        <v>28201</v>
      </c>
      <c r="Y1058" s="1">
        <v>37121</v>
      </c>
      <c r="Z1058" s="1">
        <v>2.83</v>
      </c>
      <c r="AA1058" s="6">
        <f t="shared" si="212"/>
        <v>2</v>
      </c>
      <c r="AB1058" s="6">
        <f t="shared" si="213"/>
        <v>419</v>
      </c>
      <c r="AC1058" s="6">
        <f t="shared" si="214"/>
        <v>693</v>
      </c>
      <c r="AD1058" s="6">
        <f t="shared" si="215"/>
        <v>346.5</v>
      </c>
      <c r="AE1058" s="7">
        <f t="shared" si="216"/>
        <v>274</v>
      </c>
      <c r="AF1058" t="str">
        <f t="shared" ca="1" si="217"/>
        <v>$V$380</v>
      </c>
      <c r="AG1058" t="str">
        <f t="shared" ca="1" si="218"/>
        <v>$J$380</v>
      </c>
      <c r="AH1058" t="str">
        <f t="shared" ca="1" si="219"/>
        <v>b: MOLO SOLUTIONS | 3050140201</v>
      </c>
      <c r="AI1058" t="str">
        <f t="shared" ca="1" si="208"/>
        <v>$K$380</v>
      </c>
      <c r="AJ1058" s="8">
        <f t="shared" si="209"/>
        <v>0.5</v>
      </c>
      <c r="AK1058" s="7">
        <f t="shared" si="210"/>
        <v>274</v>
      </c>
      <c r="AL1058" s="7" t="str">
        <f t="shared" ca="1" si="220"/>
        <v>b: MOLO SOLUTIONS | 3050140201</v>
      </c>
      <c r="AM1058" t="b">
        <f t="shared" si="211"/>
        <v>0</v>
      </c>
    </row>
    <row r="1059" spans="3:39" x14ac:dyDescent="0.3">
      <c r="C1059" s="1" t="s">
        <v>1224</v>
      </c>
      <c r="D1059" s="1" t="s">
        <v>1225</v>
      </c>
      <c r="E1059" s="1" t="s">
        <v>39</v>
      </c>
      <c r="F1059" s="1" t="s">
        <v>68</v>
      </c>
      <c r="G1059" s="1" t="s">
        <v>184</v>
      </c>
      <c r="H1059" s="1" t="s">
        <v>70</v>
      </c>
      <c r="I1059" s="1" t="s">
        <v>578</v>
      </c>
      <c r="J1059" t="str">
        <f>TRIM(CONCATENATE(wiz[[#This Row],[SHIPPER..................]],wiz[[#This Row],[ZIP2..]],wiz[[#This Row],[ZIP3..]]))</f>
        <v>MOOREHILL LOGISTICS | 2820137121</v>
      </c>
      <c r="K1059" s="1">
        <v>1</v>
      </c>
      <c r="L1059" s="1">
        <v>2.2599999999999998</v>
      </c>
      <c r="M1059" s="1">
        <v>0.28000000000000003</v>
      </c>
      <c r="N1059" s="1">
        <v>393</v>
      </c>
      <c r="O1059" s="1">
        <v>0.76</v>
      </c>
      <c r="P1059" s="1">
        <v>41</v>
      </c>
      <c r="Q1059" s="1">
        <v>0.25</v>
      </c>
      <c r="R1059" s="1">
        <v>-28</v>
      </c>
      <c r="S1059" s="1">
        <v>-26</v>
      </c>
      <c r="T1059" s="1">
        <v>3</v>
      </c>
      <c r="U1059" s="1">
        <v>395</v>
      </c>
      <c r="V1059" s="1">
        <v>372</v>
      </c>
      <c r="W1059" s="1">
        <v>28144</v>
      </c>
      <c r="X1059" s="1">
        <v>28201</v>
      </c>
      <c r="Y1059" s="1">
        <v>37121</v>
      </c>
      <c r="Z1059" s="1">
        <v>2.3199999999999998</v>
      </c>
      <c r="AA1059" s="6">
        <f t="shared" si="212"/>
        <v>1</v>
      </c>
      <c r="AB1059" s="6">
        <f t="shared" si="213"/>
        <v>372</v>
      </c>
      <c r="AC1059" s="6">
        <f t="shared" si="214"/>
        <v>372</v>
      </c>
      <c r="AD1059" s="6">
        <f t="shared" si="215"/>
        <v>372</v>
      </c>
      <c r="AE1059" s="7">
        <f t="shared" si="216"/>
        <v>372</v>
      </c>
      <c r="AF1059" t="str">
        <f t="shared" ca="1" si="217"/>
        <v>$V$1059</v>
      </c>
      <c r="AG1059" t="str">
        <f t="shared" ca="1" si="218"/>
        <v>$J$1059</v>
      </c>
      <c r="AH1059" t="str">
        <f t="shared" ca="1" si="219"/>
        <v>MOOREHILL LOGISTICS | 2820137121</v>
      </c>
      <c r="AI1059" t="str">
        <f t="shared" ca="1" si="208"/>
        <v>$K$1059</v>
      </c>
      <c r="AJ1059" s="8">
        <f t="shared" si="209"/>
        <v>1</v>
      </c>
      <c r="AK1059" s="7">
        <f t="shared" si="210"/>
        <v>372</v>
      </c>
      <c r="AL1059" s="7" t="str">
        <f t="shared" ca="1" si="220"/>
        <v>MOOREHILL LOGISTICS | 2820137121</v>
      </c>
      <c r="AM1059" t="str">
        <f t="shared" si="211"/>
        <v>MOOREHILL LOGISTICS | 2820137121</v>
      </c>
    </row>
    <row r="1060" spans="3:39" x14ac:dyDescent="0.3">
      <c r="C1060" s="1" t="s">
        <v>217</v>
      </c>
      <c r="D1060" s="1" t="s">
        <v>218</v>
      </c>
      <c r="E1060" s="1" t="s">
        <v>39</v>
      </c>
      <c r="F1060" s="1" t="s">
        <v>68</v>
      </c>
      <c r="G1060" s="1" t="s">
        <v>1204</v>
      </c>
      <c r="H1060" s="1" t="s">
        <v>76</v>
      </c>
      <c r="I1060" s="1" t="s">
        <v>1226</v>
      </c>
      <c r="J1060" t="str">
        <f>TRIM(CONCATENATE(wiz[[#This Row],[SHIPPER..................]],wiz[[#This Row],[ZIP2..]],wiz[[#This Row],[ZIP3..]]))</f>
        <v>OWENS CORNING SALES | 2808679556</v>
      </c>
      <c r="K1060" s="1">
        <v>1</v>
      </c>
      <c r="L1060" s="1">
        <v>1.48</v>
      </c>
      <c r="M1060" s="1">
        <v>0.18</v>
      </c>
      <c r="N1060" s="1">
        <v>1215</v>
      </c>
      <c r="O1060" s="1">
        <v>2.4500000000000002</v>
      </c>
      <c r="P1060" s="1">
        <v>31</v>
      </c>
      <c r="Q1060" s="1">
        <v>0.25</v>
      </c>
      <c r="R1060" s="1">
        <v>37</v>
      </c>
      <c r="S1060" s="1">
        <v>-69</v>
      </c>
      <c r="T1060" s="1">
        <v>-6</v>
      </c>
      <c r="U1060" s="1">
        <v>-397</v>
      </c>
      <c r="V1060" s="1">
        <v>-472</v>
      </c>
      <c r="W1060" s="1">
        <v>28201</v>
      </c>
      <c r="X1060" s="1">
        <v>28086</v>
      </c>
      <c r="Y1060" s="1">
        <v>79556</v>
      </c>
      <c r="Z1060" s="1">
        <v>1.44</v>
      </c>
      <c r="AA1060" s="6">
        <f t="shared" si="212"/>
        <v>313</v>
      </c>
      <c r="AB1060" s="6">
        <f t="shared" si="213"/>
        <v>-472</v>
      </c>
      <c r="AC1060" s="6">
        <f t="shared" si="214"/>
        <v>-8700</v>
      </c>
      <c r="AD1060" s="6">
        <f t="shared" si="215"/>
        <v>-27.795527156549522</v>
      </c>
      <c r="AE1060" s="7">
        <f t="shared" si="216"/>
        <v>-472</v>
      </c>
      <c r="AF1060" t="str">
        <f t="shared" ca="1" si="217"/>
        <v>$V$1060</v>
      </c>
      <c r="AG1060" t="str">
        <f t="shared" ca="1" si="218"/>
        <v>$J$1060</v>
      </c>
      <c r="AH1060" t="str">
        <f t="shared" ca="1" si="219"/>
        <v>OWENS CORNING SALES | 2808679556</v>
      </c>
      <c r="AI1060" t="str">
        <f t="shared" ca="1" si="208"/>
        <v>$K$1060</v>
      </c>
      <c r="AJ1060" s="8">
        <f t="shared" si="209"/>
        <v>3.1948881789137379E-3</v>
      </c>
      <c r="AK1060" s="7">
        <f t="shared" si="210"/>
        <v>-156</v>
      </c>
      <c r="AL1060" s="7" t="str">
        <f t="shared" ca="1" si="220"/>
        <v>b: MATSON LOGISTICS | 881728379</v>
      </c>
      <c r="AM1060" t="b">
        <f t="shared" si="211"/>
        <v>0</v>
      </c>
    </row>
    <row r="1061" spans="3:39" x14ac:dyDescent="0.3">
      <c r="C1061" s="1" t="s">
        <v>539</v>
      </c>
      <c r="D1061" s="1" t="s">
        <v>540</v>
      </c>
      <c r="E1061" s="1" t="s">
        <v>39</v>
      </c>
      <c r="F1061" s="1" t="s">
        <v>68</v>
      </c>
      <c r="G1061" s="1" t="s">
        <v>184</v>
      </c>
      <c r="H1061" s="1" t="s">
        <v>76</v>
      </c>
      <c r="I1061" s="1" t="s">
        <v>582</v>
      </c>
      <c r="J1061" t="str">
        <f>TRIM(CONCATENATE(wiz[[#This Row],[SHIPPER..................]],wiz[[#This Row],[ZIP2..]],wiz[[#This Row],[ZIP3..]]))</f>
        <v>HOME DEPOT | 2820175201</v>
      </c>
      <c r="K1061" s="1">
        <v>2</v>
      </c>
      <c r="L1061" s="1">
        <v>1.6</v>
      </c>
      <c r="M1061" s="1">
        <v>0.21</v>
      </c>
      <c r="N1061" s="1">
        <v>1029</v>
      </c>
      <c r="O1061" s="1">
        <v>1.69</v>
      </c>
      <c r="P1061" s="1">
        <v>47</v>
      </c>
      <c r="Q1061" s="1">
        <v>0.28000000000000003</v>
      </c>
      <c r="R1061" s="1">
        <v>0</v>
      </c>
      <c r="S1061" s="1">
        <v>-156</v>
      </c>
      <c r="T1061" s="1">
        <v>65</v>
      </c>
      <c r="U1061" s="1">
        <v>58</v>
      </c>
      <c r="V1061" s="1">
        <v>-33</v>
      </c>
      <c r="W1061" s="1">
        <v>28601</v>
      </c>
      <c r="X1061" s="1">
        <v>28201</v>
      </c>
      <c r="Y1061" s="1">
        <v>75201</v>
      </c>
      <c r="Z1061" s="1">
        <v>1.59</v>
      </c>
      <c r="AA1061" s="6">
        <f t="shared" si="212"/>
        <v>240</v>
      </c>
      <c r="AB1061" s="6">
        <f t="shared" si="213"/>
        <v>-66</v>
      </c>
      <c r="AC1061" s="6">
        <f t="shared" si="214"/>
        <v>14538</v>
      </c>
      <c r="AD1061" s="6">
        <f t="shared" si="215"/>
        <v>60.575000000000003</v>
      </c>
      <c r="AE1061" s="7">
        <f t="shared" si="216"/>
        <v>-131</v>
      </c>
      <c r="AF1061" t="str">
        <f t="shared" ca="1" si="217"/>
        <v>$V$841</v>
      </c>
      <c r="AG1061" t="str">
        <f t="shared" ca="1" si="218"/>
        <v>$J$841</v>
      </c>
      <c r="AH1061" t="str">
        <f t="shared" ca="1" si="219"/>
        <v>PLS PITTSBURGH LOGIST| 2120147201</v>
      </c>
      <c r="AI1061" t="str">
        <f t="shared" ca="1" si="208"/>
        <v>$K$841</v>
      </c>
      <c r="AJ1061" s="8">
        <f t="shared" si="209"/>
        <v>8.3333333333333332E-3</v>
      </c>
      <c r="AK1061" s="7">
        <f t="shared" si="210"/>
        <v>-131</v>
      </c>
      <c r="AL1061" s="7" t="str">
        <f t="shared" ca="1" si="220"/>
        <v>PLS PITTSBURGH LOGIST| 2120147201</v>
      </c>
      <c r="AM1061" t="b">
        <f t="shared" si="211"/>
        <v>0</v>
      </c>
    </row>
    <row r="1062" spans="3:39" x14ac:dyDescent="0.3">
      <c r="C1062" s="1" t="s">
        <v>794</v>
      </c>
      <c r="D1062" s="1" t="s">
        <v>795</v>
      </c>
      <c r="E1062" s="1" t="s">
        <v>39</v>
      </c>
      <c r="F1062" s="1" t="s">
        <v>68</v>
      </c>
      <c r="G1062" s="1" t="s">
        <v>184</v>
      </c>
      <c r="H1062" s="1" t="s">
        <v>140</v>
      </c>
      <c r="I1062" s="1" t="s">
        <v>1227</v>
      </c>
      <c r="J1062" t="str">
        <f>TRIM(CONCATENATE(wiz[[#This Row],[SHIPPER..................]],wiz[[#This Row],[ZIP2..]],wiz[[#This Row],[ZIP3..]]))</f>
        <v>SNYDERS LANCE | 2820153186</v>
      </c>
      <c r="K1062" s="1">
        <v>1</v>
      </c>
      <c r="L1062" s="1">
        <v>1.49</v>
      </c>
      <c r="M1062" s="1">
        <v>0.24</v>
      </c>
      <c r="N1062" s="1">
        <v>821</v>
      </c>
      <c r="O1062" s="1">
        <v>1.46</v>
      </c>
      <c r="P1062" s="1">
        <v>13</v>
      </c>
      <c r="Q1062" s="1">
        <v>0.25</v>
      </c>
      <c r="R1062" s="1">
        <v>29</v>
      </c>
      <c r="S1062" s="1">
        <v>-165</v>
      </c>
      <c r="T1062" s="1">
        <v>71</v>
      </c>
      <c r="U1062" s="1">
        <v>188</v>
      </c>
      <c r="V1062" s="1">
        <v>94</v>
      </c>
      <c r="W1062" s="1">
        <v>28134</v>
      </c>
      <c r="X1062" s="1">
        <v>28201</v>
      </c>
      <c r="Y1062" s="1">
        <v>53186</v>
      </c>
      <c r="Z1062" s="1">
        <v>1.51</v>
      </c>
      <c r="AA1062" s="6">
        <f t="shared" si="212"/>
        <v>133</v>
      </c>
      <c r="AB1062" s="6">
        <f t="shared" si="213"/>
        <v>94</v>
      </c>
      <c r="AC1062" s="6">
        <f t="shared" si="214"/>
        <v>2717</v>
      </c>
      <c r="AD1062" s="6">
        <f t="shared" si="215"/>
        <v>20.428571428571427</v>
      </c>
      <c r="AE1062" s="7">
        <f t="shared" si="216"/>
        <v>-179</v>
      </c>
      <c r="AF1062" t="str">
        <f t="shared" ca="1" si="217"/>
        <v>$V$1647</v>
      </c>
      <c r="AG1062" t="str">
        <f t="shared" ca="1" si="218"/>
        <v>$J$1647</v>
      </c>
      <c r="AH1062" t="str">
        <f t="shared" ca="1" si="219"/>
        <v>SNYDERS LANCE | 2813477001</v>
      </c>
      <c r="AI1062" t="str">
        <f t="shared" ca="1" si="208"/>
        <v>$K$1647</v>
      </c>
      <c r="AJ1062" s="8">
        <f t="shared" si="209"/>
        <v>7.5187969924812026E-3</v>
      </c>
      <c r="AK1062" s="7">
        <f t="shared" si="210"/>
        <v>-119</v>
      </c>
      <c r="AL1062" s="7" t="str">
        <f t="shared" ca="1" si="220"/>
        <v>FOODMASTER LOGISTICS | 3030127932</v>
      </c>
      <c r="AM1062" t="b">
        <f t="shared" si="211"/>
        <v>0</v>
      </c>
    </row>
    <row r="1063" spans="3:39" x14ac:dyDescent="0.3">
      <c r="C1063" s="1" t="s">
        <v>1228</v>
      </c>
      <c r="D1063" s="1" t="s">
        <v>1229</v>
      </c>
      <c r="E1063" s="1" t="s">
        <v>39</v>
      </c>
      <c r="F1063" s="1" t="s">
        <v>68</v>
      </c>
      <c r="G1063" s="1" t="s">
        <v>184</v>
      </c>
      <c r="H1063" s="1" t="s">
        <v>268</v>
      </c>
      <c r="I1063" s="1" t="s">
        <v>341</v>
      </c>
      <c r="J1063" t="str">
        <f>TRIM(CONCATENATE(wiz[[#This Row],[SHIPPER..................]],wiz[[#This Row],[ZIP2..]],wiz[[#This Row],[ZIP3..]]))</f>
        <v>b: HOOSIER LOGISTICS | 2820126554</v>
      </c>
      <c r="K1063" s="1">
        <v>1</v>
      </c>
      <c r="L1063" s="1">
        <v>1.65</v>
      </c>
      <c r="M1063" s="1">
        <v>0.28999999999999998</v>
      </c>
      <c r="N1063" s="1">
        <v>361</v>
      </c>
      <c r="O1063" s="1">
        <v>0.75</v>
      </c>
      <c r="P1063" s="1">
        <v>0</v>
      </c>
      <c r="Q1063" s="1">
        <v>0.25</v>
      </c>
      <c r="R1063" s="1">
        <v>-12</v>
      </c>
      <c r="S1063" s="1">
        <v>26</v>
      </c>
      <c r="T1063" s="1">
        <v>5</v>
      </c>
      <c r="U1063" s="1">
        <v>100</v>
      </c>
      <c r="V1063" s="1">
        <v>131</v>
      </c>
      <c r="W1063" s="1">
        <v>28201</v>
      </c>
      <c r="X1063" s="1">
        <v>28201</v>
      </c>
      <c r="Y1063" s="1">
        <v>26554</v>
      </c>
      <c r="Z1063" s="1">
        <v>1.72</v>
      </c>
      <c r="AA1063" s="6">
        <f t="shared" si="212"/>
        <v>1</v>
      </c>
      <c r="AB1063" s="6">
        <f t="shared" si="213"/>
        <v>131</v>
      </c>
      <c r="AC1063" s="6">
        <f t="shared" si="214"/>
        <v>131</v>
      </c>
      <c r="AD1063" s="6">
        <f t="shared" si="215"/>
        <v>131</v>
      </c>
      <c r="AE1063" s="7">
        <f t="shared" si="216"/>
        <v>131</v>
      </c>
      <c r="AF1063" t="str">
        <f t="shared" ca="1" si="217"/>
        <v>$V$161</v>
      </c>
      <c r="AG1063" t="str">
        <f t="shared" ca="1" si="218"/>
        <v>$J$161</v>
      </c>
      <c r="AH1063" t="str">
        <f t="shared" ca="1" si="219"/>
        <v>b: C H ROBINSON | 3294831775</v>
      </c>
      <c r="AI1063" t="str">
        <f t="shared" ca="1" si="208"/>
        <v>$K$161</v>
      </c>
      <c r="AJ1063" s="8">
        <f t="shared" si="209"/>
        <v>1</v>
      </c>
      <c r="AK1063" s="7">
        <f t="shared" si="210"/>
        <v>131</v>
      </c>
      <c r="AL1063" s="7" t="str">
        <f t="shared" ca="1" si="220"/>
        <v>b: C H ROBINSON | 3294831775</v>
      </c>
      <c r="AM1063" t="str">
        <f t="shared" si="211"/>
        <v>b: HOOSIER LOGISTICS | 2820126554</v>
      </c>
    </row>
    <row r="1064" spans="3:39" x14ac:dyDescent="0.3">
      <c r="C1064" s="1" t="s">
        <v>37</v>
      </c>
      <c r="D1064" s="1" t="s">
        <v>38</v>
      </c>
      <c r="E1064" s="1" t="s">
        <v>39</v>
      </c>
      <c r="F1064" s="1" t="s">
        <v>68</v>
      </c>
      <c r="G1064" s="1" t="s">
        <v>1230</v>
      </c>
      <c r="H1064" s="1" t="s">
        <v>70</v>
      </c>
      <c r="I1064" s="1" t="s">
        <v>1231</v>
      </c>
      <c r="J1064" t="str">
        <f>TRIM(CONCATENATE(wiz[[#This Row],[SHIPPER..................]],wiz[[#This Row],[ZIP2..]],wiz[[#This Row],[ZIP3..]]))</f>
        <v>b: C H ROBINSON | 2843337620</v>
      </c>
      <c r="K1064" s="1">
        <v>1</v>
      </c>
      <c r="L1064" s="1">
        <v>1.18</v>
      </c>
      <c r="M1064" s="1">
        <v>0.27</v>
      </c>
      <c r="N1064" s="1">
        <v>327</v>
      </c>
      <c r="O1064" s="1">
        <v>0.79</v>
      </c>
      <c r="P1064" s="1">
        <v>512</v>
      </c>
      <c r="Q1064" s="1">
        <v>0.9</v>
      </c>
      <c r="R1064" s="1">
        <v>-4</v>
      </c>
      <c r="S1064" s="1">
        <v>-500</v>
      </c>
      <c r="T1064" s="1">
        <v>10</v>
      </c>
      <c r="U1064" s="1">
        <v>-143</v>
      </c>
      <c r="V1064" s="1">
        <v>-633</v>
      </c>
      <c r="W1064" s="1">
        <v>42501</v>
      </c>
      <c r="X1064" s="1">
        <v>28433</v>
      </c>
      <c r="Y1064" s="1">
        <v>37620</v>
      </c>
      <c r="Z1064" s="1">
        <v>1.23</v>
      </c>
      <c r="AA1064" s="6">
        <f t="shared" si="212"/>
        <v>615</v>
      </c>
      <c r="AB1064" s="6">
        <f t="shared" si="213"/>
        <v>-633</v>
      </c>
      <c r="AC1064" s="6">
        <f t="shared" si="214"/>
        <v>-122022</v>
      </c>
      <c r="AD1064" s="6">
        <f t="shared" si="215"/>
        <v>-198.40975609756097</v>
      </c>
      <c r="AE1064" s="7">
        <f t="shared" si="216"/>
        <v>-1118</v>
      </c>
      <c r="AF1064" t="str">
        <f t="shared" ca="1" si="217"/>
        <v>$V$1066</v>
      </c>
      <c r="AG1064" t="str">
        <f t="shared" ca="1" si="218"/>
        <v>$J$1066</v>
      </c>
      <c r="AH1064" t="str">
        <f t="shared" ca="1" si="219"/>
        <v>b: C H ROBINSON | 2736036101</v>
      </c>
      <c r="AI1064" t="str">
        <f t="shared" ca="1" si="208"/>
        <v>$K$1066</v>
      </c>
      <c r="AJ1064" s="8">
        <f t="shared" si="209"/>
        <v>1.6260162601626016E-3</v>
      </c>
      <c r="AK1064" s="7">
        <f t="shared" si="210"/>
        <v>-560</v>
      </c>
      <c r="AL1064" s="7" t="str">
        <f t="shared" ca="1" si="220"/>
        <v>b: C H ROBINSON | 6080335055</v>
      </c>
      <c r="AM1064" t="b">
        <f t="shared" si="211"/>
        <v>0</v>
      </c>
    </row>
    <row r="1065" spans="3:39" x14ac:dyDescent="0.3">
      <c r="C1065" s="1" t="s">
        <v>137</v>
      </c>
      <c r="D1065" s="1" t="s">
        <v>138</v>
      </c>
      <c r="E1065" s="1" t="s">
        <v>39</v>
      </c>
      <c r="F1065" s="1" t="s">
        <v>68</v>
      </c>
      <c r="G1065" s="1" t="s">
        <v>1232</v>
      </c>
      <c r="H1065" s="1" t="s">
        <v>70</v>
      </c>
      <c r="I1065" s="1" t="s">
        <v>563</v>
      </c>
      <c r="J1065" t="str">
        <f>TRIM(CONCATENATE(wiz[[#This Row],[SHIPPER..................]],wiz[[#This Row],[ZIP2..]],wiz[[#This Row],[ZIP3..]]))</f>
        <v>b: RED CLASSIC BROKER| 2846137809</v>
      </c>
      <c r="K1065" s="1">
        <v>1</v>
      </c>
      <c r="L1065" s="1">
        <v>1.75</v>
      </c>
      <c r="M1065" s="1">
        <v>0.28000000000000003</v>
      </c>
      <c r="N1065" s="1">
        <v>407</v>
      </c>
      <c r="O1065" s="1">
        <v>0.89</v>
      </c>
      <c r="P1065" s="1">
        <v>29</v>
      </c>
      <c r="Q1065" s="1">
        <v>0.25</v>
      </c>
      <c r="R1065" s="1">
        <v>-12</v>
      </c>
      <c r="S1065" s="1">
        <v>0</v>
      </c>
      <c r="T1065" s="1">
        <v>-1</v>
      </c>
      <c r="U1065" s="1">
        <v>157</v>
      </c>
      <c r="V1065" s="1">
        <v>156</v>
      </c>
      <c r="W1065" s="1">
        <v>28401</v>
      </c>
      <c r="X1065" s="1">
        <v>28461</v>
      </c>
      <c r="Y1065" s="1">
        <v>37809</v>
      </c>
      <c r="Z1065" s="1">
        <v>1.81</v>
      </c>
      <c r="AA1065" s="6">
        <f t="shared" si="212"/>
        <v>57</v>
      </c>
      <c r="AB1065" s="6">
        <f t="shared" si="213"/>
        <v>156</v>
      </c>
      <c r="AC1065" s="6">
        <f t="shared" si="214"/>
        <v>7304</v>
      </c>
      <c r="AD1065" s="6">
        <f t="shared" si="215"/>
        <v>128.14035087719299</v>
      </c>
      <c r="AE1065" s="7">
        <f t="shared" si="216"/>
        <v>-98</v>
      </c>
      <c r="AF1065" t="str">
        <f t="shared" ca="1" si="217"/>
        <v>$V$279</v>
      </c>
      <c r="AG1065" t="str">
        <f t="shared" ca="1" si="218"/>
        <v>$J$279</v>
      </c>
      <c r="AH1065" t="str">
        <f t="shared" ca="1" si="219"/>
        <v>b: NOLAN TRANSPORTATI| 3026945005</v>
      </c>
      <c r="AI1065" t="str">
        <f t="shared" ca="1" si="208"/>
        <v>$K$279</v>
      </c>
      <c r="AJ1065" s="8">
        <f t="shared" si="209"/>
        <v>1.7543859649122806E-2</v>
      </c>
      <c r="AK1065" s="7">
        <f t="shared" si="210"/>
        <v>-98</v>
      </c>
      <c r="AL1065" s="7" t="str">
        <f t="shared" ca="1" si="220"/>
        <v>b: NOLAN TRANSPORTATI| 3026945005</v>
      </c>
      <c r="AM1065" t="b">
        <f t="shared" si="211"/>
        <v>0</v>
      </c>
    </row>
    <row r="1066" spans="3:39" x14ac:dyDescent="0.3">
      <c r="C1066" s="1" t="s">
        <v>37</v>
      </c>
      <c r="D1066" s="1" t="s">
        <v>38</v>
      </c>
      <c r="E1066" s="1" t="s">
        <v>39</v>
      </c>
      <c r="F1066" s="1" t="s">
        <v>68</v>
      </c>
      <c r="G1066" s="1" t="s">
        <v>97</v>
      </c>
      <c r="H1066" s="1" t="s">
        <v>40</v>
      </c>
      <c r="I1066" s="1" t="s">
        <v>107</v>
      </c>
      <c r="J1066" t="str">
        <f>TRIM(CONCATENATE(wiz[[#This Row],[SHIPPER..................]],wiz[[#This Row],[ZIP2..]],wiz[[#This Row],[ZIP3..]]))</f>
        <v>b: C H ROBINSON | 2736036101</v>
      </c>
      <c r="K1066" s="1">
        <v>1</v>
      </c>
      <c r="L1066" s="1">
        <v>1.2</v>
      </c>
      <c r="M1066" s="1">
        <v>0.28000000000000003</v>
      </c>
      <c r="N1066" s="1">
        <v>472</v>
      </c>
      <c r="O1066" s="1">
        <v>1.99</v>
      </c>
      <c r="P1066" s="1">
        <v>131</v>
      </c>
      <c r="Q1066" s="1">
        <v>0.35</v>
      </c>
      <c r="R1066" s="1">
        <v>-33</v>
      </c>
      <c r="S1066" s="1">
        <v>-500</v>
      </c>
      <c r="T1066" s="1">
        <v>-243</v>
      </c>
      <c r="U1066" s="1">
        <v>-375</v>
      </c>
      <c r="V1066" s="1">
        <v>-1118</v>
      </c>
      <c r="W1066" s="1">
        <v>24153</v>
      </c>
      <c r="X1066" s="1">
        <v>27360</v>
      </c>
      <c r="Y1066" s="1">
        <v>36101</v>
      </c>
      <c r="Z1066" s="1">
        <v>1.26</v>
      </c>
      <c r="AA1066" s="6">
        <f t="shared" si="212"/>
        <v>615</v>
      </c>
      <c r="AB1066" s="6">
        <f t="shared" si="213"/>
        <v>-1118</v>
      </c>
      <c r="AC1066" s="6">
        <f t="shared" si="214"/>
        <v>-122022</v>
      </c>
      <c r="AD1066" s="6">
        <f t="shared" si="215"/>
        <v>-198.40975609756097</v>
      </c>
      <c r="AE1066" s="7">
        <f t="shared" si="216"/>
        <v>-1118</v>
      </c>
      <c r="AF1066" t="str">
        <f t="shared" ca="1" si="217"/>
        <v>$V$1066</v>
      </c>
      <c r="AG1066" t="str">
        <f t="shared" ca="1" si="218"/>
        <v>$J$1066</v>
      </c>
      <c r="AH1066" t="str">
        <f t="shared" ca="1" si="219"/>
        <v>b: C H ROBINSON | 2736036101</v>
      </c>
      <c r="AI1066" t="str">
        <f t="shared" ca="1" si="208"/>
        <v>$K$1066</v>
      </c>
      <c r="AJ1066" s="8">
        <f t="shared" si="209"/>
        <v>1.6260162601626016E-3</v>
      </c>
      <c r="AK1066" s="7">
        <f t="shared" si="210"/>
        <v>-560</v>
      </c>
      <c r="AL1066" s="7" t="str">
        <f t="shared" ca="1" si="220"/>
        <v>b: C H ROBINSON | 6080335055</v>
      </c>
      <c r="AM1066" t="b">
        <f t="shared" si="211"/>
        <v>0</v>
      </c>
    </row>
    <row r="1067" spans="3:39" x14ac:dyDescent="0.3">
      <c r="C1067" s="1" t="s">
        <v>509</v>
      </c>
      <c r="D1067" s="1" t="s">
        <v>510</v>
      </c>
      <c r="E1067" s="1" t="s">
        <v>39</v>
      </c>
      <c r="F1067" s="1" t="s">
        <v>68</v>
      </c>
      <c r="G1067" s="1" t="s">
        <v>511</v>
      </c>
      <c r="H1067" s="1" t="s">
        <v>146</v>
      </c>
      <c r="I1067" s="1" t="s">
        <v>410</v>
      </c>
      <c r="J1067" t="str">
        <f>TRIM(CONCATENATE(wiz[[#This Row],[SHIPPER..................]],wiz[[#This Row],[ZIP2..]],wiz[[#This Row],[ZIP3..]]))</f>
        <v>b: BROWN LOGISTICS SE| 2710172143</v>
      </c>
      <c r="K1067" s="1">
        <v>1</v>
      </c>
      <c r="L1067" s="1">
        <v>1.64</v>
      </c>
      <c r="M1067" s="1">
        <v>0.28000000000000003</v>
      </c>
      <c r="N1067" s="1">
        <v>754</v>
      </c>
      <c r="O1067" s="1">
        <v>1.81</v>
      </c>
      <c r="P1067" s="1">
        <v>74</v>
      </c>
      <c r="Q1067" s="1">
        <v>0.3</v>
      </c>
      <c r="R1067" s="1">
        <v>-53</v>
      </c>
      <c r="S1067" s="1">
        <v>-167</v>
      </c>
      <c r="T1067" s="1">
        <v>-2</v>
      </c>
      <c r="U1067" s="1">
        <v>221</v>
      </c>
      <c r="V1067" s="1">
        <v>52</v>
      </c>
      <c r="W1067" s="1">
        <v>28601</v>
      </c>
      <c r="X1067" s="1">
        <v>27101</v>
      </c>
      <c r="Y1067" s="1">
        <v>72143</v>
      </c>
      <c r="Z1067" s="1">
        <v>1.7</v>
      </c>
      <c r="AA1067" s="6">
        <f t="shared" si="212"/>
        <v>2</v>
      </c>
      <c r="AB1067" s="6">
        <f t="shared" si="213"/>
        <v>52</v>
      </c>
      <c r="AC1067" s="6">
        <f t="shared" si="214"/>
        <v>-266</v>
      </c>
      <c r="AD1067" s="6">
        <f t="shared" si="215"/>
        <v>-133</v>
      </c>
      <c r="AE1067" s="7">
        <f t="shared" si="216"/>
        <v>-318</v>
      </c>
      <c r="AF1067" t="str">
        <f t="shared" ca="1" si="217"/>
        <v>$V$213</v>
      </c>
      <c r="AG1067" t="str">
        <f t="shared" ca="1" si="218"/>
        <v>$J$213</v>
      </c>
      <c r="AH1067" t="str">
        <f t="shared" ca="1" si="219"/>
        <v>b: C H ROBINSON | 3021346514</v>
      </c>
      <c r="AI1067" t="str">
        <f t="shared" ca="1" si="208"/>
        <v>$K$213</v>
      </c>
      <c r="AJ1067" s="8">
        <f t="shared" si="209"/>
        <v>0.5</v>
      </c>
      <c r="AK1067" s="7">
        <f t="shared" si="210"/>
        <v>-318</v>
      </c>
      <c r="AL1067" s="7" t="str">
        <f t="shared" ca="1" si="220"/>
        <v>b: C H ROBINSON | 3021346514</v>
      </c>
      <c r="AM1067" t="b">
        <f t="shared" si="211"/>
        <v>0</v>
      </c>
    </row>
    <row r="1068" spans="3:39" x14ac:dyDescent="0.3">
      <c r="C1068" s="1" t="s">
        <v>344</v>
      </c>
      <c r="D1068" s="1" t="s">
        <v>345</v>
      </c>
      <c r="E1068" s="1" t="s">
        <v>39</v>
      </c>
      <c r="F1068" s="1" t="s">
        <v>68</v>
      </c>
      <c r="G1068" s="1" t="s">
        <v>329</v>
      </c>
      <c r="H1068" s="1" t="s">
        <v>50</v>
      </c>
      <c r="I1068" s="1" t="s">
        <v>215</v>
      </c>
      <c r="J1068" t="str">
        <f>TRIM(CONCATENATE(wiz[[#This Row],[SHIPPER..................]],wiz[[#This Row],[ZIP2..]],wiz[[#This Row],[ZIP3..]]))</f>
        <v>b: SCHNEIDER LOGISTIC| 2742030501</v>
      </c>
      <c r="K1068" s="1">
        <v>1</v>
      </c>
      <c r="L1068" s="1">
        <v>1.37</v>
      </c>
      <c r="M1068" s="1">
        <v>0.27</v>
      </c>
      <c r="N1068" s="1">
        <v>293</v>
      </c>
      <c r="O1068" s="1">
        <v>0.96</v>
      </c>
      <c r="P1068" s="1">
        <v>0</v>
      </c>
      <c r="Q1068" s="1">
        <v>0.25</v>
      </c>
      <c r="R1068" s="1">
        <v>-18</v>
      </c>
      <c r="S1068" s="1">
        <v>35</v>
      </c>
      <c r="T1068" s="1">
        <v>-100</v>
      </c>
      <c r="U1068" s="1">
        <v>-64</v>
      </c>
      <c r="V1068" s="1">
        <v>-129</v>
      </c>
      <c r="W1068" s="1">
        <v>27420</v>
      </c>
      <c r="X1068" s="1">
        <v>27420</v>
      </c>
      <c r="Y1068" s="1">
        <v>30501</v>
      </c>
      <c r="Z1068" s="1">
        <v>1.42</v>
      </c>
      <c r="AA1068" s="6">
        <f t="shared" si="212"/>
        <v>78</v>
      </c>
      <c r="AB1068" s="6">
        <f t="shared" si="213"/>
        <v>-129</v>
      </c>
      <c r="AC1068" s="6">
        <f t="shared" si="214"/>
        <v>-21006</v>
      </c>
      <c r="AD1068" s="6">
        <f t="shared" si="215"/>
        <v>-269.30769230769232</v>
      </c>
      <c r="AE1068" s="7">
        <f t="shared" si="216"/>
        <v>-1249</v>
      </c>
      <c r="AF1068" t="str">
        <f t="shared" ca="1" si="217"/>
        <v>$V$1953</v>
      </c>
      <c r="AG1068" t="str">
        <f t="shared" ca="1" si="218"/>
        <v>$J$1953</v>
      </c>
      <c r="AH1068" t="str">
        <f t="shared" ca="1" si="219"/>
        <v>b: SCHNEIDER LOGISTIC| 3830119034</v>
      </c>
      <c r="AI1068" t="str">
        <f t="shared" ca="1" si="208"/>
        <v>$K$1953</v>
      </c>
      <c r="AJ1068" s="8">
        <f t="shared" si="209"/>
        <v>1.282051282051282E-2</v>
      </c>
      <c r="AK1068" s="7">
        <f t="shared" si="210"/>
        <v>-570</v>
      </c>
      <c r="AL1068" s="7" t="str">
        <f t="shared" ca="1" si="220"/>
        <v>LOWES MLXP VAN ONE WA| 3071947265</v>
      </c>
      <c r="AM1068" t="b">
        <f t="shared" si="211"/>
        <v>0</v>
      </c>
    </row>
    <row r="1069" spans="3:39" x14ac:dyDescent="0.3">
      <c r="C1069" s="1" t="s">
        <v>37</v>
      </c>
      <c r="D1069" s="1" t="s">
        <v>38</v>
      </c>
      <c r="E1069" s="1" t="s">
        <v>39</v>
      </c>
      <c r="F1069" s="1" t="s">
        <v>68</v>
      </c>
      <c r="G1069" s="1" t="s">
        <v>1233</v>
      </c>
      <c r="H1069" s="1" t="s">
        <v>53</v>
      </c>
      <c r="I1069" s="1" t="s">
        <v>1203</v>
      </c>
      <c r="J1069" t="str">
        <f>TRIM(CONCATENATE(wiz[[#This Row],[SHIPPER..................]],wiz[[#This Row],[ZIP2..]],wiz[[#This Row],[ZIP3..]]))</f>
        <v>b: C H ROBINSON | 2725361362</v>
      </c>
      <c r="K1069" s="1">
        <v>1</v>
      </c>
      <c r="L1069" s="1">
        <v>1.27</v>
      </c>
      <c r="M1069" s="1">
        <v>0.28000000000000003</v>
      </c>
      <c r="N1069" s="1">
        <v>808</v>
      </c>
      <c r="O1069" s="1">
        <v>1.96</v>
      </c>
      <c r="P1069" s="1">
        <v>22</v>
      </c>
      <c r="Q1069" s="1">
        <v>0.25</v>
      </c>
      <c r="R1069" s="1">
        <v>-16</v>
      </c>
      <c r="S1069" s="1">
        <v>7</v>
      </c>
      <c r="T1069" s="1">
        <v>-47</v>
      </c>
      <c r="U1069" s="1">
        <v>-72</v>
      </c>
      <c r="V1069" s="1">
        <v>-112</v>
      </c>
      <c r="W1069" s="1">
        <v>27420</v>
      </c>
      <c r="X1069" s="1">
        <v>27253</v>
      </c>
      <c r="Y1069" s="1">
        <v>61362</v>
      </c>
      <c r="Z1069" s="1">
        <v>1.33</v>
      </c>
      <c r="AA1069" s="6">
        <f t="shared" si="212"/>
        <v>615</v>
      </c>
      <c r="AB1069" s="6">
        <f t="shared" si="213"/>
        <v>-112</v>
      </c>
      <c r="AC1069" s="6">
        <f t="shared" si="214"/>
        <v>-122022</v>
      </c>
      <c r="AD1069" s="6">
        <f t="shared" si="215"/>
        <v>-198.40975609756097</v>
      </c>
      <c r="AE1069" s="7">
        <f t="shared" si="216"/>
        <v>-1118</v>
      </c>
      <c r="AF1069" t="str">
        <f t="shared" ca="1" si="217"/>
        <v>$V$1066</v>
      </c>
      <c r="AG1069" t="str">
        <f t="shared" ca="1" si="218"/>
        <v>$J$1066</v>
      </c>
      <c r="AH1069" t="str">
        <f t="shared" ca="1" si="219"/>
        <v>b: C H ROBINSON | 2736036101</v>
      </c>
      <c r="AI1069" t="str">
        <f t="shared" ca="1" si="208"/>
        <v>$K$1066</v>
      </c>
      <c r="AJ1069" s="8">
        <f t="shared" si="209"/>
        <v>1.6260162601626016E-3</v>
      </c>
      <c r="AK1069" s="7">
        <f t="shared" si="210"/>
        <v>-560</v>
      </c>
      <c r="AL1069" s="7" t="str">
        <f t="shared" ca="1" si="220"/>
        <v>b: C H ROBINSON | 6080335055</v>
      </c>
      <c r="AM1069" t="b">
        <f t="shared" si="211"/>
        <v>0</v>
      </c>
    </row>
    <row r="1070" spans="3:39" x14ac:dyDescent="0.3">
      <c r="C1070" s="1" t="s">
        <v>748</v>
      </c>
      <c r="D1070" s="1" t="s">
        <v>749</v>
      </c>
      <c r="E1070" s="1" t="s">
        <v>39</v>
      </c>
      <c r="F1070" s="1" t="s">
        <v>68</v>
      </c>
      <c r="G1070" s="1" t="s">
        <v>512</v>
      </c>
      <c r="H1070" s="1" t="s">
        <v>42</v>
      </c>
      <c r="I1070" s="1" t="s">
        <v>464</v>
      </c>
      <c r="J1070" t="str">
        <f>TRIM(CONCATENATE(wiz[[#This Row],[SHIPPER..................]],wiz[[#This Row],[ZIP2..]],wiz[[#This Row],[ZIP3..]]))</f>
        <v>ENERGIZER BATTERY | 2720346131</v>
      </c>
      <c r="K1070" s="1">
        <v>60</v>
      </c>
      <c r="L1070" s="1">
        <v>1.72</v>
      </c>
      <c r="M1070" s="1">
        <v>0.18</v>
      </c>
      <c r="N1070" s="1">
        <v>570</v>
      </c>
      <c r="O1070" s="1">
        <v>1.1000000000000001</v>
      </c>
      <c r="P1070" s="1">
        <v>90</v>
      </c>
      <c r="Q1070" s="1">
        <v>0.31</v>
      </c>
      <c r="R1070" s="1">
        <v>68</v>
      </c>
      <c r="S1070" s="1">
        <v>-137</v>
      </c>
      <c r="T1070" s="1">
        <v>0</v>
      </c>
      <c r="U1070" s="1">
        <v>48</v>
      </c>
      <c r="V1070" s="1">
        <v>-89</v>
      </c>
      <c r="W1070" s="1">
        <v>27420</v>
      </c>
      <c r="X1070" s="1">
        <v>27203</v>
      </c>
      <c r="Y1070" s="1">
        <v>46131</v>
      </c>
      <c r="Z1070" s="1">
        <v>1.68</v>
      </c>
      <c r="AA1070" s="6">
        <f t="shared" si="212"/>
        <v>97</v>
      </c>
      <c r="AB1070" s="6">
        <f t="shared" si="213"/>
        <v>-5340</v>
      </c>
      <c r="AC1070" s="6">
        <f t="shared" si="214"/>
        <v>-1585</v>
      </c>
      <c r="AD1070" s="6">
        <f t="shared" si="215"/>
        <v>-16.340206185567009</v>
      </c>
      <c r="AE1070" s="7">
        <f t="shared" si="216"/>
        <v>-354</v>
      </c>
      <c r="AF1070" t="str">
        <f t="shared" ca="1" si="217"/>
        <v>$V$1317</v>
      </c>
      <c r="AG1070" t="str">
        <f t="shared" ca="1" si="218"/>
        <v>$J$1317</v>
      </c>
      <c r="AH1070" t="str">
        <f t="shared" ca="1" si="219"/>
        <v>OWENS CORNING SALES | 4302530030</v>
      </c>
      <c r="AI1070" t="str">
        <f t="shared" ca="1" si="208"/>
        <v>$K$1317</v>
      </c>
      <c r="AJ1070" s="8">
        <f t="shared" si="209"/>
        <v>0.61855670103092786</v>
      </c>
      <c r="AK1070" s="7">
        <f t="shared" si="210"/>
        <v>-89</v>
      </c>
      <c r="AL1070" s="7" t="str">
        <f t="shared" ca="1" si="220"/>
        <v>OWENS CORNING SALES | 3026846514</v>
      </c>
      <c r="AM1070" t="str">
        <f t="shared" si="211"/>
        <v>ENERGIZER BATTERY | 2720346131</v>
      </c>
    </row>
    <row r="1071" spans="3:39" x14ac:dyDescent="0.3">
      <c r="C1071" s="1" t="s">
        <v>47</v>
      </c>
      <c r="D1071" s="1" t="s">
        <v>48</v>
      </c>
      <c r="E1071" s="1" t="s">
        <v>39</v>
      </c>
      <c r="F1071" s="1" t="s">
        <v>68</v>
      </c>
      <c r="G1071" s="1" t="s">
        <v>993</v>
      </c>
      <c r="H1071" s="1" t="s">
        <v>42</v>
      </c>
      <c r="I1071" s="1" t="s">
        <v>436</v>
      </c>
      <c r="J1071" t="str">
        <f>TRIM(CONCATENATE(wiz[[#This Row],[SHIPPER..................]],wiz[[#This Row],[ZIP2..]],wiz[[#This Row],[ZIP3..]]))</f>
        <v>LOWES MLXP VAN ONE WA| 2721447265</v>
      </c>
      <c r="K1071" s="1">
        <v>77</v>
      </c>
      <c r="L1071" s="1">
        <v>1.55</v>
      </c>
      <c r="M1071" s="1">
        <v>0.21</v>
      </c>
      <c r="N1071" s="1">
        <v>511</v>
      </c>
      <c r="O1071" s="1">
        <v>1</v>
      </c>
      <c r="P1071" s="1">
        <v>111</v>
      </c>
      <c r="Q1071" s="1">
        <v>0.33</v>
      </c>
      <c r="R1071" s="1">
        <v>41</v>
      </c>
      <c r="S1071" s="1">
        <v>-192</v>
      </c>
      <c r="T1071" s="1">
        <v>10</v>
      </c>
      <c r="U1071" s="1">
        <v>-51</v>
      </c>
      <c r="V1071" s="1">
        <v>-233</v>
      </c>
      <c r="W1071" s="1">
        <v>28144</v>
      </c>
      <c r="X1071" s="1">
        <v>27214</v>
      </c>
      <c r="Y1071" s="1">
        <v>47265</v>
      </c>
      <c r="Z1071" s="1">
        <v>1.54</v>
      </c>
      <c r="AA1071" s="6">
        <f t="shared" si="212"/>
        <v>678</v>
      </c>
      <c r="AB1071" s="6">
        <f t="shared" si="213"/>
        <v>-17941</v>
      </c>
      <c r="AC1071" s="6">
        <f t="shared" si="214"/>
        <v>-50621</v>
      </c>
      <c r="AD1071" s="6">
        <f t="shared" si="215"/>
        <v>-74.662241887905608</v>
      </c>
      <c r="AE1071" s="7">
        <f t="shared" si="216"/>
        <v>-655</v>
      </c>
      <c r="AF1071" t="str">
        <f t="shared" ca="1" si="217"/>
        <v>$V$1026</v>
      </c>
      <c r="AG1071" t="str">
        <f t="shared" ca="1" si="218"/>
        <v>$J$1026</v>
      </c>
      <c r="AH1071" t="str">
        <f t="shared" ca="1" si="219"/>
        <v>LOWES MLXP VAN ONE WA| 2820147265</v>
      </c>
      <c r="AI1071" t="str">
        <f t="shared" ca="1" si="208"/>
        <v>$K$1026</v>
      </c>
      <c r="AJ1071" s="8">
        <f t="shared" si="209"/>
        <v>0.11356932153392331</v>
      </c>
      <c r="AK1071" s="7">
        <f t="shared" si="210"/>
        <v>-233</v>
      </c>
      <c r="AL1071" s="7" t="str">
        <f t="shared" ca="1" si="220"/>
        <v>b: ECHO GLOBAL LOGIST| 6621537201</v>
      </c>
      <c r="AM1071" t="str">
        <f t="shared" si="211"/>
        <v>LOWES MLXP VAN ONE WA| 2721447265</v>
      </c>
    </row>
    <row r="1072" spans="3:39" x14ac:dyDescent="0.3">
      <c r="C1072" s="1" t="s">
        <v>37</v>
      </c>
      <c r="D1072" s="1" t="s">
        <v>38</v>
      </c>
      <c r="E1072" s="1" t="s">
        <v>39</v>
      </c>
      <c r="F1072" s="1" t="s">
        <v>68</v>
      </c>
      <c r="G1072" s="1" t="s">
        <v>329</v>
      </c>
      <c r="H1072" s="1" t="s">
        <v>42</v>
      </c>
      <c r="I1072" s="1" t="s">
        <v>321</v>
      </c>
      <c r="J1072" t="str">
        <f>TRIM(CONCATENATE(wiz[[#This Row],[SHIPPER..................]],wiz[[#This Row],[ZIP2..]],wiz[[#This Row],[ZIP3..]]))</f>
        <v>b: C H ROBINSON | 2742046801</v>
      </c>
      <c r="K1072" s="1">
        <v>1</v>
      </c>
      <c r="L1072" s="1">
        <v>1.1399999999999999</v>
      </c>
      <c r="M1072" s="1">
        <v>0.28000000000000003</v>
      </c>
      <c r="N1072" s="1">
        <v>563</v>
      </c>
      <c r="O1072" s="1">
        <v>0.75</v>
      </c>
      <c r="P1072" s="1">
        <v>20</v>
      </c>
      <c r="Q1072" s="1">
        <v>0.25</v>
      </c>
      <c r="R1072" s="1">
        <v>2</v>
      </c>
      <c r="S1072" s="1">
        <v>10</v>
      </c>
      <c r="T1072" s="1">
        <v>83</v>
      </c>
      <c r="U1072" s="1">
        <v>-31</v>
      </c>
      <c r="V1072" s="1">
        <v>62</v>
      </c>
      <c r="W1072" s="1">
        <v>27214</v>
      </c>
      <c r="X1072" s="1">
        <v>27420</v>
      </c>
      <c r="Y1072" s="1">
        <v>46801</v>
      </c>
      <c r="Z1072" s="1">
        <v>1.2</v>
      </c>
      <c r="AA1072" s="6">
        <f t="shared" si="212"/>
        <v>615</v>
      </c>
      <c r="AB1072" s="6">
        <f t="shared" si="213"/>
        <v>62</v>
      </c>
      <c r="AC1072" s="6">
        <f t="shared" si="214"/>
        <v>-122022</v>
      </c>
      <c r="AD1072" s="6">
        <f t="shared" si="215"/>
        <v>-198.40975609756097</v>
      </c>
      <c r="AE1072" s="7">
        <f t="shared" si="216"/>
        <v>-1118</v>
      </c>
      <c r="AF1072" t="str">
        <f t="shared" ca="1" si="217"/>
        <v>$V$1066</v>
      </c>
      <c r="AG1072" t="str">
        <f t="shared" ca="1" si="218"/>
        <v>$J$1066</v>
      </c>
      <c r="AH1072" t="str">
        <f t="shared" ca="1" si="219"/>
        <v>b: C H ROBINSON | 2736036101</v>
      </c>
      <c r="AI1072" t="str">
        <f t="shared" ca="1" si="208"/>
        <v>$K$1066</v>
      </c>
      <c r="AJ1072" s="8">
        <f t="shared" si="209"/>
        <v>1.6260162601626016E-3</v>
      </c>
      <c r="AK1072" s="7">
        <f t="shared" si="210"/>
        <v>-560</v>
      </c>
      <c r="AL1072" s="7" t="str">
        <f t="shared" ca="1" si="220"/>
        <v>b: C H ROBINSON | 6080335055</v>
      </c>
      <c r="AM1072" t="b">
        <f t="shared" si="211"/>
        <v>0</v>
      </c>
    </row>
    <row r="1073" spans="3:39" x14ac:dyDescent="0.3">
      <c r="C1073" s="1" t="s">
        <v>72</v>
      </c>
      <c r="D1073" s="1" t="s">
        <v>73</v>
      </c>
      <c r="E1073" s="1" t="s">
        <v>39</v>
      </c>
      <c r="F1073" s="1" t="s">
        <v>68</v>
      </c>
      <c r="G1073" s="1" t="s">
        <v>329</v>
      </c>
      <c r="H1073" s="1" t="s">
        <v>42</v>
      </c>
      <c r="I1073" s="1" t="s">
        <v>116</v>
      </c>
      <c r="J1073" t="str">
        <f>TRIM(CONCATENATE(wiz[[#This Row],[SHIPPER..................]],wiz[[#This Row],[ZIP2..]],wiz[[#This Row],[ZIP3..]]))</f>
        <v>REDWOOD LOGISTICS STR| 2742047374</v>
      </c>
      <c r="K1073" s="1">
        <v>1</v>
      </c>
      <c r="L1073" s="1">
        <v>0.89</v>
      </c>
      <c r="M1073" s="1">
        <v>0.27</v>
      </c>
      <c r="N1073" s="1">
        <v>474</v>
      </c>
      <c r="O1073" s="1">
        <v>0.63</v>
      </c>
      <c r="P1073" s="1">
        <v>0</v>
      </c>
      <c r="Q1073" s="1">
        <v>0.25</v>
      </c>
      <c r="R1073" s="1">
        <v>13</v>
      </c>
      <c r="S1073" s="1">
        <v>35</v>
      </c>
      <c r="T1073" s="1">
        <v>80</v>
      </c>
      <c r="U1073" s="1">
        <v>-207</v>
      </c>
      <c r="V1073" s="1">
        <v>-92</v>
      </c>
      <c r="W1073" s="1">
        <v>27420</v>
      </c>
      <c r="X1073" s="1">
        <v>27420</v>
      </c>
      <c r="Y1073" s="1">
        <v>47374</v>
      </c>
      <c r="Z1073" s="1">
        <v>0.94</v>
      </c>
      <c r="AA1073" s="6">
        <f t="shared" si="212"/>
        <v>112</v>
      </c>
      <c r="AB1073" s="6">
        <f t="shared" si="213"/>
        <v>-92</v>
      </c>
      <c r="AC1073" s="6">
        <f t="shared" si="214"/>
        <v>-32183</v>
      </c>
      <c r="AD1073" s="6">
        <f t="shared" si="215"/>
        <v>-287.34821428571428</v>
      </c>
      <c r="AE1073" s="7">
        <f t="shared" si="216"/>
        <v>-836</v>
      </c>
      <c r="AF1073" t="str">
        <f t="shared" ca="1" si="217"/>
        <v>$V$1531</v>
      </c>
      <c r="AG1073" t="str">
        <f t="shared" ca="1" si="218"/>
        <v>$J$1531</v>
      </c>
      <c r="AH1073" t="str">
        <f t="shared" ca="1" si="219"/>
        <v>REDWOOD LOGISTICS STR| 4370137401</v>
      </c>
      <c r="AI1073" t="str">
        <f t="shared" ca="1" si="208"/>
        <v>$K$1531</v>
      </c>
      <c r="AJ1073" s="8">
        <f t="shared" si="209"/>
        <v>8.9285714285714281E-3</v>
      </c>
      <c r="AK1073" s="7">
        <f t="shared" si="210"/>
        <v>-624</v>
      </c>
      <c r="AL1073" s="7" t="str">
        <f t="shared" ca="1" si="220"/>
        <v>REDWOOD LOGISTICS STR| 4589530012</v>
      </c>
      <c r="AM1073" t="b">
        <f t="shared" si="211"/>
        <v>0</v>
      </c>
    </row>
    <row r="1074" spans="3:39" x14ac:dyDescent="0.3">
      <c r="C1074" s="1" t="s">
        <v>37</v>
      </c>
      <c r="D1074" s="1" t="s">
        <v>38</v>
      </c>
      <c r="E1074" s="1" t="s">
        <v>39</v>
      </c>
      <c r="F1074" s="1" t="s">
        <v>68</v>
      </c>
      <c r="G1074" s="1" t="s">
        <v>511</v>
      </c>
      <c r="H1074" s="1" t="s">
        <v>42</v>
      </c>
      <c r="I1074" s="1" t="s">
        <v>1234</v>
      </c>
      <c r="J1074" t="str">
        <f>TRIM(CONCATENATE(wiz[[#This Row],[SHIPPER..................]],wiz[[#This Row],[ZIP2..]],wiz[[#This Row],[ZIP3..]]))</f>
        <v>b: C H ROBINSON | 2710146135</v>
      </c>
      <c r="K1074" s="1">
        <v>1</v>
      </c>
      <c r="L1074" s="1">
        <v>1.1100000000000001</v>
      </c>
      <c r="M1074" s="1">
        <v>0.27</v>
      </c>
      <c r="N1074" s="1">
        <v>573</v>
      </c>
      <c r="O1074" s="1">
        <v>0.92</v>
      </c>
      <c r="P1074" s="1">
        <v>78</v>
      </c>
      <c r="Q1074" s="1">
        <v>0.3</v>
      </c>
      <c r="R1074" s="1">
        <v>7</v>
      </c>
      <c r="S1074" s="1">
        <v>-125</v>
      </c>
      <c r="T1074" s="1">
        <v>43</v>
      </c>
      <c r="U1074" s="1">
        <v>-179</v>
      </c>
      <c r="V1074" s="1">
        <v>-261</v>
      </c>
      <c r="W1074" s="1">
        <v>28201</v>
      </c>
      <c r="X1074" s="1">
        <v>27101</v>
      </c>
      <c r="Y1074" s="1">
        <v>46135</v>
      </c>
      <c r="Z1074" s="1">
        <v>1.1599999999999999</v>
      </c>
      <c r="AA1074" s="6">
        <f t="shared" si="212"/>
        <v>615</v>
      </c>
      <c r="AB1074" s="6">
        <f t="shared" si="213"/>
        <v>-261</v>
      </c>
      <c r="AC1074" s="6">
        <f t="shared" si="214"/>
        <v>-122022</v>
      </c>
      <c r="AD1074" s="6">
        <f t="shared" si="215"/>
        <v>-198.40975609756097</v>
      </c>
      <c r="AE1074" s="7">
        <f t="shared" si="216"/>
        <v>-1118</v>
      </c>
      <c r="AF1074" t="str">
        <f t="shared" ca="1" si="217"/>
        <v>$V$1066</v>
      </c>
      <c r="AG1074" t="str">
        <f t="shared" ca="1" si="218"/>
        <v>$J$1066</v>
      </c>
      <c r="AH1074" t="str">
        <f t="shared" ca="1" si="219"/>
        <v>b: C H ROBINSON | 2736036101</v>
      </c>
      <c r="AI1074" t="str">
        <f t="shared" ca="1" si="208"/>
        <v>$K$1066</v>
      </c>
      <c r="AJ1074" s="8">
        <f t="shared" si="209"/>
        <v>1.6260162601626016E-3</v>
      </c>
      <c r="AK1074" s="7">
        <f t="shared" si="210"/>
        <v>-560</v>
      </c>
      <c r="AL1074" s="7" t="str">
        <f t="shared" ca="1" si="220"/>
        <v>b: C H ROBINSON | 6080335055</v>
      </c>
      <c r="AM1074" t="b">
        <f t="shared" si="211"/>
        <v>0</v>
      </c>
    </row>
    <row r="1075" spans="3:39" x14ac:dyDescent="0.3">
      <c r="C1075" s="1" t="s">
        <v>78</v>
      </c>
      <c r="D1075" s="1" t="s">
        <v>79</v>
      </c>
      <c r="E1075" s="1" t="s">
        <v>39</v>
      </c>
      <c r="F1075" s="1" t="s">
        <v>68</v>
      </c>
      <c r="G1075" s="1" t="s">
        <v>511</v>
      </c>
      <c r="H1075" s="1" t="s">
        <v>44</v>
      </c>
      <c r="I1075" s="1" t="s">
        <v>464</v>
      </c>
      <c r="J1075" t="str">
        <f>TRIM(CONCATENATE(wiz[[#This Row],[SHIPPER..................]],wiz[[#This Row],[ZIP2..]],wiz[[#This Row],[ZIP3..]]))</f>
        <v>TRACTOR SUPPLY MANHAT| 2710142134</v>
      </c>
      <c r="K1075" s="1">
        <v>1</v>
      </c>
      <c r="L1075" s="1">
        <v>1.55</v>
      </c>
      <c r="M1075" s="1">
        <v>0.21</v>
      </c>
      <c r="N1075" s="1">
        <v>455</v>
      </c>
      <c r="O1075" s="1">
        <v>0.83</v>
      </c>
      <c r="P1075" s="1">
        <v>77</v>
      </c>
      <c r="Q1075" s="1">
        <v>0.3</v>
      </c>
      <c r="R1075" s="1">
        <v>0</v>
      </c>
      <c r="S1075" s="1">
        <v>-108</v>
      </c>
      <c r="T1075" s="1">
        <v>32</v>
      </c>
      <c r="U1075" s="1">
        <v>47</v>
      </c>
      <c r="V1075" s="1">
        <v>-29</v>
      </c>
      <c r="W1075" s="1">
        <v>28201</v>
      </c>
      <c r="X1075" s="1">
        <v>27101</v>
      </c>
      <c r="Y1075" s="1">
        <v>42134</v>
      </c>
      <c r="Z1075" s="1">
        <v>1.54</v>
      </c>
      <c r="AA1075" s="6">
        <f t="shared" si="212"/>
        <v>533</v>
      </c>
      <c r="AB1075" s="6">
        <f t="shared" si="213"/>
        <v>-29</v>
      </c>
      <c r="AC1075" s="6">
        <f t="shared" si="214"/>
        <v>27994</v>
      </c>
      <c r="AD1075" s="6">
        <f t="shared" si="215"/>
        <v>52.521575984990619</v>
      </c>
      <c r="AE1075" s="7">
        <f t="shared" si="216"/>
        <v>-627</v>
      </c>
      <c r="AF1075" t="str">
        <f t="shared" ca="1" si="217"/>
        <v>$V$356</v>
      </c>
      <c r="AG1075" t="str">
        <f t="shared" ca="1" si="218"/>
        <v>$J$356</v>
      </c>
      <c r="AH1075" t="str">
        <f t="shared" ca="1" si="219"/>
        <v>TRACTOR SUPPLY MANHAT| 3070142134</v>
      </c>
      <c r="AI1075" t="str">
        <f t="shared" ca="1" si="208"/>
        <v>$K$356</v>
      </c>
      <c r="AJ1075" s="8">
        <f t="shared" si="209"/>
        <v>1.876172607879925E-3</v>
      </c>
      <c r="AK1075" s="7">
        <f t="shared" si="210"/>
        <v>-192</v>
      </c>
      <c r="AL1075" s="7" t="str">
        <f t="shared" ca="1" si="220"/>
        <v>b: C H ROBINSON | 4817435150</v>
      </c>
      <c r="AM1075" t="b">
        <f t="shared" si="211"/>
        <v>0</v>
      </c>
    </row>
    <row r="1076" spans="3:39" x14ac:dyDescent="0.3">
      <c r="C1076" s="1" t="s">
        <v>811</v>
      </c>
      <c r="D1076" s="1" t="s">
        <v>812</v>
      </c>
      <c r="E1076" s="1" t="s">
        <v>39</v>
      </c>
      <c r="F1076" s="1" t="s">
        <v>68</v>
      </c>
      <c r="G1076" s="1" t="s">
        <v>511</v>
      </c>
      <c r="H1076" s="1" t="s">
        <v>44</v>
      </c>
      <c r="I1076" s="1" t="s">
        <v>1162</v>
      </c>
      <c r="J1076" t="str">
        <f>TRIM(CONCATENATE(wiz[[#This Row],[SHIPPER..................]],wiz[[#This Row],[ZIP2..]],wiz[[#This Row],[ZIP3..]]))</f>
        <v>USA TRUCK INCORPORATE| 2710142276</v>
      </c>
      <c r="K1076" s="1">
        <v>1</v>
      </c>
      <c r="L1076" s="1">
        <v>0.78</v>
      </c>
      <c r="M1076" s="1">
        <v>0.28999999999999998</v>
      </c>
      <c r="N1076" s="1">
        <v>489</v>
      </c>
      <c r="O1076" s="1">
        <v>0.88</v>
      </c>
      <c r="P1076" s="1">
        <v>40</v>
      </c>
      <c r="Q1076" s="1">
        <v>0.25</v>
      </c>
      <c r="R1076" s="1">
        <v>-39</v>
      </c>
      <c r="S1076" s="1">
        <v>-16</v>
      </c>
      <c r="T1076" s="1">
        <v>20</v>
      </c>
      <c r="U1076" s="1">
        <v>-273</v>
      </c>
      <c r="V1076" s="1">
        <v>-269</v>
      </c>
      <c r="W1076" s="1">
        <v>27377</v>
      </c>
      <c r="X1076" s="1">
        <v>27101</v>
      </c>
      <c r="Y1076" s="1">
        <v>42276</v>
      </c>
      <c r="Z1076" s="1">
        <v>0.85</v>
      </c>
      <c r="AA1076" s="6">
        <f t="shared" si="212"/>
        <v>3</v>
      </c>
      <c r="AB1076" s="6">
        <f t="shared" si="213"/>
        <v>-269</v>
      </c>
      <c r="AC1076" s="6">
        <f t="shared" si="214"/>
        <v>-454</v>
      </c>
      <c r="AD1076" s="6">
        <f t="shared" si="215"/>
        <v>-151.33333333333334</v>
      </c>
      <c r="AE1076" s="7">
        <f t="shared" si="216"/>
        <v>-269</v>
      </c>
      <c r="AF1076" t="str">
        <f t="shared" ca="1" si="217"/>
        <v>$V$1076</v>
      </c>
      <c r="AG1076" t="str">
        <f t="shared" ca="1" si="218"/>
        <v>$J$1076</v>
      </c>
      <c r="AH1076" t="str">
        <f t="shared" ca="1" si="219"/>
        <v>USA TRUCK INCORPORATE| 2710142276</v>
      </c>
      <c r="AI1076" t="str">
        <f t="shared" ca="1" si="208"/>
        <v>$K$1076</v>
      </c>
      <c r="AJ1076" s="8">
        <f t="shared" si="209"/>
        <v>0.33333333333333331</v>
      </c>
      <c r="AK1076" s="7">
        <f t="shared" si="210"/>
        <v>-269</v>
      </c>
      <c r="AL1076" s="7" t="str">
        <f t="shared" ca="1" si="220"/>
        <v>USA TRUCK INCORPORATE| 2710142276</v>
      </c>
      <c r="AM1076" t="str">
        <f t="shared" si="211"/>
        <v>USA TRUCK INCORPORATE| 2710142276</v>
      </c>
    </row>
    <row r="1077" spans="3:39" x14ac:dyDescent="0.3">
      <c r="C1077" s="1" t="s">
        <v>1209</v>
      </c>
      <c r="D1077" s="1" t="s">
        <v>1210</v>
      </c>
      <c r="E1077" s="1" t="s">
        <v>39</v>
      </c>
      <c r="F1077" s="1" t="s">
        <v>68</v>
      </c>
      <c r="G1077" s="1" t="s">
        <v>1235</v>
      </c>
      <c r="H1077" s="1" t="s">
        <v>44</v>
      </c>
      <c r="I1077" s="1" t="s">
        <v>108</v>
      </c>
      <c r="J1077" t="str">
        <f>TRIM(CONCATENATE(wiz[[#This Row],[SHIPPER..................]],wiz[[#This Row],[ZIP2..]],wiz[[#This Row],[ZIP3..]]))</f>
        <v>b: BEST LOGISTICS | 2728440422</v>
      </c>
      <c r="K1077" s="1">
        <v>1</v>
      </c>
      <c r="L1077" s="1">
        <v>1.42</v>
      </c>
      <c r="M1077" s="1">
        <v>0.27</v>
      </c>
      <c r="N1077" s="1">
        <v>378</v>
      </c>
      <c r="O1077" s="1">
        <v>0.76</v>
      </c>
      <c r="P1077" s="1">
        <v>88</v>
      </c>
      <c r="Q1077" s="1">
        <v>0.3</v>
      </c>
      <c r="R1077" s="1">
        <v>-23</v>
      </c>
      <c r="S1077" s="1">
        <v>-122</v>
      </c>
      <c r="T1077" s="1">
        <v>3</v>
      </c>
      <c r="U1077" s="1">
        <v>-161</v>
      </c>
      <c r="V1077" s="1">
        <v>-280</v>
      </c>
      <c r="W1077" s="1">
        <v>28201</v>
      </c>
      <c r="X1077" s="1">
        <v>27284</v>
      </c>
      <c r="Y1077" s="1">
        <v>40422</v>
      </c>
      <c r="Z1077" s="1">
        <v>1.47</v>
      </c>
      <c r="AA1077" s="6">
        <f t="shared" si="212"/>
        <v>2</v>
      </c>
      <c r="AB1077" s="6">
        <f t="shared" si="213"/>
        <v>-280</v>
      </c>
      <c r="AC1077" s="6">
        <f t="shared" si="214"/>
        <v>-356</v>
      </c>
      <c r="AD1077" s="6">
        <f t="shared" si="215"/>
        <v>-178</v>
      </c>
      <c r="AE1077" s="7">
        <f t="shared" si="216"/>
        <v>-280</v>
      </c>
      <c r="AF1077" t="str">
        <f t="shared" ca="1" si="217"/>
        <v>$V$1077</v>
      </c>
      <c r="AG1077" t="str">
        <f t="shared" ca="1" si="218"/>
        <v>$J$1077</v>
      </c>
      <c r="AH1077" t="str">
        <f t="shared" ca="1" si="219"/>
        <v>b: BEST LOGISTICS | 2728440422</v>
      </c>
      <c r="AI1077" t="str">
        <f t="shared" ca="1" si="208"/>
        <v>$K$1077</v>
      </c>
      <c r="AJ1077" s="8">
        <f t="shared" si="209"/>
        <v>0.5</v>
      </c>
      <c r="AK1077" s="7">
        <f t="shared" si="210"/>
        <v>-280</v>
      </c>
      <c r="AL1077" s="7" t="str">
        <f t="shared" ca="1" si="220"/>
        <v>b: BEST LOGISTICS | 2728440422</v>
      </c>
      <c r="AM1077" t="str">
        <f t="shared" si="211"/>
        <v>b: BEST LOGISTICS | 2728440422</v>
      </c>
    </row>
    <row r="1078" spans="3:39" x14ac:dyDescent="0.3">
      <c r="C1078" s="1" t="s">
        <v>37</v>
      </c>
      <c r="D1078" s="1" t="s">
        <v>38</v>
      </c>
      <c r="E1078" s="1" t="s">
        <v>39</v>
      </c>
      <c r="F1078" s="1" t="s">
        <v>68</v>
      </c>
      <c r="G1078" s="1" t="s">
        <v>924</v>
      </c>
      <c r="H1078" s="1" t="s">
        <v>44</v>
      </c>
      <c r="I1078" s="1" t="s">
        <v>483</v>
      </c>
      <c r="J1078" t="str">
        <f>TRIM(CONCATENATE(wiz[[#This Row],[SHIPPER..................]],wiz[[#This Row],[ZIP2..]],wiz[[#This Row],[ZIP3..]]))</f>
        <v>b: C H ROBINSON | 2726042001</v>
      </c>
      <c r="K1078" s="1">
        <v>1</v>
      </c>
      <c r="L1078" s="1">
        <v>0.91</v>
      </c>
      <c r="M1078" s="1">
        <v>0.28000000000000003</v>
      </c>
      <c r="N1078" s="1">
        <v>590</v>
      </c>
      <c r="O1078" s="1">
        <v>1.04</v>
      </c>
      <c r="P1078" s="1">
        <v>30</v>
      </c>
      <c r="Q1078" s="1">
        <v>0.25</v>
      </c>
      <c r="R1078" s="1">
        <v>-42</v>
      </c>
      <c r="S1078" s="1">
        <v>-93</v>
      </c>
      <c r="T1078" s="1">
        <v>15</v>
      </c>
      <c r="U1078" s="1">
        <v>-120</v>
      </c>
      <c r="V1078" s="1">
        <v>-198</v>
      </c>
      <c r="W1078" s="1">
        <v>27214</v>
      </c>
      <c r="X1078" s="1">
        <v>27260</v>
      </c>
      <c r="Y1078" s="1">
        <v>42001</v>
      </c>
      <c r="Z1078" s="1">
        <v>0.97</v>
      </c>
      <c r="AA1078" s="6">
        <f t="shared" si="212"/>
        <v>615</v>
      </c>
      <c r="AB1078" s="6">
        <f t="shared" si="213"/>
        <v>-198</v>
      </c>
      <c r="AC1078" s="6">
        <f t="shared" si="214"/>
        <v>-122022</v>
      </c>
      <c r="AD1078" s="6">
        <f t="shared" si="215"/>
        <v>-198.40975609756097</v>
      </c>
      <c r="AE1078" s="7">
        <f t="shared" si="216"/>
        <v>-1118</v>
      </c>
      <c r="AF1078" t="str">
        <f t="shared" ca="1" si="217"/>
        <v>$V$1066</v>
      </c>
      <c r="AG1078" t="str">
        <f t="shared" ca="1" si="218"/>
        <v>$J$1066</v>
      </c>
      <c r="AH1078" t="str">
        <f t="shared" ca="1" si="219"/>
        <v>b: C H ROBINSON | 2736036101</v>
      </c>
      <c r="AI1078" t="str">
        <f t="shared" ca="1" si="208"/>
        <v>$K$1066</v>
      </c>
      <c r="AJ1078" s="8">
        <f t="shared" si="209"/>
        <v>1.6260162601626016E-3</v>
      </c>
      <c r="AK1078" s="7">
        <f t="shared" si="210"/>
        <v>-560</v>
      </c>
      <c r="AL1078" s="7" t="str">
        <f t="shared" ca="1" si="220"/>
        <v>b: C H ROBINSON | 6080335055</v>
      </c>
      <c r="AM1078" t="b">
        <f t="shared" si="211"/>
        <v>0</v>
      </c>
    </row>
    <row r="1079" spans="3:39" x14ac:dyDescent="0.3">
      <c r="C1079" s="1" t="s">
        <v>299</v>
      </c>
      <c r="D1079" s="1" t="s">
        <v>300</v>
      </c>
      <c r="E1079" s="1" t="s">
        <v>39</v>
      </c>
      <c r="F1079" s="1" t="s">
        <v>68</v>
      </c>
      <c r="G1079" s="1" t="s">
        <v>1235</v>
      </c>
      <c r="H1079" s="1" t="s">
        <v>61</v>
      </c>
      <c r="I1079" s="1" t="s">
        <v>1145</v>
      </c>
      <c r="J1079" t="str">
        <f>TRIM(CONCATENATE(wiz[[#This Row],[SHIPPER..................]],wiz[[#This Row],[ZIP2..]],wiz[[#This Row],[ZIP3..]]))</f>
        <v>b: RE TRANSPORTATION | 2728464501</v>
      </c>
      <c r="K1079" s="1">
        <v>1</v>
      </c>
      <c r="L1079" s="1">
        <v>0.99</v>
      </c>
      <c r="M1079" s="1">
        <v>0.27</v>
      </c>
      <c r="N1079" s="1">
        <v>1033</v>
      </c>
      <c r="O1079" s="1">
        <v>1.79</v>
      </c>
      <c r="P1079" s="1">
        <v>68</v>
      </c>
      <c r="Q1079" s="1">
        <v>0.3</v>
      </c>
      <c r="R1079" s="1">
        <v>-21</v>
      </c>
      <c r="S1079" s="1">
        <v>-97</v>
      </c>
      <c r="T1079" s="1">
        <v>41</v>
      </c>
      <c r="U1079" s="1">
        <v>-381</v>
      </c>
      <c r="V1079" s="1">
        <v>-437</v>
      </c>
      <c r="W1079" s="1">
        <v>28025</v>
      </c>
      <c r="X1079" s="1">
        <v>27284</v>
      </c>
      <c r="Y1079" s="1">
        <v>64501</v>
      </c>
      <c r="Z1079" s="1">
        <v>1.04</v>
      </c>
      <c r="AA1079" s="6">
        <f t="shared" si="212"/>
        <v>2</v>
      </c>
      <c r="AB1079" s="6">
        <f t="shared" si="213"/>
        <v>-437</v>
      </c>
      <c r="AC1079" s="6">
        <f t="shared" si="214"/>
        <v>-484</v>
      </c>
      <c r="AD1079" s="6">
        <f t="shared" si="215"/>
        <v>-242</v>
      </c>
      <c r="AE1079" s="7">
        <f t="shared" si="216"/>
        <v>-437</v>
      </c>
      <c r="AF1079" t="str">
        <f t="shared" ca="1" si="217"/>
        <v>$V$1079</v>
      </c>
      <c r="AG1079" t="str">
        <f t="shared" ca="1" si="218"/>
        <v>$J$1079</v>
      </c>
      <c r="AH1079" t="str">
        <f t="shared" ca="1" si="219"/>
        <v>b: RE TRANSPORTATION | 2728464501</v>
      </c>
      <c r="AI1079" t="str">
        <f t="shared" ca="1" si="208"/>
        <v>$K$1079</v>
      </c>
      <c r="AJ1079" s="8">
        <f t="shared" si="209"/>
        <v>0.5</v>
      </c>
      <c r="AK1079" s="7">
        <f t="shared" si="210"/>
        <v>-437</v>
      </c>
      <c r="AL1079" s="7" t="str">
        <f t="shared" ca="1" si="220"/>
        <v>b: RE TRANSPORTATION | 2728464501</v>
      </c>
      <c r="AM1079" t="str">
        <f t="shared" si="211"/>
        <v>b: RE TRANSPORTATION | 2728464501</v>
      </c>
    </row>
    <row r="1080" spans="3:39" x14ac:dyDescent="0.3">
      <c r="C1080" s="1" t="s">
        <v>344</v>
      </c>
      <c r="D1080" s="1" t="s">
        <v>345</v>
      </c>
      <c r="E1080" s="1" t="s">
        <v>39</v>
      </c>
      <c r="F1080" s="1" t="s">
        <v>68</v>
      </c>
      <c r="G1080" s="1" t="s">
        <v>329</v>
      </c>
      <c r="H1080" s="1" t="s">
        <v>66</v>
      </c>
      <c r="I1080" s="1" t="s">
        <v>496</v>
      </c>
      <c r="J1080" t="str">
        <f>TRIM(CONCATENATE(wiz[[#This Row],[SHIPPER..................]],wiz[[#This Row],[ZIP2..]],wiz[[#This Row],[ZIP3..]]))</f>
        <v>b: SCHNEIDER LOGISTIC| 2742038610</v>
      </c>
      <c r="K1080" s="1">
        <v>1</v>
      </c>
      <c r="L1080" s="1">
        <v>1.02</v>
      </c>
      <c r="M1080" s="1">
        <v>0.23</v>
      </c>
      <c r="N1080" s="1">
        <v>653</v>
      </c>
      <c r="O1080" s="1">
        <v>1.39</v>
      </c>
      <c r="P1080" s="1">
        <v>0</v>
      </c>
      <c r="Q1080" s="1">
        <v>0.25</v>
      </c>
      <c r="R1080" s="1">
        <v>-13</v>
      </c>
      <c r="S1080" s="1">
        <v>35</v>
      </c>
      <c r="T1080" s="1">
        <v>0</v>
      </c>
      <c r="U1080" s="1">
        <v>8</v>
      </c>
      <c r="V1080" s="1">
        <v>43</v>
      </c>
      <c r="W1080" s="1">
        <v>27420</v>
      </c>
      <c r="X1080" s="1">
        <v>27420</v>
      </c>
      <c r="Y1080" s="1">
        <v>38610</v>
      </c>
      <c r="Z1080" s="1">
        <v>1.03</v>
      </c>
      <c r="AA1080" s="6">
        <f t="shared" si="212"/>
        <v>78</v>
      </c>
      <c r="AB1080" s="6">
        <f t="shared" si="213"/>
        <v>43</v>
      </c>
      <c r="AC1080" s="6">
        <f t="shared" si="214"/>
        <v>-21006</v>
      </c>
      <c r="AD1080" s="6">
        <f t="shared" si="215"/>
        <v>-269.30769230769232</v>
      </c>
      <c r="AE1080" s="7">
        <f t="shared" si="216"/>
        <v>-1249</v>
      </c>
      <c r="AF1080" t="str">
        <f t="shared" ca="1" si="217"/>
        <v>$V$1953</v>
      </c>
      <c r="AG1080" t="str">
        <f t="shared" ca="1" si="218"/>
        <v>$J$1953</v>
      </c>
      <c r="AH1080" t="str">
        <f t="shared" ca="1" si="219"/>
        <v>b: SCHNEIDER LOGISTIC| 3830119034</v>
      </c>
      <c r="AI1080" t="str">
        <f t="shared" ca="1" si="208"/>
        <v>$K$1953</v>
      </c>
      <c r="AJ1080" s="8">
        <f t="shared" si="209"/>
        <v>1.282051282051282E-2</v>
      </c>
      <c r="AK1080" s="7">
        <f t="shared" si="210"/>
        <v>-570</v>
      </c>
      <c r="AL1080" s="7" t="str">
        <f t="shared" ca="1" si="220"/>
        <v>LOWES MLXP VAN ONE WA| 3071947265</v>
      </c>
      <c r="AM1080" t="b">
        <f t="shared" si="211"/>
        <v>0</v>
      </c>
    </row>
    <row r="1081" spans="3:39" x14ac:dyDescent="0.3">
      <c r="C1081" s="1" t="s">
        <v>405</v>
      </c>
      <c r="D1081" s="1" t="s">
        <v>1236</v>
      </c>
      <c r="E1081" s="1" t="s">
        <v>39</v>
      </c>
      <c r="F1081" s="1" t="s">
        <v>68</v>
      </c>
      <c r="G1081" s="1" t="s">
        <v>1237</v>
      </c>
      <c r="H1081" s="1" t="s">
        <v>87</v>
      </c>
      <c r="I1081" s="1" t="s">
        <v>536</v>
      </c>
      <c r="J1081" t="str">
        <f>TRIM(CONCATENATE(wiz[[#This Row],[SHIPPER..................]],wiz[[#This Row],[ZIP2..]],wiz[[#This Row],[ZIP3..]]))</f>
        <v>b: ALLEN LUND COMPANY| 2704545201</v>
      </c>
      <c r="K1081" s="1">
        <v>1</v>
      </c>
      <c r="L1081" s="1">
        <v>1.03</v>
      </c>
      <c r="M1081" s="1">
        <v>0.27</v>
      </c>
      <c r="N1081" s="1">
        <v>423</v>
      </c>
      <c r="O1081" s="1">
        <v>0.89</v>
      </c>
      <c r="P1081" s="1">
        <v>36</v>
      </c>
      <c r="Q1081" s="1">
        <v>0.25</v>
      </c>
      <c r="R1081" s="1">
        <v>15</v>
      </c>
      <c r="S1081" s="1">
        <v>-11</v>
      </c>
      <c r="T1081" s="1">
        <v>-1</v>
      </c>
      <c r="U1081" s="1">
        <v>-57</v>
      </c>
      <c r="V1081" s="1">
        <v>-69</v>
      </c>
      <c r="W1081" s="1">
        <v>27420</v>
      </c>
      <c r="X1081" s="1">
        <v>27045</v>
      </c>
      <c r="Y1081" s="1">
        <v>45201</v>
      </c>
      <c r="Z1081" s="1">
        <v>1.08</v>
      </c>
      <c r="AA1081" s="6">
        <f t="shared" si="212"/>
        <v>2</v>
      </c>
      <c r="AB1081" s="6">
        <f t="shared" si="213"/>
        <v>-69</v>
      </c>
      <c r="AC1081" s="6">
        <f t="shared" si="214"/>
        <v>-58</v>
      </c>
      <c r="AD1081" s="6">
        <f t="shared" si="215"/>
        <v>-29</v>
      </c>
      <c r="AE1081" s="7">
        <f t="shared" si="216"/>
        <v>-69</v>
      </c>
      <c r="AF1081" t="str">
        <f t="shared" ca="1" si="217"/>
        <v>$V$143</v>
      </c>
      <c r="AG1081" t="str">
        <f t="shared" ca="1" si="218"/>
        <v>$J$143</v>
      </c>
      <c r="AH1081" t="str">
        <f t="shared" ca="1" si="219"/>
        <v>OWENS CORNING SALES | 3380128340</v>
      </c>
      <c r="AI1081" t="str">
        <f t="shared" ca="1" si="208"/>
        <v>$K$143</v>
      </c>
      <c r="AJ1081" s="8">
        <f t="shared" si="209"/>
        <v>0.5</v>
      </c>
      <c r="AK1081" s="7">
        <f t="shared" si="210"/>
        <v>-69</v>
      </c>
      <c r="AL1081" s="7" t="str">
        <f t="shared" ca="1" si="220"/>
        <v>OWENS CORNING SALES | 3380128340</v>
      </c>
      <c r="AM1081" t="str">
        <f t="shared" si="211"/>
        <v>b: ALLEN LUND COMPANY| 2704545201</v>
      </c>
    </row>
    <row r="1082" spans="3:39" x14ac:dyDescent="0.3">
      <c r="C1082" s="1" t="s">
        <v>37</v>
      </c>
      <c r="D1082" s="1" t="s">
        <v>38</v>
      </c>
      <c r="E1082" s="1" t="s">
        <v>39</v>
      </c>
      <c r="F1082" s="1" t="s">
        <v>68</v>
      </c>
      <c r="G1082" s="1" t="s">
        <v>924</v>
      </c>
      <c r="H1082" s="1" t="s">
        <v>87</v>
      </c>
      <c r="I1082" s="1" t="s">
        <v>1238</v>
      </c>
      <c r="J1082" t="str">
        <f>TRIM(CONCATENATE(wiz[[#This Row],[SHIPPER..................]],wiz[[#This Row],[ZIP2..]],wiz[[#This Row],[ZIP3..]]))</f>
        <v>b: C H ROBINSON | 2726045011</v>
      </c>
      <c r="K1082" s="1">
        <v>1</v>
      </c>
      <c r="L1082" s="1">
        <v>1.2</v>
      </c>
      <c r="M1082" s="1">
        <v>0.27</v>
      </c>
      <c r="N1082" s="1">
        <v>453</v>
      </c>
      <c r="O1082" s="1">
        <v>0.92</v>
      </c>
      <c r="P1082" s="1">
        <v>87</v>
      </c>
      <c r="Q1082" s="1">
        <v>0.3</v>
      </c>
      <c r="R1082" s="1">
        <v>14</v>
      </c>
      <c r="S1082" s="1">
        <v>-93</v>
      </c>
      <c r="T1082" s="1">
        <v>11</v>
      </c>
      <c r="U1082" s="1">
        <v>20</v>
      </c>
      <c r="V1082" s="1">
        <v>-62</v>
      </c>
      <c r="W1082" s="1">
        <v>28601</v>
      </c>
      <c r="X1082" s="1">
        <v>27260</v>
      </c>
      <c r="Y1082" s="1">
        <v>45011</v>
      </c>
      <c r="Z1082" s="1">
        <v>1.25</v>
      </c>
      <c r="AA1082" s="6">
        <f t="shared" si="212"/>
        <v>615</v>
      </c>
      <c r="AB1082" s="6">
        <f t="shared" si="213"/>
        <v>-62</v>
      </c>
      <c r="AC1082" s="6">
        <f t="shared" si="214"/>
        <v>-122022</v>
      </c>
      <c r="AD1082" s="6">
        <f t="shared" si="215"/>
        <v>-198.40975609756097</v>
      </c>
      <c r="AE1082" s="7">
        <f t="shared" si="216"/>
        <v>-1118</v>
      </c>
      <c r="AF1082" t="str">
        <f t="shared" ca="1" si="217"/>
        <v>$V$1066</v>
      </c>
      <c r="AG1082" t="str">
        <f t="shared" ca="1" si="218"/>
        <v>$J$1066</v>
      </c>
      <c r="AH1082" t="str">
        <f t="shared" ca="1" si="219"/>
        <v>b: C H ROBINSON | 2736036101</v>
      </c>
      <c r="AI1082" t="str">
        <f t="shared" ca="1" si="208"/>
        <v>$K$1066</v>
      </c>
      <c r="AJ1082" s="8">
        <f t="shared" si="209"/>
        <v>1.6260162601626016E-3</v>
      </c>
      <c r="AK1082" s="7">
        <f t="shared" si="210"/>
        <v>-560</v>
      </c>
      <c r="AL1082" s="7" t="str">
        <f t="shared" ca="1" si="220"/>
        <v>b: C H ROBINSON | 6080335055</v>
      </c>
      <c r="AM1082" t="b">
        <f t="shared" si="211"/>
        <v>0</v>
      </c>
    </row>
    <row r="1083" spans="3:39" x14ac:dyDescent="0.3">
      <c r="C1083" s="1" t="s">
        <v>123</v>
      </c>
      <c r="D1083" s="1" t="s">
        <v>124</v>
      </c>
      <c r="E1083" s="1" t="s">
        <v>39</v>
      </c>
      <c r="F1083" s="1" t="s">
        <v>68</v>
      </c>
      <c r="G1083" s="1" t="s">
        <v>512</v>
      </c>
      <c r="H1083" s="1" t="s">
        <v>87</v>
      </c>
      <c r="I1083" s="1" t="s">
        <v>233</v>
      </c>
      <c r="J1083" t="str">
        <f>TRIM(CONCATENATE(wiz[[#This Row],[SHIPPER..................]],wiz[[#This Row],[ZIP2..]],wiz[[#This Row],[ZIP3..]]))</f>
        <v>WAL MART SAMS GENERAL| 2720343123</v>
      </c>
      <c r="K1083" s="1">
        <v>5</v>
      </c>
      <c r="L1083" s="1">
        <v>1.65</v>
      </c>
      <c r="M1083" s="1">
        <v>0.12</v>
      </c>
      <c r="N1083" s="1">
        <v>422</v>
      </c>
      <c r="O1083" s="1">
        <v>0.78</v>
      </c>
      <c r="P1083" s="1">
        <v>67</v>
      </c>
      <c r="Q1083" s="1">
        <v>0.28999999999999998</v>
      </c>
      <c r="R1083" s="1">
        <v>79</v>
      </c>
      <c r="S1083" s="1">
        <v>-90</v>
      </c>
      <c r="T1083" s="1">
        <v>25</v>
      </c>
      <c r="U1083" s="1">
        <v>80</v>
      </c>
      <c r="V1083" s="1">
        <v>15</v>
      </c>
      <c r="W1083" s="1">
        <v>28201</v>
      </c>
      <c r="X1083" s="1">
        <v>27203</v>
      </c>
      <c r="Y1083" s="1">
        <v>43123</v>
      </c>
      <c r="Z1083" s="1">
        <v>1.55</v>
      </c>
      <c r="AA1083" s="6">
        <f t="shared" si="212"/>
        <v>189</v>
      </c>
      <c r="AB1083" s="6">
        <f t="shared" si="213"/>
        <v>75</v>
      </c>
      <c r="AC1083" s="6">
        <f t="shared" si="214"/>
        <v>88</v>
      </c>
      <c r="AD1083" s="6">
        <f t="shared" si="215"/>
        <v>0.46560846560846558</v>
      </c>
      <c r="AE1083" s="7">
        <f t="shared" si="216"/>
        <v>-553</v>
      </c>
      <c r="AF1083" t="str">
        <f t="shared" ca="1" si="217"/>
        <v>$V$459</v>
      </c>
      <c r="AG1083" t="str">
        <f t="shared" ca="1" si="218"/>
        <v>$J$459</v>
      </c>
      <c r="AH1083" t="str">
        <f t="shared" ca="1" si="219"/>
        <v>WAL MART SAMS GENERAL| 6054835055</v>
      </c>
      <c r="AI1083" t="str">
        <f t="shared" ca="1" si="208"/>
        <v>$K$459</v>
      </c>
      <c r="AJ1083" s="8">
        <f t="shared" si="209"/>
        <v>2.6455026455026454E-2</v>
      </c>
      <c r="AK1083" s="7">
        <f t="shared" si="210"/>
        <v>-306</v>
      </c>
      <c r="AL1083" s="7" t="str">
        <f t="shared" ca="1" si="220"/>
        <v>b: C H ROBINSON | 3030163755</v>
      </c>
      <c r="AM1083" t="b">
        <f t="shared" si="211"/>
        <v>0</v>
      </c>
    </row>
    <row r="1084" spans="3:39" x14ac:dyDescent="0.3">
      <c r="C1084" s="1" t="s">
        <v>539</v>
      </c>
      <c r="D1084" s="1" t="s">
        <v>540</v>
      </c>
      <c r="E1084" s="1" t="s">
        <v>39</v>
      </c>
      <c r="F1084" s="1" t="s">
        <v>68</v>
      </c>
      <c r="G1084" s="1" t="s">
        <v>993</v>
      </c>
      <c r="H1084" s="1" t="s">
        <v>87</v>
      </c>
      <c r="I1084" s="1" t="s">
        <v>415</v>
      </c>
      <c r="J1084" t="str">
        <f>TRIM(CONCATENATE(wiz[[#This Row],[SHIPPER..................]],wiz[[#This Row],[ZIP2..]],wiz[[#This Row],[ZIP3..]]))</f>
        <v>HOME DEPOT | 2721445050</v>
      </c>
      <c r="K1084" s="1">
        <v>4</v>
      </c>
      <c r="L1084" s="1">
        <v>1.7</v>
      </c>
      <c r="M1084" s="1">
        <v>0.21</v>
      </c>
      <c r="N1084" s="1">
        <v>445</v>
      </c>
      <c r="O1084" s="1">
        <v>0.67</v>
      </c>
      <c r="P1084" s="1">
        <v>56</v>
      </c>
      <c r="Q1084" s="1">
        <v>0.28999999999999998</v>
      </c>
      <c r="R1084" s="1">
        <v>41</v>
      </c>
      <c r="S1084" s="1">
        <v>-83</v>
      </c>
      <c r="T1084" s="1">
        <v>51</v>
      </c>
      <c r="U1084" s="1">
        <v>233</v>
      </c>
      <c r="V1084" s="1">
        <v>201</v>
      </c>
      <c r="W1084" s="1">
        <v>27214</v>
      </c>
      <c r="X1084" s="1">
        <v>27214</v>
      </c>
      <c r="Y1084" s="1">
        <v>45050</v>
      </c>
      <c r="Z1084" s="1">
        <v>1.69</v>
      </c>
      <c r="AA1084" s="6">
        <f t="shared" si="212"/>
        <v>240</v>
      </c>
      <c r="AB1084" s="6">
        <f t="shared" si="213"/>
        <v>804</v>
      </c>
      <c r="AC1084" s="6">
        <f t="shared" si="214"/>
        <v>14538</v>
      </c>
      <c r="AD1084" s="6">
        <f t="shared" si="215"/>
        <v>60.575000000000003</v>
      </c>
      <c r="AE1084" s="7">
        <f t="shared" si="216"/>
        <v>-131</v>
      </c>
      <c r="AF1084" t="str">
        <f t="shared" ca="1" si="217"/>
        <v>$V$841</v>
      </c>
      <c r="AG1084" t="str">
        <f t="shared" ca="1" si="218"/>
        <v>$J$841</v>
      </c>
      <c r="AH1084" t="str">
        <f t="shared" ca="1" si="219"/>
        <v>PLS PITTSBURGH LOGIST| 2120147201</v>
      </c>
      <c r="AI1084" t="str">
        <f t="shared" ca="1" si="208"/>
        <v>$K$841</v>
      </c>
      <c r="AJ1084" s="8">
        <f t="shared" si="209"/>
        <v>1.6666666666666666E-2</v>
      </c>
      <c r="AK1084" s="7">
        <f t="shared" si="210"/>
        <v>-131</v>
      </c>
      <c r="AL1084" s="7" t="str">
        <f t="shared" ca="1" si="220"/>
        <v>PLS PITTSBURGH LOGIST| 2120147201</v>
      </c>
      <c r="AM1084" t="b">
        <f t="shared" si="211"/>
        <v>0</v>
      </c>
    </row>
    <row r="1085" spans="3:39" x14ac:dyDescent="0.3">
      <c r="C1085" s="1" t="s">
        <v>539</v>
      </c>
      <c r="D1085" s="1" t="s">
        <v>540</v>
      </c>
      <c r="E1085" s="1" t="s">
        <v>39</v>
      </c>
      <c r="F1085" s="1" t="s">
        <v>68</v>
      </c>
      <c r="G1085" s="1" t="s">
        <v>1239</v>
      </c>
      <c r="H1085" s="1" t="s">
        <v>87</v>
      </c>
      <c r="I1085" s="1" t="s">
        <v>415</v>
      </c>
      <c r="J1085" t="str">
        <f>TRIM(CONCATENATE(wiz[[#This Row],[SHIPPER..................]],wiz[[#This Row],[ZIP2..]],wiz[[#This Row],[ZIP3..]]))</f>
        <v>HOME DEPOT | 2730245050</v>
      </c>
      <c r="K1085" s="1">
        <v>10</v>
      </c>
      <c r="L1085" s="1">
        <v>1.6</v>
      </c>
      <c r="M1085" s="1">
        <v>0.21</v>
      </c>
      <c r="N1085" s="1">
        <v>517</v>
      </c>
      <c r="O1085" s="1">
        <v>0.84</v>
      </c>
      <c r="P1085" s="1">
        <v>88</v>
      </c>
      <c r="Q1085" s="1">
        <v>0.32</v>
      </c>
      <c r="R1085" s="1">
        <v>38</v>
      </c>
      <c r="S1085" s="1">
        <v>-118</v>
      </c>
      <c r="T1085" s="1">
        <v>48</v>
      </c>
      <c r="U1085" s="1">
        <v>228</v>
      </c>
      <c r="V1085" s="1">
        <v>158</v>
      </c>
      <c r="W1085" s="1">
        <v>27601</v>
      </c>
      <c r="X1085" s="1">
        <v>27302</v>
      </c>
      <c r="Y1085" s="1">
        <v>45050</v>
      </c>
      <c r="Z1085" s="1">
        <v>1.59</v>
      </c>
      <c r="AA1085" s="6">
        <f t="shared" si="212"/>
        <v>240</v>
      </c>
      <c r="AB1085" s="6">
        <f t="shared" si="213"/>
        <v>1580</v>
      </c>
      <c r="AC1085" s="6">
        <f t="shared" si="214"/>
        <v>14538</v>
      </c>
      <c r="AD1085" s="6">
        <f t="shared" si="215"/>
        <v>60.575000000000003</v>
      </c>
      <c r="AE1085" s="7">
        <f t="shared" si="216"/>
        <v>-131</v>
      </c>
      <c r="AF1085" t="str">
        <f t="shared" ca="1" si="217"/>
        <v>$V$841</v>
      </c>
      <c r="AG1085" t="str">
        <f t="shared" ca="1" si="218"/>
        <v>$J$841</v>
      </c>
      <c r="AH1085" t="str">
        <f t="shared" ca="1" si="219"/>
        <v>PLS PITTSBURGH LOGIST| 2120147201</v>
      </c>
      <c r="AI1085" t="str">
        <f t="shared" ca="1" si="208"/>
        <v>$K$841</v>
      </c>
      <c r="AJ1085" s="8">
        <f t="shared" si="209"/>
        <v>4.1666666666666664E-2</v>
      </c>
      <c r="AK1085" s="7">
        <f t="shared" si="210"/>
        <v>-131</v>
      </c>
      <c r="AL1085" s="7" t="str">
        <f t="shared" ca="1" si="220"/>
        <v>PLS PITTSBURGH LOGIST| 2120147201</v>
      </c>
      <c r="AM1085" t="b">
        <f t="shared" si="211"/>
        <v>0</v>
      </c>
    </row>
    <row r="1086" spans="3:39" x14ac:dyDescent="0.3">
      <c r="C1086" s="1" t="s">
        <v>539</v>
      </c>
      <c r="D1086" s="1" t="s">
        <v>540</v>
      </c>
      <c r="E1086" s="1" t="s">
        <v>39</v>
      </c>
      <c r="F1086" s="1" t="s">
        <v>68</v>
      </c>
      <c r="G1086" s="1" t="s">
        <v>1239</v>
      </c>
      <c r="H1086" s="1" t="s">
        <v>87</v>
      </c>
      <c r="I1086" s="1" t="s">
        <v>121</v>
      </c>
      <c r="J1086" t="str">
        <f>TRIM(CONCATENATE(wiz[[#This Row],[SHIPPER..................]],wiz[[#This Row],[ZIP2..]],wiz[[#This Row],[ZIP3..]]))</f>
        <v>HOME DEPOT | 2730245889</v>
      </c>
      <c r="K1086" s="1">
        <v>2</v>
      </c>
      <c r="L1086" s="1">
        <v>1.66</v>
      </c>
      <c r="M1086" s="1">
        <v>0.21</v>
      </c>
      <c r="N1086" s="1">
        <v>520</v>
      </c>
      <c r="O1086" s="1">
        <v>0.87</v>
      </c>
      <c r="P1086" s="1">
        <v>43</v>
      </c>
      <c r="Q1086" s="1">
        <v>0.28000000000000003</v>
      </c>
      <c r="R1086" s="1">
        <v>41</v>
      </c>
      <c r="S1086" s="1">
        <v>-118</v>
      </c>
      <c r="T1086" s="1">
        <v>41</v>
      </c>
      <c r="U1086" s="1">
        <v>120</v>
      </c>
      <c r="V1086" s="1">
        <v>43</v>
      </c>
      <c r="W1086" s="1">
        <v>27420</v>
      </c>
      <c r="X1086" s="1">
        <v>27302</v>
      </c>
      <c r="Y1086" s="1">
        <v>45889</v>
      </c>
      <c r="Z1086" s="1">
        <v>1.65</v>
      </c>
      <c r="AA1086" s="6">
        <f t="shared" si="212"/>
        <v>240</v>
      </c>
      <c r="AB1086" s="6">
        <f t="shared" si="213"/>
        <v>86</v>
      </c>
      <c r="AC1086" s="6">
        <f t="shared" si="214"/>
        <v>14538</v>
      </c>
      <c r="AD1086" s="6">
        <f t="shared" si="215"/>
        <v>60.575000000000003</v>
      </c>
      <c r="AE1086" s="7">
        <f t="shared" si="216"/>
        <v>-131</v>
      </c>
      <c r="AF1086" t="str">
        <f t="shared" ca="1" si="217"/>
        <v>$V$841</v>
      </c>
      <c r="AG1086" t="str">
        <f t="shared" ca="1" si="218"/>
        <v>$J$841</v>
      </c>
      <c r="AH1086" t="str">
        <f t="shared" ca="1" si="219"/>
        <v>PLS PITTSBURGH LOGIST| 2120147201</v>
      </c>
      <c r="AI1086" t="str">
        <f t="shared" ca="1" si="208"/>
        <v>$K$841</v>
      </c>
      <c r="AJ1086" s="8">
        <f t="shared" si="209"/>
        <v>8.3333333333333332E-3</v>
      </c>
      <c r="AK1086" s="7">
        <f t="shared" si="210"/>
        <v>-131</v>
      </c>
      <c r="AL1086" s="7" t="str">
        <f t="shared" ca="1" si="220"/>
        <v>PLS PITTSBURGH LOGIST| 2120147201</v>
      </c>
      <c r="AM1086" t="b">
        <f t="shared" si="211"/>
        <v>0</v>
      </c>
    </row>
    <row r="1087" spans="3:39" x14ac:dyDescent="0.3">
      <c r="C1087" s="1" t="s">
        <v>539</v>
      </c>
      <c r="D1087" s="1" t="s">
        <v>540</v>
      </c>
      <c r="E1087" s="1" t="s">
        <v>39</v>
      </c>
      <c r="F1087" s="1" t="s">
        <v>68</v>
      </c>
      <c r="G1087" s="1" t="s">
        <v>511</v>
      </c>
      <c r="H1087" s="1" t="s">
        <v>87</v>
      </c>
      <c r="I1087" s="1" t="s">
        <v>121</v>
      </c>
      <c r="J1087" t="str">
        <f>TRIM(CONCATENATE(wiz[[#This Row],[SHIPPER..................]],wiz[[#This Row],[ZIP2..]],wiz[[#This Row],[ZIP3..]]))</f>
        <v>HOME DEPOT | 2710145889</v>
      </c>
      <c r="K1087" s="1">
        <v>13</v>
      </c>
      <c r="L1087" s="1">
        <v>1.53</v>
      </c>
      <c r="M1087" s="1">
        <v>0.21</v>
      </c>
      <c r="N1087" s="1">
        <v>481</v>
      </c>
      <c r="O1087" s="1">
        <v>1.08</v>
      </c>
      <c r="P1087" s="1">
        <v>58</v>
      </c>
      <c r="Q1087" s="1">
        <v>0.28000000000000003</v>
      </c>
      <c r="R1087" s="1">
        <v>40</v>
      </c>
      <c r="S1087" s="1">
        <v>-133</v>
      </c>
      <c r="T1087" s="1">
        <v>-27</v>
      </c>
      <c r="U1087" s="1">
        <v>29</v>
      </c>
      <c r="V1087" s="1">
        <v>-131</v>
      </c>
      <c r="W1087" s="1">
        <v>28201</v>
      </c>
      <c r="X1087" s="1">
        <v>27101</v>
      </c>
      <c r="Y1087" s="1">
        <v>45889</v>
      </c>
      <c r="Z1087" s="1">
        <v>1.52</v>
      </c>
      <c r="AA1087" s="6">
        <f t="shared" si="212"/>
        <v>240</v>
      </c>
      <c r="AB1087" s="6">
        <f t="shared" si="213"/>
        <v>-1703</v>
      </c>
      <c r="AC1087" s="6">
        <f t="shared" si="214"/>
        <v>14538</v>
      </c>
      <c r="AD1087" s="6">
        <f t="shared" si="215"/>
        <v>60.575000000000003</v>
      </c>
      <c r="AE1087" s="7">
        <f t="shared" si="216"/>
        <v>-131</v>
      </c>
      <c r="AF1087" t="str">
        <f t="shared" ca="1" si="217"/>
        <v>$V$841</v>
      </c>
      <c r="AG1087" t="str">
        <f t="shared" ca="1" si="218"/>
        <v>$J$841</v>
      </c>
      <c r="AH1087" t="str">
        <f t="shared" ca="1" si="219"/>
        <v>PLS PITTSBURGH LOGIST| 2120147201</v>
      </c>
      <c r="AI1087" t="str">
        <f t="shared" ca="1" si="208"/>
        <v>$K$841</v>
      </c>
      <c r="AJ1087" s="8">
        <f t="shared" si="209"/>
        <v>5.4166666666666669E-2</v>
      </c>
      <c r="AK1087" s="7">
        <f t="shared" si="210"/>
        <v>-131</v>
      </c>
      <c r="AL1087" s="7" t="str">
        <f t="shared" ca="1" si="220"/>
        <v>PLS PITTSBURGH LOGIST| 2120147201</v>
      </c>
      <c r="AM1087" t="str">
        <f t="shared" si="211"/>
        <v>HOME DEPOT | 2710145889</v>
      </c>
    </row>
    <row r="1088" spans="3:39" x14ac:dyDescent="0.3">
      <c r="C1088" s="1" t="s">
        <v>47</v>
      </c>
      <c r="D1088" s="1" t="s">
        <v>48</v>
      </c>
      <c r="E1088" s="1" t="s">
        <v>39</v>
      </c>
      <c r="F1088" s="1" t="s">
        <v>68</v>
      </c>
      <c r="G1088" s="1" t="s">
        <v>993</v>
      </c>
      <c r="H1088" s="1" t="s">
        <v>87</v>
      </c>
      <c r="I1088" s="1" t="s">
        <v>88</v>
      </c>
      <c r="J1088" t="str">
        <f>TRIM(CONCATENATE(wiz[[#This Row],[SHIPPER..................]],wiz[[#This Row],[ZIP2..]],wiz[[#This Row],[ZIP3..]]))</f>
        <v>LOWES MLXP VAN ONE WA| 2721445839</v>
      </c>
      <c r="K1088" s="1">
        <v>8</v>
      </c>
      <c r="L1088" s="1">
        <v>1.6</v>
      </c>
      <c r="M1088" s="1">
        <v>0.21</v>
      </c>
      <c r="N1088" s="1">
        <v>502</v>
      </c>
      <c r="O1088" s="1">
        <v>0.89</v>
      </c>
      <c r="P1088" s="1">
        <v>106</v>
      </c>
      <c r="Q1088" s="1">
        <v>0.34</v>
      </c>
      <c r="R1088" s="1">
        <v>41</v>
      </c>
      <c r="S1088" s="1">
        <v>-192</v>
      </c>
      <c r="T1088" s="1">
        <v>36</v>
      </c>
      <c r="U1088" s="1">
        <v>73</v>
      </c>
      <c r="V1088" s="1">
        <v>-83</v>
      </c>
      <c r="W1088" s="1">
        <v>27831</v>
      </c>
      <c r="X1088" s="1">
        <v>27214</v>
      </c>
      <c r="Y1088" s="1">
        <v>45839</v>
      </c>
      <c r="Z1088" s="1">
        <v>1.59</v>
      </c>
      <c r="AA1088" s="6">
        <f t="shared" si="212"/>
        <v>678</v>
      </c>
      <c r="AB1088" s="6">
        <f t="shared" si="213"/>
        <v>-664</v>
      </c>
      <c r="AC1088" s="6">
        <f t="shared" si="214"/>
        <v>-50621</v>
      </c>
      <c r="AD1088" s="6">
        <f t="shared" si="215"/>
        <v>-74.662241887905608</v>
      </c>
      <c r="AE1088" s="7">
        <f t="shared" si="216"/>
        <v>-655</v>
      </c>
      <c r="AF1088" t="str">
        <f t="shared" ca="1" si="217"/>
        <v>$V$1026</v>
      </c>
      <c r="AG1088" t="str">
        <f t="shared" ca="1" si="218"/>
        <v>$J$1026</v>
      </c>
      <c r="AH1088" t="str">
        <f t="shared" ca="1" si="219"/>
        <v>LOWES MLXP VAN ONE WA| 2820147265</v>
      </c>
      <c r="AI1088" t="str">
        <f t="shared" ca="1" si="208"/>
        <v>$K$1026</v>
      </c>
      <c r="AJ1088" s="8">
        <f t="shared" si="209"/>
        <v>1.1799410029498525E-2</v>
      </c>
      <c r="AK1088" s="7">
        <f t="shared" si="210"/>
        <v>-233</v>
      </c>
      <c r="AL1088" s="7" t="str">
        <f t="shared" ca="1" si="220"/>
        <v>b: ECHO GLOBAL LOGIST| 6621537201</v>
      </c>
      <c r="AM1088" t="b">
        <f t="shared" si="211"/>
        <v>0</v>
      </c>
    </row>
    <row r="1089" spans="3:39" x14ac:dyDescent="0.3">
      <c r="C1089" s="1" t="s">
        <v>47</v>
      </c>
      <c r="D1089" s="1" t="s">
        <v>48</v>
      </c>
      <c r="E1089" s="1" t="s">
        <v>39</v>
      </c>
      <c r="F1089" s="1" t="s">
        <v>68</v>
      </c>
      <c r="G1089" s="1" t="s">
        <v>511</v>
      </c>
      <c r="H1089" s="1" t="s">
        <v>87</v>
      </c>
      <c r="I1089" s="1" t="s">
        <v>88</v>
      </c>
      <c r="J1089" t="str">
        <f>TRIM(CONCATENATE(wiz[[#This Row],[SHIPPER..................]],wiz[[#This Row],[ZIP2..]],wiz[[#This Row],[ZIP3..]]))</f>
        <v>LOWES MLXP VAN ONE WA| 2710145839</v>
      </c>
      <c r="K1089" s="1">
        <v>1</v>
      </c>
      <c r="L1089" s="1">
        <v>1.55</v>
      </c>
      <c r="M1089" s="1">
        <v>0.21</v>
      </c>
      <c r="N1089" s="1">
        <v>464</v>
      </c>
      <c r="O1089" s="1">
        <v>1.42</v>
      </c>
      <c r="P1089" s="1">
        <v>27</v>
      </c>
      <c r="Q1089" s="1">
        <v>0.25</v>
      </c>
      <c r="R1089" s="1">
        <v>6</v>
      </c>
      <c r="S1089" s="1">
        <v>1</v>
      </c>
      <c r="T1089" s="1">
        <v>-108</v>
      </c>
      <c r="U1089" s="1">
        <v>38</v>
      </c>
      <c r="V1089" s="1">
        <v>-69</v>
      </c>
      <c r="W1089" s="1">
        <v>27420</v>
      </c>
      <c r="X1089" s="1">
        <v>27101</v>
      </c>
      <c r="Y1089" s="1">
        <v>45839</v>
      </c>
      <c r="Z1089" s="1">
        <v>1.54</v>
      </c>
      <c r="AA1089" s="6">
        <f t="shared" si="212"/>
        <v>678</v>
      </c>
      <c r="AB1089" s="6">
        <f t="shared" si="213"/>
        <v>-69</v>
      </c>
      <c r="AC1089" s="6">
        <f t="shared" si="214"/>
        <v>-50621</v>
      </c>
      <c r="AD1089" s="6">
        <f t="shared" si="215"/>
        <v>-74.662241887905608</v>
      </c>
      <c r="AE1089" s="7">
        <f t="shared" si="216"/>
        <v>-655</v>
      </c>
      <c r="AF1089" t="str">
        <f t="shared" ca="1" si="217"/>
        <v>$V$1026</v>
      </c>
      <c r="AG1089" t="str">
        <f t="shared" ca="1" si="218"/>
        <v>$J$1026</v>
      </c>
      <c r="AH1089" t="str">
        <f t="shared" ca="1" si="219"/>
        <v>LOWES MLXP VAN ONE WA| 2820147265</v>
      </c>
      <c r="AI1089" t="str">
        <f t="shared" ca="1" si="208"/>
        <v>$K$1026</v>
      </c>
      <c r="AJ1089" s="8">
        <f t="shared" si="209"/>
        <v>1.4749262536873156E-3</v>
      </c>
      <c r="AK1089" s="7">
        <f t="shared" si="210"/>
        <v>-233</v>
      </c>
      <c r="AL1089" s="7" t="str">
        <f t="shared" ca="1" si="220"/>
        <v>b: ECHO GLOBAL LOGIST| 6621537201</v>
      </c>
      <c r="AM1089" t="b">
        <f t="shared" si="211"/>
        <v>0</v>
      </c>
    </row>
    <row r="1090" spans="3:39" x14ac:dyDescent="0.3">
      <c r="C1090" s="1" t="s">
        <v>490</v>
      </c>
      <c r="D1090" s="1" t="s">
        <v>491</v>
      </c>
      <c r="E1090" s="1" t="s">
        <v>39</v>
      </c>
      <c r="F1090" s="1" t="s">
        <v>68</v>
      </c>
      <c r="G1090" s="1" t="s">
        <v>924</v>
      </c>
      <c r="H1090" s="1" t="s">
        <v>70</v>
      </c>
      <c r="I1090" s="1" t="s">
        <v>434</v>
      </c>
      <c r="J1090" t="str">
        <f>TRIM(CONCATENATE(wiz[[#This Row],[SHIPPER..................]],wiz[[#This Row],[ZIP2..]],wiz[[#This Row],[ZIP3..]]))</f>
        <v>FREIGHTCO LLC | 2726037303</v>
      </c>
      <c r="K1090" s="1">
        <v>1</v>
      </c>
      <c r="L1090" s="1">
        <v>1.83</v>
      </c>
      <c r="M1090" s="1">
        <v>0.28000000000000003</v>
      </c>
      <c r="N1090" s="1">
        <v>332</v>
      </c>
      <c r="O1090" s="1">
        <v>0.88</v>
      </c>
      <c r="P1090" s="1">
        <v>169</v>
      </c>
      <c r="Q1090" s="1">
        <v>0.4</v>
      </c>
      <c r="R1090" s="1">
        <v>-23</v>
      </c>
      <c r="S1090" s="1">
        <v>-413</v>
      </c>
      <c r="T1090" s="1">
        <v>-11</v>
      </c>
      <c r="U1090" s="1">
        <v>68</v>
      </c>
      <c r="V1090" s="1">
        <v>-356</v>
      </c>
      <c r="W1090" s="1">
        <v>29169</v>
      </c>
      <c r="X1090" s="1">
        <v>27260</v>
      </c>
      <c r="Y1090" s="1">
        <v>37303</v>
      </c>
      <c r="Z1090" s="1">
        <v>1.89</v>
      </c>
      <c r="AA1090" s="6">
        <f t="shared" si="212"/>
        <v>10</v>
      </c>
      <c r="AB1090" s="6">
        <f t="shared" si="213"/>
        <v>-356</v>
      </c>
      <c r="AC1090" s="6">
        <f t="shared" si="214"/>
        <v>-2251</v>
      </c>
      <c r="AD1090" s="6">
        <f t="shared" si="215"/>
        <v>-225.1</v>
      </c>
      <c r="AE1090" s="7">
        <f t="shared" si="216"/>
        <v>-595</v>
      </c>
      <c r="AF1090" t="str">
        <f t="shared" ca="1" si="217"/>
        <v>$V$995</v>
      </c>
      <c r="AG1090" t="str">
        <f t="shared" ca="1" si="218"/>
        <v>$J$995</v>
      </c>
      <c r="AH1090" t="str">
        <f t="shared" ca="1" si="219"/>
        <v>FREIGHTCO LLC | 3887946706</v>
      </c>
      <c r="AI1090" t="str">
        <f t="shared" ref="AI1090:AI1153" ca="1" si="221">REPLACE(AF1090,2,1,"K")</f>
        <v>$K$995</v>
      </c>
      <c r="AJ1090" s="8">
        <f t="shared" ref="AJ1090:AJ1153" si="222">K1090/AA1090</f>
        <v>0.1</v>
      </c>
      <c r="AK1090" s="7">
        <f t="shared" ref="AK1090:AK1153" si="223">_xlfn.MINIFS($V$3:$V$2378,$C$3:$C$2378,C1090,$AJ$3:$AJ$2378,"&gt;0.05")</f>
        <v>-595</v>
      </c>
      <c r="AL1090" s="7" t="str">
        <f t="shared" ca="1" si="220"/>
        <v>FREIGHTCO LLC | 3887946706</v>
      </c>
      <c r="AM1090" t="b">
        <f t="shared" ref="AM1090:AM1153" si="224">IF(AK1090=V1090,J1090,FALSE)</f>
        <v>0</v>
      </c>
    </row>
    <row r="1091" spans="3:39" x14ac:dyDescent="0.3">
      <c r="C1091" s="1" t="s">
        <v>37</v>
      </c>
      <c r="D1091" s="1" t="s">
        <v>38</v>
      </c>
      <c r="E1091" s="1" t="s">
        <v>39</v>
      </c>
      <c r="F1091" s="1" t="s">
        <v>68</v>
      </c>
      <c r="G1091" s="1" t="s">
        <v>511</v>
      </c>
      <c r="H1091" s="1" t="s">
        <v>70</v>
      </c>
      <c r="I1091" s="1" t="s">
        <v>75</v>
      </c>
      <c r="J1091" t="str">
        <f>TRIM(CONCATENATE(wiz[[#This Row],[SHIPPER..................]],wiz[[#This Row],[ZIP2..]],wiz[[#This Row],[ZIP3..]]))</f>
        <v>b: C H ROBINSON | 2710138101</v>
      </c>
      <c r="K1091" s="1">
        <v>1</v>
      </c>
      <c r="L1091" s="1">
        <v>0.76</v>
      </c>
      <c r="M1091" s="1">
        <v>0.28000000000000003</v>
      </c>
      <c r="N1091" s="1">
        <v>649</v>
      </c>
      <c r="O1091" s="1">
        <v>1</v>
      </c>
      <c r="P1091" s="1">
        <v>53</v>
      </c>
      <c r="Q1091" s="1">
        <v>0.3</v>
      </c>
      <c r="R1091" s="1">
        <v>-45</v>
      </c>
      <c r="S1091" s="1">
        <v>-125</v>
      </c>
      <c r="T1091" s="1">
        <v>50</v>
      </c>
      <c r="U1091" s="1">
        <v>-183</v>
      </c>
      <c r="V1091" s="1">
        <v>-258</v>
      </c>
      <c r="W1091" s="1">
        <v>28656</v>
      </c>
      <c r="X1091" s="1">
        <v>27101</v>
      </c>
      <c r="Y1091" s="1">
        <v>38101</v>
      </c>
      <c r="Z1091" s="1">
        <v>0.82</v>
      </c>
      <c r="AA1091" s="6">
        <f t="shared" ref="AA1091:AA1154" si="225">SUMIFS(K$3:K$2378,$C$3:$C$2378,$C1091)</f>
        <v>615</v>
      </c>
      <c r="AB1091" s="6">
        <f t="shared" ref="AB1091:AB1154" si="226">V1091*K1091</f>
        <v>-258</v>
      </c>
      <c r="AC1091" s="6">
        <f t="shared" ref="AC1091:AC1154" si="227">SUMIFS(AB$3:AB$2378,$C$3:$C$2378,$C1091)</f>
        <v>-122022</v>
      </c>
      <c r="AD1091" s="6">
        <f t="shared" ref="AD1091:AD1154" si="228">AC1091/AA1091</f>
        <v>-198.40975609756097</v>
      </c>
      <c r="AE1091" s="7">
        <f t="shared" ref="AE1091:AE1154" si="229">_xlfn.MINIFS($V$3:$V$2378,$C$3:$C$2378,C1091)</f>
        <v>-1118</v>
      </c>
      <c r="AF1091" t="str">
        <f t="shared" ref="AF1091:AF1154" ca="1" si="230">CELL("address",INDEX($V$3:$V$2378,MATCH(_xlfn.MINIFS($V$3:$V$2378,$C$3:$C$2378,C1091),$V$3:$V$2378,0)))</f>
        <v>$V$1066</v>
      </c>
      <c r="AG1091" t="str">
        <f t="shared" ref="AG1091:AG1154" ca="1" si="231">REPLACE(AF1091,2,1,"J")</f>
        <v>$J$1066</v>
      </c>
      <c r="AH1091" t="str">
        <f t="shared" ref="AH1091:AH1154" ca="1" si="232">INDIRECT(AG1091)</f>
        <v>b: C H ROBINSON | 2736036101</v>
      </c>
      <c r="AI1091" t="str">
        <f t="shared" ca="1" si="221"/>
        <v>$K$1066</v>
      </c>
      <c r="AJ1091" s="8">
        <f t="shared" si="222"/>
        <v>1.6260162601626016E-3</v>
      </c>
      <c r="AK1091" s="7">
        <f t="shared" si="223"/>
        <v>-560</v>
      </c>
      <c r="AL1091" s="7" t="str">
        <f t="shared" ref="AL1091:AL1154" ca="1" si="233">OFFSET(J$2,MATCH(AK1091,$V$3:$V$2378,0),)</f>
        <v>b: C H ROBINSON | 6080335055</v>
      </c>
      <c r="AM1091" t="b">
        <f t="shared" si="224"/>
        <v>0</v>
      </c>
    </row>
    <row r="1092" spans="3:39" x14ac:dyDescent="0.3">
      <c r="C1092" s="1" t="s">
        <v>279</v>
      </c>
      <c r="D1092" s="1" t="s">
        <v>280</v>
      </c>
      <c r="E1092" s="1" t="s">
        <v>39</v>
      </c>
      <c r="F1092" s="1" t="s">
        <v>68</v>
      </c>
      <c r="G1092" s="1" t="s">
        <v>511</v>
      </c>
      <c r="H1092" s="1" t="s">
        <v>70</v>
      </c>
      <c r="I1092" s="1" t="s">
        <v>75</v>
      </c>
      <c r="J1092" t="str">
        <f>TRIM(CONCATENATE(wiz[[#This Row],[SHIPPER..................]],wiz[[#This Row],[ZIP2..]],wiz[[#This Row],[ZIP3..]]))</f>
        <v>b: NOLAN TRANSPORTATI| 2710138101</v>
      </c>
      <c r="K1092" s="1">
        <v>3</v>
      </c>
      <c r="L1092" s="1">
        <v>1.04</v>
      </c>
      <c r="M1092" s="1">
        <v>0.27</v>
      </c>
      <c r="N1092" s="1">
        <v>650</v>
      </c>
      <c r="O1092" s="1">
        <v>0.98</v>
      </c>
      <c r="P1092" s="1">
        <v>91</v>
      </c>
      <c r="Q1092" s="1">
        <v>0.32</v>
      </c>
      <c r="R1092" s="1">
        <v>-39</v>
      </c>
      <c r="S1092" s="1">
        <v>-98</v>
      </c>
      <c r="T1092" s="1">
        <v>55</v>
      </c>
      <c r="U1092" s="1">
        <v>-9</v>
      </c>
      <c r="V1092" s="1">
        <v>-52</v>
      </c>
      <c r="W1092" s="1">
        <v>28334</v>
      </c>
      <c r="X1092" s="1">
        <v>27101</v>
      </c>
      <c r="Y1092" s="1">
        <v>38101</v>
      </c>
      <c r="Z1092" s="1">
        <v>1.0900000000000001</v>
      </c>
      <c r="AA1092" s="6">
        <f t="shared" si="225"/>
        <v>15</v>
      </c>
      <c r="AB1092" s="6">
        <f t="shared" si="226"/>
        <v>-156</v>
      </c>
      <c r="AC1092" s="6">
        <f t="shared" si="227"/>
        <v>23</v>
      </c>
      <c r="AD1092" s="6">
        <f t="shared" si="228"/>
        <v>1.5333333333333334</v>
      </c>
      <c r="AE1092" s="7">
        <f t="shared" si="229"/>
        <v>-326</v>
      </c>
      <c r="AF1092" t="str">
        <f t="shared" ca="1" si="230"/>
        <v>$V$1665</v>
      </c>
      <c r="AG1092" t="str">
        <f t="shared" ca="1" si="231"/>
        <v>$J$1665</v>
      </c>
      <c r="AH1092" t="str">
        <f t="shared" ca="1" si="232"/>
        <v>b: HARTT LOGISTICS | 2915040201</v>
      </c>
      <c r="AI1092" t="str">
        <f t="shared" ca="1" si="221"/>
        <v>$K$1665</v>
      </c>
      <c r="AJ1092" s="8">
        <f t="shared" si="222"/>
        <v>0.2</v>
      </c>
      <c r="AK1092" s="7">
        <f t="shared" si="223"/>
        <v>-326</v>
      </c>
      <c r="AL1092" s="7" t="str">
        <f t="shared" ca="1" si="233"/>
        <v>b: HARTT LOGISTICS | 2915040201</v>
      </c>
      <c r="AM1092" t="b">
        <f t="shared" si="224"/>
        <v>0</v>
      </c>
    </row>
    <row r="1093" spans="3:39" x14ac:dyDescent="0.3">
      <c r="C1093" s="1" t="s">
        <v>892</v>
      </c>
      <c r="D1093" s="1" t="s">
        <v>893</v>
      </c>
      <c r="E1093" s="1" t="s">
        <v>39</v>
      </c>
      <c r="F1093" s="1" t="s">
        <v>68</v>
      </c>
      <c r="G1093" s="1" t="s">
        <v>903</v>
      </c>
      <c r="H1093" s="1" t="s">
        <v>70</v>
      </c>
      <c r="I1093" s="1" t="s">
        <v>891</v>
      </c>
      <c r="J1093" t="str">
        <f>TRIM(CONCATENATE(wiz[[#This Row],[SHIPPER..................]],wiz[[#This Row],[ZIP2..]],wiz[[#This Row],[ZIP3..]]))</f>
        <v>CARRIER CORPORATION | 2704238017</v>
      </c>
      <c r="K1093" s="1">
        <v>2</v>
      </c>
      <c r="L1093" s="1">
        <v>1.28</v>
      </c>
      <c r="M1093" s="1">
        <v>0.25</v>
      </c>
      <c r="N1093" s="1">
        <v>662</v>
      </c>
      <c r="O1093" s="1">
        <v>1.32</v>
      </c>
      <c r="P1093" s="1">
        <v>77</v>
      </c>
      <c r="Q1093" s="1">
        <v>0.3</v>
      </c>
      <c r="R1093" s="1">
        <v>-23</v>
      </c>
      <c r="S1093" s="1">
        <v>-141</v>
      </c>
      <c r="T1093" s="1">
        <v>16</v>
      </c>
      <c r="U1093" s="1">
        <v>136</v>
      </c>
      <c r="V1093" s="1">
        <v>11</v>
      </c>
      <c r="W1093" s="1">
        <v>28144</v>
      </c>
      <c r="X1093" s="1">
        <v>27042</v>
      </c>
      <c r="Y1093" s="1">
        <v>38017</v>
      </c>
      <c r="Z1093" s="1">
        <v>1.31</v>
      </c>
      <c r="AA1093" s="6">
        <f t="shared" si="225"/>
        <v>25</v>
      </c>
      <c r="AB1093" s="6">
        <f t="shared" si="226"/>
        <v>22</v>
      </c>
      <c r="AC1093" s="6">
        <f t="shared" si="227"/>
        <v>1494</v>
      </c>
      <c r="AD1093" s="6">
        <f t="shared" si="228"/>
        <v>59.76</v>
      </c>
      <c r="AE1093" s="7">
        <f t="shared" si="229"/>
        <v>10</v>
      </c>
      <c r="AF1093" t="str">
        <f t="shared" ca="1" si="230"/>
        <v>$V$278</v>
      </c>
      <c r="AG1093" t="str">
        <f t="shared" ca="1" si="231"/>
        <v>$J$278</v>
      </c>
      <c r="AH1093" t="str">
        <f t="shared" ca="1" si="232"/>
        <v>WAL MART SAMS GENERAL| 3014443201</v>
      </c>
      <c r="AI1093" t="str">
        <f t="shared" ca="1" si="221"/>
        <v>$K$278</v>
      </c>
      <c r="AJ1093" s="8">
        <f t="shared" si="222"/>
        <v>0.08</v>
      </c>
      <c r="AK1093" s="7">
        <f t="shared" si="223"/>
        <v>10</v>
      </c>
      <c r="AL1093" s="7" t="str">
        <f t="shared" ca="1" si="233"/>
        <v>WAL MART SAMS GENERAL| 3014443201</v>
      </c>
      <c r="AM1093" t="b">
        <f t="shared" si="224"/>
        <v>0</v>
      </c>
    </row>
    <row r="1094" spans="3:39" x14ac:dyDescent="0.3">
      <c r="C1094" s="1" t="s">
        <v>123</v>
      </c>
      <c r="D1094" s="1" t="s">
        <v>124</v>
      </c>
      <c r="E1094" s="1" t="s">
        <v>39</v>
      </c>
      <c r="F1094" s="1" t="s">
        <v>68</v>
      </c>
      <c r="G1094" s="1" t="s">
        <v>1237</v>
      </c>
      <c r="H1094" s="1" t="s">
        <v>70</v>
      </c>
      <c r="I1094" s="1" t="s">
        <v>75</v>
      </c>
      <c r="J1094" t="str">
        <f>TRIM(CONCATENATE(wiz[[#This Row],[SHIPPER..................]],wiz[[#This Row],[ZIP2..]],wiz[[#This Row],[ZIP3..]]))</f>
        <v>WAL MART SAMS GENERAL| 2704538101</v>
      </c>
      <c r="K1094" s="1">
        <v>1</v>
      </c>
      <c r="L1094" s="1">
        <v>1.42</v>
      </c>
      <c r="M1094" s="1">
        <v>0.1</v>
      </c>
      <c r="N1094" s="1">
        <v>635</v>
      </c>
      <c r="O1094" s="1">
        <v>2.04</v>
      </c>
      <c r="P1094" s="1">
        <v>48</v>
      </c>
      <c r="Q1094" s="1">
        <v>0.25</v>
      </c>
      <c r="R1094" s="1">
        <v>68</v>
      </c>
      <c r="S1094" s="1">
        <v>-72</v>
      </c>
      <c r="T1094" s="1">
        <v>-196</v>
      </c>
      <c r="U1094" s="1">
        <v>78</v>
      </c>
      <c r="V1094" s="1">
        <v>-190</v>
      </c>
      <c r="W1094" s="1">
        <v>28144</v>
      </c>
      <c r="X1094" s="1">
        <v>27045</v>
      </c>
      <c r="Y1094" s="1">
        <v>38101</v>
      </c>
      <c r="Z1094" s="1">
        <v>1.3</v>
      </c>
      <c r="AA1094" s="6">
        <f t="shared" si="225"/>
        <v>189</v>
      </c>
      <c r="AB1094" s="6">
        <f t="shared" si="226"/>
        <v>-190</v>
      </c>
      <c r="AC1094" s="6">
        <f t="shared" si="227"/>
        <v>88</v>
      </c>
      <c r="AD1094" s="6">
        <f t="shared" si="228"/>
        <v>0.46560846560846558</v>
      </c>
      <c r="AE1094" s="7">
        <f t="shared" si="229"/>
        <v>-553</v>
      </c>
      <c r="AF1094" t="str">
        <f t="shared" ca="1" si="230"/>
        <v>$V$459</v>
      </c>
      <c r="AG1094" t="str">
        <f t="shared" ca="1" si="231"/>
        <v>$J$459</v>
      </c>
      <c r="AH1094" t="str">
        <f t="shared" ca="1" si="232"/>
        <v>WAL MART SAMS GENERAL| 6054835055</v>
      </c>
      <c r="AI1094" t="str">
        <f t="shared" ca="1" si="221"/>
        <v>$K$459</v>
      </c>
      <c r="AJ1094" s="8">
        <f t="shared" si="222"/>
        <v>5.2910052910052907E-3</v>
      </c>
      <c r="AK1094" s="7">
        <f t="shared" si="223"/>
        <v>-306</v>
      </c>
      <c r="AL1094" s="7" t="str">
        <f t="shared" ca="1" si="233"/>
        <v>b: C H ROBINSON | 3030163755</v>
      </c>
      <c r="AM1094" t="b">
        <f t="shared" si="224"/>
        <v>0</v>
      </c>
    </row>
    <row r="1095" spans="3:39" x14ac:dyDescent="0.3">
      <c r="C1095" s="1" t="s">
        <v>37</v>
      </c>
      <c r="D1095" s="1" t="s">
        <v>38</v>
      </c>
      <c r="E1095" s="1" t="s">
        <v>39</v>
      </c>
      <c r="F1095" s="1" t="s">
        <v>68</v>
      </c>
      <c r="G1095" s="1" t="s">
        <v>1240</v>
      </c>
      <c r="H1095" s="1" t="s">
        <v>70</v>
      </c>
      <c r="I1095" s="1" t="s">
        <v>702</v>
      </c>
      <c r="J1095" t="str">
        <f>TRIM(CONCATENATE(wiz[[#This Row],[SHIPPER..................]],wiz[[#This Row],[ZIP2..]],wiz[[#This Row],[ZIP3..]]))</f>
        <v>b: C H ROBINSON | 2726337091</v>
      </c>
      <c r="K1095" s="1">
        <v>1</v>
      </c>
      <c r="L1095" s="1">
        <v>1.1399999999999999</v>
      </c>
      <c r="M1095" s="1">
        <v>0.27</v>
      </c>
      <c r="N1095" s="1">
        <v>495</v>
      </c>
      <c r="O1095" s="1">
        <v>0.79</v>
      </c>
      <c r="P1095" s="1">
        <v>88</v>
      </c>
      <c r="Q1095" s="1">
        <v>0.3</v>
      </c>
      <c r="R1095" s="1">
        <v>-30</v>
      </c>
      <c r="S1095" s="1">
        <v>-185</v>
      </c>
      <c r="T1095" s="1">
        <v>42</v>
      </c>
      <c r="U1095" s="1">
        <v>-81</v>
      </c>
      <c r="V1095" s="1">
        <v>-224</v>
      </c>
      <c r="W1095" s="1">
        <v>28656</v>
      </c>
      <c r="X1095" s="1">
        <v>27263</v>
      </c>
      <c r="Y1095" s="1">
        <v>37091</v>
      </c>
      <c r="Z1095" s="1">
        <v>1.19</v>
      </c>
      <c r="AA1095" s="6">
        <f t="shared" si="225"/>
        <v>615</v>
      </c>
      <c r="AB1095" s="6">
        <f t="shared" si="226"/>
        <v>-224</v>
      </c>
      <c r="AC1095" s="6">
        <f t="shared" si="227"/>
        <v>-122022</v>
      </c>
      <c r="AD1095" s="6">
        <f t="shared" si="228"/>
        <v>-198.40975609756097</v>
      </c>
      <c r="AE1095" s="7">
        <f t="shared" si="229"/>
        <v>-1118</v>
      </c>
      <c r="AF1095" t="str">
        <f t="shared" ca="1" si="230"/>
        <v>$V$1066</v>
      </c>
      <c r="AG1095" t="str">
        <f t="shared" ca="1" si="231"/>
        <v>$J$1066</v>
      </c>
      <c r="AH1095" t="str">
        <f t="shared" ca="1" si="232"/>
        <v>b: C H ROBINSON | 2736036101</v>
      </c>
      <c r="AI1095" t="str">
        <f t="shared" ca="1" si="221"/>
        <v>$K$1066</v>
      </c>
      <c r="AJ1095" s="8">
        <f t="shared" si="222"/>
        <v>1.6260162601626016E-3</v>
      </c>
      <c r="AK1095" s="7">
        <f t="shared" si="223"/>
        <v>-560</v>
      </c>
      <c r="AL1095" s="7" t="str">
        <f t="shared" ca="1" si="233"/>
        <v>b: C H ROBINSON | 6080335055</v>
      </c>
      <c r="AM1095" t="b">
        <f t="shared" si="224"/>
        <v>0</v>
      </c>
    </row>
    <row r="1096" spans="3:39" x14ac:dyDescent="0.3">
      <c r="C1096" s="1" t="s">
        <v>344</v>
      </c>
      <c r="D1096" s="1" t="s">
        <v>345</v>
      </c>
      <c r="E1096" s="1" t="s">
        <v>39</v>
      </c>
      <c r="F1096" s="1" t="s">
        <v>68</v>
      </c>
      <c r="G1096" s="1" t="s">
        <v>85</v>
      </c>
      <c r="H1096" s="1" t="s">
        <v>70</v>
      </c>
      <c r="I1096" s="1" t="s">
        <v>575</v>
      </c>
      <c r="J1096" t="str">
        <f>TRIM(CONCATENATE(wiz[[#This Row],[SHIPPER..................]],wiz[[#This Row],[ZIP2..]],wiz[[#This Row],[ZIP3..]]))</f>
        <v>b: SCHNEIDER LOGISTIC| 2729237087</v>
      </c>
      <c r="K1096" s="1">
        <v>1</v>
      </c>
      <c r="L1096" s="1">
        <v>1.1499999999999999</v>
      </c>
      <c r="M1096" s="1">
        <v>0.27</v>
      </c>
      <c r="N1096" s="1">
        <v>405</v>
      </c>
      <c r="O1096" s="1">
        <v>0.88</v>
      </c>
      <c r="P1096" s="1">
        <v>156</v>
      </c>
      <c r="Q1096" s="1">
        <v>0.4</v>
      </c>
      <c r="R1096" s="1">
        <v>-24</v>
      </c>
      <c r="S1096" s="1">
        <v>-330</v>
      </c>
      <c r="T1096" s="1">
        <v>1</v>
      </c>
      <c r="U1096" s="1">
        <v>-94</v>
      </c>
      <c r="V1096" s="1">
        <v>-423</v>
      </c>
      <c r="W1096" s="1">
        <v>29601</v>
      </c>
      <c r="X1096" s="1">
        <v>27292</v>
      </c>
      <c r="Y1096" s="1">
        <v>37087</v>
      </c>
      <c r="Z1096" s="1">
        <v>1.2</v>
      </c>
      <c r="AA1096" s="6">
        <f t="shared" si="225"/>
        <v>78</v>
      </c>
      <c r="AB1096" s="6">
        <f t="shared" si="226"/>
        <v>-423</v>
      </c>
      <c r="AC1096" s="6">
        <f t="shared" si="227"/>
        <v>-21006</v>
      </c>
      <c r="AD1096" s="6">
        <f t="shared" si="228"/>
        <v>-269.30769230769232</v>
      </c>
      <c r="AE1096" s="7">
        <f t="shared" si="229"/>
        <v>-1249</v>
      </c>
      <c r="AF1096" t="str">
        <f t="shared" ca="1" si="230"/>
        <v>$V$1953</v>
      </c>
      <c r="AG1096" t="str">
        <f t="shared" ca="1" si="231"/>
        <v>$J$1953</v>
      </c>
      <c r="AH1096" t="str">
        <f t="shared" ca="1" si="232"/>
        <v>b: SCHNEIDER LOGISTIC| 3830119034</v>
      </c>
      <c r="AI1096" t="str">
        <f t="shared" ca="1" si="221"/>
        <v>$K$1953</v>
      </c>
      <c r="AJ1096" s="8">
        <f t="shared" si="222"/>
        <v>1.282051282051282E-2</v>
      </c>
      <c r="AK1096" s="7">
        <f t="shared" si="223"/>
        <v>-570</v>
      </c>
      <c r="AL1096" s="7" t="str">
        <f t="shared" ca="1" si="233"/>
        <v>LOWES MLXP VAN ONE WA| 3071947265</v>
      </c>
      <c r="AM1096" t="b">
        <f t="shared" si="224"/>
        <v>0</v>
      </c>
    </row>
    <row r="1097" spans="3:39" x14ac:dyDescent="0.3">
      <c r="C1097" s="1" t="s">
        <v>576</v>
      </c>
      <c r="D1097" s="1" t="s">
        <v>577</v>
      </c>
      <c r="E1097" s="1" t="s">
        <v>39</v>
      </c>
      <c r="F1097" s="1" t="s">
        <v>68</v>
      </c>
      <c r="G1097" s="1" t="s">
        <v>1241</v>
      </c>
      <c r="H1097" s="1" t="s">
        <v>70</v>
      </c>
      <c r="I1097" s="1" t="s">
        <v>1108</v>
      </c>
      <c r="J1097" t="str">
        <f>TRIM(CONCATENATE(wiz[[#This Row],[SHIPPER..................]],wiz[[#This Row],[ZIP2..]],wiz[[#This Row],[ZIP3..]]))</f>
        <v>b: SUNTECK TRANSPORT | 2737737148</v>
      </c>
      <c r="K1097" s="1">
        <v>1</v>
      </c>
      <c r="L1097" s="1">
        <v>0.95</v>
      </c>
      <c r="M1097" s="1">
        <v>0.28999999999999998</v>
      </c>
      <c r="N1097" s="1">
        <v>483</v>
      </c>
      <c r="O1097" s="1">
        <v>0.97</v>
      </c>
      <c r="P1097" s="1">
        <v>110</v>
      </c>
      <c r="Q1097" s="1">
        <v>0.35</v>
      </c>
      <c r="R1097" s="1">
        <v>-39</v>
      </c>
      <c r="S1097" s="1">
        <v>-500</v>
      </c>
      <c r="T1097" s="1">
        <v>-1</v>
      </c>
      <c r="U1097" s="1">
        <v>-167</v>
      </c>
      <c r="V1097" s="1">
        <v>-668</v>
      </c>
      <c r="W1097" s="1">
        <v>24501</v>
      </c>
      <c r="X1097" s="1">
        <v>27377</v>
      </c>
      <c r="Y1097" s="1">
        <v>37148</v>
      </c>
      <c r="Z1097" s="1">
        <v>1.02</v>
      </c>
      <c r="AA1097" s="6">
        <f t="shared" si="225"/>
        <v>10</v>
      </c>
      <c r="AB1097" s="6">
        <f t="shared" si="226"/>
        <v>-668</v>
      </c>
      <c r="AC1097" s="6">
        <f t="shared" si="227"/>
        <v>-607</v>
      </c>
      <c r="AD1097" s="6">
        <f t="shared" si="228"/>
        <v>-60.7</v>
      </c>
      <c r="AE1097" s="7">
        <f t="shared" si="229"/>
        <v>-668</v>
      </c>
      <c r="AF1097" t="str">
        <f t="shared" ca="1" si="230"/>
        <v>$V$1097</v>
      </c>
      <c r="AG1097" t="str">
        <f t="shared" ca="1" si="231"/>
        <v>$J$1097</v>
      </c>
      <c r="AH1097" t="str">
        <f t="shared" ca="1" si="232"/>
        <v>b: SUNTECK TRANSPORT | 2737737148</v>
      </c>
      <c r="AI1097" t="str">
        <f t="shared" ca="1" si="221"/>
        <v>$K$1097</v>
      </c>
      <c r="AJ1097" s="8">
        <f t="shared" si="222"/>
        <v>0.1</v>
      </c>
      <c r="AK1097" s="7">
        <f t="shared" si="223"/>
        <v>-668</v>
      </c>
      <c r="AL1097" s="7" t="str">
        <f t="shared" ca="1" si="233"/>
        <v>b: SUNTECK TRANSPORT | 2737737148</v>
      </c>
      <c r="AM1097" t="str">
        <f t="shared" si="224"/>
        <v>b: SUNTECK TRANSPORT | 2737737148</v>
      </c>
    </row>
    <row r="1098" spans="3:39" x14ac:dyDescent="0.3">
      <c r="C1098" s="1" t="s">
        <v>869</v>
      </c>
      <c r="D1098" s="1" t="s">
        <v>870</v>
      </c>
      <c r="E1098" s="1" t="s">
        <v>39</v>
      </c>
      <c r="F1098" s="1" t="s">
        <v>68</v>
      </c>
      <c r="G1098" s="1" t="s">
        <v>925</v>
      </c>
      <c r="H1098" s="1" t="s">
        <v>40</v>
      </c>
      <c r="I1098" s="1" t="s">
        <v>60</v>
      </c>
      <c r="J1098" t="str">
        <f>TRIM(CONCATENATE(wiz[[#This Row],[SHIPPER..................]],wiz[[#This Row],[ZIP2..]],wiz[[#This Row],[ZIP3..]]))</f>
        <v>b: ARCBEST | 2860135055</v>
      </c>
      <c r="K1098" s="1">
        <v>1</v>
      </c>
      <c r="L1098" s="1">
        <v>1.27</v>
      </c>
      <c r="M1098" s="1">
        <v>0.27</v>
      </c>
      <c r="N1098" s="1">
        <v>437</v>
      </c>
      <c r="O1098" s="1">
        <v>0.79</v>
      </c>
      <c r="P1098" s="1">
        <v>30</v>
      </c>
      <c r="Q1098" s="1">
        <v>0.25</v>
      </c>
      <c r="R1098" s="1">
        <v>-26</v>
      </c>
      <c r="S1098" s="1">
        <v>-9</v>
      </c>
      <c r="T1098" s="1">
        <v>23</v>
      </c>
      <c r="U1098" s="1">
        <v>-288</v>
      </c>
      <c r="V1098" s="1">
        <v>-274</v>
      </c>
      <c r="W1098" s="1">
        <v>28625</v>
      </c>
      <c r="X1098" s="1">
        <v>28601</v>
      </c>
      <c r="Y1098" s="1">
        <v>35055</v>
      </c>
      <c r="Z1098" s="1">
        <v>1.32</v>
      </c>
      <c r="AA1098" s="6">
        <f t="shared" si="225"/>
        <v>3</v>
      </c>
      <c r="AB1098" s="6">
        <f t="shared" si="226"/>
        <v>-274</v>
      </c>
      <c r="AC1098" s="6">
        <f t="shared" si="227"/>
        <v>-698</v>
      </c>
      <c r="AD1098" s="6">
        <f t="shared" si="228"/>
        <v>-232.66666666666666</v>
      </c>
      <c r="AE1098" s="7">
        <f t="shared" si="229"/>
        <v>-385</v>
      </c>
      <c r="AF1098" t="str">
        <f t="shared" ca="1" si="230"/>
        <v>$V$1310</v>
      </c>
      <c r="AG1098" t="str">
        <f t="shared" ca="1" si="231"/>
        <v>$J$1310</v>
      </c>
      <c r="AH1098" t="str">
        <f t="shared" ca="1" si="232"/>
        <v>OWENS CORNING FIBERGL| 4302530030</v>
      </c>
      <c r="AI1098" t="str">
        <f t="shared" ca="1" si="221"/>
        <v>$K$1310</v>
      </c>
      <c r="AJ1098" s="8">
        <f t="shared" si="222"/>
        <v>0.33333333333333331</v>
      </c>
      <c r="AK1098" s="7">
        <f t="shared" si="223"/>
        <v>-385</v>
      </c>
      <c r="AL1098" s="7" t="str">
        <f t="shared" ca="1" si="233"/>
        <v>OWENS CORNING FIBERGL| 4302530030</v>
      </c>
      <c r="AM1098" t="b">
        <f t="shared" si="224"/>
        <v>0</v>
      </c>
    </row>
    <row r="1099" spans="3:39" x14ac:dyDescent="0.3">
      <c r="C1099" s="1" t="s">
        <v>677</v>
      </c>
      <c r="D1099" s="1" t="s">
        <v>678</v>
      </c>
      <c r="E1099" s="1" t="s">
        <v>39</v>
      </c>
      <c r="F1099" s="1" t="s">
        <v>68</v>
      </c>
      <c r="G1099" s="1" t="s">
        <v>1242</v>
      </c>
      <c r="H1099" s="1" t="s">
        <v>40</v>
      </c>
      <c r="I1099" s="1" t="s">
        <v>916</v>
      </c>
      <c r="J1099" t="str">
        <f>TRIM(CONCATENATE(wiz[[#This Row],[SHIPPER..................]],wiz[[#This Row],[ZIP2..]],wiz[[#This Row],[ZIP3..]]))</f>
        <v>b: TRANSFIX | 2811535020</v>
      </c>
      <c r="K1099" s="1">
        <v>1</v>
      </c>
      <c r="L1099" s="1">
        <v>1.37</v>
      </c>
      <c r="M1099" s="1">
        <v>0.27</v>
      </c>
      <c r="N1099" s="1">
        <v>426</v>
      </c>
      <c r="O1099" s="1">
        <v>1.75</v>
      </c>
      <c r="P1099" s="1">
        <v>52</v>
      </c>
      <c r="Q1099" s="1">
        <v>0.3</v>
      </c>
      <c r="R1099" s="1">
        <v>-26</v>
      </c>
      <c r="S1099" s="1">
        <v>3</v>
      </c>
      <c r="T1099" s="1">
        <v>-205</v>
      </c>
      <c r="U1099" s="1">
        <v>-255</v>
      </c>
      <c r="V1099" s="1">
        <v>-457</v>
      </c>
      <c r="W1099" s="1">
        <v>28110</v>
      </c>
      <c r="X1099" s="1">
        <v>28115</v>
      </c>
      <c r="Y1099" s="1">
        <v>35020</v>
      </c>
      <c r="Z1099" s="1">
        <v>1.42</v>
      </c>
      <c r="AA1099" s="6">
        <f t="shared" si="225"/>
        <v>10</v>
      </c>
      <c r="AB1099" s="6">
        <f t="shared" si="226"/>
        <v>-457</v>
      </c>
      <c r="AC1099" s="6">
        <f t="shared" si="227"/>
        <v>-508</v>
      </c>
      <c r="AD1099" s="6">
        <f t="shared" si="228"/>
        <v>-50.8</v>
      </c>
      <c r="AE1099" s="7">
        <f t="shared" si="229"/>
        <v>-457</v>
      </c>
      <c r="AF1099" t="str">
        <f t="shared" ca="1" si="230"/>
        <v>$V$1099</v>
      </c>
      <c r="AG1099" t="str">
        <f t="shared" ca="1" si="231"/>
        <v>$J$1099</v>
      </c>
      <c r="AH1099" t="str">
        <f t="shared" ca="1" si="232"/>
        <v>b: TRANSFIX | 2811535020</v>
      </c>
      <c r="AI1099" t="str">
        <f t="shared" ca="1" si="221"/>
        <v>$K$1099</v>
      </c>
      <c r="AJ1099" s="8">
        <f t="shared" si="222"/>
        <v>0.1</v>
      </c>
      <c r="AK1099" s="7">
        <f t="shared" si="223"/>
        <v>-457</v>
      </c>
      <c r="AL1099" s="7" t="str">
        <f t="shared" ca="1" si="233"/>
        <v>b: TRANSFIX | 2811535020</v>
      </c>
      <c r="AM1099" t="str">
        <f t="shared" si="224"/>
        <v>b: TRANSFIX | 2811535020</v>
      </c>
    </row>
    <row r="1100" spans="3:39" x14ac:dyDescent="0.3">
      <c r="C1100" s="1" t="s">
        <v>378</v>
      </c>
      <c r="D1100" s="1" t="s">
        <v>379</v>
      </c>
      <c r="E1100" s="1" t="s">
        <v>39</v>
      </c>
      <c r="F1100" s="1" t="s">
        <v>68</v>
      </c>
      <c r="G1100" s="1" t="s">
        <v>231</v>
      </c>
      <c r="H1100" s="1" t="s">
        <v>70</v>
      </c>
      <c r="I1100" s="1" t="s">
        <v>716</v>
      </c>
      <c r="J1100" t="str">
        <f>TRIM(CONCATENATE(wiz[[#This Row],[SHIPPER..................]],wiz[[#This Row],[ZIP2..]],wiz[[#This Row],[ZIP3..]]))</f>
        <v>b: TOTAL QUALITY LOGI| 2862537334</v>
      </c>
      <c r="K1100" s="1">
        <v>1</v>
      </c>
      <c r="L1100" s="1">
        <v>1.27</v>
      </c>
      <c r="M1100" s="1">
        <v>0.28000000000000003</v>
      </c>
      <c r="N1100" s="1">
        <v>420</v>
      </c>
      <c r="O1100" s="1">
        <v>1.92</v>
      </c>
      <c r="P1100" s="1">
        <v>86</v>
      </c>
      <c r="Q1100" s="1">
        <v>0.3</v>
      </c>
      <c r="R1100" s="1">
        <v>-29</v>
      </c>
      <c r="S1100" s="1">
        <v>-99</v>
      </c>
      <c r="T1100" s="1">
        <v>-245</v>
      </c>
      <c r="U1100" s="1">
        <v>-352</v>
      </c>
      <c r="V1100" s="1">
        <v>-696</v>
      </c>
      <c r="W1100" s="1">
        <v>29706</v>
      </c>
      <c r="X1100" s="1">
        <v>28625</v>
      </c>
      <c r="Y1100" s="1">
        <v>37334</v>
      </c>
      <c r="Z1100" s="1">
        <v>1.33</v>
      </c>
      <c r="AA1100" s="6">
        <f t="shared" si="225"/>
        <v>6</v>
      </c>
      <c r="AB1100" s="6">
        <f t="shared" si="226"/>
        <v>-696</v>
      </c>
      <c r="AC1100" s="6">
        <f t="shared" si="227"/>
        <v>-2160</v>
      </c>
      <c r="AD1100" s="6">
        <f t="shared" si="228"/>
        <v>-360</v>
      </c>
      <c r="AE1100" s="7">
        <f t="shared" si="229"/>
        <v>-696</v>
      </c>
      <c r="AF1100" t="str">
        <f t="shared" ca="1" si="230"/>
        <v>$V$1100</v>
      </c>
      <c r="AG1100" t="str">
        <f t="shared" ca="1" si="231"/>
        <v>$J$1100</v>
      </c>
      <c r="AH1100" t="str">
        <f t="shared" ca="1" si="232"/>
        <v>b: TOTAL QUALITY LOGI| 2862537334</v>
      </c>
      <c r="AI1100" t="str">
        <f t="shared" ca="1" si="221"/>
        <v>$K$1100</v>
      </c>
      <c r="AJ1100" s="8">
        <f t="shared" si="222"/>
        <v>0.16666666666666666</v>
      </c>
      <c r="AK1100" s="7">
        <f t="shared" si="223"/>
        <v>-696</v>
      </c>
      <c r="AL1100" s="7" t="str">
        <f t="shared" ca="1" si="233"/>
        <v>b: TOTAL QUALITY LOGI| 2862537334</v>
      </c>
      <c r="AM1100" t="str">
        <f t="shared" si="224"/>
        <v>b: TOTAL QUALITY LOGI| 2862537334</v>
      </c>
    </row>
    <row r="1101" spans="3:39" x14ac:dyDescent="0.3">
      <c r="C1101" s="1" t="s">
        <v>1243</v>
      </c>
      <c r="D1101" s="1" t="s">
        <v>1244</v>
      </c>
      <c r="E1101" s="1" t="s">
        <v>39</v>
      </c>
      <c r="F1101" s="1" t="s">
        <v>68</v>
      </c>
      <c r="G1101" s="1" t="s">
        <v>231</v>
      </c>
      <c r="H1101" s="1" t="s">
        <v>146</v>
      </c>
      <c r="I1101" s="1" t="s">
        <v>1245</v>
      </c>
      <c r="J1101" t="str">
        <f>TRIM(CONCATENATE(wiz[[#This Row],[SHIPPER..................]],wiz[[#This Row],[ZIP2..]],wiz[[#This Row],[ZIP3..]]))</f>
        <v>CRST CAPACITY SOLUTIO| 2862572712</v>
      </c>
      <c r="K1101" s="1">
        <v>1</v>
      </c>
      <c r="L1101" s="1">
        <v>1.03</v>
      </c>
      <c r="M1101" s="1">
        <v>0.27</v>
      </c>
      <c r="N1101" s="1">
        <v>941</v>
      </c>
      <c r="O1101" s="1">
        <v>1.79</v>
      </c>
      <c r="P1101" s="1">
        <v>71</v>
      </c>
      <c r="Q1101" s="1">
        <v>0.3</v>
      </c>
      <c r="R1101" s="1">
        <v>-57</v>
      </c>
      <c r="S1101" s="1">
        <v>-74</v>
      </c>
      <c r="T1101" s="1">
        <v>6</v>
      </c>
      <c r="U1101" s="1">
        <v>-552</v>
      </c>
      <c r="V1101" s="1">
        <v>-620</v>
      </c>
      <c r="W1101" s="1">
        <v>27420</v>
      </c>
      <c r="X1101" s="1">
        <v>28625</v>
      </c>
      <c r="Y1101" s="1">
        <v>72712</v>
      </c>
      <c r="Z1101" s="1">
        <v>1.08</v>
      </c>
      <c r="AA1101" s="6">
        <f t="shared" si="225"/>
        <v>1</v>
      </c>
      <c r="AB1101" s="6">
        <f t="shared" si="226"/>
        <v>-620</v>
      </c>
      <c r="AC1101" s="6">
        <f t="shared" si="227"/>
        <v>-620</v>
      </c>
      <c r="AD1101" s="6">
        <f t="shared" si="228"/>
        <v>-620</v>
      </c>
      <c r="AE1101" s="7">
        <f t="shared" si="229"/>
        <v>-620</v>
      </c>
      <c r="AF1101" t="str">
        <f t="shared" ca="1" si="230"/>
        <v>$V$1101</v>
      </c>
      <c r="AG1101" t="str">
        <f t="shared" ca="1" si="231"/>
        <v>$J$1101</v>
      </c>
      <c r="AH1101" t="str">
        <f t="shared" ca="1" si="232"/>
        <v>CRST CAPACITY SOLUTIO| 2862572712</v>
      </c>
      <c r="AI1101" t="str">
        <f t="shared" ca="1" si="221"/>
        <v>$K$1101</v>
      </c>
      <c r="AJ1101" s="8">
        <f t="shared" si="222"/>
        <v>1</v>
      </c>
      <c r="AK1101" s="7">
        <f t="shared" si="223"/>
        <v>-620</v>
      </c>
      <c r="AL1101" s="7" t="str">
        <f t="shared" ca="1" si="233"/>
        <v>CRST CAPACITY SOLUTIO| 2862572712</v>
      </c>
      <c r="AM1101" t="str">
        <f t="shared" si="224"/>
        <v>CRST CAPACITY SOLUTIO| 2862572712</v>
      </c>
    </row>
    <row r="1102" spans="3:39" x14ac:dyDescent="0.3">
      <c r="C1102" s="1" t="s">
        <v>1246</v>
      </c>
      <c r="D1102" s="1" t="s">
        <v>1247</v>
      </c>
      <c r="E1102" s="1" t="s">
        <v>39</v>
      </c>
      <c r="F1102" s="1" t="s">
        <v>68</v>
      </c>
      <c r="G1102" s="1" t="s">
        <v>925</v>
      </c>
      <c r="H1102" s="1" t="s">
        <v>146</v>
      </c>
      <c r="I1102" s="1" t="s">
        <v>716</v>
      </c>
      <c r="J1102" t="str">
        <f>TRIM(CONCATENATE(wiz[[#This Row],[SHIPPER..................]],wiz[[#This Row],[ZIP2..]],wiz[[#This Row],[ZIP3..]]))</f>
        <v>LOGISTICS PLUS INC | 2860172701</v>
      </c>
      <c r="K1102" s="1">
        <v>1</v>
      </c>
      <c r="L1102" s="1">
        <v>1.32</v>
      </c>
      <c r="M1102" s="1">
        <v>0.27</v>
      </c>
      <c r="N1102" s="1">
        <v>894</v>
      </c>
      <c r="O1102" s="1">
        <v>1.68</v>
      </c>
      <c r="P1102" s="1">
        <v>54</v>
      </c>
      <c r="Q1102" s="1">
        <v>0.3</v>
      </c>
      <c r="R1102" s="1">
        <v>-54</v>
      </c>
      <c r="S1102" s="1">
        <v>1</v>
      </c>
      <c r="T1102" s="1">
        <v>0</v>
      </c>
      <c r="U1102" s="1">
        <v>-290</v>
      </c>
      <c r="V1102" s="1">
        <v>-289</v>
      </c>
      <c r="W1102" s="1">
        <v>28201</v>
      </c>
      <c r="X1102" s="1">
        <v>28601</v>
      </c>
      <c r="Y1102" s="1">
        <v>72701</v>
      </c>
      <c r="Z1102" s="1">
        <v>1.37</v>
      </c>
      <c r="AA1102" s="6">
        <f t="shared" si="225"/>
        <v>1</v>
      </c>
      <c r="AB1102" s="6">
        <f t="shared" si="226"/>
        <v>-289</v>
      </c>
      <c r="AC1102" s="6">
        <f t="shared" si="227"/>
        <v>-289</v>
      </c>
      <c r="AD1102" s="6">
        <f t="shared" si="228"/>
        <v>-289</v>
      </c>
      <c r="AE1102" s="7">
        <f t="shared" si="229"/>
        <v>-289</v>
      </c>
      <c r="AF1102" t="str">
        <f t="shared" ca="1" si="230"/>
        <v>$V$6</v>
      </c>
      <c r="AG1102" t="str">
        <f t="shared" ca="1" si="231"/>
        <v>$J$6</v>
      </c>
      <c r="AH1102" t="str">
        <f t="shared" ca="1" si="232"/>
        <v>b: C H ROBINSON | 3517360031</v>
      </c>
      <c r="AI1102" t="str">
        <f t="shared" ca="1" si="221"/>
        <v>$K$6</v>
      </c>
      <c r="AJ1102" s="8">
        <f t="shared" si="222"/>
        <v>1</v>
      </c>
      <c r="AK1102" s="7">
        <f t="shared" si="223"/>
        <v>-289</v>
      </c>
      <c r="AL1102" s="7" t="str">
        <f t="shared" ca="1" si="233"/>
        <v>b: C H ROBINSON | 3517360031</v>
      </c>
      <c r="AM1102" t="str">
        <f t="shared" si="224"/>
        <v>LOGISTICS PLUS INC | 2860172701</v>
      </c>
    </row>
    <row r="1103" spans="3:39" x14ac:dyDescent="0.3">
      <c r="C1103" s="1" t="s">
        <v>1248</v>
      </c>
      <c r="D1103" s="1" t="s">
        <v>1249</v>
      </c>
      <c r="E1103" s="1" t="s">
        <v>39</v>
      </c>
      <c r="F1103" s="1" t="s">
        <v>68</v>
      </c>
      <c r="G1103" s="1" t="s">
        <v>1250</v>
      </c>
      <c r="H1103" s="1" t="s">
        <v>146</v>
      </c>
      <c r="I1103" s="1" t="s">
        <v>1251</v>
      </c>
      <c r="J1103" t="str">
        <f>TRIM(CONCATENATE(wiz[[#This Row],[SHIPPER..................]],wiz[[#This Row],[ZIP2..]],wiz[[#This Row],[ZIP3..]]))</f>
        <v>b: MARTEN TRANSPORT | 2816671901</v>
      </c>
      <c r="K1103" s="1">
        <v>2</v>
      </c>
      <c r="L1103" s="1">
        <v>1.05</v>
      </c>
      <c r="M1103" s="1">
        <v>0.27</v>
      </c>
      <c r="N1103" s="1">
        <v>798</v>
      </c>
      <c r="O1103" s="1">
        <v>2.33</v>
      </c>
      <c r="P1103" s="1">
        <v>76</v>
      </c>
      <c r="Q1103" s="1">
        <v>0.3</v>
      </c>
      <c r="R1103" s="1">
        <v>-48</v>
      </c>
      <c r="S1103" s="1">
        <v>-34</v>
      </c>
      <c r="T1103" s="1">
        <v>-125</v>
      </c>
      <c r="U1103" s="1">
        <v>-423</v>
      </c>
      <c r="V1103" s="1">
        <v>-582</v>
      </c>
      <c r="W1103" s="1">
        <v>28301</v>
      </c>
      <c r="X1103" s="1">
        <v>28166</v>
      </c>
      <c r="Y1103" s="1">
        <v>71901</v>
      </c>
      <c r="Z1103" s="1">
        <v>1.1000000000000001</v>
      </c>
      <c r="AA1103" s="6">
        <f t="shared" si="225"/>
        <v>2</v>
      </c>
      <c r="AB1103" s="6">
        <f t="shared" si="226"/>
        <v>-1164</v>
      </c>
      <c r="AC1103" s="6">
        <f t="shared" si="227"/>
        <v>-1164</v>
      </c>
      <c r="AD1103" s="6">
        <f t="shared" si="228"/>
        <v>-582</v>
      </c>
      <c r="AE1103" s="7">
        <f t="shared" si="229"/>
        <v>-582</v>
      </c>
      <c r="AF1103" t="str">
        <f t="shared" ca="1" si="230"/>
        <v>$V$1103</v>
      </c>
      <c r="AG1103" t="str">
        <f t="shared" ca="1" si="231"/>
        <v>$J$1103</v>
      </c>
      <c r="AH1103" t="str">
        <f t="shared" ca="1" si="232"/>
        <v>b: MARTEN TRANSPORT | 2816671901</v>
      </c>
      <c r="AI1103" t="str">
        <f t="shared" ca="1" si="221"/>
        <v>$K$1103</v>
      </c>
      <c r="AJ1103" s="8">
        <f t="shared" si="222"/>
        <v>1</v>
      </c>
      <c r="AK1103" s="7">
        <f t="shared" si="223"/>
        <v>-582</v>
      </c>
      <c r="AL1103" s="7" t="str">
        <f t="shared" ca="1" si="233"/>
        <v>b: MARTEN TRANSPORT | 2816671901</v>
      </c>
      <c r="AM1103" t="str">
        <f t="shared" si="224"/>
        <v>b: MARTEN TRANSPORT | 2816671901</v>
      </c>
    </row>
    <row r="1104" spans="3:39" x14ac:dyDescent="0.3">
      <c r="C1104" s="1" t="s">
        <v>37</v>
      </c>
      <c r="D1104" s="1" t="s">
        <v>38</v>
      </c>
      <c r="E1104" s="1" t="s">
        <v>39</v>
      </c>
      <c r="F1104" s="1" t="s">
        <v>68</v>
      </c>
      <c r="G1104" s="1" t="s">
        <v>1242</v>
      </c>
      <c r="H1104" s="1" t="s">
        <v>53</v>
      </c>
      <c r="I1104" s="1" t="s">
        <v>1014</v>
      </c>
      <c r="J1104" t="str">
        <f>TRIM(CONCATENATE(wiz[[#This Row],[SHIPPER..................]],wiz[[#This Row],[ZIP2..]],wiz[[#This Row],[ZIP3..]]))</f>
        <v>b: C H ROBINSON | 2811560446</v>
      </c>
      <c r="K1104" s="1">
        <v>3</v>
      </c>
      <c r="L1104" s="1">
        <v>1.21</v>
      </c>
      <c r="M1104" s="1">
        <v>0.28000000000000003</v>
      </c>
      <c r="N1104" s="1">
        <v>740</v>
      </c>
      <c r="O1104" s="1">
        <v>1.6</v>
      </c>
      <c r="P1104" s="1">
        <v>36</v>
      </c>
      <c r="Q1104" s="1">
        <v>0.25</v>
      </c>
      <c r="R1104" s="1">
        <v>7</v>
      </c>
      <c r="S1104" s="1">
        <v>19</v>
      </c>
      <c r="T1104" s="1">
        <v>2</v>
      </c>
      <c r="U1104" s="1">
        <v>-114</v>
      </c>
      <c r="V1104" s="1">
        <v>-93</v>
      </c>
      <c r="W1104" s="1">
        <v>28201</v>
      </c>
      <c r="X1104" s="1">
        <v>28115</v>
      </c>
      <c r="Y1104" s="1">
        <v>60446</v>
      </c>
      <c r="Z1104" s="1">
        <v>1.27</v>
      </c>
      <c r="AA1104" s="6">
        <f t="shared" si="225"/>
        <v>615</v>
      </c>
      <c r="AB1104" s="6">
        <f t="shared" si="226"/>
        <v>-279</v>
      </c>
      <c r="AC1104" s="6">
        <f t="shared" si="227"/>
        <v>-122022</v>
      </c>
      <c r="AD1104" s="6">
        <f t="shared" si="228"/>
        <v>-198.40975609756097</v>
      </c>
      <c r="AE1104" s="7">
        <f t="shared" si="229"/>
        <v>-1118</v>
      </c>
      <c r="AF1104" t="str">
        <f t="shared" ca="1" si="230"/>
        <v>$V$1066</v>
      </c>
      <c r="AG1104" t="str">
        <f t="shared" ca="1" si="231"/>
        <v>$J$1066</v>
      </c>
      <c r="AH1104" t="str">
        <f t="shared" ca="1" si="232"/>
        <v>b: C H ROBINSON | 2736036101</v>
      </c>
      <c r="AI1104" t="str">
        <f t="shared" ca="1" si="221"/>
        <v>$K$1066</v>
      </c>
      <c r="AJ1104" s="8">
        <f t="shared" si="222"/>
        <v>4.8780487804878049E-3</v>
      </c>
      <c r="AK1104" s="7">
        <f t="shared" si="223"/>
        <v>-560</v>
      </c>
      <c r="AL1104" s="7" t="str">
        <f t="shared" ca="1" si="233"/>
        <v>b: C H ROBINSON | 6080335055</v>
      </c>
      <c r="AM1104" t="b">
        <f t="shared" si="224"/>
        <v>0</v>
      </c>
    </row>
    <row r="1105" spans="3:39" x14ac:dyDescent="0.3">
      <c r="C1105" s="1" t="s">
        <v>779</v>
      </c>
      <c r="D1105" s="1" t="s">
        <v>780</v>
      </c>
      <c r="E1105" s="1" t="s">
        <v>39</v>
      </c>
      <c r="F1105" s="1" t="s">
        <v>68</v>
      </c>
      <c r="G1105" s="1" t="s">
        <v>231</v>
      </c>
      <c r="H1105" s="1" t="s">
        <v>53</v>
      </c>
      <c r="I1105" s="1" t="s">
        <v>799</v>
      </c>
      <c r="J1105" t="str">
        <f>TRIM(CONCATENATE(wiz[[#This Row],[SHIPPER..................]],wiz[[#This Row],[ZIP2..]],wiz[[#This Row],[ZIP3..]]))</f>
        <v>DAIMLER TRUCKS NA LLC| 2862561101</v>
      </c>
      <c r="K1105" s="1">
        <v>4</v>
      </c>
      <c r="L1105" s="1">
        <v>1.39</v>
      </c>
      <c r="M1105" s="1">
        <v>0.4</v>
      </c>
      <c r="N1105" s="1">
        <v>798</v>
      </c>
      <c r="O1105" s="1">
        <v>1.28</v>
      </c>
      <c r="P1105" s="1">
        <v>29</v>
      </c>
      <c r="Q1105" s="1">
        <v>0.28000000000000003</v>
      </c>
      <c r="R1105" s="1">
        <v>-67</v>
      </c>
      <c r="S1105" s="1">
        <v>-4</v>
      </c>
      <c r="T1105" s="1">
        <v>123</v>
      </c>
      <c r="U1105" s="1">
        <v>118</v>
      </c>
      <c r="V1105" s="1">
        <v>237</v>
      </c>
      <c r="W1105" s="1">
        <v>28625</v>
      </c>
      <c r="X1105" s="1">
        <v>28625</v>
      </c>
      <c r="Y1105" s="1">
        <v>61101</v>
      </c>
      <c r="Z1105" s="1">
        <v>1.57</v>
      </c>
      <c r="AA1105" s="6">
        <f t="shared" si="225"/>
        <v>26</v>
      </c>
      <c r="AB1105" s="6">
        <f t="shared" si="226"/>
        <v>948</v>
      </c>
      <c r="AC1105" s="6">
        <f t="shared" si="227"/>
        <v>7046</v>
      </c>
      <c r="AD1105" s="6">
        <f t="shared" si="228"/>
        <v>271</v>
      </c>
      <c r="AE1105" s="7">
        <f t="shared" si="229"/>
        <v>-22</v>
      </c>
      <c r="AF1105" t="str">
        <f t="shared" ca="1" si="230"/>
        <v>$V$1219</v>
      </c>
      <c r="AG1105" t="str">
        <f t="shared" ca="1" si="231"/>
        <v>$J$1219</v>
      </c>
      <c r="AH1105" t="str">
        <f t="shared" ca="1" si="232"/>
        <v>b: C H ROBINSON | 4427027530</v>
      </c>
      <c r="AI1105" t="str">
        <f t="shared" ca="1" si="221"/>
        <v>$K$1219</v>
      </c>
      <c r="AJ1105" s="8">
        <f t="shared" si="222"/>
        <v>0.15384615384615385</v>
      </c>
      <c r="AK1105" s="7">
        <f t="shared" si="223"/>
        <v>-22</v>
      </c>
      <c r="AL1105" s="7" t="str">
        <f t="shared" ca="1" si="233"/>
        <v>b: C H ROBINSON | 4427027530</v>
      </c>
      <c r="AM1105" t="b">
        <f t="shared" si="224"/>
        <v>0</v>
      </c>
    </row>
    <row r="1106" spans="3:39" x14ac:dyDescent="0.3">
      <c r="C1106" s="1" t="s">
        <v>1252</v>
      </c>
      <c r="D1106" s="1" t="s">
        <v>1253</v>
      </c>
      <c r="E1106" s="1" t="s">
        <v>39</v>
      </c>
      <c r="F1106" s="1" t="s">
        <v>68</v>
      </c>
      <c r="G1106" s="1" t="s">
        <v>1254</v>
      </c>
      <c r="H1106" s="1" t="s">
        <v>140</v>
      </c>
      <c r="I1106" s="1" t="s">
        <v>431</v>
      </c>
      <c r="J1106" t="str">
        <f>TRIM(CONCATENATE(wiz[[#This Row],[SHIPPER..................]],wiz[[#This Row],[ZIP2..]],wiz[[#This Row],[ZIP3..]]))</f>
        <v>PARAGON FILMS | 2868153545</v>
      </c>
      <c r="K1106" s="1">
        <v>1</v>
      </c>
      <c r="L1106" s="1">
        <v>1.42</v>
      </c>
      <c r="M1106" s="1">
        <v>0.19</v>
      </c>
      <c r="N1106" s="1">
        <v>930</v>
      </c>
      <c r="O1106" s="1">
        <v>1.81</v>
      </c>
      <c r="P1106" s="1">
        <v>18</v>
      </c>
      <c r="Q1106" s="1">
        <v>0.25</v>
      </c>
      <c r="R1106" s="1">
        <v>50</v>
      </c>
      <c r="S1106" s="1">
        <v>6</v>
      </c>
      <c r="T1106" s="1">
        <v>1</v>
      </c>
      <c r="U1106" s="1">
        <v>76</v>
      </c>
      <c r="V1106" s="1">
        <v>83</v>
      </c>
      <c r="W1106" s="1">
        <v>28601</v>
      </c>
      <c r="X1106" s="1">
        <v>28681</v>
      </c>
      <c r="Y1106" s="1">
        <v>53545</v>
      </c>
      <c r="Z1106" s="1">
        <v>1.39</v>
      </c>
      <c r="AA1106" s="6">
        <f t="shared" si="225"/>
        <v>1</v>
      </c>
      <c r="AB1106" s="6">
        <f t="shared" si="226"/>
        <v>83</v>
      </c>
      <c r="AC1106" s="6">
        <f t="shared" si="227"/>
        <v>83</v>
      </c>
      <c r="AD1106" s="6">
        <f t="shared" si="228"/>
        <v>83</v>
      </c>
      <c r="AE1106" s="7">
        <f t="shared" si="229"/>
        <v>83</v>
      </c>
      <c r="AF1106" t="str">
        <f t="shared" ca="1" si="230"/>
        <v>$V$43</v>
      </c>
      <c r="AG1106" t="str">
        <f t="shared" ca="1" si="231"/>
        <v>$J$43</v>
      </c>
      <c r="AH1106" t="str">
        <f t="shared" ca="1" si="232"/>
        <v>BRIGGS AND STRATTON | 3683051101</v>
      </c>
      <c r="AI1106" t="str">
        <f t="shared" ca="1" si="221"/>
        <v>$K$43</v>
      </c>
      <c r="AJ1106" s="8">
        <f t="shared" si="222"/>
        <v>1</v>
      </c>
      <c r="AK1106" s="7">
        <f t="shared" si="223"/>
        <v>83</v>
      </c>
      <c r="AL1106" s="7" t="str">
        <f t="shared" ca="1" si="233"/>
        <v>BRIGGS AND STRATTON | 3683051101</v>
      </c>
      <c r="AM1106" t="str">
        <f t="shared" si="224"/>
        <v>PARAGON FILMS | 2868153545</v>
      </c>
    </row>
    <row r="1107" spans="3:39" x14ac:dyDescent="0.3">
      <c r="C1107" s="1" t="s">
        <v>279</v>
      </c>
      <c r="D1107" s="1" t="s">
        <v>280</v>
      </c>
      <c r="E1107" s="1" t="s">
        <v>39</v>
      </c>
      <c r="F1107" s="1" t="s">
        <v>68</v>
      </c>
      <c r="G1107" s="1" t="s">
        <v>925</v>
      </c>
      <c r="H1107" s="1" t="s">
        <v>44</v>
      </c>
      <c r="I1107" s="1" t="s">
        <v>57</v>
      </c>
      <c r="J1107" t="str">
        <f>TRIM(CONCATENATE(wiz[[#This Row],[SHIPPER..................]],wiz[[#This Row],[ZIP2..]],wiz[[#This Row],[ZIP3..]]))</f>
        <v>b: NOLAN TRANSPORTATI| 2860141022</v>
      </c>
      <c r="K1107" s="1">
        <v>1</v>
      </c>
      <c r="L1107" s="1">
        <v>1.35</v>
      </c>
      <c r="M1107" s="1">
        <v>0.27</v>
      </c>
      <c r="N1107" s="1">
        <v>425</v>
      </c>
      <c r="O1107" s="1">
        <v>0.96</v>
      </c>
      <c r="P1107" s="1">
        <v>37</v>
      </c>
      <c r="Q1107" s="1">
        <v>0.25</v>
      </c>
      <c r="R1107" s="1">
        <v>-25</v>
      </c>
      <c r="S1107" s="1">
        <v>-18</v>
      </c>
      <c r="T1107" s="1">
        <v>-18</v>
      </c>
      <c r="U1107" s="1">
        <v>-69</v>
      </c>
      <c r="V1107" s="1">
        <v>-105</v>
      </c>
      <c r="W1107" s="1">
        <v>28656</v>
      </c>
      <c r="X1107" s="1">
        <v>28601</v>
      </c>
      <c r="Y1107" s="1">
        <v>41022</v>
      </c>
      <c r="Z1107" s="1">
        <v>1.4</v>
      </c>
      <c r="AA1107" s="6">
        <f t="shared" si="225"/>
        <v>15</v>
      </c>
      <c r="AB1107" s="6">
        <f t="shared" si="226"/>
        <v>-105</v>
      </c>
      <c r="AC1107" s="6">
        <f t="shared" si="227"/>
        <v>23</v>
      </c>
      <c r="AD1107" s="6">
        <f t="shared" si="228"/>
        <v>1.5333333333333334</v>
      </c>
      <c r="AE1107" s="7">
        <f t="shared" si="229"/>
        <v>-326</v>
      </c>
      <c r="AF1107" t="str">
        <f t="shared" ca="1" si="230"/>
        <v>$V$1665</v>
      </c>
      <c r="AG1107" t="str">
        <f t="shared" ca="1" si="231"/>
        <v>$J$1665</v>
      </c>
      <c r="AH1107" t="str">
        <f t="shared" ca="1" si="232"/>
        <v>b: HARTT LOGISTICS | 2915040201</v>
      </c>
      <c r="AI1107" t="str">
        <f t="shared" ca="1" si="221"/>
        <v>$K$1665</v>
      </c>
      <c r="AJ1107" s="8">
        <f t="shared" si="222"/>
        <v>6.6666666666666666E-2</v>
      </c>
      <c r="AK1107" s="7">
        <f t="shared" si="223"/>
        <v>-326</v>
      </c>
      <c r="AL1107" s="7" t="str">
        <f t="shared" ca="1" si="233"/>
        <v>b: HARTT LOGISTICS | 2915040201</v>
      </c>
      <c r="AM1107" t="b">
        <f t="shared" si="224"/>
        <v>0</v>
      </c>
    </row>
    <row r="1108" spans="3:39" x14ac:dyDescent="0.3">
      <c r="C1108" s="1" t="s">
        <v>1255</v>
      </c>
      <c r="D1108" s="1" t="s">
        <v>1256</v>
      </c>
      <c r="E1108" s="1" t="s">
        <v>39</v>
      </c>
      <c r="F1108" s="1" t="s">
        <v>68</v>
      </c>
      <c r="G1108" s="1" t="s">
        <v>925</v>
      </c>
      <c r="H1108" s="1" t="s">
        <v>44</v>
      </c>
      <c r="I1108" s="1" t="s">
        <v>467</v>
      </c>
      <c r="J1108" t="str">
        <f>TRIM(CONCATENATE(wiz[[#This Row],[SHIPPER..................]],wiz[[#This Row],[ZIP2..]],wiz[[#This Row],[ZIP3..]]))</f>
        <v>b: TALON LOGISTICS LL| 2860140351</v>
      </c>
      <c r="K1108" s="1">
        <v>1</v>
      </c>
      <c r="L1108" s="1">
        <v>1.3</v>
      </c>
      <c r="M1108" s="1">
        <v>0.27</v>
      </c>
      <c r="N1108" s="1">
        <v>366</v>
      </c>
      <c r="O1108" s="1">
        <v>0.48</v>
      </c>
      <c r="P1108" s="1">
        <v>40</v>
      </c>
      <c r="Q1108" s="1">
        <v>0.25</v>
      </c>
      <c r="R1108" s="1">
        <v>19</v>
      </c>
      <c r="S1108" s="1">
        <v>-22</v>
      </c>
      <c r="T1108" s="1">
        <v>69</v>
      </c>
      <c r="U1108" s="1">
        <v>-150</v>
      </c>
      <c r="V1108" s="1">
        <v>-103</v>
      </c>
      <c r="W1108" s="1">
        <v>28656</v>
      </c>
      <c r="X1108" s="1">
        <v>28601</v>
      </c>
      <c r="Y1108" s="1">
        <v>40351</v>
      </c>
      <c r="Z1108" s="1">
        <v>1.35</v>
      </c>
      <c r="AA1108" s="6">
        <f t="shared" si="225"/>
        <v>1</v>
      </c>
      <c r="AB1108" s="6">
        <f t="shared" si="226"/>
        <v>-103</v>
      </c>
      <c r="AC1108" s="6">
        <f t="shared" si="227"/>
        <v>-103</v>
      </c>
      <c r="AD1108" s="6">
        <f t="shared" si="228"/>
        <v>-103</v>
      </c>
      <c r="AE1108" s="7">
        <f t="shared" si="229"/>
        <v>-103</v>
      </c>
      <c r="AF1108" t="str">
        <f t="shared" ca="1" si="230"/>
        <v>$V$1108</v>
      </c>
      <c r="AG1108" t="str">
        <f t="shared" ca="1" si="231"/>
        <v>$J$1108</v>
      </c>
      <c r="AH1108" t="str">
        <f t="shared" ca="1" si="232"/>
        <v>b: TALON LOGISTICS LL| 2860140351</v>
      </c>
      <c r="AI1108" t="str">
        <f t="shared" ca="1" si="221"/>
        <v>$K$1108</v>
      </c>
      <c r="AJ1108" s="8">
        <f t="shared" si="222"/>
        <v>1</v>
      </c>
      <c r="AK1108" s="7">
        <f t="shared" si="223"/>
        <v>-103</v>
      </c>
      <c r="AL1108" s="7" t="str">
        <f t="shared" ca="1" si="233"/>
        <v>b: TALON LOGISTICS LL| 2860140351</v>
      </c>
      <c r="AM1108" t="str">
        <f t="shared" si="224"/>
        <v>b: TALON LOGISTICS LL| 2860140351</v>
      </c>
    </row>
    <row r="1109" spans="3:39" x14ac:dyDescent="0.3">
      <c r="C1109" s="1" t="s">
        <v>1257</v>
      </c>
      <c r="D1109" s="1" t="s">
        <v>1258</v>
      </c>
      <c r="E1109" s="1" t="s">
        <v>39</v>
      </c>
      <c r="F1109" s="1" t="s">
        <v>68</v>
      </c>
      <c r="G1109" s="1" t="s">
        <v>1259</v>
      </c>
      <c r="H1109" s="1" t="s">
        <v>44</v>
      </c>
      <c r="I1109" s="1" t="s">
        <v>1260</v>
      </c>
      <c r="J1109" t="str">
        <f>TRIM(CONCATENATE(wiz[[#This Row],[SHIPPER..................]],wiz[[#This Row],[ZIP2..]],wiz[[#This Row],[ZIP3..]]))</f>
        <v>b: MODERN TRANSPORT N| 2863440472</v>
      </c>
      <c r="K1109" s="1">
        <v>1</v>
      </c>
      <c r="L1109" s="1">
        <v>1.5</v>
      </c>
      <c r="M1109" s="1">
        <v>0.27</v>
      </c>
      <c r="N1109" s="1">
        <v>339</v>
      </c>
      <c r="O1109" s="1">
        <v>1</v>
      </c>
      <c r="P1109" s="1">
        <v>312</v>
      </c>
      <c r="Q1109" s="1">
        <v>0.55000000000000004</v>
      </c>
      <c r="R1109" s="1">
        <v>-20</v>
      </c>
      <c r="S1109" s="1">
        <v>-404</v>
      </c>
      <c r="T1109" s="1">
        <v>-40</v>
      </c>
      <c r="U1109" s="1">
        <v>-274</v>
      </c>
      <c r="V1109" s="1">
        <v>-718</v>
      </c>
      <c r="W1109" s="1">
        <v>30103</v>
      </c>
      <c r="X1109" s="1">
        <v>28634</v>
      </c>
      <c r="Y1109" s="1">
        <v>40472</v>
      </c>
      <c r="Z1109" s="1">
        <v>1.55</v>
      </c>
      <c r="AA1109" s="6">
        <f t="shared" si="225"/>
        <v>1</v>
      </c>
      <c r="AB1109" s="6">
        <f t="shared" si="226"/>
        <v>-718</v>
      </c>
      <c r="AC1109" s="6">
        <f t="shared" si="227"/>
        <v>-718</v>
      </c>
      <c r="AD1109" s="6">
        <f t="shared" si="228"/>
        <v>-718</v>
      </c>
      <c r="AE1109" s="7">
        <f t="shared" si="229"/>
        <v>-718</v>
      </c>
      <c r="AF1109" t="str">
        <f t="shared" ca="1" si="230"/>
        <v>$V$1109</v>
      </c>
      <c r="AG1109" t="str">
        <f t="shared" ca="1" si="231"/>
        <v>$J$1109</v>
      </c>
      <c r="AH1109" t="str">
        <f t="shared" ca="1" si="232"/>
        <v>b: MODERN TRANSPORT N| 2863440472</v>
      </c>
      <c r="AI1109" t="str">
        <f t="shared" ca="1" si="221"/>
        <v>$K$1109</v>
      </c>
      <c r="AJ1109" s="8">
        <f t="shared" si="222"/>
        <v>1</v>
      </c>
      <c r="AK1109" s="7">
        <f t="shared" si="223"/>
        <v>-718</v>
      </c>
      <c r="AL1109" s="7" t="str">
        <f t="shared" ca="1" si="233"/>
        <v>b: MODERN TRANSPORT N| 2863440472</v>
      </c>
      <c r="AM1109" t="str">
        <f t="shared" si="224"/>
        <v>b: MODERN TRANSPORT N| 2863440472</v>
      </c>
    </row>
    <row r="1110" spans="3:39" x14ac:dyDescent="0.3">
      <c r="C1110" s="1" t="s">
        <v>844</v>
      </c>
      <c r="D1110" s="1" t="s">
        <v>845</v>
      </c>
      <c r="E1110" s="1" t="s">
        <v>39</v>
      </c>
      <c r="F1110" s="1" t="s">
        <v>68</v>
      </c>
      <c r="G1110" s="1" t="s">
        <v>1261</v>
      </c>
      <c r="H1110" s="1" t="s">
        <v>176</v>
      </c>
      <c r="I1110" s="1" t="s">
        <v>1125</v>
      </c>
      <c r="J1110" t="str">
        <f>TRIM(CONCATENATE(wiz[[#This Row],[SHIPPER..................]],wiz[[#This Row],[ZIP2..]],wiz[[#This Row],[ZIP3..]]))</f>
        <v>b: FIFTH WHEEL FREIGH| 2863349440</v>
      </c>
      <c r="K1110" s="1">
        <v>1</v>
      </c>
      <c r="L1110" s="1">
        <v>1.2</v>
      </c>
      <c r="M1110" s="1">
        <v>0.28000000000000003</v>
      </c>
      <c r="N1110" s="1">
        <v>709</v>
      </c>
      <c r="O1110" s="1">
        <v>1.1299999999999999</v>
      </c>
      <c r="P1110" s="1">
        <v>30</v>
      </c>
      <c r="Q1110" s="1">
        <v>0.25</v>
      </c>
      <c r="R1110" s="1">
        <v>-9</v>
      </c>
      <c r="S1110" s="1">
        <v>-9</v>
      </c>
      <c r="T1110" s="1">
        <v>114</v>
      </c>
      <c r="U1110" s="1">
        <v>-290</v>
      </c>
      <c r="V1110" s="1">
        <v>-185</v>
      </c>
      <c r="W1110" s="1">
        <v>28656</v>
      </c>
      <c r="X1110" s="1">
        <v>28633</v>
      </c>
      <c r="Y1110" s="1">
        <v>49440</v>
      </c>
      <c r="Z1110" s="1">
        <v>1.26</v>
      </c>
      <c r="AA1110" s="6">
        <f t="shared" si="225"/>
        <v>2</v>
      </c>
      <c r="AB1110" s="6">
        <f t="shared" si="226"/>
        <v>-185</v>
      </c>
      <c r="AC1110" s="6">
        <f t="shared" si="227"/>
        <v>-257</v>
      </c>
      <c r="AD1110" s="6">
        <f t="shared" si="228"/>
        <v>-128.5</v>
      </c>
      <c r="AE1110" s="7">
        <f t="shared" si="229"/>
        <v>-185</v>
      </c>
      <c r="AF1110" t="str">
        <f t="shared" ca="1" si="230"/>
        <v>$V$1110</v>
      </c>
      <c r="AG1110" t="str">
        <f t="shared" ca="1" si="231"/>
        <v>$J$1110</v>
      </c>
      <c r="AH1110" t="str">
        <f t="shared" ca="1" si="232"/>
        <v>b: FIFTH WHEEL FREIGH| 2863349440</v>
      </c>
      <c r="AI1110" t="str">
        <f t="shared" ca="1" si="221"/>
        <v>$K$1110</v>
      </c>
      <c r="AJ1110" s="8">
        <f t="shared" si="222"/>
        <v>0.5</v>
      </c>
      <c r="AK1110" s="7">
        <f t="shared" si="223"/>
        <v>-185</v>
      </c>
      <c r="AL1110" s="7" t="str">
        <f t="shared" ca="1" si="233"/>
        <v>b: FIFTH WHEEL FREIGH| 2863349440</v>
      </c>
      <c r="AM1110" t="str">
        <f t="shared" si="224"/>
        <v>b: FIFTH WHEEL FREIGH| 2863349440</v>
      </c>
    </row>
    <row r="1111" spans="3:39" x14ac:dyDescent="0.3">
      <c r="C1111" s="1" t="s">
        <v>58</v>
      </c>
      <c r="D1111" s="1" t="s">
        <v>59</v>
      </c>
      <c r="E1111" s="1" t="s">
        <v>39</v>
      </c>
      <c r="F1111" s="1" t="s">
        <v>68</v>
      </c>
      <c r="G1111" s="1" t="s">
        <v>925</v>
      </c>
      <c r="H1111" s="1" t="s">
        <v>61</v>
      </c>
      <c r="I1111" s="1" t="s">
        <v>62</v>
      </c>
      <c r="J1111" t="str">
        <f>TRIM(CONCATENATE(wiz[[#This Row],[SHIPPER..................]],wiz[[#This Row],[ZIP2..]],wiz[[#This Row],[ZIP3..]]))</f>
        <v>CENTRAL GARDEN AND PE| 2860165661</v>
      </c>
      <c r="K1111" s="1">
        <v>1</v>
      </c>
      <c r="L1111" s="1">
        <v>1.72</v>
      </c>
      <c r="M1111" s="1">
        <v>0.21</v>
      </c>
      <c r="N1111" s="1">
        <v>867</v>
      </c>
      <c r="O1111" s="1">
        <v>1.88</v>
      </c>
      <c r="P1111" s="1">
        <v>62</v>
      </c>
      <c r="Q1111" s="1">
        <v>0.3</v>
      </c>
      <c r="R1111" s="1">
        <v>0</v>
      </c>
      <c r="S1111" s="1">
        <v>-10</v>
      </c>
      <c r="T1111" s="1">
        <v>-48</v>
      </c>
      <c r="U1111" s="1">
        <v>-16</v>
      </c>
      <c r="V1111" s="1">
        <v>-74</v>
      </c>
      <c r="W1111" s="1">
        <v>28025</v>
      </c>
      <c r="X1111" s="1">
        <v>28601</v>
      </c>
      <c r="Y1111" s="1">
        <v>65661</v>
      </c>
      <c r="Z1111" s="1">
        <v>1.71</v>
      </c>
      <c r="AA1111" s="6">
        <f t="shared" si="225"/>
        <v>48</v>
      </c>
      <c r="AB1111" s="6">
        <f t="shared" si="226"/>
        <v>-74</v>
      </c>
      <c r="AC1111" s="6">
        <f t="shared" si="227"/>
        <v>-4671</v>
      </c>
      <c r="AD1111" s="6">
        <f t="shared" si="228"/>
        <v>-97.3125</v>
      </c>
      <c r="AE1111" s="7">
        <f t="shared" si="229"/>
        <v>-559</v>
      </c>
      <c r="AF1111" t="str">
        <f t="shared" ca="1" si="230"/>
        <v>$V$2311</v>
      </c>
      <c r="AG1111" t="str">
        <f t="shared" ca="1" si="231"/>
        <v>$J$2311</v>
      </c>
      <c r="AH1111" t="str">
        <f t="shared" ca="1" si="232"/>
        <v>CENTRAL GARDEN AND PE| 5301448901</v>
      </c>
      <c r="AI1111" t="str">
        <f t="shared" ca="1" si="221"/>
        <v>$K$2311</v>
      </c>
      <c r="AJ1111" s="8">
        <f t="shared" si="222"/>
        <v>2.0833333333333332E-2</v>
      </c>
      <c r="AK1111" s="7">
        <f t="shared" si="223"/>
        <v>-156</v>
      </c>
      <c r="AL1111" s="7" t="str">
        <f t="shared" ca="1" si="233"/>
        <v>b: MATSON LOGISTICS | 881728379</v>
      </c>
      <c r="AM1111" t="b">
        <f t="shared" si="224"/>
        <v>0</v>
      </c>
    </row>
    <row r="1112" spans="3:39" x14ac:dyDescent="0.3">
      <c r="C1112" s="1" t="s">
        <v>576</v>
      </c>
      <c r="D1112" s="1" t="s">
        <v>577</v>
      </c>
      <c r="E1112" s="1" t="s">
        <v>39</v>
      </c>
      <c r="F1112" s="1" t="s">
        <v>68</v>
      </c>
      <c r="G1112" s="1" t="s">
        <v>1261</v>
      </c>
      <c r="H1112" s="1" t="s">
        <v>66</v>
      </c>
      <c r="I1112" s="1" t="s">
        <v>589</v>
      </c>
      <c r="J1112" t="str">
        <f>TRIM(CONCATENATE(wiz[[#This Row],[SHIPPER..................]],wiz[[#This Row],[ZIP2..]],wiz[[#This Row],[ZIP3..]]))</f>
        <v>b: SUNTECK TRANSPORT | 2863338652</v>
      </c>
      <c r="K1112" s="1">
        <v>1</v>
      </c>
      <c r="L1112" s="1">
        <v>1.71</v>
      </c>
      <c r="M1112" s="1">
        <v>0.28000000000000003</v>
      </c>
      <c r="N1112" s="1">
        <v>577</v>
      </c>
      <c r="O1112" s="1">
        <v>1.79</v>
      </c>
      <c r="P1112" s="1">
        <v>115</v>
      </c>
      <c r="Q1112" s="1">
        <v>0.35</v>
      </c>
      <c r="R1112" s="1">
        <v>-40</v>
      </c>
      <c r="S1112" s="1">
        <v>-129</v>
      </c>
      <c r="T1112" s="1">
        <v>-163</v>
      </c>
      <c r="U1112" s="1">
        <v>213</v>
      </c>
      <c r="V1112" s="1">
        <v>-79</v>
      </c>
      <c r="W1112" s="1">
        <v>27420</v>
      </c>
      <c r="X1112" s="1">
        <v>28633</v>
      </c>
      <c r="Y1112" s="1">
        <v>38652</v>
      </c>
      <c r="Z1112" s="1">
        <v>1.77</v>
      </c>
      <c r="AA1112" s="6">
        <f t="shared" si="225"/>
        <v>10</v>
      </c>
      <c r="AB1112" s="6">
        <f t="shared" si="226"/>
        <v>-79</v>
      </c>
      <c r="AC1112" s="6">
        <f t="shared" si="227"/>
        <v>-607</v>
      </c>
      <c r="AD1112" s="6">
        <f t="shared" si="228"/>
        <v>-60.7</v>
      </c>
      <c r="AE1112" s="7">
        <f t="shared" si="229"/>
        <v>-668</v>
      </c>
      <c r="AF1112" t="str">
        <f t="shared" ca="1" si="230"/>
        <v>$V$1097</v>
      </c>
      <c r="AG1112" t="str">
        <f t="shared" ca="1" si="231"/>
        <v>$J$1097</v>
      </c>
      <c r="AH1112" t="str">
        <f t="shared" ca="1" si="232"/>
        <v>b: SUNTECK TRANSPORT | 2737737148</v>
      </c>
      <c r="AI1112" t="str">
        <f t="shared" ca="1" si="221"/>
        <v>$K$1097</v>
      </c>
      <c r="AJ1112" s="8">
        <f t="shared" si="222"/>
        <v>0.1</v>
      </c>
      <c r="AK1112" s="7">
        <f t="shared" si="223"/>
        <v>-668</v>
      </c>
      <c r="AL1112" s="7" t="str">
        <f t="shared" ca="1" si="233"/>
        <v>b: SUNTECK TRANSPORT | 2737737148</v>
      </c>
      <c r="AM1112" t="b">
        <f t="shared" si="224"/>
        <v>0</v>
      </c>
    </row>
    <row r="1113" spans="3:39" x14ac:dyDescent="0.3">
      <c r="C1113" s="1" t="s">
        <v>461</v>
      </c>
      <c r="D1113" s="1" t="s">
        <v>462</v>
      </c>
      <c r="E1113" s="1" t="s">
        <v>39</v>
      </c>
      <c r="F1113" s="1" t="s">
        <v>68</v>
      </c>
      <c r="G1113" s="1" t="s">
        <v>925</v>
      </c>
      <c r="H1113" s="1" t="s">
        <v>87</v>
      </c>
      <c r="I1113" s="1" t="s">
        <v>381</v>
      </c>
      <c r="J1113" t="str">
        <f>TRIM(CONCATENATE(wiz[[#This Row],[SHIPPER..................]],wiz[[#This Row],[ZIP2..]],wiz[[#This Row],[ZIP3..]]))</f>
        <v>b: COVENANT TRANSPORT| 2860144615</v>
      </c>
      <c r="K1113" s="1">
        <v>1</v>
      </c>
      <c r="L1113" s="1">
        <v>1.23</v>
      </c>
      <c r="M1113" s="1">
        <v>0.27</v>
      </c>
      <c r="N1113" s="1">
        <v>447</v>
      </c>
      <c r="O1113" s="1">
        <v>1.71</v>
      </c>
      <c r="P1113" s="1">
        <v>62</v>
      </c>
      <c r="Q1113" s="1">
        <v>0.3</v>
      </c>
      <c r="R1113" s="1">
        <v>14</v>
      </c>
      <c r="S1113" s="1">
        <v>-10</v>
      </c>
      <c r="T1113" s="1">
        <v>-195</v>
      </c>
      <c r="U1113" s="1">
        <v>-259</v>
      </c>
      <c r="V1113" s="1">
        <v>-464</v>
      </c>
      <c r="W1113" s="1">
        <v>28025</v>
      </c>
      <c r="X1113" s="1">
        <v>28601</v>
      </c>
      <c r="Y1113" s="1">
        <v>44615</v>
      </c>
      <c r="Z1113" s="1">
        <v>1.28</v>
      </c>
      <c r="AA1113" s="6">
        <f t="shared" si="225"/>
        <v>4</v>
      </c>
      <c r="AB1113" s="6">
        <f t="shared" si="226"/>
        <v>-464</v>
      </c>
      <c r="AC1113" s="6">
        <f t="shared" si="227"/>
        <v>-145</v>
      </c>
      <c r="AD1113" s="6">
        <f t="shared" si="228"/>
        <v>-36.25</v>
      </c>
      <c r="AE1113" s="7">
        <f t="shared" si="229"/>
        <v>-464</v>
      </c>
      <c r="AF1113" t="str">
        <f t="shared" ca="1" si="230"/>
        <v>$V$871</v>
      </c>
      <c r="AG1113" t="str">
        <f t="shared" ca="1" si="231"/>
        <v>$J$871</v>
      </c>
      <c r="AH1113" t="str">
        <f t="shared" ca="1" si="232"/>
        <v>KPI LOGISTICS INC | 4942230057</v>
      </c>
      <c r="AI1113" t="str">
        <f t="shared" ca="1" si="221"/>
        <v>$K$871</v>
      </c>
      <c r="AJ1113" s="8">
        <f t="shared" si="222"/>
        <v>0.25</v>
      </c>
      <c r="AK1113" s="7">
        <f t="shared" si="223"/>
        <v>-464</v>
      </c>
      <c r="AL1113" s="7" t="str">
        <f t="shared" ca="1" si="233"/>
        <v>KPI LOGISTICS INC | 4942230057</v>
      </c>
      <c r="AM1113" t="str">
        <f t="shared" si="224"/>
        <v>b: COVENANT TRANSPORT| 2860144615</v>
      </c>
    </row>
    <row r="1114" spans="3:39" x14ac:dyDescent="0.3">
      <c r="C1114" s="1" t="s">
        <v>37</v>
      </c>
      <c r="D1114" s="1" t="s">
        <v>38</v>
      </c>
      <c r="E1114" s="1" t="s">
        <v>39</v>
      </c>
      <c r="F1114" s="1" t="s">
        <v>68</v>
      </c>
      <c r="G1114" s="1" t="s">
        <v>231</v>
      </c>
      <c r="H1114" s="1" t="s">
        <v>87</v>
      </c>
      <c r="I1114" s="1" t="s">
        <v>689</v>
      </c>
      <c r="J1114" t="str">
        <f>TRIM(CONCATENATE(wiz[[#This Row],[SHIPPER..................]],wiz[[#This Row],[ZIP2..]],wiz[[#This Row],[ZIP3..]]))</f>
        <v>b: C H ROBINSON | 2862543050</v>
      </c>
      <c r="K1114" s="1">
        <v>1</v>
      </c>
      <c r="L1114" s="1">
        <v>1.27</v>
      </c>
      <c r="M1114" s="1">
        <v>0.27</v>
      </c>
      <c r="N1114" s="1">
        <v>406</v>
      </c>
      <c r="O1114" s="1">
        <v>0.89</v>
      </c>
      <c r="P1114" s="1">
        <v>151</v>
      </c>
      <c r="Q1114" s="1">
        <v>0.4</v>
      </c>
      <c r="R1114" s="1">
        <v>17</v>
      </c>
      <c r="S1114" s="1">
        <v>-500</v>
      </c>
      <c r="T1114" s="1">
        <v>-1</v>
      </c>
      <c r="U1114" s="1">
        <v>-43</v>
      </c>
      <c r="V1114" s="1">
        <v>-544</v>
      </c>
      <c r="W1114" s="1">
        <v>24000</v>
      </c>
      <c r="X1114" s="1">
        <v>28625</v>
      </c>
      <c r="Y1114" s="1">
        <v>43050</v>
      </c>
      <c r="Z1114" s="1">
        <v>1.32</v>
      </c>
      <c r="AA1114" s="6">
        <f t="shared" si="225"/>
        <v>615</v>
      </c>
      <c r="AB1114" s="6">
        <f t="shared" si="226"/>
        <v>-544</v>
      </c>
      <c r="AC1114" s="6">
        <f t="shared" si="227"/>
        <v>-122022</v>
      </c>
      <c r="AD1114" s="6">
        <f t="shared" si="228"/>
        <v>-198.40975609756097</v>
      </c>
      <c r="AE1114" s="7">
        <f t="shared" si="229"/>
        <v>-1118</v>
      </c>
      <c r="AF1114" t="str">
        <f t="shared" ca="1" si="230"/>
        <v>$V$1066</v>
      </c>
      <c r="AG1114" t="str">
        <f t="shared" ca="1" si="231"/>
        <v>$J$1066</v>
      </c>
      <c r="AH1114" t="str">
        <f t="shared" ca="1" si="232"/>
        <v>b: C H ROBINSON | 2736036101</v>
      </c>
      <c r="AI1114" t="str">
        <f t="shared" ca="1" si="221"/>
        <v>$K$1066</v>
      </c>
      <c r="AJ1114" s="8">
        <f t="shared" si="222"/>
        <v>1.6260162601626016E-3</v>
      </c>
      <c r="AK1114" s="7">
        <f t="shared" si="223"/>
        <v>-560</v>
      </c>
      <c r="AL1114" s="7" t="str">
        <f t="shared" ca="1" si="233"/>
        <v>b: C H ROBINSON | 6080335055</v>
      </c>
      <c r="AM1114" t="b">
        <f t="shared" si="224"/>
        <v>0</v>
      </c>
    </row>
    <row r="1115" spans="3:39" x14ac:dyDescent="0.3">
      <c r="C1115" s="1" t="s">
        <v>635</v>
      </c>
      <c r="D1115" s="1" t="s">
        <v>636</v>
      </c>
      <c r="E1115" s="1" t="s">
        <v>39</v>
      </c>
      <c r="F1115" s="1" t="s">
        <v>68</v>
      </c>
      <c r="G1115" s="1" t="s">
        <v>948</v>
      </c>
      <c r="H1115" s="1" t="s">
        <v>87</v>
      </c>
      <c r="I1115" s="1" t="s">
        <v>233</v>
      </c>
      <c r="J1115" t="str">
        <f>TRIM(CONCATENATE(wiz[[#This Row],[SHIPPER..................]],wiz[[#This Row],[ZIP2..]],wiz[[#This Row],[ZIP3..]]))</f>
        <v>WILLIAMS SONOMA | 2861043123</v>
      </c>
      <c r="K1115" s="1">
        <v>2</v>
      </c>
      <c r="L1115" s="1">
        <v>1.38</v>
      </c>
      <c r="M1115" s="1">
        <v>0.13</v>
      </c>
      <c r="N1115" s="1">
        <v>399</v>
      </c>
      <c r="O1115" s="1">
        <v>0.65</v>
      </c>
      <c r="P1115" s="1">
        <v>71</v>
      </c>
      <c r="Q1115" s="1">
        <v>0.28000000000000003</v>
      </c>
      <c r="R1115" s="1">
        <v>73</v>
      </c>
      <c r="S1115" s="1">
        <v>-58</v>
      </c>
      <c r="T1115" s="1">
        <v>29</v>
      </c>
      <c r="U1115" s="1">
        <v>-57</v>
      </c>
      <c r="V1115" s="1">
        <v>-86</v>
      </c>
      <c r="W1115" s="1">
        <v>29706</v>
      </c>
      <c r="X1115" s="1">
        <v>28610</v>
      </c>
      <c r="Y1115" s="1">
        <v>43123</v>
      </c>
      <c r="Z1115" s="1">
        <v>1.29</v>
      </c>
      <c r="AA1115" s="6">
        <f t="shared" si="225"/>
        <v>104</v>
      </c>
      <c r="AB1115" s="6">
        <f t="shared" si="226"/>
        <v>-172</v>
      </c>
      <c r="AC1115" s="6">
        <f t="shared" si="227"/>
        <v>-8190</v>
      </c>
      <c r="AD1115" s="6">
        <f t="shared" si="228"/>
        <v>-78.75</v>
      </c>
      <c r="AE1115" s="7">
        <f t="shared" si="229"/>
        <v>-406</v>
      </c>
      <c r="AF1115" t="str">
        <f t="shared" ca="1" si="230"/>
        <v>$V$987</v>
      </c>
      <c r="AG1115" t="str">
        <f t="shared" ca="1" si="231"/>
        <v>$J$987</v>
      </c>
      <c r="AH1115" t="str">
        <f t="shared" ca="1" si="232"/>
        <v>WILLIAMS SONOMA | 3865476001</v>
      </c>
      <c r="AI1115" t="str">
        <f t="shared" ca="1" si="221"/>
        <v>$K$987</v>
      </c>
      <c r="AJ1115" s="8">
        <f t="shared" si="222"/>
        <v>1.9230769230769232E-2</v>
      </c>
      <c r="AK1115" s="7">
        <f t="shared" si="223"/>
        <v>-293</v>
      </c>
      <c r="AL1115" s="7" t="str">
        <f t="shared" ca="1" si="233"/>
        <v>WILLIAMS SONOMA | 3051743123</v>
      </c>
      <c r="AM1115" t="b">
        <f t="shared" si="224"/>
        <v>0</v>
      </c>
    </row>
    <row r="1116" spans="3:39" x14ac:dyDescent="0.3">
      <c r="C1116" s="1" t="s">
        <v>539</v>
      </c>
      <c r="D1116" s="1" t="s">
        <v>540</v>
      </c>
      <c r="E1116" s="1" t="s">
        <v>39</v>
      </c>
      <c r="F1116" s="1" t="s">
        <v>68</v>
      </c>
      <c r="G1116" s="1" t="s">
        <v>1262</v>
      </c>
      <c r="H1116" s="1" t="s">
        <v>87</v>
      </c>
      <c r="I1116" s="1" t="s">
        <v>415</v>
      </c>
      <c r="J1116" t="str">
        <f>TRIM(CONCATENATE(wiz[[#This Row],[SHIPPER..................]],wiz[[#This Row],[ZIP2..]],wiz[[#This Row],[ZIP3..]]))</f>
        <v>HOME DEPOT | 2860345050</v>
      </c>
      <c r="K1116" s="1">
        <v>15</v>
      </c>
      <c r="L1116" s="1">
        <v>1.68</v>
      </c>
      <c r="M1116" s="1">
        <v>0.2</v>
      </c>
      <c r="N1116" s="1">
        <v>450</v>
      </c>
      <c r="O1116" s="1">
        <v>0.8</v>
      </c>
      <c r="P1116" s="1">
        <v>42</v>
      </c>
      <c r="Q1116" s="1">
        <v>0.26</v>
      </c>
      <c r="R1116" s="1">
        <v>2</v>
      </c>
      <c r="S1116" s="1">
        <v>-19</v>
      </c>
      <c r="T1116" s="1">
        <v>20</v>
      </c>
      <c r="U1116" s="1">
        <v>225</v>
      </c>
      <c r="V1116" s="1">
        <v>226</v>
      </c>
      <c r="W1116" s="1">
        <v>28601</v>
      </c>
      <c r="X1116" s="1">
        <v>28603</v>
      </c>
      <c r="Y1116" s="1">
        <v>45050</v>
      </c>
      <c r="Z1116" s="1">
        <v>1.66</v>
      </c>
      <c r="AA1116" s="6">
        <f t="shared" si="225"/>
        <v>240</v>
      </c>
      <c r="AB1116" s="6">
        <f t="shared" si="226"/>
        <v>3390</v>
      </c>
      <c r="AC1116" s="6">
        <f t="shared" si="227"/>
        <v>14538</v>
      </c>
      <c r="AD1116" s="6">
        <f t="shared" si="228"/>
        <v>60.575000000000003</v>
      </c>
      <c r="AE1116" s="7">
        <f t="shared" si="229"/>
        <v>-131</v>
      </c>
      <c r="AF1116" t="str">
        <f t="shared" ca="1" si="230"/>
        <v>$V$841</v>
      </c>
      <c r="AG1116" t="str">
        <f t="shared" ca="1" si="231"/>
        <v>$J$841</v>
      </c>
      <c r="AH1116" t="str">
        <f t="shared" ca="1" si="232"/>
        <v>PLS PITTSBURGH LOGIST| 2120147201</v>
      </c>
      <c r="AI1116" t="str">
        <f t="shared" ca="1" si="221"/>
        <v>$K$841</v>
      </c>
      <c r="AJ1116" s="8">
        <f t="shared" si="222"/>
        <v>6.25E-2</v>
      </c>
      <c r="AK1116" s="7">
        <f t="shared" si="223"/>
        <v>-131</v>
      </c>
      <c r="AL1116" s="7" t="str">
        <f t="shared" ca="1" si="233"/>
        <v>PLS PITTSBURGH LOGIST| 2120147201</v>
      </c>
      <c r="AM1116" t="b">
        <f t="shared" si="224"/>
        <v>0</v>
      </c>
    </row>
    <row r="1117" spans="3:39" x14ac:dyDescent="0.3">
      <c r="C1117" s="1" t="s">
        <v>539</v>
      </c>
      <c r="D1117" s="1" t="s">
        <v>540</v>
      </c>
      <c r="E1117" s="1" t="s">
        <v>39</v>
      </c>
      <c r="F1117" s="1" t="s">
        <v>68</v>
      </c>
      <c r="G1117" s="1" t="s">
        <v>231</v>
      </c>
      <c r="H1117" s="1" t="s">
        <v>87</v>
      </c>
      <c r="I1117" s="1" t="s">
        <v>415</v>
      </c>
      <c r="J1117" t="str">
        <f>TRIM(CONCATENATE(wiz[[#This Row],[SHIPPER..................]],wiz[[#This Row],[ZIP2..]],wiz[[#This Row],[ZIP3..]]))</f>
        <v>HOME DEPOT | 2862545050</v>
      </c>
      <c r="K1117" s="1">
        <v>1</v>
      </c>
      <c r="L1117" s="1">
        <v>1.76</v>
      </c>
      <c r="M1117" s="1">
        <v>0.21</v>
      </c>
      <c r="N1117" s="1">
        <v>424</v>
      </c>
      <c r="O1117" s="1">
        <v>1.42</v>
      </c>
      <c r="P1117" s="1">
        <v>0</v>
      </c>
      <c r="Q1117" s="1">
        <v>0.25</v>
      </c>
      <c r="R1117" s="1">
        <v>41</v>
      </c>
      <c r="S1117" s="1">
        <v>-28</v>
      </c>
      <c r="T1117" s="1">
        <v>-127</v>
      </c>
      <c r="U1117" s="1">
        <v>206</v>
      </c>
      <c r="V1117" s="1">
        <v>51</v>
      </c>
      <c r="W1117" s="1">
        <v>28625</v>
      </c>
      <c r="X1117" s="1">
        <v>28625</v>
      </c>
      <c r="Y1117" s="1">
        <v>45050</v>
      </c>
      <c r="Z1117" s="1">
        <v>1.75</v>
      </c>
      <c r="AA1117" s="6">
        <f t="shared" si="225"/>
        <v>240</v>
      </c>
      <c r="AB1117" s="6">
        <f t="shared" si="226"/>
        <v>51</v>
      </c>
      <c r="AC1117" s="6">
        <f t="shared" si="227"/>
        <v>14538</v>
      </c>
      <c r="AD1117" s="6">
        <f t="shared" si="228"/>
        <v>60.575000000000003</v>
      </c>
      <c r="AE1117" s="7">
        <f t="shared" si="229"/>
        <v>-131</v>
      </c>
      <c r="AF1117" t="str">
        <f t="shared" ca="1" si="230"/>
        <v>$V$841</v>
      </c>
      <c r="AG1117" t="str">
        <f t="shared" ca="1" si="231"/>
        <v>$J$841</v>
      </c>
      <c r="AH1117" t="str">
        <f t="shared" ca="1" si="232"/>
        <v>PLS PITTSBURGH LOGIST| 2120147201</v>
      </c>
      <c r="AI1117" t="str">
        <f t="shared" ca="1" si="221"/>
        <v>$K$841</v>
      </c>
      <c r="AJ1117" s="8">
        <f t="shared" si="222"/>
        <v>4.1666666666666666E-3</v>
      </c>
      <c r="AK1117" s="7">
        <f t="shared" si="223"/>
        <v>-131</v>
      </c>
      <c r="AL1117" s="7" t="str">
        <f t="shared" ca="1" si="233"/>
        <v>PLS PITTSBURGH LOGIST| 2120147201</v>
      </c>
      <c r="AM1117" t="b">
        <f t="shared" si="224"/>
        <v>0</v>
      </c>
    </row>
    <row r="1118" spans="3:39" x14ac:dyDescent="0.3">
      <c r="C1118" s="1" t="s">
        <v>539</v>
      </c>
      <c r="D1118" s="1" t="s">
        <v>540</v>
      </c>
      <c r="E1118" s="1" t="s">
        <v>39</v>
      </c>
      <c r="F1118" s="1" t="s">
        <v>68</v>
      </c>
      <c r="G1118" s="1" t="s">
        <v>1262</v>
      </c>
      <c r="H1118" s="1" t="s">
        <v>87</v>
      </c>
      <c r="I1118" s="1" t="s">
        <v>121</v>
      </c>
      <c r="J1118" t="str">
        <f>TRIM(CONCATENATE(wiz[[#This Row],[SHIPPER..................]],wiz[[#This Row],[ZIP2..]],wiz[[#This Row],[ZIP3..]]))</f>
        <v>HOME DEPOT | 2860345889</v>
      </c>
      <c r="K1118" s="1">
        <v>2</v>
      </c>
      <c r="L1118" s="1">
        <v>1.65</v>
      </c>
      <c r="M1118" s="1">
        <v>0.21</v>
      </c>
      <c r="N1118" s="1">
        <v>518</v>
      </c>
      <c r="O1118" s="1">
        <v>1.21</v>
      </c>
      <c r="P1118" s="1">
        <v>32</v>
      </c>
      <c r="Q1118" s="1">
        <v>0.25</v>
      </c>
      <c r="R1118" s="1">
        <v>41</v>
      </c>
      <c r="S1118" s="1">
        <v>-19</v>
      </c>
      <c r="T1118" s="1">
        <v>-39</v>
      </c>
      <c r="U1118" s="1">
        <v>99</v>
      </c>
      <c r="V1118" s="1">
        <v>41</v>
      </c>
      <c r="W1118" s="1">
        <v>28601</v>
      </c>
      <c r="X1118" s="1">
        <v>28603</v>
      </c>
      <c r="Y1118" s="1">
        <v>45889</v>
      </c>
      <c r="Z1118" s="1">
        <v>1.64</v>
      </c>
      <c r="AA1118" s="6">
        <f t="shared" si="225"/>
        <v>240</v>
      </c>
      <c r="AB1118" s="6">
        <f t="shared" si="226"/>
        <v>82</v>
      </c>
      <c r="AC1118" s="6">
        <f t="shared" si="227"/>
        <v>14538</v>
      </c>
      <c r="AD1118" s="6">
        <f t="shared" si="228"/>
        <v>60.575000000000003</v>
      </c>
      <c r="AE1118" s="7">
        <f t="shared" si="229"/>
        <v>-131</v>
      </c>
      <c r="AF1118" t="str">
        <f t="shared" ca="1" si="230"/>
        <v>$V$841</v>
      </c>
      <c r="AG1118" t="str">
        <f t="shared" ca="1" si="231"/>
        <v>$J$841</v>
      </c>
      <c r="AH1118" t="str">
        <f t="shared" ca="1" si="232"/>
        <v>PLS PITTSBURGH LOGIST| 2120147201</v>
      </c>
      <c r="AI1118" t="str">
        <f t="shared" ca="1" si="221"/>
        <v>$K$841</v>
      </c>
      <c r="AJ1118" s="8">
        <f t="shared" si="222"/>
        <v>8.3333333333333332E-3</v>
      </c>
      <c r="AK1118" s="7">
        <f t="shared" si="223"/>
        <v>-131</v>
      </c>
      <c r="AL1118" s="7" t="str">
        <f t="shared" ca="1" si="233"/>
        <v>PLS PITTSBURGH LOGIST| 2120147201</v>
      </c>
      <c r="AM1118" t="b">
        <f t="shared" si="224"/>
        <v>0</v>
      </c>
    </row>
    <row r="1119" spans="3:39" x14ac:dyDescent="0.3">
      <c r="C1119" s="1" t="s">
        <v>539</v>
      </c>
      <c r="D1119" s="1" t="s">
        <v>540</v>
      </c>
      <c r="E1119" s="1" t="s">
        <v>39</v>
      </c>
      <c r="F1119" s="1" t="s">
        <v>68</v>
      </c>
      <c r="G1119" s="1" t="s">
        <v>231</v>
      </c>
      <c r="H1119" s="1" t="s">
        <v>87</v>
      </c>
      <c r="I1119" s="1" t="s">
        <v>121</v>
      </c>
      <c r="J1119" t="str">
        <f>TRIM(CONCATENATE(wiz[[#This Row],[SHIPPER..................]],wiz[[#This Row],[ZIP2..]],wiz[[#This Row],[ZIP3..]]))</f>
        <v>HOME DEPOT | 2862545889</v>
      </c>
      <c r="K1119" s="1">
        <v>28</v>
      </c>
      <c r="L1119" s="1">
        <v>1.55</v>
      </c>
      <c r="M1119" s="1">
        <v>0.2</v>
      </c>
      <c r="N1119" s="1">
        <v>482</v>
      </c>
      <c r="O1119" s="1">
        <v>0.92</v>
      </c>
      <c r="P1119" s="1">
        <v>49</v>
      </c>
      <c r="Q1119" s="1">
        <v>0.28000000000000003</v>
      </c>
      <c r="R1119" s="1">
        <v>42</v>
      </c>
      <c r="S1119" s="1">
        <v>-28</v>
      </c>
      <c r="T1119" s="1">
        <v>11</v>
      </c>
      <c r="U1119" s="1">
        <v>28</v>
      </c>
      <c r="V1119" s="1">
        <v>11</v>
      </c>
      <c r="W1119" s="1">
        <v>29730</v>
      </c>
      <c r="X1119" s="1">
        <v>28625</v>
      </c>
      <c r="Y1119" s="1">
        <v>45889</v>
      </c>
      <c r="Z1119" s="1">
        <v>1.53</v>
      </c>
      <c r="AA1119" s="6">
        <f t="shared" si="225"/>
        <v>240</v>
      </c>
      <c r="AB1119" s="6">
        <f t="shared" si="226"/>
        <v>308</v>
      </c>
      <c r="AC1119" s="6">
        <f t="shared" si="227"/>
        <v>14538</v>
      </c>
      <c r="AD1119" s="6">
        <f t="shared" si="228"/>
        <v>60.575000000000003</v>
      </c>
      <c r="AE1119" s="7">
        <f t="shared" si="229"/>
        <v>-131</v>
      </c>
      <c r="AF1119" t="str">
        <f t="shared" ca="1" si="230"/>
        <v>$V$841</v>
      </c>
      <c r="AG1119" t="str">
        <f t="shared" ca="1" si="231"/>
        <v>$J$841</v>
      </c>
      <c r="AH1119" t="str">
        <f t="shared" ca="1" si="232"/>
        <v>PLS PITTSBURGH LOGIST| 2120147201</v>
      </c>
      <c r="AI1119" t="str">
        <f t="shared" ca="1" si="221"/>
        <v>$K$841</v>
      </c>
      <c r="AJ1119" s="8">
        <f t="shared" si="222"/>
        <v>0.11666666666666667</v>
      </c>
      <c r="AK1119" s="7">
        <f t="shared" si="223"/>
        <v>-131</v>
      </c>
      <c r="AL1119" s="7" t="str">
        <f t="shared" ca="1" si="233"/>
        <v>PLS PITTSBURGH LOGIST| 2120147201</v>
      </c>
      <c r="AM1119" t="b">
        <f t="shared" si="224"/>
        <v>0</v>
      </c>
    </row>
    <row r="1120" spans="3:39" x14ac:dyDescent="0.3">
      <c r="C1120" s="1" t="s">
        <v>1263</v>
      </c>
      <c r="D1120" s="1" t="s">
        <v>1264</v>
      </c>
      <c r="E1120" s="1" t="s">
        <v>39</v>
      </c>
      <c r="F1120" s="1" t="s">
        <v>68</v>
      </c>
      <c r="G1120" s="1" t="s">
        <v>1265</v>
      </c>
      <c r="H1120" s="1" t="s">
        <v>70</v>
      </c>
      <c r="I1120" s="1" t="s">
        <v>603</v>
      </c>
      <c r="J1120" t="str">
        <f>TRIM(CONCATENATE(wiz[[#This Row],[SHIPPER..................]],wiz[[#This Row],[ZIP2..]],wiz[[#This Row],[ZIP3..]]))</f>
        <v>b: WEST MOTOR FREIGHT| 2869737321</v>
      </c>
      <c r="K1120" s="1">
        <v>1</v>
      </c>
      <c r="L1120" s="1">
        <v>1.83</v>
      </c>
      <c r="M1120" s="1">
        <v>0.28000000000000003</v>
      </c>
      <c r="N1120" s="1">
        <v>272</v>
      </c>
      <c r="O1120" s="1">
        <v>0.79</v>
      </c>
      <c r="P1120" s="1">
        <v>47</v>
      </c>
      <c r="Q1120" s="1">
        <v>0.25</v>
      </c>
      <c r="R1120" s="1">
        <v>-19</v>
      </c>
      <c r="S1120" s="1">
        <v>-31</v>
      </c>
      <c r="T1120" s="1">
        <v>-60</v>
      </c>
      <c r="U1120" s="1">
        <v>5</v>
      </c>
      <c r="V1120" s="1">
        <v>-86</v>
      </c>
      <c r="W1120" s="1">
        <v>28625</v>
      </c>
      <c r="X1120" s="1">
        <v>28697</v>
      </c>
      <c r="Y1120" s="1">
        <v>37321</v>
      </c>
      <c r="Z1120" s="1">
        <v>1.89</v>
      </c>
      <c r="AA1120" s="6">
        <f t="shared" si="225"/>
        <v>1</v>
      </c>
      <c r="AB1120" s="6">
        <f t="shared" si="226"/>
        <v>-86</v>
      </c>
      <c r="AC1120" s="6">
        <f t="shared" si="227"/>
        <v>-86</v>
      </c>
      <c r="AD1120" s="6">
        <f t="shared" si="228"/>
        <v>-86</v>
      </c>
      <c r="AE1120" s="7">
        <f t="shared" si="229"/>
        <v>-86</v>
      </c>
      <c r="AF1120" t="str">
        <f t="shared" ca="1" si="230"/>
        <v>$V$973</v>
      </c>
      <c r="AG1120" t="str">
        <f t="shared" ca="1" si="231"/>
        <v>$J$973</v>
      </c>
      <c r="AH1120" t="str">
        <f t="shared" ca="1" si="232"/>
        <v>KELLOGG COMPANY MLXP| 3861149509</v>
      </c>
      <c r="AI1120" t="str">
        <f t="shared" ca="1" si="221"/>
        <v>$K$973</v>
      </c>
      <c r="AJ1120" s="8">
        <f t="shared" si="222"/>
        <v>1</v>
      </c>
      <c r="AK1120" s="7">
        <f t="shared" si="223"/>
        <v>-86</v>
      </c>
      <c r="AL1120" s="7" t="str">
        <f t="shared" ca="1" si="233"/>
        <v>KELLOGG COMPANY MLXP| 3861149509</v>
      </c>
      <c r="AM1120" t="str">
        <f t="shared" si="224"/>
        <v>b: WEST MOTOR FREIGHT| 2869737321</v>
      </c>
    </row>
    <row r="1121" spans="3:39" x14ac:dyDescent="0.3">
      <c r="C1121" s="1" t="s">
        <v>37</v>
      </c>
      <c r="D1121" s="1" t="s">
        <v>38</v>
      </c>
      <c r="E1121" s="1" t="s">
        <v>39</v>
      </c>
      <c r="F1121" s="1" t="s">
        <v>68</v>
      </c>
      <c r="G1121" s="1" t="s">
        <v>1242</v>
      </c>
      <c r="H1121" s="1" t="s">
        <v>70</v>
      </c>
      <c r="I1121" s="1" t="s">
        <v>1266</v>
      </c>
      <c r="J1121" t="str">
        <f>TRIM(CONCATENATE(wiz[[#This Row],[SHIPPER..................]],wiz[[#This Row],[ZIP2..]],wiz[[#This Row],[ZIP3..]]))</f>
        <v>b: C H ROBINSON | 2811538382</v>
      </c>
      <c r="K1121" s="1">
        <v>3</v>
      </c>
      <c r="L1121" s="1">
        <v>0.83</v>
      </c>
      <c r="M1121" s="1">
        <v>0.27</v>
      </c>
      <c r="N1121" s="1">
        <v>562</v>
      </c>
      <c r="O1121" s="1">
        <v>0.83</v>
      </c>
      <c r="P1121" s="1">
        <v>26</v>
      </c>
      <c r="Q1121" s="1">
        <v>0.25</v>
      </c>
      <c r="R1121" s="1">
        <v>-33</v>
      </c>
      <c r="S1121" s="1">
        <v>19</v>
      </c>
      <c r="T1121" s="1">
        <v>64</v>
      </c>
      <c r="U1121" s="1">
        <v>-41</v>
      </c>
      <c r="V1121" s="1">
        <v>42</v>
      </c>
      <c r="W1121" s="1">
        <v>28201</v>
      </c>
      <c r="X1121" s="1">
        <v>28115</v>
      </c>
      <c r="Y1121" s="1">
        <v>38382</v>
      </c>
      <c r="Z1121" s="1">
        <v>0.88</v>
      </c>
      <c r="AA1121" s="6">
        <f t="shared" si="225"/>
        <v>615</v>
      </c>
      <c r="AB1121" s="6">
        <f t="shared" si="226"/>
        <v>126</v>
      </c>
      <c r="AC1121" s="6">
        <f t="shared" si="227"/>
        <v>-122022</v>
      </c>
      <c r="AD1121" s="6">
        <f t="shared" si="228"/>
        <v>-198.40975609756097</v>
      </c>
      <c r="AE1121" s="7">
        <f t="shared" si="229"/>
        <v>-1118</v>
      </c>
      <c r="AF1121" t="str">
        <f t="shared" ca="1" si="230"/>
        <v>$V$1066</v>
      </c>
      <c r="AG1121" t="str">
        <f t="shared" ca="1" si="231"/>
        <v>$J$1066</v>
      </c>
      <c r="AH1121" t="str">
        <f t="shared" ca="1" si="232"/>
        <v>b: C H ROBINSON | 2736036101</v>
      </c>
      <c r="AI1121" t="str">
        <f t="shared" ca="1" si="221"/>
        <v>$K$1066</v>
      </c>
      <c r="AJ1121" s="8">
        <f t="shared" si="222"/>
        <v>4.8780487804878049E-3</v>
      </c>
      <c r="AK1121" s="7">
        <f t="shared" si="223"/>
        <v>-560</v>
      </c>
      <c r="AL1121" s="7" t="str">
        <f t="shared" ca="1" si="233"/>
        <v>b: C H ROBINSON | 6080335055</v>
      </c>
      <c r="AM1121" t="b">
        <f t="shared" si="224"/>
        <v>0</v>
      </c>
    </row>
    <row r="1122" spans="3:39" x14ac:dyDescent="0.3">
      <c r="C1122" s="1" t="s">
        <v>1267</v>
      </c>
      <c r="D1122" s="1" t="s">
        <v>1268</v>
      </c>
      <c r="E1122" s="1" t="s">
        <v>39</v>
      </c>
      <c r="F1122" s="1" t="s">
        <v>68</v>
      </c>
      <c r="G1122" s="1" t="s">
        <v>1269</v>
      </c>
      <c r="H1122" s="1" t="s">
        <v>70</v>
      </c>
      <c r="I1122" s="1" t="s">
        <v>194</v>
      </c>
      <c r="J1122" t="str">
        <f>TRIM(CONCATENATE(wiz[[#This Row],[SHIPPER..................]],wiz[[#This Row],[ZIP2..]],wiz[[#This Row],[ZIP3..]]))</f>
        <v>MVP GROUP | 2701138261</v>
      </c>
      <c r="K1122" s="1">
        <v>5</v>
      </c>
      <c r="L1122" s="1">
        <v>1.19</v>
      </c>
      <c r="M1122" s="1">
        <v>0.27</v>
      </c>
      <c r="N1122" s="1">
        <v>610</v>
      </c>
      <c r="O1122" s="1">
        <v>1.0900000000000001</v>
      </c>
      <c r="P1122" s="1">
        <v>44</v>
      </c>
      <c r="Q1122" s="1">
        <v>0.27</v>
      </c>
      <c r="R1122" s="1">
        <v>-36</v>
      </c>
      <c r="S1122" s="1">
        <v>-23</v>
      </c>
      <c r="T1122" s="1">
        <v>29</v>
      </c>
      <c r="U1122" s="1">
        <v>173</v>
      </c>
      <c r="V1122" s="1">
        <v>179</v>
      </c>
      <c r="W1122" s="1">
        <v>28656</v>
      </c>
      <c r="X1122" s="1">
        <v>27011</v>
      </c>
      <c r="Y1122" s="1">
        <v>38261</v>
      </c>
      <c r="Z1122" s="1">
        <v>1.24</v>
      </c>
      <c r="AA1122" s="6">
        <f t="shared" si="225"/>
        <v>73</v>
      </c>
      <c r="AB1122" s="6">
        <f t="shared" si="226"/>
        <v>895</v>
      </c>
      <c r="AC1122" s="6">
        <f t="shared" si="227"/>
        <v>8887</v>
      </c>
      <c r="AD1122" s="6">
        <f t="shared" si="228"/>
        <v>121.73972602739725</v>
      </c>
      <c r="AE1122" s="7">
        <f t="shared" si="229"/>
        <v>101</v>
      </c>
      <c r="AF1122" t="str">
        <f t="shared" ca="1" si="230"/>
        <v>$V$283</v>
      </c>
      <c r="AG1122" t="str">
        <f t="shared" ca="1" si="231"/>
        <v>$J$283</v>
      </c>
      <c r="AH1122" t="str">
        <f t="shared" ca="1" si="232"/>
        <v>HOME DEPOT | 3022745889</v>
      </c>
      <c r="AI1122" t="str">
        <f t="shared" ca="1" si="221"/>
        <v>$K$283</v>
      </c>
      <c r="AJ1122" s="8">
        <f t="shared" si="222"/>
        <v>6.8493150684931503E-2</v>
      </c>
      <c r="AK1122" s="7">
        <f t="shared" si="223"/>
        <v>101</v>
      </c>
      <c r="AL1122" s="7" t="str">
        <f t="shared" ca="1" si="233"/>
        <v>HOME DEPOT | 3022745889</v>
      </c>
      <c r="AM1122" t="b">
        <f t="shared" si="224"/>
        <v>0</v>
      </c>
    </row>
    <row r="1123" spans="3:39" x14ac:dyDescent="0.3">
      <c r="C1123" s="1" t="s">
        <v>1267</v>
      </c>
      <c r="D1123" s="1" t="s">
        <v>1268</v>
      </c>
      <c r="E1123" s="1" t="s">
        <v>39</v>
      </c>
      <c r="F1123" s="1" t="s">
        <v>68</v>
      </c>
      <c r="G1123" s="1" t="s">
        <v>1270</v>
      </c>
      <c r="H1123" s="1" t="s">
        <v>70</v>
      </c>
      <c r="I1123" s="1" t="s">
        <v>194</v>
      </c>
      <c r="J1123" t="str">
        <f>TRIM(CONCATENATE(wiz[[#This Row],[SHIPPER..................]],wiz[[#This Row],[ZIP2..]],wiz[[#This Row],[ZIP3..]]))</f>
        <v>MVP GROUP | 2862138261</v>
      </c>
      <c r="K1123" s="1">
        <v>66</v>
      </c>
      <c r="L1123" s="1">
        <v>1.2</v>
      </c>
      <c r="M1123" s="1">
        <v>0.27</v>
      </c>
      <c r="N1123" s="1">
        <v>606</v>
      </c>
      <c r="O1123" s="1">
        <v>1.18</v>
      </c>
      <c r="P1123" s="1">
        <v>81</v>
      </c>
      <c r="Q1123" s="1">
        <v>0.31</v>
      </c>
      <c r="R1123" s="1">
        <v>-39</v>
      </c>
      <c r="S1123" s="1">
        <v>-75</v>
      </c>
      <c r="T1123" s="1">
        <v>8</v>
      </c>
      <c r="U1123" s="1">
        <v>168</v>
      </c>
      <c r="V1123" s="1">
        <v>101</v>
      </c>
      <c r="W1123" s="1">
        <v>28656</v>
      </c>
      <c r="X1123" s="1">
        <v>28621</v>
      </c>
      <c r="Y1123" s="1">
        <v>38261</v>
      </c>
      <c r="Z1123" s="1">
        <v>1.25</v>
      </c>
      <c r="AA1123" s="6">
        <f t="shared" si="225"/>
        <v>73</v>
      </c>
      <c r="AB1123" s="6">
        <f t="shared" si="226"/>
        <v>6666</v>
      </c>
      <c r="AC1123" s="6">
        <f t="shared" si="227"/>
        <v>8887</v>
      </c>
      <c r="AD1123" s="6">
        <f t="shared" si="228"/>
        <v>121.73972602739725</v>
      </c>
      <c r="AE1123" s="7">
        <f t="shared" si="229"/>
        <v>101</v>
      </c>
      <c r="AF1123" t="str">
        <f t="shared" ca="1" si="230"/>
        <v>$V$283</v>
      </c>
      <c r="AG1123" t="str">
        <f t="shared" ca="1" si="231"/>
        <v>$J$283</v>
      </c>
      <c r="AH1123" t="str">
        <f t="shared" ca="1" si="232"/>
        <v>HOME DEPOT | 3022745889</v>
      </c>
      <c r="AI1123" t="str">
        <f t="shared" ca="1" si="221"/>
        <v>$K$283</v>
      </c>
      <c r="AJ1123" s="8">
        <f t="shared" si="222"/>
        <v>0.90410958904109584</v>
      </c>
      <c r="AK1123" s="7">
        <f t="shared" si="223"/>
        <v>101</v>
      </c>
      <c r="AL1123" s="7" t="str">
        <f t="shared" ca="1" si="233"/>
        <v>HOME DEPOT | 3022745889</v>
      </c>
      <c r="AM1123" t="str">
        <f t="shared" si="224"/>
        <v>MVP GROUP | 2862138261</v>
      </c>
    </row>
    <row r="1124" spans="3:39" x14ac:dyDescent="0.3">
      <c r="C1124" s="1" t="s">
        <v>37</v>
      </c>
      <c r="D1124" s="1" t="s">
        <v>38</v>
      </c>
      <c r="E1124" s="1" t="s">
        <v>39</v>
      </c>
      <c r="F1124" s="1" t="s">
        <v>68</v>
      </c>
      <c r="G1124" s="1" t="s">
        <v>1271</v>
      </c>
      <c r="H1124" s="1" t="s">
        <v>70</v>
      </c>
      <c r="I1124" s="1" t="s">
        <v>1272</v>
      </c>
      <c r="J1124" t="str">
        <f>TRIM(CONCATENATE(wiz[[#This Row],[SHIPPER..................]],wiz[[#This Row],[ZIP2..]],wiz[[#This Row],[ZIP3..]]))</f>
        <v>b: C H ROBINSON | 2867037862</v>
      </c>
      <c r="K1124" s="1">
        <v>1</v>
      </c>
      <c r="L1124" s="1">
        <v>1.75</v>
      </c>
      <c r="M1124" s="1">
        <v>0.27</v>
      </c>
      <c r="N1124" s="1">
        <v>198</v>
      </c>
      <c r="O1124" s="1">
        <v>0.67</v>
      </c>
      <c r="P1124" s="1">
        <v>124</v>
      </c>
      <c r="Q1124" s="1">
        <v>0.35</v>
      </c>
      <c r="R1124" s="1">
        <v>-12</v>
      </c>
      <c r="S1124" s="1">
        <v>-147</v>
      </c>
      <c r="T1124" s="1">
        <v>-45</v>
      </c>
      <c r="U1124" s="1">
        <v>-41</v>
      </c>
      <c r="V1124" s="1">
        <v>-233</v>
      </c>
      <c r="W1124" s="1">
        <v>29706</v>
      </c>
      <c r="X1124" s="1">
        <v>28670</v>
      </c>
      <c r="Y1124" s="1">
        <v>37862</v>
      </c>
      <c r="Z1124" s="1">
        <v>1.8</v>
      </c>
      <c r="AA1124" s="6">
        <f t="shared" si="225"/>
        <v>615</v>
      </c>
      <c r="AB1124" s="6">
        <f t="shared" si="226"/>
        <v>-233</v>
      </c>
      <c r="AC1124" s="6">
        <f t="shared" si="227"/>
        <v>-122022</v>
      </c>
      <c r="AD1124" s="6">
        <f t="shared" si="228"/>
        <v>-198.40975609756097</v>
      </c>
      <c r="AE1124" s="7">
        <f t="shared" si="229"/>
        <v>-1118</v>
      </c>
      <c r="AF1124" t="str">
        <f t="shared" ca="1" si="230"/>
        <v>$V$1066</v>
      </c>
      <c r="AG1124" t="str">
        <f t="shared" ca="1" si="231"/>
        <v>$J$1066</v>
      </c>
      <c r="AH1124" t="str">
        <f t="shared" ca="1" si="232"/>
        <v>b: C H ROBINSON | 2736036101</v>
      </c>
      <c r="AI1124" t="str">
        <f t="shared" ca="1" si="221"/>
        <v>$K$1066</v>
      </c>
      <c r="AJ1124" s="8">
        <f t="shared" si="222"/>
        <v>1.6260162601626016E-3</v>
      </c>
      <c r="AK1124" s="7">
        <f t="shared" si="223"/>
        <v>-560</v>
      </c>
      <c r="AL1124" s="7" t="str">
        <f t="shared" ca="1" si="233"/>
        <v>b: C H ROBINSON | 6080335055</v>
      </c>
      <c r="AM1124" t="b">
        <f t="shared" si="224"/>
        <v>0</v>
      </c>
    </row>
    <row r="1125" spans="3:39" x14ac:dyDescent="0.3">
      <c r="C1125" s="1" t="s">
        <v>1098</v>
      </c>
      <c r="D1125" s="1" t="s">
        <v>1099</v>
      </c>
      <c r="E1125" s="1" t="s">
        <v>39</v>
      </c>
      <c r="F1125" s="1" t="s">
        <v>68</v>
      </c>
      <c r="G1125" s="1" t="s">
        <v>1242</v>
      </c>
      <c r="H1125" s="1" t="s">
        <v>70</v>
      </c>
      <c r="I1125" s="1" t="s">
        <v>75</v>
      </c>
      <c r="J1125" t="str">
        <f>TRIM(CONCATENATE(wiz[[#This Row],[SHIPPER..................]],wiz[[#This Row],[ZIP2..]],wiz[[#This Row],[ZIP3..]]))</f>
        <v>b: NORTH STAR TRANSPO| 2811538101</v>
      </c>
      <c r="K1125" s="1">
        <v>1</v>
      </c>
      <c r="L1125" s="1">
        <v>1.1499999999999999</v>
      </c>
      <c r="M1125" s="1">
        <v>0.27</v>
      </c>
      <c r="N1125" s="1">
        <v>621</v>
      </c>
      <c r="O1125" s="1">
        <v>1.88</v>
      </c>
      <c r="P1125" s="1">
        <v>165</v>
      </c>
      <c r="Q1125" s="1">
        <v>0.4</v>
      </c>
      <c r="R1125" s="1">
        <v>-37</v>
      </c>
      <c r="S1125" s="1">
        <v>-500</v>
      </c>
      <c r="T1125" s="1">
        <v>-158</v>
      </c>
      <c r="U1125" s="1">
        <v>-144</v>
      </c>
      <c r="V1125" s="1">
        <v>-802</v>
      </c>
      <c r="W1125" s="1">
        <v>24000</v>
      </c>
      <c r="X1125" s="1">
        <v>28115</v>
      </c>
      <c r="Y1125" s="1">
        <v>38101</v>
      </c>
      <c r="Z1125" s="1">
        <v>1.2</v>
      </c>
      <c r="AA1125" s="6">
        <f t="shared" si="225"/>
        <v>2</v>
      </c>
      <c r="AB1125" s="6">
        <f t="shared" si="226"/>
        <v>-802</v>
      </c>
      <c r="AC1125" s="6">
        <f t="shared" si="227"/>
        <v>-596</v>
      </c>
      <c r="AD1125" s="6">
        <f t="shared" si="228"/>
        <v>-298</v>
      </c>
      <c r="AE1125" s="7">
        <f t="shared" si="229"/>
        <v>-802</v>
      </c>
      <c r="AF1125" t="str">
        <f t="shared" ca="1" si="230"/>
        <v>$V$823</v>
      </c>
      <c r="AG1125" t="str">
        <f t="shared" ca="1" si="231"/>
        <v>$J$823</v>
      </c>
      <c r="AH1125" t="str">
        <f t="shared" ca="1" si="232"/>
        <v>b: C H ROBINSON | 4568030301</v>
      </c>
      <c r="AI1125" t="str">
        <f t="shared" ca="1" si="221"/>
        <v>$K$823</v>
      </c>
      <c r="AJ1125" s="8">
        <f t="shared" si="222"/>
        <v>0.5</v>
      </c>
      <c r="AK1125" s="7">
        <f t="shared" si="223"/>
        <v>-802</v>
      </c>
      <c r="AL1125" s="7" t="str">
        <f t="shared" ca="1" si="233"/>
        <v>b: C H ROBINSON | 4568030301</v>
      </c>
      <c r="AM1125" t="str">
        <f t="shared" si="224"/>
        <v>b: NORTH STAR TRANSPO| 2811538101</v>
      </c>
    </row>
    <row r="1126" spans="3:39" x14ac:dyDescent="0.3">
      <c r="C1126" s="1" t="s">
        <v>199</v>
      </c>
      <c r="D1126" s="1" t="s">
        <v>200</v>
      </c>
      <c r="E1126" s="1" t="s">
        <v>39</v>
      </c>
      <c r="F1126" s="1" t="s">
        <v>68</v>
      </c>
      <c r="G1126" s="1" t="s">
        <v>231</v>
      </c>
      <c r="H1126" s="1" t="s">
        <v>70</v>
      </c>
      <c r="I1126" s="1" t="s">
        <v>672</v>
      </c>
      <c r="J1126" t="str">
        <f>TRIM(CONCATENATE(wiz[[#This Row],[SHIPPER..................]],wiz[[#This Row],[ZIP2..]],wiz[[#This Row],[ZIP3..]]))</f>
        <v>b: TITAN TRANSFER LOG| 2862538002</v>
      </c>
      <c r="K1126" s="1">
        <v>1</v>
      </c>
      <c r="L1126" s="1">
        <v>1.37</v>
      </c>
      <c r="M1126" s="1">
        <v>0.27</v>
      </c>
      <c r="N1126" s="1">
        <v>580</v>
      </c>
      <c r="O1126" s="1">
        <v>2</v>
      </c>
      <c r="P1126" s="1">
        <v>84</v>
      </c>
      <c r="Q1126" s="1">
        <v>0.3</v>
      </c>
      <c r="R1126" s="1">
        <v>-35</v>
      </c>
      <c r="S1126" s="1">
        <v>-96</v>
      </c>
      <c r="T1126" s="1">
        <v>-213</v>
      </c>
      <c r="U1126" s="1">
        <v>-51</v>
      </c>
      <c r="V1126" s="1">
        <v>-360</v>
      </c>
      <c r="W1126" s="1">
        <v>29706</v>
      </c>
      <c r="X1126" s="1">
        <v>28625</v>
      </c>
      <c r="Y1126" s="1">
        <v>38002</v>
      </c>
      <c r="Z1126" s="1">
        <v>1.42</v>
      </c>
      <c r="AA1126" s="6">
        <f t="shared" si="225"/>
        <v>7</v>
      </c>
      <c r="AB1126" s="6">
        <f t="shared" si="226"/>
        <v>-360</v>
      </c>
      <c r="AC1126" s="6">
        <f t="shared" si="227"/>
        <v>-1181</v>
      </c>
      <c r="AD1126" s="6">
        <f t="shared" si="228"/>
        <v>-168.71428571428572</v>
      </c>
      <c r="AE1126" s="7">
        <f t="shared" si="229"/>
        <v>-458</v>
      </c>
      <c r="AF1126" t="str">
        <f t="shared" ca="1" si="230"/>
        <v>$V$68</v>
      </c>
      <c r="AG1126" t="str">
        <f t="shared" ca="1" si="231"/>
        <v>$J$68</v>
      </c>
      <c r="AH1126" t="str">
        <f t="shared" ca="1" si="232"/>
        <v>b: TITAN TRANSFER LOG| 3686737201</v>
      </c>
      <c r="AI1126" t="str">
        <f t="shared" ca="1" si="221"/>
        <v>$K$68</v>
      </c>
      <c r="AJ1126" s="8">
        <f t="shared" si="222"/>
        <v>0.14285714285714285</v>
      </c>
      <c r="AK1126" s="7">
        <f t="shared" si="223"/>
        <v>-458</v>
      </c>
      <c r="AL1126" s="7" t="str">
        <f t="shared" ca="1" si="233"/>
        <v>b: TITAN TRANSFER LOG| 3686737201</v>
      </c>
      <c r="AM1126" t="b">
        <f t="shared" si="224"/>
        <v>0</v>
      </c>
    </row>
    <row r="1127" spans="3:39" x14ac:dyDescent="0.3">
      <c r="C1127" s="1" t="s">
        <v>717</v>
      </c>
      <c r="D1127" s="1" t="s">
        <v>718</v>
      </c>
      <c r="E1127" s="1" t="s">
        <v>39</v>
      </c>
      <c r="F1127" s="1" t="s">
        <v>68</v>
      </c>
      <c r="G1127" s="1" t="s">
        <v>1273</v>
      </c>
      <c r="H1127" s="1" t="s">
        <v>70</v>
      </c>
      <c r="I1127" s="1" t="s">
        <v>575</v>
      </c>
      <c r="J1127" t="str">
        <f>TRIM(CONCATENATE(wiz[[#This Row],[SHIPPER..................]],wiz[[#This Row],[ZIP2..]],wiz[[#This Row],[ZIP3..]]))</f>
        <v>b: DSC LOGISTICS | 2705537087</v>
      </c>
      <c r="K1127" s="1">
        <v>1</v>
      </c>
      <c r="L1127" s="1">
        <v>1.49</v>
      </c>
      <c r="M1127" s="1">
        <v>0.21</v>
      </c>
      <c r="N1127" s="1">
        <v>369</v>
      </c>
      <c r="O1127" s="1">
        <v>0.92</v>
      </c>
      <c r="P1127" s="1">
        <v>86</v>
      </c>
      <c r="Q1127" s="1">
        <v>0.3</v>
      </c>
      <c r="R1127" s="1">
        <v>0</v>
      </c>
      <c r="S1127" s="1">
        <v>-99</v>
      </c>
      <c r="T1127" s="1">
        <v>-35</v>
      </c>
      <c r="U1127" s="1">
        <v>-25</v>
      </c>
      <c r="V1127" s="1">
        <v>-159</v>
      </c>
      <c r="W1127" s="1">
        <v>28134</v>
      </c>
      <c r="X1127" s="1">
        <v>27055</v>
      </c>
      <c r="Y1127" s="1">
        <v>37087</v>
      </c>
      <c r="Z1127" s="1">
        <v>1.48</v>
      </c>
      <c r="AA1127" s="6">
        <f t="shared" si="225"/>
        <v>13</v>
      </c>
      <c r="AB1127" s="6">
        <f t="shared" si="226"/>
        <v>-159</v>
      </c>
      <c r="AC1127" s="6">
        <f t="shared" si="227"/>
        <v>-1079</v>
      </c>
      <c r="AD1127" s="6">
        <f t="shared" si="228"/>
        <v>-83</v>
      </c>
      <c r="AE1127" s="7">
        <f t="shared" si="229"/>
        <v>-352</v>
      </c>
      <c r="AF1127" t="str">
        <f t="shared" ca="1" si="230"/>
        <v>$V$32</v>
      </c>
      <c r="AG1127" t="str">
        <f t="shared" ca="1" si="231"/>
        <v>$J$32</v>
      </c>
      <c r="AH1127" t="str">
        <f t="shared" ca="1" si="232"/>
        <v>b: SCOTT LOGISTICS CO| 3606638101</v>
      </c>
      <c r="AI1127" t="str">
        <f t="shared" ca="1" si="221"/>
        <v>$K$32</v>
      </c>
      <c r="AJ1127" s="8">
        <f t="shared" si="222"/>
        <v>7.6923076923076927E-2</v>
      </c>
      <c r="AK1127" s="7">
        <f t="shared" si="223"/>
        <v>-352</v>
      </c>
      <c r="AL1127" s="7" t="str">
        <f t="shared" ca="1" si="233"/>
        <v>b: SCOTT LOGISTICS CO| 3606638101</v>
      </c>
      <c r="AM1127" t="b">
        <f t="shared" si="224"/>
        <v>0</v>
      </c>
    </row>
    <row r="1128" spans="3:39" x14ac:dyDescent="0.3">
      <c r="C1128" s="1" t="s">
        <v>539</v>
      </c>
      <c r="D1128" s="1" t="s">
        <v>540</v>
      </c>
      <c r="E1128" s="1" t="s">
        <v>39</v>
      </c>
      <c r="F1128" s="1" t="s">
        <v>68</v>
      </c>
      <c r="G1128" s="1" t="s">
        <v>1242</v>
      </c>
      <c r="H1128" s="1" t="s">
        <v>76</v>
      </c>
      <c r="I1128" s="1" t="s">
        <v>582</v>
      </c>
      <c r="J1128" t="str">
        <f>TRIM(CONCATENATE(wiz[[#This Row],[SHIPPER..................]],wiz[[#This Row],[ZIP2..]],wiz[[#This Row],[ZIP3..]]))</f>
        <v>HOME DEPOT | 2811575201</v>
      </c>
      <c r="K1128" s="1">
        <v>3</v>
      </c>
      <c r="L1128" s="1">
        <v>1.6</v>
      </c>
      <c r="M1128" s="1">
        <v>0.21</v>
      </c>
      <c r="N1128" s="1">
        <v>1041</v>
      </c>
      <c r="O1128" s="1">
        <v>1.52</v>
      </c>
      <c r="P1128" s="1">
        <v>42</v>
      </c>
      <c r="Q1128" s="1">
        <v>0.27</v>
      </c>
      <c r="R1128" s="1">
        <v>0</v>
      </c>
      <c r="S1128" s="1">
        <v>-3</v>
      </c>
      <c r="T1128" s="1">
        <v>105</v>
      </c>
      <c r="U1128" s="1">
        <v>-22</v>
      </c>
      <c r="V1128" s="1">
        <v>80</v>
      </c>
      <c r="W1128" s="1">
        <v>28025</v>
      </c>
      <c r="X1128" s="1">
        <v>28115</v>
      </c>
      <c r="Y1128" s="1">
        <v>75201</v>
      </c>
      <c r="Z1128" s="1">
        <v>1.59</v>
      </c>
      <c r="AA1128" s="6">
        <f t="shared" si="225"/>
        <v>240</v>
      </c>
      <c r="AB1128" s="6">
        <f t="shared" si="226"/>
        <v>240</v>
      </c>
      <c r="AC1128" s="6">
        <f t="shared" si="227"/>
        <v>14538</v>
      </c>
      <c r="AD1128" s="6">
        <f t="shared" si="228"/>
        <v>60.575000000000003</v>
      </c>
      <c r="AE1128" s="7">
        <f t="shared" si="229"/>
        <v>-131</v>
      </c>
      <c r="AF1128" t="str">
        <f t="shared" ca="1" si="230"/>
        <v>$V$841</v>
      </c>
      <c r="AG1128" t="str">
        <f t="shared" ca="1" si="231"/>
        <v>$J$841</v>
      </c>
      <c r="AH1128" t="str">
        <f t="shared" ca="1" si="232"/>
        <v>PLS PITTSBURGH LOGIST| 2120147201</v>
      </c>
      <c r="AI1128" t="str">
        <f t="shared" ca="1" si="221"/>
        <v>$K$841</v>
      </c>
      <c r="AJ1128" s="8">
        <f t="shared" si="222"/>
        <v>1.2500000000000001E-2</v>
      </c>
      <c r="AK1128" s="7">
        <f t="shared" si="223"/>
        <v>-131</v>
      </c>
      <c r="AL1128" s="7" t="str">
        <f t="shared" ca="1" si="233"/>
        <v>PLS PITTSBURGH LOGIST| 2120147201</v>
      </c>
      <c r="AM1128" t="b">
        <f t="shared" si="224"/>
        <v>0</v>
      </c>
    </row>
    <row r="1129" spans="3:39" x14ac:dyDescent="0.3">
      <c r="C1129" s="1" t="s">
        <v>635</v>
      </c>
      <c r="D1129" s="1" t="s">
        <v>636</v>
      </c>
      <c r="E1129" s="1" t="s">
        <v>39</v>
      </c>
      <c r="F1129" s="1" t="s">
        <v>68</v>
      </c>
      <c r="G1129" s="1" t="s">
        <v>948</v>
      </c>
      <c r="H1129" s="1" t="s">
        <v>76</v>
      </c>
      <c r="I1129" s="1" t="s">
        <v>672</v>
      </c>
      <c r="J1129" t="str">
        <f>TRIM(CONCATENATE(wiz[[#This Row],[SHIPPER..................]],wiz[[#This Row],[ZIP2..]],wiz[[#This Row],[ZIP3..]]))</f>
        <v>WILLIAMS SONOMA | 2861076001</v>
      </c>
      <c r="K1129" s="1">
        <v>15</v>
      </c>
      <c r="L1129" s="1">
        <v>1.53</v>
      </c>
      <c r="M1129" s="1">
        <v>0.08</v>
      </c>
      <c r="N1129" s="1">
        <v>1058</v>
      </c>
      <c r="O1129" s="1">
        <v>1.8</v>
      </c>
      <c r="P1129" s="1">
        <v>55</v>
      </c>
      <c r="Q1129" s="1">
        <v>0.28000000000000003</v>
      </c>
      <c r="R1129" s="1">
        <v>140</v>
      </c>
      <c r="S1129" s="1">
        <v>-58</v>
      </c>
      <c r="T1129" s="1">
        <v>31</v>
      </c>
      <c r="U1129" s="1">
        <v>-227</v>
      </c>
      <c r="V1129" s="1">
        <v>-254</v>
      </c>
      <c r="W1129" s="1">
        <v>28201</v>
      </c>
      <c r="X1129" s="1">
        <v>28610</v>
      </c>
      <c r="Y1129" s="1">
        <v>76001</v>
      </c>
      <c r="Z1129" s="1">
        <v>1.39</v>
      </c>
      <c r="AA1129" s="6">
        <f t="shared" si="225"/>
        <v>104</v>
      </c>
      <c r="AB1129" s="6">
        <f t="shared" si="226"/>
        <v>-3810</v>
      </c>
      <c r="AC1129" s="6">
        <f t="shared" si="227"/>
        <v>-8190</v>
      </c>
      <c r="AD1129" s="6">
        <f t="shared" si="228"/>
        <v>-78.75</v>
      </c>
      <c r="AE1129" s="7">
        <f t="shared" si="229"/>
        <v>-406</v>
      </c>
      <c r="AF1129" t="str">
        <f t="shared" ca="1" si="230"/>
        <v>$V$987</v>
      </c>
      <c r="AG1129" t="str">
        <f t="shared" ca="1" si="231"/>
        <v>$J$987</v>
      </c>
      <c r="AH1129" t="str">
        <f t="shared" ca="1" si="232"/>
        <v>WILLIAMS SONOMA | 3865476001</v>
      </c>
      <c r="AI1129" t="str">
        <f t="shared" ca="1" si="221"/>
        <v>$K$987</v>
      </c>
      <c r="AJ1129" s="8">
        <f t="shared" si="222"/>
        <v>0.14423076923076922</v>
      </c>
      <c r="AK1129" s="7">
        <f t="shared" si="223"/>
        <v>-293</v>
      </c>
      <c r="AL1129" s="7" t="str">
        <f t="shared" ca="1" si="233"/>
        <v>WILLIAMS SONOMA | 3051743123</v>
      </c>
      <c r="AM1129" t="b">
        <f t="shared" si="224"/>
        <v>0</v>
      </c>
    </row>
    <row r="1130" spans="3:39" x14ac:dyDescent="0.3">
      <c r="C1130" s="1" t="s">
        <v>37</v>
      </c>
      <c r="D1130" s="1" t="s">
        <v>38</v>
      </c>
      <c r="E1130" s="1" t="s">
        <v>39</v>
      </c>
      <c r="F1130" s="1" t="s">
        <v>68</v>
      </c>
      <c r="G1130" s="1" t="s">
        <v>835</v>
      </c>
      <c r="H1130" s="1" t="s">
        <v>42</v>
      </c>
      <c r="I1130" s="1" t="s">
        <v>121</v>
      </c>
      <c r="J1130" t="str">
        <f>TRIM(CONCATENATE(wiz[[#This Row],[SHIPPER..................]],wiz[[#This Row],[ZIP2..]],wiz[[#This Row],[ZIP3..]]))</f>
        <v>b: C H ROBINSON | 2839846991</v>
      </c>
      <c r="K1130" s="1">
        <v>1</v>
      </c>
      <c r="L1130" s="1">
        <v>1.1399999999999999</v>
      </c>
      <c r="M1130" s="1">
        <v>0.27</v>
      </c>
      <c r="N1130" s="1">
        <v>709</v>
      </c>
      <c r="O1130" s="1">
        <v>1.75</v>
      </c>
      <c r="P1130" s="1">
        <v>131</v>
      </c>
      <c r="Q1130" s="1">
        <v>0.35</v>
      </c>
      <c r="R1130" s="1">
        <v>-2</v>
      </c>
      <c r="S1130" s="1">
        <v>-196</v>
      </c>
      <c r="T1130" s="1">
        <v>-33</v>
      </c>
      <c r="U1130" s="1">
        <v>-202</v>
      </c>
      <c r="V1130" s="1">
        <v>-431</v>
      </c>
      <c r="W1130" s="1">
        <v>27831</v>
      </c>
      <c r="X1130" s="1">
        <v>28398</v>
      </c>
      <c r="Y1130" s="1">
        <v>46991</v>
      </c>
      <c r="Z1130" s="1">
        <v>1.19</v>
      </c>
      <c r="AA1130" s="6">
        <f t="shared" si="225"/>
        <v>615</v>
      </c>
      <c r="AB1130" s="6">
        <f t="shared" si="226"/>
        <v>-431</v>
      </c>
      <c r="AC1130" s="6">
        <f t="shared" si="227"/>
        <v>-122022</v>
      </c>
      <c r="AD1130" s="6">
        <f t="shared" si="228"/>
        <v>-198.40975609756097</v>
      </c>
      <c r="AE1130" s="7">
        <f t="shared" si="229"/>
        <v>-1118</v>
      </c>
      <c r="AF1130" t="str">
        <f t="shared" ca="1" si="230"/>
        <v>$V$1066</v>
      </c>
      <c r="AG1130" t="str">
        <f t="shared" ca="1" si="231"/>
        <v>$J$1066</v>
      </c>
      <c r="AH1130" t="str">
        <f t="shared" ca="1" si="232"/>
        <v>b: C H ROBINSON | 2736036101</v>
      </c>
      <c r="AI1130" t="str">
        <f t="shared" ca="1" si="221"/>
        <v>$K$1066</v>
      </c>
      <c r="AJ1130" s="8">
        <f t="shared" si="222"/>
        <v>1.6260162601626016E-3</v>
      </c>
      <c r="AK1130" s="7">
        <f t="shared" si="223"/>
        <v>-560</v>
      </c>
      <c r="AL1130" s="7" t="str">
        <f t="shared" ca="1" si="233"/>
        <v>b: C H ROBINSON | 6080335055</v>
      </c>
      <c r="AM1130" t="b">
        <f t="shared" si="224"/>
        <v>0</v>
      </c>
    </row>
    <row r="1131" spans="3:39" x14ac:dyDescent="0.3">
      <c r="C1131" s="1" t="s">
        <v>37</v>
      </c>
      <c r="D1131" s="1" t="s">
        <v>38</v>
      </c>
      <c r="E1131" s="1" t="s">
        <v>39</v>
      </c>
      <c r="F1131" s="1" t="s">
        <v>68</v>
      </c>
      <c r="G1131" s="1" t="s">
        <v>343</v>
      </c>
      <c r="H1131" s="1" t="s">
        <v>44</v>
      </c>
      <c r="I1131" s="1" t="s">
        <v>109</v>
      </c>
      <c r="J1131" t="str">
        <f>TRIM(CONCATENATE(wiz[[#This Row],[SHIPPER..................]],wiz[[#This Row],[ZIP2..]],wiz[[#This Row],[ZIP3..]]))</f>
        <v>b: C H ROBINSON | 2760141056</v>
      </c>
      <c r="K1131" s="1">
        <v>1</v>
      </c>
      <c r="L1131" s="1">
        <v>1.04</v>
      </c>
      <c r="M1131" s="1">
        <v>0.27</v>
      </c>
      <c r="N1131" s="1">
        <v>458</v>
      </c>
      <c r="O1131" s="1">
        <v>0.97</v>
      </c>
      <c r="P1131" s="1">
        <v>0</v>
      </c>
      <c r="Q1131" s="1">
        <v>0.25</v>
      </c>
      <c r="R1131" s="1">
        <v>14</v>
      </c>
      <c r="S1131" s="1">
        <v>21</v>
      </c>
      <c r="T1131" s="1">
        <v>-1</v>
      </c>
      <c r="U1131" s="1">
        <v>-259</v>
      </c>
      <c r="V1131" s="1">
        <v>-239</v>
      </c>
      <c r="W1131" s="1">
        <v>27601</v>
      </c>
      <c r="X1131" s="1">
        <v>27601</v>
      </c>
      <c r="Y1131" s="1">
        <v>41056</v>
      </c>
      <c r="Z1131" s="1">
        <v>1.0900000000000001</v>
      </c>
      <c r="AA1131" s="6">
        <f t="shared" si="225"/>
        <v>615</v>
      </c>
      <c r="AB1131" s="6">
        <f t="shared" si="226"/>
        <v>-239</v>
      </c>
      <c r="AC1131" s="6">
        <f t="shared" si="227"/>
        <v>-122022</v>
      </c>
      <c r="AD1131" s="6">
        <f t="shared" si="228"/>
        <v>-198.40975609756097</v>
      </c>
      <c r="AE1131" s="7">
        <f t="shared" si="229"/>
        <v>-1118</v>
      </c>
      <c r="AF1131" t="str">
        <f t="shared" ca="1" si="230"/>
        <v>$V$1066</v>
      </c>
      <c r="AG1131" t="str">
        <f t="shared" ca="1" si="231"/>
        <v>$J$1066</v>
      </c>
      <c r="AH1131" t="str">
        <f t="shared" ca="1" si="232"/>
        <v>b: C H ROBINSON | 2736036101</v>
      </c>
      <c r="AI1131" t="str">
        <f t="shared" ca="1" si="221"/>
        <v>$K$1066</v>
      </c>
      <c r="AJ1131" s="8">
        <f t="shared" si="222"/>
        <v>1.6260162601626016E-3</v>
      </c>
      <c r="AK1131" s="7">
        <f t="shared" si="223"/>
        <v>-560</v>
      </c>
      <c r="AL1131" s="7" t="str">
        <f t="shared" ca="1" si="233"/>
        <v>b: C H ROBINSON | 6080335055</v>
      </c>
      <c r="AM1131" t="b">
        <f t="shared" si="224"/>
        <v>0</v>
      </c>
    </row>
    <row r="1132" spans="3:39" x14ac:dyDescent="0.3">
      <c r="C1132" s="1" t="s">
        <v>119</v>
      </c>
      <c r="D1132" s="1" t="s">
        <v>120</v>
      </c>
      <c r="E1132" s="1" t="s">
        <v>39</v>
      </c>
      <c r="F1132" s="1" t="s">
        <v>68</v>
      </c>
      <c r="G1132" s="1" t="s">
        <v>1274</v>
      </c>
      <c r="H1132" s="1" t="s">
        <v>66</v>
      </c>
      <c r="I1132" s="1" t="s">
        <v>774</v>
      </c>
      <c r="J1132" t="str">
        <f>TRIM(CONCATENATE(wiz[[#This Row],[SHIPPER..................]],wiz[[#This Row],[ZIP2..]],wiz[[#This Row],[ZIP3..]]))</f>
        <v>b: HUB GROUP INC | 2752938611</v>
      </c>
      <c r="K1132" s="1">
        <v>12</v>
      </c>
      <c r="L1132" s="1">
        <v>1.29</v>
      </c>
      <c r="M1132" s="1">
        <v>0.28000000000000003</v>
      </c>
      <c r="N1132" s="1">
        <v>756</v>
      </c>
      <c r="O1132" s="1">
        <v>1.98</v>
      </c>
      <c r="P1132" s="1">
        <v>58</v>
      </c>
      <c r="Q1132" s="1">
        <v>0.28000000000000003</v>
      </c>
      <c r="R1132" s="1">
        <v>-50</v>
      </c>
      <c r="S1132" s="1">
        <v>-103</v>
      </c>
      <c r="T1132" s="1">
        <v>-42</v>
      </c>
      <c r="U1132" s="1">
        <v>115</v>
      </c>
      <c r="V1132" s="1">
        <v>-30</v>
      </c>
      <c r="W1132" s="1">
        <v>27831</v>
      </c>
      <c r="X1132" s="1">
        <v>27529</v>
      </c>
      <c r="Y1132" s="1">
        <v>38611</v>
      </c>
      <c r="Z1132" s="1">
        <v>1.35</v>
      </c>
      <c r="AA1132" s="6">
        <f t="shared" si="225"/>
        <v>49</v>
      </c>
      <c r="AB1132" s="6">
        <f t="shared" si="226"/>
        <v>-360</v>
      </c>
      <c r="AC1132" s="6">
        <f t="shared" si="227"/>
        <v>11121</v>
      </c>
      <c r="AD1132" s="6">
        <f t="shared" si="228"/>
        <v>226.9591836734694</v>
      </c>
      <c r="AE1132" s="7">
        <f t="shared" si="229"/>
        <v>-543</v>
      </c>
      <c r="AF1132" t="str">
        <f t="shared" ca="1" si="230"/>
        <v>$V$992</v>
      </c>
      <c r="AG1132" t="str">
        <f t="shared" ca="1" si="231"/>
        <v>$J$992</v>
      </c>
      <c r="AH1132" t="str">
        <f t="shared" ca="1" si="232"/>
        <v>b: HUB GROUP INC | 3885131601</v>
      </c>
      <c r="AI1132" t="str">
        <f t="shared" ca="1" si="221"/>
        <v>$K$992</v>
      </c>
      <c r="AJ1132" s="8">
        <f t="shared" si="222"/>
        <v>0.24489795918367346</v>
      </c>
      <c r="AK1132" s="7">
        <f t="shared" si="223"/>
        <v>-170</v>
      </c>
      <c r="AL1132" s="7" t="str">
        <f t="shared" ca="1" si="233"/>
        <v>b: ECHO GLOBAL LOGIST| 4770130501</v>
      </c>
      <c r="AM1132" t="b">
        <f t="shared" si="224"/>
        <v>0</v>
      </c>
    </row>
    <row r="1133" spans="3:39" x14ac:dyDescent="0.3">
      <c r="C1133" s="1" t="s">
        <v>635</v>
      </c>
      <c r="D1133" s="1" t="s">
        <v>636</v>
      </c>
      <c r="E1133" s="1" t="s">
        <v>39</v>
      </c>
      <c r="F1133" s="1" t="s">
        <v>68</v>
      </c>
      <c r="G1133" s="1" t="s">
        <v>634</v>
      </c>
      <c r="H1133" s="1" t="s">
        <v>66</v>
      </c>
      <c r="I1133" s="1" t="s">
        <v>498</v>
      </c>
      <c r="J1133" t="str">
        <f>TRIM(CONCATENATE(wiz[[#This Row],[SHIPPER..................]],wiz[[#This Row],[ZIP2..]],wiz[[#This Row],[ZIP3..]]))</f>
        <v>WILLIAMS SONOMA | 2753638654</v>
      </c>
      <c r="K1133" s="1">
        <v>1</v>
      </c>
      <c r="L1133" s="1">
        <v>1.35</v>
      </c>
      <c r="M1133" s="1">
        <v>0.12</v>
      </c>
      <c r="N1133" s="1">
        <v>749</v>
      </c>
      <c r="O1133" s="1">
        <v>1.21</v>
      </c>
      <c r="P1133" s="1">
        <v>55</v>
      </c>
      <c r="Q1133" s="1">
        <v>0.3</v>
      </c>
      <c r="R1133" s="1">
        <v>67</v>
      </c>
      <c r="S1133" s="1">
        <v>-100</v>
      </c>
      <c r="T1133" s="1">
        <v>95</v>
      </c>
      <c r="U1133" s="1">
        <v>72</v>
      </c>
      <c r="V1133" s="1">
        <v>67</v>
      </c>
      <c r="W1133" s="1">
        <v>27831</v>
      </c>
      <c r="X1133" s="1">
        <v>27536</v>
      </c>
      <c r="Y1133" s="1">
        <v>38654</v>
      </c>
      <c r="Z1133" s="1">
        <v>1.25</v>
      </c>
      <c r="AA1133" s="6">
        <f t="shared" si="225"/>
        <v>104</v>
      </c>
      <c r="AB1133" s="6">
        <f t="shared" si="226"/>
        <v>67</v>
      </c>
      <c r="AC1133" s="6">
        <f t="shared" si="227"/>
        <v>-8190</v>
      </c>
      <c r="AD1133" s="6">
        <f t="shared" si="228"/>
        <v>-78.75</v>
      </c>
      <c r="AE1133" s="7">
        <f t="shared" si="229"/>
        <v>-406</v>
      </c>
      <c r="AF1133" t="str">
        <f t="shared" ca="1" si="230"/>
        <v>$V$987</v>
      </c>
      <c r="AG1133" t="str">
        <f t="shared" ca="1" si="231"/>
        <v>$J$987</v>
      </c>
      <c r="AH1133" t="str">
        <f t="shared" ca="1" si="232"/>
        <v>WILLIAMS SONOMA | 3865476001</v>
      </c>
      <c r="AI1133" t="str">
        <f t="shared" ca="1" si="221"/>
        <v>$K$987</v>
      </c>
      <c r="AJ1133" s="8">
        <f t="shared" si="222"/>
        <v>9.6153846153846159E-3</v>
      </c>
      <c r="AK1133" s="7">
        <f t="shared" si="223"/>
        <v>-293</v>
      </c>
      <c r="AL1133" s="7" t="str">
        <f t="shared" ca="1" si="233"/>
        <v>WILLIAMS SONOMA | 3051743123</v>
      </c>
      <c r="AM1133" t="b">
        <f t="shared" si="224"/>
        <v>0</v>
      </c>
    </row>
    <row r="1134" spans="3:39" x14ac:dyDescent="0.3">
      <c r="C1134" s="1" t="s">
        <v>1275</v>
      </c>
      <c r="D1134" s="1" t="s">
        <v>1276</v>
      </c>
      <c r="E1134" s="1" t="s">
        <v>39</v>
      </c>
      <c r="F1134" s="1" t="s">
        <v>68</v>
      </c>
      <c r="G1134" s="1" t="s">
        <v>1274</v>
      </c>
      <c r="H1134" s="1" t="s">
        <v>66</v>
      </c>
      <c r="I1134" s="1" t="s">
        <v>1277</v>
      </c>
      <c r="J1134" t="str">
        <f>TRIM(CONCATENATE(wiz[[#This Row],[SHIPPER..................]],wiz[[#This Row],[ZIP2..]],wiz[[#This Row],[ZIP3..]]))</f>
        <v>b: AVENUE LOGISTICS I| 2752938843</v>
      </c>
      <c r="K1134" s="1">
        <v>1</v>
      </c>
      <c r="L1134" s="1">
        <v>0.76</v>
      </c>
      <c r="M1134" s="1">
        <v>0.27</v>
      </c>
      <c r="N1134" s="1">
        <v>677</v>
      </c>
      <c r="O1134" s="1">
        <v>1.39</v>
      </c>
      <c r="P1134" s="1">
        <v>31</v>
      </c>
      <c r="Q1134" s="1">
        <v>0.25</v>
      </c>
      <c r="R1134" s="1">
        <v>-40</v>
      </c>
      <c r="S1134" s="1">
        <v>-18</v>
      </c>
      <c r="T1134" s="1">
        <v>0</v>
      </c>
      <c r="U1134" s="1">
        <v>-203</v>
      </c>
      <c r="V1134" s="1">
        <v>-221</v>
      </c>
      <c r="W1134" s="1">
        <v>27701</v>
      </c>
      <c r="X1134" s="1">
        <v>27529</v>
      </c>
      <c r="Y1134" s="1">
        <v>38843</v>
      </c>
      <c r="Z1134" s="1">
        <v>0.81</v>
      </c>
      <c r="AA1134" s="6">
        <f t="shared" si="225"/>
        <v>1</v>
      </c>
      <c r="AB1134" s="6">
        <f t="shared" si="226"/>
        <v>-221</v>
      </c>
      <c r="AC1134" s="6">
        <f t="shared" si="227"/>
        <v>-221</v>
      </c>
      <c r="AD1134" s="6">
        <f t="shared" si="228"/>
        <v>-221</v>
      </c>
      <c r="AE1134" s="7">
        <f t="shared" si="229"/>
        <v>-221</v>
      </c>
      <c r="AF1134" t="str">
        <f t="shared" ca="1" si="230"/>
        <v>$V$1134</v>
      </c>
      <c r="AG1134" t="str">
        <f t="shared" ca="1" si="231"/>
        <v>$J$1134</v>
      </c>
      <c r="AH1134" t="str">
        <f t="shared" ca="1" si="232"/>
        <v>b: AVENUE LOGISTICS I| 2752938843</v>
      </c>
      <c r="AI1134" t="str">
        <f t="shared" ca="1" si="221"/>
        <v>$K$1134</v>
      </c>
      <c r="AJ1134" s="8">
        <f t="shared" si="222"/>
        <v>1</v>
      </c>
      <c r="AK1134" s="7">
        <f t="shared" si="223"/>
        <v>-221</v>
      </c>
      <c r="AL1134" s="7" t="str">
        <f t="shared" ca="1" si="233"/>
        <v>b: AVENUE LOGISTICS I| 2752938843</v>
      </c>
      <c r="AM1134" t="str">
        <f t="shared" si="224"/>
        <v>b: AVENUE LOGISTICS I| 2752938843</v>
      </c>
    </row>
    <row r="1135" spans="3:39" x14ac:dyDescent="0.3">
      <c r="C1135" s="1" t="s">
        <v>47</v>
      </c>
      <c r="D1135" s="1" t="s">
        <v>48</v>
      </c>
      <c r="E1135" s="1" t="s">
        <v>39</v>
      </c>
      <c r="F1135" s="1" t="s">
        <v>68</v>
      </c>
      <c r="G1135" s="1" t="s">
        <v>1274</v>
      </c>
      <c r="H1135" s="1" t="s">
        <v>87</v>
      </c>
      <c r="I1135" s="1" t="s">
        <v>88</v>
      </c>
      <c r="J1135" t="str">
        <f>TRIM(CONCATENATE(wiz[[#This Row],[SHIPPER..................]],wiz[[#This Row],[ZIP2..]],wiz[[#This Row],[ZIP3..]]))</f>
        <v>LOWES MLXP VAN ONE WA| 2752945839</v>
      </c>
      <c r="K1135" s="1">
        <v>8</v>
      </c>
      <c r="L1135" s="1">
        <v>1.52</v>
      </c>
      <c r="M1135" s="1">
        <v>0.21</v>
      </c>
      <c r="N1135" s="1">
        <v>573</v>
      </c>
      <c r="O1135" s="1">
        <v>1.1299999999999999</v>
      </c>
      <c r="P1135" s="1">
        <v>158</v>
      </c>
      <c r="Q1135" s="1">
        <v>0.39</v>
      </c>
      <c r="R1135" s="1">
        <v>43</v>
      </c>
      <c r="S1135" s="1">
        <v>-211</v>
      </c>
      <c r="T1135" s="1">
        <v>-7</v>
      </c>
      <c r="U1135" s="1">
        <v>46</v>
      </c>
      <c r="V1135" s="1">
        <v>-172</v>
      </c>
      <c r="W1135" s="1">
        <v>28340</v>
      </c>
      <c r="X1135" s="1">
        <v>27529</v>
      </c>
      <c r="Y1135" s="1">
        <v>45839</v>
      </c>
      <c r="Z1135" s="1">
        <v>1.51</v>
      </c>
      <c r="AA1135" s="6">
        <f t="shared" si="225"/>
        <v>678</v>
      </c>
      <c r="AB1135" s="6">
        <f t="shared" si="226"/>
        <v>-1376</v>
      </c>
      <c r="AC1135" s="6">
        <f t="shared" si="227"/>
        <v>-50621</v>
      </c>
      <c r="AD1135" s="6">
        <f t="shared" si="228"/>
        <v>-74.662241887905608</v>
      </c>
      <c r="AE1135" s="7">
        <f t="shared" si="229"/>
        <v>-655</v>
      </c>
      <c r="AF1135" t="str">
        <f t="shared" ca="1" si="230"/>
        <v>$V$1026</v>
      </c>
      <c r="AG1135" t="str">
        <f t="shared" ca="1" si="231"/>
        <v>$J$1026</v>
      </c>
      <c r="AH1135" t="str">
        <f t="shared" ca="1" si="232"/>
        <v>LOWES MLXP VAN ONE WA| 2820147265</v>
      </c>
      <c r="AI1135" t="str">
        <f t="shared" ca="1" si="221"/>
        <v>$K$1026</v>
      </c>
      <c r="AJ1135" s="8">
        <f t="shared" si="222"/>
        <v>1.1799410029498525E-2</v>
      </c>
      <c r="AK1135" s="7">
        <f t="shared" si="223"/>
        <v>-233</v>
      </c>
      <c r="AL1135" s="7" t="str">
        <f t="shared" ca="1" si="233"/>
        <v>b: ECHO GLOBAL LOGIST| 6621537201</v>
      </c>
      <c r="AM1135" t="b">
        <f t="shared" si="224"/>
        <v>0</v>
      </c>
    </row>
    <row r="1136" spans="3:39" x14ac:dyDescent="0.3">
      <c r="C1136" s="1" t="s">
        <v>37</v>
      </c>
      <c r="D1136" s="1" t="s">
        <v>38</v>
      </c>
      <c r="E1136" s="1" t="s">
        <v>39</v>
      </c>
      <c r="F1136" s="1" t="s">
        <v>68</v>
      </c>
      <c r="G1136" s="1" t="s">
        <v>1274</v>
      </c>
      <c r="H1136" s="1" t="s">
        <v>70</v>
      </c>
      <c r="I1136" s="1" t="s">
        <v>666</v>
      </c>
      <c r="J1136" t="str">
        <f>TRIM(CONCATENATE(wiz[[#This Row],[SHIPPER..................]],wiz[[#This Row],[ZIP2..]],wiz[[#This Row],[ZIP3..]]))</f>
        <v>b: C H ROBINSON | 2752938024</v>
      </c>
      <c r="K1136" s="1">
        <v>1</v>
      </c>
      <c r="L1136" s="1">
        <v>0.83</v>
      </c>
      <c r="M1136" s="1">
        <v>0.28999999999999998</v>
      </c>
      <c r="N1136" s="1">
        <v>717</v>
      </c>
      <c r="O1136" s="1">
        <v>1.08</v>
      </c>
      <c r="P1136" s="1">
        <v>50</v>
      </c>
      <c r="Q1136" s="1">
        <v>0.25</v>
      </c>
      <c r="R1136" s="1">
        <v>-57</v>
      </c>
      <c r="S1136" s="1">
        <v>-94</v>
      </c>
      <c r="T1136" s="1">
        <v>126</v>
      </c>
      <c r="U1136" s="1">
        <v>-3</v>
      </c>
      <c r="V1136" s="1">
        <v>29</v>
      </c>
      <c r="W1136" s="1">
        <v>27893</v>
      </c>
      <c r="X1136" s="1">
        <v>27529</v>
      </c>
      <c r="Y1136" s="1">
        <v>38024</v>
      </c>
      <c r="Z1136" s="1">
        <v>0.9</v>
      </c>
      <c r="AA1136" s="6">
        <f t="shared" si="225"/>
        <v>615</v>
      </c>
      <c r="AB1136" s="6">
        <f t="shared" si="226"/>
        <v>29</v>
      </c>
      <c r="AC1136" s="6">
        <f t="shared" si="227"/>
        <v>-122022</v>
      </c>
      <c r="AD1136" s="6">
        <f t="shared" si="228"/>
        <v>-198.40975609756097</v>
      </c>
      <c r="AE1136" s="7">
        <f t="shared" si="229"/>
        <v>-1118</v>
      </c>
      <c r="AF1136" t="str">
        <f t="shared" ca="1" si="230"/>
        <v>$V$1066</v>
      </c>
      <c r="AG1136" t="str">
        <f t="shared" ca="1" si="231"/>
        <v>$J$1066</v>
      </c>
      <c r="AH1136" t="str">
        <f t="shared" ca="1" si="232"/>
        <v>b: C H ROBINSON | 2736036101</v>
      </c>
      <c r="AI1136" t="str">
        <f t="shared" ca="1" si="221"/>
        <v>$K$1066</v>
      </c>
      <c r="AJ1136" s="8">
        <f t="shared" si="222"/>
        <v>1.6260162601626016E-3</v>
      </c>
      <c r="AK1136" s="7">
        <f t="shared" si="223"/>
        <v>-560</v>
      </c>
      <c r="AL1136" s="7" t="str">
        <f t="shared" ca="1" si="233"/>
        <v>b: C H ROBINSON | 6080335055</v>
      </c>
      <c r="AM1136" t="b">
        <f t="shared" si="224"/>
        <v>0</v>
      </c>
    </row>
    <row r="1137" spans="3:39" x14ac:dyDescent="0.3">
      <c r="C1137" s="1" t="s">
        <v>72</v>
      </c>
      <c r="D1137" s="1" t="s">
        <v>73</v>
      </c>
      <c r="E1137" s="1" t="s">
        <v>39</v>
      </c>
      <c r="F1137" s="1" t="s">
        <v>68</v>
      </c>
      <c r="G1137" s="1" t="s">
        <v>1278</v>
      </c>
      <c r="H1137" s="1" t="s">
        <v>70</v>
      </c>
      <c r="I1137" s="1" t="s">
        <v>1279</v>
      </c>
      <c r="J1137" t="str">
        <f>TRIM(CONCATENATE(wiz[[#This Row],[SHIPPER..................]],wiz[[#This Row],[ZIP2..]],wiz[[#This Row],[ZIP3..]]))</f>
        <v>REDWOOD LOGISTICS STR| 2754537725</v>
      </c>
      <c r="K1137" s="1">
        <v>2</v>
      </c>
      <c r="L1137" s="1">
        <v>2.09</v>
      </c>
      <c r="M1137" s="1">
        <v>0.28000000000000003</v>
      </c>
      <c r="N1137" s="1">
        <v>337</v>
      </c>
      <c r="O1137" s="1">
        <v>0.63</v>
      </c>
      <c r="P1137" s="1">
        <v>28</v>
      </c>
      <c r="Q1137" s="1">
        <v>0.25</v>
      </c>
      <c r="R1137" s="1">
        <v>-24</v>
      </c>
      <c r="S1137" s="1">
        <v>14</v>
      </c>
      <c r="T1137" s="1">
        <v>48</v>
      </c>
      <c r="U1137" s="1">
        <v>223</v>
      </c>
      <c r="V1137" s="1">
        <v>285</v>
      </c>
      <c r="W1137" s="1">
        <v>27601</v>
      </c>
      <c r="X1137" s="1">
        <v>27545</v>
      </c>
      <c r="Y1137" s="1">
        <v>37725</v>
      </c>
      <c r="Z1137" s="1">
        <v>2.15</v>
      </c>
      <c r="AA1137" s="6">
        <f t="shared" si="225"/>
        <v>112</v>
      </c>
      <c r="AB1137" s="6">
        <f t="shared" si="226"/>
        <v>570</v>
      </c>
      <c r="AC1137" s="6">
        <f t="shared" si="227"/>
        <v>-32183</v>
      </c>
      <c r="AD1137" s="6">
        <f t="shared" si="228"/>
        <v>-287.34821428571428</v>
      </c>
      <c r="AE1137" s="7">
        <f t="shared" si="229"/>
        <v>-836</v>
      </c>
      <c r="AF1137" t="str">
        <f t="shared" ca="1" si="230"/>
        <v>$V$1531</v>
      </c>
      <c r="AG1137" t="str">
        <f t="shared" ca="1" si="231"/>
        <v>$J$1531</v>
      </c>
      <c r="AH1137" t="str">
        <f t="shared" ca="1" si="232"/>
        <v>REDWOOD LOGISTICS STR| 4370137401</v>
      </c>
      <c r="AI1137" t="str">
        <f t="shared" ca="1" si="221"/>
        <v>$K$1531</v>
      </c>
      <c r="AJ1137" s="8">
        <f t="shared" si="222"/>
        <v>1.7857142857142856E-2</v>
      </c>
      <c r="AK1137" s="7">
        <f t="shared" si="223"/>
        <v>-624</v>
      </c>
      <c r="AL1137" s="7" t="str">
        <f t="shared" ca="1" si="233"/>
        <v>REDWOOD LOGISTICS STR| 4589530012</v>
      </c>
      <c r="AM1137" t="b">
        <f t="shared" si="224"/>
        <v>0</v>
      </c>
    </row>
    <row r="1138" spans="3:39" x14ac:dyDescent="0.3">
      <c r="C1138" s="1" t="s">
        <v>37</v>
      </c>
      <c r="D1138" s="1" t="s">
        <v>38</v>
      </c>
      <c r="E1138" s="1" t="s">
        <v>39</v>
      </c>
      <c r="F1138" s="1" t="s">
        <v>68</v>
      </c>
      <c r="G1138" s="1" t="s">
        <v>1280</v>
      </c>
      <c r="H1138" s="1" t="s">
        <v>70</v>
      </c>
      <c r="I1138" s="1" t="s">
        <v>75</v>
      </c>
      <c r="J1138" t="str">
        <f>TRIM(CONCATENATE(wiz[[#This Row],[SHIPPER..................]],wiz[[#This Row],[ZIP2..]],wiz[[#This Row],[ZIP3..]]))</f>
        <v>b: C H ROBINSON | 2752638101</v>
      </c>
      <c r="K1138" s="1">
        <v>1</v>
      </c>
      <c r="L1138" s="1">
        <v>0.79</v>
      </c>
      <c r="M1138" s="1">
        <v>0.27</v>
      </c>
      <c r="N1138" s="1">
        <v>752</v>
      </c>
      <c r="O1138" s="1">
        <v>1</v>
      </c>
      <c r="P1138" s="1">
        <v>93</v>
      </c>
      <c r="Q1138" s="1">
        <v>0.3</v>
      </c>
      <c r="R1138" s="1">
        <v>-28</v>
      </c>
      <c r="S1138" s="1">
        <v>-133</v>
      </c>
      <c r="T1138" s="1">
        <v>190</v>
      </c>
      <c r="U1138" s="1">
        <v>-151</v>
      </c>
      <c r="V1138" s="1">
        <v>-94</v>
      </c>
      <c r="W1138" s="1">
        <v>27420</v>
      </c>
      <c r="X1138" s="1">
        <v>27526</v>
      </c>
      <c r="Y1138" s="1">
        <v>38101</v>
      </c>
      <c r="Z1138" s="1">
        <v>0.84</v>
      </c>
      <c r="AA1138" s="6">
        <f t="shared" si="225"/>
        <v>615</v>
      </c>
      <c r="AB1138" s="6">
        <f t="shared" si="226"/>
        <v>-94</v>
      </c>
      <c r="AC1138" s="6">
        <f t="shared" si="227"/>
        <v>-122022</v>
      </c>
      <c r="AD1138" s="6">
        <f t="shared" si="228"/>
        <v>-198.40975609756097</v>
      </c>
      <c r="AE1138" s="7">
        <f t="shared" si="229"/>
        <v>-1118</v>
      </c>
      <c r="AF1138" t="str">
        <f t="shared" ca="1" si="230"/>
        <v>$V$1066</v>
      </c>
      <c r="AG1138" t="str">
        <f t="shared" ca="1" si="231"/>
        <v>$J$1066</v>
      </c>
      <c r="AH1138" t="str">
        <f t="shared" ca="1" si="232"/>
        <v>b: C H ROBINSON | 2736036101</v>
      </c>
      <c r="AI1138" t="str">
        <f t="shared" ca="1" si="221"/>
        <v>$K$1066</v>
      </c>
      <c r="AJ1138" s="8">
        <f t="shared" si="222"/>
        <v>1.6260162601626016E-3</v>
      </c>
      <c r="AK1138" s="7">
        <f t="shared" si="223"/>
        <v>-560</v>
      </c>
      <c r="AL1138" s="7" t="str">
        <f t="shared" ca="1" si="233"/>
        <v>b: C H ROBINSON | 6080335055</v>
      </c>
      <c r="AM1138" t="b">
        <f t="shared" si="224"/>
        <v>0</v>
      </c>
    </row>
    <row r="1139" spans="3:39" x14ac:dyDescent="0.3">
      <c r="C1139" s="1" t="s">
        <v>929</v>
      </c>
      <c r="D1139" s="1" t="s">
        <v>930</v>
      </c>
      <c r="E1139" s="1" t="s">
        <v>39</v>
      </c>
      <c r="F1139" s="1" t="s">
        <v>68</v>
      </c>
      <c r="G1139" s="1" t="s">
        <v>1281</v>
      </c>
      <c r="H1139" s="1" t="s">
        <v>53</v>
      </c>
      <c r="I1139" s="1" t="s">
        <v>736</v>
      </c>
      <c r="J1139" t="str">
        <f>TRIM(CONCATENATE(wiz[[#This Row],[SHIPPER..................]],wiz[[#This Row],[ZIP2..]],wiz[[#This Row],[ZIP3..]]))</f>
        <v>BRIDGESTONE FIRESTONE| 2789360559</v>
      </c>
      <c r="K1139" s="1">
        <v>5</v>
      </c>
      <c r="L1139" s="1">
        <v>1.6</v>
      </c>
      <c r="M1139" s="1">
        <v>0.19</v>
      </c>
      <c r="N1139" s="1">
        <v>865</v>
      </c>
      <c r="O1139" s="1">
        <v>1.84</v>
      </c>
      <c r="P1139" s="1">
        <v>97</v>
      </c>
      <c r="Q1139" s="1">
        <v>0.32</v>
      </c>
      <c r="R1139" s="1">
        <v>68</v>
      </c>
      <c r="S1139" s="1">
        <v>-53</v>
      </c>
      <c r="T1139" s="1">
        <v>-38</v>
      </c>
      <c r="U1139" s="1">
        <v>151</v>
      </c>
      <c r="V1139" s="1">
        <v>60</v>
      </c>
      <c r="W1139" s="1">
        <v>27601</v>
      </c>
      <c r="X1139" s="1">
        <v>27893</v>
      </c>
      <c r="Y1139" s="1">
        <v>60559</v>
      </c>
      <c r="Z1139" s="1">
        <v>1.57</v>
      </c>
      <c r="AA1139" s="6">
        <f t="shared" si="225"/>
        <v>180</v>
      </c>
      <c r="AB1139" s="6">
        <f t="shared" si="226"/>
        <v>300</v>
      </c>
      <c r="AC1139" s="6">
        <f t="shared" si="227"/>
        <v>-16645</v>
      </c>
      <c r="AD1139" s="6">
        <f t="shared" si="228"/>
        <v>-92.472222222222229</v>
      </c>
      <c r="AE1139" s="7">
        <f t="shared" si="229"/>
        <v>-284</v>
      </c>
      <c r="AF1139" t="str">
        <f t="shared" ca="1" si="230"/>
        <v>$V$1356</v>
      </c>
      <c r="AG1139" t="str">
        <f t="shared" ca="1" si="231"/>
        <v>$J$1356</v>
      </c>
      <c r="AH1139" t="str">
        <f t="shared" ca="1" si="232"/>
        <v>b: SCHNEIDER LOGISTIC| 4320127045</v>
      </c>
      <c r="AI1139" t="str">
        <f t="shared" ca="1" si="221"/>
        <v>$K$1356</v>
      </c>
      <c r="AJ1139" s="8">
        <f t="shared" si="222"/>
        <v>2.7777777777777776E-2</v>
      </c>
      <c r="AK1139" s="7">
        <f t="shared" si="223"/>
        <v>-284</v>
      </c>
      <c r="AL1139" s="7" t="str">
        <f t="shared" ca="1" si="233"/>
        <v>b: SCHNEIDER LOGISTIC| 4320127045</v>
      </c>
      <c r="AM1139" t="b">
        <f t="shared" si="224"/>
        <v>0</v>
      </c>
    </row>
    <row r="1140" spans="3:39" x14ac:dyDescent="0.3">
      <c r="C1140" s="1" t="s">
        <v>1282</v>
      </c>
      <c r="D1140" s="1" t="s">
        <v>1283</v>
      </c>
      <c r="E1140" s="1" t="s">
        <v>39</v>
      </c>
      <c r="F1140" s="1" t="s">
        <v>68</v>
      </c>
      <c r="G1140" s="1" t="s">
        <v>1281</v>
      </c>
      <c r="H1140" s="1" t="s">
        <v>70</v>
      </c>
      <c r="I1140" s="1" t="s">
        <v>1284</v>
      </c>
      <c r="J1140" t="str">
        <f>TRIM(CONCATENATE(wiz[[#This Row],[SHIPPER..................]],wiz[[#This Row],[ZIP2..]],wiz[[#This Row],[ZIP3..]]))</f>
        <v>L J ROGERS LOGISTICS | 2789337686</v>
      </c>
      <c r="K1140" s="1">
        <v>1</v>
      </c>
      <c r="L1140" s="1">
        <v>2.78</v>
      </c>
      <c r="M1140" s="1">
        <v>0.28000000000000003</v>
      </c>
      <c r="N1140" s="1">
        <v>294</v>
      </c>
      <c r="O1140" s="1">
        <v>0.88</v>
      </c>
      <c r="P1140" s="1">
        <v>25</v>
      </c>
      <c r="Q1140" s="1">
        <v>0.25</v>
      </c>
      <c r="R1140" s="1">
        <v>-21</v>
      </c>
      <c r="S1140" s="1">
        <v>34</v>
      </c>
      <c r="T1140" s="1">
        <v>-81</v>
      </c>
      <c r="U1140" s="1">
        <v>235</v>
      </c>
      <c r="V1140" s="1">
        <v>188</v>
      </c>
      <c r="W1140" s="1">
        <v>27597</v>
      </c>
      <c r="X1140" s="1">
        <v>27893</v>
      </c>
      <c r="Y1140" s="1">
        <v>37686</v>
      </c>
      <c r="Z1140" s="1">
        <v>2.84</v>
      </c>
      <c r="AA1140" s="6">
        <f t="shared" si="225"/>
        <v>1</v>
      </c>
      <c r="AB1140" s="6">
        <f t="shared" si="226"/>
        <v>188</v>
      </c>
      <c r="AC1140" s="6">
        <f t="shared" si="227"/>
        <v>188</v>
      </c>
      <c r="AD1140" s="6">
        <f t="shared" si="228"/>
        <v>188</v>
      </c>
      <c r="AE1140" s="7">
        <f t="shared" si="229"/>
        <v>188</v>
      </c>
      <c r="AF1140" t="str">
        <f t="shared" ca="1" si="230"/>
        <v>$V$1140</v>
      </c>
      <c r="AG1140" t="str">
        <f t="shared" ca="1" si="231"/>
        <v>$J$1140</v>
      </c>
      <c r="AH1140" t="str">
        <f t="shared" ca="1" si="232"/>
        <v>L J ROGERS LOGISTICS | 2789337686</v>
      </c>
      <c r="AI1140" t="str">
        <f t="shared" ca="1" si="221"/>
        <v>$K$1140</v>
      </c>
      <c r="AJ1140" s="8">
        <f t="shared" si="222"/>
        <v>1</v>
      </c>
      <c r="AK1140" s="7">
        <f t="shared" si="223"/>
        <v>188</v>
      </c>
      <c r="AL1140" s="7" t="str">
        <f t="shared" ca="1" si="233"/>
        <v>L J ROGERS LOGISTICS | 2789337686</v>
      </c>
      <c r="AM1140" t="str">
        <f t="shared" si="224"/>
        <v>L J ROGERS LOGISTICS | 2789337686</v>
      </c>
    </row>
    <row r="1141" spans="3:39" x14ac:dyDescent="0.3">
      <c r="C1141" s="1" t="s">
        <v>37</v>
      </c>
      <c r="D1141" s="1" t="s">
        <v>38</v>
      </c>
      <c r="E1141" s="1" t="s">
        <v>39</v>
      </c>
      <c r="F1141" s="1" t="s">
        <v>68</v>
      </c>
      <c r="G1141" s="1" t="s">
        <v>524</v>
      </c>
      <c r="H1141" s="1" t="s">
        <v>70</v>
      </c>
      <c r="I1141" s="1" t="s">
        <v>371</v>
      </c>
      <c r="J1141" t="str">
        <f>TRIM(CONCATENATE(wiz[[#This Row],[SHIPPER..................]],wiz[[#This Row],[ZIP2..]],wiz[[#This Row],[ZIP3..]]))</f>
        <v>b: C H ROBINSON | 2782837821</v>
      </c>
      <c r="K1141" s="1">
        <v>1</v>
      </c>
      <c r="L1141" s="1">
        <v>1.29</v>
      </c>
      <c r="M1141" s="1">
        <v>0.28000000000000003</v>
      </c>
      <c r="N1141" s="1">
        <v>384</v>
      </c>
      <c r="O1141" s="1">
        <v>0.71</v>
      </c>
      <c r="P1141" s="1">
        <v>165</v>
      </c>
      <c r="Q1141" s="1">
        <v>0.4</v>
      </c>
      <c r="R1141" s="1">
        <v>-27</v>
      </c>
      <c r="S1141" s="1">
        <v>-464</v>
      </c>
      <c r="T1141" s="1">
        <v>15</v>
      </c>
      <c r="U1141" s="1">
        <v>-73</v>
      </c>
      <c r="V1141" s="1">
        <v>-522</v>
      </c>
      <c r="W1141" s="1">
        <v>28330</v>
      </c>
      <c r="X1141" s="1">
        <v>27828</v>
      </c>
      <c r="Y1141" s="1">
        <v>37821</v>
      </c>
      <c r="Z1141" s="1">
        <v>1.35</v>
      </c>
      <c r="AA1141" s="6">
        <f t="shared" si="225"/>
        <v>615</v>
      </c>
      <c r="AB1141" s="6">
        <f t="shared" si="226"/>
        <v>-522</v>
      </c>
      <c r="AC1141" s="6">
        <f t="shared" si="227"/>
        <v>-122022</v>
      </c>
      <c r="AD1141" s="6">
        <f t="shared" si="228"/>
        <v>-198.40975609756097</v>
      </c>
      <c r="AE1141" s="7">
        <f t="shared" si="229"/>
        <v>-1118</v>
      </c>
      <c r="AF1141" t="str">
        <f t="shared" ca="1" si="230"/>
        <v>$V$1066</v>
      </c>
      <c r="AG1141" t="str">
        <f t="shared" ca="1" si="231"/>
        <v>$J$1066</v>
      </c>
      <c r="AH1141" t="str">
        <f t="shared" ca="1" si="232"/>
        <v>b: C H ROBINSON | 2736036101</v>
      </c>
      <c r="AI1141" t="str">
        <f t="shared" ca="1" si="221"/>
        <v>$K$1066</v>
      </c>
      <c r="AJ1141" s="8">
        <f t="shared" si="222"/>
        <v>1.6260162601626016E-3</v>
      </c>
      <c r="AK1141" s="7">
        <f t="shared" si="223"/>
        <v>-560</v>
      </c>
      <c r="AL1141" s="7" t="str">
        <f t="shared" ca="1" si="233"/>
        <v>b: C H ROBINSON | 6080335055</v>
      </c>
      <c r="AM1141" t="b">
        <f t="shared" si="224"/>
        <v>0</v>
      </c>
    </row>
    <row r="1142" spans="3:39" x14ac:dyDescent="0.3">
      <c r="C1142" s="1" t="s">
        <v>929</v>
      </c>
      <c r="D1142" s="1" t="s">
        <v>930</v>
      </c>
      <c r="E1142" s="1" t="s">
        <v>39</v>
      </c>
      <c r="F1142" s="1" t="s">
        <v>68</v>
      </c>
      <c r="G1142" s="1" t="s">
        <v>1281</v>
      </c>
      <c r="H1142" s="1" t="s">
        <v>70</v>
      </c>
      <c r="I1142" s="1" t="s">
        <v>575</v>
      </c>
      <c r="J1142" t="str">
        <f>TRIM(CONCATENATE(wiz[[#This Row],[SHIPPER..................]],wiz[[#This Row],[ZIP2..]],wiz[[#This Row],[ZIP3..]]))</f>
        <v>BRIDGESTONE FIRESTONE| 2789337087</v>
      </c>
      <c r="K1142" s="1">
        <v>54</v>
      </c>
      <c r="L1142" s="1">
        <v>1.55</v>
      </c>
      <c r="M1142" s="1">
        <v>0.19</v>
      </c>
      <c r="N1142" s="1">
        <v>556</v>
      </c>
      <c r="O1142" s="1">
        <v>0.9</v>
      </c>
      <c r="P1142" s="1">
        <v>100</v>
      </c>
      <c r="Q1142" s="1">
        <v>0.33</v>
      </c>
      <c r="R1142" s="1">
        <v>9</v>
      </c>
      <c r="S1142" s="1">
        <v>-53</v>
      </c>
      <c r="T1142" s="1">
        <v>48</v>
      </c>
      <c r="U1142" s="1">
        <v>85</v>
      </c>
      <c r="V1142" s="1">
        <v>80</v>
      </c>
      <c r="W1142" s="1">
        <v>27831</v>
      </c>
      <c r="X1142" s="1">
        <v>27893</v>
      </c>
      <c r="Y1142" s="1">
        <v>37087</v>
      </c>
      <c r="Z1142" s="1">
        <v>1.52</v>
      </c>
      <c r="AA1142" s="6">
        <f t="shared" si="225"/>
        <v>180</v>
      </c>
      <c r="AB1142" s="6">
        <f t="shared" si="226"/>
        <v>4320</v>
      </c>
      <c r="AC1142" s="6">
        <f t="shared" si="227"/>
        <v>-16645</v>
      </c>
      <c r="AD1142" s="6">
        <f t="shared" si="228"/>
        <v>-92.472222222222229</v>
      </c>
      <c r="AE1142" s="7">
        <f t="shared" si="229"/>
        <v>-284</v>
      </c>
      <c r="AF1142" t="str">
        <f t="shared" ca="1" si="230"/>
        <v>$V$1356</v>
      </c>
      <c r="AG1142" t="str">
        <f t="shared" ca="1" si="231"/>
        <v>$J$1356</v>
      </c>
      <c r="AH1142" t="str">
        <f t="shared" ca="1" si="232"/>
        <v>b: SCHNEIDER LOGISTIC| 4320127045</v>
      </c>
      <c r="AI1142" t="str">
        <f t="shared" ca="1" si="221"/>
        <v>$K$1356</v>
      </c>
      <c r="AJ1142" s="8">
        <f t="shared" si="222"/>
        <v>0.3</v>
      </c>
      <c r="AK1142" s="7">
        <f t="shared" si="223"/>
        <v>-284</v>
      </c>
      <c r="AL1142" s="7" t="str">
        <f t="shared" ca="1" si="233"/>
        <v>b: SCHNEIDER LOGISTIC| 4320127045</v>
      </c>
      <c r="AM1142" t="b">
        <f t="shared" si="224"/>
        <v>0</v>
      </c>
    </row>
    <row r="1143" spans="3:39" x14ac:dyDescent="0.3">
      <c r="C1143" s="1" t="s">
        <v>929</v>
      </c>
      <c r="D1143" s="1" t="s">
        <v>930</v>
      </c>
      <c r="E1143" s="1" t="s">
        <v>39</v>
      </c>
      <c r="F1143" s="1" t="s">
        <v>68</v>
      </c>
      <c r="G1143" s="1" t="s">
        <v>1281</v>
      </c>
      <c r="H1143" s="1" t="s">
        <v>70</v>
      </c>
      <c r="I1143" s="1" t="s">
        <v>828</v>
      </c>
      <c r="J1143" t="str">
        <f>TRIM(CONCATENATE(wiz[[#This Row],[SHIPPER..................]],wiz[[#This Row],[ZIP2..]],wiz[[#This Row],[ZIP3..]]))</f>
        <v>BRIDGESTONE FIRESTONE| 2789337089</v>
      </c>
      <c r="K1143" s="1">
        <v>3</v>
      </c>
      <c r="L1143" s="1">
        <v>1.55</v>
      </c>
      <c r="M1143" s="1">
        <v>0.19</v>
      </c>
      <c r="N1143" s="1">
        <v>581</v>
      </c>
      <c r="O1143" s="1">
        <v>1.31</v>
      </c>
      <c r="P1143" s="1">
        <v>96</v>
      </c>
      <c r="Q1143" s="1">
        <v>0.32</v>
      </c>
      <c r="R1143" s="1">
        <v>9</v>
      </c>
      <c r="S1143" s="1">
        <v>-53</v>
      </c>
      <c r="T1143" s="1">
        <v>-49</v>
      </c>
      <c r="U1143" s="1">
        <v>81</v>
      </c>
      <c r="V1143" s="1">
        <v>-21</v>
      </c>
      <c r="W1143" s="1">
        <v>27101</v>
      </c>
      <c r="X1143" s="1">
        <v>27893</v>
      </c>
      <c r="Y1143" s="1">
        <v>37089</v>
      </c>
      <c r="Z1143" s="1">
        <v>1.52</v>
      </c>
      <c r="AA1143" s="6">
        <f t="shared" si="225"/>
        <v>180</v>
      </c>
      <c r="AB1143" s="6">
        <f t="shared" si="226"/>
        <v>-63</v>
      </c>
      <c r="AC1143" s="6">
        <f t="shared" si="227"/>
        <v>-16645</v>
      </c>
      <c r="AD1143" s="6">
        <f t="shared" si="228"/>
        <v>-92.472222222222229</v>
      </c>
      <c r="AE1143" s="7">
        <f t="shared" si="229"/>
        <v>-284</v>
      </c>
      <c r="AF1143" t="str">
        <f t="shared" ca="1" si="230"/>
        <v>$V$1356</v>
      </c>
      <c r="AG1143" t="str">
        <f t="shared" ca="1" si="231"/>
        <v>$J$1356</v>
      </c>
      <c r="AH1143" t="str">
        <f t="shared" ca="1" si="232"/>
        <v>b: SCHNEIDER LOGISTIC| 4320127045</v>
      </c>
      <c r="AI1143" t="str">
        <f t="shared" ca="1" si="221"/>
        <v>$K$1356</v>
      </c>
      <c r="AJ1143" s="8">
        <f t="shared" si="222"/>
        <v>1.6666666666666666E-2</v>
      </c>
      <c r="AK1143" s="7">
        <f t="shared" si="223"/>
        <v>-284</v>
      </c>
      <c r="AL1143" s="7" t="str">
        <f t="shared" ca="1" si="233"/>
        <v>b: SCHNEIDER LOGISTIC| 4320127045</v>
      </c>
      <c r="AM1143" t="b">
        <f t="shared" si="224"/>
        <v>0</v>
      </c>
    </row>
    <row r="1144" spans="3:39" x14ac:dyDescent="0.3">
      <c r="C1144" s="1" t="s">
        <v>1045</v>
      </c>
      <c r="D1144" s="1" t="s">
        <v>1046</v>
      </c>
      <c r="E1144" s="1" t="s">
        <v>39</v>
      </c>
      <c r="F1144" s="1" t="s">
        <v>1285</v>
      </c>
      <c r="G1144" s="1" t="s">
        <v>1286</v>
      </c>
      <c r="H1144" s="1" t="s">
        <v>146</v>
      </c>
      <c r="I1144" s="1" t="s">
        <v>1287</v>
      </c>
      <c r="J1144" t="str">
        <f>TRIM(CONCATENATE(wiz[[#This Row],[SHIPPER..................]],wiz[[#This Row],[ZIP2..]],wiz[[#This Row],[ZIP3..]]))</f>
        <v>b: M2 LOGISTICS | 6810172110</v>
      </c>
      <c r="K1144" s="1">
        <v>1</v>
      </c>
      <c r="L1144" s="1">
        <v>1.24</v>
      </c>
      <c r="M1144" s="1">
        <v>0.27</v>
      </c>
      <c r="N1144" s="1">
        <v>564</v>
      </c>
      <c r="O1144" s="1">
        <v>0.88</v>
      </c>
      <c r="P1144" s="1">
        <v>133</v>
      </c>
      <c r="Q1144" s="1">
        <v>0.35</v>
      </c>
      <c r="R1144" s="1">
        <v>-34</v>
      </c>
      <c r="S1144" s="1">
        <v>-418</v>
      </c>
      <c r="T1144" s="1">
        <v>53</v>
      </c>
      <c r="U1144" s="1">
        <v>239</v>
      </c>
      <c r="V1144" s="1">
        <v>-126</v>
      </c>
      <c r="W1144" s="1">
        <v>50301</v>
      </c>
      <c r="X1144" s="1">
        <v>68101</v>
      </c>
      <c r="Y1144" s="1">
        <v>72110</v>
      </c>
      <c r="Z1144" s="1">
        <v>1.29</v>
      </c>
      <c r="AA1144" s="6">
        <f t="shared" si="225"/>
        <v>6</v>
      </c>
      <c r="AB1144" s="6">
        <f t="shared" si="226"/>
        <v>-126</v>
      </c>
      <c r="AC1144" s="6">
        <f t="shared" si="227"/>
        <v>-1302</v>
      </c>
      <c r="AD1144" s="6">
        <f t="shared" si="228"/>
        <v>-217</v>
      </c>
      <c r="AE1144" s="7">
        <f t="shared" si="229"/>
        <v>-326</v>
      </c>
      <c r="AF1144" t="str">
        <f t="shared" ca="1" si="230"/>
        <v>$V$1665</v>
      </c>
      <c r="AG1144" t="str">
        <f t="shared" ca="1" si="231"/>
        <v>$J$1665</v>
      </c>
      <c r="AH1144" t="str">
        <f t="shared" ca="1" si="232"/>
        <v>b: HARTT LOGISTICS | 2915040201</v>
      </c>
      <c r="AI1144" t="str">
        <f t="shared" ca="1" si="221"/>
        <v>$K$1665</v>
      </c>
      <c r="AJ1144" s="8">
        <f t="shared" si="222"/>
        <v>0.16666666666666666</v>
      </c>
      <c r="AK1144" s="7">
        <f t="shared" si="223"/>
        <v>-326</v>
      </c>
      <c r="AL1144" s="7" t="str">
        <f t="shared" ca="1" si="233"/>
        <v>b: HARTT LOGISTICS | 2915040201</v>
      </c>
      <c r="AM1144" t="b">
        <f t="shared" si="224"/>
        <v>0</v>
      </c>
    </row>
    <row r="1145" spans="3:39" x14ac:dyDescent="0.3">
      <c r="C1145" s="1" t="s">
        <v>37</v>
      </c>
      <c r="D1145" s="1" t="s">
        <v>38</v>
      </c>
      <c r="E1145" s="1" t="s">
        <v>39</v>
      </c>
      <c r="F1145" s="1" t="s">
        <v>1285</v>
      </c>
      <c r="G1145" s="1" t="s">
        <v>1286</v>
      </c>
      <c r="H1145" s="1" t="s">
        <v>396</v>
      </c>
      <c r="I1145" s="1" t="s">
        <v>1288</v>
      </c>
      <c r="J1145" t="str">
        <f>TRIM(CONCATENATE(wiz[[#This Row],[SHIPPER..................]],wiz[[#This Row],[ZIP2..]],wiz[[#This Row],[ZIP3..]]))</f>
        <v>b: C H ROBINSON | 6810123501</v>
      </c>
      <c r="K1145" s="1">
        <v>1</v>
      </c>
      <c r="L1145" s="1">
        <v>1.0900000000000001</v>
      </c>
      <c r="M1145" s="1">
        <v>0.27</v>
      </c>
      <c r="N1145" s="1">
        <v>1324</v>
      </c>
      <c r="O1145" s="1">
        <v>1.88</v>
      </c>
      <c r="P1145" s="1">
        <v>97</v>
      </c>
      <c r="Q1145" s="1">
        <v>0.3</v>
      </c>
      <c r="R1145" s="1">
        <v>-52</v>
      </c>
      <c r="S1145" s="1">
        <v>-470</v>
      </c>
      <c r="T1145" s="1">
        <v>9</v>
      </c>
      <c r="U1145" s="1">
        <v>-240</v>
      </c>
      <c r="V1145" s="1">
        <v>-701</v>
      </c>
      <c r="W1145" s="1">
        <v>51101</v>
      </c>
      <c r="X1145" s="1">
        <v>68101</v>
      </c>
      <c r="Y1145" s="1">
        <v>23501</v>
      </c>
      <c r="Z1145" s="1">
        <v>1.1399999999999999</v>
      </c>
      <c r="AA1145" s="6">
        <f t="shared" si="225"/>
        <v>615</v>
      </c>
      <c r="AB1145" s="6">
        <f t="shared" si="226"/>
        <v>-701</v>
      </c>
      <c r="AC1145" s="6">
        <f t="shared" si="227"/>
        <v>-122022</v>
      </c>
      <c r="AD1145" s="6">
        <f t="shared" si="228"/>
        <v>-198.40975609756097</v>
      </c>
      <c r="AE1145" s="7">
        <f t="shared" si="229"/>
        <v>-1118</v>
      </c>
      <c r="AF1145" t="str">
        <f t="shared" ca="1" si="230"/>
        <v>$V$1066</v>
      </c>
      <c r="AG1145" t="str">
        <f t="shared" ca="1" si="231"/>
        <v>$J$1066</v>
      </c>
      <c r="AH1145" t="str">
        <f t="shared" ca="1" si="232"/>
        <v>b: C H ROBINSON | 2736036101</v>
      </c>
      <c r="AI1145" t="str">
        <f t="shared" ca="1" si="221"/>
        <v>$K$1066</v>
      </c>
      <c r="AJ1145" s="8">
        <f t="shared" si="222"/>
        <v>1.6260162601626016E-3</v>
      </c>
      <c r="AK1145" s="7">
        <f t="shared" si="223"/>
        <v>-560</v>
      </c>
      <c r="AL1145" s="7" t="str">
        <f t="shared" ca="1" si="233"/>
        <v>b: C H ROBINSON | 6080335055</v>
      </c>
      <c r="AM1145" t="b">
        <f t="shared" si="224"/>
        <v>0</v>
      </c>
    </row>
    <row r="1146" spans="3:39" x14ac:dyDescent="0.3">
      <c r="C1146" s="1" t="s">
        <v>37</v>
      </c>
      <c r="D1146" s="1" t="s">
        <v>38</v>
      </c>
      <c r="E1146" s="1" t="s">
        <v>39</v>
      </c>
      <c r="F1146" s="1" t="s">
        <v>1289</v>
      </c>
      <c r="G1146" s="1" t="s">
        <v>1290</v>
      </c>
      <c r="H1146" s="1" t="s">
        <v>50</v>
      </c>
      <c r="I1146" s="1" t="s">
        <v>1291</v>
      </c>
      <c r="J1146" t="str">
        <f>TRIM(CONCATENATE(wiz[[#This Row],[SHIPPER..................]],wiz[[#This Row],[ZIP2..]],wiz[[#This Row],[ZIP3..]]))</f>
        <v>b: C H ROBINSON | 830230529</v>
      </c>
      <c r="K1146" s="1">
        <v>1</v>
      </c>
      <c r="L1146" s="1">
        <v>0.98</v>
      </c>
      <c r="M1146" s="1">
        <v>0.27</v>
      </c>
      <c r="N1146" s="1">
        <v>717</v>
      </c>
      <c r="O1146" s="1">
        <v>1.61</v>
      </c>
      <c r="P1146" s="1">
        <v>89</v>
      </c>
      <c r="Q1146" s="1">
        <v>0.3</v>
      </c>
      <c r="R1146" s="1">
        <v>40</v>
      </c>
      <c r="S1146" s="1">
        <v>-83</v>
      </c>
      <c r="T1146" s="1">
        <v>0</v>
      </c>
      <c r="U1146" s="1">
        <v>-134</v>
      </c>
      <c r="V1146" s="1">
        <v>-217</v>
      </c>
      <c r="W1146" s="1">
        <v>8831</v>
      </c>
      <c r="X1146" s="1">
        <v>8302</v>
      </c>
      <c r="Y1146" s="1">
        <v>30529</v>
      </c>
      <c r="Z1146" s="1">
        <v>1.03</v>
      </c>
      <c r="AA1146" s="6">
        <f t="shared" si="225"/>
        <v>615</v>
      </c>
      <c r="AB1146" s="6">
        <f t="shared" si="226"/>
        <v>-217</v>
      </c>
      <c r="AC1146" s="6">
        <f t="shared" si="227"/>
        <v>-122022</v>
      </c>
      <c r="AD1146" s="6">
        <f t="shared" si="228"/>
        <v>-198.40975609756097</v>
      </c>
      <c r="AE1146" s="7">
        <f t="shared" si="229"/>
        <v>-1118</v>
      </c>
      <c r="AF1146" t="str">
        <f t="shared" ca="1" si="230"/>
        <v>$V$1066</v>
      </c>
      <c r="AG1146" t="str">
        <f t="shared" ca="1" si="231"/>
        <v>$J$1066</v>
      </c>
      <c r="AH1146" t="str">
        <f t="shared" ca="1" si="232"/>
        <v>b: C H ROBINSON | 2736036101</v>
      </c>
      <c r="AI1146" t="str">
        <f t="shared" ca="1" si="221"/>
        <v>$K$1066</v>
      </c>
      <c r="AJ1146" s="8">
        <f t="shared" si="222"/>
        <v>1.6260162601626016E-3</v>
      </c>
      <c r="AK1146" s="7">
        <f t="shared" si="223"/>
        <v>-560</v>
      </c>
      <c r="AL1146" s="7" t="str">
        <f t="shared" ca="1" si="233"/>
        <v>b: C H ROBINSON | 6080335055</v>
      </c>
      <c r="AM1146" t="b">
        <f t="shared" si="224"/>
        <v>0</v>
      </c>
    </row>
    <row r="1147" spans="3:39" x14ac:dyDescent="0.3">
      <c r="C1147" s="1" t="s">
        <v>37</v>
      </c>
      <c r="D1147" s="1" t="s">
        <v>38</v>
      </c>
      <c r="E1147" s="1" t="s">
        <v>39</v>
      </c>
      <c r="F1147" s="1" t="s">
        <v>1289</v>
      </c>
      <c r="G1147" s="1" t="s">
        <v>1292</v>
      </c>
      <c r="H1147" s="1" t="s">
        <v>42</v>
      </c>
      <c r="I1147" s="1" t="s">
        <v>321</v>
      </c>
      <c r="J1147" t="str">
        <f>TRIM(CONCATENATE(wiz[[#This Row],[SHIPPER..................]],wiz[[#This Row],[ZIP2..]],wiz[[#This Row],[ZIP3..]]))</f>
        <v>b: C H ROBINSON | 832946801</v>
      </c>
      <c r="K1147" s="1">
        <v>1</v>
      </c>
      <c r="L1147" s="1">
        <v>0.92</v>
      </c>
      <c r="M1147" s="1">
        <v>0.27</v>
      </c>
      <c r="N1147" s="1">
        <v>650</v>
      </c>
      <c r="O1147" s="1">
        <v>1</v>
      </c>
      <c r="P1147" s="1">
        <v>98</v>
      </c>
      <c r="Q1147" s="1">
        <v>0.3</v>
      </c>
      <c r="R1147" s="1">
        <v>11</v>
      </c>
      <c r="S1147" s="1">
        <v>-95</v>
      </c>
      <c r="T1147" s="1">
        <v>50</v>
      </c>
      <c r="U1147" s="1">
        <v>32</v>
      </c>
      <c r="V1147" s="1">
        <v>-13</v>
      </c>
      <c r="W1147" s="1">
        <v>8831</v>
      </c>
      <c r="X1147" s="1">
        <v>8329</v>
      </c>
      <c r="Y1147" s="1">
        <v>46801</v>
      </c>
      <c r="Z1147" s="1">
        <v>0.97</v>
      </c>
      <c r="AA1147" s="6">
        <f t="shared" si="225"/>
        <v>615</v>
      </c>
      <c r="AB1147" s="6">
        <f t="shared" si="226"/>
        <v>-13</v>
      </c>
      <c r="AC1147" s="6">
        <f t="shared" si="227"/>
        <v>-122022</v>
      </c>
      <c r="AD1147" s="6">
        <f t="shared" si="228"/>
        <v>-198.40975609756097</v>
      </c>
      <c r="AE1147" s="7">
        <f t="shared" si="229"/>
        <v>-1118</v>
      </c>
      <c r="AF1147" t="str">
        <f t="shared" ca="1" si="230"/>
        <v>$V$1066</v>
      </c>
      <c r="AG1147" t="str">
        <f t="shared" ca="1" si="231"/>
        <v>$J$1066</v>
      </c>
      <c r="AH1147" t="str">
        <f t="shared" ca="1" si="232"/>
        <v>b: C H ROBINSON | 2736036101</v>
      </c>
      <c r="AI1147" t="str">
        <f t="shared" ca="1" si="221"/>
        <v>$K$1066</v>
      </c>
      <c r="AJ1147" s="8">
        <f t="shared" si="222"/>
        <v>1.6260162601626016E-3</v>
      </c>
      <c r="AK1147" s="7">
        <f t="shared" si="223"/>
        <v>-560</v>
      </c>
      <c r="AL1147" s="7" t="str">
        <f t="shared" ca="1" si="233"/>
        <v>b: C H ROBINSON | 6080335055</v>
      </c>
      <c r="AM1147" t="b">
        <f t="shared" si="224"/>
        <v>0</v>
      </c>
    </row>
    <row r="1148" spans="3:39" x14ac:dyDescent="0.3">
      <c r="C1148" s="1" t="s">
        <v>37</v>
      </c>
      <c r="D1148" s="1" t="s">
        <v>38</v>
      </c>
      <c r="E1148" s="1" t="s">
        <v>39</v>
      </c>
      <c r="F1148" s="1" t="s">
        <v>1289</v>
      </c>
      <c r="G1148" s="1" t="s">
        <v>1293</v>
      </c>
      <c r="H1148" s="1" t="s">
        <v>68</v>
      </c>
      <c r="I1148" s="1" t="s">
        <v>716</v>
      </c>
      <c r="J1148" t="str">
        <f>TRIM(CONCATENATE(wiz[[#This Row],[SHIPPER..................]],wiz[[#This Row],[ZIP2..]],wiz[[#This Row],[ZIP3..]]))</f>
        <v>b: C H ROBINSON | 811028301</v>
      </c>
      <c r="K1148" s="1">
        <v>1</v>
      </c>
      <c r="L1148" s="1">
        <v>1.49</v>
      </c>
      <c r="M1148" s="1">
        <v>0.28000000000000003</v>
      </c>
      <c r="N1148" s="1">
        <v>466</v>
      </c>
      <c r="O1148" s="1">
        <v>1.33</v>
      </c>
      <c r="P1148" s="1">
        <v>65</v>
      </c>
      <c r="Q1148" s="1">
        <v>0.3</v>
      </c>
      <c r="R1148" s="1">
        <v>65</v>
      </c>
      <c r="S1148" s="1">
        <v>-60</v>
      </c>
      <c r="T1148" s="1">
        <v>-86</v>
      </c>
      <c r="U1148" s="1">
        <v>14</v>
      </c>
      <c r="V1148" s="1">
        <v>-132</v>
      </c>
      <c r="W1148" s="1">
        <v>18031</v>
      </c>
      <c r="X1148" s="1">
        <v>8110</v>
      </c>
      <c r="Y1148" s="1">
        <v>28301</v>
      </c>
      <c r="Z1148" s="1">
        <v>1.55</v>
      </c>
      <c r="AA1148" s="6">
        <f t="shared" si="225"/>
        <v>615</v>
      </c>
      <c r="AB1148" s="6">
        <f t="shared" si="226"/>
        <v>-132</v>
      </c>
      <c r="AC1148" s="6">
        <f t="shared" si="227"/>
        <v>-122022</v>
      </c>
      <c r="AD1148" s="6">
        <f t="shared" si="228"/>
        <v>-198.40975609756097</v>
      </c>
      <c r="AE1148" s="7">
        <f t="shared" si="229"/>
        <v>-1118</v>
      </c>
      <c r="AF1148" t="str">
        <f t="shared" ca="1" si="230"/>
        <v>$V$1066</v>
      </c>
      <c r="AG1148" t="str">
        <f t="shared" ca="1" si="231"/>
        <v>$J$1066</v>
      </c>
      <c r="AH1148" t="str">
        <f t="shared" ca="1" si="232"/>
        <v>b: C H ROBINSON | 2736036101</v>
      </c>
      <c r="AI1148" t="str">
        <f t="shared" ca="1" si="221"/>
        <v>$K$1066</v>
      </c>
      <c r="AJ1148" s="8">
        <f t="shared" si="222"/>
        <v>1.6260162601626016E-3</v>
      </c>
      <c r="AK1148" s="7">
        <f t="shared" si="223"/>
        <v>-560</v>
      </c>
      <c r="AL1148" s="7" t="str">
        <f t="shared" ca="1" si="233"/>
        <v>b: C H ROBINSON | 6080335055</v>
      </c>
      <c r="AM1148" t="b">
        <f t="shared" si="224"/>
        <v>0</v>
      </c>
    </row>
    <row r="1149" spans="3:39" x14ac:dyDescent="0.3">
      <c r="C1149" s="1" t="s">
        <v>37</v>
      </c>
      <c r="D1149" s="1" t="s">
        <v>38</v>
      </c>
      <c r="E1149" s="1" t="s">
        <v>39</v>
      </c>
      <c r="F1149" s="1" t="s">
        <v>1289</v>
      </c>
      <c r="G1149" s="1" t="s">
        <v>1294</v>
      </c>
      <c r="H1149" s="1" t="s">
        <v>68</v>
      </c>
      <c r="I1149" s="1" t="s">
        <v>329</v>
      </c>
      <c r="J1149" t="str">
        <f>TRIM(CONCATENATE(wiz[[#This Row],[SHIPPER..................]],wiz[[#This Row],[ZIP2..]],wiz[[#This Row],[ZIP3..]]))</f>
        <v>b: C H ROBINSON | 808527420</v>
      </c>
      <c r="K1149" s="1">
        <v>1</v>
      </c>
      <c r="L1149" s="1">
        <v>1.08</v>
      </c>
      <c r="M1149" s="1">
        <v>0.27</v>
      </c>
      <c r="N1149" s="1">
        <v>444</v>
      </c>
      <c r="O1149" s="1">
        <v>0.79</v>
      </c>
      <c r="P1149" s="1">
        <v>67</v>
      </c>
      <c r="Q1149" s="1">
        <v>0.3</v>
      </c>
      <c r="R1149" s="1">
        <v>61</v>
      </c>
      <c r="S1149" s="1">
        <v>-56</v>
      </c>
      <c r="T1149" s="1">
        <v>23</v>
      </c>
      <c r="U1149" s="1">
        <v>-32</v>
      </c>
      <c r="V1149" s="1">
        <v>-65</v>
      </c>
      <c r="W1149" s="1">
        <v>8831</v>
      </c>
      <c r="X1149" s="1">
        <v>8085</v>
      </c>
      <c r="Y1149" s="1">
        <v>27420</v>
      </c>
      <c r="Z1149" s="1">
        <v>1.1299999999999999</v>
      </c>
      <c r="AA1149" s="6">
        <f t="shared" si="225"/>
        <v>615</v>
      </c>
      <c r="AB1149" s="6">
        <f t="shared" si="226"/>
        <v>-65</v>
      </c>
      <c r="AC1149" s="6">
        <f t="shared" si="227"/>
        <v>-122022</v>
      </c>
      <c r="AD1149" s="6">
        <f t="shared" si="228"/>
        <v>-198.40975609756097</v>
      </c>
      <c r="AE1149" s="7">
        <f t="shared" si="229"/>
        <v>-1118</v>
      </c>
      <c r="AF1149" t="str">
        <f t="shared" ca="1" si="230"/>
        <v>$V$1066</v>
      </c>
      <c r="AG1149" t="str">
        <f t="shared" ca="1" si="231"/>
        <v>$J$1066</v>
      </c>
      <c r="AH1149" t="str">
        <f t="shared" ca="1" si="232"/>
        <v>b: C H ROBINSON | 2736036101</v>
      </c>
      <c r="AI1149" t="str">
        <f t="shared" ca="1" si="221"/>
        <v>$K$1066</v>
      </c>
      <c r="AJ1149" s="8">
        <f t="shared" si="222"/>
        <v>1.6260162601626016E-3</v>
      </c>
      <c r="AK1149" s="7">
        <f t="shared" si="223"/>
        <v>-560</v>
      </c>
      <c r="AL1149" s="7" t="str">
        <f t="shared" ca="1" si="233"/>
        <v>b: C H ROBINSON | 6080335055</v>
      </c>
      <c r="AM1149" t="b">
        <f t="shared" si="224"/>
        <v>0</v>
      </c>
    </row>
    <row r="1150" spans="3:39" x14ac:dyDescent="0.3">
      <c r="C1150" s="1" t="s">
        <v>37</v>
      </c>
      <c r="D1150" s="1" t="s">
        <v>38</v>
      </c>
      <c r="E1150" s="1" t="s">
        <v>39</v>
      </c>
      <c r="F1150" s="1" t="s">
        <v>1289</v>
      </c>
      <c r="G1150" s="1" t="s">
        <v>1295</v>
      </c>
      <c r="H1150" s="1" t="s">
        <v>70</v>
      </c>
      <c r="I1150" s="1" t="s">
        <v>702</v>
      </c>
      <c r="J1150" t="str">
        <f>TRIM(CONCATENATE(wiz[[#This Row],[SHIPPER..................]],wiz[[#This Row],[ZIP2..]],wiz[[#This Row],[ZIP3..]]))</f>
        <v>b: C H ROBINSON | 807637091</v>
      </c>
      <c r="K1150" s="1">
        <v>1</v>
      </c>
      <c r="L1150" s="1">
        <v>1.22</v>
      </c>
      <c r="M1150" s="1">
        <v>0.28000000000000003</v>
      </c>
      <c r="N1150" s="1">
        <v>851</v>
      </c>
      <c r="O1150" s="1">
        <v>1.68</v>
      </c>
      <c r="P1150" s="1">
        <v>43</v>
      </c>
      <c r="Q1150" s="1">
        <v>0.25</v>
      </c>
      <c r="R1150" s="1">
        <v>20</v>
      </c>
      <c r="S1150" s="1">
        <v>-25</v>
      </c>
      <c r="T1150" s="1">
        <v>0</v>
      </c>
      <c r="U1150" s="1">
        <v>116</v>
      </c>
      <c r="V1150" s="1">
        <v>91</v>
      </c>
      <c r="W1150" s="1">
        <v>8831</v>
      </c>
      <c r="X1150" s="1">
        <v>8076</v>
      </c>
      <c r="Y1150" s="1">
        <v>37091</v>
      </c>
      <c r="Z1150" s="1">
        <v>1.28</v>
      </c>
      <c r="AA1150" s="6">
        <f t="shared" si="225"/>
        <v>615</v>
      </c>
      <c r="AB1150" s="6">
        <f t="shared" si="226"/>
        <v>91</v>
      </c>
      <c r="AC1150" s="6">
        <f t="shared" si="227"/>
        <v>-122022</v>
      </c>
      <c r="AD1150" s="6">
        <f t="shared" si="228"/>
        <v>-198.40975609756097</v>
      </c>
      <c r="AE1150" s="7">
        <f t="shared" si="229"/>
        <v>-1118</v>
      </c>
      <c r="AF1150" t="str">
        <f t="shared" ca="1" si="230"/>
        <v>$V$1066</v>
      </c>
      <c r="AG1150" t="str">
        <f t="shared" ca="1" si="231"/>
        <v>$J$1066</v>
      </c>
      <c r="AH1150" t="str">
        <f t="shared" ca="1" si="232"/>
        <v>b: C H ROBINSON | 2736036101</v>
      </c>
      <c r="AI1150" t="str">
        <f t="shared" ca="1" si="221"/>
        <v>$K$1066</v>
      </c>
      <c r="AJ1150" s="8">
        <f t="shared" si="222"/>
        <v>1.6260162601626016E-3</v>
      </c>
      <c r="AK1150" s="7">
        <f t="shared" si="223"/>
        <v>-560</v>
      </c>
      <c r="AL1150" s="7" t="str">
        <f t="shared" ca="1" si="233"/>
        <v>b: C H ROBINSON | 6080335055</v>
      </c>
      <c r="AM1150" t="b">
        <f t="shared" si="224"/>
        <v>0</v>
      </c>
    </row>
    <row r="1151" spans="3:39" x14ac:dyDescent="0.3">
      <c r="C1151" s="1" t="s">
        <v>37</v>
      </c>
      <c r="D1151" s="1" t="s">
        <v>38</v>
      </c>
      <c r="E1151" s="1" t="s">
        <v>39</v>
      </c>
      <c r="F1151" s="1" t="s">
        <v>1289</v>
      </c>
      <c r="G1151" s="1" t="s">
        <v>1296</v>
      </c>
      <c r="H1151" s="1" t="s">
        <v>50</v>
      </c>
      <c r="I1151" s="1" t="s">
        <v>420</v>
      </c>
      <c r="J1151" t="str">
        <f>TRIM(CONCATENATE(wiz[[#This Row],[SHIPPER..................]],wiz[[#This Row],[ZIP2..]],wiz[[#This Row],[ZIP3..]]))</f>
        <v>b: C H ROBINSON | 851230227</v>
      </c>
      <c r="K1151" s="1">
        <v>2</v>
      </c>
      <c r="L1151" s="1">
        <v>0.99</v>
      </c>
      <c r="M1151" s="1">
        <v>0.27</v>
      </c>
      <c r="N1151" s="1">
        <v>800</v>
      </c>
      <c r="O1151" s="1">
        <v>1.96</v>
      </c>
      <c r="P1151" s="1">
        <v>46</v>
      </c>
      <c r="Q1151" s="1">
        <v>0.28000000000000003</v>
      </c>
      <c r="R1151" s="1">
        <v>19</v>
      </c>
      <c r="S1151" s="1">
        <v>-22</v>
      </c>
      <c r="T1151" s="1">
        <v>-38</v>
      </c>
      <c r="U1151" s="1">
        <v>-73</v>
      </c>
      <c r="V1151" s="1">
        <v>-133</v>
      </c>
      <c r="W1151" s="1">
        <v>8831</v>
      </c>
      <c r="X1151" s="1">
        <v>8512</v>
      </c>
      <c r="Y1151" s="1">
        <v>30227</v>
      </c>
      <c r="Z1151" s="1">
        <v>1.04</v>
      </c>
      <c r="AA1151" s="6">
        <f t="shared" si="225"/>
        <v>615</v>
      </c>
      <c r="AB1151" s="6">
        <f t="shared" si="226"/>
        <v>-266</v>
      </c>
      <c r="AC1151" s="6">
        <f t="shared" si="227"/>
        <v>-122022</v>
      </c>
      <c r="AD1151" s="6">
        <f t="shared" si="228"/>
        <v>-198.40975609756097</v>
      </c>
      <c r="AE1151" s="7">
        <f t="shared" si="229"/>
        <v>-1118</v>
      </c>
      <c r="AF1151" t="str">
        <f t="shared" ca="1" si="230"/>
        <v>$V$1066</v>
      </c>
      <c r="AG1151" t="str">
        <f t="shared" ca="1" si="231"/>
        <v>$J$1066</v>
      </c>
      <c r="AH1151" t="str">
        <f t="shared" ca="1" si="232"/>
        <v>b: C H ROBINSON | 2736036101</v>
      </c>
      <c r="AI1151" t="str">
        <f t="shared" ca="1" si="221"/>
        <v>$K$1066</v>
      </c>
      <c r="AJ1151" s="8">
        <f t="shared" si="222"/>
        <v>3.2520325203252032E-3</v>
      </c>
      <c r="AK1151" s="7">
        <f t="shared" si="223"/>
        <v>-560</v>
      </c>
      <c r="AL1151" s="7" t="str">
        <f t="shared" ca="1" si="233"/>
        <v>b: C H ROBINSON | 6080335055</v>
      </c>
      <c r="AM1151" t="b">
        <f t="shared" si="224"/>
        <v>0</v>
      </c>
    </row>
    <row r="1152" spans="3:39" x14ac:dyDescent="0.3">
      <c r="C1152" s="1" t="s">
        <v>37</v>
      </c>
      <c r="D1152" s="1" t="s">
        <v>38</v>
      </c>
      <c r="E1152" s="1" t="s">
        <v>39</v>
      </c>
      <c r="F1152" s="1" t="s">
        <v>1289</v>
      </c>
      <c r="G1152" s="1" t="s">
        <v>46</v>
      </c>
      <c r="H1152" s="1" t="s">
        <v>50</v>
      </c>
      <c r="I1152" s="1" t="s">
        <v>454</v>
      </c>
      <c r="J1152" t="str">
        <f>TRIM(CONCATENATE(wiz[[#This Row],[SHIPPER..................]],wiz[[#This Row],[ZIP2..]],wiz[[#This Row],[ZIP3..]]))</f>
        <v>b: C H ROBINSON | 887330213</v>
      </c>
      <c r="K1152" s="1">
        <v>1</v>
      </c>
      <c r="L1152" s="1">
        <v>0.7</v>
      </c>
      <c r="M1152" s="1">
        <v>0.27</v>
      </c>
      <c r="N1152" s="1">
        <v>875</v>
      </c>
      <c r="O1152" s="1">
        <v>2</v>
      </c>
      <c r="P1152" s="1">
        <v>101</v>
      </c>
      <c r="Q1152" s="1">
        <v>0.35</v>
      </c>
      <c r="R1152" s="1">
        <v>-26</v>
      </c>
      <c r="S1152" s="1">
        <v>18</v>
      </c>
      <c r="T1152" s="1">
        <v>-76</v>
      </c>
      <c r="U1152" s="1">
        <v>-280</v>
      </c>
      <c r="V1152" s="1">
        <v>-338</v>
      </c>
      <c r="W1152" s="1">
        <v>12549</v>
      </c>
      <c r="X1152" s="1">
        <v>8873</v>
      </c>
      <c r="Y1152" s="1">
        <v>30213</v>
      </c>
      <c r="Z1152" s="1">
        <v>0.75</v>
      </c>
      <c r="AA1152" s="6">
        <f t="shared" si="225"/>
        <v>615</v>
      </c>
      <c r="AB1152" s="6">
        <f t="shared" si="226"/>
        <v>-338</v>
      </c>
      <c r="AC1152" s="6">
        <f t="shared" si="227"/>
        <v>-122022</v>
      </c>
      <c r="AD1152" s="6">
        <f t="shared" si="228"/>
        <v>-198.40975609756097</v>
      </c>
      <c r="AE1152" s="7">
        <f t="shared" si="229"/>
        <v>-1118</v>
      </c>
      <c r="AF1152" t="str">
        <f t="shared" ca="1" si="230"/>
        <v>$V$1066</v>
      </c>
      <c r="AG1152" t="str">
        <f t="shared" ca="1" si="231"/>
        <v>$J$1066</v>
      </c>
      <c r="AH1152" t="str">
        <f t="shared" ca="1" si="232"/>
        <v>b: C H ROBINSON | 2736036101</v>
      </c>
      <c r="AI1152" t="str">
        <f t="shared" ca="1" si="221"/>
        <v>$K$1066</v>
      </c>
      <c r="AJ1152" s="8">
        <f t="shared" si="222"/>
        <v>1.6260162601626016E-3</v>
      </c>
      <c r="AK1152" s="7">
        <f t="shared" si="223"/>
        <v>-560</v>
      </c>
      <c r="AL1152" s="7" t="str">
        <f t="shared" ca="1" si="233"/>
        <v>b: C H ROBINSON | 6080335055</v>
      </c>
      <c r="AM1152" t="b">
        <f t="shared" si="224"/>
        <v>0</v>
      </c>
    </row>
    <row r="1153" spans="3:39" x14ac:dyDescent="0.3">
      <c r="C1153" s="1" t="s">
        <v>485</v>
      </c>
      <c r="D1153" s="1" t="s">
        <v>486</v>
      </c>
      <c r="E1153" s="1" t="s">
        <v>39</v>
      </c>
      <c r="F1153" s="1" t="s">
        <v>1289</v>
      </c>
      <c r="G1153" s="1" t="s">
        <v>46</v>
      </c>
      <c r="H1153" s="1" t="s">
        <v>50</v>
      </c>
      <c r="I1153" s="1" t="s">
        <v>454</v>
      </c>
      <c r="J1153" t="str">
        <f>TRIM(CONCATENATE(wiz[[#This Row],[SHIPPER..................]],wiz[[#This Row],[ZIP2..]],wiz[[#This Row],[ZIP3..]]))</f>
        <v>b: GILTNER LOGISTICS | 887330213</v>
      </c>
      <c r="K1153" s="1">
        <v>1</v>
      </c>
      <c r="L1153" s="1">
        <v>1.21</v>
      </c>
      <c r="M1153" s="1">
        <v>0.28000000000000003</v>
      </c>
      <c r="N1153" s="1">
        <v>875</v>
      </c>
      <c r="O1153" s="1">
        <v>1.68</v>
      </c>
      <c r="P1153" s="1">
        <v>23</v>
      </c>
      <c r="Q1153" s="1">
        <v>0.25</v>
      </c>
      <c r="R1153" s="1">
        <v>-40</v>
      </c>
      <c r="S1153" s="1">
        <v>-12</v>
      </c>
      <c r="T1153" s="1">
        <v>0</v>
      </c>
      <c r="U1153" s="1">
        <v>176</v>
      </c>
      <c r="V1153" s="1">
        <v>164</v>
      </c>
      <c r="W1153" s="1">
        <v>8831</v>
      </c>
      <c r="X1153" s="1">
        <v>8873</v>
      </c>
      <c r="Y1153" s="1">
        <v>30213</v>
      </c>
      <c r="Z1153" s="1">
        <v>1.27</v>
      </c>
      <c r="AA1153" s="6">
        <f t="shared" si="225"/>
        <v>2</v>
      </c>
      <c r="AB1153" s="6">
        <f t="shared" si="226"/>
        <v>164</v>
      </c>
      <c r="AC1153" s="6">
        <f t="shared" si="227"/>
        <v>-14</v>
      </c>
      <c r="AD1153" s="6">
        <f t="shared" si="228"/>
        <v>-7</v>
      </c>
      <c r="AE1153" s="7">
        <f t="shared" si="229"/>
        <v>-178</v>
      </c>
      <c r="AF1153" t="str">
        <f t="shared" ca="1" si="230"/>
        <v>$V$246</v>
      </c>
      <c r="AG1153" t="str">
        <f t="shared" ca="1" si="231"/>
        <v>$J$246</v>
      </c>
      <c r="AH1153" t="str">
        <f t="shared" ca="1" si="232"/>
        <v>b: GILTNER LOGISTICS | 3030170570</v>
      </c>
      <c r="AI1153" t="str">
        <f t="shared" ca="1" si="221"/>
        <v>$K$246</v>
      </c>
      <c r="AJ1153" s="8">
        <f t="shared" si="222"/>
        <v>0.5</v>
      </c>
      <c r="AK1153" s="7">
        <f t="shared" si="223"/>
        <v>-178</v>
      </c>
      <c r="AL1153" s="7" t="str">
        <f t="shared" ca="1" si="233"/>
        <v>b: GILTNER LOGISTICS | 3030170570</v>
      </c>
      <c r="AM1153" t="b">
        <f t="shared" si="224"/>
        <v>0</v>
      </c>
    </row>
    <row r="1154" spans="3:39" x14ac:dyDescent="0.3">
      <c r="C1154" s="1" t="s">
        <v>576</v>
      </c>
      <c r="D1154" s="1" t="s">
        <v>577</v>
      </c>
      <c r="E1154" s="1" t="s">
        <v>39</v>
      </c>
      <c r="F1154" s="1" t="s">
        <v>1289</v>
      </c>
      <c r="G1154" s="1" t="s">
        <v>1297</v>
      </c>
      <c r="H1154" s="1" t="s">
        <v>50</v>
      </c>
      <c r="I1154" s="1" t="s">
        <v>1291</v>
      </c>
      <c r="J1154" t="str">
        <f>TRIM(CONCATENATE(wiz[[#This Row],[SHIPPER..................]],wiz[[#This Row],[ZIP2..]],wiz[[#This Row],[ZIP3..]]))</f>
        <v>b: SUNTECK TRANSPORT | 883130529</v>
      </c>
      <c r="K1154" s="1">
        <v>1</v>
      </c>
      <c r="L1154" s="1">
        <v>1.38</v>
      </c>
      <c r="M1154" s="1">
        <v>0.27</v>
      </c>
      <c r="N1154" s="1">
        <v>771</v>
      </c>
      <c r="O1154" s="1">
        <v>1.21</v>
      </c>
      <c r="P1154" s="1">
        <v>90</v>
      </c>
      <c r="Q1154" s="1">
        <v>0.3</v>
      </c>
      <c r="R1154" s="1">
        <v>46</v>
      </c>
      <c r="S1154" s="1">
        <v>-21</v>
      </c>
      <c r="T1154" s="1">
        <v>140</v>
      </c>
      <c r="U1154" s="1">
        <v>276</v>
      </c>
      <c r="V1154" s="1">
        <v>395</v>
      </c>
      <c r="W1154" s="1">
        <v>18031</v>
      </c>
      <c r="X1154" s="1">
        <v>8831</v>
      </c>
      <c r="Y1154" s="1">
        <v>30529</v>
      </c>
      <c r="Z1154" s="1">
        <v>1.43</v>
      </c>
      <c r="AA1154" s="6">
        <f t="shared" si="225"/>
        <v>10</v>
      </c>
      <c r="AB1154" s="6">
        <f t="shared" si="226"/>
        <v>395</v>
      </c>
      <c r="AC1154" s="6">
        <f t="shared" si="227"/>
        <v>-607</v>
      </c>
      <c r="AD1154" s="6">
        <f t="shared" si="228"/>
        <v>-60.7</v>
      </c>
      <c r="AE1154" s="7">
        <f t="shared" si="229"/>
        <v>-668</v>
      </c>
      <c r="AF1154" t="str">
        <f t="shared" ca="1" si="230"/>
        <v>$V$1097</v>
      </c>
      <c r="AG1154" t="str">
        <f t="shared" ca="1" si="231"/>
        <v>$J$1097</v>
      </c>
      <c r="AH1154" t="str">
        <f t="shared" ca="1" si="232"/>
        <v>b: SUNTECK TRANSPORT | 2737737148</v>
      </c>
      <c r="AI1154" t="str">
        <f t="shared" ref="AI1154:AI1217" ca="1" si="234">REPLACE(AF1154,2,1,"K")</f>
        <v>$K$1097</v>
      </c>
      <c r="AJ1154" s="8">
        <f t="shared" ref="AJ1154:AJ1217" si="235">K1154/AA1154</f>
        <v>0.1</v>
      </c>
      <c r="AK1154" s="7">
        <f t="shared" ref="AK1154:AK1217" si="236">_xlfn.MINIFS($V$3:$V$2378,$C$3:$C$2378,C1154,$AJ$3:$AJ$2378,"&gt;0.05")</f>
        <v>-668</v>
      </c>
      <c r="AL1154" s="7" t="str">
        <f t="shared" ca="1" si="233"/>
        <v>b: SUNTECK TRANSPORT | 2737737148</v>
      </c>
      <c r="AM1154" t="b">
        <f t="shared" ref="AM1154:AM1217" si="237">IF(AK1154=V1154,J1154,FALSE)</f>
        <v>0</v>
      </c>
    </row>
    <row r="1155" spans="3:39" x14ac:dyDescent="0.3">
      <c r="C1155" s="1" t="s">
        <v>37</v>
      </c>
      <c r="D1155" s="1" t="s">
        <v>38</v>
      </c>
      <c r="E1155" s="1" t="s">
        <v>39</v>
      </c>
      <c r="F1155" s="1" t="s">
        <v>1289</v>
      </c>
      <c r="G1155" s="1" t="s">
        <v>1298</v>
      </c>
      <c r="H1155" s="1" t="s">
        <v>53</v>
      </c>
      <c r="I1155" s="1" t="s">
        <v>1299</v>
      </c>
      <c r="J1155" t="str">
        <f>TRIM(CONCATENATE(wiz[[#This Row],[SHIPPER..................]],wiz[[#This Row],[ZIP2..]],wiz[[#This Row],[ZIP3..]]))</f>
        <v>b: C H ROBINSON | 881760033</v>
      </c>
      <c r="K1155" s="1">
        <v>1</v>
      </c>
      <c r="L1155" s="1">
        <v>1.06</v>
      </c>
      <c r="M1155" s="1">
        <v>0.28000000000000003</v>
      </c>
      <c r="N1155" s="1">
        <v>860</v>
      </c>
      <c r="O1155" s="1">
        <v>1.79</v>
      </c>
      <c r="P1155" s="1">
        <v>19</v>
      </c>
      <c r="Q1155" s="1">
        <v>0.25</v>
      </c>
      <c r="R1155" s="1">
        <v>86</v>
      </c>
      <c r="S1155" s="1">
        <v>-8</v>
      </c>
      <c r="T1155" s="1">
        <v>-26</v>
      </c>
      <c r="U1155" s="1">
        <v>45</v>
      </c>
      <c r="V1155" s="1">
        <v>11</v>
      </c>
      <c r="W1155" s="1">
        <v>8831</v>
      </c>
      <c r="X1155" s="1">
        <v>8817</v>
      </c>
      <c r="Y1155" s="1">
        <v>60033</v>
      </c>
      <c r="Z1155" s="1">
        <v>1.1200000000000001</v>
      </c>
      <c r="AA1155" s="6">
        <f t="shared" ref="AA1155:AA1218" si="238">SUMIFS(K$3:K$2378,$C$3:$C$2378,$C1155)</f>
        <v>615</v>
      </c>
      <c r="AB1155" s="6">
        <f t="shared" ref="AB1155:AB1218" si="239">V1155*K1155</f>
        <v>11</v>
      </c>
      <c r="AC1155" s="6">
        <f t="shared" ref="AC1155:AC1218" si="240">SUMIFS(AB$3:AB$2378,$C$3:$C$2378,$C1155)</f>
        <v>-122022</v>
      </c>
      <c r="AD1155" s="6">
        <f t="shared" ref="AD1155:AD1218" si="241">AC1155/AA1155</f>
        <v>-198.40975609756097</v>
      </c>
      <c r="AE1155" s="7">
        <f t="shared" ref="AE1155:AE1218" si="242">_xlfn.MINIFS($V$3:$V$2378,$C$3:$C$2378,C1155)</f>
        <v>-1118</v>
      </c>
      <c r="AF1155" t="str">
        <f t="shared" ref="AF1155:AF1218" ca="1" si="243">CELL("address",INDEX($V$3:$V$2378,MATCH(_xlfn.MINIFS($V$3:$V$2378,$C$3:$C$2378,C1155),$V$3:$V$2378,0)))</f>
        <v>$V$1066</v>
      </c>
      <c r="AG1155" t="str">
        <f t="shared" ref="AG1155:AG1218" ca="1" si="244">REPLACE(AF1155,2,1,"J")</f>
        <v>$J$1066</v>
      </c>
      <c r="AH1155" t="str">
        <f t="shared" ref="AH1155:AH1218" ca="1" si="245">INDIRECT(AG1155)</f>
        <v>b: C H ROBINSON | 2736036101</v>
      </c>
      <c r="AI1155" t="str">
        <f t="shared" ca="1" si="234"/>
        <v>$K$1066</v>
      </c>
      <c r="AJ1155" s="8">
        <f t="shared" si="235"/>
        <v>1.6260162601626016E-3</v>
      </c>
      <c r="AK1155" s="7">
        <f t="shared" si="236"/>
        <v>-560</v>
      </c>
      <c r="AL1155" s="7" t="str">
        <f t="shared" ref="AL1155:AL1218" ca="1" si="246">OFFSET(J$2,MATCH(AK1155,$V$3:$V$2378,0),)</f>
        <v>b: C H ROBINSON | 6080335055</v>
      </c>
      <c r="AM1155" t="b">
        <f t="shared" si="237"/>
        <v>0</v>
      </c>
    </row>
    <row r="1156" spans="3:39" x14ac:dyDescent="0.3">
      <c r="C1156" s="1" t="s">
        <v>576</v>
      </c>
      <c r="D1156" s="1" t="s">
        <v>577</v>
      </c>
      <c r="E1156" s="1" t="s">
        <v>39</v>
      </c>
      <c r="F1156" s="1" t="s">
        <v>1289</v>
      </c>
      <c r="G1156" s="1" t="s">
        <v>1297</v>
      </c>
      <c r="H1156" s="1" t="s">
        <v>42</v>
      </c>
      <c r="I1156" s="1" t="s">
        <v>1153</v>
      </c>
      <c r="J1156" t="str">
        <f>TRIM(CONCATENATE(wiz[[#This Row],[SHIPPER..................]],wiz[[#This Row],[ZIP2..]],wiz[[#This Row],[ZIP3..]]))</f>
        <v>b: SUNTECK TRANSPORT | 883147523</v>
      </c>
      <c r="K1156" s="1">
        <v>1</v>
      </c>
      <c r="L1156" s="1">
        <v>1.25</v>
      </c>
      <c r="M1156" s="1">
        <v>0.27</v>
      </c>
      <c r="N1156" s="1">
        <v>852</v>
      </c>
      <c r="O1156" s="1">
        <v>1.68</v>
      </c>
      <c r="P1156" s="1">
        <v>0</v>
      </c>
      <c r="Q1156" s="1">
        <v>0.25</v>
      </c>
      <c r="R1156" s="1">
        <v>274</v>
      </c>
      <c r="S1156" s="1">
        <v>-21</v>
      </c>
      <c r="T1156" s="1">
        <v>0</v>
      </c>
      <c r="U1156" s="1">
        <v>-107</v>
      </c>
      <c r="V1156" s="1">
        <v>-128</v>
      </c>
      <c r="W1156" s="1">
        <v>8831</v>
      </c>
      <c r="X1156" s="1">
        <v>8831</v>
      </c>
      <c r="Y1156" s="1">
        <v>47523</v>
      </c>
      <c r="Z1156" s="1">
        <v>1.3</v>
      </c>
      <c r="AA1156" s="6">
        <f t="shared" si="238"/>
        <v>10</v>
      </c>
      <c r="AB1156" s="6">
        <f t="shared" si="239"/>
        <v>-128</v>
      </c>
      <c r="AC1156" s="6">
        <f t="shared" si="240"/>
        <v>-607</v>
      </c>
      <c r="AD1156" s="6">
        <f t="shared" si="241"/>
        <v>-60.7</v>
      </c>
      <c r="AE1156" s="7">
        <f t="shared" si="242"/>
        <v>-668</v>
      </c>
      <c r="AF1156" t="str">
        <f t="shared" ca="1" si="243"/>
        <v>$V$1097</v>
      </c>
      <c r="AG1156" t="str">
        <f t="shared" ca="1" si="244"/>
        <v>$J$1097</v>
      </c>
      <c r="AH1156" t="str">
        <f t="shared" ca="1" si="245"/>
        <v>b: SUNTECK TRANSPORT | 2737737148</v>
      </c>
      <c r="AI1156" t="str">
        <f t="shared" ca="1" si="234"/>
        <v>$K$1097</v>
      </c>
      <c r="AJ1156" s="8">
        <f t="shared" si="235"/>
        <v>0.1</v>
      </c>
      <c r="AK1156" s="7">
        <f t="shared" si="236"/>
        <v>-668</v>
      </c>
      <c r="AL1156" s="7" t="str">
        <f t="shared" ca="1" si="246"/>
        <v>b: SUNTECK TRANSPORT | 2737737148</v>
      </c>
      <c r="AM1156" t="b">
        <f t="shared" si="237"/>
        <v>0</v>
      </c>
    </row>
    <row r="1157" spans="3:39" x14ac:dyDescent="0.3">
      <c r="C1157" s="1" t="s">
        <v>37</v>
      </c>
      <c r="D1157" s="1" t="s">
        <v>38</v>
      </c>
      <c r="E1157" s="1" t="s">
        <v>39</v>
      </c>
      <c r="F1157" s="1" t="s">
        <v>1289</v>
      </c>
      <c r="G1157" s="1" t="s">
        <v>1298</v>
      </c>
      <c r="H1157" s="1" t="s">
        <v>42</v>
      </c>
      <c r="I1157" s="1" t="s">
        <v>442</v>
      </c>
      <c r="J1157" t="str">
        <f>TRIM(CONCATENATE(wiz[[#This Row],[SHIPPER..................]],wiz[[#This Row],[ZIP2..]],wiz[[#This Row],[ZIP3..]]))</f>
        <v>b: C H ROBINSON | 881746201</v>
      </c>
      <c r="K1157" s="1">
        <v>1</v>
      </c>
      <c r="L1157" s="1">
        <v>1.3</v>
      </c>
      <c r="M1157" s="1">
        <v>0.28000000000000003</v>
      </c>
      <c r="N1157" s="1">
        <v>694</v>
      </c>
      <c r="O1157" s="1">
        <v>1</v>
      </c>
      <c r="P1157" s="1">
        <v>19</v>
      </c>
      <c r="Q1157" s="1">
        <v>0.25</v>
      </c>
      <c r="R1157" s="1">
        <v>93</v>
      </c>
      <c r="S1157" s="1">
        <v>-8</v>
      </c>
      <c r="T1157" s="1">
        <v>92</v>
      </c>
      <c r="U1157" s="1">
        <v>206</v>
      </c>
      <c r="V1157" s="1">
        <v>290</v>
      </c>
      <c r="W1157" s="1">
        <v>8831</v>
      </c>
      <c r="X1157" s="1">
        <v>8817</v>
      </c>
      <c r="Y1157" s="1">
        <v>46201</v>
      </c>
      <c r="Z1157" s="1">
        <v>1.36</v>
      </c>
      <c r="AA1157" s="6">
        <f t="shared" si="238"/>
        <v>615</v>
      </c>
      <c r="AB1157" s="6">
        <f t="shared" si="239"/>
        <v>290</v>
      </c>
      <c r="AC1157" s="6">
        <f t="shared" si="240"/>
        <v>-122022</v>
      </c>
      <c r="AD1157" s="6">
        <f t="shared" si="241"/>
        <v>-198.40975609756097</v>
      </c>
      <c r="AE1157" s="7">
        <f t="shared" si="242"/>
        <v>-1118</v>
      </c>
      <c r="AF1157" t="str">
        <f t="shared" ca="1" si="243"/>
        <v>$V$1066</v>
      </c>
      <c r="AG1157" t="str">
        <f t="shared" ca="1" si="244"/>
        <v>$J$1066</v>
      </c>
      <c r="AH1157" t="str">
        <f t="shared" ca="1" si="245"/>
        <v>b: C H ROBINSON | 2736036101</v>
      </c>
      <c r="AI1157" t="str">
        <f t="shared" ca="1" si="234"/>
        <v>$K$1066</v>
      </c>
      <c r="AJ1157" s="8">
        <f t="shared" si="235"/>
        <v>1.6260162601626016E-3</v>
      </c>
      <c r="AK1157" s="7">
        <f t="shared" si="236"/>
        <v>-560</v>
      </c>
      <c r="AL1157" s="7" t="str">
        <f t="shared" ca="1" si="246"/>
        <v>b: C H ROBINSON | 6080335055</v>
      </c>
      <c r="AM1157" t="b">
        <f t="shared" si="237"/>
        <v>0</v>
      </c>
    </row>
    <row r="1158" spans="3:39" x14ac:dyDescent="0.3">
      <c r="C1158" s="1" t="s">
        <v>37</v>
      </c>
      <c r="D1158" s="1" t="s">
        <v>38</v>
      </c>
      <c r="E1158" s="1" t="s">
        <v>39</v>
      </c>
      <c r="F1158" s="1" t="s">
        <v>1289</v>
      </c>
      <c r="G1158" s="1" t="s">
        <v>1298</v>
      </c>
      <c r="H1158" s="1" t="s">
        <v>68</v>
      </c>
      <c r="I1158" s="1" t="s">
        <v>184</v>
      </c>
      <c r="J1158" t="str">
        <f>TRIM(CONCATENATE(wiz[[#This Row],[SHIPPER..................]],wiz[[#This Row],[ZIP2..]],wiz[[#This Row],[ZIP3..]]))</f>
        <v>b: C H ROBINSON | 881728201</v>
      </c>
      <c r="K1158" s="1">
        <v>1</v>
      </c>
      <c r="L1158" s="1">
        <v>1.36</v>
      </c>
      <c r="M1158" s="1">
        <v>0.28000000000000003</v>
      </c>
      <c r="N1158" s="1">
        <v>610</v>
      </c>
      <c r="O1158" s="1">
        <v>1.04</v>
      </c>
      <c r="P1158" s="1">
        <v>52</v>
      </c>
      <c r="Q1158" s="1">
        <v>0.3</v>
      </c>
      <c r="R1158" s="1">
        <v>15</v>
      </c>
      <c r="S1158" s="1">
        <v>-8</v>
      </c>
      <c r="T1158" s="1">
        <v>41</v>
      </c>
      <c r="U1158" s="1">
        <v>190</v>
      </c>
      <c r="V1158" s="1">
        <v>223</v>
      </c>
      <c r="W1158" s="1">
        <v>18040</v>
      </c>
      <c r="X1158" s="1">
        <v>8817</v>
      </c>
      <c r="Y1158" s="1">
        <v>28201</v>
      </c>
      <c r="Z1158" s="1">
        <v>1.42</v>
      </c>
      <c r="AA1158" s="6">
        <f t="shared" si="238"/>
        <v>615</v>
      </c>
      <c r="AB1158" s="6">
        <f t="shared" si="239"/>
        <v>223</v>
      </c>
      <c r="AC1158" s="6">
        <f t="shared" si="240"/>
        <v>-122022</v>
      </c>
      <c r="AD1158" s="6">
        <f t="shared" si="241"/>
        <v>-198.40975609756097</v>
      </c>
      <c r="AE1158" s="7">
        <f t="shared" si="242"/>
        <v>-1118</v>
      </c>
      <c r="AF1158" t="str">
        <f t="shared" ca="1" si="243"/>
        <v>$V$1066</v>
      </c>
      <c r="AG1158" t="str">
        <f t="shared" ca="1" si="244"/>
        <v>$J$1066</v>
      </c>
      <c r="AH1158" t="str">
        <f t="shared" ca="1" si="245"/>
        <v>b: C H ROBINSON | 2736036101</v>
      </c>
      <c r="AI1158" t="str">
        <f t="shared" ca="1" si="234"/>
        <v>$K$1066</v>
      </c>
      <c r="AJ1158" s="8">
        <f t="shared" si="235"/>
        <v>1.6260162601626016E-3</v>
      </c>
      <c r="AK1158" s="7">
        <f t="shared" si="236"/>
        <v>-560</v>
      </c>
      <c r="AL1158" s="7" t="str">
        <f t="shared" ca="1" si="246"/>
        <v>b: C H ROBINSON | 6080335055</v>
      </c>
      <c r="AM1158" t="b">
        <f t="shared" si="237"/>
        <v>0</v>
      </c>
    </row>
    <row r="1159" spans="3:39" x14ac:dyDescent="0.3">
      <c r="C1159" s="1" t="s">
        <v>279</v>
      </c>
      <c r="D1159" s="1" t="s">
        <v>280</v>
      </c>
      <c r="E1159" s="1" t="s">
        <v>39</v>
      </c>
      <c r="F1159" s="1" t="s">
        <v>1289</v>
      </c>
      <c r="G1159" s="1" t="s">
        <v>1300</v>
      </c>
      <c r="H1159" s="1" t="s">
        <v>87</v>
      </c>
      <c r="I1159" s="1" t="s">
        <v>1301</v>
      </c>
      <c r="J1159" t="str">
        <f>TRIM(CONCATENATE(wiz[[#This Row],[SHIPPER..................]],wiz[[#This Row],[ZIP2..]],wiz[[#This Row],[ZIP3..]]))</f>
        <v>b: NOLAN TRANSPORTATI| 700144240</v>
      </c>
      <c r="K1159" s="1">
        <v>2</v>
      </c>
      <c r="L1159" s="1">
        <v>1.07</v>
      </c>
      <c r="M1159" s="1">
        <v>0.27</v>
      </c>
      <c r="N1159" s="1">
        <v>427</v>
      </c>
      <c r="O1159" s="1">
        <v>0.73</v>
      </c>
      <c r="P1159" s="1">
        <v>25</v>
      </c>
      <c r="Q1159" s="1">
        <v>0.25</v>
      </c>
      <c r="R1159" s="1">
        <v>-4</v>
      </c>
      <c r="S1159" s="1">
        <v>-14</v>
      </c>
      <c r="T1159" s="1">
        <v>37</v>
      </c>
      <c r="U1159" s="1">
        <v>163</v>
      </c>
      <c r="V1159" s="1">
        <v>186</v>
      </c>
      <c r="W1159" s="1">
        <v>8831</v>
      </c>
      <c r="X1159" s="1">
        <v>7001</v>
      </c>
      <c r="Y1159" s="1">
        <v>44240</v>
      </c>
      <c r="Z1159" s="1">
        <v>1.1200000000000001</v>
      </c>
      <c r="AA1159" s="6">
        <f t="shared" si="238"/>
        <v>15</v>
      </c>
      <c r="AB1159" s="6">
        <f t="shared" si="239"/>
        <v>372</v>
      </c>
      <c r="AC1159" s="6">
        <f t="shared" si="240"/>
        <v>23</v>
      </c>
      <c r="AD1159" s="6">
        <f t="shared" si="241"/>
        <v>1.5333333333333334</v>
      </c>
      <c r="AE1159" s="7">
        <f t="shared" si="242"/>
        <v>-326</v>
      </c>
      <c r="AF1159" t="str">
        <f t="shared" ca="1" si="243"/>
        <v>$V$1665</v>
      </c>
      <c r="AG1159" t="str">
        <f t="shared" ca="1" si="244"/>
        <v>$J$1665</v>
      </c>
      <c r="AH1159" t="str">
        <f t="shared" ca="1" si="245"/>
        <v>b: HARTT LOGISTICS | 2915040201</v>
      </c>
      <c r="AI1159" t="str">
        <f t="shared" ca="1" si="234"/>
        <v>$K$1665</v>
      </c>
      <c r="AJ1159" s="8">
        <f t="shared" si="235"/>
        <v>0.13333333333333333</v>
      </c>
      <c r="AK1159" s="7">
        <f t="shared" si="236"/>
        <v>-326</v>
      </c>
      <c r="AL1159" s="7" t="str">
        <f t="shared" ca="1" si="246"/>
        <v>b: HARTT LOGISTICS | 2915040201</v>
      </c>
      <c r="AM1159" t="b">
        <f t="shared" si="237"/>
        <v>0</v>
      </c>
    </row>
    <row r="1160" spans="3:39" x14ac:dyDescent="0.3">
      <c r="C1160" s="1" t="s">
        <v>1069</v>
      </c>
      <c r="D1160" s="1" t="s">
        <v>1070</v>
      </c>
      <c r="E1160" s="1" t="s">
        <v>39</v>
      </c>
      <c r="F1160" s="1" t="s">
        <v>1289</v>
      </c>
      <c r="G1160" s="1" t="s">
        <v>1298</v>
      </c>
      <c r="H1160" s="1" t="s">
        <v>68</v>
      </c>
      <c r="I1160" s="1" t="s">
        <v>1302</v>
      </c>
      <c r="J1160" t="str">
        <f>TRIM(CONCATENATE(wiz[[#This Row],[SHIPPER..................]],wiz[[#This Row],[ZIP2..]],wiz[[#This Row],[ZIP3..]]))</f>
        <v>b: MATSON LOGISTICS | 881728379</v>
      </c>
      <c r="K1160" s="1">
        <v>1</v>
      </c>
      <c r="L1160" s="1">
        <v>1.04</v>
      </c>
      <c r="M1160" s="1">
        <v>0.28000000000000003</v>
      </c>
      <c r="N1160" s="1">
        <v>568</v>
      </c>
      <c r="O1160" s="1">
        <v>1.96</v>
      </c>
      <c r="P1160" s="1">
        <v>54</v>
      </c>
      <c r="Q1160" s="1">
        <v>0.3</v>
      </c>
      <c r="R1160" s="1">
        <v>138</v>
      </c>
      <c r="S1160" s="1">
        <v>78</v>
      </c>
      <c r="T1160" s="1">
        <v>-203</v>
      </c>
      <c r="U1160" s="1">
        <v>-31</v>
      </c>
      <c r="V1160" s="1">
        <v>-156</v>
      </c>
      <c r="W1160" s="1">
        <v>11580</v>
      </c>
      <c r="X1160" s="1">
        <v>8817</v>
      </c>
      <c r="Y1160" s="1">
        <v>28379</v>
      </c>
      <c r="Z1160" s="1">
        <v>1.1000000000000001</v>
      </c>
      <c r="AA1160" s="6">
        <f t="shared" si="238"/>
        <v>4</v>
      </c>
      <c r="AB1160" s="6">
        <f t="shared" si="239"/>
        <v>-156</v>
      </c>
      <c r="AC1160" s="6">
        <f t="shared" si="240"/>
        <v>377</v>
      </c>
      <c r="AD1160" s="6">
        <f t="shared" si="241"/>
        <v>94.25</v>
      </c>
      <c r="AE1160" s="7">
        <f t="shared" si="242"/>
        <v>-265</v>
      </c>
      <c r="AF1160" t="str">
        <f t="shared" ca="1" si="243"/>
        <v>$V$880</v>
      </c>
      <c r="AG1160" t="str">
        <f t="shared" ca="1" si="244"/>
        <v>$J$880</v>
      </c>
      <c r="AH1160" t="str">
        <f t="shared" ca="1" si="245"/>
        <v>b: MATSON LOGISTICS | 4922137380</v>
      </c>
      <c r="AI1160" t="str">
        <f t="shared" ca="1" si="234"/>
        <v>$K$880</v>
      </c>
      <c r="AJ1160" s="8">
        <f t="shared" si="235"/>
        <v>0.25</v>
      </c>
      <c r="AK1160" s="7">
        <f t="shared" si="236"/>
        <v>-265</v>
      </c>
      <c r="AL1160" s="7" t="str">
        <f t="shared" ca="1" si="246"/>
        <v>b: MATSON LOGISTICS | 4922137380</v>
      </c>
      <c r="AM1160" t="b">
        <f t="shared" si="237"/>
        <v>0</v>
      </c>
    </row>
    <row r="1161" spans="3:39" x14ac:dyDescent="0.3">
      <c r="C1161" s="1" t="s">
        <v>314</v>
      </c>
      <c r="D1161" s="1" t="s">
        <v>315</v>
      </c>
      <c r="E1161" s="1" t="s">
        <v>39</v>
      </c>
      <c r="F1161" s="1" t="s">
        <v>1289</v>
      </c>
      <c r="G1161" s="1" t="s">
        <v>1296</v>
      </c>
      <c r="H1161" s="1" t="s">
        <v>70</v>
      </c>
      <c r="I1161" s="1" t="s">
        <v>563</v>
      </c>
      <c r="J1161" t="str">
        <f>TRIM(CONCATENATE(wiz[[#This Row],[SHIPPER..................]],wiz[[#This Row],[ZIP2..]],wiz[[#This Row],[ZIP3..]]))</f>
        <v>b: EPES LOGISTICS SER| 851237809</v>
      </c>
      <c r="K1161" s="1">
        <v>1</v>
      </c>
      <c r="L1161" s="1">
        <v>1.26</v>
      </c>
      <c r="M1161" s="1">
        <v>0.28000000000000003</v>
      </c>
      <c r="N1161" s="1">
        <v>601</v>
      </c>
      <c r="O1161" s="1">
        <v>1.21</v>
      </c>
      <c r="P1161" s="1">
        <v>78</v>
      </c>
      <c r="Q1161" s="1">
        <v>0.3</v>
      </c>
      <c r="R1161" s="1">
        <v>26</v>
      </c>
      <c r="S1161" s="1">
        <v>-43</v>
      </c>
      <c r="T1161" s="1">
        <v>1</v>
      </c>
      <c r="U1161" s="1">
        <v>136</v>
      </c>
      <c r="V1161" s="1">
        <v>94</v>
      </c>
      <c r="W1161" s="1">
        <v>18031</v>
      </c>
      <c r="X1161" s="1">
        <v>8512</v>
      </c>
      <c r="Y1161" s="1">
        <v>37809</v>
      </c>
      <c r="Z1161" s="1">
        <v>1.32</v>
      </c>
      <c r="AA1161" s="6">
        <f t="shared" si="238"/>
        <v>4</v>
      </c>
      <c r="AB1161" s="6">
        <f t="shared" si="239"/>
        <v>94</v>
      </c>
      <c r="AC1161" s="6">
        <f t="shared" si="240"/>
        <v>497</v>
      </c>
      <c r="AD1161" s="6">
        <f t="shared" si="241"/>
        <v>124.25</v>
      </c>
      <c r="AE1161" s="7">
        <f t="shared" si="242"/>
        <v>-25</v>
      </c>
      <c r="AF1161" t="str">
        <f t="shared" ca="1" si="243"/>
        <v>$V$427</v>
      </c>
      <c r="AG1161" t="str">
        <f t="shared" ca="1" si="244"/>
        <v>$J$427</v>
      </c>
      <c r="AH1161" t="str">
        <f t="shared" ca="1" si="245"/>
        <v>STALLION TRANSPORTATI| 3012072501</v>
      </c>
      <c r="AI1161" t="str">
        <f t="shared" ca="1" si="234"/>
        <v>$K$427</v>
      </c>
      <c r="AJ1161" s="8">
        <f t="shared" si="235"/>
        <v>0.25</v>
      </c>
      <c r="AK1161" s="7">
        <f t="shared" si="236"/>
        <v>-25</v>
      </c>
      <c r="AL1161" s="7" t="str">
        <f t="shared" ca="1" si="246"/>
        <v>STALLION TRANSPORTATI| 3012072501</v>
      </c>
      <c r="AM1161" t="b">
        <f t="shared" si="237"/>
        <v>0</v>
      </c>
    </row>
    <row r="1162" spans="3:39" x14ac:dyDescent="0.3">
      <c r="C1162" s="1" t="s">
        <v>913</v>
      </c>
      <c r="D1162" s="1" t="s">
        <v>914</v>
      </c>
      <c r="E1162" s="1" t="s">
        <v>39</v>
      </c>
      <c r="F1162" s="1" t="s">
        <v>1289</v>
      </c>
      <c r="G1162" s="1" t="s">
        <v>1303</v>
      </c>
      <c r="H1162" s="1" t="s">
        <v>70</v>
      </c>
      <c r="I1162" s="1" t="s">
        <v>563</v>
      </c>
      <c r="J1162" t="str">
        <f>TRIM(CONCATENATE(wiz[[#This Row],[SHIPPER..................]],wiz[[#This Row],[ZIP2..]],wiz[[#This Row],[ZIP3..]]))</f>
        <v>b: US XPRESS | 772837809</v>
      </c>
      <c r="K1162" s="1">
        <v>1</v>
      </c>
      <c r="L1162" s="1">
        <v>1.47</v>
      </c>
      <c r="M1162" s="1">
        <v>0.28000000000000003</v>
      </c>
      <c r="N1162" s="1">
        <v>629</v>
      </c>
      <c r="O1162" s="1">
        <v>1.58</v>
      </c>
      <c r="P1162" s="1">
        <v>19</v>
      </c>
      <c r="Q1162" s="1">
        <v>0.25</v>
      </c>
      <c r="R1162" s="1">
        <v>45</v>
      </c>
      <c r="S1162" s="1">
        <v>8</v>
      </c>
      <c r="T1162" s="1">
        <v>-87</v>
      </c>
      <c r="U1162" s="1">
        <v>255</v>
      </c>
      <c r="V1162" s="1">
        <v>176</v>
      </c>
      <c r="W1162" s="1">
        <v>8723</v>
      </c>
      <c r="X1162" s="1">
        <v>7728</v>
      </c>
      <c r="Y1162" s="1">
        <v>37809</v>
      </c>
      <c r="Z1162" s="1">
        <v>1.53</v>
      </c>
      <c r="AA1162" s="6">
        <f t="shared" si="238"/>
        <v>10</v>
      </c>
      <c r="AB1162" s="6">
        <f t="shared" si="239"/>
        <v>176</v>
      </c>
      <c r="AC1162" s="6">
        <f t="shared" si="240"/>
        <v>-1824</v>
      </c>
      <c r="AD1162" s="6">
        <f t="shared" si="241"/>
        <v>-182.4</v>
      </c>
      <c r="AE1162" s="7">
        <f t="shared" si="242"/>
        <v>-419</v>
      </c>
      <c r="AF1162" t="str">
        <f t="shared" ca="1" si="243"/>
        <v>$V$721</v>
      </c>
      <c r="AG1162" t="str">
        <f t="shared" ca="1" si="244"/>
        <v>$J$721</v>
      </c>
      <c r="AH1162" t="str">
        <f t="shared" ca="1" si="245"/>
        <v>b: US XPRESS | 4734835020</v>
      </c>
      <c r="AI1162" t="str">
        <f t="shared" ca="1" si="234"/>
        <v>$K$721</v>
      </c>
      <c r="AJ1162" s="8">
        <f t="shared" si="235"/>
        <v>0.1</v>
      </c>
      <c r="AK1162" s="7">
        <f t="shared" si="236"/>
        <v>-419</v>
      </c>
      <c r="AL1162" s="7" t="str">
        <f t="shared" ca="1" si="246"/>
        <v>b: US XPRESS | 4734835020</v>
      </c>
      <c r="AM1162" t="b">
        <f t="shared" si="237"/>
        <v>0</v>
      </c>
    </row>
    <row r="1163" spans="3:39" x14ac:dyDescent="0.3">
      <c r="C1163" s="1" t="s">
        <v>37</v>
      </c>
      <c r="D1163" s="1" t="s">
        <v>38</v>
      </c>
      <c r="E1163" s="1" t="s">
        <v>39</v>
      </c>
      <c r="F1163" s="1" t="s">
        <v>1289</v>
      </c>
      <c r="G1163" s="1" t="s">
        <v>1297</v>
      </c>
      <c r="H1163" s="1" t="s">
        <v>70</v>
      </c>
      <c r="I1163" s="1" t="s">
        <v>75</v>
      </c>
      <c r="J1163" t="str">
        <f>TRIM(CONCATENATE(wiz[[#This Row],[SHIPPER..................]],wiz[[#This Row],[ZIP2..]],wiz[[#This Row],[ZIP3..]]))</f>
        <v>b: C H ROBINSON | 883138101</v>
      </c>
      <c r="K1163" s="1">
        <v>1</v>
      </c>
      <c r="L1163" s="1">
        <v>1.31</v>
      </c>
      <c r="M1163" s="1">
        <v>0.28000000000000003</v>
      </c>
      <c r="N1163" s="1">
        <v>1067</v>
      </c>
      <c r="O1163" s="1">
        <v>1.95</v>
      </c>
      <c r="P1163" s="1">
        <v>0</v>
      </c>
      <c r="Q1163" s="1">
        <v>0.25</v>
      </c>
      <c r="R1163" s="1">
        <v>17</v>
      </c>
      <c r="S1163" s="1">
        <v>17</v>
      </c>
      <c r="T1163" s="1">
        <v>-5</v>
      </c>
      <c r="U1163" s="1">
        <v>473</v>
      </c>
      <c r="V1163" s="1">
        <v>485</v>
      </c>
      <c r="W1163" s="1">
        <v>8831</v>
      </c>
      <c r="X1163" s="1">
        <v>8831</v>
      </c>
      <c r="Y1163" s="1">
        <v>38101</v>
      </c>
      <c r="Z1163" s="1">
        <v>1.37</v>
      </c>
      <c r="AA1163" s="6">
        <f t="shared" si="238"/>
        <v>615</v>
      </c>
      <c r="AB1163" s="6">
        <f t="shared" si="239"/>
        <v>485</v>
      </c>
      <c r="AC1163" s="6">
        <f t="shared" si="240"/>
        <v>-122022</v>
      </c>
      <c r="AD1163" s="6">
        <f t="shared" si="241"/>
        <v>-198.40975609756097</v>
      </c>
      <c r="AE1163" s="7">
        <f t="shared" si="242"/>
        <v>-1118</v>
      </c>
      <c r="AF1163" t="str">
        <f t="shared" ca="1" si="243"/>
        <v>$V$1066</v>
      </c>
      <c r="AG1163" t="str">
        <f t="shared" ca="1" si="244"/>
        <v>$J$1066</v>
      </c>
      <c r="AH1163" t="str">
        <f t="shared" ca="1" si="245"/>
        <v>b: C H ROBINSON | 2736036101</v>
      </c>
      <c r="AI1163" t="str">
        <f t="shared" ca="1" si="234"/>
        <v>$K$1066</v>
      </c>
      <c r="AJ1163" s="8">
        <f t="shared" si="235"/>
        <v>1.6260162601626016E-3</v>
      </c>
      <c r="AK1163" s="7">
        <f t="shared" si="236"/>
        <v>-560</v>
      </c>
      <c r="AL1163" s="7" t="str">
        <f t="shared" ca="1" si="246"/>
        <v>b: C H ROBINSON | 6080335055</v>
      </c>
      <c r="AM1163" t="b">
        <f t="shared" si="237"/>
        <v>0</v>
      </c>
    </row>
    <row r="1164" spans="3:39" x14ac:dyDescent="0.3">
      <c r="C1164" s="1" t="s">
        <v>148</v>
      </c>
      <c r="D1164" s="1" t="s">
        <v>149</v>
      </c>
      <c r="E1164" s="1" t="s">
        <v>39</v>
      </c>
      <c r="F1164" s="1" t="s">
        <v>1289</v>
      </c>
      <c r="G1164" s="1" t="s">
        <v>1297</v>
      </c>
      <c r="H1164" s="1" t="s">
        <v>140</v>
      </c>
      <c r="I1164" s="1" t="s">
        <v>206</v>
      </c>
      <c r="J1164" t="str">
        <f>TRIM(CONCATENATE(wiz[[#This Row],[SHIPPER..................]],wiz[[#This Row],[ZIP2..]],wiz[[#This Row],[ZIP3..]]))</f>
        <v>BRIGGS AND STRATTON | 883153076</v>
      </c>
      <c r="K1164" s="1">
        <v>1</v>
      </c>
      <c r="L1164" s="1">
        <v>1.1499999999999999</v>
      </c>
      <c r="M1164" s="1">
        <v>0.19</v>
      </c>
      <c r="N1164" s="1">
        <v>892</v>
      </c>
      <c r="O1164" s="1">
        <v>1.92</v>
      </c>
      <c r="P1164" s="1">
        <v>63</v>
      </c>
      <c r="Q1164" s="1">
        <v>0.3</v>
      </c>
      <c r="R1164" s="1">
        <v>188</v>
      </c>
      <c r="S1164" s="1">
        <v>-24</v>
      </c>
      <c r="T1164" s="1">
        <v>-57</v>
      </c>
      <c r="U1164" s="1">
        <v>38</v>
      </c>
      <c r="V1164" s="1">
        <v>-43</v>
      </c>
      <c r="W1164" s="1">
        <v>18040</v>
      </c>
      <c r="X1164" s="1">
        <v>8831</v>
      </c>
      <c r="Y1164" s="1">
        <v>53076</v>
      </c>
      <c r="Z1164" s="1">
        <v>1.1200000000000001</v>
      </c>
      <c r="AA1164" s="6">
        <f t="shared" si="238"/>
        <v>306</v>
      </c>
      <c r="AB1164" s="6">
        <f t="shared" si="239"/>
        <v>-43</v>
      </c>
      <c r="AC1164" s="6">
        <f t="shared" si="240"/>
        <v>-34266</v>
      </c>
      <c r="AD1164" s="6">
        <f t="shared" si="241"/>
        <v>-111.98039215686275</v>
      </c>
      <c r="AE1164" s="7">
        <f t="shared" si="242"/>
        <v>-566</v>
      </c>
      <c r="AF1164" t="str">
        <f t="shared" ca="1" si="243"/>
        <v>$V$939</v>
      </c>
      <c r="AG1164" t="str">
        <f t="shared" ca="1" si="244"/>
        <v>$J$939</v>
      </c>
      <c r="AH1164" t="str">
        <f t="shared" ca="1" si="245"/>
        <v>BRIGGS AND STRATTON | 6390129456</v>
      </c>
      <c r="AI1164" t="str">
        <f t="shared" ca="1" si="234"/>
        <v>$K$939</v>
      </c>
      <c r="AJ1164" s="8">
        <f t="shared" si="235"/>
        <v>3.2679738562091504E-3</v>
      </c>
      <c r="AK1164" s="7">
        <f t="shared" si="236"/>
        <v>-222</v>
      </c>
      <c r="AL1164" s="7" t="str">
        <f t="shared" ca="1" si="246"/>
        <v>BRIDGESTONE FIRESTONE| 2982960559</v>
      </c>
      <c r="AM1164" t="b">
        <f t="shared" si="237"/>
        <v>0</v>
      </c>
    </row>
    <row r="1165" spans="3:39" x14ac:dyDescent="0.3">
      <c r="C1165" s="1" t="s">
        <v>37</v>
      </c>
      <c r="D1165" s="1" t="s">
        <v>38</v>
      </c>
      <c r="E1165" s="1" t="s">
        <v>39</v>
      </c>
      <c r="F1165" s="1" t="s">
        <v>1289</v>
      </c>
      <c r="G1165" s="1" t="s">
        <v>1304</v>
      </c>
      <c r="H1165" s="1" t="s">
        <v>40</v>
      </c>
      <c r="I1165" s="1" t="s">
        <v>107</v>
      </c>
      <c r="J1165" t="str">
        <f>TRIM(CONCATENATE(wiz[[#This Row],[SHIPPER..................]],wiz[[#This Row],[ZIP2..]],wiz[[#This Row],[ZIP3..]]))</f>
        <v>b: C H ROBINSON | 704736101</v>
      </c>
      <c r="K1165" s="1">
        <v>1</v>
      </c>
      <c r="L1165" s="1">
        <v>0.93</v>
      </c>
      <c r="M1165" s="1">
        <v>0.27</v>
      </c>
      <c r="N1165" s="1">
        <v>1040</v>
      </c>
      <c r="O1165" s="1">
        <v>2.71</v>
      </c>
      <c r="P1165" s="1">
        <v>83</v>
      </c>
      <c r="Q1165" s="1">
        <v>0.3</v>
      </c>
      <c r="R1165" s="1">
        <v>-26</v>
      </c>
      <c r="S1165" s="1">
        <v>-71</v>
      </c>
      <c r="T1165" s="1">
        <v>-177</v>
      </c>
      <c r="U1165" s="1">
        <v>-222</v>
      </c>
      <c r="V1165" s="1">
        <v>-470</v>
      </c>
      <c r="W1165" s="1">
        <v>18040</v>
      </c>
      <c r="X1165" s="1">
        <v>7047</v>
      </c>
      <c r="Y1165" s="1">
        <v>36101</v>
      </c>
      <c r="Z1165" s="1">
        <v>0.98</v>
      </c>
      <c r="AA1165" s="6">
        <f t="shared" si="238"/>
        <v>615</v>
      </c>
      <c r="AB1165" s="6">
        <f t="shared" si="239"/>
        <v>-470</v>
      </c>
      <c r="AC1165" s="6">
        <f t="shared" si="240"/>
        <v>-122022</v>
      </c>
      <c r="AD1165" s="6">
        <f t="shared" si="241"/>
        <v>-198.40975609756097</v>
      </c>
      <c r="AE1165" s="7">
        <f t="shared" si="242"/>
        <v>-1118</v>
      </c>
      <c r="AF1165" t="str">
        <f t="shared" ca="1" si="243"/>
        <v>$V$1066</v>
      </c>
      <c r="AG1165" t="str">
        <f t="shared" ca="1" si="244"/>
        <v>$J$1066</v>
      </c>
      <c r="AH1165" t="str">
        <f t="shared" ca="1" si="245"/>
        <v>b: C H ROBINSON | 2736036101</v>
      </c>
      <c r="AI1165" t="str">
        <f t="shared" ca="1" si="234"/>
        <v>$K$1066</v>
      </c>
      <c r="AJ1165" s="8">
        <f t="shared" si="235"/>
        <v>1.6260162601626016E-3</v>
      </c>
      <c r="AK1165" s="7">
        <f t="shared" si="236"/>
        <v>-560</v>
      </c>
      <c r="AL1165" s="7" t="str">
        <f t="shared" ca="1" si="246"/>
        <v>b: C H ROBINSON | 6080335055</v>
      </c>
      <c r="AM1165" t="b">
        <f t="shared" si="237"/>
        <v>0</v>
      </c>
    </row>
    <row r="1166" spans="3:39" x14ac:dyDescent="0.3">
      <c r="C1166" s="1" t="s">
        <v>1143</v>
      </c>
      <c r="D1166" s="1" t="s">
        <v>1144</v>
      </c>
      <c r="E1166" s="1" t="s">
        <v>39</v>
      </c>
      <c r="F1166" s="1" t="s">
        <v>1289</v>
      </c>
      <c r="G1166" s="1" t="s">
        <v>1305</v>
      </c>
      <c r="H1166" s="1" t="s">
        <v>40</v>
      </c>
      <c r="I1166" s="1" t="s">
        <v>171</v>
      </c>
      <c r="J1166" t="str">
        <f>TRIM(CONCATENATE(wiz[[#This Row],[SHIPPER..................]],wiz[[#This Row],[ZIP2..]],wiz[[#This Row],[ZIP3..]]))</f>
        <v>b: ARRIVE LOGISTICS | 782336801</v>
      </c>
      <c r="K1166" s="1">
        <v>1</v>
      </c>
      <c r="L1166" s="1">
        <v>1.01</v>
      </c>
      <c r="M1166" s="1">
        <v>0.27</v>
      </c>
      <c r="N1166" s="1">
        <v>935</v>
      </c>
      <c r="O1166" s="1">
        <v>1.92</v>
      </c>
      <c r="P1166" s="1">
        <v>14</v>
      </c>
      <c r="Q1166" s="1">
        <v>0.25</v>
      </c>
      <c r="R1166" s="1">
        <v>-36</v>
      </c>
      <c r="S1166" s="1">
        <v>-12</v>
      </c>
      <c r="T1166" s="1">
        <v>-25</v>
      </c>
      <c r="U1166" s="1">
        <v>-114</v>
      </c>
      <c r="V1166" s="1">
        <v>-151</v>
      </c>
      <c r="W1166" s="1">
        <v>18040</v>
      </c>
      <c r="X1166" s="1">
        <v>7823</v>
      </c>
      <c r="Y1166" s="1">
        <v>36801</v>
      </c>
      <c r="Z1166" s="1">
        <v>1.06</v>
      </c>
      <c r="AA1166" s="6">
        <f t="shared" si="238"/>
        <v>2</v>
      </c>
      <c r="AB1166" s="6">
        <f t="shared" si="239"/>
        <v>-151</v>
      </c>
      <c r="AC1166" s="6">
        <f t="shared" si="240"/>
        <v>686</v>
      </c>
      <c r="AD1166" s="6">
        <f t="shared" si="241"/>
        <v>343</v>
      </c>
      <c r="AE1166" s="7">
        <f t="shared" si="242"/>
        <v>-151</v>
      </c>
      <c r="AF1166" t="str">
        <f t="shared" ca="1" si="243"/>
        <v>$V$644</v>
      </c>
      <c r="AG1166" t="str">
        <f t="shared" ca="1" si="244"/>
        <v>$J$644</v>
      </c>
      <c r="AH1166" t="str">
        <f t="shared" ca="1" si="245"/>
        <v>b: C H ROBINSON | 4607530705</v>
      </c>
      <c r="AI1166" t="str">
        <f t="shared" ca="1" si="234"/>
        <v>$K$644</v>
      </c>
      <c r="AJ1166" s="8">
        <f t="shared" si="235"/>
        <v>0.5</v>
      </c>
      <c r="AK1166" s="7">
        <f t="shared" si="236"/>
        <v>-151</v>
      </c>
      <c r="AL1166" s="7" t="str">
        <f t="shared" ca="1" si="246"/>
        <v>b: C H ROBINSON | 4607530705</v>
      </c>
      <c r="AM1166" t="str">
        <f t="shared" si="237"/>
        <v>b: ARRIVE LOGISTICS | 782336801</v>
      </c>
    </row>
    <row r="1167" spans="3:39" x14ac:dyDescent="0.3">
      <c r="C1167" s="1" t="s">
        <v>37</v>
      </c>
      <c r="D1167" s="1" t="s">
        <v>38</v>
      </c>
      <c r="E1167" s="1" t="s">
        <v>39</v>
      </c>
      <c r="F1167" s="1" t="s">
        <v>544</v>
      </c>
      <c r="G1167" s="1" t="s">
        <v>1306</v>
      </c>
      <c r="H1167" s="1" t="s">
        <v>50</v>
      </c>
      <c r="I1167" s="1" t="s">
        <v>313</v>
      </c>
      <c r="J1167" t="str">
        <f>TRIM(CONCATENATE(wiz[[#This Row],[SHIPPER..................]],wiz[[#This Row],[ZIP2..]],wiz[[#This Row],[ZIP3..]]))</f>
        <v>b: C H ROBINSON | 1905430057</v>
      </c>
      <c r="K1167" s="1">
        <v>1</v>
      </c>
      <c r="L1167" s="1">
        <v>0.81</v>
      </c>
      <c r="M1167" s="1">
        <v>0.28000000000000003</v>
      </c>
      <c r="N1167" s="1">
        <v>826</v>
      </c>
      <c r="O1167" s="1">
        <v>2.75</v>
      </c>
      <c r="P1167" s="1">
        <v>86</v>
      </c>
      <c r="Q1167" s="1">
        <v>0.3</v>
      </c>
      <c r="R1167" s="1">
        <v>3</v>
      </c>
      <c r="S1167" s="1">
        <v>-140</v>
      </c>
      <c r="T1167" s="1">
        <v>-234</v>
      </c>
      <c r="U1167" s="1">
        <v>-396</v>
      </c>
      <c r="V1167" s="1">
        <v>-770</v>
      </c>
      <c r="W1167" s="1">
        <v>17601</v>
      </c>
      <c r="X1167" s="1">
        <v>19054</v>
      </c>
      <c r="Y1167" s="1">
        <v>30057</v>
      </c>
      <c r="Z1167" s="1">
        <v>0.87</v>
      </c>
      <c r="AA1167" s="6">
        <f t="shared" si="238"/>
        <v>615</v>
      </c>
      <c r="AB1167" s="6">
        <f t="shared" si="239"/>
        <v>-770</v>
      </c>
      <c r="AC1167" s="6">
        <f t="shared" si="240"/>
        <v>-122022</v>
      </c>
      <c r="AD1167" s="6">
        <f t="shared" si="241"/>
        <v>-198.40975609756097</v>
      </c>
      <c r="AE1167" s="7">
        <f t="shared" si="242"/>
        <v>-1118</v>
      </c>
      <c r="AF1167" t="str">
        <f t="shared" ca="1" si="243"/>
        <v>$V$1066</v>
      </c>
      <c r="AG1167" t="str">
        <f t="shared" ca="1" si="244"/>
        <v>$J$1066</v>
      </c>
      <c r="AH1167" t="str">
        <f t="shared" ca="1" si="245"/>
        <v>b: C H ROBINSON | 2736036101</v>
      </c>
      <c r="AI1167" t="str">
        <f t="shared" ca="1" si="234"/>
        <v>$K$1066</v>
      </c>
      <c r="AJ1167" s="8">
        <f t="shared" si="235"/>
        <v>1.6260162601626016E-3</v>
      </c>
      <c r="AK1167" s="7">
        <f t="shared" si="236"/>
        <v>-560</v>
      </c>
      <c r="AL1167" s="7" t="str">
        <f t="shared" ca="1" si="246"/>
        <v>b: C H ROBINSON | 6080335055</v>
      </c>
      <c r="AM1167" t="b">
        <f t="shared" si="237"/>
        <v>0</v>
      </c>
    </row>
    <row r="1168" spans="3:39" x14ac:dyDescent="0.3">
      <c r="C1168" s="1" t="s">
        <v>1307</v>
      </c>
      <c r="D1168" s="1" t="s">
        <v>1308</v>
      </c>
      <c r="E1168" s="1" t="s">
        <v>39</v>
      </c>
      <c r="F1168" s="1" t="s">
        <v>1289</v>
      </c>
      <c r="G1168" s="1" t="s">
        <v>603</v>
      </c>
      <c r="H1168" s="1" t="s">
        <v>50</v>
      </c>
      <c r="I1168" s="1" t="s">
        <v>598</v>
      </c>
      <c r="J1168" t="str">
        <f>TRIM(CONCATENATE(wiz[[#This Row],[SHIPPER..................]],wiz[[#This Row],[ZIP2..]],wiz[[#This Row],[ZIP3..]]))</f>
        <v>b: HNRY LOGISTICS | 881030719</v>
      </c>
      <c r="K1168" s="1">
        <v>1</v>
      </c>
      <c r="L1168" s="1">
        <v>1.31</v>
      </c>
      <c r="M1168" s="1">
        <v>0.28000000000000003</v>
      </c>
      <c r="N1168" s="1">
        <v>788</v>
      </c>
      <c r="O1168" s="1">
        <v>1.81</v>
      </c>
      <c r="P1168" s="1">
        <v>8</v>
      </c>
      <c r="Q1168" s="1">
        <v>0.25</v>
      </c>
      <c r="R1168" s="1">
        <v>2</v>
      </c>
      <c r="S1168" s="1">
        <v>3</v>
      </c>
      <c r="T1168" s="1">
        <v>-2</v>
      </c>
      <c r="U1168" s="1">
        <v>161</v>
      </c>
      <c r="V1168" s="1">
        <v>162</v>
      </c>
      <c r="W1168" s="1">
        <v>8831</v>
      </c>
      <c r="X1168" s="1">
        <v>8810</v>
      </c>
      <c r="Y1168" s="1">
        <v>30719</v>
      </c>
      <c r="Z1168" s="1">
        <v>1.37</v>
      </c>
      <c r="AA1168" s="6">
        <f t="shared" si="238"/>
        <v>1</v>
      </c>
      <c r="AB1168" s="6">
        <f t="shared" si="239"/>
        <v>162</v>
      </c>
      <c r="AC1168" s="6">
        <f t="shared" si="240"/>
        <v>162</v>
      </c>
      <c r="AD1168" s="6">
        <f t="shared" si="241"/>
        <v>162</v>
      </c>
      <c r="AE1168" s="7">
        <f t="shared" si="242"/>
        <v>162</v>
      </c>
      <c r="AF1168" t="str">
        <f t="shared" ca="1" si="243"/>
        <v>$V$1168</v>
      </c>
      <c r="AG1168" t="str">
        <f t="shared" ca="1" si="244"/>
        <v>$J$1168</v>
      </c>
      <c r="AH1168" t="str">
        <f t="shared" ca="1" si="245"/>
        <v>b: HNRY LOGISTICS | 881030719</v>
      </c>
      <c r="AI1168" t="str">
        <f t="shared" ca="1" si="234"/>
        <v>$K$1168</v>
      </c>
      <c r="AJ1168" s="8">
        <f t="shared" si="235"/>
        <v>1</v>
      </c>
      <c r="AK1168" s="7">
        <f t="shared" si="236"/>
        <v>162</v>
      </c>
      <c r="AL1168" s="7" t="str">
        <f t="shared" ca="1" si="246"/>
        <v>b: HNRY LOGISTICS | 881030719</v>
      </c>
      <c r="AM1168" t="str">
        <f t="shared" si="237"/>
        <v>b: HNRY LOGISTICS | 881030719</v>
      </c>
    </row>
    <row r="1169" spans="3:39" x14ac:dyDescent="0.3">
      <c r="C1169" s="1" t="s">
        <v>37</v>
      </c>
      <c r="D1169" s="1" t="s">
        <v>38</v>
      </c>
      <c r="E1169" s="1" t="s">
        <v>39</v>
      </c>
      <c r="F1169" s="1" t="s">
        <v>1289</v>
      </c>
      <c r="G1169" s="1" t="s">
        <v>1309</v>
      </c>
      <c r="H1169" s="1" t="s">
        <v>50</v>
      </c>
      <c r="I1169" s="1" t="s">
        <v>1291</v>
      </c>
      <c r="J1169" t="str">
        <f>TRIM(CONCATENATE(wiz[[#This Row],[SHIPPER..................]],wiz[[#This Row],[ZIP2..]],wiz[[#This Row],[ZIP3..]]))</f>
        <v>b: C H ROBINSON | 852030529</v>
      </c>
      <c r="K1169" s="1">
        <v>1</v>
      </c>
      <c r="L1169" s="1">
        <v>1.1100000000000001</v>
      </c>
      <c r="M1169" s="1">
        <v>0.27</v>
      </c>
      <c r="N1169" s="1">
        <v>762</v>
      </c>
      <c r="O1169" s="1">
        <v>2</v>
      </c>
      <c r="P1169" s="1">
        <v>11</v>
      </c>
      <c r="Q1169" s="1">
        <v>0.25</v>
      </c>
      <c r="R1169" s="1">
        <v>23</v>
      </c>
      <c r="S1169" s="1">
        <v>-1</v>
      </c>
      <c r="T1169" s="1">
        <v>-47</v>
      </c>
      <c r="U1169" s="1">
        <v>-46</v>
      </c>
      <c r="V1169" s="1">
        <v>-94</v>
      </c>
      <c r="W1169" s="1">
        <v>8831</v>
      </c>
      <c r="X1169" s="1">
        <v>8520</v>
      </c>
      <c r="Y1169" s="1">
        <v>30529</v>
      </c>
      <c r="Z1169" s="1">
        <v>1.1599999999999999</v>
      </c>
      <c r="AA1169" s="6">
        <f t="shared" si="238"/>
        <v>615</v>
      </c>
      <c r="AB1169" s="6">
        <f t="shared" si="239"/>
        <v>-94</v>
      </c>
      <c r="AC1169" s="6">
        <f t="shared" si="240"/>
        <v>-122022</v>
      </c>
      <c r="AD1169" s="6">
        <f t="shared" si="241"/>
        <v>-198.40975609756097</v>
      </c>
      <c r="AE1169" s="7">
        <f t="shared" si="242"/>
        <v>-1118</v>
      </c>
      <c r="AF1169" t="str">
        <f t="shared" ca="1" si="243"/>
        <v>$V$1066</v>
      </c>
      <c r="AG1169" t="str">
        <f t="shared" ca="1" si="244"/>
        <v>$J$1066</v>
      </c>
      <c r="AH1169" t="str">
        <f t="shared" ca="1" si="245"/>
        <v>b: C H ROBINSON | 2736036101</v>
      </c>
      <c r="AI1169" t="str">
        <f t="shared" ca="1" si="234"/>
        <v>$K$1066</v>
      </c>
      <c r="AJ1169" s="8">
        <f t="shared" si="235"/>
        <v>1.6260162601626016E-3</v>
      </c>
      <c r="AK1169" s="7">
        <f t="shared" si="236"/>
        <v>-560</v>
      </c>
      <c r="AL1169" s="7" t="str">
        <f t="shared" ca="1" si="246"/>
        <v>b: C H ROBINSON | 6080335055</v>
      </c>
      <c r="AM1169" t="b">
        <f t="shared" si="237"/>
        <v>0</v>
      </c>
    </row>
    <row r="1170" spans="3:39" x14ac:dyDescent="0.3">
      <c r="C1170" s="1" t="s">
        <v>1310</v>
      </c>
      <c r="D1170" s="1" t="s">
        <v>1311</v>
      </c>
      <c r="E1170" s="1" t="s">
        <v>39</v>
      </c>
      <c r="F1170" s="1" t="s">
        <v>1289</v>
      </c>
      <c r="G1170" s="1" t="s">
        <v>1312</v>
      </c>
      <c r="H1170" s="1" t="s">
        <v>50</v>
      </c>
      <c r="I1170" s="1" t="s">
        <v>1313</v>
      </c>
      <c r="J1170" t="str">
        <f>TRIM(CONCATENATE(wiz[[#This Row],[SHIPPER..................]],wiz[[#This Row],[ZIP2..]],wiz[[#This Row],[ZIP3..]]))</f>
        <v>b: SHIPWELL INC | 804830285</v>
      </c>
      <c r="K1170" s="1">
        <v>1</v>
      </c>
      <c r="L1170" s="1">
        <v>0.91</v>
      </c>
      <c r="M1170" s="1">
        <v>0.27</v>
      </c>
      <c r="N1170" s="1">
        <v>905</v>
      </c>
      <c r="O1170" s="1">
        <v>1.81</v>
      </c>
      <c r="P1170" s="1">
        <v>93</v>
      </c>
      <c r="Q1170" s="1">
        <v>0.3</v>
      </c>
      <c r="R1170" s="1">
        <v>176</v>
      </c>
      <c r="S1170" s="1">
        <v>-19</v>
      </c>
      <c r="T1170" s="1">
        <v>1</v>
      </c>
      <c r="U1170" s="1">
        <v>-317</v>
      </c>
      <c r="V1170" s="1">
        <v>-335</v>
      </c>
      <c r="W1170" s="1">
        <v>11580</v>
      </c>
      <c r="X1170" s="1">
        <v>8048</v>
      </c>
      <c r="Y1170" s="1">
        <v>30285</v>
      </c>
      <c r="Z1170" s="1">
        <v>0.96</v>
      </c>
      <c r="AA1170" s="6">
        <f t="shared" si="238"/>
        <v>1</v>
      </c>
      <c r="AB1170" s="6">
        <f t="shared" si="239"/>
        <v>-335</v>
      </c>
      <c r="AC1170" s="6">
        <f t="shared" si="240"/>
        <v>-335</v>
      </c>
      <c r="AD1170" s="6">
        <f t="shared" si="241"/>
        <v>-335</v>
      </c>
      <c r="AE1170" s="7">
        <f t="shared" si="242"/>
        <v>-335</v>
      </c>
      <c r="AF1170" t="str">
        <f t="shared" ca="1" si="243"/>
        <v>$V$928</v>
      </c>
      <c r="AG1170" t="str">
        <f t="shared" ca="1" si="244"/>
        <v>$J$928</v>
      </c>
      <c r="AH1170" t="str">
        <f t="shared" ca="1" si="245"/>
        <v>b: C H ROBINSON | 6470130106</v>
      </c>
      <c r="AI1170" t="str">
        <f t="shared" ca="1" si="234"/>
        <v>$K$928</v>
      </c>
      <c r="AJ1170" s="8">
        <f t="shared" si="235"/>
        <v>1</v>
      </c>
      <c r="AK1170" s="7">
        <f t="shared" si="236"/>
        <v>-335</v>
      </c>
      <c r="AL1170" s="7" t="str">
        <f t="shared" ca="1" si="246"/>
        <v>b: C H ROBINSON | 6470130106</v>
      </c>
      <c r="AM1170" t="str">
        <f t="shared" si="237"/>
        <v>b: SHIPWELL INC | 804830285</v>
      </c>
    </row>
    <row r="1171" spans="3:39" x14ac:dyDescent="0.3">
      <c r="C1171" s="1" t="s">
        <v>37</v>
      </c>
      <c r="D1171" s="1" t="s">
        <v>38</v>
      </c>
      <c r="E1171" s="1" t="s">
        <v>39</v>
      </c>
      <c r="F1171" s="1" t="s">
        <v>1289</v>
      </c>
      <c r="G1171" s="1" t="s">
        <v>1314</v>
      </c>
      <c r="H1171" s="1" t="s">
        <v>42</v>
      </c>
      <c r="I1171" s="1" t="s">
        <v>839</v>
      </c>
      <c r="J1171" t="str">
        <f>TRIM(CONCATENATE(wiz[[#This Row],[SHIPPER..................]],wiz[[#This Row],[ZIP2..]],wiz[[#This Row],[ZIP3..]]))</f>
        <v>b: C H ROBINSON | 870146750</v>
      </c>
      <c r="K1171" s="1">
        <v>1</v>
      </c>
      <c r="L1171" s="1">
        <v>1.01</v>
      </c>
      <c r="M1171" s="1">
        <v>0.28000000000000003</v>
      </c>
      <c r="N1171" s="1">
        <v>696</v>
      </c>
      <c r="O1171" s="1">
        <v>1.04</v>
      </c>
      <c r="P1171" s="1">
        <v>20</v>
      </c>
      <c r="Q1171" s="1">
        <v>0.25</v>
      </c>
      <c r="R1171" s="1">
        <v>-28</v>
      </c>
      <c r="S1171" s="1">
        <v>-13</v>
      </c>
      <c r="T1171" s="1">
        <v>83</v>
      </c>
      <c r="U1171" s="1">
        <v>108</v>
      </c>
      <c r="V1171" s="1">
        <v>178</v>
      </c>
      <c r="W1171" s="1">
        <v>8831</v>
      </c>
      <c r="X1171" s="1">
        <v>8701</v>
      </c>
      <c r="Y1171" s="1">
        <v>46750</v>
      </c>
      <c r="Z1171" s="1">
        <v>1.07</v>
      </c>
      <c r="AA1171" s="6">
        <f t="shared" si="238"/>
        <v>615</v>
      </c>
      <c r="AB1171" s="6">
        <f t="shared" si="239"/>
        <v>178</v>
      </c>
      <c r="AC1171" s="6">
        <f t="shared" si="240"/>
        <v>-122022</v>
      </c>
      <c r="AD1171" s="6">
        <f t="shared" si="241"/>
        <v>-198.40975609756097</v>
      </c>
      <c r="AE1171" s="7">
        <f t="shared" si="242"/>
        <v>-1118</v>
      </c>
      <c r="AF1171" t="str">
        <f t="shared" ca="1" si="243"/>
        <v>$V$1066</v>
      </c>
      <c r="AG1171" t="str">
        <f t="shared" ca="1" si="244"/>
        <v>$J$1066</v>
      </c>
      <c r="AH1171" t="str">
        <f t="shared" ca="1" si="245"/>
        <v>b: C H ROBINSON | 2736036101</v>
      </c>
      <c r="AI1171" t="str">
        <f t="shared" ca="1" si="234"/>
        <v>$K$1066</v>
      </c>
      <c r="AJ1171" s="8">
        <f t="shared" si="235"/>
        <v>1.6260162601626016E-3</v>
      </c>
      <c r="AK1171" s="7">
        <f t="shared" si="236"/>
        <v>-560</v>
      </c>
      <c r="AL1171" s="7" t="str">
        <f t="shared" ca="1" si="246"/>
        <v>b: C H ROBINSON | 6080335055</v>
      </c>
      <c r="AM1171" t="b">
        <f t="shared" si="237"/>
        <v>0</v>
      </c>
    </row>
    <row r="1172" spans="3:39" x14ac:dyDescent="0.3">
      <c r="C1172" s="1" t="s">
        <v>344</v>
      </c>
      <c r="D1172" s="1" t="s">
        <v>345</v>
      </c>
      <c r="E1172" s="1" t="s">
        <v>39</v>
      </c>
      <c r="F1172" s="1" t="s">
        <v>185</v>
      </c>
      <c r="G1172" s="1" t="s">
        <v>754</v>
      </c>
      <c r="H1172" s="1" t="s">
        <v>42</v>
      </c>
      <c r="I1172" s="1" t="s">
        <v>1315</v>
      </c>
      <c r="J1172" t="str">
        <f>TRIM(CONCATENATE(wiz[[#This Row],[SHIPPER..................]],wiz[[#This Row],[ZIP2..]],wiz[[#This Row],[ZIP3..]]))</f>
        <v>b: SCHNEIDER LOGISTIC| 1091346705</v>
      </c>
      <c r="K1172" s="1">
        <v>1</v>
      </c>
      <c r="L1172" s="1">
        <v>0.84</v>
      </c>
      <c r="M1172" s="1">
        <v>0.28000000000000003</v>
      </c>
      <c r="N1172" s="1">
        <v>652</v>
      </c>
      <c r="O1172" s="1">
        <v>1.79</v>
      </c>
      <c r="P1172" s="1">
        <v>83</v>
      </c>
      <c r="Q1172" s="1">
        <v>0.3</v>
      </c>
      <c r="R1172" s="1">
        <v>68</v>
      </c>
      <c r="S1172" s="1">
        <v>-92</v>
      </c>
      <c r="T1172" s="1">
        <v>-95</v>
      </c>
      <c r="U1172" s="1">
        <v>-100</v>
      </c>
      <c r="V1172" s="1">
        <v>-287</v>
      </c>
      <c r="W1172" s="1">
        <v>8831</v>
      </c>
      <c r="X1172" s="1">
        <v>10913</v>
      </c>
      <c r="Y1172" s="1">
        <v>46705</v>
      </c>
      <c r="Z1172" s="1">
        <v>0.9</v>
      </c>
      <c r="AA1172" s="6">
        <f t="shared" si="238"/>
        <v>78</v>
      </c>
      <c r="AB1172" s="6">
        <f t="shared" si="239"/>
        <v>-287</v>
      </c>
      <c r="AC1172" s="6">
        <f t="shared" si="240"/>
        <v>-21006</v>
      </c>
      <c r="AD1172" s="6">
        <f t="shared" si="241"/>
        <v>-269.30769230769232</v>
      </c>
      <c r="AE1172" s="7">
        <f t="shared" si="242"/>
        <v>-1249</v>
      </c>
      <c r="AF1172" t="str">
        <f t="shared" ca="1" si="243"/>
        <v>$V$1953</v>
      </c>
      <c r="AG1172" t="str">
        <f t="shared" ca="1" si="244"/>
        <v>$J$1953</v>
      </c>
      <c r="AH1172" t="str">
        <f t="shared" ca="1" si="245"/>
        <v>b: SCHNEIDER LOGISTIC| 3830119034</v>
      </c>
      <c r="AI1172" t="str">
        <f t="shared" ca="1" si="234"/>
        <v>$K$1953</v>
      </c>
      <c r="AJ1172" s="8">
        <f t="shared" si="235"/>
        <v>1.282051282051282E-2</v>
      </c>
      <c r="AK1172" s="7">
        <f t="shared" si="236"/>
        <v>-570</v>
      </c>
      <c r="AL1172" s="7" t="str">
        <f t="shared" ca="1" si="246"/>
        <v>LOWES MLXP VAN ONE WA| 3071947265</v>
      </c>
      <c r="AM1172" t="b">
        <f t="shared" si="237"/>
        <v>0</v>
      </c>
    </row>
    <row r="1173" spans="3:39" x14ac:dyDescent="0.3">
      <c r="C1173" s="1" t="s">
        <v>1316</v>
      </c>
      <c r="D1173" s="1" t="s">
        <v>1317</v>
      </c>
      <c r="E1173" s="1" t="s">
        <v>39</v>
      </c>
      <c r="F1173" s="1" t="s">
        <v>544</v>
      </c>
      <c r="G1173" s="1" t="s">
        <v>1306</v>
      </c>
      <c r="H1173" s="1" t="s">
        <v>44</v>
      </c>
      <c r="I1173" s="1" t="s">
        <v>477</v>
      </c>
      <c r="J1173" t="str">
        <f>TRIM(CONCATENATE(wiz[[#This Row],[SHIPPER..................]],wiz[[#This Row],[ZIP2..]],wiz[[#This Row],[ZIP3..]]))</f>
        <v>MODE TRANSPORTATION S| 1905440201</v>
      </c>
      <c r="K1173" s="1">
        <v>1</v>
      </c>
      <c r="L1173" s="1">
        <v>1.28</v>
      </c>
      <c r="M1173" s="1">
        <v>0.28000000000000003</v>
      </c>
      <c r="N1173" s="1">
        <v>704</v>
      </c>
      <c r="O1173" s="1">
        <v>1.61</v>
      </c>
      <c r="P1173" s="1">
        <v>141</v>
      </c>
      <c r="Q1173" s="1">
        <v>0.35</v>
      </c>
      <c r="R1173" s="1">
        <v>125</v>
      </c>
      <c r="S1173" s="1">
        <v>-164</v>
      </c>
      <c r="T1173" s="1">
        <v>0</v>
      </c>
      <c r="U1173" s="1">
        <v>105</v>
      </c>
      <c r="V1173" s="1">
        <v>-59</v>
      </c>
      <c r="W1173" s="1">
        <v>19971</v>
      </c>
      <c r="X1173" s="1">
        <v>19054</v>
      </c>
      <c r="Y1173" s="1">
        <v>40201</v>
      </c>
      <c r="Z1173" s="1">
        <v>1.34</v>
      </c>
      <c r="AA1173" s="6">
        <f t="shared" si="238"/>
        <v>2</v>
      </c>
      <c r="AB1173" s="6">
        <f t="shared" si="239"/>
        <v>-59</v>
      </c>
      <c r="AC1173" s="6">
        <f t="shared" si="240"/>
        <v>104</v>
      </c>
      <c r="AD1173" s="6">
        <f t="shared" si="241"/>
        <v>52</v>
      </c>
      <c r="AE1173" s="7">
        <f t="shared" si="242"/>
        <v>-59</v>
      </c>
      <c r="AF1173" t="str">
        <f t="shared" ca="1" si="243"/>
        <v>$V$1173</v>
      </c>
      <c r="AG1173" t="str">
        <f t="shared" ca="1" si="244"/>
        <v>$J$1173</v>
      </c>
      <c r="AH1173" t="str">
        <f t="shared" ca="1" si="245"/>
        <v>MODE TRANSPORTATION S| 1905440201</v>
      </c>
      <c r="AI1173" t="str">
        <f t="shared" ca="1" si="234"/>
        <v>$K$1173</v>
      </c>
      <c r="AJ1173" s="8">
        <f t="shared" si="235"/>
        <v>0.5</v>
      </c>
      <c r="AK1173" s="7">
        <f t="shared" si="236"/>
        <v>-59</v>
      </c>
      <c r="AL1173" s="7" t="str">
        <f t="shared" ca="1" si="246"/>
        <v>MODE TRANSPORTATION S| 1905440201</v>
      </c>
      <c r="AM1173" t="str">
        <f t="shared" si="237"/>
        <v>MODE TRANSPORTATION S| 1905440201</v>
      </c>
    </row>
    <row r="1174" spans="3:39" x14ac:dyDescent="0.3">
      <c r="C1174" s="1" t="s">
        <v>37</v>
      </c>
      <c r="D1174" s="1" t="s">
        <v>38</v>
      </c>
      <c r="E1174" s="1" t="s">
        <v>39</v>
      </c>
      <c r="F1174" s="1" t="s">
        <v>1289</v>
      </c>
      <c r="G1174" s="1" t="s">
        <v>1318</v>
      </c>
      <c r="H1174" s="1" t="s">
        <v>68</v>
      </c>
      <c r="I1174" s="1" t="s">
        <v>1319</v>
      </c>
      <c r="J1174" t="str">
        <f>TRIM(CONCATENATE(wiz[[#This Row],[SHIPPER..................]],wiz[[#This Row],[ZIP2..]],wiz[[#This Row],[ZIP3..]]))</f>
        <v>b: C H ROBINSON | 760527565</v>
      </c>
      <c r="K1174" s="1">
        <v>1</v>
      </c>
      <c r="L1174" s="1">
        <v>1</v>
      </c>
      <c r="M1174" s="1">
        <v>0.28000000000000003</v>
      </c>
      <c r="N1174" s="1">
        <v>468</v>
      </c>
      <c r="O1174" s="1">
        <v>0.92</v>
      </c>
      <c r="P1174" s="1">
        <v>62</v>
      </c>
      <c r="Q1174" s="1">
        <v>0.3</v>
      </c>
      <c r="R1174" s="1">
        <v>117</v>
      </c>
      <c r="S1174" s="1">
        <v>-66</v>
      </c>
      <c r="T1174" s="1">
        <v>11</v>
      </c>
      <c r="U1174" s="1">
        <v>-110</v>
      </c>
      <c r="V1174" s="1">
        <v>-165</v>
      </c>
      <c r="W1174" s="1">
        <v>8831</v>
      </c>
      <c r="X1174" s="1">
        <v>7605</v>
      </c>
      <c r="Y1174" s="1">
        <v>27565</v>
      </c>
      <c r="Z1174" s="1">
        <v>1.06</v>
      </c>
      <c r="AA1174" s="6">
        <f t="shared" si="238"/>
        <v>615</v>
      </c>
      <c r="AB1174" s="6">
        <f t="shared" si="239"/>
        <v>-165</v>
      </c>
      <c r="AC1174" s="6">
        <f t="shared" si="240"/>
        <v>-122022</v>
      </c>
      <c r="AD1174" s="6">
        <f t="shared" si="241"/>
        <v>-198.40975609756097</v>
      </c>
      <c r="AE1174" s="7">
        <f t="shared" si="242"/>
        <v>-1118</v>
      </c>
      <c r="AF1174" t="str">
        <f t="shared" ca="1" si="243"/>
        <v>$V$1066</v>
      </c>
      <c r="AG1174" t="str">
        <f t="shared" ca="1" si="244"/>
        <v>$J$1066</v>
      </c>
      <c r="AH1174" t="str">
        <f t="shared" ca="1" si="245"/>
        <v>b: C H ROBINSON | 2736036101</v>
      </c>
      <c r="AI1174" t="str">
        <f t="shared" ca="1" si="234"/>
        <v>$K$1066</v>
      </c>
      <c r="AJ1174" s="8">
        <f t="shared" si="235"/>
        <v>1.6260162601626016E-3</v>
      </c>
      <c r="AK1174" s="7">
        <f t="shared" si="236"/>
        <v>-560</v>
      </c>
      <c r="AL1174" s="7" t="str">
        <f t="shared" ca="1" si="246"/>
        <v>b: C H ROBINSON | 6080335055</v>
      </c>
      <c r="AM1174" t="b">
        <f t="shared" si="237"/>
        <v>0</v>
      </c>
    </row>
    <row r="1175" spans="3:39" x14ac:dyDescent="0.3">
      <c r="C1175" s="1" t="s">
        <v>37</v>
      </c>
      <c r="D1175" s="1" t="s">
        <v>38</v>
      </c>
      <c r="E1175" s="1" t="s">
        <v>39</v>
      </c>
      <c r="F1175" s="1" t="s">
        <v>1289</v>
      </c>
      <c r="G1175" s="1" t="s">
        <v>1304</v>
      </c>
      <c r="H1175" s="1" t="s">
        <v>68</v>
      </c>
      <c r="I1175" s="1" t="s">
        <v>519</v>
      </c>
      <c r="J1175" t="str">
        <f>TRIM(CONCATENATE(wiz[[#This Row],[SHIPPER..................]],wiz[[#This Row],[ZIP2..]],wiz[[#This Row],[ZIP3..]]))</f>
        <v>b: C H ROBINSON | 704727530</v>
      </c>
      <c r="K1175" s="1">
        <v>1</v>
      </c>
      <c r="L1175" s="1">
        <v>1.1000000000000001</v>
      </c>
      <c r="M1175" s="1">
        <v>0.28000000000000003</v>
      </c>
      <c r="N1175" s="1">
        <v>506</v>
      </c>
      <c r="O1175" s="1">
        <v>1.05</v>
      </c>
      <c r="P1175" s="1">
        <v>44</v>
      </c>
      <c r="Q1175" s="1">
        <v>0.25</v>
      </c>
      <c r="R1175" s="1">
        <v>108</v>
      </c>
      <c r="S1175" s="1">
        <v>-71</v>
      </c>
      <c r="T1175" s="1">
        <v>-1</v>
      </c>
      <c r="U1175" s="1">
        <v>-51</v>
      </c>
      <c r="V1175" s="1">
        <v>-123</v>
      </c>
      <c r="W1175" s="1">
        <v>8831</v>
      </c>
      <c r="X1175" s="1">
        <v>7047</v>
      </c>
      <c r="Y1175" s="1">
        <v>27530</v>
      </c>
      <c r="Z1175" s="1">
        <v>1.1599999999999999</v>
      </c>
      <c r="AA1175" s="6">
        <f t="shared" si="238"/>
        <v>615</v>
      </c>
      <c r="AB1175" s="6">
        <f t="shared" si="239"/>
        <v>-123</v>
      </c>
      <c r="AC1175" s="6">
        <f t="shared" si="240"/>
        <v>-122022</v>
      </c>
      <c r="AD1175" s="6">
        <f t="shared" si="241"/>
        <v>-198.40975609756097</v>
      </c>
      <c r="AE1175" s="7">
        <f t="shared" si="242"/>
        <v>-1118</v>
      </c>
      <c r="AF1175" t="str">
        <f t="shared" ca="1" si="243"/>
        <v>$V$1066</v>
      </c>
      <c r="AG1175" t="str">
        <f t="shared" ca="1" si="244"/>
        <v>$J$1066</v>
      </c>
      <c r="AH1175" t="str">
        <f t="shared" ca="1" si="245"/>
        <v>b: C H ROBINSON | 2736036101</v>
      </c>
      <c r="AI1175" t="str">
        <f t="shared" ca="1" si="234"/>
        <v>$K$1066</v>
      </c>
      <c r="AJ1175" s="8">
        <f t="shared" si="235"/>
        <v>1.6260162601626016E-3</v>
      </c>
      <c r="AK1175" s="7">
        <f t="shared" si="236"/>
        <v>-560</v>
      </c>
      <c r="AL1175" s="7" t="str">
        <f t="shared" ca="1" si="246"/>
        <v>b: C H ROBINSON | 6080335055</v>
      </c>
      <c r="AM1175" t="b">
        <f t="shared" si="237"/>
        <v>0</v>
      </c>
    </row>
    <row r="1176" spans="3:39" x14ac:dyDescent="0.3">
      <c r="C1176" s="1" t="s">
        <v>344</v>
      </c>
      <c r="D1176" s="1" t="s">
        <v>345</v>
      </c>
      <c r="E1176" s="1" t="s">
        <v>39</v>
      </c>
      <c r="F1176" s="1" t="s">
        <v>1289</v>
      </c>
      <c r="G1176" s="1" t="s">
        <v>173</v>
      </c>
      <c r="H1176" s="1" t="s">
        <v>87</v>
      </c>
      <c r="I1176" s="1" t="s">
        <v>1320</v>
      </c>
      <c r="J1176" t="str">
        <f>TRIM(CONCATENATE(wiz[[#This Row],[SHIPPER..................]],wiz[[#This Row],[ZIP2..]],wiz[[#This Row],[ZIP3..]]))</f>
        <v>b: SCHNEIDER LOGISTIC| 710144617</v>
      </c>
      <c r="K1176" s="1">
        <v>1</v>
      </c>
      <c r="L1176" s="1">
        <v>1.52</v>
      </c>
      <c r="M1176" s="1">
        <v>0.21</v>
      </c>
      <c r="N1176" s="1">
        <v>473</v>
      </c>
      <c r="O1176" s="1">
        <v>1.04</v>
      </c>
      <c r="P1176" s="1">
        <v>75</v>
      </c>
      <c r="Q1176" s="1">
        <v>0.3</v>
      </c>
      <c r="R1176" s="1">
        <v>27</v>
      </c>
      <c r="S1176" s="1">
        <v>4</v>
      </c>
      <c r="T1176" s="1">
        <v>-18</v>
      </c>
      <c r="U1176" s="1">
        <v>316</v>
      </c>
      <c r="V1176" s="1">
        <v>302</v>
      </c>
      <c r="W1176" s="1">
        <v>12549</v>
      </c>
      <c r="X1176" s="1">
        <v>7101</v>
      </c>
      <c r="Y1176" s="1">
        <v>44617</v>
      </c>
      <c r="Z1176" s="1">
        <v>1.51</v>
      </c>
      <c r="AA1176" s="6">
        <f t="shared" si="238"/>
        <v>78</v>
      </c>
      <c r="AB1176" s="6">
        <f t="shared" si="239"/>
        <v>302</v>
      </c>
      <c r="AC1176" s="6">
        <f t="shared" si="240"/>
        <v>-21006</v>
      </c>
      <c r="AD1176" s="6">
        <f t="shared" si="241"/>
        <v>-269.30769230769232</v>
      </c>
      <c r="AE1176" s="7">
        <f t="shared" si="242"/>
        <v>-1249</v>
      </c>
      <c r="AF1176" t="str">
        <f t="shared" ca="1" si="243"/>
        <v>$V$1953</v>
      </c>
      <c r="AG1176" t="str">
        <f t="shared" ca="1" si="244"/>
        <v>$J$1953</v>
      </c>
      <c r="AH1176" t="str">
        <f t="shared" ca="1" si="245"/>
        <v>b: SCHNEIDER LOGISTIC| 3830119034</v>
      </c>
      <c r="AI1176" t="str">
        <f t="shared" ca="1" si="234"/>
        <v>$K$1953</v>
      </c>
      <c r="AJ1176" s="8">
        <f t="shared" si="235"/>
        <v>1.282051282051282E-2</v>
      </c>
      <c r="AK1176" s="7">
        <f t="shared" si="236"/>
        <v>-570</v>
      </c>
      <c r="AL1176" s="7" t="str">
        <f t="shared" ca="1" si="246"/>
        <v>LOWES MLXP VAN ONE WA| 3071947265</v>
      </c>
      <c r="AM1176" t="b">
        <f t="shared" si="237"/>
        <v>0</v>
      </c>
    </row>
    <row r="1177" spans="3:39" x14ac:dyDescent="0.3">
      <c r="C1177" s="1" t="s">
        <v>37</v>
      </c>
      <c r="D1177" s="1" t="s">
        <v>38</v>
      </c>
      <c r="E1177" s="1" t="s">
        <v>39</v>
      </c>
      <c r="F1177" s="1" t="s">
        <v>1289</v>
      </c>
      <c r="G1177" s="1" t="s">
        <v>1321</v>
      </c>
      <c r="H1177" s="1" t="s">
        <v>87</v>
      </c>
      <c r="I1177" s="1" t="s">
        <v>1322</v>
      </c>
      <c r="J1177" t="str">
        <f>TRIM(CONCATENATE(wiz[[#This Row],[SHIPPER..................]],wiz[[#This Row],[ZIP2..]],wiz[[#This Row],[ZIP3..]]))</f>
        <v>b: C H ROBINSON | 853643601</v>
      </c>
      <c r="K1177" s="1">
        <v>1</v>
      </c>
      <c r="L1177" s="1">
        <v>1.26</v>
      </c>
      <c r="M1177" s="1">
        <v>0.27</v>
      </c>
      <c r="N1177" s="1">
        <v>564</v>
      </c>
      <c r="O1177" s="1">
        <v>1.1000000000000001</v>
      </c>
      <c r="P1177" s="1">
        <v>80</v>
      </c>
      <c r="Q1177" s="1">
        <v>0.3</v>
      </c>
      <c r="R1177" s="1">
        <v>20</v>
      </c>
      <c r="S1177" s="1">
        <v>-95</v>
      </c>
      <c r="T1177" s="1">
        <v>0</v>
      </c>
      <c r="U1177" s="1">
        <v>213</v>
      </c>
      <c r="V1177" s="1">
        <v>118</v>
      </c>
      <c r="W1177" s="1">
        <v>18040</v>
      </c>
      <c r="X1177" s="1">
        <v>8536</v>
      </c>
      <c r="Y1177" s="1">
        <v>43601</v>
      </c>
      <c r="Z1177" s="1">
        <v>1.31</v>
      </c>
      <c r="AA1177" s="6">
        <f t="shared" si="238"/>
        <v>615</v>
      </c>
      <c r="AB1177" s="6">
        <f t="shared" si="239"/>
        <v>118</v>
      </c>
      <c r="AC1177" s="6">
        <f t="shared" si="240"/>
        <v>-122022</v>
      </c>
      <c r="AD1177" s="6">
        <f t="shared" si="241"/>
        <v>-198.40975609756097</v>
      </c>
      <c r="AE1177" s="7">
        <f t="shared" si="242"/>
        <v>-1118</v>
      </c>
      <c r="AF1177" t="str">
        <f t="shared" ca="1" si="243"/>
        <v>$V$1066</v>
      </c>
      <c r="AG1177" t="str">
        <f t="shared" ca="1" si="244"/>
        <v>$J$1066</v>
      </c>
      <c r="AH1177" t="str">
        <f t="shared" ca="1" si="245"/>
        <v>b: C H ROBINSON | 2736036101</v>
      </c>
      <c r="AI1177" t="str">
        <f t="shared" ca="1" si="234"/>
        <v>$K$1066</v>
      </c>
      <c r="AJ1177" s="8">
        <f t="shared" si="235"/>
        <v>1.6260162601626016E-3</v>
      </c>
      <c r="AK1177" s="7">
        <f t="shared" si="236"/>
        <v>-560</v>
      </c>
      <c r="AL1177" s="7" t="str">
        <f t="shared" ca="1" si="246"/>
        <v>b: C H ROBINSON | 6080335055</v>
      </c>
      <c r="AM1177" t="b">
        <f t="shared" si="237"/>
        <v>0</v>
      </c>
    </row>
    <row r="1178" spans="3:39" x14ac:dyDescent="0.3">
      <c r="C1178" s="1" t="s">
        <v>974</v>
      </c>
      <c r="D1178" s="1" t="s">
        <v>975</v>
      </c>
      <c r="E1178" s="1" t="s">
        <v>39</v>
      </c>
      <c r="F1178" s="1" t="s">
        <v>1289</v>
      </c>
      <c r="G1178" s="1" t="s">
        <v>1323</v>
      </c>
      <c r="H1178" s="1" t="s">
        <v>70</v>
      </c>
      <c r="I1178" s="1" t="s">
        <v>725</v>
      </c>
      <c r="J1178" t="str">
        <f>TRIM(CONCATENATE(wiz[[#This Row],[SHIPPER..................]],wiz[[#This Row],[ZIP2..]],wiz[[#This Row],[ZIP3..]]))</f>
        <v>OLD DOMINION TRUCKLOA| 764437311</v>
      </c>
      <c r="K1178" s="1">
        <v>1</v>
      </c>
      <c r="L1178" s="1">
        <v>1.36</v>
      </c>
      <c r="M1178" s="1">
        <v>0.28000000000000003</v>
      </c>
      <c r="N1178" s="1">
        <v>791</v>
      </c>
      <c r="O1178" s="1">
        <v>0.85</v>
      </c>
      <c r="P1178" s="1">
        <v>31</v>
      </c>
      <c r="Q1178" s="1">
        <v>0.25</v>
      </c>
      <c r="R1178" s="1">
        <v>-35</v>
      </c>
      <c r="S1178" s="1">
        <v>60</v>
      </c>
      <c r="T1178" s="1">
        <v>225</v>
      </c>
      <c r="U1178" s="1">
        <v>350</v>
      </c>
      <c r="V1178" s="1">
        <v>635</v>
      </c>
      <c r="W1178" s="1">
        <v>10954</v>
      </c>
      <c r="X1178" s="1">
        <v>7644</v>
      </c>
      <c r="Y1178" s="1">
        <v>37311</v>
      </c>
      <c r="Z1178" s="1">
        <v>1.42</v>
      </c>
      <c r="AA1178" s="6">
        <f t="shared" si="238"/>
        <v>2</v>
      </c>
      <c r="AB1178" s="6">
        <f t="shared" si="239"/>
        <v>635</v>
      </c>
      <c r="AC1178" s="6">
        <f t="shared" si="240"/>
        <v>480</v>
      </c>
      <c r="AD1178" s="6">
        <f t="shared" si="241"/>
        <v>240</v>
      </c>
      <c r="AE1178" s="7">
        <f t="shared" si="242"/>
        <v>-155</v>
      </c>
      <c r="AF1178" t="str">
        <f t="shared" ca="1" si="243"/>
        <v>$V$699</v>
      </c>
      <c r="AG1178" t="str">
        <f t="shared" ca="1" si="244"/>
        <v>$J$699</v>
      </c>
      <c r="AH1178" t="str">
        <f t="shared" ca="1" si="245"/>
        <v>b: C H ROBINSON | 4607237643</v>
      </c>
      <c r="AI1178" t="str">
        <f t="shared" ca="1" si="234"/>
        <v>$K$699</v>
      </c>
      <c r="AJ1178" s="8">
        <f t="shared" si="235"/>
        <v>0.5</v>
      </c>
      <c r="AK1178" s="7">
        <f t="shared" si="236"/>
        <v>-155</v>
      </c>
      <c r="AL1178" s="7" t="str">
        <f t="shared" ca="1" si="246"/>
        <v>b: C H ROBINSON | 4607237643</v>
      </c>
      <c r="AM1178" t="b">
        <f t="shared" si="237"/>
        <v>0</v>
      </c>
    </row>
    <row r="1179" spans="3:39" x14ac:dyDescent="0.3">
      <c r="C1179" s="1" t="s">
        <v>37</v>
      </c>
      <c r="D1179" s="1" t="s">
        <v>38</v>
      </c>
      <c r="E1179" s="1" t="s">
        <v>39</v>
      </c>
      <c r="F1179" s="1" t="s">
        <v>1289</v>
      </c>
      <c r="G1179" s="1" t="s">
        <v>1324</v>
      </c>
      <c r="H1179" s="1" t="s">
        <v>70</v>
      </c>
      <c r="I1179" s="1" t="s">
        <v>1284</v>
      </c>
      <c r="J1179" t="str">
        <f>TRIM(CONCATENATE(wiz[[#This Row],[SHIPPER..................]],wiz[[#This Row],[ZIP2..]],wiz[[#This Row],[ZIP3..]]))</f>
        <v>b: C H ROBINSON | 885237686</v>
      </c>
      <c r="K1179" s="1">
        <v>1</v>
      </c>
      <c r="L1179" s="1">
        <v>1.8</v>
      </c>
      <c r="M1179" s="1">
        <v>0.27</v>
      </c>
      <c r="N1179" s="1">
        <v>579</v>
      </c>
      <c r="O1179" s="1">
        <v>1.1000000000000001</v>
      </c>
      <c r="P1179" s="1">
        <v>109</v>
      </c>
      <c r="Q1179" s="1">
        <v>0.35</v>
      </c>
      <c r="R1179" s="1">
        <v>52</v>
      </c>
      <c r="S1179" s="1">
        <v>-87</v>
      </c>
      <c r="T1179" s="1">
        <v>0</v>
      </c>
      <c r="U1179" s="1">
        <v>360</v>
      </c>
      <c r="V1179" s="1">
        <v>273</v>
      </c>
      <c r="W1179" s="1">
        <v>17601</v>
      </c>
      <c r="X1179" s="1">
        <v>8852</v>
      </c>
      <c r="Y1179" s="1">
        <v>37686</v>
      </c>
      <c r="Z1179" s="1">
        <v>1.85</v>
      </c>
      <c r="AA1179" s="6">
        <f t="shared" si="238"/>
        <v>615</v>
      </c>
      <c r="AB1179" s="6">
        <f t="shared" si="239"/>
        <v>273</v>
      </c>
      <c r="AC1179" s="6">
        <f t="shared" si="240"/>
        <v>-122022</v>
      </c>
      <c r="AD1179" s="6">
        <f t="shared" si="241"/>
        <v>-198.40975609756097</v>
      </c>
      <c r="AE1179" s="7">
        <f t="shared" si="242"/>
        <v>-1118</v>
      </c>
      <c r="AF1179" t="str">
        <f t="shared" ca="1" si="243"/>
        <v>$V$1066</v>
      </c>
      <c r="AG1179" t="str">
        <f t="shared" ca="1" si="244"/>
        <v>$J$1066</v>
      </c>
      <c r="AH1179" t="str">
        <f t="shared" ca="1" si="245"/>
        <v>b: C H ROBINSON | 2736036101</v>
      </c>
      <c r="AI1179" t="str">
        <f t="shared" ca="1" si="234"/>
        <v>$K$1066</v>
      </c>
      <c r="AJ1179" s="8">
        <f t="shared" si="235"/>
        <v>1.6260162601626016E-3</v>
      </c>
      <c r="AK1179" s="7">
        <f t="shared" si="236"/>
        <v>-560</v>
      </c>
      <c r="AL1179" s="7" t="str">
        <f t="shared" ca="1" si="246"/>
        <v>b: C H ROBINSON | 6080335055</v>
      </c>
      <c r="AM1179" t="b">
        <f t="shared" si="237"/>
        <v>0</v>
      </c>
    </row>
    <row r="1180" spans="3:39" x14ac:dyDescent="0.3">
      <c r="C1180" s="1" t="s">
        <v>1325</v>
      </c>
      <c r="D1180" s="1" t="s">
        <v>1326</v>
      </c>
      <c r="E1180" s="1" t="s">
        <v>39</v>
      </c>
      <c r="F1180" s="1" t="s">
        <v>1289</v>
      </c>
      <c r="G1180" s="1" t="s">
        <v>1327</v>
      </c>
      <c r="H1180" s="1" t="s">
        <v>70</v>
      </c>
      <c r="I1180" s="1" t="s">
        <v>887</v>
      </c>
      <c r="J1180" t="str">
        <f>TRIM(CONCATENATE(wiz[[#This Row],[SHIPPER..................]],wiz[[#This Row],[ZIP2..]],wiz[[#This Row],[ZIP3..]]))</f>
        <v>b: AMX LOGISTICS | 750137950</v>
      </c>
      <c r="K1180" s="1">
        <v>2</v>
      </c>
      <c r="L1180" s="1">
        <v>1.1599999999999999</v>
      </c>
      <c r="M1180" s="1">
        <v>0.27</v>
      </c>
      <c r="N1180" s="1">
        <v>699</v>
      </c>
      <c r="O1180" s="1">
        <v>1.1399999999999999</v>
      </c>
      <c r="P1180" s="1">
        <v>54</v>
      </c>
      <c r="Q1180" s="1">
        <v>0.28000000000000003</v>
      </c>
      <c r="R1180" s="1">
        <v>4</v>
      </c>
      <c r="S1180" s="1">
        <v>-56</v>
      </c>
      <c r="T1180" s="1">
        <v>59</v>
      </c>
      <c r="U1180" s="1">
        <v>115</v>
      </c>
      <c r="V1180" s="1">
        <v>118</v>
      </c>
      <c r="W1180" s="1">
        <v>8831</v>
      </c>
      <c r="X1180" s="1">
        <v>7501</v>
      </c>
      <c r="Y1180" s="1">
        <v>37950</v>
      </c>
      <c r="Z1180" s="1">
        <v>1.21</v>
      </c>
      <c r="AA1180" s="6">
        <f t="shared" si="238"/>
        <v>2</v>
      </c>
      <c r="AB1180" s="6">
        <f t="shared" si="239"/>
        <v>236</v>
      </c>
      <c r="AC1180" s="6">
        <f t="shared" si="240"/>
        <v>236</v>
      </c>
      <c r="AD1180" s="6">
        <f t="shared" si="241"/>
        <v>118</v>
      </c>
      <c r="AE1180" s="7">
        <f t="shared" si="242"/>
        <v>118</v>
      </c>
      <c r="AF1180" t="str">
        <f t="shared" ca="1" si="243"/>
        <v>$V$533</v>
      </c>
      <c r="AG1180" t="str">
        <f t="shared" ca="1" si="244"/>
        <v>$J$533</v>
      </c>
      <c r="AH1180" t="str">
        <f t="shared" ca="1" si="245"/>
        <v>KELLOGG COMPANY MLXP| 6044030301</v>
      </c>
      <c r="AI1180" t="str">
        <f t="shared" ca="1" si="234"/>
        <v>$K$533</v>
      </c>
      <c r="AJ1180" s="8">
        <f t="shared" si="235"/>
        <v>1</v>
      </c>
      <c r="AK1180" s="7">
        <f t="shared" si="236"/>
        <v>118</v>
      </c>
      <c r="AL1180" s="7" t="str">
        <f t="shared" ca="1" si="246"/>
        <v>KELLOGG COMPANY MLXP| 6044030301</v>
      </c>
      <c r="AM1180" t="str">
        <f t="shared" si="237"/>
        <v>b: AMX LOGISTICS | 750137950</v>
      </c>
    </row>
    <row r="1181" spans="3:39" x14ac:dyDescent="0.3">
      <c r="C1181" s="1" t="s">
        <v>1328</v>
      </c>
      <c r="D1181" s="1" t="s">
        <v>1329</v>
      </c>
      <c r="E1181" s="1" t="s">
        <v>39</v>
      </c>
      <c r="F1181" s="1" t="s">
        <v>1289</v>
      </c>
      <c r="G1181" s="1" t="s">
        <v>1330</v>
      </c>
      <c r="H1181" s="1" t="s">
        <v>70</v>
      </c>
      <c r="I1181" s="1" t="s">
        <v>75</v>
      </c>
      <c r="J1181" t="str">
        <f>TRIM(CONCATENATE(wiz[[#This Row],[SHIPPER..................]],wiz[[#This Row],[ZIP2..]],wiz[[#This Row],[ZIP3..]]))</f>
        <v>QUICK TRANSFER INC | 720538101</v>
      </c>
      <c r="K1181" s="1">
        <v>1</v>
      </c>
      <c r="L1181" s="1">
        <v>0.77</v>
      </c>
      <c r="M1181" s="1">
        <v>0.27</v>
      </c>
      <c r="N1181" s="1">
        <v>1084</v>
      </c>
      <c r="O1181" s="1">
        <v>1.95</v>
      </c>
      <c r="P1181" s="1">
        <v>38</v>
      </c>
      <c r="Q1181" s="1">
        <v>0.25</v>
      </c>
      <c r="R1181" s="1">
        <v>-26</v>
      </c>
      <c r="S1181" s="1">
        <v>-35</v>
      </c>
      <c r="T1181" s="1">
        <v>-5</v>
      </c>
      <c r="U1181" s="1">
        <v>-106</v>
      </c>
      <c r="V1181" s="1">
        <v>-146</v>
      </c>
      <c r="W1181" s="1">
        <v>8831</v>
      </c>
      <c r="X1181" s="1">
        <v>7205</v>
      </c>
      <c r="Y1181" s="1">
        <v>38101</v>
      </c>
      <c r="Z1181" s="1">
        <v>0.82</v>
      </c>
      <c r="AA1181" s="6">
        <f t="shared" si="238"/>
        <v>1</v>
      </c>
      <c r="AB1181" s="6">
        <f t="shared" si="239"/>
        <v>-146</v>
      </c>
      <c r="AC1181" s="6">
        <f t="shared" si="240"/>
        <v>-146</v>
      </c>
      <c r="AD1181" s="6">
        <f t="shared" si="241"/>
        <v>-146</v>
      </c>
      <c r="AE1181" s="7">
        <f t="shared" si="242"/>
        <v>-146</v>
      </c>
      <c r="AF1181" t="str">
        <f t="shared" ca="1" si="243"/>
        <v>$V$487</v>
      </c>
      <c r="AG1181" t="str">
        <f t="shared" ca="1" si="244"/>
        <v>$J$487</v>
      </c>
      <c r="AH1181" t="str">
        <f t="shared" ca="1" si="245"/>
        <v>KELLOGG COMPANY MLXP| 6080318031</v>
      </c>
      <c r="AI1181" t="str">
        <f t="shared" ca="1" si="234"/>
        <v>$K$487</v>
      </c>
      <c r="AJ1181" s="8">
        <f t="shared" si="235"/>
        <v>1</v>
      </c>
      <c r="AK1181" s="7">
        <f t="shared" si="236"/>
        <v>-146</v>
      </c>
      <c r="AL1181" s="7" t="str">
        <f t="shared" ca="1" si="246"/>
        <v>KELLOGG COMPANY MLXP| 6080318031</v>
      </c>
      <c r="AM1181" t="str">
        <f t="shared" si="237"/>
        <v>QUICK TRANSFER INC | 720538101</v>
      </c>
    </row>
    <row r="1182" spans="3:39" x14ac:dyDescent="0.3">
      <c r="C1182" s="1" t="s">
        <v>37</v>
      </c>
      <c r="D1182" s="1" t="s">
        <v>38</v>
      </c>
      <c r="E1182" s="1" t="s">
        <v>39</v>
      </c>
      <c r="F1182" s="1" t="s">
        <v>1289</v>
      </c>
      <c r="G1182" s="1" t="s">
        <v>1324</v>
      </c>
      <c r="H1182" s="1" t="s">
        <v>70</v>
      </c>
      <c r="I1182" s="1" t="s">
        <v>350</v>
      </c>
      <c r="J1182" t="str">
        <f>TRIM(CONCATENATE(wiz[[#This Row],[SHIPPER..................]],wiz[[#This Row],[ZIP2..]],wiz[[#This Row],[ZIP3..]]))</f>
        <v>b: C H ROBINSON | 885238501</v>
      </c>
      <c r="K1182" s="1">
        <v>1</v>
      </c>
      <c r="L1182" s="1">
        <v>0.82</v>
      </c>
      <c r="M1182" s="1">
        <v>0.28000000000000003</v>
      </c>
      <c r="N1182" s="1">
        <v>775</v>
      </c>
      <c r="O1182" s="1">
        <v>1.81</v>
      </c>
      <c r="P1182" s="1">
        <v>13</v>
      </c>
      <c r="Q1182" s="1">
        <v>0.25</v>
      </c>
      <c r="R1182" s="1">
        <v>2</v>
      </c>
      <c r="S1182" s="1">
        <v>-87</v>
      </c>
      <c r="T1182" s="1">
        <v>-2</v>
      </c>
      <c r="U1182" s="1">
        <v>-159</v>
      </c>
      <c r="V1182" s="1">
        <v>-248</v>
      </c>
      <c r="W1182" s="1">
        <v>8831</v>
      </c>
      <c r="X1182" s="1">
        <v>8852</v>
      </c>
      <c r="Y1182" s="1">
        <v>38501</v>
      </c>
      <c r="Z1182" s="1">
        <v>0.88</v>
      </c>
      <c r="AA1182" s="6">
        <f t="shared" si="238"/>
        <v>615</v>
      </c>
      <c r="AB1182" s="6">
        <f t="shared" si="239"/>
        <v>-248</v>
      </c>
      <c r="AC1182" s="6">
        <f t="shared" si="240"/>
        <v>-122022</v>
      </c>
      <c r="AD1182" s="6">
        <f t="shared" si="241"/>
        <v>-198.40975609756097</v>
      </c>
      <c r="AE1182" s="7">
        <f t="shared" si="242"/>
        <v>-1118</v>
      </c>
      <c r="AF1182" t="str">
        <f t="shared" ca="1" si="243"/>
        <v>$V$1066</v>
      </c>
      <c r="AG1182" t="str">
        <f t="shared" ca="1" si="244"/>
        <v>$J$1066</v>
      </c>
      <c r="AH1182" t="str">
        <f t="shared" ca="1" si="245"/>
        <v>b: C H ROBINSON | 2736036101</v>
      </c>
      <c r="AI1182" t="str">
        <f t="shared" ca="1" si="234"/>
        <v>$K$1066</v>
      </c>
      <c r="AJ1182" s="8">
        <f t="shared" si="235"/>
        <v>1.6260162601626016E-3</v>
      </c>
      <c r="AK1182" s="7">
        <f t="shared" si="236"/>
        <v>-560</v>
      </c>
      <c r="AL1182" s="7" t="str">
        <f t="shared" ca="1" si="246"/>
        <v>b: C H ROBINSON | 6080335055</v>
      </c>
      <c r="AM1182" t="b">
        <f t="shared" si="237"/>
        <v>0</v>
      </c>
    </row>
    <row r="1183" spans="3:39" x14ac:dyDescent="0.3">
      <c r="C1183" s="1" t="s">
        <v>72</v>
      </c>
      <c r="D1183" s="1" t="s">
        <v>73</v>
      </c>
      <c r="E1183" s="1" t="s">
        <v>39</v>
      </c>
      <c r="F1183" s="1" t="s">
        <v>1289</v>
      </c>
      <c r="G1183" s="1" t="s">
        <v>173</v>
      </c>
      <c r="H1183" s="1" t="s">
        <v>70</v>
      </c>
      <c r="I1183" s="1" t="s">
        <v>202</v>
      </c>
      <c r="J1183" t="str">
        <f>TRIM(CONCATENATE(wiz[[#This Row],[SHIPPER..................]],wiz[[#This Row],[ZIP2..]],wiz[[#This Row],[ZIP3..]]))</f>
        <v>REDWOOD LOGISTICS STR| 710137201</v>
      </c>
      <c r="K1183" s="1">
        <v>1</v>
      </c>
      <c r="L1183" s="1">
        <v>1.0900000000000001</v>
      </c>
      <c r="M1183" s="1">
        <v>0.28000000000000003</v>
      </c>
      <c r="N1183" s="1">
        <v>875</v>
      </c>
      <c r="O1183" s="1">
        <v>1.68</v>
      </c>
      <c r="P1183" s="1">
        <v>86</v>
      </c>
      <c r="Q1183" s="1">
        <v>0.3</v>
      </c>
      <c r="R1183" s="1">
        <v>-42</v>
      </c>
      <c r="S1183" s="1">
        <v>-103</v>
      </c>
      <c r="T1183" s="1">
        <v>0</v>
      </c>
      <c r="U1183" s="1">
        <v>102</v>
      </c>
      <c r="V1183" s="1">
        <v>-1</v>
      </c>
      <c r="W1183" s="1">
        <v>18031</v>
      </c>
      <c r="X1183" s="1">
        <v>7101</v>
      </c>
      <c r="Y1183" s="1">
        <v>37201</v>
      </c>
      <c r="Z1183" s="1">
        <v>1.1499999999999999</v>
      </c>
      <c r="AA1183" s="6">
        <f t="shared" si="238"/>
        <v>112</v>
      </c>
      <c r="AB1183" s="6">
        <f t="shared" si="239"/>
        <v>-1</v>
      </c>
      <c r="AC1183" s="6">
        <f t="shared" si="240"/>
        <v>-32183</v>
      </c>
      <c r="AD1183" s="6">
        <f t="shared" si="241"/>
        <v>-287.34821428571428</v>
      </c>
      <c r="AE1183" s="7">
        <f t="shared" si="242"/>
        <v>-836</v>
      </c>
      <c r="AF1183" t="str">
        <f t="shared" ca="1" si="243"/>
        <v>$V$1531</v>
      </c>
      <c r="AG1183" t="str">
        <f t="shared" ca="1" si="244"/>
        <v>$J$1531</v>
      </c>
      <c r="AH1183" t="str">
        <f t="shared" ca="1" si="245"/>
        <v>REDWOOD LOGISTICS STR| 4370137401</v>
      </c>
      <c r="AI1183" t="str">
        <f t="shared" ca="1" si="234"/>
        <v>$K$1531</v>
      </c>
      <c r="AJ1183" s="8">
        <f t="shared" si="235"/>
        <v>8.9285714285714281E-3</v>
      </c>
      <c r="AK1183" s="7">
        <f t="shared" si="236"/>
        <v>-624</v>
      </c>
      <c r="AL1183" s="7" t="str">
        <f t="shared" ca="1" si="246"/>
        <v>REDWOOD LOGISTICS STR| 4589530012</v>
      </c>
      <c r="AM1183" t="b">
        <f t="shared" si="237"/>
        <v>0</v>
      </c>
    </row>
    <row r="1184" spans="3:39" x14ac:dyDescent="0.3">
      <c r="C1184" s="1" t="s">
        <v>37</v>
      </c>
      <c r="D1184" s="1" t="s">
        <v>38</v>
      </c>
      <c r="E1184" s="1" t="s">
        <v>39</v>
      </c>
      <c r="F1184" s="1" t="s">
        <v>1289</v>
      </c>
      <c r="G1184" s="1" t="s">
        <v>1331</v>
      </c>
      <c r="H1184" s="1" t="s">
        <v>140</v>
      </c>
      <c r="I1184" s="1" t="s">
        <v>1332</v>
      </c>
      <c r="J1184" t="str">
        <f>TRIM(CONCATENATE(wiz[[#This Row],[SHIPPER..................]],wiz[[#This Row],[ZIP2..]],wiz[[#This Row],[ZIP3..]]))</f>
        <v>b: C H ROBINSON | 709754301</v>
      </c>
      <c r="K1184" s="1">
        <v>1</v>
      </c>
      <c r="L1184" s="1">
        <v>1</v>
      </c>
      <c r="M1184" s="1">
        <v>0.28000000000000003</v>
      </c>
      <c r="N1184" s="1">
        <v>1000</v>
      </c>
      <c r="O1184" s="1">
        <v>1.89</v>
      </c>
      <c r="P1184" s="1">
        <v>44</v>
      </c>
      <c r="Q1184" s="1">
        <v>0.25</v>
      </c>
      <c r="R1184" s="1">
        <v>115</v>
      </c>
      <c r="S1184" s="1">
        <v>-43</v>
      </c>
      <c r="T1184" s="1">
        <v>-3</v>
      </c>
      <c r="U1184" s="1">
        <v>-48</v>
      </c>
      <c r="V1184" s="1">
        <v>-94</v>
      </c>
      <c r="W1184" s="1">
        <v>8831</v>
      </c>
      <c r="X1184" s="1">
        <v>7097</v>
      </c>
      <c r="Y1184" s="1">
        <v>54301</v>
      </c>
      <c r="Z1184" s="1">
        <v>1.06</v>
      </c>
      <c r="AA1184" s="6">
        <f t="shared" si="238"/>
        <v>615</v>
      </c>
      <c r="AB1184" s="6">
        <f t="shared" si="239"/>
        <v>-94</v>
      </c>
      <c r="AC1184" s="6">
        <f t="shared" si="240"/>
        <v>-122022</v>
      </c>
      <c r="AD1184" s="6">
        <f t="shared" si="241"/>
        <v>-198.40975609756097</v>
      </c>
      <c r="AE1184" s="7">
        <f t="shared" si="242"/>
        <v>-1118</v>
      </c>
      <c r="AF1184" t="str">
        <f t="shared" ca="1" si="243"/>
        <v>$V$1066</v>
      </c>
      <c r="AG1184" t="str">
        <f t="shared" ca="1" si="244"/>
        <v>$J$1066</v>
      </c>
      <c r="AH1184" t="str">
        <f t="shared" ca="1" si="245"/>
        <v>b: C H ROBINSON | 2736036101</v>
      </c>
      <c r="AI1184" t="str">
        <f t="shared" ca="1" si="234"/>
        <v>$K$1066</v>
      </c>
      <c r="AJ1184" s="8">
        <f t="shared" si="235"/>
        <v>1.6260162601626016E-3</v>
      </c>
      <c r="AK1184" s="7">
        <f t="shared" si="236"/>
        <v>-560</v>
      </c>
      <c r="AL1184" s="7" t="str">
        <f t="shared" ca="1" si="246"/>
        <v>b: C H ROBINSON | 6080335055</v>
      </c>
      <c r="AM1184" t="b">
        <f t="shared" si="237"/>
        <v>0</v>
      </c>
    </row>
    <row r="1185" spans="3:39" x14ac:dyDescent="0.3">
      <c r="C1185" s="1" t="s">
        <v>710</v>
      </c>
      <c r="D1185" s="1" t="s">
        <v>711</v>
      </c>
      <c r="E1185" s="1" t="s">
        <v>39</v>
      </c>
      <c r="F1185" s="1" t="s">
        <v>1333</v>
      </c>
      <c r="G1185" s="1" t="s">
        <v>634</v>
      </c>
      <c r="H1185" s="1" t="s">
        <v>61</v>
      </c>
      <c r="I1185" s="1" t="s">
        <v>1334</v>
      </c>
      <c r="J1185" t="str">
        <f>TRIM(CONCATENATE(wiz[[#This Row],[SHIPPER..................]],wiz[[#This Row],[ZIP2..]],wiz[[#This Row],[ZIP3..]]))</f>
        <v>b: LANDSTAR LOGISTICS| 8900963070</v>
      </c>
      <c r="K1185" s="1">
        <v>1</v>
      </c>
      <c r="L1185" s="1">
        <v>1.39</v>
      </c>
      <c r="M1185" s="1">
        <v>0.27</v>
      </c>
      <c r="N1185" s="1">
        <v>1599</v>
      </c>
      <c r="O1185" s="1">
        <v>2.16</v>
      </c>
      <c r="P1185" s="1">
        <v>13</v>
      </c>
      <c r="Q1185" s="1">
        <v>0.25</v>
      </c>
      <c r="R1185" s="1">
        <v>-55</v>
      </c>
      <c r="S1185" s="1">
        <v>0</v>
      </c>
      <c r="T1185" s="1">
        <v>104</v>
      </c>
      <c r="U1185" s="1">
        <v>0</v>
      </c>
      <c r="V1185" s="1">
        <v>104</v>
      </c>
      <c r="W1185" s="1">
        <v>89101</v>
      </c>
      <c r="X1185" s="1">
        <v>89009</v>
      </c>
      <c r="Y1185" s="1">
        <v>63070</v>
      </c>
      <c r="Z1185" s="1">
        <v>1.44</v>
      </c>
      <c r="AA1185" s="6">
        <f t="shared" si="238"/>
        <v>3</v>
      </c>
      <c r="AB1185" s="6">
        <f t="shared" si="239"/>
        <v>104</v>
      </c>
      <c r="AC1185" s="6">
        <f t="shared" si="240"/>
        <v>-326</v>
      </c>
      <c r="AD1185" s="6">
        <f t="shared" si="241"/>
        <v>-108.66666666666667</v>
      </c>
      <c r="AE1185" s="7">
        <f t="shared" si="242"/>
        <v>-722</v>
      </c>
      <c r="AF1185" t="str">
        <f t="shared" ca="1" si="243"/>
        <v>$V$1601</v>
      </c>
      <c r="AG1185" t="str">
        <f t="shared" ca="1" si="244"/>
        <v>$J$1601</v>
      </c>
      <c r="AH1185" t="str">
        <f t="shared" ca="1" si="245"/>
        <v>b: LANDSTAR LOGISTICS| 2980146601</v>
      </c>
      <c r="AI1185" t="str">
        <f t="shared" ca="1" si="234"/>
        <v>$K$1601</v>
      </c>
      <c r="AJ1185" s="8">
        <f t="shared" si="235"/>
        <v>0.33333333333333331</v>
      </c>
      <c r="AK1185" s="7">
        <f t="shared" si="236"/>
        <v>-722</v>
      </c>
      <c r="AL1185" s="7" t="str">
        <f t="shared" ca="1" si="246"/>
        <v>b: LANDSTAR LOGISTICS| 2980146601</v>
      </c>
      <c r="AM1185" t="b">
        <f t="shared" si="237"/>
        <v>0</v>
      </c>
    </row>
    <row r="1186" spans="3:39" x14ac:dyDescent="0.3">
      <c r="C1186" s="1" t="s">
        <v>210</v>
      </c>
      <c r="D1186" s="1" t="s">
        <v>211</v>
      </c>
      <c r="E1186" s="1" t="s">
        <v>39</v>
      </c>
      <c r="F1186" s="1" t="s">
        <v>185</v>
      </c>
      <c r="G1186" s="1" t="s">
        <v>1335</v>
      </c>
      <c r="H1186" s="1" t="s">
        <v>68</v>
      </c>
      <c r="I1186" s="1" t="s">
        <v>1242</v>
      </c>
      <c r="J1186" t="str">
        <f>TRIM(CONCATENATE(wiz[[#This Row],[SHIPPER..................]],wiz[[#This Row],[ZIP2..]],wiz[[#This Row],[ZIP3..]]))</f>
        <v>b: ECHO GLOBAL LOGIST| 1401228115</v>
      </c>
      <c r="K1186" s="1">
        <v>1</v>
      </c>
      <c r="L1186" s="1">
        <v>1.1399999999999999</v>
      </c>
      <c r="M1186" s="1">
        <v>0.27</v>
      </c>
      <c r="N1186" s="1">
        <v>673</v>
      </c>
      <c r="O1186" s="1">
        <v>1.1299999999999999</v>
      </c>
      <c r="P1186" s="1">
        <v>133</v>
      </c>
      <c r="Q1186" s="1">
        <v>0.35</v>
      </c>
      <c r="R1186" s="1">
        <v>2</v>
      </c>
      <c r="S1186" s="1">
        <v>0</v>
      </c>
      <c r="T1186" s="1">
        <v>61</v>
      </c>
      <c r="U1186" s="1">
        <v>-30</v>
      </c>
      <c r="V1186" s="1">
        <v>31</v>
      </c>
      <c r="W1186" s="1">
        <v>14701</v>
      </c>
      <c r="X1186" s="1">
        <v>14012</v>
      </c>
      <c r="Y1186" s="1">
        <v>28115</v>
      </c>
      <c r="Z1186" s="1">
        <v>1.19</v>
      </c>
      <c r="AA1186" s="6">
        <f t="shared" si="238"/>
        <v>94</v>
      </c>
      <c r="AB1186" s="6">
        <f t="shared" si="239"/>
        <v>31</v>
      </c>
      <c r="AC1186" s="6">
        <f t="shared" si="240"/>
        <v>1157</v>
      </c>
      <c r="AD1186" s="6">
        <f t="shared" si="241"/>
        <v>12.308510638297872</v>
      </c>
      <c r="AE1186" s="7">
        <f t="shared" si="242"/>
        <v>-816</v>
      </c>
      <c r="AF1186" t="str">
        <f t="shared" ca="1" si="243"/>
        <v>$V$921</v>
      </c>
      <c r="AG1186" t="str">
        <f t="shared" ca="1" si="244"/>
        <v>$J$921</v>
      </c>
      <c r="AH1186" t="str">
        <f t="shared" ca="1" si="245"/>
        <v>b: ECHO GLOBAL LOGIST| 5503315639</v>
      </c>
      <c r="AI1186" t="str">
        <f t="shared" ca="1" si="234"/>
        <v>$K$921</v>
      </c>
      <c r="AJ1186" s="8">
        <f t="shared" si="235"/>
        <v>1.0638297872340425E-2</v>
      </c>
      <c r="AK1186" s="7">
        <f t="shared" si="236"/>
        <v>-71</v>
      </c>
      <c r="AL1186" s="7" t="str">
        <f t="shared" ca="1" si="246"/>
        <v>b: ECHO GLOBAL LOGIST| 5632053201</v>
      </c>
      <c r="AM1186" t="b">
        <f t="shared" si="237"/>
        <v>0</v>
      </c>
    </row>
    <row r="1187" spans="3:39" x14ac:dyDescent="0.3">
      <c r="C1187" s="1" t="s">
        <v>195</v>
      </c>
      <c r="D1187" s="1" t="s">
        <v>196</v>
      </c>
      <c r="E1187" s="1" t="s">
        <v>39</v>
      </c>
      <c r="F1187" s="1" t="s">
        <v>185</v>
      </c>
      <c r="G1187" s="1" t="s">
        <v>1336</v>
      </c>
      <c r="H1187" s="1" t="s">
        <v>70</v>
      </c>
      <c r="I1187" s="1" t="s">
        <v>197</v>
      </c>
      <c r="J1187" t="str">
        <f>TRIM(CONCATENATE(wiz[[#This Row],[SHIPPER..................]],wiz[[#This Row],[ZIP2..]],wiz[[#This Row],[ZIP3..]]))</f>
        <v>MTD PRODUCTS INC | 1448238237</v>
      </c>
      <c r="K1187" s="1">
        <v>1</v>
      </c>
      <c r="L1187" s="1">
        <v>1.25</v>
      </c>
      <c r="M1187" s="1">
        <v>0.2</v>
      </c>
      <c r="N1187" s="1">
        <v>843</v>
      </c>
      <c r="O1187" s="1">
        <v>2.81</v>
      </c>
      <c r="P1187" s="1">
        <v>131</v>
      </c>
      <c r="Q1187" s="1">
        <v>0.35</v>
      </c>
      <c r="R1187" s="1">
        <v>60</v>
      </c>
      <c r="S1187" s="1">
        <v>12</v>
      </c>
      <c r="T1187" s="1">
        <v>-249</v>
      </c>
      <c r="U1187" s="1">
        <v>30</v>
      </c>
      <c r="V1187" s="1">
        <v>-207</v>
      </c>
      <c r="W1187" s="1">
        <v>13461</v>
      </c>
      <c r="X1187" s="1">
        <v>14482</v>
      </c>
      <c r="Y1187" s="1">
        <v>38237</v>
      </c>
      <c r="Z1187" s="1">
        <v>1.23</v>
      </c>
      <c r="AA1187" s="6">
        <f t="shared" si="238"/>
        <v>127</v>
      </c>
      <c r="AB1187" s="6">
        <f t="shared" si="239"/>
        <v>-207</v>
      </c>
      <c r="AC1187" s="6">
        <f t="shared" si="240"/>
        <v>-14762</v>
      </c>
      <c r="AD1187" s="6">
        <f t="shared" si="241"/>
        <v>-116.23622047244095</v>
      </c>
      <c r="AE1187" s="7">
        <f t="shared" si="242"/>
        <v>-534</v>
      </c>
      <c r="AF1187" t="str">
        <f t="shared" ca="1" si="243"/>
        <v>$V$2354</v>
      </c>
      <c r="AG1187" t="str">
        <f t="shared" ca="1" si="244"/>
        <v>$J$2354</v>
      </c>
      <c r="AH1187" t="str">
        <f t="shared" ca="1" si="245"/>
        <v>MTD PRODUCTS INC | 5303738879</v>
      </c>
      <c r="AI1187" t="str">
        <f t="shared" ca="1" si="234"/>
        <v>$K$2354</v>
      </c>
      <c r="AJ1187" s="8">
        <f t="shared" si="235"/>
        <v>7.874015748031496E-3</v>
      </c>
      <c r="AK1187" s="7">
        <f t="shared" si="236"/>
        <v>-291</v>
      </c>
      <c r="AL1187" s="7" t="str">
        <f t="shared" ca="1" si="246"/>
        <v>NOVOLEX | 3000360526</v>
      </c>
      <c r="AM1187" t="b">
        <f t="shared" si="237"/>
        <v>0</v>
      </c>
    </row>
    <row r="1188" spans="3:39" x14ac:dyDescent="0.3">
      <c r="C1188" s="1" t="s">
        <v>37</v>
      </c>
      <c r="D1188" s="1" t="s">
        <v>38</v>
      </c>
      <c r="E1188" s="1" t="s">
        <v>39</v>
      </c>
      <c r="F1188" s="1" t="s">
        <v>185</v>
      </c>
      <c r="G1188" s="1" t="s">
        <v>590</v>
      </c>
      <c r="H1188" s="1" t="s">
        <v>40</v>
      </c>
      <c r="I1188" s="1" t="s">
        <v>125</v>
      </c>
      <c r="J1188" t="str">
        <f>TRIM(CONCATENATE(wiz[[#This Row],[SHIPPER..................]],wiz[[#This Row],[ZIP2..]],wiz[[#This Row],[ZIP3..]]))</f>
        <v>b: C H ROBINSON | 1120136079</v>
      </c>
      <c r="K1188" s="1">
        <v>1</v>
      </c>
      <c r="L1188" s="1">
        <v>0.75</v>
      </c>
      <c r="M1188" s="1">
        <v>0.27</v>
      </c>
      <c r="N1188" s="1">
        <v>1074</v>
      </c>
      <c r="O1188" s="1">
        <v>1.95</v>
      </c>
      <c r="P1188" s="1">
        <v>20</v>
      </c>
      <c r="Q1188" s="1">
        <v>0.25</v>
      </c>
      <c r="R1188" s="1">
        <v>142</v>
      </c>
      <c r="S1188" s="1">
        <v>-2</v>
      </c>
      <c r="T1188" s="1">
        <v>-5</v>
      </c>
      <c r="U1188" s="1">
        <v>-361</v>
      </c>
      <c r="V1188" s="1">
        <v>-368</v>
      </c>
      <c r="W1188" s="1">
        <v>11580</v>
      </c>
      <c r="X1188" s="1">
        <v>11201</v>
      </c>
      <c r="Y1188" s="1">
        <v>36079</v>
      </c>
      <c r="Z1188" s="1">
        <v>0.8</v>
      </c>
      <c r="AA1188" s="6">
        <f t="shared" si="238"/>
        <v>615</v>
      </c>
      <c r="AB1188" s="6">
        <f t="shared" si="239"/>
        <v>-368</v>
      </c>
      <c r="AC1188" s="6">
        <f t="shared" si="240"/>
        <v>-122022</v>
      </c>
      <c r="AD1188" s="6">
        <f t="shared" si="241"/>
        <v>-198.40975609756097</v>
      </c>
      <c r="AE1188" s="7">
        <f t="shared" si="242"/>
        <v>-1118</v>
      </c>
      <c r="AF1188" t="str">
        <f t="shared" ca="1" si="243"/>
        <v>$V$1066</v>
      </c>
      <c r="AG1188" t="str">
        <f t="shared" ca="1" si="244"/>
        <v>$J$1066</v>
      </c>
      <c r="AH1188" t="str">
        <f t="shared" ca="1" si="245"/>
        <v>b: C H ROBINSON | 2736036101</v>
      </c>
      <c r="AI1188" t="str">
        <f t="shared" ca="1" si="234"/>
        <v>$K$1066</v>
      </c>
      <c r="AJ1188" s="8">
        <f t="shared" si="235"/>
        <v>1.6260162601626016E-3</v>
      </c>
      <c r="AK1188" s="7">
        <f t="shared" si="236"/>
        <v>-560</v>
      </c>
      <c r="AL1188" s="7" t="str">
        <f t="shared" ca="1" si="246"/>
        <v>b: C H ROBINSON | 6080335055</v>
      </c>
      <c r="AM1188" t="b">
        <f t="shared" si="237"/>
        <v>0</v>
      </c>
    </row>
    <row r="1189" spans="3:39" x14ac:dyDescent="0.3">
      <c r="C1189" s="1" t="s">
        <v>37</v>
      </c>
      <c r="D1189" s="1" t="s">
        <v>38</v>
      </c>
      <c r="E1189" s="1" t="s">
        <v>39</v>
      </c>
      <c r="F1189" s="1" t="s">
        <v>185</v>
      </c>
      <c r="G1189" s="1" t="s">
        <v>1337</v>
      </c>
      <c r="H1189" s="1" t="s">
        <v>50</v>
      </c>
      <c r="I1189" s="1" t="s">
        <v>316</v>
      </c>
      <c r="J1189" t="str">
        <f>TRIM(CONCATENATE(wiz[[#This Row],[SHIPPER..................]],wiz[[#This Row],[ZIP2..]],wiz[[#This Row],[ZIP3..]]))</f>
        <v>b: C H ROBINSON | 1159030161</v>
      </c>
      <c r="K1189" s="1">
        <v>1</v>
      </c>
      <c r="L1189" s="1">
        <v>1.32</v>
      </c>
      <c r="M1189" s="1">
        <v>0.28000000000000003</v>
      </c>
      <c r="N1189" s="1">
        <v>908</v>
      </c>
      <c r="O1189" s="1">
        <v>2.13</v>
      </c>
      <c r="P1189" s="1">
        <v>17</v>
      </c>
      <c r="Q1189" s="1">
        <v>0.25</v>
      </c>
      <c r="R1189" s="1">
        <v>21</v>
      </c>
      <c r="S1189" s="1">
        <v>2</v>
      </c>
      <c r="T1189" s="1">
        <v>-75</v>
      </c>
      <c r="U1189" s="1">
        <v>222</v>
      </c>
      <c r="V1189" s="1">
        <v>149</v>
      </c>
      <c r="W1189" s="1">
        <v>11580</v>
      </c>
      <c r="X1189" s="1">
        <v>11590</v>
      </c>
      <c r="Y1189" s="1">
        <v>30161</v>
      </c>
      <c r="Z1189" s="1">
        <v>1.38</v>
      </c>
      <c r="AA1189" s="6">
        <f t="shared" si="238"/>
        <v>615</v>
      </c>
      <c r="AB1189" s="6">
        <f t="shared" si="239"/>
        <v>149</v>
      </c>
      <c r="AC1189" s="6">
        <f t="shared" si="240"/>
        <v>-122022</v>
      </c>
      <c r="AD1189" s="6">
        <f t="shared" si="241"/>
        <v>-198.40975609756097</v>
      </c>
      <c r="AE1189" s="7">
        <f t="shared" si="242"/>
        <v>-1118</v>
      </c>
      <c r="AF1189" t="str">
        <f t="shared" ca="1" si="243"/>
        <v>$V$1066</v>
      </c>
      <c r="AG1189" t="str">
        <f t="shared" ca="1" si="244"/>
        <v>$J$1066</v>
      </c>
      <c r="AH1189" t="str">
        <f t="shared" ca="1" si="245"/>
        <v>b: C H ROBINSON | 2736036101</v>
      </c>
      <c r="AI1189" t="str">
        <f t="shared" ca="1" si="234"/>
        <v>$K$1066</v>
      </c>
      <c r="AJ1189" s="8">
        <f t="shared" si="235"/>
        <v>1.6260162601626016E-3</v>
      </c>
      <c r="AK1189" s="7">
        <f t="shared" si="236"/>
        <v>-560</v>
      </c>
      <c r="AL1189" s="7" t="str">
        <f t="shared" ca="1" si="246"/>
        <v>b: C H ROBINSON | 6080335055</v>
      </c>
      <c r="AM1189" t="b">
        <f t="shared" si="237"/>
        <v>0</v>
      </c>
    </row>
    <row r="1190" spans="3:39" x14ac:dyDescent="0.3">
      <c r="C1190" s="1" t="s">
        <v>1338</v>
      </c>
      <c r="D1190" s="1" t="s">
        <v>1339</v>
      </c>
      <c r="E1190" s="1" t="s">
        <v>39</v>
      </c>
      <c r="F1190" s="1" t="s">
        <v>1289</v>
      </c>
      <c r="G1190" s="1" t="s">
        <v>1340</v>
      </c>
      <c r="H1190" s="1" t="s">
        <v>61</v>
      </c>
      <c r="I1190" s="1" t="s">
        <v>243</v>
      </c>
      <c r="J1190" t="str">
        <f>TRIM(CONCATENATE(wiz[[#This Row],[SHIPPER..................]],wiz[[#This Row],[ZIP2..]],wiz[[#This Row],[ZIP3..]]))</f>
        <v>b: SHOW ME GLOBAL LOG| 703665801</v>
      </c>
      <c r="K1190" s="1">
        <v>1</v>
      </c>
      <c r="L1190" s="1">
        <v>0.95</v>
      </c>
      <c r="M1190" s="1">
        <v>0.27</v>
      </c>
      <c r="N1190" s="1">
        <v>1166</v>
      </c>
      <c r="O1190" s="1">
        <v>1.79</v>
      </c>
      <c r="P1190" s="1">
        <v>29</v>
      </c>
      <c r="Q1190" s="1">
        <v>0.25</v>
      </c>
      <c r="R1190" s="1">
        <v>79</v>
      </c>
      <c r="S1190" s="1">
        <v>-171</v>
      </c>
      <c r="T1190" s="1">
        <v>103</v>
      </c>
      <c r="U1190" s="1">
        <v>-267</v>
      </c>
      <c r="V1190" s="1">
        <v>-335</v>
      </c>
      <c r="W1190" s="1">
        <v>8831</v>
      </c>
      <c r="X1190" s="1">
        <v>7036</v>
      </c>
      <c r="Y1190" s="1">
        <v>65801</v>
      </c>
      <c r="Z1190" s="1">
        <v>1</v>
      </c>
      <c r="AA1190" s="6">
        <f t="shared" si="238"/>
        <v>1</v>
      </c>
      <c r="AB1190" s="6">
        <f t="shared" si="239"/>
        <v>-335</v>
      </c>
      <c r="AC1190" s="6">
        <f t="shared" si="240"/>
        <v>-335</v>
      </c>
      <c r="AD1190" s="6">
        <f t="shared" si="241"/>
        <v>-335</v>
      </c>
      <c r="AE1190" s="7">
        <f t="shared" si="242"/>
        <v>-335</v>
      </c>
      <c r="AF1190" t="str">
        <f t="shared" ca="1" si="243"/>
        <v>$V$928</v>
      </c>
      <c r="AG1190" t="str">
        <f t="shared" ca="1" si="244"/>
        <v>$J$928</v>
      </c>
      <c r="AH1190" t="str">
        <f t="shared" ca="1" si="245"/>
        <v>b: C H ROBINSON | 6470130106</v>
      </c>
      <c r="AI1190" t="str">
        <f t="shared" ca="1" si="234"/>
        <v>$K$928</v>
      </c>
      <c r="AJ1190" s="8">
        <f t="shared" si="235"/>
        <v>1</v>
      </c>
      <c r="AK1190" s="7">
        <f t="shared" si="236"/>
        <v>-335</v>
      </c>
      <c r="AL1190" s="7" t="str">
        <f t="shared" ca="1" si="246"/>
        <v>b: C H ROBINSON | 6470130106</v>
      </c>
      <c r="AM1190" t="str">
        <f t="shared" si="237"/>
        <v>b: SHOW ME GLOBAL LOG| 703665801</v>
      </c>
    </row>
    <row r="1191" spans="3:39" x14ac:dyDescent="0.3">
      <c r="C1191" s="1" t="s">
        <v>1341</v>
      </c>
      <c r="D1191" s="1" t="s">
        <v>1342</v>
      </c>
      <c r="E1191" s="1" t="s">
        <v>39</v>
      </c>
      <c r="F1191" s="1" t="s">
        <v>185</v>
      </c>
      <c r="G1191" s="1" t="s">
        <v>590</v>
      </c>
      <c r="H1191" s="1" t="s">
        <v>87</v>
      </c>
      <c r="I1191" s="1" t="s">
        <v>1343</v>
      </c>
      <c r="J1191" t="str">
        <f>TRIM(CONCATENATE(wiz[[#This Row],[SHIPPER..................]],wiz[[#This Row],[ZIP2..]],wiz[[#This Row],[ZIP3..]]))</f>
        <v>BJN FREIGHT | 1120143976</v>
      </c>
      <c r="K1191" s="1">
        <v>1</v>
      </c>
      <c r="L1191" s="1">
        <v>1.56</v>
      </c>
      <c r="M1191" s="1">
        <v>0.27</v>
      </c>
      <c r="N1191" s="1">
        <v>437</v>
      </c>
      <c r="O1191" s="1">
        <v>0.89</v>
      </c>
      <c r="P1191" s="1">
        <v>20</v>
      </c>
      <c r="Q1191" s="1">
        <v>0.25</v>
      </c>
      <c r="R1191" s="1">
        <v>235</v>
      </c>
      <c r="S1191" s="1">
        <v>-2</v>
      </c>
      <c r="T1191" s="1">
        <v>-1</v>
      </c>
      <c r="U1191" s="1">
        <v>-29</v>
      </c>
      <c r="V1191" s="1">
        <v>-32</v>
      </c>
      <c r="W1191" s="1">
        <v>11580</v>
      </c>
      <c r="X1191" s="1">
        <v>11201</v>
      </c>
      <c r="Y1191" s="1">
        <v>43976</v>
      </c>
      <c r="Z1191" s="1">
        <v>1.61</v>
      </c>
      <c r="AA1191" s="6">
        <f t="shared" si="238"/>
        <v>1</v>
      </c>
      <c r="AB1191" s="6">
        <f t="shared" si="239"/>
        <v>-32</v>
      </c>
      <c r="AC1191" s="6">
        <f t="shared" si="240"/>
        <v>-32</v>
      </c>
      <c r="AD1191" s="6">
        <f t="shared" si="241"/>
        <v>-32</v>
      </c>
      <c r="AE1191" s="7">
        <f t="shared" si="242"/>
        <v>-32</v>
      </c>
      <c r="AF1191" t="str">
        <f t="shared" ca="1" si="243"/>
        <v>$V$14</v>
      </c>
      <c r="AG1191" t="str">
        <f t="shared" ca="1" si="244"/>
        <v>$J$14</v>
      </c>
      <c r="AH1191" t="str">
        <f t="shared" ca="1" si="245"/>
        <v>CENTRAL GARDEN AND PE| 3505575050</v>
      </c>
      <c r="AI1191" t="str">
        <f t="shared" ca="1" si="234"/>
        <v>$K$14</v>
      </c>
      <c r="AJ1191" s="8">
        <f t="shared" si="235"/>
        <v>1</v>
      </c>
      <c r="AK1191" s="7">
        <f t="shared" si="236"/>
        <v>-32</v>
      </c>
      <c r="AL1191" s="7" t="str">
        <f t="shared" ca="1" si="246"/>
        <v>CENTRAL GARDEN AND PE| 3505575050</v>
      </c>
      <c r="AM1191" t="str">
        <f t="shared" si="237"/>
        <v>BJN FREIGHT | 1120143976</v>
      </c>
    </row>
    <row r="1192" spans="3:39" x14ac:dyDescent="0.3">
      <c r="C1192" s="1" t="s">
        <v>37</v>
      </c>
      <c r="D1192" s="1" t="s">
        <v>38</v>
      </c>
      <c r="E1192" s="1" t="s">
        <v>39</v>
      </c>
      <c r="F1192" s="1" t="s">
        <v>1289</v>
      </c>
      <c r="G1192" s="1" t="s">
        <v>1344</v>
      </c>
      <c r="H1192" s="1" t="s">
        <v>70</v>
      </c>
      <c r="I1192" s="1" t="s">
        <v>75</v>
      </c>
      <c r="J1192" t="str">
        <f>TRIM(CONCATENATE(wiz[[#This Row],[SHIPPER..................]],wiz[[#This Row],[ZIP2..]],wiz[[#This Row],[ZIP3..]]))</f>
        <v>b: C H ROBINSON | 700238101</v>
      </c>
      <c r="K1192" s="1">
        <v>1</v>
      </c>
      <c r="L1192" s="1">
        <v>0.82</v>
      </c>
      <c r="M1192" s="1">
        <v>0.28000000000000003</v>
      </c>
      <c r="N1192" s="1">
        <v>1091</v>
      </c>
      <c r="O1192" s="1">
        <v>1.95</v>
      </c>
      <c r="P1192" s="1">
        <v>63</v>
      </c>
      <c r="Q1192" s="1">
        <v>0.3</v>
      </c>
      <c r="R1192" s="1">
        <v>61</v>
      </c>
      <c r="S1192" s="1">
        <v>-255</v>
      </c>
      <c r="T1192" s="1">
        <v>-5</v>
      </c>
      <c r="U1192" s="1">
        <v>-10</v>
      </c>
      <c r="V1192" s="1">
        <v>-270</v>
      </c>
      <c r="W1192" s="1">
        <v>8723</v>
      </c>
      <c r="X1192" s="1">
        <v>7002</v>
      </c>
      <c r="Y1192" s="1">
        <v>38101</v>
      </c>
      <c r="Z1192" s="1">
        <v>0.88</v>
      </c>
      <c r="AA1192" s="6">
        <f t="shared" si="238"/>
        <v>615</v>
      </c>
      <c r="AB1192" s="6">
        <f t="shared" si="239"/>
        <v>-270</v>
      </c>
      <c r="AC1192" s="6">
        <f t="shared" si="240"/>
        <v>-122022</v>
      </c>
      <c r="AD1192" s="6">
        <f t="shared" si="241"/>
        <v>-198.40975609756097</v>
      </c>
      <c r="AE1192" s="7">
        <f t="shared" si="242"/>
        <v>-1118</v>
      </c>
      <c r="AF1192" t="str">
        <f t="shared" ca="1" si="243"/>
        <v>$V$1066</v>
      </c>
      <c r="AG1192" t="str">
        <f t="shared" ca="1" si="244"/>
        <v>$J$1066</v>
      </c>
      <c r="AH1192" t="str">
        <f t="shared" ca="1" si="245"/>
        <v>b: C H ROBINSON | 2736036101</v>
      </c>
      <c r="AI1192" t="str">
        <f t="shared" ca="1" si="234"/>
        <v>$K$1066</v>
      </c>
      <c r="AJ1192" s="8">
        <f t="shared" si="235"/>
        <v>1.6260162601626016E-3</v>
      </c>
      <c r="AK1192" s="7">
        <f t="shared" si="236"/>
        <v>-560</v>
      </c>
      <c r="AL1192" s="7" t="str">
        <f t="shared" ca="1" si="246"/>
        <v>b: C H ROBINSON | 6080335055</v>
      </c>
      <c r="AM1192" t="b">
        <f t="shared" si="237"/>
        <v>0</v>
      </c>
    </row>
    <row r="1193" spans="3:39" x14ac:dyDescent="0.3">
      <c r="C1193" s="1" t="s">
        <v>1345</v>
      </c>
      <c r="D1193" s="1" t="s">
        <v>1346</v>
      </c>
      <c r="E1193" s="1" t="s">
        <v>39</v>
      </c>
      <c r="F1193" s="1" t="s">
        <v>1289</v>
      </c>
      <c r="G1193" s="1" t="s">
        <v>1340</v>
      </c>
      <c r="H1193" s="1" t="s">
        <v>268</v>
      </c>
      <c r="I1193" s="1" t="s">
        <v>1347</v>
      </c>
      <c r="J1193" t="str">
        <f>TRIM(CONCATENATE(wiz[[#This Row],[SHIPPER..................]],wiz[[#This Row],[ZIP2..]],wiz[[#This Row],[ZIP3..]]))</f>
        <v>b: AS LOGISTICS INC | 703626101</v>
      </c>
      <c r="K1193" s="1">
        <v>1</v>
      </c>
      <c r="L1193" s="1">
        <v>1.35</v>
      </c>
      <c r="M1193" s="1">
        <v>0.27</v>
      </c>
      <c r="N1193" s="1">
        <v>478</v>
      </c>
      <c r="O1193" s="1">
        <v>0.97</v>
      </c>
      <c r="P1193" s="1">
        <v>29</v>
      </c>
      <c r="Q1193" s="1">
        <v>0.25</v>
      </c>
      <c r="R1193" s="1">
        <v>-7</v>
      </c>
      <c r="S1193" s="1">
        <v>-171</v>
      </c>
      <c r="T1193" s="1">
        <v>-1</v>
      </c>
      <c r="U1193" s="1">
        <v>352</v>
      </c>
      <c r="V1193" s="1">
        <v>180</v>
      </c>
      <c r="W1193" s="1">
        <v>8831</v>
      </c>
      <c r="X1193" s="1">
        <v>7036</v>
      </c>
      <c r="Y1193" s="1">
        <v>26101</v>
      </c>
      <c r="Z1193" s="1">
        <v>1.4</v>
      </c>
      <c r="AA1193" s="6">
        <f t="shared" si="238"/>
        <v>2</v>
      </c>
      <c r="AB1193" s="6">
        <f t="shared" si="239"/>
        <v>180</v>
      </c>
      <c r="AC1193" s="6">
        <f t="shared" si="240"/>
        <v>-21</v>
      </c>
      <c r="AD1193" s="6">
        <f t="shared" si="241"/>
        <v>-10.5</v>
      </c>
      <c r="AE1193" s="7">
        <f t="shared" si="242"/>
        <v>-201</v>
      </c>
      <c r="AF1193" t="str">
        <f t="shared" ca="1" si="243"/>
        <v>$V$601</v>
      </c>
      <c r="AG1193" t="str">
        <f t="shared" ca="1" si="244"/>
        <v>$J$601</v>
      </c>
      <c r="AH1193" t="str">
        <f t="shared" ca="1" si="245"/>
        <v>b: SCHNEIDER LOGISTIC| 4675064093</v>
      </c>
      <c r="AI1193" t="str">
        <f t="shared" ca="1" si="234"/>
        <v>$K$601</v>
      </c>
      <c r="AJ1193" s="8">
        <f t="shared" si="235"/>
        <v>0.5</v>
      </c>
      <c r="AK1193" s="7">
        <f t="shared" si="236"/>
        <v>-201</v>
      </c>
      <c r="AL1193" s="7" t="str">
        <f t="shared" ca="1" si="246"/>
        <v>b: SCHNEIDER LOGISTIC| 4675064093</v>
      </c>
      <c r="AM1193" t="b">
        <f t="shared" si="237"/>
        <v>0</v>
      </c>
    </row>
    <row r="1194" spans="3:39" x14ac:dyDescent="0.3">
      <c r="C1194" s="1" t="s">
        <v>1348</v>
      </c>
      <c r="D1194" s="1" t="s">
        <v>1349</v>
      </c>
      <c r="E1194" s="1" t="s">
        <v>39</v>
      </c>
      <c r="F1194" s="1" t="s">
        <v>185</v>
      </c>
      <c r="G1194" s="1" t="s">
        <v>1350</v>
      </c>
      <c r="H1194" s="1" t="s">
        <v>66</v>
      </c>
      <c r="I1194" s="1" t="s">
        <v>1351</v>
      </c>
      <c r="J1194" t="str">
        <f>TRIM(CONCATENATE(wiz[[#This Row],[SHIPPER..................]],wiz[[#This Row],[ZIP2..]],wiz[[#This Row],[ZIP3..]]))</f>
        <v>b: BECKER LOGISTICS | 1254239073</v>
      </c>
      <c r="K1194" s="1">
        <v>1</v>
      </c>
      <c r="L1194" s="1">
        <v>0.84</v>
      </c>
      <c r="M1194" s="1">
        <v>0.28000000000000003</v>
      </c>
      <c r="N1194" s="1">
        <v>1249</v>
      </c>
      <c r="O1194" s="1">
        <v>2.88</v>
      </c>
      <c r="P1194" s="1">
        <v>44</v>
      </c>
      <c r="Q1194" s="1">
        <v>0.25</v>
      </c>
      <c r="R1194" s="1">
        <v>-87</v>
      </c>
      <c r="S1194" s="1">
        <v>0</v>
      </c>
      <c r="T1194" s="1">
        <v>-108</v>
      </c>
      <c r="U1194" s="1">
        <v>-226</v>
      </c>
      <c r="V1194" s="1">
        <v>-334</v>
      </c>
      <c r="W1194" s="1">
        <v>12571</v>
      </c>
      <c r="X1194" s="1">
        <v>12542</v>
      </c>
      <c r="Y1194" s="1">
        <v>39073</v>
      </c>
      <c r="Z1194" s="1">
        <v>0.9</v>
      </c>
      <c r="AA1194" s="6">
        <f t="shared" si="238"/>
        <v>5</v>
      </c>
      <c r="AB1194" s="6">
        <f t="shared" si="239"/>
        <v>-334</v>
      </c>
      <c r="AC1194" s="6">
        <f t="shared" si="240"/>
        <v>-1229</v>
      </c>
      <c r="AD1194" s="6">
        <f t="shared" si="241"/>
        <v>-245.8</v>
      </c>
      <c r="AE1194" s="7">
        <f t="shared" si="242"/>
        <v>-516</v>
      </c>
      <c r="AF1194" t="str">
        <f t="shared" ca="1" si="243"/>
        <v>$V$1764</v>
      </c>
      <c r="AG1194" t="str">
        <f t="shared" ca="1" si="244"/>
        <v>$J$1764</v>
      </c>
      <c r="AH1194" t="str">
        <f t="shared" ca="1" si="245"/>
        <v>b: BECKER LOGISTICS | 3740129020</v>
      </c>
      <c r="AI1194" t="str">
        <f t="shared" ca="1" si="234"/>
        <v>$K$1764</v>
      </c>
      <c r="AJ1194" s="8">
        <f t="shared" si="235"/>
        <v>0.2</v>
      </c>
      <c r="AK1194" s="7">
        <f t="shared" si="236"/>
        <v>-516</v>
      </c>
      <c r="AL1194" s="7" t="str">
        <f t="shared" ca="1" si="246"/>
        <v>b: BECKER LOGISTICS | 3740129020</v>
      </c>
      <c r="AM1194" t="b">
        <f t="shared" si="237"/>
        <v>0</v>
      </c>
    </row>
    <row r="1195" spans="3:39" x14ac:dyDescent="0.3">
      <c r="C1195" s="1" t="s">
        <v>37</v>
      </c>
      <c r="D1195" s="1" t="s">
        <v>38</v>
      </c>
      <c r="E1195" s="1" t="s">
        <v>39</v>
      </c>
      <c r="F1195" s="1" t="s">
        <v>185</v>
      </c>
      <c r="G1195" s="1" t="s">
        <v>1352</v>
      </c>
      <c r="H1195" s="1" t="s">
        <v>70</v>
      </c>
      <c r="I1195" s="1" t="s">
        <v>1108</v>
      </c>
      <c r="J1195" t="str">
        <f>TRIM(CONCATENATE(wiz[[#This Row],[SHIPPER..................]],wiz[[#This Row],[ZIP2..]],wiz[[#This Row],[ZIP3..]]))</f>
        <v>b: C H ROBINSON | 1275437148</v>
      </c>
      <c r="K1195" s="1">
        <v>1</v>
      </c>
      <c r="L1195" s="1">
        <v>1.0900000000000001</v>
      </c>
      <c r="M1195" s="1">
        <v>0.27</v>
      </c>
      <c r="N1195" s="1">
        <v>882</v>
      </c>
      <c r="O1195" s="1">
        <v>1.68</v>
      </c>
      <c r="P1195" s="1">
        <v>141</v>
      </c>
      <c r="Q1195" s="1">
        <v>0.35</v>
      </c>
      <c r="R1195" s="1">
        <v>-22</v>
      </c>
      <c r="S1195" s="1">
        <v>-336</v>
      </c>
      <c r="T1195" s="1">
        <v>0</v>
      </c>
      <c r="U1195" s="1">
        <v>226</v>
      </c>
      <c r="V1195" s="1">
        <v>-110</v>
      </c>
      <c r="W1195" s="1">
        <v>8831</v>
      </c>
      <c r="X1195" s="1">
        <v>12754</v>
      </c>
      <c r="Y1195" s="1">
        <v>37148</v>
      </c>
      <c r="Z1195" s="1">
        <v>1.1399999999999999</v>
      </c>
      <c r="AA1195" s="6">
        <f t="shared" si="238"/>
        <v>615</v>
      </c>
      <c r="AB1195" s="6">
        <f t="shared" si="239"/>
        <v>-110</v>
      </c>
      <c r="AC1195" s="6">
        <f t="shared" si="240"/>
        <v>-122022</v>
      </c>
      <c r="AD1195" s="6">
        <f t="shared" si="241"/>
        <v>-198.40975609756097</v>
      </c>
      <c r="AE1195" s="7">
        <f t="shared" si="242"/>
        <v>-1118</v>
      </c>
      <c r="AF1195" t="str">
        <f t="shared" ca="1" si="243"/>
        <v>$V$1066</v>
      </c>
      <c r="AG1195" t="str">
        <f t="shared" ca="1" si="244"/>
        <v>$J$1066</v>
      </c>
      <c r="AH1195" t="str">
        <f t="shared" ca="1" si="245"/>
        <v>b: C H ROBINSON | 2736036101</v>
      </c>
      <c r="AI1195" t="str">
        <f t="shared" ca="1" si="234"/>
        <v>$K$1066</v>
      </c>
      <c r="AJ1195" s="8">
        <f t="shared" si="235"/>
        <v>1.6260162601626016E-3</v>
      </c>
      <c r="AK1195" s="7">
        <f t="shared" si="236"/>
        <v>-560</v>
      </c>
      <c r="AL1195" s="7" t="str">
        <f t="shared" ca="1" si="246"/>
        <v>b: C H ROBINSON | 6080335055</v>
      </c>
      <c r="AM1195" t="b">
        <f t="shared" si="237"/>
        <v>0</v>
      </c>
    </row>
    <row r="1196" spans="3:39" x14ac:dyDescent="0.3">
      <c r="C1196" s="1" t="s">
        <v>37</v>
      </c>
      <c r="D1196" s="1" t="s">
        <v>38</v>
      </c>
      <c r="E1196" s="1" t="s">
        <v>39</v>
      </c>
      <c r="F1196" s="1" t="s">
        <v>185</v>
      </c>
      <c r="G1196" s="1" t="s">
        <v>837</v>
      </c>
      <c r="H1196" s="1" t="s">
        <v>50</v>
      </c>
      <c r="I1196" s="1" t="s">
        <v>194</v>
      </c>
      <c r="J1196" t="str">
        <f>TRIM(CONCATENATE(wiz[[#This Row],[SHIPPER..................]],wiz[[#This Row],[ZIP2..]],wiz[[#This Row],[ZIP3..]]))</f>
        <v>b: C H ROBINSON | 1460130291</v>
      </c>
      <c r="K1196" s="1">
        <v>1</v>
      </c>
      <c r="L1196" s="1">
        <v>1.1599999999999999</v>
      </c>
      <c r="M1196" s="1">
        <v>0.27</v>
      </c>
      <c r="N1196" s="1">
        <v>977</v>
      </c>
      <c r="O1196" s="1">
        <v>1.83</v>
      </c>
      <c r="P1196" s="1">
        <v>113</v>
      </c>
      <c r="Q1196" s="1">
        <v>0.35</v>
      </c>
      <c r="R1196" s="1">
        <v>-11</v>
      </c>
      <c r="S1196" s="1">
        <v>46</v>
      </c>
      <c r="T1196" s="1">
        <v>11</v>
      </c>
      <c r="U1196" s="1">
        <v>-72</v>
      </c>
      <c r="V1196" s="1">
        <v>-15</v>
      </c>
      <c r="W1196" s="1">
        <v>13461</v>
      </c>
      <c r="X1196" s="1">
        <v>14601</v>
      </c>
      <c r="Y1196" s="1">
        <v>30291</v>
      </c>
      <c r="Z1196" s="1">
        <v>1.21</v>
      </c>
      <c r="AA1196" s="6">
        <f t="shared" si="238"/>
        <v>615</v>
      </c>
      <c r="AB1196" s="6">
        <f t="shared" si="239"/>
        <v>-15</v>
      </c>
      <c r="AC1196" s="6">
        <f t="shared" si="240"/>
        <v>-122022</v>
      </c>
      <c r="AD1196" s="6">
        <f t="shared" si="241"/>
        <v>-198.40975609756097</v>
      </c>
      <c r="AE1196" s="7">
        <f t="shared" si="242"/>
        <v>-1118</v>
      </c>
      <c r="AF1196" t="str">
        <f t="shared" ca="1" si="243"/>
        <v>$V$1066</v>
      </c>
      <c r="AG1196" t="str">
        <f t="shared" ca="1" si="244"/>
        <v>$J$1066</v>
      </c>
      <c r="AH1196" t="str">
        <f t="shared" ca="1" si="245"/>
        <v>b: C H ROBINSON | 2736036101</v>
      </c>
      <c r="AI1196" t="str">
        <f t="shared" ca="1" si="234"/>
        <v>$K$1066</v>
      </c>
      <c r="AJ1196" s="8">
        <f t="shared" si="235"/>
        <v>1.6260162601626016E-3</v>
      </c>
      <c r="AK1196" s="7">
        <f t="shared" si="236"/>
        <v>-560</v>
      </c>
      <c r="AL1196" s="7" t="str">
        <f t="shared" ca="1" si="246"/>
        <v>b: C H ROBINSON | 6080335055</v>
      </c>
      <c r="AM1196" t="b">
        <f t="shared" si="237"/>
        <v>0</v>
      </c>
    </row>
    <row r="1197" spans="3:39" x14ac:dyDescent="0.3">
      <c r="C1197" s="1" t="s">
        <v>210</v>
      </c>
      <c r="D1197" s="1" t="s">
        <v>211</v>
      </c>
      <c r="E1197" s="1" t="s">
        <v>39</v>
      </c>
      <c r="F1197" s="1" t="s">
        <v>185</v>
      </c>
      <c r="G1197" s="1" t="s">
        <v>1353</v>
      </c>
      <c r="H1197" s="1" t="s">
        <v>87</v>
      </c>
      <c r="I1197" s="1" t="s">
        <v>1354</v>
      </c>
      <c r="J1197" t="str">
        <f>TRIM(CONCATENATE(wiz[[#This Row],[SHIPPER..................]],wiz[[#This Row],[ZIP2..]],wiz[[#This Row],[ZIP3..]]))</f>
        <v>b: ECHO GLOBAL LOGIST| 1446745069</v>
      </c>
      <c r="K1197" s="1">
        <v>1</v>
      </c>
      <c r="L1197" s="1">
        <v>1.43</v>
      </c>
      <c r="M1197" s="1">
        <v>0.28000000000000003</v>
      </c>
      <c r="N1197" s="1">
        <v>496</v>
      </c>
      <c r="O1197" s="1">
        <v>0.66</v>
      </c>
      <c r="P1197" s="1">
        <v>115</v>
      </c>
      <c r="Q1197" s="1">
        <v>0.35</v>
      </c>
      <c r="R1197" s="1">
        <v>20</v>
      </c>
      <c r="S1197" s="1">
        <v>43</v>
      </c>
      <c r="T1197" s="1">
        <v>73</v>
      </c>
      <c r="U1197" s="1">
        <v>290</v>
      </c>
      <c r="V1197" s="1">
        <v>406</v>
      </c>
      <c r="W1197" s="1">
        <v>13461</v>
      </c>
      <c r="X1197" s="1">
        <v>14467</v>
      </c>
      <c r="Y1197" s="1">
        <v>45069</v>
      </c>
      <c r="Z1197" s="1">
        <v>1.49</v>
      </c>
      <c r="AA1197" s="6">
        <f t="shared" si="238"/>
        <v>94</v>
      </c>
      <c r="AB1197" s="6">
        <f t="shared" si="239"/>
        <v>406</v>
      </c>
      <c r="AC1197" s="6">
        <f t="shared" si="240"/>
        <v>1157</v>
      </c>
      <c r="AD1197" s="6">
        <f t="shared" si="241"/>
        <v>12.308510638297872</v>
      </c>
      <c r="AE1197" s="7">
        <f t="shared" si="242"/>
        <v>-816</v>
      </c>
      <c r="AF1197" t="str">
        <f t="shared" ca="1" si="243"/>
        <v>$V$921</v>
      </c>
      <c r="AG1197" t="str">
        <f t="shared" ca="1" si="244"/>
        <v>$J$921</v>
      </c>
      <c r="AH1197" t="str">
        <f t="shared" ca="1" si="245"/>
        <v>b: ECHO GLOBAL LOGIST| 5503315639</v>
      </c>
      <c r="AI1197" t="str">
        <f t="shared" ca="1" si="234"/>
        <v>$K$921</v>
      </c>
      <c r="AJ1197" s="8">
        <f t="shared" si="235"/>
        <v>1.0638297872340425E-2</v>
      </c>
      <c r="AK1197" s="7">
        <f t="shared" si="236"/>
        <v>-71</v>
      </c>
      <c r="AL1197" s="7" t="str">
        <f t="shared" ca="1" si="246"/>
        <v>b: ECHO GLOBAL LOGIST| 5632053201</v>
      </c>
      <c r="AM1197" t="b">
        <f t="shared" si="237"/>
        <v>0</v>
      </c>
    </row>
    <row r="1198" spans="3:39" x14ac:dyDescent="0.3">
      <c r="C1198" s="1" t="s">
        <v>37</v>
      </c>
      <c r="D1198" s="1" t="s">
        <v>38</v>
      </c>
      <c r="E1198" s="1" t="s">
        <v>39</v>
      </c>
      <c r="F1198" s="1" t="s">
        <v>185</v>
      </c>
      <c r="G1198" s="1" t="s">
        <v>1355</v>
      </c>
      <c r="H1198" s="1" t="s">
        <v>90</v>
      </c>
      <c r="I1198" s="1" t="s">
        <v>854</v>
      </c>
      <c r="J1198" t="str">
        <f>TRIM(CONCATENATE(wiz[[#This Row],[SHIPPER..................]],wiz[[#This Row],[ZIP2..]],wiz[[#This Row],[ZIP3..]]))</f>
        <v>b: C H ROBINSON | 1485029672</v>
      </c>
      <c r="K1198" s="1">
        <v>1</v>
      </c>
      <c r="L1198" s="1">
        <v>1.08</v>
      </c>
      <c r="M1198" s="1">
        <v>0.27</v>
      </c>
      <c r="N1198" s="1">
        <v>812</v>
      </c>
      <c r="O1198" s="1">
        <v>1.5</v>
      </c>
      <c r="P1198" s="1">
        <v>84</v>
      </c>
      <c r="Q1198" s="1">
        <v>0.3</v>
      </c>
      <c r="R1198" s="1">
        <v>-45</v>
      </c>
      <c r="S1198" s="1">
        <v>82</v>
      </c>
      <c r="T1198" s="1">
        <v>62</v>
      </c>
      <c r="U1198" s="1">
        <v>-66</v>
      </c>
      <c r="V1198" s="1">
        <v>78</v>
      </c>
      <c r="W1198" s="1">
        <v>13461</v>
      </c>
      <c r="X1198" s="1">
        <v>14850</v>
      </c>
      <c r="Y1198" s="1">
        <v>29672</v>
      </c>
      <c r="Z1198" s="1">
        <v>1.1299999999999999</v>
      </c>
      <c r="AA1198" s="6">
        <f t="shared" si="238"/>
        <v>615</v>
      </c>
      <c r="AB1198" s="6">
        <f t="shared" si="239"/>
        <v>78</v>
      </c>
      <c r="AC1198" s="6">
        <f t="shared" si="240"/>
        <v>-122022</v>
      </c>
      <c r="AD1198" s="6">
        <f t="shared" si="241"/>
        <v>-198.40975609756097</v>
      </c>
      <c r="AE1198" s="7">
        <f t="shared" si="242"/>
        <v>-1118</v>
      </c>
      <c r="AF1198" t="str">
        <f t="shared" ca="1" si="243"/>
        <v>$V$1066</v>
      </c>
      <c r="AG1198" t="str">
        <f t="shared" ca="1" si="244"/>
        <v>$J$1066</v>
      </c>
      <c r="AH1198" t="str">
        <f t="shared" ca="1" si="245"/>
        <v>b: C H ROBINSON | 2736036101</v>
      </c>
      <c r="AI1198" t="str">
        <f t="shared" ca="1" si="234"/>
        <v>$K$1066</v>
      </c>
      <c r="AJ1198" s="8">
        <f t="shared" si="235"/>
        <v>1.6260162601626016E-3</v>
      </c>
      <c r="AK1198" s="7">
        <f t="shared" si="236"/>
        <v>-560</v>
      </c>
      <c r="AL1198" s="7" t="str">
        <f t="shared" ca="1" si="246"/>
        <v>b: C H ROBINSON | 6080335055</v>
      </c>
      <c r="AM1198" t="b">
        <f t="shared" si="237"/>
        <v>0</v>
      </c>
    </row>
    <row r="1199" spans="3:39" x14ac:dyDescent="0.3">
      <c r="C1199" s="1" t="s">
        <v>210</v>
      </c>
      <c r="D1199" s="1" t="s">
        <v>211</v>
      </c>
      <c r="E1199" s="1" t="s">
        <v>39</v>
      </c>
      <c r="F1199" s="1" t="s">
        <v>185</v>
      </c>
      <c r="G1199" s="1" t="s">
        <v>837</v>
      </c>
      <c r="H1199" s="1" t="s">
        <v>70</v>
      </c>
      <c r="I1199" s="1" t="s">
        <v>139</v>
      </c>
      <c r="J1199" t="str">
        <f>TRIM(CONCATENATE(wiz[[#This Row],[SHIPPER..................]],wiz[[#This Row],[ZIP2..]],wiz[[#This Row],[ZIP3..]]))</f>
        <v>b: ECHO GLOBAL LOGIST| 1460137086</v>
      </c>
      <c r="K1199" s="1">
        <v>1</v>
      </c>
      <c r="L1199" s="1">
        <v>0.93</v>
      </c>
      <c r="M1199" s="1">
        <v>0.27</v>
      </c>
      <c r="N1199" s="1">
        <v>792</v>
      </c>
      <c r="O1199" s="1">
        <v>1.17</v>
      </c>
      <c r="P1199" s="1">
        <v>113</v>
      </c>
      <c r="Q1199" s="1">
        <v>0.35</v>
      </c>
      <c r="R1199" s="1">
        <v>0</v>
      </c>
      <c r="S1199" s="1">
        <v>46</v>
      </c>
      <c r="T1199" s="1">
        <v>150</v>
      </c>
      <c r="U1199" s="1">
        <v>-154</v>
      </c>
      <c r="V1199" s="1">
        <v>42</v>
      </c>
      <c r="W1199" s="1">
        <v>13461</v>
      </c>
      <c r="X1199" s="1">
        <v>14601</v>
      </c>
      <c r="Y1199" s="1">
        <v>37086</v>
      </c>
      <c r="Z1199" s="1">
        <v>0.98</v>
      </c>
      <c r="AA1199" s="6">
        <f t="shared" si="238"/>
        <v>94</v>
      </c>
      <c r="AB1199" s="6">
        <f t="shared" si="239"/>
        <v>42</v>
      </c>
      <c r="AC1199" s="6">
        <f t="shared" si="240"/>
        <v>1157</v>
      </c>
      <c r="AD1199" s="6">
        <f t="shared" si="241"/>
        <v>12.308510638297872</v>
      </c>
      <c r="AE1199" s="7">
        <f t="shared" si="242"/>
        <v>-816</v>
      </c>
      <c r="AF1199" t="str">
        <f t="shared" ca="1" si="243"/>
        <v>$V$921</v>
      </c>
      <c r="AG1199" t="str">
        <f t="shared" ca="1" si="244"/>
        <v>$J$921</v>
      </c>
      <c r="AH1199" t="str">
        <f t="shared" ca="1" si="245"/>
        <v>b: ECHO GLOBAL LOGIST| 5503315639</v>
      </c>
      <c r="AI1199" t="str">
        <f t="shared" ca="1" si="234"/>
        <v>$K$921</v>
      </c>
      <c r="AJ1199" s="8">
        <f t="shared" si="235"/>
        <v>1.0638297872340425E-2</v>
      </c>
      <c r="AK1199" s="7">
        <f t="shared" si="236"/>
        <v>-71</v>
      </c>
      <c r="AL1199" s="7" t="str">
        <f t="shared" ca="1" si="246"/>
        <v>b: ECHO GLOBAL LOGIST| 5632053201</v>
      </c>
      <c r="AM1199" t="b">
        <f t="shared" si="237"/>
        <v>0</v>
      </c>
    </row>
    <row r="1200" spans="3:39" x14ac:dyDescent="0.3">
      <c r="C1200" s="1" t="s">
        <v>37</v>
      </c>
      <c r="D1200" s="1" t="s">
        <v>38</v>
      </c>
      <c r="E1200" s="1" t="s">
        <v>39</v>
      </c>
      <c r="F1200" s="1" t="s">
        <v>185</v>
      </c>
      <c r="G1200" s="1" t="s">
        <v>1356</v>
      </c>
      <c r="H1200" s="1" t="s">
        <v>68</v>
      </c>
      <c r="I1200" s="1" t="s">
        <v>716</v>
      </c>
      <c r="J1200" t="str">
        <f>TRIM(CONCATENATE(wiz[[#This Row],[SHIPPER..................]],wiz[[#This Row],[ZIP2..]],wiz[[#This Row],[ZIP3..]]))</f>
        <v>b: C H ROBINSON | 1308828301</v>
      </c>
      <c r="K1200" s="1">
        <v>1</v>
      </c>
      <c r="L1200" s="1">
        <v>1</v>
      </c>
      <c r="M1200" s="1">
        <v>0.28000000000000003</v>
      </c>
      <c r="N1200" s="1">
        <v>705</v>
      </c>
      <c r="O1200" s="1">
        <v>1.92</v>
      </c>
      <c r="P1200" s="1">
        <v>49</v>
      </c>
      <c r="Q1200" s="1">
        <v>0.25</v>
      </c>
      <c r="R1200" s="1">
        <v>-44</v>
      </c>
      <c r="S1200" s="1">
        <v>-167</v>
      </c>
      <c r="T1200" s="1">
        <v>-74</v>
      </c>
      <c r="U1200" s="1">
        <v>0</v>
      </c>
      <c r="V1200" s="1">
        <v>-241</v>
      </c>
      <c r="W1200" s="1">
        <v>13461</v>
      </c>
      <c r="X1200" s="1">
        <v>13088</v>
      </c>
      <c r="Y1200" s="1">
        <v>28301</v>
      </c>
      <c r="Z1200" s="1">
        <v>1.06</v>
      </c>
      <c r="AA1200" s="6">
        <f t="shared" si="238"/>
        <v>615</v>
      </c>
      <c r="AB1200" s="6">
        <f t="shared" si="239"/>
        <v>-241</v>
      </c>
      <c r="AC1200" s="6">
        <f t="shared" si="240"/>
        <v>-122022</v>
      </c>
      <c r="AD1200" s="6">
        <f t="shared" si="241"/>
        <v>-198.40975609756097</v>
      </c>
      <c r="AE1200" s="7">
        <f t="shared" si="242"/>
        <v>-1118</v>
      </c>
      <c r="AF1200" t="str">
        <f t="shared" ca="1" si="243"/>
        <v>$V$1066</v>
      </c>
      <c r="AG1200" t="str">
        <f t="shared" ca="1" si="244"/>
        <v>$J$1066</v>
      </c>
      <c r="AH1200" t="str">
        <f t="shared" ca="1" si="245"/>
        <v>b: C H ROBINSON | 2736036101</v>
      </c>
      <c r="AI1200" t="str">
        <f t="shared" ca="1" si="234"/>
        <v>$K$1066</v>
      </c>
      <c r="AJ1200" s="8">
        <f t="shared" si="235"/>
        <v>1.6260162601626016E-3</v>
      </c>
      <c r="AK1200" s="7">
        <f t="shared" si="236"/>
        <v>-560</v>
      </c>
      <c r="AL1200" s="7" t="str">
        <f t="shared" ca="1" si="246"/>
        <v>b: C H ROBINSON | 6080335055</v>
      </c>
      <c r="AM1200" t="b">
        <f t="shared" si="237"/>
        <v>0</v>
      </c>
    </row>
    <row r="1201" spans="3:39" x14ac:dyDescent="0.3">
      <c r="C1201" s="1" t="s">
        <v>37</v>
      </c>
      <c r="D1201" s="1" t="s">
        <v>38</v>
      </c>
      <c r="E1201" s="1" t="s">
        <v>39</v>
      </c>
      <c r="F1201" s="1" t="s">
        <v>87</v>
      </c>
      <c r="G1201" s="1" t="s">
        <v>239</v>
      </c>
      <c r="H1201" s="1" t="s">
        <v>40</v>
      </c>
      <c r="I1201" s="1" t="s">
        <v>320</v>
      </c>
      <c r="J1201" t="str">
        <f>TRIM(CONCATENATE(wiz[[#This Row],[SHIPPER..................]],wiz[[#This Row],[ZIP2..]],wiz[[#This Row],[ZIP3..]]))</f>
        <v>b: C H ROBINSON | 4430135111</v>
      </c>
      <c r="K1201" s="1">
        <v>1</v>
      </c>
      <c r="L1201" s="1">
        <v>1.52</v>
      </c>
      <c r="M1201" s="1">
        <v>0.28000000000000003</v>
      </c>
      <c r="N1201" s="1">
        <v>721</v>
      </c>
      <c r="O1201" s="1">
        <v>0.96</v>
      </c>
      <c r="P1201" s="1">
        <v>0</v>
      </c>
      <c r="Q1201" s="1">
        <v>0.25</v>
      </c>
      <c r="R1201" s="1">
        <v>-50</v>
      </c>
      <c r="S1201" s="1">
        <v>9</v>
      </c>
      <c r="T1201" s="1">
        <v>154</v>
      </c>
      <c r="U1201" s="1">
        <v>-68</v>
      </c>
      <c r="V1201" s="1">
        <v>95</v>
      </c>
      <c r="W1201" s="1">
        <v>44301</v>
      </c>
      <c r="X1201" s="1">
        <v>44301</v>
      </c>
      <c r="Y1201" s="1">
        <v>35111</v>
      </c>
      <c r="Z1201" s="1">
        <v>1.58</v>
      </c>
      <c r="AA1201" s="6">
        <f t="shared" si="238"/>
        <v>615</v>
      </c>
      <c r="AB1201" s="6">
        <f t="shared" si="239"/>
        <v>95</v>
      </c>
      <c r="AC1201" s="6">
        <f t="shared" si="240"/>
        <v>-122022</v>
      </c>
      <c r="AD1201" s="6">
        <f t="shared" si="241"/>
        <v>-198.40975609756097</v>
      </c>
      <c r="AE1201" s="7">
        <f t="shared" si="242"/>
        <v>-1118</v>
      </c>
      <c r="AF1201" t="str">
        <f t="shared" ca="1" si="243"/>
        <v>$V$1066</v>
      </c>
      <c r="AG1201" t="str">
        <f t="shared" ca="1" si="244"/>
        <v>$J$1066</v>
      </c>
      <c r="AH1201" t="str">
        <f t="shared" ca="1" si="245"/>
        <v>b: C H ROBINSON | 2736036101</v>
      </c>
      <c r="AI1201" t="str">
        <f t="shared" ca="1" si="234"/>
        <v>$K$1066</v>
      </c>
      <c r="AJ1201" s="8">
        <f t="shared" si="235"/>
        <v>1.6260162601626016E-3</v>
      </c>
      <c r="AK1201" s="7">
        <f t="shared" si="236"/>
        <v>-560</v>
      </c>
      <c r="AL1201" s="7" t="str">
        <f t="shared" ca="1" si="246"/>
        <v>b: C H ROBINSON | 6080335055</v>
      </c>
      <c r="AM1201" t="b">
        <f t="shared" si="237"/>
        <v>0</v>
      </c>
    </row>
    <row r="1202" spans="3:39" x14ac:dyDescent="0.3">
      <c r="C1202" s="1" t="s">
        <v>92</v>
      </c>
      <c r="D1202" s="1" t="s">
        <v>93</v>
      </c>
      <c r="E1202" s="1" t="s">
        <v>39</v>
      </c>
      <c r="F1202" s="1" t="s">
        <v>87</v>
      </c>
      <c r="G1202" s="1" t="s">
        <v>1357</v>
      </c>
      <c r="H1202" s="1" t="s">
        <v>40</v>
      </c>
      <c r="I1202" s="1" t="s">
        <v>916</v>
      </c>
      <c r="J1202" t="str">
        <f>TRIM(CONCATENATE(wiz[[#This Row],[SHIPPER..................]],wiz[[#This Row],[ZIP2..]],wiz[[#This Row],[ZIP3..]]))</f>
        <v>GEORGIA PACIFIC CPG F| 4426035020</v>
      </c>
      <c r="K1202" s="1">
        <v>1</v>
      </c>
      <c r="L1202" s="1">
        <v>1.83</v>
      </c>
      <c r="M1202" s="1">
        <v>0.3</v>
      </c>
      <c r="N1202" s="1">
        <v>707</v>
      </c>
      <c r="O1202" s="1">
        <v>1.61</v>
      </c>
      <c r="P1202" s="1">
        <v>105</v>
      </c>
      <c r="Q1202" s="1">
        <v>0.35</v>
      </c>
      <c r="R1202" s="1">
        <v>-61</v>
      </c>
      <c r="S1202" s="1">
        <v>-46</v>
      </c>
      <c r="T1202" s="1">
        <v>0</v>
      </c>
      <c r="U1202" s="1">
        <v>153</v>
      </c>
      <c r="V1202" s="1">
        <v>107</v>
      </c>
      <c r="W1202" s="1">
        <v>43055</v>
      </c>
      <c r="X1202" s="1">
        <v>44260</v>
      </c>
      <c r="Y1202" s="1">
        <v>35020</v>
      </c>
      <c r="Z1202" s="1">
        <v>1.91</v>
      </c>
      <c r="AA1202" s="6">
        <f t="shared" si="238"/>
        <v>56</v>
      </c>
      <c r="AB1202" s="6">
        <f t="shared" si="239"/>
        <v>107</v>
      </c>
      <c r="AC1202" s="6">
        <f t="shared" si="240"/>
        <v>19469</v>
      </c>
      <c r="AD1202" s="6">
        <f t="shared" si="241"/>
        <v>347.66071428571428</v>
      </c>
      <c r="AE1202" s="7">
        <f t="shared" si="242"/>
        <v>-98</v>
      </c>
      <c r="AF1202" t="str">
        <f t="shared" ca="1" si="243"/>
        <v>$V$279</v>
      </c>
      <c r="AG1202" t="str">
        <f t="shared" ca="1" si="244"/>
        <v>$J$279</v>
      </c>
      <c r="AH1202" t="str">
        <f t="shared" ca="1" si="245"/>
        <v>b: NOLAN TRANSPORTATI| 3026945005</v>
      </c>
      <c r="AI1202" t="str">
        <f t="shared" ca="1" si="234"/>
        <v>$K$279</v>
      </c>
      <c r="AJ1202" s="8">
        <f t="shared" si="235"/>
        <v>1.7857142857142856E-2</v>
      </c>
      <c r="AK1202" s="7">
        <f t="shared" si="236"/>
        <v>378</v>
      </c>
      <c r="AL1202" s="7" t="str">
        <f t="shared" ca="1" si="246"/>
        <v>GEORGIA PACIFIC CPG F| 2930138301</v>
      </c>
      <c r="AM1202" t="b">
        <f t="shared" si="237"/>
        <v>0</v>
      </c>
    </row>
    <row r="1203" spans="3:39" x14ac:dyDescent="0.3">
      <c r="C1203" s="1" t="s">
        <v>37</v>
      </c>
      <c r="D1203" s="1" t="s">
        <v>38</v>
      </c>
      <c r="E1203" s="1" t="s">
        <v>39</v>
      </c>
      <c r="F1203" s="1" t="s">
        <v>87</v>
      </c>
      <c r="G1203" s="1" t="s">
        <v>239</v>
      </c>
      <c r="H1203" s="1" t="s">
        <v>50</v>
      </c>
      <c r="I1203" s="1" t="s">
        <v>454</v>
      </c>
      <c r="J1203" t="str">
        <f>TRIM(CONCATENATE(wiz[[#This Row],[SHIPPER..................]],wiz[[#This Row],[ZIP2..]],wiz[[#This Row],[ZIP3..]]))</f>
        <v>b: C H ROBINSON | 4430130213</v>
      </c>
      <c r="K1203" s="1">
        <v>1</v>
      </c>
      <c r="L1203" s="1">
        <v>1.41</v>
      </c>
      <c r="M1203" s="1">
        <v>0.27</v>
      </c>
      <c r="N1203" s="1">
        <v>712</v>
      </c>
      <c r="O1203" s="1">
        <v>0.63</v>
      </c>
      <c r="P1203" s="1">
        <v>21</v>
      </c>
      <c r="Q1203" s="1">
        <v>0.25</v>
      </c>
      <c r="R1203" s="1">
        <v>-43</v>
      </c>
      <c r="S1203" s="1">
        <v>9</v>
      </c>
      <c r="T1203" s="1">
        <v>232</v>
      </c>
      <c r="U1203" s="1">
        <v>-61</v>
      </c>
      <c r="V1203" s="1">
        <v>180</v>
      </c>
      <c r="W1203" s="1">
        <v>44256</v>
      </c>
      <c r="X1203" s="1">
        <v>44301</v>
      </c>
      <c r="Y1203" s="1">
        <v>30213</v>
      </c>
      <c r="Z1203" s="1">
        <v>1.46</v>
      </c>
      <c r="AA1203" s="6">
        <f t="shared" si="238"/>
        <v>615</v>
      </c>
      <c r="AB1203" s="6">
        <f t="shared" si="239"/>
        <v>180</v>
      </c>
      <c r="AC1203" s="6">
        <f t="shared" si="240"/>
        <v>-122022</v>
      </c>
      <c r="AD1203" s="6">
        <f t="shared" si="241"/>
        <v>-198.40975609756097</v>
      </c>
      <c r="AE1203" s="7">
        <f t="shared" si="242"/>
        <v>-1118</v>
      </c>
      <c r="AF1203" t="str">
        <f t="shared" ca="1" si="243"/>
        <v>$V$1066</v>
      </c>
      <c r="AG1203" t="str">
        <f t="shared" ca="1" si="244"/>
        <v>$J$1066</v>
      </c>
      <c r="AH1203" t="str">
        <f t="shared" ca="1" si="245"/>
        <v>b: C H ROBINSON | 2736036101</v>
      </c>
      <c r="AI1203" t="str">
        <f t="shared" ca="1" si="234"/>
        <v>$K$1066</v>
      </c>
      <c r="AJ1203" s="8">
        <f t="shared" si="235"/>
        <v>1.6260162601626016E-3</v>
      </c>
      <c r="AK1203" s="7">
        <f t="shared" si="236"/>
        <v>-560</v>
      </c>
      <c r="AL1203" s="7" t="str">
        <f t="shared" ca="1" si="246"/>
        <v>b: C H ROBINSON | 6080335055</v>
      </c>
      <c r="AM1203" t="b">
        <f t="shared" si="237"/>
        <v>0</v>
      </c>
    </row>
    <row r="1204" spans="3:39" x14ac:dyDescent="0.3">
      <c r="C1204" s="1" t="s">
        <v>92</v>
      </c>
      <c r="D1204" s="1" t="s">
        <v>93</v>
      </c>
      <c r="E1204" s="1" t="s">
        <v>39</v>
      </c>
      <c r="F1204" s="1" t="s">
        <v>87</v>
      </c>
      <c r="G1204" s="1" t="s">
        <v>239</v>
      </c>
      <c r="H1204" s="1" t="s">
        <v>50</v>
      </c>
      <c r="I1204" s="1" t="s">
        <v>223</v>
      </c>
      <c r="J1204" t="str">
        <f>TRIM(CONCATENATE(wiz[[#This Row],[SHIPPER..................]],wiz[[#This Row],[ZIP2..]],wiz[[#This Row],[ZIP3..]]))</f>
        <v>GEORGIA PACIFIC CPG F| 4430130301</v>
      </c>
      <c r="K1204" s="1">
        <v>2</v>
      </c>
      <c r="L1204" s="1">
        <v>1.77</v>
      </c>
      <c r="M1204" s="1">
        <v>0.3</v>
      </c>
      <c r="N1204" s="1">
        <v>657</v>
      </c>
      <c r="O1204" s="1">
        <v>1.73</v>
      </c>
      <c r="P1204" s="1">
        <v>58</v>
      </c>
      <c r="Q1204" s="1">
        <v>0.28000000000000003</v>
      </c>
      <c r="R1204" s="1">
        <v>-57</v>
      </c>
      <c r="S1204" s="1">
        <v>-89</v>
      </c>
      <c r="T1204" s="1">
        <v>-81</v>
      </c>
      <c r="U1204" s="1">
        <v>165</v>
      </c>
      <c r="V1204" s="1">
        <v>-5</v>
      </c>
      <c r="W1204" s="1">
        <v>44720</v>
      </c>
      <c r="X1204" s="1">
        <v>44301</v>
      </c>
      <c r="Y1204" s="1">
        <v>30301</v>
      </c>
      <c r="Z1204" s="1">
        <v>1.85</v>
      </c>
      <c r="AA1204" s="6">
        <f t="shared" si="238"/>
        <v>56</v>
      </c>
      <c r="AB1204" s="6">
        <f t="shared" si="239"/>
        <v>-10</v>
      </c>
      <c r="AC1204" s="6">
        <f t="shared" si="240"/>
        <v>19469</v>
      </c>
      <c r="AD1204" s="6">
        <f t="shared" si="241"/>
        <v>347.66071428571428</v>
      </c>
      <c r="AE1204" s="7">
        <f t="shared" si="242"/>
        <v>-98</v>
      </c>
      <c r="AF1204" t="str">
        <f t="shared" ca="1" si="243"/>
        <v>$V$279</v>
      </c>
      <c r="AG1204" t="str">
        <f t="shared" ca="1" si="244"/>
        <v>$J$279</v>
      </c>
      <c r="AH1204" t="str">
        <f t="shared" ca="1" si="245"/>
        <v>b: NOLAN TRANSPORTATI| 3026945005</v>
      </c>
      <c r="AI1204" t="str">
        <f t="shared" ca="1" si="234"/>
        <v>$K$279</v>
      </c>
      <c r="AJ1204" s="8">
        <f t="shared" si="235"/>
        <v>3.5714285714285712E-2</v>
      </c>
      <c r="AK1204" s="7">
        <f t="shared" si="236"/>
        <v>378</v>
      </c>
      <c r="AL1204" s="7" t="str">
        <f t="shared" ca="1" si="246"/>
        <v>GEORGIA PACIFIC CPG F| 2930138301</v>
      </c>
      <c r="AM1204" t="b">
        <f t="shared" si="237"/>
        <v>0</v>
      </c>
    </row>
    <row r="1205" spans="3:39" x14ac:dyDescent="0.3">
      <c r="C1205" s="1" t="s">
        <v>92</v>
      </c>
      <c r="D1205" s="1" t="s">
        <v>93</v>
      </c>
      <c r="E1205" s="1" t="s">
        <v>39</v>
      </c>
      <c r="F1205" s="1" t="s">
        <v>87</v>
      </c>
      <c r="G1205" s="1" t="s">
        <v>1357</v>
      </c>
      <c r="H1205" s="1" t="s">
        <v>50</v>
      </c>
      <c r="I1205" s="1" t="s">
        <v>447</v>
      </c>
      <c r="J1205" t="str">
        <f>TRIM(CONCATENATE(wiz[[#This Row],[SHIPPER..................]],wiz[[#This Row],[ZIP2..]],wiz[[#This Row],[ZIP3..]]))</f>
        <v>GEORGIA PACIFIC CPG F| 4426030209</v>
      </c>
      <c r="K1205" s="1">
        <v>2</v>
      </c>
      <c r="L1205" s="1">
        <v>1.77</v>
      </c>
      <c r="M1205" s="1">
        <v>0.3</v>
      </c>
      <c r="N1205" s="1">
        <v>691</v>
      </c>
      <c r="O1205" s="1">
        <v>2.08</v>
      </c>
      <c r="P1205" s="1">
        <v>26</v>
      </c>
      <c r="Q1205" s="1">
        <v>0.25</v>
      </c>
      <c r="R1205" s="1">
        <v>-22</v>
      </c>
      <c r="S1205" s="1">
        <v>-46</v>
      </c>
      <c r="T1205" s="1">
        <v>-164</v>
      </c>
      <c r="U1205" s="1">
        <v>115</v>
      </c>
      <c r="V1205" s="1">
        <v>-95</v>
      </c>
      <c r="W1205" s="1">
        <v>44601</v>
      </c>
      <c r="X1205" s="1">
        <v>44260</v>
      </c>
      <c r="Y1205" s="1">
        <v>30209</v>
      </c>
      <c r="Z1205" s="1">
        <v>1.85</v>
      </c>
      <c r="AA1205" s="6">
        <f t="shared" si="238"/>
        <v>56</v>
      </c>
      <c r="AB1205" s="6">
        <f t="shared" si="239"/>
        <v>-190</v>
      </c>
      <c r="AC1205" s="6">
        <f t="shared" si="240"/>
        <v>19469</v>
      </c>
      <c r="AD1205" s="6">
        <f t="shared" si="241"/>
        <v>347.66071428571428</v>
      </c>
      <c r="AE1205" s="7">
        <f t="shared" si="242"/>
        <v>-98</v>
      </c>
      <c r="AF1205" t="str">
        <f t="shared" ca="1" si="243"/>
        <v>$V$279</v>
      </c>
      <c r="AG1205" t="str">
        <f t="shared" ca="1" si="244"/>
        <v>$J$279</v>
      </c>
      <c r="AH1205" t="str">
        <f t="shared" ca="1" si="245"/>
        <v>b: NOLAN TRANSPORTATI| 3026945005</v>
      </c>
      <c r="AI1205" t="str">
        <f t="shared" ca="1" si="234"/>
        <v>$K$279</v>
      </c>
      <c r="AJ1205" s="8">
        <f t="shared" si="235"/>
        <v>3.5714285714285712E-2</v>
      </c>
      <c r="AK1205" s="7">
        <f t="shared" si="236"/>
        <v>378</v>
      </c>
      <c r="AL1205" s="7" t="str">
        <f t="shared" ca="1" si="246"/>
        <v>GEORGIA PACIFIC CPG F| 2930138301</v>
      </c>
      <c r="AM1205" t="b">
        <f t="shared" si="237"/>
        <v>0</v>
      </c>
    </row>
    <row r="1206" spans="3:39" x14ac:dyDescent="0.3">
      <c r="C1206" s="1" t="s">
        <v>92</v>
      </c>
      <c r="D1206" s="1" t="s">
        <v>93</v>
      </c>
      <c r="E1206" s="1" t="s">
        <v>39</v>
      </c>
      <c r="F1206" s="1" t="s">
        <v>87</v>
      </c>
      <c r="G1206" s="1" t="s">
        <v>1357</v>
      </c>
      <c r="H1206" s="1" t="s">
        <v>50</v>
      </c>
      <c r="I1206" s="1" t="s">
        <v>313</v>
      </c>
      <c r="J1206" t="str">
        <f>TRIM(CONCATENATE(wiz[[#This Row],[SHIPPER..................]],wiz[[#This Row],[ZIP2..]],wiz[[#This Row],[ZIP3..]]))</f>
        <v>GEORGIA PACIFIC CPG F| 4426030057</v>
      </c>
      <c r="K1206" s="1">
        <v>1</v>
      </c>
      <c r="L1206" s="1">
        <v>1.77</v>
      </c>
      <c r="M1206" s="1">
        <v>0.28000000000000003</v>
      </c>
      <c r="N1206" s="1">
        <v>655</v>
      </c>
      <c r="O1206" s="1">
        <v>0.92</v>
      </c>
      <c r="P1206" s="1">
        <v>29</v>
      </c>
      <c r="Q1206" s="1">
        <v>0.25</v>
      </c>
      <c r="R1206" s="1">
        <v>-48</v>
      </c>
      <c r="S1206" s="1">
        <v>-46</v>
      </c>
      <c r="T1206" s="1">
        <v>111</v>
      </c>
      <c r="U1206" s="1">
        <v>156</v>
      </c>
      <c r="V1206" s="1">
        <v>221</v>
      </c>
      <c r="W1206" s="1">
        <v>44122</v>
      </c>
      <c r="X1206" s="1">
        <v>44260</v>
      </c>
      <c r="Y1206" s="1">
        <v>30057</v>
      </c>
      <c r="Z1206" s="1">
        <v>1.83</v>
      </c>
      <c r="AA1206" s="6">
        <f t="shared" si="238"/>
        <v>56</v>
      </c>
      <c r="AB1206" s="6">
        <f t="shared" si="239"/>
        <v>221</v>
      </c>
      <c r="AC1206" s="6">
        <f t="shared" si="240"/>
        <v>19469</v>
      </c>
      <c r="AD1206" s="6">
        <f t="shared" si="241"/>
        <v>347.66071428571428</v>
      </c>
      <c r="AE1206" s="7">
        <f t="shared" si="242"/>
        <v>-98</v>
      </c>
      <c r="AF1206" t="str">
        <f t="shared" ca="1" si="243"/>
        <v>$V$279</v>
      </c>
      <c r="AG1206" t="str">
        <f t="shared" ca="1" si="244"/>
        <v>$J$279</v>
      </c>
      <c r="AH1206" t="str">
        <f t="shared" ca="1" si="245"/>
        <v>b: NOLAN TRANSPORTATI| 3026945005</v>
      </c>
      <c r="AI1206" t="str">
        <f t="shared" ca="1" si="234"/>
        <v>$K$279</v>
      </c>
      <c r="AJ1206" s="8">
        <f t="shared" si="235"/>
        <v>1.7857142857142856E-2</v>
      </c>
      <c r="AK1206" s="7">
        <f t="shared" si="236"/>
        <v>378</v>
      </c>
      <c r="AL1206" s="7" t="str">
        <f t="shared" ca="1" si="246"/>
        <v>GEORGIA PACIFIC CPG F| 2930138301</v>
      </c>
      <c r="AM1206" t="b">
        <f t="shared" si="237"/>
        <v>0</v>
      </c>
    </row>
    <row r="1207" spans="3:39" x14ac:dyDescent="0.3">
      <c r="C1207" s="1" t="s">
        <v>92</v>
      </c>
      <c r="D1207" s="1" t="s">
        <v>93</v>
      </c>
      <c r="E1207" s="1" t="s">
        <v>39</v>
      </c>
      <c r="F1207" s="1" t="s">
        <v>87</v>
      </c>
      <c r="G1207" s="1" t="s">
        <v>1357</v>
      </c>
      <c r="H1207" s="1" t="s">
        <v>50</v>
      </c>
      <c r="I1207" s="1" t="s">
        <v>51</v>
      </c>
      <c r="J1207" t="str">
        <f>TRIM(CONCATENATE(wiz[[#This Row],[SHIPPER..................]],wiz[[#This Row],[ZIP2..]],wiz[[#This Row],[ZIP3..]]))</f>
        <v>GEORGIA PACIFIC CPG F| 4426030263</v>
      </c>
      <c r="K1207" s="1">
        <v>1</v>
      </c>
      <c r="L1207" s="1">
        <v>1.77</v>
      </c>
      <c r="M1207" s="1">
        <v>0.24</v>
      </c>
      <c r="N1207" s="1">
        <v>697</v>
      </c>
      <c r="O1207" s="1">
        <v>1.39</v>
      </c>
      <c r="P1207" s="1">
        <v>54</v>
      </c>
      <c r="Q1207" s="1">
        <v>0.3</v>
      </c>
      <c r="R1207" s="1">
        <v>-24</v>
      </c>
      <c r="S1207" s="1">
        <v>-46</v>
      </c>
      <c r="T1207" s="1">
        <v>0</v>
      </c>
      <c r="U1207" s="1">
        <v>162</v>
      </c>
      <c r="V1207" s="1">
        <v>116</v>
      </c>
      <c r="W1207" s="1">
        <v>44077</v>
      </c>
      <c r="X1207" s="1">
        <v>44260</v>
      </c>
      <c r="Y1207" s="1">
        <v>30263</v>
      </c>
      <c r="Z1207" s="1">
        <v>1.79</v>
      </c>
      <c r="AA1207" s="6">
        <f t="shared" si="238"/>
        <v>56</v>
      </c>
      <c r="AB1207" s="6">
        <f t="shared" si="239"/>
        <v>116</v>
      </c>
      <c r="AC1207" s="6">
        <f t="shared" si="240"/>
        <v>19469</v>
      </c>
      <c r="AD1207" s="6">
        <f t="shared" si="241"/>
        <v>347.66071428571428</v>
      </c>
      <c r="AE1207" s="7">
        <f t="shared" si="242"/>
        <v>-98</v>
      </c>
      <c r="AF1207" t="str">
        <f t="shared" ca="1" si="243"/>
        <v>$V$279</v>
      </c>
      <c r="AG1207" t="str">
        <f t="shared" ca="1" si="244"/>
        <v>$J$279</v>
      </c>
      <c r="AH1207" t="str">
        <f t="shared" ca="1" si="245"/>
        <v>b: NOLAN TRANSPORTATI| 3026945005</v>
      </c>
      <c r="AI1207" t="str">
        <f t="shared" ca="1" si="234"/>
        <v>$K$279</v>
      </c>
      <c r="AJ1207" s="8">
        <f t="shared" si="235"/>
        <v>1.7857142857142856E-2</v>
      </c>
      <c r="AK1207" s="7">
        <f t="shared" si="236"/>
        <v>378</v>
      </c>
      <c r="AL1207" s="7" t="str">
        <f t="shared" ca="1" si="246"/>
        <v>GEORGIA PACIFIC CPG F| 2930138301</v>
      </c>
      <c r="AM1207" t="b">
        <f t="shared" si="237"/>
        <v>0</v>
      </c>
    </row>
    <row r="1208" spans="3:39" x14ac:dyDescent="0.3">
      <c r="C1208" s="1" t="s">
        <v>217</v>
      </c>
      <c r="D1208" s="1" t="s">
        <v>218</v>
      </c>
      <c r="E1208" s="1" t="s">
        <v>39</v>
      </c>
      <c r="F1208" s="1" t="s">
        <v>87</v>
      </c>
      <c r="G1208" s="1" t="s">
        <v>1358</v>
      </c>
      <c r="H1208" s="1" t="s">
        <v>50</v>
      </c>
      <c r="I1208" s="1" t="s">
        <v>337</v>
      </c>
      <c r="J1208" t="str">
        <f>TRIM(CONCATENATE(wiz[[#This Row],[SHIPPER..................]],wiz[[#This Row],[ZIP2..]],wiz[[#This Row],[ZIP3..]]))</f>
        <v>OWENS CORNING SALES | 4427830268</v>
      </c>
      <c r="K1208" s="1">
        <v>1</v>
      </c>
      <c r="L1208" s="1">
        <v>1.82</v>
      </c>
      <c r="M1208" s="1">
        <v>0.19</v>
      </c>
      <c r="N1208" s="1">
        <v>676</v>
      </c>
      <c r="O1208" s="1">
        <v>1.58</v>
      </c>
      <c r="P1208" s="1">
        <v>131</v>
      </c>
      <c r="Q1208" s="1">
        <v>0.35</v>
      </c>
      <c r="R1208" s="1">
        <v>16</v>
      </c>
      <c r="S1208" s="1">
        <v>-115</v>
      </c>
      <c r="T1208" s="1">
        <v>-45</v>
      </c>
      <c r="U1208" s="1">
        <v>141</v>
      </c>
      <c r="V1208" s="1">
        <v>-19</v>
      </c>
      <c r="W1208" s="1">
        <v>43125</v>
      </c>
      <c r="X1208" s="1">
        <v>44278</v>
      </c>
      <c r="Y1208" s="1">
        <v>30268</v>
      </c>
      <c r="Z1208" s="1">
        <v>1.79</v>
      </c>
      <c r="AA1208" s="6">
        <f t="shared" si="238"/>
        <v>313</v>
      </c>
      <c r="AB1208" s="6">
        <f t="shared" si="239"/>
        <v>-19</v>
      </c>
      <c r="AC1208" s="6">
        <f t="shared" si="240"/>
        <v>-8700</v>
      </c>
      <c r="AD1208" s="6">
        <f t="shared" si="241"/>
        <v>-27.795527156549522</v>
      </c>
      <c r="AE1208" s="7">
        <f t="shared" si="242"/>
        <v>-472</v>
      </c>
      <c r="AF1208" t="str">
        <f t="shared" ca="1" si="243"/>
        <v>$V$1060</v>
      </c>
      <c r="AG1208" t="str">
        <f t="shared" ca="1" si="244"/>
        <v>$J$1060</v>
      </c>
      <c r="AH1208" t="str">
        <f t="shared" ca="1" si="245"/>
        <v>OWENS CORNING SALES | 2808679556</v>
      </c>
      <c r="AI1208" t="str">
        <f t="shared" ca="1" si="234"/>
        <v>$K$1060</v>
      </c>
      <c r="AJ1208" s="8">
        <f t="shared" si="235"/>
        <v>3.1948881789137379E-3</v>
      </c>
      <c r="AK1208" s="7">
        <f t="shared" si="236"/>
        <v>-156</v>
      </c>
      <c r="AL1208" s="7" t="str">
        <f t="shared" ca="1" si="246"/>
        <v>b: MATSON LOGISTICS | 881728379</v>
      </c>
      <c r="AM1208" t="b">
        <f t="shared" si="237"/>
        <v>0</v>
      </c>
    </row>
    <row r="1209" spans="3:39" x14ac:dyDescent="0.3">
      <c r="C1209" s="1" t="s">
        <v>217</v>
      </c>
      <c r="D1209" s="1" t="s">
        <v>218</v>
      </c>
      <c r="E1209" s="1" t="s">
        <v>39</v>
      </c>
      <c r="F1209" s="1" t="s">
        <v>87</v>
      </c>
      <c r="G1209" s="1" t="s">
        <v>1358</v>
      </c>
      <c r="H1209" s="1" t="s">
        <v>50</v>
      </c>
      <c r="I1209" s="1" t="s">
        <v>836</v>
      </c>
      <c r="J1209" t="str">
        <f>TRIM(CONCATENATE(wiz[[#This Row],[SHIPPER..................]],wiz[[#This Row],[ZIP2..]],wiz[[#This Row],[ZIP3..]]))</f>
        <v>OWENS CORNING SALES | 4427831064</v>
      </c>
      <c r="K1209" s="1">
        <v>1</v>
      </c>
      <c r="L1209" s="1">
        <v>1.82</v>
      </c>
      <c r="M1209" s="1">
        <v>0.18</v>
      </c>
      <c r="N1209" s="1">
        <v>703</v>
      </c>
      <c r="O1209" s="1">
        <v>1.61</v>
      </c>
      <c r="P1209" s="1">
        <v>103</v>
      </c>
      <c r="Q1209" s="1">
        <v>0.35</v>
      </c>
      <c r="R1209" s="1">
        <v>62</v>
      </c>
      <c r="S1209" s="1">
        <v>-115</v>
      </c>
      <c r="T1209" s="1">
        <v>0</v>
      </c>
      <c r="U1209" s="1">
        <v>114</v>
      </c>
      <c r="V1209" s="1">
        <v>-1</v>
      </c>
      <c r="W1209" s="1">
        <v>43055</v>
      </c>
      <c r="X1209" s="1">
        <v>44278</v>
      </c>
      <c r="Y1209" s="1">
        <v>31064</v>
      </c>
      <c r="Z1209" s="1">
        <v>1.78</v>
      </c>
      <c r="AA1209" s="6">
        <f t="shared" si="238"/>
        <v>313</v>
      </c>
      <c r="AB1209" s="6">
        <f t="shared" si="239"/>
        <v>-1</v>
      </c>
      <c r="AC1209" s="6">
        <f t="shared" si="240"/>
        <v>-8700</v>
      </c>
      <c r="AD1209" s="6">
        <f t="shared" si="241"/>
        <v>-27.795527156549522</v>
      </c>
      <c r="AE1209" s="7">
        <f t="shared" si="242"/>
        <v>-472</v>
      </c>
      <c r="AF1209" t="str">
        <f t="shared" ca="1" si="243"/>
        <v>$V$1060</v>
      </c>
      <c r="AG1209" t="str">
        <f t="shared" ca="1" si="244"/>
        <v>$J$1060</v>
      </c>
      <c r="AH1209" t="str">
        <f t="shared" ca="1" si="245"/>
        <v>OWENS CORNING SALES | 2808679556</v>
      </c>
      <c r="AI1209" t="str">
        <f t="shared" ca="1" si="234"/>
        <v>$K$1060</v>
      </c>
      <c r="AJ1209" s="8">
        <f t="shared" si="235"/>
        <v>3.1948881789137379E-3</v>
      </c>
      <c r="AK1209" s="7">
        <f t="shared" si="236"/>
        <v>-156</v>
      </c>
      <c r="AL1209" s="7" t="str">
        <f t="shared" ca="1" si="246"/>
        <v>b: MATSON LOGISTICS | 881728379</v>
      </c>
      <c r="AM1209" t="b">
        <f t="shared" si="237"/>
        <v>0</v>
      </c>
    </row>
    <row r="1210" spans="3:39" x14ac:dyDescent="0.3">
      <c r="C1210" s="1" t="s">
        <v>78</v>
      </c>
      <c r="D1210" s="1" t="s">
        <v>79</v>
      </c>
      <c r="E1210" s="1" t="s">
        <v>39</v>
      </c>
      <c r="F1210" s="1" t="s">
        <v>87</v>
      </c>
      <c r="G1210" s="1" t="s">
        <v>227</v>
      </c>
      <c r="H1210" s="1" t="s">
        <v>50</v>
      </c>
      <c r="I1210" s="1" t="s">
        <v>384</v>
      </c>
      <c r="J1210" t="str">
        <f>TRIM(CONCATENATE(wiz[[#This Row],[SHIPPER..................]],wiz[[#This Row],[ZIP2..]],wiz[[#This Row],[ZIP3..]]))</f>
        <v>TRACTOR SUPPLY MANHAT| 4425631201</v>
      </c>
      <c r="K1210" s="1">
        <v>1</v>
      </c>
      <c r="L1210" s="1">
        <v>1.8</v>
      </c>
      <c r="M1210" s="1">
        <v>0.22</v>
      </c>
      <c r="N1210" s="1">
        <v>779</v>
      </c>
      <c r="O1210" s="1">
        <v>1.1299999999999999</v>
      </c>
      <c r="P1210" s="1">
        <v>92</v>
      </c>
      <c r="Q1210" s="1">
        <v>0.3</v>
      </c>
      <c r="R1210" s="1">
        <v>-8</v>
      </c>
      <c r="S1210" s="1">
        <v>-119</v>
      </c>
      <c r="T1210" s="1">
        <v>159</v>
      </c>
      <c r="U1210" s="1">
        <v>229</v>
      </c>
      <c r="V1210" s="1">
        <v>269</v>
      </c>
      <c r="W1210" s="1">
        <v>43443</v>
      </c>
      <c r="X1210" s="1">
        <v>44256</v>
      </c>
      <c r="Y1210" s="1">
        <v>31201</v>
      </c>
      <c r="Z1210" s="1">
        <v>1.8</v>
      </c>
      <c r="AA1210" s="6">
        <f t="shared" si="238"/>
        <v>533</v>
      </c>
      <c r="AB1210" s="6">
        <f t="shared" si="239"/>
        <v>269</v>
      </c>
      <c r="AC1210" s="6">
        <f t="shared" si="240"/>
        <v>27994</v>
      </c>
      <c r="AD1210" s="6">
        <f t="shared" si="241"/>
        <v>52.521575984990619</v>
      </c>
      <c r="AE1210" s="7">
        <f t="shared" si="242"/>
        <v>-627</v>
      </c>
      <c r="AF1210" t="str">
        <f t="shared" ca="1" si="243"/>
        <v>$V$356</v>
      </c>
      <c r="AG1210" t="str">
        <f t="shared" ca="1" si="244"/>
        <v>$J$356</v>
      </c>
      <c r="AH1210" t="str">
        <f t="shared" ca="1" si="245"/>
        <v>TRACTOR SUPPLY MANHAT| 3070142134</v>
      </c>
      <c r="AI1210" t="str">
        <f t="shared" ca="1" si="234"/>
        <v>$K$356</v>
      </c>
      <c r="AJ1210" s="8">
        <f t="shared" si="235"/>
        <v>1.876172607879925E-3</v>
      </c>
      <c r="AK1210" s="7">
        <f t="shared" si="236"/>
        <v>-192</v>
      </c>
      <c r="AL1210" s="7" t="str">
        <f t="shared" ca="1" si="246"/>
        <v>b: C H ROBINSON | 4817435150</v>
      </c>
      <c r="AM1210" t="b">
        <f t="shared" si="237"/>
        <v>0</v>
      </c>
    </row>
    <row r="1211" spans="3:39" x14ac:dyDescent="0.3">
      <c r="C1211" s="1" t="s">
        <v>78</v>
      </c>
      <c r="D1211" s="1" t="s">
        <v>79</v>
      </c>
      <c r="E1211" s="1" t="s">
        <v>39</v>
      </c>
      <c r="F1211" s="1" t="s">
        <v>87</v>
      </c>
      <c r="G1211" s="1" t="s">
        <v>1358</v>
      </c>
      <c r="H1211" s="1" t="s">
        <v>50</v>
      </c>
      <c r="I1211" s="1" t="s">
        <v>384</v>
      </c>
      <c r="J1211" t="str">
        <f>TRIM(CONCATENATE(wiz[[#This Row],[SHIPPER..................]],wiz[[#This Row],[ZIP2..]],wiz[[#This Row],[ZIP3..]]))</f>
        <v>TRACTOR SUPPLY MANHAT| 4427831201</v>
      </c>
      <c r="K1211" s="1">
        <v>3</v>
      </c>
      <c r="L1211" s="1">
        <v>1.87</v>
      </c>
      <c r="M1211" s="1">
        <v>0.21</v>
      </c>
      <c r="N1211" s="1">
        <v>788</v>
      </c>
      <c r="O1211" s="1">
        <v>1.65</v>
      </c>
      <c r="P1211" s="1">
        <v>53</v>
      </c>
      <c r="Q1211" s="1">
        <v>0.28000000000000003</v>
      </c>
      <c r="R1211" s="1">
        <v>26</v>
      </c>
      <c r="S1211" s="1">
        <v>-69</v>
      </c>
      <c r="T1211" s="1">
        <v>36</v>
      </c>
      <c r="U1211" s="1">
        <v>255</v>
      </c>
      <c r="V1211" s="1">
        <v>222</v>
      </c>
      <c r="W1211" s="1">
        <v>44266</v>
      </c>
      <c r="X1211" s="1">
        <v>44278</v>
      </c>
      <c r="Y1211" s="1">
        <v>31201</v>
      </c>
      <c r="Z1211" s="1">
        <v>1.86</v>
      </c>
      <c r="AA1211" s="6">
        <f t="shared" si="238"/>
        <v>533</v>
      </c>
      <c r="AB1211" s="6">
        <f t="shared" si="239"/>
        <v>666</v>
      </c>
      <c r="AC1211" s="6">
        <f t="shared" si="240"/>
        <v>27994</v>
      </c>
      <c r="AD1211" s="6">
        <f t="shared" si="241"/>
        <v>52.521575984990619</v>
      </c>
      <c r="AE1211" s="7">
        <f t="shared" si="242"/>
        <v>-627</v>
      </c>
      <c r="AF1211" t="str">
        <f t="shared" ca="1" si="243"/>
        <v>$V$356</v>
      </c>
      <c r="AG1211" t="str">
        <f t="shared" ca="1" si="244"/>
        <v>$J$356</v>
      </c>
      <c r="AH1211" t="str">
        <f t="shared" ca="1" si="245"/>
        <v>TRACTOR SUPPLY MANHAT| 3070142134</v>
      </c>
      <c r="AI1211" t="str">
        <f t="shared" ca="1" si="234"/>
        <v>$K$356</v>
      </c>
      <c r="AJ1211" s="8">
        <f t="shared" si="235"/>
        <v>5.6285178236397749E-3</v>
      </c>
      <c r="AK1211" s="7">
        <f t="shared" si="236"/>
        <v>-192</v>
      </c>
      <c r="AL1211" s="7" t="str">
        <f t="shared" ca="1" si="246"/>
        <v>b: C H ROBINSON | 4817435150</v>
      </c>
      <c r="AM1211" t="b">
        <f t="shared" si="237"/>
        <v>0</v>
      </c>
    </row>
    <row r="1212" spans="3:39" x14ac:dyDescent="0.3">
      <c r="C1212" s="1" t="s">
        <v>78</v>
      </c>
      <c r="D1212" s="1" t="s">
        <v>79</v>
      </c>
      <c r="E1212" s="1" t="s">
        <v>39</v>
      </c>
      <c r="F1212" s="1" t="s">
        <v>87</v>
      </c>
      <c r="G1212" s="1" t="s">
        <v>1359</v>
      </c>
      <c r="H1212" s="1" t="s">
        <v>44</v>
      </c>
      <c r="I1212" s="1" t="s">
        <v>464</v>
      </c>
      <c r="J1212" t="str">
        <f>TRIM(CONCATENATE(wiz[[#This Row],[SHIPPER..................]],wiz[[#This Row],[ZIP2..]],wiz[[#This Row],[ZIP3..]]))</f>
        <v>TRACTOR SUPPLY MANHAT| 4424142134</v>
      </c>
      <c r="K1212" s="1">
        <v>1</v>
      </c>
      <c r="L1212" s="1">
        <v>1.9</v>
      </c>
      <c r="M1212" s="1">
        <v>0.22</v>
      </c>
      <c r="N1212" s="1">
        <v>486</v>
      </c>
      <c r="O1212" s="1">
        <v>0.92</v>
      </c>
      <c r="P1212" s="1">
        <v>34</v>
      </c>
      <c r="Q1212" s="1">
        <v>0.25</v>
      </c>
      <c r="R1212" s="1">
        <v>-5</v>
      </c>
      <c r="S1212" s="1">
        <v>-17</v>
      </c>
      <c r="T1212" s="1">
        <v>11</v>
      </c>
      <c r="U1212" s="1">
        <v>181</v>
      </c>
      <c r="V1212" s="1">
        <v>175</v>
      </c>
      <c r="W1212" s="1">
        <v>44256</v>
      </c>
      <c r="X1212" s="1">
        <v>44241</v>
      </c>
      <c r="Y1212" s="1">
        <v>42134</v>
      </c>
      <c r="Z1212" s="1">
        <v>1.9</v>
      </c>
      <c r="AA1212" s="6">
        <f t="shared" si="238"/>
        <v>533</v>
      </c>
      <c r="AB1212" s="6">
        <f t="shared" si="239"/>
        <v>175</v>
      </c>
      <c r="AC1212" s="6">
        <f t="shared" si="240"/>
        <v>27994</v>
      </c>
      <c r="AD1212" s="6">
        <f t="shared" si="241"/>
        <v>52.521575984990619</v>
      </c>
      <c r="AE1212" s="7">
        <f t="shared" si="242"/>
        <v>-627</v>
      </c>
      <c r="AF1212" t="str">
        <f t="shared" ca="1" si="243"/>
        <v>$V$356</v>
      </c>
      <c r="AG1212" t="str">
        <f t="shared" ca="1" si="244"/>
        <v>$J$356</v>
      </c>
      <c r="AH1212" t="str">
        <f t="shared" ca="1" si="245"/>
        <v>TRACTOR SUPPLY MANHAT| 3070142134</v>
      </c>
      <c r="AI1212" t="str">
        <f t="shared" ca="1" si="234"/>
        <v>$K$356</v>
      </c>
      <c r="AJ1212" s="8">
        <f t="shared" si="235"/>
        <v>1.876172607879925E-3</v>
      </c>
      <c r="AK1212" s="7">
        <f t="shared" si="236"/>
        <v>-192</v>
      </c>
      <c r="AL1212" s="7" t="str">
        <f t="shared" ca="1" si="246"/>
        <v>b: C H ROBINSON | 4817435150</v>
      </c>
      <c r="AM1212" t="b">
        <f t="shared" si="237"/>
        <v>0</v>
      </c>
    </row>
    <row r="1213" spans="3:39" x14ac:dyDescent="0.3">
      <c r="C1213" s="1" t="s">
        <v>78</v>
      </c>
      <c r="D1213" s="1" t="s">
        <v>79</v>
      </c>
      <c r="E1213" s="1" t="s">
        <v>39</v>
      </c>
      <c r="F1213" s="1" t="s">
        <v>87</v>
      </c>
      <c r="G1213" s="1" t="s">
        <v>1358</v>
      </c>
      <c r="H1213" s="1" t="s">
        <v>44</v>
      </c>
      <c r="I1213" s="1" t="s">
        <v>464</v>
      </c>
      <c r="J1213" t="str">
        <f>TRIM(CONCATENATE(wiz[[#This Row],[SHIPPER..................]],wiz[[#This Row],[ZIP2..]],wiz[[#This Row],[ZIP3..]]))</f>
        <v>TRACTOR SUPPLY MANHAT| 4427842134</v>
      </c>
      <c r="K1213" s="1">
        <v>2</v>
      </c>
      <c r="L1213" s="1">
        <v>1.93</v>
      </c>
      <c r="M1213" s="1">
        <v>0.21</v>
      </c>
      <c r="N1213" s="1">
        <v>479</v>
      </c>
      <c r="O1213" s="1">
        <v>0.81</v>
      </c>
      <c r="P1213" s="1">
        <v>229</v>
      </c>
      <c r="Q1213" s="1">
        <v>0.48</v>
      </c>
      <c r="R1213" s="1">
        <v>14</v>
      </c>
      <c r="S1213" s="1">
        <v>-69</v>
      </c>
      <c r="T1213" s="1">
        <v>37</v>
      </c>
      <c r="U1213" s="1">
        <v>170</v>
      </c>
      <c r="V1213" s="1">
        <v>138</v>
      </c>
      <c r="W1213" s="1">
        <v>18031</v>
      </c>
      <c r="X1213" s="1">
        <v>44278</v>
      </c>
      <c r="Y1213" s="1">
        <v>42134</v>
      </c>
      <c r="Z1213" s="1">
        <v>1.92</v>
      </c>
      <c r="AA1213" s="6">
        <f t="shared" si="238"/>
        <v>533</v>
      </c>
      <c r="AB1213" s="6">
        <f t="shared" si="239"/>
        <v>276</v>
      </c>
      <c r="AC1213" s="6">
        <f t="shared" si="240"/>
        <v>27994</v>
      </c>
      <c r="AD1213" s="6">
        <f t="shared" si="241"/>
        <v>52.521575984990619</v>
      </c>
      <c r="AE1213" s="7">
        <f t="shared" si="242"/>
        <v>-627</v>
      </c>
      <c r="AF1213" t="str">
        <f t="shared" ca="1" si="243"/>
        <v>$V$356</v>
      </c>
      <c r="AG1213" t="str">
        <f t="shared" ca="1" si="244"/>
        <v>$J$356</v>
      </c>
      <c r="AH1213" t="str">
        <f t="shared" ca="1" si="245"/>
        <v>TRACTOR SUPPLY MANHAT| 3070142134</v>
      </c>
      <c r="AI1213" t="str">
        <f t="shared" ca="1" si="234"/>
        <v>$K$356</v>
      </c>
      <c r="AJ1213" s="8">
        <f t="shared" si="235"/>
        <v>3.7523452157598499E-3</v>
      </c>
      <c r="AK1213" s="7">
        <f t="shared" si="236"/>
        <v>-192</v>
      </c>
      <c r="AL1213" s="7" t="str">
        <f t="shared" ca="1" si="246"/>
        <v>b: C H ROBINSON | 4817435150</v>
      </c>
      <c r="AM1213" t="b">
        <f t="shared" si="237"/>
        <v>0</v>
      </c>
    </row>
    <row r="1214" spans="3:39" x14ac:dyDescent="0.3">
      <c r="C1214" s="1" t="s">
        <v>222</v>
      </c>
      <c r="D1214" s="1" t="s">
        <v>218</v>
      </c>
      <c r="E1214" s="1" t="s">
        <v>39</v>
      </c>
      <c r="F1214" s="1" t="s">
        <v>87</v>
      </c>
      <c r="G1214" s="1" t="s">
        <v>1358</v>
      </c>
      <c r="H1214" s="1" t="s">
        <v>68</v>
      </c>
      <c r="I1214" s="1" t="s">
        <v>1211</v>
      </c>
      <c r="J1214" t="str">
        <f>TRIM(CONCATENATE(wiz[[#This Row],[SHIPPER..................]],wiz[[#This Row],[ZIP2..]],wiz[[#This Row],[ZIP3..]]))</f>
        <v>OWENS CORNING FIBERGL| 4427828051</v>
      </c>
      <c r="K1214" s="1">
        <v>1</v>
      </c>
      <c r="L1214" s="1">
        <v>1.84</v>
      </c>
      <c r="M1214" s="1">
        <v>0.17</v>
      </c>
      <c r="N1214" s="1">
        <v>492</v>
      </c>
      <c r="O1214" s="1">
        <v>0.88</v>
      </c>
      <c r="P1214" s="1">
        <v>24</v>
      </c>
      <c r="Q1214" s="1">
        <v>0.25</v>
      </c>
      <c r="R1214" s="1">
        <v>58</v>
      </c>
      <c r="S1214" s="1">
        <v>-4</v>
      </c>
      <c r="T1214" s="1">
        <v>20</v>
      </c>
      <c r="U1214" s="1">
        <v>-29</v>
      </c>
      <c r="V1214" s="1">
        <v>-13</v>
      </c>
      <c r="W1214" s="1">
        <v>44256</v>
      </c>
      <c r="X1214" s="1">
        <v>44278</v>
      </c>
      <c r="Y1214" s="1">
        <v>28051</v>
      </c>
      <c r="Z1214" s="1">
        <v>1.79</v>
      </c>
      <c r="AA1214" s="6">
        <f t="shared" si="238"/>
        <v>733</v>
      </c>
      <c r="AB1214" s="6">
        <f t="shared" si="239"/>
        <v>-13</v>
      </c>
      <c r="AC1214" s="6">
        <f t="shared" si="240"/>
        <v>-44750</v>
      </c>
      <c r="AD1214" s="6">
        <f t="shared" si="241"/>
        <v>-61.050477489768078</v>
      </c>
      <c r="AE1214" s="7">
        <f t="shared" si="242"/>
        <v>-546</v>
      </c>
      <c r="AF1214" t="str">
        <f t="shared" ca="1" si="243"/>
        <v>$V$1036</v>
      </c>
      <c r="AG1214" t="str">
        <f t="shared" ca="1" si="244"/>
        <v>$J$1036</v>
      </c>
      <c r="AH1214" t="str">
        <f t="shared" ca="1" si="245"/>
        <v>OWENS CORNING FIBERGL| 2808655720</v>
      </c>
      <c r="AI1214" t="str">
        <f t="shared" ca="1" si="234"/>
        <v>$K$1036</v>
      </c>
      <c r="AJ1214" s="8">
        <f t="shared" si="235"/>
        <v>1.364256480218281E-3</v>
      </c>
      <c r="AK1214" s="7">
        <f t="shared" si="236"/>
        <v>-155</v>
      </c>
      <c r="AL1214" s="7" t="str">
        <f t="shared" ca="1" si="246"/>
        <v>b: C H ROBINSON | 4607237643</v>
      </c>
      <c r="AM1214" t="b">
        <f t="shared" si="237"/>
        <v>0</v>
      </c>
    </row>
    <row r="1215" spans="3:39" x14ac:dyDescent="0.3">
      <c r="C1215" s="1" t="s">
        <v>217</v>
      </c>
      <c r="D1215" s="1" t="s">
        <v>218</v>
      </c>
      <c r="E1215" s="1" t="s">
        <v>39</v>
      </c>
      <c r="F1215" s="1" t="s">
        <v>87</v>
      </c>
      <c r="G1215" s="1" t="s">
        <v>1358</v>
      </c>
      <c r="H1215" s="1" t="s">
        <v>68</v>
      </c>
      <c r="I1215" s="1" t="s">
        <v>1211</v>
      </c>
      <c r="J1215" t="str">
        <f>TRIM(CONCATENATE(wiz[[#This Row],[SHIPPER..................]],wiz[[#This Row],[ZIP2..]],wiz[[#This Row],[ZIP3..]]))</f>
        <v>OWENS CORNING SALES | 4427828051</v>
      </c>
      <c r="K1215" s="1">
        <v>1</v>
      </c>
      <c r="L1215" s="1">
        <v>1.84</v>
      </c>
      <c r="M1215" s="1">
        <v>0.19</v>
      </c>
      <c r="N1215" s="1">
        <v>492</v>
      </c>
      <c r="O1215" s="1">
        <v>1.08</v>
      </c>
      <c r="P1215" s="1">
        <v>24</v>
      </c>
      <c r="Q1215" s="1">
        <v>0.25</v>
      </c>
      <c r="R1215" s="1">
        <v>53</v>
      </c>
      <c r="S1215" s="1">
        <v>-115</v>
      </c>
      <c r="T1215" s="1">
        <v>-27</v>
      </c>
      <c r="U1215" s="1">
        <v>-24</v>
      </c>
      <c r="V1215" s="1">
        <v>-166</v>
      </c>
      <c r="W1215" s="1">
        <v>44256</v>
      </c>
      <c r="X1215" s="1">
        <v>44278</v>
      </c>
      <c r="Y1215" s="1">
        <v>28051</v>
      </c>
      <c r="Z1215" s="1">
        <v>1.81</v>
      </c>
      <c r="AA1215" s="6">
        <f t="shared" si="238"/>
        <v>313</v>
      </c>
      <c r="AB1215" s="6">
        <f t="shared" si="239"/>
        <v>-166</v>
      </c>
      <c r="AC1215" s="6">
        <f t="shared" si="240"/>
        <v>-8700</v>
      </c>
      <c r="AD1215" s="6">
        <f t="shared" si="241"/>
        <v>-27.795527156549522</v>
      </c>
      <c r="AE1215" s="7">
        <f t="shared" si="242"/>
        <v>-472</v>
      </c>
      <c r="AF1215" t="str">
        <f t="shared" ca="1" si="243"/>
        <v>$V$1060</v>
      </c>
      <c r="AG1215" t="str">
        <f t="shared" ca="1" si="244"/>
        <v>$J$1060</v>
      </c>
      <c r="AH1215" t="str">
        <f t="shared" ca="1" si="245"/>
        <v>OWENS CORNING SALES | 2808679556</v>
      </c>
      <c r="AI1215" t="str">
        <f t="shared" ca="1" si="234"/>
        <v>$K$1060</v>
      </c>
      <c r="AJ1215" s="8">
        <f t="shared" si="235"/>
        <v>3.1948881789137379E-3</v>
      </c>
      <c r="AK1215" s="7">
        <f t="shared" si="236"/>
        <v>-156</v>
      </c>
      <c r="AL1215" s="7" t="str">
        <f t="shared" ca="1" si="246"/>
        <v>b: MATSON LOGISTICS | 881728379</v>
      </c>
      <c r="AM1215" t="b">
        <f t="shared" si="237"/>
        <v>0</v>
      </c>
    </row>
    <row r="1216" spans="3:39" x14ac:dyDescent="0.3">
      <c r="C1216" s="1" t="s">
        <v>37</v>
      </c>
      <c r="D1216" s="1" t="s">
        <v>38</v>
      </c>
      <c r="E1216" s="1" t="s">
        <v>39</v>
      </c>
      <c r="F1216" s="1" t="s">
        <v>87</v>
      </c>
      <c r="G1216" s="1" t="s">
        <v>239</v>
      </c>
      <c r="H1216" s="1" t="s">
        <v>68</v>
      </c>
      <c r="I1216" s="1" t="s">
        <v>505</v>
      </c>
      <c r="J1216" t="str">
        <f>TRIM(CONCATENATE(wiz[[#This Row],[SHIPPER..................]],wiz[[#This Row],[ZIP2..]],wiz[[#This Row],[ZIP3..]]))</f>
        <v>b: C H ROBINSON | 4430128334</v>
      </c>
      <c r="K1216" s="1">
        <v>1</v>
      </c>
      <c r="L1216" s="1">
        <v>1.92</v>
      </c>
      <c r="M1216" s="1">
        <v>0.27</v>
      </c>
      <c r="N1216" s="1">
        <v>548</v>
      </c>
      <c r="O1216" s="1">
        <v>1.96</v>
      </c>
      <c r="P1216" s="1">
        <v>19</v>
      </c>
      <c r="Q1216" s="1">
        <v>0.25</v>
      </c>
      <c r="R1216" s="1">
        <v>9</v>
      </c>
      <c r="S1216" s="1">
        <v>9</v>
      </c>
      <c r="T1216" s="1">
        <v>-217</v>
      </c>
      <c r="U1216" s="1">
        <v>-139</v>
      </c>
      <c r="V1216" s="1">
        <v>-347</v>
      </c>
      <c r="W1216" s="1">
        <v>44087</v>
      </c>
      <c r="X1216" s="1">
        <v>44301</v>
      </c>
      <c r="Y1216" s="1">
        <v>28334</v>
      </c>
      <c r="Z1216" s="1">
        <v>1.97</v>
      </c>
      <c r="AA1216" s="6">
        <f t="shared" si="238"/>
        <v>615</v>
      </c>
      <c r="AB1216" s="6">
        <f t="shared" si="239"/>
        <v>-347</v>
      </c>
      <c r="AC1216" s="6">
        <f t="shared" si="240"/>
        <v>-122022</v>
      </c>
      <c r="AD1216" s="6">
        <f t="shared" si="241"/>
        <v>-198.40975609756097</v>
      </c>
      <c r="AE1216" s="7">
        <f t="shared" si="242"/>
        <v>-1118</v>
      </c>
      <c r="AF1216" t="str">
        <f t="shared" ca="1" si="243"/>
        <v>$V$1066</v>
      </c>
      <c r="AG1216" t="str">
        <f t="shared" ca="1" si="244"/>
        <v>$J$1066</v>
      </c>
      <c r="AH1216" t="str">
        <f t="shared" ca="1" si="245"/>
        <v>b: C H ROBINSON | 2736036101</v>
      </c>
      <c r="AI1216" t="str">
        <f t="shared" ca="1" si="234"/>
        <v>$K$1066</v>
      </c>
      <c r="AJ1216" s="8">
        <f t="shared" si="235"/>
        <v>1.6260162601626016E-3</v>
      </c>
      <c r="AK1216" s="7">
        <f t="shared" si="236"/>
        <v>-560</v>
      </c>
      <c r="AL1216" s="7" t="str">
        <f t="shared" ca="1" si="246"/>
        <v>b: C H ROBINSON | 6080335055</v>
      </c>
      <c r="AM1216" t="b">
        <f t="shared" si="237"/>
        <v>0</v>
      </c>
    </row>
    <row r="1217" spans="3:39" x14ac:dyDescent="0.3">
      <c r="C1217" s="1" t="s">
        <v>92</v>
      </c>
      <c r="D1217" s="1" t="s">
        <v>93</v>
      </c>
      <c r="E1217" s="1" t="s">
        <v>39</v>
      </c>
      <c r="F1217" s="1" t="s">
        <v>87</v>
      </c>
      <c r="G1217" s="1" t="s">
        <v>1357</v>
      </c>
      <c r="H1217" s="1" t="s">
        <v>68</v>
      </c>
      <c r="I1217" s="1" t="s">
        <v>924</v>
      </c>
      <c r="J1217" t="str">
        <f>TRIM(CONCATENATE(wiz[[#This Row],[SHIPPER..................]],wiz[[#This Row],[ZIP2..]],wiz[[#This Row],[ZIP3..]]))</f>
        <v>GEORGIA PACIFIC CPG F| 4426027260</v>
      </c>
      <c r="K1217" s="1">
        <v>1</v>
      </c>
      <c r="L1217" s="1">
        <v>1.79</v>
      </c>
      <c r="M1217" s="1">
        <v>0.31</v>
      </c>
      <c r="N1217" s="1">
        <v>445</v>
      </c>
      <c r="O1217" s="1">
        <v>0.75</v>
      </c>
      <c r="P1217" s="1">
        <v>28</v>
      </c>
      <c r="Q1217" s="1">
        <v>0.25</v>
      </c>
      <c r="R1217" s="1">
        <v>-2</v>
      </c>
      <c r="S1217" s="1">
        <v>-46</v>
      </c>
      <c r="T1217" s="1">
        <v>32</v>
      </c>
      <c r="U1217" s="1">
        <v>60</v>
      </c>
      <c r="V1217" s="1">
        <v>46</v>
      </c>
      <c r="W1217" s="1">
        <v>44256</v>
      </c>
      <c r="X1217" s="1">
        <v>44260</v>
      </c>
      <c r="Y1217" s="1">
        <v>27260</v>
      </c>
      <c r="Z1217" s="1">
        <v>1.88</v>
      </c>
      <c r="AA1217" s="6">
        <f t="shared" si="238"/>
        <v>56</v>
      </c>
      <c r="AB1217" s="6">
        <f t="shared" si="239"/>
        <v>46</v>
      </c>
      <c r="AC1217" s="6">
        <f t="shared" si="240"/>
        <v>19469</v>
      </c>
      <c r="AD1217" s="6">
        <f t="shared" si="241"/>
        <v>347.66071428571428</v>
      </c>
      <c r="AE1217" s="7">
        <f t="shared" si="242"/>
        <v>-98</v>
      </c>
      <c r="AF1217" t="str">
        <f t="shared" ca="1" si="243"/>
        <v>$V$279</v>
      </c>
      <c r="AG1217" t="str">
        <f t="shared" ca="1" si="244"/>
        <v>$J$279</v>
      </c>
      <c r="AH1217" t="str">
        <f t="shared" ca="1" si="245"/>
        <v>b: NOLAN TRANSPORTATI| 3026945005</v>
      </c>
      <c r="AI1217" t="str">
        <f t="shared" ca="1" si="234"/>
        <v>$K$279</v>
      </c>
      <c r="AJ1217" s="8">
        <f t="shared" si="235"/>
        <v>1.7857142857142856E-2</v>
      </c>
      <c r="AK1217" s="7">
        <f t="shared" si="236"/>
        <v>378</v>
      </c>
      <c r="AL1217" s="7" t="str">
        <f t="shared" ca="1" si="246"/>
        <v>GEORGIA PACIFIC CPG F| 2930138301</v>
      </c>
      <c r="AM1217" t="b">
        <f t="shared" si="237"/>
        <v>0</v>
      </c>
    </row>
    <row r="1218" spans="3:39" x14ac:dyDescent="0.3">
      <c r="C1218" s="1" t="s">
        <v>37</v>
      </c>
      <c r="D1218" s="1" t="s">
        <v>38</v>
      </c>
      <c r="E1218" s="1" t="s">
        <v>39</v>
      </c>
      <c r="F1218" s="1" t="s">
        <v>87</v>
      </c>
      <c r="G1218" s="1" t="s">
        <v>1360</v>
      </c>
      <c r="H1218" s="1" t="s">
        <v>68</v>
      </c>
      <c r="I1218" s="1" t="s">
        <v>655</v>
      </c>
      <c r="J1218" t="str">
        <f>TRIM(CONCATENATE(wiz[[#This Row],[SHIPPER..................]],wiz[[#This Row],[ZIP2..]],wiz[[#This Row],[ZIP3..]]))</f>
        <v>b: C H ROBINSON | 4427028658</v>
      </c>
      <c r="K1218" s="1">
        <v>1</v>
      </c>
      <c r="L1218" s="1">
        <v>1.48</v>
      </c>
      <c r="M1218" s="1">
        <v>0.27</v>
      </c>
      <c r="N1218" s="1">
        <v>456</v>
      </c>
      <c r="O1218" s="1">
        <v>1.58</v>
      </c>
      <c r="P1218" s="1">
        <v>116</v>
      </c>
      <c r="Q1218" s="1">
        <v>0.35</v>
      </c>
      <c r="R1218" s="1">
        <v>13</v>
      </c>
      <c r="S1218" s="1">
        <v>-109</v>
      </c>
      <c r="T1218" s="1">
        <v>-146</v>
      </c>
      <c r="U1218" s="1">
        <v>-238</v>
      </c>
      <c r="V1218" s="1">
        <v>-493</v>
      </c>
      <c r="W1218" s="1">
        <v>45839</v>
      </c>
      <c r="X1218" s="1">
        <v>44270</v>
      </c>
      <c r="Y1218" s="1">
        <v>28658</v>
      </c>
      <c r="Z1218" s="1">
        <v>1.53</v>
      </c>
      <c r="AA1218" s="6">
        <f t="shared" si="238"/>
        <v>615</v>
      </c>
      <c r="AB1218" s="6">
        <f t="shared" si="239"/>
        <v>-493</v>
      </c>
      <c r="AC1218" s="6">
        <f t="shared" si="240"/>
        <v>-122022</v>
      </c>
      <c r="AD1218" s="6">
        <f t="shared" si="241"/>
        <v>-198.40975609756097</v>
      </c>
      <c r="AE1218" s="7">
        <f t="shared" si="242"/>
        <v>-1118</v>
      </c>
      <c r="AF1218" t="str">
        <f t="shared" ca="1" si="243"/>
        <v>$V$1066</v>
      </c>
      <c r="AG1218" t="str">
        <f t="shared" ca="1" si="244"/>
        <v>$J$1066</v>
      </c>
      <c r="AH1218" t="str">
        <f t="shared" ca="1" si="245"/>
        <v>b: C H ROBINSON | 2736036101</v>
      </c>
      <c r="AI1218" t="str">
        <f t="shared" ref="AI1218:AI1281" ca="1" si="247">REPLACE(AF1218,2,1,"K")</f>
        <v>$K$1066</v>
      </c>
      <c r="AJ1218" s="8">
        <f t="shared" ref="AJ1218:AJ1281" si="248">K1218/AA1218</f>
        <v>1.6260162601626016E-3</v>
      </c>
      <c r="AK1218" s="7">
        <f t="shared" ref="AK1218:AK1281" si="249">_xlfn.MINIFS($V$3:$V$2378,$C$3:$C$2378,C1218,$AJ$3:$AJ$2378,"&gt;0.05")</f>
        <v>-560</v>
      </c>
      <c r="AL1218" s="7" t="str">
        <f t="shared" ca="1" si="246"/>
        <v>b: C H ROBINSON | 6080335055</v>
      </c>
      <c r="AM1218" t="b">
        <f t="shared" ref="AM1218:AM1281" si="250">IF(AK1218=V1218,J1218,FALSE)</f>
        <v>0</v>
      </c>
    </row>
    <row r="1219" spans="3:39" x14ac:dyDescent="0.3">
      <c r="C1219" s="1" t="s">
        <v>37</v>
      </c>
      <c r="D1219" s="1" t="s">
        <v>38</v>
      </c>
      <c r="E1219" s="1" t="s">
        <v>39</v>
      </c>
      <c r="F1219" s="1" t="s">
        <v>87</v>
      </c>
      <c r="G1219" s="1" t="s">
        <v>1360</v>
      </c>
      <c r="H1219" s="1" t="s">
        <v>68</v>
      </c>
      <c r="I1219" s="1" t="s">
        <v>519</v>
      </c>
      <c r="J1219" t="str">
        <f>TRIM(CONCATENATE(wiz[[#This Row],[SHIPPER..................]],wiz[[#This Row],[ZIP2..]],wiz[[#This Row],[ZIP3..]]))</f>
        <v>b: C H ROBINSON | 4427027530</v>
      </c>
      <c r="K1219" s="1">
        <v>1</v>
      </c>
      <c r="L1219" s="1">
        <v>1.68</v>
      </c>
      <c r="M1219" s="1">
        <v>0.27</v>
      </c>
      <c r="N1219" s="1">
        <v>583</v>
      </c>
      <c r="O1219" s="1">
        <v>0.92</v>
      </c>
      <c r="P1219" s="1">
        <v>40</v>
      </c>
      <c r="Q1219" s="1">
        <v>0.25</v>
      </c>
      <c r="R1219" s="1">
        <v>5</v>
      </c>
      <c r="S1219" s="1">
        <v>-109</v>
      </c>
      <c r="T1219" s="1">
        <v>43</v>
      </c>
      <c r="U1219" s="1">
        <v>44</v>
      </c>
      <c r="V1219" s="1">
        <v>-22</v>
      </c>
      <c r="W1219" s="1">
        <v>44622</v>
      </c>
      <c r="X1219" s="1">
        <v>44270</v>
      </c>
      <c r="Y1219" s="1">
        <v>27530</v>
      </c>
      <c r="Z1219" s="1">
        <v>1.73</v>
      </c>
      <c r="AA1219" s="6">
        <f t="shared" ref="AA1219:AA1282" si="251">SUMIFS(K$3:K$2378,$C$3:$C$2378,$C1219)</f>
        <v>615</v>
      </c>
      <c r="AB1219" s="6">
        <f t="shared" ref="AB1219:AB1282" si="252">V1219*K1219</f>
        <v>-22</v>
      </c>
      <c r="AC1219" s="6">
        <f t="shared" ref="AC1219:AC1282" si="253">SUMIFS(AB$3:AB$2378,$C$3:$C$2378,$C1219)</f>
        <v>-122022</v>
      </c>
      <c r="AD1219" s="6">
        <f t="shared" ref="AD1219:AD1282" si="254">AC1219/AA1219</f>
        <v>-198.40975609756097</v>
      </c>
      <c r="AE1219" s="7">
        <f t="shared" ref="AE1219:AE1282" si="255">_xlfn.MINIFS($V$3:$V$2378,$C$3:$C$2378,C1219)</f>
        <v>-1118</v>
      </c>
      <c r="AF1219" t="str">
        <f t="shared" ref="AF1219:AF1282" ca="1" si="256">CELL("address",INDEX($V$3:$V$2378,MATCH(_xlfn.MINIFS($V$3:$V$2378,$C$3:$C$2378,C1219),$V$3:$V$2378,0)))</f>
        <v>$V$1066</v>
      </c>
      <c r="AG1219" t="str">
        <f t="shared" ref="AG1219:AG1282" ca="1" si="257">REPLACE(AF1219,2,1,"J")</f>
        <v>$J$1066</v>
      </c>
      <c r="AH1219" t="str">
        <f t="shared" ref="AH1219:AH1282" ca="1" si="258">INDIRECT(AG1219)</f>
        <v>b: C H ROBINSON | 2736036101</v>
      </c>
      <c r="AI1219" t="str">
        <f t="shared" ca="1" si="247"/>
        <v>$K$1066</v>
      </c>
      <c r="AJ1219" s="8">
        <f t="shared" si="248"/>
        <v>1.6260162601626016E-3</v>
      </c>
      <c r="AK1219" s="7">
        <f t="shared" si="249"/>
        <v>-560</v>
      </c>
      <c r="AL1219" s="7" t="str">
        <f t="shared" ref="AL1219:AL1282" ca="1" si="259">OFFSET(J$2,MATCH(AK1219,$V$3:$V$2378,0),)</f>
        <v>b: C H ROBINSON | 6080335055</v>
      </c>
      <c r="AM1219" t="b">
        <f t="shared" si="250"/>
        <v>0</v>
      </c>
    </row>
    <row r="1220" spans="3:39" x14ac:dyDescent="0.3">
      <c r="C1220" s="1" t="s">
        <v>92</v>
      </c>
      <c r="D1220" s="1" t="s">
        <v>93</v>
      </c>
      <c r="E1220" s="1" t="s">
        <v>39</v>
      </c>
      <c r="F1220" s="1" t="s">
        <v>87</v>
      </c>
      <c r="G1220" s="1" t="s">
        <v>1357</v>
      </c>
      <c r="H1220" s="1" t="s">
        <v>68</v>
      </c>
      <c r="I1220" s="1" t="s">
        <v>1361</v>
      </c>
      <c r="J1220" t="str">
        <f>TRIM(CONCATENATE(wiz[[#This Row],[SHIPPER..................]],wiz[[#This Row],[ZIP2..]],wiz[[#This Row],[ZIP3..]]))</f>
        <v>GEORGIA PACIFIC CPG F| 4426027801</v>
      </c>
      <c r="K1220" s="1">
        <v>1</v>
      </c>
      <c r="L1220" s="1">
        <v>1.77</v>
      </c>
      <c r="M1220" s="1">
        <v>0.27</v>
      </c>
      <c r="N1220" s="1">
        <v>545</v>
      </c>
      <c r="O1220" s="1">
        <v>1.05</v>
      </c>
      <c r="P1220" s="1">
        <v>111</v>
      </c>
      <c r="Q1220" s="1">
        <v>0.35</v>
      </c>
      <c r="R1220" s="1">
        <v>139</v>
      </c>
      <c r="S1220" s="1">
        <v>-46</v>
      </c>
      <c r="T1220" s="1">
        <v>-1</v>
      </c>
      <c r="U1220" s="1">
        <v>-26</v>
      </c>
      <c r="V1220" s="1">
        <v>-73</v>
      </c>
      <c r="W1220" s="1">
        <v>43917</v>
      </c>
      <c r="X1220" s="1">
        <v>44260</v>
      </c>
      <c r="Y1220" s="1">
        <v>27801</v>
      </c>
      <c r="Z1220" s="1">
        <v>1.82</v>
      </c>
      <c r="AA1220" s="6">
        <f t="shared" si="251"/>
        <v>56</v>
      </c>
      <c r="AB1220" s="6">
        <f t="shared" si="252"/>
        <v>-73</v>
      </c>
      <c r="AC1220" s="6">
        <f t="shared" si="253"/>
        <v>19469</v>
      </c>
      <c r="AD1220" s="6">
        <f t="shared" si="254"/>
        <v>347.66071428571428</v>
      </c>
      <c r="AE1220" s="7">
        <f t="shared" si="255"/>
        <v>-98</v>
      </c>
      <c r="AF1220" t="str">
        <f t="shared" ca="1" si="256"/>
        <v>$V$279</v>
      </c>
      <c r="AG1220" t="str">
        <f t="shared" ca="1" si="257"/>
        <v>$J$279</v>
      </c>
      <c r="AH1220" t="str">
        <f t="shared" ca="1" si="258"/>
        <v>b: NOLAN TRANSPORTATI| 3026945005</v>
      </c>
      <c r="AI1220" t="str">
        <f t="shared" ca="1" si="247"/>
        <v>$K$279</v>
      </c>
      <c r="AJ1220" s="8">
        <f t="shared" si="248"/>
        <v>1.7857142857142856E-2</v>
      </c>
      <c r="AK1220" s="7">
        <f t="shared" si="249"/>
        <v>378</v>
      </c>
      <c r="AL1220" s="7" t="str">
        <f t="shared" ca="1" si="259"/>
        <v>GEORGIA PACIFIC CPG F| 2930138301</v>
      </c>
      <c r="AM1220" t="b">
        <f t="shared" si="250"/>
        <v>0</v>
      </c>
    </row>
    <row r="1221" spans="3:39" x14ac:dyDescent="0.3">
      <c r="C1221" s="1" t="s">
        <v>47</v>
      </c>
      <c r="D1221" s="1" t="s">
        <v>48</v>
      </c>
      <c r="E1221" s="1" t="s">
        <v>39</v>
      </c>
      <c r="F1221" s="1" t="s">
        <v>87</v>
      </c>
      <c r="G1221" s="1" t="s">
        <v>239</v>
      </c>
      <c r="H1221" s="1" t="s">
        <v>68</v>
      </c>
      <c r="I1221" s="1" t="s">
        <v>69</v>
      </c>
      <c r="J1221" t="str">
        <f>TRIM(CONCATENATE(wiz[[#This Row],[SHIPPER..................]],wiz[[#This Row],[ZIP2..]],wiz[[#This Row],[ZIP3..]]))</f>
        <v>LOWES MLXP VAN ONE WA| 4430127831</v>
      </c>
      <c r="K1221" s="1">
        <v>4</v>
      </c>
      <c r="L1221" s="1">
        <v>1.95</v>
      </c>
      <c r="M1221" s="1">
        <v>0.21</v>
      </c>
      <c r="N1221" s="1">
        <v>511</v>
      </c>
      <c r="O1221" s="1">
        <v>0.83</v>
      </c>
      <c r="P1221" s="1">
        <v>94</v>
      </c>
      <c r="Q1221" s="1">
        <v>0.33</v>
      </c>
      <c r="R1221" s="1">
        <v>179</v>
      </c>
      <c r="S1221" s="1">
        <v>-21</v>
      </c>
      <c r="T1221" s="1">
        <v>51</v>
      </c>
      <c r="U1221" s="1">
        <v>2</v>
      </c>
      <c r="V1221" s="1">
        <v>32</v>
      </c>
      <c r="W1221" s="1">
        <v>44256</v>
      </c>
      <c r="X1221" s="1">
        <v>44301</v>
      </c>
      <c r="Y1221" s="1">
        <v>27831</v>
      </c>
      <c r="Z1221" s="1">
        <v>1.94</v>
      </c>
      <c r="AA1221" s="6">
        <f t="shared" si="251"/>
        <v>678</v>
      </c>
      <c r="AB1221" s="6">
        <f t="shared" si="252"/>
        <v>128</v>
      </c>
      <c r="AC1221" s="6">
        <f t="shared" si="253"/>
        <v>-50621</v>
      </c>
      <c r="AD1221" s="6">
        <f t="shared" si="254"/>
        <v>-74.662241887905608</v>
      </c>
      <c r="AE1221" s="7">
        <f t="shared" si="255"/>
        <v>-655</v>
      </c>
      <c r="AF1221" t="str">
        <f t="shared" ca="1" si="256"/>
        <v>$V$1026</v>
      </c>
      <c r="AG1221" t="str">
        <f t="shared" ca="1" si="257"/>
        <v>$J$1026</v>
      </c>
      <c r="AH1221" t="str">
        <f t="shared" ca="1" si="258"/>
        <v>LOWES MLXP VAN ONE WA| 2820147265</v>
      </c>
      <c r="AI1221" t="str">
        <f t="shared" ca="1" si="247"/>
        <v>$K$1026</v>
      </c>
      <c r="AJ1221" s="8">
        <f t="shared" si="248"/>
        <v>5.8997050147492625E-3</v>
      </c>
      <c r="AK1221" s="7">
        <f t="shared" si="249"/>
        <v>-233</v>
      </c>
      <c r="AL1221" s="7" t="str">
        <f t="shared" ca="1" si="259"/>
        <v>b: ECHO GLOBAL LOGIST| 6621537201</v>
      </c>
      <c r="AM1221" t="b">
        <f t="shared" si="250"/>
        <v>0</v>
      </c>
    </row>
    <row r="1222" spans="3:39" x14ac:dyDescent="0.3">
      <c r="C1222" s="1" t="s">
        <v>148</v>
      </c>
      <c r="D1222" s="1" t="s">
        <v>149</v>
      </c>
      <c r="E1222" s="1" t="s">
        <v>39</v>
      </c>
      <c r="F1222" s="1" t="s">
        <v>87</v>
      </c>
      <c r="G1222" s="1" t="s">
        <v>1359</v>
      </c>
      <c r="H1222" s="1" t="s">
        <v>185</v>
      </c>
      <c r="I1222" s="1" t="s">
        <v>1362</v>
      </c>
      <c r="J1222" t="str">
        <f>TRIM(CONCATENATE(wiz[[#This Row],[SHIPPER..................]],wiz[[#This Row],[ZIP2..]],wiz[[#This Row],[ZIP3..]]))</f>
        <v>BRIGGS AND STRATTON | 4424113461</v>
      </c>
      <c r="K1222" s="1">
        <v>4</v>
      </c>
      <c r="L1222" s="1">
        <v>2.81</v>
      </c>
      <c r="M1222" s="1">
        <v>0.19</v>
      </c>
      <c r="N1222" s="1">
        <v>364</v>
      </c>
      <c r="O1222" s="1">
        <v>0.7</v>
      </c>
      <c r="P1222" s="1">
        <v>70</v>
      </c>
      <c r="Q1222" s="1">
        <v>0.28999999999999998</v>
      </c>
      <c r="R1222" s="1">
        <v>61</v>
      </c>
      <c r="S1222" s="1">
        <v>-102</v>
      </c>
      <c r="T1222" s="1">
        <v>17</v>
      </c>
      <c r="U1222" s="1">
        <v>-97</v>
      </c>
      <c r="V1222" s="1">
        <v>-182</v>
      </c>
      <c r="W1222" s="1">
        <v>44888</v>
      </c>
      <c r="X1222" s="1">
        <v>44241</v>
      </c>
      <c r="Y1222" s="1">
        <v>13461</v>
      </c>
      <c r="Z1222" s="1">
        <v>2.78</v>
      </c>
      <c r="AA1222" s="6">
        <f t="shared" si="251"/>
        <v>306</v>
      </c>
      <c r="AB1222" s="6">
        <f t="shared" si="252"/>
        <v>-728</v>
      </c>
      <c r="AC1222" s="6">
        <f t="shared" si="253"/>
        <v>-34266</v>
      </c>
      <c r="AD1222" s="6">
        <f t="shared" si="254"/>
        <v>-111.98039215686275</v>
      </c>
      <c r="AE1222" s="7">
        <f t="shared" si="255"/>
        <v>-566</v>
      </c>
      <c r="AF1222" t="str">
        <f t="shared" ca="1" si="256"/>
        <v>$V$939</v>
      </c>
      <c r="AG1222" t="str">
        <f t="shared" ca="1" si="257"/>
        <v>$J$939</v>
      </c>
      <c r="AH1222" t="str">
        <f t="shared" ca="1" si="258"/>
        <v>BRIGGS AND STRATTON | 6390129456</v>
      </c>
      <c r="AI1222" t="str">
        <f t="shared" ca="1" si="247"/>
        <v>$K$939</v>
      </c>
      <c r="AJ1222" s="8">
        <f t="shared" si="248"/>
        <v>1.3071895424836602E-2</v>
      </c>
      <c r="AK1222" s="7">
        <f t="shared" si="249"/>
        <v>-222</v>
      </c>
      <c r="AL1222" s="7" t="str">
        <f t="shared" ca="1" si="259"/>
        <v>BRIDGESTONE FIRESTONE| 2982960559</v>
      </c>
      <c r="AM1222" t="b">
        <f t="shared" si="250"/>
        <v>0</v>
      </c>
    </row>
    <row r="1223" spans="3:39" x14ac:dyDescent="0.3">
      <c r="C1223" s="1" t="s">
        <v>92</v>
      </c>
      <c r="D1223" s="1" t="s">
        <v>93</v>
      </c>
      <c r="E1223" s="1" t="s">
        <v>39</v>
      </c>
      <c r="F1223" s="1" t="s">
        <v>87</v>
      </c>
      <c r="G1223" s="1" t="s">
        <v>239</v>
      </c>
      <c r="H1223" s="1" t="s">
        <v>90</v>
      </c>
      <c r="I1223" s="1" t="s">
        <v>1048</v>
      </c>
      <c r="J1223" t="str">
        <f>TRIM(CONCATENATE(wiz[[#This Row],[SHIPPER..................]],wiz[[#This Row],[ZIP2..]],wiz[[#This Row],[ZIP3..]]))</f>
        <v>GEORGIA PACIFIC CPG F| 4430129541</v>
      </c>
      <c r="K1223" s="1">
        <v>1</v>
      </c>
      <c r="L1223" s="1">
        <v>1.77</v>
      </c>
      <c r="M1223" s="1">
        <v>0.24</v>
      </c>
      <c r="N1223" s="1">
        <v>584</v>
      </c>
      <c r="O1223" s="1">
        <v>1.71</v>
      </c>
      <c r="P1223" s="1">
        <v>67</v>
      </c>
      <c r="Q1223" s="1">
        <v>0.3</v>
      </c>
      <c r="R1223" s="1">
        <v>25</v>
      </c>
      <c r="S1223" s="1">
        <v>-89</v>
      </c>
      <c r="T1223" s="1">
        <v>-144</v>
      </c>
      <c r="U1223" s="1">
        <v>153</v>
      </c>
      <c r="V1223" s="1">
        <v>-80</v>
      </c>
      <c r="W1223" s="1">
        <v>44888</v>
      </c>
      <c r="X1223" s="1">
        <v>44301</v>
      </c>
      <c r="Y1223" s="1">
        <v>29541</v>
      </c>
      <c r="Z1223" s="1">
        <v>1.79</v>
      </c>
      <c r="AA1223" s="6">
        <f t="shared" si="251"/>
        <v>56</v>
      </c>
      <c r="AB1223" s="6">
        <f t="shared" si="252"/>
        <v>-80</v>
      </c>
      <c r="AC1223" s="6">
        <f t="shared" si="253"/>
        <v>19469</v>
      </c>
      <c r="AD1223" s="6">
        <f t="shared" si="254"/>
        <v>347.66071428571428</v>
      </c>
      <c r="AE1223" s="7">
        <f t="shared" si="255"/>
        <v>-98</v>
      </c>
      <c r="AF1223" t="str">
        <f t="shared" ca="1" si="256"/>
        <v>$V$279</v>
      </c>
      <c r="AG1223" t="str">
        <f t="shared" ca="1" si="257"/>
        <v>$J$279</v>
      </c>
      <c r="AH1223" t="str">
        <f t="shared" ca="1" si="258"/>
        <v>b: NOLAN TRANSPORTATI| 3026945005</v>
      </c>
      <c r="AI1223" t="str">
        <f t="shared" ca="1" si="247"/>
        <v>$K$279</v>
      </c>
      <c r="AJ1223" s="8">
        <f t="shared" si="248"/>
        <v>1.7857142857142856E-2</v>
      </c>
      <c r="AK1223" s="7">
        <f t="shared" si="249"/>
        <v>378</v>
      </c>
      <c r="AL1223" s="7" t="str">
        <f t="shared" ca="1" si="259"/>
        <v>GEORGIA PACIFIC CPG F| 2930138301</v>
      </c>
      <c r="AM1223" t="b">
        <f t="shared" si="250"/>
        <v>0</v>
      </c>
    </row>
    <row r="1224" spans="3:39" x14ac:dyDescent="0.3">
      <c r="C1224" s="1" t="s">
        <v>92</v>
      </c>
      <c r="D1224" s="1" t="s">
        <v>93</v>
      </c>
      <c r="E1224" s="1" t="s">
        <v>39</v>
      </c>
      <c r="F1224" s="1" t="s">
        <v>87</v>
      </c>
      <c r="G1224" s="1" t="s">
        <v>239</v>
      </c>
      <c r="H1224" s="1" t="s">
        <v>90</v>
      </c>
      <c r="I1224" s="1" t="s">
        <v>550</v>
      </c>
      <c r="J1224" t="str">
        <f>TRIM(CONCATENATE(wiz[[#This Row],[SHIPPER..................]],wiz[[#This Row],[ZIP2..]],wiz[[#This Row],[ZIP3..]]))</f>
        <v>GEORGIA PACIFIC CPG F| 4430129601</v>
      </c>
      <c r="K1224" s="1">
        <v>1</v>
      </c>
      <c r="L1224" s="1">
        <v>1.77</v>
      </c>
      <c r="M1224" s="1">
        <v>0.27</v>
      </c>
      <c r="N1224" s="1">
        <v>550</v>
      </c>
      <c r="O1224" s="1">
        <v>0.96</v>
      </c>
      <c r="P1224" s="1">
        <v>21</v>
      </c>
      <c r="Q1224" s="1">
        <v>0.25</v>
      </c>
      <c r="R1224" s="1">
        <v>10</v>
      </c>
      <c r="S1224" s="1">
        <v>-89</v>
      </c>
      <c r="T1224" s="1">
        <v>20</v>
      </c>
      <c r="U1224" s="1">
        <v>133</v>
      </c>
      <c r="V1224" s="1">
        <v>64</v>
      </c>
      <c r="W1224" s="1">
        <v>44256</v>
      </c>
      <c r="X1224" s="1">
        <v>44301</v>
      </c>
      <c r="Y1224" s="1">
        <v>29601</v>
      </c>
      <c r="Z1224" s="1">
        <v>1.82</v>
      </c>
      <c r="AA1224" s="6">
        <f t="shared" si="251"/>
        <v>56</v>
      </c>
      <c r="AB1224" s="6">
        <f t="shared" si="252"/>
        <v>64</v>
      </c>
      <c r="AC1224" s="6">
        <f t="shared" si="253"/>
        <v>19469</v>
      </c>
      <c r="AD1224" s="6">
        <f t="shared" si="254"/>
        <v>347.66071428571428</v>
      </c>
      <c r="AE1224" s="7">
        <f t="shared" si="255"/>
        <v>-98</v>
      </c>
      <c r="AF1224" t="str">
        <f t="shared" ca="1" si="256"/>
        <v>$V$279</v>
      </c>
      <c r="AG1224" t="str">
        <f t="shared" ca="1" si="257"/>
        <v>$J$279</v>
      </c>
      <c r="AH1224" t="str">
        <f t="shared" ca="1" si="258"/>
        <v>b: NOLAN TRANSPORTATI| 3026945005</v>
      </c>
      <c r="AI1224" t="str">
        <f t="shared" ca="1" si="247"/>
        <v>$K$279</v>
      </c>
      <c r="AJ1224" s="8">
        <f t="shared" si="248"/>
        <v>1.7857142857142856E-2</v>
      </c>
      <c r="AK1224" s="7">
        <f t="shared" si="249"/>
        <v>378</v>
      </c>
      <c r="AL1224" s="7" t="str">
        <f t="shared" ca="1" si="259"/>
        <v>GEORGIA PACIFIC CPG F| 2930138301</v>
      </c>
      <c r="AM1224" t="b">
        <f t="shared" si="250"/>
        <v>0</v>
      </c>
    </row>
    <row r="1225" spans="3:39" x14ac:dyDescent="0.3">
      <c r="C1225" s="1" t="s">
        <v>92</v>
      </c>
      <c r="D1225" s="1" t="s">
        <v>93</v>
      </c>
      <c r="E1225" s="1" t="s">
        <v>39</v>
      </c>
      <c r="F1225" s="1" t="s">
        <v>87</v>
      </c>
      <c r="G1225" s="1" t="s">
        <v>1357</v>
      </c>
      <c r="H1225" s="1" t="s">
        <v>70</v>
      </c>
      <c r="I1225" s="1" t="s">
        <v>349</v>
      </c>
      <c r="J1225" t="str">
        <f>TRIM(CONCATENATE(wiz[[#This Row],[SHIPPER..................]],wiz[[#This Row],[ZIP2..]],wiz[[#This Row],[ZIP3..]]))</f>
        <v>GEORGIA PACIFIC CPG F| 4426037401</v>
      </c>
      <c r="K1225" s="1">
        <v>1</v>
      </c>
      <c r="L1225" s="1">
        <v>1.77</v>
      </c>
      <c r="M1225" s="1">
        <v>0.3</v>
      </c>
      <c r="N1225" s="1">
        <v>561</v>
      </c>
      <c r="O1225" s="1">
        <v>1.58</v>
      </c>
      <c r="P1225" s="1">
        <v>126</v>
      </c>
      <c r="Q1225" s="1">
        <v>0.35</v>
      </c>
      <c r="R1225" s="1">
        <v>-86</v>
      </c>
      <c r="S1225" s="1">
        <v>-46</v>
      </c>
      <c r="T1225" s="1">
        <v>-113</v>
      </c>
      <c r="U1225" s="1">
        <v>61</v>
      </c>
      <c r="V1225" s="1">
        <v>-98</v>
      </c>
      <c r="W1225" s="1">
        <v>45889</v>
      </c>
      <c r="X1225" s="1">
        <v>44260</v>
      </c>
      <c r="Y1225" s="1">
        <v>37401</v>
      </c>
      <c r="Z1225" s="1">
        <v>1.85</v>
      </c>
      <c r="AA1225" s="6">
        <f t="shared" si="251"/>
        <v>56</v>
      </c>
      <c r="AB1225" s="6">
        <f t="shared" si="252"/>
        <v>-98</v>
      </c>
      <c r="AC1225" s="6">
        <f t="shared" si="253"/>
        <v>19469</v>
      </c>
      <c r="AD1225" s="6">
        <f t="shared" si="254"/>
        <v>347.66071428571428</v>
      </c>
      <c r="AE1225" s="7">
        <f t="shared" si="255"/>
        <v>-98</v>
      </c>
      <c r="AF1225" t="str">
        <f t="shared" ca="1" si="256"/>
        <v>$V$279</v>
      </c>
      <c r="AG1225" t="str">
        <f t="shared" ca="1" si="257"/>
        <v>$J$279</v>
      </c>
      <c r="AH1225" t="str">
        <f t="shared" ca="1" si="258"/>
        <v>b: NOLAN TRANSPORTATI| 3026945005</v>
      </c>
      <c r="AI1225" t="str">
        <f t="shared" ca="1" si="247"/>
        <v>$K$279</v>
      </c>
      <c r="AJ1225" s="8">
        <f t="shared" si="248"/>
        <v>1.7857142857142856E-2</v>
      </c>
      <c r="AK1225" s="7">
        <f t="shared" si="249"/>
        <v>378</v>
      </c>
      <c r="AL1225" s="7" t="str">
        <f t="shared" ca="1" si="259"/>
        <v>GEORGIA PACIFIC CPG F| 2930138301</v>
      </c>
      <c r="AM1225" t="b">
        <f t="shared" si="250"/>
        <v>0</v>
      </c>
    </row>
    <row r="1226" spans="3:39" x14ac:dyDescent="0.3">
      <c r="C1226" s="1" t="s">
        <v>92</v>
      </c>
      <c r="D1226" s="1" t="s">
        <v>93</v>
      </c>
      <c r="E1226" s="1" t="s">
        <v>39</v>
      </c>
      <c r="F1226" s="1" t="s">
        <v>87</v>
      </c>
      <c r="G1226" s="1" t="s">
        <v>1357</v>
      </c>
      <c r="H1226" s="1" t="s">
        <v>70</v>
      </c>
      <c r="I1226" s="1" t="s">
        <v>85</v>
      </c>
      <c r="J1226" t="str">
        <f>TRIM(CONCATENATE(wiz[[#This Row],[SHIPPER..................]],wiz[[#This Row],[ZIP2..]],wiz[[#This Row],[ZIP3..]]))</f>
        <v>GEORGIA PACIFIC CPG F| 4426038351</v>
      </c>
      <c r="K1226" s="1">
        <v>2</v>
      </c>
      <c r="L1226" s="1">
        <v>1.45</v>
      </c>
      <c r="M1226" s="1">
        <v>0.61</v>
      </c>
      <c r="N1226" s="1">
        <v>614</v>
      </c>
      <c r="O1226" s="1">
        <v>1.3</v>
      </c>
      <c r="P1226" s="1">
        <v>35</v>
      </c>
      <c r="Q1226" s="1">
        <v>0.25</v>
      </c>
      <c r="R1226" s="1">
        <v>-246</v>
      </c>
      <c r="S1226" s="1">
        <v>-46</v>
      </c>
      <c r="T1226" s="1">
        <v>-21</v>
      </c>
      <c r="U1226" s="1">
        <v>502</v>
      </c>
      <c r="V1226" s="1">
        <v>435</v>
      </c>
      <c r="W1226" s="1">
        <v>44622</v>
      </c>
      <c r="X1226" s="1">
        <v>44260</v>
      </c>
      <c r="Y1226" s="1">
        <v>38351</v>
      </c>
      <c r="Z1226" s="1">
        <v>1.84</v>
      </c>
      <c r="AA1226" s="6">
        <f t="shared" si="251"/>
        <v>56</v>
      </c>
      <c r="AB1226" s="6">
        <f t="shared" si="252"/>
        <v>870</v>
      </c>
      <c r="AC1226" s="6">
        <f t="shared" si="253"/>
        <v>19469</v>
      </c>
      <c r="AD1226" s="6">
        <f t="shared" si="254"/>
        <v>347.66071428571428</v>
      </c>
      <c r="AE1226" s="7">
        <f t="shared" si="255"/>
        <v>-98</v>
      </c>
      <c r="AF1226" t="str">
        <f t="shared" ca="1" si="256"/>
        <v>$V$279</v>
      </c>
      <c r="AG1226" t="str">
        <f t="shared" ca="1" si="257"/>
        <v>$J$279</v>
      </c>
      <c r="AH1226" t="str">
        <f t="shared" ca="1" si="258"/>
        <v>b: NOLAN TRANSPORTATI| 3026945005</v>
      </c>
      <c r="AI1226" t="str">
        <f t="shared" ca="1" si="247"/>
        <v>$K$279</v>
      </c>
      <c r="AJ1226" s="8">
        <f t="shared" si="248"/>
        <v>3.5714285714285712E-2</v>
      </c>
      <c r="AK1226" s="7">
        <f t="shared" si="249"/>
        <v>378</v>
      </c>
      <c r="AL1226" s="7" t="str">
        <f t="shared" ca="1" si="259"/>
        <v>GEORGIA PACIFIC CPG F| 2930138301</v>
      </c>
      <c r="AM1226" t="b">
        <f t="shared" si="250"/>
        <v>0</v>
      </c>
    </row>
    <row r="1227" spans="3:39" x14ac:dyDescent="0.3">
      <c r="C1227" s="1" t="s">
        <v>92</v>
      </c>
      <c r="D1227" s="1" t="s">
        <v>93</v>
      </c>
      <c r="E1227" s="1" t="s">
        <v>39</v>
      </c>
      <c r="F1227" s="1" t="s">
        <v>87</v>
      </c>
      <c r="G1227" s="1" t="s">
        <v>1357</v>
      </c>
      <c r="H1227" s="1" t="s">
        <v>70</v>
      </c>
      <c r="I1227" s="1" t="s">
        <v>1363</v>
      </c>
      <c r="J1227" t="str">
        <f>TRIM(CONCATENATE(wiz[[#This Row],[SHIPPER..................]],wiz[[#This Row],[ZIP2..]],wiz[[#This Row],[ZIP3..]]))</f>
        <v>GEORGIA PACIFIC CPG F| 4426038375</v>
      </c>
      <c r="K1227" s="1">
        <v>1</v>
      </c>
      <c r="L1227" s="1">
        <v>1.45</v>
      </c>
      <c r="M1227" s="1">
        <v>0.23</v>
      </c>
      <c r="N1227" s="1">
        <v>654</v>
      </c>
      <c r="O1227" s="1">
        <v>0.92</v>
      </c>
      <c r="P1227" s="1">
        <v>224</v>
      </c>
      <c r="Q1227" s="1">
        <v>0.45</v>
      </c>
      <c r="R1227" s="1">
        <v>-13</v>
      </c>
      <c r="S1227" s="1">
        <v>-46</v>
      </c>
      <c r="T1227" s="1">
        <v>111</v>
      </c>
      <c r="U1227" s="1">
        <v>285</v>
      </c>
      <c r="V1227" s="1">
        <v>350</v>
      </c>
      <c r="W1227" s="1">
        <v>25015</v>
      </c>
      <c r="X1227" s="1">
        <v>44260</v>
      </c>
      <c r="Y1227" s="1">
        <v>38375</v>
      </c>
      <c r="Z1227" s="1">
        <v>1.46</v>
      </c>
      <c r="AA1227" s="6">
        <f t="shared" si="251"/>
        <v>56</v>
      </c>
      <c r="AB1227" s="6">
        <f t="shared" si="252"/>
        <v>350</v>
      </c>
      <c r="AC1227" s="6">
        <f t="shared" si="253"/>
        <v>19469</v>
      </c>
      <c r="AD1227" s="6">
        <f t="shared" si="254"/>
        <v>347.66071428571428</v>
      </c>
      <c r="AE1227" s="7">
        <f t="shared" si="255"/>
        <v>-98</v>
      </c>
      <c r="AF1227" t="str">
        <f t="shared" ca="1" si="256"/>
        <v>$V$279</v>
      </c>
      <c r="AG1227" t="str">
        <f t="shared" ca="1" si="257"/>
        <v>$J$279</v>
      </c>
      <c r="AH1227" t="str">
        <f t="shared" ca="1" si="258"/>
        <v>b: NOLAN TRANSPORTATI| 3026945005</v>
      </c>
      <c r="AI1227" t="str">
        <f t="shared" ca="1" si="247"/>
        <v>$K$279</v>
      </c>
      <c r="AJ1227" s="8">
        <f t="shared" si="248"/>
        <v>1.7857142857142856E-2</v>
      </c>
      <c r="AK1227" s="7">
        <f t="shared" si="249"/>
        <v>378</v>
      </c>
      <c r="AL1227" s="7" t="str">
        <f t="shared" ca="1" si="259"/>
        <v>GEORGIA PACIFIC CPG F| 2930138301</v>
      </c>
      <c r="AM1227" t="b">
        <f t="shared" si="250"/>
        <v>0</v>
      </c>
    </row>
    <row r="1228" spans="3:39" x14ac:dyDescent="0.3">
      <c r="C1228" s="1" t="s">
        <v>37</v>
      </c>
      <c r="D1228" s="1" t="s">
        <v>38</v>
      </c>
      <c r="E1228" s="1" t="s">
        <v>39</v>
      </c>
      <c r="F1228" s="1" t="s">
        <v>87</v>
      </c>
      <c r="G1228" s="1" t="s">
        <v>180</v>
      </c>
      <c r="H1228" s="1" t="s">
        <v>70</v>
      </c>
      <c r="I1228" s="1" t="s">
        <v>1108</v>
      </c>
      <c r="J1228" t="str">
        <f>TRIM(CONCATENATE(wiz[[#This Row],[SHIPPER..................]],wiz[[#This Row],[ZIP2..]],wiz[[#This Row],[ZIP3..]]))</f>
        <v>b: C H ROBINSON | 4423637148</v>
      </c>
      <c r="K1228" s="1">
        <v>1</v>
      </c>
      <c r="L1228" s="1">
        <v>1.48</v>
      </c>
      <c r="M1228" s="1">
        <v>0.27</v>
      </c>
      <c r="N1228" s="1">
        <v>485</v>
      </c>
      <c r="O1228" s="1">
        <v>0.97</v>
      </c>
      <c r="P1228" s="1">
        <v>26</v>
      </c>
      <c r="Q1228" s="1">
        <v>0.25</v>
      </c>
      <c r="R1228" s="1">
        <v>-29</v>
      </c>
      <c r="S1228" s="1">
        <v>-7</v>
      </c>
      <c r="T1228" s="1">
        <v>-1</v>
      </c>
      <c r="U1228" s="1">
        <v>-7</v>
      </c>
      <c r="V1228" s="1">
        <v>-15</v>
      </c>
      <c r="W1228" s="1">
        <v>44256</v>
      </c>
      <c r="X1228" s="1">
        <v>44236</v>
      </c>
      <c r="Y1228" s="1">
        <v>37148</v>
      </c>
      <c r="Z1228" s="1">
        <v>1.53</v>
      </c>
      <c r="AA1228" s="6">
        <f t="shared" si="251"/>
        <v>615</v>
      </c>
      <c r="AB1228" s="6">
        <f t="shared" si="252"/>
        <v>-15</v>
      </c>
      <c r="AC1228" s="6">
        <f t="shared" si="253"/>
        <v>-122022</v>
      </c>
      <c r="AD1228" s="6">
        <f t="shared" si="254"/>
        <v>-198.40975609756097</v>
      </c>
      <c r="AE1228" s="7">
        <f t="shared" si="255"/>
        <v>-1118</v>
      </c>
      <c r="AF1228" t="str">
        <f t="shared" ca="1" si="256"/>
        <v>$V$1066</v>
      </c>
      <c r="AG1228" t="str">
        <f t="shared" ca="1" si="257"/>
        <v>$J$1066</v>
      </c>
      <c r="AH1228" t="str">
        <f t="shared" ca="1" si="258"/>
        <v>b: C H ROBINSON | 2736036101</v>
      </c>
      <c r="AI1228" t="str">
        <f t="shared" ca="1" si="247"/>
        <v>$K$1066</v>
      </c>
      <c r="AJ1228" s="8">
        <f t="shared" si="248"/>
        <v>1.6260162601626016E-3</v>
      </c>
      <c r="AK1228" s="7">
        <f t="shared" si="249"/>
        <v>-560</v>
      </c>
      <c r="AL1228" s="7" t="str">
        <f t="shared" ca="1" si="259"/>
        <v>b: C H ROBINSON | 6080335055</v>
      </c>
      <c r="AM1228" t="b">
        <f t="shared" si="250"/>
        <v>0</v>
      </c>
    </row>
    <row r="1229" spans="3:39" x14ac:dyDescent="0.3">
      <c r="C1229" s="1" t="s">
        <v>37</v>
      </c>
      <c r="D1229" s="1" t="s">
        <v>38</v>
      </c>
      <c r="E1229" s="1" t="s">
        <v>39</v>
      </c>
      <c r="F1229" s="1" t="s">
        <v>87</v>
      </c>
      <c r="G1229" s="1" t="s">
        <v>1260</v>
      </c>
      <c r="H1229" s="1" t="s">
        <v>70</v>
      </c>
      <c r="I1229" s="1" t="s">
        <v>702</v>
      </c>
      <c r="J1229" t="str">
        <f>TRIM(CONCATENATE(wiz[[#This Row],[SHIPPER..................]],wiz[[#This Row],[ZIP2..]],wiz[[#This Row],[ZIP3..]]))</f>
        <v>b: C H ROBINSON | 4426637091</v>
      </c>
      <c r="K1229" s="1">
        <v>1</v>
      </c>
      <c r="L1229" s="1">
        <v>1.44</v>
      </c>
      <c r="M1229" s="1">
        <v>0.27</v>
      </c>
      <c r="N1229" s="1">
        <v>584</v>
      </c>
      <c r="O1229" s="1">
        <v>1</v>
      </c>
      <c r="P1229" s="1">
        <v>10</v>
      </c>
      <c r="Q1229" s="1">
        <v>0.25</v>
      </c>
      <c r="R1229" s="1">
        <v>-35</v>
      </c>
      <c r="S1229" s="1">
        <v>13</v>
      </c>
      <c r="T1229" s="1">
        <v>24</v>
      </c>
      <c r="U1229" s="1">
        <v>21</v>
      </c>
      <c r="V1229" s="1">
        <v>58</v>
      </c>
      <c r="W1229" s="1">
        <v>44240</v>
      </c>
      <c r="X1229" s="1">
        <v>44266</v>
      </c>
      <c r="Y1229" s="1">
        <v>37091</v>
      </c>
      <c r="Z1229" s="1">
        <v>1.49</v>
      </c>
      <c r="AA1229" s="6">
        <f t="shared" si="251"/>
        <v>615</v>
      </c>
      <c r="AB1229" s="6">
        <f t="shared" si="252"/>
        <v>58</v>
      </c>
      <c r="AC1229" s="6">
        <f t="shared" si="253"/>
        <v>-122022</v>
      </c>
      <c r="AD1229" s="6">
        <f t="shared" si="254"/>
        <v>-198.40975609756097</v>
      </c>
      <c r="AE1229" s="7">
        <f t="shared" si="255"/>
        <v>-1118</v>
      </c>
      <c r="AF1229" t="str">
        <f t="shared" ca="1" si="256"/>
        <v>$V$1066</v>
      </c>
      <c r="AG1229" t="str">
        <f t="shared" ca="1" si="257"/>
        <v>$J$1066</v>
      </c>
      <c r="AH1229" t="str">
        <f t="shared" ca="1" si="258"/>
        <v>b: C H ROBINSON | 2736036101</v>
      </c>
      <c r="AI1229" t="str">
        <f t="shared" ca="1" si="247"/>
        <v>$K$1066</v>
      </c>
      <c r="AJ1229" s="8">
        <f t="shared" si="248"/>
        <v>1.6260162601626016E-3</v>
      </c>
      <c r="AK1229" s="7">
        <f t="shared" si="249"/>
        <v>-560</v>
      </c>
      <c r="AL1229" s="7" t="str">
        <f t="shared" ca="1" si="259"/>
        <v>b: C H ROBINSON | 6080335055</v>
      </c>
      <c r="AM1229" t="b">
        <f t="shared" si="250"/>
        <v>0</v>
      </c>
    </row>
    <row r="1230" spans="3:39" x14ac:dyDescent="0.3">
      <c r="C1230" s="1" t="s">
        <v>92</v>
      </c>
      <c r="D1230" s="1" t="s">
        <v>93</v>
      </c>
      <c r="E1230" s="1" t="s">
        <v>39</v>
      </c>
      <c r="F1230" s="1" t="s">
        <v>87</v>
      </c>
      <c r="G1230" s="1" t="s">
        <v>1357</v>
      </c>
      <c r="H1230" s="1" t="s">
        <v>70</v>
      </c>
      <c r="I1230" s="1" t="s">
        <v>164</v>
      </c>
      <c r="J1230" t="str">
        <f>TRIM(CONCATENATE(wiz[[#This Row],[SHIPPER..................]],wiz[[#This Row],[ZIP2..]],wiz[[#This Row],[ZIP3..]]))</f>
        <v>GEORGIA PACIFIC CPG F| 4426037074</v>
      </c>
      <c r="K1230" s="1">
        <v>1</v>
      </c>
      <c r="L1230" s="1">
        <v>1.7</v>
      </c>
      <c r="M1230" s="1">
        <v>0.32</v>
      </c>
      <c r="N1230" s="1">
        <v>480</v>
      </c>
      <c r="O1230" s="1">
        <v>1</v>
      </c>
      <c r="P1230" s="1">
        <v>28</v>
      </c>
      <c r="Q1230" s="1">
        <v>0.25</v>
      </c>
      <c r="R1230" s="1">
        <v>-53</v>
      </c>
      <c r="S1230" s="1">
        <v>-46</v>
      </c>
      <c r="T1230" s="1">
        <v>-8</v>
      </c>
      <c r="U1230" s="1">
        <v>123</v>
      </c>
      <c r="V1230" s="1">
        <v>69</v>
      </c>
      <c r="W1230" s="1">
        <v>44256</v>
      </c>
      <c r="X1230" s="1">
        <v>44260</v>
      </c>
      <c r="Y1230" s="1">
        <v>37074</v>
      </c>
      <c r="Z1230" s="1">
        <v>1.8</v>
      </c>
      <c r="AA1230" s="6">
        <f t="shared" si="251"/>
        <v>56</v>
      </c>
      <c r="AB1230" s="6">
        <f t="shared" si="252"/>
        <v>69</v>
      </c>
      <c r="AC1230" s="6">
        <f t="shared" si="253"/>
        <v>19469</v>
      </c>
      <c r="AD1230" s="6">
        <f t="shared" si="254"/>
        <v>347.66071428571428</v>
      </c>
      <c r="AE1230" s="7">
        <f t="shared" si="255"/>
        <v>-98</v>
      </c>
      <c r="AF1230" t="str">
        <f t="shared" ca="1" si="256"/>
        <v>$V$279</v>
      </c>
      <c r="AG1230" t="str">
        <f t="shared" ca="1" si="257"/>
        <v>$J$279</v>
      </c>
      <c r="AH1230" t="str">
        <f t="shared" ca="1" si="258"/>
        <v>b: NOLAN TRANSPORTATI| 3026945005</v>
      </c>
      <c r="AI1230" t="str">
        <f t="shared" ca="1" si="247"/>
        <v>$K$279</v>
      </c>
      <c r="AJ1230" s="8">
        <f t="shared" si="248"/>
        <v>1.7857142857142856E-2</v>
      </c>
      <c r="AK1230" s="7">
        <f t="shared" si="249"/>
        <v>378</v>
      </c>
      <c r="AL1230" s="7" t="str">
        <f t="shared" ca="1" si="259"/>
        <v>GEORGIA PACIFIC CPG F| 2930138301</v>
      </c>
      <c r="AM1230" t="b">
        <f t="shared" si="250"/>
        <v>0</v>
      </c>
    </row>
    <row r="1231" spans="3:39" x14ac:dyDescent="0.3">
      <c r="C1231" s="1" t="s">
        <v>148</v>
      </c>
      <c r="D1231" s="1" t="s">
        <v>149</v>
      </c>
      <c r="E1231" s="1" t="s">
        <v>39</v>
      </c>
      <c r="F1231" s="1" t="s">
        <v>87</v>
      </c>
      <c r="G1231" s="1" t="s">
        <v>1364</v>
      </c>
      <c r="H1231" s="1" t="s">
        <v>140</v>
      </c>
      <c r="I1231" s="1" t="s">
        <v>207</v>
      </c>
      <c r="J1231" t="str">
        <f>TRIM(CONCATENATE(wiz[[#This Row],[SHIPPER..................]],wiz[[#This Row],[ZIP2..]],wiz[[#This Row],[ZIP3..]]))</f>
        <v>BRIGGS AND STRATTON | 4427453201</v>
      </c>
      <c r="K1231" s="1">
        <v>2</v>
      </c>
      <c r="L1231" s="1">
        <v>2.11</v>
      </c>
      <c r="M1231" s="1">
        <v>0.2</v>
      </c>
      <c r="N1231" s="1">
        <v>433</v>
      </c>
      <c r="O1231" s="1">
        <v>0.73</v>
      </c>
      <c r="P1231" s="1">
        <v>32</v>
      </c>
      <c r="Q1231" s="1">
        <v>0.28000000000000003</v>
      </c>
      <c r="R1231" s="1">
        <v>138</v>
      </c>
      <c r="S1231" s="1">
        <v>-69</v>
      </c>
      <c r="T1231" s="1">
        <v>37</v>
      </c>
      <c r="U1231" s="1">
        <v>211</v>
      </c>
      <c r="V1231" s="1">
        <v>179</v>
      </c>
      <c r="W1231" s="1">
        <v>44256</v>
      </c>
      <c r="X1231" s="1">
        <v>44274</v>
      </c>
      <c r="Y1231" s="1">
        <v>53201</v>
      </c>
      <c r="Z1231" s="1">
        <v>2.09</v>
      </c>
      <c r="AA1231" s="6">
        <f t="shared" si="251"/>
        <v>306</v>
      </c>
      <c r="AB1231" s="6">
        <f t="shared" si="252"/>
        <v>358</v>
      </c>
      <c r="AC1231" s="6">
        <f t="shared" si="253"/>
        <v>-34266</v>
      </c>
      <c r="AD1231" s="6">
        <f t="shared" si="254"/>
        <v>-111.98039215686275</v>
      </c>
      <c r="AE1231" s="7">
        <f t="shared" si="255"/>
        <v>-566</v>
      </c>
      <c r="AF1231" t="str">
        <f t="shared" ca="1" si="256"/>
        <v>$V$939</v>
      </c>
      <c r="AG1231" t="str">
        <f t="shared" ca="1" si="257"/>
        <v>$J$939</v>
      </c>
      <c r="AH1231" t="str">
        <f t="shared" ca="1" si="258"/>
        <v>BRIGGS AND STRATTON | 6390129456</v>
      </c>
      <c r="AI1231" t="str">
        <f t="shared" ca="1" si="247"/>
        <v>$K$939</v>
      </c>
      <c r="AJ1231" s="8">
        <f t="shared" si="248"/>
        <v>6.5359477124183009E-3</v>
      </c>
      <c r="AK1231" s="7">
        <f t="shared" si="249"/>
        <v>-222</v>
      </c>
      <c r="AL1231" s="7" t="str">
        <f t="shared" ca="1" si="259"/>
        <v>BRIDGESTONE FIRESTONE| 2982960559</v>
      </c>
      <c r="AM1231" t="b">
        <f t="shared" si="250"/>
        <v>0</v>
      </c>
    </row>
    <row r="1232" spans="3:39" x14ac:dyDescent="0.3">
      <c r="C1232" s="1" t="s">
        <v>37</v>
      </c>
      <c r="D1232" s="1" t="s">
        <v>38</v>
      </c>
      <c r="E1232" s="1" t="s">
        <v>39</v>
      </c>
      <c r="F1232" s="1" t="s">
        <v>87</v>
      </c>
      <c r="G1232" s="1" t="s">
        <v>1365</v>
      </c>
      <c r="H1232" s="1" t="s">
        <v>50</v>
      </c>
      <c r="I1232" s="1" t="s">
        <v>399</v>
      </c>
      <c r="J1232" t="str">
        <f>TRIM(CONCATENATE(wiz[[#This Row],[SHIPPER..................]],wiz[[#This Row],[ZIP2..]],wiz[[#This Row],[ZIP3..]]))</f>
        <v>b: C H ROBINSON | 4466730253</v>
      </c>
      <c r="K1232" s="1">
        <v>1</v>
      </c>
      <c r="L1232" s="1">
        <v>1.19</v>
      </c>
      <c r="M1232" s="1">
        <v>0.28000000000000003</v>
      </c>
      <c r="N1232" s="1">
        <v>715</v>
      </c>
      <c r="O1232" s="1">
        <v>1.61</v>
      </c>
      <c r="P1232" s="1">
        <v>59</v>
      </c>
      <c r="Q1232" s="1">
        <v>0.3</v>
      </c>
      <c r="R1232" s="1">
        <v>-50</v>
      </c>
      <c r="S1232" s="1">
        <v>-4</v>
      </c>
      <c r="T1232" s="1">
        <v>0</v>
      </c>
      <c r="U1232" s="1">
        <v>-185</v>
      </c>
      <c r="V1232" s="1">
        <v>-189</v>
      </c>
      <c r="W1232" s="1">
        <v>44087</v>
      </c>
      <c r="X1232" s="1">
        <v>44667</v>
      </c>
      <c r="Y1232" s="1">
        <v>30253</v>
      </c>
      <c r="Z1232" s="1">
        <v>1.25</v>
      </c>
      <c r="AA1232" s="6">
        <f t="shared" si="251"/>
        <v>615</v>
      </c>
      <c r="AB1232" s="6">
        <f t="shared" si="252"/>
        <v>-189</v>
      </c>
      <c r="AC1232" s="6">
        <f t="shared" si="253"/>
        <v>-122022</v>
      </c>
      <c r="AD1232" s="6">
        <f t="shared" si="254"/>
        <v>-198.40975609756097</v>
      </c>
      <c r="AE1232" s="7">
        <f t="shared" si="255"/>
        <v>-1118</v>
      </c>
      <c r="AF1232" t="str">
        <f t="shared" ca="1" si="256"/>
        <v>$V$1066</v>
      </c>
      <c r="AG1232" t="str">
        <f t="shared" ca="1" si="257"/>
        <v>$J$1066</v>
      </c>
      <c r="AH1232" t="str">
        <f t="shared" ca="1" si="258"/>
        <v>b: C H ROBINSON | 2736036101</v>
      </c>
      <c r="AI1232" t="str">
        <f t="shared" ca="1" si="247"/>
        <v>$K$1066</v>
      </c>
      <c r="AJ1232" s="8">
        <f t="shared" si="248"/>
        <v>1.6260162601626016E-3</v>
      </c>
      <c r="AK1232" s="7">
        <f t="shared" si="249"/>
        <v>-560</v>
      </c>
      <c r="AL1232" s="7" t="str">
        <f t="shared" ca="1" si="259"/>
        <v>b: C H ROBINSON | 6080335055</v>
      </c>
      <c r="AM1232" t="b">
        <f t="shared" si="250"/>
        <v>0</v>
      </c>
    </row>
    <row r="1233" spans="3:39" x14ac:dyDescent="0.3">
      <c r="C1233" s="1" t="s">
        <v>1366</v>
      </c>
      <c r="D1233" s="1" t="s">
        <v>1367</v>
      </c>
      <c r="E1233" s="1" t="s">
        <v>39</v>
      </c>
      <c r="F1233" s="1" t="s">
        <v>87</v>
      </c>
      <c r="G1233" s="1" t="s">
        <v>1368</v>
      </c>
      <c r="H1233" s="1" t="s">
        <v>50</v>
      </c>
      <c r="I1233" s="1" t="s">
        <v>706</v>
      </c>
      <c r="J1233" t="str">
        <f>TRIM(CONCATENATE(wiz[[#This Row],[SHIPPER..................]],wiz[[#This Row],[ZIP2..]],wiz[[#This Row],[ZIP3..]]))</f>
        <v>b: TRIDENT TRANSPORT | 4468130128</v>
      </c>
      <c r="K1233" s="1">
        <v>1</v>
      </c>
      <c r="L1233" s="1">
        <v>1.25</v>
      </c>
      <c r="M1233" s="1">
        <v>0.27</v>
      </c>
      <c r="N1233" s="1">
        <v>625</v>
      </c>
      <c r="O1233" s="1">
        <v>0.57999999999999996</v>
      </c>
      <c r="P1233" s="1">
        <v>54</v>
      </c>
      <c r="Q1233" s="1">
        <v>0.3</v>
      </c>
      <c r="R1233" s="1">
        <v>4</v>
      </c>
      <c r="S1233" s="1">
        <v>-341</v>
      </c>
      <c r="T1233" s="1">
        <v>150</v>
      </c>
      <c r="U1233" s="1">
        <v>-213</v>
      </c>
      <c r="V1233" s="1">
        <v>-404</v>
      </c>
      <c r="W1233" s="1">
        <v>43701</v>
      </c>
      <c r="X1233" s="1">
        <v>44681</v>
      </c>
      <c r="Y1233" s="1">
        <v>30128</v>
      </c>
      <c r="Z1233" s="1">
        <v>1.3</v>
      </c>
      <c r="AA1233" s="6">
        <f t="shared" si="251"/>
        <v>1</v>
      </c>
      <c r="AB1233" s="6">
        <f t="shared" si="252"/>
        <v>-404</v>
      </c>
      <c r="AC1233" s="6">
        <f t="shared" si="253"/>
        <v>-404</v>
      </c>
      <c r="AD1233" s="6">
        <f t="shared" si="254"/>
        <v>-404</v>
      </c>
      <c r="AE1233" s="7">
        <f t="shared" si="255"/>
        <v>-404</v>
      </c>
      <c r="AF1233" t="str">
        <f t="shared" ca="1" si="256"/>
        <v>$V$4</v>
      </c>
      <c r="AG1233" t="str">
        <f t="shared" ca="1" si="257"/>
        <v>$J$4</v>
      </c>
      <c r="AH1233" t="str">
        <f t="shared" ca="1" si="258"/>
        <v>b: C H ROBINSON | 3626042501</v>
      </c>
      <c r="AI1233" t="str">
        <f t="shared" ca="1" si="247"/>
        <v>$K$4</v>
      </c>
      <c r="AJ1233" s="8">
        <f t="shared" si="248"/>
        <v>1</v>
      </c>
      <c r="AK1233" s="7">
        <f t="shared" si="249"/>
        <v>-404</v>
      </c>
      <c r="AL1233" s="7" t="str">
        <f t="shared" ca="1" si="259"/>
        <v>b: C H ROBINSON | 3626042501</v>
      </c>
      <c r="AM1233" t="str">
        <f t="shared" si="250"/>
        <v>b: TRIDENT TRANSPORT | 4468130128</v>
      </c>
    </row>
    <row r="1234" spans="3:39" x14ac:dyDescent="0.3">
      <c r="C1234" s="1" t="s">
        <v>78</v>
      </c>
      <c r="D1234" s="1" t="s">
        <v>79</v>
      </c>
      <c r="E1234" s="1" t="s">
        <v>39</v>
      </c>
      <c r="F1234" s="1" t="s">
        <v>87</v>
      </c>
      <c r="G1234" s="1" t="s">
        <v>1022</v>
      </c>
      <c r="H1234" s="1" t="s">
        <v>44</v>
      </c>
      <c r="I1234" s="1" t="s">
        <v>464</v>
      </c>
      <c r="J1234" t="str">
        <f>TRIM(CONCATENATE(wiz[[#This Row],[SHIPPER..................]],wiz[[#This Row],[ZIP2..]],wiz[[#This Row],[ZIP3..]]))</f>
        <v>TRACTOR SUPPLY MANHAT| 4460142134</v>
      </c>
      <c r="K1234" s="1">
        <v>2</v>
      </c>
      <c r="L1234" s="1">
        <v>1.93</v>
      </c>
      <c r="M1234" s="1">
        <v>0.22</v>
      </c>
      <c r="N1234" s="1">
        <v>499</v>
      </c>
      <c r="O1234" s="1">
        <v>0.82</v>
      </c>
      <c r="P1234" s="1">
        <v>79</v>
      </c>
      <c r="Q1234" s="1">
        <v>0.3</v>
      </c>
      <c r="R1234" s="1">
        <v>-3</v>
      </c>
      <c r="S1234" s="1">
        <v>-57</v>
      </c>
      <c r="T1234" s="1">
        <v>35</v>
      </c>
      <c r="U1234" s="1">
        <v>148</v>
      </c>
      <c r="V1234" s="1">
        <v>126</v>
      </c>
      <c r="W1234" s="1">
        <v>43055</v>
      </c>
      <c r="X1234" s="1">
        <v>44601</v>
      </c>
      <c r="Y1234" s="1">
        <v>42134</v>
      </c>
      <c r="Z1234" s="1">
        <v>1.93</v>
      </c>
      <c r="AA1234" s="6">
        <f t="shared" si="251"/>
        <v>533</v>
      </c>
      <c r="AB1234" s="6">
        <f t="shared" si="252"/>
        <v>252</v>
      </c>
      <c r="AC1234" s="6">
        <f t="shared" si="253"/>
        <v>27994</v>
      </c>
      <c r="AD1234" s="6">
        <f t="shared" si="254"/>
        <v>52.521575984990619</v>
      </c>
      <c r="AE1234" s="7">
        <f t="shared" si="255"/>
        <v>-627</v>
      </c>
      <c r="AF1234" t="str">
        <f t="shared" ca="1" si="256"/>
        <v>$V$356</v>
      </c>
      <c r="AG1234" t="str">
        <f t="shared" ca="1" si="257"/>
        <v>$J$356</v>
      </c>
      <c r="AH1234" t="str">
        <f t="shared" ca="1" si="258"/>
        <v>TRACTOR SUPPLY MANHAT| 3070142134</v>
      </c>
      <c r="AI1234" t="str">
        <f t="shared" ca="1" si="247"/>
        <v>$K$356</v>
      </c>
      <c r="AJ1234" s="8">
        <f t="shared" si="248"/>
        <v>3.7523452157598499E-3</v>
      </c>
      <c r="AK1234" s="7">
        <f t="shared" si="249"/>
        <v>-192</v>
      </c>
      <c r="AL1234" s="7" t="str">
        <f t="shared" ca="1" si="259"/>
        <v>b: C H ROBINSON | 4817435150</v>
      </c>
      <c r="AM1234" t="b">
        <f t="shared" si="250"/>
        <v>0</v>
      </c>
    </row>
    <row r="1235" spans="3:39" x14ac:dyDescent="0.3">
      <c r="C1235" s="1" t="s">
        <v>78</v>
      </c>
      <c r="D1235" s="1" t="s">
        <v>79</v>
      </c>
      <c r="E1235" s="1" t="s">
        <v>39</v>
      </c>
      <c r="F1235" s="1" t="s">
        <v>87</v>
      </c>
      <c r="G1235" s="1" t="s">
        <v>1369</v>
      </c>
      <c r="H1235" s="1" t="s">
        <v>44</v>
      </c>
      <c r="I1235" s="1" t="s">
        <v>464</v>
      </c>
      <c r="J1235" t="str">
        <f>TRIM(CONCATENATE(wiz[[#This Row],[SHIPPER..................]],wiz[[#This Row],[ZIP2..]],wiz[[#This Row],[ZIP3..]]))</f>
        <v>TRACTOR SUPPLY MANHAT| 4466042134</v>
      </c>
      <c r="K1235" s="1">
        <v>3</v>
      </c>
      <c r="L1235" s="1">
        <v>1.89</v>
      </c>
      <c r="M1235" s="1">
        <v>0.21</v>
      </c>
      <c r="N1235" s="1">
        <v>465</v>
      </c>
      <c r="O1235" s="1">
        <v>0.86</v>
      </c>
      <c r="P1235" s="1">
        <v>109</v>
      </c>
      <c r="Q1235" s="1">
        <v>0.33</v>
      </c>
      <c r="R1235" s="1">
        <v>-25</v>
      </c>
      <c r="S1235" s="1">
        <v>-141</v>
      </c>
      <c r="T1235" s="1">
        <v>25</v>
      </c>
      <c r="U1235" s="1">
        <v>117</v>
      </c>
      <c r="V1235" s="1">
        <v>1</v>
      </c>
      <c r="W1235" s="1">
        <v>45822</v>
      </c>
      <c r="X1235" s="1">
        <v>44660</v>
      </c>
      <c r="Y1235" s="1">
        <v>42134</v>
      </c>
      <c r="Z1235" s="1">
        <v>1.88</v>
      </c>
      <c r="AA1235" s="6">
        <f t="shared" si="251"/>
        <v>533</v>
      </c>
      <c r="AB1235" s="6">
        <f t="shared" si="252"/>
        <v>3</v>
      </c>
      <c r="AC1235" s="6">
        <f t="shared" si="253"/>
        <v>27994</v>
      </c>
      <c r="AD1235" s="6">
        <f t="shared" si="254"/>
        <v>52.521575984990619</v>
      </c>
      <c r="AE1235" s="7">
        <f t="shared" si="255"/>
        <v>-627</v>
      </c>
      <c r="AF1235" t="str">
        <f t="shared" ca="1" si="256"/>
        <v>$V$356</v>
      </c>
      <c r="AG1235" t="str">
        <f t="shared" ca="1" si="257"/>
        <v>$J$356</v>
      </c>
      <c r="AH1235" t="str">
        <f t="shared" ca="1" si="258"/>
        <v>TRACTOR SUPPLY MANHAT| 3070142134</v>
      </c>
      <c r="AI1235" t="str">
        <f t="shared" ca="1" si="247"/>
        <v>$K$356</v>
      </c>
      <c r="AJ1235" s="8">
        <f t="shared" si="248"/>
        <v>5.6285178236397749E-3</v>
      </c>
      <c r="AK1235" s="7">
        <f t="shared" si="249"/>
        <v>-192</v>
      </c>
      <c r="AL1235" s="7" t="str">
        <f t="shared" ca="1" si="259"/>
        <v>b: C H ROBINSON | 4817435150</v>
      </c>
      <c r="AM1235" t="b">
        <f t="shared" si="250"/>
        <v>0</v>
      </c>
    </row>
    <row r="1236" spans="3:39" x14ac:dyDescent="0.3">
      <c r="C1236" s="1" t="s">
        <v>47</v>
      </c>
      <c r="D1236" s="1" t="s">
        <v>48</v>
      </c>
      <c r="E1236" s="1" t="s">
        <v>39</v>
      </c>
      <c r="F1236" s="1" t="s">
        <v>87</v>
      </c>
      <c r="G1236" s="1" t="s">
        <v>1365</v>
      </c>
      <c r="H1236" s="1" t="s">
        <v>68</v>
      </c>
      <c r="I1236" s="1" t="s">
        <v>69</v>
      </c>
      <c r="J1236" t="str">
        <f>TRIM(CONCATENATE(wiz[[#This Row],[SHIPPER..................]],wiz[[#This Row],[ZIP2..]],wiz[[#This Row],[ZIP3..]]))</f>
        <v>LOWES MLXP VAN ONE WA| 4466727831</v>
      </c>
      <c r="K1236" s="1">
        <v>5</v>
      </c>
      <c r="L1236" s="1">
        <v>2.0499999999999998</v>
      </c>
      <c r="M1236" s="1">
        <v>0.21</v>
      </c>
      <c r="N1236" s="1">
        <v>519</v>
      </c>
      <c r="O1236" s="1">
        <v>1.06</v>
      </c>
      <c r="P1236" s="1">
        <v>68</v>
      </c>
      <c r="Q1236" s="1">
        <v>0.28999999999999998</v>
      </c>
      <c r="R1236" s="1">
        <v>77</v>
      </c>
      <c r="S1236" s="1">
        <v>-72</v>
      </c>
      <c r="T1236" s="1">
        <v>-4</v>
      </c>
      <c r="U1236" s="1">
        <v>66</v>
      </c>
      <c r="V1236" s="1">
        <v>-10</v>
      </c>
      <c r="W1236" s="1">
        <v>43055</v>
      </c>
      <c r="X1236" s="1">
        <v>44667</v>
      </c>
      <c r="Y1236" s="1">
        <v>27831</v>
      </c>
      <c r="Z1236" s="1">
        <v>2.04</v>
      </c>
      <c r="AA1236" s="6">
        <f t="shared" si="251"/>
        <v>678</v>
      </c>
      <c r="AB1236" s="6">
        <f t="shared" si="252"/>
        <v>-50</v>
      </c>
      <c r="AC1236" s="6">
        <f t="shared" si="253"/>
        <v>-50621</v>
      </c>
      <c r="AD1236" s="6">
        <f t="shared" si="254"/>
        <v>-74.662241887905608</v>
      </c>
      <c r="AE1236" s="7">
        <f t="shared" si="255"/>
        <v>-655</v>
      </c>
      <c r="AF1236" t="str">
        <f t="shared" ca="1" si="256"/>
        <v>$V$1026</v>
      </c>
      <c r="AG1236" t="str">
        <f t="shared" ca="1" si="257"/>
        <v>$J$1026</v>
      </c>
      <c r="AH1236" t="str">
        <f t="shared" ca="1" si="258"/>
        <v>LOWES MLXP VAN ONE WA| 2820147265</v>
      </c>
      <c r="AI1236" t="str">
        <f t="shared" ca="1" si="247"/>
        <v>$K$1026</v>
      </c>
      <c r="AJ1236" s="8">
        <f t="shared" si="248"/>
        <v>7.3746312684365781E-3</v>
      </c>
      <c r="AK1236" s="7">
        <f t="shared" si="249"/>
        <v>-233</v>
      </c>
      <c r="AL1236" s="7" t="str">
        <f t="shared" ca="1" si="259"/>
        <v>b: ECHO GLOBAL LOGIST| 6621537201</v>
      </c>
      <c r="AM1236" t="b">
        <f t="shared" si="250"/>
        <v>0</v>
      </c>
    </row>
    <row r="1237" spans="3:39" x14ac:dyDescent="0.3">
      <c r="C1237" s="1" t="s">
        <v>759</v>
      </c>
      <c r="D1237" s="1" t="s">
        <v>760</v>
      </c>
      <c r="E1237" s="1" t="s">
        <v>39</v>
      </c>
      <c r="F1237" s="1" t="s">
        <v>87</v>
      </c>
      <c r="G1237" s="1" t="s">
        <v>1370</v>
      </c>
      <c r="H1237" s="1" t="s">
        <v>70</v>
      </c>
      <c r="I1237" s="1" t="s">
        <v>666</v>
      </c>
      <c r="J1237" t="str">
        <f>TRIM(CONCATENATE(wiz[[#This Row],[SHIPPER..................]],wiz[[#This Row],[ZIP2..]],wiz[[#This Row],[ZIP3..]]))</f>
        <v>ERMCO | 4460638024</v>
      </c>
      <c r="K1237" s="1">
        <v>3</v>
      </c>
      <c r="L1237" s="1">
        <v>1.53</v>
      </c>
      <c r="M1237" s="1">
        <v>0.27</v>
      </c>
      <c r="N1237" s="1">
        <v>593</v>
      </c>
      <c r="O1237" s="1">
        <v>1.32</v>
      </c>
      <c r="P1237" s="1">
        <v>60</v>
      </c>
      <c r="Q1237" s="1">
        <v>0.28000000000000003</v>
      </c>
      <c r="R1237" s="1">
        <v>-36</v>
      </c>
      <c r="S1237" s="1">
        <v>-40</v>
      </c>
      <c r="T1237" s="1">
        <v>-52</v>
      </c>
      <c r="U1237" s="1">
        <v>208</v>
      </c>
      <c r="V1237" s="1">
        <v>116</v>
      </c>
      <c r="W1237" s="1">
        <v>44136</v>
      </c>
      <c r="X1237" s="1">
        <v>44606</v>
      </c>
      <c r="Y1237" s="1">
        <v>38024</v>
      </c>
      <c r="Z1237" s="1">
        <v>1.58</v>
      </c>
      <c r="AA1237" s="6">
        <f t="shared" si="251"/>
        <v>16</v>
      </c>
      <c r="AB1237" s="6">
        <f t="shared" si="252"/>
        <v>348</v>
      </c>
      <c r="AC1237" s="6">
        <f t="shared" si="253"/>
        <v>2823</v>
      </c>
      <c r="AD1237" s="6">
        <f t="shared" si="254"/>
        <v>176.4375</v>
      </c>
      <c r="AE1237" s="7">
        <f t="shared" si="255"/>
        <v>-82</v>
      </c>
      <c r="AF1237" t="str">
        <f t="shared" ca="1" si="256"/>
        <v>$V$662</v>
      </c>
      <c r="AG1237" t="str">
        <f t="shared" ca="1" si="257"/>
        <v>$J$662</v>
      </c>
      <c r="AH1237" t="str">
        <f t="shared" ca="1" si="258"/>
        <v>REDWOOD LOGISTICS STR| 4620127101</v>
      </c>
      <c r="AI1237" t="str">
        <f t="shared" ca="1" si="247"/>
        <v>$K$662</v>
      </c>
      <c r="AJ1237" s="8">
        <f t="shared" si="248"/>
        <v>0.1875</v>
      </c>
      <c r="AK1237" s="7">
        <f t="shared" si="249"/>
        <v>-82</v>
      </c>
      <c r="AL1237" s="7" t="str">
        <f t="shared" ca="1" si="259"/>
        <v>REDWOOD LOGISTICS STR| 4620127101</v>
      </c>
      <c r="AM1237" t="b">
        <f t="shared" si="250"/>
        <v>0</v>
      </c>
    </row>
    <row r="1238" spans="3:39" x14ac:dyDescent="0.3">
      <c r="C1238" s="1" t="s">
        <v>133</v>
      </c>
      <c r="D1238" s="1" t="s">
        <v>134</v>
      </c>
      <c r="E1238" s="1" t="s">
        <v>39</v>
      </c>
      <c r="F1238" s="1" t="s">
        <v>87</v>
      </c>
      <c r="G1238" s="1" t="s">
        <v>1371</v>
      </c>
      <c r="H1238" s="1" t="s">
        <v>70</v>
      </c>
      <c r="I1238" s="1" t="s">
        <v>1372</v>
      </c>
      <c r="J1238" t="str">
        <f>TRIM(CONCATENATE(wiz[[#This Row],[SHIPPER..................]],wiz[[#This Row],[ZIP2..]],wiz[[#This Row],[ZIP3..]]))</f>
        <v>b: PRIORITY 1 INC | 4461237811</v>
      </c>
      <c r="K1238" s="1">
        <v>1</v>
      </c>
      <c r="L1238" s="1">
        <v>1.54</v>
      </c>
      <c r="M1238" s="1">
        <v>0.27</v>
      </c>
      <c r="N1238" s="1">
        <v>442</v>
      </c>
      <c r="O1238" s="1">
        <v>0.89</v>
      </c>
      <c r="P1238" s="1">
        <v>51</v>
      </c>
      <c r="Q1238" s="1">
        <v>0.3</v>
      </c>
      <c r="R1238" s="1">
        <v>14</v>
      </c>
      <c r="S1238" s="1">
        <v>6</v>
      </c>
      <c r="T1238" s="1">
        <v>-1</v>
      </c>
      <c r="U1238" s="1">
        <v>-129</v>
      </c>
      <c r="V1238" s="1">
        <v>-124</v>
      </c>
      <c r="W1238" s="1">
        <v>44256</v>
      </c>
      <c r="X1238" s="1">
        <v>44612</v>
      </c>
      <c r="Y1238" s="1">
        <v>37811</v>
      </c>
      <c r="Z1238" s="1">
        <v>1.59</v>
      </c>
      <c r="AA1238" s="6">
        <f t="shared" si="251"/>
        <v>2</v>
      </c>
      <c r="AB1238" s="6">
        <f t="shared" si="252"/>
        <v>-124</v>
      </c>
      <c r="AC1238" s="6">
        <f t="shared" si="253"/>
        <v>-95</v>
      </c>
      <c r="AD1238" s="6">
        <f t="shared" si="254"/>
        <v>-47.5</v>
      </c>
      <c r="AE1238" s="7">
        <f t="shared" si="255"/>
        <v>-124</v>
      </c>
      <c r="AF1238" t="str">
        <f t="shared" ca="1" si="256"/>
        <v>$V$147</v>
      </c>
      <c r="AG1238" t="str">
        <f t="shared" ca="1" si="257"/>
        <v>$J$147</v>
      </c>
      <c r="AH1238" t="str">
        <f t="shared" ca="1" si="258"/>
        <v>OWENS CORNING SALES | 3380127601</v>
      </c>
      <c r="AI1238" t="str">
        <f t="shared" ca="1" si="247"/>
        <v>$K$147</v>
      </c>
      <c r="AJ1238" s="8">
        <f t="shared" si="248"/>
        <v>0.5</v>
      </c>
      <c r="AK1238" s="7">
        <f t="shared" si="249"/>
        <v>-124</v>
      </c>
      <c r="AL1238" s="7" t="str">
        <f t="shared" ca="1" si="259"/>
        <v>OWENS CORNING SALES | 3380127601</v>
      </c>
      <c r="AM1238" t="str">
        <f t="shared" si="250"/>
        <v>b: PRIORITY 1 INC | 4461237811</v>
      </c>
    </row>
    <row r="1239" spans="3:39" x14ac:dyDescent="0.3">
      <c r="C1239" s="1" t="s">
        <v>531</v>
      </c>
      <c r="D1239" s="1" t="s">
        <v>532</v>
      </c>
      <c r="E1239" s="1" t="s">
        <v>39</v>
      </c>
      <c r="F1239" s="1" t="s">
        <v>87</v>
      </c>
      <c r="G1239" s="1" t="s">
        <v>533</v>
      </c>
      <c r="H1239" s="1" t="s">
        <v>50</v>
      </c>
      <c r="I1239" s="1" t="s">
        <v>360</v>
      </c>
      <c r="J1239" t="str">
        <f>TRIM(CONCATENATE(wiz[[#This Row],[SHIPPER..................]],wiz[[#This Row],[ZIP2..]],wiz[[#This Row],[ZIP3..]]))</f>
        <v>PIXELLE | 4560130272</v>
      </c>
      <c r="K1239" s="1">
        <v>34</v>
      </c>
      <c r="L1239" s="1">
        <v>2</v>
      </c>
      <c r="M1239" s="1">
        <v>0.2</v>
      </c>
      <c r="N1239" s="1">
        <v>512</v>
      </c>
      <c r="O1239" s="1">
        <v>1.1200000000000001</v>
      </c>
      <c r="P1239" s="1">
        <v>91</v>
      </c>
      <c r="Q1239" s="1">
        <v>0.32</v>
      </c>
      <c r="R1239" s="1">
        <v>9</v>
      </c>
      <c r="S1239" s="1">
        <v>-58</v>
      </c>
      <c r="T1239" s="1">
        <v>-18</v>
      </c>
      <c r="U1239" s="1">
        <v>77</v>
      </c>
      <c r="V1239" s="1">
        <v>1</v>
      </c>
      <c r="W1239" s="1">
        <v>43201</v>
      </c>
      <c r="X1239" s="1">
        <v>45601</v>
      </c>
      <c r="Y1239" s="1">
        <v>30272</v>
      </c>
      <c r="Z1239" s="1">
        <v>1.98</v>
      </c>
      <c r="AA1239" s="6">
        <f t="shared" si="251"/>
        <v>99</v>
      </c>
      <c r="AB1239" s="6">
        <f t="shared" si="252"/>
        <v>34</v>
      </c>
      <c r="AC1239" s="6">
        <f t="shared" si="253"/>
        <v>-5103</v>
      </c>
      <c r="AD1239" s="6">
        <f t="shared" si="254"/>
        <v>-51.545454545454547</v>
      </c>
      <c r="AE1239" s="7">
        <f t="shared" si="255"/>
        <v>-251</v>
      </c>
      <c r="AF1239" t="str">
        <f t="shared" ca="1" si="256"/>
        <v>$V$1399</v>
      </c>
      <c r="AG1239" t="str">
        <f t="shared" ca="1" si="257"/>
        <v>$J$1399</v>
      </c>
      <c r="AH1239" t="str">
        <f t="shared" ca="1" si="258"/>
        <v>PIXELLE | 4320137086</v>
      </c>
      <c r="AI1239" t="str">
        <f t="shared" ca="1" si="247"/>
        <v>$K$1399</v>
      </c>
      <c r="AJ1239" s="8">
        <f t="shared" si="248"/>
        <v>0.34343434343434343</v>
      </c>
      <c r="AK1239" s="7">
        <f t="shared" si="249"/>
        <v>-218</v>
      </c>
      <c r="AL1239" s="7" t="str">
        <f t="shared" ca="1" si="259"/>
        <v>CONAGRA FOODS INC | 5315837821</v>
      </c>
      <c r="AM1239" t="b">
        <f t="shared" si="250"/>
        <v>0</v>
      </c>
    </row>
    <row r="1240" spans="3:39" x14ac:dyDescent="0.3">
      <c r="C1240" s="1" t="s">
        <v>531</v>
      </c>
      <c r="D1240" s="1" t="s">
        <v>532</v>
      </c>
      <c r="E1240" s="1" t="s">
        <v>39</v>
      </c>
      <c r="F1240" s="1" t="s">
        <v>87</v>
      </c>
      <c r="G1240" s="1" t="s">
        <v>533</v>
      </c>
      <c r="H1240" s="1" t="s">
        <v>50</v>
      </c>
      <c r="I1240" s="1" t="s">
        <v>422</v>
      </c>
      <c r="J1240" t="str">
        <f>TRIM(CONCATENATE(wiz[[#This Row],[SHIPPER..................]],wiz[[#This Row],[ZIP2..]],wiz[[#This Row],[ZIP3..]]))</f>
        <v>PIXELLE | 4560130003</v>
      </c>
      <c r="K1240" s="1">
        <v>1</v>
      </c>
      <c r="L1240" s="1">
        <v>2</v>
      </c>
      <c r="M1240" s="1">
        <v>0.2</v>
      </c>
      <c r="N1240" s="1">
        <v>509</v>
      </c>
      <c r="O1240" s="1">
        <v>1.17</v>
      </c>
      <c r="P1240" s="1">
        <v>153</v>
      </c>
      <c r="Q1240" s="1">
        <v>0.4</v>
      </c>
      <c r="R1240" s="1">
        <v>5</v>
      </c>
      <c r="S1240" s="1">
        <v>-58</v>
      </c>
      <c r="T1240" s="1">
        <v>-30</v>
      </c>
      <c r="U1240" s="1">
        <v>83</v>
      </c>
      <c r="V1240" s="1">
        <v>-5</v>
      </c>
      <c r="W1240" s="1">
        <v>44256</v>
      </c>
      <c r="X1240" s="1">
        <v>45601</v>
      </c>
      <c r="Y1240" s="1">
        <v>30003</v>
      </c>
      <c r="Z1240" s="1">
        <v>1.98</v>
      </c>
      <c r="AA1240" s="6">
        <f t="shared" si="251"/>
        <v>99</v>
      </c>
      <c r="AB1240" s="6">
        <f t="shared" si="252"/>
        <v>-5</v>
      </c>
      <c r="AC1240" s="6">
        <f t="shared" si="253"/>
        <v>-5103</v>
      </c>
      <c r="AD1240" s="6">
        <f t="shared" si="254"/>
        <v>-51.545454545454547</v>
      </c>
      <c r="AE1240" s="7">
        <f t="shared" si="255"/>
        <v>-251</v>
      </c>
      <c r="AF1240" t="str">
        <f t="shared" ca="1" si="256"/>
        <v>$V$1399</v>
      </c>
      <c r="AG1240" t="str">
        <f t="shared" ca="1" si="257"/>
        <v>$J$1399</v>
      </c>
      <c r="AH1240" t="str">
        <f t="shared" ca="1" si="258"/>
        <v>PIXELLE | 4320137086</v>
      </c>
      <c r="AI1240" t="str">
        <f t="shared" ca="1" si="247"/>
        <v>$K$1399</v>
      </c>
      <c r="AJ1240" s="8">
        <f t="shared" si="248"/>
        <v>1.0101010101010102E-2</v>
      </c>
      <c r="AK1240" s="7">
        <f t="shared" si="249"/>
        <v>-218</v>
      </c>
      <c r="AL1240" s="7" t="str">
        <f t="shared" ca="1" si="259"/>
        <v>CONAGRA FOODS INC | 5315837821</v>
      </c>
      <c r="AM1240" t="b">
        <f t="shared" si="250"/>
        <v>0</v>
      </c>
    </row>
    <row r="1241" spans="3:39" x14ac:dyDescent="0.3">
      <c r="C1241" s="1" t="s">
        <v>531</v>
      </c>
      <c r="D1241" s="1" t="s">
        <v>532</v>
      </c>
      <c r="E1241" s="1" t="s">
        <v>39</v>
      </c>
      <c r="F1241" s="1" t="s">
        <v>87</v>
      </c>
      <c r="G1241" s="1" t="s">
        <v>533</v>
      </c>
      <c r="H1241" s="1" t="s">
        <v>50</v>
      </c>
      <c r="I1241" s="1" t="s">
        <v>828</v>
      </c>
      <c r="J1241" t="str">
        <f>TRIM(CONCATENATE(wiz[[#This Row],[SHIPPER..................]],wiz[[#This Row],[ZIP2..]],wiz[[#This Row],[ZIP3..]]))</f>
        <v>PIXELLE | 4560130080</v>
      </c>
      <c r="K1241" s="1">
        <v>3</v>
      </c>
      <c r="L1241" s="1">
        <v>1.93</v>
      </c>
      <c r="M1241" s="1">
        <v>0.2</v>
      </c>
      <c r="N1241" s="1">
        <v>512</v>
      </c>
      <c r="O1241" s="1">
        <v>1.1299999999999999</v>
      </c>
      <c r="P1241" s="1">
        <v>191</v>
      </c>
      <c r="Q1241" s="1">
        <v>0.47</v>
      </c>
      <c r="R1241" s="1">
        <v>36</v>
      </c>
      <c r="S1241" s="1">
        <v>-58</v>
      </c>
      <c r="T1241" s="1">
        <v>-20</v>
      </c>
      <c r="U1241" s="1">
        <v>14</v>
      </c>
      <c r="V1241" s="1">
        <v>-64</v>
      </c>
      <c r="W1241" s="1">
        <v>43026</v>
      </c>
      <c r="X1241" s="1">
        <v>45601</v>
      </c>
      <c r="Y1241" s="1">
        <v>30080</v>
      </c>
      <c r="Z1241" s="1">
        <v>1.91</v>
      </c>
      <c r="AA1241" s="6">
        <f t="shared" si="251"/>
        <v>99</v>
      </c>
      <c r="AB1241" s="6">
        <f t="shared" si="252"/>
        <v>-192</v>
      </c>
      <c r="AC1241" s="6">
        <f t="shared" si="253"/>
        <v>-5103</v>
      </c>
      <c r="AD1241" s="6">
        <f t="shared" si="254"/>
        <v>-51.545454545454547</v>
      </c>
      <c r="AE1241" s="7">
        <f t="shared" si="255"/>
        <v>-251</v>
      </c>
      <c r="AF1241" t="str">
        <f t="shared" ca="1" si="256"/>
        <v>$V$1399</v>
      </c>
      <c r="AG1241" t="str">
        <f t="shared" ca="1" si="257"/>
        <v>$J$1399</v>
      </c>
      <c r="AH1241" t="str">
        <f t="shared" ca="1" si="258"/>
        <v>PIXELLE | 4320137086</v>
      </c>
      <c r="AI1241" t="str">
        <f t="shared" ca="1" si="247"/>
        <v>$K$1399</v>
      </c>
      <c r="AJ1241" s="8">
        <f t="shared" si="248"/>
        <v>3.0303030303030304E-2</v>
      </c>
      <c r="AK1241" s="7">
        <f t="shared" si="249"/>
        <v>-218</v>
      </c>
      <c r="AL1241" s="7" t="str">
        <f t="shared" ca="1" si="259"/>
        <v>CONAGRA FOODS INC | 5315837821</v>
      </c>
      <c r="AM1241" t="b">
        <f t="shared" si="250"/>
        <v>0</v>
      </c>
    </row>
    <row r="1242" spans="3:39" x14ac:dyDescent="0.3">
      <c r="C1242" s="1" t="s">
        <v>531</v>
      </c>
      <c r="D1242" s="1" t="s">
        <v>532</v>
      </c>
      <c r="E1242" s="1" t="s">
        <v>39</v>
      </c>
      <c r="F1242" s="1" t="s">
        <v>87</v>
      </c>
      <c r="G1242" s="1" t="s">
        <v>533</v>
      </c>
      <c r="H1242" s="1" t="s">
        <v>50</v>
      </c>
      <c r="I1242" s="1" t="s">
        <v>543</v>
      </c>
      <c r="J1242" t="str">
        <f>TRIM(CONCATENATE(wiz[[#This Row],[SHIPPER..................]],wiz[[#This Row],[ZIP2..]],wiz[[#This Row],[ZIP3..]]))</f>
        <v>PIXELLE | 4560130174</v>
      </c>
      <c r="K1242" s="1">
        <v>1</v>
      </c>
      <c r="L1242" s="1">
        <v>1.96</v>
      </c>
      <c r="M1242" s="1">
        <v>0.2</v>
      </c>
      <c r="N1242" s="1">
        <v>528</v>
      </c>
      <c r="O1242" s="1">
        <v>0.92</v>
      </c>
      <c r="P1242" s="1">
        <v>36</v>
      </c>
      <c r="Q1242" s="1">
        <v>0.25</v>
      </c>
      <c r="R1242" s="1">
        <v>-30</v>
      </c>
      <c r="S1242" s="1">
        <v>-58</v>
      </c>
      <c r="T1242" s="1">
        <v>29</v>
      </c>
      <c r="U1242" s="1">
        <v>114</v>
      </c>
      <c r="V1242" s="1">
        <v>85</v>
      </c>
      <c r="W1242" s="1">
        <v>43137</v>
      </c>
      <c r="X1242" s="1">
        <v>45601</v>
      </c>
      <c r="Y1242" s="1">
        <v>30174</v>
      </c>
      <c r="Z1242" s="1">
        <v>1.94</v>
      </c>
      <c r="AA1242" s="6">
        <f t="shared" si="251"/>
        <v>99</v>
      </c>
      <c r="AB1242" s="6">
        <f t="shared" si="252"/>
        <v>85</v>
      </c>
      <c r="AC1242" s="6">
        <f t="shared" si="253"/>
        <v>-5103</v>
      </c>
      <c r="AD1242" s="6">
        <f t="shared" si="254"/>
        <v>-51.545454545454547</v>
      </c>
      <c r="AE1242" s="7">
        <f t="shared" si="255"/>
        <v>-251</v>
      </c>
      <c r="AF1242" t="str">
        <f t="shared" ca="1" si="256"/>
        <v>$V$1399</v>
      </c>
      <c r="AG1242" t="str">
        <f t="shared" ca="1" si="257"/>
        <v>$J$1399</v>
      </c>
      <c r="AH1242" t="str">
        <f t="shared" ca="1" si="258"/>
        <v>PIXELLE | 4320137086</v>
      </c>
      <c r="AI1242" t="str">
        <f t="shared" ca="1" si="247"/>
        <v>$K$1399</v>
      </c>
      <c r="AJ1242" s="8">
        <f t="shared" si="248"/>
        <v>1.0101010101010102E-2</v>
      </c>
      <c r="AK1242" s="7">
        <f t="shared" si="249"/>
        <v>-218</v>
      </c>
      <c r="AL1242" s="7" t="str">
        <f t="shared" ca="1" si="259"/>
        <v>CONAGRA FOODS INC | 5315837821</v>
      </c>
      <c r="AM1242" t="b">
        <f t="shared" si="250"/>
        <v>0</v>
      </c>
    </row>
    <row r="1243" spans="3:39" x14ac:dyDescent="0.3">
      <c r="C1243" s="1" t="s">
        <v>531</v>
      </c>
      <c r="D1243" s="1" t="s">
        <v>532</v>
      </c>
      <c r="E1243" s="1" t="s">
        <v>39</v>
      </c>
      <c r="F1243" s="1" t="s">
        <v>87</v>
      </c>
      <c r="G1243" s="1" t="s">
        <v>533</v>
      </c>
      <c r="H1243" s="1" t="s">
        <v>50</v>
      </c>
      <c r="I1243" s="1" t="s">
        <v>725</v>
      </c>
      <c r="J1243" t="str">
        <f>TRIM(CONCATENATE(wiz[[#This Row],[SHIPPER..................]],wiz[[#This Row],[ZIP2..]],wiz[[#This Row],[ZIP3..]]))</f>
        <v>PIXELLE | 4560130528</v>
      </c>
      <c r="K1243" s="1">
        <v>3</v>
      </c>
      <c r="L1243" s="1">
        <v>2</v>
      </c>
      <c r="M1243" s="1">
        <v>0.19</v>
      </c>
      <c r="N1243" s="1">
        <v>470</v>
      </c>
      <c r="O1243" s="1">
        <v>1.2</v>
      </c>
      <c r="P1243" s="1">
        <v>80</v>
      </c>
      <c r="Q1243" s="1">
        <v>0.3</v>
      </c>
      <c r="R1243" s="1">
        <v>7</v>
      </c>
      <c r="S1243" s="1">
        <v>-58</v>
      </c>
      <c r="T1243" s="1">
        <v>-55</v>
      </c>
      <c r="U1243" s="1">
        <v>37</v>
      </c>
      <c r="V1243" s="1">
        <v>-76</v>
      </c>
      <c r="W1243" s="1">
        <v>43201</v>
      </c>
      <c r="X1243" s="1">
        <v>45601</v>
      </c>
      <c r="Y1243" s="1">
        <v>30528</v>
      </c>
      <c r="Z1243" s="1">
        <v>1.97</v>
      </c>
      <c r="AA1243" s="6">
        <f t="shared" si="251"/>
        <v>99</v>
      </c>
      <c r="AB1243" s="6">
        <f t="shared" si="252"/>
        <v>-228</v>
      </c>
      <c r="AC1243" s="6">
        <f t="shared" si="253"/>
        <v>-5103</v>
      </c>
      <c r="AD1243" s="6">
        <f t="shared" si="254"/>
        <v>-51.545454545454547</v>
      </c>
      <c r="AE1243" s="7">
        <f t="shared" si="255"/>
        <v>-251</v>
      </c>
      <c r="AF1243" t="str">
        <f t="shared" ca="1" si="256"/>
        <v>$V$1399</v>
      </c>
      <c r="AG1243" t="str">
        <f t="shared" ca="1" si="257"/>
        <v>$J$1399</v>
      </c>
      <c r="AH1243" t="str">
        <f t="shared" ca="1" si="258"/>
        <v>PIXELLE | 4320137086</v>
      </c>
      <c r="AI1243" t="str">
        <f t="shared" ca="1" si="247"/>
        <v>$K$1399</v>
      </c>
      <c r="AJ1243" s="8">
        <f t="shared" si="248"/>
        <v>3.0303030303030304E-2</v>
      </c>
      <c r="AK1243" s="7">
        <f t="shared" si="249"/>
        <v>-218</v>
      </c>
      <c r="AL1243" s="7" t="str">
        <f t="shared" ca="1" si="259"/>
        <v>CONAGRA FOODS INC | 5315837821</v>
      </c>
      <c r="AM1243" t="b">
        <f t="shared" si="250"/>
        <v>0</v>
      </c>
    </row>
    <row r="1244" spans="3:39" x14ac:dyDescent="0.3">
      <c r="C1244" s="1" t="s">
        <v>1373</v>
      </c>
      <c r="D1244" s="1" t="s">
        <v>1374</v>
      </c>
      <c r="E1244" s="1" t="s">
        <v>39</v>
      </c>
      <c r="F1244" s="1" t="s">
        <v>87</v>
      </c>
      <c r="G1244" s="1" t="s">
        <v>1375</v>
      </c>
      <c r="H1244" s="1" t="s">
        <v>53</v>
      </c>
      <c r="I1244" s="1" t="s">
        <v>689</v>
      </c>
      <c r="J1244" t="str">
        <f>TRIM(CONCATENATE(wiz[[#This Row],[SHIPPER..................]],wiz[[#This Row],[ZIP2..]],wiz[[#This Row],[ZIP3..]]))</f>
        <v>b: RYAN FLEET MANAGEM| 4311362864</v>
      </c>
      <c r="K1244" s="1">
        <v>1</v>
      </c>
      <c r="L1244" s="1">
        <v>1.68</v>
      </c>
      <c r="M1244" s="1">
        <v>0.27</v>
      </c>
      <c r="N1244" s="1">
        <v>385</v>
      </c>
      <c r="O1244" s="1">
        <v>0.88</v>
      </c>
      <c r="P1244" s="1">
        <v>41</v>
      </c>
      <c r="Q1244" s="1">
        <v>0.25</v>
      </c>
      <c r="R1244" s="1">
        <v>-23</v>
      </c>
      <c r="S1244" s="1">
        <v>-17</v>
      </c>
      <c r="T1244" s="1">
        <v>-26</v>
      </c>
      <c r="U1244" s="1">
        <v>-203</v>
      </c>
      <c r="V1244" s="1">
        <v>-246</v>
      </c>
      <c r="W1244" s="1">
        <v>43025</v>
      </c>
      <c r="X1244" s="1">
        <v>43113</v>
      </c>
      <c r="Y1244" s="1">
        <v>62864</v>
      </c>
      <c r="Z1244" s="1">
        <v>1.73</v>
      </c>
      <c r="AA1244" s="6">
        <f t="shared" si="251"/>
        <v>1</v>
      </c>
      <c r="AB1244" s="6">
        <f t="shared" si="252"/>
        <v>-246</v>
      </c>
      <c r="AC1244" s="6">
        <f t="shared" si="253"/>
        <v>-246</v>
      </c>
      <c r="AD1244" s="6">
        <f t="shared" si="254"/>
        <v>-246</v>
      </c>
      <c r="AE1244" s="7">
        <f t="shared" si="255"/>
        <v>-246</v>
      </c>
      <c r="AF1244" t="str">
        <f t="shared" ca="1" si="256"/>
        <v>$V$1244</v>
      </c>
      <c r="AG1244" t="str">
        <f t="shared" ca="1" si="257"/>
        <v>$J$1244</v>
      </c>
      <c r="AH1244" t="str">
        <f t="shared" ca="1" si="258"/>
        <v>b: RYAN FLEET MANAGEM| 4311362864</v>
      </c>
      <c r="AI1244" t="str">
        <f t="shared" ca="1" si="247"/>
        <v>$K$1244</v>
      </c>
      <c r="AJ1244" s="8">
        <f t="shared" si="248"/>
        <v>1</v>
      </c>
      <c r="AK1244" s="7">
        <f t="shared" si="249"/>
        <v>-246</v>
      </c>
      <c r="AL1244" s="7" t="str">
        <f t="shared" ca="1" si="259"/>
        <v>b: RYAN FLEET MANAGEM| 4311362864</v>
      </c>
      <c r="AM1244" t="str">
        <f t="shared" si="250"/>
        <v>b: RYAN FLEET MANAGEM| 4311362864</v>
      </c>
    </row>
    <row r="1245" spans="3:39" x14ac:dyDescent="0.3">
      <c r="C1245" s="1" t="s">
        <v>78</v>
      </c>
      <c r="D1245" s="1" t="s">
        <v>79</v>
      </c>
      <c r="E1245" s="1" t="s">
        <v>39</v>
      </c>
      <c r="F1245" s="1" t="s">
        <v>87</v>
      </c>
      <c r="G1245" s="1" t="s">
        <v>71</v>
      </c>
      <c r="H1245" s="1" t="s">
        <v>44</v>
      </c>
      <c r="I1245" s="1" t="s">
        <v>464</v>
      </c>
      <c r="J1245" t="str">
        <f>TRIM(CONCATENATE(wiz[[#This Row],[SHIPPER..................]],wiz[[#This Row],[ZIP2..]],wiz[[#This Row],[ZIP3..]]))</f>
        <v>TRACTOR SUPPLY MANHAT| 4564042134</v>
      </c>
      <c r="K1245" s="1">
        <v>3</v>
      </c>
      <c r="L1245" s="1">
        <v>1.71</v>
      </c>
      <c r="M1245" s="1">
        <v>0.21</v>
      </c>
      <c r="N1245" s="1">
        <v>401</v>
      </c>
      <c r="O1245" s="1">
        <v>0.79</v>
      </c>
      <c r="P1245" s="1">
        <v>75</v>
      </c>
      <c r="Q1245" s="1">
        <v>0.3</v>
      </c>
      <c r="R1245" s="1">
        <v>-37</v>
      </c>
      <c r="S1245" s="1">
        <v>-61</v>
      </c>
      <c r="T1245" s="1">
        <v>23</v>
      </c>
      <c r="U1245" s="1">
        <v>-39</v>
      </c>
      <c r="V1245" s="1">
        <v>-77</v>
      </c>
      <c r="W1245" s="1">
        <v>43201</v>
      </c>
      <c r="X1245" s="1">
        <v>45640</v>
      </c>
      <c r="Y1245" s="1">
        <v>42134</v>
      </c>
      <c r="Z1245" s="1">
        <v>1.7</v>
      </c>
      <c r="AA1245" s="6">
        <f t="shared" si="251"/>
        <v>533</v>
      </c>
      <c r="AB1245" s="6">
        <f t="shared" si="252"/>
        <v>-231</v>
      </c>
      <c r="AC1245" s="6">
        <f t="shared" si="253"/>
        <v>27994</v>
      </c>
      <c r="AD1245" s="6">
        <f t="shared" si="254"/>
        <v>52.521575984990619</v>
      </c>
      <c r="AE1245" s="7">
        <f t="shared" si="255"/>
        <v>-627</v>
      </c>
      <c r="AF1245" t="str">
        <f t="shared" ca="1" si="256"/>
        <v>$V$356</v>
      </c>
      <c r="AG1245" t="str">
        <f t="shared" ca="1" si="257"/>
        <v>$J$356</v>
      </c>
      <c r="AH1245" t="str">
        <f t="shared" ca="1" si="258"/>
        <v>TRACTOR SUPPLY MANHAT| 3070142134</v>
      </c>
      <c r="AI1245" t="str">
        <f t="shared" ca="1" si="247"/>
        <v>$K$356</v>
      </c>
      <c r="AJ1245" s="8">
        <f t="shared" si="248"/>
        <v>5.6285178236397749E-3</v>
      </c>
      <c r="AK1245" s="7">
        <f t="shared" si="249"/>
        <v>-192</v>
      </c>
      <c r="AL1245" s="7" t="str">
        <f t="shared" ca="1" si="259"/>
        <v>b: C H ROBINSON | 4817435150</v>
      </c>
      <c r="AM1245" t="b">
        <f t="shared" si="250"/>
        <v>0</v>
      </c>
    </row>
    <row r="1246" spans="3:39" x14ac:dyDescent="0.3">
      <c r="C1246" s="1" t="s">
        <v>531</v>
      </c>
      <c r="D1246" s="1" t="s">
        <v>532</v>
      </c>
      <c r="E1246" s="1" t="s">
        <v>39</v>
      </c>
      <c r="F1246" s="1" t="s">
        <v>87</v>
      </c>
      <c r="G1246" s="1" t="s">
        <v>533</v>
      </c>
      <c r="H1246" s="1" t="s">
        <v>70</v>
      </c>
      <c r="I1246" s="1" t="s">
        <v>349</v>
      </c>
      <c r="J1246" t="str">
        <f>TRIM(CONCATENATE(wiz[[#This Row],[SHIPPER..................]],wiz[[#This Row],[ZIP2..]],wiz[[#This Row],[ZIP3..]]))</f>
        <v>PIXELLE | 4560137401</v>
      </c>
      <c r="K1246" s="1">
        <v>4</v>
      </c>
      <c r="L1246" s="1">
        <v>1.9</v>
      </c>
      <c r="M1246" s="1">
        <v>0.2</v>
      </c>
      <c r="N1246" s="1">
        <v>403</v>
      </c>
      <c r="O1246" s="1">
        <v>0.86</v>
      </c>
      <c r="P1246" s="1">
        <v>47</v>
      </c>
      <c r="Q1246" s="1">
        <v>0.26</v>
      </c>
      <c r="R1246" s="1">
        <v>5</v>
      </c>
      <c r="S1246" s="1">
        <v>-58</v>
      </c>
      <c r="T1246" s="1">
        <v>6</v>
      </c>
      <c r="U1246" s="1">
        <v>-53</v>
      </c>
      <c r="V1246" s="1">
        <v>-105</v>
      </c>
      <c r="W1246" s="1">
        <v>43055</v>
      </c>
      <c r="X1246" s="1">
        <v>45601</v>
      </c>
      <c r="Y1246" s="1">
        <v>37401</v>
      </c>
      <c r="Z1246" s="1">
        <v>1.88</v>
      </c>
      <c r="AA1246" s="6">
        <f t="shared" si="251"/>
        <v>99</v>
      </c>
      <c r="AB1246" s="6">
        <f t="shared" si="252"/>
        <v>-420</v>
      </c>
      <c r="AC1246" s="6">
        <f t="shared" si="253"/>
        <v>-5103</v>
      </c>
      <c r="AD1246" s="6">
        <f t="shared" si="254"/>
        <v>-51.545454545454547</v>
      </c>
      <c r="AE1246" s="7">
        <f t="shared" si="255"/>
        <v>-251</v>
      </c>
      <c r="AF1246" t="str">
        <f t="shared" ca="1" si="256"/>
        <v>$V$1399</v>
      </c>
      <c r="AG1246" t="str">
        <f t="shared" ca="1" si="257"/>
        <v>$J$1399</v>
      </c>
      <c r="AH1246" t="str">
        <f t="shared" ca="1" si="258"/>
        <v>PIXELLE | 4320137086</v>
      </c>
      <c r="AI1246" t="str">
        <f t="shared" ca="1" si="247"/>
        <v>$K$1399</v>
      </c>
      <c r="AJ1246" s="8">
        <f t="shared" si="248"/>
        <v>4.0404040404040407E-2</v>
      </c>
      <c r="AK1246" s="7">
        <f t="shared" si="249"/>
        <v>-218</v>
      </c>
      <c r="AL1246" s="7" t="str">
        <f t="shared" ca="1" si="259"/>
        <v>CONAGRA FOODS INC | 5315837821</v>
      </c>
      <c r="AM1246" t="b">
        <f t="shared" si="250"/>
        <v>0</v>
      </c>
    </row>
    <row r="1247" spans="3:39" x14ac:dyDescent="0.3">
      <c r="C1247" s="1" t="s">
        <v>531</v>
      </c>
      <c r="D1247" s="1" t="s">
        <v>532</v>
      </c>
      <c r="E1247" s="1" t="s">
        <v>39</v>
      </c>
      <c r="F1247" s="1" t="s">
        <v>87</v>
      </c>
      <c r="G1247" s="1" t="s">
        <v>533</v>
      </c>
      <c r="H1247" s="1" t="s">
        <v>70</v>
      </c>
      <c r="I1247" s="1" t="s">
        <v>71</v>
      </c>
      <c r="J1247" t="str">
        <f>TRIM(CONCATENATE(wiz[[#This Row],[SHIPPER..................]],wiz[[#This Row],[ZIP2..]],wiz[[#This Row],[ZIP3..]]))</f>
        <v>PIXELLE | 4560138301</v>
      </c>
      <c r="K1247" s="1">
        <v>10</v>
      </c>
      <c r="L1247" s="1">
        <v>1.8</v>
      </c>
      <c r="M1247" s="1">
        <v>0.2</v>
      </c>
      <c r="N1247" s="1">
        <v>486</v>
      </c>
      <c r="O1247" s="1">
        <v>1.06</v>
      </c>
      <c r="P1247" s="1">
        <v>87</v>
      </c>
      <c r="Q1247" s="1">
        <v>0.31</v>
      </c>
      <c r="R1247" s="1">
        <v>7</v>
      </c>
      <c r="S1247" s="1">
        <v>-58</v>
      </c>
      <c r="T1247" s="1">
        <v>-22</v>
      </c>
      <c r="U1247" s="1">
        <v>269</v>
      </c>
      <c r="V1247" s="1">
        <v>189</v>
      </c>
      <c r="W1247" s="1">
        <v>43125</v>
      </c>
      <c r="X1247" s="1">
        <v>45601</v>
      </c>
      <c r="Y1247" s="1">
        <v>38301</v>
      </c>
      <c r="Z1247" s="1">
        <v>1.78</v>
      </c>
      <c r="AA1247" s="6">
        <f t="shared" si="251"/>
        <v>99</v>
      </c>
      <c r="AB1247" s="6">
        <f t="shared" si="252"/>
        <v>1890</v>
      </c>
      <c r="AC1247" s="6">
        <f t="shared" si="253"/>
        <v>-5103</v>
      </c>
      <c r="AD1247" s="6">
        <f t="shared" si="254"/>
        <v>-51.545454545454547</v>
      </c>
      <c r="AE1247" s="7">
        <f t="shared" si="255"/>
        <v>-251</v>
      </c>
      <c r="AF1247" t="str">
        <f t="shared" ca="1" si="256"/>
        <v>$V$1399</v>
      </c>
      <c r="AG1247" t="str">
        <f t="shared" ca="1" si="257"/>
        <v>$J$1399</v>
      </c>
      <c r="AH1247" t="str">
        <f t="shared" ca="1" si="258"/>
        <v>PIXELLE | 4320137086</v>
      </c>
      <c r="AI1247" t="str">
        <f t="shared" ca="1" si="247"/>
        <v>$K$1399</v>
      </c>
      <c r="AJ1247" s="8">
        <f t="shared" si="248"/>
        <v>0.10101010101010101</v>
      </c>
      <c r="AK1247" s="7">
        <f t="shared" si="249"/>
        <v>-218</v>
      </c>
      <c r="AL1247" s="7" t="str">
        <f t="shared" ca="1" si="259"/>
        <v>CONAGRA FOODS INC | 5315837821</v>
      </c>
      <c r="AM1247" t="b">
        <f t="shared" si="250"/>
        <v>0</v>
      </c>
    </row>
    <row r="1248" spans="3:39" x14ac:dyDescent="0.3">
      <c r="C1248" s="1" t="s">
        <v>531</v>
      </c>
      <c r="D1248" s="1" t="s">
        <v>532</v>
      </c>
      <c r="E1248" s="1" t="s">
        <v>39</v>
      </c>
      <c r="F1248" s="1" t="s">
        <v>87</v>
      </c>
      <c r="G1248" s="1" t="s">
        <v>533</v>
      </c>
      <c r="H1248" s="1" t="s">
        <v>70</v>
      </c>
      <c r="I1248" s="1" t="s">
        <v>75</v>
      </c>
      <c r="J1248" t="str">
        <f>TRIM(CONCATENATE(wiz[[#This Row],[SHIPPER..................]],wiz[[#This Row],[ZIP2..]],wiz[[#This Row],[ZIP3..]]))</f>
        <v>PIXELLE | 4560138101</v>
      </c>
      <c r="K1248" s="1">
        <v>1</v>
      </c>
      <c r="L1248" s="1">
        <v>1.8</v>
      </c>
      <c r="M1248" s="1">
        <v>0.2</v>
      </c>
      <c r="N1248" s="1">
        <v>556</v>
      </c>
      <c r="O1248" s="1">
        <v>0.92</v>
      </c>
      <c r="P1248" s="1">
        <v>45</v>
      </c>
      <c r="Q1248" s="1">
        <v>0.25</v>
      </c>
      <c r="R1248" s="1">
        <v>5</v>
      </c>
      <c r="S1248" s="1">
        <v>-58</v>
      </c>
      <c r="T1248" s="1">
        <v>43</v>
      </c>
      <c r="U1248" s="1">
        <v>256</v>
      </c>
      <c r="V1248" s="1">
        <v>241</v>
      </c>
      <c r="W1248" s="1">
        <v>43201</v>
      </c>
      <c r="X1248" s="1">
        <v>45601</v>
      </c>
      <c r="Y1248" s="1">
        <v>38101</v>
      </c>
      <c r="Z1248" s="1">
        <v>1.78</v>
      </c>
      <c r="AA1248" s="6">
        <f t="shared" si="251"/>
        <v>99</v>
      </c>
      <c r="AB1248" s="6">
        <f t="shared" si="252"/>
        <v>241</v>
      </c>
      <c r="AC1248" s="6">
        <f t="shared" si="253"/>
        <v>-5103</v>
      </c>
      <c r="AD1248" s="6">
        <f t="shared" si="254"/>
        <v>-51.545454545454547</v>
      </c>
      <c r="AE1248" s="7">
        <f t="shared" si="255"/>
        <v>-251</v>
      </c>
      <c r="AF1248" t="str">
        <f t="shared" ca="1" si="256"/>
        <v>$V$1399</v>
      </c>
      <c r="AG1248" t="str">
        <f t="shared" ca="1" si="257"/>
        <v>$J$1399</v>
      </c>
      <c r="AH1248" t="str">
        <f t="shared" ca="1" si="258"/>
        <v>PIXELLE | 4320137086</v>
      </c>
      <c r="AI1248" t="str">
        <f t="shared" ca="1" si="247"/>
        <v>$K$1399</v>
      </c>
      <c r="AJ1248" s="8">
        <f t="shared" si="248"/>
        <v>1.0101010101010102E-2</v>
      </c>
      <c r="AK1248" s="7">
        <f t="shared" si="249"/>
        <v>-218</v>
      </c>
      <c r="AL1248" s="7" t="str">
        <f t="shared" ca="1" si="259"/>
        <v>CONAGRA FOODS INC | 5315837821</v>
      </c>
      <c r="AM1248" t="b">
        <f t="shared" si="250"/>
        <v>0</v>
      </c>
    </row>
    <row r="1249" spans="3:39" x14ac:dyDescent="0.3">
      <c r="C1249" s="1" t="s">
        <v>531</v>
      </c>
      <c r="D1249" s="1" t="s">
        <v>532</v>
      </c>
      <c r="E1249" s="1" t="s">
        <v>39</v>
      </c>
      <c r="F1249" s="1" t="s">
        <v>87</v>
      </c>
      <c r="G1249" s="1" t="s">
        <v>533</v>
      </c>
      <c r="H1249" s="1" t="s">
        <v>70</v>
      </c>
      <c r="I1249" s="1" t="s">
        <v>139</v>
      </c>
      <c r="J1249" t="str">
        <f>TRIM(CONCATENATE(wiz[[#This Row],[SHIPPER..................]],wiz[[#This Row],[ZIP2..]],wiz[[#This Row],[ZIP3..]]))</f>
        <v>PIXELLE | 4560137086</v>
      </c>
      <c r="K1249" s="1">
        <v>4</v>
      </c>
      <c r="L1249" s="1">
        <v>2</v>
      </c>
      <c r="M1249" s="1">
        <v>0.2</v>
      </c>
      <c r="N1249" s="1">
        <v>373</v>
      </c>
      <c r="O1249" s="1">
        <v>0.84</v>
      </c>
      <c r="P1249" s="1">
        <v>50</v>
      </c>
      <c r="Q1249" s="1">
        <v>0.28000000000000003</v>
      </c>
      <c r="R1249" s="1">
        <v>5</v>
      </c>
      <c r="S1249" s="1">
        <v>-58</v>
      </c>
      <c r="T1249" s="1">
        <v>-16</v>
      </c>
      <c r="U1249" s="1">
        <v>20</v>
      </c>
      <c r="V1249" s="1">
        <v>-54</v>
      </c>
      <c r="W1249" s="1">
        <v>43025</v>
      </c>
      <c r="X1249" s="1">
        <v>45601</v>
      </c>
      <c r="Y1249" s="1">
        <v>37086</v>
      </c>
      <c r="Z1249" s="1">
        <v>1.98</v>
      </c>
      <c r="AA1249" s="6">
        <f t="shared" si="251"/>
        <v>99</v>
      </c>
      <c r="AB1249" s="6">
        <f t="shared" si="252"/>
        <v>-216</v>
      </c>
      <c r="AC1249" s="6">
        <f t="shared" si="253"/>
        <v>-5103</v>
      </c>
      <c r="AD1249" s="6">
        <f t="shared" si="254"/>
        <v>-51.545454545454547</v>
      </c>
      <c r="AE1249" s="7">
        <f t="shared" si="255"/>
        <v>-251</v>
      </c>
      <c r="AF1249" t="str">
        <f t="shared" ca="1" si="256"/>
        <v>$V$1399</v>
      </c>
      <c r="AG1249" t="str">
        <f t="shared" ca="1" si="257"/>
        <v>$J$1399</v>
      </c>
      <c r="AH1249" t="str">
        <f t="shared" ca="1" si="258"/>
        <v>PIXELLE | 4320137086</v>
      </c>
      <c r="AI1249" t="str">
        <f t="shared" ca="1" si="247"/>
        <v>$K$1399</v>
      </c>
      <c r="AJ1249" s="8">
        <f t="shared" si="248"/>
        <v>4.0404040404040407E-2</v>
      </c>
      <c r="AK1249" s="7">
        <f t="shared" si="249"/>
        <v>-218</v>
      </c>
      <c r="AL1249" s="7" t="str">
        <f t="shared" ca="1" si="259"/>
        <v>CONAGRA FOODS INC | 5315837821</v>
      </c>
      <c r="AM1249" t="b">
        <f t="shared" si="250"/>
        <v>0</v>
      </c>
    </row>
    <row r="1250" spans="3:39" x14ac:dyDescent="0.3">
      <c r="C1250" s="1" t="s">
        <v>531</v>
      </c>
      <c r="D1250" s="1" t="s">
        <v>532</v>
      </c>
      <c r="E1250" s="1" t="s">
        <v>39</v>
      </c>
      <c r="F1250" s="1" t="s">
        <v>87</v>
      </c>
      <c r="G1250" s="1" t="s">
        <v>533</v>
      </c>
      <c r="H1250" s="1" t="s">
        <v>70</v>
      </c>
      <c r="I1250" s="1" t="s">
        <v>611</v>
      </c>
      <c r="J1250" t="str">
        <f>TRIM(CONCATENATE(wiz[[#This Row],[SHIPPER..................]],wiz[[#This Row],[ZIP2..]],wiz[[#This Row],[ZIP3..]]))</f>
        <v>PIXELLE | 4560137127</v>
      </c>
      <c r="K1250" s="1">
        <v>2</v>
      </c>
      <c r="L1250" s="1">
        <v>2</v>
      </c>
      <c r="M1250" s="1">
        <v>0.2</v>
      </c>
      <c r="N1250" s="1">
        <v>371</v>
      </c>
      <c r="O1250" s="1">
        <v>0.88</v>
      </c>
      <c r="P1250" s="1">
        <v>108</v>
      </c>
      <c r="Q1250" s="1">
        <v>0.35</v>
      </c>
      <c r="R1250" s="1">
        <v>3</v>
      </c>
      <c r="S1250" s="1">
        <v>-58</v>
      </c>
      <c r="T1250" s="1">
        <v>-26</v>
      </c>
      <c r="U1250" s="1">
        <v>20</v>
      </c>
      <c r="V1250" s="1">
        <v>-64</v>
      </c>
      <c r="W1250" s="1">
        <v>44256</v>
      </c>
      <c r="X1250" s="1">
        <v>45601</v>
      </c>
      <c r="Y1250" s="1">
        <v>37127</v>
      </c>
      <c r="Z1250" s="1">
        <v>1.98</v>
      </c>
      <c r="AA1250" s="6">
        <f t="shared" si="251"/>
        <v>99</v>
      </c>
      <c r="AB1250" s="6">
        <f t="shared" si="252"/>
        <v>-128</v>
      </c>
      <c r="AC1250" s="6">
        <f t="shared" si="253"/>
        <v>-5103</v>
      </c>
      <c r="AD1250" s="6">
        <f t="shared" si="254"/>
        <v>-51.545454545454547</v>
      </c>
      <c r="AE1250" s="7">
        <f t="shared" si="255"/>
        <v>-251</v>
      </c>
      <c r="AF1250" t="str">
        <f t="shared" ca="1" si="256"/>
        <v>$V$1399</v>
      </c>
      <c r="AG1250" t="str">
        <f t="shared" ca="1" si="257"/>
        <v>$J$1399</v>
      </c>
      <c r="AH1250" t="str">
        <f t="shared" ca="1" si="258"/>
        <v>PIXELLE | 4320137086</v>
      </c>
      <c r="AI1250" t="str">
        <f t="shared" ca="1" si="247"/>
        <v>$K$1399</v>
      </c>
      <c r="AJ1250" s="8">
        <f t="shared" si="248"/>
        <v>2.0202020202020204E-2</v>
      </c>
      <c r="AK1250" s="7">
        <f t="shared" si="249"/>
        <v>-218</v>
      </c>
      <c r="AL1250" s="7" t="str">
        <f t="shared" ca="1" si="259"/>
        <v>CONAGRA FOODS INC | 5315837821</v>
      </c>
      <c r="AM1250" t="b">
        <f t="shared" si="250"/>
        <v>0</v>
      </c>
    </row>
    <row r="1251" spans="3:39" x14ac:dyDescent="0.3">
      <c r="C1251" s="1" t="s">
        <v>531</v>
      </c>
      <c r="D1251" s="1" t="s">
        <v>532</v>
      </c>
      <c r="E1251" s="1" t="s">
        <v>39</v>
      </c>
      <c r="F1251" s="1" t="s">
        <v>87</v>
      </c>
      <c r="G1251" s="1" t="s">
        <v>533</v>
      </c>
      <c r="H1251" s="1" t="s">
        <v>76</v>
      </c>
      <c r="I1251" s="1" t="s">
        <v>672</v>
      </c>
      <c r="J1251" t="str">
        <f>TRIM(CONCATENATE(wiz[[#This Row],[SHIPPER..................]],wiz[[#This Row],[ZIP2..]],wiz[[#This Row],[ZIP3..]]))</f>
        <v>PIXELLE | 4560176001</v>
      </c>
      <c r="K1251" s="1">
        <v>3</v>
      </c>
      <c r="L1251" s="1">
        <v>1.75</v>
      </c>
      <c r="M1251" s="1">
        <v>0.2</v>
      </c>
      <c r="N1251" s="1">
        <v>1044</v>
      </c>
      <c r="O1251" s="1">
        <v>1.98</v>
      </c>
      <c r="P1251" s="1">
        <v>125</v>
      </c>
      <c r="Q1251" s="1">
        <v>0.35</v>
      </c>
      <c r="R1251" s="1">
        <v>-13</v>
      </c>
      <c r="S1251" s="1">
        <v>-58</v>
      </c>
      <c r="T1251" s="1">
        <v>-4</v>
      </c>
      <c r="U1251" s="1">
        <v>-85</v>
      </c>
      <c r="V1251" s="1">
        <v>-147</v>
      </c>
      <c r="W1251" s="1">
        <v>43137</v>
      </c>
      <c r="X1251" s="1">
        <v>45601</v>
      </c>
      <c r="Y1251" s="1">
        <v>76001</v>
      </c>
      <c r="Z1251" s="1">
        <v>1.73</v>
      </c>
      <c r="AA1251" s="6">
        <f t="shared" si="251"/>
        <v>99</v>
      </c>
      <c r="AB1251" s="6">
        <f t="shared" si="252"/>
        <v>-441</v>
      </c>
      <c r="AC1251" s="6">
        <f t="shared" si="253"/>
        <v>-5103</v>
      </c>
      <c r="AD1251" s="6">
        <f t="shared" si="254"/>
        <v>-51.545454545454547</v>
      </c>
      <c r="AE1251" s="7">
        <f t="shared" si="255"/>
        <v>-251</v>
      </c>
      <c r="AF1251" t="str">
        <f t="shared" ca="1" si="256"/>
        <v>$V$1399</v>
      </c>
      <c r="AG1251" t="str">
        <f t="shared" ca="1" si="257"/>
        <v>$J$1399</v>
      </c>
      <c r="AH1251" t="str">
        <f t="shared" ca="1" si="258"/>
        <v>PIXELLE | 4320137086</v>
      </c>
      <c r="AI1251" t="str">
        <f t="shared" ca="1" si="247"/>
        <v>$K$1399</v>
      </c>
      <c r="AJ1251" s="8">
        <f t="shared" si="248"/>
        <v>3.0303030303030304E-2</v>
      </c>
      <c r="AK1251" s="7">
        <f t="shared" si="249"/>
        <v>-218</v>
      </c>
      <c r="AL1251" s="7" t="str">
        <f t="shared" ca="1" si="259"/>
        <v>CONAGRA FOODS INC | 5315837821</v>
      </c>
      <c r="AM1251" t="b">
        <f t="shared" si="250"/>
        <v>0</v>
      </c>
    </row>
    <row r="1252" spans="3:39" x14ac:dyDescent="0.3">
      <c r="C1252" s="1" t="s">
        <v>531</v>
      </c>
      <c r="D1252" s="1" t="s">
        <v>532</v>
      </c>
      <c r="E1252" s="1" t="s">
        <v>39</v>
      </c>
      <c r="F1252" s="1" t="s">
        <v>87</v>
      </c>
      <c r="G1252" s="1" t="s">
        <v>533</v>
      </c>
      <c r="H1252" s="1" t="s">
        <v>76</v>
      </c>
      <c r="I1252" s="1" t="s">
        <v>1376</v>
      </c>
      <c r="J1252" t="str">
        <f>TRIM(CONCATENATE(wiz[[#This Row],[SHIPPER..................]],wiz[[#This Row],[ZIP2..]],wiz[[#This Row],[ZIP3..]]))</f>
        <v>PIXELLE | 4560175019</v>
      </c>
      <c r="K1252" s="1">
        <v>2</v>
      </c>
      <c r="L1252" s="1">
        <v>1.75</v>
      </c>
      <c r="M1252" s="1">
        <v>0.21</v>
      </c>
      <c r="N1252" s="1">
        <v>1020</v>
      </c>
      <c r="O1252" s="1">
        <v>2</v>
      </c>
      <c r="P1252" s="1">
        <v>87</v>
      </c>
      <c r="Q1252" s="1">
        <v>0.33</v>
      </c>
      <c r="R1252" s="1">
        <v>5</v>
      </c>
      <c r="S1252" s="1">
        <v>-58</v>
      </c>
      <c r="T1252" s="1">
        <v>-8</v>
      </c>
      <c r="U1252" s="1">
        <v>-119</v>
      </c>
      <c r="V1252" s="1">
        <v>-185</v>
      </c>
      <c r="W1252" s="1">
        <v>43055</v>
      </c>
      <c r="X1252" s="1">
        <v>45601</v>
      </c>
      <c r="Y1252" s="1">
        <v>75019</v>
      </c>
      <c r="Z1252" s="1">
        <v>1.74</v>
      </c>
      <c r="AA1252" s="6">
        <f t="shared" si="251"/>
        <v>99</v>
      </c>
      <c r="AB1252" s="6">
        <f t="shared" si="252"/>
        <v>-370</v>
      </c>
      <c r="AC1252" s="6">
        <f t="shared" si="253"/>
        <v>-5103</v>
      </c>
      <c r="AD1252" s="6">
        <f t="shared" si="254"/>
        <v>-51.545454545454547</v>
      </c>
      <c r="AE1252" s="7">
        <f t="shared" si="255"/>
        <v>-251</v>
      </c>
      <c r="AF1252" t="str">
        <f t="shared" ca="1" si="256"/>
        <v>$V$1399</v>
      </c>
      <c r="AG1252" t="str">
        <f t="shared" ca="1" si="257"/>
        <v>$J$1399</v>
      </c>
      <c r="AH1252" t="str">
        <f t="shared" ca="1" si="258"/>
        <v>PIXELLE | 4320137086</v>
      </c>
      <c r="AI1252" t="str">
        <f t="shared" ca="1" si="247"/>
        <v>$K$1399</v>
      </c>
      <c r="AJ1252" s="8">
        <f t="shared" si="248"/>
        <v>2.0202020202020204E-2</v>
      </c>
      <c r="AK1252" s="7">
        <f t="shared" si="249"/>
        <v>-218</v>
      </c>
      <c r="AL1252" s="7" t="str">
        <f t="shared" ca="1" si="259"/>
        <v>CONAGRA FOODS INC | 5315837821</v>
      </c>
      <c r="AM1252" t="b">
        <f t="shared" si="250"/>
        <v>0</v>
      </c>
    </row>
    <row r="1253" spans="3:39" x14ac:dyDescent="0.3">
      <c r="C1253" s="1" t="s">
        <v>531</v>
      </c>
      <c r="D1253" s="1" t="s">
        <v>532</v>
      </c>
      <c r="E1253" s="1" t="s">
        <v>39</v>
      </c>
      <c r="F1253" s="1" t="s">
        <v>87</v>
      </c>
      <c r="G1253" s="1" t="s">
        <v>533</v>
      </c>
      <c r="H1253" s="1" t="s">
        <v>76</v>
      </c>
      <c r="I1253" s="1" t="s">
        <v>1377</v>
      </c>
      <c r="J1253" t="str">
        <f>TRIM(CONCATENATE(wiz[[#This Row],[SHIPPER..................]],wiz[[#This Row],[ZIP2..]],wiz[[#This Row],[ZIP3..]]))</f>
        <v>PIXELLE | 4560175119</v>
      </c>
      <c r="K1253" s="1">
        <v>1</v>
      </c>
      <c r="L1253" s="1">
        <v>1.66</v>
      </c>
      <c r="M1253" s="1">
        <v>0.2</v>
      </c>
      <c r="N1253" s="1">
        <v>1079</v>
      </c>
      <c r="O1253" s="1">
        <v>1.95</v>
      </c>
      <c r="P1253" s="1">
        <v>183</v>
      </c>
      <c r="Q1253" s="1">
        <v>0.4</v>
      </c>
      <c r="R1253" s="1">
        <v>-24</v>
      </c>
      <c r="S1253" s="1">
        <v>-58</v>
      </c>
      <c r="T1253" s="1">
        <v>-5</v>
      </c>
      <c r="U1253" s="1">
        <v>-142</v>
      </c>
      <c r="V1253" s="1">
        <v>-205</v>
      </c>
      <c r="W1253" s="1">
        <v>46131</v>
      </c>
      <c r="X1253" s="1">
        <v>45601</v>
      </c>
      <c r="Y1253" s="1">
        <v>75119</v>
      </c>
      <c r="Z1253" s="1">
        <v>1.64</v>
      </c>
      <c r="AA1253" s="6">
        <f t="shared" si="251"/>
        <v>99</v>
      </c>
      <c r="AB1253" s="6">
        <f t="shared" si="252"/>
        <v>-205</v>
      </c>
      <c r="AC1253" s="6">
        <f t="shared" si="253"/>
        <v>-5103</v>
      </c>
      <c r="AD1253" s="6">
        <f t="shared" si="254"/>
        <v>-51.545454545454547</v>
      </c>
      <c r="AE1253" s="7">
        <f t="shared" si="255"/>
        <v>-251</v>
      </c>
      <c r="AF1253" t="str">
        <f t="shared" ca="1" si="256"/>
        <v>$V$1399</v>
      </c>
      <c r="AG1253" t="str">
        <f t="shared" ca="1" si="257"/>
        <v>$J$1399</v>
      </c>
      <c r="AH1253" t="str">
        <f t="shared" ca="1" si="258"/>
        <v>PIXELLE | 4320137086</v>
      </c>
      <c r="AI1253" t="str">
        <f t="shared" ca="1" si="247"/>
        <v>$K$1399</v>
      </c>
      <c r="AJ1253" s="8">
        <f t="shared" si="248"/>
        <v>1.0101010101010102E-2</v>
      </c>
      <c r="AK1253" s="7">
        <f t="shared" si="249"/>
        <v>-218</v>
      </c>
      <c r="AL1253" s="7" t="str">
        <f t="shared" ca="1" si="259"/>
        <v>CONAGRA FOODS INC | 5315837821</v>
      </c>
      <c r="AM1253" t="b">
        <f t="shared" si="250"/>
        <v>0</v>
      </c>
    </row>
    <row r="1254" spans="3:39" x14ac:dyDescent="0.3">
      <c r="C1254" s="1" t="s">
        <v>531</v>
      </c>
      <c r="D1254" s="1" t="s">
        <v>532</v>
      </c>
      <c r="E1254" s="1" t="s">
        <v>39</v>
      </c>
      <c r="F1254" s="1" t="s">
        <v>87</v>
      </c>
      <c r="G1254" s="1" t="s">
        <v>533</v>
      </c>
      <c r="H1254" s="1" t="s">
        <v>76</v>
      </c>
      <c r="I1254" s="1" t="s">
        <v>1378</v>
      </c>
      <c r="J1254" t="str">
        <f>TRIM(CONCATENATE(wiz[[#This Row],[SHIPPER..................]],wiz[[#This Row],[ZIP2..]],wiz[[#This Row],[ZIP3..]]))</f>
        <v>PIXELLE | 4560175006</v>
      </c>
      <c r="K1254" s="1">
        <v>9</v>
      </c>
      <c r="L1254" s="1">
        <v>1.75</v>
      </c>
      <c r="M1254" s="1">
        <v>0.2</v>
      </c>
      <c r="N1254" s="1">
        <v>1016</v>
      </c>
      <c r="O1254" s="1">
        <v>1.72</v>
      </c>
      <c r="P1254" s="1">
        <v>92</v>
      </c>
      <c r="Q1254" s="1">
        <v>0.31</v>
      </c>
      <c r="R1254" s="1">
        <v>12</v>
      </c>
      <c r="S1254" s="1">
        <v>-58</v>
      </c>
      <c r="T1254" s="1">
        <v>58</v>
      </c>
      <c r="U1254" s="1">
        <v>-130</v>
      </c>
      <c r="V1254" s="1">
        <v>-130</v>
      </c>
      <c r="W1254" s="1">
        <v>43055</v>
      </c>
      <c r="X1254" s="1">
        <v>45601</v>
      </c>
      <c r="Y1254" s="1">
        <v>75006</v>
      </c>
      <c r="Z1254" s="1">
        <v>1.73</v>
      </c>
      <c r="AA1254" s="6">
        <f t="shared" si="251"/>
        <v>99</v>
      </c>
      <c r="AB1254" s="6">
        <f t="shared" si="252"/>
        <v>-1170</v>
      </c>
      <c r="AC1254" s="6">
        <f t="shared" si="253"/>
        <v>-5103</v>
      </c>
      <c r="AD1254" s="6">
        <f t="shared" si="254"/>
        <v>-51.545454545454547</v>
      </c>
      <c r="AE1254" s="7">
        <f t="shared" si="255"/>
        <v>-251</v>
      </c>
      <c r="AF1254" t="str">
        <f t="shared" ca="1" si="256"/>
        <v>$V$1399</v>
      </c>
      <c r="AG1254" t="str">
        <f t="shared" ca="1" si="257"/>
        <v>$J$1399</v>
      </c>
      <c r="AH1254" t="str">
        <f t="shared" ca="1" si="258"/>
        <v>PIXELLE | 4320137086</v>
      </c>
      <c r="AI1254" t="str">
        <f t="shared" ca="1" si="247"/>
        <v>$K$1399</v>
      </c>
      <c r="AJ1254" s="8">
        <f t="shared" si="248"/>
        <v>9.0909090909090912E-2</v>
      </c>
      <c r="AK1254" s="7">
        <f t="shared" si="249"/>
        <v>-218</v>
      </c>
      <c r="AL1254" s="7" t="str">
        <f t="shared" ca="1" si="259"/>
        <v>CONAGRA FOODS INC | 5315837821</v>
      </c>
      <c r="AM1254" t="b">
        <f t="shared" si="250"/>
        <v>0</v>
      </c>
    </row>
    <row r="1255" spans="3:39" x14ac:dyDescent="0.3">
      <c r="C1255" s="1" t="s">
        <v>531</v>
      </c>
      <c r="D1255" s="1" t="s">
        <v>532</v>
      </c>
      <c r="E1255" s="1" t="s">
        <v>39</v>
      </c>
      <c r="F1255" s="1" t="s">
        <v>87</v>
      </c>
      <c r="G1255" s="1" t="s">
        <v>533</v>
      </c>
      <c r="H1255" s="1" t="s">
        <v>76</v>
      </c>
      <c r="I1255" s="1" t="s">
        <v>1379</v>
      </c>
      <c r="J1255" t="str">
        <f>TRIM(CONCATENATE(wiz[[#This Row],[SHIPPER..................]],wiz[[#This Row],[ZIP2..]],wiz[[#This Row],[ZIP3..]]))</f>
        <v>PIXELLE | 4560175040</v>
      </c>
      <c r="K1255" s="1">
        <v>1</v>
      </c>
      <c r="L1255" s="1">
        <v>1.8</v>
      </c>
      <c r="M1255" s="1">
        <v>0.2</v>
      </c>
      <c r="N1255" s="1">
        <v>996</v>
      </c>
      <c r="O1255" s="1">
        <v>1.89</v>
      </c>
      <c r="P1255" s="1">
        <v>86</v>
      </c>
      <c r="Q1255" s="1">
        <v>0.3</v>
      </c>
      <c r="R1255" s="1">
        <v>21</v>
      </c>
      <c r="S1255" s="1">
        <v>-58</v>
      </c>
      <c r="T1255" s="1">
        <v>-3</v>
      </c>
      <c r="U1255" s="1">
        <v>-103</v>
      </c>
      <c r="V1255" s="1">
        <v>-164</v>
      </c>
      <c r="W1255" s="1">
        <v>45050</v>
      </c>
      <c r="X1255" s="1">
        <v>45601</v>
      </c>
      <c r="Y1255" s="1">
        <v>75040</v>
      </c>
      <c r="Z1255" s="1">
        <v>1.78</v>
      </c>
      <c r="AA1255" s="6">
        <f t="shared" si="251"/>
        <v>99</v>
      </c>
      <c r="AB1255" s="6">
        <f t="shared" si="252"/>
        <v>-164</v>
      </c>
      <c r="AC1255" s="6">
        <f t="shared" si="253"/>
        <v>-5103</v>
      </c>
      <c r="AD1255" s="6">
        <f t="shared" si="254"/>
        <v>-51.545454545454547</v>
      </c>
      <c r="AE1255" s="7">
        <f t="shared" si="255"/>
        <v>-251</v>
      </c>
      <c r="AF1255" t="str">
        <f t="shared" ca="1" si="256"/>
        <v>$V$1399</v>
      </c>
      <c r="AG1255" t="str">
        <f t="shared" ca="1" si="257"/>
        <v>$J$1399</v>
      </c>
      <c r="AH1255" t="str">
        <f t="shared" ca="1" si="258"/>
        <v>PIXELLE | 4320137086</v>
      </c>
      <c r="AI1255" t="str">
        <f t="shared" ca="1" si="247"/>
        <v>$K$1399</v>
      </c>
      <c r="AJ1255" s="8">
        <f t="shared" si="248"/>
        <v>1.0101010101010102E-2</v>
      </c>
      <c r="AK1255" s="7">
        <f t="shared" si="249"/>
        <v>-218</v>
      </c>
      <c r="AL1255" s="7" t="str">
        <f t="shared" ca="1" si="259"/>
        <v>CONAGRA FOODS INC | 5315837821</v>
      </c>
      <c r="AM1255" t="b">
        <f t="shared" si="250"/>
        <v>0</v>
      </c>
    </row>
    <row r="1256" spans="3:39" x14ac:dyDescent="0.3">
      <c r="C1256" s="1" t="s">
        <v>531</v>
      </c>
      <c r="D1256" s="1" t="s">
        <v>532</v>
      </c>
      <c r="E1256" s="1" t="s">
        <v>39</v>
      </c>
      <c r="F1256" s="1" t="s">
        <v>87</v>
      </c>
      <c r="G1256" s="1" t="s">
        <v>533</v>
      </c>
      <c r="H1256" s="1" t="s">
        <v>76</v>
      </c>
      <c r="I1256" s="1" t="s">
        <v>1380</v>
      </c>
      <c r="J1256" t="str">
        <f>TRIM(CONCATENATE(wiz[[#This Row],[SHIPPER..................]],wiz[[#This Row],[ZIP2..]],wiz[[#This Row],[ZIP3..]]))</f>
        <v>PIXELLE | 4560176051</v>
      </c>
      <c r="K1256" s="1">
        <v>15</v>
      </c>
      <c r="L1256" s="1">
        <v>1.75</v>
      </c>
      <c r="M1256" s="1">
        <v>0.2</v>
      </c>
      <c r="N1256" s="1">
        <v>1024</v>
      </c>
      <c r="O1256" s="1">
        <v>2.09</v>
      </c>
      <c r="P1256" s="1">
        <v>81</v>
      </c>
      <c r="Q1256" s="1">
        <v>0.3</v>
      </c>
      <c r="R1256" s="1">
        <v>13</v>
      </c>
      <c r="S1256" s="1">
        <v>-58</v>
      </c>
      <c r="T1256" s="1">
        <v>-30</v>
      </c>
      <c r="U1256" s="1">
        <v>-130</v>
      </c>
      <c r="V1256" s="1">
        <v>-218</v>
      </c>
      <c r="W1256" s="1">
        <v>45640</v>
      </c>
      <c r="X1256" s="1">
        <v>45601</v>
      </c>
      <c r="Y1256" s="1">
        <v>76051</v>
      </c>
      <c r="Z1256" s="1">
        <v>1.73</v>
      </c>
      <c r="AA1256" s="6">
        <f t="shared" si="251"/>
        <v>99</v>
      </c>
      <c r="AB1256" s="6">
        <f t="shared" si="252"/>
        <v>-3270</v>
      </c>
      <c r="AC1256" s="6">
        <f t="shared" si="253"/>
        <v>-5103</v>
      </c>
      <c r="AD1256" s="6">
        <f t="shared" si="254"/>
        <v>-51.545454545454547</v>
      </c>
      <c r="AE1256" s="7">
        <f t="shared" si="255"/>
        <v>-251</v>
      </c>
      <c r="AF1256" t="str">
        <f t="shared" ca="1" si="256"/>
        <v>$V$1399</v>
      </c>
      <c r="AG1256" t="str">
        <f t="shared" ca="1" si="257"/>
        <v>$J$1399</v>
      </c>
      <c r="AH1256" t="str">
        <f t="shared" ca="1" si="258"/>
        <v>PIXELLE | 4320137086</v>
      </c>
      <c r="AI1256" t="str">
        <f t="shared" ca="1" si="247"/>
        <v>$K$1399</v>
      </c>
      <c r="AJ1256" s="8">
        <f t="shared" si="248"/>
        <v>0.15151515151515152</v>
      </c>
      <c r="AK1256" s="7">
        <f t="shared" si="249"/>
        <v>-218</v>
      </c>
      <c r="AL1256" s="7" t="str">
        <f t="shared" ca="1" si="259"/>
        <v>CONAGRA FOODS INC | 5315837821</v>
      </c>
      <c r="AM1256" t="str">
        <f t="shared" si="250"/>
        <v>PIXELLE | 4560176051</v>
      </c>
    </row>
    <row r="1257" spans="3:39" x14ac:dyDescent="0.3">
      <c r="C1257" s="1" t="s">
        <v>531</v>
      </c>
      <c r="D1257" s="1" t="s">
        <v>532</v>
      </c>
      <c r="E1257" s="1" t="s">
        <v>39</v>
      </c>
      <c r="F1257" s="1" t="s">
        <v>87</v>
      </c>
      <c r="G1257" s="1" t="s">
        <v>533</v>
      </c>
      <c r="H1257" s="1" t="s">
        <v>76</v>
      </c>
      <c r="I1257" s="1" t="s">
        <v>1381</v>
      </c>
      <c r="J1257" t="str">
        <f>TRIM(CONCATENATE(wiz[[#This Row],[SHIPPER..................]],wiz[[#This Row],[ZIP2..]],wiz[[#This Row],[ZIP3..]]))</f>
        <v>PIXELLE | 4560175141</v>
      </c>
      <c r="K1257" s="1">
        <v>2</v>
      </c>
      <c r="L1257" s="1">
        <v>1.75</v>
      </c>
      <c r="M1257" s="1">
        <v>0.2</v>
      </c>
      <c r="N1257" s="1">
        <v>1012</v>
      </c>
      <c r="O1257" s="1">
        <v>1.95</v>
      </c>
      <c r="P1257" s="1">
        <v>60</v>
      </c>
      <c r="Q1257" s="1">
        <v>0.28000000000000003</v>
      </c>
      <c r="R1257" s="1">
        <v>10</v>
      </c>
      <c r="S1257" s="1">
        <v>-58</v>
      </c>
      <c r="T1257" s="1">
        <v>3</v>
      </c>
      <c r="U1257" s="1">
        <v>-130</v>
      </c>
      <c r="V1257" s="1">
        <v>-185</v>
      </c>
      <c r="W1257" s="1">
        <v>43125</v>
      </c>
      <c r="X1257" s="1">
        <v>45601</v>
      </c>
      <c r="Y1257" s="1">
        <v>75141</v>
      </c>
      <c r="Z1257" s="1">
        <v>1.73</v>
      </c>
      <c r="AA1257" s="6">
        <f t="shared" si="251"/>
        <v>99</v>
      </c>
      <c r="AB1257" s="6">
        <f t="shared" si="252"/>
        <v>-370</v>
      </c>
      <c r="AC1257" s="6">
        <f t="shared" si="253"/>
        <v>-5103</v>
      </c>
      <c r="AD1257" s="6">
        <f t="shared" si="254"/>
        <v>-51.545454545454547</v>
      </c>
      <c r="AE1257" s="7">
        <f t="shared" si="255"/>
        <v>-251</v>
      </c>
      <c r="AF1257" t="str">
        <f t="shared" ca="1" si="256"/>
        <v>$V$1399</v>
      </c>
      <c r="AG1257" t="str">
        <f t="shared" ca="1" si="257"/>
        <v>$J$1399</v>
      </c>
      <c r="AH1257" t="str">
        <f t="shared" ca="1" si="258"/>
        <v>PIXELLE | 4320137086</v>
      </c>
      <c r="AI1257" t="str">
        <f t="shared" ca="1" si="247"/>
        <v>$K$1399</v>
      </c>
      <c r="AJ1257" s="8">
        <f t="shared" si="248"/>
        <v>2.0202020202020204E-2</v>
      </c>
      <c r="AK1257" s="7">
        <f t="shared" si="249"/>
        <v>-218</v>
      </c>
      <c r="AL1257" s="7" t="str">
        <f t="shared" ca="1" si="259"/>
        <v>CONAGRA FOODS INC | 5315837821</v>
      </c>
      <c r="AM1257" t="b">
        <f t="shared" si="250"/>
        <v>0</v>
      </c>
    </row>
    <row r="1258" spans="3:39" x14ac:dyDescent="0.3">
      <c r="C1258" s="1" t="s">
        <v>346</v>
      </c>
      <c r="D1258" s="1" t="s">
        <v>347</v>
      </c>
      <c r="E1258" s="1" t="s">
        <v>39</v>
      </c>
      <c r="F1258" s="1" t="s">
        <v>87</v>
      </c>
      <c r="G1258" s="1" t="s">
        <v>536</v>
      </c>
      <c r="H1258" s="1" t="s">
        <v>40</v>
      </c>
      <c r="I1258" s="1" t="s">
        <v>320</v>
      </c>
      <c r="J1258" t="str">
        <f>TRIM(CONCATENATE(wiz[[#This Row],[SHIPPER..................]],wiz[[#This Row],[ZIP2..]],wiz[[#This Row],[ZIP3..]]))</f>
        <v>b: COYOTE LOGISTICS | 4520135111</v>
      </c>
      <c r="K1258" s="1">
        <v>1</v>
      </c>
      <c r="L1258" s="1">
        <v>1.59</v>
      </c>
      <c r="M1258" s="1">
        <v>0.19</v>
      </c>
      <c r="N1258" s="1">
        <v>489</v>
      </c>
      <c r="O1258" s="1">
        <v>1.04</v>
      </c>
      <c r="P1258" s="1">
        <v>23</v>
      </c>
      <c r="Q1258" s="1">
        <v>0.25</v>
      </c>
      <c r="R1258" s="1">
        <v>10</v>
      </c>
      <c r="S1258" s="1">
        <v>72</v>
      </c>
      <c r="T1258" s="1">
        <v>-18</v>
      </c>
      <c r="U1258" s="1">
        <v>-290</v>
      </c>
      <c r="V1258" s="1">
        <v>-236</v>
      </c>
      <c r="W1258" s="1">
        <v>45050</v>
      </c>
      <c r="X1258" s="1">
        <v>45201</v>
      </c>
      <c r="Y1258" s="1">
        <v>35111</v>
      </c>
      <c r="Z1258" s="1">
        <v>1.56</v>
      </c>
      <c r="AA1258" s="6">
        <f t="shared" si="251"/>
        <v>41</v>
      </c>
      <c r="AB1258" s="6">
        <f t="shared" si="252"/>
        <v>-236</v>
      </c>
      <c r="AC1258" s="6">
        <f t="shared" si="253"/>
        <v>-5159</v>
      </c>
      <c r="AD1258" s="6">
        <f t="shared" si="254"/>
        <v>-125.82926829268293</v>
      </c>
      <c r="AE1258" s="7">
        <f t="shared" si="255"/>
        <v>-949</v>
      </c>
      <c r="AF1258" t="str">
        <f t="shared" ca="1" si="256"/>
        <v>$V$1385</v>
      </c>
      <c r="AG1258" t="str">
        <f t="shared" ca="1" si="257"/>
        <v>$J$1385</v>
      </c>
      <c r="AH1258" t="str">
        <f t="shared" ca="1" si="258"/>
        <v>b: COYOTE LOGISTICS | 4320137354</v>
      </c>
      <c r="AI1258" t="str">
        <f t="shared" ca="1" si="247"/>
        <v>$K$1385</v>
      </c>
      <c r="AJ1258" s="8">
        <f t="shared" si="248"/>
        <v>2.4390243902439025E-2</v>
      </c>
      <c r="AK1258" s="7">
        <f t="shared" si="249"/>
        <v>-118</v>
      </c>
      <c r="AL1258" s="7" t="str">
        <f t="shared" ca="1" si="259"/>
        <v>CORBETT FARMING COMPA| 3678430901</v>
      </c>
      <c r="AM1258" t="b">
        <f t="shared" si="250"/>
        <v>0</v>
      </c>
    </row>
    <row r="1259" spans="3:39" x14ac:dyDescent="0.3">
      <c r="C1259" s="1" t="s">
        <v>37</v>
      </c>
      <c r="D1259" s="1" t="s">
        <v>38</v>
      </c>
      <c r="E1259" s="1" t="s">
        <v>39</v>
      </c>
      <c r="F1259" s="1" t="s">
        <v>87</v>
      </c>
      <c r="G1259" s="1" t="s">
        <v>1382</v>
      </c>
      <c r="H1259" s="1" t="s">
        <v>70</v>
      </c>
      <c r="I1259" s="1" t="s">
        <v>80</v>
      </c>
      <c r="J1259" t="str">
        <f>TRIM(CONCATENATE(wiz[[#This Row],[SHIPPER..................]],wiz[[#This Row],[ZIP2..]],wiz[[#This Row],[ZIP3..]]))</f>
        <v>b: C H ROBINSON | 4500137349</v>
      </c>
      <c r="K1259" s="1">
        <v>1</v>
      </c>
      <c r="L1259" s="1">
        <v>1.68</v>
      </c>
      <c r="M1259" s="1">
        <v>0.27</v>
      </c>
      <c r="N1259" s="1">
        <v>346</v>
      </c>
      <c r="O1259" s="1">
        <v>0.75</v>
      </c>
      <c r="P1259" s="1">
        <v>111</v>
      </c>
      <c r="Q1259" s="1">
        <v>0.35</v>
      </c>
      <c r="R1259" s="1">
        <v>-21</v>
      </c>
      <c r="S1259" s="1">
        <v>42</v>
      </c>
      <c r="T1259" s="1">
        <v>20</v>
      </c>
      <c r="U1259" s="1">
        <v>-61</v>
      </c>
      <c r="V1259" s="1">
        <v>1</v>
      </c>
      <c r="W1259" s="1">
        <v>43123</v>
      </c>
      <c r="X1259" s="1">
        <v>45001</v>
      </c>
      <c r="Y1259" s="1">
        <v>37349</v>
      </c>
      <c r="Z1259" s="1">
        <v>1.73</v>
      </c>
      <c r="AA1259" s="6">
        <f t="shared" si="251"/>
        <v>615</v>
      </c>
      <c r="AB1259" s="6">
        <f t="shared" si="252"/>
        <v>1</v>
      </c>
      <c r="AC1259" s="6">
        <f t="shared" si="253"/>
        <v>-122022</v>
      </c>
      <c r="AD1259" s="6">
        <f t="shared" si="254"/>
        <v>-198.40975609756097</v>
      </c>
      <c r="AE1259" s="7">
        <f t="shared" si="255"/>
        <v>-1118</v>
      </c>
      <c r="AF1259" t="str">
        <f t="shared" ca="1" si="256"/>
        <v>$V$1066</v>
      </c>
      <c r="AG1259" t="str">
        <f t="shared" ca="1" si="257"/>
        <v>$J$1066</v>
      </c>
      <c r="AH1259" t="str">
        <f t="shared" ca="1" si="258"/>
        <v>b: C H ROBINSON | 2736036101</v>
      </c>
      <c r="AI1259" t="str">
        <f t="shared" ca="1" si="247"/>
        <v>$K$1066</v>
      </c>
      <c r="AJ1259" s="8">
        <f t="shared" si="248"/>
        <v>1.6260162601626016E-3</v>
      </c>
      <c r="AK1259" s="7">
        <f t="shared" si="249"/>
        <v>-560</v>
      </c>
      <c r="AL1259" s="7" t="str">
        <f t="shared" ca="1" si="259"/>
        <v>b: C H ROBINSON | 6080335055</v>
      </c>
      <c r="AM1259" t="b">
        <f t="shared" si="250"/>
        <v>0</v>
      </c>
    </row>
    <row r="1260" spans="3:39" x14ac:dyDescent="0.3">
      <c r="C1260" s="1" t="s">
        <v>37</v>
      </c>
      <c r="D1260" s="1" t="s">
        <v>38</v>
      </c>
      <c r="E1260" s="1" t="s">
        <v>39</v>
      </c>
      <c r="F1260" s="1" t="s">
        <v>87</v>
      </c>
      <c r="G1260" s="1" t="s">
        <v>536</v>
      </c>
      <c r="H1260" s="1" t="s">
        <v>40</v>
      </c>
      <c r="I1260" s="1" t="s">
        <v>1383</v>
      </c>
      <c r="J1260" t="str">
        <f>TRIM(CONCATENATE(wiz[[#This Row],[SHIPPER..................]],wiz[[#This Row],[ZIP2..]],wiz[[#This Row],[ZIP3..]]))</f>
        <v>b: C H ROBINSON | 4520136525</v>
      </c>
      <c r="K1260" s="1">
        <v>1</v>
      </c>
      <c r="L1260" s="1">
        <v>1.2</v>
      </c>
      <c r="M1260" s="1">
        <v>0.27</v>
      </c>
      <c r="N1260" s="1">
        <v>715</v>
      </c>
      <c r="O1260" s="1">
        <v>1.04</v>
      </c>
      <c r="P1260" s="1">
        <v>105</v>
      </c>
      <c r="Q1260" s="1">
        <v>0.35</v>
      </c>
      <c r="R1260" s="1">
        <v>-43</v>
      </c>
      <c r="S1260" s="1">
        <v>-14</v>
      </c>
      <c r="T1260" s="1">
        <v>135</v>
      </c>
      <c r="U1260" s="1">
        <v>-229</v>
      </c>
      <c r="V1260" s="1">
        <v>-108</v>
      </c>
      <c r="W1260" s="1">
        <v>43137</v>
      </c>
      <c r="X1260" s="1">
        <v>45201</v>
      </c>
      <c r="Y1260" s="1">
        <v>36525</v>
      </c>
      <c r="Z1260" s="1">
        <v>1.25</v>
      </c>
      <c r="AA1260" s="6">
        <f t="shared" si="251"/>
        <v>615</v>
      </c>
      <c r="AB1260" s="6">
        <f t="shared" si="252"/>
        <v>-108</v>
      </c>
      <c r="AC1260" s="6">
        <f t="shared" si="253"/>
        <v>-122022</v>
      </c>
      <c r="AD1260" s="6">
        <f t="shared" si="254"/>
        <v>-198.40975609756097</v>
      </c>
      <c r="AE1260" s="7">
        <f t="shared" si="255"/>
        <v>-1118</v>
      </c>
      <c r="AF1260" t="str">
        <f t="shared" ca="1" si="256"/>
        <v>$V$1066</v>
      </c>
      <c r="AG1260" t="str">
        <f t="shared" ca="1" si="257"/>
        <v>$J$1066</v>
      </c>
      <c r="AH1260" t="str">
        <f t="shared" ca="1" si="258"/>
        <v>b: C H ROBINSON | 2736036101</v>
      </c>
      <c r="AI1260" t="str">
        <f t="shared" ca="1" si="247"/>
        <v>$K$1066</v>
      </c>
      <c r="AJ1260" s="8">
        <f t="shared" si="248"/>
        <v>1.6260162601626016E-3</v>
      </c>
      <c r="AK1260" s="7">
        <f t="shared" si="249"/>
        <v>-560</v>
      </c>
      <c r="AL1260" s="7" t="str">
        <f t="shared" ca="1" si="259"/>
        <v>b: C H ROBINSON | 6080335055</v>
      </c>
      <c r="AM1260" t="b">
        <f t="shared" si="250"/>
        <v>0</v>
      </c>
    </row>
    <row r="1261" spans="3:39" x14ac:dyDescent="0.3">
      <c r="C1261" s="1" t="s">
        <v>72</v>
      </c>
      <c r="D1261" s="1" t="s">
        <v>73</v>
      </c>
      <c r="E1261" s="1" t="s">
        <v>39</v>
      </c>
      <c r="F1261" s="1" t="s">
        <v>87</v>
      </c>
      <c r="G1261" s="1" t="s">
        <v>1384</v>
      </c>
      <c r="H1261" s="1" t="s">
        <v>40</v>
      </c>
      <c r="I1261" s="1" t="s">
        <v>1385</v>
      </c>
      <c r="J1261" t="str">
        <f>TRIM(CONCATENATE(wiz[[#This Row],[SHIPPER..................]],wiz[[#This Row],[ZIP2..]],wiz[[#This Row],[ZIP3..]]))</f>
        <v>REDWOOD LOGISTICS STR| 4501436863</v>
      </c>
      <c r="K1261" s="1">
        <v>1</v>
      </c>
      <c r="L1261" s="1">
        <v>2.0499999999999998</v>
      </c>
      <c r="M1261" s="1">
        <v>0.28000000000000003</v>
      </c>
      <c r="N1261" s="1">
        <v>557</v>
      </c>
      <c r="O1261" s="1">
        <v>1.83</v>
      </c>
      <c r="P1261" s="1">
        <v>16</v>
      </c>
      <c r="Q1261" s="1">
        <v>0.25</v>
      </c>
      <c r="R1261" s="1">
        <v>-39</v>
      </c>
      <c r="S1261" s="1">
        <v>-18</v>
      </c>
      <c r="T1261" s="1">
        <v>-173</v>
      </c>
      <c r="U1261" s="1">
        <v>-152</v>
      </c>
      <c r="V1261" s="1">
        <v>-343</v>
      </c>
      <c r="W1261" s="1">
        <v>45201</v>
      </c>
      <c r="X1261" s="1">
        <v>45014</v>
      </c>
      <c r="Y1261" s="1">
        <v>36863</v>
      </c>
      <c r="Z1261" s="1">
        <v>2.11</v>
      </c>
      <c r="AA1261" s="6">
        <f t="shared" si="251"/>
        <v>112</v>
      </c>
      <c r="AB1261" s="6">
        <f t="shared" si="252"/>
        <v>-343</v>
      </c>
      <c r="AC1261" s="6">
        <f t="shared" si="253"/>
        <v>-32183</v>
      </c>
      <c r="AD1261" s="6">
        <f t="shared" si="254"/>
        <v>-287.34821428571428</v>
      </c>
      <c r="AE1261" s="7">
        <f t="shared" si="255"/>
        <v>-836</v>
      </c>
      <c r="AF1261" t="str">
        <f t="shared" ca="1" si="256"/>
        <v>$V$1531</v>
      </c>
      <c r="AG1261" t="str">
        <f t="shared" ca="1" si="257"/>
        <v>$J$1531</v>
      </c>
      <c r="AH1261" t="str">
        <f t="shared" ca="1" si="258"/>
        <v>REDWOOD LOGISTICS STR| 4370137401</v>
      </c>
      <c r="AI1261" t="str">
        <f t="shared" ca="1" si="247"/>
        <v>$K$1531</v>
      </c>
      <c r="AJ1261" s="8">
        <f t="shared" si="248"/>
        <v>8.9285714285714281E-3</v>
      </c>
      <c r="AK1261" s="7">
        <f t="shared" si="249"/>
        <v>-624</v>
      </c>
      <c r="AL1261" s="7" t="str">
        <f t="shared" ca="1" si="259"/>
        <v>REDWOOD LOGISTICS STR| 4589530012</v>
      </c>
      <c r="AM1261" t="b">
        <f t="shared" si="250"/>
        <v>0</v>
      </c>
    </row>
    <row r="1262" spans="3:39" x14ac:dyDescent="0.3">
      <c r="C1262" s="1" t="s">
        <v>346</v>
      </c>
      <c r="D1262" s="1" t="s">
        <v>347</v>
      </c>
      <c r="E1262" s="1" t="s">
        <v>39</v>
      </c>
      <c r="F1262" s="1" t="s">
        <v>44</v>
      </c>
      <c r="G1262" s="1" t="s">
        <v>447</v>
      </c>
      <c r="H1262" s="1" t="s">
        <v>146</v>
      </c>
      <c r="I1262" s="1" t="s">
        <v>232</v>
      </c>
      <c r="J1262" t="str">
        <f>TRIM(CONCATENATE(wiz[[#This Row],[SHIPPER..................]],wiz[[#This Row],[ZIP2..]],wiz[[#This Row],[ZIP3..]]))</f>
        <v>b: COYOTE LOGISTICS | 4101172401</v>
      </c>
      <c r="K1262" s="1">
        <v>1</v>
      </c>
      <c r="L1262" s="1">
        <v>1.36</v>
      </c>
      <c r="M1262" s="1">
        <v>0.19</v>
      </c>
      <c r="N1262" s="1">
        <v>484</v>
      </c>
      <c r="O1262" s="1">
        <v>0.38</v>
      </c>
      <c r="P1262" s="1">
        <v>157</v>
      </c>
      <c r="Q1262" s="1">
        <v>0.4</v>
      </c>
      <c r="R1262" s="1">
        <v>10</v>
      </c>
      <c r="S1262" s="1">
        <v>194</v>
      </c>
      <c r="T1262" s="1">
        <v>139</v>
      </c>
      <c r="U1262" s="1">
        <v>146</v>
      </c>
      <c r="V1262" s="1">
        <v>479</v>
      </c>
      <c r="W1262" s="1">
        <v>42501</v>
      </c>
      <c r="X1262" s="1">
        <v>41011</v>
      </c>
      <c r="Y1262" s="1">
        <v>72401</v>
      </c>
      <c r="Z1262" s="1">
        <v>1.33</v>
      </c>
      <c r="AA1262" s="6">
        <f t="shared" si="251"/>
        <v>41</v>
      </c>
      <c r="AB1262" s="6">
        <f t="shared" si="252"/>
        <v>479</v>
      </c>
      <c r="AC1262" s="6">
        <f t="shared" si="253"/>
        <v>-5159</v>
      </c>
      <c r="AD1262" s="6">
        <f t="shared" si="254"/>
        <v>-125.82926829268293</v>
      </c>
      <c r="AE1262" s="7">
        <f t="shared" si="255"/>
        <v>-949</v>
      </c>
      <c r="AF1262" t="str">
        <f t="shared" ca="1" si="256"/>
        <v>$V$1385</v>
      </c>
      <c r="AG1262" t="str">
        <f t="shared" ca="1" si="257"/>
        <v>$J$1385</v>
      </c>
      <c r="AH1262" t="str">
        <f t="shared" ca="1" si="258"/>
        <v>b: COYOTE LOGISTICS | 4320137354</v>
      </c>
      <c r="AI1262" t="str">
        <f t="shared" ca="1" si="247"/>
        <v>$K$1385</v>
      </c>
      <c r="AJ1262" s="8">
        <f t="shared" si="248"/>
        <v>2.4390243902439025E-2</v>
      </c>
      <c r="AK1262" s="7">
        <f t="shared" si="249"/>
        <v>-118</v>
      </c>
      <c r="AL1262" s="7" t="str">
        <f t="shared" ca="1" si="259"/>
        <v>CORBETT FARMING COMPA| 3678430901</v>
      </c>
      <c r="AM1262" t="b">
        <f t="shared" si="250"/>
        <v>0</v>
      </c>
    </row>
    <row r="1263" spans="3:39" x14ac:dyDescent="0.3">
      <c r="C1263" s="1" t="s">
        <v>37</v>
      </c>
      <c r="D1263" s="1" t="s">
        <v>38</v>
      </c>
      <c r="E1263" s="1" t="s">
        <v>39</v>
      </c>
      <c r="F1263" s="1" t="s">
        <v>87</v>
      </c>
      <c r="G1263" s="1" t="s">
        <v>1354</v>
      </c>
      <c r="H1263" s="1" t="s">
        <v>50</v>
      </c>
      <c r="I1263" s="1" t="s">
        <v>1386</v>
      </c>
      <c r="J1263" t="str">
        <f>TRIM(CONCATENATE(wiz[[#This Row],[SHIPPER..................]],wiz[[#This Row],[ZIP2..]],wiz[[#This Row],[ZIP3..]]))</f>
        <v>b: C H ROBINSON | 4506930248</v>
      </c>
      <c r="K1263" s="1">
        <v>2</v>
      </c>
      <c r="L1263" s="1">
        <v>1.63</v>
      </c>
      <c r="M1263" s="1">
        <v>0.28000000000000003</v>
      </c>
      <c r="N1263" s="1">
        <v>522</v>
      </c>
      <c r="O1263" s="1">
        <v>1.32</v>
      </c>
      <c r="P1263" s="1">
        <v>74</v>
      </c>
      <c r="Q1263" s="1">
        <v>0.3</v>
      </c>
      <c r="R1263" s="1">
        <v>-37</v>
      </c>
      <c r="S1263" s="1">
        <v>56</v>
      </c>
      <c r="T1263" s="1">
        <v>-65</v>
      </c>
      <c r="U1263" s="1">
        <v>-64</v>
      </c>
      <c r="V1263" s="1">
        <v>-73</v>
      </c>
      <c r="W1263" s="1">
        <v>45050</v>
      </c>
      <c r="X1263" s="1">
        <v>45069</v>
      </c>
      <c r="Y1263" s="1">
        <v>30248</v>
      </c>
      <c r="Z1263" s="1">
        <v>1.69</v>
      </c>
      <c r="AA1263" s="6">
        <f t="shared" si="251"/>
        <v>615</v>
      </c>
      <c r="AB1263" s="6">
        <f t="shared" si="252"/>
        <v>-146</v>
      </c>
      <c r="AC1263" s="6">
        <f t="shared" si="253"/>
        <v>-122022</v>
      </c>
      <c r="AD1263" s="6">
        <f t="shared" si="254"/>
        <v>-198.40975609756097</v>
      </c>
      <c r="AE1263" s="7">
        <f t="shared" si="255"/>
        <v>-1118</v>
      </c>
      <c r="AF1263" t="str">
        <f t="shared" ca="1" si="256"/>
        <v>$V$1066</v>
      </c>
      <c r="AG1263" t="str">
        <f t="shared" ca="1" si="257"/>
        <v>$J$1066</v>
      </c>
      <c r="AH1263" t="str">
        <f t="shared" ca="1" si="258"/>
        <v>b: C H ROBINSON | 2736036101</v>
      </c>
      <c r="AI1263" t="str">
        <f t="shared" ca="1" si="247"/>
        <v>$K$1066</v>
      </c>
      <c r="AJ1263" s="8">
        <f t="shared" si="248"/>
        <v>3.2520325203252032E-3</v>
      </c>
      <c r="AK1263" s="7">
        <f t="shared" si="249"/>
        <v>-560</v>
      </c>
      <c r="AL1263" s="7" t="str">
        <f t="shared" ca="1" si="259"/>
        <v>b: C H ROBINSON | 6080335055</v>
      </c>
      <c r="AM1263" t="b">
        <f t="shared" si="250"/>
        <v>0</v>
      </c>
    </row>
    <row r="1264" spans="3:39" x14ac:dyDescent="0.3">
      <c r="C1264" s="1" t="s">
        <v>1387</v>
      </c>
      <c r="D1264" s="1" t="s">
        <v>1388</v>
      </c>
      <c r="E1264" s="1" t="s">
        <v>39</v>
      </c>
      <c r="F1264" s="1" t="s">
        <v>87</v>
      </c>
      <c r="G1264" s="1" t="s">
        <v>536</v>
      </c>
      <c r="H1264" s="1" t="s">
        <v>50</v>
      </c>
      <c r="I1264" s="1" t="s">
        <v>313</v>
      </c>
      <c r="J1264" t="str">
        <f>TRIM(CONCATENATE(wiz[[#This Row],[SHIPPER..................]],wiz[[#This Row],[ZIP2..]],wiz[[#This Row],[ZIP3..]]))</f>
        <v>COLGATE | 4520130057</v>
      </c>
      <c r="K1264" s="1">
        <v>1</v>
      </c>
      <c r="L1264" s="1">
        <v>1.92</v>
      </c>
      <c r="M1264" s="1">
        <v>0.28000000000000003</v>
      </c>
      <c r="N1264" s="1">
        <v>440</v>
      </c>
      <c r="O1264" s="1">
        <v>0.57999999999999996</v>
      </c>
      <c r="P1264" s="1">
        <v>59</v>
      </c>
      <c r="Q1264" s="1">
        <v>0.3</v>
      </c>
      <c r="R1264" s="1">
        <v>-31</v>
      </c>
      <c r="S1264" s="1">
        <v>-72</v>
      </c>
      <c r="T1264" s="1">
        <v>72</v>
      </c>
      <c r="U1264" s="1">
        <v>8</v>
      </c>
      <c r="V1264" s="1">
        <v>8</v>
      </c>
      <c r="W1264" s="1">
        <v>47240</v>
      </c>
      <c r="X1264" s="1">
        <v>45201</v>
      </c>
      <c r="Y1264" s="1">
        <v>30057</v>
      </c>
      <c r="Z1264" s="1">
        <v>1.98</v>
      </c>
      <c r="AA1264" s="6">
        <f t="shared" si="251"/>
        <v>2</v>
      </c>
      <c r="AB1264" s="6">
        <f t="shared" si="252"/>
        <v>8</v>
      </c>
      <c r="AC1264" s="6">
        <f t="shared" si="253"/>
        <v>-15</v>
      </c>
      <c r="AD1264" s="6">
        <f t="shared" si="254"/>
        <v>-7.5</v>
      </c>
      <c r="AE1264" s="7">
        <f t="shared" si="255"/>
        <v>-23</v>
      </c>
      <c r="AF1264" t="str">
        <f t="shared" ca="1" si="256"/>
        <v>$V$569</v>
      </c>
      <c r="AG1264" t="str">
        <f t="shared" ca="1" si="257"/>
        <v>$J$569</v>
      </c>
      <c r="AH1264" t="str">
        <f t="shared" ca="1" si="258"/>
        <v>USA TRUCK INCORPORATE| 4720135203</v>
      </c>
      <c r="AI1264" t="str">
        <f t="shared" ca="1" si="247"/>
        <v>$K$569</v>
      </c>
      <c r="AJ1264" s="8">
        <f t="shared" si="248"/>
        <v>0.5</v>
      </c>
      <c r="AK1264" s="7">
        <f t="shared" si="249"/>
        <v>-23</v>
      </c>
      <c r="AL1264" s="7" t="str">
        <f t="shared" ca="1" si="259"/>
        <v>USA TRUCK INCORPORATE| 4720135203</v>
      </c>
      <c r="AM1264" t="b">
        <f t="shared" si="250"/>
        <v>0</v>
      </c>
    </row>
    <row r="1265" spans="3:39" x14ac:dyDescent="0.3">
      <c r="C1265" s="1" t="s">
        <v>534</v>
      </c>
      <c r="D1265" s="1" t="s">
        <v>535</v>
      </c>
      <c r="E1265" s="1" t="s">
        <v>39</v>
      </c>
      <c r="F1265" s="1" t="s">
        <v>87</v>
      </c>
      <c r="G1265" s="1" t="s">
        <v>536</v>
      </c>
      <c r="H1265" s="1" t="s">
        <v>50</v>
      </c>
      <c r="I1265" s="1" t="s">
        <v>411</v>
      </c>
      <c r="J1265" t="str">
        <f>TRIM(CONCATENATE(wiz[[#This Row],[SHIPPER..................]],wiz[[#This Row],[ZIP2..]],wiz[[#This Row],[ZIP3..]]))</f>
        <v>J M SMUCKER COMPANY | 4520130050</v>
      </c>
      <c r="K1265" s="1">
        <v>1</v>
      </c>
      <c r="L1265" s="1">
        <v>2.08</v>
      </c>
      <c r="M1265" s="1">
        <v>7.0000000000000007E-2</v>
      </c>
      <c r="N1265" s="1">
        <v>483</v>
      </c>
      <c r="O1265" s="1">
        <v>1.29</v>
      </c>
      <c r="P1265" s="1">
        <v>107</v>
      </c>
      <c r="Q1265" s="1">
        <v>0.35</v>
      </c>
      <c r="R1265" s="1">
        <v>66</v>
      </c>
      <c r="S1265" s="1">
        <v>-13</v>
      </c>
      <c r="T1265" s="1">
        <v>-77</v>
      </c>
      <c r="U1265" s="1">
        <v>-9</v>
      </c>
      <c r="V1265" s="1">
        <v>-99</v>
      </c>
      <c r="W1265" s="1">
        <v>43201</v>
      </c>
      <c r="X1265" s="1">
        <v>45201</v>
      </c>
      <c r="Y1265" s="1">
        <v>30050</v>
      </c>
      <c r="Z1265" s="1">
        <v>1.93</v>
      </c>
      <c r="AA1265" s="6">
        <f t="shared" si="251"/>
        <v>4</v>
      </c>
      <c r="AB1265" s="6">
        <f t="shared" si="252"/>
        <v>-99</v>
      </c>
      <c r="AC1265" s="6">
        <f t="shared" si="253"/>
        <v>418</v>
      </c>
      <c r="AD1265" s="6">
        <f t="shared" si="254"/>
        <v>104.5</v>
      </c>
      <c r="AE1265" s="7">
        <f t="shared" si="255"/>
        <v>-99</v>
      </c>
      <c r="AF1265" t="str">
        <f t="shared" ca="1" si="256"/>
        <v>$V$439</v>
      </c>
      <c r="AG1265" t="str">
        <f t="shared" ca="1" si="257"/>
        <v>$J$439</v>
      </c>
      <c r="AH1265" t="str">
        <f t="shared" ca="1" si="258"/>
        <v>b: C H ROBINSON | 3012038478</v>
      </c>
      <c r="AI1265" t="str">
        <f t="shared" ca="1" si="247"/>
        <v>$K$439</v>
      </c>
      <c r="AJ1265" s="8">
        <f t="shared" si="248"/>
        <v>0.25</v>
      </c>
      <c r="AK1265" s="7">
        <f t="shared" si="249"/>
        <v>-99</v>
      </c>
      <c r="AL1265" s="7" t="str">
        <f t="shared" ca="1" si="259"/>
        <v>b: C H ROBINSON | 3012038478</v>
      </c>
      <c r="AM1265" t="str">
        <f t="shared" si="250"/>
        <v>J M SMUCKER COMPANY | 4520130050</v>
      </c>
    </row>
    <row r="1266" spans="3:39" x14ac:dyDescent="0.3">
      <c r="C1266" s="1" t="s">
        <v>78</v>
      </c>
      <c r="D1266" s="1" t="s">
        <v>79</v>
      </c>
      <c r="E1266" s="1" t="s">
        <v>39</v>
      </c>
      <c r="F1266" s="1" t="s">
        <v>87</v>
      </c>
      <c r="G1266" s="1" t="s">
        <v>536</v>
      </c>
      <c r="H1266" s="1" t="s">
        <v>50</v>
      </c>
      <c r="I1266" s="1" t="s">
        <v>384</v>
      </c>
      <c r="J1266" t="str">
        <f>TRIM(CONCATENATE(wiz[[#This Row],[SHIPPER..................]],wiz[[#This Row],[ZIP2..]],wiz[[#This Row],[ZIP3..]]))</f>
        <v>TRACTOR SUPPLY MANHAT| 4520131201</v>
      </c>
      <c r="K1266" s="1">
        <v>1</v>
      </c>
      <c r="L1266" s="1">
        <v>2.0499999999999998</v>
      </c>
      <c r="M1266" s="1">
        <v>0.22</v>
      </c>
      <c r="N1266" s="1">
        <v>568</v>
      </c>
      <c r="O1266" s="1">
        <v>0.57999999999999996</v>
      </c>
      <c r="P1266" s="1">
        <v>16</v>
      </c>
      <c r="Q1266" s="1">
        <v>0.25</v>
      </c>
      <c r="R1266" s="1">
        <v>-40</v>
      </c>
      <c r="S1266" s="1">
        <v>280</v>
      </c>
      <c r="T1266" s="1">
        <v>124</v>
      </c>
      <c r="U1266" s="1">
        <v>326</v>
      </c>
      <c r="V1266" s="1">
        <v>730</v>
      </c>
      <c r="W1266" s="1">
        <v>41048</v>
      </c>
      <c r="X1266" s="1">
        <v>45201</v>
      </c>
      <c r="Y1266" s="1">
        <v>31201</v>
      </c>
      <c r="Z1266" s="1">
        <v>2.0499999999999998</v>
      </c>
      <c r="AA1266" s="6">
        <f t="shared" si="251"/>
        <v>533</v>
      </c>
      <c r="AB1266" s="6">
        <f t="shared" si="252"/>
        <v>730</v>
      </c>
      <c r="AC1266" s="6">
        <f t="shared" si="253"/>
        <v>27994</v>
      </c>
      <c r="AD1266" s="6">
        <f t="shared" si="254"/>
        <v>52.521575984990619</v>
      </c>
      <c r="AE1266" s="7">
        <f t="shared" si="255"/>
        <v>-627</v>
      </c>
      <c r="AF1266" t="str">
        <f t="shared" ca="1" si="256"/>
        <v>$V$356</v>
      </c>
      <c r="AG1266" t="str">
        <f t="shared" ca="1" si="257"/>
        <v>$J$356</v>
      </c>
      <c r="AH1266" t="str">
        <f t="shared" ca="1" si="258"/>
        <v>TRACTOR SUPPLY MANHAT| 3070142134</v>
      </c>
      <c r="AI1266" t="str">
        <f t="shared" ca="1" si="247"/>
        <v>$K$356</v>
      </c>
      <c r="AJ1266" s="8">
        <f t="shared" si="248"/>
        <v>1.876172607879925E-3</v>
      </c>
      <c r="AK1266" s="7">
        <f t="shared" si="249"/>
        <v>-192</v>
      </c>
      <c r="AL1266" s="7" t="str">
        <f t="shared" ca="1" si="259"/>
        <v>b: C H ROBINSON | 4817435150</v>
      </c>
      <c r="AM1266" t="b">
        <f t="shared" si="250"/>
        <v>0</v>
      </c>
    </row>
    <row r="1267" spans="3:39" x14ac:dyDescent="0.3">
      <c r="C1267" s="1" t="s">
        <v>119</v>
      </c>
      <c r="D1267" s="1" t="s">
        <v>120</v>
      </c>
      <c r="E1267" s="1" t="s">
        <v>39</v>
      </c>
      <c r="F1267" s="1" t="s">
        <v>87</v>
      </c>
      <c r="G1267" s="1" t="s">
        <v>536</v>
      </c>
      <c r="H1267" s="1" t="s">
        <v>50</v>
      </c>
      <c r="I1267" s="1" t="s">
        <v>234</v>
      </c>
      <c r="J1267" t="str">
        <f>TRIM(CONCATENATE(wiz[[#This Row],[SHIPPER..................]],wiz[[#This Row],[ZIP2..]],wiz[[#This Row],[ZIP3..]]))</f>
        <v>b: HUB GROUP INC | 4520131636</v>
      </c>
      <c r="K1267" s="1">
        <v>1</v>
      </c>
      <c r="L1267" s="1">
        <v>3.13</v>
      </c>
      <c r="M1267" s="1">
        <v>0.28000000000000003</v>
      </c>
      <c r="N1267" s="1">
        <v>719</v>
      </c>
      <c r="O1267" s="1">
        <v>1.61</v>
      </c>
      <c r="P1267" s="1">
        <v>10</v>
      </c>
      <c r="Q1267" s="1">
        <v>0.25</v>
      </c>
      <c r="R1267" s="1">
        <v>-51</v>
      </c>
      <c r="S1267" s="1">
        <v>133</v>
      </c>
      <c r="T1267" s="1">
        <v>0</v>
      </c>
      <c r="U1267" s="1">
        <v>704</v>
      </c>
      <c r="V1267" s="1">
        <v>837</v>
      </c>
      <c r="W1267" s="1">
        <v>41022</v>
      </c>
      <c r="X1267" s="1">
        <v>45201</v>
      </c>
      <c r="Y1267" s="1">
        <v>31636</v>
      </c>
      <c r="Z1267" s="1">
        <v>3.19</v>
      </c>
      <c r="AA1267" s="6">
        <f t="shared" si="251"/>
        <v>49</v>
      </c>
      <c r="AB1267" s="6">
        <f t="shared" si="252"/>
        <v>837</v>
      </c>
      <c r="AC1267" s="6">
        <f t="shared" si="253"/>
        <v>11121</v>
      </c>
      <c r="AD1267" s="6">
        <f t="shared" si="254"/>
        <v>226.9591836734694</v>
      </c>
      <c r="AE1267" s="7">
        <f t="shared" si="255"/>
        <v>-543</v>
      </c>
      <c r="AF1267" t="str">
        <f t="shared" ca="1" si="256"/>
        <v>$V$992</v>
      </c>
      <c r="AG1267" t="str">
        <f t="shared" ca="1" si="257"/>
        <v>$J$992</v>
      </c>
      <c r="AH1267" t="str">
        <f t="shared" ca="1" si="258"/>
        <v>b: HUB GROUP INC | 3885131601</v>
      </c>
      <c r="AI1267" t="str">
        <f t="shared" ca="1" si="247"/>
        <v>$K$992</v>
      </c>
      <c r="AJ1267" s="8">
        <f t="shared" si="248"/>
        <v>2.0408163265306121E-2</v>
      </c>
      <c r="AK1267" s="7">
        <f t="shared" si="249"/>
        <v>-170</v>
      </c>
      <c r="AL1267" s="7" t="str">
        <f t="shared" ca="1" si="259"/>
        <v>b: ECHO GLOBAL LOGIST| 4770130501</v>
      </c>
      <c r="AM1267" t="b">
        <f t="shared" si="250"/>
        <v>0</v>
      </c>
    </row>
    <row r="1268" spans="3:39" x14ac:dyDescent="0.3">
      <c r="C1268" s="1" t="s">
        <v>72</v>
      </c>
      <c r="D1268" s="1" t="s">
        <v>73</v>
      </c>
      <c r="E1268" s="1" t="s">
        <v>39</v>
      </c>
      <c r="F1268" s="1" t="s">
        <v>87</v>
      </c>
      <c r="G1268" s="1" t="s">
        <v>536</v>
      </c>
      <c r="H1268" s="1" t="s">
        <v>246</v>
      </c>
      <c r="I1268" s="1" t="s">
        <v>1011</v>
      </c>
      <c r="J1268" t="str">
        <f>TRIM(CONCATENATE(wiz[[#This Row],[SHIPPER..................]],wiz[[#This Row],[ZIP2..]],wiz[[#This Row],[ZIP3..]]))</f>
        <v>REDWOOD LOGISTICS STR| 4520171101</v>
      </c>
      <c r="K1268" s="1">
        <v>2</v>
      </c>
      <c r="L1268" s="1">
        <v>1.84</v>
      </c>
      <c r="M1268" s="1">
        <v>0.28000000000000003</v>
      </c>
      <c r="N1268" s="1">
        <v>849</v>
      </c>
      <c r="O1268" s="1">
        <v>1.42</v>
      </c>
      <c r="P1268" s="1">
        <v>103</v>
      </c>
      <c r="Q1268" s="1">
        <v>0.35</v>
      </c>
      <c r="R1268" s="1">
        <v>-59</v>
      </c>
      <c r="S1268" s="1">
        <v>38</v>
      </c>
      <c r="T1268" s="1">
        <v>81</v>
      </c>
      <c r="U1268" s="1">
        <v>34</v>
      </c>
      <c r="V1268" s="1">
        <v>153</v>
      </c>
      <c r="W1268" s="1">
        <v>40201</v>
      </c>
      <c r="X1268" s="1">
        <v>45201</v>
      </c>
      <c r="Y1268" s="1">
        <v>71101</v>
      </c>
      <c r="Z1268" s="1">
        <v>1.9</v>
      </c>
      <c r="AA1268" s="6">
        <f t="shared" si="251"/>
        <v>112</v>
      </c>
      <c r="AB1268" s="6">
        <f t="shared" si="252"/>
        <v>306</v>
      </c>
      <c r="AC1268" s="6">
        <f t="shared" si="253"/>
        <v>-32183</v>
      </c>
      <c r="AD1268" s="6">
        <f t="shared" si="254"/>
        <v>-287.34821428571428</v>
      </c>
      <c r="AE1268" s="7">
        <f t="shared" si="255"/>
        <v>-836</v>
      </c>
      <c r="AF1268" t="str">
        <f t="shared" ca="1" si="256"/>
        <v>$V$1531</v>
      </c>
      <c r="AG1268" t="str">
        <f t="shared" ca="1" si="257"/>
        <v>$J$1531</v>
      </c>
      <c r="AH1268" t="str">
        <f t="shared" ca="1" si="258"/>
        <v>REDWOOD LOGISTICS STR| 4370137401</v>
      </c>
      <c r="AI1268" t="str">
        <f t="shared" ca="1" si="247"/>
        <v>$K$1531</v>
      </c>
      <c r="AJ1268" s="8">
        <f t="shared" si="248"/>
        <v>1.7857142857142856E-2</v>
      </c>
      <c r="AK1268" s="7">
        <f t="shared" si="249"/>
        <v>-624</v>
      </c>
      <c r="AL1268" s="7" t="str">
        <f t="shared" ca="1" si="259"/>
        <v>REDWOOD LOGISTICS STR| 4589530012</v>
      </c>
      <c r="AM1268" t="b">
        <f t="shared" si="250"/>
        <v>0</v>
      </c>
    </row>
    <row r="1269" spans="3:39" x14ac:dyDescent="0.3">
      <c r="C1269" s="1" t="s">
        <v>534</v>
      </c>
      <c r="D1269" s="1" t="s">
        <v>535</v>
      </c>
      <c r="E1269" s="1" t="s">
        <v>39</v>
      </c>
      <c r="F1269" s="1" t="s">
        <v>87</v>
      </c>
      <c r="G1269" s="1" t="s">
        <v>536</v>
      </c>
      <c r="H1269" s="1" t="s">
        <v>66</v>
      </c>
      <c r="I1269" s="1" t="s">
        <v>813</v>
      </c>
      <c r="J1269" t="str">
        <f>TRIM(CONCATENATE(wiz[[#This Row],[SHIPPER..................]],wiz[[#This Row],[ZIP2..]],wiz[[#This Row],[ZIP3..]]))</f>
        <v>J M SMUCKER COMPANY | 4520138751</v>
      </c>
      <c r="K1269" s="1">
        <v>1</v>
      </c>
      <c r="L1269" s="1">
        <v>1.8</v>
      </c>
      <c r="M1269" s="1">
        <v>0.28000000000000003</v>
      </c>
      <c r="N1269" s="1">
        <v>620</v>
      </c>
      <c r="O1269" s="1">
        <v>1.21</v>
      </c>
      <c r="P1269" s="1">
        <v>59</v>
      </c>
      <c r="Q1269" s="1">
        <v>0.3</v>
      </c>
      <c r="R1269" s="1">
        <v>-41</v>
      </c>
      <c r="S1269" s="1">
        <v>-13</v>
      </c>
      <c r="T1269" s="1">
        <v>1</v>
      </c>
      <c r="U1269" s="1">
        <v>81</v>
      </c>
      <c r="V1269" s="1">
        <v>69</v>
      </c>
      <c r="W1269" s="1">
        <v>47240</v>
      </c>
      <c r="X1269" s="1">
        <v>45201</v>
      </c>
      <c r="Y1269" s="1">
        <v>38751</v>
      </c>
      <c r="Z1269" s="1">
        <v>1.86</v>
      </c>
      <c r="AA1269" s="6">
        <f t="shared" si="251"/>
        <v>4</v>
      </c>
      <c r="AB1269" s="6">
        <f t="shared" si="252"/>
        <v>69</v>
      </c>
      <c r="AC1269" s="6">
        <f t="shared" si="253"/>
        <v>418</v>
      </c>
      <c r="AD1269" s="6">
        <f t="shared" si="254"/>
        <v>104.5</v>
      </c>
      <c r="AE1269" s="7">
        <f t="shared" si="255"/>
        <v>-99</v>
      </c>
      <c r="AF1269" t="str">
        <f t="shared" ca="1" si="256"/>
        <v>$V$439</v>
      </c>
      <c r="AG1269" t="str">
        <f t="shared" ca="1" si="257"/>
        <v>$J$439</v>
      </c>
      <c r="AH1269" t="str">
        <f t="shared" ca="1" si="258"/>
        <v>b: C H ROBINSON | 3012038478</v>
      </c>
      <c r="AI1269" t="str">
        <f t="shared" ca="1" si="247"/>
        <v>$K$439</v>
      </c>
      <c r="AJ1269" s="8">
        <f t="shared" si="248"/>
        <v>0.25</v>
      </c>
      <c r="AK1269" s="7">
        <f t="shared" si="249"/>
        <v>-99</v>
      </c>
      <c r="AL1269" s="7" t="str">
        <f t="shared" ca="1" si="259"/>
        <v>b: C H ROBINSON | 3012038478</v>
      </c>
      <c r="AM1269" t="b">
        <f t="shared" si="250"/>
        <v>0</v>
      </c>
    </row>
    <row r="1270" spans="3:39" x14ac:dyDescent="0.3">
      <c r="C1270" s="1" t="s">
        <v>344</v>
      </c>
      <c r="D1270" s="1" t="s">
        <v>345</v>
      </c>
      <c r="E1270" s="1" t="s">
        <v>39</v>
      </c>
      <c r="F1270" s="1" t="s">
        <v>87</v>
      </c>
      <c r="G1270" s="1" t="s">
        <v>1238</v>
      </c>
      <c r="H1270" s="1" t="s">
        <v>66</v>
      </c>
      <c r="I1270" s="1" t="s">
        <v>498</v>
      </c>
      <c r="J1270" t="str">
        <f>TRIM(CONCATENATE(wiz[[#This Row],[SHIPPER..................]],wiz[[#This Row],[ZIP2..]],wiz[[#This Row],[ZIP3..]]))</f>
        <v>b: SCHNEIDER LOGISTIC| 4501138654</v>
      </c>
      <c r="K1270" s="1">
        <v>1</v>
      </c>
      <c r="L1270" s="1">
        <v>1.56</v>
      </c>
      <c r="M1270" s="1">
        <v>0.27</v>
      </c>
      <c r="N1270" s="1">
        <v>491</v>
      </c>
      <c r="O1270" s="1">
        <v>0.96</v>
      </c>
      <c r="P1270" s="1">
        <v>12</v>
      </c>
      <c r="Q1270" s="1">
        <v>0.25</v>
      </c>
      <c r="R1270" s="1">
        <v>-29</v>
      </c>
      <c r="S1270" s="1">
        <v>99</v>
      </c>
      <c r="T1270" s="1">
        <v>1</v>
      </c>
      <c r="U1270" s="1">
        <v>189</v>
      </c>
      <c r="V1270" s="1">
        <v>289</v>
      </c>
      <c r="W1270" s="1">
        <v>45050</v>
      </c>
      <c r="X1270" s="1">
        <v>45011</v>
      </c>
      <c r="Y1270" s="1">
        <v>38654</v>
      </c>
      <c r="Z1270" s="1">
        <v>1.61</v>
      </c>
      <c r="AA1270" s="6">
        <f t="shared" si="251"/>
        <v>78</v>
      </c>
      <c r="AB1270" s="6">
        <f t="shared" si="252"/>
        <v>289</v>
      </c>
      <c r="AC1270" s="6">
        <f t="shared" si="253"/>
        <v>-21006</v>
      </c>
      <c r="AD1270" s="6">
        <f t="shared" si="254"/>
        <v>-269.30769230769232</v>
      </c>
      <c r="AE1270" s="7">
        <f t="shared" si="255"/>
        <v>-1249</v>
      </c>
      <c r="AF1270" t="str">
        <f t="shared" ca="1" si="256"/>
        <v>$V$1953</v>
      </c>
      <c r="AG1270" t="str">
        <f t="shared" ca="1" si="257"/>
        <v>$J$1953</v>
      </c>
      <c r="AH1270" t="str">
        <f t="shared" ca="1" si="258"/>
        <v>b: SCHNEIDER LOGISTIC| 3830119034</v>
      </c>
      <c r="AI1270" t="str">
        <f t="shared" ca="1" si="247"/>
        <v>$K$1953</v>
      </c>
      <c r="AJ1270" s="8">
        <f t="shared" si="248"/>
        <v>1.282051282051282E-2</v>
      </c>
      <c r="AK1270" s="7">
        <f t="shared" si="249"/>
        <v>-570</v>
      </c>
      <c r="AL1270" s="7" t="str">
        <f t="shared" ca="1" si="259"/>
        <v>LOWES MLXP VAN ONE WA| 3071947265</v>
      </c>
      <c r="AM1270" t="b">
        <f t="shared" si="250"/>
        <v>0</v>
      </c>
    </row>
    <row r="1271" spans="3:39" x14ac:dyDescent="0.3">
      <c r="C1271" s="1" t="s">
        <v>37</v>
      </c>
      <c r="D1271" s="1" t="s">
        <v>38</v>
      </c>
      <c r="E1271" s="1" t="s">
        <v>39</v>
      </c>
      <c r="F1271" s="1" t="s">
        <v>87</v>
      </c>
      <c r="G1271" s="1" t="s">
        <v>1384</v>
      </c>
      <c r="H1271" s="1" t="s">
        <v>68</v>
      </c>
      <c r="I1271" s="1" t="s">
        <v>747</v>
      </c>
      <c r="J1271" t="str">
        <f>TRIM(CONCATENATE(wiz[[#This Row],[SHIPPER..................]],wiz[[#This Row],[ZIP2..]],wiz[[#This Row],[ZIP3..]]))</f>
        <v>b: C H ROBINSON | 4501428348</v>
      </c>
      <c r="K1271" s="1">
        <v>1</v>
      </c>
      <c r="L1271" s="1">
        <v>1.42</v>
      </c>
      <c r="M1271" s="1">
        <v>0.27</v>
      </c>
      <c r="N1271" s="1">
        <v>562</v>
      </c>
      <c r="O1271" s="1">
        <v>1.1000000000000001</v>
      </c>
      <c r="P1271" s="1">
        <v>15</v>
      </c>
      <c r="Q1271" s="1">
        <v>0.25</v>
      </c>
      <c r="R1271" s="1">
        <v>8</v>
      </c>
      <c r="S1271" s="1">
        <v>95</v>
      </c>
      <c r="T1271" s="1">
        <v>0</v>
      </c>
      <c r="U1271" s="1">
        <v>-354</v>
      </c>
      <c r="V1271" s="1">
        <v>-259</v>
      </c>
      <c r="W1271" s="1">
        <v>45050</v>
      </c>
      <c r="X1271" s="1">
        <v>45014</v>
      </c>
      <c r="Y1271" s="1">
        <v>28348</v>
      </c>
      <c r="Z1271" s="1">
        <v>1.47</v>
      </c>
      <c r="AA1271" s="6">
        <f t="shared" si="251"/>
        <v>615</v>
      </c>
      <c r="AB1271" s="6">
        <f t="shared" si="252"/>
        <v>-259</v>
      </c>
      <c r="AC1271" s="6">
        <f t="shared" si="253"/>
        <v>-122022</v>
      </c>
      <c r="AD1271" s="6">
        <f t="shared" si="254"/>
        <v>-198.40975609756097</v>
      </c>
      <c r="AE1271" s="7">
        <f t="shared" si="255"/>
        <v>-1118</v>
      </c>
      <c r="AF1271" t="str">
        <f t="shared" ca="1" si="256"/>
        <v>$V$1066</v>
      </c>
      <c r="AG1271" t="str">
        <f t="shared" ca="1" si="257"/>
        <v>$J$1066</v>
      </c>
      <c r="AH1271" t="str">
        <f t="shared" ca="1" si="258"/>
        <v>b: C H ROBINSON | 2736036101</v>
      </c>
      <c r="AI1271" t="str">
        <f t="shared" ca="1" si="247"/>
        <v>$K$1066</v>
      </c>
      <c r="AJ1271" s="8">
        <f t="shared" si="248"/>
        <v>1.6260162601626016E-3</v>
      </c>
      <c r="AK1271" s="7">
        <f t="shared" si="249"/>
        <v>-560</v>
      </c>
      <c r="AL1271" s="7" t="str">
        <f t="shared" ca="1" si="259"/>
        <v>b: C H ROBINSON | 6080335055</v>
      </c>
      <c r="AM1271" t="b">
        <f t="shared" si="250"/>
        <v>0</v>
      </c>
    </row>
    <row r="1272" spans="3:39" x14ac:dyDescent="0.3">
      <c r="C1272" s="1" t="s">
        <v>37</v>
      </c>
      <c r="D1272" s="1" t="s">
        <v>38</v>
      </c>
      <c r="E1272" s="1" t="s">
        <v>39</v>
      </c>
      <c r="F1272" s="1" t="s">
        <v>87</v>
      </c>
      <c r="G1272" s="1" t="s">
        <v>536</v>
      </c>
      <c r="H1272" s="1" t="s">
        <v>68</v>
      </c>
      <c r="I1272" s="1" t="s">
        <v>1235</v>
      </c>
      <c r="J1272" t="str">
        <f>TRIM(CONCATENATE(wiz[[#This Row],[SHIPPER..................]],wiz[[#This Row],[ZIP2..]],wiz[[#This Row],[ZIP3..]]))</f>
        <v>b: C H ROBINSON | 4520127284</v>
      </c>
      <c r="K1272" s="1">
        <v>1</v>
      </c>
      <c r="L1272" s="1">
        <v>2.12</v>
      </c>
      <c r="M1272" s="1">
        <v>0.28000000000000003</v>
      </c>
      <c r="N1272" s="1">
        <v>417</v>
      </c>
      <c r="O1272" s="1">
        <v>1.08</v>
      </c>
      <c r="P1272" s="1">
        <v>60</v>
      </c>
      <c r="Q1272" s="1">
        <v>0.3</v>
      </c>
      <c r="R1272" s="1">
        <v>12</v>
      </c>
      <c r="S1272" s="1">
        <v>-14</v>
      </c>
      <c r="T1272" s="1">
        <v>-46</v>
      </c>
      <c r="U1272" s="1">
        <v>8</v>
      </c>
      <c r="V1272" s="1">
        <v>-52</v>
      </c>
      <c r="W1272" s="1">
        <v>47240</v>
      </c>
      <c r="X1272" s="1">
        <v>45201</v>
      </c>
      <c r="Y1272" s="1">
        <v>27284</v>
      </c>
      <c r="Z1272" s="1">
        <v>2.1800000000000002</v>
      </c>
      <c r="AA1272" s="6">
        <f t="shared" si="251"/>
        <v>615</v>
      </c>
      <c r="AB1272" s="6">
        <f t="shared" si="252"/>
        <v>-52</v>
      </c>
      <c r="AC1272" s="6">
        <f t="shared" si="253"/>
        <v>-122022</v>
      </c>
      <c r="AD1272" s="6">
        <f t="shared" si="254"/>
        <v>-198.40975609756097</v>
      </c>
      <c r="AE1272" s="7">
        <f t="shared" si="255"/>
        <v>-1118</v>
      </c>
      <c r="AF1272" t="str">
        <f t="shared" ca="1" si="256"/>
        <v>$V$1066</v>
      </c>
      <c r="AG1272" t="str">
        <f t="shared" ca="1" si="257"/>
        <v>$J$1066</v>
      </c>
      <c r="AH1272" t="str">
        <f t="shared" ca="1" si="258"/>
        <v>b: C H ROBINSON | 2736036101</v>
      </c>
      <c r="AI1272" t="str">
        <f t="shared" ca="1" si="247"/>
        <v>$K$1066</v>
      </c>
      <c r="AJ1272" s="8">
        <f t="shared" si="248"/>
        <v>1.6260162601626016E-3</v>
      </c>
      <c r="AK1272" s="7">
        <f t="shared" si="249"/>
        <v>-560</v>
      </c>
      <c r="AL1272" s="7" t="str">
        <f t="shared" ca="1" si="259"/>
        <v>b: C H ROBINSON | 6080335055</v>
      </c>
      <c r="AM1272" t="b">
        <f t="shared" si="250"/>
        <v>0</v>
      </c>
    </row>
    <row r="1273" spans="3:39" x14ac:dyDescent="0.3">
      <c r="C1273" s="1" t="s">
        <v>37</v>
      </c>
      <c r="D1273" s="1" t="s">
        <v>38</v>
      </c>
      <c r="E1273" s="1" t="s">
        <v>39</v>
      </c>
      <c r="F1273" s="1" t="s">
        <v>87</v>
      </c>
      <c r="G1273" s="1" t="s">
        <v>1389</v>
      </c>
      <c r="H1273" s="1" t="s">
        <v>68</v>
      </c>
      <c r="I1273" s="1" t="s">
        <v>329</v>
      </c>
      <c r="J1273" t="str">
        <f>TRIM(CONCATENATE(wiz[[#This Row],[SHIPPER..................]],wiz[[#This Row],[ZIP2..]],wiz[[#This Row],[ZIP3..]]))</f>
        <v>b: C H ROBINSON | 4524627420</v>
      </c>
      <c r="K1273" s="1">
        <v>1</v>
      </c>
      <c r="L1273" s="1">
        <v>1.49</v>
      </c>
      <c r="M1273" s="1">
        <v>0.27</v>
      </c>
      <c r="N1273" s="1">
        <v>453</v>
      </c>
      <c r="O1273" s="1">
        <v>0.96</v>
      </c>
      <c r="P1273" s="1">
        <v>16</v>
      </c>
      <c r="Q1273" s="1">
        <v>0.25</v>
      </c>
      <c r="R1273" s="1">
        <v>14</v>
      </c>
      <c r="S1273" s="1">
        <v>65</v>
      </c>
      <c r="T1273" s="1">
        <v>1</v>
      </c>
      <c r="U1273" s="1">
        <v>-238</v>
      </c>
      <c r="V1273" s="1">
        <v>-172</v>
      </c>
      <c r="W1273" s="1">
        <v>45050</v>
      </c>
      <c r="X1273" s="1">
        <v>45246</v>
      </c>
      <c r="Y1273" s="1">
        <v>27420</v>
      </c>
      <c r="Z1273" s="1">
        <v>1.54</v>
      </c>
      <c r="AA1273" s="6">
        <f t="shared" si="251"/>
        <v>615</v>
      </c>
      <c r="AB1273" s="6">
        <f t="shared" si="252"/>
        <v>-172</v>
      </c>
      <c r="AC1273" s="6">
        <f t="shared" si="253"/>
        <v>-122022</v>
      </c>
      <c r="AD1273" s="6">
        <f t="shared" si="254"/>
        <v>-198.40975609756097</v>
      </c>
      <c r="AE1273" s="7">
        <f t="shared" si="255"/>
        <v>-1118</v>
      </c>
      <c r="AF1273" t="str">
        <f t="shared" ca="1" si="256"/>
        <v>$V$1066</v>
      </c>
      <c r="AG1273" t="str">
        <f t="shared" ca="1" si="257"/>
        <v>$J$1066</v>
      </c>
      <c r="AH1273" t="str">
        <f t="shared" ca="1" si="258"/>
        <v>b: C H ROBINSON | 2736036101</v>
      </c>
      <c r="AI1273" t="str">
        <f t="shared" ca="1" si="247"/>
        <v>$K$1066</v>
      </c>
      <c r="AJ1273" s="8">
        <f t="shared" si="248"/>
        <v>1.6260162601626016E-3</v>
      </c>
      <c r="AK1273" s="7">
        <f t="shared" si="249"/>
        <v>-560</v>
      </c>
      <c r="AL1273" s="7" t="str">
        <f t="shared" ca="1" si="259"/>
        <v>b: C H ROBINSON | 6080335055</v>
      </c>
      <c r="AM1273" t="b">
        <f t="shared" si="250"/>
        <v>0</v>
      </c>
    </row>
    <row r="1274" spans="3:39" x14ac:dyDescent="0.3">
      <c r="C1274" s="1" t="s">
        <v>47</v>
      </c>
      <c r="D1274" s="1" t="s">
        <v>48</v>
      </c>
      <c r="E1274" s="1" t="s">
        <v>39</v>
      </c>
      <c r="F1274" s="1" t="s">
        <v>42</v>
      </c>
      <c r="G1274" s="1" t="s">
        <v>1390</v>
      </c>
      <c r="H1274" s="1" t="s">
        <v>68</v>
      </c>
      <c r="I1274" s="1" t="s">
        <v>329</v>
      </c>
      <c r="J1274" t="str">
        <f>TRIM(CONCATENATE(wiz[[#This Row],[SHIPPER..................]],wiz[[#This Row],[ZIP2..]],wiz[[#This Row],[ZIP3..]]))</f>
        <v>LOWES MLXP VAN ONE WA| 4724027420</v>
      </c>
      <c r="K1274" s="1">
        <v>29</v>
      </c>
      <c r="L1274" s="1">
        <v>1.85</v>
      </c>
      <c r="M1274" s="1">
        <v>0.21</v>
      </c>
      <c r="N1274" s="1">
        <v>496</v>
      </c>
      <c r="O1274" s="1">
        <v>0.96</v>
      </c>
      <c r="P1274" s="1">
        <v>47</v>
      </c>
      <c r="Q1274" s="1">
        <v>0.27</v>
      </c>
      <c r="R1274" s="1">
        <v>41</v>
      </c>
      <c r="S1274" s="1">
        <v>120</v>
      </c>
      <c r="T1274" s="1">
        <v>1</v>
      </c>
      <c r="U1274" s="1">
        <v>-71</v>
      </c>
      <c r="V1274" s="1">
        <v>50</v>
      </c>
      <c r="W1274" s="1">
        <v>47240</v>
      </c>
      <c r="X1274" s="1">
        <v>47240</v>
      </c>
      <c r="Y1274" s="1">
        <v>27420</v>
      </c>
      <c r="Z1274" s="1">
        <v>1.84</v>
      </c>
      <c r="AA1274" s="6">
        <f t="shared" si="251"/>
        <v>678</v>
      </c>
      <c r="AB1274" s="6">
        <f t="shared" si="252"/>
        <v>1450</v>
      </c>
      <c r="AC1274" s="6">
        <f t="shared" si="253"/>
        <v>-50621</v>
      </c>
      <c r="AD1274" s="6">
        <f t="shared" si="254"/>
        <v>-74.662241887905608</v>
      </c>
      <c r="AE1274" s="7">
        <f t="shared" si="255"/>
        <v>-655</v>
      </c>
      <c r="AF1274" t="str">
        <f t="shared" ca="1" si="256"/>
        <v>$V$1026</v>
      </c>
      <c r="AG1274" t="str">
        <f t="shared" ca="1" si="257"/>
        <v>$J$1026</v>
      </c>
      <c r="AH1274" t="str">
        <f t="shared" ca="1" si="258"/>
        <v>LOWES MLXP VAN ONE WA| 2820147265</v>
      </c>
      <c r="AI1274" t="str">
        <f t="shared" ca="1" si="247"/>
        <v>$K$1026</v>
      </c>
      <c r="AJ1274" s="8">
        <f t="shared" si="248"/>
        <v>4.2772861356932153E-2</v>
      </c>
      <c r="AK1274" s="7">
        <f t="shared" si="249"/>
        <v>-233</v>
      </c>
      <c r="AL1274" s="7" t="str">
        <f t="shared" ca="1" si="259"/>
        <v>b: ECHO GLOBAL LOGIST| 6621537201</v>
      </c>
      <c r="AM1274" t="b">
        <f t="shared" si="250"/>
        <v>0</v>
      </c>
    </row>
    <row r="1275" spans="3:39" x14ac:dyDescent="0.3">
      <c r="C1275" s="1" t="s">
        <v>37</v>
      </c>
      <c r="D1275" s="1" t="s">
        <v>38</v>
      </c>
      <c r="E1275" s="1" t="s">
        <v>39</v>
      </c>
      <c r="F1275" s="1" t="s">
        <v>87</v>
      </c>
      <c r="G1275" s="1" t="s">
        <v>536</v>
      </c>
      <c r="H1275" s="1" t="s">
        <v>90</v>
      </c>
      <c r="I1275" s="1" t="s">
        <v>395</v>
      </c>
      <c r="J1275" t="str">
        <f>TRIM(CONCATENATE(wiz[[#This Row],[SHIPPER..................]],wiz[[#This Row],[ZIP2..]],wiz[[#This Row],[ZIP3..]]))</f>
        <v>b: C H ROBINSON | 4520129201</v>
      </c>
      <c r="K1275" s="1">
        <v>1</v>
      </c>
      <c r="L1275" s="1">
        <v>2.2400000000000002</v>
      </c>
      <c r="M1275" s="1">
        <v>0.28000000000000003</v>
      </c>
      <c r="N1275" s="1">
        <v>516</v>
      </c>
      <c r="O1275" s="1">
        <v>1.25</v>
      </c>
      <c r="P1275" s="1">
        <v>99</v>
      </c>
      <c r="Q1275" s="1">
        <v>0.3</v>
      </c>
      <c r="R1275" s="1">
        <v>-23</v>
      </c>
      <c r="S1275" s="1">
        <v>-14</v>
      </c>
      <c r="T1275" s="1">
        <v>-49</v>
      </c>
      <c r="U1275" s="1">
        <v>295</v>
      </c>
      <c r="V1275" s="1">
        <v>232</v>
      </c>
      <c r="W1275" s="1">
        <v>47130</v>
      </c>
      <c r="X1275" s="1">
        <v>45201</v>
      </c>
      <c r="Y1275" s="1">
        <v>29201</v>
      </c>
      <c r="Z1275" s="1">
        <v>2.2999999999999998</v>
      </c>
      <c r="AA1275" s="6">
        <f t="shared" si="251"/>
        <v>615</v>
      </c>
      <c r="AB1275" s="6">
        <f t="shared" si="252"/>
        <v>232</v>
      </c>
      <c r="AC1275" s="6">
        <f t="shared" si="253"/>
        <v>-122022</v>
      </c>
      <c r="AD1275" s="6">
        <f t="shared" si="254"/>
        <v>-198.40975609756097</v>
      </c>
      <c r="AE1275" s="7">
        <f t="shared" si="255"/>
        <v>-1118</v>
      </c>
      <c r="AF1275" t="str">
        <f t="shared" ca="1" si="256"/>
        <v>$V$1066</v>
      </c>
      <c r="AG1275" t="str">
        <f t="shared" ca="1" si="257"/>
        <v>$J$1066</v>
      </c>
      <c r="AH1275" t="str">
        <f t="shared" ca="1" si="258"/>
        <v>b: C H ROBINSON | 2736036101</v>
      </c>
      <c r="AI1275" t="str">
        <f t="shared" ca="1" si="247"/>
        <v>$K$1066</v>
      </c>
      <c r="AJ1275" s="8">
        <f t="shared" si="248"/>
        <v>1.6260162601626016E-3</v>
      </c>
      <c r="AK1275" s="7">
        <f t="shared" si="249"/>
        <v>-560</v>
      </c>
      <c r="AL1275" s="7" t="str">
        <f t="shared" ca="1" si="259"/>
        <v>b: C H ROBINSON | 6080335055</v>
      </c>
      <c r="AM1275" t="b">
        <f t="shared" si="250"/>
        <v>0</v>
      </c>
    </row>
    <row r="1276" spans="3:39" x14ac:dyDescent="0.3">
      <c r="C1276" s="1" t="s">
        <v>119</v>
      </c>
      <c r="D1276" s="1" t="s">
        <v>120</v>
      </c>
      <c r="E1276" s="1" t="s">
        <v>39</v>
      </c>
      <c r="F1276" s="1" t="s">
        <v>87</v>
      </c>
      <c r="G1276" s="1" t="s">
        <v>536</v>
      </c>
      <c r="H1276" s="1" t="s">
        <v>90</v>
      </c>
      <c r="I1276" s="1" t="s">
        <v>853</v>
      </c>
      <c r="J1276" t="str">
        <f>TRIM(CONCATENATE(wiz[[#This Row],[SHIPPER..................]],wiz[[#This Row],[ZIP2..]],wiz[[#This Row],[ZIP3..]]))</f>
        <v>b: HUB GROUP INC | 4520129169</v>
      </c>
      <c r="K1276" s="1">
        <v>1</v>
      </c>
      <c r="L1276" s="1">
        <v>3.49</v>
      </c>
      <c r="M1276" s="1">
        <v>0.28000000000000003</v>
      </c>
      <c r="N1276" s="1">
        <v>530</v>
      </c>
      <c r="O1276" s="1">
        <v>1</v>
      </c>
      <c r="P1276" s="1">
        <v>18</v>
      </c>
      <c r="Q1276" s="1">
        <v>0.25</v>
      </c>
      <c r="R1276" s="1">
        <v>-37</v>
      </c>
      <c r="S1276" s="1">
        <v>133</v>
      </c>
      <c r="T1276" s="1">
        <v>10</v>
      </c>
      <c r="U1276" s="1">
        <v>990</v>
      </c>
      <c r="V1276" s="1">
        <v>1133</v>
      </c>
      <c r="W1276" s="1">
        <v>45069</v>
      </c>
      <c r="X1276" s="1">
        <v>45201</v>
      </c>
      <c r="Y1276" s="1">
        <v>29169</v>
      </c>
      <c r="Z1276" s="1">
        <v>3.55</v>
      </c>
      <c r="AA1276" s="6">
        <f t="shared" si="251"/>
        <v>49</v>
      </c>
      <c r="AB1276" s="6">
        <f t="shared" si="252"/>
        <v>1133</v>
      </c>
      <c r="AC1276" s="6">
        <f t="shared" si="253"/>
        <v>11121</v>
      </c>
      <c r="AD1276" s="6">
        <f t="shared" si="254"/>
        <v>226.9591836734694</v>
      </c>
      <c r="AE1276" s="7">
        <f t="shared" si="255"/>
        <v>-543</v>
      </c>
      <c r="AF1276" t="str">
        <f t="shared" ca="1" si="256"/>
        <v>$V$992</v>
      </c>
      <c r="AG1276" t="str">
        <f t="shared" ca="1" si="257"/>
        <v>$J$992</v>
      </c>
      <c r="AH1276" t="str">
        <f t="shared" ca="1" si="258"/>
        <v>b: HUB GROUP INC | 3885131601</v>
      </c>
      <c r="AI1276" t="str">
        <f t="shared" ca="1" si="247"/>
        <v>$K$992</v>
      </c>
      <c r="AJ1276" s="8">
        <f t="shared" si="248"/>
        <v>2.0408163265306121E-2</v>
      </c>
      <c r="AK1276" s="7">
        <f t="shared" si="249"/>
        <v>-170</v>
      </c>
      <c r="AL1276" s="7" t="str">
        <f t="shared" ca="1" si="259"/>
        <v>b: ECHO GLOBAL LOGIST| 4770130501</v>
      </c>
      <c r="AM1276" t="b">
        <f t="shared" si="250"/>
        <v>0</v>
      </c>
    </row>
    <row r="1277" spans="3:39" x14ac:dyDescent="0.3">
      <c r="C1277" s="1" t="s">
        <v>37</v>
      </c>
      <c r="D1277" s="1" t="s">
        <v>38</v>
      </c>
      <c r="E1277" s="1" t="s">
        <v>39</v>
      </c>
      <c r="F1277" s="1" t="s">
        <v>87</v>
      </c>
      <c r="G1277" s="1" t="s">
        <v>536</v>
      </c>
      <c r="H1277" s="1" t="s">
        <v>90</v>
      </c>
      <c r="I1277" s="1" t="s">
        <v>1391</v>
      </c>
      <c r="J1277" t="str">
        <f>TRIM(CONCATENATE(wiz[[#This Row],[SHIPPER..................]],wiz[[#This Row],[ZIP2..]],wiz[[#This Row],[ZIP3..]]))</f>
        <v>b: C H ROBINSON | 4520129687</v>
      </c>
      <c r="K1277" s="1">
        <v>1</v>
      </c>
      <c r="L1277" s="1">
        <v>1.49</v>
      </c>
      <c r="M1277" s="1">
        <v>0.28000000000000003</v>
      </c>
      <c r="N1277" s="1">
        <v>427</v>
      </c>
      <c r="O1277" s="1">
        <v>0.79</v>
      </c>
      <c r="P1277" s="1">
        <v>60</v>
      </c>
      <c r="Q1277" s="1">
        <v>0.3</v>
      </c>
      <c r="R1277" s="1">
        <v>-30</v>
      </c>
      <c r="S1277" s="1">
        <v>-14</v>
      </c>
      <c r="T1277" s="1">
        <v>23</v>
      </c>
      <c r="U1277" s="1">
        <v>-111</v>
      </c>
      <c r="V1277" s="1">
        <v>-102</v>
      </c>
      <c r="W1277" s="1">
        <v>47240</v>
      </c>
      <c r="X1277" s="1">
        <v>45201</v>
      </c>
      <c r="Y1277" s="1">
        <v>29687</v>
      </c>
      <c r="Z1277" s="1">
        <v>1.55</v>
      </c>
      <c r="AA1277" s="6">
        <f t="shared" si="251"/>
        <v>615</v>
      </c>
      <c r="AB1277" s="6">
        <f t="shared" si="252"/>
        <v>-102</v>
      </c>
      <c r="AC1277" s="6">
        <f t="shared" si="253"/>
        <v>-122022</v>
      </c>
      <c r="AD1277" s="6">
        <f t="shared" si="254"/>
        <v>-198.40975609756097</v>
      </c>
      <c r="AE1277" s="7">
        <f t="shared" si="255"/>
        <v>-1118</v>
      </c>
      <c r="AF1277" t="str">
        <f t="shared" ca="1" si="256"/>
        <v>$V$1066</v>
      </c>
      <c r="AG1277" t="str">
        <f t="shared" ca="1" si="257"/>
        <v>$J$1066</v>
      </c>
      <c r="AH1277" t="str">
        <f t="shared" ca="1" si="258"/>
        <v>b: C H ROBINSON | 2736036101</v>
      </c>
      <c r="AI1277" t="str">
        <f t="shared" ca="1" si="247"/>
        <v>$K$1066</v>
      </c>
      <c r="AJ1277" s="8">
        <f t="shared" si="248"/>
        <v>1.6260162601626016E-3</v>
      </c>
      <c r="AK1277" s="7">
        <f t="shared" si="249"/>
        <v>-560</v>
      </c>
      <c r="AL1277" s="7" t="str">
        <f t="shared" ca="1" si="259"/>
        <v>b: C H ROBINSON | 6080335055</v>
      </c>
      <c r="AM1277" t="b">
        <f t="shared" si="250"/>
        <v>0</v>
      </c>
    </row>
    <row r="1278" spans="3:39" x14ac:dyDescent="0.3">
      <c r="C1278" s="1" t="s">
        <v>1392</v>
      </c>
      <c r="D1278" s="1" t="s">
        <v>1393</v>
      </c>
      <c r="E1278" s="1" t="s">
        <v>39</v>
      </c>
      <c r="F1278" s="1" t="s">
        <v>42</v>
      </c>
      <c r="G1278" s="1" t="s">
        <v>1390</v>
      </c>
      <c r="H1278" s="1" t="s">
        <v>70</v>
      </c>
      <c r="I1278" s="1" t="s">
        <v>1394</v>
      </c>
      <c r="J1278" t="str">
        <f>TRIM(CONCATENATE(wiz[[#This Row],[SHIPPER..................]],wiz[[#This Row],[ZIP2..]],wiz[[#This Row],[ZIP3..]]))</f>
        <v>DEFA DELTA FAUCET COM| 4724038358</v>
      </c>
      <c r="K1278" s="1">
        <v>95</v>
      </c>
      <c r="L1278" s="1">
        <v>1.93</v>
      </c>
      <c r="M1278" s="1">
        <v>0.32</v>
      </c>
      <c r="N1278" s="1">
        <v>383</v>
      </c>
      <c r="O1278" s="1">
        <v>0.67</v>
      </c>
      <c r="P1278" s="1">
        <v>8</v>
      </c>
      <c r="Q1278" s="1">
        <v>0.26</v>
      </c>
      <c r="R1278" s="1">
        <v>-30</v>
      </c>
      <c r="S1278" s="1">
        <v>18</v>
      </c>
      <c r="T1278" s="1">
        <v>24</v>
      </c>
      <c r="U1278" s="1">
        <v>349</v>
      </c>
      <c r="V1278" s="1">
        <v>391</v>
      </c>
      <c r="W1278" s="1">
        <v>47240</v>
      </c>
      <c r="X1278" s="1">
        <v>47240</v>
      </c>
      <c r="Y1278" s="1">
        <v>38358</v>
      </c>
      <c r="Z1278" s="1">
        <v>2.0299999999999998</v>
      </c>
      <c r="AA1278" s="6">
        <f t="shared" si="251"/>
        <v>447</v>
      </c>
      <c r="AB1278" s="6">
        <f t="shared" si="252"/>
        <v>37145</v>
      </c>
      <c r="AC1278" s="6">
        <f t="shared" si="253"/>
        <v>78083</v>
      </c>
      <c r="AD1278" s="6">
        <f t="shared" si="254"/>
        <v>174.68232662192395</v>
      </c>
      <c r="AE1278" s="7">
        <f t="shared" si="255"/>
        <v>28</v>
      </c>
      <c r="AF1278" t="str">
        <f t="shared" ca="1" si="256"/>
        <v>$V$144</v>
      </c>
      <c r="AG1278" t="str">
        <f t="shared" ca="1" si="257"/>
        <v>$J$144</v>
      </c>
      <c r="AH1278" t="str">
        <f t="shared" ca="1" si="258"/>
        <v>b: C H ROBINSON | 3380127330</v>
      </c>
      <c r="AI1278" t="str">
        <f t="shared" ca="1" si="247"/>
        <v>$K$144</v>
      </c>
      <c r="AJ1278" s="8">
        <f t="shared" si="248"/>
        <v>0.21252796420581654</v>
      </c>
      <c r="AK1278" s="7">
        <f t="shared" si="249"/>
        <v>55</v>
      </c>
      <c r="AL1278" s="7" t="str">
        <f t="shared" ca="1" si="259"/>
        <v>LOWES MLXP VAN ONE WA| 4446027420</v>
      </c>
      <c r="AM1278" t="b">
        <f t="shared" si="250"/>
        <v>0</v>
      </c>
    </row>
    <row r="1279" spans="3:39" x14ac:dyDescent="0.3">
      <c r="C1279" s="1" t="s">
        <v>1345</v>
      </c>
      <c r="D1279" s="1" t="s">
        <v>1346</v>
      </c>
      <c r="E1279" s="1" t="s">
        <v>39</v>
      </c>
      <c r="F1279" s="1" t="s">
        <v>87</v>
      </c>
      <c r="G1279" s="1" t="s">
        <v>1395</v>
      </c>
      <c r="H1279" s="1" t="s">
        <v>70</v>
      </c>
      <c r="I1279" s="1" t="s">
        <v>1396</v>
      </c>
      <c r="J1279" t="str">
        <f>TRIM(CONCATENATE(wiz[[#This Row],[SHIPPER..................]],wiz[[#This Row],[ZIP2..]],wiz[[#This Row],[ZIP3..]]))</f>
        <v>b: AS LOGISTICS INC | 4517637618</v>
      </c>
      <c r="K1279" s="1">
        <v>1</v>
      </c>
      <c r="L1279" s="1">
        <v>1.45</v>
      </c>
      <c r="M1279" s="1">
        <v>0.27</v>
      </c>
      <c r="N1279" s="1">
        <v>494</v>
      </c>
      <c r="O1279" s="1">
        <v>1.29</v>
      </c>
      <c r="P1279" s="1">
        <v>42</v>
      </c>
      <c r="Q1279" s="1">
        <v>0.25</v>
      </c>
      <c r="R1279" s="1">
        <v>10</v>
      </c>
      <c r="S1279" s="1">
        <v>247</v>
      </c>
      <c r="T1279" s="1">
        <v>-77</v>
      </c>
      <c r="U1279" s="1">
        <v>-371</v>
      </c>
      <c r="V1279" s="1">
        <v>-201</v>
      </c>
      <c r="W1279" s="1">
        <v>41056</v>
      </c>
      <c r="X1279" s="1">
        <v>45176</v>
      </c>
      <c r="Y1279" s="1">
        <v>37618</v>
      </c>
      <c r="Z1279" s="1">
        <v>1.5</v>
      </c>
      <c r="AA1279" s="6">
        <f t="shared" si="251"/>
        <v>2</v>
      </c>
      <c r="AB1279" s="6">
        <f t="shared" si="252"/>
        <v>-201</v>
      </c>
      <c r="AC1279" s="6">
        <f t="shared" si="253"/>
        <v>-21</v>
      </c>
      <c r="AD1279" s="6">
        <f t="shared" si="254"/>
        <v>-10.5</v>
      </c>
      <c r="AE1279" s="7">
        <f t="shared" si="255"/>
        <v>-201</v>
      </c>
      <c r="AF1279" t="str">
        <f t="shared" ca="1" si="256"/>
        <v>$V$601</v>
      </c>
      <c r="AG1279" t="str">
        <f t="shared" ca="1" si="257"/>
        <v>$J$601</v>
      </c>
      <c r="AH1279" t="str">
        <f t="shared" ca="1" si="258"/>
        <v>b: SCHNEIDER LOGISTIC| 4675064093</v>
      </c>
      <c r="AI1279" t="str">
        <f t="shared" ca="1" si="247"/>
        <v>$K$601</v>
      </c>
      <c r="AJ1279" s="8">
        <f t="shared" si="248"/>
        <v>0.5</v>
      </c>
      <c r="AK1279" s="7">
        <f t="shared" si="249"/>
        <v>-201</v>
      </c>
      <c r="AL1279" s="7" t="str">
        <f t="shared" ca="1" si="259"/>
        <v>b: SCHNEIDER LOGISTIC| 4675064093</v>
      </c>
      <c r="AM1279" t="str">
        <f t="shared" si="250"/>
        <v>b: AS LOGISTICS INC | 4517637618</v>
      </c>
    </row>
    <row r="1280" spans="3:39" x14ac:dyDescent="0.3">
      <c r="C1280" s="1" t="s">
        <v>934</v>
      </c>
      <c r="D1280" s="1" t="s">
        <v>935</v>
      </c>
      <c r="E1280" s="1" t="s">
        <v>39</v>
      </c>
      <c r="F1280" s="1" t="s">
        <v>87</v>
      </c>
      <c r="G1280" s="1" t="s">
        <v>536</v>
      </c>
      <c r="H1280" s="1" t="s">
        <v>70</v>
      </c>
      <c r="I1280" s="1" t="s">
        <v>75</v>
      </c>
      <c r="J1280" t="str">
        <f>TRIM(CONCATENATE(wiz[[#This Row],[SHIPPER..................]],wiz[[#This Row],[ZIP2..]],wiz[[#This Row],[ZIP3..]]))</f>
        <v>b: APEX LOGISTICS | 4520138101</v>
      </c>
      <c r="K1280" s="1">
        <v>1</v>
      </c>
      <c r="L1280" s="1">
        <v>1.6</v>
      </c>
      <c r="M1280" s="1">
        <v>0.27</v>
      </c>
      <c r="N1280" s="1">
        <v>481</v>
      </c>
      <c r="O1280" s="1">
        <v>0.96</v>
      </c>
      <c r="P1280" s="1">
        <v>96</v>
      </c>
      <c r="Q1280" s="1">
        <v>0.3</v>
      </c>
      <c r="R1280" s="1">
        <v>-28</v>
      </c>
      <c r="S1280" s="1">
        <v>46</v>
      </c>
      <c r="T1280" s="1">
        <v>1</v>
      </c>
      <c r="U1280" s="1">
        <v>60</v>
      </c>
      <c r="V1280" s="1">
        <v>107</v>
      </c>
      <c r="W1280" s="1">
        <v>40201</v>
      </c>
      <c r="X1280" s="1">
        <v>45201</v>
      </c>
      <c r="Y1280" s="1">
        <v>38101</v>
      </c>
      <c r="Z1280" s="1">
        <v>1.65</v>
      </c>
      <c r="AA1280" s="6">
        <f t="shared" si="251"/>
        <v>3</v>
      </c>
      <c r="AB1280" s="6">
        <f t="shared" si="252"/>
        <v>107</v>
      </c>
      <c r="AC1280" s="6">
        <f t="shared" si="253"/>
        <v>-516</v>
      </c>
      <c r="AD1280" s="6">
        <f t="shared" si="254"/>
        <v>-172</v>
      </c>
      <c r="AE1280" s="7">
        <f t="shared" si="255"/>
        <v>-563</v>
      </c>
      <c r="AF1280" t="str">
        <f t="shared" ca="1" si="256"/>
        <v>$V$1591</v>
      </c>
      <c r="AG1280" t="str">
        <f t="shared" ca="1" si="257"/>
        <v>$J$1591</v>
      </c>
      <c r="AH1280" t="str">
        <f t="shared" ca="1" si="258"/>
        <v>b: APEX LOGISTICS | 1864028166</v>
      </c>
      <c r="AI1280" t="str">
        <f t="shared" ca="1" si="247"/>
        <v>$K$1591</v>
      </c>
      <c r="AJ1280" s="8">
        <f t="shared" si="248"/>
        <v>0.33333333333333331</v>
      </c>
      <c r="AK1280" s="7">
        <f t="shared" si="249"/>
        <v>-563</v>
      </c>
      <c r="AL1280" s="7" t="str">
        <f t="shared" ca="1" si="259"/>
        <v>b: APEX LOGISTICS | 1864028166</v>
      </c>
      <c r="AM1280" t="b">
        <f t="shared" si="250"/>
        <v>0</v>
      </c>
    </row>
    <row r="1281" spans="3:39" x14ac:dyDescent="0.3">
      <c r="C1281" s="1" t="s">
        <v>346</v>
      </c>
      <c r="D1281" s="1" t="s">
        <v>347</v>
      </c>
      <c r="E1281" s="1" t="s">
        <v>39</v>
      </c>
      <c r="F1281" s="1" t="s">
        <v>87</v>
      </c>
      <c r="G1281" s="1" t="s">
        <v>536</v>
      </c>
      <c r="H1281" s="1" t="s">
        <v>70</v>
      </c>
      <c r="I1281" s="1" t="s">
        <v>75</v>
      </c>
      <c r="J1281" t="str">
        <f>TRIM(CONCATENATE(wiz[[#This Row],[SHIPPER..................]],wiz[[#This Row],[ZIP2..]],wiz[[#This Row],[ZIP3..]]))</f>
        <v>b: COYOTE LOGISTICS | 4520138101</v>
      </c>
      <c r="K1281" s="1">
        <v>24</v>
      </c>
      <c r="L1281" s="1">
        <v>1.31</v>
      </c>
      <c r="M1281" s="1">
        <v>0.19</v>
      </c>
      <c r="N1281" s="1">
        <v>496</v>
      </c>
      <c r="O1281" s="1">
        <v>1.2</v>
      </c>
      <c r="P1281" s="1">
        <v>81</v>
      </c>
      <c r="Q1281" s="1">
        <v>0.3</v>
      </c>
      <c r="R1281" s="1">
        <v>8</v>
      </c>
      <c r="S1281" s="1">
        <v>72</v>
      </c>
      <c r="T1281" s="1">
        <v>-55</v>
      </c>
      <c r="U1281" s="1">
        <v>-135</v>
      </c>
      <c r="V1281" s="1">
        <v>-118</v>
      </c>
      <c r="W1281" s="1">
        <v>45050</v>
      </c>
      <c r="X1281" s="1">
        <v>45201</v>
      </c>
      <c r="Y1281" s="1">
        <v>38101</v>
      </c>
      <c r="Z1281" s="1">
        <v>1.28</v>
      </c>
      <c r="AA1281" s="6">
        <f t="shared" si="251"/>
        <v>41</v>
      </c>
      <c r="AB1281" s="6">
        <f t="shared" si="252"/>
        <v>-2832</v>
      </c>
      <c r="AC1281" s="6">
        <f t="shared" si="253"/>
        <v>-5159</v>
      </c>
      <c r="AD1281" s="6">
        <f t="shared" si="254"/>
        <v>-125.82926829268293</v>
      </c>
      <c r="AE1281" s="7">
        <f t="shared" si="255"/>
        <v>-949</v>
      </c>
      <c r="AF1281" t="str">
        <f t="shared" ca="1" si="256"/>
        <v>$V$1385</v>
      </c>
      <c r="AG1281" t="str">
        <f t="shared" ca="1" si="257"/>
        <v>$J$1385</v>
      </c>
      <c r="AH1281" t="str">
        <f t="shared" ca="1" si="258"/>
        <v>b: COYOTE LOGISTICS | 4320137354</v>
      </c>
      <c r="AI1281" t="str">
        <f t="shared" ca="1" si="247"/>
        <v>$K$1385</v>
      </c>
      <c r="AJ1281" s="8">
        <f t="shared" si="248"/>
        <v>0.58536585365853655</v>
      </c>
      <c r="AK1281" s="7">
        <f t="shared" si="249"/>
        <v>-118</v>
      </c>
      <c r="AL1281" s="7" t="str">
        <f t="shared" ca="1" si="259"/>
        <v>CORBETT FARMING COMPA| 3678430901</v>
      </c>
      <c r="AM1281" t="str">
        <f t="shared" si="250"/>
        <v>b: COYOTE LOGISTICS | 4520138101</v>
      </c>
    </row>
    <row r="1282" spans="3:39" x14ac:dyDescent="0.3">
      <c r="C1282" s="1" t="s">
        <v>1397</v>
      </c>
      <c r="D1282" s="1" t="s">
        <v>1398</v>
      </c>
      <c r="E1282" s="1" t="s">
        <v>39</v>
      </c>
      <c r="F1282" s="1" t="s">
        <v>87</v>
      </c>
      <c r="G1282" s="1" t="s">
        <v>1399</v>
      </c>
      <c r="H1282" s="1" t="s">
        <v>70</v>
      </c>
      <c r="I1282" s="1" t="s">
        <v>702</v>
      </c>
      <c r="J1282" t="str">
        <f>TRIM(CONCATENATE(wiz[[#This Row],[SHIPPER..................]],wiz[[#This Row],[ZIP2..]],wiz[[#This Row],[ZIP3..]]))</f>
        <v>ADMIRAL MERCHANTS | 4504037091</v>
      </c>
      <c r="K1282" s="1">
        <v>1</v>
      </c>
      <c r="L1282" s="1">
        <v>1.98</v>
      </c>
      <c r="M1282" s="1">
        <v>0.27</v>
      </c>
      <c r="N1282" s="1">
        <v>355</v>
      </c>
      <c r="O1282" s="1">
        <v>0.75</v>
      </c>
      <c r="P1282" s="1">
        <v>10</v>
      </c>
      <c r="Q1282" s="1">
        <v>0.25</v>
      </c>
      <c r="R1282" s="1">
        <v>-21</v>
      </c>
      <c r="S1282" s="1">
        <v>101</v>
      </c>
      <c r="T1282" s="1">
        <v>5</v>
      </c>
      <c r="U1282" s="1">
        <v>31</v>
      </c>
      <c r="V1282" s="1">
        <v>137</v>
      </c>
      <c r="W1282" s="1">
        <v>45050</v>
      </c>
      <c r="X1282" s="1">
        <v>45040</v>
      </c>
      <c r="Y1282" s="1">
        <v>37091</v>
      </c>
      <c r="Z1282" s="1">
        <v>2.0299999999999998</v>
      </c>
      <c r="AA1282" s="6">
        <f t="shared" si="251"/>
        <v>1</v>
      </c>
      <c r="AB1282" s="6">
        <f t="shared" si="252"/>
        <v>137</v>
      </c>
      <c r="AC1282" s="6">
        <f t="shared" si="253"/>
        <v>137</v>
      </c>
      <c r="AD1282" s="6">
        <f t="shared" si="254"/>
        <v>137</v>
      </c>
      <c r="AE1282" s="7">
        <f t="shared" si="255"/>
        <v>137</v>
      </c>
      <c r="AF1282" t="str">
        <f t="shared" ca="1" si="256"/>
        <v>$V$125</v>
      </c>
      <c r="AG1282" t="str">
        <f t="shared" ca="1" si="257"/>
        <v>$J$125</v>
      </c>
      <c r="AH1282" t="str">
        <f t="shared" ca="1" si="258"/>
        <v>b: EPES LOGISTICS SER| 3423030161</v>
      </c>
      <c r="AI1282" t="str">
        <f t="shared" ref="AI1282:AI1345" ca="1" si="260">REPLACE(AF1282,2,1,"K")</f>
        <v>$K$125</v>
      </c>
      <c r="AJ1282" s="8">
        <f t="shared" ref="AJ1282:AJ1345" si="261">K1282/AA1282</f>
        <v>1</v>
      </c>
      <c r="AK1282" s="7">
        <f t="shared" ref="AK1282:AK1345" si="262">_xlfn.MINIFS($V$3:$V$2378,$C$3:$C$2378,C1282,$AJ$3:$AJ$2378,"&gt;0.05")</f>
        <v>137</v>
      </c>
      <c r="AL1282" s="7" t="str">
        <f t="shared" ca="1" si="259"/>
        <v>b: EPES LOGISTICS SER| 3423030161</v>
      </c>
      <c r="AM1282" t="str">
        <f t="shared" ref="AM1282:AM1345" si="263">IF(AK1282=V1282,J1282,FALSE)</f>
        <v>ADMIRAL MERCHANTS | 4504037091</v>
      </c>
    </row>
    <row r="1283" spans="3:39" x14ac:dyDescent="0.3">
      <c r="C1283" s="1" t="s">
        <v>37</v>
      </c>
      <c r="D1283" s="1" t="s">
        <v>38</v>
      </c>
      <c r="E1283" s="1" t="s">
        <v>39</v>
      </c>
      <c r="F1283" s="1" t="s">
        <v>87</v>
      </c>
      <c r="G1283" s="1" t="s">
        <v>1389</v>
      </c>
      <c r="H1283" s="1" t="s">
        <v>396</v>
      </c>
      <c r="I1283" s="1" t="s">
        <v>922</v>
      </c>
      <c r="J1283" t="str">
        <f>TRIM(CONCATENATE(wiz[[#This Row],[SHIPPER..................]],wiz[[#This Row],[ZIP2..]],wiz[[#This Row],[ZIP3..]]))</f>
        <v>b: C H ROBINSON | 4524624153</v>
      </c>
      <c r="K1283" s="1">
        <v>8</v>
      </c>
      <c r="L1283" s="1">
        <v>1.69</v>
      </c>
      <c r="M1283" s="1">
        <v>0.27</v>
      </c>
      <c r="N1283" s="1">
        <v>384</v>
      </c>
      <c r="O1283" s="1">
        <v>0.92</v>
      </c>
      <c r="P1283" s="1">
        <v>78</v>
      </c>
      <c r="Q1283" s="1">
        <v>0.3</v>
      </c>
      <c r="R1283" s="1">
        <v>17</v>
      </c>
      <c r="S1283" s="1">
        <v>65</v>
      </c>
      <c r="T1283" s="1">
        <v>-35</v>
      </c>
      <c r="U1283" s="1">
        <v>134</v>
      </c>
      <c r="V1283" s="1">
        <v>164</v>
      </c>
      <c r="W1283" s="1">
        <v>45501</v>
      </c>
      <c r="X1283" s="1">
        <v>45246</v>
      </c>
      <c r="Y1283" s="1">
        <v>24153</v>
      </c>
      <c r="Z1283" s="1">
        <v>1.74</v>
      </c>
      <c r="AA1283" s="6">
        <f t="shared" ref="AA1283:AA1346" si="264">SUMIFS(K$3:K$2378,$C$3:$C$2378,$C1283)</f>
        <v>615</v>
      </c>
      <c r="AB1283" s="6">
        <f t="shared" ref="AB1283:AB1346" si="265">V1283*K1283</f>
        <v>1312</v>
      </c>
      <c r="AC1283" s="6">
        <f t="shared" ref="AC1283:AC1346" si="266">SUMIFS(AB$3:AB$2378,$C$3:$C$2378,$C1283)</f>
        <v>-122022</v>
      </c>
      <c r="AD1283" s="6">
        <f t="shared" ref="AD1283:AD1346" si="267">AC1283/AA1283</f>
        <v>-198.40975609756097</v>
      </c>
      <c r="AE1283" s="7">
        <f t="shared" ref="AE1283:AE1346" si="268">_xlfn.MINIFS($V$3:$V$2378,$C$3:$C$2378,C1283)</f>
        <v>-1118</v>
      </c>
      <c r="AF1283" t="str">
        <f t="shared" ref="AF1283:AF1346" ca="1" si="269">CELL("address",INDEX($V$3:$V$2378,MATCH(_xlfn.MINIFS($V$3:$V$2378,$C$3:$C$2378,C1283),$V$3:$V$2378,0)))</f>
        <v>$V$1066</v>
      </c>
      <c r="AG1283" t="str">
        <f t="shared" ref="AG1283:AG1346" ca="1" si="270">REPLACE(AF1283,2,1,"J")</f>
        <v>$J$1066</v>
      </c>
      <c r="AH1283" t="str">
        <f t="shared" ref="AH1283:AH1346" ca="1" si="271">INDIRECT(AG1283)</f>
        <v>b: C H ROBINSON | 2736036101</v>
      </c>
      <c r="AI1283" t="str">
        <f t="shared" ca="1" si="260"/>
        <v>$K$1066</v>
      </c>
      <c r="AJ1283" s="8">
        <f t="shared" si="261"/>
        <v>1.3008130081300813E-2</v>
      </c>
      <c r="AK1283" s="7">
        <f t="shared" si="262"/>
        <v>-560</v>
      </c>
      <c r="AL1283" s="7" t="str">
        <f t="shared" ref="AL1283:AL1346" ca="1" si="272">OFFSET(J$2,MATCH(AK1283,$V$3:$V$2378,0),)</f>
        <v>b: C H ROBINSON | 6080335055</v>
      </c>
      <c r="AM1283" t="b">
        <f t="shared" si="263"/>
        <v>0</v>
      </c>
    </row>
    <row r="1284" spans="3:39" x14ac:dyDescent="0.3">
      <c r="C1284" s="1" t="s">
        <v>37</v>
      </c>
      <c r="D1284" s="1" t="s">
        <v>38</v>
      </c>
      <c r="E1284" s="1" t="s">
        <v>39</v>
      </c>
      <c r="F1284" s="1" t="s">
        <v>87</v>
      </c>
      <c r="G1284" s="1" t="s">
        <v>1400</v>
      </c>
      <c r="H1284" s="1" t="s">
        <v>50</v>
      </c>
      <c r="I1284" s="1" t="s">
        <v>615</v>
      </c>
      <c r="J1284" t="str">
        <f>TRIM(CONCATENATE(wiz[[#This Row],[SHIPPER..................]],wiz[[#This Row],[ZIP2..]],wiz[[#This Row],[ZIP3..]]))</f>
        <v>b: C H ROBINSON | 4414230517</v>
      </c>
      <c r="K1284" s="1">
        <v>3</v>
      </c>
      <c r="L1284" s="1">
        <v>1.22</v>
      </c>
      <c r="M1284" s="1">
        <v>0.27</v>
      </c>
      <c r="N1284" s="1">
        <v>693</v>
      </c>
      <c r="O1284" s="1">
        <v>1.5</v>
      </c>
      <c r="P1284" s="1">
        <v>49</v>
      </c>
      <c r="Q1284" s="1">
        <v>0.27</v>
      </c>
      <c r="R1284" s="1">
        <v>9</v>
      </c>
      <c r="S1284" s="1">
        <v>-31</v>
      </c>
      <c r="T1284" s="1">
        <v>-26</v>
      </c>
      <c r="U1284" s="1">
        <v>-322</v>
      </c>
      <c r="V1284" s="1">
        <v>-379</v>
      </c>
      <c r="W1284" s="1">
        <v>44092</v>
      </c>
      <c r="X1284" s="1">
        <v>44142</v>
      </c>
      <c r="Y1284" s="1">
        <v>30517</v>
      </c>
      <c r="Z1284" s="1">
        <v>1.27</v>
      </c>
      <c r="AA1284" s="6">
        <f t="shared" si="264"/>
        <v>615</v>
      </c>
      <c r="AB1284" s="6">
        <f t="shared" si="265"/>
        <v>-1137</v>
      </c>
      <c r="AC1284" s="6">
        <f t="shared" si="266"/>
        <v>-122022</v>
      </c>
      <c r="AD1284" s="6">
        <f t="shared" si="267"/>
        <v>-198.40975609756097</v>
      </c>
      <c r="AE1284" s="7">
        <f t="shared" si="268"/>
        <v>-1118</v>
      </c>
      <c r="AF1284" t="str">
        <f t="shared" ca="1" si="269"/>
        <v>$V$1066</v>
      </c>
      <c r="AG1284" t="str">
        <f t="shared" ca="1" si="270"/>
        <v>$J$1066</v>
      </c>
      <c r="AH1284" t="str">
        <f t="shared" ca="1" si="271"/>
        <v>b: C H ROBINSON | 2736036101</v>
      </c>
      <c r="AI1284" t="str">
        <f t="shared" ca="1" si="260"/>
        <v>$K$1066</v>
      </c>
      <c r="AJ1284" s="8">
        <f t="shared" si="261"/>
        <v>4.8780487804878049E-3</v>
      </c>
      <c r="AK1284" s="7">
        <f t="shared" si="262"/>
        <v>-560</v>
      </c>
      <c r="AL1284" s="7" t="str">
        <f t="shared" ca="1" si="272"/>
        <v>b: C H ROBINSON | 6080335055</v>
      </c>
      <c r="AM1284" t="b">
        <f t="shared" si="263"/>
        <v>0</v>
      </c>
    </row>
    <row r="1285" spans="3:39" x14ac:dyDescent="0.3">
      <c r="C1285" s="1" t="s">
        <v>78</v>
      </c>
      <c r="D1285" s="1" t="s">
        <v>79</v>
      </c>
      <c r="E1285" s="1" t="s">
        <v>39</v>
      </c>
      <c r="F1285" s="1" t="s">
        <v>87</v>
      </c>
      <c r="G1285" s="1" t="s">
        <v>1401</v>
      </c>
      <c r="H1285" s="1" t="s">
        <v>50</v>
      </c>
      <c r="I1285" s="1" t="s">
        <v>384</v>
      </c>
      <c r="J1285" t="str">
        <f>TRIM(CONCATENATE(wiz[[#This Row],[SHIPPER..................]],wiz[[#This Row],[ZIP2..]],wiz[[#This Row],[ZIP3..]]))</f>
        <v>TRACTOR SUPPLY MANHAT| 4406031201</v>
      </c>
      <c r="K1285" s="1">
        <v>3</v>
      </c>
      <c r="L1285" s="1">
        <v>1.87</v>
      </c>
      <c r="M1285" s="1">
        <v>0.22</v>
      </c>
      <c r="N1285" s="1">
        <v>831</v>
      </c>
      <c r="O1285" s="1">
        <v>1.59</v>
      </c>
      <c r="P1285" s="1">
        <v>89</v>
      </c>
      <c r="Q1285" s="1">
        <v>0.33</v>
      </c>
      <c r="R1285" s="1">
        <v>-44</v>
      </c>
      <c r="S1285" s="1">
        <v>-96</v>
      </c>
      <c r="T1285" s="1">
        <v>41</v>
      </c>
      <c r="U1285" s="1">
        <v>301</v>
      </c>
      <c r="V1285" s="1">
        <v>246</v>
      </c>
      <c r="W1285" s="1">
        <v>44862</v>
      </c>
      <c r="X1285" s="1">
        <v>44060</v>
      </c>
      <c r="Y1285" s="1">
        <v>31201</v>
      </c>
      <c r="Z1285" s="1">
        <v>1.87</v>
      </c>
      <c r="AA1285" s="6">
        <f t="shared" si="264"/>
        <v>533</v>
      </c>
      <c r="AB1285" s="6">
        <f t="shared" si="265"/>
        <v>738</v>
      </c>
      <c r="AC1285" s="6">
        <f t="shared" si="266"/>
        <v>27994</v>
      </c>
      <c r="AD1285" s="6">
        <f t="shared" si="267"/>
        <v>52.521575984990619</v>
      </c>
      <c r="AE1285" s="7">
        <f t="shared" si="268"/>
        <v>-627</v>
      </c>
      <c r="AF1285" t="str">
        <f t="shared" ca="1" si="269"/>
        <v>$V$356</v>
      </c>
      <c r="AG1285" t="str">
        <f t="shared" ca="1" si="270"/>
        <v>$J$356</v>
      </c>
      <c r="AH1285" t="str">
        <f t="shared" ca="1" si="271"/>
        <v>TRACTOR SUPPLY MANHAT| 3070142134</v>
      </c>
      <c r="AI1285" t="str">
        <f t="shared" ca="1" si="260"/>
        <v>$K$356</v>
      </c>
      <c r="AJ1285" s="8">
        <f t="shared" si="261"/>
        <v>5.6285178236397749E-3</v>
      </c>
      <c r="AK1285" s="7">
        <f t="shared" si="262"/>
        <v>-192</v>
      </c>
      <c r="AL1285" s="7" t="str">
        <f t="shared" ca="1" si="272"/>
        <v>b: C H ROBINSON | 4817435150</v>
      </c>
      <c r="AM1285" t="b">
        <f t="shared" si="263"/>
        <v>0</v>
      </c>
    </row>
    <row r="1286" spans="3:39" x14ac:dyDescent="0.3">
      <c r="C1286" s="1" t="s">
        <v>47</v>
      </c>
      <c r="D1286" s="1" t="s">
        <v>48</v>
      </c>
      <c r="E1286" s="1" t="s">
        <v>39</v>
      </c>
      <c r="F1286" s="1" t="s">
        <v>87</v>
      </c>
      <c r="G1286" s="1" t="s">
        <v>1400</v>
      </c>
      <c r="H1286" s="1" t="s">
        <v>50</v>
      </c>
      <c r="I1286" s="1" t="s">
        <v>362</v>
      </c>
      <c r="J1286" t="str">
        <f>TRIM(CONCATENATE(wiz[[#This Row],[SHIPPER..................]],wiz[[#This Row],[ZIP2..]],wiz[[#This Row],[ZIP3..]]))</f>
        <v>LOWES MLXP VAN ONE WA| 4414230103</v>
      </c>
      <c r="K1286" s="1">
        <v>3</v>
      </c>
      <c r="L1286" s="1">
        <v>1.8</v>
      </c>
      <c r="M1286" s="1">
        <v>0.21</v>
      </c>
      <c r="N1286" s="1">
        <v>608</v>
      </c>
      <c r="O1286" s="1">
        <v>1.25</v>
      </c>
      <c r="P1286" s="1">
        <v>38</v>
      </c>
      <c r="Q1286" s="1">
        <v>0.27</v>
      </c>
      <c r="R1286" s="1">
        <v>0</v>
      </c>
      <c r="S1286" s="1">
        <v>-9</v>
      </c>
      <c r="T1286" s="1">
        <v>-9</v>
      </c>
      <c r="U1286" s="1">
        <v>31</v>
      </c>
      <c r="V1286" s="1">
        <v>13</v>
      </c>
      <c r="W1286" s="1">
        <v>44617</v>
      </c>
      <c r="X1286" s="1">
        <v>44142</v>
      </c>
      <c r="Y1286" s="1">
        <v>30103</v>
      </c>
      <c r="Z1286" s="1">
        <v>1.79</v>
      </c>
      <c r="AA1286" s="6">
        <f t="shared" si="264"/>
        <v>678</v>
      </c>
      <c r="AB1286" s="6">
        <f t="shared" si="265"/>
        <v>39</v>
      </c>
      <c r="AC1286" s="6">
        <f t="shared" si="266"/>
        <v>-50621</v>
      </c>
      <c r="AD1286" s="6">
        <f t="shared" si="267"/>
        <v>-74.662241887905608</v>
      </c>
      <c r="AE1286" s="7">
        <f t="shared" si="268"/>
        <v>-655</v>
      </c>
      <c r="AF1286" t="str">
        <f t="shared" ca="1" si="269"/>
        <v>$V$1026</v>
      </c>
      <c r="AG1286" t="str">
        <f t="shared" ca="1" si="270"/>
        <v>$J$1026</v>
      </c>
      <c r="AH1286" t="str">
        <f t="shared" ca="1" si="271"/>
        <v>LOWES MLXP VAN ONE WA| 2820147265</v>
      </c>
      <c r="AI1286" t="str">
        <f t="shared" ca="1" si="260"/>
        <v>$K$1026</v>
      </c>
      <c r="AJ1286" s="8">
        <f t="shared" si="261"/>
        <v>4.4247787610619468E-3</v>
      </c>
      <c r="AK1286" s="7">
        <f t="shared" si="262"/>
        <v>-233</v>
      </c>
      <c r="AL1286" s="7" t="str">
        <f t="shared" ca="1" si="272"/>
        <v>b: ECHO GLOBAL LOGIST| 6621537201</v>
      </c>
      <c r="AM1286" t="b">
        <f t="shared" si="263"/>
        <v>0</v>
      </c>
    </row>
    <row r="1287" spans="3:39" x14ac:dyDescent="0.3">
      <c r="C1287" s="1" t="s">
        <v>47</v>
      </c>
      <c r="D1287" s="1" t="s">
        <v>48</v>
      </c>
      <c r="E1287" s="1" t="s">
        <v>39</v>
      </c>
      <c r="F1287" s="1" t="s">
        <v>87</v>
      </c>
      <c r="G1287" s="1" t="s">
        <v>725</v>
      </c>
      <c r="H1287" s="1" t="s">
        <v>50</v>
      </c>
      <c r="I1287" s="1" t="s">
        <v>362</v>
      </c>
      <c r="J1287" t="str">
        <f>TRIM(CONCATENATE(wiz[[#This Row],[SHIPPER..................]],wiz[[#This Row],[ZIP2..]],wiz[[#This Row],[ZIP3..]]))</f>
        <v>LOWES MLXP VAN ONE WA| 4410130103</v>
      </c>
      <c r="K1287" s="1">
        <v>2</v>
      </c>
      <c r="L1287" s="1">
        <v>1.8</v>
      </c>
      <c r="M1287" s="1">
        <v>0.21</v>
      </c>
      <c r="N1287" s="1">
        <v>616</v>
      </c>
      <c r="O1287" s="1">
        <v>1.21</v>
      </c>
      <c r="P1287" s="1">
        <v>125</v>
      </c>
      <c r="Q1287" s="1">
        <v>0.35</v>
      </c>
      <c r="R1287" s="1">
        <v>0</v>
      </c>
      <c r="S1287" s="1">
        <v>-149</v>
      </c>
      <c r="T1287" s="1">
        <v>1</v>
      </c>
      <c r="U1287" s="1">
        <v>37</v>
      </c>
      <c r="V1287" s="1">
        <v>-111</v>
      </c>
      <c r="W1287" s="1">
        <v>45889</v>
      </c>
      <c r="X1287" s="1">
        <v>44101</v>
      </c>
      <c r="Y1287" s="1">
        <v>30103</v>
      </c>
      <c r="Z1287" s="1">
        <v>1.79</v>
      </c>
      <c r="AA1287" s="6">
        <f t="shared" si="264"/>
        <v>678</v>
      </c>
      <c r="AB1287" s="6">
        <f t="shared" si="265"/>
        <v>-222</v>
      </c>
      <c r="AC1287" s="6">
        <f t="shared" si="266"/>
        <v>-50621</v>
      </c>
      <c r="AD1287" s="6">
        <f t="shared" si="267"/>
        <v>-74.662241887905608</v>
      </c>
      <c r="AE1287" s="7">
        <f t="shared" si="268"/>
        <v>-655</v>
      </c>
      <c r="AF1287" t="str">
        <f t="shared" ca="1" si="269"/>
        <v>$V$1026</v>
      </c>
      <c r="AG1287" t="str">
        <f t="shared" ca="1" si="270"/>
        <v>$J$1026</v>
      </c>
      <c r="AH1287" t="str">
        <f t="shared" ca="1" si="271"/>
        <v>LOWES MLXP VAN ONE WA| 2820147265</v>
      </c>
      <c r="AI1287" t="str">
        <f t="shared" ca="1" si="260"/>
        <v>$K$1026</v>
      </c>
      <c r="AJ1287" s="8">
        <f t="shared" si="261"/>
        <v>2.9498525073746312E-3</v>
      </c>
      <c r="AK1287" s="7">
        <f t="shared" si="262"/>
        <v>-233</v>
      </c>
      <c r="AL1287" s="7" t="str">
        <f t="shared" ca="1" si="272"/>
        <v>b: ECHO GLOBAL LOGIST| 6621537201</v>
      </c>
      <c r="AM1287" t="b">
        <f t="shared" si="263"/>
        <v>0</v>
      </c>
    </row>
    <row r="1288" spans="3:39" x14ac:dyDescent="0.3">
      <c r="C1288" s="1" t="s">
        <v>78</v>
      </c>
      <c r="D1288" s="1" t="s">
        <v>79</v>
      </c>
      <c r="E1288" s="1" t="s">
        <v>39</v>
      </c>
      <c r="F1288" s="1" t="s">
        <v>87</v>
      </c>
      <c r="G1288" s="1" t="s">
        <v>1402</v>
      </c>
      <c r="H1288" s="1" t="s">
        <v>44</v>
      </c>
      <c r="I1288" s="1" t="s">
        <v>464</v>
      </c>
      <c r="J1288" t="str">
        <f>TRIM(CONCATENATE(wiz[[#This Row],[SHIPPER..................]],wiz[[#This Row],[ZIP2..]],wiz[[#This Row],[ZIP3..]]))</f>
        <v>TRACTOR SUPPLY MANHAT| 4403542134</v>
      </c>
      <c r="K1288" s="1">
        <v>2</v>
      </c>
      <c r="L1288" s="1">
        <v>1.93</v>
      </c>
      <c r="M1288" s="1">
        <v>0.21</v>
      </c>
      <c r="N1288" s="1">
        <v>471</v>
      </c>
      <c r="O1288" s="1">
        <v>0.62</v>
      </c>
      <c r="P1288" s="1">
        <v>70</v>
      </c>
      <c r="Q1288" s="1">
        <v>0.3</v>
      </c>
      <c r="R1288" s="1">
        <v>0</v>
      </c>
      <c r="S1288" s="1">
        <v>-59</v>
      </c>
      <c r="T1288" s="1">
        <v>82</v>
      </c>
      <c r="U1288" s="1">
        <v>129</v>
      </c>
      <c r="V1288" s="1">
        <v>152</v>
      </c>
      <c r="W1288" s="1">
        <v>44056</v>
      </c>
      <c r="X1288" s="1">
        <v>44035</v>
      </c>
      <c r="Y1288" s="1">
        <v>42134</v>
      </c>
      <c r="Z1288" s="1">
        <v>1.92</v>
      </c>
      <c r="AA1288" s="6">
        <f t="shared" si="264"/>
        <v>533</v>
      </c>
      <c r="AB1288" s="6">
        <f t="shared" si="265"/>
        <v>304</v>
      </c>
      <c r="AC1288" s="6">
        <f t="shared" si="266"/>
        <v>27994</v>
      </c>
      <c r="AD1288" s="6">
        <f t="shared" si="267"/>
        <v>52.521575984990619</v>
      </c>
      <c r="AE1288" s="7">
        <f t="shared" si="268"/>
        <v>-627</v>
      </c>
      <c r="AF1288" t="str">
        <f t="shared" ca="1" si="269"/>
        <v>$V$356</v>
      </c>
      <c r="AG1288" t="str">
        <f t="shared" ca="1" si="270"/>
        <v>$J$356</v>
      </c>
      <c r="AH1288" t="str">
        <f t="shared" ca="1" si="271"/>
        <v>TRACTOR SUPPLY MANHAT| 3070142134</v>
      </c>
      <c r="AI1288" t="str">
        <f t="shared" ca="1" si="260"/>
        <v>$K$356</v>
      </c>
      <c r="AJ1288" s="8">
        <f t="shared" si="261"/>
        <v>3.7523452157598499E-3</v>
      </c>
      <c r="AK1288" s="7">
        <f t="shared" si="262"/>
        <v>-192</v>
      </c>
      <c r="AL1288" s="7" t="str">
        <f t="shared" ca="1" si="272"/>
        <v>b: C H ROBINSON | 4817435150</v>
      </c>
      <c r="AM1288" t="b">
        <f t="shared" si="263"/>
        <v>0</v>
      </c>
    </row>
    <row r="1289" spans="3:39" x14ac:dyDescent="0.3">
      <c r="C1289" s="1" t="s">
        <v>78</v>
      </c>
      <c r="D1289" s="1" t="s">
        <v>79</v>
      </c>
      <c r="E1289" s="1" t="s">
        <v>39</v>
      </c>
      <c r="F1289" s="1" t="s">
        <v>87</v>
      </c>
      <c r="G1289" s="1" t="s">
        <v>1403</v>
      </c>
      <c r="H1289" s="1" t="s">
        <v>44</v>
      </c>
      <c r="I1289" s="1" t="s">
        <v>464</v>
      </c>
      <c r="J1289" t="str">
        <f>TRIM(CONCATENATE(wiz[[#This Row],[SHIPPER..................]],wiz[[#This Row],[ZIP2..]],wiz[[#This Row],[ZIP3..]]))</f>
        <v>TRACTOR SUPPLY MANHAT| 4414342134</v>
      </c>
      <c r="K1289" s="1">
        <v>3</v>
      </c>
      <c r="L1289" s="1">
        <v>1.6</v>
      </c>
      <c r="M1289" s="1">
        <v>0.21</v>
      </c>
      <c r="N1289" s="1">
        <v>502</v>
      </c>
      <c r="O1289" s="1">
        <v>0.96</v>
      </c>
      <c r="P1289" s="1">
        <v>80</v>
      </c>
      <c r="Q1289" s="1">
        <v>0.3</v>
      </c>
      <c r="R1289" s="1">
        <v>-12</v>
      </c>
      <c r="S1289" s="1">
        <v>-84</v>
      </c>
      <c r="T1289" s="1">
        <v>20</v>
      </c>
      <c r="U1289" s="1">
        <v>2</v>
      </c>
      <c r="V1289" s="1">
        <v>-62</v>
      </c>
      <c r="W1289" s="1">
        <v>44256</v>
      </c>
      <c r="X1289" s="1">
        <v>44143</v>
      </c>
      <c r="Y1289" s="1">
        <v>42134</v>
      </c>
      <c r="Z1289" s="1">
        <v>1.59</v>
      </c>
      <c r="AA1289" s="6">
        <f t="shared" si="264"/>
        <v>533</v>
      </c>
      <c r="AB1289" s="6">
        <f t="shared" si="265"/>
        <v>-186</v>
      </c>
      <c r="AC1289" s="6">
        <f t="shared" si="266"/>
        <v>27994</v>
      </c>
      <c r="AD1289" s="6">
        <f t="shared" si="267"/>
        <v>52.521575984990619</v>
      </c>
      <c r="AE1289" s="7">
        <f t="shared" si="268"/>
        <v>-627</v>
      </c>
      <c r="AF1289" t="str">
        <f t="shared" ca="1" si="269"/>
        <v>$V$356</v>
      </c>
      <c r="AG1289" t="str">
        <f t="shared" ca="1" si="270"/>
        <v>$J$356</v>
      </c>
      <c r="AH1289" t="str">
        <f t="shared" ca="1" si="271"/>
        <v>TRACTOR SUPPLY MANHAT| 3070142134</v>
      </c>
      <c r="AI1289" t="str">
        <f t="shared" ca="1" si="260"/>
        <v>$K$356</v>
      </c>
      <c r="AJ1289" s="8">
        <f t="shared" si="261"/>
        <v>5.6285178236397749E-3</v>
      </c>
      <c r="AK1289" s="7">
        <f t="shared" si="262"/>
        <v>-192</v>
      </c>
      <c r="AL1289" s="7" t="str">
        <f t="shared" ca="1" si="272"/>
        <v>b: C H ROBINSON | 4817435150</v>
      </c>
      <c r="AM1289" t="b">
        <f t="shared" si="263"/>
        <v>0</v>
      </c>
    </row>
    <row r="1290" spans="3:39" x14ac:dyDescent="0.3">
      <c r="C1290" s="1" t="s">
        <v>78</v>
      </c>
      <c r="D1290" s="1" t="s">
        <v>79</v>
      </c>
      <c r="E1290" s="1" t="s">
        <v>39</v>
      </c>
      <c r="F1290" s="1" t="s">
        <v>87</v>
      </c>
      <c r="G1290" s="1" t="s">
        <v>1401</v>
      </c>
      <c r="H1290" s="1" t="s">
        <v>44</v>
      </c>
      <c r="I1290" s="1" t="s">
        <v>464</v>
      </c>
      <c r="J1290" t="str">
        <f>TRIM(CONCATENATE(wiz[[#This Row],[SHIPPER..................]],wiz[[#This Row],[ZIP2..]],wiz[[#This Row],[ZIP3..]]))</f>
        <v>TRACTOR SUPPLY MANHAT| 4406042134</v>
      </c>
      <c r="K1290" s="1">
        <v>7</v>
      </c>
      <c r="L1290" s="1">
        <v>1.93</v>
      </c>
      <c r="M1290" s="1">
        <v>0.21</v>
      </c>
      <c r="N1290" s="1">
        <v>516</v>
      </c>
      <c r="O1290" s="1">
        <v>0.89</v>
      </c>
      <c r="P1290" s="1">
        <v>94</v>
      </c>
      <c r="Q1290" s="1">
        <v>0.32</v>
      </c>
      <c r="R1290" s="1">
        <v>-20</v>
      </c>
      <c r="S1290" s="1">
        <v>-96</v>
      </c>
      <c r="T1290" s="1">
        <v>36</v>
      </c>
      <c r="U1290" s="1">
        <v>188</v>
      </c>
      <c r="V1290" s="1">
        <v>128</v>
      </c>
      <c r="W1290" s="1">
        <v>44888</v>
      </c>
      <c r="X1290" s="1">
        <v>44060</v>
      </c>
      <c r="Y1290" s="1">
        <v>42134</v>
      </c>
      <c r="Z1290" s="1">
        <v>1.92</v>
      </c>
      <c r="AA1290" s="6">
        <f t="shared" si="264"/>
        <v>533</v>
      </c>
      <c r="AB1290" s="6">
        <f t="shared" si="265"/>
        <v>896</v>
      </c>
      <c r="AC1290" s="6">
        <f t="shared" si="266"/>
        <v>27994</v>
      </c>
      <c r="AD1290" s="6">
        <f t="shared" si="267"/>
        <v>52.521575984990619</v>
      </c>
      <c r="AE1290" s="7">
        <f t="shared" si="268"/>
        <v>-627</v>
      </c>
      <c r="AF1290" t="str">
        <f t="shared" ca="1" si="269"/>
        <v>$V$356</v>
      </c>
      <c r="AG1290" t="str">
        <f t="shared" ca="1" si="270"/>
        <v>$J$356</v>
      </c>
      <c r="AH1290" t="str">
        <f t="shared" ca="1" si="271"/>
        <v>TRACTOR SUPPLY MANHAT| 3070142134</v>
      </c>
      <c r="AI1290" t="str">
        <f t="shared" ca="1" si="260"/>
        <v>$K$356</v>
      </c>
      <c r="AJ1290" s="8">
        <f t="shared" si="261"/>
        <v>1.3133208255159476E-2</v>
      </c>
      <c r="AK1290" s="7">
        <f t="shared" si="262"/>
        <v>-192</v>
      </c>
      <c r="AL1290" s="7" t="str">
        <f t="shared" ca="1" si="272"/>
        <v>b: C H ROBINSON | 4817435150</v>
      </c>
      <c r="AM1290" t="b">
        <f t="shared" si="263"/>
        <v>0</v>
      </c>
    </row>
    <row r="1291" spans="3:39" x14ac:dyDescent="0.3">
      <c r="C1291" s="1" t="s">
        <v>78</v>
      </c>
      <c r="D1291" s="1" t="s">
        <v>79</v>
      </c>
      <c r="E1291" s="1" t="s">
        <v>39</v>
      </c>
      <c r="F1291" s="1" t="s">
        <v>87</v>
      </c>
      <c r="G1291" s="1" t="s">
        <v>187</v>
      </c>
      <c r="H1291" s="1" t="s">
        <v>44</v>
      </c>
      <c r="I1291" s="1" t="s">
        <v>464</v>
      </c>
      <c r="J1291" t="str">
        <f>TRIM(CONCATENATE(wiz[[#This Row],[SHIPPER..................]],wiz[[#This Row],[ZIP2..]],wiz[[#This Row],[ZIP3..]]))</f>
        <v>TRACTOR SUPPLY MANHAT| 4413642134</v>
      </c>
      <c r="K1291" s="1">
        <v>1</v>
      </c>
      <c r="L1291" s="1">
        <v>1.8</v>
      </c>
      <c r="M1291" s="1">
        <v>0.21</v>
      </c>
      <c r="N1291" s="1">
        <v>474</v>
      </c>
      <c r="O1291" s="1">
        <v>0.88</v>
      </c>
      <c r="P1291" s="1">
        <v>7</v>
      </c>
      <c r="Q1291" s="1">
        <v>0.25</v>
      </c>
      <c r="R1291" s="1">
        <v>0</v>
      </c>
      <c r="S1291" s="1">
        <v>-2</v>
      </c>
      <c r="T1291" s="1">
        <v>20</v>
      </c>
      <c r="U1291" s="1">
        <v>69</v>
      </c>
      <c r="V1291" s="1">
        <v>87</v>
      </c>
      <c r="W1291" s="1">
        <v>44142</v>
      </c>
      <c r="X1291" s="1">
        <v>44136</v>
      </c>
      <c r="Y1291" s="1">
        <v>42134</v>
      </c>
      <c r="Z1291" s="1">
        <v>1.79</v>
      </c>
      <c r="AA1291" s="6">
        <f t="shared" si="264"/>
        <v>533</v>
      </c>
      <c r="AB1291" s="6">
        <f t="shared" si="265"/>
        <v>87</v>
      </c>
      <c r="AC1291" s="6">
        <f t="shared" si="266"/>
        <v>27994</v>
      </c>
      <c r="AD1291" s="6">
        <f t="shared" si="267"/>
        <v>52.521575984990619</v>
      </c>
      <c r="AE1291" s="7">
        <f t="shared" si="268"/>
        <v>-627</v>
      </c>
      <c r="AF1291" t="str">
        <f t="shared" ca="1" si="269"/>
        <v>$V$356</v>
      </c>
      <c r="AG1291" t="str">
        <f t="shared" ca="1" si="270"/>
        <v>$J$356</v>
      </c>
      <c r="AH1291" t="str">
        <f t="shared" ca="1" si="271"/>
        <v>TRACTOR SUPPLY MANHAT| 3070142134</v>
      </c>
      <c r="AI1291" t="str">
        <f t="shared" ca="1" si="260"/>
        <v>$K$356</v>
      </c>
      <c r="AJ1291" s="8">
        <f t="shared" si="261"/>
        <v>1.876172607879925E-3</v>
      </c>
      <c r="AK1291" s="7">
        <f t="shared" si="262"/>
        <v>-192</v>
      </c>
      <c r="AL1291" s="7" t="str">
        <f t="shared" ca="1" si="272"/>
        <v>b: C H ROBINSON | 4817435150</v>
      </c>
      <c r="AM1291" t="b">
        <f t="shared" si="263"/>
        <v>0</v>
      </c>
    </row>
    <row r="1292" spans="3:39" x14ac:dyDescent="0.3">
      <c r="C1292" s="1" t="s">
        <v>123</v>
      </c>
      <c r="D1292" s="1" t="s">
        <v>124</v>
      </c>
      <c r="E1292" s="1" t="s">
        <v>39</v>
      </c>
      <c r="F1292" s="1" t="s">
        <v>87</v>
      </c>
      <c r="G1292" s="1" t="s">
        <v>1404</v>
      </c>
      <c r="H1292" s="1" t="s">
        <v>68</v>
      </c>
      <c r="I1292" s="1" t="s">
        <v>592</v>
      </c>
      <c r="J1292" t="str">
        <f>TRIM(CONCATENATE(wiz[[#This Row],[SHIPPER..................]],wiz[[#This Row],[ZIP2..]],wiz[[#This Row],[ZIP3..]]))</f>
        <v>WAL MART SAMS GENERAL| 4450128150</v>
      </c>
      <c r="K1292" s="1">
        <v>2</v>
      </c>
      <c r="L1292" s="1">
        <v>1.9</v>
      </c>
      <c r="M1292" s="1">
        <v>0.14000000000000001</v>
      </c>
      <c r="N1292" s="1">
        <v>516</v>
      </c>
      <c r="O1292" s="1">
        <v>1.1299999999999999</v>
      </c>
      <c r="P1292" s="1">
        <v>185</v>
      </c>
      <c r="Q1292" s="1">
        <v>0.4</v>
      </c>
      <c r="R1292" s="1">
        <v>211</v>
      </c>
      <c r="S1292" s="1">
        <v>-43</v>
      </c>
      <c r="T1292" s="1">
        <v>-20</v>
      </c>
      <c r="U1292" s="1">
        <v>-210</v>
      </c>
      <c r="V1292" s="1">
        <v>-273</v>
      </c>
      <c r="W1292" s="1">
        <v>44256</v>
      </c>
      <c r="X1292" s="1">
        <v>44501</v>
      </c>
      <c r="Y1292" s="1">
        <v>28150</v>
      </c>
      <c r="Z1292" s="1">
        <v>1.82</v>
      </c>
      <c r="AA1292" s="6">
        <f t="shared" si="264"/>
        <v>189</v>
      </c>
      <c r="AB1292" s="6">
        <f t="shared" si="265"/>
        <v>-546</v>
      </c>
      <c r="AC1292" s="6">
        <f t="shared" si="266"/>
        <v>88</v>
      </c>
      <c r="AD1292" s="6">
        <f t="shared" si="267"/>
        <v>0.46560846560846558</v>
      </c>
      <c r="AE1292" s="7">
        <f t="shared" si="268"/>
        <v>-553</v>
      </c>
      <c r="AF1292" t="str">
        <f t="shared" ca="1" si="269"/>
        <v>$V$459</v>
      </c>
      <c r="AG1292" t="str">
        <f t="shared" ca="1" si="270"/>
        <v>$J$459</v>
      </c>
      <c r="AH1292" t="str">
        <f t="shared" ca="1" si="271"/>
        <v>WAL MART SAMS GENERAL| 6054835055</v>
      </c>
      <c r="AI1292" t="str">
        <f t="shared" ca="1" si="260"/>
        <v>$K$459</v>
      </c>
      <c r="AJ1292" s="8">
        <f t="shared" si="261"/>
        <v>1.0582010582010581E-2</v>
      </c>
      <c r="AK1292" s="7">
        <f t="shared" si="262"/>
        <v>-306</v>
      </c>
      <c r="AL1292" s="7" t="str">
        <f t="shared" ca="1" si="272"/>
        <v>b: C H ROBINSON | 3030163755</v>
      </c>
      <c r="AM1292" t="b">
        <f t="shared" si="263"/>
        <v>0</v>
      </c>
    </row>
    <row r="1293" spans="3:39" x14ac:dyDescent="0.3">
      <c r="C1293" s="1" t="s">
        <v>47</v>
      </c>
      <c r="D1293" s="1" t="s">
        <v>48</v>
      </c>
      <c r="E1293" s="1" t="s">
        <v>39</v>
      </c>
      <c r="F1293" s="1" t="s">
        <v>87</v>
      </c>
      <c r="G1293" s="1" t="s">
        <v>922</v>
      </c>
      <c r="H1293" s="1" t="s">
        <v>68</v>
      </c>
      <c r="I1293" s="1" t="s">
        <v>329</v>
      </c>
      <c r="J1293" t="str">
        <f>TRIM(CONCATENATE(wiz[[#This Row],[SHIPPER..................]],wiz[[#This Row],[ZIP2..]],wiz[[#This Row],[ZIP3..]]))</f>
        <v>LOWES MLXP VAN ONE WA| 4446027420</v>
      </c>
      <c r="K1293" s="1">
        <v>3</v>
      </c>
      <c r="L1293" s="1">
        <v>1.92</v>
      </c>
      <c r="M1293" s="1">
        <v>0.21</v>
      </c>
      <c r="N1293" s="1">
        <v>456</v>
      </c>
      <c r="O1293" s="1">
        <v>0.71</v>
      </c>
      <c r="P1293" s="1">
        <v>80</v>
      </c>
      <c r="Q1293" s="1">
        <v>0.32</v>
      </c>
      <c r="R1293" s="1">
        <v>41</v>
      </c>
      <c r="S1293" s="1">
        <v>-61</v>
      </c>
      <c r="T1293" s="1">
        <v>61</v>
      </c>
      <c r="U1293" s="1">
        <v>55</v>
      </c>
      <c r="V1293" s="1">
        <v>55</v>
      </c>
      <c r="W1293" s="1">
        <v>44256</v>
      </c>
      <c r="X1293" s="1">
        <v>44460</v>
      </c>
      <c r="Y1293" s="1">
        <v>27420</v>
      </c>
      <c r="Z1293" s="1">
        <v>1.91</v>
      </c>
      <c r="AA1293" s="6">
        <f t="shared" si="264"/>
        <v>678</v>
      </c>
      <c r="AB1293" s="6">
        <f t="shared" si="265"/>
        <v>165</v>
      </c>
      <c r="AC1293" s="6">
        <f t="shared" si="266"/>
        <v>-50621</v>
      </c>
      <c r="AD1293" s="6">
        <f t="shared" si="267"/>
        <v>-74.662241887905608</v>
      </c>
      <c r="AE1293" s="7">
        <f t="shared" si="268"/>
        <v>-655</v>
      </c>
      <c r="AF1293" t="str">
        <f t="shared" ca="1" si="269"/>
        <v>$V$1026</v>
      </c>
      <c r="AG1293" t="str">
        <f t="shared" ca="1" si="270"/>
        <v>$J$1026</v>
      </c>
      <c r="AH1293" t="str">
        <f t="shared" ca="1" si="271"/>
        <v>LOWES MLXP VAN ONE WA| 2820147265</v>
      </c>
      <c r="AI1293" t="str">
        <f t="shared" ca="1" si="260"/>
        <v>$K$1026</v>
      </c>
      <c r="AJ1293" s="8">
        <f t="shared" si="261"/>
        <v>4.4247787610619468E-3</v>
      </c>
      <c r="AK1293" s="7">
        <f t="shared" si="262"/>
        <v>-233</v>
      </c>
      <c r="AL1293" s="7" t="str">
        <f t="shared" ca="1" si="272"/>
        <v>b: ECHO GLOBAL LOGIST| 6621537201</v>
      </c>
      <c r="AM1293" t="b">
        <f t="shared" si="263"/>
        <v>0</v>
      </c>
    </row>
    <row r="1294" spans="3:39" x14ac:dyDescent="0.3">
      <c r="C1294" s="1" t="s">
        <v>47</v>
      </c>
      <c r="D1294" s="1" t="s">
        <v>48</v>
      </c>
      <c r="E1294" s="1" t="s">
        <v>39</v>
      </c>
      <c r="F1294" s="1" t="s">
        <v>87</v>
      </c>
      <c r="G1294" s="1" t="s">
        <v>1400</v>
      </c>
      <c r="H1294" s="1" t="s">
        <v>68</v>
      </c>
      <c r="I1294" s="1" t="s">
        <v>231</v>
      </c>
      <c r="J1294" t="str">
        <f>TRIM(CONCATENATE(wiz[[#This Row],[SHIPPER..................]],wiz[[#This Row],[ZIP2..]],wiz[[#This Row],[ZIP3..]]))</f>
        <v>LOWES MLXP VAN ONE WA| 4414228625</v>
      </c>
      <c r="K1294" s="1">
        <v>1</v>
      </c>
      <c r="L1294" s="1">
        <v>1.84</v>
      </c>
      <c r="M1294" s="1">
        <v>0.21</v>
      </c>
      <c r="N1294" s="1">
        <v>466</v>
      </c>
      <c r="O1294" s="1">
        <v>1.04</v>
      </c>
      <c r="P1294" s="1">
        <v>185</v>
      </c>
      <c r="Q1294" s="1">
        <v>0.4</v>
      </c>
      <c r="R1294" s="1">
        <v>63</v>
      </c>
      <c r="S1294" s="1">
        <v>-9</v>
      </c>
      <c r="T1294" s="1">
        <v>-18</v>
      </c>
      <c r="U1294" s="1">
        <v>-52</v>
      </c>
      <c r="V1294" s="1">
        <v>-79</v>
      </c>
      <c r="W1294" s="1">
        <v>48359</v>
      </c>
      <c r="X1294" s="1">
        <v>44142</v>
      </c>
      <c r="Y1294" s="1">
        <v>28625</v>
      </c>
      <c r="Z1294" s="1">
        <v>1.83</v>
      </c>
      <c r="AA1294" s="6">
        <f t="shared" si="264"/>
        <v>678</v>
      </c>
      <c r="AB1294" s="6">
        <f t="shared" si="265"/>
        <v>-79</v>
      </c>
      <c r="AC1294" s="6">
        <f t="shared" si="266"/>
        <v>-50621</v>
      </c>
      <c r="AD1294" s="6">
        <f t="shared" si="267"/>
        <v>-74.662241887905608</v>
      </c>
      <c r="AE1294" s="7">
        <f t="shared" si="268"/>
        <v>-655</v>
      </c>
      <c r="AF1294" t="str">
        <f t="shared" ca="1" si="269"/>
        <v>$V$1026</v>
      </c>
      <c r="AG1294" t="str">
        <f t="shared" ca="1" si="270"/>
        <v>$J$1026</v>
      </c>
      <c r="AH1294" t="str">
        <f t="shared" ca="1" si="271"/>
        <v>LOWES MLXP VAN ONE WA| 2820147265</v>
      </c>
      <c r="AI1294" t="str">
        <f t="shared" ca="1" si="260"/>
        <v>$K$1026</v>
      </c>
      <c r="AJ1294" s="8">
        <f t="shared" si="261"/>
        <v>1.4749262536873156E-3</v>
      </c>
      <c r="AK1294" s="7">
        <f t="shared" si="262"/>
        <v>-233</v>
      </c>
      <c r="AL1294" s="7" t="str">
        <f t="shared" ca="1" si="272"/>
        <v>b: ECHO GLOBAL LOGIST| 6621537201</v>
      </c>
      <c r="AM1294" t="b">
        <f t="shared" si="263"/>
        <v>0</v>
      </c>
    </row>
    <row r="1295" spans="3:39" x14ac:dyDescent="0.3">
      <c r="C1295" s="1" t="s">
        <v>1405</v>
      </c>
      <c r="D1295" s="1" t="s">
        <v>1406</v>
      </c>
      <c r="E1295" s="1" t="s">
        <v>39</v>
      </c>
      <c r="F1295" s="1" t="s">
        <v>87</v>
      </c>
      <c r="G1295" s="1" t="s">
        <v>1404</v>
      </c>
      <c r="H1295" s="1" t="s">
        <v>70</v>
      </c>
      <c r="I1295" s="1" t="s">
        <v>1394</v>
      </c>
      <c r="J1295" t="str">
        <f>TRIM(CONCATENATE(wiz[[#This Row],[SHIPPER..................]],wiz[[#This Row],[ZIP2..]],wiz[[#This Row],[ZIP3..]]))</f>
        <v>ASSA ABLOY | 4450138358</v>
      </c>
      <c r="K1295" s="1">
        <v>1</v>
      </c>
      <c r="L1295" s="1">
        <v>1.73</v>
      </c>
      <c r="M1295" s="1">
        <v>0.21</v>
      </c>
      <c r="N1295" s="1">
        <v>671</v>
      </c>
      <c r="O1295" s="1">
        <v>0.53</v>
      </c>
      <c r="P1295" s="1">
        <v>52</v>
      </c>
      <c r="Q1295" s="1">
        <v>0.3</v>
      </c>
      <c r="R1295" s="1">
        <v>7</v>
      </c>
      <c r="S1295" s="1">
        <v>-2</v>
      </c>
      <c r="T1295" s="1">
        <v>204</v>
      </c>
      <c r="U1295" s="1">
        <v>552</v>
      </c>
      <c r="V1295" s="1">
        <v>754</v>
      </c>
      <c r="W1295" s="1">
        <v>44056</v>
      </c>
      <c r="X1295" s="1">
        <v>44501</v>
      </c>
      <c r="Y1295" s="1">
        <v>38358</v>
      </c>
      <c r="Z1295" s="1">
        <v>1.72</v>
      </c>
      <c r="AA1295" s="6">
        <f t="shared" si="264"/>
        <v>48</v>
      </c>
      <c r="AB1295" s="6">
        <f t="shared" si="265"/>
        <v>754</v>
      </c>
      <c r="AC1295" s="6">
        <f t="shared" si="266"/>
        <v>4027</v>
      </c>
      <c r="AD1295" s="6">
        <f t="shared" si="267"/>
        <v>83.895833333333329</v>
      </c>
      <c r="AE1295" s="7">
        <f t="shared" si="268"/>
        <v>-464</v>
      </c>
      <c r="AF1295" t="str">
        <f t="shared" ca="1" si="269"/>
        <v>$V$871</v>
      </c>
      <c r="AG1295" t="str">
        <f t="shared" ca="1" si="270"/>
        <v>$J$871</v>
      </c>
      <c r="AH1295" t="str">
        <f t="shared" ca="1" si="271"/>
        <v>KPI LOGISTICS INC | 4942230057</v>
      </c>
      <c r="AI1295" t="str">
        <f t="shared" ca="1" si="260"/>
        <v>$K$871</v>
      </c>
      <c r="AJ1295" s="8">
        <f t="shared" si="261"/>
        <v>2.0833333333333332E-2</v>
      </c>
      <c r="AK1295" s="7">
        <f t="shared" si="262"/>
        <v>-159</v>
      </c>
      <c r="AL1295" s="7" t="str">
        <f t="shared" ca="1" si="272"/>
        <v>b: LOAD DELIVERED LOG| 7290160542</v>
      </c>
      <c r="AM1295" t="b">
        <f t="shared" si="263"/>
        <v>0</v>
      </c>
    </row>
    <row r="1296" spans="3:39" x14ac:dyDescent="0.3">
      <c r="C1296" s="1" t="s">
        <v>37</v>
      </c>
      <c r="D1296" s="1" t="s">
        <v>38</v>
      </c>
      <c r="E1296" s="1" t="s">
        <v>39</v>
      </c>
      <c r="F1296" s="1" t="s">
        <v>87</v>
      </c>
      <c r="G1296" s="1" t="s">
        <v>235</v>
      </c>
      <c r="H1296" s="1" t="s">
        <v>70</v>
      </c>
      <c r="I1296" s="1" t="s">
        <v>784</v>
      </c>
      <c r="J1296" t="str">
        <f>TRIM(CONCATENATE(wiz[[#This Row],[SHIPPER..................]],wiz[[#This Row],[ZIP2..]],wiz[[#This Row],[ZIP3..]]))</f>
        <v>b: C H ROBINSON | 4448137774</v>
      </c>
      <c r="K1296" s="1">
        <v>1</v>
      </c>
      <c r="L1296" s="1">
        <v>1.45</v>
      </c>
      <c r="M1296" s="1">
        <v>0.27</v>
      </c>
      <c r="N1296" s="1">
        <v>565</v>
      </c>
      <c r="O1296" s="1">
        <v>0.88</v>
      </c>
      <c r="P1296" s="1">
        <v>29</v>
      </c>
      <c r="Q1296" s="1">
        <v>0.25</v>
      </c>
      <c r="R1296" s="1">
        <v>-34</v>
      </c>
      <c r="S1296" s="1">
        <v>27</v>
      </c>
      <c r="T1296" s="1">
        <v>53</v>
      </c>
      <c r="U1296" s="1">
        <v>-54</v>
      </c>
      <c r="V1296" s="1">
        <v>26</v>
      </c>
      <c r="W1296" s="1">
        <v>44240</v>
      </c>
      <c r="X1296" s="1">
        <v>44481</v>
      </c>
      <c r="Y1296" s="1">
        <v>37774</v>
      </c>
      <c r="Z1296" s="1">
        <v>1.5</v>
      </c>
      <c r="AA1296" s="6">
        <f t="shared" si="264"/>
        <v>615</v>
      </c>
      <c r="AB1296" s="6">
        <f t="shared" si="265"/>
        <v>26</v>
      </c>
      <c r="AC1296" s="6">
        <f t="shared" si="266"/>
        <v>-122022</v>
      </c>
      <c r="AD1296" s="6">
        <f t="shared" si="267"/>
        <v>-198.40975609756097</v>
      </c>
      <c r="AE1296" s="7">
        <f t="shared" si="268"/>
        <v>-1118</v>
      </c>
      <c r="AF1296" t="str">
        <f t="shared" ca="1" si="269"/>
        <v>$V$1066</v>
      </c>
      <c r="AG1296" t="str">
        <f t="shared" ca="1" si="270"/>
        <v>$J$1066</v>
      </c>
      <c r="AH1296" t="str">
        <f t="shared" ca="1" si="271"/>
        <v>b: C H ROBINSON | 2736036101</v>
      </c>
      <c r="AI1296" t="str">
        <f t="shared" ca="1" si="260"/>
        <v>$K$1066</v>
      </c>
      <c r="AJ1296" s="8">
        <f t="shared" si="261"/>
        <v>1.6260162601626016E-3</v>
      </c>
      <c r="AK1296" s="7">
        <f t="shared" si="262"/>
        <v>-560</v>
      </c>
      <c r="AL1296" s="7" t="str">
        <f t="shared" ca="1" si="272"/>
        <v>b: C H ROBINSON | 6080335055</v>
      </c>
      <c r="AM1296" t="b">
        <f t="shared" si="263"/>
        <v>0</v>
      </c>
    </row>
    <row r="1297" spans="3:39" x14ac:dyDescent="0.3">
      <c r="C1297" s="1" t="s">
        <v>82</v>
      </c>
      <c r="D1297" s="1" t="s">
        <v>83</v>
      </c>
      <c r="E1297" s="1" t="s">
        <v>39</v>
      </c>
      <c r="F1297" s="1" t="s">
        <v>87</v>
      </c>
      <c r="G1297" s="1" t="s">
        <v>725</v>
      </c>
      <c r="H1297" s="1" t="s">
        <v>70</v>
      </c>
      <c r="I1297" s="1" t="s">
        <v>75</v>
      </c>
      <c r="J1297" t="str">
        <f>TRIM(CONCATENATE(wiz[[#This Row],[SHIPPER..................]],wiz[[#This Row],[ZIP2..]],wiz[[#This Row],[ZIP3..]]))</f>
        <v>b: TRANSPLACE TEXAS L| 4410138101</v>
      </c>
      <c r="K1297" s="1">
        <v>1</v>
      </c>
      <c r="L1297" s="1">
        <v>1.18</v>
      </c>
      <c r="M1297" s="1">
        <v>0.27</v>
      </c>
      <c r="N1297" s="1">
        <v>722</v>
      </c>
      <c r="O1297" s="1">
        <v>1.61</v>
      </c>
      <c r="P1297" s="1">
        <v>147</v>
      </c>
      <c r="Q1297" s="1">
        <v>0.35</v>
      </c>
      <c r="R1297" s="1">
        <v>-43</v>
      </c>
      <c r="S1297" s="1">
        <v>-189</v>
      </c>
      <c r="T1297" s="1">
        <v>0</v>
      </c>
      <c r="U1297" s="1">
        <v>-60</v>
      </c>
      <c r="V1297" s="1">
        <v>-249</v>
      </c>
      <c r="W1297" s="1">
        <v>43125</v>
      </c>
      <c r="X1297" s="1">
        <v>44101</v>
      </c>
      <c r="Y1297" s="1">
        <v>38101</v>
      </c>
      <c r="Z1297" s="1">
        <v>1.23</v>
      </c>
      <c r="AA1297" s="6">
        <f t="shared" si="264"/>
        <v>9</v>
      </c>
      <c r="AB1297" s="6">
        <f t="shared" si="265"/>
        <v>-249</v>
      </c>
      <c r="AC1297" s="6">
        <f t="shared" si="266"/>
        <v>-783</v>
      </c>
      <c r="AD1297" s="6">
        <f t="shared" si="267"/>
        <v>-87</v>
      </c>
      <c r="AE1297" s="7">
        <f t="shared" si="268"/>
        <v>-344</v>
      </c>
      <c r="AF1297" t="str">
        <f t="shared" ca="1" si="269"/>
        <v>$V$671</v>
      </c>
      <c r="AG1297" t="str">
        <f t="shared" ca="1" si="270"/>
        <v>$J$671</v>
      </c>
      <c r="AH1297" t="str">
        <f t="shared" ca="1" si="271"/>
        <v>b: SCHNEIDER LOGISTIC| 4603829330</v>
      </c>
      <c r="AI1297" t="str">
        <f t="shared" ca="1" si="260"/>
        <v>$K$671</v>
      </c>
      <c r="AJ1297" s="8">
        <f t="shared" si="261"/>
        <v>0.1111111111111111</v>
      </c>
      <c r="AK1297" s="7">
        <f t="shared" si="262"/>
        <v>-344</v>
      </c>
      <c r="AL1297" s="7" t="str">
        <f t="shared" ca="1" si="272"/>
        <v>b: SCHNEIDER LOGISTIC| 4603829330</v>
      </c>
      <c r="AM1297" t="b">
        <f t="shared" si="263"/>
        <v>0</v>
      </c>
    </row>
    <row r="1298" spans="3:39" x14ac:dyDescent="0.3">
      <c r="C1298" s="1" t="s">
        <v>123</v>
      </c>
      <c r="D1298" s="1" t="s">
        <v>124</v>
      </c>
      <c r="E1298" s="1" t="s">
        <v>39</v>
      </c>
      <c r="F1298" s="1" t="s">
        <v>87</v>
      </c>
      <c r="G1298" s="1" t="s">
        <v>1404</v>
      </c>
      <c r="H1298" s="1" t="s">
        <v>70</v>
      </c>
      <c r="I1298" s="1" t="s">
        <v>75</v>
      </c>
      <c r="J1298" t="str">
        <f>TRIM(CONCATENATE(wiz[[#This Row],[SHIPPER..................]],wiz[[#This Row],[ZIP2..]],wiz[[#This Row],[ZIP3..]]))</f>
        <v>WAL MART SAMS GENERAL| 4450138101</v>
      </c>
      <c r="K1298" s="1">
        <v>2</v>
      </c>
      <c r="L1298" s="1">
        <v>1.8</v>
      </c>
      <c r="M1298" s="1">
        <v>0.09</v>
      </c>
      <c r="N1298" s="1">
        <v>743</v>
      </c>
      <c r="O1298" s="1">
        <v>1.38</v>
      </c>
      <c r="P1298" s="1">
        <v>93</v>
      </c>
      <c r="Q1298" s="1">
        <v>0.33</v>
      </c>
      <c r="R1298" s="1">
        <v>90</v>
      </c>
      <c r="S1298" s="1">
        <v>-43</v>
      </c>
      <c r="T1298" s="1">
        <v>54</v>
      </c>
      <c r="U1298" s="1">
        <v>267</v>
      </c>
      <c r="V1298" s="1">
        <v>278</v>
      </c>
      <c r="W1298" s="1">
        <v>44266</v>
      </c>
      <c r="X1298" s="1">
        <v>44501</v>
      </c>
      <c r="Y1298" s="1">
        <v>38101</v>
      </c>
      <c r="Z1298" s="1">
        <v>1.67</v>
      </c>
      <c r="AA1298" s="6">
        <f t="shared" si="264"/>
        <v>189</v>
      </c>
      <c r="AB1298" s="6">
        <f t="shared" si="265"/>
        <v>556</v>
      </c>
      <c r="AC1298" s="6">
        <f t="shared" si="266"/>
        <v>88</v>
      </c>
      <c r="AD1298" s="6">
        <f t="shared" si="267"/>
        <v>0.46560846560846558</v>
      </c>
      <c r="AE1298" s="7">
        <f t="shared" si="268"/>
        <v>-553</v>
      </c>
      <c r="AF1298" t="str">
        <f t="shared" ca="1" si="269"/>
        <v>$V$459</v>
      </c>
      <c r="AG1298" t="str">
        <f t="shared" ca="1" si="270"/>
        <v>$J$459</v>
      </c>
      <c r="AH1298" t="str">
        <f t="shared" ca="1" si="271"/>
        <v>WAL MART SAMS GENERAL| 6054835055</v>
      </c>
      <c r="AI1298" t="str">
        <f t="shared" ca="1" si="260"/>
        <v>$K$459</v>
      </c>
      <c r="AJ1298" s="8">
        <f t="shared" si="261"/>
        <v>1.0582010582010581E-2</v>
      </c>
      <c r="AK1298" s="7">
        <f t="shared" si="262"/>
        <v>-306</v>
      </c>
      <c r="AL1298" s="7" t="str">
        <f t="shared" ca="1" si="272"/>
        <v>b: C H ROBINSON | 3030163755</v>
      </c>
      <c r="AM1298" t="b">
        <f t="shared" si="263"/>
        <v>0</v>
      </c>
    </row>
    <row r="1299" spans="3:39" x14ac:dyDescent="0.3">
      <c r="C1299" s="1" t="s">
        <v>148</v>
      </c>
      <c r="D1299" s="1" t="s">
        <v>149</v>
      </c>
      <c r="E1299" s="1" t="s">
        <v>39</v>
      </c>
      <c r="F1299" s="1" t="s">
        <v>87</v>
      </c>
      <c r="G1299" s="1" t="s">
        <v>187</v>
      </c>
      <c r="H1299" s="1" t="s">
        <v>140</v>
      </c>
      <c r="I1299" s="1" t="s">
        <v>207</v>
      </c>
      <c r="J1299" t="str">
        <f>TRIM(CONCATENATE(wiz[[#This Row],[SHIPPER..................]],wiz[[#This Row],[ZIP2..]],wiz[[#This Row],[ZIP3..]]))</f>
        <v>BRIGGS AND STRATTON | 4413653201</v>
      </c>
      <c r="K1299" s="1">
        <v>1</v>
      </c>
      <c r="L1299" s="1">
        <v>2.16</v>
      </c>
      <c r="M1299" s="1">
        <v>0.2</v>
      </c>
      <c r="N1299" s="1">
        <v>424</v>
      </c>
      <c r="O1299" s="1">
        <v>0.79</v>
      </c>
      <c r="P1299" s="1">
        <v>0</v>
      </c>
      <c r="Q1299" s="1">
        <v>0.25</v>
      </c>
      <c r="R1299" s="1">
        <v>138</v>
      </c>
      <c r="S1299" s="1">
        <v>7</v>
      </c>
      <c r="T1299" s="1">
        <v>23</v>
      </c>
      <c r="U1299" s="1">
        <v>162</v>
      </c>
      <c r="V1299" s="1">
        <v>192</v>
      </c>
      <c r="W1299" s="1">
        <v>44136</v>
      </c>
      <c r="X1299" s="1">
        <v>44136</v>
      </c>
      <c r="Y1299" s="1">
        <v>53201</v>
      </c>
      <c r="Z1299" s="1">
        <v>2.14</v>
      </c>
      <c r="AA1299" s="6">
        <f t="shared" si="264"/>
        <v>306</v>
      </c>
      <c r="AB1299" s="6">
        <f t="shared" si="265"/>
        <v>192</v>
      </c>
      <c r="AC1299" s="6">
        <f t="shared" si="266"/>
        <v>-34266</v>
      </c>
      <c r="AD1299" s="6">
        <f t="shared" si="267"/>
        <v>-111.98039215686275</v>
      </c>
      <c r="AE1299" s="7">
        <f t="shared" si="268"/>
        <v>-566</v>
      </c>
      <c r="AF1299" t="str">
        <f t="shared" ca="1" si="269"/>
        <v>$V$939</v>
      </c>
      <c r="AG1299" t="str">
        <f t="shared" ca="1" si="270"/>
        <v>$J$939</v>
      </c>
      <c r="AH1299" t="str">
        <f t="shared" ca="1" si="271"/>
        <v>BRIGGS AND STRATTON | 6390129456</v>
      </c>
      <c r="AI1299" t="str">
        <f t="shared" ca="1" si="260"/>
        <v>$K$939</v>
      </c>
      <c r="AJ1299" s="8">
        <f t="shared" si="261"/>
        <v>3.2679738562091504E-3</v>
      </c>
      <c r="AK1299" s="7">
        <f t="shared" si="262"/>
        <v>-222</v>
      </c>
      <c r="AL1299" s="7" t="str">
        <f t="shared" ca="1" si="272"/>
        <v>BRIDGESTONE FIRESTONE| 2982960559</v>
      </c>
      <c r="AM1299" t="b">
        <f t="shared" si="263"/>
        <v>0</v>
      </c>
    </row>
    <row r="1300" spans="3:39" x14ac:dyDescent="0.3">
      <c r="C1300" s="1" t="s">
        <v>37</v>
      </c>
      <c r="D1300" s="1" t="s">
        <v>38</v>
      </c>
      <c r="E1300" s="1" t="s">
        <v>39</v>
      </c>
      <c r="F1300" s="1" t="s">
        <v>87</v>
      </c>
      <c r="G1300" s="1" t="s">
        <v>393</v>
      </c>
      <c r="H1300" s="1" t="s">
        <v>40</v>
      </c>
      <c r="I1300" s="1" t="s">
        <v>320</v>
      </c>
      <c r="J1300" t="str">
        <f>TRIM(CONCATENATE(wiz[[#This Row],[SHIPPER..................]],wiz[[#This Row],[ZIP2..]],wiz[[#This Row],[ZIP3..]]))</f>
        <v>b: C H ROBINSON | 4320135111</v>
      </c>
      <c r="K1300" s="1">
        <v>1</v>
      </c>
      <c r="L1300" s="1">
        <v>1.33</v>
      </c>
      <c r="M1300" s="1">
        <v>0.28000000000000003</v>
      </c>
      <c r="N1300" s="1">
        <v>589</v>
      </c>
      <c r="O1300" s="1">
        <v>1.67</v>
      </c>
      <c r="P1300" s="1">
        <v>89</v>
      </c>
      <c r="Q1300" s="1">
        <v>0.3</v>
      </c>
      <c r="R1300" s="1">
        <v>-41</v>
      </c>
      <c r="S1300" s="1">
        <v>-92</v>
      </c>
      <c r="T1300" s="1">
        <v>-135</v>
      </c>
      <c r="U1300" s="1">
        <v>-317</v>
      </c>
      <c r="V1300" s="1">
        <v>-544</v>
      </c>
      <c r="W1300" s="1">
        <v>45338</v>
      </c>
      <c r="X1300" s="1">
        <v>43201</v>
      </c>
      <c r="Y1300" s="1">
        <v>35111</v>
      </c>
      <c r="Z1300" s="1">
        <v>1.39</v>
      </c>
      <c r="AA1300" s="6">
        <f t="shared" si="264"/>
        <v>615</v>
      </c>
      <c r="AB1300" s="6">
        <f t="shared" si="265"/>
        <v>-544</v>
      </c>
      <c r="AC1300" s="6">
        <f t="shared" si="266"/>
        <v>-122022</v>
      </c>
      <c r="AD1300" s="6">
        <f t="shared" si="267"/>
        <v>-198.40975609756097</v>
      </c>
      <c r="AE1300" s="7">
        <f t="shared" si="268"/>
        <v>-1118</v>
      </c>
      <c r="AF1300" t="str">
        <f t="shared" ca="1" si="269"/>
        <v>$V$1066</v>
      </c>
      <c r="AG1300" t="str">
        <f t="shared" ca="1" si="270"/>
        <v>$J$1066</v>
      </c>
      <c r="AH1300" t="str">
        <f t="shared" ca="1" si="271"/>
        <v>b: C H ROBINSON | 2736036101</v>
      </c>
      <c r="AI1300" t="str">
        <f t="shared" ca="1" si="260"/>
        <v>$K$1066</v>
      </c>
      <c r="AJ1300" s="8">
        <f t="shared" si="261"/>
        <v>1.6260162601626016E-3</v>
      </c>
      <c r="AK1300" s="7">
        <f t="shared" si="262"/>
        <v>-560</v>
      </c>
      <c r="AL1300" s="7" t="str">
        <f t="shared" ca="1" si="272"/>
        <v>b: C H ROBINSON | 6080335055</v>
      </c>
      <c r="AM1300" t="b">
        <f t="shared" si="263"/>
        <v>0</v>
      </c>
    </row>
    <row r="1301" spans="3:39" x14ac:dyDescent="0.3">
      <c r="C1301" s="1" t="s">
        <v>432</v>
      </c>
      <c r="D1301" s="1" t="s">
        <v>433</v>
      </c>
      <c r="E1301" s="1" t="s">
        <v>39</v>
      </c>
      <c r="F1301" s="1" t="s">
        <v>87</v>
      </c>
      <c r="G1301" s="1" t="s">
        <v>233</v>
      </c>
      <c r="H1301" s="1" t="s">
        <v>40</v>
      </c>
      <c r="I1301" s="1" t="s">
        <v>52</v>
      </c>
      <c r="J1301" t="str">
        <f>TRIM(CONCATENATE(wiz[[#This Row],[SHIPPER..................]],wiz[[#This Row],[ZIP2..]],wiz[[#This Row],[ZIP3..]]))</f>
        <v>b: UBER FREIGHT LLC | 4312335173</v>
      </c>
      <c r="K1301" s="1">
        <v>1</v>
      </c>
      <c r="L1301" s="1">
        <v>1.28</v>
      </c>
      <c r="M1301" s="1">
        <v>0.27</v>
      </c>
      <c r="N1301" s="1">
        <v>579</v>
      </c>
      <c r="O1301" s="1">
        <v>0.77</v>
      </c>
      <c r="P1301" s="1">
        <v>0</v>
      </c>
      <c r="Q1301" s="1">
        <v>0.25</v>
      </c>
      <c r="R1301" s="1">
        <v>-35</v>
      </c>
      <c r="S1301" s="1">
        <v>23</v>
      </c>
      <c r="T1301" s="1">
        <v>79</v>
      </c>
      <c r="U1301" s="1">
        <v>-323</v>
      </c>
      <c r="V1301" s="1">
        <v>-221</v>
      </c>
      <c r="W1301" s="1">
        <v>43123</v>
      </c>
      <c r="X1301" s="1">
        <v>43123</v>
      </c>
      <c r="Y1301" s="1">
        <v>35173</v>
      </c>
      <c r="Z1301" s="1">
        <v>1.33</v>
      </c>
      <c r="AA1301" s="6">
        <f t="shared" si="264"/>
        <v>12</v>
      </c>
      <c r="AB1301" s="6">
        <f t="shared" si="265"/>
        <v>-221</v>
      </c>
      <c r="AC1301" s="6">
        <f t="shared" si="266"/>
        <v>-94</v>
      </c>
      <c r="AD1301" s="6">
        <f t="shared" si="267"/>
        <v>-7.833333333333333</v>
      </c>
      <c r="AE1301" s="7">
        <f t="shared" si="268"/>
        <v>-795</v>
      </c>
      <c r="AF1301" t="str">
        <f t="shared" ca="1" si="269"/>
        <v>$V$2033</v>
      </c>
      <c r="AG1301" t="str">
        <f t="shared" ca="1" si="270"/>
        <v>$J$2033</v>
      </c>
      <c r="AH1301" t="str">
        <f t="shared" ca="1" si="271"/>
        <v>b: UBER FREIGHT LLC | 3810131010</v>
      </c>
      <c r="AI1301" t="str">
        <f t="shared" ca="1" si="260"/>
        <v>$K$2033</v>
      </c>
      <c r="AJ1301" s="8">
        <f t="shared" si="261"/>
        <v>8.3333333333333329E-2</v>
      </c>
      <c r="AK1301" s="7">
        <f t="shared" si="262"/>
        <v>-795</v>
      </c>
      <c r="AL1301" s="7" t="str">
        <f t="shared" ca="1" si="272"/>
        <v>b: UBER FREIGHT LLC | 3810131010</v>
      </c>
      <c r="AM1301" t="b">
        <f t="shared" si="263"/>
        <v>0</v>
      </c>
    </row>
    <row r="1302" spans="3:39" x14ac:dyDescent="0.3">
      <c r="C1302" s="1" t="s">
        <v>37</v>
      </c>
      <c r="D1302" s="1" t="s">
        <v>38</v>
      </c>
      <c r="E1302" s="1" t="s">
        <v>39</v>
      </c>
      <c r="F1302" s="1" t="s">
        <v>87</v>
      </c>
      <c r="G1302" s="1" t="s">
        <v>393</v>
      </c>
      <c r="H1302" s="1" t="s">
        <v>40</v>
      </c>
      <c r="I1302" s="1" t="s">
        <v>522</v>
      </c>
      <c r="J1302" t="str">
        <f>TRIM(CONCATENATE(wiz[[#This Row],[SHIPPER..................]],wiz[[#This Row],[ZIP2..]],wiz[[#This Row],[ZIP3..]]))</f>
        <v>b: C H ROBINSON | 4320135601</v>
      </c>
      <c r="K1302" s="1">
        <v>1</v>
      </c>
      <c r="L1302" s="1">
        <v>1.52</v>
      </c>
      <c r="M1302" s="1">
        <v>0.27</v>
      </c>
      <c r="N1302" s="1">
        <v>503</v>
      </c>
      <c r="O1302" s="1">
        <v>1.05</v>
      </c>
      <c r="P1302" s="1">
        <v>13</v>
      </c>
      <c r="Q1302" s="1">
        <v>0.25</v>
      </c>
      <c r="R1302" s="1">
        <v>-30</v>
      </c>
      <c r="S1302" s="1">
        <v>-92</v>
      </c>
      <c r="T1302" s="1">
        <v>-1</v>
      </c>
      <c r="U1302" s="1">
        <v>-18</v>
      </c>
      <c r="V1302" s="1">
        <v>-111</v>
      </c>
      <c r="W1302" s="1">
        <v>43137</v>
      </c>
      <c r="X1302" s="1">
        <v>43201</v>
      </c>
      <c r="Y1302" s="1">
        <v>35601</v>
      </c>
      <c r="Z1302" s="1">
        <v>1.57</v>
      </c>
      <c r="AA1302" s="6">
        <f t="shared" si="264"/>
        <v>615</v>
      </c>
      <c r="AB1302" s="6">
        <f t="shared" si="265"/>
        <v>-111</v>
      </c>
      <c r="AC1302" s="6">
        <f t="shared" si="266"/>
        <v>-122022</v>
      </c>
      <c r="AD1302" s="6">
        <f t="shared" si="267"/>
        <v>-198.40975609756097</v>
      </c>
      <c r="AE1302" s="7">
        <f t="shared" si="268"/>
        <v>-1118</v>
      </c>
      <c r="AF1302" t="str">
        <f t="shared" ca="1" si="269"/>
        <v>$V$1066</v>
      </c>
      <c r="AG1302" t="str">
        <f t="shared" ca="1" si="270"/>
        <v>$J$1066</v>
      </c>
      <c r="AH1302" t="str">
        <f t="shared" ca="1" si="271"/>
        <v>b: C H ROBINSON | 2736036101</v>
      </c>
      <c r="AI1302" t="str">
        <f t="shared" ca="1" si="260"/>
        <v>$K$1066</v>
      </c>
      <c r="AJ1302" s="8">
        <f t="shared" si="261"/>
        <v>1.6260162601626016E-3</v>
      </c>
      <c r="AK1302" s="7">
        <f t="shared" si="262"/>
        <v>-560</v>
      </c>
      <c r="AL1302" s="7" t="str">
        <f t="shared" ca="1" si="272"/>
        <v>b: C H ROBINSON | 6080335055</v>
      </c>
      <c r="AM1302" t="b">
        <f t="shared" si="263"/>
        <v>0</v>
      </c>
    </row>
    <row r="1303" spans="3:39" x14ac:dyDescent="0.3">
      <c r="C1303" s="1" t="s">
        <v>156</v>
      </c>
      <c r="D1303" s="1" t="s">
        <v>157</v>
      </c>
      <c r="E1303" s="1" t="s">
        <v>39</v>
      </c>
      <c r="F1303" s="1" t="s">
        <v>87</v>
      </c>
      <c r="G1303" s="1" t="s">
        <v>545</v>
      </c>
      <c r="H1303" s="1" t="s">
        <v>146</v>
      </c>
      <c r="I1303" s="1" t="s">
        <v>1101</v>
      </c>
      <c r="J1303" t="str">
        <f>TRIM(CONCATENATE(wiz[[#This Row],[SHIPPER..................]],wiz[[#This Row],[ZIP2..]],wiz[[#This Row],[ZIP3..]]))</f>
        <v>VISUAL PAK CO | 4313072756</v>
      </c>
      <c r="K1303" s="1">
        <v>1</v>
      </c>
      <c r="L1303" s="1">
        <v>1.36</v>
      </c>
      <c r="M1303" s="1">
        <v>0.27</v>
      </c>
      <c r="N1303" s="1">
        <v>797</v>
      </c>
      <c r="O1303" s="1">
        <v>1.75</v>
      </c>
      <c r="P1303" s="1">
        <v>20</v>
      </c>
      <c r="Q1303" s="1">
        <v>0.25</v>
      </c>
      <c r="R1303" s="1">
        <v>-48</v>
      </c>
      <c r="S1303" s="1">
        <v>-2</v>
      </c>
      <c r="T1303" s="1">
        <v>12</v>
      </c>
      <c r="U1303" s="1">
        <v>-398</v>
      </c>
      <c r="V1303" s="1">
        <v>-388</v>
      </c>
      <c r="W1303" s="1">
        <v>43125</v>
      </c>
      <c r="X1303" s="1">
        <v>43130</v>
      </c>
      <c r="Y1303" s="1">
        <v>72756</v>
      </c>
      <c r="Z1303" s="1">
        <v>1.41</v>
      </c>
      <c r="AA1303" s="6">
        <f t="shared" si="264"/>
        <v>21</v>
      </c>
      <c r="AB1303" s="6">
        <f t="shared" si="265"/>
        <v>-388</v>
      </c>
      <c r="AC1303" s="6">
        <f t="shared" si="266"/>
        <v>-1542</v>
      </c>
      <c r="AD1303" s="6">
        <f t="shared" si="267"/>
        <v>-73.428571428571431</v>
      </c>
      <c r="AE1303" s="7">
        <f t="shared" si="268"/>
        <v>-709</v>
      </c>
      <c r="AF1303" t="str">
        <f t="shared" ca="1" si="269"/>
        <v>$V$54</v>
      </c>
      <c r="AG1303" t="str">
        <f t="shared" ca="1" si="270"/>
        <v>$J$54</v>
      </c>
      <c r="AH1303" t="str">
        <f t="shared" ca="1" si="271"/>
        <v>VISUAL PAK CO | 3685448201</v>
      </c>
      <c r="AI1303" t="str">
        <f t="shared" ca="1" si="260"/>
        <v>$K$54</v>
      </c>
      <c r="AJ1303" s="8">
        <f t="shared" si="261"/>
        <v>4.7619047619047616E-2</v>
      </c>
      <c r="AK1303" s="7">
        <f t="shared" si="262"/>
        <v>-447</v>
      </c>
      <c r="AL1303" s="7" t="str">
        <f t="shared" ca="1" si="272"/>
        <v>b: FIVE STAR LOGISTIC| 7202130301</v>
      </c>
      <c r="AM1303" t="b">
        <f t="shared" si="263"/>
        <v>0</v>
      </c>
    </row>
    <row r="1304" spans="3:39" x14ac:dyDescent="0.3">
      <c r="C1304" s="1" t="s">
        <v>217</v>
      </c>
      <c r="D1304" s="1" t="s">
        <v>218</v>
      </c>
      <c r="E1304" s="1" t="s">
        <v>39</v>
      </c>
      <c r="F1304" s="1" t="s">
        <v>87</v>
      </c>
      <c r="G1304" s="1" t="s">
        <v>470</v>
      </c>
      <c r="H1304" s="1" t="s">
        <v>220</v>
      </c>
      <c r="I1304" s="1" t="s">
        <v>1407</v>
      </c>
      <c r="J1304" t="str">
        <f>TRIM(CONCATENATE(wiz[[#This Row],[SHIPPER..................]],wiz[[#This Row],[ZIP2..]],wiz[[#This Row],[ZIP3..]]))</f>
        <v>OWENS CORNING SALES | 4302533427</v>
      </c>
      <c r="K1304" s="1">
        <v>1</v>
      </c>
      <c r="L1304" s="1">
        <v>2.5499999999999998</v>
      </c>
      <c r="M1304" s="1">
        <v>0.18</v>
      </c>
      <c r="N1304" s="1">
        <v>1082</v>
      </c>
      <c r="O1304" s="1">
        <v>2.25</v>
      </c>
      <c r="P1304" s="1">
        <v>112</v>
      </c>
      <c r="Q1304" s="1">
        <v>0.35</v>
      </c>
      <c r="R1304" s="1">
        <v>68</v>
      </c>
      <c r="S1304" s="1">
        <v>-91</v>
      </c>
      <c r="T1304" s="1">
        <v>-76</v>
      </c>
      <c r="U1304" s="1">
        <v>373</v>
      </c>
      <c r="V1304" s="1">
        <v>206</v>
      </c>
      <c r="W1304" s="1">
        <v>45839</v>
      </c>
      <c r="X1304" s="1">
        <v>43025</v>
      </c>
      <c r="Y1304" s="1">
        <v>33427</v>
      </c>
      <c r="Z1304" s="1">
        <v>2.5099999999999998</v>
      </c>
      <c r="AA1304" s="6">
        <f t="shared" si="264"/>
        <v>313</v>
      </c>
      <c r="AB1304" s="6">
        <f t="shared" si="265"/>
        <v>206</v>
      </c>
      <c r="AC1304" s="6">
        <f t="shared" si="266"/>
        <v>-8700</v>
      </c>
      <c r="AD1304" s="6">
        <f t="shared" si="267"/>
        <v>-27.795527156549522</v>
      </c>
      <c r="AE1304" s="7">
        <f t="shared" si="268"/>
        <v>-472</v>
      </c>
      <c r="AF1304" t="str">
        <f t="shared" ca="1" si="269"/>
        <v>$V$1060</v>
      </c>
      <c r="AG1304" t="str">
        <f t="shared" ca="1" si="270"/>
        <v>$J$1060</v>
      </c>
      <c r="AH1304" t="str">
        <f t="shared" ca="1" si="271"/>
        <v>OWENS CORNING SALES | 2808679556</v>
      </c>
      <c r="AI1304" t="str">
        <f t="shared" ca="1" si="260"/>
        <v>$K$1060</v>
      </c>
      <c r="AJ1304" s="8">
        <f t="shared" si="261"/>
        <v>3.1948881789137379E-3</v>
      </c>
      <c r="AK1304" s="7">
        <f t="shared" si="262"/>
        <v>-156</v>
      </c>
      <c r="AL1304" s="7" t="str">
        <f t="shared" ca="1" si="272"/>
        <v>b: MATSON LOGISTICS | 881728379</v>
      </c>
      <c r="AM1304" t="b">
        <f t="shared" si="263"/>
        <v>0</v>
      </c>
    </row>
    <row r="1305" spans="3:39" x14ac:dyDescent="0.3">
      <c r="C1305" s="1" t="s">
        <v>217</v>
      </c>
      <c r="D1305" s="1" t="s">
        <v>218</v>
      </c>
      <c r="E1305" s="1" t="s">
        <v>39</v>
      </c>
      <c r="F1305" s="1" t="s">
        <v>87</v>
      </c>
      <c r="G1305" s="1" t="s">
        <v>470</v>
      </c>
      <c r="H1305" s="1" t="s">
        <v>220</v>
      </c>
      <c r="I1305" s="1" t="s">
        <v>364</v>
      </c>
      <c r="J1305" t="str">
        <f>TRIM(CONCATENATE(wiz[[#This Row],[SHIPPER..................]],wiz[[#This Row],[ZIP2..]],wiz[[#This Row],[ZIP3..]]))</f>
        <v>OWENS CORNING SALES | 4302532801</v>
      </c>
      <c r="K1305" s="1">
        <v>1</v>
      </c>
      <c r="L1305" s="1">
        <v>2.48</v>
      </c>
      <c r="M1305" s="1">
        <v>0.18</v>
      </c>
      <c r="N1305" s="1">
        <v>913</v>
      </c>
      <c r="O1305" s="1">
        <v>1.5</v>
      </c>
      <c r="P1305" s="1">
        <v>370</v>
      </c>
      <c r="Q1305" s="1">
        <v>0.6</v>
      </c>
      <c r="R1305" s="1">
        <v>207</v>
      </c>
      <c r="S1305" s="1">
        <v>-91</v>
      </c>
      <c r="T1305" s="1">
        <v>74</v>
      </c>
      <c r="U1305" s="1">
        <v>89</v>
      </c>
      <c r="V1305" s="1">
        <v>72</v>
      </c>
      <c r="W1305" s="1">
        <v>17601</v>
      </c>
      <c r="X1305" s="1">
        <v>43025</v>
      </c>
      <c r="Y1305" s="1">
        <v>32801</v>
      </c>
      <c r="Z1305" s="1">
        <v>2.44</v>
      </c>
      <c r="AA1305" s="6">
        <f t="shared" si="264"/>
        <v>313</v>
      </c>
      <c r="AB1305" s="6">
        <f t="shared" si="265"/>
        <v>72</v>
      </c>
      <c r="AC1305" s="6">
        <f t="shared" si="266"/>
        <v>-8700</v>
      </c>
      <c r="AD1305" s="6">
        <f t="shared" si="267"/>
        <v>-27.795527156549522</v>
      </c>
      <c r="AE1305" s="7">
        <f t="shared" si="268"/>
        <v>-472</v>
      </c>
      <c r="AF1305" t="str">
        <f t="shared" ca="1" si="269"/>
        <v>$V$1060</v>
      </c>
      <c r="AG1305" t="str">
        <f t="shared" ca="1" si="270"/>
        <v>$J$1060</v>
      </c>
      <c r="AH1305" t="str">
        <f t="shared" ca="1" si="271"/>
        <v>OWENS CORNING SALES | 2808679556</v>
      </c>
      <c r="AI1305" t="str">
        <f t="shared" ca="1" si="260"/>
        <v>$K$1060</v>
      </c>
      <c r="AJ1305" s="8">
        <f t="shared" si="261"/>
        <v>3.1948881789137379E-3</v>
      </c>
      <c r="AK1305" s="7">
        <f t="shared" si="262"/>
        <v>-156</v>
      </c>
      <c r="AL1305" s="7" t="str">
        <f t="shared" ca="1" si="272"/>
        <v>b: MATSON LOGISTICS | 881728379</v>
      </c>
      <c r="AM1305" t="b">
        <f t="shared" si="263"/>
        <v>0</v>
      </c>
    </row>
    <row r="1306" spans="3:39" x14ac:dyDescent="0.3">
      <c r="C1306" s="1" t="s">
        <v>217</v>
      </c>
      <c r="D1306" s="1" t="s">
        <v>218</v>
      </c>
      <c r="E1306" s="1" t="s">
        <v>39</v>
      </c>
      <c r="F1306" s="1" t="s">
        <v>87</v>
      </c>
      <c r="G1306" s="1" t="s">
        <v>470</v>
      </c>
      <c r="H1306" s="1" t="s">
        <v>220</v>
      </c>
      <c r="I1306" s="1" t="s">
        <v>367</v>
      </c>
      <c r="J1306" t="str">
        <f>TRIM(CONCATENATE(wiz[[#This Row],[SHIPPER..................]],wiz[[#This Row],[ZIP2..]],wiz[[#This Row],[ZIP3..]]))</f>
        <v>OWENS CORNING SALES | 4302533601</v>
      </c>
      <c r="K1306" s="1">
        <v>1</v>
      </c>
      <c r="L1306" s="1">
        <v>2.48</v>
      </c>
      <c r="M1306" s="1">
        <v>0.18</v>
      </c>
      <c r="N1306" s="1">
        <v>968</v>
      </c>
      <c r="O1306" s="1">
        <v>1.89</v>
      </c>
      <c r="P1306" s="1">
        <v>29</v>
      </c>
      <c r="Q1306" s="1">
        <v>0.25</v>
      </c>
      <c r="R1306" s="1">
        <v>70</v>
      </c>
      <c r="S1306" s="1">
        <v>-91</v>
      </c>
      <c r="T1306" s="1">
        <v>-3</v>
      </c>
      <c r="U1306" s="1">
        <v>297</v>
      </c>
      <c r="V1306" s="1">
        <v>203</v>
      </c>
      <c r="W1306" s="1">
        <v>43125</v>
      </c>
      <c r="X1306" s="1">
        <v>43025</v>
      </c>
      <c r="Y1306" s="1">
        <v>33601</v>
      </c>
      <c r="Z1306" s="1">
        <v>2.44</v>
      </c>
      <c r="AA1306" s="6">
        <f t="shared" si="264"/>
        <v>313</v>
      </c>
      <c r="AB1306" s="6">
        <f t="shared" si="265"/>
        <v>203</v>
      </c>
      <c r="AC1306" s="6">
        <f t="shared" si="266"/>
        <v>-8700</v>
      </c>
      <c r="AD1306" s="6">
        <f t="shared" si="267"/>
        <v>-27.795527156549522</v>
      </c>
      <c r="AE1306" s="7">
        <f t="shared" si="268"/>
        <v>-472</v>
      </c>
      <c r="AF1306" t="str">
        <f t="shared" ca="1" si="269"/>
        <v>$V$1060</v>
      </c>
      <c r="AG1306" t="str">
        <f t="shared" ca="1" si="270"/>
        <v>$J$1060</v>
      </c>
      <c r="AH1306" t="str">
        <f t="shared" ca="1" si="271"/>
        <v>OWENS CORNING SALES | 2808679556</v>
      </c>
      <c r="AI1306" t="str">
        <f t="shared" ca="1" si="260"/>
        <v>$K$1060</v>
      </c>
      <c r="AJ1306" s="8">
        <f t="shared" si="261"/>
        <v>3.1948881789137379E-3</v>
      </c>
      <c r="AK1306" s="7">
        <f t="shared" si="262"/>
        <v>-156</v>
      </c>
      <c r="AL1306" s="7" t="str">
        <f t="shared" ca="1" si="272"/>
        <v>b: MATSON LOGISTICS | 881728379</v>
      </c>
      <c r="AM1306" t="b">
        <f t="shared" si="263"/>
        <v>0</v>
      </c>
    </row>
    <row r="1307" spans="3:39" x14ac:dyDescent="0.3">
      <c r="C1307" s="1" t="s">
        <v>37</v>
      </c>
      <c r="D1307" s="1" t="s">
        <v>38</v>
      </c>
      <c r="E1307" s="1" t="s">
        <v>39</v>
      </c>
      <c r="F1307" s="1" t="s">
        <v>87</v>
      </c>
      <c r="G1307" s="1" t="s">
        <v>545</v>
      </c>
      <c r="H1307" s="1" t="s">
        <v>50</v>
      </c>
      <c r="I1307" s="1" t="s">
        <v>447</v>
      </c>
      <c r="J1307" t="str">
        <f>TRIM(CONCATENATE(wiz[[#This Row],[SHIPPER..................]],wiz[[#This Row],[ZIP2..]],wiz[[#This Row],[ZIP3..]]))</f>
        <v>b: C H ROBINSON | 4313030209</v>
      </c>
      <c r="K1307" s="1">
        <v>1</v>
      </c>
      <c r="L1307" s="1">
        <v>0.68</v>
      </c>
      <c r="M1307" s="1">
        <v>0.27</v>
      </c>
      <c r="N1307" s="1">
        <v>630</v>
      </c>
      <c r="O1307" s="1">
        <v>1.21</v>
      </c>
      <c r="P1307" s="1">
        <v>29</v>
      </c>
      <c r="Q1307" s="1">
        <v>0.25</v>
      </c>
      <c r="R1307" s="1">
        <v>-38</v>
      </c>
      <c r="S1307" s="1">
        <v>-13</v>
      </c>
      <c r="T1307" s="1">
        <v>1</v>
      </c>
      <c r="U1307" s="1">
        <v>-604</v>
      </c>
      <c r="V1307" s="1">
        <v>-616</v>
      </c>
      <c r="W1307" s="1">
        <v>43055</v>
      </c>
      <c r="X1307" s="1">
        <v>43130</v>
      </c>
      <c r="Y1307" s="1">
        <v>30209</v>
      </c>
      <c r="Z1307" s="1">
        <v>0.73</v>
      </c>
      <c r="AA1307" s="6">
        <f t="shared" si="264"/>
        <v>615</v>
      </c>
      <c r="AB1307" s="6">
        <f t="shared" si="265"/>
        <v>-616</v>
      </c>
      <c r="AC1307" s="6">
        <f t="shared" si="266"/>
        <v>-122022</v>
      </c>
      <c r="AD1307" s="6">
        <f t="shared" si="267"/>
        <v>-198.40975609756097</v>
      </c>
      <c r="AE1307" s="7">
        <f t="shared" si="268"/>
        <v>-1118</v>
      </c>
      <c r="AF1307" t="str">
        <f t="shared" ca="1" si="269"/>
        <v>$V$1066</v>
      </c>
      <c r="AG1307" t="str">
        <f t="shared" ca="1" si="270"/>
        <v>$J$1066</v>
      </c>
      <c r="AH1307" t="str">
        <f t="shared" ca="1" si="271"/>
        <v>b: C H ROBINSON | 2736036101</v>
      </c>
      <c r="AI1307" t="str">
        <f t="shared" ca="1" si="260"/>
        <v>$K$1066</v>
      </c>
      <c r="AJ1307" s="8">
        <f t="shared" si="261"/>
        <v>1.6260162601626016E-3</v>
      </c>
      <c r="AK1307" s="7">
        <f t="shared" si="262"/>
        <v>-560</v>
      </c>
      <c r="AL1307" s="7" t="str">
        <f t="shared" ca="1" si="272"/>
        <v>b: C H ROBINSON | 6080335055</v>
      </c>
      <c r="AM1307" t="b">
        <f t="shared" si="263"/>
        <v>0</v>
      </c>
    </row>
    <row r="1308" spans="3:39" x14ac:dyDescent="0.3">
      <c r="C1308" s="1" t="s">
        <v>210</v>
      </c>
      <c r="D1308" s="1" t="s">
        <v>211</v>
      </c>
      <c r="E1308" s="1" t="s">
        <v>39</v>
      </c>
      <c r="F1308" s="1" t="s">
        <v>87</v>
      </c>
      <c r="G1308" s="1" t="s">
        <v>393</v>
      </c>
      <c r="H1308" s="1" t="s">
        <v>50</v>
      </c>
      <c r="I1308" s="1" t="s">
        <v>538</v>
      </c>
      <c r="J1308" t="str">
        <f>TRIM(CONCATENATE(wiz[[#This Row],[SHIPPER..................]],wiz[[#This Row],[ZIP2..]],wiz[[#This Row],[ZIP3..]]))</f>
        <v>b: ECHO GLOBAL LOGIST| 4320130269</v>
      </c>
      <c r="K1308" s="1">
        <v>1</v>
      </c>
      <c r="L1308" s="1">
        <v>1.21</v>
      </c>
      <c r="M1308" s="1">
        <v>0.28999999999999998</v>
      </c>
      <c r="N1308" s="1">
        <v>600</v>
      </c>
      <c r="O1308" s="1">
        <v>1</v>
      </c>
      <c r="P1308" s="1">
        <v>109</v>
      </c>
      <c r="Q1308" s="1">
        <v>0.35</v>
      </c>
      <c r="R1308" s="1">
        <v>-49</v>
      </c>
      <c r="S1308" s="1">
        <v>-199</v>
      </c>
      <c r="T1308" s="1">
        <v>24</v>
      </c>
      <c r="U1308" s="1">
        <v>-264</v>
      </c>
      <c r="V1308" s="1">
        <v>-439</v>
      </c>
      <c r="W1308" s="1">
        <v>44646</v>
      </c>
      <c r="X1308" s="1">
        <v>43201</v>
      </c>
      <c r="Y1308" s="1">
        <v>30269</v>
      </c>
      <c r="Z1308" s="1">
        <v>1.28</v>
      </c>
      <c r="AA1308" s="6">
        <f t="shared" si="264"/>
        <v>94</v>
      </c>
      <c r="AB1308" s="6">
        <f t="shared" si="265"/>
        <v>-439</v>
      </c>
      <c r="AC1308" s="6">
        <f t="shared" si="266"/>
        <v>1157</v>
      </c>
      <c r="AD1308" s="6">
        <f t="shared" si="267"/>
        <v>12.308510638297872</v>
      </c>
      <c r="AE1308" s="7">
        <f t="shared" si="268"/>
        <v>-816</v>
      </c>
      <c r="AF1308" t="str">
        <f t="shared" ca="1" si="269"/>
        <v>$V$921</v>
      </c>
      <c r="AG1308" t="str">
        <f t="shared" ca="1" si="270"/>
        <v>$J$921</v>
      </c>
      <c r="AH1308" t="str">
        <f t="shared" ca="1" si="271"/>
        <v>b: ECHO GLOBAL LOGIST| 5503315639</v>
      </c>
      <c r="AI1308" t="str">
        <f t="shared" ca="1" si="260"/>
        <v>$K$921</v>
      </c>
      <c r="AJ1308" s="8">
        <f t="shared" si="261"/>
        <v>1.0638297872340425E-2</v>
      </c>
      <c r="AK1308" s="7">
        <f t="shared" si="262"/>
        <v>-71</v>
      </c>
      <c r="AL1308" s="7" t="str">
        <f t="shared" ca="1" si="272"/>
        <v>b: ECHO GLOBAL LOGIST| 5632053201</v>
      </c>
      <c r="AM1308" t="b">
        <f t="shared" si="263"/>
        <v>0</v>
      </c>
    </row>
    <row r="1309" spans="3:39" x14ac:dyDescent="0.3">
      <c r="C1309" s="1" t="s">
        <v>222</v>
      </c>
      <c r="D1309" s="1" t="s">
        <v>218</v>
      </c>
      <c r="E1309" s="1" t="s">
        <v>39</v>
      </c>
      <c r="F1309" s="1" t="s">
        <v>87</v>
      </c>
      <c r="G1309" s="1" t="s">
        <v>470</v>
      </c>
      <c r="H1309" s="1" t="s">
        <v>50</v>
      </c>
      <c r="I1309" s="1" t="s">
        <v>223</v>
      </c>
      <c r="J1309" t="str">
        <f>TRIM(CONCATENATE(wiz[[#This Row],[SHIPPER..................]],wiz[[#This Row],[ZIP2..]],wiz[[#This Row],[ZIP3..]]))</f>
        <v>OWENS CORNING FIBERGL| 4302530301</v>
      </c>
      <c r="K1309" s="1">
        <v>1</v>
      </c>
      <c r="L1309" s="1">
        <v>1.82</v>
      </c>
      <c r="M1309" s="1">
        <v>0.18</v>
      </c>
      <c r="N1309" s="1">
        <v>560</v>
      </c>
      <c r="O1309" s="1">
        <v>0.92</v>
      </c>
      <c r="P1309" s="1">
        <v>9</v>
      </c>
      <c r="Q1309" s="1">
        <v>0.25</v>
      </c>
      <c r="R1309" s="1">
        <v>17</v>
      </c>
      <c r="S1309" s="1">
        <v>-78</v>
      </c>
      <c r="T1309" s="1">
        <v>43</v>
      </c>
      <c r="U1309" s="1">
        <v>5</v>
      </c>
      <c r="V1309" s="1">
        <v>-30</v>
      </c>
      <c r="W1309" s="1">
        <v>43055</v>
      </c>
      <c r="X1309" s="1">
        <v>43025</v>
      </c>
      <c r="Y1309" s="1">
        <v>30301</v>
      </c>
      <c r="Z1309" s="1">
        <v>1.78</v>
      </c>
      <c r="AA1309" s="6">
        <f t="shared" si="264"/>
        <v>733</v>
      </c>
      <c r="AB1309" s="6">
        <f t="shared" si="265"/>
        <v>-30</v>
      </c>
      <c r="AC1309" s="6">
        <f t="shared" si="266"/>
        <v>-44750</v>
      </c>
      <c r="AD1309" s="6">
        <f t="shared" si="267"/>
        <v>-61.050477489768078</v>
      </c>
      <c r="AE1309" s="7">
        <f t="shared" si="268"/>
        <v>-546</v>
      </c>
      <c r="AF1309" t="str">
        <f t="shared" ca="1" si="269"/>
        <v>$V$1036</v>
      </c>
      <c r="AG1309" t="str">
        <f t="shared" ca="1" si="270"/>
        <v>$J$1036</v>
      </c>
      <c r="AH1309" t="str">
        <f t="shared" ca="1" si="271"/>
        <v>OWENS CORNING FIBERGL| 2808655720</v>
      </c>
      <c r="AI1309" t="str">
        <f t="shared" ca="1" si="260"/>
        <v>$K$1036</v>
      </c>
      <c r="AJ1309" s="8">
        <f t="shared" si="261"/>
        <v>1.364256480218281E-3</v>
      </c>
      <c r="AK1309" s="7">
        <f t="shared" si="262"/>
        <v>-155</v>
      </c>
      <c r="AL1309" s="7" t="str">
        <f t="shared" ca="1" si="272"/>
        <v>b: C H ROBINSON | 4607237643</v>
      </c>
      <c r="AM1309" t="b">
        <f t="shared" si="263"/>
        <v>0</v>
      </c>
    </row>
    <row r="1310" spans="3:39" x14ac:dyDescent="0.3">
      <c r="C1310" s="1" t="s">
        <v>222</v>
      </c>
      <c r="D1310" s="1" t="s">
        <v>218</v>
      </c>
      <c r="E1310" s="1" t="s">
        <v>39</v>
      </c>
      <c r="F1310" s="1" t="s">
        <v>87</v>
      </c>
      <c r="G1310" s="1" t="s">
        <v>470</v>
      </c>
      <c r="H1310" s="1" t="s">
        <v>50</v>
      </c>
      <c r="I1310" s="1" t="s">
        <v>522</v>
      </c>
      <c r="J1310" t="str">
        <f>TRIM(CONCATENATE(wiz[[#This Row],[SHIPPER..................]],wiz[[#This Row],[ZIP2..]],wiz[[#This Row],[ZIP3..]]))</f>
        <v>OWENS CORNING FIBERGL| 4302530030</v>
      </c>
      <c r="K1310" s="1">
        <v>1</v>
      </c>
      <c r="L1310" s="1">
        <v>1.82</v>
      </c>
      <c r="M1310" s="1">
        <v>0.17</v>
      </c>
      <c r="N1310" s="1">
        <v>564</v>
      </c>
      <c r="O1310" s="1">
        <v>2.12</v>
      </c>
      <c r="P1310" s="1">
        <v>126</v>
      </c>
      <c r="Q1310" s="1">
        <v>0.35</v>
      </c>
      <c r="R1310" s="1">
        <v>23</v>
      </c>
      <c r="S1310" s="1">
        <v>-78</v>
      </c>
      <c r="T1310" s="1">
        <v>-241</v>
      </c>
      <c r="U1310" s="1">
        <v>-66</v>
      </c>
      <c r="V1310" s="1">
        <v>-385</v>
      </c>
      <c r="W1310" s="1">
        <v>45889</v>
      </c>
      <c r="X1310" s="1">
        <v>43025</v>
      </c>
      <c r="Y1310" s="1">
        <v>30030</v>
      </c>
      <c r="Z1310" s="1">
        <v>1.77</v>
      </c>
      <c r="AA1310" s="6">
        <f t="shared" si="264"/>
        <v>733</v>
      </c>
      <c r="AB1310" s="6">
        <f t="shared" si="265"/>
        <v>-385</v>
      </c>
      <c r="AC1310" s="6">
        <f t="shared" si="266"/>
        <v>-44750</v>
      </c>
      <c r="AD1310" s="6">
        <f t="shared" si="267"/>
        <v>-61.050477489768078</v>
      </c>
      <c r="AE1310" s="7">
        <f t="shared" si="268"/>
        <v>-546</v>
      </c>
      <c r="AF1310" t="str">
        <f t="shared" ca="1" si="269"/>
        <v>$V$1036</v>
      </c>
      <c r="AG1310" t="str">
        <f t="shared" ca="1" si="270"/>
        <v>$J$1036</v>
      </c>
      <c r="AH1310" t="str">
        <f t="shared" ca="1" si="271"/>
        <v>OWENS CORNING FIBERGL| 2808655720</v>
      </c>
      <c r="AI1310" t="str">
        <f t="shared" ca="1" si="260"/>
        <v>$K$1036</v>
      </c>
      <c r="AJ1310" s="8">
        <f t="shared" si="261"/>
        <v>1.364256480218281E-3</v>
      </c>
      <c r="AK1310" s="7">
        <f t="shared" si="262"/>
        <v>-155</v>
      </c>
      <c r="AL1310" s="7" t="str">
        <f t="shared" ca="1" si="272"/>
        <v>b: C H ROBINSON | 4607237643</v>
      </c>
      <c r="AM1310" t="b">
        <f t="shared" si="263"/>
        <v>0</v>
      </c>
    </row>
    <row r="1311" spans="3:39" x14ac:dyDescent="0.3">
      <c r="C1311" s="1" t="s">
        <v>222</v>
      </c>
      <c r="D1311" s="1" t="s">
        <v>218</v>
      </c>
      <c r="E1311" s="1" t="s">
        <v>39</v>
      </c>
      <c r="F1311" s="1" t="s">
        <v>87</v>
      </c>
      <c r="G1311" s="1" t="s">
        <v>470</v>
      </c>
      <c r="H1311" s="1" t="s">
        <v>50</v>
      </c>
      <c r="I1311" s="1" t="s">
        <v>1408</v>
      </c>
      <c r="J1311" t="str">
        <f>TRIM(CONCATENATE(wiz[[#This Row],[SHIPPER..................]],wiz[[#This Row],[ZIP2..]],wiz[[#This Row],[ZIP3..]]))</f>
        <v>OWENS CORNING FIBERGL| 4302530003</v>
      </c>
      <c r="K1311" s="1">
        <v>2</v>
      </c>
      <c r="L1311" s="1">
        <v>1.82</v>
      </c>
      <c r="M1311" s="1">
        <v>0.17</v>
      </c>
      <c r="N1311" s="1">
        <v>560</v>
      </c>
      <c r="O1311" s="1">
        <v>1.49</v>
      </c>
      <c r="P1311" s="1">
        <v>30</v>
      </c>
      <c r="Q1311" s="1">
        <v>0.25</v>
      </c>
      <c r="R1311" s="1">
        <v>22</v>
      </c>
      <c r="S1311" s="1">
        <v>-78</v>
      </c>
      <c r="T1311" s="1">
        <v>-92</v>
      </c>
      <c r="U1311" s="1">
        <v>0</v>
      </c>
      <c r="V1311" s="1">
        <v>-170</v>
      </c>
      <c r="W1311" s="1">
        <v>43137</v>
      </c>
      <c r="X1311" s="1">
        <v>43025</v>
      </c>
      <c r="Y1311" s="1">
        <v>30003</v>
      </c>
      <c r="Z1311" s="1">
        <v>1.77</v>
      </c>
      <c r="AA1311" s="6">
        <f t="shared" si="264"/>
        <v>733</v>
      </c>
      <c r="AB1311" s="6">
        <f t="shared" si="265"/>
        <v>-340</v>
      </c>
      <c r="AC1311" s="6">
        <f t="shared" si="266"/>
        <v>-44750</v>
      </c>
      <c r="AD1311" s="6">
        <f t="shared" si="267"/>
        <v>-61.050477489768078</v>
      </c>
      <c r="AE1311" s="7">
        <f t="shared" si="268"/>
        <v>-546</v>
      </c>
      <c r="AF1311" t="str">
        <f t="shared" ca="1" si="269"/>
        <v>$V$1036</v>
      </c>
      <c r="AG1311" t="str">
        <f t="shared" ca="1" si="270"/>
        <v>$J$1036</v>
      </c>
      <c r="AH1311" t="str">
        <f t="shared" ca="1" si="271"/>
        <v>OWENS CORNING FIBERGL| 2808655720</v>
      </c>
      <c r="AI1311" t="str">
        <f t="shared" ca="1" si="260"/>
        <v>$K$1036</v>
      </c>
      <c r="AJ1311" s="8">
        <f t="shared" si="261"/>
        <v>2.7285129604365621E-3</v>
      </c>
      <c r="AK1311" s="7">
        <f t="shared" si="262"/>
        <v>-155</v>
      </c>
      <c r="AL1311" s="7" t="str">
        <f t="shared" ca="1" si="272"/>
        <v>b: C H ROBINSON | 4607237643</v>
      </c>
      <c r="AM1311" t="b">
        <f t="shared" si="263"/>
        <v>0</v>
      </c>
    </row>
    <row r="1312" spans="3:39" x14ac:dyDescent="0.3">
      <c r="C1312" s="1" t="s">
        <v>222</v>
      </c>
      <c r="D1312" s="1" t="s">
        <v>218</v>
      </c>
      <c r="E1312" s="1" t="s">
        <v>39</v>
      </c>
      <c r="F1312" s="1" t="s">
        <v>87</v>
      </c>
      <c r="G1312" s="1" t="s">
        <v>470</v>
      </c>
      <c r="H1312" s="1" t="s">
        <v>50</v>
      </c>
      <c r="I1312" s="1" t="s">
        <v>422</v>
      </c>
      <c r="J1312" t="str">
        <f>TRIM(CONCATENATE(wiz[[#This Row],[SHIPPER..................]],wiz[[#This Row],[ZIP2..]],wiz[[#This Row],[ZIP3..]]))</f>
        <v>OWENS CORNING FIBERGL| 4302530003</v>
      </c>
      <c r="K1312" s="1">
        <v>1</v>
      </c>
      <c r="L1312" s="1">
        <v>1.82</v>
      </c>
      <c r="M1312" s="1">
        <v>0.17</v>
      </c>
      <c r="N1312" s="1">
        <v>579</v>
      </c>
      <c r="O1312" s="1">
        <v>1.08</v>
      </c>
      <c r="P1312" s="1">
        <v>0</v>
      </c>
      <c r="Q1312" s="1">
        <v>0.25</v>
      </c>
      <c r="R1312" s="1">
        <v>-47</v>
      </c>
      <c r="S1312" s="1">
        <v>-78</v>
      </c>
      <c r="T1312" s="1">
        <v>5</v>
      </c>
      <c r="U1312" s="1">
        <v>83</v>
      </c>
      <c r="V1312" s="1">
        <v>10</v>
      </c>
      <c r="W1312" s="1">
        <v>43025</v>
      </c>
      <c r="X1312" s="1">
        <v>43025</v>
      </c>
      <c r="Y1312" s="1">
        <v>30003</v>
      </c>
      <c r="Z1312" s="1">
        <v>1.77</v>
      </c>
      <c r="AA1312" s="6">
        <f t="shared" si="264"/>
        <v>733</v>
      </c>
      <c r="AB1312" s="6">
        <f t="shared" si="265"/>
        <v>10</v>
      </c>
      <c r="AC1312" s="6">
        <f t="shared" si="266"/>
        <v>-44750</v>
      </c>
      <c r="AD1312" s="6">
        <f t="shared" si="267"/>
        <v>-61.050477489768078</v>
      </c>
      <c r="AE1312" s="7">
        <f t="shared" si="268"/>
        <v>-546</v>
      </c>
      <c r="AF1312" t="str">
        <f t="shared" ca="1" si="269"/>
        <v>$V$1036</v>
      </c>
      <c r="AG1312" t="str">
        <f t="shared" ca="1" si="270"/>
        <v>$J$1036</v>
      </c>
      <c r="AH1312" t="str">
        <f t="shared" ca="1" si="271"/>
        <v>OWENS CORNING FIBERGL| 2808655720</v>
      </c>
      <c r="AI1312" t="str">
        <f t="shared" ca="1" si="260"/>
        <v>$K$1036</v>
      </c>
      <c r="AJ1312" s="8">
        <f t="shared" si="261"/>
        <v>1.364256480218281E-3</v>
      </c>
      <c r="AK1312" s="7">
        <f t="shared" si="262"/>
        <v>-155</v>
      </c>
      <c r="AL1312" s="7" t="str">
        <f t="shared" ca="1" si="272"/>
        <v>b: C H ROBINSON | 4607237643</v>
      </c>
      <c r="AM1312" t="b">
        <f t="shared" si="263"/>
        <v>0</v>
      </c>
    </row>
    <row r="1313" spans="3:39" x14ac:dyDescent="0.3">
      <c r="C1313" s="1" t="s">
        <v>222</v>
      </c>
      <c r="D1313" s="1" t="s">
        <v>218</v>
      </c>
      <c r="E1313" s="1" t="s">
        <v>39</v>
      </c>
      <c r="F1313" s="1" t="s">
        <v>87</v>
      </c>
      <c r="G1313" s="1" t="s">
        <v>470</v>
      </c>
      <c r="H1313" s="1" t="s">
        <v>50</v>
      </c>
      <c r="I1313" s="1" t="s">
        <v>337</v>
      </c>
      <c r="J1313" t="str">
        <f>TRIM(CONCATENATE(wiz[[#This Row],[SHIPPER..................]],wiz[[#This Row],[ZIP2..]],wiz[[#This Row],[ZIP3..]]))</f>
        <v>OWENS CORNING FIBERGL| 4302530268</v>
      </c>
      <c r="K1313" s="1">
        <v>1</v>
      </c>
      <c r="L1313" s="1">
        <v>1.78</v>
      </c>
      <c r="M1313" s="1">
        <v>0.18</v>
      </c>
      <c r="N1313" s="1">
        <v>575</v>
      </c>
      <c r="O1313" s="1">
        <v>2.12</v>
      </c>
      <c r="P1313" s="1">
        <v>131</v>
      </c>
      <c r="Q1313" s="1">
        <v>0.35</v>
      </c>
      <c r="R1313" s="1">
        <v>17</v>
      </c>
      <c r="S1313" s="1">
        <v>-78</v>
      </c>
      <c r="T1313" s="1">
        <v>-241</v>
      </c>
      <c r="U1313" s="1">
        <v>-80</v>
      </c>
      <c r="V1313" s="1">
        <v>-399</v>
      </c>
      <c r="W1313" s="1">
        <v>41056</v>
      </c>
      <c r="X1313" s="1">
        <v>43025</v>
      </c>
      <c r="Y1313" s="1">
        <v>30268</v>
      </c>
      <c r="Z1313" s="1">
        <v>1.74</v>
      </c>
      <c r="AA1313" s="6">
        <f t="shared" si="264"/>
        <v>733</v>
      </c>
      <c r="AB1313" s="6">
        <f t="shared" si="265"/>
        <v>-399</v>
      </c>
      <c r="AC1313" s="6">
        <f t="shared" si="266"/>
        <v>-44750</v>
      </c>
      <c r="AD1313" s="6">
        <f t="shared" si="267"/>
        <v>-61.050477489768078</v>
      </c>
      <c r="AE1313" s="7">
        <f t="shared" si="268"/>
        <v>-546</v>
      </c>
      <c r="AF1313" t="str">
        <f t="shared" ca="1" si="269"/>
        <v>$V$1036</v>
      </c>
      <c r="AG1313" t="str">
        <f t="shared" ca="1" si="270"/>
        <v>$J$1036</v>
      </c>
      <c r="AH1313" t="str">
        <f t="shared" ca="1" si="271"/>
        <v>OWENS CORNING FIBERGL| 2808655720</v>
      </c>
      <c r="AI1313" t="str">
        <f t="shared" ca="1" si="260"/>
        <v>$K$1036</v>
      </c>
      <c r="AJ1313" s="8">
        <f t="shared" si="261"/>
        <v>1.364256480218281E-3</v>
      </c>
      <c r="AK1313" s="7">
        <f t="shared" si="262"/>
        <v>-155</v>
      </c>
      <c r="AL1313" s="7" t="str">
        <f t="shared" ca="1" si="272"/>
        <v>b: C H ROBINSON | 4607237643</v>
      </c>
      <c r="AM1313" t="b">
        <f t="shared" si="263"/>
        <v>0</v>
      </c>
    </row>
    <row r="1314" spans="3:39" x14ac:dyDescent="0.3">
      <c r="C1314" s="1" t="s">
        <v>222</v>
      </c>
      <c r="D1314" s="1" t="s">
        <v>218</v>
      </c>
      <c r="E1314" s="1" t="s">
        <v>39</v>
      </c>
      <c r="F1314" s="1" t="s">
        <v>87</v>
      </c>
      <c r="G1314" s="1" t="s">
        <v>689</v>
      </c>
      <c r="H1314" s="1" t="s">
        <v>50</v>
      </c>
      <c r="I1314" s="1" t="s">
        <v>543</v>
      </c>
      <c r="J1314" t="str">
        <f>TRIM(CONCATENATE(wiz[[#This Row],[SHIPPER..................]],wiz[[#This Row],[ZIP2..]],wiz[[#This Row],[ZIP3..]]))</f>
        <v>OWENS CORNING FIBERGL| 4305030174</v>
      </c>
      <c r="K1314" s="1">
        <v>1</v>
      </c>
      <c r="L1314" s="1">
        <v>1.82</v>
      </c>
      <c r="M1314" s="1">
        <v>0.18</v>
      </c>
      <c r="N1314" s="1">
        <v>593</v>
      </c>
      <c r="O1314" s="1">
        <v>1.88</v>
      </c>
      <c r="P1314" s="1">
        <v>116</v>
      </c>
      <c r="Q1314" s="1">
        <v>0.35</v>
      </c>
      <c r="R1314" s="1">
        <v>18</v>
      </c>
      <c r="S1314" s="1">
        <v>-102</v>
      </c>
      <c r="T1314" s="1">
        <v>-184</v>
      </c>
      <c r="U1314" s="1">
        <v>-20</v>
      </c>
      <c r="V1314" s="1">
        <v>-306</v>
      </c>
      <c r="W1314" s="1">
        <v>43551</v>
      </c>
      <c r="X1314" s="1">
        <v>43050</v>
      </c>
      <c r="Y1314" s="1">
        <v>30174</v>
      </c>
      <c r="Z1314" s="1">
        <v>1.78</v>
      </c>
      <c r="AA1314" s="6">
        <f t="shared" si="264"/>
        <v>733</v>
      </c>
      <c r="AB1314" s="6">
        <f t="shared" si="265"/>
        <v>-306</v>
      </c>
      <c r="AC1314" s="6">
        <f t="shared" si="266"/>
        <v>-44750</v>
      </c>
      <c r="AD1314" s="6">
        <f t="shared" si="267"/>
        <v>-61.050477489768078</v>
      </c>
      <c r="AE1314" s="7">
        <f t="shared" si="268"/>
        <v>-546</v>
      </c>
      <c r="AF1314" t="str">
        <f t="shared" ca="1" si="269"/>
        <v>$V$1036</v>
      </c>
      <c r="AG1314" t="str">
        <f t="shared" ca="1" si="270"/>
        <v>$J$1036</v>
      </c>
      <c r="AH1314" t="str">
        <f t="shared" ca="1" si="271"/>
        <v>OWENS CORNING FIBERGL| 2808655720</v>
      </c>
      <c r="AI1314" t="str">
        <f t="shared" ca="1" si="260"/>
        <v>$K$1036</v>
      </c>
      <c r="AJ1314" s="8">
        <f t="shared" si="261"/>
        <v>1.364256480218281E-3</v>
      </c>
      <c r="AK1314" s="7">
        <f t="shared" si="262"/>
        <v>-155</v>
      </c>
      <c r="AL1314" s="7" t="str">
        <f t="shared" ca="1" si="272"/>
        <v>b: C H ROBINSON | 4607237643</v>
      </c>
      <c r="AM1314" t="b">
        <f t="shared" si="263"/>
        <v>0</v>
      </c>
    </row>
    <row r="1315" spans="3:39" x14ac:dyDescent="0.3">
      <c r="C1315" s="1" t="s">
        <v>222</v>
      </c>
      <c r="D1315" s="1" t="s">
        <v>218</v>
      </c>
      <c r="E1315" s="1" t="s">
        <v>39</v>
      </c>
      <c r="F1315" s="1" t="s">
        <v>87</v>
      </c>
      <c r="G1315" s="1" t="s">
        <v>173</v>
      </c>
      <c r="H1315" s="1" t="s">
        <v>50</v>
      </c>
      <c r="I1315" s="1" t="s">
        <v>422</v>
      </c>
      <c r="J1315" t="str">
        <f>TRIM(CONCATENATE(wiz[[#This Row],[SHIPPER..................]],wiz[[#This Row],[ZIP2..]],wiz[[#This Row],[ZIP3..]]))</f>
        <v>OWENS CORNING FIBERGL| 4305530003</v>
      </c>
      <c r="K1315" s="1">
        <v>6</v>
      </c>
      <c r="L1315" s="1">
        <v>1.82</v>
      </c>
      <c r="M1315" s="1">
        <v>0.17</v>
      </c>
      <c r="N1315" s="1">
        <v>572</v>
      </c>
      <c r="O1315" s="1">
        <v>1.52</v>
      </c>
      <c r="P1315" s="1">
        <v>45</v>
      </c>
      <c r="Q1315" s="1">
        <v>0.28000000000000003</v>
      </c>
      <c r="R1315" s="1">
        <v>16</v>
      </c>
      <c r="S1315" s="1">
        <v>-73</v>
      </c>
      <c r="T1315" s="1">
        <v>-99</v>
      </c>
      <c r="U1315" s="1">
        <v>-11</v>
      </c>
      <c r="V1315" s="1">
        <v>-183</v>
      </c>
      <c r="W1315" s="1">
        <v>43055</v>
      </c>
      <c r="X1315" s="1">
        <v>43055</v>
      </c>
      <c r="Y1315" s="1">
        <v>30003</v>
      </c>
      <c r="Z1315" s="1">
        <v>1.77</v>
      </c>
      <c r="AA1315" s="6">
        <f t="shared" si="264"/>
        <v>733</v>
      </c>
      <c r="AB1315" s="6">
        <f t="shared" si="265"/>
        <v>-1098</v>
      </c>
      <c r="AC1315" s="6">
        <f t="shared" si="266"/>
        <v>-44750</v>
      </c>
      <c r="AD1315" s="6">
        <f t="shared" si="267"/>
        <v>-61.050477489768078</v>
      </c>
      <c r="AE1315" s="7">
        <f t="shared" si="268"/>
        <v>-546</v>
      </c>
      <c r="AF1315" t="str">
        <f t="shared" ca="1" si="269"/>
        <v>$V$1036</v>
      </c>
      <c r="AG1315" t="str">
        <f t="shared" ca="1" si="270"/>
        <v>$J$1036</v>
      </c>
      <c r="AH1315" t="str">
        <f t="shared" ca="1" si="271"/>
        <v>OWENS CORNING FIBERGL| 2808655720</v>
      </c>
      <c r="AI1315" t="str">
        <f t="shared" ca="1" si="260"/>
        <v>$K$1036</v>
      </c>
      <c r="AJ1315" s="8">
        <f t="shared" si="261"/>
        <v>8.1855388813096858E-3</v>
      </c>
      <c r="AK1315" s="7">
        <f t="shared" si="262"/>
        <v>-155</v>
      </c>
      <c r="AL1315" s="7" t="str">
        <f t="shared" ca="1" si="272"/>
        <v>b: C H ROBINSON | 4607237643</v>
      </c>
      <c r="AM1315" t="b">
        <f t="shared" si="263"/>
        <v>0</v>
      </c>
    </row>
    <row r="1316" spans="3:39" x14ac:dyDescent="0.3">
      <c r="C1316" s="1" t="s">
        <v>222</v>
      </c>
      <c r="D1316" s="1" t="s">
        <v>218</v>
      </c>
      <c r="E1316" s="1" t="s">
        <v>39</v>
      </c>
      <c r="F1316" s="1" t="s">
        <v>87</v>
      </c>
      <c r="G1316" s="1" t="s">
        <v>173</v>
      </c>
      <c r="H1316" s="1" t="s">
        <v>50</v>
      </c>
      <c r="I1316" s="1" t="s">
        <v>337</v>
      </c>
      <c r="J1316" t="str">
        <f>TRIM(CONCATENATE(wiz[[#This Row],[SHIPPER..................]],wiz[[#This Row],[ZIP2..]],wiz[[#This Row],[ZIP3..]]))</f>
        <v>OWENS CORNING FIBERGL| 4305530268</v>
      </c>
      <c r="K1316" s="1">
        <v>3</v>
      </c>
      <c r="L1316" s="1">
        <v>1.78</v>
      </c>
      <c r="M1316" s="1">
        <v>0.17</v>
      </c>
      <c r="N1316" s="1">
        <v>582</v>
      </c>
      <c r="O1316" s="1">
        <v>1.2</v>
      </c>
      <c r="P1316" s="1">
        <v>78</v>
      </c>
      <c r="Q1316" s="1">
        <v>0.32</v>
      </c>
      <c r="R1316" s="1">
        <v>24</v>
      </c>
      <c r="S1316" s="1">
        <v>-73</v>
      </c>
      <c r="T1316" s="1">
        <v>-23</v>
      </c>
      <c r="U1316" s="1">
        <v>-10</v>
      </c>
      <c r="V1316" s="1">
        <v>-106</v>
      </c>
      <c r="W1316" s="1">
        <v>45889</v>
      </c>
      <c r="X1316" s="1">
        <v>43055</v>
      </c>
      <c r="Y1316" s="1">
        <v>30268</v>
      </c>
      <c r="Z1316" s="1">
        <v>1.73</v>
      </c>
      <c r="AA1316" s="6">
        <f t="shared" si="264"/>
        <v>733</v>
      </c>
      <c r="AB1316" s="6">
        <f t="shared" si="265"/>
        <v>-318</v>
      </c>
      <c r="AC1316" s="6">
        <f t="shared" si="266"/>
        <v>-44750</v>
      </c>
      <c r="AD1316" s="6">
        <f t="shared" si="267"/>
        <v>-61.050477489768078</v>
      </c>
      <c r="AE1316" s="7">
        <f t="shared" si="268"/>
        <v>-546</v>
      </c>
      <c r="AF1316" t="str">
        <f t="shared" ca="1" si="269"/>
        <v>$V$1036</v>
      </c>
      <c r="AG1316" t="str">
        <f t="shared" ca="1" si="270"/>
        <v>$J$1036</v>
      </c>
      <c r="AH1316" t="str">
        <f t="shared" ca="1" si="271"/>
        <v>OWENS CORNING FIBERGL| 2808655720</v>
      </c>
      <c r="AI1316" t="str">
        <f t="shared" ca="1" si="260"/>
        <v>$K$1036</v>
      </c>
      <c r="AJ1316" s="8">
        <f t="shared" si="261"/>
        <v>4.0927694406548429E-3</v>
      </c>
      <c r="AK1316" s="7">
        <f t="shared" si="262"/>
        <v>-155</v>
      </c>
      <c r="AL1316" s="7" t="str">
        <f t="shared" ca="1" si="272"/>
        <v>b: C H ROBINSON | 4607237643</v>
      </c>
      <c r="AM1316" t="b">
        <f t="shared" si="263"/>
        <v>0</v>
      </c>
    </row>
    <row r="1317" spans="3:39" x14ac:dyDescent="0.3">
      <c r="C1317" s="1" t="s">
        <v>217</v>
      </c>
      <c r="D1317" s="1" t="s">
        <v>218</v>
      </c>
      <c r="E1317" s="1" t="s">
        <v>39</v>
      </c>
      <c r="F1317" s="1" t="s">
        <v>87</v>
      </c>
      <c r="G1317" s="1" t="s">
        <v>470</v>
      </c>
      <c r="H1317" s="1" t="s">
        <v>50</v>
      </c>
      <c r="I1317" s="1" t="s">
        <v>522</v>
      </c>
      <c r="J1317" t="str">
        <f>TRIM(CONCATENATE(wiz[[#This Row],[SHIPPER..................]],wiz[[#This Row],[ZIP2..]],wiz[[#This Row],[ZIP3..]]))</f>
        <v>OWENS CORNING SALES | 4302530030</v>
      </c>
      <c r="K1317" s="1">
        <v>1</v>
      </c>
      <c r="L1317" s="1">
        <v>1.82</v>
      </c>
      <c r="M1317" s="1">
        <v>0.18</v>
      </c>
      <c r="N1317" s="1">
        <v>564</v>
      </c>
      <c r="O1317" s="1">
        <v>2.12</v>
      </c>
      <c r="P1317" s="1">
        <v>99</v>
      </c>
      <c r="Q1317" s="1">
        <v>0.3</v>
      </c>
      <c r="R1317" s="1">
        <v>14</v>
      </c>
      <c r="S1317" s="1">
        <v>-91</v>
      </c>
      <c r="T1317" s="1">
        <v>-241</v>
      </c>
      <c r="U1317" s="1">
        <v>-22</v>
      </c>
      <c r="V1317" s="1">
        <v>-354</v>
      </c>
      <c r="W1317" s="1">
        <v>44256</v>
      </c>
      <c r="X1317" s="1">
        <v>43025</v>
      </c>
      <c r="Y1317" s="1">
        <v>30030</v>
      </c>
      <c r="Z1317" s="1">
        <v>1.78</v>
      </c>
      <c r="AA1317" s="6">
        <f t="shared" si="264"/>
        <v>313</v>
      </c>
      <c r="AB1317" s="6">
        <f t="shared" si="265"/>
        <v>-354</v>
      </c>
      <c r="AC1317" s="6">
        <f t="shared" si="266"/>
        <v>-8700</v>
      </c>
      <c r="AD1317" s="6">
        <f t="shared" si="267"/>
        <v>-27.795527156549522</v>
      </c>
      <c r="AE1317" s="7">
        <f t="shared" si="268"/>
        <v>-472</v>
      </c>
      <c r="AF1317" t="str">
        <f t="shared" ca="1" si="269"/>
        <v>$V$1060</v>
      </c>
      <c r="AG1317" t="str">
        <f t="shared" ca="1" si="270"/>
        <v>$J$1060</v>
      </c>
      <c r="AH1317" t="str">
        <f t="shared" ca="1" si="271"/>
        <v>OWENS CORNING SALES | 2808679556</v>
      </c>
      <c r="AI1317" t="str">
        <f t="shared" ca="1" si="260"/>
        <v>$K$1060</v>
      </c>
      <c r="AJ1317" s="8">
        <f t="shared" si="261"/>
        <v>3.1948881789137379E-3</v>
      </c>
      <c r="AK1317" s="7">
        <f t="shared" si="262"/>
        <v>-156</v>
      </c>
      <c r="AL1317" s="7" t="str">
        <f t="shared" ca="1" si="272"/>
        <v>b: MATSON LOGISTICS | 881728379</v>
      </c>
      <c r="AM1317" t="b">
        <f t="shared" si="263"/>
        <v>0</v>
      </c>
    </row>
    <row r="1318" spans="3:39" x14ac:dyDescent="0.3">
      <c r="C1318" s="1" t="s">
        <v>217</v>
      </c>
      <c r="D1318" s="1" t="s">
        <v>218</v>
      </c>
      <c r="E1318" s="1" t="s">
        <v>39</v>
      </c>
      <c r="F1318" s="1" t="s">
        <v>87</v>
      </c>
      <c r="G1318" s="1" t="s">
        <v>470</v>
      </c>
      <c r="H1318" s="1" t="s">
        <v>50</v>
      </c>
      <c r="I1318" s="1" t="s">
        <v>1408</v>
      </c>
      <c r="J1318" t="str">
        <f>TRIM(CONCATENATE(wiz[[#This Row],[SHIPPER..................]],wiz[[#This Row],[ZIP2..]],wiz[[#This Row],[ZIP3..]]))</f>
        <v>OWENS CORNING SALES | 4302530003</v>
      </c>
      <c r="K1318" s="1">
        <v>1</v>
      </c>
      <c r="L1318" s="1">
        <v>1.82</v>
      </c>
      <c r="M1318" s="1">
        <v>0.18</v>
      </c>
      <c r="N1318" s="1">
        <v>560</v>
      </c>
      <c r="O1318" s="1">
        <v>1.67</v>
      </c>
      <c r="P1318" s="1">
        <v>28</v>
      </c>
      <c r="Q1318" s="1">
        <v>0.25</v>
      </c>
      <c r="R1318" s="1">
        <v>17</v>
      </c>
      <c r="S1318" s="1">
        <v>-91</v>
      </c>
      <c r="T1318" s="1">
        <v>-135</v>
      </c>
      <c r="U1318" s="1">
        <v>5</v>
      </c>
      <c r="V1318" s="1">
        <v>-221</v>
      </c>
      <c r="W1318" s="1">
        <v>43201</v>
      </c>
      <c r="X1318" s="1">
        <v>43025</v>
      </c>
      <c r="Y1318" s="1">
        <v>30003</v>
      </c>
      <c r="Z1318" s="1">
        <v>1.78</v>
      </c>
      <c r="AA1318" s="6">
        <f t="shared" si="264"/>
        <v>313</v>
      </c>
      <c r="AB1318" s="6">
        <f t="shared" si="265"/>
        <v>-221</v>
      </c>
      <c r="AC1318" s="6">
        <f t="shared" si="266"/>
        <v>-8700</v>
      </c>
      <c r="AD1318" s="6">
        <f t="shared" si="267"/>
        <v>-27.795527156549522</v>
      </c>
      <c r="AE1318" s="7">
        <f t="shared" si="268"/>
        <v>-472</v>
      </c>
      <c r="AF1318" t="str">
        <f t="shared" ca="1" si="269"/>
        <v>$V$1060</v>
      </c>
      <c r="AG1318" t="str">
        <f t="shared" ca="1" si="270"/>
        <v>$J$1060</v>
      </c>
      <c r="AH1318" t="str">
        <f t="shared" ca="1" si="271"/>
        <v>OWENS CORNING SALES | 2808679556</v>
      </c>
      <c r="AI1318" t="str">
        <f t="shared" ca="1" si="260"/>
        <v>$K$1060</v>
      </c>
      <c r="AJ1318" s="8">
        <f t="shared" si="261"/>
        <v>3.1948881789137379E-3</v>
      </c>
      <c r="AK1318" s="7">
        <f t="shared" si="262"/>
        <v>-156</v>
      </c>
      <c r="AL1318" s="7" t="str">
        <f t="shared" ca="1" si="272"/>
        <v>b: MATSON LOGISTICS | 881728379</v>
      </c>
      <c r="AM1318" t="b">
        <f t="shared" si="263"/>
        <v>0</v>
      </c>
    </row>
    <row r="1319" spans="3:39" x14ac:dyDescent="0.3">
      <c r="C1319" s="1" t="s">
        <v>217</v>
      </c>
      <c r="D1319" s="1" t="s">
        <v>218</v>
      </c>
      <c r="E1319" s="1" t="s">
        <v>39</v>
      </c>
      <c r="F1319" s="1" t="s">
        <v>87</v>
      </c>
      <c r="G1319" s="1" t="s">
        <v>470</v>
      </c>
      <c r="H1319" s="1" t="s">
        <v>50</v>
      </c>
      <c r="I1319" s="1" t="s">
        <v>337</v>
      </c>
      <c r="J1319" t="str">
        <f>TRIM(CONCATENATE(wiz[[#This Row],[SHIPPER..................]],wiz[[#This Row],[ZIP2..]],wiz[[#This Row],[ZIP3..]]))</f>
        <v>OWENS CORNING SALES | 4302530268</v>
      </c>
      <c r="K1319" s="1">
        <v>1</v>
      </c>
      <c r="L1319" s="1">
        <v>1.78</v>
      </c>
      <c r="M1319" s="1">
        <v>0.18</v>
      </c>
      <c r="N1319" s="1">
        <v>575</v>
      </c>
      <c r="O1319" s="1">
        <v>0.88</v>
      </c>
      <c r="P1319" s="1">
        <v>9</v>
      </c>
      <c r="Q1319" s="1">
        <v>0.25</v>
      </c>
      <c r="R1319" s="1">
        <v>17</v>
      </c>
      <c r="S1319" s="1">
        <v>-91</v>
      </c>
      <c r="T1319" s="1">
        <v>53</v>
      </c>
      <c r="U1319" s="1">
        <v>-7</v>
      </c>
      <c r="V1319" s="1">
        <v>-45</v>
      </c>
      <c r="W1319" s="1">
        <v>43055</v>
      </c>
      <c r="X1319" s="1">
        <v>43025</v>
      </c>
      <c r="Y1319" s="1">
        <v>30268</v>
      </c>
      <c r="Z1319" s="1">
        <v>1.74</v>
      </c>
      <c r="AA1319" s="6">
        <f t="shared" si="264"/>
        <v>313</v>
      </c>
      <c r="AB1319" s="6">
        <f t="shared" si="265"/>
        <v>-45</v>
      </c>
      <c r="AC1319" s="6">
        <f t="shared" si="266"/>
        <v>-8700</v>
      </c>
      <c r="AD1319" s="6">
        <f t="shared" si="267"/>
        <v>-27.795527156549522</v>
      </c>
      <c r="AE1319" s="7">
        <f t="shared" si="268"/>
        <v>-472</v>
      </c>
      <c r="AF1319" t="str">
        <f t="shared" ca="1" si="269"/>
        <v>$V$1060</v>
      </c>
      <c r="AG1319" t="str">
        <f t="shared" ca="1" si="270"/>
        <v>$J$1060</v>
      </c>
      <c r="AH1319" t="str">
        <f t="shared" ca="1" si="271"/>
        <v>OWENS CORNING SALES | 2808679556</v>
      </c>
      <c r="AI1319" t="str">
        <f t="shared" ca="1" si="260"/>
        <v>$K$1060</v>
      </c>
      <c r="AJ1319" s="8">
        <f t="shared" si="261"/>
        <v>3.1948881789137379E-3</v>
      </c>
      <c r="AK1319" s="7">
        <f t="shared" si="262"/>
        <v>-156</v>
      </c>
      <c r="AL1319" s="7" t="str">
        <f t="shared" ca="1" si="272"/>
        <v>b: MATSON LOGISTICS | 881728379</v>
      </c>
      <c r="AM1319" t="b">
        <f t="shared" si="263"/>
        <v>0</v>
      </c>
    </row>
    <row r="1320" spans="3:39" x14ac:dyDescent="0.3">
      <c r="C1320" s="1" t="s">
        <v>217</v>
      </c>
      <c r="D1320" s="1" t="s">
        <v>218</v>
      </c>
      <c r="E1320" s="1" t="s">
        <v>39</v>
      </c>
      <c r="F1320" s="1" t="s">
        <v>87</v>
      </c>
      <c r="G1320" s="1" t="s">
        <v>173</v>
      </c>
      <c r="H1320" s="1" t="s">
        <v>50</v>
      </c>
      <c r="I1320" s="1" t="s">
        <v>422</v>
      </c>
      <c r="J1320" t="str">
        <f>TRIM(CONCATENATE(wiz[[#This Row],[SHIPPER..................]],wiz[[#This Row],[ZIP2..]],wiz[[#This Row],[ZIP3..]]))</f>
        <v>OWENS CORNING SALES | 4305530003</v>
      </c>
      <c r="K1320" s="1">
        <v>1</v>
      </c>
      <c r="L1320" s="1">
        <v>1.82</v>
      </c>
      <c r="M1320" s="1">
        <v>0.18</v>
      </c>
      <c r="N1320" s="1">
        <v>572</v>
      </c>
      <c r="O1320" s="1">
        <v>2.12</v>
      </c>
      <c r="P1320" s="1">
        <v>90</v>
      </c>
      <c r="Q1320" s="1">
        <v>0.3</v>
      </c>
      <c r="R1320" s="1">
        <v>18</v>
      </c>
      <c r="S1320" s="1">
        <v>-100</v>
      </c>
      <c r="T1320" s="1">
        <v>-241</v>
      </c>
      <c r="U1320" s="1">
        <v>-87</v>
      </c>
      <c r="V1320" s="1">
        <v>-428</v>
      </c>
      <c r="W1320" s="1">
        <v>44256</v>
      </c>
      <c r="X1320" s="1">
        <v>43055</v>
      </c>
      <c r="Y1320" s="1">
        <v>30003</v>
      </c>
      <c r="Z1320" s="1">
        <v>1.78</v>
      </c>
      <c r="AA1320" s="6">
        <f t="shared" si="264"/>
        <v>313</v>
      </c>
      <c r="AB1320" s="6">
        <f t="shared" si="265"/>
        <v>-428</v>
      </c>
      <c r="AC1320" s="6">
        <f t="shared" si="266"/>
        <v>-8700</v>
      </c>
      <c r="AD1320" s="6">
        <f t="shared" si="267"/>
        <v>-27.795527156549522</v>
      </c>
      <c r="AE1320" s="7">
        <f t="shared" si="268"/>
        <v>-472</v>
      </c>
      <c r="AF1320" t="str">
        <f t="shared" ca="1" si="269"/>
        <v>$V$1060</v>
      </c>
      <c r="AG1320" t="str">
        <f t="shared" ca="1" si="270"/>
        <v>$J$1060</v>
      </c>
      <c r="AH1320" t="str">
        <f t="shared" ca="1" si="271"/>
        <v>OWENS CORNING SALES | 2808679556</v>
      </c>
      <c r="AI1320" t="str">
        <f t="shared" ca="1" si="260"/>
        <v>$K$1060</v>
      </c>
      <c r="AJ1320" s="8">
        <f t="shared" si="261"/>
        <v>3.1948881789137379E-3</v>
      </c>
      <c r="AK1320" s="7">
        <f t="shared" si="262"/>
        <v>-156</v>
      </c>
      <c r="AL1320" s="7" t="str">
        <f t="shared" ca="1" si="272"/>
        <v>b: MATSON LOGISTICS | 881728379</v>
      </c>
      <c r="AM1320" t="b">
        <f t="shared" si="263"/>
        <v>0</v>
      </c>
    </row>
    <row r="1321" spans="3:39" x14ac:dyDescent="0.3">
      <c r="C1321" s="1" t="s">
        <v>217</v>
      </c>
      <c r="D1321" s="1" t="s">
        <v>218</v>
      </c>
      <c r="E1321" s="1" t="s">
        <v>39</v>
      </c>
      <c r="F1321" s="1" t="s">
        <v>87</v>
      </c>
      <c r="G1321" s="1" t="s">
        <v>173</v>
      </c>
      <c r="H1321" s="1" t="s">
        <v>50</v>
      </c>
      <c r="I1321" s="1" t="s">
        <v>337</v>
      </c>
      <c r="J1321" t="str">
        <f>TRIM(CONCATENATE(wiz[[#This Row],[SHIPPER..................]],wiz[[#This Row],[ZIP2..]],wiz[[#This Row],[ZIP3..]]))</f>
        <v>OWENS CORNING SALES | 4305530268</v>
      </c>
      <c r="K1321" s="1">
        <v>1</v>
      </c>
      <c r="L1321" s="1">
        <v>1.78</v>
      </c>
      <c r="M1321" s="1">
        <v>0.18</v>
      </c>
      <c r="N1321" s="1">
        <v>582</v>
      </c>
      <c r="O1321" s="1">
        <v>2.12</v>
      </c>
      <c r="P1321" s="1">
        <v>117</v>
      </c>
      <c r="Q1321" s="1">
        <v>0.35</v>
      </c>
      <c r="R1321" s="1">
        <v>18</v>
      </c>
      <c r="S1321" s="1">
        <v>-100</v>
      </c>
      <c r="T1321" s="1">
        <v>-241</v>
      </c>
      <c r="U1321" s="1">
        <v>-104</v>
      </c>
      <c r="V1321" s="1">
        <v>-445</v>
      </c>
      <c r="W1321" s="1">
        <v>45889</v>
      </c>
      <c r="X1321" s="1">
        <v>43055</v>
      </c>
      <c r="Y1321" s="1">
        <v>30268</v>
      </c>
      <c r="Z1321" s="1">
        <v>1.74</v>
      </c>
      <c r="AA1321" s="6">
        <f t="shared" si="264"/>
        <v>313</v>
      </c>
      <c r="AB1321" s="6">
        <f t="shared" si="265"/>
        <v>-445</v>
      </c>
      <c r="AC1321" s="6">
        <f t="shared" si="266"/>
        <v>-8700</v>
      </c>
      <c r="AD1321" s="6">
        <f t="shared" si="267"/>
        <v>-27.795527156549522</v>
      </c>
      <c r="AE1321" s="7">
        <f t="shared" si="268"/>
        <v>-472</v>
      </c>
      <c r="AF1321" t="str">
        <f t="shared" ca="1" si="269"/>
        <v>$V$1060</v>
      </c>
      <c r="AG1321" t="str">
        <f t="shared" ca="1" si="270"/>
        <v>$J$1060</v>
      </c>
      <c r="AH1321" t="str">
        <f t="shared" ca="1" si="271"/>
        <v>OWENS CORNING SALES | 2808679556</v>
      </c>
      <c r="AI1321" t="str">
        <f t="shared" ca="1" si="260"/>
        <v>$K$1060</v>
      </c>
      <c r="AJ1321" s="8">
        <f t="shared" si="261"/>
        <v>3.1948881789137379E-3</v>
      </c>
      <c r="AK1321" s="7">
        <f t="shared" si="262"/>
        <v>-156</v>
      </c>
      <c r="AL1321" s="7" t="str">
        <f t="shared" ca="1" si="272"/>
        <v>b: MATSON LOGISTICS | 881728379</v>
      </c>
      <c r="AM1321" t="b">
        <f t="shared" si="263"/>
        <v>0</v>
      </c>
    </row>
    <row r="1322" spans="3:39" x14ac:dyDescent="0.3">
      <c r="C1322" s="1" t="s">
        <v>222</v>
      </c>
      <c r="D1322" s="1" t="s">
        <v>218</v>
      </c>
      <c r="E1322" s="1" t="s">
        <v>39</v>
      </c>
      <c r="F1322" s="1" t="s">
        <v>87</v>
      </c>
      <c r="G1322" s="1" t="s">
        <v>470</v>
      </c>
      <c r="H1322" s="1" t="s">
        <v>50</v>
      </c>
      <c r="I1322" s="1" t="s">
        <v>98</v>
      </c>
      <c r="J1322" t="str">
        <f>TRIM(CONCATENATE(wiz[[#This Row],[SHIPPER..................]],wiz[[#This Row],[ZIP2..]],wiz[[#This Row],[ZIP3..]]))</f>
        <v>OWENS CORNING FIBERGL| 4302530901</v>
      </c>
      <c r="K1322" s="1">
        <v>1</v>
      </c>
      <c r="L1322" s="1">
        <v>1.82</v>
      </c>
      <c r="M1322" s="1">
        <v>0.18</v>
      </c>
      <c r="N1322" s="1">
        <v>567</v>
      </c>
      <c r="O1322" s="1">
        <v>1.46</v>
      </c>
      <c r="P1322" s="1">
        <v>9</v>
      </c>
      <c r="Q1322" s="1">
        <v>0.25</v>
      </c>
      <c r="R1322" s="1">
        <v>58</v>
      </c>
      <c r="S1322" s="1">
        <v>-78</v>
      </c>
      <c r="T1322" s="1">
        <v>-85</v>
      </c>
      <c r="U1322" s="1">
        <v>-18</v>
      </c>
      <c r="V1322" s="1">
        <v>-181</v>
      </c>
      <c r="W1322" s="1">
        <v>43055</v>
      </c>
      <c r="X1322" s="1">
        <v>43025</v>
      </c>
      <c r="Y1322" s="1">
        <v>30901</v>
      </c>
      <c r="Z1322" s="1">
        <v>1.78</v>
      </c>
      <c r="AA1322" s="6">
        <f t="shared" si="264"/>
        <v>733</v>
      </c>
      <c r="AB1322" s="6">
        <f t="shared" si="265"/>
        <v>-181</v>
      </c>
      <c r="AC1322" s="6">
        <f t="shared" si="266"/>
        <v>-44750</v>
      </c>
      <c r="AD1322" s="6">
        <f t="shared" si="267"/>
        <v>-61.050477489768078</v>
      </c>
      <c r="AE1322" s="7">
        <f t="shared" si="268"/>
        <v>-546</v>
      </c>
      <c r="AF1322" t="str">
        <f t="shared" ca="1" si="269"/>
        <v>$V$1036</v>
      </c>
      <c r="AG1322" t="str">
        <f t="shared" ca="1" si="270"/>
        <v>$J$1036</v>
      </c>
      <c r="AH1322" t="str">
        <f t="shared" ca="1" si="271"/>
        <v>OWENS CORNING FIBERGL| 2808655720</v>
      </c>
      <c r="AI1322" t="str">
        <f t="shared" ca="1" si="260"/>
        <v>$K$1036</v>
      </c>
      <c r="AJ1322" s="8">
        <f t="shared" si="261"/>
        <v>1.364256480218281E-3</v>
      </c>
      <c r="AK1322" s="7">
        <f t="shared" si="262"/>
        <v>-155</v>
      </c>
      <c r="AL1322" s="7" t="str">
        <f t="shared" ca="1" si="272"/>
        <v>b: C H ROBINSON | 4607237643</v>
      </c>
      <c r="AM1322" t="b">
        <f t="shared" si="263"/>
        <v>0</v>
      </c>
    </row>
    <row r="1323" spans="3:39" x14ac:dyDescent="0.3">
      <c r="C1323" s="1" t="s">
        <v>222</v>
      </c>
      <c r="D1323" s="1" t="s">
        <v>218</v>
      </c>
      <c r="E1323" s="1" t="s">
        <v>39</v>
      </c>
      <c r="F1323" s="1" t="s">
        <v>87</v>
      </c>
      <c r="G1323" s="1" t="s">
        <v>470</v>
      </c>
      <c r="H1323" s="1" t="s">
        <v>50</v>
      </c>
      <c r="I1323" s="1" t="s">
        <v>330</v>
      </c>
      <c r="J1323" t="str">
        <f>TRIM(CONCATENATE(wiz[[#This Row],[SHIPPER..................]],wiz[[#This Row],[ZIP2..]],wiz[[#This Row],[ZIP3..]]))</f>
        <v>OWENS CORNING FIBERGL| 4302530809</v>
      </c>
      <c r="K1323" s="1">
        <v>1</v>
      </c>
      <c r="L1323" s="1">
        <v>1.82</v>
      </c>
      <c r="M1323" s="1">
        <v>0.17</v>
      </c>
      <c r="N1323" s="1">
        <v>581</v>
      </c>
      <c r="O1323" s="1">
        <v>1.79</v>
      </c>
      <c r="P1323" s="1">
        <v>33</v>
      </c>
      <c r="Q1323" s="1">
        <v>0.25</v>
      </c>
      <c r="R1323" s="1">
        <v>-5</v>
      </c>
      <c r="S1323" s="1">
        <v>-78</v>
      </c>
      <c r="T1323" s="1">
        <v>-163</v>
      </c>
      <c r="U1323" s="1">
        <v>56</v>
      </c>
      <c r="V1323" s="1">
        <v>-185</v>
      </c>
      <c r="W1323" s="1">
        <v>43137</v>
      </c>
      <c r="X1323" s="1">
        <v>43025</v>
      </c>
      <c r="Y1323" s="1">
        <v>30809</v>
      </c>
      <c r="Z1323" s="1">
        <v>1.77</v>
      </c>
      <c r="AA1323" s="6">
        <f t="shared" si="264"/>
        <v>733</v>
      </c>
      <c r="AB1323" s="6">
        <f t="shared" si="265"/>
        <v>-185</v>
      </c>
      <c r="AC1323" s="6">
        <f t="shared" si="266"/>
        <v>-44750</v>
      </c>
      <c r="AD1323" s="6">
        <f t="shared" si="267"/>
        <v>-61.050477489768078</v>
      </c>
      <c r="AE1323" s="7">
        <f t="shared" si="268"/>
        <v>-546</v>
      </c>
      <c r="AF1323" t="str">
        <f t="shared" ca="1" si="269"/>
        <v>$V$1036</v>
      </c>
      <c r="AG1323" t="str">
        <f t="shared" ca="1" si="270"/>
        <v>$J$1036</v>
      </c>
      <c r="AH1323" t="str">
        <f t="shared" ca="1" si="271"/>
        <v>OWENS CORNING FIBERGL| 2808655720</v>
      </c>
      <c r="AI1323" t="str">
        <f t="shared" ca="1" si="260"/>
        <v>$K$1036</v>
      </c>
      <c r="AJ1323" s="8">
        <f t="shared" si="261"/>
        <v>1.364256480218281E-3</v>
      </c>
      <c r="AK1323" s="7">
        <f t="shared" si="262"/>
        <v>-155</v>
      </c>
      <c r="AL1323" s="7" t="str">
        <f t="shared" ca="1" si="272"/>
        <v>b: C H ROBINSON | 4607237643</v>
      </c>
      <c r="AM1323" t="b">
        <f t="shared" si="263"/>
        <v>0</v>
      </c>
    </row>
    <row r="1324" spans="3:39" x14ac:dyDescent="0.3">
      <c r="C1324" s="1" t="s">
        <v>222</v>
      </c>
      <c r="D1324" s="1" t="s">
        <v>218</v>
      </c>
      <c r="E1324" s="1" t="s">
        <v>39</v>
      </c>
      <c r="F1324" s="1" t="s">
        <v>87</v>
      </c>
      <c r="G1324" s="1" t="s">
        <v>470</v>
      </c>
      <c r="H1324" s="1" t="s">
        <v>50</v>
      </c>
      <c r="I1324" s="1" t="s">
        <v>1409</v>
      </c>
      <c r="J1324" t="str">
        <f>TRIM(CONCATENATE(wiz[[#This Row],[SHIPPER..................]],wiz[[#This Row],[ZIP2..]],wiz[[#This Row],[ZIP3..]]))</f>
        <v>OWENS CORNING FIBERGL| 4302530830</v>
      </c>
      <c r="K1324" s="1">
        <v>1</v>
      </c>
      <c r="L1324" s="1">
        <v>1.82</v>
      </c>
      <c r="M1324" s="1">
        <v>0.17</v>
      </c>
      <c r="N1324" s="1">
        <v>597</v>
      </c>
      <c r="O1324" s="1">
        <v>1.1000000000000001</v>
      </c>
      <c r="P1324" s="1">
        <v>99</v>
      </c>
      <c r="Q1324" s="1">
        <v>0.3</v>
      </c>
      <c r="R1324" s="1">
        <v>62</v>
      </c>
      <c r="S1324" s="1">
        <v>-78</v>
      </c>
      <c r="T1324" s="1">
        <v>0</v>
      </c>
      <c r="U1324" s="1">
        <v>2</v>
      </c>
      <c r="V1324" s="1">
        <v>-76</v>
      </c>
      <c r="W1324" s="1">
        <v>44256</v>
      </c>
      <c r="X1324" s="1">
        <v>43025</v>
      </c>
      <c r="Y1324" s="1">
        <v>30830</v>
      </c>
      <c r="Z1324" s="1">
        <v>1.77</v>
      </c>
      <c r="AA1324" s="6">
        <f t="shared" si="264"/>
        <v>733</v>
      </c>
      <c r="AB1324" s="6">
        <f t="shared" si="265"/>
        <v>-76</v>
      </c>
      <c r="AC1324" s="6">
        <f t="shared" si="266"/>
        <v>-44750</v>
      </c>
      <c r="AD1324" s="6">
        <f t="shared" si="267"/>
        <v>-61.050477489768078</v>
      </c>
      <c r="AE1324" s="7">
        <f t="shared" si="268"/>
        <v>-546</v>
      </c>
      <c r="AF1324" t="str">
        <f t="shared" ca="1" si="269"/>
        <v>$V$1036</v>
      </c>
      <c r="AG1324" t="str">
        <f t="shared" ca="1" si="270"/>
        <v>$J$1036</v>
      </c>
      <c r="AH1324" t="str">
        <f t="shared" ca="1" si="271"/>
        <v>OWENS CORNING FIBERGL| 2808655720</v>
      </c>
      <c r="AI1324" t="str">
        <f t="shared" ca="1" si="260"/>
        <v>$K$1036</v>
      </c>
      <c r="AJ1324" s="8">
        <f t="shared" si="261"/>
        <v>1.364256480218281E-3</v>
      </c>
      <c r="AK1324" s="7">
        <f t="shared" si="262"/>
        <v>-155</v>
      </c>
      <c r="AL1324" s="7" t="str">
        <f t="shared" ca="1" si="272"/>
        <v>b: C H ROBINSON | 4607237643</v>
      </c>
      <c r="AM1324" t="b">
        <f t="shared" si="263"/>
        <v>0</v>
      </c>
    </row>
    <row r="1325" spans="3:39" x14ac:dyDescent="0.3">
      <c r="C1325" s="1" t="s">
        <v>101</v>
      </c>
      <c r="D1325" s="1" t="s">
        <v>102</v>
      </c>
      <c r="E1325" s="1" t="s">
        <v>39</v>
      </c>
      <c r="F1325" s="1" t="s">
        <v>87</v>
      </c>
      <c r="G1325" s="1" t="s">
        <v>296</v>
      </c>
      <c r="H1325" s="1" t="s">
        <v>50</v>
      </c>
      <c r="I1325" s="1" t="s">
        <v>1410</v>
      </c>
      <c r="J1325" t="str">
        <f>TRIM(CONCATENATE(wiz[[#This Row],[SHIPPER..................]],wiz[[#This Row],[ZIP2..]],wiz[[#This Row],[ZIP3..]]))</f>
        <v>b: JB HUNT | 4312530510</v>
      </c>
      <c r="K1325" s="1">
        <v>1</v>
      </c>
      <c r="L1325" s="1">
        <v>1.27</v>
      </c>
      <c r="M1325" s="1">
        <v>0.27</v>
      </c>
      <c r="N1325" s="1">
        <v>550</v>
      </c>
      <c r="O1325" s="1">
        <v>1.75</v>
      </c>
      <c r="P1325" s="1">
        <v>0</v>
      </c>
      <c r="Q1325" s="1">
        <v>0.25</v>
      </c>
      <c r="R1325" s="1">
        <v>-33</v>
      </c>
      <c r="S1325" s="1">
        <v>23</v>
      </c>
      <c r="T1325" s="1">
        <v>-167</v>
      </c>
      <c r="U1325" s="1">
        <v>-276</v>
      </c>
      <c r="V1325" s="1">
        <v>-420</v>
      </c>
      <c r="W1325" s="1">
        <v>43125</v>
      </c>
      <c r="X1325" s="1">
        <v>43125</v>
      </c>
      <c r="Y1325" s="1">
        <v>30510</v>
      </c>
      <c r="Z1325" s="1">
        <v>1.32</v>
      </c>
      <c r="AA1325" s="6">
        <f t="shared" si="264"/>
        <v>8</v>
      </c>
      <c r="AB1325" s="6">
        <f t="shared" si="265"/>
        <v>-420</v>
      </c>
      <c r="AC1325" s="6">
        <f t="shared" si="266"/>
        <v>198</v>
      </c>
      <c r="AD1325" s="6">
        <f t="shared" si="267"/>
        <v>24.75</v>
      </c>
      <c r="AE1325" s="7">
        <f t="shared" si="268"/>
        <v>-420</v>
      </c>
      <c r="AF1325" t="str">
        <f t="shared" ca="1" si="269"/>
        <v>$V$898</v>
      </c>
      <c r="AG1325" t="str">
        <f t="shared" ca="1" si="270"/>
        <v>$J$898</v>
      </c>
      <c r="AH1325" t="str">
        <f t="shared" ca="1" si="271"/>
        <v>b: C H ROBINSON | 5537449002</v>
      </c>
      <c r="AI1325" t="str">
        <f t="shared" ca="1" si="260"/>
        <v>$K$898</v>
      </c>
      <c r="AJ1325" s="8">
        <f t="shared" si="261"/>
        <v>0.125</v>
      </c>
      <c r="AK1325" s="7">
        <f t="shared" si="262"/>
        <v>-420</v>
      </c>
      <c r="AL1325" s="7" t="str">
        <f t="shared" ca="1" si="272"/>
        <v>b: C H ROBINSON | 5537449002</v>
      </c>
      <c r="AM1325" t="str">
        <f t="shared" si="263"/>
        <v>b: JB HUNT | 4312530510</v>
      </c>
    </row>
    <row r="1326" spans="3:39" x14ac:dyDescent="0.3">
      <c r="C1326" s="1" t="s">
        <v>400</v>
      </c>
      <c r="D1326" s="1" t="s">
        <v>401</v>
      </c>
      <c r="E1326" s="1" t="s">
        <v>39</v>
      </c>
      <c r="F1326" s="1" t="s">
        <v>87</v>
      </c>
      <c r="G1326" s="1" t="s">
        <v>1170</v>
      </c>
      <c r="H1326" s="1" t="s">
        <v>50</v>
      </c>
      <c r="I1326" s="1" t="s">
        <v>1037</v>
      </c>
      <c r="J1326" t="str">
        <f>TRIM(CONCATENATE(wiz[[#This Row],[SHIPPER..................]],wiz[[#This Row],[ZIP2..]],wiz[[#This Row],[ZIP3..]]))</f>
        <v>KELLOGG COMPANY MLXP| 4316230549</v>
      </c>
      <c r="K1326" s="1">
        <v>1</v>
      </c>
      <c r="L1326" s="1">
        <v>1.98</v>
      </c>
      <c r="M1326" s="1">
        <v>0.26</v>
      </c>
      <c r="N1326" s="1">
        <v>535</v>
      </c>
      <c r="O1326" s="1">
        <v>1.05</v>
      </c>
      <c r="P1326" s="1">
        <v>270</v>
      </c>
      <c r="Q1326" s="1">
        <v>0.5</v>
      </c>
      <c r="R1326" s="1">
        <v>-7</v>
      </c>
      <c r="S1326" s="1">
        <v>-73</v>
      </c>
      <c r="T1326" s="1">
        <v>-1</v>
      </c>
      <c r="U1326" s="1">
        <v>129</v>
      </c>
      <c r="V1326" s="1">
        <v>55</v>
      </c>
      <c r="W1326" s="1">
        <v>21501</v>
      </c>
      <c r="X1326" s="1">
        <v>43162</v>
      </c>
      <c r="Y1326" s="1">
        <v>30549</v>
      </c>
      <c r="Z1326" s="1">
        <v>2.02</v>
      </c>
      <c r="AA1326" s="6">
        <f t="shared" si="264"/>
        <v>979</v>
      </c>
      <c r="AB1326" s="6">
        <f t="shared" si="265"/>
        <v>55</v>
      </c>
      <c r="AC1326" s="6">
        <f t="shared" si="266"/>
        <v>105632</v>
      </c>
      <c r="AD1326" s="6">
        <f t="shared" si="267"/>
        <v>107.89785495403473</v>
      </c>
      <c r="AE1326" s="7">
        <f t="shared" si="268"/>
        <v>-453</v>
      </c>
      <c r="AF1326" t="str">
        <f t="shared" ca="1" si="269"/>
        <v>$V$191</v>
      </c>
      <c r="AG1326" t="str">
        <f t="shared" ca="1" si="270"/>
        <v>$J$191</v>
      </c>
      <c r="AH1326" t="str">
        <f t="shared" ca="1" si="271"/>
        <v>KELLOGG COMPANY MLXP| 3030133601</v>
      </c>
      <c r="AI1326" t="str">
        <f t="shared" ca="1" si="260"/>
        <v>$K$191</v>
      </c>
      <c r="AJ1326" s="8">
        <f t="shared" si="261"/>
        <v>1.0214504596527069E-3</v>
      </c>
      <c r="AK1326" s="7">
        <f t="shared" si="262"/>
        <v>-94</v>
      </c>
      <c r="AL1326" s="7" t="str">
        <f t="shared" ca="1" si="272"/>
        <v>KELLOGG COMPANY MLXP| 3861175029</v>
      </c>
      <c r="AM1326" t="b">
        <f t="shared" si="263"/>
        <v>0</v>
      </c>
    </row>
    <row r="1327" spans="3:39" x14ac:dyDescent="0.3">
      <c r="C1327" s="1" t="s">
        <v>78</v>
      </c>
      <c r="D1327" s="1" t="s">
        <v>79</v>
      </c>
      <c r="E1327" s="1" t="s">
        <v>39</v>
      </c>
      <c r="F1327" s="1" t="s">
        <v>87</v>
      </c>
      <c r="G1327" s="1" t="s">
        <v>393</v>
      </c>
      <c r="H1327" s="1" t="s">
        <v>50</v>
      </c>
      <c r="I1327" s="1" t="s">
        <v>384</v>
      </c>
      <c r="J1327" t="str">
        <f>TRIM(CONCATENATE(wiz[[#This Row],[SHIPPER..................]],wiz[[#This Row],[ZIP2..]],wiz[[#This Row],[ZIP3..]]))</f>
        <v>TRACTOR SUPPLY MANHAT| 4320131201</v>
      </c>
      <c r="K1327" s="1">
        <v>2</v>
      </c>
      <c r="L1327" s="1">
        <v>1.9</v>
      </c>
      <c r="M1327" s="1">
        <v>0.22</v>
      </c>
      <c r="N1327" s="1">
        <v>661</v>
      </c>
      <c r="O1327" s="1">
        <v>1.34</v>
      </c>
      <c r="P1327" s="1">
        <v>66</v>
      </c>
      <c r="Q1327" s="1">
        <v>0.3</v>
      </c>
      <c r="R1327" s="1">
        <v>-4</v>
      </c>
      <c r="S1327" s="1">
        <v>-28</v>
      </c>
      <c r="T1327" s="1">
        <v>12</v>
      </c>
      <c r="U1327" s="1">
        <v>198</v>
      </c>
      <c r="V1327" s="1">
        <v>182</v>
      </c>
      <c r="W1327" s="1">
        <v>43201</v>
      </c>
      <c r="X1327" s="1">
        <v>43201</v>
      </c>
      <c r="Y1327" s="1">
        <v>31201</v>
      </c>
      <c r="Z1327" s="1">
        <v>1.9</v>
      </c>
      <c r="AA1327" s="6">
        <f t="shared" si="264"/>
        <v>533</v>
      </c>
      <c r="AB1327" s="6">
        <f t="shared" si="265"/>
        <v>364</v>
      </c>
      <c r="AC1327" s="6">
        <f t="shared" si="266"/>
        <v>27994</v>
      </c>
      <c r="AD1327" s="6">
        <f t="shared" si="267"/>
        <v>52.521575984990619</v>
      </c>
      <c r="AE1327" s="7">
        <f t="shared" si="268"/>
        <v>-627</v>
      </c>
      <c r="AF1327" t="str">
        <f t="shared" ca="1" si="269"/>
        <v>$V$356</v>
      </c>
      <c r="AG1327" t="str">
        <f t="shared" ca="1" si="270"/>
        <v>$J$356</v>
      </c>
      <c r="AH1327" t="str">
        <f t="shared" ca="1" si="271"/>
        <v>TRACTOR SUPPLY MANHAT| 3070142134</v>
      </c>
      <c r="AI1327" t="str">
        <f t="shared" ca="1" si="260"/>
        <v>$K$356</v>
      </c>
      <c r="AJ1327" s="8">
        <f t="shared" si="261"/>
        <v>3.7523452157598499E-3</v>
      </c>
      <c r="AK1327" s="7">
        <f t="shared" si="262"/>
        <v>-192</v>
      </c>
      <c r="AL1327" s="7" t="str">
        <f t="shared" ca="1" si="272"/>
        <v>b: C H ROBINSON | 4817435150</v>
      </c>
      <c r="AM1327" t="b">
        <f t="shared" si="263"/>
        <v>0</v>
      </c>
    </row>
    <row r="1328" spans="3:39" x14ac:dyDescent="0.3">
      <c r="C1328" s="1" t="s">
        <v>47</v>
      </c>
      <c r="D1328" s="1" t="s">
        <v>48</v>
      </c>
      <c r="E1328" s="1" t="s">
        <v>39</v>
      </c>
      <c r="F1328" s="1" t="s">
        <v>87</v>
      </c>
      <c r="G1328" s="1" t="s">
        <v>393</v>
      </c>
      <c r="H1328" s="1" t="s">
        <v>50</v>
      </c>
      <c r="I1328" s="1" t="s">
        <v>362</v>
      </c>
      <c r="J1328" t="str">
        <f>TRIM(CONCATENATE(wiz[[#This Row],[SHIPPER..................]],wiz[[#This Row],[ZIP2..]],wiz[[#This Row],[ZIP3..]]))</f>
        <v>LOWES MLXP VAN ONE WA| 4320130103</v>
      </c>
      <c r="K1328" s="1">
        <v>15</v>
      </c>
      <c r="L1328" s="1">
        <v>1.77</v>
      </c>
      <c r="M1328" s="1">
        <v>0.21</v>
      </c>
      <c r="N1328" s="1">
        <v>480</v>
      </c>
      <c r="O1328" s="1">
        <v>0.87</v>
      </c>
      <c r="P1328" s="1">
        <v>38</v>
      </c>
      <c r="Q1328" s="1">
        <v>0.27</v>
      </c>
      <c r="R1328" s="1">
        <v>0</v>
      </c>
      <c r="S1328" s="1">
        <v>-58</v>
      </c>
      <c r="T1328" s="1">
        <v>23</v>
      </c>
      <c r="U1328" s="1">
        <v>2</v>
      </c>
      <c r="V1328" s="1">
        <v>-33</v>
      </c>
      <c r="W1328" s="1">
        <v>43201</v>
      </c>
      <c r="X1328" s="1">
        <v>43201</v>
      </c>
      <c r="Y1328" s="1">
        <v>30103</v>
      </c>
      <c r="Z1328" s="1">
        <v>1.76</v>
      </c>
      <c r="AA1328" s="6">
        <f t="shared" si="264"/>
        <v>678</v>
      </c>
      <c r="AB1328" s="6">
        <f t="shared" si="265"/>
        <v>-495</v>
      </c>
      <c r="AC1328" s="6">
        <f t="shared" si="266"/>
        <v>-50621</v>
      </c>
      <c r="AD1328" s="6">
        <f t="shared" si="267"/>
        <v>-74.662241887905608</v>
      </c>
      <c r="AE1328" s="7">
        <f t="shared" si="268"/>
        <v>-655</v>
      </c>
      <c r="AF1328" t="str">
        <f t="shared" ca="1" si="269"/>
        <v>$V$1026</v>
      </c>
      <c r="AG1328" t="str">
        <f t="shared" ca="1" si="270"/>
        <v>$J$1026</v>
      </c>
      <c r="AH1328" t="str">
        <f t="shared" ca="1" si="271"/>
        <v>LOWES MLXP VAN ONE WA| 2820147265</v>
      </c>
      <c r="AI1328" t="str">
        <f t="shared" ca="1" si="260"/>
        <v>$K$1026</v>
      </c>
      <c r="AJ1328" s="8">
        <f t="shared" si="261"/>
        <v>2.2123893805309734E-2</v>
      </c>
      <c r="AK1328" s="7">
        <f t="shared" si="262"/>
        <v>-233</v>
      </c>
      <c r="AL1328" s="7" t="str">
        <f t="shared" ca="1" si="272"/>
        <v>b: ECHO GLOBAL LOGIST| 6621537201</v>
      </c>
      <c r="AM1328" t="b">
        <f t="shared" si="263"/>
        <v>0</v>
      </c>
    </row>
    <row r="1329" spans="3:39" x14ac:dyDescent="0.3">
      <c r="C1329" s="1" t="s">
        <v>217</v>
      </c>
      <c r="D1329" s="1" t="s">
        <v>218</v>
      </c>
      <c r="E1329" s="1" t="s">
        <v>39</v>
      </c>
      <c r="F1329" s="1" t="s">
        <v>87</v>
      </c>
      <c r="G1329" s="1" t="s">
        <v>470</v>
      </c>
      <c r="H1329" s="1" t="s">
        <v>50</v>
      </c>
      <c r="I1329" s="1" t="s">
        <v>909</v>
      </c>
      <c r="J1329" t="str">
        <f>TRIM(CONCATENATE(wiz[[#This Row],[SHIPPER..................]],wiz[[#This Row],[ZIP2..]],wiz[[#This Row],[ZIP3..]]))</f>
        <v>OWENS CORNING SALES | 4302531401</v>
      </c>
      <c r="K1329" s="1">
        <v>1</v>
      </c>
      <c r="L1329" s="1">
        <v>1.9</v>
      </c>
      <c r="M1329" s="1">
        <v>0.18</v>
      </c>
      <c r="N1329" s="1">
        <v>653</v>
      </c>
      <c r="O1329" s="1">
        <v>1.71</v>
      </c>
      <c r="P1329" s="1">
        <v>9</v>
      </c>
      <c r="Q1329" s="1">
        <v>0.25</v>
      </c>
      <c r="R1329" s="1">
        <v>23</v>
      </c>
      <c r="S1329" s="1">
        <v>-91</v>
      </c>
      <c r="T1329" s="1">
        <v>-76</v>
      </c>
      <c r="U1329" s="1">
        <v>-17</v>
      </c>
      <c r="V1329" s="1">
        <v>-184</v>
      </c>
      <c r="W1329" s="1">
        <v>43055</v>
      </c>
      <c r="X1329" s="1">
        <v>43025</v>
      </c>
      <c r="Y1329" s="1">
        <v>31401</v>
      </c>
      <c r="Z1329" s="1">
        <v>1.86</v>
      </c>
      <c r="AA1329" s="6">
        <f t="shared" si="264"/>
        <v>313</v>
      </c>
      <c r="AB1329" s="6">
        <f t="shared" si="265"/>
        <v>-184</v>
      </c>
      <c r="AC1329" s="6">
        <f t="shared" si="266"/>
        <v>-8700</v>
      </c>
      <c r="AD1329" s="6">
        <f t="shared" si="267"/>
        <v>-27.795527156549522</v>
      </c>
      <c r="AE1329" s="7">
        <f t="shared" si="268"/>
        <v>-472</v>
      </c>
      <c r="AF1329" t="str">
        <f t="shared" ca="1" si="269"/>
        <v>$V$1060</v>
      </c>
      <c r="AG1329" t="str">
        <f t="shared" ca="1" si="270"/>
        <v>$J$1060</v>
      </c>
      <c r="AH1329" t="str">
        <f t="shared" ca="1" si="271"/>
        <v>OWENS CORNING SALES | 2808679556</v>
      </c>
      <c r="AI1329" t="str">
        <f t="shared" ca="1" si="260"/>
        <v>$K$1060</v>
      </c>
      <c r="AJ1329" s="8">
        <f t="shared" si="261"/>
        <v>3.1948881789137379E-3</v>
      </c>
      <c r="AK1329" s="7">
        <f t="shared" si="262"/>
        <v>-156</v>
      </c>
      <c r="AL1329" s="7" t="str">
        <f t="shared" ca="1" si="272"/>
        <v>b: MATSON LOGISTICS | 881728379</v>
      </c>
      <c r="AM1329" t="b">
        <f t="shared" si="263"/>
        <v>0</v>
      </c>
    </row>
    <row r="1330" spans="3:39" x14ac:dyDescent="0.3">
      <c r="C1330" s="1" t="s">
        <v>1411</v>
      </c>
      <c r="D1330" s="1" t="s">
        <v>1412</v>
      </c>
      <c r="E1330" s="1" t="s">
        <v>39</v>
      </c>
      <c r="F1330" s="1" t="s">
        <v>87</v>
      </c>
      <c r="G1330" s="1" t="s">
        <v>393</v>
      </c>
      <c r="H1330" s="1" t="s">
        <v>53</v>
      </c>
      <c r="I1330" s="1" t="s">
        <v>1413</v>
      </c>
      <c r="J1330" t="str">
        <f>TRIM(CONCATENATE(wiz[[#This Row],[SHIPPER..................]],wiz[[#This Row],[ZIP2..]],wiz[[#This Row],[ZIP3..]]))</f>
        <v>b: COWAN SYSTEMS LLC | 4320161348</v>
      </c>
      <c r="K1330" s="1">
        <v>1</v>
      </c>
      <c r="L1330" s="1">
        <v>1.0900000000000001</v>
      </c>
      <c r="M1330" s="1">
        <v>0.27</v>
      </c>
      <c r="N1330" s="1">
        <v>403</v>
      </c>
      <c r="O1330" s="1">
        <v>0.79</v>
      </c>
      <c r="P1330" s="1">
        <v>26</v>
      </c>
      <c r="Q1330" s="1">
        <v>0.25</v>
      </c>
      <c r="R1330" s="1">
        <v>-24</v>
      </c>
      <c r="S1330" s="1">
        <v>-128</v>
      </c>
      <c r="T1330" s="1">
        <v>23</v>
      </c>
      <c r="U1330" s="1">
        <v>-104</v>
      </c>
      <c r="V1330" s="1">
        <v>-209</v>
      </c>
      <c r="W1330" s="1">
        <v>43015</v>
      </c>
      <c r="X1330" s="1">
        <v>43201</v>
      </c>
      <c r="Y1330" s="1">
        <v>61348</v>
      </c>
      <c r="Z1330" s="1">
        <v>1.1399999999999999</v>
      </c>
      <c r="AA1330" s="6">
        <f t="shared" si="264"/>
        <v>2</v>
      </c>
      <c r="AB1330" s="6">
        <f t="shared" si="265"/>
        <v>-209</v>
      </c>
      <c r="AC1330" s="6">
        <f t="shared" si="266"/>
        <v>-819</v>
      </c>
      <c r="AD1330" s="6">
        <f t="shared" si="267"/>
        <v>-409.5</v>
      </c>
      <c r="AE1330" s="7">
        <f t="shared" si="268"/>
        <v>-610</v>
      </c>
      <c r="AF1330" t="str">
        <f t="shared" ca="1" si="269"/>
        <v>$V$1627</v>
      </c>
      <c r="AG1330" t="str">
        <f t="shared" ca="1" si="270"/>
        <v>$J$1627</v>
      </c>
      <c r="AH1330" t="str">
        <f t="shared" ca="1" si="271"/>
        <v>b: COWAN SYSTEMS LLC | 2973064772</v>
      </c>
      <c r="AI1330" t="str">
        <f t="shared" ca="1" si="260"/>
        <v>$K$1627</v>
      </c>
      <c r="AJ1330" s="8">
        <f t="shared" si="261"/>
        <v>0.5</v>
      </c>
      <c r="AK1330" s="7">
        <f t="shared" si="262"/>
        <v>-610</v>
      </c>
      <c r="AL1330" s="7" t="str">
        <f t="shared" ca="1" si="272"/>
        <v>b: COWAN SYSTEMS LLC | 2973064772</v>
      </c>
      <c r="AM1330" t="b">
        <f t="shared" si="263"/>
        <v>0</v>
      </c>
    </row>
    <row r="1331" spans="3:39" x14ac:dyDescent="0.3">
      <c r="C1331" s="1" t="s">
        <v>222</v>
      </c>
      <c r="D1331" s="1" t="s">
        <v>218</v>
      </c>
      <c r="E1331" s="1" t="s">
        <v>39</v>
      </c>
      <c r="F1331" s="1" t="s">
        <v>87</v>
      </c>
      <c r="G1331" s="1" t="s">
        <v>470</v>
      </c>
      <c r="H1331" s="1" t="s">
        <v>274</v>
      </c>
      <c r="I1331" s="1" t="s">
        <v>460</v>
      </c>
      <c r="J1331" t="str">
        <f>TRIM(CONCATENATE(wiz[[#This Row],[SHIPPER..................]],wiz[[#This Row],[ZIP2..]],wiz[[#This Row],[ZIP3..]]))</f>
        <v>OWENS CORNING FIBERGL| 4302566101</v>
      </c>
      <c r="K1331" s="1">
        <v>14</v>
      </c>
      <c r="L1331" s="1">
        <v>1.68</v>
      </c>
      <c r="M1331" s="1">
        <v>0.17</v>
      </c>
      <c r="N1331" s="1">
        <v>687</v>
      </c>
      <c r="O1331" s="1">
        <v>1.22</v>
      </c>
      <c r="P1331" s="1">
        <v>80</v>
      </c>
      <c r="Q1331" s="1">
        <v>0.31</v>
      </c>
      <c r="R1331" s="1">
        <v>26</v>
      </c>
      <c r="S1331" s="1">
        <v>-78</v>
      </c>
      <c r="T1331" s="1">
        <v>40</v>
      </c>
      <c r="U1331" s="1">
        <v>-82</v>
      </c>
      <c r="V1331" s="1">
        <v>-120</v>
      </c>
      <c r="W1331" s="1">
        <v>43137</v>
      </c>
      <c r="X1331" s="1">
        <v>43025</v>
      </c>
      <c r="Y1331" s="1">
        <v>66101</v>
      </c>
      <c r="Z1331" s="1">
        <v>1.63</v>
      </c>
      <c r="AA1331" s="6">
        <f t="shared" si="264"/>
        <v>733</v>
      </c>
      <c r="AB1331" s="6">
        <f t="shared" si="265"/>
        <v>-1680</v>
      </c>
      <c r="AC1331" s="6">
        <f t="shared" si="266"/>
        <v>-44750</v>
      </c>
      <c r="AD1331" s="6">
        <f t="shared" si="267"/>
        <v>-61.050477489768078</v>
      </c>
      <c r="AE1331" s="7">
        <f t="shared" si="268"/>
        <v>-546</v>
      </c>
      <c r="AF1331" t="str">
        <f t="shared" ca="1" si="269"/>
        <v>$V$1036</v>
      </c>
      <c r="AG1331" t="str">
        <f t="shared" ca="1" si="270"/>
        <v>$J$1036</v>
      </c>
      <c r="AH1331" t="str">
        <f t="shared" ca="1" si="271"/>
        <v>OWENS CORNING FIBERGL| 2808655720</v>
      </c>
      <c r="AI1331" t="str">
        <f t="shared" ca="1" si="260"/>
        <v>$K$1036</v>
      </c>
      <c r="AJ1331" s="8">
        <f t="shared" si="261"/>
        <v>1.9099590723055934E-2</v>
      </c>
      <c r="AK1331" s="7">
        <f t="shared" si="262"/>
        <v>-155</v>
      </c>
      <c r="AL1331" s="7" t="str">
        <f t="shared" ca="1" si="272"/>
        <v>b: C H ROBINSON | 4607237643</v>
      </c>
      <c r="AM1331" t="b">
        <f t="shared" si="263"/>
        <v>0</v>
      </c>
    </row>
    <row r="1332" spans="3:39" x14ac:dyDescent="0.3">
      <c r="C1332" s="1" t="s">
        <v>217</v>
      </c>
      <c r="D1332" s="1" t="s">
        <v>218</v>
      </c>
      <c r="E1332" s="1" t="s">
        <v>39</v>
      </c>
      <c r="F1332" s="1" t="s">
        <v>87</v>
      </c>
      <c r="G1332" s="1" t="s">
        <v>470</v>
      </c>
      <c r="H1332" s="1" t="s">
        <v>274</v>
      </c>
      <c r="I1332" s="1" t="s">
        <v>460</v>
      </c>
      <c r="J1332" t="str">
        <f>TRIM(CONCATENATE(wiz[[#This Row],[SHIPPER..................]],wiz[[#This Row],[ZIP2..]],wiz[[#This Row],[ZIP3..]]))</f>
        <v>OWENS CORNING SALES | 4302566101</v>
      </c>
      <c r="K1332" s="1">
        <v>7</v>
      </c>
      <c r="L1332" s="1">
        <v>1.68</v>
      </c>
      <c r="M1332" s="1">
        <v>0.18</v>
      </c>
      <c r="N1332" s="1">
        <v>687</v>
      </c>
      <c r="O1332" s="1">
        <v>1.21</v>
      </c>
      <c r="P1332" s="1">
        <v>105</v>
      </c>
      <c r="Q1332" s="1">
        <v>0.34</v>
      </c>
      <c r="R1332" s="1">
        <v>20</v>
      </c>
      <c r="S1332" s="1">
        <v>-91</v>
      </c>
      <c r="T1332" s="1">
        <v>42</v>
      </c>
      <c r="U1332" s="1">
        <v>-73</v>
      </c>
      <c r="V1332" s="1">
        <v>-122</v>
      </c>
      <c r="W1332" s="1">
        <v>46933</v>
      </c>
      <c r="X1332" s="1">
        <v>43025</v>
      </c>
      <c r="Y1332" s="1">
        <v>66101</v>
      </c>
      <c r="Z1332" s="1">
        <v>1.64</v>
      </c>
      <c r="AA1332" s="6">
        <f t="shared" si="264"/>
        <v>313</v>
      </c>
      <c r="AB1332" s="6">
        <f t="shared" si="265"/>
        <v>-854</v>
      </c>
      <c r="AC1332" s="6">
        <f t="shared" si="266"/>
        <v>-8700</v>
      </c>
      <c r="AD1332" s="6">
        <f t="shared" si="267"/>
        <v>-27.795527156549522</v>
      </c>
      <c r="AE1332" s="7">
        <f t="shared" si="268"/>
        <v>-472</v>
      </c>
      <c r="AF1332" t="str">
        <f t="shared" ca="1" si="269"/>
        <v>$V$1060</v>
      </c>
      <c r="AG1332" t="str">
        <f t="shared" ca="1" si="270"/>
        <v>$J$1060</v>
      </c>
      <c r="AH1332" t="str">
        <f t="shared" ca="1" si="271"/>
        <v>OWENS CORNING SALES | 2808679556</v>
      </c>
      <c r="AI1332" t="str">
        <f t="shared" ca="1" si="260"/>
        <v>$K$1060</v>
      </c>
      <c r="AJ1332" s="8">
        <f t="shared" si="261"/>
        <v>2.2364217252396165E-2</v>
      </c>
      <c r="AK1332" s="7">
        <f t="shared" si="262"/>
        <v>-156</v>
      </c>
      <c r="AL1332" s="7" t="str">
        <f t="shared" ca="1" si="272"/>
        <v>b: MATSON LOGISTICS | 881728379</v>
      </c>
      <c r="AM1332" t="b">
        <f t="shared" si="263"/>
        <v>0</v>
      </c>
    </row>
    <row r="1333" spans="3:39" x14ac:dyDescent="0.3">
      <c r="C1333" s="1" t="s">
        <v>222</v>
      </c>
      <c r="D1333" s="1" t="s">
        <v>218</v>
      </c>
      <c r="E1333" s="1" t="s">
        <v>39</v>
      </c>
      <c r="F1333" s="1" t="s">
        <v>87</v>
      </c>
      <c r="G1333" s="1" t="s">
        <v>689</v>
      </c>
      <c r="H1333" s="1" t="s">
        <v>70</v>
      </c>
      <c r="I1333" s="1" t="s">
        <v>243</v>
      </c>
      <c r="J1333" t="str">
        <f>TRIM(CONCATENATE(wiz[[#This Row],[SHIPPER..................]],wiz[[#This Row],[ZIP2..]],wiz[[#This Row],[ZIP3..]]))</f>
        <v>OWENS CORNING FIBERGL| 4305037172</v>
      </c>
      <c r="K1333" s="1">
        <v>8</v>
      </c>
      <c r="L1333" s="1">
        <v>1.9</v>
      </c>
      <c r="M1333" s="1">
        <v>0.17</v>
      </c>
      <c r="N1333" s="1">
        <v>409</v>
      </c>
      <c r="O1333" s="1">
        <v>1.06</v>
      </c>
      <c r="P1333" s="1">
        <v>112</v>
      </c>
      <c r="Q1333" s="1">
        <v>0.33</v>
      </c>
      <c r="R1333" s="1">
        <v>11</v>
      </c>
      <c r="S1333" s="1">
        <v>-102</v>
      </c>
      <c r="T1333" s="1">
        <v>-41</v>
      </c>
      <c r="U1333" s="1">
        <v>62</v>
      </c>
      <c r="V1333" s="1">
        <v>-81</v>
      </c>
      <c r="W1333" s="1">
        <v>43018</v>
      </c>
      <c r="X1333" s="1">
        <v>43050</v>
      </c>
      <c r="Y1333" s="1">
        <v>37172</v>
      </c>
      <c r="Z1333" s="1">
        <v>1.85</v>
      </c>
      <c r="AA1333" s="6">
        <f t="shared" si="264"/>
        <v>733</v>
      </c>
      <c r="AB1333" s="6">
        <f t="shared" si="265"/>
        <v>-648</v>
      </c>
      <c r="AC1333" s="6">
        <f t="shared" si="266"/>
        <v>-44750</v>
      </c>
      <c r="AD1333" s="6">
        <f t="shared" si="267"/>
        <v>-61.050477489768078</v>
      </c>
      <c r="AE1333" s="7">
        <f t="shared" si="268"/>
        <v>-546</v>
      </c>
      <c r="AF1333" t="str">
        <f t="shared" ca="1" si="269"/>
        <v>$V$1036</v>
      </c>
      <c r="AG1333" t="str">
        <f t="shared" ca="1" si="270"/>
        <v>$J$1036</v>
      </c>
      <c r="AH1333" t="str">
        <f t="shared" ca="1" si="271"/>
        <v>OWENS CORNING FIBERGL| 2808655720</v>
      </c>
      <c r="AI1333" t="str">
        <f t="shared" ca="1" si="260"/>
        <v>$K$1036</v>
      </c>
      <c r="AJ1333" s="8">
        <f t="shared" si="261"/>
        <v>1.0914051841746248E-2</v>
      </c>
      <c r="AK1333" s="7">
        <f t="shared" si="262"/>
        <v>-155</v>
      </c>
      <c r="AL1333" s="7" t="str">
        <f t="shared" ca="1" si="272"/>
        <v>b: C H ROBINSON | 4607237643</v>
      </c>
      <c r="AM1333" t="b">
        <f t="shared" si="263"/>
        <v>0</v>
      </c>
    </row>
    <row r="1334" spans="3:39" x14ac:dyDescent="0.3">
      <c r="C1334" s="1" t="s">
        <v>222</v>
      </c>
      <c r="D1334" s="1" t="s">
        <v>218</v>
      </c>
      <c r="E1334" s="1" t="s">
        <v>39</v>
      </c>
      <c r="F1334" s="1" t="s">
        <v>87</v>
      </c>
      <c r="G1334" s="1" t="s">
        <v>173</v>
      </c>
      <c r="H1334" s="1" t="s">
        <v>70</v>
      </c>
      <c r="I1334" s="1" t="s">
        <v>243</v>
      </c>
      <c r="J1334" t="str">
        <f>TRIM(CONCATENATE(wiz[[#This Row],[SHIPPER..................]],wiz[[#This Row],[ZIP2..]],wiz[[#This Row],[ZIP3..]]))</f>
        <v>OWENS CORNING FIBERGL| 4305537172</v>
      </c>
      <c r="K1334" s="1">
        <v>2</v>
      </c>
      <c r="L1334" s="1">
        <v>1.97</v>
      </c>
      <c r="M1334" s="1">
        <v>0.17</v>
      </c>
      <c r="N1334" s="1">
        <v>397</v>
      </c>
      <c r="O1334" s="1">
        <v>0.96</v>
      </c>
      <c r="P1334" s="1">
        <v>0</v>
      </c>
      <c r="Q1334" s="1">
        <v>0.25</v>
      </c>
      <c r="R1334" s="1">
        <v>16</v>
      </c>
      <c r="S1334" s="1">
        <v>-73</v>
      </c>
      <c r="T1334" s="1">
        <v>-45</v>
      </c>
      <c r="U1334" s="1">
        <v>88</v>
      </c>
      <c r="V1334" s="1">
        <v>-30</v>
      </c>
      <c r="W1334" s="1">
        <v>43055</v>
      </c>
      <c r="X1334" s="1">
        <v>43055</v>
      </c>
      <c r="Y1334" s="1">
        <v>37172</v>
      </c>
      <c r="Z1334" s="1">
        <v>1.92</v>
      </c>
      <c r="AA1334" s="6">
        <f t="shared" si="264"/>
        <v>733</v>
      </c>
      <c r="AB1334" s="6">
        <f t="shared" si="265"/>
        <v>-60</v>
      </c>
      <c r="AC1334" s="6">
        <f t="shared" si="266"/>
        <v>-44750</v>
      </c>
      <c r="AD1334" s="6">
        <f t="shared" si="267"/>
        <v>-61.050477489768078</v>
      </c>
      <c r="AE1334" s="7">
        <f t="shared" si="268"/>
        <v>-546</v>
      </c>
      <c r="AF1334" t="str">
        <f t="shared" ca="1" si="269"/>
        <v>$V$1036</v>
      </c>
      <c r="AG1334" t="str">
        <f t="shared" ca="1" si="270"/>
        <v>$J$1036</v>
      </c>
      <c r="AH1334" t="str">
        <f t="shared" ca="1" si="271"/>
        <v>OWENS CORNING FIBERGL| 2808655720</v>
      </c>
      <c r="AI1334" t="str">
        <f t="shared" ca="1" si="260"/>
        <v>$K$1036</v>
      </c>
      <c r="AJ1334" s="8">
        <f t="shared" si="261"/>
        <v>2.7285129604365621E-3</v>
      </c>
      <c r="AK1334" s="7">
        <f t="shared" si="262"/>
        <v>-155</v>
      </c>
      <c r="AL1334" s="7" t="str">
        <f t="shared" ca="1" si="272"/>
        <v>b: C H ROBINSON | 4607237643</v>
      </c>
      <c r="AM1334" t="b">
        <f t="shared" si="263"/>
        <v>0</v>
      </c>
    </row>
    <row r="1335" spans="3:39" x14ac:dyDescent="0.3">
      <c r="C1335" s="1" t="s">
        <v>217</v>
      </c>
      <c r="D1335" s="1" t="s">
        <v>218</v>
      </c>
      <c r="E1335" s="1" t="s">
        <v>39</v>
      </c>
      <c r="F1335" s="1" t="s">
        <v>87</v>
      </c>
      <c r="G1335" s="1" t="s">
        <v>689</v>
      </c>
      <c r="H1335" s="1" t="s">
        <v>70</v>
      </c>
      <c r="I1335" s="1" t="s">
        <v>243</v>
      </c>
      <c r="J1335" t="str">
        <f>TRIM(CONCATENATE(wiz[[#This Row],[SHIPPER..................]],wiz[[#This Row],[ZIP2..]],wiz[[#This Row],[ZIP3..]]))</f>
        <v>OWENS CORNING SALES | 4305037172</v>
      </c>
      <c r="K1335" s="1">
        <v>1</v>
      </c>
      <c r="L1335" s="1">
        <v>1.9</v>
      </c>
      <c r="M1335" s="1">
        <v>0.18</v>
      </c>
      <c r="N1335" s="1">
        <v>409</v>
      </c>
      <c r="O1335" s="1">
        <v>0.71</v>
      </c>
      <c r="P1335" s="1">
        <v>24</v>
      </c>
      <c r="Q1335" s="1">
        <v>0.25</v>
      </c>
      <c r="R1335" s="1">
        <v>10</v>
      </c>
      <c r="S1335" s="1">
        <v>-96</v>
      </c>
      <c r="T1335" s="1">
        <v>42</v>
      </c>
      <c r="U1335" s="1">
        <v>76</v>
      </c>
      <c r="V1335" s="1">
        <v>22</v>
      </c>
      <c r="W1335" s="1">
        <v>43055</v>
      </c>
      <c r="X1335" s="1">
        <v>43050</v>
      </c>
      <c r="Y1335" s="1">
        <v>37172</v>
      </c>
      <c r="Z1335" s="1">
        <v>1.86</v>
      </c>
      <c r="AA1335" s="6">
        <f t="shared" si="264"/>
        <v>313</v>
      </c>
      <c r="AB1335" s="6">
        <f t="shared" si="265"/>
        <v>22</v>
      </c>
      <c r="AC1335" s="6">
        <f t="shared" si="266"/>
        <v>-8700</v>
      </c>
      <c r="AD1335" s="6">
        <f t="shared" si="267"/>
        <v>-27.795527156549522</v>
      </c>
      <c r="AE1335" s="7">
        <f t="shared" si="268"/>
        <v>-472</v>
      </c>
      <c r="AF1335" t="str">
        <f t="shared" ca="1" si="269"/>
        <v>$V$1060</v>
      </c>
      <c r="AG1335" t="str">
        <f t="shared" ca="1" si="270"/>
        <v>$J$1060</v>
      </c>
      <c r="AH1335" t="str">
        <f t="shared" ca="1" si="271"/>
        <v>OWENS CORNING SALES | 2808679556</v>
      </c>
      <c r="AI1335" t="str">
        <f t="shared" ca="1" si="260"/>
        <v>$K$1060</v>
      </c>
      <c r="AJ1335" s="8">
        <f t="shared" si="261"/>
        <v>3.1948881789137379E-3</v>
      </c>
      <c r="AK1335" s="7">
        <f t="shared" si="262"/>
        <v>-156</v>
      </c>
      <c r="AL1335" s="7" t="str">
        <f t="shared" ca="1" si="272"/>
        <v>b: MATSON LOGISTICS | 881728379</v>
      </c>
      <c r="AM1335" t="b">
        <f t="shared" si="263"/>
        <v>0</v>
      </c>
    </row>
    <row r="1336" spans="3:39" x14ac:dyDescent="0.3">
      <c r="C1336" s="1" t="s">
        <v>78</v>
      </c>
      <c r="D1336" s="1" t="s">
        <v>79</v>
      </c>
      <c r="E1336" s="1" t="s">
        <v>39</v>
      </c>
      <c r="F1336" s="1" t="s">
        <v>87</v>
      </c>
      <c r="G1336" s="1" t="s">
        <v>393</v>
      </c>
      <c r="H1336" s="1" t="s">
        <v>44</v>
      </c>
      <c r="I1336" s="1" t="s">
        <v>464</v>
      </c>
      <c r="J1336" t="str">
        <f>TRIM(CONCATENATE(wiz[[#This Row],[SHIPPER..................]],wiz[[#This Row],[ZIP2..]],wiz[[#This Row],[ZIP3..]]))</f>
        <v>TRACTOR SUPPLY MANHAT| 4320142134</v>
      </c>
      <c r="K1336" s="1">
        <v>13</v>
      </c>
      <c r="L1336" s="1">
        <v>2.04</v>
      </c>
      <c r="M1336" s="1">
        <v>0.21</v>
      </c>
      <c r="N1336" s="1">
        <v>348</v>
      </c>
      <c r="O1336" s="1">
        <v>0.56000000000000005</v>
      </c>
      <c r="P1336" s="1">
        <v>17</v>
      </c>
      <c r="Q1336" s="1">
        <v>0.25</v>
      </c>
      <c r="R1336" s="1">
        <v>-12</v>
      </c>
      <c r="S1336" s="1">
        <v>-28</v>
      </c>
      <c r="T1336" s="1">
        <v>65</v>
      </c>
      <c r="U1336" s="1">
        <v>96</v>
      </c>
      <c r="V1336" s="1">
        <v>133</v>
      </c>
      <c r="W1336" s="1">
        <v>43123</v>
      </c>
      <c r="X1336" s="1">
        <v>43201</v>
      </c>
      <c r="Y1336" s="1">
        <v>42134</v>
      </c>
      <c r="Z1336" s="1">
        <v>2.0299999999999998</v>
      </c>
      <c r="AA1336" s="6">
        <f t="shared" si="264"/>
        <v>533</v>
      </c>
      <c r="AB1336" s="6">
        <f t="shared" si="265"/>
        <v>1729</v>
      </c>
      <c r="AC1336" s="6">
        <f t="shared" si="266"/>
        <v>27994</v>
      </c>
      <c r="AD1336" s="6">
        <f t="shared" si="267"/>
        <v>52.521575984990619</v>
      </c>
      <c r="AE1336" s="7">
        <f t="shared" si="268"/>
        <v>-627</v>
      </c>
      <c r="AF1336" t="str">
        <f t="shared" ca="1" si="269"/>
        <v>$V$356</v>
      </c>
      <c r="AG1336" t="str">
        <f t="shared" ca="1" si="270"/>
        <v>$J$356</v>
      </c>
      <c r="AH1336" t="str">
        <f t="shared" ca="1" si="271"/>
        <v>TRACTOR SUPPLY MANHAT| 3070142134</v>
      </c>
      <c r="AI1336" t="str">
        <f t="shared" ca="1" si="260"/>
        <v>$K$356</v>
      </c>
      <c r="AJ1336" s="8">
        <f t="shared" si="261"/>
        <v>2.4390243902439025E-2</v>
      </c>
      <c r="AK1336" s="7">
        <f t="shared" si="262"/>
        <v>-192</v>
      </c>
      <c r="AL1336" s="7" t="str">
        <f t="shared" ca="1" si="272"/>
        <v>b: C H ROBINSON | 4817435150</v>
      </c>
      <c r="AM1336" t="b">
        <f t="shared" si="263"/>
        <v>0</v>
      </c>
    </row>
    <row r="1337" spans="3:39" x14ac:dyDescent="0.3">
      <c r="C1337" s="1" t="s">
        <v>78</v>
      </c>
      <c r="D1337" s="1" t="s">
        <v>79</v>
      </c>
      <c r="E1337" s="1" t="s">
        <v>39</v>
      </c>
      <c r="F1337" s="1" t="s">
        <v>87</v>
      </c>
      <c r="G1337" s="1" t="s">
        <v>296</v>
      </c>
      <c r="H1337" s="1" t="s">
        <v>44</v>
      </c>
      <c r="I1337" s="1" t="s">
        <v>464</v>
      </c>
      <c r="J1337" t="str">
        <f>TRIM(CONCATENATE(wiz[[#This Row],[SHIPPER..................]],wiz[[#This Row],[ZIP2..]],wiz[[#This Row],[ZIP3..]]))</f>
        <v>TRACTOR SUPPLY MANHAT| 4312542134</v>
      </c>
      <c r="K1337" s="1">
        <v>1</v>
      </c>
      <c r="L1337" s="1">
        <v>2.15</v>
      </c>
      <c r="M1337" s="1">
        <v>0.22</v>
      </c>
      <c r="N1337" s="1">
        <v>345</v>
      </c>
      <c r="O1337" s="1">
        <v>0.42</v>
      </c>
      <c r="P1337" s="1">
        <v>0</v>
      </c>
      <c r="Q1337" s="1">
        <v>0.25</v>
      </c>
      <c r="R1337" s="1">
        <v>-3</v>
      </c>
      <c r="S1337" s="1">
        <v>23</v>
      </c>
      <c r="T1337" s="1">
        <v>98</v>
      </c>
      <c r="U1337" s="1">
        <v>120</v>
      </c>
      <c r="V1337" s="1">
        <v>241</v>
      </c>
      <c r="W1337" s="1">
        <v>43125</v>
      </c>
      <c r="X1337" s="1">
        <v>43125</v>
      </c>
      <c r="Y1337" s="1">
        <v>42134</v>
      </c>
      <c r="Z1337" s="1">
        <v>2.15</v>
      </c>
      <c r="AA1337" s="6">
        <f t="shared" si="264"/>
        <v>533</v>
      </c>
      <c r="AB1337" s="6">
        <f t="shared" si="265"/>
        <v>241</v>
      </c>
      <c r="AC1337" s="6">
        <f t="shared" si="266"/>
        <v>27994</v>
      </c>
      <c r="AD1337" s="6">
        <f t="shared" si="267"/>
        <v>52.521575984990619</v>
      </c>
      <c r="AE1337" s="7">
        <f t="shared" si="268"/>
        <v>-627</v>
      </c>
      <c r="AF1337" t="str">
        <f t="shared" ca="1" si="269"/>
        <v>$V$356</v>
      </c>
      <c r="AG1337" t="str">
        <f t="shared" ca="1" si="270"/>
        <v>$J$356</v>
      </c>
      <c r="AH1337" t="str">
        <f t="shared" ca="1" si="271"/>
        <v>TRACTOR SUPPLY MANHAT| 3070142134</v>
      </c>
      <c r="AI1337" t="str">
        <f t="shared" ca="1" si="260"/>
        <v>$K$356</v>
      </c>
      <c r="AJ1337" s="8">
        <f t="shared" si="261"/>
        <v>1.876172607879925E-3</v>
      </c>
      <c r="AK1337" s="7">
        <f t="shared" si="262"/>
        <v>-192</v>
      </c>
      <c r="AL1337" s="7" t="str">
        <f t="shared" ca="1" si="272"/>
        <v>b: C H ROBINSON | 4817435150</v>
      </c>
      <c r="AM1337" t="b">
        <f t="shared" si="263"/>
        <v>0</v>
      </c>
    </row>
    <row r="1338" spans="3:39" x14ac:dyDescent="0.3">
      <c r="C1338" s="1" t="s">
        <v>677</v>
      </c>
      <c r="D1338" s="1" t="s">
        <v>678</v>
      </c>
      <c r="E1338" s="1" t="s">
        <v>39</v>
      </c>
      <c r="F1338" s="1" t="s">
        <v>87</v>
      </c>
      <c r="G1338" s="1" t="s">
        <v>233</v>
      </c>
      <c r="H1338" s="1" t="s">
        <v>44</v>
      </c>
      <c r="I1338" s="1" t="s">
        <v>1414</v>
      </c>
      <c r="J1338" t="str">
        <f>TRIM(CONCATENATE(wiz[[#This Row],[SHIPPER..................]],wiz[[#This Row],[ZIP2..]],wiz[[#This Row],[ZIP3..]]))</f>
        <v>b: TRANSFIX | 4312342459</v>
      </c>
      <c r="K1338" s="1">
        <v>2</v>
      </c>
      <c r="L1338" s="1">
        <v>1.43</v>
      </c>
      <c r="M1338" s="1">
        <v>0.27</v>
      </c>
      <c r="N1338" s="1">
        <v>361</v>
      </c>
      <c r="O1338" s="1">
        <v>0.9</v>
      </c>
      <c r="P1338" s="1">
        <v>24</v>
      </c>
      <c r="Q1338" s="1">
        <v>0.25</v>
      </c>
      <c r="R1338" s="1">
        <v>-22</v>
      </c>
      <c r="S1338" s="1">
        <v>-7</v>
      </c>
      <c r="T1338" s="1">
        <v>-30</v>
      </c>
      <c r="U1338" s="1">
        <v>1</v>
      </c>
      <c r="V1338" s="1">
        <v>-36</v>
      </c>
      <c r="W1338" s="1">
        <v>43137</v>
      </c>
      <c r="X1338" s="1">
        <v>43123</v>
      </c>
      <c r="Y1338" s="1">
        <v>42459</v>
      </c>
      <c r="Z1338" s="1">
        <v>1.48</v>
      </c>
      <c r="AA1338" s="6">
        <f t="shared" si="264"/>
        <v>10</v>
      </c>
      <c r="AB1338" s="6">
        <f t="shared" si="265"/>
        <v>-72</v>
      </c>
      <c r="AC1338" s="6">
        <f t="shared" si="266"/>
        <v>-508</v>
      </c>
      <c r="AD1338" s="6">
        <f t="shared" si="267"/>
        <v>-50.8</v>
      </c>
      <c r="AE1338" s="7">
        <f t="shared" si="268"/>
        <v>-457</v>
      </c>
      <c r="AF1338" t="str">
        <f t="shared" ca="1" si="269"/>
        <v>$V$1099</v>
      </c>
      <c r="AG1338" t="str">
        <f t="shared" ca="1" si="270"/>
        <v>$J$1099</v>
      </c>
      <c r="AH1338" t="str">
        <f t="shared" ca="1" si="271"/>
        <v>b: TRANSFIX | 2811535020</v>
      </c>
      <c r="AI1338" t="str">
        <f t="shared" ca="1" si="260"/>
        <v>$K$1099</v>
      </c>
      <c r="AJ1338" s="8">
        <f t="shared" si="261"/>
        <v>0.2</v>
      </c>
      <c r="AK1338" s="7">
        <f t="shared" si="262"/>
        <v>-457</v>
      </c>
      <c r="AL1338" s="7" t="str">
        <f t="shared" ca="1" si="272"/>
        <v>b: TRANSFIX | 2811535020</v>
      </c>
      <c r="AM1338" t="b">
        <f t="shared" si="263"/>
        <v>0</v>
      </c>
    </row>
    <row r="1339" spans="3:39" x14ac:dyDescent="0.3">
      <c r="C1339" s="1" t="s">
        <v>222</v>
      </c>
      <c r="D1339" s="1" t="s">
        <v>218</v>
      </c>
      <c r="E1339" s="1" t="s">
        <v>39</v>
      </c>
      <c r="F1339" s="1" t="s">
        <v>87</v>
      </c>
      <c r="G1339" s="1" t="s">
        <v>470</v>
      </c>
      <c r="H1339" s="1" t="s">
        <v>246</v>
      </c>
      <c r="I1339" s="1" t="s">
        <v>484</v>
      </c>
      <c r="J1339" t="str">
        <f>TRIM(CONCATENATE(wiz[[#This Row],[SHIPPER..................]],wiz[[#This Row],[ZIP2..]],wiz[[#This Row],[ZIP3..]]))</f>
        <v>OWENS CORNING FIBERGL| 4302570801</v>
      </c>
      <c r="K1339" s="1">
        <v>2</v>
      </c>
      <c r="L1339" s="1">
        <v>1.76</v>
      </c>
      <c r="M1339" s="1">
        <v>0.17</v>
      </c>
      <c r="N1339" s="1">
        <v>955</v>
      </c>
      <c r="O1339" s="1">
        <v>2.06</v>
      </c>
      <c r="P1339" s="1">
        <v>26</v>
      </c>
      <c r="Q1339" s="1">
        <v>0.25</v>
      </c>
      <c r="R1339" s="1">
        <v>38</v>
      </c>
      <c r="S1339" s="1">
        <v>-78</v>
      </c>
      <c r="T1339" s="1">
        <v>-44</v>
      </c>
      <c r="U1339" s="1">
        <v>39</v>
      </c>
      <c r="V1339" s="1">
        <v>-83</v>
      </c>
      <c r="W1339" s="1">
        <v>43055</v>
      </c>
      <c r="X1339" s="1">
        <v>43025</v>
      </c>
      <c r="Y1339" s="1">
        <v>70801</v>
      </c>
      <c r="Z1339" s="1">
        <v>1.71</v>
      </c>
      <c r="AA1339" s="6">
        <f t="shared" si="264"/>
        <v>733</v>
      </c>
      <c r="AB1339" s="6">
        <f t="shared" si="265"/>
        <v>-166</v>
      </c>
      <c r="AC1339" s="6">
        <f t="shared" si="266"/>
        <v>-44750</v>
      </c>
      <c r="AD1339" s="6">
        <f t="shared" si="267"/>
        <v>-61.050477489768078</v>
      </c>
      <c r="AE1339" s="7">
        <f t="shared" si="268"/>
        <v>-546</v>
      </c>
      <c r="AF1339" t="str">
        <f t="shared" ca="1" si="269"/>
        <v>$V$1036</v>
      </c>
      <c r="AG1339" t="str">
        <f t="shared" ca="1" si="270"/>
        <v>$J$1036</v>
      </c>
      <c r="AH1339" t="str">
        <f t="shared" ca="1" si="271"/>
        <v>OWENS CORNING FIBERGL| 2808655720</v>
      </c>
      <c r="AI1339" t="str">
        <f t="shared" ca="1" si="260"/>
        <v>$K$1036</v>
      </c>
      <c r="AJ1339" s="8">
        <f t="shared" si="261"/>
        <v>2.7285129604365621E-3</v>
      </c>
      <c r="AK1339" s="7">
        <f t="shared" si="262"/>
        <v>-155</v>
      </c>
      <c r="AL1339" s="7" t="str">
        <f t="shared" ca="1" si="272"/>
        <v>b: C H ROBINSON | 4607237643</v>
      </c>
      <c r="AM1339" t="b">
        <f t="shared" si="263"/>
        <v>0</v>
      </c>
    </row>
    <row r="1340" spans="3:39" x14ac:dyDescent="0.3">
      <c r="C1340" s="1" t="s">
        <v>222</v>
      </c>
      <c r="D1340" s="1" t="s">
        <v>218</v>
      </c>
      <c r="E1340" s="1" t="s">
        <v>39</v>
      </c>
      <c r="F1340" s="1" t="s">
        <v>87</v>
      </c>
      <c r="G1340" s="1" t="s">
        <v>173</v>
      </c>
      <c r="H1340" s="1" t="s">
        <v>246</v>
      </c>
      <c r="I1340" s="1" t="s">
        <v>484</v>
      </c>
      <c r="J1340" t="str">
        <f>TRIM(CONCATENATE(wiz[[#This Row],[SHIPPER..................]],wiz[[#This Row],[ZIP2..]],wiz[[#This Row],[ZIP3..]]))</f>
        <v>OWENS CORNING FIBERGL| 4305570801</v>
      </c>
      <c r="K1340" s="1">
        <v>1</v>
      </c>
      <c r="L1340" s="1">
        <v>1.76</v>
      </c>
      <c r="M1340" s="1">
        <v>0.17</v>
      </c>
      <c r="N1340" s="1">
        <v>962</v>
      </c>
      <c r="O1340" s="1">
        <v>1.58</v>
      </c>
      <c r="P1340" s="1">
        <v>41</v>
      </c>
      <c r="Q1340" s="1">
        <v>0.25</v>
      </c>
      <c r="R1340" s="1">
        <v>39</v>
      </c>
      <c r="S1340" s="1">
        <v>-73</v>
      </c>
      <c r="T1340" s="1">
        <v>70</v>
      </c>
      <c r="U1340" s="1">
        <v>43</v>
      </c>
      <c r="V1340" s="1">
        <v>40</v>
      </c>
      <c r="W1340" s="1">
        <v>43123</v>
      </c>
      <c r="X1340" s="1">
        <v>43055</v>
      </c>
      <c r="Y1340" s="1">
        <v>70801</v>
      </c>
      <c r="Z1340" s="1">
        <v>1.71</v>
      </c>
      <c r="AA1340" s="6">
        <f t="shared" si="264"/>
        <v>733</v>
      </c>
      <c r="AB1340" s="6">
        <f t="shared" si="265"/>
        <v>40</v>
      </c>
      <c r="AC1340" s="6">
        <f t="shared" si="266"/>
        <v>-44750</v>
      </c>
      <c r="AD1340" s="6">
        <f t="shared" si="267"/>
        <v>-61.050477489768078</v>
      </c>
      <c r="AE1340" s="7">
        <f t="shared" si="268"/>
        <v>-546</v>
      </c>
      <c r="AF1340" t="str">
        <f t="shared" ca="1" si="269"/>
        <v>$V$1036</v>
      </c>
      <c r="AG1340" t="str">
        <f t="shared" ca="1" si="270"/>
        <v>$J$1036</v>
      </c>
      <c r="AH1340" t="str">
        <f t="shared" ca="1" si="271"/>
        <v>OWENS CORNING FIBERGL| 2808655720</v>
      </c>
      <c r="AI1340" t="str">
        <f t="shared" ca="1" si="260"/>
        <v>$K$1036</v>
      </c>
      <c r="AJ1340" s="8">
        <f t="shared" si="261"/>
        <v>1.364256480218281E-3</v>
      </c>
      <c r="AK1340" s="7">
        <f t="shared" si="262"/>
        <v>-155</v>
      </c>
      <c r="AL1340" s="7" t="str">
        <f t="shared" ca="1" si="272"/>
        <v>b: C H ROBINSON | 4607237643</v>
      </c>
      <c r="AM1340" t="b">
        <f t="shared" si="263"/>
        <v>0</v>
      </c>
    </row>
    <row r="1341" spans="3:39" x14ac:dyDescent="0.3">
      <c r="C1341" s="1" t="s">
        <v>217</v>
      </c>
      <c r="D1341" s="1" t="s">
        <v>218</v>
      </c>
      <c r="E1341" s="1" t="s">
        <v>39</v>
      </c>
      <c r="F1341" s="1" t="s">
        <v>87</v>
      </c>
      <c r="G1341" s="1" t="s">
        <v>470</v>
      </c>
      <c r="H1341" s="1" t="s">
        <v>246</v>
      </c>
      <c r="I1341" s="1" t="s">
        <v>484</v>
      </c>
      <c r="J1341" t="str">
        <f>TRIM(CONCATENATE(wiz[[#This Row],[SHIPPER..................]],wiz[[#This Row],[ZIP2..]],wiz[[#This Row],[ZIP3..]]))</f>
        <v>OWENS CORNING SALES | 4302570801</v>
      </c>
      <c r="K1341" s="1">
        <v>1</v>
      </c>
      <c r="L1341" s="1">
        <v>1.76</v>
      </c>
      <c r="M1341" s="1">
        <v>0.18</v>
      </c>
      <c r="N1341" s="1">
        <v>955</v>
      </c>
      <c r="O1341" s="1">
        <v>1.71</v>
      </c>
      <c r="P1341" s="1">
        <v>29</v>
      </c>
      <c r="Q1341" s="1">
        <v>0.25</v>
      </c>
      <c r="R1341" s="1">
        <v>29</v>
      </c>
      <c r="S1341" s="1">
        <v>-91</v>
      </c>
      <c r="T1341" s="1">
        <v>39</v>
      </c>
      <c r="U1341" s="1">
        <v>48</v>
      </c>
      <c r="V1341" s="1">
        <v>-4</v>
      </c>
      <c r="W1341" s="1">
        <v>43125</v>
      </c>
      <c r="X1341" s="1">
        <v>43025</v>
      </c>
      <c r="Y1341" s="1">
        <v>70801</v>
      </c>
      <c r="Z1341" s="1">
        <v>1.72</v>
      </c>
      <c r="AA1341" s="6">
        <f t="shared" si="264"/>
        <v>313</v>
      </c>
      <c r="AB1341" s="6">
        <f t="shared" si="265"/>
        <v>-4</v>
      </c>
      <c r="AC1341" s="6">
        <f t="shared" si="266"/>
        <v>-8700</v>
      </c>
      <c r="AD1341" s="6">
        <f t="shared" si="267"/>
        <v>-27.795527156549522</v>
      </c>
      <c r="AE1341" s="7">
        <f t="shared" si="268"/>
        <v>-472</v>
      </c>
      <c r="AF1341" t="str">
        <f t="shared" ca="1" si="269"/>
        <v>$V$1060</v>
      </c>
      <c r="AG1341" t="str">
        <f t="shared" ca="1" si="270"/>
        <v>$J$1060</v>
      </c>
      <c r="AH1341" t="str">
        <f t="shared" ca="1" si="271"/>
        <v>OWENS CORNING SALES | 2808679556</v>
      </c>
      <c r="AI1341" t="str">
        <f t="shared" ca="1" si="260"/>
        <v>$K$1060</v>
      </c>
      <c r="AJ1341" s="8">
        <f t="shared" si="261"/>
        <v>3.1948881789137379E-3</v>
      </c>
      <c r="AK1341" s="7">
        <f t="shared" si="262"/>
        <v>-156</v>
      </c>
      <c r="AL1341" s="7" t="str">
        <f t="shared" ca="1" si="272"/>
        <v>b: MATSON LOGISTICS | 881728379</v>
      </c>
      <c r="AM1341" t="b">
        <f t="shared" si="263"/>
        <v>0</v>
      </c>
    </row>
    <row r="1342" spans="3:39" x14ac:dyDescent="0.3">
      <c r="C1342" s="1" t="s">
        <v>222</v>
      </c>
      <c r="D1342" s="1" t="s">
        <v>218</v>
      </c>
      <c r="E1342" s="1" t="s">
        <v>39</v>
      </c>
      <c r="F1342" s="1" t="s">
        <v>87</v>
      </c>
      <c r="G1342" s="1" t="s">
        <v>470</v>
      </c>
      <c r="H1342" s="1" t="s">
        <v>246</v>
      </c>
      <c r="I1342" s="1" t="s">
        <v>1415</v>
      </c>
      <c r="J1342" t="str">
        <f>TRIM(CONCATENATE(wiz[[#This Row],[SHIPPER..................]],wiz[[#This Row],[ZIP2..]],wiz[[#This Row],[ZIP3..]]))</f>
        <v>OWENS CORNING FIBERGL| 4302570140</v>
      </c>
      <c r="K1342" s="1">
        <v>1</v>
      </c>
      <c r="L1342" s="1">
        <v>1.76</v>
      </c>
      <c r="M1342" s="1">
        <v>0.17</v>
      </c>
      <c r="N1342" s="1">
        <v>938</v>
      </c>
      <c r="O1342" s="1">
        <v>2</v>
      </c>
      <c r="P1342" s="1">
        <v>49</v>
      </c>
      <c r="Q1342" s="1">
        <v>0.25</v>
      </c>
      <c r="R1342" s="1">
        <v>2</v>
      </c>
      <c r="S1342" s="1">
        <v>-78</v>
      </c>
      <c r="T1342" s="1">
        <v>-44</v>
      </c>
      <c r="U1342" s="1">
        <v>113</v>
      </c>
      <c r="V1342" s="1">
        <v>-9</v>
      </c>
      <c r="W1342" s="1">
        <v>43725</v>
      </c>
      <c r="X1342" s="1">
        <v>43025</v>
      </c>
      <c r="Y1342" s="1">
        <v>70140</v>
      </c>
      <c r="Z1342" s="1">
        <v>1.71</v>
      </c>
      <c r="AA1342" s="6">
        <f t="shared" si="264"/>
        <v>733</v>
      </c>
      <c r="AB1342" s="6">
        <f t="shared" si="265"/>
        <v>-9</v>
      </c>
      <c r="AC1342" s="6">
        <f t="shared" si="266"/>
        <v>-44750</v>
      </c>
      <c r="AD1342" s="6">
        <f t="shared" si="267"/>
        <v>-61.050477489768078</v>
      </c>
      <c r="AE1342" s="7">
        <f t="shared" si="268"/>
        <v>-546</v>
      </c>
      <c r="AF1342" t="str">
        <f t="shared" ca="1" si="269"/>
        <v>$V$1036</v>
      </c>
      <c r="AG1342" t="str">
        <f t="shared" ca="1" si="270"/>
        <v>$J$1036</v>
      </c>
      <c r="AH1342" t="str">
        <f t="shared" ca="1" si="271"/>
        <v>OWENS CORNING FIBERGL| 2808655720</v>
      </c>
      <c r="AI1342" t="str">
        <f t="shared" ca="1" si="260"/>
        <v>$K$1036</v>
      </c>
      <c r="AJ1342" s="8">
        <f t="shared" si="261"/>
        <v>1.364256480218281E-3</v>
      </c>
      <c r="AK1342" s="7">
        <f t="shared" si="262"/>
        <v>-155</v>
      </c>
      <c r="AL1342" s="7" t="str">
        <f t="shared" ca="1" si="272"/>
        <v>b: C H ROBINSON | 4607237643</v>
      </c>
      <c r="AM1342" t="b">
        <f t="shared" si="263"/>
        <v>0</v>
      </c>
    </row>
    <row r="1343" spans="3:39" x14ac:dyDescent="0.3">
      <c r="C1343" s="1" t="s">
        <v>222</v>
      </c>
      <c r="D1343" s="1" t="s">
        <v>218</v>
      </c>
      <c r="E1343" s="1" t="s">
        <v>39</v>
      </c>
      <c r="F1343" s="1" t="s">
        <v>87</v>
      </c>
      <c r="G1343" s="1" t="s">
        <v>470</v>
      </c>
      <c r="H1343" s="1" t="s">
        <v>246</v>
      </c>
      <c r="I1343" s="1" t="s">
        <v>1416</v>
      </c>
      <c r="J1343" t="str">
        <f>TRIM(CONCATENATE(wiz[[#This Row],[SHIPPER..................]],wiz[[#This Row],[ZIP2..]],wiz[[#This Row],[ZIP3..]]))</f>
        <v>OWENS CORNING FIBERGL| 4302570001</v>
      </c>
      <c r="K1343" s="1">
        <v>2</v>
      </c>
      <c r="L1343" s="1">
        <v>1.76</v>
      </c>
      <c r="M1343" s="1">
        <v>0.17</v>
      </c>
      <c r="N1343" s="1">
        <v>935</v>
      </c>
      <c r="O1343" s="1">
        <v>1.48</v>
      </c>
      <c r="P1343" s="1">
        <v>19</v>
      </c>
      <c r="Q1343" s="1">
        <v>0.25</v>
      </c>
      <c r="R1343" s="1">
        <v>38</v>
      </c>
      <c r="S1343" s="1">
        <v>-78</v>
      </c>
      <c r="T1343" s="1">
        <v>79</v>
      </c>
      <c r="U1343" s="1">
        <v>75</v>
      </c>
      <c r="V1343" s="1">
        <v>76</v>
      </c>
      <c r="W1343" s="1">
        <v>43055</v>
      </c>
      <c r="X1343" s="1">
        <v>43025</v>
      </c>
      <c r="Y1343" s="1">
        <v>70001</v>
      </c>
      <c r="Z1343" s="1">
        <v>1.71</v>
      </c>
      <c r="AA1343" s="6">
        <f t="shared" si="264"/>
        <v>733</v>
      </c>
      <c r="AB1343" s="6">
        <f t="shared" si="265"/>
        <v>152</v>
      </c>
      <c r="AC1343" s="6">
        <f t="shared" si="266"/>
        <v>-44750</v>
      </c>
      <c r="AD1343" s="6">
        <f t="shared" si="267"/>
        <v>-61.050477489768078</v>
      </c>
      <c r="AE1343" s="7">
        <f t="shared" si="268"/>
        <v>-546</v>
      </c>
      <c r="AF1343" t="str">
        <f t="shared" ca="1" si="269"/>
        <v>$V$1036</v>
      </c>
      <c r="AG1343" t="str">
        <f t="shared" ca="1" si="270"/>
        <v>$J$1036</v>
      </c>
      <c r="AH1343" t="str">
        <f t="shared" ca="1" si="271"/>
        <v>OWENS CORNING FIBERGL| 2808655720</v>
      </c>
      <c r="AI1343" t="str">
        <f t="shared" ca="1" si="260"/>
        <v>$K$1036</v>
      </c>
      <c r="AJ1343" s="8">
        <f t="shared" si="261"/>
        <v>2.7285129604365621E-3</v>
      </c>
      <c r="AK1343" s="7">
        <f t="shared" si="262"/>
        <v>-155</v>
      </c>
      <c r="AL1343" s="7" t="str">
        <f t="shared" ca="1" si="272"/>
        <v>b: C H ROBINSON | 4607237643</v>
      </c>
      <c r="AM1343" t="b">
        <f t="shared" si="263"/>
        <v>0</v>
      </c>
    </row>
    <row r="1344" spans="3:39" x14ac:dyDescent="0.3">
      <c r="C1344" s="1" t="s">
        <v>222</v>
      </c>
      <c r="D1344" s="1" t="s">
        <v>218</v>
      </c>
      <c r="E1344" s="1" t="s">
        <v>39</v>
      </c>
      <c r="F1344" s="1" t="s">
        <v>87</v>
      </c>
      <c r="G1344" s="1" t="s">
        <v>470</v>
      </c>
      <c r="H1344" s="1" t="s">
        <v>246</v>
      </c>
      <c r="I1344" s="1" t="s">
        <v>1008</v>
      </c>
      <c r="J1344" t="str">
        <f>TRIM(CONCATENATE(wiz[[#This Row],[SHIPPER..................]],wiz[[#This Row],[ZIP2..]],wiz[[#This Row],[ZIP3..]]))</f>
        <v>OWENS CORNING FIBERGL| 4302570140</v>
      </c>
      <c r="K1344" s="1">
        <v>1</v>
      </c>
      <c r="L1344" s="1">
        <v>1.76</v>
      </c>
      <c r="M1344" s="1">
        <v>0.18</v>
      </c>
      <c r="N1344" s="1">
        <v>930</v>
      </c>
      <c r="O1344" s="1">
        <v>1.42</v>
      </c>
      <c r="P1344" s="1">
        <v>44</v>
      </c>
      <c r="Q1344" s="1">
        <v>0.25</v>
      </c>
      <c r="R1344" s="1">
        <v>28</v>
      </c>
      <c r="S1344" s="1">
        <v>-78</v>
      </c>
      <c r="T1344" s="1">
        <v>93</v>
      </c>
      <c r="U1344" s="1">
        <v>81</v>
      </c>
      <c r="V1344" s="1">
        <v>96</v>
      </c>
      <c r="W1344" s="1">
        <v>43015</v>
      </c>
      <c r="X1344" s="1">
        <v>43025</v>
      </c>
      <c r="Y1344" s="1">
        <v>70140</v>
      </c>
      <c r="Z1344" s="1">
        <v>1.72</v>
      </c>
      <c r="AA1344" s="6">
        <f t="shared" si="264"/>
        <v>733</v>
      </c>
      <c r="AB1344" s="6">
        <f t="shared" si="265"/>
        <v>96</v>
      </c>
      <c r="AC1344" s="6">
        <f t="shared" si="266"/>
        <v>-44750</v>
      </c>
      <c r="AD1344" s="6">
        <f t="shared" si="267"/>
        <v>-61.050477489768078</v>
      </c>
      <c r="AE1344" s="7">
        <f t="shared" si="268"/>
        <v>-546</v>
      </c>
      <c r="AF1344" t="str">
        <f t="shared" ca="1" si="269"/>
        <v>$V$1036</v>
      </c>
      <c r="AG1344" t="str">
        <f t="shared" ca="1" si="270"/>
        <v>$J$1036</v>
      </c>
      <c r="AH1344" t="str">
        <f t="shared" ca="1" si="271"/>
        <v>OWENS CORNING FIBERGL| 2808655720</v>
      </c>
      <c r="AI1344" t="str">
        <f t="shared" ca="1" si="260"/>
        <v>$K$1036</v>
      </c>
      <c r="AJ1344" s="8">
        <f t="shared" si="261"/>
        <v>1.364256480218281E-3</v>
      </c>
      <c r="AK1344" s="7">
        <f t="shared" si="262"/>
        <v>-155</v>
      </c>
      <c r="AL1344" s="7" t="str">
        <f t="shared" ca="1" si="272"/>
        <v>b: C H ROBINSON | 4607237643</v>
      </c>
      <c r="AM1344" t="b">
        <f t="shared" si="263"/>
        <v>0</v>
      </c>
    </row>
    <row r="1345" spans="3:39" x14ac:dyDescent="0.3">
      <c r="C1345" s="1" t="s">
        <v>1417</v>
      </c>
      <c r="D1345" s="1" t="s">
        <v>1418</v>
      </c>
      <c r="E1345" s="1" t="s">
        <v>39</v>
      </c>
      <c r="F1345" s="1" t="s">
        <v>87</v>
      </c>
      <c r="G1345" s="1" t="s">
        <v>1419</v>
      </c>
      <c r="H1345" s="1" t="s">
        <v>66</v>
      </c>
      <c r="I1345" s="1" t="s">
        <v>1420</v>
      </c>
      <c r="J1345" t="str">
        <f>TRIM(CONCATENATE(wiz[[#This Row],[SHIPPER..................]],wiz[[#This Row],[ZIP2..]],wiz[[#This Row],[ZIP3..]]))</f>
        <v>BUILDING SYSTEMS TRAN| 4314039667</v>
      </c>
      <c r="K1345" s="1">
        <v>1</v>
      </c>
      <c r="L1345" s="1">
        <v>1.23</v>
      </c>
      <c r="M1345" s="1">
        <v>0.27</v>
      </c>
      <c r="N1345" s="1">
        <v>831</v>
      </c>
      <c r="O1345" s="1">
        <v>2.75</v>
      </c>
      <c r="P1345" s="1">
        <v>155</v>
      </c>
      <c r="Q1345" s="1">
        <v>0.4</v>
      </c>
      <c r="R1345" s="1">
        <v>-50</v>
      </c>
      <c r="S1345" s="1">
        <v>-184</v>
      </c>
      <c r="T1345" s="1">
        <v>-234</v>
      </c>
      <c r="U1345" s="1">
        <v>-677</v>
      </c>
      <c r="V1345" s="1">
        <v>-1095</v>
      </c>
      <c r="W1345" s="1">
        <v>44240</v>
      </c>
      <c r="X1345" s="1">
        <v>43140</v>
      </c>
      <c r="Y1345" s="1">
        <v>39667</v>
      </c>
      <c r="Z1345" s="1">
        <v>1.28</v>
      </c>
      <c r="AA1345" s="6">
        <f t="shared" si="264"/>
        <v>1</v>
      </c>
      <c r="AB1345" s="6">
        <f t="shared" si="265"/>
        <v>-1095</v>
      </c>
      <c r="AC1345" s="6">
        <f t="shared" si="266"/>
        <v>-1095</v>
      </c>
      <c r="AD1345" s="6">
        <f t="shared" si="267"/>
        <v>-1095</v>
      </c>
      <c r="AE1345" s="7">
        <f t="shared" si="268"/>
        <v>-1095</v>
      </c>
      <c r="AF1345" t="str">
        <f t="shared" ca="1" si="269"/>
        <v>$V$1345</v>
      </c>
      <c r="AG1345" t="str">
        <f t="shared" ca="1" si="270"/>
        <v>$J$1345</v>
      </c>
      <c r="AH1345" t="str">
        <f t="shared" ca="1" si="271"/>
        <v>BUILDING SYSTEMS TRAN| 4314039667</v>
      </c>
      <c r="AI1345" t="str">
        <f t="shared" ca="1" si="260"/>
        <v>$K$1345</v>
      </c>
      <c r="AJ1345" s="8">
        <f t="shared" si="261"/>
        <v>1</v>
      </c>
      <c r="AK1345" s="7">
        <f t="shared" si="262"/>
        <v>-1095</v>
      </c>
      <c r="AL1345" s="7" t="str">
        <f t="shared" ca="1" si="272"/>
        <v>BUILDING SYSTEMS TRAN| 4314039667</v>
      </c>
      <c r="AM1345" t="str">
        <f t="shared" si="263"/>
        <v>BUILDING SYSTEMS TRAN| 4314039667</v>
      </c>
    </row>
    <row r="1346" spans="3:39" x14ac:dyDescent="0.3">
      <c r="C1346" s="1" t="s">
        <v>210</v>
      </c>
      <c r="D1346" s="1" t="s">
        <v>211</v>
      </c>
      <c r="E1346" s="1" t="s">
        <v>39</v>
      </c>
      <c r="F1346" s="1" t="s">
        <v>87</v>
      </c>
      <c r="G1346" s="1" t="s">
        <v>296</v>
      </c>
      <c r="H1346" s="1" t="s">
        <v>66</v>
      </c>
      <c r="I1346" s="1" t="s">
        <v>497</v>
      </c>
      <c r="J1346" t="str">
        <f>TRIM(CONCATENATE(wiz[[#This Row],[SHIPPER..................]],wiz[[#This Row],[ZIP2..]],wiz[[#This Row],[ZIP3..]]))</f>
        <v>b: ECHO GLOBAL LOGIST| 4312538671</v>
      </c>
      <c r="K1346" s="1">
        <v>1</v>
      </c>
      <c r="L1346" s="1">
        <v>2.06</v>
      </c>
      <c r="M1346" s="1">
        <v>0.28000000000000003</v>
      </c>
      <c r="N1346" s="1">
        <v>598</v>
      </c>
      <c r="O1346" s="1">
        <v>0.63</v>
      </c>
      <c r="P1346" s="1">
        <v>28</v>
      </c>
      <c r="Q1346" s="1">
        <v>0.25</v>
      </c>
      <c r="R1346" s="1">
        <v>-42</v>
      </c>
      <c r="S1346" s="1">
        <v>-12</v>
      </c>
      <c r="T1346" s="1">
        <v>112</v>
      </c>
      <c r="U1346" s="1">
        <v>577</v>
      </c>
      <c r="V1346" s="1">
        <v>677</v>
      </c>
      <c r="W1346" s="1">
        <v>43162</v>
      </c>
      <c r="X1346" s="1">
        <v>43125</v>
      </c>
      <c r="Y1346" s="1">
        <v>38671</v>
      </c>
      <c r="Z1346" s="1">
        <v>2.12</v>
      </c>
      <c r="AA1346" s="6">
        <f t="shared" si="264"/>
        <v>94</v>
      </c>
      <c r="AB1346" s="6">
        <f t="shared" si="265"/>
        <v>677</v>
      </c>
      <c r="AC1346" s="6">
        <f t="shared" si="266"/>
        <v>1157</v>
      </c>
      <c r="AD1346" s="6">
        <f t="shared" si="267"/>
        <v>12.308510638297872</v>
      </c>
      <c r="AE1346" s="7">
        <f t="shared" si="268"/>
        <v>-816</v>
      </c>
      <c r="AF1346" t="str">
        <f t="shared" ca="1" si="269"/>
        <v>$V$921</v>
      </c>
      <c r="AG1346" t="str">
        <f t="shared" ca="1" si="270"/>
        <v>$J$921</v>
      </c>
      <c r="AH1346" t="str">
        <f t="shared" ca="1" si="271"/>
        <v>b: ECHO GLOBAL LOGIST| 5503315639</v>
      </c>
      <c r="AI1346" t="str">
        <f t="shared" ref="AI1346:AI1409" ca="1" si="273">REPLACE(AF1346,2,1,"K")</f>
        <v>$K$921</v>
      </c>
      <c r="AJ1346" s="8">
        <f t="shared" ref="AJ1346:AJ1409" si="274">K1346/AA1346</f>
        <v>1.0638297872340425E-2</v>
      </c>
      <c r="AK1346" s="7">
        <f t="shared" ref="AK1346:AK1409" si="275">_xlfn.MINIFS($V$3:$V$2378,$C$3:$C$2378,C1346,$AJ$3:$AJ$2378,"&gt;0.05")</f>
        <v>-71</v>
      </c>
      <c r="AL1346" s="7" t="str">
        <f t="shared" ca="1" si="272"/>
        <v>b: ECHO GLOBAL LOGIST| 5632053201</v>
      </c>
      <c r="AM1346" t="b">
        <f t="shared" ref="AM1346:AM1409" si="276">IF(AK1346=V1346,J1346,FALSE)</f>
        <v>0</v>
      </c>
    </row>
    <row r="1347" spans="3:39" x14ac:dyDescent="0.3">
      <c r="C1347" s="1" t="s">
        <v>222</v>
      </c>
      <c r="D1347" s="1" t="s">
        <v>218</v>
      </c>
      <c r="E1347" s="1" t="s">
        <v>39</v>
      </c>
      <c r="F1347" s="1" t="s">
        <v>87</v>
      </c>
      <c r="G1347" s="1" t="s">
        <v>470</v>
      </c>
      <c r="H1347" s="1" t="s">
        <v>66</v>
      </c>
      <c r="I1347" s="1" t="s">
        <v>497</v>
      </c>
      <c r="J1347" t="str">
        <f>TRIM(CONCATENATE(wiz[[#This Row],[SHIPPER..................]],wiz[[#This Row],[ZIP2..]],wiz[[#This Row],[ZIP3..]]))</f>
        <v>OWENS CORNING FIBERGL| 4302538671</v>
      </c>
      <c r="K1347" s="1">
        <v>1</v>
      </c>
      <c r="L1347" s="1">
        <v>1.7</v>
      </c>
      <c r="M1347" s="1">
        <v>0.17</v>
      </c>
      <c r="N1347" s="1">
        <v>612</v>
      </c>
      <c r="O1347" s="1">
        <v>1.38</v>
      </c>
      <c r="P1347" s="1">
        <v>177</v>
      </c>
      <c r="Q1347" s="1">
        <v>0.4</v>
      </c>
      <c r="R1347" s="1">
        <v>24</v>
      </c>
      <c r="S1347" s="1">
        <v>-78</v>
      </c>
      <c r="T1347" s="1">
        <v>-40</v>
      </c>
      <c r="U1347" s="1">
        <v>304</v>
      </c>
      <c r="V1347" s="1">
        <v>186</v>
      </c>
      <c r="W1347" s="1">
        <v>46140</v>
      </c>
      <c r="X1347" s="1">
        <v>43025</v>
      </c>
      <c r="Y1347" s="1">
        <v>38671</v>
      </c>
      <c r="Z1347" s="1">
        <v>1.65</v>
      </c>
      <c r="AA1347" s="6">
        <f t="shared" ref="AA1347:AA1410" si="277">SUMIFS(K$3:K$2378,$C$3:$C$2378,$C1347)</f>
        <v>733</v>
      </c>
      <c r="AB1347" s="6">
        <f t="shared" ref="AB1347:AB1410" si="278">V1347*K1347</f>
        <v>186</v>
      </c>
      <c r="AC1347" s="6">
        <f t="shared" ref="AC1347:AC1410" si="279">SUMIFS(AB$3:AB$2378,$C$3:$C$2378,$C1347)</f>
        <v>-44750</v>
      </c>
      <c r="AD1347" s="6">
        <f t="shared" ref="AD1347:AD1410" si="280">AC1347/AA1347</f>
        <v>-61.050477489768078</v>
      </c>
      <c r="AE1347" s="7">
        <f t="shared" ref="AE1347:AE1410" si="281">_xlfn.MINIFS($V$3:$V$2378,$C$3:$C$2378,C1347)</f>
        <v>-546</v>
      </c>
      <c r="AF1347" t="str">
        <f t="shared" ref="AF1347:AF1410" ca="1" si="282">CELL("address",INDEX($V$3:$V$2378,MATCH(_xlfn.MINIFS($V$3:$V$2378,$C$3:$C$2378,C1347),$V$3:$V$2378,0)))</f>
        <v>$V$1036</v>
      </c>
      <c r="AG1347" t="str">
        <f t="shared" ref="AG1347:AG1410" ca="1" si="283">REPLACE(AF1347,2,1,"J")</f>
        <v>$J$1036</v>
      </c>
      <c r="AH1347" t="str">
        <f t="shared" ref="AH1347:AH1410" ca="1" si="284">INDIRECT(AG1347)</f>
        <v>OWENS CORNING FIBERGL| 2808655720</v>
      </c>
      <c r="AI1347" t="str">
        <f t="shared" ca="1" si="273"/>
        <v>$K$1036</v>
      </c>
      <c r="AJ1347" s="8">
        <f t="shared" si="274"/>
        <v>1.364256480218281E-3</v>
      </c>
      <c r="AK1347" s="7">
        <f t="shared" si="275"/>
        <v>-155</v>
      </c>
      <c r="AL1347" s="7" t="str">
        <f t="shared" ref="AL1347:AL1410" ca="1" si="285">OFFSET(J$2,MATCH(AK1347,$V$3:$V$2378,0),)</f>
        <v>b: C H ROBINSON | 4607237643</v>
      </c>
      <c r="AM1347" t="b">
        <f t="shared" si="276"/>
        <v>0</v>
      </c>
    </row>
    <row r="1348" spans="3:39" x14ac:dyDescent="0.3">
      <c r="C1348" s="1" t="s">
        <v>222</v>
      </c>
      <c r="D1348" s="1" t="s">
        <v>218</v>
      </c>
      <c r="E1348" s="1" t="s">
        <v>39</v>
      </c>
      <c r="F1348" s="1" t="s">
        <v>87</v>
      </c>
      <c r="G1348" s="1" t="s">
        <v>173</v>
      </c>
      <c r="H1348" s="1" t="s">
        <v>66</v>
      </c>
      <c r="I1348" s="1" t="s">
        <v>497</v>
      </c>
      <c r="J1348" t="str">
        <f>TRIM(CONCATENATE(wiz[[#This Row],[SHIPPER..................]],wiz[[#This Row],[ZIP2..]],wiz[[#This Row],[ZIP3..]]))</f>
        <v>OWENS CORNING FIBERGL| 4305538671</v>
      </c>
      <c r="K1348" s="1">
        <v>1</v>
      </c>
      <c r="L1348" s="1">
        <v>1.7</v>
      </c>
      <c r="M1348" s="1">
        <v>0.18</v>
      </c>
      <c r="N1348" s="1">
        <v>618</v>
      </c>
      <c r="O1348" s="1">
        <v>1.21</v>
      </c>
      <c r="P1348" s="1">
        <v>184</v>
      </c>
      <c r="Q1348" s="1">
        <v>0.4</v>
      </c>
      <c r="R1348" s="1">
        <v>18</v>
      </c>
      <c r="S1348" s="1">
        <v>-73</v>
      </c>
      <c r="T1348" s="1">
        <v>1</v>
      </c>
      <c r="U1348" s="1">
        <v>314</v>
      </c>
      <c r="V1348" s="1">
        <v>242</v>
      </c>
      <c r="W1348" s="1">
        <v>46714</v>
      </c>
      <c r="X1348" s="1">
        <v>43055</v>
      </c>
      <c r="Y1348" s="1">
        <v>38671</v>
      </c>
      <c r="Z1348" s="1">
        <v>1.66</v>
      </c>
      <c r="AA1348" s="6">
        <f t="shared" si="277"/>
        <v>733</v>
      </c>
      <c r="AB1348" s="6">
        <f t="shared" si="278"/>
        <v>242</v>
      </c>
      <c r="AC1348" s="6">
        <f t="shared" si="279"/>
        <v>-44750</v>
      </c>
      <c r="AD1348" s="6">
        <f t="shared" si="280"/>
        <v>-61.050477489768078</v>
      </c>
      <c r="AE1348" s="7">
        <f t="shared" si="281"/>
        <v>-546</v>
      </c>
      <c r="AF1348" t="str">
        <f t="shared" ca="1" si="282"/>
        <v>$V$1036</v>
      </c>
      <c r="AG1348" t="str">
        <f t="shared" ca="1" si="283"/>
        <v>$J$1036</v>
      </c>
      <c r="AH1348" t="str">
        <f t="shared" ca="1" si="284"/>
        <v>OWENS CORNING FIBERGL| 2808655720</v>
      </c>
      <c r="AI1348" t="str">
        <f t="shared" ca="1" si="273"/>
        <v>$K$1036</v>
      </c>
      <c r="AJ1348" s="8">
        <f t="shared" si="274"/>
        <v>1.364256480218281E-3</v>
      </c>
      <c r="AK1348" s="7">
        <f t="shared" si="275"/>
        <v>-155</v>
      </c>
      <c r="AL1348" s="7" t="str">
        <f t="shared" ca="1" si="285"/>
        <v>b: C H ROBINSON | 4607237643</v>
      </c>
      <c r="AM1348" t="b">
        <f t="shared" si="276"/>
        <v>0</v>
      </c>
    </row>
    <row r="1349" spans="3:39" x14ac:dyDescent="0.3">
      <c r="C1349" s="1" t="s">
        <v>635</v>
      </c>
      <c r="D1349" s="1" t="s">
        <v>636</v>
      </c>
      <c r="E1349" s="1" t="s">
        <v>39</v>
      </c>
      <c r="F1349" s="1" t="s">
        <v>87</v>
      </c>
      <c r="G1349" s="1" t="s">
        <v>545</v>
      </c>
      <c r="H1349" s="1" t="s">
        <v>66</v>
      </c>
      <c r="I1349" s="1" t="s">
        <v>498</v>
      </c>
      <c r="J1349" t="str">
        <f>TRIM(CONCATENATE(wiz[[#This Row],[SHIPPER..................]],wiz[[#This Row],[ZIP2..]],wiz[[#This Row],[ZIP3..]]))</f>
        <v>WILLIAMS SONOMA | 4313038654</v>
      </c>
      <c r="K1349" s="1">
        <v>2</v>
      </c>
      <c r="L1349" s="1">
        <v>1.49</v>
      </c>
      <c r="M1349" s="1">
        <v>0.12</v>
      </c>
      <c r="N1349" s="1">
        <v>601</v>
      </c>
      <c r="O1349" s="1">
        <v>1.42</v>
      </c>
      <c r="P1349" s="1">
        <v>28</v>
      </c>
      <c r="Q1349" s="1">
        <v>0.25</v>
      </c>
      <c r="R1349" s="1">
        <v>56</v>
      </c>
      <c r="S1349" s="1">
        <v>-12</v>
      </c>
      <c r="T1349" s="1">
        <v>-49</v>
      </c>
      <c r="U1349" s="1">
        <v>114</v>
      </c>
      <c r="V1349" s="1">
        <v>53</v>
      </c>
      <c r="W1349" s="1">
        <v>43055</v>
      </c>
      <c r="X1349" s="1">
        <v>43130</v>
      </c>
      <c r="Y1349" s="1">
        <v>38654</v>
      </c>
      <c r="Z1349" s="1">
        <v>1.39</v>
      </c>
      <c r="AA1349" s="6">
        <f t="shared" si="277"/>
        <v>104</v>
      </c>
      <c r="AB1349" s="6">
        <f t="shared" si="278"/>
        <v>106</v>
      </c>
      <c r="AC1349" s="6">
        <f t="shared" si="279"/>
        <v>-8190</v>
      </c>
      <c r="AD1349" s="6">
        <f t="shared" si="280"/>
        <v>-78.75</v>
      </c>
      <c r="AE1349" s="7">
        <f t="shared" si="281"/>
        <v>-406</v>
      </c>
      <c r="AF1349" t="str">
        <f t="shared" ca="1" si="282"/>
        <v>$V$987</v>
      </c>
      <c r="AG1349" t="str">
        <f t="shared" ca="1" si="283"/>
        <v>$J$987</v>
      </c>
      <c r="AH1349" t="str">
        <f t="shared" ca="1" si="284"/>
        <v>WILLIAMS SONOMA | 3865476001</v>
      </c>
      <c r="AI1349" t="str">
        <f t="shared" ca="1" si="273"/>
        <v>$K$987</v>
      </c>
      <c r="AJ1349" s="8">
        <f t="shared" si="274"/>
        <v>1.9230769230769232E-2</v>
      </c>
      <c r="AK1349" s="7">
        <f t="shared" si="275"/>
        <v>-293</v>
      </c>
      <c r="AL1349" s="7" t="str">
        <f t="shared" ca="1" si="285"/>
        <v>WILLIAMS SONOMA | 3051743123</v>
      </c>
      <c r="AM1349" t="b">
        <f t="shared" si="276"/>
        <v>0</v>
      </c>
    </row>
    <row r="1350" spans="3:39" x14ac:dyDescent="0.3">
      <c r="C1350" s="1" t="s">
        <v>37</v>
      </c>
      <c r="D1350" s="1" t="s">
        <v>38</v>
      </c>
      <c r="E1350" s="1" t="s">
        <v>39</v>
      </c>
      <c r="F1350" s="1" t="s">
        <v>87</v>
      </c>
      <c r="G1350" s="1" t="s">
        <v>393</v>
      </c>
      <c r="H1350" s="1" t="s">
        <v>68</v>
      </c>
      <c r="I1350" s="1" t="s">
        <v>592</v>
      </c>
      <c r="J1350" t="str">
        <f>TRIM(CONCATENATE(wiz[[#This Row],[SHIPPER..................]],wiz[[#This Row],[ZIP2..]],wiz[[#This Row],[ZIP3..]]))</f>
        <v>b: C H ROBINSON | 4320128150</v>
      </c>
      <c r="K1350" s="1">
        <v>1</v>
      </c>
      <c r="L1350" s="1">
        <v>1.83</v>
      </c>
      <c r="M1350" s="1">
        <v>0.19</v>
      </c>
      <c r="N1350" s="1">
        <v>445</v>
      </c>
      <c r="O1350" s="1">
        <v>1.04</v>
      </c>
      <c r="P1350" s="1">
        <v>28</v>
      </c>
      <c r="Q1350" s="1">
        <v>0.25</v>
      </c>
      <c r="R1350" s="1">
        <v>51</v>
      </c>
      <c r="S1350" s="1">
        <v>-92</v>
      </c>
      <c r="T1350" s="1">
        <v>-37</v>
      </c>
      <c r="U1350" s="1">
        <v>-118</v>
      </c>
      <c r="V1350" s="1">
        <v>-247</v>
      </c>
      <c r="W1350" s="1">
        <v>43025</v>
      </c>
      <c r="X1350" s="1">
        <v>43201</v>
      </c>
      <c r="Y1350" s="1">
        <v>28150</v>
      </c>
      <c r="Z1350" s="1">
        <v>1.8</v>
      </c>
      <c r="AA1350" s="6">
        <f t="shared" si="277"/>
        <v>615</v>
      </c>
      <c r="AB1350" s="6">
        <f t="shared" si="278"/>
        <v>-247</v>
      </c>
      <c r="AC1350" s="6">
        <f t="shared" si="279"/>
        <v>-122022</v>
      </c>
      <c r="AD1350" s="6">
        <f t="shared" si="280"/>
        <v>-198.40975609756097</v>
      </c>
      <c r="AE1350" s="7">
        <f t="shared" si="281"/>
        <v>-1118</v>
      </c>
      <c r="AF1350" t="str">
        <f t="shared" ca="1" si="282"/>
        <v>$V$1066</v>
      </c>
      <c r="AG1350" t="str">
        <f t="shared" ca="1" si="283"/>
        <v>$J$1066</v>
      </c>
      <c r="AH1350" t="str">
        <f t="shared" ca="1" si="284"/>
        <v>b: C H ROBINSON | 2736036101</v>
      </c>
      <c r="AI1350" t="str">
        <f t="shared" ca="1" si="273"/>
        <v>$K$1066</v>
      </c>
      <c r="AJ1350" s="8">
        <f t="shared" si="274"/>
        <v>1.6260162601626016E-3</v>
      </c>
      <c r="AK1350" s="7">
        <f t="shared" si="275"/>
        <v>-560</v>
      </c>
      <c r="AL1350" s="7" t="str">
        <f t="shared" ca="1" si="285"/>
        <v>b: C H ROBINSON | 6080335055</v>
      </c>
      <c r="AM1350" t="b">
        <f t="shared" si="276"/>
        <v>0</v>
      </c>
    </row>
    <row r="1351" spans="3:39" x14ac:dyDescent="0.3">
      <c r="C1351" s="1" t="s">
        <v>344</v>
      </c>
      <c r="D1351" s="1" t="s">
        <v>345</v>
      </c>
      <c r="E1351" s="1" t="s">
        <v>39</v>
      </c>
      <c r="F1351" s="1" t="s">
        <v>87</v>
      </c>
      <c r="G1351" s="1" t="s">
        <v>393</v>
      </c>
      <c r="H1351" s="1" t="s">
        <v>68</v>
      </c>
      <c r="I1351" s="1" t="s">
        <v>962</v>
      </c>
      <c r="J1351" t="str">
        <f>TRIM(CONCATENATE(wiz[[#This Row],[SHIPPER..................]],wiz[[#This Row],[ZIP2..]],wiz[[#This Row],[ZIP3..]]))</f>
        <v>b: SCHNEIDER LOGISTIC| 4320128106</v>
      </c>
      <c r="K1351" s="1">
        <v>2</v>
      </c>
      <c r="L1351" s="1">
        <v>1.46</v>
      </c>
      <c r="M1351" s="1">
        <v>0.22</v>
      </c>
      <c r="N1351" s="1">
        <v>446</v>
      </c>
      <c r="O1351" s="1">
        <v>1.4</v>
      </c>
      <c r="P1351" s="1">
        <v>78</v>
      </c>
      <c r="Q1351" s="1">
        <v>0.3</v>
      </c>
      <c r="R1351" s="1">
        <v>56</v>
      </c>
      <c r="S1351" s="1">
        <v>-118</v>
      </c>
      <c r="T1351" s="1">
        <v>-122</v>
      </c>
      <c r="U1351" s="1">
        <v>-289</v>
      </c>
      <c r="V1351" s="1">
        <v>-529</v>
      </c>
      <c r="W1351" s="1">
        <v>43616</v>
      </c>
      <c r="X1351" s="1">
        <v>43201</v>
      </c>
      <c r="Y1351" s="1">
        <v>28106</v>
      </c>
      <c r="Z1351" s="1">
        <v>1.46</v>
      </c>
      <c r="AA1351" s="6">
        <f t="shared" si="277"/>
        <v>78</v>
      </c>
      <c r="AB1351" s="6">
        <f t="shared" si="278"/>
        <v>-1058</v>
      </c>
      <c r="AC1351" s="6">
        <f t="shared" si="279"/>
        <v>-21006</v>
      </c>
      <c r="AD1351" s="6">
        <f t="shared" si="280"/>
        <v>-269.30769230769232</v>
      </c>
      <c r="AE1351" s="7">
        <f t="shared" si="281"/>
        <v>-1249</v>
      </c>
      <c r="AF1351" t="str">
        <f t="shared" ca="1" si="282"/>
        <v>$V$1953</v>
      </c>
      <c r="AG1351" t="str">
        <f t="shared" ca="1" si="283"/>
        <v>$J$1953</v>
      </c>
      <c r="AH1351" t="str">
        <f t="shared" ca="1" si="284"/>
        <v>b: SCHNEIDER LOGISTIC| 3830119034</v>
      </c>
      <c r="AI1351" t="str">
        <f t="shared" ca="1" si="273"/>
        <v>$K$1953</v>
      </c>
      <c r="AJ1351" s="8">
        <f t="shared" si="274"/>
        <v>2.564102564102564E-2</v>
      </c>
      <c r="AK1351" s="7">
        <f t="shared" si="275"/>
        <v>-570</v>
      </c>
      <c r="AL1351" s="7" t="str">
        <f t="shared" ca="1" si="285"/>
        <v>LOWES MLXP VAN ONE WA| 3071947265</v>
      </c>
      <c r="AM1351" t="b">
        <f t="shared" si="276"/>
        <v>0</v>
      </c>
    </row>
    <row r="1352" spans="3:39" x14ac:dyDescent="0.3">
      <c r="C1352" s="1" t="s">
        <v>752</v>
      </c>
      <c r="D1352" s="1" t="s">
        <v>753</v>
      </c>
      <c r="E1352" s="1" t="s">
        <v>39</v>
      </c>
      <c r="F1352" s="1" t="s">
        <v>87</v>
      </c>
      <c r="G1352" s="1" t="s">
        <v>393</v>
      </c>
      <c r="H1352" s="1" t="s">
        <v>68</v>
      </c>
      <c r="I1352" s="1" t="s">
        <v>184</v>
      </c>
      <c r="J1352" t="str">
        <f>TRIM(CONCATENATE(wiz[[#This Row],[SHIPPER..................]],wiz[[#This Row],[ZIP2..]],wiz[[#This Row],[ZIP3..]]))</f>
        <v>HUSQVARNA | 4320128201</v>
      </c>
      <c r="K1352" s="1">
        <v>1</v>
      </c>
      <c r="L1352" s="1">
        <v>2.15</v>
      </c>
      <c r="M1352" s="1">
        <v>0.1</v>
      </c>
      <c r="N1352" s="1">
        <v>424</v>
      </c>
      <c r="O1352" s="1">
        <v>0.89</v>
      </c>
      <c r="P1352" s="1">
        <v>33</v>
      </c>
      <c r="Q1352" s="1">
        <v>0.25</v>
      </c>
      <c r="R1352" s="1">
        <v>88</v>
      </c>
      <c r="S1352" s="1">
        <v>-18</v>
      </c>
      <c r="T1352" s="1">
        <v>-1</v>
      </c>
      <c r="U1352" s="1">
        <v>-38</v>
      </c>
      <c r="V1352" s="1">
        <v>-57</v>
      </c>
      <c r="W1352" s="1">
        <v>43055</v>
      </c>
      <c r="X1352" s="1">
        <v>43201</v>
      </c>
      <c r="Y1352" s="1">
        <v>28201</v>
      </c>
      <c r="Z1352" s="1">
        <v>2.0299999999999998</v>
      </c>
      <c r="AA1352" s="6">
        <f t="shared" si="277"/>
        <v>50</v>
      </c>
      <c r="AB1352" s="6">
        <f t="shared" si="278"/>
        <v>-57</v>
      </c>
      <c r="AC1352" s="6">
        <f t="shared" si="279"/>
        <v>2194</v>
      </c>
      <c r="AD1352" s="6">
        <f t="shared" si="280"/>
        <v>43.88</v>
      </c>
      <c r="AE1352" s="7">
        <f t="shared" si="281"/>
        <v>-57</v>
      </c>
      <c r="AF1352" t="str">
        <f t="shared" ca="1" si="282"/>
        <v>$V$276</v>
      </c>
      <c r="AG1352" t="str">
        <f t="shared" ca="1" si="283"/>
        <v>$J$276</v>
      </c>
      <c r="AH1352" t="str">
        <f t="shared" ca="1" si="284"/>
        <v>GREIF | 3010643125</v>
      </c>
      <c r="AI1352" t="str">
        <f t="shared" ca="1" si="273"/>
        <v>$K$276</v>
      </c>
      <c r="AJ1352" s="8">
        <f t="shared" si="274"/>
        <v>0.02</v>
      </c>
      <c r="AK1352" s="7">
        <f t="shared" si="275"/>
        <v>4</v>
      </c>
      <c r="AL1352" s="7" t="str">
        <f t="shared" ca="1" si="285"/>
        <v>WAL MART SAMS GENERAL| 4603828150</v>
      </c>
      <c r="AM1352" t="b">
        <f t="shared" si="276"/>
        <v>0</v>
      </c>
    </row>
    <row r="1353" spans="3:39" x14ac:dyDescent="0.3">
      <c r="C1353" s="1" t="s">
        <v>222</v>
      </c>
      <c r="D1353" s="1" t="s">
        <v>218</v>
      </c>
      <c r="E1353" s="1" t="s">
        <v>39</v>
      </c>
      <c r="F1353" s="1" t="s">
        <v>87</v>
      </c>
      <c r="G1353" s="1" t="s">
        <v>689</v>
      </c>
      <c r="H1353" s="1" t="s">
        <v>68</v>
      </c>
      <c r="I1353" s="1" t="s">
        <v>184</v>
      </c>
      <c r="J1353" t="str">
        <f>TRIM(CONCATENATE(wiz[[#This Row],[SHIPPER..................]],wiz[[#This Row],[ZIP2..]],wiz[[#This Row],[ZIP3..]]))</f>
        <v>OWENS CORNING FIBERGL| 4305028201</v>
      </c>
      <c r="K1353" s="1">
        <v>5</v>
      </c>
      <c r="L1353" s="1">
        <v>1.94</v>
      </c>
      <c r="M1353" s="1">
        <v>0.18</v>
      </c>
      <c r="N1353" s="1">
        <v>441</v>
      </c>
      <c r="O1353" s="1">
        <v>0.94</v>
      </c>
      <c r="P1353" s="1">
        <v>136</v>
      </c>
      <c r="Q1353" s="1">
        <v>0.37</v>
      </c>
      <c r="R1353" s="1">
        <v>55</v>
      </c>
      <c r="S1353" s="1">
        <v>-102</v>
      </c>
      <c r="T1353" s="1">
        <v>-13</v>
      </c>
      <c r="U1353" s="1">
        <v>-83</v>
      </c>
      <c r="V1353" s="1">
        <v>-198</v>
      </c>
      <c r="W1353" s="1">
        <v>18040</v>
      </c>
      <c r="X1353" s="1">
        <v>43050</v>
      </c>
      <c r="Y1353" s="1">
        <v>28201</v>
      </c>
      <c r="Z1353" s="1">
        <v>1.9</v>
      </c>
      <c r="AA1353" s="6">
        <f t="shared" si="277"/>
        <v>733</v>
      </c>
      <c r="AB1353" s="6">
        <f t="shared" si="278"/>
        <v>-990</v>
      </c>
      <c r="AC1353" s="6">
        <f t="shared" si="279"/>
        <v>-44750</v>
      </c>
      <c r="AD1353" s="6">
        <f t="shared" si="280"/>
        <v>-61.050477489768078</v>
      </c>
      <c r="AE1353" s="7">
        <f t="shared" si="281"/>
        <v>-546</v>
      </c>
      <c r="AF1353" t="str">
        <f t="shared" ca="1" si="282"/>
        <v>$V$1036</v>
      </c>
      <c r="AG1353" t="str">
        <f t="shared" ca="1" si="283"/>
        <v>$J$1036</v>
      </c>
      <c r="AH1353" t="str">
        <f t="shared" ca="1" si="284"/>
        <v>OWENS CORNING FIBERGL| 2808655720</v>
      </c>
      <c r="AI1353" t="str">
        <f t="shared" ca="1" si="273"/>
        <v>$K$1036</v>
      </c>
      <c r="AJ1353" s="8">
        <f t="shared" si="274"/>
        <v>6.8212824010914054E-3</v>
      </c>
      <c r="AK1353" s="7">
        <f t="shared" si="275"/>
        <v>-155</v>
      </c>
      <c r="AL1353" s="7" t="str">
        <f t="shared" ca="1" si="285"/>
        <v>b: C H ROBINSON | 4607237643</v>
      </c>
      <c r="AM1353" t="b">
        <f t="shared" si="276"/>
        <v>0</v>
      </c>
    </row>
    <row r="1354" spans="3:39" x14ac:dyDescent="0.3">
      <c r="C1354" s="1" t="s">
        <v>222</v>
      </c>
      <c r="D1354" s="1" t="s">
        <v>218</v>
      </c>
      <c r="E1354" s="1" t="s">
        <v>39</v>
      </c>
      <c r="F1354" s="1" t="s">
        <v>87</v>
      </c>
      <c r="G1354" s="1" t="s">
        <v>470</v>
      </c>
      <c r="H1354" s="1" t="s">
        <v>68</v>
      </c>
      <c r="I1354" s="1" t="s">
        <v>504</v>
      </c>
      <c r="J1354" t="str">
        <f>TRIM(CONCATENATE(wiz[[#This Row],[SHIPPER..................]],wiz[[#This Row],[ZIP2..]],wiz[[#This Row],[ZIP3..]]))</f>
        <v>OWENS CORNING FIBERGL| 4302528401</v>
      </c>
      <c r="K1354" s="1">
        <v>1</v>
      </c>
      <c r="L1354" s="1">
        <v>1.92</v>
      </c>
      <c r="M1354" s="1">
        <v>0.17</v>
      </c>
      <c r="N1354" s="1">
        <v>612</v>
      </c>
      <c r="O1354" s="1">
        <v>2.04</v>
      </c>
      <c r="P1354" s="1">
        <v>113</v>
      </c>
      <c r="Q1354" s="1">
        <v>0.35</v>
      </c>
      <c r="R1354" s="1">
        <v>30</v>
      </c>
      <c r="S1354" s="1">
        <v>-78</v>
      </c>
      <c r="T1354" s="1">
        <v>-196</v>
      </c>
      <c r="U1354" s="1">
        <v>-31</v>
      </c>
      <c r="V1354" s="1">
        <v>-305</v>
      </c>
      <c r="W1354" s="1">
        <v>45050</v>
      </c>
      <c r="X1354" s="1">
        <v>43025</v>
      </c>
      <c r="Y1354" s="1">
        <v>28401</v>
      </c>
      <c r="Z1354" s="1">
        <v>1.87</v>
      </c>
      <c r="AA1354" s="6">
        <f t="shared" si="277"/>
        <v>733</v>
      </c>
      <c r="AB1354" s="6">
        <f t="shared" si="278"/>
        <v>-305</v>
      </c>
      <c r="AC1354" s="6">
        <f t="shared" si="279"/>
        <v>-44750</v>
      </c>
      <c r="AD1354" s="6">
        <f t="shared" si="280"/>
        <v>-61.050477489768078</v>
      </c>
      <c r="AE1354" s="7">
        <f t="shared" si="281"/>
        <v>-546</v>
      </c>
      <c r="AF1354" t="str">
        <f t="shared" ca="1" si="282"/>
        <v>$V$1036</v>
      </c>
      <c r="AG1354" t="str">
        <f t="shared" ca="1" si="283"/>
        <v>$J$1036</v>
      </c>
      <c r="AH1354" t="str">
        <f t="shared" ca="1" si="284"/>
        <v>OWENS CORNING FIBERGL| 2808655720</v>
      </c>
      <c r="AI1354" t="str">
        <f t="shared" ca="1" si="273"/>
        <v>$K$1036</v>
      </c>
      <c r="AJ1354" s="8">
        <f t="shared" si="274"/>
        <v>1.364256480218281E-3</v>
      </c>
      <c r="AK1354" s="7">
        <f t="shared" si="275"/>
        <v>-155</v>
      </c>
      <c r="AL1354" s="7" t="str">
        <f t="shared" ca="1" si="285"/>
        <v>b: C H ROBINSON | 4607237643</v>
      </c>
      <c r="AM1354" t="b">
        <f t="shared" si="276"/>
        <v>0</v>
      </c>
    </row>
    <row r="1355" spans="3:39" x14ac:dyDescent="0.3">
      <c r="C1355" s="1" t="s">
        <v>879</v>
      </c>
      <c r="D1355" s="1" t="s">
        <v>880</v>
      </c>
      <c r="E1355" s="1" t="s">
        <v>39</v>
      </c>
      <c r="F1355" s="1" t="s">
        <v>87</v>
      </c>
      <c r="G1355" s="1" t="s">
        <v>545</v>
      </c>
      <c r="H1355" s="1" t="s">
        <v>68</v>
      </c>
      <c r="I1355" s="1" t="s">
        <v>747</v>
      </c>
      <c r="J1355" t="str">
        <f>TRIM(CONCATENATE(wiz[[#This Row],[SHIPPER..................]],wiz[[#This Row],[ZIP2..]],wiz[[#This Row],[ZIP3..]]))</f>
        <v>PLS PITTSBURGH LOGIST| 4313028348</v>
      </c>
      <c r="K1355" s="1">
        <v>1</v>
      </c>
      <c r="L1355" s="1">
        <v>1.37</v>
      </c>
      <c r="M1355" s="1">
        <v>0.27</v>
      </c>
      <c r="N1355" s="1">
        <v>471</v>
      </c>
      <c r="O1355" s="1">
        <v>0.71</v>
      </c>
      <c r="P1355" s="1">
        <v>44</v>
      </c>
      <c r="Q1355" s="1">
        <v>0.25</v>
      </c>
      <c r="R1355" s="1">
        <v>12</v>
      </c>
      <c r="S1355" s="1">
        <v>-32</v>
      </c>
      <c r="T1355" s="1">
        <v>61</v>
      </c>
      <c r="U1355" s="1">
        <v>-393</v>
      </c>
      <c r="V1355" s="1">
        <v>-364</v>
      </c>
      <c r="W1355" s="1">
        <v>43162</v>
      </c>
      <c r="X1355" s="1">
        <v>43130</v>
      </c>
      <c r="Y1355" s="1">
        <v>28348</v>
      </c>
      <c r="Z1355" s="1">
        <v>1.42</v>
      </c>
      <c r="AA1355" s="6">
        <f t="shared" si="277"/>
        <v>10</v>
      </c>
      <c r="AB1355" s="6">
        <f t="shared" si="278"/>
        <v>-364</v>
      </c>
      <c r="AC1355" s="6">
        <f t="shared" si="279"/>
        <v>-1697</v>
      </c>
      <c r="AD1355" s="6">
        <f t="shared" si="280"/>
        <v>-169.7</v>
      </c>
      <c r="AE1355" s="7">
        <f t="shared" si="281"/>
        <v>-364</v>
      </c>
      <c r="AF1355" t="str">
        <f t="shared" ca="1" si="282"/>
        <v>$V$1355</v>
      </c>
      <c r="AG1355" t="str">
        <f t="shared" ca="1" si="283"/>
        <v>$J$1355</v>
      </c>
      <c r="AH1355" t="str">
        <f t="shared" ca="1" si="284"/>
        <v>PLS PITTSBURGH LOGIST| 4313028348</v>
      </c>
      <c r="AI1355" t="str">
        <f t="shared" ca="1" si="273"/>
        <v>$K$1355</v>
      </c>
      <c r="AJ1355" s="8">
        <f t="shared" si="274"/>
        <v>0.1</v>
      </c>
      <c r="AK1355" s="7">
        <f t="shared" si="275"/>
        <v>-364</v>
      </c>
      <c r="AL1355" s="7" t="str">
        <f t="shared" ca="1" si="285"/>
        <v>PLS PITTSBURGH LOGIST| 4313028348</v>
      </c>
      <c r="AM1355" t="str">
        <f t="shared" si="276"/>
        <v>PLS PITTSBURGH LOGIST| 4313028348</v>
      </c>
    </row>
    <row r="1356" spans="3:39" x14ac:dyDescent="0.3">
      <c r="C1356" s="1" t="s">
        <v>344</v>
      </c>
      <c r="D1356" s="1" t="s">
        <v>345</v>
      </c>
      <c r="E1356" s="1" t="s">
        <v>39</v>
      </c>
      <c r="F1356" s="1" t="s">
        <v>87</v>
      </c>
      <c r="G1356" s="1" t="s">
        <v>393</v>
      </c>
      <c r="H1356" s="1" t="s">
        <v>68</v>
      </c>
      <c r="I1356" s="1" t="s">
        <v>1237</v>
      </c>
      <c r="J1356" t="str">
        <f>TRIM(CONCATENATE(wiz[[#This Row],[SHIPPER..................]],wiz[[#This Row],[ZIP2..]],wiz[[#This Row],[ZIP3..]]))</f>
        <v>b: SCHNEIDER LOGISTIC| 4320127045</v>
      </c>
      <c r="K1356" s="1">
        <v>1</v>
      </c>
      <c r="L1356" s="1">
        <v>1.67</v>
      </c>
      <c r="M1356" s="1">
        <v>0.27</v>
      </c>
      <c r="N1356" s="1">
        <v>361</v>
      </c>
      <c r="O1356" s="1">
        <v>0.83</v>
      </c>
      <c r="P1356" s="1">
        <v>50</v>
      </c>
      <c r="Q1356" s="1">
        <v>0.25</v>
      </c>
      <c r="R1356" s="1">
        <v>19</v>
      </c>
      <c r="S1356" s="1">
        <v>-118</v>
      </c>
      <c r="T1356" s="1">
        <v>-14</v>
      </c>
      <c r="U1356" s="1">
        <v>-152</v>
      </c>
      <c r="V1356" s="1">
        <v>-284</v>
      </c>
      <c r="W1356" s="1">
        <v>43822</v>
      </c>
      <c r="X1356" s="1">
        <v>43201</v>
      </c>
      <c r="Y1356" s="1">
        <v>27045</v>
      </c>
      <c r="Z1356" s="1">
        <v>1.72</v>
      </c>
      <c r="AA1356" s="6">
        <f t="shared" si="277"/>
        <v>78</v>
      </c>
      <c r="AB1356" s="6">
        <f t="shared" si="278"/>
        <v>-284</v>
      </c>
      <c r="AC1356" s="6">
        <f t="shared" si="279"/>
        <v>-21006</v>
      </c>
      <c r="AD1356" s="6">
        <f t="shared" si="280"/>
        <v>-269.30769230769232</v>
      </c>
      <c r="AE1356" s="7">
        <f t="shared" si="281"/>
        <v>-1249</v>
      </c>
      <c r="AF1356" t="str">
        <f t="shared" ca="1" si="282"/>
        <v>$V$1953</v>
      </c>
      <c r="AG1356" t="str">
        <f t="shared" ca="1" si="283"/>
        <v>$J$1953</v>
      </c>
      <c r="AH1356" t="str">
        <f t="shared" ca="1" si="284"/>
        <v>b: SCHNEIDER LOGISTIC| 3830119034</v>
      </c>
      <c r="AI1356" t="str">
        <f t="shared" ca="1" si="273"/>
        <v>$K$1953</v>
      </c>
      <c r="AJ1356" s="8">
        <f t="shared" si="274"/>
        <v>1.282051282051282E-2</v>
      </c>
      <c r="AK1356" s="7">
        <f t="shared" si="275"/>
        <v>-570</v>
      </c>
      <c r="AL1356" s="7" t="str">
        <f t="shared" ca="1" si="285"/>
        <v>LOWES MLXP VAN ONE WA| 3071947265</v>
      </c>
      <c r="AM1356" t="b">
        <f t="shared" si="276"/>
        <v>0</v>
      </c>
    </row>
    <row r="1357" spans="3:39" x14ac:dyDescent="0.3">
      <c r="C1357" s="1" t="s">
        <v>222</v>
      </c>
      <c r="D1357" s="1" t="s">
        <v>218</v>
      </c>
      <c r="E1357" s="1" t="s">
        <v>39</v>
      </c>
      <c r="F1357" s="1" t="s">
        <v>87</v>
      </c>
      <c r="G1357" s="1" t="s">
        <v>689</v>
      </c>
      <c r="H1357" s="1" t="s">
        <v>68</v>
      </c>
      <c r="I1357" s="1" t="s">
        <v>329</v>
      </c>
      <c r="J1357" t="str">
        <f>TRIM(CONCATENATE(wiz[[#This Row],[SHIPPER..................]],wiz[[#This Row],[ZIP2..]],wiz[[#This Row],[ZIP3..]]))</f>
        <v>OWENS CORNING FIBERGL| 4305027420</v>
      </c>
      <c r="K1357" s="1">
        <v>3</v>
      </c>
      <c r="L1357" s="1">
        <v>1.94</v>
      </c>
      <c r="M1357" s="1">
        <v>0.17</v>
      </c>
      <c r="N1357" s="1">
        <v>420</v>
      </c>
      <c r="O1357" s="1">
        <v>1.1499999999999999</v>
      </c>
      <c r="P1357" s="1">
        <v>101</v>
      </c>
      <c r="Q1357" s="1">
        <v>0.32</v>
      </c>
      <c r="R1357" s="1">
        <v>57</v>
      </c>
      <c r="S1357" s="1">
        <v>-102</v>
      </c>
      <c r="T1357" s="1">
        <v>-63</v>
      </c>
      <c r="U1357" s="1">
        <v>-40</v>
      </c>
      <c r="V1357" s="1">
        <v>-205</v>
      </c>
      <c r="W1357" s="1">
        <v>43125</v>
      </c>
      <c r="X1357" s="1">
        <v>43050</v>
      </c>
      <c r="Y1357" s="1">
        <v>27420</v>
      </c>
      <c r="Z1357" s="1">
        <v>1.89</v>
      </c>
      <c r="AA1357" s="6">
        <f t="shared" si="277"/>
        <v>733</v>
      </c>
      <c r="AB1357" s="6">
        <f t="shared" si="278"/>
        <v>-615</v>
      </c>
      <c r="AC1357" s="6">
        <f t="shared" si="279"/>
        <v>-44750</v>
      </c>
      <c r="AD1357" s="6">
        <f t="shared" si="280"/>
        <v>-61.050477489768078</v>
      </c>
      <c r="AE1357" s="7">
        <f t="shared" si="281"/>
        <v>-546</v>
      </c>
      <c r="AF1357" t="str">
        <f t="shared" ca="1" si="282"/>
        <v>$V$1036</v>
      </c>
      <c r="AG1357" t="str">
        <f t="shared" ca="1" si="283"/>
        <v>$J$1036</v>
      </c>
      <c r="AH1357" t="str">
        <f t="shared" ca="1" si="284"/>
        <v>OWENS CORNING FIBERGL| 2808655720</v>
      </c>
      <c r="AI1357" t="str">
        <f t="shared" ca="1" si="273"/>
        <v>$K$1036</v>
      </c>
      <c r="AJ1357" s="8">
        <f t="shared" si="274"/>
        <v>4.0927694406548429E-3</v>
      </c>
      <c r="AK1357" s="7">
        <f t="shared" si="275"/>
        <v>-155</v>
      </c>
      <c r="AL1357" s="7" t="str">
        <f t="shared" ca="1" si="285"/>
        <v>b: C H ROBINSON | 4607237643</v>
      </c>
      <c r="AM1357" t="b">
        <f t="shared" si="276"/>
        <v>0</v>
      </c>
    </row>
    <row r="1358" spans="3:39" x14ac:dyDescent="0.3">
      <c r="C1358" s="1" t="s">
        <v>222</v>
      </c>
      <c r="D1358" s="1" t="s">
        <v>218</v>
      </c>
      <c r="E1358" s="1" t="s">
        <v>39</v>
      </c>
      <c r="F1358" s="1" t="s">
        <v>87</v>
      </c>
      <c r="G1358" s="1" t="s">
        <v>173</v>
      </c>
      <c r="H1358" s="1" t="s">
        <v>68</v>
      </c>
      <c r="I1358" s="1" t="s">
        <v>924</v>
      </c>
      <c r="J1358" t="str">
        <f>TRIM(CONCATENATE(wiz[[#This Row],[SHIPPER..................]],wiz[[#This Row],[ZIP2..]],wiz[[#This Row],[ZIP3..]]))</f>
        <v>OWENS CORNING FIBERGL| 4305527260</v>
      </c>
      <c r="K1358" s="1">
        <v>1</v>
      </c>
      <c r="L1358" s="1">
        <v>2.1</v>
      </c>
      <c r="M1358" s="1">
        <v>0.18</v>
      </c>
      <c r="N1358" s="1">
        <v>387</v>
      </c>
      <c r="O1358" s="1">
        <v>0.51</v>
      </c>
      <c r="P1358" s="1">
        <v>0</v>
      </c>
      <c r="Q1358" s="1">
        <v>0.25</v>
      </c>
      <c r="R1358" s="1">
        <v>53</v>
      </c>
      <c r="S1358" s="1">
        <v>-73</v>
      </c>
      <c r="T1358" s="1">
        <v>62</v>
      </c>
      <c r="U1358" s="1">
        <v>-3</v>
      </c>
      <c r="V1358" s="1">
        <v>-14</v>
      </c>
      <c r="W1358" s="1">
        <v>43055</v>
      </c>
      <c r="X1358" s="1">
        <v>43055</v>
      </c>
      <c r="Y1358" s="1">
        <v>27260</v>
      </c>
      <c r="Z1358" s="1">
        <v>2.06</v>
      </c>
      <c r="AA1358" s="6">
        <f t="shared" si="277"/>
        <v>733</v>
      </c>
      <c r="AB1358" s="6">
        <f t="shared" si="278"/>
        <v>-14</v>
      </c>
      <c r="AC1358" s="6">
        <f t="shared" si="279"/>
        <v>-44750</v>
      </c>
      <c r="AD1358" s="6">
        <f t="shared" si="280"/>
        <v>-61.050477489768078</v>
      </c>
      <c r="AE1358" s="7">
        <f t="shared" si="281"/>
        <v>-546</v>
      </c>
      <c r="AF1358" t="str">
        <f t="shared" ca="1" si="282"/>
        <v>$V$1036</v>
      </c>
      <c r="AG1358" t="str">
        <f t="shared" ca="1" si="283"/>
        <v>$J$1036</v>
      </c>
      <c r="AH1358" t="str">
        <f t="shared" ca="1" si="284"/>
        <v>OWENS CORNING FIBERGL| 2808655720</v>
      </c>
      <c r="AI1358" t="str">
        <f t="shared" ca="1" si="273"/>
        <v>$K$1036</v>
      </c>
      <c r="AJ1358" s="8">
        <f t="shared" si="274"/>
        <v>1.364256480218281E-3</v>
      </c>
      <c r="AK1358" s="7">
        <f t="shared" si="275"/>
        <v>-155</v>
      </c>
      <c r="AL1358" s="7" t="str">
        <f t="shared" ca="1" si="285"/>
        <v>b: C H ROBINSON | 4607237643</v>
      </c>
      <c r="AM1358" t="b">
        <f t="shared" si="276"/>
        <v>0</v>
      </c>
    </row>
    <row r="1359" spans="3:39" x14ac:dyDescent="0.3">
      <c r="C1359" s="1" t="s">
        <v>37</v>
      </c>
      <c r="D1359" s="1" t="s">
        <v>38</v>
      </c>
      <c r="E1359" s="1" t="s">
        <v>39</v>
      </c>
      <c r="F1359" s="1" t="s">
        <v>87</v>
      </c>
      <c r="G1359" s="1" t="s">
        <v>393</v>
      </c>
      <c r="H1359" s="1" t="s">
        <v>68</v>
      </c>
      <c r="I1359" s="1" t="s">
        <v>231</v>
      </c>
      <c r="J1359" t="str">
        <f>TRIM(CONCATENATE(wiz[[#This Row],[SHIPPER..................]],wiz[[#This Row],[ZIP2..]],wiz[[#This Row],[ZIP3..]]))</f>
        <v>b: C H ROBINSON | 4320128625</v>
      </c>
      <c r="K1359" s="1">
        <v>4</v>
      </c>
      <c r="L1359" s="1">
        <v>1.64</v>
      </c>
      <c r="M1359" s="1">
        <v>0.27</v>
      </c>
      <c r="N1359" s="1">
        <v>386</v>
      </c>
      <c r="O1359" s="1">
        <v>0.62</v>
      </c>
      <c r="P1359" s="1">
        <v>70</v>
      </c>
      <c r="Q1359" s="1">
        <v>0.28999999999999998</v>
      </c>
      <c r="R1359" s="1">
        <v>17</v>
      </c>
      <c r="S1359" s="1">
        <v>-92</v>
      </c>
      <c r="T1359" s="1">
        <v>36</v>
      </c>
      <c r="U1359" s="1">
        <v>-90</v>
      </c>
      <c r="V1359" s="1">
        <v>-146</v>
      </c>
      <c r="W1359" s="1">
        <v>45839</v>
      </c>
      <c r="X1359" s="1">
        <v>43201</v>
      </c>
      <c r="Y1359" s="1">
        <v>28625</v>
      </c>
      <c r="Z1359" s="1">
        <v>1.69</v>
      </c>
      <c r="AA1359" s="6">
        <f t="shared" si="277"/>
        <v>615</v>
      </c>
      <c r="AB1359" s="6">
        <f t="shared" si="278"/>
        <v>-584</v>
      </c>
      <c r="AC1359" s="6">
        <f t="shared" si="279"/>
        <v>-122022</v>
      </c>
      <c r="AD1359" s="6">
        <f t="shared" si="280"/>
        <v>-198.40975609756097</v>
      </c>
      <c r="AE1359" s="7">
        <f t="shared" si="281"/>
        <v>-1118</v>
      </c>
      <c r="AF1359" t="str">
        <f t="shared" ca="1" si="282"/>
        <v>$V$1066</v>
      </c>
      <c r="AG1359" t="str">
        <f t="shared" ca="1" si="283"/>
        <v>$J$1066</v>
      </c>
      <c r="AH1359" t="str">
        <f t="shared" ca="1" si="284"/>
        <v>b: C H ROBINSON | 2736036101</v>
      </c>
      <c r="AI1359" t="str">
        <f t="shared" ca="1" si="273"/>
        <v>$K$1066</v>
      </c>
      <c r="AJ1359" s="8">
        <f t="shared" si="274"/>
        <v>6.5040650406504065E-3</v>
      </c>
      <c r="AK1359" s="7">
        <f t="shared" si="275"/>
        <v>-560</v>
      </c>
      <c r="AL1359" s="7" t="str">
        <f t="shared" ca="1" si="285"/>
        <v>b: C H ROBINSON | 6080335055</v>
      </c>
      <c r="AM1359" t="b">
        <f t="shared" si="276"/>
        <v>0</v>
      </c>
    </row>
    <row r="1360" spans="3:39" x14ac:dyDescent="0.3">
      <c r="C1360" s="1" t="s">
        <v>47</v>
      </c>
      <c r="D1360" s="1" t="s">
        <v>48</v>
      </c>
      <c r="E1360" s="1" t="s">
        <v>39</v>
      </c>
      <c r="F1360" s="1" t="s">
        <v>87</v>
      </c>
      <c r="G1360" s="1" t="s">
        <v>393</v>
      </c>
      <c r="H1360" s="1" t="s">
        <v>68</v>
      </c>
      <c r="I1360" s="1" t="s">
        <v>231</v>
      </c>
      <c r="J1360" t="str">
        <f>TRIM(CONCATENATE(wiz[[#This Row],[SHIPPER..................]],wiz[[#This Row],[ZIP2..]],wiz[[#This Row],[ZIP3..]]))</f>
        <v>LOWES MLXP VAN ONE WA| 4320128625</v>
      </c>
      <c r="K1360" s="1">
        <v>2</v>
      </c>
      <c r="L1360" s="1">
        <v>2.0499999999999998</v>
      </c>
      <c r="M1360" s="1">
        <v>0.21</v>
      </c>
      <c r="N1360" s="1">
        <v>380</v>
      </c>
      <c r="O1360" s="1">
        <v>0.79</v>
      </c>
      <c r="P1360" s="1">
        <v>23</v>
      </c>
      <c r="Q1360" s="1">
        <v>0.25</v>
      </c>
      <c r="R1360" s="1">
        <v>41</v>
      </c>
      <c r="S1360" s="1">
        <v>-58</v>
      </c>
      <c r="T1360" s="1">
        <v>-4</v>
      </c>
      <c r="U1360" s="1">
        <v>41</v>
      </c>
      <c r="V1360" s="1">
        <v>-21</v>
      </c>
      <c r="W1360" s="1">
        <v>43137</v>
      </c>
      <c r="X1360" s="1">
        <v>43201</v>
      </c>
      <c r="Y1360" s="1">
        <v>28625</v>
      </c>
      <c r="Z1360" s="1">
        <v>2.04</v>
      </c>
      <c r="AA1360" s="6">
        <f t="shared" si="277"/>
        <v>678</v>
      </c>
      <c r="AB1360" s="6">
        <f t="shared" si="278"/>
        <v>-42</v>
      </c>
      <c r="AC1360" s="6">
        <f t="shared" si="279"/>
        <v>-50621</v>
      </c>
      <c r="AD1360" s="6">
        <f t="shared" si="280"/>
        <v>-74.662241887905608</v>
      </c>
      <c r="AE1360" s="7">
        <f t="shared" si="281"/>
        <v>-655</v>
      </c>
      <c r="AF1360" t="str">
        <f t="shared" ca="1" si="282"/>
        <v>$V$1026</v>
      </c>
      <c r="AG1360" t="str">
        <f t="shared" ca="1" si="283"/>
        <v>$J$1026</v>
      </c>
      <c r="AH1360" t="str">
        <f t="shared" ca="1" si="284"/>
        <v>LOWES MLXP VAN ONE WA| 2820147265</v>
      </c>
      <c r="AI1360" t="str">
        <f t="shared" ca="1" si="273"/>
        <v>$K$1026</v>
      </c>
      <c r="AJ1360" s="8">
        <f t="shared" si="274"/>
        <v>2.9498525073746312E-3</v>
      </c>
      <c r="AK1360" s="7">
        <f t="shared" si="275"/>
        <v>-233</v>
      </c>
      <c r="AL1360" s="7" t="str">
        <f t="shared" ca="1" si="285"/>
        <v>b: ECHO GLOBAL LOGIST| 6621537201</v>
      </c>
      <c r="AM1360" t="b">
        <f t="shared" si="276"/>
        <v>0</v>
      </c>
    </row>
    <row r="1361" spans="3:39" x14ac:dyDescent="0.3">
      <c r="C1361" s="1" t="s">
        <v>47</v>
      </c>
      <c r="D1361" s="1" t="s">
        <v>48</v>
      </c>
      <c r="E1361" s="1" t="s">
        <v>39</v>
      </c>
      <c r="F1361" s="1" t="s">
        <v>87</v>
      </c>
      <c r="G1361" s="1" t="s">
        <v>951</v>
      </c>
      <c r="H1361" s="1" t="s">
        <v>68</v>
      </c>
      <c r="I1361" s="1" t="s">
        <v>231</v>
      </c>
      <c r="J1361" t="str">
        <f>TRIM(CONCATENATE(wiz[[#This Row],[SHIPPER..................]],wiz[[#This Row],[ZIP2..]],wiz[[#This Row],[ZIP3..]]))</f>
        <v>LOWES MLXP VAN ONE WA| 4313728625</v>
      </c>
      <c r="K1361" s="1">
        <v>1</v>
      </c>
      <c r="L1361" s="1">
        <v>1.98</v>
      </c>
      <c r="M1361" s="1">
        <v>0.21</v>
      </c>
      <c r="N1361" s="1">
        <v>375</v>
      </c>
      <c r="O1361" s="1">
        <v>0.46</v>
      </c>
      <c r="P1361" s="1">
        <v>108</v>
      </c>
      <c r="Q1361" s="1">
        <v>0.35</v>
      </c>
      <c r="R1361" s="1">
        <v>41</v>
      </c>
      <c r="S1361" s="1">
        <v>-68</v>
      </c>
      <c r="T1361" s="1">
        <v>74</v>
      </c>
      <c r="U1361" s="1">
        <v>9</v>
      </c>
      <c r="V1361" s="1">
        <v>15</v>
      </c>
      <c r="W1361" s="1">
        <v>45889</v>
      </c>
      <c r="X1361" s="1">
        <v>43137</v>
      </c>
      <c r="Y1361" s="1">
        <v>28625</v>
      </c>
      <c r="Z1361" s="1">
        <v>1.97</v>
      </c>
      <c r="AA1361" s="6">
        <f t="shared" si="277"/>
        <v>678</v>
      </c>
      <c r="AB1361" s="6">
        <f t="shared" si="278"/>
        <v>15</v>
      </c>
      <c r="AC1361" s="6">
        <f t="shared" si="279"/>
        <v>-50621</v>
      </c>
      <c r="AD1361" s="6">
        <f t="shared" si="280"/>
        <v>-74.662241887905608</v>
      </c>
      <c r="AE1361" s="7">
        <f t="shared" si="281"/>
        <v>-655</v>
      </c>
      <c r="AF1361" t="str">
        <f t="shared" ca="1" si="282"/>
        <v>$V$1026</v>
      </c>
      <c r="AG1361" t="str">
        <f t="shared" ca="1" si="283"/>
        <v>$J$1026</v>
      </c>
      <c r="AH1361" t="str">
        <f t="shared" ca="1" si="284"/>
        <v>LOWES MLXP VAN ONE WA| 2820147265</v>
      </c>
      <c r="AI1361" t="str">
        <f t="shared" ca="1" si="273"/>
        <v>$K$1026</v>
      </c>
      <c r="AJ1361" s="8">
        <f t="shared" si="274"/>
        <v>1.4749262536873156E-3</v>
      </c>
      <c r="AK1361" s="7">
        <f t="shared" si="275"/>
        <v>-233</v>
      </c>
      <c r="AL1361" s="7" t="str">
        <f t="shared" ca="1" si="285"/>
        <v>b: ECHO GLOBAL LOGIST| 6621537201</v>
      </c>
      <c r="AM1361" t="b">
        <f t="shared" si="276"/>
        <v>0</v>
      </c>
    </row>
    <row r="1362" spans="3:39" x14ac:dyDescent="0.3">
      <c r="C1362" s="1" t="s">
        <v>222</v>
      </c>
      <c r="D1362" s="1" t="s">
        <v>218</v>
      </c>
      <c r="E1362" s="1" t="s">
        <v>39</v>
      </c>
      <c r="F1362" s="1" t="s">
        <v>87</v>
      </c>
      <c r="G1362" s="1" t="s">
        <v>689</v>
      </c>
      <c r="H1362" s="1" t="s">
        <v>68</v>
      </c>
      <c r="I1362" s="1" t="s">
        <v>231</v>
      </c>
      <c r="J1362" t="str">
        <f>TRIM(CONCATENATE(wiz[[#This Row],[SHIPPER..................]],wiz[[#This Row],[ZIP2..]],wiz[[#This Row],[ZIP3..]]))</f>
        <v>OWENS CORNING FIBERGL| 4305028625</v>
      </c>
      <c r="K1362" s="1">
        <v>1</v>
      </c>
      <c r="L1362" s="1">
        <v>1.94</v>
      </c>
      <c r="M1362" s="1">
        <v>0.17</v>
      </c>
      <c r="N1362" s="1">
        <v>402</v>
      </c>
      <c r="O1362" s="1">
        <v>0.83</v>
      </c>
      <c r="P1362" s="1">
        <v>0</v>
      </c>
      <c r="Q1362" s="1">
        <v>0.25</v>
      </c>
      <c r="R1362" s="1">
        <v>57</v>
      </c>
      <c r="S1362" s="1">
        <v>-102</v>
      </c>
      <c r="T1362" s="1">
        <v>13</v>
      </c>
      <c r="U1362" s="1">
        <v>1</v>
      </c>
      <c r="V1362" s="1">
        <v>-88</v>
      </c>
      <c r="W1362" s="1">
        <v>43050</v>
      </c>
      <c r="X1362" s="1">
        <v>43050</v>
      </c>
      <c r="Y1362" s="1">
        <v>28625</v>
      </c>
      <c r="Z1362" s="1">
        <v>1.89</v>
      </c>
      <c r="AA1362" s="6">
        <f t="shared" si="277"/>
        <v>733</v>
      </c>
      <c r="AB1362" s="6">
        <f t="shared" si="278"/>
        <v>-88</v>
      </c>
      <c r="AC1362" s="6">
        <f t="shared" si="279"/>
        <v>-44750</v>
      </c>
      <c r="AD1362" s="6">
        <f t="shared" si="280"/>
        <v>-61.050477489768078</v>
      </c>
      <c r="AE1362" s="7">
        <f t="shared" si="281"/>
        <v>-546</v>
      </c>
      <c r="AF1362" t="str">
        <f t="shared" ca="1" si="282"/>
        <v>$V$1036</v>
      </c>
      <c r="AG1362" t="str">
        <f t="shared" ca="1" si="283"/>
        <v>$J$1036</v>
      </c>
      <c r="AH1362" t="str">
        <f t="shared" ca="1" si="284"/>
        <v>OWENS CORNING FIBERGL| 2808655720</v>
      </c>
      <c r="AI1362" t="str">
        <f t="shared" ca="1" si="273"/>
        <v>$K$1036</v>
      </c>
      <c r="AJ1362" s="8">
        <f t="shared" si="274"/>
        <v>1.364256480218281E-3</v>
      </c>
      <c r="AK1362" s="7">
        <f t="shared" si="275"/>
        <v>-155</v>
      </c>
      <c r="AL1362" s="7" t="str">
        <f t="shared" ca="1" si="285"/>
        <v>b: C H ROBINSON | 4607237643</v>
      </c>
      <c r="AM1362" t="b">
        <f t="shared" si="276"/>
        <v>0</v>
      </c>
    </row>
    <row r="1363" spans="3:39" x14ac:dyDescent="0.3">
      <c r="C1363" s="1" t="s">
        <v>217</v>
      </c>
      <c r="D1363" s="1" t="s">
        <v>218</v>
      </c>
      <c r="E1363" s="1" t="s">
        <v>39</v>
      </c>
      <c r="F1363" s="1" t="s">
        <v>87</v>
      </c>
      <c r="G1363" s="1" t="s">
        <v>689</v>
      </c>
      <c r="H1363" s="1" t="s">
        <v>68</v>
      </c>
      <c r="I1363" s="1" t="s">
        <v>231</v>
      </c>
      <c r="J1363" t="str">
        <f>TRIM(CONCATENATE(wiz[[#This Row],[SHIPPER..................]],wiz[[#This Row],[ZIP2..]],wiz[[#This Row],[ZIP3..]]))</f>
        <v>OWENS CORNING SALES | 4305028625</v>
      </c>
      <c r="K1363" s="1">
        <v>1</v>
      </c>
      <c r="L1363" s="1">
        <v>1.94</v>
      </c>
      <c r="M1363" s="1">
        <v>0.18</v>
      </c>
      <c r="N1363" s="1">
        <v>402</v>
      </c>
      <c r="O1363" s="1">
        <v>1.71</v>
      </c>
      <c r="P1363" s="1">
        <v>22</v>
      </c>
      <c r="Q1363" s="1">
        <v>0.25</v>
      </c>
      <c r="R1363" s="1">
        <v>53</v>
      </c>
      <c r="S1363" s="1">
        <v>-96</v>
      </c>
      <c r="T1363" s="1">
        <v>-195</v>
      </c>
      <c r="U1363" s="1">
        <v>-95</v>
      </c>
      <c r="V1363" s="1">
        <v>-386</v>
      </c>
      <c r="W1363" s="1">
        <v>44901</v>
      </c>
      <c r="X1363" s="1">
        <v>43050</v>
      </c>
      <c r="Y1363" s="1">
        <v>28625</v>
      </c>
      <c r="Z1363" s="1">
        <v>1.9</v>
      </c>
      <c r="AA1363" s="6">
        <f t="shared" si="277"/>
        <v>313</v>
      </c>
      <c r="AB1363" s="6">
        <f t="shared" si="278"/>
        <v>-386</v>
      </c>
      <c r="AC1363" s="6">
        <f t="shared" si="279"/>
        <v>-8700</v>
      </c>
      <c r="AD1363" s="6">
        <f t="shared" si="280"/>
        <v>-27.795527156549522</v>
      </c>
      <c r="AE1363" s="7">
        <f t="shared" si="281"/>
        <v>-472</v>
      </c>
      <c r="AF1363" t="str">
        <f t="shared" ca="1" si="282"/>
        <v>$V$1060</v>
      </c>
      <c r="AG1363" t="str">
        <f t="shared" ca="1" si="283"/>
        <v>$J$1060</v>
      </c>
      <c r="AH1363" t="str">
        <f t="shared" ca="1" si="284"/>
        <v>OWENS CORNING SALES | 2808679556</v>
      </c>
      <c r="AI1363" t="str">
        <f t="shared" ca="1" si="273"/>
        <v>$K$1060</v>
      </c>
      <c r="AJ1363" s="8">
        <f t="shared" si="274"/>
        <v>3.1948881789137379E-3</v>
      </c>
      <c r="AK1363" s="7">
        <f t="shared" si="275"/>
        <v>-156</v>
      </c>
      <c r="AL1363" s="7" t="str">
        <f t="shared" ca="1" si="285"/>
        <v>b: MATSON LOGISTICS | 881728379</v>
      </c>
      <c r="AM1363" t="b">
        <f t="shared" si="276"/>
        <v>0</v>
      </c>
    </row>
    <row r="1364" spans="3:39" x14ac:dyDescent="0.3">
      <c r="C1364" s="1" t="s">
        <v>222</v>
      </c>
      <c r="D1364" s="1" t="s">
        <v>218</v>
      </c>
      <c r="E1364" s="1" t="s">
        <v>39</v>
      </c>
      <c r="F1364" s="1" t="s">
        <v>87</v>
      </c>
      <c r="G1364" s="1" t="s">
        <v>470</v>
      </c>
      <c r="H1364" s="1" t="s">
        <v>68</v>
      </c>
      <c r="I1364" s="1" t="s">
        <v>1021</v>
      </c>
      <c r="J1364" t="str">
        <f>TRIM(CONCATENATE(wiz[[#This Row],[SHIPPER..................]],wiz[[#This Row],[ZIP2..]],wiz[[#This Row],[ZIP3..]]))</f>
        <v>OWENS CORNING FIBERGL| 4302527701</v>
      </c>
      <c r="K1364" s="1">
        <v>1</v>
      </c>
      <c r="L1364" s="1">
        <v>1.92</v>
      </c>
      <c r="M1364" s="1">
        <v>0.17</v>
      </c>
      <c r="N1364" s="1">
        <v>493</v>
      </c>
      <c r="O1364" s="1">
        <v>0.96</v>
      </c>
      <c r="P1364" s="1">
        <v>0</v>
      </c>
      <c r="Q1364" s="1">
        <v>0.25</v>
      </c>
      <c r="R1364" s="1">
        <v>26</v>
      </c>
      <c r="S1364" s="1">
        <v>-78</v>
      </c>
      <c r="T1364" s="1">
        <v>1</v>
      </c>
      <c r="U1364" s="1">
        <v>-5</v>
      </c>
      <c r="V1364" s="1">
        <v>-82</v>
      </c>
      <c r="W1364" s="1">
        <v>43025</v>
      </c>
      <c r="X1364" s="1">
        <v>43025</v>
      </c>
      <c r="Y1364" s="1">
        <v>27701</v>
      </c>
      <c r="Z1364" s="1">
        <v>1.87</v>
      </c>
      <c r="AA1364" s="6">
        <f t="shared" si="277"/>
        <v>733</v>
      </c>
      <c r="AB1364" s="6">
        <f t="shared" si="278"/>
        <v>-82</v>
      </c>
      <c r="AC1364" s="6">
        <f t="shared" si="279"/>
        <v>-44750</v>
      </c>
      <c r="AD1364" s="6">
        <f t="shared" si="280"/>
        <v>-61.050477489768078</v>
      </c>
      <c r="AE1364" s="7">
        <f t="shared" si="281"/>
        <v>-546</v>
      </c>
      <c r="AF1364" t="str">
        <f t="shared" ca="1" si="282"/>
        <v>$V$1036</v>
      </c>
      <c r="AG1364" t="str">
        <f t="shared" ca="1" si="283"/>
        <v>$J$1036</v>
      </c>
      <c r="AH1364" t="str">
        <f t="shared" ca="1" si="284"/>
        <v>OWENS CORNING FIBERGL| 2808655720</v>
      </c>
      <c r="AI1364" t="str">
        <f t="shared" ca="1" si="273"/>
        <v>$K$1036</v>
      </c>
      <c r="AJ1364" s="8">
        <f t="shared" si="274"/>
        <v>1.364256480218281E-3</v>
      </c>
      <c r="AK1364" s="7">
        <f t="shared" si="275"/>
        <v>-155</v>
      </c>
      <c r="AL1364" s="7" t="str">
        <f t="shared" ca="1" si="285"/>
        <v>b: C H ROBINSON | 4607237643</v>
      </c>
      <c r="AM1364" t="b">
        <f t="shared" si="276"/>
        <v>0</v>
      </c>
    </row>
    <row r="1365" spans="3:39" x14ac:dyDescent="0.3">
      <c r="C1365" s="1" t="s">
        <v>222</v>
      </c>
      <c r="D1365" s="1" t="s">
        <v>218</v>
      </c>
      <c r="E1365" s="1" t="s">
        <v>39</v>
      </c>
      <c r="F1365" s="1" t="s">
        <v>87</v>
      </c>
      <c r="G1365" s="1" t="s">
        <v>173</v>
      </c>
      <c r="H1365" s="1" t="s">
        <v>68</v>
      </c>
      <c r="I1365" s="1" t="s">
        <v>343</v>
      </c>
      <c r="J1365" t="str">
        <f>TRIM(CONCATENATE(wiz[[#This Row],[SHIPPER..................]],wiz[[#This Row],[ZIP2..]],wiz[[#This Row],[ZIP3..]]))</f>
        <v>OWENS CORNING FIBERGL| 4305527601</v>
      </c>
      <c r="K1365" s="1">
        <v>6</v>
      </c>
      <c r="L1365" s="1">
        <v>1.92</v>
      </c>
      <c r="M1365" s="1">
        <v>0.17</v>
      </c>
      <c r="N1365" s="1">
        <v>471</v>
      </c>
      <c r="O1365" s="1">
        <v>1.1200000000000001</v>
      </c>
      <c r="P1365" s="1">
        <v>75</v>
      </c>
      <c r="Q1365" s="1">
        <v>0.32</v>
      </c>
      <c r="R1365" s="1">
        <v>61</v>
      </c>
      <c r="S1365" s="1">
        <v>-73</v>
      </c>
      <c r="T1365" s="1">
        <v>-37</v>
      </c>
      <c r="U1365" s="1">
        <v>-93</v>
      </c>
      <c r="V1365" s="1">
        <v>-203</v>
      </c>
      <c r="W1365" s="1">
        <v>43055</v>
      </c>
      <c r="X1365" s="1">
        <v>43055</v>
      </c>
      <c r="Y1365" s="1">
        <v>27601</v>
      </c>
      <c r="Z1365" s="1">
        <v>1.87</v>
      </c>
      <c r="AA1365" s="6">
        <f t="shared" si="277"/>
        <v>733</v>
      </c>
      <c r="AB1365" s="6">
        <f t="shared" si="278"/>
        <v>-1218</v>
      </c>
      <c r="AC1365" s="6">
        <f t="shared" si="279"/>
        <v>-44750</v>
      </c>
      <c r="AD1365" s="6">
        <f t="shared" si="280"/>
        <v>-61.050477489768078</v>
      </c>
      <c r="AE1365" s="7">
        <f t="shared" si="281"/>
        <v>-546</v>
      </c>
      <c r="AF1365" t="str">
        <f t="shared" ca="1" si="282"/>
        <v>$V$1036</v>
      </c>
      <c r="AG1365" t="str">
        <f t="shared" ca="1" si="283"/>
        <v>$J$1036</v>
      </c>
      <c r="AH1365" t="str">
        <f t="shared" ca="1" si="284"/>
        <v>OWENS CORNING FIBERGL| 2808655720</v>
      </c>
      <c r="AI1365" t="str">
        <f t="shared" ca="1" si="273"/>
        <v>$K$1036</v>
      </c>
      <c r="AJ1365" s="8">
        <f t="shared" si="274"/>
        <v>8.1855388813096858E-3</v>
      </c>
      <c r="AK1365" s="7">
        <f t="shared" si="275"/>
        <v>-155</v>
      </c>
      <c r="AL1365" s="7" t="str">
        <f t="shared" ca="1" si="285"/>
        <v>b: C H ROBINSON | 4607237643</v>
      </c>
      <c r="AM1365" t="b">
        <f t="shared" si="276"/>
        <v>0</v>
      </c>
    </row>
    <row r="1366" spans="3:39" x14ac:dyDescent="0.3">
      <c r="C1366" s="1" t="s">
        <v>217</v>
      </c>
      <c r="D1366" s="1" t="s">
        <v>218</v>
      </c>
      <c r="E1366" s="1" t="s">
        <v>39</v>
      </c>
      <c r="F1366" s="1" t="s">
        <v>87</v>
      </c>
      <c r="G1366" s="1" t="s">
        <v>173</v>
      </c>
      <c r="H1366" s="1" t="s">
        <v>68</v>
      </c>
      <c r="I1366" s="1" t="s">
        <v>343</v>
      </c>
      <c r="J1366" t="str">
        <f>TRIM(CONCATENATE(wiz[[#This Row],[SHIPPER..................]],wiz[[#This Row],[ZIP2..]],wiz[[#This Row],[ZIP3..]]))</f>
        <v>OWENS CORNING SALES | 4305527601</v>
      </c>
      <c r="K1366" s="1">
        <v>1</v>
      </c>
      <c r="L1366" s="1">
        <v>1.92</v>
      </c>
      <c r="M1366" s="1">
        <v>0.18</v>
      </c>
      <c r="N1366" s="1">
        <v>471</v>
      </c>
      <c r="O1366" s="1">
        <v>1.54</v>
      </c>
      <c r="P1366" s="1">
        <v>41</v>
      </c>
      <c r="Q1366" s="1">
        <v>0.25</v>
      </c>
      <c r="R1366" s="1">
        <v>55</v>
      </c>
      <c r="S1366" s="1">
        <v>-100</v>
      </c>
      <c r="T1366" s="1">
        <v>-136</v>
      </c>
      <c r="U1366" s="1">
        <v>-53</v>
      </c>
      <c r="V1366" s="1">
        <v>-289</v>
      </c>
      <c r="W1366" s="1">
        <v>43137</v>
      </c>
      <c r="X1366" s="1">
        <v>43055</v>
      </c>
      <c r="Y1366" s="1">
        <v>27601</v>
      </c>
      <c r="Z1366" s="1">
        <v>1.88</v>
      </c>
      <c r="AA1366" s="6">
        <f t="shared" si="277"/>
        <v>313</v>
      </c>
      <c r="AB1366" s="6">
        <f t="shared" si="278"/>
        <v>-289</v>
      </c>
      <c r="AC1366" s="6">
        <f t="shared" si="279"/>
        <v>-8700</v>
      </c>
      <c r="AD1366" s="6">
        <f t="shared" si="280"/>
        <v>-27.795527156549522</v>
      </c>
      <c r="AE1366" s="7">
        <f t="shared" si="281"/>
        <v>-472</v>
      </c>
      <c r="AF1366" t="str">
        <f t="shared" ca="1" si="282"/>
        <v>$V$1060</v>
      </c>
      <c r="AG1366" t="str">
        <f t="shared" ca="1" si="283"/>
        <v>$J$1060</v>
      </c>
      <c r="AH1366" t="str">
        <f t="shared" ca="1" si="284"/>
        <v>OWENS CORNING SALES | 2808679556</v>
      </c>
      <c r="AI1366" t="str">
        <f t="shared" ca="1" si="273"/>
        <v>$K$1060</v>
      </c>
      <c r="AJ1366" s="8">
        <f t="shared" si="274"/>
        <v>3.1948881789137379E-3</v>
      </c>
      <c r="AK1366" s="7">
        <f t="shared" si="275"/>
        <v>-156</v>
      </c>
      <c r="AL1366" s="7" t="str">
        <f t="shared" ca="1" si="285"/>
        <v>b: MATSON LOGISTICS | 881728379</v>
      </c>
      <c r="AM1366" t="b">
        <f t="shared" si="276"/>
        <v>0</v>
      </c>
    </row>
    <row r="1367" spans="3:39" x14ac:dyDescent="0.3">
      <c r="C1367" s="1" t="s">
        <v>47</v>
      </c>
      <c r="D1367" s="1" t="s">
        <v>48</v>
      </c>
      <c r="E1367" s="1" t="s">
        <v>39</v>
      </c>
      <c r="F1367" s="1" t="s">
        <v>87</v>
      </c>
      <c r="G1367" s="1" t="s">
        <v>393</v>
      </c>
      <c r="H1367" s="1" t="s">
        <v>68</v>
      </c>
      <c r="I1367" s="1" t="s">
        <v>69</v>
      </c>
      <c r="J1367" t="str">
        <f>TRIM(CONCATENATE(wiz[[#This Row],[SHIPPER..................]],wiz[[#This Row],[ZIP2..]],wiz[[#This Row],[ZIP3..]]))</f>
        <v>LOWES MLXP VAN ONE WA| 4320127831</v>
      </c>
      <c r="K1367" s="1">
        <v>4</v>
      </c>
      <c r="L1367" s="1">
        <v>1.9</v>
      </c>
      <c r="M1367" s="1">
        <v>0.21</v>
      </c>
      <c r="N1367" s="1">
        <v>522</v>
      </c>
      <c r="O1367" s="1">
        <v>0.95</v>
      </c>
      <c r="P1367" s="1">
        <v>25</v>
      </c>
      <c r="Q1367" s="1">
        <v>0.26</v>
      </c>
      <c r="R1367" s="1">
        <v>41</v>
      </c>
      <c r="S1367" s="1">
        <v>-58</v>
      </c>
      <c r="T1367" s="1">
        <v>22</v>
      </c>
      <c r="U1367" s="1">
        <v>67</v>
      </c>
      <c r="V1367" s="1">
        <v>31</v>
      </c>
      <c r="W1367" s="1">
        <v>43701</v>
      </c>
      <c r="X1367" s="1">
        <v>43201</v>
      </c>
      <c r="Y1367" s="1">
        <v>27831</v>
      </c>
      <c r="Z1367" s="1">
        <v>1.89</v>
      </c>
      <c r="AA1367" s="6">
        <f t="shared" si="277"/>
        <v>678</v>
      </c>
      <c r="AB1367" s="6">
        <f t="shared" si="278"/>
        <v>124</v>
      </c>
      <c r="AC1367" s="6">
        <f t="shared" si="279"/>
        <v>-50621</v>
      </c>
      <c r="AD1367" s="6">
        <f t="shared" si="280"/>
        <v>-74.662241887905608</v>
      </c>
      <c r="AE1367" s="7">
        <f t="shared" si="281"/>
        <v>-655</v>
      </c>
      <c r="AF1367" t="str">
        <f t="shared" ca="1" si="282"/>
        <v>$V$1026</v>
      </c>
      <c r="AG1367" t="str">
        <f t="shared" ca="1" si="283"/>
        <v>$J$1026</v>
      </c>
      <c r="AH1367" t="str">
        <f t="shared" ca="1" si="284"/>
        <v>LOWES MLXP VAN ONE WA| 2820147265</v>
      </c>
      <c r="AI1367" t="str">
        <f t="shared" ca="1" si="273"/>
        <v>$K$1026</v>
      </c>
      <c r="AJ1367" s="8">
        <f t="shared" si="274"/>
        <v>5.8997050147492625E-3</v>
      </c>
      <c r="AK1367" s="7">
        <f t="shared" si="275"/>
        <v>-233</v>
      </c>
      <c r="AL1367" s="7" t="str">
        <f t="shared" ca="1" si="285"/>
        <v>b: ECHO GLOBAL LOGIST| 6621537201</v>
      </c>
      <c r="AM1367" t="b">
        <f t="shared" si="276"/>
        <v>0</v>
      </c>
    </row>
    <row r="1368" spans="3:39" x14ac:dyDescent="0.3">
      <c r="C1368" s="1" t="s">
        <v>47</v>
      </c>
      <c r="D1368" s="1" t="s">
        <v>48</v>
      </c>
      <c r="E1368" s="1" t="s">
        <v>39</v>
      </c>
      <c r="F1368" s="1" t="s">
        <v>87</v>
      </c>
      <c r="G1368" s="1" t="s">
        <v>951</v>
      </c>
      <c r="H1368" s="1" t="s">
        <v>68</v>
      </c>
      <c r="I1368" s="1" t="s">
        <v>69</v>
      </c>
      <c r="J1368" t="str">
        <f>TRIM(CONCATENATE(wiz[[#This Row],[SHIPPER..................]],wiz[[#This Row],[ZIP2..]],wiz[[#This Row],[ZIP3..]]))</f>
        <v>LOWES MLXP VAN ONE WA| 4313727831</v>
      </c>
      <c r="K1368" s="1">
        <v>1</v>
      </c>
      <c r="L1368" s="1">
        <v>1.88</v>
      </c>
      <c r="M1368" s="1">
        <v>0.21</v>
      </c>
      <c r="N1368" s="1">
        <v>517</v>
      </c>
      <c r="O1368" s="1">
        <v>0.88</v>
      </c>
      <c r="P1368" s="1">
        <v>0</v>
      </c>
      <c r="Q1368" s="1">
        <v>0.25</v>
      </c>
      <c r="R1368" s="1">
        <v>41</v>
      </c>
      <c r="S1368" s="1">
        <v>-68</v>
      </c>
      <c r="T1368" s="1">
        <v>39</v>
      </c>
      <c r="U1368" s="1">
        <v>53</v>
      </c>
      <c r="V1368" s="1">
        <v>24</v>
      </c>
      <c r="W1368" s="1">
        <v>43137</v>
      </c>
      <c r="X1368" s="1">
        <v>43137</v>
      </c>
      <c r="Y1368" s="1">
        <v>27831</v>
      </c>
      <c r="Z1368" s="1">
        <v>1.87</v>
      </c>
      <c r="AA1368" s="6">
        <f t="shared" si="277"/>
        <v>678</v>
      </c>
      <c r="AB1368" s="6">
        <f t="shared" si="278"/>
        <v>24</v>
      </c>
      <c r="AC1368" s="6">
        <f t="shared" si="279"/>
        <v>-50621</v>
      </c>
      <c r="AD1368" s="6">
        <f t="shared" si="280"/>
        <v>-74.662241887905608</v>
      </c>
      <c r="AE1368" s="7">
        <f t="shared" si="281"/>
        <v>-655</v>
      </c>
      <c r="AF1368" t="str">
        <f t="shared" ca="1" si="282"/>
        <v>$V$1026</v>
      </c>
      <c r="AG1368" t="str">
        <f t="shared" ca="1" si="283"/>
        <v>$J$1026</v>
      </c>
      <c r="AH1368" t="str">
        <f t="shared" ca="1" si="284"/>
        <v>LOWES MLXP VAN ONE WA| 2820147265</v>
      </c>
      <c r="AI1368" t="str">
        <f t="shared" ca="1" si="273"/>
        <v>$K$1026</v>
      </c>
      <c r="AJ1368" s="8">
        <f t="shared" si="274"/>
        <v>1.4749262536873156E-3</v>
      </c>
      <c r="AK1368" s="7">
        <f t="shared" si="275"/>
        <v>-233</v>
      </c>
      <c r="AL1368" s="7" t="str">
        <f t="shared" ca="1" si="285"/>
        <v>b: ECHO GLOBAL LOGIST| 6621537201</v>
      </c>
      <c r="AM1368" t="b">
        <f t="shared" si="276"/>
        <v>0</v>
      </c>
    </row>
    <row r="1369" spans="3:39" x14ac:dyDescent="0.3">
      <c r="C1369" s="1" t="s">
        <v>222</v>
      </c>
      <c r="D1369" s="1" t="s">
        <v>218</v>
      </c>
      <c r="E1369" s="1" t="s">
        <v>39</v>
      </c>
      <c r="F1369" s="1" t="s">
        <v>87</v>
      </c>
      <c r="G1369" s="1" t="s">
        <v>470</v>
      </c>
      <c r="H1369" s="1" t="s">
        <v>90</v>
      </c>
      <c r="I1369" s="1" t="s">
        <v>373</v>
      </c>
      <c r="J1369" t="str">
        <f>TRIM(CONCATENATE(wiz[[#This Row],[SHIPPER..................]],wiz[[#This Row],[ZIP2..]],wiz[[#This Row],[ZIP3..]]))</f>
        <v>OWENS CORNING FIBERGL| 4302529405</v>
      </c>
      <c r="K1369" s="1">
        <v>2</v>
      </c>
      <c r="L1369" s="1">
        <v>1.93</v>
      </c>
      <c r="M1369" s="1">
        <v>0.18</v>
      </c>
      <c r="N1369" s="1">
        <v>608</v>
      </c>
      <c r="O1369" s="1">
        <v>1.57</v>
      </c>
      <c r="P1369" s="1">
        <v>28</v>
      </c>
      <c r="Q1369" s="1">
        <v>0.25</v>
      </c>
      <c r="R1369" s="1">
        <v>27</v>
      </c>
      <c r="S1369" s="1">
        <v>-78</v>
      </c>
      <c r="T1369" s="1">
        <v>-85</v>
      </c>
      <c r="U1369" s="1">
        <v>82</v>
      </c>
      <c r="V1369" s="1">
        <v>-81</v>
      </c>
      <c r="W1369" s="1">
        <v>43201</v>
      </c>
      <c r="X1369" s="1">
        <v>43025</v>
      </c>
      <c r="Y1369" s="1">
        <v>29405</v>
      </c>
      <c r="Z1369" s="1">
        <v>1.89</v>
      </c>
      <c r="AA1369" s="6">
        <f t="shared" si="277"/>
        <v>733</v>
      </c>
      <c r="AB1369" s="6">
        <f t="shared" si="278"/>
        <v>-162</v>
      </c>
      <c r="AC1369" s="6">
        <f t="shared" si="279"/>
        <v>-44750</v>
      </c>
      <c r="AD1369" s="6">
        <f t="shared" si="280"/>
        <v>-61.050477489768078</v>
      </c>
      <c r="AE1369" s="7">
        <f t="shared" si="281"/>
        <v>-546</v>
      </c>
      <c r="AF1369" t="str">
        <f t="shared" ca="1" si="282"/>
        <v>$V$1036</v>
      </c>
      <c r="AG1369" t="str">
        <f t="shared" ca="1" si="283"/>
        <v>$J$1036</v>
      </c>
      <c r="AH1369" t="str">
        <f t="shared" ca="1" si="284"/>
        <v>OWENS CORNING FIBERGL| 2808655720</v>
      </c>
      <c r="AI1369" t="str">
        <f t="shared" ca="1" si="273"/>
        <v>$K$1036</v>
      </c>
      <c r="AJ1369" s="8">
        <f t="shared" si="274"/>
        <v>2.7285129604365621E-3</v>
      </c>
      <c r="AK1369" s="7">
        <f t="shared" si="275"/>
        <v>-155</v>
      </c>
      <c r="AL1369" s="7" t="str">
        <f t="shared" ca="1" si="285"/>
        <v>b: C H ROBINSON | 4607237643</v>
      </c>
      <c r="AM1369" t="b">
        <f t="shared" si="276"/>
        <v>0</v>
      </c>
    </row>
    <row r="1370" spans="3:39" x14ac:dyDescent="0.3">
      <c r="C1370" s="1" t="s">
        <v>222</v>
      </c>
      <c r="D1370" s="1" t="s">
        <v>218</v>
      </c>
      <c r="E1370" s="1" t="s">
        <v>39</v>
      </c>
      <c r="F1370" s="1" t="s">
        <v>87</v>
      </c>
      <c r="G1370" s="1" t="s">
        <v>173</v>
      </c>
      <c r="H1370" s="1" t="s">
        <v>90</v>
      </c>
      <c r="I1370" s="1" t="s">
        <v>1421</v>
      </c>
      <c r="J1370" t="str">
        <f>TRIM(CONCATENATE(wiz[[#This Row],[SHIPPER..................]],wiz[[#This Row],[ZIP2..]],wiz[[#This Row],[ZIP3..]]))</f>
        <v>OWENS CORNING FIBERGL| 4305529455</v>
      </c>
      <c r="K1370" s="1">
        <v>1</v>
      </c>
      <c r="L1370" s="1">
        <v>1.93</v>
      </c>
      <c r="M1370" s="1">
        <v>0.17</v>
      </c>
      <c r="N1370" s="1">
        <v>623</v>
      </c>
      <c r="O1370" s="1">
        <v>2.08</v>
      </c>
      <c r="P1370" s="1">
        <v>0</v>
      </c>
      <c r="Q1370" s="1">
        <v>0.25</v>
      </c>
      <c r="R1370" s="1">
        <v>66</v>
      </c>
      <c r="S1370" s="1">
        <v>-73</v>
      </c>
      <c r="T1370" s="1">
        <v>-206</v>
      </c>
      <c r="U1370" s="1">
        <v>-2</v>
      </c>
      <c r="V1370" s="1">
        <v>-281</v>
      </c>
      <c r="W1370" s="1">
        <v>43055</v>
      </c>
      <c r="X1370" s="1">
        <v>43055</v>
      </c>
      <c r="Y1370" s="1">
        <v>29455</v>
      </c>
      <c r="Z1370" s="1">
        <v>1.88</v>
      </c>
      <c r="AA1370" s="6">
        <f t="shared" si="277"/>
        <v>733</v>
      </c>
      <c r="AB1370" s="6">
        <f t="shared" si="278"/>
        <v>-281</v>
      </c>
      <c r="AC1370" s="6">
        <f t="shared" si="279"/>
        <v>-44750</v>
      </c>
      <c r="AD1370" s="6">
        <f t="shared" si="280"/>
        <v>-61.050477489768078</v>
      </c>
      <c r="AE1370" s="7">
        <f t="shared" si="281"/>
        <v>-546</v>
      </c>
      <c r="AF1370" t="str">
        <f t="shared" ca="1" si="282"/>
        <v>$V$1036</v>
      </c>
      <c r="AG1370" t="str">
        <f t="shared" ca="1" si="283"/>
        <v>$J$1036</v>
      </c>
      <c r="AH1370" t="str">
        <f t="shared" ca="1" si="284"/>
        <v>OWENS CORNING FIBERGL| 2808655720</v>
      </c>
      <c r="AI1370" t="str">
        <f t="shared" ca="1" si="273"/>
        <v>$K$1036</v>
      </c>
      <c r="AJ1370" s="8">
        <f t="shared" si="274"/>
        <v>1.364256480218281E-3</v>
      </c>
      <c r="AK1370" s="7">
        <f t="shared" si="275"/>
        <v>-155</v>
      </c>
      <c r="AL1370" s="7" t="str">
        <f t="shared" ca="1" si="285"/>
        <v>b: C H ROBINSON | 4607237643</v>
      </c>
      <c r="AM1370" t="b">
        <f t="shared" si="276"/>
        <v>0</v>
      </c>
    </row>
    <row r="1371" spans="3:39" x14ac:dyDescent="0.3">
      <c r="C1371" s="1" t="s">
        <v>217</v>
      </c>
      <c r="D1371" s="1" t="s">
        <v>218</v>
      </c>
      <c r="E1371" s="1" t="s">
        <v>39</v>
      </c>
      <c r="F1371" s="1" t="s">
        <v>87</v>
      </c>
      <c r="G1371" s="1" t="s">
        <v>470</v>
      </c>
      <c r="H1371" s="1" t="s">
        <v>90</v>
      </c>
      <c r="I1371" s="1" t="s">
        <v>682</v>
      </c>
      <c r="J1371" t="str">
        <f>TRIM(CONCATENATE(wiz[[#This Row],[SHIPPER..................]],wiz[[#This Row],[ZIP2..]],wiz[[#This Row],[ZIP3..]]))</f>
        <v>OWENS CORNING SALES | 4302529401</v>
      </c>
      <c r="K1371" s="1">
        <v>2</v>
      </c>
      <c r="L1371" s="1">
        <v>1.93</v>
      </c>
      <c r="M1371" s="1">
        <v>0.18</v>
      </c>
      <c r="N1371" s="1">
        <v>616</v>
      </c>
      <c r="O1371" s="1">
        <v>1.93</v>
      </c>
      <c r="P1371" s="1">
        <v>49</v>
      </c>
      <c r="Q1371" s="1">
        <v>0.28000000000000003</v>
      </c>
      <c r="R1371" s="1">
        <v>40</v>
      </c>
      <c r="S1371" s="1">
        <v>-91</v>
      </c>
      <c r="T1371" s="1">
        <v>-170</v>
      </c>
      <c r="U1371" s="1">
        <v>76</v>
      </c>
      <c r="V1371" s="1">
        <v>-185</v>
      </c>
      <c r="W1371" s="1">
        <v>44256</v>
      </c>
      <c r="X1371" s="1">
        <v>43025</v>
      </c>
      <c r="Y1371" s="1">
        <v>29401</v>
      </c>
      <c r="Z1371" s="1">
        <v>1.89</v>
      </c>
      <c r="AA1371" s="6">
        <f t="shared" si="277"/>
        <v>313</v>
      </c>
      <c r="AB1371" s="6">
        <f t="shared" si="278"/>
        <v>-370</v>
      </c>
      <c r="AC1371" s="6">
        <f t="shared" si="279"/>
        <v>-8700</v>
      </c>
      <c r="AD1371" s="6">
        <f t="shared" si="280"/>
        <v>-27.795527156549522</v>
      </c>
      <c r="AE1371" s="7">
        <f t="shared" si="281"/>
        <v>-472</v>
      </c>
      <c r="AF1371" t="str">
        <f t="shared" ca="1" si="282"/>
        <v>$V$1060</v>
      </c>
      <c r="AG1371" t="str">
        <f t="shared" ca="1" si="283"/>
        <v>$J$1060</v>
      </c>
      <c r="AH1371" t="str">
        <f t="shared" ca="1" si="284"/>
        <v>OWENS CORNING SALES | 2808679556</v>
      </c>
      <c r="AI1371" t="str">
        <f t="shared" ca="1" si="273"/>
        <v>$K$1060</v>
      </c>
      <c r="AJ1371" s="8">
        <f t="shared" si="274"/>
        <v>6.3897763578274758E-3</v>
      </c>
      <c r="AK1371" s="7">
        <f t="shared" si="275"/>
        <v>-156</v>
      </c>
      <c r="AL1371" s="7" t="str">
        <f t="shared" ca="1" si="285"/>
        <v>b: MATSON LOGISTICS | 881728379</v>
      </c>
      <c r="AM1371" t="b">
        <f t="shared" si="276"/>
        <v>0</v>
      </c>
    </row>
    <row r="1372" spans="3:39" x14ac:dyDescent="0.3">
      <c r="C1372" s="1" t="s">
        <v>222</v>
      </c>
      <c r="D1372" s="1" t="s">
        <v>218</v>
      </c>
      <c r="E1372" s="1" t="s">
        <v>39</v>
      </c>
      <c r="F1372" s="1" t="s">
        <v>87</v>
      </c>
      <c r="G1372" s="1" t="s">
        <v>470</v>
      </c>
      <c r="H1372" s="1" t="s">
        <v>90</v>
      </c>
      <c r="I1372" s="1" t="s">
        <v>395</v>
      </c>
      <c r="J1372" t="str">
        <f>TRIM(CONCATENATE(wiz[[#This Row],[SHIPPER..................]],wiz[[#This Row],[ZIP2..]],wiz[[#This Row],[ZIP3..]]))</f>
        <v>OWENS CORNING FIBERGL| 4302529201</v>
      </c>
      <c r="K1372" s="1">
        <v>1</v>
      </c>
      <c r="L1372" s="1">
        <v>1.95</v>
      </c>
      <c r="M1372" s="1">
        <v>0.17</v>
      </c>
      <c r="N1372" s="1">
        <v>505</v>
      </c>
      <c r="O1372" s="1">
        <v>0.67</v>
      </c>
      <c r="P1372" s="1">
        <v>9</v>
      </c>
      <c r="Q1372" s="1">
        <v>0.25</v>
      </c>
      <c r="R1372" s="1">
        <v>61</v>
      </c>
      <c r="S1372" s="1">
        <v>-78</v>
      </c>
      <c r="T1372" s="1">
        <v>89</v>
      </c>
      <c r="U1372" s="1">
        <v>228</v>
      </c>
      <c r="V1372" s="1">
        <v>239</v>
      </c>
      <c r="W1372" s="1">
        <v>43055</v>
      </c>
      <c r="X1372" s="1">
        <v>43025</v>
      </c>
      <c r="Y1372" s="1">
        <v>29201</v>
      </c>
      <c r="Z1372" s="1">
        <v>1.9</v>
      </c>
      <c r="AA1372" s="6">
        <f t="shared" si="277"/>
        <v>733</v>
      </c>
      <c r="AB1372" s="6">
        <f t="shared" si="278"/>
        <v>239</v>
      </c>
      <c r="AC1372" s="6">
        <f t="shared" si="279"/>
        <v>-44750</v>
      </c>
      <c r="AD1372" s="6">
        <f t="shared" si="280"/>
        <v>-61.050477489768078</v>
      </c>
      <c r="AE1372" s="7">
        <f t="shared" si="281"/>
        <v>-546</v>
      </c>
      <c r="AF1372" t="str">
        <f t="shared" ca="1" si="282"/>
        <v>$V$1036</v>
      </c>
      <c r="AG1372" t="str">
        <f t="shared" ca="1" si="283"/>
        <v>$J$1036</v>
      </c>
      <c r="AH1372" t="str">
        <f t="shared" ca="1" si="284"/>
        <v>OWENS CORNING FIBERGL| 2808655720</v>
      </c>
      <c r="AI1372" t="str">
        <f t="shared" ca="1" si="273"/>
        <v>$K$1036</v>
      </c>
      <c r="AJ1372" s="8">
        <f t="shared" si="274"/>
        <v>1.364256480218281E-3</v>
      </c>
      <c r="AK1372" s="7">
        <f t="shared" si="275"/>
        <v>-155</v>
      </c>
      <c r="AL1372" s="7" t="str">
        <f t="shared" ca="1" si="285"/>
        <v>b: C H ROBINSON | 4607237643</v>
      </c>
      <c r="AM1372" t="b">
        <f t="shared" si="276"/>
        <v>0</v>
      </c>
    </row>
    <row r="1373" spans="3:39" x14ac:dyDescent="0.3">
      <c r="C1373" s="1" t="s">
        <v>37</v>
      </c>
      <c r="D1373" s="1" t="s">
        <v>38</v>
      </c>
      <c r="E1373" s="1" t="s">
        <v>39</v>
      </c>
      <c r="F1373" s="1" t="s">
        <v>87</v>
      </c>
      <c r="G1373" s="1" t="s">
        <v>393</v>
      </c>
      <c r="H1373" s="1" t="s">
        <v>90</v>
      </c>
      <c r="I1373" s="1" t="s">
        <v>978</v>
      </c>
      <c r="J1373" t="str">
        <f>TRIM(CONCATENATE(wiz[[#This Row],[SHIPPER..................]],wiz[[#This Row],[ZIP2..]],wiz[[#This Row],[ZIP3..]]))</f>
        <v>b: C H ROBINSON | 4320129555</v>
      </c>
      <c r="K1373" s="1">
        <v>1</v>
      </c>
      <c r="L1373" s="1">
        <v>1.29</v>
      </c>
      <c r="M1373" s="1">
        <v>0.27</v>
      </c>
      <c r="N1373" s="1">
        <v>578</v>
      </c>
      <c r="O1373" s="1">
        <v>1.1000000000000001</v>
      </c>
      <c r="P1373" s="1">
        <v>107</v>
      </c>
      <c r="Q1373" s="1">
        <v>0.35</v>
      </c>
      <c r="R1373" s="1">
        <v>6</v>
      </c>
      <c r="S1373" s="1">
        <v>-92</v>
      </c>
      <c r="T1373" s="1">
        <v>0</v>
      </c>
      <c r="U1373" s="1">
        <v>10</v>
      </c>
      <c r="V1373" s="1">
        <v>-82</v>
      </c>
      <c r="W1373" s="1">
        <v>45201</v>
      </c>
      <c r="X1373" s="1">
        <v>43201</v>
      </c>
      <c r="Y1373" s="1">
        <v>29555</v>
      </c>
      <c r="Z1373" s="1">
        <v>1.34</v>
      </c>
      <c r="AA1373" s="6">
        <f t="shared" si="277"/>
        <v>615</v>
      </c>
      <c r="AB1373" s="6">
        <f t="shared" si="278"/>
        <v>-82</v>
      </c>
      <c r="AC1373" s="6">
        <f t="shared" si="279"/>
        <v>-122022</v>
      </c>
      <c r="AD1373" s="6">
        <f t="shared" si="280"/>
        <v>-198.40975609756097</v>
      </c>
      <c r="AE1373" s="7">
        <f t="shared" si="281"/>
        <v>-1118</v>
      </c>
      <c r="AF1373" t="str">
        <f t="shared" ca="1" si="282"/>
        <v>$V$1066</v>
      </c>
      <c r="AG1373" t="str">
        <f t="shared" ca="1" si="283"/>
        <v>$J$1066</v>
      </c>
      <c r="AH1373" t="str">
        <f t="shared" ca="1" si="284"/>
        <v>b: C H ROBINSON | 2736036101</v>
      </c>
      <c r="AI1373" t="str">
        <f t="shared" ca="1" si="273"/>
        <v>$K$1066</v>
      </c>
      <c r="AJ1373" s="8">
        <f t="shared" si="274"/>
        <v>1.6260162601626016E-3</v>
      </c>
      <c r="AK1373" s="7">
        <f t="shared" si="275"/>
        <v>-560</v>
      </c>
      <c r="AL1373" s="7" t="str">
        <f t="shared" ca="1" si="285"/>
        <v>b: C H ROBINSON | 6080335055</v>
      </c>
      <c r="AM1373" t="b">
        <f t="shared" si="276"/>
        <v>0</v>
      </c>
    </row>
    <row r="1374" spans="3:39" x14ac:dyDescent="0.3">
      <c r="C1374" s="1" t="s">
        <v>528</v>
      </c>
      <c r="D1374" s="1" t="s">
        <v>529</v>
      </c>
      <c r="E1374" s="1" t="s">
        <v>39</v>
      </c>
      <c r="F1374" s="1" t="s">
        <v>87</v>
      </c>
      <c r="G1374" s="1" t="s">
        <v>1015</v>
      </c>
      <c r="H1374" s="1" t="s">
        <v>90</v>
      </c>
      <c r="I1374" s="1" t="s">
        <v>921</v>
      </c>
      <c r="J1374" t="str">
        <f>TRIM(CONCATENATE(wiz[[#This Row],[SHIPPER..................]],wiz[[#This Row],[ZIP2..]],wiz[[#This Row],[ZIP3..]]))</f>
        <v>GREIF | 4310529621</v>
      </c>
      <c r="K1374" s="1">
        <v>30</v>
      </c>
      <c r="L1374" s="1">
        <v>2.12</v>
      </c>
      <c r="M1374" s="1">
        <v>0.18</v>
      </c>
      <c r="N1374" s="1">
        <v>479</v>
      </c>
      <c r="O1374" s="1">
        <v>1.1200000000000001</v>
      </c>
      <c r="P1374" s="1">
        <v>58</v>
      </c>
      <c r="Q1374" s="1">
        <v>0.28999999999999998</v>
      </c>
      <c r="R1374" s="1">
        <v>55</v>
      </c>
      <c r="S1374" s="1">
        <v>-74</v>
      </c>
      <c r="T1374" s="1">
        <v>-37</v>
      </c>
      <c r="U1374" s="1">
        <v>122</v>
      </c>
      <c r="V1374" s="1">
        <v>11</v>
      </c>
      <c r="W1374" s="1">
        <v>43125</v>
      </c>
      <c r="X1374" s="1">
        <v>43105</v>
      </c>
      <c r="Y1374" s="1">
        <v>29621</v>
      </c>
      <c r="Z1374" s="1">
        <v>2.08</v>
      </c>
      <c r="AA1374" s="6">
        <f t="shared" si="277"/>
        <v>64</v>
      </c>
      <c r="AB1374" s="6">
        <f t="shared" si="278"/>
        <v>330</v>
      </c>
      <c r="AC1374" s="6">
        <f t="shared" si="279"/>
        <v>95</v>
      </c>
      <c r="AD1374" s="6">
        <f t="shared" si="280"/>
        <v>1.484375</v>
      </c>
      <c r="AE1374" s="7">
        <f t="shared" si="281"/>
        <v>-57</v>
      </c>
      <c r="AF1374" t="str">
        <f t="shared" ca="1" si="282"/>
        <v>$V$276</v>
      </c>
      <c r="AG1374" t="str">
        <f t="shared" ca="1" si="283"/>
        <v>$J$276</v>
      </c>
      <c r="AH1374" t="str">
        <f t="shared" ca="1" si="284"/>
        <v>GREIF | 3010643125</v>
      </c>
      <c r="AI1374" t="str">
        <f t="shared" ca="1" si="273"/>
        <v>$K$276</v>
      </c>
      <c r="AJ1374" s="8">
        <f t="shared" si="274"/>
        <v>0.46875</v>
      </c>
      <c r="AK1374" s="7">
        <f t="shared" si="275"/>
        <v>-57</v>
      </c>
      <c r="AL1374" s="7" t="str">
        <f t="shared" ca="1" si="285"/>
        <v>GREIF | 3010643125</v>
      </c>
      <c r="AM1374" t="b">
        <f t="shared" si="276"/>
        <v>0</v>
      </c>
    </row>
    <row r="1375" spans="3:39" x14ac:dyDescent="0.3">
      <c r="C1375" s="1" t="s">
        <v>222</v>
      </c>
      <c r="D1375" s="1" t="s">
        <v>218</v>
      </c>
      <c r="E1375" s="1" t="s">
        <v>39</v>
      </c>
      <c r="F1375" s="1" t="s">
        <v>87</v>
      </c>
      <c r="G1375" s="1" t="s">
        <v>470</v>
      </c>
      <c r="H1375" s="1" t="s">
        <v>70</v>
      </c>
      <c r="I1375" s="1" t="s">
        <v>349</v>
      </c>
      <c r="J1375" t="str">
        <f>TRIM(CONCATENATE(wiz[[#This Row],[SHIPPER..................]],wiz[[#This Row],[ZIP2..]],wiz[[#This Row],[ZIP3..]]))</f>
        <v>OWENS CORNING FIBERGL| 4302537401</v>
      </c>
      <c r="K1375" s="1">
        <v>1</v>
      </c>
      <c r="L1375" s="1">
        <v>1.92</v>
      </c>
      <c r="M1375" s="1">
        <v>0.18</v>
      </c>
      <c r="N1375" s="1">
        <v>458</v>
      </c>
      <c r="O1375" s="1">
        <v>0.97</v>
      </c>
      <c r="P1375" s="1">
        <v>10</v>
      </c>
      <c r="Q1375" s="1">
        <v>0.25</v>
      </c>
      <c r="R1375" s="1">
        <v>14</v>
      </c>
      <c r="S1375" s="1">
        <v>-78</v>
      </c>
      <c r="T1375" s="1">
        <v>-1</v>
      </c>
      <c r="U1375" s="1">
        <v>48</v>
      </c>
      <c r="V1375" s="1">
        <v>-31</v>
      </c>
      <c r="W1375" s="1">
        <v>43055</v>
      </c>
      <c r="X1375" s="1">
        <v>43025</v>
      </c>
      <c r="Y1375" s="1">
        <v>37401</v>
      </c>
      <c r="Z1375" s="1">
        <v>1.88</v>
      </c>
      <c r="AA1375" s="6">
        <f t="shared" si="277"/>
        <v>733</v>
      </c>
      <c r="AB1375" s="6">
        <f t="shared" si="278"/>
        <v>-31</v>
      </c>
      <c r="AC1375" s="6">
        <f t="shared" si="279"/>
        <v>-44750</v>
      </c>
      <c r="AD1375" s="6">
        <f t="shared" si="280"/>
        <v>-61.050477489768078</v>
      </c>
      <c r="AE1375" s="7">
        <f t="shared" si="281"/>
        <v>-546</v>
      </c>
      <c r="AF1375" t="str">
        <f t="shared" ca="1" si="282"/>
        <v>$V$1036</v>
      </c>
      <c r="AG1375" t="str">
        <f t="shared" ca="1" si="283"/>
        <v>$J$1036</v>
      </c>
      <c r="AH1375" t="str">
        <f t="shared" ca="1" si="284"/>
        <v>OWENS CORNING FIBERGL| 2808655720</v>
      </c>
      <c r="AI1375" t="str">
        <f t="shared" ca="1" si="273"/>
        <v>$K$1036</v>
      </c>
      <c r="AJ1375" s="8">
        <f t="shared" si="274"/>
        <v>1.364256480218281E-3</v>
      </c>
      <c r="AK1375" s="7">
        <f t="shared" si="275"/>
        <v>-155</v>
      </c>
      <c r="AL1375" s="7" t="str">
        <f t="shared" ca="1" si="285"/>
        <v>b: C H ROBINSON | 4607237643</v>
      </c>
      <c r="AM1375" t="b">
        <f t="shared" si="276"/>
        <v>0</v>
      </c>
    </row>
    <row r="1376" spans="3:39" x14ac:dyDescent="0.3">
      <c r="C1376" s="1" t="s">
        <v>222</v>
      </c>
      <c r="D1376" s="1" t="s">
        <v>218</v>
      </c>
      <c r="E1376" s="1" t="s">
        <v>39</v>
      </c>
      <c r="F1376" s="1" t="s">
        <v>87</v>
      </c>
      <c r="G1376" s="1" t="s">
        <v>689</v>
      </c>
      <c r="H1376" s="1" t="s">
        <v>70</v>
      </c>
      <c r="I1376" s="1" t="s">
        <v>725</v>
      </c>
      <c r="J1376" t="str">
        <f>TRIM(CONCATENATE(wiz[[#This Row],[SHIPPER..................]],wiz[[#This Row],[ZIP2..]],wiz[[#This Row],[ZIP3..]]))</f>
        <v>OWENS CORNING FIBERGL| 4305037311</v>
      </c>
      <c r="K1376" s="1">
        <v>5</v>
      </c>
      <c r="L1376" s="1">
        <v>1.86</v>
      </c>
      <c r="M1376" s="1">
        <v>0.17</v>
      </c>
      <c r="N1376" s="1">
        <v>464</v>
      </c>
      <c r="O1376" s="1">
        <v>0.88</v>
      </c>
      <c r="P1376" s="1">
        <v>67</v>
      </c>
      <c r="Q1376" s="1">
        <v>0.28999999999999998</v>
      </c>
      <c r="R1376" s="1">
        <v>19</v>
      </c>
      <c r="S1376" s="1">
        <v>-102</v>
      </c>
      <c r="T1376" s="1">
        <v>20</v>
      </c>
      <c r="U1376" s="1">
        <v>20</v>
      </c>
      <c r="V1376" s="1">
        <v>-62</v>
      </c>
      <c r="W1376" s="1">
        <v>44256</v>
      </c>
      <c r="X1376" s="1">
        <v>43050</v>
      </c>
      <c r="Y1376" s="1">
        <v>37311</v>
      </c>
      <c r="Z1376" s="1">
        <v>1.81</v>
      </c>
      <c r="AA1376" s="6">
        <f t="shared" si="277"/>
        <v>733</v>
      </c>
      <c r="AB1376" s="6">
        <f t="shared" si="278"/>
        <v>-310</v>
      </c>
      <c r="AC1376" s="6">
        <f t="shared" si="279"/>
        <v>-44750</v>
      </c>
      <c r="AD1376" s="6">
        <f t="shared" si="280"/>
        <v>-61.050477489768078</v>
      </c>
      <c r="AE1376" s="7">
        <f t="shared" si="281"/>
        <v>-546</v>
      </c>
      <c r="AF1376" t="str">
        <f t="shared" ca="1" si="282"/>
        <v>$V$1036</v>
      </c>
      <c r="AG1376" t="str">
        <f t="shared" ca="1" si="283"/>
        <v>$J$1036</v>
      </c>
      <c r="AH1376" t="str">
        <f t="shared" ca="1" si="284"/>
        <v>OWENS CORNING FIBERGL| 2808655720</v>
      </c>
      <c r="AI1376" t="str">
        <f t="shared" ca="1" si="273"/>
        <v>$K$1036</v>
      </c>
      <c r="AJ1376" s="8">
        <f t="shared" si="274"/>
        <v>6.8212824010914054E-3</v>
      </c>
      <c r="AK1376" s="7">
        <f t="shared" si="275"/>
        <v>-155</v>
      </c>
      <c r="AL1376" s="7" t="str">
        <f t="shared" ca="1" si="285"/>
        <v>b: C H ROBINSON | 4607237643</v>
      </c>
      <c r="AM1376" t="b">
        <f t="shared" si="276"/>
        <v>0</v>
      </c>
    </row>
    <row r="1377" spans="3:39" x14ac:dyDescent="0.3">
      <c r="C1377" s="1" t="s">
        <v>222</v>
      </c>
      <c r="D1377" s="1" t="s">
        <v>218</v>
      </c>
      <c r="E1377" s="1" t="s">
        <v>39</v>
      </c>
      <c r="F1377" s="1" t="s">
        <v>87</v>
      </c>
      <c r="G1377" s="1" t="s">
        <v>173</v>
      </c>
      <c r="H1377" s="1" t="s">
        <v>50</v>
      </c>
      <c r="I1377" s="1" t="s">
        <v>1422</v>
      </c>
      <c r="J1377" t="str">
        <f>TRIM(CONCATENATE(wiz[[#This Row],[SHIPPER..................]],wiz[[#This Row],[ZIP2..]],wiz[[#This Row],[ZIP3..]]))</f>
        <v>OWENS CORNING FIBERGL| 4305530707</v>
      </c>
      <c r="K1377" s="1">
        <v>1</v>
      </c>
      <c r="L1377" s="1">
        <v>1.9</v>
      </c>
      <c r="M1377" s="1">
        <v>0.17</v>
      </c>
      <c r="N1377" s="1">
        <v>481</v>
      </c>
      <c r="O1377" s="1">
        <v>1.1299999999999999</v>
      </c>
      <c r="P1377" s="1">
        <v>27</v>
      </c>
      <c r="Q1377" s="1">
        <v>0.25</v>
      </c>
      <c r="R1377" s="1">
        <v>20</v>
      </c>
      <c r="S1377" s="1">
        <v>-73</v>
      </c>
      <c r="T1377" s="1">
        <v>-39</v>
      </c>
      <c r="U1377" s="1">
        <v>51</v>
      </c>
      <c r="V1377" s="1">
        <v>-61</v>
      </c>
      <c r="W1377" s="1">
        <v>43701</v>
      </c>
      <c r="X1377" s="1">
        <v>43055</v>
      </c>
      <c r="Y1377" s="1">
        <v>30707</v>
      </c>
      <c r="Z1377" s="1">
        <v>1.85</v>
      </c>
      <c r="AA1377" s="6">
        <f t="shared" si="277"/>
        <v>733</v>
      </c>
      <c r="AB1377" s="6">
        <f t="shared" si="278"/>
        <v>-61</v>
      </c>
      <c r="AC1377" s="6">
        <f t="shared" si="279"/>
        <v>-44750</v>
      </c>
      <c r="AD1377" s="6">
        <f t="shared" si="280"/>
        <v>-61.050477489768078</v>
      </c>
      <c r="AE1377" s="7">
        <f t="shared" si="281"/>
        <v>-546</v>
      </c>
      <c r="AF1377" t="str">
        <f t="shared" ca="1" si="282"/>
        <v>$V$1036</v>
      </c>
      <c r="AG1377" t="str">
        <f t="shared" ca="1" si="283"/>
        <v>$J$1036</v>
      </c>
      <c r="AH1377" t="str">
        <f t="shared" ca="1" si="284"/>
        <v>OWENS CORNING FIBERGL| 2808655720</v>
      </c>
      <c r="AI1377" t="str">
        <f t="shared" ca="1" si="273"/>
        <v>$K$1036</v>
      </c>
      <c r="AJ1377" s="8">
        <f t="shared" si="274"/>
        <v>1.364256480218281E-3</v>
      </c>
      <c r="AK1377" s="7">
        <f t="shared" si="275"/>
        <v>-155</v>
      </c>
      <c r="AL1377" s="7" t="str">
        <f t="shared" ca="1" si="285"/>
        <v>b: C H ROBINSON | 4607237643</v>
      </c>
      <c r="AM1377" t="b">
        <f t="shared" si="276"/>
        <v>0</v>
      </c>
    </row>
    <row r="1378" spans="3:39" x14ac:dyDescent="0.3">
      <c r="C1378" s="1" t="s">
        <v>222</v>
      </c>
      <c r="D1378" s="1" t="s">
        <v>218</v>
      </c>
      <c r="E1378" s="1" t="s">
        <v>39</v>
      </c>
      <c r="F1378" s="1" t="s">
        <v>87</v>
      </c>
      <c r="G1378" s="1" t="s">
        <v>173</v>
      </c>
      <c r="H1378" s="1" t="s">
        <v>70</v>
      </c>
      <c r="I1378" s="1" t="s">
        <v>725</v>
      </c>
      <c r="J1378" t="str">
        <f>TRIM(CONCATENATE(wiz[[#This Row],[SHIPPER..................]],wiz[[#This Row],[ZIP2..]],wiz[[#This Row],[ZIP3..]]))</f>
        <v>OWENS CORNING FIBERGL| 4305537311</v>
      </c>
      <c r="K1378" s="1">
        <v>1</v>
      </c>
      <c r="L1378" s="1">
        <v>1.92</v>
      </c>
      <c r="M1378" s="1">
        <v>0.17</v>
      </c>
      <c r="N1378" s="1">
        <v>452</v>
      </c>
      <c r="O1378" s="1">
        <v>0.97</v>
      </c>
      <c r="P1378" s="1">
        <v>78</v>
      </c>
      <c r="Q1378" s="1">
        <v>0.3</v>
      </c>
      <c r="R1378" s="1">
        <v>15</v>
      </c>
      <c r="S1378" s="1">
        <v>-73</v>
      </c>
      <c r="T1378" s="1">
        <v>-1</v>
      </c>
      <c r="U1378" s="1">
        <v>41</v>
      </c>
      <c r="V1378" s="1">
        <v>-33</v>
      </c>
      <c r="W1378" s="1">
        <v>44888</v>
      </c>
      <c r="X1378" s="1">
        <v>43055</v>
      </c>
      <c r="Y1378" s="1">
        <v>37311</v>
      </c>
      <c r="Z1378" s="1">
        <v>1.87</v>
      </c>
      <c r="AA1378" s="6">
        <f t="shared" si="277"/>
        <v>733</v>
      </c>
      <c r="AB1378" s="6">
        <f t="shared" si="278"/>
        <v>-33</v>
      </c>
      <c r="AC1378" s="6">
        <f t="shared" si="279"/>
        <v>-44750</v>
      </c>
      <c r="AD1378" s="6">
        <f t="shared" si="280"/>
        <v>-61.050477489768078</v>
      </c>
      <c r="AE1378" s="7">
        <f t="shared" si="281"/>
        <v>-546</v>
      </c>
      <c r="AF1378" t="str">
        <f t="shared" ca="1" si="282"/>
        <v>$V$1036</v>
      </c>
      <c r="AG1378" t="str">
        <f t="shared" ca="1" si="283"/>
        <v>$J$1036</v>
      </c>
      <c r="AH1378" t="str">
        <f t="shared" ca="1" si="284"/>
        <v>OWENS CORNING FIBERGL| 2808655720</v>
      </c>
      <c r="AI1378" t="str">
        <f t="shared" ca="1" si="273"/>
        <v>$K$1036</v>
      </c>
      <c r="AJ1378" s="8">
        <f t="shared" si="274"/>
        <v>1.364256480218281E-3</v>
      </c>
      <c r="AK1378" s="7">
        <f t="shared" si="275"/>
        <v>-155</v>
      </c>
      <c r="AL1378" s="7" t="str">
        <f t="shared" ca="1" si="285"/>
        <v>b: C H ROBINSON | 4607237643</v>
      </c>
      <c r="AM1378" t="b">
        <f t="shared" si="276"/>
        <v>0</v>
      </c>
    </row>
    <row r="1379" spans="3:39" x14ac:dyDescent="0.3">
      <c r="C1379" s="1" t="s">
        <v>37</v>
      </c>
      <c r="D1379" s="1" t="s">
        <v>38</v>
      </c>
      <c r="E1379" s="1" t="s">
        <v>39</v>
      </c>
      <c r="F1379" s="1" t="s">
        <v>87</v>
      </c>
      <c r="G1379" s="1" t="s">
        <v>296</v>
      </c>
      <c r="H1379" s="1" t="s">
        <v>70</v>
      </c>
      <c r="I1379" s="1" t="s">
        <v>666</v>
      </c>
      <c r="J1379" t="str">
        <f>TRIM(CONCATENATE(wiz[[#This Row],[SHIPPER..................]],wiz[[#This Row],[ZIP2..]],wiz[[#This Row],[ZIP3..]]))</f>
        <v>b: C H ROBINSON | 4312538024</v>
      </c>
      <c r="K1379" s="1">
        <v>1</v>
      </c>
      <c r="L1379" s="1">
        <v>1.26</v>
      </c>
      <c r="M1379" s="1">
        <v>0.27</v>
      </c>
      <c r="N1379" s="1">
        <v>505</v>
      </c>
      <c r="O1379" s="1">
        <v>0.67</v>
      </c>
      <c r="P1379" s="1">
        <v>7</v>
      </c>
      <c r="Q1379" s="1">
        <v>0.25</v>
      </c>
      <c r="R1379" s="1">
        <v>-30</v>
      </c>
      <c r="S1379" s="1">
        <v>19</v>
      </c>
      <c r="T1379" s="1">
        <v>89</v>
      </c>
      <c r="U1379" s="1">
        <v>168</v>
      </c>
      <c r="V1379" s="1">
        <v>276</v>
      </c>
      <c r="W1379" s="1">
        <v>43137</v>
      </c>
      <c r="X1379" s="1">
        <v>43125</v>
      </c>
      <c r="Y1379" s="1">
        <v>38024</v>
      </c>
      <c r="Z1379" s="1">
        <v>1.31</v>
      </c>
      <c r="AA1379" s="6">
        <f t="shared" si="277"/>
        <v>615</v>
      </c>
      <c r="AB1379" s="6">
        <f t="shared" si="278"/>
        <v>276</v>
      </c>
      <c r="AC1379" s="6">
        <f t="shared" si="279"/>
        <v>-122022</v>
      </c>
      <c r="AD1379" s="6">
        <f t="shared" si="280"/>
        <v>-198.40975609756097</v>
      </c>
      <c r="AE1379" s="7">
        <f t="shared" si="281"/>
        <v>-1118</v>
      </c>
      <c r="AF1379" t="str">
        <f t="shared" ca="1" si="282"/>
        <v>$V$1066</v>
      </c>
      <c r="AG1379" t="str">
        <f t="shared" ca="1" si="283"/>
        <v>$J$1066</v>
      </c>
      <c r="AH1379" t="str">
        <f t="shared" ca="1" si="284"/>
        <v>b: C H ROBINSON | 2736036101</v>
      </c>
      <c r="AI1379" t="str">
        <f t="shared" ca="1" si="273"/>
        <v>$K$1066</v>
      </c>
      <c r="AJ1379" s="8">
        <f t="shared" si="274"/>
        <v>1.6260162601626016E-3</v>
      </c>
      <c r="AK1379" s="7">
        <f t="shared" si="275"/>
        <v>-560</v>
      </c>
      <c r="AL1379" s="7" t="str">
        <f t="shared" ca="1" si="285"/>
        <v>b: C H ROBINSON | 6080335055</v>
      </c>
      <c r="AM1379" t="b">
        <f t="shared" si="276"/>
        <v>0</v>
      </c>
    </row>
    <row r="1380" spans="3:39" x14ac:dyDescent="0.3">
      <c r="C1380" s="1" t="s">
        <v>1423</v>
      </c>
      <c r="D1380" s="1" t="s">
        <v>1424</v>
      </c>
      <c r="E1380" s="1" t="s">
        <v>39</v>
      </c>
      <c r="F1380" s="1" t="s">
        <v>87</v>
      </c>
      <c r="G1380" s="1" t="s">
        <v>1170</v>
      </c>
      <c r="H1380" s="1" t="s">
        <v>70</v>
      </c>
      <c r="I1380" s="1" t="s">
        <v>1425</v>
      </c>
      <c r="J1380" t="str">
        <f>TRIM(CONCATENATE(wiz[[#This Row],[SHIPPER..................]],wiz[[#This Row],[ZIP2..]],wiz[[#This Row],[ZIP3..]]))</f>
        <v>b: TRINITY LOGISTICS | 4316238231</v>
      </c>
      <c r="K1380" s="1">
        <v>1</v>
      </c>
      <c r="L1380" s="1">
        <v>1.26</v>
      </c>
      <c r="M1380" s="1">
        <v>0.27</v>
      </c>
      <c r="N1380" s="1">
        <v>457</v>
      </c>
      <c r="O1380" s="1">
        <v>0.88</v>
      </c>
      <c r="P1380" s="1">
        <v>103</v>
      </c>
      <c r="Q1380" s="1">
        <v>0.35</v>
      </c>
      <c r="R1380" s="1">
        <v>-28</v>
      </c>
      <c r="S1380" s="1">
        <v>-121</v>
      </c>
      <c r="T1380" s="1">
        <v>20</v>
      </c>
      <c r="U1380" s="1">
        <v>155</v>
      </c>
      <c r="V1380" s="1">
        <v>54</v>
      </c>
      <c r="W1380" s="1">
        <v>47327</v>
      </c>
      <c r="X1380" s="1">
        <v>43162</v>
      </c>
      <c r="Y1380" s="1">
        <v>38231</v>
      </c>
      <c r="Z1380" s="1">
        <v>1.31</v>
      </c>
      <c r="AA1380" s="6">
        <f t="shared" si="277"/>
        <v>3</v>
      </c>
      <c r="AB1380" s="6">
        <f t="shared" si="278"/>
        <v>54</v>
      </c>
      <c r="AC1380" s="6">
        <f t="shared" si="279"/>
        <v>-290</v>
      </c>
      <c r="AD1380" s="6">
        <f t="shared" si="280"/>
        <v>-96.666666666666671</v>
      </c>
      <c r="AE1380" s="7">
        <f t="shared" si="281"/>
        <v>-383</v>
      </c>
      <c r="AF1380" t="str">
        <f t="shared" ca="1" si="282"/>
        <v>$V$30</v>
      </c>
      <c r="AG1380" t="str">
        <f t="shared" ca="1" si="283"/>
        <v>$J$30</v>
      </c>
      <c r="AH1380" t="str">
        <f t="shared" ca="1" si="284"/>
        <v>b: C H ROBINSON | 3610129730</v>
      </c>
      <c r="AI1380" t="str">
        <f t="shared" ca="1" si="273"/>
        <v>$K$30</v>
      </c>
      <c r="AJ1380" s="8">
        <f t="shared" si="274"/>
        <v>0.33333333333333331</v>
      </c>
      <c r="AK1380" s="7">
        <f t="shared" si="275"/>
        <v>-383</v>
      </c>
      <c r="AL1380" s="7" t="str">
        <f t="shared" ca="1" si="285"/>
        <v>b: C H ROBINSON | 3610129730</v>
      </c>
      <c r="AM1380" t="b">
        <f t="shared" si="276"/>
        <v>0</v>
      </c>
    </row>
    <row r="1381" spans="3:39" x14ac:dyDescent="0.3">
      <c r="C1381" s="1" t="s">
        <v>400</v>
      </c>
      <c r="D1381" s="1" t="s">
        <v>401</v>
      </c>
      <c r="E1381" s="1" t="s">
        <v>39</v>
      </c>
      <c r="F1381" s="1" t="s">
        <v>87</v>
      </c>
      <c r="G1381" s="1" t="s">
        <v>1170</v>
      </c>
      <c r="H1381" s="1" t="s">
        <v>70</v>
      </c>
      <c r="I1381" s="1" t="s">
        <v>553</v>
      </c>
      <c r="J1381" t="str">
        <f>TRIM(CONCATENATE(wiz[[#This Row],[SHIPPER..................]],wiz[[#This Row],[ZIP2..]],wiz[[#This Row],[ZIP3..]]))</f>
        <v>KELLOGG COMPANY MLXP| 4316238343</v>
      </c>
      <c r="K1381" s="1">
        <v>8</v>
      </c>
      <c r="L1381" s="1">
        <v>1.8</v>
      </c>
      <c r="M1381" s="1">
        <v>0.27</v>
      </c>
      <c r="N1381" s="1">
        <v>470</v>
      </c>
      <c r="O1381" s="1">
        <v>0.91</v>
      </c>
      <c r="P1381" s="1">
        <v>53</v>
      </c>
      <c r="Q1381" s="1">
        <v>0.28000000000000003</v>
      </c>
      <c r="R1381" s="1">
        <v>-30</v>
      </c>
      <c r="S1381" s="1">
        <v>-73</v>
      </c>
      <c r="T1381" s="1">
        <v>13</v>
      </c>
      <c r="U1381" s="1">
        <v>413</v>
      </c>
      <c r="V1381" s="1">
        <v>353</v>
      </c>
      <c r="W1381" s="1">
        <v>43055</v>
      </c>
      <c r="X1381" s="1">
        <v>43162</v>
      </c>
      <c r="Y1381" s="1">
        <v>38343</v>
      </c>
      <c r="Z1381" s="1">
        <v>1.85</v>
      </c>
      <c r="AA1381" s="6">
        <f t="shared" si="277"/>
        <v>979</v>
      </c>
      <c r="AB1381" s="6">
        <f t="shared" si="278"/>
        <v>2824</v>
      </c>
      <c r="AC1381" s="6">
        <f t="shared" si="279"/>
        <v>105632</v>
      </c>
      <c r="AD1381" s="6">
        <f t="shared" si="280"/>
        <v>107.89785495403473</v>
      </c>
      <c r="AE1381" s="7">
        <f t="shared" si="281"/>
        <v>-453</v>
      </c>
      <c r="AF1381" t="str">
        <f t="shared" ca="1" si="282"/>
        <v>$V$191</v>
      </c>
      <c r="AG1381" t="str">
        <f t="shared" ca="1" si="283"/>
        <v>$J$191</v>
      </c>
      <c r="AH1381" t="str">
        <f t="shared" ca="1" si="284"/>
        <v>KELLOGG COMPANY MLXP| 3030133601</v>
      </c>
      <c r="AI1381" t="str">
        <f t="shared" ca="1" si="273"/>
        <v>$K$191</v>
      </c>
      <c r="AJ1381" s="8">
        <f t="shared" si="274"/>
        <v>8.171603677221655E-3</v>
      </c>
      <c r="AK1381" s="7">
        <f t="shared" si="275"/>
        <v>-94</v>
      </c>
      <c r="AL1381" s="7" t="str">
        <f t="shared" ca="1" si="285"/>
        <v>KELLOGG COMPANY MLXP| 3861175029</v>
      </c>
      <c r="AM1381" t="b">
        <f t="shared" si="276"/>
        <v>0</v>
      </c>
    </row>
    <row r="1382" spans="3:39" x14ac:dyDescent="0.3">
      <c r="C1382" s="1" t="s">
        <v>344</v>
      </c>
      <c r="D1382" s="1" t="s">
        <v>345</v>
      </c>
      <c r="E1382" s="1" t="s">
        <v>39</v>
      </c>
      <c r="F1382" s="1" t="s">
        <v>87</v>
      </c>
      <c r="G1382" s="1" t="s">
        <v>393</v>
      </c>
      <c r="H1382" s="1" t="s">
        <v>396</v>
      </c>
      <c r="I1382" s="1" t="s">
        <v>1231</v>
      </c>
      <c r="J1382" t="str">
        <f>TRIM(CONCATENATE(wiz[[#This Row],[SHIPPER..................]],wiz[[#This Row],[ZIP2..]],wiz[[#This Row],[ZIP3..]]))</f>
        <v>b: SCHNEIDER LOGISTIC| 4320124201</v>
      </c>
      <c r="K1382" s="1">
        <v>1</v>
      </c>
      <c r="L1382" s="1">
        <v>1.48</v>
      </c>
      <c r="M1382" s="1">
        <v>0.28000000000000003</v>
      </c>
      <c r="N1382" s="1">
        <v>370</v>
      </c>
      <c r="O1382" s="1">
        <v>0.49</v>
      </c>
      <c r="P1382" s="1">
        <v>87</v>
      </c>
      <c r="Q1382" s="1">
        <v>0.3</v>
      </c>
      <c r="R1382" s="1">
        <v>-26</v>
      </c>
      <c r="S1382" s="1">
        <v>-118</v>
      </c>
      <c r="T1382" s="1">
        <v>67</v>
      </c>
      <c r="U1382" s="1">
        <v>-118</v>
      </c>
      <c r="V1382" s="1">
        <v>-169</v>
      </c>
      <c r="W1382" s="1">
        <v>45050</v>
      </c>
      <c r="X1382" s="1">
        <v>43201</v>
      </c>
      <c r="Y1382" s="1">
        <v>24201</v>
      </c>
      <c r="Z1382" s="1">
        <v>1.54</v>
      </c>
      <c r="AA1382" s="6">
        <f t="shared" si="277"/>
        <v>78</v>
      </c>
      <c r="AB1382" s="6">
        <f t="shared" si="278"/>
        <v>-169</v>
      </c>
      <c r="AC1382" s="6">
        <f t="shared" si="279"/>
        <v>-21006</v>
      </c>
      <c r="AD1382" s="6">
        <f t="shared" si="280"/>
        <v>-269.30769230769232</v>
      </c>
      <c r="AE1382" s="7">
        <f t="shared" si="281"/>
        <v>-1249</v>
      </c>
      <c r="AF1382" t="str">
        <f t="shared" ca="1" si="282"/>
        <v>$V$1953</v>
      </c>
      <c r="AG1382" t="str">
        <f t="shared" ca="1" si="283"/>
        <v>$J$1953</v>
      </c>
      <c r="AH1382" t="str">
        <f t="shared" ca="1" si="284"/>
        <v>b: SCHNEIDER LOGISTIC| 3830119034</v>
      </c>
      <c r="AI1382" t="str">
        <f t="shared" ca="1" si="273"/>
        <v>$K$1953</v>
      </c>
      <c r="AJ1382" s="8">
        <f t="shared" si="274"/>
        <v>1.282051282051282E-2</v>
      </c>
      <c r="AK1382" s="7">
        <f t="shared" si="275"/>
        <v>-570</v>
      </c>
      <c r="AL1382" s="7" t="str">
        <f t="shared" ca="1" si="285"/>
        <v>LOWES MLXP VAN ONE WA| 3071947265</v>
      </c>
      <c r="AM1382" t="b">
        <f t="shared" si="276"/>
        <v>0</v>
      </c>
    </row>
    <row r="1383" spans="3:39" x14ac:dyDescent="0.3">
      <c r="C1383" s="1" t="s">
        <v>37</v>
      </c>
      <c r="D1383" s="1" t="s">
        <v>38</v>
      </c>
      <c r="E1383" s="1" t="s">
        <v>39</v>
      </c>
      <c r="F1383" s="1" t="s">
        <v>87</v>
      </c>
      <c r="G1383" s="1" t="s">
        <v>393</v>
      </c>
      <c r="H1383" s="1" t="s">
        <v>70</v>
      </c>
      <c r="I1383" s="1" t="s">
        <v>477</v>
      </c>
      <c r="J1383" t="str">
        <f>TRIM(CONCATENATE(wiz[[#This Row],[SHIPPER..................]],wiz[[#This Row],[ZIP2..]],wiz[[#This Row],[ZIP3..]]))</f>
        <v>b: C H ROBINSON | 4320137777</v>
      </c>
      <c r="K1383" s="1">
        <v>1</v>
      </c>
      <c r="L1383" s="1">
        <v>1.34</v>
      </c>
      <c r="M1383" s="1">
        <v>0.27</v>
      </c>
      <c r="N1383" s="1">
        <v>372</v>
      </c>
      <c r="O1383" s="1">
        <v>0.76</v>
      </c>
      <c r="P1383" s="1">
        <v>0</v>
      </c>
      <c r="Q1383" s="1">
        <v>0.25</v>
      </c>
      <c r="R1383" s="1">
        <v>-22</v>
      </c>
      <c r="S1383" s="1">
        <v>-92</v>
      </c>
      <c r="T1383" s="1">
        <v>3</v>
      </c>
      <c r="U1383" s="1">
        <v>-214</v>
      </c>
      <c r="V1383" s="1">
        <v>-303</v>
      </c>
      <c r="W1383" s="1">
        <v>43201</v>
      </c>
      <c r="X1383" s="1">
        <v>43201</v>
      </c>
      <c r="Y1383" s="1">
        <v>37777</v>
      </c>
      <c r="Z1383" s="1">
        <v>1.39</v>
      </c>
      <c r="AA1383" s="6">
        <f t="shared" si="277"/>
        <v>615</v>
      </c>
      <c r="AB1383" s="6">
        <f t="shared" si="278"/>
        <v>-303</v>
      </c>
      <c r="AC1383" s="6">
        <f t="shared" si="279"/>
        <v>-122022</v>
      </c>
      <c r="AD1383" s="6">
        <f t="shared" si="280"/>
        <v>-198.40975609756097</v>
      </c>
      <c r="AE1383" s="7">
        <f t="shared" si="281"/>
        <v>-1118</v>
      </c>
      <c r="AF1383" t="str">
        <f t="shared" ca="1" si="282"/>
        <v>$V$1066</v>
      </c>
      <c r="AG1383" t="str">
        <f t="shared" ca="1" si="283"/>
        <v>$J$1066</v>
      </c>
      <c r="AH1383" t="str">
        <f t="shared" ca="1" si="284"/>
        <v>b: C H ROBINSON | 2736036101</v>
      </c>
      <c r="AI1383" t="str">
        <f t="shared" ca="1" si="273"/>
        <v>$K$1066</v>
      </c>
      <c r="AJ1383" s="8">
        <f t="shared" si="274"/>
        <v>1.6260162601626016E-3</v>
      </c>
      <c r="AK1383" s="7">
        <f t="shared" si="275"/>
        <v>-560</v>
      </c>
      <c r="AL1383" s="7" t="str">
        <f t="shared" ca="1" si="285"/>
        <v>b: C H ROBINSON | 6080335055</v>
      </c>
      <c r="AM1383" t="b">
        <f t="shared" si="276"/>
        <v>0</v>
      </c>
    </row>
    <row r="1384" spans="3:39" x14ac:dyDescent="0.3">
      <c r="C1384" s="1" t="s">
        <v>37</v>
      </c>
      <c r="D1384" s="1" t="s">
        <v>38</v>
      </c>
      <c r="E1384" s="1" t="s">
        <v>39</v>
      </c>
      <c r="F1384" s="1" t="s">
        <v>87</v>
      </c>
      <c r="G1384" s="1" t="s">
        <v>296</v>
      </c>
      <c r="H1384" s="1" t="s">
        <v>70</v>
      </c>
      <c r="I1384" s="1" t="s">
        <v>1009</v>
      </c>
      <c r="J1384" t="str">
        <f>TRIM(CONCATENATE(wiz[[#This Row],[SHIPPER..................]],wiz[[#This Row],[ZIP2..]],wiz[[#This Row],[ZIP3..]]))</f>
        <v>b: C H ROBINSON | 4312537813</v>
      </c>
      <c r="K1384" s="1">
        <v>1</v>
      </c>
      <c r="L1384" s="1">
        <v>1.1000000000000001</v>
      </c>
      <c r="M1384" s="1">
        <v>0.27</v>
      </c>
      <c r="N1384" s="1">
        <v>364</v>
      </c>
      <c r="O1384" s="1">
        <v>0.76</v>
      </c>
      <c r="P1384" s="1">
        <v>0</v>
      </c>
      <c r="Q1384" s="1">
        <v>0.25</v>
      </c>
      <c r="R1384" s="1">
        <v>-22</v>
      </c>
      <c r="S1384" s="1">
        <v>19</v>
      </c>
      <c r="T1384" s="1">
        <v>3</v>
      </c>
      <c r="U1384" s="1">
        <v>-304</v>
      </c>
      <c r="V1384" s="1">
        <v>-282</v>
      </c>
      <c r="W1384" s="1">
        <v>43125</v>
      </c>
      <c r="X1384" s="1">
        <v>43125</v>
      </c>
      <c r="Y1384" s="1">
        <v>37813</v>
      </c>
      <c r="Z1384" s="1">
        <v>1.1499999999999999</v>
      </c>
      <c r="AA1384" s="6">
        <f t="shared" si="277"/>
        <v>615</v>
      </c>
      <c r="AB1384" s="6">
        <f t="shared" si="278"/>
        <v>-282</v>
      </c>
      <c r="AC1384" s="6">
        <f t="shared" si="279"/>
        <v>-122022</v>
      </c>
      <c r="AD1384" s="6">
        <f t="shared" si="280"/>
        <v>-198.40975609756097</v>
      </c>
      <c r="AE1384" s="7">
        <f t="shared" si="281"/>
        <v>-1118</v>
      </c>
      <c r="AF1384" t="str">
        <f t="shared" ca="1" si="282"/>
        <v>$V$1066</v>
      </c>
      <c r="AG1384" t="str">
        <f t="shared" ca="1" si="283"/>
        <v>$J$1066</v>
      </c>
      <c r="AH1384" t="str">
        <f t="shared" ca="1" si="284"/>
        <v>b: C H ROBINSON | 2736036101</v>
      </c>
      <c r="AI1384" t="str">
        <f t="shared" ca="1" si="273"/>
        <v>$K$1066</v>
      </c>
      <c r="AJ1384" s="8">
        <f t="shared" si="274"/>
        <v>1.6260162601626016E-3</v>
      </c>
      <c r="AK1384" s="7">
        <f t="shared" si="275"/>
        <v>-560</v>
      </c>
      <c r="AL1384" s="7" t="str">
        <f t="shared" ca="1" si="285"/>
        <v>b: C H ROBINSON | 6080335055</v>
      </c>
      <c r="AM1384" t="b">
        <f t="shared" si="276"/>
        <v>0</v>
      </c>
    </row>
    <row r="1385" spans="3:39" x14ac:dyDescent="0.3">
      <c r="C1385" s="1" t="s">
        <v>346</v>
      </c>
      <c r="D1385" s="1" t="s">
        <v>347</v>
      </c>
      <c r="E1385" s="1" t="s">
        <v>39</v>
      </c>
      <c r="F1385" s="1" t="s">
        <v>87</v>
      </c>
      <c r="G1385" s="1" t="s">
        <v>393</v>
      </c>
      <c r="H1385" s="1" t="s">
        <v>70</v>
      </c>
      <c r="I1385" s="1" t="s">
        <v>1186</v>
      </c>
      <c r="J1385" t="str">
        <f>TRIM(CONCATENATE(wiz[[#This Row],[SHIPPER..................]],wiz[[#This Row],[ZIP2..]],wiz[[#This Row],[ZIP3..]]))</f>
        <v>b: COYOTE LOGISTICS | 4320137354</v>
      </c>
      <c r="K1385" s="1">
        <v>1</v>
      </c>
      <c r="L1385" s="1">
        <v>1.39</v>
      </c>
      <c r="M1385" s="1">
        <v>0.19</v>
      </c>
      <c r="N1385" s="1">
        <v>404</v>
      </c>
      <c r="O1385" s="1">
        <v>1.92</v>
      </c>
      <c r="P1385" s="1">
        <v>54</v>
      </c>
      <c r="Q1385" s="1">
        <v>0.3</v>
      </c>
      <c r="R1385" s="1">
        <v>8</v>
      </c>
      <c r="S1385" s="1">
        <v>-388</v>
      </c>
      <c r="T1385" s="1">
        <v>-245</v>
      </c>
      <c r="U1385" s="1">
        <v>-316</v>
      </c>
      <c r="V1385" s="1">
        <v>-949</v>
      </c>
      <c r="W1385" s="1">
        <v>43701</v>
      </c>
      <c r="X1385" s="1">
        <v>43201</v>
      </c>
      <c r="Y1385" s="1">
        <v>37354</v>
      </c>
      <c r="Z1385" s="1">
        <v>1.36</v>
      </c>
      <c r="AA1385" s="6">
        <f t="shared" si="277"/>
        <v>41</v>
      </c>
      <c r="AB1385" s="6">
        <f t="shared" si="278"/>
        <v>-949</v>
      </c>
      <c r="AC1385" s="6">
        <f t="shared" si="279"/>
        <v>-5159</v>
      </c>
      <c r="AD1385" s="6">
        <f t="shared" si="280"/>
        <v>-125.82926829268293</v>
      </c>
      <c r="AE1385" s="7">
        <f t="shared" si="281"/>
        <v>-949</v>
      </c>
      <c r="AF1385" t="str">
        <f t="shared" ca="1" si="282"/>
        <v>$V$1385</v>
      </c>
      <c r="AG1385" t="str">
        <f t="shared" ca="1" si="283"/>
        <v>$J$1385</v>
      </c>
      <c r="AH1385" t="str">
        <f t="shared" ca="1" si="284"/>
        <v>b: COYOTE LOGISTICS | 4320137354</v>
      </c>
      <c r="AI1385" t="str">
        <f t="shared" ca="1" si="273"/>
        <v>$K$1385</v>
      </c>
      <c r="AJ1385" s="8">
        <f t="shared" si="274"/>
        <v>2.4390243902439025E-2</v>
      </c>
      <c r="AK1385" s="7">
        <f t="shared" si="275"/>
        <v>-118</v>
      </c>
      <c r="AL1385" s="7" t="str">
        <f t="shared" ca="1" si="285"/>
        <v>CORBETT FARMING COMPA| 3678430901</v>
      </c>
      <c r="AM1385" t="b">
        <f t="shared" si="276"/>
        <v>0</v>
      </c>
    </row>
    <row r="1386" spans="3:39" x14ac:dyDescent="0.3">
      <c r="C1386" s="1" t="s">
        <v>1426</v>
      </c>
      <c r="D1386" s="1" t="s">
        <v>1427</v>
      </c>
      <c r="E1386" s="1" t="s">
        <v>39</v>
      </c>
      <c r="F1386" s="1" t="s">
        <v>87</v>
      </c>
      <c r="G1386" s="1" t="s">
        <v>393</v>
      </c>
      <c r="H1386" s="1" t="s">
        <v>70</v>
      </c>
      <c r="I1386" s="1" t="s">
        <v>1186</v>
      </c>
      <c r="J1386" t="str">
        <f>TRIM(CONCATENATE(wiz[[#This Row],[SHIPPER..................]],wiz[[#This Row],[ZIP2..]],wiz[[#This Row],[ZIP3..]]))</f>
        <v>b: TA SERVICES | 4320137354</v>
      </c>
      <c r="K1386" s="1">
        <v>1</v>
      </c>
      <c r="L1386" s="1">
        <v>1.46</v>
      </c>
      <c r="M1386" s="1">
        <v>0.27</v>
      </c>
      <c r="N1386" s="1">
        <v>404</v>
      </c>
      <c r="O1386" s="1">
        <v>0.83</v>
      </c>
      <c r="P1386" s="1">
        <v>13</v>
      </c>
      <c r="Q1386" s="1">
        <v>0.25</v>
      </c>
      <c r="R1386" s="1">
        <v>-25</v>
      </c>
      <c r="S1386" s="1">
        <v>7</v>
      </c>
      <c r="T1386" s="1">
        <v>13</v>
      </c>
      <c r="U1386" s="1">
        <v>-154</v>
      </c>
      <c r="V1386" s="1">
        <v>-134</v>
      </c>
      <c r="W1386" s="1">
        <v>43125</v>
      </c>
      <c r="X1386" s="1">
        <v>43201</v>
      </c>
      <c r="Y1386" s="1">
        <v>37354</v>
      </c>
      <c r="Z1386" s="1">
        <v>1.51</v>
      </c>
      <c r="AA1386" s="6">
        <f t="shared" si="277"/>
        <v>3</v>
      </c>
      <c r="AB1386" s="6">
        <f t="shared" si="278"/>
        <v>-134</v>
      </c>
      <c r="AC1386" s="6">
        <f t="shared" si="279"/>
        <v>-780</v>
      </c>
      <c r="AD1386" s="6">
        <f t="shared" si="280"/>
        <v>-260</v>
      </c>
      <c r="AE1386" s="7">
        <f t="shared" si="281"/>
        <v>-504</v>
      </c>
      <c r="AF1386" t="str">
        <f t="shared" ca="1" si="282"/>
        <v>$V$818</v>
      </c>
      <c r="AG1386" t="str">
        <f t="shared" ca="1" si="283"/>
        <v>$J$818</v>
      </c>
      <c r="AH1386" t="str">
        <f t="shared" ca="1" si="284"/>
        <v>MORGAN FOODS | 4713078201</v>
      </c>
      <c r="AI1386" t="str">
        <f t="shared" ca="1" si="273"/>
        <v>$K$818</v>
      </c>
      <c r="AJ1386" s="8">
        <f t="shared" si="274"/>
        <v>0.33333333333333331</v>
      </c>
      <c r="AK1386" s="7">
        <f t="shared" si="275"/>
        <v>-504</v>
      </c>
      <c r="AL1386" s="7" t="str">
        <f t="shared" ca="1" si="285"/>
        <v>MORGAN FOODS | 4713078201</v>
      </c>
      <c r="AM1386" t="b">
        <f t="shared" si="276"/>
        <v>0</v>
      </c>
    </row>
    <row r="1387" spans="3:39" x14ac:dyDescent="0.3">
      <c r="C1387" s="1" t="s">
        <v>677</v>
      </c>
      <c r="D1387" s="1" t="s">
        <v>678</v>
      </c>
      <c r="E1387" s="1" t="s">
        <v>39</v>
      </c>
      <c r="F1387" s="1" t="s">
        <v>87</v>
      </c>
      <c r="G1387" s="1" t="s">
        <v>1015</v>
      </c>
      <c r="H1387" s="1" t="s">
        <v>70</v>
      </c>
      <c r="I1387" s="1" t="s">
        <v>1428</v>
      </c>
      <c r="J1387" t="str">
        <f>TRIM(CONCATENATE(wiz[[#This Row],[SHIPPER..................]],wiz[[#This Row],[ZIP2..]],wiz[[#This Row],[ZIP3..]]))</f>
        <v>b: TRANSFIX | 4310537616</v>
      </c>
      <c r="K1387" s="1">
        <v>1</v>
      </c>
      <c r="L1387" s="1">
        <v>1.61</v>
      </c>
      <c r="M1387" s="1">
        <v>0.27</v>
      </c>
      <c r="N1387" s="1">
        <v>386</v>
      </c>
      <c r="O1387" s="1">
        <v>0.83</v>
      </c>
      <c r="P1387" s="1">
        <v>96</v>
      </c>
      <c r="Q1387" s="1">
        <v>0.3</v>
      </c>
      <c r="R1387" s="1">
        <v>18</v>
      </c>
      <c r="S1387" s="1">
        <v>-216</v>
      </c>
      <c r="T1387" s="1">
        <v>-14</v>
      </c>
      <c r="U1387" s="1">
        <v>-148</v>
      </c>
      <c r="V1387" s="1">
        <v>-378</v>
      </c>
      <c r="W1387" s="1">
        <v>44888</v>
      </c>
      <c r="X1387" s="1">
        <v>43105</v>
      </c>
      <c r="Y1387" s="1">
        <v>37616</v>
      </c>
      <c r="Z1387" s="1">
        <v>1.66</v>
      </c>
      <c r="AA1387" s="6">
        <f t="shared" si="277"/>
        <v>10</v>
      </c>
      <c r="AB1387" s="6">
        <f t="shared" si="278"/>
        <v>-378</v>
      </c>
      <c r="AC1387" s="6">
        <f t="shared" si="279"/>
        <v>-508</v>
      </c>
      <c r="AD1387" s="6">
        <f t="shared" si="280"/>
        <v>-50.8</v>
      </c>
      <c r="AE1387" s="7">
        <f t="shared" si="281"/>
        <v>-457</v>
      </c>
      <c r="AF1387" t="str">
        <f t="shared" ca="1" si="282"/>
        <v>$V$1099</v>
      </c>
      <c r="AG1387" t="str">
        <f t="shared" ca="1" si="283"/>
        <v>$J$1099</v>
      </c>
      <c r="AH1387" t="str">
        <f t="shared" ca="1" si="284"/>
        <v>b: TRANSFIX | 2811535020</v>
      </c>
      <c r="AI1387" t="str">
        <f t="shared" ca="1" si="273"/>
        <v>$K$1099</v>
      </c>
      <c r="AJ1387" s="8">
        <f t="shared" si="274"/>
        <v>0.1</v>
      </c>
      <c r="AK1387" s="7">
        <f t="shared" si="275"/>
        <v>-457</v>
      </c>
      <c r="AL1387" s="7" t="str">
        <f t="shared" ca="1" si="285"/>
        <v>b: TRANSFIX | 2811535020</v>
      </c>
      <c r="AM1387" t="b">
        <f t="shared" si="276"/>
        <v>0</v>
      </c>
    </row>
    <row r="1388" spans="3:39" x14ac:dyDescent="0.3">
      <c r="C1388" s="1" t="s">
        <v>1429</v>
      </c>
      <c r="D1388" s="1" t="s">
        <v>939</v>
      </c>
      <c r="E1388" s="1" t="s">
        <v>39</v>
      </c>
      <c r="F1388" s="1" t="s">
        <v>87</v>
      </c>
      <c r="G1388" s="1" t="s">
        <v>393</v>
      </c>
      <c r="H1388" s="1" t="s">
        <v>70</v>
      </c>
      <c r="I1388" s="1" t="s">
        <v>1279</v>
      </c>
      <c r="J1388" t="str">
        <f>TRIM(CONCATENATE(wiz[[#This Row],[SHIPPER..................]],wiz[[#This Row],[ZIP2..]],wiz[[#This Row],[ZIP3..]]))</f>
        <v>VENTURE CONNECT | 4320137725</v>
      </c>
      <c r="K1388" s="1">
        <v>1</v>
      </c>
      <c r="L1388" s="1">
        <v>1.72</v>
      </c>
      <c r="M1388" s="1">
        <v>0.27</v>
      </c>
      <c r="N1388" s="1">
        <v>387</v>
      </c>
      <c r="O1388" s="1">
        <v>1.04</v>
      </c>
      <c r="P1388" s="1">
        <v>34</v>
      </c>
      <c r="Q1388" s="1">
        <v>0.25</v>
      </c>
      <c r="R1388" s="1">
        <v>-23</v>
      </c>
      <c r="S1388" s="1">
        <v>-19</v>
      </c>
      <c r="T1388" s="1">
        <v>-64</v>
      </c>
      <c r="U1388" s="1">
        <v>-62</v>
      </c>
      <c r="V1388" s="1">
        <v>-145</v>
      </c>
      <c r="W1388" s="1">
        <v>43055</v>
      </c>
      <c r="X1388" s="1">
        <v>43201</v>
      </c>
      <c r="Y1388" s="1">
        <v>37725</v>
      </c>
      <c r="Z1388" s="1">
        <v>1.77</v>
      </c>
      <c r="AA1388" s="6">
        <f t="shared" si="277"/>
        <v>1</v>
      </c>
      <c r="AB1388" s="6">
        <f t="shared" si="278"/>
        <v>-145</v>
      </c>
      <c r="AC1388" s="6">
        <f t="shared" si="279"/>
        <v>-145</v>
      </c>
      <c r="AD1388" s="6">
        <f t="shared" si="280"/>
        <v>-145</v>
      </c>
      <c r="AE1388" s="7">
        <f t="shared" si="281"/>
        <v>-145</v>
      </c>
      <c r="AF1388" t="str">
        <f t="shared" ca="1" si="282"/>
        <v>$V$1388</v>
      </c>
      <c r="AG1388" t="str">
        <f t="shared" ca="1" si="283"/>
        <v>$J$1388</v>
      </c>
      <c r="AH1388" t="str">
        <f t="shared" ca="1" si="284"/>
        <v>VENTURE CONNECT | 4320137725</v>
      </c>
      <c r="AI1388" t="str">
        <f t="shared" ca="1" si="273"/>
        <v>$K$1388</v>
      </c>
      <c r="AJ1388" s="8">
        <f t="shared" si="274"/>
        <v>1</v>
      </c>
      <c r="AK1388" s="7">
        <f t="shared" si="275"/>
        <v>-145</v>
      </c>
      <c r="AL1388" s="7" t="str">
        <f t="shared" ca="1" si="285"/>
        <v>VENTURE CONNECT | 4320137725</v>
      </c>
      <c r="AM1388" t="str">
        <f t="shared" si="276"/>
        <v>VENTURE CONNECT | 4320137725</v>
      </c>
    </row>
    <row r="1389" spans="3:39" x14ac:dyDescent="0.3">
      <c r="C1389" s="1" t="s">
        <v>37</v>
      </c>
      <c r="D1389" s="1" t="s">
        <v>38</v>
      </c>
      <c r="E1389" s="1" t="s">
        <v>39</v>
      </c>
      <c r="F1389" s="1" t="s">
        <v>87</v>
      </c>
      <c r="G1389" s="1" t="s">
        <v>393</v>
      </c>
      <c r="H1389" s="1" t="s">
        <v>70</v>
      </c>
      <c r="I1389" s="1" t="s">
        <v>75</v>
      </c>
      <c r="J1389" t="str">
        <f>TRIM(CONCATENATE(wiz[[#This Row],[SHIPPER..................]],wiz[[#This Row],[ZIP2..]],wiz[[#This Row],[ZIP3..]]))</f>
        <v>b: C H ROBINSON | 4320138101</v>
      </c>
      <c r="K1389" s="1">
        <v>2</v>
      </c>
      <c r="L1389" s="1">
        <v>1.02</v>
      </c>
      <c r="M1389" s="1">
        <v>0.28000000000000003</v>
      </c>
      <c r="N1389" s="1">
        <v>589</v>
      </c>
      <c r="O1389" s="1">
        <v>1.69</v>
      </c>
      <c r="P1389" s="1">
        <v>13</v>
      </c>
      <c r="Q1389" s="1">
        <v>0.25</v>
      </c>
      <c r="R1389" s="1">
        <v>-41</v>
      </c>
      <c r="S1389" s="1">
        <v>-92</v>
      </c>
      <c r="T1389" s="1">
        <v>-139</v>
      </c>
      <c r="U1389" s="1">
        <v>-205</v>
      </c>
      <c r="V1389" s="1">
        <v>-436</v>
      </c>
      <c r="W1389" s="1">
        <v>43137</v>
      </c>
      <c r="X1389" s="1">
        <v>43201</v>
      </c>
      <c r="Y1389" s="1">
        <v>38101</v>
      </c>
      <c r="Z1389" s="1">
        <v>1.08</v>
      </c>
      <c r="AA1389" s="6">
        <f t="shared" si="277"/>
        <v>615</v>
      </c>
      <c r="AB1389" s="6">
        <f t="shared" si="278"/>
        <v>-872</v>
      </c>
      <c r="AC1389" s="6">
        <f t="shared" si="279"/>
        <v>-122022</v>
      </c>
      <c r="AD1389" s="6">
        <f t="shared" si="280"/>
        <v>-198.40975609756097</v>
      </c>
      <c r="AE1389" s="7">
        <f t="shared" si="281"/>
        <v>-1118</v>
      </c>
      <c r="AF1389" t="str">
        <f t="shared" ca="1" si="282"/>
        <v>$V$1066</v>
      </c>
      <c r="AG1389" t="str">
        <f t="shared" ca="1" si="283"/>
        <v>$J$1066</v>
      </c>
      <c r="AH1389" t="str">
        <f t="shared" ca="1" si="284"/>
        <v>b: C H ROBINSON | 2736036101</v>
      </c>
      <c r="AI1389" t="str">
        <f t="shared" ca="1" si="273"/>
        <v>$K$1066</v>
      </c>
      <c r="AJ1389" s="8">
        <f t="shared" si="274"/>
        <v>3.2520325203252032E-3</v>
      </c>
      <c r="AK1389" s="7">
        <f t="shared" si="275"/>
        <v>-560</v>
      </c>
      <c r="AL1389" s="7" t="str">
        <f t="shared" ca="1" si="285"/>
        <v>b: C H ROBINSON | 6080335055</v>
      </c>
      <c r="AM1389" t="b">
        <f t="shared" si="276"/>
        <v>0</v>
      </c>
    </row>
    <row r="1390" spans="3:39" x14ac:dyDescent="0.3">
      <c r="C1390" s="1" t="s">
        <v>222</v>
      </c>
      <c r="D1390" s="1" t="s">
        <v>218</v>
      </c>
      <c r="E1390" s="1" t="s">
        <v>39</v>
      </c>
      <c r="F1390" s="1" t="s">
        <v>87</v>
      </c>
      <c r="G1390" s="1" t="s">
        <v>470</v>
      </c>
      <c r="H1390" s="1" t="s">
        <v>70</v>
      </c>
      <c r="I1390" s="1" t="s">
        <v>75</v>
      </c>
      <c r="J1390" t="str">
        <f>TRIM(CONCATENATE(wiz[[#This Row],[SHIPPER..................]],wiz[[#This Row],[ZIP2..]],wiz[[#This Row],[ZIP3..]]))</f>
        <v>OWENS CORNING FIBERGL| 4302538101</v>
      </c>
      <c r="K1390" s="1">
        <v>4</v>
      </c>
      <c r="L1390" s="1">
        <v>1.55</v>
      </c>
      <c r="M1390" s="1">
        <v>0.17</v>
      </c>
      <c r="N1390" s="1">
        <v>601</v>
      </c>
      <c r="O1390" s="1">
        <v>1.34</v>
      </c>
      <c r="P1390" s="1">
        <v>55</v>
      </c>
      <c r="Q1390" s="1">
        <v>0.3</v>
      </c>
      <c r="R1390" s="1">
        <v>22</v>
      </c>
      <c r="S1390" s="1">
        <v>-78</v>
      </c>
      <c r="T1390" s="1">
        <v>-30</v>
      </c>
      <c r="U1390" s="1">
        <v>83</v>
      </c>
      <c r="V1390" s="1">
        <v>-25</v>
      </c>
      <c r="W1390" s="1">
        <v>43055</v>
      </c>
      <c r="X1390" s="1">
        <v>43025</v>
      </c>
      <c r="Y1390" s="1">
        <v>38101</v>
      </c>
      <c r="Z1390" s="1">
        <v>1.5</v>
      </c>
      <c r="AA1390" s="6">
        <f t="shared" si="277"/>
        <v>733</v>
      </c>
      <c r="AB1390" s="6">
        <f t="shared" si="278"/>
        <v>-100</v>
      </c>
      <c r="AC1390" s="6">
        <f t="shared" si="279"/>
        <v>-44750</v>
      </c>
      <c r="AD1390" s="6">
        <f t="shared" si="280"/>
        <v>-61.050477489768078</v>
      </c>
      <c r="AE1390" s="7">
        <f t="shared" si="281"/>
        <v>-546</v>
      </c>
      <c r="AF1390" t="str">
        <f t="shared" ca="1" si="282"/>
        <v>$V$1036</v>
      </c>
      <c r="AG1390" t="str">
        <f t="shared" ca="1" si="283"/>
        <v>$J$1036</v>
      </c>
      <c r="AH1390" t="str">
        <f t="shared" ca="1" si="284"/>
        <v>OWENS CORNING FIBERGL| 2808655720</v>
      </c>
      <c r="AI1390" t="str">
        <f t="shared" ca="1" si="273"/>
        <v>$K$1036</v>
      </c>
      <c r="AJ1390" s="8">
        <f t="shared" si="274"/>
        <v>5.4570259208731242E-3</v>
      </c>
      <c r="AK1390" s="7">
        <f t="shared" si="275"/>
        <v>-155</v>
      </c>
      <c r="AL1390" s="7" t="str">
        <f t="shared" ca="1" si="285"/>
        <v>b: C H ROBINSON | 4607237643</v>
      </c>
      <c r="AM1390" t="b">
        <f t="shared" si="276"/>
        <v>0</v>
      </c>
    </row>
    <row r="1391" spans="3:39" x14ac:dyDescent="0.3">
      <c r="C1391" s="1" t="s">
        <v>222</v>
      </c>
      <c r="D1391" s="1" t="s">
        <v>218</v>
      </c>
      <c r="E1391" s="1" t="s">
        <v>39</v>
      </c>
      <c r="F1391" s="1" t="s">
        <v>87</v>
      </c>
      <c r="G1391" s="1" t="s">
        <v>173</v>
      </c>
      <c r="H1391" s="1" t="s">
        <v>70</v>
      </c>
      <c r="I1391" s="1" t="s">
        <v>75</v>
      </c>
      <c r="J1391" t="str">
        <f>TRIM(CONCATENATE(wiz[[#This Row],[SHIPPER..................]],wiz[[#This Row],[ZIP2..]],wiz[[#This Row],[ZIP3..]]))</f>
        <v>OWENS CORNING FIBERGL| 4305538101</v>
      </c>
      <c r="K1391" s="1">
        <v>14</v>
      </c>
      <c r="L1391" s="1">
        <v>1.55</v>
      </c>
      <c r="M1391" s="1">
        <v>0.17</v>
      </c>
      <c r="N1391" s="1">
        <v>619</v>
      </c>
      <c r="O1391" s="1">
        <v>1.44</v>
      </c>
      <c r="P1391" s="1">
        <v>63</v>
      </c>
      <c r="Q1391" s="1">
        <v>0.3</v>
      </c>
      <c r="R1391" s="1">
        <v>22</v>
      </c>
      <c r="S1391" s="1">
        <v>-73</v>
      </c>
      <c r="T1391" s="1">
        <v>-54</v>
      </c>
      <c r="U1391" s="1">
        <v>79</v>
      </c>
      <c r="V1391" s="1">
        <v>-48</v>
      </c>
      <c r="W1391" s="1">
        <v>43055</v>
      </c>
      <c r="X1391" s="1">
        <v>43055</v>
      </c>
      <c r="Y1391" s="1">
        <v>38101</v>
      </c>
      <c r="Z1391" s="1">
        <v>1.5</v>
      </c>
      <c r="AA1391" s="6">
        <f t="shared" si="277"/>
        <v>733</v>
      </c>
      <c r="AB1391" s="6">
        <f t="shared" si="278"/>
        <v>-672</v>
      </c>
      <c r="AC1391" s="6">
        <f t="shared" si="279"/>
        <v>-44750</v>
      </c>
      <c r="AD1391" s="6">
        <f t="shared" si="280"/>
        <v>-61.050477489768078</v>
      </c>
      <c r="AE1391" s="7">
        <f t="shared" si="281"/>
        <v>-546</v>
      </c>
      <c r="AF1391" t="str">
        <f t="shared" ca="1" si="282"/>
        <v>$V$1036</v>
      </c>
      <c r="AG1391" t="str">
        <f t="shared" ca="1" si="283"/>
        <v>$J$1036</v>
      </c>
      <c r="AH1391" t="str">
        <f t="shared" ca="1" si="284"/>
        <v>OWENS CORNING FIBERGL| 2808655720</v>
      </c>
      <c r="AI1391" t="str">
        <f t="shared" ca="1" si="273"/>
        <v>$K$1036</v>
      </c>
      <c r="AJ1391" s="8">
        <f t="shared" si="274"/>
        <v>1.9099590723055934E-2</v>
      </c>
      <c r="AK1391" s="7">
        <f t="shared" si="275"/>
        <v>-155</v>
      </c>
      <c r="AL1391" s="7" t="str">
        <f t="shared" ca="1" si="285"/>
        <v>b: C H ROBINSON | 4607237643</v>
      </c>
      <c r="AM1391" t="b">
        <f t="shared" si="276"/>
        <v>0</v>
      </c>
    </row>
    <row r="1392" spans="3:39" x14ac:dyDescent="0.3">
      <c r="C1392" s="1" t="s">
        <v>217</v>
      </c>
      <c r="D1392" s="1" t="s">
        <v>218</v>
      </c>
      <c r="E1392" s="1" t="s">
        <v>39</v>
      </c>
      <c r="F1392" s="1" t="s">
        <v>87</v>
      </c>
      <c r="G1392" s="1" t="s">
        <v>470</v>
      </c>
      <c r="H1392" s="1" t="s">
        <v>70</v>
      </c>
      <c r="I1392" s="1" t="s">
        <v>75</v>
      </c>
      <c r="J1392" t="str">
        <f>TRIM(CONCATENATE(wiz[[#This Row],[SHIPPER..................]],wiz[[#This Row],[ZIP2..]],wiz[[#This Row],[ZIP3..]]))</f>
        <v>OWENS CORNING SALES | 4302538101</v>
      </c>
      <c r="K1392" s="1">
        <v>1</v>
      </c>
      <c r="L1392" s="1">
        <v>1.55</v>
      </c>
      <c r="M1392" s="1">
        <v>0.18</v>
      </c>
      <c r="N1392" s="1">
        <v>601</v>
      </c>
      <c r="O1392" s="1">
        <v>1.21</v>
      </c>
      <c r="P1392" s="1">
        <v>43</v>
      </c>
      <c r="Q1392" s="1">
        <v>0.25</v>
      </c>
      <c r="R1392" s="1">
        <v>-20</v>
      </c>
      <c r="S1392" s="1">
        <v>-91</v>
      </c>
      <c r="T1392" s="1">
        <v>1</v>
      </c>
      <c r="U1392" s="1">
        <v>126</v>
      </c>
      <c r="V1392" s="1">
        <v>36</v>
      </c>
      <c r="W1392" s="1">
        <v>43162</v>
      </c>
      <c r="X1392" s="1">
        <v>43025</v>
      </c>
      <c r="Y1392" s="1">
        <v>38101</v>
      </c>
      <c r="Z1392" s="1">
        <v>1.51</v>
      </c>
      <c r="AA1392" s="6">
        <f t="shared" si="277"/>
        <v>313</v>
      </c>
      <c r="AB1392" s="6">
        <f t="shared" si="278"/>
        <v>36</v>
      </c>
      <c r="AC1392" s="6">
        <f t="shared" si="279"/>
        <v>-8700</v>
      </c>
      <c r="AD1392" s="6">
        <f t="shared" si="280"/>
        <v>-27.795527156549522</v>
      </c>
      <c r="AE1392" s="7">
        <f t="shared" si="281"/>
        <v>-472</v>
      </c>
      <c r="AF1392" t="str">
        <f t="shared" ca="1" si="282"/>
        <v>$V$1060</v>
      </c>
      <c r="AG1392" t="str">
        <f t="shared" ca="1" si="283"/>
        <v>$J$1060</v>
      </c>
      <c r="AH1392" t="str">
        <f t="shared" ca="1" si="284"/>
        <v>OWENS CORNING SALES | 2808679556</v>
      </c>
      <c r="AI1392" t="str">
        <f t="shared" ca="1" si="273"/>
        <v>$K$1060</v>
      </c>
      <c r="AJ1392" s="8">
        <f t="shared" si="274"/>
        <v>3.1948881789137379E-3</v>
      </c>
      <c r="AK1392" s="7">
        <f t="shared" si="275"/>
        <v>-156</v>
      </c>
      <c r="AL1392" s="7" t="str">
        <f t="shared" ca="1" si="285"/>
        <v>b: MATSON LOGISTICS | 881728379</v>
      </c>
      <c r="AM1392" t="b">
        <f t="shared" si="276"/>
        <v>0</v>
      </c>
    </row>
    <row r="1393" spans="3:39" x14ac:dyDescent="0.3">
      <c r="C1393" s="1" t="s">
        <v>217</v>
      </c>
      <c r="D1393" s="1" t="s">
        <v>218</v>
      </c>
      <c r="E1393" s="1" t="s">
        <v>39</v>
      </c>
      <c r="F1393" s="1" t="s">
        <v>87</v>
      </c>
      <c r="G1393" s="1" t="s">
        <v>173</v>
      </c>
      <c r="H1393" s="1" t="s">
        <v>70</v>
      </c>
      <c r="I1393" s="1" t="s">
        <v>75</v>
      </c>
      <c r="J1393" t="str">
        <f>TRIM(CONCATENATE(wiz[[#This Row],[SHIPPER..................]],wiz[[#This Row],[ZIP2..]],wiz[[#This Row],[ZIP3..]]))</f>
        <v>OWENS CORNING SALES | 4305538101</v>
      </c>
      <c r="K1393" s="1">
        <v>1</v>
      </c>
      <c r="L1393" s="1">
        <v>1.55</v>
      </c>
      <c r="M1393" s="1">
        <v>0.18</v>
      </c>
      <c r="N1393" s="1">
        <v>619</v>
      </c>
      <c r="O1393" s="1">
        <v>1.42</v>
      </c>
      <c r="P1393" s="1">
        <v>41</v>
      </c>
      <c r="Q1393" s="1">
        <v>0.25</v>
      </c>
      <c r="R1393" s="1">
        <v>18</v>
      </c>
      <c r="S1393" s="1">
        <v>-100</v>
      </c>
      <c r="T1393" s="1">
        <v>-49</v>
      </c>
      <c r="U1393" s="1">
        <v>98</v>
      </c>
      <c r="V1393" s="1">
        <v>-51</v>
      </c>
      <c r="W1393" s="1">
        <v>43015</v>
      </c>
      <c r="X1393" s="1">
        <v>43055</v>
      </c>
      <c r="Y1393" s="1">
        <v>38101</v>
      </c>
      <c r="Z1393" s="1">
        <v>1.51</v>
      </c>
      <c r="AA1393" s="6">
        <f t="shared" si="277"/>
        <v>313</v>
      </c>
      <c r="AB1393" s="6">
        <f t="shared" si="278"/>
        <v>-51</v>
      </c>
      <c r="AC1393" s="6">
        <f t="shared" si="279"/>
        <v>-8700</v>
      </c>
      <c r="AD1393" s="6">
        <f t="shared" si="280"/>
        <v>-27.795527156549522</v>
      </c>
      <c r="AE1393" s="7">
        <f t="shared" si="281"/>
        <v>-472</v>
      </c>
      <c r="AF1393" t="str">
        <f t="shared" ca="1" si="282"/>
        <v>$V$1060</v>
      </c>
      <c r="AG1393" t="str">
        <f t="shared" ca="1" si="283"/>
        <v>$J$1060</v>
      </c>
      <c r="AH1393" t="str">
        <f t="shared" ca="1" si="284"/>
        <v>OWENS CORNING SALES | 2808679556</v>
      </c>
      <c r="AI1393" t="str">
        <f t="shared" ca="1" si="273"/>
        <v>$K$1060</v>
      </c>
      <c r="AJ1393" s="8">
        <f t="shared" si="274"/>
        <v>3.1948881789137379E-3</v>
      </c>
      <c r="AK1393" s="7">
        <f t="shared" si="275"/>
        <v>-156</v>
      </c>
      <c r="AL1393" s="7" t="str">
        <f t="shared" ca="1" si="285"/>
        <v>b: MATSON LOGISTICS | 881728379</v>
      </c>
      <c r="AM1393" t="b">
        <f t="shared" si="276"/>
        <v>0</v>
      </c>
    </row>
    <row r="1394" spans="3:39" x14ac:dyDescent="0.3">
      <c r="C1394" s="1" t="s">
        <v>400</v>
      </c>
      <c r="D1394" s="1" t="s">
        <v>401</v>
      </c>
      <c r="E1394" s="1" t="s">
        <v>39</v>
      </c>
      <c r="F1394" s="1" t="s">
        <v>87</v>
      </c>
      <c r="G1394" s="1" t="s">
        <v>1170</v>
      </c>
      <c r="H1394" s="1" t="s">
        <v>70</v>
      </c>
      <c r="I1394" s="1" t="s">
        <v>578</v>
      </c>
      <c r="J1394" t="str">
        <f>TRIM(CONCATENATE(wiz[[#This Row],[SHIPPER..................]],wiz[[#This Row],[ZIP2..]],wiz[[#This Row],[ZIP3..]]))</f>
        <v>KELLOGG COMPANY MLXP| 4316237121</v>
      </c>
      <c r="K1394" s="1">
        <v>5</v>
      </c>
      <c r="L1394" s="1">
        <v>2.2599999999999998</v>
      </c>
      <c r="M1394" s="1">
        <v>0.38</v>
      </c>
      <c r="N1394" s="1">
        <v>360</v>
      </c>
      <c r="O1394" s="1">
        <v>0.83</v>
      </c>
      <c r="P1394" s="1">
        <v>54</v>
      </c>
      <c r="Q1394" s="1">
        <v>0.27</v>
      </c>
      <c r="R1394" s="1">
        <v>-62</v>
      </c>
      <c r="S1394" s="1">
        <v>-73</v>
      </c>
      <c r="T1394" s="1">
        <v>-14</v>
      </c>
      <c r="U1394" s="1">
        <v>216</v>
      </c>
      <c r="V1394" s="1">
        <v>129</v>
      </c>
      <c r="W1394" s="1">
        <v>43137</v>
      </c>
      <c r="X1394" s="1">
        <v>43162</v>
      </c>
      <c r="Y1394" s="1">
        <v>37121</v>
      </c>
      <c r="Z1394" s="1">
        <v>2.42</v>
      </c>
      <c r="AA1394" s="6">
        <f t="shared" si="277"/>
        <v>979</v>
      </c>
      <c r="AB1394" s="6">
        <f t="shared" si="278"/>
        <v>645</v>
      </c>
      <c r="AC1394" s="6">
        <f t="shared" si="279"/>
        <v>105632</v>
      </c>
      <c r="AD1394" s="6">
        <f t="shared" si="280"/>
        <v>107.89785495403473</v>
      </c>
      <c r="AE1394" s="7">
        <f t="shared" si="281"/>
        <v>-453</v>
      </c>
      <c r="AF1394" t="str">
        <f t="shared" ca="1" si="282"/>
        <v>$V$191</v>
      </c>
      <c r="AG1394" t="str">
        <f t="shared" ca="1" si="283"/>
        <v>$J$191</v>
      </c>
      <c r="AH1394" t="str">
        <f t="shared" ca="1" si="284"/>
        <v>KELLOGG COMPANY MLXP| 3030133601</v>
      </c>
      <c r="AI1394" t="str">
        <f t="shared" ca="1" si="273"/>
        <v>$K$191</v>
      </c>
      <c r="AJ1394" s="8">
        <f t="shared" si="274"/>
        <v>5.1072522982635342E-3</v>
      </c>
      <c r="AK1394" s="7">
        <f t="shared" si="275"/>
        <v>-94</v>
      </c>
      <c r="AL1394" s="7" t="str">
        <f t="shared" ca="1" si="285"/>
        <v>KELLOGG COMPANY MLXP| 3861175029</v>
      </c>
      <c r="AM1394" t="b">
        <f t="shared" si="276"/>
        <v>0</v>
      </c>
    </row>
    <row r="1395" spans="3:39" x14ac:dyDescent="0.3">
      <c r="C1395" s="1" t="s">
        <v>222</v>
      </c>
      <c r="D1395" s="1" t="s">
        <v>218</v>
      </c>
      <c r="E1395" s="1" t="s">
        <v>39</v>
      </c>
      <c r="F1395" s="1" t="s">
        <v>87</v>
      </c>
      <c r="G1395" s="1" t="s">
        <v>470</v>
      </c>
      <c r="H1395" s="1" t="s">
        <v>70</v>
      </c>
      <c r="I1395" s="1" t="s">
        <v>202</v>
      </c>
      <c r="J1395" t="str">
        <f>TRIM(CONCATENATE(wiz[[#This Row],[SHIPPER..................]],wiz[[#This Row],[ZIP2..]],wiz[[#This Row],[ZIP3..]]))</f>
        <v>OWENS CORNING FIBERGL| 4302537201</v>
      </c>
      <c r="K1395" s="1">
        <v>1</v>
      </c>
      <c r="L1395" s="1">
        <v>1.97</v>
      </c>
      <c r="M1395" s="1">
        <v>0.17</v>
      </c>
      <c r="N1395" s="1">
        <v>404</v>
      </c>
      <c r="O1395" s="1">
        <v>1.79</v>
      </c>
      <c r="P1395" s="1">
        <v>227</v>
      </c>
      <c r="Q1395" s="1">
        <v>0.45</v>
      </c>
      <c r="R1395" s="1">
        <v>36</v>
      </c>
      <c r="S1395" s="1">
        <v>-78</v>
      </c>
      <c r="T1395" s="1">
        <v>-214</v>
      </c>
      <c r="U1395" s="1">
        <v>37</v>
      </c>
      <c r="V1395" s="1">
        <v>-255</v>
      </c>
      <c r="W1395" s="1">
        <v>21501</v>
      </c>
      <c r="X1395" s="1">
        <v>43025</v>
      </c>
      <c r="Y1395" s="1">
        <v>37201</v>
      </c>
      <c r="Z1395" s="1">
        <v>1.92</v>
      </c>
      <c r="AA1395" s="6">
        <f t="shared" si="277"/>
        <v>733</v>
      </c>
      <c r="AB1395" s="6">
        <f t="shared" si="278"/>
        <v>-255</v>
      </c>
      <c r="AC1395" s="6">
        <f t="shared" si="279"/>
        <v>-44750</v>
      </c>
      <c r="AD1395" s="6">
        <f t="shared" si="280"/>
        <v>-61.050477489768078</v>
      </c>
      <c r="AE1395" s="7">
        <f t="shared" si="281"/>
        <v>-546</v>
      </c>
      <c r="AF1395" t="str">
        <f t="shared" ca="1" si="282"/>
        <v>$V$1036</v>
      </c>
      <c r="AG1395" t="str">
        <f t="shared" ca="1" si="283"/>
        <v>$J$1036</v>
      </c>
      <c r="AH1395" t="str">
        <f t="shared" ca="1" si="284"/>
        <v>OWENS CORNING FIBERGL| 2808655720</v>
      </c>
      <c r="AI1395" t="str">
        <f t="shared" ca="1" si="273"/>
        <v>$K$1036</v>
      </c>
      <c r="AJ1395" s="8">
        <f t="shared" si="274"/>
        <v>1.364256480218281E-3</v>
      </c>
      <c r="AK1395" s="7">
        <f t="shared" si="275"/>
        <v>-155</v>
      </c>
      <c r="AL1395" s="7" t="str">
        <f t="shared" ca="1" si="285"/>
        <v>b: C H ROBINSON | 4607237643</v>
      </c>
      <c r="AM1395" t="b">
        <f t="shared" si="276"/>
        <v>0</v>
      </c>
    </row>
    <row r="1396" spans="3:39" x14ac:dyDescent="0.3">
      <c r="C1396" s="1" t="s">
        <v>222</v>
      </c>
      <c r="D1396" s="1" t="s">
        <v>218</v>
      </c>
      <c r="E1396" s="1" t="s">
        <v>39</v>
      </c>
      <c r="F1396" s="1" t="s">
        <v>87</v>
      </c>
      <c r="G1396" s="1" t="s">
        <v>689</v>
      </c>
      <c r="H1396" s="1" t="s">
        <v>70</v>
      </c>
      <c r="I1396" s="1" t="s">
        <v>580</v>
      </c>
      <c r="J1396" t="str">
        <f>TRIM(CONCATENATE(wiz[[#This Row],[SHIPPER..................]],wiz[[#This Row],[ZIP2..]],wiz[[#This Row],[ZIP3..]]))</f>
        <v>OWENS CORNING FIBERGL| 4305037070</v>
      </c>
      <c r="K1396" s="1">
        <v>6</v>
      </c>
      <c r="L1396" s="1">
        <v>1.9</v>
      </c>
      <c r="M1396" s="1">
        <v>0.17</v>
      </c>
      <c r="N1396" s="1">
        <v>409</v>
      </c>
      <c r="O1396" s="1">
        <v>0.98</v>
      </c>
      <c r="P1396" s="1">
        <v>47</v>
      </c>
      <c r="Q1396" s="1">
        <v>0.28000000000000003</v>
      </c>
      <c r="R1396" s="1">
        <v>15</v>
      </c>
      <c r="S1396" s="1">
        <v>-102</v>
      </c>
      <c r="T1396" s="1">
        <v>-22</v>
      </c>
      <c r="U1396" s="1">
        <v>51</v>
      </c>
      <c r="V1396" s="1">
        <v>-73</v>
      </c>
      <c r="W1396" s="1">
        <v>43055</v>
      </c>
      <c r="X1396" s="1">
        <v>43050</v>
      </c>
      <c r="Y1396" s="1">
        <v>37070</v>
      </c>
      <c r="Z1396" s="1">
        <v>1.85</v>
      </c>
      <c r="AA1396" s="6">
        <f t="shared" si="277"/>
        <v>733</v>
      </c>
      <c r="AB1396" s="6">
        <f t="shared" si="278"/>
        <v>-438</v>
      </c>
      <c r="AC1396" s="6">
        <f t="shared" si="279"/>
        <v>-44750</v>
      </c>
      <c r="AD1396" s="6">
        <f t="shared" si="280"/>
        <v>-61.050477489768078</v>
      </c>
      <c r="AE1396" s="7">
        <f t="shared" si="281"/>
        <v>-546</v>
      </c>
      <c r="AF1396" t="str">
        <f t="shared" ca="1" si="282"/>
        <v>$V$1036</v>
      </c>
      <c r="AG1396" t="str">
        <f t="shared" ca="1" si="283"/>
        <v>$J$1036</v>
      </c>
      <c r="AH1396" t="str">
        <f t="shared" ca="1" si="284"/>
        <v>OWENS CORNING FIBERGL| 2808655720</v>
      </c>
      <c r="AI1396" t="str">
        <f t="shared" ca="1" si="273"/>
        <v>$K$1036</v>
      </c>
      <c r="AJ1396" s="8">
        <f t="shared" si="274"/>
        <v>8.1855388813096858E-3</v>
      </c>
      <c r="AK1396" s="7">
        <f t="shared" si="275"/>
        <v>-155</v>
      </c>
      <c r="AL1396" s="7" t="str">
        <f t="shared" ca="1" si="285"/>
        <v>b: C H ROBINSON | 4607237643</v>
      </c>
      <c r="AM1396" t="b">
        <f t="shared" si="276"/>
        <v>0</v>
      </c>
    </row>
    <row r="1397" spans="3:39" x14ac:dyDescent="0.3">
      <c r="C1397" s="1" t="s">
        <v>217</v>
      </c>
      <c r="D1397" s="1" t="s">
        <v>218</v>
      </c>
      <c r="E1397" s="1" t="s">
        <v>39</v>
      </c>
      <c r="F1397" s="1" t="s">
        <v>87</v>
      </c>
      <c r="G1397" s="1" t="s">
        <v>689</v>
      </c>
      <c r="H1397" s="1" t="s">
        <v>70</v>
      </c>
      <c r="I1397" s="1" t="s">
        <v>580</v>
      </c>
      <c r="J1397" t="str">
        <f>TRIM(CONCATENATE(wiz[[#This Row],[SHIPPER..................]],wiz[[#This Row],[ZIP2..]],wiz[[#This Row],[ZIP3..]]))</f>
        <v>OWENS CORNING SALES | 4305037070</v>
      </c>
      <c r="K1397" s="1">
        <v>3</v>
      </c>
      <c r="L1397" s="1">
        <v>1.9</v>
      </c>
      <c r="M1397" s="1">
        <v>0.18</v>
      </c>
      <c r="N1397" s="1">
        <v>409</v>
      </c>
      <c r="O1397" s="1">
        <v>0.66</v>
      </c>
      <c r="P1397" s="1">
        <v>39</v>
      </c>
      <c r="Q1397" s="1">
        <v>0.27</v>
      </c>
      <c r="R1397" s="1">
        <v>12</v>
      </c>
      <c r="S1397" s="1">
        <v>-96</v>
      </c>
      <c r="T1397" s="1">
        <v>53</v>
      </c>
      <c r="U1397" s="1">
        <v>55</v>
      </c>
      <c r="V1397" s="1">
        <v>12</v>
      </c>
      <c r="W1397" s="1">
        <v>43055</v>
      </c>
      <c r="X1397" s="1">
        <v>43050</v>
      </c>
      <c r="Y1397" s="1">
        <v>37070</v>
      </c>
      <c r="Z1397" s="1">
        <v>1.86</v>
      </c>
      <c r="AA1397" s="6">
        <f t="shared" si="277"/>
        <v>313</v>
      </c>
      <c r="AB1397" s="6">
        <f t="shared" si="278"/>
        <v>36</v>
      </c>
      <c r="AC1397" s="6">
        <f t="shared" si="279"/>
        <v>-8700</v>
      </c>
      <c r="AD1397" s="6">
        <f t="shared" si="280"/>
        <v>-27.795527156549522</v>
      </c>
      <c r="AE1397" s="7">
        <f t="shared" si="281"/>
        <v>-472</v>
      </c>
      <c r="AF1397" t="str">
        <f t="shared" ca="1" si="282"/>
        <v>$V$1060</v>
      </c>
      <c r="AG1397" t="str">
        <f t="shared" ca="1" si="283"/>
        <v>$J$1060</v>
      </c>
      <c r="AH1397" t="str">
        <f t="shared" ca="1" si="284"/>
        <v>OWENS CORNING SALES | 2808679556</v>
      </c>
      <c r="AI1397" t="str">
        <f t="shared" ca="1" si="273"/>
        <v>$K$1060</v>
      </c>
      <c r="AJ1397" s="8">
        <f t="shared" si="274"/>
        <v>9.5846645367412137E-3</v>
      </c>
      <c r="AK1397" s="7">
        <f t="shared" si="275"/>
        <v>-156</v>
      </c>
      <c r="AL1397" s="7" t="str">
        <f t="shared" ca="1" si="285"/>
        <v>b: MATSON LOGISTICS | 881728379</v>
      </c>
      <c r="AM1397" t="b">
        <f t="shared" si="276"/>
        <v>0</v>
      </c>
    </row>
    <row r="1398" spans="3:39" x14ac:dyDescent="0.3">
      <c r="C1398" s="1" t="s">
        <v>217</v>
      </c>
      <c r="D1398" s="1" t="s">
        <v>218</v>
      </c>
      <c r="E1398" s="1" t="s">
        <v>39</v>
      </c>
      <c r="F1398" s="1" t="s">
        <v>87</v>
      </c>
      <c r="G1398" s="1" t="s">
        <v>689</v>
      </c>
      <c r="H1398" s="1" t="s">
        <v>70</v>
      </c>
      <c r="I1398" s="1" t="s">
        <v>202</v>
      </c>
      <c r="J1398" t="str">
        <f>TRIM(CONCATENATE(wiz[[#This Row],[SHIPPER..................]],wiz[[#This Row],[ZIP2..]],wiz[[#This Row],[ZIP3..]]))</f>
        <v>OWENS CORNING SALES | 4305037201</v>
      </c>
      <c r="K1398" s="1">
        <v>1</v>
      </c>
      <c r="L1398" s="1">
        <v>1.9</v>
      </c>
      <c r="M1398" s="1">
        <v>0.18</v>
      </c>
      <c r="N1398" s="1">
        <v>424</v>
      </c>
      <c r="O1398" s="1">
        <v>0.89</v>
      </c>
      <c r="P1398" s="1">
        <v>33</v>
      </c>
      <c r="Q1398" s="1">
        <v>0.25</v>
      </c>
      <c r="R1398" s="1">
        <v>13</v>
      </c>
      <c r="S1398" s="1">
        <v>-96</v>
      </c>
      <c r="T1398" s="1">
        <v>-1</v>
      </c>
      <c r="U1398" s="1">
        <v>66</v>
      </c>
      <c r="V1398" s="1">
        <v>-31</v>
      </c>
      <c r="W1398" s="1">
        <v>43025</v>
      </c>
      <c r="X1398" s="1">
        <v>43050</v>
      </c>
      <c r="Y1398" s="1">
        <v>37201</v>
      </c>
      <c r="Z1398" s="1">
        <v>1.86</v>
      </c>
      <c r="AA1398" s="6">
        <f t="shared" si="277"/>
        <v>313</v>
      </c>
      <c r="AB1398" s="6">
        <f t="shared" si="278"/>
        <v>-31</v>
      </c>
      <c r="AC1398" s="6">
        <f t="shared" si="279"/>
        <v>-8700</v>
      </c>
      <c r="AD1398" s="6">
        <f t="shared" si="280"/>
        <v>-27.795527156549522</v>
      </c>
      <c r="AE1398" s="7">
        <f t="shared" si="281"/>
        <v>-472</v>
      </c>
      <c r="AF1398" t="str">
        <f t="shared" ca="1" si="282"/>
        <v>$V$1060</v>
      </c>
      <c r="AG1398" t="str">
        <f t="shared" ca="1" si="283"/>
        <v>$J$1060</v>
      </c>
      <c r="AH1398" t="str">
        <f t="shared" ca="1" si="284"/>
        <v>OWENS CORNING SALES | 2808679556</v>
      </c>
      <c r="AI1398" t="str">
        <f t="shared" ca="1" si="273"/>
        <v>$K$1060</v>
      </c>
      <c r="AJ1398" s="8">
        <f t="shared" si="274"/>
        <v>3.1948881789137379E-3</v>
      </c>
      <c r="AK1398" s="7">
        <f t="shared" si="275"/>
        <v>-156</v>
      </c>
      <c r="AL1398" s="7" t="str">
        <f t="shared" ca="1" si="285"/>
        <v>b: MATSON LOGISTICS | 881728379</v>
      </c>
      <c r="AM1398" t="b">
        <f t="shared" si="276"/>
        <v>0</v>
      </c>
    </row>
    <row r="1399" spans="3:39" x14ac:dyDescent="0.3">
      <c r="C1399" s="1" t="s">
        <v>531</v>
      </c>
      <c r="D1399" s="1" t="s">
        <v>532</v>
      </c>
      <c r="E1399" s="1" t="s">
        <v>39</v>
      </c>
      <c r="F1399" s="1" t="s">
        <v>87</v>
      </c>
      <c r="G1399" s="1" t="s">
        <v>393</v>
      </c>
      <c r="H1399" s="1" t="s">
        <v>70</v>
      </c>
      <c r="I1399" s="1" t="s">
        <v>139</v>
      </c>
      <c r="J1399" t="str">
        <f>TRIM(CONCATENATE(wiz[[#This Row],[SHIPPER..................]],wiz[[#This Row],[ZIP2..]],wiz[[#This Row],[ZIP3..]]))</f>
        <v>PIXELLE | 4320137086</v>
      </c>
      <c r="K1399" s="1">
        <v>1</v>
      </c>
      <c r="L1399" s="1">
        <v>2</v>
      </c>
      <c r="M1399" s="1">
        <v>0.2</v>
      </c>
      <c r="N1399" s="1">
        <v>395</v>
      </c>
      <c r="O1399" s="1">
        <v>1.78</v>
      </c>
      <c r="P1399" s="1">
        <v>10</v>
      </c>
      <c r="Q1399" s="1">
        <v>0.25</v>
      </c>
      <c r="R1399" s="1">
        <v>3</v>
      </c>
      <c r="S1399" s="1">
        <v>-4</v>
      </c>
      <c r="T1399" s="1">
        <v>-239</v>
      </c>
      <c r="U1399" s="1">
        <v>-8</v>
      </c>
      <c r="V1399" s="1">
        <v>-251</v>
      </c>
      <c r="W1399" s="1">
        <v>43123</v>
      </c>
      <c r="X1399" s="1">
        <v>43201</v>
      </c>
      <c r="Y1399" s="1">
        <v>37086</v>
      </c>
      <c r="Z1399" s="1">
        <v>1.98</v>
      </c>
      <c r="AA1399" s="6">
        <f t="shared" si="277"/>
        <v>99</v>
      </c>
      <c r="AB1399" s="6">
        <f t="shared" si="278"/>
        <v>-251</v>
      </c>
      <c r="AC1399" s="6">
        <f t="shared" si="279"/>
        <v>-5103</v>
      </c>
      <c r="AD1399" s="6">
        <f t="shared" si="280"/>
        <v>-51.545454545454547</v>
      </c>
      <c r="AE1399" s="7">
        <f t="shared" si="281"/>
        <v>-251</v>
      </c>
      <c r="AF1399" t="str">
        <f t="shared" ca="1" si="282"/>
        <v>$V$1399</v>
      </c>
      <c r="AG1399" t="str">
        <f t="shared" ca="1" si="283"/>
        <v>$J$1399</v>
      </c>
      <c r="AH1399" t="str">
        <f t="shared" ca="1" si="284"/>
        <v>PIXELLE | 4320137086</v>
      </c>
      <c r="AI1399" t="str">
        <f t="shared" ca="1" si="273"/>
        <v>$K$1399</v>
      </c>
      <c r="AJ1399" s="8">
        <f t="shared" si="274"/>
        <v>1.0101010101010102E-2</v>
      </c>
      <c r="AK1399" s="7">
        <f t="shared" si="275"/>
        <v>-218</v>
      </c>
      <c r="AL1399" s="7" t="str">
        <f t="shared" ca="1" si="285"/>
        <v>CONAGRA FOODS INC | 5315837821</v>
      </c>
      <c r="AM1399" t="b">
        <f t="shared" si="276"/>
        <v>0</v>
      </c>
    </row>
    <row r="1400" spans="3:39" x14ac:dyDescent="0.3">
      <c r="C1400" s="1" t="s">
        <v>222</v>
      </c>
      <c r="D1400" s="1" t="s">
        <v>218</v>
      </c>
      <c r="E1400" s="1" t="s">
        <v>39</v>
      </c>
      <c r="F1400" s="1" t="s">
        <v>87</v>
      </c>
      <c r="G1400" s="1" t="s">
        <v>470</v>
      </c>
      <c r="H1400" s="1" t="s">
        <v>76</v>
      </c>
      <c r="I1400" s="1" t="s">
        <v>1430</v>
      </c>
      <c r="J1400" t="str">
        <f>TRIM(CONCATENATE(wiz[[#This Row],[SHIPPER..................]],wiz[[#This Row],[ZIP2..]],wiz[[#This Row],[ZIP3..]]))</f>
        <v>OWENS CORNING FIBERGL| 4302577801</v>
      </c>
      <c r="K1400" s="1">
        <v>1</v>
      </c>
      <c r="L1400" s="1">
        <v>1.77</v>
      </c>
      <c r="M1400" s="1">
        <v>0.17</v>
      </c>
      <c r="N1400" s="1">
        <v>1145</v>
      </c>
      <c r="O1400" s="1">
        <v>2.88</v>
      </c>
      <c r="P1400" s="1">
        <v>29</v>
      </c>
      <c r="Q1400" s="1">
        <v>0.25</v>
      </c>
      <c r="R1400" s="1">
        <v>46</v>
      </c>
      <c r="S1400" s="1">
        <v>-78</v>
      </c>
      <c r="T1400" s="1">
        <v>-112</v>
      </c>
      <c r="U1400" s="1">
        <v>-173</v>
      </c>
      <c r="V1400" s="1">
        <v>-363</v>
      </c>
      <c r="W1400" s="1">
        <v>43125</v>
      </c>
      <c r="X1400" s="1">
        <v>43025</v>
      </c>
      <c r="Y1400" s="1">
        <v>77801</v>
      </c>
      <c r="Z1400" s="1">
        <v>1.72</v>
      </c>
      <c r="AA1400" s="6">
        <f t="shared" si="277"/>
        <v>733</v>
      </c>
      <c r="AB1400" s="6">
        <f t="shared" si="278"/>
        <v>-363</v>
      </c>
      <c r="AC1400" s="6">
        <f t="shared" si="279"/>
        <v>-44750</v>
      </c>
      <c r="AD1400" s="6">
        <f t="shared" si="280"/>
        <v>-61.050477489768078</v>
      </c>
      <c r="AE1400" s="7">
        <f t="shared" si="281"/>
        <v>-546</v>
      </c>
      <c r="AF1400" t="str">
        <f t="shared" ca="1" si="282"/>
        <v>$V$1036</v>
      </c>
      <c r="AG1400" t="str">
        <f t="shared" ca="1" si="283"/>
        <v>$J$1036</v>
      </c>
      <c r="AH1400" t="str">
        <f t="shared" ca="1" si="284"/>
        <v>OWENS CORNING FIBERGL| 2808655720</v>
      </c>
      <c r="AI1400" t="str">
        <f t="shared" ca="1" si="273"/>
        <v>$K$1036</v>
      </c>
      <c r="AJ1400" s="8">
        <f t="shared" si="274"/>
        <v>1.364256480218281E-3</v>
      </c>
      <c r="AK1400" s="7">
        <f t="shared" si="275"/>
        <v>-155</v>
      </c>
      <c r="AL1400" s="7" t="str">
        <f t="shared" ca="1" si="285"/>
        <v>b: C H ROBINSON | 4607237643</v>
      </c>
      <c r="AM1400" t="b">
        <f t="shared" si="276"/>
        <v>0</v>
      </c>
    </row>
    <row r="1401" spans="3:39" x14ac:dyDescent="0.3">
      <c r="C1401" s="1" t="s">
        <v>222</v>
      </c>
      <c r="D1401" s="1" t="s">
        <v>218</v>
      </c>
      <c r="E1401" s="1" t="s">
        <v>39</v>
      </c>
      <c r="F1401" s="1" t="s">
        <v>87</v>
      </c>
      <c r="G1401" s="1" t="s">
        <v>470</v>
      </c>
      <c r="H1401" s="1" t="s">
        <v>76</v>
      </c>
      <c r="I1401" s="1" t="s">
        <v>582</v>
      </c>
      <c r="J1401" t="str">
        <f>TRIM(CONCATENATE(wiz[[#This Row],[SHIPPER..................]],wiz[[#This Row],[ZIP2..]],wiz[[#This Row],[ZIP3..]]))</f>
        <v>OWENS CORNING FIBERGL| 4302575201</v>
      </c>
      <c r="K1401" s="1">
        <v>2</v>
      </c>
      <c r="L1401" s="1">
        <v>1.78</v>
      </c>
      <c r="M1401" s="1">
        <v>0.17</v>
      </c>
      <c r="N1401" s="1">
        <v>1053</v>
      </c>
      <c r="O1401" s="1">
        <v>2.12</v>
      </c>
      <c r="P1401" s="1">
        <v>18</v>
      </c>
      <c r="Q1401" s="1">
        <v>0.25</v>
      </c>
      <c r="R1401" s="1">
        <v>42</v>
      </c>
      <c r="S1401" s="1">
        <v>-78</v>
      </c>
      <c r="T1401" s="1">
        <v>-45</v>
      </c>
      <c r="U1401" s="1">
        <v>-24</v>
      </c>
      <c r="V1401" s="1">
        <v>-147</v>
      </c>
      <c r="W1401" s="1">
        <v>43055</v>
      </c>
      <c r="X1401" s="1">
        <v>43025</v>
      </c>
      <c r="Y1401" s="1">
        <v>75201</v>
      </c>
      <c r="Z1401" s="1">
        <v>1.73</v>
      </c>
      <c r="AA1401" s="6">
        <f t="shared" si="277"/>
        <v>733</v>
      </c>
      <c r="AB1401" s="6">
        <f t="shared" si="278"/>
        <v>-294</v>
      </c>
      <c r="AC1401" s="6">
        <f t="shared" si="279"/>
        <v>-44750</v>
      </c>
      <c r="AD1401" s="6">
        <f t="shared" si="280"/>
        <v>-61.050477489768078</v>
      </c>
      <c r="AE1401" s="7">
        <f t="shared" si="281"/>
        <v>-546</v>
      </c>
      <c r="AF1401" t="str">
        <f t="shared" ca="1" si="282"/>
        <v>$V$1036</v>
      </c>
      <c r="AG1401" t="str">
        <f t="shared" ca="1" si="283"/>
        <v>$J$1036</v>
      </c>
      <c r="AH1401" t="str">
        <f t="shared" ca="1" si="284"/>
        <v>OWENS CORNING FIBERGL| 2808655720</v>
      </c>
      <c r="AI1401" t="str">
        <f t="shared" ca="1" si="273"/>
        <v>$K$1036</v>
      </c>
      <c r="AJ1401" s="8">
        <f t="shared" si="274"/>
        <v>2.7285129604365621E-3</v>
      </c>
      <c r="AK1401" s="7">
        <f t="shared" si="275"/>
        <v>-155</v>
      </c>
      <c r="AL1401" s="7" t="str">
        <f t="shared" ca="1" si="285"/>
        <v>b: C H ROBINSON | 4607237643</v>
      </c>
      <c r="AM1401" t="b">
        <f t="shared" si="276"/>
        <v>0</v>
      </c>
    </row>
    <row r="1402" spans="3:39" x14ac:dyDescent="0.3">
      <c r="C1402" s="1" t="s">
        <v>222</v>
      </c>
      <c r="D1402" s="1" t="s">
        <v>218</v>
      </c>
      <c r="E1402" s="1" t="s">
        <v>39</v>
      </c>
      <c r="F1402" s="1" t="s">
        <v>87</v>
      </c>
      <c r="G1402" s="1" t="s">
        <v>173</v>
      </c>
      <c r="H1402" s="1" t="s">
        <v>76</v>
      </c>
      <c r="I1402" s="1" t="s">
        <v>582</v>
      </c>
      <c r="J1402" t="str">
        <f>TRIM(CONCATENATE(wiz[[#This Row],[SHIPPER..................]],wiz[[#This Row],[ZIP2..]],wiz[[#This Row],[ZIP3..]]))</f>
        <v>OWENS CORNING FIBERGL| 4305575201</v>
      </c>
      <c r="K1402" s="1">
        <v>3</v>
      </c>
      <c r="L1402" s="1">
        <v>1.78</v>
      </c>
      <c r="M1402" s="1">
        <v>0.17</v>
      </c>
      <c r="N1402" s="1">
        <v>1059</v>
      </c>
      <c r="O1402" s="1">
        <v>2.21</v>
      </c>
      <c r="P1402" s="1">
        <v>30</v>
      </c>
      <c r="Q1402" s="1">
        <v>0.27</v>
      </c>
      <c r="R1402" s="1">
        <v>42</v>
      </c>
      <c r="S1402" s="1">
        <v>-73</v>
      </c>
      <c r="T1402" s="1">
        <v>-67</v>
      </c>
      <c r="U1402" s="1">
        <v>-19</v>
      </c>
      <c r="V1402" s="1">
        <v>-159</v>
      </c>
      <c r="W1402" s="1">
        <v>44256</v>
      </c>
      <c r="X1402" s="1">
        <v>43055</v>
      </c>
      <c r="Y1402" s="1">
        <v>75201</v>
      </c>
      <c r="Z1402" s="1">
        <v>1.73</v>
      </c>
      <c r="AA1402" s="6">
        <f t="shared" si="277"/>
        <v>733</v>
      </c>
      <c r="AB1402" s="6">
        <f t="shared" si="278"/>
        <v>-477</v>
      </c>
      <c r="AC1402" s="6">
        <f t="shared" si="279"/>
        <v>-44750</v>
      </c>
      <c r="AD1402" s="6">
        <f t="shared" si="280"/>
        <v>-61.050477489768078</v>
      </c>
      <c r="AE1402" s="7">
        <f t="shared" si="281"/>
        <v>-546</v>
      </c>
      <c r="AF1402" t="str">
        <f t="shared" ca="1" si="282"/>
        <v>$V$1036</v>
      </c>
      <c r="AG1402" t="str">
        <f t="shared" ca="1" si="283"/>
        <v>$J$1036</v>
      </c>
      <c r="AH1402" t="str">
        <f t="shared" ca="1" si="284"/>
        <v>OWENS CORNING FIBERGL| 2808655720</v>
      </c>
      <c r="AI1402" t="str">
        <f t="shared" ca="1" si="273"/>
        <v>$K$1036</v>
      </c>
      <c r="AJ1402" s="8">
        <f t="shared" si="274"/>
        <v>4.0927694406548429E-3</v>
      </c>
      <c r="AK1402" s="7">
        <f t="shared" si="275"/>
        <v>-155</v>
      </c>
      <c r="AL1402" s="7" t="str">
        <f t="shared" ca="1" si="285"/>
        <v>b: C H ROBINSON | 4607237643</v>
      </c>
      <c r="AM1402" t="b">
        <f t="shared" si="276"/>
        <v>0</v>
      </c>
    </row>
    <row r="1403" spans="3:39" x14ac:dyDescent="0.3">
      <c r="C1403" s="1" t="s">
        <v>217</v>
      </c>
      <c r="D1403" s="1" t="s">
        <v>218</v>
      </c>
      <c r="E1403" s="1" t="s">
        <v>39</v>
      </c>
      <c r="F1403" s="1" t="s">
        <v>87</v>
      </c>
      <c r="G1403" s="1" t="s">
        <v>470</v>
      </c>
      <c r="H1403" s="1" t="s">
        <v>76</v>
      </c>
      <c r="I1403" s="1" t="s">
        <v>672</v>
      </c>
      <c r="J1403" t="str">
        <f>TRIM(CONCATENATE(wiz[[#This Row],[SHIPPER..................]],wiz[[#This Row],[ZIP2..]],wiz[[#This Row],[ZIP3..]]))</f>
        <v>OWENS CORNING SALES | 4302576001</v>
      </c>
      <c r="K1403" s="1">
        <v>1</v>
      </c>
      <c r="L1403" s="1">
        <v>1.76</v>
      </c>
      <c r="M1403" s="1">
        <v>0.18</v>
      </c>
      <c r="N1403" s="1">
        <v>1072</v>
      </c>
      <c r="O1403" s="1">
        <v>1.04</v>
      </c>
      <c r="P1403" s="1">
        <v>113</v>
      </c>
      <c r="Q1403" s="1">
        <v>0.35</v>
      </c>
      <c r="R1403" s="1">
        <v>33</v>
      </c>
      <c r="S1403" s="1">
        <v>-91</v>
      </c>
      <c r="T1403" s="1">
        <v>211</v>
      </c>
      <c r="U1403" s="1">
        <v>-23</v>
      </c>
      <c r="V1403" s="1">
        <v>97</v>
      </c>
      <c r="W1403" s="1">
        <v>45050</v>
      </c>
      <c r="X1403" s="1">
        <v>43025</v>
      </c>
      <c r="Y1403" s="1">
        <v>76001</v>
      </c>
      <c r="Z1403" s="1">
        <v>1.72</v>
      </c>
      <c r="AA1403" s="6">
        <f t="shared" si="277"/>
        <v>313</v>
      </c>
      <c r="AB1403" s="6">
        <f t="shared" si="278"/>
        <v>97</v>
      </c>
      <c r="AC1403" s="6">
        <f t="shared" si="279"/>
        <v>-8700</v>
      </c>
      <c r="AD1403" s="6">
        <f t="shared" si="280"/>
        <v>-27.795527156549522</v>
      </c>
      <c r="AE1403" s="7">
        <f t="shared" si="281"/>
        <v>-472</v>
      </c>
      <c r="AF1403" t="str">
        <f t="shared" ca="1" si="282"/>
        <v>$V$1060</v>
      </c>
      <c r="AG1403" t="str">
        <f t="shared" ca="1" si="283"/>
        <v>$J$1060</v>
      </c>
      <c r="AH1403" t="str">
        <f t="shared" ca="1" si="284"/>
        <v>OWENS CORNING SALES | 2808679556</v>
      </c>
      <c r="AI1403" t="str">
        <f t="shared" ca="1" si="273"/>
        <v>$K$1060</v>
      </c>
      <c r="AJ1403" s="8">
        <f t="shared" si="274"/>
        <v>3.1948881789137379E-3</v>
      </c>
      <c r="AK1403" s="7">
        <f t="shared" si="275"/>
        <v>-156</v>
      </c>
      <c r="AL1403" s="7" t="str">
        <f t="shared" ca="1" si="285"/>
        <v>b: MATSON LOGISTICS | 881728379</v>
      </c>
      <c r="AM1403" t="b">
        <f t="shared" si="276"/>
        <v>0</v>
      </c>
    </row>
    <row r="1404" spans="3:39" x14ac:dyDescent="0.3">
      <c r="C1404" s="1" t="s">
        <v>217</v>
      </c>
      <c r="D1404" s="1" t="s">
        <v>218</v>
      </c>
      <c r="E1404" s="1" t="s">
        <v>39</v>
      </c>
      <c r="F1404" s="1" t="s">
        <v>87</v>
      </c>
      <c r="G1404" s="1" t="s">
        <v>173</v>
      </c>
      <c r="H1404" s="1" t="s">
        <v>76</v>
      </c>
      <c r="I1404" s="1" t="s">
        <v>582</v>
      </c>
      <c r="J1404" t="str">
        <f>TRIM(CONCATENATE(wiz[[#This Row],[SHIPPER..................]],wiz[[#This Row],[ZIP2..]],wiz[[#This Row],[ZIP3..]]))</f>
        <v>OWENS CORNING SALES | 4305575201</v>
      </c>
      <c r="K1404" s="1">
        <v>2</v>
      </c>
      <c r="L1404" s="1">
        <v>1.78</v>
      </c>
      <c r="M1404" s="1">
        <v>0.18</v>
      </c>
      <c r="N1404" s="1">
        <v>1059</v>
      </c>
      <c r="O1404" s="1">
        <v>2.19</v>
      </c>
      <c r="P1404" s="1">
        <v>58</v>
      </c>
      <c r="Q1404" s="1">
        <v>0.3</v>
      </c>
      <c r="R1404" s="1">
        <v>29</v>
      </c>
      <c r="S1404" s="1">
        <v>-100</v>
      </c>
      <c r="T1404" s="1">
        <v>-62</v>
      </c>
      <c r="U1404" s="1">
        <v>-7</v>
      </c>
      <c r="V1404" s="1">
        <v>-169</v>
      </c>
      <c r="W1404" s="1">
        <v>45889</v>
      </c>
      <c r="X1404" s="1">
        <v>43055</v>
      </c>
      <c r="Y1404" s="1">
        <v>75201</v>
      </c>
      <c r="Z1404" s="1">
        <v>1.74</v>
      </c>
      <c r="AA1404" s="6">
        <f t="shared" si="277"/>
        <v>313</v>
      </c>
      <c r="AB1404" s="6">
        <f t="shared" si="278"/>
        <v>-338</v>
      </c>
      <c r="AC1404" s="6">
        <f t="shared" si="279"/>
        <v>-8700</v>
      </c>
      <c r="AD1404" s="6">
        <f t="shared" si="280"/>
        <v>-27.795527156549522</v>
      </c>
      <c r="AE1404" s="7">
        <f t="shared" si="281"/>
        <v>-472</v>
      </c>
      <c r="AF1404" t="str">
        <f t="shared" ca="1" si="282"/>
        <v>$V$1060</v>
      </c>
      <c r="AG1404" t="str">
        <f t="shared" ca="1" si="283"/>
        <v>$J$1060</v>
      </c>
      <c r="AH1404" t="str">
        <f t="shared" ca="1" si="284"/>
        <v>OWENS CORNING SALES | 2808679556</v>
      </c>
      <c r="AI1404" t="str">
        <f t="shared" ca="1" si="273"/>
        <v>$K$1060</v>
      </c>
      <c r="AJ1404" s="8">
        <f t="shared" si="274"/>
        <v>6.3897763578274758E-3</v>
      </c>
      <c r="AK1404" s="7">
        <f t="shared" si="275"/>
        <v>-156</v>
      </c>
      <c r="AL1404" s="7" t="str">
        <f t="shared" ca="1" si="285"/>
        <v>b: MATSON LOGISTICS | 881728379</v>
      </c>
      <c r="AM1404" t="b">
        <f t="shared" si="276"/>
        <v>0</v>
      </c>
    </row>
    <row r="1405" spans="3:39" x14ac:dyDescent="0.3">
      <c r="C1405" s="1" t="s">
        <v>531</v>
      </c>
      <c r="D1405" s="1" t="s">
        <v>532</v>
      </c>
      <c r="E1405" s="1" t="s">
        <v>39</v>
      </c>
      <c r="F1405" s="1" t="s">
        <v>87</v>
      </c>
      <c r="G1405" s="1" t="s">
        <v>393</v>
      </c>
      <c r="H1405" s="1" t="s">
        <v>76</v>
      </c>
      <c r="I1405" s="1" t="s">
        <v>804</v>
      </c>
      <c r="J1405" t="str">
        <f>TRIM(CONCATENATE(wiz[[#This Row],[SHIPPER..................]],wiz[[#This Row],[ZIP2..]],wiz[[#This Row],[ZIP3..]]))</f>
        <v>PIXELLE | 4320176101</v>
      </c>
      <c r="K1405" s="1">
        <v>1</v>
      </c>
      <c r="L1405" s="1">
        <v>1.75</v>
      </c>
      <c r="M1405" s="1">
        <v>0.2</v>
      </c>
      <c r="N1405" s="1">
        <v>1061</v>
      </c>
      <c r="O1405" s="1">
        <v>1.83</v>
      </c>
      <c r="P1405" s="1">
        <v>33</v>
      </c>
      <c r="Q1405" s="1">
        <v>0.25</v>
      </c>
      <c r="R1405" s="1">
        <v>10</v>
      </c>
      <c r="S1405" s="1">
        <v>-4</v>
      </c>
      <c r="T1405" s="1">
        <v>24</v>
      </c>
      <c r="U1405" s="1">
        <v>-19</v>
      </c>
      <c r="V1405" s="1">
        <v>1</v>
      </c>
      <c r="W1405" s="1">
        <v>43055</v>
      </c>
      <c r="X1405" s="1">
        <v>43201</v>
      </c>
      <c r="Y1405" s="1">
        <v>76101</v>
      </c>
      <c r="Z1405" s="1">
        <v>1.73</v>
      </c>
      <c r="AA1405" s="6">
        <f t="shared" si="277"/>
        <v>99</v>
      </c>
      <c r="AB1405" s="6">
        <f t="shared" si="278"/>
        <v>1</v>
      </c>
      <c r="AC1405" s="6">
        <f t="shared" si="279"/>
        <v>-5103</v>
      </c>
      <c r="AD1405" s="6">
        <f t="shared" si="280"/>
        <v>-51.545454545454547</v>
      </c>
      <c r="AE1405" s="7">
        <f t="shared" si="281"/>
        <v>-251</v>
      </c>
      <c r="AF1405" t="str">
        <f t="shared" ca="1" si="282"/>
        <v>$V$1399</v>
      </c>
      <c r="AG1405" t="str">
        <f t="shared" ca="1" si="283"/>
        <v>$J$1399</v>
      </c>
      <c r="AH1405" t="str">
        <f t="shared" ca="1" si="284"/>
        <v>PIXELLE | 4320137086</v>
      </c>
      <c r="AI1405" t="str">
        <f t="shared" ca="1" si="273"/>
        <v>$K$1399</v>
      </c>
      <c r="AJ1405" s="8">
        <f t="shared" si="274"/>
        <v>1.0101010101010102E-2</v>
      </c>
      <c r="AK1405" s="7">
        <f t="shared" si="275"/>
        <v>-218</v>
      </c>
      <c r="AL1405" s="7" t="str">
        <f t="shared" ca="1" si="285"/>
        <v>CONAGRA FOODS INC | 5315837821</v>
      </c>
      <c r="AM1405" t="b">
        <f t="shared" si="276"/>
        <v>0</v>
      </c>
    </row>
    <row r="1406" spans="3:39" x14ac:dyDescent="0.3">
      <c r="C1406" s="1" t="s">
        <v>400</v>
      </c>
      <c r="D1406" s="1" t="s">
        <v>401</v>
      </c>
      <c r="E1406" s="1" t="s">
        <v>39</v>
      </c>
      <c r="F1406" s="1" t="s">
        <v>87</v>
      </c>
      <c r="G1406" s="1" t="s">
        <v>1170</v>
      </c>
      <c r="H1406" s="1" t="s">
        <v>76</v>
      </c>
      <c r="I1406" s="1" t="s">
        <v>1431</v>
      </c>
      <c r="J1406" t="str">
        <f>TRIM(CONCATENATE(wiz[[#This Row],[SHIPPER..................]],wiz[[#This Row],[ZIP2..]],wiz[[#This Row],[ZIP3..]]))</f>
        <v>KELLOGG COMPANY MLXP| 4316276201</v>
      </c>
      <c r="K1406" s="1">
        <v>6</v>
      </c>
      <c r="L1406" s="1">
        <v>1.8</v>
      </c>
      <c r="M1406" s="1">
        <v>0.3</v>
      </c>
      <c r="N1406" s="1">
        <v>1012</v>
      </c>
      <c r="O1406" s="1">
        <v>1.97</v>
      </c>
      <c r="P1406" s="1">
        <v>64</v>
      </c>
      <c r="Q1406" s="1">
        <v>0.28999999999999998</v>
      </c>
      <c r="R1406" s="1">
        <v>-86</v>
      </c>
      <c r="S1406" s="1">
        <v>-73</v>
      </c>
      <c r="T1406" s="1">
        <v>-1</v>
      </c>
      <c r="U1406" s="1">
        <v>30</v>
      </c>
      <c r="V1406" s="1">
        <v>-44</v>
      </c>
      <c r="W1406" s="1">
        <v>43015</v>
      </c>
      <c r="X1406" s="1">
        <v>43162</v>
      </c>
      <c r="Y1406" s="1">
        <v>76201</v>
      </c>
      <c r="Z1406" s="1">
        <v>1.88</v>
      </c>
      <c r="AA1406" s="6">
        <f t="shared" si="277"/>
        <v>979</v>
      </c>
      <c r="AB1406" s="6">
        <f t="shared" si="278"/>
        <v>-264</v>
      </c>
      <c r="AC1406" s="6">
        <f t="shared" si="279"/>
        <v>105632</v>
      </c>
      <c r="AD1406" s="6">
        <f t="shared" si="280"/>
        <v>107.89785495403473</v>
      </c>
      <c r="AE1406" s="7">
        <f t="shared" si="281"/>
        <v>-453</v>
      </c>
      <c r="AF1406" t="str">
        <f t="shared" ca="1" si="282"/>
        <v>$V$191</v>
      </c>
      <c r="AG1406" t="str">
        <f t="shared" ca="1" si="283"/>
        <v>$J$191</v>
      </c>
      <c r="AH1406" t="str">
        <f t="shared" ca="1" si="284"/>
        <v>KELLOGG COMPANY MLXP| 3030133601</v>
      </c>
      <c r="AI1406" t="str">
        <f t="shared" ca="1" si="273"/>
        <v>$K$191</v>
      </c>
      <c r="AJ1406" s="8">
        <f t="shared" si="274"/>
        <v>6.1287027579162408E-3</v>
      </c>
      <c r="AK1406" s="7">
        <f t="shared" si="275"/>
        <v>-94</v>
      </c>
      <c r="AL1406" s="7" t="str">
        <f t="shared" ca="1" si="285"/>
        <v>KELLOGG COMPANY MLXP| 3861175029</v>
      </c>
      <c r="AM1406" t="b">
        <f t="shared" si="276"/>
        <v>0</v>
      </c>
    </row>
    <row r="1407" spans="3:39" x14ac:dyDescent="0.3">
      <c r="C1407" s="1" t="s">
        <v>222</v>
      </c>
      <c r="D1407" s="1" t="s">
        <v>218</v>
      </c>
      <c r="E1407" s="1" t="s">
        <v>39</v>
      </c>
      <c r="F1407" s="1" t="s">
        <v>87</v>
      </c>
      <c r="G1407" s="1" t="s">
        <v>470</v>
      </c>
      <c r="H1407" s="1" t="s">
        <v>76</v>
      </c>
      <c r="I1407" s="1" t="s">
        <v>228</v>
      </c>
      <c r="J1407" t="str">
        <f>TRIM(CONCATENATE(wiz[[#This Row],[SHIPPER..................]],wiz[[#This Row],[ZIP2..]],wiz[[#This Row],[ZIP3..]]))</f>
        <v>OWENS CORNING FIBERGL| 4302577001</v>
      </c>
      <c r="K1407" s="1">
        <v>3</v>
      </c>
      <c r="L1407" s="1">
        <v>1.75</v>
      </c>
      <c r="M1407" s="1">
        <v>0.17</v>
      </c>
      <c r="N1407" s="1">
        <v>1162</v>
      </c>
      <c r="O1407" s="1">
        <v>1.97</v>
      </c>
      <c r="P1407" s="1">
        <v>118</v>
      </c>
      <c r="Q1407" s="1">
        <v>0.35</v>
      </c>
      <c r="R1407" s="1">
        <v>43</v>
      </c>
      <c r="S1407" s="1">
        <v>-78</v>
      </c>
      <c r="T1407" s="1">
        <v>61</v>
      </c>
      <c r="U1407" s="1">
        <v>82</v>
      </c>
      <c r="V1407" s="1">
        <v>65</v>
      </c>
      <c r="W1407" s="1">
        <v>45839</v>
      </c>
      <c r="X1407" s="1">
        <v>43025</v>
      </c>
      <c r="Y1407" s="1">
        <v>77001</v>
      </c>
      <c r="Z1407" s="1">
        <v>1.7</v>
      </c>
      <c r="AA1407" s="6">
        <f t="shared" si="277"/>
        <v>733</v>
      </c>
      <c r="AB1407" s="6">
        <f t="shared" si="278"/>
        <v>195</v>
      </c>
      <c r="AC1407" s="6">
        <f t="shared" si="279"/>
        <v>-44750</v>
      </c>
      <c r="AD1407" s="6">
        <f t="shared" si="280"/>
        <v>-61.050477489768078</v>
      </c>
      <c r="AE1407" s="7">
        <f t="shared" si="281"/>
        <v>-546</v>
      </c>
      <c r="AF1407" t="str">
        <f t="shared" ca="1" si="282"/>
        <v>$V$1036</v>
      </c>
      <c r="AG1407" t="str">
        <f t="shared" ca="1" si="283"/>
        <v>$J$1036</v>
      </c>
      <c r="AH1407" t="str">
        <f t="shared" ca="1" si="284"/>
        <v>OWENS CORNING FIBERGL| 2808655720</v>
      </c>
      <c r="AI1407" t="str">
        <f t="shared" ca="1" si="273"/>
        <v>$K$1036</v>
      </c>
      <c r="AJ1407" s="8">
        <f t="shared" si="274"/>
        <v>4.0927694406548429E-3</v>
      </c>
      <c r="AK1407" s="7">
        <f t="shared" si="275"/>
        <v>-155</v>
      </c>
      <c r="AL1407" s="7" t="str">
        <f t="shared" ca="1" si="285"/>
        <v>b: C H ROBINSON | 4607237643</v>
      </c>
      <c r="AM1407" t="b">
        <f t="shared" si="276"/>
        <v>0</v>
      </c>
    </row>
    <row r="1408" spans="3:39" x14ac:dyDescent="0.3">
      <c r="C1408" s="1" t="s">
        <v>222</v>
      </c>
      <c r="D1408" s="1" t="s">
        <v>218</v>
      </c>
      <c r="E1408" s="1" t="s">
        <v>39</v>
      </c>
      <c r="F1408" s="1" t="s">
        <v>87</v>
      </c>
      <c r="G1408" s="1" t="s">
        <v>173</v>
      </c>
      <c r="H1408" s="1" t="s">
        <v>76</v>
      </c>
      <c r="I1408" s="1" t="s">
        <v>228</v>
      </c>
      <c r="J1408" t="str">
        <f>TRIM(CONCATENATE(wiz[[#This Row],[SHIPPER..................]],wiz[[#This Row],[ZIP2..]],wiz[[#This Row],[ZIP3..]]))</f>
        <v>OWENS CORNING FIBERGL| 4305577001</v>
      </c>
      <c r="K1408" s="1">
        <v>1</v>
      </c>
      <c r="L1408" s="1">
        <v>1.75</v>
      </c>
      <c r="M1408" s="1">
        <v>0.17</v>
      </c>
      <c r="N1408" s="1">
        <v>1168</v>
      </c>
      <c r="O1408" s="1">
        <v>3.13</v>
      </c>
      <c r="P1408" s="1">
        <v>119</v>
      </c>
      <c r="Q1408" s="1">
        <v>0.35</v>
      </c>
      <c r="R1408" s="1">
        <v>47</v>
      </c>
      <c r="S1408" s="1">
        <v>-73</v>
      </c>
      <c r="T1408" s="1">
        <v>-214</v>
      </c>
      <c r="U1408" s="1">
        <v>83</v>
      </c>
      <c r="V1408" s="1">
        <v>-204</v>
      </c>
      <c r="W1408" s="1">
        <v>44101</v>
      </c>
      <c r="X1408" s="1">
        <v>43055</v>
      </c>
      <c r="Y1408" s="1">
        <v>77001</v>
      </c>
      <c r="Z1408" s="1">
        <v>1.7</v>
      </c>
      <c r="AA1408" s="6">
        <f t="shared" si="277"/>
        <v>733</v>
      </c>
      <c r="AB1408" s="6">
        <f t="shared" si="278"/>
        <v>-204</v>
      </c>
      <c r="AC1408" s="6">
        <f t="shared" si="279"/>
        <v>-44750</v>
      </c>
      <c r="AD1408" s="6">
        <f t="shared" si="280"/>
        <v>-61.050477489768078</v>
      </c>
      <c r="AE1408" s="7">
        <f t="shared" si="281"/>
        <v>-546</v>
      </c>
      <c r="AF1408" t="str">
        <f t="shared" ca="1" si="282"/>
        <v>$V$1036</v>
      </c>
      <c r="AG1408" t="str">
        <f t="shared" ca="1" si="283"/>
        <v>$J$1036</v>
      </c>
      <c r="AH1408" t="str">
        <f t="shared" ca="1" si="284"/>
        <v>OWENS CORNING FIBERGL| 2808655720</v>
      </c>
      <c r="AI1408" t="str">
        <f t="shared" ca="1" si="273"/>
        <v>$K$1036</v>
      </c>
      <c r="AJ1408" s="8">
        <f t="shared" si="274"/>
        <v>1.364256480218281E-3</v>
      </c>
      <c r="AK1408" s="7">
        <f t="shared" si="275"/>
        <v>-155</v>
      </c>
      <c r="AL1408" s="7" t="str">
        <f t="shared" ca="1" si="285"/>
        <v>b: C H ROBINSON | 4607237643</v>
      </c>
      <c r="AM1408" t="b">
        <f t="shared" si="276"/>
        <v>0</v>
      </c>
    </row>
    <row r="1409" spans="3:39" x14ac:dyDescent="0.3">
      <c r="C1409" s="1" t="s">
        <v>217</v>
      </c>
      <c r="D1409" s="1" t="s">
        <v>218</v>
      </c>
      <c r="E1409" s="1" t="s">
        <v>39</v>
      </c>
      <c r="F1409" s="1" t="s">
        <v>87</v>
      </c>
      <c r="G1409" s="1" t="s">
        <v>470</v>
      </c>
      <c r="H1409" s="1" t="s">
        <v>76</v>
      </c>
      <c r="I1409" s="1" t="s">
        <v>228</v>
      </c>
      <c r="J1409" t="str">
        <f>TRIM(CONCATENATE(wiz[[#This Row],[SHIPPER..................]],wiz[[#This Row],[ZIP2..]],wiz[[#This Row],[ZIP3..]]))</f>
        <v>OWENS CORNING SALES | 4302577001</v>
      </c>
      <c r="K1409" s="1">
        <v>2</v>
      </c>
      <c r="L1409" s="1">
        <v>1.75</v>
      </c>
      <c r="M1409" s="1">
        <v>0.18</v>
      </c>
      <c r="N1409" s="1">
        <v>1162</v>
      </c>
      <c r="O1409" s="1">
        <v>2.2599999999999998</v>
      </c>
      <c r="P1409" s="1">
        <v>35</v>
      </c>
      <c r="Q1409" s="1">
        <v>0.25</v>
      </c>
      <c r="R1409" s="1">
        <v>17</v>
      </c>
      <c r="S1409" s="1">
        <v>-91</v>
      </c>
      <c r="T1409" s="1">
        <v>-8</v>
      </c>
      <c r="U1409" s="1">
        <v>107</v>
      </c>
      <c r="V1409" s="1">
        <v>8</v>
      </c>
      <c r="W1409" s="1">
        <v>43125</v>
      </c>
      <c r="X1409" s="1">
        <v>43025</v>
      </c>
      <c r="Y1409" s="1">
        <v>77001</v>
      </c>
      <c r="Z1409" s="1">
        <v>1.71</v>
      </c>
      <c r="AA1409" s="6">
        <f t="shared" si="277"/>
        <v>313</v>
      </c>
      <c r="AB1409" s="6">
        <f t="shared" si="278"/>
        <v>16</v>
      </c>
      <c r="AC1409" s="6">
        <f t="shared" si="279"/>
        <v>-8700</v>
      </c>
      <c r="AD1409" s="6">
        <f t="shared" si="280"/>
        <v>-27.795527156549522</v>
      </c>
      <c r="AE1409" s="7">
        <f t="shared" si="281"/>
        <v>-472</v>
      </c>
      <c r="AF1409" t="str">
        <f t="shared" ca="1" si="282"/>
        <v>$V$1060</v>
      </c>
      <c r="AG1409" t="str">
        <f t="shared" ca="1" si="283"/>
        <v>$J$1060</v>
      </c>
      <c r="AH1409" t="str">
        <f t="shared" ca="1" si="284"/>
        <v>OWENS CORNING SALES | 2808679556</v>
      </c>
      <c r="AI1409" t="str">
        <f t="shared" ca="1" si="273"/>
        <v>$K$1060</v>
      </c>
      <c r="AJ1409" s="8">
        <f t="shared" si="274"/>
        <v>6.3897763578274758E-3</v>
      </c>
      <c r="AK1409" s="7">
        <f t="shared" si="275"/>
        <v>-156</v>
      </c>
      <c r="AL1409" s="7" t="str">
        <f t="shared" ca="1" si="285"/>
        <v>b: MATSON LOGISTICS | 881728379</v>
      </c>
      <c r="AM1409" t="b">
        <f t="shared" si="276"/>
        <v>0</v>
      </c>
    </row>
    <row r="1410" spans="3:39" x14ac:dyDescent="0.3">
      <c r="C1410" s="1" t="s">
        <v>37</v>
      </c>
      <c r="D1410" s="1" t="s">
        <v>38</v>
      </c>
      <c r="E1410" s="1" t="s">
        <v>39</v>
      </c>
      <c r="F1410" s="1" t="s">
        <v>87</v>
      </c>
      <c r="G1410" s="1" t="s">
        <v>393</v>
      </c>
      <c r="H1410" s="1" t="s">
        <v>396</v>
      </c>
      <c r="I1410" s="1" t="s">
        <v>922</v>
      </c>
      <c r="J1410" t="str">
        <f>TRIM(CONCATENATE(wiz[[#This Row],[SHIPPER..................]],wiz[[#This Row],[ZIP2..]],wiz[[#This Row],[ZIP3..]]))</f>
        <v>b: C H ROBINSON | 4320124153</v>
      </c>
      <c r="K1410" s="1">
        <v>1</v>
      </c>
      <c r="L1410" s="1">
        <v>1.85</v>
      </c>
      <c r="M1410" s="1">
        <v>0.27</v>
      </c>
      <c r="N1410" s="1">
        <v>330</v>
      </c>
      <c r="O1410" s="1">
        <v>0.84</v>
      </c>
      <c r="P1410" s="1">
        <v>107</v>
      </c>
      <c r="Q1410" s="1">
        <v>0.35</v>
      </c>
      <c r="R1410" s="1">
        <v>21</v>
      </c>
      <c r="S1410" s="1">
        <v>-92</v>
      </c>
      <c r="T1410" s="1">
        <v>-2</v>
      </c>
      <c r="U1410" s="1">
        <v>207</v>
      </c>
      <c r="V1410" s="1">
        <v>113</v>
      </c>
      <c r="W1410" s="1">
        <v>45889</v>
      </c>
      <c r="X1410" s="1">
        <v>43201</v>
      </c>
      <c r="Y1410" s="1">
        <v>24153</v>
      </c>
      <c r="Z1410" s="1">
        <v>1.9</v>
      </c>
      <c r="AA1410" s="6">
        <f t="shared" si="277"/>
        <v>615</v>
      </c>
      <c r="AB1410" s="6">
        <f t="shared" si="278"/>
        <v>113</v>
      </c>
      <c r="AC1410" s="6">
        <f t="shared" si="279"/>
        <v>-122022</v>
      </c>
      <c r="AD1410" s="6">
        <f t="shared" si="280"/>
        <v>-198.40975609756097</v>
      </c>
      <c r="AE1410" s="7">
        <f t="shared" si="281"/>
        <v>-1118</v>
      </c>
      <c r="AF1410" t="str">
        <f t="shared" ca="1" si="282"/>
        <v>$V$1066</v>
      </c>
      <c r="AG1410" t="str">
        <f t="shared" ca="1" si="283"/>
        <v>$J$1066</v>
      </c>
      <c r="AH1410" t="str">
        <f t="shared" ca="1" si="284"/>
        <v>b: C H ROBINSON | 2736036101</v>
      </c>
      <c r="AI1410" t="str">
        <f t="shared" ref="AI1410:AI1473" ca="1" si="286">REPLACE(AF1410,2,1,"K")</f>
        <v>$K$1066</v>
      </c>
      <c r="AJ1410" s="8">
        <f t="shared" ref="AJ1410:AJ1473" si="287">K1410/AA1410</f>
        <v>1.6260162601626016E-3</v>
      </c>
      <c r="AK1410" s="7">
        <f t="shared" ref="AK1410:AK1473" si="288">_xlfn.MINIFS($V$3:$V$2378,$C$3:$C$2378,C1410,$AJ$3:$AJ$2378,"&gt;0.05")</f>
        <v>-560</v>
      </c>
      <c r="AL1410" s="7" t="str">
        <f t="shared" ca="1" si="285"/>
        <v>b: C H ROBINSON | 6080335055</v>
      </c>
      <c r="AM1410" t="b">
        <f t="shared" ref="AM1410:AM1473" si="289">IF(AK1410=V1410,J1410,FALSE)</f>
        <v>0</v>
      </c>
    </row>
    <row r="1411" spans="3:39" x14ac:dyDescent="0.3">
      <c r="C1411" s="1" t="s">
        <v>37</v>
      </c>
      <c r="D1411" s="1" t="s">
        <v>38</v>
      </c>
      <c r="E1411" s="1" t="s">
        <v>39</v>
      </c>
      <c r="F1411" s="1" t="s">
        <v>87</v>
      </c>
      <c r="G1411" s="1" t="s">
        <v>1266</v>
      </c>
      <c r="H1411" s="1" t="s">
        <v>40</v>
      </c>
      <c r="I1411" s="1" t="s">
        <v>1432</v>
      </c>
      <c r="J1411" t="str">
        <f>TRIM(CONCATENATE(wiz[[#This Row],[SHIPPER..................]],wiz[[#This Row],[ZIP2..]],wiz[[#This Row],[ZIP3..]]))</f>
        <v>b: C H ROBINSON | 4506735671</v>
      </c>
      <c r="K1411" s="1">
        <v>1</v>
      </c>
      <c r="L1411" s="1">
        <v>1.38</v>
      </c>
      <c r="M1411" s="1">
        <v>0.28000000000000003</v>
      </c>
      <c r="N1411" s="1">
        <v>413</v>
      </c>
      <c r="O1411" s="1">
        <v>1.92</v>
      </c>
      <c r="P1411" s="1">
        <v>146</v>
      </c>
      <c r="Q1411" s="1">
        <v>0.35</v>
      </c>
      <c r="R1411" s="1">
        <v>-29</v>
      </c>
      <c r="S1411" s="1">
        <v>-37</v>
      </c>
      <c r="T1411" s="1">
        <v>-245</v>
      </c>
      <c r="U1411" s="1">
        <v>-500</v>
      </c>
      <c r="V1411" s="1">
        <v>-782</v>
      </c>
      <c r="W1411" s="1">
        <v>44862</v>
      </c>
      <c r="X1411" s="1">
        <v>45067</v>
      </c>
      <c r="Y1411" s="1">
        <v>35671</v>
      </c>
      <c r="Z1411" s="1">
        <v>1.44</v>
      </c>
      <c r="AA1411" s="6">
        <f t="shared" ref="AA1411:AA1474" si="290">SUMIFS(K$3:K$2378,$C$3:$C$2378,$C1411)</f>
        <v>615</v>
      </c>
      <c r="AB1411" s="6">
        <f t="shared" ref="AB1411:AB1474" si="291">V1411*K1411</f>
        <v>-782</v>
      </c>
      <c r="AC1411" s="6">
        <f t="shared" ref="AC1411:AC1474" si="292">SUMIFS(AB$3:AB$2378,$C$3:$C$2378,$C1411)</f>
        <v>-122022</v>
      </c>
      <c r="AD1411" s="6">
        <f t="shared" ref="AD1411:AD1474" si="293">AC1411/AA1411</f>
        <v>-198.40975609756097</v>
      </c>
      <c r="AE1411" s="7">
        <f t="shared" ref="AE1411:AE1474" si="294">_xlfn.MINIFS($V$3:$V$2378,$C$3:$C$2378,C1411)</f>
        <v>-1118</v>
      </c>
      <c r="AF1411" t="str">
        <f t="shared" ref="AF1411:AF1474" ca="1" si="295">CELL("address",INDEX($V$3:$V$2378,MATCH(_xlfn.MINIFS($V$3:$V$2378,$C$3:$C$2378,C1411),$V$3:$V$2378,0)))</f>
        <v>$V$1066</v>
      </c>
      <c r="AG1411" t="str">
        <f t="shared" ref="AG1411:AG1474" ca="1" si="296">REPLACE(AF1411,2,1,"J")</f>
        <v>$J$1066</v>
      </c>
      <c r="AH1411" t="str">
        <f t="shared" ref="AH1411:AH1474" ca="1" si="297">INDIRECT(AG1411)</f>
        <v>b: C H ROBINSON | 2736036101</v>
      </c>
      <c r="AI1411" t="str">
        <f t="shared" ca="1" si="286"/>
        <v>$K$1066</v>
      </c>
      <c r="AJ1411" s="8">
        <f t="shared" si="287"/>
        <v>1.6260162601626016E-3</v>
      </c>
      <c r="AK1411" s="7">
        <f t="shared" si="288"/>
        <v>-560</v>
      </c>
      <c r="AL1411" s="7" t="str">
        <f t="shared" ref="AL1411:AL1474" ca="1" si="298">OFFSET(J$2,MATCH(AK1411,$V$3:$V$2378,0),)</f>
        <v>b: C H ROBINSON | 6080335055</v>
      </c>
      <c r="AM1411" t="b">
        <f t="shared" si="289"/>
        <v>0</v>
      </c>
    </row>
    <row r="1412" spans="3:39" x14ac:dyDescent="0.3">
      <c r="C1412" s="1" t="s">
        <v>37</v>
      </c>
      <c r="D1412" s="1" t="s">
        <v>38</v>
      </c>
      <c r="E1412" s="1" t="s">
        <v>39</v>
      </c>
      <c r="F1412" s="1" t="s">
        <v>87</v>
      </c>
      <c r="G1412" s="1" t="s">
        <v>415</v>
      </c>
      <c r="H1412" s="1" t="s">
        <v>50</v>
      </c>
      <c r="I1412" s="1" t="s">
        <v>399</v>
      </c>
      <c r="J1412" t="str">
        <f>TRIM(CONCATENATE(wiz[[#This Row],[SHIPPER..................]],wiz[[#This Row],[ZIP2..]],wiz[[#This Row],[ZIP3..]]))</f>
        <v>b: C H ROBINSON | 4505030253</v>
      </c>
      <c r="K1412" s="1">
        <v>1</v>
      </c>
      <c r="L1412" s="1">
        <v>1.45</v>
      </c>
      <c r="M1412" s="1">
        <v>0.27</v>
      </c>
      <c r="N1412" s="1">
        <v>524</v>
      </c>
      <c r="O1412" s="1">
        <v>1.05</v>
      </c>
      <c r="P1412" s="1">
        <v>44</v>
      </c>
      <c r="Q1412" s="1">
        <v>0.25</v>
      </c>
      <c r="R1412" s="1">
        <v>-31</v>
      </c>
      <c r="S1412" s="1">
        <v>45</v>
      </c>
      <c r="T1412" s="1">
        <v>-1</v>
      </c>
      <c r="U1412" s="1">
        <v>-202</v>
      </c>
      <c r="V1412" s="1">
        <v>-158</v>
      </c>
      <c r="W1412" s="1">
        <v>41048</v>
      </c>
      <c r="X1412" s="1">
        <v>45050</v>
      </c>
      <c r="Y1412" s="1">
        <v>30253</v>
      </c>
      <c r="Z1412" s="1">
        <v>1.5</v>
      </c>
      <c r="AA1412" s="6">
        <f t="shared" si="290"/>
        <v>615</v>
      </c>
      <c r="AB1412" s="6">
        <f t="shared" si="291"/>
        <v>-158</v>
      </c>
      <c r="AC1412" s="6">
        <f t="shared" si="292"/>
        <v>-122022</v>
      </c>
      <c r="AD1412" s="6">
        <f t="shared" si="293"/>
        <v>-198.40975609756097</v>
      </c>
      <c r="AE1412" s="7">
        <f t="shared" si="294"/>
        <v>-1118</v>
      </c>
      <c r="AF1412" t="str">
        <f t="shared" ca="1" si="295"/>
        <v>$V$1066</v>
      </c>
      <c r="AG1412" t="str">
        <f t="shared" ca="1" si="296"/>
        <v>$J$1066</v>
      </c>
      <c r="AH1412" t="str">
        <f t="shared" ca="1" si="297"/>
        <v>b: C H ROBINSON | 2736036101</v>
      </c>
      <c r="AI1412" t="str">
        <f t="shared" ca="1" si="286"/>
        <v>$K$1066</v>
      </c>
      <c r="AJ1412" s="8">
        <f t="shared" si="287"/>
        <v>1.6260162601626016E-3</v>
      </c>
      <c r="AK1412" s="7">
        <f t="shared" si="288"/>
        <v>-560</v>
      </c>
      <c r="AL1412" s="7" t="str">
        <f t="shared" ca="1" si="298"/>
        <v>b: C H ROBINSON | 6080335055</v>
      </c>
      <c r="AM1412" t="b">
        <f t="shared" si="289"/>
        <v>0</v>
      </c>
    </row>
    <row r="1413" spans="3:39" x14ac:dyDescent="0.3">
      <c r="C1413" s="1" t="s">
        <v>37</v>
      </c>
      <c r="D1413" s="1" t="s">
        <v>38</v>
      </c>
      <c r="E1413" s="1" t="s">
        <v>39</v>
      </c>
      <c r="F1413" s="1" t="s">
        <v>87</v>
      </c>
      <c r="G1413" s="1" t="s">
        <v>415</v>
      </c>
      <c r="H1413" s="1" t="s">
        <v>50</v>
      </c>
      <c r="I1413" s="1" t="s">
        <v>437</v>
      </c>
      <c r="J1413" t="str">
        <f>TRIM(CONCATENATE(wiz[[#This Row],[SHIPPER..................]],wiz[[#This Row],[ZIP2..]],wiz[[#This Row],[ZIP3..]]))</f>
        <v>b: C H ROBINSON | 4505030083</v>
      </c>
      <c r="K1413" s="1">
        <v>1</v>
      </c>
      <c r="L1413" s="1">
        <v>1.21</v>
      </c>
      <c r="M1413" s="1">
        <v>0.28999999999999998</v>
      </c>
      <c r="N1413" s="1">
        <v>503</v>
      </c>
      <c r="O1413" s="1">
        <v>0.88</v>
      </c>
      <c r="P1413" s="1">
        <v>72</v>
      </c>
      <c r="Q1413" s="1">
        <v>0.3</v>
      </c>
      <c r="R1413" s="1">
        <v>-40</v>
      </c>
      <c r="S1413" s="1">
        <v>45</v>
      </c>
      <c r="T1413" s="1">
        <v>39</v>
      </c>
      <c r="U1413" s="1">
        <v>-320</v>
      </c>
      <c r="V1413" s="1">
        <v>-236</v>
      </c>
      <c r="W1413" s="1">
        <v>43162</v>
      </c>
      <c r="X1413" s="1">
        <v>45050</v>
      </c>
      <c r="Y1413" s="1">
        <v>30083</v>
      </c>
      <c r="Z1413" s="1">
        <v>1.28</v>
      </c>
      <c r="AA1413" s="6">
        <f t="shared" si="290"/>
        <v>615</v>
      </c>
      <c r="AB1413" s="6">
        <f t="shared" si="291"/>
        <v>-236</v>
      </c>
      <c r="AC1413" s="6">
        <f t="shared" si="292"/>
        <v>-122022</v>
      </c>
      <c r="AD1413" s="6">
        <f t="shared" si="293"/>
        <v>-198.40975609756097</v>
      </c>
      <c r="AE1413" s="7">
        <f t="shared" si="294"/>
        <v>-1118</v>
      </c>
      <c r="AF1413" t="str">
        <f t="shared" ca="1" si="295"/>
        <v>$V$1066</v>
      </c>
      <c r="AG1413" t="str">
        <f t="shared" ca="1" si="296"/>
        <v>$J$1066</v>
      </c>
      <c r="AH1413" t="str">
        <f t="shared" ca="1" si="297"/>
        <v>b: C H ROBINSON | 2736036101</v>
      </c>
      <c r="AI1413" t="str">
        <f t="shared" ca="1" si="286"/>
        <v>$K$1066</v>
      </c>
      <c r="AJ1413" s="8">
        <f t="shared" si="287"/>
        <v>1.6260162601626016E-3</v>
      </c>
      <c r="AK1413" s="7">
        <f t="shared" si="288"/>
        <v>-560</v>
      </c>
      <c r="AL1413" s="7" t="str">
        <f t="shared" ca="1" si="298"/>
        <v>b: C H ROBINSON | 6080335055</v>
      </c>
      <c r="AM1413" t="b">
        <f t="shared" si="289"/>
        <v>0</v>
      </c>
    </row>
    <row r="1414" spans="3:39" x14ac:dyDescent="0.3">
      <c r="C1414" s="1" t="s">
        <v>37</v>
      </c>
      <c r="D1414" s="1" t="s">
        <v>38</v>
      </c>
      <c r="E1414" s="1" t="s">
        <v>39</v>
      </c>
      <c r="F1414" s="1" t="s">
        <v>87</v>
      </c>
      <c r="G1414" s="1" t="s">
        <v>1266</v>
      </c>
      <c r="H1414" s="1" t="s">
        <v>50</v>
      </c>
      <c r="I1414" s="1" t="s">
        <v>828</v>
      </c>
      <c r="J1414" t="str">
        <f>TRIM(CONCATENATE(wiz[[#This Row],[SHIPPER..................]],wiz[[#This Row],[ZIP2..]],wiz[[#This Row],[ZIP3..]]))</f>
        <v>b: C H ROBINSON | 4506730080</v>
      </c>
      <c r="K1414" s="1">
        <v>1</v>
      </c>
      <c r="L1414" s="1">
        <v>1.46</v>
      </c>
      <c r="M1414" s="1">
        <v>0.27</v>
      </c>
      <c r="N1414" s="1">
        <v>490</v>
      </c>
      <c r="O1414" s="1">
        <v>1.99</v>
      </c>
      <c r="P1414" s="1">
        <v>8</v>
      </c>
      <c r="Q1414" s="1">
        <v>0.25</v>
      </c>
      <c r="R1414" s="1">
        <v>-30</v>
      </c>
      <c r="S1414" s="1">
        <v>-37</v>
      </c>
      <c r="T1414" s="1">
        <v>-243</v>
      </c>
      <c r="U1414" s="1">
        <v>-308</v>
      </c>
      <c r="V1414" s="1">
        <v>-588</v>
      </c>
      <c r="W1414" s="1">
        <v>45050</v>
      </c>
      <c r="X1414" s="1">
        <v>45067</v>
      </c>
      <c r="Y1414" s="1">
        <v>30080</v>
      </c>
      <c r="Z1414" s="1">
        <v>1.51</v>
      </c>
      <c r="AA1414" s="6">
        <f t="shared" si="290"/>
        <v>615</v>
      </c>
      <c r="AB1414" s="6">
        <f t="shared" si="291"/>
        <v>-588</v>
      </c>
      <c r="AC1414" s="6">
        <f t="shared" si="292"/>
        <v>-122022</v>
      </c>
      <c r="AD1414" s="6">
        <f t="shared" si="293"/>
        <v>-198.40975609756097</v>
      </c>
      <c r="AE1414" s="7">
        <f t="shared" si="294"/>
        <v>-1118</v>
      </c>
      <c r="AF1414" t="str">
        <f t="shared" ca="1" si="295"/>
        <v>$V$1066</v>
      </c>
      <c r="AG1414" t="str">
        <f t="shared" ca="1" si="296"/>
        <v>$J$1066</v>
      </c>
      <c r="AH1414" t="str">
        <f t="shared" ca="1" si="297"/>
        <v>b: C H ROBINSON | 2736036101</v>
      </c>
      <c r="AI1414" t="str">
        <f t="shared" ca="1" si="286"/>
        <v>$K$1066</v>
      </c>
      <c r="AJ1414" s="8">
        <f t="shared" si="287"/>
        <v>1.6260162601626016E-3</v>
      </c>
      <c r="AK1414" s="7">
        <f t="shared" si="288"/>
        <v>-560</v>
      </c>
      <c r="AL1414" s="7" t="str">
        <f t="shared" ca="1" si="298"/>
        <v>b: C H ROBINSON | 6080335055</v>
      </c>
      <c r="AM1414" t="b">
        <f t="shared" si="289"/>
        <v>0</v>
      </c>
    </row>
    <row r="1415" spans="3:39" x14ac:dyDescent="0.3">
      <c r="C1415" s="1" t="s">
        <v>344</v>
      </c>
      <c r="D1415" s="1" t="s">
        <v>345</v>
      </c>
      <c r="E1415" s="1" t="s">
        <v>39</v>
      </c>
      <c r="F1415" s="1" t="s">
        <v>87</v>
      </c>
      <c r="G1415" s="1" t="s">
        <v>1433</v>
      </c>
      <c r="H1415" s="1" t="s">
        <v>50</v>
      </c>
      <c r="I1415" s="1" t="s">
        <v>492</v>
      </c>
      <c r="J1415" t="str">
        <f>TRIM(CONCATENATE(wiz[[#This Row],[SHIPPER..................]],wiz[[#This Row],[ZIP2..]],wiz[[#This Row],[ZIP3..]]))</f>
        <v>b: SCHNEIDER LOGISTIC| 4537130106</v>
      </c>
      <c r="K1415" s="1">
        <v>5</v>
      </c>
      <c r="L1415" s="1">
        <v>1.24</v>
      </c>
      <c r="M1415" s="1">
        <v>0.27</v>
      </c>
      <c r="N1415" s="1">
        <v>522</v>
      </c>
      <c r="O1415" s="1">
        <v>1.2</v>
      </c>
      <c r="P1415" s="1">
        <v>83</v>
      </c>
      <c r="Q1415" s="1">
        <v>0.3</v>
      </c>
      <c r="R1415" s="1">
        <v>-30</v>
      </c>
      <c r="S1415" s="1">
        <v>-90</v>
      </c>
      <c r="T1415" s="1">
        <v>-37</v>
      </c>
      <c r="U1415" s="1">
        <v>-331</v>
      </c>
      <c r="V1415" s="1">
        <v>-458</v>
      </c>
      <c r="W1415" s="1">
        <v>45050</v>
      </c>
      <c r="X1415" s="1">
        <v>45371</v>
      </c>
      <c r="Y1415" s="1">
        <v>30106</v>
      </c>
      <c r="Z1415" s="1">
        <v>1.29</v>
      </c>
      <c r="AA1415" s="6">
        <f t="shared" si="290"/>
        <v>78</v>
      </c>
      <c r="AB1415" s="6">
        <f t="shared" si="291"/>
        <v>-2290</v>
      </c>
      <c r="AC1415" s="6">
        <f t="shared" si="292"/>
        <v>-21006</v>
      </c>
      <c r="AD1415" s="6">
        <f t="shared" si="293"/>
        <v>-269.30769230769232</v>
      </c>
      <c r="AE1415" s="7">
        <f t="shared" si="294"/>
        <v>-1249</v>
      </c>
      <c r="AF1415" t="str">
        <f t="shared" ca="1" si="295"/>
        <v>$V$1953</v>
      </c>
      <c r="AG1415" t="str">
        <f t="shared" ca="1" si="296"/>
        <v>$J$1953</v>
      </c>
      <c r="AH1415" t="str">
        <f t="shared" ca="1" si="297"/>
        <v>b: SCHNEIDER LOGISTIC| 3830119034</v>
      </c>
      <c r="AI1415" t="str">
        <f t="shared" ca="1" si="286"/>
        <v>$K$1953</v>
      </c>
      <c r="AJ1415" s="8">
        <f t="shared" si="287"/>
        <v>6.4102564102564097E-2</v>
      </c>
      <c r="AK1415" s="7">
        <f t="shared" si="288"/>
        <v>-570</v>
      </c>
      <c r="AL1415" s="7" t="str">
        <f t="shared" ca="1" si="298"/>
        <v>LOWES MLXP VAN ONE WA| 3071947265</v>
      </c>
      <c r="AM1415" t="b">
        <f t="shared" si="289"/>
        <v>0</v>
      </c>
    </row>
    <row r="1416" spans="3:39" x14ac:dyDescent="0.3">
      <c r="C1416" s="1" t="s">
        <v>127</v>
      </c>
      <c r="D1416" s="1" t="s">
        <v>128</v>
      </c>
      <c r="E1416" s="1" t="s">
        <v>39</v>
      </c>
      <c r="F1416" s="1" t="s">
        <v>87</v>
      </c>
      <c r="G1416" s="1" t="s">
        <v>575</v>
      </c>
      <c r="H1416" s="1" t="s">
        <v>50</v>
      </c>
      <c r="I1416" s="1" t="s">
        <v>1434</v>
      </c>
      <c r="J1416" t="str">
        <f>TRIM(CONCATENATE(wiz[[#This Row],[SHIPPER..................]],wiz[[#This Row],[ZIP2..]],wiz[[#This Row],[ZIP3..]]))</f>
        <v>b: SCOTT LOGISTICS CO| 4503630185</v>
      </c>
      <c r="K1416" s="1">
        <v>1</v>
      </c>
      <c r="L1416" s="1">
        <v>1.29</v>
      </c>
      <c r="M1416" s="1">
        <v>0.27</v>
      </c>
      <c r="N1416" s="1">
        <v>513</v>
      </c>
      <c r="O1416" s="1">
        <v>1.83</v>
      </c>
      <c r="P1416" s="1">
        <v>31</v>
      </c>
      <c r="Q1416" s="1">
        <v>0.25</v>
      </c>
      <c r="R1416" s="1">
        <v>-31</v>
      </c>
      <c r="S1416" s="1">
        <v>-56</v>
      </c>
      <c r="T1416" s="1">
        <v>-186</v>
      </c>
      <c r="U1416" s="1">
        <v>-364</v>
      </c>
      <c r="V1416" s="1">
        <v>-606</v>
      </c>
      <c r="W1416" s="1">
        <v>45201</v>
      </c>
      <c r="X1416" s="1">
        <v>45036</v>
      </c>
      <c r="Y1416" s="1">
        <v>30185</v>
      </c>
      <c r="Z1416" s="1">
        <v>1.34</v>
      </c>
      <c r="AA1416" s="6">
        <f t="shared" si="290"/>
        <v>9</v>
      </c>
      <c r="AB1416" s="6">
        <f t="shared" si="291"/>
        <v>-606</v>
      </c>
      <c r="AC1416" s="6">
        <f t="shared" si="292"/>
        <v>-1220</v>
      </c>
      <c r="AD1416" s="6">
        <f t="shared" si="293"/>
        <v>-135.55555555555554</v>
      </c>
      <c r="AE1416" s="7">
        <f t="shared" si="294"/>
        <v>-606</v>
      </c>
      <c r="AF1416" t="str">
        <f t="shared" ca="1" si="295"/>
        <v>$V$1416</v>
      </c>
      <c r="AG1416" t="str">
        <f t="shared" ca="1" si="296"/>
        <v>$J$1416</v>
      </c>
      <c r="AH1416" t="str">
        <f t="shared" ca="1" si="297"/>
        <v>b: SCOTT LOGISTICS CO| 4503630185</v>
      </c>
      <c r="AI1416" t="str">
        <f t="shared" ca="1" si="286"/>
        <v>$K$1416</v>
      </c>
      <c r="AJ1416" s="8">
        <f t="shared" si="287"/>
        <v>0.1111111111111111</v>
      </c>
      <c r="AK1416" s="7">
        <f t="shared" si="288"/>
        <v>-606</v>
      </c>
      <c r="AL1416" s="7" t="str">
        <f t="shared" ca="1" si="298"/>
        <v>b: SCOTT LOGISTICS CO| 4503630185</v>
      </c>
      <c r="AM1416" t="str">
        <f t="shared" si="289"/>
        <v>b: SCOTT LOGISTICS CO| 4503630185</v>
      </c>
    </row>
    <row r="1417" spans="3:39" x14ac:dyDescent="0.3">
      <c r="C1417" s="1" t="s">
        <v>346</v>
      </c>
      <c r="D1417" s="1" t="s">
        <v>347</v>
      </c>
      <c r="E1417" s="1" t="s">
        <v>39</v>
      </c>
      <c r="F1417" s="1" t="s">
        <v>87</v>
      </c>
      <c r="G1417" s="1" t="s">
        <v>1435</v>
      </c>
      <c r="H1417" s="1" t="s">
        <v>50</v>
      </c>
      <c r="I1417" s="1" t="s">
        <v>215</v>
      </c>
      <c r="J1417" t="str">
        <f>TRIM(CONCATENATE(wiz[[#This Row],[SHIPPER..................]],wiz[[#This Row],[ZIP2..]],wiz[[#This Row],[ZIP3..]]))</f>
        <v>b: COYOTE LOGISTICS | 4537730501</v>
      </c>
      <c r="K1417" s="1">
        <v>1</v>
      </c>
      <c r="L1417" s="1">
        <v>1.35</v>
      </c>
      <c r="M1417" s="1">
        <v>0.19</v>
      </c>
      <c r="N1417" s="1">
        <v>519</v>
      </c>
      <c r="O1417" s="1">
        <v>1.05</v>
      </c>
      <c r="P1417" s="1">
        <v>155</v>
      </c>
      <c r="Q1417" s="1">
        <v>0.4</v>
      </c>
      <c r="R1417" s="1">
        <v>10</v>
      </c>
      <c r="S1417" s="1">
        <v>-116</v>
      </c>
      <c r="T1417" s="1">
        <v>-1</v>
      </c>
      <c r="U1417" s="1">
        <v>-219</v>
      </c>
      <c r="V1417" s="1">
        <v>-336</v>
      </c>
      <c r="W1417" s="1">
        <v>43420</v>
      </c>
      <c r="X1417" s="1">
        <v>45377</v>
      </c>
      <c r="Y1417" s="1">
        <v>30501</v>
      </c>
      <c r="Z1417" s="1">
        <v>1.32</v>
      </c>
      <c r="AA1417" s="6">
        <f t="shared" si="290"/>
        <v>41</v>
      </c>
      <c r="AB1417" s="6">
        <f t="shared" si="291"/>
        <v>-336</v>
      </c>
      <c r="AC1417" s="6">
        <f t="shared" si="292"/>
        <v>-5159</v>
      </c>
      <c r="AD1417" s="6">
        <f t="shared" si="293"/>
        <v>-125.82926829268293</v>
      </c>
      <c r="AE1417" s="7">
        <f t="shared" si="294"/>
        <v>-949</v>
      </c>
      <c r="AF1417" t="str">
        <f t="shared" ca="1" si="295"/>
        <v>$V$1385</v>
      </c>
      <c r="AG1417" t="str">
        <f t="shared" ca="1" si="296"/>
        <v>$J$1385</v>
      </c>
      <c r="AH1417" t="str">
        <f t="shared" ca="1" si="297"/>
        <v>b: COYOTE LOGISTICS | 4320137354</v>
      </c>
      <c r="AI1417" t="str">
        <f t="shared" ca="1" si="286"/>
        <v>$K$1385</v>
      </c>
      <c r="AJ1417" s="8">
        <f t="shared" si="287"/>
        <v>2.4390243902439025E-2</v>
      </c>
      <c r="AK1417" s="7">
        <f t="shared" si="288"/>
        <v>-118</v>
      </c>
      <c r="AL1417" s="7" t="str">
        <f t="shared" ca="1" si="298"/>
        <v>CORBETT FARMING COMPA| 3678430901</v>
      </c>
      <c r="AM1417" t="b">
        <f t="shared" si="289"/>
        <v>0</v>
      </c>
    </row>
    <row r="1418" spans="3:39" x14ac:dyDescent="0.3">
      <c r="C1418" s="1" t="s">
        <v>789</v>
      </c>
      <c r="D1418" s="1" t="s">
        <v>790</v>
      </c>
      <c r="E1418" s="1" t="s">
        <v>39</v>
      </c>
      <c r="F1418" s="1" t="s">
        <v>87</v>
      </c>
      <c r="G1418" s="1" t="s">
        <v>297</v>
      </c>
      <c r="H1418" s="1" t="s">
        <v>53</v>
      </c>
      <c r="I1418" s="1" t="s">
        <v>791</v>
      </c>
      <c r="J1418" t="str">
        <f>TRIM(CONCATENATE(wiz[[#This Row],[SHIPPER..................]],wiz[[#This Row],[ZIP2..]],wiz[[#This Row],[ZIP3..]]))</f>
        <v>HOGAN LOGISTICS INCOR| 4504262801</v>
      </c>
      <c r="K1418" s="1">
        <v>1</v>
      </c>
      <c r="L1418" s="1">
        <v>1.47</v>
      </c>
      <c r="M1418" s="1">
        <v>0.27</v>
      </c>
      <c r="N1418" s="1">
        <v>312</v>
      </c>
      <c r="O1418" s="1">
        <v>0.75</v>
      </c>
      <c r="P1418" s="1">
        <v>30</v>
      </c>
      <c r="Q1418" s="1">
        <v>0.25</v>
      </c>
      <c r="R1418" s="1">
        <v>-19</v>
      </c>
      <c r="S1418" s="1">
        <v>-55</v>
      </c>
      <c r="T1418" s="1">
        <v>20</v>
      </c>
      <c r="U1418" s="1">
        <v>-306</v>
      </c>
      <c r="V1418" s="1">
        <v>-341</v>
      </c>
      <c r="W1418" s="1">
        <v>45140</v>
      </c>
      <c r="X1418" s="1">
        <v>45042</v>
      </c>
      <c r="Y1418" s="1">
        <v>62801</v>
      </c>
      <c r="Z1418" s="1">
        <v>1.52</v>
      </c>
      <c r="AA1418" s="6">
        <f t="shared" si="290"/>
        <v>3</v>
      </c>
      <c r="AB1418" s="6">
        <f t="shared" si="291"/>
        <v>-341</v>
      </c>
      <c r="AC1418" s="6">
        <f t="shared" si="292"/>
        <v>-1014</v>
      </c>
      <c r="AD1418" s="6">
        <f t="shared" si="293"/>
        <v>-338</v>
      </c>
      <c r="AE1418" s="7">
        <f t="shared" si="294"/>
        <v>-675</v>
      </c>
      <c r="AF1418" t="str">
        <f t="shared" ca="1" si="295"/>
        <v>$V$549</v>
      </c>
      <c r="AG1418" t="str">
        <f t="shared" ca="1" si="296"/>
        <v>$J$549</v>
      </c>
      <c r="AH1418" t="str">
        <f t="shared" ca="1" si="297"/>
        <v>HOGAN LOGISTICS INCOR| 6280172701</v>
      </c>
      <c r="AI1418" t="str">
        <f t="shared" ca="1" si="286"/>
        <v>$K$549</v>
      </c>
      <c r="AJ1418" s="8">
        <f t="shared" si="287"/>
        <v>0.33333333333333331</v>
      </c>
      <c r="AK1418" s="7">
        <f t="shared" si="288"/>
        <v>-675</v>
      </c>
      <c r="AL1418" s="7" t="str">
        <f t="shared" ca="1" si="298"/>
        <v>HOGAN LOGISTICS INCOR| 6280172701</v>
      </c>
      <c r="AM1418" t="b">
        <f t="shared" si="289"/>
        <v>0</v>
      </c>
    </row>
    <row r="1419" spans="3:39" x14ac:dyDescent="0.3">
      <c r="C1419" s="1" t="s">
        <v>127</v>
      </c>
      <c r="D1419" s="1" t="s">
        <v>128</v>
      </c>
      <c r="E1419" s="1" t="s">
        <v>39</v>
      </c>
      <c r="F1419" s="1" t="s">
        <v>87</v>
      </c>
      <c r="G1419" s="1" t="s">
        <v>603</v>
      </c>
      <c r="H1419" s="1" t="s">
        <v>44</v>
      </c>
      <c r="I1419" s="1" t="s">
        <v>1436</v>
      </c>
      <c r="J1419" t="str">
        <f>TRIM(CONCATENATE(wiz[[#This Row],[SHIPPER..................]],wiz[[#This Row],[ZIP2..]],wiz[[#This Row],[ZIP3..]]))</f>
        <v>b: SCOTT LOGISTICS CO| 4540142240</v>
      </c>
      <c r="K1419" s="1">
        <v>1</v>
      </c>
      <c r="L1419" s="1">
        <v>1.65</v>
      </c>
      <c r="M1419" s="1">
        <v>0.27</v>
      </c>
      <c r="N1419" s="1">
        <v>312</v>
      </c>
      <c r="O1419" s="1">
        <v>0.96</v>
      </c>
      <c r="P1419" s="1">
        <v>26</v>
      </c>
      <c r="Q1419" s="1">
        <v>0.25</v>
      </c>
      <c r="R1419" s="1">
        <v>-19</v>
      </c>
      <c r="S1419" s="1">
        <v>-2</v>
      </c>
      <c r="T1419" s="1">
        <v>-30</v>
      </c>
      <c r="U1419" s="1">
        <v>-84</v>
      </c>
      <c r="V1419" s="1">
        <v>-116</v>
      </c>
      <c r="W1419" s="1">
        <v>45050</v>
      </c>
      <c r="X1419" s="1">
        <v>45401</v>
      </c>
      <c r="Y1419" s="1">
        <v>42240</v>
      </c>
      <c r="Z1419" s="1">
        <v>1.7</v>
      </c>
      <c r="AA1419" s="6">
        <f t="shared" si="290"/>
        <v>9</v>
      </c>
      <c r="AB1419" s="6">
        <f t="shared" si="291"/>
        <v>-116</v>
      </c>
      <c r="AC1419" s="6">
        <f t="shared" si="292"/>
        <v>-1220</v>
      </c>
      <c r="AD1419" s="6">
        <f t="shared" si="293"/>
        <v>-135.55555555555554</v>
      </c>
      <c r="AE1419" s="7">
        <f t="shared" si="294"/>
        <v>-606</v>
      </c>
      <c r="AF1419" t="str">
        <f t="shared" ca="1" si="295"/>
        <v>$V$1416</v>
      </c>
      <c r="AG1419" t="str">
        <f t="shared" ca="1" si="296"/>
        <v>$J$1416</v>
      </c>
      <c r="AH1419" t="str">
        <f t="shared" ca="1" si="297"/>
        <v>b: SCOTT LOGISTICS CO| 4503630185</v>
      </c>
      <c r="AI1419" t="str">
        <f t="shared" ca="1" si="286"/>
        <v>$K$1416</v>
      </c>
      <c r="AJ1419" s="8">
        <f t="shared" si="287"/>
        <v>0.1111111111111111</v>
      </c>
      <c r="AK1419" s="7">
        <f t="shared" si="288"/>
        <v>-606</v>
      </c>
      <c r="AL1419" s="7" t="str">
        <f t="shared" ca="1" si="298"/>
        <v>b: SCOTT LOGISTICS CO| 4503630185</v>
      </c>
      <c r="AM1419" t="b">
        <f t="shared" si="289"/>
        <v>0</v>
      </c>
    </row>
    <row r="1420" spans="3:39" x14ac:dyDescent="0.3">
      <c r="C1420" s="1" t="s">
        <v>78</v>
      </c>
      <c r="D1420" s="1" t="s">
        <v>79</v>
      </c>
      <c r="E1420" s="1" t="s">
        <v>39</v>
      </c>
      <c r="F1420" s="1" t="s">
        <v>87</v>
      </c>
      <c r="G1420" s="1" t="s">
        <v>603</v>
      </c>
      <c r="H1420" s="1" t="s">
        <v>44</v>
      </c>
      <c r="I1420" s="1" t="s">
        <v>464</v>
      </c>
      <c r="J1420" t="str">
        <f>TRIM(CONCATENATE(wiz[[#This Row],[SHIPPER..................]],wiz[[#This Row],[ZIP2..]],wiz[[#This Row],[ZIP3..]]))</f>
        <v>TRACTOR SUPPLY MANHAT| 4540142134</v>
      </c>
      <c r="K1420" s="1">
        <v>1</v>
      </c>
      <c r="L1420" s="1">
        <v>2.29</v>
      </c>
      <c r="M1420" s="1">
        <v>0.22</v>
      </c>
      <c r="N1420" s="1">
        <v>286</v>
      </c>
      <c r="O1420" s="1">
        <v>0.53</v>
      </c>
      <c r="P1420" s="1">
        <v>150</v>
      </c>
      <c r="Q1420" s="1">
        <v>0.35</v>
      </c>
      <c r="R1420" s="1">
        <v>-35</v>
      </c>
      <c r="S1420" s="1">
        <v>-110</v>
      </c>
      <c r="T1420" s="1">
        <v>2</v>
      </c>
      <c r="U1420" s="1">
        <v>99</v>
      </c>
      <c r="V1420" s="1">
        <v>-9</v>
      </c>
      <c r="W1420" s="1">
        <v>43616</v>
      </c>
      <c r="X1420" s="1">
        <v>45401</v>
      </c>
      <c r="Y1420" s="1">
        <v>42134</v>
      </c>
      <c r="Z1420" s="1">
        <v>2.29</v>
      </c>
      <c r="AA1420" s="6">
        <f t="shared" si="290"/>
        <v>533</v>
      </c>
      <c r="AB1420" s="6">
        <f t="shared" si="291"/>
        <v>-9</v>
      </c>
      <c r="AC1420" s="6">
        <f t="shared" si="292"/>
        <v>27994</v>
      </c>
      <c r="AD1420" s="6">
        <f t="shared" si="293"/>
        <v>52.521575984990619</v>
      </c>
      <c r="AE1420" s="7">
        <f t="shared" si="294"/>
        <v>-627</v>
      </c>
      <c r="AF1420" t="str">
        <f t="shared" ca="1" si="295"/>
        <v>$V$356</v>
      </c>
      <c r="AG1420" t="str">
        <f t="shared" ca="1" si="296"/>
        <v>$J$356</v>
      </c>
      <c r="AH1420" t="str">
        <f t="shared" ca="1" si="297"/>
        <v>TRACTOR SUPPLY MANHAT| 3070142134</v>
      </c>
      <c r="AI1420" t="str">
        <f t="shared" ca="1" si="286"/>
        <v>$K$356</v>
      </c>
      <c r="AJ1420" s="8">
        <f t="shared" si="287"/>
        <v>1.876172607879925E-3</v>
      </c>
      <c r="AK1420" s="7">
        <f t="shared" si="288"/>
        <v>-192</v>
      </c>
      <c r="AL1420" s="7" t="str">
        <f t="shared" ca="1" si="298"/>
        <v>b: C H ROBINSON | 4817435150</v>
      </c>
      <c r="AM1420" t="b">
        <f t="shared" si="289"/>
        <v>0</v>
      </c>
    </row>
    <row r="1421" spans="3:39" x14ac:dyDescent="0.3">
      <c r="C1421" s="1" t="s">
        <v>78</v>
      </c>
      <c r="D1421" s="1" t="s">
        <v>79</v>
      </c>
      <c r="E1421" s="1" t="s">
        <v>39</v>
      </c>
      <c r="F1421" s="1" t="s">
        <v>87</v>
      </c>
      <c r="G1421" s="1" t="s">
        <v>1437</v>
      </c>
      <c r="H1421" s="1" t="s">
        <v>44</v>
      </c>
      <c r="I1421" s="1" t="s">
        <v>464</v>
      </c>
      <c r="J1421" t="str">
        <f>TRIM(CONCATENATE(wiz[[#This Row],[SHIPPER..................]],wiz[[#This Row],[ZIP2..]],wiz[[#This Row],[ZIP3..]]))</f>
        <v>TRACTOR SUPPLY MANHAT| 4543942134</v>
      </c>
      <c r="K1421" s="1">
        <v>2</v>
      </c>
      <c r="L1421" s="1">
        <v>2.2999999999999998</v>
      </c>
      <c r="M1421" s="1">
        <v>0.22</v>
      </c>
      <c r="N1421" s="1">
        <v>284</v>
      </c>
      <c r="O1421" s="1">
        <v>0.38</v>
      </c>
      <c r="P1421" s="1">
        <v>92</v>
      </c>
      <c r="Q1421" s="1">
        <v>0.33</v>
      </c>
      <c r="R1421" s="1">
        <v>-19</v>
      </c>
      <c r="S1421" s="1">
        <v>6</v>
      </c>
      <c r="T1421" s="1">
        <v>38</v>
      </c>
      <c r="U1421" s="1">
        <v>84</v>
      </c>
      <c r="V1421" s="1">
        <v>128</v>
      </c>
      <c r="W1421" s="1">
        <v>47265</v>
      </c>
      <c r="X1421" s="1">
        <v>45439</v>
      </c>
      <c r="Y1421" s="1">
        <v>42134</v>
      </c>
      <c r="Z1421" s="1">
        <v>2.2999999999999998</v>
      </c>
      <c r="AA1421" s="6">
        <f t="shared" si="290"/>
        <v>533</v>
      </c>
      <c r="AB1421" s="6">
        <f t="shared" si="291"/>
        <v>256</v>
      </c>
      <c r="AC1421" s="6">
        <f t="shared" si="292"/>
        <v>27994</v>
      </c>
      <c r="AD1421" s="6">
        <f t="shared" si="293"/>
        <v>52.521575984990619</v>
      </c>
      <c r="AE1421" s="7">
        <f t="shared" si="294"/>
        <v>-627</v>
      </c>
      <c r="AF1421" t="str">
        <f t="shared" ca="1" si="295"/>
        <v>$V$356</v>
      </c>
      <c r="AG1421" t="str">
        <f t="shared" ca="1" si="296"/>
        <v>$J$356</v>
      </c>
      <c r="AH1421" t="str">
        <f t="shared" ca="1" si="297"/>
        <v>TRACTOR SUPPLY MANHAT| 3070142134</v>
      </c>
      <c r="AI1421" t="str">
        <f t="shared" ca="1" si="286"/>
        <v>$K$356</v>
      </c>
      <c r="AJ1421" s="8">
        <f t="shared" si="287"/>
        <v>3.7523452157598499E-3</v>
      </c>
      <c r="AK1421" s="7">
        <f t="shared" si="288"/>
        <v>-192</v>
      </c>
      <c r="AL1421" s="7" t="str">
        <f t="shared" ca="1" si="298"/>
        <v>b: C H ROBINSON | 4817435150</v>
      </c>
      <c r="AM1421" t="b">
        <f t="shared" si="289"/>
        <v>0</v>
      </c>
    </row>
    <row r="1422" spans="3:39" x14ac:dyDescent="0.3">
      <c r="C1422" s="1" t="s">
        <v>78</v>
      </c>
      <c r="D1422" s="1" t="s">
        <v>79</v>
      </c>
      <c r="E1422" s="1" t="s">
        <v>39</v>
      </c>
      <c r="F1422" s="1" t="s">
        <v>87</v>
      </c>
      <c r="G1422" s="1" t="s">
        <v>1435</v>
      </c>
      <c r="H1422" s="1" t="s">
        <v>44</v>
      </c>
      <c r="I1422" s="1" t="s">
        <v>464</v>
      </c>
      <c r="J1422" t="str">
        <f>TRIM(CONCATENATE(wiz[[#This Row],[SHIPPER..................]],wiz[[#This Row],[ZIP2..]],wiz[[#This Row],[ZIP3..]]))</f>
        <v>TRACTOR SUPPLY MANHAT| 4537742134</v>
      </c>
      <c r="K1422" s="1">
        <v>10</v>
      </c>
      <c r="L1422" s="1">
        <v>2.19</v>
      </c>
      <c r="M1422" s="1">
        <v>0.22</v>
      </c>
      <c r="N1422" s="1">
        <v>297</v>
      </c>
      <c r="O1422" s="1">
        <v>0.5</v>
      </c>
      <c r="P1422" s="1">
        <v>68</v>
      </c>
      <c r="Q1422" s="1">
        <v>0.28999999999999998</v>
      </c>
      <c r="R1422" s="1">
        <v>-3</v>
      </c>
      <c r="S1422" s="1">
        <v>-43</v>
      </c>
      <c r="T1422" s="1">
        <v>9</v>
      </c>
      <c r="U1422" s="1">
        <v>50</v>
      </c>
      <c r="V1422" s="1">
        <v>16</v>
      </c>
      <c r="W1422" s="1">
        <v>45822</v>
      </c>
      <c r="X1422" s="1">
        <v>45377</v>
      </c>
      <c r="Y1422" s="1">
        <v>42134</v>
      </c>
      <c r="Z1422" s="1">
        <v>2.19</v>
      </c>
      <c r="AA1422" s="6">
        <f t="shared" si="290"/>
        <v>533</v>
      </c>
      <c r="AB1422" s="6">
        <f t="shared" si="291"/>
        <v>160</v>
      </c>
      <c r="AC1422" s="6">
        <f t="shared" si="292"/>
        <v>27994</v>
      </c>
      <c r="AD1422" s="6">
        <f t="shared" si="293"/>
        <v>52.521575984990619</v>
      </c>
      <c r="AE1422" s="7">
        <f t="shared" si="294"/>
        <v>-627</v>
      </c>
      <c r="AF1422" t="str">
        <f t="shared" ca="1" si="295"/>
        <v>$V$356</v>
      </c>
      <c r="AG1422" t="str">
        <f t="shared" ca="1" si="296"/>
        <v>$J$356</v>
      </c>
      <c r="AH1422" t="str">
        <f t="shared" ca="1" si="297"/>
        <v>TRACTOR SUPPLY MANHAT| 3070142134</v>
      </c>
      <c r="AI1422" t="str">
        <f t="shared" ca="1" si="286"/>
        <v>$K$356</v>
      </c>
      <c r="AJ1422" s="8">
        <f t="shared" si="287"/>
        <v>1.8761726078799251E-2</v>
      </c>
      <c r="AK1422" s="7">
        <f t="shared" si="288"/>
        <v>-192</v>
      </c>
      <c r="AL1422" s="7" t="str">
        <f t="shared" ca="1" si="298"/>
        <v>b: C H ROBINSON | 4817435150</v>
      </c>
      <c r="AM1422" t="b">
        <f t="shared" si="289"/>
        <v>0</v>
      </c>
    </row>
    <row r="1423" spans="3:39" x14ac:dyDescent="0.3">
      <c r="C1423" s="1" t="s">
        <v>1438</v>
      </c>
      <c r="D1423" s="1" t="s">
        <v>1439</v>
      </c>
      <c r="E1423" s="1" t="s">
        <v>39</v>
      </c>
      <c r="F1423" s="1" t="s">
        <v>87</v>
      </c>
      <c r="G1423" s="1" t="s">
        <v>1435</v>
      </c>
      <c r="H1423" s="1" t="s">
        <v>900</v>
      </c>
      <c r="I1423" s="1" t="s">
        <v>1106</v>
      </c>
      <c r="J1423" t="str">
        <f>TRIM(CONCATENATE(wiz[[#This Row],[SHIPPER..................]],wiz[[#This Row],[ZIP2..]],wiz[[#This Row],[ZIP3..]]))</f>
        <v>PROCTER AND GAMBLE DI| 4537755432</v>
      </c>
      <c r="K1423" s="1">
        <v>27</v>
      </c>
      <c r="L1423" s="1">
        <v>1.45</v>
      </c>
      <c r="M1423" s="1">
        <v>0.24</v>
      </c>
      <c r="N1423" s="1">
        <v>670</v>
      </c>
      <c r="O1423" s="1">
        <v>1.37</v>
      </c>
      <c r="P1423" s="1">
        <v>87</v>
      </c>
      <c r="Q1423" s="1">
        <v>0.31</v>
      </c>
      <c r="R1423" s="1">
        <v>25</v>
      </c>
      <c r="S1423" s="1">
        <v>-33</v>
      </c>
      <c r="T1423" s="1">
        <v>4</v>
      </c>
      <c r="U1423" s="1">
        <v>-289</v>
      </c>
      <c r="V1423" s="1">
        <v>-318</v>
      </c>
      <c r="W1423" s="1">
        <v>43125</v>
      </c>
      <c r="X1423" s="1">
        <v>45377</v>
      </c>
      <c r="Y1423" s="1">
        <v>55432</v>
      </c>
      <c r="Z1423" s="1">
        <v>1.47</v>
      </c>
      <c r="AA1423" s="6">
        <f t="shared" si="290"/>
        <v>27</v>
      </c>
      <c r="AB1423" s="6">
        <f t="shared" si="291"/>
        <v>-8586</v>
      </c>
      <c r="AC1423" s="6">
        <f t="shared" si="292"/>
        <v>-8586</v>
      </c>
      <c r="AD1423" s="6">
        <f t="shared" si="293"/>
        <v>-318</v>
      </c>
      <c r="AE1423" s="7">
        <f t="shared" si="294"/>
        <v>-318</v>
      </c>
      <c r="AF1423" t="str">
        <f t="shared" ca="1" si="295"/>
        <v>$V$213</v>
      </c>
      <c r="AG1423" t="str">
        <f t="shared" ca="1" si="296"/>
        <v>$J$213</v>
      </c>
      <c r="AH1423" t="str">
        <f t="shared" ca="1" si="297"/>
        <v>b: C H ROBINSON | 3021346514</v>
      </c>
      <c r="AI1423" t="str">
        <f t="shared" ca="1" si="286"/>
        <v>$K$213</v>
      </c>
      <c r="AJ1423" s="8">
        <f t="shared" si="287"/>
        <v>1</v>
      </c>
      <c r="AK1423" s="7">
        <f t="shared" si="288"/>
        <v>-318</v>
      </c>
      <c r="AL1423" s="7" t="str">
        <f t="shared" ca="1" si="298"/>
        <v>b: C H ROBINSON | 3021346514</v>
      </c>
      <c r="AM1423" t="str">
        <f t="shared" si="289"/>
        <v>PROCTER AND GAMBLE DI| 4537755432</v>
      </c>
    </row>
    <row r="1424" spans="3:39" x14ac:dyDescent="0.3">
      <c r="C1424" s="1" t="s">
        <v>344</v>
      </c>
      <c r="D1424" s="1" t="s">
        <v>345</v>
      </c>
      <c r="E1424" s="1" t="s">
        <v>39</v>
      </c>
      <c r="F1424" s="1" t="s">
        <v>87</v>
      </c>
      <c r="G1424" s="1" t="s">
        <v>243</v>
      </c>
      <c r="H1424" s="1" t="s">
        <v>68</v>
      </c>
      <c r="I1424" s="1" t="s">
        <v>962</v>
      </c>
      <c r="J1424" t="str">
        <f>TRIM(CONCATENATE(wiz[[#This Row],[SHIPPER..................]],wiz[[#This Row],[ZIP2..]],wiz[[#This Row],[ZIP3..]]))</f>
        <v>b: SCHNEIDER LOGISTIC| 4550128106</v>
      </c>
      <c r="K1424" s="1">
        <v>1</v>
      </c>
      <c r="L1424" s="1">
        <v>1.27</v>
      </c>
      <c r="M1424" s="1">
        <v>0.28000000000000003</v>
      </c>
      <c r="N1424" s="1">
        <v>468</v>
      </c>
      <c r="O1424" s="1">
        <v>1</v>
      </c>
      <c r="P1424" s="1">
        <v>28</v>
      </c>
      <c r="Q1424" s="1">
        <v>0.25</v>
      </c>
      <c r="R1424" s="1">
        <v>8</v>
      </c>
      <c r="S1424" s="1">
        <v>34</v>
      </c>
      <c r="T1424" s="1">
        <v>-8</v>
      </c>
      <c r="U1424" s="1">
        <v>-400</v>
      </c>
      <c r="V1424" s="1">
        <v>-374</v>
      </c>
      <c r="W1424" s="1">
        <v>43162</v>
      </c>
      <c r="X1424" s="1">
        <v>45501</v>
      </c>
      <c r="Y1424" s="1">
        <v>28106</v>
      </c>
      <c r="Z1424" s="1">
        <v>1.33</v>
      </c>
      <c r="AA1424" s="6">
        <f t="shared" si="290"/>
        <v>78</v>
      </c>
      <c r="AB1424" s="6">
        <f t="shared" si="291"/>
        <v>-374</v>
      </c>
      <c r="AC1424" s="6">
        <f t="shared" si="292"/>
        <v>-21006</v>
      </c>
      <c r="AD1424" s="6">
        <f t="shared" si="293"/>
        <v>-269.30769230769232</v>
      </c>
      <c r="AE1424" s="7">
        <f t="shared" si="294"/>
        <v>-1249</v>
      </c>
      <c r="AF1424" t="str">
        <f t="shared" ca="1" si="295"/>
        <v>$V$1953</v>
      </c>
      <c r="AG1424" t="str">
        <f t="shared" ca="1" si="296"/>
        <v>$J$1953</v>
      </c>
      <c r="AH1424" t="str">
        <f t="shared" ca="1" si="297"/>
        <v>b: SCHNEIDER LOGISTIC| 3830119034</v>
      </c>
      <c r="AI1424" t="str">
        <f t="shared" ca="1" si="286"/>
        <v>$K$1953</v>
      </c>
      <c r="AJ1424" s="8">
        <f t="shared" si="287"/>
        <v>1.282051282051282E-2</v>
      </c>
      <c r="AK1424" s="7">
        <f t="shared" si="288"/>
        <v>-570</v>
      </c>
      <c r="AL1424" s="7" t="str">
        <f t="shared" ca="1" si="298"/>
        <v>LOWES MLXP VAN ONE WA| 3071947265</v>
      </c>
      <c r="AM1424" t="b">
        <f t="shared" si="289"/>
        <v>0</v>
      </c>
    </row>
    <row r="1425" spans="3:39" x14ac:dyDescent="0.3">
      <c r="C1425" s="1" t="s">
        <v>646</v>
      </c>
      <c r="D1425" s="1" t="s">
        <v>1440</v>
      </c>
      <c r="E1425" s="1" t="s">
        <v>39</v>
      </c>
      <c r="F1425" s="1" t="s">
        <v>87</v>
      </c>
      <c r="G1425" s="1" t="s">
        <v>297</v>
      </c>
      <c r="H1425" s="1" t="s">
        <v>68</v>
      </c>
      <c r="I1425" s="1" t="s">
        <v>184</v>
      </c>
      <c r="J1425" t="str">
        <f>TRIM(CONCATENATE(wiz[[#This Row],[SHIPPER..................]],wiz[[#This Row],[ZIP2..]],wiz[[#This Row],[ZIP3..]]))</f>
        <v>GRAPHIC PACKAGING | 4504228201</v>
      </c>
      <c r="K1425" s="1">
        <v>29</v>
      </c>
      <c r="L1425" s="1">
        <v>1.88</v>
      </c>
      <c r="M1425" s="1">
        <v>0.26</v>
      </c>
      <c r="N1425" s="1">
        <v>464</v>
      </c>
      <c r="O1425" s="1">
        <v>1.07</v>
      </c>
      <c r="P1425" s="1">
        <v>67</v>
      </c>
      <c r="Q1425" s="1">
        <v>0.3</v>
      </c>
      <c r="R1425" s="1">
        <v>16</v>
      </c>
      <c r="S1425" s="1">
        <v>-15</v>
      </c>
      <c r="T1425" s="1">
        <v>-25</v>
      </c>
      <c r="U1425" s="1">
        <v>-126</v>
      </c>
      <c r="V1425" s="1">
        <v>-166</v>
      </c>
      <c r="W1425" s="1">
        <v>43601</v>
      </c>
      <c r="X1425" s="1">
        <v>45042</v>
      </c>
      <c r="Y1425" s="1">
        <v>28201</v>
      </c>
      <c r="Z1425" s="1">
        <v>1.92</v>
      </c>
      <c r="AA1425" s="6">
        <f t="shared" si="290"/>
        <v>93</v>
      </c>
      <c r="AB1425" s="6">
        <f t="shared" si="291"/>
        <v>-4814</v>
      </c>
      <c r="AC1425" s="6">
        <f t="shared" si="292"/>
        <v>-6021</v>
      </c>
      <c r="AD1425" s="6">
        <f t="shared" si="293"/>
        <v>-64.741935483870961</v>
      </c>
      <c r="AE1425" s="7">
        <f t="shared" si="294"/>
        <v>-627</v>
      </c>
      <c r="AF1425" t="str">
        <f t="shared" ca="1" si="295"/>
        <v>$V$356</v>
      </c>
      <c r="AG1425" t="str">
        <f t="shared" ca="1" si="296"/>
        <v>$J$356</v>
      </c>
      <c r="AH1425" t="str">
        <f t="shared" ca="1" si="297"/>
        <v>TRACTOR SUPPLY MANHAT| 3070142134</v>
      </c>
      <c r="AI1425" t="str">
        <f t="shared" ca="1" si="286"/>
        <v>$K$356</v>
      </c>
      <c r="AJ1425" s="8">
        <f t="shared" si="287"/>
        <v>0.31182795698924731</v>
      </c>
      <c r="AK1425" s="7">
        <f t="shared" si="288"/>
        <v>-166</v>
      </c>
      <c r="AL1425" s="7" t="str">
        <f t="shared" ca="1" si="298"/>
        <v>TRACTOR SUPPLY MANHAT| 3055346064</v>
      </c>
      <c r="AM1425" t="str">
        <f t="shared" si="289"/>
        <v>GRAPHIC PACKAGING | 4504228201</v>
      </c>
    </row>
    <row r="1426" spans="3:39" x14ac:dyDescent="0.3">
      <c r="C1426" s="1" t="s">
        <v>646</v>
      </c>
      <c r="D1426" s="1" t="s">
        <v>1440</v>
      </c>
      <c r="E1426" s="1" t="s">
        <v>39</v>
      </c>
      <c r="F1426" s="1" t="s">
        <v>87</v>
      </c>
      <c r="G1426" s="1" t="s">
        <v>415</v>
      </c>
      <c r="H1426" s="1" t="s">
        <v>68</v>
      </c>
      <c r="I1426" s="1" t="s">
        <v>184</v>
      </c>
      <c r="J1426" t="str">
        <f>TRIM(CONCATENATE(wiz[[#This Row],[SHIPPER..................]],wiz[[#This Row],[ZIP2..]],wiz[[#This Row],[ZIP3..]]))</f>
        <v>GRAPHIC PACKAGING | 4505028201</v>
      </c>
      <c r="K1426" s="1">
        <v>1</v>
      </c>
      <c r="L1426" s="1">
        <v>1.88</v>
      </c>
      <c r="M1426" s="1">
        <v>0.22</v>
      </c>
      <c r="N1426" s="1">
        <v>464</v>
      </c>
      <c r="O1426" s="1">
        <v>0.88</v>
      </c>
      <c r="P1426" s="1">
        <v>100</v>
      </c>
      <c r="Q1426" s="1">
        <v>0.3</v>
      </c>
      <c r="R1426" s="1">
        <v>34</v>
      </c>
      <c r="S1426" s="1">
        <v>-133</v>
      </c>
      <c r="T1426" s="1">
        <v>20</v>
      </c>
      <c r="U1426" s="1">
        <v>-143</v>
      </c>
      <c r="V1426" s="1">
        <v>-256</v>
      </c>
      <c r="W1426" s="1">
        <v>43015</v>
      </c>
      <c r="X1426" s="1">
        <v>45050</v>
      </c>
      <c r="Y1426" s="1">
        <v>28201</v>
      </c>
      <c r="Z1426" s="1">
        <v>1.88</v>
      </c>
      <c r="AA1426" s="6">
        <f t="shared" si="290"/>
        <v>93</v>
      </c>
      <c r="AB1426" s="6">
        <f t="shared" si="291"/>
        <v>-256</v>
      </c>
      <c r="AC1426" s="6">
        <f t="shared" si="292"/>
        <v>-6021</v>
      </c>
      <c r="AD1426" s="6">
        <f t="shared" si="293"/>
        <v>-64.741935483870961</v>
      </c>
      <c r="AE1426" s="7">
        <f t="shared" si="294"/>
        <v>-627</v>
      </c>
      <c r="AF1426" t="str">
        <f t="shared" ca="1" si="295"/>
        <v>$V$356</v>
      </c>
      <c r="AG1426" t="str">
        <f t="shared" ca="1" si="296"/>
        <v>$J$356</v>
      </c>
      <c r="AH1426" t="str">
        <f t="shared" ca="1" si="297"/>
        <v>TRACTOR SUPPLY MANHAT| 3070142134</v>
      </c>
      <c r="AI1426" t="str">
        <f t="shared" ca="1" si="286"/>
        <v>$K$356</v>
      </c>
      <c r="AJ1426" s="8">
        <f t="shared" si="287"/>
        <v>1.0752688172043012E-2</v>
      </c>
      <c r="AK1426" s="7">
        <f t="shared" si="288"/>
        <v>-166</v>
      </c>
      <c r="AL1426" s="7" t="str">
        <f t="shared" ca="1" si="298"/>
        <v>TRACTOR SUPPLY MANHAT| 3055346064</v>
      </c>
      <c r="AM1426" t="b">
        <f t="shared" si="289"/>
        <v>0</v>
      </c>
    </row>
    <row r="1427" spans="3:39" x14ac:dyDescent="0.3">
      <c r="C1427" s="1" t="s">
        <v>123</v>
      </c>
      <c r="D1427" s="1" t="s">
        <v>124</v>
      </c>
      <c r="E1427" s="1" t="s">
        <v>39</v>
      </c>
      <c r="F1427" s="1" t="s">
        <v>87</v>
      </c>
      <c r="G1427" s="1" t="s">
        <v>1441</v>
      </c>
      <c r="H1427" s="1" t="s">
        <v>68</v>
      </c>
      <c r="I1427" s="1" t="s">
        <v>592</v>
      </c>
      <c r="J1427" t="str">
        <f>TRIM(CONCATENATE(wiz[[#This Row],[SHIPPER..................]],wiz[[#This Row],[ZIP2..]],wiz[[#This Row],[ZIP3..]]))</f>
        <v>WAL MART SAMS GENERAL| 4535628150</v>
      </c>
      <c r="K1427" s="1">
        <v>2</v>
      </c>
      <c r="L1427" s="1">
        <v>2.08</v>
      </c>
      <c r="M1427" s="1">
        <v>0.06</v>
      </c>
      <c r="N1427" s="1">
        <v>495</v>
      </c>
      <c r="O1427" s="1">
        <v>1.24</v>
      </c>
      <c r="P1427" s="1">
        <v>85</v>
      </c>
      <c r="Q1427" s="1">
        <v>0.33</v>
      </c>
      <c r="R1427" s="1">
        <v>75</v>
      </c>
      <c r="S1427" s="1">
        <v>-52</v>
      </c>
      <c r="T1427" s="1">
        <v>-65</v>
      </c>
      <c r="U1427" s="1">
        <v>-59</v>
      </c>
      <c r="V1427" s="1">
        <v>-176</v>
      </c>
      <c r="W1427" s="1">
        <v>43443</v>
      </c>
      <c r="X1427" s="1">
        <v>45356</v>
      </c>
      <c r="Y1427" s="1">
        <v>28150</v>
      </c>
      <c r="Z1427" s="1">
        <v>1.92</v>
      </c>
      <c r="AA1427" s="6">
        <f t="shared" si="290"/>
        <v>189</v>
      </c>
      <c r="AB1427" s="6">
        <f t="shared" si="291"/>
        <v>-352</v>
      </c>
      <c r="AC1427" s="6">
        <f t="shared" si="292"/>
        <v>88</v>
      </c>
      <c r="AD1427" s="6">
        <f t="shared" si="293"/>
        <v>0.46560846560846558</v>
      </c>
      <c r="AE1427" s="7">
        <f t="shared" si="294"/>
        <v>-553</v>
      </c>
      <c r="AF1427" t="str">
        <f t="shared" ca="1" si="295"/>
        <v>$V$459</v>
      </c>
      <c r="AG1427" t="str">
        <f t="shared" ca="1" si="296"/>
        <v>$J$459</v>
      </c>
      <c r="AH1427" t="str">
        <f t="shared" ca="1" si="297"/>
        <v>WAL MART SAMS GENERAL| 6054835055</v>
      </c>
      <c r="AI1427" t="str">
        <f t="shared" ca="1" si="286"/>
        <v>$K$459</v>
      </c>
      <c r="AJ1427" s="8">
        <f t="shared" si="287"/>
        <v>1.0582010582010581E-2</v>
      </c>
      <c r="AK1427" s="7">
        <f t="shared" si="288"/>
        <v>-306</v>
      </c>
      <c r="AL1427" s="7" t="str">
        <f t="shared" ca="1" si="298"/>
        <v>b: C H ROBINSON | 3030163755</v>
      </c>
      <c r="AM1427" t="b">
        <f t="shared" si="289"/>
        <v>0</v>
      </c>
    </row>
    <row r="1428" spans="3:39" x14ac:dyDescent="0.3">
      <c r="C1428" s="1" t="s">
        <v>37</v>
      </c>
      <c r="D1428" s="1" t="s">
        <v>38</v>
      </c>
      <c r="E1428" s="1" t="s">
        <v>39</v>
      </c>
      <c r="F1428" s="1" t="s">
        <v>87</v>
      </c>
      <c r="G1428" s="1" t="s">
        <v>1266</v>
      </c>
      <c r="H1428" s="1" t="s">
        <v>68</v>
      </c>
      <c r="I1428" s="1" t="s">
        <v>716</v>
      </c>
      <c r="J1428" t="str">
        <f>TRIM(CONCATENATE(wiz[[#This Row],[SHIPPER..................]],wiz[[#This Row],[ZIP2..]],wiz[[#This Row],[ZIP3..]]))</f>
        <v>b: C H ROBINSON | 4506728301</v>
      </c>
      <c r="K1428" s="1">
        <v>1</v>
      </c>
      <c r="L1428" s="1">
        <v>1.39</v>
      </c>
      <c r="M1428" s="1">
        <v>0.27</v>
      </c>
      <c r="N1428" s="1">
        <v>541</v>
      </c>
      <c r="O1428" s="1">
        <v>1.58</v>
      </c>
      <c r="P1428" s="1">
        <v>90</v>
      </c>
      <c r="Q1428" s="1">
        <v>0.3</v>
      </c>
      <c r="R1428" s="1">
        <v>8</v>
      </c>
      <c r="S1428" s="1">
        <v>-37</v>
      </c>
      <c r="T1428" s="1">
        <v>-127</v>
      </c>
      <c r="U1428" s="1">
        <v>-482</v>
      </c>
      <c r="V1428" s="1">
        <v>-646</v>
      </c>
      <c r="W1428" s="1">
        <v>47265</v>
      </c>
      <c r="X1428" s="1">
        <v>45067</v>
      </c>
      <c r="Y1428" s="1">
        <v>28301</v>
      </c>
      <c r="Z1428" s="1">
        <v>1.44</v>
      </c>
      <c r="AA1428" s="6">
        <f t="shared" si="290"/>
        <v>615</v>
      </c>
      <c r="AB1428" s="6">
        <f t="shared" si="291"/>
        <v>-646</v>
      </c>
      <c r="AC1428" s="6">
        <f t="shared" si="292"/>
        <v>-122022</v>
      </c>
      <c r="AD1428" s="6">
        <f t="shared" si="293"/>
        <v>-198.40975609756097</v>
      </c>
      <c r="AE1428" s="7">
        <f t="shared" si="294"/>
        <v>-1118</v>
      </c>
      <c r="AF1428" t="str">
        <f t="shared" ca="1" si="295"/>
        <v>$V$1066</v>
      </c>
      <c r="AG1428" t="str">
        <f t="shared" ca="1" si="296"/>
        <v>$J$1066</v>
      </c>
      <c r="AH1428" t="str">
        <f t="shared" ca="1" si="297"/>
        <v>b: C H ROBINSON | 2736036101</v>
      </c>
      <c r="AI1428" t="str">
        <f t="shared" ca="1" si="286"/>
        <v>$K$1066</v>
      </c>
      <c r="AJ1428" s="8">
        <f t="shared" si="287"/>
        <v>1.6260162601626016E-3</v>
      </c>
      <c r="AK1428" s="7">
        <f t="shared" si="288"/>
        <v>-560</v>
      </c>
      <c r="AL1428" s="7" t="str">
        <f t="shared" ca="1" si="298"/>
        <v>b: C H ROBINSON | 6080335055</v>
      </c>
      <c r="AM1428" t="b">
        <f t="shared" si="289"/>
        <v>0</v>
      </c>
    </row>
    <row r="1429" spans="3:39" x14ac:dyDescent="0.3">
      <c r="C1429" s="1" t="s">
        <v>37</v>
      </c>
      <c r="D1429" s="1" t="s">
        <v>38</v>
      </c>
      <c r="E1429" s="1" t="s">
        <v>39</v>
      </c>
      <c r="F1429" s="1" t="s">
        <v>87</v>
      </c>
      <c r="G1429" s="1" t="s">
        <v>1435</v>
      </c>
      <c r="H1429" s="1" t="s">
        <v>68</v>
      </c>
      <c r="I1429" s="1" t="s">
        <v>925</v>
      </c>
      <c r="J1429" t="str">
        <f>TRIM(CONCATENATE(wiz[[#This Row],[SHIPPER..................]],wiz[[#This Row],[ZIP2..]],wiz[[#This Row],[ZIP3..]]))</f>
        <v>b: C H ROBINSON | 4537728601</v>
      </c>
      <c r="K1429" s="1">
        <v>1</v>
      </c>
      <c r="L1429" s="1">
        <v>1.82</v>
      </c>
      <c r="M1429" s="1">
        <v>0.28000000000000003</v>
      </c>
      <c r="N1429" s="1">
        <v>452</v>
      </c>
      <c r="O1429" s="1">
        <v>1.71</v>
      </c>
      <c r="P1429" s="1">
        <v>65</v>
      </c>
      <c r="Q1429" s="1">
        <v>0.3</v>
      </c>
      <c r="R1429" s="1">
        <v>9</v>
      </c>
      <c r="S1429" s="1">
        <v>-13</v>
      </c>
      <c r="T1429" s="1">
        <v>-176</v>
      </c>
      <c r="U1429" s="1">
        <v>-52</v>
      </c>
      <c r="V1429" s="1">
        <v>-241</v>
      </c>
      <c r="W1429" s="1">
        <v>43123</v>
      </c>
      <c r="X1429" s="1">
        <v>45377</v>
      </c>
      <c r="Y1429" s="1">
        <v>28601</v>
      </c>
      <c r="Z1429" s="1">
        <v>1.88</v>
      </c>
      <c r="AA1429" s="6">
        <f t="shared" si="290"/>
        <v>615</v>
      </c>
      <c r="AB1429" s="6">
        <f t="shared" si="291"/>
        <v>-241</v>
      </c>
      <c r="AC1429" s="6">
        <f t="shared" si="292"/>
        <v>-122022</v>
      </c>
      <c r="AD1429" s="6">
        <f t="shared" si="293"/>
        <v>-198.40975609756097</v>
      </c>
      <c r="AE1429" s="7">
        <f t="shared" si="294"/>
        <v>-1118</v>
      </c>
      <c r="AF1429" t="str">
        <f t="shared" ca="1" si="295"/>
        <v>$V$1066</v>
      </c>
      <c r="AG1429" t="str">
        <f t="shared" ca="1" si="296"/>
        <v>$J$1066</v>
      </c>
      <c r="AH1429" t="str">
        <f t="shared" ca="1" si="297"/>
        <v>b: C H ROBINSON | 2736036101</v>
      </c>
      <c r="AI1429" t="str">
        <f t="shared" ca="1" si="286"/>
        <v>$K$1066</v>
      </c>
      <c r="AJ1429" s="8">
        <f t="shared" si="287"/>
        <v>1.6260162601626016E-3</v>
      </c>
      <c r="AK1429" s="7">
        <f t="shared" si="288"/>
        <v>-560</v>
      </c>
      <c r="AL1429" s="7" t="str">
        <f t="shared" ca="1" si="298"/>
        <v>b: C H ROBINSON | 6080335055</v>
      </c>
      <c r="AM1429" t="b">
        <f t="shared" si="289"/>
        <v>0</v>
      </c>
    </row>
    <row r="1430" spans="3:39" x14ac:dyDescent="0.3">
      <c r="C1430" s="1" t="s">
        <v>37</v>
      </c>
      <c r="D1430" s="1" t="s">
        <v>38</v>
      </c>
      <c r="E1430" s="1" t="s">
        <v>39</v>
      </c>
      <c r="F1430" s="1" t="s">
        <v>87</v>
      </c>
      <c r="G1430" s="1" t="s">
        <v>1435</v>
      </c>
      <c r="H1430" s="1" t="s">
        <v>68</v>
      </c>
      <c r="I1430" s="1" t="s">
        <v>231</v>
      </c>
      <c r="J1430" t="str">
        <f>TRIM(CONCATENATE(wiz[[#This Row],[SHIPPER..................]],wiz[[#This Row],[ZIP2..]],wiz[[#This Row],[ZIP3..]]))</f>
        <v>b: C H ROBINSON | 4537728625</v>
      </c>
      <c r="K1430" s="1">
        <v>1</v>
      </c>
      <c r="L1430" s="1">
        <v>1.57</v>
      </c>
      <c r="M1430" s="1">
        <v>0.28000000000000003</v>
      </c>
      <c r="N1430" s="1">
        <v>427</v>
      </c>
      <c r="O1430" s="1">
        <v>0.56000000000000005</v>
      </c>
      <c r="P1430" s="1">
        <v>36</v>
      </c>
      <c r="Q1430" s="1">
        <v>0.25</v>
      </c>
      <c r="R1430" s="1">
        <v>11</v>
      </c>
      <c r="S1430" s="1">
        <v>-13</v>
      </c>
      <c r="T1430" s="1">
        <v>77</v>
      </c>
      <c r="U1430" s="1">
        <v>-180</v>
      </c>
      <c r="V1430" s="1">
        <v>-116</v>
      </c>
      <c r="W1430" s="1">
        <v>45050</v>
      </c>
      <c r="X1430" s="1">
        <v>45377</v>
      </c>
      <c r="Y1430" s="1">
        <v>28625</v>
      </c>
      <c r="Z1430" s="1">
        <v>1.63</v>
      </c>
      <c r="AA1430" s="6">
        <f t="shared" si="290"/>
        <v>615</v>
      </c>
      <c r="AB1430" s="6">
        <f t="shared" si="291"/>
        <v>-116</v>
      </c>
      <c r="AC1430" s="6">
        <f t="shared" si="292"/>
        <v>-122022</v>
      </c>
      <c r="AD1430" s="6">
        <f t="shared" si="293"/>
        <v>-198.40975609756097</v>
      </c>
      <c r="AE1430" s="7">
        <f t="shared" si="294"/>
        <v>-1118</v>
      </c>
      <c r="AF1430" t="str">
        <f t="shared" ca="1" si="295"/>
        <v>$V$1066</v>
      </c>
      <c r="AG1430" t="str">
        <f t="shared" ca="1" si="296"/>
        <v>$J$1066</v>
      </c>
      <c r="AH1430" t="str">
        <f t="shared" ca="1" si="297"/>
        <v>b: C H ROBINSON | 2736036101</v>
      </c>
      <c r="AI1430" t="str">
        <f t="shared" ca="1" si="286"/>
        <v>$K$1066</v>
      </c>
      <c r="AJ1430" s="8">
        <f t="shared" si="287"/>
        <v>1.6260162601626016E-3</v>
      </c>
      <c r="AK1430" s="7">
        <f t="shared" si="288"/>
        <v>-560</v>
      </c>
      <c r="AL1430" s="7" t="str">
        <f t="shared" ca="1" si="298"/>
        <v>b: C H ROBINSON | 6080335055</v>
      </c>
      <c r="AM1430" t="b">
        <f t="shared" si="289"/>
        <v>0</v>
      </c>
    </row>
    <row r="1431" spans="3:39" x14ac:dyDescent="0.3">
      <c r="C1431" s="1" t="s">
        <v>47</v>
      </c>
      <c r="D1431" s="1" t="s">
        <v>48</v>
      </c>
      <c r="E1431" s="1" t="s">
        <v>39</v>
      </c>
      <c r="F1431" s="1" t="s">
        <v>87</v>
      </c>
      <c r="G1431" s="1" t="s">
        <v>1442</v>
      </c>
      <c r="H1431" s="1" t="s">
        <v>68</v>
      </c>
      <c r="I1431" s="1" t="s">
        <v>231</v>
      </c>
      <c r="J1431" t="str">
        <f>TRIM(CONCATENATE(wiz[[#This Row],[SHIPPER..................]],wiz[[#This Row],[ZIP2..]],wiz[[#This Row],[ZIP3..]]))</f>
        <v>LOWES MLXP VAN ONE WA| 4532428625</v>
      </c>
      <c r="K1431" s="1">
        <v>1</v>
      </c>
      <c r="L1431" s="1">
        <v>1.96</v>
      </c>
      <c r="M1431" s="1">
        <v>0.21</v>
      </c>
      <c r="N1431" s="1">
        <v>412</v>
      </c>
      <c r="O1431" s="1">
        <v>0.54</v>
      </c>
      <c r="P1431" s="1">
        <v>63</v>
      </c>
      <c r="Q1431" s="1">
        <v>0.3</v>
      </c>
      <c r="R1431" s="1">
        <v>41</v>
      </c>
      <c r="S1431" s="1">
        <v>-97</v>
      </c>
      <c r="T1431" s="1">
        <v>82</v>
      </c>
      <c r="U1431" s="1">
        <v>-58</v>
      </c>
      <c r="V1431" s="1">
        <v>-73</v>
      </c>
      <c r="W1431" s="1">
        <v>45201</v>
      </c>
      <c r="X1431" s="1">
        <v>45324</v>
      </c>
      <c r="Y1431" s="1">
        <v>28625</v>
      </c>
      <c r="Z1431" s="1">
        <v>1.95</v>
      </c>
      <c r="AA1431" s="6">
        <f t="shared" si="290"/>
        <v>678</v>
      </c>
      <c r="AB1431" s="6">
        <f t="shared" si="291"/>
        <v>-73</v>
      </c>
      <c r="AC1431" s="6">
        <f t="shared" si="292"/>
        <v>-50621</v>
      </c>
      <c r="AD1431" s="6">
        <f t="shared" si="293"/>
        <v>-74.662241887905608</v>
      </c>
      <c r="AE1431" s="7">
        <f t="shared" si="294"/>
        <v>-655</v>
      </c>
      <c r="AF1431" t="str">
        <f t="shared" ca="1" si="295"/>
        <v>$V$1026</v>
      </c>
      <c r="AG1431" t="str">
        <f t="shared" ca="1" si="296"/>
        <v>$J$1026</v>
      </c>
      <c r="AH1431" t="str">
        <f t="shared" ca="1" si="297"/>
        <v>LOWES MLXP VAN ONE WA| 2820147265</v>
      </c>
      <c r="AI1431" t="str">
        <f t="shared" ca="1" si="286"/>
        <v>$K$1026</v>
      </c>
      <c r="AJ1431" s="8">
        <f t="shared" si="287"/>
        <v>1.4749262536873156E-3</v>
      </c>
      <c r="AK1431" s="7">
        <f t="shared" si="288"/>
        <v>-233</v>
      </c>
      <c r="AL1431" s="7" t="str">
        <f t="shared" ca="1" si="298"/>
        <v>b: ECHO GLOBAL LOGIST| 6621537201</v>
      </c>
      <c r="AM1431" t="b">
        <f t="shared" si="289"/>
        <v>0</v>
      </c>
    </row>
    <row r="1432" spans="3:39" x14ac:dyDescent="0.3">
      <c r="C1432" s="1" t="s">
        <v>37</v>
      </c>
      <c r="D1432" s="1" t="s">
        <v>38</v>
      </c>
      <c r="E1432" s="1" t="s">
        <v>39</v>
      </c>
      <c r="F1432" s="1" t="s">
        <v>87</v>
      </c>
      <c r="G1432" s="1" t="s">
        <v>415</v>
      </c>
      <c r="H1432" s="1" t="s">
        <v>68</v>
      </c>
      <c r="I1432" s="1" t="s">
        <v>1443</v>
      </c>
      <c r="J1432" t="str">
        <f>TRIM(CONCATENATE(wiz[[#This Row],[SHIPPER..................]],wiz[[#This Row],[ZIP2..]],wiz[[#This Row],[ZIP3..]]))</f>
        <v>b: C H ROBINSON | 4505027809</v>
      </c>
      <c r="K1432" s="1">
        <v>1</v>
      </c>
      <c r="L1432" s="1">
        <v>1.18</v>
      </c>
      <c r="M1432" s="1">
        <v>0.28000000000000003</v>
      </c>
      <c r="N1432" s="1">
        <v>582</v>
      </c>
      <c r="O1432" s="1">
        <v>1.1000000000000001</v>
      </c>
      <c r="P1432" s="1">
        <v>0</v>
      </c>
      <c r="Q1432" s="1">
        <v>0.25</v>
      </c>
      <c r="R1432" s="1">
        <v>1</v>
      </c>
      <c r="S1432" s="1">
        <v>45</v>
      </c>
      <c r="T1432" s="1">
        <v>0</v>
      </c>
      <c r="U1432" s="1">
        <v>-368</v>
      </c>
      <c r="V1432" s="1">
        <v>-323</v>
      </c>
      <c r="W1432" s="1">
        <v>45050</v>
      </c>
      <c r="X1432" s="1">
        <v>45050</v>
      </c>
      <c r="Y1432" s="1">
        <v>27809</v>
      </c>
      <c r="Z1432" s="1">
        <v>1.24</v>
      </c>
      <c r="AA1432" s="6">
        <f t="shared" si="290"/>
        <v>615</v>
      </c>
      <c r="AB1432" s="6">
        <f t="shared" si="291"/>
        <v>-323</v>
      </c>
      <c r="AC1432" s="6">
        <f t="shared" si="292"/>
        <v>-122022</v>
      </c>
      <c r="AD1432" s="6">
        <f t="shared" si="293"/>
        <v>-198.40975609756097</v>
      </c>
      <c r="AE1432" s="7">
        <f t="shared" si="294"/>
        <v>-1118</v>
      </c>
      <c r="AF1432" t="str">
        <f t="shared" ca="1" si="295"/>
        <v>$V$1066</v>
      </c>
      <c r="AG1432" t="str">
        <f t="shared" ca="1" si="296"/>
        <v>$J$1066</v>
      </c>
      <c r="AH1432" t="str">
        <f t="shared" ca="1" si="297"/>
        <v>b: C H ROBINSON | 2736036101</v>
      </c>
      <c r="AI1432" t="str">
        <f t="shared" ca="1" si="286"/>
        <v>$K$1066</v>
      </c>
      <c r="AJ1432" s="8">
        <f t="shared" si="287"/>
        <v>1.6260162601626016E-3</v>
      </c>
      <c r="AK1432" s="7">
        <f t="shared" si="288"/>
        <v>-560</v>
      </c>
      <c r="AL1432" s="7" t="str">
        <f t="shared" ca="1" si="298"/>
        <v>b: C H ROBINSON | 6080335055</v>
      </c>
      <c r="AM1432" t="b">
        <f t="shared" si="289"/>
        <v>0</v>
      </c>
    </row>
    <row r="1433" spans="3:39" x14ac:dyDescent="0.3">
      <c r="C1433" s="1" t="s">
        <v>748</v>
      </c>
      <c r="D1433" s="1" t="s">
        <v>749</v>
      </c>
      <c r="E1433" s="1" t="s">
        <v>39</v>
      </c>
      <c r="F1433" s="1" t="s">
        <v>87</v>
      </c>
      <c r="G1433" s="1" t="s">
        <v>415</v>
      </c>
      <c r="H1433" s="1" t="s">
        <v>90</v>
      </c>
      <c r="I1433" s="1" t="s">
        <v>1444</v>
      </c>
      <c r="J1433" t="str">
        <f>TRIM(CONCATENATE(wiz[[#This Row],[SHIPPER..................]],wiz[[#This Row],[ZIP2..]],wiz[[#This Row],[ZIP3..]]))</f>
        <v>ENERGIZER BATTERY | 4505029536</v>
      </c>
      <c r="K1433" s="1">
        <v>2</v>
      </c>
      <c r="L1433" s="1">
        <v>1.9</v>
      </c>
      <c r="M1433" s="1">
        <v>0.19</v>
      </c>
      <c r="N1433" s="1">
        <v>575</v>
      </c>
      <c r="O1433" s="1">
        <v>1.58</v>
      </c>
      <c r="P1433" s="1">
        <v>65</v>
      </c>
      <c r="Q1433" s="1">
        <v>0.28000000000000003</v>
      </c>
      <c r="R1433" s="1">
        <v>55</v>
      </c>
      <c r="S1433" s="1">
        <v>43</v>
      </c>
      <c r="T1433" s="1">
        <v>-113</v>
      </c>
      <c r="U1433" s="1">
        <v>97</v>
      </c>
      <c r="V1433" s="1">
        <v>27</v>
      </c>
      <c r="W1433" s="1">
        <v>43201</v>
      </c>
      <c r="X1433" s="1">
        <v>45050</v>
      </c>
      <c r="Y1433" s="1">
        <v>29536</v>
      </c>
      <c r="Z1433" s="1">
        <v>1.87</v>
      </c>
      <c r="AA1433" s="6">
        <f t="shared" si="290"/>
        <v>97</v>
      </c>
      <c r="AB1433" s="6">
        <f t="shared" si="291"/>
        <v>54</v>
      </c>
      <c r="AC1433" s="6">
        <f t="shared" si="292"/>
        <v>-1585</v>
      </c>
      <c r="AD1433" s="6">
        <f t="shared" si="293"/>
        <v>-16.340206185567009</v>
      </c>
      <c r="AE1433" s="7">
        <f t="shared" si="294"/>
        <v>-354</v>
      </c>
      <c r="AF1433" t="str">
        <f t="shared" ca="1" si="295"/>
        <v>$V$1317</v>
      </c>
      <c r="AG1433" t="str">
        <f t="shared" ca="1" si="296"/>
        <v>$J$1317</v>
      </c>
      <c r="AH1433" t="str">
        <f t="shared" ca="1" si="297"/>
        <v>OWENS CORNING SALES | 4302530030</v>
      </c>
      <c r="AI1433" t="str">
        <f t="shared" ca="1" si="286"/>
        <v>$K$1317</v>
      </c>
      <c r="AJ1433" s="8">
        <f t="shared" si="287"/>
        <v>2.0618556701030927E-2</v>
      </c>
      <c r="AK1433" s="7">
        <f t="shared" si="288"/>
        <v>-89</v>
      </c>
      <c r="AL1433" s="7" t="str">
        <f t="shared" ca="1" si="298"/>
        <v>OWENS CORNING SALES | 3026846514</v>
      </c>
      <c r="AM1433" t="b">
        <f t="shared" si="289"/>
        <v>0</v>
      </c>
    </row>
    <row r="1434" spans="3:39" x14ac:dyDescent="0.3">
      <c r="C1434" s="1" t="s">
        <v>37</v>
      </c>
      <c r="D1434" s="1" t="s">
        <v>38</v>
      </c>
      <c r="E1434" s="1" t="s">
        <v>39</v>
      </c>
      <c r="F1434" s="1" t="s">
        <v>87</v>
      </c>
      <c r="G1434" s="1" t="s">
        <v>243</v>
      </c>
      <c r="H1434" s="1" t="s">
        <v>70</v>
      </c>
      <c r="I1434" s="1" t="s">
        <v>434</v>
      </c>
      <c r="J1434" t="str">
        <f>TRIM(CONCATENATE(wiz[[#This Row],[SHIPPER..................]],wiz[[#This Row],[ZIP2..]],wiz[[#This Row],[ZIP3..]]))</f>
        <v>b: C H ROBINSON | 4550137303</v>
      </c>
      <c r="K1434" s="1">
        <v>1</v>
      </c>
      <c r="L1434" s="1">
        <v>1.42</v>
      </c>
      <c r="M1434" s="1">
        <v>0.27</v>
      </c>
      <c r="N1434" s="1">
        <v>384</v>
      </c>
      <c r="O1434" s="1">
        <v>1</v>
      </c>
      <c r="P1434" s="1">
        <v>0</v>
      </c>
      <c r="Q1434" s="1">
        <v>0.25</v>
      </c>
      <c r="R1434" s="1">
        <v>-23</v>
      </c>
      <c r="S1434" s="1">
        <v>31</v>
      </c>
      <c r="T1434" s="1">
        <v>-54</v>
      </c>
      <c r="U1434" s="1">
        <v>-259</v>
      </c>
      <c r="V1434" s="1">
        <v>-282</v>
      </c>
      <c r="W1434" s="1">
        <v>45501</v>
      </c>
      <c r="X1434" s="1">
        <v>45501</v>
      </c>
      <c r="Y1434" s="1">
        <v>37303</v>
      </c>
      <c r="Z1434" s="1">
        <v>1.47</v>
      </c>
      <c r="AA1434" s="6">
        <f t="shared" si="290"/>
        <v>615</v>
      </c>
      <c r="AB1434" s="6">
        <f t="shared" si="291"/>
        <v>-282</v>
      </c>
      <c r="AC1434" s="6">
        <f t="shared" si="292"/>
        <v>-122022</v>
      </c>
      <c r="AD1434" s="6">
        <f t="shared" si="293"/>
        <v>-198.40975609756097</v>
      </c>
      <c r="AE1434" s="7">
        <f t="shared" si="294"/>
        <v>-1118</v>
      </c>
      <c r="AF1434" t="str">
        <f t="shared" ca="1" si="295"/>
        <v>$V$1066</v>
      </c>
      <c r="AG1434" t="str">
        <f t="shared" ca="1" si="296"/>
        <v>$J$1066</v>
      </c>
      <c r="AH1434" t="str">
        <f t="shared" ca="1" si="297"/>
        <v>b: C H ROBINSON | 2736036101</v>
      </c>
      <c r="AI1434" t="str">
        <f t="shared" ca="1" si="286"/>
        <v>$K$1066</v>
      </c>
      <c r="AJ1434" s="8">
        <f t="shared" si="287"/>
        <v>1.6260162601626016E-3</v>
      </c>
      <c r="AK1434" s="7">
        <f t="shared" si="288"/>
        <v>-560</v>
      </c>
      <c r="AL1434" s="7" t="str">
        <f t="shared" ca="1" si="298"/>
        <v>b: C H ROBINSON | 6080335055</v>
      </c>
      <c r="AM1434" t="b">
        <f t="shared" si="289"/>
        <v>0</v>
      </c>
    </row>
    <row r="1435" spans="3:39" x14ac:dyDescent="0.3">
      <c r="C1435" s="1" t="s">
        <v>1392</v>
      </c>
      <c r="D1435" s="1" t="s">
        <v>1393</v>
      </c>
      <c r="E1435" s="1" t="s">
        <v>39</v>
      </c>
      <c r="F1435" s="1" t="s">
        <v>87</v>
      </c>
      <c r="G1435" s="1" t="s">
        <v>603</v>
      </c>
      <c r="H1435" s="1" t="s">
        <v>70</v>
      </c>
      <c r="I1435" s="1" t="s">
        <v>1394</v>
      </c>
      <c r="J1435" t="str">
        <f>TRIM(CONCATENATE(wiz[[#This Row],[SHIPPER..................]],wiz[[#This Row],[ZIP2..]],wiz[[#This Row],[ZIP3..]]))</f>
        <v>DEFA DELTA FAUCET COM| 4540138358</v>
      </c>
      <c r="K1435" s="1">
        <v>120</v>
      </c>
      <c r="L1435" s="1">
        <v>1.61</v>
      </c>
      <c r="M1435" s="1">
        <v>0.32</v>
      </c>
      <c r="N1435" s="1">
        <v>446</v>
      </c>
      <c r="O1435" s="1">
        <v>0.82</v>
      </c>
      <c r="P1435" s="1">
        <v>87</v>
      </c>
      <c r="Q1435" s="1">
        <v>0.32</v>
      </c>
      <c r="R1435" s="1">
        <v>-46</v>
      </c>
      <c r="S1435" s="1">
        <v>-48</v>
      </c>
      <c r="T1435" s="1">
        <v>16</v>
      </c>
      <c r="U1435" s="1">
        <v>236</v>
      </c>
      <c r="V1435" s="1">
        <v>204</v>
      </c>
      <c r="W1435" s="1">
        <v>45050</v>
      </c>
      <c r="X1435" s="1">
        <v>45401</v>
      </c>
      <c r="Y1435" s="1">
        <v>38358</v>
      </c>
      <c r="Z1435" s="1">
        <v>1.71</v>
      </c>
      <c r="AA1435" s="6">
        <f t="shared" si="290"/>
        <v>447</v>
      </c>
      <c r="AB1435" s="6">
        <f t="shared" si="291"/>
        <v>24480</v>
      </c>
      <c r="AC1435" s="6">
        <f t="shared" si="292"/>
        <v>78083</v>
      </c>
      <c r="AD1435" s="6">
        <f t="shared" si="293"/>
        <v>174.68232662192395</v>
      </c>
      <c r="AE1435" s="7">
        <f t="shared" si="294"/>
        <v>28</v>
      </c>
      <c r="AF1435" t="str">
        <f t="shared" ca="1" si="295"/>
        <v>$V$144</v>
      </c>
      <c r="AG1435" t="str">
        <f t="shared" ca="1" si="296"/>
        <v>$J$144</v>
      </c>
      <c r="AH1435" t="str">
        <f t="shared" ca="1" si="297"/>
        <v>b: C H ROBINSON | 3380127330</v>
      </c>
      <c r="AI1435" t="str">
        <f t="shared" ca="1" si="286"/>
        <v>$K$144</v>
      </c>
      <c r="AJ1435" s="8">
        <f t="shared" si="287"/>
        <v>0.26845637583892618</v>
      </c>
      <c r="AK1435" s="7">
        <f t="shared" si="288"/>
        <v>55</v>
      </c>
      <c r="AL1435" s="7" t="str">
        <f t="shared" ca="1" si="298"/>
        <v>LOWES MLXP VAN ONE WA| 4446027420</v>
      </c>
      <c r="AM1435" t="b">
        <f t="shared" si="289"/>
        <v>0</v>
      </c>
    </row>
    <row r="1436" spans="3:39" x14ac:dyDescent="0.3">
      <c r="C1436" s="1" t="s">
        <v>759</v>
      </c>
      <c r="D1436" s="1" t="s">
        <v>760</v>
      </c>
      <c r="E1436" s="1" t="s">
        <v>39</v>
      </c>
      <c r="F1436" s="1" t="s">
        <v>87</v>
      </c>
      <c r="G1436" s="1" t="s">
        <v>1445</v>
      </c>
      <c r="H1436" s="1" t="s">
        <v>70</v>
      </c>
      <c r="I1436" s="1" t="s">
        <v>666</v>
      </c>
      <c r="J1436" t="str">
        <f>TRIM(CONCATENATE(wiz[[#This Row],[SHIPPER..................]],wiz[[#This Row],[ZIP2..]],wiz[[#This Row],[ZIP3..]]))</f>
        <v>ERMCO | 4307838024</v>
      </c>
      <c r="K1436" s="1">
        <v>6</v>
      </c>
      <c r="L1436" s="1">
        <v>1.53</v>
      </c>
      <c r="M1436" s="1">
        <v>0.27</v>
      </c>
      <c r="N1436" s="1">
        <v>478</v>
      </c>
      <c r="O1436" s="1">
        <v>1.73</v>
      </c>
      <c r="P1436" s="1">
        <v>64</v>
      </c>
      <c r="Q1436" s="1">
        <v>0.3</v>
      </c>
      <c r="R1436" s="1">
        <v>-29</v>
      </c>
      <c r="S1436" s="1">
        <v>-29</v>
      </c>
      <c r="T1436" s="1">
        <v>-181</v>
      </c>
      <c r="U1436" s="1">
        <v>128</v>
      </c>
      <c r="V1436" s="1">
        <v>-82</v>
      </c>
      <c r="W1436" s="1">
        <v>44888</v>
      </c>
      <c r="X1436" s="1">
        <v>43078</v>
      </c>
      <c r="Y1436" s="1">
        <v>38024</v>
      </c>
      <c r="Z1436" s="1">
        <v>1.58</v>
      </c>
      <c r="AA1436" s="6">
        <f t="shared" si="290"/>
        <v>16</v>
      </c>
      <c r="AB1436" s="6">
        <f t="shared" si="291"/>
        <v>-492</v>
      </c>
      <c r="AC1436" s="6">
        <f t="shared" si="292"/>
        <v>2823</v>
      </c>
      <c r="AD1436" s="6">
        <f t="shared" si="293"/>
        <v>176.4375</v>
      </c>
      <c r="AE1436" s="7">
        <f t="shared" si="294"/>
        <v>-82</v>
      </c>
      <c r="AF1436" t="str">
        <f t="shared" ca="1" si="295"/>
        <v>$V$662</v>
      </c>
      <c r="AG1436" t="str">
        <f t="shared" ca="1" si="296"/>
        <v>$J$662</v>
      </c>
      <c r="AH1436" t="str">
        <f t="shared" ca="1" si="297"/>
        <v>REDWOOD LOGISTICS STR| 4620127101</v>
      </c>
      <c r="AI1436" t="str">
        <f t="shared" ca="1" si="286"/>
        <v>$K$662</v>
      </c>
      <c r="AJ1436" s="8">
        <f t="shared" si="287"/>
        <v>0.375</v>
      </c>
      <c r="AK1436" s="7">
        <f t="shared" si="288"/>
        <v>-82</v>
      </c>
      <c r="AL1436" s="7" t="str">
        <f t="shared" ca="1" si="298"/>
        <v>REDWOOD LOGISTICS STR| 4620127101</v>
      </c>
      <c r="AM1436" t="str">
        <f t="shared" si="289"/>
        <v>ERMCO | 4307838024</v>
      </c>
    </row>
    <row r="1437" spans="3:39" x14ac:dyDescent="0.3">
      <c r="C1437" s="1" t="s">
        <v>1446</v>
      </c>
      <c r="D1437" s="1" t="s">
        <v>1447</v>
      </c>
      <c r="E1437" s="1" t="s">
        <v>39</v>
      </c>
      <c r="F1437" s="1" t="s">
        <v>87</v>
      </c>
      <c r="G1437" s="1" t="s">
        <v>1441</v>
      </c>
      <c r="H1437" s="1" t="s">
        <v>70</v>
      </c>
      <c r="I1437" s="1" t="s">
        <v>860</v>
      </c>
      <c r="J1437" t="str">
        <f>TRIM(CONCATENATE(wiz[[#This Row],[SHIPPER..................]],wiz[[#This Row],[ZIP2..]],wiz[[#This Row],[ZIP3..]]))</f>
        <v>b: MDS LOGISTICS | 4535637743</v>
      </c>
      <c r="K1437" s="1">
        <v>2</v>
      </c>
      <c r="L1437" s="1">
        <v>1.64</v>
      </c>
      <c r="M1437" s="1">
        <v>0.27</v>
      </c>
      <c r="N1437" s="1">
        <v>366</v>
      </c>
      <c r="O1437" s="1">
        <v>0.92</v>
      </c>
      <c r="P1437" s="1">
        <v>80</v>
      </c>
      <c r="Q1437" s="1">
        <v>0.3</v>
      </c>
      <c r="R1437" s="1">
        <v>-22</v>
      </c>
      <c r="S1437" s="1">
        <v>-71</v>
      </c>
      <c r="T1437" s="1">
        <v>-35</v>
      </c>
      <c r="U1437" s="1">
        <v>-161</v>
      </c>
      <c r="V1437" s="1">
        <v>-267</v>
      </c>
      <c r="W1437" s="1">
        <v>45839</v>
      </c>
      <c r="X1437" s="1">
        <v>45356</v>
      </c>
      <c r="Y1437" s="1">
        <v>37743</v>
      </c>
      <c r="Z1437" s="1">
        <v>1.69</v>
      </c>
      <c r="AA1437" s="6">
        <f t="shared" si="290"/>
        <v>3</v>
      </c>
      <c r="AB1437" s="6">
        <f t="shared" si="291"/>
        <v>-534</v>
      </c>
      <c r="AC1437" s="6">
        <f t="shared" si="292"/>
        <v>-924</v>
      </c>
      <c r="AD1437" s="6">
        <f t="shared" si="293"/>
        <v>-308</v>
      </c>
      <c r="AE1437" s="7">
        <f t="shared" si="294"/>
        <v>-390</v>
      </c>
      <c r="AF1437" t="str">
        <f t="shared" ca="1" si="295"/>
        <v>$V$1037</v>
      </c>
      <c r="AG1437" t="str">
        <f t="shared" ca="1" si="296"/>
        <v>$J$1037</v>
      </c>
      <c r="AH1437" t="str">
        <f t="shared" ca="1" si="297"/>
        <v>OWENS CORNING SALES | 2808655720</v>
      </c>
      <c r="AI1437" t="str">
        <f t="shared" ca="1" si="286"/>
        <v>$K$1037</v>
      </c>
      <c r="AJ1437" s="8">
        <f t="shared" si="287"/>
        <v>0.66666666666666663</v>
      </c>
      <c r="AK1437" s="7">
        <f t="shared" si="288"/>
        <v>-390</v>
      </c>
      <c r="AL1437" s="7" t="str">
        <f t="shared" ca="1" si="298"/>
        <v>OWENS CORNING SALES | 2808655720</v>
      </c>
      <c r="AM1437" t="b">
        <f t="shared" si="289"/>
        <v>0</v>
      </c>
    </row>
    <row r="1438" spans="3:39" x14ac:dyDescent="0.3">
      <c r="C1438" s="1" t="s">
        <v>37</v>
      </c>
      <c r="D1438" s="1" t="s">
        <v>38</v>
      </c>
      <c r="E1438" s="1" t="s">
        <v>39</v>
      </c>
      <c r="F1438" s="1" t="s">
        <v>87</v>
      </c>
      <c r="G1438" s="1" t="s">
        <v>1445</v>
      </c>
      <c r="H1438" s="1" t="s">
        <v>70</v>
      </c>
      <c r="I1438" s="1" t="s">
        <v>75</v>
      </c>
      <c r="J1438" t="str">
        <f>TRIM(CONCATENATE(wiz[[#This Row],[SHIPPER..................]],wiz[[#This Row],[ZIP2..]],wiz[[#This Row],[ZIP3..]]))</f>
        <v>b: C H ROBINSON | 4307838101</v>
      </c>
      <c r="K1438" s="1">
        <v>1</v>
      </c>
      <c r="L1438" s="1">
        <v>1.1299999999999999</v>
      </c>
      <c r="M1438" s="1">
        <v>0.27</v>
      </c>
      <c r="N1438" s="1">
        <v>570</v>
      </c>
      <c r="O1438" s="1">
        <v>0.92</v>
      </c>
      <c r="P1438" s="1">
        <v>64</v>
      </c>
      <c r="Q1438" s="1">
        <v>0.3</v>
      </c>
      <c r="R1438" s="1">
        <v>-34</v>
      </c>
      <c r="S1438" s="1">
        <v>-50</v>
      </c>
      <c r="T1438" s="1">
        <v>43</v>
      </c>
      <c r="U1438" s="1">
        <v>-84</v>
      </c>
      <c r="V1438" s="1">
        <v>-91</v>
      </c>
      <c r="W1438" s="1">
        <v>45050</v>
      </c>
      <c r="X1438" s="1">
        <v>43078</v>
      </c>
      <c r="Y1438" s="1">
        <v>38101</v>
      </c>
      <c r="Z1438" s="1">
        <v>1.18</v>
      </c>
      <c r="AA1438" s="6">
        <f t="shared" si="290"/>
        <v>615</v>
      </c>
      <c r="AB1438" s="6">
        <f t="shared" si="291"/>
        <v>-91</v>
      </c>
      <c r="AC1438" s="6">
        <f t="shared" si="292"/>
        <v>-122022</v>
      </c>
      <c r="AD1438" s="6">
        <f t="shared" si="293"/>
        <v>-198.40975609756097</v>
      </c>
      <c r="AE1438" s="7">
        <f t="shared" si="294"/>
        <v>-1118</v>
      </c>
      <c r="AF1438" t="str">
        <f t="shared" ca="1" si="295"/>
        <v>$V$1066</v>
      </c>
      <c r="AG1438" t="str">
        <f t="shared" ca="1" si="296"/>
        <v>$J$1066</v>
      </c>
      <c r="AH1438" t="str">
        <f t="shared" ca="1" si="297"/>
        <v>b: C H ROBINSON | 2736036101</v>
      </c>
      <c r="AI1438" t="str">
        <f t="shared" ca="1" si="286"/>
        <v>$K$1066</v>
      </c>
      <c r="AJ1438" s="8">
        <f t="shared" si="287"/>
        <v>1.6260162601626016E-3</v>
      </c>
      <c r="AK1438" s="7">
        <f t="shared" si="288"/>
        <v>-560</v>
      </c>
      <c r="AL1438" s="7" t="str">
        <f t="shared" ca="1" si="298"/>
        <v>b: C H ROBINSON | 6080335055</v>
      </c>
      <c r="AM1438" t="b">
        <f t="shared" si="289"/>
        <v>0</v>
      </c>
    </row>
    <row r="1439" spans="3:39" x14ac:dyDescent="0.3">
      <c r="C1439" s="1" t="s">
        <v>1448</v>
      </c>
      <c r="D1439" s="1" t="s">
        <v>1449</v>
      </c>
      <c r="E1439" s="1" t="s">
        <v>39</v>
      </c>
      <c r="F1439" s="1" t="s">
        <v>87</v>
      </c>
      <c r="G1439" s="1" t="s">
        <v>603</v>
      </c>
      <c r="H1439" s="1" t="s">
        <v>70</v>
      </c>
      <c r="I1439" s="1" t="s">
        <v>575</v>
      </c>
      <c r="J1439" t="str">
        <f>TRIM(CONCATENATE(wiz[[#This Row],[SHIPPER..................]],wiz[[#This Row],[ZIP2..]],wiz[[#This Row],[ZIP3..]]))</f>
        <v>b: DIRECT CONNECT LOG| 4540137087</v>
      </c>
      <c r="K1439" s="1">
        <v>1</v>
      </c>
      <c r="L1439" s="1">
        <v>1.1499999999999999</v>
      </c>
      <c r="M1439" s="1">
        <v>0.28000000000000003</v>
      </c>
      <c r="N1439" s="1">
        <v>314</v>
      </c>
      <c r="O1439" s="1">
        <v>0.75</v>
      </c>
      <c r="P1439" s="1">
        <v>74</v>
      </c>
      <c r="Q1439" s="1">
        <v>0.3</v>
      </c>
      <c r="R1439" s="1">
        <v>-22</v>
      </c>
      <c r="S1439" s="1">
        <v>-24</v>
      </c>
      <c r="T1439" s="1">
        <v>20</v>
      </c>
      <c r="U1439" s="1">
        <v>-261</v>
      </c>
      <c r="V1439" s="1">
        <v>-265</v>
      </c>
      <c r="W1439" s="1">
        <v>43137</v>
      </c>
      <c r="X1439" s="1">
        <v>45401</v>
      </c>
      <c r="Y1439" s="1">
        <v>37087</v>
      </c>
      <c r="Z1439" s="1">
        <v>1.21</v>
      </c>
      <c r="AA1439" s="6">
        <f t="shared" si="290"/>
        <v>1</v>
      </c>
      <c r="AB1439" s="6">
        <f t="shared" si="291"/>
        <v>-265</v>
      </c>
      <c r="AC1439" s="6">
        <f t="shared" si="292"/>
        <v>-265</v>
      </c>
      <c r="AD1439" s="6">
        <f t="shared" si="293"/>
        <v>-265</v>
      </c>
      <c r="AE1439" s="7">
        <f t="shared" si="294"/>
        <v>-265</v>
      </c>
      <c r="AF1439" t="str">
        <f t="shared" ca="1" si="295"/>
        <v>$V$880</v>
      </c>
      <c r="AG1439" t="str">
        <f t="shared" ca="1" si="296"/>
        <v>$J$880</v>
      </c>
      <c r="AH1439" t="str">
        <f t="shared" ca="1" si="297"/>
        <v>b: MATSON LOGISTICS | 4922137380</v>
      </c>
      <c r="AI1439" t="str">
        <f t="shared" ca="1" si="286"/>
        <v>$K$880</v>
      </c>
      <c r="AJ1439" s="8">
        <f t="shared" si="287"/>
        <v>1</v>
      </c>
      <c r="AK1439" s="7">
        <f t="shared" si="288"/>
        <v>-265</v>
      </c>
      <c r="AL1439" s="7" t="str">
        <f t="shared" ca="1" si="298"/>
        <v>b: MATSON LOGISTICS | 4922137380</v>
      </c>
      <c r="AM1439" t="str">
        <f t="shared" si="289"/>
        <v>b: DIRECT CONNECT LOG| 4540137087</v>
      </c>
    </row>
    <row r="1440" spans="3:39" x14ac:dyDescent="0.3">
      <c r="C1440" s="1" t="s">
        <v>539</v>
      </c>
      <c r="D1440" s="1" t="s">
        <v>540</v>
      </c>
      <c r="E1440" s="1" t="s">
        <v>39</v>
      </c>
      <c r="F1440" s="1" t="s">
        <v>87</v>
      </c>
      <c r="G1440" s="1" t="s">
        <v>1450</v>
      </c>
      <c r="H1440" s="1" t="s">
        <v>40</v>
      </c>
      <c r="I1440" s="1" t="s">
        <v>320</v>
      </c>
      <c r="J1440" t="str">
        <f>TRIM(CONCATENATE(wiz[[#This Row],[SHIPPER..................]],wiz[[#This Row],[ZIP2..]],wiz[[#This Row],[ZIP3..]]))</f>
        <v>HOME DEPOT | 4469135111</v>
      </c>
      <c r="K1440" s="1">
        <v>1</v>
      </c>
      <c r="L1440" s="1">
        <v>1.55</v>
      </c>
      <c r="M1440" s="1">
        <v>0.21</v>
      </c>
      <c r="N1440" s="1">
        <v>672</v>
      </c>
      <c r="O1440" s="1">
        <v>0.53</v>
      </c>
      <c r="P1440" s="1">
        <v>92</v>
      </c>
      <c r="Q1440" s="1">
        <v>0.3</v>
      </c>
      <c r="R1440" s="1">
        <v>0</v>
      </c>
      <c r="S1440" s="1">
        <v>-53</v>
      </c>
      <c r="T1440" s="1">
        <v>204</v>
      </c>
      <c r="U1440" s="1">
        <v>-69</v>
      </c>
      <c r="V1440" s="1">
        <v>82</v>
      </c>
      <c r="W1440" s="1">
        <v>43125</v>
      </c>
      <c r="X1440" s="1">
        <v>44691</v>
      </c>
      <c r="Y1440" s="1">
        <v>35111</v>
      </c>
      <c r="Z1440" s="1">
        <v>1.54</v>
      </c>
      <c r="AA1440" s="6">
        <f t="shared" si="290"/>
        <v>240</v>
      </c>
      <c r="AB1440" s="6">
        <f t="shared" si="291"/>
        <v>82</v>
      </c>
      <c r="AC1440" s="6">
        <f t="shared" si="292"/>
        <v>14538</v>
      </c>
      <c r="AD1440" s="6">
        <f t="shared" si="293"/>
        <v>60.575000000000003</v>
      </c>
      <c r="AE1440" s="7">
        <f t="shared" si="294"/>
        <v>-131</v>
      </c>
      <c r="AF1440" t="str">
        <f t="shared" ca="1" si="295"/>
        <v>$V$841</v>
      </c>
      <c r="AG1440" t="str">
        <f t="shared" ca="1" si="296"/>
        <v>$J$841</v>
      </c>
      <c r="AH1440" t="str">
        <f t="shared" ca="1" si="297"/>
        <v>PLS PITTSBURGH LOGIST| 2120147201</v>
      </c>
      <c r="AI1440" t="str">
        <f t="shared" ca="1" si="286"/>
        <v>$K$841</v>
      </c>
      <c r="AJ1440" s="8">
        <f t="shared" si="287"/>
        <v>4.1666666666666666E-3</v>
      </c>
      <c r="AK1440" s="7">
        <f t="shared" si="288"/>
        <v>-131</v>
      </c>
      <c r="AL1440" s="7" t="str">
        <f t="shared" ca="1" si="298"/>
        <v>PLS PITTSBURGH LOGIST| 2120147201</v>
      </c>
      <c r="AM1440" t="b">
        <f t="shared" si="289"/>
        <v>0</v>
      </c>
    </row>
    <row r="1441" spans="3:39" x14ac:dyDescent="0.3">
      <c r="C1441" s="1" t="s">
        <v>475</v>
      </c>
      <c r="D1441" s="1" t="s">
        <v>476</v>
      </c>
      <c r="E1441" s="1" t="s">
        <v>39</v>
      </c>
      <c r="F1441" s="1" t="s">
        <v>87</v>
      </c>
      <c r="G1441" s="1" t="s">
        <v>1451</v>
      </c>
      <c r="H1441" s="1" t="s">
        <v>40</v>
      </c>
      <c r="I1441" s="1" t="s">
        <v>1452</v>
      </c>
      <c r="J1441" t="str">
        <f>TRIM(CONCATENATE(wiz[[#This Row],[SHIPPER..................]],wiz[[#This Row],[ZIP2..]],wiz[[#This Row],[ZIP3..]]))</f>
        <v>AXLE LOGISICS LLC | 4331635976</v>
      </c>
      <c r="K1441" s="1">
        <v>1</v>
      </c>
      <c r="L1441" s="1">
        <v>1.24</v>
      </c>
      <c r="M1441" s="1">
        <v>0.27</v>
      </c>
      <c r="N1441" s="1">
        <v>595</v>
      </c>
      <c r="O1441" s="1">
        <v>1.75</v>
      </c>
      <c r="P1441" s="1">
        <v>32</v>
      </c>
      <c r="Q1441" s="1">
        <v>0.25</v>
      </c>
      <c r="R1441" s="1">
        <v>-36</v>
      </c>
      <c r="S1441" s="1">
        <v>38</v>
      </c>
      <c r="T1441" s="1">
        <v>-154</v>
      </c>
      <c r="U1441" s="1">
        <v>-395</v>
      </c>
      <c r="V1441" s="1">
        <v>-511</v>
      </c>
      <c r="W1441" s="1">
        <v>45839</v>
      </c>
      <c r="X1441" s="1">
        <v>43316</v>
      </c>
      <c r="Y1441" s="1">
        <v>35976</v>
      </c>
      <c r="Z1441" s="1">
        <v>1.29</v>
      </c>
      <c r="AA1441" s="6">
        <f t="shared" si="290"/>
        <v>4</v>
      </c>
      <c r="AB1441" s="6">
        <f t="shared" si="291"/>
        <v>-511</v>
      </c>
      <c r="AC1441" s="6">
        <f t="shared" si="292"/>
        <v>-791</v>
      </c>
      <c r="AD1441" s="6">
        <f t="shared" si="293"/>
        <v>-197.75</v>
      </c>
      <c r="AE1441" s="7">
        <f t="shared" si="294"/>
        <v>-511</v>
      </c>
      <c r="AF1441" t="str">
        <f t="shared" ca="1" si="295"/>
        <v>$V$1441</v>
      </c>
      <c r="AG1441" t="str">
        <f t="shared" ca="1" si="296"/>
        <v>$J$1441</v>
      </c>
      <c r="AH1441" t="str">
        <f t="shared" ca="1" si="297"/>
        <v>AXLE LOGISICS LLC | 4331635976</v>
      </c>
      <c r="AI1441" t="str">
        <f t="shared" ca="1" si="286"/>
        <v>$K$1441</v>
      </c>
      <c r="AJ1441" s="8">
        <f t="shared" si="287"/>
        <v>0.25</v>
      </c>
      <c r="AK1441" s="7">
        <f t="shared" si="288"/>
        <v>-511</v>
      </c>
      <c r="AL1441" s="7" t="str">
        <f t="shared" ca="1" si="298"/>
        <v>AXLE LOGISICS LLC | 4331635976</v>
      </c>
      <c r="AM1441" t="str">
        <f t="shared" si="289"/>
        <v>AXLE LOGISICS LLC | 4331635976</v>
      </c>
    </row>
    <row r="1442" spans="3:39" x14ac:dyDescent="0.3">
      <c r="C1442" s="1" t="s">
        <v>37</v>
      </c>
      <c r="D1442" s="1" t="s">
        <v>38</v>
      </c>
      <c r="E1442" s="1" t="s">
        <v>39</v>
      </c>
      <c r="F1442" s="1" t="s">
        <v>87</v>
      </c>
      <c r="G1442" s="1" t="s">
        <v>690</v>
      </c>
      <c r="H1442" s="1" t="s">
        <v>50</v>
      </c>
      <c r="I1442" s="1" t="s">
        <v>399</v>
      </c>
      <c r="J1442" t="str">
        <f>TRIM(CONCATENATE(wiz[[#This Row],[SHIPPER..................]],wiz[[#This Row],[ZIP2..]],wiz[[#This Row],[ZIP3..]]))</f>
        <v>b: C H ROBINSON | 4488830253</v>
      </c>
      <c r="K1442" s="1">
        <v>2</v>
      </c>
      <c r="L1442" s="1">
        <v>1.43</v>
      </c>
      <c r="M1442" s="1">
        <v>0.27</v>
      </c>
      <c r="N1442" s="1">
        <v>699</v>
      </c>
      <c r="O1442" s="1">
        <v>1.19</v>
      </c>
      <c r="P1442" s="1">
        <v>13</v>
      </c>
      <c r="Q1442" s="1">
        <v>0.25</v>
      </c>
      <c r="R1442" s="1">
        <v>-42</v>
      </c>
      <c r="S1442" s="1">
        <v>-2</v>
      </c>
      <c r="T1442" s="1">
        <v>47</v>
      </c>
      <c r="U1442" s="1">
        <v>-89</v>
      </c>
      <c r="V1442" s="1">
        <v>-44</v>
      </c>
      <c r="W1442" s="1">
        <v>44888</v>
      </c>
      <c r="X1442" s="1">
        <v>44888</v>
      </c>
      <c r="Y1442" s="1">
        <v>30253</v>
      </c>
      <c r="Z1442" s="1">
        <v>1.48</v>
      </c>
      <c r="AA1442" s="6">
        <f t="shared" si="290"/>
        <v>615</v>
      </c>
      <c r="AB1442" s="6">
        <f t="shared" si="291"/>
        <v>-88</v>
      </c>
      <c r="AC1442" s="6">
        <f t="shared" si="292"/>
        <v>-122022</v>
      </c>
      <c r="AD1442" s="6">
        <f t="shared" si="293"/>
        <v>-198.40975609756097</v>
      </c>
      <c r="AE1442" s="7">
        <f t="shared" si="294"/>
        <v>-1118</v>
      </c>
      <c r="AF1442" t="str">
        <f t="shared" ca="1" si="295"/>
        <v>$V$1066</v>
      </c>
      <c r="AG1442" t="str">
        <f t="shared" ca="1" si="296"/>
        <v>$J$1066</v>
      </c>
      <c r="AH1442" t="str">
        <f t="shared" ca="1" si="297"/>
        <v>b: C H ROBINSON | 2736036101</v>
      </c>
      <c r="AI1442" t="str">
        <f t="shared" ca="1" si="286"/>
        <v>$K$1066</v>
      </c>
      <c r="AJ1442" s="8">
        <f t="shared" si="287"/>
        <v>3.2520325203252032E-3</v>
      </c>
      <c r="AK1442" s="7">
        <f t="shared" si="288"/>
        <v>-560</v>
      </c>
      <c r="AL1442" s="7" t="str">
        <f t="shared" ca="1" si="298"/>
        <v>b: C H ROBINSON | 6080335055</v>
      </c>
      <c r="AM1442" t="b">
        <f t="shared" si="289"/>
        <v>0</v>
      </c>
    </row>
    <row r="1443" spans="3:39" x14ac:dyDescent="0.3">
      <c r="C1443" s="1" t="s">
        <v>47</v>
      </c>
      <c r="D1443" s="1" t="s">
        <v>48</v>
      </c>
      <c r="E1443" s="1" t="s">
        <v>39</v>
      </c>
      <c r="F1443" s="1" t="s">
        <v>87</v>
      </c>
      <c r="G1443" s="1" t="s">
        <v>1010</v>
      </c>
      <c r="H1443" s="1" t="s">
        <v>50</v>
      </c>
      <c r="I1443" s="1" t="s">
        <v>51</v>
      </c>
      <c r="J1443" t="str">
        <f>TRIM(CONCATENATE(wiz[[#This Row],[SHIPPER..................]],wiz[[#This Row],[ZIP2..]],wiz[[#This Row],[ZIP3..]]))</f>
        <v>LOWES MLXP VAN ONE WA| 4490130263</v>
      </c>
      <c r="K1443" s="1">
        <v>1</v>
      </c>
      <c r="L1443" s="1">
        <v>1.82</v>
      </c>
      <c r="M1443" s="1">
        <v>0.21</v>
      </c>
      <c r="N1443" s="1">
        <v>633</v>
      </c>
      <c r="O1443" s="1">
        <v>1.1299999999999999</v>
      </c>
      <c r="P1443" s="1">
        <v>47</v>
      </c>
      <c r="Q1443" s="1">
        <v>0.25</v>
      </c>
      <c r="R1443" s="1">
        <v>0</v>
      </c>
      <c r="S1443" s="1">
        <v>-16</v>
      </c>
      <c r="T1443" s="1">
        <v>19</v>
      </c>
      <c r="U1443" s="1">
        <v>92</v>
      </c>
      <c r="V1443" s="1">
        <v>95</v>
      </c>
      <c r="W1443" s="1">
        <v>44256</v>
      </c>
      <c r="X1443" s="1">
        <v>44901</v>
      </c>
      <c r="Y1443" s="1">
        <v>30263</v>
      </c>
      <c r="Z1443" s="1">
        <v>1.81</v>
      </c>
      <c r="AA1443" s="6">
        <f t="shared" si="290"/>
        <v>678</v>
      </c>
      <c r="AB1443" s="6">
        <f t="shared" si="291"/>
        <v>95</v>
      </c>
      <c r="AC1443" s="6">
        <f t="shared" si="292"/>
        <v>-50621</v>
      </c>
      <c r="AD1443" s="6">
        <f t="shared" si="293"/>
        <v>-74.662241887905608</v>
      </c>
      <c r="AE1443" s="7">
        <f t="shared" si="294"/>
        <v>-655</v>
      </c>
      <c r="AF1443" t="str">
        <f t="shared" ca="1" si="295"/>
        <v>$V$1026</v>
      </c>
      <c r="AG1443" t="str">
        <f t="shared" ca="1" si="296"/>
        <v>$J$1026</v>
      </c>
      <c r="AH1443" t="str">
        <f t="shared" ca="1" si="297"/>
        <v>LOWES MLXP VAN ONE WA| 2820147265</v>
      </c>
      <c r="AI1443" t="str">
        <f t="shared" ca="1" si="286"/>
        <v>$K$1026</v>
      </c>
      <c r="AJ1443" s="8">
        <f t="shared" si="287"/>
        <v>1.4749262536873156E-3</v>
      </c>
      <c r="AK1443" s="7">
        <f t="shared" si="288"/>
        <v>-233</v>
      </c>
      <c r="AL1443" s="7" t="str">
        <f t="shared" ca="1" si="298"/>
        <v>b: ECHO GLOBAL LOGIST| 6621537201</v>
      </c>
      <c r="AM1443" t="b">
        <f t="shared" si="289"/>
        <v>0</v>
      </c>
    </row>
    <row r="1444" spans="3:39" x14ac:dyDescent="0.3">
      <c r="C1444" s="1" t="s">
        <v>82</v>
      </c>
      <c r="D1444" s="1" t="s">
        <v>83</v>
      </c>
      <c r="E1444" s="1" t="s">
        <v>39</v>
      </c>
      <c r="F1444" s="1" t="s">
        <v>87</v>
      </c>
      <c r="G1444" s="1" t="s">
        <v>1453</v>
      </c>
      <c r="H1444" s="1" t="s">
        <v>50</v>
      </c>
      <c r="I1444" s="1" t="s">
        <v>384</v>
      </c>
      <c r="J1444" t="str">
        <f>TRIM(CONCATENATE(wiz[[#This Row],[SHIPPER..................]],wiz[[#This Row],[ZIP2..]],wiz[[#This Row],[ZIP3..]]))</f>
        <v>b: TRANSPLACE TEXAS L| 4483031201</v>
      </c>
      <c r="K1444" s="1">
        <v>1</v>
      </c>
      <c r="L1444" s="1">
        <v>1.39</v>
      </c>
      <c r="M1444" s="1">
        <v>0.27</v>
      </c>
      <c r="N1444" s="1">
        <v>721</v>
      </c>
      <c r="O1444" s="1">
        <v>2.13</v>
      </c>
      <c r="P1444" s="1">
        <v>15</v>
      </c>
      <c r="Q1444" s="1">
        <v>0.25</v>
      </c>
      <c r="R1444" s="1">
        <v>-43</v>
      </c>
      <c r="S1444" s="1">
        <v>59</v>
      </c>
      <c r="T1444" s="1">
        <v>-123</v>
      </c>
      <c r="U1444" s="1">
        <v>-201</v>
      </c>
      <c r="V1444" s="1">
        <v>-265</v>
      </c>
      <c r="W1444" s="1">
        <v>45839</v>
      </c>
      <c r="X1444" s="1">
        <v>44830</v>
      </c>
      <c r="Y1444" s="1">
        <v>31201</v>
      </c>
      <c r="Z1444" s="1">
        <v>1.44</v>
      </c>
      <c r="AA1444" s="6">
        <f t="shared" si="290"/>
        <v>9</v>
      </c>
      <c r="AB1444" s="6">
        <f t="shared" si="291"/>
        <v>-265</v>
      </c>
      <c r="AC1444" s="6">
        <f t="shared" si="292"/>
        <v>-783</v>
      </c>
      <c r="AD1444" s="6">
        <f t="shared" si="293"/>
        <v>-87</v>
      </c>
      <c r="AE1444" s="7">
        <f t="shared" si="294"/>
        <v>-344</v>
      </c>
      <c r="AF1444" t="str">
        <f t="shared" ca="1" si="295"/>
        <v>$V$671</v>
      </c>
      <c r="AG1444" t="str">
        <f t="shared" ca="1" si="296"/>
        <v>$J$671</v>
      </c>
      <c r="AH1444" t="str">
        <f t="shared" ca="1" si="297"/>
        <v>b: SCHNEIDER LOGISTIC| 4603829330</v>
      </c>
      <c r="AI1444" t="str">
        <f t="shared" ca="1" si="286"/>
        <v>$K$671</v>
      </c>
      <c r="AJ1444" s="8">
        <f t="shared" si="287"/>
        <v>0.1111111111111111</v>
      </c>
      <c r="AK1444" s="7">
        <f t="shared" si="288"/>
        <v>-344</v>
      </c>
      <c r="AL1444" s="7" t="str">
        <f t="shared" ca="1" si="298"/>
        <v>b: SCHNEIDER LOGISTIC| 4603829330</v>
      </c>
      <c r="AM1444" t="b">
        <f t="shared" si="289"/>
        <v>0</v>
      </c>
    </row>
    <row r="1445" spans="3:39" x14ac:dyDescent="0.3">
      <c r="C1445" s="1" t="s">
        <v>650</v>
      </c>
      <c r="D1445" s="1" t="s">
        <v>651</v>
      </c>
      <c r="E1445" s="1" t="s">
        <v>39</v>
      </c>
      <c r="F1445" s="1" t="s">
        <v>87</v>
      </c>
      <c r="G1445" s="1" t="s">
        <v>1454</v>
      </c>
      <c r="H1445" s="1" t="s">
        <v>50</v>
      </c>
      <c r="I1445" s="1" t="s">
        <v>652</v>
      </c>
      <c r="J1445" t="str">
        <f>TRIM(CONCATENATE(wiz[[#This Row],[SHIPPER..................]],wiz[[#This Row],[ZIP2..]],wiz[[#This Row],[ZIP3..]]))</f>
        <v>BLUE BIRD | 4301531030</v>
      </c>
      <c r="K1445" s="1">
        <v>2</v>
      </c>
      <c r="L1445" s="1">
        <v>1.78</v>
      </c>
      <c r="M1445" s="1">
        <v>0.23</v>
      </c>
      <c r="N1445" s="1">
        <v>703</v>
      </c>
      <c r="O1445" s="1">
        <v>1.1100000000000001</v>
      </c>
      <c r="P1445" s="1">
        <v>39</v>
      </c>
      <c r="Q1445" s="1">
        <v>0.25</v>
      </c>
      <c r="R1445" s="1">
        <v>-11</v>
      </c>
      <c r="S1445" s="1">
        <v>13</v>
      </c>
      <c r="T1445" s="1">
        <v>118</v>
      </c>
      <c r="U1445" s="1">
        <v>54</v>
      </c>
      <c r="V1445" s="1">
        <v>185</v>
      </c>
      <c r="W1445" s="1">
        <v>43137</v>
      </c>
      <c r="X1445" s="1">
        <v>43015</v>
      </c>
      <c r="Y1445" s="1">
        <v>31030</v>
      </c>
      <c r="Z1445" s="1">
        <v>1.79</v>
      </c>
      <c r="AA1445" s="6">
        <f t="shared" si="290"/>
        <v>37</v>
      </c>
      <c r="AB1445" s="6">
        <f t="shared" si="291"/>
        <v>370</v>
      </c>
      <c r="AC1445" s="6">
        <f t="shared" si="292"/>
        <v>1368</v>
      </c>
      <c r="AD1445" s="6">
        <f t="shared" si="293"/>
        <v>36.972972972972975</v>
      </c>
      <c r="AE1445" s="7">
        <f t="shared" si="294"/>
        <v>-298</v>
      </c>
      <c r="AF1445" t="str">
        <f t="shared" ca="1" si="295"/>
        <v>$V$405</v>
      </c>
      <c r="AG1445" t="str">
        <f t="shared" ca="1" si="296"/>
        <v>$J$405</v>
      </c>
      <c r="AH1445" t="str">
        <f t="shared" ca="1" si="297"/>
        <v>BLUE BIRD | 3103014701</v>
      </c>
      <c r="AI1445" t="str">
        <f t="shared" ca="1" si="286"/>
        <v>$K$405</v>
      </c>
      <c r="AJ1445" s="8">
        <f t="shared" si="287"/>
        <v>5.4054054054054057E-2</v>
      </c>
      <c r="AK1445" s="7">
        <f t="shared" si="288"/>
        <v>-203</v>
      </c>
      <c r="AL1445" s="7" t="str">
        <f t="shared" ca="1" si="298"/>
        <v>BLUE BIRD | 3103076001</v>
      </c>
      <c r="AM1445" t="b">
        <f t="shared" si="289"/>
        <v>0</v>
      </c>
    </row>
    <row r="1446" spans="3:39" x14ac:dyDescent="0.3">
      <c r="C1446" s="1" t="s">
        <v>78</v>
      </c>
      <c r="D1446" s="1" t="s">
        <v>79</v>
      </c>
      <c r="E1446" s="1" t="s">
        <v>39</v>
      </c>
      <c r="F1446" s="1" t="s">
        <v>87</v>
      </c>
      <c r="G1446" s="1" t="s">
        <v>592</v>
      </c>
      <c r="H1446" s="1" t="s">
        <v>50</v>
      </c>
      <c r="I1446" s="1" t="s">
        <v>384</v>
      </c>
      <c r="J1446" t="str">
        <f>TRIM(CONCATENATE(wiz[[#This Row],[SHIPPER..................]],wiz[[#This Row],[ZIP2..]],wiz[[#This Row],[ZIP3..]]))</f>
        <v>TRACTOR SUPPLY MANHAT| 4487531201</v>
      </c>
      <c r="K1446" s="1">
        <v>1</v>
      </c>
      <c r="L1446" s="1">
        <v>1.87</v>
      </c>
      <c r="M1446" s="1">
        <v>0.22</v>
      </c>
      <c r="N1446" s="1">
        <v>746</v>
      </c>
      <c r="O1446" s="1">
        <v>1.61</v>
      </c>
      <c r="P1446" s="1">
        <v>63</v>
      </c>
      <c r="Q1446" s="1">
        <v>0.3</v>
      </c>
      <c r="R1446" s="1">
        <v>-8</v>
      </c>
      <c r="S1446" s="1">
        <v>-1</v>
      </c>
      <c r="T1446" s="1">
        <v>0</v>
      </c>
      <c r="U1446" s="1">
        <v>151</v>
      </c>
      <c r="V1446" s="1">
        <v>150</v>
      </c>
      <c r="W1446" s="1">
        <v>43449</v>
      </c>
      <c r="X1446" s="1">
        <v>44875</v>
      </c>
      <c r="Y1446" s="1">
        <v>31201</v>
      </c>
      <c r="Z1446" s="1">
        <v>1.87</v>
      </c>
      <c r="AA1446" s="6">
        <f t="shared" si="290"/>
        <v>533</v>
      </c>
      <c r="AB1446" s="6">
        <f t="shared" si="291"/>
        <v>150</v>
      </c>
      <c r="AC1446" s="6">
        <f t="shared" si="292"/>
        <v>27994</v>
      </c>
      <c r="AD1446" s="6">
        <f t="shared" si="293"/>
        <v>52.521575984990619</v>
      </c>
      <c r="AE1446" s="7">
        <f t="shared" si="294"/>
        <v>-627</v>
      </c>
      <c r="AF1446" t="str">
        <f t="shared" ca="1" si="295"/>
        <v>$V$356</v>
      </c>
      <c r="AG1446" t="str">
        <f t="shared" ca="1" si="296"/>
        <v>$J$356</v>
      </c>
      <c r="AH1446" t="str">
        <f t="shared" ca="1" si="297"/>
        <v>TRACTOR SUPPLY MANHAT| 3070142134</v>
      </c>
      <c r="AI1446" t="str">
        <f t="shared" ca="1" si="286"/>
        <v>$K$356</v>
      </c>
      <c r="AJ1446" s="8">
        <f t="shared" si="287"/>
        <v>1.876172607879925E-3</v>
      </c>
      <c r="AK1446" s="7">
        <f t="shared" si="288"/>
        <v>-192</v>
      </c>
      <c r="AL1446" s="7" t="str">
        <f t="shared" ca="1" si="298"/>
        <v>b: C H ROBINSON | 4817435150</v>
      </c>
      <c r="AM1446" t="b">
        <f t="shared" si="289"/>
        <v>0</v>
      </c>
    </row>
    <row r="1447" spans="3:39" x14ac:dyDescent="0.3">
      <c r="C1447" s="1" t="s">
        <v>47</v>
      </c>
      <c r="D1447" s="1" t="s">
        <v>48</v>
      </c>
      <c r="E1447" s="1" t="s">
        <v>39</v>
      </c>
      <c r="F1447" s="1" t="s">
        <v>87</v>
      </c>
      <c r="G1447" s="1" t="s">
        <v>1010</v>
      </c>
      <c r="H1447" s="1" t="s">
        <v>50</v>
      </c>
      <c r="I1447" s="1" t="s">
        <v>362</v>
      </c>
      <c r="J1447" t="str">
        <f>TRIM(CONCATENATE(wiz[[#This Row],[SHIPPER..................]],wiz[[#This Row],[ZIP2..]],wiz[[#This Row],[ZIP3..]]))</f>
        <v>LOWES MLXP VAN ONE WA| 4490130103</v>
      </c>
      <c r="K1447" s="1">
        <v>2</v>
      </c>
      <c r="L1447" s="1">
        <v>1.8</v>
      </c>
      <c r="M1447" s="1">
        <v>0.21</v>
      </c>
      <c r="N1447" s="1">
        <v>544</v>
      </c>
      <c r="O1447" s="1">
        <v>1.1100000000000001</v>
      </c>
      <c r="P1447" s="1">
        <v>40</v>
      </c>
      <c r="Q1447" s="1">
        <v>0.28000000000000003</v>
      </c>
      <c r="R1447" s="1">
        <v>0</v>
      </c>
      <c r="S1447" s="1">
        <v>-16</v>
      </c>
      <c r="T1447" s="1">
        <v>-16</v>
      </c>
      <c r="U1447" s="1">
        <v>-53</v>
      </c>
      <c r="V1447" s="1">
        <v>-85</v>
      </c>
      <c r="W1447" s="1">
        <v>44101</v>
      </c>
      <c r="X1447" s="1">
        <v>44901</v>
      </c>
      <c r="Y1447" s="1">
        <v>30103</v>
      </c>
      <c r="Z1447" s="1">
        <v>1.79</v>
      </c>
      <c r="AA1447" s="6">
        <f t="shared" si="290"/>
        <v>678</v>
      </c>
      <c r="AB1447" s="6">
        <f t="shared" si="291"/>
        <v>-170</v>
      </c>
      <c r="AC1447" s="6">
        <f t="shared" si="292"/>
        <v>-50621</v>
      </c>
      <c r="AD1447" s="6">
        <f t="shared" si="293"/>
        <v>-74.662241887905608</v>
      </c>
      <c r="AE1447" s="7">
        <f t="shared" si="294"/>
        <v>-655</v>
      </c>
      <c r="AF1447" t="str">
        <f t="shared" ca="1" si="295"/>
        <v>$V$1026</v>
      </c>
      <c r="AG1447" t="str">
        <f t="shared" ca="1" si="296"/>
        <v>$J$1026</v>
      </c>
      <c r="AH1447" t="str">
        <f t="shared" ca="1" si="297"/>
        <v>LOWES MLXP VAN ONE WA| 2820147265</v>
      </c>
      <c r="AI1447" t="str">
        <f t="shared" ca="1" si="286"/>
        <v>$K$1026</v>
      </c>
      <c r="AJ1447" s="8">
        <f t="shared" si="287"/>
        <v>2.9498525073746312E-3</v>
      </c>
      <c r="AK1447" s="7">
        <f t="shared" si="288"/>
        <v>-233</v>
      </c>
      <c r="AL1447" s="7" t="str">
        <f t="shared" ca="1" si="298"/>
        <v>b: ECHO GLOBAL LOGIST| 6621537201</v>
      </c>
      <c r="AM1447" t="b">
        <f t="shared" si="289"/>
        <v>0</v>
      </c>
    </row>
    <row r="1448" spans="3:39" x14ac:dyDescent="0.3">
      <c r="C1448" s="1" t="s">
        <v>119</v>
      </c>
      <c r="D1448" s="1" t="s">
        <v>120</v>
      </c>
      <c r="E1448" s="1" t="s">
        <v>39</v>
      </c>
      <c r="F1448" s="1" t="s">
        <v>87</v>
      </c>
      <c r="G1448" s="1" t="s">
        <v>1010</v>
      </c>
      <c r="H1448" s="1" t="s">
        <v>50</v>
      </c>
      <c r="I1448" s="1" t="s">
        <v>234</v>
      </c>
      <c r="J1448" t="str">
        <f>TRIM(CONCATENATE(wiz[[#This Row],[SHIPPER..................]],wiz[[#This Row],[ZIP2..]],wiz[[#This Row],[ZIP3..]]))</f>
        <v>b: HUB GROUP INC | 4490131636</v>
      </c>
      <c r="K1448" s="1">
        <v>1</v>
      </c>
      <c r="L1448" s="1">
        <v>3.12</v>
      </c>
      <c r="M1448" s="1">
        <v>0.28000000000000003</v>
      </c>
      <c r="N1448" s="1">
        <v>881</v>
      </c>
      <c r="O1448" s="1">
        <v>1.68</v>
      </c>
      <c r="P1448" s="1">
        <v>12</v>
      </c>
      <c r="Q1448" s="1">
        <v>0.25</v>
      </c>
      <c r="R1448" s="1">
        <v>-61</v>
      </c>
      <c r="S1448" s="1">
        <v>0</v>
      </c>
      <c r="T1448" s="1">
        <v>0</v>
      </c>
      <c r="U1448" s="1">
        <v>1054</v>
      </c>
      <c r="V1448" s="1">
        <v>1054</v>
      </c>
      <c r="W1448" s="1">
        <v>44875</v>
      </c>
      <c r="X1448" s="1">
        <v>44901</v>
      </c>
      <c r="Y1448" s="1">
        <v>31636</v>
      </c>
      <c r="Z1448" s="1">
        <v>3.18</v>
      </c>
      <c r="AA1448" s="6">
        <f t="shared" si="290"/>
        <v>49</v>
      </c>
      <c r="AB1448" s="6">
        <f t="shared" si="291"/>
        <v>1054</v>
      </c>
      <c r="AC1448" s="6">
        <f t="shared" si="292"/>
        <v>11121</v>
      </c>
      <c r="AD1448" s="6">
        <f t="shared" si="293"/>
        <v>226.9591836734694</v>
      </c>
      <c r="AE1448" s="7">
        <f t="shared" si="294"/>
        <v>-543</v>
      </c>
      <c r="AF1448" t="str">
        <f t="shared" ca="1" si="295"/>
        <v>$V$992</v>
      </c>
      <c r="AG1448" t="str">
        <f t="shared" ca="1" si="296"/>
        <v>$J$992</v>
      </c>
      <c r="AH1448" t="str">
        <f t="shared" ca="1" si="297"/>
        <v>b: HUB GROUP INC | 3885131601</v>
      </c>
      <c r="AI1448" t="str">
        <f t="shared" ca="1" si="286"/>
        <v>$K$992</v>
      </c>
      <c r="AJ1448" s="8">
        <f t="shared" si="287"/>
        <v>2.0408163265306121E-2</v>
      </c>
      <c r="AK1448" s="7">
        <f t="shared" si="288"/>
        <v>-170</v>
      </c>
      <c r="AL1448" s="7" t="str">
        <f t="shared" ca="1" si="298"/>
        <v>b: ECHO GLOBAL LOGIST| 4770130501</v>
      </c>
      <c r="AM1448" t="b">
        <f t="shared" si="289"/>
        <v>0</v>
      </c>
    </row>
    <row r="1449" spans="3:39" x14ac:dyDescent="0.3">
      <c r="C1449" s="1" t="s">
        <v>1455</v>
      </c>
      <c r="D1449" s="1" t="s">
        <v>1456</v>
      </c>
      <c r="E1449" s="1" t="s">
        <v>39</v>
      </c>
      <c r="F1449" s="1" t="s">
        <v>87</v>
      </c>
      <c r="G1449" s="1" t="s">
        <v>1453</v>
      </c>
      <c r="H1449" s="1" t="s">
        <v>274</v>
      </c>
      <c r="I1449" s="1" t="s">
        <v>275</v>
      </c>
      <c r="J1449" t="str">
        <f>TRIM(CONCATENATE(wiz[[#This Row],[SHIPPER..................]],wiz[[#This Row],[ZIP2..]],wiz[[#This Row],[ZIP3..]]))</f>
        <v>b: RIVERSIDE TRANSPOR| 4483066067</v>
      </c>
      <c r="K1449" s="1">
        <v>1</v>
      </c>
      <c r="L1449" s="1">
        <v>1.18</v>
      </c>
      <c r="M1449" s="1">
        <v>0.27</v>
      </c>
      <c r="N1449" s="1">
        <v>757</v>
      </c>
      <c r="O1449" s="1">
        <v>1.81</v>
      </c>
      <c r="P1449" s="1">
        <v>93</v>
      </c>
      <c r="Q1449" s="1">
        <v>0.3</v>
      </c>
      <c r="R1449" s="1">
        <v>-46</v>
      </c>
      <c r="S1449" s="1">
        <v>166</v>
      </c>
      <c r="T1449" s="1">
        <v>-2</v>
      </c>
      <c r="U1449" s="1">
        <v>-537</v>
      </c>
      <c r="V1449" s="1">
        <v>-373</v>
      </c>
      <c r="W1449" s="1">
        <v>48201</v>
      </c>
      <c r="X1449" s="1">
        <v>44830</v>
      </c>
      <c r="Y1449" s="1">
        <v>66067</v>
      </c>
      <c r="Z1449" s="1">
        <v>1.23</v>
      </c>
      <c r="AA1449" s="6">
        <f t="shared" si="290"/>
        <v>1</v>
      </c>
      <c r="AB1449" s="6">
        <f t="shared" si="291"/>
        <v>-373</v>
      </c>
      <c r="AC1449" s="6">
        <f t="shared" si="292"/>
        <v>-373</v>
      </c>
      <c r="AD1449" s="6">
        <f t="shared" si="293"/>
        <v>-373</v>
      </c>
      <c r="AE1449" s="7">
        <f t="shared" si="294"/>
        <v>-373</v>
      </c>
      <c r="AF1449" t="str">
        <f t="shared" ca="1" si="295"/>
        <v>$V$1449</v>
      </c>
      <c r="AG1449" t="str">
        <f t="shared" ca="1" si="296"/>
        <v>$J$1449</v>
      </c>
      <c r="AH1449" t="str">
        <f t="shared" ca="1" si="297"/>
        <v>b: RIVERSIDE TRANSPOR| 4483066067</v>
      </c>
      <c r="AI1449" t="str">
        <f t="shared" ca="1" si="286"/>
        <v>$K$1449</v>
      </c>
      <c r="AJ1449" s="8">
        <f t="shared" si="287"/>
        <v>1</v>
      </c>
      <c r="AK1449" s="7">
        <f t="shared" si="288"/>
        <v>-373</v>
      </c>
      <c r="AL1449" s="7" t="str">
        <f t="shared" ca="1" si="298"/>
        <v>b: RIVERSIDE TRANSPOR| 4483066067</v>
      </c>
      <c r="AM1449" t="str">
        <f t="shared" si="289"/>
        <v>b: RIVERSIDE TRANSPOR| 4483066067</v>
      </c>
    </row>
    <row r="1450" spans="3:39" x14ac:dyDescent="0.3">
      <c r="C1450" s="1" t="s">
        <v>1457</v>
      </c>
      <c r="D1450" s="1" t="s">
        <v>1458</v>
      </c>
      <c r="E1450" s="1" t="s">
        <v>39</v>
      </c>
      <c r="F1450" s="1" t="s">
        <v>87</v>
      </c>
      <c r="G1450" s="1" t="s">
        <v>1454</v>
      </c>
      <c r="H1450" s="1" t="s">
        <v>44</v>
      </c>
      <c r="I1450" s="1" t="s">
        <v>482</v>
      </c>
      <c r="J1450" t="str">
        <f>TRIM(CONCATENATE(wiz[[#This Row],[SHIPPER..................]],wiz[[#This Row],[ZIP2..]],wiz[[#This Row],[ZIP3..]]))</f>
        <v>b: ZIPLINE LOGISTICS | 4301542066</v>
      </c>
      <c r="K1450" s="1">
        <v>1</v>
      </c>
      <c r="L1450" s="1">
        <v>1.25</v>
      </c>
      <c r="M1450" s="1">
        <v>0.27</v>
      </c>
      <c r="N1450" s="1">
        <v>460</v>
      </c>
      <c r="O1450" s="1">
        <v>0.96</v>
      </c>
      <c r="P1450" s="1">
        <v>39</v>
      </c>
      <c r="Q1450" s="1">
        <v>0.25</v>
      </c>
      <c r="R1450" s="1">
        <v>-28</v>
      </c>
      <c r="S1450" s="1">
        <v>13</v>
      </c>
      <c r="T1450" s="1">
        <v>1</v>
      </c>
      <c r="U1450" s="1">
        <v>-88</v>
      </c>
      <c r="V1450" s="1">
        <v>-74</v>
      </c>
      <c r="W1450" s="1">
        <v>43125</v>
      </c>
      <c r="X1450" s="1">
        <v>43015</v>
      </c>
      <c r="Y1450" s="1">
        <v>42066</v>
      </c>
      <c r="Z1450" s="1">
        <v>1.3</v>
      </c>
      <c r="AA1450" s="6">
        <f t="shared" si="290"/>
        <v>1</v>
      </c>
      <c r="AB1450" s="6">
        <f t="shared" si="291"/>
        <v>-74</v>
      </c>
      <c r="AC1450" s="6">
        <f t="shared" si="292"/>
        <v>-74</v>
      </c>
      <c r="AD1450" s="6">
        <f t="shared" si="293"/>
        <v>-74</v>
      </c>
      <c r="AE1450" s="7">
        <f t="shared" si="294"/>
        <v>-74</v>
      </c>
      <c r="AF1450" t="str">
        <f t="shared" ca="1" si="295"/>
        <v>$V$44</v>
      </c>
      <c r="AG1450" t="str">
        <f t="shared" ca="1" si="296"/>
        <v>$J$44</v>
      </c>
      <c r="AH1450" t="str">
        <f t="shared" ca="1" si="297"/>
        <v>VISUAL PAK CO | 3685460601</v>
      </c>
      <c r="AI1450" t="str">
        <f t="shared" ca="1" si="286"/>
        <v>$K$44</v>
      </c>
      <c r="AJ1450" s="8">
        <f t="shared" si="287"/>
        <v>1</v>
      </c>
      <c r="AK1450" s="7">
        <f t="shared" si="288"/>
        <v>-74</v>
      </c>
      <c r="AL1450" s="7" t="str">
        <f t="shared" ca="1" si="298"/>
        <v>VISUAL PAK CO | 3685460601</v>
      </c>
      <c r="AM1450" t="str">
        <f t="shared" si="289"/>
        <v>b: ZIPLINE LOGISTICS | 4301542066</v>
      </c>
    </row>
    <row r="1451" spans="3:39" x14ac:dyDescent="0.3">
      <c r="C1451" s="1" t="s">
        <v>1459</v>
      </c>
      <c r="D1451" s="1" t="s">
        <v>1460</v>
      </c>
      <c r="E1451" s="1" t="s">
        <v>39</v>
      </c>
      <c r="F1451" s="1" t="s">
        <v>87</v>
      </c>
      <c r="G1451" s="1" t="s">
        <v>85</v>
      </c>
      <c r="H1451" s="1" t="s">
        <v>44</v>
      </c>
      <c r="I1451" s="1" t="s">
        <v>925</v>
      </c>
      <c r="J1451" t="str">
        <f>TRIM(CONCATENATE(wiz[[#This Row],[SHIPPER..................]],wiz[[#This Row],[ZIP2..]],wiz[[#This Row],[ZIP3..]]))</f>
        <v>NEXT GENERATION | 4490142051</v>
      </c>
      <c r="K1451" s="1">
        <v>8</v>
      </c>
      <c r="L1451" s="1">
        <v>1.72</v>
      </c>
      <c r="M1451" s="1">
        <v>7.0000000000000007E-2</v>
      </c>
      <c r="N1451" s="1">
        <v>499</v>
      </c>
      <c r="O1451" s="1">
        <v>0.86</v>
      </c>
      <c r="P1451" s="1">
        <v>91</v>
      </c>
      <c r="Q1451" s="1">
        <v>0.33</v>
      </c>
      <c r="R1451" s="1">
        <v>71</v>
      </c>
      <c r="S1451" s="1">
        <v>-44</v>
      </c>
      <c r="T1451" s="1">
        <v>25</v>
      </c>
      <c r="U1451" s="1">
        <v>54</v>
      </c>
      <c r="V1451" s="1">
        <v>35</v>
      </c>
      <c r="W1451" s="1">
        <v>44256</v>
      </c>
      <c r="X1451" s="1">
        <v>44901</v>
      </c>
      <c r="Y1451" s="1">
        <v>42051</v>
      </c>
      <c r="Z1451" s="1">
        <v>1.57</v>
      </c>
      <c r="AA1451" s="6">
        <f t="shared" si="290"/>
        <v>21</v>
      </c>
      <c r="AB1451" s="6">
        <f t="shared" si="291"/>
        <v>280</v>
      </c>
      <c r="AC1451" s="6">
        <f t="shared" si="292"/>
        <v>-952</v>
      </c>
      <c r="AD1451" s="6">
        <f t="shared" si="293"/>
        <v>-45.333333333333336</v>
      </c>
      <c r="AE1451" s="7">
        <f t="shared" si="294"/>
        <v>-139</v>
      </c>
      <c r="AF1451" t="str">
        <f t="shared" ca="1" si="295"/>
        <v>$V$1465</v>
      </c>
      <c r="AG1451" t="str">
        <f t="shared" ca="1" si="296"/>
        <v>$J$1465</v>
      </c>
      <c r="AH1451" t="str">
        <f t="shared" ca="1" si="297"/>
        <v>NEXT GENERATION | 4490137089</v>
      </c>
      <c r="AI1451" t="str">
        <f t="shared" ca="1" si="286"/>
        <v>$K$1465</v>
      </c>
      <c r="AJ1451" s="8">
        <f t="shared" si="287"/>
        <v>0.38095238095238093</v>
      </c>
      <c r="AK1451" s="7">
        <f t="shared" si="288"/>
        <v>-139</v>
      </c>
      <c r="AL1451" s="7" t="str">
        <f t="shared" ca="1" si="298"/>
        <v>NEXT GENERATION | 4490137089</v>
      </c>
      <c r="AM1451" t="b">
        <f t="shared" si="289"/>
        <v>0</v>
      </c>
    </row>
    <row r="1452" spans="3:39" x14ac:dyDescent="0.3">
      <c r="C1452" s="1" t="s">
        <v>771</v>
      </c>
      <c r="D1452" s="1" t="s">
        <v>772</v>
      </c>
      <c r="E1452" s="1" t="s">
        <v>39</v>
      </c>
      <c r="F1452" s="1" t="s">
        <v>87</v>
      </c>
      <c r="G1452" s="1" t="s">
        <v>1453</v>
      </c>
      <c r="H1452" s="1" t="s">
        <v>66</v>
      </c>
      <c r="I1452" s="1" t="s">
        <v>774</v>
      </c>
      <c r="J1452" t="str">
        <f>TRIM(CONCATENATE(wiz[[#This Row],[SHIPPER..................]],wiz[[#This Row],[ZIP2..]],wiz[[#This Row],[ZIP3..]]))</f>
        <v>VOLVO | 4483038611</v>
      </c>
      <c r="K1452" s="1">
        <v>1</v>
      </c>
      <c r="L1452" s="1">
        <v>1.46</v>
      </c>
      <c r="M1452" s="1">
        <v>0.2</v>
      </c>
      <c r="N1452" s="1">
        <v>658</v>
      </c>
      <c r="O1452" s="1">
        <v>1.25</v>
      </c>
      <c r="P1452" s="1">
        <v>13</v>
      </c>
      <c r="Q1452" s="1">
        <v>0.25</v>
      </c>
      <c r="R1452" s="1">
        <v>7</v>
      </c>
      <c r="S1452" s="1">
        <v>62</v>
      </c>
      <c r="T1452" s="1">
        <v>33</v>
      </c>
      <c r="U1452" s="1">
        <v>125</v>
      </c>
      <c r="V1452" s="1">
        <v>220</v>
      </c>
      <c r="W1452" s="1">
        <v>45889</v>
      </c>
      <c r="X1452" s="1">
        <v>44830</v>
      </c>
      <c r="Y1452" s="1">
        <v>38611</v>
      </c>
      <c r="Z1452" s="1">
        <v>1.44</v>
      </c>
      <c r="AA1452" s="6">
        <f t="shared" si="290"/>
        <v>49</v>
      </c>
      <c r="AB1452" s="6">
        <f t="shared" si="291"/>
        <v>220</v>
      </c>
      <c r="AC1452" s="6">
        <f t="shared" si="292"/>
        <v>3709</v>
      </c>
      <c r="AD1452" s="6">
        <f t="shared" si="293"/>
        <v>75.693877551020407</v>
      </c>
      <c r="AE1452" s="7">
        <f t="shared" si="294"/>
        <v>-111</v>
      </c>
      <c r="AF1452" t="str">
        <f t="shared" ca="1" si="295"/>
        <v>$V$173</v>
      </c>
      <c r="AG1452" t="str">
        <f t="shared" ca="1" si="296"/>
        <v>$J$173</v>
      </c>
      <c r="AH1452" t="str">
        <f t="shared" ca="1" si="297"/>
        <v>b: C H ROBINSON | 3494530161</v>
      </c>
      <c r="AI1452" t="str">
        <f t="shared" ca="1" si="286"/>
        <v>$K$173</v>
      </c>
      <c r="AJ1452" s="8">
        <f t="shared" si="287"/>
        <v>2.0408163265306121E-2</v>
      </c>
      <c r="AK1452" s="7">
        <f t="shared" si="288"/>
        <v>-111</v>
      </c>
      <c r="AL1452" s="7" t="str">
        <f t="shared" ca="1" si="298"/>
        <v>b: C H ROBINSON | 3494530161</v>
      </c>
      <c r="AM1452" t="b">
        <f t="shared" si="289"/>
        <v>0</v>
      </c>
    </row>
    <row r="1453" spans="3:39" x14ac:dyDescent="0.3">
      <c r="C1453" s="1" t="s">
        <v>47</v>
      </c>
      <c r="D1453" s="1" t="s">
        <v>48</v>
      </c>
      <c r="E1453" s="1" t="s">
        <v>39</v>
      </c>
      <c r="F1453" s="1" t="s">
        <v>87</v>
      </c>
      <c r="G1453" s="1" t="s">
        <v>690</v>
      </c>
      <c r="H1453" s="1" t="s">
        <v>68</v>
      </c>
      <c r="I1453" s="1" t="s">
        <v>329</v>
      </c>
      <c r="J1453" t="str">
        <f>TRIM(CONCATENATE(wiz[[#This Row],[SHIPPER..................]],wiz[[#This Row],[ZIP2..]],wiz[[#This Row],[ZIP3..]]))</f>
        <v>LOWES MLXP VAN ONE WA| 4488827420</v>
      </c>
      <c r="K1453" s="1">
        <v>17</v>
      </c>
      <c r="L1453" s="1">
        <v>2</v>
      </c>
      <c r="M1453" s="1">
        <v>0.21</v>
      </c>
      <c r="N1453" s="1">
        <v>474</v>
      </c>
      <c r="O1453" s="1">
        <v>1</v>
      </c>
      <c r="P1453" s="1">
        <v>60</v>
      </c>
      <c r="Q1453" s="1">
        <v>0.28000000000000003</v>
      </c>
      <c r="R1453" s="1">
        <v>41</v>
      </c>
      <c r="S1453" s="1">
        <v>10</v>
      </c>
      <c r="T1453" s="1">
        <v>-8</v>
      </c>
      <c r="U1453" s="1">
        <v>-5</v>
      </c>
      <c r="V1453" s="1">
        <v>-3</v>
      </c>
      <c r="W1453" s="1">
        <v>44901</v>
      </c>
      <c r="X1453" s="1">
        <v>44888</v>
      </c>
      <c r="Y1453" s="1">
        <v>27420</v>
      </c>
      <c r="Z1453" s="1">
        <v>1.99</v>
      </c>
      <c r="AA1453" s="6">
        <f t="shared" si="290"/>
        <v>678</v>
      </c>
      <c r="AB1453" s="6">
        <f t="shared" si="291"/>
        <v>-51</v>
      </c>
      <c r="AC1453" s="6">
        <f t="shared" si="292"/>
        <v>-50621</v>
      </c>
      <c r="AD1453" s="6">
        <f t="shared" si="293"/>
        <v>-74.662241887905608</v>
      </c>
      <c r="AE1453" s="7">
        <f t="shared" si="294"/>
        <v>-655</v>
      </c>
      <c r="AF1453" t="str">
        <f t="shared" ca="1" si="295"/>
        <v>$V$1026</v>
      </c>
      <c r="AG1453" t="str">
        <f t="shared" ca="1" si="296"/>
        <v>$J$1026</v>
      </c>
      <c r="AH1453" t="str">
        <f t="shared" ca="1" si="297"/>
        <v>LOWES MLXP VAN ONE WA| 2820147265</v>
      </c>
      <c r="AI1453" t="str">
        <f t="shared" ca="1" si="286"/>
        <v>$K$1026</v>
      </c>
      <c r="AJ1453" s="8">
        <f t="shared" si="287"/>
        <v>2.5073746312684365E-2</v>
      </c>
      <c r="AK1453" s="7">
        <f t="shared" si="288"/>
        <v>-233</v>
      </c>
      <c r="AL1453" s="7" t="str">
        <f t="shared" ca="1" si="298"/>
        <v>b: ECHO GLOBAL LOGIST| 6621537201</v>
      </c>
      <c r="AM1453" t="b">
        <f t="shared" si="289"/>
        <v>0</v>
      </c>
    </row>
    <row r="1454" spans="3:39" x14ac:dyDescent="0.3">
      <c r="C1454" s="1" t="s">
        <v>344</v>
      </c>
      <c r="D1454" s="1" t="s">
        <v>345</v>
      </c>
      <c r="E1454" s="1" t="s">
        <v>39</v>
      </c>
      <c r="F1454" s="1" t="s">
        <v>87</v>
      </c>
      <c r="G1454" s="1" t="s">
        <v>1047</v>
      </c>
      <c r="H1454" s="1" t="s">
        <v>68</v>
      </c>
      <c r="I1454" s="1" t="s">
        <v>231</v>
      </c>
      <c r="J1454" t="str">
        <f>TRIM(CONCATENATE(wiz[[#This Row],[SHIPPER..................]],wiz[[#This Row],[ZIP2..]],wiz[[#This Row],[ZIP3..]]))</f>
        <v>b: SCHNEIDER LOGISTIC| 4304028625</v>
      </c>
      <c r="K1454" s="1">
        <v>2</v>
      </c>
      <c r="L1454" s="1">
        <v>1.4</v>
      </c>
      <c r="M1454" s="1">
        <v>0.28000000000000003</v>
      </c>
      <c r="N1454" s="1">
        <v>415</v>
      </c>
      <c r="O1454" s="1">
        <v>0.94</v>
      </c>
      <c r="P1454" s="1">
        <v>45</v>
      </c>
      <c r="Q1454" s="1">
        <v>0.25</v>
      </c>
      <c r="R1454" s="1">
        <v>12</v>
      </c>
      <c r="S1454" s="1">
        <v>6</v>
      </c>
      <c r="T1454" s="1">
        <v>-13</v>
      </c>
      <c r="U1454" s="1">
        <v>-233</v>
      </c>
      <c r="V1454" s="1">
        <v>-240</v>
      </c>
      <c r="W1454" s="1">
        <v>43137</v>
      </c>
      <c r="X1454" s="1">
        <v>43040</v>
      </c>
      <c r="Y1454" s="1">
        <v>28625</v>
      </c>
      <c r="Z1454" s="1">
        <v>1.46</v>
      </c>
      <c r="AA1454" s="6">
        <f t="shared" si="290"/>
        <v>78</v>
      </c>
      <c r="AB1454" s="6">
        <f t="shared" si="291"/>
        <v>-480</v>
      </c>
      <c r="AC1454" s="6">
        <f t="shared" si="292"/>
        <v>-21006</v>
      </c>
      <c r="AD1454" s="6">
        <f t="shared" si="293"/>
        <v>-269.30769230769232</v>
      </c>
      <c r="AE1454" s="7">
        <f t="shared" si="294"/>
        <v>-1249</v>
      </c>
      <c r="AF1454" t="str">
        <f t="shared" ca="1" si="295"/>
        <v>$V$1953</v>
      </c>
      <c r="AG1454" t="str">
        <f t="shared" ca="1" si="296"/>
        <v>$J$1953</v>
      </c>
      <c r="AH1454" t="str">
        <f t="shared" ca="1" si="297"/>
        <v>b: SCHNEIDER LOGISTIC| 3830119034</v>
      </c>
      <c r="AI1454" t="str">
        <f t="shared" ca="1" si="286"/>
        <v>$K$1953</v>
      </c>
      <c r="AJ1454" s="8">
        <f t="shared" si="287"/>
        <v>2.564102564102564E-2</v>
      </c>
      <c r="AK1454" s="7">
        <f t="shared" si="288"/>
        <v>-570</v>
      </c>
      <c r="AL1454" s="7" t="str">
        <f t="shared" ca="1" si="298"/>
        <v>LOWES MLXP VAN ONE WA| 3071947265</v>
      </c>
      <c r="AM1454" t="b">
        <f t="shared" si="289"/>
        <v>0</v>
      </c>
    </row>
    <row r="1455" spans="3:39" x14ac:dyDescent="0.3">
      <c r="C1455" s="1" t="s">
        <v>47</v>
      </c>
      <c r="D1455" s="1" t="s">
        <v>48</v>
      </c>
      <c r="E1455" s="1" t="s">
        <v>39</v>
      </c>
      <c r="F1455" s="1" t="s">
        <v>87</v>
      </c>
      <c r="G1455" s="1" t="s">
        <v>1010</v>
      </c>
      <c r="H1455" s="1" t="s">
        <v>68</v>
      </c>
      <c r="I1455" s="1" t="s">
        <v>231</v>
      </c>
      <c r="J1455" t="str">
        <f>TRIM(CONCATENATE(wiz[[#This Row],[SHIPPER..................]],wiz[[#This Row],[ZIP2..]],wiz[[#This Row],[ZIP3..]]))</f>
        <v>LOWES MLXP VAN ONE WA| 4490128625</v>
      </c>
      <c r="K1455" s="1">
        <v>1</v>
      </c>
      <c r="L1455" s="1">
        <v>1.84</v>
      </c>
      <c r="M1455" s="1">
        <v>0.21</v>
      </c>
      <c r="N1455" s="1">
        <v>431</v>
      </c>
      <c r="O1455" s="1">
        <v>0.56999999999999995</v>
      </c>
      <c r="P1455" s="1">
        <v>119</v>
      </c>
      <c r="Q1455" s="1">
        <v>0.35</v>
      </c>
      <c r="R1455" s="1">
        <v>41</v>
      </c>
      <c r="S1455" s="1">
        <v>-16</v>
      </c>
      <c r="T1455" s="1">
        <v>75</v>
      </c>
      <c r="U1455" s="1">
        <v>-69</v>
      </c>
      <c r="V1455" s="1">
        <v>-10</v>
      </c>
      <c r="W1455" s="1">
        <v>45822</v>
      </c>
      <c r="X1455" s="1">
        <v>44901</v>
      </c>
      <c r="Y1455" s="1">
        <v>28625</v>
      </c>
      <c r="Z1455" s="1">
        <v>1.83</v>
      </c>
      <c r="AA1455" s="6">
        <f t="shared" si="290"/>
        <v>678</v>
      </c>
      <c r="AB1455" s="6">
        <f t="shared" si="291"/>
        <v>-10</v>
      </c>
      <c r="AC1455" s="6">
        <f t="shared" si="292"/>
        <v>-50621</v>
      </c>
      <c r="AD1455" s="6">
        <f t="shared" si="293"/>
        <v>-74.662241887905608</v>
      </c>
      <c r="AE1455" s="7">
        <f t="shared" si="294"/>
        <v>-655</v>
      </c>
      <c r="AF1455" t="str">
        <f t="shared" ca="1" si="295"/>
        <v>$V$1026</v>
      </c>
      <c r="AG1455" t="str">
        <f t="shared" ca="1" si="296"/>
        <v>$J$1026</v>
      </c>
      <c r="AH1455" t="str">
        <f t="shared" ca="1" si="297"/>
        <v>LOWES MLXP VAN ONE WA| 2820147265</v>
      </c>
      <c r="AI1455" t="str">
        <f t="shared" ca="1" si="286"/>
        <v>$K$1026</v>
      </c>
      <c r="AJ1455" s="8">
        <f t="shared" si="287"/>
        <v>1.4749262536873156E-3</v>
      </c>
      <c r="AK1455" s="7">
        <f t="shared" si="288"/>
        <v>-233</v>
      </c>
      <c r="AL1455" s="7" t="str">
        <f t="shared" ca="1" si="298"/>
        <v>b: ECHO GLOBAL LOGIST| 6621537201</v>
      </c>
      <c r="AM1455" t="b">
        <f t="shared" si="289"/>
        <v>0</v>
      </c>
    </row>
    <row r="1456" spans="3:39" x14ac:dyDescent="0.3">
      <c r="C1456" s="1" t="s">
        <v>47</v>
      </c>
      <c r="D1456" s="1" t="s">
        <v>48</v>
      </c>
      <c r="E1456" s="1" t="s">
        <v>39</v>
      </c>
      <c r="F1456" s="1" t="s">
        <v>87</v>
      </c>
      <c r="G1456" s="1" t="s">
        <v>1047</v>
      </c>
      <c r="H1456" s="1" t="s">
        <v>68</v>
      </c>
      <c r="I1456" s="1" t="s">
        <v>231</v>
      </c>
      <c r="J1456" t="str">
        <f>TRIM(CONCATENATE(wiz[[#This Row],[SHIPPER..................]],wiz[[#This Row],[ZIP2..]],wiz[[#This Row],[ZIP3..]]))</f>
        <v>LOWES MLXP VAN ONE WA| 4304028625</v>
      </c>
      <c r="K1456" s="1">
        <v>7</v>
      </c>
      <c r="L1456" s="1">
        <v>1.84</v>
      </c>
      <c r="M1456" s="1">
        <v>0.21</v>
      </c>
      <c r="N1456" s="1">
        <v>414</v>
      </c>
      <c r="O1456" s="1">
        <v>0.94</v>
      </c>
      <c r="P1456" s="1">
        <v>49</v>
      </c>
      <c r="Q1456" s="1">
        <v>0.28000000000000003</v>
      </c>
      <c r="R1456" s="1">
        <v>41</v>
      </c>
      <c r="S1456" s="1">
        <v>0</v>
      </c>
      <c r="T1456" s="1">
        <v>-13</v>
      </c>
      <c r="U1456" s="1">
        <v>-98</v>
      </c>
      <c r="V1456" s="1">
        <v>-111</v>
      </c>
      <c r="W1456" s="1">
        <v>43201</v>
      </c>
      <c r="X1456" s="1">
        <v>43040</v>
      </c>
      <c r="Y1456" s="1">
        <v>28625</v>
      </c>
      <c r="Z1456" s="1">
        <v>1.83</v>
      </c>
      <c r="AA1456" s="6">
        <f t="shared" si="290"/>
        <v>678</v>
      </c>
      <c r="AB1456" s="6">
        <f t="shared" si="291"/>
        <v>-777</v>
      </c>
      <c r="AC1456" s="6">
        <f t="shared" si="292"/>
        <v>-50621</v>
      </c>
      <c r="AD1456" s="6">
        <f t="shared" si="293"/>
        <v>-74.662241887905608</v>
      </c>
      <c r="AE1456" s="7">
        <f t="shared" si="294"/>
        <v>-655</v>
      </c>
      <c r="AF1456" t="str">
        <f t="shared" ca="1" si="295"/>
        <v>$V$1026</v>
      </c>
      <c r="AG1456" t="str">
        <f t="shared" ca="1" si="296"/>
        <v>$J$1026</v>
      </c>
      <c r="AH1456" t="str">
        <f t="shared" ca="1" si="297"/>
        <v>LOWES MLXP VAN ONE WA| 2820147265</v>
      </c>
      <c r="AI1456" t="str">
        <f t="shared" ca="1" si="286"/>
        <v>$K$1026</v>
      </c>
      <c r="AJ1456" s="8">
        <f t="shared" si="287"/>
        <v>1.0324483775811209E-2</v>
      </c>
      <c r="AK1456" s="7">
        <f t="shared" si="288"/>
        <v>-233</v>
      </c>
      <c r="AL1456" s="7" t="str">
        <f t="shared" ca="1" si="298"/>
        <v>b: ECHO GLOBAL LOGIST| 6621537201</v>
      </c>
      <c r="AM1456" t="b">
        <f t="shared" si="289"/>
        <v>0</v>
      </c>
    </row>
    <row r="1457" spans="3:39" x14ac:dyDescent="0.3">
      <c r="C1457" s="1" t="s">
        <v>47</v>
      </c>
      <c r="D1457" s="1" t="s">
        <v>48</v>
      </c>
      <c r="E1457" s="1" t="s">
        <v>39</v>
      </c>
      <c r="F1457" s="1" t="s">
        <v>87</v>
      </c>
      <c r="G1457" s="1" t="s">
        <v>592</v>
      </c>
      <c r="H1457" s="1" t="s">
        <v>68</v>
      </c>
      <c r="I1457" s="1" t="s">
        <v>231</v>
      </c>
      <c r="J1457" t="str">
        <f>TRIM(CONCATENATE(wiz[[#This Row],[SHIPPER..................]],wiz[[#This Row],[ZIP2..]],wiz[[#This Row],[ZIP3..]]))</f>
        <v>LOWES MLXP VAN ONE WA| 4487528625</v>
      </c>
      <c r="K1457" s="1">
        <v>4</v>
      </c>
      <c r="L1457" s="1">
        <v>1.84</v>
      </c>
      <c r="M1457" s="1">
        <v>0.21</v>
      </c>
      <c r="N1457" s="1">
        <v>442</v>
      </c>
      <c r="O1457" s="1">
        <v>0.89</v>
      </c>
      <c r="P1457" s="1">
        <v>124</v>
      </c>
      <c r="Q1457" s="1">
        <v>0.35</v>
      </c>
      <c r="R1457" s="1">
        <v>41</v>
      </c>
      <c r="S1457" s="1">
        <v>-83</v>
      </c>
      <c r="T1457" s="1">
        <v>-1</v>
      </c>
      <c r="U1457" s="1">
        <v>-61</v>
      </c>
      <c r="V1457" s="1">
        <v>-145</v>
      </c>
      <c r="W1457" s="1">
        <v>43055</v>
      </c>
      <c r="X1457" s="1">
        <v>44875</v>
      </c>
      <c r="Y1457" s="1">
        <v>28625</v>
      </c>
      <c r="Z1457" s="1">
        <v>1.83</v>
      </c>
      <c r="AA1457" s="6">
        <f t="shared" si="290"/>
        <v>678</v>
      </c>
      <c r="AB1457" s="6">
        <f t="shared" si="291"/>
        <v>-580</v>
      </c>
      <c r="AC1457" s="6">
        <f t="shared" si="292"/>
        <v>-50621</v>
      </c>
      <c r="AD1457" s="6">
        <f t="shared" si="293"/>
        <v>-74.662241887905608</v>
      </c>
      <c r="AE1457" s="7">
        <f t="shared" si="294"/>
        <v>-655</v>
      </c>
      <c r="AF1457" t="str">
        <f t="shared" ca="1" si="295"/>
        <v>$V$1026</v>
      </c>
      <c r="AG1457" t="str">
        <f t="shared" ca="1" si="296"/>
        <v>$J$1026</v>
      </c>
      <c r="AH1457" t="str">
        <f t="shared" ca="1" si="297"/>
        <v>LOWES MLXP VAN ONE WA| 2820147265</v>
      </c>
      <c r="AI1457" t="str">
        <f t="shared" ca="1" si="286"/>
        <v>$K$1026</v>
      </c>
      <c r="AJ1457" s="8">
        <f t="shared" si="287"/>
        <v>5.8997050147492625E-3</v>
      </c>
      <c r="AK1457" s="7">
        <f t="shared" si="288"/>
        <v>-233</v>
      </c>
      <c r="AL1457" s="7" t="str">
        <f t="shared" ca="1" si="298"/>
        <v>b: ECHO GLOBAL LOGIST| 6621537201</v>
      </c>
      <c r="AM1457" t="b">
        <f t="shared" si="289"/>
        <v>0</v>
      </c>
    </row>
    <row r="1458" spans="3:39" x14ac:dyDescent="0.3">
      <c r="C1458" s="1" t="s">
        <v>37</v>
      </c>
      <c r="D1458" s="1" t="s">
        <v>38</v>
      </c>
      <c r="E1458" s="1" t="s">
        <v>39</v>
      </c>
      <c r="F1458" s="1" t="s">
        <v>87</v>
      </c>
      <c r="G1458" s="1" t="s">
        <v>1453</v>
      </c>
      <c r="H1458" s="1" t="s">
        <v>68</v>
      </c>
      <c r="I1458" s="1" t="s">
        <v>342</v>
      </c>
      <c r="J1458" t="str">
        <f>TRIM(CONCATENATE(wiz[[#This Row],[SHIPPER..................]],wiz[[#This Row],[ZIP2..]],wiz[[#This Row],[ZIP3..]]))</f>
        <v>b: C H ROBINSON | 4483027330</v>
      </c>
      <c r="K1458" s="1">
        <v>1</v>
      </c>
      <c r="L1458" s="1">
        <v>1.1599999999999999</v>
      </c>
      <c r="M1458" s="1">
        <v>0.28000000000000003</v>
      </c>
      <c r="N1458" s="1">
        <v>557</v>
      </c>
      <c r="O1458" s="1">
        <v>1.1000000000000001</v>
      </c>
      <c r="P1458" s="1">
        <v>123</v>
      </c>
      <c r="Q1458" s="1">
        <v>0.35</v>
      </c>
      <c r="R1458" s="1">
        <v>2</v>
      </c>
      <c r="S1458" s="1">
        <v>-48</v>
      </c>
      <c r="T1458" s="1">
        <v>0</v>
      </c>
      <c r="U1458" s="1">
        <v>-398</v>
      </c>
      <c r="V1458" s="1">
        <v>-446</v>
      </c>
      <c r="W1458" s="1">
        <v>44266</v>
      </c>
      <c r="X1458" s="1">
        <v>44830</v>
      </c>
      <c r="Y1458" s="1">
        <v>27330</v>
      </c>
      <c r="Z1458" s="1">
        <v>1.22</v>
      </c>
      <c r="AA1458" s="6">
        <f t="shared" si="290"/>
        <v>615</v>
      </c>
      <c r="AB1458" s="6">
        <f t="shared" si="291"/>
        <v>-446</v>
      </c>
      <c r="AC1458" s="6">
        <f t="shared" si="292"/>
        <v>-122022</v>
      </c>
      <c r="AD1458" s="6">
        <f t="shared" si="293"/>
        <v>-198.40975609756097</v>
      </c>
      <c r="AE1458" s="7">
        <f t="shared" si="294"/>
        <v>-1118</v>
      </c>
      <c r="AF1458" t="str">
        <f t="shared" ca="1" si="295"/>
        <v>$V$1066</v>
      </c>
      <c r="AG1458" t="str">
        <f t="shared" ca="1" si="296"/>
        <v>$J$1066</v>
      </c>
      <c r="AH1458" t="str">
        <f t="shared" ca="1" si="297"/>
        <v>b: C H ROBINSON | 2736036101</v>
      </c>
      <c r="AI1458" t="str">
        <f t="shared" ca="1" si="286"/>
        <v>$K$1066</v>
      </c>
      <c r="AJ1458" s="8">
        <f t="shared" si="287"/>
        <v>1.6260162601626016E-3</v>
      </c>
      <c r="AK1458" s="7">
        <f t="shared" si="288"/>
        <v>-560</v>
      </c>
      <c r="AL1458" s="7" t="str">
        <f t="shared" ca="1" si="298"/>
        <v>b: C H ROBINSON | 6080335055</v>
      </c>
      <c r="AM1458" t="b">
        <f t="shared" si="289"/>
        <v>0</v>
      </c>
    </row>
    <row r="1459" spans="3:39" x14ac:dyDescent="0.3">
      <c r="C1459" s="1" t="s">
        <v>1461</v>
      </c>
      <c r="D1459" s="1" t="s">
        <v>1462</v>
      </c>
      <c r="E1459" s="1" t="s">
        <v>39</v>
      </c>
      <c r="F1459" s="1" t="s">
        <v>87</v>
      </c>
      <c r="G1459" s="1" t="s">
        <v>1463</v>
      </c>
      <c r="H1459" s="1" t="s">
        <v>90</v>
      </c>
      <c r="I1459" s="1" t="s">
        <v>1464</v>
      </c>
      <c r="J1459" t="str">
        <f>TRIM(CONCATENATE(wiz[[#This Row],[SHIPPER..................]],wiz[[#This Row],[ZIP2..]],wiz[[#This Row],[ZIP3..]]))</f>
        <v>JONES MOTOR GROUP | 4482729836</v>
      </c>
      <c r="K1459" s="1">
        <v>1</v>
      </c>
      <c r="L1459" s="1">
        <v>1.3</v>
      </c>
      <c r="M1459" s="1">
        <v>0.27</v>
      </c>
      <c r="N1459" s="1">
        <v>574</v>
      </c>
      <c r="O1459" s="1">
        <v>0.76</v>
      </c>
      <c r="P1459" s="1">
        <v>140</v>
      </c>
      <c r="Q1459" s="1">
        <v>0.35</v>
      </c>
      <c r="R1459" s="1">
        <v>7</v>
      </c>
      <c r="S1459" s="1">
        <v>-140</v>
      </c>
      <c r="T1459" s="1">
        <v>81</v>
      </c>
      <c r="U1459" s="1">
        <v>-126</v>
      </c>
      <c r="V1459" s="1">
        <v>-185</v>
      </c>
      <c r="W1459" s="1">
        <v>46714</v>
      </c>
      <c r="X1459" s="1">
        <v>44827</v>
      </c>
      <c r="Y1459" s="1">
        <v>29836</v>
      </c>
      <c r="Z1459" s="1">
        <v>1.35</v>
      </c>
      <c r="AA1459" s="6">
        <f t="shared" si="290"/>
        <v>1</v>
      </c>
      <c r="AB1459" s="6">
        <f t="shared" si="291"/>
        <v>-185</v>
      </c>
      <c r="AC1459" s="6">
        <f t="shared" si="292"/>
        <v>-185</v>
      </c>
      <c r="AD1459" s="6">
        <f t="shared" si="293"/>
        <v>-185</v>
      </c>
      <c r="AE1459" s="7">
        <f t="shared" si="294"/>
        <v>-185</v>
      </c>
      <c r="AF1459" t="str">
        <f t="shared" ca="1" si="295"/>
        <v>$V$1110</v>
      </c>
      <c r="AG1459" t="str">
        <f t="shared" ca="1" si="296"/>
        <v>$J$1110</v>
      </c>
      <c r="AH1459" t="str">
        <f t="shared" ca="1" si="297"/>
        <v>b: FIFTH WHEEL FREIGH| 2863349440</v>
      </c>
      <c r="AI1459" t="str">
        <f t="shared" ca="1" si="286"/>
        <v>$K$1110</v>
      </c>
      <c r="AJ1459" s="8">
        <f t="shared" si="287"/>
        <v>1</v>
      </c>
      <c r="AK1459" s="7">
        <f t="shared" si="288"/>
        <v>-185</v>
      </c>
      <c r="AL1459" s="7" t="str">
        <f t="shared" ca="1" si="298"/>
        <v>b: FIFTH WHEEL FREIGH| 2863349440</v>
      </c>
      <c r="AM1459" t="str">
        <f t="shared" si="289"/>
        <v>JONES MOTOR GROUP | 4482729836</v>
      </c>
    </row>
    <row r="1460" spans="3:39" x14ac:dyDescent="0.3">
      <c r="C1460" s="1" t="s">
        <v>593</v>
      </c>
      <c r="D1460" s="1" t="s">
        <v>594</v>
      </c>
      <c r="E1460" s="1" t="s">
        <v>39</v>
      </c>
      <c r="F1460" s="1" t="s">
        <v>87</v>
      </c>
      <c r="G1460" s="1" t="s">
        <v>1465</v>
      </c>
      <c r="H1460" s="1" t="s">
        <v>70</v>
      </c>
      <c r="I1460" s="1" t="s">
        <v>71</v>
      </c>
      <c r="J1460" t="str">
        <f>TRIM(CONCATENATE(wiz[[#This Row],[SHIPPER..................]],wiz[[#This Row],[ZIP2..]],wiz[[#This Row],[ZIP3..]]))</f>
        <v>STANLEY BLACK AND DEC| 4486238301</v>
      </c>
      <c r="K1460" s="1">
        <v>81</v>
      </c>
      <c r="L1460" s="1">
        <v>1.41</v>
      </c>
      <c r="M1460" s="1">
        <v>0.21</v>
      </c>
      <c r="N1460" s="1">
        <v>563</v>
      </c>
      <c r="O1460" s="1">
        <v>0.92</v>
      </c>
      <c r="P1460" s="1">
        <v>56</v>
      </c>
      <c r="Q1460" s="1">
        <v>0.28999999999999998</v>
      </c>
      <c r="R1460" s="1">
        <v>0</v>
      </c>
      <c r="S1460" s="1">
        <v>-7</v>
      </c>
      <c r="T1460" s="1">
        <v>43</v>
      </c>
      <c r="U1460" s="1">
        <v>149</v>
      </c>
      <c r="V1460" s="1">
        <v>185</v>
      </c>
      <c r="W1460" s="1">
        <v>43551</v>
      </c>
      <c r="X1460" s="1">
        <v>44862</v>
      </c>
      <c r="Y1460" s="1">
        <v>38301</v>
      </c>
      <c r="Z1460" s="1">
        <v>1.4</v>
      </c>
      <c r="AA1460" s="6">
        <f t="shared" si="290"/>
        <v>394</v>
      </c>
      <c r="AB1460" s="6">
        <f t="shared" si="291"/>
        <v>14985</v>
      </c>
      <c r="AC1460" s="6">
        <f t="shared" si="292"/>
        <v>43893</v>
      </c>
      <c r="AD1460" s="6">
        <f t="shared" si="293"/>
        <v>111.40355329949239</v>
      </c>
      <c r="AE1460" s="7">
        <f t="shared" si="294"/>
        <v>-579</v>
      </c>
      <c r="AF1460" t="str">
        <f t="shared" ca="1" si="295"/>
        <v>$V$1983</v>
      </c>
      <c r="AG1460" t="str">
        <f t="shared" ca="1" si="296"/>
        <v>$J$1983</v>
      </c>
      <c r="AH1460" t="str">
        <f t="shared" ca="1" si="297"/>
        <v>STANLEY BLACK AND DEC| 3830176039</v>
      </c>
      <c r="AI1460" t="str">
        <f t="shared" ca="1" si="286"/>
        <v>$K$1983</v>
      </c>
      <c r="AJ1460" s="8">
        <f t="shared" si="287"/>
        <v>0.20558375634517767</v>
      </c>
      <c r="AK1460" s="7">
        <f t="shared" si="288"/>
        <v>111</v>
      </c>
      <c r="AL1460" s="7" t="str">
        <f t="shared" ca="1" si="298"/>
        <v>J M SMUCKER COMPANY | 3008345201</v>
      </c>
      <c r="AM1460" t="b">
        <f t="shared" si="289"/>
        <v>0</v>
      </c>
    </row>
    <row r="1461" spans="3:39" x14ac:dyDescent="0.3">
      <c r="C1461" s="1" t="s">
        <v>37</v>
      </c>
      <c r="D1461" s="1" t="s">
        <v>38</v>
      </c>
      <c r="E1461" s="1" t="s">
        <v>39</v>
      </c>
      <c r="F1461" s="1" t="s">
        <v>87</v>
      </c>
      <c r="G1461" s="1" t="s">
        <v>1450</v>
      </c>
      <c r="H1461" s="1" t="s">
        <v>70</v>
      </c>
      <c r="I1461" s="1" t="s">
        <v>860</v>
      </c>
      <c r="J1461" t="str">
        <f>TRIM(CONCATENATE(wiz[[#This Row],[SHIPPER..................]],wiz[[#This Row],[ZIP2..]],wiz[[#This Row],[ZIP3..]]))</f>
        <v>b: C H ROBINSON | 4469137743</v>
      </c>
      <c r="K1461" s="1">
        <v>1</v>
      </c>
      <c r="L1461" s="1">
        <v>1.34</v>
      </c>
      <c r="M1461" s="1">
        <v>0.27</v>
      </c>
      <c r="N1461" s="1">
        <v>454</v>
      </c>
      <c r="O1461" s="1">
        <v>0.97</v>
      </c>
      <c r="P1461" s="1">
        <v>26</v>
      </c>
      <c r="Q1461" s="1">
        <v>0.25</v>
      </c>
      <c r="R1461" s="1">
        <v>14</v>
      </c>
      <c r="S1461" s="1">
        <v>75</v>
      </c>
      <c r="T1461" s="1">
        <v>-1</v>
      </c>
      <c r="U1461" s="1">
        <v>-372</v>
      </c>
      <c r="V1461" s="1">
        <v>-298</v>
      </c>
      <c r="W1461" s="1">
        <v>44256</v>
      </c>
      <c r="X1461" s="1">
        <v>44691</v>
      </c>
      <c r="Y1461" s="1">
        <v>37743</v>
      </c>
      <c r="Z1461" s="1">
        <v>1.39</v>
      </c>
      <c r="AA1461" s="6">
        <f t="shared" si="290"/>
        <v>615</v>
      </c>
      <c r="AB1461" s="6">
        <f t="shared" si="291"/>
        <v>-298</v>
      </c>
      <c r="AC1461" s="6">
        <f t="shared" si="292"/>
        <v>-122022</v>
      </c>
      <c r="AD1461" s="6">
        <f t="shared" si="293"/>
        <v>-198.40975609756097</v>
      </c>
      <c r="AE1461" s="7">
        <f t="shared" si="294"/>
        <v>-1118</v>
      </c>
      <c r="AF1461" t="str">
        <f t="shared" ca="1" si="295"/>
        <v>$V$1066</v>
      </c>
      <c r="AG1461" t="str">
        <f t="shared" ca="1" si="296"/>
        <v>$J$1066</v>
      </c>
      <c r="AH1461" t="str">
        <f t="shared" ca="1" si="297"/>
        <v>b: C H ROBINSON | 2736036101</v>
      </c>
      <c r="AI1461" t="str">
        <f t="shared" ca="1" si="286"/>
        <v>$K$1066</v>
      </c>
      <c r="AJ1461" s="8">
        <f t="shared" si="287"/>
        <v>1.6260162601626016E-3</v>
      </c>
      <c r="AK1461" s="7">
        <f t="shared" si="288"/>
        <v>-560</v>
      </c>
      <c r="AL1461" s="7" t="str">
        <f t="shared" ca="1" si="298"/>
        <v>b: C H ROBINSON | 6080335055</v>
      </c>
      <c r="AM1461" t="b">
        <f t="shared" si="289"/>
        <v>0</v>
      </c>
    </row>
    <row r="1462" spans="3:39" x14ac:dyDescent="0.3">
      <c r="C1462" s="1" t="s">
        <v>1466</v>
      </c>
      <c r="D1462" s="1" t="s">
        <v>1467</v>
      </c>
      <c r="E1462" s="1" t="s">
        <v>39</v>
      </c>
      <c r="F1462" s="1" t="s">
        <v>87</v>
      </c>
      <c r="G1462" s="1" t="s">
        <v>1454</v>
      </c>
      <c r="H1462" s="1" t="s">
        <v>70</v>
      </c>
      <c r="I1462" s="1" t="s">
        <v>1468</v>
      </c>
      <c r="J1462" t="str">
        <f>TRIM(CONCATENATE(wiz[[#This Row],[SHIPPER..................]],wiz[[#This Row],[ZIP2..]],wiz[[#This Row],[ZIP3..]]))</f>
        <v>b: ODW LOGISTICS | 4301537857</v>
      </c>
      <c r="K1462" s="1">
        <v>1</v>
      </c>
      <c r="L1462" s="1">
        <v>1.61</v>
      </c>
      <c r="M1462" s="1">
        <v>0.27</v>
      </c>
      <c r="N1462" s="1">
        <v>400</v>
      </c>
      <c r="O1462" s="1">
        <v>1.78</v>
      </c>
      <c r="P1462" s="1">
        <v>41</v>
      </c>
      <c r="Q1462" s="1">
        <v>0.25</v>
      </c>
      <c r="R1462" s="1">
        <v>-25</v>
      </c>
      <c r="S1462" s="1">
        <v>11</v>
      </c>
      <c r="T1462" s="1">
        <v>-239</v>
      </c>
      <c r="U1462" s="1">
        <v>-341</v>
      </c>
      <c r="V1462" s="1">
        <v>-569</v>
      </c>
      <c r="W1462" s="1">
        <v>43055</v>
      </c>
      <c r="X1462" s="1">
        <v>43015</v>
      </c>
      <c r="Y1462" s="1">
        <v>37857</v>
      </c>
      <c r="Z1462" s="1">
        <v>1.66</v>
      </c>
      <c r="AA1462" s="6">
        <f t="shared" si="290"/>
        <v>1</v>
      </c>
      <c r="AB1462" s="6">
        <f t="shared" si="291"/>
        <v>-569</v>
      </c>
      <c r="AC1462" s="6">
        <f t="shared" si="292"/>
        <v>-569</v>
      </c>
      <c r="AD1462" s="6">
        <f t="shared" si="293"/>
        <v>-569</v>
      </c>
      <c r="AE1462" s="7">
        <f t="shared" si="294"/>
        <v>-569</v>
      </c>
      <c r="AF1462" t="str">
        <f t="shared" ca="1" si="295"/>
        <v>$V$1462</v>
      </c>
      <c r="AG1462" t="str">
        <f t="shared" ca="1" si="296"/>
        <v>$J$1462</v>
      </c>
      <c r="AH1462" t="str">
        <f t="shared" ca="1" si="297"/>
        <v>b: ODW LOGISTICS | 4301537857</v>
      </c>
      <c r="AI1462" t="str">
        <f t="shared" ca="1" si="286"/>
        <v>$K$1462</v>
      </c>
      <c r="AJ1462" s="8">
        <f t="shared" si="287"/>
        <v>1</v>
      </c>
      <c r="AK1462" s="7">
        <f t="shared" si="288"/>
        <v>-569</v>
      </c>
      <c r="AL1462" s="7" t="str">
        <f t="shared" ca="1" si="298"/>
        <v>b: ODW LOGISTICS | 4301537857</v>
      </c>
      <c r="AM1462" t="str">
        <f t="shared" si="289"/>
        <v>b: ODW LOGISTICS | 4301537857</v>
      </c>
    </row>
    <row r="1463" spans="3:39" x14ac:dyDescent="0.3">
      <c r="C1463" s="1" t="s">
        <v>37</v>
      </c>
      <c r="D1463" s="1" t="s">
        <v>38</v>
      </c>
      <c r="E1463" s="1" t="s">
        <v>39</v>
      </c>
      <c r="F1463" s="1" t="s">
        <v>87</v>
      </c>
      <c r="G1463" s="1" t="s">
        <v>190</v>
      </c>
      <c r="H1463" s="1" t="s">
        <v>70</v>
      </c>
      <c r="I1463" s="1" t="s">
        <v>578</v>
      </c>
      <c r="J1463" t="str">
        <f>TRIM(CONCATENATE(wiz[[#This Row],[SHIPPER..................]],wiz[[#This Row],[ZIP2..]],wiz[[#This Row],[ZIP3..]]))</f>
        <v>b: C H ROBINSON | 4480537121</v>
      </c>
      <c r="K1463" s="1">
        <v>1</v>
      </c>
      <c r="L1463" s="1">
        <v>1.45</v>
      </c>
      <c r="M1463" s="1">
        <v>0.27</v>
      </c>
      <c r="N1463" s="1">
        <v>466</v>
      </c>
      <c r="O1463" s="1">
        <v>1.63</v>
      </c>
      <c r="P1463" s="1">
        <v>93</v>
      </c>
      <c r="Q1463" s="1">
        <v>0.3</v>
      </c>
      <c r="R1463" s="1">
        <v>-28</v>
      </c>
      <c r="S1463" s="1">
        <v>-39</v>
      </c>
      <c r="T1463" s="1">
        <v>-157</v>
      </c>
      <c r="U1463" s="1">
        <v>-201</v>
      </c>
      <c r="V1463" s="1">
        <v>-397</v>
      </c>
      <c r="W1463" s="1">
        <v>43616</v>
      </c>
      <c r="X1463" s="1">
        <v>44805</v>
      </c>
      <c r="Y1463" s="1">
        <v>37121</v>
      </c>
      <c r="Z1463" s="1">
        <v>1.5</v>
      </c>
      <c r="AA1463" s="6">
        <f t="shared" si="290"/>
        <v>615</v>
      </c>
      <c r="AB1463" s="6">
        <f t="shared" si="291"/>
        <v>-397</v>
      </c>
      <c r="AC1463" s="6">
        <f t="shared" si="292"/>
        <v>-122022</v>
      </c>
      <c r="AD1463" s="6">
        <f t="shared" si="293"/>
        <v>-198.40975609756097</v>
      </c>
      <c r="AE1463" s="7">
        <f t="shared" si="294"/>
        <v>-1118</v>
      </c>
      <c r="AF1463" t="str">
        <f t="shared" ca="1" si="295"/>
        <v>$V$1066</v>
      </c>
      <c r="AG1463" t="str">
        <f t="shared" ca="1" si="296"/>
        <v>$J$1066</v>
      </c>
      <c r="AH1463" t="str">
        <f t="shared" ca="1" si="297"/>
        <v>b: C H ROBINSON | 2736036101</v>
      </c>
      <c r="AI1463" t="str">
        <f t="shared" ca="1" si="286"/>
        <v>$K$1066</v>
      </c>
      <c r="AJ1463" s="8">
        <f t="shared" si="287"/>
        <v>1.6260162601626016E-3</v>
      </c>
      <c r="AK1463" s="7">
        <f t="shared" si="288"/>
        <v>-560</v>
      </c>
      <c r="AL1463" s="7" t="str">
        <f t="shared" ca="1" si="298"/>
        <v>b: C H ROBINSON | 6080335055</v>
      </c>
      <c r="AM1463" t="b">
        <f t="shared" si="289"/>
        <v>0</v>
      </c>
    </row>
    <row r="1464" spans="3:39" x14ac:dyDescent="0.3">
      <c r="C1464" s="1" t="s">
        <v>1459</v>
      </c>
      <c r="D1464" s="1" t="s">
        <v>1460</v>
      </c>
      <c r="E1464" s="1" t="s">
        <v>39</v>
      </c>
      <c r="F1464" s="1" t="s">
        <v>87</v>
      </c>
      <c r="G1464" s="1" t="s">
        <v>85</v>
      </c>
      <c r="H1464" s="1" t="s">
        <v>70</v>
      </c>
      <c r="I1464" s="1" t="s">
        <v>611</v>
      </c>
      <c r="J1464" t="str">
        <f>TRIM(CONCATENATE(wiz[[#This Row],[SHIPPER..................]],wiz[[#This Row],[ZIP2..]],wiz[[#This Row],[ZIP3..]]))</f>
        <v>NEXT GENERATION | 4490137127</v>
      </c>
      <c r="K1464" s="1">
        <v>5</v>
      </c>
      <c r="L1464" s="1">
        <v>1.68</v>
      </c>
      <c r="M1464" s="1">
        <v>0.1</v>
      </c>
      <c r="N1464" s="1">
        <v>476</v>
      </c>
      <c r="O1464" s="1">
        <v>0.91</v>
      </c>
      <c r="P1464" s="1">
        <v>85</v>
      </c>
      <c r="Q1464" s="1">
        <v>0.31</v>
      </c>
      <c r="R1464" s="1">
        <v>52</v>
      </c>
      <c r="S1464" s="1">
        <v>-44</v>
      </c>
      <c r="T1464" s="1">
        <v>13</v>
      </c>
      <c r="U1464" s="1">
        <v>-92</v>
      </c>
      <c r="V1464" s="1">
        <v>-123</v>
      </c>
      <c r="W1464" s="1">
        <v>43162</v>
      </c>
      <c r="X1464" s="1">
        <v>44901</v>
      </c>
      <c r="Y1464" s="1">
        <v>37127</v>
      </c>
      <c r="Z1464" s="1">
        <v>1.56</v>
      </c>
      <c r="AA1464" s="6">
        <f t="shared" si="290"/>
        <v>21</v>
      </c>
      <c r="AB1464" s="6">
        <f t="shared" si="291"/>
        <v>-615</v>
      </c>
      <c r="AC1464" s="6">
        <f t="shared" si="292"/>
        <v>-952</v>
      </c>
      <c r="AD1464" s="6">
        <f t="shared" si="293"/>
        <v>-45.333333333333336</v>
      </c>
      <c r="AE1464" s="7">
        <f t="shared" si="294"/>
        <v>-139</v>
      </c>
      <c r="AF1464" t="str">
        <f t="shared" ca="1" si="295"/>
        <v>$V$1465</v>
      </c>
      <c r="AG1464" t="str">
        <f t="shared" ca="1" si="296"/>
        <v>$J$1465</v>
      </c>
      <c r="AH1464" t="str">
        <f t="shared" ca="1" si="297"/>
        <v>NEXT GENERATION | 4490137089</v>
      </c>
      <c r="AI1464" t="str">
        <f t="shared" ca="1" si="286"/>
        <v>$K$1465</v>
      </c>
      <c r="AJ1464" s="8">
        <f t="shared" si="287"/>
        <v>0.23809523809523808</v>
      </c>
      <c r="AK1464" s="7">
        <f t="shared" si="288"/>
        <v>-139</v>
      </c>
      <c r="AL1464" s="7" t="str">
        <f t="shared" ca="1" si="298"/>
        <v>NEXT GENERATION | 4490137089</v>
      </c>
      <c r="AM1464" t="b">
        <f t="shared" si="289"/>
        <v>0</v>
      </c>
    </row>
    <row r="1465" spans="3:39" x14ac:dyDescent="0.3">
      <c r="C1465" s="1" t="s">
        <v>1459</v>
      </c>
      <c r="D1465" s="1" t="s">
        <v>1460</v>
      </c>
      <c r="E1465" s="1" t="s">
        <v>39</v>
      </c>
      <c r="F1465" s="1" t="s">
        <v>87</v>
      </c>
      <c r="G1465" s="1" t="s">
        <v>85</v>
      </c>
      <c r="H1465" s="1" t="s">
        <v>70</v>
      </c>
      <c r="I1465" s="1" t="s">
        <v>828</v>
      </c>
      <c r="J1465" t="str">
        <f>TRIM(CONCATENATE(wiz[[#This Row],[SHIPPER..................]],wiz[[#This Row],[ZIP2..]],wiz[[#This Row],[ZIP3..]]))</f>
        <v>NEXT GENERATION | 4490137089</v>
      </c>
      <c r="K1465" s="1">
        <v>3</v>
      </c>
      <c r="L1465" s="1">
        <v>1.68</v>
      </c>
      <c r="M1465" s="1">
        <v>0.08</v>
      </c>
      <c r="N1465" s="1">
        <v>463</v>
      </c>
      <c r="O1465" s="1">
        <v>0.91</v>
      </c>
      <c r="P1465" s="1">
        <v>97</v>
      </c>
      <c r="Q1465" s="1">
        <v>0.32</v>
      </c>
      <c r="R1465" s="1">
        <v>60</v>
      </c>
      <c r="S1465" s="1">
        <v>-44</v>
      </c>
      <c r="T1465" s="1">
        <v>13</v>
      </c>
      <c r="U1465" s="1">
        <v>-108</v>
      </c>
      <c r="V1465" s="1">
        <v>-139</v>
      </c>
      <c r="W1465" s="1">
        <v>43055</v>
      </c>
      <c r="X1465" s="1">
        <v>44901</v>
      </c>
      <c r="Y1465" s="1">
        <v>37089</v>
      </c>
      <c r="Z1465" s="1">
        <v>1.54</v>
      </c>
      <c r="AA1465" s="6">
        <f t="shared" si="290"/>
        <v>21</v>
      </c>
      <c r="AB1465" s="6">
        <f t="shared" si="291"/>
        <v>-417</v>
      </c>
      <c r="AC1465" s="6">
        <f t="shared" si="292"/>
        <v>-952</v>
      </c>
      <c r="AD1465" s="6">
        <f t="shared" si="293"/>
        <v>-45.333333333333336</v>
      </c>
      <c r="AE1465" s="7">
        <f t="shared" si="294"/>
        <v>-139</v>
      </c>
      <c r="AF1465" t="str">
        <f t="shared" ca="1" si="295"/>
        <v>$V$1465</v>
      </c>
      <c r="AG1465" t="str">
        <f t="shared" ca="1" si="296"/>
        <v>$J$1465</v>
      </c>
      <c r="AH1465" t="str">
        <f t="shared" ca="1" si="297"/>
        <v>NEXT GENERATION | 4490137089</v>
      </c>
      <c r="AI1465" t="str">
        <f t="shared" ca="1" si="286"/>
        <v>$K$1465</v>
      </c>
      <c r="AJ1465" s="8">
        <f t="shared" si="287"/>
        <v>0.14285714285714285</v>
      </c>
      <c r="AK1465" s="7">
        <f t="shared" si="288"/>
        <v>-139</v>
      </c>
      <c r="AL1465" s="7" t="str">
        <f t="shared" ca="1" si="298"/>
        <v>NEXT GENERATION | 4490137089</v>
      </c>
      <c r="AM1465" t="str">
        <f t="shared" si="289"/>
        <v>NEXT GENERATION | 4490137089</v>
      </c>
    </row>
    <row r="1466" spans="3:39" x14ac:dyDescent="0.3">
      <c r="C1466" s="1" t="s">
        <v>1459</v>
      </c>
      <c r="D1466" s="1" t="s">
        <v>1460</v>
      </c>
      <c r="E1466" s="1" t="s">
        <v>39</v>
      </c>
      <c r="F1466" s="1" t="s">
        <v>87</v>
      </c>
      <c r="G1466" s="1" t="s">
        <v>85</v>
      </c>
      <c r="H1466" s="1" t="s">
        <v>70</v>
      </c>
      <c r="I1466" s="1" t="s">
        <v>1469</v>
      </c>
      <c r="J1466" t="str">
        <f>TRIM(CONCATENATE(wiz[[#This Row],[SHIPPER..................]],wiz[[#This Row],[ZIP2..]],wiz[[#This Row],[ZIP3..]]))</f>
        <v>NEXT GENERATION | 4490137187</v>
      </c>
      <c r="K1466" s="1">
        <v>5</v>
      </c>
      <c r="L1466" s="1">
        <v>1.79</v>
      </c>
      <c r="M1466" s="1">
        <v>0.11</v>
      </c>
      <c r="N1466" s="1">
        <v>472</v>
      </c>
      <c r="O1466" s="1">
        <v>0.78</v>
      </c>
      <c r="P1466" s="1">
        <v>65</v>
      </c>
      <c r="Q1466" s="1">
        <v>0.28999999999999998</v>
      </c>
      <c r="R1466" s="1">
        <v>49</v>
      </c>
      <c r="S1466" s="1">
        <v>-44</v>
      </c>
      <c r="T1466" s="1">
        <v>44</v>
      </c>
      <c r="U1466" s="1">
        <v>-40</v>
      </c>
      <c r="V1466" s="1">
        <v>-40</v>
      </c>
      <c r="W1466" s="1">
        <v>43162</v>
      </c>
      <c r="X1466" s="1">
        <v>44901</v>
      </c>
      <c r="Y1466" s="1">
        <v>37187</v>
      </c>
      <c r="Z1466" s="1">
        <v>1.68</v>
      </c>
      <c r="AA1466" s="6">
        <f t="shared" si="290"/>
        <v>21</v>
      </c>
      <c r="AB1466" s="6">
        <f t="shared" si="291"/>
        <v>-200</v>
      </c>
      <c r="AC1466" s="6">
        <f t="shared" si="292"/>
        <v>-952</v>
      </c>
      <c r="AD1466" s="6">
        <f t="shared" si="293"/>
        <v>-45.333333333333336</v>
      </c>
      <c r="AE1466" s="7">
        <f t="shared" si="294"/>
        <v>-139</v>
      </c>
      <c r="AF1466" t="str">
        <f t="shared" ca="1" si="295"/>
        <v>$V$1465</v>
      </c>
      <c r="AG1466" t="str">
        <f t="shared" ca="1" si="296"/>
        <v>$J$1465</v>
      </c>
      <c r="AH1466" t="str">
        <f t="shared" ca="1" si="297"/>
        <v>NEXT GENERATION | 4490137089</v>
      </c>
      <c r="AI1466" t="str">
        <f t="shared" ca="1" si="286"/>
        <v>$K$1465</v>
      </c>
      <c r="AJ1466" s="8">
        <f t="shared" si="287"/>
        <v>0.23809523809523808</v>
      </c>
      <c r="AK1466" s="7">
        <f t="shared" si="288"/>
        <v>-139</v>
      </c>
      <c r="AL1466" s="7" t="str">
        <f t="shared" ca="1" si="298"/>
        <v>NEXT GENERATION | 4490137089</v>
      </c>
      <c r="AM1466" t="b">
        <f t="shared" si="289"/>
        <v>0</v>
      </c>
    </row>
    <row r="1467" spans="3:39" x14ac:dyDescent="0.3">
      <c r="C1467" s="1" t="s">
        <v>148</v>
      </c>
      <c r="D1467" s="1" t="s">
        <v>149</v>
      </c>
      <c r="E1467" s="1" t="s">
        <v>39</v>
      </c>
      <c r="F1467" s="1" t="s">
        <v>87</v>
      </c>
      <c r="G1467" s="1" t="s">
        <v>1047</v>
      </c>
      <c r="H1467" s="1" t="s">
        <v>140</v>
      </c>
      <c r="I1467" s="1" t="s">
        <v>207</v>
      </c>
      <c r="J1467" t="str">
        <f>TRIM(CONCATENATE(wiz[[#This Row],[SHIPPER..................]],wiz[[#This Row],[ZIP2..]],wiz[[#This Row],[ZIP3..]]))</f>
        <v>BRIGGS AND STRATTON | 4304053201</v>
      </c>
      <c r="K1467" s="1">
        <v>2</v>
      </c>
      <c r="L1467" s="1">
        <v>1.87</v>
      </c>
      <c r="M1467" s="1">
        <v>0.2</v>
      </c>
      <c r="N1467" s="1">
        <v>370</v>
      </c>
      <c r="O1467" s="1">
        <v>0.71</v>
      </c>
      <c r="P1467" s="1">
        <v>60</v>
      </c>
      <c r="Q1467" s="1">
        <v>0.3</v>
      </c>
      <c r="R1467" s="1">
        <v>46</v>
      </c>
      <c r="S1467" s="1">
        <v>-6</v>
      </c>
      <c r="T1467" s="1">
        <v>15</v>
      </c>
      <c r="U1467" s="1">
        <v>50</v>
      </c>
      <c r="V1467" s="1">
        <v>59</v>
      </c>
      <c r="W1467" s="1">
        <v>43025</v>
      </c>
      <c r="X1467" s="1">
        <v>43040</v>
      </c>
      <c r="Y1467" s="1">
        <v>53201</v>
      </c>
      <c r="Z1467" s="1">
        <v>1.85</v>
      </c>
      <c r="AA1467" s="6">
        <f t="shared" si="290"/>
        <v>306</v>
      </c>
      <c r="AB1467" s="6">
        <f t="shared" si="291"/>
        <v>118</v>
      </c>
      <c r="AC1467" s="6">
        <f t="shared" si="292"/>
        <v>-34266</v>
      </c>
      <c r="AD1467" s="6">
        <f t="shared" si="293"/>
        <v>-111.98039215686275</v>
      </c>
      <c r="AE1467" s="7">
        <f t="shared" si="294"/>
        <v>-566</v>
      </c>
      <c r="AF1467" t="str">
        <f t="shared" ca="1" si="295"/>
        <v>$V$939</v>
      </c>
      <c r="AG1467" t="str">
        <f t="shared" ca="1" si="296"/>
        <v>$J$939</v>
      </c>
      <c r="AH1467" t="str">
        <f t="shared" ca="1" si="297"/>
        <v>BRIGGS AND STRATTON | 6390129456</v>
      </c>
      <c r="AI1467" t="str">
        <f t="shared" ca="1" si="286"/>
        <v>$K$939</v>
      </c>
      <c r="AJ1467" s="8">
        <f t="shared" si="287"/>
        <v>6.5359477124183009E-3</v>
      </c>
      <c r="AK1467" s="7">
        <f t="shared" si="288"/>
        <v>-222</v>
      </c>
      <c r="AL1467" s="7" t="str">
        <f t="shared" ca="1" si="298"/>
        <v>BRIDGESTONE FIRESTONE| 2982960559</v>
      </c>
      <c r="AM1467" t="b">
        <f t="shared" si="289"/>
        <v>0</v>
      </c>
    </row>
    <row r="1468" spans="3:39" x14ac:dyDescent="0.3">
      <c r="C1468" s="1" t="s">
        <v>37</v>
      </c>
      <c r="D1468" s="1" t="s">
        <v>38</v>
      </c>
      <c r="E1468" s="1" t="s">
        <v>39</v>
      </c>
      <c r="F1468" s="1" t="s">
        <v>87</v>
      </c>
      <c r="G1468" s="1" t="s">
        <v>1322</v>
      </c>
      <c r="H1468" s="1" t="s">
        <v>40</v>
      </c>
      <c r="I1468" s="1" t="s">
        <v>916</v>
      </c>
      <c r="J1468" t="str">
        <f>TRIM(CONCATENATE(wiz[[#This Row],[SHIPPER..................]],wiz[[#This Row],[ZIP2..]],wiz[[#This Row],[ZIP3..]]))</f>
        <v>b: C H ROBINSON | 4360135020</v>
      </c>
      <c r="K1468" s="1">
        <v>1</v>
      </c>
      <c r="L1468" s="1">
        <v>1.49</v>
      </c>
      <c r="M1468" s="1">
        <v>0.27</v>
      </c>
      <c r="N1468" s="1">
        <v>682</v>
      </c>
      <c r="O1468" s="1">
        <v>2.41</v>
      </c>
      <c r="P1468" s="1">
        <v>101</v>
      </c>
      <c r="Q1468" s="1">
        <v>0.35</v>
      </c>
      <c r="R1468" s="1">
        <v>-20</v>
      </c>
      <c r="S1468" s="1">
        <v>-65</v>
      </c>
      <c r="T1468" s="1">
        <v>-242</v>
      </c>
      <c r="U1468" s="1">
        <v>-498</v>
      </c>
      <c r="V1468" s="1">
        <v>-805</v>
      </c>
      <c r="W1468" s="1">
        <v>44256</v>
      </c>
      <c r="X1468" s="1">
        <v>43601</v>
      </c>
      <c r="Y1468" s="1">
        <v>35020</v>
      </c>
      <c r="Z1468" s="1">
        <v>1.54</v>
      </c>
      <c r="AA1468" s="6">
        <f t="shared" si="290"/>
        <v>615</v>
      </c>
      <c r="AB1468" s="6">
        <f t="shared" si="291"/>
        <v>-805</v>
      </c>
      <c r="AC1468" s="6">
        <f t="shared" si="292"/>
        <v>-122022</v>
      </c>
      <c r="AD1468" s="6">
        <f t="shared" si="293"/>
        <v>-198.40975609756097</v>
      </c>
      <c r="AE1468" s="7">
        <f t="shared" si="294"/>
        <v>-1118</v>
      </c>
      <c r="AF1468" t="str">
        <f t="shared" ca="1" si="295"/>
        <v>$V$1066</v>
      </c>
      <c r="AG1468" t="str">
        <f t="shared" ca="1" si="296"/>
        <v>$J$1066</v>
      </c>
      <c r="AH1468" t="str">
        <f t="shared" ca="1" si="297"/>
        <v>b: C H ROBINSON | 2736036101</v>
      </c>
      <c r="AI1468" t="str">
        <f t="shared" ca="1" si="286"/>
        <v>$K$1066</v>
      </c>
      <c r="AJ1468" s="8">
        <f t="shared" si="287"/>
        <v>1.6260162601626016E-3</v>
      </c>
      <c r="AK1468" s="7">
        <f t="shared" si="288"/>
        <v>-560</v>
      </c>
      <c r="AL1468" s="7" t="str">
        <f t="shared" ca="1" si="298"/>
        <v>b: C H ROBINSON | 6080335055</v>
      </c>
      <c r="AM1468" t="b">
        <f t="shared" si="289"/>
        <v>0</v>
      </c>
    </row>
    <row r="1469" spans="3:39" x14ac:dyDescent="0.3">
      <c r="C1469" s="1" t="s">
        <v>37</v>
      </c>
      <c r="D1469" s="1" t="s">
        <v>38</v>
      </c>
      <c r="E1469" s="1" t="s">
        <v>39</v>
      </c>
      <c r="F1469" s="1" t="s">
        <v>87</v>
      </c>
      <c r="G1469" s="1" t="s">
        <v>1322</v>
      </c>
      <c r="H1469" s="1" t="s">
        <v>40</v>
      </c>
      <c r="I1469" s="1" t="s">
        <v>171</v>
      </c>
      <c r="J1469" t="str">
        <f>TRIM(CONCATENATE(wiz[[#This Row],[SHIPPER..................]],wiz[[#This Row],[ZIP2..]],wiz[[#This Row],[ZIP3..]]))</f>
        <v>b: C H ROBINSON | 4360136801</v>
      </c>
      <c r="K1469" s="1">
        <v>1</v>
      </c>
      <c r="L1469" s="1">
        <v>1.55</v>
      </c>
      <c r="M1469" s="1">
        <v>0.27</v>
      </c>
      <c r="N1469" s="1">
        <v>768</v>
      </c>
      <c r="O1469" s="1">
        <v>1.81</v>
      </c>
      <c r="P1469" s="1">
        <v>65</v>
      </c>
      <c r="Q1469" s="1">
        <v>0.3</v>
      </c>
      <c r="R1469" s="1">
        <v>-46</v>
      </c>
      <c r="S1469" s="1">
        <v>-65</v>
      </c>
      <c r="T1469" s="1">
        <v>-2</v>
      </c>
      <c r="U1469" s="1">
        <v>-137</v>
      </c>
      <c r="V1469" s="1">
        <v>-204</v>
      </c>
      <c r="W1469" s="1">
        <v>48030</v>
      </c>
      <c r="X1469" s="1">
        <v>43601</v>
      </c>
      <c r="Y1469" s="1">
        <v>36801</v>
      </c>
      <c r="Z1469" s="1">
        <v>1.6</v>
      </c>
      <c r="AA1469" s="6">
        <f t="shared" si="290"/>
        <v>615</v>
      </c>
      <c r="AB1469" s="6">
        <f t="shared" si="291"/>
        <v>-204</v>
      </c>
      <c r="AC1469" s="6">
        <f t="shared" si="292"/>
        <v>-122022</v>
      </c>
      <c r="AD1469" s="6">
        <f t="shared" si="293"/>
        <v>-198.40975609756097</v>
      </c>
      <c r="AE1469" s="7">
        <f t="shared" si="294"/>
        <v>-1118</v>
      </c>
      <c r="AF1469" t="str">
        <f t="shared" ca="1" si="295"/>
        <v>$V$1066</v>
      </c>
      <c r="AG1469" t="str">
        <f t="shared" ca="1" si="296"/>
        <v>$J$1066</v>
      </c>
      <c r="AH1469" t="str">
        <f t="shared" ca="1" si="297"/>
        <v>b: C H ROBINSON | 2736036101</v>
      </c>
      <c r="AI1469" t="str">
        <f t="shared" ca="1" si="286"/>
        <v>$K$1066</v>
      </c>
      <c r="AJ1469" s="8">
        <f t="shared" si="287"/>
        <v>1.6260162601626016E-3</v>
      </c>
      <c r="AK1469" s="7">
        <f t="shared" si="288"/>
        <v>-560</v>
      </c>
      <c r="AL1469" s="7" t="str">
        <f t="shared" ca="1" si="298"/>
        <v>b: C H ROBINSON | 6080335055</v>
      </c>
      <c r="AM1469" t="b">
        <f t="shared" si="289"/>
        <v>0</v>
      </c>
    </row>
    <row r="1470" spans="3:39" x14ac:dyDescent="0.3">
      <c r="C1470" s="1" t="s">
        <v>37</v>
      </c>
      <c r="D1470" s="1" t="s">
        <v>38</v>
      </c>
      <c r="E1470" s="1" t="s">
        <v>39</v>
      </c>
      <c r="F1470" s="1" t="s">
        <v>87</v>
      </c>
      <c r="G1470" s="1" t="s">
        <v>1470</v>
      </c>
      <c r="H1470" s="1" t="s">
        <v>50</v>
      </c>
      <c r="I1470" s="1" t="s">
        <v>399</v>
      </c>
      <c r="J1470" t="str">
        <f>TRIM(CONCATENATE(wiz[[#This Row],[SHIPPER..................]],wiz[[#This Row],[ZIP2..]],wiz[[#This Row],[ZIP3..]]))</f>
        <v>b: C H ROBINSON | 4355130253</v>
      </c>
      <c r="K1470" s="1">
        <v>2</v>
      </c>
      <c r="L1470" s="1">
        <v>1.18</v>
      </c>
      <c r="M1470" s="1">
        <v>0.27</v>
      </c>
      <c r="N1470" s="1">
        <v>687</v>
      </c>
      <c r="O1470" s="1">
        <v>1.39</v>
      </c>
      <c r="P1470" s="1">
        <v>80</v>
      </c>
      <c r="Q1470" s="1">
        <v>0.3</v>
      </c>
      <c r="R1470" s="1">
        <v>-29</v>
      </c>
      <c r="S1470" s="1">
        <v>-66</v>
      </c>
      <c r="T1470" s="1">
        <v>0</v>
      </c>
      <c r="U1470" s="1">
        <v>-276</v>
      </c>
      <c r="V1470" s="1">
        <v>-342</v>
      </c>
      <c r="W1470" s="1">
        <v>45889</v>
      </c>
      <c r="X1470" s="1">
        <v>43551</v>
      </c>
      <c r="Y1470" s="1">
        <v>30253</v>
      </c>
      <c r="Z1470" s="1">
        <v>1.23</v>
      </c>
      <c r="AA1470" s="6">
        <f t="shared" si="290"/>
        <v>615</v>
      </c>
      <c r="AB1470" s="6">
        <f t="shared" si="291"/>
        <v>-684</v>
      </c>
      <c r="AC1470" s="6">
        <f t="shared" si="292"/>
        <v>-122022</v>
      </c>
      <c r="AD1470" s="6">
        <f t="shared" si="293"/>
        <v>-198.40975609756097</v>
      </c>
      <c r="AE1470" s="7">
        <f t="shared" si="294"/>
        <v>-1118</v>
      </c>
      <c r="AF1470" t="str">
        <f t="shared" ca="1" si="295"/>
        <v>$V$1066</v>
      </c>
      <c r="AG1470" t="str">
        <f t="shared" ca="1" si="296"/>
        <v>$J$1066</v>
      </c>
      <c r="AH1470" t="str">
        <f t="shared" ca="1" si="297"/>
        <v>b: C H ROBINSON | 2736036101</v>
      </c>
      <c r="AI1470" t="str">
        <f t="shared" ca="1" si="286"/>
        <v>$K$1066</v>
      </c>
      <c r="AJ1470" s="8">
        <f t="shared" si="287"/>
        <v>3.2520325203252032E-3</v>
      </c>
      <c r="AK1470" s="7">
        <f t="shared" si="288"/>
        <v>-560</v>
      </c>
      <c r="AL1470" s="7" t="str">
        <f t="shared" ca="1" si="298"/>
        <v>b: C H ROBINSON | 6080335055</v>
      </c>
      <c r="AM1470" t="b">
        <f t="shared" si="289"/>
        <v>0</v>
      </c>
    </row>
    <row r="1471" spans="3:39" x14ac:dyDescent="0.3">
      <c r="C1471" s="1" t="s">
        <v>37</v>
      </c>
      <c r="D1471" s="1" t="s">
        <v>38</v>
      </c>
      <c r="E1471" s="1" t="s">
        <v>39</v>
      </c>
      <c r="F1471" s="1" t="s">
        <v>87</v>
      </c>
      <c r="G1471" s="1" t="s">
        <v>1471</v>
      </c>
      <c r="H1471" s="1" t="s">
        <v>50</v>
      </c>
      <c r="I1471" s="1" t="s">
        <v>543</v>
      </c>
      <c r="J1471" t="str">
        <f>TRIM(CONCATENATE(wiz[[#This Row],[SHIPPER..................]],wiz[[#This Row],[ZIP2..]],wiz[[#This Row],[ZIP3..]]))</f>
        <v>b: C H ROBINSON | 4536530174</v>
      </c>
      <c r="K1471" s="1">
        <v>1</v>
      </c>
      <c r="L1471" s="1">
        <v>1.05</v>
      </c>
      <c r="M1471" s="1">
        <v>0.27</v>
      </c>
      <c r="N1471" s="1">
        <v>568</v>
      </c>
      <c r="O1471" s="1">
        <v>1.1000000000000001</v>
      </c>
      <c r="P1471" s="1">
        <v>75</v>
      </c>
      <c r="Q1471" s="1">
        <v>0.3</v>
      </c>
      <c r="R1471" s="1">
        <v>-34</v>
      </c>
      <c r="S1471" s="1">
        <v>-131</v>
      </c>
      <c r="T1471" s="1">
        <v>0</v>
      </c>
      <c r="U1471" s="1">
        <v>-363</v>
      </c>
      <c r="V1471" s="1">
        <v>-494</v>
      </c>
      <c r="W1471" s="1">
        <v>43123</v>
      </c>
      <c r="X1471" s="1">
        <v>45365</v>
      </c>
      <c r="Y1471" s="1">
        <v>30174</v>
      </c>
      <c r="Z1471" s="1">
        <v>1.1000000000000001</v>
      </c>
      <c r="AA1471" s="6">
        <f t="shared" si="290"/>
        <v>615</v>
      </c>
      <c r="AB1471" s="6">
        <f t="shared" si="291"/>
        <v>-494</v>
      </c>
      <c r="AC1471" s="6">
        <f t="shared" si="292"/>
        <v>-122022</v>
      </c>
      <c r="AD1471" s="6">
        <f t="shared" si="293"/>
        <v>-198.40975609756097</v>
      </c>
      <c r="AE1471" s="7">
        <f t="shared" si="294"/>
        <v>-1118</v>
      </c>
      <c r="AF1471" t="str">
        <f t="shared" ca="1" si="295"/>
        <v>$V$1066</v>
      </c>
      <c r="AG1471" t="str">
        <f t="shared" ca="1" si="296"/>
        <v>$J$1066</v>
      </c>
      <c r="AH1471" t="str">
        <f t="shared" ca="1" si="297"/>
        <v>b: C H ROBINSON | 2736036101</v>
      </c>
      <c r="AI1471" t="str">
        <f t="shared" ca="1" si="286"/>
        <v>$K$1066</v>
      </c>
      <c r="AJ1471" s="8">
        <f t="shared" si="287"/>
        <v>1.6260162601626016E-3</v>
      </c>
      <c r="AK1471" s="7">
        <f t="shared" si="288"/>
        <v>-560</v>
      </c>
      <c r="AL1471" s="7" t="str">
        <f t="shared" ca="1" si="298"/>
        <v>b: C H ROBINSON | 6080335055</v>
      </c>
      <c r="AM1471" t="b">
        <f t="shared" si="289"/>
        <v>0</v>
      </c>
    </row>
    <row r="1472" spans="3:39" x14ac:dyDescent="0.3">
      <c r="C1472" s="1" t="s">
        <v>37</v>
      </c>
      <c r="D1472" s="1" t="s">
        <v>38</v>
      </c>
      <c r="E1472" s="1" t="s">
        <v>39</v>
      </c>
      <c r="F1472" s="1" t="s">
        <v>87</v>
      </c>
      <c r="G1472" s="1" t="s">
        <v>1322</v>
      </c>
      <c r="H1472" s="1" t="s">
        <v>50</v>
      </c>
      <c r="I1472" s="1" t="s">
        <v>430</v>
      </c>
      <c r="J1472" t="str">
        <f>TRIM(CONCATENATE(wiz[[#This Row],[SHIPPER..................]],wiz[[#This Row],[ZIP2..]],wiz[[#This Row],[ZIP3..]]))</f>
        <v>b: C H ROBINSON | 4360130272</v>
      </c>
      <c r="K1472" s="1">
        <v>1</v>
      </c>
      <c r="L1472" s="1">
        <v>1.43</v>
      </c>
      <c r="M1472" s="1">
        <v>0.27</v>
      </c>
      <c r="N1472" s="1">
        <v>676</v>
      </c>
      <c r="O1472" s="1">
        <v>1.39</v>
      </c>
      <c r="P1472" s="1">
        <v>45</v>
      </c>
      <c r="Q1472" s="1">
        <v>0.25</v>
      </c>
      <c r="R1472" s="1">
        <v>-41</v>
      </c>
      <c r="S1472" s="1">
        <v>-65</v>
      </c>
      <c r="T1472" s="1">
        <v>0</v>
      </c>
      <c r="U1472" s="1">
        <v>-98</v>
      </c>
      <c r="V1472" s="1">
        <v>-163</v>
      </c>
      <c r="W1472" s="1">
        <v>45839</v>
      </c>
      <c r="X1472" s="1">
        <v>43601</v>
      </c>
      <c r="Y1472" s="1">
        <v>30272</v>
      </c>
      <c r="Z1472" s="1">
        <v>1.48</v>
      </c>
      <c r="AA1472" s="6">
        <f t="shared" si="290"/>
        <v>615</v>
      </c>
      <c r="AB1472" s="6">
        <f t="shared" si="291"/>
        <v>-163</v>
      </c>
      <c r="AC1472" s="6">
        <f t="shared" si="292"/>
        <v>-122022</v>
      </c>
      <c r="AD1472" s="6">
        <f t="shared" si="293"/>
        <v>-198.40975609756097</v>
      </c>
      <c r="AE1472" s="7">
        <f t="shared" si="294"/>
        <v>-1118</v>
      </c>
      <c r="AF1472" t="str">
        <f t="shared" ca="1" si="295"/>
        <v>$V$1066</v>
      </c>
      <c r="AG1472" t="str">
        <f t="shared" ca="1" si="296"/>
        <v>$J$1066</v>
      </c>
      <c r="AH1472" t="str">
        <f t="shared" ca="1" si="297"/>
        <v>b: C H ROBINSON | 2736036101</v>
      </c>
      <c r="AI1472" t="str">
        <f t="shared" ca="1" si="286"/>
        <v>$K$1066</v>
      </c>
      <c r="AJ1472" s="8">
        <f t="shared" si="287"/>
        <v>1.6260162601626016E-3</v>
      </c>
      <c r="AK1472" s="7">
        <f t="shared" si="288"/>
        <v>-560</v>
      </c>
      <c r="AL1472" s="7" t="str">
        <f t="shared" ca="1" si="298"/>
        <v>b: C H ROBINSON | 6080335055</v>
      </c>
      <c r="AM1472" t="b">
        <f t="shared" si="289"/>
        <v>0</v>
      </c>
    </row>
    <row r="1473" spans="3:39" x14ac:dyDescent="0.3">
      <c r="C1473" s="1" t="s">
        <v>37</v>
      </c>
      <c r="D1473" s="1" t="s">
        <v>38</v>
      </c>
      <c r="E1473" s="1" t="s">
        <v>39</v>
      </c>
      <c r="F1473" s="1" t="s">
        <v>87</v>
      </c>
      <c r="G1473" s="1" t="s">
        <v>1322</v>
      </c>
      <c r="H1473" s="1" t="s">
        <v>50</v>
      </c>
      <c r="I1473" s="1" t="s">
        <v>399</v>
      </c>
      <c r="J1473" t="str">
        <f>TRIM(CONCATENATE(wiz[[#This Row],[SHIPPER..................]],wiz[[#This Row],[ZIP2..]],wiz[[#This Row],[ZIP3..]]))</f>
        <v>b: C H ROBINSON | 4360130253</v>
      </c>
      <c r="K1473" s="1">
        <v>10</v>
      </c>
      <c r="L1473" s="1">
        <v>1.51</v>
      </c>
      <c r="M1473" s="1">
        <v>0.27</v>
      </c>
      <c r="N1473" s="1">
        <v>702</v>
      </c>
      <c r="O1473" s="1">
        <v>1.79</v>
      </c>
      <c r="P1473" s="1">
        <v>86</v>
      </c>
      <c r="Q1473" s="1">
        <v>0.31</v>
      </c>
      <c r="R1473" s="1">
        <v>-41</v>
      </c>
      <c r="S1473" s="1">
        <v>-65</v>
      </c>
      <c r="T1473" s="1">
        <v>-43</v>
      </c>
      <c r="U1473" s="1">
        <v>-52</v>
      </c>
      <c r="V1473" s="1">
        <v>-160</v>
      </c>
      <c r="W1473" s="1">
        <v>48138</v>
      </c>
      <c r="X1473" s="1">
        <v>43601</v>
      </c>
      <c r="Y1473" s="1">
        <v>30253</v>
      </c>
      <c r="Z1473" s="1">
        <v>1.56</v>
      </c>
      <c r="AA1473" s="6">
        <f t="shared" si="290"/>
        <v>615</v>
      </c>
      <c r="AB1473" s="6">
        <f t="shared" si="291"/>
        <v>-1600</v>
      </c>
      <c r="AC1473" s="6">
        <f t="shared" si="292"/>
        <v>-122022</v>
      </c>
      <c r="AD1473" s="6">
        <f t="shared" si="293"/>
        <v>-198.40975609756097</v>
      </c>
      <c r="AE1473" s="7">
        <f t="shared" si="294"/>
        <v>-1118</v>
      </c>
      <c r="AF1473" t="str">
        <f t="shared" ca="1" si="295"/>
        <v>$V$1066</v>
      </c>
      <c r="AG1473" t="str">
        <f t="shared" ca="1" si="296"/>
        <v>$J$1066</v>
      </c>
      <c r="AH1473" t="str">
        <f t="shared" ca="1" si="297"/>
        <v>b: C H ROBINSON | 2736036101</v>
      </c>
      <c r="AI1473" t="str">
        <f t="shared" ca="1" si="286"/>
        <v>$K$1066</v>
      </c>
      <c r="AJ1473" s="8">
        <f t="shared" si="287"/>
        <v>1.6260162601626018E-2</v>
      </c>
      <c r="AK1473" s="7">
        <f t="shared" si="288"/>
        <v>-560</v>
      </c>
      <c r="AL1473" s="7" t="str">
        <f t="shared" ca="1" si="298"/>
        <v>b: C H ROBINSON | 6080335055</v>
      </c>
      <c r="AM1473" t="b">
        <f t="shared" si="289"/>
        <v>0</v>
      </c>
    </row>
    <row r="1474" spans="3:39" x14ac:dyDescent="0.3">
      <c r="C1474" s="1" t="s">
        <v>37</v>
      </c>
      <c r="D1474" s="1" t="s">
        <v>38</v>
      </c>
      <c r="E1474" s="1" t="s">
        <v>39</v>
      </c>
      <c r="F1474" s="1" t="s">
        <v>87</v>
      </c>
      <c r="G1474" s="1" t="s">
        <v>1472</v>
      </c>
      <c r="H1474" s="1" t="s">
        <v>50</v>
      </c>
      <c r="I1474" s="1" t="s">
        <v>308</v>
      </c>
      <c r="J1474" t="str">
        <f>TRIM(CONCATENATE(wiz[[#This Row],[SHIPPER..................]],wiz[[#This Row],[ZIP2..]],wiz[[#This Row],[ZIP3..]]))</f>
        <v>b: C H ROBINSON | 4589530012</v>
      </c>
      <c r="K1474" s="1">
        <v>1</v>
      </c>
      <c r="L1474" s="1">
        <v>1.54</v>
      </c>
      <c r="M1474" s="1">
        <v>0.28000000000000003</v>
      </c>
      <c r="N1474" s="1">
        <v>604</v>
      </c>
      <c r="O1474" s="1">
        <v>1.04</v>
      </c>
      <c r="P1474" s="1">
        <v>100</v>
      </c>
      <c r="Q1474" s="1">
        <v>0.3</v>
      </c>
      <c r="R1474" s="1">
        <v>-43</v>
      </c>
      <c r="S1474" s="1">
        <v>-163</v>
      </c>
      <c r="T1474" s="1">
        <v>41</v>
      </c>
      <c r="U1474" s="1">
        <v>-58</v>
      </c>
      <c r="V1474" s="1">
        <v>-180</v>
      </c>
      <c r="W1474" s="1">
        <v>43125</v>
      </c>
      <c r="X1474" s="1">
        <v>45895</v>
      </c>
      <c r="Y1474" s="1">
        <v>30012</v>
      </c>
      <c r="Z1474" s="1">
        <v>1.6</v>
      </c>
      <c r="AA1474" s="6">
        <f t="shared" si="290"/>
        <v>615</v>
      </c>
      <c r="AB1474" s="6">
        <f t="shared" si="291"/>
        <v>-180</v>
      </c>
      <c r="AC1474" s="6">
        <f t="shared" si="292"/>
        <v>-122022</v>
      </c>
      <c r="AD1474" s="6">
        <f t="shared" si="293"/>
        <v>-198.40975609756097</v>
      </c>
      <c r="AE1474" s="7">
        <f t="shared" si="294"/>
        <v>-1118</v>
      </c>
      <c r="AF1474" t="str">
        <f t="shared" ca="1" si="295"/>
        <v>$V$1066</v>
      </c>
      <c r="AG1474" t="str">
        <f t="shared" ca="1" si="296"/>
        <v>$J$1066</v>
      </c>
      <c r="AH1474" t="str">
        <f t="shared" ca="1" si="297"/>
        <v>b: C H ROBINSON | 2736036101</v>
      </c>
      <c r="AI1474" t="str">
        <f t="shared" ref="AI1474:AI1537" ca="1" si="299">REPLACE(AF1474,2,1,"K")</f>
        <v>$K$1066</v>
      </c>
      <c r="AJ1474" s="8">
        <f t="shared" ref="AJ1474:AJ1537" si="300">K1474/AA1474</f>
        <v>1.6260162601626016E-3</v>
      </c>
      <c r="AK1474" s="7">
        <f t="shared" ref="AK1474:AK1537" si="301">_xlfn.MINIFS($V$3:$V$2378,$C$3:$C$2378,C1474,$AJ$3:$AJ$2378,"&gt;0.05")</f>
        <v>-560</v>
      </c>
      <c r="AL1474" s="7" t="str">
        <f t="shared" ca="1" si="298"/>
        <v>b: C H ROBINSON | 6080335055</v>
      </c>
      <c r="AM1474" t="b">
        <f t="shared" ref="AM1474:AM1537" si="302">IF(AK1474=V1474,J1474,FALSE)</f>
        <v>0</v>
      </c>
    </row>
    <row r="1475" spans="3:39" x14ac:dyDescent="0.3">
      <c r="C1475" s="1" t="s">
        <v>432</v>
      </c>
      <c r="D1475" s="1" t="s">
        <v>433</v>
      </c>
      <c r="E1475" s="1" t="s">
        <v>39</v>
      </c>
      <c r="F1475" s="1" t="s">
        <v>87</v>
      </c>
      <c r="G1475" s="1" t="s">
        <v>88</v>
      </c>
      <c r="H1475" s="1" t="s">
        <v>50</v>
      </c>
      <c r="I1475" s="1" t="s">
        <v>313</v>
      </c>
      <c r="J1475" t="str">
        <f>TRIM(CONCATENATE(wiz[[#This Row],[SHIPPER..................]],wiz[[#This Row],[ZIP2..]],wiz[[#This Row],[ZIP3..]]))</f>
        <v>b: UBER FREIGHT LLC | 4583930057</v>
      </c>
      <c r="K1475" s="1">
        <v>1</v>
      </c>
      <c r="L1475" s="1">
        <v>1.41</v>
      </c>
      <c r="M1475" s="1">
        <v>0.27</v>
      </c>
      <c r="N1475" s="1">
        <v>616</v>
      </c>
      <c r="O1475" s="1">
        <v>1.21</v>
      </c>
      <c r="P1475" s="1">
        <v>117</v>
      </c>
      <c r="Q1475" s="1">
        <v>0.35</v>
      </c>
      <c r="R1475" s="1">
        <v>-37</v>
      </c>
      <c r="S1475" s="1">
        <v>-23</v>
      </c>
      <c r="T1475" s="1">
        <v>1</v>
      </c>
      <c r="U1475" s="1">
        <v>-138</v>
      </c>
      <c r="V1475" s="1">
        <v>-160</v>
      </c>
      <c r="W1475" s="1">
        <v>43125</v>
      </c>
      <c r="X1475" s="1">
        <v>45839</v>
      </c>
      <c r="Y1475" s="1">
        <v>30057</v>
      </c>
      <c r="Z1475" s="1">
        <v>1.46</v>
      </c>
      <c r="AA1475" s="6">
        <f t="shared" ref="AA1475:AA1538" si="303">SUMIFS(K$3:K$2378,$C$3:$C$2378,$C1475)</f>
        <v>12</v>
      </c>
      <c r="AB1475" s="6">
        <f t="shared" ref="AB1475:AB1538" si="304">V1475*K1475</f>
        <v>-160</v>
      </c>
      <c r="AC1475" s="6">
        <f t="shared" ref="AC1475:AC1538" si="305">SUMIFS(AB$3:AB$2378,$C$3:$C$2378,$C1475)</f>
        <v>-94</v>
      </c>
      <c r="AD1475" s="6">
        <f t="shared" ref="AD1475:AD1538" si="306">AC1475/AA1475</f>
        <v>-7.833333333333333</v>
      </c>
      <c r="AE1475" s="7">
        <f t="shared" ref="AE1475:AE1538" si="307">_xlfn.MINIFS($V$3:$V$2378,$C$3:$C$2378,C1475)</f>
        <v>-795</v>
      </c>
      <c r="AF1475" t="str">
        <f t="shared" ref="AF1475:AF1538" ca="1" si="308">CELL("address",INDEX($V$3:$V$2378,MATCH(_xlfn.MINIFS($V$3:$V$2378,$C$3:$C$2378,C1475),$V$3:$V$2378,0)))</f>
        <v>$V$2033</v>
      </c>
      <c r="AG1475" t="str">
        <f t="shared" ref="AG1475:AG1538" ca="1" si="309">REPLACE(AF1475,2,1,"J")</f>
        <v>$J$2033</v>
      </c>
      <c r="AH1475" t="str">
        <f t="shared" ref="AH1475:AH1538" ca="1" si="310">INDIRECT(AG1475)</f>
        <v>b: UBER FREIGHT LLC | 3810131010</v>
      </c>
      <c r="AI1475" t="str">
        <f t="shared" ca="1" si="299"/>
        <v>$K$2033</v>
      </c>
      <c r="AJ1475" s="8">
        <f t="shared" si="300"/>
        <v>8.3333333333333329E-2</v>
      </c>
      <c r="AK1475" s="7">
        <f t="shared" si="301"/>
        <v>-795</v>
      </c>
      <c r="AL1475" s="7" t="str">
        <f t="shared" ref="AL1475:AL1538" ca="1" si="311">OFFSET(J$2,MATCH(AK1475,$V$3:$V$2378,0),)</f>
        <v>b: UBER FREIGHT LLC | 3810131010</v>
      </c>
      <c r="AM1475" t="b">
        <f t="shared" si="302"/>
        <v>0</v>
      </c>
    </row>
    <row r="1476" spans="3:39" x14ac:dyDescent="0.3">
      <c r="C1476" s="1" t="s">
        <v>490</v>
      </c>
      <c r="D1476" s="1" t="s">
        <v>491</v>
      </c>
      <c r="E1476" s="1" t="s">
        <v>39</v>
      </c>
      <c r="F1476" s="1" t="s">
        <v>87</v>
      </c>
      <c r="G1476" s="1" t="s">
        <v>1473</v>
      </c>
      <c r="H1476" s="1" t="s">
        <v>50</v>
      </c>
      <c r="I1476" s="1" t="s">
        <v>716</v>
      </c>
      <c r="J1476" t="str">
        <f>TRIM(CONCATENATE(wiz[[#This Row],[SHIPPER..................]],wiz[[#This Row],[ZIP2..]],wiz[[#This Row],[ZIP3..]]))</f>
        <v>FREIGHTCO LLC | 4585130214</v>
      </c>
      <c r="K1476" s="1">
        <v>1</v>
      </c>
      <c r="L1476" s="1">
        <v>1.28</v>
      </c>
      <c r="M1476" s="1">
        <v>0.27</v>
      </c>
      <c r="N1476" s="1">
        <v>647</v>
      </c>
      <c r="O1476" s="1">
        <v>1.92</v>
      </c>
      <c r="P1476" s="1">
        <v>142</v>
      </c>
      <c r="Q1476" s="1">
        <v>0.35</v>
      </c>
      <c r="R1476" s="1">
        <v>-74</v>
      </c>
      <c r="S1476" s="1">
        <v>-216</v>
      </c>
      <c r="T1476" s="1">
        <v>-168</v>
      </c>
      <c r="U1476" s="1">
        <v>-177</v>
      </c>
      <c r="V1476" s="1">
        <v>-561</v>
      </c>
      <c r="W1476" s="1">
        <v>43125</v>
      </c>
      <c r="X1476" s="1">
        <v>45851</v>
      </c>
      <c r="Y1476" s="1">
        <v>30214</v>
      </c>
      <c r="Z1476" s="1">
        <v>1.33</v>
      </c>
      <c r="AA1476" s="6">
        <f t="shared" si="303"/>
        <v>10</v>
      </c>
      <c r="AB1476" s="6">
        <f t="shared" si="304"/>
        <v>-561</v>
      </c>
      <c r="AC1476" s="6">
        <f t="shared" si="305"/>
        <v>-2251</v>
      </c>
      <c r="AD1476" s="6">
        <f t="shared" si="306"/>
        <v>-225.1</v>
      </c>
      <c r="AE1476" s="7">
        <f t="shared" si="307"/>
        <v>-595</v>
      </c>
      <c r="AF1476" t="str">
        <f t="shared" ca="1" si="308"/>
        <v>$V$995</v>
      </c>
      <c r="AG1476" t="str">
        <f t="shared" ca="1" si="309"/>
        <v>$J$995</v>
      </c>
      <c r="AH1476" t="str">
        <f t="shared" ca="1" si="310"/>
        <v>FREIGHTCO LLC | 3887946706</v>
      </c>
      <c r="AI1476" t="str">
        <f t="shared" ca="1" si="299"/>
        <v>$K$995</v>
      </c>
      <c r="AJ1476" s="8">
        <f t="shared" si="300"/>
        <v>0.1</v>
      </c>
      <c r="AK1476" s="7">
        <f t="shared" si="301"/>
        <v>-595</v>
      </c>
      <c r="AL1476" s="7" t="str">
        <f t="shared" ca="1" si="311"/>
        <v>FREIGHTCO LLC | 3887946706</v>
      </c>
      <c r="AM1476" t="b">
        <f t="shared" si="302"/>
        <v>0</v>
      </c>
    </row>
    <row r="1477" spans="3:39" x14ac:dyDescent="0.3">
      <c r="C1477" s="1" t="s">
        <v>72</v>
      </c>
      <c r="D1477" s="1" t="s">
        <v>73</v>
      </c>
      <c r="E1477" s="1" t="s">
        <v>39</v>
      </c>
      <c r="F1477" s="1" t="s">
        <v>87</v>
      </c>
      <c r="G1477" s="1" t="s">
        <v>1472</v>
      </c>
      <c r="H1477" s="1" t="s">
        <v>50</v>
      </c>
      <c r="I1477" s="1" t="s">
        <v>308</v>
      </c>
      <c r="J1477" t="str">
        <f>TRIM(CONCATENATE(wiz[[#This Row],[SHIPPER..................]],wiz[[#This Row],[ZIP2..]],wiz[[#This Row],[ZIP3..]]))</f>
        <v>REDWOOD LOGISTICS STR| 4589530012</v>
      </c>
      <c r="K1477" s="1">
        <v>6</v>
      </c>
      <c r="L1477" s="1">
        <v>0.89</v>
      </c>
      <c r="M1477" s="1">
        <v>0.27</v>
      </c>
      <c r="N1477" s="1">
        <v>604</v>
      </c>
      <c r="O1477" s="1">
        <v>1.42</v>
      </c>
      <c r="P1477" s="1">
        <v>75</v>
      </c>
      <c r="Q1477" s="1">
        <v>0.31</v>
      </c>
      <c r="R1477" s="1">
        <v>-35</v>
      </c>
      <c r="S1477" s="1">
        <v>-95</v>
      </c>
      <c r="T1477" s="1">
        <v>-49</v>
      </c>
      <c r="U1477" s="1">
        <v>-480</v>
      </c>
      <c r="V1477" s="1">
        <v>-624</v>
      </c>
      <c r="W1477" s="1">
        <v>45889</v>
      </c>
      <c r="X1477" s="1">
        <v>45895</v>
      </c>
      <c r="Y1477" s="1">
        <v>30012</v>
      </c>
      <c r="Z1477" s="1">
        <v>0.94</v>
      </c>
      <c r="AA1477" s="6">
        <f t="shared" si="303"/>
        <v>112</v>
      </c>
      <c r="AB1477" s="6">
        <f t="shared" si="304"/>
        <v>-3744</v>
      </c>
      <c r="AC1477" s="6">
        <f t="shared" si="305"/>
        <v>-32183</v>
      </c>
      <c r="AD1477" s="6">
        <f t="shared" si="306"/>
        <v>-287.34821428571428</v>
      </c>
      <c r="AE1477" s="7">
        <f t="shared" si="307"/>
        <v>-836</v>
      </c>
      <c r="AF1477" t="str">
        <f t="shared" ca="1" si="308"/>
        <v>$V$1531</v>
      </c>
      <c r="AG1477" t="str">
        <f t="shared" ca="1" si="309"/>
        <v>$J$1531</v>
      </c>
      <c r="AH1477" t="str">
        <f t="shared" ca="1" si="310"/>
        <v>REDWOOD LOGISTICS STR| 4370137401</v>
      </c>
      <c r="AI1477" t="str">
        <f t="shared" ca="1" si="299"/>
        <v>$K$1531</v>
      </c>
      <c r="AJ1477" s="8">
        <f t="shared" si="300"/>
        <v>5.3571428571428568E-2</v>
      </c>
      <c r="AK1477" s="7">
        <f t="shared" si="301"/>
        <v>-624</v>
      </c>
      <c r="AL1477" s="7" t="str">
        <f t="shared" ca="1" si="311"/>
        <v>REDWOOD LOGISTICS STR| 4589530012</v>
      </c>
      <c r="AM1477" t="str">
        <f t="shared" si="302"/>
        <v>REDWOOD LOGISTICS STR| 4589530012</v>
      </c>
    </row>
    <row r="1478" spans="3:39" x14ac:dyDescent="0.3">
      <c r="C1478" s="1" t="s">
        <v>1474</v>
      </c>
      <c r="D1478" s="1" t="s">
        <v>1475</v>
      </c>
      <c r="E1478" s="1" t="s">
        <v>39</v>
      </c>
      <c r="F1478" s="1" t="s">
        <v>87</v>
      </c>
      <c r="G1478" s="1" t="s">
        <v>88</v>
      </c>
      <c r="H1478" s="1" t="s">
        <v>50</v>
      </c>
      <c r="I1478" s="1" t="s">
        <v>360</v>
      </c>
      <c r="J1478" t="str">
        <f>TRIM(CONCATENATE(wiz[[#This Row],[SHIPPER..................]],wiz[[#This Row],[ZIP2..]],wiz[[#This Row],[ZIP3..]]))</f>
        <v>WOLF DIRECT | 4583930272</v>
      </c>
      <c r="K1478" s="1">
        <v>1</v>
      </c>
      <c r="L1478" s="1">
        <v>1.48</v>
      </c>
      <c r="M1478" s="1">
        <v>0.27</v>
      </c>
      <c r="N1478" s="1">
        <v>627</v>
      </c>
      <c r="O1478" s="1">
        <v>1.08</v>
      </c>
      <c r="P1478" s="1">
        <v>8</v>
      </c>
      <c r="Q1478" s="1">
        <v>0.25</v>
      </c>
      <c r="R1478" s="1">
        <v>-38</v>
      </c>
      <c r="S1478" s="1">
        <v>52</v>
      </c>
      <c r="T1478" s="1">
        <v>31</v>
      </c>
      <c r="U1478" s="1">
        <v>-87</v>
      </c>
      <c r="V1478" s="1">
        <v>-4</v>
      </c>
      <c r="W1478" s="1">
        <v>45889</v>
      </c>
      <c r="X1478" s="1">
        <v>45839</v>
      </c>
      <c r="Y1478" s="1">
        <v>30272</v>
      </c>
      <c r="Z1478" s="1">
        <v>1.53</v>
      </c>
      <c r="AA1478" s="6">
        <f t="shared" si="303"/>
        <v>1</v>
      </c>
      <c r="AB1478" s="6">
        <f t="shared" si="304"/>
        <v>-4</v>
      </c>
      <c r="AC1478" s="6">
        <f t="shared" si="305"/>
        <v>-4</v>
      </c>
      <c r="AD1478" s="6">
        <f t="shared" si="306"/>
        <v>-4</v>
      </c>
      <c r="AE1478" s="7">
        <f t="shared" si="307"/>
        <v>-4</v>
      </c>
      <c r="AF1478" t="str">
        <f t="shared" ca="1" si="308"/>
        <v>$V$1341</v>
      </c>
      <c r="AG1478" t="str">
        <f t="shared" ca="1" si="309"/>
        <v>$J$1341</v>
      </c>
      <c r="AH1478" t="str">
        <f t="shared" ca="1" si="310"/>
        <v>OWENS CORNING SALES | 4302570801</v>
      </c>
      <c r="AI1478" t="str">
        <f t="shared" ca="1" si="299"/>
        <v>$K$1341</v>
      </c>
      <c r="AJ1478" s="8">
        <f t="shared" si="300"/>
        <v>1</v>
      </c>
      <c r="AK1478" s="7">
        <f t="shared" si="301"/>
        <v>-4</v>
      </c>
      <c r="AL1478" s="7" t="str">
        <f t="shared" ca="1" si="311"/>
        <v>OWENS CORNING SALES | 4302570801</v>
      </c>
      <c r="AM1478" t="str">
        <f t="shared" si="302"/>
        <v>WOLF DIRECT | 4583930272</v>
      </c>
    </row>
    <row r="1479" spans="3:39" x14ac:dyDescent="0.3">
      <c r="C1479" s="1" t="s">
        <v>37</v>
      </c>
      <c r="D1479" s="1" t="s">
        <v>38</v>
      </c>
      <c r="E1479" s="1" t="s">
        <v>39</v>
      </c>
      <c r="F1479" s="1" t="s">
        <v>87</v>
      </c>
      <c r="G1479" s="1" t="s">
        <v>1476</v>
      </c>
      <c r="H1479" s="1" t="s">
        <v>50</v>
      </c>
      <c r="I1479" s="1" t="s">
        <v>598</v>
      </c>
      <c r="J1479" t="str">
        <f>TRIM(CONCATENATE(wiz[[#This Row],[SHIPPER..................]],wiz[[#This Row],[ZIP2..]],wiz[[#This Row],[ZIP3..]]))</f>
        <v>b: C H ROBINSON | 4484730719</v>
      </c>
      <c r="K1479" s="1">
        <v>1</v>
      </c>
      <c r="L1479" s="1">
        <v>1.1100000000000001</v>
      </c>
      <c r="M1479" s="1">
        <v>0.28000000000000003</v>
      </c>
      <c r="N1479" s="1">
        <v>574</v>
      </c>
      <c r="O1479" s="1">
        <v>0.88</v>
      </c>
      <c r="P1479" s="1">
        <v>57</v>
      </c>
      <c r="Q1479" s="1">
        <v>0.3</v>
      </c>
      <c r="R1479" s="1">
        <v>-40</v>
      </c>
      <c r="S1479" s="1">
        <v>-9</v>
      </c>
      <c r="T1479" s="1">
        <v>53</v>
      </c>
      <c r="U1479" s="1">
        <v>-186</v>
      </c>
      <c r="V1479" s="1">
        <v>-142</v>
      </c>
      <c r="W1479" s="1">
        <v>43616</v>
      </c>
      <c r="X1479" s="1">
        <v>44847</v>
      </c>
      <c r="Y1479" s="1">
        <v>30719</v>
      </c>
      <c r="Z1479" s="1">
        <v>1.17</v>
      </c>
      <c r="AA1479" s="6">
        <f t="shared" si="303"/>
        <v>615</v>
      </c>
      <c r="AB1479" s="6">
        <f t="shared" si="304"/>
        <v>-142</v>
      </c>
      <c r="AC1479" s="6">
        <f t="shared" si="305"/>
        <v>-122022</v>
      </c>
      <c r="AD1479" s="6">
        <f t="shared" si="306"/>
        <v>-198.40975609756097</v>
      </c>
      <c r="AE1479" s="7">
        <f t="shared" si="307"/>
        <v>-1118</v>
      </c>
      <c r="AF1479" t="str">
        <f t="shared" ca="1" si="308"/>
        <v>$V$1066</v>
      </c>
      <c r="AG1479" t="str">
        <f t="shared" ca="1" si="309"/>
        <v>$J$1066</v>
      </c>
      <c r="AH1479" t="str">
        <f t="shared" ca="1" si="310"/>
        <v>b: C H ROBINSON | 2736036101</v>
      </c>
      <c r="AI1479" t="str">
        <f t="shared" ca="1" si="299"/>
        <v>$K$1066</v>
      </c>
      <c r="AJ1479" s="8">
        <f t="shared" si="300"/>
        <v>1.6260162601626016E-3</v>
      </c>
      <c r="AK1479" s="7">
        <f t="shared" si="301"/>
        <v>-560</v>
      </c>
      <c r="AL1479" s="7" t="str">
        <f t="shared" ca="1" si="311"/>
        <v>b: C H ROBINSON | 6080335055</v>
      </c>
      <c r="AM1479" t="b">
        <f t="shared" si="302"/>
        <v>0</v>
      </c>
    </row>
    <row r="1480" spans="3:39" x14ac:dyDescent="0.3">
      <c r="C1480" s="1" t="s">
        <v>78</v>
      </c>
      <c r="D1480" s="1" t="s">
        <v>79</v>
      </c>
      <c r="E1480" s="1" t="s">
        <v>39</v>
      </c>
      <c r="F1480" s="1" t="s">
        <v>87</v>
      </c>
      <c r="G1480" s="1" t="s">
        <v>1477</v>
      </c>
      <c r="H1480" s="1" t="s">
        <v>50</v>
      </c>
      <c r="I1480" s="1" t="s">
        <v>384</v>
      </c>
      <c r="J1480" t="str">
        <f>TRIM(CONCATENATE(wiz[[#This Row],[SHIPPER..................]],wiz[[#This Row],[ZIP2..]],wiz[[#This Row],[ZIP3..]]))</f>
        <v>TRACTOR SUPPLY MANHAT| 4530631201</v>
      </c>
      <c r="K1480" s="1">
        <v>1</v>
      </c>
      <c r="L1480" s="1">
        <v>2.0499999999999998</v>
      </c>
      <c r="M1480" s="1">
        <v>0.22</v>
      </c>
      <c r="N1480" s="1">
        <v>660</v>
      </c>
      <c r="O1480" s="1">
        <v>1.17</v>
      </c>
      <c r="P1480" s="1">
        <v>61</v>
      </c>
      <c r="Q1480" s="1">
        <v>0.3</v>
      </c>
      <c r="R1480" s="1">
        <v>-7</v>
      </c>
      <c r="S1480" s="1">
        <v>-120</v>
      </c>
      <c r="T1480" s="1">
        <v>52</v>
      </c>
      <c r="U1480" s="1">
        <v>353</v>
      </c>
      <c r="V1480" s="1">
        <v>285</v>
      </c>
      <c r="W1480" s="1">
        <v>45889</v>
      </c>
      <c r="X1480" s="1">
        <v>45306</v>
      </c>
      <c r="Y1480" s="1">
        <v>31201</v>
      </c>
      <c r="Z1480" s="1">
        <v>2.0499999999999998</v>
      </c>
      <c r="AA1480" s="6">
        <f t="shared" si="303"/>
        <v>533</v>
      </c>
      <c r="AB1480" s="6">
        <f t="shared" si="304"/>
        <v>285</v>
      </c>
      <c r="AC1480" s="6">
        <f t="shared" si="305"/>
        <v>27994</v>
      </c>
      <c r="AD1480" s="6">
        <f t="shared" si="306"/>
        <v>52.521575984990619</v>
      </c>
      <c r="AE1480" s="7">
        <f t="shared" si="307"/>
        <v>-627</v>
      </c>
      <c r="AF1480" t="str">
        <f t="shared" ca="1" si="308"/>
        <v>$V$356</v>
      </c>
      <c r="AG1480" t="str">
        <f t="shared" ca="1" si="309"/>
        <v>$J$356</v>
      </c>
      <c r="AH1480" t="str">
        <f t="shared" ca="1" si="310"/>
        <v>TRACTOR SUPPLY MANHAT| 3070142134</v>
      </c>
      <c r="AI1480" t="str">
        <f t="shared" ca="1" si="299"/>
        <v>$K$356</v>
      </c>
      <c r="AJ1480" s="8">
        <f t="shared" si="300"/>
        <v>1.876172607879925E-3</v>
      </c>
      <c r="AK1480" s="7">
        <f t="shared" si="301"/>
        <v>-192</v>
      </c>
      <c r="AL1480" s="7" t="str">
        <f t="shared" ca="1" si="311"/>
        <v>b: C H ROBINSON | 4817435150</v>
      </c>
      <c r="AM1480" t="b">
        <f t="shared" si="302"/>
        <v>0</v>
      </c>
    </row>
    <row r="1481" spans="3:39" x14ac:dyDescent="0.3">
      <c r="C1481" s="1" t="s">
        <v>1478</v>
      </c>
      <c r="D1481" s="1" t="s">
        <v>1479</v>
      </c>
      <c r="E1481" s="1" t="s">
        <v>39</v>
      </c>
      <c r="F1481" s="1" t="s">
        <v>87</v>
      </c>
      <c r="G1481" s="1" t="s">
        <v>1480</v>
      </c>
      <c r="H1481" s="1" t="s">
        <v>50</v>
      </c>
      <c r="I1481" s="1" t="s">
        <v>390</v>
      </c>
      <c r="J1481" t="str">
        <f>TRIM(CONCATENATE(wiz[[#This Row],[SHIPPER..................]],wiz[[#This Row],[ZIP2..]],wiz[[#This Row],[ZIP3..]]))</f>
        <v>CAMPBELL SOUP COMPANY| 4354530180</v>
      </c>
      <c r="K1481" s="1">
        <v>2</v>
      </c>
      <c r="L1481" s="1">
        <v>1.85</v>
      </c>
      <c r="M1481" s="1">
        <v>0.28999999999999998</v>
      </c>
      <c r="N1481" s="1">
        <v>610</v>
      </c>
      <c r="O1481" s="1">
        <v>1.7</v>
      </c>
      <c r="P1481" s="1">
        <v>57</v>
      </c>
      <c r="Q1481" s="1">
        <v>0.28000000000000003</v>
      </c>
      <c r="R1481" s="1">
        <v>-45</v>
      </c>
      <c r="S1481" s="1">
        <v>10</v>
      </c>
      <c r="T1481" s="1">
        <v>-116</v>
      </c>
      <c r="U1481" s="1">
        <v>28</v>
      </c>
      <c r="V1481" s="1">
        <v>-78</v>
      </c>
      <c r="W1481" s="1">
        <v>49247</v>
      </c>
      <c r="X1481" s="1">
        <v>43545</v>
      </c>
      <c r="Y1481" s="1">
        <v>30180</v>
      </c>
      <c r="Z1481" s="1">
        <v>1.92</v>
      </c>
      <c r="AA1481" s="6">
        <f t="shared" si="303"/>
        <v>16</v>
      </c>
      <c r="AB1481" s="6">
        <f t="shared" si="304"/>
        <v>-156</v>
      </c>
      <c r="AC1481" s="6">
        <f t="shared" si="305"/>
        <v>693</v>
      </c>
      <c r="AD1481" s="6">
        <f t="shared" si="306"/>
        <v>43.3125</v>
      </c>
      <c r="AE1481" s="7">
        <f t="shared" si="307"/>
        <v>-174</v>
      </c>
      <c r="AF1481" t="str">
        <f t="shared" ca="1" si="308"/>
        <v>$V$1047</v>
      </c>
      <c r="AG1481" t="str">
        <f t="shared" ca="1" si="309"/>
        <v>$J$1047</v>
      </c>
      <c r="AH1481" t="str">
        <f t="shared" ca="1" si="310"/>
        <v>b: COVENANT TRANSPORT| 2820143420</v>
      </c>
      <c r="AI1481" t="str">
        <f t="shared" ca="1" si="299"/>
        <v>$K$1047</v>
      </c>
      <c r="AJ1481" s="8">
        <f t="shared" si="300"/>
        <v>0.125</v>
      </c>
      <c r="AK1481" s="7">
        <f t="shared" si="301"/>
        <v>-174</v>
      </c>
      <c r="AL1481" s="7" t="str">
        <f t="shared" ca="1" si="311"/>
        <v>b: COVENANT TRANSPORT| 2820143420</v>
      </c>
      <c r="AM1481" t="b">
        <f t="shared" si="302"/>
        <v>0</v>
      </c>
    </row>
    <row r="1482" spans="3:39" x14ac:dyDescent="0.3">
      <c r="C1482" s="1" t="s">
        <v>119</v>
      </c>
      <c r="D1482" s="1" t="s">
        <v>120</v>
      </c>
      <c r="E1482" s="1" t="s">
        <v>39</v>
      </c>
      <c r="F1482" s="1" t="s">
        <v>87</v>
      </c>
      <c r="G1482" s="1" t="s">
        <v>1481</v>
      </c>
      <c r="H1482" s="1" t="s">
        <v>50</v>
      </c>
      <c r="I1482" s="1" t="s">
        <v>234</v>
      </c>
      <c r="J1482" t="str">
        <f>TRIM(CONCATENATE(wiz[[#This Row],[SHIPPER..................]],wiz[[#This Row],[ZIP2..]],wiz[[#This Row],[ZIP3..]]))</f>
        <v>b: HUB GROUP INC | 4343331636</v>
      </c>
      <c r="K1482" s="1">
        <v>1</v>
      </c>
      <c r="L1482" s="1">
        <v>3.03</v>
      </c>
      <c r="M1482" s="1">
        <v>0.28000000000000003</v>
      </c>
      <c r="N1482" s="1">
        <v>996</v>
      </c>
      <c r="O1482" s="1">
        <v>1.89</v>
      </c>
      <c r="P1482" s="1">
        <v>57</v>
      </c>
      <c r="Q1482" s="1">
        <v>0.3</v>
      </c>
      <c r="R1482" s="1">
        <v>-29</v>
      </c>
      <c r="S1482" s="1">
        <v>-9</v>
      </c>
      <c r="T1482" s="1">
        <v>-3</v>
      </c>
      <c r="U1482" s="1">
        <v>1215</v>
      </c>
      <c r="V1482" s="1">
        <v>1203</v>
      </c>
      <c r="W1482" s="1">
        <v>45889</v>
      </c>
      <c r="X1482" s="1">
        <v>43433</v>
      </c>
      <c r="Y1482" s="1">
        <v>31636</v>
      </c>
      <c r="Z1482" s="1">
        <v>3.09</v>
      </c>
      <c r="AA1482" s="6">
        <f t="shared" si="303"/>
        <v>49</v>
      </c>
      <c r="AB1482" s="6">
        <f t="shared" si="304"/>
        <v>1203</v>
      </c>
      <c r="AC1482" s="6">
        <f t="shared" si="305"/>
        <v>11121</v>
      </c>
      <c r="AD1482" s="6">
        <f t="shared" si="306"/>
        <v>226.9591836734694</v>
      </c>
      <c r="AE1482" s="7">
        <f t="shared" si="307"/>
        <v>-543</v>
      </c>
      <c r="AF1482" t="str">
        <f t="shared" ca="1" si="308"/>
        <v>$V$992</v>
      </c>
      <c r="AG1482" t="str">
        <f t="shared" ca="1" si="309"/>
        <v>$J$992</v>
      </c>
      <c r="AH1482" t="str">
        <f t="shared" ca="1" si="310"/>
        <v>b: HUB GROUP INC | 3885131601</v>
      </c>
      <c r="AI1482" t="str">
        <f t="shared" ca="1" si="299"/>
        <v>$K$992</v>
      </c>
      <c r="AJ1482" s="8">
        <f t="shared" si="300"/>
        <v>2.0408163265306121E-2</v>
      </c>
      <c r="AK1482" s="7">
        <f t="shared" si="301"/>
        <v>-170</v>
      </c>
      <c r="AL1482" s="7" t="str">
        <f t="shared" ca="1" si="311"/>
        <v>b: ECHO GLOBAL LOGIST| 4770130501</v>
      </c>
      <c r="AM1482" t="b">
        <f t="shared" si="302"/>
        <v>0</v>
      </c>
    </row>
    <row r="1483" spans="3:39" x14ac:dyDescent="0.3">
      <c r="C1483" s="1" t="s">
        <v>1482</v>
      </c>
      <c r="D1483" s="1" t="s">
        <v>1483</v>
      </c>
      <c r="E1483" s="1" t="s">
        <v>39</v>
      </c>
      <c r="F1483" s="1" t="s">
        <v>87</v>
      </c>
      <c r="G1483" s="1" t="s">
        <v>209</v>
      </c>
      <c r="H1483" s="1" t="s">
        <v>42</v>
      </c>
      <c r="I1483" s="1" t="s">
        <v>824</v>
      </c>
      <c r="J1483" t="str">
        <f>TRIM(CONCATENATE(wiz[[#This Row],[SHIPPER..................]],wiz[[#This Row],[ZIP2..]],wiz[[#This Row],[ZIP3..]]))</f>
        <v>b: RT n T LOGISTICS | 4340247670</v>
      </c>
      <c r="K1483" s="1">
        <v>2</v>
      </c>
      <c r="L1483" s="1">
        <v>1.8</v>
      </c>
      <c r="M1483" s="1">
        <v>0.2</v>
      </c>
      <c r="N1483" s="1">
        <v>360</v>
      </c>
      <c r="O1483" s="1">
        <v>0.7</v>
      </c>
      <c r="P1483" s="1">
        <v>17</v>
      </c>
      <c r="Q1483" s="1">
        <v>0.25</v>
      </c>
      <c r="R1483" s="1">
        <v>3</v>
      </c>
      <c r="S1483" s="1">
        <v>41</v>
      </c>
      <c r="T1483" s="1">
        <v>17</v>
      </c>
      <c r="U1483" s="1">
        <v>21</v>
      </c>
      <c r="V1483" s="1">
        <v>79</v>
      </c>
      <c r="W1483" s="1">
        <v>45889</v>
      </c>
      <c r="X1483" s="1">
        <v>43402</v>
      </c>
      <c r="Y1483" s="1">
        <v>47670</v>
      </c>
      <c r="Z1483" s="1">
        <v>1.78</v>
      </c>
      <c r="AA1483" s="6">
        <f t="shared" si="303"/>
        <v>2</v>
      </c>
      <c r="AB1483" s="6">
        <f t="shared" si="304"/>
        <v>158</v>
      </c>
      <c r="AC1483" s="6">
        <f t="shared" si="305"/>
        <v>158</v>
      </c>
      <c r="AD1483" s="6">
        <f t="shared" si="306"/>
        <v>79</v>
      </c>
      <c r="AE1483" s="7">
        <f t="shared" si="307"/>
        <v>79</v>
      </c>
      <c r="AF1483" t="str">
        <f t="shared" ca="1" si="308"/>
        <v>$V$39</v>
      </c>
      <c r="AG1483" t="str">
        <f t="shared" ca="1" si="309"/>
        <v>$J$39</v>
      </c>
      <c r="AH1483" t="str">
        <f t="shared" ca="1" si="310"/>
        <v>BRIGGS AND STRATTON | 3683072023</v>
      </c>
      <c r="AI1483" t="str">
        <f t="shared" ca="1" si="299"/>
        <v>$K$39</v>
      </c>
      <c r="AJ1483" s="8">
        <f t="shared" si="300"/>
        <v>1</v>
      </c>
      <c r="AK1483" s="7">
        <f t="shared" si="301"/>
        <v>79</v>
      </c>
      <c r="AL1483" s="7" t="str">
        <f t="shared" ca="1" si="311"/>
        <v>BRIGGS AND STRATTON | 3683072023</v>
      </c>
      <c r="AM1483" t="str">
        <f t="shared" si="302"/>
        <v>b: RT n T LOGISTICS | 4340247670</v>
      </c>
    </row>
    <row r="1484" spans="3:39" x14ac:dyDescent="0.3">
      <c r="C1484" s="1" t="s">
        <v>78</v>
      </c>
      <c r="D1484" s="1" t="s">
        <v>79</v>
      </c>
      <c r="E1484" s="1" t="s">
        <v>39</v>
      </c>
      <c r="F1484" s="1" t="s">
        <v>87</v>
      </c>
      <c r="G1484" s="1" t="s">
        <v>1477</v>
      </c>
      <c r="H1484" s="1" t="s">
        <v>44</v>
      </c>
      <c r="I1484" s="1" t="s">
        <v>464</v>
      </c>
      <c r="J1484" t="str">
        <f>TRIM(CONCATENATE(wiz[[#This Row],[SHIPPER..................]],wiz[[#This Row],[ZIP2..]],wiz[[#This Row],[ZIP3..]]))</f>
        <v>TRACTOR SUPPLY MANHAT| 4530642134</v>
      </c>
      <c r="K1484" s="1">
        <v>1</v>
      </c>
      <c r="L1484" s="1">
        <v>2.0499999999999998</v>
      </c>
      <c r="M1484" s="1">
        <v>0.21</v>
      </c>
      <c r="N1484" s="1">
        <v>340</v>
      </c>
      <c r="O1484" s="1">
        <v>0.38</v>
      </c>
      <c r="P1484" s="1">
        <v>98</v>
      </c>
      <c r="Q1484" s="1">
        <v>0.3</v>
      </c>
      <c r="R1484" s="1">
        <v>0</v>
      </c>
      <c r="S1484" s="1">
        <v>-120</v>
      </c>
      <c r="T1484" s="1">
        <v>107</v>
      </c>
      <c r="U1484" s="1">
        <v>112</v>
      </c>
      <c r="V1484" s="1">
        <v>99</v>
      </c>
      <c r="W1484" s="1">
        <v>44862</v>
      </c>
      <c r="X1484" s="1">
        <v>45306</v>
      </c>
      <c r="Y1484" s="1">
        <v>42134</v>
      </c>
      <c r="Z1484" s="1">
        <v>2.04</v>
      </c>
      <c r="AA1484" s="6">
        <f t="shared" si="303"/>
        <v>533</v>
      </c>
      <c r="AB1484" s="6">
        <f t="shared" si="304"/>
        <v>99</v>
      </c>
      <c r="AC1484" s="6">
        <f t="shared" si="305"/>
        <v>27994</v>
      </c>
      <c r="AD1484" s="6">
        <f t="shared" si="306"/>
        <v>52.521575984990619</v>
      </c>
      <c r="AE1484" s="7">
        <f t="shared" si="307"/>
        <v>-627</v>
      </c>
      <c r="AF1484" t="str">
        <f t="shared" ca="1" si="308"/>
        <v>$V$356</v>
      </c>
      <c r="AG1484" t="str">
        <f t="shared" ca="1" si="309"/>
        <v>$J$356</v>
      </c>
      <c r="AH1484" t="str">
        <f t="shared" ca="1" si="310"/>
        <v>TRACTOR SUPPLY MANHAT| 3070142134</v>
      </c>
      <c r="AI1484" t="str">
        <f t="shared" ca="1" si="299"/>
        <v>$K$356</v>
      </c>
      <c r="AJ1484" s="8">
        <f t="shared" si="300"/>
        <v>1.876172607879925E-3</v>
      </c>
      <c r="AK1484" s="7">
        <f t="shared" si="301"/>
        <v>-192</v>
      </c>
      <c r="AL1484" s="7" t="str">
        <f t="shared" ca="1" si="311"/>
        <v>b: C H ROBINSON | 4817435150</v>
      </c>
      <c r="AM1484" t="b">
        <f t="shared" si="302"/>
        <v>0</v>
      </c>
    </row>
    <row r="1485" spans="3:39" x14ac:dyDescent="0.3">
      <c r="C1485" s="1" t="s">
        <v>78</v>
      </c>
      <c r="D1485" s="1" t="s">
        <v>79</v>
      </c>
      <c r="E1485" s="1" t="s">
        <v>39</v>
      </c>
      <c r="F1485" s="1" t="s">
        <v>87</v>
      </c>
      <c r="G1485" s="1" t="s">
        <v>1484</v>
      </c>
      <c r="H1485" s="1" t="s">
        <v>44</v>
      </c>
      <c r="I1485" s="1" t="s">
        <v>464</v>
      </c>
      <c r="J1485" t="str">
        <f>TRIM(CONCATENATE(wiz[[#This Row],[SHIPPER..................]],wiz[[#This Row],[ZIP2..]],wiz[[#This Row],[ZIP3..]]))</f>
        <v>TRACTOR SUPPLY MANHAT| 4356942134</v>
      </c>
      <c r="K1485" s="1">
        <v>3</v>
      </c>
      <c r="L1485" s="1">
        <v>1.85</v>
      </c>
      <c r="M1485" s="1">
        <v>0.21</v>
      </c>
      <c r="N1485" s="1">
        <v>412</v>
      </c>
      <c r="O1485" s="1">
        <v>0.78</v>
      </c>
      <c r="P1485" s="1">
        <v>93</v>
      </c>
      <c r="Q1485" s="1">
        <v>0.33</v>
      </c>
      <c r="R1485" s="1">
        <v>0</v>
      </c>
      <c r="S1485" s="1">
        <v>-82</v>
      </c>
      <c r="T1485" s="1">
        <v>25</v>
      </c>
      <c r="U1485" s="1">
        <v>102</v>
      </c>
      <c r="V1485" s="1">
        <v>45</v>
      </c>
      <c r="W1485" s="1">
        <v>48026</v>
      </c>
      <c r="X1485" s="1">
        <v>43569</v>
      </c>
      <c r="Y1485" s="1">
        <v>42134</v>
      </c>
      <c r="Z1485" s="1">
        <v>1.84</v>
      </c>
      <c r="AA1485" s="6">
        <f t="shared" si="303"/>
        <v>533</v>
      </c>
      <c r="AB1485" s="6">
        <f t="shared" si="304"/>
        <v>135</v>
      </c>
      <c r="AC1485" s="6">
        <f t="shared" si="305"/>
        <v>27994</v>
      </c>
      <c r="AD1485" s="6">
        <f t="shared" si="306"/>
        <v>52.521575984990619</v>
      </c>
      <c r="AE1485" s="7">
        <f t="shared" si="307"/>
        <v>-627</v>
      </c>
      <c r="AF1485" t="str">
        <f t="shared" ca="1" si="308"/>
        <v>$V$356</v>
      </c>
      <c r="AG1485" t="str">
        <f t="shared" ca="1" si="309"/>
        <v>$J$356</v>
      </c>
      <c r="AH1485" t="str">
        <f t="shared" ca="1" si="310"/>
        <v>TRACTOR SUPPLY MANHAT| 3070142134</v>
      </c>
      <c r="AI1485" t="str">
        <f t="shared" ca="1" si="299"/>
        <v>$K$356</v>
      </c>
      <c r="AJ1485" s="8">
        <f t="shared" si="300"/>
        <v>5.6285178236397749E-3</v>
      </c>
      <c r="AK1485" s="7">
        <f t="shared" si="301"/>
        <v>-192</v>
      </c>
      <c r="AL1485" s="7" t="str">
        <f t="shared" ca="1" si="311"/>
        <v>b: C H ROBINSON | 4817435150</v>
      </c>
      <c r="AM1485" t="b">
        <f t="shared" si="302"/>
        <v>0</v>
      </c>
    </row>
    <row r="1486" spans="3:39" x14ac:dyDescent="0.3">
      <c r="C1486" s="1" t="s">
        <v>879</v>
      </c>
      <c r="D1486" s="1" t="s">
        <v>880</v>
      </c>
      <c r="E1486" s="1" t="s">
        <v>39</v>
      </c>
      <c r="F1486" s="1" t="s">
        <v>87</v>
      </c>
      <c r="G1486" s="1" t="s">
        <v>1322</v>
      </c>
      <c r="H1486" s="1" t="s">
        <v>44</v>
      </c>
      <c r="I1486" s="1" t="s">
        <v>786</v>
      </c>
      <c r="J1486" t="str">
        <f>TRIM(CONCATENATE(wiz[[#This Row],[SHIPPER..................]],wiz[[#This Row],[ZIP2..]],wiz[[#This Row],[ZIP3..]]))</f>
        <v>PLS PITTSBURGH LOGIST| 4360140065</v>
      </c>
      <c r="K1486" s="1">
        <v>2</v>
      </c>
      <c r="L1486" s="1">
        <v>1.57</v>
      </c>
      <c r="M1486" s="1">
        <v>0.27</v>
      </c>
      <c r="N1486" s="1">
        <v>299</v>
      </c>
      <c r="O1486" s="1">
        <v>1</v>
      </c>
      <c r="P1486" s="1">
        <v>18</v>
      </c>
      <c r="Q1486" s="1">
        <v>0.25</v>
      </c>
      <c r="R1486" s="1">
        <v>-18</v>
      </c>
      <c r="S1486" s="1">
        <v>39</v>
      </c>
      <c r="T1486" s="1">
        <v>-109</v>
      </c>
      <c r="U1486" s="1">
        <v>-45</v>
      </c>
      <c r="V1486" s="1">
        <v>-115</v>
      </c>
      <c r="W1486" s="1">
        <v>43601</v>
      </c>
      <c r="X1486" s="1">
        <v>43601</v>
      </c>
      <c r="Y1486" s="1">
        <v>40065</v>
      </c>
      <c r="Z1486" s="1">
        <v>1.62</v>
      </c>
      <c r="AA1486" s="6">
        <f t="shared" si="303"/>
        <v>10</v>
      </c>
      <c r="AB1486" s="6">
        <f t="shared" si="304"/>
        <v>-230</v>
      </c>
      <c r="AC1486" s="6">
        <f t="shared" si="305"/>
        <v>-1697</v>
      </c>
      <c r="AD1486" s="6">
        <f t="shared" si="306"/>
        <v>-169.7</v>
      </c>
      <c r="AE1486" s="7">
        <f t="shared" si="307"/>
        <v>-364</v>
      </c>
      <c r="AF1486" t="str">
        <f t="shared" ca="1" si="308"/>
        <v>$V$1355</v>
      </c>
      <c r="AG1486" t="str">
        <f t="shared" ca="1" si="309"/>
        <v>$J$1355</v>
      </c>
      <c r="AH1486" t="str">
        <f t="shared" ca="1" si="310"/>
        <v>PLS PITTSBURGH LOGIST| 4313028348</v>
      </c>
      <c r="AI1486" t="str">
        <f t="shared" ca="1" si="299"/>
        <v>$K$1355</v>
      </c>
      <c r="AJ1486" s="8">
        <f t="shared" si="300"/>
        <v>0.2</v>
      </c>
      <c r="AK1486" s="7">
        <f t="shared" si="301"/>
        <v>-364</v>
      </c>
      <c r="AL1486" s="7" t="str">
        <f t="shared" ca="1" si="311"/>
        <v>PLS PITTSBURGH LOGIST| 4313028348</v>
      </c>
      <c r="AM1486" t="b">
        <f t="shared" si="302"/>
        <v>0</v>
      </c>
    </row>
    <row r="1487" spans="3:39" x14ac:dyDescent="0.3">
      <c r="C1487" s="1" t="s">
        <v>37</v>
      </c>
      <c r="D1487" s="1" t="s">
        <v>38</v>
      </c>
      <c r="E1487" s="1" t="s">
        <v>39</v>
      </c>
      <c r="F1487" s="1" t="s">
        <v>87</v>
      </c>
      <c r="G1487" s="1" t="s">
        <v>1485</v>
      </c>
      <c r="H1487" s="1" t="s">
        <v>44</v>
      </c>
      <c r="I1487" s="1" t="s">
        <v>1186</v>
      </c>
      <c r="J1487" t="str">
        <f>TRIM(CONCATENATE(wiz[[#This Row],[SHIPPER..................]],wiz[[#This Row],[ZIP2..]],wiz[[#This Row],[ZIP3..]]))</f>
        <v>b: C H ROBINSON | 4356642431</v>
      </c>
      <c r="K1487" s="1">
        <v>1</v>
      </c>
      <c r="L1487" s="1">
        <v>1.21</v>
      </c>
      <c r="M1487" s="1">
        <v>0.27</v>
      </c>
      <c r="N1487" s="1">
        <v>423</v>
      </c>
      <c r="O1487" s="1">
        <v>1.38</v>
      </c>
      <c r="P1487" s="1">
        <v>27</v>
      </c>
      <c r="Q1487" s="1">
        <v>0.25</v>
      </c>
      <c r="R1487" s="1">
        <v>-26</v>
      </c>
      <c r="S1487" s="1">
        <v>28</v>
      </c>
      <c r="T1487" s="1">
        <v>-117</v>
      </c>
      <c r="U1487" s="1">
        <v>-183</v>
      </c>
      <c r="V1487" s="1">
        <v>-272</v>
      </c>
      <c r="W1487" s="1">
        <v>45889</v>
      </c>
      <c r="X1487" s="1">
        <v>43566</v>
      </c>
      <c r="Y1487" s="1">
        <v>42431</v>
      </c>
      <c r="Z1487" s="1">
        <v>1.26</v>
      </c>
      <c r="AA1487" s="6">
        <f t="shared" si="303"/>
        <v>615</v>
      </c>
      <c r="AB1487" s="6">
        <f t="shared" si="304"/>
        <v>-272</v>
      </c>
      <c r="AC1487" s="6">
        <f t="shared" si="305"/>
        <v>-122022</v>
      </c>
      <c r="AD1487" s="6">
        <f t="shared" si="306"/>
        <v>-198.40975609756097</v>
      </c>
      <c r="AE1487" s="7">
        <f t="shared" si="307"/>
        <v>-1118</v>
      </c>
      <c r="AF1487" t="str">
        <f t="shared" ca="1" si="308"/>
        <v>$V$1066</v>
      </c>
      <c r="AG1487" t="str">
        <f t="shared" ca="1" si="309"/>
        <v>$J$1066</v>
      </c>
      <c r="AH1487" t="str">
        <f t="shared" ca="1" si="310"/>
        <v>b: C H ROBINSON | 2736036101</v>
      </c>
      <c r="AI1487" t="str">
        <f t="shared" ca="1" si="299"/>
        <v>$K$1066</v>
      </c>
      <c r="AJ1487" s="8">
        <f t="shared" si="300"/>
        <v>1.6260162601626016E-3</v>
      </c>
      <c r="AK1487" s="7">
        <f t="shared" si="301"/>
        <v>-560</v>
      </c>
      <c r="AL1487" s="7" t="str">
        <f t="shared" ca="1" si="311"/>
        <v>b: C H ROBINSON | 6080335055</v>
      </c>
      <c r="AM1487" t="b">
        <f t="shared" si="302"/>
        <v>0</v>
      </c>
    </row>
    <row r="1488" spans="3:39" x14ac:dyDescent="0.3">
      <c r="C1488" s="1" t="s">
        <v>344</v>
      </c>
      <c r="D1488" s="1" t="s">
        <v>345</v>
      </c>
      <c r="E1488" s="1" t="s">
        <v>39</v>
      </c>
      <c r="F1488" s="1" t="s">
        <v>87</v>
      </c>
      <c r="G1488" s="1" t="s">
        <v>1322</v>
      </c>
      <c r="H1488" s="1" t="s">
        <v>61</v>
      </c>
      <c r="I1488" s="1" t="s">
        <v>741</v>
      </c>
      <c r="J1488" t="str">
        <f>TRIM(CONCATENATE(wiz[[#This Row],[SHIPPER..................]],wiz[[#This Row],[ZIP2..]],wiz[[#This Row],[ZIP3..]]))</f>
        <v>b: SCHNEIDER LOGISTIC| 4360164093</v>
      </c>
      <c r="K1488" s="1">
        <v>1</v>
      </c>
      <c r="L1488" s="1">
        <v>1.25</v>
      </c>
      <c r="M1488" s="1">
        <v>0.21</v>
      </c>
      <c r="N1488" s="1">
        <v>686</v>
      </c>
      <c r="O1488" s="1">
        <v>1.83</v>
      </c>
      <c r="P1488" s="1">
        <v>41</v>
      </c>
      <c r="Q1488" s="1">
        <v>0.25</v>
      </c>
      <c r="R1488" s="1">
        <v>0</v>
      </c>
      <c r="S1488" s="1">
        <v>150</v>
      </c>
      <c r="T1488" s="1">
        <v>-105</v>
      </c>
      <c r="U1488" s="1">
        <v>-509</v>
      </c>
      <c r="V1488" s="1">
        <v>-464</v>
      </c>
      <c r="W1488" s="1">
        <v>48138</v>
      </c>
      <c r="X1488" s="1">
        <v>43601</v>
      </c>
      <c r="Y1488" s="1">
        <v>64093</v>
      </c>
      <c r="Z1488" s="1">
        <v>1.24</v>
      </c>
      <c r="AA1488" s="6">
        <f t="shared" si="303"/>
        <v>78</v>
      </c>
      <c r="AB1488" s="6">
        <f t="shared" si="304"/>
        <v>-464</v>
      </c>
      <c r="AC1488" s="6">
        <f t="shared" si="305"/>
        <v>-21006</v>
      </c>
      <c r="AD1488" s="6">
        <f t="shared" si="306"/>
        <v>-269.30769230769232</v>
      </c>
      <c r="AE1488" s="7">
        <f t="shared" si="307"/>
        <v>-1249</v>
      </c>
      <c r="AF1488" t="str">
        <f t="shared" ca="1" si="308"/>
        <v>$V$1953</v>
      </c>
      <c r="AG1488" t="str">
        <f t="shared" ca="1" si="309"/>
        <v>$J$1953</v>
      </c>
      <c r="AH1488" t="str">
        <f t="shared" ca="1" si="310"/>
        <v>b: SCHNEIDER LOGISTIC| 3830119034</v>
      </c>
      <c r="AI1488" t="str">
        <f t="shared" ca="1" si="299"/>
        <v>$K$1953</v>
      </c>
      <c r="AJ1488" s="8">
        <f t="shared" si="300"/>
        <v>1.282051282051282E-2</v>
      </c>
      <c r="AK1488" s="7">
        <f t="shared" si="301"/>
        <v>-570</v>
      </c>
      <c r="AL1488" s="7" t="str">
        <f t="shared" ca="1" si="311"/>
        <v>LOWES MLXP VAN ONE WA| 3071947265</v>
      </c>
      <c r="AM1488" t="b">
        <f t="shared" si="302"/>
        <v>0</v>
      </c>
    </row>
    <row r="1489" spans="3:39" x14ac:dyDescent="0.3">
      <c r="C1489" s="1" t="s">
        <v>344</v>
      </c>
      <c r="D1489" s="1" t="s">
        <v>345</v>
      </c>
      <c r="E1489" s="1" t="s">
        <v>39</v>
      </c>
      <c r="F1489" s="1" t="s">
        <v>87</v>
      </c>
      <c r="G1489" s="1" t="s">
        <v>88</v>
      </c>
      <c r="H1489" s="1" t="s">
        <v>66</v>
      </c>
      <c r="I1489" s="1" t="s">
        <v>1486</v>
      </c>
      <c r="J1489" t="str">
        <f>TRIM(CONCATENATE(wiz[[#This Row],[SHIPPER..................]],wiz[[#This Row],[ZIP2..]],wiz[[#This Row],[ZIP3..]]))</f>
        <v>b: SCHNEIDER LOGISTIC| 4583939200</v>
      </c>
      <c r="K1489" s="1">
        <v>1</v>
      </c>
      <c r="L1489" s="1">
        <v>1.35</v>
      </c>
      <c r="M1489" s="1">
        <v>0.19</v>
      </c>
      <c r="N1489" s="1">
        <v>843</v>
      </c>
      <c r="O1489" s="1">
        <v>1.79</v>
      </c>
      <c r="P1489" s="1">
        <v>98</v>
      </c>
      <c r="Q1489" s="1">
        <v>0.3</v>
      </c>
      <c r="R1489" s="1">
        <v>17</v>
      </c>
      <c r="S1489" s="1">
        <v>-114</v>
      </c>
      <c r="T1489" s="1">
        <v>-7</v>
      </c>
      <c r="U1489" s="1">
        <v>-284</v>
      </c>
      <c r="V1489" s="1">
        <v>-405</v>
      </c>
      <c r="W1489" s="1">
        <v>44256</v>
      </c>
      <c r="X1489" s="1">
        <v>45839</v>
      </c>
      <c r="Y1489" s="1">
        <v>39200</v>
      </c>
      <c r="Z1489" s="1">
        <v>1.32</v>
      </c>
      <c r="AA1489" s="6">
        <f t="shared" si="303"/>
        <v>78</v>
      </c>
      <c r="AB1489" s="6">
        <f t="shared" si="304"/>
        <v>-405</v>
      </c>
      <c r="AC1489" s="6">
        <f t="shared" si="305"/>
        <v>-21006</v>
      </c>
      <c r="AD1489" s="6">
        <f t="shared" si="306"/>
        <v>-269.30769230769232</v>
      </c>
      <c r="AE1489" s="7">
        <f t="shared" si="307"/>
        <v>-1249</v>
      </c>
      <c r="AF1489" t="str">
        <f t="shared" ca="1" si="308"/>
        <v>$V$1953</v>
      </c>
      <c r="AG1489" t="str">
        <f t="shared" ca="1" si="309"/>
        <v>$J$1953</v>
      </c>
      <c r="AH1489" t="str">
        <f t="shared" ca="1" si="310"/>
        <v>b: SCHNEIDER LOGISTIC| 3830119034</v>
      </c>
      <c r="AI1489" t="str">
        <f t="shared" ca="1" si="299"/>
        <v>$K$1953</v>
      </c>
      <c r="AJ1489" s="8">
        <f t="shared" si="300"/>
        <v>1.282051282051282E-2</v>
      </c>
      <c r="AK1489" s="7">
        <f t="shared" si="301"/>
        <v>-570</v>
      </c>
      <c r="AL1489" s="7" t="str">
        <f t="shared" ca="1" si="311"/>
        <v>LOWES MLXP VAN ONE WA| 3071947265</v>
      </c>
      <c r="AM1489" t="b">
        <f t="shared" si="302"/>
        <v>0</v>
      </c>
    </row>
    <row r="1490" spans="3:39" x14ac:dyDescent="0.3">
      <c r="C1490" s="1" t="s">
        <v>771</v>
      </c>
      <c r="D1490" s="1" t="s">
        <v>772</v>
      </c>
      <c r="E1490" s="1" t="s">
        <v>39</v>
      </c>
      <c r="F1490" s="1" t="s">
        <v>87</v>
      </c>
      <c r="G1490" s="1" t="s">
        <v>1471</v>
      </c>
      <c r="H1490" s="1" t="s">
        <v>66</v>
      </c>
      <c r="I1490" s="1" t="s">
        <v>774</v>
      </c>
      <c r="J1490" t="str">
        <f>TRIM(CONCATENATE(wiz[[#This Row],[SHIPPER..................]],wiz[[#This Row],[ZIP2..]],wiz[[#This Row],[ZIP3..]]))</f>
        <v>VOLVO | 4536538611</v>
      </c>
      <c r="K1490" s="1">
        <v>7</v>
      </c>
      <c r="L1490" s="1">
        <v>1.56</v>
      </c>
      <c r="M1490" s="1">
        <v>0.2</v>
      </c>
      <c r="N1490" s="1">
        <v>577</v>
      </c>
      <c r="O1490" s="1">
        <v>0.97</v>
      </c>
      <c r="P1490" s="1">
        <v>93</v>
      </c>
      <c r="Q1490" s="1">
        <v>0.33</v>
      </c>
      <c r="R1490" s="1">
        <v>4</v>
      </c>
      <c r="S1490" s="1">
        <v>-133</v>
      </c>
      <c r="T1490" s="1">
        <v>31</v>
      </c>
      <c r="U1490" s="1">
        <v>288</v>
      </c>
      <c r="V1490" s="1">
        <v>186</v>
      </c>
      <c r="W1490" s="1">
        <v>43162</v>
      </c>
      <c r="X1490" s="1">
        <v>45365</v>
      </c>
      <c r="Y1490" s="1">
        <v>38611</v>
      </c>
      <c r="Z1490" s="1">
        <v>1.54</v>
      </c>
      <c r="AA1490" s="6">
        <f t="shared" si="303"/>
        <v>49</v>
      </c>
      <c r="AB1490" s="6">
        <f t="shared" si="304"/>
        <v>1302</v>
      </c>
      <c r="AC1490" s="6">
        <f t="shared" si="305"/>
        <v>3709</v>
      </c>
      <c r="AD1490" s="6">
        <f t="shared" si="306"/>
        <v>75.693877551020407</v>
      </c>
      <c r="AE1490" s="7">
        <f t="shared" si="307"/>
        <v>-111</v>
      </c>
      <c r="AF1490" t="str">
        <f t="shared" ca="1" si="308"/>
        <v>$V$173</v>
      </c>
      <c r="AG1490" t="str">
        <f t="shared" ca="1" si="309"/>
        <v>$J$173</v>
      </c>
      <c r="AH1490" t="str">
        <f t="shared" ca="1" si="310"/>
        <v>b: C H ROBINSON | 3494530161</v>
      </c>
      <c r="AI1490" t="str">
        <f t="shared" ca="1" si="299"/>
        <v>$K$173</v>
      </c>
      <c r="AJ1490" s="8">
        <f t="shared" si="300"/>
        <v>0.14285714285714285</v>
      </c>
      <c r="AK1490" s="7">
        <f t="shared" si="301"/>
        <v>-111</v>
      </c>
      <c r="AL1490" s="7" t="str">
        <f t="shared" ca="1" si="311"/>
        <v>b: C H ROBINSON | 3494530161</v>
      </c>
      <c r="AM1490" t="b">
        <f t="shared" si="302"/>
        <v>0</v>
      </c>
    </row>
    <row r="1491" spans="3:39" x14ac:dyDescent="0.3">
      <c r="C1491" s="1" t="s">
        <v>1478</v>
      </c>
      <c r="D1491" s="1" t="s">
        <v>1479</v>
      </c>
      <c r="E1491" s="1" t="s">
        <v>39</v>
      </c>
      <c r="F1491" s="1" t="s">
        <v>87</v>
      </c>
      <c r="G1491" s="1" t="s">
        <v>1480</v>
      </c>
      <c r="H1491" s="1" t="s">
        <v>66</v>
      </c>
      <c r="I1491" s="1" t="s">
        <v>589</v>
      </c>
      <c r="J1491" t="str">
        <f>TRIM(CONCATENATE(wiz[[#This Row],[SHIPPER..................]],wiz[[#This Row],[ZIP2..]],wiz[[#This Row],[ZIP3..]]))</f>
        <v>CAMPBELL SOUP COMPANY| 4354538652</v>
      </c>
      <c r="K1491" s="1">
        <v>4</v>
      </c>
      <c r="L1491" s="1">
        <v>1.33</v>
      </c>
      <c r="M1491" s="1">
        <v>0.28999999999999998</v>
      </c>
      <c r="N1491" s="1">
        <v>651</v>
      </c>
      <c r="O1491" s="1">
        <v>1.2</v>
      </c>
      <c r="P1491" s="1">
        <v>43</v>
      </c>
      <c r="Q1491" s="1">
        <v>0.25</v>
      </c>
      <c r="R1491" s="1">
        <v>-38</v>
      </c>
      <c r="S1491" s="1">
        <v>10</v>
      </c>
      <c r="T1491" s="1">
        <v>45</v>
      </c>
      <c r="U1491" s="1">
        <v>106</v>
      </c>
      <c r="V1491" s="1">
        <v>161</v>
      </c>
      <c r="W1491" s="1">
        <v>45889</v>
      </c>
      <c r="X1491" s="1">
        <v>43545</v>
      </c>
      <c r="Y1491" s="1">
        <v>38652</v>
      </c>
      <c r="Z1491" s="1">
        <v>1.4</v>
      </c>
      <c r="AA1491" s="6">
        <f t="shared" si="303"/>
        <v>16</v>
      </c>
      <c r="AB1491" s="6">
        <f t="shared" si="304"/>
        <v>644</v>
      </c>
      <c r="AC1491" s="6">
        <f t="shared" si="305"/>
        <v>693</v>
      </c>
      <c r="AD1491" s="6">
        <f t="shared" si="306"/>
        <v>43.3125</v>
      </c>
      <c r="AE1491" s="7">
        <f t="shared" si="307"/>
        <v>-174</v>
      </c>
      <c r="AF1491" t="str">
        <f t="shared" ca="1" si="308"/>
        <v>$V$1047</v>
      </c>
      <c r="AG1491" t="str">
        <f t="shared" ca="1" si="309"/>
        <v>$J$1047</v>
      </c>
      <c r="AH1491" t="str">
        <f t="shared" ca="1" si="310"/>
        <v>b: COVENANT TRANSPORT| 2820143420</v>
      </c>
      <c r="AI1491" t="str">
        <f t="shared" ca="1" si="299"/>
        <v>$K$1047</v>
      </c>
      <c r="AJ1491" s="8">
        <f t="shared" si="300"/>
        <v>0.25</v>
      </c>
      <c r="AK1491" s="7">
        <f t="shared" si="301"/>
        <v>-174</v>
      </c>
      <c r="AL1491" s="7" t="str">
        <f t="shared" ca="1" si="311"/>
        <v>b: COVENANT TRANSPORT| 2820143420</v>
      </c>
      <c r="AM1491" t="b">
        <f t="shared" si="302"/>
        <v>0</v>
      </c>
    </row>
    <row r="1492" spans="3:39" x14ac:dyDescent="0.3">
      <c r="C1492" s="1" t="s">
        <v>1348</v>
      </c>
      <c r="D1492" s="1" t="s">
        <v>1349</v>
      </c>
      <c r="E1492" s="1" t="s">
        <v>39</v>
      </c>
      <c r="F1492" s="1" t="s">
        <v>87</v>
      </c>
      <c r="G1492" s="1" t="s">
        <v>213</v>
      </c>
      <c r="H1492" s="1" t="s">
        <v>68</v>
      </c>
      <c r="I1492" s="1" t="s">
        <v>340</v>
      </c>
      <c r="J1492" t="str">
        <f>TRIM(CONCATENATE(wiz[[#This Row],[SHIPPER..................]],wiz[[#This Row],[ZIP2..]],wiz[[#This Row],[ZIP3..]]))</f>
        <v>b: BECKER LOGISTICS | 4580128144</v>
      </c>
      <c r="K1492" s="1">
        <v>1</v>
      </c>
      <c r="L1492" s="1">
        <v>2.11</v>
      </c>
      <c r="M1492" s="1">
        <v>0.28000000000000003</v>
      </c>
      <c r="N1492" s="1">
        <v>501</v>
      </c>
      <c r="O1492" s="1">
        <v>1.04</v>
      </c>
      <c r="P1492" s="1">
        <v>51</v>
      </c>
      <c r="Q1492" s="1">
        <v>0.3</v>
      </c>
      <c r="R1492" s="1">
        <v>6</v>
      </c>
      <c r="S1492" s="1">
        <v>-2</v>
      </c>
      <c r="T1492" s="1">
        <v>1</v>
      </c>
      <c r="U1492" s="1">
        <v>118</v>
      </c>
      <c r="V1492" s="1">
        <v>117</v>
      </c>
      <c r="W1492" s="1">
        <v>45839</v>
      </c>
      <c r="X1492" s="1">
        <v>45801</v>
      </c>
      <c r="Y1492" s="1">
        <v>28144</v>
      </c>
      <c r="Z1492" s="1">
        <v>2.17</v>
      </c>
      <c r="AA1492" s="6">
        <f t="shared" si="303"/>
        <v>5</v>
      </c>
      <c r="AB1492" s="6">
        <f t="shared" si="304"/>
        <v>117</v>
      </c>
      <c r="AC1492" s="6">
        <f t="shared" si="305"/>
        <v>-1229</v>
      </c>
      <c r="AD1492" s="6">
        <f t="shared" si="306"/>
        <v>-245.8</v>
      </c>
      <c r="AE1492" s="7">
        <f t="shared" si="307"/>
        <v>-516</v>
      </c>
      <c r="AF1492" t="str">
        <f t="shared" ca="1" si="308"/>
        <v>$V$1764</v>
      </c>
      <c r="AG1492" t="str">
        <f t="shared" ca="1" si="309"/>
        <v>$J$1764</v>
      </c>
      <c r="AH1492" t="str">
        <f t="shared" ca="1" si="310"/>
        <v>b: BECKER LOGISTICS | 3740129020</v>
      </c>
      <c r="AI1492" t="str">
        <f t="shared" ca="1" si="299"/>
        <v>$K$1764</v>
      </c>
      <c r="AJ1492" s="8">
        <f t="shared" si="300"/>
        <v>0.2</v>
      </c>
      <c r="AK1492" s="7">
        <f t="shared" si="301"/>
        <v>-516</v>
      </c>
      <c r="AL1492" s="7" t="str">
        <f t="shared" ca="1" si="311"/>
        <v>b: BECKER LOGISTICS | 3740129020</v>
      </c>
      <c r="AM1492" t="b">
        <f t="shared" si="302"/>
        <v>0</v>
      </c>
    </row>
    <row r="1493" spans="3:39" x14ac:dyDescent="0.3">
      <c r="C1493" s="1" t="s">
        <v>37</v>
      </c>
      <c r="D1493" s="1" t="s">
        <v>38</v>
      </c>
      <c r="E1493" s="1" t="s">
        <v>39</v>
      </c>
      <c r="F1493" s="1" t="s">
        <v>87</v>
      </c>
      <c r="G1493" s="1" t="s">
        <v>1487</v>
      </c>
      <c r="H1493" s="1" t="s">
        <v>68</v>
      </c>
      <c r="I1493" s="1" t="s">
        <v>340</v>
      </c>
      <c r="J1493" t="str">
        <f>TRIM(CONCATENATE(wiz[[#This Row],[SHIPPER..................]],wiz[[#This Row],[ZIP2..]],wiz[[#This Row],[ZIP3..]]))</f>
        <v>b: C H ROBINSON | 4588328144</v>
      </c>
      <c r="K1493" s="1">
        <v>1</v>
      </c>
      <c r="L1493" s="1">
        <v>2.06</v>
      </c>
      <c r="M1493" s="1">
        <v>0.27</v>
      </c>
      <c r="N1493" s="1">
        <v>515</v>
      </c>
      <c r="O1493" s="1">
        <v>1.05</v>
      </c>
      <c r="P1493" s="1">
        <v>56</v>
      </c>
      <c r="Q1493" s="1">
        <v>0.3</v>
      </c>
      <c r="R1493" s="1">
        <v>50</v>
      </c>
      <c r="S1493" s="1">
        <v>-88</v>
      </c>
      <c r="T1493" s="1">
        <v>-1</v>
      </c>
      <c r="U1493" s="1">
        <v>61</v>
      </c>
      <c r="V1493" s="1">
        <v>-28</v>
      </c>
      <c r="W1493" s="1">
        <v>46933</v>
      </c>
      <c r="X1493" s="1">
        <v>45883</v>
      </c>
      <c r="Y1493" s="1">
        <v>28144</v>
      </c>
      <c r="Z1493" s="1">
        <v>2.11</v>
      </c>
      <c r="AA1493" s="6">
        <f t="shared" si="303"/>
        <v>615</v>
      </c>
      <c r="AB1493" s="6">
        <f t="shared" si="304"/>
        <v>-28</v>
      </c>
      <c r="AC1493" s="6">
        <f t="shared" si="305"/>
        <v>-122022</v>
      </c>
      <c r="AD1493" s="6">
        <f t="shared" si="306"/>
        <v>-198.40975609756097</v>
      </c>
      <c r="AE1493" s="7">
        <f t="shared" si="307"/>
        <v>-1118</v>
      </c>
      <c r="AF1493" t="str">
        <f t="shared" ca="1" si="308"/>
        <v>$V$1066</v>
      </c>
      <c r="AG1493" t="str">
        <f t="shared" ca="1" si="309"/>
        <v>$J$1066</v>
      </c>
      <c r="AH1493" t="str">
        <f t="shared" ca="1" si="310"/>
        <v>b: C H ROBINSON | 2736036101</v>
      </c>
      <c r="AI1493" t="str">
        <f t="shared" ca="1" si="299"/>
        <v>$K$1066</v>
      </c>
      <c r="AJ1493" s="8">
        <f t="shared" si="300"/>
        <v>1.6260162601626016E-3</v>
      </c>
      <c r="AK1493" s="7">
        <f t="shared" si="301"/>
        <v>-560</v>
      </c>
      <c r="AL1493" s="7" t="str">
        <f t="shared" ca="1" si="311"/>
        <v>b: C H ROBINSON | 6080335055</v>
      </c>
      <c r="AM1493" t="b">
        <f t="shared" si="302"/>
        <v>0</v>
      </c>
    </row>
    <row r="1494" spans="3:39" x14ac:dyDescent="0.3">
      <c r="C1494" s="1" t="s">
        <v>913</v>
      </c>
      <c r="D1494" s="1" t="s">
        <v>914</v>
      </c>
      <c r="E1494" s="1" t="s">
        <v>39</v>
      </c>
      <c r="F1494" s="1" t="s">
        <v>87</v>
      </c>
      <c r="G1494" s="1" t="s">
        <v>843</v>
      </c>
      <c r="H1494" s="1" t="s">
        <v>68</v>
      </c>
      <c r="I1494" s="1" t="s">
        <v>680</v>
      </c>
      <c r="J1494" t="str">
        <f>TRIM(CONCATENATE(wiz[[#This Row],[SHIPPER..................]],wiz[[#This Row],[ZIP2..]],wiz[[#This Row],[ZIP3..]]))</f>
        <v>b: US XPRESS | 4342028025</v>
      </c>
      <c r="K1494" s="1">
        <v>1</v>
      </c>
      <c r="L1494" s="1">
        <v>1.62</v>
      </c>
      <c r="M1494" s="1">
        <v>0.27</v>
      </c>
      <c r="N1494" s="1">
        <v>528</v>
      </c>
      <c r="O1494" s="1">
        <v>1.71</v>
      </c>
      <c r="P1494" s="1">
        <v>38</v>
      </c>
      <c r="Q1494" s="1">
        <v>0.25</v>
      </c>
      <c r="R1494" s="1">
        <v>9</v>
      </c>
      <c r="S1494" s="1">
        <v>15</v>
      </c>
      <c r="T1494" s="1">
        <v>-158</v>
      </c>
      <c r="U1494" s="1">
        <v>-115</v>
      </c>
      <c r="V1494" s="1">
        <v>-258</v>
      </c>
      <c r="W1494" s="1">
        <v>45839</v>
      </c>
      <c r="X1494" s="1">
        <v>43420</v>
      </c>
      <c r="Y1494" s="1">
        <v>28025</v>
      </c>
      <c r="Z1494" s="1">
        <v>1.67</v>
      </c>
      <c r="AA1494" s="6">
        <f t="shared" si="303"/>
        <v>10</v>
      </c>
      <c r="AB1494" s="6">
        <f t="shared" si="304"/>
        <v>-258</v>
      </c>
      <c r="AC1494" s="6">
        <f t="shared" si="305"/>
        <v>-1824</v>
      </c>
      <c r="AD1494" s="6">
        <f t="shared" si="306"/>
        <v>-182.4</v>
      </c>
      <c r="AE1494" s="7">
        <f t="shared" si="307"/>
        <v>-419</v>
      </c>
      <c r="AF1494" t="str">
        <f t="shared" ca="1" si="308"/>
        <v>$V$721</v>
      </c>
      <c r="AG1494" t="str">
        <f t="shared" ca="1" si="309"/>
        <v>$J$721</v>
      </c>
      <c r="AH1494" t="str">
        <f t="shared" ca="1" si="310"/>
        <v>b: US XPRESS | 4734835020</v>
      </c>
      <c r="AI1494" t="str">
        <f t="shared" ca="1" si="299"/>
        <v>$K$721</v>
      </c>
      <c r="AJ1494" s="8">
        <f t="shared" si="300"/>
        <v>0.1</v>
      </c>
      <c r="AK1494" s="7">
        <f t="shared" si="301"/>
        <v>-419</v>
      </c>
      <c r="AL1494" s="7" t="str">
        <f t="shared" ca="1" si="311"/>
        <v>b: US XPRESS | 4734835020</v>
      </c>
      <c r="AM1494" t="b">
        <f t="shared" si="302"/>
        <v>0</v>
      </c>
    </row>
    <row r="1495" spans="3:39" x14ac:dyDescent="0.3">
      <c r="C1495" s="1" t="s">
        <v>1478</v>
      </c>
      <c r="D1495" s="1" t="s">
        <v>1479</v>
      </c>
      <c r="E1495" s="1" t="s">
        <v>39</v>
      </c>
      <c r="F1495" s="1" t="s">
        <v>87</v>
      </c>
      <c r="G1495" s="1" t="s">
        <v>88</v>
      </c>
      <c r="H1495" s="1" t="s">
        <v>68</v>
      </c>
      <c r="I1495" s="1" t="s">
        <v>184</v>
      </c>
      <c r="J1495" t="str">
        <f>TRIM(CONCATENATE(wiz[[#This Row],[SHIPPER..................]],wiz[[#This Row],[ZIP2..]],wiz[[#This Row],[ZIP3..]]))</f>
        <v>CAMPBELL SOUP COMPANY| 4583928201</v>
      </c>
      <c r="K1495" s="1">
        <v>4</v>
      </c>
      <c r="L1495" s="1">
        <v>1.82</v>
      </c>
      <c r="M1495" s="1">
        <v>0.72</v>
      </c>
      <c r="N1495" s="1">
        <v>512</v>
      </c>
      <c r="O1495" s="1">
        <v>1.08</v>
      </c>
      <c r="P1495" s="1">
        <v>55</v>
      </c>
      <c r="Q1495" s="1">
        <v>0.28999999999999998</v>
      </c>
      <c r="R1495" s="1">
        <v>-221</v>
      </c>
      <c r="S1495" s="1">
        <v>-120</v>
      </c>
      <c r="T1495" s="1">
        <v>-9</v>
      </c>
      <c r="U1495" s="1">
        <v>206</v>
      </c>
      <c r="V1495" s="1">
        <v>77</v>
      </c>
      <c r="W1495" s="1">
        <v>43201</v>
      </c>
      <c r="X1495" s="1">
        <v>45839</v>
      </c>
      <c r="Y1495" s="1">
        <v>28201</v>
      </c>
      <c r="Z1495" s="1">
        <v>2.3199999999999998</v>
      </c>
      <c r="AA1495" s="6">
        <f t="shared" si="303"/>
        <v>16</v>
      </c>
      <c r="AB1495" s="6">
        <f t="shared" si="304"/>
        <v>308</v>
      </c>
      <c r="AC1495" s="6">
        <f t="shared" si="305"/>
        <v>693</v>
      </c>
      <c r="AD1495" s="6">
        <f t="shared" si="306"/>
        <v>43.3125</v>
      </c>
      <c r="AE1495" s="7">
        <f t="shared" si="307"/>
        <v>-174</v>
      </c>
      <c r="AF1495" t="str">
        <f t="shared" ca="1" si="308"/>
        <v>$V$1047</v>
      </c>
      <c r="AG1495" t="str">
        <f t="shared" ca="1" si="309"/>
        <v>$J$1047</v>
      </c>
      <c r="AH1495" t="str">
        <f t="shared" ca="1" si="310"/>
        <v>b: COVENANT TRANSPORT| 2820143420</v>
      </c>
      <c r="AI1495" t="str">
        <f t="shared" ca="1" si="299"/>
        <v>$K$1047</v>
      </c>
      <c r="AJ1495" s="8">
        <f t="shared" si="300"/>
        <v>0.25</v>
      </c>
      <c r="AK1495" s="7">
        <f t="shared" si="301"/>
        <v>-174</v>
      </c>
      <c r="AL1495" s="7" t="str">
        <f t="shared" ca="1" si="311"/>
        <v>b: COVENANT TRANSPORT| 2820143420</v>
      </c>
      <c r="AM1495" t="b">
        <f t="shared" si="302"/>
        <v>0</v>
      </c>
    </row>
    <row r="1496" spans="3:39" x14ac:dyDescent="0.3">
      <c r="C1496" s="1" t="s">
        <v>1478</v>
      </c>
      <c r="D1496" s="1" t="s">
        <v>1479</v>
      </c>
      <c r="E1496" s="1" t="s">
        <v>39</v>
      </c>
      <c r="F1496" s="1" t="s">
        <v>87</v>
      </c>
      <c r="G1496" s="1" t="s">
        <v>88</v>
      </c>
      <c r="H1496" s="1" t="s">
        <v>68</v>
      </c>
      <c r="I1496" s="1" t="s">
        <v>680</v>
      </c>
      <c r="J1496" t="str">
        <f>TRIM(CONCATENATE(wiz[[#This Row],[SHIPPER..................]],wiz[[#This Row],[ZIP2..]],wiz[[#This Row],[ZIP3..]]))</f>
        <v>CAMPBELL SOUP COMPANY| 4583928025</v>
      </c>
      <c r="K1496" s="1">
        <v>1</v>
      </c>
      <c r="L1496" s="1">
        <v>1.83</v>
      </c>
      <c r="M1496" s="1">
        <v>0.79</v>
      </c>
      <c r="N1496" s="1">
        <v>517</v>
      </c>
      <c r="O1496" s="1">
        <v>2.08</v>
      </c>
      <c r="P1496" s="1">
        <v>0</v>
      </c>
      <c r="Q1496" s="1">
        <v>0.25</v>
      </c>
      <c r="R1496" s="1">
        <v>-257</v>
      </c>
      <c r="S1496" s="1">
        <v>-120</v>
      </c>
      <c r="T1496" s="1">
        <v>-246</v>
      </c>
      <c r="U1496" s="1">
        <v>192</v>
      </c>
      <c r="V1496" s="1">
        <v>-174</v>
      </c>
      <c r="W1496" s="1">
        <v>45839</v>
      </c>
      <c r="X1496" s="1">
        <v>45839</v>
      </c>
      <c r="Y1496" s="1">
        <v>28025</v>
      </c>
      <c r="Z1496" s="1">
        <v>2.4</v>
      </c>
      <c r="AA1496" s="6">
        <f t="shared" si="303"/>
        <v>16</v>
      </c>
      <c r="AB1496" s="6">
        <f t="shared" si="304"/>
        <v>-174</v>
      </c>
      <c r="AC1496" s="6">
        <f t="shared" si="305"/>
        <v>693</v>
      </c>
      <c r="AD1496" s="6">
        <f t="shared" si="306"/>
        <v>43.3125</v>
      </c>
      <c r="AE1496" s="7">
        <f t="shared" si="307"/>
        <v>-174</v>
      </c>
      <c r="AF1496" t="str">
        <f t="shared" ca="1" si="308"/>
        <v>$V$1047</v>
      </c>
      <c r="AG1496" t="str">
        <f t="shared" ca="1" si="309"/>
        <v>$J$1047</v>
      </c>
      <c r="AH1496" t="str">
        <f t="shared" ca="1" si="310"/>
        <v>b: COVENANT TRANSPORT| 2820143420</v>
      </c>
      <c r="AI1496" t="str">
        <f t="shared" ca="1" si="299"/>
        <v>$K$1047</v>
      </c>
      <c r="AJ1496" s="8">
        <f t="shared" si="300"/>
        <v>6.25E-2</v>
      </c>
      <c r="AK1496" s="7">
        <f t="shared" si="301"/>
        <v>-174</v>
      </c>
      <c r="AL1496" s="7" t="str">
        <f t="shared" ca="1" si="311"/>
        <v>b: COVENANT TRANSPORT| 2820143420</v>
      </c>
      <c r="AM1496" t="str">
        <f t="shared" si="302"/>
        <v>CAMPBELL SOUP COMPANY| 4583928025</v>
      </c>
    </row>
    <row r="1497" spans="3:39" x14ac:dyDescent="0.3">
      <c r="C1497" s="1" t="s">
        <v>1478</v>
      </c>
      <c r="D1497" s="1" t="s">
        <v>1479</v>
      </c>
      <c r="E1497" s="1" t="s">
        <v>39</v>
      </c>
      <c r="F1497" s="1" t="s">
        <v>87</v>
      </c>
      <c r="G1497" s="1" t="s">
        <v>1480</v>
      </c>
      <c r="H1497" s="1" t="s">
        <v>68</v>
      </c>
      <c r="I1497" s="1" t="s">
        <v>184</v>
      </c>
      <c r="J1497" t="str">
        <f>TRIM(CONCATENATE(wiz[[#This Row],[SHIPPER..................]],wiz[[#This Row],[ZIP2..]],wiz[[#This Row],[ZIP3..]]))</f>
        <v>CAMPBELL SOUP COMPANY| 4354528201</v>
      </c>
      <c r="K1497" s="1">
        <v>1</v>
      </c>
      <c r="L1497" s="1">
        <v>1.82</v>
      </c>
      <c r="M1497" s="1">
        <v>0.28999999999999998</v>
      </c>
      <c r="N1497" s="1">
        <v>553</v>
      </c>
      <c r="O1497" s="1">
        <v>1.1000000000000001</v>
      </c>
      <c r="P1497" s="1">
        <v>41</v>
      </c>
      <c r="Q1497" s="1">
        <v>0.25</v>
      </c>
      <c r="R1497" s="1">
        <v>-3</v>
      </c>
      <c r="S1497" s="1">
        <v>10</v>
      </c>
      <c r="T1497" s="1">
        <v>0</v>
      </c>
      <c r="U1497" s="1">
        <v>20</v>
      </c>
      <c r="V1497" s="1">
        <v>30</v>
      </c>
      <c r="W1497" s="1">
        <v>45889</v>
      </c>
      <c r="X1497" s="1">
        <v>43545</v>
      </c>
      <c r="Y1497" s="1">
        <v>28201</v>
      </c>
      <c r="Z1497" s="1">
        <v>1.89</v>
      </c>
      <c r="AA1497" s="6">
        <f t="shared" si="303"/>
        <v>16</v>
      </c>
      <c r="AB1497" s="6">
        <f t="shared" si="304"/>
        <v>30</v>
      </c>
      <c r="AC1497" s="6">
        <f t="shared" si="305"/>
        <v>693</v>
      </c>
      <c r="AD1497" s="6">
        <f t="shared" si="306"/>
        <v>43.3125</v>
      </c>
      <c r="AE1497" s="7">
        <f t="shared" si="307"/>
        <v>-174</v>
      </c>
      <c r="AF1497" t="str">
        <f t="shared" ca="1" si="308"/>
        <v>$V$1047</v>
      </c>
      <c r="AG1497" t="str">
        <f t="shared" ca="1" si="309"/>
        <v>$J$1047</v>
      </c>
      <c r="AH1497" t="str">
        <f t="shared" ca="1" si="310"/>
        <v>b: COVENANT TRANSPORT| 2820143420</v>
      </c>
      <c r="AI1497" t="str">
        <f t="shared" ca="1" si="299"/>
        <v>$K$1047</v>
      </c>
      <c r="AJ1497" s="8">
        <f t="shared" si="300"/>
        <v>6.25E-2</v>
      </c>
      <c r="AK1497" s="7">
        <f t="shared" si="301"/>
        <v>-174</v>
      </c>
      <c r="AL1497" s="7" t="str">
        <f t="shared" ca="1" si="311"/>
        <v>b: COVENANT TRANSPORT| 2820143420</v>
      </c>
      <c r="AM1497" t="b">
        <f t="shared" si="302"/>
        <v>0</v>
      </c>
    </row>
    <row r="1498" spans="3:39" x14ac:dyDescent="0.3">
      <c r="C1498" s="1" t="s">
        <v>892</v>
      </c>
      <c r="D1498" s="1" t="s">
        <v>893</v>
      </c>
      <c r="E1498" s="1" t="s">
        <v>39</v>
      </c>
      <c r="F1498" s="1" t="s">
        <v>87</v>
      </c>
      <c r="G1498" s="1" t="s">
        <v>1471</v>
      </c>
      <c r="H1498" s="1" t="s">
        <v>68</v>
      </c>
      <c r="I1498" s="1" t="s">
        <v>184</v>
      </c>
      <c r="J1498" t="str">
        <f>TRIM(CONCATENATE(wiz[[#This Row],[SHIPPER..................]],wiz[[#This Row],[ZIP2..]],wiz[[#This Row],[ZIP3..]]))</f>
        <v>CARRIER CORPORATION | 4536528201</v>
      </c>
      <c r="K1498" s="1">
        <v>14</v>
      </c>
      <c r="L1498" s="1">
        <v>2.2200000000000002</v>
      </c>
      <c r="M1498" s="1">
        <v>0.25</v>
      </c>
      <c r="N1498" s="1">
        <v>497</v>
      </c>
      <c r="O1498" s="1">
        <v>0.97</v>
      </c>
      <c r="P1498" s="1">
        <v>74</v>
      </c>
      <c r="Q1498" s="1">
        <v>0.3</v>
      </c>
      <c r="R1498" s="1">
        <v>23</v>
      </c>
      <c r="S1498" s="1">
        <v>-133</v>
      </c>
      <c r="T1498" s="1">
        <v>-1</v>
      </c>
      <c r="U1498" s="1">
        <v>144</v>
      </c>
      <c r="V1498" s="1">
        <v>10</v>
      </c>
      <c r="W1498" s="1">
        <v>43162</v>
      </c>
      <c r="X1498" s="1">
        <v>45365</v>
      </c>
      <c r="Y1498" s="1">
        <v>28201</v>
      </c>
      <c r="Z1498" s="1">
        <v>2.25</v>
      </c>
      <c r="AA1498" s="6">
        <f t="shared" si="303"/>
        <v>25</v>
      </c>
      <c r="AB1498" s="6">
        <f t="shared" si="304"/>
        <v>140</v>
      </c>
      <c r="AC1498" s="6">
        <f t="shared" si="305"/>
        <v>1494</v>
      </c>
      <c r="AD1498" s="6">
        <f t="shared" si="306"/>
        <v>59.76</v>
      </c>
      <c r="AE1498" s="7">
        <f t="shared" si="307"/>
        <v>10</v>
      </c>
      <c r="AF1498" t="str">
        <f t="shared" ca="1" si="308"/>
        <v>$V$278</v>
      </c>
      <c r="AG1498" t="str">
        <f t="shared" ca="1" si="309"/>
        <v>$J$278</v>
      </c>
      <c r="AH1498" t="str">
        <f t="shared" ca="1" si="310"/>
        <v>WAL MART SAMS GENERAL| 3014443201</v>
      </c>
      <c r="AI1498" t="str">
        <f t="shared" ca="1" si="299"/>
        <v>$K$278</v>
      </c>
      <c r="AJ1498" s="8">
        <f t="shared" si="300"/>
        <v>0.56000000000000005</v>
      </c>
      <c r="AK1498" s="7">
        <f t="shared" si="301"/>
        <v>10</v>
      </c>
      <c r="AL1498" s="7" t="str">
        <f t="shared" ca="1" si="311"/>
        <v>WAL MART SAMS GENERAL| 3014443201</v>
      </c>
      <c r="AM1498" t="str">
        <f t="shared" si="302"/>
        <v>CARRIER CORPORATION | 4536528201</v>
      </c>
    </row>
    <row r="1499" spans="3:39" x14ac:dyDescent="0.3">
      <c r="C1499" s="1" t="s">
        <v>1488</v>
      </c>
      <c r="D1499" s="1" t="s">
        <v>1489</v>
      </c>
      <c r="E1499" s="1" t="s">
        <v>39</v>
      </c>
      <c r="F1499" s="1" t="s">
        <v>87</v>
      </c>
      <c r="G1499" s="1" t="s">
        <v>843</v>
      </c>
      <c r="H1499" s="1" t="s">
        <v>68</v>
      </c>
      <c r="I1499" s="1" t="s">
        <v>747</v>
      </c>
      <c r="J1499" t="str">
        <f>TRIM(CONCATENATE(wiz[[#This Row],[SHIPPER..................]],wiz[[#This Row],[ZIP2..]],wiz[[#This Row],[ZIP3..]]))</f>
        <v>b: TOTAL TRANSPORTATI| 4342028348</v>
      </c>
      <c r="K1499" s="1">
        <v>2</v>
      </c>
      <c r="L1499" s="1">
        <v>1.46</v>
      </c>
      <c r="M1499" s="1">
        <v>0.27</v>
      </c>
      <c r="N1499" s="1">
        <v>624</v>
      </c>
      <c r="O1499" s="1">
        <v>1.73</v>
      </c>
      <c r="P1499" s="1">
        <v>75</v>
      </c>
      <c r="Q1499" s="1">
        <v>0.3</v>
      </c>
      <c r="R1499" s="1">
        <v>23</v>
      </c>
      <c r="S1499" s="1">
        <v>-82</v>
      </c>
      <c r="T1499" s="1">
        <v>-123</v>
      </c>
      <c r="U1499" s="1">
        <v>-312</v>
      </c>
      <c r="V1499" s="1">
        <v>-517</v>
      </c>
      <c r="W1499" s="1">
        <v>45889</v>
      </c>
      <c r="X1499" s="1">
        <v>43420</v>
      </c>
      <c r="Y1499" s="1">
        <v>28348</v>
      </c>
      <c r="Z1499" s="1">
        <v>1.51</v>
      </c>
      <c r="AA1499" s="6">
        <f t="shared" si="303"/>
        <v>3</v>
      </c>
      <c r="AB1499" s="6">
        <f t="shared" si="304"/>
        <v>-1034</v>
      </c>
      <c r="AC1499" s="6">
        <f t="shared" si="305"/>
        <v>-1345</v>
      </c>
      <c r="AD1499" s="6">
        <f t="shared" si="306"/>
        <v>-448.33333333333331</v>
      </c>
      <c r="AE1499" s="7">
        <f t="shared" si="307"/>
        <v>-517</v>
      </c>
      <c r="AF1499" t="str">
        <f t="shared" ca="1" si="308"/>
        <v>$V$1499</v>
      </c>
      <c r="AG1499" t="str">
        <f t="shared" ca="1" si="309"/>
        <v>$J$1499</v>
      </c>
      <c r="AH1499" t="str">
        <f t="shared" ca="1" si="310"/>
        <v>b: TOTAL TRANSPORTATI| 4342028348</v>
      </c>
      <c r="AI1499" t="str">
        <f t="shared" ca="1" si="299"/>
        <v>$K$1499</v>
      </c>
      <c r="AJ1499" s="8">
        <f t="shared" si="300"/>
        <v>0.66666666666666663</v>
      </c>
      <c r="AK1499" s="7">
        <f t="shared" si="301"/>
        <v>-517</v>
      </c>
      <c r="AL1499" s="7" t="str">
        <f t="shared" ca="1" si="311"/>
        <v>b: TOTAL TRANSPORTATI| 4342028348</v>
      </c>
      <c r="AM1499" t="str">
        <f t="shared" si="302"/>
        <v>b: TOTAL TRANSPORTATI| 4342028348</v>
      </c>
    </row>
    <row r="1500" spans="3:39" x14ac:dyDescent="0.3">
      <c r="C1500" s="1" t="s">
        <v>82</v>
      </c>
      <c r="D1500" s="1" t="s">
        <v>83</v>
      </c>
      <c r="E1500" s="1" t="s">
        <v>39</v>
      </c>
      <c r="F1500" s="1" t="s">
        <v>87</v>
      </c>
      <c r="G1500" s="1" t="s">
        <v>1490</v>
      </c>
      <c r="H1500" s="1" t="s">
        <v>68</v>
      </c>
      <c r="I1500" s="1" t="s">
        <v>503</v>
      </c>
      <c r="J1500" t="str">
        <f>TRIM(CONCATENATE(wiz[[#This Row],[SHIPPER..................]],wiz[[#This Row],[ZIP2..]],wiz[[#This Row],[ZIP3..]]))</f>
        <v>b: TRANSPLACE TEXAS L| 4585628358</v>
      </c>
      <c r="K1500" s="1">
        <v>1</v>
      </c>
      <c r="L1500" s="1">
        <v>1.29</v>
      </c>
      <c r="M1500" s="1">
        <v>0.27</v>
      </c>
      <c r="N1500" s="1">
        <v>641</v>
      </c>
      <c r="O1500" s="1">
        <v>1</v>
      </c>
      <c r="P1500" s="1">
        <v>19</v>
      </c>
      <c r="Q1500" s="1">
        <v>0.25</v>
      </c>
      <c r="R1500" s="1">
        <v>2</v>
      </c>
      <c r="S1500" s="1">
        <v>39</v>
      </c>
      <c r="T1500" s="1">
        <v>50</v>
      </c>
      <c r="U1500" s="1">
        <v>-388</v>
      </c>
      <c r="V1500" s="1">
        <v>-299</v>
      </c>
      <c r="W1500" s="1">
        <v>45889</v>
      </c>
      <c r="X1500" s="1">
        <v>45856</v>
      </c>
      <c r="Y1500" s="1">
        <v>28358</v>
      </c>
      <c r="Z1500" s="1">
        <v>1.34</v>
      </c>
      <c r="AA1500" s="6">
        <f t="shared" si="303"/>
        <v>9</v>
      </c>
      <c r="AB1500" s="6">
        <f t="shared" si="304"/>
        <v>-299</v>
      </c>
      <c r="AC1500" s="6">
        <f t="shared" si="305"/>
        <v>-783</v>
      </c>
      <c r="AD1500" s="6">
        <f t="shared" si="306"/>
        <v>-87</v>
      </c>
      <c r="AE1500" s="7">
        <f t="shared" si="307"/>
        <v>-344</v>
      </c>
      <c r="AF1500" t="str">
        <f t="shared" ca="1" si="308"/>
        <v>$V$671</v>
      </c>
      <c r="AG1500" t="str">
        <f t="shared" ca="1" si="309"/>
        <v>$J$671</v>
      </c>
      <c r="AH1500" t="str">
        <f t="shared" ca="1" si="310"/>
        <v>b: SCHNEIDER LOGISTIC| 4603829330</v>
      </c>
      <c r="AI1500" t="str">
        <f t="shared" ca="1" si="299"/>
        <v>$K$671</v>
      </c>
      <c r="AJ1500" s="8">
        <f t="shared" si="300"/>
        <v>0.1111111111111111</v>
      </c>
      <c r="AK1500" s="7">
        <f t="shared" si="301"/>
        <v>-344</v>
      </c>
      <c r="AL1500" s="7" t="str">
        <f t="shared" ca="1" si="311"/>
        <v>b: SCHNEIDER LOGISTIC| 4603829330</v>
      </c>
      <c r="AM1500" t="b">
        <f t="shared" si="302"/>
        <v>0</v>
      </c>
    </row>
    <row r="1501" spans="3:39" x14ac:dyDescent="0.3">
      <c r="C1501" s="1" t="s">
        <v>1491</v>
      </c>
      <c r="D1501" s="1" t="s">
        <v>1492</v>
      </c>
      <c r="E1501" s="1" t="s">
        <v>39</v>
      </c>
      <c r="F1501" s="1" t="s">
        <v>87</v>
      </c>
      <c r="G1501" s="1" t="s">
        <v>1471</v>
      </c>
      <c r="H1501" s="1" t="s">
        <v>68</v>
      </c>
      <c r="I1501" s="1" t="s">
        <v>1241</v>
      </c>
      <c r="J1501" t="str">
        <f>TRIM(CONCATENATE(wiz[[#This Row],[SHIPPER..................]],wiz[[#This Row],[ZIP2..]],wiz[[#This Row],[ZIP3..]]))</f>
        <v>EDGEWELL PERSONAL TRA| 4536527377</v>
      </c>
      <c r="K1501" s="1">
        <v>2</v>
      </c>
      <c r="L1501" s="1">
        <v>1.98</v>
      </c>
      <c r="M1501" s="1">
        <v>0.22</v>
      </c>
      <c r="N1501" s="1">
        <v>489</v>
      </c>
      <c r="O1501" s="1">
        <v>0.92</v>
      </c>
      <c r="P1501" s="1">
        <v>172</v>
      </c>
      <c r="Q1501" s="1">
        <v>0.4</v>
      </c>
      <c r="R1501" s="1">
        <v>36</v>
      </c>
      <c r="S1501" s="1">
        <v>-107</v>
      </c>
      <c r="T1501" s="1">
        <v>11</v>
      </c>
      <c r="U1501" s="1">
        <v>91</v>
      </c>
      <c r="V1501" s="1">
        <v>-5</v>
      </c>
      <c r="W1501" s="1">
        <v>42633</v>
      </c>
      <c r="X1501" s="1">
        <v>45365</v>
      </c>
      <c r="Y1501" s="1">
        <v>27377</v>
      </c>
      <c r="Z1501" s="1">
        <v>1.98</v>
      </c>
      <c r="AA1501" s="6">
        <f t="shared" si="303"/>
        <v>65</v>
      </c>
      <c r="AB1501" s="6">
        <f t="shared" si="304"/>
        <v>-10</v>
      </c>
      <c r="AC1501" s="6">
        <f t="shared" si="305"/>
        <v>122</v>
      </c>
      <c r="AD1501" s="6">
        <f t="shared" si="306"/>
        <v>1.8769230769230769</v>
      </c>
      <c r="AE1501" s="7">
        <f t="shared" si="307"/>
        <v>-20</v>
      </c>
      <c r="AF1501" t="str">
        <f t="shared" ca="1" si="308"/>
        <v>$V$603</v>
      </c>
      <c r="AG1501" t="str">
        <f t="shared" ca="1" si="309"/>
        <v>$J$603</v>
      </c>
      <c r="AH1501" t="str">
        <f t="shared" ca="1" si="310"/>
        <v>BRIGGS AND STRATTON | 4680163901</v>
      </c>
      <c r="AI1501" t="str">
        <f t="shared" ca="1" si="299"/>
        <v>$K$603</v>
      </c>
      <c r="AJ1501" s="8">
        <f t="shared" si="300"/>
        <v>3.0769230769230771E-2</v>
      </c>
      <c r="AK1501" s="7">
        <f t="shared" si="301"/>
        <v>-20</v>
      </c>
      <c r="AL1501" s="7" t="str">
        <f t="shared" ca="1" si="311"/>
        <v>BRIGGS AND STRATTON | 4680163901</v>
      </c>
      <c r="AM1501" t="b">
        <f t="shared" si="302"/>
        <v>0</v>
      </c>
    </row>
    <row r="1502" spans="3:39" x14ac:dyDescent="0.3">
      <c r="C1502" s="1" t="s">
        <v>418</v>
      </c>
      <c r="D1502" s="1" t="s">
        <v>419</v>
      </c>
      <c r="E1502" s="1" t="s">
        <v>39</v>
      </c>
      <c r="F1502" s="1" t="s">
        <v>87</v>
      </c>
      <c r="G1502" s="1" t="s">
        <v>1075</v>
      </c>
      <c r="H1502" s="1" t="s">
        <v>68</v>
      </c>
      <c r="I1502" s="1" t="s">
        <v>1239</v>
      </c>
      <c r="J1502" t="str">
        <f>TRIM(CONCATENATE(wiz[[#This Row],[SHIPPER..................]],wiz[[#This Row],[ZIP2..]],wiz[[#This Row],[ZIP3..]]))</f>
        <v>NOVOLEX | 4582827302</v>
      </c>
      <c r="K1502" s="1">
        <v>2</v>
      </c>
      <c r="L1502" s="1">
        <v>1.98</v>
      </c>
      <c r="M1502" s="1">
        <v>0.22</v>
      </c>
      <c r="N1502" s="1">
        <v>532</v>
      </c>
      <c r="O1502" s="1">
        <v>0.88</v>
      </c>
      <c r="P1502" s="1">
        <v>74</v>
      </c>
      <c r="Q1502" s="1">
        <v>0.3</v>
      </c>
      <c r="R1502" s="1">
        <v>35</v>
      </c>
      <c r="S1502" s="1">
        <v>-81</v>
      </c>
      <c r="T1502" s="1">
        <v>39</v>
      </c>
      <c r="U1502" s="1">
        <v>132</v>
      </c>
      <c r="V1502" s="1">
        <v>90</v>
      </c>
      <c r="W1502" s="1">
        <v>45801</v>
      </c>
      <c r="X1502" s="1">
        <v>45828</v>
      </c>
      <c r="Y1502" s="1">
        <v>27302</v>
      </c>
      <c r="Z1502" s="1">
        <v>1.98</v>
      </c>
      <c r="AA1502" s="6">
        <f t="shared" si="303"/>
        <v>63</v>
      </c>
      <c r="AB1502" s="6">
        <f t="shared" si="304"/>
        <v>180</v>
      </c>
      <c r="AC1502" s="6">
        <f t="shared" si="305"/>
        <v>-460</v>
      </c>
      <c r="AD1502" s="6">
        <f t="shared" si="306"/>
        <v>-7.3015873015873014</v>
      </c>
      <c r="AE1502" s="7">
        <f t="shared" si="307"/>
        <v>-419</v>
      </c>
      <c r="AF1502" t="str">
        <f t="shared" ca="1" si="308"/>
        <v>$V$721</v>
      </c>
      <c r="AG1502" t="str">
        <f t="shared" ca="1" si="309"/>
        <v>$J$721</v>
      </c>
      <c r="AH1502" t="str">
        <f t="shared" ca="1" si="310"/>
        <v>b: US XPRESS | 4734835020</v>
      </c>
      <c r="AI1502" t="str">
        <f t="shared" ca="1" si="299"/>
        <v>$K$721</v>
      </c>
      <c r="AJ1502" s="8">
        <f t="shared" si="300"/>
        <v>3.1746031746031744E-2</v>
      </c>
      <c r="AK1502" s="7">
        <f t="shared" si="301"/>
        <v>-291</v>
      </c>
      <c r="AL1502" s="7" t="str">
        <f t="shared" ca="1" si="311"/>
        <v>NOVOLEX | 3000360526</v>
      </c>
      <c r="AM1502" t="b">
        <f t="shared" si="302"/>
        <v>0</v>
      </c>
    </row>
    <row r="1503" spans="3:39" x14ac:dyDescent="0.3">
      <c r="C1503" s="1" t="s">
        <v>37</v>
      </c>
      <c r="D1503" s="1" t="s">
        <v>38</v>
      </c>
      <c r="E1503" s="1" t="s">
        <v>39</v>
      </c>
      <c r="F1503" s="1" t="s">
        <v>87</v>
      </c>
      <c r="G1503" s="1" t="s">
        <v>88</v>
      </c>
      <c r="H1503" s="1" t="s">
        <v>68</v>
      </c>
      <c r="I1503" s="1" t="s">
        <v>231</v>
      </c>
      <c r="J1503" t="str">
        <f>TRIM(CONCATENATE(wiz[[#This Row],[SHIPPER..................]],wiz[[#This Row],[ZIP2..]],wiz[[#This Row],[ZIP3..]]))</f>
        <v>b: C H ROBINSON | 4583928625</v>
      </c>
      <c r="K1503" s="1">
        <v>1</v>
      </c>
      <c r="L1503" s="1">
        <v>1.41</v>
      </c>
      <c r="M1503" s="1">
        <v>0.27</v>
      </c>
      <c r="N1503" s="1">
        <v>476</v>
      </c>
      <c r="O1503" s="1">
        <v>0.38</v>
      </c>
      <c r="P1503" s="1">
        <v>0</v>
      </c>
      <c r="Q1503" s="1">
        <v>0.25</v>
      </c>
      <c r="R1503" s="1">
        <v>12</v>
      </c>
      <c r="S1503" s="1">
        <v>62</v>
      </c>
      <c r="T1503" s="1">
        <v>139</v>
      </c>
      <c r="U1503" s="1">
        <v>-190</v>
      </c>
      <c r="V1503" s="1">
        <v>11</v>
      </c>
      <c r="W1503" s="1">
        <v>45839</v>
      </c>
      <c r="X1503" s="1">
        <v>45839</v>
      </c>
      <c r="Y1503" s="1">
        <v>28625</v>
      </c>
      <c r="Z1503" s="1">
        <v>1.46</v>
      </c>
      <c r="AA1503" s="6">
        <f t="shared" si="303"/>
        <v>615</v>
      </c>
      <c r="AB1503" s="6">
        <f t="shared" si="304"/>
        <v>11</v>
      </c>
      <c r="AC1503" s="6">
        <f t="shared" si="305"/>
        <v>-122022</v>
      </c>
      <c r="AD1503" s="6">
        <f t="shared" si="306"/>
        <v>-198.40975609756097</v>
      </c>
      <c r="AE1503" s="7">
        <f t="shared" si="307"/>
        <v>-1118</v>
      </c>
      <c r="AF1503" t="str">
        <f t="shared" ca="1" si="308"/>
        <v>$V$1066</v>
      </c>
      <c r="AG1503" t="str">
        <f t="shared" ca="1" si="309"/>
        <v>$J$1066</v>
      </c>
      <c r="AH1503" t="str">
        <f t="shared" ca="1" si="310"/>
        <v>b: C H ROBINSON | 2736036101</v>
      </c>
      <c r="AI1503" t="str">
        <f t="shared" ca="1" si="299"/>
        <v>$K$1066</v>
      </c>
      <c r="AJ1503" s="8">
        <f t="shared" si="300"/>
        <v>1.6260162601626016E-3</v>
      </c>
      <c r="AK1503" s="7">
        <f t="shared" si="301"/>
        <v>-560</v>
      </c>
      <c r="AL1503" s="7" t="str">
        <f t="shared" ca="1" si="311"/>
        <v>b: C H ROBINSON | 6080335055</v>
      </c>
      <c r="AM1503" t="b">
        <f t="shared" si="302"/>
        <v>0</v>
      </c>
    </row>
    <row r="1504" spans="3:39" x14ac:dyDescent="0.3">
      <c r="C1504" s="1" t="s">
        <v>37</v>
      </c>
      <c r="D1504" s="1" t="s">
        <v>38</v>
      </c>
      <c r="E1504" s="1" t="s">
        <v>39</v>
      </c>
      <c r="F1504" s="1" t="s">
        <v>87</v>
      </c>
      <c r="G1504" s="1" t="s">
        <v>1322</v>
      </c>
      <c r="H1504" s="1" t="s">
        <v>68</v>
      </c>
      <c r="I1504" s="1" t="s">
        <v>925</v>
      </c>
      <c r="J1504" t="str">
        <f>TRIM(CONCATENATE(wiz[[#This Row],[SHIPPER..................]],wiz[[#This Row],[ZIP2..]],wiz[[#This Row],[ZIP3..]]))</f>
        <v>b: C H ROBINSON | 4360128601</v>
      </c>
      <c r="K1504" s="1">
        <v>1</v>
      </c>
      <c r="L1504" s="1">
        <v>1.73</v>
      </c>
      <c r="M1504" s="1">
        <v>0.27</v>
      </c>
      <c r="N1504" s="1">
        <v>551</v>
      </c>
      <c r="O1504" s="1">
        <v>1.33</v>
      </c>
      <c r="P1504" s="1">
        <v>37</v>
      </c>
      <c r="Q1504" s="1">
        <v>0.25</v>
      </c>
      <c r="R1504" s="1">
        <v>8</v>
      </c>
      <c r="S1504" s="1">
        <v>-65</v>
      </c>
      <c r="T1504" s="1">
        <v>-54</v>
      </c>
      <c r="U1504" s="1">
        <v>15</v>
      </c>
      <c r="V1504" s="1">
        <v>-104</v>
      </c>
      <c r="W1504" s="1">
        <v>45889</v>
      </c>
      <c r="X1504" s="1">
        <v>43601</v>
      </c>
      <c r="Y1504" s="1">
        <v>28601</v>
      </c>
      <c r="Z1504" s="1">
        <v>1.78</v>
      </c>
      <c r="AA1504" s="6">
        <f t="shared" si="303"/>
        <v>615</v>
      </c>
      <c r="AB1504" s="6">
        <f t="shared" si="304"/>
        <v>-104</v>
      </c>
      <c r="AC1504" s="6">
        <f t="shared" si="305"/>
        <v>-122022</v>
      </c>
      <c r="AD1504" s="6">
        <f t="shared" si="306"/>
        <v>-198.40975609756097</v>
      </c>
      <c r="AE1504" s="7">
        <f t="shared" si="307"/>
        <v>-1118</v>
      </c>
      <c r="AF1504" t="str">
        <f t="shared" ca="1" si="308"/>
        <v>$V$1066</v>
      </c>
      <c r="AG1504" t="str">
        <f t="shared" ca="1" si="309"/>
        <v>$J$1066</v>
      </c>
      <c r="AH1504" t="str">
        <f t="shared" ca="1" si="310"/>
        <v>b: C H ROBINSON | 2736036101</v>
      </c>
      <c r="AI1504" t="str">
        <f t="shared" ca="1" si="299"/>
        <v>$K$1066</v>
      </c>
      <c r="AJ1504" s="8">
        <f t="shared" si="300"/>
        <v>1.6260162601626016E-3</v>
      </c>
      <c r="AK1504" s="7">
        <f t="shared" si="301"/>
        <v>-560</v>
      </c>
      <c r="AL1504" s="7" t="str">
        <f t="shared" ca="1" si="311"/>
        <v>b: C H ROBINSON | 6080335055</v>
      </c>
      <c r="AM1504" t="b">
        <f t="shared" si="302"/>
        <v>0</v>
      </c>
    </row>
    <row r="1505" spans="3:39" x14ac:dyDescent="0.3">
      <c r="C1505" s="1" t="s">
        <v>72</v>
      </c>
      <c r="D1505" s="1" t="s">
        <v>73</v>
      </c>
      <c r="E1505" s="1" t="s">
        <v>39</v>
      </c>
      <c r="F1505" s="1" t="s">
        <v>87</v>
      </c>
      <c r="G1505" s="1" t="s">
        <v>1472</v>
      </c>
      <c r="H1505" s="1" t="s">
        <v>68</v>
      </c>
      <c r="I1505" s="1" t="s">
        <v>231</v>
      </c>
      <c r="J1505" t="str">
        <f>TRIM(CONCATENATE(wiz[[#This Row],[SHIPPER..................]],wiz[[#This Row],[ZIP2..]],wiz[[#This Row],[ZIP3..]]))</f>
        <v>REDWOOD LOGISTICS STR| 4589528625</v>
      </c>
      <c r="K1505" s="1">
        <v>4</v>
      </c>
      <c r="L1505" s="1">
        <v>1.19</v>
      </c>
      <c r="M1505" s="1">
        <v>0.28000000000000003</v>
      </c>
      <c r="N1505" s="1">
        <v>477</v>
      </c>
      <c r="O1505" s="1">
        <v>1.22</v>
      </c>
      <c r="P1505" s="1">
        <v>94</v>
      </c>
      <c r="Q1505" s="1">
        <v>0.33</v>
      </c>
      <c r="R1505" s="1">
        <v>8</v>
      </c>
      <c r="S1505" s="1">
        <v>-95</v>
      </c>
      <c r="T1505" s="1">
        <v>-60</v>
      </c>
      <c r="U1505" s="1">
        <v>-295</v>
      </c>
      <c r="V1505" s="1">
        <v>-450</v>
      </c>
      <c r="W1505" s="1">
        <v>43055</v>
      </c>
      <c r="X1505" s="1">
        <v>45895</v>
      </c>
      <c r="Y1505" s="1">
        <v>28625</v>
      </c>
      <c r="Z1505" s="1">
        <v>1.25</v>
      </c>
      <c r="AA1505" s="6">
        <f t="shared" si="303"/>
        <v>112</v>
      </c>
      <c r="AB1505" s="6">
        <f t="shared" si="304"/>
        <v>-1800</v>
      </c>
      <c r="AC1505" s="6">
        <f t="shared" si="305"/>
        <v>-32183</v>
      </c>
      <c r="AD1505" s="6">
        <f t="shared" si="306"/>
        <v>-287.34821428571428</v>
      </c>
      <c r="AE1505" s="7">
        <f t="shared" si="307"/>
        <v>-836</v>
      </c>
      <c r="AF1505" t="str">
        <f t="shared" ca="1" si="308"/>
        <v>$V$1531</v>
      </c>
      <c r="AG1505" t="str">
        <f t="shared" ca="1" si="309"/>
        <v>$J$1531</v>
      </c>
      <c r="AH1505" t="str">
        <f t="shared" ca="1" si="310"/>
        <v>REDWOOD LOGISTICS STR| 4370137401</v>
      </c>
      <c r="AI1505" t="str">
        <f t="shared" ca="1" si="299"/>
        <v>$K$1531</v>
      </c>
      <c r="AJ1505" s="8">
        <f t="shared" si="300"/>
        <v>3.5714285714285712E-2</v>
      </c>
      <c r="AK1505" s="7">
        <f t="shared" si="301"/>
        <v>-624</v>
      </c>
      <c r="AL1505" s="7" t="str">
        <f t="shared" ca="1" si="311"/>
        <v>REDWOOD LOGISTICS STR| 4589530012</v>
      </c>
      <c r="AM1505" t="b">
        <f t="shared" si="302"/>
        <v>0</v>
      </c>
    </row>
    <row r="1506" spans="3:39" x14ac:dyDescent="0.3">
      <c r="C1506" s="1" t="s">
        <v>432</v>
      </c>
      <c r="D1506" s="1" t="s">
        <v>433</v>
      </c>
      <c r="E1506" s="1" t="s">
        <v>39</v>
      </c>
      <c r="F1506" s="1" t="s">
        <v>87</v>
      </c>
      <c r="G1506" s="1" t="s">
        <v>88</v>
      </c>
      <c r="H1506" s="1" t="s">
        <v>68</v>
      </c>
      <c r="I1506" s="1" t="s">
        <v>1319</v>
      </c>
      <c r="J1506" t="str">
        <f>TRIM(CONCATENATE(wiz[[#This Row],[SHIPPER..................]],wiz[[#This Row],[ZIP2..]],wiz[[#This Row],[ZIP3..]]))</f>
        <v>b: UBER FREIGHT LLC | 4583927565</v>
      </c>
      <c r="K1506" s="1">
        <v>1</v>
      </c>
      <c r="L1506" s="1">
        <v>1.73</v>
      </c>
      <c r="M1506" s="1">
        <v>0.27</v>
      </c>
      <c r="N1506" s="1">
        <v>573</v>
      </c>
      <c r="O1506" s="1">
        <v>1.1000000000000001</v>
      </c>
      <c r="P1506" s="1">
        <v>0</v>
      </c>
      <c r="Q1506" s="1">
        <v>0.25</v>
      </c>
      <c r="R1506" s="1">
        <v>7</v>
      </c>
      <c r="S1506" s="1">
        <v>-23</v>
      </c>
      <c r="T1506" s="1">
        <v>0</v>
      </c>
      <c r="U1506" s="1">
        <v>2</v>
      </c>
      <c r="V1506" s="1">
        <v>-21</v>
      </c>
      <c r="W1506" s="1">
        <v>45839</v>
      </c>
      <c r="X1506" s="1">
        <v>45839</v>
      </c>
      <c r="Y1506" s="1">
        <v>27565</v>
      </c>
      <c r="Z1506" s="1">
        <v>1.78</v>
      </c>
      <c r="AA1506" s="6">
        <f t="shared" si="303"/>
        <v>12</v>
      </c>
      <c r="AB1506" s="6">
        <f t="shared" si="304"/>
        <v>-21</v>
      </c>
      <c r="AC1506" s="6">
        <f t="shared" si="305"/>
        <v>-94</v>
      </c>
      <c r="AD1506" s="6">
        <f t="shared" si="306"/>
        <v>-7.833333333333333</v>
      </c>
      <c r="AE1506" s="7">
        <f t="shared" si="307"/>
        <v>-795</v>
      </c>
      <c r="AF1506" t="str">
        <f t="shared" ca="1" si="308"/>
        <v>$V$2033</v>
      </c>
      <c r="AG1506" t="str">
        <f t="shared" ca="1" si="309"/>
        <v>$J$2033</v>
      </c>
      <c r="AH1506" t="str">
        <f t="shared" ca="1" si="310"/>
        <v>b: UBER FREIGHT LLC | 3810131010</v>
      </c>
      <c r="AI1506" t="str">
        <f t="shared" ca="1" si="299"/>
        <v>$K$2033</v>
      </c>
      <c r="AJ1506" s="8">
        <f t="shared" si="300"/>
        <v>8.3333333333333329E-2</v>
      </c>
      <c r="AK1506" s="7">
        <f t="shared" si="301"/>
        <v>-795</v>
      </c>
      <c r="AL1506" s="7" t="str">
        <f t="shared" ca="1" si="311"/>
        <v>b: UBER FREIGHT LLC | 3810131010</v>
      </c>
      <c r="AM1506" t="b">
        <f t="shared" si="302"/>
        <v>0</v>
      </c>
    </row>
    <row r="1507" spans="3:39" x14ac:dyDescent="0.3">
      <c r="C1507" s="1" t="s">
        <v>1491</v>
      </c>
      <c r="D1507" s="1" t="s">
        <v>1492</v>
      </c>
      <c r="E1507" s="1" t="s">
        <v>39</v>
      </c>
      <c r="F1507" s="1" t="s">
        <v>87</v>
      </c>
      <c r="G1507" s="1" t="s">
        <v>1471</v>
      </c>
      <c r="H1507" s="1" t="s">
        <v>90</v>
      </c>
      <c r="I1507" s="1" t="s">
        <v>122</v>
      </c>
      <c r="J1507" t="str">
        <f>TRIM(CONCATENATE(wiz[[#This Row],[SHIPPER..................]],wiz[[#This Row],[ZIP2..]],wiz[[#This Row],[ZIP3..]]))</f>
        <v>EDGEWELL PERSONAL TRA| 4536529730</v>
      </c>
      <c r="K1507" s="1">
        <v>7</v>
      </c>
      <c r="L1507" s="1">
        <v>1.9</v>
      </c>
      <c r="M1507" s="1">
        <v>0.21</v>
      </c>
      <c r="N1507" s="1">
        <v>524</v>
      </c>
      <c r="O1507" s="1">
        <v>0.97</v>
      </c>
      <c r="P1507" s="1">
        <v>83</v>
      </c>
      <c r="Q1507" s="1">
        <v>0.31</v>
      </c>
      <c r="R1507" s="1">
        <v>40</v>
      </c>
      <c r="S1507" s="1">
        <v>-107</v>
      </c>
      <c r="T1507" s="1">
        <v>18</v>
      </c>
      <c r="U1507" s="1">
        <v>69</v>
      </c>
      <c r="V1507" s="1">
        <v>-20</v>
      </c>
      <c r="W1507" s="1">
        <v>43123</v>
      </c>
      <c r="X1507" s="1">
        <v>45365</v>
      </c>
      <c r="Y1507" s="1">
        <v>29730</v>
      </c>
      <c r="Z1507" s="1">
        <v>1.89</v>
      </c>
      <c r="AA1507" s="6">
        <f t="shared" si="303"/>
        <v>65</v>
      </c>
      <c r="AB1507" s="6">
        <f t="shared" si="304"/>
        <v>-140</v>
      </c>
      <c r="AC1507" s="6">
        <f t="shared" si="305"/>
        <v>122</v>
      </c>
      <c r="AD1507" s="6">
        <f t="shared" si="306"/>
        <v>1.8769230769230769</v>
      </c>
      <c r="AE1507" s="7">
        <f t="shared" si="307"/>
        <v>-20</v>
      </c>
      <c r="AF1507" t="str">
        <f t="shared" ca="1" si="308"/>
        <v>$V$603</v>
      </c>
      <c r="AG1507" t="str">
        <f t="shared" ca="1" si="309"/>
        <v>$J$603</v>
      </c>
      <c r="AH1507" t="str">
        <f t="shared" ca="1" si="310"/>
        <v>BRIGGS AND STRATTON | 4680163901</v>
      </c>
      <c r="AI1507" t="str">
        <f t="shared" ca="1" si="299"/>
        <v>$K$603</v>
      </c>
      <c r="AJ1507" s="8">
        <f t="shared" si="300"/>
        <v>0.1076923076923077</v>
      </c>
      <c r="AK1507" s="7">
        <f t="shared" si="301"/>
        <v>-20</v>
      </c>
      <c r="AL1507" s="7" t="str">
        <f t="shared" ca="1" si="311"/>
        <v>BRIGGS AND STRATTON | 4680163901</v>
      </c>
      <c r="AM1507" t="str">
        <f t="shared" si="302"/>
        <v>EDGEWELL PERSONAL TRA| 4536529730</v>
      </c>
    </row>
    <row r="1508" spans="3:39" x14ac:dyDescent="0.3">
      <c r="C1508" s="1" t="s">
        <v>37</v>
      </c>
      <c r="D1508" s="1" t="s">
        <v>38</v>
      </c>
      <c r="E1508" s="1" t="s">
        <v>39</v>
      </c>
      <c r="F1508" s="1" t="s">
        <v>87</v>
      </c>
      <c r="G1508" s="1" t="s">
        <v>1061</v>
      </c>
      <c r="H1508" s="1" t="s">
        <v>90</v>
      </c>
      <c r="I1508" s="1" t="s">
        <v>57</v>
      </c>
      <c r="J1508" t="str">
        <f>TRIM(CONCATENATE(wiz[[#This Row],[SHIPPER..................]],wiz[[#This Row],[ZIP2..]],wiz[[#This Row],[ZIP3..]]))</f>
        <v>b: C H ROBINSON | 4352829501</v>
      </c>
      <c r="K1508" s="1">
        <v>1</v>
      </c>
      <c r="L1508" s="1">
        <v>1.01</v>
      </c>
      <c r="M1508" s="1">
        <v>0.27</v>
      </c>
      <c r="N1508" s="1">
        <v>665</v>
      </c>
      <c r="O1508" s="1">
        <v>1.04</v>
      </c>
      <c r="P1508" s="1">
        <v>37</v>
      </c>
      <c r="Q1508" s="1">
        <v>0.25</v>
      </c>
      <c r="R1508" s="1">
        <v>1</v>
      </c>
      <c r="S1508" s="1">
        <v>16</v>
      </c>
      <c r="T1508" s="1">
        <v>83</v>
      </c>
      <c r="U1508" s="1">
        <v>-118</v>
      </c>
      <c r="V1508" s="1">
        <v>-19</v>
      </c>
      <c r="W1508" s="1">
        <v>45889</v>
      </c>
      <c r="X1508" s="1">
        <v>43528</v>
      </c>
      <c r="Y1508" s="1">
        <v>29501</v>
      </c>
      <c r="Z1508" s="1">
        <v>1.06</v>
      </c>
      <c r="AA1508" s="6">
        <f t="shared" si="303"/>
        <v>615</v>
      </c>
      <c r="AB1508" s="6">
        <f t="shared" si="304"/>
        <v>-19</v>
      </c>
      <c r="AC1508" s="6">
        <f t="shared" si="305"/>
        <v>-122022</v>
      </c>
      <c r="AD1508" s="6">
        <f t="shared" si="306"/>
        <v>-198.40975609756097</v>
      </c>
      <c r="AE1508" s="7">
        <f t="shared" si="307"/>
        <v>-1118</v>
      </c>
      <c r="AF1508" t="str">
        <f t="shared" ca="1" si="308"/>
        <v>$V$1066</v>
      </c>
      <c r="AG1508" t="str">
        <f t="shared" ca="1" si="309"/>
        <v>$J$1066</v>
      </c>
      <c r="AH1508" t="str">
        <f t="shared" ca="1" si="310"/>
        <v>b: C H ROBINSON | 2736036101</v>
      </c>
      <c r="AI1508" t="str">
        <f t="shared" ca="1" si="299"/>
        <v>$K$1066</v>
      </c>
      <c r="AJ1508" s="8">
        <f t="shared" si="300"/>
        <v>1.6260162601626016E-3</v>
      </c>
      <c r="AK1508" s="7">
        <f t="shared" si="301"/>
        <v>-560</v>
      </c>
      <c r="AL1508" s="7" t="str">
        <f t="shared" ca="1" si="311"/>
        <v>b: C H ROBINSON | 6080335055</v>
      </c>
      <c r="AM1508" t="b">
        <f t="shared" si="302"/>
        <v>0</v>
      </c>
    </row>
    <row r="1509" spans="3:39" x14ac:dyDescent="0.3">
      <c r="C1509" s="1" t="s">
        <v>37</v>
      </c>
      <c r="D1509" s="1" t="s">
        <v>38</v>
      </c>
      <c r="E1509" s="1" t="s">
        <v>39</v>
      </c>
      <c r="F1509" s="1" t="s">
        <v>87</v>
      </c>
      <c r="G1509" s="1" t="s">
        <v>1322</v>
      </c>
      <c r="H1509" s="1" t="s">
        <v>90</v>
      </c>
      <c r="I1509" s="1" t="s">
        <v>126</v>
      </c>
      <c r="J1509" t="str">
        <f>TRIM(CONCATENATE(wiz[[#This Row],[SHIPPER..................]],wiz[[#This Row],[ZIP2..]],wiz[[#This Row],[ZIP3..]]))</f>
        <v>b: C H ROBINSON | 4360129728</v>
      </c>
      <c r="K1509" s="1">
        <v>1</v>
      </c>
      <c r="L1509" s="1">
        <v>1.69</v>
      </c>
      <c r="M1509" s="1">
        <v>0.27</v>
      </c>
      <c r="N1509" s="1">
        <v>611</v>
      </c>
      <c r="O1509" s="1">
        <v>1</v>
      </c>
      <c r="P1509" s="1">
        <v>45</v>
      </c>
      <c r="Q1509" s="1">
        <v>0.25</v>
      </c>
      <c r="R1509" s="1">
        <v>5</v>
      </c>
      <c r="S1509" s="1">
        <v>-65</v>
      </c>
      <c r="T1509" s="1">
        <v>50</v>
      </c>
      <c r="U1509" s="1">
        <v>300</v>
      </c>
      <c r="V1509" s="1">
        <v>285</v>
      </c>
      <c r="W1509" s="1">
        <v>45839</v>
      </c>
      <c r="X1509" s="1">
        <v>43601</v>
      </c>
      <c r="Y1509" s="1">
        <v>29728</v>
      </c>
      <c r="Z1509" s="1">
        <v>1.74</v>
      </c>
      <c r="AA1509" s="6">
        <f t="shared" si="303"/>
        <v>615</v>
      </c>
      <c r="AB1509" s="6">
        <f t="shared" si="304"/>
        <v>285</v>
      </c>
      <c r="AC1509" s="6">
        <f t="shared" si="305"/>
        <v>-122022</v>
      </c>
      <c r="AD1509" s="6">
        <f t="shared" si="306"/>
        <v>-198.40975609756097</v>
      </c>
      <c r="AE1509" s="7">
        <f t="shared" si="307"/>
        <v>-1118</v>
      </c>
      <c r="AF1509" t="str">
        <f t="shared" ca="1" si="308"/>
        <v>$V$1066</v>
      </c>
      <c r="AG1509" t="str">
        <f t="shared" ca="1" si="309"/>
        <v>$J$1066</v>
      </c>
      <c r="AH1509" t="str">
        <f t="shared" ca="1" si="310"/>
        <v>b: C H ROBINSON | 2736036101</v>
      </c>
      <c r="AI1509" t="str">
        <f t="shared" ca="1" si="299"/>
        <v>$K$1066</v>
      </c>
      <c r="AJ1509" s="8">
        <f t="shared" si="300"/>
        <v>1.6260162601626016E-3</v>
      </c>
      <c r="AK1509" s="7">
        <f t="shared" si="301"/>
        <v>-560</v>
      </c>
      <c r="AL1509" s="7" t="str">
        <f t="shared" ca="1" si="311"/>
        <v>b: C H ROBINSON | 6080335055</v>
      </c>
      <c r="AM1509" t="b">
        <f t="shared" si="302"/>
        <v>0</v>
      </c>
    </row>
    <row r="1510" spans="3:39" x14ac:dyDescent="0.3">
      <c r="C1510" s="1" t="s">
        <v>888</v>
      </c>
      <c r="D1510" s="1" t="s">
        <v>889</v>
      </c>
      <c r="E1510" s="1" t="s">
        <v>39</v>
      </c>
      <c r="F1510" s="1" t="s">
        <v>87</v>
      </c>
      <c r="G1510" s="1" t="s">
        <v>88</v>
      </c>
      <c r="H1510" s="1" t="s">
        <v>70</v>
      </c>
      <c r="I1510" s="1" t="s">
        <v>725</v>
      </c>
      <c r="J1510" t="str">
        <f>TRIM(CONCATENATE(wiz[[#This Row],[SHIPPER..................]],wiz[[#This Row],[ZIP2..]],wiz[[#This Row],[ZIP3..]]))</f>
        <v>b: XPO LOGISTICS | 4583937311</v>
      </c>
      <c r="K1510" s="1">
        <v>1</v>
      </c>
      <c r="L1510" s="1">
        <v>1.35</v>
      </c>
      <c r="M1510" s="1">
        <v>0.28000000000000003</v>
      </c>
      <c r="N1510" s="1">
        <v>490</v>
      </c>
      <c r="O1510" s="1">
        <v>1</v>
      </c>
      <c r="P1510" s="1">
        <v>109</v>
      </c>
      <c r="Q1510" s="1">
        <v>0.35</v>
      </c>
      <c r="R1510" s="1">
        <v>-35</v>
      </c>
      <c r="S1510" s="1">
        <v>-174</v>
      </c>
      <c r="T1510" s="1">
        <v>-8</v>
      </c>
      <c r="U1510" s="1">
        <v>-153</v>
      </c>
      <c r="V1510" s="1">
        <v>-335</v>
      </c>
      <c r="W1510" s="1">
        <v>43055</v>
      </c>
      <c r="X1510" s="1">
        <v>45839</v>
      </c>
      <c r="Y1510" s="1">
        <v>37311</v>
      </c>
      <c r="Z1510" s="1">
        <v>1.41</v>
      </c>
      <c r="AA1510" s="6">
        <f t="shared" si="303"/>
        <v>4</v>
      </c>
      <c r="AB1510" s="6">
        <f t="shared" si="304"/>
        <v>-335</v>
      </c>
      <c r="AC1510" s="6">
        <f t="shared" si="305"/>
        <v>-214</v>
      </c>
      <c r="AD1510" s="6">
        <f t="shared" si="306"/>
        <v>-53.5</v>
      </c>
      <c r="AE1510" s="7">
        <f t="shared" si="307"/>
        <v>-335</v>
      </c>
      <c r="AF1510" t="str">
        <f t="shared" ca="1" si="308"/>
        <v>$V$928</v>
      </c>
      <c r="AG1510" t="str">
        <f t="shared" ca="1" si="309"/>
        <v>$J$928</v>
      </c>
      <c r="AH1510" t="str">
        <f t="shared" ca="1" si="310"/>
        <v>b: C H ROBINSON | 6470130106</v>
      </c>
      <c r="AI1510" t="str">
        <f t="shared" ca="1" si="299"/>
        <v>$K$928</v>
      </c>
      <c r="AJ1510" s="8">
        <f t="shared" si="300"/>
        <v>0.25</v>
      </c>
      <c r="AK1510" s="7">
        <f t="shared" si="301"/>
        <v>-335</v>
      </c>
      <c r="AL1510" s="7" t="str">
        <f t="shared" ca="1" si="311"/>
        <v>b: C H ROBINSON | 6470130106</v>
      </c>
      <c r="AM1510" t="str">
        <f t="shared" si="302"/>
        <v>b: XPO LOGISTICS | 4583937311</v>
      </c>
    </row>
    <row r="1511" spans="3:39" x14ac:dyDescent="0.3">
      <c r="C1511" s="1" t="s">
        <v>1478</v>
      </c>
      <c r="D1511" s="1" t="s">
        <v>1479</v>
      </c>
      <c r="E1511" s="1" t="s">
        <v>39</v>
      </c>
      <c r="F1511" s="1" t="s">
        <v>87</v>
      </c>
      <c r="G1511" s="1" t="s">
        <v>88</v>
      </c>
      <c r="H1511" s="1" t="s">
        <v>70</v>
      </c>
      <c r="I1511" s="1" t="s">
        <v>666</v>
      </c>
      <c r="J1511" t="str">
        <f>TRIM(CONCATENATE(wiz[[#This Row],[SHIPPER..................]],wiz[[#This Row],[ZIP2..]],wiz[[#This Row],[ZIP3..]]))</f>
        <v>CAMPBELL SOUP COMPANY| 4583938024</v>
      </c>
      <c r="K1511" s="1">
        <v>1</v>
      </c>
      <c r="L1511" s="1">
        <v>1.35</v>
      </c>
      <c r="M1511" s="1">
        <v>0.28999999999999998</v>
      </c>
      <c r="N1511" s="1">
        <v>548</v>
      </c>
      <c r="O1511" s="1">
        <v>1.05</v>
      </c>
      <c r="P1511" s="1">
        <v>0</v>
      </c>
      <c r="Q1511" s="1">
        <v>0.25</v>
      </c>
      <c r="R1511" s="1">
        <v>-43</v>
      </c>
      <c r="S1511" s="1">
        <v>-120</v>
      </c>
      <c r="T1511" s="1">
        <v>-1</v>
      </c>
      <c r="U1511" s="1">
        <v>223</v>
      </c>
      <c r="V1511" s="1">
        <v>102</v>
      </c>
      <c r="W1511" s="1">
        <v>45839</v>
      </c>
      <c r="X1511" s="1">
        <v>45839</v>
      </c>
      <c r="Y1511" s="1">
        <v>38024</v>
      </c>
      <c r="Z1511" s="1">
        <v>1.42</v>
      </c>
      <c r="AA1511" s="6">
        <f t="shared" si="303"/>
        <v>16</v>
      </c>
      <c r="AB1511" s="6">
        <f t="shared" si="304"/>
        <v>102</v>
      </c>
      <c r="AC1511" s="6">
        <f t="shared" si="305"/>
        <v>693</v>
      </c>
      <c r="AD1511" s="6">
        <f t="shared" si="306"/>
        <v>43.3125</v>
      </c>
      <c r="AE1511" s="7">
        <f t="shared" si="307"/>
        <v>-174</v>
      </c>
      <c r="AF1511" t="str">
        <f t="shared" ca="1" si="308"/>
        <v>$V$1047</v>
      </c>
      <c r="AG1511" t="str">
        <f t="shared" ca="1" si="309"/>
        <v>$J$1047</v>
      </c>
      <c r="AH1511" t="str">
        <f t="shared" ca="1" si="310"/>
        <v>b: COVENANT TRANSPORT| 2820143420</v>
      </c>
      <c r="AI1511" t="str">
        <f t="shared" ca="1" si="299"/>
        <v>$K$1047</v>
      </c>
      <c r="AJ1511" s="8">
        <f t="shared" si="300"/>
        <v>6.25E-2</v>
      </c>
      <c r="AK1511" s="7">
        <f t="shared" si="301"/>
        <v>-174</v>
      </c>
      <c r="AL1511" s="7" t="str">
        <f t="shared" ca="1" si="311"/>
        <v>b: COVENANT TRANSPORT| 2820143420</v>
      </c>
      <c r="AM1511" t="b">
        <f t="shared" si="302"/>
        <v>0</v>
      </c>
    </row>
    <row r="1512" spans="3:39" x14ac:dyDescent="0.3">
      <c r="C1512" s="1" t="s">
        <v>1493</v>
      </c>
      <c r="D1512" s="1" t="s">
        <v>1494</v>
      </c>
      <c r="E1512" s="1" t="s">
        <v>39</v>
      </c>
      <c r="F1512" s="1" t="s">
        <v>87</v>
      </c>
      <c r="G1512" s="1" t="s">
        <v>1495</v>
      </c>
      <c r="H1512" s="1" t="s">
        <v>70</v>
      </c>
      <c r="I1512" s="1" t="s">
        <v>197</v>
      </c>
      <c r="J1512" t="str">
        <f>TRIM(CONCATENATE(wiz[[#This Row],[SHIPPER..................]],wiz[[#This Row],[ZIP2..]],wiz[[#This Row],[ZIP3..]]))</f>
        <v>CPS WOOD PRODUCTS | 4485738237</v>
      </c>
      <c r="K1512" s="1">
        <v>8</v>
      </c>
      <c r="L1512" s="1">
        <v>1.76</v>
      </c>
      <c r="M1512" s="1">
        <v>0.2</v>
      </c>
      <c r="N1512" s="1">
        <v>571</v>
      </c>
      <c r="O1512" s="1">
        <v>1.06</v>
      </c>
      <c r="P1512" s="1">
        <v>70</v>
      </c>
      <c r="Q1512" s="1">
        <v>0.28999999999999998</v>
      </c>
      <c r="R1512" s="1">
        <v>5</v>
      </c>
      <c r="S1512" s="1">
        <v>-77</v>
      </c>
      <c r="T1512" s="1">
        <v>10</v>
      </c>
      <c r="U1512" s="1">
        <v>416</v>
      </c>
      <c r="V1512" s="1">
        <v>349</v>
      </c>
      <c r="W1512" s="1">
        <v>43025</v>
      </c>
      <c r="X1512" s="1">
        <v>44857</v>
      </c>
      <c r="Y1512" s="1">
        <v>38237</v>
      </c>
      <c r="Z1512" s="1">
        <v>1.74</v>
      </c>
      <c r="AA1512" s="6">
        <f t="shared" si="303"/>
        <v>8</v>
      </c>
      <c r="AB1512" s="6">
        <f t="shared" si="304"/>
        <v>2792</v>
      </c>
      <c r="AC1512" s="6">
        <f t="shared" si="305"/>
        <v>2792</v>
      </c>
      <c r="AD1512" s="6">
        <f t="shared" si="306"/>
        <v>349</v>
      </c>
      <c r="AE1512" s="7">
        <f t="shared" si="307"/>
        <v>349</v>
      </c>
      <c r="AF1512" t="str">
        <f t="shared" ca="1" si="308"/>
        <v>$V$1512</v>
      </c>
      <c r="AG1512" t="str">
        <f t="shared" ca="1" si="309"/>
        <v>$J$1512</v>
      </c>
      <c r="AH1512" t="str">
        <f t="shared" ca="1" si="310"/>
        <v>CPS WOOD PRODUCTS | 4485738237</v>
      </c>
      <c r="AI1512" t="str">
        <f t="shared" ca="1" si="299"/>
        <v>$K$1512</v>
      </c>
      <c r="AJ1512" s="8">
        <f t="shared" si="300"/>
        <v>1</v>
      </c>
      <c r="AK1512" s="7">
        <f t="shared" si="301"/>
        <v>349</v>
      </c>
      <c r="AL1512" s="7" t="str">
        <f t="shared" ca="1" si="311"/>
        <v>CPS WOOD PRODUCTS | 4485738237</v>
      </c>
      <c r="AM1512" t="str">
        <f t="shared" si="302"/>
        <v>CPS WOOD PRODUCTS | 4485738237</v>
      </c>
    </row>
    <row r="1513" spans="3:39" x14ac:dyDescent="0.3">
      <c r="C1513" s="1" t="s">
        <v>72</v>
      </c>
      <c r="D1513" s="1" t="s">
        <v>73</v>
      </c>
      <c r="E1513" s="1" t="s">
        <v>39</v>
      </c>
      <c r="F1513" s="1" t="s">
        <v>87</v>
      </c>
      <c r="G1513" s="1" t="s">
        <v>1472</v>
      </c>
      <c r="H1513" s="1" t="s">
        <v>70</v>
      </c>
      <c r="I1513" s="1" t="s">
        <v>553</v>
      </c>
      <c r="J1513" t="str">
        <f>TRIM(CONCATENATE(wiz[[#This Row],[SHIPPER..................]],wiz[[#This Row],[ZIP2..]],wiz[[#This Row],[ZIP3..]]))</f>
        <v>REDWOOD LOGISTICS STR| 4589538343</v>
      </c>
      <c r="K1513" s="1">
        <v>3</v>
      </c>
      <c r="L1513" s="1">
        <v>0.87</v>
      </c>
      <c r="M1513" s="1">
        <v>0.28000000000000003</v>
      </c>
      <c r="N1513" s="1">
        <v>521</v>
      </c>
      <c r="O1513" s="1">
        <v>0.93</v>
      </c>
      <c r="P1513" s="1">
        <v>96</v>
      </c>
      <c r="Q1513" s="1">
        <v>0.32</v>
      </c>
      <c r="R1513" s="1">
        <v>-38</v>
      </c>
      <c r="S1513" s="1">
        <v>-95</v>
      </c>
      <c r="T1513" s="1">
        <v>27</v>
      </c>
      <c r="U1513" s="1">
        <v>-42</v>
      </c>
      <c r="V1513" s="1">
        <v>-110</v>
      </c>
      <c r="W1513" s="1">
        <v>43162</v>
      </c>
      <c r="X1513" s="1">
        <v>45895</v>
      </c>
      <c r="Y1513" s="1">
        <v>38343</v>
      </c>
      <c r="Z1513" s="1">
        <v>0.93</v>
      </c>
      <c r="AA1513" s="6">
        <f t="shared" si="303"/>
        <v>112</v>
      </c>
      <c r="AB1513" s="6">
        <f t="shared" si="304"/>
        <v>-330</v>
      </c>
      <c r="AC1513" s="6">
        <f t="shared" si="305"/>
        <v>-32183</v>
      </c>
      <c r="AD1513" s="6">
        <f t="shared" si="306"/>
        <v>-287.34821428571428</v>
      </c>
      <c r="AE1513" s="7">
        <f t="shared" si="307"/>
        <v>-836</v>
      </c>
      <c r="AF1513" t="str">
        <f t="shared" ca="1" si="308"/>
        <v>$V$1531</v>
      </c>
      <c r="AG1513" t="str">
        <f t="shared" ca="1" si="309"/>
        <v>$J$1531</v>
      </c>
      <c r="AH1513" t="str">
        <f t="shared" ca="1" si="310"/>
        <v>REDWOOD LOGISTICS STR| 4370137401</v>
      </c>
      <c r="AI1513" t="str">
        <f t="shared" ca="1" si="299"/>
        <v>$K$1531</v>
      </c>
      <c r="AJ1513" s="8">
        <f t="shared" si="300"/>
        <v>2.6785714285714284E-2</v>
      </c>
      <c r="AK1513" s="7">
        <f t="shared" si="301"/>
        <v>-624</v>
      </c>
      <c r="AL1513" s="7" t="str">
        <f t="shared" ca="1" si="311"/>
        <v>REDWOOD LOGISTICS STR| 4589530012</v>
      </c>
      <c r="AM1513" t="b">
        <f t="shared" si="302"/>
        <v>0</v>
      </c>
    </row>
    <row r="1514" spans="3:39" x14ac:dyDescent="0.3">
      <c r="C1514" s="1" t="s">
        <v>432</v>
      </c>
      <c r="D1514" s="1" t="s">
        <v>433</v>
      </c>
      <c r="E1514" s="1" t="s">
        <v>39</v>
      </c>
      <c r="F1514" s="1" t="s">
        <v>87</v>
      </c>
      <c r="G1514" s="1" t="s">
        <v>88</v>
      </c>
      <c r="H1514" s="1" t="s">
        <v>70</v>
      </c>
      <c r="I1514" s="1" t="s">
        <v>887</v>
      </c>
      <c r="J1514" t="str">
        <f>TRIM(CONCATENATE(wiz[[#This Row],[SHIPPER..................]],wiz[[#This Row],[ZIP2..]],wiz[[#This Row],[ZIP3..]]))</f>
        <v>b: UBER FREIGHT LLC | 4583937950</v>
      </c>
      <c r="K1514" s="1">
        <v>1</v>
      </c>
      <c r="L1514" s="1">
        <v>1.55</v>
      </c>
      <c r="M1514" s="1">
        <v>0.27</v>
      </c>
      <c r="N1514" s="1">
        <v>409</v>
      </c>
      <c r="O1514" s="1">
        <v>0.88</v>
      </c>
      <c r="P1514" s="1">
        <v>116</v>
      </c>
      <c r="Q1514" s="1">
        <v>0.35</v>
      </c>
      <c r="R1514" s="1">
        <v>-25</v>
      </c>
      <c r="S1514" s="1">
        <v>-23</v>
      </c>
      <c r="T1514" s="1">
        <v>1</v>
      </c>
      <c r="U1514" s="1">
        <v>-78</v>
      </c>
      <c r="V1514" s="1">
        <v>-100</v>
      </c>
      <c r="W1514" s="1">
        <v>48089</v>
      </c>
      <c r="X1514" s="1">
        <v>45839</v>
      </c>
      <c r="Y1514" s="1">
        <v>37950</v>
      </c>
      <c r="Z1514" s="1">
        <v>1.6</v>
      </c>
      <c r="AA1514" s="6">
        <f t="shared" si="303"/>
        <v>12</v>
      </c>
      <c r="AB1514" s="6">
        <f t="shared" si="304"/>
        <v>-100</v>
      </c>
      <c r="AC1514" s="6">
        <f t="shared" si="305"/>
        <v>-94</v>
      </c>
      <c r="AD1514" s="6">
        <f t="shared" si="306"/>
        <v>-7.833333333333333</v>
      </c>
      <c r="AE1514" s="7">
        <f t="shared" si="307"/>
        <v>-795</v>
      </c>
      <c r="AF1514" t="str">
        <f t="shared" ca="1" si="308"/>
        <v>$V$2033</v>
      </c>
      <c r="AG1514" t="str">
        <f t="shared" ca="1" si="309"/>
        <v>$J$2033</v>
      </c>
      <c r="AH1514" t="str">
        <f t="shared" ca="1" si="310"/>
        <v>b: UBER FREIGHT LLC | 3810131010</v>
      </c>
      <c r="AI1514" t="str">
        <f t="shared" ca="1" si="299"/>
        <v>$K$2033</v>
      </c>
      <c r="AJ1514" s="8">
        <f t="shared" si="300"/>
        <v>8.3333333333333329E-2</v>
      </c>
      <c r="AK1514" s="7">
        <f t="shared" si="301"/>
        <v>-795</v>
      </c>
      <c r="AL1514" s="7" t="str">
        <f t="shared" ca="1" si="311"/>
        <v>b: UBER FREIGHT LLC | 3810131010</v>
      </c>
      <c r="AM1514" t="b">
        <f t="shared" si="302"/>
        <v>0</v>
      </c>
    </row>
    <row r="1515" spans="3:39" x14ac:dyDescent="0.3">
      <c r="C1515" s="1" t="s">
        <v>761</v>
      </c>
      <c r="D1515" s="1" t="s">
        <v>762</v>
      </c>
      <c r="E1515" s="1" t="s">
        <v>39</v>
      </c>
      <c r="F1515" s="1" t="s">
        <v>87</v>
      </c>
      <c r="G1515" s="1" t="s">
        <v>1496</v>
      </c>
      <c r="H1515" s="1" t="s">
        <v>70</v>
      </c>
      <c r="I1515" s="1" t="s">
        <v>763</v>
      </c>
      <c r="J1515" t="str">
        <f>TRIM(CONCATENATE(wiz[[#This Row],[SHIPPER..................]],wiz[[#This Row],[ZIP2..]],wiz[[#This Row],[ZIP3..]]))</f>
        <v>CONAGRA FOODS INC | 4350237885</v>
      </c>
      <c r="K1515" s="1">
        <v>21</v>
      </c>
      <c r="L1515" s="1">
        <v>1.8</v>
      </c>
      <c r="M1515" s="1">
        <v>0.26</v>
      </c>
      <c r="N1515" s="1">
        <v>473</v>
      </c>
      <c r="O1515" s="1">
        <v>0.95</v>
      </c>
      <c r="P1515" s="1">
        <v>90</v>
      </c>
      <c r="Q1515" s="1">
        <v>0.32</v>
      </c>
      <c r="R1515" s="1">
        <v>-19</v>
      </c>
      <c r="S1515" s="1">
        <v>-69</v>
      </c>
      <c r="T1515" s="1">
        <v>4</v>
      </c>
      <c r="U1515" s="1">
        <v>61</v>
      </c>
      <c r="V1515" s="1">
        <v>-4</v>
      </c>
      <c r="W1515" s="1">
        <v>43449</v>
      </c>
      <c r="X1515" s="1">
        <v>43502</v>
      </c>
      <c r="Y1515" s="1">
        <v>37885</v>
      </c>
      <c r="Z1515" s="1">
        <v>1.84</v>
      </c>
      <c r="AA1515" s="6">
        <f t="shared" si="303"/>
        <v>99</v>
      </c>
      <c r="AB1515" s="6">
        <f t="shared" si="304"/>
        <v>-84</v>
      </c>
      <c r="AC1515" s="6">
        <f t="shared" si="305"/>
        <v>-9201</v>
      </c>
      <c r="AD1515" s="6">
        <f t="shared" si="306"/>
        <v>-92.939393939393938</v>
      </c>
      <c r="AE1515" s="7">
        <f t="shared" si="307"/>
        <v>-218</v>
      </c>
      <c r="AF1515" t="str">
        <f t="shared" ca="1" si="308"/>
        <v>$V$523</v>
      </c>
      <c r="AG1515" t="str">
        <f t="shared" ca="1" si="309"/>
        <v>$J$523</v>
      </c>
      <c r="AH1515" t="str">
        <f t="shared" ca="1" si="310"/>
        <v>CONAGRA FOODS INC | 5315837821</v>
      </c>
      <c r="AI1515" t="str">
        <f t="shared" ca="1" si="299"/>
        <v>$K$523</v>
      </c>
      <c r="AJ1515" s="8">
        <f t="shared" si="300"/>
        <v>0.21212121212121213</v>
      </c>
      <c r="AK1515" s="7">
        <f t="shared" si="301"/>
        <v>-120</v>
      </c>
      <c r="AL1515" s="7" t="str">
        <f t="shared" ca="1" si="311"/>
        <v>POLYAIR DEDICATED SHU| 4000460601</v>
      </c>
      <c r="AM1515" t="b">
        <f t="shared" si="302"/>
        <v>0</v>
      </c>
    </row>
    <row r="1516" spans="3:39" x14ac:dyDescent="0.3">
      <c r="C1516" s="1" t="s">
        <v>761</v>
      </c>
      <c r="D1516" s="1" t="s">
        <v>762</v>
      </c>
      <c r="E1516" s="1" t="s">
        <v>39</v>
      </c>
      <c r="F1516" s="1" t="s">
        <v>87</v>
      </c>
      <c r="G1516" s="1" t="s">
        <v>799</v>
      </c>
      <c r="H1516" s="1" t="s">
        <v>70</v>
      </c>
      <c r="I1516" s="1" t="s">
        <v>763</v>
      </c>
      <c r="J1516" t="str">
        <f>TRIM(CONCATENATE(wiz[[#This Row],[SHIPPER..................]],wiz[[#This Row],[ZIP2..]],wiz[[#This Row],[ZIP3..]]))</f>
        <v>CONAGRA FOODS INC | 4588237885</v>
      </c>
      <c r="K1516" s="1">
        <v>28</v>
      </c>
      <c r="L1516" s="1">
        <v>1.9</v>
      </c>
      <c r="M1516" s="1">
        <v>0.24</v>
      </c>
      <c r="N1516" s="1">
        <v>404</v>
      </c>
      <c r="O1516" s="1">
        <v>0.9</v>
      </c>
      <c r="P1516" s="1">
        <v>117</v>
      </c>
      <c r="Q1516" s="1">
        <v>0.35</v>
      </c>
      <c r="R1516" s="1">
        <v>-13</v>
      </c>
      <c r="S1516" s="1">
        <v>-147</v>
      </c>
      <c r="T1516" s="1">
        <v>-3</v>
      </c>
      <c r="U1516" s="1">
        <v>40</v>
      </c>
      <c r="V1516" s="1">
        <v>-110</v>
      </c>
      <c r="W1516" s="1">
        <v>43443</v>
      </c>
      <c r="X1516" s="1">
        <v>45882</v>
      </c>
      <c r="Y1516" s="1">
        <v>37885</v>
      </c>
      <c r="Z1516" s="1">
        <v>1.92</v>
      </c>
      <c r="AA1516" s="6">
        <f t="shared" si="303"/>
        <v>99</v>
      </c>
      <c r="AB1516" s="6">
        <f t="shared" si="304"/>
        <v>-3080</v>
      </c>
      <c r="AC1516" s="6">
        <f t="shared" si="305"/>
        <v>-9201</v>
      </c>
      <c r="AD1516" s="6">
        <f t="shared" si="306"/>
        <v>-92.939393939393938</v>
      </c>
      <c r="AE1516" s="7">
        <f t="shared" si="307"/>
        <v>-218</v>
      </c>
      <c r="AF1516" t="str">
        <f t="shared" ca="1" si="308"/>
        <v>$V$523</v>
      </c>
      <c r="AG1516" t="str">
        <f t="shared" ca="1" si="309"/>
        <v>$J$523</v>
      </c>
      <c r="AH1516" t="str">
        <f t="shared" ca="1" si="310"/>
        <v>CONAGRA FOODS INC | 5315837821</v>
      </c>
      <c r="AI1516" t="str">
        <f t="shared" ca="1" si="299"/>
        <v>$K$523</v>
      </c>
      <c r="AJ1516" s="8">
        <f t="shared" si="300"/>
        <v>0.28282828282828282</v>
      </c>
      <c r="AK1516" s="7">
        <f t="shared" si="301"/>
        <v>-120</v>
      </c>
      <c r="AL1516" s="7" t="str">
        <f t="shared" ca="1" si="311"/>
        <v>POLYAIR DEDICATED SHU| 4000460601</v>
      </c>
      <c r="AM1516" t="b">
        <f t="shared" si="302"/>
        <v>0</v>
      </c>
    </row>
    <row r="1517" spans="3:39" x14ac:dyDescent="0.3">
      <c r="C1517" s="1" t="s">
        <v>1491</v>
      </c>
      <c r="D1517" s="1" t="s">
        <v>1492</v>
      </c>
      <c r="E1517" s="1" t="s">
        <v>39</v>
      </c>
      <c r="F1517" s="1" t="s">
        <v>87</v>
      </c>
      <c r="G1517" s="1" t="s">
        <v>1471</v>
      </c>
      <c r="H1517" s="1" t="s">
        <v>70</v>
      </c>
      <c r="I1517" s="1" t="s">
        <v>75</v>
      </c>
      <c r="J1517" t="str">
        <f>TRIM(CONCATENATE(wiz[[#This Row],[SHIPPER..................]],wiz[[#This Row],[ZIP2..]],wiz[[#This Row],[ZIP3..]]))</f>
        <v>EDGEWELL PERSONAL TRA| 4536538101</v>
      </c>
      <c r="K1517" s="1">
        <v>48</v>
      </c>
      <c r="L1517" s="1">
        <v>1.49</v>
      </c>
      <c r="M1517" s="1">
        <v>0.21</v>
      </c>
      <c r="N1517" s="1">
        <v>576</v>
      </c>
      <c r="O1517" s="1">
        <v>1.18</v>
      </c>
      <c r="P1517" s="1">
        <v>84</v>
      </c>
      <c r="Q1517" s="1">
        <v>0.31</v>
      </c>
      <c r="R1517" s="1">
        <v>-3</v>
      </c>
      <c r="S1517" s="1">
        <v>-107</v>
      </c>
      <c r="T1517" s="1">
        <v>-19</v>
      </c>
      <c r="U1517" s="1">
        <v>128</v>
      </c>
      <c r="V1517" s="1">
        <v>2</v>
      </c>
      <c r="W1517" s="1">
        <v>45822</v>
      </c>
      <c r="X1517" s="1">
        <v>45365</v>
      </c>
      <c r="Y1517" s="1">
        <v>38101</v>
      </c>
      <c r="Z1517" s="1">
        <v>1.48</v>
      </c>
      <c r="AA1517" s="6">
        <f t="shared" si="303"/>
        <v>65</v>
      </c>
      <c r="AB1517" s="6">
        <f t="shared" si="304"/>
        <v>96</v>
      </c>
      <c r="AC1517" s="6">
        <f t="shared" si="305"/>
        <v>122</v>
      </c>
      <c r="AD1517" s="6">
        <f t="shared" si="306"/>
        <v>1.8769230769230769</v>
      </c>
      <c r="AE1517" s="7">
        <f t="shared" si="307"/>
        <v>-20</v>
      </c>
      <c r="AF1517" t="str">
        <f t="shared" ca="1" si="308"/>
        <v>$V$603</v>
      </c>
      <c r="AG1517" t="str">
        <f t="shared" ca="1" si="309"/>
        <v>$J$603</v>
      </c>
      <c r="AH1517" t="str">
        <f t="shared" ca="1" si="310"/>
        <v>BRIGGS AND STRATTON | 4680163901</v>
      </c>
      <c r="AI1517" t="str">
        <f t="shared" ca="1" si="299"/>
        <v>$K$603</v>
      </c>
      <c r="AJ1517" s="8">
        <f t="shared" si="300"/>
        <v>0.7384615384615385</v>
      </c>
      <c r="AK1517" s="7">
        <f t="shared" si="301"/>
        <v>-20</v>
      </c>
      <c r="AL1517" s="7" t="str">
        <f t="shared" ca="1" si="311"/>
        <v>BRIGGS AND STRATTON | 4680163901</v>
      </c>
      <c r="AM1517" t="b">
        <f t="shared" si="302"/>
        <v>0</v>
      </c>
    </row>
    <row r="1518" spans="3:39" x14ac:dyDescent="0.3">
      <c r="C1518" s="1" t="s">
        <v>210</v>
      </c>
      <c r="D1518" s="1" t="s">
        <v>211</v>
      </c>
      <c r="E1518" s="1" t="s">
        <v>39</v>
      </c>
      <c r="F1518" s="1" t="s">
        <v>87</v>
      </c>
      <c r="G1518" s="1" t="s">
        <v>843</v>
      </c>
      <c r="H1518" s="1" t="s">
        <v>70</v>
      </c>
      <c r="I1518" s="1" t="s">
        <v>579</v>
      </c>
      <c r="J1518" t="str">
        <f>TRIM(CONCATENATE(wiz[[#This Row],[SHIPPER..................]],wiz[[#This Row],[ZIP2..]],wiz[[#This Row],[ZIP3..]]))</f>
        <v>b: ECHO GLOBAL LOGIST| 4342037135</v>
      </c>
      <c r="K1518" s="1">
        <v>1</v>
      </c>
      <c r="L1518" s="1">
        <v>1.26</v>
      </c>
      <c r="M1518" s="1">
        <v>0.27</v>
      </c>
      <c r="N1518" s="1">
        <v>491</v>
      </c>
      <c r="O1518" s="1">
        <v>0.97</v>
      </c>
      <c r="P1518" s="1">
        <v>37</v>
      </c>
      <c r="Q1518" s="1">
        <v>0.25</v>
      </c>
      <c r="R1518" s="1">
        <v>-29</v>
      </c>
      <c r="S1518" s="1">
        <v>16</v>
      </c>
      <c r="T1518" s="1">
        <v>-1</v>
      </c>
      <c r="U1518" s="1">
        <v>-164</v>
      </c>
      <c r="V1518" s="1">
        <v>-149</v>
      </c>
      <c r="W1518" s="1">
        <v>45889</v>
      </c>
      <c r="X1518" s="1">
        <v>43420</v>
      </c>
      <c r="Y1518" s="1">
        <v>37135</v>
      </c>
      <c r="Z1518" s="1">
        <v>1.31</v>
      </c>
      <c r="AA1518" s="6">
        <f t="shared" si="303"/>
        <v>94</v>
      </c>
      <c r="AB1518" s="6">
        <f t="shared" si="304"/>
        <v>-149</v>
      </c>
      <c r="AC1518" s="6">
        <f t="shared" si="305"/>
        <v>1157</v>
      </c>
      <c r="AD1518" s="6">
        <f t="shared" si="306"/>
        <v>12.308510638297872</v>
      </c>
      <c r="AE1518" s="7">
        <f t="shared" si="307"/>
        <v>-816</v>
      </c>
      <c r="AF1518" t="str">
        <f t="shared" ca="1" si="308"/>
        <v>$V$921</v>
      </c>
      <c r="AG1518" t="str">
        <f t="shared" ca="1" si="309"/>
        <v>$J$921</v>
      </c>
      <c r="AH1518" t="str">
        <f t="shared" ca="1" si="310"/>
        <v>b: ECHO GLOBAL LOGIST| 5503315639</v>
      </c>
      <c r="AI1518" t="str">
        <f t="shared" ca="1" si="299"/>
        <v>$K$921</v>
      </c>
      <c r="AJ1518" s="8">
        <f t="shared" si="300"/>
        <v>1.0638297872340425E-2</v>
      </c>
      <c r="AK1518" s="7">
        <f t="shared" si="301"/>
        <v>-71</v>
      </c>
      <c r="AL1518" s="7" t="str">
        <f t="shared" ca="1" si="311"/>
        <v>b: ECHO GLOBAL LOGIST| 5632053201</v>
      </c>
      <c r="AM1518" t="b">
        <f t="shared" si="302"/>
        <v>0</v>
      </c>
    </row>
    <row r="1519" spans="3:39" x14ac:dyDescent="0.3">
      <c r="C1519" s="1" t="s">
        <v>1497</v>
      </c>
      <c r="D1519" s="1" t="s">
        <v>1498</v>
      </c>
      <c r="E1519" s="1" t="s">
        <v>39</v>
      </c>
      <c r="F1519" s="1" t="s">
        <v>87</v>
      </c>
      <c r="G1519" s="1" t="s">
        <v>1499</v>
      </c>
      <c r="H1519" s="1" t="s">
        <v>70</v>
      </c>
      <c r="I1519" s="1" t="s">
        <v>684</v>
      </c>
      <c r="J1519" t="str">
        <f>TRIM(CONCATENATE(wiz[[#This Row],[SHIPPER..................]],wiz[[#This Row],[ZIP2..]],wiz[[#This Row],[ZIP3..]]))</f>
        <v>b: SIAM LOGISTICS LLC| 4351638478</v>
      </c>
      <c r="K1519" s="1">
        <v>1</v>
      </c>
      <c r="L1519" s="1">
        <v>1.38</v>
      </c>
      <c r="M1519" s="1">
        <v>0.27</v>
      </c>
      <c r="N1519" s="1">
        <v>516</v>
      </c>
      <c r="O1519" s="1">
        <v>2.04</v>
      </c>
      <c r="P1519" s="1">
        <v>138</v>
      </c>
      <c r="Q1519" s="1">
        <v>0.35</v>
      </c>
      <c r="R1519" s="1">
        <v>-31</v>
      </c>
      <c r="S1519" s="1">
        <v>-296</v>
      </c>
      <c r="T1519" s="1">
        <v>-236</v>
      </c>
      <c r="U1519" s="1">
        <v>-192</v>
      </c>
      <c r="V1519" s="1">
        <v>-724</v>
      </c>
      <c r="W1519" s="1">
        <v>45050</v>
      </c>
      <c r="X1519" s="1">
        <v>43516</v>
      </c>
      <c r="Y1519" s="1">
        <v>38478</v>
      </c>
      <c r="Z1519" s="1">
        <v>1.43</v>
      </c>
      <c r="AA1519" s="6">
        <f t="shared" si="303"/>
        <v>1</v>
      </c>
      <c r="AB1519" s="6">
        <f t="shared" si="304"/>
        <v>-724</v>
      </c>
      <c r="AC1519" s="6">
        <f t="shared" si="305"/>
        <v>-724</v>
      </c>
      <c r="AD1519" s="6">
        <f t="shared" si="306"/>
        <v>-724</v>
      </c>
      <c r="AE1519" s="7">
        <f t="shared" si="307"/>
        <v>-724</v>
      </c>
      <c r="AF1519" t="str">
        <f t="shared" ca="1" si="308"/>
        <v>$V$1519</v>
      </c>
      <c r="AG1519" t="str">
        <f t="shared" ca="1" si="309"/>
        <v>$J$1519</v>
      </c>
      <c r="AH1519" t="str">
        <f t="shared" ca="1" si="310"/>
        <v>b: SIAM LOGISTICS LLC| 4351638478</v>
      </c>
      <c r="AI1519" t="str">
        <f t="shared" ca="1" si="299"/>
        <v>$K$1519</v>
      </c>
      <c r="AJ1519" s="8">
        <f t="shared" si="300"/>
        <v>1</v>
      </c>
      <c r="AK1519" s="7">
        <f t="shared" si="301"/>
        <v>-724</v>
      </c>
      <c r="AL1519" s="7" t="str">
        <f t="shared" ca="1" si="311"/>
        <v>b: SIAM LOGISTICS LLC| 4351638478</v>
      </c>
      <c r="AM1519" t="str">
        <f t="shared" si="302"/>
        <v>b: SIAM LOGISTICS LLC| 4351638478</v>
      </c>
    </row>
    <row r="1520" spans="3:39" x14ac:dyDescent="0.3">
      <c r="C1520" s="1" t="s">
        <v>1478</v>
      </c>
      <c r="D1520" s="1" t="s">
        <v>1479</v>
      </c>
      <c r="E1520" s="1" t="s">
        <v>39</v>
      </c>
      <c r="F1520" s="1" t="s">
        <v>87</v>
      </c>
      <c r="G1520" s="1" t="s">
        <v>88</v>
      </c>
      <c r="H1520" s="1" t="s">
        <v>70</v>
      </c>
      <c r="I1520" s="1" t="s">
        <v>579</v>
      </c>
      <c r="J1520" t="str">
        <f>TRIM(CONCATENATE(wiz[[#This Row],[SHIPPER..................]],wiz[[#This Row],[ZIP2..]],wiz[[#This Row],[ZIP3..]]))</f>
        <v>CAMPBELL SOUP COMPANY| 4583937135</v>
      </c>
      <c r="K1520" s="1">
        <v>1</v>
      </c>
      <c r="L1520" s="1">
        <v>1.85</v>
      </c>
      <c r="M1520" s="1">
        <v>0.28999999999999998</v>
      </c>
      <c r="N1520" s="1">
        <v>435</v>
      </c>
      <c r="O1520" s="1">
        <v>0.96</v>
      </c>
      <c r="P1520" s="1">
        <v>132</v>
      </c>
      <c r="Q1520" s="1">
        <v>0.35</v>
      </c>
      <c r="R1520" s="1">
        <v>-33</v>
      </c>
      <c r="S1520" s="1">
        <v>-120</v>
      </c>
      <c r="T1520" s="1">
        <v>-18</v>
      </c>
      <c r="U1520" s="1">
        <v>87</v>
      </c>
      <c r="V1520" s="1">
        <v>-51</v>
      </c>
      <c r="W1520" s="1">
        <v>45050</v>
      </c>
      <c r="X1520" s="1">
        <v>45839</v>
      </c>
      <c r="Y1520" s="1">
        <v>37135</v>
      </c>
      <c r="Z1520" s="1">
        <v>1.92</v>
      </c>
      <c r="AA1520" s="6">
        <f t="shared" si="303"/>
        <v>16</v>
      </c>
      <c r="AB1520" s="6">
        <f t="shared" si="304"/>
        <v>-51</v>
      </c>
      <c r="AC1520" s="6">
        <f t="shared" si="305"/>
        <v>693</v>
      </c>
      <c r="AD1520" s="6">
        <f t="shared" si="306"/>
        <v>43.3125</v>
      </c>
      <c r="AE1520" s="7">
        <f t="shared" si="307"/>
        <v>-174</v>
      </c>
      <c r="AF1520" t="str">
        <f t="shared" ca="1" si="308"/>
        <v>$V$1047</v>
      </c>
      <c r="AG1520" t="str">
        <f t="shared" ca="1" si="309"/>
        <v>$J$1047</v>
      </c>
      <c r="AH1520" t="str">
        <f t="shared" ca="1" si="310"/>
        <v>b: COVENANT TRANSPORT| 2820143420</v>
      </c>
      <c r="AI1520" t="str">
        <f t="shared" ca="1" si="299"/>
        <v>$K$1047</v>
      </c>
      <c r="AJ1520" s="8">
        <f t="shared" si="300"/>
        <v>6.25E-2</v>
      </c>
      <c r="AK1520" s="7">
        <f t="shared" si="301"/>
        <v>-174</v>
      </c>
      <c r="AL1520" s="7" t="str">
        <f t="shared" ca="1" si="311"/>
        <v>b: COVENANT TRANSPORT| 2820143420</v>
      </c>
      <c r="AM1520" t="b">
        <f t="shared" si="302"/>
        <v>0</v>
      </c>
    </row>
    <row r="1521" spans="3:39" x14ac:dyDescent="0.3">
      <c r="C1521" s="1" t="s">
        <v>1478</v>
      </c>
      <c r="D1521" s="1" t="s">
        <v>1479</v>
      </c>
      <c r="E1521" s="1" t="s">
        <v>39</v>
      </c>
      <c r="F1521" s="1" t="s">
        <v>87</v>
      </c>
      <c r="G1521" s="1" t="s">
        <v>88</v>
      </c>
      <c r="H1521" s="1" t="s">
        <v>70</v>
      </c>
      <c r="I1521" s="1" t="s">
        <v>578</v>
      </c>
      <c r="J1521" t="str">
        <f>TRIM(CONCATENATE(wiz[[#This Row],[SHIPPER..................]],wiz[[#This Row],[ZIP2..]],wiz[[#This Row],[ZIP3..]]))</f>
        <v>CAMPBELL SOUP COMPANY| 4583937121</v>
      </c>
      <c r="K1521" s="1">
        <v>1</v>
      </c>
      <c r="L1521" s="1">
        <v>1.85</v>
      </c>
      <c r="M1521" s="1">
        <v>0.35</v>
      </c>
      <c r="N1521" s="1">
        <v>422</v>
      </c>
      <c r="O1521" s="1">
        <v>1.46</v>
      </c>
      <c r="P1521" s="1">
        <v>260</v>
      </c>
      <c r="Q1521" s="1">
        <v>0.5</v>
      </c>
      <c r="R1521" s="1">
        <v>-59</v>
      </c>
      <c r="S1521" s="1">
        <v>-120</v>
      </c>
      <c r="T1521" s="1">
        <v>-136</v>
      </c>
      <c r="U1521" s="1">
        <v>102</v>
      </c>
      <c r="V1521" s="1">
        <v>-154</v>
      </c>
      <c r="W1521" s="1">
        <v>60447</v>
      </c>
      <c r="X1521" s="1">
        <v>45839</v>
      </c>
      <c r="Y1521" s="1">
        <v>37121</v>
      </c>
      <c r="Z1521" s="1">
        <v>1.98</v>
      </c>
      <c r="AA1521" s="6">
        <f t="shared" si="303"/>
        <v>16</v>
      </c>
      <c r="AB1521" s="6">
        <f t="shared" si="304"/>
        <v>-154</v>
      </c>
      <c r="AC1521" s="6">
        <f t="shared" si="305"/>
        <v>693</v>
      </c>
      <c r="AD1521" s="6">
        <f t="shared" si="306"/>
        <v>43.3125</v>
      </c>
      <c r="AE1521" s="7">
        <f t="shared" si="307"/>
        <v>-174</v>
      </c>
      <c r="AF1521" t="str">
        <f t="shared" ca="1" si="308"/>
        <v>$V$1047</v>
      </c>
      <c r="AG1521" t="str">
        <f t="shared" ca="1" si="309"/>
        <v>$J$1047</v>
      </c>
      <c r="AH1521" t="str">
        <f t="shared" ca="1" si="310"/>
        <v>b: COVENANT TRANSPORT| 2820143420</v>
      </c>
      <c r="AI1521" t="str">
        <f t="shared" ca="1" si="299"/>
        <v>$K$1047</v>
      </c>
      <c r="AJ1521" s="8">
        <f t="shared" si="300"/>
        <v>6.25E-2</v>
      </c>
      <c r="AK1521" s="7">
        <f t="shared" si="301"/>
        <v>-174</v>
      </c>
      <c r="AL1521" s="7" t="str">
        <f t="shared" ca="1" si="311"/>
        <v>b: COVENANT TRANSPORT| 2820143420</v>
      </c>
      <c r="AM1521" t="b">
        <f t="shared" si="302"/>
        <v>0</v>
      </c>
    </row>
    <row r="1522" spans="3:39" x14ac:dyDescent="0.3">
      <c r="C1522" s="1" t="s">
        <v>1478</v>
      </c>
      <c r="D1522" s="1" t="s">
        <v>1479</v>
      </c>
      <c r="E1522" s="1" t="s">
        <v>39</v>
      </c>
      <c r="F1522" s="1" t="s">
        <v>87</v>
      </c>
      <c r="G1522" s="1" t="s">
        <v>1480</v>
      </c>
      <c r="H1522" s="1" t="s">
        <v>70</v>
      </c>
      <c r="I1522" s="1" t="s">
        <v>579</v>
      </c>
      <c r="J1522" t="str">
        <f>TRIM(CONCATENATE(wiz[[#This Row],[SHIPPER..................]],wiz[[#This Row],[ZIP2..]],wiz[[#This Row],[ZIP3..]]))</f>
        <v>CAMPBELL SOUP COMPANY| 4354537135</v>
      </c>
      <c r="K1522" s="1">
        <v>1</v>
      </c>
      <c r="L1522" s="1">
        <v>1.85</v>
      </c>
      <c r="M1522" s="1">
        <v>0.28999999999999998</v>
      </c>
      <c r="N1522" s="1">
        <v>452</v>
      </c>
      <c r="O1522" s="1">
        <v>0.79</v>
      </c>
      <c r="P1522" s="1">
        <v>49</v>
      </c>
      <c r="Q1522" s="1">
        <v>0.25</v>
      </c>
      <c r="R1522" s="1">
        <v>-25</v>
      </c>
      <c r="S1522" s="1">
        <v>10</v>
      </c>
      <c r="T1522" s="1">
        <v>42</v>
      </c>
      <c r="U1522" s="1">
        <v>92</v>
      </c>
      <c r="V1522" s="1">
        <v>144</v>
      </c>
      <c r="W1522" s="1">
        <v>45801</v>
      </c>
      <c r="X1522" s="1">
        <v>43545</v>
      </c>
      <c r="Y1522" s="1">
        <v>37135</v>
      </c>
      <c r="Z1522" s="1">
        <v>1.92</v>
      </c>
      <c r="AA1522" s="6">
        <f t="shared" si="303"/>
        <v>16</v>
      </c>
      <c r="AB1522" s="6">
        <f t="shared" si="304"/>
        <v>144</v>
      </c>
      <c r="AC1522" s="6">
        <f t="shared" si="305"/>
        <v>693</v>
      </c>
      <c r="AD1522" s="6">
        <f t="shared" si="306"/>
        <v>43.3125</v>
      </c>
      <c r="AE1522" s="7">
        <f t="shared" si="307"/>
        <v>-174</v>
      </c>
      <c r="AF1522" t="str">
        <f t="shared" ca="1" si="308"/>
        <v>$V$1047</v>
      </c>
      <c r="AG1522" t="str">
        <f t="shared" ca="1" si="309"/>
        <v>$J$1047</v>
      </c>
      <c r="AH1522" t="str">
        <f t="shared" ca="1" si="310"/>
        <v>b: COVENANT TRANSPORT| 2820143420</v>
      </c>
      <c r="AI1522" t="str">
        <f t="shared" ca="1" si="299"/>
        <v>$K$1047</v>
      </c>
      <c r="AJ1522" s="8">
        <f t="shared" si="300"/>
        <v>6.25E-2</v>
      </c>
      <c r="AK1522" s="7">
        <f t="shared" si="301"/>
        <v>-174</v>
      </c>
      <c r="AL1522" s="7" t="str">
        <f t="shared" ca="1" si="311"/>
        <v>b: COVENANT TRANSPORT| 2820143420</v>
      </c>
      <c r="AM1522" t="b">
        <f t="shared" si="302"/>
        <v>0</v>
      </c>
    </row>
    <row r="1523" spans="3:39" x14ac:dyDescent="0.3">
      <c r="C1523" s="1" t="s">
        <v>765</v>
      </c>
      <c r="D1523" s="1" t="s">
        <v>766</v>
      </c>
      <c r="E1523" s="1" t="s">
        <v>39</v>
      </c>
      <c r="F1523" s="1" t="s">
        <v>87</v>
      </c>
      <c r="G1523" s="1" t="s">
        <v>1500</v>
      </c>
      <c r="H1523" s="1" t="s">
        <v>70</v>
      </c>
      <c r="I1523" s="1" t="s">
        <v>578</v>
      </c>
      <c r="J1523" t="str">
        <f>TRIM(CONCATENATE(wiz[[#This Row],[SHIPPER..................]],wiz[[#This Row],[ZIP2..]],wiz[[#This Row],[ZIP3..]]))</f>
        <v>NISSAN NORTH AMERICA | 4487037121</v>
      </c>
      <c r="K1523" s="1">
        <v>1</v>
      </c>
      <c r="L1523" s="1">
        <v>1.73</v>
      </c>
      <c r="M1523" s="1">
        <v>0.15</v>
      </c>
      <c r="N1523" s="1">
        <v>503</v>
      </c>
      <c r="O1523" s="1">
        <v>0.4</v>
      </c>
      <c r="P1523" s="1">
        <v>105</v>
      </c>
      <c r="Q1523" s="1">
        <v>0.35</v>
      </c>
      <c r="R1523" s="1">
        <v>28</v>
      </c>
      <c r="S1523" s="1">
        <v>-169</v>
      </c>
      <c r="T1523" s="1">
        <v>153</v>
      </c>
      <c r="U1523" s="1">
        <v>19</v>
      </c>
      <c r="V1523" s="1">
        <v>3</v>
      </c>
      <c r="W1523" s="1">
        <v>43055</v>
      </c>
      <c r="X1523" s="1">
        <v>44870</v>
      </c>
      <c r="Y1523" s="1">
        <v>37121</v>
      </c>
      <c r="Z1523" s="1">
        <v>1.66</v>
      </c>
      <c r="AA1523" s="6">
        <f t="shared" si="303"/>
        <v>9</v>
      </c>
      <c r="AB1523" s="6">
        <f t="shared" si="304"/>
        <v>3</v>
      </c>
      <c r="AC1523" s="6">
        <f t="shared" si="305"/>
        <v>25</v>
      </c>
      <c r="AD1523" s="6">
        <f t="shared" si="306"/>
        <v>2.7777777777777777</v>
      </c>
      <c r="AE1523" s="7">
        <f t="shared" si="307"/>
        <v>-206</v>
      </c>
      <c r="AF1523" t="str">
        <f t="shared" ca="1" si="308"/>
        <v>$V$225</v>
      </c>
      <c r="AG1523" t="str">
        <f t="shared" ca="1" si="309"/>
        <v>$J$225</v>
      </c>
      <c r="AH1523" t="str">
        <f t="shared" ca="1" si="310"/>
        <v>b: BLUE GRACE LOGISTI| 3021340351</v>
      </c>
      <c r="AI1523" t="str">
        <f t="shared" ca="1" si="299"/>
        <v>$K$225</v>
      </c>
      <c r="AJ1523" s="8">
        <f t="shared" si="300"/>
        <v>0.1111111111111111</v>
      </c>
      <c r="AK1523" s="7">
        <f t="shared" si="301"/>
        <v>-206</v>
      </c>
      <c r="AL1523" s="7" t="str">
        <f t="shared" ca="1" si="311"/>
        <v>b: BLUE GRACE LOGISTI| 3021340351</v>
      </c>
      <c r="AM1523" t="b">
        <f t="shared" si="302"/>
        <v>0</v>
      </c>
    </row>
    <row r="1524" spans="3:39" x14ac:dyDescent="0.3">
      <c r="C1524" s="1" t="s">
        <v>400</v>
      </c>
      <c r="D1524" s="1" t="s">
        <v>401</v>
      </c>
      <c r="E1524" s="1" t="s">
        <v>39</v>
      </c>
      <c r="F1524" s="1" t="s">
        <v>87</v>
      </c>
      <c r="G1524" s="1" t="s">
        <v>1501</v>
      </c>
      <c r="H1524" s="1" t="s">
        <v>76</v>
      </c>
      <c r="I1524" s="1" t="s">
        <v>583</v>
      </c>
      <c r="J1524" t="str">
        <f>TRIM(CONCATENATE(wiz[[#This Row],[SHIPPER..................]],wiz[[#This Row],[ZIP2..]],wiz[[#This Row],[ZIP3..]]))</f>
        <v>KELLOGG COMPANY MLXP| 4585875029</v>
      </c>
      <c r="K1524" s="1">
        <v>1</v>
      </c>
      <c r="L1524" s="1">
        <v>1.79</v>
      </c>
      <c r="M1524" s="1">
        <v>0.22</v>
      </c>
      <c r="N1524" s="1">
        <v>1050</v>
      </c>
      <c r="O1524" s="1">
        <v>1.95</v>
      </c>
      <c r="P1524" s="1">
        <v>8</v>
      </c>
      <c r="Q1524" s="1">
        <v>0.25</v>
      </c>
      <c r="R1524" s="1">
        <v>21</v>
      </c>
      <c r="S1524" s="1">
        <v>52</v>
      </c>
      <c r="T1524" s="1">
        <v>3</v>
      </c>
      <c r="U1524" s="1">
        <v>-34</v>
      </c>
      <c r="V1524" s="1">
        <v>21</v>
      </c>
      <c r="W1524" s="1">
        <v>45889</v>
      </c>
      <c r="X1524" s="1">
        <v>45858</v>
      </c>
      <c r="Y1524" s="1">
        <v>75029</v>
      </c>
      <c r="Z1524" s="1">
        <v>1.79</v>
      </c>
      <c r="AA1524" s="6">
        <f t="shared" si="303"/>
        <v>979</v>
      </c>
      <c r="AB1524" s="6">
        <f t="shared" si="304"/>
        <v>21</v>
      </c>
      <c r="AC1524" s="6">
        <f t="shared" si="305"/>
        <v>105632</v>
      </c>
      <c r="AD1524" s="6">
        <f t="shared" si="306"/>
        <v>107.89785495403473</v>
      </c>
      <c r="AE1524" s="7">
        <f t="shared" si="307"/>
        <v>-453</v>
      </c>
      <c r="AF1524" t="str">
        <f t="shared" ca="1" si="308"/>
        <v>$V$191</v>
      </c>
      <c r="AG1524" t="str">
        <f t="shared" ca="1" si="309"/>
        <v>$J$191</v>
      </c>
      <c r="AH1524" t="str">
        <f t="shared" ca="1" si="310"/>
        <v>KELLOGG COMPANY MLXP| 3030133601</v>
      </c>
      <c r="AI1524" t="str">
        <f t="shared" ca="1" si="299"/>
        <v>$K$191</v>
      </c>
      <c r="AJ1524" s="8">
        <f t="shared" si="300"/>
        <v>1.0214504596527069E-3</v>
      </c>
      <c r="AK1524" s="7">
        <f t="shared" si="301"/>
        <v>-94</v>
      </c>
      <c r="AL1524" s="7" t="str">
        <f t="shared" ca="1" si="311"/>
        <v>KELLOGG COMPANY MLXP| 3861175029</v>
      </c>
      <c r="AM1524" t="b">
        <f t="shared" si="302"/>
        <v>0</v>
      </c>
    </row>
    <row r="1525" spans="3:39" x14ac:dyDescent="0.3">
      <c r="C1525" s="1" t="s">
        <v>37</v>
      </c>
      <c r="D1525" s="1" t="s">
        <v>38</v>
      </c>
      <c r="E1525" s="1" t="s">
        <v>39</v>
      </c>
      <c r="F1525" s="1" t="s">
        <v>87</v>
      </c>
      <c r="G1525" s="1" t="s">
        <v>1322</v>
      </c>
      <c r="H1525" s="1" t="s">
        <v>396</v>
      </c>
      <c r="I1525" s="1" t="s">
        <v>640</v>
      </c>
      <c r="J1525" t="str">
        <f>TRIM(CONCATENATE(wiz[[#This Row],[SHIPPER..................]],wiz[[#This Row],[ZIP2..]],wiz[[#This Row],[ZIP3..]]))</f>
        <v>b: C H ROBINSON | 4360122942</v>
      </c>
      <c r="K1525" s="1">
        <v>1</v>
      </c>
      <c r="L1525" s="1">
        <v>1.61</v>
      </c>
      <c r="M1525" s="1">
        <v>0.27</v>
      </c>
      <c r="N1525" s="1">
        <v>505</v>
      </c>
      <c r="O1525" s="1">
        <v>1.21</v>
      </c>
      <c r="P1525" s="1">
        <v>131</v>
      </c>
      <c r="Q1525" s="1">
        <v>0.35</v>
      </c>
      <c r="R1525" s="1">
        <v>151</v>
      </c>
      <c r="S1525" s="1">
        <v>-65</v>
      </c>
      <c r="T1525" s="1">
        <v>-39</v>
      </c>
      <c r="U1525" s="1">
        <v>-384</v>
      </c>
      <c r="V1525" s="1">
        <v>-488</v>
      </c>
      <c r="W1525" s="1">
        <v>43162</v>
      </c>
      <c r="X1525" s="1">
        <v>43601</v>
      </c>
      <c r="Y1525" s="1">
        <v>22942</v>
      </c>
      <c r="Z1525" s="1">
        <v>1.66</v>
      </c>
      <c r="AA1525" s="6">
        <f t="shared" si="303"/>
        <v>615</v>
      </c>
      <c r="AB1525" s="6">
        <f t="shared" si="304"/>
        <v>-488</v>
      </c>
      <c r="AC1525" s="6">
        <f t="shared" si="305"/>
        <v>-122022</v>
      </c>
      <c r="AD1525" s="6">
        <f t="shared" si="306"/>
        <v>-198.40975609756097</v>
      </c>
      <c r="AE1525" s="7">
        <f t="shared" si="307"/>
        <v>-1118</v>
      </c>
      <c r="AF1525" t="str">
        <f t="shared" ca="1" si="308"/>
        <v>$V$1066</v>
      </c>
      <c r="AG1525" t="str">
        <f t="shared" ca="1" si="309"/>
        <v>$J$1066</v>
      </c>
      <c r="AH1525" t="str">
        <f t="shared" ca="1" si="310"/>
        <v>b: C H ROBINSON | 2736036101</v>
      </c>
      <c r="AI1525" t="str">
        <f t="shared" ca="1" si="299"/>
        <v>$K$1066</v>
      </c>
      <c r="AJ1525" s="8">
        <f t="shared" si="300"/>
        <v>1.6260162601626016E-3</v>
      </c>
      <c r="AK1525" s="7">
        <f t="shared" si="301"/>
        <v>-560</v>
      </c>
      <c r="AL1525" s="7" t="str">
        <f t="shared" ca="1" si="311"/>
        <v>b: C H ROBINSON | 6080335055</v>
      </c>
      <c r="AM1525" t="b">
        <f t="shared" si="302"/>
        <v>0</v>
      </c>
    </row>
    <row r="1526" spans="3:39" x14ac:dyDescent="0.3">
      <c r="C1526" s="1" t="s">
        <v>1502</v>
      </c>
      <c r="D1526" s="1" t="s">
        <v>1503</v>
      </c>
      <c r="E1526" s="1" t="s">
        <v>39</v>
      </c>
      <c r="F1526" s="1" t="s">
        <v>87</v>
      </c>
      <c r="G1526" s="1" t="s">
        <v>1504</v>
      </c>
      <c r="H1526" s="1" t="s">
        <v>396</v>
      </c>
      <c r="I1526" s="1" t="s">
        <v>1505</v>
      </c>
      <c r="J1526" t="str">
        <f>TRIM(CONCATENATE(wiz[[#This Row],[SHIPPER..................]],wiz[[#This Row],[ZIP2..]],wiz[[#This Row],[ZIP3..]]))</f>
        <v>TRUCKING FROM MARS | 4482422733</v>
      </c>
      <c r="K1526" s="1">
        <v>1</v>
      </c>
      <c r="L1526" s="1">
        <v>1.38</v>
      </c>
      <c r="M1526" s="1">
        <v>0.28000000000000003</v>
      </c>
      <c r="N1526" s="1">
        <v>452</v>
      </c>
      <c r="O1526" s="1">
        <v>1.83</v>
      </c>
      <c r="P1526" s="1">
        <v>63</v>
      </c>
      <c r="Q1526" s="1">
        <v>0.3</v>
      </c>
      <c r="R1526" s="1">
        <v>155</v>
      </c>
      <c r="S1526" s="1">
        <v>-124</v>
      </c>
      <c r="T1526" s="1">
        <v>-205</v>
      </c>
      <c r="U1526" s="1">
        <v>-622</v>
      </c>
      <c r="V1526" s="1">
        <v>-951</v>
      </c>
      <c r="W1526" s="1">
        <v>44101</v>
      </c>
      <c r="X1526" s="1">
        <v>44824</v>
      </c>
      <c r="Y1526" s="1">
        <v>22733</v>
      </c>
      <c r="Z1526" s="1">
        <v>1.44</v>
      </c>
      <c r="AA1526" s="6">
        <f t="shared" si="303"/>
        <v>1</v>
      </c>
      <c r="AB1526" s="6">
        <f t="shared" si="304"/>
        <v>-951</v>
      </c>
      <c r="AC1526" s="6">
        <f t="shared" si="305"/>
        <v>-951</v>
      </c>
      <c r="AD1526" s="6">
        <f t="shared" si="306"/>
        <v>-951</v>
      </c>
      <c r="AE1526" s="7">
        <f t="shared" si="307"/>
        <v>-951</v>
      </c>
      <c r="AF1526" t="str">
        <f t="shared" ca="1" si="308"/>
        <v>$V$1526</v>
      </c>
      <c r="AG1526" t="str">
        <f t="shared" ca="1" si="309"/>
        <v>$J$1526</v>
      </c>
      <c r="AH1526" t="str">
        <f t="shared" ca="1" si="310"/>
        <v>TRUCKING FROM MARS | 4482422733</v>
      </c>
      <c r="AI1526" t="str">
        <f t="shared" ca="1" si="299"/>
        <v>$K$1526</v>
      </c>
      <c r="AJ1526" s="8">
        <f t="shared" si="300"/>
        <v>1</v>
      </c>
      <c r="AK1526" s="7">
        <f t="shared" si="301"/>
        <v>-951</v>
      </c>
      <c r="AL1526" s="7" t="str">
        <f t="shared" ca="1" si="311"/>
        <v>TRUCKING FROM MARS | 4482422733</v>
      </c>
      <c r="AM1526" t="str">
        <f t="shared" si="302"/>
        <v>TRUCKING FROM MARS | 4482422733</v>
      </c>
    </row>
    <row r="1527" spans="3:39" x14ac:dyDescent="0.3">
      <c r="C1527" s="1" t="s">
        <v>1387</v>
      </c>
      <c r="D1527" s="1" t="s">
        <v>1388</v>
      </c>
      <c r="E1527" s="1" t="s">
        <v>39</v>
      </c>
      <c r="F1527" s="1" t="s">
        <v>87</v>
      </c>
      <c r="G1527" s="1" t="s">
        <v>1506</v>
      </c>
      <c r="H1527" s="1" t="s">
        <v>40</v>
      </c>
      <c r="I1527" s="1" t="s">
        <v>320</v>
      </c>
      <c r="J1527" t="str">
        <f>TRIM(CONCATENATE(wiz[[#This Row],[SHIPPER..................]],wiz[[#This Row],[ZIP2..]],wiz[[#This Row],[ZIP3..]]))</f>
        <v>COLGATE | 4376235111</v>
      </c>
      <c r="K1527" s="1">
        <v>1</v>
      </c>
      <c r="L1527" s="1">
        <v>1.74</v>
      </c>
      <c r="M1527" s="1">
        <v>0.28999999999999998</v>
      </c>
      <c r="N1527" s="1">
        <v>648</v>
      </c>
      <c r="O1527" s="1">
        <v>1.08</v>
      </c>
      <c r="P1527" s="1">
        <v>41</v>
      </c>
      <c r="Q1527" s="1">
        <v>0.25</v>
      </c>
      <c r="R1527" s="1">
        <v>-50</v>
      </c>
      <c r="S1527" s="1">
        <v>198</v>
      </c>
      <c r="T1527" s="1">
        <v>31</v>
      </c>
      <c r="U1527" s="1">
        <v>-252</v>
      </c>
      <c r="V1527" s="1">
        <v>-23</v>
      </c>
      <c r="W1527" s="1">
        <v>43025</v>
      </c>
      <c r="X1527" s="1">
        <v>43762</v>
      </c>
      <c r="Y1527" s="1">
        <v>35111</v>
      </c>
      <c r="Z1527" s="1">
        <v>1.81</v>
      </c>
      <c r="AA1527" s="6">
        <f t="shared" si="303"/>
        <v>2</v>
      </c>
      <c r="AB1527" s="6">
        <f t="shared" si="304"/>
        <v>-23</v>
      </c>
      <c r="AC1527" s="6">
        <f t="shared" si="305"/>
        <v>-15</v>
      </c>
      <c r="AD1527" s="6">
        <f t="shared" si="306"/>
        <v>-7.5</v>
      </c>
      <c r="AE1527" s="7">
        <f t="shared" si="307"/>
        <v>-23</v>
      </c>
      <c r="AF1527" t="str">
        <f t="shared" ca="1" si="308"/>
        <v>$V$569</v>
      </c>
      <c r="AG1527" t="str">
        <f t="shared" ca="1" si="309"/>
        <v>$J$569</v>
      </c>
      <c r="AH1527" t="str">
        <f t="shared" ca="1" si="310"/>
        <v>USA TRUCK INCORPORATE| 4720135203</v>
      </c>
      <c r="AI1527" t="str">
        <f t="shared" ca="1" si="299"/>
        <v>$K$569</v>
      </c>
      <c r="AJ1527" s="8">
        <f t="shared" si="300"/>
        <v>0.5</v>
      </c>
      <c r="AK1527" s="7">
        <f t="shared" si="301"/>
        <v>-23</v>
      </c>
      <c r="AL1527" s="7" t="str">
        <f t="shared" ca="1" si="311"/>
        <v>USA TRUCK INCORPORATE| 4720135203</v>
      </c>
      <c r="AM1527" t="str">
        <f t="shared" si="302"/>
        <v>COLGATE | 4376235111</v>
      </c>
    </row>
    <row r="1528" spans="3:39" x14ac:dyDescent="0.3">
      <c r="C1528" s="1" t="s">
        <v>78</v>
      </c>
      <c r="D1528" s="1" t="s">
        <v>79</v>
      </c>
      <c r="E1528" s="1" t="s">
        <v>39</v>
      </c>
      <c r="F1528" s="1" t="s">
        <v>87</v>
      </c>
      <c r="G1528" s="1" t="s">
        <v>1507</v>
      </c>
      <c r="H1528" s="1" t="s">
        <v>44</v>
      </c>
      <c r="I1528" s="1" t="s">
        <v>464</v>
      </c>
      <c r="J1528" t="str">
        <f>TRIM(CONCATENATE(wiz[[#This Row],[SHIPPER..................]],wiz[[#This Row],[ZIP2..]],wiz[[#This Row],[ZIP3..]]))</f>
        <v>TRACTOR SUPPLY MANHAT| 4313842134</v>
      </c>
      <c r="K1528" s="1">
        <v>2</v>
      </c>
      <c r="L1528" s="1">
        <v>2.0499999999999998</v>
      </c>
      <c r="M1528" s="1">
        <v>0.22</v>
      </c>
      <c r="N1528" s="1">
        <v>402</v>
      </c>
      <c r="O1528" s="1">
        <v>0.43</v>
      </c>
      <c r="P1528" s="1">
        <v>40</v>
      </c>
      <c r="Q1528" s="1">
        <v>0.25</v>
      </c>
      <c r="R1528" s="1">
        <v>-20</v>
      </c>
      <c r="S1528" s="1">
        <v>199</v>
      </c>
      <c r="T1528" s="1">
        <v>108</v>
      </c>
      <c r="U1528" s="1">
        <v>-30</v>
      </c>
      <c r="V1528" s="1">
        <v>277</v>
      </c>
      <c r="W1528" s="1">
        <v>43125</v>
      </c>
      <c r="X1528" s="1">
        <v>43138</v>
      </c>
      <c r="Y1528" s="1">
        <v>42134</v>
      </c>
      <c r="Z1528" s="1">
        <v>2.0499999999999998</v>
      </c>
      <c r="AA1528" s="6">
        <f t="shared" si="303"/>
        <v>533</v>
      </c>
      <c r="AB1528" s="6">
        <f t="shared" si="304"/>
        <v>554</v>
      </c>
      <c r="AC1528" s="6">
        <f t="shared" si="305"/>
        <v>27994</v>
      </c>
      <c r="AD1528" s="6">
        <f t="shared" si="306"/>
        <v>52.521575984990619</v>
      </c>
      <c r="AE1528" s="7">
        <f t="shared" si="307"/>
        <v>-627</v>
      </c>
      <c r="AF1528" t="str">
        <f t="shared" ca="1" si="308"/>
        <v>$V$356</v>
      </c>
      <c r="AG1528" t="str">
        <f t="shared" ca="1" si="309"/>
        <v>$J$356</v>
      </c>
      <c r="AH1528" t="str">
        <f t="shared" ca="1" si="310"/>
        <v>TRACTOR SUPPLY MANHAT| 3070142134</v>
      </c>
      <c r="AI1528" t="str">
        <f t="shared" ca="1" si="299"/>
        <v>$K$356</v>
      </c>
      <c r="AJ1528" s="8">
        <f t="shared" si="300"/>
        <v>3.7523452157598499E-3</v>
      </c>
      <c r="AK1528" s="7">
        <f t="shared" si="301"/>
        <v>-192</v>
      </c>
      <c r="AL1528" s="7" t="str">
        <f t="shared" ca="1" si="311"/>
        <v>b: C H ROBINSON | 4817435150</v>
      </c>
      <c r="AM1528" t="b">
        <f t="shared" si="302"/>
        <v>0</v>
      </c>
    </row>
    <row r="1529" spans="3:39" x14ac:dyDescent="0.3">
      <c r="C1529" s="1" t="s">
        <v>1426</v>
      </c>
      <c r="D1529" s="1" t="s">
        <v>1427</v>
      </c>
      <c r="E1529" s="1" t="s">
        <v>39</v>
      </c>
      <c r="F1529" s="1" t="s">
        <v>87</v>
      </c>
      <c r="G1529" s="1" t="s">
        <v>1038</v>
      </c>
      <c r="H1529" s="1" t="s">
        <v>68</v>
      </c>
      <c r="I1529" s="1" t="s">
        <v>184</v>
      </c>
      <c r="J1529" t="str">
        <f>TRIM(CONCATENATE(wiz[[#This Row],[SHIPPER..................]],wiz[[#This Row],[ZIP2..]],wiz[[#This Row],[ZIP3..]]))</f>
        <v>b: TA SERVICES | 4372528201</v>
      </c>
      <c r="K1529" s="1">
        <v>1</v>
      </c>
      <c r="L1529" s="1">
        <v>1.56</v>
      </c>
      <c r="M1529" s="1">
        <v>0.27</v>
      </c>
      <c r="N1529" s="1">
        <v>410</v>
      </c>
      <c r="O1529" s="1">
        <v>0.96</v>
      </c>
      <c r="P1529" s="1">
        <v>23</v>
      </c>
      <c r="Q1529" s="1">
        <v>0.25</v>
      </c>
      <c r="R1529" s="1">
        <v>17</v>
      </c>
      <c r="S1529" s="1">
        <v>-16</v>
      </c>
      <c r="T1529" s="1">
        <v>-18</v>
      </c>
      <c r="U1529" s="1">
        <v>-470</v>
      </c>
      <c r="V1529" s="1">
        <v>-504</v>
      </c>
      <c r="W1529" s="1">
        <v>43701</v>
      </c>
      <c r="X1529" s="1">
        <v>43725</v>
      </c>
      <c r="Y1529" s="1">
        <v>28201</v>
      </c>
      <c r="Z1529" s="1">
        <v>1.61</v>
      </c>
      <c r="AA1529" s="6">
        <f t="shared" si="303"/>
        <v>3</v>
      </c>
      <c r="AB1529" s="6">
        <f t="shared" si="304"/>
        <v>-504</v>
      </c>
      <c r="AC1529" s="6">
        <f t="shared" si="305"/>
        <v>-780</v>
      </c>
      <c r="AD1529" s="6">
        <f t="shared" si="306"/>
        <v>-260</v>
      </c>
      <c r="AE1529" s="7">
        <f t="shared" si="307"/>
        <v>-504</v>
      </c>
      <c r="AF1529" t="str">
        <f t="shared" ca="1" si="308"/>
        <v>$V$818</v>
      </c>
      <c r="AG1529" t="str">
        <f t="shared" ca="1" si="309"/>
        <v>$J$818</v>
      </c>
      <c r="AH1529" t="str">
        <f t="shared" ca="1" si="310"/>
        <v>MORGAN FOODS | 4713078201</v>
      </c>
      <c r="AI1529" t="str">
        <f t="shared" ca="1" si="299"/>
        <v>$K$818</v>
      </c>
      <c r="AJ1529" s="8">
        <f t="shared" si="300"/>
        <v>0.33333333333333331</v>
      </c>
      <c r="AK1529" s="7">
        <f t="shared" si="301"/>
        <v>-504</v>
      </c>
      <c r="AL1529" s="7" t="str">
        <f t="shared" ca="1" si="311"/>
        <v>MORGAN FOODS | 4713078201</v>
      </c>
      <c r="AM1529" t="str">
        <f t="shared" si="302"/>
        <v>b: TA SERVICES | 4372528201</v>
      </c>
    </row>
    <row r="1530" spans="3:39" x14ac:dyDescent="0.3">
      <c r="C1530" s="1" t="s">
        <v>47</v>
      </c>
      <c r="D1530" s="1" t="s">
        <v>48</v>
      </c>
      <c r="E1530" s="1" t="s">
        <v>39</v>
      </c>
      <c r="F1530" s="1" t="s">
        <v>87</v>
      </c>
      <c r="G1530" s="1" t="s">
        <v>1038</v>
      </c>
      <c r="H1530" s="1" t="s">
        <v>68</v>
      </c>
      <c r="I1530" s="1" t="s">
        <v>69</v>
      </c>
      <c r="J1530" t="str">
        <f>TRIM(CONCATENATE(wiz[[#This Row],[SHIPPER..................]],wiz[[#This Row],[ZIP2..]],wiz[[#This Row],[ZIP3..]]))</f>
        <v>LOWES MLXP VAN ONE WA| 4372527831</v>
      </c>
      <c r="K1530" s="1">
        <v>3</v>
      </c>
      <c r="L1530" s="1">
        <v>1.98</v>
      </c>
      <c r="M1530" s="1">
        <v>0.21</v>
      </c>
      <c r="N1530" s="1">
        <v>465</v>
      </c>
      <c r="O1530" s="1">
        <v>0.89</v>
      </c>
      <c r="P1530" s="1">
        <v>119</v>
      </c>
      <c r="Q1530" s="1">
        <v>0.35</v>
      </c>
      <c r="R1530" s="1">
        <v>18</v>
      </c>
      <c r="S1530" s="1">
        <v>145</v>
      </c>
      <c r="T1530" s="1">
        <v>18</v>
      </c>
      <c r="U1530" s="1">
        <v>-169</v>
      </c>
      <c r="V1530" s="1">
        <v>-6</v>
      </c>
      <c r="W1530" s="1">
        <v>43162</v>
      </c>
      <c r="X1530" s="1">
        <v>43725</v>
      </c>
      <c r="Y1530" s="1">
        <v>27831</v>
      </c>
      <c r="Z1530" s="1">
        <v>1.97</v>
      </c>
      <c r="AA1530" s="6">
        <f t="shared" si="303"/>
        <v>678</v>
      </c>
      <c r="AB1530" s="6">
        <f t="shared" si="304"/>
        <v>-18</v>
      </c>
      <c r="AC1530" s="6">
        <f t="shared" si="305"/>
        <v>-50621</v>
      </c>
      <c r="AD1530" s="6">
        <f t="shared" si="306"/>
        <v>-74.662241887905608</v>
      </c>
      <c r="AE1530" s="7">
        <f t="shared" si="307"/>
        <v>-655</v>
      </c>
      <c r="AF1530" t="str">
        <f t="shared" ca="1" si="308"/>
        <v>$V$1026</v>
      </c>
      <c r="AG1530" t="str">
        <f t="shared" ca="1" si="309"/>
        <v>$J$1026</v>
      </c>
      <c r="AH1530" t="str">
        <f t="shared" ca="1" si="310"/>
        <v>LOWES MLXP VAN ONE WA| 2820147265</v>
      </c>
      <c r="AI1530" t="str">
        <f t="shared" ca="1" si="299"/>
        <v>$K$1026</v>
      </c>
      <c r="AJ1530" s="8">
        <f t="shared" si="300"/>
        <v>4.4247787610619468E-3</v>
      </c>
      <c r="AK1530" s="7">
        <f t="shared" si="301"/>
        <v>-233</v>
      </c>
      <c r="AL1530" s="7" t="str">
        <f t="shared" ca="1" si="311"/>
        <v>b: ECHO GLOBAL LOGIST| 6621537201</v>
      </c>
      <c r="AM1530" t="b">
        <f t="shared" si="302"/>
        <v>0</v>
      </c>
    </row>
    <row r="1531" spans="3:39" x14ac:dyDescent="0.3">
      <c r="C1531" s="1" t="s">
        <v>72</v>
      </c>
      <c r="D1531" s="1" t="s">
        <v>73</v>
      </c>
      <c r="E1531" s="1" t="s">
        <v>39</v>
      </c>
      <c r="F1531" s="1" t="s">
        <v>87</v>
      </c>
      <c r="G1531" s="1" t="s">
        <v>298</v>
      </c>
      <c r="H1531" s="1" t="s">
        <v>70</v>
      </c>
      <c r="I1531" s="1" t="s">
        <v>349</v>
      </c>
      <c r="J1531" t="str">
        <f>TRIM(CONCATENATE(wiz[[#This Row],[SHIPPER..................]],wiz[[#This Row],[ZIP2..]],wiz[[#This Row],[ZIP3..]]))</f>
        <v>REDWOOD LOGISTICS STR| 4370137401</v>
      </c>
      <c r="K1531" s="1">
        <v>2</v>
      </c>
      <c r="L1531" s="1">
        <v>1.06</v>
      </c>
      <c r="M1531" s="1">
        <v>0.28999999999999998</v>
      </c>
      <c r="N1531" s="1">
        <v>521</v>
      </c>
      <c r="O1531" s="1">
        <v>1.53</v>
      </c>
      <c r="P1531" s="1">
        <v>113</v>
      </c>
      <c r="Q1531" s="1">
        <v>0.33</v>
      </c>
      <c r="R1531" s="1">
        <v>-39</v>
      </c>
      <c r="S1531" s="1">
        <v>40</v>
      </c>
      <c r="T1531" s="1">
        <v>-115</v>
      </c>
      <c r="U1531" s="1">
        <v>-761</v>
      </c>
      <c r="V1531" s="1">
        <v>-836</v>
      </c>
      <c r="W1531" s="1">
        <v>44646</v>
      </c>
      <c r="X1531" s="1">
        <v>43701</v>
      </c>
      <c r="Y1531" s="1">
        <v>37401</v>
      </c>
      <c r="Z1531" s="1">
        <v>1.1299999999999999</v>
      </c>
      <c r="AA1531" s="6">
        <f t="shared" si="303"/>
        <v>112</v>
      </c>
      <c r="AB1531" s="6">
        <f t="shared" si="304"/>
        <v>-1672</v>
      </c>
      <c r="AC1531" s="6">
        <f t="shared" si="305"/>
        <v>-32183</v>
      </c>
      <c r="AD1531" s="6">
        <f t="shared" si="306"/>
        <v>-287.34821428571428</v>
      </c>
      <c r="AE1531" s="7">
        <f t="shared" si="307"/>
        <v>-836</v>
      </c>
      <c r="AF1531" t="str">
        <f t="shared" ca="1" si="308"/>
        <v>$V$1531</v>
      </c>
      <c r="AG1531" t="str">
        <f t="shared" ca="1" si="309"/>
        <v>$J$1531</v>
      </c>
      <c r="AH1531" t="str">
        <f t="shared" ca="1" si="310"/>
        <v>REDWOOD LOGISTICS STR| 4370137401</v>
      </c>
      <c r="AI1531" t="str">
        <f t="shared" ca="1" si="299"/>
        <v>$K$1531</v>
      </c>
      <c r="AJ1531" s="8">
        <f t="shared" si="300"/>
        <v>1.7857142857142856E-2</v>
      </c>
      <c r="AK1531" s="7">
        <f t="shared" si="301"/>
        <v>-624</v>
      </c>
      <c r="AL1531" s="7" t="str">
        <f t="shared" ca="1" si="311"/>
        <v>REDWOOD LOGISTICS STR| 4589530012</v>
      </c>
      <c r="AM1531" t="b">
        <f t="shared" si="302"/>
        <v>0</v>
      </c>
    </row>
    <row r="1532" spans="3:39" x14ac:dyDescent="0.3">
      <c r="C1532" s="1" t="s">
        <v>1508</v>
      </c>
      <c r="D1532" s="1" t="s">
        <v>1509</v>
      </c>
      <c r="E1532" s="1" t="s">
        <v>39</v>
      </c>
      <c r="F1532" s="1" t="s">
        <v>87</v>
      </c>
      <c r="G1532" s="1" t="s">
        <v>298</v>
      </c>
      <c r="H1532" s="1" t="s">
        <v>70</v>
      </c>
      <c r="I1532" s="1" t="s">
        <v>71</v>
      </c>
      <c r="J1532" t="str">
        <f>TRIM(CONCATENATE(wiz[[#This Row],[SHIPPER..................]],wiz[[#This Row],[ZIP2..]],wiz[[#This Row],[ZIP3..]]))</f>
        <v>OWENS ILLINOIS | 4370138301</v>
      </c>
      <c r="K1532" s="1">
        <v>100</v>
      </c>
      <c r="L1532" s="1">
        <v>1.76</v>
      </c>
      <c r="M1532" s="1">
        <v>0.21</v>
      </c>
      <c r="N1532" s="1">
        <v>554</v>
      </c>
      <c r="O1532" s="1">
        <v>1.1000000000000001</v>
      </c>
      <c r="P1532" s="1">
        <v>91</v>
      </c>
      <c r="Q1532" s="1">
        <v>0.32</v>
      </c>
      <c r="R1532" s="1">
        <v>1</v>
      </c>
      <c r="S1532" s="1">
        <v>136</v>
      </c>
      <c r="T1532" s="1">
        <v>0</v>
      </c>
      <c r="U1532" s="1">
        <v>81</v>
      </c>
      <c r="V1532" s="1">
        <v>217</v>
      </c>
      <c r="W1532" s="1">
        <v>43055</v>
      </c>
      <c r="X1532" s="1">
        <v>43701</v>
      </c>
      <c r="Y1532" s="1">
        <v>38301</v>
      </c>
      <c r="Z1532" s="1">
        <v>1.75</v>
      </c>
      <c r="AA1532" s="6">
        <f t="shared" si="303"/>
        <v>100</v>
      </c>
      <c r="AB1532" s="6">
        <f t="shared" si="304"/>
        <v>21700</v>
      </c>
      <c r="AC1532" s="6">
        <f t="shared" si="305"/>
        <v>21700</v>
      </c>
      <c r="AD1532" s="6">
        <f t="shared" si="306"/>
        <v>217</v>
      </c>
      <c r="AE1532" s="7">
        <f t="shared" si="307"/>
        <v>217</v>
      </c>
      <c r="AF1532" t="str">
        <f t="shared" ca="1" si="308"/>
        <v>$V$1532</v>
      </c>
      <c r="AG1532" t="str">
        <f t="shared" ca="1" si="309"/>
        <v>$J$1532</v>
      </c>
      <c r="AH1532" t="str">
        <f t="shared" ca="1" si="310"/>
        <v>OWENS ILLINOIS | 4370138301</v>
      </c>
      <c r="AI1532" t="str">
        <f t="shared" ca="1" si="299"/>
        <v>$K$1532</v>
      </c>
      <c r="AJ1532" s="8">
        <f t="shared" si="300"/>
        <v>1</v>
      </c>
      <c r="AK1532" s="7">
        <f t="shared" si="301"/>
        <v>217</v>
      </c>
      <c r="AL1532" s="7" t="str">
        <f t="shared" ca="1" si="311"/>
        <v>OWENS ILLINOIS | 4370138301</v>
      </c>
      <c r="AM1532" t="str">
        <f t="shared" si="302"/>
        <v>OWENS ILLINOIS | 4370138301</v>
      </c>
    </row>
    <row r="1533" spans="3:39" x14ac:dyDescent="0.3">
      <c r="C1533" s="1" t="s">
        <v>47</v>
      </c>
      <c r="D1533" s="1" t="s">
        <v>48</v>
      </c>
      <c r="E1533" s="1" t="s">
        <v>39</v>
      </c>
      <c r="F1533" s="1" t="s">
        <v>87</v>
      </c>
      <c r="G1533" s="1" t="s">
        <v>1038</v>
      </c>
      <c r="H1533" s="1" t="s">
        <v>70</v>
      </c>
      <c r="I1533" s="1" t="s">
        <v>581</v>
      </c>
      <c r="J1533" t="str">
        <f>TRIM(CONCATENATE(wiz[[#This Row],[SHIPPER..................]],wiz[[#This Row],[ZIP2..]],wiz[[#This Row],[ZIP3..]]))</f>
        <v>LOWES MLXP VAN ONE WA| 4372537146</v>
      </c>
      <c r="K1533" s="1">
        <v>8</v>
      </c>
      <c r="L1533" s="1">
        <v>1.62</v>
      </c>
      <c r="M1533" s="1">
        <v>0.21</v>
      </c>
      <c r="N1533" s="1">
        <v>448</v>
      </c>
      <c r="O1533" s="1">
        <v>0.9</v>
      </c>
      <c r="P1533" s="1">
        <v>140</v>
      </c>
      <c r="Q1533" s="1">
        <v>0.36</v>
      </c>
      <c r="R1533" s="1">
        <v>19</v>
      </c>
      <c r="S1533" s="1">
        <v>145</v>
      </c>
      <c r="T1533" s="1">
        <v>-3</v>
      </c>
      <c r="U1533" s="1">
        <v>-310</v>
      </c>
      <c r="V1533" s="1">
        <v>-168</v>
      </c>
      <c r="W1533" s="1">
        <v>43055</v>
      </c>
      <c r="X1533" s="1">
        <v>43725</v>
      </c>
      <c r="Y1533" s="1">
        <v>37146</v>
      </c>
      <c r="Z1533" s="1">
        <v>1.61</v>
      </c>
      <c r="AA1533" s="6">
        <f t="shared" si="303"/>
        <v>678</v>
      </c>
      <c r="AB1533" s="6">
        <f t="shared" si="304"/>
        <v>-1344</v>
      </c>
      <c r="AC1533" s="6">
        <f t="shared" si="305"/>
        <v>-50621</v>
      </c>
      <c r="AD1533" s="6">
        <f t="shared" si="306"/>
        <v>-74.662241887905608</v>
      </c>
      <c r="AE1533" s="7">
        <f t="shared" si="307"/>
        <v>-655</v>
      </c>
      <c r="AF1533" t="str">
        <f t="shared" ca="1" si="308"/>
        <v>$V$1026</v>
      </c>
      <c r="AG1533" t="str">
        <f t="shared" ca="1" si="309"/>
        <v>$J$1026</v>
      </c>
      <c r="AH1533" t="str">
        <f t="shared" ca="1" si="310"/>
        <v>LOWES MLXP VAN ONE WA| 2820147265</v>
      </c>
      <c r="AI1533" t="str">
        <f t="shared" ca="1" si="299"/>
        <v>$K$1026</v>
      </c>
      <c r="AJ1533" s="8">
        <f t="shared" si="300"/>
        <v>1.1799410029498525E-2</v>
      </c>
      <c r="AK1533" s="7">
        <f t="shared" si="301"/>
        <v>-233</v>
      </c>
      <c r="AL1533" s="7" t="str">
        <f t="shared" ca="1" si="311"/>
        <v>b: ECHO GLOBAL LOGIST| 6621537201</v>
      </c>
      <c r="AM1533" t="b">
        <f t="shared" si="302"/>
        <v>0</v>
      </c>
    </row>
    <row r="1534" spans="3:39" x14ac:dyDescent="0.3">
      <c r="C1534" s="1" t="s">
        <v>1510</v>
      </c>
      <c r="D1534" s="1" t="s">
        <v>1511</v>
      </c>
      <c r="E1534" s="1" t="s">
        <v>39</v>
      </c>
      <c r="F1534" s="1" t="s">
        <v>87</v>
      </c>
      <c r="G1534" s="1" t="s">
        <v>1512</v>
      </c>
      <c r="H1534" s="1" t="s">
        <v>68</v>
      </c>
      <c r="I1534" s="1" t="s">
        <v>1035</v>
      </c>
      <c r="J1534" t="str">
        <f>TRIM(CONCATENATE(wiz[[#This Row],[SHIPPER..................]],wiz[[#This Row],[ZIP2..]],wiz[[#This Row],[ZIP3..]]))</f>
        <v>b: REDSTONE LOGISTICS| 4372327288</v>
      </c>
      <c r="K1534" s="1">
        <v>1</v>
      </c>
      <c r="L1534" s="1">
        <v>2.38</v>
      </c>
      <c r="M1534" s="1">
        <v>0.27</v>
      </c>
      <c r="N1534" s="1">
        <v>358</v>
      </c>
      <c r="O1534" s="1">
        <v>0.75</v>
      </c>
      <c r="P1534" s="1">
        <v>94</v>
      </c>
      <c r="Q1534" s="1">
        <v>0.3</v>
      </c>
      <c r="R1534" s="1">
        <v>20</v>
      </c>
      <c r="S1534" s="1">
        <v>171</v>
      </c>
      <c r="T1534" s="1">
        <v>5</v>
      </c>
      <c r="U1534" s="1">
        <v>250</v>
      </c>
      <c r="V1534" s="1">
        <v>426</v>
      </c>
      <c r="W1534" s="1">
        <v>44256</v>
      </c>
      <c r="X1534" s="1">
        <v>43723</v>
      </c>
      <c r="Y1534" s="1">
        <v>27288</v>
      </c>
      <c r="Z1534" s="1">
        <v>2.4300000000000002</v>
      </c>
      <c r="AA1534" s="6">
        <f t="shared" si="303"/>
        <v>1</v>
      </c>
      <c r="AB1534" s="6">
        <f t="shared" si="304"/>
        <v>426</v>
      </c>
      <c r="AC1534" s="6">
        <f t="shared" si="305"/>
        <v>426</v>
      </c>
      <c r="AD1534" s="6">
        <f t="shared" si="306"/>
        <v>426</v>
      </c>
      <c r="AE1534" s="7">
        <f t="shared" si="307"/>
        <v>426</v>
      </c>
      <c r="AF1534" t="str">
        <f t="shared" ca="1" si="308"/>
        <v>$V$456</v>
      </c>
      <c r="AG1534" t="str">
        <f t="shared" ca="1" si="309"/>
        <v>$J$456</v>
      </c>
      <c r="AH1534" t="str">
        <f t="shared" ca="1" si="310"/>
        <v>b: C H ROBINSON | 5050145338</v>
      </c>
      <c r="AI1534" t="str">
        <f t="shared" ca="1" si="299"/>
        <v>$K$456</v>
      </c>
      <c r="AJ1534" s="8">
        <f t="shared" si="300"/>
        <v>1</v>
      </c>
      <c r="AK1534" s="7">
        <f t="shared" si="301"/>
        <v>426</v>
      </c>
      <c r="AL1534" s="7" t="str">
        <f t="shared" ca="1" si="311"/>
        <v>b: C H ROBINSON | 5050145338</v>
      </c>
      <c r="AM1534" t="str">
        <f t="shared" si="302"/>
        <v>b: REDSTONE LOGISTICS| 4372327288</v>
      </c>
    </row>
    <row r="1535" spans="3:39" x14ac:dyDescent="0.3">
      <c r="C1535" s="1" t="s">
        <v>37</v>
      </c>
      <c r="D1535" s="1" t="s">
        <v>38</v>
      </c>
      <c r="E1535" s="1" t="s">
        <v>39</v>
      </c>
      <c r="F1535" s="1" t="s">
        <v>291</v>
      </c>
      <c r="G1535" s="1" t="s">
        <v>356</v>
      </c>
      <c r="H1535" s="1" t="s">
        <v>53</v>
      </c>
      <c r="I1535" s="1" t="s">
        <v>108</v>
      </c>
      <c r="J1535" t="str">
        <f>TRIM(CONCATENATE(wiz[[#This Row],[SHIPPER..................]],wiz[[#This Row],[ZIP2..]],wiz[[#This Row],[ZIP3..]]))</f>
        <v>b: C H ROBINSON | 7435461832</v>
      </c>
      <c r="K1535" s="1">
        <v>1</v>
      </c>
      <c r="L1535" s="1">
        <v>1.17</v>
      </c>
      <c r="M1535" s="1">
        <v>0.28000000000000003</v>
      </c>
      <c r="N1535" s="1">
        <v>523</v>
      </c>
      <c r="O1535" s="1">
        <v>0.83</v>
      </c>
      <c r="P1535" s="1">
        <v>167</v>
      </c>
      <c r="Q1535" s="1">
        <v>0.4</v>
      </c>
      <c r="R1535" s="1">
        <v>-33</v>
      </c>
      <c r="S1535" s="1">
        <v>-495</v>
      </c>
      <c r="T1535" s="1">
        <v>51</v>
      </c>
      <c r="U1535" s="1">
        <v>262</v>
      </c>
      <c r="V1535" s="1">
        <v>-182</v>
      </c>
      <c r="W1535" s="1">
        <v>72901</v>
      </c>
      <c r="X1535" s="1">
        <v>74354</v>
      </c>
      <c r="Y1535" s="1">
        <v>61832</v>
      </c>
      <c r="Z1535" s="1">
        <v>1.23</v>
      </c>
      <c r="AA1535" s="6">
        <f t="shared" si="303"/>
        <v>615</v>
      </c>
      <c r="AB1535" s="6">
        <f t="shared" si="304"/>
        <v>-182</v>
      </c>
      <c r="AC1535" s="6">
        <f t="shared" si="305"/>
        <v>-122022</v>
      </c>
      <c r="AD1535" s="6">
        <f t="shared" si="306"/>
        <v>-198.40975609756097</v>
      </c>
      <c r="AE1535" s="7">
        <f t="shared" si="307"/>
        <v>-1118</v>
      </c>
      <c r="AF1535" t="str">
        <f t="shared" ca="1" si="308"/>
        <v>$V$1066</v>
      </c>
      <c r="AG1535" t="str">
        <f t="shared" ca="1" si="309"/>
        <v>$J$1066</v>
      </c>
      <c r="AH1535" t="str">
        <f t="shared" ca="1" si="310"/>
        <v>b: C H ROBINSON | 2736036101</v>
      </c>
      <c r="AI1535" t="str">
        <f t="shared" ca="1" si="299"/>
        <v>$K$1066</v>
      </c>
      <c r="AJ1535" s="8">
        <f t="shared" si="300"/>
        <v>1.6260162601626016E-3</v>
      </c>
      <c r="AK1535" s="7">
        <f t="shared" si="301"/>
        <v>-560</v>
      </c>
      <c r="AL1535" s="7" t="str">
        <f t="shared" ca="1" si="311"/>
        <v>b: C H ROBINSON | 6080335055</v>
      </c>
      <c r="AM1535" t="b">
        <f t="shared" si="302"/>
        <v>0</v>
      </c>
    </row>
    <row r="1536" spans="3:39" x14ac:dyDescent="0.3">
      <c r="C1536" s="1" t="s">
        <v>37</v>
      </c>
      <c r="D1536" s="1" t="s">
        <v>38</v>
      </c>
      <c r="E1536" s="1" t="s">
        <v>39</v>
      </c>
      <c r="F1536" s="1" t="s">
        <v>291</v>
      </c>
      <c r="G1536" s="1" t="s">
        <v>356</v>
      </c>
      <c r="H1536" s="1" t="s">
        <v>68</v>
      </c>
      <c r="I1536" s="1" t="s">
        <v>1211</v>
      </c>
      <c r="J1536" t="str">
        <f>TRIM(CONCATENATE(wiz[[#This Row],[SHIPPER..................]],wiz[[#This Row],[ZIP2..]],wiz[[#This Row],[ZIP3..]]))</f>
        <v>b: C H ROBINSON | 7435428051</v>
      </c>
      <c r="K1536" s="1">
        <v>1</v>
      </c>
      <c r="L1536" s="1">
        <v>1.06</v>
      </c>
      <c r="M1536" s="1">
        <v>0.27</v>
      </c>
      <c r="N1536" s="1">
        <v>909</v>
      </c>
      <c r="O1536" s="1">
        <v>2.75</v>
      </c>
      <c r="P1536" s="1">
        <v>165</v>
      </c>
      <c r="Q1536" s="1">
        <v>0.4</v>
      </c>
      <c r="R1536" s="1">
        <v>-51</v>
      </c>
      <c r="S1536" s="1">
        <v>-495</v>
      </c>
      <c r="T1536" s="1">
        <v>-222</v>
      </c>
      <c r="U1536" s="1">
        <v>-262</v>
      </c>
      <c r="V1536" s="1">
        <v>-979</v>
      </c>
      <c r="W1536" s="1">
        <v>66101</v>
      </c>
      <c r="X1536" s="1">
        <v>74354</v>
      </c>
      <c r="Y1536" s="1">
        <v>28051</v>
      </c>
      <c r="Z1536" s="1">
        <v>1.1100000000000001</v>
      </c>
      <c r="AA1536" s="6">
        <f t="shared" si="303"/>
        <v>615</v>
      </c>
      <c r="AB1536" s="6">
        <f t="shared" si="304"/>
        <v>-979</v>
      </c>
      <c r="AC1536" s="6">
        <f t="shared" si="305"/>
        <v>-122022</v>
      </c>
      <c r="AD1536" s="6">
        <f t="shared" si="306"/>
        <v>-198.40975609756097</v>
      </c>
      <c r="AE1536" s="7">
        <f t="shared" si="307"/>
        <v>-1118</v>
      </c>
      <c r="AF1536" t="str">
        <f t="shared" ca="1" si="308"/>
        <v>$V$1066</v>
      </c>
      <c r="AG1536" t="str">
        <f t="shared" ca="1" si="309"/>
        <v>$J$1066</v>
      </c>
      <c r="AH1536" t="str">
        <f t="shared" ca="1" si="310"/>
        <v>b: C H ROBINSON | 2736036101</v>
      </c>
      <c r="AI1536" t="str">
        <f t="shared" ca="1" si="299"/>
        <v>$K$1066</v>
      </c>
      <c r="AJ1536" s="8">
        <f t="shared" si="300"/>
        <v>1.6260162601626016E-3</v>
      </c>
      <c r="AK1536" s="7">
        <f t="shared" si="301"/>
        <v>-560</v>
      </c>
      <c r="AL1536" s="7" t="str">
        <f t="shared" ca="1" si="311"/>
        <v>b: C H ROBINSON | 6080335055</v>
      </c>
      <c r="AM1536" t="b">
        <f t="shared" si="302"/>
        <v>0</v>
      </c>
    </row>
    <row r="1537" spans="3:39" x14ac:dyDescent="0.3">
      <c r="C1537" s="1" t="s">
        <v>344</v>
      </c>
      <c r="D1537" s="1" t="s">
        <v>345</v>
      </c>
      <c r="E1537" s="1" t="s">
        <v>39</v>
      </c>
      <c r="F1537" s="1" t="s">
        <v>291</v>
      </c>
      <c r="G1537" s="1" t="s">
        <v>1513</v>
      </c>
      <c r="H1537" s="1" t="s">
        <v>42</v>
      </c>
      <c r="I1537" s="1" t="s">
        <v>575</v>
      </c>
      <c r="J1537" t="str">
        <f>TRIM(CONCATENATE(wiz[[#This Row],[SHIPPER..................]],wiz[[#This Row],[ZIP2..]],wiz[[#This Row],[ZIP3..]]))</f>
        <v>b: SCHNEIDER LOGISTIC| 7440146052</v>
      </c>
      <c r="K1537" s="1">
        <v>1</v>
      </c>
      <c r="L1537" s="1">
        <v>1.23</v>
      </c>
      <c r="M1537" s="1">
        <v>0.28000000000000003</v>
      </c>
      <c r="N1537" s="1">
        <v>664</v>
      </c>
      <c r="O1537" s="1">
        <v>1.29</v>
      </c>
      <c r="P1537" s="1">
        <v>71</v>
      </c>
      <c r="Q1537" s="1">
        <v>0.3</v>
      </c>
      <c r="R1537" s="1">
        <v>-30</v>
      </c>
      <c r="S1537" s="1">
        <v>-192</v>
      </c>
      <c r="T1537" s="1">
        <v>23</v>
      </c>
      <c r="U1537" s="1">
        <v>0</v>
      </c>
      <c r="V1537" s="1">
        <v>-169</v>
      </c>
      <c r="W1537" s="1">
        <v>72901</v>
      </c>
      <c r="X1537" s="1">
        <v>74401</v>
      </c>
      <c r="Y1537" s="1">
        <v>46052</v>
      </c>
      <c r="Z1537" s="1">
        <v>1.29</v>
      </c>
      <c r="AA1537" s="6">
        <f t="shared" si="303"/>
        <v>78</v>
      </c>
      <c r="AB1537" s="6">
        <f t="shared" si="304"/>
        <v>-169</v>
      </c>
      <c r="AC1537" s="6">
        <f t="shared" si="305"/>
        <v>-21006</v>
      </c>
      <c r="AD1537" s="6">
        <f t="shared" si="306"/>
        <v>-269.30769230769232</v>
      </c>
      <c r="AE1537" s="7">
        <f t="shared" si="307"/>
        <v>-1249</v>
      </c>
      <c r="AF1537" t="str">
        <f t="shared" ca="1" si="308"/>
        <v>$V$1953</v>
      </c>
      <c r="AG1537" t="str">
        <f t="shared" ca="1" si="309"/>
        <v>$J$1953</v>
      </c>
      <c r="AH1537" t="str">
        <f t="shared" ca="1" si="310"/>
        <v>b: SCHNEIDER LOGISTIC| 3830119034</v>
      </c>
      <c r="AI1537" t="str">
        <f t="shared" ca="1" si="299"/>
        <v>$K$1953</v>
      </c>
      <c r="AJ1537" s="8">
        <f t="shared" si="300"/>
        <v>1.282051282051282E-2</v>
      </c>
      <c r="AK1537" s="7">
        <f t="shared" si="301"/>
        <v>-570</v>
      </c>
      <c r="AL1537" s="7" t="str">
        <f t="shared" ca="1" si="311"/>
        <v>LOWES MLXP VAN ONE WA| 3071947265</v>
      </c>
      <c r="AM1537" t="b">
        <f t="shared" si="302"/>
        <v>0</v>
      </c>
    </row>
    <row r="1538" spans="3:39" x14ac:dyDescent="0.3">
      <c r="C1538" s="1" t="s">
        <v>1514</v>
      </c>
      <c r="D1538" s="1" t="s">
        <v>1515</v>
      </c>
      <c r="E1538" s="1" t="s">
        <v>39</v>
      </c>
      <c r="F1538" s="1" t="s">
        <v>291</v>
      </c>
      <c r="G1538" s="1" t="s">
        <v>1516</v>
      </c>
      <c r="H1538" s="1" t="s">
        <v>70</v>
      </c>
      <c r="I1538" s="1" t="s">
        <v>75</v>
      </c>
      <c r="J1538" t="str">
        <f>TRIM(CONCATENATE(wiz[[#This Row],[SHIPPER..................]],wiz[[#This Row],[ZIP2..]],wiz[[#This Row],[ZIP3..]]))</f>
        <v>b: VELOCITY TRANSPORT| 7480138101</v>
      </c>
      <c r="K1538" s="1">
        <v>1</v>
      </c>
      <c r="L1538" s="1">
        <v>1.06</v>
      </c>
      <c r="M1538" s="1">
        <v>0.27</v>
      </c>
      <c r="N1538" s="1">
        <v>449</v>
      </c>
      <c r="O1538" s="1">
        <v>1.21</v>
      </c>
      <c r="P1538" s="1">
        <v>115</v>
      </c>
      <c r="Q1538" s="1">
        <v>0.35</v>
      </c>
      <c r="R1538" s="1">
        <v>-15</v>
      </c>
      <c r="S1538" s="1">
        <v>184</v>
      </c>
      <c r="T1538" s="1">
        <v>-77</v>
      </c>
      <c r="U1538" s="1">
        <v>0</v>
      </c>
      <c r="V1538" s="1">
        <v>107</v>
      </c>
      <c r="W1538" s="1">
        <v>73501</v>
      </c>
      <c r="X1538" s="1">
        <v>74801</v>
      </c>
      <c r="Y1538" s="1">
        <v>38101</v>
      </c>
      <c r="Z1538" s="1">
        <v>1.1100000000000001</v>
      </c>
      <c r="AA1538" s="6">
        <f t="shared" si="303"/>
        <v>1</v>
      </c>
      <c r="AB1538" s="6">
        <f t="shared" si="304"/>
        <v>107</v>
      </c>
      <c r="AC1538" s="6">
        <f t="shared" si="305"/>
        <v>107</v>
      </c>
      <c r="AD1538" s="6">
        <f t="shared" si="306"/>
        <v>107</v>
      </c>
      <c r="AE1538" s="7">
        <f t="shared" si="307"/>
        <v>107</v>
      </c>
      <c r="AF1538" t="str">
        <f t="shared" ca="1" si="308"/>
        <v>$V$1202</v>
      </c>
      <c r="AG1538" t="str">
        <f t="shared" ca="1" si="309"/>
        <v>$J$1202</v>
      </c>
      <c r="AH1538" t="str">
        <f t="shared" ca="1" si="310"/>
        <v>GEORGIA PACIFIC CPG F| 4426035020</v>
      </c>
      <c r="AI1538" t="str">
        <f t="shared" ref="AI1538:AI1601" ca="1" si="312">REPLACE(AF1538,2,1,"K")</f>
        <v>$K$1202</v>
      </c>
      <c r="AJ1538" s="8">
        <f t="shared" ref="AJ1538:AJ1601" si="313">K1538/AA1538</f>
        <v>1</v>
      </c>
      <c r="AK1538" s="7">
        <f t="shared" ref="AK1538:AK1601" si="314">_xlfn.MINIFS($V$3:$V$2378,$C$3:$C$2378,C1538,$AJ$3:$AJ$2378,"&gt;0.05")</f>
        <v>107</v>
      </c>
      <c r="AL1538" s="7" t="str">
        <f t="shared" ca="1" si="311"/>
        <v>GEORGIA PACIFIC CPG F| 4426035020</v>
      </c>
      <c r="AM1538" t="str">
        <f t="shared" ref="AM1538:AM1601" si="315">IF(AK1538=V1538,J1538,FALSE)</f>
        <v>b: VELOCITY TRANSPORT| 7480138101</v>
      </c>
    </row>
    <row r="1539" spans="3:39" x14ac:dyDescent="0.3">
      <c r="C1539" s="1" t="s">
        <v>37</v>
      </c>
      <c r="D1539" s="1" t="s">
        <v>38</v>
      </c>
      <c r="E1539" s="1" t="s">
        <v>39</v>
      </c>
      <c r="F1539" s="1" t="s">
        <v>291</v>
      </c>
      <c r="G1539" s="1" t="s">
        <v>1517</v>
      </c>
      <c r="H1539" s="1" t="s">
        <v>140</v>
      </c>
      <c r="I1539" s="1" t="s">
        <v>737</v>
      </c>
      <c r="J1539" t="str">
        <f>TRIM(CONCATENATE(wiz[[#This Row],[SHIPPER..................]],wiz[[#This Row],[ZIP2..]],wiz[[#This Row],[ZIP3..]]))</f>
        <v>b: C H ROBINSON | 7410153158</v>
      </c>
      <c r="K1539" s="1">
        <v>1</v>
      </c>
      <c r="L1539" s="1">
        <v>2.0099999999999998</v>
      </c>
      <c r="M1539" s="1">
        <v>0.28000000000000003</v>
      </c>
      <c r="N1539" s="1">
        <v>731</v>
      </c>
      <c r="O1539" s="1">
        <v>1.29</v>
      </c>
      <c r="P1539" s="1">
        <v>0</v>
      </c>
      <c r="Q1539" s="1">
        <v>0.25</v>
      </c>
      <c r="R1539" s="1">
        <v>0</v>
      </c>
      <c r="S1539" s="1">
        <v>0</v>
      </c>
      <c r="T1539" s="1">
        <v>76</v>
      </c>
      <c r="U1539" s="1">
        <v>336</v>
      </c>
      <c r="V1539" s="1">
        <v>412</v>
      </c>
      <c r="W1539" s="1">
        <v>74101</v>
      </c>
      <c r="X1539" s="1">
        <v>74101</v>
      </c>
      <c r="Y1539" s="1">
        <v>53158</v>
      </c>
      <c r="Z1539" s="1">
        <v>2.0699999999999998</v>
      </c>
      <c r="AA1539" s="6">
        <f t="shared" ref="AA1539:AA1602" si="316">SUMIFS(K$3:K$2378,$C$3:$C$2378,$C1539)</f>
        <v>615</v>
      </c>
      <c r="AB1539" s="6">
        <f t="shared" ref="AB1539:AB1602" si="317">V1539*K1539</f>
        <v>412</v>
      </c>
      <c r="AC1539" s="6">
        <f t="shared" ref="AC1539:AC1602" si="318">SUMIFS(AB$3:AB$2378,$C$3:$C$2378,$C1539)</f>
        <v>-122022</v>
      </c>
      <c r="AD1539" s="6">
        <f t="shared" ref="AD1539:AD1602" si="319">AC1539/AA1539</f>
        <v>-198.40975609756097</v>
      </c>
      <c r="AE1539" s="7">
        <f t="shared" ref="AE1539:AE1602" si="320">_xlfn.MINIFS($V$3:$V$2378,$C$3:$C$2378,C1539)</f>
        <v>-1118</v>
      </c>
      <c r="AF1539" t="str">
        <f t="shared" ref="AF1539:AF1602" ca="1" si="321">CELL("address",INDEX($V$3:$V$2378,MATCH(_xlfn.MINIFS($V$3:$V$2378,$C$3:$C$2378,C1539),$V$3:$V$2378,0)))</f>
        <v>$V$1066</v>
      </c>
      <c r="AG1539" t="str">
        <f t="shared" ref="AG1539:AG1602" ca="1" si="322">REPLACE(AF1539,2,1,"J")</f>
        <v>$J$1066</v>
      </c>
      <c r="AH1539" t="str">
        <f t="shared" ref="AH1539:AH1602" ca="1" si="323">INDIRECT(AG1539)</f>
        <v>b: C H ROBINSON | 2736036101</v>
      </c>
      <c r="AI1539" t="str">
        <f t="shared" ca="1" si="312"/>
        <v>$K$1066</v>
      </c>
      <c r="AJ1539" s="8">
        <f t="shared" si="313"/>
        <v>1.6260162601626016E-3</v>
      </c>
      <c r="AK1539" s="7">
        <f t="shared" si="314"/>
        <v>-560</v>
      </c>
      <c r="AL1539" s="7" t="str">
        <f t="shared" ref="AL1539:AL1602" ca="1" si="324">OFFSET(J$2,MATCH(AK1539,$V$3:$V$2378,0),)</f>
        <v>b: C H ROBINSON | 6080335055</v>
      </c>
      <c r="AM1539" t="b">
        <f t="shared" si="315"/>
        <v>0</v>
      </c>
    </row>
    <row r="1540" spans="3:39" x14ac:dyDescent="0.3">
      <c r="C1540" s="1" t="s">
        <v>841</v>
      </c>
      <c r="D1540" s="1" t="s">
        <v>842</v>
      </c>
      <c r="E1540" s="1" t="s">
        <v>39</v>
      </c>
      <c r="F1540" s="1" t="s">
        <v>291</v>
      </c>
      <c r="G1540" s="1" t="s">
        <v>1517</v>
      </c>
      <c r="H1540" s="1" t="s">
        <v>44</v>
      </c>
      <c r="I1540" s="1" t="s">
        <v>1162</v>
      </c>
      <c r="J1540" t="str">
        <f>TRIM(CONCATENATE(wiz[[#This Row],[SHIPPER..................]],wiz[[#This Row],[ZIP2..]],wiz[[#This Row],[ZIP3..]]))</f>
        <v>b: KING OF FREIGHT | 7410142276</v>
      </c>
      <c r="K1540" s="1">
        <v>1</v>
      </c>
      <c r="L1540" s="1">
        <v>1.35</v>
      </c>
      <c r="M1540" s="1">
        <v>0.27</v>
      </c>
      <c r="N1540" s="1">
        <v>631</v>
      </c>
      <c r="O1540" s="1">
        <v>1.21</v>
      </c>
      <c r="P1540" s="1">
        <v>114</v>
      </c>
      <c r="Q1540" s="1">
        <v>0.35</v>
      </c>
      <c r="R1540" s="1">
        <v>38</v>
      </c>
      <c r="S1540" s="1">
        <v>0</v>
      </c>
      <c r="T1540" s="1">
        <v>1</v>
      </c>
      <c r="U1540" s="1">
        <v>-335</v>
      </c>
      <c r="V1540" s="1">
        <v>-334</v>
      </c>
      <c r="W1540" s="1">
        <v>73701</v>
      </c>
      <c r="X1540" s="1">
        <v>74101</v>
      </c>
      <c r="Y1540" s="1">
        <v>42276</v>
      </c>
      <c r="Z1540" s="1">
        <v>1.4</v>
      </c>
      <c r="AA1540" s="6">
        <f t="shared" si="316"/>
        <v>4</v>
      </c>
      <c r="AB1540" s="6">
        <f t="shared" si="317"/>
        <v>-334</v>
      </c>
      <c r="AC1540" s="6">
        <f t="shared" si="318"/>
        <v>-571</v>
      </c>
      <c r="AD1540" s="6">
        <f t="shared" si="319"/>
        <v>-142.75</v>
      </c>
      <c r="AE1540" s="7">
        <f t="shared" si="320"/>
        <v>-334</v>
      </c>
      <c r="AF1540" t="str">
        <f t="shared" ca="1" si="321"/>
        <v>$V$1194</v>
      </c>
      <c r="AG1540" t="str">
        <f t="shared" ca="1" si="322"/>
        <v>$J$1194</v>
      </c>
      <c r="AH1540" t="str">
        <f t="shared" ca="1" si="323"/>
        <v>b: BECKER LOGISTICS | 1254239073</v>
      </c>
      <c r="AI1540" t="str">
        <f t="shared" ca="1" si="312"/>
        <v>$K$1194</v>
      </c>
      <c r="AJ1540" s="8">
        <f t="shared" si="313"/>
        <v>0.25</v>
      </c>
      <c r="AK1540" s="7">
        <f t="shared" si="314"/>
        <v>-334</v>
      </c>
      <c r="AL1540" s="7" t="str">
        <f t="shared" ca="1" si="324"/>
        <v>b: BECKER LOGISTICS | 1254239073</v>
      </c>
      <c r="AM1540" t="str">
        <f t="shared" si="315"/>
        <v>b: KING OF FREIGHT | 7410142276</v>
      </c>
    </row>
    <row r="1541" spans="3:39" x14ac:dyDescent="0.3">
      <c r="C1541" s="1" t="s">
        <v>1446</v>
      </c>
      <c r="D1541" s="1" t="s">
        <v>1447</v>
      </c>
      <c r="E1541" s="1" t="s">
        <v>39</v>
      </c>
      <c r="F1541" s="1" t="s">
        <v>544</v>
      </c>
      <c r="G1541" s="1" t="s">
        <v>1518</v>
      </c>
      <c r="H1541" s="1" t="s">
        <v>70</v>
      </c>
      <c r="I1541" s="1" t="s">
        <v>1519</v>
      </c>
      <c r="J1541" t="str">
        <f>TRIM(CONCATENATE(wiz[[#This Row],[SHIPPER..................]],wiz[[#This Row],[ZIP2..]],wiz[[#This Row],[ZIP3..]]))</f>
        <v>b: MDS LOGISTICS | 1592837854</v>
      </c>
      <c r="K1541" s="1">
        <v>1</v>
      </c>
      <c r="L1541" s="1">
        <v>1.42</v>
      </c>
      <c r="M1541" s="1">
        <v>0.27</v>
      </c>
      <c r="N1541" s="1">
        <v>563</v>
      </c>
      <c r="O1541" s="1">
        <v>1.88</v>
      </c>
      <c r="P1541" s="1">
        <v>75</v>
      </c>
      <c r="Q1541" s="1">
        <v>0.3</v>
      </c>
      <c r="R1541" s="1">
        <v>1</v>
      </c>
      <c r="S1541" s="1">
        <v>-206</v>
      </c>
      <c r="T1541" s="1">
        <v>-184</v>
      </c>
      <c r="U1541" s="1">
        <v>0</v>
      </c>
      <c r="V1541" s="1">
        <v>-390</v>
      </c>
      <c r="W1541" s="1">
        <v>15478</v>
      </c>
      <c r="X1541" s="1">
        <v>15928</v>
      </c>
      <c r="Y1541" s="1">
        <v>37854</v>
      </c>
      <c r="Z1541" s="1">
        <v>1.47</v>
      </c>
      <c r="AA1541" s="6">
        <f t="shared" si="316"/>
        <v>3</v>
      </c>
      <c r="AB1541" s="6">
        <f t="shared" si="317"/>
        <v>-390</v>
      </c>
      <c r="AC1541" s="6">
        <f t="shared" si="318"/>
        <v>-924</v>
      </c>
      <c r="AD1541" s="6">
        <f t="shared" si="319"/>
        <v>-308</v>
      </c>
      <c r="AE1541" s="7">
        <f t="shared" si="320"/>
        <v>-390</v>
      </c>
      <c r="AF1541" t="str">
        <f t="shared" ca="1" si="321"/>
        <v>$V$1037</v>
      </c>
      <c r="AG1541" t="str">
        <f t="shared" ca="1" si="322"/>
        <v>$J$1037</v>
      </c>
      <c r="AH1541" t="str">
        <f t="shared" ca="1" si="323"/>
        <v>OWENS CORNING SALES | 2808655720</v>
      </c>
      <c r="AI1541" t="str">
        <f t="shared" ca="1" si="312"/>
        <v>$K$1037</v>
      </c>
      <c r="AJ1541" s="8">
        <f t="shared" si="313"/>
        <v>0.33333333333333331</v>
      </c>
      <c r="AK1541" s="7">
        <f t="shared" si="314"/>
        <v>-390</v>
      </c>
      <c r="AL1541" s="7" t="str">
        <f t="shared" ca="1" si="324"/>
        <v>OWENS CORNING SALES | 2808655720</v>
      </c>
      <c r="AM1541" t="str">
        <f t="shared" si="315"/>
        <v>b: MDS LOGISTICS | 1592837854</v>
      </c>
    </row>
    <row r="1542" spans="3:39" x14ac:dyDescent="0.3">
      <c r="C1542" s="1" t="s">
        <v>37</v>
      </c>
      <c r="D1542" s="1" t="s">
        <v>38</v>
      </c>
      <c r="E1542" s="1" t="s">
        <v>39</v>
      </c>
      <c r="F1542" s="1" t="s">
        <v>544</v>
      </c>
      <c r="G1542" s="1" t="s">
        <v>1520</v>
      </c>
      <c r="H1542" s="1" t="s">
        <v>40</v>
      </c>
      <c r="I1542" s="1" t="s">
        <v>705</v>
      </c>
      <c r="J1542" t="str">
        <f>TRIM(CONCATENATE(wiz[[#This Row],[SHIPPER..................]],wiz[[#This Row],[ZIP2..]],wiz[[#This Row],[ZIP3..]]))</f>
        <v>b: C H ROBINSON | 1600135616</v>
      </c>
      <c r="K1542" s="1">
        <v>1</v>
      </c>
      <c r="L1542" s="1">
        <v>0.95</v>
      </c>
      <c r="M1542" s="1">
        <v>0.27</v>
      </c>
      <c r="N1542" s="1">
        <v>738</v>
      </c>
      <c r="O1542" s="1">
        <v>1.46</v>
      </c>
      <c r="P1542" s="1">
        <v>120</v>
      </c>
      <c r="Q1542" s="1">
        <v>0.35</v>
      </c>
      <c r="R1542" s="1">
        <v>-45</v>
      </c>
      <c r="S1542" s="1">
        <v>-322</v>
      </c>
      <c r="T1542" s="1">
        <v>35</v>
      </c>
      <c r="U1542" s="1">
        <v>-101</v>
      </c>
      <c r="V1542" s="1">
        <v>-388</v>
      </c>
      <c r="W1542" s="1">
        <v>44256</v>
      </c>
      <c r="X1542" s="1">
        <v>16001</v>
      </c>
      <c r="Y1542" s="1">
        <v>35616</v>
      </c>
      <c r="Z1542" s="1">
        <v>1</v>
      </c>
      <c r="AA1542" s="6">
        <f t="shared" si="316"/>
        <v>615</v>
      </c>
      <c r="AB1542" s="6">
        <f t="shared" si="317"/>
        <v>-388</v>
      </c>
      <c r="AC1542" s="6">
        <f t="shared" si="318"/>
        <v>-122022</v>
      </c>
      <c r="AD1542" s="6">
        <f t="shared" si="319"/>
        <v>-198.40975609756097</v>
      </c>
      <c r="AE1542" s="7">
        <f t="shared" si="320"/>
        <v>-1118</v>
      </c>
      <c r="AF1542" t="str">
        <f t="shared" ca="1" si="321"/>
        <v>$V$1066</v>
      </c>
      <c r="AG1542" t="str">
        <f t="shared" ca="1" si="322"/>
        <v>$J$1066</v>
      </c>
      <c r="AH1542" t="str">
        <f t="shared" ca="1" si="323"/>
        <v>b: C H ROBINSON | 2736036101</v>
      </c>
      <c r="AI1542" t="str">
        <f t="shared" ca="1" si="312"/>
        <v>$K$1066</v>
      </c>
      <c r="AJ1542" s="8">
        <f t="shared" si="313"/>
        <v>1.6260162601626016E-3</v>
      </c>
      <c r="AK1542" s="7">
        <f t="shared" si="314"/>
        <v>-560</v>
      </c>
      <c r="AL1542" s="7" t="str">
        <f t="shared" ca="1" si="324"/>
        <v>b: C H ROBINSON | 6080335055</v>
      </c>
      <c r="AM1542" t="b">
        <f t="shared" si="315"/>
        <v>0</v>
      </c>
    </row>
    <row r="1543" spans="3:39" x14ac:dyDescent="0.3">
      <c r="C1543" s="1" t="s">
        <v>37</v>
      </c>
      <c r="D1543" s="1" t="s">
        <v>38</v>
      </c>
      <c r="E1543" s="1" t="s">
        <v>39</v>
      </c>
      <c r="F1543" s="1" t="s">
        <v>544</v>
      </c>
      <c r="G1543" s="1" t="s">
        <v>1521</v>
      </c>
      <c r="H1543" s="1" t="s">
        <v>68</v>
      </c>
      <c r="I1543" s="1" t="s">
        <v>1004</v>
      </c>
      <c r="J1543" t="str">
        <f>TRIM(CONCATENATE(wiz[[#This Row],[SHIPPER..................]],wiz[[#This Row],[ZIP2..]],wiz[[#This Row],[ZIP3..]]))</f>
        <v>b: C H ROBINSON | 1612328655</v>
      </c>
      <c r="K1543" s="1">
        <v>1</v>
      </c>
      <c r="L1543" s="1">
        <v>1.19</v>
      </c>
      <c r="M1543" s="1">
        <v>0.27</v>
      </c>
      <c r="N1543" s="1">
        <v>481</v>
      </c>
      <c r="O1543" s="1">
        <v>0.96</v>
      </c>
      <c r="P1543" s="1">
        <v>70</v>
      </c>
      <c r="Q1543" s="1">
        <v>0.3</v>
      </c>
      <c r="R1543" s="1">
        <v>41</v>
      </c>
      <c r="S1543" s="1">
        <v>-398</v>
      </c>
      <c r="T1543" s="1">
        <v>1</v>
      </c>
      <c r="U1543" s="1">
        <v>-51</v>
      </c>
      <c r="V1543" s="1">
        <v>-448</v>
      </c>
      <c r="W1543" s="1">
        <v>44266</v>
      </c>
      <c r="X1543" s="1">
        <v>16123</v>
      </c>
      <c r="Y1543" s="1">
        <v>28655</v>
      </c>
      <c r="Z1543" s="1">
        <v>1.24</v>
      </c>
      <c r="AA1543" s="6">
        <f t="shared" si="316"/>
        <v>615</v>
      </c>
      <c r="AB1543" s="6">
        <f t="shared" si="317"/>
        <v>-448</v>
      </c>
      <c r="AC1543" s="6">
        <f t="shared" si="318"/>
        <v>-122022</v>
      </c>
      <c r="AD1543" s="6">
        <f t="shared" si="319"/>
        <v>-198.40975609756097</v>
      </c>
      <c r="AE1543" s="7">
        <f t="shared" si="320"/>
        <v>-1118</v>
      </c>
      <c r="AF1543" t="str">
        <f t="shared" ca="1" si="321"/>
        <v>$V$1066</v>
      </c>
      <c r="AG1543" t="str">
        <f t="shared" ca="1" si="322"/>
        <v>$J$1066</v>
      </c>
      <c r="AH1543" t="str">
        <f t="shared" ca="1" si="323"/>
        <v>b: C H ROBINSON | 2736036101</v>
      </c>
      <c r="AI1543" t="str">
        <f t="shared" ca="1" si="312"/>
        <v>$K$1066</v>
      </c>
      <c r="AJ1543" s="8">
        <f t="shared" si="313"/>
        <v>1.6260162601626016E-3</v>
      </c>
      <c r="AK1543" s="7">
        <f t="shared" si="314"/>
        <v>-560</v>
      </c>
      <c r="AL1543" s="7" t="str">
        <f t="shared" ca="1" si="324"/>
        <v>b: C H ROBINSON | 6080335055</v>
      </c>
      <c r="AM1543" t="b">
        <f t="shared" si="315"/>
        <v>0</v>
      </c>
    </row>
    <row r="1544" spans="3:39" x14ac:dyDescent="0.3">
      <c r="C1544" s="1" t="s">
        <v>37</v>
      </c>
      <c r="D1544" s="1" t="s">
        <v>38</v>
      </c>
      <c r="E1544" s="1" t="s">
        <v>39</v>
      </c>
      <c r="F1544" s="1" t="s">
        <v>544</v>
      </c>
      <c r="G1544" s="1" t="s">
        <v>1522</v>
      </c>
      <c r="H1544" s="1" t="s">
        <v>90</v>
      </c>
      <c r="I1544" s="1" t="s">
        <v>1523</v>
      </c>
      <c r="J1544" t="str">
        <f>TRIM(CONCATENATE(wiz[[#This Row],[SHIPPER..................]],wiz[[#This Row],[ZIP2..]],wiz[[#This Row],[ZIP3..]]))</f>
        <v>b: C H ROBINSON | 1604629374</v>
      </c>
      <c r="K1544" s="1">
        <v>1</v>
      </c>
      <c r="L1544" s="1">
        <v>0.74</v>
      </c>
      <c r="M1544" s="1">
        <v>0.28000000000000003</v>
      </c>
      <c r="N1544" s="1">
        <v>541</v>
      </c>
      <c r="O1544" s="1">
        <v>0.92</v>
      </c>
      <c r="P1544" s="1">
        <v>98</v>
      </c>
      <c r="Q1544" s="1">
        <v>0.3</v>
      </c>
      <c r="R1544" s="1">
        <v>38</v>
      </c>
      <c r="S1544" s="1">
        <v>-478</v>
      </c>
      <c r="T1544" s="1">
        <v>29</v>
      </c>
      <c r="U1544" s="1">
        <v>-226</v>
      </c>
      <c r="V1544" s="1">
        <v>-675</v>
      </c>
      <c r="W1544" s="1">
        <v>44139</v>
      </c>
      <c r="X1544" s="1">
        <v>16046</v>
      </c>
      <c r="Y1544" s="1">
        <v>29374</v>
      </c>
      <c r="Z1544" s="1">
        <v>0.8</v>
      </c>
      <c r="AA1544" s="6">
        <f t="shared" si="316"/>
        <v>615</v>
      </c>
      <c r="AB1544" s="6">
        <f t="shared" si="317"/>
        <v>-675</v>
      </c>
      <c r="AC1544" s="6">
        <f t="shared" si="318"/>
        <v>-122022</v>
      </c>
      <c r="AD1544" s="6">
        <f t="shared" si="319"/>
        <v>-198.40975609756097</v>
      </c>
      <c r="AE1544" s="7">
        <f t="shared" si="320"/>
        <v>-1118</v>
      </c>
      <c r="AF1544" t="str">
        <f t="shared" ca="1" si="321"/>
        <v>$V$1066</v>
      </c>
      <c r="AG1544" t="str">
        <f t="shared" ca="1" si="322"/>
        <v>$J$1066</v>
      </c>
      <c r="AH1544" t="str">
        <f t="shared" ca="1" si="323"/>
        <v>b: C H ROBINSON | 2736036101</v>
      </c>
      <c r="AI1544" t="str">
        <f t="shared" ca="1" si="312"/>
        <v>$K$1066</v>
      </c>
      <c r="AJ1544" s="8">
        <f t="shared" si="313"/>
        <v>1.6260162601626016E-3</v>
      </c>
      <c r="AK1544" s="7">
        <f t="shared" si="314"/>
        <v>-560</v>
      </c>
      <c r="AL1544" s="7" t="str">
        <f t="shared" ca="1" si="324"/>
        <v>b: C H ROBINSON | 6080335055</v>
      </c>
      <c r="AM1544" t="b">
        <f t="shared" si="315"/>
        <v>0</v>
      </c>
    </row>
    <row r="1545" spans="3:39" x14ac:dyDescent="0.3">
      <c r="C1545" s="1" t="s">
        <v>1524</v>
      </c>
      <c r="D1545" s="1" t="s">
        <v>1525</v>
      </c>
      <c r="E1545" s="1" t="s">
        <v>39</v>
      </c>
      <c r="F1545" s="1" t="s">
        <v>544</v>
      </c>
      <c r="G1545" s="1" t="s">
        <v>1526</v>
      </c>
      <c r="H1545" s="1" t="s">
        <v>66</v>
      </c>
      <c r="I1545" s="1" t="s">
        <v>610</v>
      </c>
      <c r="J1545" t="str">
        <f>TRIM(CONCATENATE(wiz[[#This Row],[SHIPPER..................]],wiz[[#This Row],[ZIP2..]],wiz[[#This Row],[ZIP3..]]))</f>
        <v>TRANCO NATIONAL | 1621438834</v>
      </c>
      <c r="K1545" s="1">
        <v>1</v>
      </c>
      <c r="L1545" s="1">
        <v>1.31</v>
      </c>
      <c r="M1545" s="1">
        <v>0</v>
      </c>
      <c r="N1545" s="1">
        <v>791</v>
      </c>
      <c r="O1545" s="1">
        <v>1.81</v>
      </c>
      <c r="P1545" s="1">
        <v>84</v>
      </c>
      <c r="Q1545" s="1">
        <v>0.3</v>
      </c>
      <c r="R1545" s="1">
        <v>190</v>
      </c>
      <c r="S1545" s="1">
        <v>-168</v>
      </c>
      <c r="T1545" s="1">
        <v>-2</v>
      </c>
      <c r="U1545" s="1">
        <v>161</v>
      </c>
      <c r="V1545" s="1">
        <v>-9</v>
      </c>
      <c r="W1545" s="1">
        <v>15639</v>
      </c>
      <c r="X1545" s="1">
        <v>16214</v>
      </c>
      <c r="Y1545" s="1">
        <v>38834</v>
      </c>
      <c r="Z1545" s="1">
        <v>1.0900000000000001</v>
      </c>
      <c r="AA1545" s="6">
        <f t="shared" si="316"/>
        <v>1</v>
      </c>
      <c r="AB1545" s="6">
        <f t="shared" si="317"/>
        <v>-9</v>
      </c>
      <c r="AC1545" s="6">
        <f t="shared" si="318"/>
        <v>-9</v>
      </c>
      <c r="AD1545" s="6">
        <f t="shared" si="319"/>
        <v>-9</v>
      </c>
      <c r="AE1545" s="7">
        <f t="shared" si="320"/>
        <v>-9</v>
      </c>
      <c r="AF1545" t="str">
        <f t="shared" ca="1" si="321"/>
        <v>$V$153</v>
      </c>
      <c r="AG1545" t="str">
        <f t="shared" ca="1" si="322"/>
        <v>$J$153</v>
      </c>
      <c r="AH1545" t="str">
        <f t="shared" ca="1" si="323"/>
        <v>C L SERVICES INCORPOR| 3314830272</v>
      </c>
      <c r="AI1545" t="str">
        <f t="shared" ca="1" si="312"/>
        <v>$K$153</v>
      </c>
      <c r="AJ1545" s="8">
        <f t="shared" si="313"/>
        <v>1</v>
      </c>
      <c r="AK1545" s="7">
        <f t="shared" si="314"/>
        <v>-9</v>
      </c>
      <c r="AL1545" s="7" t="str">
        <f t="shared" ca="1" si="324"/>
        <v>C L SERVICES INCORPOR| 3314830272</v>
      </c>
      <c r="AM1545" t="str">
        <f t="shared" si="315"/>
        <v>TRANCO NATIONAL | 1621438834</v>
      </c>
    </row>
    <row r="1546" spans="3:39" x14ac:dyDescent="0.3">
      <c r="C1546" s="1" t="s">
        <v>37</v>
      </c>
      <c r="D1546" s="1" t="s">
        <v>38</v>
      </c>
      <c r="E1546" s="1" t="s">
        <v>39</v>
      </c>
      <c r="F1546" s="1" t="s">
        <v>544</v>
      </c>
      <c r="G1546" s="1" t="s">
        <v>1520</v>
      </c>
      <c r="H1546" s="1" t="s">
        <v>396</v>
      </c>
      <c r="I1546" s="1" t="s">
        <v>1527</v>
      </c>
      <c r="J1546" t="str">
        <f>TRIM(CONCATENATE(wiz[[#This Row],[SHIPPER..................]],wiz[[#This Row],[ZIP2..]],wiz[[#This Row],[ZIP3..]]))</f>
        <v>b: C H ROBINSON | 1600124000</v>
      </c>
      <c r="K1546" s="1">
        <v>1</v>
      </c>
      <c r="L1546" s="1">
        <v>1.18</v>
      </c>
      <c r="M1546" s="1">
        <v>0.27</v>
      </c>
      <c r="N1546" s="1">
        <v>361</v>
      </c>
      <c r="O1546" s="1">
        <v>1.21</v>
      </c>
      <c r="P1546" s="1">
        <v>96</v>
      </c>
      <c r="Q1546" s="1">
        <v>0.3</v>
      </c>
      <c r="R1546" s="1">
        <v>11</v>
      </c>
      <c r="S1546" s="1">
        <v>-322</v>
      </c>
      <c r="T1546" s="1">
        <v>-104</v>
      </c>
      <c r="U1546" s="1">
        <v>178</v>
      </c>
      <c r="V1546" s="1">
        <v>-248</v>
      </c>
      <c r="W1546" s="1">
        <v>15478</v>
      </c>
      <c r="X1546" s="1">
        <v>16001</v>
      </c>
      <c r="Y1546" s="1">
        <v>24000</v>
      </c>
      <c r="Z1546" s="1">
        <v>1.23</v>
      </c>
      <c r="AA1546" s="6">
        <f t="shared" si="316"/>
        <v>615</v>
      </c>
      <c r="AB1546" s="6">
        <f t="shared" si="317"/>
        <v>-248</v>
      </c>
      <c r="AC1546" s="6">
        <f t="shared" si="318"/>
        <v>-122022</v>
      </c>
      <c r="AD1546" s="6">
        <f t="shared" si="319"/>
        <v>-198.40975609756097</v>
      </c>
      <c r="AE1546" s="7">
        <f t="shared" si="320"/>
        <v>-1118</v>
      </c>
      <c r="AF1546" t="str">
        <f t="shared" ca="1" si="321"/>
        <v>$V$1066</v>
      </c>
      <c r="AG1546" t="str">
        <f t="shared" ca="1" si="322"/>
        <v>$J$1066</v>
      </c>
      <c r="AH1546" t="str">
        <f t="shared" ca="1" si="323"/>
        <v>b: C H ROBINSON | 2736036101</v>
      </c>
      <c r="AI1546" t="str">
        <f t="shared" ca="1" si="312"/>
        <v>$K$1066</v>
      </c>
      <c r="AJ1546" s="8">
        <f t="shared" si="313"/>
        <v>1.6260162601626016E-3</v>
      </c>
      <c r="AK1546" s="7">
        <f t="shared" si="314"/>
        <v>-560</v>
      </c>
      <c r="AL1546" s="7" t="str">
        <f t="shared" ca="1" si="324"/>
        <v>b: C H ROBINSON | 6080335055</v>
      </c>
      <c r="AM1546" t="b">
        <f t="shared" si="315"/>
        <v>0</v>
      </c>
    </row>
    <row r="1547" spans="3:39" x14ac:dyDescent="0.3">
      <c r="C1547" s="1" t="s">
        <v>37</v>
      </c>
      <c r="D1547" s="1" t="s">
        <v>38</v>
      </c>
      <c r="E1547" s="1" t="s">
        <v>39</v>
      </c>
      <c r="F1547" s="1" t="s">
        <v>544</v>
      </c>
      <c r="G1547" s="1" t="s">
        <v>1528</v>
      </c>
      <c r="H1547" s="1" t="s">
        <v>50</v>
      </c>
      <c r="I1547" s="1" t="s">
        <v>453</v>
      </c>
      <c r="J1547" t="str">
        <f>TRIM(CONCATENATE(wiz[[#This Row],[SHIPPER..................]],wiz[[#This Row],[ZIP2..]],wiz[[#This Row],[ZIP3..]]))</f>
        <v>b: C H ROBINSON | 1705530049</v>
      </c>
      <c r="K1547" s="1">
        <v>1</v>
      </c>
      <c r="L1547" s="1">
        <v>1.19</v>
      </c>
      <c r="M1547" s="1">
        <v>0.28000000000000003</v>
      </c>
      <c r="N1547" s="1">
        <v>713</v>
      </c>
      <c r="O1547" s="1">
        <v>1.79</v>
      </c>
      <c r="P1547" s="1">
        <v>45</v>
      </c>
      <c r="Q1547" s="1">
        <v>0.25</v>
      </c>
      <c r="R1547" s="1">
        <v>-50</v>
      </c>
      <c r="S1547" s="1">
        <v>-30</v>
      </c>
      <c r="T1547" s="1">
        <v>-43</v>
      </c>
      <c r="U1547" s="1">
        <v>74</v>
      </c>
      <c r="V1547" s="1">
        <v>1</v>
      </c>
      <c r="W1547" s="1">
        <v>17601</v>
      </c>
      <c r="X1547" s="1">
        <v>17055</v>
      </c>
      <c r="Y1547" s="1">
        <v>30049</v>
      </c>
      <c r="Z1547" s="1">
        <v>1.25</v>
      </c>
      <c r="AA1547" s="6">
        <f t="shared" si="316"/>
        <v>615</v>
      </c>
      <c r="AB1547" s="6">
        <f t="shared" si="317"/>
        <v>1</v>
      </c>
      <c r="AC1547" s="6">
        <f t="shared" si="318"/>
        <v>-122022</v>
      </c>
      <c r="AD1547" s="6">
        <f t="shared" si="319"/>
        <v>-198.40975609756097</v>
      </c>
      <c r="AE1547" s="7">
        <f t="shared" si="320"/>
        <v>-1118</v>
      </c>
      <c r="AF1547" t="str">
        <f t="shared" ca="1" si="321"/>
        <v>$V$1066</v>
      </c>
      <c r="AG1547" t="str">
        <f t="shared" ca="1" si="322"/>
        <v>$J$1066</v>
      </c>
      <c r="AH1547" t="str">
        <f t="shared" ca="1" si="323"/>
        <v>b: C H ROBINSON | 2736036101</v>
      </c>
      <c r="AI1547" t="str">
        <f t="shared" ca="1" si="312"/>
        <v>$K$1066</v>
      </c>
      <c r="AJ1547" s="8">
        <f t="shared" si="313"/>
        <v>1.6260162601626016E-3</v>
      </c>
      <c r="AK1547" s="7">
        <f t="shared" si="314"/>
        <v>-560</v>
      </c>
      <c r="AL1547" s="7" t="str">
        <f t="shared" ca="1" si="324"/>
        <v>b: C H ROBINSON | 6080335055</v>
      </c>
      <c r="AM1547" t="b">
        <f t="shared" si="315"/>
        <v>0</v>
      </c>
    </row>
    <row r="1548" spans="3:39" x14ac:dyDescent="0.3">
      <c r="C1548" s="1" t="s">
        <v>37</v>
      </c>
      <c r="D1548" s="1" t="s">
        <v>38</v>
      </c>
      <c r="E1548" s="1" t="s">
        <v>39</v>
      </c>
      <c r="F1548" s="1" t="s">
        <v>544</v>
      </c>
      <c r="G1548" s="1" t="s">
        <v>1528</v>
      </c>
      <c r="H1548" s="1" t="s">
        <v>53</v>
      </c>
      <c r="I1548" s="1" t="s">
        <v>1529</v>
      </c>
      <c r="J1548" t="str">
        <f>TRIM(CONCATENATE(wiz[[#This Row],[SHIPPER..................]],wiz[[#This Row],[ZIP2..]],wiz[[#This Row],[ZIP3..]]))</f>
        <v>b: C H ROBINSON | 1705561866</v>
      </c>
      <c r="K1548" s="1">
        <v>1</v>
      </c>
      <c r="L1548" s="1">
        <v>1.03</v>
      </c>
      <c r="M1548" s="1">
        <v>0.28000000000000003</v>
      </c>
      <c r="N1548" s="1">
        <v>670</v>
      </c>
      <c r="O1548" s="1">
        <v>0.96</v>
      </c>
      <c r="P1548" s="1">
        <v>45</v>
      </c>
      <c r="Q1548" s="1">
        <v>0.25</v>
      </c>
      <c r="R1548" s="1">
        <v>80</v>
      </c>
      <c r="S1548" s="1">
        <v>-30</v>
      </c>
      <c r="T1548" s="1">
        <v>102</v>
      </c>
      <c r="U1548" s="1">
        <v>25</v>
      </c>
      <c r="V1548" s="1">
        <v>97</v>
      </c>
      <c r="W1548" s="1">
        <v>17601</v>
      </c>
      <c r="X1548" s="1">
        <v>17055</v>
      </c>
      <c r="Y1548" s="1">
        <v>61866</v>
      </c>
      <c r="Z1548" s="1">
        <v>1.0900000000000001</v>
      </c>
      <c r="AA1548" s="6">
        <f t="shared" si="316"/>
        <v>615</v>
      </c>
      <c r="AB1548" s="6">
        <f t="shared" si="317"/>
        <v>97</v>
      </c>
      <c r="AC1548" s="6">
        <f t="shared" si="318"/>
        <v>-122022</v>
      </c>
      <c r="AD1548" s="6">
        <f t="shared" si="319"/>
        <v>-198.40975609756097</v>
      </c>
      <c r="AE1548" s="7">
        <f t="shared" si="320"/>
        <v>-1118</v>
      </c>
      <c r="AF1548" t="str">
        <f t="shared" ca="1" si="321"/>
        <v>$V$1066</v>
      </c>
      <c r="AG1548" t="str">
        <f t="shared" ca="1" si="322"/>
        <v>$J$1066</v>
      </c>
      <c r="AH1548" t="str">
        <f t="shared" ca="1" si="323"/>
        <v>b: C H ROBINSON | 2736036101</v>
      </c>
      <c r="AI1548" t="str">
        <f t="shared" ca="1" si="312"/>
        <v>$K$1066</v>
      </c>
      <c r="AJ1548" s="8">
        <f t="shared" si="313"/>
        <v>1.6260162601626016E-3</v>
      </c>
      <c r="AK1548" s="7">
        <f t="shared" si="314"/>
        <v>-560</v>
      </c>
      <c r="AL1548" s="7" t="str">
        <f t="shared" ca="1" si="324"/>
        <v>b: C H ROBINSON | 6080335055</v>
      </c>
      <c r="AM1548" t="b">
        <f t="shared" si="315"/>
        <v>0</v>
      </c>
    </row>
    <row r="1549" spans="3:39" x14ac:dyDescent="0.3">
      <c r="C1549" s="1" t="s">
        <v>37</v>
      </c>
      <c r="D1549" s="1" t="s">
        <v>38</v>
      </c>
      <c r="E1549" s="1" t="s">
        <v>39</v>
      </c>
      <c r="F1549" s="1" t="s">
        <v>544</v>
      </c>
      <c r="G1549" s="1" t="s">
        <v>80</v>
      </c>
      <c r="H1549" s="1" t="s">
        <v>53</v>
      </c>
      <c r="I1549" s="1" t="s">
        <v>689</v>
      </c>
      <c r="J1549" t="str">
        <f>TRIM(CONCATENATE(wiz[[#This Row],[SHIPPER..................]],wiz[[#This Row],[ZIP2..]],wiz[[#This Row],[ZIP3..]]))</f>
        <v>b: C H ROBINSON | 1734562864</v>
      </c>
      <c r="K1549" s="1">
        <v>1</v>
      </c>
      <c r="L1549" s="1">
        <v>0.97</v>
      </c>
      <c r="M1549" s="1">
        <v>0.27</v>
      </c>
      <c r="N1549" s="1">
        <v>765</v>
      </c>
      <c r="O1549" s="1">
        <v>2.04</v>
      </c>
      <c r="P1549" s="1">
        <v>120</v>
      </c>
      <c r="Q1549" s="1">
        <v>0.35</v>
      </c>
      <c r="R1549" s="1">
        <v>87</v>
      </c>
      <c r="S1549" s="1">
        <v>-210</v>
      </c>
      <c r="T1549" s="1">
        <v>-57</v>
      </c>
      <c r="U1549" s="1">
        <v>-369</v>
      </c>
      <c r="V1549" s="1">
        <v>-636</v>
      </c>
      <c r="W1549" s="1">
        <v>20163</v>
      </c>
      <c r="X1549" s="1">
        <v>17345</v>
      </c>
      <c r="Y1549" s="1">
        <v>62864</v>
      </c>
      <c r="Z1549" s="1">
        <v>1.02</v>
      </c>
      <c r="AA1549" s="6">
        <f t="shared" si="316"/>
        <v>615</v>
      </c>
      <c r="AB1549" s="6">
        <f t="shared" si="317"/>
        <v>-636</v>
      </c>
      <c r="AC1549" s="6">
        <f t="shared" si="318"/>
        <v>-122022</v>
      </c>
      <c r="AD1549" s="6">
        <f t="shared" si="319"/>
        <v>-198.40975609756097</v>
      </c>
      <c r="AE1549" s="7">
        <f t="shared" si="320"/>
        <v>-1118</v>
      </c>
      <c r="AF1549" t="str">
        <f t="shared" ca="1" si="321"/>
        <v>$V$1066</v>
      </c>
      <c r="AG1549" t="str">
        <f t="shared" ca="1" si="322"/>
        <v>$J$1066</v>
      </c>
      <c r="AH1549" t="str">
        <f t="shared" ca="1" si="323"/>
        <v>b: C H ROBINSON | 2736036101</v>
      </c>
      <c r="AI1549" t="str">
        <f t="shared" ca="1" si="312"/>
        <v>$K$1066</v>
      </c>
      <c r="AJ1549" s="8">
        <f t="shared" si="313"/>
        <v>1.6260162601626016E-3</v>
      </c>
      <c r="AK1549" s="7">
        <f t="shared" si="314"/>
        <v>-560</v>
      </c>
      <c r="AL1549" s="7" t="str">
        <f t="shared" ca="1" si="324"/>
        <v>b: C H ROBINSON | 6080335055</v>
      </c>
      <c r="AM1549" t="b">
        <f t="shared" si="315"/>
        <v>0</v>
      </c>
    </row>
    <row r="1550" spans="3:39" x14ac:dyDescent="0.3">
      <c r="C1550" s="1" t="s">
        <v>37</v>
      </c>
      <c r="D1550" s="1" t="s">
        <v>38</v>
      </c>
      <c r="E1550" s="1" t="s">
        <v>39</v>
      </c>
      <c r="F1550" s="1" t="s">
        <v>544</v>
      </c>
      <c r="G1550" s="1" t="s">
        <v>1530</v>
      </c>
      <c r="H1550" s="1" t="s">
        <v>42</v>
      </c>
      <c r="I1550" s="1" t="s">
        <v>523</v>
      </c>
      <c r="J1550" t="str">
        <f>TRIM(CONCATENATE(wiz[[#This Row],[SHIPPER..................]],wiz[[#This Row],[ZIP2..]],wiz[[#This Row],[ZIP3..]]))</f>
        <v>b: C H ROBINSON | 1710146118</v>
      </c>
      <c r="K1550" s="1">
        <v>1</v>
      </c>
      <c r="L1550" s="1">
        <v>0.93</v>
      </c>
      <c r="M1550" s="1">
        <v>0.28000000000000003</v>
      </c>
      <c r="N1550" s="1">
        <v>579</v>
      </c>
      <c r="O1550" s="1">
        <v>0.77</v>
      </c>
      <c r="P1550" s="1">
        <v>75</v>
      </c>
      <c r="Q1550" s="1">
        <v>0.3</v>
      </c>
      <c r="R1550" s="1">
        <v>94</v>
      </c>
      <c r="S1550" s="1">
        <v>-47</v>
      </c>
      <c r="T1550" s="1">
        <v>79</v>
      </c>
      <c r="U1550" s="1">
        <v>-86</v>
      </c>
      <c r="V1550" s="1">
        <v>-54</v>
      </c>
      <c r="W1550" s="1">
        <v>18031</v>
      </c>
      <c r="X1550" s="1">
        <v>17101</v>
      </c>
      <c r="Y1550" s="1">
        <v>46118</v>
      </c>
      <c r="Z1550" s="1">
        <v>0.99</v>
      </c>
      <c r="AA1550" s="6">
        <f t="shared" si="316"/>
        <v>615</v>
      </c>
      <c r="AB1550" s="6">
        <f t="shared" si="317"/>
        <v>-54</v>
      </c>
      <c r="AC1550" s="6">
        <f t="shared" si="318"/>
        <v>-122022</v>
      </c>
      <c r="AD1550" s="6">
        <f t="shared" si="319"/>
        <v>-198.40975609756097</v>
      </c>
      <c r="AE1550" s="7">
        <f t="shared" si="320"/>
        <v>-1118</v>
      </c>
      <c r="AF1550" t="str">
        <f t="shared" ca="1" si="321"/>
        <v>$V$1066</v>
      </c>
      <c r="AG1550" t="str">
        <f t="shared" ca="1" si="322"/>
        <v>$J$1066</v>
      </c>
      <c r="AH1550" t="str">
        <f t="shared" ca="1" si="323"/>
        <v>b: C H ROBINSON | 2736036101</v>
      </c>
      <c r="AI1550" t="str">
        <f t="shared" ca="1" si="312"/>
        <v>$K$1066</v>
      </c>
      <c r="AJ1550" s="8">
        <f t="shared" si="313"/>
        <v>1.6260162601626016E-3</v>
      </c>
      <c r="AK1550" s="7">
        <f t="shared" si="314"/>
        <v>-560</v>
      </c>
      <c r="AL1550" s="7" t="str">
        <f t="shared" ca="1" si="324"/>
        <v>b: C H ROBINSON | 6080335055</v>
      </c>
      <c r="AM1550" t="b">
        <f t="shared" si="315"/>
        <v>0</v>
      </c>
    </row>
    <row r="1551" spans="3:39" x14ac:dyDescent="0.3">
      <c r="C1551" s="1" t="s">
        <v>37</v>
      </c>
      <c r="D1551" s="1" t="s">
        <v>38</v>
      </c>
      <c r="E1551" s="1" t="s">
        <v>39</v>
      </c>
      <c r="F1551" s="1" t="s">
        <v>544</v>
      </c>
      <c r="G1551" s="1" t="s">
        <v>1531</v>
      </c>
      <c r="H1551" s="1" t="s">
        <v>66</v>
      </c>
      <c r="I1551" s="1" t="s">
        <v>494</v>
      </c>
      <c r="J1551" t="str">
        <f>TRIM(CONCATENATE(wiz[[#This Row],[SHIPPER..................]],wiz[[#This Row],[ZIP2..]],wiz[[#This Row],[ZIP3..]]))</f>
        <v>b: C H ROBINSON | 1740139400</v>
      </c>
      <c r="K1551" s="1">
        <v>1</v>
      </c>
      <c r="L1551" s="1">
        <v>1.1299999999999999</v>
      </c>
      <c r="M1551" s="1">
        <v>0.28000000000000003</v>
      </c>
      <c r="N1551" s="1">
        <v>1028</v>
      </c>
      <c r="O1551" s="1">
        <v>1.88</v>
      </c>
      <c r="P1551" s="1">
        <v>41</v>
      </c>
      <c r="Q1551" s="1">
        <v>0.25</v>
      </c>
      <c r="R1551" s="1">
        <v>-72</v>
      </c>
      <c r="S1551" s="1">
        <v>0</v>
      </c>
      <c r="T1551" s="1">
        <v>20</v>
      </c>
      <c r="U1551" s="1">
        <v>-74</v>
      </c>
      <c r="V1551" s="1">
        <v>-54</v>
      </c>
      <c r="W1551" s="1">
        <v>17013</v>
      </c>
      <c r="X1551" s="1">
        <v>17401</v>
      </c>
      <c r="Y1551" s="1">
        <v>39400</v>
      </c>
      <c r="Z1551" s="1">
        <v>1.19</v>
      </c>
      <c r="AA1551" s="6">
        <f t="shared" si="316"/>
        <v>615</v>
      </c>
      <c r="AB1551" s="6">
        <f t="shared" si="317"/>
        <v>-54</v>
      </c>
      <c r="AC1551" s="6">
        <f t="shared" si="318"/>
        <v>-122022</v>
      </c>
      <c r="AD1551" s="6">
        <f t="shared" si="319"/>
        <v>-198.40975609756097</v>
      </c>
      <c r="AE1551" s="7">
        <f t="shared" si="320"/>
        <v>-1118</v>
      </c>
      <c r="AF1551" t="str">
        <f t="shared" ca="1" si="321"/>
        <v>$V$1066</v>
      </c>
      <c r="AG1551" t="str">
        <f t="shared" ca="1" si="322"/>
        <v>$J$1066</v>
      </c>
      <c r="AH1551" t="str">
        <f t="shared" ca="1" si="323"/>
        <v>b: C H ROBINSON | 2736036101</v>
      </c>
      <c r="AI1551" t="str">
        <f t="shared" ca="1" si="312"/>
        <v>$K$1066</v>
      </c>
      <c r="AJ1551" s="8">
        <f t="shared" si="313"/>
        <v>1.6260162601626016E-3</v>
      </c>
      <c r="AK1551" s="7">
        <f t="shared" si="314"/>
        <v>-560</v>
      </c>
      <c r="AL1551" s="7" t="str">
        <f t="shared" ca="1" si="324"/>
        <v>b: C H ROBINSON | 6080335055</v>
      </c>
      <c r="AM1551" t="b">
        <f t="shared" si="315"/>
        <v>0</v>
      </c>
    </row>
    <row r="1552" spans="3:39" x14ac:dyDescent="0.3">
      <c r="C1552" s="1" t="s">
        <v>37</v>
      </c>
      <c r="D1552" s="1" t="s">
        <v>38</v>
      </c>
      <c r="E1552" s="1" t="s">
        <v>39</v>
      </c>
      <c r="F1552" s="1" t="s">
        <v>544</v>
      </c>
      <c r="G1552" s="1" t="s">
        <v>1532</v>
      </c>
      <c r="H1552" s="1" t="s">
        <v>68</v>
      </c>
      <c r="I1552" s="1" t="s">
        <v>184</v>
      </c>
      <c r="J1552" t="str">
        <f>TRIM(CONCATENATE(wiz[[#This Row],[SHIPPER..................]],wiz[[#This Row],[ZIP2..]],wiz[[#This Row],[ZIP3..]]))</f>
        <v>b: C H ROBINSON | 1701328201</v>
      </c>
      <c r="K1552" s="1">
        <v>1</v>
      </c>
      <c r="L1552" s="1">
        <v>1.1000000000000001</v>
      </c>
      <c r="M1552" s="1">
        <v>0.28000000000000003</v>
      </c>
      <c r="N1552" s="1">
        <v>469</v>
      </c>
      <c r="O1552" s="1">
        <v>0.97</v>
      </c>
      <c r="P1552" s="1">
        <v>55</v>
      </c>
      <c r="Q1552" s="1">
        <v>0.3</v>
      </c>
      <c r="R1552" s="1">
        <v>-15</v>
      </c>
      <c r="S1552" s="1">
        <v>-42</v>
      </c>
      <c r="T1552" s="1">
        <v>-1</v>
      </c>
      <c r="U1552" s="1">
        <v>-13</v>
      </c>
      <c r="V1552" s="1">
        <v>-56</v>
      </c>
      <c r="W1552" s="1">
        <v>17601</v>
      </c>
      <c r="X1552" s="1">
        <v>17013</v>
      </c>
      <c r="Y1552" s="1">
        <v>28201</v>
      </c>
      <c r="Z1552" s="1">
        <v>1.1599999999999999</v>
      </c>
      <c r="AA1552" s="6">
        <f t="shared" si="316"/>
        <v>615</v>
      </c>
      <c r="AB1552" s="6">
        <f t="shared" si="317"/>
        <v>-56</v>
      </c>
      <c r="AC1552" s="6">
        <f t="shared" si="318"/>
        <v>-122022</v>
      </c>
      <c r="AD1552" s="6">
        <f t="shared" si="319"/>
        <v>-198.40975609756097</v>
      </c>
      <c r="AE1552" s="7">
        <f t="shared" si="320"/>
        <v>-1118</v>
      </c>
      <c r="AF1552" t="str">
        <f t="shared" ca="1" si="321"/>
        <v>$V$1066</v>
      </c>
      <c r="AG1552" t="str">
        <f t="shared" ca="1" si="322"/>
        <v>$J$1066</v>
      </c>
      <c r="AH1552" t="str">
        <f t="shared" ca="1" si="323"/>
        <v>b: C H ROBINSON | 2736036101</v>
      </c>
      <c r="AI1552" t="str">
        <f t="shared" ca="1" si="312"/>
        <v>$K$1066</v>
      </c>
      <c r="AJ1552" s="8">
        <f t="shared" si="313"/>
        <v>1.6260162601626016E-3</v>
      </c>
      <c r="AK1552" s="7">
        <f t="shared" si="314"/>
        <v>-560</v>
      </c>
      <c r="AL1552" s="7" t="str">
        <f t="shared" ca="1" si="324"/>
        <v>b: C H ROBINSON | 6080335055</v>
      </c>
      <c r="AM1552" t="b">
        <f t="shared" si="315"/>
        <v>0</v>
      </c>
    </row>
    <row r="1553" spans="3:39" x14ac:dyDescent="0.3">
      <c r="C1553" s="1" t="s">
        <v>279</v>
      </c>
      <c r="D1553" s="1" t="s">
        <v>280</v>
      </c>
      <c r="E1553" s="1" t="s">
        <v>39</v>
      </c>
      <c r="F1553" s="1" t="s">
        <v>544</v>
      </c>
      <c r="G1553" s="1" t="s">
        <v>1533</v>
      </c>
      <c r="H1553" s="1" t="s">
        <v>87</v>
      </c>
      <c r="I1553" s="1" t="s">
        <v>88</v>
      </c>
      <c r="J1553" t="str">
        <f>TRIM(CONCATENATE(wiz[[#This Row],[SHIPPER..................]],wiz[[#This Row],[ZIP2..]],wiz[[#This Row],[ZIP3..]]))</f>
        <v>b: NOLAN TRANSPORTATI| 1722445839</v>
      </c>
      <c r="K1553" s="1">
        <v>1</v>
      </c>
      <c r="L1553" s="1">
        <v>1.31</v>
      </c>
      <c r="M1553" s="1">
        <v>0.27</v>
      </c>
      <c r="N1553" s="1">
        <v>379</v>
      </c>
      <c r="O1553" s="1">
        <v>1</v>
      </c>
      <c r="P1553" s="1">
        <v>140</v>
      </c>
      <c r="Q1553" s="1">
        <v>0.35</v>
      </c>
      <c r="R1553" s="1">
        <v>107</v>
      </c>
      <c r="S1553" s="1">
        <v>-129</v>
      </c>
      <c r="T1553" s="1">
        <v>-54</v>
      </c>
      <c r="U1553" s="1">
        <v>70</v>
      </c>
      <c r="V1553" s="1">
        <v>-113</v>
      </c>
      <c r="W1553" s="1">
        <v>18031</v>
      </c>
      <c r="X1553" s="1">
        <v>17224</v>
      </c>
      <c r="Y1553" s="1">
        <v>45839</v>
      </c>
      <c r="Z1553" s="1">
        <v>1.36</v>
      </c>
      <c r="AA1553" s="6">
        <f t="shared" si="316"/>
        <v>15</v>
      </c>
      <c r="AB1553" s="6">
        <f t="shared" si="317"/>
        <v>-113</v>
      </c>
      <c r="AC1553" s="6">
        <f t="shared" si="318"/>
        <v>23</v>
      </c>
      <c r="AD1553" s="6">
        <f t="shared" si="319"/>
        <v>1.5333333333333334</v>
      </c>
      <c r="AE1553" s="7">
        <f t="shared" si="320"/>
        <v>-326</v>
      </c>
      <c r="AF1553" t="str">
        <f t="shared" ca="1" si="321"/>
        <v>$V$1665</v>
      </c>
      <c r="AG1553" t="str">
        <f t="shared" ca="1" si="322"/>
        <v>$J$1665</v>
      </c>
      <c r="AH1553" t="str">
        <f t="shared" ca="1" si="323"/>
        <v>b: HARTT LOGISTICS | 2915040201</v>
      </c>
      <c r="AI1553" t="str">
        <f t="shared" ca="1" si="312"/>
        <v>$K$1665</v>
      </c>
      <c r="AJ1553" s="8">
        <f t="shared" si="313"/>
        <v>6.6666666666666666E-2</v>
      </c>
      <c r="AK1553" s="7">
        <f t="shared" si="314"/>
        <v>-326</v>
      </c>
      <c r="AL1553" s="7" t="str">
        <f t="shared" ca="1" si="324"/>
        <v>b: HARTT LOGISTICS | 2915040201</v>
      </c>
      <c r="AM1553" t="b">
        <f t="shared" si="315"/>
        <v>0</v>
      </c>
    </row>
    <row r="1554" spans="3:39" x14ac:dyDescent="0.3">
      <c r="C1554" s="1" t="s">
        <v>344</v>
      </c>
      <c r="D1554" s="1" t="s">
        <v>345</v>
      </c>
      <c r="E1554" s="1" t="s">
        <v>39</v>
      </c>
      <c r="F1554" s="1" t="s">
        <v>544</v>
      </c>
      <c r="G1554" s="1" t="s">
        <v>1531</v>
      </c>
      <c r="H1554" s="1" t="s">
        <v>87</v>
      </c>
      <c r="I1554" s="1" t="s">
        <v>298</v>
      </c>
      <c r="J1554" t="str">
        <f>TRIM(CONCATENATE(wiz[[#This Row],[SHIPPER..................]],wiz[[#This Row],[ZIP2..]],wiz[[#This Row],[ZIP3..]]))</f>
        <v>b: SCHNEIDER LOGISTIC| 1740143701</v>
      </c>
      <c r="K1554" s="1">
        <v>1</v>
      </c>
      <c r="L1554" s="1">
        <v>1.02</v>
      </c>
      <c r="M1554" s="1">
        <v>0.27</v>
      </c>
      <c r="N1554" s="1">
        <v>332</v>
      </c>
      <c r="O1554" s="1">
        <v>0.88</v>
      </c>
      <c r="P1554" s="1">
        <v>106</v>
      </c>
      <c r="Q1554" s="1">
        <v>0.35</v>
      </c>
      <c r="R1554" s="1">
        <v>113</v>
      </c>
      <c r="S1554" s="1">
        <v>-86</v>
      </c>
      <c r="T1554" s="1">
        <v>-11</v>
      </c>
      <c r="U1554" s="1">
        <v>239</v>
      </c>
      <c r="V1554" s="1">
        <v>142</v>
      </c>
      <c r="W1554" s="1">
        <v>18040</v>
      </c>
      <c r="X1554" s="1">
        <v>17401</v>
      </c>
      <c r="Y1554" s="1">
        <v>43701</v>
      </c>
      <c r="Z1554" s="1">
        <v>1.07</v>
      </c>
      <c r="AA1554" s="6">
        <f t="shared" si="316"/>
        <v>78</v>
      </c>
      <c r="AB1554" s="6">
        <f t="shared" si="317"/>
        <v>142</v>
      </c>
      <c r="AC1554" s="6">
        <f t="shared" si="318"/>
        <v>-21006</v>
      </c>
      <c r="AD1554" s="6">
        <f t="shared" si="319"/>
        <v>-269.30769230769232</v>
      </c>
      <c r="AE1554" s="7">
        <f t="shared" si="320"/>
        <v>-1249</v>
      </c>
      <c r="AF1554" t="str">
        <f t="shared" ca="1" si="321"/>
        <v>$V$1953</v>
      </c>
      <c r="AG1554" t="str">
        <f t="shared" ca="1" si="322"/>
        <v>$J$1953</v>
      </c>
      <c r="AH1554" t="str">
        <f t="shared" ca="1" si="323"/>
        <v>b: SCHNEIDER LOGISTIC| 3830119034</v>
      </c>
      <c r="AI1554" t="str">
        <f t="shared" ca="1" si="312"/>
        <v>$K$1953</v>
      </c>
      <c r="AJ1554" s="8">
        <f t="shared" si="313"/>
        <v>1.282051282051282E-2</v>
      </c>
      <c r="AK1554" s="7">
        <f t="shared" si="314"/>
        <v>-570</v>
      </c>
      <c r="AL1554" s="7" t="str">
        <f t="shared" ca="1" si="324"/>
        <v>LOWES MLXP VAN ONE WA| 3071947265</v>
      </c>
      <c r="AM1554" t="b">
        <f t="shared" si="315"/>
        <v>0</v>
      </c>
    </row>
    <row r="1555" spans="3:39" x14ac:dyDescent="0.3">
      <c r="C1555" s="1" t="s">
        <v>1534</v>
      </c>
      <c r="D1555" s="1" t="s">
        <v>1535</v>
      </c>
      <c r="E1555" s="1" t="s">
        <v>39</v>
      </c>
      <c r="F1555" s="1" t="s">
        <v>544</v>
      </c>
      <c r="G1555" s="1" t="s">
        <v>1536</v>
      </c>
      <c r="H1555" s="1" t="s">
        <v>70</v>
      </c>
      <c r="I1555" s="1" t="s">
        <v>71</v>
      </c>
      <c r="J1555" t="str">
        <f>TRIM(CONCATENATE(wiz[[#This Row],[SHIPPER..................]],wiz[[#This Row],[ZIP2..]],wiz[[#This Row],[ZIP3..]]))</f>
        <v>b: EXTRA MILE TRANSPO| 1720138301</v>
      </c>
      <c r="K1555" s="1">
        <v>1</v>
      </c>
      <c r="L1555" s="1">
        <v>0.98</v>
      </c>
      <c r="M1555" s="1">
        <v>0.27</v>
      </c>
      <c r="N1555" s="1">
        <v>797</v>
      </c>
      <c r="O1555" s="1">
        <v>1.79</v>
      </c>
      <c r="P1555" s="1">
        <v>214</v>
      </c>
      <c r="Q1555" s="1">
        <v>0.45</v>
      </c>
      <c r="R1555" s="1">
        <v>-48</v>
      </c>
      <c r="S1555" s="1">
        <v>-221</v>
      </c>
      <c r="T1555" s="1">
        <v>3</v>
      </c>
      <c r="U1555" s="1">
        <v>222</v>
      </c>
      <c r="V1555" s="1">
        <v>4</v>
      </c>
      <c r="W1555" s="1">
        <v>19971</v>
      </c>
      <c r="X1555" s="1">
        <v>17201</v>
      </c>
      <c r="Y1555" s="1">
        <v>38301</v>
      </c>
      <c r="Z1555" s="1">
        <v>1.03</v>
      </c>
      <c r="AA1555" s="6">
        <f t="shared" si="316"/>
        <v>1</v>
      </c>
      <c r="AB1555" s="6">
        <f t="shared" si="317"/>
        <v>4</v>
      </c>
      <c r="AC1555" s="6">
        <f t="shared" si="318"/>
        <v>4</v>
      </c>
      <c r="AD1555" s="6">
        <f t="shared" si="319"/>
        <v>4</v>
      </c>
      <c r="AE1555" s="7">
        <f t="shared" si="320"/>
        <v>4</v>
      </c>
      <c r="AF1555" t="str">
        <f t="shared" ca="1" si="321"/>
        <v>$V$655</v>
      </c>
      <c r="AG1555" t="str">
        <f t="shared" ca="1" si="322"/>
        <v>$J$655</v>
      </c>
      <c r="AH1555" t="str">
        <f t="shared" ca="1" si="323"/>
        <v>WAL MART SAMS GENERAL| 4603828150</v>
      </c>
      <c r="AI1555" t="str">
        <f t="shared" ca="1" si="312"/>
        <v>$K$655</v>
      </c>
      <c r="AJ1555" s="8">
        <f t="shared" si="313"/>
        <v>1</v>
      </c>
      <c r="AK1555" s="7">
        <f t="shared" si="314"/>
        <v>4</v>
      </c>
      <c r="AL1555" s="7" t="str">
        <f t="shared" ca="1" si="324"/>
        <v>WAL MART SAMS GENERAL| 4603828150</v>
      </c>
      <c r="AM1555" t="str">
        <f t="shared" si="315"/>
        <v>b: EXTRA MILE TRANSPO| 1720138301</v>
      </c>
    </row>
    <row r="1556" spans="3:39" x14ac:dyDescent="0.3">
      <c r="C1556" s="1" t="s">
        <v>37</v>
      </c>
      <c r="D1556" s="1" t="s">
        <v>38</v>
      </c>
      <c r="E1556" s="1" t="s">
        <v>39</v>
      </c>
      <c r="F1556" s="1" t="s">
        <v>544</v>
      </c>
      <c r="G1556" s="1" t="s">
        <v>1537</v>
      </c>
      <c r="H1556" s="1" t="s">
        <v>50</v>
      </c>
      <c r="I1556" s="1" t="s">
        <v>598</v>
      </c>
      <c r="J1556" t="str">
        <f>TRIM(CONCATENATE(wiz[[#This Row],[SHIPPER..................]],wiz[[#This Row],[ZIP2..]],wiz[[#This Row],[ZIP3..]]))</f>
        <v>b: C H ROBINSON | 1820130719</v>
      </c>
      <c r="K1556" s="1">
        <v>1</v>
      </c>
      <c r="L1556" s="1">
        <v>1.17</v>
      </c>
      <c r="M1556" s="1">
        <v>0.28000000000000003</v>
      </c>
      <c r="N1556" s="1">
        <v>726</v>
      </c>
      <c r="O1556" s="1">
        <v>1.83</v>
      </c>
      <c r="P1556" s="1">
        <v>52</v>
      </c>
      <c r="Q1556" s="1">
        <v>0.3</v>
      </c>
      <c r="R1556" s="1">
        <v>-51</v>
      </c>
      <c r="S1556" s="1">
        <v>-42</v>
      </c>
      <c r="T1556" s="1">
        <v>-52</v>
      </c>
      <c r="U1556" s="1">
        <v>57</v>
      </c>
      <c r="V1556" s="1">
        <v>-37</v>
      </c>
      <c r="W1556" s="1">
        <v>18040</v>
      </c>
      <c r="X1556" s="1">
        <v>18201</v>
      </c>
      <c r="Y1556" s="1">
        <v>30719</v>
      </c>
      <c r="Z1556" s="1">
        <v>1.23</v>
      </c>
      <c r="AA1556" s="6">
        <f t="shared" si="316"/>
        <v>615</v>
      </c>
      <c r="AB1556" s="6">
        <f t="shared" si="317"/>
        <v>-37</v>
      </c>
      <c r="AC1556" s="6">
        <f t="shared" si="318"/>
        <v>-122022</v>
      </c>
      <c r="AD1556" s="6">
        <f t="shared" si="319"/>
        <v>-198.40975609756097</v>
      </c>
      <c r="AE1556" s="7">
        <f t="shared" si="320"/>
        <v>-1118</v>
      </c>
      <c r="AF1556" t="str">
        <f t="shared" ca="1" si="321"/>
        <v>$V$1066</v>
      </c>
      <c r="AG1556" t="str">
        <f t="shared" ca="1" si="322"/>
        <v>$J$1066</v>
      </c>
      <c r="AH1556" t="str">
        <f t="shared" ca="1" si="323"/>
        <v>b: C H ROBINSON | 2736036101</v>
      </c>
      <c r="AI1556" t="str">
        <f t="shared" ca="1" si="312"/>
        <v>$K$1066</v>
      </c>
      <c r="AJ1556" s="8">
        <f t="shared" si="313"/>
        <v>1.6260162601626016E-3</v>
      </c>
      <c r="AK1556" s="7">
        <f t="shared" si="314"/>
        <v>-560</v>
      </c>
      <c r="AL1556" s="7" t="str">
        <f t="shared" ca="1" si="324"/>
        <v>b: C H ROBINSON | 6080335055</v>
      </c>
      <c r="AM1556" t="b">
        <f t="shared" si="315"/>
        <v>0</v>
      </c>
    </row>
    <row r="1557" spans="3:39" x14ac:dyDescent="0.3">
      <c r="C1557" s="1" t="s">
        <v>1538</v>
      </c>
      <c r="D1557" s="1" t="s">
        <v>1539</v>
      </c>
      <c r="E1557" s="1" t="s">
        <v>39</v>
      </c>
      <c r="F1557" s="1" t="s">
        <v>544</v>
      </c>
      <c r="G1557" s="1" t="s">
        <v>1540</v>
      </c>
      <c r="H1557" s="1" t="s">
        <v>50</v>
      </c>
      <c r="I1557" s="1" t="s">
        <v>1541</v>
      </c>
      <c r="J1557" t="str">
        <f>TRIM(CONCATENATE(wiz[[#This Row],[SHIPPER..................]],wiz[[#This Row],[ZIP2..]],wiz[[#This Row],[ZIP3..]]))</f>
        <v>BEEMAC TRUCKING | 1824030728</v>
      </c>
      <c r="K1557" s="1">
        <v>1</v>
      </c>
      <c r="L1557" s="1">
        <v>1.32</v>
      </c>
      <c r="M1557" s="1">
        <v>0.28000000000000003</v>
      </c>
      <c r="N1557" s="1">
        <v>752</v>
      </c>
      <c r="O1557" s="1">
        <v>2</v>
      </c>
      <c r="P1557" s="1">
        <v>36</v>
      </c>
      <c r="Q1557" s="1">
        <v>0.25</v>
      </c>
      <c r="R1557" s="1">
        <v>-38</v>
      </c>
      <c r="S1557" s="1">
        <v>-21</v>
      </c>
      <c r="T1557" s="1">
        <v>-47</v>
      </c>
      <c r="U1557" s="1">
        <v>160</v>
      </c>
      <c r="V1557" s="1">
        <v>92</v>
      </c>
      <c r="W1557" s="1">
        <v>18031</v>
      </c>
      <c r="X1557" s="1">
        <v>18240</v>
      </c>
      <c r="Y1557" s="1">
        <v>30728</v>
      </c>
      <c r="Z1557" s="1">
        <v>1.38</v>
      </c>
      <c r="AA1557" s="6">
        <f t="shared" si="316"/>
        <v>3</v>
      </c>
      <c r="AB1557" s="6">
        <f t="shared" si="317"/>
        <v>92</v>
      </c>
      <c r="AC1557" s="6">
        <f t="shared" si="318"/>
        <v>-720</v>
      </c>
      <c r="AD1557" s="6">
        <f t="shared" si="319"/>
        <v>-240</v>
      </c>
      <c r="AE1557" s="7">
        <f t="shared" si="320"/>
        <v>-525</v>
      </c>
      <c r="AF1557" t="str">
        <f t="shared" ca="1" si="321"/>
        <v>$V$1718</v>
      </c>
      <c r="AG1557" t="str">
        <f t="shared" ca="1" si="322"/>
        <v>$J$1718</v>
      </c>
      <c r="AH1557" t="str">
        <f t="shared" ca="1" si="323"/>
        <v>LANDSTAR RANGER BROKE| 2930163101</v>
      </c>
      <c r="AI1557" t="str">
        <f t="shared" ca="1" si="312"/>
        <v>$K$1718</v>
      </c>
      <c r="AJ1557" s="8">
        <f t="shared" si="313"/>
        <v>0.33333333333333331</v>
      </c>
      <c r="AK1557" s="7">
        <f t="shared" si="314"/>
        <v>-525</v>
      </c>
      <c r="AL1557" s="7" t="str">
        <f t="shared" ca="1" si="324"/>
        <v>LANDSTAR RANGER BROKE| 2930163101</v>
      </c>
      <c r="AM1557" t="b">
        <f t="shared" si="315"/>
        <v>0</v>
      </c>
    </row>
    <row r="1558" spans="3:39" x14ac:dyDescent="0.3">
      <c r="C1558" s="1" t="s">
        <v>37</v>
      </c>
      <c r="D1558" s="1" t="s">
        <v>38</v>
      </c>
      <c r="E1558" s="1" t="s">
        <v>39</v>
      </c>
      <c r="F1558" s="1" t="s">
        <v>544</v>
      </c>
      <c r="G1558" s="1" t="s">
        <v>1542</v>
      </c>
      <c r="H1558" s="1" t="s">
        <v>44</v>
      </c>
      <c r="I1558" s="1" t="s">
        <v>1162</v>
      </c>
      <c r="J1558" t="str">
        <f>TRIM(CONCATENATE(wiz[[#This Row],[SHIPPER..................]],wiz[[#This Row],[ZIP2..]],wiz[[#This Row],[ZIP3..]]))</f>
        <v>b: C H ROBINSON | 1820142276</v>
      </c>
      <c r="K1558" s="1">
        <v>1</v>
      </c>
      <c r="L1558" s="1">
        <v>0.74</v>
      </c>
      <c r="M1558" s="1">
        <v>0.27</v>
      </c>
      <c r="N1558" s="1">
        <v>792</v>
      </c>
      <c r="O1558" s="1">
        <v>1.81</v>
      </c>
      <c r="P1558" s="1">
        <v>119</v>
      </c>
      <c r="Q1558" s="1">
        <v>0.35</v>
      </c>
      <c r="R1558" s="1">
        <v>-47</v>
      </c>
      <c r="S1558" s="1">
        <v>-35</v>
      </c>
      <c r="T1558" s="1">
        <v>-2</v>
      </c>
      <c r="U1558" s="1">
        <v>-235</v>
      </c>
      <c r="V1558" s="1">
        <v>-272</v>
      </c>
      <c r="W1558" s="1">
        <v>12549</v>
      </c>
      <c r="X1558" s="1">
        <v>18201</v>
      </c>
      <c r="Y1558" s="1">
        <v>42276</v>
      </c>
      <c r="Z1558" s="1">
        <v>0.79</v>
      </c>
      <c r="AA1558" s="6">
        <f t="shared" si="316"/>
        <v>615</v>
      </c>
      <c r="AB1558" s="6">
        <f t="shared" si="317"/>
        <v>-272</v>
      </c>
      <c r="AC1558" s="6">
        <f t="shared" si="318"/>
        <v>-122022</v>
      </c>
      <c r="AD1558" s="6">
        <f t="shared" si="319"/>
        <v>-198.40975609756097</v>
      </c>
      <c r="AE1558" s="7">
        <f t="shared" si="320"/>
        <v>-1118</v>
      </c>
      <c r="AF1558" t="str">
        <f t="shared" ca="1" si="321"/>
        <v>$V$1066</v>
      </c>
      <c r="AG1558" t="str">
        <f t="shared" ca="1" si="322"/>
        <v>$J$1066</v>
      </c>
      <c r="AH1558" t="str">
        <f t="shared" ca="1" si="323"/>
        <v>b: C H ROBINSON | 2736036101</v>
      </c>
      <c r="AI1558" t="str">
        <f t="shared" ca="1" si="312"/>
        <v>$K$1066</v>
      </c>
      <c r="AJ1558" s="8">
        <f t="shared" si="313"/>
        <v>1.6260162601626016E-3</v>
      </c>
      <c r="AK1558" s="7">
        <f t="shared" si="314"/>
        <v>-560</v>
      </c>
      <c r="AL1558" s="7" t="str">
        <f t="shared" ca="1" si="324"/>
        <v>b: C H ROBINSON | 6080335055</v>
      </c>
      <c r="AM1558" t="b">
        <f t="shared" si="315"/>
        <v>0</v>
      </c>
    </row>
    <row r="1559" spans="3:39" x14ac:dyDescent="0.3">
      <c r="C1559" s="1" t="s">
        <v>37</v>
      </c>
      <c r="D1559" s="1" t="s">
        <v>38</v>
      </c>
      <c r="E1559" s="1" t="s">
        <v>39</v>
      </c>
      <c r="F1559" s="1" t="s">
        <v>544</v>
      </c>
      <c r="G1559" s="1" t="s">
        <v>1542</v>
      </c>
      <c r="H1559" s="1" t="s">
        <v>70</v>
      </c>
      <c r="I1559" s="1" t="s">
        <v>349</v>
      </c>
      <c r="J1559" t="str">
        <f>TRIM(CONCATENATE(wiz[[#This Row],[SHIPPER..................]],wiz[[#This Row],[ZIP2..]],wiz[[#This Row],[ZIP3..]]))</f>
        <v>b: C H ROBINSON | 1820137401</v>
      </c>
      <c r="K1559" s="1">
        <v>1</v>
      </c>
      <c r="L1559" s="1">
        <v>1.23</v>
      </c>
      <c r="M1559" s="1">
        <v>0.28000000000000003</v>
      </c>
      <c r="N1559" s="1">
        <v>726</v>
      </c>
      <c r="O1559" s="1">
        <v>2.13</v>
      </c>
      <c r="P1559" s="1">
        <v>46</v>
      </c>
      <c r="Q1559" s="1">
        <v>0.25</v>
      </c>
      <c r="R1559" s="1">
        <v>-35</v>
      </c>
      <c r="S1559" s="1">
        <v>-35</v>
      </c>
      <c r="T1559" s="1">
        <v>-123</v>
      </c>
      <c r="U1559" s="1">
        <v>16</v>
      </c>
      <c r="V1559" s="1">
        <v>-142</v>
      </c>
      <c r="W1559" s="1">
        <v>18031</v>
      </c>
      <c r="X1559" s="1">
        <v>18201</v>
      </c>
      <c r="Y1559" s="1">
        <v>37401</v>
      </c>
      <c r="Z1559" s="1">
        <v>1.29</v>
      </c>
      <c r="AA1559" s="6">
        <f t="shared" si="316"/>
        <v>615</v>
      </c>
      <c r="AB1559" s="6">
        <f t="shared" si="317"/>
        <v>-142</v>
      </c>
      <c r="AC1559" s="6">
        <f t="shared" si="318"/>
        <v>-122022</v>
      </c>
      <c r="AD1559" s="6">
        <f t="shared" si="319"/>
        <v>-198.40975609756097</v>
      </c>
      <c r="AE1559" s="7">
        <f t="shared" si="320"/>
        <v>-1118</v>
      </c>
      <c r="AF1559" t="str">
        <f t="shared" ca="1" si="321"/>
        <v>$V$1066</v>
      </c>
      <c r="AG1559" t="str">
        <f t="shared" ca="1" si="322"/>
        <v>$J$1066</v>
      </c>
      <c r="AH1559" t="str">
        <f t="shared" ca="1" si="323"/>
        <v>b: C H ROBINSON | 2736036101</v>
      </c>
      <c r="AI1559" t="str">
        <f t="shared" ca="1" si="312"/>
        <v>$K$1066</v>
      </c>
      <c r="AJ1559" s="8">
        <f t="shared" si="313"/>
        <v>1.6260162601626016E-3</v>
      </c>
      <c r="AK1559" s="7">
        <f t="shared" si="314"/>
        <v>-560</v>
      </c>
      <c r="AL1559" s="7" t="str">
        <f t="shared" ca="1" si="324"/>
        <v>b: C H ROBINSON | 6080335055</v>
      </c>
      <c r="AM1559" t="b">
        <f t="shared" si="315"/>
        <v>0</v>
      </c>
    </row>
    <row r="1560" spans="3:39" x14ac:dyDescent="0.3">
      <c r="C1560" s="1" t="s">
        <v>37</v>
      </c>
      <c r="D1560" s="1" t="s">
        <v>38</v>
      </c>
      <c r="E1560" s="1" t="s">
        <v>39</v>
      </c>
      <c r="F1560" s="1" t="s">
        <v>544</v>
      </c>
      <c r="G1560" s="1" t="s">
        <v>575</v>
      </c>
      <c r="H1560" s="1" t="s">
        <v>50</v>
      </c>
      <c r="I1560" s="1" t="s">
        <v>624</v>
      </c>
      <c r="J1560" t="str">
        <f>TRIM(CONCATENATE(wiz[[#This Row],[SHIPPER..................]],wiz[[#This Row],[ZIP2..]],wiz[[#This Row],[ZIP3..]]))</f>
        <v>b: C H ROBINSON | 1704230515</v>
      </c>
      <c r="K1560" s="1">
        <v>1</v>
      </c>
      <c r="L1560" s="1">
        <v>1.21</v>
      </c>
      <c r="M1560" s="1">
        <v>0.28000000000000003</v>
      </c>
      <c r="N1560" s="1">
        <v>704</v>
      </c>
      <c r="O1560" s="1">
        <v>1.25</v>
      </c>
      <c r="P1560" s="1">
        <v>52</v>
      </c>
      <c r="Q1560" s="1">
        <v>0.3</v>
      </c>
      <c r="R1560" s="1">
        <v>-50</v>
      </c>
      <c r="S1560" s="1">
        <v>46</v>
      </c>
      <c r="T1560" s="1">
        <v>85</v>
      </c>
      <c r="U1560" s="1">
        <v>102</v>
      </c>
      <c r="V1560" s="1">
        <v>233</v>
      </c>
      <c r="W1560" s="1">
        <v>18031</v>
      </c>
      <c r="X1560" s="1">
        <v>17042</v>
      </c>
      <c r="Y1560" s="1">
        <v>30515</v>
      </c>
      <c r="Z1560" s="1">
        <v>1.27</v>
      </c>
      <c r="AA1560" s="6">
        <f t="shared" si="316"/>
        <v>615</v>
      </c>
      <c r="AB1560" s="6">
        <f t="shared" si="317"/>
        <v>233</v>
      </c>
      <c r="AC1560" s="6">
        <f t="shared" si="318"/>
        <v>-122022</v>
      </c>
      <c r="AD1560" s="6">
        <f t="shared" si="319"/>
        <v>-198.40975609756097</v>
      </c>
      <c r="AE1560" s="7">
        <f t="shared" si="320"/>
        <v>-1118</v>
      </c>
      <c r="AF1560" t="str">
        <f t="shared" ca="1" si="321"/>
        <v>$V$1066</v>
      </c>
      <c r="AG1560" t="str">
        <f t="shared" ca="1" si="322"/>
        <v>$J$1066</v>
      </c>
      <c r="AH1560" t="str">
        <f t="shared" ca="1" si="323"/>
        <v>b: C H ROBINSON | 2736036101</v>
      </c>
      <c r="AI1560" t="str">
        <f t="shared" ca="1" si="312"/>
        <v>$K$1066</v>
      </c>
      <c r="AJ1560" s="8">
        <f t="shared" si="313"/>
        <v>1.6260162601626016E-3</v>
      </c>
      <c r="AK1560" s="7">
        <f t="shared" si="314"/>
        <v>-560</v>
      </c>
      <c r="AL1560" s="7" t="str">
        <f t="shared" ca="1" si="324"/>
        <v>b: C H ROBINSON | 6080335055</v>
      </c>
      <c r="AM1560" t="b">
        <f t="shared" si="315"/>
        <v>0</v>
      </c>
    </row>
    <row r="1561" spans="3:39" x14ac:dyDescent="0.3">
      <c r="C1561" s="1" t="s">
        <v>82</v>
      </c>
      <c r="D1561" s="1" t="s">
        <v>83</v>
      </c>
      <c r="E1561" s="1" t="s">
        <v>39</v>
      </c>
      <c r="F1561" s="1" t="s">
        <v>544</v>
      </c>
      <c r="G1561" s="1" t="s">
        <v>1543</v>
      </c>
      <c r="H1561" s="1" t="s">
        <v>50</v>
      </c>
      <c r="I1561" s="1" t="s">
        <v>918</v>
      </c>
      <c r="J1561" t="str">
        <f>TRIM(CONCATENATE(wiz[[#This Row],[SHIPPER..................]],wiz[[#This Row],[ZIP2..]],wiz[[#This Row],[ZIP3..]]))</f>
        <v>b: TRANSPLACE TEXAS L| 1755730566</v>
      </c>
      <c r="K1561" s="1">
        <v>1</v>
      </c>
      <c r="L1561" s="1">
        <v>1.04</v>
      </c>
      <c r="M1561" s="1">
        <v>0.27</v>
      </c>
      <c r="N1561" s="1">
        <v>723</v>
      </c>
      <c r="O1561" s="1">
        <v>2.63</v>
      </c>
      <c r="P1561" s="1">
        <v>75</v>
      </c>
      <c r="Q1561" s="1">
        <v>0.3</v>
      </c>
      <c r="R1561" s="1">
        <v>-44</v>
      </c>
      <c r="S1561" s="1">
        <v>17</v>
      </c>
      <c r="T1561" s="1">
        <v>-242</v>
      </c>
      <c r="U1561" s="1">
        <v>-119</v>
      </c>
      <c r="V1561" s="1">
        <v>-344</v>
      </c>
      <c r="W1561" s="1">
        <v>18040</v>
      </c>
      <c r="X1561" s="1">
        <v>17557</v>
      </c>
      <c r="Y1561" s="1">
        <v>30566</v>
      </c>
      <c r="Z1561" s="1">
        <v>1.0900000000000001</v>
      </c>
      <c r="AA1561" s="6">
        <f t="shared" si="316"/>
        <v>9</v>
      </c>
      <c r="AB1561" s="6">
        <f t="shared" si="317"/>
        <v>-344</v>
      </c>
      <c r="AC1561" s="6">
        <f t="shared" si="318"/>
        <v>-783</v>
      </c>
      <c r="AD1561" s="6">
        <f t="shared" si="319"/>
        <v>-87</v>
      </c>
      <c r="AE1561" s="7">
        <f t="shared" si="320"/>
        <v>-344</v>
      </c>
      <c r="AF1561" t="str">
        <f t="shared" ca="1" si="321"/>
        <v>$V$671</v>
      </c>
      <c r="AG1561" t="str">
        <f t="shared" ca="1" si="322"/>
        <v>$J$671</v>
      </c>
      <c r="AH1561" t="str">
        <f t="shared" ca="1" si="323"/>
        <v>b: SCHNEIDER LOGISTIC| 4603829330</v>
      </c>
      <c r="AI1561" t="str">
        <f t="shared" ca="1" si="312"/>
        <v>$K$671</v>
      </c>
      <c r="AJ1561" s="8">
        <f t="shared" si="313"/>
        <v>0.1111111111111111</v>
      </c>
      <c r="AK1561" s="7">
        <f t="shared" si="314"/>
        <v>-344</v>
      </c>
      <c r="AL1561" s="7" t="str">
        <f t="shared" ca="1" si="324"/>
        <v>b: SCHNEIDER LOGISTIC| 4603829330</v>
      </c>
      <c r="AM1561" t="str">
        <f t="shared" si="315"/>
        <v>b: TRANSPLACE TEXAS L| 1755730566</v>
      </c>
    </row>
    <row r="1562" spans="3:39" x14ac:dyDescent="0.3">
      <c r="C1562" s="1" t="s">
        <v>37</v>
      </c>
      <c r="D1562" s="1" t="s">
        <v>38</v>
      </c>
      <c r="E1562" s="1" t="s">
        <v>39</v>
      </c>
      <c r="F1562" s="1" t="s">
        <v>544</v>
      </c>
      <c r="G1562" s="1" t="s">
        <v>545</v>
      </c>
      <c r="H1562" s="1" t="s">
        <v>42</v>
      </c>
      <c r="I1562" s="1" t="s">
        <v>1544</v>
      </c>
      <c r="J1562" t="str">
        <f>TRIM(CONCATENATE(wiz[[#This Row],[SHIPPER..................]],wiz[[#This Row],[ZIP2..]],wiz[[#This Row],[ZIP3..]]))</f>
        <v>b: C H ROBINSON | 1760146360</v>
      </c>
      <c r="K1562" s="1">
        <v>1</v>
      </c>
      <c r="L1562" s="1">
        <v>0.75</v>
      </c>
      <c r="M1562" s="1">
        <v>0.27</v>
      </c>
      <c r="N1562" s="1">
        <v>638</v>
      </c>
      <c r="O1562" s="1">
        <v>1.21</v>
      </c>
      <c r="P1562" s="1">
        <v>0</v>
      </c>
      <c r="Q1562" s="1">
        <v>0.25</v>
      </c>
      <c r="R1562" s="1">
        <v>54</v>
      </c>
      <c r="S1562" s="1">
        <v>-10</v>
      </c>
      <c r="T1562" s="1">
        <v>1</v>
      </c>
      <c r="U1562" s="1">
        <v>-149</v>
      </c>
      <c r="V1562" s="1">
        <v>-158</v>
      </c>
      <c r="W1562" s="1">
        <v>17601</v>
      </c>
      <c r="X1562" s="1">
        <v>17601</v>
      </c>
      <c r="Y1562" s="1">
        <v>46360</v>
      </c>
      <c r="Z1562" s="1">
        <v>0.8</v>
      </c>
      <c r="AA1562" s="6">
        <f t="shared" si="316"/>
        <v>615</v>
      </c>
      <c r="AB1562" s="6">
        <f t="shared" si="317"/>
        <v>-158</v>
      </c>
      <c r="AC1562" s="6">
        <f t="shared" si="318"/>
        <v>-122022</v>
      </c>
      <c r="AD1562" s="6">
        <f t="shared" si="319"/>
        <v>-198.40975609756097</v>
      </c>
      <c r="AE1562" s="7">
        <f t="shared" si="320"/>
        <v>-1118</v>
      </c>
      <c r="AF1562" t="str">
        <f t="shared" ca="1" si="321"/>
        <v>$V$1066</v>
      </c>
      <c r="AG1562" t="str">
        <f t="shared" ca="1" si="322"/>
        <v>$J$1066</v>
      </c>
      <c r="AH1562" t="str">
        <f t="shared" ca="1" si="323"/>
        <v>b: C H ROBINSON | 2736036101</v>
      </c>
      <c r="AI1562" t="str">
        <f t="shared" ca="1" si="312"/>
        <v>$K$1066</v>
      </c>
      <c r="AJ1562" s="8">
        <f t="shared" si="313"/>
        <v>1.6260162601626016E-3</v>
      </c>
      <c r="AK1562" s="7">
        <f t="shared" si="314"/>
        <v>-560</v>
      </c>
      <c r="AL1562" s="7" t="str">
        <f t="shared" ca="1" si="324"/>
        <v>b: C H ROBINSON | 6080335055</v>
      </c>
      <c r="AM1562" t="b">
        <f t="shared" si="315"/>
        <v>0</v>
      </c>
    </row>
    <row r="1563" spans="3:39" x14ac:dyDescent="0.3">
      <c r="C1563" s="1" t="s">
        <v>37</v>
      </c>
      <c r="D1563" s="1" t="s">
        <v>38</v>
      </c>
      <c r="E1563" s="1" t="s">
        <v>39</v>
      </c>
      <c r="F1563" s="1" t="s">
        <v>544</v>
      </c>
      <c r="G1563" s="1" t="s">
        <v>545</v>
      </c>
      <c r="H1563" s="1" t="s">
        <v>42</v>
      </c>
      <c r="I1563" s="1" t="s">
        <v>112</v>
      </c>
      <c r="J1563" t="str">
        <f>TRIM(CONCATENATE(wiz[[#This Row],[SHIPPER..................]],wiz[[#This Row],[ZIP2..]],wiz[[#This Row],[ZIP3..]]))</f>
        <v>b: C H ROBINSON | 1760147394</v>
      </c>
      <c r="K1563" s="1">
        <v>1</v>
      </c>
      <c r="L1563" s="1">
        <v>1.19</v>
      </c>
      <c r="M1563" s="1">
        <v>0.28000000000000003</v>
      </c>
      <c r="N1563" s="1">
        <v>535</v>
      </c>
      <c r="O1563" s="1">
        <v>1.04</v>
      </c>
      <c r="P1563" s="1">
        <v>0</v>
      </c>
      <c r="Q1563" s="1">
        <v>0.25</v>
      </c>
      <c r="R1563" s="1">
        <v>106</v>
      </c>
      <c r="S1563" s="1">
        <v>-10</v>
      </c>
      <c r="T1563" s="1">
        <v>1</v>
      </c>
      <c r="U1563" s="1">
        <v>61</v>
      </c>
      <c r="V1563" s="1">
        <v>52</v>
      </c>
      <c r="W1563" s="1">
        <v>17601</v>
      </c>
      <c r="X1563" s="1">
        <v>17601</v>
      </c>
      <c r="Y1563" s="1">
        <v>47394</v>
      </c>
      <c r="Z1563" s="1">
        <v>1.25</v>
      </c>
      <c r="AA1563" s="6">
        <f t="shared" si="316"/>
        <v>615</v>
      </c>
      <c r="AB1563" s="6">
        <f t="shared" si="317"/>
        <v>52</v>
      </c>
      <c r="AC1563" s="6">
        <f t="shared" si="318"/>
        <v>-122022</v>
      </c>
      <c r="AD1563" s="6">
        <f t="shared" si="319"/>
        <v>-198.40975609756097</v>
      </c>
      <c r="AE1563" s="7">
        <f t="shared" si="320"/>
        <v>-1118</v>
      </c>
      <c r="AF1563" t="str">
        <f t="shared" ca="1" si="321"/>
        <v>$V$1066</v>
      </c>
      <c r="AG1563" t="str">
        <f t="shared" ca="1" si="322"/>
        <v>$J$1066</v>
      </c>
      <c r="AH1563" t="str">
        <f t="shared" ca="1" si="323"/>
        <v>b: C H ROBINSON | 2736036101</v>
      </c>
      <c r="AI1563" t="str">
        <f t="shared" ca="1" si="312"/>
        <v>$K$1066</v>
      </c>
      <c r="AJ1563" s="8">
        <f t="shared" si="313"/>
        <v>1.6260162601626016E-3</v>
      </c>
      <c r="AK1563" s="7">
        <f t="shared" si="314"/>
        <v>-560</v>
      </c>
      <c r="AL1563" s="7" t="str">
        <f t="shared" ca="1" si="324"/>
        <v>b: C H ROBINSON | 6080335055</v>
      </c>
      <c r="AM1563" t="b">
        <f t="shared" si="315"/>
        <v>0</v>
      </c>
    </row>
    <row r="1564" spans="3:39" x14ac:dyDescent="0.3">
      <c r="C1564" s="1" t="s">
        <v>37</v>
      </c>
      <c r="D1564" s="1" t="s">
        <v>38</v>
      </c>
      <c r="E1564" s="1" t="s">
        <v>39</v>
      </c>
      <c r="F1564" s="1" t="s">
        <v>544</v>
      </c>
      <c r="G1564" s="1" t="s">
        <v>575</v>
      </c>
      <c r="H1564" s="1" t="s">
        <v>87</v>
      </c>
      <c r="I1564" s="1" t="s">
        <v>1545</v>
      </c>
      <c r="J1564" t="str">
        <f>TRIM(CONCATENATE(wiz[[#This Row],[SHIPPER..................]],wiz[[#This Row],[ZIP2..]],wiz[[#This Row],[ZIP3..]]))</f>
        <v>b: C H ROBINSON | 1704245030</v>
      </c>
      <c r="K1564" s="1">
        <v>1</v>
      </c>
      <c r="L1564" s="1">
        <v>0.9</v>
      </c>
      <c r="M1564" s="1">
        <v>0.28000000000000003</v>
      </c>
      <c r="N1564" s="1">
        <v>508</v>
      </c>
      <c r="O1564" s="1">
        <v>0.92</v>
      </c>
      <c r="P1564" s="1">
        <v>52</v>
      </c>
      <c r="Q1564" s="1">
        <v>0.3</v>
      </c>
      <c r="R1564" s="1">
        <v>114</v>
      </c>
      <c r="S1564" s="1">
        <v>46</v>
      </c>
      <c r="T1564" s="1">
        <v>29</v>
      </c>
      <c r="U1564" s="1">
        <v>20</v>
      </c>
      <c r="V1564" s="1">
        <v>95</v>
      </c>
      <c r="W1564" s="1">
        <v>18031</v>
      </c>
      <c r="X1564" s="1">
        <v>17042</v>
      </c>
      <c r="Y1564" s="1">
        <v>45030</v>
      </c>
      <c r="Z1564" s="1">
        <v>0.96</v>
      </c>
      <c r="AA1564" s="6">
        <f t="shared" si="316"/>
        <v>615</v>
      </c>
      <c r="AB1564" s="6">
        <f t="shared" si="317"/>
        <v>95</v>
      </c>
      <c r="AC1564" s="6">
        <f t="shared" si="318"/>
        <v>-122022</v>
      </c>
      <c r="AD1564" s="6">
        <f t="shared" si="319"/>
        <v>-198.40975609756097</v>
      </c>
      <c r="AE1564" s="7">
        <f t="shared" si="320"/>
        <v>-1118</v>
      </c>
      <c r="AF1564" t="str">
        <f t="shared" ca="1" si="321"/>
        <v>$V$1066</v>
      </c>
      <c r="AG1564" t="str">
        <f t="shared" ca="1" si="322"/>
        <v>$J$1066</v>
      </c>
      <c r="AH1564" t="str">
        <f t="shared" ca="1" si="323"/>
        <v>b: C H ROBINSON | 2736036101</v>
      </c>
      <c r="AI1564" t="str">
        <f t="shared" ca="1" si="312"/>
        <v>$K$1066</v>
      </c>
      <c r="AJ1564" s="8">
        <f t="shared" si="313"/>
        <v>1.6260162601626016E-3</v>
      </c>
      <c r="AK1564" s="7">
        <f t="shared" si="314"/>
        <v>-560</v>
      </c>
      <c r="AL1564" s="7" t="str">
        <f t="shared" ca="1" si="324"/>
        <v>b: C H ROBINSON | 6080335055</v>
      </c>
      <c r="AM1564" t="b">
        <f t="shared" si="315"/>
        <v>0</v>
      </c>
    </row>
    <row r="1565" spans="3:39" x14ac:dyDescent="0.3">
      <c r="C1565" s="1" t="s">
        <v>37</v>
      </c>
      <c r="D1565" s="1" t="s">
        <v>38</v>
      </c>
      <c r="E1565" s="1" t="s">
        <v>39</v>
      </c>
      <c r="F1565" s="1" t="s">
        <v>544</v>
      </c>
      <c r="G1565" s="1" t="s">
        <v>545</v>
      </c>
      <c r="H1565" s="1" t="s">
        <v>87</v>
      </c>
      <c r="I1565" s="1" t="s">
        <v>1546</v>
      </c>
      <c r="J1565" t="str">
        <f>TRIM(CONCATENATE(wiz[[#This Row],[SHIPPER..................]],wiz[[#This Row],[ZIP2..]],wiz[[#This Row],[ZIP3..]]))</f>
        <v>b: C H ROBINSON | 1760143550</v>
      </c>
      <c r="K1565" s="1">
        <v>1</v>
      </c>
      <c r="L1565" s="1">
        <v>0.96</v>
      </c>
      <c r="M1565" s="1">
        <v>0.28000000000000003</v>
      </c>
      <c r="N1565" s="1">
        <v>495</v>
      </c>
      <c r="O1565" s="1">
        <v>0.92</v>
      </c>
      <c r="P1565" s="1">
        <v>0</v>
      </c>
      <c r="Q1565" s="1">
        <v>0.25</v>
      </c>
      <c r="R1565" s="1">
        <v>-1</v>
      </c>
      <c r="S1565" s="1">
        <v>-10</v>
      </c>
      <c r="T1565" s="1">
        <v>11</v>
      </c>
      <c r="U1565" s="1">
        <v>93</v>
      </c>
      <c r="V1565" s="1">
        <v>94</v>
      </c>
      <c r="W1565" s="1">
        <v>17601</v>
      </c>
      <c r="X1565" s="1">
        <v>17601</v>
      </c>
      <c r="Y1565" s="1">
        <v>43550</v>
      </c>
      <c r="Z1565" s="1">
        <v>1.02</v>
      </c>
      <c r="AA1565" s="6">
        <f t="shared" si="316"/>
        <v>615</v>
      </c>
      <c r="AB1565" s="6">
        <f t="shared" si="317"/>
        <v>94</v>
      </c>
      <c r="AC1565" s="6">
        <f t="shared" si="318"/>
        <v>-122022</v>
      </c>
      <c r="AD1565" s="6">
        <f t="shared" si="319"/>
        <v>-198.40975609756097</v>
      </c>
      <c r="AE1565" s="7">
        <f t="shared" si="320"/>
        <v>-1118</v>
      </c>
      <c r="AF1565" t="str">
        <f t="shared" ca="1" si="321"/>
        <v>$V$1066</v>
      </c>
      <c r="AG1565" t="str">
        <f t="shared" ca="1" si="322"/>
        <v>$J$1066</v>
      </c>
      <c r="AH1565" t="str">
        <f t="shared" ca="1" si="323"/>
        <v>b: C H ROBINSON | 2736036101</v>
      </c>
      <c r="AI1565" t="str">
        <f t="shared" ca="1" si="312"/>
        <v>$K$1066</v>
      </c>
      <c r="AJ1565" s="8">
        <f t="shared" si="313"/>
        <v>1.6260162601626016E-3</v>
      </c>
      <c r="AK1565" s="7">
        <f t="shared" si="314"/>
        <v>-560</v>
      </c>
      <c r="AL1565" s="7" t="str">
        <f t="shared" ca="1" si="324"/>
        <v>b: C H ROBINSON | 6080335055</v>
      </c>
      <c r="AM1565" t="b">
        <f t="shared" si="315"/>
        <v>0</v>
      </c>
    </row>
    <row r="1566" spans="3:39" x14ac:dyDescent="0.3">
      <c r="C1566" s="1" t="s">
        <v>1547</v>
      </c>
      <c r="D1566" s="1" t="s">
        <v>1548</v>
      </c>
      <c r="E1566" s="1" t="s">
        <v>39</v>
      </c>
      <c r="F1566" s="1" t="s">
        <v>544</v>
      </c>
      <c r="G1566" s="1" t="s">
        <v>1549</v>
      </c>
      <c r="H1566" s="1" t="s">
        <v>70</v>
      </c>
      <c r="I1566" s="1" t="s">
        <v>1550</v>
      </c>
      <c r="J1566" t="str">
        <f>TRIM(CONCATENATE(wiz[[#This Row],[SHIPPER..................]],wiz[[#This Row],[ZIP2..]],wiz[[#This Row],[ZIP3..]]))</f>
        <v>CASCADES TISSUE GROUP| 1931038012</v>
      </c>
      <c r="K1566" s="1">
        <v>2</v>
      </c>
      <c r="L1566" s="1">
        <v>1.3</v>
      </c>
      <c r="M1566" s="1">
        <v>0.28000000000000003</v>
      </c>
      <c r="N1566" s="1">
        <v>913</v>
      </c>
      <c r="O1566" s="1">
        <v>1.81</v>
      </c>
      <c r="P1566" s="1">
        <v>57</v>
      </c>
      <c r="Q1566" s="1">
        <v>0.3</v>
      </c>
      <c r="R1566" s="1">
        <v>-56</v>
      </c>
      <c r="S1566" s="1">
        <v>103</v>
      </c>
      <c r="T1566" s="1">
        <v>1</v>
      </c>
      <c r="U1566" s="1">
        <v>561</v>
      </c>
      <c r="V1566" s="1">
        <v>665</v>
      </c>
      <c r="W1566" s="1">
        <v>19034</v>
      </c>
      <c r="X1566" s="1">
        <v>19310</v>
      </c>
      <c r="Y1566" s="1">
        <v>38012</v>
      </c>
      <c r="Z1566" s="1">
        <v>1.36</v>
      </c>
      <c r="AA1566" s="6">
        <f t="shared" si="316"/>
        <v>15</v>
      </c>
      <c r="AB1566" s="6">
        <f t="shared" si="317"/>
        <v>1330</v>
      </c>
      <c r="AC1566" s="6">
        <f t="shared" si="318"/>
        <v>6115</v>
      </c>
      <c r="AD1566" s="6">
        <f t="shared" si="319"/>
        <v>407.66666666666669</v>
      </c>
      <c r="AE1566" s="7">
        <f t="shared" si="320"/>
        <v>254</v>
      </c>
      <c r="AF1566" t="str">
        <f t="shared" ca="1" si="321"/>
        <v>$V$495</v>
      </c>
      <c r="AG1566" t="str">
        <f t="shared" ca="1" si="322"/>
        <v>$J$495</v>
      </c>
      <c r="AH1566" t="str">
        <f t="shared" ca="1" si="323"/>
        <v>WAL MART SAMS GENERAL| 6001635055</v>
      </c>
      <c r="AI1566" t="str">
        <f t="shared" ca="1" si="312"/>
        <v>$K$495</v>
      </c>
      <c r="AJ1566" s="8">
        <f t="shared" si="313"/>
        <v>0.13333333333333333</v>
      </c>
      <c r="AK1566" s="7">
        <f t="shared" si="314"/>
        <v>254</v>
      </c>
      <c r="AL1566" s="7" t="str">
        <f t="shared" ca="1" si="324"/>
        <v>WAL MART SAMS GENERAL| 6001635055</v>
      </c>
      <c r="AM1566" t="b">
        <f t="shared" si="315"/>
        <v>0</v>
      </c>
    </row>
    <row r="1567" spans="3:39" x14ac:dyDescent="0.3">
      <c r="C1567" s="1" t="s">
        <v>37</v>
      </c>
      <c r="D1567" s="1" t="s">
        <v>38</v>
      </c>
      <c r="E1567" s="1" t="s">
        <v>39</v>
      </c>
      <c r="F1567" s="1" t="s">
        <v>544</v>
      </c>
      <c r="G1567" s="1" t="s">
        <v>545</v>
      </c>
      <c r="H1567" s="1" t="s">
        <v>70</v>
      </c>
      <c r="I1567" s="1" t="s">
        <v>580</v>
      </c>
      <c r="J1567" t="str">
        <f>TRIM(CONCATENATE(wiz[[#This Row],[SHIPPER..................]],wiz[[#This Row],[ZIP2..]],wiz[[#This Row],[ZIP3..]]))</f>
        <v>b: C H ROBINSON | 1760137070</v>
      </c>
      <c r="K1567" s="1">
        <v>1</v>
      </c>
      <c r="L1567" s="1">
        <v>0.93</v>
      </c>
      <c r="M1567" s="1">
        <v>0.28000000000000003</v>
      </c>
      <c r="N1567" s="1">
        <v>762</v>
      </c>
      <c r="O1567" s="1">
        <v>1.81</v>
      </c>
      <c r="P1567" s="1">
        <v>128</v>
      </c>
      <c r="Q1567" s="1">
        <v>0.35</v>
      </c>
      <c r="R1567" s="1">
        <v>-43</v>
      </c>
      <c r="S1567" s="1">
        <v>-10</v>
      </c>
      <c r="T1567" s="1">
        <v>-2</v>
      </c>
      <c r="U1567" s="1">
        <v>-34</v>
      </c>
      <c r="V1567" s="1">
        <v>-46</v>
      </c>
      <c r="W1567" s="1">
        <v>19971</v>
      </c>
      <c r="X1567" s="1">
        <v>17601</v>
      </c>
      <c r="Y1567" s="1">
        <v>37070</v>
      </c>
      <c r="Z1567" s="1">
        <v>0.99</v>
      </c>
      <c r="AA1567" s="6">
        <f t="shared" si="316"/>
        <v>615</v>
      </c>
      <c r="AB1567" s="6">
        <f t="shared" si="317"/>
        <v>-46</v>
      </c>
      <c r="AC1567" s="6">
        <f t="shared" si="318"/>
        <v>-122022</v>
      </c>
      <c r="AD1567" s="6">
        <f t="shared" si="319"/>
        <v>-198.40975609756097</v>
      </c>
      <c r="AE1567" s="7">
        <f t="shared" si="320"/>
        <v>-1118</v>
      </c>
      <c r="AF1567" t="str">
        <f t="shared" ca="1" si="321"/>
        <v>$V$1066</v>
      </c>
      <c r="AG1567" t="str">
        <f t="shared" ca="1" si="322"/>
        <v>$J$1066</v>
      </c>
      <c r="AH1567" t="str">
        <f t="shared" ca="1" si="323"/>
        <v>b: C H ROBINSON | 2736036101</v>
      </c>
      <c r="AI1567" t="str">
        <f t="shared" ca="1" si="312"/>
        <v>$K$1066</v>
      </c>
      <c r="AJ1567" s="8">
        <f t="shared" si="313"/>
        <v>1.6260162601626016E-3</v>
      </c>
      <c r="AK1567" s="7">
        <f t="shared" si="314"/>
        <v>-560</v>
      </c>
      <c r="AL1567" s="7" t="str">
        <f t="shared" ca="1" si="324"/>
        <v>b: C H ROBINSON | 6080335055</v>
      </c>
      <c r="AM1567" t="b">
        <f t="shared" si="315"/>
        <v>0</v>
      </c>
    </row>
    <row r="1568" spans="3:39" x14ac:dyDescent="0.3">
      <c r="C1568" s="1" t="s">
        <v>1551</v>
      </c>
      <c r="D1568" s="1" t="s">
        <v>1552</v>
      </c>
      <c r="E1568" s="1" t="s">
        <v>39</v>
      </c>
      <c r="F1568" s="1" t="s">
        <v>544</v>
      </c>
      <c r="G1568" s="1" t="s">
        <v>1553</v>
      </c>
      <c r="H1568" s="1" t="s">
        <v>66</v>
      </c>
      <c r="I1568" s="1" t="s">
        <v>255</v>
      </c>
      <c r="J1568" t="str">
        <f>TRIM(CONCATENATE(wiz[[#This Row],[SHIPPER..................]],wiz[[#This Row],[ZIP2..]],wiz[[#This Row],[ZIP3..]]))</f>
        <v>b: NATIONAL XPRESS LO| 1910139110</v>
      </c>
      <c r="K1568" s="1">
        <v>1</v>
      </c>
      <c r="L1568" s="1">
        <v>0.7</v>
      </c>
      <c r="M1568" s="1">
        <v>0.28000000000000003</v>
      </c>
      <c r="N1568" s="1">
        <v>1119</v>
      </c>
      <c r="O1568" s="1">
        <v>2.2599999999999998</v>
      </c>
      <c r="P1568" s="1">
        <v>53</v>
      </c>
      <c r="Q1568" s="1">
        <v>0.3</v>
      </c>
      <c r="R1568" s="1">
        <v>-3</v>
      </c>
      <c r="S1568" s="1">
        <v>-299</v>
      </c>
      <c r="T1568" s="1">
        <v>35</v>
      </c>
      <c r="U1568" s="1">
        <v>-343</v>
      </c>
      <c r="V1568" s="1">
        <v>-607</v>
      </c>
      <c r="W1568" s="1">
        <v>8831</v>
      </c>
      <c r="X1568" s="1">
        <v>19101</v>
      </c>
      <c r="Y1568" s="1">
        <v>39110</v>
      </c>
      <c r="Z1568" s="1">
        <v>0.76</v>
      </c>
      <c r="AA1568" s="6">
        <f t="shared" si="316"/>
        <v>1</v>
      </c>
      <c r="AB1568" s="6">
        <f t="shared" si="317"/>
        <v>-607</v>
      </c>
      <c r="AC1568" s="6">
        <f t="shared" si="318"/>
        <v>-607</v>
      </c>
      <c r="AD1568" s="6">
        <f t="shared" si="319"/>
        <v>-607</v>
      </c>
      <c r="AE1568" s="7">
        <f t="shared" si="320"/>
        <v>-607</v>
      </c>
      <c r="AF1568" t="str">
        <f t="shared" ca="1" si="321"/>
        <v>$V$1568</v>
      </c>
      <c r="AG1568" t="str">
        <f t="shared" ca="1" si="322"/>
        <v>$J$1568</v>
      </c>
      <c r="AH1568" t="str">
        <f t="shared" ca="1" si="323"/>
        <v>b: NATIONAL XPRESS LO| 1910139110</v>
      </c>
      <c r="AI1568" t="str">
        <f t="shared" ca="1" si="312"/>
        <v>$K$1568</v>
      </c>
      <c r="AJ1568" s="8">
        <f t="shared" si="313"/>
        <v>1</v>
      </c>
      <c r="AK1568" s="7">
        <f t="shared" si="314"/>
        <v>-607</v>
      </c>
      <c r="AL1568" s="7" t="str">
        <f t="shared" ca="1" si="324"/>
        <v>b: NATIONAL XPRESS LO| 1910139110</v>
      </c>
      <c r="AM1568" t="str">
        <f t="shared" si="315"/>
        <v>b: NATIONAL XPRESS LO| 1910139110</v>
      </c>
    </row>
    <row r="1569" spans="3:39" x14ac:dyDescent="0.3">
      <c r="C1569" s="1" t="s">
        <v>37</v>
      </c>
      <c r="D1569" s="1" t="s">
        <v>38</v>
      </c>
      <c r="E1569" s="1" t="s">
        <v>39</v>
      </c>
      <c r="F1569" s="1" t="s">
        <v>544</v>
      </c>
      <c r="G1569" s="1" t="s">
        <v>1553</v>
      </c>
      <c r="H1569" s="1" t="s">
        <v>68</v>
      </c>
      <c r="I1569" s="1" t="s">
        <v>85</v>
      </c>
      <c r="J1569" t="str">
        <f>TRIM(CONCATENATE(wiz[[#This Row],[SHIPPER..................]],wiz[[#This Row],[ZIP2..]],wiz[[#This Row],[ZIP3..]]))</f>
        <v>b: C H ROBINSON | 1910127292</v>
      </c>
      <c r="K1569" s="1">
        <v>1</v>
      </c>
      <c r="L1569" s="1">
        <v>1.18</v>
      </c>
      <c r="M1569" s="1">
        <v>0.28000000000000003</v>
      </c>
      <c r="N1569" s="1">
        <v>491</v>
      </c>
      <c r="O1569" s="1">
        <v>0.97</v>
      </c>
      <c r="P1569" s="1">
        <v>118</v>
      </c>
      <c r="Q1569" s="1">
        <v>0.35</v>
      </c>
      <c r="R1569" s="1">
        <v>9</v>
      </c>
      <c r="S1569" s="1">
        <v>-375</v>
      </c>
      <c r="T1569" s="1">
        <v>-1</v>
      </c>
      <c r="U1569" s="1">
        <v>207</v>
      </c>
      <c r="V1569" s="1">
        <v>-169</v>
      </c>
      <c r="W1569" s="1">
        <v>19971</v>
      </c>
      <c r="X1569" s="1">
        <v>19101</v>
      </c>
      <c r="Y1569" s="1">
        <v>27292</v>
      </c>
      <c r="Z1569" s="1">
        <v>1.24</v>
      </c>
      <c r="AA1569" s="6">
        <f t="shared" si="316"/>
        <v>615</v>
      </c>
      <c r="AB1569" s="6">
        <f t="shared" si="317"/>
        <v>-169</v>
      </c>
      <c r="AC1569" s="6">
        <f t="shared" si="318"/>
        <v>-122022</v>
      </c>
      <c r="AD1569" s="6">
        <f t="shared" si="319"/>
        <v>-198.40975609756097</v>
      </c>
      <c r="AE1569" s="7">
        <f t="shared" si="320"/>
        <v>-1118</v>
      </c>
      <c r="AF1569" t="str">
        <f t="shared" ca="1" si="321"/>
        <v>$V$1066</v>
      </c>
      <c r="AG1569" t="str">
        <f t="shared" ca="1" si="322"/>
        <v>$J$1066</v>
      </c>
      <c r="AH1569" t="str">
        <f t="shared" ca="1" si="323"/>
        <v>b: C H ROBINSON | 2736036101</v>
      </c>
      <c r="AI1569" t="str">
        <f t="shared" ca="1" si="312"/>
        <v>$K$1066</v>
      </c>
      <c r="AJ1569" s="8">
        <f t="shared" si="313"/>
        <v>1.6260162601626016E-3</v>
      </c>
      <c r="AK1569" s="7">
        <f t="shared" si="314"/>
        <v>-560</v>
      </c>
      <c r="AL1569" s="7" t="str">
        <f t="shared" ca="1" si="324"/>
        <v>b: C H ROBINSON | 6080335055</v>
      </c>
      <c r="AM1569" t="b">
        <f t="shared" si="315"/>
        <v>0</v>
      </c>
    </row>
    <row r="1570" spans="3:39" x14ac:dyDescent="0.3">
      <c r="C1570" s="1" t="s">
        <v>37</v>
      </c>
      <c r="D1570" s="1" t="s">
        <v>38</v>
      </c>
      <c r="E1570" s="1" t="s">
        <v>39</v>
      </c>
      <c r="F1570" s="1" t="s">
        <v>544</v>
      </c>
      <c r="G1570" s="1" t="s">
        <v>1554</v>
      </c>
      <c r="H1570" s="1" t="s">
        <v>140</v>
      </c>
      <c r="I1570" s="1" t="s">
        <v>1555</v>
      </c>
      <c r="J1570" t="str">
        <f>TRIM(CONCATENATE(wiz[[#This Row],[SHIPPER..................]],wiz[[#This Row],[ZIP2..]],wiz[[#This Row],[ZIP3..]]))</f>
        <v>b: C H ROBINSON | 1944653140</v>
      </c>
      <c r="K1570" s="1">
        <v>1</v>
      </c>
      <c r="L1570" s="1">
        <v>0.76</v>
      </c>
      <c r="M1570" s="1">
        <v>0.27</v>
      </c>
      <c r="N1570" s="1">
        <v>827</v>
      </c>
      <c r="O1570" s="1">
        <v>1.5</v>
      </c>
      <c r="P1570" s="1">
        <v>48</v>
      </c>
      <c r="Q1570" s="1">
        <v>0.25</v>
      </c>
      <c r="R1570" s="1">
        <v>145</v>
      </c>
      <c r="S1570" s="1">
        <v>-292</v>
      </c>
      <c r="T1570" s="1">
        <v>62</v>
      </c>
      <c r="U1570" s="1">
        <v>-72</v>
      </c>
      <c r="V1570" s="1">
        <v>-302</v>
      </c>
      <c r="W1570" s="1">
        <v>18040</v>
      </c>
      <c r="X1570" s="1">
        <v>19446</v>
      </c>
      <c r="Y1570" s="1">
        <v>53140</v>
      </c>
      <c r="Z1570" s="1">
        <v>0.81</v>
      </c>
      <c r="AA1570" s="6">
        <f t="shared" si="316"/>
        <v>615</v>
      </c>
      <c r="AB1570" s="6">
        <f t="shared" si="317"/>
        <v>-302</v>
      </c>
      <c r="AC1570" s="6">
        <f t="shared" si="318"/>
        <v>-122022</v>
      </c>
      <c r="AD1570" s="6">
        <f t="shared" si="319"/>
        <v>-198.40975609756097</v>
      </c>
      <c r="AE1570" s="7">
        <f t="shared" si="320"/>
        <v>-1118</v>
      </c>
      <c r="AF1570" t="str">
        <f t="shared" ca="1" si="321"/>
        <v>$V$1066</v>
      </c>
      <c r="AG1570" t="str">
        <f t="shared" ca="1" si="322"/>
        <v>$J$1066</v>
      </c>
      <c r="AH1570" t="str">
        <f t="shared" ca="1" si="323"/>
        <v>b: C H ROBINSON | 2736036101</v>
      </c>
      <c r="AI1570" t="str">
        <f t="shared" ca="1" si="312"/>
        <v>$K$1066</v>
      </c>
      <c r="AJ1570" s="8">
        <f t="shared" si="313"/>
        <v>1.6260162601626016E-3</v>
      </c>
      <c r="AK1570" s="7">
        <f t="shared" si="314"/>
        <v>-560</v>
      </c>
      <c r="AL1570" s="7" t="str">
        <f t="shared" ca="1" si="324"/>
        <v>b: C H ROBINSON | 6080335055</v>
      </c>
      <c r="AM1570" t="b">
        <f t="shared" si="315"/>
        <v>0</v>
      </c>
    </row>
    <row r="1571" spans="3:39" x14ac:dyDescent="0.3">
      <c r="C1571" s="1" t="s">
        <v>37</v>
      </c>
      <c r="D1571" s="1" t="s">
        <v>38</v>
      </c>
      <c r="E1571" s="1" t="s">
        <v>39</v>
      </c>
      <c r="F1571" s="1" t="s">
        <v>544</v>
      </c>
      <c r="G1571" s="1" t="s">
        <v>1556</v>
      </c>
      <c r="H1571" s="1" t="s">
        <v>50</v>
      </c>
      <c r="I1571" s="1" t="s">
        <v>828</v>
      </c>
      <c r="J1571" t="str">
        <f>TRIM(CONCATENATE(wiz[[#This Row],[SHIPPER..................]],wiz[[#This Row],[ZIP2..]],wiz[[#This Row],[ZIP3..]]))</f>
        <v>b: C H ROBINSON | 1502130080</v>
      </c>
      <c r="K1571" s="1">
        <v>1</v>
      </c>
      <c r="L1571" s="1">
        <v>1.1200000000000001</v>
      </c>
      <c r="M1571" s="1">
        <v>0.28000000000000003</v>
      </c>
      <c r="N1571" s="1">
        <v>662</v>
      </c>
      <c r="O1571" s="1">
        <v>1.39</v>
      </c>
      <c r="P1571" s="1">
        <v>129</v>
      </c>
      <c r="Q1571" s="1">
        <v>0.35</v>
      </c>
      <c r="R1571" s="1">
        <v>-29</v>
      </c>
      <c r="S1571" s="1">
        <v>-500</v>
      </c>
      <c r="T1571" s="1">
        <v>0</v>
      </c>
      <c r="U1571" s="1">
        <v>-66</v>
      </c>
      <c r="V1571" s="1">
        <v>-566</v>
      </c>
      <c r="W1571" s="1">
        <v>43055</v>
      </c>
      <c r="X1571" s="1">
        <v>15021</v>
      </c>
      <c r="Y1571" s="1">
        <v>30080</v>
      </c>
      <c r="Z1571" s="1">
        <v>1.18</v>
      </c>
      <c r="AA1571" s="6">
        <f t="shared" si="316"/>
        <v>615</v>
      </c>
      <c r="AB1571" s="6">
        <f t="shared" si="317"/>
        <v>-566</v>
      </c>
      <c r="AC1571" s="6">
        <f t="shared" si="318"/>
        <v>-122022</v>
      </c>
      <c r="AD1571" s="6">
        <f t="shared" si="319"/>
        <v>-198.40975609756097</v>
      </c>
      <c r="AE1571" s="7">
        <f t="shared" si="320"/>
        <v>-1118</v>
      </c>
      <c r="AF1571" t="str">
        <f t="shared" ca="1" si="321"/>
        <v>$V$1066</v>
      </c>
      <c r="AG1571" t="str">
        <f t="shared" ca="1" si="322"/>
        <v>$J$1066</v>
      </c>
      <c r="AH1571" t="str">
        <f t="shared" ca="1" si="323"/>
        <v>b: C H ROBINSON | 2736036101</v>
      </c>
      <c r="AI1571" t="str">
        <f t="shared" ca="1" si="312"/>
        <v>$K$1066</v>
      </c>
      <c r="AJ1571" s="8">
        <f t="shared" si="313"/>
        <v>1.6260162601626016E-3</v>
      </c>
      <c r="AK1571" s="7">
        <f t="shared" si="314"/>
        <v>-560</v>
      </c>
      <c r="AL1571" s="7" t="str">
        <f t="shared" ca="1" si="324"/>
        <v>b: C H ROBINSON | 6080335055</v>
      </c>
      <c r="AM1571" t="b">
        <f t="shared" si="315"/>
        <v>0</v>
      </c>
    </row>
    <row r="1572" spans="3:39" x14ac:dyDescent="0.3">
      <c r="C1572" s="1" t="s">
        <v>37</v>
      </c>
      <c r="D1572" s="1" t="s">
        <v>38</v>
      </c>
      <c r="E1572" s="1" t="s">
        <v>39</v>
      </c>
      <c r="F1572" s="1" t="s">
        <v>544</v>
      </c>
      <c r="G1572" s="1" t="s">
        <v>1557</v>
      </c>
      <c r="H1572" s="1" t="s">
        <v>50</v>
      </c>
      <c r="I1572" s="1" t="s">
        <v>543</v>
      </c>
      <c r="J1572" t="str">
        <f>TRIM(CONCATENATE(wiz[[#This Row],[SHIPPER..................]],wiz[[#This Row],[ZIP2..]],wiz[[#This Row],[ZIP3..]]))</f>
        <v>b: C H ROBINSON | 1567930174</v>
      </c>
      <c r="K1572" s="1">
        <v>1</v>
      </c>
      <c r="L1572" s="1">
        <v>0.92</v>
      </c>
      <c r="M1572" s="1">
        <v>0.28000000000000003</v>
      </c>
      <c r="N1572" s="1">
        <v>622</v>
      </c>
      <c r="O1572" s="1">
        <v>1.88</v>
      </c>
      <c r="P1572" s="1">
        <v>88</v>
      </c>
      <c r="Q1572" s="1">
        <v>0.3</v>
      </c>
      <c r="R1572" s="1">
        <v>-1</v>
      </c>
      <c r="S1572" s="1">
        <v>-52</v>
      </c>
      <c r="T1572" s="1">
        <v>-158</v>
      </c>
      <c r="U1572" s="1">
        <v>-254</v>
      </c>
      <c r="V1572" s="1">
        <v>-464</v>
      </c>
      <c r="W1572" s="1">
        <v>21501</v>
      </c>
      <c r="X1572" s="1">
        <v>15679</v>
      </c>
      <c r="Y1572" s="1">
        <v>30174</v>
      </c>
      <c r="Z1572" s="1">
        <v>0.98</v>
      </c>
      <c r="AA1572" s="6">
        <f t="shared" si="316"/>
        <v>615</v>
      </c>
      <c r="AB1572" s="6">
        <f t="shared" si="317"/>
        <v>-464</v>
      </c>
      <c r="AC1572" s="6">
        <f t="shared" si="318"/>
        <v>-122022</v>
      </c>
      <c r="AD1572" s="6">
        <f t="shared" si="319"/>
        <v>-198.40975609756097</v>
      </c>
      <c r="AE1572" s="7">
        <f t="shared" si="320"/>
        <v>-1118</v>
      </c>
      <c r="AF1572" t="str">
        <f t="shared" ca="1" si="321"/>
        <v>$V$1066</v>
      </c>
      <c r="AG1572" t="str">
        <f t="shared" ca="1" si="322"/>
        <v>$J$1066</v>
      </c>
      <c r="AH1572" t="str">
        <f t="shared" ca="1" si="323"/>
        <v>b: C H ROBINSON | 2736036101</v>
      </c>
      <c r="AI1572" t="str">
        <f t="shared" ca="1" si="312"/>
        <v>$K$1066</v>
      </c>
      <c r="AJ1572" s="8">
        <f t="shared" si="313"/>
        <v>1.6260162601626016E-3</v>
      </c>
      <c r="AK1572" s="7">
        <f t="shared" si="314"/>
        <v>-560</v>
      </c>
      <c r="AL1572" s="7" t="str">
        <f t="shared" ca="1" si="324"/>
        <v>b: C H ROBINSON | 6080335055</v>
      </c>
      <c r="AM1572" t="b">
        <f t="shared" si="315"/>
        <v>0</v>
      </c>
    </row>
    <row r="1573" spans="3:39" x14ac:dyDescent="0.3">
      <c r="C1573" s="1" t="s">
        <v>37</v>
      </c>
      <c r="D1573" s="1" t="s">
        <v>38</v>
      </c>
      <c r="E1573" s="1" t="s">
        <v>39</v>
      </c>
      <c r="F1573" s="1" t="s">
        <v>544</v>
      </c>
      <c r="G1573" s="1" t="s">
        <v>1558</v>
      </c>
      <c r="H1573" s="1" t="s">
        <v>50</v>
      </c>
      <c r="I1573" s="1" t="s">
        <v>563</v>
      </c>
      <c r="J1573" t="str">
        <f>TRIM(CONCATENATE(wiz[[#This Row],[SHIPPER..................]],wiz[[#This Row],[ZIP2..]],wiz[[#This Row],[ZIP3..]]))</f>
        <v>b: C H ROBINSON | 1511031320</v>
      </c>
      <c r="K1573" s="1">
        <v>1</v>
      </c>
      <c r="L1573" s="1">
        <v>1.4</v>
      </c>
      <c r="M1573" s="1">
        <v>0.28000000000000003</v>
      </c>
      <c r="N1573" s="1">
        <v>712</v>
      </c>
      <c r="O1573" s="1">
        <v>2.17</v>
      </c>
      <c r="P1573" s="1">
        <v>117</v>
      </c>
      <c r="Q1573" s="1">
        <v>0.35</v>
      </c>
      <c r="R1573" s="1">
        <v>-17</v>
      </c>
      <c r="S1573" s="1">
        <v>-445</v>
      </c>
      <c r="T1573" s="1">
        <v>-133</v>
      </c>
      <c r="U1573" s="1">
        <v>-39</v>
      </c>
      <c r="V1573" s="1">
        <v>-617</v>
      </c>
      <c r="W1573" s="1">
        <v>26416</v>
      </c>
      <c r="X1573" s="1">
        <v>15110</v>
      </c>
      <c r="Y1573" s="1">
        <v>31320</v>
      </c>
      <c r="Z1573" s="1">
        <v>1.46</v>
      </c>
      <c r="AA1573" s="6">
        <f t="shared" si="316"/>
        <v>615</v>
      </c>
      <c r="AB1573" s="6">
        <f t="shared" si="317"/>
        <v>-617</v>
      </c>
      <c r="AC1573" s="6">
        <f t="shared" si="318"/>
        <v>-122022</v>
      </c>
      <c r="AD1573" s="6">
        <f t="shared" si="319"/>
        <v>-198.40975609756097</v>
      </c>
      <c r="AE1573" s="7">
        <f t="shared" si="320"/>
        <v>-1118</v>
      </c>
      <c r="AF1573" t="str">
        <f t="shared" ca="1" si="321"/>
        <v>$V$1066</v>
      </c>
      <c r="AG1573" t="str">
        <f t="shared" ca="1" si="322"/>
        <v>$J$1066</v>
      </c>
      <c r="AH1573" t="str">
        <f t="shared" ca="1" si="323"/>
        <v>b: C H ROBINSON | 2736036101</v>
      </c>
      <c r="AI1573" t="str">
        <f t="shared" ca="1" si="312"/>
        <v>$K$1066</v>
      </c>
      <c r="AJ1573" s="8">
        <f t="shared" si="313"/>
        <v>1.6260162601626016E-3</v>
      </c>
      <c r="AK1573" s="7">
        <f t="shared" si="314"/>
        <v>-560</v>
      </c>
      <c r="AL1573" s="7" t="str">
        <f t="shared" ca="1" si="324"/>
        <v>b: C H ROBINSON | 6080335055</v>
      </c>
      <c r="AM1573" t="b">
        <f t="shared" si="315"/>
        <v>0</v>
      </c>
    </row>
    <row r="1574" spans="3:39" x14ac:dyDescent="0.3">
      <c r="C1574" s="1" t="s">
        <v>37</v>
      </c>
      <c r="D1574" s="1" t="s">
        <v>38</v>
      </c>
      <c r="E1574" s="1" t="s">
        <v>39</v>
      </c>
      <c r="F1574" s="1" t="s">
        <v>544</v>
      </c>
      <c r="G1574" s="1" t="s">
        <v>1559</v>
      </c>
      <c r="H1574" s="1" t="s">
        <v>44</v>
      </c>
      <c r="I1574" s="1" t="s">
        <v>209</v>
      </c>
      <c r="J1574" t="str">
        <f>TRIM(CONCATENATE(wiz[[#This Row],[SHIPPER..................]],wiz[[#This Row],[ZIP2..]],wiz[[#This Row],[ZIP3..]]))</f>
        <v>b: C H ROBINSON | 1563142101</v>
      </c>
      <c r="K1574" s="1">
        <v>1</v>
      </c>
      <c r="L1574" s="1">
        <v>1.21</v>
      </c>
      <c r="M1574" s="1">
        <v>0.27</v>
      </c>
      <c r="N1574" s="1">
        <v>523</v>
      </c>
      <c r="O1574" s="1">
        <v>0.92</v>
      </c>
      <c r="P1574" s="1">
        <v>31</v>
      </c>
      <c r="Q1574" s="1">
        <v>0.25</v>
      </c>
      <c r="R1574" s="1">
        <v>-24</v>
      </c>
      <c r="S1574" s="1">
        <v>0</v>
      </c>
      <c r="T1574" s="1">
        <v>29</v>
      </c>
      <c r="U1574" s="1">
        <v>88</v>
      </c>
      <c r="V1574" s="1">
        <v>117</v>
      </c>
      <c r="W1574" s="1">
        <v>15478</v>
      </c>
      <c r="X1574" s="1">
        <v>15631</v>
      </c>
      <c r="Y1574" s="1">
        <v>42101</v>
      </c>
      <c r="Z1574" s="1">
        <v>1.26</v>
      </c>
      <c r="AA1574" s="6">
        <f t="shared" si="316"/>
        <v>615</v>
      </c>
      <c r="AB1574" s="6">
        <f t="shared" si="317"/>
        <v>117</v>
      </c>
      <c r="AC1574" s="6">
        <f t="shared" si="318"/>
        <v>-122022</v>
      </c>
      <c r="AD1574" s="6">
        <f t="shared" si="319"/>
        <v>-198.40975609756097</v>
      </c>
      <c r="AE1574" s="7">
        <f t="shared" si="320"/>
        <v>-1118</v>
      </c>
      <c r="AF1574" t="str">
        <f t="shared" ca="1" si="321"/>
        <v>$V$1066</v>
      </c>
      <c r="AG1574" t="str">
        <f t="shared" ca="1" si="322"/>
        <v>$J$1066</v>
      </c>
      <c r="AH1574" t="str">
        <f t="shared" ca="1" si="323"/>
        <v>b: C H ROBINSON | 2736036101</v>
      </c>
      <c r="AI1574" t="str">
        <f t="shared" ca="1" si="312"/>
        <v>$K$1066</v>
      </c>
      <c r="AJ1574" s="8">
        <f t="shared" si="313"/>
        <v>1.6260162601626016E-3</v>
      </c>
      <c r="AK1574" s="7">
        <f t="shared" si="314"/>
        <v>-560</v>
      </c>
      <c r="AL1574" s="7" t="str">
        <f t="shared" ca="1" si="324"/>
        <v>b: C H ROBINSON | 6080335055</v>
      </c>
      <c r="AM1574" t="b">
        <f t="shared" si="315"/>
        <v>0</v>
      </c>
    </row>
    <row r="1575" spans="3:39" x14ac:dyDescent="0.3">
      <c r="C1575" s="1" t="s">
        <v>210</v>
      </c>
      <c r="D1575" s="1" t="s">
        <v>211</v>
      </c>
      <c r="E1575" s="1" t="s">
        <v>39</v>
      </c>
      <c r="F1575" s="1" t="s">
        <v>544</v>
      </c>
      <c r="G1575" s="1" t="s">
        <v>1560</v>
      </c>
      <c r="H1575" s="1" t="s">
        <v>44</v>
      </c>
      <c r="I1575" s="1" t="s">
        <v>965</v>
      </c>
      <c r="J1575" t="str">
        <f>TRIM(CONCATENATE(wiz[[#This Row],[SHIPPER..................]],wiz[[#This Row],[ZIP2..]],wiz[[#This Row],[ZIP3..]]))</f>
        <v>b: ECHO GLOBAL LOGIST| 1565041022</v>
      </c>
      <c r="K1575" s="1">
        <v>1</v>
      </c>
      <c r="L1575" s="1">
        <v>1.56</v>
      </c>
      <c r="M1575" s="1">
        <v>0.28000000000000003</v>
      </c>
      <c r="N1575" s="1">
        <v>327</v>
      </c>
      <c r="O1575" s="1">
        <v>0.88</v>
      </c>
      <c r="P1575" s="1">
        <v>105</v>
      </c>
      <c r="Q1575" s="1">
        <v>0.35</v>
      </c>
      <c r="R1575" s="1">
        <v>-15</v>
      </c>
      <c r="S1575" s="1">
        <v>-430</v>
      </c>
      <c r="T1575" s="1">
        <v>-11</v>
      </c>
      <c r="U1575" s="1">
        <v>110</v>
      </c>
      <c r="V1575" s="1">
        <v>-331</v>
      </c>
      <c r="W1575" s="1">
        <v>26416</v>
      </c>
      <c r="X1575" s="1">
        <v>15650</v>
      </c>
      <c r="Y1575" s="1">
        <v>41022</v>
      </c>
      <c r="Z1575" s="1">
        <v>1.62</v>
      </c>
      <c r="AA1575" s="6">
        <f t="shared" si="316"/>
        <v>94</v>
      </c>
      <c r="AB1575" s="6">
        <f t="shared" si="317"/>
        <v>-331</v>
      </c>
      <c r="AC1575" s="6">
        <f t="shared" si="318"/>
        <v>1157</v>
      </c>
      <c r="AD1575" s="6">
        <f t="shared" si="319"/>
        <v>12.308510638297872</v>
      </c>
      <c r="AE1575" s="7">
        <f t="shared" si="320"/>
        <v>-816</v>
      </c>
      <c r="AF1575" t="str">
        <f t="shared" ca="1" si="321"/>
        <v>$V$921</v>
      </c>
      <c r="AG1575" t="str">
        <f t="shared" ca="1" si="322"/>
        <v>$J$921</v>
      </c>
      <c r="AH1575" t="str">
        <f t="shared" ca="1" si="323"/>
        <v>b: ECHO GLOBAL LOGIST| 5503315639</v>
      </c>
      <c r="AI1575" t="str">
        <f t="shared" ca="1" si="312"/>
        <v>$K$921</v>
      </c>
      <c r="AJ1575" s="8">
        <f t="shared" si="313"/>
        <v>1.0638297872340425E-2</v>
      </c>
      <c r="AK1575" s="7">
        <f t="shared" si="314"/>
        <v>-71</v>
      </c>
      <c r="AL1575" s="7" t="str">
        <f t="shared" ca="1" si="324"/>
        <v>b: ECHO GLOBAL LOGIST| 5632053201</v>
      </c>
      <c r="AM1575" t="b">
        <f t="shared" si="315"/>
        <v>0</v>
      </c>
    </row>
    <row r="1576" spans="3:39" x14ac:dyDescent="0.3">
      <c r="C1576" s="1" t="s">
        <v>677</v>
      </c>
      <c r="D1576" s="1" t="s">
        <v>678</v>
      </c>
      <c r="E1576" s="1" t="s">
        <v>39</v>
      </c>
      <c r="F1576" s="1" t="s">
        <v>87</v>
      </c>
      <c r="G1576" s="1" t="s">
        <v>1561</v>
      </c>
      <c r="H1576" s="1" t="s">
        <v>44</v>
      </c>
      <c r="I1576" s="1" t="s">
        <v>85</v>
      </c>
      <c r="J1576" t="str">
        <f>TRIM(CONCATENATE(wiz[[#This Row],[SHIPPER..................]],wiz[[#This Row],[ZIP2..]],wiz[[#This Row],[ZIP3..]]))</f>
        <v>b: TRANSFIX | 4393540501</v>
      </c>
      <c r="K1576" s="1">
        <v>1</v>
      </c>
      <c r="L1576" s="1">
        <v>1.56</v>
      </c>
      <c r="M1576" s="1">
        <v>0.27</v>
      </c>
      <c r="N1576" s="1">
        <v>311</v>
      </c>
      <c r="O1576" s="1">
        <v>0.41</v>
      </c>
      <c r="P1576" s="1">
        <v>112</v>
      </c>
      <c r="Q1576" s="1">
        <v>0.35</v>
      </c>
      <c r="R1576" s="1">
        <v>-18</v>
      </c>
      <c r="S1576" s="1">
        <v>-439</v>
      </c>
      <c r="T1576" s="1">
        <v>100</v>
      </c>
      <c r="U1576" s="1">
        <v>62</v>
      </c>
      <c r="V1576" s="1">
        <v>-277</v>
      </c>
      <c r="W1576" s="1">
        <v>26301</v>
      </c>
      <c r="X1576" s="1">
        <v>43935</v>
      </c>
      <c r="Y1576" s="1">
        <v>40501</v>
      </c>
      <c r="Z1576" s="1">
        <v>1.61</v>
      </c>
      <c r="AA1576" s="6">
        <f t="shared" si="316"/>
        <v>10</v>
      </c>
      <c r="AB1576" s="6">
        <f t="shared" si="317"/>
        <v>-277</v>
      </c>
      <c r="AC1576" s="6">
        <f t="shared" si="318"/>
        <v>-508</v>
      </c>
      <c r="AD1576" s="6">
        <f t="shared" si="319"/>
        <v>-50.8</v>
      </c>
      <c r="AE1576" s="7">
        <f t="shared" si="320"/>
        <v>-457</v>
      </c>
      <c r="AF1576" t="str">
        <f t="shared" ca="1" si="321"/>
        <v>$V$1099</v>
      </c>
      <c r="AG1576" t="str">
        <f t="shared" ca="1" si="322"/>
        <v>$J$1099</v>
      </c>
      <c r="AH1576" t="str">
        <f t="shared" ca="1" si="323"/>
        <v>b: TRANSFIX | 2811535020</v>
      </c>
      <c r="AI1576" t="str">
        <f t="shared" ca="1" si="312"/>
        <v>$K$1099</v>
      </c>
      <c r="AJ1576" s="8">
        <f t="shared" si="313"/>
        <v>0.1</v>
      </c>
      <c r="AK1576" s="7">
        <f t="shared" si="314"/>
        <v>-457</v>
      </c>
      <c r="AL1576" s="7" t="str">
        <f t="shared" ca="1" si="324"/>
        <v>b: TRANSFIX | 2811535020</v>
      </c>
      <c r="AM1576" t="b">
        <f t="shared" si="315"/>
        <v>0</v>
      </c>
    </row>
    <row r="1577" spans="3:39" x14ac:dyDescent="0.3">
      <c r="C1577" s="1" t="s">
        <v>37</v>
      </c>
      <c r="D1577" s="1" t="s">
        <v>38</v>
      </c>
      <c r="E1577" s="1" t="s">
        <v>39</v>
      </c>
      <c r="F1577" s="1" t="s">
        <v>87</v>
      </c>
      <c r="G1577" s="1" t="s">
        <v>1562</v>
      </c>
      <c r="H1577" s="1" t="s">
        <v>70</v>
      </c>
      <c r="I1577" s="1" t="s">
        <v>75</v>
      </c>
      <c r="J1577" t="str">
        <f>TRIM(CONCATENATE(wiz[[#This Row],[SHIPPER..................]],wiz[[#This Row],[ZIP2..]],wiz[[#This Row],[ZIP3..]]))</f>
        <v>b: C H ROBINSON | 4394738101</v>
      </c>
      <c r="K1577" s="1">
        <v>1</v>
      </c>
      <c r="L1577" s="1">
        <v>1.08</v>
      </c>
      <c r="M1577" s="1">
        <v>0.27</v>
      </c>
      <c r="N1577" s="1">
        <v>706</v>
      </c>
      <c r="O1577" s="1">
        <v>1.61</v>
      </c>
      <c r="P1577" s="1">
        <v>138</v>
      </c>
      <c r="Q1577" s="1">
        <v>0.35</v>
      </c>
      <c r="R1577" s="1">
        <v>-42</v>
      </c>
      <c r="S1577" s="1">
        <v>-500</v>
      </c>
      <c r="T1577" s="1">
        <v>0</v>
      </c>
      <c r="U1577" s="1">
        <v>135</v>
      </c>
      <c r="V1577" s="1">
        <v>-365</v>
      </c>
      <c r="W1577" s="1">
        <v>43123</v>
      </c>
      <c r="X1577" s="1">
        <v>43947</v>
      </c>
      <c r="Y1577" s="1">
        <v>38101</v>
      </c>
      <c r="Z1577" s="1">
        <v>1.1299999999999999</v>
      </c>
      <c r="AA1577" s="6">
        <f t="shared" si="316"/>
        <v>615</v>
      </c>
      <c r="AB1577" s="6">
        <f t="shared" si="317"/>
        <v>-365</v>
      </c>
      <c r="AC1577" s="6">
        <f t="shared" si="318"/>
        <v>-122022</v>
      </c>
      <c r="AD1577" s="6">
        <f t="shared" si="319"/>
        <v>-198.40975609756097</v>
      </c>
      <c r="AE1577" s="7">
        <f t="shared" si="320"/>
        <v>-1118</v>
      </c>
      <c r="AF1577" t="str">
        <f t="shared" ca="1" si="321"/>
        <v>$V$1066</v>
      </c>
      <c r="AG1577" t="str">
        <f t="shared" ca="1" si="322"/>
        <v>$J$1066</v>
      </c>
      <c r="AH1577" t="str">
        <f t="shared" ca="1" si="323"/>
        <v>b: C H ROBINSON | 2736036101</v>
      </c>
      <c r="AI1577" t="str">
        <f t="shared" ca="1" si="312"/>
        <v>$K$1066</v>
      </c>
      <c r="AJ1577" s="8">
        <f t="shared" si="313"/>
        <v>1.6260162601626016E-3</v>
      </c>
      <c r="AK1577" s="7">
        <f t="shared" si="314"/>
        <v>-560</v>
      </c>
      <c r="AL1577" s="7" t="str">
        <f t="shared" ca="1" si="324"/>
        <v>b: C H ROBINSON | 6080335055</v>
      </c>
      <c r="AM1577" t="b">
        <f t="shared" si="315"/>
        <v>0</v>
      </c>
    </row>
    <row r="1578" spans="3:39" x14ac:dyDescent="0.3">
      <c r="C1578" s="1" t="s">
        <v>37</v>
      </c>
      <c r="D1578" s="1" t="s">
        <v>38</v>
      </c>
      <c r="E1578" s="1" t="s">
        <v>39</v>
      </c>
      <c r="F1578" s="1" t="s">
        <v>544</v>
      </c>
      <c r="G1578" s="1" t="s">
        <v>1563</v>
      </c>
      <c r="H1578" s="1" t="s">
        <v>40</v>
      </c>
      <c r="I1578" s="1" t="s">
        <v>320</v>
      </c>
      <c r="J1578" t="str">
        <f>TRIM(CONCATENATE(wiz[[#This Row],[SHIPPER..................]],wiz[[#This Row],[ZIP2..]],wiz[[#This Row],[ZIP3..]]))</f>
        <v>b: C H ROBINSON | 1960135111</v>
      </c>
      <c r="K1578" s="1">
        <v>2</v>
      </c>
      <c r="L1578" s="1">
        <v>0.95</v>
      </c>
      <c r="M1578" s="1">
        <v>0.28000000000000003</v>
      </c>
      <c r="N1578" s="1">
        <v>873</v>
      </c>
      <c r="O1578" s="1">
        <v>1.8</v>
      </c>
      <c r="P1578" s="1">
        <v>25</v>
      </c>
      <c r="Q1578" s="1">
        <v>0.25</v>
      </c>
      <c r="R1578" s="1">
        <v>-19</v>
      </c>
      <c r="S1578" s="1">
        <v>-8</v>
      </c>
      <c r="T1578" s="1">
        <v>-29</v>
      </c>
      <c r="U1578" s="1">
        <v>-171</v>
      </c>
      <c r="V1578" s="1">
        <v>-208</v>
      </c>
      <c r="W1578" s="1">
        <v>18031</v>
      </c>
      <c r="X1578" s="1">
        <v>19601</v>
      </c>
      <c r="Y1578" s="1">
        <v>35111</v>
      </c>
      <c r="Z1578" s="1">
        <v>1.01</v>
      </c>
      <c r="AA1578" s="6">
        <f t="shared" si="316"/>
        <v>615</v>
      </c>
      <c r="AB1578" s="6">
        <f t="shared" si="317"/>
        <v>-416</v>
      </c>
      <c r="AC1578" s="6">
        <f t="shared" si="318"/>
        <v>-122022</v>
      </c>
      <c r="AD1578" s="6">
        <f t="shared" si="319"/>
        <v>-198.40975609756097</v>
      </c>
      <c r="AE1578" s="7">
        <f t="shared" si="320"/>
        <v>-1118</v>
      </c>
      <c r="AF1578" t="str">
        <f t="shared" ca="1" si="321"/>
        <v>$V$1066</v>
      </c>
      <c r="AG1578" t="str">
        <f t="shared" ca="1" si="322"/>
        <v>$J$1066</v>
      </c>
      <c r="AH1578" t="str">
        <f t="shared" ca="1" si="323"/>
        <v>b: C H ROBINSON | 2736036101</v>
      </c>
      <c r="AI1578" t="str">
        <f t="shared" ca="1" si="312"/>
        <v>$K$1066</v>
      </c>
      <c r="AJ1578" s="8">
        <f t="shared" si="313"/>
        <v>3.2520325203252032E-3</v>
      </c>
      <c r="AK1578" s="7">
        <f t="shared" si="314"/>
        <v>-560</v>
      </c>
      <c r="AL1578" s="7" t="str">
        <f t="shared" ca="1" si="324"/>
        <v>b: C H ROBINSON | 6080335055</v>
      </c>
      <c r="AM1578" t="b">
        <f t="shared" si="315"/>
        <v>0</v>
      </c>
    </row>
    <row r="1579" spans="3:39" x14ac:dyDescent="0.3">
      <c r="C1579" s="1" t="s">
        <v>1564</v>
      </c>
      <c r="D1579" s="1" t="s">
        <v>1565</v>
      </c>
      <c r="E1579" s="1" t="s">
        <v>39</v>
      </c>
      <c r="F1579" s="1" t="s">
        <v>544</v>
      </c>
      <c r="G1579" s="1" t="s">
        <v>1566</v>
      </c>
      <c r="H1579" s="1" t="s">
        <v>40</v>
      </c>
      <c r="I1579" s="1" t="s">
        <v>916</v>
      </c>
      <c r="J1579" t="str">
        <f>TRIM(CONCATENATE(wiz[[#This Row],[SHIPPER..................]],wiz[[#This Row],[ZIP2..]],wiz[[#This Row],[ZIP3..]]))</f>
        <v>b: REHMANN TRANSPORTA| 1810135020</v>
      </c>
      <c r="K1579" s="1">
        <v>1</v>
      </c>
      <c r="L1579" s="1">
        <v>1.3</v>
      </c>
      <c r="M1579" s="1">
        <v>0.27</v>
      </c>
      <c r="N1579" s="1">
        <v>890</v>
      </c>
      <c r="O1579" s="1">
        <v>1.68</v>
      </c>
      <c r="P1579" s="1">
        <v>18</v>
      </c>
      <c r="Q1579" s="1">
        <v>0.25</v>
      </c>
      <c r="R1579" s="1">
        <v>-54</v>
      </c>
      <c r="S1579" s="1">
        <v>1</v>
      </c>
      <c r="T1579" s="1">
        <v>0</v>
      </c>
      <c r="U1579" s="1">
        <v>175</v>
      </c>
      <c r="V1579" s="1">
        <v>176</v>
      </c>
      <c r="W1579" s="1">
        <v>18040</v>
      </c>
      <c r="X1579" s="1">
        <v>18101</v>
      </c>
      <c r="Y1579" s="1">
        <v>35020</v>
      </c>
      <c r="Z1579" s="1">
        <v>1.35</v>
      </c>
      <c r="AA1579" s="6">
        <f t="shared" si="316"/>
        <v>1</v>
      </c>
      <c r="AB1579" s="6">
        <f t="shared" si="317"/>
        <v>176</v>
      </c>
      <c r="AC1579" s="6">
        <f t="shared" si="318"/>
        <v>176</v>
      </c>
      <c r="AD1579" s="6">
        <f t="shared" si="319"/>
        <v>176</v>
      </c>
      <c r="AE1579" s="7">
        <f t="shared" si="320"/>
        <v>176</v>
      </c>
      <c r="AF1579" t="str">
        <f t="shared" ca="1" si="321"/>
        <v>$V$254</v>
      </c>
      <c r="AG1579" t="str">
        <f t="shared" ca="1" si="322"/>
        <v>$J$254</v>
      </c>
      <c r="AH1579" t="str">
        <f t="shared" ca="1" si="323"/>
        <v>b: SCHNEIDER LOGISTIC| 3026838610</v>
      </c>
      <c r="AI1579" t="str">
        <f t="shared" ca="1" si="312"/>
        <v>$K$254</v>
      </c>
      <c r="AJ1579" s="8">
        <f t="shared" si="313"/>
        <v>1</v>
      </c>
      <c r="AK1579" s="7">
        <f t="shared" si="314"/>
        <v>176</v>
      </c>
      <c r="AL1579" s="7" t="str">
        <f t="shared" ca="1" si="324"/>
        <v>b: SCHNEIDER LOGISTIC| 3026838610</v>
      </c>
      <c r="AM1579" t="str">
        <f t="shared" si="315"/>
        <v>b: REHMANN TRANSPORTA| 1810135020</v>
      </c>
    </row>
    <row r="1580" spans="3:39" x14ac:dyDescent="0.3">
      <c r="C1580" s="1" t="s">
        <v>37</v>
      </c>
      <c r="D1580" s="1" t="s">
        <v>38</v>
      </c>
      <c r="E1580" s="1" t="s">
        <v>39</v>
      </c>
      <c r="F1580" s="1" t="s">
        <v>544</v>
      </c>
      <c r="G1580" s="1" t="s">
        <v>1567</v>
      </c>
      <c r="H1580" s="1" t="s">
        <v>50</v>
      </c>
      <c r="I1580" s="1" t="s">
        <v>360</v>
      </c>
      <c r="J1580" t="str">
        <f>TRIM(CONCATENATE(wiz[[#This Row],[SHIPPER..................]],wiz[[#This Row],[ZIP2..]],wiz[[#This Row],[ZIP3..]]))</f>
        <v>b: C H ROBINSON | 1801130272</v>
      </c>
      <c r="K1580" s="1">
        <v>1</v>
      </c>
      <c r="L1580" s="1">
        <v>0.96</v>
      </c>
      <c r="M1580" s="1">
        <v>0.28000000000000003</v>
      </c>
      <c r="N1580" s="1">
        <v>809</v>
      </c>
      <c r="O1580" s="1">
        <v>1.75</v>
      </c>
      <c r="P1580" s="1">
        <v>3</v>
      </c>
      <c r="Q1580" s="1">
        <v>0.25</v>
      </c>
      <c r="R1580" s="1">
        <v>-57</v>
      </c>
      <c r="S1580" s="1">
        <v>20</v>
      </c>
      <c r="T1580" s="1">
        <v>3</v>
      </c>
      <c r="U1580" s="1">
        <v>-12</v>
      </c>
      <c r="V1580" s="1">
        <v>11</v>
      </c>
      <c r="W1580" s="1">
        <v>18031</v>
      </c>
      <c r="X1580" s="1">
        <v>18011</v>
      </c>
      <c r="Y1580" s="1">
        <v>30272</v>
      </c>
      <c r="Z1580" s="1">
        <v>1.02</v>
      </c>
      <c r="AA1580" s="6">
        <f t="shared" si="316"/>
        <v>615</v>
      </c>
      <c r="AB1580" s="6">
        <f t="shared" si="317"/>
        <v>11</v>
      </c>
      <c r="AC1580" s="6">
        <f t="shared" si="318"/>
        <v>-122022</v>
      </c>
      <c r="AD1580" s="6">
        <f t="shared" si="319"/>
        <v>-198.40975609756097</v>
      </c>
      <c r="AE1580" s="7">
        <f t="shared" si="320"/>
        <v>-1118</v>
      </c>
      <c r="AF1580" t="str">
        <f t="shared" ca="1" si="321"/>
        <v>$V$1066</v>
      </c>
      <c r="AG1580" t="str">
        <f t="shared" ca="1" si="322"/>
        <v>$J$1066</v>
      </c>
      <c r="AH1580" t="str">
        <f t="shared" ca="1" si="323"/>
        <v>b: C H ROBINSON | 2736036101</v>
      </c>
      <c r="AI1580" t="str">
        <f t="shared" ca="1" si="312"/>
        <v>$K$1066</v>
      </c>
      <c r="AJ1580" s="8">
        <f t="shared" si="313"/>
        <v>1.6260162601626016E-3</v>
      </c>
      <c r="AK1580" s="7">
        <f t="shared" si="314"/>
        <v>-560</v>
      </c>
      <c r="AL1580" s="7" t="str">
        <f t="shared" ca="1" si="324"/>
        <v>b: C H ROBINSON | 6080335055</v>
      </c>
      <c r="AM1580" t="b">
        <f t="shared" si="315"/>
        <v>0</v>
      </c>
    </row>
    <row r="1581" spans="3:39" x14ac:dyDescent="0.3">
      <c r="C1581" s="1" t="s">
        <v>37</v>
      </c>
      <c r="D1581" s="1" t="s">
        <v>38</v>
      </c>
      <c r="E1581" s="1" t="s">
        <v>39</v>
      </c>
      <c r="F1581" s="1" t="s">
        <v>544</v>
      </c>
      <c r="G1581" s="1" t="s">
        <v>1566</v>
      </c>
      <c r="H1581" s="1" t="s">
        <v>50</v>
      </c>
      <c r="I1581" s="1" t="s">
        <v>411</v>
      </c>
      <c r="J1581" t="str">
        <f>TRIM(CONCATENATE(wiz[[#This Row],[SHIPPER..................]],wiz[[#This Row],[ZIP2..]],wiz[[#This Row],[ZIP3..]]))</f>
        <v>b: C H ROBINSON | 1810130050</v>
      </c>
      <c r="K1581" s="1">
        <v>1</v>
      </c>
      <c r="L1581" s="1">
        <v>1.1299999999999999</v>
      </c>
      <c r="M1581" s="1">
        <v>0.28000000000000003</v>
      </c>
      <c r="N1581" s="1">
        <v>799</v>
      </c>
      <c r="O1581" s="1">
        <v>1.81</v>
      </c>
      <c r="P1581" s="1">
        <v>18</v>
      </c>
      <c r="Q1581" s="1">
        <v>0.25</v>
      </c>
      <c r="R1581" s="1">
        <v>-56</v>
      </c>
      <c r="S1581" s="1">
        <v>1</v>
      </c>
      <c r="T1581" s="1">
        <v>-2</v>
      </c>
      <c r="U1581" s="1">
        <v>126</v>
      </c>
      <c r="V1581" s="1">
        <v>125</v>
      </c>
      <c r="W1581" s="1">
        <v>18040</v>
      </c>
      <c r="X1581" s="1">
        <v>18101</v>
      </c>
      <c r="Y1581" s="1">
        <v>30050</v>
      </c>
      <c r="Z1581" s="1">
        <v>1.19</v>
      </c>
      <c r="AA1581" s="6">
        <f t="shared" si="316"/>
        <v>615</v>
      </c>
      <c r="AB1581" s="6">
        <f t="shared" si="317"/>
        <v>125</v>
      </c>
      <c r="AC1581" s="6">
        <f t="shared" si="318"/>
        <v>-122022</v>
      </c>
      <c r="AD1581" s="6">
        <f t="shared" si="319"/>
        <v>-198.40975609756097</v>
      </c>
      <c r="AE1581" s="7">
        <f t="shared" si="320"/>
        <v>-1118</v>
      </c>
      <c r="AF1581" t="str">
        <f t="shared" ca="1" si="321"/>
        <v>$V$1066</v>
      </c>
      <c r="AG1581" t="str">
        <f t="shared" ca="1" si="322"/>
        <v>$J$1066</v>
      </c>
      <c r="AH1581" t="str">
        <f t="shared" ca="1" si="323"/>
        <v>b: C H ROBINSON | 2736036101</v>
      </c>
      <c r="AI1581" t="str">
        <f t="shared" ca="1" si="312"/>
        <v>$K$1066</v>
      </c>
      <c r="AJ1581" s="8">
        <f t="shared" si="313"/>
        <v>1.6260162601626016E-3</v>
      </c>
      <c r="AK1581" s="7">
        <f t="shared" si="314"/>
        <v>-560</v>
      </c>
      <c r="AL1581" s="7" t="str">
        <f t="shared" ca="1" si="324"/>
        <v>b: C H ROBINSON | 6080335055</v>
      </c>
      <c r="AM1581" t="b">
        <f t="shared" si="315"/>
        <v>0</v>
      </c>
    </row>
    <row r="1582" spans="3:39" x14ac:dyDescent="0.3">
      <c r="C1582" s="1" t="s">
        <v>37</v>
      </c>
      <c r="D1582" s="1" t="s">
        <v>38</v>
      </c>
      <c r="E1582" s="1" t="s">
        <v>39</v>
      </c>
      <c r="F1582" s="1" t="s">
        <v>544</v>
      </c>
      <c r="G1582" s="1" t="s">
        <v>1568</v>
      </c>
      <c r="H1582" s="1" t="s">
        <v>42</v>
      </c>
      <c r="I1582" s="1" t="s">
        <v>438</v>
      </c>
      <c r="J1582" t="str">
        <f>TRIM(CONCATENATE(wiz[[#This Row],[SHIPPER..................]],wiz[[#This Row],[ZIP2..]],wiz[[#This Row],[ZIP3..]]))</f>
        <v>b: C H ROBINSON | 1953046714</v>
      </c>
      <c r="K1582" s="1">
        <v>1</v>
      </c>
      <c r="L1582" s="1">
        <v>1.05</v>
      </c>
      <c r="M1582" s="1">
        <v>0.27</v>
      </c>
      <c r="N1582" s="1">
        <v>569</v>
      </c>
      <c r="O1582" s="1">
        <v>1.08</v>
      </c>
      <c r="P1582" s="1">
        <v>37</v>
      </c>
      <c r="Q1582" s="1">
        <v>0.25</v>
      </c>
      <c r="R1582" s="1">
        <v>-34</v>
      </c>
      <c r="S1582" s="1">
        <v>-23</v>
      </c>
      <c r="T1582" s="1">
        <v>5</v>
      </c>
      <c r="U1582" s="1">
        <v>206</v>
      </c>
      <c r="V1582" s="1">
        <v>188</v>
      </c>
      <c r="W1582" s="1">
        <v>18040</v>
      </c>
      <c r="X1582" s="1">
        <v>19530</v>
      </c>
      <c r="Y1582" s="1">
        <v>46714</v>
      </c>
      <c r="Z1582" s="1">
        <v>1.1000000000000001</v>
      </c>
      <c r="AA1582" s="6">
        <f t="shared" si="316"/>
        <v>615</v>
      </c>
      <c r="AB1582" s="6">
        <f t="shared" si="317"/>
        <v>188</v>
      </c>
      <c r="AC1582" s="6">
        <f t="shared" si="318"/>
        <v>-122022</v>
      </c>
      <c r="AD1582" s="6">
        <f t="shared" si="319"/>
        <v>-198.40975609756097</v>
      </c>
      <c r="AE1582" s="7">
        <f t="shared" si="320"/>
        <v>-1118</v>
      </c>
      <c r="AF1582" t="str">
        <f t="shared" ca="1" si="321"/>
        <v>$V$1066</v>
      </c>
      <c r="AG1582" t="str">
        <f t="shared" ca="1" si="322"/>
        <v>$J$1066</v>
      </c>
      <c r="AH1582" t="str">
        <f t="shared" ca="1" si="323"/>
        <v>b: C H ROBINSON | 2736036101</v>
      </c>
      <c r="AI1582" t="str">
        <f t="shared" ca="1" si="312"/>
        <v>$K$1066</v>
      </c>
      <c r="AJ1582" s="8">
        <f t="shared" si="313"/>
        <v>1.6260162601626016E-3</v>
      </c>
      <c r="AK1582" s="7">
        <f t="shared" si="314"/>
        <v>-560</v>
      </c>
      <c r="AL1582" s="7" t="str">
        <f t="shared" ca="1" si="324"/>
        <v>b: C H ROBINSON | 6080335055</v>
      </c>
      <c r="AM1582" t="b">
        <f t="shared" si="315"/>
        <v>0</v>
      </c>
    </row>
    <row r="1583" spans="3:39" x14ac:dyDescent="0.3">
      <c r="C1583" s="1" t="s">
        <v>37</v>
      </c>
      <c r="D1583" s="1" t="s">
        <v>38</v>
      </c>
      <c r="E1583" s="1" t="s">
        <v>39</v>
      </c>
      <c r="F1583" s="1" t="s">
        <v>544</v>
      </c>
      <c r="G1583" s="1" t="s">
        <v>1569</v>
      </c>
      <c r="H1583" s="1" t="s">
        <v>42</v>
      </c>
      <c r="I1583" s="1" t="s">
        <v>442</v>
      </c>
      <c r="J1583" t="str">
        <f>TRIM(CONCATENATE(wiz[[#This Row],[SHIPPER..................]],wiz[[#This Row],[ZIP2..]],wiz[[#This Row],[ZIP3..]]))</f>
        <v>b: C H ROBINSON | 1952246201</v>
      </c>
      <c r="K1583" s="1">
        <v>1</v>
      </c>
      <c r="L1583" s="1">
        <v>1</v>
      </c>
      <c r="M1583" s="1">
        <v>0.28000000000000003</v>
      </c>
      <c r="N1583" s="1">
        <v>623</v>
      </c>
      <c r="O1583" s="1">
        <v>1.1299999999999999</v>
      </c>
      <c r="P1583" s="1">
        <v>15</v>
      </c>
      <c r="Q1583" s="1">
        <v>0.25</v>
      </c>
      <c r="R1583" s="1">
        <v>76</v>
      </c>
      <c r="S1583" s="1">
        <v>5</v>
      </c>
      <c r="T1583" s="1">
        <v>19</v>
      </c>
      <c r="U1583" s="1">
        <v>-4</v>
      </c>
      <c r="V1583" s="1">
        <v>20</v>
      </c>
      <c r="W1583" s="1">
        <v>18031</v>
      </c>
      <c r="X1583" s="1">
        <v>19522</v>
      </c>
      <c r="Y1583" s="1">
        <v>46201</v>
      </c>
      <c r="Z1583" s="1">
        <v>1.06</v>
      </c>
      <c r="AA1583" s="6">
        <f t="shared" si="316"/>
        <v>615</v>
      </c>
      <c r="AB1583" s="6">
        <f t="shared" si="317"/>
        <v>20</v>
      </c>
      <c r="AC1583" s="6">
        <f t="shared" si="318"/>
        <v>-122022</v>
      </c>
      <c r="AD1583" s="6">
        <f t="shared" si="319"/>
        <v>-198.40975609756097</v>
      </c>
      <c r="AE1583" s="7">
        <f t="shared" si="320"/>
        <v>-1118</v>
      </c>
      <c r="AF1583" t="str">
        <f t="shared" ca="1" si="321"/>
        <v>$V$1066</v>
      </c>
      <c r="AG1583" t="str">
        <f t="shared" ca="1" si="322"/>
        <v>$J$1066</v>
      </c>
      <c r="AH1583" t="str">
        <f t="shared" ca="1" si="323"/>
        <v>b: C H ROBINSON | 2736036101</v>
      </c>
      <c r="AI1583" t="str">
        <f t="shared" ca="1" si="312"/>
        <v>$K$1066</v>
      </c>
      <c r="AJ1583" s="8">
        <f t="shared" si="313"/>
        <v>1.6260162601626016E-3</v>
      </c>
      <c r="AK1583" s="7">
        <f t="shared" si="314"/>
        <v>-560</v>
      </c>
      <c r="AL1583" s="7" t="str">
        <f t="shared" ca="1" si="324"/>
        <v>b: C H ROBINSON | 6080335055</v>
      </c>
      <c r="AM1583" t="b">
        <f t="shared" si="315"/>
        <v>0</v>
      </c>
    </row>
    <row r="1584" spans="3:39" x14ac:dyDescent="0.3">
      <c r="C1584" s="1" t="s">
        <v>865</v>
      </c>
      <c r="D1584" s="1" t="s">
        <v>866</v>
      </c>
      <c r="E1584" s="1" t="s">
        <v>39</v>
      </c>
      <c r="F1584" s="1" t="s">
        <v>1289</v>
      </c>
      <c r="G1584" s="1" t="s">
        <v>282</v>
      </c>
      <c r="H1584" s="1" t="s">
        <v>68</v>
      </c>
      <c r="I1584" s="1" t="s">
        <v>340</v>
      </c>
      <c r="J1584" t="str">
        <f>TRIM(CONCATENATE(wiz[[#This Row],[SHIPPER..................]],wiz[[#This Row],[ZIP2..]],wiz[[#This Row],[ZIP3..]]))</f>
        <v>b: REDWOOD MULTIMODAL| 886528144</v>
      </c>
      <c r="K1584" s="1">
        <v>1</v>
      </c>
      <c r="L1584" s="1">
        <v>1.51</v>
      </c>
      <c r="M1584" s="1">
        <v>0.28000000000000003</v>
      </c>
      <c r="N1584" s="1">
        <v>529</v>
      </c>
      <c r="O1584" s="1">
        <v>1.79</v>
      </c>
      <c r="P1584" s="1">
        <v>71</v>
      </c>
      <c r="Q1584" s="1">
        <v>0.3</v>
      </c>
      <c r="R1584" s="1">
        <v>5</v>
      </c>
      <c r="S1584" s="1">
        <v>6</v>
      </c>
      <c r="T1584" s="1">
        <v>-177</v>
      </c>
      <c r="U1584" s="1">
        <v>90</v>
      </c>
      <c r="V1584" s="1">
        <v>-81</v>
      </c>
      <c r="W1584" s="1">
        <v>8831</v>
      </c>
      <c r="X1584" s="1">
        <v>8865</v>
      </c>
      <c r="Y1584" s="1">
        <v>28144</v>
      </c>
      <c r="Z1584" s="1">
        <v>1.57</v>
      </c>
      <c r="AA1584" s="6">
        <f t="shared" si="316"/>
        <v>2</v>
      </c>
      <c r="AB1584" s="6">
        <f t="shared" si="317"/>
        <v>-81</v>
      </c>
      <c r="AC1584" s="6">
        <f t="shared" si="318"/>
        <v>462</v>
      </c>
      <c r="AD1584" s="6">
        <f t="shared" si="319"/>
        <v>231</v>
      </c>
      <c r="AE1584" s="7">
        <f t="shared" si="320"/>
        <v>-81</v>
      </c>
      <c r="AF1584" t="str">
        <f t="shared" ca="1" si="321"/>
        <v>$V$531</v>
      </c>
      <c r="AG1584" t="str">
        <f t="shared" ca="1" si="322"/>
        <v>$J$531</v>
      </c>
      <c r="AH1584" t="str">
        <f t="shared" ca="1" si="323"/>
        <v>NISSAN NORTH AMERICA | 6005037121</v>
      </c>
      <c r="AI1584" t="str">
        <f t="shared" ca="1" si="312"/>
        <v>$K$531</v>
      </c>
      <c r="AJ1584" s="8">
        <f t="shared" si="313"/>
        <v>0.5</v>
      </c>
      <c r="AK1584" s="7">
        <f t="shared" si="314"/>
        <v>-81</v>
      </c>
      <c r="AL1584" s="7" t="str">
        <f t="shared" ca="1" si="324"/>
        <v>NISSAN NORTH AMERICA | 6005037121</v>
      </c>
      <c r="AM1584" t="str">
        <f t="shared" si="315"/>
        <v>b: REDWOOD MULTIMODAL| 886528144</v>
      </c>
    </row>
    <row r="1585" spans="3:39" x14ac:dyDescent="0.3">
      <c r="C1585" s="1" t="s">
        <v>1570</v>
      </c>
      <c r="D1585" s="1" t="s">
        <v>1571</v>
      </c>
      <c r="E1585" s="1" t="s">
        <v>39</v>
      </c>
      <c r="F1585" s="1" t="s">
        <v>544</v>
      </c>
      <c r="G1585" s="1" t="s">
        <v>1566</v>
      </c>
      <c r="H1585" s="1" t="s">
        <v>68</v>
      </c>
      <c r="I1585" s="1" t="s">
        <v>1443</v>
      </c>
      <c r="J1585" t="str">
        <f>TRIM(CONCATENATE(wiz[[#This Row],[SHIPPER..................]],wiz[[#This Row],[ZIP2..]],wiz[[#This Row],[ZIP3..]]))</f>
        <v>b: LOADSMART INC | 1810127809</v>
      </c>
      <c r="K1585" s="1">
        <v>1</v>
      </c>
      <c r="L1585" s="1">
        <v>1.92</v>
      </c>
      <c r="M1585" s="1">
        <v>0.28000000000000003</v>
      </c>
      <c r="N1585" s="1">
        <v>408</v>
      </c>
      <c r="O1585" s="1">
        <v>0.83</v>
      </c>
      <c r="P1585" s="1">
        <v>10</v>
      </c>
      <c r="Q1585" s="1">
        <v>0.25</v>
      </c>
      <c r="R1585" s="1">
        <v>-29</v>
      </c>
      <c r="S1585" s="1">
        <v>11</v>
      </c>
      <c r="T1585" s="1">
        <v>13</v>
      </c>
      <c r="U1585" s="1">
        <v>478</v>
      </c>
      <c r="V1585" s="1">
        <v>502</v>
      </c>
      <c r="W1585" s="1">
        <v>18031</v>
      </c>
      <c r="X1585" s="1">
        <v>18101</v>
      </c>
      <c r="Y1585" s="1">
        <v>27809</v>
      </c>
      <c r="Z1585" s="1">
        <v>1.98</v>
      </c>
      <c r="AA1585" s="6">
        <f t="shared" si="316"/>
        <v>2</v>
      </c>
      <c r="AB1585" s="6">
        <f t="shared" si="317"/>
        <v>502</v>
      </c>
      <c r="AC1585" s="6">
        <f t="shared" si="318"/>
        <v>346</v>
      </c>
      <c r="AD1585" s="6">
        <f t="shared" si="319"/>
        <v>173</v>
      </c>
      <c r="AE1585" s="7">
        <f t="shared" si="320"/>
        <v>-156</v>
      </c>
      <c r="AF1585" t="str">
        <f t="shared" ca="1" si="321"/>
        <v>$V$1160</v>
      </c>
      <c r="AG1585" t="str">
        <f t="shared" ca="1" si="322"/>
        <v>$J$1160</v>
      </c>
      <c r="AH1585" t="str">
        <f t="shared" ca="1" si="323"/>
        <v>b: MATSON LOGISTICS | 881728379</v>
      </c>
      <c r="AI1585" t="str">
        <f t="shared" ca="1" si="312"/>
        <v>$K$1160</v>
      </c>
      <c r="AJ1585" s="8">
        <f t="shared" si="313"/>
        <v>0.5</v>
      </c>
      <c r="AK1585" s="7">
        <f t="shared" si="314"/>
        <v>-156</v>
      </c>
      <c r="AL1585" s="7" t="str">
        <f t="shared" ca="1" si="324"/>
        <v>b: MATSON LOGISTICS | 881728379</v>
      </c>
      <c r="AM1585" t="b">
        <f t="shared" si="315"/>
        <v>0</v>
      </c>
    </row>
    <row r="1586" spans="3:39" x14ac:dyDescent="0.3">
      <c r="C1586" s="1" t="s">
        <v>37</v>
      </c>
      <c r="D1586" s="1" t="s">
        <v>38</v>
      </c>
      <c r="E1586" s="1" t="s">
        <v>39</v>
      </c>
      <c r="F1586" s="1" t="s">
        <v>544</v>
      </c>
      <c r="G1586" s="1" t="s">
        <v>1572</v>
      </c>
      <c r="H1586" s="1" t="s">
        <v>70</v>
      </c>
      <c r="I1586" s="1" t="s">
        <v>202</v>
      </c>
      <c r="J1586" t="str">
        <f>TRIM(CONCATENATE(wiz[[#This Row],[SHIPPER..................]],wiz[[#This Row],[ZIP2..]],wiz[[#This Row],[ZIP3..]]))</f>
        <v>b: C H ROBINSON | 1953937201</v>
      </c>
      <c r="K1586" s="1">
        <v>1</v>
      </c>
      <c r="L1586" s="1">
        <v>0.98</v>
      </c>
      <c r="M1586" s="1">
        <v>0.28000000000000003</v>
      </c>
      <c r="N1586" s="1">
        <v>793</v>
      </c>
      <c r="O1586" s="1">
        <v>1.81</v>
      </c>
      <c r="P1586" s="1">
        <v>57</v>
      </c>
      <c r="Q1586" s="1">
        <v>0.3</v>
      </c>
      <c r="R1586" s="1">
        <v>-56</v>
      </c>
      <c r="S1586" s="1">
        <v>-11</v>
      </c>
      <c r="T1586" s="1">
        <v>-2</v>
      </c>
      <c r="U1586" s="1">
        <v>44</v>
      </c>
      <c r="V1586" s="1">
        <v>31</v>
      </c>
      <c r="W1586" s="1">
        <v>17601</v>
      </c>
      <c r="X1586" s="1">
        <v>19539</v>
      </c>
      <c r="Y1586" s="1">
        <v>37201</v>
      </c>
      <c r="Z1586" s="1">
        <v>1.04</v>
      </c>
      <c r="AA1586" s="6">
        <f t="shared" si="316"/>
        <v>615</v>
      </c>
      <c r="AB1586" s="6">
        <f t="shared" si="317"/>
        <v>31</v>
      </c>
      <c r="AC1586" s="6">
        <f t="shared" si="318"/>
        <v>-122022</v>
      </c>
      <c r="AD1586" s="6">
        <f t="shared" si="319"/>
        <v>-198.40975609756097</v>
      </c>
      <c r="AE1586" s="7">
        <f t="shared" si="320"/>
        <v>-1118</v>
      </c>
      <c r="AF1586" t="str">
        <f t="shared" ca="1" si="321"/>
        <v>$V$1066</v>
      </c>
      <c r="AG1586" t="str">
        <f t="shared" ca="1" si="322"/>
        <v>$J$1066</v>
      </c>
      <c r="AH1586" t="str">
        <f t="shared" ca="1" si="323"/>
        <v>b: C H ROBINSON | 2736036101</v>
      </c>
      <c r="AI1586" t="str">
        <f t="shared" ca="1" si="312"/>
        <v>$K$1066</v>
      </c>
      <c r="AJ1586" s="8">
        <f t="shared" si="313"/>
        <v>1.6260162601626016E-3</v>
      </c>
      <c r="AK1586" s="7">
        <f t="shared" si="314"/>
        <v>-560</v>
      </c>
      <c r="AL1586" s="7" t="str">
        <f t="shared" ca="1" si="324"/>
        <v>b: C H ROBINSON | 6080335055</v>
      </c>
      <c r="AM1586" t="b">
        <f t="shared" si="315"/>
        <v>0</v>
      </c>
    </row>
    <row r="1587" spans="3:39" x14ac:dyDescent="0.3">
      <c r="C1587" s="1" t="s">
        <v>37</v>
      </c>
      <c r="D1587" s="1" t="s">
        <v>38</v>
      </c>
      <c r="E1587" s="1" t="s">
        <v>39</v>
      </c>
      <c r="F1587" s="1" t="s">
        <v>544</v>
      </c>
      <c r="G1587" s="1" t="s">
        <v>1563</v>
      </c>
      <c r="H1587" s="1" t="s">
        <v>396</v>
      </c>
      <c r="I1587" s="1" t="s">
        <v>1573</v>
      </c>
      <c r="J1587" t="str">
        <f>TRIM(CONCATENATE(wiz[[#This Row],[SHIPPER..................]],wiz[[#This Row],[ZIP2..]],wiz[[#This Row],[ZIP3..]]))</f>
        <v>b: C H ROBINSON | 1960124501</v>
      </c>
      <c r="K1587" s="1">
        <v>1</v>
      </c>
      <c r="L1587" s="1">
        <v>1.28</v>
      </c>
      <c r="M1587" s="1">
        <v>0.27</v>
      </c>
      <c r="N1587" s="1">
        <v>322</v>
      </c>
      <c r="O1587" s="1">
        <v>0.42</v>
      </c>
      <c r="P1587" s="1">
        <v>25</v>
      </c>
      <c r="Q1587" s="1">
        <v>0.25</v>
      </c>
      <c r="R1587" s="1">
        <v>-19</v>
      </c>
      <c r="S1587" s="1">
        <v>-8</v>
      </c>
      <c r="T1587" s="1">
        <v>98</v>
      </c>
      <c r="U1587" s="1">
        <v>468</v>
      </c>
      <c r="V1587" s="1">
        <v>558</v>
      </c>
      <c r="W1587" s="1">
        <v>18031</v>
      </c>
      <c r="X1587" s="1">
        <v>19601</v>
      </c>
      <c r="Y1587" s="1">
        <v>24501</v>
      </c>
      <c r="Z1587" s="1">
        <v>1.33</v>
      </c>
      <c r="AA1587" s="6">
        <f t="shared" si="316"/>
        <v>615</v>
      </c>
      <c r="AB1587" s="6">
        <f t="shared" si="317"/>
        <v>558</v>
      </c>
      <c r="AC1587" s="6">
        <f t="shared" si="318"/>
        <v>-122022</v>
      </c>
      <c r="AD1587" s="6">
        <f t="shared" si="319"/>
        <v>-198.40975609756097</v>
      </c>
      <c r="AE1587" s="7">
        <f t="shared" si="320"/>
        <v>-1118</v>
      </c>
      <c r="AF1587" t="str">
        <f t="shared" ca="1" si="321"/>
        <v>$V$1066</v>
      </c>
      <c r="AG1587" t="str">
        <f t="shared" ca="1" si="322"/>
        <v>$J$1066</v>
      </c>
      <c r="AH1587" t="str">
        <f t="shared" ca="1" si="323"/>
        <v>b: C H ROBINSON | 2736036101</v>
      </c>
      <c r="AI1587" t="str">
        <f t="shared" ca="1" si="312"/>
        <v>$K$1066</v>
      </c>
      <c r="AJ1587" s="8">
        <f t="shared" si="313"/>
        <v>1.6260162601626016E-3</v>
      </c>
      <c r="AK1587" s="7">
        <f t="shared" si="314"/>
        <v>-560</v>
      </c>
      <c r="AL1587" s="7" t="str">
        <f t="shared" ca="1" si="324"/>
        <v>b: C H ROBINSON | 6080335055</v>
      </c>
      <c r="AM1587" t="b">
        <f t="shared" si="315"/>
        <v>0</v>
      </c>
    </row>
    <row r="1588" spans="3:39" x14ac:dyDescent="0.3">
      <c r="C1588" s="1" t="s">
        <v>1069</v>
      </c>
      <c r="D1588" s="1" t="s">
        <v>1574</v>
      </c>
      <c r="E1588" s="1" t="s">
        <v>39</v>
      </c>
      <c r="F1588" s="1" t="s">
        <v>544</v>
      </c>
      <c r="G1588" s="1" t="s">
        <v>1566</v>
      </c>
      <c r="H1588" s="1" t="s">
        <v>268</v>
      </c>
      <c r="I1588" s="1" t="s">
        <v>1575</v>
      </c>
      <c r="J1588" t="str">
        <f>TRIM(CONCATENATE(wiz[[#This Row],[SHIPPER..................]],wiz[[#This Row],[ZIP2..]],wiz[[#This Row],[ZIP3..]]))</f>
        <v>b: MATSON LOGISTICS | 1810125510</v>
      </c>
      <c r="K1588" s="1">
        <v>1</v>
      </c>
      <c r="L1588" s="1">
        <v>1.32</v>
      </c>
      <c r="M1588" s="1">
        <v>0.27</v>
      </c>
      <c r="N1588" s="1">
        <v>471</v>
      </c>
      <c r="O1588" s="1">
        <v>0.97</v>
      </c>
      <c r="P1588" s="1">
        <v>83</v>
      </c>
      <c r="Q1588" s="1">
        <v>0.3</v>
      </c>
      <c r="R1588" s="1">
        <v>-7</v>
      </c>
      <c r="S1588" s="1">
        <v>-9</v>
      </c>
      <c r="T1588" s="1">
        <v>-1</v>
      </c>
      <c r="U1588" s="1">
        <v>93</v>
      </c>
      <c r="V1588" s="1">
        <v>83</v>
      </c>
      <c r="W1588" s="1">
        <v>8831</v>
      </c>
      <c r="X1588" s="1">
        <v>18101</v>
      </c>
      <c r="Y1588" s="1">
        <v>25510</v>
      </c>
      <c r="Z1588" s="1">
        <v>1.37</v>
      </c>
      <c r="AA1588" s="6">
        <f t="shared" si="316"/>
        <v>4</v>
      </c>
      <c r="AB1588" s="6">
        <f t="shared" si="317"/>
        <v>83</v>
      </c>
      <c r="AC1588" s="6">
        <f t="shared" si="318"/>
        <v>377</v>
      </c>
      <c r="AD1588" s="6">
        <f t="shared" si="319"/>
        <v>94.25</v>
      </c>
      <c r="AE1588" s="7">
        <f t="shared" si="320"/>
        <v>-265</v>
      </c>
      <c r="AF1588" t="str">
        <f t="shared" ca="1" si="321"/>
        <v>$V$880</v>
      </c>
      <c r="AG1588" t="str">
        <f t="shared" ca="1" si="322"/>
        <v>$J$880</v>
      </c>
      <c r="AH1588" t="str">
        <f t="shared" ca="1" si="323"/>
        <v>b: MATSON LOGISTICS | 4922137380</v>
      </c>
      <c r="AI1588" t="str">
        <f t="shared" ca="1" si="312"/>
        <v>$K$880</v>
      </c>
      <c r="AJ1588" s="8">
        <f t="shared" si="313"/>
        <v>0.25</v>
      </c>
      <c r="AK1588" s="7">
        <f t="shared" si="314"/>
        <v>-265</v>
      </c>
      <c r="AL1588" s="7" t="str">
        <f t="shared" ca="1" si="324"/>
        <v>b: MATSON LOGISTICS | 4922137380</v>
      </c>
      <c r="AM1588" t="b">
        <f t="shared" si="315"/>
        <v>0</v>
      </c>
    </row>
    <row r="1589" spans="3:39" x14ac:dyDescent="0.3">
      <c r="C1589" s="1" t="s">
        <v>210</v>
      </c>
      <c r="D1589" s="1" t="s">
        <v>211</v>
      </c>
      <c r="E1589" s="1" t="s">
        <v>39</v>
      </c>
      <c r="F1589" s="1" t="s">
        <v>544</v>
      </c>
      <c r="G1589" s="1" t="s">
        <v>1576</v>
      </c>
      <c r="H1589" s="1" t="s">
        <v>268</v>
      </c>
      <c r="I1589" s="1" t="s">
        <v>1577</v>
      </c>
      <c r="J1589" t="str">
        <f>TRIM(CONCATENATE(wiz[[#This Row],[SHIPPER..................]],wiz[[#This Row],[ZIP2..]],wiz[[#This Row],[ZIP3..]]))</f>
        <v>b: ECHO GLOBAL LOGIST| 1801526416</v>
      </c>
      <c r="K1589" s="1">
        <v>2</v>
      </c>
      <c r="L1589" s="1">
        <v>1.28</v>
      </c>
      <c r="M1589" s="1">
        <v>0.28000000000000003</v>
      </c>
      <c r="N1589" s="1">
        <v>336</v>
      </c>
      <c r="O1589" s="1">
        <v>0.64</v>
      </c>
      <c r="P1589" s="1">
        <v>83</v>
      </c>
      <c r="Q1589" s="1">
        <v>0.3</v>
      </c>
      <c r="R1589" s="1">
        <v>-2</v>
      </c>
      <c r="S1589" s="1">
        <v>-9</v>
      </c>
      <c r="T1589" s="1">
        <v>46</v>
      </c>
      <c r="U1589" s="1">
        <v>232</v>
      </c>
      <c r="V1589" s="1">
        <v>269</v>
      </c>
      <c r="W1589" s="1">
        <v>8831</v>
      </c>
      <c r="X1589" s="1">
        <v>18015</v>
      </c>
      <c r="Y1589" s="1">
        <v>26416</v>
      </c>
      <c r="Z1589" s="1">
        <v>1.34</v>
      </c>
      <c r="AA1589" s="6">
        <f t="shared" si="316"/>
        <v>94</v>
      </c>
      <c r="AB1589" s="6">
        <f t="shared" si="317"/>
        <v>538</v>
      </c>
      <c r="AC1589" s="6">
        <f t="shared" si="318"/>
        <v>1157</v>
      </c>
      <c r="AD1589" s="6">
        <f t="shared" si="319"/>
        <v>12.308510638297872</v>
      </c>
      <c r="AE1589" s="7">
        <f t="shared" si="320"/>
        <v>-816</v>
      </c>
      <c r="AF1589" t="str">
        <f t="shared" ca="1" si="321"/>
        <v>$V$921</v>
      </c>
      <c r="AG1589" t="str">
        <f t="shared" ca="1" si="322"/>
        <v>$J$921</v>
      </c>
      <c r="AH1589" t="str">
        <f t="shared" ca="1" si="323"/>
        <v>b: ECHO GLOBAL LOGIST| 5503315639</v>
      </c>
      <c r="AI1589" t="str">
        <f t="shared" ca="1" si="312"/>
        <v>$K$921</v>
      </c>
      <c r="AJ1589" s="8">
        <f t="shared" si="313"/>
        <v>2.1276595744680851E-2</v>
      </c>
      <c r="AK1589" s="7">
        <f t="shared" si="314"/>
        <v>-71</v>
      </c>
      <c r="AL1589" s="7" t="str">
        <f t="shared" ca="1" si="324"/>
        <v>b: ECHO GLOBAL LOGIST| 5632053201</v>
      </c>
      <c r="AM1589" t="b">
        <f t="shared" si="315"/>
        <v>0</v>
      </c>
    </row>
    <row r="1590" spans="3:39" x14ac:dyDescent="0.3">
      <c r="C1590" s="1" t="s">
        <v>72</v>
      </c>
      <c r="D1590" s="1" t="s">
        <v>73</v>
      </c>
      <c r="E1590" s="1" t="s">
        <v>39</v>
      </c>
      <c r="F1590" s="1" t="s">
        <v>544</v>
      </c>
      <c r="G1590" s="1" t="s">
        <v>1578</v>
      </c>
      <c r="H1590" s="1" t="s">
        <v>61</v>
      </c>
      <c r="I1590" s="1" t="s">
        <v>840</v>
      </c>
      <c r="J1590" t="str">
        <f>TRIM(CONCATENATE(wiz[[#This Row],[SHIPPER..................]],wiz[[#This Row],[ZIP2..]],wiz[[#This Row],[ZIP3..]]))</f>
        <v>REDWOOD LOGISTICS STR| 1865763101</v>
      </c>
      <c r="K1590" s="1">
        <v>1</v>
      </c>
      <c r="L1590" s="1">
        <v>0.82</v>
      </c>
      <c r="M1590" s="1">
        <v>0.28000000000000003</v>
      </c>
      <c r="N1590" s="1">
        <v>910</v>
      </c>
      <c r="O1590" s="1">
        <v>1.33</v>
      </c>
      <c r="P1590" s="1">
        <v>97</v>
      </c>
      <c r="Q1590" s="1">
        <v>0.3</v>
      </c>
      <c r="R1590" s="1">
        <v>-28</v>
      </c>
      <c r="S1590" s="1">
        <v>44</v>
      </c>
      <c r="T1590" s="1">
        <v>115</v>
      </c>
      <c r="U1590" s="1">
        <v>-280</v>
      </c>
      <c r="V1590" s="1">
        <v>-121</v>
      </c>
      <c r="W1590" s="1">
        <v>18031</v>
      </c>
      <c r="X1590" s="1">
        <v>18657</v>
      </c>
      <c r="Y1590" s="1">
        <v>63101</v>
      </c>
      <c r="Z1590" s="1">
        <v>0.88</v>
      </c>
      <c r="AA1590" s="6">
        <f t="shared" si="316"/>
        <v>112</v>
      </c>
      <c r="AB1590" s="6">
        <f t="shared" si="317"/>
        <v>-121</v>
      </c>
      <c r="AC1590" s="6">
        <f t="shared" si="318"/>
        <v>-32183</v>
      </c>
      <c r="AD1590" s="6">
        <f t="shared" si="319"/>
        <v>-287.34821428571428</v>
      </c>
      <c r="AE1590" s="7">
        <f t="shared" si="320"/>
        <v>-836</v>
      </c>
      <c r="AF1590" t="str">
        <f t="shared" ca="1" si="321"/>
        <v>$V$1531</v>
      </c>
      <c r="AG1590" t="str">
        <f t="shared" ca="1" si="322"/>
        <v>$J$1531</v>
      </c>
      <c r="AH1590" t="str">
        <f t="shared" ca="1" si="323"/>
        <v>REDWOOD LOGISTICS STR| 4370137401</v>
      </c>
      <c r="AI1590" t="str">
        <f t="shared" ca="1" si="312"/>
        <v>$K$1531</v>
      </c>
      <c r="AJ1590" s="8">
        <f t="shared" si="313"/>
        <v>8.9285714285714281E-3</v>
      </c>
      <c r="AK1590" s="7">
        <f t="shared" si="314"/>
        <v>-624</v>
      </c>
      <c r="AL1590" s="7" t="str">
        <f t="shared" ca="1" si="324"/>
        <v>REDWOOD LOGISTICS STR| 4589530012</v>
      </c>
      <c r="AM1590" t="b">
        <f t="shared" si="315"/>
        <v>0</v>
      </c>
    </row>
    <row r="1591" spans="3:39" x14ac:dyDescent="0.3">
      <c r="C1591" s="1" t="s">
        <v>934</v>
      </c>
      <c r="D1591" s="1" t="s">
        <v>935</v>
      </c>
      <c r="E1591" s="1" t="s">
        <v>39</v>
      </c>
      <c r="F1591" s="1" t="s">
        <v>544</v>
      </c>
      <c r="G1591" s="1" t="s">
        <v>1579</v>
      </c>
      <c r="H1591" s="1" t="s">
        <v>68</v>
      </c>
      <c r="I1591" s="1" t="s">
        <v>1250</v>
      </c>
      <c r="J1591" t="str">
        <f>TRIM(CONCATENATE(wiz[[#This Row],[SHIPPER..................]],wiz[[#This Row],[ZIP2..]],wiz[[#This Row],[ZIP3..]]))</f>
        <v>b: APEX LOGISTICS | 1864028166</v>
      </c>
      <c r="K1591" s="1">
        <v>1</v>
      </c>
      <c r="L1591" s="1">
        <v>0.9</v>
      </c>
      <c r="M1591" s="1">
        <v>0.27</v>
      </c>
      <c r="N1591" s="1">
        <v>555</v>
      </c>
      <c r="O1591" s="1">
        <v>1.92</v>
      </c>
      <c r="P1591" s="1">
        <v>73</v>
      </c>
      <c r="Q1591" s="1">
        <v>0.3</v>
      </c>
      <c r="R1591" s="1">
        <v>13</v>
      </c>
      <c r="S1591" s="1">
        <v>74</v>
      </c>
      <c r="T1591" s="1">
        <v>-194</v>
      </c>
      <c r="U1591" s="1">
        <v>-443</v>
      </c>
      <c r="V1591" s="1">
        <v>-563</v>
      </c>
      <c r="W1591" s="1">
        <v>18031</v>
      </c>
      <c r="X1591" s="1">
        <v>18640</v>
      </c>
      <c r="Y1591" s="1">
        <v>28166</v>
      </c>
      <c r="Z1591" s="1">
        <v>0.95</v>
      </c>
      <c r="AA1591" s="6">
        <f t="shared" si="316"/>
        <v>3</v>
      </c>
      <c r="AB1591" s="6">
        <f t="shared" si="317"/>
        <v>-563</v>
      </c>
      <c r="AC1591" s="6">
        <f t="shared" si="318"/>
        <v>-516</v>
      </c>
      <c r="AD1591" s="6">
        <f t="shared" si="319"/>
        <v>-172</v>
      </c>
      <c r="AE1591" s="7">
        <f t="shared" si="320"/>
        <v>-563</v>
      </c>
      <c r="AF1591" t="str">
        <f t="shared" ca="1" si="321"/>
        <v>$V$1591</v>
      </c>
      <c r="AG1591" t="str">
        <f t="shared" ca="1" si="322"/>
        <v>$J$1591</v>
      </c>
      <c r="AH1591" t="str">
        <f t="shared" ca="1" si="323"/>
        <v>b: APEX LOGISTICS | 1864028166</v>
      </c>
      <c r="AI1591" t="str">
        <f t="shared" ca="1" si="312"/>
        <v>$K$1591</v>
      </c>
      <c r="AJ1591" s="8">
        <f t="shared" si="313"/>
        <v>0.33333333333333331</v>
      </c>
      <c r="AK1591" s="7">
        <f t="shared" si="314"/>
        <v>-563</v>
      </c>
      <c r="AL1591" s="7" t="str">
        <f t="shared" ca="1" si="324"/>
        <v>b: APEX LOGISTICS | 1864028166</v>
      </c>
      <c r="AM1591" t="str">
        <f t="shared" si="315"/>
        <v>b: APEX LOGISTICS | 1864028166</v>
      </c>
    </row>
    <row r="1592" spans="3:39" x14ac:dyDescent="0.3">
      <c r="C1592" s="1" t="s">
        <v>344</v>
      </c>
      <c r="D1592" s="1" t="s">
        <v>345</v>
      </c>
      <c r="E1592" s="1" t="s">
        <v>39</v>
      </c>
      <c r="F1592" s="1" t="s">
        <v>544</v>
      </c>
      <c r="G1592" s="1" t="s">
        <v>1580</v>
      </c>
      <c r="H1592" s="1" t="s">
        <v>87</v>
      </c>
      <c r="I1592" s="1" t="s">
        <v>298</v>
      </c>
      <c r="J1592" t="str">
        <f>TRIM(CONCATENATE(wiz[[#This Row],[SHIPPER..................]],wiz[[#This Row],[ZIP2..]],wiz[[#This Row],[ZIP3..]]))</f>
        <v>b: SCHNEIDER LOGISTIC| 1846643701</v>
      </c>
      <c r="K1592" s="1">
        <v>1</v>
      </c>
      <c r="L1592" s="1">
        <v>2.19</v>
      </c>
      <c r="M1592" s="1">
        <v>0.21</v>
      </c>
      <c r="N1592" s="1">
        <v>416</v>
      </c>
      <c r="O1592" s="1">
        <v>0.89</v>
      </c>
      <c r="P1592" s="1">
        <v>59</v>
      </c>
      <c r="Q1592" s="1">
        <v>0.3</v>
      </c>
      <c r="R1592" s="1">
        <v>0</v>
      </c>
      <c r="S1592" s="1">
        <v>92</v>
      </c>
      <c r="T1592" s="1">
        <v>-1</v>
      </c>
      <c r="U1592" s="1">
        <v>725</v>
      </c>
      <c r="V1592" s="1">
        <v>816</v>
      </c>
      <c r="W1592" s="1">
        <v>18031</v>
      </c>
      <c r="X1592" s="1">
        <v>18466</v>
      </c>
      <c r="Y1592" s="1">
        <v>43701</v>
      </c>
      <c r="Z1592" s="1">
        <v>2.1800000000000002</v>
      </c>
      <c r="AA1592" s="6">
        <f t="shared" si="316"/>
        <v>78</v>
      </c>
      <c r="AB1592" s="6">
        <f t="shared" si="317"/>
        <v>816</v>
      </c>
      <c r="AC1592" s="6">
        <f t="shared" si="318"/>
        <v>-21006</v>
      </c>
      <c r="AD1592" s="6">
        <f t="shared" si="319"/>
        <v>-269.30769230769232</v>
      </c>
      <c r="AE1592" s="7">
        <f t="shared" si="320"/>
        <v>-1249</v>
      </c>
      <c r="AF1592" t="str">
        <f t="shared" ca="1" si="321"/>
        <v>$V$1953</v>
      </c>
      <c r="AG1592" t="str">
        <f t="shared" ca="1" si="322"/>
        <v>$J$1953</v>
      </c>
      <c r="AH1592" t="str">
        <f t="shared" ca="1" si="323"/>
        <v>b: SCHNEIDER LOGISTIC| 3830119034</v>
      </c>
      <c r="AI1592" t="str">
        <f t="shared" ca="1" si="312"/>
        <v>$K$1953</v>
      </c>
      <c r="AJ1592" s="8">
        <f t="shared" si="313"/>
        <v>1.282051282051282E-2</v>
      </c>
      <c r="AK1592" s="7">
        <f t="shared" si="314"/>
        <v>-570</v>
      </c>
      <c r="AL1592" s="7" t="str">
        <f t="shared" ca="1" si="324"/>
        <v>LOWES MLXP VAN ONE WA| 3071947265</v>
      </c>
      <c r="AM1592" t="b">
        <f t="shared" si="315"/>
        <v>0</v>
      </c>
    </row>
    <row r="1593" spans="3:39" x14ac:dyDescent="0.3">
      <c r="C1593" s="1" t="s">
        <v>37</v>
      </c>
      <c r="D1593" s="1" t="s">
        <v>38</v>
      </c>
      <c r="E1593" s="1" t="s">
        <v>39</v>
      </c>
      <c r="F1593" s="1" t="s">
        <v>185</v>
      </c>
      <c r="G1593" s="1" t="s">
        <v>1581</v>
      </c>
      <c r="H1593" s="1" t="s">
        <v>44</v>
      </c>
      <c r="I1593" s="1" t="s">
        <v>1162</v>
      </c>
      <c r="J1593" t="str">
        <f>TRIM(CONCATENATE(wiz[[#This Row],[SHIPPER..................]],wiz[[#This Row],[ZIP2..]],wiz[[#This Row],[ZIP3..]]))</f>
        <v>b: C H ROBINSON | 1381242276</v>
      </c>
      <c r="K1593" s="1">
        <v>1</v>
      </c>
      <c r="L1593" s="1">
        <v>1.06</v>
      </c>
      <c r="M1593" s="1">
        <v>0.28000000000000003</v>
      </c>
      <c r="N1593" s="1">
        <v>818</v>
      </c>
      <c r="O1593" s="1">
        <v>1.77</v>
      </c>
      <c r="P1593" s="1">
        <v>130</v>
      </c>
      <c r="Q1593" s="1">
        <v>0.35</v>
      </c>
      <c r="R1593" s="1">
        <v>-54</v>
      </c>
      <c r="S1593" s="1">
        <v>-57</v>
      </c>
      <c r="T1593" s="1">
        <v>-2</v>
      </c>
      <c r="U1593" s="1">
        <v>0</v>
      </c>
      <c r="V1593" s="1">
        <v>-59</v>
      </c>
      <c r="W1593" s="1">
        <v>13461</v>
      </c>
      <c r="X1593" s="1">
        <v>13812</v>
      </c>
      <c r="Y1593" s="1">
        <v>42276</v>
      </c>
      <c r="Z1593" s="1">
        <v>1.1200000000000001</v>
      </c>
      <c r="AA1593" s="6">
        <f t="shared" si="316"/>
        <v>615</v>
      </c>
      <c r="AB1593" s="6">
        <f t="shared" si="317"/>
        <v>-59</v>
      </c>
      <c r="AC1593" s="6">
        <f t="shared" si="318"/>
        <v>-122022</v>
      </c>
      <c r="AD1593" s="6">
        <f t="shared" si="319"/>
        <v>-198.40975609756097</v>
      </c>
      <c r="AE1593" s="7">
        <f t="shared" si="320"/>
        <v>-1118</v>
      </c>
      <c r="AF1593" t="str">
        <f t="shared" ca="1" si="321"/>
        <v>$V$1066</v>
      </c>
      <c r="AG1593" t="str">
        <f t="shared" ca="1" si="322"/>
        <v>$J$1066</v>
      </c>
      <c r="AH1593" t="str">
        <f t="shared" ca="1" si="323"/>
        <v>b: C H ROBINSON | 2736036101</v>
      </c>
      <c r="AI1593" t="str">
        <f t="shared" ca="1" si="312"/>
        <v>$K$1066</v>
      </c>
      <c r="AJ1593" s="8">
        <f t="shared" si="313"/>
        <v>1.6260162601626016E-3</v>
      </c>
      <c r="AK1593" s="7">
        <f t="shared" si="314"/>
        <v>-560</v>
      </c>
      <c r="AL1593" s="7" t="str">
        <f t="shared" ca="1" si="324"/>
        <v>b: C H ROBINSON | 6080335055</v>
      </c>
      <c r="AM1593" t="b">
        <f t="shared" si="315"/>
        <v>0</v>
      </c>
    </row>
    <row r="1594" spans="3:39" x14ac:dyDescent="0.3">
      <c r="C1594" s="1" t="s">
        <v>37</v>
      </c>
      <c r="D1594" s="1" t="s">
        <v>38</v>
      </c>
      <c r="E1594" s="1" t="s">
        <v>39</v>
      </c>
      <c r="F1594" s="1" t="s">
        <v>544</v>
      </c>
      <c r="G1594" s="1" t="s">
        <v>1582</v>
      </c>
      <c r="H1594" s="1" t="s">
        <v>50</v>
      </c>
      <c r="I1594" s="1" t="s">
        <v>223</v>
      </c>
      <c r="J1594" t="str">
        <f>TRIM(CONCATENATE(wiz[[#This Row],[SHIPPER..................]],wiz[[#This Row],[ZIP2..]],wiz[[#This Row],[ZIP3..]]))</f>
        <v>b: C H ROBINSON | 1784730301</v>
      </c>
      <c r="K1594" s="1">
        <v>1</v>
      </c>
      <c r="L1594" s="1">
        <v>0.91</v>
      </c>
      <c r="M1594" s="1">
        <v>0.27</v>
      </c>
      <c r="N1594" s="1">
        <v>782</v>
      </c>
      <c r="O1594" s="1">
        <v>1.81</v>
      </c>
      <c r="P1594" s="1">
        <v>92</v>
      </c>
      <c r="Q1594" s="1">
        <v>0.3</v>
      </c>
      <c r="R1594" s="1">
        <v>-20</v>
      </c>
      <c r="S1594" s="1">
        <v>-30</v>
      </c>
      <c r="T1594" s="1">
        <v>-2</v>
      </c>
      <c r="U1594" s="1">
        <v>-219</v>
      </c>
      <c r="V1594" s="1">
        <v>-251</v>
      </c>
      <c r="W1594" s="1">
        <v>18031</v>
      </c>
      <c r="X1594" s="1">
        <v>17847</v>
      </c>
      <c r="Y1594" s="1">
        <v>30301</v>
      </c>
      <c r="Z1594" s="1">
        <v>0.96</v>
      </c>
      <c r="AA1594" s="6">
        <f t="shared" si="316"/>
        <v>615</v>
      </c>
      <c r="AB1594" s="6">
        <f t="shared" si="317"/>
        <v>-251</v>
      </c>
      <c r="AC1594" s="6">
        <f t="shared" si="318"/>
        <v>-122022</v>
      </c>
      <c r="AD1594" s="6">
        <f t="shared" si="319"/>
        <v>-198.40975609756097</v>
      </c>
      <c r="AE1594" s="7">
        <f t="shared" si="320"/>
        <v>-1118</v>
      </c>
      <c r="AF1594" t="str">
        <f t="shared" ca="1" si="321"/>
        <v>$V$1066</v>
      </c>
      <c r="AG1594" t="str">
        <f t="shared" ca="1" si="322"/>
        <v>$J$1066</v>
      </c>
      <c r="AH1594" t="str">
        <f t="shared" ca="1" si="323"/>
        <v>b: C H ROBINSON | 2736036101</v>
      </c>
      <c r="AI1594" t="str">
        <f t="shared" ca="1" si="312"/>
        <v>$K$1066</v>
      </c>
      <c r="AJ1594" s="8">
        <f t="shared" si="313"/>
        <v>1.6260162601626016E-3</v>
      </c>
      <c r="AK1594" s="7">
        <f t="shared" si="314"/>
        <v>-560</v>
      </c>
      <c r="AL1594" s="7" t="str">
        <f t="shared" ca="1" si="324"/>
        <v>b: C H ROBINSON | 6080335055</v>
      </c>
      <c r="AM1594" t="b">
        <f t="shared" si="315"/>
        <v>0</v>
      </c>
    </row>
    <row r="1595" spans="3:39" x14ac:dyDescent="0.3">
      <c r="C1595" s="1" t="s">
        <v>37</v>
      </c>
      <c r="D1595" s="1" t="s">
        <v>38</v>
      </c>
      <c r="E1595" s="1" t="s">
        <v>39</v>
      </c>
      <c r="F1595" s="1" t="s">
        <v>544</v>
      </c>
      <c r="G1595" s="1" t="s">
        <v>1583</v>
      </c>
      <c r="H1595" s="1" t="s">
        <v>90</v>
      </c>
      <c r="I1595" s="1" t="s">
        <v>1584</v>
      </c>
      <c r="J1595" t="str">
        <f>TRIM(CONCATENATE(wiz[[#This Row],[SHIPPER..................]],wiz[[#This Row],[ZIP2..]],wiz[[#This Row],[ZIP3..]]))</f>
        <v>b: C H ROBINSON | 1704429697</v>
      </c>
      <c r="K1595" s="1">
        <v>1</v>
      </c>
      <c r="L1595" s="1">
        <v>1.38</v>
      </c>
      <c r="M1595" s="1">
        <v>0.28000000000000003</v>
      </c>
      <c r="N1595" s="1">
        <v>601</v>
      </c>
      <c r="O1595" s="1">
        <v>1.1299999999999999</v>
      </c>
      <c r="P1595" s="1">
        <v>129</v>
      </c>
      <c r="Q1595" s="1">
        <v>0.35</v>
      </c>
      <c r="R1595" s="1">
        <v>-42</v>
      </c>
      <c r="S1595" s="1">
        <v>-76</v>
      </c>
      <c r="T1595" s="1">
        <v>19</v>
      </c>
      <c r="U1595" s="1">
        <v>217</v>
      </c>
      <c r="V1595" s="1">
        <v>160</v>
      </c>
      <c r="W1595" s="1">
        <v>18031</v>
      </c>
      <c r="X1595" s="1">
        <v>17044</v>
      </c>
      <c r="Y1595" s="1">
        <v>29697</v>
      </c>
      <c r="Z1595" s="1">
        <v>1.44</v>
      </c>
      <c r="AA1595" s="6">
        <f t="shared" si="316"/>
        <v>615</v>
      </c>
      <c r="AB1595" s="6">
        <f t="shared" si="317"/>
        <v>160</v>
      </c>
      <c r="AC1595" s="6">
        <f t="shared" si="318"/>
        <v>-122022</v>
      </c>
      <c r="AD1595" s="6">
        <f t="shared" si="319"/>
        <v>-198.40975609756097</v>
      </c>
      <c r="AE1595" s="7">
        <f t="shared" si="320"/>
        <v>-1118</v>
      </c>
      <c r="AF1595" t="str">
        <f t="shared" ca="1" si="321"/>
        <v>$V$1066</v>
      </c>
      <c r="AG1595" t="str">
        <f t="shared" ca="1" si="322"/>
        <v>$J$1066</v>
      </c>
      <c r="AH1595" t="str">
        <f t="shared" ca="1" si="323"/>
        <v>b: C H ROBINSON | 2736036101</v>
      </c>
      <c r="AI1595" t="str">
        <f t="shared" ca="1" si="312"/>
        <v>$K$1066</v>
      </c>
      <c r="AJ1595" s="8">
        <f t="shared" si="313"/>
        <v>1.6260162601626016E-3</v>
      </c>
      <c r="AK1595" s="7">
        <f t="shared" si="314"/>
        <v>-560</v>
      </c>
      <c r="AL1595" s="7" t="str">
        <f t="shared" ca="1" si="324"/>
        <v>b: C H ROBINSON | 6080335055</v>
      </c>
      <c r="AM1595" t="b">
        <f t="shared" si="315"/>
        <v>0</v>
      </c>
    </row>
    <row r="1596" spans="3:39" x14ac:dyDescent="0.3">
      <c r="C1596" s="1" t="s">
        <v>445</v>
      </c>
      <c r="D1596" s="1" t="s">
        <v>446</v>
      </c>
      <c r="E1596" s="1" t="s">
        <v>39</v>
      </c>
      <c r="F1596" s="1" t="s">
        <v>90</v>
      </c>
      <c r="G1596" s="1" t="s">
        <v>1585</v>
      </c>
      <c r="H1596" s="1" t="s">
        <v>53</v>
      </c>
      <c r="I1596" s="1" t="s">
        <v>1586</v>
      </c>
      <c r="J1596" t="str">
        <f>TRIM(CONCATENATE(wiz[[#This Row],[SHIPPER..................]],wiz[[#This Row],[ZIP2..]],wiz[[#This Row],[ZIP3..]]))</f>
        <v>PACTIV | 2984260543</v>
      </c>
      <c r="K1596" s="1">
        <v>1</v>
      </c>
      <c r="L1596" s="1">
        <v>1.62</v>
      </c>
      <c r="M1596" s="1">
        <v>0.16</v>
      </c>
      <c r="N1596" s="1">
        <v>827</v>
      </c>
      <c r="O1596" s="1">
        <v>1.58</v>
      </c>
      <c r="P1596" s="1">
        <v>128</v>
      </c>
      <c r="Q1596" s="1">
        <v>0.35</v>
      </c>
      <c r="R1596" s="1">
        <v>54</v>
      </c>
      <c r="S1596" s="1">
        <v>-102</v>
      </c>
      <c r="T1596" s="1">
        <v>43</v>
      </c>
      <c r="U1596" s="1">
        <v>200</v>
      </c>
      <c r="V1596" s="1">
        <v>141</v>
      </c>
      <c r="W1596" s="1">
        <v>29330</v>
      </c>
      <c r="X1596" s="1">
        <v>29842</v>
      </c>
      <c r="Y1596" s="1">
        <v>60543</v>
      </c>
      <c r="Z1596" s="1">
        <v>1.56</v>
      </c>
      <c r="AA1596" s="6">
        <f t="shared" si="316"/>
        <v>52</v>
      </c>
      <c r="AB1596" s="6">
        <f t="shared" si="317"/>
        <v>141</v>
      </c>
      <c r="AC1596" s="6">
        <f t="shared" si="318"/>
        <v>-2364</v>
      </c>
      <c r="AD1596" s="6">
        <f t="shared" si="319"/>
        <v>-45.46153846153846</v>
      </c>
      <c r="AE1596" s="7">
        <f t="shared" si="320"/>
        <v>-127</v>
      </c>
      <c r="AF1596" t="str">
        <f t="shared" ca="1" si="321"/>
        <v>$V$46</v>
      </c>
      <c r="AG1596" t="str">
        <f t="shared" ca="1" si="322"/>
        <v>$J$46</v>
      </c>
      <c r="AH1596" t="str">
        <f t="shared" ca="1" si="323"/>
        <v>b: GLOBALTRANZ | 3683060410</v>
      </c>
      <c r="AI1596" t="str">
        <f t="shared" ca="1" si="312"/>
        <v>$K$46</v>
      </c>
      <c r="AJ1596" s="8">
        <f t="shared" si="313"/>
        <v>1.9230769230769232E-2</v>
      </c>
      <c r="AK1596" s="7">
        <f t="shared" si="314"/>
        <v>-127</v>
      </c>
      <c r="AL1596" s="7" t="str">
        <f t="shared" ca="1" si="324"/>
        <v>b: GLOBALTRANZ | 3683060410</v>
      </c>
      <c r="AM1596" t="b">
        <f t="shared" si="315"/>
        <v>0</v>
      </c>
    </row>
    <row r="1597" spans="3:39" x14ac:dyDescent="0.3">
      <c r="C1597" s="1" t="s">
        <v>929</v>
      </c>
      <c r="D1597" s="1" t="s">
        <v>930</v>
      </c>
      <c r="E1597" s="1" t="s">
        <v>39</v>
      </c>
      <c r="F1597" s="1" t="s">
        <v>90</v>
      </c>
      <c r="G1597" s="1" t="s">
        <v>931</v>
      </c>
      <c r="H1597" s="1" t="s">
        <v>53</v>
      </c>
      <c r="I1597" s="1" t="s">
        <v>736</v>
      </c>
      <c r="J1597" t="str">
        <f>TRIM(CONCATENATE(wiz[[#This Row],[SHIPPER..................]],wiz[[#This Row],[ZIP2..]],wiz[[#This Row],[ZIP3..]]))</f>
        <v>BRIDGESTONE FIRESTONE| 2982960559</v>
      </c>
      <c r="K1597" s="1">
        <v>15</v>
      </c>
      <c r="L1597" s="1">
        <v>1.35</v>
      </c>
      <c r="M1597" s="1">
        <v>0.19</v>
      </c>
      <c r="N1597" s="1">
        <v>838</v>
      </c>
      <c r="O1597" s="1">
        <v>1.91</v>
      </c>
      <c r="P1597" s="1">
        <v>66</v>
      </c>
      <c r="Q1597" s="1">
        <v>0.3</v>
      </c>
      <c r="R1597" s="1">
        <v>40</v>
      </c>
      <c r="S1597" s="1">
        <v>-85</v>
      </c>
      <c r="T1597" s="1">
        <v>-35</v>
      </c>
      <c r="U1597" s="1">
        <v>-102</v>
      </c>
      <c r="V1597" s="1">
        <v>-222</v>
      </c>
      <c r="W1597" s="1">
        <v>29801</v>
      </c>
      <c r="X1597" s="1">
        <v>29829</v>
      </c>
      <c r="Y1597" s="1">
        <v>60559</v>
      </c>
      <c r="Z1597" s="1">
        <v>1.32</v>
      </c>
      <c r="AA1597" s="6">
        <f t="shared" si="316"/>
        <v>180</v>
      </c>
      <c r="AB1597" s="6">
        <f t="shared" si="317"/>
        <v>-3330</v>
      </c>
      <c r="AC1597" s="6">
        <f t="shared" si="318"/>
        <v>-16645</v>
      </c>
      <c r="AD1597" s="6">
        <f t="shared" si="319"/>
        <v>-92.472222222222229</v>
      </c>
      <c r="AE1597" s="7">
        <f t="shared" si="320"/>
        <v>-284</v>
      </c>
      <c r="AF1597" t="str">
        <f t="shared" ca="1" si="321"/>
        <v>$V$1356</v>
      </c>
      <c r="AG1597" t="str">
        <f t="shared" ca="1" si="322"/>
        <v>$J$1356</v>
      </c>
      <c r="AH1597" t="str">
        <f t="shared" ca="1" si="323"/>
        <v>b: SCHNEIDER LOGISTIC| 4320127045</v>
      </c>
      <c r="AI1597" t="str">
        <f t="shared" ca="1" si="312"/>
        <v>$K$1356</v>
      </c>
      <c r="AJ1597" s="8">
        <f t="shared" si="313"/>
        <v>8.3333333333333329E-2</v>
      </c>
      <c r="AK1597" s="7">
        <f t="shared" si="314"/>
        <v>-284</v>
      </c>
      <c r="AL1597" s="7" t="str">
        <f t="shared" ca="1" si="324"/>
        <v>b: SCHNEIDER LOGISTIC| 4320127045</v>
      </c>
      <c r="AM1597" t="b">
        <f t="shared" si="315"/>
        <v>0</v>
      </c>
    </row>
    <row r="1598" spans="3:39" x14ac:dyDescent="0.3">
      <c r="C1598" s="1" t="s">
        <v>47</v>
      </c>
      <c r="D1598" s="1" t="s">
        <v>48</v>
      </c>
      <c r="E1598" s="1" t="s">
        <v>39</v>
      </c>
      <c r="F1598" s="1" t="s">
        <v>90</v>
      </c>
      <c r="G1598" s="1" t="s">
        <v>1587</v>
      </c>
      <c r="H1598" s="1" t="s">
        <v>42</v>
      </c>
      <c r="I1598" s="1" t="s">
        <v>436</v>
      </c>
      <c r="J1598" t="str">
        <f>TRIM(CONCATENATE(wiz[[#This Row],[SHIPPER..................]],wiz[[#This Row],[ZIP2..]],wiz[[#This Row],[ZIP3..]]))</f>
        <v>LOWES MLXP VAN ONE WA| 2981247265</v>
      </c>
      <c r="K1598" s="1">
        <v>1</v>
      </c>
      <c r="L1598" s="1">
        <v>1.35</v>
      </c>
      <c r="M1598" s="1">
        <v>0.21</v>
      </c>
      <c r="N1598" s="1">
        <v>593</v>
      </c>
      <c r="O1598" s="1">
        <v>1.17</v>
      </c>
      <c r="P1598" s="1">
        <v>35</v>
      </c>
      <c r="Q1598" s="1">
        <v>0.25</v>
      </c>
      <c r="R1598" s="1">
        <v>13</v>
      </c>
      <c r="S1598" s="1">
        <v>-38</v>
      </c>
      <c r="T1598" s="1">
        <v>-16</v>
      </c>
      <c r="U1598" s="1">
        <v>-165</v>
      </c>
      <c r="V1598" s="1">
        <v>-219</v>
      </c>
      <c r="W1598" s="1">
        <v>29801</v>
      </c>
      <c r="X1598" s="1">
        <v>29812</v>
      </c>
      <c r="Y1598" s="1">
        <v>47265</v>
      </c>
      <c r="Z1598" s="1">
        <v>1.34</v>
      </c>
      <c r="AA1598" s="6">
        <f t="shared" si="316"/>
        <v>678</v>
      </c>
      <c r="AB1598" s="6">
        <f t="shared" si="317"/>
        <v>-219</v>
      </c>
      <c r="AC1598" s="6">
        <f t="shared" si="318"/>
        <v>-50621</v>
      </c>
      <c r="AD1598" s="6">
        <f t="shared" si="319"/>
        <v>-74.662241887905608</v>
      </c>
      <c r="AE1598" s="7">
        <f t="shared" si="320"/>
        <v>-655</v>
      </c>
      <c r="AF1598" t="str">
        <f t="shared" ca="1" si="321"/>
        <v>$V$1026</v>
      </c>
      <c r="AG1598" t="str">
        <f t="shared" ca="1" si="322"/>
        <v>$J$1026</v>
      </c>
      <c r="AH1598" t="str">
        <f t="shared" ca="1" si="323"/>
        <v>LOWES MLXP VAN ONE WA| 2820147265</v>
      </c>
      <c r="AI1598" t="str">
        <f t="shared" ca="1" si="312"/>
        <v>$K$1026</v>
      </c>
      <c r="AJ1598" s="8">
        <f t="shared" si="313"/>
        <v>1.4749262536873156E-3</v>
      </c>
      <c r="AK1598" s="7">
        <f t="shared" si="314"/>
        <v>-233</v>
      </c>
      <c r="AL1598" s="7" t="str">
        <f t="shared" ca="1" si="324"/>
        <v>b: ECHO GLOBAL LOGIST| 6621537201</v>
      </c>
      <c r="AM1598" t="b">
        <f t="shared" si="315"/>
        <v>0</v>
      </c>
    </row>
    <row r="1599" spans="3:39" x14ac:dyDescent="0.3">
      <c r="C1599" s="1" t="s">
        <v>445</v>
      </c>
      <c r="D1599" s="1" t="s">
        <v>446</v>
      </c>
      <c r="E1599" s="1" t="s">
        <v>39</v>
      </c>
      <c r="F1599" s="1" t="s">
        <v>90</v>
      </c>
      <c r="G1599" s="1" t="s">
        <v>1585</v>
      </c>
      <c r="H1599" s="1" t="s">
        <v>42</v>
      </c>
      <c r="I1599" s="1" t="s">
        <v>62</v>
      </c>
      <c r="J1599" t="str">
        <f>TRIM(CONCATENATE(wiz[[#This Row],[SHIPPER..................]],wiz[[#This Row],[ZIP2..]],wiz[[#This Row],[ZIP3..]]))</f>
        <v>PACTIV | 2984246140</v>
      </c>
      <c r="K1599" s="1">
        <v>16</v>
      </c>
      <c r="L1599" s="1">
        <v>1.72</v>
      </c>
      <c r="M1599" s="1">
        <v>0.16</v>
      </c>
      <c r="N1599" s="1">
        <v>605</v>
      </c>
      <c r="O1599" s="1">
        <v>1.23</v>
      </c>
      <c r="P1599" s="1">
        <v>79</v>
      </c>
      <c r="Q1599" s="1">
        <v>0.31</v>
      </c>
      <c r="R1599" s="1">
        <v>29</v>
      </c>
      <c r="S1599" s="1">
        <v>-102</v>
      </c>
      <c r="T1599" s="1">
        <v>-4</v>
      </c>
      <c r="U1599" s="1">
        <v>86</v>
      </c>
      <c r="V1599" s="1">
        <v>-20</v>
      </c>
      <c r="W1599" s="1">
        <v>29706</v>
      </c>
      <c r="X1599" s="1">
        <v>29842</v>
      </c>
      <c r="Y1599" s="1">
        <v>46140</v>
      </c>
      <c r="Z1599" s="1">
        <v>1.66</v>
      </c>
      <c r="AA1599" s="6">
        <f t="shared" si="316"/>
        <v>52</v>
      </c>
      <c r="AB1599" s="6">
        <f t="shared" si="317"/>
        <v>-320</v>
      </c>
      <c r="AC1599" s="6">
        <f t="shared" si="318"/>
        <v>-2364</v>
      </c>
      <c r="AD1599" s="6">
        <f t="shared" si="319"/>
        <v>-45.46153846153846</v>
      </c>
      <c r="AE1599" s="7">
        <f t="shared" si="320"/>
        <v>-127</v>
      </c>
      <c r="AF1599" t="str">
        <f t="shared" ca="1" si="321"/>
        <v>$V$46</v>
      </c>
      <c r="AG1599" t="str">
        <f t="shared" ca="1" si="322"/>
        <v>$J$46</v>
      </c>
      <c r="AH1599" t="str">
        <f t="shared" ca="1" si="323"/>
        <v>b: GLOBALTRANZ | 3683060410</v>
      </c>
      <c r="AI1599" t="str">
        <f t="shared" ca="1" si="312"/>
        <v>$K$46</v>
      </c>
      <c r="AJ1599" s="8">
        <f t="shared" si="313"/>
        <v>0.30769230769230771</v>
      </c>
      <c r="AK1599" s="7">
        <f t="shared" si="314"/>
        <v>-127</v>
      </c>
      <c r="AL1599" s="7" t="str">
        <f t="shared" ca="1" si="324"/>
        <v>b: GLOBALTRANZ | 3683060410</v>
      </c>
      <c r="AM1599" t="b">
        <f t="shared" si="315"/>
        <v>0</v>
      </c>
    </row>
    <row r="1600" spans="3:39" x14ac:dyDescent="0.3">
      <c r="C1600" s="1" t="s">
        <v>445</v>
      </c>
      <c r="D1600" s="1" t="s">
        <v>446</v>
      </c>
      <c r="E1600" s="1" t="s">
        <v>39</v>
      </c>
      <c r="F1600" s="1" t="s">
        <v>90</v>
      </c>
      <c r="G1600" s="1" t="s">
        <v>1585</v>
      </c>
      <c r="H1600" s="1" t="s">
        <v>42</v>
      </c>
      <c r="I1600" s="1" t="s">
        <v>448</v>
      </c>
      <c r="J1600" t="str">
        <f>TRIM(CONCATENATE(wiz[[#This Row],[SHIPPER..................]],wiz[[#This Row],[ZIP2..]],wiz[[#This Row],[ZIP3..]]))</f>
        <v>PACTIV | 2984246168</v>
      </c>
      <c r="K1600" s="1">
        <v>6</v>
      </c>
      <c r="L1600" s="1">
        <v>1.85</v>
      </c>
      <c r="M1600" s="1">
        <v>0.16</v>
      </c>
      <c r="N1600" s="1">
        <v>629</v>
      </c>
      <c r="O1600" s="1">
        <v>1.4</v>
      </c>
      <c r="P1600" s="1">
        <v>89</v>
      </c>
      <c r="Q1600" s="1">
        <v>0.33</v>
      </c>
      <c r="R1600" s="1">
        <v>43</v>
      </c>
      <c r="S1600" s="1">
        <v>-102</v>
      </c>
      <c r="T1600" s="1">
        <v>-45</v>
      </c>
      <c r="U1600" s="1">
        <v>168</v>
      </c>
      <c r="V1600" s="1">
        <v>21</v>
      </c>
      <c r="W1600" s="1">
        <v>29501</v>
      </c>
      <c r="X1600" s="1">
        <v>29842</v>
      </c>
      <c r="Y1600" s="1">
        <v>46168</v>
      </c>
      <c r="Z1600" s="1">
        <v>1.79</v>
      </c>
      <c r="AA1600" s="6">
        <f t="shared" si="316"/>
        <v>52</v>
      </c>
      <c r="AB1600" s="6">
        <f t="shared" si="317"/>
        <v>126</v>
      </c>
      <c r="AC1600" s="6">
        <f t="shared" si="318"/>
        <v>-2364</v>
      </c>
      <c r="AD1600" s="6">
        <f t="shared" si="319"/>
        <v>-45.46153846153846</v>
      </c>
      <c r="AE1600" s="7">
        <f t="shared" si="320"/>
        <v>-127</v>
      </c>
      <c r="AF1600" t="str">
        <f t="shared" ca="1" si="321"/>
        <v>$V$46</v>
      </c>
      <c r="AG1600" t="str">
        <f t="shared" ca="1" si="322"/>
        <v>$J$46</v>
      </c>
      <c r="AH1600" t="str">
        <f t="shared" ca="1" si="323"/>
        <v>b: GLOBALTRANZ | 3683060410</v>
      </c>
      <c r="AI1600" t="str">
        <f t="shared" ca="1" si="312"/>
        <v>$K$46</v>
      </c>
      <c r="AJ1600" s="8">
        <f t="shared" si="313"/>
        <v>0.11538461538461539</v>
      </c>
      <c r="AK1600" s="7">
        <f t="shared" si="314"/>
        <v>-127</v>
      </c>
      <c r="AL1600" s="7" t="str">
        <f t="shared" ca="1" si="324"/>
        <v>b: GLOBALTRANZ | 3683060410</v>
      </c>
      <c r="AM1600" t="b">
        <f t="shared" si="315"/>
        <v>0</v>
      </c>
    </row>
    <row r="1601" spans="3:39" x14ac:dyDescent="0.3">
      <c r="C1601" s="1" t="s">
        <v>710</v>
      </c>
      <c r="D1601" s="1" t="s">
        <v>711</v>
      </c>
      <c r="E1601" s="1" t="s">
        <v>39</v>
      </c>
      <c r="F1601" s="1" t="s">
        <v>90</v>
      </c>
      <c r="G1601" s="1" t="s">
        <v>1588</v>
      </c>
      <c r="H1601" s="1" t="s">
        <v>42</v>
      </c>
      <c r="I1601" s="1" t="s">
        <v>458</v>
      </c>
      <c r="J1601" t="str">
        <f>TRIM(CONCATENATE(wiz[[#This Row],[SHIPPER..................]],wiz[[#This Row],[ZIP2..]],wiz[[#This Row],[ZIP3..]]))</f>
        <v>b: LANDSTAR LOGISTICS| 2980146601</v>
      </c>
      <c r="K1601" s="1">
        <v>1</v>
      </c>
      <c r="L1601" s="1">
        <v>0.88</v>
      </c>
      <c r="M1601" s="1">
        <v>0.28999999999999998</v>
      </c>
      <c r="N1601" s="1">
        <v>768</v>
      </c>
      <c r="O1601" s="1">
        <v>1.83</v>
      </c>
      <c r="P1601" s="1">
        <v>112</v>
      </c>
      <c r="Q1601" s="1">
        <v>0.35</v>
      </c>
      <c r="R1601" s="1">
        <v>-61</v>
      </c>
      <c r="S1601" s="1">
        <v>-182</v>
      </c>
      <c r="T1601" s="1">
        <v>-7</v>
      </c>
      <c r="U1601" s="1">
        <v>-533</v>
      </c>
      <c r="V1601" s="1">
        <v>-722</v>
      </c>
      <c r="W1601" s="1">
        <v>29445</v>
      </c>
      <c r="X1601" s="1">
        <v>29801</v>
      </c>
      <c r="Y1601" s="1">
        <v>46601</v>
      </c>
      <c r="Z1601" s="1">
        <v>0.95</v>
      </c>
      <c r="AA1601" s="6">
        <f t="shared" si="316"/>
        <v>3</v>
      </c>
      <c r="AB1601" s="6">
        <f t="shared" si="317"/>
        <v>-722</v>
      </c>
      <c r="AC1601" s="6">
        <f t="shared" si="318"/>
        <v>-326</v>
      </c>
      <c r="AD1601" s="6">
        <f t="shared" si="319"/>
        <v>-108.66666666666667</v>
      </c>
      <c r="AE1601" s="7">
        <f t="shared" si="320"/>
        <v>-722</v>
      </c>
      <c r="AF1601" t="str">
        <f t="shared" ca="1" si="321"/>
        <v>$V$1601</v>
      </c>
      <c r="AG1601" t="str">
        <f t="shared" ca="1" si="322"/>
        <v>$J$1601</v>
      </c>
      <c r="AH1601" t="str">
        <f t="shared" ca="1" si="323"/>
        <v>b: LANDSTAR LOGISTICS| 2980146601</v>
      </c>
      <c r="AI1601" t="str">
        <f t="shared" ca="1" si="312"/>
        <v>$K$1601</v>
      </c>
      <c r="AJ1601" s="8">
        <f t="shared" si="313"/>
        <v>0.33333333333333331</v>
      </c>
      <c r="AK1601" s="7">
        <f t="shared" si="314"/>
        <v>-722</v>
      </c>
      <c r="AL1601" s="7" t="str">
        <f t="shared" ca="1" si="324"/>
        <v>b: LANDSTAR LOGISTICS| 2980146601</v>
      </c>
      <c r="AM1601" t="str">
        <f t="shared" si="315"/>
        <v>b: LANDSTAR LOGISTICS| 2980146601</v>
      </c>
    </row>
    <row r="1602" spans="3:39" x14ac:dyDescent="0.3">
      <c r="C1602" s="1" t="s">
        <v>148</v>
      </c>
      <c r="D1602" s="1" t="s">
        <v>149</v>
      </c>
      <c r="E1602" s="1" t="s">
        <v>39</v>
      </c>
      <c r="F1602" s="1" t="s">
        <v>90</v>
      </c>
      <c r="G1602" s="1" t="s">
        <v>1588</v>
      </c>
      <c r="H1602" s="1" t="s">
        <v>61</v>
      </c>
      <c r="I1602" s="1" t="s">
        <v>743</v>
      </c>
      <c r="J1602" t="str">
        <f>TRIM(CONCATENATE(wiz[[#This Row],[SHIPPER..................]],wiz[[#This Row],[ZIP2..]],wiz[[#This Row],[ZIP3..]]))</f>
        <v>BRIGGS AND STRATTON | 2980163901</v>
      </c>
      <c r="K1602" s="1">
        <v>1</v>
      </c>
      <c r="L1602" s="1">
        <v>1.82</v>
      </c>
      <c r="M1602" s="1">
        <v>0.2</v>
      </c>
      <c r="N1602" s="1">
        <v>643</v>
      </c>
      <c r="O1602" s="1">
        <v>0.96</v>
      </c>
      <c r="P1602" s="1">
        <v>102</v>
      </c>
      <c r="Q1602" s="1">
        <v>0.35</v>
      </c>
      <c r="R1602" s="1">
        <v>7</v>
      </c>
      <c r="S1602" s="1">
        <v>-77</v>
      </c>
      <c r="T1602" s="1">
        <v>60</v>
      </c>
      <c r="U1602" s="1">
        <v>343</v>
      </c>
      <c r="V1602" s="1">
        <v>326</v>
      </c>
      <c r="W1602" s="1">
        <v>29706</v>
      </c>
      <c r="X1602" s="1">
        <v>29801</v>
      </c>
      <c r="Y1602" s="1">
        <v>63901</v>
      </c>
      <c r="Z1602" s="1">
        <v>1.8</v>
      </c>
      <c r="AA1602" s="6">
        <f t="shared" si="316"/>
        <v>306</v>
      </c>
      <c r="AB1602" s="6">
        <f t="shared" si="317"/>
        <v>326</v>
      </c>
      <c r="AC1602" s="6">
        <f t="shared" si="318"/>
        <v>-34266</v>
      </c>
      <c r="AD1602" s="6">
        <f t="shared" si="319"/>
        <v>-111.98039215686275</v>
      </c>
      <c r="AE1602" s="7">
        <f t="shared" si="320"/>
        <v>-566</v>
      </c>
      <c r="AF1602" t="str">
        <f t="shared" ca="1" si="321"/>
        <v>$V$939</v>
      </c>
      <c r="AG1602" t="str">
        <f t="shared" ca="1" si="322"/>
        <v>$J$939</v>
      </c>
      <c r="AH1602" t="str">
        <f t="shared" ca="1" si="323"/>
        <v>BRIGGS AND STRATTON | 6390129456</v>
      </c>
      <c r="AI1602" t="str">
        <f t="shared" ref="AI1602:AI1665" ca="1" si="325">REPLACE(AF1602,2,1,"K")</f>
        <v>$K$939</v>
      </c>
      <c r="AJ1602" s="8">
        <f t="shared" ref="AJ1602:AJ1665" si="326">K1602/AA1602</f>
        <v>3.2679738562091504E-3</v>
      </c>
      <c r="AK1602" s="7">
        <f t="shared" ref="AK1602:AK1665" si="327">_xlfn.MINIFS($V$3:$V$2378,$C$3:$C$2378,C1602,$AJ$3:$AJ$2378,"&gt;0.05")</f>
        <v>-222</v>
      </c>
      <c r="AL1602" s="7" t="str">
        <f t="shared" ca="1" si="324"/>
        <v>BRIDGESTONE FIRESTONE| 2982960559</v>
      </c>
      <c r="AM1602" t="b">
        <f t="shared" ref="AM1602:AM1665" si="328">IF(AK1602=V1602,J1602,FALSE)</f>
        <v>0</v>
      </c>
    </row>
    <row r="1603" spans="3:39" x14ac:dyDescent="0.3">
      <c r="C1603" s="1" t="s">
        <v>222</v>
      </c>
      <c r="D1603" s="1" t="s">
        <v>218</v>
      </c>
      <c r="E1603" s="1" t="s">
        <v>39</v>
      </c>
      <c r="F1603" s="1" t="s">
        <v>90</v>
      </c>
      <c r="G1603" s="1" t="s">
        <v>1588</v>
      </c>
      <c r="H1603" s="1" t="s">
        <v>66</v>
      </c>
      <c r="I1603" s="1" t="s">
        <v>774</v>
      </c>
      <c r="J1603" t="str">
        <f>TRIM(CONCATENATE(wiz[[#This Row],[SHIPPER..................]],wiz[[#This Row],[ZIP2..]],wiz[[#This Row],[ZIP3..]]))</f>
        <v>OWENS CORNING FIBERGL| 2980138611</v>
      </c>
      <c r="K1603" s="1">
        <v>3</v>
      </c>
      <c r="L1603" s="1">
        <v>1.52</v>
      </c>
      <c r="M1603" s="1">
        <v>0.17</v>
      </c>
      <c r="N1603" s="1">
        <v>522</v>
      </c>
      <c r="O1603" s="1">
        <v>0.98</v>
      </c>
      <c r="P1603" s="1">
        <v>47</v>
      </c>
      <c r="Q1603" s="1">
        <v>0.28000000000000003</v>
      </c>
      <c r="R1603" s="1">
        <v>21</v>
      </c>
      <c r="S1603" s="1">
        <v>-67</v>
      </c>
      <c r="T1603" s="1">
        <v>15</v>
      </c>
      <c r="U1603" s="1">
        <v>270</v>
      </c>
      <c r="V1603" s="1">
        <v>218</v>
      </c>
      <c r="W1603" s="1">
        <v>29801</v>
      </c>
      <c r="X1603" s="1">
        <v>29801</v>
      </c>
      <c r="Y1603" s="1">
        <v>38611</v>
      </c>
      <c r="Z1603" s="1">
        <v>1.47</v>
      </c>
      <c r="AA1603" s="6">
        <f t="shared" ref="AA1603:AA1666" si="329">SUMIFS(K$3:K$2378,$C$3:$C$2378,$C1603)</f>
        <v>733</v>
      </c>
      <c r="AB1603" s="6">
        <f t="shared" ref="AB1603:AB1666" si="330">V1603*K1603</f>
        <v>654</v>
      </c>
      <c r="AC1603" s="6">
        <f t="shared" ref="AC1603:AC1666" si="331">SUMIFS(AB$3:AB$2378,$C$3:$C$2378,$C1603)</f>
        <v>-44750</v>
      </c>
      <c r="AD1603" s="6">
        <f t="shared" ref="AD1603:AD1666" si="332">AC1603/AA1603</f>
        <v>-61.050477489768078</v>
      </c>
      <c r="AE1603" s="7">
        <f t="shared" ref="AE1603:AE1666" si="333">_xlfn.MINIFS($V$3:$V$2378,$C$3:$C$2378,C1603)</f>
        <v>-546</v>
      </c>
      <c r="AF1603" t="str">
        <f t="shared" ref="AF1603:AF1666" ca="1" si="334">CELL("address",INDEX($V$3:$V$2378,MATCH(_xlfn.MINIFS($V$3:$V$2378,$C$3:$C$2378,C1603),$V$3:$V$2378,0)))</f>
        <v>$V$1036</v>
      </c>
      <c r="AG1603" t="str">
        <f t="shared" ref="AG1603:AG1666" ca="1" si="335">REPLACE(AF1603,2,1,"J")</f>
        <v>$J$1036</v>
      </c>
      <c r="AH1603" t="str">
        <f t="shared" ref="AH1603:AH1666" ca="1" si="336">INDIRECT(AG1603)</f>
        <v>OWENS CORNING FIBERGL| 2808655720</v>
      </c>
      <c r="AI1603" t="str">
        <f t="shared" ca="1" si="325"/>
        <v>$K$1036</v>
      </c>
      <c r="AJ1603" s="8">
        <f t="shared" si="326"/>
        <v>4.0927694406548429E-3</v>
      </c>
      <c r="AK1603" s="7">
        <f t="shared" si="327"/>
        <v>-155</v>
      </c>
      <c r="AL1603" s="7" t="str">
        <f t="shared" ref="AL1603:AL1666" ca="1" si="337">OFFSET(J$2,MATCH(AK1603,$V$3:$V$2378,0),)</f>
        <v>b: C H ROBINSON | 4607237643</v>
      </c>
      <c r="AM1603" t="b">
        <f t="shared" si="328"/>
        <v>0</v>
      </c>
    </row>
    <row r="1604" spans="3:39" x14ac:dyDescent="0.3">
      <c r="C1604" s="1" t="s">
        <v>217</v>
      </c>
      <c r="D1604" s="1" t="s">
        <v>218</v>
      </c>
      <c r="E1604" s="1" t="s">
        <v>39</v>
      </c>
      <c r="F1604" s="1" t="s">
        <v>90</v>
      </c>
      <c r="G1604" s="1" t="s">
        <v>1588</v>
      </c>
      <c r="H1604" s="1" t="s">
        <v>66</v>
      </c>
      <c r="I1604" s="1" t="s">
        <v>774</v>
      </c>
      <c r="J1604" t="str">
        <f>TRIM(CONCATENATE(wiz[[#This Row],[SHIPPER..................]],wiz[[#This Row],[ZIP2..]],wiz[[#This Row],[ZIP3..]]))</f>
        <v>OWENS CORNING SALES | 2980138611</v>
      </c>
      <c r="K1604" s="1">
        <v>1</v>
      </c>
      <c r="L1604" s="1">
        <v>1.52</v>
      </c>
      <c r="M1604" s="1">
        <v>0.18</v>
      </c>
      <c r="N1604" s="1">
        <v>522</v>
      </c>
      <c r="O1604" s="1">
        <v>0.92</v>
      </c>
      <c r="P1604" s="1">
        <v>0</v>
      </c>
      <c r="Q1604" s="1">
        <v>0.25</v>
      </c>
      <c r="R1604" s="1">
        <v>16</v>
      </c>
      <c r="S1604" s="1">
        <v>-48</v>
      </c>
      <c r="T1604" s="1">
        <v>29</v>
      </c>
      <c r="U1604" s="1">
        <v>275</v>
      </c>
      <c r="V1604" s="1">
        <v>256</v>
      </c>
      <c r="W1604" s="1">
        <v>29801</v>
      </c>
      <c r="X1604" s="1">
        <v>29801</v>
      </c>
      <c r="Y1604" s="1">
        <v>38611</v>
      </c>
      <c r="Z1604" s="1">
        <v>1.48</v>
      </c>
      <c r="AA1604" s="6">
        <f t="shared" si="329"/>
        <v>313</v>
      </c>
      <c r="AB1604" s="6">
        <f t="shared" si="330"/>
        <v>256</v>
      </c>
      <c r="AC1604" s="6">
        <f t="shared" si="331"/>
        <v>-8700</v>
      </c>
      <c r="AD1604" s="6">
        <f t="shared" si="332"/>
        <v>-27.795527156549522</v>
      </c>
      <c r="AE1604" s="7">
        <f t="shared" si="333"/>
        <v>-472</v>
      </c>
      <c r="AF1604" t="str">
        <f t="shared" ca="1" si="334"/>
        <v>$V$1060</v>
      </c>
      <c r="AG1604" t="str">
        <f t="shared" ca="1" si="335"/>
        <v>$J$1060</v>
      </c>
      <c r="AH1604" t="str">
        <f t="shared" ca="1" si="336"/>
        <v>OWENS CORNING SALES | 2808679556</v>
      </c>
      <c r="AI1604" t="str">
        <f t="shared" ca="1" si="325"/>
        <v>$K$1060</v>
      </c>
      <c r="AJ1604" s="8">
        <f t="shared" si="326"/>
        <v>3.1948881789137379E-3</v>
      </c>
      <c r="AK1604" s="7">
        <f t="shared" si="327"/>
        <v>-156</v>
      </c>
      <c r="AL1604" s="7" t="str">
        <f t="shared" ca="1" si="337"/>
        <v>b: MATSON LOGISTICS | 881728379</v>
      </c>
      <c r="AM1604" t="b">
        <f t="shared" si="328"/>
        <v>0</v>
      </c>
    </row>
    <row r="1605" spans="3:39" x14ac:dyDescent="0.3">
      <c r="C1605" s="1" t="s">
        <v>929</v>
      </c>
      <c r="D1605" s="1" t="s">
        <v>930</v>
      </c>
      <c r="E1605" s="1" t="s">
        <v>39</v>
      </c>
      <c r="F1605" s="1" t="s">
        <v>90</v>
      </c>
      <c r="G1605" s="1" t="s">
        <v>931</v>
      </c>
      <c r="H1605" s="1" t="s">
        <v>87</v>
      </c>
      <c r="I1605" s="1" t="s">
        <v>239</v>
      </c>
      <c r="J1605" t="str">
        <f>TRIM(CONCATENATE(wiz[[#This Row],[SHIPPER..................]],wiz[[#This Row],[ZIP2..]],wiz[[#This Row],[ZIP3..]]))</f>
        <v>BRIDGESTONE FIRESTONE| 2982944301</v>
      </c>
      <c r="K1605" s="1">
        <v>1</v>
      </c>
      <c r="L1605" s="1">
        <v>2.0099999999999998</v>
      </c>
      <c r="M1605" s="1">
        <v>0.19</v>
      </c>
      <c r="N1605" s="1">
        <v>622</v>
      </c>
      <c r="O1605" s="1">
        <v>1</v>
      </c>
      <c r="P1605" s="1">
        <v>147</v>
      </c>
      <c r="Q1605" s="1">
        <v>0.35</v>
      </c>
      <c r="R1605" s="1">
        <v>53</v>
      </c>
      <c r="S1605" s="1">
        <v>-85</v>
      </c>
      <c r="T1605" s="1">
        <v>50</v>
      </c>
      <c r="U1605" s="1">
        <v>293</v>
      </c>
      <c r="V1605" s="1">
        <v>258</v>
      </c>
      <c r="W1605" s="1">
        <v>28201</v>
      </c>
      <c r="X1605" s="1">
        <v>29829</v>
      </c>
      <c r="Y1605" s="1">
        <v>44301</v>
      </c>
      <c r="Z1605" s="1">
        <v>1.98</v>
      </c>
      <c r="AA1605" s="6">
        <f t="shared" si="329"/>
        <v>180</v>
      </c>
      <c r="AB1605" s="6">
        <f t="shared" si="330"/>
        <v>258</v>
      </c>
      <c r="AC1605" s="6">
        <f t="shared" si="331"/>
        <v>-16645</v>
      </c>
      <c r="AD1605" s="6">
        <f t="shared" si="332"/>
        <v>-92.472222222222229</v>
      </c>
      <c r="AE1605" s="7">
        <f t="shared" si="333"/>
        <v>-284</v>
      </c>
      <c r="AF1605" t="str">
        <f t="shared" ca="1" si="334"/>
        <v>$V$1356</v>
      </c>
      <c r="AG1605" t="str">
        <f t="shared" ca="1" si="335"/>
        <v>$J$1356</v>
      </c>
      <c r="AH1605" t="str">
        <f t="shared" ca="1" si="336"/>
        <v>b: SCHNEIDER LOGISTIC| 4320127045</v>
      </c>
      <c r="AI1605" t="str">
        <f t="shared" ca="1" si="325"/>
        <v>$K$1356</v>
      </c>
      <c r="AJ1605" s="8">
        <f t="shared" si="326"/>
        <v>5.5555555555555558E-3</v>
      </c>
      <c r="AK1605" s="7">
        <f t="shared" si="327"/>
        <v>-284</v>
      </c>
      <c r="AL1605" s="7" t="str">
        <f t="shared" ca="1" si="337"/>
        <v>b: SCHNEIDER LOGISTIC| 4320127045</v>
      </c>
      <c r="AM1605" t="b">
        <f t="shared" si="328"/>
        <v>0</v>
      </c>
    </row>
    <row r="1606" spans="3:39" x14ac:dyDescent="0.3">
      <c r="C1606" s="1" t="s">
        <v>222</v>
      </c>
      <c r="D1606" s="1" t="s">
        <v>218</v>
      </c>
      <c r="E1606" s="1" t="s">
        <v>39</v>
      </c>
      <c r="F1606" s="1" t="s">
        <v>90</v>
      </c>
      <c r="G1606" s="1" t="s">
        <v>1588</v>
      </c>
      <c r="H1606" s="1" t="s">
        <v>87</v>
      </c>
      <c r="I1606" s="1" t="s">
        <v>227</v>
      </c>
      <c r="J1606" t="str">
        <f>TRIM(CONCATENATE(wiz[[#This Row],[SHIPPER..................]],wiz[[#This Row],[ZIP2..]],wiz[[#This Row],[ZIP3..]]))</f>
        <v>OWENS CORNING FIBERGL| 2980144256</v>
      </c>
      <c r="K1606" s="1">
        <v>3</v>
      </c>
      <c r="L1606" s="1">
        <v>1.8</v>
      </c>
      <c r="M1606" s="1">
        <v>0.18</v>
      </c>
      <c r="N1606" s="1">
        <v>626</v>
      </c>
      <c r="O1606" s="1">
        <v>1.03</v>
      </c>
      <c r="P1606" s="1">
        <v>0</v>
      </c>
      <c r="Q1606" s="1">
        <v>0.25</v>
      </c>
      <c r="R1606" s="1">
        <v>60</v>
      </c>
      <c r="S1606" s="1">
        <v>-67</v>
      </c>
      <c r="T1606" s="1">
        <v>43</v>
      </c>
      <c r="U1606" s="1">
        <v>158</v>
      </c>
      <c r="V1606" s="1">
        <v>134</v>
      </c>
      <c r="W1606" s="1">
        <v>29801</v>
      </c>
      <c r="X1606" s="1">
        <v>29801</v>
      </c>
      <c r="Y1606" s="1">
        <v>44256</v>
      </c>
      <c r="Z1606" s="1">
        <v>1.76</v>
      </c>
      <c r="AA1606" s="6">
        <f t="shared" si="329"/>
        <v>733</v>
      </c>
      <c r="AB1606" s="6">
        <f t="shared" si="330"/>
        <v>402</v>
      </c>
      <c r="AC1606" s="6">
        <f t="shared" si="331"/>
        <v>-44750</v>
      </c>
      <c r="AD1606" s="6">
        <f t="shared" si="332"/>
        <v>-61.050477489768078</v>
      </c>
      <c r="AE1606" s="7">
        <f t="shared" si="333"/>
        <v>-546</v>
      </c>
      <c r="AF1606" t="str">
        <f t="shared" ca="1" si="334"/>
        <v>$V$1036</v>
      </c>
      <c r="AG1606" t="str">
        <f t="shared" ca="1" si="335"/>
        <v>$J$1036</v>
      </c>
      <c r="AH1606" t="str">
        <f t="shared" ca="1" si="336"/>
        <v>OWENS CORNING FIBERGL| 2808655720</v>
      </c>
      <c r="AI1606" t="str">
        <f t="shared" ca="1" si="325"/>
        <v>$K$1036</v>
      </c>
      <c r="AJ1606" s="8">
        <f t="shared" si="326"/>
        <v>4.0927694406548429E-3</v>
      </c>
      <c r="AK1606" s="7">
        <f t="shared" si="327"/>
        <v>-155</v>
      </c>
      <c r="AL1606" s="7" t="str">
        <f t="shared" ca="1" si="337"/>
        <v>b: C H ROBINSON | 4607237643</v>
      </c>
      <c r="AM1606" t="b">
        <f t="shared" si="328"/>
        <v>0</v>
      </c>
    </row>
    <row r="1607" spans="3:39" x14ac:dyDescent="0.3">
      <c r="C1607" s="1" t="s">
        <v>222</v>
      </c>
      <c r="D1607" s="1" t="s">
        <v>218</v>
      </c>
      <c r="E1607" s="1" t="s">
        <v>39</v>
      </c>
      <c r="F1607" s="1" t="s">
        <v>90</v>
      </c>
      <c r="G1607" s="1" t="s">
        <v>1588</v>
      </c>
      <c r="H1607" s="1" t="s">
        <v>87</v>
      </c>
      <c r="I1607" s="1" t="s">
        <v>815</v>
      </c>
      <c r="J1607" t="str">
        <f>TRIM(CONCATENATE(wiz[[#This Row],[SHIPPER..................]],wiz[[#This Row],[ZIP2..]],wiz[[#This Row],[ZIP3..]]))</f>
        <v>OWENS CORNING FIBERGL| 2980143160</v>
      </c>
      <c r="K1607" s="1">
        <v>2</v>
      </c>
      <c r="L1607" s="1">
        <v>1.66</v>
      </c>
      <c r="M1607" s="1">
        <v>0.18</v>
      </c>
      <c r="N1607" s="1">
        <v>550</v>
      </c>
      <c r="O1607" s="1">
        <v>1.24</v>
      </c>
      <c r="P1607" s="1">
        <v>83</v>
      </c>
      <c r="Q1607" s="1">
        <v>0.33</v>
      </c>
      <c r="R1607" s="1">
        <v>60</v>
      </c>
      <c r="S1607" s="1">
        <v>-67</v>
      </c>
      <c r="T1607" s="1">
        <v>-46</v>
      </c>
      <c r="U1607" s="1">
        <v>71</v>
      </c>
      <c r="V1607" s="1">
        <v>-42</v>
      </c>
      <c r="W1607" s="1">
        <v>29801</v>
      </c>
      <c r="X1607" s="1">
        <v>29801</v>
      </c>
      <c r="Y1607" s="1">
        <v>43160</v>
      </c>
      <c r="Z1607" s="1">
        <v>1.62</v>
      </c>
      <c r="AA1607" s="6">
        <f t="shared" si="329"/>
        <v>733</v>
      </c>
      <c r="AB1607" s="6">
        <f t="shared" si="330"/>
        <v>-84</v>
      </c>
      <c r="AC1607" s="6">
        <f t="shared" si="331"/>
        <v>-44750</v>
      </c>
      <c r="AD1607" s="6">
        <f t="shared" si="332"/>
        <v>-61.050477489768078</v>
      </c>
      <c r="AE1607" s="7">
        <f t="shared" si="333"/>
        <v>-546</v>
      </c>
      <c r="AF1607" t="str">
        <f t="shared" ca="1" si="334"/>
        <v>$V$1036</v>
      </c>
      <c r="AG1607" t="str">
        <f t="shared" ca="1" si="335"/>
        <v>$J$1036</v>
      </c>
      <c r="AH1607" t="str">
        <f t="shared" ca="1" si="336"/>
        <v>OWENS CORNING FIBERGL| 2808655720</v>
      </c>
      <c r="AI1607" t="str">
        <f t="shared" ca="1" si="325"/>
        <v>$K$1036</v>
      </c>
      <c r="AJ1607" s="8">
        <f t="shared" si="326"/>
        <v>2.7285129604365621E-3</v>
      </c>
      <c r="AK1607" s="7">
        <f t="shared" si="327"/>
        <v>-155</v>
      </c>
      <c r="AL1607" s="7" t="str">
        <f t="shared" ca="1" si="337"/>
        <v>b: C H ROBINSON | 4607237643</v>
      </c>
      <c r="AM1607" t="b">
        <f t="shared" si="328"/>
        <v>0</v>
      </c>
    </row>
    <row r="1608" spans="3:39" x14ac:dyDescent="0.3">
      <c r="C1608" s="1" t="s">
        <v>222</v>
      </c>
      <c r="D1608" s="1" t="s">
        <v>218</v>
      </c>
      <c r="E1608" s="1" t="s">
        <v>39</v>
      </c>
      <c r="F1608" s="1" t="s">
        <v>90</v>
      </c>
      <c r="G1608" s="1" t="s">
        <v>1588</v>
      </c>
      <c r="H1608" s="1" t="s">
        <v>87</v>
      </c>
      <c r="I1608" s="1" t="s">
        <v>173</v>
      </c>
      <c r="J1608" t="str">
        <f>TRIM(CONCATENATE(wiz[[#This Row],[SHIPPER..................]],wiz[[#This Row],[ZIP2..]],wiz[[#This Row],[ZIP3..]]))</f>
        <v>OWENS CORNING FIBERGL| 2980143055</v>
      </c>
      <c r="K1608" s="1">
        <v>1</v>
      </c>
      <c r="L1608" s="1">
        <v>1.66</v>
      </c>
      <c r="M1608" s="1">
        <v>0.18</v>
      </c>
      <c r="N1608" s="1">
        <v>558</v>
      </c>
      <c r="O1608" s="1">
        <v>0.74</v>
      </c>
      <c r="P1608" s="1">
        <v>225</v>
      </c>
      <c r="Q1608" s="1">
        <v>0.45</v>
      </c>
      <c r="R1608" s="1">
        <v>58</v>
      </c>
      <c r="S1608" s="1">
        <v>-67</v>
      </c>
      <c r="T1608" s="1">
        <v>86</v>
      </c>
      <c r="U1608" s="1">
        <v>147</v>
      </c>
      <c r="V1608" s="1">
        <v>166</v>
      </c>
      <c r="W1608" s="1">
        <v>30103</v>
      </c>
      <c r="X1608" s="1">
        <v>29801</v>
      </c>
      <c r="Y1608" s="1">
        <v>43055</v>
      </c>
      <c r="Z1608" s="1">
        <v>1.62</v>
      </c>
      <c r="AA1608" s="6">
        <f t="shared" si="329"/>
        <v>733</v>
      </c>
      <c r="AB1608" s="6">
        <f t="shared" si="330"/>
        <v>166</v>
      </c>
      <c r="AC1608" s="6">
        <f t="shared" si="331"/>
        <v>-44750</v>
      </c>
      <c r="AD1608" s="6">
        <f t="shared" si="332"/>
        <v>-61.050477489768078</v>
      </c>
      <c r="AE1608" s="7">
        <f t="shared" si="333"/>
        <v>-546</v>
      </c>
      <c r="AF1608" t="str">
        <f t="shared" ca="1" si="334"/>
        <v>$V$1036</v>
      </c>
      <c r="AG1608" t="str">
        <f t="shared" ca="1" si="335"/>
        <v>$J$1036</v>
      </c>
      <c r="AH1608" t="str">
        <f t="shared" ca="1" si="336"/>
        <v>OWENS CORNING FIBERGL| 2808655720</v>
      </c>
      <c r="AI1608" t="str">
        <f t="shared" ca="1" si="325"/>
        <v>$K$1036</v>
      </c>
      <c r="AJ1608" s="8">
        <f t="shared" si="326"/>
        <v>1.364256480218281E-3</v>
      </c>
      <c r="AK1608" s="7">
        <f t="shared" si="327"/>
        <v>-155</v>
      </c>
      <c r="AL1608" s="7" t="str">
        <f t="shared" ca="1" si="337"/>
        <v>b: C H ROBINSON | 4607237643</v>
      </c>
      <c r="AM1608" t="b">
        <f t="shared" si="328"/>
        <v>0</v>
      </c>
    </row>
    <row r="1609" spans="3:39" x14ac:dyDescent="0.3">
      <c r="C1609" s="1" t="s">
        <v>539</v>
      </c>
      <c r="D1609" s="1" t="s">
        <v>540</v>
      </c>
      <c r="E1609" s="1" t="s">
        <v>39</v>
      </c>
      <c r="F1609" s="1" t="s">
        <v>90</v>
      </c>
      <c r="G1609" s="1" t="s">
        <v>1587</v>
      </c>
      <c r="H1609" s="1" t="s">
        <v>87</v>
      </c>
      <c r="I1609" s="1" t="s">
        <v>415</v>
      </c>
      <c r="J1609" t="str">
        <f>TRIM(CONCATENATE(wiz[[#This Row],[SHIPPER..................]],wiz[[#This Row],[ZIP2..]],wiz[[#This Row],[ZIP3..]]))</f>
        <v>HOME DEPOT | 2981245050</v>
      </c>
      <c r="K1609" s="1">
        <v>2</v>
      </c>
      <c r="L1609" s="1">
        <v>1.7</v>
      </c>
      <c r="M1609" s="1">
        <v>0.21</v>
      </c>
      <c r="N1609" s="1">
        <v>564</v>
      </c>
      <c r="O1609" s="1">
        <v>1.05</v>
      </c>
      <c r="P1609" s="1">
        <v>160</v>
      </c>
      <c r="Q1609" s="1">
        <v>0.38</v>
      </c>
      <c r="R1609" s="1">
        <v>0</v>
      </c>
      <c r="S1609" s="1">
        <v>-81</v>
      </c>
      <c r="T1609" s="1">
        <v>12</v>
      </c>
      <c r="U1609" s="1">
        <v>248</v>
      </c>
      <c r="V1609" s="1">
        <v>179</v>
      </c>
      <c r="W1609" s="1">
        <v>32601</v>
      </c>
      <c r="X1609" s="1">
        <v>29812</v>
      </c>
      <c r="Y1609" s="1">
        <v>45050</v>
      </c>
      <c r="Z1609" s="1">
        <v>1.69</v>
      </c>
      <c r="AA1609" s="6">
        <f t="shared" si="329"/>
        <v>240</v>
      </c>
      <c r="AB1609" s="6">
        <f t="shared" si="330"/>
        <v>358</v>
      </c>
      <c r="AC1609" s="6">
        <f t="shared" si="331"/>
        <v>14538</v>
      </c>
      <c r="AD1609" s="6">
        <f t="shared" si="332"/>
        <v>60.575000000000003</v>
      </c>
      <c r="AE1609" s="7">
        <f t="shared" si="333"/>
        <v>-131</v>
      </c>
      <c r="AF1609" t="str">
        <f t="shared" ca="1" si="334"/>
        <v>$V$841</v>
      </c>
      <c r="AG1609" t="str">
        <f t="shared" ca="1" si="335"/>
        <v>$J$841</v>
      </c>
      <c r="AH1609" t="str">
        <f t="shared" ca="1" si="336"/>
        <v>PLS PITTSBURGH LOGIST| 2120147201</v>
      </c>
      <c r="AI1609" t="str">
        <f t="shared" ca="1" si="325"/>
        <v>$K$841</v>
      </c>
      <c r="AJ1609" s="8">
        <f t="shared" si="326"/>
        <v>8.3333333333333332E-3</v>
      </c>
      <c r="AK1609" s="7">
        <f t="shared" si="327"/>
        <v>-131</v>
      </c>
      <c r="AL1609" s="7" t="str">
        <f t="shared" ca="1" si="337"/>
        <v>PLS PITTSBURGH LOGIST| 2120147201</v>
      </c>
      <c r="AM1609" t="b">
        <f t="shared" si="328"/>
        <v>0</v>
      </c>
    </row>
    <row r="1610" spans="3:39" x14ac:dyDescent="0.3">
      <c r="C1610" s="1" t="s">
        <v>539</v>
      </c>
      <c r="D1610" s="1" t="s">
        <v>540</v>
      </c>
      <c r="E1610" s="1" t="s">
        <v>39</v>
      </c>
      <c r="F1610" s="1" t="s">
        <v>90</v>
      </c>
      <c r="G1610" s="1" t="s">
        <v>1587</v>
      </c>
      <c r="H1610" s="1" t="s">
        <v>87</v>
      </c>
      <c r="I1610" s="1" t="s">
        <v>121</v>
      </c>
      <c r="J1610" t="str">
        <f>TRIM(CONCATENATE(wiz[[#This Row],[SHIPPER..................]],wiz[[#This Row],[ZIP2..]],wiz[[#This Row],[ZIP3..]]))</f>
        <v>HOME DEPOT | 2981245889</v>
      </c>
      <c r="K1610" s="1">
        <v>9</v>
      </c>
      <c r="L1610" s="1">
        <v>1.7</v>
      </c>
      <c r="M1610" s="1">
        <v>0.2</v>
      </c>
      <c r="N1610" s="1">
        <v>669</v>
      </c>
      <c r="O1610" s="1">
        <v>1.4</v>
      </c>
      <c r="P1610" s="1">
        <v>95</v>
      </c>
      <c r="Q1610" s="1">
        <v>0.32</v>
      </c>
      <c r="R1610" s="1">
        <v>44</v>
      </c>
      <c r="S1610" s="1">
        <v>-81</v>
      </c>
      <c r="T1610" s="1">
        <v>-3</v>
      </c>
      <c r="U1610" s="1">
        <v>110</v>
      </c>
      <c r="V1610" s="1">
        <v>26</v>
      </c>
      <c r="W1610" s="1">
        <v>29020</v>
      </c>
      <c r="X1610" s="1">
        <v>29812</v>
      </c>
      <c r="Y1610" s="1">
        <v>45889</v>
      </c>
      <c r="Z1610" s="1">
        <v>1.68</v>
      </c>
      <c r="AA1610" s="6">
        <f t="shared" si="329"/>
        <v>240</v>
      </c>
      <c r="AB1610" s="6">
        <f t="shared" si="330"/>
        <v>234</v>
      </c>
      <c r="AC1610" s="6">
        <f t="shared" si="331"/>
        <v>14538</v>
      </c>
      <c r="AD1610" s="6">
        <f t="shared" si="332"/>
        <v>60.575000000000003</v>
      </c>
      <c r="AE1610" s="7">
        <f t="shared" si="333"/>
        <v>-131</v>
      </c>
      <c r="AF1610" t="str">
        <f t="shared" ca="1" si="334"/>
        <v>$V$841</v>
      </c>
      <c r="AG1610" t="str">
        <f t="shared" ca="1" si="335"/>
        <v>$J$841</v>
      </c>
      <c r="AH1610" t="str">
        <f t="shared" ca="1" si="336"/>
        <v>PLS PITTSBURGH LOGIST| 2120147201</v>
      </c>
      <c r="AI1610" t="str">
        <f t="shared" ca="1" si="325"/>
        <v>$K$841</v>
      </c>
      <c r="AJ1610" s="8">
        <f t="shared" si="326"/>
        <v>3.7499999999999999E-2</v>
      </c>
      <c r="AK1610" s="7">
        <f t="shared" si="327"/>
        <v>-131</v>
      </c>
      <c r="AL1610" s="7" t="str">
        <f t="shared" ca="1" si="337"/>
        <v>PLS PITTSBURGH LOGIST| 2120147201</v>
      </c>
      <c r="AM1610" t="b">
        <f t="shared" si="328"/>
        <v>0</v>
      </c>
    </row>
    <row r="1611" spans="3:39" x14ac:dyDescent="0.3">
      <c r="C1611" s="1" t="s">
        <v>423</v>
      </c>
      <c r="D1611" s="1" t="s">
        <v>424</v>
      </c>
      <c r="E1611" s="1" t="s">
        <v>39</v>
      </c>
      <c r="F1611" s="1" t="s">
        <v>90</v>
      </c>
      <c r="G1611" s="1" t="s">
        <v>1588</v>
      </c>
      <c r="H1611" s="1" t="s">
        <v>70</v>
      </c>
      <c r="I1611" s="1" t="s">
        <v>71</v>
      </c>
      <c r="J1611" t="str">
        <f>TRIM(CONCATENATE(wiz[[#This Row],[SHIPPER..................]],wiz[[#This Row],[ZIP2..]],wiz[[#This Row],[ZIP3..]]))</f>
        <v>CARLSTAR | 2980138301</v>
      </c>
      <c r="K1611" s="1">
        <v>1</v>
      </c>
      <c r="L1611" s="1">
        <v>1.57</v>
      </c>
      <c r="M1611" s="1">
        <v>0.18</v>
      </c>
      <c r="N1611" s="1">
        <v>540</v>
      </c>
      <c r="O1611" s="1">
        <v>1.88</v>
      </c>
      <c r="P1611" s="1">
        <v>96</v>
      </c>
      <c r="Q1611" s="1">
        <v>0.3</v>
      </c>
      <c r="R1611" s="1">
        <v>16</v>
      </c>
      <c r="S1611" s="1">
        <v>-115</v>
      </c>
      <c r="T1611" s="1">
        <v>-198</v>
      </c>
      <c r="U1611" s="1">
        <v>259</v>
      </c>
      <c r="V1611" s="1">
        <v>-54</v>
      </c>
      <c r="W1611" s="1">
        <v>29621</v>
      </c>
      <c r="X1611" s="1">
        <v>29801</v>
      </c>
      <c r="Y1611" s="1">
        <v>38301</v>
      </c>
      <c r="Z1611" s="1">
        <v>1.53</v>
      </c>
      <c r="AA1611" s="6">
        <f t="shared" si="329"/>
        <v>44</v>
      </c>
      <c r="AB1611" s="6">
        <f t="shared" si="330"/>
        <v>-54</v>
      </c>
      <c r="AC1611" s="6">
        <f t="shared" si="331"/>
        <v>-5136</v>
      </c>
      <c r="AD1611" s="6">
        <f t="shared" si="332"/>
        <v>-116.72727272727273</v>
      </c>
      <c r="AE1611" s="7">
        <f t="shared" si="333"/>
        <v>-528</v>
      </c>
      <c r="AF1611" t="str">
        <f t="shared" ca="1" si="334"/>
        <v>$V$248</v>
      </c>
      <c r="AG1611" t="str">
        <f t="shared" ca="1" si="335"/>
        <v>$J$248</v>
      </c>
      <c r="AH1611" t="str">
        <f t="shared" ca="1" si="336"/>
        <v>CARLSTAR | 3025348007</v>
      </c>
      <c r="AI1611" t="str">
        <f t="shared" ca="1" si="325"/>
        <v>$K$248</v>
      </c>
      <c r="AJ1611" s="8">
        <f t="shared" si="326"/>
        <v>2.2727272727272728E-2</v>
      </c>
      <c r="AK1611" s="7">
        <f t="shared" si="327"/>
        <v>-528</v>
      </c>
      <c r="AL1611" s="7" t="str">
        <f t="shared" ca="1" si="337"/>
        <v>CARLSTAR | 3025348007</v>
      </c>
      <c r="AM1611" t="b">
        <f t="shared" si="328"/>
        <v>0</v>
      </c>
    </row>
    <row r="1612" spans="3:39" x14ac:dyDescent="0.3">
      <c r="C1612" s="1" t="s">
        <v>195</v>
      </c>
      <c r="D1612" s="1" t="s">
        <v>196</v>
      </c>
      <c r="E1612" s="1" t="s">
        <v>39</v>
      </c>
      <c r="F1612" s="1" t="s">
        <v>90</v>
      </c>
      <c r="G1612" s="1" t="s">
        <v>931</v>
      </c>
      <c r="H1612" s="1" t="s">
        <v>70</v>
      </c>
      <c r="I1612" s="1" t="s">
        <v>197</v>
      </c>
      <c r="J1612" t="str">
        <f>TRIM(CONCATENATE(wiz[[#This Row],[SHIPPER..................]],wiz[[#This Row],[ZIP2..]],wiz[[#This Row],[ZIP3..]]))</f>
        <v>MTD PRODUCTS INC | 2982938237</v>
      </c>
      <c r="K1612" s="1">
        <v>1</v>
      </c>
      <c r="L1612" s="1">
        <v>1.37</v>
      </c>
      <c r="M1612" s="1">
        <v>0.2</v>
      </c>
      <c r="N1612" s="1">
        <v>543</v>
      </c>
      <c r="O1612" s="1">
        <v>0.88</v>
      </c>
      <c r="P1612" s="1">
        <v>6</v>
      </c>
      <c r="Q1612" s="1">
        <v>0.25</v>
      </c>
      <c r="R1612" s="1">
        <v>6</v>
      </c>
      <c r="S1612" s="1">
        <v>-2</v>
      </c>
      <c r="T1612" s="1">
        <v>39</v>
      </c>
      <c r="U1612" s="1">
        <v>229</v>
      </c>
      <c r="V1612" s="1">
        <v>266</v>
      </c>
      <c r="W1612" s="1">
        <v>29801</v>
      </c>
      <c r="X1612" s="1">
        <v>29829</v>
      </c>
      <c r="Y1612" s="1">
        <v>38237</v>
      </c>
      <c r="Z1612" s="1">
        <v>1.35</v>
      </c>
      <c r="AA1612" s="6">
        <f t="shared" si="329"/>
        <v>127</v>
      </c>
      <c r="AB1612" s="6">
        <f t="shared" si="330"/>
        <v>266</v>
      </c>
      <c r="AC1612" s="6">
        <f t="shared" si="331"/>
        <v>-14762</v>
      </c>
      <c r="AD1612" s="6">
        <f t="shared" si="332"/>
        <v>-116.23622047244095</v>
      </c>
      <c r="AE1612" s="7">
        <f t="shared" si="333"/>
        <v>-534</v>
      </c>
      <c r="AF1612" t="str">
        <f t="shared" ca="1" si="334"/>
        <v>$V$2354</v>
      </c>
      <c r="AG1612" t="str">
        <f t="shared" ca="1" si="335"/>
        <v>$J$2354</v>
      </c>
      <c r="AH1612" t="str">
        <f t="shared" ca="1" si="336"/>
        <v>MTD PRODUCTS INC | 5303738879</v>
      </c>
      <c r="AI1612" t="str">
        <f t="shared" ca="1" si="325"/>
        <v>$K$2354</v>
      </c>
      <c r="AJ1612" s="8">
        <f t="shared" si="326"/>
        <v>7.874015748031496E-3</v>
      </c>
      <c r="AK1612" s="7">
        <f t="shared" si="327"/>
        <v>-291</v>
      </c>
      <c r="AL1612" s="7" t="str">
        <f t="shared" ca="1" si="337"/>
        <v>NOVOLEX | 3000360526</v>
      </c>
      <c r="AM1612" t="b">
        <f t="shared" si="328"/>
        <v>0</v>
      </c>
    </row>
    <row r="1613" spans="3:39" x14ac:dyDescent="0.3">
      <c r="C1613" s="1" t="s">
        <v>222</v>
      </c>
      <c r="D1613" s="1" t="s">
        <v>218</v>
      </c>
      <c r="E1613" s="1" t="s">
        <v>39</v>
      </c>
      <c r="F1613" s="1" t="s">
        <v>90</v>
      </c>
      <c r="G1613" s="1" t="s">
        <v>1588</v>
      </c>
      <c r="H1613" s="1" t="s">
        <v>70</v>
      </c>
      <c r="I1613" s="1" t="s">
        <v>71</v>
      </c>
      <c r="J1613" t="str">
        <f>TRIM(CONCATENATE(wiz[[#This Row],[SHIPPER..................]],wiz[[#This Row],[ZIP2..]],wiz[[#This Row],[ZIP3..]]))</f>
        <v>OWENS CORNING FIBERGL| 2980138301</v>
      </c>
      <c r="K1613" s="1">
        <v>37</v>
      </c>
      <c r="L1613" s="1">
        <v>1.54</v>
      </c>
      <c r="M1613" s="1">
        <v>0.17</v>
      </c>
      <c r="N1613" s="1">
        <v>519</v>
      </c>
      <c r="O1613" s="1">
        <v>1.04</v>
      </c>
      <c r="P1613" s="1">
        <v>87</v>
      </c>
      <c r="Q1613" s="1">
        <v>0.32</v>
      </c>
      <c r="R1613" s="1">
        <v>19</v>
      </c>
      <c r="S1613" s="1">
        <v>-67</v>
      </c>
      <c r="T1613" s="1">
        <v>1</v>
      </c>
      <c r="U1613" s="1">
        <v>297</v>
      </c>
      <c r="V1613" s="1">
        <v>231</v>
      </c>
      <c r="W1613" s="1">
        <v>29801</v>
      </c>
      <c r="X1613" s="1">
        <v>29801</v>
      </c>
      <c r="Y1613" s="1">
        <v>38301</v>
      </c>
      <c r="Z1613" s="1">
        <v>1.49</v>
      </c>
      <c r="AA1613" s="6">
        <f t="shared" si="329"/>
        <v>733</v>
      </c>
      <c r="AB1613" s="6">
        <f t="shared" si="330"/>
        <v>8547</v>
      </c>
      <c r="AC1613" s="6">
        <f t="shared" si="331"/>
        <v>-44750</v>
      </c>
      <c r="AD1613" s="6">
        <f t="shared" si="332"/>
        <v>-61.050477489768078</v>
      </c>
      <c r="AE1613" s="7">
        <f t="shared" si="333"/>
        <v>-546</v>
      </c>
      <c r="AF1613" t="str">
        <f t="shared" ca="1" si="334"/>
        <v>$V$1036</v>
      </c>
      <c r="AG1613" t="str">
        <f t="shared" ca="1" si="335"/>
        <v>$J$1036</v>
      </c>
      <c r="AH1613" t="str">
        <f t="shared" ca="1" si="336"/>
        <v>OWENS CORNING FIBERGL| 2808655720</v>
      </c>
      <c r="AI1613" t="str">
        <f t="shared" ca="1" si="325"/>
        <v>$K$1036</v>
      </c>
      <c r="AJ1613" s="8">
        <f t="shared" si="326"/>
        <v>5.0477489768076401E-2</v>
      </c>
      <c r="AK1613" s="7">
        <f t="shared" si="327"/>
        <v>-155</v>
      </c>
      <c r="AL1613" s="7" t="str">
        <f t="shared" ca="1" si="337"/>
        <v>b: C H ROBINSON | 4607237643</v>
      </c>
      <c r="AM1613" t="b">
        <f t="shared" si="328"/>
        <v>0</v>
      </c>
    </row>
    <row r="1614" spans="3:39" x14ac:dyDescent="0.3">
      <c r="C1614" s="1" t="s">
        <v>217</v>
      </c>
      <c r="D1614" s="1" t="s">
        <v>218</v>
      </c>
      <c r="E1614" s="1" t="s">
        <v>39</v>
      </c>
      <c r="F1614" s="1" t="s">
        <v>90</v>
      </c>
      <c r="G1614" s="1" t="s">
        <v>1588</v>
      </c>
      <c r="H1614" s="1" t="s">
        <v>70</v>
      </c>
      <c r="I1614" s="1" t="s">
        <v>71</v>
      </c>
      <c r="J1614" t="str">
        <f>TRIM(CONCATENATE(wiz[[#This Row],[SHIPPER..................]],wiz[[#This Row],[ZIP2..]],wiz[[#This Row],[ZIP3..]]))</f>
        <v>OWENS CORNING SALES | 2980138301</v>
      </c>
      <c r="K1614" s="1">
        <v>18</v>
      </c>
      <c r="L1614" s="1">
        <v>1.54</v>
      </c>
      <c r="M1614" s="1">
        <v>0.18</v>
      </c>
      <c r="N1614" s="1">
        <v>519</v>
      </c>
      <c r="O1614" s="1">
        <v>0.97</v>
      </c>
      <c r="P1614" s="1">
        <v>60</v>
      </c>
      <c r="Q1614" s="1">
        <v>0.3</v>
      </c>
      <c r="R1614" s="1">
        <v>14</v>
      </c>
      <c r="S1614" s="1">
        <v>-48</v>
      </c>
      <c r="T1614" s="1">
        <v>18</v>
      </c>
      <c r="U1614" s="1">
        <v>302</v>
      </c>
      <c r="V1614" s="1">
        <v>272</v>
      </c>
      <c r="W1614" s="1">
        <v>28711</v>
      </c>
      <c r="X1614" s="1">
        <v>29801</v>
      </c>
      <c r="Y1614" s="1">
        <v>38301</v>
      </c>
      <c r="Z1614" s="1">
        <v>1.5</v>
      </c>
      <c r="AA1614" s="6">
        <f t="shared" si="329"/>
        <v>313</v>
      </c>
      <c r="AB1614" s="6">
        <f t="shared" si="330"/>
        <v>4896</v>
      </c>
      <c r="AC1614" s="6">
        <f t="shared" si="331"/>
        <v>-8700</v>
      </c>
      <c r="AD1614" s="6">
        <f t="shared" si="332"/>
        <v>-27.795527156549522</v>
      </c>
      <c r="AE1614" s="7">
        <f t="shared" si="333"/>
        <v>-472</v>
      </c>
      <c r="AF1614" t="str">
        <f t="shared" ca="1" si="334"/>
        <v>$V$1060</v>
      </c>
      <c r="AG1614" t="str">
        <f t="shared" ca="1" si="335"/>
        <v>$J$1060</v>
      </c>
      <c r="AH1614" t="str">
        <f t="shared" ca="1" si="336"/>
        <v>OWENS CORNING SALES | 2808679556</v>
      </c>
      <c r="AI1614" t="str">
        <f t="shared" ca="1" si="325"/>
        <v>$K$1060</v>
      </c>
      <c r="AJ1614" s="8">
        <f t="shared" si="326"/>
        <v>5.7507987220447282E-2</v>
      </c>
      <c r="AK1614" s="7">
        <f t="shared" si="327"/>
        <v>-156</v>
      </c>
      <c r="AL1614" s="7" t="str">
        <f t="shared" ca="1" si="337"/>
        <v>b: MATSON LOGISTICS | 881728379</v>
      </c>
      <c r="AM1614" t="b">
        <f t="shared" si="328"/>
        <v>0</v>
      </c>
    </row>
    <row r="1615" spans="3:39" x14ac:dyDescent="0.3">
      <c r="C1615" s="1" t="s">
        <v>222</v>
      </c>
      <c r="D1615" s="1" t="s">
        <v>218</v>
      </c>
      <c r="E1615" s="1" t="s">
        <v>39</v>
      </c>
      <c r="F1615" s="1" t="s">
        <v>90</v>
      </c>
      <c r="G1615" s="1" t="s">
        <v>1588</v>
      </c>
      <c r="H1615" s="1" t="s">
        <v>70</v>
      </c>
      <c r="I1615" s="1" t="s">
        <v>75</v>
      </c>
      <c r="J1615" t="str">
        <f>TRIM(CONCATENATE(wiz[[#This Row],[SHIPPER..................]],wiz[[#This Row],[ZIP2..]],wiz[[#This Row],[ZIP3..]]))</f>
        <v>OWENS CORNING FIBERGL| 2980138101</v>
      </c>
      <c r="K1615" s="1">
        <v>15</v>
      </c>
      <c r="L1615" s="1">
        <v>1.54</v>
      </c>
      <c r="M1615" s="1">
        <v>0.17</v>
      </c>
      <c r="N1615" s="1">
        <v>550</v>
      </c>
      <c r="O1615" s="1">
        <v>1.1100000000000001</v>
      </c>
      <c r="P1615" s="1">
        <v>30</v>
      </c>
      <c r="Q1615" s="1">
        <v>0.28000000000000003</v>
      </c>
      <c r="R1615" s="1">
        <v>21</v>
      </c>
      <c r="S1615" s="1">
        <v>-67</v>
      </c>
      <c r="T1615" s="1">
        <v>-16</v>
      </c>
      <c r="U1615" s="1">
        <v>176</v>
      </c>
      <c r="V1615" s="1">
        <v>93</v>
      </c>
      <c r="W1615" s="1">
        <v>29801</v>
      </c>
      <c r="X1615" s="1">
        <v>29801</v>
      </c>
      <c r="Y1615" s="1">
        <v>38101</v>
      </c>
      <c r="Z1615" s="1">
        <v>1.49</v>
      </c>
      <c r="AA1615" s="6">
        <f t="shared" si="329"/>
        <v>733</v>
      </c>
      <c r="AB1615" s="6">
        <f t="shared" si="330"/>
        <v>1395</v>
      </c>
      <c r="AC1615" s="6">
        <f t="shared" si="331"/>
        <v>-44750</v>
      </c>
      <c r="AD1615" s="6">
        <f t="shared" si="332"/>
        <v>-61.050477489768078</v>
      </c>
      <c r="AE1615" s="7">
        <f t="shared" si="333"/>
        <v>-546</v>
      </c>
      <c r="AF1615" t="str">
        <f t="shared" ca="1" si="334"/>
        <v>$V$1036</v>
      </c>
      <c r="AG1615" t="str">
        <f t="shared" ca="1" si="335"/>
        <v>$J$1036</v>
      </c>
      <c r="AH1615" t="str">
        <f t="shared" ca="1" si="336"/>
        <v>OWENS CORNING FIBERGL| 2808655720</v>
      </c>
      <c r="AI1615" t="str">
        <f t="shared" ca="1" si="325"/>
        <v>$K$1036</v>
      </c>
      <c r="AJ1615" s="8">
        <f t="shared" si="326"/>
        <v>2.0463847203274217E-2</v>
      </c>
      <c r="AK1615" s="7">
        <f t="shared" si="327"/>
        <v>-155</v>
      </c>
      <c r="AL1615" s="7" t="str">
        <f t="shared" ca="1" si="337"/>
        <v>b: C H ROBINSON | 4607237643</v>
      </c>
      <c r="AM1615" t="b">
        <f t="shared" si="328"/>
        <v>0</v>
      </c>
    </row>
    <row r="1616" spans="3:39" x14ac:dyDescent="0.3">
      <c r="C1616" s="1" t="s">
        <v>929</v>
      </c>
      <c r="D1616" s="1" t="s">
        <v>930</v>
      </c>
      <c r="E1616" s="1" t="s">
        <v>39</v>
      </c>
      <c r="F1616" s="1" t="s">
        <v>90</v>
      </c>
      <c r="G1616" s="1" t="s">
        <v>931</v>
      </c>
      <c r="H1616" s="1" t="s">
        <v>70</v>
      </c>
      <c r="I1616" s="1" t="s">
        <v>139</v>
      </c>
      <c r="J1616" t="str">
        <f>TRIM(CONCATENATE(wiz[[#This Row],[SHIPPER..................]],wiz[[#This Row],[ZIP2..]],wiz[[#This Row],[ZIP3..]]))</f>
        <v>BRIDGESTONE FIRESTONE| 2982937086</v>
      </c>
      <c r="K1616" s="1">
        <v>6</v>
      </c>
      <c r="L1616" s="1">
        <v>1.85</v>
      </c>
      <c r="M1616" s="1">
        <v>0.19</v>
      </c>
      <c r="N1616" s="1">
        <v>394</v>
      </c>
      <c r="O1616" s="1">
        <v>1.26</v>
      </c>
      <c r="P1616" s="1">
        <v>60</v>
      </c>
      <c r="Q1616" s="1">
        <v>0.28999999999999998</v>
      </c>
      <c r="R1616" s="1">
        <v>7</v>
      </c>
      <c r="S1616" s="1">
        <v>-85</v>
      </c>
      <c r="T1616" s="1">
        <v>-116</v>
      </c>
      <c r="U1616" s="1">
        <v>49</v>
      </c>
      <c r="V1616" s="1">
        <v>-152</v>
      </c>
      <c r="W1616" s="1">
        <v>30901</v>
      </c>
      <c r="X1616" s="1">
        <v>29829</v>
      </c>
      <c r="Y1616" s="1">
        <v>37086</v>
      </c>
      <c r="Z1616" s="1">
        <v>1.82</v>
      </c>
      <c r="AA1616" s="6">
        <f t="shared" si="329"/>
        <v>180</v>
      </c>
      <c r="AB1616" s="6">
        <f t="shared" si="330"/>
        <v>-912</v>
      </c>
      <c r="AC1616" s="6">
        <f t="shared" si="331"/>
        <v>-16645</v>
      </c>
      <c r="AD1616" s="6">
        <f t="shared" si="332"/>
        <v>-92.472222222222229</v>
      </c>
      <c r="AE1616" s="7">
        <f t="shared" si="333"/>
        <v>-284</v>
      </c>
      <c r="AF1616" t="str">
        <f t="shared" ca="1" si="334"/>
        <v>$V$1356</v>
      </c>
      <c r="AG1616" t="str">
        <f t="shared" ca="1" si="335"/>
        <v>$J$1356</v>
      </c>
      <c r="AH1616" t="str">
        <f t="shared" ca="1" si="336"/>
        <v>b: SCHNEIDER LOGISTIC| 4320127045</v>
      </c>
      <c r="AI1616" t="str">
        <f t="shared" ca="1" si="325"/>
        <v>$K$1356</v>
      </c>
      <c r="AJ1616" s="8">
        <f t="shared" si="326"/>
        <v>3.3333333333333333E-2</v>
      </c>
      <c r="AK1616" s="7">
        <f t="shared" si="327"/>
        <v>-284</v>
      </c>
      <c r="AL1616" s="7" t="str">
        <f t="shared" ca="1" si="337"/>
        <v>b: SCHNEIDER LOGISTIC| 4320127045</v>
      </c>
      <c r="AM1616" t="b">
        <f t="shared" si="328"/>
        <v>0</v>
      </c>
    </row>
    <row r="1617" spans="3:39" x14ac:dyDescent="0.3">
      <c r="C1617" s="1" t="s">
        <v>929</v>
      </c>
      <c r="D1617" s="1" t="s">
        <v>930</v>
      </c>
      <c r="E1617" s="1" t="s">
        <v>39</v>
      </c>
      <c r="F1617" s="1" t="s">
        <v>90</v>
      </c>
      <c r="G1617" s="1" t="s">
        <v>931</v>
      </c>
      <c r="H1617" s="1" t="s">
        <v>70</v>
      </c>
      <c r="I1617" s="1" t="s">
        <v>575</v>
      </c>
      <c r="J1617" t="str">
        <f>TRIM(CONCATENATE(wiz[[#This Row],[SHIPPER..................]],wiz[[#This Row],[ZIP2..]],wiz[[#This Row],[ZIP3..]]))</f>
        <v>BRIDGESTONE FIRESTONE| 2982937087</v>
      </c>
      <c r="K1617" s="1">
        <v>16</v>
      </c>
      <c r="L1617" s="1">
        <v>1.65</v>
      </c>
      <c r="M1617" s="1">
        <v>0.19</v>
      </c>
      <c r="N1617" s="1">
        <v>411</v>
      </c>
      <c r="O1617" s="1">
        <v>0.79</v>
      </c>
      <c r="P1617" s="1">
        <v>79</v>
      </c>
      <c r="Q1617" s="1">
        <v>0.32</v>
      </c>
      <c r="R1617" s="1">
        <v>8</v>
      </c>
      <c r="S1617" s="1">
        <v>-85</v>
      </c>
      <c r="T1617" s="1">
        <v>23</v>
      </c>
      <c r="U1617" s="1">
        <v>19</v>
      </c>
      <c r="V1617" s="1">
        <v>-43</v>
      </c>
      <c r="W1617" s="1">
        <v>29621</v>
      </c>
      <c r="X1617" s="1">
        <v>29829</v>
      </c>
      <c r="Y1617" s="1">
        <v>37087</v>
      </c>
      <c r="Z1617" s="1">
        <v>1.62</v>
      </c>
      <c r="AA1617" s="6">
        <f t="shared" si="329"/>
        <v>180</v>
      </c>
      <c r="AB1617" s="6">
        <f t="shared" si="330"/>
        <v>-688</v>
      </c>
      <c r="AC1617" s="6">
        <f t="shared" si="331"/>
        <v>-16645</v>
      </c>
      <c r="AD1617" s="6">
        <f t="shared" si="332"/>
        <v>-92.472222222222229</v>
      </c>
      <c r="AE1617" s="7">
        <f t="shared" si="333"/>
        <v>-284</v>
      </c>
      <c r="AF1617" t="str">
        <f t="shared" ca="1" si="334"/>
        <v>$V$1356</v>
      </c>
      <c r="AG1617" t="str">
        <f t="shared" ca="1" si="335"/>
        <v>$J$1356</v>
      </c>
      <c r="AH1617" t="str">
        <f t="shared" ca="1" si="336"/>
        <v>b: SCHNEIDER LOGISTIC| 4320127045</v>
      </c>
      <c r="AI1617" t="str">
        <f t="shared" ca="1" si="325"/>
        <v>$K$1356</v>
      </c>
      <c r="AJ1617" s="8">
        <f t="shared" si="326"/>
        <v>8.8888888888888892E-2</v>
      </c>
      <c r="AK1617" s="7">
        <f t="shared" si="327"/>
        <v>-284</v>
      </c>
      <c r="AL1617" s="7" t="str">
        <f t="shared" ca="1" si="337"/>
        <v>b: SCHNEIDER LOGISTIC| 4320127045</v>
      </c>
      <c r="AM1617" t="b">
        <f t="shared" si="328"/>
        <v>0</v>
      </c>
    </row>
    <row r="1618" spans="3:39" x14ac:dyDescent="0.3">
      <c r="C1618" s="1" t="s">
        <v>929</v>
      </c>
      <c r="D1618" s="1" t="s">
        <v>930</v>
      </c>
      <c r="E1618" s="1" t="s">
        <v>39</v>
      </c>
      <c r="F1618" s="1" t="s">
        <v>90</v>
      </c>
      <c r="G1618" s="1" t="s">
        <v>931</v>
      </c>
      <c r="H1618" s="1" t="s">
        <v>76</v>
      </c>
      <c r="I1618" s="1" t="s">
        <v>1527</v>
      </c>
      <c r="J1618" t="str">
        <f>TRIM(CONCATENATE(wiz[[#This Row],[SHIPPER..................]],wiz[[#This Row],[ZIP2..]],wiz[[#This Row],[ZIP3..]]))</f>
        <v>BRIDGESTONE FIRESTONE| 2982976099</v>
      </c>
      <c r="K1618" s="1">
        <v>37</v>
      </c>
      <c r="L1618" s="1">
        <v>1.53</v>
      </c>
      <c r="M1618" s="1">
        <v>0.19</v>
      </c>
      <c r="N1618" s="1">
        <v>987</v>
      </c>
      <c r="O1618" s="1">
        <v>1.91</v>
      </c>
      <c r="P1618" s="1">
        <v>91</v>
      </c>
      <c r="Q1618" s="1">
        <v>0.32</v>
      </c>
      <c r="R1618" s="1">
        <v>18</v>
      </c>
      <c r="S1618" s="1">
        <v>-85</v>
      </c>
      <c r="T1618" s="1">
        <v>-8</v>
      </c>
      <c r="U1618" s="1">
        <v>-191</v>
      </c>
      <c r="V1618" s="1">
        <v>-284</v>
      </c>
      <c r="W1618" s="1">
        <v>29801</v>
      </c>
      <c r="X1618" s="1">
        <v>29829</v>
      </c>
      <c r="Y1618" s="1">
        <v>76099</v>
      </c>
      <c r="Z1618" s="1">
        <v>1.5</v>
      </c>
      <c r="AA1618" s="6">
        <f t="shared" si="329"/>
        <v>180</v>
      </c>
      <c r="AB1618" s="6">
        <f t="shared" si="330"/>
        <v>-10508</v>
      </c>
      <c r="AC1618" s="6">
        <f t="shared" si="331"/>
        <v>-16645</v>
      </c>
      <c r="AD1618" s="6">
        <f t="shared" si="332"/>
        <v>-92.472222222222229</v>
      </c>
      <c r="AE1618" s="7">
        <f t="shared" si="333"/>
        <v>-284</v>
      </c>
      <c r="AF1618" t="str">
        <f t="shared" ca="1" si="334"/>
        <v>$V$1356</v>
      </c>
      <c r="AG1618" t="str">
        <f t="shared" ca="1" si="335"/>
        <v>$J$1356</v>
      </c>
      <c r="AH1618" t="str">
        <f t="shared" ca="1" si="336"/>
        <v>b: SCHNEIDER LOGISTIC| 4320127045</v>
      </c>
      <c r="AI1618" t="str">
        <f t="shared" ca="1" si="325"/>
        <v>$K$1356</v>
      </c>
      <c r="AJ1618" s="8">
        <f t="shared" si="326"/>
        <v>0.20555555555555555</v>
      </c>
      <c r="AK1618" s="7">
        <f t="shared" si="327"/>
        <v>-284</v>
      </c>
      <c r="AL1618" s="7" t="str">
        <f t="shared" ca="1" si="337"/>
        <v>b: SCHNEIDER LOGISTIC| 4320127045</v>
      </c>
      <c r="AM1618" t="str">
        <f t="shared" si="328"/>
        <v>BRIDGESTONE FIRESTONE| 2982976099</v>
      </c>
    </row>
    <row r="1619" spans="3:39" x14ac:dyDescent="0.3">
      <c r="C1619" s="1" t="s">
        <v>593</v>
      </c>
      <c r="D1619" s="1" t="s">
        <v>594</v>
      </c>
      <c r="E1619" s="1" t="s">
        <v>39</v>
      </c>
      <c r="F1619" s="1" t="s">
        <v>90</v>
      </c>
      <c r="G1619" s="1" t="s">
        <v>852</v>
      </c>
      <c r="H1619" s="1" t="s">
        <v>50</v>
      </c>
      <c r="I1619" s="1" t="s">
        <v>404</v>
      </c>
      <c r="J1619" t="str">
        <f>TRIM(CONCATENATE(wiz[[#This Row],[SHIPPER..................]],wiz[[#This Row],[ZIP2..]],wiz[[#This Row],[ZIP3..]]))</f>
        <v>STANLEY BLACK AND DEC| 2971530084</v>
      </c>
      <c r="K1619" s="1">
        <v>2</v>
      </c>
      <c r="L1619" s="1">
        <v>3.1</v>
      </c>
      <c r="M1619" s="1">
        <v>0.2</v>
      </c>
      <c r="N1619" s="1">
        <v>226</v>
      </c>
      <c r="O1619" s="1">
        <v>0.81</v>
      </c>
      <c r="P1619" s="1">
        <v>48</v>
      </c>
      <c r="Q1619" s="1">
        <v>0.28000000000000003</v>
      </c>
      <c r="R1619" s="1">
        <v>0</v>
      </c>
      <c r="S1619" s="1">
        <v>-34</v>
      </c>
      <c r="T1619" s="1">
        <v>20</v>
      </c>
      <c r="U1619" s="1">
        <v>288</v>
      </c>
      <c r="V1619" s="1">
        <v>274</v>
      </c>
      <c r="W1619" s="1">
        <v>28201</v>
      </c>
      <c r="X1619" s="1">
        <v>29715</v>
      </c>
      <c r="Y1619" s="1">
        <v>30084</v>
      </c>
      <c r="Z1619" s="1">
        <v>3.08</v>
      </c>
      <c r="AA1619" s="6">
        <f t="shared" si="329"/>
        <v>394</v>
      </c>
      <c r="AB1619" s="6">
        <f t="shared" si="330"/>
        <v>548</v>
      </c>
      <c r="AC1619" s="6">
        <f t="shared" si="331"/>
        <v>43893</v>
      </c>
      <c r="AD1619" s="6">
        <f t="shared" si="332"/>
        <v>111.40355329949239</v>
      </c>
      <c r="AE1619" s="7">
        <f t="shared" si="333"/>
        <v>-579</v>
      </c>
      <c r="AF1619" t="str">
        <f t="shared" ca="1" si="334"/>
        <v>$V$1983</v>
      </c>
      <c r="AG1619" t="str">
        <f t="shared" ca="1" si="335"/>
        <v>$J$1983</v>
      </c>
      <c r="AH1619" t="str">
        <f t="shared" ca="1" si="336"/>
        <v>STANLEY BLACK AND DEC| 3830176039</v>
      </c>
      <c r="AI1619" t="str">
        <f t="shared" ca="1" si="325"/>
        <v>$K$1983</v>
      </c>
      <c r="AJ1619" s="8">
        <f t="shared" si="326"/>
        <v>5.076142131979695E-3</v>
      </c>
      <c r="AK1619" s="7">
        <f t="shared" si="327"/>
        <v>111</v>
      </c>
      <c r="AL1619" s="7" t="str">
        <f t="shared" ca="1" si="337"/>
        <v>J M SMUCKER COMPANY | 3008345201</v>
      </c>
      <c r="AM1619" t="b">
        <f t="shared" si="328"/>
        <v>0</v>
      </c>
    </row>
    <row r="1620" spans="3:39" x14ac:dyDescent="0.3">
      <c r="C1620" s="1" t="s">
        <v>37</v>
      </c>
      <c r="D1620" s="1" t="s">
        <v>38</v>
      </c>
      <c r="E1620" s="1" t="s">
        <v>39</v>
      </c>
      <c r="F1620" s="1" t="s">
        <v>90</v>
      </c>
      <c r="G1620" s="1" t="s">
        <v>852</v>
      </c>
      <c r="H1620" s="1" t="s">
        <v>53</v>
      </c>
      <c r="I1620" s="1" t="s">
        <v>736</v>
      </c>
      <c r="J1620" t="str">
        <f>TRIM(CONCATENATE(wiz[[#This Row],[SHIPPER..................]],wiz[[#This Row],[ZIP2..]],wiz[[#This Row],[ZIP3..]]))</f>
        <v>b: C H ROBINSON | 2971560559</v>
      </c>
      <c r="K1620" s="1">
        <v>1</v>
      </c>
      <c r="L1620" s="1">
        <v>1.43</v>
      </c>
      <c r="M1620" s="1">
        <v>0.28000000000000003</v>
      </c>
      <c r="N1620" s="1">
        <v>790</v>
      </c>
      <c r="O1620" s="1">
        <v>1.79</v>
      </c>
      <c r="P1620" s="1">
        <v>28</v>
      </c>
      <c r="Q1620" s="1">
        <v>0.25</v>
      </c>
      <c r="R1620" s="1">
        <v>-30</v>
      </c>
      <c r="S1620" s="1">
        <v>-19</v>
      </c>
      <c r="T1620" s="1">
        <v>3</v>
      </c>
      <c r="U1620" s="1">
        <v>94</v>
      </c>
      <c r="V1620" s="1">
        <v>78</v>
      </c>
      <c r="W1620" s="1">
        <v>29706</v>
      </c>
      <c r="X1620" s="1">
        <v>29715</v>
      </c>
      <c r="Y1620" s="1">
        <v>60559</v>
      </c>
      <c r="Z1620" s="1">
        <v>1.49</v>
      </c>
      <c r="AA1620" s="6">
        <f t="shared" si="329"/>
        <v>615</v>
      </c>
      <c r="AB1620" s="6">
        <f t="shared" si="330"/>
        <v>78</v>
      </c>
      <c r="AC1620" s="6">
        <f t="shared" si="331"/>
        <v>-122022</v>
      </c>
      <c r="AD1620" s="6">
        <f t="shared" si="332"/>
        <v>-198.40975609756097</v>
      </c>
      <c r="AE1620" s="7">
        <f t="shared" si="333"/>
        <v>-1118</v>
      </c>
      <c r="AF1620" t="str">
        <f t="shared" ca="1" si="334"/>
        <v>$V$1066</v>
      </c>
      <c r="AG1620" t="str">
        <f t="shared" ca="1" si="335"/>
        <v>$J$1066</v>
      </c>
      <c r="AH1620" t="str">
        <f t="shared" ca="1" si="336"/>
        <v>b: C H ROBINSON | 2736036101</v>
      </c>
      <c r="AI1620" t="str">
        <f t="shared" ca="1" si="325"/>
        <v>$K$1066</v>
      </c>
      <c r="AJ1620" s="8">
        <f t="shared" si="326"/>
        <v>1.6260162601626016E-3</v>
      </c>
      <c r="AK1620" s="7">
        <f t="shared" si="327"/>
        <v>-560</v>
      </c>
      <c r="AL1620" s="7" t="str">
        <f t="shared" ca="1" si="337"/>
        <v>b: C H ROBINSON | 6080335055</v>
      </c>
      <c r="AM1620" t="b">
        <f t="shared" si="328"/>
        <v>0</v>
      </c>
    </row>
    <row r="1621" spans="3:39" x14ac:dyDescent="0.3">
      <c r="C1621" s="1" t="s">
        <v>210</v>
      </c>
      <c r="D1621" s="1" t="s">
        <v>211</v>
      </c>
      <c r="E1621" s="1" t="s">
        <v>39</v>
      </c>
      <c r="F1621" s="1" t="s">
        <v>90</v>
      </c>
      <c r="G1621" s="1" t="s">
        <v>852</v>
      </c>
      <c r="H1621" s="1" t="s">
        <v>53</v>
      </c>
      <c r="I1621" s="1" t="s">
        <v>427</v>
      </c>
      <c r="J1621" t="str">
        <f>TRIM(CONCATENATE(wiz[[#This Row],[SHIPPER..................]],wiz[[#This Row],[ZIP2..]],wiz[[#This Row],[ZIP3..]]))</f>
        <v>b: ECHO GLOBAL LOGIST| 2971560447</v>
      </c>
      <c r="K1621" s="1">
        <v>1</v>
      </c>
      <c r="L1621" s="1">
        <v>1.33</v>
      </c>
      <c r="M1621" s="1">
        <v>0.28000000000000003</v>
      </c>
      <c r="N1621" s="1">
        <v>790</v>
      </c>
      <c r="O1621" s="1">
        <v>1.05</v>
      </c>
      <c r="P1621" s="1">
        <v>28</v>
      </c>
      <c r="Q1621" s="1">
        <v>0.25</v>
      </c>
      <c r="R1621" s="1">
        <v>-43</v>
      </c>
      <c r="S1621" s="1">
        <v>-19</v>
      </c>
      <c r="T1621" s="1">
        <v>178</v>
      </c>
      <c r="U1621" s="1">
        <v>162</v>
      </c>
      <c r="V1621" s="1">
        <v>321</v>
      </c>
      <c r="W1621" s="1">
        <v>29706</v>
      </c>
      <c r="X1621" s="1">
        <v>29715</v>
      </c>
      <c r="Y1621" s="1">
        <v>60447</v>
      </c>
      <c r="Z1621" s="1">
        <v>1.39</v>
      </c>
      <c r="AA1621" s="6">
        <f t="shared" si="329"/>
        <v>94</v>
      </c>
      <c r="AB1621" s="6">
        <f t="shared" si="330"/>
        <v>321</v>
      </c>
      <c r="AC1621" s="6">
        <f t="shared" si="331"/>
        <v>1157</v>
      </c>
      <c r="AD1621" s="6">
        <f t="shared" si="332"/>
        <v>12.308510638297872</v>
      </c>
      <c r="AE1621" s="7">
        <f t="shared" si="333"/>
        <v>-816</v>
      </c>
      <c r="AF1621" t="str">
        <f t="shared" ca="1" si="334"/>
        <v>$V$921</v>
      </c>
      <c r="AG1621" t="str">
        <f t="shared" ca="1" si="335"/>
        <v>$J$921</v>
      </c>
      <c r="AH1621" t="str">
        <f t="shared" ca="1" si="336"/>
        <v>b: ECHO GLOBAL LOGIST| 5503315639</v>
      </c>
      <c r="AI1621" t="str">
        <f t="shared" ca="1" si="325"/>
        <v>$K$921</v>
      </c>
      <c r="AJ1621" s="8">
        <f t="shared" si="326"/>
        <v>1.0638297872340425E-2</v>
      </c>
      <c r="AK1621" s="7">
        <f t="shared" si="327"/>
        <v>-71</v>
      </c>
      <c r="AL1621" s="7" t="str">
        <f t="shared" ca="1" si="337"/>
        <v>b: ECHO GLOBAL LOGIST| 5632053201</v>
      </c>
      <c r="AM1621" t="b">
        <f t="shared" si="328"/>
        <v>0</v>
      </c>
    </row>
    <row r="1622" spans="3:39" x14ac:dyDescent="0.3">
      <c r="C1622" s="1" t="s">
        <v>37</v>
      </c>
      <c r="D1622" s="1" t="s">
        <v>38</v>
      </c>
      <c r="E1622" s="1" t="s">
        <v>39</v>
      </c>
      <c r="F1622" s="1" t="s">
        <v>90</v>
      </c>
      <c r="G1622" s="1" t="s">
        <v>1589</v>
      </c>
      <c r="H1622" s="1" t="s">
        <v>53</v>
      </c>
      <c r="I1622" s="1" t="s">
        <v>221</v>
      </c>
      <c r="J1622" t="str">
        <f>TRIM(CONCATENATE(wiz[[#This Row],[SHIPPER..................]],wiz[[#This Row],[ZIP2..]],wiz[[#This Row],[ZIP3..]]))</f>
        <v>b: C H ROBINSON | 2970662650</v>
      </c>
      <c r="K1622" s="1">
        <v>1</v>
      </c>
      <c r="L1622" s="1">
        <v>1.75</v>
      </c>
      <c r="M1622" s="1">
        <v>0.28000000000000003</v>
      </c>
      <c r="N1622" s="1">
        <v>787</v>
      </c>
      <c r="O1622" s="1">
        <v>2.85</v>
      </c>
      <c r="P1622" s="1">
        <v>0</v>
      </c>
      <c r="Q1622" s="1">
        <v>0.25</v>
      </c>
      <c r="R1622" s="1">
        <v>-55</v>
      </c>
      <c r="S1622" s="1">
        <v>16</v>
      </c>
      <c r="T1622" s="1">
        <v>-249</v>
      </c>
      <c r="U1622" s="1">
        <v>-50</v>
      </c>
      <c r="V1622" s="1">
        <v>-283</v>
      </c>
      <c r="W1622" s="1">
        <v>29706</v>
      </c>
      <c r="X1622" s="1">
        <v>29706</v>
      </c>
      <c r="Y1622" s="1">
        <v>62650</v>
      </c>
      <c r="Z1622" s="1">
        <v>1.81</v>
      </c>
      <c r="AA1622" s="6">
        <f t="shared" si="329"/>
        <v>615</v>
      </c>
      <c r="AB1622" s="6">
        <f t="shared" si="330"/>
        <v>-283</v>
      </c>
      <c r="AC1622" s="6">
        <f t="shared" si="331"/>
        <v>-122022</v>
      </c>
      <c r="AD1622" s="6">
        <f t="shared" si="332"/>
        <v>-198.40975609756097</v>
      </c>
      <c r="AE1622" s="7">
        <f t="shared" si="333"/>
        <v>-1118</v>
      </c>
      <c r="AF1622" t="str">
        <f t="shared" ca="1" si="334"/>
        <v>$V$1066</v>
      </c>
      <c r="AG1622" t="str">
        <f t="shared" ca="1" si="335"/>
        <v>$J$1066</v>
      </c>
      <c r="AH1622" t="str">
        <f t="shared" ca="1" si="336"/>
        <v>b: C H ROBINSON | 2736036101</v>
      </c>
      <c r="AI1622" t="str">
        <f t="shared" ca="1" si="325"/>
        <v>$K$1066</v>
      </c>
      <c r="AJ1622" s="8">
        <f t="shared" si="326"/>
        <v>1.6260162601626016E-3</v>
      </c>
      <c r="AK1622" s="7">
        <f t="shared" si="327"/>
        <v>-560</v>
      </c>
      <c r="AL1622" s="7" t="str">
        <f t="shared" ca="1" si="337"/>
        <v>b: C H ROBINSON | 6080335055</v>
      </c>
      <c r="AM1622" t="b">
        <f t="shared" si="328"/>
        <v>0</v>
      </c>
    </row>
    <row r="1623" spans="3:39" x14ac:dyDescent="0.3">
      <c r="C1623" s="1" t="s">
        <v>794</v>
      </c>
      <c r="D1623" s="1" t="s">
        <v>795</v>
      </c>
      <c r="E1623" s="1" t="s">
        <v>39</v>
      </c>
      <c r="F1623" s="1" t="s">
        <v>68</v>
      </c>
      <c r="G1623" s="1" t="s">
        <v>885</v>
      </c>
      <c r="H1623" s="1" t="s">
        <v>42</v>
      </c>
      <c r="I1623" s="1" t="s">
        <v>442</v>
      </c>
      <c r="J1623" t="str">
        <f>TRIM(CONCATENATE(wiz[[#This Row],[SHIPPER..................]],wiz[[#This Row],[ZIP2..]],wiz[[#This Row],[ZIP3..]]))</f>
        <v>SNYDERS LANCE | 2813446201</v>
      </c>
      <c r="K1623" s="1">
        <v>8</v>
      </c>
      <c r="L1623" s="1">
        <v>1.52</v>
      </c>
      <c r="M1623" s="1">
        <v>0.25</v>
      </c>
      <c r="N1623" s="1">
        <v>565</v>
      </c>
      <c r="O1623" s="1">
        <v>1.37</v>
      </c>
      <c r="P1623" s="1">
        <v>75</v>
      </c>
      <c r="Q1623" s="1">
        <v>0.31</v>
      </c>
      <c r="R1623" s="1">
        <v>-10</v>
      </c>
      <c r="S1623" s="1">
        <v>-39</v>
      </c>
      <c r="T1623" s="1">
        <v>-64</v>
      </c>
      <c r="U1623" s="1">
        <v>-16</v>
      </c>
      <c r="V1623" s="1">
        <v>-119</v>
      </c>
      <c r="W1623" s="1">
        <v>28656</v>
      </c>
      <c r="X1623" s="1">
        <v>28134</v>
      </c>
      <c r="Y1623" s="1">
        <v>46201</v>
      </c>
      <c r="Z1623" s="1">
        <v>1.55</v>
      </c>
      <c r="AA1623" s="6">
        <f t="shared" si="329"/>
        <v>133</v>
      </c>
      <c r="AB1623" s="6">
        <f t="shared" si="330"/>
        <v>-952</v>
      </c>
      <c r="AC1623" s="6">
        <f t="shared" si="331"/>
        <v>2717</v>
      </c>
      <c r="AD1623" s="6">
        <f t="shared" si="332"/>
        <v>20.428571428571427</v>
      </c>
      <c r="AE1623" s="7">
        <f t="shared" si="333"/>
        <v>-179</v>
      </c>
      <c r="AF1623" t="str">
        <f t="shared" ca="1" si="334"/>
        <v>$V$1647</v>
      </c>
      <c r="AG1623" t="str">
        <f t="shared" ca="1" si="335"/>
        <v>$J$1647</v>
      </c>
      <c r="AH1623" t="str">
        <f t="shared" ca="1" si="336"/>
        <v>SNYDERS LANCE | 2813477001</v>
      </c>
      <c r="AI1623" t="str">
        <f t="shared" ca="1" si="325"/>
        <v>$K$1647</v>
      </c>
      <c r="AJ1623" s="8">
        <f t="shared" si="326"/>
        <v>6.0150375939849621E-2</v>
      </c>
      <c r="AK1623" s="7">
        <f t="shared" si="327"/>
        <v>-119</v>
      </c>
      <c r="AL1623" s="7" t="str">
        <f t="shared" ca="1" si="337"/>
        <v>FOODMASTER LOGISTICS | 3030127932</v>
      </c>
      <c r="AM1623" t="str">
        <f t="shared" si="328"/>
        <v>SNYDERS LANCE | 2813446201</v>
      </c>
    </row>
    <row r="1624" spans="3:39" x14ac:dyDescent="0.3">
      <c r="C1624" s="1" t="s">
        <v>593</v>
      </c>
      <c r="D1624" s="1" t="s">
        <v>594</v>
      </c>
      <c r="E1624" s="1" t="s">
        <v>39</v>
      </c>
      <c r="F1624" s="1" t="s">
        <v>90</v>
      </c>
      <c r="G1624" s="1" t="s">
        <v>852</v>
      </c>
      <c r="H1624" s="1" t="s">
        <v>42</v>
      </c>
      <c r="I1624" s="1" t="s">
        <v>877</v>
      </c>
      <c r="J1624" t="str">
        <f>TRIM(CONCATENATE(wiz[[#This Row],[SHIPPER..................]],wiz[[#This Row],[ZIP2..]],wiz[[#This Row],[ZIP3..]]))</f>
        <v>STANLEY BLACK AND DEC| 2971546075</v>
      </c>
      <c r="K1624" s="1">
        <v>1</v>
      </c>
      <c r="L1624" s="1">
        <v>1.44</v>
      </c>
      <c r="M1624" s="1">
        <v>0.21</v>
      </c>
      <c r="N1624" s="1">
        <v>586</v>
      </c>
      <c r="O1624" s="1">
        <v>1.1000000000000001</v>
      </c>
      <c r="P1624" s="1">
        <v>28</v>
      </c>
      <c r="Q1624" s="1">
        <v>0.25</v>
      </c>
      <c r="R1624" s="1">
        <v>13</v>
      </c>
      <c r="S1624" s="1">
        <v>-34</v>
      </c>
      <c r="T1624" s="1">
        <v>0</v>
      </c>
      <c r="U1624" s="1">
        <v>-58</v>
      </c>
      <c r="V1624" s="1">
        <v>-92</v>
      </c>
      <c r="W1624" s="1">
        <v>29706</v>
      </c>
      <c r="X1624" s="1">
        <v>29715</v>
      </c>
      <c r="Y1624" s="1">
        <v>46075</v>
      </c>
      <c r="Z1624" s="1">
        <v>1.43</v>
      </c>
      <c r="AA1624" s="6">
        <f t="shared" si="329"/>
        <v>394</v>
      </c>
      <c r="AB1624" s="6">
        <f t="shared" si="330"/>
        <v>-92</v>
      </c>
      <c r="AC1624" s="6">
        <f t="shared" si="331"/>
        <v>43893</v>
      </c>
      <c r="AD1624" s="6">
        <f t="shared" si="332"/>
        <v>111.40355329949239</v>
      </c>
      <c r="AE1624" s="7">
        <f t="shared" si="333"/>
        <v>-579</v>
      </c>
      <c r="AF1624" t="str">
        <f t="shared" ca="1" si="334"/>
        <v>$V$1983</v>
      </c>
      <c r="AG1624" t="str">
        <f t="shared" ca="1" si="335"/>
        <v>$J$1983</v>
      </c>
      <c r="AH1624" t="str">
        <f t="shared" ca="1" si="336"/>
        <v>STANLEY BLACK AND DEC| 3830176039</v>
      </c>
      <c r="AI1624" t="str">
        <f t="shared" ca="1" si="325"/>
        <v>$K$1983</v>
      </c>
      <c r="AJ1624" s="8">
        <f t="shared" si="326"/>
        <v>2.5380710659898475E-3</v>
      </c>
      <c r="AK1624" s="7">
        <f t="shared" si="327"/>
        <v>111</v>
      </c>
      <c r="AL1624" s="7" t="str">
        <f t="shared" ca="1" si="337"/>
        <v>J M SMUCKER COMPANY | 3008345201</v>
      </c>
      <c r="AM1624" t="b">
        <f t="shared" si="328"/>
        <v>0</v>
      </c>
    </row>
    <row r="1625" spans="3:39" x14ac:dyDescent="0.3">
      <c r="C1625" s="1" t="s">
        <v>1590</v>
      </c>
      <c r="D1625" s="1" t="s">
        <v>1591</v>
      </c>
      <c r="E1625" s="1" t="s">
        <v>39</v>
      </c>
      <c r="F1625" s="1" t="s">
        <v>90</v>
      </c>
      <c r="G1625" s="1" t="s">
        <v>1531</v>
      </c>
      <c r="H1625" s="1" t="s">
        <v>42</v>
      </c>
      <c r="I1625" s="1" t="s">
        <v>1340</v>
      </c>
      <c r="J1625" t="str">
        <f>TRIM(CONCATENATE(wiz[[#This Row],[SHIPPER..................]],wiz[[#This Row],[ZIP2..]],wiz[[#This Row],[ZIP3..]]))</f>
        <v>MACLEAN POWER SYSTEMS| 2974547955</v>
      </c>
      <c r="K1625" s="1">
        <v>1</v>
      </c>
      <c r="L1625" s="1">
        <v>1.1200000000000001</v>
      </c>
      <c r="M1625" s="1">
        <v>0.27</v>
      </c>
      <c r="N1625" s="1">
        <v>628</v>
      </c>
      <c r="O1625" s="1">
        <v>0.83</v>
      </c>
      <c r="P1625" s="1">
        <v>27</v>
      </c>
      <c r="Q1625" s="1">
        <v>0.25</v>
      </c>
      <c r="R1625" s="1">
        <v>-25</v>
      </c>
      <c r="S1625" s="1">
        <v>-18</v>
      </c>
      <c r="T1625" s="1">
        <v>91</v>
      </c>
      <c r="U1625" s="1">
        <v>-5</v>
      </c>
      <c r="V1625" s="1">
        <v>68</v>
      </c>
      <c r="W1625" s="1">
        <v>28134</v>
      </c>
      <c r="X1625" s="1">
        <v>29745</v>
      </c>
      <c r="Y1625" s="1">
        <v>47955</v>
      </c>
      <c r="Z1625" s="1">
        <v>1.17</v>
      </c>
      <c r="AA1625" s="6">
        <f t="shared" si="329"/>
        <v>1</v>
      </c>
      <c r="AB1625" s="6">
        <f t="shared" si="330"/>
        <v>68</v>
      </c>
      <c r="AC1625" s="6">
        <f t="shared" si="331"/>
        <v>68</v>
      </c>
      <c r="AD1625" s="6">
        <f t="shared" si="332"/>
        <v>68</v>
      </c>
      <c r="AE1625" s="7">
        <f t="shared" si="333"/>
        <v>68</v>
      </c>
      <c r="AF1625" t="str">
        <f t="shared" ca="1" si="334"/>
        <v>$V$79</v>
      </c>
      <c r="AG1625" t="str">
        <f t="shared" ca="1" si="335"/>
        <v>$J$79</v>
      </c>
      <c r="AH1625" t="str">
        <f t="shared" ca="1" si="336"/>
        <v>b: ECHO GLOBAL LOGIST| 6565540109</v>
      </c>
      <c r="AI1625" t="str">
        <f t="shared" ca="1" si="325"/>
        <v>$K$79</v>
      </c>
      <c r="AJ1625" s="8">
        <f t="shared" si="326"/>
        <v>1</v>
      </c>
      <c r="AK1625" s="7">
        <f t="shared" si="327"/>
        <v>68</v>
      </c>
      <c r="AL1625" s="7" t="str">
        <f t="shared" ca="1" si="337"/>
        <v>b: ECHO GLOBAL LOGIST| 6565540109</v>
      </c>
      <c r="AM1625" t="str">
        <f t="shared" si="328"/>
        <v>MACLEAN POWER SYSTEMS| 2974547955</v>
      </c>
    </row>
    <row r="1626" spans="3:39" x14ac:dyDescent="0.3">
      <c r="C1626" s="1" t="s">
        <v>593</v>
      </c>
      <c r="D1626" s="1" t="s">
        <v>594</v>
      </c>
      <c r="E1626" s="1" t="s">
        <v>39</v>
      </c>
      <c r="F1626" s="1" t="s">
        <v>90</v>
      </c>
      <c r="G1626" s="1" t="s">
        <v>852</v>
      </c>
      <c r="H1626" s="1" t="s">
        <v>42</v>
      </c>
      <c r="I1626" s="1" t="s">
        <v>81</v>
      </c>
      <c r="J1626" t="str">
        <f>TRIM(CONCATENATE(wiz[[#This Row],[SHIPPER..................]],wiz[[#This Row],[ZIP2..]],wiz[[#This Row],[ZIP3..]]))</f>
        <v>STANLEY BLACK AND DEC| 2971546064</v>
      </c>
      <c r="K1626" s="1">
        <v>1</v>
      </c>
      <c r="L1626" s="1">
        <v>1.43</v>
      </c>
      <c r="M1626" s="1">
        <v>0.2</v>
      </c>
      <c r="N1626" s="1">
        <v>559</v>
      </c>
      <c r="O1626" s="1">
        <v>1</v>
      </c>
      <c r="P1626" s="1">
        <v>28</v>
      </c>
      <c r="Q1626" s="1">
        <v>0.25</v>
      </c>
      <c r="R1626" s="1">
        <v>47</v>
      </c>
      <c r="S1626" s="1">
        <v>-34</v>
      </c>
      <c r="T1626" s="1">
        <v>24</v>
      </c>
      <c r="U1626" s="1">
        <v>-31</v>
      </c>
      <c r="V1626" s="1">
        <v>-41</v>
      </c>
      <c r="W1626" s="1">
        <v>29706</v>
      </c>
      <c r="X1626" s="1">
        <v>29715</v>
      </c>
      <c r="Y1626" s="1">
        <v>46064</v>
      </c>
      <c r="Z1626" s="1">
        <v>1.41</v>
      </c>
      <c r="AA1626" s="6">
        <f t="shared" si="329"/>
        <v>394</v>
      </c>
      <c r="AB1626" s="6">
        <f t="shared" si="330"/>
        <v>-41</v>
      </c>
      <c r="AC1626" s="6">
        <f t="shared" si="331"/>
        <v>43893</v>
      </c>
      <c r="AD1626" s="6">
        <f t="shared" si="332"/>
        <v>111.40355329949239</v>
      </c>
      <c r="AE1626" s="7">
        <f t="shared" si="333"/>
        <v>-579</v>
      </c>
      <c r="AF1626" t="str">
        <f t="shared" ca="1" si="334"/>
        <v>$V$1983</v>
      </c>
      <c r="AG1626" t="str">
        <f t="shared" ca="1" si="335"/>
        <v>$J$1983</v>
      </c>
      <c r="AH1626" t="str">
        <f t="shared" ca="1" si="336"/>
        <v>STANLEY BLACK AND DEC| 3830176039</v>
      </c>
      <c r="AI1626" t="str">
        <f t="shared" ca="1" si="325"/>
        <v>$K$1983</v>
      </c>
      <c r="AJ1626" s="8">
        <f t="shared" si="326"/>
        <v>2.5380710659898475E-3</v>
      </c>
      <c r="AK1626" s="7">
        <f t="shared" si="327"/>
        <v>111</v>
      </c>
      <c r="AL1626" s="7" t="str">
        <f t="shared" ca="1" si="337"/>
        <v>J M SMUCKER COMPANY | 3008345201</v>
      </c>
      <c r="AM1626" t="b">
        <f t="shared" si="328"/>
        <v>0</v>
      </c>
    </row>
    <row r="1627" spans="3:39" x14ac:dyDescent="0.3">
      <c r="C1627" s="1" t="s">
        <v>1411</v>
      </c>
      <c r="D1627" s="1" t="s">
        <v>1412</v>
      </c>
      <c r="E1627" s="1" t="s">
        <v>39</v>
      </c>
      <c r="F1627" s="1" t="s">
        <v>90</v>
      </c>
      <c r="G1627" s="1" t="s">
        <v>122</v>
      </c>
      <c r="H1627" s="1" t="s">
        <v>61</v>
      </c>
      <c r="I1627" s="1" t="s">
        <v>1592</v>
      </c>
      <c r="J1627" t="str">
        <f>TRIM(CONCATENATE(wiz[[#This Row],[SHIPPER..................]],wiz[[#This Row],[ZIP2..]],wiz[[#This Row],[ZIP3..]]))</f>
        <v>b: COWAN SYSTEMS LLC | 2973064772</v>
      </c>
      <c r="K1627" s="1">
        <v>1</v>
      </c>
      <c r="L1627" s="1">
        <v>1.04</v>
      </c>
      <c r="M1627" s="1">
        <v>0.27</v>
      </c>
      <c r="N1627" s="1">
        <v>952</v>
      </c>
      <c r="O1627" s="1">
        <v>2</v>
      </c>
      <c r="P1627" s="1">
        <v>0</v>
      </c>
      <c r="Q1627" s="1">
        <v>0.25</v>
      </c>
      <c r="R1627" s="1">
        <v>-58</v>
      </c>
      <c r="S1627" s="1">
        <v>16</v>
      </c>
      <c r="T1627" s="1">
        <v>-29</v>
      </c>
      <c r="U1627" s="1">
        <v>-597</v>
      </c>
      <c r="V1627" s="1">
        <v>-610</v>
      </c>
      <c r="W1627" s="1">
        <v>29730</v>
      </c>
      <c r="X1627" s="1">
        <v>29730</v>
      </c>
      <c r="Y1627" s="1">
        <v>64772</v>
      </c>
      <c r="Z1627" s="1">
        <v>1.0900000000000001</v>
      </c>
      <c r="AA1627" s="6">
        <f t="shared" si="329"/>
        <v>2</v>
      </c>
      <c r="AB1627" s="6">
        <f t="shared" si="330"/>
        <v>-610</v>
      </c>
      <c r="AC1627" s="6">
        <f t="shared" si="331"/>
        <v>-819</v>
      </c>
      <c r="AD1627" s="6">
        <f t="shared" si="332"/>
        <v>-409.5</v>
      </c>
      <c r="AE1627" s="7">
        <f t="shared" si="333"/>
        <v>-610</v>
      </c>
      <c r="AF1627" t="str">
        <f t="shared" ca="1" si="334"/>
        <v>$V$1627</v>
      </c>
      <c r="AG1627" t="str">
        <f t="shared" ca="1" si="335"/>
        <v>$J$1627</v>
      </c>
      <c r="AH1627" t="str">
        <f t="shared" ca="1" si="336"/>
        <v>b: COWAN SYSTEMS LLC | 2973064772</v>
      </c>
      <c r="AI1627" t="str">
        <f t="shared" ca="1" si="325"/>
        <v>$K$1627</v>
      </c>
      <c r="AJ1627" s="8">
        <f t="shared" si="326"/>
        <v>0.5</v>
      </c>
      <c r="AK1627" s="7">
        <f t="shared" si="327"/>
        <v>-610</v>
      </c>
      <c r="AL1627" s="7" t="str">
        <f t="shared" ca="1" si="337"/>
        <v>b: COWAN SYSTEMS LLC | 2973064772</v>
      </c>
      <c r="AM1627" t="str">
        <f t="shared" si="328"/>
        <v>b: COWAN SYSTEMS LLC | 2973064772</v>
      </c>
    </row>
    <row r="1628" spans="3:39" x14ac:dyDescent="0.3">
      <c r="C1628" s="1" t="s">
        <v>593</v>
      </c>
      <c r="D1628" s="1" t="s">
        <v>594</v>
      </c>
      <c r="E1628" s="1" t="s">
        <v>39</v>
      </c>
      <c r="F1628" s="1" t="s">
        <v>90</v>
      </c>
      <c r="G1628" s="1" t="s">
        <v>852</v>
      </c>
      <c r="H1628" s="1" t="s">
        <v>44</v>
      </c>
      <c r="I1628" s="1" t="s">
        <v>464</v>
      </c>
      <c r="J1628" t="str">
        <f>TRIM(CONCATENATE(wiz[[#This Row],[SHIPPER..................]],wiz[[#This Row],[ZIP2..]],wiz[[#This Row],[ZIP3..]]))</f>
        <v>STANLEY BLACK AND DEC| 2971542134</v>
      </c>
      <c r="K1628" s="1">
        <v>2</v>
      </c>
      <c r="L1628" s="1">
        <v>1.54</v>
      </c>
      <c r="M1628" s="1">
        <v>0.21</v>
      </c>
      <c r="N1628" s="1">
        <v>422</v>
      </c>
      <c r="O1628" s="1">
        <v>1.01</v>
      </c>
      <c r="P1628" s="1">
        <v>28</v>
      </c>
      <c r="Q1628" s="1">
        <v>0.25</v>
      </c>
      <c r="R1628" s="1">
        <v>0</v>
      </c>
      <c r="S1628" s="1">
        <v>-34</v>
      </c>
      <c r="T1628" s="1">
        <v>-29</v>
      </c>
      <c r="U1628" s="1">
        <v>-14</v>
      </c>
      <c r="V1628" s="1">
        <v>-77</v>
      </c>
      <c r="W1628" s="1">
        <v>29706</v>
      </c>
      <c r="X1628" s="1">
        <v>29715</v>
      </c>
      <c r="Y1628" s="1">
        <v>42134</v>
      </c>
      <c r="Z1628" s="1">
        <v>1.53</v>
      </c>
      <c r="AA1628" s="6">
        <f t="shared" si="329"/>
        <v>394</v>
      </c>
      <c r="AB1628" s="6">
        <f t="shared" si="330"/>
        <v>-154</v>
      </c>
      <c r="AC1628" s="6">
        <f t="shared" si="331"/>
        <v>43893</v>
      </c>
      <c r="AD1628" s="6">
        <f t="shared" si="332"/>
        <v>111.40355329949239</v>
      </c>
      <c r="AE1628" s="7">
        <f t="shared" si="333"/>
        <v>-579</v>
      </c>
      <c r="AF1628" t="str">
        <f t="shared" ca="1" si="334"/>
        <v>$V$1983</v>
      </c>
      <c r="AG1628" t="str">
        <f t="shared" ca="1" si="335"/>
        <v>$J$1983</v>
      </c>
      <c r="AH1628" t="str">
        <f t="shared" ca="1" si="336"/>
        <v>STANLEY BLACK AND DEC| 3830176039</v>
      </c>
      <c r="AI1628" t="str">
        <f t="shared" ca="1" si="325"/>
        <v>$K$1983</v>
      </c>
      <c r="AJ1628" s="8">
        <f t="shared" si="326"/>
        <v>5.076142131979695E-3</v>
      </c>
      <c r="AK1628" s="7">
        <f t="shared" si="327"/>
        <v>111</v>
      </c>
      <c r="AL1628" s="7" t="str">
        <f t="shared" ca="1" si="337"/>
        <v>J M SMUCKER COMPANY | 3008345201</v>
      </c>
      <c r="AM1628" t="b">
        <f t="shared" si="328"/>
        <v>0</v>
      </c>
    </row>
    <row r="1629" spans="3:39" x14ac:dyDescent="0.3">
      <c r="C1629" s="1" t="s">
        <v>1593</v>
      </c>
      <c r="D1629" s="1" t="s">
        <v>1594</v>
      </c>
      <c r="E1629" s="1" t="s">
        <v>39</v>
      </c>
      <c r="F1629" s="1" t="s">
        <v>90</v>
      </c>
      <c r="G1629" s="1" t="s">
        <v>1595</v>
      </c>
      <c r="H1629" s="1" t="s">
        <v>44</v>
      </c>
      <c r="I1629" s="1" t="s">
        <v>1596</v>
      </c>
      <c r="J1629" t="str">
        <f>TRIM(CONCATENATE(wiz[[#This Row],[SHIPPER..................]],wiz[[#This Row],[ZIP2..]],wiz[[#This Row],[ZIP3..]]))</f>
        <v>NEW INDY CATAWBA LLC | 2970442087</v>
      </c>
      <c r="K1629" s="1">
        <v>2</v>
      </c>
      <c r="L1629" s="1">
        <v>1.55</v>
      </c>
      <c r="M1629" s="1">
        <v>0.19</v>
      </c>
      <c r="N1629" s="1">
        <v>578</v>
      </c>
      <c r="O1629" s="1">
        <v>1.28</v>
      </c>
      <c r="P1629" s="1">
        <v>113</v>
      </c>
      <c r="Q1629" s="1">
        <v>0.35</v>
      </c>
      <c r="R1629" s="1">
        <v>12</v>
      </c>
      <c r="S1629" s="1">
        <v>-98</v>
      </c>
      <c r="T1629" s="1">
        <v>-42</v>
      </c>
      <c r="U1629" s="1">
        <v>128</v>
      </c>
      <c r="V1629" s="1">
        <v>-12</v>
      </c>
      <c r="W1629" s="1">
        <v>29353</v>
      </c>
      <c r="X1629" s="1">
        <v>29704</v>
      </c>
      <c r="Y1629" s="1">
        <v>42087</v>
      </c>
      <c r="Z1629" s="1">
        <v>1.52</v>
      </c>
      <c r="AA1629" s="6">
        <f t="shared" si="329"/>
        <v>2</v>
      </c>
      <c r="AB1629" s="6">
        <f t="shared" si="330"/>
        <v>-24</v>
      </c>
      <c r="AC1629" s="6">
        <f t="shared" si="331"/>
        <v>-24</v>
      </c>
      <c r="AD1629" s="6">
        <f t="shared" si="332"/>
        <v>-12</v>
      </c>
      <c r="AE1629" s="7">
        <f t="shared" si="333"/>
        <v>-12</v>
      </c>
      <c r="AF1629" t="str">
        <f t="shared" ca="1" si="334"/>
        <v>$V$211</v>
      </c>
      <c r="AG1629" t="str">
        <f t="shared" ca="1" si="335"/>
        <v>$J$211</v>
      </c>
      <c r="AH1629" t="str">
        <f t="shared" ca="1" si="336"/>
        <v>TRACTOR SUPPLY MANHAT| 3020946064</v>
      </c>
      <c r="AI1629" t="str">
        <f t="shared" ca="1" si="325"/>
        <v>$K$211</v>
      </c>
      <c r="AJ1629" s="8">
        <f t="shared" si="326"/>
        <v>1</v>
      </c>
      <c r="AK1629" s="7">
        <f t="shared" si="327"/>
        <v>-12</v>
      </c>
      <c r="AL1629" s="7" t="str">
        <f t="shared" ca="1" si="337"/>
        <v>TRACTOR SUPPLY MANHAT| 3020946064</v>
      </c>
      <c r="AM1629" t="str">
        <f t="shared" si="328"/>
        <v>NEW INDY CATAWBA LLC | 2970442087</v>
      </c>
    </row>
    <row r="1630" spans="3:39" x14ac:dyDescent="0.3">
      <c r="C1630" s="1" t="s">
        <v>37</v>
      </c>
      <c r="D1630" s="1" t="s">
        <v>38</v>
      </c>
      <c r="E1630" s="1" t="s">
        <v>39</v>
      </c>
      <c r="F1630" s="1" t="s">
        <v>90</v>
      </c>
      <c r="G1630" s="1" t="s">
        <v>1597</v>
      </c>
      <c r="H1630" s="1" t="s">
        <v>61</v>
      </c>
      <c r="I1630" s="1" t="s">
        <v>1151</v>
      </c>
      <c r="J1630" t="str">
        <f>TRIM(CONCATENATE(wiz[[#This Row],[SHIPPER..................]],wiz[[#This Row],[ZIP2..]],wiz[[#This Row],[ZIP3..]]))</f>
        <v>b: C H ROBINSON | 2972963042</v>
      </c>
      <c r="K1630" s="1">
        <v>1</v>
      </c>
      <c r="L1630" s="1">
        <v>1.1499999999999999</v>
      </c>
      <c r="M1630" s="1">
        <v>0.28000000000000003</v>
      </c>
      <c r="N1630" s="1">
        <v>734</v>
      </c>
      <c r="O1630" s="1">
        <v>2.63</v>
      </c>
      <c r="P1630" s="1">
        <v>14</v>
      </c>
      <c r="Q1630" s="1">
        <v>0.25</v>
      </c>
      <c r="R1630" s="1">
        <v>-51</v>
      </c>
      <c r="S1630" s="1">
        <v>-2</v>
      </c>
      <c r="T1630" s="1">
        <v>-242</v>
      </c>
      <c r="U1630" s="1">
        <v>-463</v>
      </c>
      <c r="V1630" s="1">
        <v>-707</v>
      </c>
      <c r="W1630" s="1">
        <v>29706</v>
      </c>
      <c r="X1630" s="1">
        <v>29729</v>
      </c>
      <c r="Y1630" s="1">
        <v>63042</v>
      </c>
      <c r="Z1630" s="1">
        <v>1.21</v>
      </c>
      <c r="AA1630" s="6">
        <f t="shared" si="329"/>
        <v>615</v>
      </c>
      <c r="AB1630" s="6">
        <f t="shared" si="330"/>
        <v>-707</v>
      </c>
      <c r="AC1630" s="6">
        <f t="shared" si="331"/>
        <v>-122022</v>
      </c>
      <c r="AD1630" s="6">
        <f t="shared" si="332"/>
        <v>-198.40975609756097</v>
      </c>
      <c r="AE1630" s="7">
        <f t="shared" si="333"/>
        <v>-1118</v>
      </c>
      <c r="AF1630" t="str">
        <f t="shared" ca="1" si="334"/>
        <v>$V$1066</v>
      </c>
      <c r="AG1630" t="str">
        <f t="shared" ca="1" si="335"/>
        <v>$J$1066</v>
      </c>
      <c r="AH1630" t="str">
        <f t="shared" ca="1" si="336"/>
        <v>b: C H ROBINSON | 2736036101</v>
      </c>
      <c r="AI1630" t="str">
        <f t="shared" ca="1" si="325"/>
        <v>$K$1066</v>
      </c>
      <c r="AJ1630" s="8">
        <f t="shared" si="326"/>
        <v>1.6260162601626016E-3</v>
      </c>
      <c r="AK1630" s="7">
        <f t="shared" si="327"/>
        <v>-560</v>
      </c>
      <c r="AL1630" s="7" t="str">
        <f t="shared" ca="1" si="337"/>
        <v>b: C H ROBINSON | 6080335055</v>
      </c>
      <c r="AM1630" t="b">
        <f t="shared" si="328"/>
        <v>0</v>
      </c>
    </row>
    <row r="1631" spans="3:39" x14ac:dyDescent="0.3">
      <c r="C1631" s="1" t="s">
        <v>748</v>
      </c>
      <c r="D1631" s="1" t="s">
        <v>749</v>
      </c>
      <c r="E1631" s="1" t="s">
        <v>39</v>
      </c>
      <c r="F1631" s="1" t="s">
        <v>90</v>
      </c>
      <c r="G1631" s="1" t="s">
        <v>122</v>
      </c>
      <c r="H1631" s="1" t="s">
        <v>87</v>
      </c>
      <c r="I1631" s="1" t="s">
        <v>295</v>
      </c>
      <c r="J1631" t="str">
        <f>TRIM(CONCATENATE(wiz[[#This Row],[SHIPPER..................]],wiz[[#This Row],[ZIP2..]],wiz[[#This Row],[ZIP3..]]))</f>
        <v>ENERGIZER BATTERY | 2973044622</v>
      </c>
      <c r="K1631" s="1">
        <v>2</v>
      </c>
      <c r="L1631" s="1">
        <v>1.6</v>
      </c>
      <c r="M1631" s="1">
        <v>0.18</v>
      </c>
      <c r="N1631" s="1">
        <v>462</v>
      </c>
      <c r="O1631" s="1">
        <v>0.98</v>
      </c>
      <c r="P1631" s="1">
        <v>20</v>
      </c>
      <c r="Q1631" s="1">
        <v>0.25</v>
      </c>
      <c r="R1631" s="1">
        <v>55</v>
      </c>
      <c r="S1631" s="1">
        <v>-3</v>
      </c>
      <c r="T1631" s="1">
        <v>-3</v>
      </c>
      <c r="U1631" s="1">
        <v>28</v>
      </c>
      <c r="V1631" s="1">
        <v>22</v>
      </c>
      <c r="W1631" s="1">
        <v>29706</v>
      </c>
      <c r="X1631" s="1">
        <v>29730</v>
      </c>
      <c r="Y1631" s="1">
        <v>44622</v>
      </c>
      <c r="Z1631" s="1">
        <v>1.56</v>
      </c>
      <c r="AA1631" s="6">
        <f t="shared" si="329"/>
        <v>97</v>
      </c>
      <c r="AB1631" s="6">
        <f t="shared" si="330"/>
        <v>44</v>
      </c>
      <c r="AC1631" s="6">
        <f t="shared" si="331"/>
        <v>-1585</v>
      </c>
      <c r="AD1631" s="6">
        <f t="shared" si="332"/>
        <v>-16.340206185567009</v>
      </c>
      <c r="AE1631" s="7">
        <f t="shared" si="333"/>
        <v>-354</v>
      </c>
      <c r="AF1631" t="str">
        <f t="shared" ca="1" si="334"/>
        <v>$V$1317</v>
      </c>
      <c r="AG1631" t="str">
        <f t="shared" ca="1" si="335"/>
        <v>$J$1317</v>
      </c>
      <c r="AH1631" t="str">
        <f t="shared" ca="1" si="336"/>
        <v>OWENS CORNING SALES | 4302530030</v>
      </c>
      <c r="AI1631" t="str">
        <f t="shared" ca="1" si="325"/>
        <v>$K$1317</v>
      </c>
      <c r="AJ1631" s="8">
        <f t="shared" si="326"/>
        <v>2.0618556701030927E-2</v>
      </c>
      <c r="AK1631" s="7">
        <f t="shared" si="327"/>
        <v>-89</v>
      </c>
      <c r="AL1631" s="7" t="str">
        <f t="shared" ca="1" si="337"/>
        <v>OWENS CORNING SALES | 3026846514</v>
      </c>
      <c r="AM1631" t="b">
        <f t="shared" si="328"/>
        <v>0</v>
      </c>
    </row>
    <row r="1632" spans="3:39" x14ac:dyDescent="0.3">
      <c r="C1632" s="1" t="s">
        <v>748</v>
      </c>
      <c r="D1632" s="1" t="s">
        <v>749</v>
      </c>
      <c r="E1632" s="1" t="s">
        <v>39</v>
      </c>
      <c r="F1632" s="1" t="s">
        <v>90</v>
      </c>
      <c r="G1632" s="1" t="s">
        <v>122</v>
      </c>
      <c r="H1632" s="1" t="s">
        <v>87</v>
      </c>
      <c r="I1632" s="1" t="s">
        <v>233</v>
      </c>
      <c r="J1632" t="str">
        <f>TRIM(CONCATENATE(wiz[[#This Row],[SHIPPER..................]],wiz[[#This Row],[ZIP2..]],wiz[[#This Row],[ZIP3..]]))</f>
        <v>ENERGIZER BATTERY | 2973043123</v>
      </c>
      <c r="K1632" s="1">
        <v>1</v>
      </c>
      <c r="L1632" s="1">
        <v>1.67</v>
      </c>
      <c r="M1632" s="1">
        <v>0.18</v>
      </c>
      <c r="N1632" s="1">
        <v>470</v>
      </c>
      <c r="O1632" s="1">
        <v>0.62</v>
      </c>
      <c r="P1632" s="1">
        <v>20</v>
      </c>
      <c r="Q1632" s="1">
        <v>0.25</v>
      </c>
      <c r="R1632" s="1">
        <v>55</v>
      </c>
      <c r="S1632" s="1">
        <v>-3</v>
      </c>
      <c r="T1632" s="1">
        <v>82</v>
      </c>
      <c r="U1632" s="1">
        <v>101</v>
      </c>
      <c r="V1632" s="1">
        <v>180</v>
      </c>
      <c r="W1632" s="1">
        <v>29706</v>
      </c>
      <c r="X1632" s="1">
        <v>29730</v>
      </c>
      <c r="Y1632" s="1">
        <v>43123</v>
      </c>
      <c r="Z1632" s="1">
        <v>1.63</v>
      </c>
      <c r="AA1632" s="6">
        <f t="shared" si="329"/>
        <v>97</v>
      </c>
      <c r="AB1632" s="6">
        <f t="shared" si="330"/>
        <v>180</v>
      </c>
      <c r="AC1632" s="6">
        <f t="shared" si="331"/>
        <v>-1585</v>
      </c>
      <c r="AD1632" s="6">
        <f t="shared" si="332"/>
        <v>-16.340206185567009</v>
      </c>
      <c r="AE1632" s="7">
        <f t="shared" si="333"/>
        <v>-354</v>
      </c>
      <c r="AF1632" t="str">
        <f t="shared" ca="1" si="334"/>
        <v>$V$1317</v>
      </c>
      <c r="AG1632" t="str">
        <f t="shared" ca="1" si="335"/>
        <v>$J$1317</v>
      </c>
      <c r="AH1632" t="str">
        <f t="shared" ca="1" si="336"/>
        <v>OWENS CORNING SALES | 4302530030</v>
      </c>
      <c r="AI1632" t="str">
        <f t="shared" ca="1" si="325"/>
        <v>$K$1317</v>
      </c>
      <c r="AJ1632" s="8">
        <f t="shared" si="326"/>
        <v>1.0309278350515464E-2</v>
      </c>
      <c r="AK1632" s="7">
        <f t="shared" si="327"/>
        <v>-89</v>
      </c>
      <c r="AL1632" s="7" t="str">
        <f t="shared" ca="1" si="337"/>
        <v>OWENS CORNING SALES | 3026846514</v>
      </c>
      <c r="AM1632" t="b">
        <f t="shared" si="328"/>
        <v>0</v>
      </c>
    </row>
    <row r="1633" spans="3:39" x14ac:dyDescent="0.3">
      <c r="C1633" s="1" t="s">
        <v>1598</v>
      </c>
      <c r="D1633" s="1" t="s">
        <v>1599</v>
      </c>
      <c r="E1633" s="1" t="s">
        <v>39</v>
      </c>
      <c r="F1633" s="1" t="s">
        <v>90</v>
      </c>
      <c r="G1633" s="1" t="s">
        <v>122</v>
      </c>
      <c r="H1633" s="1" t="s">
        <v>87</v>
      </c>
      <c r="I1633" s="1" t="s">
        <v>393</v>
      </c>
      <c r="J1633" t="str">
        <f>TRIM(CONCATENATE(wiz[[#This Row],[SHIPPER..................]],wiz[[#This Row],[ZIP2..]],wiz[[#This Row],[ZIP3..]]))</f>
        <v>SIMPLIFIED LOGISTICS | 2973043201</v>
      </c>
      <c r="K1633" s="1">
        <v>1</v>
      </c>
      <c r="L1633" s="1">
        <v>1.55</v>
      </c>
      <c r="M1633" s="1">
        <v>0.27</v>
      </c>
      <c r="N1633" s="1">
        <v>440</v>
      </c>
      <c r="O1633" s="1">
        <v>1</v>
      </c>
      <c r="P1633" s="1">
        <v>25</v>
      </c>
      <c r="Q1633" s="1">
        <v>0.25</v>
      </c>
      <c r="R1633" s="1">
        <v>15</v>
      </c>
      <c r="S1633" s="1">
        <v>58</v>
      </c>
      <c r="T1633" s="1">
        <v>-27</v>
      </c>
      <c r="U1633" s="1">
        <v>69</v>
      </c>
      <c r="V1633" s="1">
        <v>100</v>
      </c>
      <c r="W1633" s="1">
        <v>28201</v>
      </c>
      <c r="X1633" s="1">
        <v>29730</v>
      </c>
      <c r="Y1633" s="1">
        <v>43201</v>
      </c>
      <c r="Z1633" s="1">
        <v>1.6</v>
      </c>
      <c r="AA1633" s="6">
        <f t="shared" si="329"/>
        <v>2</v>
      </c>
      <c r="AB1633" s="6">
        <f t="shared" si="330"/>
        <v>100</v>
      </c>
      <c r="AC1633" s="6">
        <f t="shared" si="331"/>
        <v>179</v>
      </c>
      <c r="AD1633" s="6">
        <f t="shared" si="332"/>
        <v>89.5</v>
      </c>
      <c r="AE1633" s="7">
        <f t="shared" si="333"/>
        <v>79</v>
      </c>
      <c r="AF1633" t="str">
        <f t="shared" ca="1" si="334"/>
        <v>$V$39</v>
      </c>
      <c r="AG1633" t="str">
        <f t="shared" ca="1" si="335"/>
        <v>$J$39</v>
      </c>
      <c r="AH1633" t="str">
        <f t="shared" ca="1" si="336"/>
        <v>BRIGGS AND STRATTON | 3683072023</v>
      </c>
      <c r="AI1633" t="str">
        <f t="shared" ca="1" si="325"/>
        <v>$K$39</v>
      </c>
      <c r="AJ1633" s="8">
        <f t="shared" si="326"/>
        <v>0.5</v>
      </c>
      <c r="AK1633" s="7">
        <f t="shared" si="327"/>
        <v>79</v>
      </c>
      <c r="AL1633" s="7" t="str">
        <f t="shared" ca="1" si="337"/>
        <v>BRIGGS AND STRATTON | 3683072023</v>
      </c>
      <c r="AM1633" t="b">
        <f t="shared" si="328"/>
        <v>0</v>
      </c>
    </row>
    <row r="1634" spans="3:39" x14ac:dyDescent="0.3">
      <c r="C1634" s="1" t="s">
        <v>593</v>
      </c>
      <c r="D1634" s="1" t="s">
        <v>594</v>
      </c>
      <c r="E1634" s="1" t="s">
        <v>39</v>
      </c>
      <c r="F1634" s="1" t="s">
        <v>90</v>
      </c>
      <c r="G1634" s="1" t="s">
        <v>852</v>
      </c>
      <c r="H1634" s="1" t="s">
        <v>87</v>
      </c>
      <c r="I1634" s="1" t="s">
        <v>1170</v>
      </c>
      <c r="J1634" t="str">
        <f>TRIM(CONCATENATE(wiz[[#This Row],[SHIPPER..................]],wiz[[#This Row],[ZIP2..]],wiz[[#This Row],[ZIP3..]]))</f>
        <v>STANLEY BLACK AND DEC| 2971543162</v>
      </c>
      <c r="K1634" s="1">
        <v>3</v>
      </c>
      <c r="L1634" s="1">
        <v>1.6</v>
      </c>
      <c r="M1634" s="1">
        <v>0.21</v>
      </c>
      <c r="N1634" s="1">
        <v>449</v>
      </c>
      <c r="O1634" s="1">
        <v>0.94</v>
      </c>
      <c r="P1634" s="1">
        <v>49</v>
      </c>
      <c r="Q1634" s="1">
        <v>0.28000000000000003</v>
      </c>
      <c r="R1634" s="1">
        <v>42</v>
      </c>
      <c r="S1634" s="1">
        <v>-34</v>
      </c>
      <c r="T1634" s="1">
        <v>-13</v>
      </c>
      <c r="U1634" s="1">
        <v>69</v>
      </c>
      <c r="V1634" s="1">
        <v>22</v>
      </c>
      <c r="W1634" s="1">
        <v>29715</v>
      </c>
      <c r="X1634" s="1">
        <v>29715</v>
      </c>
      <c r="Y1634" s="1">
        <v>43162</v>
      </c>
      <c r="Z1634" s="1">
        <v>1.59</v>
      </c>
      <c r="AA1634" s="6">
        <f t="shared" si="329"/>
        <v>394</v>
      </c>
      <c r="AB1634" s="6">
        <f t="shared" si="330"/>
        <v>66</v>
      </c>
      <c r="AC1634" s="6">
        <f t="shared" si="331"/>
        <v>43893</v>
      </c>
      <c r="AD1634" s="6">
        <f t="shared" si="332"/>
        <v>111.40355329949239</v>
      </c>
      <c r="AE1634" s="7">
        <f t="shared" si="333"/>
        <v>-579</v>
      </c>
      <c r="AF1634" t="str">
        <f t="shared" ca="1" si="334"/>
        <v>$V$1983</v>
      </c>
      <c r="AG1634" t="str">
        <f t="shared" ca="1" si="335"/>
        <v>$J$1983</v>
      </c>
      <c r="AH1634" t="str">
        <f t="shared" ca="1" si="336"/>
        <v>STANLEY BLACK AND DEC| 3830176039</v>
      </c>
      <c r="AI1634" t="str">
        <f t="shared" ca="1" si="325"/>
        <v>$K$1983</v>
      </c>
      <c r="AJ1634" s="8">
        <f t="shared" si="326"/>
        <v>7.6142131979695434E-3</v>
      </c>
      <c r="AK1634" s="7">
        <f t="shared" si="327"/>
        <v>111</v>
      </c>
      <c r="AL1634" s="7" t="str">
        <f t="shared" ca="1" si="337"/>
        <v>J M SMUCKER COMPANY | 3008345201</v>
      </c>
      <c r="AM1634" t="b">
        <f t="shared" si="328"/>
        <v>0</v>
      </c>
    </row>
    <row r="1635" spans="3:39" x14ac:dyDescent="0.3">
      <c r="C1635" s="1" t="s">
        <v>1600</v>
      </c>
      <c r="D1635" s="1" t="s">
        <v>1601</v>
      </c>
      <c r="E1635" s="1" t="s">
        <v>39</v>
      </c>
      <c r="F1635" s="1" t="s">
        <v>90</v>
      </c>
      <c r="G1635" s="1" t="s">
        <v>122</v>
      </c>
      <c r="H1635" s="1" t="s">
        <v>87</v>
      </c>
      <c r="I1635" s="1" t="s">
        <v>415</v>
      </c>
      <c r="J1635" t="str">
        <f>TRIM(CONCATENATE(wiz[[#This Row],[SHIPPER..................]],wiz[[#This Row],[ZIP2..]],wiz[[#This Row],[ZIP3..]]))</f>
        <v>FLS TRANSPORT | 2973045050</v>
      </c>
      <c r="K1635" s="1">
        <v>1</v>
      </c>
      <c r="L1635" s="1">
        <v>0.72</v>
      </c>
      <c r="M1635" s="1">
        <v>0.28999999999999998</v>
      </c>
      <c r="N1635" s="1">
        <v>496</v>
      </c>
      <c r="O1635" s="1">
        <v>0.92</v>
      </c>
      <c r="P1635" s="1">
        <v>20</v>
      </c>
      <c r="Q1635" s="1">
        <v>0.25</v>
      </c>
      <c r="R1635" s="1">
        <v>2</v>
      </c>
      <c r="S1635" s="1">
        <v>-9</v>
      </c>
      <c r="T1635" s="1">
        <v>11</v>
      </c>
      <c r="U1635" s="1">
        <v>-230</v>
      </c>
      <c r="V1635" s="1">
        <v>-228</v>
      </c>
      <c r="W1635" s="1">
        <v>29706</v>
      </c>
      <c r="X1635" s="1">
        <v>29730</v>
      </c>
      <c r="Y1635" s="1">
        <v>45050</v>
      </c>
      <c r="Z1635" s="1">
        <v>0.79</v>
      </c>
      <c r="AA1635" s="6">
        <f t="shared" si="329"/>
        <v>1</v>
      </c>
      <c r="AB1635" s="6">
        <f t="shared" si="330"/>
        <v>-228</v>
      </c>
      <c r="AC1635" s="6">
        <f t="shared" si="331"/>
        <v>-228</v>
      </c>
      <c r="AD1635" s="6">
        <f t="shared" si="332"/>
        <v>-228</v>
      </c>
      <c r="AE1635" s="7">
        <f t="shared" si="333"/>
        <v>-228</v>
      </c>
      <c r="AF1635" t="str">
        <f t="shared" ca="1" si="334"/>
        <v>$V$1635</v>
      </c>
      <c r="AG1635" t="str">
        <f t="shared" ca="1" si="335"/>
        <v>$J$1635</v>
      </c>
      <c r="AH1635" t="str">
        <f t="shared" ca="1" si="336"/>
        <v>FLS TRANSPORT | 2973045050</v>
      </c>
      <c r="AI1635" t="str">
        <f t="shared" ca="1" si="325"/>
        <v>$K$1635</v>
      </c>
      <c r="AJ1635" s="8">
        <f t="shared" si="326"/>
        <v>1</v>
      </c>
      <c r="AK1635" s="7">
        <f t="shared" si="327"/>
        <v>-228</v>
      </c>
      <c r="AL1635" s="7" t="str">
        <f t="shared" ca="1" si="337"/>
        <v>FLS TRANSPORT | 2973045050</v>
      </c>
      <c r="AM1635" t="str">
        <f t="shared" si="328"/>
        <v>FLS TRANSPORT | 2973045050</v>
      </c>
    </row>
    <row r="1636" spans="3:39" x14ac:dyDescent="0.3">
      <c r="C1636" s="1" t="s">
        <v>576</v>
      </c>
      <c r="D1636" s="1" t="s">
        <v>577</v>
      </c>
      <c r="E1636" s="1" t="s">
        <v>39</v>
      </c>
      <c r="F1636" s="1" t="s">
        <v>90</v>
      </c>
      <c r="G1636" s="1" t="s">
        <v>122</v>
      </c>
      <c r="H1636" s="1" t="s">
        <v>87</v>
      </c>
      <c r="I1636" s="1" t="s">
        <v>1470</v>
      </c>
      <c r="J1636" t="str">
        <f>TRIM(CONCATENATE(wiz[[#This Row],[SHIPPER..................]],wiz[[#This Row],[ZIP2..]],wiz[[#This Row],[ZIP3..]]))</f>
        <v>b: SUNTECK TRANSPORT | 2973043551</v>
      </c>
      <c r="K1636" s="1">
        <v>1</v>
      </c>
      <c r="L1636" s="1">
        <v>2.29</v>
      </c>
      <c r="M1636" s="1">
        <v>0.28000000000000003</v>
      </c>
      <c r="N1636" s="1">
        <v>583</v>
      </c>
      <c r="O1636" s="1">
        <v>1.08</v>
      </c>
      <c r="P1636" s="1">
        <v>20</v>
      </c>
      <c r="Q1636" s="1">
        <v>0.25</v>
      </c>
      <c r="R1636" s="1">
        <v>0</v>
      </c>
      <c r="S1636" s="1">
        <v>-9</v>
      </c>
      <c r="T1636" s="1">
        <v>5</v>
      </c>
      <c r="U1636" s="1">
        <v>473</v>
      </c>
      <c r="V1636" s="1">
        <v>469</v>
      </c>
      <c r="W1636" s="1">
        <v>29706</v>
      </c>
      <c r="X1636" s="1">
        <v>29730</v>
      </c>
      <c r="Y1636" s="1">
        <v>43551</v>
      </c>
      <c r="Z1636" s="1">
        <v>2.35</v>
      </c>
      <c r="AA1636" s="6">
        <f t="shared" si="329"/>
        <v>10</v>
      </c>
      <c r="AB1636" s="6">
        <f t="shared" si="330"/>
        <v>469</v>
      </c>
      <c r="AC1636" s="6">
        <f t="shared" si="331"/>
        <v>-607</v>
      </c>
      <c r="AD1636" s="6">
        <f t="shared" si="332"/>
        <v>-60.7</v>
      </c>
      <c r="AE1636" s="7">
        <f t="shared" si="333"/>
        <v>-668</v>
      </c>
      <c r="AF1636" t="str">
        <f t="shared" ca="1" si="334"/>
        <v>$V$1097</v>
      </c>
      <c r="AG1636" t="str">
        <f t="shared" ca="1" si="335"/>
        <v>$J$1097</v>
      </c>
      <c r="AH1636" t="str">
        <f t="shared" ca="1" si="336"/>
        <v>b: SUNTECK TRANSPORT | 2737737148</v>
      </c>
      <c r="AI1636" t="str">
        <f t="shared" ca="1" si="325"/>
        <v>$K$1097</v>
      </c>
      <c r="AJ1636" s="8">
        <f t="shared" si="326"/>
        <v>0.1</v>
      </c>
      <c r="AK1636" s="7">
        <f t="shared" si="327"/>
        <v>-668</v>
      </c>
      <c r="AL1636" s="7" t="str">
        <f t="shared" ca="1" si="337"/>
        <v>b: SUNTECK TRANSPORT | 2737737148</v>
      </c>
      <c r="AM1636" t="b">
        <f t="shared" si="328"/>
        <v>0</v>
      </c>
    </row>
    <row r="1637" spans="3:39" x14ac:dyDescent="0.3">
      <c r="C1637" s="1" t="s">
        <v>748</v>
      </c>
      <c r="D1637" s="1" t="s">
        <v>749</v>
      </c>
      <c r="E1637" s="1" t="s">
        <v>39</v>
      </c>
      <c r="F1637" s="1" t="s">
        <v>90</v>
      </c>
      <c r="G1637" s="1" t="s">
        <v>122</v>
      </c>
      <c r="H1637" s="1" t="s">
        <v>87</v>
      </c>
      <c r="I1637" s="1" t="s">
        <v>1470</v>
      </c>
      <c r="J1637" t="str">
        <f>TRIM(CONCATENATE(wiz[[#This Row],[SHIPPER..................]],wiz[[#This Row],[ZIP2..]],wiz[[#This Row],[ZIP3..]]))</f>
        <v>ENERGIZER BATTERY | 2973043551</v>
      </c>
      <c r="K1637" s="1">
        <v>1</v>
      </c>
      <c r="L1637" s="1">
        <v>1.57</v>
      </c>
      <c r="M1637" s="1">
        <v>0.18</v>
      </c>
      <c r="N1637" s="1">
        <v>577</v>
      </c>
      <c r="O1637" s="1">
        <v>2.12</v>
      </c>
      <c r="P1637" s="1">
        <v>0</v>
      </c>
      <c r="Q1637" s="1">
        <v>0.25</v>
      </c>
      <c r="R1637" s="1">
        <v>59</v>
      </c>
      <c r="S1637" s="1">
        <v>-3</v>
      </c>
      <c r="T1637" s="1">
        <v>-241</v>
      </c>
      <c r="U1637" s="1">
        <v>-110</v>
      </c>
      <c r="V1637" s="1">
        <v>-354</v>
      </c>
      <c r="W1637" s="1">
        <v>29730</v>
      </c>
      <c r="X1637" s="1">
        <v>29730</v>
      </c>
      <c r="Y1637" s="1">
        <v>43551</v>
      </c>
      <c r="Z1637" s="1">
        <v>1.53</v>
      </c>
      <c r="AA1637" s="6">
        <f t="shared" si="329"/>
        <v>97</v>
      </c>
      <c r="AB1637" s="6">
        <f t="shared" si="330"/>
        <v>-354</v>
      </c>
      <c r="AC1637" s="6">
        <f t="shared" si="331"/>
        <v>-1585</v>
      </c>
      <c r="AD1637" s="6">
        <f t="shared" si="332"/>
        <v>-16.340206185567009</v>
      </c>
      <c r="AE1637" s="7">
        <f t="shared" si="333"/>
        <v>-354</v>
      </c>
      <c r="AF1637" t="str">
        <f t="shared" ca="1" si="334"/>
        <v>$V$1317</v>
      </c>
      <c r="AG1637" t="str">
        <f t="shared" ca="1" si="335"/>
        <v>$J$1317</v>
      </c>
      <c r="AH1637" t="str">
        <f t="shared" ca="1" si="336"/>
        <v>OWENS CORNING SALES | 4302530030</v>
      </c>
      <c r="AI1637" t="str">
        <f t="shared" ca="1" si="325"/>
        <v>$K$1317</v>
      </c>
      <c r="AJ1637" s="8">
        <f t="shared" si="326"/>
        <v>1.0309278350515464E-2</v>
      </c>
      <c r="AK1637" s="7">
        <f t="shared" si="327"/>
        <v>-89</v>
      </c>
      <c r="AL1637" s="7" t="str">
        <f t="shared" ca="1" si="337"/>
        <v>OWENS CORNING SALES | 3026846514</v>
      </c>
      <c r="AM1637" t="b">
        <f t="shared" si="328"/>
        <v>0</v>
      </c>
    </row>
    <row r="1638" spans="3:39" x14ac:dyDescent="0.3">
      <c r="C1638" s="1" t="s">
        <v>539</v>
      </c>
      <c r="D1638" s="1" t="s">
        <v>540</v>
      </c>
      <c r="E1638" s="1" t="s">
        <v>39</v>
      </c>
      <c r="F1638" s="1" t="s">
        <v>90</v>
      </c>
      <c r="G1638" s="1" t="s">
        <v>545</v>
      </c>
      <c r="H1638" s="1" t="s">
        <v>87</v>
      </c>
      <c r="I1638" s="1" t="s">
        <v>121</v>
      </c>
      <c r="J1638" t="str">
        <f>TRIM(CONCATENATE(wiz[[#This Row],[SHIPPER..................]],wiz[[#This Row],[ZIP2..]],wiz[[#This Row],[ZIP3..]]))</f>
        <v>HOME DEPOT | 2972045889</v>
      </c>
      <c r="K1638" s="1">
        <v>1</v>
      </c>
      <c r="L1638" s="1">
        <v>1.6</v>
      </c>
      <c r="M1638" s="1">
        <v>0.2</v>
      </c>
      <c r="N1638" s="1">
        <v>558</v>
      </c>
      <c r="O1638" s="1">
        <v>1</v>
      </c>
      <c r="P1638" s="1">
        <v>29</v>
      </c>
      <c r="Q1638" s="1">
        <v>0.25</v>
      </c>
      <c r="R1638" s="1">
        <v>47</v>
      </c>
      <c r="S1638" s="1">
        <v>-21</v>
      </c>
      <c r="T1638" s="1">
        <v>24</v>
      </c>
      <c r="U1638" s="1">
        <v>9</v>
      </c>
      <c r="V1638" s="1">
        <v>12</v>
      </c>
      <c r="W1638" s="1">
        <v>29706</v>
      </c>
      <c r="X1638" s="1">
        <v>29720</v>
      </c>
      <c r="Y1638" s="1">
        <v>45889</v>
      </c>
      <c r="Z1638" s="1">
        <v>1.58</v>
      </c>
      <c r="AA1638" s="6">
        <f t="shared" si="329"/>
        <v>240</v>
      </c>
      <c r="AB1638" s="6">
        <f t="shared" si="330"/>
        <v>12</v>
      </c>
      <c r="AC1638" s="6">
        <f t="shared" si="331"/>
        <v>14538</v>
      </c>
      <c r="AD1638" s="6">
        <f t="shared" si="332"/>
        <v>60.575000000000003</v>
      </c>
      <c r="AE1638" s="7">
        <f t="shared" si="333"/>
        <v>-131</v>
      </c>
      <c r="AF1638" t="str">
        <f t="shared" ca="1" si="334"/>
        <v>$V$841</v>
      </c>
      <c r="AG1638" t="str">
        <f t="shared" ca="1" si="335"/>
        <v>$J$841</v>
      </c>
      <c r="AH1638" t="str">
        <f t="shared" ca="1" si="336"/>
        <v>PLS PITTSBURGH LOGIST| 2120147201</v>
      </c>
      <c r="AI1638" t="str">
        <f t="shared" ca="1" si="325"/>
        <v>$K$841</v>
      </c>
      <c r="AJ1638" s="8">
        <f t="shared" si="326"/>
        <v>4.1666666666666666E-3</v>
      </c>
      <c r="AK1638" s="7">
        <f t="shared" si="327"/>
        <v>-131</v>
      </c>
      <c r="AL1638" s="7" t="str">
        <f t="shared" ca="1" si="337"/>
        <v>PLS PITTSBURGH LOGIST| 2120147201</v>
      </c>
      <c r="AM1638" t="b">
        <f t="shared" si="328"/>
        <v>0</v>
      </c>
    </row>
    <row r="1639" spans="3:39" x14ac:dyDescent="0.3">
      <c r="C1639" s="1" t="s">
        <v>568</v>
      </c>
      <c r="D1639" s="1" t="s">
        <v>569</v>
      </c>
      <c r="E1639" s="1" t="s">
        <v>39</v>
      </c>
      <c r="F1639" s="1" t="s">
        <v>90</v>
      </c>
      <c r="G1639" s="1" t="s">
        <v>122</v>
      </c>
      <c r="H1639" s="1" t="s">
        <v>87</v>
      </c>
      <c r="I1639" s="1" t="s">
        <v>298</v>
      </c>
      <c r="J1639" t="str">
        <f>TRIM(CONCATENATE(wiz[[#This Row],[SHIPPER..................]],wiz[[#This Row],[ZIP2..]],wiz[[#This Row],[ZIP3..]]))</f>
        <v>b: UNIVERSAL TRUCKLOA| 2973043701</v>
      </c>
      <c r="K1639" s="1">
        <v>1</v>
      </c>
      <c r="L1639" s="1">
        <v>1.38</v>
      </c>
      <c r="M1639" s="1">
        <v>0.27</v>
      </c>
      <c r="N1639" s="1">
        <v>443</v>
      </c>
      <c r="O1639" s="1">
        <v>0.96</v>
      </c>
      <c r="P1639" s="1">
        <v>20</v>
      </c>
      <c r="Q1639" s="1">
        <v>0.25</v>
      </c>
      <c r="R1639" s="1">
        <v>15</v>
      </c>
      <c r="S1639" s="1">
        <v>-9</v>
      </c>
      <c r="T1639" s="1">
        <v>-18</v>
      </c>
      <c r="U1639" s="1">
        <v>244</v>
      </c>
      <c r="V1639" s="1">
        <v>217</v>
      </c>
      <c r="W1639" s="1">
        <v>29706</v>
      </c>
      <c r="X1639" s="1">
        <v>29730</v>
      </c>
      <c r="Y1639" s="1">
        <v>43701</v>
      </c>
      <c r="Z1639" s="1">
        <v>1.43</v>
      </c>
      <c r="AA1639" s="6">
        <f t="shared" si="329"/>
        <v>5</v>
      </c>
      <c r="AB1639" s="6">
        <f t="shared" si="330"/>
        <v>217</v>
      </c>
      <c r="AC1639" s="6">
        <f t="shared" si="331"/>
        <v>1531</v>
      </c>
      <c r="AD1639" s="6">
        <f t="shared" si="332"/>
        <v>306.2</v>
      </c>
      <c r="AE1639" s="7">
        <f t="shared" si="333"/>
        <v>-272</v>
      </c>
      <c r="AF1639" t="str">
        <f t="shared" ca="1" si="334"/>
        <v>$V$634</v>
      </c>
      <c r="AG1639" t="str">
        <f t="shared" ca="1" si="335"/>
        <v>$J$634</v>
      </c>
      <c r="AH1639" t="str">
        <f t="shared" ca="1" si="336"/>
        <v>TOMLIN TRUCKING AND B| 4614236101</v>
      </c>
      <c r="AI1639" t="str">
        <f t="shared" ca="1" si="325"/>
        <v>$K$634</v>
      </c>
      <c r="AJ1639" s="8">
        <f t="shared" si="326"/>
        <v>0.2</v>
      </c>
      <c r="AK1639" s="7">
        <f t="shared" si="327"/>
        <v>-272</v>
      </c>
      <c r="AL1639" s="7" t="str">
        <f t="shared" ca="1" si="337"/>
        <v>TOMLIN TRUCKING AND B| 4614236101</v>
      </c>
      <c r="AM1639" t="b">
        <f t="shared" si="328"/>
        <v>0</v>
      </c>
    </row>
    <row r="1640" spans="3:39" x14ac:dyDescent="0.3">
      <c r="C1640" s="1" t="s">
        <v>929</v>
      </c>
      <c r="D1640" s="1" t="s">
        <v>930</v>
      </c>
      <c r="E1640" s="1" t="s">
        <v>39</v>
      </c>
      <c r="F1640" s="1" t="s">
        <v>90</v>
      </c>
      <c r="G1640" s="1" t="s">
        <v>1531</v>
      </c>
      <c r="H1640" s="1" t="s">
        <v>90</v>
      </c>
      <c r="I1640" s="1" t="s">
        <v>931</v>
      </c>
      <c r="J1640" t="str">
        <f>TRIM(CONCATENATE(wiz[[#This Row],[SHIPPER..................]],wiz[[#This Row],[ZIP2..]],wiz[[#This Row],[ZIP3..]]))</f>
        <v>BRIDGESTONE FIRESTONE| 2974529829</v>
      </c>
      <c r="K1640" s="1">
        <v>1</v>
      </c>
      <c r="L1640" s="1">
        <v>4.71</v>
      </c>
      <c r="M1640" s="1">
        <v>0.19</v>
      </c>
      <c r="N1640" s="1">
        <v>138</v>
      </c>
      <c r="O1640" s="1">
        <v>0.18</v>
      </c>
      <c r="P1640" s="1">
        <v>22</v>
      </c>
      <c r="Q1640" s="1">
        <v>0.25</v>
      </c>
      <c r="R1640" s="1">
        <v>0</v>
      </c>
      <c r="S1640" s="1">
        <v>-12</v>
      </c>
      <c r="T1640" s="1">
        <v>55</v>
      </c>
      <c r="U1640" s="1">
        <v>433</v>
      </c>
      <c r="V1640" s="1">
        <v>476</v>
      </c>
      <c r="W1640" s="1">
        <v>29706</v>
      </c>
      <c r="X1640" s="1">
        <v>29745</v>
      </c>
      <c r="Y1640" s="1">
        <v>29829</v>
      </c>
      <c r="Z1640" s="1">
        <v>4.68</v>
      </c>
      <c r="AA1640" s="6">
        <f t="shared" si="329"/>
        <v>180</v>
      </c>
      <c r="AB1640" s="6">
        <f t="shared" si="330"/>
        <v>476</v>
      </c>
      <c r="AC1640" s="6">
        <f t="shared" si="331"/>
        <v>-16645</v>
      </c>
      <c r="AD1640" s="6">
        <f t="shared" si="332"/>
        <v>-92.472222222222229</v>
      </c>
      <c r="AE1640" s="7">
        <f t="shared" si="333"/>
        <v>-284</v>
      </c>
      <c r="AF1640" t="str">
        <f t="shared" ca="1" si="334"/>
        <v>$V$1356</v>
      </c>
      <c r="AG1640" t="str">
        <f t="shared" ca="1" si="335"/>
        <v>$J$1356</v>
      </c>
      <c r="AH1640" t="str">
        <f t="shared" ca="1" si="336"/>
        <v>b: SCHNEIDER LOGISTIC| 4320127045</v>
      </c>
      <c r="AI1640" t="str">
        <f t="shared" ca="1" si="325"/>
        <v>$K$1356</v>
      </c>
      <c r="AJ1640" s="8">
        <f t="shared" si="326"/>
        <v>5.5555555555555558E-3</v>
      </c>
      <c r="AK1640" s="7">
        <f t="shared" si="327"/>
        <v>-284</v>
      </c>
      <c r="AL1640" s="7" t="str">
        <f t="shared" ca="1" si="337"/>
        <v>b: SCHNEIDER LOGISTIC| 4320127045</v>
      </c>
      <c r="AM1640" t="b">
        <f t="shared" si="328"/>
        <v>0</v>
      </c>
    </row>
    <row r="1641" spans="3:39" x14ac:dyDescent="0.3">
      <c r="C1641" s="1" t="s">
        <v>210</v>
      </c>
      <c r="D1641" s="1" t="s">
        <v>211</v>
      </c>
      <c r="E1641" s="1" t="s">
        <v>39</v>
      </c>
      <c r="F1641" s="1" t="s">
        <v>90</v>
      </c>
      <c r="G1641" s="1" t="s">
        <v>545</v>
      </c>
      <c r="H1641" s="1" t="s">
        <v>70</v>
      </c>
      <c r="I1641" s="1" t="s">
        <v>1266</v>
      </c>
      <c r="J1641" t="str">
        <f>TRIM(CONCATENATE(wiz[[#This Row],[SHIPPER..................]],wiz[[#This Row],[ZIP2..]],wiz[[#This Row],[ZIP3..]]))</f>
        <v>b: ECHO GLOBAL LOGIST| 2972038382</v>
      </c>
      <c r="K1641" s="1">
        <v>1</v>
      </c>
      <c r="L1641" s="1">
        <v>1.8</v>
      </c>
      <c r="M1641" s="1">
        <v>0.28000000000000003</v>
      </c>
      <c r="N1641" s="1">
        <v>594</v>
      </c>
      <c r="O1641" s="1">
        <v>1.1000000000000001</v>
      </c>
      <c r="P1641" s="1">
        <v>81</v>
      </c>
      <c r="Q1641" s="1">
        <v>0.3</v>
      </c>
      <c r="R1641" s="1">
        <v>-42</v>
      </c>
      <c r="S1641" s="1">
        <v>-89</v>
      </c>
      <c r="T1641" s="1">
        <v>0</v>
      </c>
      <c r="U1641" s="1">
        <v>571</v>
      </c>
      <c r="V1641" s="1">
        <v>482</v>
      </c>
      <c r="W1641" s="1">
        <v>28625</v>
      </c>
      <c r="X1641" s="1">
        <v>29720</v>
      </c>
      <c r="Y1641" s="1">
        <v>38382</v>
      </c>
      <c r="Z1641" s="1">
        <v>1.86</v>
      </c>
      <c r="AA1641" s="6">
        <f t="shared" si="329"/>
        <v>94</v>
      </c>
      <c r="AB1641" s="6">
        <f t="shared" si="330"/>
        <v>482</v>
      </c>
      <c r="AC1641" s="6">
        <f t="shared" si="331"/>
        <v>1157</v>
      </c>
      <c r="AD1641" s="6">
        <f t="shared" si="332"/>
        <v>12.308510638297872</v>
      </c>
      <c r="AE1641" s="7">
        <f t="shared" si="333"/>
        <v>-816</v>
      </c>
      <c r="AF1641" t="str">
        <f t="shared" ca="1" si="334"/>
        <v>$V$921</v>
      </c>
      <c r="AG1641" t="str">
        <f t="shared" ca="1" si="335"/>
        <v>$J$921</v>
      </c>
      <c r="AH1641" t="str">
        <f t="shared" ca="1" si="336"/>
        <v>b: ECHO GLOBAL LOGIST| 5503315639</v>
      </c>
      <c r="AI1641" t="str">
        <f t="shared" ca="1" si="325"/>
        <v>$K$921</v>
      </c>
      <c r="AJ1641" s="8">
        <f t="shared" si="326"/>
        <v>1.0638297872340425E-2</v>
      </c>
      <c r="AK1641" s="7">
        <f t="shared" si="327"/>
        <v>-71</v>
      </c>
      <c r="AL1641" s="7" t="str">
        <f t="shared" ca="1" si="337"/>
        <v>b: ECHO GLOBAL LOGIST| 5632053201</v>
      </c>
      <c r="AM1641" t="b">
        <f t="shared" si="328"/>
        <v>0</v>
      </c>
    </row>
    <row r="1642" spans="3:39" x14ac:dyDescent="0.3">
      <c r="C1642" s="1" t="s">
        <v>222</v>
      </c>
      <c r="D1642" s="1" t="s">
        <v>218</v>
      </c>
      <c r="E1642" s="1" t="s">
        <v>39</v>
      </c>
      <c r="F1642" s="1" t="s">
        <v>90</v>
      </c>
      <c r="G1642" s="1" t="s">
        <v>1589</v>
      </c>
      <c r="H1642" s="1" t="s">
        <v>70</v>
      </c>
      <c r="I1642" s="1" t="s">
        <v>71</v>
      </c>
      <c r="J1642" t="str">
        <f>TRIM(CONCATENATE(wiz[[#This Row],[SHIPPER..................]],wiz[[#This Row],[ZIP2..]],wiz[[#This Row],[ZIP3..]]))</f>
        <v>OWENS CORNING FIBERGL| 2970638301</v>
      </c>
      <c r="K1642" s="1">
        <v>4</v>
      </c>
      <c r="L1642" s="1">
        <v>1.7</v>
      </c>
      <c r="M1642" s="1">
        <v>0.17</v>
      </c>
      <c r="N1642" s="1">
        <v>527</v>
      </c>
      <c r="O1642" s="1">
        <v>1.05</v>
      </c>
      <c r="P1642" s="1">
        <v>0</v>
      </c>
      <c r="Q1642" s="1">
        <v>0.25</v>
      </c>
      <c r="R1642" s="1">
        <v>18</v>
      </c>
      <c r="S1642" s="1">
        <v>16</v>
      </c>
      <c r="T1642" s="1">
        <v>-1</v>
      </c>
      <c r="U1642" s="1">
        <v>407</v>
      </c>
      <c r="V1642" s="1">
        <v>422</v>
      </c>
      <c r="W1642" s="1">
        <v>29706</v>
      </c>
      <c r="X1642" s="1">
        <v>29706</v>
      </c>
      <c r="Y1642" s="1">
        <v>38301</v>
      </c>
      <c r="Z1642" s="1">
        <v>1.65</v>
      </c>
      <c r="AA1642" s="6">
        <f t="shared" si="329"/>
        <v>733</v>
      </c>
      <c r="AB1642" s="6">
        <f t="shared" si="330"/>
        <v>1688</v>
      </c>
      <c r="AC1642" s="6">
        <f t="shared" si="331"/>
        <v>-44750</v>
      </c>
      <c r="AD1642" s="6">
        <f t="shared" si="332"/>
        <v>-61.050477489768078</v>
      </c>
      <c r="AE1642" s="7">
        <f t="shared" si="333"/>
        <v>-546</v>
      </c>
      <c r="AF1642" t="str">
        <f t="shared" ca="1" si="334"/>
        <v>$V$1036</v>
      </c>
      <c r="AG1642" t="str">
        <f t="shared" ca="1" si="335"/>
        <v>$J$1036</v>
      </c>
      <c r="AH1642" t="str">
        <f t="shared" ca="1" si="336"/>
        <v>OWENS CORNING FIBERGL| 2808655720</v>
      </c>
      <c r="AI1642" t="str">
        <f t="shared" ca="1" si="325"/>
        <v>$K$1036</v>
      </c>
      <c r="AJ1642" s="8">
        <f t="shared" si="326"/>
        <v>5.4570259208731242E-3</v>
      </c>
      <c r="AK1642" s="7">
        <f t="shared" si="327"/>
        <v>-155</v>
      </c>
      <c r="AL1642" s="7" t="str">
        <f t="shared" ca="1" si="337"/>
        <v>b: C H ROBINSON | 4607237643</v>
      </c>
      <c r="AM1642" t="b">
        <f t="shared" si="328"/>
        <v>0</v>
      </c>
    </row>
    <row r="1643" spans="3:39" x14ac:dyDescent="0.3">
      <c r="C1643" s="1" t="s">
        <v>217</v>
      </c>
      <c r="D1643" s="1" t="s">
        <v>218</v>
      </c>
      <c r="E1643" s="1" t="s">
        <v>39</v>
      </c>
      <c r="F1643" s="1" t="s">
        <v>90</v>
      </c>
      <c r="G1643" s="1" t="s">
        <v>1589</v>
      </c>
      <c r="H1643" s="1" t="s">
        <v>70</v>
      </c>
      <c r="I1643" s="1" t="s">
        <v>71</v>
      </c>
      <c r="J1643" t="str">
        <f>TRIM(CONCATENATE(wiz[[#This Row],[SHIPPER..................]],wiz[[#This Row],[ZIP2..]],wiz[[#This Row],[ZIP3..]]))</f>
        <v>OWENS CORNING SALES | 2970638301</v>
      </c>
      <c r="K1643" s="1">
        <v>2</v>
      </c>
      <c r="L1643" s="1">
        <v>1.7</v>
      </c>
      <c r="M1643" s="1">
        <v>0.18</v>
      </c>
      <c r="N1643" s="1">
        <v>527</v>
      </c>
      <c r="O1643" s="1">
        <v>1.05</v>
      </c>
      <c r="P1643" s="1">
        <v>38</v>
      </c>
      <c r="Q1643" s="1">
        <v>0.25</v>
      </c>
      <c r="R1643" s="1">
        <v>14</v>
      </c>
      <c r="S1643" s="1">
        <v>-16</v>
      </c>
      <c r="T1643" s="1">
        <v>-1</v>
      </c>
      <c r="U1643" s="1">
        <v>411</v>
      </c>
      <c r="V1643" s="1">
        <v>394</v>
      </c>
      <c r="W1643" s="1">
        <v>29353</v>
      </c>
      <c r="X1643" s="1">
        <v>29706</v>
      </c>
      <c r="Y1643" s="1">
        <v>38301</v>
      </c>
      <c r="Z1643" s="1">
        <v>1.66</v>
      </c>
      <c r="AA1643" s="6">
        <f t="shared" si="329"/>
        <v>313</v>
      </c>
      <c r="AB1643" s="6">
        <f t="shared" si="330"/>
        <v>788</v>
      </c>
      <c r="AC1643" s="6">
        <f t="shared" si="331"/>
        <v>-8700</v>
      </c>
      <c r="AD1643" s="6">
        <f t="shared" si="332"/>
        <v>-27.795527156549522</v>
      </c>
      <c r="AE1643" s="7">
        <f t="shared" si="333"/>
        <v>-472</v>
      </c>
      <c r="AF1643" t="str">
        <f t="shared" ca="1" si="334"/>
        <v>$V$1060</v>
      </c>
      <c r="AG1643" t="str">
        <f t="shared" ca="1" si="335"/>
        <v>$J$1060</v>
      </c>
      <c r="AH1643" t="str">
        <f t="shared" ca="1" si="336"/>
        <v>OWENS CORNING SALES | 2808679556</v>
      </c>
      <c r="AI1643" t="str">
        <f t="shared" ca="1" si="325"/>
        <v>$K$1060</v>
      </c>
      <c r="AJ1643" s="8">
        <f t="shared" si="326"/>
        <v>6.3897763578274758E-3</v>
      </c>
      <c r="AK1643" s="7">
        <f t="shared" si="327"/>
        <v>-156</v>
      </c>
      <c r="AL1643" s="7" t="str">
        <f t="shared" ca="1" si="337"/>
        <v>b: MATSON LOGISTICS | 881728379</v>
      </c>
      <c r="AM1643" t="b">
        <f t="shared" si="328"/>
        <v>0</v>
      </c>
    </row>
    <row r="1644" spans="3:39" x14ac:dyDescent="0.3">
      <c r="C1644" s="1" t="s">
        <v>794</v>
      </c>
      <c r="D1644" s="1" t="s">
        <v>795</v>
      </c>
      <c r="E1644" s="1" t="s">
        <v>39</v>
      </c>
      <c r="F1644" s="1" t="s">
        <v>68</v>
      </c>
      <c r="G1644" s="1" t="s">
        <v>885</v>
      </c>
      <c r="H1644" s="1" t="s">
        <v>70</v>
      </c>
      <c r="I1644" s="1" t="s">
        <v>75</v>
      </c>
      <c r="J1644" t="str">
        <f>TRIM(CONCATENATE(wiz[[#This Row],[SHIPPER..................]],wiz[[#This Row],[ZIP2..]],wiz[[#This Row],[ZIP3..]]))</f>
        <v>SNYDERS LANCE | 2813438101</v>
      </c>
      <c r="K1644" s="1">
        <v>3</v>
      </c>
      <c r="L1644" s="1">
        <v>1.33</v>
      </c>
      <c r="M1644" s="1">
        <v>0.38</v>
      </c>
      <c r="N1644" s="1">
        <v>618</v>
      </c>
      <c r="O1644" s="1">
        <v>1.55</v>
      </c>
      <c r="P1644" s="1">
        <v>41</v>
      </c>
      <c r="Q1644" s="1">
        <v>0.27</v>
      </c>
      <c r="R1644" s="1">
        <v>-106</v>
      </c>
      <c r="S1644" s="1">
        <v>-39</v>
      </c>
      <c r="T1644" s="1">
        <v>-80</v>
      </c>
      <c r="U1644" s="1">
        <v>131</v>
      </c>
      <c r="V1644" s="1">
        <v>12</v>
      </c>
      <c r="W1644" s="1">
        <v>28051</v>
      </c>
      <c r="X1644" s="1">
        <v>28134</v>
      </c>
      <c r="Y1644" s="1">
        <v>38101</v>
      </c>
      <c r="Z1644" s="1">
        <v>1.49</v>
      </c>
      <c r="AA1644" s="6">
        <f t="shared" si="329"/>
        <v>133</v>
      </c>
      <c r="AB1644" s="6">
        <f t="shared" si="330"/>
        <v>36</v>
      </c>
      <c r="AC1644" s="6">
        <f t="shared" si="331"/>
        <v>2717</v>
      </c>
      <c r="AD1644" s="6">
        <f t="shared" si="332"/>
        <v>20.428571428571427</v>
      </c>
      <c r="AE1644" s="7">
        <f t="shared" si="333"/>
        <v>-179</v>
      </c>
      <c r="AF1644" t="str">
        <f t="shared" ca="1" si="334"/>
        <v>$V$1647</v>
      </c>
      <c r="AG1644" t="str">
        <f t="shared" ca="1" si="335"/>
        <v>$J$1647</v>
      </c>
      <c r="AH1644" t="str">
        <f t="shared" ca="1" si="336"/>
        <v>SNYDERS LANCE | 2813477001</v>
      </c>
      <c r="AI1644" t="str">
        <f t="shared" ca="1" si="325"/>
        <v>$K$1647</v>
      </c>
      <c r="AJ1644" s="8">
        <f t="shared" si="326"/>
        <v>2.2556390977443608E-2</v>
      </c>
      <c r="AK1644" s="7">
        <f t="shared" si="327"/>
        <v>-119</v>
      </c>
      <c r="AL1644" s="7" t="str">
        <f t="shared" ca="1" si="337"/>
        <v>FOODMASTER LOGISTICS | 3030127932</v>
      </c>
      <c r="AM1644" t="b">
        <f t="shared" si="328"/>
        <v>0</v>
      </c>
    </row>
    <row r="1645" spans="3:39" x14ac:dyDescent="0.3">
      <c r="C1645" s="1" t="s">
        <v>47</v>
      </c>
      <c r="D1645" s="1" t="s">
        <v>48</v>
      </c>
      <c r="E1645" s="1" t="s">
        <v>39</v>
      </c>
      <c r="F1645" s="1" t="s">
        <v>90</v>
      </c>
      <c r="G1645" s="1" t="s">
        <v>852</v>
      </c>
      <c r="H1645" s="1" t="s">
        <v>70</v>
      </c>
      <c r="I1645" s="1" t="s">
        <v>581</v>
      </c>
      <c r="J1645" t="str">
        <f>TRIM(CONCATENATE(wiz[[#This Row],[SHIPPER..................]],wiz[[#This Row],[ZIP2..]],wiz[[#This Row],[ZIP3..]]))</f>
        <v>LOWES MLXP VAN ONE WA| 2971537146</v>
      </c>
      <c r="K1645" s="1">
        <v>3</v>
      </c>
      <c r="L1645" s="1">
        <v>1.7</v>
      </c>
      <c r="M1645" s="1">
        <v>0.21</v>
      </c>
      <c r="N1645" s="1">
        <v>433</v>
      </c>
      <c r="O1645" s="1">
        <v>0.7</v>
      </c>
      <c r="P1645" s="1">
        <v>193</v>
      </c>
      <c r="Q1645" s="1">
        <v>0.42</v>
      </c>
      <c r="R1645" s="1">
        <v>0</v>
      </c>
      <c r="S1645" s="1">
        <v>-163</v>
      </c>
      <c r="T1645" s="1">
        <v>44</v>
      </c>
      <c r="U1645" s="1">
        <v>147</v>
      </c>
      <c r="V1645" s="1">
        <v>28</v>
      </c>
      <c r="W1645" s="1">
        <v>28601</v>
      </c>
      <c r="X1645" s="1">
        <v>29715</v>
      </c>
      <c r="Y1645" s="1">
        <v>37146</v>
      </c>
      <c r="Z1645" s="1">
        <v>1.69</v>
      </c>
      <c r="AA1645" s="6">
        <f t="shared" si="329"/>
        <v>678</v>
      </c>
      <c r="AB1645" s="6">
        <f t="shared" si="330"/>
        <v>84</v>
      </c>
      <c r="AC1645" s="6">
        <f t="shared" si="331"/>
        <v>-50621</v>
      </c>
      <c r="AD1645" s="6">
        <f t="shared" si="332"/>
        <v>-74.662241887905608</v>
      </c>
      <c r="AE1645" s="7">
        <f t="shared" si="333"/>
        <v>-655</v>
      </c>
      <c r="AF1645" t="str">
        <f t="shared" ca="1" si="334"/>
        <v>$V$1026</v>
      </c>
      <c r="AG1645" t="str">
        <f t="shared" ca="1" si="335"/>
        <v>$J$1026</v>
      </c>
      <c r="AH1645" t="str">
        <f t="shared" ca="1" si="336"/>
        <v>LOWES MLXP VAN ONE WA| 2820147265</v>
      </c>
      <c r="AI1645" t="str">
        <f t="shared" ca="1" si="325"/>
        <v>$K$1026</v>
      </c>
      <c r="AJ1645" s="8">
        <f t="shared" si="326"/>
        <v>4.4247787610619468E-3</v>
      </c>
      <c r="AK1645" s="7">
        <f t="shared" si="327"/>
        <v>-233</v>
      </c>
      <c r="AL1645" s="7" t="str">
        <f t="shared" ca="1" si="337"/>
        <v>b: ECHO GLOBAL LOGIST| 6621537201</v>
      </c>
      <c r="AM1645" t="b">
        <f t="shared" si="328"/>
        <v>0</v>
      </c>
    </row>
    <row r="1646" spans="3:39" x14ac:dyDescent="0.3">
      <c r="C1646" s="1" t="s">
        <v>539</v>
      </c>
      <c r="D1646" s="1" t="s">
        <v>540</v>
      </c>
      <c r="E1646" s="1" t="s">
        <v>39</v>
      </c>
      <c r="F1646" s="1" t="s">
        <v>90</v>
      </c>
      <c r="G1646" s="1" t="s">
        <v>852</v>
      </c>
      <c r="H1646" s="1" t="s">
        <v>76</v>
      </c>
      <c r="I1646" s="1" t="s">
        <v>582</v>
      </c>
      <c r="J1646" t="str">
        <f>TRIM(CONCATENATE(wiz[[#This Row],[SHIPPER..................]],wiz[[#This Row],[ZIP2..]],wiz[[#This Row],[ZIP3..]]))</f>
        <v>HOME DEPOT | 2971575201</v>
      </c>
      <c r="K1646" s="1">
        <v>3</v>
      </c>
      <c r="L1646" s="1">
        <v>1.6</v>
      </c>
      <c r="M1646" s="1">
        <v>0.21</v>
      </c>
      <c r="N1646" s="1">
        <v>1017</v>
      </c>
      <c r="O1646" s="1">
        <v>1.48</v>
      </c>
      <c r="P1646" s="1">
        <v>66</v>
      </c>
      <c r="Q1646" s="1">
        <v>0.3</v>
      </c>
      <c r="R1646" s="1">
        <v>5</v>
      </c>
      <c r="S1646" s="1">
        <v>-49</v>
      </c>
      <c r="T1646" s="1">
        <v>115</v>
      </c>
      <c r="U1646" s="1">
        <v>25</v>
      </c>
      <c r="V1646" s="1">
        <v>91</v>
      </c>
      <c r="W1646" s="1">
        <v>28134</v>
      </c>
      <c r="X1646" s="1">
        <v>29715</v>
      </c>
      <c r="Y1646" s="1">
        <v>75201</v>
      </c>
      <c r="Z1646" s="1">
        <v>1.59</v>
      </c>
      <c r="AA1646" s="6">
        <f t="shared" si="329"/>
        <v>240</v>
      </c>
      <c r="AB1646" s="6">
        <f t="shared" si="330"/>
        <v>273</v>
      </c>
      <c r="AC1646" s="6">
        <f t="shared" si="331"/>
        <v>14538</v>
      </c>
      <c r="AD1646" s="6">
        <f t="shared" si="332"/>
        <v>60.575000000000003</v>
      </c>
      <c r="AE1646" s="7">
        <f t="shared" si="333"/>
        <v>-131</v>
      </c>
      <c r="AF1646" t="str">
        <f t="shared" ca="1" si="334"/>
        <v>$V$841</v>
      </c>
      <c r="AG1646" t="str">
        <f t="shared" ca="1" si="335"/>
        <v>$J$841</v>
      </c>
      <c r="AH1646" t="str">
        <f t="shared" ca="1" si="336"/>
        <v>PLS PITTSBURGH LOGIST| 2120147201</v>
      </c>
      <c r="AI1646" t="str">
        <f t="shared" ca="1" si="325"/>
        <v>$K$841</v>
      </c>
      <c r="AJ1646" s="8">
        <f t="shared" si="326"/>
        <v>1.2500000000000001E-2</v>
      </c>
      <c r="AK1646" s="7">
        <f t="shared" si="327"/>
        <v>-131</v>
      </c>
      <c r="AL1646" s="7" t="str">
        <f t="shared" ca="1" si="337"/>
        <v>PLS PITTSBURGH LOGIST| 2120147201</v>
      </c>
      <c r="AM1646" t="b">
        <f t="shared" si="328"/>
        <v>0</v>
      </c>
    </row>
    <row r="1647" spans="3:39" x14ac:dyDescent="0.3">
      <c r="C1647" s="1" t="s">
        <v>794</v>
      </c>
      <c r="D1647" s="1" t="s">
        <v>795</v>
      </c>
      <c r="E1647" s="1" t="s">
        <v>39</v>
      </c>
      <c r="F1647" s="1" t="s">
        <v>68</v>
      </c>
      <c r="G1647" s="1" t="s">
        <v>885</v>
      </c>
      <c r="H1647" s="1" t="s">
        <v>76</v>
      </c>
      <c r="I1647" s="1" t="s">
        <v>228</v>
      </c>
      <c r="J1647" t="str">
        <f>TRIM(CONCATENATE(wiz[[#This Row],[SHIPPER..................]],wiz[[#This Row],[ZIP2..]],wiz[[#This Row],[ZIP3..]]))</f>
        <v>SNYDERS LANCE | 2813477001</v>
      </c>
      <c r="K1647" s="1">
        <v>3</v>
      </c>
      <c r="L1647" s="1">
        <v>1.6</v>
      </c>
      <c r="M1647" s="1">
        <v>0.25</v>
      </c>
      <c r="N1647" s="1">
        <v>1036</v>
      </c>
      <c r="O1647" s="1">
        <v>2.5099999999999998</v>
      </c>
      <c r="P1647" s="1">
        <v>15</v>
      </c>
      <c r="Q1647" s="1">
        <v>0.25</v>
      </c>
      <c r="R1647" s="1">
        <v>-39</v>
      </c>
      <c r="S1647" s="1">
        <v>-39</v>
      </c>
      <c r="T1647" s="1">
        <v>-129</v>
      </c>
      <c r="U1647" s="1">
        <v>-11</v>
      </c>
      <c r="V1647" s="1">
        <v>-179</v>
      </c>
      <c r="W1647" s="1">
        <v>28201</v>
      </c>
      <c r="X1647" s="1">
        <v>28134</v>
      </c>
      <c r="Y1647" s="1">
        <v>77001</v>
      </c>
      <c r="Z1647" s="1">
        <v>1.63</v>
      </c>
      <c r="AA1647" s="6">
        <f t="shared" si="329"/>
        <v>133</v>
      </c>
      <c r="AB1647" s="6">
        <f t="shared" si="330"/>
        <v>-537</v>
      </c>
      <c r="AC1647" s="6">
        <f t="shared" si="331"/>
        <v>2717</v>
      </c>
      <c r="AD1647" s="6">
        <f t="shared" si="332"/>
        <v>20.428571428571427</v>
      </c>
      <c r="AE1647" s="7">
        <f t="shared" si="333"/>
        <v>-179</v>
      </c>
      <c r="AF1647" t="str">
        <f t="shared" ca="1" si="334"/>
        <v>$V$1647</v>
      </c>
      <c r="AG1647" t="str">
        <f t="shared" ca="1" si="335"/>
        <v>$J$1647</v>
      </c>
      <c r="AH1647" t="str">
        <f t="shared" ca="1" si="336"/>
        <v>SNYDERS LANCE | 2813477001</v>
      </c>
      <c r="AI1647" t="str">
        <f t="shared" ca="1" si="325"/>
        <v>$K$1647</v>
      </c>
      <c r="AJ1647" s="8">
        <f t="shared" si="326"/>
        <v>2.2556390977443608E-2</v>
      </c>
      <c r="AK1647" s="7">
        <f t="shared" si="327"/>
        <v>-119</v>
      </c>
      <c r="AL1647" s="7" t="str">
        <f t="shared" ca="1" si="337"/>
        <v>FOODMASTER LOGISTICS | 3030127932</v>
      </c>
      <c r="AM1647" t="b">
        <f t="shared" si="328"/>
        <v>0</v>
      </c>
    </row>
    <row r="1648" spans="3:39" x14ac:dyDescent="0.3">
      <c r="C1648" s="1" t="s">
        <v>794</v>
      </c>
      <c r="D1648" s="1" t="s">
        <v>795</v>
      </c>
      <c r="E1648" s="1" t="s">
        <v>39</v>
      </c>
      <c r="F1648" s="1" t="s">
        <v>68</v>
      </c>
      <c r="G1648" s="1" t="s">
        <v>885</v>
      </c>
      <c r="H1648" s="1" t="s">
        <v>140</v>
      </c>
      <c r="I1648" s="1" t="s">
        <v>1520</v>
      </c>
      <c r="J1648" t="str">
        <f>TRIM(CONCATENATE(wiz[[#This Row],[SHIPPER..................]],wiz[[#This Row],[ZIP2..]],wiz[[#This Row],[ZIP3..]]))</f>
        <v>SNYDERS LANCE | 2813453201</v>
      </c>
      <c r="K1648" s="1">
        <v>6</v>
      </c>
      <c r="L1648" s="1">
        <v>1.47</v>
      </c>
      <c r="M1648" s="1">
        <v>0.26</v>
      </c>
      <c r="N1648" s="1">
        <v>833</v>
      </c>
      <c r="O1648" s="1">
        <v>1.92</v>
      </c>
      <c r="P1648" s="1">
        <v>57</v>
      </c>
      <c r="Q1648" s="1">
        <v>0.3</v>
      </c>
      <c r="R1648" s="1">
        <v>11</v>
      </c>
      <c r="S1648" s="1">
        <v>-39</v>
      </c>
      <c r="T1648" s="1">
        <v>-38</v>
      </c>
      <c r="U1648" s="1">
        <v>25</v>
      </c>
      <c r="V1648" s="1">
        <v>-52</v>
      </c>
      <c r="W1648" s="1">
        <v>28201</v>
      </c>
      <c r="X1648" s="1">
        <v>28134</v>
      </c>
      <c r="Y1648" s="1">
        <v>53201</v>
      </c>
      <c r="Z1648" s="1">
        <v>1.51</v>
      </c>
      <c r="AA1648" s="6">
        <f t="shared" si="329"/>
        <v>133</v>
      </c>
      <c r="AB1648" s="6">
        <f t="shared" si="330"/>
        <v>-312</v>
      </c>
      <c r="AC1648" s="6">
        <f t="shared" si="331"/>
        <v>2717</v>
      </c>
      <c r="AD1648" s="6">
        <f t="shared" si="332"/>
        <v>20.428571428571427</v>
      </c>
      <c r="AE1648" s="7">
        <f t="shared" si="333"/>
        <v>-179</v>
      </c>
      <c r="AF1648" t="str">
        <f t="shared" ca="1" si="334"/>
        <v>$V$1647</v>
      </c>
      <c r="AG1648" t="str">
        <f t="shared" ca="1" si="335"/>
        <v>$J$1647</v>
      </c>
      <c r="AH1648" t="str">
        <f t="shared" ca="1" si="336"/>
        <v>SNYDERS LANCE | 2813477001</v>
      </c>
      <c r="AI1648" t="str">
        <f t="shared" ca="1" si="325"/>
        <v>$K$1647</v>
      </c>
      <c r="AJ1648" s="8">
        <f t="shared" si="326"/>
        <v>4.5112781954887216E-2</v>
      </c>
      <c r="AK1648" s="7">
        <f t="shared" si="327"/>
        <v>-119</v>
      </c>
      <c r="AL1648" s="7" t="str">
        <f t="shared" ca="1" si="337"/>
        <v>FOODMASTER LOGISTICS | 3030127932</v>
      </c>
      <c r="AM1648" t="b">
        <f t="shared" si="328"/>
        <v>0</v>
      </c>
    </row>
    <row r="1649" spans="3:39" x14ac:dyDescent="0.3">
      <c r="C1649" s="1" t="s">
        <v>593</v>
      </c>
      <c r="D1649" s="1" t="s">
        <v>594</v>
      </c>
      <c r="E1649" s="1" t="s">
        <v>39</v>
      </c>
      <c r="F1649" s="1" t="s">
        <v>90</v>
      </c>
      <c r="G1649" s="1" t="s">
        <v>852</v>
      </c>
      <c r="H1649" s="1" t="s">
        <v>87</v>
      </c>
      <c r="I1649" s="1" t="s">
        <v>1602</v>
      </c>
      <c r="J1649" t="str">
        <f>TRIM(CONCATENATE(wiz[[#This Row],[SHIPPER..................]],wiz[[#This Row],[ZIP2..]],wiz[[#This Row],[ZIP3..]]))</f>
        <v>STANLEY BLACK AND DEC| 2971545750</v>
      </c>
      <c r="K1649" s="1">
        <v>1</v>
      </c>
      <c r="L1649" s="1">
        <v>1.54</v>
      </c>
      <c r="M1649" s="1">
        <v>0.21</v>
      </c>
      <c r="N1649" s="1">
        <v>367</v>
      </c>
      <c r="O1649" s="1">
        <v>0.76</v>
      </c>
      <c r="P1649" s="1">
        <v>28</v>
      </c>
      <c r="Q1649" s="1">
        <v>0.25</v>
      </c>
      <c r="R1649" s="1">
        <v>41</v>
      </c>
      <c r="S1649" s="1">
        <v>-34</v>
      </c>
      <c r="T1649" s="1">
        <v>3</v>
      </c>
      <c r="U1649" s="1">
        <v>-37</v>
      </c>
      <c r="V1649" s="1">
        <v>-68</v>
      </c>
      <c r="W1649" s="1">
        <v>29706</v>
      </c>
      <c r="X1649" s="1">
        <v>29715</v>
      </c>
      <c r="Y1649" s="1">
        <v>45750</v>
      </c>
      <c r="Z1649" s="1">
        <v>1.53</v>
      </c>
      <c r="AA1649" s="6">
        <f t="shared" si="329"/>
        <v>394</v>
      </c>
      <c r="AB1649" s="6">
        <f t="shared" si="330"/>
        <v>-68</v>
      </c>
      <c r="AC1649" s="6">
        <f t="shared" si="331"/>
        <v>43893</v>
      </c>
      <c r="AD1649" s="6">
        <f t="shared" si="332"/>
        <v>111.40355329949239</v>
      </c>
      <c r="AE1649" s="7">
        <f t="shared" si="333"/>
        <v>-579</v>
      </c>
      <c r="AF1649" t="str">
        <f t="shared" ca="1" si="334"/>
        <v>$V$1983</v>
      </c>
      <c r="AG1649" t="str">
        <f t="shared" ca="1" si="335"/>
        <v>$J$1983</v>
      </c>
      <c r="AH1649" t="str">
        <f t="shared" ca="1" si="336"/>
        <v>STANLEY BLACK AND DEC| 3830176039</v>
      </c>
      <c r="AI1649" t="str">
        <f t="shared" ca="1" si="325"/>
        <v>$K$1983</v>
      </c>
      <c r="AJ1649" s="8">
        <f t="shared" si="326"/>
        <v>2.5380710659898475E-3</v>
      </c>
      <c r="AK1649" s="7">
        <f t="shared" si="327"/>
        <v>111</v>
      </c>
      <c r="AL1649" s="7" t="str">
        <f t="shared" ca="1" si="337"/>
        <v>J M SMUCKER COMPANY | 3008345201</v>
      </c>
      <c r="AM1649" t="b">
        <f t="shared" si="328"/>
        <v>0</v>
      </c>
    </row>
    <row r="1650" spans="3:39" x14ac:dyDescent="0.3">
      <c r="C1650" s="1" t="s">
        <v>37</v>
      </c>
      <c r="D1650" s="1" t="s">
        <v>38</v>
      </c>
      <c r="E1650" s="1" t="s">
        <v>39</v>
      </c>
      <c r="F1650" s="1" t="s">
        <v>90</v>
      </c>
      <c r="G1650" s="1" t="s">
        <v>821</v>
      </c>
      <c r="H1650" s="1" t="s">
        <v>40</v>
      </c>
      <c r="I1650" s="1" t="s">
        <v>94</v>
      </c>
      <c r="J1650" t="str">
        <f>TRIM(CONCATENATE(wiz[[#This Row],[SHIPPER..................]],wiz[[#This Row],[ZIP2..]],wiz[[#This Row],[ZIP3..]]))</f>
        <v>b: C H ROBINSON | 2948335801</v>
      </c>
      <c r="K1650" s="1">
        <v>4</v>
      </c>
      <c r="L1650" s="1">
        <v>1.24</v>
      </c>
      <c r="M1650" s="1">
        <v>0.28000000000000003</v>
      </c>
      <c r="N1650" s="1">
        <v>512</v>
      </c>
      <c r="O1650" s="1">
        <v>0.8</v>
      </c>
      <c r="P1650" s="1">
        <v>122</v>
      </c>
      <c r="Q1650" s="1">
        <v>0.34</v>
      </c>
      <c r="R1650" s="1">
        <v>-36</v>
      </c>
      <c r="S1650" s="1">
        <v>-48</v>
      </c>
      <c r="T1650" s="1">
        <v>58</v>
      </c>
      <c r="U1650" s="1">
        <v>-91</v>
      </c>
      <c r="V1650" s="1">
        <v>-81</v>
      </c>
      <c r="W1650" s="1">
        <v>29706</v>
      </c>
      <c r="X1650" s="1">
        <v>29483</v>
      </c>
      <c r="Y1650" s="1">
        <v>35801</v>
      </c>
      <c r="Z1650" s="1">
        <v>1.3</v>
      </c>
      <c r="AA1650" s="6">
        <f t="shared" si="329"/>
        <v>615</v>
      </c>
      <c r="AB1650" s="6">
        <f t="shared" si="330"/>
        <v>-324</v>
      </c>
      <c r="AC1650" s="6">
        <f t="shared" si="331"/>
        <v>-122022</v>
      </c>
      <c r="AD1650" s="6">
        <f t="shared" si="332"/>
        <v>-198.40975609756097</v>
      </c>
      <c r="AE1650" s="7">
        <f t="shared" si="333"/>
        <v>-1118</v>
      </c>
      <c r="AF1650" t="str">
        <f t="shared" ca="1" si="334"/>
        <v>$V$1066</v>
      </c>
      <c r="AG1650" t="str">
        <f t="shared" ca="1" si="335"/>
        <v>$J$1066</v>
      </c>
      <c r="AH1650" t="str">
        <f t="shared" ca="1" si="336"/>
        <v>b: C H ROBINSON | 2736036101</v>
      </c>
      <c r="AI1650" t="str">
        <f t="shared" ca="1" si="325"/>
        <v>$K$1066</v>
      </c>
      <c r="AJ1650" s="8">
        <f t="shared" si="326"/>
        <v>6.5040650406504065E-3</v>
      </c>
      <c r="AK1650" s="7">
        <f t="shared" si="327"/>
        <v>-560</v>
      </c>
      <c r="AL1650" s="7" t="str">
        <f t="shared" ca="1" si="337"/>
        <v>b: C H ROBINSON | 6080335055</v>
      </c>
      <c r="AM1650" t="b">
        <f t="shared" si="328"/>
        <v>0</v>
      </c>
    </row>
    <row r="1651" spans="3:39" x14ac:dyDescent="0.3">
      <c r="C1651" s="1" t="s">
        <v>1603</v>
      </c>
      <c r="D1651" s="1" t="s">
        <v>1604</v>
      </c>
      <c r="E1651" s="1" t="s">
        <v>39</v>
      </c>
      <c r="F1651" s="1" t="s">
        <v>90</v>
      </c>
      <c r="G1651" s="1" t="s">
        <v>1605</v>
      </c>
      <c r="H1651" s="1" t="s">
        <v>53</v>
      </c>
      <c r="I1651" s="1" t="s">
        <v>159</v>
      </c>
      <c r="J1651" t="str">
        <f>TRIM(CONCATENATE(wiz[[#This Row],[SHIPPER..................]],wiz[[#This Row],[ZIP2..]],wiz[[#This Row],[ZIP3..]]))</f>
        <v>SUPEMUS GLOBAL SOLUTI| 2944060601</v>
      </c>
      <c r="K1651" s="1">
        <v>1</v>
      </c>
      <c r="L1651" s="1">
        <v>1.21</v>
      </c>
      <c r="M1651" s="1">
        <v>0.27</v>
      </c>
      <c r="N1651" s="1">
        <v>912</v>
      </c>
      <c r="O1651" s="1">
        <v>1.75</v>
      </c>
      <c r="P1651" s="1">
        <v>35</v>
      </c>
      <c r="Q1651" s="1">
        <v>0.25</v>
      </c>
      <c r="R1651" s="1">
        <v>-42</v>
      </c>
      <c r="S1651" s="1">
        <v>-134</v>
      </c>
      <c r="T1651" s="1">
        <v>15</v>
      </c>
      <c r="U1651" s="1">
        <v>-250</v>
      </c>
      <c r="V1651" s="1">
        <v>-369</v>
      </c>
      <c r="W1651" s="1">
        <v>29572</v>
      </c>
      <c r="X1651" s="1">
        <v>29440</v>
      </c>
      <c r="Y1651" s="1">
        <v>60601</v>
      </c>
      <c r="Z1651" s="1">
        <v>1.26</v>
      </c>
      <c r="AA1651" s="6">
        <f t="shared" si="329"/>
        <v>1</v>
      </c>
      <c r="AB1651" s="6">
        <f t="shared" si="330"/>
        <v>-369</v>
      </c>
      <c r="AC1651" s="6">
        <f t="shared" si="331"/>
        <v>-369</v>
      </c>
      <c r="AD1651" s="6">
        <f t="shared" si="332"/>
        <v>-369</v>
      </c>
      <c r="AE1651" s="7">
        <f t="shared" si="333"/>
        <v>-369</v>
      </c>
      <c r="AF1651" t="str">
        <f t="shared" ca="1" si="334"/>
        <v>$V$732</v>
      </c>
      <c r="AG1651" t="str">
        <f t="shared" ca="1" si="335"/>
        <v>$J$732</v>
      </c>
      <c r="AH1651" t="str">
        <f t="shared" ca="1" si="336"/>
        <v>b: C H ROBINSON | 4734827260</v>
      </c>
      <c r="AI1651" t="str">
        <f t="shared" ca="1" si="325"/>
        <v>$K$732</v>
      </c>
      <c r="AJ1651" s="8">
        <f t="shared" si="326"/>
        <v>1</v>
      </c>
      <c r="AK1651" s="7">
        <f t="shared" si="327"/>
        <v>-369</v>
      </c>
      <c r="AL1651" s="7" t="str">
        <f t="shared" ca="1" si="337"/>
        <v>b: C H ROBINSON | 4734827260</v>
      </c>
      <c r="AM1651" t="str">
        <f t="shared" si="328"/>
        <v>SUPEMUS GLOBAL SOLUTI| 2944060601</v>
      </c>
    </row>
    <row r="1652" spans="3:39" x14ac:dyDescent="0.3">
      <c r="C1652" s="1" t="s">
        <v>635</v>
      </c>
      <c r="D1652" s="1" t="s">
        <v>636</v>
      </c>
      <c r="E1652" s="1" t="s">
        <v>39</v>
      </c>
      <c r="F1652" s="1" t="s">
        <v>90</v>
      </c>
      <c r="G1652" s="1" t="s">
        <v>1606</v>
      </c>
      <c r="H1652" s="1" t="s">
        <v>66</v>
      </c>
      <c r="I1652" s="1" t="s">
        <v>498</v>
      </c>
      <c r="J1652" t="str">
        <f>TRIM(CONCATENATE(wiz[[#This Row],[SHIPPER..................]],wiz[[#This Row],[ZIP2..]],wiz[[#This Row],[ZIP3..]]))</f>
        <v>WILLIAMS SONOMA | 2991638654</v>
      </c>
      <c r="K1652" s="1">
        <v>6</v>
      </c>
      <c r="L1652" s="1">
        <v>1.4</v>
      </c>
      <c r="M1652" s="1">
        <v>0.1</v>
      </c>
      <c r="N1652" s="1">
        <v>603</v>
      </c>
      <c r="O1652" s="1">
        <v>1.0900000000000001</v>
      </c>
      <c r="P1652" s="1">
        <v>80</v>
      </c>
      <c r="Q1652" s="1">
        <v>0.3</v>
      </c>
      <c r="R1652" s="1">
        <v>63</v>
      </c>
      <c r="S1652" s="1">
        <v>0</v>
      </c>
      <c r="T1652" s="1">
        <v>29</v>
      </c>
      <c r="U1652" s="1">
        <v>114</v>
      </c>
      <c r="V1652" s="1">
        <v>143</v>
      </c>
      <c r="W1652" s="1">
        <v>29801</v>
      </c>
      <c r="X1652" s="1">
        <v>29916</v>
      </c>
      <c r="Y1652" s="1">
        <v>38654</v>
      </c>
      <c r="Z1652" s="1">
        <v>1.28</v>
      </c>
      <c r="AA1652" s="6">
        <f t="shared" si="329"/>
        <v>104</v>
      </c>
      <c r="AB1652" s="6">
        <f t="shared" si="330"/>
        <v>858</v>
      </c>
      <c r="AC1652" s="6">
        <f t="shared" si="331"/>
        <v>-8190</v>
      </c>
      <c r="AD1652" s="6">
        <f t="shared" si="332"/>
        <v>-78.75</v>
      </c>
      <c r="AE1652" s="7">
        <f t="shared" si="333"/>
        <v>-406</v>
      </c>
      <c r="AF1652" t="str">
        <f t="shared" ca="1" si="334"/>
        <v>$V$987</v>
      </c>
      <c r="AG1652" t="str">
        <f t="shared" ca="1" si="335"/>
        <v>$J$987</v>
      </c>
      <c r="AH1652" t="str">
        <f t="shared" ca="1" si="336"/>
        <v>WILLIAMS SONOMA | 3865476001</v>
      </c>
      <c r="AI1652" t="str">
        <f t="shared" ca="1" si="325"/>
        <v>$K$987</v>
      </c>
      <c r="AJ1652" s="8">
        <f t="shared" si="326"/>
        <v>5.7692307692307696E-2</v>
      </c>
      <c r="AK1652" s="7">
        <f t="shared" si="327"/>
        <v>-293</v>
      </c>
      <c r="AL1652" s="7" t="str">
        <f t="shared" ca="1" si="337"/>
        <v>WILLIAMS SONOMA | 3051743123</v>
      </c>
      <c r="AM1652" t="b">
        <f t="shared" si="328"/>
        <v>0</v>
      </c>
    </row>
    <row r="1653" spans="3:39" x14ac:dyDescent="0.3">
      <c r="C1653" s="1" t="s">
        <v>1267</v>
      </c>
      <c r="D1653" s="1" t="s">
        <v>1268</v>
      </c>
      <c r="E1653" s="1" t="s">
        <v>39</v>
      </c>
      <c r="F1653" s="1" t="s">
        <v>90</v>
      </c>
      <c r="G1653" s="1" t="s">
        <v>1142</v>
      </c>
      <c r="H1653" s="1" t="s">
        <v>68</v>
      </c>
      <c r="I1653" s="1" t="s">
        <v>1270</v>
      </c>
      <c r="J1653" t="str">
        <f>TRIM(CONCATENATE(wiz[[#This Row],[SHIPPER..................]],wiz[[#This Row],[ZIP2..]],wiz[[#This Row],[ZIP3..]]))</f>
        <v>MVP GROUP | 2945628621</v>
      </c>
      <c r="K1653" s="1">
        <v>2</v>
      </c>
      <c r="L1653" s="1">
        <v>5.25</v>
      </c>
      <c r="M1653" s="1">
        <v>0.27</v>
      </c>
      <c r="N1653" s="1">
        <v>264</v>
      </c>
      <c r="O1653" s="1">
        <v>0.9</v>
      </c>
      <c r="P1653" s="1">
        <v>155</v>
      </c>
      <c r="Q1653" s="1">
        <v>0.38</v>
      </c>
      <c r="R1653" s="1">
        <v>-16</v>
      </c>
      <c r="S1653" s="1">
        <v>-60</v>
      </c>
      <c r="T1653" s="1">
        <v>-86</v>
      </c>
      <c r="U1653" s="1">
        <v>809</v>
      </c>
      <c r="V1653" s="1">
        <v>663</v>
      </c>
      <c r="W1653" s="1">
        <v>29730</v>
      </c>
      <c r="X1653" s="1">
        <v>29456</v>
      </c>
      <c r="Y1653" s="1">
        <v>28621</v>
      </c>
      <c r="Z1653" s="1">
        <v>5.3</v>
      </c>
      <c r="AA1653" s="6">
        <f t="shared" si="329"/>
        <v>73</v>
      </c>
      <c r="AB1653" s="6">
        <f t="shared" si="330"/>
        <v>1326</v>
      </c>
      <c r="AC1653" s="6">
        <f t="shared" si="331"/>
        <v>8887</v>
      </c>
      <c r="AD1653" s="6">
        <f t="shared" si="332"/>
        <v>121.73972602739725</v>
      </c>
      <c r="AE1653" s="7">
        <f t="shared" si="333"/>
        <v>101</v>
      </c>
      <c r="AF1653" t="str">
        <f t="shared" ca="1" si="334"/>
        <v>$V$283</v>
      </c>
      <c r="AG1653" t="str">
        <f t="shared" ca="1" si="335"/>
        <v>$J$283</v>
      </c>
      <c r="AH1653" t="str">
        <f t="shared" ca="1" si="336"/>
        <v>HOME DEPOT | 3022745889</v>
      </c>
      <c r="AI1653" t="str">
        <f t="shared" ca="1" si="325"/>
        <v>$K$283</v>
      </c>
      <c r="AJ1653" s="8">
        <f t="shared" si="326"/>
        <v>2.7397260273972601E-2</v>
      </c>
      <c r="AK1653" s="7">
        <f t="shared" si="327"/>
        <v>101</v>
      </c>
      <c r="AL1653" s="7" t="str">
        <f t="shared" ca="1" si="337"/>
        <v>HOME DEPOT | 3022745889</v>
      </c>
      <c r="AM1653" t="b">
        <f t="shared" si="328"/>
        <v>0</v>
      </c>
    </row>
    <row r="1654" spans="3:39" x14ac:dyDescent="0.3">
      <c r="C1654" s="1" t="s">
        <v>37</v>
      </c>
      <c r="D1654" s="1" t="s">
        <v>38</v>
      </c>
      <c r="E1654" s="1" t="s">
        <v>39</v>
      </c>
      <c r="F1654" s="1" t="s">
        <v>90</v>
      </c>
      <c r="G1654" s="1" t="s">
        <v>1607</v>
      </c>
      <c r="H1654" s="1" t="s">
        <v>70</v>
      </c>
      <c r="I1654" s="1" t="s">
        <v>71</v>
      </c>
      <c r="J1654" t="str">
        <f>TRIM(CONCATENATE(wiz[[#This Row],[SHIPPER..................]],wiz[[#This Row],[ZIP2..]],wiz[[#This Row],[ZIP3..]]))</f>
        <v>b: C H ROBINSON | 2944538301</v>
      </c>
      <c r="K1654" s="1">
        <v>1</v>
      </c>
      <c r="L1654" s="1">
        <v>1.01</v>
      </c>
      <c r="M1654" s="1">
        <v>0.27</v>
      </c>
      <c r="N1654" s="1">
        <v>666</v>
      </c>
      <c r="O1654" s="1">
        <v>0.92</v>
      </c>
      <c r="P1654" s="1">
        <v>18</v>
      </c>
      <c r="Q1654" s="1">
        <v>0.25</v>
      </c>
      <c r="R1654" s="1">
        <v>-40</v>
      </c>
      <c r="S1654" s="1">
        <v>0</v>
      </c>
      <c r="T1654" s="1">
        <v>111</v>
      </c>
      <c r="U1654" s="1">
        <v>42</v>
      </c>
      <c r="V1654" s="1">
        <v>153</v>
      </c>
      <c r="W1654" s="1">
        <v>29401</v>
      </c>
      <c r="X1654" s="1">
        <v>29445</v>
      </c>
      <c r="Y1654" s="1">
        <v>38301</v>
      </c>
      <c r="Z1654" s="1">
        <v>1.06</v>
      </c>
      <c r="AA1654" s="6">
        <f t="shared" si="329"/>
        <v>615</v>
      </c>
      <c r="AB1654" s="6">
        <f t="shared" si="330"/>
        <v>153</v>
      </c>
      <c r="AC1654" s="6">
        <f t="shared" si="331"/>
        <v>-122022</v>
      </c>
      <c r="AD1654" s="6">
        <f t="shared" si="332"/>
        <v>-198.40975609756097</v>
      </c>
      <c r="AE1654" s="7">
        <f t="shared" si="333"/>
        <v>-1118</v>
      </c>
      <c r="AF1654" t="str">
        <f t="shared" ca="1" si="334"/>
        <v>$V$1066</v>
      </c>
      <c r="AG1654" t="str">
        <f t="shared" ca="1" si="335"/>
        <v>$J$1066</v>
      </c>
      <c r="AH1654" t="str">
        <f t="shared" ca="1" si="336"/>
        <v>b: C H ROBINSON | 2736036101</v>
      </c>
      <c r="AI1654" t="str">
        <f t="shared" ca="1" si="325"/>
        <v>$K$1066</v>
      </c>
      <c r="AJ1654" s="8">
        <f t="shared" si="326"/>
        <v>1.6260162601626016E-3</v>
      </c>
      <c r="AK1654" s="7">
        <f t="shared" si="327"/>
        <v>-560</v>
      </c>
      <c r="AL1654" s="7" t="str">
        <f t="shared" ca="1" si="337"/>
        <v>b: C H ROBINSON | 6080335055</v>
      </c>
      <c r="AM1654" t="b">
        <f t="shared" si="328"/>
        <v>0</v>
      </c>
    </row>
    <row r="1655" spans="3:39" x14ac:dyDescent="0.3">
      <c r="C1655" s="1" t="s">
        <v>37</v>
      </c>
      <c r="D1655" s="1" t="s">
        <v>38</v>
      </c>
      <c r="E1655" s="1" t="s">
        <v>39</v>
      </c>
      <c r="F1655" s="1" t="s">
        <v>90</v>
      </c>
      <c r="G1655" s="1" t="s">
        <v>1608</v>
      </c>
      <c r="H1655" s="1" t="s">
        <v>40</v>
      </c>
      <c r="I1655" s="1" t="s">
        <v>1609</v>
      </c>
      <c r="J1655" t="str">
        <f>TRIM(CONCATENATE(wiz[[#This Row],[SHIPPER..................]],wiz[[#This Row],[ZIP2..]],wiz[[#This Row],[ZIP3..]]))</f>
        <v>b: C H ROBINSON | 2907836375</v>
      </c>
      <c r="K1655" s="1">
        <v>1</v>
      </c>
      <c r="L1655" s="1">
        <v>1.26</v>
      </c>
      <c r="M1655" s="1">
        <v>0.27</v>
      </c>
      <c r="N1655" s="1">
        <v>456</v>
      </c>
      <c r="O1655" s="1">
        <v>0.96</v>
      </c>
      <c r="P1655" s="1">
        <v>86</v>
      </c>
      <c r="Q1655" s="1">
        <v>0.3</v>
      </c>
      <c r="R1655" s="1">
        <v>-28</v>
      </c>
      <c r="S1655" s="1">
        <v>-39</v>
      </c>
      <c r="T1655" s="1">
        <v>1</v>
      </c>
      <c r="U1655" s="1">
        <v>-443</v>
      </c>
      <c r="V1655" s="1">
        <v>-481</v>
      </c>
      <c r="W1655" s="1">
        <v>28201</v>
      </c>
      <c r="X1655" s="1">
        <v>29078</v>
      </c>
      <c r="Y1655" s="1">
        <v>36375</v>
      </c>
      <c r="Z1655" s="1">
        <v>1.31</v>
      </c>
      <c r="AA1655" s="6">
        <f t="shared" si="329"/>
        <v>615</v>
      </c>
      <c r="AB1655" s="6">
        <f t="shared" si="330"/>
        <v>-481</v>
      </c>
      <c r="AC1655" s="6">
        <f t="shared" si="331"/>
        <v>-122022</v>
      </c>
      <c r="AD1655" s="6">
        <f t="shared" si="332"/>
        <v>-198.40975609756097</v>
      </c>
      <c r="AE1655" s="7">
        <f t="shared" si="333"/>
        <v>-1118</v>
      </c>
      <c r="AF1655" t="str">
        <f t="shared" ca="1" si="334"/>
        <v>$V$1066</v>
      </c>
      <c r="AG1655" t="str">
        <f t="shared" ca="1" si="335"/>
        <v>$J$1066</v>
      </c>
      <c r="AH1655" t="str">
        <f t="shared" ca="1" si="336"/>
        <v>b: C H ROBINSON | 2736036101</v>
      </c>
      <c r="AI1655" t="str">
        <f t="shared" ca="1" si="325"/>
        <v>$K$1066</v>
      </c>
      <c r="AJ1655" s="8">
        <f t="shared" si="326"/>
        <v>1.6260162601626016E-3</v>
      </c>
      <c r="AK1655" s="7">
        <f t="shared" si="327"/>
        <v>-560</v>
      </c>
      <c r="AL1655" s="7" t="str">
        <f t="shared" ca="1" si="337"/>
        <v>b: C H ROBINSON | 6080335055</v>
      </c>
      <c r="AM1655" t="b">
        <f t="shared" si="328"/>
        <v>0</v>
      </c>
    </row>
    <row r="1656" spans="3:39" x14ac:dyDescent="0.3">
      <c r="C1656" s="1" t="s">
        <v>119</v>
      </c>
      <c r="D1656" s="1" t="s">
        <v>120</v>
      </c>
      <c r="E1656" s="1" t="s">
        <v>39</v>
      </c>
      <c r="F1656" s="1" t="s">
        <v>90</v>
      </c>
      <c r="G1656" s="1" t="s">
        <v>395</v>
      </c>
      <c r="H1656" s="1" t="s">
        <v>40</v>
      </c>
      <c r="I1656" s="1" t="s">
        <v>255</v>
      </c>
      <c r="J1656" t="str">
        <f>TRIM(CONCATENATE(wiz[[#This Row],[SHIPPER..................]],wiz[[#This Row],[ZIP2..]],wiz[[#This Row],[ZIP3..]]))</f>
        <v>b: HUB GROUP INC | 2920135756</v>
      </c>
      <c r="K1656" s="1">
        <v>1</v>
      </c>
      <c r="L1656" s="1">
        <v>1.51</v>
      </c>
      <c r="M1656" s="1">
        <v>0.27</v>
      </c>
      <c r="N1656" s="1">
        <v>435</v>
      </c>
      <c r="O1656" s="1">
        <v>0.96</v>
      </c>
      <c r="P1656" s="1">
        <v>57</v>
      </c>
      <c r="Q1656" s="1">
        <v>0.3</v>
      </c>
      <c r="R1656" s="1">
        <v>-26</v>
      </c>
      <c r="S1656" s="1">
        <v>-38</v>
      </c>
      <c r="T1656" s="1">
        <v>-18</v>
      </c>
      <c r="U1656" s="1">
        <v>-51</v>
      </c>
      <c r="V1656" s="1">
        <v>-107</v>
      </c>
      <c r="W1656" s="1">
        <v>29829</v>
      </c>
      <c r="X1656" s="1">
        <v>29201</v>
      </c>
      <c r="Y1656" s="1">
        <v>35756</v>
      </c>
      <c r="Z1656" s="1">
        <v>1.56</v>
      </c>
      <c r="AA1656" s="6">
        <f t="shared" si="329"/>
        <v>49</v>
      </c>
      <c r="AB1656" s="6">
        <f t="shared" si="330"/>
        <v>-107</v>
      </c>
      <c r="AC1656" s="6">
        <f t="shared" si="331"/>
        <v>11121</v>
      </c>
      <c r="AD1656" s="6">
        <f t="shared" si="332"/>
        <v>226.9591836734694</v>
      </c>
      <c r="AE1656" s="7">
        <f t="shared" si="333"/>
        <v>-543</v>
      </c>
      <c r="AF1656" t="str">
        <f t="shared" ca="1" si="334"/>
        <v>$V$992</v>
      </c>
      <c r="AG1656" t="str">
        <f t="shared" ca="1" si="335"/>
        <v>$J$992</v>
      </c>
      <c r="AH1656" t="str">
        <f t="shared" ca="1" si="336"/>
        <v>b: HUB GROUP INC | 3885131601</v>
      </c>
      <c r="AI1656" t="str">
        <f t="shared" ca="1" si="325"/>
        <v>$K$992</v>
      </c>
      <c r="AJ1656" s="8">
        <f t="shared" si="326"/>
        <v>2.0408163265306121E-2</v>
      </c>
      <c r="AK1656" s="7">
        <f t="shared" si="327"/>
        <v>-170</v>
      </c>
      <c r="AL1656" s="7" t="str">
        <f t="shared" ca="1" si="337"/>
        <v>b: ECHO GLOBAL LOGIST| 4770130501</v>
      </c>
      <c r="AM1656" t="b">
        <f t="shared" si="328"/>
        <v>0</v>
      </c>
    </row>
    <row r="1657" spans="3:39" x14ac:dyDescent="0.3">
      <c r="C1657" s="1" t="s">
        <v>217</v>
      </c>
      <c r="D1657" s="1" t="s">
        <v>218</v>
      </c>
      <c r="E1657" s="1" t="s">
        <v>39</v>
      </c>
      <c r="F1657" s="1" t="s">
        <v>90</v>
      </c>
      <c r="G1657" s="1" t="s">
        <v>1610</v>
      </c>
      <c r="H1657" s="1" t="s">
        <v>146</v>
      </c>
      <c r="I1657" s="1" t="s">
        <v>219</v>
      </c>
      <c r="J1657" t="str">
        <f>TRIM(CONCATENATE(wiz[[#This Row],[SHIPPER..................]],wiz[[#This Row],[ZIP2..]],wiz[[#This Row],[ZIP3..]]))</f>
        <v>OWENS CORNING SALES | 2901672901</v>
      </c>
      <c r="K1657" s="1">
        <v>1</v>
      </c>
      <c r="L1657" s="1">
        <v>2.14</v>
      </c>
      <c r="M1657" s="1">
        <v>0.18</v>
      </c>
      <c r="N1657" s="1">
        <v>888</v>
      </c>
      <c r="O1657" s="1">
        <v>1.83</v>
      </c>
      <c r="P1657" s="1">
        <v>68</v>
      </c>
      <c r="Q1657" s="1">
        <v>0.3</v>
      </c>
      <c r="R1657" s="1">
        <v>27</v>
      </c>
      <c r="S1657" s="1">
        <v>-52</v>
      </c>
      <c r="T1657" s="1">
        <v>-36</v>
      </c>
      <c r="U1657" s="1">
        <v>321</v>
      </c>
      <c r="V1657" s="1">
        <v>233</v>
      </c>
      <c r="W1657" s="1">
        <v>29801</v>
      </c>
      <c r="X1657" s="1">
        <v>29016</v>
      </c>
      <c r="Y1657" s="1">
        <v>72901</v>
      </c>
      <c r="Z1657" s="1">
        <v>2.1</v>
      </c>
      <c r="AA1657" s="6">
        <f t="shared" si="329"/>
        <v>313</v>
      </c>
      <c r="AB1657" s="6">
        <f t="shared" si="330"/>
        <v>233</v>
      </c>
      <c r="AC1657" s="6">
        <f t="shared" si="331"/>
        <v>-8700</v>
      </c>
      <c r="AD1657" s="6">
        <f t="shared" si="332"/>
        <v>-27.795527156549522</v>
      </c>
      <c r="AE1657" s="7">
        <f t="shared" si="333"/>
        <v>-472</v>
      </c>
      <c r="AF1657" t="str">
        <f t="shared" ca="1" si="334"/>
        <v>$V$1060</v>
      </c>
      <c r="AG1657" t="str">
        <f t="shared" ca="1" si="335"/>
        <v>$J$1060</v>
      </c>
      <c r="AH1657" t="str">
        <f t="shared" ca="1" si="336"/>
        <v>OWENS CORNING SALES | 2808679556</v>
      </c>
      <c r="AI1657" t="str">
        <f t="shared" ca="1" si="325"/>
        <v>$K$1060</v>
      </c>
      <c r="AJ1657" s="8">
        <f t="shared" si="326"/>
        <v>3.1948881789137379E-3</v>
      </c>
      <c r="AK1657" s="7">
        <f t="shared" si="327"/>
        <v>-156</v>
      </c>
      <c r="AL1657" s="7" t="str">
        <f t="shared" ca="1" si="337"/>
        <v>b: MATSON LOGISTICS | 881728379</v>
      </c>
      <c r="AM1657" t="b">
        <f t="shared" si="328"/>
        <v>0</v>
      </c>
    </row>
    <row r="1658" spans="3:39" x14ac:dyDescent="0.3">
      <c r="C1658" s="1" t="s">
        <v>1041</v>
      </c>
      <c r="D1658" s="1" t="s">
        <v>1042</v>
      </c>
      <c r="E1658" s="1" t="s">
        <v>39</v>
      </c>
      <c r="F1658" s="1" t="s">
        <v>90</v>
      </c>
      <c r="G1658" s="1" t="s">
        <v>395</v>
      </c>
      <c r="H1658" s="1" t="s">
        <v>50</v>
      </c>
      <c r="I1658" s="1" t="s">
        <v>411</v>
      </c>
      <c r="J1658" t="str">
        <f>TRIM(CONCATENATE(wiz[[#This Row],[SHIPPER..................]],wiz[[#This Row],[ZIP2..]],wiz[[#This Row],[ZIP3..]]))</f>
        <v>b: WORLDWIDE EXPRESS | 2920130050</v>
      </c>
      <c r="K1658" s="1">
        <v>1</v>
      </c>
      <c r="L1658" s="1">
        <v>2.0499999999999998</v>
      </c>
      <c r="M1658" s="1">
        <v>0.28000000000000003</v>
      </c>
      <c r="N1658" s="1">
        <v>225</v>
      </c>
      <c r="O1658" s="1">
        <v>0.33</v>
      </c>
      <c r="P1658" s="1">
        <v>92</v>
      </c>
      <c r="Q1658" s="1">
        <v>0.3</v>
      </c>
      <c r="R1658" s="1">
        <v>-16</v>
      </c>
      <c r="S1658" s="1">
        <v>2</v>
      </c>
      <c r="T1658" s="1">
        <v>134</v>
      </c>
      <c r="U1658" s="1">
        <v>82</v>
      </c>
      <c r="V1658" s="1">
        <v>218</v>
      </c>
      <c r="W1658" s="1">
        <v>28201</v>
      </c>
      <c r="X1658" s="1">
        <v>29201</v>
      </c>
      <c r="Y1658" s="1">
        <v>30050</v>
      </c>
      <c r="Z1658" s="1">
        <v>2.11</v>
      </c>
      <c r="AA1658" s="6">
        <f t="shared" si="329"/>
        <v>3</v>
      </c>
      <c r="AB1658" s="6">
        <f t="shared" si="330"/>
        <v>218</v>
      </c>
      <c r="AC1658" s="6">
        <f t="shared" si="331"/>
        <v>284</v>
      </c>
      <c r="AD1658" s="6">
        <f t="shared" si="332"/>
        <v>94.666666666666671</v>
      </c>
      <c r="AE1658" s="7">
        <f t="shared" si="333"/>
        <v>-212</v>
      </c>
      <c r="AF1658" t="str">
        <f t="shared" ca="1" si="334"/>
        <v>$V$935</v>
      </c>
      <c r="AG1658" t="str">
        <f t="shared" ca="1" si="335"/>
        <v>$J$935</v>
      </c>
      <c r="AH1658" t="str">
        <f t="shared" ca="1" si="336"/>
        <v>b: WORLDWIDE EXPRESS | 6403037950</v>
      </c>
      <c r="AI1658" t="str">
        <f t="shared" ca="1" si="325"/>
        <v>$K$935</v>
      </c>
      <c r="AJ1658" s="8">
        <f t="shared" si="326"/>
        <v>0.33333333333333331</v>
      </c>
      <c r="AK1658" s="7">
        <f t="shared" si="327"/>
        <v>-212</v>
      </c>
      <c r="AL1658" s="7" t="str">
        <f t="shared" ca="1" si="337"/>
        <v>b: WORLDWIDE EXPRESS | 6403037950</v>
      </c>
      <c r="AM1658" t="b">
        <f t="shared" si="328"/>
        <v>0</v>
      </c>
    </row>
    <row r="1659" spans="3:39" x14ac:dyDescent="0.3">
      <c r="C1659" s="1" t="s">
        <v>123</v>
      </c>
      <c r="D1659" s="1" t="s">
        <v>124</v>
      </c>
      <c r="E1659" s="1" t="s">
        <v>39</v>
      </c>
      <c r="F1659" s="1" t="s">
        <v>90</v>
      </c>
      <c r="G1659" s="1" t="s">
        <v>1611</v>
      </c>
      <c r="H1659" s="1" t="s">
        <v>53</v>
      </c>
      <c r="I1659" s="1" t="s">
        <v>1586</v>
      </c>
      <c r="J1659" t="str">
        <f>TRIM(CONCATENATE(wiz[[#This Row],[SHIPPER..................]],wiz[[#This Row],[ZIP2..]],wiz[[#This Row],[ZIP3..]]))</f>
        <v>WAL MART SAMS GENERAL| 2915060543</v>
      </c>
      <c r="K1659" s="1">
        <v>2</v>
      </c>
      <c r="L1659" s="1">
        <v>1.5</v>
      </c>
      <c r="M1659" s="1">
        <v>0.12</v>
      </c>
      <c r="N1659" s="1">
        <v>846</v>
      </c>
      <c r="O1659" s="1">
        <v>1.77</v>
      </c>
      <c r="P1659" s="1">
        <v>97</v>
      </c>
      <c r="Q1659" s="1">
        <v>0.3</v>
      </c>
      <c r="R1659" s="1">
        <v>92</v>
      </c>
      <c r="S1659" s="1">
        <v>-133</v>
      </c>
      <c r="T1659" s="1">
        <v>-2</v>
      </c>
      <c r="U1659" s="1">
        <v>-29</v>
      </c>
      <c r="V1659" s="1">
        <v>-164</v>
      </c>
      <c r="W1659" s="1">
        <v>29801</v>
      </c>
      <c r="X1659" s="1">
        <v>29150</v>
      </c>
      <c r="Y1659" s="1">
        <v>60543</v>
      </c>
      <c r="Z1659" s="1">
        <v>1.4</v>
      </c>
      <c r="AA1659" s="6">
        <f t="shared" si="329"/>
        <v>189</v>
      </c>
      <c r="AB1659" s="6">
        <f t="shared" si="330"/>
        <v>-328</v>
      </c>
      <c r="AC1659" s="6">
        <f t="shared" si="331"/>
        <v>88</v>
      </c>
      <c r="AD1659" s="6">
        <f t="shared" si="332"/>
        <v>0.46560846560846558</v>
      </c>
      <c r="AE1659" s="7">
        <f t="shared" si="333"/>
        <v>-553</v>
      </c>
      <c r="AF1659" t="str">
        <f t="shared" ca="1" si="334"/>
        <v>$V$459</v>
      </c>
      <c r="AG1659" t="str">
        <f t="shared" ca="1" si="335"/>
        <v>$J$459</v>
      </c>
      <c r="AH1659" t="str">
        <f t="shared" ca="1" si="336"/>
        <v>WAL MART SAMS GENERAL| 6054835055</v>
      </c>
      <c r="AI1659" t="str">
        <f t="shared" ca="1" si="325"/>
        <v>$K$459</v>
      </c>
      <c r="AJ1659" s="8">
        <f t="shared" si="326"/>
        <v>1.0582010582010581E-2</v>
      </c>
      <c r="AK1659" s="7">
        <f t="shared" si="327"/>
        <v>-306</v>
      </c>
      <c r="AL1659" s="7" t="str">
        <f t="shared" ca="1" si="337"/>
        <v>b: C H ROBINSON | 3030163755</v>
      </c>
      <c r="AM1659" t="b">
        <f t="shared" si="328"/>
        <v>0</v>
      </c>
    </row>
    <row r="1660" spans="3:39" x14ac:dyDescent="0.3">
      <c r="C1660" s="1" t="s">
        <v>37</v>
      </c>
      <c r="D1660" s="1" t="s">
        <v>38</v>
      </c>
      <c r="E1660" s="1" t="s">
        <v>39</v>
      </c>
      <c r="F1660" s="1" t="s">
        <v>90</v>
      </c>
      <c r="G1660" s="1" t="s">
        <v>754</v>
      </c>
      <c r="H1660" s="1" t="s">
        <v>44</v>
      </c>
      <c r="I1660" s="1" t="s">
        <v>1612</v>
      </c>
      <c r="J1660" t="str">
        <f>TRIM(CONCATENATE(wiz[[#This Row],[SHIPPER..................]],wiz[[#This Row],[ZIP2..]],wiz[[#This Row],[ZIP3..]]))</f>
        <v>b: C H ROBINSON | 2911542348</v>
      </c>
      <c r="K1660" s="1">
        <v>1</v>
      </c>
      <c r="L1660" s="1">
        <v>1.1399999999999999</v>
      </c>
      <c r="M1660" s="1">
        <v>0.27</v>
      </c>
      <c r="N1660" s="1">
        <v>604</v>
      </c>
      <c r="O1660" s="1">
        <v>1.21</v>
      </c>
      <c r="P1660" s="1">
        <v>55</v>
      </c>
      <c r="Q1660" s="1">
        <v>0.3</v>
      </c>
      <c r="R1660" s="1">
        <v>-37</v>
      </c>
      <c r="S1660" s="1">
        <v>-35</v>
      </c>
      <c r="T1660" s="1">
        <v>1</v>
      </c>
      <c r="U1660" s="1">
        <v>-283</v>
      </c>
      <c r="V1660" s="1">
        <v>-317</v>
      </c>
      <c r="W1660" s="1">
        <v>29801</v>
      </c>
      <c r="X1660" s="1">
        <v>29115</v>
      </c>
      <c r="Y1660" s="1">
        <v>42348</v>
      </c>
      <c r="Z1660" s="1">
        <v>1.19</v>
      </c>
      <c r="AA1660" s="6">
        <f t="shared" si="329"/>
        <v>615</v>
      </c>
      <c r="AB1660" s="6">
        <f t="shared" si="330"/>
        <v>-317</v>
      </c>
      <c r="AC1660" s="6">
        <f t="shared" si="331"/>
        <v>-122022</v>
      </c>
      <c r="AD1660" s="6">
        <f t="shared" si="332"/>
        <v>-198.40975609756097</v>
      </c>
      <c r="AE1660" s="7">
        <f t="shared" si="333"/>
        <v>-1118</v>
      </c>
      <c r="AF1660" t="str">
        <f t="shared" ca="1" si="334"/>
        <v>$V$1066</v>
      </c>
      <c r="AG1660" t="str">
        <f t="shared" ca="1" si="335"/>
        <v>$J$1066</v>
      </c>
      <c r="AH1660" t="str">
        <f t="shared" ca="1" si="336"/>
        <v>b: C H ROBINSON | 2736036101</v>
      </c>
      <c r="AI1660" t="str">
        <f t="shared" ca="1" si="325"/>
        <v>$K$1066</v>
      </c>
      <c r="AJ1660" s="8">
        <f t="shared" si="326"/>
        <v>1.6260162601626016E-3</v>
      </c>
      <c r="AK1660" s="7">
        <f t="shared" si="327"/>
        <v>-560</v>
      </c>
      <c r="AL1660" s="7" t="str">
        <f t="shared" ca="1" si="337"/>
        <v>b: C H ROBINSON | 6080335055</v>
      </c>
      <c r="AM1660" t="b">
        <f t="shared" si="328"/>
        <v>0</v>
      </c>
    </row>
    <row r="1661" spans="3:39" x14ac:dyDescent="0.3">
      <c r="C1661" s="1" t="s">
        <v>123</v>
      </c>
      <c r="D1661" s="1" t="s">
        <v>124</v>
      </c>
      <c r="E1661" s="1" t="s">
        <v>39</v>
      </c>
      <c r="F1661" s="1" t="s">
        <v>90</v>
      </c>
      <c r="G1661" s="1" t="s">
        <v>754</v>
      </c>
      <c r="H1661" s="1" t="s">
        <v>42</v>
      </c>
      <c r="I1661" s="1" t="s">
        <v>62</v>
      </c>
      <c r="J1661" t="str">
        <f>TRIM(CONCATENATE(wiz[[#This Row],[SHIPPER..................]],wiz[[#This Row],[ZIP2..]],wiz[[#This Row],[ZIP3..]]))</f>
        <v>WAL MART SAMS GENERAL| 2911546140</v>
      </c>
      <c r="K1661" s="1">
        <v>11</v>
      </c>
      <c r="L1661" s="1">
        <v>1.59</v>
      </c>
      <c r="M1661" s="1">
        <v>0.08</v>
      </c>
      <c r="N1661" s="1">
        <v>619</v>
      </c>
      <c r="O1661" s="1">
        <v>1.43</v>
      </c>
      <c r="P1661" s="1">
        <v>99</v>
      </c>
      <c r="Q1661" s="1">
        <v>0.32</v>
      </c>
      <c r="R1661" s="1">
        <v>78</v>
      </c>
      <c r="S1661" s="1">
        <v>-91</v>
      </c>
      <c r="T1661" s="1">
        <v>-52</v>
      </c>
      <c r="U1661" s="1">
        <v>-138</v>
      </c>
      <c r="V1661" s="1">
        <v>-281</v>
      </c>
      <c r="W1661" s="1">
        <v>29706</v>
      </c>
      <c r="X1661" s="1">
        <v>29115</v>
      </c>
      <c r="Y1661" s="1">
        <v>46140</v>
      </c>
      <c r="Z1661" s="1">
        <v>1.45</v>
      </c>
      <c r="AA1661" s="6">
        <f t="shared" si="329"/>
        <v>189</v>
      </c>
      <c r="AB1661" s="6">
        <f t="shared" si="330"/>
        <v>-3091</v>
      </c>
      <c r="AC1661" s="6">
        <f t="shared" si="331"/>
        <v>88</v>
      </c>
      <c r="AD1661" s="6">
        <f t="shared" si="332"/>
        <v>0.46560846560846558</v>
      </c>
      <c r="AE1661" s="7">
        <f t="shared" si="333"/>
        <v>-553</v>
      </c>
      <c r="AF1661" t="str">
        <f t="shared" ca="1" si="334"/>
        <v>$V$459</v>
      </c>
      <c r="AG1661" t="str">
        <f t="shared" ca="1" si="335"/>
        <v>$J$459</v>
      </c>
      <c r="AH1661" t="str">
        <f t="shared" ca="1" si="336"/>
        <v>WAL MART SAMS GENERAL| 6054835055</v>
      </c>
      <c r="AI1661" t="str">
        <f t="shared" ca="1" si="325"/>
        <v>$K$459</v>
      </c>
      <c r="AJ1661" s="8">
        <f t="shared" si="326"/>
        <v>5.8201058201058198E-2</v>
      </c>
      <c r="AK1661" s="7">
        <f t="shared" si="327"/>
        <v>-306</v>
      </c>
      <c r="AL1661" s="7" t="str">
        <f t="shared" ca="1" si="337"/>
        <v>b: C H ROBINSON | 3030163755</v>
      </c>
      <c r="AM1661" t="b">
        <f t="shared" si="328"/>
        <v>0</v>
      </c>
    </row>
    <row r="1662" spans="3:39" x14ac:dyDescent="0.3">
      <c r="C1662" s="1" t="s">
        <v>123</v>
      </c>
      <c r="D1662" s="1" t="s">
        <v>124</v>
      </c>
      <c r="E1662" s="1" t="s">
        <v>39</v>
      </c>
      <c r="F1662" s="1" t="s">
        <v>90</v>
      </c>
      <c r="G1662" s="1" t="s">
        <v>1611</v>
      </c>
      <c r="H1662" s="1" t="s">
        <v>42</v>
      </c>
      <c r="I1662" s="1" t="s">
        <v>62</v>
      </c>
      <c r="J1662" t="str">
        <f>TRIM(CONCATENATE(wiz[[#This Row],[SHIPPER..................]],wiz[[#This Row],[ZIP2..]],wiz[[#This Row],[ZIP3..]]))</f>
        <v>WAL MART SAMS GENERAL| 2915046140</v>
      </c>
      <c r="K1662" s="1">
        <v>10</v>
      </c>
      <c r="L1662" s="1">
        <v>1.58</v>
      </c>
      <c r="M1662" s="1">
        <v>0.08</v>
      </c>
      <c r="N1662" s="1">
        <v>623</v>
      </c>
      <c r="O1662" s="1">
        <v>1.36</v>
      </c>
      <c r="P1662" s="1">
        <v>127</v>
      </c>
      <c r="Q1662" s="1">
        <v>0.34</v>
      </c>
      <c r="R1662" s="1">
        <v>79</v>
      </c>
      <c r="S1662" s="1">
        <v>-133</v>
      </c>
      <c r="T1662" s="1">
        <v>-35</v>
      </c>
      <c r="U1662" s="1">
        <v>-138</v>
      </c>
      <c r="V1662" s="1">
        <v>-306</v>
      </c>
      <c r="W1662" s="1">
        <v>29572</v>
      </c>
      <c r="X1662" s="1">
        <v>29150</v>
      </c>
      <c r="Y1662" s="1">
        <v>46140</v>
      </c>
      <c r="Z1662" s="1">
        <v>1.44</v>
      </c>
      <c r="AA1662" s="6">
        <f t="shared" si="329"/>
        <v>189</v>
      </c>
      <c r="AB1662" s="6">
        <f t="shared" si="330"/>
        <v>-3060</v>
      </c>
      <c r="AC1662" s="6">
        <f t="shared" si="331"/>
        <v>88</v>
      </c>
      <c r="AD1662" s="6">
        <f t="shared" si="332"/>
        <v>0.46560846560846558</v>
      </c>
      <c r="AE1662" s="7">
        <f t="shared" si="333"/>
        <v>-553</v>
      </c>
      <c r="AF1662" t="str">
        <f t="shared" ca="1" si="334"/>
        <v>$V$459</v>
      </c>
      <c r="AG1662" t="str">
        <f t="shared" ca="1" si="335"/>
        <v>$J$459</v>
      </c>
      <c r="AH1662" t="str">
        <f t="shared" ca="1" si="336"/>
        <v>WAL MART SAMS GENERAL| 6054835055</v>
      </c>
      <c r="AI1662" t="str">
        <f t="shared" ca="1" si="325"/>
        <v>$K$459</v>
      </c>
      <c r="AJ1662" s="8">
        <f t="shared" si="326"/>
        <v>5.2910052910052907E-2</v>
      </c>
      <c r="AK1662" s="7">
        <f t="shared" si="327"/>
        <v>-306</v>
      </c>
      <c r="AL1662" s="7" t="str">
        <f t="shared" ca="1" si="337"/>
        <v>b: C H ROBINSON | 3030163755</v>
      </c>
      <c r="AM1662" t="str">
        <f t="shared" si="328"/>
        <v>WAL MART SAMS GENERAL| 2915046140</v>
      </c>
    </row>
    <row r="1663" spans="3:39" x14ac:dyDescent="0.3">
      <c r="C1663" s="1" t="s">
        <v>1613</v>
      </c>
      <c r="D1663" s="1" t="s">
        <v>1614</v>
      </c>
      <c r="E1663" s="1" t="s">
        <v>39</v>
      </c>
      <c r="F1663" s="1" t="s">
        <v>90</v>
      </c>
      <c r="G1663" s="1" t="s">
        <v>1610</v>
      </c>
      <c r="H1663" s="1" t="s">
        <v>42</v>
      </c>
      <c r="I1663" s="1" t="s">
        <v>1615</v>
      </c>
      <c r="J1663" t="str">
        <f>TRIM(CONCATENATE(wiz[[#This Row],[SHIPPER..................]],wiz[[#This Row],[ZIP2..]],wiz[[#This Row],[ZIP3..]]))</f>
        <v>b: LANDSTAR INWAY | 2901646056</v>
      </c>
      <c r="K1663" s="1">
        <v>1</v>
      </c>
      <c r="L1663" s="1">
        <v>1.1200000000000001</v>
      </c>
      <c r="M1663" s="1">
        <v>0.28000000000000003</v>
      </c>
      <c r="N1663" s="1">
        <v>623</v>
      </c>
      <c r="O1663" s="1">
        <v>1.21</v>
      </c>
      <c r="P1663" s="1">
        <v>68</v>
      </c>
      <c r="Q1663" s="1">
        <v>0.3</v>
      </c>
      <c r="R1663" s="1">
        <v>-3</v>
      </c>
      <c r="S1663" s="1">
        <v>-21</v>
      </c>
      <c r="T1663" s="1">
        <v>1</v>
      </c>
      <c r="U1663" s="1">
        <v>-310</v>
      </c>
      <c r="V1663" s="1">
        <v>-330</v>
      </c>
      <c r="W1663" s="1">
        <v>28134</v>
      </c>
      <c r="X1663" s="1">
        <v>29016</v>
      </c>
      <c r="Y1663" s="1">
        <v>46056</v>
      </c>
      <c r="Z1663" s="1">
        <v>1.18</v>
      </c>
      <c r="AA1663" s="6">
        <f t="shared" si="329"/>
        <v>1</v>
      </c>
      <c r="AB1663" s="6">
        <f t="shared" si="330"/>
        <v>-330</v>
      </c>
      <c r="AC1663" s="6">
        <f t="shared" si="331"/>
        <v>-330</v>
      </c>
      <c r="AD1663" s="6">
        <f t="shared" si="332"/>
        <v>-330</v>
      </c>
      <c r="AE1663" s="7">
        <f t="shared" si="333"/>
        <v>-330</v>
      </c>
      <c r="AF1663" t="str">
        <f t="shared" ca="1" si="334"/>
        <v>$V$748</v>
      </c>
      <c r="AG1663" t="str">
        <f t="shared" ca="1" si="335"/>
        <v>$J$748</v>
      </c>
      <c r="AH1663" t="str">
        <f t="shared" ca="1" si="336"/>
        <v>TRACTOR SUPPLY MANHAT| 4606475069</v>
      </c>
      <c r="AI1663" t="str">
        <f t="shared" ca="1" si="325"/>
        <v>$K$748</v>
      </c>
      <c r="AJ1663" s="8">
        <f t="shared" si="326"/>
        <v>1</v>
      </c>
      <c r="AK1663" s="7">
        <f t="shared" si="327"/>
        <v>-330</v>
      </c>
      <c r="AL1663" s="7" t="str">
        <f t="shared" ca="1" si="337"/>
        <v>TRACTOR SUPPLY MANHAT| 4606475069</v>
      </c>
      <c r="AM1663" t="str">
        <f t="shared" si="328"/>
        <v>b: LANDSTAR INWAY | 2901646056</v>
      </c>
    </row>
    <row r="1664" spans="3:39" x14ac:dyDescent="0.3">
      <c r="C1664" s="1" t="s">
        <v>78</v>
      </c>
      <c r="D1664" s="1" t="s">
        <v>79</v>
      </c>
      <c r="E1664" s="1" t="s">
        <v>39</v>
      </c>
      <c r="F1664" s="1" t="s">
        <v>90</v>
      </c>
      <c r="G1664" s="1" t="s">
        <v>395</v>
      </c>
      <c r="H1664" s="1" t="s">
        <v>44</v>
      </c>
      <c r="I1664" s="1" t="s">
        <v>464</v>
      </c>
      <c r="J1664" t="str">
        <f>TRIM(CONCATENATE(wiz[[#This Row],[SHIPPER..................]],wiz[[#This Row],[ZIP2..]],wiz[[#This Row],[ZIP3..]]))</f>
        <v>TRACTOR SUPPLY MANHAT| 2920142134</v>
      </c>
      <c r="K1664" s="1">
        <v>2</v>
      </c>
      <c r="L1664" s="1">
        <v>1.55</v>
      </c>
      <c r="M1664" s="1">
        <v>0.21</v>
      </c>
      <c r="N1664" s="1">
        <v>485</v>
      </c>
      <c r="O1664" s="1">
        <v>0.99</v>
      </c>
      <c r="P1664" s="1">
        <v>54</v>
      </c>
      <c r="Q1664" s="1">
        <v>0.3</v>
      </c>
      <c r="R1664" s="1">
        <v>-35</v>
      </c>
      <c r="S1664" s="1">
        <v>-3</v>
      </c>
      <c r="T1664" s="1">
        <v>-6</v>
      </c>
      <c r="U1664" s="1">
        <v>-55</v>
      </c>
      <c r="V1664" s="1">
        <v>-64</v>
      </c>
      <c r="W1664" s="1">
        <v>29706</v>
      </c>
      <c r="X1664" s="1">
        <v>29201</v>
      </c>
      <c r="Y1664" s="1">
        <v>42134</v>
      </c>
      <c r="Z1664" s="1">
        <v>1.54</v>
      </c>
      <c r="AA1664" s="6">
        <f t="shared" si="329"/>
        <v>533</v>
      </c>
      <c r="AB1664" s="6">
        <f t="shared" si="330"/>
        <v>-128</v>
      </c>
      <c r="AC1664" s="6">
        <f t="shared" si="331"/>
        <v>27994</v>
      </c>
      <c r="AD1664" s="6">
        <f t="shared" si="332"/>
        <v>52.521575984990619</v>
      </c>
      <c r="AE1664" s="7">
        <f t="shared" si="333"/>
        <v>-627</v>
      </c>
      <c r="AF1664" t="str">
        <f t="shared" ca="1" si="334"/>
        <v>$V$356</v>
      </c>
      <c r="AG1664" t="str">
        <f t="shared" ca="1" si="335"/>
        <v>$J$356</v>
      </c>
      <c r="AH1664" t="str">
        <f t="shared" ca="1" si="336"/>
        <v>TRACTOR SUPPLY MANHAT| 3070142134</v>
      </c>
      <c r="AI1664" t="str">
        <f t="shared" ca="1" si="325"/>
        <v>$K$356</v>
      </c>
      <c r="AJ1664" s="8">
        <f t="shared" si="326"/>
        <v>3.7523452157598499E-3</v>
      </c>
      <c r="AK1664" s="7">
        <f t="shared" si="327"/>
        <v>-192</v>
      </c>
      <c r="AL1664" s="7" t="str">
        <f t="shared" ca="1" si="337"/>
        <v>b: C H ROBINSON | 4817435150</v>
      </c>
      <c r="AM1664" t="b">
        <f t="shared" si="328"/>
        <v>0</v>
      </c>
    </row>
    <row r="1665" spans="3:39" x14ac:dyDescent="0.3">
      <c r="C1665" s="1" t="s">
        <v>1616</v>
      </c>
      <c r="D1665" s="1" t="s">
        <v>1617</v>
      </c>
      <c r="E1665" s="1" t="s">
        <v>39</v>
      </c>
      <c r="F1665" s="1" t="s">
        <v>90</v>
      </c>
      <c r="G1665" s="1" t="s">
        <v>1611</v>
      </c>
      <c r="H1665" s="1" t="s">
        <v>44</v>
      </c>
      <c r="I1665" s="1" t="s">
        <v>477</v>
      </c>
      <c r="J1665" t="str">
        <f>TRIM(CONCATENATE(wiz[[#This Row],[SHIPPER..................]],wiz[[#This Row],[ZIP2..]],wiz[[#This Row],[ZIP3..]]))</f>
        <v>b: HARTT LOGISTICS | 2915040201</v>
      </c>
      <c r="K1665" s="1">
        <v>1</v>
      </c>
      <c r="L1665" s="1">
        <v>1.18</v>
      </c>
      <c r="M1665" s="1">
        <v>0.27</v>
      </c>
      <c r="N1665" s="1">
        <v>550</v>
      </c>
      <c r="O1665" s="1">
        <v>1.05</v>
      </c>
      <c r="P1665" s="1">
        <v>88</v>
      </c>
      <c r="Q1665" s="1">
        <v>0.3</v>
      </c>
      <c r="R1665" s="1">
        <v>-33</v>
      </c>
      <c r="S1665" s="1">
        <v>-167</v>
      </c>
      <c r="T1665" s="1">
        <v>-1</v>
      </c>
      <c r="U1665" s="1">
        <v>-158</v>
      </c>
      <c r="V1665" s="1">
        <v>-326</v>
      </c>
      <c r="W1665" s="1">
        <v>29405</v>
      </c>
      <c r="X1665" s="1">
        <v>29150</v>
      </c>
      <c r="Y1665" s="1">
        <v>40201</v>
      </c>
      <c r="Z1665" s="1">
        <v>1.23</v>
      </c>
      <c r="AA1665" s="6">
        <f t="shared" si="329"/>
        <v>2</v>
      </c>
      <c r="AB1665" s="6">
        <f t="shared" si="330"/>
        <v>-326</v>
      </c>
      <c r="AC1665" s="6">
        <f t="shared" si="331"/>
        <v>-574</v>
      </c>
      <c r="AD1665" s="6">
        <f t="shared" si="332"/>
        <v>-287</v>
      </c>
      <c r="AE1665" s="7">
        <f t="shared" si="333"/>
        <v>-326</v>
      </c>
      <c r="AF1665" t="str">
        <f t="shared" ca="1" si="334"/>
        <v>$V$1665</v>
      </c>
      <c r="AG1665" t="str">
        <f t="shared" ca="1" si="335"/>
        <v>$J$1665</v>
      </c>
      <c r="AH1665" t="str">
        <f t="shared" ca="1" si="336"/>
        <v>b: HARTT LOGISTICS | 2915040201</v>
      </c>
      <c r="AI1665" t="str">
        <f t="shared" ca="1" si="325"/>
        <v>$K$1665</v>
      </c>
      <c r="AJ1665" s="8">
        <f t="shared" si="326"/>
        <v>0.5</v>
      </c>
      <c r="AK1665" s="7">
        <f t="shared" si="327"/>
        <v>-326</v>
      </c>
      <c r="AL1665" s="7" t="str">
        <f t="shared" ca="1" si="337"/>
        <v>b: HARTT LOGISTICS | 2915040201</v>
      </c>
      <c r="AM1665" t="str">
        <f t="shared" si="328"/>
        <v>b: HARTT LOGISTICS | 2915040201</v>
      </c>
    </row>
    <row r="1666" spans="3:39" x14ac:dyDescent="0.3">
      <c r="C1666" s="1" t="s">
        <v>37</v>
      </c>
      <c r="D1666" s="1" t="s">
        <v>38</v>
      </c>
      <c r="E1666" s="1" t="s">
        <v>39</v>
      </c>
      <c r="F1666" s="1" t="s">
        <v>90</v>
      </c>
      <c r="G1666" s="1" t="s">
        <v>1608</v>
      </c>
      <c r="H1666" s="1" t="s">
        <v>61</v>
      </c>
      <c r="I1666" s="1" t="s">
        <v>71</v>
      </c>
      <c r="J1666" t="str">
        <f>TRIM(CONCATENATE(wiz[[#This Row],[SHIPPER..................]],wiz[[#This Row],[ZIP2..]],wiz[[#This Row],[ZIP3..]]))</f>
        <v>b: C H ROBINSON | 2907863755</v>
      </c>
      <c r="K1666" s="1">
        <v>2</v>
      </c>
      <c r="L1666" s="1">
        <v>0.9</v>
      </c>
      <c r="M1666" s="1">
        <v>0.27</v>
      </c>
      <c r="N1666" s="1">
        <v>681</v>
      </c>
      <c r="O1666" s="1">
        <v>1.71</v>
      </c>
      <c r="P1666" s="1">
        <v>77</v>
      </c>
      <c r="Q1666" s="1">
        <v>0.3</v>
      </c>
      <c r="R1666" s="1">
        <v>-40</v>
      </c>
      <c r="S1666" s="1">
        <v>-39</v>
      </c>
      <c r="T1666" s="1">
        <v>-76</v>
      </c>
      <c r="U1666" s="1">
        <v>-515</v>
      </c>
      <c r="V1666" s="1">
        <v>-630</v>
      </c>
      <c r="W1666" s="1">
        <v>29340</v>
      </c>
      <c r="X1666" s="1">
        <v>29078</v>
      </c>
      <c r="Y1666" s="1">
        <v>63755</v>
      </c>
      <c r="Z1666" s="1">
        <v>0.95</v>
      </c>
      <c r="AA1666" s="6">
        <f t="shared" si="329"/>
        <v>615</v>
      </c>
      <c r="AB1666" s="6">
        <f t="shared" si="330"/>
        <v>-1260</v>
      </c>
      <c r="AC1666" s="6">
        <f t="shared" si="331"/>
        <v>-122022</v>
      </c>
      <c r="AD1666" s="6">
        <f t="shared" si="332"/>
        <v>-198.40975609756097</v>
      </c>
      <c r="AE1666" s="7">
        <f t="shared" si="333"/>
        <v>-1118</v>
      </c>
      <c r="AF1666" t="str">
        <f t="shared" ca="1" si="334"/>
        <v>$V$1066</v>
      </c>
      <c r="AG1666" t="str">
        <f t="shared" ca="1" si="335"/>
        <v>$J$1066</v>
      </c>
      <c r="AH1666" t="str">
        <f t="shared" ca="1" si="336"/>
        <v>b: C H ROBINSON | 2736036101</v>
      </c>
      <c r="AI1666" t="str">
        <f t="shared" ref="AI1666:AI1729" ca="1" si="338">REPLACE(AF1666,2,1,"K")</f>
        <v>$K$1066</v>
      </c>
      <c r="AJ1666" s="8">
        <f t="shared" ref="AJ1666:AJ1729" si="339">K1666/AA1666</f>
        <v>3.2520325203252032E-3</v>
      </c>
      <c r="AK1666" s="7">
        <f t="shared" ref="AK1666:AK1729" si="340">_xlfn.MINIFS($V$3:$V$2378,$C$3:$C$2378,C1666,$AJ$3:$AJ$2378,"&gt;0.05")</f>
        <v>-560</v>
      </c>
      <c r="AL1666" s="7" t="str">
        <f t="shared" ca="1" si="337"/>
        <v>b: C H ROBINSON | 6080335055</v>
      </c>
      <c r="AM1666" t="b">
        <f t="shared" ref="AM1666:AM1729" si="341">IF(AK1666=V1666,J1666,FALSE)</f>
        <v>0</v>
      </c>
    </row>
    <row r="1667" spans="3:39" x14ac:dyDescent="0.3">
      <c r="C1667" s="1" t="s">
        <v>346</v>
      </c>
      <c r="D1667" s="1" t="s">
        <v>347</v>
      </c>
      <c r="E1667" s="1" t="s">
        <v>39</v>
      </c>
      <c r="F1667" s="1" t="s">
        <v>90</v>
      </c>
      <c r="G1667" s="1" t="s">
        <v>1610</v>
      </c>
      <c r="H1667" s="1" t="s">
        <v>66</v>
      </c>
      <c r="I1667" s="1" t="s">
        <v>1618</v>
      </c>
      <c r="J1667" t="str">
        <f>TRIM(CONCATENATE(wiz[[#This Row],[SHIPPER..................]],wiz[[#This Row],[ZIP2..]],wiz[[#This Row],[ZIP3..]]))</f>
        <v>b: COYOTE LOGISTICS | 2901639744</v>
      </c>
      <c r="K1667" s="1">
        <v>1</v>
      </c>
      <c r="L1667" s="1">
        <v>1.55</v>
      </c>
      <c r="M1667" s="1">
        <v>0.19</v>
      </c>
      <c r="N1667" s="1">
        <v>547</v>
      </c>
      <c r="O1667" s="1">
        <v>1.1299999999999999</v>
      </c>
      <c r="P1667" s="1">
        <v>0</v>
      </c>
      <c r="Q1667" s="1">
        <v>0.25</v>
      </c>
      <c r="R1667" s="1">
        <v>11</v>
      </c>
      <c r="S1667" s="1">
        <v>34</v>
      </c>
      <c r="T1667" s="1">
        <v>-20</v>
      </c>
      <c r="U1667" s="1">
        <v>166</v>
      </c>
      <c r="V1667" s="1">
        <v>180</v>
      </c>
      <c r="W1667" s="1">
        <v>29016</v>
      </c>
      <c r="X1667" s="1">
        <v>29016</v>
      </c>
      <c r="Y1667" s="1">
        <v>39744</v>
      </c>
      <c r="Z1667" s="1">
        <v>1.52</v>
      </c>
      <c r="AA1667" s="6">
        <f t="shared" ref="AA1667:AA1730" si="342">SUMIFS(K$3:K$2378,$C$3:$C$2378,$C1667)</f>
        <v>41</v>
      </c>
      <c r="AB1667" s="6">
        <f t="shared" ref="AB1667:AB1730" si="343">V1667*K1667</f>
        <v>180</v>
      </c>
      <c r="AC1667" s="6">
        <f t="shared" ref="AC1667:AC1730" si="344">SUMIFS(AB$3:AB$2378,$C$3:$C$2378,$C1667)</f>
        <v>-5159</v>
      </c>
      <c r="AD1667" s="6">
        <f t="shared" ref="AD1667:AD1730" si="345">AC1667/AA1667</f>
        <v>-125.82926829268293</v>
      </c>
      <c r="AE1667" s="7">
        <f t="shared" ref="AE1667:AE1730" si="346">_xlfn.MINIFS($V$3:$V$2378,$C$3:$C$2378,C1667)</f>
        <v>-949</v>
      </c>
      <c r="AF1667" t="str">
        <f t="shared" ref="AF1667:AF1730" ca="1" si="347">CELL("address",INDEX($V$3:$V$2378,MATCH(_xlfn.MINIFS($V$3:$V$2378,$C$3:$C$2378,C1667),$V$3:$V$2378,0)))</f>
        <v>$V$1385</v>
      </c>
      <c r="AG1667" t="str">
        <f t="shared" ref="AG1667:AG1730" ca="1" si="348">REPLACE(AF1667,2,1,"J")</f>
        <v>$J$1385</v>
      </c>
      <c r="AH1667" t="str">
        <f t="shared" ref="AH1667:AH1730" ca="1" si="349">INDIRECT(AG1667)</f>
        <v>b: COYOTE LOGISTICS | 4320137354</v>
      </c>
      <c r="AI1667" t="str">
        <f t="shared" ca="1" si="338"/>
        <v>$K$1385</v>
      </c>
      <c r="AJ1667" s="8">
        <f t="shared" si="339"/>
        <v>2.4390243902439025E-2</v>
      </c>
      <c r="AK1667" s="7">
        <f t="shared" si="340"/>
        <v>-118</v>
      </c>
      <c r="AL1667" s="7" t="str">
        <f t="shared" ref="AL1667:AL1730" ca="1" si="350">OFFSET(J$2,MATCH(AK1667,$V$3:$V$2378,0),)</f>
        <v>CORBETT FARMING COMPA| 3678430901</v>
      </c>
      <c r="AM1667" t="b">
        <f t="shared" si="341"/>
        <v>0</v>
      </c>
    </row>
    <row r="1668" spans="3:39" x14ac:dyDescent="0.3">
      <c r="C1668" s="1" t="s">
        <v>123</v>
      </c>
      <c r="D1668" s="1" t="s">
        <v>124</v>
      </c>
      <c r="E1668" s="1" t="s">
        <v>39</v>
      </c>
      <c r="F1668" s="1" t="s">
        <v>90</v>
      </c>
      <c r="G1668" s="1" t="s">
        <v>754</v>
      </c>
      <c r="H1668" s="1" t="s">
        <v>66</v>
      </c>
      <c r="I1668" s="1" t="s">
        <v>589</v>
      </c>
      <c r="J1668" t="str">
        <f>TRIM(CONCATENATE(wiz[[#This Row],[SHIPPER..................]],wiz[[#This Row],[ZIP2..]],wiz[[#This Row],[ZIP3..]]))</f>
        <v>WAL MART SAMS GENERAL| 2911538652</v>
      </c>
      <c r="K1668" s="1">
        <v>39</v>
      </c>
      <c r="L1668" s="1">
        <v>1.64</v>
      </c>
      <c r="M1668" s="1">
        <v>7.0000000000000007E-2</v>
      </c>
      <c r="N1668" s="1">
        <v>528</v>
      </c>
      <c r="O1668" s="1">
        <v>0.92</v>
      </c>
      <c r="P1668" s="1">
        <v>98</v>
      </c>
      <c r="Q1668" s="1">
        <v>0.33</v>
      </c>
      <c r="R1668" s="1">
        <v>71</v>
      </c>
      <c r="S1668" s="1">
        <v>-91</v>
      </c>
      <c r="T1668" s="1">
        <v>29</v>
      </c>
      <c r="U1668" s="1">
        <v>142</v>
      </c>
      <c r="V1668" s="1">
        <v>80</v>
      </c>
      <c r="W1668" s="1">
        <v>29801</v>
      </c>
      <c r="X1668" s="1">
        <v>29115</v>
      </c>
      <c r="Y1668" s="1">
        <v>38652</v>
      </c>
      <c r="Z1668" s="1">
        <v>1.49</v>
      </c>
      <c r="AA1668" s="6">
        <f t="shared" si="342"/>
        <v>189</v>
      </c>
      <c r="AB1668" s="6">
        <f t="shared" si="343"/>
        <v>3120</v>
      </c>
      <c r="AC1668" s="6">
        <f t="shared" si="344"/>
        <v>88</v>
      </c>
      <c r="AD1668" s="6">
        <f t="shared" si="345"/>
        <v>0.46560846560846558</v>
      </c>
      <c r="AE1668" s="7">
        <f t="shared" si="346"/>
        <v>-553</v>
      </c>
      <c r="AF1668" t="str">
        <f t="shared" ca="1" si="347"/>
        <v>$V$459</v>
      </c>
      <c r="AG1668" t="str">
        <f t="shared" ca="1" si="348"/>
        <v>$J$459</v>
      </c>
      <c r="AH1668" t="str">
        <f t="shared" ca="1" si="349"/>
        <v>WAL MART SAMS GENERAL| 6054835055</v>
      </c>
      <c r="AI1668" t="str">
        <f t="shared" ca="1" si="338"/>
        <v>$K$459</v>
      </c>
      <c r="AJ1668" s="8">
        <f t="shared" si="339"/>
        <v>0.20634920634920634</v>
      </c>
      <c r="AK1668" s="7">
        <f t="shared" si="340"/>
        <v>-306</v>
      </c>
      <c r="AL1668" s="7" t="str">
        <f t="shared" ca="1" si="350"/>
        <v>b: C H ROBINSON | 3030163755</v>
      </c>
      <c r="AM1668" t="b">
        <f t="shared" si="341"/>
        <v>0</v>
      </c>
    </row>
    <row r="1669" spans="3:39" x14ac:dyDescent="0.3">
      <c r="C1669" s="1" t="s">
        <v>123</v>
      </c>
      <c r="D1669" s="1" t="s">
        <v>124</v>
      </c>
      <c r="E1669" s="1" t="s">
        <v>39</v>
      </c>
      <c r="F1669" s="1" t="s">
        <v>90</v>
      </c>
      <c r="G1669" s="1" t="s">
        <v>1611</v>
      </c>
      <c r="H1669" s="1" t="s">
        <v>87</v>
      </c>
      <c r="I1669" s="1" t="s">
        <v>1619</v>
      </c>
      <c r="J1669" t="str">
        <f>TRIM(CONCATENATE(wiz[[#This Row],[SHIPPER..................]],wiz[[#This Row],[ZIP2..]],wiz[[#This Row],[ZIP3..]]))</f>
        <v>WAL MART SAMS GENERAL| 2915044720</v>
      </c>
      <c r="K1669" s="1">
        <v>1</v>
      </c>
      <c r="L1669" s="1">
        <v>1.92</v>
      </c>
      <c r="M1669" s="1">
        <v>0.09</v>
      </c>
      <c r="N1669" s="1">
        <v>563</v>
      </c>
      <c r="O1669" s="1">
        <v>2.08</v>
      </c>
      <c r="P1669" s="1">
        <v>97</v>
      </c>
      <c r="Q1669" s="1">
        <v>0.3</v>
      </c>
      <c r="R1669" s="1">
        <v>108</v>
      </c>
      <c r="S1669" s="1">
        <v>-133</v>
      </c>
      <c r="T1669" s="1">
        <v>-232</v>
      </c>
      <c r="U1669" s="1">
        <v>-101</v>
      </c>
      <c r="V1669" s="1">
        <v>-466</v>
      </c>
      <c r="W1669" s="1">
        <v>29801</v>
      </c>
      <c r="X1669" s="1">
        <v>29150</v>
      </c>
      <c r="Y1669" s="1">
        <v>44720</v>
      </c>
      <c r="Z1669" s="1">
        <v>1.79</v>
      </c>
      <c r="AA1669" s="6">
        <f t="shared" si="342"/>
        <v>189</v>
      </c>
      <c r="AB1669" s="6">
        <f t="shared" si="343"/>
        <v>-466</v>
      </c>
      <c r="AC1669" s="6">
        <f t="shared" si="344"/>
        <v>88</v>
      </c>
      <c r="AD1669" s="6">
        <f t="shared" si="345"/>
        <v>0.46560846560846558</v>
      </c>
      <c r="AE1669" s="7">
        <f t="shared" si="346"/>
        <v>-553</v>
      </c>
      <c r="AF1669" t="str">
        <f t="shared" ca="1" si="347"/>
        <v>$V$459</v>
      </c>
      <c r="AG1669" t="str">
        <f t="shared" ca="1" si="348"/>
        <v>$J$459</v>
      </c>
      <c r="AH1669" t="str">
        <f t="shared" ca="1" si="349"/>
        <v>WAL MART SAMS GENERAL| 6054835055</v>
      </c>
      <c r="AI1669" t="str">
        <f t="shared" ca="1" si="338"/>
        <v>$K$459</v>
      </c>
      <c r="AJ1669" s="8">
        <f t="shared" si="339"/>
        <v>5.2910052910052907E-3</v>
      </c>
      <c r="AK1669" s="7">
        <f t="shared" si="340"/>
        <v>-306</v>
      </c>
      <c r="AL1669" s="7" t="str">
        <f t="shared" ca="1" si="350"/>
        <v>b: C H ROBINSON | 3030163755</v>
      </c>
      <c r="AM1669" t="b">
        <f t="shared" si="341"/>
        <v>0</v>
      </c>
    </row>
    <row r="1670" spans="3:39" x14ac:dyDescent="0.3">
      <c r="C1670" s="1" t="s">
        <v>344</v>
      </c>
      <c r="D1670" s="1" t="s">
        <v>345</v>
      </c>
      <c r="E1670" s="1" t="s">
        <v>39</v>
      </c>
      <c r="F1670" s="1" t="s">
        <v>90</v>
      </c>
      <c r="G1670" s="1" t="s">
        <v>395</v>
      </c>
      <c r="H1670" s="1" t="s">
        <v>87</v>
      </c>
      <c r="I1670" s="1" t="s">
        <v>1620</v>
      </c>
      <c r="J1670" t="str">
        <f>TRIM(CONCATENATE(wiz[[#This Row],[SHIPPER..................]],wiz[[#This Row],[ZIP2..]],wiz[[#This Row],[ZIP3..]]))</f>
        <v>b: SCHNEIDER LOGISTIC| 2920143822</v>
      </c>
      <c r="K1670" s="1">
        <v>1</v>
      </c>
      <c r="L1670" s="1">
        <v>1.32</v>
      </c>
      <c r="M1670" s="1">
        <v>0.27</v>
      </c>
      <c r="N1670" s="1">
        <v>533</v>
      </c>
      <c r="O1670" s="1">
        <v>0.92</v>
      </c>
      <c r="P1670" s="1">
        <v>94</v>
      </c>
      <c r="Q1670" s="1">
        <v>0.3</v>
      </c>
      <c r="R1670" s="1">
        <v>9</v>
      </c>
      <c r="S1670" s="1">
        <v>-72</v>
      </c>
      <c r="T1670" s="1">
        <v>29</v>
      </c>
      <c r="U1670" s="1">
        <v>-133</v>
      </c>
      <c r="V1670" s="1">
        <v>-176</v>
      </c>
      <c r="W1670" s="1">
        <v>29456</v>
      </c>
      <c r="X1670" s="1">
        <v>29201</v>
      </c>
      <c r="Y1670" s="1">
        <v>43822</v>
      </c>
      <c r="Z1670" s="1">
        <v>1.37</v>
      </c>
      <c r="AA1670" s="6">
        <f t="shared" si="342"/>
        <v>78</v>
      </c>
      <c r="AB1670" s="6">
        <f t="shared" si="343"/>
        <v>-176</v>
      </c>
      <c r="AC1670" s="6">
        <f t="shared" si="344"/>
        <v>-21006</v>
      </c>
      <c r="AD1670" s="6">
        <f t="shared" si="345"/>
        <v>-269.30769230769232</v>
      </c>
      <c r="AE1670" s="7">
        <f t="shared" si="346"/>
        <v>-1249</v>
      </c>
      <c r="AF1670" t="str">
        <f t="shared" ca="1" si="347"/>
        <v>$V$1953</v>
      </c>
      <c r="AG1670" t="str">
        <f t="shared" ca="1" si="348"/>
        <v>$J$1953</v>
      </c>
      <c r="AH1670" t="str">
        <f t="shared" ca="1" si="349"/>
        <v>b: SCHNEIDER LOGISTIC| 3830119034</v>
      </c>
      <c r="AI1670" t="str">
        <f t="shared" ca="1" si="338"/>
        <v>$K$1953</v>
      </c>
      <c r="AJ1670" s="8">
        <f t="shared" si="339"/>
        <v>1.282051282051282E-2</v>
      </c>
      <c r="AK1670" s="7">
        <f t="shared" si="340"/>
        <v>-570</v>
      </c>
      <c r="AL1670" s="7" t="str">
        <f t="shared" ca="1" si="350"/>
        <v>LOWES MLXP VAN ONE WA| 3071947265</v>
      </c>
      <c r="AM1670" t="b">
        <f t="shared" si="341"/>
        <v>0</v>
      </c>
    </row>
    <row r="1671" spans="3:39" x14ac:dyDescent="0.3">
      <c r="C1671" s="1" t="s">
        <v>344</v>
      </c>
      <c r="D1671" s="1" t="s">
        <v>345</v>
      </c>
      <c r="E1671" s="1" t="s">
        <v>39</v>
      </c>
      <c r="F1671" s="1" t="s">
        <v>90</v>
      </c>
      <c r="G1671" s="1" t="s">
        <v>395</v>
      </c>
      <c r="H1671" s="1" t="s">
        <v>87</v>
      </c>
      <c r="I1671" s="1" t="s">
        <v>1621</v>
      </c>
      <c r="J1671" t="str">
        <f>TRIM(CONCATENATE(wiz[[#This Row],[SHIPPER..................]],wiz[[#This Row],[ZIP2..]],wiz[[#This Row],[ZIP3..]]))</f>
        <v>b: SCHNEIDER LOGISTIC| 2920143062</v>
      </c>
      <c r="K1671" s="1">
        <v>1</v>
      </c>
      <c r="L1671" s="1">
        <v>1.39</v>
      </c>
      <c r="M1671" s="1">
        <v>0.27</v>
      </c>
      <c r="N1671" s="1">
        <v>512</v>
      </c>
      <c r="O1671" s="1">
        <v>1</v>
      </c>
      <c r="P1671" s="1">
        <v>54</v>
      </c>
      <c r="Q1671" s="1">
        <v>0.3</v>
      </c>
      <c r="R1671" s="1">
        <v>10</v>
      </c>
      <c r="S1671" s="1">
        <v>-72</v>
      </c>
      <c r="T1671" s="1">
        <v>10</v>
      </c>
      <c r="U1671" s="1">
        <v>-107</v>
      </c>
      <c r="V1671" s="1">
        <v>-169</v>
      </c>
      <c r="W1671" s="1">
        <v>29706</v>
      </c>
      <c r="X1671" s="1">
        <v>29201</v>
      </c>
      <c r="Y1671" s="1">
        <v>43062</v>
      </c>
      <c r="Z1671" s="1">
        <v>1.44</v>
      </c>
      <c r="AA1671" s="6">
        <f t="shared" si="342"/>
        <v>78</v>
      </c>
      <c r="AB1671" s="6">
        <f t="shared" si="343"/>
        <v>-169</v>
      </c>
      <c r="AC1671" s="6">
        <f t="shared" si="344"/>
        <v>-21006</v>
      </c>
      <c r="AD1671" s="6">
        <f t="shared" si="345"/>
        <v>-269.30769230769232</v>
      </c>
      <c r="AE1671" s="7">
        <f t="shared" si="346"/>
        <v>-1249</v>
      </c>
      <c r="AF1671" t="str">
        <f t="shared" ca="1" si="347"/>
        <v>$V$1953</v>
      </c>
      <c r="AG1671" t="str">
        <f t="shared" ca="1" si="348"/>
        <v>$J$1953</v>
      </c>
      <c r="AH1671" t="str">
        <f t="shared" ca="1" si="349"/>
        <v>b: SCHNEIDER LOGISTIC| 3830119034</v>
      </c>
      <c r="AI1671" t="str">
        <f t="shared" ca="1" si="338"/>
        <v>$K$1953</v>
      </c>
      <c r="AJ1671" s="8">
        <f t="shared" si="339"/>
        <v>1.282051282051282E-2</v>
      </c>
      <c r="AK1671" s="7">
        <f t="shared" si="340"/>
        <v>-570</v>
      </c>
      <c r="AL1671" s="7" t="str">
        <f t="shared" ca="1" si="350"/>
        <v>LOWES MLXP VAN ONE WA| 3071947265</v>
      </c>
      <c r="AM1671" t="b">
        <f t="shared" si="341"/>
        <v>0</v>
      </c>
    </row>
    <row r="1672" spans="3:39" x14ac:dyDescent="0.3">
      <c r="C1672" s="1" t="s">
        <v>752</v>
      </c>
      <c r="D1672" s="1" t="s">
        <v>753</v>
      </c>
      <c r="E1672" s="1" t="s">
        <v>39</v>
      </c>
      <c r="F1672" s="1" t="s">
        <v>90</v>
      </c>
      <c r="G1672" s="1" t="s">
        <v>754</v>
      </c>
      <c r="H1672" s="1" t="s">
        <v>87</v>
      </c>
      <c r="I1672" s="1" t="s">
        <v>393</v>
      </c>
      <c r="J1672" t="str">
        <f>TRIM(CONCATENATE(wiz[[#This Row],[SHIPPER..................]],wiz[[#This Row],[ZIP2..]],wiz[[#This Row],[ZIP3..]]))</f>
        <v>HUSQVARNA | 2911543201</v>
      </c>
      <c r="K1672" s="1">
        <v>2</v>
      </c>
      <c r="L1672" s="1">
        <v>1.87</v>
      </c>
      <c r="M1672" s="1">
        <v>0.11</v>
      </c>
      <c r="N1672" s="1">
        <v>562</v>
      </c>
      <c r="O1672" s="1">
        <v>0.85</v>
      </c>
      <c r="P1672" s="1">
        <v>76</v>
      </c>
      <c r="Q1672" s="1">
        <v>0.3</v>
      </c>
      <c r="R1672" s="1">
        <v>100</v>
      </c>
      <c r="S1672" s="1">
        <v>-77</v>
      </c>
      <c r="T1672" s="1">
        <v>60</v>
      </c>
      <c r="U1672" s="1">
        <v>88</v>
      </c>
      <c r="V1672" s="1">
        <v>71</v>
      </c>
      <c r="W1672" s="1">
        <v>29555</v>
      </c>
      <c r="X1672" s="1">
        <v>29115</v>
      </c>
      <c r="Y1672" s="1">
        <v>43201</v>
      </c>
      <c r="Z1672" s="1">
        <v>1.76</v>
      </c>
      <c r="AA1672" s="6">
        <f t="shared" si="342"/>
        <v>50</v>
      </c>
      <c r="AB1672" s="6">
        <f t="shared" si="343"/>
        <v>142</v>
      </c>
      <c r="AC1672" s="6">
        <f t="shared" si="344"/>
        <v>2194</v>
      </c>
      <c r="AD1672" s="6">
        <f t="shared" si="345"/>
        <v>43.88</v>
      </c>
      <c r="AE1672" s="7">
        <f t="shared" si="346"/>
        <v>-57</v>
      </c>
      <c r="AF1672" t="str">
        <f t="shared" ca="1" si="347"/>
        <v>$V$276</v>
      </c>
      <c r="AG1672" t="str">
        <f t="shared" ca="1" si="348"/>
        <v>$J$276</v>
      </c>
      <c r="AH1672" t="str">
        <f t="shared" ca="1" si="349"/>
        <v>GREIF | 3010643125</v>
      </c>
      <c r="AI1672" t="str">
        <f t="shared" ca="1" si="338"/>
        <v>$K$276</v>
      </c>
      <c r="AJ1672" s="8">
        <f t="shared" si="339"/>
        <v>0.04</v>
      </c>
      <c r="AK1672" s="7">
        <f t="shared" si="340"/>
        <v>4</v>
      </c>
      <c r="AL1672" s="7" t="str">
        <f t="shared" ca="1" si="350"/>
        <v>WAL MART SAMS GENERAL| 4603828150</v>
      </c>
      <c r="AM1672" t="b">
        <f t="shared" si="341"/>
        <v>0</v>
      </c>
    </row>
    <row r="1673" spans="3:39" x14ac:dyDescent="0.3">
      <c r="C1673" s="1" t="s">
        <v>752</v>
      </c>
      <c r="D1673" s="1" t="s">
        <v>753</v>
      </c>
      <c r="E1673" s="1" t="s">
        <v>39</v>
      </c>
      <c r="F1673" s="1" t="s">
        <v>90</v>
      </c>
      <c r="G1673" s="1" t="s">
        <v>754</v>
      </c>
      <c r="H1673" s="1" t="s">
        <v>87</v>
      </c>
      <c r="I1673" s="1" t="s">
        <v>296</v>
      </c>
      <c r="J1673" t="str">
        <f>TRIM(CONCATENATE(wiz[[#This Row],[SHIPPER..................]],wiz[[#This Row],[ZIP2..]],wiz[[#This Row],[ZIP3..]]))</f>
        <v>HUSQVARNA | 2911543125</v>
      </c>
      <c r="K1673" s="1">
        <v>42</v>
      </c>
      <c r="L1673" s="1">
        <v>1.87</v>
      </c>
      <c r="M1673" s="1">
        <v>0.11</v>
      </c>
      <c r="N1673" s="1">
        <v>551</v>
      </c>
      <c r="O1673" s="1">
        <v>1.0900000000000001</v>
      </c>
      <c r="P1673" s="1">
        <v>85</v>
      </c>
      <c r="Q1673" s="1">
        <v>0.31</v>
      </c>
      <c r="R1673" s="1">
        <v>98</v>
      </c>
      <c r="S1673" s="1">
        <v>-77</v>
      </c>
      <c r="T1673" s="1">
        <v>3</v>
      </c>
      <c r="U1673" s="1">
        <v>78</v>
      </c>
      <c r="V1673" s="1">
        <v>4</v>
      </c>
      <c r="W1673" s="1">
        <v>29706</v>
      </c>
      <c r="X1673" s="1">
        <v>29115</v>
      </c>
      <c r="Y1673" s="1">
        <v>43125</v>
      </c>
      <c r="Z1673" s="1">
        <v>1.76</v>
      </c>
      <c r="AA1673" s="6">
        <f t="shared" si="342"/>
        <v>50</v>
      </c>
      <c r="AB1673" s="6">
        <f t="shared" si="343"/>
        <v>168</v>
      </c>
      <c r="AC1673" s="6">
        <f t="shared" si="344"/>
        <v>2194</v>
      </c>
      <c r="AD1673" s="6">
        <f t="shared" si="345"/>
        <v>43.88</v>
      </c>
      <c r="AE1673" s="7">
        <f t="shared" si="346"/>
        <v>-57</v>
      </c>
      <c r="AF1673" t="str">
        <f t="shared" ca="1" si="347"/>
        <v>$V$276</v>
      </c>
      <c r="AG1673" t="str">
        <f t="shared" ca="1" si="348"/>
        <v>$J$276</v>
      </c>
      <c r="AH1673" t="str">
        <f t="shared" ca="1" si="349"/>
        <v>GREIF | 3010643125</v>
      </c>
      <c r="AI1673" t="str">
        <f t="shared" ca="1" si="338"/>
        <v>$K$276</v>
      </c>
      <c r="AJ1673" s="8">
        <f t="shared" si="339"/>
        <v>0.84</v>
      </c>
      <c r="AK1673" s="7">
        <f t="shared" si="340"/>
        <v>4</v>
      </c>
      <c r="AL1673" s="7" t="str">
        <f t="shared" ca="1" si="350"/>
        <v>WAL MART SAMS GENERAL| 4603828150</v>
      </c>
      <c r="AM1673" t="str">
        <f t="shared" si="341"/>
        <v>HUSQVARNA | 2911543125</v>
      </c>
    </row>
    <row r="1674" spans="3:39" x14ac:dyDescent="0.3">
      <c r="C1674" s="1" t="s">
        <v>752</v>
      </c>
      <c r="D1674" s="1" t="s">
        <v>753</v>
      </c>
      <c r="E1674" s="1" t="s">
        <v>39</v>
      </c>
      <c r="F1674" s="1" t="s">
        <v>90</v>
      </c>
      <c r="G1674" s="1" t="s">
        <v>754</v>
      </c>
      <c r="H1674" s="1" t="s">
        <v>87</v>
      </c>
      <c r="I1674" s="1" t="s">
        <v>173</v>
      </c>
      <c r="J1674" t="str">
        <f>TRIM(CONCATENATE(wiz[[#This Row],[SHIPPER..................]],wiz[[#This Row],[ZIP2..]],wiz[[#This Row],[ZIP3..]]))</f>
        <v>HUSQVARNA | 2911543055</v>
      </c>
      <c r="K1674" s="1">
        <v>1</v>
      </c>
      <c r="L1674" s="1">
        <v>1.87</v>
      </c>
      <c r="M1674" s="1">
        <v>0.1</v>
      </c>
      <c r="N1674" s="1">
        <v>558</v>
      </c>
      <c r="O1674" s="1">
        <v>0.96</v>
      </c>
      <c r="P1674" s="1">
        <v>55</v>
      </c>
      <c r="Q1674" s="1">
        <v>0.3</v>
      </c>
      <c r="R1674" s="1">
        <v>103</v>
      </c>
      <c r="S1674" s="1">
        <v>-77</v>
      </c>
      <c r="T1674" s="1">
        <v>34</v>
      </c>
      <c r="U1674" s="1">
        <v>84</v>
      </c>
      <c r="V1674" s="1">
        <v>41</v>
      </c>
      <c r="W1674" s="1">
        <v>29801</v>
      </c>
      <c r="X1674" s="1">
        <v>29115</v>
      </c>
      <c r="Y1674" s="1">
        <v>43055</v>
      </c>
      <c r="Z1674" s="1">
        <v>1.75</v>
      </c>
      <c r="AA1674" s="6">
        <f t="shared" si="342"/>
        <v>50</v>
      </c>
      <c r="AB1674" s="6">
        <f t="shared" si="343"/>
        <v>41</v>
      </c>
      <c r="AC1674" s="6">
        <f t="shared" si="344"/>
        <v>2194</v>
      </c>
      <c r="AD1674" s="6">
        <f t="shared" si="345"/>
        <v>43.88</v>
      </c>
      <c r="AE1674" s="7">
        <f t="shared" si="346"/>
        <v>-57</v>
      </c>
      <c r="AF1674" t="str">
        <f t="shared" ca="1" si="347"/>
        <v>$V$276</v>
      </c>
      <c r="AG1674" t="str">
        <f t="shared" ca="1" si="348"/>
        <v>$J$276</v>
      </c>
      <c r="AH1674" t="str">
        <f t="shared" ca="1" si="349"/>
        <v>GREIF | 3010643125</v>
      </c>
      <c r="AI1674" t="str">
        <f t="shared" ca="1" si="338"/>
        <v>$K$276</v>
      </c>
      <c r="AJ1674" s="8">
        <f t="shared" si="339"/>
        <v>0.02</v>
      </c>
      <c r="AK1674" s="7">
        <f t="shared" si="340"/>
        <v>4</v>
      </c>
      <c r="AL1674" s="7" t="str">
        <f t="shared" ca="1" si="350"/>
        <v>WAL MART SAMS GENERAL| 4603828150</v>
      </c>
      <c r="AM1674" t="b">
        <f t="shared" si="341"/>
        <v>0</v>
      </c>
    </row>
    <row r="1675" spans="3:39" x14ac:dyDescent="0.3">
      <c r="C1675" s="1" t="s">
        <v>587</v>
      </c>
      <c r="D1675" s="1" t="s">
        <v>588</v>
      </c>
      <c r="E1675" s="1" t="s">
        <v>39</v>
      </c>
      <c r="F1675" s="1" t="s">
        <v>90</v>
      </c>
      <c r="G1675" s="1" t="s">
        <v>1622</v>
      </c>
      <c r="H1675" s="1" t="s">
        <v>87</v>
      </c>
      <c r="I1675" s="1" t="s">
        <v>592</v>
      </c>
      <c r="J1675" t="str">
        <f>TRIM(CONCATENATE(wiz[[#This Row],[SHIPPER..................]],wiz[[#This Row],[ZIP2..]],wiz[[#This Row],[ZIP3..]]))</f>
        <v>INTERNATIONAL PAPER C| 2912744875</v>
      </c>
      <c r="K1675" s="1">
        <v>1</v>
      </c>
      <c r="L1675" s="1">
        <v>1.48</v>
      </c>
      <c r="M1675" s="1">
        <v>0.47</v>
      </c>
      <c r="N1675" s="1">
        <v>576</v>
      </c>
      <c r="O1675" s="1">
        <v>0.96</v>
      </c>
      <c r="P1675" s="1">
        <v>52</v>
      </c>
      <c r="Q1675" s="1">
        <v>0.3</v>
      </c>
      <c r="R1675" s="1">
        <v>-109</v>
      </c>
      <c r="S1675" s="1">
        <v>-1</v>
      </c>
      <c r="T1675" s="1">
        <v>34</v>
      </c>
      <c r="U1675" s="1">
        <v>179</v>
      </c>
      <c r="V1675" s="1">
        <v>212</v>
      </c>
      <c r="W1675" s="1">
        <v>29706</v>
      </c>
      <c r="X1675" s="1">
        <v>29127</v>
      </c>
      <c r="Y1675" s="1">
        <v>44875</v>
      </c>
      <c r="Z1675" s="1">
        <v>1.73</v>
      </c>
      <c r="AA1675" s="6">
        <f t="shared" si="342"/>
        <v>20</v>
      </c>
      <c r="AB1675" s="6">
        <f t="shared" si="343"/>
        <v>212</v>
      </c>
      <c r="AC1675" s="6">
        <f t="shared" si="344"/>
        <v>581</v>
      </c>
      <c r="AD1675" s="6">
        <f t="shared" si="345"/>
        <v>29.05</v>
      </c>
      <c r="AE1675" s="7">
        <f t="shared" si="346"/>
        <v>-365</v>
      </c>
      <c r="AF1675" t="str">
        <f t="shared" ca="1" si="347"/>
        <v>$V$344</v>
      </c>
      <c r="AG1675" t="str">
        <f t="shared" ca="1" si="348"/>
        <v>$J$344</v>
      </c>
      <c r="AH1675" t="str">
        <f t="shared" ca="1" si="349"/>
        <v>INTERNATIONAL PAPER C| 3090146201</v>
      </c>
      <c r="AI1675" t="str">
        <f t="shared" ca="1" si="338"/>
        <v>$K$344</v>
      </c>
      <c r="AJ1675" s="8">
        <f t="shared" si="339"/>
        <v>0.05</v>
      </c>
      <c r="AK1675" s="7">
        <f t="shared" si="340"/>
        <v>-142</v>
      </c>
      <c r="AL1675" s="7" t="str">
        <f t="shared" ca="1" si="350"/>
        <v>LOWES MLXP VAN ONE WA| 3190143125</v>
      </c>
      <c r="AM1675" t="b">
        <f t="shared" si="341"/>
        <v>0</v>
      </c>
    </row>
    <row r="1676" spans="3:39" x14ac:dyDescent="0.3">
      <c r="C1676" s="1" t="s">
        <v>222</v>
      </c>
      <c r="D1676" s="1" t="s">
        <v>218</v>
      </c>
      <c r="E1676" s="1" t="s">
        <v>39</v>
      </c>
      <c r="F1676" s="1" t="s">
        <v>90</v>
      </c>
      <c r="G1676" s="1" t="s">
        <v>1610</v>
      </c>
      <c r="H1676" s="1" t="s">
        <v>544</v>
      </c>
      <c r="I1676" s="1" t="s">
        <v>1623</v>
      </c>
      <c r="J1676" t="str">
        <f>TRIM(CONCATENATE(wiz[[#This Row],[SHIPPER..................]],wiz[[#This Row],[ZIP2..]],wiz[[#This Row],[ZIP3..]]))</f>
        <v>OWENS CORNING FIBERGL| 2901615478</v>
      </c>
      <c r="K1676" s="1">
        <v>4</v>
      </c>
      <c r="L1676" s="1">
        <v>1.98</v>
      </c>
      <c r="M1676" s="1">
        <v>0.17</v>
      </c>
      <c r="N1676" s="1">
        <v>469</v>
      </c>
      <c r="O1676" s="1">
        <v>0.85</v>
      </c>
      <c r="P1676" s="1">
        <v>50</v>
      </c>
      <c r="Q1676" s="1">
        <v>0.26</v>
      </c>
      <c r="R1676" s="1">
        <v>44</v>
      </c>
      <c r="S1676" s="1">
        <v>-7</v>
      </c>
      <c r="T1676" s="1">
        <v>27</v>
      </c>
      <c r="U1676" s="1">
        <v>-129</v>
      </c>
      <c r="V1676" s="1">
        <v>-109</v>
      </c>
      <c r="W1676" s="1">
        <v>29706</v>
      </c>
      <c r="X1676" s="1">
        <v>29016</v>
      </c>
      <c r="Y1676" s="1">
        <v>15478</v>
      </c>
      <c r="Z1676" s="1">
        <v>1.93</v>
      </c>
      <c r="AA1676" s="6">
        <f t="shared" si="342"/>
        <v>733</v>
      </c>
      <c r="AB1676" s="6">
        <f t="shared" si="343"/>
        <v>-436</v>
      </c>
      <c r="AC1676" s="6">
        <f t="shared" si="344"/>
        <v>-44750</v>
      </c>
      <c r="AD1676" s="6">
        <f t="shared" si="345"/>
        <v>-61.050477489768078</v>
      </c>
      <c r="AE1676" s="7">
        <f t="shared" si="346"/>
        <v>-546</v>
      </c>
      <c r="AF1676" t="str">
        <f t="shared" ca="1" si="347"/>
        <v>$V$1036</v>
      </c>
      <c r="AG1676" t="str">
        <f t="shared" ca="1" si="348"/>
        <v>$J$1036</v>
      </c>
      <c r="AH1676" t="str">
        <f t="shared" ca="1" si="349"/>
        <v>OWENS CORNING FIBERGL| 2808655720</v>
      </c>
      <c r="AI1676" t="str">
        <f t="shared" ca="1" si="338"/>
        <v>$K$1036</v>
      </c>
      <c r="AJ1676" s="8">
        <f t="shared" si="339"/>
        <v>5.4570259208731242E-3</v>
      </c>
      <c r="AK1676" s="7">
        <f t="shared" si="340"/>
        <v>-155</v>
      </c>
      <c r="AL1676" s="7" t="str">
        <f t="shared" ca="1" si="350"/>
        <v>b: C H ROBINSON | 4607237643</v>
      </c>
      <c r="AM1676" t="b">
        <f t="shared" si="341"/>
        <v>0</v>
      </c>
    </row>
    <row r="1677" spans="3:39" x14ac:dyDescent="0.3">
      <c r="C1677" s="1" t="s">
        <v>37</v>
      </c>
      <c r="D1677" s="1" t="s">
        <v>38</v>
      </c>
      <c r="E1677" s="1" t="s">
        <v>39</v>
      </c>
      <c r="F1677" s="1" t="s">
        <v>90</v>
      </c>
      <c r="G1677" s="1" t="s">
        <v>767</v>
      </c>
      <c r="H1677" s="1" t="s">
        <v>70</v>
      </c>
      <c r="I1677" s="1" t="s">
        <v>725</v>
      </c>
      <c r="J1677" t="str">
        <f>TRIM(CONCATENATE(wiz[[#This Row],[SHIPPER..................]],wiz[[#This Row],[ZIP2..]],wiz[[#This Row],[ZIP3..]]))</f>
        <v>b: C H ROBINSON | 2904537311</v>
      </c>
      <c r="K1677" s="1">
        <v>1</v>
      </c>
      <c r="L1677" s="1">
        <v>1.56</v>
      </c>
      <c r="M1677" s="1">
        <v>0.28000000000000003</v>
      </c>
      <c r="N1677" s="1">
        <v>298</v>
      </c>
      <c r="O1677" s="1">
        <v>0.96</v>
      </c>
      <c r="P1677" s="1">
        <v>62</v>
      </c>
      <c r="Q1677" s="1">
        <v>0.3</v>
      </c>
      <c r="R1677" s="1">
        <v>-21</v>
      </c>
      <c r="S1677" s="1">
        <v>-13</v>
      </c>
      <c r="T1677" s="1">
        <v>-100</v>
      </c>
      <c r="U1677" s="1">
        <v>-175</v>
      </c>
      <c r="V1677" s="1">
        <v>-288</v>
      </c>
      <c r="W1677" s="1">
        <v>29706</v>
      </c>
      <c r="X1677" s="1">
        <v>29045</v>
      </c>
      <c r="Y1677" s="1">
        <v>37311</v>
      </c>
      <c r="Z1677" s="1">
        <v>1.62</v>
      </c>
      <c r="AA1677" s="6">
        <f t="shared" si="342"/>
        <v>615</v>
      </c>
      <c r="AB1677" s="6">
        <f t="shared" si="343"/>
        <v>-288</v>
      </c>
      <c r="AC1677" s="6">
        <f t="shared" si="344"/>
        <v>-122022</v>
      </c>
      <c r="AD1677" s="6">
        <f t="shared" si="345"/>
        <v>-198.40975609756097</v>
      </c>
      <c r="AE1677" s="7">
        <f t="shared" si="346"/>
        <v>-1118</v>
      </c>
      <c r="AF1677" t="str">
        <f t="shared" ca="1" si="347"/>
        <v>$V$1066</v>
      </c>
      <c r="AG1677" t="str">
        <f t="shared" ca="1" si="348"/>
        <v>$J$1066</v>
      </c>
      <c r="AH1677" t="str">
        <f t="shared" ca="1" si="349"/>
        <v>b: C H ROBINSON | 2736036101</v>
      </c>
      <c r="AI1677" t="str">
        <f t="shared" ca="1" si="338"/>
        <v>$K$1066</v>
      </c>
      <c r="AJ1677" s="8">
        <f t="shared" si="339"/>
        <v>1.6260162601626016E-3</v>
      </c>
      <c r="AK1677" s="7">
        <f t="shared" si="340"/>
        <v>-560</v>
      </c>
      <c r="AL1677" s="7" t="str">
        <f t="shared" ca="1" si="350"/>
        <v>b: C H ROBINSON | 6080335055</v>
      </c>
      <c r="AM1677" t="b">
        <f t="shared" si="341"/>
        <v>0</v>
      </c>
    </row>
    <row r="1678" spans="3:39" x14ac:dyDescent="0.3">
      <c r="C1678" s="1" t="s">
        <v>344</v>
      </c>
      <c r="D1678" s="1" t="s">
        <v>345</v>
      </c>
      <c r="E1678" s="1" t="s">
        <v>39</v>
      </c>
      <c r="F1678" s="1" t="s">
        <v>90</v>
      </c>
      <c r="G1678" s="1" t="s">
        <v>754</v>
      </c>
      <c r="H1678" s="1" t="s">
        <v>70</v>
      </c>
      <c r="I1678" s="1" t="s">
        <v>983</v>
      </c>
      <c r="J1678" t="str">
        <f>TRIM(CONCATENATE(wiz[[#This Row],[SHIPPER..................]],wiz[[#This Row],[ZIP2..]],wiz[[#This Row],[ZIP3..]]))</f>
        <v>b: SCHNEIDER LOGISTIC| 2911538344</v>
      </c>
      <c r="K1678" s="1">
        <v>1</v>
      </c>
      <c r="L1678" s="1">
        <v>0.9</v>
      </c>
      <c r="M1678" s="1">
        <v>0.28000000000000003</v>
      </c>
      <c r="N1678" s="1">
        <v>595</v>
      </c>
      <c r="O1678" s="1">
        <v>1.92</v>
      </c>
      <c r="P1678" s="1">
        <v>95</v>
      </c>
      <c r="Q1678" s="1">
        <v>0.3</v>
      </c>
      <c r="R1678" s="1">
        <v>-42</v>
      </c>
      <c r="S1678" s="1">
        <v>-55</v>
      </c>
      <c r="T1678" s="1">
        <v>-194</v>
      </c>
      <c r="U1678" s="1">
        <v>-329</v>
      </c>
      <c r="V1678" s="1">
        <v>-578</v>
      </c>
      <c r="W1678" s="1">
        <v>29706</v>
      </c>
      <c r="X1678" s="1">
        <v>29115</v>
      </c>
      <c r="Y1678" s="1">
        <v>38344</v>
      </c>
      <c r="Z1678" s="1">
        <v>0.96</v>
      </c>
      <c r="AA1678" s="6">
        <f t="shared" si="342"/>
        <v>78</v>
      </c>
      <c r="AB1678" s="6">
        <f t="shared" si="343"/>
        <v>-578</v>
      </c>
      <c r="AC1678" s="6">
        <f t="shared" si="344"/>
        <v>-21006</v>
      </c>
      <c r="AD1678" s="6">
        <f t="shared" si="345"/>
        <v>-269.30769230769232</v>
      </c>
      <c r="AE1678" s="7">
        <f t="shared" si="346"/>
        <v>-1249</v>
      </c>
      <c r="AF1678" t="str">
        <f t="shared" ca="1" si="347"/>
        <v>$V$1953</v>
      </c>
      <c r="AG1678" t="str">
        <f t="shared" ca="1" si="348"/>
        <v>$J$1953</v>
      </c>
      <c r="AH1678" t="str">
        <f t="shared" ca="1" si="349"/>
        <v>b: SCHNEIDER LOGISTIC| 3830119034</v>
      </c>
      <c r="AI1678" t="str">
        <f t="shared" ca="1" si="338"/>
        <v>$K$1953</v>
      </c>
      <c r="AJ1678" s="8">
        <f t="shared" si="339"/>
        <v>1.282051282051282E-2</v>
      </c>
      <c r="AK1678" s="7">
        <f t="shared" si="340"/>
        <v>-570</v>
      </c>
      <c r="AL1678" s="7" t="str">
        <f t="shared" ca="1" si="350"/>
        <v>LOWES MLXP VAN ONE WA| 3071947265</v>
      </c>
      <c r="AM1678" t="b">
        <f t="shared" si="341"/>
        <v>0</v>
      </c>
    </row>
    <row r="1679" spans="3:39" x14ac:dyDescent="0.3">
      <c r="C1679" s="1" t="s">
        <v>1616</v>
      </c>
      <c r="D1679" s="1" t="s">
        <v>1617</v>
      </c>
      <c r="E1679" s="1" t="s">
        <v>39</v>
      </c>
      <c r="F1679" s="1" t="s">
        <v>90</v>
      </c>
      <c r="G1679" s="1" t="s">
        <v>1611</v>
      </c>
      <c r="H1679" s="1" t="s">
        <v>70</v>
      </c>
      <c r="I1679" s="1" t="s">
        <v>887</v>
      </c>
      <c r="J1679" t="str">
        <f>TRIM(CONCATENATE(wiz[[#This Row],[SHIPPER..................]],wiz[[#This Row],[ZIP2..]],wiz[[#This Row],[ZIP3..]]))</f>
        <v>b: HARTT LOGISTICS | 2915037950</v>
      </c>
      <c r="K1679" s="1">
        <v>1</v>
      </c>
      <c r="L1679" s="1">
        <v>1.28</v>
      </c>
      <c r="M1679" s="1">
        <v>0.27</v>
      </c>
      <c r="N1679" s="1">
        <v>306</v>
      </c>
      <c r="O1679" s="1">
        <v>0.4</v>
      </c>
      <c r="P1679" s="1">
        <v>187</v>
      </c>
      <c r="Q1679" s="1">
        <v>0.4</v>
      </c>
      <c r="R1679" s="1">
        <v>-18</v>
      </c>
      <c r="S1679" s="1">
        <v>-167</v>
      </c>
      <c r="T1679" s="1">
        <v>103</v>
      </c>
      <c r="U1679" s="1">
        <v>-184</v>
      </c>
      <c r="V1679" s="1">
        <v>-248</v>
      </c>
      <c r="W1679" s="1">
        <v>28656</v>
      </c>
      <c r="X1679" s="1">
        <v>29150</v>
      </c>
      <c r="Y1679" s="1">
        <v>37950</v>
      </c>
      <c r="Z1679" s="1">
        <v>1.33</v>
      </c>
      <c r="AA1679" s="6">
        <f t="shared" si="342"/>
        <v>2</v>
      </c>
      <c r="AB1679" s="6">
        <f t="shared" si="343"/>
        <v>-248</v>
      </c>
      <c r="AC1679" s="6">
        <f t="shared" si="344"/>
        <v>-574</v>
      </c>
      <c r="AD1679" s="6">
        <f t="shared" si="345"/>
        <v>-287</v>
      </c>
      <c r="AE1679" s="7">
        <f t="shared" si="346"/>
        <v>-326</v>
      </c>
      <c r="AF1679" t="str">
        <f t="shared" ca="1" si="347"/>
        <v>$V$1665</v>
      </c>
      <c r="AG1679" t="str">
        <f t="shared" ca="1" si="348"/>
        <v>$J$1665</v>
      </c>
      <c r="AH1679" t="str">
        <f t="shared" ca="1" si="349"/>
        <v>b: HARTT LOGISTICS | 2915040201</v>
      </c>
      <c r="AI1679" t="str">
        <f t="shared" ca="1" si="338"/>
        <v>$K$1665</v>
      </c>
      <c r="AJ1679" s="8">
        <f t="shared" si="339"/>
        <v>0.5</v>
      </c>
      <c r="AK1679" s="7">
        <f t="shared" si="340"/>
        <v>-326</v>
      </c>
      <c r="AL1679" s="7" t="str">
        <f t="shared" ca="1" si="350"/>
        <v>b: HARTT LOGISTICS | 2915040201</v>
      </c>
      <c r="AM1679" t="b">
        <f t="shared" si="341"/>
        <v>0</v>
      </c>
    </row>
    <row r="1680" spans="3:39" x14ac:dyDescent="0.3">
      <c r="C1680" s="1" t="s">
        <v>279</v>
      </c>
      <c r="D1680" s="1" t="s">
        <v>280</v>
      </c>
      <c r="E1680" s="1" t="s">
        <v>39</v>
      </c>
      <c r="F1680" s="1" t="s">
        <v>90</v>
      </c>
      <c r="G1680" s="1" t="s">
        <v>395</v>
      </c>
      <c r="H1680" s="1" t="s">
        <v>70</v>
      </c>
      <c r="I1680" s="1" t="s">
        <v>1186</v>
      </c>
      <c r="J1680" t="str">
        <f>TRIM(CONCATENATE(wiz[[#This Row],[SHIPPER..................]],wiz[[#This Row],[ZIP2..]],wiz[[#This Row],[ZIP3..]]))</f>
        <v>b: NOLAN TRANSPORTATI| 2920137354</v>
      </c>
      <c r="K1680" s="1">
        <v>1</v>
      </c>
      <c r="L1680" s="1">
        <v>1.25</v>
      </c>
      <c r="M1680" s="1">
        <v>0.27</v>
      </c>
      <c r="N1680" s="1">
        <v>312</v>
      </c>
      <c r="O1680" s="1">
        <v>0.88</v>
      </c>
      <c r="P1680" s="1">
        <v>102</v>
      </c>
      <c r="Q1680" s="1">
        <v>0.35</v>
      </c>
      <c r="R1680" s="1">
        <v>-19</v>
      </c>
      <c r="S1680" s="1">
        <v>-124</v>
      </c>
      <c r="T1680" s="1">
        <v>-11</v>
      </c>
      <c r="U1680" s="1">
        <v>-191</v>
      </c>
      <c r="V1680" s="1">
        <v>-326</v>
      </c>
      <c r="W1680" s="1">
        <v>29330</v>
      </c>
      <c r="X1680" s="1">
        <v>29201</v>
      </c>
      <c r="Y1680" s="1">
        <v>37354</v>
      </c>
      <c r="Z1680" s="1">
        <v>1.3</v>
      </c>
      <c r="AA1680" s="6">
        <f t="shared" si="342"/>
        <v>15</v>
      </c>
      <c r="AB1680" s="6">
        <f t="shared" si="343"/>
        <v>-326</v>
      </c>
      <c r="AC1680" s="6">
        <f t="shared" si="344"/>
        <v>23</v>
      </c>
      <c r="AD1680" s="6">
        <f t="shared" si="345"/>
        <v>1.5333333333333334</v>
      </c>
      <c r="AE1680" s="7">
        <f t="shared" si="346"/>
        <v>-326</v>
      </c>
      <c r="AF1680" t="str">
        <f t="shared" ca="1" si="347"/>
        <v>$V$1665</v>
      </c>
      <c r="AG1680" t="str">
        <f t="shared" ca="1" si="348"/>
        <v>$J$1665</v>
      </c>
      <c r="AH1680" t="str">
        <f t="shared" ca="1" si="349"/>
        <v>b: HARTT LOGISTICS | 2915040201</v>
      </c>
      <c r="AI1680" t="str">
        <f t="shared" ca="1" si="338"/>
        <v>$K$1665</v>
      </c>
      <c r="AJ1680" s="8">
        <f t="shared" si="339"/>
        <v>6.6666666666666666E-2</v>
      </c>
      <c r="AK1680" s="7">
        <f t="shared" si="340"/>
        <v>-326</v>
      </c>
      <c r="AL1680" s="7" t="str">
        <f t="shared" ca="1" si="350"/>
        <v>b: HARTT LOGISTICS | 2915040201</v>
      </c>
      <c r="AM1680" t="str">
        <f t="shared" si="341"/>
        <v>b: NOLAN TRANSPORTATI| 2920137354</v>
      </c>
    </row>
    <row r="1681" spans="3:39" x14ac:dyDescent="0.3">
      <c r="C1681" s="1" t="s">
        <v>37</v>
      </c>
      <c r="D1681" s="1" t="s">
        <v>38</v>
      </c>
      <c r="E1681" s="1" t="s">
        <v>39</v>
      </c>
      <c r="F1681" s="1" t="s">
        <v>90</v>
      </c>
      <c r="G1681" s="1" t="s">
        <v>1610</v>
      </c>
      <c r="H1681" s="1" t="s">
        <v>70</v>
      </c>
      <c r="I1681" s="1" t="s">
        <v>75</v>
      </c>
      <c r="J1681" t="str">
        <f>TRIM(CONCATENATE(wiz[[#This Row],[SHIPPER..................]],wiz[[#This Row],[ZIP2..]],wiz[[#This Row],[ZIP3..]]))</f>
        <v>b: C H ROBINSON | 2901638101</v>
      </c>
      <c r="K1681" s="1">
        <v>1</v>
      </c>
      <c r="L1681" s="1">
        <v>0.85</v>
      </c>
      <c r="M1681" s="1">
        <v>0.28000000000000003</v>
      </c>
      <c r="N1681" s="1">
        <v>605</v>
      </c>
      <c r="O1681" s="1">
        <v>1.21</v>
      </c>
      <c r="P1681" s="1">
        <v>68</v>
      </c>
      <c r="Q1681" s="1">
        <v>0.3</v>
      </c>
      <c r="R1681" s="1">
        <v>-42</v>
      </c>
      <c r="S1681" s="1">
        <v>-52</v>
      </c>
      <c r="T1681" s="1">
        <v>1</v>
      </c>
      <c r="U1681" s="1">
        <v>-246</v>
      </c>
      <c r="V1681" s="1">
        <v>-297</v>
      </c>
      <c r="W1681" s="1">
        <v>29801</v>
      </c>
      <c r="X1681" s="1">
        <v>29016</v>
      </c>
      <c r="Y1681" s="1">
        <v>38101</v>
      </c>
      <c r="Z1681" s="1">
        <v>0.91</v>
      </c>
      <c r="AA1681" s="6">
        <f t="shared" si="342"/>
        <v>615</v>
      </c>
      <c r="AB1681" s="6">
        <f t="shared" si="343"/>
        <v>-297</v>
      </c>
      <c r="AC1681" s="6">
        <f t="shared" si="344"/>
        <v>-122022</v>
      </c>
      <c r="AD1681" s="6">
        <f t="shared" si="345"/>
        <v>-198.40975609756097</v>
      </c>
      <c r="AE1681" s="7">
        <f t="shared" si="346"/>
        <v>-1118</v>
      </c>
      <c r="AF1681" t="str">
        <f t="shared" ca="1" si="347"/>
        <v>$V$1066</v>
      </c>
      <c r="AG1681" t="str">
        <f t="shared" ca="1" si="348"/>
        <v>$J$1066</v>
      </c>
      <c r="AH1681" t="str">
        <f t="shared" ca="1" si="349"/>
        <v>b: C H ROBINSON | 2736036101</v>
      </c>
      <c r="AI1681" t="str">
        <f t="shared" ca="1" si="338"/>
        <v>$K$1066</v>
      </c>
      <c r="AJ1681" s="8">
        <f t="shared" si="339"/>
        <v>1.6260162601626016E-3</v>
      </c>
      <c r="AK1681" s="7">
        <f t="shared" si="340"/>
        <v>-560</v>
      </c>
      <c r="AL1681" s="7" t="str">
        <f t="shared" ca="1" si="350"/>
        <v>b: C H ROBINSON | 6080335055</v>
      </c>
      <c r="AM1681" t="b">
        <f t="shared" si="341"/>
        <v>0</v>
      </c>
    </row>
    <row r="1682" spans="3:39" x14ac:dyDescent="0.3">
      <c r="C1682" s="1" t="s">
        <v>37</v>
      </c>
      <c r="D1682" s="1" t="s">
        <v>38</v>
      </c>
      <c r="E1682" s="1" t="s">
        <v>39</v>
      </c>
      <c r="F1682" s="1" t="s">
        <v>90</v>
      </c>
      <c r="G1682" s="1" t="s">
        <v>1611</v>
      </c>
      <c r="H1682" s="1" t="s">
        <v>70</v>
      </c>
      <c r="I1682" s="1" t="s">
        <v>75</v>
      </c>
      <c r="J1682" t="str">
        <f>TRIM(CONCATENATE(wiz[[#This Row],[SHIPPER..................]],wiz[[#This Row],[ZIP2..]],wiz[[#This Row],[ZIP3..]]))</f>
        <v>b: C H ROBINSON | 2915038101</v>
      </c>
      <c r="K1682" s="1">
        <v>1</v>
      </c>
      <c r="L1682" s="1">
        <v>0.98</v>
      </c>
      <c r="M1682" s="1">
        <v>0.27</v>
      </c>
      <c r="N1682" s="1">
        <v>641</v>
      </c>
      <c r="O1682" s="1">
        <v>1.21</v>
      </c>
      <c r="P1682" s="1">
        <v>85</v>
      </c>
      <c r="Q1682" s="1">
        <v>0.3</v>
      </c>
      <c r="R1682" s="1">
        <v>-39</v>
      </c>
      <c r="S1682" s="1">
        <v>-42</v>
      </c>
      <c r="T1682" s="1">
        <v>1</v>
      </c>
      <c r="U1682" s="1">
        <v>-173</v>
      </c>
      <c r="V1682" s="1">
        <v>-214</v>
      </c>
      <c r="W1682" s="1">
        <v>29706</v>
      </c>
      <c r="X1682" s="1">
        <v>29150</v>
      </c>
      <c r="Y1682" s="1">
        <v>38101</v>
      </c>
      <c r="Z1682" s="1">
        <v>1.03</v>
      </c>
      <c r="AA1682" s="6">
        <f t="shared" si="342"/>
        <v>615</v>
      </c>
      <c r="AB1682" s="6">
        <f t="shared" si="343"/>
        <v>-214</v>
      </c>
      <c r="AC1682" s="6">
        <f t="shared" si="344"/>
        <v>-122022</v>
      </c>
      <c r="AD1682" s="6">
        <f t="shared" si="345"/>
        <v>-198.40975609756097</v>
      </c>
      <c r="AE1682" s="7">
        <f t="shared" si="346"/>
        <v>-1118</v>
      </c>
      <c r="AF1682" t="str">
        <f t="shared" ca="1" si="347"/>
        <v>$V$1066</v>
      </c>
      <c r="AG1682" t="str">
        <f t="shared" ca="1" si="348"/>
        <v>$J$1066</v>
      </c>
      <c r="AH1682" t="str">
        <f t="shared" ca="1" si="349"/>
        <v>b: C H ROBINSON | 2736036101</v>
      </c>
      <c r="AI1682" t="str">
        <f t="shared" ca="1" si="338"/>
        <v>$K$1066</v>
      </c>
      <c r="AJ1682" s="8">
        <f t="shared" si="339"/>
        <v>1.6260162601626016E-3</v>
      </c>
      <c r="AK1682" s="7">
        <f t="shared" si="340"/>
        <v>-560</v>
      </c>
      <c r="AL1682" s="7" t="str">
        <f t="shared" ca="1" si="350"/>
        <v>b: C H ROBINSON | 6080335055</v>
      </c>
      <c r="AM1682" t="b">
        <f t="shared" si="341"/>
        <v>0</v>
      </c>
    </row>
    <row r="1683" spans="3:39" x14ac:dyDescent="0.3">
      <c r="C1683" s="1" t="s">
        <v>199</v>
      </c>
      <c r="D1683" s="1" t="s">
        <v>200</v>
      </c>
      <c r="E1683" s="1" t="s">
        <v>39</v>
      </c>
      <c r="F1683" s="1" t="s">
        <v>90</v>
      </c>
      <c r="G1683" s="1" t="s">
        <v>1624</v>
      </c>
      <c r="H1683" s="1" t="s">
        <v>70</v>
      </c>
      <c r="I1683" s="1" t="s">
        <v>611</v>
      </c>
      <c r="J1683" t="str">
        <f>TRIM(CONCATENATE(wiz[[#This Row],[SHIPPER..................]],wiz[[#This Row],[ZIP2..]],wiz[[#This Row],[ZIP3..]]))</f>
        <v>b: TITAN TRANSFER LOG| 2905937127</v>
      </c>
      <c r="K1683" s="1">
        <v>1</v>
      </c>
      <c r="L1683" s="1">
        <v>1.44</v>
      </c>
      <c r="M1683" s="1">
        <v>0.28000000000000003</v>
      </c>
      <c r="N1683" s="1">
        <v>493</v>
      </c>
      <c r="O1683" s="1">
        <v>0.97</v>
      </c>
      <c r="P1683" s="1">
        <v>91</v>
      </c>
      <c r="Q1683" s="1">
        <v>0.3</v>
      </c>
      <c r="R1683" s="1">
        <v>-35</v>
      </c>
      <c r="S1683" s="1">
        <v>-81</v>
      </c>
      <c r="T1683" s="1">
        <v>-1</v>
      </c>
      <c r="U1683" s="1">
        <v>-71</v>
      </c>
      <c r="V1683" s="1">
        <v>-153</v>
      </c>
      <c r="W1683" s="1">
        <v>29829</v>
      </c>
      <c r="X1683" s="1">
        <v>29059</v>
      </c>
      <c r="Y1683" s="1">
        <v>37127</v>
      </c>
      <c r="Z1683" s="1">
        <v>1.5</v>
      </c>
      <c r="AA1683" s="6">
        <f t="shared" si="342"/>
        <v>7</v>
      </c>
      <c r="AB1683" s="6">
        <f t="shared" si="343"/>
        <v>-153</v>
      </c>
      <c r="AC1683" s="6">
        <f t="shared" si="344"/>
        <v>-1181</v>
      </c>
      <c r="AD1683" s="6">
        <f t="shared" si="345"/>
        <v>-168.71428571428572</v>
      </c>
      <c r="AE1683" s="7">
        <f t="shared" si="346"/>
        <v>-458</v>
      </c>
      <c r="AF1683" t="str">
        <f t="shared" ca="1" si="347"/>
        <v>$V$68</v>
      </c>
      <c r="AG1683" t="str">
        <f t="shared" ca="1" si="348"/>
        <v>$J$68</v>
      </c>
      <c r="AH1683" t="str">
        <f t="shared" ca="1" si="349"/>
        <v>b: TITAN TRANSFER LOG| 3686737201</v>
      </c>
      <c r="AI1683" t="str">
        <f t="shared" ca="1" si="338"/>
        <v>$K$68</v>
      </c>
      <c r="AJ1683" s="8">
        <f t="shared" si="339"/>
        <v>0.14285714285714285</v>
      </c>
      <c r="AK1683" s="7">
        <f t="shared" si="340"/>
        <v>-458</v>
      </c>
      <c r="AL1683" s="7" t="str">
        <f t="shared" ca="1" si="350"/>
        <v>b: TITAN TRANSFER LOG| 3686737201</v>
      </c>
      <c r="AM1683" t="b">
        <f t="shared" si="341"/>
        <v>0</v>
      </c>
    </row>
    <row r="1684" spans="3:39" x14ac:dyDescent="0.3">
      <c r="C1684" s="1" t="s">
        <v>37</v>
      </c>
      <c r="D1684" s="1" t="s">
        <v>38</v>
      </c>
      <c r="E1684" s="1" t="s">
        <v>39</v>
      </c>
      <c r="F1684" s="1" t="s">
        <v>90</v>
      </c>
      <c r="G1684" s="1" t="s">
        <v>126</v>
      </c>
      <c r="H1684" s="1" t="s">
        <v>87</v>
      </c>
      <c r="I1684" s="1" t="s">
        <v>1596</v>
      </c>
      <c r="J1684" t="str">
        <f>TRIM(CONCATENATE(wiz[[#This Row],[SHIPPER..................]],wiz[[#This Row],[ZIP2..]],wiz[[#This Row],[ZIP3..]]))</f>
        <v>b: C H ROBINSON | 2972844092</v>
      </c>
      <c r="K1684" s="1">
        <v>1</v>
      </c>
      <c r="L1684" s="1">
        <v>1.1299999999999999</v>
      </c>
      <c r="M1684" s="1">
        <v>0.28000000000000003</v>
      </c>
      <c r="N1684" s="1">
        <v>565</v>
      </c>
      <c r="O1684" s="1">
        <v>1.08</v>
      </c>
      <c r="P1684" s="1">
        <v>52</v>
      </c>
      <c r="Q1684" s="1">
        <v>0.3</v>
      </c>
      <c r="R1684" s="1">
        <v>1</v>
      </c>
      <c r="S1684" s="1">
        <v>150</v>
      </c>
      <c r="T1684" s="1">
        <v>5</v>
      </c>
      <c r="U1684" s="1">
        <v>-362</v>
      </c>
      <c r="V1684" s="1">
        <v>-207</v>
      </c>
      <c r="W1684" s="1">
        <v>29706</v>
      </c>
      <c r="X1684" s="1">
        <v>29728</v>
      </c>
      <c r="Y1684" s="1">
        <v>44092</v>
      </c>
      <c r="Z1684" s="1">
        <v>1.19</v>
      </c>
      <c r="AA1684" s="6">
        <f t="shared" si="342"/>
        <v>615</v>
      </c>
      <c r="AB1684" s="6">
        <f t="shared" si="343"/>
        <v>-207</v>
      </c>
      <c r="AC1684" s="6">
        <f t="shared" si="344"/>
        <v>-122022</v>
      </c>
      <c r="AD1684" s="6">
        <f t="shared" si="345"/>
        <v>-198.40975609756097</v>
      </c>
      <c r="AE1684" s="7">
        <f t="shared" si="346"/>
        <v>-1118</v>
      </c>
      <c r="AF1684" t="str">
        <f t="shared" ca="1" si="347"/>
        <v>$V$1066</v>
      </c>
      <c r="AG1684" t="str">
        <f t="shared" ca="1" si="348"/>
        <v>$J$1066</v>
      </c>
      <c r="AH1684" t="str">
        <f t="shared" ca="1" si="349"/>
        <v>b: C H ROBINSON | 2736036101</v>
      </c>
      <c r="AI1684" t="str">
        <f t="shared" ca="1" si="338"/>
        <v>$K$1066</v>
      </c>
      <c r="AJ1684" s="8">
        <f t="shared" si="339"/>
        <v>1.6260162601626016E-3</v>
      </c>
      <c r="AK1684" s="7">
        <f t="shared" si="340"/>
        <v>-560</v>
      </c>
      <c r="AL1684" s="7" t="str">
        <f t="shared" ca="1" si="350"/>
        <v>b: C H ROBINSON | 6080335055</v>
      </c>
      <c r="AM1684" t="b">
        <f t="shared" si="341"/>
        <v>0</v>
      </c>
    </row>
    <row r="1685" spans="3:39" x14ac:dyDescent="0.3">
      <c r="C1685" s="1" t="s">
        <v>37</v>
      </c>
      <c r="D1685" s="1" t="s">
        <v>38</v>
      </c>
      <c r="E1685" s="1" t="s">
        <v>39</v>
      </c>
      <c r="F1685" s="1" t="s">
        <v>90</v>
      </c>
      <c r="G1685" s="1" t="s">
        <v>1625</v>
      </c>
      <c r="H1685" s="1" t="s">
        <v>87</v>
      </c>
      <c r="I1685" s="1" t="s">
        <v>213</v>
      </c>
      <c r="J1685" t="str">
        <f>TRIM(CONCATENATE(wiz[[#This Row],[SHIPPER..................]],wiz[[#This Row],[ZIP2..]],wiz[[#This Row],[ZIP3..]]))</f>
        <v>b: C H ROBINSON | 2955645801</v>
      </c>
      <c r="K1685" s="1">
        <v>2</v>
      </c>
      <c r="L1685" s="1">
        <v>1.06</v>
      </c>
      <c r="M1685" s="1">
        <v>0.28000000000000003</v>
      </c>
      <c r="N1685" s="1">
        <v>673</v>
      </c>
      <c r="O1685" s="1">
        <v>1.44</v>
      </c>
      <c r="P1685" s="1">
        <v>77</v>
      </c>
      <c r="Q1685" s="1">
        <v>0.3</v>
      </c>
      <c r="R1685" s="1">
        <v>-6</v>
      </c>
      <c r="S1685" s="1">
        <v>-58</v>
      </c>
      <c r="T1685" s="1">
        <v>-12</v>
      </c>
      <c r="U1685" s="1">
        <v>-501</v>
      </c>
      <c r="V1685" s="1">
        <v>-571</v>
      </c>
      <c r="W1685" s="1">
        <v>29512</v>
      </c>
      <c r="X1685" s="1">
        <v>29556</v>
      </c>
      <c r="Y1685" s="1">
        <v>45801</v>
      </c>
      <c r="Z1685" s="1">
        <v>1.1200000000000001</v>
      </c>
      <c r="AA1685" s="6">
        <f t="shared" si="342"/>
        <v>615</v>
      </c>
      <c r="AB1685" s="6">
        <f t="shared" si="343"/>
        <v>-1142</v>
      </c>
      <c r="AC1685" s="6">
        <f t="shared" si="344"/>
        <v>-122022</v>
      </c>
      <c r="AD1685" s="6">
        <f t="shared" si="345"/>
        <v>-198.40975609756097</v>
      </c>
      <c r="AE1685" s="7">
        <f t="shared" si="346"/>
        <v>-1118</v>
      </c>
      <c r="AF1685" t="str">
        <f t="shared" ca="1" si="347"/>
        <v>$V$1066</v>
      </c>
      <c r="AG1685" t="str">
        <f t="shared" ca="1" si="348"/>
        <v>$J$1066</v>
      </c>
      <c r="AH1685" t="str">
        <f t="shared" ca="1" si="349"/>
        <v>b: C H ROBINSON | 2736036101</v>
      </c>
      <c r="AI1685" t="str">
        <f t="shared" ca="1" si="338"/>
        <v>$K$1066</v>
      </c>
      <c r="AJ1685" s="8">
        <f t="shared" si="339"/>
        <v>3.2520325203252032E-3</v>
      </c>
      <c r="AK1685" s="7">
        <f t="shared" si="340"/>
        <v>-560</v>
      </c>
      <c r="AL1685" s="7" t="str">
        <f t="shared" ca="1" si="350"/>
        <v>b: C H ROBINSON | 6080335055</v>
      </c>
      <c r="AM1685" t="b">
        <f t="shared" si="341"/>
        <v>0</v>
      </c>
    </row>
    <row r="1686" spans="3:39" x14ac:dyDescent="0.3">
      <c r="C1686" s="1" t="s">
        <v>1626</v>
      </c>
      <c r="D1686" s="1" t="s">
        <v>1627</v>
      </c>
      <c r="E1686" s="1" t="s">
        <v>39</v>
      </c>
      <c r="F1686" s="1" t="s">
        <v>90</v>
      </c>
      <c r="G1686" s="1" t="s">
        <v>126</v>
      </c>
      <c r="H1686" s="1" t="s">
        <v>87</v>
      </c>
      <c r="I1686" s="1" t="s">
        <v>298</v>
      </c>
      <c r="J1686" t="str">
        <f>TRIM(CONCATENATE(wiz[[#This Row],[SHIPPER..................]],wiz[[#This Row],[ZIP2..]],wiz[[#This Row],[ZIP3..]]))</f>
        <v>b: CAVALRY LOGISTICS | 2972843701</v>
      </c>
      <c r="K1686" s="1">
        <v>1</v>
      </c>
      <c r="L1686" s="1">
        <v>1.31</v>
      </c>
      <c r="M1686" s="1">
        <v>0.27</v>
      </c>
      <c r="N1686" s="1">
        <v>466</v>
      </c>
      <c r="O1686" s="1">
        <v>1.67</v>
      </c>
      <c r="P1686" s="1">
        <v>52</v>
      </c>
      <c r="Q1686" s="1">
        <v>0.3</v>
      </c>
      <c r="R1686" s="1">
        <v>13</v>
      </c>
      <c r="S1686" s="1">
        <v>150</v>
      </c>
      <c r="T1686" s="1">
        <v>-167</v>
      </c>
      <c r="U1686" s="1">
        <v>-238</v>
      </c>
      <c r="V1686" s="1">
        <v>-255</v>
      </c>
      <c r="W1686" s="1">
        <v>29706</v>
      </c>
      <c r="X1686" s="1">
        <v>29728</v>
      </c>
      <c r="Y1686" s="1">
        <v>43701</v>
      </c>
      <c r="Z1686" s="1">
        <v>1.36</v>
      </c>
      <c r="AA1686" s="6">
        <f t="shared" si="342"/>
        <v>1</v>
      </c>
      <c r="AB1686" s="6">
        <f t="shared" si="343"/>
        <v>-255</v>
      </c>
      <c r="AC1686" s="6">
        <f t="shared" si="344"/>
        <v>-255</v>
      </c>
      <c r="AD1686" s="6">
        <f t="shared" si="345"/>
        <v>-255</v>
      </c>
      <c r="AE1686" s="7">
        <f t="shared" si="346"/>
        <v>-255</v>
      </c>
      <c r="AF1686" t="str">
        <f t="shared" ca="1" si="347"/>
        <v>$V$1395</v>
      </c>
      <c r="AG1686" t="str">
        <f t="shared" ca="1" si="348"/>
        <v>$J$1395</v>
      </c>
      <c r="AH1686" t="str">
        <f t="shared" ca="1" si="349"/>
        <v>OWENS CORNING FIBERGL| 4302537201</v>
      </c>
      <c r="AI1686" t="str">
        <f t="shared" ca="1" si="338"/>
        <v>$K$1395</v>
      </c>
      <c r="AJ1686" s="8">
        <f t="shared" si="339"/>
        <v>1</v>
      </c>
      <c r="AK1686" s="7">
        <f t="shared" si="340"/>
        <v>-255</v>
      </c>
      <c r="AL1686" s="7" t="str">
        <f t="shared" ca="1" si="350"/>
        <v>OWENS CORNING FIBERGL| 4302537201</v>
      </c>
      <c r="AM1686" t="str">
        <f t="shared" si="341"/>
        <v>b: CAVALRY LOGISTICS | 2972843701</v>
      </c>
    </row>
    <row r="1687" spans="3:39" x14ac:dyDescent="0.3">
      <c r="C1687" s="1" t="s">
        <v>593</v>
      </c>
      <c r="D1687" s="1" t="s">
        <v>594</v>
      </c>
      <c r="E1687" s="1" t="s">
        <v>39</v>
      </c>
      <c r="F1687" s="1" t="s">
        <v>90</v>
      </c>
      <c r="G1687" s="1" t="s">
        <v>1628</v>
      </c>
      <c r="H1687" s="1" t="s">
        <v>70</v>
      </c>
      <c r="I1687" s="1" t="s">
        <v>71</v>
      </c>
      <c r="J1687" t="str">
        <f>TRIM(CONCATENATE(wiz[[#This Row],[SHIPPER..................]],wiz[[#This Row],[ZIP2..]],wiz[[#This Row],[ZIP3..]]))</f>
        <v>STANLEY BLACK AND DEC| 2952038301</v>
      </c>
      <c r="K1687" s="1">
        <v>249</v>
      </c>
      <c r="L1687" s="1">
        <v>1.45</v>
      </c>
      <c r="M1687" s="1">
        <v>0.21</v>
      </c>
      <c r="N1687" s="1">
        <v>610</v>
      </c>
      <c r="O1687" s="1">
        <v>1.1399999999999999</v>
      </c>
      <c r="P1687" s="1">
        <v>107</v>
      </c>
      <c r="Q1687" s="1">
        <v>0.33</v>
      </c>
      <c r="R1687" s="1">
        <v>21</v>
      </c>
      <c r="S1687" s="1">
        <v>65</v>
      </c>
      <c r="T1687" s="1">
        <v>17</v>
      </c>
      <c r="U1687" s="1">
        <v>29</v>
      </c>
      <c r="V1687" s="1">
        <v>111</v>
      </c>
      <c r="W1687" s="1">
        <v>28201</v>
      </c>
      <c r="X1687" s="1">
        <v>29520</v>
      </c>
      <c r="Y1687" s="1">
        <v>38301</v>
      </c>
      <c r="Z1687" s="1">
        <v>1.44</v>
      </c>
      <c r="AA1687" s="6">
        <f t="shared" si="342"/>
        <v>394</v>
      </c>
      <c r="AB1687" s="6">
        <f t="shared" si="343"/>
        <v>27639</v>
      </c>
      <c r="AC1687" s="6">
        <f t="shared" si="344"/>
        <v>43893</v>
      </c>
      <c r="AD1687" s="6">
        <f t="shared" si="345"/>
        <v>111.40355329949239</v>
      </c>
      <c r="AE1687" s="7">
        <f t="shared" si="346"/>
        <v>-579</v>
      </c>
      <c r="AF1687" t="str">
        <f t="shared" ca="1" si="347"/>
        <v>$V$1983</v>
      </c>
      <c r="AG1687" t="str">
        <f t="shared" ca="1" si="348"/>
        <v>$J$1983</v>
      </c>
      <c r="AH1687" t="str">
        <f t="shared" ca="1" si="349"/>
        <v>STANLEY BLACK AND DEC| 3830176039</v>
      </c>
      <c r="AI1687" t="str">
        <f t="shared" ca="1" si="338"/>
        <v>$K$1983</v>
      </c>
      <c r="AJ1687" s="8">
        <f t="shared" si="339"/>
        <v>0.63197969543147203</v>
      </c>
      <c r="AK1687" s="7">
        <f t="shared" si="340"/>
        <v>111</v>
      </c>
      <c r="AL1687" s="7" t="str">
        <f t="shared" ca="1" si="350"/>
        <v>J M SMUCKER COMPANY | 3008345201</v>
      </c>
      <c r="AM1687" t="str">
        <f t="shared" si="341"/>
        <v>STANLEY BLACK AND DEC| 2952038301</v>
      </c>
    </row>
    <row r="1688" spans="3:39" x14ac:dyDescent="0.3">
      <c r="C1688" s="1" t="s">
        <v>765</v>
      </c>
      <c r="D1688" s="1" t="s">
        <v>766</v>
      </c>
      <c r="E1688" s="1" t="s">
        <v>39</v>
      </c>
      <c r="F1688" s="1" t="s">
        <v>90</v>
      </c>
      <c r="G1688" s="1" t="s">
        <v>1444</v>
      </c>
      <c r="H1688" s="1" t="s">
        <v>70</v>
      </c>
      <c r="I1688" s="1" t="s">
        <v>578</v>
      </c>
      <c r="J1688" t="str">
        <f>TRIM(CONCATENATE(wiz[[#This Row],[SHIPPER..................]],wiz[[#This Row],[ZIP2..]],wiz[[#This Row],[ZIP3..]]))</f>
        <v>NISSAN NORTH AMERICA | 2953637121</v>
      </c>
      <c r="K1688" s="1">
        <v>2</v>
      </c>
      <c r="L1688" s="1">
        <v>1.72</v>
      </c>
      <c r="M1688" s="1">
        <v>0.15</v>
      </c>
      <c r="N1688" s="1">
        <v>529</v>
      </c>
      <c r="O1688" s="1">
        <v>0.96</v>
      </c>
      <c r="P1688" s="1">
        <v>109</v>
      </c>
      <c r="Q1688" s="1">
        <v>0.35</v>
      </c>
      <c r="R1688" s="1">
        <v>31</v>
      </c>
      <c r="S1688" s="1">
        <v>104</v>
      </c>
      <c r="T1688" s="1">
        <v>20</v>
      </c>
      <c r="U1688" s="1">
        <v>-113</v>
      </c>
      <c r="V1688" s="1">
        <v>11</v>
      </c>
      <c r="W1688" s="1">
        <v>28301</v>
      </c>
      <c r="X1688" s="1">
        <v>29536</v>
      </c>
      <c r="Y1688" s="1">
        <v>37121</v>
      </c>
      <c r="Z1688" s="1">
        <v>1.65</v>
      </c>
      <c r="AA1688" s="6">
        <f t="shared" si="342"/>
        <v>9</v>
      </c>
      <c r="AB1688" s="6">
        <f t="shared" si="343"/>
        <v>22</v>
      </c>
      <c r="AC1688" s="6">
        <f t="shared" si="344"/>
        <v>25</v>
      </c>
      <c r="AD1688" s="6">
        <f t="shared" si="345"/>
        <v>2.7777777777777777</v>
      </c>
      <c r="AE1688" s="7">
        <f t="shared" si="346"/>
        <v>-206</v>
      </c>
      <c r="AF1688" t="str">
        <f t="shared" ca="1" si="347"/>
        <v>$V$225</v>
      </c>
      <c r="AG1688" t="str">
        <f t="shared" ca="1" si="348"/>
        <v>$J$225</v>
      </c>
      <c r="AH1688" t="str">
        <f t="shared" ca="1" si="349"/>
        <v>b: BLUE GRACE LOGISTI| 3021340351</v>
      </c>
      <c r="AI1688" t="str">
        <f t="shared" ca="1" si="338"/>
        <v>$K$225</v>
      </c>
      <c r="AJ1688" s="8">
        <f t="shared" si="339"/>
        <v>0.22222222222222221</v>
      </c>
      <c r="AK1688" s="7">
        <f t="shared" si="340"/>
        <v>-206</v>
      </c>
      <c r="AL1688" s="7" t="str">
        <f t="shared" ca="1" si="350"/>
        <v>b: BLUE GRACE LOGISTI| 3021340351</v>
      </c>
      <c r="AM1688" t="b">
        <f t="shared" si="341"/>
        <v>0</v>
      </c>
    </row>
    <row r="1689" spans="3:39" x14ac:dyDescent="0.3">
      <c r="C1689" s="1" t="s">
        <v>344</v>
      </c>
      <c r="D1689" s="1" t="s">
        <v>345</v>
      </c>
      <c r="E1689" s="1" t="s">
        <v>39</v>
      </c>
      <c r="F1689" s="1" t="s">
        <v>90</v>
      </c>
      <c r="G1689" s="1" t="s">
        <v>1629</v>
      </c>
      <c r="H1689" s="1" t="s">
        <v>268</v>
      </c>
      <c r="I1689" s="1" t="s">
        <v>1630</v>
      </c>
      <c r="J1689" t="str">
        <f>TRIM(CONCATENATE(wiz[[#This Row],[SHIPPER..................]],wiz[[#This Row],[ZIP2..]],wiz[[#This Row],[ZIP3..]]))</f>
        <v>b: SCHNEIDER LOGISTIC| 2956025015</v>
      </c>
      <c r="K1689" s="1">
        <v>1</v>
      </c>
      <c r="L1689" s="1">
        <v>1.29</v>
      </c>
      <c r="M1689" s="1">
        <v>0.28000000000000003</v>
      </c>
      <c r="N1689" s="1">
        <v>382</v>
      </c>
      <c r="O1689" s="1">
        <v>0.75</v>
      </c>
      <c r="P1689" s="1">
        <v>132</v>
      </c>
      <c r="Q1689" s="1">
        <v>0.35</v>
      </c>
      <c r="R1689" s="1">
        <v>15</v>
      </c>
      <c r="S1689" s="1">
        <v>10</v>
      </c>
      <c r="T1689" s="1">
        <v>5</v>
      </c>
      <c r="U1689" s="1">
        <v>-502</v>
      </c>
      <c r="V1689" s="1">
        <v>-487</v>
      </c>
      <c r="W1689" s="1">
        <v>29801</v>
      </c>
      <c r="X1689" s="1">
        <v>29560</v>
      </c>
      <c r="Y1689" s="1">
        <v>25015</v>
      </c>
      <c r="Z1689" s="1">
        <v>1.35</v>
      </c>
      <c r="AA1689" s="6">
        <f t="shared" si="342"/>
        <v>78</v>
      </c>
      <c r="AB1689" s="6">
        <f t="shared" si="343"/>
        <v>-487</v>
      </c>
      <c r="AC1689" s="6">
        <f t="shared" si="344"/>
        <v>-21006</v>
      </c>
      <c r="AD1689" s="6">
        <f t="shared" si="345"/>
        <v>-269.30769230769232</v>
      </c>
      <c r="AE1689" s="7">
        <f t="shared" si="346"/>
        <v>-1249</v>
      </c>
      <c r="AF1689" t="str">
        <f t="shared" ca="1" si="347"/>
        <v>$V$1953</v>
      </c>
      <c r="AG1689" t="str">
        <f t="shared" ca="1" si="348"/>
        <v>$J$1953</v>
      </c>
      <c r="AH1689" t="str">
        <f t="shared" ca="1" si="349"/>
        <v>b: SCHNEIDER LOGISTIC| 3830119034</v>
      </c>
      <c r="AI1689" t="str">
        <f t="shared" ca="1" si="338"/>
        <v>$K$1953</v>
      </c>
      <c r="AJ1689" s="8">
        <f t="shared" si="339"/>
        <v>1.282051282051282E-2</v>
      </c>
      <c r="AK1689" s="7">
        <f t="shared" si="340"/>
        <v>-570</v>
      </c>
      <c r="AL1689" s="7" t="str">
        <f t="shared" ca="1" si="350"/>
        <v>LOWES MLXP VAN ONE WA| 3071947265</v>
      </c>
      <c r="AM1689" t="b">
        <f t="shared" si="341"/>
        <v>0</v>
      </c>
    </row>
    <row r="1690" spans="3:39" x14ac:dyDescent="0.3">
      <c r="C1690" s="1" t="s">
        <v>37</v>
      </c>
      <c r="D1690" s="1" t="s">
        <v>38</v>
      </c>
      <c r="E1690" s="1" t="s">
        <v>39</v>
      </c>
      <c r="F1690" s="1" t="s">
        <v>90</v>
      </c>
      <c r="G1690" s="1" t="s">
        <v>699</v>
      </c>
      <c r="H1690" s="1" t="s">
        <v>40</v>
      </c>
      <c r="I1690" s="1" t="s">
        <v>916</v>
      </c>
      <c r="J1690" t="str">
        <f>TRIM(CONCATENATE(wiz[[#This Row],[SHIPPER..................]],wiz[[#This Row],[ZIP2..]],wiz[[#This Row],[ZIP3..]]))</f>
        <v>b: C H ROBINSON | 2965035020</v>
      </c>
      <c r="K1690" s="1">
        <v>1</v>
      </c>
      <c r="L1690" s="1">
        <v>1.92</v>
      </c>
      <c r="M1690" s="1">
        <v>0.27</v>
      </c>
      <c r="N1690" s="1">
        <v>320</v>
      </c>
      <c r="O1690" s="1">
        <v>1.17</v>
      </c>
      <c r="P1690" s="1">
        <v>123</v>
      </c>
      <c r="Q1690" s="1">
        <v>0.35</v>
      </c>
      <c r="R1690" s="1">
        <v>-19</v>
      </c>
      <c r="S1690" s="1">
        <v>-89</v>
      </c>
      <c r="T1690" s="1">
        <v>-80</v>
      </c>
      <c r="U1690" s="1">
        <v>-135</v>
      </c>
      <c r="V1690" s="1">
        <v>-304</v>
      </c>
      <c r="W1690" s="1">
        <v>28166</v>
      </c>
      <c r="X1690" s="1">
        <v>29650</v>
      </c>
      <c r="Y1690" s="1">
        <v>35020</v>
      </c>
      <c r="Z1690" s="1">
        <v>1.97</v>
      </c>
      <c r="AA1690" s="6">
        <f t="shared" si="342"/>
        <v>615</v>
      </c>
      <c r="AB1690" s="6">
        <f t="shared" si="343"/>
        <v>-304</v>
      </c>
      <c r="AC1690" s="6">
        <f t="shared" si="344"/>
        <v>-122022</v>
      </c>
      <c r="AD1690" s="6">
        <f t="shared" si="345"/>
        <v>-198.40975609756097</v>
      </c>
      <c r="AE1690" s="7">
        <f t="shared" si="346"/>
        <v>-1118</v>
      </c>
      <c r="AF1690" t="str">
        <f t="shared" ca="1" si="347"/>
        <v>$V$1066</v>
      </c>
      <c r="AG1690" t="str">
        <f t="shared" ca="1" si="348"/>
        <v>$J$1066</v>
      </c>
      <c r="AH1690" t="str">
        <f t="shared" ca="1" si="349"/>
        <v>b: C H ROBINSON | 2736036101</v>
      </c>
      <c r="AI1690" t="str">
        <f t="shared" ca="1" si="338"/>
        <v>$K$1066</v>
      </c>
      <c r="AJ1690" s="8">
        <f t="shared" si="339"/>
        <v>1.6260162601626016E-3</v>
      </c>
      <c r="AK1690" s="7">
        <f t="shared" si="340"/>
        <v>-560</v>
      </c>
      <c r="AL1690" s="7" t="str">
        <f t="shared" ca="1" si="350"/>
        <v>b: C H ROBINSON | 6080335055</v>
      </c>
      <c r="AM1690" t="b">
        <f t="shared" si="341"/>
        <v>0</v>
      </c>
    </row>
    <row r="1691" spans="3:39" x14ac:dyDescent="0.3">
      <c r="C1691" s="1" t="s">
        <v>1631</v>
      </c>
      <c r="D1691" s="1" t="s">
        <v>1632</v>
      </c>
      <c r="E1691" s="1" t="s">
        <v>39</v>
      </c>
      <c r="F1691" s="1" t="s">
        <v>90</v>
      </c>
      <c r="G1691" s="1" t="s">
        <v>91</v>
      </c>
      <c r="H1691" s="1" t="s">
        <v>40</v>
      </c>
      <c r="I1691" s="1" t="s">
        <v>522</v>
      </c>
      <c r="J1691" t="str">
        <f>TRIM(CONCATENATE(wiz[[#This Row],[SHIPPER..................]],wiz[[#This Row],[ZIP2..]],wiz[[#This Row],[ZIP3..]]))</f>
        <v>DSS LOGISTICS INC | 2930135601</v>
      </c>
      <c r="K1691" s="1">
        <v>1</v>
      </c>
      <c r="L1691" s="1">
        <v>1.69</v>
      </c>
      <c r="M1691" s="1">
        <v>0.27</v>
      </c>
      <c r="N1691" s="1">
        <v>401</v>
      </c>
      <c r="O1691" s="1">
        <v>0.83</v>
      </c>
      <c r="P1691" s="1">
        <v>49</v>
      </c>
      <c r="Q1691" s="1">
        <v>0.25</v>
      </c>
      <c r="R1691" s="1">
        <v>-24</v>
      </c>
      <c r="S1691" s="1">
        <v>-6</v>
      </c>
      <c r="T1691" s="1">
        <v>13</v>
      </c>
      <c r="U1691" s="1">
        <v>86</v>
      </c>
      <c r="V1691" s="1">
        <v>93</v>
      </c>
      <c r="W1691" s="1">
        <v>29706</v>
      </c>
      <c r="X1691" s="1">
        <v>29301</v>
      </c>
      <c r="Y1691" s="1">
        <v>35601</v>
      </c>
      <c r="Z1691" s="1">
        <v>1.74</v>
      </c>
      <c r="AA1691" s="6">
        <f t="shared" si="342"/>
        <v>1</v>
      </c>
      <c r="AB1691" s="6">
        <f t="shared" si="343"/>
        <v>93</v>
      </c>
      <c r="AC1691" s="6">
        <f t="shared" si="344"/>
        <v>93</v>
      </c>
      <c r="AD1691" s="6">
        <f t="shared" si="345"/>
        <v>93</v>
      </c>
      <c r="AE1691" s="7">
        <f t="shared" si="346"/>
        <v>93</v>
      </c>
      <c r="AF1691" t="str">
        <f t="shared" ca="1" si="347"/>
        <v>$V$1615</v>
      </c>
      <c r="AG1691" t="str">
        <f t="shared" ca="1" si="348"/>
        <v>$J$1615</v>
      </c>
      <c r="AH1691" t="str">
        <f t="shared" ca="1" si="349"/>
        <v>OWENS CORNING FIBERGL| 2980138101</v>
      </c>
      <c r="AI1691" t="str">
        <f t="shared" ca="1" si="338"/>
        <v>$K$1615</v>
      </c>
      <c r="AJ1691" s="8">
        <f t="shared" si="339"/>
        <v>1</v>
      </c>
      <c r="AK1691" s="7">
        <f t="shared" si="340"/>
        <v>93</v>
      </c>
      <c r="AL1691" s="7" t="str">
        <f t="shared" ca="1" si="350"/>
        <v>OWENS CORNING FIBERGL| 2980138101</v>
      </c>
      <c r="AM1691" t="str">
        <f t="shared" si="341"/>
        <v>DSS LOGISTICS INC | 2930135601</v>
      </c>
    </row>
    <row r="1692" spans="3:39" x14ac:dyDescent="0.3">
      <c r="C1692" s="1" t="s">
        <v>37</v>
      </c>
      <c r="D1692" s="1" t="s">
        <v>38</v>
      </c>
      <c r="E1692" s="1" t="s">
        <v>39</v>
      </c>
      <c r="F1692" s="1" t="s">
        <v>90</v>
      </c>
      <c r="G1692" s="1" t="s">
        <v>782</v>
      </c>
      <c r="H1692" s="1" t="s">
        <v>146</v>
      </c>
      <c r="I1692" s="1" t="s">
        <v>1245</v>
      </c>
      <c r="J1692" t="str">
        <f>TRIM(CONCATENATE(wiz[[#This Row],[SHIPPER..................]],wiz[[#This Row],[ZIP2..]],wiz[[#This Row],[ZIP3..]]))</f>
        <v>b: C H ROBINSON | 2934072712</v>
      </c>
      <c r="K1692" s="1">
        <v>1</v>
      </c>
      <c r="L1692" s="1">
        <v>1.1000000000000001</v>
      </c>
      <c r="M1692" s="1">
        <v>0.27</v>
      </c>
      <c r="N1692" s="1">
        <v>913</v>
      </c>
      <c r="O1692" s="1">
        <v>1.79</v>
      </c>
      <c r="P1692" s="1">
        <v>45</v>
      </c>
      <c r="Q1692" s="1">
        <v>0.25</v>
      </c>
      <c r="R1692" s="1">
        <v>-55</v>
      </c>
      <c r="S1692" s="1">
        <v>-1</v>
      </c>
      <c r="T1692" s="1">
        <v>6</v>
      </c>
      <c r="U1692" s="1">
        <v>-546</v>
      </c>
      <c r="V1692" s="1">
        <v>-541</v>
      </c>
      <c r="W1692" s="1">
        <v>29706</v>
      </c>
      <c r="X1692" s="1">
        <v>29340</v>
      </c>
      <c r="Y1692" s="1">
        <v>72712</v>
      </c>
      <c r="Z1692" s="1">
        <v>1.1499999999999999</v>
      </c>
      <c r="AA1692" s="6">
        <f t="shared" si="342"/>
        <v>615</v>
      </c>
      <c r="AB1692" s="6">
        <f t="shared" si="343"/>
        <v>-541</v>
      </c>
      <c r="AC1692" s="6">
        <f t="shared" si="344"/>
        <v>-122022</v>
      </c>
      <c r="AD1692" s="6">
        <f t="shared" si="345"/>
        <v>-198.40975609756097</v>
      </c>
      <c r="AE1692" s="7">
        <f t="shared" si="346"/>
        <v>-1118</v>
      </c>
      <c r="AF1692" t="str">
        <f t="shared" ca="1" si="347"/>
        <v>$V$1066</v>
      </c>
      <c r="AG1692" t="str">
        <f t="shared" ca="1" si="348"/>
        <v>$J$1066</v>
      </c>
      <c r="AH1692" t="str">
        <f t="shared" ca="1" si="349"/>
        <v>b: C H ROBINSON | 2736036101</v>
      </c>
      <c r="AI1692" t="str">
        <f t="shared" ca="1" si="338"/>
        <v>$K$1066</v>
      </c>
      <c r="AJ1692" s="8">
        <f t="shared" si="339"/>
        <v>1.6260162601626016E-3</v>
      </c>
      <c r="AK1692" s="7">
        <f t="shared" si="340"/>
        <v>-560</v>
      </c>
      <c r="AL1692" s="7" t="str">
        <f t="shared" ca="1" si="350"/>
        <v>b: C H ROBINSON | 6080335055</v>
      </c>
      <c r="AM1692" t="b">
        <f t="shared" si="341"/>
        <v>0</v>
      </c>
    </row>
    <row r="1693" spans="3:39" x14ac:dyDescent="0.3">
      <c r="C1693" s="1" t="s">
        <v>1633</v>
      </c>
      <c r="D1693" s="1" t="s">
        <v>1634</v>
      </c>
      <c r="E1693" s="1" t="s">
        <v>39</v>
      </c>
      <c r="F1693" s="1" t="s">
        <v>90</v>
      </c>
      <c r="G1693" s="1" t="s">
        <v>756</v>
      </c>
      <c r="H1693" s="1" t="s">
        <v>53</v>
      </c>
      <c r="I1693" s="1" t="s">
        <v>412</v>
      </c>
      <c r="J1693" t="str">
        <f>TRIM(CONCATENATE(wiz[[#This Row],[SHIPPER..................]],wiz[[#This Row],[ZIP2..]],wiz[[#This Row],[ZIP3..]]))</f>
        <v>WESTROCK | 2933060504</v>
      </c>
      <c r="K1693" s="1">
        <v>2</v>
      </c>
      <c r="L1693" s="1">
        <v>1.5</v>
      </c>
      <c r="M1693" s="1">
        <v>0.15</v>
      </c>
      <c r="N1693" s="1">
        <v>721</v>
      </c>
      <c r="O1693" s="1">
        <v>1.61</v>
      </c>
      <c r="P1693" s="1">
        <v>33</v>
      </c>
      <c r="Q1693" s="1">
        <v>0.28000000000000003</v>
      </c>
      <c r="R1693" s="1">
        <v>69</v>
      </c>
      <c r="S1693" s="1">
        <v>-48</v>
      </c>
      <c r="T1693" s="1">
        <v>0</v>
      </c>
      <c r="U1693" s="1">
        <v>12</v>
      </c>
      <c r="V1693" s="1">
        <v>-36</v>
      </c>
      <c r="W1693" s="1">
        <v>29340</v>
      </c>
      <c r="X1693" s="1">
        <v>29330</v>
      </c>
      <c r="Y1693" s="1">
        <v>60504</v>
      </c>
      <c r="Z1693" s="1">
        <v>1.43</v>
      </c>
      <c r="AA1693" s="6">
        <f t="shared" si="342"/>
        <v>22</v>
      </c>
      <c r="AB1693" s="6">
        <f t="shared" si="343"/>
        <v>-72</v>
      </c>
      <c r="AC1693" s="6">
        <f t="shared" si="344"/>
        <v>-1671</v>
      </c>
      <c r="AD1693" s="6">
        <f t="shared" si="345"/>
        <v>-75.954545454545453</v>
      </c>
      <c r="AE1693" s="7">
        <f t="shared" si="346"/>
        <v>-177</v>
      </c>
      <c r="AF1693" t="str">
        <f t="shared" ca="1" si="347"/>
        <v>$V$1703</v>
      </c>
      <c r="AG1693" t="str">
        <f t="shared" ca="1" si="348"/>
        <v>$J$1703</v>
      </c>
      <c r="AH1693" t="str">
        <f t="shared" ca="1" si="349"/>
        <v>FREIGHTCO LLC | 2937646706</v>
      </c>
      <c r="AI1693" t="str">
        <f t="shared" ca="1" si="338"/>
        <v>$K$1703</v>
      </c>
      <c r="AJ1693" s="8">
        <f t="shared" si="339"/>
        <v>9.0909090909090912E-2</v>
      </c>
      <c r="AK1693" s="7">
        <f t="shared" si="340"/>
        <v>-177</v>
      </c>
      <c r="AL1693" s="7" t="str">
        <f t="shared" ca="1" si="350"/>
        <v>FREIGHTCO LLC | 2937646706</v>
      </c>
      <c r="AM1693" t="b">
        <f t="shared" si="341"/>
        <v>0</v>
      </c>
    </row>
    <row r="1694" spans="3:39" x14ac:dyDescent="0.3">
      <c r="C1694" s="1" t="s">
        <v>1633</v>
      </c>
      <c r="D1694" s="1" t="s">
        <v>1634</v>
      </c>
      <c r="E1694" s="1" t="s">
        <v>39</v>
      </c>
      <c r="F1694" s="1" t="s">
        <v>90</v>
      </c>
      <c r="G1694" s="1" t="s">
        <v>756</v>
      </c>
      <c r="H1694" s="1" t="s">
        <v>53</v>
      </c>
      <c r="I1694" s="1" t="s">
        <v>714</v>
      </c>
      <c r="J1694" t="str">
        <f>TRIM(CONCATENATE(wiz[[#This Row],[SHIPPER..................]],wiz[[#This Row],[ZIP2..]],wiz[[#This Row],[ZIP3..]]))</f>
        <v>WESTROCK | 2933060499</v>
      </c>
      <c r="K1694" s="1">
        <v>2</v>
      </c>
      <c r="L1694" s="1">
        <v>1.5</v>
      </c>
      <c r="M1694" s="1">
        <v>0.15</v>
      </c>
      <c r="N1694" s="1">
        <v>696</v>
      </c>
      <c r="O1694" s="1">
        <v>1.22</v>
      </c>
      <c r="P1694" s="1">
        <v>33</v>
      </c>
      <c r="Q1694" s="1">
        <v>0.28000000000000003</v>
      </c>
      <c r="R1694" s="1">
        <v>67</v>
      </c>
      <c r="S1694" s="1">
        <v>-48</v>
      </c>
      <c r="T1694" s="1">
        <v>40</v>
      </c>
      <c r="U1694" s="1">
        <v>-38</v>
      </c>
      <c r="V1694" s="1">
        <v>-46</v>
      </c>
      <c r="W1694" s="1">
        <v>29706</v>
      </c>
      <c r="X1694" s="1">
        <v>29330</v>
      </c>
      <c r="Y1694" s="1">
        <v>60499</v>
      </c>
      <c r="Z1694" s="1">
        <v>1.43</v>
      </c>
      <c r="AA1694" s="6">
        <f t="shared" si="342"/>
        <v>22</v>
      </c>
      <c r="AB1694" s="6">
        <f t="shared" si="343"/>
        <v>-92</v>
      </c>
      <c r="AC1694" s="6">
        <f t="shared" si="344"/>
        <v>-1671</v>
      </c>
      <c r="AD1694" s="6">
        <f t="shared" si="345"/>
        <v>-75.954545454545453</v>
      </c>
      <c r="AE1694" s="7">
        <f t="shared" si="346"/>
        <v>-177</v>
      </c>
      <c r="AF1694" t="str">
        <f t="shared" ca="1" si="347"/>
        <v>$V$1703</v>
      </c>
      <c r="AG1694" t="str">
        <f t="shared" ca="1" si="348"/>
        <v>$J$1703</v>
      </c>
      <c r="AH1694" t="str">
        <f t="shared" ca="1" si="349"/>
        <v>FREIGHTCO LLC | 2937646706</v>
      </c>
      <c r="AI1694" t="str">
        <f t="shared" ca="1" si="338"/>
        <v>$K$1703</v>
      </c>
      <c r="AJ1694" s="8">
        <f t="shared" si="339"/>
        <v>9.0909090909090912E-2</v>
      </c>
      <c r="AK1694" s="7">
        <f t="shared" si="340"/>
        <v>-177</v>
      </c>
      <c r="AL1694" s="7" t="str">
        <f t="shared" ca="1" si="350"/>
        <v>FREIGHTCO LLC | 2937646706</v>
      </c>
      <c r="AM1694" t="b">
        <f t="shared" si="341"/>
        <v>0</v>
      </c>
    </row>
    <row r="1695" spans="3:39" x14ac:dyDescent="0.3">
      <c r="C1695" s="1" t="s">
        <v>513</v>
      </c>
      <c r="D1695" s="1" t="s">
        <v>514</v>
      </c>
      <c r="E1695" s="1" t="s">
        <v>39</v>
      </c>
      <c r="F1695" s="1" t="s">
        <v>90</v>
      </c>
      <c r="G1695" s="1" t="s">
        <v>550</v>
      </c>
      <c r="H1695" s="1" t="s">
        <v>53</v>
      </c>
      <c r="I1695" s="1" t="s">
        <v>738</v>
      </c>
      <c r="J1695" t="str">
        <f>TRIM(CONCATENATE(wiz[[#This Row],[SHIPPER..................]],wiz[[#This Row],[ZIP2..]],wiz[[#This Row],[ZIP3..]]))</f>
        <v>b: DRT TRANSPORTATION| 2960160103</v>
      </c>
      <c r="K1695" s="1">
        <v>1</v>
      </c>
      <c r="L1695" s="1">
        <v>1.07</v>
      </c>
      <c r="M1695" s="1">
        <v>0.27</v>
      </c>
      <c r="N1695" s="1">
        <v>747</v>
      </c>
      <c r="O1695" s="1">
        <v>1.61</v>
      </c>
      <c r="P1695" s="1">
        <v>18</v>
      </c>
      <c r="Q1695" s="1">
        <v>0.25</v>
      </c>
      <c r="R1695" s="1">
        <v>-12</v>
      </c>
      <c r="S1695" s="1">
        <v>16</v>
      </c>
      <c r="T1695" s="1">
        <v>0</v>
      </c>
      <c r="U1695" s="1">
        <v>-228</v>
      </c>
      <c r="V1695" s="1">
        <v>-212</v>
      </c>
      <c r="W1695" s="1">
        <v>29697</v>
      </c>
      <c r="X1695" s="1">
        <v>29601</v>
      </c>
      <c r="Y1695" s="1">
        <v>60103</v>
      </c>
      <c r="Z1695" s="1">
        <v>1.1200000000000001</v>
      </c>
      <c r="AA1695" s="6">
        <f t="shared" si="342"/>
        <v>2</v>
      </c>
      <c r="AB1695" s="6">
        <f t="shared" si="343"/>
        <v>-212</v>
      </c>
      <c r="AC1695" s="6">
        <f t="shared" si="344"/>
        <v>152</v>
      </c>
      <c r="AD1695" s="6">
        <f t="shared" si="345"/>
        <v>76</v>
      </c>
      <c r="AE1695" s="7">
        <f t="shared" si="346"/>
        <v>-212</v>
      </c>
      <c r="AF1695" t="str">
        <f t="shared" ca="1" si="347"/>
        <v>$V$935</v>
      </c>
      <c r="AG1695" t="str">
        <f t="shared" ca="1" si="348"/>
        <v>$J$935</v>
      </c>
      <c r="AH1695" t="str">
        <f t="shared" ca="1" si="349"/>
        <v>b: WORLDWIDE EXPRESS | 6403037950</v>
      </c>
      <c r="AI1695" t="str">
        <f t="shared" ca="1" si="338"/>
        <v>$K$935</v>
      </c>
      <c r="AJ1695" s="8">
        <f t="shared" si="339"/>
        <v>0.5</v>
      </c>
      <c r="AK1695" s="7">
        <f t="shared" si="340"/>
        <v>-212</v>
      </c>
      <c r="AL1695" s="7" t="str">
        <f t="shared" ca="1" si="350"/>
        <v>b: WORLDWIDE EXPRESS | 6403037950</v>
      </c>
      <c r="AM1695" t="str">
        <f t="shared" si="341"/>
        <v>b: DRT TRANSPORTATION| 2960160103</v>
      </c>
    </row>
    <row r="1696" spans="3:39" x14ac:dyDescent="0.3">
      <c r="C1696" s="1" t="s">
        <v>771</v>
      </c>
      <c r="D1696" s="1" t="s">
        <v>772</v>
      </c>
      <c r="E1696" s="1" t="s">
        <v>39</v>
      </c>
      <c r="F1696" s="1" t="s">
        <v>90</v>
      </c>
      <c r="G1696" s="1" t="s">
        <v>782</v>
      </c>
      <c r="H1696" s="1" t="s">
        <v>53</v>
      </c>
      <c r="I1696" s="1" t="s">
        <v>773</v>
      </c>
      <c r="J1696" t="str">
        <f>TRIM(CONCATENATE(wiz[[#This Row],[SHIPPER..................]],wiz[[#This Row],[ZIP2..]],wiz[[#This Row],[ZIP3..]]))</f>
        <v>VOLVO | 2934060431</v>
      </c>
      <c r="K1696" s="1">
        <v>1</v>
      </c>
      <c r="L1696" s="1">
        <v>1.44</v>
      </c>
      <c r="M1696" s="1">
        <v>0.2</v>
      </c>
      <c r="N1696" s="1">
        <v>729</v>
      </c>
      <c r="O1696" s="1">
        <v>1.1299999999999999</v>
      </c>
      <c r="P1696" s="1">
        <v>45</v>
      </c>
      <c r="Q1696" s="1">
        <v>0.25</v>
      </c>
      <c r="R1696" s="1">
        <v>21</v>
      </c>
      <c r="S1696" s="1">
        <v>-1</v>
      </c>
      <c r="T1696" s="1">
        <v>114</v>
      </c>
      <c r="U1696" s="1">
        <v>95</v>
      </c>
      <c r="V1696" s="1">
        <v>208</v>
      </c>
      <c r="W1696" s="1">
        <v>29706</v>
      </c>
      <c r="X1696" s="1">
        <v>29340</v>
      </c>
      <c r="Y1696" s="1">
        <v>60431</v>
      </c>
      <c r="Z1696" s="1">
        <v>1.42</v>
      </c>
      <c r="AA1696" s="6">
        <f t="shared" si="342"/>
        <v>49</v>
      </c>
      <c r="AB1696" s="6">
        <f t="shared" si="343"/>
        <v>208</v>
      </c>
      <c r="AC1696" s="6">
        <f t="shared" si="344"/>
        <v>3709</v>
      </c>
      <c r="AD1696" s="6">
        <f t="shared" si="345"/>
        <v>75.693877551020407</v>
      </c>
      <c r="AE1696" s="7">
        <f t="shared" si="346"/>
        <v>-111</v>
      </c>
      <c r="AF1696" t="str">
        <f t="shared" ca="1" si="347"/>
        <v>$V$173</v>
      </c>
      <c r="AG1696" t="str">
        <f t="shared" ca="1" si="348"/>
        <v>$J$173</v>
      </c>
      <c r="AH1696" t="str">
        <f t="shared" ca="1" si="349"/>
        <v>b: C H ROBINSON | 3494530161</v>
      </c>
      <c r="AI1696" t="str">
        <f t="shared" ca="1" si="338"/>
        <v>$K$173</v>
      </c>
      <c r="AJ1696" s="8">
        <f t="shared" si="339"/>
        <v>2.0408163265306121E-2</v>
      </c>
      <c r="AK1696" s="7">
        <f t="shared" si="340"/>
        <v>-111</v>
      </c>
      <c r="AL1696" s="7" t="str">
        <f t="shared" ca="1" si="350"/>
        <v>b: C H ROBINSON | 3494530161</v>
      </c>
      <c r="AM1696" t="b">
        <f t="shared" si="341"/>
        <v>0</v>
      </c>
    </row>
    <row r="1697" spans="3:39" x14ac:dyDescent="0.3">
      <c r="C1697" s="1" t="s">
        <v>37</v>
      </c>
      <c r="D1697" s="1" t="s">
        <v>38</v>
      </c>
      <c r="E1697" s="1" t="s">
        <v>39</v>
      </c>
      <c r="F1697" s="1" t="s">
        <v>90</v>
      </c>
      <c r="G1697" s="1" t="s">
        <v>979</v>
      </c>
      <c r="H1697" s="1" t="s">
        <v>53</v>
      </c>
      <c r="I1697" s="1" t="s">
        <v>1635</v>
      </c>
      <c r="J1697" t="str">
        <f>TRIM(CONCATENATE(wiz[[#This Row],[SHIPPER..................]],wiz[[#This Row],[ZIP2..]],wiz[[#This Row],[ZIP3..]]))</f>
        <v>b: C H ROBINSON | 2964461201</v>
      </c>
      <c r="K1697" s="1">
        <v>1</v>
      </c>
      <c r="L1697" s="1">
        <v>1.21</v>
      </c>
      <c r="M1697" s="1">
        <v>0.27</v>
      </c>
      <c r="N1697" s="1">
        <v>846</v>
      </c>
      <c r="O1697" s="1">
        <v>2.29</v>
      </c>
      <c r="P1697" s="1">
        <v>93</v>
      </c>
      <c r="Q1697" s="1">
        <v>0.3</v>
      </c>
      <c r="R1697" s="1">
        <v>-38</v>
      </c>
      <c r="S1697" s="1">
        <v>-99</v>
      </c>
      <c r="T1697" s="1">
        <v>-125</v>
      </c>
      <c r="U1697" s="1">
        <v>-340</v>
      </c>
      <c r="V1697" s="1">
        <v>-564</v>
      </c>
      <c r="W1697" s="1">
        <v>29801</v>
      </c>
      <c r="X1697" s="1">
        <v>29644</v>
      </c>
      <c r="Y1697" s="1">
        <v>61201</v>
      </c>
      <c r="Z1697" s="1">
        <v>1.26</v>
      </c>
      <c r="AA1697" s="6">
        <f t="shared" si="342"/>
        <v>615</v>
      </c>
      <c r="AB1697" s="6">
        <f t="shared" si="343"/>
        <v>-564</v>
      </c>
      <c r="AC1697" s="6">
        <f t="shared" si="344"/>
        <v>-122022</v>
      </c>
      <c r="AD1697" s="6">
        <f t="shared" si="345"/>
        <v>-198.40975609756097</v>
      </c>
      <c r="AE1697" s="7">
        <f t="shared" si="346"/>
        <v>-1118</v>
      </c>
      <c r="AF1697" t="str">
        <f t="shared" ca="1" si="347"/>
        <v>$V$1066</v>
      </c>
      <c r="AG1697" t="str">
        <f t="shared" ca="1" si="348"/>
        <v>$J$1066</v>
      </c>
      <c r="AH1697" t="str">
        <f t="shared" ca="1" si="349"/>
        <v>b: C H ROBINSON | 2736036101</v>
      </c>
      <c r="AI1697" t="str">
        <f t="shared" ca="1" si="338"/>
        <v>$K$1066</v>
      </c>
      <c r="AJ1697" s="8">
        <f t="shared" si="339"/>
        <v>1.6260162601626016E-3</v>
      </c>
      <c r="AK1697" s="7">
        <f t="shared" si="340"/>
        <v>-560</v>
      </c>
      <c r="AL1697" s="7" t="str">
        <f t="shared" ca="1" si="350"/>
        <v>b: C H ROBINSON | 6080335055</v>
      </c>
      <c r="AM1697" t="b">
        <f t="shared" si="341"/>
        <v>0</v>
      </c>
    </row>
    <row r="1698" spans="3:39" x14ac:dyDescent="0.3">
      <c r="C1698" s="1" t="s">
        <v>1633</v>
      </c>
      <c r="D1698" s="1" t="s">
        <v>1634</v>
      </c>
      <c r="E1698" s="1" t="s">
        <v>39</v>
      </c>
      <c r="F1698" s="1" t="s">
        <v>90</v>
      </c>
      <c r="G1698" s="1" t="s">
        <v>756</v>
      </c>
      <c r="H1698" s="1" t="s">
        <v>42</v>
      </c>
      <c r="I1698" s="1" t="s">
        <v>393</v>
      </c>
      <c r="J1698" t="str">
        <f>TRIM(CONCATENATE(wiz[[#This Row],[SHIPPER..................]],wiz[[#This Row],[ZIP2..]],wiz[[#This Row],[ZIP3..]]))</f>
        <v>WESTROCK | 2933047201</v>
      </c>
      <c r="K1698" s="1">
        <v>1</v>
      </c>
      <c r="L1698" s="1">
        <v>1.58</v>
      </c>
      <c r="M1698" s="1">
        <v>0.15</v>
      </c>
      <c r="N1698" s="1">
        <v>472</v>
      </c>
      <c r="O1698" s="1">
        <v>0.92</v>
      </c>
      <c r="P1698" s="1">
        <v>66</v>
      </c>
      <c r="Q1698" s="1">
        <v>0.3</v>
      </c>
      <c r="R1698" s="1">
        <v>42</v>
      </c>
      <c r="S1698" s="1">
        <v>-48</v>
      </c>
      <c r="T1698" s="1">
        <v>11</v>
      </c>
      <c r="U1698" s="1">
        <v>-89</v>
      </c>
      <c r="V1698" s="1">
        <v>-126</v>
      </c>
      <c r="W1698" s="1">
        <v>29621</v>
      </c>
      <c r="X1698" s="1">
        <v>29330</v>
      </c>
      <c r="Y1698" s="1">
        <v>47201</v>
      </c>
      <c r="Z1698" s="1">
        <v>1.51</v>
      </c>
      <c r="AA1698" s="6">
        <f t="shared" si="342"/>
        <v>22</v>
      </c>
      <c r="AB1698" s="6">
        <f t="shared" si="343"/>
        <v>-126</v>
      </c>
      <c r="AC1698" s="6">
        <f t="shared" si="344"/>
        <v>-1671</v>
      </c>
      <c r="AD1698" s="6">
        <f t="shared" si="345"/>
        <v>-75.954545454545453</v>
      </c>
      <c r="AE1698" s="7">
        <f t="shared" si="346"/>
        <v>-177</v>
      </c>
      <c r="AF1698" t="str">
        <f t="shared" ca="1" si="347"/>
        <v>$V$1703</v>
      </c>
      <c r="AG1698" t="str">
        <f t="shared" ca="1" si="348"/>
        <v>$J$1703</v>
      </c>
      <c r="AH1698" t="str">
        <f t="shared" ca="1" si="349"/>
        <v>FREIGHTCO LLC | 2937646706</v>
      </c>
      <c r="AI1698" t="str">
        <f t="shared" ca="1" si="338"/>
        <v>$K$1703</v>
      </c>
      <c r="AJ1698" s="8">
        <f t="shared" si="339"/>
        <v>4.5454545454545456E-2</v>
      </c>
      <c r="AK1698" s="7">
        <f t="shared" si="340"/>
        <v>-177</v>
      </c>
      <c r="AL1698" s="7" t="str">
        <f t="shared" ca="1" si="350"/>
        <v>FREIGHTCO LLC | 2937646706</v>
      </c>
      <c r="AM1698" t="b">
        <f t="shared" si="341"/>
        <v>0</v>
      </c>
    </row>
    <row r="1699" spans="3:39" x14ac:dyDescent="0.3">
      <c r="C1699" s="1" t="s">
        <v>222</v>
      </c>
      <c r="D1699" s="1" t="s">
        <v>218</v>
      </c>
      <c r="E1699" s="1" t="s">
        <v>39</v>
      </c>
      <c r="F1699" s="1" t="s">
        <v>90</v>
      </c>
      <c r="G1699" s="1" t="s">
        <v>1636</v>
      </c>
      <c r="H1699" s="1" t="s">
        <v>42</v>
      </c>
      <c r="I1699" s="1" t="s">
        <v>104</v>
      </c>
      <c r="J1699" t="str">
        <f>TRIM(CONCATENATE(wiz[[#This Row],[SHIPPER..................]],wiz[[#This Row],[ZIP2..]],wiz[[#This Row],[ZIP3..]]))</f>
        <v>OWENS CORNING FIBERGL| 2968447701</v>
      </c>
      <c r="K1699" s="1">
        <v>10</v>
      </c>
      <c r="L1699" s="1">
        <v>1.74</v>
      </c>
      <c r="M1699" s="1">
        <v>0.18</v>
      </c>
      <c r="N1699" s="1">
        <v>496</v>
      </c>
      <c r="O1699" s="1">
        <v>1.06</v>
      </c>
      <c r="P1699" s="1">
        <v>79</v>
      </c>
      <c r="Q1699" s="1">
        <v>0.31</v>
      </c>
      <c r="R1699" s="1">
        <v>16</v>
      </c>
      <c r="S1699" s="1">
        <v>-67</v>
      </c>
      <c r="T1699" s="1">
        <v>-22</v>
      </c>
      <c r="U1699" s="1">
        <v>2</v>
      </c>
      <c r="V1699" s="1">
        <v>-87</v>
      </c>
      <c r="W1699" s="1">
        <v>29801</v>
      </c>
      <c r="X1699" s="1">
        <v>29684</v>
      </c>
      <c r="Y1699" s="1">
        <v>47701</v>
      </c>
      <c r="Z1699" s="1">
        <v>1.7</v>
      </c>
      <c r="AA1699" s="6">
        <f t="shared" si="342"/>
        <v>733</v>
      </c>
      <c r="AB1699" s="6">
        <f t="shared" si="343"/>
        <v>-870</v>
      </c>
      <c r="AC1699" s="6">
        <f t="shared" si="344"/>
        <v>-44750</v>
      </c>
      <c r="AD1699" s="6">
        <f t="shared" si="345"/>
        <v>-61.050477489768078</v>
      </c>
      <c r="AE1699" s="7">
        <f t="shared" si="346"/>
        <v>-546</v>
      </c>
      <c r="AF1699" t="str">
        <f t="shared" ca="1" si="347"/>
        <v>$V$1036</v>
      </c>
      <c r="AG1699" t="str">
        <f t="shared" ca="1" si="348"/>
        <v>$J$1036</v>
      </c>
      <c r="AH1699" t="str">
        <f t="shared" ca="1" si="349"/>
        <v>OWENS CORNING FIBERGL| 2808655720</v>
      </c>
      <c r="AI1699" t="str">
        <f t="shared" ca="1" si="338"/>
        <v>$K$1036</v>
      </c>
      <c r="AJ1699" s="8">
        <f t="shared" si="339"/>
        <v>1.3642564802182811E-2</v>
      </c>
      <c r="AK1699" s="7">
        <f t="shared" si="340"/>
        <v>-155</v>
      </c>
      <c r="AL1699" s="7" t="str">
        <f t="shared" ca="1" si="350"/>
        <v>b: C H ROBINSON | 4607237643</v>
      </c>
      <c r="AM1699" t="b">
        <f t="shared" si="341"/>
        <v>0</v>
      </c>
    </row>
    <row r="1700" spans="3:39" x14ac:dyDescent="0.3">
      <c r="C1700" s="1" t="s">
        <v>217</v>
      </c>
      <c r="D1700" s="1" t="s">
        <v>218</v>
      </c>
      <c r="E1700" s="1" t="s">
        <v>39</v>
      </c>
      <c r="F1700" s="1" t="s">
        <v>90</v>
      </c>
      <c r="G1700" s="1" t="s">
        <v>921</v>
      </c>
      <c r="H1700" s="1" t="s">
        <v>42</v>
      </c>
      <c r="I1700" s="1" t="s">
        <v>689</v>
      </c>
      <c r="J1700" t="str">
        <f>TRIM(CONCATENATE(wiz[[#This Row],[SHIPPER..................]],wiz[[#This Row],[ZIP2..]],wiz[[#This Row],[ZIP3..]]))</f>
        <v>OWENS CORNING SALES | 2962147620</v>
      </c>
      <c r="K1700" s="1">
        <v>1</v>
      </c>
      <c r="L1700" s="1">
        <v>1.74</v>
      </c>
      <c r="M1700" s="1">
        <v>0.18</v>
      </c>
      <c r="N1700" s="1">
        <v>507</v>
      </c>
      <c r="O1700" s="1">
        <v>0.88</v>
      </c>
      <c r="P1700" s="1">
        <v>75</v>
      </c>
      <c r="Q1700" s="1">
        <v>0.3</v>
      </c>
      <c r="R1700" s="1">
        <v>15</v>
      </c>
      <c r="S1700" s="1">
        <v>-56</v>
      </c>
      <c r="T1700" s="1">
        <v>39</v>
      </c>
      <c r="U1700" s="1">
        <v>21</v>
      </c>
      <c r="V1700" s="1">
        <v>4</v>
      </c>
      <c r="W1700" s="1">
        <v>29353</v>
      </c>
      <c r="X1700" s="1">
        <v>29621</v>
      </c>
      <c r="Y1700" s="1">
        <v>47620</v>
      </c>
      <c r="Z1700" s="1">
        <v>1.7</v>
      </c>
      <c r="AA1700" s="6">
        <f t="shared" si="342"/>
        <v>313</v>
      </c>
      <c r="AB1700" s="6">
        <f t="shared" si="343"/>
        <v>4</v>
      </c>
      <c r="AC1700" s="6">
        <f t="shared" si="344"/>
        <v>-8700</v>
      </c>
      <c r="AD1700" s="6">
        <f t="shared" si="345"/>
        <v>-27.795527156549522</v>
      </c>
      <c r="AE1700" s="7">
        <f t="shared" si="346"/>
        <v>-472</v>
      </c>
      <c r="AF1700" t="str">
        <f t="shared" ca="1" si="347"/>
        <v>$V$1060</v>
      </c>
      <c r="AG1700" t="str">
        <f t="shared" ca="1" si="348"/>
        <v>$J$1060</v>
      </c>
      <c r="AH1700" t="str">
        <f t="shared" ca="1" si="349"/>
        <v>OWENS CORNING SALES | 2808679556</v>
      </c>
      <c r="AI1700" t="str">
        <f t="shared" ca="1" si="338"/>
        <v>$K$1060</v>
      </c>
      <c r="AJ1700" s="8">
        <f t="shared" si="339"/>
        <v>3.1948881789137379E-3</v>
      </c>
      <c r="AK1700" s="7">
        <f t="shared" si="340"/>
        <v>-156</v>
      </c>
      <c r="AL1700" s="7" t="str">
        <f t="shared" ca="1" si="350"/>
        <v>b: MATSON LOGISTICS | 881728379</v>
      </c>
      <c r="AM1700" t="b">
        <f t="shared" si="341"/>
        <v>0</v>
      </c>
    </row>
    <row r="1701" spans="3:39" x14ac:dyDescent="0.3">
      <c r="C1701" s="1" t="s">
        <v>217</v>
      </c>
      <c r="D1701" s="1" t="s">
        <v>218</v>
      </c>
      <c r="E1701" s="1" t="s">
        <v>39</v>
      </c>
      <c r="F1701" s="1" t="s">
        <v>90</v>
      </c>
      <c r="G1701" s="1" t="s">
        <v>1636</v>
      </c>
      <c r="H1701" s="1" t="s">
        <v>42</v>
      </c>
      <c r="I1701" s="1" t="s">
        <v>104</v>
      </c>
      <c r="J1701" t="str">
        <f>TRIM(CONCATENATE(wiz[[#This Row],[SHIPPER..................]],wiz[[#This Row],[ZIP2..]],wiz[[#This Row],[ZIP3..]]))</f>
        <v>OWENS CORNING SALES | 2968447701</v>
      </c>
      <c r="K1701" s="1">
        <v>22</v>
      </c>
      <c r="L1701" s="1">
        <v>1.74</v>
      </c>
      <c r="M1701" s="1">
        <v>0.18</v>
      </c>
      <c r="N1701" s="1">
        <v>496</v>
      </c>
      <c r="O1701" s="1">
        <v>1.17</v>
      </c>
      <c r="P1701" s="1">
        <v>101</v>
      </c>
      <c r="Q1701" s="1">
        <v>0.32</v>
      </c>
      <c r="R1701" s="1">
        <v>14</v>
      </c>
      <c r="S1701" s="1">
        <v>-110</v>
      </c>
      <c r="T1701" s="1">
        <v>-48</v>
      </c>
      <c r="U1701" s="1">
        <v>2</v>
      </c>
      <c r="V1701" s="1">
        <v>-156</v>
      </c>
      <c r="W1701" s="1">
        <v>29801</v>
      </c>
      <c r="X1701" s="1">
        <v>29684</v>
      </c>
      <c r="Y1701" s="1">
        <v>47701</v>
      </c>
      <c r="Z1701" s="1">
        <v>1.7</v>
      </c>
      <c r="AA1701" s="6">
        <f t="shared" si="342"/>
        <v>313</v>
      </c>
      <c r="AB1701" s="6">
        <f t="shared" si="343"/>
        <v>-3432</v>
      </c>
      <c r="AC1701" s="6">
        <f t="shared" si="344"/>
        <v>-8700</v>
      </c>
      <c r="AD1701" s="6">
        <f t="shared" si="345"/>
        <v>-27.795527156549522</v>
      </c>
      <c r="AE1701" s="7">
        <f t="shared" si="346"/>
        <v>-472</v>
      </c>
      <c r="AF1701" t="str">
        <f t="shared" ca="1" si="347"/>
        <v>$V$1060</v>
      </c>
      <c r="AG1701" t="str">
        <f t="shared" ca="1" si="348"/>
        <v>$J$1060</v>
      </c>
      <c r="AH1701" t="str">
        <f t="shared" ca="1" si="349"/>
        <v>OWENS CORNING SALES | 2808679556</v>
      </c>
      <c r="AI1701" t="str">
        <f t="shared" ca="1" si="338"/>
        <v>$K$1060</v>
      </c>
      <c r="AJ1701" s="8">
        <f t="shared" si="339"/>
        <v>7.0287539936102233E-2</v>
      </c>
      <c r="AK1701" s="7">
        <f t="shared" si="340"/>
        <v>-156</v>
      </c>
      <c r="AL1701" s="7" t="str">
        <f t="shared" ca="1" si="350"/>
        <v>b: MATSON LOGISTICS | 881728379</v>
      </c>
      <c r="AM1701" t="str">
        <f t="shared" si="341"/>
        <v>OWENS CORNING SALES | 2968447701</v>
      </c>
    </row>
    <row r="1702" spans="3:39" x14ac:dyDescent="0.3">
      <c r="C1702" s="1" t="s">
        <v>217</v>
      </c>
      <c r="D1702" s="1" t="s">
        <v>218</v>
      </c>
      <c r="E1702" s="1" t="s">
        <v>39</v>
      </c>
      <c r="F1702" s="1" t="s">
        <v>90</v>
      </c>
      <c r="G1702" s="1" t="s">
        <v>1636</v>
      </c>
      <c r="H1702" s="1" t="s">
        <v>42</v>
      </c>
      <c r="I1702" s="1" t="s">
        <v>689</v>
      </c>
      <c r="J1702" t="str">
        <f>TRIM(CONCATENATE(wiz[[#This Row],[SHIPPER..................]],wiz[[#This Row],[ZIP2..]],wiz[[#This Row],[ZIP3..]]))</f>
        <v>OWENS CORNING SALES | 2968447620</v>
      </c>
      <c r="K1702" s="1">
        <v>1</v>
      </c>
      <c r="L1702" s="1">
        <v>1.74</v>
      </c>
      <c r="M1702" s="1">
        <v>0.18</v>
      </c>
      <c r="N1702" s="1">
        <v>516</v>
      </c>
      <c r="O1702" s="1">
        <v>2.08</v>
      </c>
      <c r="P1702" s="1">
        <v>114</v>
      </c>
      <c r="Q1702" s="1">
        <v>0.35</v>
      </c>
      <c r="R1702" s="1">
        <v>16</v>
      </c>
      <c r="S1702" s="1">
        <v>-110</v>
      </c>
      <c r="T1702" s="1">
        <v>-246</v>
      </c>
      <c r="U1702" s="1">
        <v>-74</v>
      </c>
      <c r="V1702" s="1">
        <v>-430</v>
      </c>
      <c r="W1702" s="1">
        <v>28711</v>
      </c>
      <c r="X1702" s="1">
        <v>29684</v>
      </c>
      <c r="Y1702" s="1">
        <v>47620</v>
      </c>
      <c r="Z1702" s="1">
        <v>1.7</v>
      </c>
      <c r="AA1702" s="6">
        <f t="shared" si="342"/>
        <v>313</v>
      </c>
      <c r="AB1702" s="6">
        <f t="shared" si="343"/>
        <v>-430</v>
      </c>
      <c r="AC1702" s="6">
        <f t="shared" si="344"/>
        <v>-8700</v>
      </c>
      <c r="AD1702" s="6">
        <f t="shared" si="345"/>
        <v>-27.795527156549522</v>
      </c>
      <c r="AE1702" s="7">
        <f t="shared" si="346"/>
        <v>-472</v>
      </c>
      <c r="AF1702" t="str">
        <f t="shared" ca="1" si="347"/>
        <v>$V$1060</v>
      </c>
      <c r="AG1702" t="str">
        <f t="shared" ca="1" si="348"/>
        <v>$J$1060</v>
      </c>
      <c r="AH1702" t="str">
        <f t="shared" ca="1" si="349"/>
        <v>OWENS CORNING SALES | 2808679556</v>
      </c>
      <c r="AI1702" t="str">
        <f t="shared" ca="1" si="338"/>
        <v>$K$1060</v>
      </c>
      <c r="AJ1702" s="8">
        <f t="shared" si="339"/>
        <v>3.1948881789137379E-3</v>
      </c>
      <c r="AK1702" s="7">
        <f t="shared" si="340"/>
        <v>-156</v>
      </c>
      <c r="AL1702" s="7" t="str">
        <f t="shared" ca="1" si="350"/>
        <v>b: MATSON LOGISTICS | 881728379</v>
      </c>
      <c r="AM1702" t="b">
        <f t="shared" si="341"/>
        <v>0</v>
      </c>
    </row>
    <row r="1703" spans="3:39" x14ac:dyDescent="0.3">
      <c r="C1703" s="1" t="s">
        <v>490</v>
      </c>
      <c r="D1703" s="1" t="s">
        <v>491</v>
      </c>
      <c r="E1703" s="1" t="s">
        <v>39</v>
      </c>
      <c r="F1703" s="1" t="s">
        <v>90</v>
      </c>
      <c r="G1703" s="1" t="s">
        <v>1637</v>
      </c>
      <c r="H1703" s="1" t="s">
        <v>42</v>
      </c>
      <c r="I1703" s="1" t="s">
        <v>145</v>
      </c>
      <c r="J1703" t="str">
        <f>TRIM(CONCATENATE(wiz[[#This Row],[SHIPPER..................]],wiz[[#This Row],[ZIP2..]],wiz[[#This Row],[ZIP3..]]))</f>
        <v>FREIGHTCO LLC | 2937646706</v>
      </c>
      <c r="K1703" s="1">
        <v>2</v>
      </c>
      <c r="L1703" s="1">
        <v>1.26</v>
      </c>
      <c r="M1703" s="1">
        <v>0.21</v>
      </c>
      <c r="N1703" s="1">
        <v>625</v>
      </c>
      <c r="O1703" s="1">
        <v>1.3</v>
      </c>
      <c r="P1703" s="1">
        <v>52</v>
      </c>
      <c r="Q1703" s="1">
        <v>0.3</v>
      </c>
      <c r="R1703" s="1">
        <v>0</v>
      </c>
      <c r="S1703" s="1">
        <v>-10</v>
      </c>
      <c r="T1703" s="1">
        <v>-21</v>
      </c>
      <c r="U1703" s="1">
        <v>-146</v>
      </c>
      <c r="V1703" s="1">
        <v>-177</v>
      </c>
      <c r="W1703" s="1">
        <v>29706</v>
      </c>
      <c r="X1703" s="1">
        <v>29376</v>
      </c>
      <c r="Y1703" s="1">
        <v>46706</v>
      </c>
      <c r="Z1703" s="1">
        <v>1.25</v>
      </c>
      <c r="AA1703" s="6">
        <f t="shared" si="342"/>
        <v>10</v>
      </c>
      <c r="AB1703" s="6">
        <f t="shared" si="343"/>
        <v>-354</v>
      </c>
      <c r="AC1703" s="6">
        <f t="shared" si="344"/>
        <v>-2251</v>
      </c>
      <c r="AD1703" s="6">
        <f t="shared" si="345"/>
        <v>-225.1</v>
      </c>
      <c r="AE1703" s="7">
        <f t="shared" si="346"/>
        <v>-595</v>
      </c>
      <c r="AF1703" t="str">
        <f t="shared" ca="1" si="347"/>
        <v>$V$995</v>
      </c>
      <c r="AG1703" t="str">
        <f t="shared" ca="1" si="348"/>
        <v>$J$995</v>
      </c>
      <c r="AH1703" t="str">
        <f t="shared" ca="1" si="349"/>
        <v>FREIGHTCO LLC | 3887946706</v>
      </c>
      <c r="AI1703" t="str">
        <f t="shared" ca="1" si="338"/>
        <v>$K$995</v>
      </c>
      <c r="AJ1703" s="8">
        <f t="shared" si="339"/>
        <v>0.2</v>
      </c>
      <c r="AK1703" s="7">
        <f t="shared" si="340"/>
        <v>-595</v>
      </c>
      <c r="AL1703" s="7" t="str">
        <f t="shared" ca="1" si="350"/>
        <v>FREIGHTCO LLC | 3887946706</v>
      </c>
      <c r="AM1703" t="b">
        <f t="shared" si="341"/>
        <v>0</v>
      </c>
    </row>
    <row r="1704" spans="3:39" x14ac:dyDescent="0.3">
      <c r="C1704" s="1" t="s">
        <v>37</v>
      </c>
      <c r="D1704" s="1" t="s">
        <v>38</v>
      </c>
      <c r="E1704" s="1" t="s">
        <v>39</v>
      </c>
      <c r="F1704" s="1" t="s">
        <v>90</v>
      </c>
      <c r="G1704" s="1" t="s">
        <v>1638</v>
      </c>
      <c r="H1704" s="1" t="s">
        <v>42</v>
      </c>
      <c r="I1704" s="1" t="s">
        <v>1639</v>
      </c>
      <c r="J1704" t="str">
        <f>TRIM(CONCATENATE(wiz[[#This Row],[SHIPPER..................]],wiz[[#This Row],[ZIP2..]],wiz[[#This Row],[ZIP3..]]))</f>
        <v>b: C H ROBINSON | 2938546350</v>
      </c>
      <c r="K1704" s="1">
        <v>1</v>
      </c>
      <c r="L1704" s="1">
        <v>1.51</v>
      </c>
      <c r="M1704" s="1">
        <v>0.28000000000000003</v>
      </c>
      <c r="N1704" s="1">
        <v>669</v>
      </c>
      <c r="O1704" s="1">
        <v>0.96</v>
      </c>
      <c r="P1704" s="1">
        <v>59</v>
      </c>
      <c r="Q1704" s="1">
        <v>0.3</v>
      </c>
      <c r="R1704" s="1">
        <v>-47</v>
      </c>
      <c r="S1704" s="1">
        <v>-19</v>
      </c>
      <c r="T1704" s="1">
        <v>102</v>
      </c>
      <c r="U1704" s="1">
        <v>143</v>
      </c>
      <c r="V1704" s="1">
        <v>226</v>
      </c>
      <c r="W1704" s="1">
        <v>29706</v>
      </c>
      <c r="X1704" s="1">
        <v>29385</v>
      </c>
      <c r="Y1704" s="1">
        <v>46350</v>
      </c>
      <c r="Z1704" s="1">
        <v>1.57</v>
      </c>
      <c r="AA1704" s="6">
        <f t="shared" si="342"/>
        <v>615</v>
      </c>
      <c r="AB1704" s="6">
        <f t="shared" si="343"/>
        <v>226</v>
      </c>
      <c r="AC1704" s="6">
        <f t="shared" si="344"/>
        <v>-122022</v>
      </c>
      <c r="AD1704" s="6">
        <f t="shared" si="345"/>
        <v>-198.40975609756097</v>
      </c>
      <c r="AE1704" s="7">
        <f t="shared" si="346"/>
        <v>-1118</v>
      </c>
      <c r="AF1704" t="str">
        <f t="shared" ca="1" si="347"/>
        <v>$V$1066</v>
      </c>
      <c r="AG1704" t="str">
        <f t="shared" ca="1" si="348"/>
        <v>$J$1066</v>
      </c>
      <c r="AH1704" t="str">
        <f t="shared" ca="1" si="349"/>
        <v>b: C H ROBINSON | 2736036101</v>
      </c>
      <c r="AI1704" t="str">
        <f t="shared" ca="1" si="338"/>
        <v>$K$1066</v>
      </c>
      <c r="AJ1704" s="8">
        <f t="shared" si="339"/>
        <v>1.6260162601626016E-3</v>
      </c>
      <c r="AK1704" s="7">
        <f t="shared" si="340"/>
        <v>-560</v>
      </c>
      <c r="AL1704" s="7" t="str">
        <f t="shared" ca="1" si="350"/>
        <v>b: C H ROBINSON | 6080335055</v>
      </c>
      <c r="AM1704" t="b">
        <f t="shared" si="341"/>
        <v>0</v>
      </c>
    </row>
    <row r="1705" spans="3:39" x14ac:dyDescent="0.3">
      <c r="C1705" s="1" t="s">
        <v>37</v>
      </c>
      <c r="D1705" s="1" t="s">
        <v>38</v>
      </c>
      <c r="E1705" s="1" t="s">
        <v>39</v>
      </c>
      <c r="F1705" s="1" t="s">
        <v>90</v>
      </c>
      <c r="G1705" s="1" t="s">
        <v>699</v>
      </c>
      <c r="H1705" s="1" t="s">
        <v>42</v>
      </c>
      <c r="I1705" s="1" t="s">
        <v>62</v>
      </c>
      <c r="J1705" t="str">
        <f>TRIM(CONCATENATE(wiz[[#This Row],[SHIPPER..................]],wiz[[#This Row],[ZIP2..]],wiz[[#This Row],[ZIP3..]]))</f>
        <v>b: C H ROBINSON | 2965046140</v>
      </c>
      <c r="K1705" s="1">
        <v>1</v>
      </c>
      <c r="L1705" s="1">
        <v>1.22</v>
      </c>
      <c r="M1705" s="1">
        <v>0.27</v>
      </c>
      <c r="N1705" s="1">
        <v>503</v>
      </c>
      <c r="O1705" s="1">
        <v>1</v>
      </c>
      <c r="P1705" s="1">
        <v>91</v>
      </c>
      <c r="Q1705" s="1">
        <v>0.3</v>
      </c>
      <c r="R1705" s="1">
        <v>-30</v>
      </c>
      <c r="S1705" s="1">
        <v>-89</v>
      </c>
      <c r="T1705" s="1">
        <v>10</v>
      </c>
      <c r="U1705" s="1">
        <v>-129</v>
      </c>
      <c r="V1705" s="1">
        <v>-208</v>
      </c>
      <c r="W1705" s="1">
        <v>28134</v>
      </c>
      <c r="X1705" s="1">
        <v>29650</v>
      </c>
      <c r="Y1705" s="1">
        <v>46140</v>
      </c>
      <c r="Z1705" s="1">
        <v>1.27</v>
      </c>
      <c r="AA1705" s="6">
        <f t="shared" si="342"/>
        <v>615</v>
      </c>
      <c r="AB1705" s="6">
        <f t="shared" si="343"/>
        <v>-208</v>
      </c>
      <c r="AC1705" s="6">
        <f t="shared" si="344"/>
        <v>-122022</v>
      </c>
      <c r="AD1705" s="6">
        <f t="shared" si="345"/>
        <v>-198.40975609756097</v>
      </c>
      <c r="AE1705" s="7">
        <f t="shared" si="346"/>
        <v>-1118</v>
      </c>
      <c r="AF1705" t="str">
        <f t="shared" ca="1" si="347"/>
        <v>$V$1066</v>
      </c>
      <c r="AG1705" t="str">
        <f t="shared" ca="1" si="348"/>
        <v>$J$1066</v>
      </c>
      <c r="AH1705" t="str">
        <f t="shared" ca="1" si="349"/>
        <v>b: C H ROBINSON | 2736036101</v>
      </c>
      <c r="AI1705" t="str">
        <f t="shared" ca="1" si="338"/>
        <v>$K$1066</v>
      </c>
      <c r="AJ1705" s="8">
        <f t="shared" si="339"/>
        <v>1.6260162601626016E-3</v>
      </c>
      <c r="AK1705" s="7">
        <f t="shared" si="340"/>
        <v>-560</v>
      </c>
      <c r="AL1705" s="7" t="str">
        <f t="shared" ca="1" si="350"/>
        <v>b: C H ROBINSON | 6080335055</v>
      </c>
      <c r="AM1705" t="b">
        <f t="shared" si="341"/>
        <v>0</v>
      </c>
    </row>
    <row r="1706" spans="3:39" x14ac:dyDescent="0.3">
      <c r="C1706" s="1" t="s">
        <v>1640</v>
      </c>
      <c r="D1706" s="1" t="s">
        <v>1641</v>
      </c>
      <c r="E1706" s="1" t="s">
        <v>39</v>
      </c>
      <c r="F1706" s="1" t="s">
        <v>90</v>
      </c>
      <c r="G1706" s="1" t="s">
        <v>550</v>
      </c>
      <c r="H1706" s="1" t="s">
        <v>42</v>
      </c>
      <c r="I1706" s="1" t="s">
        <v>523</v>
      </c>
      <c r="J1706" t="str">
        <f>TRIM(CONCATENATE(wiz[[#This Row],[SHIPPER..................]],wiz[[#This Row],[ZIP2..]],wiz[[#This Row],[ZIP3..]]))</f>
        <v>b: TA BROKERAGE LLC | 2960146118</v>
      </c>
      <c r="K1706" s="1">
        <v>1</v>
      </c>
      <c r="L1706" s="1">
        <v>1.06</v>
      </c>
      <c r="M1706" s="1">
        <v>0.27</v>
      </c>
      <c r="N1706" s="1">
        <v>546</v>
      </c>
      <c r="O1706" s="1">
        <v>1</v>
      </c>
      <c r="P1706" s="1">
        <v>99</v>
      </c>
      <c r="Q1706" s="1">
        <v>0.3</v>
      </c>
      <c r="R1706" s="1">
        <v>-20</v>
      </c>
      <c r="S1706" s="1">
        <v>-18</v>
      </c>
      <c r="T1706" s="1">
        <v>10</v>
      </c>
      <c r="U1706" s="1">
        <v>-221</v>
      </c>
      <c r="V1706" s="1">
        <v>-229</v>
      </c>
      <c r="W1706" s="1">
        <v>28201</v>
      </c>
      <c r="X1706" s="1">
        <v>29601</v>
      </c>
      <c r="Y1706" s="1">
        <v>46118</v>
      </c>
      <c r="Z1706" s="1">
        <v>1.1100000000000001</v>
      </c>
      <c r="AA1706" s="6">
        <f t="shared" si="342"/>
        <v>1</v>
      </c>
      <c r="AB1706" s="6">
        <f t="shared" si="343"/>
        <v>-229</v>
      </c>
      <c r="AC1706" s="6">
        <f t="shared" si="344"/>
        <v>-229</v>
      </c>
      <c r="AD1706" s="6">
        <f t="shared" si="345"/>
        <v>-229</v>
      </c>
      <c r="AE1706" s="7">
        <f t="shared" si="346"/>
        <v>-229</v>
      </c>
      <c r="AF1706" t="str">
        <f t="shared" ca="1" si="347"/>
        <v>$V$371</v>
      </c>
      <c r="AG1706" t="str">
        <f t="shared" ca="1" si="348"/>
        <v>$J$371</v>
      </c>
      <c r="AH1706" t="str">
        <f t="shared" ca="1" si="349"/>
        <v>LOWES MLXP VAN ONE WA| 3051747265</v>
      </c>
      <c r="AI1706" t="str">
        <f t="shared" ca="1" si="338"/>
        <v>$K$371</v>
      </c>
      <c r="AJ1706" s="8">
        <f t="shared" si="339"/>
        <v>1</v>
      </c>
      <c r="AK1706" s="7">
        <f t="shared" si="340"/>
        <v>-229</v>
      </c>
      <c r="AL1706" s="7" t="str">
        <f t="shared" ca="1" si="350"/>
        <v>LOWES MLXP VAN ONE WA| 3051747265</v>
      </c>
      <c r="AM1706" t="str">
        <f t="shared" si="341"/>
        <v>b: TA BROKERAGE LLC | 2960146118</v>
      </c>
    </row>
    <row r="1707" spans="3:39" x14ac:dyDescent="0.3">
      <c r="C1707" s="1" t="s">
        <v>1633</v>
      </c>
      <c r="D1707" s="1" t="s">
        <v>1634</v>
      </c>
      <c r="E1707" s="1" t="s">
        <v>39</v>
      </c>
      <c r="F1707" s="1" t="s">
        <v>90</v>
      </c>
      <c r="G1707" s="1" t="s">
        <v>756</v>
      </c>
      <c r="H1707" s="1" t="s">
        <v>42</v>
      </c>
      <c r="I1707" s="1" t="s">
        <v>442</v>
      </c>
      <c r="J1707" t="str">
        <f>TRIM(CONCATENATE(wiz[[#This Row],[SHIPPER..................]],wiz[[#This Row],[ZIP2..]],wiz[[#This Row],[ZIP3..]]))</f>
        <v>WESTROCK | 2933046201</v>
      </c>
      <c r="K1707" s="1">
        <v>1</v>
      </c>
      <c r="L1707" s="1">
        <v>1.49</v>
      </c>
      <c r="M1707" s="1">
        <v>0.15</v>
      </c>
      <c r="N1707" s="1">
        <v>506</v>
      </c>
      <c r="O1707" s="1">
        <v>0.92</v>
      </c>
      <c r="P1707" s="1">
        <v>56</v>
      </c>
      <c r="Q1707" s="1">
        <v>0.3</v>
      </c>
      <c r="R1707" s="1">
        <v>44</v>
      </c>
      <c r="S1707" s="1">
        <v>-48</v>
      </c>
      <c r="T1707" s="1">
        <v>29</v>
      </c>
      <c r="U1707" s="1">
        <v>-66</v>
      </c>
      <c r="V1707" s="1">
        <v>-85</v>
      </c>
      <c r="W1707" s="1">
        <v>29706</v>
      </c>
      <c r="X1707" s="1">
        <v>29330</v>
      </c>
      <c r="Y1707" s="1">
        <v>46201</v>
      </c>
      <c r="Z1707" s="1">
        <v>1.42</v>
      </c>
      <c r="AA1707" s="6">
        <f t="shared" si="342"/>
        <v>22</v>
      </c>
      <c r="AB1707" s="6">
        <f t="shared" si="343"/>
        <v>-85</v>
      </c>
      <c r="AC1707" s="6">
        <f t="shared" si="344"/>
        <v>-1671</v>
      </c>
      <c r="AD1707" s="6">
        <f t="shared" si="345"/>
        <v>-75.954545454545453</v>
      </c>
      <c r="AE1707" s="7">
        <f t="shared" si="346"/>
        <v>-177</v>
      </c>
      <c r="AF1707" t="str">
        <f t="shared" ca="1" si="347"/>
        <v>$V$1703</v>
      </c>
      <c r="AG1707" t="str">
        <f t="shared" ca="1" si="348"/>
        <v>$J$1703</v>
      </c>
      <c r="AH1707" t="str">
        <f t="shared" ca="1" si="349"/>
        <v>FREIGHTCO LLC | 2937646706</v>
      </c>
      <c r="AI1707" t="str">
        <f t="shared" ca="1" si="338"/>
        <v>$K$1703</v>
      </c>
      <c r="AJ1707" s="8">
        <f t="shared" si="339"/>
        <v>4.5454545454545456E-2</v>
      </c>
      <c r="AK1707" s="7">
        <f t="shared" si="340"/>
        <v>-177</v>
      </c>
      <c r="AL1707" s="7" t="str">
        <f t="shared" ca="1" si="350"/>
        <v>FREIGHTCO LLC | 2937646706</v>
      </c>
      <c r="AM1707" t="b">
        <f t="shared" si="341"/>
        <v>0</v>
      </c>
    </row>
    <row r="1708" spans="3:39" x14ac:dyDescent="0.3">
      <c r="C1708" s="1" t="s">
        <v>1423</v>
      </c>
      <c r="D1708" s="1" t="s">
        <v>1424</v>
      </c>
      <c r="E1708" s="1" t="s">
        <v>39</v>
      </c>
      <c r="F1708" s="1" t="s">
        <v>90</v>
      </c>
      <c r="G1708" s="1" t="s">
        <v>91</v>
      </c>
      <c r="H1708" s="1" t="s">
        <v>53</v>
      </c>
      <c r="I1708" s="1" t="s">
        <v>108</v>
      </c>
      <c r="J1708" t="str">
        <f>TRIM(CONCATENATE(wiz[[#This Row],[SHIPPER..................]],wiz[[#This Row],[ZIP2..]],wiz[[#This Row],[ZIP3..]]))</f>
        <v>b: TRINITY LOGISTICS | 2930161832</v>
      </c>
      <c r="K1708" s="1">
        <v>1</v>
      </c>
      <c r="L1708" s="1">
        <v>1.1499999999999999</v>
      </c>
      <c r="M1708" s="1">
        <v>0.27</v>
      </c>
      <c r="N1708" s="1">
        <v>616</v>
      </c>
      <c r="O1708" s="1">
        <v>0.96</v>
      </c>
      <c r="P1708" s="1">
        <v>0</v>
      </c>
      <c r="Q1708" s="1">
        <v>0.25</v>
      </c>
      <c r="R1708" s="1">
        <v>-24</v>
      </c>
      <c r="S1708" s="1">
        <v>39</v>
      </c>
      <c r="T1708" s="1">
        <v>60</v>
      </c>
      <c r="U1708" s="1">
        <v>-60</v>
      </c>
      <c r="V1708" s="1">
        <v>39</v>
      </c>
      <c r="W1708" s="1">
        <v>29301</v>
      </c>
      <c r="X1708" s="1">
        <v>29301</v>
      </c>
      <c r="Y1708" s="1">
        <v>61832</v>
      </c>
      <c r="Z1708" s="1">
        <v>1.2</v>
      </c>
      <c r="AA1708" s="6">
        <f t="shared" si="342"/>
        <v>3</v>
      </c>
      <c r="AB1708" s="6">
        <f t="shared" si="343"/>
        <v>39</v>
      </c>
      <c r="AC1708" s="6">
        <f t="shared" si="344"/>
        <v>-290</v>
      </c>
      <c r="AD1708" s="6">
        <f t="shared" si="345"/>
        <v>-96.666666666666671</v>
      </c>
      <c r="AE1708" s="7">
        <f t="shared" si="346"/>
        <v>-383</v>
      </c>
      <c r="AF1708" t="str">
        <f t="shared" ca="1" si="347"/>
        <v>$V$30</v>
      </c>
      <c r="AG1708" t="str">
        <f t="shared" ca="1" si="348"/>
        <v>$J$30</v>
      </c>
      <c r="AH1708" t="str">
        <f t="shared" ca="1" si="349"/>
        <v>b: C H ROBINSON | 3610129730</v>
      </c>
      <c r="AI1708" t="str">
        <f t="shared" ca="1" si="338"/>
        <v>$K$30</v>
      </c>
      <c r="AJ1708" s="8">
        <f t="shared" si="339"/>
        <v>0.33333333333333331</v>
      </c>
      <c r="AK1708" s="7">
        <f t="shared" si="340"/>
        <v>-383</v>
      </c>
      <c r="AL1708" s="7" t="str">
        <f t="shared" ca="1" si="350"/>
        <v>b: C H ROBINSON | 3610129730</v>
      </c>
      <c r="AM1708" t="b">
        <f t="shared" si="341"/>
        <v>0</v>
      </c>
    </row>
    <row r="1709" spans="3:39" x14ac:dyDescent="0.3">
      <c r="C1709" s="1" t="s">
        <v>1633</v>
      </c>
      <c r="D1709" s="1" t="s">
        <v>1634</v>
      </c>
      <c r="E1709" s="1" t="s">
        <v>39</v>
      </c>
      <c r="F1709" s="1" t="s">
        <v>90</v>
      </c>
      <c r="G1709" s="1" t="s">
        <v>756</v>
      </c>
      <c r="H1709" s="1" t="s">
        <v>42</v>
      </c>
      <c r="I1709" s="1" t="s">
        <v>1642</v>
      </c>
      <c r="J1709" t="str">
        <f>TRIM(CONCATENATE(wiz[[#This Row],[SHIPPER..................]],wiz[[#This Row],[ZIP2..]],wiz[[#This Row],[ZIP3..]]))</f>
        <v>WESTROCK | 2933046544</v>
      </c>
      <c r="K1709" s="1">
        <v>3</v>
      </c>
      <c r="L1709" s="1">
        <v>1.5</v>
      </c>
      <c r="M1709" s="1">
        <v>0.16</v>
      </c>
      <c r="N1709" s="1">
        <v>635</v>
      </c>
      <c r="O1709" s="1">
        <v>1.2</v>
      </c>
      <c r="P1709" s="1">
        <v>105</v>
      </c>
      <c r="Q1709" s="1">
        <v>0.33</v>
      </c>
      <c r="R1709" s="1">
        <v>32</v>
      </c>
      <c r="S1709" s="1">
        <v>-48</v>
      </c>
      <c r="T1709" s="1">
        <v>3</v>
      </c>
      <c r="U1709" s="1">
        <v>-100</v>
      </c>
      <c r="V1709" s="1">
        <v>-145</v>
      </c>
      <c r="W1709" s="1">
        <v>28762</v>
      </c>
      <c r="X1709" s="1">
        <v>29330</v>
      </c>
      <c r="Y1709" s="1">
        <v>46544</v>
      </c>
      <c r="Z1709" s="1">
        <v>1.44</v>
      </c>
      <c r="AA1709" s="6">
        <f t="shared" si="342"/>
        <v>22</v>
      </c>
      <c r="AB1709" s="6">
        <f t="shared" si="343"/>
        <v>-435</v>
      </c>
      <c r="AC1709" s="6">
        <f t="shared" si="344"/>
        <v>-1671</v>
      </c>
      <c r="AD1709" s="6">
        <f t="shared" si="345"/>
        <v>-75.954545454545453</v>
      </c>
      <c r="AE1709" s="7">
        <f t="shared" si="346"/>
        <v>-177</v>
      </c>
      <c r="AF1709" t="str">
        <f t="shared" ca="1" si="347"/>
        <v>$V$1703</v>
      </c>
      <c r="AG1709" t="str">
        <f t="shared" ca="1" si="348"/>
        <v>$J$1703</v>
      </c>
      <c r="AH1709" t="str">
        <f t="shared" ca="1" si="349"/>
        <v>FREIGHTCO LLC | 2937646706</v>
      </c>
      <c r="AI1709" t="str">
        <f t="shared" ca="1" si="338"/>
        <v>$K$1703</v>
      </c>
      <c r="AJ1709" s="8">
        <f t="shared" si="339"/>
        <v>0.13636363636363635</v>
      </c>
      <c r="AK1709" s="7">
        <f t="shared" si="340"/>
        <v>-177</v>
      </c>
      <c r="AL1709" s="7" t="str">
        <f t="shared" ca="1" si="350"/>
        <v>FREIGHTCO LLC | 2937646706</v>
      </c>
      <c r="AM1709" t="b">
        <f t="shared" si="341"/>
        <v>0</v>
      </c>
    </row>
    <row r="1710" spans="3:39" x14ac:dyDescent="0.3">
      <c r="C1710" s="1" t="s">
        <v>78</v>
      </c>
      <c r="D1710" s="1" t="s">
        <v>79</v>
      </c>
      <c r="E1710" s="1" t="s">
        <v>39</v>
      </c>
      <c r="F1710" s="1" t="s">
        <v>90</v>
      </c>
      <c r="G1710" s="1" t="s">
        <v>959</v>
      </c>
      <c r="H1710" s="1" t="s">
        <v>44</v>
      </c>
      <c r="I1710" s="1" t="s">
        <v>464</v>
      </c>
      <c r="J1710" t="str">
        <f>TRIM(CONCATENATE(wiz[[#This Row],[SHIPPER..................]],wiz[[#This Row],[ZIP2..]],wiz[[#This Row],[ZIP3..]]))</f>
        <v>TRACTOR SUPPLY MANHAT| 2933442134</v>
      </c>
      <c r="K1710" s="1">
        <v>10</v>
      </c>
      <c r="L1710" s="1">
        <v>1.85</v>
      </c>
      <c r="M1710" s="1">
        <v>0.21</v>
      </c>
      <c r="N1710" s="1">
        <v>374</v>
      </c>
      <c r="O1710" s="1">
        <v>0.77</v>
      </c>
      <c r="P1710" s="1">
        <v>58</v>
      </c>
      <c r="Q1710" s="1">
        <v>0.28999999999999998</v>
      </c>
      <c r="R1710" s="1">
        <v>-2</v>
      </c>
      <c r="S1710" s="1">
        <v>-34</v>
      </c>
      <c r="T1710" s="1">
        <v>0</v>
      </c>
      <c r="U1710" s="1">
        <v>72</v>
      </c>
      <c r="V1710" s="1">
        <v>38</v>
      </c>
      <c r="W1710" s="1">
        <v>29330</v>
      </c>
      <c r="X1710" s="1">
        <v>29334</v>
      </c>
      <c r="Y1710" s="1">
        <v>42134</v>
      </c>
      <c r="Z1710" s="1">
        <v>1.84</v>
      </c>
      <c r="AA1710" s="6">
        <f t="shared" si="342"/>
        <v>533</v>
      </c>
      <c r="AB1710" s="6">
        <f t="shared" si="343"/>
        <v>380</v>
      </c>
      <c r="AC1710" s="6">
        <f t="shared" si="344"/>
        <v>27994</v>
      </c>
      <c r="AD1710" s="6">
        <f t="shared" si="345"/>
        <v>52.521575984990619</v>
      </c>
      <c r="AE1710" s="7">
        <f t="shared" si="346"/>
        <v>-627</v>
      </c>
      <c r="AF1710" t="str">
        <f t="shared" ca="1" si="347"/>
        <v>$V$356</v>
      </c>
      <c r="AG1710" t="str">
        <f t="shared" ca="1" si="348"/>
        <v>$J$356</v>
      </c>
      <c r="AH1710" t="str">
        <f t="shared" ca="1" si="349"/>
        <v>TRACTOR SUPPLY MANHAT| 3070142134</v>
      </c>
      <c r="AI1710" t="str">
        <f t="shared" ca="1" si="338"/>
        <v>$K$356</v>
      </c>
      <c r="AJ1710" s="8">
        <f t="shared" si="339"/>
        <v>1.8761726078799251E-2</v>
      </c>
      <c r="AK1710" s="7">
        <f t="shared" si="340"/>
        <v>-192</v>
      </c>
      <c r="AL1710" s="7" t="str">
        <f t="shared" ca="1" si="350"/>
        <v>b: C H ROBINSON | 4817435150</v>
      </c>
      <c r="AM1710" t="b">
        <f t="shared" si="341"/>
        <v>0</v>
      </c>
    </row>
    <row r="1711" spans="3:39" x14ac:dyDescent="0.3">
      <c r="C1711" s="1" t="s">
        <v>37</v>
      </c>
      <c r="D1711" s="1" t="s">
        <v>38</v>
      </c>
      <c r="E1711" s="1" t="s">
        <v>39</v>
      </c>
      <c r="F1711" s="1" t="s">
        <v>90</v>
      </c>
      <c r="G1711" s="1" t="s">
        <v>959</v>
      </c>
      <c r="H1711" s="1" t="s">
        <v>44</v>
      </c>
      <c r="I1711" s="1" t="s">
        <v>109</v>
      </c>
      <c r="J1711" t="str">
        <f>TRIM(CONCATENATE(wiz[[#This Row],[SHIPPER..................]],wiz[[#This Row],[ZIP2..]],wiz[[#This Row],[ZIP3..]]))</f>
        <v>b: C H ROBINSON | 2933441056</v>
      </c>
      <c r="K1711" s="1">
        <v>1</v>
      </c>
      <c r="L1711" s="1">
        <v>2.21</v>
      </c>
      <c r="M1711" s="1">
        <v>0.28000000000000003</v>
      </c>
      <c r="N1711" s="1">
        <v>402</v>
      </c>
      <c r="O1711" s="1">
        <v>0.89</v>
      </c>
      <c r="P1711" s="1">
        <v>33</v>
      </c>
      <c r="Q1711" s="1">
        <v>0.25</v>
      </c>
      <c r="R1711" s="1">
        <v>-28</v>
      </c>
      <c r="S1711" s="1">
        <v>-9</v>
      </c>
      <c r="T1711" s="1">
        <v>-1</v>
      </c>
      <c r="U1711" s="1">
        <v>203</v>
      </c>
      <c r="V1711" s="1">
        <v>193</v>
      </c>
      <c r="W1711" s="1">
        <v>29340</v>
      </c>
      <c r="X1711" s="1">
        <v>29334</v>
      </c>
      <c r="Y1711" s="1">
        <v>41056</v>
      </c>
      <c r="Z1711" s="1">
        <v>2.27</v>
      </c>
      <c r="AA1711" s="6">
        <f t="shared" si="342"/>
        <v>615</v>
      </c>
      <c r="AB1711" s="6">
        <f t="shared" si="343"/>
        <v>193</v>
      </c>
      <c r="AC1711" s="6">
        <f t="shared" si="344"/>
        <v>-122022</v>
      </c>
      <c r="AD1711" s="6">
        <f t="shared" si="345"/>
        <v>-198.40975609756097</v>
      </c>
      <c r="AE1711" s="7">
        <f t="shared" si="346"/>
        <v>-1118</v>
      </c>
      <c r="AF1711" t="str">
        <f t="shared" ca="1" si="347"/>
        <v>$V$1066</v>
      </c>
      <c r="AG1711" t="str">
        <f t="shared" ca="1" si="348"/>
        <v>$J$1066</v>
      </c>
      <c r="AH1711" t="str">
        <f t="shared" ca="1" si="349"/>
        <v>b: C H ROBINSON | 2736036101</v>
      </c>
      <c r="AI1711" t="str">
        <f t="shared" ca="1" si="338"/>
        <v>$K$1066</v>
      </c>
      <c r="AJ1711" s="8">
        <f t="shared" si="339"/>
        <v>1.6260162601626016E-3</v>
      </c>
      <c r="AK1711" s="7">
        <f t="shared" si="340"/>
        <v>-560</v>
      </c>
      <c r="AL1711" s="7" t="str">
        <f t="shared" ca="1" si="350"/>
        <v>b: C H ROBINSON | 6080335055</v>
      </c>
      <c r="AM1711" t="b">
        <f t="shared" si="341"/>
        <v>0</v>
      </c>
    </row>
    <row r="1712" spans="3:39" x14ac:dyDescent="0.3">
      <c r="C1712" s="1" t="s">
        <v>161</v>
      </c>
      <c r="D1712" s="1" t="s">
        <v>162</v>
      </c>
      <c r="E1712" s="1" t="s">
        <v>39</v>
      </c>
      <c r="F1712" s="1" t="s">
        <v>90</v>
      </c>
      <c r="G1712" s="1" t="s">
        <v>1643</v>
      </c>
      <c r="H1712" s="1" t="s">
        <v>44</v>
      </c>
      <c r="I1712" s="1" t="s">
        <v>57</v>
      </c>
      <c r="J1712" t="str">
        <f>TRIM(CONCATENATE(wiz[[#This Row],[SHIPPER..................]],wiz[[#This Row],[ZIP2..]],wiz[[#This Row],[ZIP3..]]))</f>
        <v>b: GLOBALTRANZ | 2968341022</v>
      </c>
      <c r="K1712" s="1">
        <v>1</v>
      </c>
      <c r="L1712" s="1">
        <v>1.51</v>
      </c>
      <c r="M1712" s="1">
        <v>0.27</v>
      </c>
      <c r="N1712" s="1">
        <v>394</v>
      </c>
      <c r="O1712" s="1">
        <v>0.88</v>
      </c>
      <c r="P1712" s="1">
        <v>126</v>
      </c>
      <c r="Q1712" s="1">
        <v>0.35</v>
      </c>
      <c r="R1712" s="1">
        <v>-24</v>
      </c>
      <c r="S1712" s="1">
        <v>-123</v>
      </c>
      <c r="T1712" s="1">
        <v>-26</v>
      </c>
      <c r="U1712" s="1">
        <v>-86</v>
      </c>
      <c r="V1712" s="1">
        <v>-235</v>
      </c>
      <c r="W1712" s="1">
        <v>37681</v>
      </c>
      <c r="X1712" s="1">
        <v>29683</v>
      </c>
      <c r="Y1712" s="1">
        <v>41022</v>
      </c>
      <c r="Z1712" s="1">
        <v>1.56</v>
      </c>
      <c r="AA1712" s="6">
        <f t="shared" si="342"/>
        <v>12</v>
      </c>
      <c r="AB1712" s="6">
        <f t="shared" si="343"/>
        <v>-235</v>
      </c>
      <c r="AC1712" s="6">
        <f t="shared" si="344"/>
        <v>-1459</v>
      </c>
      <c r="AD1712" s="6">
        <f t="shared" si="345"/>
        <v>-121.58333333333333</v>
      </c>
      <c r="AE1712" s="7">
        <f t="shared" si="346"/>
        <v>-235</v>
      </c>
      <c r="AF1712" t="str">
        <f t="shared" ca="1" si="347"/>
        <v>$V$231</v>
      </c>
      <c r="AG1712" t="str">
        <f t="shared" ca="1" si="348"/>
        <v>$J$231</v>
      </c>
      <c r="AH1712" t="str">
        <f t="shared" ca="1" si="349"/>
        <v>b: C H ROBINSON | 3030140353</v>
      </c>
      <c r="AI1712" t="str">
        <f t="shared" ca="1" si="338"/>
        <v>$K$231</v>
      </c>
      <c r="AJ1712" s="8">
        <f t="shared" si="339"/>
        <v>8.3333333333333329E-2</v>
      </c>
      <c r="AK1712" s="7">
        <f t="shared" si="340"/>
        <v>-235</v>
      </c>
      <c r="AL1712" s="7" t="str">
        <f t="shared" ca="1" si="350"/>
        <v>b: C H ROBINSON | 3030140353</v>
      </c>
      <c r="AM1712" t="str">
        <f t="shared" si="341"/>
        <v>b: GLOBALTRANZ | 2968341022</v>
      </c>
    </row>
    <row r="1713" spans="3:39" x14ac:dyDescent="0.3">
      <c r="C1713" s="1" t="s">
        <v>879</v>
      </c>
      <c r="D1713" s="1" t="s">
        <v>880</v>
      </c>
      <c r="E1713" s="1" t="s">
        <v>39</v>
      </c>
      <c r="F1713" s="1" t="s">
        <v>90</v>
      </c>
      <c r="G1713" s="1" t="s">
        <v>699</v>
      </c>
      <c r="H1713" s="1" t="s">
        <v>44</v>
      </c>
      <c r="I1713" s="1" t="s">
        <v>57</v>
      </c>
      <c r="J1713" t="str">
        <f>TRIM(CONCATENATE(wiz[[#This Row],[SHIPPER..................]],wiz[[#This Row],[ZIP2..]],wiz[[#This Row],[ZIP3..]]))</f>
        <v>PLS PITTSBURGH LOGIST| 2965041022</v>
      </c>
      <c r="K1713" s="1">
        <v>1</v>
      </c>
      <c r="L1713" s="1">
        <v>1.06</v>
      </c>
      <c r="M1713" s="1">
        <v>0.27</v>
      </c>
      <c r="N1713" s="1">
        <v>406</v>
      </c>
      <c r="O1713" s="1">
        <v>0.88</v>
      </c>
      <c r="P1713" s="1">
        <v>67</v>
      </c>
      <c r="Q1713" s="1">
        <v>0.3</v>
      </c>
      <c r="R1713" s="1">
        <v>-24</v>
      </c>
      <c r="S1713" s="1">
        <v>-29</v>
      </c>
      <c r="T1713" s="1">
        <v>1</v>
      </c>
      <c r="U1713" s="1">
        <v>-261</v>
      </c>
      <c r="V1713" s="1">
        <v>-289</v>
      </c>
      <c r="W1713" s="1">
        <v>29706</v>
      </c>
      <c r="X1713" s="1">
        <v>29650</v>
      </c>
      <c r="Y1713" s="1">
        <v>41022</v>
      </c>
      <c r="Z1713" s="1">
        <v>1.1100000000000001</v>
      </c>
      <c r="AA1713" s="6">
        <f t="shared" si="342"/>
        <v>10</v>
      </c>
      <c r="AB1713" s="6">
        <f t="shared" si="343"/>
        <v>-289</v>
      </c>
      <c r="AC1713" s="6">
        <f t="shared" si="344"/>
        <v>-1697</v>
      </c>
      <c r="AD1713" s="6">
        <f t="shared" si="345"/>
        <v>-169.7</v>
      </c>
      <c r="AE1713" s="7">
        <f t="shared" si="346"/>
        <v>-364</v>
      </c>
      <c r="AF1713" t="str">
        <f t="shared" ca="1" si="347"/>
        <v>$V$1355</v>
      </c>
      <c r="AG1713" t="str">
        <f t="shared" ca="1" si="348"/>
        <v>$J$1355</v>
      </c>
      <c r="AH1713" t="str">
        <f t="shared" ca="1" si="349"/>
        <v>PLS PITTSBURGH LOGIST| 4313028348</v>
      </c>
      <c r="AI1713" t="str">
        <f t="shared" ca="1" si="338"/>
        <v>$K$1355</v>
      </c>
      <c r="AJ1713" s="8">
        <f t="shared" si="339"/>
        <v>0.1</v>
      </c>
      <c r="AK1713" s="7">
        <f t="shared" si="340"/>
        <v>-364</v>
      </c>
      <c r="AL1713" s="7" t="str">
        <f t="shared" ca="1" si="350"/>
        <v>PLS PITTSBURGH LOGIST| 4313028348</v>
      </c>
      <c r="AM1713" t="b">
        <f t="shared" si="341"/>
        <v>0</v>
      </c>
    </row>
    <row r="1714" spans="3:39" x14ac:dyDescent="0.3">
      <c r="C1714" s="1" t="s">
        <v>210</v>
      </c>
      <c r="D1714" s="1" t="s">
        <v>211</v>
      </c>
      <c r="E1714" s="1" t="s">
        <v>39</v>
      </c>
      <c r="F1714" s="1" t="s">
        <v>90</v>
      </c>
      <c r="G1714" s="1" t="s">
        <v>979</v>
      </c>
      <c r="H1714" s="1" t="s">
        <v>44</v>
      </c>
      <c r="I1714" s="1" t="s">
        <v>1644</v>
      </c>
      <c r="J1714" t="str">
        <f>TRIM(CONCATENATE(wiz[[#This Row],[SHIPPER..................]],wiz[[#This Row],[ZIP2..]],wiz[[#This Row],[ZIP3..]]))</f>
        <v>b: ECHO GLOBAL LOGIST| 2964440165</v>
      </c>
      <c r="K1714" s="1">
        <v>1</v>
      </c>
      <c r="L1714" s="1">
        <v>1.69</v>
      </c>
      <c r="M1714" s="1">
        <v>0.28000000000000003</v>
      </c>
      <c r="N1714" s="1">
        <v>405</v>
      </c>
      <c r="O1714" s="1">
        <v>0.88</v>
      </c>
      <c r="P1714" s="1">
        <v>22</v>
      </c>
      <c r="Q1714" s="1">
        <v>0.25</v>
      </c>
      <c r="R1714" s="1">
        <v>-28</v>
      </c>
      <c r="S1714" s="1">
        <v>11</v>
      </c>
      <c r="T1714" s="1">
        <v>1</v>
      </c>
      <c r="U1714" s="1">
        <v>127</v>
      </c>
      <c r="V1714" s="1">
        <v>139</v>
      </c>
      <c r="W1714" s="1">
        <v>29687</v>
      </c>
      <c r="X1714" s="1">
        <v>29644</v>
      </c>
      <c r="Y1714" s="1">
        <v>40165</v>
      </c>
      <c r="Z1714" s="1">
        <v>1.75</v>
      </c>
      <c r="AA1714" s="6">
        <f t="shared" si="342"/>
        <v>94</v>
      </c>
      <c r="AB1714" s="6">
        <f t="shared" si="343"/>
        <v>139</v>
      </c>
      <c r="AC1714" s="6">
        <f t="shared" si="344"/>
        <v>1157</v>
      </c>
      <c r="AD1714" s="6">
        <f t="shared" si="345"/>
        <v>12.308510638297872</v>
      </c>
      <c r="AE1714" s="7">
        <f t="shared" si="346"/>
        <v>-816</v>
      </c>
      <c r="AF1714" t="str">
        <f t="shared" ca="1" si="347"/>
        <v>$V$921</v>
      </c>
      <c r="AG1714" t="str">
        <f t="shared" ca="1" si="348"/>
        <v>$J$921</v>
      </c>
      <c r="AH1714" t="str">
        <f t="shared" ca="1" si="349"/>
        <v>b: ECHO GLOBAL LOGIST| 5503315639</v>
      </c>
      <c r="AI1714" t="str">
        <f t="shared" ca="1" si="338"/>
        <v>$K$921</v>
      </c>
      <c r="AJ1714" s="8">
        <f t="shared" si="339"/>
        <v>1.0638297872340425E-2</v>
      </c>
      <c r="AK1714" s="7">
        <f t="shared" si="340"/>
        <v>-71</v>
      </c>
      <c r="AL1714" s="7" t="str">
        <f t="shared" ca="1" si="350"/>
        <v>b: ECHO GLOBAL LOGIST| 5632053201</v>
      </c>
      <c r="AM1714" t="b">
        <f t="shared" si="341"/>
        <v>0</v>
      </c>
    </row>
    <row r="1715" spans="3:39" x14ac:dyDescent="0.3">
      <c r="C1715" s="1" t="s">
        <v>344</v>
      </c>
      <c r="D1715" s="1" t="s">
        <v>345</v>
      </c>
      <c r="E1715" s="1" t="s">
        <v>39</v>
      </c>
      <c r="F1715" s="1" t="s">
        <v>90</v>
      </c>
      <c r="G1715" s="1" t="s">
        <v>1645</v>
      </c>
      <c r="H1715" s="1" t="s">
        <v>44</v>
      </c>
      <c r="I1715" s="1" t="s">
        <v>477</v>
      </c>
      <c r="J1715" t="str">
        <f>TRIM(CONCATENATE(wiz[[#This Row],[SHIPPER..................]],wiz[[#This Row],[ZIP2..]],wiz[[#This Row],[ZIP3..]]))</f>
        <v>b: SCHNEIDER LOGISTIC| 2969040201</v>
      </c>
      <c r="K1715" s="1">
        <v>1</v>
      </c>
      <c r="L1715" s="1">
        <v>1.24</v>
      </c>
      <c r="M1715" s="1">
        <v>0.27</v>
      </c>
      <c r="N1715" s="1">
        <v>398</v>
      </c>
      <c r="O1715" s="1">
        <v>0.75</v>
      </c>
      <c r="P1715" s="1">
        <v>42</v>
      </c>
      <c r="Q1715" s="1">
        <v>0.25</v>
      </c>
      <c r="R1715" s="1">
        <v>-24</v>
      </c>
      <c r="S1715" s="1">
        <v>-14</v>
      </c>
      <c r="T1715" s="1">
        <v>5</v>
      </c>
      <c r="U1715" s="1">
        <v>-63</v>
      </c>
      <c r="V1715" s="1">
        <v>-72</v>
      </c>
      <c r="W1715" s="1">
        <v>29672</v>
      </c>
      <c r="X1715" s="1">
        <v>29690</v>
      </c>
      <c r="Y1715" s="1">
        <v>40201</v>
      </c>
      <c r="Z1715" s="1">
        <v>1.29</v>
      </c>
      <c r="AA1715" s="6">
        <f t="shared" si="342"/>
        <v>78</v>
      </c>
      <c r="AB1715" s="6">
        <f t="shared" si="343"/>
        <v>-72</v>
      </c>
      <c r="AC1715" s="6">
        <f t="shared" si="344"/>
        <v>-21006</v>
      </c>
      <c r="AD1715" s="6">
        <f t="shared" si="345"/>
        <v>-269.30769230769232</v>
      </c>
      <c r="AE1715" s="7">
        <f t="shared" si="346"/>
        <v>-1249</v>
      </c>
      <c r="AF1715" t="str">
        <f t="shared" ca="1" si="347"/>
        <v>$V$1953</v>
      </c>
      <c r="AG1715" t="str">
        <f t="shared" ca="1" si="348"/>
        <v>$J$1953</v>
      </c>
      <c r="AH1715" t="str">
        <f t="shared" ca="1" si="349"/>
        <v>b: SCHNEIDER LOGISTIC| 3830119034</v>
      </c>
      <c r="AI1715" t="str">
        <f t="shared" ca="1" si="338"/>
        <v>$K$1953</v>
      </c>
      <c r="AJ1715" s="8">
        <f t="shared" si="339"/>
        <v>1.282051282051282E-2</v>
      </c>
      <c r="AK1715" s="7">
        <f t="shared" si="340"/>
        <v>-570</v>
      </c>
      <c r="AL1715" s="7" t="str">
        <f t="shared" ca="1" si="350"/>
        <v>LOWES MLXP VAN ONE WA| 3071947265</v>
      </c>
      <c r="AM1715" t="b">
        <f t="shared" si="341"/>
        <v>0</v>
      </c>
    </row>
    <row r="1716" spans="3:39" x14ac:dyDescent="0.3">
      <c r="C1716" s="1" t="s">
        <v>1646</v>
      </c>
      <c r="D1716" s="1" t="s">
        <v>1647</v>
      </c>
      <c r="E1716" s="1" t="s">
        <v>39</v>
      </c>
      <c r="F1716" s="1" t="s">
        <v>90</v>
      </c>
      <c r="G1716" s="1" t="s">
        <v>699</v>
      </c>
      <c r="H1716" s="1" t="s">
        <v>44</v>
      </c>
      <c r="I1716" s="1" t="s">
        <v>786</v>
      </c>
      <c r="J1716" t="str">
        <f>TRIM(CONCATENATE(wiz[[#This Row],[SHIPPER..................]],wiz[[#This Row],[ZIP2..]],wiz[[#This Row],[ZIP3..]]))</f>
        <v>MITSUBISHI POLYESTER | 2965040065</v>
      </c>
      <c r="K1716" s="1">
        <v>3</v>
      </c>
      <c r="L1716" s="1">
        <v>1.57</v>
      </c>
      <c r="M1716" s="1">
        <v>0.2</v>
      </c>
      <c r="N1716" s="1">
        <v>369</v>
      </c>
      <c r="O1716" s="1">
        <v>0.92</v>
      </c>
      <c r="P1716" s="1">
        <v>57</v>
      </c>
      <c r="Q1716" s="1">
        <v>0.28000000000000003</v>
      </c>
      <c r="R1716" s="1">
        <v>-7</v>
      </c>
      <c r="S1716" s="1">
        <v>-21</v>
      </c>
      <c r="T1716" s="1">
        <v>-35</v>
      </c>
      <c r="U1716" s="1">
        <v>37</v>
      </c>
      <c r="V1716" s="1">
        <v>-19</v>
      </c>
      <c r="W1716" s="1">
        <v>29340</v>
      </c>
      <c r="X1716" s="1">
        <v>29650</v>
      </c>
      <c r="Y1716" s="1">
        <v>40065</v>
      </c>
      <c r="Z1716" s="1">
        <v>1.55</v>
      </c>
      <c r="AA1716" s="6">
        <f t="shared" si="342"/>
        <v>11</v>
      </c>
      <c r="AB1716" s="6">
        <f t="shared" si="343"/>
        <v>-57</v>
      </c>
      <c r="AC1716" s="6">
        <f t="shared" si="344"/>
        <v>-1775</v>
      </c>
      <c r="AD1716" s="6">
        <f t="shared" si="345"/>
        <v>-161.36363636363637</v>
      </c>
      <c r="AE1716" s="7">
        <f t="shared" si="346"/>
        <v>-295</v>
      </c>
      <c r="AF1716" t="str">
        <f t="shared" ca="1" si="347"/>
        <v>$V$471</v>
      </c>
      <c r="AG1716" t="str">
        <f t="shared" ca="1" si="348"/>
        <v>$J$471</v>
      </c>
      <c r="AH1716" t="str">
        <f t="shared" ca="1" si="349"/>
        <v>b: C H ROBINSON | 6049935601</v>
      </c>
      <c r="AI1716" t="str">
        <f t="shared" ca="1" si="338"/>
        <v>$K$471</v>
      </c>
      <c r="AJ1716" s="8">
        <f t="shared" si="339"/>
        <v>0.27272727272727271</v>
      </c>
      <c r="AK1716" s="7">
        <f t="shared" si="340"/>
        <v>-295</v>
      </c>
      <c r="AL1716" s="7" t="str">
        <f t="shared" ca="1" si="350"/>
        <v>b: C H ROBINSON | 6049935601</v>
      </c>
      <c r="AM1716" t="b">
        <f t="shared" si="341"/>
        <v>0</v>
      </c>
    </row>
    <row r="1717" spans="3:39" x14ac:dyDescent="0.3">
      <c r="C1717" s="1" t="s">
        <v>1648</v>
      </c>
      <c r="D1717" s="1" t="s">
        <v>1649</v>
      </c>
      <c r="E1717" s="1" t="s">
        <v>39</v>
      </c>
      <c r="F1717" s="1" t="s">
        <v>90</v>
      </c>
      <c r="G1717" s="1" t="s">
        <v>1650</v>
      </c>
      <c r="H1717" s="1" t="s">
        <v>61</v>
      </c>
      <c r="I1717" s="1" t="s">
        <v>183</v>
      </c>
      <c r="J1717" t="str">
        <f>TRIM(CONCATENATE(wiz[[#This Row],[SHIPPER..................]],wiz[[#This Row],[ZIP2..]],wiz[[#This Row],[ZIP3..]]))</f>
        <v>b: SUNSET TRANSPORTAT| 2936063801</v>
      </c>
      <c r="K1717" s="1">
        <v>1</v>
      </c>
      <c r="L1717" s="1">
        <v>1.24</v>
      </c>
      <c r="M1717" s="1">
        <v>0.27</v>
      </c>
      <c r="N1717" s="1">
        <v>581</v>
      </c>
      <c r="O1717" s="1">
        <v>0.88</v>
      </c>
      <c r="P1717" s="1">
        <v>55</v>
      </c>
      <c r="Q1717" s="1">
        <v>0.3</v>
      </c>
      <c r="R1717" s="1">
        <v>-34</v>
      </c>
      <c r="S1717" s="1">
        <v>-14</v>
      </c>
      <c r="T1717" s="1">
        <v>53</v>
      </c>
      <c r="U1717" s="1">
        <v>-6</v>
      </c>
      <c r="V1717" s="1">
        <v>33</v>
      </c>
      <c r="W1717" s="1">
        <v>29706</v>
      </c>
      <c r="X1717" s="1">
        <v>29360</v>
      </c>
      <c r="Y1717" s="1">
        <v>63801</v>
      </c>
      <c r="Z1717" s="1">
        <v>1.29</v>
      </c>
      <c r="AA1717" s="6">
        <f t="shared" si="342"/>
        <v>1</v>
      </c>
      <c r="AB1717" s="6">
        <f t="shared" si="343"/>
        <v>33</v>
      </c>
      <c r="AC1717" s="6">
        <f t="shared" si="344"/>
        <v>33</v>
      </c>
      <c r="AD1717" s="6">
        <f t="shared" si="345"/>
        <v>33</v>
      </c>
      <c r="AE1717" s="7">
        <f t="shared" si="346"/>
        <v>33</v>
      </c>
      <c r="AF1717" t="str">
        <f t="shared" ca="1" si="347"/>
        <v>$V$258</v>
      </c>
      <c r="AG1717" t="str">
        <f t="shared" ca="1" si="348"/>
        <v>$J$258</v>
      </c>
      <c r="AH1717" t="str">
        <f t="shared" ca="1" si="349"/>
        <v>b: C H ROBINSON | 3030128748</v>
      </c>
      <c r="AI1717" t="str">
        <f t="shared" ca="1" si="338"/>
        <v>$K$258</v>
      </c>
      <c r="AJ1717" s="8">
        <f t="shared" si="339"/>
        <v>1</v>
      </c>
      <c r="AK1717" s="7">
        <f t="shared" si="340"/>
        <v>33</v>
      </c>
      <c r="AL1717" s="7" t="str">
        <f t="shared" ca="1" si="350"/>
        <v>b: C H ROBINSON | 3030128748</v>
      </c>
      <c r="AM1717" t="str">
        <f t="shared" si="341"/>
        <v>b: SUNSET TRANSPORTAT| 2936063801</v>
      </c>
    </row>
    <row r="1718" spans="3:39" x14ac:dyDescent="0.3">
      <c r="C1718" s="1" t="s">
        <v>657</v>
      </c>
      <c r="D1718" s="1" t="s">
        <v>658</v>
      </c>
      <c r="E1718" s="1" t="s">
        <v>39</v>
      </c>
      <c r="F1718" s="1" t="s">
        <v>90</v>
      </c>
      <c r="G1718" s="1" t="s">
        <v>91</v>
      </c>
      <c r="H1718" s="1" t="s">
        <v>61</v>
      </c>
      <c r="I1718" s="1" t="s">
        <v>840</v>
      </c>
      <c r="J1718" t="str">
        <f>TRIM(CONCATENATE(wiz[[#This Row],[SHIPPER..................]],wiz[[#This Row],[ZIP2..]],wiz[[#This Row],[ZIP3..]]))</f>
        <v>LANDSTAR RANGER BROKE| 2930163101</v>
      </c>
      <c r="K1718" s="1">
        <v>1</v>
      </c>
      <c r="L1718" s="1">
        <v>1</v>
      </c>
      <c r="M1718" s="1">
        <v>0.27</v>
      </c>
      <c r="N1718" s="1">
        <v>669</v>
      </c>
      <c r="O1718" s="1">
        <v>0.92</v>
      </c>
      <c r="P1718" s="1">
        <v>362</v>
      </c>
      <c r="Q1718" s="1">
        <v>0.6</v>
      </c>
      <c r="R1718" s="1">
        <v>-40</v>
      </c>
      <c r="S1718" s="1">
        <v>-444</v>
      </c>
      <c r="T1718" s="1">
        <v>111</v>
      </c>
      <c r="U1718" s="1">
        <v>-192</v>
      </c>
      <c r="V1718" s="1">
        <v>-525</v>
      </c>
      <c r="W1718" s="1">
        <v>22942</v>
      </c>
      <c r="X1718" s="1">
        <v>29301</v>
      </c>
      <c r="Y1718" s="1">
        <v>63101</v>
      </c>
      <c r="Z1718" s="1">
        <v>1.05</v>
      </c>
      <c r="AA1718" s="6">
        <f t="shared" si="342"/>
        <v>7</v>
      </c>
      <c r="AB1718" s="6">
        <f t="shared" si="343"/>
        <v>-525</v>
      </c>
      <c r="AC1718" s="6">
        <f t="shared" si="344"/>
        <v>-378</v>
      </c>
      <c r="AD1718" s="6">
        <f t="shared" si="345"/>
        <v>-54</v>
      </c>
      <c r="AE1718" s="7">
        <f t="shared" si="346"/>
        <v>-525</v>
      </c>
      <c r="AF1718" t="str">
        <f t="shared" ca="1" si="347"/>
        <v>$V$1718</v>
      </c>
      <c r="AG1718" t="str">
        <f t="shared" ca="1" si="348"/>
        <v>$J$1718</v>
      </c>
      <c r="AH1718" t="str">
        <f t="shared" ca="1" si="349"/>
        <v>LANDSTAR RANGER BROKE| 2930163101</v>
      </c>
      <c r="AI1718" t="str">
        <f t="shared" ca="1" si="338"/>
        <v>$K$1718</v>
      </c>
      <c r="AJ1718" s="8">
        <f t="shared" si="339"/>
        <v>0.14285714285714285</v>
      </c>
      <c r="AK1718" s="7">
        <f t="shared" si="340"/>
        <v>-525</v>
      </c>
      <c r="AL1718" s="7" t="str">
        <f t="shared" ca="1" si="350"/>
        <v>LANDSTAR RANGER BROKE| 2930163101</v>
      </c>
      <c r="AM1718" t="str">
        <f t="shared" si="341"/>
        <v>LANDSTAR RANGER BROKE| 2930163101</v>
      </c>
    </row>
    <row r="1719" spans="3:39" x14ac:dyDescent="0.3">
      <c r="C1719" s="1" t="s">
        <v>344</v>
      </c>
      <c r="D1719" s="1" t="s">
        <v>345</v>
      </c>
      <c r="E1719" s="1" t="s">
        <v>39</v>
      </c>
      <c r="F1719" s="1" t="s">
        <v>90</v>
      </c>
      <c r="G1719" s="1" t="s">
        <v>886</v>
      </c>
      <c r="H1719" s="1" t="s">
        <v>66</v>
      </c>
      <c r="I1719" s="1" t="s">
        <v>589</v>
      </c>
      <c r="J1719" t="str">
        <f>TRIM(CONCATENATE(wiz[[#This Row],[SHIPPER..................]],wiz[[#This Row],[ZIP2..]],wiz[[#This Row],[ZIP3..]]))</f>
        <v>b: SCHNEIDER LOGISTIC| 2966238652</v>
      </c>
      <c r="K1719" s="1">
        <v>1</v>
      </c>
      <c r="L1719" s="1">
        <v>1.23</v>
      </c>
      <c r="M1719" s="1">
        <v>0.27</v>
      </c>
      <c r="N1719" s="1">
        <v>453</v>
      </c>
      <c r="O1719" s="1">
        <v>1.99</v>
      </c>
      <c r="P1719" s="1">
        <v>35</v>
      </c>
      <c r="Q1719" s="1">
        <v>0.25</v>
      </c>
      <c r="R1719" s="1">
        <v>-27</v>
      </c>
      <c r="S1719" s="1">
        <v>-6</v>
      </c>
      <c r="T1719" s="1">
        <v>-243</v>
      </c>
      <c r="U1719" s="1">
        <v>-236</v>
      </c>
      <c r="V1719" s="1">
        <v>-485</v>
      </c>
      <c r="W1719" s="1">
        <v>29621</v>
      </c>
      <c r="X1719" s="1">
        <v>29662</v>
      </c>
      <c r="Y1719" s="1">
        <v>38652</v>
      </c>
      <c r="Z1719" s="1">
        <v>1.28</v>
      </c>
      <c r="AA1719" s="6">
        <f t="shared" si="342"/>
        <v>78</v>
      </c>
      <c r="AB1719" s="6">
        <f t="shared" si="343"/>
        <v>-485</v>
      </c>
      <c r="AC1719" s="6">
        <f t="shared" si="344"/>
        <v>-21006</v>
      </c>
      <c r="AD1719" s="6">
        <f t="shared" si="345"/>
        <v>-269.30769230769232</v>
      </c>
      <c r="AE1719" s="7">
        <f t="shared" si="346"/>
        <v>-1249</v>
      </c>
      <c r="AF1719" t="str">
        <f t="shared" ca="1" si="347"/>
        <v>$V$1953</v>
      </c>
      <c r="AG1719" t="str">
        <f t="shared" ca="1" si="348"/>
        <v>$J$1953</v>
      </c>
      <c r="AH1719" t="str">
        <f t="shared" ca="1" si="349"/>
        <v>b: SCHNEIDER LOGISTIC| 3830119034</v>
      </c>
      <c r="AI1719" t="str">
        <f t="shared" ca="1" si="338"/>
        <v>$K$1953</v>
      </c>
      <c r="AJ1719" s="8">
        <f t="shared" si="339"/>
        <v>1.282051282051282E-2</v>
      </c>
      <c r="AK1719" s="7">
        <f t="shared" si="340"/>
        <v>-570</v>
      </c>
      <c r="AL1719" s="7" t="str">
        <f t="shared" ca="1" si="350"/>
        <v>LOWES MLXP VAN ONE WA| 3071947265</v>
      </c>
      <c r="AM1719" t="b">
        <f t="shared" si="341"/>
        <v>0</v>
      </c>
    </row>
    <row r="1720" spans="3:39" x14ac:dyDescent="0.3">
      <c r="C1720" s="1" t="s">
        <v>1633</v>
      </c>
      <c r="D1720" s="1" t="s">
        <v>1634</v>
      </c>
      <c r="E1720" s="1" t="s">
        <v>39</v>
      </c>
      <c r="F1720" s="1" t="s">
        <v>90</v>
      </c>
      <c r="G1720" s="1" t="s">
        <v>756</v>
      </c>
      <c r="H1720" s="1" t="s">
        <v>87</v>
      </c>
      <c r="I1720" s="1" t="s">
        <v>1260</v>
      </c>
      <c r="J1720" t="str">
        <f>TRIM(CONCATENATE(wiz[[#This Row],[SHIPPER..................]],wiz[[#This Row],[ZIP2..]],wiz[[#This Row],[ZIP3..]]))</f>
        <v>WESTROCK | 2933044266</v>
      </c>
      <c r="K1720" s="1">
        <v>5</v>
      </c>
      <c r="L1720" s="1">
        <v>1.58</v>
      </c>
      <c r="M1720" s="1">
        <v>0.15</v>
      </c>
      <c r="N1720" s="1">
        <v>534</v>
      </c>
      <c r="O1720" s="1">
        <v>1.2</v>
      </c>
      <c r="P1720" s="1">
        <v>73</v>
      </c>
      <c r="Q1720" s="1">
        <v>0.31</v>
      </c>
      <c r="R1720" s="1">
        <v>71</v>
      </c>
      <c r="S1720" s="1">
        <v>-48</v>
      </c>
      <c r="T1720" s="1">
        <v>-37</v>
      </c>
      <c r="U1720" s="1">
        <v>-92</v>
      </c>
      <c r="V1720" s="1">
        <v>-177</v>
      </c>
      <c r="W1720" s="1">
        <v>29715</v>
      </c>
      <c r="X1720" s="1">
        <v>29330</v>
      </c>
      <c r="Y1720" s="1">
        <v>44266</v>
      </c>
      <c r="Z1720" s="1">
        <v>1.51</v>
      </c>
      <c r="AA1720" s="6">
        <f t="shared" si="342"/>
        <v>22</v>
      </c>
      <c r="AB1720" s="6">
        <f t="shared" si="343"/>
        <v>-885</v>
      </c>
      <c r="AC1720" s="6">
        <f t="shared" si="344"/>
        <v>-1671</v>
      </c>
      <c r="AD1720" s="6">
        <f t="shared" si="345"/>
        <v>-75.954545454545453</v>
      </c>
      <c r="AE1720" s="7">
        <f t="shared" si="346"/>
        <v>-177</v>
      </c>
      <c r="AF1720" t="str">
        <f t="shared" ca="1" si="347"/>
        <v>$V$1703</v>
      </c>
      <c r="AG1720" t="str">
        <f t="shared" ca="1" si="348"/>
        <v>$J$1703</v>
      </c>
      <c r="AH1720" t="str">
        <f t="shared" ca="1" si="349"/>
        <v>FREIGHTCO LLC | 2937646706</v>
      </c>
      <c r="AI1720" t="str">
        <f t="shared" ca="1" si="338"/>
        <v>$K$1703</v>
      </c>
      <c r="AJ1720" s="8">
        <f t="shared" si="339"/>
        <v>0.22727272727272727</v>
      </c>
      <c r="AK1720" s="7">
        <f t="shared" si="340"/>
        <v>-177</v>
      </c>
      <c r="AL1720" s="7" t="str">
        <f t="shared" ca="1" si="350"/>
        <v>FREIGHTCO LLC | 2937646706</v>
      </c>
      <c r="AM1720" t="str">
        <f t="shared" si="341"/>
        <v>WESTROCK | 2933044266</v>
      </c>
    </row>
    <row r="1721" spans="3:39" x14ac:dyDescent="0.3">
      <c r="C1721" s="1" t="s">
        <v>37</v>
      </c>
      <c r="D1721" s="1" t="s">
        <v>38</v>
      </c>
      <c r="E1721" s="1" t="s">
        <v>39</v>
      </c>
      <c r="F1721" s="1" t="s">
        <v>90</v>
      </c>
      <c r="G1721" s="1" t="s">
        <v>91</v>
      </c>
      <c r="H1721" s="1" t="s">
        <v>87</v>
      </c>
      <c r="I1721" s="1" t="s">
        <v>725</v>
      </c>
      <c r="J1721" t="str">
        <f>TRIM(CONCATENATE(wiz[[#This Row],[SHIPPER..................]],wiz[[#This Row],[ZIP2..]],wiz[[#This Row],[ZIP3..]]))</f>
        <v>b: C H ROBINSON | 2930144101</v>
      </c>
      <c r="K1721" s="1">
        <v>1</v>
      </c>
      <c r="L1721" s="1">
        <v>1.46</v>
      </c>
      <c r="M1721" s="1">
        <v>0.27</v>
      </c>
      <c r="N1721" s="1">
        <v>578</v>
      </c>
      <c r="O1721" s="1">
        <v>0.88</v>
      </c>
      <c r="P1721" s="1">
        <v>49</v>
      </c>
      <c r="Q1721" s="1">
        <v>0.25</v>
      </c>
      <c r="R1721" s="1">
        <v>6</v>
      </c>
      <c r="S1721" s="1">
        <v>-6</v>
      </c>
      <c r="T1721" s="1">
        <v>53</v>
      </c>
      <c r="U1721" s="1">
        <v>-43</v>
      </c>
      <c r="V1721" s="1">
        <v>4</v>
      </c>
      <c r="W1721" s="1">
        <v>29706</v>
      </c>
      <c r="X1721" s="1">
        <v>29301</v>
      </c>
      <c r="Y1721" s="1">
        <v>44101</v>
      </c>
      <c r="Z1721" s="1">
        <v>1.51</v>
      </c>
      <c r="AA1721" s="6">
        <f t="shared" si="342"/>
        <v>615</v>
      </c>
      <c r="AB1721" s="6">
        <f t="shared" si="343"/>
        <v>4</v>
      </c>
      <c r="AC1721" s="6">
        <f t="shared" si="344"/>
        <v>-122022</v>
      </c>
      <c r="AD1721" s="6">
        <f t="shared" si="345"/>
        <v>-198.40975609756097</v>
      </c>
      <c r="AE1721" s="7">
        <f t="shared" si="346"/>
        <v>-1118</v>
      </c>
      <c r="AF1721" t="str">
        <f t="shared" ca="1" si="347"/>
        <v>$V$1066</v>
      </c>
      <c r="AG1721" t="str">
        <f t="shared" ca="1" si="348"/>
        <v>$J$1066</v>
      </c>
      <c r="AH1721" t="str">
        <f t="shared" ca="1" si="349"/>
        <v>b: C H ROBINSON | 2736036101</v>
      </c>
      <c r="AI1721" t="str">
        <f t="shared" ca="1" si="338"/>
        <v>$K$1066</v>
      </c>
      <c r="AJ1721" s="8">
        <f t="shared" si="339"/>
        <v>1.6260162601626016E-3</v>
      </c>
      <c r="AK1721" s="7">
        <f t="shared" si="340"/>
        <v>-560</v>
      </c>
      <c r="AL1721" s="7" t="str">
        <f t="shared" ca="1" si="350"/>
        <v>b: C H ROBINSON | 6080335055</v>
      </c>
      <c r="AM1721" t="b">
        <f t="shared" si="341"/>
        <v>0</v>
      </c>
    </row>
    <row r="1722" spans="3:39" x14ac:dyDescent="0.3">
      <c r="C1722" s="1" t="s">
        <v>1646</v>
      </c>
      <c r="D1722" s="1" t="s">
        <v>1647</v>
      </c>
      <c r="E1722" s="1" t="s">
        <v>39</v>
      </c>
      <c r="F1722" s="1" t="s">
        <v>90</v>
      </c>
      <c r="G1722" s="1" t="s">
        <v>699</v>
      </c>
      <c r="H1722" s="1" t="s">
        <v>87</v>
      </c>
      <c r="I1722" s="1" t="s">
        <v>1401</v>
      </c>
      <c r="J1722" t="str">
        <f>TRIM(CONCATENATE(wiz[[#This Row],[SHIPPER..................]],wiz[[#This Row],[ZIP2..]],wiz[[#This Row],[ZIP3..]]))</f>
        <v>MITSUBISHI POLYESTER | 2965044060</v>
      </c>
      <c r="K1722" s="1">
        <v>3</v>
      </c>
      <c r="L1722" s="1">
        <v>1.4</v>
      </c>
      <c r="M1722" s="1">
        <v>0.2</v>
      </c>
      <c r="N1722" s="1">
        <v>596</v>
      </c>
      <c r="O1722" s="1">
        <v>1.57</v>
      </c>
      <c r="P1722" s="1">
        <v>67</v>
      </c>
      <c r="Q1722" s="1">
        <v>0.3</v>
      </c>
      <c r="R1722" s="1">
        <v>23</v>
      </c>
      <c r="S1722" s="1">
        <v>-21</v>
      </c>
      <c r="T1722" s="1">
        <v>-111</v>
      </c>
      <c r="U1722" s="1">
        <v>-89</v>
      </c>
      <c r="V1722" s="1">
        <v>-221</v>
      </c>
      <c r="W1722" s="1">
        <v>29706</v>
      </c>
      <c r="X1722" s="1">
        <v>29650</v>
      </c>
      <c r="Y1722" s="1">
        <v>44060</v>
      </c>
      <c r="Z1722" s="1">
        <v>1.38</v>
      </c>
      <c r="AA1722" s="6">
        <f t="shared" si="342"/>
        <v>11</v>
      </c>
      <c r="AB1722" s="6">
        <f t="shared" si="343"/>
        <v>-663</v>
      </c>
      <c r="AC1722" s="6">
        <f t="shared" si="344"/>
        <v>-1775</v>
      </c>
      <c r="AD1722" s="6">
        <f t="shared" si="345"/>
        <v>-161.36363636363637</v>
      </c>
      <c r="AE1722" s="7">
        <f t="shared" si="346"/>
        <v>-295</v>
      </c>
      <c r="AF1722" t="str">
        <f t="shared" ca="1" si="347"/>
        <v>$V$471</v>
      </c>
      <c r="AG1722" t="str">
        <f t="shared" ca="1" si="348"/>
        <v>$J$471</v>
      </c>
      <c r="AH1722" t="str">
        <f t="shared" ca="1" si="349"/>
        <v>b: C H ROBINSON | 6049935601</v>
      </c>
      <c r="AI1722" t="str">
        <f t="shared" ca="1" si="338"/>
        <v>$K$471</v>
      </c>
      <c r="AJ1722" s="8">
        <f t="shared" si="339"/>
        <v>0.27272727272727271</v>
      </c>
      <c r="AK1722" s="7">
        <f t="shared" si="340"/>
        <v>-295</v>
      </c>
      <c r="AL1722" s="7" t="str">
        <f t="shared" ca="1" si="350"/>
        <v>b: C H ROBINSON | 6049935601</v>
      </c>
      <c r="AM1722" t="b">
        <f t="shared" si="341"/>
        <v>0</v>
      </c>
    </row>
    <row r="1723" spans="3:39" x14ac:dyDescent="0.3">
      <c r="C1723" s="1" t="s">
        <v>1646</v>
      </c>
      <c r="D1723" s="1" t="s">
        <v>1647</v>
      </c>
      <c r="E1723" s="1" t="s">
        <v>39</v>
      </c>
      <c r="F1723" s="1" t="s">
        <v>90</v>
      </c>
      <c r="G1723" s="1" t="s">
        <v>699</v>
      </c>
      <c r="H1723" s="1" t="s">
        <v>87</v>
      </c>
      <c r="I1723" s="1" t="s">
        <v>1651</v>
      </c>
      <c r="J1723" t="str">
        <f>TRIM(CONCATENATE(wiz[[#This Row],[SHIPPER..................]],wiz[[#This Row],[ZIP2..]],wiz[[#This Row],[ZIP3..]]))</f>
        <v>MITSUBISHI POLYESTER | 2965044077</v>
      </c>
      <c r="K1723" s="1">
        <v>1</v>
      </c>
      <c r="L1723" s="1">
        <v>1.45</v>
      </c>
      <c r="M1723" s="1">
        <v>0.2</v>
      </c>
      <c r="N1723" s="1">
        <v>603</v>
      </c>
      <c r="O1723" s="1">
        <v>0.96</v>
      </c>
      <c r="P1723" s="1">
        <v>45</v>
      </c>
      <c r="Q1723" s="1">
        <v>0.25</v>
      </c>
      <c r="R1723" s="1">
        <v>9</v>
      </c>
      <c r="S1723" s="1">
        <v>-21</v>
      </c>
      <c r="T1723" s="1">
        <v>60</v>
      </c>
      <c r="U1723" s="1">
        <v>-42</v>
      </c>
      <c r="V1723" s="1">
        <v>-3</v>
      </c>
      <c r="W1723" s="1">
        <v>29654</v>
      </c>
      <c r="X1723" s="1">
        <v>29650</v>
      </c>
      <c r="Y1723" s="1">
        <v>44077</v>
      </c>
      <c r="Z1723" s="1">
        <v>1.43</v>
      </c>
      <c r="AA1723" s="6">
        <f t="shared" si="342"/>
        <v>11</v>
      </c>
      <c r="AB1723" s="6">
        <f t="shared" si="343"/>
        <v>-3</v>
      </c>
      <c r="AC1723" s="6">
        <f t="shared" si="344"/>
        <v>-1775</v>
      </c>
      <c r="AD1723" s="6">
        <f t="shared" si="345"/>
        <v>-161.36363636363637</v>
      </c>
      <c r="AE1723" s="7">
        <f t="shared" si="346"/>
        <v>-295</v>
      </c>
      <c r="AF1723" t="str">
        <f t="shared" ca="1" si="347"/>
        <v>$V$471</v>
      </c>
      <c r="AG1723" t="str">
        <f t="shared" ca="1" si="348"/>
        <v>$J$471</v>
      </c>
      <c r="AH1723" t="str">
        <f t="shared" ca="1" si="349"/>
        <v>b: C H ROBINSON | 6049935601</v>
      </c>
      <c r="AI1723" t="str">
        <f t="shared" ca="1" si="338"/>
        <v>$K$471</v>
      </c>
      <c r="AJ1723" s="8">
        <f t="shared" si="339"/>
        <v>9.0909090909090912E-2</v>
      </c>
      <c r="AK1723" s="7">
        <f t="shared" si="340"/>
        <v>-295</v>
      </c>
      <c r="AL1723" s="7" t="str">
        <f t="shared" ca="1" si="350"/>
        <v>b: C H ROBINSON | 6049935601</v>
      </c>
      <c r="AM1723" t="b">
        <f t="shared" si="341"/>
        <v>0</v>
      </c>
    </row>
    <row r="1724" spans="3:39" x14ac:dyDescent="0.3">
      <c r="C1724" s="1" t="s">
        <v>37</v>
      </c>
      <c r="D1724" s="1" t="s">
        <v>38</v>
      </c>
      <c r="E1724" s="1" t="s">
        <v>39</v>
      </c>
      <c r="F1724" s="1" t="s">
        <v>90</v>
      </c>
      <c r="G1724" s="1" t="s">
        <v>959</v>
      </c>
      <c r="H1724" s="1" t="s">
        <v>87</v>
      </c>
      <c r="I1724" s="1" t="s">
        <v>1652</v>
      </c>
      <c r="J1724" t="str">
        <f>TRIM(CONCATENATE(wiz[[#This Row],[SHIPPER..................]],wiz[[#This Row],[ZIP2..]],wiz[[#This Row],[ZIP3..]]))</f>
        <v>b: C H ROBINSON | 2933443018</v>
      </c>
      <c r="K1724" s="1">
        <v>1</v>
      </c>
      <c r="L1724" s="1">
        <v>0.93</v>
      </c>
      <c r="M1724" s="1">
        <v>0.27</v>
      </c>
      <c r="N1724" s="1">
        <v>496</v>
      </c>
      <c r="O1724" s="1">
        <v>0.92</v>
      </c>
      <c r="P1724" s="1">
        <v>62</v>
      </c>
      <c r="Q1724" s="1">
        <v>0.3</v>
      </c>
      <c r="R1724" s="1">
        <v>12</v>
      </c>
      <c r="S1724" s="1">
        <v>-9</v>
      </c>
      <c r="T1724" s="1">
        <v>11</v>
      </c>
      <c r="U1724" s="1">
        <v>-285</v>
      </c>
      <c r="V1724" s="1">
        <v>-283</v>
      </c>
      <c r="W1724" s="1">
        <v>29706</v>
      </c>
      <c r="X1724" s="1">
        <v>29334</v>
      </c>
      <c r="Y1724" s="1">
        <v>43018</v>
      </c>
      <c r="Z1724" s="1">
        <v>0.98</v>
      </c>
      <c r="AA1724" s="6">
        <f t="shared" si="342"/>
        <v>615</v>
      </c>
      <c r="AB1724" s="6">
        <f t="shared" si="343"/>
        <v>-283</v>
      </c>
      <c r="AC1724" s="6">
        <f t="shared" si="344"/>
        <v>-122022</v>
      </c>
      <c r="AD1724" s="6">
        <f t="shared" si="345"/>
        <v>-198.40975609756097</v>
      </c>
      <c r="AE1724" s="7">
        <f t="shared" si="346"/>
        <v>-1118</v>
      </c>
      <c r="AF1724" t="str">
        <f t="shared" ca="1" si="347"/>
        <v>$V$1066</v>
      </c>
      <c r="AG1724" t="str">
        <f t="shared" ca="1" si="348"/>
        <v>$J$1066</v>
      </c>
      <c r="AH1724" t="str">
        <f t="shared" ca="1" si="349"/>
        <v>b: C H ROBINSON | 2736036101</v>
      </c>
      <c r="AI1724" t="str">
        <f t="shared" ca="1" si="338"/>
        <v>$K$1066</v>
      </c>
      <c r="AJ1724" s="8">
        <f t="shared" si="339"/>
        <v>1.6260162601626016E-3</v>
      </c>
      <c r="AK1724" s="7">
        <f t="shared" si="340"/>
        <v>-560</v>
      </c>
      <c r="AL1724" s="7" t="str">
        <f t="shared" ca="1" si="350"/>
        <v>b: C H ROBINSON | 6080335055</v>
      </c>
      <c r="AM1724" t="b">
        <f t="shared" si="341"/>
        <v>0</v>
      </c>
    </row>
    <row r="1725" spans="3:39" x14ac:dyDescent="0.3">
      <c r="C1725" s="1" t="s">
        <v>222</v>
      </c>
      <c r="D1725" s="1" t="s">
        <v>218</v>
      </c>
      <c r="E1725" s="1" t="s">
        <v>39</v>
      </c>
      <c r="F1725" s="1" t="s">
        <v>90</v>
      </c>
      <c r="G1725" s="1" t="s">
        <v>1636</v>
      </c>
      <c r="H1725" s="1" t="s">
        <v>87</v>
      </c>
      <c r="I1725" s="1" t="s">
        <v>393</v>
      </c>
      <c r="J1725" t="str">
        <f>TRIM(CONCATENATE(wiz[[#This Row],[SHIPPER..................]],wiz[[#This Row],[ZIP2..]],wiz[[#This Row],[ZIP3..]]))</f>
        <v>OWENS CORNING FIBERGL| 2968443201</v>
      </c>
      <c r="K1725" s="1">
        <v>3</v>
      </c>
      <c r="L1725" s="1">
        <v>1.82</v>
      </c>
      <c r="M1725" s="1">
        <v>0.17</v>
      </c>
      <c r="N1725" s="1">
        <v>497</v>
      </c>
      <c r="O1725" s="1">
        <v>1.17</v>
      </c>
      <c r="P1725" s="1">
        <v>75</v>
      </c>
      <c r="Q1725" s="1">
        <v>0.3</v>
      </c>
      <c r="R1725" s="1">
        <v>20</v>
      </c>
      <c r="S1725" s="1">
        <v>-67</v>
      </c>
      <c r="T1725" s="1">
        <v>-48</v>
      </c>
      <c r="U1725" s="1">
        <v>149</v>
      </c>
      <c r="V1725" s="1">
        <v>34</v>
      </c>
      <c r="W1725" s="1">
        <v>29801</v>
      </c>
      <c r="X1725" s="1">
        <v>29684</v>
      </c>
      <c r="Y1725" s="1">
        <v>43201</v>
      </c>
      <c r="Z1725" s="1">
        <v>1.77</v>
      </c>
      <c r="AA1725" s="6">
        <f t="shared" si="342"/>
        <v>733</v>
      </c>
      <c r="AB1725" s="6">
        <f t="shared" si="343"/>
        <v>102</v>
      </c>
      <c r="AC1725" s="6">
        <f t="shared" si="344"/>
        <v>-44750</v>
      </c>
      <c r="AD1725" s="6">
        <f t="shared" si="345"/>
        <v>-61.050477489768078</v>
      </c>
      <c r="AE1725" s="7">
        <f t="shared" si="346"/>
        <v>-546</v>
      </c>
      <c r="AF1725" t="str">
        <f t="shared" ca="1" si="347"/>
        <v>$V$1036</v>
      </c>
      <c r="AG1725" t="str">
        <f t="shared" ca="1" si="348"/>
        <v>$J$1036</v>
      </c>
      <c r="AH1725" t="str">
        <f t="shared" ca="1" si="349"/>
        <v>OWENS CORNING FIBERGL| 2808655720</v>
      </c>
      <c r="AI1725" t="str">
        <f t="shared" ca="1" si="338"/>
        <v>$K$1036</v>
      </c>
      <c r="AJ1725" s="8">
        <f t="shared" si="339"/>
        <v>4.0927694406548429E-3</v>
      </c>
      <c r="AK1725" s="7">
        <f t="shared" si="340"/>
        <v>-155</v>
      </c>
      <c r="AL1725" s="7" t="str">
        <f t="shared" ca="1" si="350"/>
        <v>b: C H ROBINSON | 4607237643</v>
      </c>
      <c r="AM1725" t="b">
        <f t="shared" si="341"/>
        <v>0</v>
      </c>
    </row>
    <row r="1726" spans="3:39" x14ac:dyDescent="0.3">
      <c r="C1726" s="1" t="s">
        <v>222</v>
      </c>
      <c r="D1726" s="1" t="s">
        <v>218</v>
      </c>
      <c r="E1726" s="1" t="s">
        <v>39</v>
      </c>
      <c r="F1726" s="1" t="s">
        <v>90</v>
      </c>
      <c r="G1726" s="1" t="s">
        <v>1636</v>
      </c>
      <c r="H1726" s="1" t="s">
        <v>87</v>
      </c>
      <c r="I1726" s="1" t="s">
        <v>1653</v>
      </c>
      <c r="J1726" t="str">
        <f>TRIM(CONCATENATE(wiz[[#This Row],[SHIPPER..................]],wiz[[#This Row],[ZIP2..]],wiz[[#This Row],[ZIP3..]]))</f>
        <v>OWENS CORNING FIBERGL| 2968443230</v>
      </c>
      <c r="K1726" s="1">
        <v>2</v>
      </c>
      <c r="L1726" s="1">
        <v>1.58</v>
      </c>
      <c r="M1726" s="1">
        <v>0.18</v>
      </c>
      <c r="N1726" s="1">
        <v>507</v>
      </c>
      <c r="O1726" s="1">
        <v>0.97</v>
      </c>
      <c r="P1726" s="1">
        <v>139</v>
      </c>
      <c r="Q1726" s="1">
        <v>0.38</v>
      </c>
      <c r="R1726" s="1">
        <v>16</v>
      </c>
      <c r="S1726" s="1">
        <v>-67</v>
      </c>
      <c r="T1726" s="1">
        <v>18</v>
      </c>
      <c r="U1726" s="1">
        <v>37</v>
      </c>
      <c r="V1726" s="1">
        <v>-12</v>
      </c>
      <c r="W1726" s="1">
        <v>30103</v>
      </c>
      <c r="X1726" s="1">
        <v>29684</v>
      </c>
      <c r="Y1726" s="1">
        <v>43230</v>
      </c>
      <c r="Z1726" s="1">
        <v>1.54</v>
      </c>
      <c r="AA1726" s="6">
        <f t="shared" si="342"/>
        <v>733</v>
      </c>
      <c r="AB1726" s="6">
        <f t="shared" si="343"/>
        <v>-24</v>
      </c>
      <c r="AC1726" s="6">
        <f t="shared" si="344"/>
        <v>-44750</v>
      </c>
      <c r="AD1726" s="6">
        <f t="shared" si="345"/>
        <v>-61.050477489768078</v>
      </c>
      <c r="AE1726" s="7">
        <f t="shared" si="346"/>
        <v>-546</v>
      </c>
      <c r="AF1726" t="str">
        <f t="shared" ca="1" si="347"/>
        <v>$V$1036</v>
      </c>
      <c r="AG1726" t="str">
        <f t="shared" ca="1" si="348"/>
        <v>$J$1036</v>
      </c>
      <c r="AH1726" t="str">
        <f t="shared" ca="1" si="349"/>
        <v>OWENS CORNING FIBERGL| 2808655720</v>
      </c>
      <c r="AI1726" t="str">
        <f t="shared" ca="1" si="338"/>
        <v>$K$1036</v>
      </c>
      <c r="AJ1726" s="8">
        <f t="shared" si="339"/>
        <v>2.7285129604365621E-3</v>
      </c>
      <c r="AK1726" s="7">
        <f t="shared" si="340"/>
        <v>-155</v>
      </c>
      <c r="AL1726" s="7" t="str">
        <f t="shared" ca="1" si="350"/>
        <v>b: C H ROBINSON | 4607237643</v>
      </c>
      <c r="AM1726" t="b">
        <f t="shared" si="341"/>
        <v>0</v>
      </c>
    </row>
    <row r="1727" spans="3:39" x14ac:dyDescent="0.3">
      <c r="C1727" s="1" t="s">
        <v>1633</v>
      </c>
      <c r="D1727" s="1" t="s">
        <v>1634</v>
      </c>
      <c r="E1727" s="1" t="s">
        <v>39</v>
      </c>
      <c r="F1727" s="1" t="s">
        <v>90</v>
      </c>
      <c r="G1727" s="1" t="s">
        <v>756</v>
      </c>
      <c r="H1727" s="1" t="s">
        <v>87</v>
      </c>
      <c r="I1727" s="1" t="s">
        <v>545</v>
      </c>
      <c r="J1727" t="str">
        <f>TRIM(CONCATENATE(wiz[[#This Row],[SHIPPER..................]],wiz[[#This Row],[ZIP2..]],wiz[[#This Row],[ZIP3..]]))</f>
        <v>WESTROCK | 2933043130</v>
      </c>
      <c r="K1727" s="1">
        <v>2</v>
      </c>
      <c r="L1727" s="1">
        <v>1.75</v>
      </c>
      <c r="M1727" s="1">
        <v>0.15</v>
      </c>
      <c r="N1727" s="1">
        <v>443</v>
      </c>
      <c r="O1727" s="1">
        <v>0.99</v>
      </c>
      <c r="P1727" s="1">
        <v>99</v>
      </c>
      <c r="Q1727" s="1">
        <v>0.33</v>
      </c>
      <c r="R1727" s="1">
        <v>68</v>
      </c>
      <c r="S1727" s="1">
        <v>-48</v>
      </c>
      <c r="T1727" s="1">
        <v>-25</v>
      </c>
      <c r="U1727" s="1">
        <v>28</v>
      </c>
      <c r="V1727" s="1">
        <v>-45</v>
      </c>
      <c r="W1727" s="1">
        <v>29621</v>
      </c>
      <c r="X1727" s="1">
        <v>29330</v>
      </c>
      <c r="Y1727" s="1">
        <v>43130</v>
      </c>
      <c r="Z1727" s="1">
        <v>1.68</v>
      </c>
      <c r="AA1727" s="6">
        <f t="shared" si="342"/>
        <v>22</v>
      </c>
      <c r="AB1727" s="6">
        <f t="shared" si="343"/>
        <v>-90</v>
      </c>
      <c r="AC1727" s="6">
        <f t="shared" si="344"/>
        <v>-1671</v>
      </c>
      <c r="AD1727" s="6">
        <f t="shared" si="345"/>
        <v>-75.954545454545453</v>
      </c>
      <c r="AE1727" s="7">
        <f t="shared" si="346"/>
        <v>-177</v>
      </c>
      <c r="AF1727" t="str">
        <f t="shared" ca="1" si="347"/>
        <v>$V$1703</v>
      </c>
      <c r="AG1727" t="str">
        <f t="shared" ca="1" si="348"/>
        <v>$J$1703</v>
      </c>
      <c r="AH1727" t="str">
        <f t="shared" ca="1" si="349"/>
        <v>FREIGHTCO LLC | 2937646706</v>
      </c>
      <c r="AI1727" t="str">
        <f t="shared" ca="1" si="338"/>
        <v>$K$1703</v>
      </c>
      <c r="AJ1727" s="8">
        <f t="shared" si="339"/>
        <v>9.0909090909090912E-2</v>
      </c>
      <c r="AK1727" s="7">
        <f t="shared" si="340"/>
        <v>-177</v>
      </c>
      <c r="AL1727" s="7" t="str">
        <f t="shared" ca="1" si="350"/>
        <v>FREIGHTCO LLC | 2937646706</v>
      </c>
      <c r="AM1727" t="b">
        <f t="shared" si="341"/>
        <v>0</v>
      </c>
    </row>
    <row r="1728" spans="3:39" x14ac:dyDescent="0.3">
      <c r="C1728" s="1" t="s">
        <v>37</v>
      </c>
      <c r="D1728" s="1" t="s">
        <v>38</v>
      </c>
      <c r="E1728" s="1" t="s">
        <v>39</v>
      </c>
      <c r="F1728" s="1" t="s">
        <v>90</v>
      </c>
      <c r="G1728" s="1" t="s">
        <v>922</v>
      </c>
      <c r="H1728" s="1" t="s">
        <v>87</v>
      </c>
      <c r="I1728" s="1" t="s">
        <v>213</v>
      </c>
      <c r="J1728" t="str">
        <f>TRIM(CONCATENATE(wiz[[#This Row],[SHIPPER..................]],wiz[[#This Row],[ZIP2..]],wiz[[#This Row],[ZIP3..]]))</f>
        <v>b: C H ROBINSON | 2967645801</v>
      </c>
      <c r="K1728" s="1">
        <v>1</v>
      </c>
      <c r="L1728" s="1">
        <v>0.84</v>
      </c>
      <c r="M1728" s="1">
        <v>0.28000000000000003</v>
      </c>
      <c r="N1728" s="1">
        <v>535</v>
      </c>
      <c r="O1728" s="1">
        <v>1.05</v>
      </c>
      <c r="P1728" s="1">
        <v>136</v>
      </c>
      <c r="Q1728" s="1">
        <v>0.35</v>
      </c>
      <c r="R1728" s="1">
        <v>-37</v>
      </c>
      <c r="S1728" s="1">
        <v>-153</v>
      </c>
      <c r="T1728" s="1">
        <v>-1</v>
      </c>
      <c r="U1728" s="1">
        <v>-301</v>
      </c>
      <c r="V1728" s="1">
        <v>-455</v>
      </c>
      <c r="W1728" s="1">
        <v>29801</v>
      </c>
      <c r="X1728" s="1">
        <v>29676</v>
      </c>
      <c r="Y1728" s="1">
        <v>45801</v>
      </c>
      <c r="Z1728" s="1">
        <v>0.9</v>
      </c>
      <c r="AA1728" s="6">
        <f t="shared" si="342"/>
        <v>615</v>
      </c>
      <c r="AB1728" s="6">
        <f t="shared" si="343"/>
        <v>-455</v>
      </c>
      <c r="AC1728" s="6">
        <f t="shared" si="344"/>
        <v>-122022</v>
      </c>
      <c r="AD1728" s="6">
        <f t="shared" si="345"/>
        <v>-198.40975609756097</v>
      </c>
      <c r="AE1728" s="7">
        <f t="shared" si="346"/>
        <v>-1118</v>
      </c>
      <c r="AF1728" t="str">
        <f t="shared" ca="1" si="347"/>
        <v>$V$1066</v>
      </c>
      <c r="AG1728" t="str">
        <f t="shared" ca="1" si="348"/>
        <v>$J$1066</v>
      </c>
      <c r="AH1728" t="str">
        <f t="shared" ca="1" si="349"/>
        <v>b: C H ROBINSON | 2736036101</v>
      </c>
      <c r="AI1728" t="str">
        <f t="shared" ca="1" si="338"/>
        <v>$K$1066</v>
      </c>
      <c r="AJ1728" s="8">
        <f t="shared" si="339"/>
        <v>1.6260162601626016E-3</v>
      </c>
      <c r="AK1728" s="7">
        <f t="shared" si="340"/>
        <v>-560</v>
      </c>
      <c r="AL1728" s="7" t="str">
        <f t="shared" ca="1" si="350"/>
        <v>b: C H ROBINSON | 6080335055</v>
      </c>
      <c r="AM1728" t="b">
        <f t="shared" si="341"/>
        <v>0</v>
      </c>
    </row>
    <row r="1729" spans="3:39" x14ac:dyDescent="0.3">
      <c r="C1729" s="1" t="s">
        <v>37</v>
      </c>
      <c r="D1729" s="1" t="s">
        <v>38</v>
      </c>
      <c r="E1729" s="1" t="s">
        <v>39</v>
      </c>
      <c r="F1729" s="1" t="s">
        <v>90</v>
      </c>
      <c r="G1729" s="1" t="s">
        <v>959</v>
      </c>
      <c r="H1729" s="1" t="s">
        <v>87</v>
      </c>
      <c r="I1729" s="1" t="s">
        <v>1038</v>
      </c>
      <c r="J1729" t="str">
        <f>TRIM(CONCATENATE(wiz[[#This Row],[SHIPPER..................]],wiz[[#This Row],[ZIP2..]],wiz[[#This Row],[ZIP3..]]))</f>
        <v>b: C H ROBINSON | 2933443725</v>
      </c>
      <c r="K1729" s="1">
        <v>1</v>
      </c>
      <c r="L1729" s="1">
        <v>1.27</v>
      </c>
      <c r="M1729" s="1">
        <v>0.27</v>
      </c>
      <c r="N1729" s="1">
        <v>476</v>
      </c>
      <c r="O1729" s="1">
        <v>0.92</v>
      </c>
      <c r="P1729" s="1">
        <v>31</v>
      </c>
      <c r="Q1729" s="1">
        <v>0.25</v>
      </c>
      <c r="R1729" s="1">
        <v>12</v>
      </c>
      <c r="S1729" s="1">
        <v>-9</v>
      </c>
      <c r="T1729" s="1">
        <v>11</v>
      </c>
      <c r="U1729" s="1">
        <v>173</v>
      </c>
      <c r="V1729" s="1">
        <v>175</v>
      </c>
      <c r="W1729" s="1">
        <v>29353</v>
      </c>
      <c r="X1729" s="1">
        <v>29334</v>
      </c>
      <c r="Y1729" s="1">
        <v>43725</v>
      </c>
      <c r="Z1729" s="1">
        <v>1.32</v>
      </c>
      <c r="AA1729" s="6">
        <f t="shared" si="342"/>
        <v>615</v>
      </c>
      <c r="AB1729" s="6">
        <f t="shared" si="343"/>
        <v>175</v>
      </c>
      <c r="AC1729" s="6">
        <f t="shared" si="344"/>
        <v>-122022</v>
      </c>
      <c r="AD1729" s="6">
        <f t="shared" si="345"/>
        <v>-198.40975609756097</v>
      </c>
      <c r="AE1729" s="7">
        <f t="shared" si="346"/>
        <v>-1118</v>
      </c>
      <c r="AF1729" t="str">
        <f t="shared" ca="1" si="347"/>
        <v>$V$1066</v>
      </c>
      <c r="AG1729" t="str">
        <f t="shared" ca="1" si="348"/>
        <v>$J$1066</v>
      </c>
      <c r="AH1729" t="str">
        <f t="shared" ca="1" si="349"/>
        <v>b: C H ROBINSON | 2736036101</v>
      </c>
      <c r="AI1729" t="str">
        <f t="shared" ca="1" si="338"/>
        <v>$K$1066</v>
      </c>
      <c r="AJ1729" s="8">
        <f t="shared" si="339"/>
        <v>1.6260162601626016E-3</v>
      </c>
      <c r="AK1729" s="7">
        <f t="shared" si="340"/>
        <v>-560</v>
      </c>
      <c r="AL1729" s="7" t="str">
        <f t="shared" ca="1" si="350"/>
        <v>b: C H ROBINSON | 6080335055</v>
      </c>
      <c r="AM1729" t="b">
        <f t="shared" si="341"/>
        <v>0</v>
      </c>
    </row>
    <row r="1730" spans="3:39" x14ac:dyDescent="0.3">
      <c r="C1730" s="1" t="s">
        <v>222</v>
      </c>
      <c r="D1730" s="1" t="s">
        <v>218</v>
      </c>
      <c r="E1730" s="1" t="s">
        <v>39</v>
      </c>
      <c r="F1730" s="1" t="s">
        <v>90</v>
      </c>
      <c r="G1730" s="1" t="s">
        <v>1654</v>
      </c>
      <c r="H1730" s="1" t="s">
        <v>87</v>
      </c>
      <c r="I1730" s="1" t="s">
        <v>1655</v>
      </c>
      <c r="J1730" t="str">
        <f>TRIM(CONCATENATE(wiz[[#This Row],[SHIPPER..................]],wiz[[#This Row],[ZIP2..]],wiz[[#This Row],[ZIP3..]]))</f>
        <v>OWENS CORNING FIBERGL| 2934944004</v>
      </c>
      <c r="K1730" s="1">
        <v>1</v>
      </c>
      <c r="L1730" s="1">
        <v>1.72</v>
      </c>
      <c r="M1730" s="1">
        <v>0.18</v>
      </c>
      <c r="N1730" s="1">
        <v>622</v>
      </c>
      <c r="O1730" s="1">
        <v>1.21</v>
      </c>
      <c r="P1730" s="1">
        <v>57</v>
      </c>
      <c r="Q1730" s="1">
        <v>0.3</v>
      </c>
      <c r="R1730" s="1">
        <v>60</v>
      </c>
      <c r="S1730" s="1">
        <v>-33</v>
      </c>
      <c r="T1730" s="1">
        <v>1</v>
      </c>
      <c r="U1730" s="1">
        <v>-164</v>
      </c>
      <c r="V1730" s="1">
        <v>-196</v>
      </c>
      <c r="W1730" s="1">
        <v>29621</v>
      </c>
      <c r="X1730" s="1">
        <v>29349</v>
      </c>
      <c r="Y1730" s="1">
        <v>44004</v>
      </c>
      <c r="Z1730" s="1">
        <v>1.68</v>
      </c>
      <c r="AA1730" s="6">
        <f t="shared" si="342"/>
        <v>733</v>
      </c>
      <c r="AB1730" s="6">
        <f t="shared" si="343"/>
        <v>-196</v>
      </c>
      <c r="AC1730" s="6">
        <f t="shared" si="344"/>
        <v>-44750</v>
      </c>
      <c r="AD1730" s="6">
        <f t="shared" si="345"/>
        <v>-61.050477489768078</v>
      </c>
      <c r="AE1730" s="7">
        <f t="shared" si="346"/>
        <v>-546</v>
      </c>
      <c r="AF1730" t="str">
        <f t="shared" ca="1" si="347"/>
        <v>$V$1036</v>
      </c>
      <c r="AG1730" t="str">
        <f t="shared" ca="1" si="348"/>
        <v>$J$1036</v>
      </c>
      <c r="AH1730" t="str">
        <f t="shared" ca="1" si="349"/>
        <v>OWENS CORNING FIBERGL| 2808655720</v>
      </c>
      <c r="AI1730" t="str">
        <f t="shared" ref="AI1730:AI1793" ca="1" si="351">REPLACE(AF1730,2,1,"K")</f>
        <v>$K$1036</v>
      </c>
      <c r="AJ1730" s="8">
        <f t="shared" ref="AJ1730:AJ1793" si="352">K1730/AA1730</f>
        <v>1.364256480218281E-3</v>
      </c>
      <c r="AK1730" s="7">
        <f t="shared" ref="AK1730:AK1793" si="353">_xlfn.MINIFS($V$3:$V$2378,$C$3:$C$2378,C1730,$AJ$3:$AJ$2378,"&gt;0.05")</f>
        <v>-155</v>
      </c>
      <c r="AL1730" s="7" t="str">
        <f t="shared" ca="1" si="350"/>
        <v>b: C H ROBINSON | 4607237643</v>
      </c>
      <c r="AM1730" t="b">
        <f t="shared" ref="AM1730:AM1793" si="354">IF(AK1730=V1730,J1730,FALSE)</f>
        <v>0</v>
      </c>
    </row>
    <row r="1731" spans="3:39" x14ac:dyDescent="0.3">
      <c r="C1731" s="1" t="s">
        <v>1656</v>
      </c>
      <c r="D1731" s="1" t="s">
        <v>1657</v>
      </c>
      <c r="E1731" s="1" t="s">
        <v>39</v>
      </c>
      <c r="F1731" s="1" t="s">
        <v>90</v>
      </c>
      <c r="G1731" s="1" t="s">
        <v>1658</v>
      </c>
      <c r="H1731" s="1" t="s">
        <v>66</v>
      </c>
      <c r="I1731" s="1" t="s">
        <v>610</v>
      </c>
      <c r="J1731" t="str">
        <f>TRIM(CONCATENATE(wiz[[#This Row],[SHIPPER..................]],wiz[[#This Row],[ZIP2..]],wiz[[#This Row],[ZIP3..]]))</f>
        <v>ALBRIGHTS SUPPLY | 2936538834</v>
      </c>
      <c r="K1731" s="1">
        <v>5</v>
      </c>
      <c r="L1731" s="1">
        <v>1.58</v>
      </c>
      <c r="M1731" s="1">
        <v>0.32</v>
      </c>
      <c r="N1731" s="1">
        <v>474</v>
      </c>
      <c r="O1731" s="1">
        <v>0.91</v>
      </c>
      <c r="P1731" s="1">
        <v>38</v>
      </c>
      <c r="Q1731" s="1">
        <v>0.27</v>
      </c>
      <c r="R1731" s="1">
        <v>-51</v>
      </c>
      <c r="S1731" s="1">
        <v>-4</v>
      </c>
      <c r="T1731" s="1">
        <v>13</v>
      </c>
      <c r="U1731" s="1">
        <v>370</v>
      </c>
      <c r="V1731" s="1">
        <v>379</v>
      </c>
      <c r="W1731" s="1">
        <v>29601</v>
      </c>
      <c r="X1731" s="1">
        <v>29365</v>
      </c>
      <c r="Y1731" s="1">
        <v>38834</v>
      </c>
      <c r="Z1731" s="1">
        <v>1.68</v>
      </c>
      <c r="AA1731" s="6">
        <f t="shared" ref="AA1731:AA1794" si="355">SUMIFS(K$3:K$2378,$C$3:$C$2378,$C1731)</f>
        <v>5</v>
      </c>
      <c r="AB1731" s="6">
        <f t="shared" ref="AB1731:AB1794" si="356">V1731*K1731</f>
        <v>1895</v>
      </c>
      <c r="AC1731" s="6">
        <f t="shared" ref="AC1731:AC1794" si="357">SUMIFS(AB$3:AB$2378,$C$3:$C$2378,$C1731)</f>
        <v>1895</v>
      </c>
      <c r="AD1731" s="6">
        <f t="shared" ref="AD1731:AD1794" si="358">AC1731/AA1731</f>
        <v>379</v>
      </c>
      <c r="AE1731" s="7">
        <f t="shared" ref="AE1731:AE1794" si="359">_xlfn.MINIFS($V$3:$V$2378,$C$3:$C$2378,C1731)</f>
        <v>379</v>
      </c>
      <c r="AF1731" t="str">
        <f t="shared" ref="AF1731:AF1794" ca="1" si="360">CELL("address",INDEX($V$3:$V$2378,MATCH(_xlfn.MINIFS($V$3:$V$2378,$C$3:$C$2378,C1731),$V$3:$V$2378,0)))</f>
        <v>$V$1731</v>
      </c>
      <c r="AG1731" t="str">
        <f t="shared" ref="AG1731:AG1794" ca="1" si="361">REPLACE(AF1731,2,1,"J")</f>
        <v>$J$1731</v>
      </c>
      <c r="AH1731" t="str">
        <f t="shared" ref="AH1731:AH1794" ca="1" si="362">INDIRECT(AG1731)</f>
        <v>ALBRIGHTS SUPPLY | 2936538834</v>
      </c>
      <c r="AI1731" t="str">
        <f t="shared" ca="1" si="351"/>
        <v>$K$1731</v>
      </c>
      <c r="AJ1731" s="8">
        <f t="shared" si="352"/>
        <v>1</v>
      </c>
      <c r="AK1731" s="7">
        <f t="shared" si="353"/>
        <v>379</v>
      </c>
      <c r="AL1731" s="7" t="str">
        <f t="shared" ref="AL1731:AL1794" ca="1" si="363">OFFSET(J$2,MATCH(AK1731,$V$3:$V$2378,0),)</f>
        <v>ALBRIGHTS SUPPLY | 2936538834</v>
      </c>
      <c r="AM1731" t="str">
        <f t="shared" si="354"/>
        <v>ALBRIGHTS SUPPLY | 2936538834</v>
      </c>
    </row>
    <row r="1732" spans="3:39" x14ac:dyDescent="0.3">
      <c r="C1732" s="1" t="s">
        <v>92</v>
      </c>
      <c r="D1732" s="1" t="s">
        <v>93</v>
      </c>
      <c r="E1732" s="1" t="s">
        <v>39</v>
      </c>
      <c r="F1732" s="1" t="s">
        <v>90</v>
      </c>
      <c r="G1732" s="1" t="s">
        <v>91</v>
      </c>
      <c r="H1732" s="1" t="s">
        <v>70</v>
      </c>
      <c r="I1732" s="1" t="s">
        <v>71</v>
      </c>
      <c r="J1732" t="str">
        <f>TRIM(CONCATENATE(wiz[[#This Row],[SHIPPER..................]],wiz[[#This Row],[ZIP2..]],wiz[[#This Row],[ZIP3..]]))</f>
        <v>GEORGIA PACIFIC CPG F| 2930138301</v>
      </c>
      <c r="K1732" s="1">
        <v>30</v>
      </c>
      <c r="L1732" s="1">
        <v>1.81</v>
      </c>
      <c r="M1732" s="1">
        <v>0.24</v>
      </c>
      <c r="N1732" s="1">
        <v>478</v>
      </c>
      <c r="O1732" s="1">
        <v>0.88</v>
      </c>
      <c r="P1732" s="1">
        <v>88</v>
      </c>
      <c r="Q1732" s="1">
        <v>0.32</v>
      </c>
      <c r="R1732" s="1">
        <v>-17</v>
      </c>
      <c r="S1732" s="1">
        <v>-85</v>
      </c>
      <c r="T1732" s="1">
        <v>20</v>
      </c>
      <c r="U1732" s="1">
        <v>443</v>
      </c>
      <c r="V1732" s="1">
        <v>378</v>
      </c>
      <c r="W1732" s="1">
        <v>28625</v>
      </c>
      <c r="X1732" s="1">
        <v>29301</v>
      </c>
      <c r="Y1732" s="1">
        <v>38301</v>
      </c>
      <c r="Z1732" s="1">
        <v>1.83</v>
      </c>
      <c r="AA1732" s="6">
        <f t="shared" si="355"/>
        <v>56</v>
      </c>
      <c r="AB1732" s="6">
        <f t="shared" si="356"/>
        <v>11340</v>
      </c>
      <c r="AC1732" s="6">
        <f t="shared" si="357"/>
        <v>19469</v>
      </c>
      <c r="AD1732" s="6">
        <f t="shared" si="358"/>
        <v>347.66071428571428</v>
      </c>
      <c r="AE1732" s="7">
        <f t="shared" si="359"/>
        <v>-98</v>
      </c>
      <c r="AF1732" t="str">
        <f t="shared" ca="1" si="360"/>
        <v>$V$279</v>
      </c>
      <c r="AG1732" t="str">
        <f t="shared" ca="1" si="361"/>
        <v>$J$279</v>
      </c>
      <c r="AH1732" t="str">
        <f t="shared" ca="1" si="362"/>
        <v>b: NOLAN TRANSPORTATI| 3026945005</v>
      </c>
      <c r="AI1732" t="str">
        <f t="shared" ca="1" si="351"/>
        <v>$K$279</v>
      </c>
      <c r="AJ1732" s="8">
        <f t="shared" si="352"/>
        <v>0.5357142857142857</v>
      </c>
      <c r="AK1732" s="7">
        <f t="shared" si="353"/>
        <v>378</v>
      </c>
      <c r="AL1732" s="7" t="str">
        <f t="shared" ca="1" si="363"/>
        <v>GEORGIA PACIFIC CPG F| 2930138301</v>
      </c>
      <c r="AM1732" t="str">
        <f t="shared" si="354"/>
        <v>GEORGIA PACIFIC CPG F| 2930138301</v>
      </c>
    </row>
    <row r="1733" spans="3:39" x14ac:dyDescent="0.3">
      <c r="C1733" s="1" t="s">
        <v>1659</v>
      </c>
      <c r="D1733" s="1" t="s">
        <v>1660</v>
      </c>
      <c r="E1733" s="1" t="s">
        <v>39</v>
      </c>
      <c r="F1733" s="1" t="s">
        <v>90</v>
      </c>
      <c r="G1733" s="1" t="s">
        <v>756</v>
      </c>
      <c r="H1733" s="1" t="s">
        <v>70</v>
      </c>
      <c r="I1733" s="1" t="s">
        <v>1266</v>
      </c>
      <c r="J1733" t="str">
        <f>TRIM(CONCATENATE(wiz[[#This Row],[SHIPPER..................]],wiz[[#This Row],[ZIP2..]],wiz[[#This Row],[ZIP3..]]))</f>
        <v>TAYLOR NON WOVENS | 2933038382</v>
      </c>
      <c r="K1733" s="1">
        <v>1</v>
      </c>
      <c r="L1733" s="1">
        <v>1.34</v>
      </c>
      <c r="M1733" s="1">
        <v>0.27</v>
      </c>
      <c r="N1733" s="1">
        <v>526</v>
      </c>
      <c r="O1733" s="1">
        <v>1.63</v>
      </c>
      <c r="P1733" s="1">
        <v>77</v>
      </c>
      <c r="Q1733" s="1">
        <v>0.3</v>
      </c>
      <c r="R1733" s="1">
        <v>-67</v>
      </c>
      <c r="S1733" s="1">
        <v>-61</v>
      </c>
      <c r="T1733" s="1">
        <v>-139</v>
      </c>
      <c r="U1733" s="1">
        <v>233</v>
      </c>
      <c r="V1733" s="1">
        <v>33</v>
      </c>
      <c r="W1733" s="1">
        <v>28601</v>
      </c>
      <c r="X1733" s="1">
        <v>29330</v>
      </c>
      <c r="Y1733" s="1">
        <v>38382</v>
      </c>
      <c r="Z1733" s="1">
        <v>1.39</v>
      </c>
      <c r="AA1733" s="6">
        <f t="shared" si="355"/>
        <v>1</v>
      </c>
      <c r="AB1733" s="6">
        <f t="shared" si="356"/>
        <v>33</v>
      </c>
      <c r="AC1733" s="6">
        <f t="shared" si="357"/>
        <v>33</v>
      </c>
      <c r="AD1733" s="6">
        <f t="shared" si="358"/>
        <v>33</v>
      </c>
      <c r="AE1733" s="7">
        <f t="shared" si="359"/>
        <v>33</v>
      </c>
      <c r="AF1733" t="str">
        <f t="shared" ca="1" si="360"/>
        <v>$V$258</v>
      </c>
      <c r="AG1733" t="str">
        <f t="shared" ca="1" si="361"/>
        <v>$J$258</v>
      </c>
      <c r="AH1733" t="str">
        <f t="shared" ca="1" si="362"/>
        <v>b: C H ROBINSON | 3030128748</v>
      </c>
      <c r="AI1733" t="str">
        <f t="shared" ca="1" si="351"/>
        <v>$K$258</v>
      </c>
      <c r="AJ1733" s="8">
        <f t="shared" si="352"/>
        <v>1</v>
      </c>
      <c r="AK1733" s="7">
        <f t="shared" si="353"/>
        <v>33</v>
      </c>
      <c r="AL1733" s="7" t="str">
        <f t="shared" ca="1" si="363"/>
        <v>b: C H ROBINSON | 3030128748</v>
      </c>
      <c r="AM1733" t="str">
        <f t="shared" si="354"/>
        <v>TAYLOR NON WOVENS | 2933038382</v>
      </c>
    </row>
    <row r="1734" spans="3:39" x14ac:dyDescent="0.3">
      <c r="C1734" s="1" t="s">
        <v>1633</v>
      </c>
      <c r="D1734" s="1" t="s">
        <v>1634</v>
      </c>
      <c r="E1734" s="1" t="s">
        <v>39</v>
      </c>
      <c r="F1734" s="1" t="s">
        <v>90</v>
      </c>
      <c r="G1734" s="1" t="s">
        <v>756</v>
      </c>
      <c r="H1734" s="1" t="s">
        <v>70</v>
      </c>
      <c r="I1734" s="1" t="s">
        <v>553</v>
      </c>
      <c r="J1734" t="str">
        <f>TRIM(CONCATENATE(wiz[[#This Row],[SHIPPER..................]],wiz[[#This Row],[ZIP2..]],wiz[[#This Row],[ZIP3..]]))</f>
        <v>WESTROCK | 2933038343</v>
      </c>
      <c r="K1734" s="1">
        <v>1</v>
      </c>
      <c r="L1734" s="1">
        <v>1.54</v>
      </c>
      <c r="M1734" s="1">
        <v>0.15</v>
      </c>
      <c r="N1734" s="1">
        <v>493</v>
      </c>
      <c r="O1734" s="1">
        <v>1.58</v>
      </c>
      <c r="P1734" s="1">
        <v>0</v>
      </c>
      <c r="Q1734" s="1">
        <v>0.25</v>
      </c>
      <c r="R1734" s="1">
        <v>30</v>
      </c>
      <c r="S1734" s="1">
        <v>-48</v>
      </c>
      <c r="T1734" s="1">
        <v>-146</v>
      </c>
      <c r="U1734" s="1">
        <v>278</v>
      </c>
      <c r="V1734" s="1">
        <v>84</v>
      </c>
      <c r="W1734" s="1">
        <v>29330</v>
      </c>
      <c r="X1734" s="1">
        <v>29330</v>
      </c>
      <c r="Y1734" s="1">
        <v>38343</v>
      </c>
      <c r="Z1734" s="1">
        <v>1.47</v>
      </c>
      <c r="AA1734" s="6">
        <f t="shared" si="355"/>
        <v>22</v>
      </c>
      <c r="AB1734" s="6">
        <f t="shared" si="356"/>
        <v>84</v>
      </c>
      <c r="AC1734" s="6">
        <f t="shared" si="357"/>
        <v>-1671</v>
      </c>
      <c r="AD1734" s="6">
        <f t="shared" si="358"/>
        <v>-75.954545454545453</v>
      </c>
      <c r="AE1734" s="7">
        <f t="shared" si="359"/>
        <v>-177</v>
      </c>
      <c r="AF1734" t="str">
        <f t="shared" ca="1" si="360"/>
        <v>$V$1703</v>
      </c>
      <c r="AG1734" t="str">
        <f t="shared" ca="1" si="361"/>
        <v>$J$1703</v>
      </c>
      <c r="AH1734" t="str">
        <f t="shared" ca="1" si="362"/>
        <v>FREIGHTCO LLC | 2937646706</v>
      </c>
      <c r="AI1734" t="str">
        <f t="shared" ca="1" si="351"/>
        <v>$K$1703</v>
      </c>
      <c r="AJ1734" s="8">
        <f t="shared" si="352"/>
        <v>4.5454545454545456E-2</v>
      </c>
      <c r="AK1734" s="7">
        <f t="shared" si="353"/>
        <v>-177</v>
      </c>
      <c r="AL1734" s="7" t="str">
        <f t="shared" ca="1" si="363"/>
        <v>FREIGHTCO LLC | 2937646706</v>
      </c>
      <c r="AM1734" t="b">
        <f t="shared" si="354"/>
        <v>0</v>
      </c>
    </row>
    <row r="1735" spans="3:39" x14ac:dyDescent="0.3">
      <c r="C1735" s="1" t="s">
        <v>37</v>
      </c>
      <c r="D1735" s="1" t="s">
        <v>38</v>
      </c>
      <c r="E1735" s="1" t="s">
        <v>39</v>
      </c>
      <c r="F1735" s="1" t="s">
        <v>90</v>
      </c>
      <c r="G1735" s="1" t="s">
        <v>550</v>
      </c>
      <c r="H1735" s="1" t="s">
        <v>70</v>
      </c>
      <c r="I1735" s="1" t="s">
        <v>139</v>
      </c>
      <c r="J1735" t="str">
        <f>TRIM(CONCATENATE(wiz[[#This Row],[SHIPPER..................]],wiz[[#This Row],[ZIP2..]],wiz[[#This Row],[ZIP3..]]))</f>
        <v>b: C H ROBINSON | 2960137086</v>
      </c>
      <c r="K1735" s="1">
        <v>1</v>
      </c>
      <c r="L1735" s="1">
        <v>1.47</v>
      </c>
      <c r="M1735" s="1">
        <v>0.27</v>
      </c>
      <c r="N1735" s="1">
        <v>344</v>
      </c>
      <c r="O1735" s="1">
        <v>0.45</v>
      </c>
      <c r="P1735" s="1">
        <v>30</v>
      </c>
      <c r="Q1735" s="1">
        <v>0.25</v>
      </c>
      <c r="R1735" s="1">
        <v>-20</v>
      </c>
      <c r="S1735" s="1">
        <v>1</v>
      </c>
      <c r="T1735" s="1">
        <v>91</v>
      </c>
      <c r="U1735" s="1">
        <v>-24</v>
      </c>
      <c r="V1735" s="1">
        <v>68</v>
      </c>
      <c r="W1735" s="1">
        <v>29621</v>
      </c>
      <c r="X1735" s="1">
        <v>29601</v>
      </c>
      <c r="Y1735" s="1">
        <v>37086</v>
      </c>
      <c r="Z1735" s="1">
        <v>1.52</v>
      </c>
      <c r="AA1735" s="6">
        <f t="shared" si="355"/>
        <v>615</v>
      </c>
      <c r="AB1735" s="6">
        <f t="shared" si="356"/>
        <v>68</v>
      </c>
      <c r="AC1735" s="6">
        <f t="shared" si="357"/>
        <v>-122022</v>
      </c>
      <c r="AD1735" s="6">
        <f t="shared" si="358"/>
        <v>-198.40975609756097</v>
      </c>
      <c r="AE1735" s="7">
        <f t="shared" si="359"/>
        <v>-1118</v>
      </c>
      <c r="AF1735" t="str">
        <f t="shared" ca="1" si="360"/>
        <v>$V$1066</v>
      </c>
      <c r="AG1735" t="str">
        <f t="shared" ca="1" si="361"/>
        <v>$J$1066</v>
      </c>
      <c r="AH1735" t="str">
        <f t="shared" ca="1" si="362"/>
        <v>b: C H ROBINSON | 2736036101</v>
      </c>
      <c r="AI1735" t="str">
        <f t="shared" ca="1" si="351"/>
        <v>$K$1066</v>
      </c>
      <c r="AJ1735" s="8">
        <f t="shared" si="352"/>
        <v>1.6260162601626016E-3</v>
      </c>
      <c r="AK1735" s="7">
        <f t="shared" si="353"/>
        <v>-560</v>
      </c>
      <c r="AL1735" s="7" t="str">
        <f t="shared" ca="1" si="363"/>
        <v>b: C H ROBINSON | 6080335055</v>
      </c>
      <c r="AM1735" t="b">
        <f t="shared" si="354"/>
        <v>0</v>
      </c>
    </row>
    <row r="1736" spans="3:39" x14ac:dyDescent="0.3">
      <c r="C1736" s="1" t="s">
        <v>279</v>
      </c>
      <c r="D1736" s="1" t="s">
        <v>280</v>
      </c>
      <c r="E1736" s="1" t="s">
        <v>39</v>
      </c>
      <c r="F1736" s="1" t="s">
        <v>90</v>
      </c>
      <c r="G1736" s="1" t="s">
        <v>699</v>
      </c>
      <c r="H1736" s="1" t="s">
        <v>70</v>
      </c>
      <c r="I1736" s="1" t="s">
        <v>578</v>
      </c>
      <c r="J1736" t="str">
        <f>TRIM(CONCATENATE(wiz[[#This Row],[SHIPPER..................]],wiz[[#This Row],[ZIP2..]],wiz[[#This Row],[ZIP3..]]))</f>
        <v>b: NOLAN TRANSPORTATI| 2965037121</v>
      </c>
      <c r="K1736" s="1">
        <v>1</v>
      </c>
      <c r="L1736" s="1">
        <v>1.51</v>
      </c>
      <c r="M1736" s="1">
        <v>0.27</v>
      </c>
      <c r="N1736" s="1">
        <v>331</v>
      </c>
      <c r="O1736" s="1">
        <v>0.57999999999999996</v>
      </c>
      <c r="P1736" s="1">
        <v>113</v>
      </c>
      <c r="Q1736" s="1">
        <v>0.35</v>
      </c>
      <c r="R1736" s="1">
        <v>-20</v>
      </c>
      <c r="S1736" s="1">
        <v>-124</v>
      </c>
      <c r="T1736" s="1">
        <v>60</v>
      </c>
      <c r="U1736" s="1">
        <v>-17</v>
      </c>
      <c r="V1736" s="1">
        <v>-81</v>
      </c>
      <c r="W1736" s="1">
        <v>29801</v>
      </c>
      <c r="X1736" s="1">
        <v>29650</v>
      </c>
      <c r="Y1736" s="1">
        <v>37121</v>
      </c>
      <c r="Z1736" s="1">
        <v>1.56</v>
      </c>
      <c r="AA1736" s="6">
        <f t="shared" si="355"/>
        <v>15</v>
      </c>
      <c r="AB1736" s="6">
        <f t="shared" si="356"/>
        <v>-81</v>
      </c>
      <c r="AC1736" s="6">
        <f t="shared" si="357"/>
        <v>23</v>
      </c>
      <c r="AD1736" s="6">
        <f t="shared" si="358"/>
        <v>1.5333333333333334</v>
      </c>
      <c r="AE1736" s="7">
        <f t="shared" si="359"/>
        <v>-326</v>
      </c>
      <c r="AF1736" t="str">
        <f t="shared" ca="1" si="360"/>
        <v>$V$1665</v>
      </c>
      <c r="AG1736" t="str">
        <f t="shared" ca="1" si="361"/>
        <v>$J$1665</v>
      </c>
      <c r="AH1736" t="str">
        <f t="shared" ca="1" si="362"/>
        <v>b: HARTT LOGISTICS | 2915040201</v>
      </c>
      <c r="AI1736" t="str">
        <f t="shared" ca="1" si="351"/>
        <v>$K$1665</v>
      </c>
      <c r="AJ1736" s="8">
        <f t="shared" si="352"/>
        <v>6.6666666666666666E-2</v>
      </c>
      <c r="AK1736" s="7">
        <f t="shared" si="353"/>
        <v>-326</v>
      </c>
      <c r="AL1736" s="7" t="str">
        <f t="shared" ca="1" si="363"/>
        <v>b: HARTT LOGISTICS | 2915040201</v>
      </c>
      <c r="AM1736" t="b">
        <f t="shared" si="354"/>
        <v>0</v>
      </c>
    </row>
    <row r="1737" spans="3:39" x14ac:dyDescent="0.3">
      <c r="C1737" s="1" t="s">
        <v>344</v>
      </c>
      <c r="D1737" s="1" t="s">
        <v>345</v>
      </c>
      <c r="E1737" s="1" t="s">
        <v>39</v>
      </c>
      <c r="F1737" s="1" t="s">
        <v>90</v>
      </c>
      <c r="G1737" s="1" t="s">
        <v>91</v>
      </c>
      <c r="H1737" s="1" t="s">
        <v>70</v>
      </c>
      <c r="I1737" s="1" t="s">
        <v>1661</v>
      </c>
      <c r="J1737" t="str">
        <f>TRIM(CONCATENATE(wiz[[#This Row],[SHIPPER..................]],wiz[[#This Row],[ZIP2..]],wiz[[#This Row],[ZIP3..]]))</f>
        <v>b: SCHNEIDER LOGISTIC| 2930137030</v>
      </c>
      <c r="K1737" s="1">
        <v>1</v>
      </c>
      <c r="L1737" s="1">
        <v>1.71</v>
      </c>
      <c r="M1737" s="1">
        <v>0.24</v>
      </c>
      <c r="N1737" s="1">
        <v>308</v>
      </c>
      <c r="O1737" s="1">
        <v>0.92</v>
      </c>
      <c r="P1737" s="1">
        <v>49</v>
      </c>
      <c r="Q1737" s="1">
        <v>0.25</v>
      </c>
      <c r="R1737" s="1">
        <v>-9</v>
      </c>
      <c r="S1737" s="1">
        <v>-6</v>
      </c>
      <c r="T1737" s="1">
        <v>-21</v>
      </c>
      <c r="U1737" s="1">
        <v>22</v>
      </c>
      <c r="V1737" s="1">
        <v>-5</v>
      </c>
      <c r="W1737" s="1">
        <v>29706</v>
      </c>
      <c r="X1737" s="1">
        <v>29301</v>
      </c>
      <c r="Y1737" s="1">
        <v>37030</v>
      </c>
      <c r="Z1737" s="1">
        <v>1.73</v>
      </c>
      <c r="AA1737" s="6">
        <f t="shared" si="355"/>
        <v>78</v>
      </c>
      <c r="AB1737" s="6">
        <f t="shared" si="356"/>
        <v>-5</v>
      </c>
      <c r="AC1737" s="6">
        <f t="shared" si="357"/>
        <v>-21006</v>
      </c>
      <c r="AD1737" s="6">
        <f t="shared" si="358"/>
        <v>-269.30769230769232</v>
      </c>
      <c r="AE1737" s="7">
        <f t="shared" si="359"/>
        <v>-1249</v>
      </c>
      <c r="AF1737" t="str">
        <f t="shared" ca="1" si="360"/>
        <v>$V$1953</v>
      </c>
      <c r="AG1737" t="str">
        <f t="shared" ca="1" si="361"/>
        <v>$J$1953</v>
      </c>
      <c r="AH1737" t="str">
        <f t="shared" ca="1" si="362"/>
        <v>b: SCHNEIDER LOGISTIC| 3830119034</v>
      </c>
      <c r="AI1737" t="str">
        <f t="shared" ca="1" si="351"/>
        <v>$K$1953</v>
      </c>
      <c r="AJ1737" s="8">
        <f t="shared" si="352"/>
        <v>1.282051282051282E-2</v>
      </c>
      <c r="AK1737" s="7">
        <f t="shared" si="353"/>
        <v>-570</v>
      </c>
      <c r="AL1737" s="7" t="str">
        <f t="shared" ca="1" si="363"/>
        <v>LOWES MLXP VAN ONE WA| 3071947265</v>
      </c>
      <c r="AM1737" t="b">
        <f t="shared" si="354"/>
        <v>0</v>
      </c>
    </row>
    <row r="1738" spans="3:39" x14ac:dyDescent="0.3">
      <c r="C1738" s="1" t="s">
        <v>1633</v>
      </c>
      <c r="D1738" s="1" t="s">
        <v>1634</v>
      </c>
      <c r="E1738" s="1" t="s">
        <v>39</v>
      </c>
      <c r="F1738" s="1" t="s">
        <v>90</v>
      </c>
      <c r="G1738" s="1" t="s">
        <v>756</v>
      </c>
      <c r="H1738" s="1" t="s">
        <v>70</v>
      </c>
      <c r="I1738" s="1" t="s">
        <v>671</v>
      </c>
      <c r="J1738" t="str">
        <f>TRIM(CONCATENATE(wiz[[#This Row],[SHIPPER..................]],wiz[[#This Row],[ZIP2..]],wiz[[#This Row],[ZIP3..]]))</f>
        <v>WESTROCK | 2933038464</v>
      </c>
      <c r="K1738" s="1">
        <v>5</v>
      </c>
      <c r="L1738" s="1">
        <v>1.66</v>
      </c>
      <c r="M1738" s="1">
        <v>0.15</v>
      </c>
      <c r="N1738" s="1">
        <v>412</v>
      </c>
      <c r="O1738" s="1">
        <v>0.82</v>
      </c>
      <c r="P1738" s="1">
        <v>76</v>
      </c>
      <c r="Q1738" s="1">
        <v>0.31</v>
      </c>
      <c r="R1738" s="1">
        <v>23</v>
      </c>
      <c r="S1738" s="1">
        <v>-48</v>
      </c>
      <c r="T1738" s="1">
        <v>16</v>
      </c>
      <c r="U1738" s="1">
        <v>38</v>
      </c>
      <c r="V1738" s="1">
        <v>6</v>
      </c>
      <c r="W1738" s="1">
        <v>28625</v>
      </c>
      <c r="X1738" s="1">
        <v>29330</v>
      </c>
      <c r="Y1738" s="1">
        <v>38464</v>
      </c>
      <c r="Z1738" s="1">
        <v>1.59</v>
      </c>
      <c r="AA1738" s="6">
        <f t="shared" si="355"/>
        <v>22</v>
      </c>
      <c r="AB1738" s="6">
        <f t="shared" si="356"/>
        <v>30</v>
      </c>
      <c r="AC1738" s="6">
        <f t="shared" si="357"/>
        <v>-1671</v>
      </c>
      <c r="AD1738" s="6">
        <f t="shared" si="358"/>
        <v>-75.954545454545453</v>
      </c>
      <c r="AE1738" s="7">
        <f t="shared" si="359"/>
        <v>-177</v>
      </c>
      <c r="AF1738" t="str">
        <f t="shared" ca="1" si="360"/>
        <v>$V$1703</v>
      </c>
      <c r="AG1738" t="str">
        <f t="shared" ca="1" si="361"/>
        <v>$J$1703</v>
      </c>
      <c r="AH1738" t="str">
        <f t="shared" ca="1" si="362"/>
        <v>FREIGHTCO LLC | 2937646706</v>
      </c>
      <c r="AI1738" t="str">
        <f t="shared" ca="1" si="351"/>
        <v>$K$1703</v>
      </c>
      <c r="AJ1738" s="8">
        <f t="shared" si="352"/>
        <v>0.22727272727272727</v>
      </c>
      <c r="AK1738" s="7">
        <f t="shared" si="353"/>
        <v>-177</v>
      </c>
      <c r="AL1738" s="7" t="str">
        <f t="shared" ca="1" si="363"/>
        <v>FREIGHTCO LLC | 2937646706</v>
      </c>
      <c r="AM1738" t="b">
        <f t="shared" si="354"/>
        <v>0</v>
      </c>
    </row>
    <row r="1739" spans="3:39" x14ac:dyDescent="0.3">
      <c r="C1739" s="1" t="s">
        <v>539</v>
      </c>
      <c r="D1739" s="1" t="s">
        <v>540</v>
      </c>
      <c r="E1739" s="1" t="s">
        <v>39</v>
      </c>
      <c r="F1739" s="1" t="s">
        <v>90</v>
      </c>
      <c r="G1739" s="1" t="s">
        <v>979</v>
      </c>
      <c r="H1739" s="1" t="s">
        <v>76</v>
      </c>
      <c r="I1739" s="1" t="s">
        <v>582</v>
      </c>
      <c r="J1739" t="str">
        <f>TRIM(CONCATENATE(wiz[[#This Row],[SHIPPER..................]],wiz[[#This Row],[ZIP2..]],wiz[[#This Row],[ZIP3..]]))</f>
        <v>HOME DEPOT | 2964475201</v>
      </c>
      <c r="K1739" s="1">
        <v>1</v>
      </c>
      <c r="L1739" s="1">
        <v>1.6</v>
      </c>
      <c r="M1739" s="1">
        <v>0.21</v>
      </c>
      <c r="N1739" s="1">
        <v>930</v>
      </c>
      <c r="O1739" s="1">
        <v>1.63</v>
      </c>
      <c r="P1739" s="1">
        <v>91</v>
      </c>
      <c r="Q1739" s="1">
        <v>0.3</v>
      </c>
      <c r="R1739" s="1">
        <v>0</v>
      </c>
      <c r="S1739" s="1">
        <v>-59</v>
      </c>
      <c r="T1739" s="1">
        <v>44</v>
      </c>
      <c r="U1739" s="1">
        <v>-103</v>
      </c>
      <c r="V1739" s="1">
        <v>-118</v>
      </c>
      <c r="W1739" s="1">
        <v>29715</v>
      </c>
      <c r="X1739" s="1">
        <v>29644</v>
      </c>
      <c r="Y1739" s="1">
        <v>75201</v>
      </c>
      <c r="Z1739" s="1">
        <v>1.59</v>
      </c>
      <c r="AA1739" s="6">
        <f t="shared" si="355"/>
        <v>240</v>
      </c>
      <c r="AB1739" s="6">
        <f t="shared" si="356"/>
        <v>-118</v>
      </c>
      <c r="AC1739" s="6">
        <f t="shared" si="357"/>
        <v>14538</v>
      </c>
      <c r="AD1739" s="6">
        <f t="shared" si="358"/>
        <v>60.575000000000003</v>
      </c>
      <c r="AE1739" s="7">
        <f t="shared" si="359"/>
        <v>-131</v>
      </c>
      <c r="AF1739" t="str">
        <f t="shared" ca="1" si="360"/>
        <v>$V$841</v>
      </c>
      <c r="AG1739" t="str">
        <f t="shared" ca="1" si="361"/>
        <v>$J$841</v>
      </c>
      <c r="AH1739" t="str">
        <f t="shared" ca="1" si="362"/>
        <v>PLS PITTSBURGH LOGIST| 2120147201</v>
      </c>
      <c r="AI1739" t="str">
        <f t="shared" ca="1" si="351"/>
        <v>$K$841</v>
      </c>
      <c r="AJ1739" s="8">
        <f t="shared" si="352"/>
        <v>4.1666666666666666E-3</v>
      </c>
      <c r="AK1739" s="7">
        <f t="shared" si="353"/>
        <v>-131</v>
      </c>
      <c r="AL1739" s="7" t="str">
        <f t="shared" ca="1" si="363"/>
        <v>PLS PITTSBURGH LOGIST| 2120147201</v>
      </c>
      <c r="AM1739" t="b">
        <f t="shared" si="354"/>
        <v>0</v>
      </c>
    </row>
    <row r="1740" spans="3:39" x14ac:dyDescent="0.3">
      <c r="C1740" s="1" t="s">
        <v>1646</v>
      </c>
      <c r="D1740" s="1" t="s">
        <v>1647</v>
      </c>
      <c r="E1740" s="1" t="s">
        <v>39</v>
      </c>
      <c r="F1740" s="1" t="s">
        <v>90</v>
      </c>
      <c r="G1740" s="1" t="s">
        <v>699</v>
      </c>
      <c r="H1740" s="1" t="s">
        <v>140</v>
      </c>
      <c r="I1740" s="1" t="s">
        <v>1662</v>
      </c>
      <c r="J1740" t="str">
        <f>TRIM(CONCATENATE(wiz[[#This Row],[SHIPPER..................]],wiz[[#This Row],[ZIP2..]],wiz[[#This Row],[ZIP3..]]))</f>
        <v>MITSUBISHI POLYESTER | 2965054961</v>
      </c>
      <c r="K1740" s="1">
        <v>1</v>
      </c>
      <c r="L1740" s="1">
        <v>1.3</v>
      </c>
      <c r="M1740" s="1">
        <v>0.2</v>
      </c>
      <c r="N1740" s="1">
        <v>878</v>
      </c>
      <c r="O1740" s="1">
        <v>1.79</v>
      </c>
      <c r="P1740" s="1">
        <v>42</v>
      </c>
      <c r="Q1740" s="1">
        <v>0.25</v>
      </c>
      <c r="R1740" s="1">
        <v>63</v>
      </c>
      <c r="S1740" s="1">
        <v>-21</v>
      </c>
      <c r="T1740" s="1">
        <v>-26</v>
      </c>
      <c r="U1740" s="1">
        <v>-131</v>
      </c>
      <c r="V1740" s="1">
        <v>-178</v>
      </c>
      <c r="W1740" s="1">
        <v>29621</v>
      </c>
      <c r="X1740" s="1">
        <v>29650</v>
      </c>
      <c r="Y1740" s="1">
        <v>54961</v>
      </c>
      <c r="Z1740" s="1">
        <v>1.28</v>
      </c>
      <c r="AA1740" s="6">
        <f t="shared" si="355"/>
        <v>11</v>
      </c>
      <c r="AB1740" s="6">
        <f t="shared" si="356"/>
        <v>-178</v>
      </c>
      <c r="AC1740" s="6">
        <f t="shared" si="357"/>
        <v>-1775</v>
      </c>
      <c r="AD1740" s="6">
        <f t="shared" si="358"/>
        <v>-161.36363636363637</v>
      </c>
      <c r="AE1740" s="7">
        <f t="shared" si="359"/>
        <v>-295</v>
      </c>
      <c r="AF1740" t="str">
        <f t="shared" ca="1" si="360"/>
        <v>$V$471</v>
      </c>
      <c r="AG1740" t="str">
        <f t="shared" ca="1" si="361"/>
        <v>$J$471</v>
      </c>
      <c r="AH1740" t="str">
        <f t="shared" ca="1" si="362"/>
        <v>b: C H ROBINSON | 6049935601</v>
      </c>
      <c r="AI1740" t="str">
        <f t="shared" ca="1" si="351"/>
        <v>$K$471</v>
      </c>
      <c r="AJ1740" s="8">
        <f t="shared" si="352"/>
        <v>9.0909090909090912E-2</v>
      </c>
      <c r="AK1740" s="7">
        <f t="shared" si="353"/>
        <v>-295</v>
      </c>
      <c r="AL1740" s="7" t="str">
        <f t="shared" ca="1" si="363"/>
        <v>b: C H ROBINSON | 6049935601</v>
      </c>
      <c r="AM1740" t="b">
        <f t="shared" si="354"/>
        <v>0</v>
      </c>
    </row>
    <row r="1741" spans="3:39" x14ac:dyDescent="0.3">
      <c r="C1741" s="1" t="s">
        <v>1646</v>
      </c>
      <c r="D1741" s="1" t="s">
        <v>1647</v>
      </c>
      <c r="E1741" s="1" t="s">
        <v>39</v>
      </c>
      <c r="F1741" s="1" t="s">
        <v>90</v>
      </c>
      <c r="G1741" s="1" t="s">
        <v>699</v>
      </c>
      <c r="H1741" s="1" t="s">
        <v>140</v>
      </c>
      <c r="I1741" s="1" t="s">
        <v>1663</v>
      </c>
      <c r="J1741" t="str">
        <f>TRIM(CONCATENATE(wiz[[#This Row],[SHIPPER..................]],wiz[[#This Row],[ZIP2..]],wiz[[#This Row],[ZIP3..]]))</f>
        <v>MITSUBISHI POLYESTER | 2965053805</v>
      </c>
      <c r="K1741" s="1">
        <v>2</v>
      </c>
      <c r="L1741" s="1">
        <v>1.3</v>
      </c>
      <c r="M1741" s="1">
        <v>0.2</v>
      </c>
      <c r="N1741" s="1">
        <v>895</v>
      </c>
      <c r="O1741" s="1">
        <v>1.74</v>
      </c>
      <c r="P1741" s="1">
        <v>67</v>
      </c>
      <c r="Q1741" s="1">
        <v>0.3</v>
      </c>
      <c r="R1741" s="1">
        <v>70</v>
      </c>
      <c r="S1741" s="1">
        <v>-21</v>
      </c>
      <c r="T1741" s="1">
        <v>-15</v>
      </c>
      <c r="U1741" s="1">
        <v>-259</v>
      </c>
      <c r="V1741" s="1">
        <v>-295</v>
      </c>
      <c r="W1741" s="1">
        <v>29706</v>
      </c>
      <c r="X1741" s="1">
        <v>29650</v>
      </c>
      <c r="Y1741" s="1">
        <v>53805</v>
      </c>
      <c r="Z1741" s="1">
        <v>1.28</v>
      </c>
      <c r="AA1741" s="6">
        <f t="shared" si="355"/>
        <v>11</v>
      </c>
      <c r="AB1741" s="6">
        <f t="shared" si="356"/>
        <v>-590</v>
      </c>
      <c r="AC1741" s="6">
        <f t="shared" si="357"/>
        <v>-1775</v>
      </c>
      <c r="AD1741" s="6">
        <f t="shared" si="358"/>
        <v>-161.36363636363637</v>
      </c>
      <c r="AE1741" s="7">
        <f t="shared" si="359"/>
        <v>-295</v>
      </c>
      <c r="AF1741" t="str">
        <f t="shared" ca="1" si="360"/>
        <v>$V$471</v>
      </c>
      <c r="AG1741" t="str">
        <f t="shared" ca="1" si="361"/>
        <v>$J$471</v>
      </c>
      <c r="AH1741" t="str">
        <f t="shared" ca="1" si="362"/>
        <v>b: C H ROBINSON | 6049935601</v>
      </c>
      <c r="AI1741" t="str">
        <f t="shared" ca="1" si="351"/>
        <v>$K$471</v>
      </c>
      <c r="AJ1741" s="8">
        <f t="shared" si="352"/>
        <v>0.18181818181818182</v>
      </c>
      <c r="AK1741" s="7">
        <f t="shared" si="353"/>
        <v>-295</v>
      </c>
      <c r="AL1741" s="7" t="str">
        <f t="shared" ca="1" si="363"/>
        <v>b: C H ROBINSON | 6049935601</v>
      </c>
      <c r="AM1741" t="str">
        <f t="shared" si="354"/>
        <v>MITSUBISHI POLYESTER | 2965053805</v>
      </c>
    </row>
    <row r="1742" spans="3:39" x14ac:dyDescent="0.3">
      <c r="C1742" s="1" t="s">
        <v>1646</v>
      </c>
      <c r="D1742" s="1" t="s">
        <v>1647</v>
      </c>
      <c r="E1742" s="1" t="s">
        <v>39</v>
      </c>
      <c r="F1742" s="1" t="s">
        <v>90</v>
      </c>
      <c r="G1742" s="1" t="s">
        <v>699</v>
      </c>
      <c r="H1742" s="1" t="s">
        <v>140</v>
      </c>
      <c r="I1742" s="1" t="s">
        <v>545</v>
      </c>
      <c r="J1742" t="str">
        <f>TRIM(CONCATENATE(wiz[[#This Row],[SHIPPER..................]],wiz[[#This Row],[ZIP2..]],wiz[[#This Row],[ZIP3..]]))</f>
        <v>MITSUBISHI POLYESTER | 2965053813</v>
      </c>
      <c r="K1742" s="1">
        <v>1</v>
      </c>
      <c r="L1742" s="1">
        <v>1.3</v>
      </c>
      <c r="M1742" s="1">
        <v>0.2</v>
      </c>
      <c r="N1742" s="1">
        <v>877</v>
      </c>
      <c r="O1742" s="1">
        <v>1.88</v>
      </c>
      <c r="P1742" s="1">
        <v>12</v>
      </c>
      <c r="Q1742" s="1">
        <v>0.25</v>
      </c>
      <c r="R1742" s="1">
        <v>22</v>
      </c>
      <c r="S1742" s="1">
        <v>-21</v>
      </c>
      <c r="T1742" s="1">
        <v>-48</v>
      </c>
      <c r="U1742" s="1">
        <v>-215</v>
      </c>
      <c r="V1742" s="1">
        <v>-284</v>
      </c>
      <c r="W1742" s="1">
        <v>29601</v>
      </c>
      <c r="X1742" s="1">
        <v>29650</v>
      </c>
      <c r="Y1742" s="1">
        <v>53813</v>
      </c>
      <c r="Z1742" s="1">
        <v>1.28</v>
      </c>
      <c r="AA1742" s="6">
        <f t="shared" si="355"/>
        <v>11</v>
      </c>
      <c r="AB1742" s="6">
        <f t="shared" si="356"/>
        <v>-284</v>
      </c>
      <c r="AC1742" s="6">
        <f t="shared" si="357"/>
        <v>-1775</v>
      </c>
      <c r="AD1742" s="6">
        <f t="shared" si="358"/>
        <v>-161.36363636363637</v>
      </c>
      <c r="AE1742" s="7">
        <f t="shared" si="359"/>
        <v>-295</v>
      </c>
      <c r="AF1742" t="str">
        <f t="shared" ca="1" si="360"/>
        <v>$V$471</v>
      </c>
      <c r="AG1742" t="str">
        <f t="shared" ca="1" si="361"/>
        <v>$J$471</v>
      </c>
      <c r="AH1742" t="str">
        <f t="shared" ca="1" si="362"/>
        <v>b: C H ROBINSON | 6049935601</v>
      </c>
      <c r="AI1742" t="str">
        <f t="shared" ca="1" si="351"/>
        <v>$K$471</v>
      </c>
      <c r="AJ1742" s="8">
        <f t="shared" si="352"/>
        <v>9.0909090909090912E-2</v>
      </c>
      <c r="AK1742" s="7">
        <f t="shared" si="353"/>
        <v>-295</v>
      </c>
      <c r="AL1742" s="7" t="str">
        <f t="shared" ca="1" si="363"/>
        <v>b: C H ROBINSON | 6049935601</v>
      </c>
      <c r="AM1742" t="b">
        <f t="shared" si="354"/>
        <v>0</v>
      </c>
    </row>
    <row r="1743" spans="3:39" x14ac:dyDescent="0.3">
      <c r="C1743" s="1" t="s">
        <v>37</v>
      </c>
      <c r="D1743" s="1" t="s">
        <v>38</v>
      </c>
      <c r="E1743" s="1" t="s">
        <v>39</v>
      </c>
      <c r="F1743" s="1" t="s">
        <v>90</v>
      </c>
      <c r="G1743" s="1" t="s">
        <v>1664</v>
      </c>
      <c r="H1743" s="1" t="s">
        <v>140</v>
      </c>
      <c r="I1743" s="1" t="s">
        <v>1665</v>
      </c>
      <c r="J1743" t="str">
        <f>TRIM(CONCATENATE(wiz[[#This Row],[SHIPPER..................]],wiz[[#This Row],[ZIP2..]],wiz[[#This Row],[ZIP3..]]))</f>
        <v>b: C H ROBINSON | 2964553027</v>
      </c>
      <c r="K1743" s="1">
        <v>2</v>
      </c>
      <c r="L1743" s="1">
        <v>1.1200000000000001</v>
      </c>
      <c r="M1743" s="1">
        <v>0.27</v>
      </c>
      <c r="N1743" s="1">
        <v>865</v>
      </c>
      <c r="O1743" s="1">
        <v>2.2000000000000002</v>
      </c>
      <c r="P1743" s="1">
        <v>115</v>
      </c>
      <c r="Q1743" s="1">
        <v>0.33</v>
      </c>
      <c r="R1743" s="1">
        <v>2</v>
      </c>
      <c r="S1743" s="1">
        <v>-74</v>
      </c>
      <c r="T1743" s="1">
        <v>-124</v>
      </c>
      <c r="U1743" s="1">
        <v>-274</v>
      </c>
      <c r="V1743" s="1">
        <v>-472</v>
      </c>
      <c r="W1743" s="1">
        <v>28201</v>
      </c>
      <c r="X1743" s="1">
        <v>29645</v>
      </c>
      <c r="Y1743" s="1">
        <v>53027</v>
      </c>
      <c r="Z1743" s="1">
        <v>1.17</v>
      </c>
      <c r="AA1743" s="6">
        <f t="shared" si="355"/>
        <v>615</v>
      </c>
      <c r="AB1743" s="6">
        <f t="shared" si="356"/>
        <v>-944</v>
      </c>
      <c r="AC1743" s="6">
        <f t="shared" si="357"/>
        <v>-122022</v>
      </c>
      <c r="AD1743" s="6">
        <f t="shared" si="358"/>
        <v>-198.40975609756097</v>
      </c>
      <c r="AE1743" s="7">
        <f t="shared" si="359"/>
        <v>-1118</v>
      </c>
      <c r="AF1743" t="str">
        <f t="shared" ca="1" si="360"/>
        <v>$V$1066</v>
      </c>
      <c r="AG1743" t="str">
        <f t="shared" ca="1" si="361"/>
        <v>$J$1066</v>
      </c>
      <c r="AH1743" t="str">
        <f t="shared" ca="1" si="362"/>
        <v>b: C H ROBINSON | 2736036101</v>
      </c>
      <c r="AI1743" t="str">
        <f t="shared" ca="1" si="351"/>
        <v>$K$1066</v>
      </c>
      <c r="AJ1743" s="8">
        <f t="shared" si="352"/>
        <v>3.2520325203252032E-3</v>
      </c>
      <c r="AK1743" s="7">
        <f t="shared" si="353"/>
        <v>-560</v>
      </c>
      <c r="AL1743" s="7" t="str">
        <f t="shared" ca="1" si="363"/>
        <v>b: C H ROBINSON | 6080335055</v>
      </c>
      <c r="AM1743" t="b">
        <f t="shared" si="354"/>
        <v>0</v>
      </c>
    </row>
    <row r="1744" spans="3:39" x14ac:dyDescent="0.3">
      <c r="C1744" s="1" t="s">
        <v>779</v>
      </c>
      <c r="D1744" s="1" t="s">
        <v>780</v>
      </c>
      <c r="E1744" s="1" t="s">
        <v>39</v>
      </c>
      <c r="F1744" s="1" t="s">
        <v>90</v>
      </c>
      <c r="G1744" s="1" t="s">
        <v>782</v>
      </c>
      <c r="H1744" s="1" t="s">
        <v>140</v>
      </c>
      <c r="I1744" s="1" t="s">
        <v>1665</v>
      </c>
      <c r="J1744" t="str">
        <f>TRIM(CONCATENATE(wiz[[#This Row],[SHIPPER..................]],wiz[[#This Row],[ZIP2..]],wiz[[#This Row],[ZIP3..]]))</f>
        <v>DAIMLER TRUCKS NA LLC| 2934053027</v>
      </c>
      <c r="K1744" s="1">
        <v>4</v>
      </c>
      <c r="L1744" s="1">
        <v>1.34</v>
      </c>
      <c r="M1744" s="1">
        <v>0.4</v>
      </c>
      <c r="N1744" s="1">
        <v>861</v>
      </c>
      <c r="O1744" s="1">
        <v>1.52</v>
      </c>
      <c r="P1744" s="1">
        <v>102</v>
      </c>
      <c r="Q1744" s="1">
        <v>0.33</v>
      </c>
      <c r="R1744" s="1">
        <v>-107</v>
      </c>
      <c r="S1744" s="1">
        <v>-100</v>
      </c>
      <c r="T1744" s="1">
        <v>38</v>
      </c>
      <c r="U1744" s="1">
        <v>40</v>
      </c>
      <c r="V1744" s="1">
        <v>-22</v>
      </c>
      <c r="W1744" s="1">
        <v>29706</v>
      </c>
      <c r="X1744" s="1">
        <v>29340</v>
      </c>
      <c r="Y1744" s="1">
        <v>53027</v>
      </c>
      <c r="Z1744" s="1">
        <v>1.52</v>
      </c>
      <c r="AA1744" s="6">
        <f t="shared" si="355"/>
        <v>26</v>
      </c>
      <c r="AB1744" s="6">
        <f t="shared" si="356"/>
        <v>-88</v>
      </c>
      <c r="AC1744" s="6">
        <f t="shared" si="357"/>
        <v>7046</v>
      </c>
      <c r="AD1744" s="6">
        <f t="shared" si="358"/>
        <v>271</v>
      </c>
      <c r="AE1744" s="7">
        <f t="shared" si="359"/>
        <v>-22</v>
      </c>
      <c r="AF1744" t="str">
        <f t="shared" ca="1" si="360"/>
        <v>$V$1219</v>
      </c>
      <c r="AG1744" t="str">
        <f t="shared" ca="1" si="361"/>
        <v>$J$1219</v>
      </c>
      <c r="AH1744" t="str">
        <f t="shared" ca="1" si="362"/>
        <v>b: C H ROBINSON | 4427027530</v>
      </c>
      <c r="AI1744" t="str">
        <f t="shared" ca="1" si="351"/>
        <v>$K$1219</v>
      </c>
      <c r="AJ1744" s="8">
        <f t="shared" si="352"/>
        <v>0.15384615384615385</v>
      </c>
      <c r="AK1744" s="7">
        <f t="shared" si="353"/>
        <v>-22</v>
      </c>
      <c r="AL1744" s="7" t="str">
        <f t="shared" ca="1" si="363"/>
        <v>b: C H ROBINSON | 4427027530</v>
      </c>
      <c r="AM1744" t="str">
        <f t="shared" si="354"/>
        <v>DAIMLER TRUCKS NA LLC| 2934053027</v>
      </c>
    </row>
    <row r="1745" spans="3:39" x14ac:dyDescent="0.3">
      <c r="C1745" s="1" t="s">
        <v>37</v>
      </c>
      <c r="D1745" s="1" t="s">
        <v>38</v>
      </c>
      <c r="E1745" s="1" t="s">
        <v>39</v>
      </c>
      <c r="F1745" s="1" t="s">
        <v>90</v>
      </c>
      <c r="G1745" s="1" t="s">
        <v>1666</v>
      </c>
      <c r="H1745" s="1" t="s">
        <v>140</v>
      </c>
      <c r="I1745" s="1" t="s">
        <v>1667</v>
      </c>
      <c r="J1745" t="str">
        <f>TRIM(CONCATENATE(wiz[[#This Row],[SHIPPER..................]],wiz[[#This Row],[ZIP2..]],wiz[[#This Row],[ZIP3..]]))</f>
        <v>b: C H ROBINSON | 2933554404</v>
      </c>
      <c r="K1745" s="1">
        <v>2</v>
      </c>
      <c r="L1745" s="1">
        <v>0.91</v>
      </c>
      <c r="M1745" s="1">
        <v>0.27</v>
      </c>
      <c r="N1745" s="1">
        <v>1018</v>
      </c>
      <c r="O1745" s="1">
        <v>2.46</v>
      </c>
      <c r="P1745" s="1">
        <v>62</v>
      </c>
      <c r="Q1745" s="1">
        <v>0.3</v>
      </c>
      <c r="R1745" s="1">
        <v>-8</v>
      </c>
      <c r="S1745" s="1">
        <v>-24</v>
      </c>
      <c r="T1745" s="1">
        <v>-117</v>
      </c>
      <c r="U1745" s="1">
        <v>-949</v>
      </c>
      <c r="V1745" s="1">
        <v>-1090</v>
      </c>
      <c r="W1745" s="1">
        <v>29715</v>
      </c>
      <c r="X1745" s="1">
        <v>29335</v>
      </c>
      <c r="Y1745" s="1">
        <v>54404</v>
      </c>
      <c r="Z1745" s="1">
        <v>0.96</v>
      </c>
      <c r="AA1745" s="6">
        <f t="shared" si="355"/>
        <v>615</v>
      </c>
      <c r="AB1745" s="6">
        <f t="shared" si="356"/>
        <v>-2180</v>
      </c>
      <c r="AC1745" s="6">
        <f t="shared" si="357"/>
        <v>-122022</v>
      </c>
      <c r="AD1745" s="6">
        <f t="shared" si="358"/>
        <v>-198.40975609756097</v>
      </c>
      <c r="AE1745" s="7">
        <f t="shared" si="359"/>
        <v>-1118</v>
      </c>
      <c r="AF1745" t="str">
        <f t="shared" ca="1" si="360"/>
        <v>$V$1066</v>
      </c>
      <c r="AG1745" t="str">
        <f t="shared" ca="1" si="361"/>
        <v>$J$1066</v>
      </c>
      <c r="AH1745" t="str">
        <f t="shared" ca="1" si="362"/>
        <v>b: C H ROBINSON | 2736036101</v>
      </c>
      <c r="AI1745" t="str">
        <f t="shared" ca="1" si="351"/>
        <v>$K$1066</v>
      </c>
      <c r="AJ1745" s="8">
        <f t="shared" si="352"/>
        <v>3.2520325203252032E-3</v>
      </c>
      <c r="AK1745" s="7">
        <f t="shared" si="353"/>
        <v>-560</v>
      </c>
      <c r="AL1745" s="7" t="str">
        <f t="shared" ca="1" si="363"/>
        <v>b: C H ROBINSON | 6080335055</v>
      </c>
      <c r="AM1745" t="b">
        <f t="shared" si="354"/>
        <v>0</v>
      </c>
    </row>
    <row r="1746" spans="3:39" x14ac:dyDescent="0.3">
      <c r="C1746" s="1" t="s">
        <v>222</v>
      </c>
      <c r="D1746" s="1" t="s">
        <v>218</v>
      </c>
      <c r="E1746" s="1" t="s">
        <v>39</v>
      </c>
      <c r="F1746" s="1" t="s">
        <v>90</v>
      </c>
      <c r="G1746" s="1" t="s">
        <v>1636</v>
      </c>
      <c r="H1746" s="1" t="s">
        <v>87</v>
      </c>
      <c r="I1746" s="1" t="s">
        <v>1602</v>
      </c>
      <c r="J1746" t="str">
        <f>TRIM(CONCATENATE(wiz[[#This Row],[SHIPPER..................]],wiz[[#This Row],[ZIP2..]],wiz[[#This Row],[ZIP3..]]))</f>
        <v>OWENS CORNING FIBERGL| 2968445750</v>
      </c>
      <c r="K1746" s="1">
        <v>3</v>
      </c>
      <c r="L1746" s="1">
        <v>1.8</v>
      </c>
      <c r="M1746" s="1">
        <v>0.17</v>
      </c>
      <c r="N1746" s="1">
        <v>468</v>
      </c>
      <c r="O1746" s="1">
        <v>0.91</v>
      </c>
      <c r="P1746" s="1">
        <v>73</v>
      </c>
      <c r="Q1746" s="1">
        <v>0.32</v>
      </c>
      <c r="R1746" s="1">
        <v>73</v>
      </c>
      <c r="S1746" s="1">
        <v>-67</v>
      </c>
      <c r="T1746" s="1">
        <v>13</v>
      </c>
      <c r="U1746" s="1">
        <v>26</v>
      </c>
      <c r="V1746" s="1">
        <v>-28</v>
      </c>
      <c r="W1746" s="1">
        <v>28711</v>
      </c>
      <c r="X1746" s="1">
        <v>29684</v>
      </c>
      <c r="Y1746" s="1">
        <v>45750</v>
      </c>
      <c r="Z1746" s="1">
        <v>1.75</v>
      </c>
      <c r="AA1746" s="6">
        <f t="shared" si="355"/>
        <v>733</v>
      </c>
      <c r="AB1746" s="6">
        <f t="shared" si="356"/>
        <v>-84</v>
      </c>
      <c r="AC1746" s="6">
        <f t="shared" si="357"/>
        <v>-44750</v>
      </c>
      <c r="AD1746" s="6">
        <f t="shared" si="358"/>
        <v>-61.050477489768078</v>
      </c>
      <c r="AE1746" s="7">
        <f t="shared" si="359"/>
        <v>-546</v>
      </c>
      <c r="AF1746" t="str">
        <f t="shared" ca="1" si="360"/>
        <v>$V$1036</v>
      </c>
      <c r="AG1746" t="str">
        <f t="shared" ca="1" si="361"/>
        <v>$J$1036</v>
      </c>
      <c r="AH1746" t="str">
        <f t="shared" ca="1" si="362"/>
        <v>OWENS CORNING FIBERGL| 2808655720</v>
      </c>
      <c r="AI1746" t="str">
        <f t="shared" ca="1" si="351"/>
        <v>$K$1036</v>
      </c>
      <c r="AJ1746" s="8">
        <f t="shared" si="352"/>
        <v>4.0927694406548429E-3</v>
      </c>
      <c r="AK1746" s="7">
        <f t="shared" si="353"/>
        <v>-155</v>
      </c>
      <c r="AL1746" s="7" t="str">
        <f t="shared" ca="1" si="363"/>
        <v>b: C H ROBINSON | 4607237643</v>
      </c>
      <c r="AM1746" t="b">
        <f t="shared" si="354"/>
        <v>0</v>
      </c>
    </row>
    <row r="1747" spans="3:39" x14ac:dyDescent="0.3">
      <c r="C1747" s="1" t="s">
        <v>217</v>
      </c>
      <c r="D1747" s="1" t="s">
        <v>218</v>
      </c>
      <c r="E1747" s="1" t="s">
        <v>39</v>
      </c>
      <c r="F1747" s="1" t="s">
        <v>90</v>
      </c>
      <c r="G1747" s="1" t="s">
        <v>1636</v>
      </c>
      <c r="H1747" s="1" t="s">
        <v>87</v>
      </c>
      <c r="I1747" s="1" t="s">
        <v>1602</v>
      </c>
      <c r="J1747" t="str">
        <f>TRIM(CONCATENATE(wiz[[#This Row],[SHIPPER..................]],wiz[[#This Row],[ZIP2..]],wiz[[#This Row],[ZIP3..]]))</f>
        <v>OWENS CORNING SALES | 2968445750</v>
      </c>
      <c r="K1747" s="1">
        <v>1</v>
      </c>
      <c r="L1747" s="1">
        <v>1.8</v>
      </c>
      <c r="M1747" s="1">
        <v>0.18</v>
      </c>
      <c r="N1747" s="1">
        <v>468</v>
      </c>
      <c r="O1747" s="1">
        <v>0.92</v>
      </c>
      <c r="P1747" s="1">
        <v>147</v>
      </c>
      <c r="Q1747" s="1">
        <v>0.35</v>
      </c>
      <c r="R1747" s="1">
        <v>53</v>
      </c>
      <c r="S1747" s="1">
        <v>-110</v>
      </c>
      <c r="T1747" s="1">
        <v>11</v>
      </c>
      <c r="U1747" s="1">
        <v>46</v>
      </c>
      <c r="V1747" s="1">
        <v>-53</v>
      </c>
      <c r="W1747" s="1">
        <v>30057</v>
      </c>
      <c r="X1747" s="1">
        <v>29684</v>
      </c>
      <c r="Y1747" s="1">
        <v>45750</v>
      </c>
      <c r="Z1747" s="1">
        <v>1.76</v>
      </c>
      <c r="AA1747" s="6">
        <f t="shared" si="355"/>
        <v>313</v>
      </c>
      <c r="AB1747" s="6">
        <f t="shared" si="356"/>
        <v>-53</v>
      </c>
      <c r="AC1747" s="6">
        <f t="shared" si="357"/>
        <v>-8700</v>
      </c>
      <c r="AD1747" s="6">
        <f t="shared" si="358"/>
        <v>-27.795527156549522</v>
      </c>
      <c r="AE1747" s="7">
        <f t="shared" si="359"/>
        <v>-472</v>
      </c>
      <c r="AF1747" t="str">
        <f t="shared" ca="1" si="360"/>
        <v>$V$1060</v>
      </c>
      <c r="AG1747" t="str">
        <f t="shared" ca="1" si="361"/>
        <v>$J$1060</v>
      </c>
      <c r="AH1747" t="str">
        <f t="shared" ca="1" si="362"/>
        <v>OWENS CORNING SALES | 2808679556</v>
      </c>
      <c r="AI1747" t="str">
        <f t="shared" ca="1" si="351"/>
        <v>$K$1060</v>
      </c>
      <c r="AJ1747" s="8">
        <f t="shared" si="352"/>
        <v>3.1948881789137379E-3</v>
      </c>
      <c r="AK1747" s="7">
        <f t="shared" si="353"/>
        <v>-156</v>
      </c>
      <c r="AL1747" s="7" t="str">
        <f t="shared" ca="1" si="363"/>
        <v>b: MATSON LOGISTICS | 881728379</v>
      </c>
      <c r="AM1747" t="b">
        <f t="shared" si="354"/>
        <v>0</v>
      </c>
    </row>
    <row r="1748" spans="3:39" x14ac:dyDescent="0.3">
      <c r="C1748" s="1" t="s">
        <v>37</v>
      </c>
      <c r="D1748" s="1" t="s">
        <v>38</v>
      </c>
      <c r="E1748" s="1" t="s">
        <v>39</v>
      </c>
      <c r="F1748" s="1" t="s">
        <v>1668</v>
      </c>
      <c r="G1748" s="1" t="s">
        <v>1669</v>
      </c>
      <c r="H1748" s="1" t="s">
        <v>68</v>
      </c>
      <c r="I1748" s="1" t="s">
        <v>1670</v>
      </c>
      <c r="J1748" t="str">
        <f>TRIM(CONCATENATE(wiz[[#This Row],[SHIPPER..................]],wiz[[#This Row],[ZIP2..]],wiz[[#This Row],[ZIP3..]]))</f>
        <v>b: C H ROBINSON | 5700627028</v>
      </c>
      <c r="K1748" s="1">
        <v>1</v>
      </c>
      <c r="L1748" s="1">
        <v>1.24</v>
      </c>
      <c r="M1748" s="1">
        <v>0.27</v>
      </c>
      <c r="N1748" s="1">
        <v>1327</v>
      </c>
      <c r="O1748" s="1">
        <v>1.06</v>
      </c>
      <c r="P1748" s="1">
        <v>342</v>
      </c>
      <c r="Q1748" s="1">
        <v>0.55000000000000004</v>
      </c>
      <c r="R1748" s="1">
        <v>12</v>
      </c>
      <c r="S1748" s="1">
        <v>0</v>
      </c>
      <c r="T1748" s="1">
        <v>204</v>
      </c>
      <c r="U1748" s="1">
        <v>-66</v>
      </c>
      <c r="V1748" s="1">
        <v>138</v>
      </c>
      <c r="W1748" s="1">
        <v>58501</v>
      </c>
      <c r="X1748" s="1">
        <v>57006</v>
      </c>
      <c r="Y1748" s="1">
        <v>27028</v>
      </c>
      <c r="Z1748" s="1">
        <v>1.29</v>
      </c>
      <c r="AA1748" s="6">
        <f t="shared" si="355"/>
        <v>615</v>
      </c>
      <c r="AB1748" s="6">
        <f t="shared" si="356"/>
        <v>138</v>
      </c>
      <c r="AC1748" s="6">
        <f t="shared" si="357"/>
        <v>-122022</v>
      </c>
      <c r="AD1748" s="6">
        <f t="shared" si="358"/>
        <v>-198.40975609756097</v>
      </c>
      <c r="AE1748" s="7">
        <f t="shared" si="359"/>
        <v>-1118</v>
      </c>
      <c r="AF1748" t="str">
        <f t="shared" ca="1" si="360"/>
        <v>$V$1066</v>
      </c>
      <c r="AG1748" t="str">
        <f t="shared" ca="1" si="361"/>
        <v>$J$1066</v>
      </c>
      <c r="AH1748" t="str">
        <f t="shared" ca="1" si="362"/>
        <v>b: C H ROBINSON | 2736036101</v>
      </c>
      <c r="AI1748" t="str">
        <f t="shared" ca="1" si="351"/>
        <v>$K$1066</v>
      </c>
      <c r="AJ1748" s="8">
        <f t="shared" si="352"/>
        <v>1.6260162601626016E-3</v>
      </c>
      <c r="AK1748" s="7">
        <f t="shared" si="353"/>
        <v>-560</v>
      </c>
      <c r="AL1748" s="7" t="str">
        <f t="shared" ca="1" si="363"/>
        <v>b: C H ROBINSON | 6080335055</v>
      </c>
      <c r="AM1748" t="b">
        <f t="shared" si="354"/>
        <v>0</v>
      </c>
    </row>
    <row r="1749" spans="3:39" x14ac:dyDescent="0.3">
      <c r="C1749" s="1" t="s">
        <v>1671</v>
      </c>
      <c r="D1749" s="1" t="s">
        <v>1672</v>
      </c>
      <c r="E1749" s="1" t="s">
        <v>39</v>
      </c>
      <c r="F1749" s="1" t="s">
        <v>70</v>
      </c>
      <c r="G1749" s="1" t="s">
        <v>597</v>
      </c>
      <c r="H1749" s="1" t="s">
        <v>42</v>
      </c>
      <c r="I1749" s="1" t="s">
        <v>1673</v>
      </c>
      <c r="J1749" t="str">
        <f>TRIM(CONCATENATE(wiz[[#This Row],[SHIPPER..................]],wiz[[#This Row],[ZIP2..]],wiz[[#This Row],[ZIP3..]]))</f>
        <v>RESOLUTE FOREST PRODU| 3730947933</v>
      </c>
      <c r="K1749" s="1">
        <v>2</v>
      </c>
      <c r="L1749" s="1">
        <v>1.82</v>
      </c>
      <c r="M1749" s="1">
        <v>0.21</v>
      </c>
      <c r="N1749" s="1">
        <v>450</v>
      </c>
      <c r="O1749" s="1">
        <v>1.26</v>
      </c>
      <c r="P1749" s="1">
        <v>57</v>
      </c>
      <c r="Q1749" s="1">
        <v>0.28000000000000003</v>
      </c>
      <c r="R1749" s="1">
        <v>13</v>
      </c>
      <c r="S1749" s="1">
        <v>-91</v>
      </c>
      <c r="T1749" s="1">
        <v>-89</v>
      </c>
      <c r="U1749" s="1">
        <v>126</v>
      </c>
      <c r="V1749" s="1">
        <v>-54</v>
      </c>
      <c r="W1749" s="1">
        <v>37950</v>
      </c>
      <c r="X1749" s="1">
        <v>37309</v>
      </c>
      <c r="Y1749" s="1">
        <v>47933</v>
      </c>
      <c r="Z1749" s="1">
        <v>1.81</v>
      </c>
      <c r="AA1749" s="6">
        <f t="shared" si="355"/>
        <v>29</v>
      </c>
      <c r="AB1749" s="6">
        <f t="shared" si="356"/>
        <v>-108</v>
      </c>
      <c r="AC1749" s="6">
        <f t="shared" si="357"/>
        <v>1028</v>
      </c>
      <c r="AD1749" s="6">
        <f t="shared" si="358"/>
        <v>35.448275862068968</v>
      </c>
      <c r="AE1749" s="7">
        <f t="shared" si="359"/>
        <v>-187</v>
      </c>
      <c r="AF1749" t="str">
        <f t="shared" ca="1" si="360"/>
        <v>$V$550</v>
      </c>
      <c r="AG1749" t="str">
        <f t="shared" ca="1" si="361"/>
        <v>$J$550</v>
      </c>
      <c r="AH1749" t="str">
        <f t="shared" ca="1" si="362"/>
        <v>b: ASCENT GLOBAL LOGI| 6280130301</v>
      </c>
      <c r="AI1749" t="str">
        <f t="shared" ca="1" si="351"/>
        <v>$K$550</v>
      </c>
      <c r="AJ1749" s="8">
        <f t="shared" si="352"/>
        <v>6.8965517241379309E-2</v>
      </c>
      <c r="AK1749" s="7">
        <f t="shared" si="353"/>
        <v>-131</v>
      </c>
      <c r="AL1749" s="7" t="str">
        <f t="shared" ca="1" si="363"/>
        <v>PLS PITTSBURGH LOGIST| 2120147201</v>
      </c>
      <c r="AM1749" t="b">
        <f t="shared" si="354"/>
        <v>0</v>
      </c>
    </row>
    <row r="1750" spans="3:39" x14ac:dyDescent="0.3">
      <c r="C1750" s="1" t="s">
        <v>1570</v>
      </c>
      <c r="D1750" s="1" t="s">
        <v>1571</v>
      </c>
      <c r="E1750" s="1" t="s">
        <v>39</v>
      </c>
      <c r="F1750" s="1" t="s">
        <v>70</v>
      </c>
      <c r="G1750" s="1" t="s">
        <v>349</v>
      </c>
      <c r="H1750" s="1" t="s">
        <v>44</v>
      </c>
      <c r="I1750" s="1" t="s">
        <v>965</v>
      </c>
      <c r="J1750" t="str">
        <f>TRIM(CONCATENATE(wiz[[#This Row],[SHIPPER..................]],wiz[[#This Row],[ZIP2..]],wiz[[#This Row],[ZIP3..]]))</f>
        <v>b: LOADSMART INC | 3740141022</v>
      </c>
      <c r="K1750" s="1">
        <v>1</v>
      </c>
      <c r="L1750" s="1">
        <v>2.94</v>
      </c>
      <c r="M1750" s="1">
        <v>0.28000000000000003</v>
      </c>
      <c r="N1750" s="1">
        <v>342</v>
      </c>
      <c r="O1750" s="1">
        <v>1.86</v>
      </c>
      <c r="P1750" s="1">
        <v>58</v>
      </c>
      <c r="Q1750" s="1">
        <v>0.3</v>
      </c>
      <c r="R1750" s="1">
        <v>-24</v>
      </c>
      <c r="S1750" s="1">
        <v>-47</v>
      </c>
      <c r="T1750" s="1">
        <v>-243</v>
      </c>
      <c r="U1750" s="1">
        <v>134</v>
      </c>
      <c r="V1750" s="1">
        <v>-156</v>
      </c>
      <c r="W1750" s="1">
        <v>30103</v>
      </c>
      <c r="X1750" s="1">
        <v>37401</v>
      </c>
      <c r="Y1750" s="1">
        <v>41022</v>
      </c>
      <c r="Z1750" s="1">
        <v>3</v>
      </c>
      <c r="AA1750" s="6">
        <f t="shared" si="355"/>
        <v>2</v>
      </c>
      <c r="AB1750" s="6">
        <f t="shared" si="356"/>
        <v>-156</v>
      </c>
      <c r="AC1750" s="6">
        <f t="shared" si="357"/>
        <v>346</v>
      </c>
      <c r="AD1750" s="6">
        <f t="shared" si="358"/>
        <v>173</v>
      </c>
      <c r="AE1750" s="7">
        <f t="shared" si="359"/>
        <v>-156</v>
      </c>
      <c r="AF1750" t="str">
        <f t="shared" ca="1" si="360"/>
        <v>$V$1160</v>
      </c>
      <c r="AG1750" t="str">
        <f t="shared" ca="1" si="361"/>
        <v>$J$1160</v>
      </c>
      <c r="AH1750" t="str">
        <f t="shared" ca="1" si="362"/>
        <v>b: MATSON LOGISTICS | 881728379</v>
      </c>
      <c r="AI1750" t="str">
        <f t="shared" ca="1" si="351"/>
        <v>$K$1160</v>
      </c>
      <c r="AJ1750" s="8">
        <f t="shared" si="352"/>
        <v>0.5</v>
      </c>
      <c r="AK1750" s="7">
        <f t="shared" si="353"/>
        <v>-156</v>
      </c>
      <c r="AL1750" s="7" t="str">
        <f t="shared" ca="1" si="363"/>
        <v>b: MATSON LOGISTICS | 881728379</v>
      </c>
      <c r="AM1750" t="str">
        <f t="shared" si="354"/>
        <v>b: LOADSMART INC | 3740141022</v>
      </c>
    </row>
    <row r="1751" spans="3:39" x14ac:dyDescent="0.3">
      <c r="C1751" s="1" t="s">
        <v>418</v>
      </c>
      <c r="D1751" s="1" t="s">
        <v>419</v>
      </c>
      <c r="E1751" s="1" t="s">
        <v>39</v>
      </c>
      <c r="F1751" s="1" t="s">
        <v>70</v>
      </c>
      <c r="G1751" s="1" t="s">
        <v>349</v>
      </c>
      <c r="H1751" s="1" t="s">
        <v>246</v>
      </c>
      <c r="I1751" s="1" t="s">
        <v>1674</v>
      </c>
      <c r="J1751" t="str">
        <f>TRIM(CONCATENATE(wiz[[#This Row],[SHIPPER..................]],wiz[[#This Row],[ZIP2..]],wiz[[#This Row],[ZIP3..]]))</f>
        <v>NOVOLEX | 3740170087</v>
      </c>
      <c r="K1751" s="1">
        <v>3</v>
      </c>
      <c r="L1751" s="1">
        <v>1.8</v>
      </c>
      <c r="M1751" s="1">
        <v>0.22</v>
      </c>
      <c r="N1751" s="1">
        <v>514</v>
      </c>
      <c r="O1751" s="1">
        <v>0.88</v>
      </c>
      <c r="P1751" s="1">
        <v>120</v>
      </c>
      <c r="Q1751" s="1">
        <v>0.35</v>
      </c>
      <c r="R1751" s="1">
        <v>-6</v>
      </c>
      <c r="S1751" s="1">
        <v>-154</v>
      </c>
      <c r="T1751" s="1">
        <v>39</v>
      </c>
      <c r="U1751" s="1">
        <v>89</v>
      </c>
      <c r="V1751" s="1">
        <v>-26</v>
      </c>
      <c r="W1751" s="1">
        <v>30103</v>
      </c>
      <c r="X1751" s="1">
        <v>37401</v>
      </c>
      <c r="Y1751" s="1">
        <v>70087</v>
      </c>
      <c r="Z1751" s="1">
        <v>1.8</v>
      </c>
      <c r="AA1751" s="6">
        <f t="shared" si="355"/>
        <v>63</v>
      </c>
      <c r="AB1751" s="6">
        <f t="shared" si="356"/>
        <v>-78</v>
      </c>
      <c r="AC1751" s="6">
        <f t="shared" si="357"/>
        <v>-460</v>
      </c>
      <c r="AD1751" s="6">
        <f t="shared" si="358"/>
        <v>-7.3015873015873014</v>
      </c>
      <c r="AE1751" s="7">
        <f t="shared" si="359"/>
        <v>-419</v>
      </c>
      <c r="AF1751" t="str">
        <f t="shared" ca="1" si="360"/>
        <v>$V$721</v>
      </c>
      <c r="AG1751" t="str">
        <f t="shared" ca="1" si="361"/>
        <v>$J$721</v>
      </c>
      <c r="AH1751" t="str">
        <f t="shared" ca="1" si="362"/>
        <v>b: US XPRESS | 4734835020</v>
      </c>
      <c r="AI1751" t="str">
        <f t="shared" ca="1" si="351"/>
        <v>$K$721</v>
      </c>
      <c r="AJ1751" s="8">
        <f t="shared" si="352"/>
        <v>4.7619047619047616E-2</v>
      </c>
      <c r="AK1751" s="7">
        <f t="shared" si="353"/>
        <v>-291</v>
      </c>
      <c r="AL1751" s="7" t="str">
        <f t="shared" ca="1" si="363"/>
        <v>NOVOLEX | 3000360526</v>
      </c>
      <c r="AM1751" t="b">
        <f t="shared" si="354"/>
        <v>0</v>
      </c>
    </row>
    <row r="1752" spans="3:39" x14ac:dyDescent="0.3">
      <c r="C1752" s="1" t="s">
        <v>418</v>
      </c>
      <c r="D1752" s="1" t="s">
        <v>419</v>
      </c>
      <c r="E1752" s="1" t="s">
        <v>39</v>
      </c>
      <c r="F1752" s="1" t="s">
        <v>70</v>
      </c>
      <c r="G1752" s="1" t="s">
        <v>349</v>
      </c>
      <c r="H1752" s="1" t="s">
        <v>176</v>
      </c>
      <c r="I1752" s="1" t="s">
        <v>235</v>
      </c>
      <c r="J1752" t="str">
        <f>TRIM(CONCATENATE(wiz[[#This Row],[SHIPPER..................]],wiz[[#This Row],[ZIP2..]],wiz[[#This Row],[ZIP3..]]))</f>
        <v>NOVOLEX | 3740148089</v>
      </c>
      <c r="K1752" s="1">
        <v>2</v>
      </c>
      <c r="L1752" s="1">
        <v>1.55</v>
      </c>
      <c r="M1752" s="1">
        <v>0.23</v>
      </c>
      <c r="N1752" s="1">
        <v>629</v>
      </c>
      <c r="O1752" s="1">
        <v>1.54</v>
      </c>
      <c r="P1752" s="1">
        <v>180</v>
      </c>
      <c r="Q1752" s="1">
        <v>0.43</v>
      </c>
      <c r="R1752" s="1">
        <v>-9</v>
      </c>
      <c r="S1752" s="1">
        <v>-154</v>
      </c>
      <c r="T1752" s="1">
        <v>-78</v>
      </c>
      <c r="U1752" s="1">
        <v>-187</v>
      </c>
      <c r="V1752" s="1">
        <v>-419</v>
      </c>
      <c r="W1752" s="1">
        <v>45050</v>
      </c>
      <c r="X1752" s="1">
        <v>37401</v>
      </c>
      <c r="Y1752" s="1">
        <v>48089</v>
      </c>
      <c r="Z1752" s="1">
        <v>1.56</v>
      </c>
      <c r="AA1752" s="6">
        <f t="shared" si="355"/>
        <v>63</v>
      </c>
      <c r="AB1752" s="6">
        <f t="shared" si="356"/>
        <v>-838</v>
      </c>
      <c r="AC1752" s="6">
        <f t="shared" si="357"/>
        <v>-460</v>
      </c>
      <c r="AD1752" s="6">
        <f t="shared" si="358"/>
        <v>-7.3015873015873014</v>
      </c>
      <c r="AE1752" s="7">
        <f t="shared" si="359"/>
        <v>-419</v>
      </c>
      <c r="AF1752" t="str">
        <f t="shared" ca="1" si="360"/>
        <v>$V$721</v>
      </c>
      <c r="AG1752" t="str">
        <f t="shared" ca="1" si="361"/>
        <v>$J$721</v>
      </c>
      <c r="AH1752" t="str">
        <f t="shared" ca="1" si="362"/>
        <v>b: US XPRESS | 4734835020</v>
      </c>
      <c r="AI1752" t="str">
        <f t="shared" ca="1" si="351"/>
        <v>$K$721</v>
      </c>
      <c r="AJ1752" s="8">
        <f t="shared" si="352"/>
        <v>3.1746031746031744E-2</v>
      </c>
      <c r="AK1752" s="7">
        <f t="shared" si="353"/>
        <v>-291</v>
      </c>
      <c r="AL1752" s="7" t="str">
        <f t="shared" ca="1" si="363"/>
        <v>NOVOLEX | 3000360526</v>
      </c>
      <c r="AM1752" t="b">
        <f t="shared" si="354"/>
        <v>0</v>
      </c>
    </row>
    <row r="1753" spans="3:39" x14ac:dyDescent="0.3">
      <c r="C1753" s="1" t="s">
        <v>344</v>
      </c>
      <c r="D1753" s="1" t="s">
        <v>345</v>
      </c>
      <c r="E1753" s="1" t="s">
        <v>39</v>
      </c>
      <c r="F1753" s="1" t="s">
        <v>70</v>
      </c>
      <c r="G1753" s="1" t="s">
        <v>597</v>
      </c>
      <c r="H1753" s="1" t="s">
        <v>61</v>
      </c>
      <c r="I1753" s="1" t="s">
        <v>1277</v>
      </c>
      <c r="J1753" t="str">
        <f>TRIM(CONCATENATE(wiz[[#This Row],[SHIPPER..................]],wiz[[#This Row],[ZIP2..]],wiz[[#This Row],[ZIP3..]]))</f>
        <v>b: SCHNEIDER LOGISTIC| 3730965251</v>
      </c>
      <c r="K1753" s="1">
        <v>2</v>
      </c>
      <c r="L1753" s="1">
        <v>0.96</v>
      </c>
      <c r="M1753" s="1">
        <v>0.27</v>
      </c>
      <c r="N1753" s="1">
        <v>590</v>
      </c>
      <c r="O1753" s="1">
        <v>1.23</v>
      </c>
      <c r="P1753" s="1">
        <v>43</v>
      </c>
      <c r="Q1753" s="1">
        <v>0.28000000000000003</v>
      </c>
      <c r="R1753" s="1">
        <v>-36</v>
      </c>
      <c r="S1753" s="1">
        <v>-28</v>
      </c>
      <c r="T1753" s="1">
        <v>-30</v>
      </c>
      <c r="U1753" s="1">
        <v>-515</v>
      </c>
      <c r="V1753" s="1">
        <v>-573</v>
      </c>
      <c r="W1753" s="1">
        <v>30103</v>
      </c>
      <c r="X1753" s="1">
        <v>37309</v>
      </c>
      <c r="Y1753" s="1">
        <v>65251</v>
      </c>
      <c r="Z1753" s="1">
        <v>1.01</v>
      </c>
      <c r="AA1753" s="6">
        <f t="shared" si="355"/>
        <v>78</v>
      </c>
      <c r="AB1753" s="6">
        <f t="shared" si="356"/>
        <v>-1146</v>
      </c>
      <c r="AC1753" s="6">
        <f t="shared" si="357"/>
        <v>-21006</v>
      </c>
      <c r="AD1753" s="6">
        <f t="shared" si="358"/>
        <v>-269.30769230769232</v>
      </c>
      <c r="AE1753" s="7">
        <f t="shared" si="359"/>
        <v>-1249</v>
      </c>
      <c r="AF1753" t="str">
        <f t="shared" ca="1" si="360"/>
        <v>$V$1953</v>
      </c>
      <c r="AG1753" t="str">
        <f t="shared" ca="1" si="361"/>
        <v>$J$1953</v>
      </c>
      <c r="AH1753" t="str">
        <f t="shared" ca="1" si="362"/>
        <v>b: SCHNEIDER LOGISTIC| 3830119034</v>
      </c>
      <c r="AI1753" t="str">
        <f t="shared" ca="1" si="351"/>
        <v>$K$1953</v>
      </c>
      <c r="AJ1753" s="8">
        <f t="shared" si="352"/>
        <v>2.564102564102564E-2</v>
      </c>
      <c r="AK1753" s="7">
        <f t="shared" si="353"/>
        <v>-570</v>
      </c>
      <c r="AL1753" s="7" t="str">
        <f t="shared" ca="1" si="363"/>
        <v>LOWES MLXP VAN ONE WA| 3071947265</v>
      </c>
      <c r="AM1753" t="b">
        <f t="shared" si="354"/>
        <v>0</v>
      </c>
    </row>
    <row r="1754" spans="3:39" x14ac:dyDescent="0.3">
      <c r="C1754" s="1" t="s">
        <v>37</v>
      </c>
      <c r="D1754" s="1" t="s">
        <v>38</v>
      </c>
      <c r="E1754" s="1" t="s">
        <v>39</v>
      </c>
      <c r="F1754" s="1" t="s">
        <v>70</v>
      </c>
      <c r="G1754" s="1" t="s">
        <v>597</v>
      </c>
      <c r="H1754" s="1" t="s">
        <v>61</v>
      </c>
      <c r="I1754" s="1" t="s">
        <v>741</v>
      </c>
      <c r="J1754" t="str">
        <f>TRIM(CONCATENATE(wiz[[#This Row],[SHIPPER..................]],wiz[[#This Row],[ZIP2..]],wiz[[#This Row],[ZIP3..]]))</f>
        <v>b: C H ROBINSON | 3730964093</v>
      </c>
      <c r="K1754" s="1">
        <v>1</v>
      </c>
      <c r="L1754" s="1">
        <v>1.24</v>
      </c>
      <c r="M1754" s="1">
        <v>0.27</v>
      </c>
      <c r="N1754" s="1">
        <v>697</v>
      </c>
      <c r="O1754" s="1">
        <v>1.39</v>
      </c>
      <c r="P1754" s="1">
        <v>43</v>
      </c>
      <c r="Q1754" s="1">
        <v>0.25</v>
      </c>
      <c r="R1754" s="1">
        <v>-42</v>
      </c>
      <c r="S1754" s="1">
        <v>-63</v>
      </c>
      <c r="T1754" s="1">
        <v>0</v>
      </c>
      <c r="U1754" s="1">
        <v>-290</v>
      </c>
      <c r="V1754" s="1">
        <v>-353</v>
      </c>
      <c r="W1754" s="1">
        <v>37885</v>
      </c>
      <c r="X1754" s="1">
        <v>37309</v>
      </c>
      <c r="Y1754" s="1">
        <v>64093</v>
      </c>
      <c r="Z1754" s="1">
        <v>1.29</v>
      </c>
      <c r="AA1754" s="6">
        <f t="shared" si="355"/>
        <v>615</v>
      </c>
      <c r="AB1754" s="6">
        <f t="shared" si="356"/>
        <v>-353</v>
      </c>
      <c r="AC1754" s="6">
        <f t="shared" si="357"/>
        <v>-122022</v>
      </c>
      <c r="AD1754" s="6">
        <f t="shared" si="358"/>
        <v>-198.40975609756097</v>
      </c>
      <c r="AE1754" s="7">
        <f t="shared" si="359"/>
        <v>-1118</v>
      </c>
      <c r="AF1754" t="str">
        <f t="shared" ca="1" si="360"/>
        <v>$V$1066</v>
      </c>
      <c r="AG1754" t="str">
        <f t="shared" ca="1" si="361"/>
        <v>$J$1066</v>
      </c>
      <c r="AH1754" t="str">
        <f t="shared" ca="1" si="362"/>
        <v>b: C H ROBINSON | 2736036101</v>
      </c>
      <c r="AI1754" t="str">
        <f t="shared" ca="1" si="351"/>
        <v>$K$1066</v>
      </c>
      <c r="AJ1754" s="8">
        <f t="shared" si="352"/>
        <v>1.6260162601626016E-3</v>
      </c>
      <c r="AK1754" s="7">
        <f t="shared" si="353"/>
        <v>-560</v>
      </c>
      <c r="AL1754" s="7" t="str">
        <f t="shared" ca="1" si="363"/>
        <v>b: C H ROBINSON | 6080335055</v>
      </c>
      <c r="AM1754" t="b">
        <f t="shared" si="354"/>
        <v>0</v>
      </c>
    </row>
    <row r="1755" spans="3:39" x14ac:dyDescent="0.3">
      <c r="C1755" s="1" t="s">
        <v>344</v>
      </c>
      <c r="D1755" s="1" t="s">
        <v>345</v>
      </c>
      <c r="E1755" s="1" t="s">
        <v>39</v>
      </c>
      <c r="F1755" s="1" t="s">
        <v>70</v>
      </c>
      <c r="G1755" s="1" t="s">
        <v>349</v>
      </c>
      <c r="H1755" s="1" t="s">
        <v>61</v>
      </c>
      <c r="I1755" s="1" t="s">
        <v>840</v>
      </c>
      <c r="J1755" t="str">
        <f>TRIM(CONCATENATE(wiz[[#This Row],[SHIPPER..................]],wiz[[#This Row],[ZIP2..]],wiz[[#This Row],[ZIP3..]]))</f>
        <v>b: SCHNEIDER LOGISTIC| 3740163101</v>
      </c>
      <c r="K1755" s="1">
        <v>1</v>
      </c>
      <c r="L1755" s="1">
        <v>0.89</v>
      </c>
      <c r="M1755" s="1">
        <v>0.28000000000000003</v>
      </c>
      <c r="N1755" s="1">
        <v>441</v>
      </c>
      <c r="O1755" s="1">
        <v>1.92</v>
      </c>
      <c r="P1755" s="1">
        <v>209</v>
      </c>
      <c r="Q1755" s="1">
        <v>0.45</v>
      </c>
      <c r="R1755" s="1">
        <v>-31</v>
      </c>
      <c r="S1755" s="1">
        <v>-231</v>
      </c>
      <c r="T1755" s="1">
        <v>-245</v>
      </c>
      <c r="U1755" s="1">
        <v>-395</v>
      </c>
      <c r="V1755" s="1">
        <v>-871</v>
      </c>
      <c r="W1755" s="1">
        <v>37601</v>
      </c>
      <c r="X1755" s="1">
        <v>37401</v>
      </c>
      <c r="Y1755" s="1">
        <v>63101</v>
      </c>
      <c r="Z1755" s="1">
        <v>0.95</v>
      </c>
      <c r="AA1755" s="6">
        <f t="shared" si="355"/>
        <v>78</v>
      </c>
      <c r="AB1755" s="6">
        <f t="shared" si="356"/>
        <v>-871</v>
      </c>
      <c r="AC1755" s="6">
        <f t="shared" si="357"/>
        <v>-21006</v>
      </c>
      <c r="AD1755" s="6">
        <f t="shared" si="358"/>
        <v>-269.30769230769232</v>
      </c>
      <c r="AE1755" s="7">
        <f t="shared" si="359"/>
        <v>-1249</v>
      </c>
      <c r="AF1755" t="str">
        <f t="shared" ca="1" si="360"/>
        <v>$V$1953</v>
      </c>
      <c r="AG1755" t="str">
        <f t="shared" ca="1" si="361"/>
        <v>$J$1953</v>
      </c>
      <c r="AH1755" t="str">
        <f t="shared" ca="1" si="362"/>
        <v>b: SCHNEIDER LOGISTIC| 3830119034</v>
      </c>
      <c r="AI1755" t="str">
        <f t="shared" ca="1" si="351"/>
        <v>$K$1953</v>
      </c>
      <c r="AJ1755" s="8">
        <f t="shared" si="352"/>
        <v>1.282051282051282E-2</v>
      </c>
      <c r="AK1755" s="7">
        <f t="shared" si="353"/>
        <v>-570</v>
      </c>
      <c r="AL1755" s="7" t="str">
        <f t="shared" ca="1" si="363"/>
        <v>LOWES MLXP VAN ONE WA| 3071947265</v>
      </c>
      <c r="AM1755" t="b">
        <f t="shared" si="354"/>
        <v>0</v>
      </c>
    </row>
    <row r="1756" spans="3:39" x14ac:dyDescent="0.3">
      <c r="C1756" s="1" t="s">
        <v>418</v>
      </c>
      <c r="D1756" s="1" t="s">
        <v>419</v>
      </c>
      <c r="E1756" s="1" t="s">
        <v>39</v>
      </c>
      <c r="F1756" s="1" t="s">
        <v>70</v>
      </c>
      <c r="G1756" s="1" t="s">
        <v>349</v>
      </c>
      <c r="H1756" s="1" t="s">
        <v>61</v>
      </c>
      <c r="I1756" s="1" t="s">
        <v>1151</v>
      </c>
      <c r="J1756" t="str">
        <f>TRIM(CONCATENATE(wiz[[#This Row],[SHIPPER..................]],wiz[[#This Row],[ZIP2..]],wiz[[#This Row],[ZIP3..]]))</f>
        <v>NOVOLEX | 3740163042</v>
      </c>
      <c r="K1756" s="1">
        <v>1</v>
      </c>
      <c r="L1756" s="1">
        <v>1.6</v>
      </c>
      <c r="M1756" s="1">
        <v>0.23</v>
      </c>
      <c r="N1756" s="1">
        <v>462</v>
      </c>
      <c r="O1756" s="1">
        <v>0.97</v>
      </c>
      <c r="P1756" s="1">
        <v>58</v>
      </c>
      <c r="Q1756" s="1">
        <v>0.3</v>
      </c>
      <c r="R1756" s="1">
        <v>-9</v>
      </c>
      <c r="S1756" s="1">
        <v>-154</v>
      </c>
      <c r="T1756" s="1">
        <v>-1</v>
      </c>
      <c r="U1756" s="1">
        <v>9</v>
      </c>
      <c r="V1756" s="1">
        <v>-146</v>
      </c>
      <c r="W1756" s="1">
        <v>30103</v>
      </c>
      <c r="X1756" s="1">
        <v>37401</v>
      </c>
      <c r="Y1756" s="1">
        <v>63042</v>
      </c>
      <c r="Z1756" s="1">
        <v>1.61</v>
      </c>
      <c r="AA1756" s="6">
        <f t="shared" si="355"/>
        <v>63</v>
      </c>
      <c r="AB1756" s="6">
        <f t="shared" si="356"/>
        <v>-146</v>
      </c>
      <c r="AC1756" s="6">
        <f t="shared" si="357"/>
        <v>-460</v>
      </c>
      <c r="AD1756" s="6">
        <f t="shared" si="358"/>
        <v>-7.3015873015873014</v>
      </c>
      <c r="AE1756" s="7">
        <f t="shared" si="359"/>
        <v>-419</v>
      </c>
      <c r="AF1756" t="str">
        <f t="shared" ca="1" si="360"/>
        <v>$V$721</v>
      </c>
      <c r="AG1756" t="str">
        <f t="shared" ca="1" si="361"/>
        <v>$J$721</v>
      </c>
      <c r="AH1756" t="str">
        <f t="shared" ca="1" si="362"/>
        <v>b: US XPRESS | 4734835020</v>
      </c>
      <c r="AI1756" t="str">
        <f t="shared" ca="1" si="351"/>
        <v>$K$721</v>
      </c>
      <c r="AJ1756" s="8">
        <f t="shared" si="352"/>
        <v>1.5873015873015872E-2</v>
      </c>
      <c r="AK1756" s="7">
        <f t="shared" si="353"/>
        <v>-291</v>
      </c>
      <c r="AL1756" s="7" t="str">
        <f t="shared" ca="1" si="363"/>
        <v>NOVOLEX | 3000360526</v>
      </c>
      <c r="AM1756" t="b">
        <f t="shared" si="354"/>
        <v>0</v>
      </c>
    </row>
    <row r="1757" spans="3:39" x14ac:dyDescent="0.3">
      <c r="C1757" s="1" t="s">
        <v>913</v>
      </c>
      <c r="D1757" s="1" t="s">
        <v>914</v>
      </c>
      <c r="E1757" s="1" t="s">
        <v>39</v>
      </c>
      <c r="F1757" s="1" t="s">
        <v>70</v>
      </c>
      <c r="G1757" s="1" t="s">
        <v>597</v>
      </c>
      <c r="H1757" s="1" t="s">
        <v>66</v>
      </c>
      <c r="I1757" s="1" t="s">
        <v>813</v>
      </c>
      <c r="J1757" t="str">
        <f>TRIM(CONCATENATE(wiz[[#This Row],[SHIPPER..................]],wiz[[#This Row],[ZIP2..]],wiz[[#This Row],[ZIP3..]]))</f>
        <v>b: US XPRESS | 3730938751</v>
      </c>
      <c r="K1757" s="1">
        <v>1</v>
      </c>
      <c r="L1757" s="1">
        <v>1.48</v>
      </c>
      <c r="M1757" s="1">
        <v>0.28000000000000003</v>
      </c>
      <c r="N1757" s="1">
        <v>428</v>
      </c>
      <c r="O1757" s="1">
        <v>0.96</v>
      </c>
      <c r="P1757" s="1">
        <v>145</v>
      </c>
      <c r="Q1757" s="1">
        <v>0.35</v>
      </c>
      <c r="R1757" s="1">
        <v>-30</v>
      </c>
      <c r="S1757" s="1">
        <v>-251</v>
      </c>
      <c r="T1757" s="1">
        <v>-18</v>
      </c>
      <c r="U1757" s="1">
        <v>33</v>
      </c>
      <c r="V1757" s="1">
        <v>-236</v>
      </c>
      <c r="W1757" s="1">
        <v>37087</v>
      </c>
      <c r="X1757" s="1">
        <v>37309</v>
      </c>
      <c r="Y1757" s="1">
        <v>38751</v>
      </c>
      <c r="Z1757" s="1">
        <v>1.54</v>
      </c>
      <c r="AA1757" s="6">
        <f t="shared" si="355"/>
        <v>10</v>
      </c>
      <c r="AB1757" s="6">
        <f t="shared" si="356"/>
        <v>-236</v>
      </c>
      <c r="AC1757" s="6">
        <f t="shared" si="357"/>
        <v>-1824</v>
      </c>
      <c r="AD1757" s="6">
        <f t="shared" si="358"/>
        <v>-182.4</v>
      </c>
      <c r="AE1757" s="7">
        <f t="shared" si="359"/>
        <v>-419</v>
      </c>
      <c r="AF1757" t="str">
        <f t="shared" ca="1" si="360"/>
        <v>$V$721</v>
      </c>
      <c r="AG1757" t="str">
        <f t="shared" ca="1" si="361"/>
        <v>$J$721</v>
      </c>
      <c r="AH1757" t="str">
        <f t="shared" ca="1" si="362"/>
        <v>b: US XPRESS | 4734835020</v>
      </c>
      <c r="AI1757" t="str">
        <f t="shared" ca="1" si="351"/>
        <v>$K$721</v>
      </c>
      <c r="AJ1757" s="8">
        <f t="shared" si="352"/>
        <v>0.1</v>
      </c>
      <c r="AK1757" s="7">
        <f t="shared" si="353"/>
        <v>-419</v>
      </c>
      <c r="AL1757" s="7" t="str">
        <f t="shared" ca="1" si="363"/>
        <v>b: US XPRESS | 4734835020</v>
      </c>
      <c r="AM1757" t="b">
        <f t="shared" si="354"/>
        <v>0</v>
      </c>
    </row>
    <row r="1758" spans="3:39" x14ac:dyDescent="0.3">
      <c r="C1758" s="1" t="s">
        <v>1675</v>
      </c>
      <c r="D1758" s="1" t="s">
        <v>1676</v>
      </c>
      <c r="E1758" s="1" t="s">
        <v>39</v>
      </c>
      <c r="F1758" s="1" t="s">
        <v>70</v>
      </c>
      <c r="G1758" s="1" t="s">
        <v>434</v>
      </c>
      <c r="H1758" s="1" t="s">
        <v>66</v>
      </c>
      <c r="I1758" s="1" t="s">
        <v>774</v>
      </c>
      <c r="J1758" t="str">
        <f>TRIM(CONCATENATE(wiz[[#This Row],[SHIPPER..................]],wiz[[#This Row],[ZIP2..]],wiz[[#This Row],[ZIP3..]]))</f>
        <v>B AND K FREIGHT SOLUT| 3730338611</v>
      </c>
      <c r="K1758" s="1">
        <v>1</v>
      </c>
      <c r="L1758" s="1">
        <v>1.53</v>
      </c>
      <c r="M1758" s="1">
        <v>0.28000000000000003</v>
      </c>
      <c r="N1758" s="1">
        <v>359</v>
      </c>
      <c r="O1758" s="1">
        <v>0.76</v>
      </c>
      <c r="P1758" s="1">
        <v>57</v>
      </c>
      <c r="Q1758" s="1">
        <v>0.3</v>
      </c>
      <c r="R1758" s="1">
        <v>-25</v>
      </c>
      <c r="S1758" s="1">
        <v>-43</v>
      </c>
      <c r="T1758" s="1">
        <v>3</v>
      </c>
      <c r="U1758" s="1">
        <v>314</v>
      </c>
      <c r="V1758" s="1">
        <v>274</v>
      </c>
      <c r="W1758" s="1">
        <v>37401</v>
      </c>
      <c r="X1758" s="1">
        <v>37303</v>
      </c>
      <c r="Y1758" s="1">
        <v>38611</v>
      </c>
      <c r="Z1758" s="1">
        <v>1.59</v>
      </c>
      <c r="AA1758" s="6">
        <f t="shared" si="355"/>
        <v>1</v>
      </c>
      <c r="AB1758" s="6">
        <f t="shared" si="356"/>
        <v>274</v>
      </c>
      <c r="AC1758" s="6">
        <f t="shared" si="357"/>
        <v>274</v>
      </c>
      <c r="AD1758" s="6">
        <f t="shared" si="358"/>
        <v>274</v>
      </c>
      <c r="AE1758" s="7">
        <f t="shared" si="359"/>
        <v>274</v>
      </c>
      <c r="AF1758" t="str">
        <f t="shared" ca="1" si="360"/>
        <v>$V$380</v>
      </c>
      <c r="AG1758" t="str">
        <f t="shared" ca="1" si="361"/>
        <v>$J$380</v>
      </c>
      <c r="AH1758" t="str">
        <f t="shared" ca="1" si="362"/>
        <v>b: MOLO SOLUTIONS | 3050140201</v>
      </c>
      <c r="AI1758" t="str">
        <f t="shared" ca="1" si="351"/>
        <v>$K$380</v>
      </c>
      <c r="AJ1758" s="8">
        <f t="shared" si="352"/>
        <v>1</v>
      </c>
      <c r="AK1758" s="7">
        <f t="shared" si="353"/>
        <v>274</v>
      </c>
      <c r="AL1758" s="7" t="str">
        <f t="shared" ca="1" si="363"/>
        <v>b: MOLO SOLUTIONS | 3050140201</v>
      </c>
      <c r="AM1758" t="str">
        <f t="shared" si="354"/>
        <v>B AND K FREIGHT SOLUT| 3730338611</v>
      </c>
    </row>
    <row r="1759" spans="3:39" x14ac:dyDescent="0.3">
      <c r="C1759" s="1" t="s">
        <v>1671</v>
      </c>
      <c r="D1759" s="1" t="s">
        <v>1672</v>
      </c>
      <c r="E1759" s="1" t="s">
        <v>39</v>
      </c>
      <c r="F1759" s="1" t="s">
        <v>70</v>
      </c>
      <c r="G1759" s="1" t="s">
        <v>597</v>
      </c>
      <c r="H1759" s="1" t="s">
        <v>87</v>
      </c>
      <c r="I1759" s="1" t="s">
        <v>1301</v>
      </c>
      <c r="J1759" t="str">
        <f>TRIM(CONCATENATE(wiz[[#This Row],[SHIPPER..................]],wiz[[#This Row],[ZIP2..]],wiz[[#This Row],[ZIP3..]]))</f>
        <v>RESOLUTE FOREST PRODU| 3730944240</v>
      </c>
      <c r="K1759" s="1">
        <v>2</v>
      </c>
      <c r="L1759" s="1">
        <v>1.68</v>
      </c>
      <c r="M1759" s="1">
        <v>0.21</v>
      </c>
      <c r="N1759" s="1">
        <v>538</v>
      </c>
      <c r="O1759" s="1">
        <v>1</v>
      </c>
      <c r="P1759" s="1">
        <v>58</v>
      </c>
      <c r="Q1759" s="1">
        <v>0.28000000000000003</v>
      </c>
      <c r="R1759" s="1">
        <v>0</v>
      </c>
      <c r="S1759" s="1">
        <v>-91</v>
      </c>
      <c r="T1759" s="1">
        <v>10</v>
      </c>
      <c r="U1759" s="1">
        <v>117</v>
      </c>
      <c r="V1759" s="1">
        <v>36</v>
      </c>
      <c r="W1759" s="1">
        <v>30103</v>
      </c>
      <c r="X1759" s="1">
        <v>37309</v>
      </c>
      <c r="Y1759" s="1">
        <v>44240</v>
      </c>
      <c r="Z1759" s="1">
        <v>1.67</v>
      </c>
      <c r="AA1759" s="6">
        <f t="shared" si="355"/>
        <v>29</v>
      </c>
      <c r="AB1759" s="6">
        <f t="shared" si="356"/>
        <v>72</v>
      </c>
      <c r="AC1759" s="6">
        <f t="shared" si="357"/>
        <v>1028</v>
      </c>
      <c r="AD1759" s="6">
        <f t="shared" si="358"/>
        <v>35.448275862068968</v>
      </c>
      <c r="AE1759" s="7">
        <f t="shared" si="359"/>
        <v>-187</v>
      </c>
      <c r="AF1759" t="str">
        <f t="shared" ca="1" si="360"/>
        <v>$V$550</v>
      </c>
      <c r="AG1759" t="str">
        <f t="shared" ca="1" si="361"/>
        <v>$J$550</v>
      </c>
      <c r="AH1759" t="str">
        <f t="shared" ca="1" si="362"/>
        <v>b: ASCENT GLOBAL LOGI| 6280130301</v>
      </c>
      <c r="AI1759" t="str">
        <f t="shared" ca="1" si="351"/>
        <v>$K$550</v>
      </c>
      <c r="AJ1759" s="8">
        <f t="shared" si="352"/>
        <v>6.8965517241379309E-2</v>
      </c>
      <c r="AK1759" s="7">
        <f t="shared" si="353"/>
        <v>-131</v>
      </c>
      <c r="AL1759" s="7" t="str">
        <f t="shared" ca="1" si="363"/>
        <v>PLS PITTSBURGH LOGIST| 2120147201</v>
      </c>
      <c r="AM1759" t="b">
        <f t="shared" si="354"/>
        <v>0</v>
      </c>
    </row>
    <row r="1760" spans="3:39" x14ac:dyDescent="0.3">
      <c r="C1760" s="1" t="s">
        <v>1671</v>
      </c>
      <c r="D1760" s="1" t="s">
        <v>1672</v>
      </c>
      <c r="E1760" s="1" t="s">
        <v>39</v>
      </c>
      <c r="F1760" s="1" t="s">
        <v>70</v>
      </c>
      <c r="G1760" s="1" t="s">
        <v>597</v>
      </c>
      <c r="H1760" s="1" t="s">
        <v>87</v>
      </c>
      <c r="I1760" s="1" t="s">
        <v>1677</v>
      </c>
      <c r="J1760" t="str">
        <f>TRIM(CONCATENATE(wiz[[#This Row],[SHIPPER..................]],wiz[[#This Row],[ZIP2..]],wiz[[#This Row],[ZIP3..]]))</f>
        <v>RESOLUTE FOREST PRODU| 3730944240</v>
      </c>
      <c r="K1760" s="1">
        <v>8</v>
      </c>
      <c r="L1760" s="1">
        <v>1.68</v>
      </c>
      <c r="M1760" s="1">
        <v>0.21</v>
      </c>
      <c r="N1760" s="1">
        <v>540</v>
      </c>
      <c r="O1760" s="1">
        <v>1.06</v>
      </c>
      <c r="P1760" s="1">
        <v>80</v>
      </c>
      <c r="Q1760" s="1">
        <v>0.31</v>
      </c>
      <c r="R1760" s="1">
        <v>0</v>
      </c>
      <c r="S1760" s="1">
        <v>-91</v>
      </c>
      <c r="T1760" s="1">
        <v>-4</v>
      </c>
      <c r="U1760" s="1">
        <v>106</v>
      </c>
      <c r="V1760" s="1">
        <v>11</v>
      </c>
      <c r="W1760" s="1">
        <v>37821</v>
      </c>
      <c r="X1760" s="1">
        <v>37309</v>
      </c>
      <c r="Y1760" s="1">
        <v>44240</v>
      </c>
      <c r="Z1760" s="1">
        <v>1.67</v>
      </c>
      <c r="AA1760" s="6">
        <f t="shared" si="355"/>
        <v>29</v>
      </c>
      <c r="AB1760" s="6">
        <f t="shared" si="356"/>
        <v>88</v>
      </c>
      <c r="AC1760" s="6">
        <f t="shared" si="357"/>
        <v>1028</v>
      </c>
      <c r="AD1760" s="6">
        <f t="shared" si="358"/>
        <v>35.448275862068968</v>
      </c>
      <c r="AE1760" s="7">
        <f t="shared" si="359"/>
        <v>-187</v>
      </c>
      <c r="AF1760" t="str">
        <f t="shared" ca="1" si="360"/>
        <v>$V$550</v>
      </c>
      <c r="AG1760" t="str">
        <f t="shared" ca="1" si="361"/>
        <v>$J$550</v>
      </c>
      <c r="AH1760" t="str">
        <f t="shared" ca="1" si="362"/>
        <v>b: ASCENT GLOBAL LOGI| 6280130301</v>
      </c>
      <c r="AI1760" t="str">
        <f t="shared" ca="1" si="351"/>
        <v>$K$550</v>
      </c>
      <c r="AJ1760" s="8">
        <f t="shared" si="352"/>
        <v>0.27586206896551724</v>
      </c>
      <c r="AK1760" s="7">
        <f t="shared" si="353"/>
        <v>-131</v>
      </c>
      <c r="AL1760" s="7" t="str">
        <f t="shared" ca="1" si="363"/>
        <v>PLS PITTSBURGH LOGIST| 2120147201</v>
      </c>
      <c r="AM1760" t="b">
        <f t="shared" si="354"/>
        <v>0</v>
      </c>
    </row>
    <row r="1761" spans="3:39" x14ac:dyDescent="0.3">
      <c r="C1761" s="1" t="s">
        <v>418</v>
      </c>
      <c r="D1761" s="1" t="s">
        <v>419</v>
      </c>
      <c r="E1761" s="1" t="s">
        <v>39</v>
      </c>
      <c r="F1761" s="1" t="s">
        <v>70</v>
      </c>
      <c r="G1761" s="1" t="s">
        <v>349</v>
      </c>
      <c r="H1761" s="1" t="s">
        <v>87</v>
      </c>
      <c r="I1761" s="1" t="s">
        <v>1354</v>
      </c>
      <c r="J1761" t="str">
        <f>TRIM(CONCATENATE(wiz[[#This Row],[SHIPPER..................]],wiz[[#This Row],[ZIP2..]],wiz[[#This Row],[ZIP3..]]))</f>
        <v>NOVOLEX | 3740145069</v>
      </c>
      <c r="K1761" s="1">
        <v>1</v>
      </c>
      <c r="L1761" s="1">
        <v>1.76</v>
      </c>
      <c r="M1761" s="1">
        <v>0.23</v>
      </c>
      <c r="N1761" s="1">
        <v>369</v>
      </c>
      <c r="O1761" s="1">
        <v>0.88</v>
      </c>
      <c r="P1761" s="1">
        <v>83</v>
      </c>
      <c r="Q1761" s="1">
        <v>0.3</v>
      </c>
      <c r="R1761" s="1">
        <v>-7</v>
      </c>
      <c r="S1761" s="1">
        <v>-154</v>
      </c>
      <c r="T1761" s="1">
        <v>-26</v>
      </c>
      <c r="U1761" s="1">
        <v>210</v>
      </c>
      <c r="V1761" s="1">
        <v>30</v>
      </c>
      <c r="W1761" s="1">
        <v>37885</v>
      </c>
      <c r="X1761" s="1">
        <v>37401</v>
      </c>
      <c r="Y1761" s="1">
        <v>45069</v>
      </c>
      <c r="Z1761" s="1">
        <v>1.77</v>
      </c>
      <c r="AA1761" s="6">
        <f t="shared" si="355"/>
        <v>63</v>
      </c>
      <c r="AB1761" s="6">
        <f t="shared" si="356"/>
        <v>30</v>
      </c>
      <c r="AC1761" s="6">
        <f t="shared" si="357"/>
        <v>-460</v>
      </c>
      <c r="AD1761" s="6">
        <f t="shared" si="358"/>
        <v>-7.3015873015873014</v>
      </c>
      <c r="AE1761" s="7">
        <f t="shared" si="359"/>
        <v>-419</v>
      </c>
      <c r="AF1761" t="str">
        <f t="shared" ca="1" si="360"/>
        <v>$V$721</v>
      </c>
      <c r="AG1761" t="str">
        <f t="shared" ca="1" si="361"/>
        <v>$J$721</v>
      </c>
      <c r="AH1761" t="str">
        <f t="shared" ca="1" si="362"/>
        <v>b: US XPRESS | 4734835020</v>
      </c>
      <c r="AI1761" t="str">
        <f t="shared" ca="1" si="351"/>
        <v>$K$721</v>
      </c>
      <c r="AJ1761" s="8">
        <f t="shared" si="352"/>
        <v>1.5873015873015872E-2</v>
      </c>
      <c r="AK1761" s="7">
        <f t="shared" si="353"/>
        <v>-291</v>
      </c>
      <c r="AL1761" s="7" t="str">
        <f t="shared" ca="1" si="363"/>
        <v>NOVOLEX | 3000360526</v>
      </c>
      <c r="AM1761" t="b">
        <f t="shared" si="354"/>
        <v>0</v>
      </c>
    </row>
    <row r="1762" spans="3:39" x14ac:dyDescent="0.3">
      <c r="C1762" s="1" t="s">
        <v>418</v>
      </c>
      <c r="D1762" s="1" t="s">
        <v>419</v>
      </c>
      <c r="E1762" s="1" t="s">
        <v>39</v>
      </c>
      <c r="F1762" s="1" t="s">
        <v>70</v>
      </c>
      <c r="G1762" s="1" t="s">
        <v>349</v>
      </c>
      <c r="H1762" s="1" t="s">
        <v>87</v>
      </c>
      <c r="I1762" s="1" t="s">
        <v>243</v>
      </c>
      <c r="J1762" t="str">
        <f>TRIM(CONCATENATE(wiz[[#This Row],[SHIPPER..................]],wiz[[#This Row],[ZIP2..]],wiz[[#This Row],[ZIP3..]]))</f>
        <v>NOVOLEX | 3740145501</v>
      </c>
      <c r="K1762" s="1">
        <v>3</v>
      </c>
      <c r="L1762" s="1">
        <v>1.55</v>
      </c>
      <c r="M1762" s="1">
        <v>0.22</v>
      </c>
      <c r="N1762" s="1">
        <v>431</v>
      </c>
      <c r="O1762" s="1">
        <v>0.91</v>
      </c>
      <c r="P1762" s="1">
        <v>87</v>
      </c>
      <c r="Q1762" s="1">
        <v>0.32</v>
      </c>
      <c r="R1762" s="1">
        <v>-6</v>
      </c>
      <c r="S1762" s="1">
        <v>-154</v>
      </c>
      <c r="T1762" s="1">
        <v>-6</v>
      </c>
      <c r="U1762" s="1">
        <v>160</v>
      </c>
      <c r="V1762" s="1">
        <v>0</v>
      </c>
      <c r="W1762" s="1">
        <v>30272</v>
      </c>
      <c r="X1762" s="1">
        <v>37401</v>
      </c>
      <c r="Y1762" s="1">
        <v>45501</v>
      </c>
      <c r="Z1762" s="1">
        <v>1.55</v>
      </c>
      <c r="AA1762" s="6">
        <f t="shared" si="355"/>
        <v>63</v>
      </c>
      <c r="AB1762" s="6">
        <f t="shared" si="356"/>
        <v>0</v>
      </c>
      <c r="AC1762" s="6">
        <f t="shared" si="357"/>
        <v>-460</v>
      </c>
      <c r="AD1762" s="6">
        <f t="shared" si="358"/>
        <v>-7.3015873015873014</v>
      </c>
      <c r="AE1762" s="7">
        <f t="shared" si="359"/>
        <v>-419</v>
      </c>
      <c r="AF1762" t="str">
        <f t="shared" ca="1" si="360"/>
        <v>$V$721</v>
      </c>
      <c r="AG1762" t="str">
        <f t="shared" ca="1" si="361"/>
        <v>$J$721</v>
      </c>
      <c r="AH1762" t="str">
        <f t="shared" ca="1" si="362"/>
        <v>b: US XPRESS | 4734835020</v>
      </c>
      <c r="AI1762" t="str">
        <f t="shared" ca="1" si="351"/>
        <v>$K$721</v>
      </c>
      <c r="AJ1762" s="8">
        <f t="shared" si="352"/>
        <v>4.7619047619047616E-2</v>
      </c>
      <c r="AK1762" s="7">
        <f t="shared" si="353"/>
        <v>-291</v>
      </c>
      <c r="AL1762" s="7" t="str">
        <f t="shared" ca="1" si="363"/>
        <v>NOVOLEX | 3000360526</v>
      </c>
      <c r="AM1762" t="b">
        <f t="shared" si="354"/>
        <v>0</v>
      </c>
    </row>
    <row r="1763" spans="3:39" x14ac:dyDescent="0.3">
      <c r="C1763" s="1" t="s">
        <v>47</v>
      </c>
      <c r="D1763" s="1" t="s">
        <v>48</v>
      </c>
      <c r="E1763" s="1" t="s">
        <v>39</v>
      </c>
      <c r="F1763" s="1" t="s">
        <v>70</v>
      </c>
      <c r="G1763" s="1" t="s">
        <v>682</v>
      </c>
      <c r="H1763" s="1" t="s">
        <v>87</v>
      </c>
      <c r="I1763" s="1" t="s">
        <v>88</v>
      </c>
      <c r="J1763" t="str">
        <f>TRIM(CONCATENATE(wiz[[#This Row],[SHIPPER..................]],wiz[[#This Row],[ZIP2..]],wiz[[#This Row],[ZIP3..]]))</f>
        <v>LOWES MLXP VAN ONE WA| 3730945839</v>
      </c>
      <c r="K1763" s="1">
        <v>1</v>
      </c>
      <c r="L1763" s="1">
        <v>1.47</v>
      </c>
      <c r="M1763" s="1">
        <v>0.21</v>
      </c>
      <c r="N1763" s="1">
        <v>469</v>
      </c>
      <c r="O1763" s="1">
        <v>0.92</v>
      </c>
      <c r="P1763" s="1">
        <v>87</v>
      </c>
      <c r="Q1763" s="1">
        <v>0.3</v>
      </c>
      <c r="R1763" s="1">
        <v>0</v>
      </c>
      <c r="S1763" s="1">
        <v>-118</v>
      </c>
      <c r="T1763" s="1">
        <v>11</v>
      </c>
      <c r="U1763" s="1">
        <v>41</v>
      </c>
      <c r="V1763" s="1">
        <v>-66</v>
      </c>
      <c r="W1763" s="1">
        <v>37806</v>
      </c>
      <c r="X1763" s="1">
        <v>37309</v>
      </c>
      <c r="Y1763" s="1">
        <v>45839</v>
      </c>
      <c r="Z1763" s="1">
        <v>1.46</v>
      </c>
      <c r="AA1763" s="6">
        <f t="shared" si="355"/>
        <v>678</v>
      </c>
      <c r="AB1763" s="6">
        <f t="shared" si="356"/>
        <v>-66</v>
      </c>
      <c r="AC1763" s="6">
        <f t="shared" si="357"/>
        <v>-50621</v>
      </c>
      <c r="AD1763" s="6">
        <f t="shared" si="358"/>
        <v>-74.662241887905608</v>
      </c>
      <c r="AE1763" s="7">
        <f t="shared" si="359"/>
        <v>-655</v>
      </c>
      <c r="AF1763" t="str">
        <f t="shared" ca="1" si="360"/>
        <v>$V$1026</v>
      </c>
      <c r="AG1763" t="str">
        <f t="shared" ca="1" si="361"/>
        <v>$J$1026</v>
      </c>
      <c r="AH1763" t="str">
        <f t="shared" ca="1" si="362"/>
        <v>LOWES MLXP VAN ONE WA| 2820147265</v>
      </c>
      <c r="AI1763" t="str">
        <f t="shared" ca="1" si="351"/>
        <v>$K$1026</v>
      </c>
      <c r="AJ1763" s="8">
        <f t="shared" si="352"/>
        <v>1.4749262536873156E-3</v>
      </c>
      <c r="AK1763" s="7">
        <f t="shared" si="353"/>
        <v>-233</v>
      </c>
      <c r="AL1763" s="7" t="str">
        <f t="shared" ca="1" si="363"/>
        <v>b: ECHO GLOBAL LOGIST| 6621537201</v>
      </c>
      <c r="AM1763" t="b">
        <f t="shared" si="354"/>
        <v>0</v>
      </c>
    </row>
    <row r="1764" spans="3:39" x14ac:dyDescent="0.3">
      <c r="C1764" s="1" t="s">
        <v>1348</v>
      </c>
      <c r="D1764" s="1" t="s">
        <v>1349</v>
      </c>
      <c r="E1764" s="1" t="s">
        <v>39</v>
      </c>
      <c r="F1764" s="1" t="s">
        <v>70</v>
      </c>
      <c r="G1764" s="1" t="s">
        <v>349</v>
      </c>
      <c r="H1764" s="1" t="s">
        <v>90</v>
      </c>
      <c r="I1764" s="1" t="s">
        <v>1678</v>
      </c>
      <c r="J1764" t="str">
        <f>TRIM(CONCATENATE(wiz[[#This Row],[SHIPPER..................]],wiz[[#This Row],[ZIP2..]],wiz[[#This Row],[ZIP3..]]))</f>
        <v>b: BECKER LOGISTICS | 3740129020</v>
      </c>
      <c r="K1764" s="1">
        <v>1</v>
      </c>
      <c r="L1764" s="1">
        <v>1.22</v>
      </c>
      <c r="M1764" s="1">
        <v>0.28000000000000003</v>
      </c>
      <c r="N1764" s="1">
        <v>365</v>
      </c>
      <c r="O1764" s="1">
        <v>0.83</v>
      </c>
      <c r="P1764" s="1">
        <v>343</v>
      </c>
      <c r="Q1764" s="1">
        <v>0.55000000000000004</v>
      </c>
      <c r="R1764" s="1">
        <v>-13</v>
      </c>
      <c r="S1764" s="1">
        <v>-467</v>
      </c>
      <c r="T1764" s="1">
        <v>-14</v>
      </c>
      <c r="U1764" s="1">
        <v>-35</v>
      </c>
      <c r="V1764" s="1">
        <v>-516</v>
      </c>
      <c r="W1764" s="1">
        <v>47265</v>
      </c>
      <c r="X1764" s="1">
        <v>37401</v>
      </c>
      <c r="Y1764" s="1">
        <v>29020</v>
      </c>
      <c r="Z1764" s="1">
        <v>1.28</v>
      </c>
      <c r="AA1764" s="6">
        <f t="shared" si="355"/>
        <v>5</v>
      </c>
      <c r="AB1764" s="6">
        <f t="shared" si="356"/>
        <v>-516</v>
      </c>
      <c r="AC1764" s="6">
        <f t="shared" si="357"/>
        <v>-1229</v>
      </c>
      <c r="AD1764" s="6">
        <f t="shared" si="358"/>
        <v>-245.8</v>
      </c>
      <c r="AE1764" s="7">
        <f t="shared" si="359"/>
        <v>-516</v>
      </c>
      <c r="AF1764" t="str">
        <f t="shared" ca="1" si="360"/>
        <v>$V$1764</v>
      </c>
      <c r="AG1764" t="str">
        <f t="shared" ca="1" si="361"/>
        <v>$J$1764</v>
      </c>
      <c r="AH1764" t="str">
        <f t="shared" ca="1" si="362"/>
        <v>b: BECKER LOGISTICS | 3740129020</v>
      </c>
      <c r="AI1764" t="str">
        <f t="shared" ca="1" si="351"/>
        <v>$K$1764</v>
      </c>
      <c r="AJ1764" s="8">
        <f t="shared" si="352"/>
        <v>0.2</v>
      </c>
      <c r="AK1764" s="7">
        <f t="shared" si="353"/>
        <v>-516</v>
      </c>
      <c r="AL1764" s="7" t="str">
        <f t="shared" ca="1" si="363"/>
        <v>b: BECKER LOGISTICS | 3740129020</v>
      </c>
      <c r="AM1764" t="str">
        <f t="shared" si="354"/>
        <v>b: BECKER LOGISTICS | 3740129020</v>
      </c>
    </row>
    <row r="1765" spans="3:39" x14ac:dyDescent="0.3">
      <c r="C1765" s="1" t="s">
        <v>37</v>
      </c>
      <c r="D1765" s="1" t="s">
        <v>38</v>
      </c>
      <c r="E1765" s="1" t="s">
        <v>39</v>
      </c>
      <c r="F1765" s="1" t="s">
        <v>70</v>
      </c>
      <c r="G1765" s="1" t="s">
        <v>349</v>
      </c>
      <c r="H1765" s="1" t="s">
        <v>70</v>
      </c>
      <c r="I1765" s="1" t="s">
        <v>71</v>
      </c>
      <c r="J1765" t="str">
        <f>TRIM(CONCATENATE(wiz[[#This Row],[SHIPPER..................]],wiz[[#This Row],[ZIP2..]],wiz[[#This Row],[ZIP3..]]))</f>
        <v>b: C H ROBINSON | 3740138301</v>
      </c>
      <c r="K1765" s="1">
        <v>3</v>
      </c>
      <c r="L1765" s="1">
        <v>1.58</v>
      </c>
      <c r="M1765" s="1">
        <v>0.28000000000000003</v>
      </c>
      <c r="N1765" s="1">
        <v>260</v>
      </c>
      <c r="O1765" s="1">
        <v>0.45</v>
      </c>
      <c r="P1765" s="1">
        <v>55</v>
      </c>
      <c r="Q1765" s="1">
        <v>0.28000000000000003</v>
      </c>
      <c r="R1765" s="1">
        <v>-18</v>
      </c>
      <c r="S1765" s="1">
        <v>-93</v>
      </c>
      <c r="T1765" s="1">
        <v>21</v>
      </c>
      <c r="U1765" s="1">
        <v>351</v>
      </c>
      <c r="V1765" s="1">
        <v>279</v>
      </c>
      <c r="W1765" s="1">
        <v>37885</v>
      </c>
      <c r="X1765" s="1">
        <v>37401</v>
      </c>
      <c r="Y1765" s="1">
        <v>38301</v>
      </c>
      <c r="Z1765" s="1">
        <v>1.64</v>
      </c>
      <c r="AA1765" s="6">
        <f t="shared" si="355"/>
        <v>615</v>
      </c>
      <c r="AB1765" s="6">
        <f t="shared" si="356"/>
        <v>837</v>
      </c>
      <c r="AC1765" s="6">
        <f t="shared" si="357"/>
        <v>-122022</v>
      </c>
      <c r="AD1765" s="6">
        <f t="shared" si="358"/>
        <v>-198.40975609756097</v>
      </c>
      <c r="AE1765" s="7">
        <f t="shared" si="359"/>
        <v>-1118</v>
      </c>
      <c r="AF1765" t="str">
        <f t="shared" ca="1" si="360"/>
        <v>$V$1066</v>
      </c>
      <c r="AG1765" t="str">
        <f t="shared" ca="1" si="361"/>
        <v>$J$1066</v>
      </c>
      <c r="AH1765" t="str">
        <f t="shared" ca="1" si="362"/>
        <v>b: C H ROBINSON | 2736036101</v>
      </c>
      <c r="AI1765" t="str">
        <f t="shared" ca="1" si="351"/>
        <v>$K$1066</v>
      </c>
      <c r="AJ1765" s="8">
        <f t="shared" si="352"/>
        <v>4.8780487804878049E-3</v>
      </c>
      <c r="AK1765" s="7">
        <f t="shared" si="353"/>
        <v>-560</v>
      </c>
      <c r="AL1765" s="7" t="str">
        <f t="shared" ca="1" si="363"/>
        <v>b: C H ROBINSON | 6080335055</v>
      </c>
      <c r="AM1765" t="b">
        <f t="shared" si="354"/>
        <v>0</v>
      </c>
    </row>
    <row r="1766" spans="3:39" x14ac:dyDescent="0.3">
      <c r="C1766" s="1" t="s">
        <v>279</v>
      </c>
      <c r="D1766" s="1" t="s">
        <v>280</v>
      </c>
      <c r="E1766" s="1" t="s">
        <v>39</v>
      </c>
      <c r="F1766" s="1" t="s">
        <v>70</v>
      </c>
      <c r="G1766" s="1" t="s">
        <v>349</v>
      </c>
      <c r="H1766" s="1" t="s">
        <v>70</v>
      </c>
      <c r="I1766" s="1" t="s">
        <v>553</v>
      </c>
      <c r="J1766" t="str">
        <f>TRIM(CONCATENATE(wiz[[#This Row],[SHIPPER..................]],wiz[[#This Row],[ZIP2..]],wiz[[#This Row],[ZIP3..]]))</f>
        <v>b: NOLAN TRANSPORTATI| 3740138343</v>
      </c>
      <c r="K1766" s="1">
        <v>1</v>
      </c>
      <c r="L1766" s="1">
        <v>1.08</v>
      </c>
      <c r="M1766" s="1">
        <v>0.27</v>
      </c>
      <c r="N1766" s="1">
        <v>278</v>
      </c>
      <c r="O1766" s="1">
        <v>0.37</v>
      </c>
      <c r="P1766" s="1">
        <v>83</v>
      </c>
      <c r="Q1766" s="1">
        <v>0.3</v>
      </c>
      <c r="R1766" s="1">
        <v>-17</v>
      </c>
      <c r="S1766" s="1">
        <v>-113</v>
      </c>
      <c r="T1766" s="1">
        <v>40</v>
      </c>
      <c r="U1766" s="1">
        <v>218</v>
      </c>
      <c r="V1766" s="1">
        <v>145</v>
      </c>
      <c r="W1766" s="1">
        <v>37885</v>
      </c>
      <c r="X1766" s="1">
        <v>37401</v>
      </c>
      <c r="Y1766" s="1">
        <v>38343</v>
      </c>
      <c r="Z1766" s="1">
        <v>1.1299999999999999</v>
      </c>
      <c r="AA1766" s="6">
        <f t="shared" si="355"/>
        <v>15</v>
      </c>
      <c r="AB1766" s="6">
        <f t="shared" si="356"/>
        <v>145</v>
      </c>
      <c r="AC1766" s="6">
        <f t="shared" si="357"/>
        <v>23</v>
      </c>
      <c r="AD1766" s="6">
        <f t="shared" si="358"/>
        <v>1.5333333333333334</v>
      </c>
      <c r="AE1766" s="7">
        <f t="shared" si="359"/>
        <v>-326</v>
      </c>
      <c r="AF1766" t="str">
        <f t="shared" ca="1" si="360"/>
        <v>$V$1665</v>
      </c>
      <c r="AG1766" t="str">
        <f t="shared" ca="1" si="361"/>
        <v>$J$1665</v>
      </c>
      <c r="AH1766" t="str">
        <f t="shared" ca="1" si="362"/>
        <v>b: HARTT LOGISTICS | 2915040201</v>
      </c>
      <c r="AI1766" t="str">
        <f t="shared" ca="1" si="351"/>
        <v>$K$1665</v>
      </c>
      <c r="AJ1766" s="8">
        <f t="shared" si="352"/>
        <v>6.6666666666666666E-2</v>
      </c>
      <c r="AK1766" s="7">
        <f t="shared" si="353"/>
        <v>-326</v>
      </c>
      <c r="AL1766" s="7" t="str">
        <f t="shared" ca="1" si="363"/>
        <v>b: HARTT LOGISTICS | 2915040201</v>
      </c>
      <c r="AM1766" t="b">
        <f t="shared" si="354"/>
        <v>0</v>
      </c>
    </row>
    <row r="1767" spans="3:39" x14ac:dyDescent="0.3">
      <c r="C1767" s="1" t="s">
        <v>1671</v>
      </c>
      <c r="D1767" s="1" t="s">
        <v>1672</v>
      </c>
      <c r="E1767" s="1" t="s">
        <v>39</v>
      </c>
      <c r="F1767" s="1" t="s">
        <v>70</v>
      </c>
      <c r="G1767" s="1" t="s">
        <v>597</v>
      </c>
      <c r="H1767" s="1" t="s">
        <v>70</v>
      </c>
      <c r="I1767" s="1" t="s">
        <v>71</v>
      </c>
      <c r="J1767" t="str">
        <f>TRIM(CONCATENATE(wiz[[#This Row],[SHIPPER..................]],wiz[[#This Row],[ZIP2..]],wiz[[#This Row],[ZIP3..]]))</f>
        <v>RESOLUTE FOREST PRODU| 3730938301</v>
      </c>
      <c r="K1767" s="1">
        <v>1</v>
      </c>
      <c r="L1767" s="1">
        <v>1.84</v>
      </c>
      <c r="M1767" s="1">
        <v>0.21</v>
      </c>
      <c r="N1767" s="1">
        <v>290</v>
      </c>
      <c r="O1767" s="1">
        <v>0.79</v>
      </c>
      <c r="P1767" s="1">
        <v>133</v>
      </c>
      <c r="Q1767" s="1">
        <v>0.35</v>
      </c>
      <c r="R1767" s="1">
        <v>0</v>
      </c>
      <c r="S1767" s="1">
        <v>-91</v>
      </c>
      <c r="T1767" s="1">
        <v>-60</v>
      </c>
      <c r="U1767" s="1">
        <v>423</v>
      </c>
      <c r="V1767" s="1">
        <v>272</v>
      </c>
      <c r="W1767" s="1">
        <v>37809</v>
      </c>
      <c r="X1767" s="1">
        <v>37309</v>
      </c>
      <c r="Y1767" s="1">
        <v>38301</v>
      </c>
      <c r="Z1767" s="1">
        <v>1.83</v>
      </c>
      <c r="AA1767" s="6">
        <f t="shared" si="355"/>
        <v>29</v>
      </c>
      <c r="AB1767" s="6">
        <f t="shared" si="356"/>
        <v>272</v>
      </c>
      <c r="AC1767" s="6">
        <f t="shared" si="357"/>
        <v>1028</v>
      </c>
      <c r="AD1767" s="6">
        <f t="shared" si="358"/>
        <v>35.448275862068968</v>
      </c>
      <c r="AE1767" s="7">
        <f t="shared" si="359"/>
        <v>-187</v>
      </c>
      <c r="AF1767" t="str">
        <f t="shared" ca="1" si="360"/>
        <v>$V$550</v>
      </c>
      <c r="AG1767" t="str">
        <f t="shared" ca="1" si="361"/>
        <v>$J$550</v>
      </c>
      <c r="AH1767" t="str">
        <f t="shared" ca="1" si="362"/>
        <v>b: ASCENT GLOBAL LOGI| 6280130301</v>
      </c>
      <c r="AI1767" t="str">
        <f t="shared" ca="1" si="351"/>
        <v>$K$550</v>
      </c>
      <c r="AJ1767" s="8">
        <f t="shared" si="352"/>
        <v>3.4482758620689655E-2</v>
      </c>
      <c r="AK1767" s="7">
        <f t="shared" si="353"/>
        <v>-131</v>
      </c>
      <c r="AL1767" s="7" t="str">
        <f t="shared" ca="1" si="363"/>
        <v>PLS PITTSBURGH LOGIST| 2120147201</v>
      </c>
      <c r="AM1767" t="b">
        <f t="shared" si="354"/>
        <v>0</v>
      </c>
    </row>
    <row r="1768" spans="3:39" x14ac:dyDescent="0.3">
      <c r="C1768" s="1" t="s">
        <v>37</v>
      </c>
      <c r="D1768" s="1" t="s">
        <v>38</v>
      </c>
      <c r="E1768" s="1" t="s">
        <v>39</v>
      </c>
      <c r="F1768" s="1" t="s">
        <v>70</v>
      </c>
      <c r="G1768" s="1" t="s">
        <v>349</v>
      </c>
      <c r="H1768" s="1" t="s">
        <v>70</v>
      </c>
      <c r="I1768" s="1" t="s">
        <v>75</v>
      </c>
      <c r="J1768" t="str">
        <f>TRIM(CONCATENATE(wiz[[#This Row],[SHIPPER..................]],wiz[[#This Row],[ZIP2..]],wiz[[#This Row],[ZIP3..]]))</f>
        <v>b: C H ROBINSON | 3740138101</v>
      </c>
      <c r="K1768" s="1">
        <v>1</v>
      </c>
      <c r="L1768" s="1">
        <v>1.57</v>
      </c>
      <c r="M1768" s="1">
        <v>0.28000000000000003</v>
      </c>
      <c r="N1768" s="1">
        <v>351</v>
      </c>
      <c r="O1768" s="1">
        <v>0.79</v>
      </c>
      <c r="P1768" s="1">
        <v>130</v>
      </c>
      <c r="Q1768" s="1">
        <v>0.35</v>
      </c>
      <c r="R1768" s="1">
        <v>-25</v>
      </c>
      <c r="S1768" s="1">
        <v>-93</v>
      </c>
      <c r="T1768" s="1">
        <v>-4</v>
      </c>
      <c r="U1768" s="1">
        <v>197</v>
      </c>
      <c r="V1768" s="1">
        <v>100</v>
      </c>
      <c r="W1768" s="1">
        <v>37806</v>
      </c>
      <c r="X1768" s="1">
        <v>37401</v>
      </c>
      <c r="Y1768" s="1">
        <v>38101</v>
      </c>
      <c r="Z1768" s="1">
        <v>1.63</v>
      </c>
      <c r="AA1768" s="6">
        <f t="shared" si="355"/>
        <v>615</v>
      </c>
      <c r="AB1768" s="6">
        <f t="shared" si="356"/>
        <v>100</v>
      </c>
      <c r="AC1768" s="6">
        <f t="shared" si="357"/>
        <v>-122022</v>
      </c>
      <c r="AD1768" s="6">
        <f t="shared" si="358"/>
        <v>-198.40975609756097</v>
      </c>
      <c r="AE1768" s="7">
        <f t="shared" si="359"/>
        <v>-1118</v>
      </c>
      <c r="AF1768" t="str">
        <f t="shared" ca="1" si="360"/>
        <v>$V$1066</v>
      </c>
      <c r="AG1768" t="str">
        <f t="shared" ca="1" si="361"/>
        <v>$J$1066</v>
      </c>
      <c r="AH1768" t="str">
        <f t="shared" ca="1" si="362"/>
        <v>b: C H ROBINSON | 2736036101</v>
      </c>
      <c r="AI1768" t="str">
        <f t="shared" ca="1" si="351"/>
        <v>$K$1066</v>
      </c>
      <c r="AJ1768" s="8">
        <f t="shared" si="352"/>
        <v>1.6260162601626016E-3</v>
      </c>
      <c r="AK1768" s="7">
        <f t="shared" si="353"/>
        <v>-560</v>
      </c>
      <c r="AL1768" s="7" t="str">
        <f t="shared" ca="1" si="363"/>
        <v>b: C H ROBINSON | 6080335055</v>
      </c>
      <c r="AM1768" t="b">
        <f t="shared" si="354"/>
        <v>0</v>
      </c>
    </row>
    <row r="1769" spans="3:39" x14ac:dyDescent="0.3">
      <c r="C1769" s="1" t="s">
        <v>37</v>
      </c>
      <c r="D1769" s="1" t="s">
        <v>38</v>
      </c>
      <c r="E1769" s="1" t="s">
        <v>39</v>
      </c>
      <c r="F1769" s="1" t="s">
        <v>70</v>
      </c>
      <c r="G1769" s="1" t="s">
        <v>725</v>
      </c>
      <c r="H1769" s="1" t="s">
        <v>70</v>
      </c>
      <c r="I1769" s="1" t="s">
        <v>75</v>
      </c>
      <c r="J1769" t="str">
        <f>TRIM(CONCATENATE(wiz[[#This Row],[SHIPPER..................]],wiz[[#This Row],[ZIP2..]],wiz[[#This Row],[ZIP3..]]))</f>
        <v>b: C H ROBINSON | 3731138101</v>
      </c>
      <c r="K1769" s="1">
        <v>1</v>
      </c>
      <c r="L1769" s="1">
        <v>1.25</v>
      </c>
      <c r="M1769" s="1">
        <v>0.28000000000000003</v>
      </c>
      <c r="N1769" s="1">
        <v>327</v>
      </c>
      <c r="O1769" s="1">
        <v>0.75</v>
      </c>
      <c r="P1769" s="1">
        <v>30</v>
      </c>
      <c r="Q1769" s="1">
        <v>0.25</v>
      </c>
      <c r="R1769" s="1">
        <v>-23</v>
      </c>
      <c r="S1769" s="1">
        <v>-9</v>
      </c>
      <c r="T1769" s="1">
        <v>20</v>
      </c>
      <c r="U1769" s="1">
        <v>77</v>
      </c>
      <c r="V1769" s="1">
        <v>88</v>
      </c>
      <c r="W1769" s="1">
        <v>37401</v>
      </c>
      <c r="X1769" s="1">
        <v>37311</v>
      </c>
      <c r="Y1769" s="1">
        <v>38101</v>
      </c>
      <c r="Z1769" s="1">
        <v>1.31</v>
      </c>
      <c r="AA1769" s="6">
        <f t="shared" si="355"/>
        <v>615</v>
      </c>
      <c r="AB1769" s="6">
        <f t="shared" si="356"/>
        <v>88</v>
      </c>
      <c r="AC1769" s="6">
        <f t="shared" si="357"/>
        <v>-122022</v>
      </c>
      <c r="AD1769" s="6">
        <f t="shared" si="358"/>
        <v>-198.40975609756097</v>
      </c>
      <c r="AE1769" s="7">
        <f t="shared" si="359"/>
        <v>-1118</v>
      </c>
      <c r="AF1769" t="str">
        <f t="shared" ca="1" si="360"/>
        <v>$V$1066</v>
      </c>
      <c r="AG1769" t="str">
        <f t="shared" ca="1" si="361"/>
        <v>$J$1066</v>
      </c>
      <c r="AH1769" t="str">
        <f t="shared" ca="1" si="362"/>
        <v>b: C H ROBINSON | 2736036101</v>
      </c>
      <c r="AI1769" t="str">
        <f t="shared" ca="1" si="351"/>
        <v>$K$1066</v>
      </c>
      <c r="AJ1769" s="8">
        <f t="shared" si="352"/>
        <v>1.6260162601626016E-3</v>
      </c>
      <c r="AK1769" s="7">
        <f t="shared" si="353"/>
        <v>-560</v>
      </c>
      <c r="AL1769" s="7" t="str">
        <f t="shared" ca="1" si="363"/>
        <v>b: C H ROBINSON | 6080335055</v>
      </c>
      <c r="AM1769" t="b">
        <f t="shared" si="354"/>
        <v>0</v>
      </c>
    </row>
    <row r="1770" spans="3:39" x14ac:dyDescent="0.3">
      <c r="C1770" s="1" t="s">
        <v>1671</v>
      </c>
      <c r="D1770" s="1" t="s">
        <v>1672</v>
      </c>
      <c r="E1770" s="1" t="s">
        <v>39</v>
      </c>
      <c r="F1770" s="1" t="s">
        <v>70</v>
      </c>
      <c r="G1770" s="1" t="s">
        <v>597</v>
      </c>
      <c r="H1770" s="1" t="s">
        <v>70</v>
      </c>
      <c r="I1770" s="1" t="s">
        <v>75</v>
      </c>
      <c r="J1770" t="str">
        <f>TRIM(CONCATENATE(wiz[[#This Row],[SHIPPER..................]],wiz[[#This Row],[ZIP2..]],wiz[[#This Row],[ZIP3..]]))</f>
        <v>RESOLUTE FOREST PRODU| 3730938101</v>
      </c>
      <c r="K1770" s="1">
        <v>2</v>
      </c>
      <c r="L1770" s="1">
        <v>1.79</v>
      </c>
      <c r="M1770" s="1">
        <v>0.21</v>
      </c>
      <c r="N1770" s="1">
        <v>352</v>
      </c>
      <c r="O1770" s="1">
        <v>1.27</v>
      </c>
      <c r="P1770" s="1">
        <v>71</v>
      </c>
      <c r="Q1770" s="1">
        <v>0.28000000000000003</v>
      </c>
      <c r="R1770" s="1">
        <v>0</v>
      </c>
      <c r="S1770" s="1">
        <v>-91</v>
      </c>
      <c r="T1770" s="1">
        <v>-118</v>
      </c>
      <c r="U1770" s="1">
        <v>200</v>
      </c>
      <c r="V1770" s="1">
        <v>-9</v>
      </c>
      <c r="W1770" s="1">
        <v>37401</v>
      </c>
      <c r="X1770" s="1">
        <v>37309</v>
      </c>
      <c r="Y1770" s="1">
        <v>38101</v>
      </c>
      <c r="Z1770" s="1">
        <v>1.78</v>
      </c>
      <c r="AA1770" s="6">
        <f t="shared" si="355"/>
        <v>29</v>
      </c>
      <c r="AB1770" s="6">
        <f t="shared" si="356"/>
        <v>-18</v>
      </c>
      <c r="AC1770" s="6">
        <f t="shared" si="357"/>
        <v>1028</v>
      </c>
      <c r="AD1770" s="6">
        <f t="shared" si="358"/>
        <v>35.448275862068968</v>
      </c>
      <c r="AE1770" s="7">
        <f t="shared" si="359"/>
        <v>-187</v>
      </c>
      <c r="AF1770" t="str">
        <f t="shared" ca="1" si="360"/>
        <v>$V$550</v>
      </c>
      <c r="AG1770" t="str">
        <f t="shared" ca="1" si="361"/>
        <v>$J$550</v>
      </c>
      <c r="AH1770" t="str">
        <f t="shared" ca="1" si="362"/>
        <v>b: ASCENT GLOBAL LOGI| 6280130301</v>
      </c>
      <c r="AI1770" t="str">
        <f t="shared" ca="1" si="351"/>
        <v>$K$550</v>
      </c>
      <c r="AJ1770" s="8">
        <f t="shared" si="352"/>
        <v>6.8965517241379309E-2</v>
      </c>
      <c r="AK1770" s="7">
        <f t="shared" si="353"/>
        <v>-131</v>
      </c>
      <c r="AL1770" s="7" t="str">
        <f t="shared" ca="1" si="363"/>
        <v>PLS PITTSBURGH LOGIST| 2120147201</v>
      </c>
      <c r="AM1770" t="b">
        <f t="shared" si="354"/>
        <v>0</v>
      </c>
    </row>
    <row r="1771" spans="3:39" x14ac:dyDescent="0.3">
      <c r="C1771" s="1" t="s">
        <v>1671</v>
      </c>
      <c r="D1771" s="1" t="s">
        <v>1672</v>
      </c>
      <c r="E1771" s="1" t="s">
        <v>39</v>
      </c>
      <c r="F1771" s="1" t="s">
        <v>70</v>
      </c>
      <c r="G1771" s="1" t="s">
        <v>597</v>
      </c>
      <c r="H1771" s="1" t="s">
        <v>76</v>
      </c>
      <c r="I1771" s="1" t="s">
        <v>582</v>
      </c>
      <c r="J1771" t="str">
        <f>TRIM(CONCATENATE(wiz[[#This Row],[SHIPPER..................]],wiz[[#This Row],[ZIP2..]],wiz[[#This Row],[ZIP3..]]))</f>
        <v>RESOLUTE FOREST PRODU| 3730975201</v>
      </c>
      <c r="K1771" s="1">
        <v>3</v>
      </c>
      <c r="L1771" s="1">
        <v>1.81</v>
      </c>
      <c r="M1771" s="1">
        <v>0.21</v>
      </c>
      <c r="N1771" s="1">
        <v>806</v>
      </c>
      <c r="O1771" s="1">
        <v>1.42</v>
      </c>
      <c r="P1771" s="1">
        <v>48</v>
      </c>
      <c r="Q1771" s="1">
        <v>0.27</v>
      </c>
      <c r="R1771" s="1">
        <v>0</v>
      </c>
      <c r="S1771" s="1">
        <v>-91</v>
      </c>
      <c r="T1771" s="1">
        <v>81</v>
      </c>
      <c r="U1771" s="1">
        <v>96</v>
      </c>
      <c r="V1771" s="1">
        <v>86</v>
      </c>
      <c r="W1771" s="1">
        <v>37311</v>
      </c>
      <c r="X1771" s="1">
        <v>37309</v>
      </c>
      <c r="Y1771" s="1">
        <v>75201</v>
      </c>
      <c r="Z1771" s="1">
        <v>1.8</v>
      </c>
      <c r="AA1771" s="6">
        <f t="shared" si="355"/>
        <v>29</v>
      </c>
      <c r="AB1771" s="6">
        <f t="shared" si="356"/>
        <v>258</v>
      </c>
      <c r="AC1771" s="6">
        <f t="shared" si="357"/>
        <v>1028</v>
      </c>
      <c r="AD1771" s="6">
        <f t="shared" si="358"/>
        <v>35.448275862068968</v>
      </c>
      <c r="AE1771" s="7">
        <f t="shared" si="359"/>
        <v>-187</v>
      </c>
      <c r="AF1771" t="str">
        <f t="shared" ca="1" si="360"/>
        <v>$V$550</v>
      </c>
      <c r="AG1771" t="str">
        <f t="shared" ca="1" si="361"/>
        <v>$J$550</v>
      </c>
      <c r="AH1771" t="str">
        <f t="shared" ca="1" si="362"/>
        <v>b: ASCENT GLOBAL LOGI| 6280130301</v>
      </c>
      <c r="AI1771" t="str">
        <f t="shared" ca="1" si="351"/>
        <v>$K$550</v>
      </c>
      <c r="AJ1771" s="8">
        <f t="shared" si="352"/>
        <v>0.10344827586206896</v>
      </c>
      <c r="AK1771" s="7">
        <f t="shared" si="353"/>
        <v>-131</v>
      </c>
      <c r="AL1771" s="7" t="str">
        <f t="shared" ca="1" si="363"/>
        <v>PLS PITTSBURGH LOGIST| 2120147201</v>
      </c>
      <c r="AM1771" t="b">
        <f t="shared" si="354"/>
        <v>0</v>
      </c>
    </row>
    <row r="1772" spans="3:39" x14ac:dyDescent="0.3">
      <c r="C1772" s="1" t="s">
        <v>418</v>
      </c>
      <c r="D1772" s="1" t="s">
        <v>419</v>
      </c>
      <c r="E1772" s="1" t="s">
        <v>39</v>
      </c>
      <c r="F1772" s="1" t="s">
        <v>70</v>
      </c>
      <c r="G1772" s="1" t="s">
        <v>349</v>
      </c>
      <c r="H1772" s="1" t="s">
        <v>76</v>
      </c>
      <c r="I1772" s="1" t="s">
        <v>228</v>
      </c>
      <c r="J1772" t="str">
        <f>TRIM(CONCATENATE(wiz[[#This Row],[SHIPPER..................]],wiz[[#This Row],[ZIP2..]],wiz[[#This Row],[ZIP3..]]))</f>
        <v>NOVOLEX | 3740177001</v>
      </c>
      <c r="K1772" s="1">
        <v>1</v>
      </c>
      <c r="L1772" s="1">
        <v>1.57</v>
      </c>
      <c r="M1772" s="1">
        <v>0.22</v>
      </c>
      <c r="N1772" s="1">
        <v>834</v>
      </c>
      <c r="O1772" s="1">
        <v>1.71</v>
      </c>
      <c r="P1772" s="1">
        <v>136</v>
      </c>
      <c r="Q1772" s="1">
        <v>0.35</v>
      </c>
      <c r="R1772" s="1">
        <v>-8</v>
      </c>
      <c r="S1772" s="1">
        <v>-154</v>
      </c>
      <c r="T1772" s="1">
        <v>12</v>
      </c>
      <c r="U1772" s="1">
        <v>-13</v>
      </c>
      <c r="V1772" s="1">
        <v>-155</v>
      </c>
      <c r="W1772" s="1">
        <v>38401</v>
      </c>
      <c r="X1772" s="1">
        <v>37401</v>
      </c>
      <c r="Y1772" s="1">
        <v>77001</v>
      </c>
      <c r="Z1772" s="1">
        <v>1.57</v>
      </c>
      <c r="AA1772" s="6">
        <f t="shared" si="355"/>
        <v>63</v>
      </c>
      <c r="AB1772" s="6">
        <f t="shared" si="356"/>
        <v>-155</v>
      </c>
      <c r="AC1772" s="6">
        <f t="shared" si="357"/>
        <v>-460</v>
      </c>
      <c r="AD1772" s="6">
        <f t="shared" si="358"/>
        <v>-7.3015873015873014</v>
      </c>
      <c r="AE1772" s="7">
        <f t="shared" si="359"/>
        <v>-419</v>
      </c>
      <c r="AF1772" t="str">
        <f t="shared" ca="1" si="360"/>
        <v>$V$721</v>
      </c>
      <c r="AG1772" t="str">
        <f t="shared" ca="1" si="361"/>
        <v>$J$721</v>
      </c>
      <c r="AH1772" t="str">
        <f t="shared" ca="1" si="362"/>
        <v>b: US XPRESS | 4734835020</v>
      </c>
      <c r="AI1772" t="str">
        <f t="shared" ca="1" si="351"/>
        <v>$K$721</v>
      </c>
      <c r="AJ1772" s="8">
        <f t="shared" si="352"/>
        <v>1.5873015873015872E-2</v>
      </c>
      <c r="AK1772" s="7">
        <f t="shared" si="353"/>
        <v>-291</v>
      </c>
      <c r="AL1772" s="7" t="str">
        <f t="shared" ca="1" si="363"/>
        <v>NOVOLEX | 3000360526</v>
      </c>
      <c r="AM1772" t="b">
        <f t="shared" si="354"/>
        <v>0</v>
      </c>
    </row>
    <row r="1773" spans="3:39" x14ac:dyDescent="0.3">
      <c r="C1773" s="1" t="s">
        <v>418</v>
      </c>
      <c r="D1773" s="1" t="s">
        <v>419</v>
      </c>
      <c r="E1773" s="1" t="s">
        <v>39</v>
      </c>
      <c r="F1773" s="1" t="s">
        <v>70</v>
      </c>
      <c r="G1773" s="1" t="s">
        <v>349</v>
      </c>
      <c r="H1773" s="1" t="s">
        <v>76</v>
      </c>
      <c r="I1773" s="1" t="s">
        <v>1679</v>
      </c>
      <c r="J1773" t="str">
        <f>TRIM(CONCATENATE(wiz[[#This Row],[SHIPPER..................]],wiz[[#This Row],[ZIP2..]],wiz[[#This Row],[ZIP3..]]))</f>
        <v>NOVOLEX | 3740177459</v>
      </c>
      <c r="K1773" s="1">
        <v>4</v>
      </c>
      <c r="L1773" s="1">
        <v>1.57</v>
      </c>
      <c r="M1773" s="1">
        <v>0.23</v>
      </c>
      <c r="N1773" s="1">
        <v>835</v>
      </c>
      <c r="O1773" s="1">
        <v>1.71</v>
      </c>
      <c r="P1773" s="1">
        <v>63</v>
      </c>
      <c r="Q1773" s="1">
        <v>0.28999999999999998</v>
      </c>
      <c r="R1773" s="1">
        <v>-2</v>
      </c>
      <c r="S1773" s="1">
        <v>-154</v>
      </c>
      <c r="T1773" s="1">
        <v>12</v>
      </c>
      <c r="U1773" s="1">
        <v>-20</v>
      </c>
      <c r="V1773" s="1">
        <v>-162</v>
      </c>
      <c r="W1773" s="1">
        <v>37311</v>
      </c>
      <c r="X1773" s="1">
        <v>37401</v>
      </c>
      <c r="Y1773" s="1">
        <v>77459</v>
      </c>
      <c r="Z1773" s="1">
        <v>1.58</v>
      </c>
      <c r="AA1773" s="6">
        <f t="shared" si="355"/>
        <v>63</v>
      </c>
      <c r="AB1773" s="6">
        <f t="shared" si="356"/>
        <v>-648</v>
      </c>
      <c r="AC1773" s="6">
        <f t="shared" si="357"/>
        <v>-460</v>
      </c>
      <c r="AD1773" s="6">
        <f t="shared" si="358"/>
        <v>-7.3015873015873014</v>
      </c>
      <c r="AE1773" s="7">
        <f t="shared" si="359"/>
        <v>-419</v>
      </c>
      <c r="AF1773" t="str">
        <f t="shared" ca="1" si="360"/>
        <v>$V$721</v>
      </c>
      <c r="AG1773" t="str">
        <f t="shared" ca="1" si="361"/>
        <v>$J$721</v>
      </c>
      <c r="AH1773" t="str">
        <f t="shared" ca="1" si="362"/>
        <v>b: US XPRESS | 4734835020</v>
      </c>
      <c r="AI1773" t="str">
        <f t="shared" ca="1" si="351"/>
        <v>$K$721</v>
      </c>
      <c r="AJ1773" s="8">
        <f t="shared" si="352"/>
        <v>6.3492063492063489E-2</v>
      </c>
      <c r="AK1773" s="7">
        <f t="shared" si="353"/>
        <v>-291</v>
      </c>
      <c r="AL1773" s="7" t="str">
        <f t="shared" ca="1" si="363"/>
        <v>NOVOLEX | 3000360526</v>
      </c>
      <c r="AM1773" t="b">
        <f t="shared" si="354"/>
        <v>0</v>
      </c>
    </row>
    <row r="1774" spans="3:39" x14ac:dyDescent="0.3">
      <c r="C1774" s="1" t="s">
        <v>1671</v>
      </c>
      <c r="D1774" s="1" t="s">
        <v>1672</v>
      </c>
      <c r="E1774" s="1" t="s">
        <v>39</v>
      </c>
      <c r="F1774" s="1" t="s">
        <v>70</v>
      </c>
      <c r="G1774" s="1" t="s">
        <v>597</v>
      </c>
      <c r="H1774" s="1" t="s">
        <v>140</v>
      </c>
      <c r="I1774" s="1" t="s">
        <v>1680</v>
      </c>
      <c r="J1774" t="str">
        <f>TRIM(CONCATENATE(wiz[[#This Row],[SHIPPER..................]],wiz[[#This Row],[ZIP2..]],wiz[[#This Row],[ZIP3..]]))</f>
        <v>RESOLUTE FOREST PRODU| 3730954929</v>
      </c>
      <c r="K1774" s="1">
        <v>2</v>
      </c>
      <c r="L1774" s="1">
        <v>1.68</v>
      </c>
      <c r="M1774" s="1">
        <v>0.21</v>
      </c>
      <c r="N1774" s="1">
        <v>797</v>
      </c>
      <c r="O1774" s="1">
        <v>1.51</v>
      </c>
      <c r="P1774" s="1">
        <v>94</v>
      </c>
      <c r="Q1774" s="1">
        <v>0.3</v>
      </c>
      <c r="R1774" s="1">
        <v>53</v>
      </c>
      <c r="S1774" s="1">
        <v>-91</v>
      </c>
      <c r="T1774" s="1">
        <v>69</v>
      </c>
      <c r="U1774" s="1">
        <v>274</v>
      </c>
      <c r="V1774" s="1">
        <v>252</v>
      </c>
      <c r="W1774" s="1">
        <v>37087</v>
      </c>
      <c r="X1774" s="1">
        <v>37309</v>
      </c>
      <c r="Y1774" s="1">
        <v>54929</v>
      </c>
      <c r="Z1774" s="1">
        <v>1.67</v>
      </c>
      <c r="AA1774" s="6">
        <f t="shared" si="355"/>
        <v>29</v>
      </c>
      <c r="AB1774" s="6">
        <f t="shared" si="356"/>
        <v>504</v>
      </c>
      <c r="AC1774" s="6">
        <f t="shared" si="357"/>
        <v>1028</v>
      </c>
      <c r="AD1774" s="6">
        <f t="shared" si="358"/>
        <v>35.448275862068968</v>
      </c>
      <c r="AE1774" s="7">
        <f t="shared" si="359"/>
        <v>-187</v>
      </c>
      <c r="AF1774" t="str">
        <f t="shared" ca="1" si="360"/>
        <v>$V$550</v>
      </c>
      <c r="AG1774" t="str">
        <f t="shared" ca="1" si="361"/>
        <v>$J$550</v>
      </c>
      <c r="AH1774" t="str">
        <f t="shared" ca="1" si="362"/>
        <v>b: ASCENT GLOBAL LOGI| 6280130301</v>
      </c>
      <c r="AI1774" t="str">
        <f t="shared" ca="1" si="351"/>
        <v>$K$550</v>
      </c>
      <c r="AJ1774" s="8">
        <f t="shared" si="352"/>
        <v>6.8965517241379309E-2</v>
      </c>
      <c r="AK1774" s="7">
        <f t="shared" si="353"/>
        <v>-131</v>
      </c>
      <c r="AL1774" s="7" t="str">
        <f t="shared" ca="1" si="363"/>
        <v>PLS PITTSBURGH LOGIST| 2120147201</v>
      </c>
      <c r="AM1774" t="b">
        <f t="shared" si="354"/>
        <v>0</v>
      </c>
    </row>
    <row r="1775" spans="3:39" x14ac:dyDescent="0.3">
      <c r="C1775" s="1" t="s">
        <v>1671</v>
      </c>
      <c r="D1775" s="1" t="s">
        <v>1672</v>
      </c>
      <c r="E1775" s="1" t="s">
        <v>39</v>
      </c>
      <c r="F1775" s="1" t="s">
        <v>70</v>
      </c>
      <c r="G1775" s="1" t="s">
        <v>597</v>
      </c>
      <c r="H1775" s="1" t="s">
        <v>140</v>
      </c>
      <c r="I1775" s="1" t="s">
        <v>255</v>
      </c>
      <c r="J1775" t="str">
        <f>TRIM(CONCATENATE(wiz[[#This Row],[SHIPPER..................]],wiz[[#This Row],[ZIP2..]],wiz[[#This Row],[ZIP3..]]))</f>
        <v>RESOLUTE FOREST PRODU| 3730953701</v>
      </c>
      <c r="K1775" s="1">
        <v>1</v>
      </c>
      <c r="L1775" s="1">
        <v>1.45</v>
      </c>
      <c r="M1775" s="1">
        <v>0.21</v>
      </c>
      <c r="N1775" s="1">
        <v>724</v>
      </c>
      <c r="O1775" s="1">
        <v>1.61</v>
      </c>
      <c r="P1775" s="1">
        <v>42</v>
      </c>
      <c r="Q1775" s="1">
        <v>0.25</v>
      </c>
      <c r="R1775" s="1">
        <v>66</v>
      </c>
      <c r="S1775" s="1">
        <v>-91</v>
      </c>
      <c r="T1775" s="1">
        <v>0</v>
      </c>
      <c r="U1775" s="1">
        <v>-96</v>
      </c>
      <c r="V1775" s="1">
        <v>-187</v>
      </c>
      <c r="W1775" s="1">
        <v>30719</v>
      </c>
      <c r="X1775" s="1">
        <v>37309</v>
      </c>
      <c r="Y1775" s="1">
        <v>53701</v>
      </c>
      <c r="Z1775" s="1">
        <v>1.44</v>
      </c>
      <c r="AA1775" s="6">
        <f t="shared" si="355"/>
        <v>29</v>
      </c>
      <c r="AB1775" s="6">
        <f t="shared" si="356"/>
        <v>-187</v>
      </c>
      <c r="AC1775" s="6">
        <f t="shared" si="357"/>
        <v>1028</v>
      </c>
      <c r="AD1775" s="6">
        <f t="shared" si="358"/>
        <v>35.448275862068968</v>
      </c>
      <c r="AE1775" s="7">
        <f t="shared" si="359"/>
        <v>-187</v>
      </c>
      <c r="AF1775" t="str">
        <f t="shared" ca="1" si="360"/>
        <v>$V$550</v>
      </c>
      <c r="AG1775" t="str">
        <f t="shared" ca="1" si="361"/>
        <v>$J$550</v>
      </c>
      <c r="AH1775" t="str">
        <f t="shared" ca="1" si="362"/>
        <v>b: ASCENT GLOBAL LOGI| 6280130301</v>
      </c>
      <c r="AI1775" t="str">
        <f t="shared" ca="1" si="351"/>
        <v>$K$550</v>
      </c>
      <c r="AJ1775" s="8">
        <f t="shared" si="352"/>
        <v>3.4482758620689655E-2</v>
      </c>
      <c r="AK1775" s="7">
        <f t="shared" si="353"/>
        <v>-131</v>
      </c>
      <c r="AL1775" s="7" t="str">
        <f t="shared" ca="1" si="363"/>
        <v>PLS PITTSBURGH LOGIST| 2120147201</v>
      </c>
      <c r="AM1775" t="b">
        <f t="shared" si="354"/>
        <v>0</v>
      </c>
    </row>
    <row r="1776" spans="3:39" x14ac:dyDescent="0.3">
      <c r="C1776" s="1" t="s">
        <v>1671</v>
      </c>
      <c r="D1776" s="1" t="s">
        <v>1672</v>
      </c>
      <c r="E1776" s="1" t="s">
        <v>39</v>
      </c>
      <c r="F1776" s="1" t="s">
        <v>70</v>
      </c>
      <c r="G1776" s="1" t="s">
        <v>597</v>
      </c>
      <c r="H1776" s="1" t="s">
        <v>140</v>
      </c>
      <c r="I1776" s="1" t="s">
        <v>695</v>
      </c>
      <c r="J1776" t="str">
        <f>TRIM(CONCATENATE(wiz[[#This Row],[SHIPPER..................]],wiz[[#This Row],[ZIP2..]],wiz[[#This Row],[ZIP3..]]))</f>
        <v>RESOLUTE FOREST PRODU| 3730953105</v>
      </c>
      <c r="K1776" s="1">
        <v>1</v>
      </c>
      <c r="L1776" s="1">
        <v>1.59</v>
      </c>
      <c r="M1776" s="1">
        <v>0.21</v>
      </c>
      <c r="N1776" s="1">
        <v>659</v>
      </c>
      <c r="O1776" s="1">
        <v>1.39</v>
      </c>
      <c r="P1776" s="1">
        <v>42</v>
      </c>
      <c r="Q1776" s="1">
        <v>0.25</v>
      </c>
      <c r="R1776" s="1">
        <v>54</v>
      </c>
      <c r="S1776" s="1">
        <v>-91</v>
      </c>
      <c r="T1776" s="1">
        <v>0</v>
      </c>
      <c r="U1776" s="1">
        <v>123</v>
      </c>
      <c r="V1776" s="1">
        <v>32</v>
      </c>
      <c r="W1776" s="1">
        <v>30719</v>
      </c>
      <c r="X1776" s="1">
        <v>37309</v>
      </c>
      <c r="Y1776" s="1">
        <v>53105</v>
      </c>
      <c r="Z1776" s="1">
        <v>1.58</v>
      </c>
      <c r="AA1776" s="6">
        <f t="shared" si="355"/>
        <v>29</v>
      </c>
      <c r="AB1776" s="6">
        <f t="shared" si="356"/>
        <v>32</v>
      </c>
      <c r="AC1776" s="6">
        <f t="shared" si="357"/>
        <v>1028</v>
      </c>
      <c r="AD1776" s="6">
        <f t="shared" si="358"/>
        <v>35.448275862068968</v>
      </c>
      <c r="AE1776" s="7">
        <f t="shared" si="359"/>
        <v>-187</v>
      </c>
      <c r="AF1776" t="str">
        <f t="shared" ca="1" si="360"/>
        <v>$V$550</v>
      </c>
      <c r="AG1776" t="str">
        <f t="shared" ca="1" si="361"/>
        <v>$J$550</v>
      </c>
      <c r="AH1776" t="str">
        <f t="shared" ca="1" si="362"/>
        <v>b: ASCENT GLOBAL LOGI| 6280130301</v>
      </c>
      <c r="AI1776" t="str">
        <f t="shared" ca="1" si="351"/>
        <v>$K$550</v>
      </c>
      <c r="AJ1776" s="8">
        <f t="shared" si="352"/>
        <v>3.4482758620689655E-2</v>
      </c>
      <c r="AK1776" s="7">
        <f t="shared" si="353"/>
        <v>-131</v>
      </c>
      <c r="AL1776" s="7" t="str">
        <f t="shared" ca="1" si="363"/>
        <v>PLS PITTSBURGH LOGIST| 2120147201</v>
      </c>
      <c r="AM1776" t="b">
        <f t="shared" si="354"/>
        <v>0</v>
      </c>
    </row>
    <row r="1777" spans="3:39" x14ac:dyDescent="0.3">
      <c r="C1777" s="1" t="s">
        <v>1671</v>
      </c>
      <c r="D1777" s="1" t="s">
        <v>1672</v>
      </c>
      <c r="E1777" s="1" t="s">
        <v>39</v>
      </c>
      <c r="F1777" s="1" t="s">
        <v>70</v>
      </c>
      <c r="G1777" s="1" t="s">
        <v>597</v>
      </c>
      <c r="H1777" s="1" t="s">
        <v>140</v>
      </c>
      <c r="I1777" s="1" t="s">
        <v>1665</v>
      </c>
      <c r="J1777" t="str">
        <f>TRIM(CONCATENATE(wiz[[#This Row],[SHIPPER..................]],wiz[[#This Row],[ZIP2..]],wiz[[#This Row],[ZIP3..]]))</f>
        <v>RESOLUTE FOREST PRODU| 3730953027</v>
      </c>
      <c r="K1777" s="1">
        <v>4</v>
      </c>
      <c r="L1777" s="1">
        <v>1.5</v>
      </c>
      <c r="M1777" s="1">
        <v>0.21</v>
      </c>
      <c r="N1777" s="1">
        <v>702</v>
      </c>
      <c r="O1777" s="1">
        <v>1.05</v>
      </c>
      <c r="P1777" s="1">
        <v>74</v>
      </c>
      <c r="Q1777" s="1">
        <v>0.3</v>
      </c>
      <c r="R1777" s="1">
        <v>54</v>
      </c>
      <c r="S1777" s="1">
        <v>-91</v>
      </c>
      <c r="T1777" s="1">
        <v>133</v>
      </c>
      <c r="U1777" s="1">
        <v>85</v>
      </c>
      <c r="V1777" s="1">
        <v>127</v>
      </c>
      <c r="W1777" s="1">
        <v>30103</v>
      </c>
      <c r="X1777" s="1">
        <v>37309</v>
      </c>
      <c r="Y1777" s="1">
        <v>53027</v>
      </c>
      <c r="Z1777" s="1">
        <v>1.49</v>
      </c>
      <c r="AA1777" s="6">
        <f t="shared" si="355"/>
        <v>29</v>
      </c>
      <c r="AB1777" s="6">
        <f t="shared" si="356"/>
        <v>508</v>
      </c>
      <c r="AC1777" s="6">
        <f t="shared" si="357"/>
        <v>1028</v>
      </c>
      <c r="AD1777" s="6">
        <f t="shared" si="358"/>
        <v>35.448275862068968</v>
      </c>
      <c r="AE1777" s="7">
        <f t="shared" si="359"/>
        <v>-187</v>
      </c>
      <c r="AF1777" t="str">
        <f t="shared" ca="1" si="360"/>
        <v>$V$550</v>
      </c>
      <c r="AG1777" t="str">
        <f t="shared" ca="1" si="361"/>
        <v>$J$550</v>
      </c>
      <c r="AH1777" t="str">
        <f t="shared" ca="1" si="362"/>
        <v>b: ASCENT GLOBAL LOGI| 6280130301</v>
      </c>
      <c r="AI1777" t="str">
        <f t="shared" ca="1" si="351"/>
        <v>$K$550</v>
      </c>
      <c r="AJ1777" s="8">
        <f t="shared" si="352"/>
        <v>0.13793103448275862</v>
      </c>
      <c r="AK1777" s="7">
        <f t="shared" si="353"/>
        <v>-131</v>
      </c>
      <c r="AL1777" s="7" t="str">
        <f t="shared" ca="1" si="363"/>
        <v>PLS PITTSBURGH LOGIST| 2120147201</v>
      </c>
      <c r="AM1777" t="b">
        <f t="shared" si="354"/>
        <v>0</v>
      </c>
    </row>
    <row r="1778" spans="3:39" x14ac:dyDescent="0.3">
      <c r="C1778" s="1" t="s">
        <v>1671</v>
      </c>
      <c r="D1778" s="1" t="s">
        <v>1672</v>
      </c>
      <c r="E1778" s="1" t="s">
        <v>39</v>
      </c>
      <c r="F1778" s="1" t="s">
        <v>70</v>
      </c>
      <c r="G1778" s="1" t="s">
        <v>597</v>
      </c>
      <c r="H1778" s="1" t="s">
        <v>140</v>
      </c>
      <c r="I1778" s="1" t="s">
        <v>1681</v>
      </c>
      <c r="J1778" t="str">
        <f>TRIM(CONCATENATE(wiz[[#This Row],[SHIPPER..................]],wiz[[#This Row],[ZIP2..]],wiz[[#This Row],[ZIP3..]]))</f>
        <v>RESOLUTE FOREST PRODU| 3730953089</v>
      </c>
      <c r="K1778" s="1">
        <v>3</v>
      </c>
      <c r="L1778" s="1">
        <v>1.5</v>
      </c>
      <c r="M1778" s="1">
        <v>0.2</v>
      </c>
      <c r="N1778" s="1">
        <v>688</v>
      </c>
      <c r="O1778" s="1">
        <v>1.73</v>
      </c>
      <c r="P1778" s="1">
        <v>54</v>
      </c>
      <c r="Q1778" s="1">
        <v>0.28000000000000003</v>
      </c>
      <c r="R1778" s="1">
        <v>58</v>
      </c>
      <c r="S1778" s="1">
        <v>-91</v>
      </c>
      <c r="T1778" s="1">
        <v>-81</v>
      </c>
      <c r="U1778" s="1">
        <v>41</v>
      </c>
      <c r="V1778" s="1">
        <v>-131</v>
      </c>
      <c r="W1778" s="1">
        <v>37311</v>
      </c>
      <c r="X1778" s="1">
        <v>37309</v>
      </c>
      <c r="Y1778" s="1">
        <v>53089</v>
      </c>
      <c r="Z1778" s="1">
        <v>1.48</v>
      </c>
      <c r="AA1778" s="6">
        <f t="shared" si="355"/>
        <v>29</v>
      </c>
      <c r="AB1778" s="6">
        <f t="shared" si="356"/>
        <v>-393</v>
      </c>
      <c r="AC1778" s="6">
        <f t="shared" si="357"/>
        <v>1028</v>
      </c>
      <c r="AD1778" s="6">
        <f t="shared" si="358"/>
        <v>35.448275862068968</v>
      </c>
      <c r="AE1778" s="7">
        <f t="shared" si="359"/>
        <v>-187</v>
      </c>
      <c r="AF1778" t="str">
        <f t="shared" ca="1" si="360"/>
        <v>$V$550</v>
      </c>
      <c r="AG1778" t="str">
        <f t="shared" ca="1" si="361"/>
        <v>$J$550</v>
      </c>
      <c r="AH1778" t="str">
        <f t="shared" ca="1" si="362"/>
        <v>b: ASCENT GLOBAL LOGI| 6280130301</v>
      </c>
      <c r="AI1778" t="str">
        <f t="shared" ca="1" si="351"/>
        <v>$K$550</v>
      </c>
      <c r="AJ1778" s="8">
        <f t="shared" si="352"/>
        <v>0.10344827586206896</v>
      </c>
      <c r="AK1778" s="7">
        <f t="shared" si="353"/>
        <v>-131</v>
      </c>
      <c r="AL1778" s="7" t="str">
        <f t="shared" ca="1" si="363"/>
        <v>PLS PITTSBURGH LOGIST| 2120147201</v>
      </c>
      <c r="AM1778" t="str">
        <f t="shared" si="354"/>
        <v>RESOLUTE FOREST PRODU| 3730953089</v>
      </c>
    </row>
    <row r="1779" spans="3:39" x14ac:dyDescent="0.3">
      <c r="C1779" s="1" t="s">
        <v>564</v>
      </c>
      <c r="D1779" s="1" t="s">
        <v>565</v>
      </c>
      <c r="E1779" s="1" t="s">
        <v>39</v>
      </c>
      <c r="F1779" s="1" t="s">
        <v>70</v>
      </c>
      <c r="G1779" s="1" t="s">
        <v>349</v>
      </c>
      <c r="H1779" s="1" t="s">
        <v>268</v>
      </c>
      <c r="I1779" s="1" t="s">
        <v>1682</v>
      </c>
      <c r="J1779" t="str">
        <f>TRIM(CONCATENATE(wiz[[#This Row],[SHIPPER..................]],wiz[[#This Row],[ZIP2..]],wiz[[#This Row],[ZIP3..]]))</f>
        <v>b: HIGH TIDE TRANSPOR| 3740125303</v>
      </c>
      <c r="K1779" s="1">
        <v>4</v>
      </c>
      <c r="L1779" s="1">
        <v>1.43</v>
      </c>
      <c r="M1779" s="1">
        <v>0.28000000000000003</v>
      </c>
      <c r="N1779" s="1">
        <v>425</v>
      </c>
      <c r="O1779" s="1">
        <v>0.69</v>
      </c>
      <c r="P1779" s="1">
        <v>217</v>
      </c>
      <c r="Q1779" s="1">
        <v>0.46</v>
      </c>
      <c r="R1779" s="1">
        <v>15</v>
      </c>
      <c r="S1779" s="1">
        <v>-357</v>
      </c>
      <c r="T1779" s="1">
        <v>46</v>
      </c>
      <c r="U1779" s="1">
        <v>-182</v>
      </c>
      <c r="V1779" s="1">
        <v>-493</v>
      </c>
      <c r="W1779" s="1">
        <v>37809</v>
      </c>
      <c r="X1779" s="1">
        <v>37401</v>
      </c>
      <c r="Y1779" s="1">
        <v>25303</v>
      </c>
      <c r="Z1779" s="1">
        <v>1.49</v>
      </c>
      <c r="AA1779" s="6">
        <f t="shared" si="355"/>
        <v>6</v>
      </c>
      <c r="AB1779" s="6">
        <f t="shared" si="356"/>
        <v>-1972</v>
      </c>
      <c r="AC1779" s="6">
        <f t="shared" si="357"/>
        <v>-2131</v>
      </c>
      <c r="AD1779" s="6">
        <f t="shared" si="358"/>
        <v>-355.16666666666669</v>
      </c>
      <c r="AE1779" s="7">
        <f t="shared" si="359"/>
        <v>-493</v>
      </c>
      <c r="AF1779" t="str">
        <f t="shared" ca="1" si="360"/>
        <v>$V$943</v>
      </c>
      <c r="AG1779" t="str">
        <f t="shared" ca="1" si="361"/>
        <v>$J$943</v>
      </c>
      <c r="AH1779" t="str">
        <f t="shared" ca="1" si="362"/>
        <v>b: ECHO GLOBAL LOGIST| 6450129720</v>
      </c>
      <c r="AI1779" t="str">
        <f t="shared" ca="1" si="351"/>
        <v>$K$943</v>
      </c>
      <c r="AJ1779" s="8">
        <f t="shared" si="352"/>
        <v>0.66666666666666663</v>
      </c>
      <c r="AK1779" s="7">
        <f t="shared" si="353"/>
        <v>-493</v>
      </c>
      <c r="AL1779" s="7" t="str">
        <f t="shared" ca="1" si="363"/>
        <v>b: ECHO GLOBAL LOGIST| 6450129720</v>
      </c>
      <c r="AM1779" t="str">
        <f t="shared" si="354"/>
        <v>b: HIGH TIDE TRANSPOR| 3740125303</v>
      </c>
    </row>
    <row r="1780" spans="3:39" x14ac:dyDescent="0.3">
      <c r="C1780" s="1" t="s">
        <v>344</v>
      </c>
      <c r="D1780" s="1" t="s">
        <v>345</v>
      </c>
      <c r="E1780" s="1" t="s">
        <v>39</v>
      </c>
      <c r="F1780" s="1" t="s">
        <v>70</v>
      </c>
      <c r="G1780" s="1" t="s">
        <v>983</v>
      </c>
      <c r="H1780" s="1" t="s">
        <v>40</v>
      </c>
      <c r="I1780" s="1" t="s">
        <v>1683</v>
      </c>
      <c r="J1780" t="str">
        <f>TRIM(CONCATENATE(wiz[[#This Row],[SHIPPER..................]],wiz[[#This Row],[ZIP2..]],wiz[[#This Row],[ZIP3..]]))</f>
        <v>b: SCHNEIDER LOGISTIC| 3834435146</v>
      </c>
      <c r="K1780" s="1">
        <v>1</v>
      </c>
      <c r="L1780" s="1">
        <v>1.41</v>
      </c>
      <c r="M1780" s="1">
        <v>0.21</v>
      </c>
      <c r="N1780" s="1">
        <v>309</v>
      </c>
      <c r="O1780" s="1">
        <v>0.84</v>
      </c>
      <c r="P1780" s="1">
        <v>59</v>
      </c>
      <c r="Q1780" s="1">
        <v>0.3</v>
      </c>
      <c r="R1780" s="1">
        <v>0</v>
      </c>
      <c r="S1780" s="1">
        <v>-58</v>
      </c>
      <c r="T1780" s="1">
        <v>-2</v>
      </c>
      <c r="U1780" s="1">
        <v>-538</v>
      </c>
      <c r="V1780" s="1">
        <v>-598</v>
      </c>
      <c r="W1780" s="1">
        <v>38012</v>
      </c>
      <c r="X1780" s="1">
        <v>38344</v>
      </c>
      <c r="Y1780" s="1">
        <v>35146</v>
      </c>
      <c r="Z1780" s="1">
        <v>1.4</v>
      </c>
      <c r="AA1780" s="6">
        <f t="shared" si="355"/>
        <v>78</v>
      </c>
      <c r="AB1780" s="6">
        <f t="shared" si="356"/>
        <v>-598</v>
      </c>
      <c r="AC1780" s="6">
        <f t="shared" si="357"/>
        <v>-21006</v>
      </c>
      <c r="AD1780" s="6">
        <f t="shared" si="358"/>
        <v>-269.30769230769232</v>
      </c>
      <c r="AE1780" s="7">
        <f t="shared" si="359"/>
        <v>-1249</v>
      </c>
      <c r="AF1780" t="str">
        <f t="shared" ca="1" si="360"/>
        <v>$V$1953</v>
      </c>
      <c r="AG1780" t="str">
        <f t="shared" ca="1" si="361"/>
        <v>$J$1953</v>
      </c>
      <c r="AH1780" t="str">
        <f t="shared" ca="1" si="362"/>
        <v>b: SCHNEIDER LOGISTIC| 3830119034</v>
      </c>
      <c r="AI1780" t="str">
        <f t="shared" ca="1" si="351"/>
        <v>$K$1953</v>
      </c>
      <c r="AJ1780" s="8">
        <f t="shared" si="352"/>
        <v>1.282051282051282E-2</v>
      </c>
      <c r="AK1780" s="7">
        <f t="shared" si="353"/>
        <v>-570</v>
      </c>
      <c r="AL1780" s="7" t="str">
        <f t="shared" ca="1" si="363"/>
        <v>LOWES MLXP VAN ONE WA| 3071947265</v>
      </c>
      <c r="AM1780" t="b">
        <f t="shared" si="354"/>
        <v>0</v>
      </c>
    </row>
    <row r="1781" spans="3:39" x14ac:dyDescent="0.3">
      <c r="C1781" s="1" t="s">
        <v>302</v>
      </c>
      <c r="D1781" s="1" t="s">
        <v>303</v>
      </c>
      <c r="E1781" s="1" t="s">
        <v>39</v>
      </c>
      <c r="F1781" s="1" t="s">
        <v>70</v>
      </c>
      <c r="G1781" s="1" t="s">
        <v>71</v>
      </c>
      <c r="H1781" s="1" t="s">
        <v>40</v>
      </c>
      <c r="I1781" s="1" t="s">
        <v>1684</v>
      </c>
      <c r="J1781" t="str">
        <f>TRIM(CONCATENATE(wiz[[#This Row],[SHIPPER..................]],wiz[[#This Row],[ZIP2..]],wiz[[#This Row],[ZIP3..]]))</f>
        <v>KIRKLANDS TL ONLY | 3830136527</v>
      </c>
      <c r="K1781" s="1">
        <v>1</v>
      </c>
      <c r="L1781" s="1">
        <v>2.5499999999999998</v>
      </c>
      <c r="M1781" s="1">
        <v>0.22</v>
      </c>
      <c r="N1781" s="1">
        <v>394</v>
      </c>
      <c r="O1781" s="1">
        <v>1.1299999999999999</v>
      </c>
      <c r="P1781" s="1">
        <v>17</v>
      </c>
      <c r="Q1781" s="1">
        <v>0.25</v>
      </c>
      <c r="R1781" s="1">
        <v>-39</v>
      </c>
      <c r="S1781" s="1">
        <v>-17</v>
      </c>
      <c r="T1781" s="1">
        <v>-85</v>
      </c>
      <c r="U1781" s="1">
        <v>79</v>
      </c>
      <c r="V1781" s="1">
        <v>-23</v>
      </c>
      <c r="W1781" s="1">
        <v>38343</v>
      </c>
      <c r="X1781" s="1">
        <v>38301</v>
      </c>
      <c r="Y1781" s="1">
        <v>36527</v>
      </c>
      <c r="Z1781" s="1">
        <v>2.5499999999999998</v>
      </c>
      <c r="AA1781" s="6">
        <f t="shared" si="355"/>
        <v>273</v>
      </c>
      <c r="AB1781" s="6">
        <f t="shared" si="356"/>
        <v>-23</v>
      </c>
      <c r="AC1781" s="6">
        <f t="shared" si="357"/>
        <v>67</v>
      </c>
      <c r="AD1781" s="6">
        <f t="shared" si="358"/>
        <v>0.24542124542124541</v>
      </c>
      <c r="AE1781" s="7">
        <f t="shared" si="359"/>
        <v>-741</v>
      </c>
      <c r="AF1781" t="str">
        <f t="shared" ca="1" si="360"/>
        <v>$V$1985</v>
      </c>
      <c r="AG1781" t="str">
        <f t="shared" ca="1" si="361"/>
        <v>$J$1985</v>
      </c>
      <c r="AH1781" t="str">
        <f t="shared" ca="1" si="362"/>
        <v>KIRKLANDS TL ONLY | 3830178840</v>
      </c>
      <c r="AI1781" t="str">
        <f t="shared" ca="1" si="351"/>
        <v>$K$1985</v>
      </c>
      <c r="AJ1781" s="8">
        <f t="shared" si="352"/>
        <v>3.663003663003663E-3</v>
      </c>
      <c r="AK1781" s="7">
        <f t="shared" si="353"/>
        <v>0</v>
      </c>
      <c r="AL1781" s="7" t="str">
        <f t="shared" ca="1" si="363"/>
        <v>KENCO LOGISTICS | 8532335661</v>
      </c>
      <c r="AM1781" t="b">
        <f t="shared" si="354"/>
        <v>0</v>
      </c>
    </row>
    <row r="1782" spans="3:39" x14ac:dyDescent="0.3">
      <c r="C1782" s="1" t="s">
        <v>222</v>
      </c>
      <c r="D1782" s="1" t="s">
        <v>218</v>
      </c>
      <c r="E1782" s="1" t="s">
        <v>39</v>
      </c>
      <c r="F1782" s="1" t="s">
        <v>70</v>
      </c>
      <c r="G1782" s="1" t="s">
        <v>71</v>
      </c>
      <c r="H1782" s="1" t="s">
        <v>146</v>
      </c>
      <c r="I1782" s="1" t="s">
        <v>219</v>
      </c>
      <c r="J1782" t="str">
        <f>TRIM(CONCATENATE(wiz[[#This Row],[SHIPPER..................]],wiz[[#This Row],[ZIP2..]],wiz[[#This Row],[ZIP3..]]))</f>
        <v>OWENS CORNING FIBERGL| 3830172901</v>
      </c>
      <c r="K1782" s="1">
        <v>23</v>
      </c>
      <c r="L1782" s="1">
        <v>2.33</v>
      </c>
      <c r="M1782" s="1">
        <v>0.17</v>
      </c>
      <c r="N1782" s="1">
        <v>362</v>
      </c>
      <c r="O1782" s="1">
        <v>0.79</v>
      </c>
      <c r="P1782" s="1">
        <v>81</v>
      </c>
      <c r="Q1782" s="1">
        <v>0.31</v>
      </c>
      <c r="R1782" s="1">
        <v>13</v>
      </c>
      <c r="S1782" s="1">
        <v>-24</v>
      </c>
      <c r="T1782" s="1">
        <v>-4</v>
      </c>
      <c r="U1782" s="1">
        <v>-170</v>
      </c>
      <c r="V1782" s="1">
        <v>-198</v>
      </c>
      <c r="W1782" s="1">
        <v>72301</v>
      </c>
      <c r="X1782" s="1">
        <v>38301</v>
      </c>
      <c r="Y1782" s="1">
        <v>72901</v>
      </c>
      <c r="Z1782" s="1">
        <v>2.2799999999999998</v>
      </c>
      <c r="AA1782" s="6">
        <f t="shared" si="355"/>
        <v>733</v>
      </c>
      <c r="AB1782" s="6">
        <f t="shared" si="356"/>
        <v>-4554</v>
      </c>
      <c r="AC1782" s="6">
        <f t="shared" si="357"/>
        <v>-44750</v>
      </c>
      <c r="AD1782" s="6">
        <f t="shared" si="358"/>
        <v>-61.050477489768078</v>
      </c>
      <c r="AE1782" s="7">
        <f t="shared" si="359"/>
        <v>-546</v>
      </c>
      <c r="AF1782" t="str">
        <f t="shared" ca="1" si="360"/>
        <v>$V$1036</v>
      </c>
      <c r="AG1782" t="str">
        <f t="shared" ca="1" si="361"/>
        <v>$J$1036</v>
      </c>
      <c r="AH1782" t="str">
        <f t="shared" ca="1" si="362"/>
        <v>OWENS CORNING FIBERGL| 2808655720</v>
      </c>
      <c r="AI1782" t="str">
        <f t="shared" ca="1" si="351"/>
        <v>$K$1036</v>
      </c>
      <c r="AJ1782" s="8">
        <f t="shared" si="352"/>
        <v>3.1377899045020467E-2</v>
      </c>
      <c r="AK1782" s="7">
        <f t="shared" si="353"/>
        <v>-155</v>
      </c>
      <c r="AL1782" s="7" t="str">
        <f t="shared" ca="1" si="363"/>
        <v>b: C H ROBINSON | 4607237643</v>
      </c>
      <c r="AM1782" t="b">
        <f t="shared" si="354"/>
        <v>0</v>
      </c>
    </row>
    <row r="1783" spans="3:39" x14ac:dyDescent="0.3">
      <c r="C1783" s="1" t="s">
        <v>217</v>
      </c>
      <c r="D1783" s="1" t="s">
        <v>218</v>
      </c>
      <c r="E1783" s="1" t="s">
        <v>39</v>
      </c>
      <c r="F1783" s="1" t="s">
        <v>70</v>
      </c>
      <c r="G1783" s="1" t="s">
        <v>71</v>
      </c>
      <c r="H1783" s="1" t="s">
        <v>146</v>
      </c>
      <c r="I1783" s="1" t="s">
        <v>219</v>
      </c>
      <c r="J1783" t="str">
        <f>TRIM(CONCATENATE(wiz[[#This Row],[SHIPPER..................]],wiz[[#This Row],[ZIP2..]],wiz[[#This Row],[ZIP3..]]))</f>
        <v>OWENS CORNING SALES | 3830172901</v>
      </c>
      <c r="K1783" s="1">
        <v>9</v>
      </c>
      <c r="L1783" s="1">
        <v>2.33</v>
      </c>
      <c r="M1783" s="1">
        <v>0.18</v>
      </c>
      <c r="N1783" s="1">
        <v>362</v>
      </c>
      <c r="O1783" s="1">
        <v>0.76</v>
      </c>
      <c r="P1783" s="1">
        <v>31</v>
      </c>
      <c r="Q1783" s="1">
        <v>0.27</v>
      </c>
      <c r="R1783" s="1">
        <v>10</v>
      </c>
      <c r="S1783" s="1">
        <v>-16</v>
      </c>
      <c r="T1783" s="1">
        <v>3</v>
      </c>
      <c r="U1783" s="1">
        <v>-164</v>
      </c>
      <c r="V1783" s="1">
        <v>-177</v>
      </c>
      <c r="W1783" s="1">
        <v>38343</v>
      </c>
      <c r="X1783" s="1">
        <v>38301</v>
      </c>
      <c r="Y1783" s="1">
        <v>72901</v>
      </c>
      <c r="Z1783" s="1">
        <v>2.29</v>
      </c>
      <c r="AA1783" s="6">
        <f t="shared" si="355"/>
        <v>313</v>
      </c>
      <c r="AB1783" s="6">
        <f t="shared" si="356"/>
        <v>-1593</v>
      </c>
      <c r="AC1783" s="6">
        <f t="shared" si="357"/>
        <v>-8700</v>
      </c>
      <c r="AD1783" s="6">
        <f t="shared" si="358"/>
        <v>-27.795527156549522</v>
      </c>
      <c r="AE1783" s="7">
        <f t="shared" si="359"/>
        <v>-472</v>
      </c>
      <c r="AF1783" t="str">
        <f t="shared" ca="1" si="360"/>
        <v>$V$1060</v>
      </c>
      <c r="AG1783" t="str">
        <f t="shared" ca="1" si="361"/>
        <v>$J$1060</v>
      </c>
      <c r="AH1783" t="str">
        <f t="shared" ca="1" si="362"/>
        <v>OWENS CORNING SALES | 2808679556</v>
      </c>
      <c r="AI1783" t="str">
        <f t="shared" ca="1" si="351"/>
        <v>$K$1060</v>
      </c>
      <c r="AJ1783" s="8">
        <f t="shared" si="352"/>
        <v>2.8753993610223641E-2</v>
      </c>
      <c r="AK1783" s="7">
        <f t="shared" si="353"/>
        <v>-156</v>
      </c>
      <c r="AL1783" s="7" t="str">
        <f t="shared" ca="1" si="363"/>
        <v>b: MATSON LOGISTICS | 881728379</v>
      </c>
      <c r="AM1783" t="b">
        <f t="shared" si="354"/>
        <v>0</v>
      </c>
    </row>
    <row r="1784" spans="3:39" x14ac:dyDescent="0.3">
      <c r="C1784" s="1" t="s">
        <v>1405</v>
      </c>
      <c r="D1784" s="1" t="s">
        <v>1406</v>
      </c>
      <c r="E1784" s="1" t="s">
        <v>39</v>
      </c>
      <c r="F1784" s="1" t="s">
        <v>70</v>
      </c>
      <c r="G1784" s="1" t="s">
        <v>1394</v>
      </c>
      <c r="H1784" s="1" t="s">
        <v>262</v>
      </c>
      <c r="I1784" s="1" t="s">
        <v>1685</v>
      </c>
      <c r="J1784" t="str">
        <f>TRIM(CONCATENATE(wiz[[#This Row],[SHIPPER..................]],wiz[[#This Row],[ZIP2..]],wiz[[#This Row],[ZIP3..]]))</f>
        <v>ASSA ABLOY | 3835885280</v>
      </c>
      <c r="K1784" s="1">
        <v>1</v>
      </c>
      <c r="L1784" s="1">
        <v>2.5099999999999998</v>
      </c>
      <c r="M1784" s="1">
        <v>0.21</v>
      </c>
      <c r="N1784" s="1">
        <v>1518</v>
      </c>
      <c r="O1784" s="1">
        <v>1.29</v>
      </c>
      <c r="P1784" s="1">
        <v>369</v>
      </c>
      <c r="Q1784" s="1">
        <v>0.6</v>
      </c>
      <c r="R1784" s="1">
        <v>0</v>
      </c>
      <c r="S1784" s="1">
        <v>-25</v>
      </c>
      <c r="T1784" s="1">
        <v>0</v>
      </c>
      <c r="U1784" s="1">
        <v>1784</v>
      </c>
      <c r="V1784" s="1">
        <v>1759</v>
      </c>
      <c r="W1784" s="1">
        <v>36830</v>
      </c>
      <c r="X1784" s="1">
        <v>38358</v>
      </c>
      <c r="Y1784" s="1">
        <v>85280</v>
      </c>
      <c r="Z1784" s="1">
        <v>2.5</v>
      </c>
      <c r="AA1784" s="6">
        <f t="shared" si="355"/>
        <v>48</v>
      </c>
      <c r="AB1784" s="6">
        <f t="shared" si="356"/>
        <v>1759</v>
      </c>
      <c r="AC1784" s="6">
        <f t="shared" si="357"/>
        <v>4027</v>
      </c>
      <c r="AD1784" s="6">
        <f t="shared" si="358"/>
        <v>83.895833333333329</v>
      </c>
      <c r="AE1784" s="7">
        <f t="shared" si="359"/>
        <v>-464</v>
      </c>
      <c r="AF1784" t="str">
        <f t="shared" ca="1" si="360"/>
        <v>$V$871</v>
      </c>
      <c r="AG1784" t="str">
        <f t="shared" ca="1" si="361"/>
        <v>$J$871</v>
      </c>
      <c r="AH1784" t="str">
        <f t="shared" ca="1" si="362"/>
        <v>KPI LOGISTICS INC | 4942230057</v>
      </c>
      <c r="AI1784" t="str">
        <f t="shared" ca="1" si="351"/>
        <v>$K$871</v>
      </c>
      <c r="AJ1784" s="8">
        <f t="shared" si="352"/>
        <v>2.0833333333333332E-2</v>
      </c>
      <c r="AK1784" s="7">
        <f t="shared" si="353"/>
        <v>-159</v>
      </c>
      <c r="AL1784" s="7" t="str">
        <f t="shared" ca="1" si="363"/>
        <v>b: LOAD DELIVERED LOG| 7290160542</v>
      </c>
      <c r="AM1784" t="b">
        <f t="shared" si="354"/>
        <v>0</v>
      </c>
    </row>
    <row r="1785" spans="3:39" x14ac:dyDescent="0.3">
      <c r="C1785" s="1" t="s">
        <v>302</v>
      </c>
      <c r="D1785" s="1" t="s">
        <v>303</v>
      </c>
      <c r="E1785" s="1" t="s">
        <v>39</v>
      </c>
      <c r="F1785" s="1" t="s">
        <v>70</v>
      </c>
      <c r="G1785" s="1" t="s">
        <v>71</v>
      </c>
      <c r="H1785" s="1" t="s">
        <v>262</v>
      </c>
      <c r="I1785" s="1" t="s">
        <v>263</v>
      </c>
      <c r="J1785" t="str">
        <f>TRIM(CONCATENATE(wiz[[#This Row],[SHIPPER..................]],wiz[[#This Row],[ZIP2..]],wiz[[#This Row],[ZIP3..]]))</f>
        <v>KIRKLANDS TL ONLY | 3830185323</v>
      </c>
      <c r="K1785" s="1">
        <v>1</v>
      </c>
      <c r="L1785" s="1">
        <v>3.91</v>
      </c>
      <c r="M1785" s="1">
        <v>0.22</v>
      </c>
      <c r="N1785" s="1">
        <v>1554</v>
      </c>
      <c r="O1785" s="1">
        <v>3.04</v>
      </c>
      <c r="P1785" s="1">
        <v>363</v>
      </c>
      <c r="Q1785" s="1">
        <v>0.6</v>
      </c>
      <c r="R1785" s="1">
        <v>-50</v>
      </c>
      <c r="S1785" s="1">
        <v>-17</v>
      </c>
      <c r="T1785" s="1">
        <v>-105</v>
      </c>
      <c r="U1785" s="1">
        <v>4060</v>
      </c>
      <c r="V1785" s="1">
        <v>3938</v>
      </c>
      <c r="W1785" s="1">
        <v>61832</v>
      </c>
      <c r="X1785" s="1">
        <v>38301</v>
      </c>
      <c r="Y1785" s="1">
        <v>85323</v>
      </c>
      <c r="Z1785" s="1">
        <v>3.91</v>
      </c>
      <c r="AA1785" s="6">
        <f t="shared" si="355"/>
        <v>273</v>
      </c>
      <c r="AB1785" s="6">
        <f t="shared" si="356"/>
        <v>3938</v>
      </c>
      <c r="AC1785" s="6">
        <f t="shared" si="357"/>
        <v>67</v>
      </c>
      <c r="AD1785" s="6">
        <f t="shared" si="358"/>
        <v>0.24542124542124541</v>
      </c>
      <c r="AE1785" s="7">
        <f t="shared" si="359"/>
        <v>-741</v>
      </c>
      <c r="AF1785" t="str">
        <f t="shared" ca="1" si="360"/>
        <v>$V$1985</v>
      </c>
      <c r="AG1785" t="str">
        <f t="shared" ca="1" si="361"/>
        <v>$J$1985</v>
      </c>
      <c r="AH1785" t="str">
        <f t="shared" ca="1" si="362"/>
        <v>KIRKLANDS TL ONLY | 3830178840</v>
      </c>
      <c r="AI1785" t="str">
        <f t="shared" ca="1" si="351"/>
        <v>$K$1985</v>
      </c>
      <c r="AJ1785" s="8">
        <f t="shared" si="352"/>
        <v>3.663003663003663E-3</v>
      </c>
      <c r="AK1785" s="7">
        <f t="shared" si="353"/>
        <v>0</v>
      </c>
      <c r="AL1785" s="7" t="str">
        <f t="shared" ca="1" si="363"/>
        <v>KENCO LOGISTICS | 8532335661</v>
      </c>
      <c r="AM1785" t="b">
        <f t="shared" si="354"/>
        <v>0</v>
      </c>
    </row>
    <row r="1786" spans="3:39" x14ac:dyDescent="0.3">
      <c r="C1786" s="1" t="s">
        <v>302</v>
      </c>
      <c r="D1786" s="1" t="s">
        <v>303</v>
      </c>
      <c r="E1786" s="1" t="s">
        <v>39</v>
      </c>
      <c r="F1786" s="1" t="s">
        <v>70</v>
      </c>
      <c r="G1786" s="1" t="s">
        <v>71</v>
      </c>
      <c r="H1786" s="1" t="s">
        <v>266</v>
      </c>
      <c r="I1786" s="1" t="s">
        <v>1686</v>
      </c>
      <c r="J1786" t="str">
        <f>TRIM(CONCATENATE(wiz[[#This Row],[SHIPPER..................]],wiz[[#This Row],[ZIP2..]],wiz[[#This Row],[ZIP3..]]))</f>
        <v>KIRKLANDS TL ONLY | 3830193701</v>
      </c>
      <c r="K1786" s="1">
        <v>1</v>
      </c>
      <c r="L1786" s="1">
        <v>3.2</v>
      </c>
      <c r="M1786" s="1">
        <v>0.21</v>
      </c>
      <c r="N1786" s="1">
        <v>2106</v>
      </c>
      <c r="O1786" s="1">
        <v>4.1900000000000004</v>
      </c>
      <c r="P1786" s="1">
        <v>159</v>
      </c>
      <c r="Q1786" s="1">
        <v>0.4</v>
      </c>
      <c r="R1786" s="1">
        <v>-140</v>
      </c>
      <c r="S1786" s="1">
        <v>-17</v>
      </c>
      <c r="T1786" s="1">
        <v>0</v>
      </c>
      <c r="U1786" s="1">
        <v>4163</v>
      </c>
      <c r="V1786" s="1">
        <v>4146</v>
      </c>
      <c r="W1786" s="1">
        <v>37087</v>
      </c>
      <c r="X1786" s="1">
        <v>38301</v>
      </c>
      <c r="Y1786" s="1">
        <v>93701</v>
      </c>
      <c r="Z1786" s="1">
        <v>3.19</v>
      </c>
      <c r="AA1786" s="6">
        <f t="shared" si="355"/>
        <v>273</v>
      </c>
      <c r="AB1786" s="6">
        <f t="shared" si="356"/>
        <v>4146</v>
      </c>
      <c r="AC1786" s="6">
        <f t="shared" si="357"/>
        <v>67</v>
      </c>
      <c r="AD1786" s="6">
        <f t="shared" si="358"/>
        <v>0.24542124542124541</v>
      </c>
      <c r="AE1786" s="7">
        <f t="shared" si="359"/>
        <v>-741</v>
      </c>
      <c r="AF1786" t="str">
        <f t="shared" ca="1" si="360"/>
        <v>$V$1985</v>
      </c>
      <c r="AG1786" t="str">
        <f t="shared" ca="1" si="361"/>
        <v>$J$1985</v>
      </c>
      <c r="AH1786" t="str">
        <f t="shared" ca="1" si="362"/>
        <v>KIRKLANDS TL ONLY | 3830178840</v>
      </c>
      <c r="AI1786" t="str">
        <f t="shared" ca="1" si="351"/>
        <v>$K$1985</v>
      </c>
      <c r="AJ1786" s="8">
        <f t="shared" si="352"/>
        <v>3.663003663003663E-3</v>
      </c>
      <c r="AK1786" s="7">
        <f t="shared" si="353"/>
        <v>0</v>
      </c>
      <c r="AL1786" s="7" t="str">
        <f t="shared" ca="1" si="363"/>
        <v>KENCO LOGISTICS | 8532335661</v>
      </c>
      <c r="AM1786" t="b">
        <f t="shared" si="354"/>
        <v>0</v>
      </c>
    </row>
    <row r="1787" spans="3:39" x14ac:dyDescent="0.3">
      <c r="C1787" s="1" t="s">
        <v>302</v>
      </c>
      <c r="D1787" s="1" t="s">
        <v>303</v>
      </c>
      <c r="E1787" s="1" t="s">
        <v>39</v>
      </c>
      <c r="F1787" s="1" t="s">
        <v>70</v>
      </c>
      <c r="G1787" s="1" t="s">
        <v>71</v>
      </c>
      <c r="H1787" s="1" t="s">
        <v>172</v>
      </c>
      <c r="I1787" s="1" t="s">
        <v>1687</v>
      </c>
      <c r="J1787" t="str">
        <f>TRIM(CONCATENATE(wiz[[#This Row],[SHIPPER..................]],wiz[[#This Row],[ZIP2..]],wiz[[#This Row],[ZIP3..]]))</f>
        <v>KIRKLANDS TL ONLY | 3830119971</v>
      </c>
      <c r="K1787" s="1">
        <v>11</v>
      </c>
      <c r="L1787" s="1">
        <v>2.5499999999999998</v>
      </c>
      <c r="M1787" s="1">
        <v>0.22</v>
      </c>
      <c r="N1787" s="1">
        <v>993</v>
      </c>
      <c r="O1787" s="1">
        <v>2.0099999999999998</v>
      </c>
      <c r="P1787" s="1">
        <v>96</v>
      </c>
      <c r="Q1787" s="1">
        <v>0.33</v>
      </c>
      <c r="R1787" s="1">
        <v>-75</v>
      </c>
      <c r="S1787" s="1">
        <v>-17</v>
      </c>
      <c r="T1787" s="1">
        <v>-32</v>
      </c>
      <c r="U1787" s="1">
        <v>309</v>
      </c>
      <c r="V1787" s="1">
        <v>260</v>
      </c>
      <c r="W1787" s="1">
        <v>38343</v>
      </c>
      <c r="X1787" s="1">
        <v>38301</v>
      </c>
      <c r="Y1787" s="1">
        <v>19971</v>
      </c>
      <c r="Z1787" s="1">
        <v>2.5499999999999998</v>
      </c>
      <c r="AA1787" s="6">
        <f t="shared" si="355"/>
        <v>273</v>
      </c>
      <c r="AB1787" s="6">
        <f t="shared" si="356"/>
        <v>2860</v>
      </c>
      <c r="AC1787" s="6">
        <f t="shared" si="357"/>
        <v>67</v>
      </c>
      <c r="AD1787" s="6">
        <f t="shared" si="358"/>
        <v>0.24542124542124541</v>
      </c>
      <c r="AE1787" s="7">
        <f t="shared" si="359"/>
        <v>-741</v>
      </c>
      <c r="AF1787" t="str">
        <f t="shared" ca="1" si="360"/>
        <v>$V$1985</v>
      </c>
      <c r="AG1787" t="str">
        <f t="shared" ca="1" si="361"/>
        <v>$J$1985</v>
      </c>
      <c r="AH1787" t="str">
        <f t="shared" ca="1" si="362"/>
        <v>KIRKLANDS TL ONLY | 3830178840</v>
      </c>
      <c r="AI1787" t="str">
        <f t="shared" ca="1" si="351"/>
        <v>$K$1985</v>
      </c>
      <c r="AJ1787" s="8">
        <f t="shared" si="352"/>
        <v>4.0293040293040296E-2</v>
      </c>
      <c r="AK1787" s="7">
        <f t="shared" si="353"/>
        <v>0</v>
      </c>
      <c r="AL1787" s="7" t="str">
        <f t="shared" ca="1" si="363"/>
        <v>KENCO LOGISTICS | 8532335661</v>
      </c>
      <c r="AM1787" t="b">
        <f t="shared" si="354"/>
        <v>0</v>
      </c>
    </row>
    <row r="1788" spans="3:39" x14ac:dyDescent="0.3">
      <c r="C1788" s="1" t="s">
        <v>302</v>
      </c>
      <c r="D1788" s="1" t="s">
        <v>303</v>
      </c>
      <c r="E1788" s="1" t="s">
        <v>39</v>
      </c>
      <c r="F1788" s="1" t="s">
        <v>70</v>
      </c>
      <c r="G1788" s="1" t="s">
        <v>71</v>
      </c>
      <c r="H1788" s="1" t="s">
        <v>220</v>
      </c>
      <c r="I1788" s="1" t="s">
        <v>1688</v>
      </c>
      <c r="J1788" t="str">
        <f>TRIM(CONCATENATE(wiz[[#This Row],[SHIPPER..................]],wiz[[#This Row],[ZIP2..]],wiz[[#This Row],[ZIP3..]]))</f>
        <v>KIRKLANDS TL ONLY | 3830132086</v>
      </c>
      <c r="K1788" s="1">
        <v>1</v>
      </c>
      <c r="L1788" s="1">
        <v>2.6</v>
      </c>
      <c r="M1788" s="1">
        <v>0.22</v>
      </c>
      <c r="N1788" s="1">
        <v>675</v>
      </c>
      <c r="O1788" s="1">
        <v>1.46</v>
      </c>
      <c r="P1788" s="1">
        <v>171</v>
      </c>
      <c r="Q1788" s="1">
        <v>0.4</v>
      </c>
      <c r="R1788" s="1">
        <v>-7</v>
      </c>
      <c r="S1788" s="1">
        <v>-17</v>
      </c>
      <c r="T1788" s="1">
        <v>-17</v>
      </c>
      <c r="U1788" s="1">
        <v>119</v>
      </c>
      <c r="V1788" s="1">
        <v>85</v>
      </c>
      <c r="W1788" s="1">
        <v>42134</v>
      </c>
      <c r="X1788" s="1">
        <v>38301</v>
      </c>
      <c r="Y1788" s="1">
        <v>32086</v>
      </c>
      <c r="Z1788" s="1">
        <v>2.6</v>
      </c>
      <c r="AA1788" s="6">
        <f t="shared" si="355"/>
        <v>273</v>
      </c>
      <c r="AB1788" s="6">
        <f t="shared" si="356"/>
        <v>85</v>
      </c>
      <c r="AC1788" s="6">
        <f t="shared" si="357"/>
        <v>67</v>
      </c>
      <c r="AD1788" s="6">
        <f t="shared" si="358"/>
        <v>0.24542124542124541</v>
      </c>
      <c r="AE1788" s="7">
        <f t="shared" si="359"/>
        <v>-741</v>
      </c>
      <c r="AF1788" t="str">
        <f t="shared" ca="1" si="360"/>
        <v>$V$1985</v>
      </c>
      <c r="AG1788" t="str">
        <f t="shared" ca="1" si="361"/>
        <v>$J$1985</v>
      </c>
      <c r="AH1788" t="str">
        <f t="shared" ca="1" si="362"/>
        <v>KIRKLANDS TL ONLY | 3830178840</v>
      </c>
      <c r="AI1788" t="str">
        <f t="shared" ca="1" si="351"/>
        <v>$K$1985</v>
      </c>
      <c r="AJ1788" s="8">
        <f t="shared" si="352"/>
        <v>3.663003663003663E-3</v>
      </c>
      <c r="AK1788" s="7">
        <f t="shared" si="353"/>
        <v>0</v>
      </c>
      <c r="AL1788" s="7" t="str">
        <f t="shared" ca="1" si="363"/>
        <v>KENCO LOGISTICS | 8532335661</v>
      </c>
      <c r="AM1788" t="b">
        <f t="shared" si="354"/>
        <v>0</v>
      </c>
    </row>
    <row r="1789" spans="3:39" x14ac:dyDescent="0.3">
      <c r="C1789" s="1" t="s">
        <v>302</v>
      </c>
      <c r="D1789" s="1" t="s">
        <v>303</v>
      </c>
      <c r="E1789" s="1" t="s">
        <v>39</v>
      </c>
      <c r="F1789" s="1" t="s">
        <v>70</v>
      </c>
      <c r="G1789" s="1" t="s">
        <v>71</v>
      </c>
      <c r="H1789" s="1" t="s">
        <v>220</v>
      </c>
      <c r="I1789" s="1" t="s">
        <v>1689</v>
      </c>
      <c r="J1789" t="str">
        <f>TRIM(CONCATENATE(wiz[[#This Row],[SHIPPER..................]],wiz[[#This Row],[ZIP2..]],wiz[[#This Row],[ZIP3..]]))</f>
        <v>KIRKLANDS TL ONLY | 3830133441</v>
      </c>
      <c r="K1789" s="1">
        <v>8</v>
      </c>
      <c r="L1789" s="1">
        <v>2.41</v>
      </c>
      <c r="M1789" s="1">
        <v>0.22</v>
      </c>
      <c r="N1789" s="1">
        <v>935</v>
      </c>
      <c r="O1789" s="1">
        <v>2.12</v>
      </c>
      <c r="P1789" s="1">
        <v>90</v>
      </c>
      <c r="Q1789" s="1">
        <v>0.32</v>
      </c>
      <c r="R1789" s="1">
        <v>-53</v>
      </c>
      <c r="S1789" s="1">
        <v>-17</v>
      </c>
      <c r="T1789" s="1">
        <v>-73</v>
      </c>
      <c r="U1789" s="1">
        <v>-103</v>
      </c>
      <c r="V1789" s="1">
        <v>-193</v>
      </c>
      <c r="W1789" s="1">
        <v>38301</v>
      </c>
      <c r="X1789" s="1">
        <v>38301</v>
      </c>
      <c r="Y1789" s="1">
        <v>33441</v>
      </c>
      <c r="Z1789" s="1">
        <v>2.41</v>
      </c>
      <c r="AA1789" s="6">
        <f t="shared" si="355"/>
        <v>273</v>
      </c>
      <c r="AB1789" s="6">
        <f t="shared" si="356"/>
        <v>-1544</v>
      </c>
      <c r="AC1789" s="6">
        <f t="shared" si="357"/>
        <v>67</v>
      </c>
      <c r="AD1789" s="6">
        <f t="shared" si="358"/>
        <v>0.24542124542124541</v>
      </c>
      <c r="AE1789" s="7">
        <f t="shared" si="359"/>
        <v>-741</v>
      </c>
      <c r="AF1789" t="str">
        <f t="shared" ca="1" si="360"/>
        <v>$V$1985</v>
      </c>
      <c r="AG1789" t="str">
        <f t="shared" ca="1" si="361"/>
        <v>$J$1985</v>
      </c>
      <c r="AH1789" t="str">
        <f t="shared" ca="1" si="362"/>
        <v>KIRKLANDS TL ONLY | 3830178840</v>
      </c>
      <c r="AI1789" t="str">
        <f t="shared" ca="1" si="351"/>
        <v>$K$1985</v>
      </c>
      <c r="AJ1789" s="8">
        <f t="shared" si="352"/>
        <v>2.9304029304029304E-2</v>
      </c>
      <c r="AK1789" s="7">
        <f t="shared" si="353"/>
        <v>0</v>
      </c>
      <c r="AL1789" s="7" t="str">
        <f t="shared" ca="1" si="363"/>
        <v>KENCO LOGISTICS | 8532335661</v>
      </c>
      <c r="AM1789" t="b">
        <f t="shared" si="354"/>
        <v>0</v>
      </c>
    </row>
    <row r="1790" spans="3:39" x14ac:dyDescent="0.3">
      <c r="C1790" s="1" t="s">
        <v>302</v>
      </c>
      <c r="D1790" s="1" t="s">
        <v>303</v>
      </c>
      <c r="E1790" s="1" t="s">
        <v>39</v>
      </c>
      <c r="F1790" s="1" t="s">
        <v>70</v>
      </c>
      <c r="G1790" s="1" t="s">
        <v>71</v>
      </c>
      <c r="H1790" s="1" t="s">
        <v>220</v>
      </c>
      <c r="I1790" s="1" t="s">
        <v>277</v>
      </c>
      <c r="J1790" t="str">
        <f>TRIM(CONCATENATE(wiz[[#This Row],[SHIPPER..................]],wiz[[#This Row],[ZIP2..]],wiz[[#This Row],[ZIP3..]]))</f>
        <v>KIRKLANDS TL ONLY | 3830133901</v>
      </c>
      <c r="K1790" s="1">
        <v>1</v>
      </c>
      <c r="L1790" s="1">
        <v>2.41</v>
      </c>
      <c r="M1790" s="1">
        <v>0.23</v>
      </c>
      <c r="N1790" s="1">
        <v>868</v>
      </c>
      <c r="O1790" s="1">
        <v>1.5</v>
      </c>
      <c r="P1790" s="1">
        <v>159</v>
      </c>
      <c r="Q1790" s="1">
        <v>0.4</v>
      </c>
      <c r="R1790" s="1">
        <v>-87</v>
      </c>
      <c r="S1790" s="1">
        <v>-17</v>
      </c>
      <c r="T1790" s="1">
        <v>42</v>
      </c>
      <c r="U1790" s="1">
        <v>198</v>
      </c>
      <c r="V1790" s="1">
        <v>223</v>
      </c>
      <c r="W1790" s="1">
        <v>37087</v>
      </c>
      <c r="X1790" s="1">
        <v>38301</v>
      </c>
      <c r="Y1790" s="1">
        <v>33901</v>
      </c>
      <c r="Z1790" s="1">
        <v>2.42</v>
      </c>
      <c r="AA1790" s="6">
        <f t="shared" si="355"/>
        <v>273</v>
      </c>
      <c r="AB1790" s="6">
        <f t="shared" si="356"/>
        <v>223</v>
      </c>
      <c r="AC1790" s="6">
        <f t="shared" si="357"/>
        <v>67</v>
      </c>
      <c r="AD1790" s="6">
        <f t="shared" si="358"/>
        <v>0.24542124542124541</v>
      </c>
      <c r="AE1790" s="7">
        <f t="shared" si="359"/>
        <v>-741</v>
      </c>
      <c r="AF1790" t="str">
        <f t="shared" ca="1" si="360"/>
        <v>$V$1985</v>
      </c>
      <c r="AG1790" t="str">
        <f t="shared" ca="1" si="361"/>
        <v>$J$1985</v>
      </c>
      <c r="AH1790" t="str">
        <f t="shared" ca="1" si="362"/>
        <v>KIRKLANDS TL ONLY | 3830178840</v>
      </c>
      <c r="AI1790" t="str">
        <f t="shared" ca="1" si="351"/>
        <v>$K$1985</v>
      </c>
      <c r="AJ1790" s="8">
        <f t="shared" si="352"/>
        <v>3.663003663003663E-3</v>
      </c>
      <c r="AK1790" s="7">
        <f t="shared" si="353"/>
        <v>0</v>
      </c>
      <c r="AL1790" s="7" t="str">
        <f t="shared" ca="1" si="363"/>
        <v>KENCO LOGISTICS | 8532335661</v>
      </c>
      <c r="AM1790" t="b">
        <f t="shared" si="354"/>
        <v>0</v>
      </c>
    </row>
    <row r="1791" spans="3:39" x14ac:dyDescent="0.3">
      <c r="C1791" s="1" t="s">
        <v>302</v>
      </c>
      <c r="D1791" s="1" t="s">
        <v>303</v>
      </c>
      <c r="E1791" s="1" t="s">
        <v>39</v>
      </c>
      <c r="F1791" s="1" t="s">
        <v>70</v>
      </c>
      <c r="G1791" s="1" t="s">
        <v>71</v>
      </c>
      <c r="H1791" s="1" t="s">
        <v>220</v>
      </c>
      <c r="I1791" s="1" t="s">
        <v>1690</v>
      </c>
      <c r="J1791" t="str">
        <f>TRIM(CONCATENATE(wiz[[#This Row],[SHIPPER..................]],wiz[[#This Row],[ZIP2..]],wiz[[#This Row],[ZIP3..]]))</f>
        <v>KIRKLANDS TL ONLY | 3830134286</v>
      </c>
      <c r="K1791" s="1">
        <v>1</v>
      </c>
      <c r="L1791" s="1">
        <v>2.41</v>
      </c>
      <c r="M1791" s="1">
        <v>0.23</v>
      </c>
      <c r="N1791" s="1">
        <v>831</v>
      </c>
      <c r="O1791" s="1">
        <v>1.79</v>
      </c>
      <c r="P1791" s="1">
        <v>159</v>
      </c>
      <c r="Q1791" s="1">
        <v>0.4</v>
      </c>
      <c r="R1791" s="1">
        <v>-52</v>
      </c>
      <c r="S1791" s="1">
        <v>-17</v>
      </c>
      <c r="T1791" s="1">
        <v>-7</v>
      </c>
      <c r="U1791" s="1">
        <v>113</v>
      </c>
      <c r="V1791" s="1">
        <v>89</v>
      </c>
      <c r="W1791" s="1">
        <v>37087</v>
      </c>
      <c r="X1791" s="1">
        <v>38301</v>
      </c>
      <c r="Y1791" s="1">
        <v>34286</v>
      </c>
      <c r="Z1791" s="1">
        <v>2.42</v>
      </c>
      <c r="AA1791" s="6">
        <f t="shared" si="355"/>
        <v>273</v>
      </c>
      <c r="AB1791" s="6">
        <f t="shared" si="356"/>
        <v>89</v>
      </c>
      <c r="AC1791" s="6">
        <f t="shared" si="357"/>
        <v>67</v>
      </c>
      <c r="AD1791" s="6">
        <f t="shared" si="358"/>
        <v>0.24542124542124541</v>
      </c>
      <c r="AE1791" s="7">
        <f t="shared" si="359"/>
        <v>-741</v>
      </c>
      <c r="AF1791" t="str">
        <f t="shared" ca="1" si="360"/>
        <v>$V$1985</v>
      </c>
      <c r="AG1791" t="str">
        <f t="shared" ca="1" si="361"/>
        <v>$J$1985</v>
      </c>
      <c r="AH1791" t="str">
        <f t="shared" ca="1" si="362"/>
        <v>KIRKLANDS TL ONLY | 3830178840</v>
      </c>
      <c r="AI1791" t="str">
        <f t="shared" ca="1" si="351"/>
        <v>$K$1985</v>
      </c>
      <c r="AJ1791" s="8">
        <f t="shared" si="352"/>
        <v>3.663003663003663E-3</v>
      </c>
      <c r="AK1791" s="7">
        <f t="shared" si="353"/>
        <v>0</v>
      </c>
      <c r="AL1791" s="7" t="str">
        <f t="shared" ca="1" si="363"/>
        <v>KENCO LOGISTICS | 8532335661</v>
      </c>
      <c r="AM1791" t="b">
        <f t="shared" si="354"/>
        <v>0</v>
      </c>
    </row>
    <row r="1792" spans="3:39" x14ac:dyDescent="0.3">
      <c r="C1792" s="1" t="s">
        <v>302</v>
      </c>
      <c r="D1792" s="1" t="s">
        <v>303</v>
      </c>
      <c r="E1792" s="1" t="s">
        <v>39</v>
      </c>
      <c r="F1792" s="1" t="s">
        <v>70</v>
      </c>
      <c r="G1792" s="1" t="s">
        <v>71</v>
      </c>
      <c r="H1792" s="1" t="s">
        <v>220</v>
      </c>
      <c r="I1792" s="1" t="s">
        <v>215</v>
      </c>
      <c r="J1792" t="str">
        <f>TRIM(CONCATENATE(wiz[[#This Row],[SHIPPER..................]],wiz[[#This Row],[ZIP2..]],wiz[[#This Row],[ZIP3..]]))</f>
        <v>KIRKLANDS TL ONLY | 3830132601</v>
      </c>
      <c r="K1792" s="1">
        <v>9</v>
      </c>
      <c r="L1792" s="1">
        <v>2.4500000000000002</v>
      </c>
      <c r="M1792" s="1">
        <v>0.22</v>
      </c>
      <c r="N1792" s="1">
        <v>702</v>
      </c>
      <c r="O1792" s="1">
        <v>2.2000000000000002</v>
      </c>
      <c r="P1792" s="1">
        <v>88</v>
      </c>
      <c r="Q1792" s="1">
        <v>0.33</v>
      </c>
      <c r="R1792" s="1">
        <v>-112</v>
      </c>
      <c r="S1792" s="1">
        <v>-17</v>
      </c>
      <c r="T1792" s="1">
        <v>-140</v>
      </c>
      <c r="U1792" s="1">
        <v>-206</v>
      </c>
      <c r="V1792" s="1">
        <v>-363</v>
      </c>
      <c r="W1792" s="1">
        <v>38301</v>
      </c>
      <c r="X1792" s="1">
        <v>38301</v>
      </c>
      <c r="Y1792" s="1">
        <v>32601</v>
      </c>
      <c r="Z1792" s="1">
        <v>2.4500000000000002</v>
      </c>
      <c r="AA1792" s="6">
        <f t="shared" si="355"/>
        <v>273</v>
      </c>
      <c r="AB1792" s="6">
        <f t="shared" si="356"/>
        <v>-3267</v>
      </c>
      <c r="AC1792" s="6">
        <f t="shared" si="357"/>
        <v>67</v>
      </c>
      <c r="AD1792" s="6">
        <f t="shared" si="358"/>
        <v>0.24542124542124541</v>
      </c>
      <c r="AE1792" s="7">
        <f t="shared" si="359"/>
        <v>-741</v>
      </c>
      <c r="AF1792" t="str">
        <f t="shared" ca="1" si="360"/>
        <v>$V$1985</v>
      </c>
      <c r="AG1792" t="str">
        <f t="shared" ca="1" si="361"/>
        <v>$J$1985</v>
      </c>
      <c r="AH1792" t="str">
        <f t="shared" ca="1" si="362"/>
        <v>KIRKLANDS TL ONLY | 3830178840</v>
      </c>
      <c r="AI1792" t="str">
        <f t="shared" ca="1" si="351"/>
        <v>$K$1985</v>
      </c>
      <c r="AJ1792" s="8">
        <f t="shared" si="352"/>
        <v>3.2967032967032968E-2</v>
      </c>
      <c r="AK1792" s="7">
        <f t="shared" si="353"/>
        <v>0</v>
      </c>
      <c r="AL1792" s="7" t="str">
        <f t="shared" ca="1" si="363"/>
        <v>KENCO LOGISTICS | 8532335661</v>
      </c>
      <c r="AM1792" t="b">
        <f t="shared" si="354"/>
        <v>0</v>
      </c>
    </row>
    <row r="1793" spans="3:39" x14ac:dyDescent="0.3">
      <c r="C1793" s="1" t="s">
        <v>302</v>
      </c>
      <c r="D1793" s="1" t="s">
        <v>303</v>
      </c>
      <c r="E1793" s="1" t="s">
        <v>39</v>
      </c>
      <c r="F1793" s="1" t="s">
        <v>70</v>
      </c>
      <c r="G1793" s="1" t="s">
        <v>71</v>
      </c>
      <c r="H1793" s="1" t="s">
        <v>220</v>
      </c>
      <c r="I1793" s="1" t="s">
        <v>1691</v>
      </c>
      <c r="J1793" t="str">
        <f>TRIM(CONCATENATE(wiz[[#This Row],[SHIPPER..................]],wiz[[#This Row],[ZIP2..]],wiz[[#This Row],[ZIP3..]]))</f>
        <v>KIRKLANDS TL ONLY | 3830132065</v>
      </c>
      <c r="K1793" s="1">
        <v>10</v>
      </c>
      <c r="L1793" s="1">
        <v>2.56</v>
      </c>
      <c r="M1793" s="1">
        <v>0.22</v>
      </c>
      <c r="N1793" s="1">
        <v>662</v>
      </c>
      <c r="O1793" s="1">
        <v>1.81</v>
      </c>
      <c r="P1793" s="1">
        <v>115</v>
      </c>
      <c r="Q1793" s="1">
        <v>0.36</v>
      </c>
      <c r="R1793" s="1">
        <v>-108</v>
      </c>
      <c r="S1793" s="1">
        <v>-17</v>
      </c>
      <c r="T1793" s="1">
        <v>-100</v>
      </c>
      <c r="U1793" s="1">
        <v>132</v>
      </c>
      <c r="V1793" s="1">
        <v>15</v>
      </c>
      <c r="W1793" s="1">
        <v>38301</v>
      </c>
      <c r="X1793" s="1">
        <v>38301</v>
      </c>
      <c r="Y1793" s="1">
        <v>32065</v>
      </c>
      <c r="Z1793" s="1">
        <v>2.56</v>
      </c>
      <c r="AA1793" s="6">
        <f t="shared" si="355"/>
        <v>273</v>
      </c>
      <c r="AB1793" s="6">
        <f t="shared" si="356"/>
        <v>150</v>
      </c>
      <c r="AC1793" s="6">
        <f t="shared" si="357"/>
        <v>67</v>
      </c>
      <c r="AD1793" s="6">
        <f t="shared" si="358"/>
        <v>0.24542124542124541</v>
      </c>
      <c r="AE1793" s="7">
        <f t="shared" si="359"/>
        <v>-741</v>
      </c>
      <c r="AF1793" t="str">
        <f t="shared" ca="1" si="360"/>
        <v>$V$1985</v>
      </c>
      <c r="AG1793" t="str">
        <f t="shared" ca="1" si="361"/>
        <v>$J$1985</v>
      </c>
      <c r="AH1793" t="str">
        <f t="shared" ca="1" si="362"/>
        <v>KIRKLANDS TL ONLY | 3830178840</v>
      </c>
      <c r="AI1793" t="str">
        <f t="shared" ca="1" si="351"/>
        <v>$K$1985</v>
      </c>
      <c r="AJ1793" s="8">
        <f t="shared" si="352"/>
        <v>3.6630036630036632E-2</v>
      </c>
      <c r="AK1793" s="7">
        <f t="shared" si="353"/>
        <v>0</v>
      </c>
      <c r="AL1793" s="7" t="str">
        <f t="shared" ca="1" si="363"/>
        <v>KENCO LOGISTICS | 8532335661</v>
      </c>
      <c r="AM1793" t="b">
        <f t="shared" si="354"/>
        <v>0</v>
      </c>
    </row>
    <row r="1794" spans="3:39" x14ac:dyDescent="0.3">
      <c r="C1794" s="1" t="s">
        <v>1392</v>
      </c>
      <c r="D1794" s="1" t="s">
        <v>1393</v>
      </c>
      <c r="E1794" s="1" t="s">
        <v>39</v>
      </c>
      <c r="F1794" s="1" t="s">
        <v>70</v>
      </c>
      <c r="G1794" s="1" t="s">
        <v>71</v>
      </c>
      <c r="H1794" s="1" t="s">
        <v>220</v>
      </c>
      <c r="I1794" s="1" t="s">
        <v>1692</v>
      </c>
      <c r="J1794" t="str">
        <f>TRIM(CONCATENATE(wiz[[#This Row],[SHIPPER..................]],wiz[[#This Row],[ZIP2..]],wiz[[#This Row],[ZIP3..]]))</f>
        <v>DEFA DELTA FAUCET COM| 3830133843</v>
      </c>
      <c r="K1794" s="1">
        <v>12</v>
      </c>
      <c r="L1794" s="1">
        <v>2.8</v>
      </c>
      <c r="M1794" s="1">
        <v>0.32</v>
      </c>
      <c r="N1794" s="1">
        <v>849</v>
      </c>
      <c r="O1794" s="1">
        <v>1.77</v>
      </c>
      <c r="P1794" s="1">
        <v>75</v>
      </c>
      <c r="Q1794" s="1">
        <v>0.32</v>
      </c>
      <c r="R1794" s="1">
        <v>-85</v>
      </c>
      <c r="S1794" s="1">
        <v>-1</v>
      </c>
      <c r="T1794" s="1">
        <v>-2</v>
      </c>
      <c r="U1794" s="1">
        <v>320</v>
      </c>
      <c r="V1794" s="1">
        <v>317</v>
      </c>
      <c r="W1794" s="1">
        <v>37087</v>
      </c>
      <c r="X1794" s="1">
        <v>38301</v>
      </c>
      <c r="Y1794" s="1">
        <v>33843</v>
      </c>
      <c r="Z1794" s="1">
        <v>2.9</v>
      </c>
      <c r="AA1794" s="6">
        <f t="shared" si="355"/>
        <v>447</v>
      </c>
      <c r="AB1794" s="6">
        <f t="shared" si="356"/>
        <v>3804</v>
      </c>
      <c r="AC1794" s="6">
        <f t="shared" si="357"/>
        <v>78083</v>
      </c>
      <c r="AD1794" s="6">
        <f t="shared" si="358"/>
        <v>174.68232662192395</v>
      </c>
      <c r="AE1794" s="7">
        <f t="shared" si="359"/>
        <v>28</v>
      </c>
      <c r="AF1794" t="str">
        <f t="shared" ca="1" si="360"/>
        <v>$V$144</v>
      </c>
      <c r="AG1794" t="str">
        <f t="shared" ca="1" si="361"/>
        <v>$J$144</v>
      </c>
      <c r="AH1794" t="str">
        <f t="shared" ca="1" si="362"/>
        <v>b: C H ROBINSON | 3380127330</v>
      </c>
      <c r="AI1794" t="str">
        <f t="shared" ref="AI1794:AI1857" ca="1" si="364">REPLACE(AF1794,2,1,"K")</f>
        <v>$K$144</v>
      </c>
      <c r="AJ1794" s="8">
        <f t="shared" ref="AJ1794:AJ1857" si="365">K1794/AA1794</f>
        <v>2.6845637583892617E-2</v>
      </c>
      <c r="AK1794" s="7">
        <f t="shared" ref="AK1794:AK1857" si="366">_xlfn.MINIFS($V$3:$V$2378,$C$3:$C$2378,C1794,$AJ$3:$AJ$2378,"&gt;0.05")</f>
        <v>55</v>
      </c>
      <c r="AL1794" s="7" t="str">
        <f t="shared" ca="1" si="363"/>
        <v>LOWES MLXP VAN ONE WA| 4446027420</v>
      </c>
      <c r="AM1794" t="b">
        <f t="shared" ref="AM1794:AM1857" si="367">IF(AK1794=V1794,J1794,FALSE)</f>
        <v>0</v>
      </c>
    </row>
    <row r="1795" spans="3:39" x14ac:dyDescent="0.3">
      <c r="C1795" s="1" t="s">
        <v>1405</v>
      </c>
      <c r="D1795" s="1" t="s">
        <v>1406</v>
      </c>
      <c r="E1795" s="1" t="s">
        <v>39</v>
      </c>
      <c r="F1795" s="1" t="s">
        <v>70</v>
      </c>
      <c r="G1795" s="1" t="s">
        <v>1394</v>
      </c>
      <c r="H1795" s="1" t="s">
        <v>220</v>
      </c>
      <c r="I1795" s="1" t="s">
        <v>363</v>
      </c>
      <c r="J1795" t="str">
        <f>TRIM(CONCATENATE(wiz[[#This Row],[SHIPPER..................]],wiz[[#This Row],[ZIP2..]],wiz[[#This Row],[ZIP3..]]))</f>
        <v>ASSA ABLOY | 3835833002</v>
      </c>
      <c r="K1795" s="1">
        <v>1</v>
      </c>
      <c r="L1795" s="1">
        <v>2.46</v>
      </c>
      <c r="M1795" s="1">
        <v>0.22</v>
      </c>
      <c r="N1795" s="1">
        <v>1032</v>
      </c>
      <c r="O1795" s="1">
        <v>1.95</v>
      </c>
      <c r="P1795" s="1">
        <v>24</v>
      </c>
      <c r="Q1795" s="1">
        <v>0.25</v>
      </c>
      <c r="R1795" s="1">
        <v>-71</v>
      </c>
      <c r="S1795" s="1">
        <v>-25</v>
      </c>
      <c r="T1795" s="1">
        <v>3</v>
      </c>
      <c r="U1795" s="1">
        <v>17</v>
      </c>
      <c r="V1795" s="1">
        <v>-5</v>
      </c>
      <c r="W1795" s="1">
        <v>38301</v>
      </c>
      <c r="X1795" s="1">
        <v>38358</v>
      </c>
      <c r="Y1795" s="1">
        <v>33002</v>
      </c>
      <c r="Z1795" s="1">
        <v>2.46</v>
      </c>
      <c r="AA1795" s="6">
        <f t="shared" ref="AA1795:AA1858" si="368">SUMIFS(K$3:K$2378,$C$3:$C$2378,$C1795)</f>
        <v>48</v>
      </c>
      <c r="AB1795" s="6">
        <f t="shared" ref="AB1795:AB1858" si="369">V1795*K1795</f>
        <v>-5</v>
      </c>
      <c r="AC1795" s="6">
        <f t="shared" ref="AC1795:AC1858" si="370">SUMIFS(AB$3:AB$2378,$C$3:$C$2378,$C1795)</f>
        <v>4027</v>
      </c>
      <c r="AD1795" s="6">
        <f t="shared" ref="AD1795:AD1858" si="371">AC1795/AA1795</f>
        <v>83.895833333333329</v>
      </c>
      <c r="AE1795" s="7">
        <f t="shared" ref="AE1795:AE1858" si="372">_xlfn.MINIFS($V$3:$V$2378,$C$3:$C$2378,C1795)</f>
        <v>-464</v>
      </c>
      <c r="AF1795" t="str">
        <f t="shared" ref="AF1795:AF1858" ca="1" si="373">CELL("address",INDEX($V$3:$V$2378,MATCH(_xlfn.MINIFS($V$3:$V$2378,$C$3:$C$2378,C1795),$V$3:$V$2378,0)))</f>
        <v>$V$871</v>
      </c>
      <c r="AG1795" t="str">
        <f t="shared" ref="AG1795:AG1858" ca="1" si="374">REPLACE(AF1795,2,1,"J")</f>
        <v>$J$871</v>
      </c>
      <c r="AH1795" t="str">
        <f t="shared" ref="AH1795:AH1858" ca="1" si="375">INDIRECT(AG1795)</f>
        <v>KPI LOGISTICS INC | 4942230057</v>
      </c>
      <c r="AI1795" t="str">
        <f t="shared" ca="1" si="364"/>
        <v>$K$871</v>
      </c>
      <c r="AJ1795" s="8">
        <f t="shared" si="365"/>
        <v>2.0833333333333332E-2</v>
      </c>
      <c r="AK1795" s="7">
        <f t="shared" si="366"/>
        <v>-159</v>
      </c>
      <c r="AL1795" s="7" t="str">
        <f t="shared" ref="AL1795:AL1858" ca="1" si="376">OFFSET(J$2,MATCH(AK1795,$V$3:$V$2378,0),)</f>
        <v>b: LOAD DELIVERED LOG| 7290160542</v>
      </c>
      <c r="AM1795" t="b">
        <f t="shared" si="367"/>
        <v>0</v>
      </c>
    </row>
    <row r="1796" spans="3:39" x14ac:dyDescent="0.3">
      <c r="C1796" s="1" t="s">
        <v>302</v>
      </c>
      <c r="D1796" s="1" t="s">
        <v>303</v>
      </c>
      <c r="E1796" s="1" t="s">
        <v>39</v>
      </c>
      <c r="F1796" s="1" t="s">
        <v>70</v>
      </c>
      <c r="G1796" s="1" t="s">
        <v>71</v>
      </c>
      <c r="H1796" s="1" t="s">
        <v>220</v>
      </c>
      <c r="I1796" s="1" t="s">
        <v>356</v>
      </c>
      <c r="J1796" t="str">
        <f>TRIM(CONCATENATE(wiz[[#This Row],[SHIPPER..................]],wiz[[#This Row],[ZIP2..]],wiz[[#This Row],[ZIP3..]]))</f>
        <v>KIRKLANDS TL ONLY | 3830133101</v>
      </c>
      <c r="K1796" s="1">
        <v>11</v>
      </c>
      <c r="L1796" s="1">
        <v>2.41</v>
      </c>
      <c r="M1796" s="1">
        <v>0.22</v>
      </c>
      <c r="N1796" s="1">
        <v>968</v>
      </c>
      <c r="O1796" s="1">
        <v>2.1800000000000002</v>
      </c>
      <c r="P1796" s="1">
        <v>73</v>
      </c>
      <c r="Q1796" s="1">
        <v>0.31</v>
      </c>
      <c r="R1796" s="1">
        <v>-33</v>
      </c>
      <c r="S1796" s="1">
        <v>-17</v>
      </c>
      <c r="T1796" s="1">
        <v>-72</v>
      </c>
      <c r="U1796" s="1">
        <v>-162</v>
      </c>
      <c r="V1796" s="1">
        <v>-251</v>
      </c>
      <c r="W1796" s="1">
        <v>38301</v>
      </c>
      <c r="X1796" s="1">
        <v>38301</v>
      </c>
      <c r="Y1796" s="1">
        <v>33101</v>
      </c>
      <c r="Z1796" s="1">
        <v>2.41</v>
      </c>
      <c r="AA1796" s="6">
        <f t="shared" si="368"/>
        <v>273</v>
      </c>
      <c r="AB1796" s="6">
        <f t="shared" si="369"/>
        <v>-2761</v>
      </c>
      <c r="AC1796" s="6">
        <f t="shared" si="370"/>
        <v>67</v>
      </c>
      <c r="AD1796" s="6">
        <f t="shared" si="371"/>
        <v>0.24542124542124541</v>
      </c>
      <c r="AE1796" s="7">
        <f t="shared" si="372"/>
        <v>-741</v>
      </c>
      <c r="AF1796" t="str">
        <f t="shared" ca="1" si="373"/>
        <v>$V$1985</v>
      </c>
      <c r="AG1796" t="str">
        <f t="shared" ca="1" si="374"/>
        <v>$J$1985</v>
      </c>
      <c r="AH1796" t="str">
        <f t="shared" ca="1" si="375"/>
        <v>KIRKLANDS TL ONLY | 3830178840</v>
      </c>
      <c r="AI1796" t="str">
        <f t="shared" ca="1" si="364"/>
        <v>$K$1985</v>
      </c>
      <c r="AJ1796" s="8">
        <f t="shared" si="365"/>
        <v>4.0293040293040296E-2</v>
      </c>
      <c r="AK1796" s="7">
        <f t="shared" si="366"/>
        <v>0</v>
      </c>
      <c r="AL1796" s="7" t="str">
        <f t="shared" ca="1" si="376"/>
        <v>KENCO LOGISTICS | 8532335661</v>
      </c>
      <c r="AM1796" t="b">
        <f t="shared" si="367"/>
        <v>0</v>
      </c>
    </row>
    <row r="1797" spans="3:39" x14ac:dyDescent="0.3">
      <c r="C1797" s="1" t="s">
        <v>302</v>
      </c>
      <c r="D1797" s="1" t="s">
        <v>303</v>
      </c>
      <c r="E1797" s="1" t="s">
        <v>39</v>
      </c>
      <c r="F1797" s="1" t="s">
        <v>70</v>
      </c>
      <c r="G1797" s="1" t="s">
        <v>71</v>
      </c>
      <c r="H1797" s="1" t="s">
        <v>220</v>
      </c>
      <c r="I1797" s="1" t="s">
        <v>1693</v>
      </c>
      <c r="J1797" t="str">
        <f>TRIM(CONCATENATE(wiz[[#This Row],[SHIPPER..................]],wiz[[#This Row],[ZIP2..]],wiz[[#This Row],[ZIP3..]]))</f>
        <v>KIRKLANDS TL ONLY | 3830134101</v>
      </c>
      <c r="K1797" s="1">
        <v>10</v>
      </c>
      <c r="L1797" s="1">
        <v>2.41</v>
      </c>
      <c r="M1797" s="1">
        <v>0.22</v>
      </c>
      <c r="N1797" s="1">
        <v>911</v>
      </c>
      <c r="O1797" s="1">
        <v>2.06</v>
      </c>
      <c r="P1797" s="1">
        <v>40</v>
      </c>
      <c r="Q1797" s="1">
        <v>0.28000000000000003</v>
      </c>
      <c r="R1797" s="1">
        <v>-119</v>
      </c>
      <c r="S1797" s="1">
        <v>-17</v>
      </c>
      <c r="T1797" s="1">
        <v>-58</v>
      </c>
      <c r="U1797" s="1">
        <v>-139</v>
      </c>
      <c r="V1797" s="1">
        <v>-214</v>
      </c>
      <c r="W1797" s="1">
        <v>38101</v>
      </c>
      <c r="X1797" s="1">
        <v>38301</v>
      </c>
      <c r="Y1797" s="1">
        <v>34101</v>
      </c>
      <c r="Z1797" s="1">
        <v>2.41</v>
      </c>
      <c r="AA1797" s="6">
        <f t="shared" si="368"/>
        <v>273</v>
      </c>
      <c r="AB1797" s="6">
        <f t="shared" si="369"/>
        <v>-2140</v>
      </c>
      <c r="AC1797" s="6">
        <f t="shared" si="370"/>
        <v>67</v>
      </c>
      <c r="AD1797" s="6">
        <f t="shared" si="371"/>
        <v>0.24542124542124541</v>
      </c>
      <c r="AE1797" s="7">
        <f t="shared" si="372"/>
        <v>-741</v>
      </c>
      <c r="AF1797" t="str">
        <f t="shared" ca="1" si="373"/>
        <v>$V$1985</v>
      </c>
      <c r="AG1797" t="str">
        <f t="shared" ca="1" si="374"/>
        <v>$J$1985</v>
      </c>
      <c r="AH1797" t="str">
        <f t="shared" ca="1" si="375"/>
        <v>KIRKLANDS TL ONLY | 3830178840</v>
      </c>
      <c r="AI1797" t="str">
        <f t="shared" ca="1" si="364"/>
        <v>$K$1985</v>
      </c>
      <c r="AJ1797" s="8">
        <f t="shared" si="365"/>
        <v>3.6630036630036632E-2</v>
      </c>
      <c r="AK1797" s="7">
        <f t="shared" si="366"/>
        <v>0</v>
      </c>
      <c r="AL1797" s="7" t="str">
        <f t="shared" ca="1" si="376"/>
        <v>KENCO LOGISTICS | 8532335661</v>
      </c>
      <c r="AM1797" t="b">
        <f t="shared" si="367"/>
        <v>0</v>
      </c>
    </row>
    <row r="1798" spans="3:39" x14ac:dyDescent="0.3">
      <c r="C1798" s="1" t="s">
        <v>1405</v>
      </c>
      <c r="D1798" s="1" t="s">
        <v>1406</v>
      </c>
      <c r="E1798" s="1" t="s">
        <v>39</v>
      </c>
      <c r="F1798" s="1" t="s">
        <v>70</v>
      </c>
      <c r="G1798" s="1" t="s">
        <v>1394</v>
      </c>
      <c r="H1798" s="1" t="s">
        <v>220</v>
      </c>
      <c r="I1798" s="1" t="s">
        <v>364</v>
      </c>
      <c r="J1798" t="str">
        <f>TRIM(CONCATENATE(wiz[[#This Row],[SHIPPER..................]],wiz[[#This Row],[ZIP2..]],wiz[[#This Row],[ZIP3..]]))</f>
        <v>ASSA ABLOY | 3835832801</v>
      </c>
      <c r="K1798" s="1">
        <v>4</v>
      </c>
      <c r="L1798" s="1">
        <v>2.46</v>
      </c>
      <c r="M1798" s="1">
        <v>0.21</v>
      </c>
      <c r="N1798" s="1">
        <v>846</v>
      </c>
      <c r="O1798" s="1">
        <v>1.79</v>
      </c>
      <c r="P1798" s="1">
        <v>21</v>
      </c>
      <c r="Q1798" s="1">
        <v>0.25</v>
      </c>
      <c r="R1798" s="1">
        <v>-44</v>
      </c>
      <c r="S1798" s="1">
        <v>-25</v>
      </c>
      <c r="T1798" s="1">
        <v>-7</v>
      </c>
      <c r="U1798" s="1">
        <v>-127</v>
      </c>
      <c r="V1798" s="1">
        <v>-159</v>
      </c>
      <c r="W1798" s="1">
        <v>38343</v>
      </c>
      <c r="X1798" s="1">
        <v>38358</v>
      </c>
      <c r="Y1798" s="1">
        <v>32801</v>
      </c>
      <c r="Z1798" s="1">
        <v>2.4500000000000002</v>
      </c>
      <c r="AA1798" s="6">
        <f t="shared" si="368"/>
        <v>48</v>
      </c>
      <c r="AB1798" s="6">
        <f t="shared" si="369"/>
        <v>-636</v>
      </c>
      <c r="AC1798" s="6">
        <f t="shared" si="370"/>
        <v>4027</v>
      </c>
      <c r="AD1798" s="6">
        <f t="shared" si="371"/>
        <v>83.895833333333329</v>
      </c>
      <c r="AE1798" s="7">
        <f t="shared" si="372"/>
        <v>-464</v>
      </c>
      <c r="AF1798" t="str">
        <f t="shared" ca="1" si="373"/>
        <v>$V$871</v>
      </c>
      <c r="AG1798" t="str">
        <f t="shared" ca="1" si="374"/>
        <v>$J$871</v>
      </c>
      <c r="AH1798" t="str">
        <f t="shared" ca="1" si="375"/>
        <v>KPI LOGISTICS INC | 4942230057</v>
      </c>
      <c r="AI1798" t="str">
        <f t="shared" ca="1" si="364"/>
        <v>$K$871</v>
      </c>
      <c r="AJ1798" s="8">
        <f t="shared" si="365"/>
        <v>8.3333333333333329E-2</v>
      </c>
      <c r="AK1798" s="7">
        <f t="shared" si="366"/>
        <v>-159</v>
      </c>
      <c r="AL1798" s="7" t="str">
        <f t="shared" ca="1" si="376"/>
        <v>b: LOAD DELIVERED LOG| 7290160542</v>
      </c>
      <c r="AM1798" t="str">
        <f t="shared" si="367"/>
        <v>ASSA ABLOY | 3835832801</v>
      </c>
    </row>
    <row r="1799" spans="3:39" x14ac:dyDescent="0.3">
      <c r="C1799" s="1" t="s">
        <v>302</v>
      </c>
      <c r="D1799" s="1" t="s">
        <v>303</v>
      </c>
      <c r="E1799" s="1" t="s">
        <v>39</v>
      </c>
      <c r="F1799" s="1" t="s">
        <v>70</v>
      </c>
      <c r="G1799" s="1" t="s">
        <v>71</v>
      </c>
      <c r="H1799" s="1" t="s">
        <v>220</v>
      </c>
      <c r="I1799" s="1" t="s">
        <v>1694</v>
      </c>
      <c r="J1799" t="str">
        <f>TRIM(CONCATENATE(wiz[[#This Row],[SHIPPER..................]],wiz[[#This Row],[ZIP2..]],wiz[[#This Row],[ZIP3..]]))</f>
        <v>KIRKLANDS TL ONLY | 3830132951</v>
      </c>
      <c r="K1799" s="1">
        <v>11</v>
      </c>
      <c r="L1799" s="1">
        <v>2.42</v>
      </c>
      <c r="M1799" s="1">
        <v>0.22</v>
      </c>
      <c r="N1799" s="1">
        <v>813</v>
      </c>
      <c r="O1799" s="1">
        <v>1.96</v>
      </c>
      <c r="P1799" s="1">
        <v>59</v>
      </c>
      <c r="Q1799" s="1">
        <v>0.28999999999999998</v>
      </c>
      <c r="R1799" s="1">
        <v>-94</v>
      </c>
      <c r="S1799" s="1">
        <v>-17</v>
      </c>
      <c r="T1799" s="1">
        <v>-47</v>
      </c>
      <c r="U1799" s="1">
        <v>-162</v>
      </c>
      <c r="V1799" s="1">
        <v>-226</v>
      </c>
      <c r="W1799" s="1">
        <v>38101</v>
      </c>
      <c r="X1799" s="1">
        <v>38301</v>
      </c>
      <c r="Y1799" s="1">
        <v>32951</v>
      </c>
      <c r="Z1799" s="1">
        <v>2.42</v>
      </c>
      <c r="AA1799" s="6">
        <f t="shared" si="368"/>
        <v>273</v>
      </c>
      <c r="AB1799" s="6">
        <f t="shared" si="369"/>
        <v>-2486</v>
      </c>
      <c r="AC1799" s="6">
        <f t="shared" si="370"/>
        <v>67</v>
      </c>
      <c r="AD1799" s="6">
        <f t="shared" si="371"/>
        <v>0.24542124542124541</v>
      </c>
      <c r="AE1799" s="7">
        <f t="shared" si="372"/>
        <v>-741</v>
      </c>
      <c r="AF1799" t="str">
        <f t="shared" ca="1" si="373"/>
        <v>$V$1985</v>
      </c>
      <c r="AG1799" t="str">
        <f t="shared" ca="1" si="374"/>
        <v>$J$1985</v>
      </c>
      <c r="AH1799" t="str">
        <f t="shared" ca="1" si="375"/>
        <v>KIRKLANDS TL ONLY | 3830178840</v>
      </c>
      <c r="AI1799" t="str">
        <f t="shared" ca="1" si="364"/>
        <v>$K$1985</v>
      </c>
      <c r="AJ1799" s="8">
        <f t="shared" si="365"/>
        <v>4.0293040293040296E-2</v>
      </c>
      <c r="AK1799" s="7">
        <f t="shared" si="366"/>
        <v>0</v>
      </c>
      <c r="AL1799" s="7" t="str">
        <f t="shared" ca="1" si="376"/>
        <v>KENCO LOGISTICS | 8532335661</v>
      </c>
      <c r="AM1799" t="b">
        <f t="shared" si="367"/>
        <v>0</v>
      </c>
    </row>
    <row r="1800" spans="3:39" x14ac:dyDescent="0.3">
      <c r="C1800" s="1" t="s">
        <v>302</v>
      </c>
      <c r="D1800" s="1" t="s">
        <v>303</v>
      </c>
      <c r="E1800" s="1" t="s">
        <v>39</v>
      </c>
      <c r="F1800" s="1" t="s">
        <v>70</v>
      </c>
      <c r="G1800" s="1" t="s">
        <v>71</v>
      </c>
      <c r="H1800" s="1" t="s">
        <v>220</v>
      </c>
      <c r="I1800" s="1" t="s">
        <v>364</v>
      </c>
      <c r="J1800" t="str">
        <f>TRIM(CONCATENATE(wiz[[#This Row],[SHIPPER..................]],wiz[[#This Row],[ZIP2..]],wiz[[#This Row],[ZIP3..]]))</f>
        <v>KIRKLANDS TL ONLY | 3830132801</v>
      </c>
      <c r="K1800" s="1">
        <v>2</v>
      </c>
      <c r="L1800" s="1">
        <v>2.4</v>
      </c>
      <c r="M1800" s="1">
        <v>0.22</v>
      </c>
      <c r="N1800" s="1">
        <v>736</v>
      </c>
      <c r="O1800" s="1">
        <v>1.84</v>
      </c>
      <c r="P1800" s="1">
        <v>63</v>
      </c>
      <c r="Q1800" s="1">
        <v>0.3</v>
      </c>
      <c r="R1800" s="1">
        <v>-27</v>
      </c>
      <c r="S1800" s="1">
        <v>-17</v>
      </c>
      <c r="T1800" s="1">
        <v>-55</v>
      </c>
      <c r="U1800" s="1">
        <v>-348</v>
      </c>
      <c r="V1800" s="1">
        <v>-420</v>
      </c>
      <c r="W1800" s="1">
        <v>38225</v>
      </c>
      <c r="X1800" s="1">
        <v>38301</v>
      </c>
      <c r="Y1800" s="1">
        <v>32801</v>
      </c>
      <c r="Z1800" s="1">
        <v>2.4</v>
      </c>
      <c r="AA1800" s="6">
        <f t="shared" si="368"/>
        <v>273</v>
      </c>
      <c r="AB1800" s="6">
        <f t="shared" si="369"/>
        <v>-840</v>
      </c>
      <c r="AC1800" s="6">
        <f t="shared" si="370"/>
        <v>67</v>
      </c>
      <c r="AD1800" s="6">
        <f t="shared" si="371"/>
        <v>0.24542124542124541</v>
      </c>
      <c r="AE1800" s="7">
        <f t="shared" si="372"/>
        <v>-741</v>
      </c>
      <c r="AF1800" t="str">
        <f t="shared" ca="1" si="373"/>
        <v>$V$1985</v>
      </c>
      <c r="AG1800" t="str">
        <f t="shared" ca="1" si="374"/>
        <v>$J$1985</v>
      </c>
      <c r="AH1800" t="str">
        <f t="shared" ca="1" si="375"/>
        <v>KIRKLANDS TL ONLY | 3830178840</v>
      </c>
      <c r="AI1800" t="str">
        <f t="shared" ca="1" si="364"/>
        <v>$K$1985</v>
      </c>
      <c r="AJ1800" s="8">
        <f t="shared" si="365"/>
        <v>7.326007326007326E-3</v>
      </c>
      <c r="AK1800" s="7">
        <f t="shared" si="366"/>
        <v>0</v>
      </c>
      <c r="AL1800" s="7" t="str">
        <f t="shared" ca="1" si="376"/>
        <v>KENCO LOGISTICS | 8532335661</v>
      </c>
      <c r="AM1800" t="b">
        <f t="shared" si="367"/>
        <v>0</v>
      </c>
    </row>
    <row r="1801" spans="3:39" x14ac:dyDescent="0.3">
      <c r="C1801" s="1" t="s">
        <v>302</v>
      </c>
      <c r="D1801" s="1" t="s">
        <v>303</v>
      </c>
      <c r="E1801" s="1" t="s">
        <v>39</v>
      </c>
      <c r="F1801" s="1" t="s">
        <v>70</v>
      </c>
      <c r="G1801" s="1" t="s">
        <v>71</v>
      </c>
      <c r="H1801" s="1" t="s">
        <v>220</v>
      </c>
      <c r="I1801" s="1" t="s">
        <v>342</v>
      </c>
      <c r="J1801" t="str">
        <f>TRIM(CONCATENATE(wiz[[#This Row],[SHIPPER..................]],wiz[[#This Row],[ZIP2..]],wiz[[#This Row],[ZIP3..]]))</f>
        <v>KIRKLANDS TL ONLY | 3830132771</v>
      </c>
      <c r="K1801" s="1">
        <v>10</v>
      </c>
      <c r="L1801" s="1">
        <v>2.4</v>
      </c>
      <c r="M1801" s="1">
        <v>0.22</v>
      </c>
      <c r="N1801" s="1">
        <v>772</v>
      </c>
      <c r="O1801" s="1">
        <v>1.95</v>
      </c>
      <c r="P1801" s="1">
        <v>73</v>
      </c>
      <c r="Q1801" s="1">
        <v>0.32</v>
      </c>
      <c r="R1801" s="1">
        <v>-107</v>
      </c>
      <c r="S1801" s="1">
        <v>-17</v>
      </c>
      <c r="T1801" s="1">
        <v>-35</v>
      </c>
      <c r="U1801" s="1">
        <v>-220</v>
      </c>
      <c r="V1801" s="1">
        <v>-272</v>
      </c>
      <c r="W1801" s="1">
        <v>61832</v>
      </c>
      <c r="X1801" s="1">
        <v>38301</v>
      </c>
      <c r="Y1801" s="1">
        <v>32771</v>
      </c>
      <c r="Z1801" s="1">
        <v>2.4</v>
      </c>
      <c r="AA1801" s="6">
        <f t="shared" si="368"/>
        <v>273</v>
      </c>
      <c r="AB1801" s="6">
        <f t="shared" si="369"/>
        <v>-2720</v>
      </c>
      <c r="AC1801" s="6">
        <f t="shared" si="370"/>
        <v>67</v>
      </c>
      <c r="AD1801" s="6">
        <f t="shared" si="371"/>
        <v>0.24542124542124541</v>
      </c>
      <c r="AE1801" s="7">
        <f t="shared" si="372"/>
        <v>-741</v>
      </c>
      <c r="AF1801" t="str">
        <f t="shared" ca="1" si="373"/>
        <v>$V$1985</v>
      </c>
      <c r="AG1801" t="str">
        <f t="shared" ca="1" si="374"/>
        <v>$J$1985</v>
      </c>
      <c r="AH1801" t="str">
        <f t="shared" ca="1" si="375"/>
        <v>KIRKLANDS TL ONLY | 3830178840</v>
      </c>
      <c r="AI1801" t="str">
        <f t="shared" ca="1" si="364"/>
        <v>$K$1985</v>
      </c>
      <c r="AJ1801" s="8">
        <f t="shared" si="365"/>
        <v>3.6630036630036632E-2</v>
      </c>
      <c r="AK1801" s="7">
        <f t="shared" si="366"/>
        <v>0</v>
      </c>
      <c r="AL1801" s="7" t="str">
        <f t="shared" ca="1" si="376"/>
        <v>KENCO LOGISTICS | 8532335661</v>
      </c>
      <c r="AM1801" t="b">
        <f t="shared" si="367"/>
        <v>0</v>
      </c>
    </row>
    <row r="1802" spans="3:39" x14ac:dyDescent="0.3">
      <c r="C1802" s="1" t="s">
        <v>302</v>
      </c>
      <c r="D1802" s="1" t="s">
        <v>303</v>
      </c>
      <c r="E1802" s="1" t="s">
        <v>39</v>
      </c>
      <c r="F1802" s="1" t="s">
        <v>70</v>
      </c>
      <c r="G1802" s="1" t="s">
        <v>71</v>
      </c>
      <c r="H1802" s="1" t="s">
        <v>220</v>
      </c>
      <c r="I1802" s="1" t="s">
        <v>380</v>
      </c>
      <c r="J1802" t="str">
        <f>TRIM(CONCATENATE(wiz[[#This Row],[SHIPPER..................]],wiz[[#This Row],[ZIP2..]],wiz[[#This Row],[ZIP3..]]))</f>
        <v>KIRKLANDS TL ONLY | 3830132401</v>
      </c>
      <c r="K1802" s="1">
        <v>1</v>
      </c>
      <c r="L1802" s="1">
        <v>2.5499999999999998</v>
      </c>
      <c r="M1802" s="1">
        <v>0.23</v>
      </c>
      <c r="N1802" s="1">
        <v>532</v>
      </c>
      <c r="O1802" s="1">
        <v>1</v>
      </c>
      <c r="P1802" s="1">
        <v>129</v>
      </c>
      <c r="Q1802" s="1">
        <v>0.35</v>
      </c>
      <c r="R1802" s="1">
        <v>-81</v>
      </c>
      <c r="S1802" s="1">
        <v>-17</v>
      </c>
      <c r="T1802" s="1">
        <v>10</v>
      </c>
      <c r="U1802" s="1">
        <v>-167</v>
      </c>
      <c r="V1802" s="1">
        <v>-174</v>
      </c>
      <c r="W1802" s="1">
        <v>37201</v>
      </c>
      <c r="X1802" s="1">
        <v>38301</v>
      </c>
      <c r="Y1802" s="1">
        <v>32401</v>
      </c>
      <c r="Z1802" s="1">
        <v>2.56</v>
      </c>
      <c r="AA1802" s="6">
        <f t="shared" si="368"/>
        <v>273</v>
      </c>
      <c r="AB1802" s="6">
        <f t="shared" si="369"/>
        <v>-174</v>
      </c>
      <c r="AC1802" s="6">
        <f t="shared" si="370"/>
        <v>67</v>
      </c>
      <c r="AD1802" s="6">
        <f t="shared" si="371"/>
        <v>0.24542124542124541</v>
      </c>
      <c r="AE1802" s="7">
        <f t="shared" si="372"/>
        <v>-741</v>
      </c>
      <c r="AF1802" t="str">
        <f t="shared" ca="1" si="373"/>
        <v>$V$1985</v>
      </c>
      <c r="AG1802" t="str">
        <f t="shared" ca="1" si="374"/>
        <v>$J$1985</v>
      </c>
      <c r="AH1802" t="str">
        <f t="shared" ca="1" si="375"/>
        <v>KIRKLANDS TL ONLY | 3830178840</v>
      </c>
      <c r="AI1802" t="str">
        <f t="shared" ca="1" si="364"/>
        <v>$K$1985</v>
      </c>
      <c r="AJ1802" s="8">
        <f t="shared" si="365"/>
        <v>3.663003663003663E-3</v>
      </c>
      <c r="AK1802" s="7">
        <f t="shared" si="366"/>
        <v>0</v>
      </c>
      <c r="AL1802" s="7" t="str">
        <f t="shared" ca="1" si="376"/>
        <v>KENCO LOGISTICS | 8532335661</v>
      </c>
      <c r="AM1802" t="b">
        <f t="shared" si="367"/>
        <v>0</v>
      </c>
    </row>
    <row r="1803" spans="3:39" x14ac:dyDescent="0.3">
      <c r="C1803" s="1" t="s">
        <v>1405</v>
      </c>
      <c r="D1803" s="1" t="s">
        <v>1406</v>
      </c>
      <c r="E1803" s="1" t="s">
        <v>39</v>
      </c>
      <c r="F1803" s="1" t="s">
        <v>70</v>
      </c>
      <c r="G1803" s="1" t="s">
        <v>1394</v>
      </c>
      <c r="H1803" s="1" t="s">
        <v>220</v>
      </c>
      <c r="I1803" s="1" t="s">
        <v>367</v>
      </c>
      <c r="J1803" t="str">
        <f>TRIM(CONCATENATE(wiz[[#This Row],[SHIPPER..................]],wiz[[#This Row],[ZIP2..]],wiz[[#This Row],[ZIP3..]]))</f>
        <v>ASSA ABLOY | 3835833601</v>
      </c>
      <c r="K1803" s="1">
        <v>1</v>
      </c>
      <c r="L1803" s="1">
        <v>2.4500000000000002</v>
      </c>
      <c r="M1803" s="1">
        <v>0.2</v>
      </c>
      <c r="N1803" s="1">
        <v>833</v>
      </c>
      <c r="O1803" s="1">
        <v>1.77</v>
      </c>
      <c r="P1803" s="1">
        <v>24</v>
      </c>
      <c r="Q1803" s="1">
        <v>0.25</v>
      </c>
      <c r="R1803" s="1">
        <v>8</v>
      </c>
      <c r="S1803" s="1">
        <v>-25</v>
      </c>
      <c r="T1803" s="1">
        <v>-2</v>
      </c>
      <c r="U1803" s="1">
        <v>-159</v>
      </c>
      <c r="V1803" s="1">
        <v>-186</v>
      </c>
      <c r="W1803" s="1">
        <v>38301</v>
      </c>
      <c r="X1803" s="1">
        <v>38358</v>
      </c>
      <c r="Y1803" s="1">
        <v>33601</v>
      </c>
      <c r="Z1803" s="1">
        <v>2.4300000000000002</v>
      </c>
      <c r="AA1803" s="6">
        <f t="shared" si="368"/>
        <v>48</v>
      </c>
      <c r="AB1803" s="6">
        <f t="shared" si="369"/>
        <v>-186</v>
      </c>
      <c r="AC1803" s="6">
        <f t="shared" si="370"/>
        <v>4027</v>
      </c>
      <c r="AD1803" s="6">
        <f t="shared" si="371"/>
        <v>83.895833333333329</v>
      </c>
      <c r="AE1803" s="7">
        <f t="shared" si="372"/>
        <v>-464</v>
      </c>
      <c r="AF1803" t="str">
        <f t="shared" ca="1" si="373"/>
        <v>$V$871</v>
      </c>
      <c r="AG1803" t="str">
        <f t="shared" ca="1" si="374"/>
        <v>$J$871</v>
      </c>
      <c r="AH1803" t="str">
        <f t="shared" ca="1" si="375"/>
        <v>KPI LOGISTICS INC | 4942230057</v>
      </c>
      <c r="AI1803" t="str">
        <f t="shared" ca="1" si="364"/>
        <v>$K$871</v>
      </c>
      <c r="AJ1803" s="8">
        <f t="shared" si="365"/>
        <v>2.0833333333333332E-2</v>
      </c>
      <c r="AK1803" s="7">
        <f t="shared" si="366"/>
        <v>-159</v>
      </c>
      <c r="AL1803" s="7" t="str">
        <f t="shared" ca="1" si="376"/>
        <v>b: LOAD DELIVERED LOG| 7290160542</v>
      </c>
      <c r="AM1803" t="b">
        <f t="shared" si="367"/>
        <v>0</v>
      </c>
    </row>
    <row r="1804" spans="3:39" x14ac:dyDescent="0.3">
      <c r="C1804" s="1" t="s">
        <v>302</v>
      </c>
      <c r="D1804" s="1" t="s">
        <v>303</v>
      </c>
      <c r="E1804" s="1" t="s">
        <v>39</v>
      </c>
      <c r="F1804" s="1" t="s">
        <v>70</v>
      </c>
      <c r="G1804" s="1" t="s">
        <v>71</v>
      </c>
      <c r="H1804" s="1" t="s">
        <v>220</v>
      </c>
      <c r="I1804" s="1" t="s">
        <v>1695</v>
      </c>
      <c r="J1804" t="str">
        <f>TRIM(CONCATENATE(wiz[[#This Row],[SHIPPER..................]],wiz[[#This Row],[ZIP2..]],wiz[[#This Row],[ZIP3..]]))</f>
        <v>KIRKLANDS TL ONLY | 3830134208</v>
      </c>
      <c r="K1804" s="1">
        <v>1</v>
      </c>
      <c r="L1804" s="1">
        <v>2.4500000000000002</v>
      </c>
      <c r="M1804" s="1">
        <v>0.22</v>
      </c>
      <c r="N1804" s="1">
        <v>785</v>
      </c>
      <c r="O1804" s="1">
        <v>1</v>
      </c>
      <c r="P1804" s="1">
        <v>83</v>
      </c>
      <c r="Q1804" s="1">
        <v>0.3</v>
      </c>
      <c r="R1804" s="1">
        <v>-8</v>
      </c>
      <c r="S1804" s="1">
        <v>-17</v>
      </c>
      <c r="T1804" s="1">
        <v>190</v>
      </c>
      <c r="U1804" s="1">
        <v>-210</v>
      </c>
      <c r="V1804" s="1">
        <v>-37</v>
      </c>
      <c r="W1804" s="1">
        <v>38101</v>
      </c>
      <c r="X1804" s="1">
        <v>38301</v>
      </c>
      <c r="Y1804" s="1">
        <v>34208</v>
      </c>
      <c r="Z1804" s="1">
        <v>2.4500000000000002</v>
      </c>
      <c r="AA1804" s="6">
        <f t="shared" si="368"/>
        <v>273</v>
      </c>
      <c r="AB1804" s="6">
        <f t="shared" si="369"/>
        <v>-37</v>
      </c>
      <c r="AC1804" s="6">
        <f t="shared" si="370"/>
        <v>67</v>
      </c>
      <c r="AD1804" s="6">
        <f t="shared" si="371"/>
        <v>0.24542124542124541</v>
      </c>
      <c r="AE1804" s="7">
        <f t="shared" si="372"/>
        <v>-741</v>
      </c>
      <c r="AF1804" t="str">
        <f t="shared" ca="1" si="373"/>
        <v>$V$1985</v>
      </c>
      <c r="AG1804" t="str">
        <f t="shared" ca="1" si="374"/>
        <v>$J$1985</v>
      </c>
      <c r="AH1804" t="str">
        <f t="shared" ca="1" si="375"/>
        <v>KIRKLANDS TL ONLY | 3830178840</v>
      </c>
      <c r="AI1804" t="str">
        <f t="shared" ca="1" si="364"/>
        <v>$K$1985</v>
      </c>
      <c r="AJ1804" s="8">
        <f t="shared" si="365"/>
        <v>3.663003663003663E-3</v>
      </c>
      <c r="AK1804" s="7">
        <f t="shared" si="366"/>
        <v>0</v>
      </c>
      <c r="AL1804" s="7" t="str">
        <f t="shared" ca="1" si="376"/>
        <v>KENCO LOGISTICS | 8532335661</v>
      </c>
      <c r="AM1804" t="b">
        <f t="shared" si="367"/>
        <v>0</v>
      </c>
    </row>
    <row r="1805" spans="3:39" x14ac:dyDescent="0.3">
      <c r="C1805" s="1" t="s">
        <v>302</v>
      </c>
      <c r="D1805" s="1" t="s">
        <v>303</v>
      </c>
      <c r="E1805" s="1" t="s">
        <v>39</v>
      </c>
      <c r="F1805" s="1" t="s">
        <v>70</v>
      </c>
      <c r="G1805" s="1" t="s">
        <v>71</v>
      </c>
      <c r="H1805" s="1" t="s">
        <v>220</v>
      </c>
      <c r="I1805" s="1" t="s">
        <v>1167</v>
      </c>
      <c r="J1805" t="str">
        <f>TRIM(CONCATENATE(wiz[[#This Row],[SHIPPER..................]],wiz[[#This Row],[ZIP2..]],wiz[[#This Row],[ZIP3..]]))</f>
        <v>KIRKLANDS TL ONLY | 3830134601</v>
      </c>
      <c r="K1805" s="1">
        <v>8</v>
      </c>
      <c r="L1805" s="1">
        <v>2.4500000000000002</v>
      </c>
      <c r="M1805" s="1">
        <v>0.22</v>
      </c>
      <c r="N1805" s="1">
        <v>745</v>
      </c>
      <c r="O1805" s="1">
        <v>2.3199999999999998</v>
      </c>
      <c r="P1805" s="1">
        <v>93</v>
      </c>
      <c r="Q1805" s="1">
        <v>0.33</v>
      </c>
      <c r="R1805" s="1">
        <v>-71</v>
      </c>
      <c r="S1805" s="1">
        <v>-17</v>
      </c>
      <c r="T1805" s="1">
        <v>-168</v>
      </c>
      <c r="U1805" s="1">
        <v>-234</v>
      </c>
      <c r="V1805" s="1">
        <v>-419</v>
      </c>
      <c r="W1805" s="1">
        <v>38301</v>
      </c>
      <c r="X1805" s="1">
        <v>38301</v>
      </c>
      <c r="Y1805" s="1">
        <v>34601</v>
      </c>
      <c r="Z1805" s="1">
        <v>2.4500000000000002</v>
      </c>
      <c r="AA1805" s="6">
        <f t="shared" si="368"/>
        <v>273</v>
      </c>
      <c r="AB1805" s="6">
        <f t="shared" si="369"/>
        <v>-3352</v>
      </c>
      <c r="AC1805" s="6">
        <f t="shared" si="370"/>
        <v>67</v>
      </c>
      <c r="AD1805" s="6">
        <f t="shared" si="371"/>
        <v>0.24542124542124541</v>
      </c>
      <c r="AE1805" s="7">
        <f t="shared" si="372"/>
        <v>-741</v>
      </c>
      <c r="AF1805" t="str">
        <f t="shared" ca="1" si="373"/>
        <v>$V$1985</v>
      </c>
      <c r="AG1805" t="str">
        <f t="shared" ca="1" si="374"/>
        <v>$J$1985</v>
      </c>
      <c r="AH1805" t="str">
        <f t="shared" ca="1" si="375"/>
        <v>KIRKLANDS TL ONLY | 3830178840</v>
      </c>
      <c r="AI1805" t="str">
        <f t="shared" ca="1" si="364"/>
        <v>$K$1985</v>
      </c>
      <c r="AJ1805" s="8">
        <f t="shared" si="365"/>
        <v>2.9304029304029304E-2</v>
      </c>
      <c r="AK1805" s="7">
        <f t="shared" si="366"/>
        <v>0</v>
      </c>
      <c r="AL1805" s="7" t="str">
        <f t="shared" ca="1" si="376"/>
        <v>KENCO LOGISTICS | 8532335661</v>
      </c>
      <c r="AM1805" t="b">
        <f t="shared" si="367"/>
        <v>0</v>
      </c>
    </row>
    <row r="1806" spans="3:39" x14ac:dyDescent="0.3">
      <c r="C1806" s="1" t="s">
        <v>302</v>
      </c>
      <c r="D1806" s="1" t="s">
        <v>303</v>
      </c>
      <c r="E1806" s="1" t="s">
        <v>39</v>
      </c>
      <c r="F1806" s="1" t="s">
        <v>70</v>
      </c>
      <c r="G1806" s="1" t="s">
        <v>71</v>
      </c>
      <c r="H1806" s="1" t="s">
        <v>220</v>
      </c>
      <c r="I1806" s="1" t="s">
        <v>1696</v>
      </c>
      <c r="J1806" t="str">
        <f>TRIM(CONCATENATE(wiz[[#This Row],[SHIPPER..................]],wiz[[#This Row],[ZIP2..]],wiz[[#This Row],[ZIP3..]]))</f>
        <v>KIRKLANDS TL ONLY | 3830133772</v>
      </c>
      <c r="K1806" s="1">
        <v>10</v>
      </c>
      <c r="L1806" s="1">
        <v>2.41</v>
      </c>
      <c r="M1806" s="1">
        <v>0.22</v>
      </c>
      <c r="N1806" s="1">
        <v>796</v>
      </c>
      <c r="O1806" s="1">
        <v>2.09</v>
      </c>
      <c r="P1806" s="1">
        <v>45</v>
      </c>
      <c r="Q1806" s="1">
        <v>0.28999999999999998</v>
      </c>
      <c r="R1806" s="1">
        <v>-101</v>
      </c>
      <c r="S1806" s="1">
        <v>-17</v>
      </c>
      <c r="T1806" s="1">
        <v>-69</v>
      </c>
      <c r="U1806" s="1">
        <v>-155</v>
      </c>
      <c r="V1806" s="1">
        <v>-241</v>
      </c>
      <c r="W1806" s="1">
        <v>37127</v>
      </c>
      <c r="X1806" s="1">
        <v>38301</v>
      </c>
      <c r="Y1806" s="1">
        <v>33772</v>
      </c>
      <c r="Z1806" s="1">
        <v>2.41</v>
      </c>
      <c r="AA1806" s="6">
        <f t="shared" si="368"/>
        <v>273</v>
      </c>
      <c r="AB1806" s="6">
        <f t="shared" si="369"/>
        <v>-2410</v>
      </c>
      <c r="AC1806" s="6">
        <f t="shared" si="370"/>
        <v>67</v>
      </c>
      <c r="AD1806" s="6">
        <f t="shared" si="371"/>
        <v>0.24542124542124541</v>
      </c>
      <c r="AE1806" s="7">
        <f t="shared" si="372"/>
        <v>-741</v>
      </c>
      <c r="AF1806" t="str">
        <f t="shared" ca="1" si="373"/>
        <v>$V$1985</v>
      </c>
      <c r="AG1806" t="str">
        <f t="shared" ca="1" si="374"/>
        <v>$J$1985</v>
      </c>
      <c r="AH1806" t="str">
        <f t="shared" ca="1" si="375"/>
        <v>KIRKLANDS TL ONLY | 3830178840</v>
      </c>
      <c r="AI1806" t="str">
        <f t="shared" ca="1" si="364"/>
        <v>$K$1985</v>
      </c>
      <c r="AJ1806" s="8">
        <f t="shared" si="365"/>
        <v>3.6630036630036632E-2</v>
      </c>
      <c r="AK1806" s="7">
        <f t="shared" si="366"/>
        <v>0</v>
      </c>
      <c r="AL1806" s="7" t="str">
        <f t="shared" ca="1" si="376"/>
        <v>KENCO LOGISTICS | 8532335661</v>
      </c>
      <c r="AM1806" t="b">
        <f t="shared" si="367"/>
        <v>0</v>
      </c>
    </row>
    <row r="1807" spans="3:39" x14ac:dyDescent="0.3">
      <c r="C1807" s="1" t="s">
        <v>302</v>
      </c>
      <c r="D1807" s="1" t="s">
        <v>303</v>
      </c>
      <c r="E1807" s="1" t="s">
        <v>39</v>
      </c>
      <c r="F1807" s="1" t="s">
        <v>70</v>
      </c>
      <c r="G1807" s="1" t="s">
        <v>71</v>
      </c>
      <c r="H1807" s="1" t="s">
        <v>220</v>
      </c>
      <c r="I1807" s="1" t="s">
        <v>1697</v>
      </c>
      <c r="J1807" t="str">
        <f>TRIM(CONCATENATE(wiz[[#This Row],[SHIPPER..................]],wiz[[#This Row],[ZIP2..]],wiz[[#This Row],[ZIP3..]]))</f>
        <v>KIRKLANDS TL ONLY | 3830133576</v>
      </c>
      <c r="K1807" s="1">
        <v>8</v>
      </c>
      <c r="L1807" s="1">
        <v>2.4500000000000002</v>
      </c>
      <c r="M1807" s="1">
        <v>0.22</v>
      </c>
      <c r="N1807" s="1">
        <v>802</v>
      </c>
      <c r="O1807" s="1">
        <v>1.79</v>
      </c>
      <c r="P1807" s="1">
        <v>62</v>
      </c>
      <c r="Q1807" s="1">
        <v>0.28999999999999998</v>
      </c>
      <c r="R1807" s="1">
        <v>-77</v>
      </c>
      <c r="S1807" s="1">
        <v>-17</v>
      </c>
      <c r="T1807" s="1">
        <v>-7</v>
      </c>
      <c r="U1807" s="1">
        <v>-118</v>
      </c>
      <c r="V1807" s="1">
        <v>-142</v>
      </c>
      <c r="W1807" s="1">
        <v>38101</v>
      </c>
      <c r="X1807" s="1">
        <v>38301</v>
      </c>
      <c r="Y1807" s="1">
        <v>33576</v>
      </c>
      <c r="Z1807" s="1">
        <v>2.4500000000000002</v>
      </c>
      <c r="AA1807" s="6">
        <f t="shared" si="368"/>
        <v>273</v>
      </c>
      <c r="AB1807" s="6">
        <f t="shared" si="369"/>
        <v>-1136</v>
      </c>
      <c r="AC1807" s="6">
        <f t="shared" si="370"/>
        <v>67</v>
      </c>
      <c r="AD1807" s="6">
        <f t="shared" si="371"/>
        <v>0.24542124542124541</v>
      </c>
      <c r="AE1807" s="7">
        <f t="shared" si="372"/>
        <v>-741</v>
      </c>
      <c r="AF1807" t="str">
        <f t="shared" ca="1" si="373"/>
        <v>$V$1985</v>
      </c>
      <c r="AG1807" t="str">
        <f t="shared" ca="1" si="374"/>
        <v>$J$1985</v>
      </c>
      <c r="AH1807" t="str">
        <f t="shared" ca="1" si="375"/>
        <v>KIRKLANDS TL ONLY | 3830178840</v>
      </c>
      <c r="AI1807" t="str">
        <f t="shared" ca="1" si="364"/>
        <v>$K$1985</v>
      </c>
      <c r="AJ1807" s="8">
        <f t="shared" si="365"/>
        <v>2.9304029304029304E-2</v>
      </c>
      <c r="AK1807" s="7">
        <f t="shared" si="366"/>
        <v>0</v>
      </c>
      <c r="AL1807" s="7" t="str">
        <f t="shared" ca="1" si="376"/>
        <v>KENCO LOGISTICS | 8532335661</v>
      </c>
      <c r="AM1807" t="b">
        <f t="shared" si="367"/>
        <v>0</v>
      </c>
    </row>
    <row r="1808" spans="3:39" x14ac:dyDescent="0.3">
      <c r="C1808" s="1" t="s">
        <v>302</v>
      </c>
      <c r="D1808" s="1" t="s">
        <v>303</v>
      </c>
      <c r="E1808" s="1" t="s">
        <v>39</v>
      </c>
      <c r="F1808" s="1" t="s">
        <v>70</v>
      </c>
      <c r="G1808" s="1" t="s">
        <v>71</v>
      </c>
      <c r="H1808" s="1" t="s">
        <v>220</v>
      </c>
      <c r="I1808" s="1" t="s">
        <v>1698</v>
      </c>
      <c r="J1808" t="str">
        <f>TRIM(CONCATENATE(wiz[[#This Row],[SHIPPER..................]],wiz[[#This Row],[ZIP2..]],wiz[[#This Row],[ZIP3..]]))</f>
        <v>KIRKLANDS TL ONLY | 3830133424</v>
      </c>
      <c r="K1808" s="1">
        <v>2</v>
      </c>
      <c r="L1808" s="1">
        <v>2.4900000000000002</v>
      </c>
      <c r="M1808" s="1">
        <v>0.23</v>
      </c>
      <c r="N1808" s="1">
        <v>912</v>
      </c>
      <c r="O1808" s="1">
        <v>1.9</v>
      </c>
      <c r="P1808" s="1">
        <v>105</v>
      </c>
      <c r="Q1808" s="1">
        <v>0.35</v>
      </c>
      <c r="R1808" s="1">
        <v>-33</v>
      </c>
      <c r="S1808" s="1">
        <v>-17</v>
      </c>
      <c r="T1808" s="1">
        <v>-20</v>
      </c>
      <c r="U1808" s="1">
        <v>-30</v>
      </c>
      <c r="V1808" s="1">
        <v>-67</v>
      </c>
      <c r="W1808" s="1">
        <v>37087</v>
      </c>
      <c r="X1808" s="1">
        <v>38301</v>
      </c>
      <c r="Y1808" s="1">
        <v>33424</v>
      </c>
      <c r="Z1808" s="1">
        <v>2.5</v>
      </c>
      <c r="AA1808" s="6">
        <f t="shared" si="368"/>
        <v>273</v>
      </c>
      <c r="AB1808" s="6">
        <f t="shared" si="369"/>
        <v>-134</v>
      </c>
      <c r="AC1808" s="6">
        <f t="shared" si="370"/>
        <v>67</v>
      </c>
      <c r="AD1808" s="6">
        <f t="shared" si="371"/>
        <v>0.24542124542124541</v>
      </c>
      <c r="AE1808" s="7">
        <f t="shared" si="372"/>
        <v>-741</v>
      </c>
      <c r="AF1808" t="str">
        <f t="shared" ca="1" si="373"/>
        <v>$V$1985</v>
      </c>
      <c r="AG1808" t="str">
        <f t="shared" ca="1" si="374"/>
        <v>$J$1985</v>
      </c>
      <c r="AH1808" t="str">
        <f t="shared" ca="1" si="375"/>
        <v>KIRKLANDS TL ONLY | 3830178840</v>
      </c>
      <c r="AI1808" t="str">
        <f t="shared" ca="1" si="364"/>
        <v>$K$1985</v>
      </c>
      <c r="AJ1808" s="8">
        <f t="shared" si="365"/>
        <v>7.326007326007326E-3</v>
      </c>
      <c r="AK1808" s="7">
        <f t="shared" si="366"/>
        <v>0</v>
      </c>
      <c r="AL1808" s="7" t="str">
        <f t="shared" ca="1" si="376"/>
        <v>KENCO LOGISTICS | 8532335661</v>
      </c>
      <c r="AM1808" t="b">
        <f t="shared" si="367"/>
        <v>0</v>
      </c>
    </row>
    <row r="1809" spans="3:39" x14ac:dyDescent="0.3">
      <c r="C1809" s="1" t="s">
        <v>1405</v>
      </c>
      <c r="D1809" s="1" t="s">
        <v>1406</v>
      </c>
      <c r="E1809" s="1" t="s">
        <v>39</v>
      </c>
      <c r="F1809" s="1" t="s">
        <v>70</v>
      </c>
      <c r="G1809" s="1" t="s">
        <v>1394</v>
      </c>
      <c r="H1809" s="1" t="s">
        <v>50</v>
      </c>
      <c r="I1809" s="1" t="s">
        <v>543</v>
      </c>
      <c r="J1809" t="str">
        <f>TRIM(CONCATENATE(wiz[[#This Row],[SHIPPER..................]],wiz[[#This Row],[ZIP2..]],wiz[[#This Row],[ZIP3..]]))</f>
        <v>ASSA ABLOY | 3835830174</v>
      </c>
      <c r="K1809" s="1">
        <v>1</v>
      </c>
      <c r="L1809" s="1">
        <v>2.12</v>
      </c>
      <c r="M1809" s="1">
        <v>0.21</v>
      </c>
      <c r="N1809" s="1">
        <v>403</v>
      </c>
      <c r="O1809" s="1">
        <v>0.96</v>
      </c>
      <c r="P1809" s="1">
        <v>129</v>
      </c>
      <c r="Q1809" s="1">
        <v>0.35</v>
      </c>
      <c r="R1809" s="1">
        <v>-70</v>
      </c>
      <c r="S1809" s="1">
        <v>-25</v>
      </c>
      <c r="T1809" s="1">
        <v>-18</v>
      </c>
      <c r="U1809" s="1">
        <v>27</v>
      </c>
      <c r="V1809" s="1">
        <v>-16</v>
      </c>
      <c r="W1809" s="1">
        <v>63901</v>
      </c>
      <c r="X1809" s="1">
        <v>38358</v>
      </c>
      <c r="Y1809" s="1">
        <v>30174</v>
      </c>
      <c r="Z1809" s="1">
        <v>2.11</v>
      </c>
      <c r="AA1809" s="6">
        <f t="shared" si="368"/>
        <v>48</v>
      </c>
      <c r="AB1809" s="6">
        <f t="shared" si="369"/>
        <v>-16</v>
      </c>
      <c r="AC1809" s="6">
        <f t="shared" si="370"/>
        <v>4027</v>
      </c>
      <c r="AD1809" s="6">
        <f t="shared" si="371"/>
        <v>83.895833333333329</v>
      </c>
      <c r="AE1809" s="7">
        <f t="shared" si="372"/>
        <v>-464</v>
      </c>
      <c r="AF1809" t="str">
        <f t="shared" ca="1" si="373"/>
        <v>$V$871</v>
      </c>
      <c r="AG1809" t="str">
        <f t="shared" ca="1" si="374"/>
        <v>$J$871</v>
      </c>
      <c r="AH1809" t="str">
        <f t="shared" ca="1" si="375"/>
        <v>KPI LOGISTICS INC | 4942230057</v>
      </c>
      <c r="AI1809" t="str">
        <f t="shared" ca="1" si="364"/>
        <v>$K$871</v>
      </c>
      <c r="AJ1809" s="8">
        <f t="shared" si="365"/>
        <v>2.0833333333333332E-2</v>
      </c>
      <c r="AK1809" s="7">
        <f t="shared" si="366"/>
        <v>-159</v>
      </c>
      <c r="AL1809" s="7" t="str">
        <f t="shared" ca="1" si="376"/>
        <v>b: LOAD DELIVERED LOG| 7290160542</v>
      </c>
      <c r="AM1809" t="b">
        <f t="shared" si="367"/>
        <v>0</v>
      </c>
    </row>
    <row r="1810" spans="3:39" x14ac:dyDescent="0.3">
      <c r="C1810" s="1" t="s">
        <v>119</v>
      </c>
      <c r="D1810" s="1" t="s">
        <v>120</v>
      </c>
      <c r="E1810" s="1" t="s">
        <v>39</v>
      </c>
      <c r="F1810" s="1" t="s">
        <v>70</v>
      </c>
      <c r="G1810" s="1" t="s">
        <v>71</v>
      </c>
      <c r="H1810" s="1" t="s">
        <v>50</v>
      </c>
      <c r="I1810" s="1" t="s">
        <v>1386</v>
      </c>
      <c r="J1810" t="str">
        <f>TRIM(CONCATENATE(wiz[[#This Row],[SHIPPER..................]],wiz[[#This Row],[ZIP2..]],wiz[[#This Row],[ZIP3..]]))</f>
        <v>b: HUB GROUP INC | 3830130248</v>
      </c>
      <c r="K1810" s="1">
        <v>1</v>
      </c>
      <c r="L1810" s="1">
        <v>2.54</v>
      </c>
      <c r="M1810" s="1">
        <v>0.28000000000000003</v>
      </c>
      <c r="N1810" s="1">
        <v>408</v>
      </c>
      <c r="O1810" s="1">
        <v>0.54</v>
      </c>
      <c r="P1810" s="1">
        <v>159</v>
      </c>
      <c r="Q1810" s="1">
        <v>0.4</v>
      </c>
      <c r="R1810" s="1">
        <v>-29</v>
      </c>
      <c r="S1810" s="1">
        <v>10</v>
      </c>
      <c r="T1810" s="1">
        <v>82</v>
      </c>
      <c r="U1810" s="1">
        <v>160</v>
      </c>
      <c r="V1810" s="1">
        <v>252</v>
      </c>
      <c r="W1810" s="1">
        <v>37087</v>
      </c>
      <c r="X1810" s="1">
        <v>38301</v>
      </c>
      <c r="Y1810" s="1">
        <v>30248</v>
      </c>
      <c r="Z1810" s="1">
        <v>2.6</v>
      </c>
      <c r="AA1810" s="6">
        <f t="shared" si="368"/>
        <v>49</v>
      </c>
      <c r="AB1810" s="6">
        <f t="shared" si="369"/>
        <v>252</v>
      </c>
      <c r="AC1810" s="6">
        <f t="shared" si="370"/>
        <v>11121</v>
      </c>
      <c r="AD1810" s="6">
        <f t="shared" si="371"/>
        <v>226.9591836734694</v>
      </c>
      <c r="AE1810" s="7">
        <f t="shared" si="372"/>
        <v>-543</v>
      </c>
      <c r="AF1810" t="str">
        <f t="shared" ca="1" si="373"/>
        <v>$V$992</v>
      </c>
      <c r="AG1810" t="str">
        <f t="shared" ca="1" si="374"/>
        <v>$J$992</v>
      </c>
      <c r="AH1810" t="str">
        <f t="shared" ca="1" si="375"/>
        <v>b: HUB GROUP INC | 3885131601</v>
      </c>
      <c r="AI1810" t="str">
        <f t="shared" ca="1" si="364"/>
        <v>$K$992</v>
      </c>
      <c r="AJ1810" s="8">
        <f t="shared" si="365"/>
        <v>2.0408163265306121E-2</v>
      </c>
      <c r="AK1810" s="7">
        <f t="shared" si="366"/>
        <v>-170</v>
      </c>
      <c r="AL1810" s="7" t="str">
        <f t="shared" ca="1" si="376"/>
        <v>b: ECHO GLOBAL LOGIST| 4770130501</v>
      </c>
      <c r="AM1810" t="b">
        <f t="shared" si="367"/>
        <v>0</v>
      </c>
    </row>
    <row r="1811" spans="3:39" x14ac:dyDescent="0.3">
      <c r="C1811" s="1" t="s">
        <v>400</v>
      </c>
      <c r="D1811" s="1" t="s">
        <v>401</v>
      </c>
      <c r="E1811" s="1" t="s">
        <v>39</v>
      </c>
      <c r="F1811" s="1" t="s">
        <v>70</v>
      </c>
      <c r="G1811" s="1" t="s">
        <v>71</v>
      </c>
      <c r="H1811" s="1" t="s">
        <v>50</v>
      </c>
      <c r="I1811" s="1" t="s">
        <v>542</v>
      </c>
      <c r="J1811" t="str">
        <f>TRIM(CONCATENATE(wiz[[#This Row],[SHIPPER..................]],wiz[[#This Row],[ZIP2..]],wiz[[#This Row],[ZIP3..]]))</f>
        <v>KELLOGG COMPANY MLXP| 3830130211</v>
      </c>
      <c r="K1811" s="1">
        <v>7</v>
      </c>
      <c r="L1811" s="1">
        <v>2.72</v>
      </c>
      <c r="M1811" s="1">
        <v>0.83</v>
      </c>
      <c r="N1811" s="1">
        <v>366</v>
      </c>
      <c r="O1811" s="1">
        <v>0.72</v>
      </c>
      <c r="P1811" s="1">
        <v>62</v>
      </c>
      <c r="Q1811" s="1">
        <v>0.3</v>
      </c>
      <c r="R1811" s="1">
        <v>-236</v>
      </c>
      <c r="S1811" s="1">
        <v>-6</v>
      </c>
      <c r="T1811" s="1">
        <v>12</v>
      </c>
      <c r="U1811" s="1">
        <v>369</v>
      </c>
      <c r="V1811" s="1">
        <v>375</v>
      </c>
      <c r="W1811" s="1">
        <v>38464</v>
      </c>
      <c r="X1811" s="1">
        <v>38301</v>
      </c>
      <c r="Y1811" s="1">
        <v>30211</v>
      </c>
      <c r="Z1811" s="1">
        <v>3.33</v>
      </c>
      <c r="AA1811" s="6">
        <f t="shared" si="368"/>
        <v>979</v>
      </c>
      <c r="AB1811" s="6">
        <f t="shared" si="369"/>
        <v>2625</v>
      </c>
      <c r="AC1811" s="6">
        <f t="shared" si="370"/>
        <v>105632</v>
      </c>
      <c r="AD1811" s="6">
        <f t="shared" si="371"/>
        <v>107.89785495403473</v>
      </c>
      <c r="AE1811" s="7">
        <f t="shared" si="372"/>
        <v>-453</v>
      </c>
      <c r="AF1811" t="str">
        <f t="shared" ca="1" si="373"/>
        <v>$V$191</v>
      </c>
      <c r="AG1811" t="str">
        <f t="shared" ca="1" si="374"/>
        <v>$J$191</v>
      </c>
      <c r="AH1811" t="str">
        <f t="shared" ca="1" si="375"/>
        <v>KELLOGG COMPANY MLXP| 3030133601</v>
      </c>
      <c r="AI1811" t="str">
        <f t="shared" ca="1" si="364"/>
        <v>$K$191</v>
      </c>
      <c r="AJ1811" s="8">
        <f t="shared" si="365"/>
        <v>7.1501532175689483E-3</v>
      </c>
      <c r="AK1811" s="7">
        <f t="shared" si="366"/>
        <v>-94</v>
      </c>
      <c r="AL1811" s="7" t="str">
        <f t="shared" ca="1" si="376"/>
        <v>KELLOGG COMPANY MLXP| 3861175029</v>
      </c>
      <c r="AM1811" t="b">
        <f t="shared" si="367"/>
        <v>0</v>
      </c>
    </row>
    <row r="1812" spans="3:39" x14ac:dyDescent="0.3">
      <c r="C1812" s="1" t="s">
        <v>400</v>
      </c>
      <c r="D1812" s="1" t="s">
        <v>401</v>
      </c>
      <c r="E1812" s="1" t="s">
        <v>39</v>
      </c>
      <c r="F1812" s="1" t="s">
        <v>70</v>
      </c>
      <c r="G1812" s="1" t="s">
        <v>71</v>
      </c>
      <c r="H1812" s="1" t="s">
        <v>50</v>
      </c>
      <c r="I1812" s="1" t="s">
        <v>411</v>
      </c>
      <c r="J1812" t="str">
        <f>TRIM(CONCATENATE(wiz[[#This Row],[SHIPPER..................]],wiz[[#This Row],[ZIP2..]],wiz[[#This Row],[ZIP3..]]))</f>
        <v>KELLOGG COMPANY MLXP| 3830130050</v>
      </c>
      <c r="K1812" s="1">
        <v>1</v>
      </c>
      <c r="L1812" s="1">
        <v>2.58</v>
      </c>
      <c r="M1812" s="1">
        <v>0.27</v>
      </c>
      <c r="N1812" s="1">
        <v>339</v>
      </c>
      <c r="O1812" s="1">
        <v>0.45</v>
      </c>
      <c r="P1812" s="1">
        <v>159</v>
      </c>
      <c r="Q1812" s="1">
        <v>0.4</v>
      </c>
      <c r="R1812" s="1">
        <v>-21</v>
      </c>
      <c r="S1812" s="1">
        <v>-6</v>
      </c>
      <c r="T1812" s="1">
        <v>91</v>
      </c>
      <c r="U1812" s="1">
        <v>65</v>
      </c>
      <c r="V1812" s="1">
        <v>150</v>
      </c>
      <c r="W1812" s="1">
        <v>37087</v>
      </c>
      <c r="X1812" s="1">
        <v>38301</v>
      </c>
      <c r="Y1812" s="1">
        <v>30050</v>
      </c>
      <c r="Z1812" s="1">
        <v>2.63</v>
      </c>
      <c r="AA1812" s="6">
        <f t="shared" si="368"/>
        <v>979</v>
      </c>
      <c r="AB1812" s="6">
        <f t="shared" si="369"/>
        <v>150</v>
      </c>
      <c r="AC1812" s="6">
        <f t="shared" si="370"/>
        <v>105632</v>
      </c>
      <c r="AD1812" s="6">
        <f t="shared" si="371"/>
        <v>107.89785495403473</v>
      </c>
      <c r="AE1812" s="7">
        <f t="shared" si="372"/>
        <v>-453</v>
      </c>
      <c r="AF1812" t="str">
        <f t="shared" ca="1" si="373"/>
        <v>$V$191</v>
      </c>
      <c r="AG1812" t="str">
        <f t="shared" ca="1" si="374"/>
        <v>$J$191</v>
      </c>
      <c r="AH1812" t="str">
        <f t="shared" ca="1" si="375"/>
        <v>KELLOGG COMPANY MLXP| 3030133601</v>
      </c>
      <c r="AI1812" t="str">
        <f t="shared" ca="1" si="364"/>
        <v>$K$191</v>
      </c>
      <c r="AJ1812" s="8">
        <f t="shared" si="365"/>
        <v>1.0214504596527069E-3</v>
      </c>
      <c r="AK1812" s="7">
        <f t="shared" si="366"/>
        <v>-94</v>
      </c>
      <c r="AL1812" s="7" t="str">
        <f t="shared" ca="1" si="376"/>
        <v>KELLOGG COMPANY MLXP| 3861175029</v>
      </c>
      <c r="AM1812" t="b">
        <f t="shared" si="367"/>
        <v>0</v>
      </c>
    </row>
    <row r="1813" spans="3:39" x14ac:dyDescent="0.3">
      <c r="C1813" s="1" t="s">
        <v>302</v>
      </c>
      <c r="D1813" s="1" t="s">
        <v>303</v>
      </c>
      <c r="E1813" s="1" t="s">
        <v>39</v>
      </c>
      <c r="F1813" s="1" t="s">
        <v>70</v>
      </c>
      <c r="G1813" s="1" t="s">
        <v>71</v>
      </c>
      <c r="H1813" s="1" t="s">
        <v>50</v>
      </c>
      <c r="I1813" s="1" t="s">
        <v>538</v>
      </c>
      <c r="J1813" t="str">
        <f>TRIM(CONCATENATE(wiz[[#This Row],[SHIPPER..................]],wiz[[#This Row],[ZIP2..]],wiz[[#This Row],[ZIP3..]]))</f>
        <v>KIRKLANDS TL ONLY | 3830130269</v>
      </c>
      <c r="K1813" s="1">
        <v>4</v>
      </c>
      <c r="L1813" s="1">
        <v>2.2200000000000002</v>
      </c>
      <c r="M1813" s="1">
        <v>0.22</v>
      </c>
      <c r="N1813" s="1">
        <v>403</v>
      </c>
      <c r="O1813" s="1">
        <v>1.1100000000000001</v>
      </c>
      <c r="P1813" s="1">
        <v>25</v>
      </c>
      <c r="Q1813" s="1">
        <v>0.26</v>
      </c>
      <c r="R1813" s="1">
        <v>-116</v>
      </c>
      <c r="S1813" s="1">
        <v>-17</v>
      </c>
      <c r="T1813" s="1">
        <v>-53</v>
      </c>
      <c r="U1813" s="1">
        <v>112</v>
      </c>
      <c r="V1813" s="1">
        <v>42</v>
      </c>
      <c r="W1813" s="1">
        <v>38611</v>
      </c>
      <c r="X1813" s="1">
        <v>38301</v>
      </c>
      <c r="Y1813" s="1">
        <v>30269</v>
      </c>
      <c r="Z1813" s="1">
        <v>2.2200000000000002</v>
      </c>
      <c r="AA1813" s="6">
        <f t="shared" si="368"/>
        <v>273</v>
      </c>
      <c r="AB1813" s="6">
        <f t="shared" si="369"/>
        <v>168</v>
      </c>
      <c r="AC1813" s="6">
        <f t="shared" si="370"/>
        <v>67</v>
      </c>
      <c r="AD1813" s="6">
        <f t="shared" si="371"/>
        <v>0.24542124542124541</v>
      </c>
      <c r="AE1813" s="7">
        <f t="shared" si="372"/>
        <v>-741</v>
      </c>
      <c r="AF1813" t="str">
        <f t="shared" ca="1" si="373"/>
        <v>$V$1985</v>
      </c>
      <c r="AG1813" t="str">
        <f t="shared" ca="1" si="374"/>
        <v>$J$1985</v>
      </c>
      <c r="AH1813" t="str">
        <f t="shared" ca="1" si="375"/>
        <v>KIRKLANDS TL ONLY | 3830178840</v>
      </c>
      <c r="AI1813" t="str">
        <f t="shared" ca="1" si="364"/>
        <v>$K$1985</v>
      </c>
      <c r="AJ1813" s="8">
        <f t="shared" si="365"/>
        <v>1.4652014652014652E-2</v>
      </c>
      <c r="AK1813" s="7">
        <f t="shared" si="366"/>
        <v>0</v>
      </c>
      <c r="AL1813" s="7" t="str">
        <f t="shared" ca="1" si="376"/>
        <v>KENCO LOGISTICS | 8532335661</v>
      </c>
      <c r="AM1813" t="b">
        <f t="shared" si="367"/>
        <v>0</v>
      </c>
    </row>
    <row r="1814" spans="3:39" x14ac:dyDescent="0.3">
      <c r="C1814" s="1" t="s">
        <v>400</v>
      </c>
      <c r="D1814" s="1" t="s">
        <v>401</v>
      </c>
      <c r="E1814" s="1" t="s">
        <v>39</v>
      </c>
      <c r="F1814" s="1" t="s">
        <v>70</v>
      </c>
      <c r="G1814" s="1" t="s">
        <v>71</v>
      </c>
      <c r="H1814" s="1" t="s">
        <v>50</v>
      </c>
      <c r="I1814" s="1" t="s">
        <v>98</v>
      </c>
      <c r="J1814" t="str">
        <f>TRIM(CONCATENATE(wiz[[#This Row],[SHIPPER..................]],wiz[[#This Row],[ZIP2..]],wiz[[#This Row],[ZIP3..]]))</f>
        <v>KELLOGG COMPANY MLXP| 3830130901</v>
      </c>
      <c r="K1814" s="1">
        <v>2</v>
      </c>
      <c r="L1814" s="1">
        <v>3.72</v>
      </c>
      <c r="M1814" s="1">
        <v>0</v>
      </c>
      <c r="N1814" s="1">
        <v>483</v>
      </c>
      <c r="O1814" s="1">
        <v>0.9</v>
      </c>
      <c r="P1814" s="1">
        <v>120</v>
      </c>
      <c r="Q1814" s="1">
        <v>0.35</v>
      </c>
      <c r="R1814" s="1">
        <v>101</v>
      </c>
      <c r="S1814" s="1">
        <v>-6</v>
      </c>
      <c r="T1814" s="1">
        <v>16</v>
      </c>
      <c r="U1814" s="1">
        <v>588</v>
      </c>
      <c r="V1814" s="1">
        <v>598</v>
      </c>
      <c r="W1814" s="1">
        <v>37087</v>
      </c>
      <c r="X1814" s="1">
        <v>38301</v>
      </c>
      <c r="Y1814" s="1">
        <v>30901</v>
      </c>
      <c r="Z1814" s="1">
        <v>3.5</v>
      </c>
      <c r="AA1814" s="6">
        <f t="shared" si="368"/>
        <v>979</v>
      </c>
      <c r="AB1814" s="6">
        <f t="shared" si="369"/>
        <v>1196</v>
      </c>
      <c r="AC1814" s="6">
        <f t="shared" si="370"/>
        <v>105632</v>
      </c>
      <c r="AD1814" s="6">
        <f t="shared" si="371"/>
        <v>107.89785495403473</v>
      </c>
      <c r="AE1814" s="7">
        <f t="shared" si="372"/>
        <v>-453</v>
      </c>
      <c r="AF1814" t="str">
        <f t="shared" ca="1" si="373"/>
        <v>$V$191</v>
      </c>
      <c r="AG1814" t="str">
        <f t="shared" ca="1" si="374"/>
        <v>$J$191</v>
      </c>
      <c r="AH1814" t="str">
        <f t="shared" ca="1" si="375"/>
        <v>KELLOGG COMPANY MLXP| 3030133601</v>
      </c>
      <c r="AI1814" t="str">
        <f t="shared" ca="1" si="364"/>
        <v>$K$191</v>
      </c>
      <c r="AJ1814" s="8">
        <f t="shared" si="365"/>
        <v>2.0429009193054137E-3</v>
      </c>
      <c r="AK1814" s="7">
        <f t="shared" si="366"/>
        <v>-94</v>
      </c>
      <c r="AL1814" s="7" t="str">
        <f t="shared" ca="1" si="376"/>
        <v>KELLOGG COMPANY MLXP| 3861175029</v>
      </c>
      <c r="AM1814" t="b">
        <f t="shared" si="367"/>
        <v>0</v>
      </c>
    </row>
    <row r="1815" spans="3:39" x14ac:dyDescent="0.3">
      <c r="C1815" s="1" t="s">
        <v>400</v>
      </c>
      <c r="D1815" s="1" t="s">
        <v>401</v>
      </c>
      <c r="E1815" s="1" t="s">
        <v>39</v>
      </c>
      <c r="F1815" s="1" t="s">
        <v>70</v>
      </c>
      <c r="G1815" s="1" t="s">
        <v>71</v>
      </c>
      <c r="H1815" s="1" t="s">
        <v>50</v>
      </c>
      <c r="I1815" s="1" t="s">
        <v>1699</v>
      </c>
      <c r="J1815" t="str">
        <f>TRIM(CONCATENATE(wiz[[#This Row],[SHIPPER..................]],wiz[[#This Row],[ZIP2..]],wiz[[#This Row],[ZIP3..]]))</f>
        <v>KELLOGG COMPANY MLXP| 3830130474</v>
      </c>
      <c r="K1815" s="1">
        <v>3</v>
      </c>
      <c r="L1815" s="1">
        <v>2.35</v>
      </c>
      <c r="M1815" s="1">
        <v>0.24</v>
      </c>
      <c r="N1815" s="1">
        <v>508</v>
      </c>
      <c r="O1815" s="1">
        <v>1.27</v>
      </c>
      <c r="P1815" s="1">
        <v>50</v>
      </c>
      <c r="Q1815" s="1">
        <v>0.3</v>
      </c>
      <c r="R1815" s="1">
        <v>-14</v>
      </c>
      <c r="S1815" s="1">
        <v>-6</v>
      </c>
      <c r="T1815" s="1">
        <v>-54</v>
      </c>
      <c r="U1815" s="1">
        <v>85</v>
      </c>
      <c r="V1815" s="1">
        <v>25</v>
      </c>
      <c r="W1815" s="1">
        <v>37127</v>
      </c>
      <c r="X1815" s="1">
        <v>38301</v>
      </c>
      <c r="Y1815" s="1">
        <v>30474</v>
      </c>
      <c r="Z1815" s="1">
        <v>2.37</v>
      </c>
      <c r="AA1815" s="6">
        <f t="shared" si="368"/>
        <v>979</v>
      </c>
      <c r="AB1815" s="6">
        <f t="shared" si="369"/>
        <v>75</v>
      </c>
      <c r="AC1815" s="6">
        <f t="shared" si="370"/>
        <v>105632</v>
      </c>
      <c r="AD1815" s="6">
        <f t="shared" si="371"/>
        <v>107.89785495403473</v>
      </c>
      <c r="AE1815" s="7">
        <f t="shared" si="372"/>
        <v>-453</v>
      </c>
      <c r="AF1815" t="str">
        <f t="shared" ca="1" si="373"/>
        <v>$V$191</v>
      </c>
      <c r="AG1815" t="str">
        <f t="shared" ca="1" si="374"/>
        <v>$J$191</v>
      </c>
      <c r="AH1815" t="str">
        <f t="shared" ca="1" si="375"/>
        <v>KELLOGG COMPANY MLXP| 3030133601</v>
      </c>
      <c r="AI1815" t="str">
        <f t="shared" ca="1" si="364"/>
        <v>$K$191</v>
      </c>
      <c r="AJ1815" s="8">
        <f t="shared" si="365"/>
        <v>3.0643513789581204E-3</v>
      </c>
      <c r="AK1815" s="7">
        <f t="shared" si="366"/>
        <v>-94</v>
      </c>
      <c r="AL1815" s="7" t="str">
        <f t="shared" ca="1" si="376"/>
        <v>KELLOGG COMPANY MLXP| 3861175029</v>
      </c>
      <c r="AM1815" t="b">
        <f t="shared" si="367"/>
        <v>0</v>
      </c>
    </row>
    <row r="1816" spans="3:39" x14ac:dyDescent="0.3">
      <c r="C1816" s="1" t="s">
        <v>302</v>
      </c>
      <c r="D1816" s="1" t="s">
        <v>303</v>
      </c>
      <c r="E1816" s="1" t="s">
        <v>39</v>
      </c>
      <c r="F1816" s="1" t="s">
        <v>70</v>
      </c>
      <c r="G1816" s="1" t="s">
        <v>71</v>
      </c>
      <c r="H1816" s="1" t="s">
        <v>50</v>
      </c>
      <c r="I1816" s="1" t="s">
        <v>98</v>
      </c>
      <c r="J1816" t="str">
        <f>TRIM(CONCATENATE(wiz[[#This Row],[SHIPPER..................]],wiz[[#This Row],[ZIP2..]],wiz[[#This Row],[ZIP3..]]))</f>
        <v>KIRKLANDS TL ONLY | 3830130901</v>
      </c>
      <c r="K1816" s="1">
        <v>3</v>
      </c>
      <c r="L1816" s="1">
        <v>2.15</v>
      </c>
      <c r="M1816" s="1">
        <v>0.21</v>
      </c>
      <c r="N1816" s="1">
        <v>578</v>
      </c>
      <c r="O1816" s="1">
        <v>1.29</v>
      </c>
      <c r="P1816" s="1">
        <v>57</v>
      </c>
      <c r="Q1816" s="1">
        <v>0.3</v>
      </c>
      <c r="R1816" s="1">
        <v>-131</v>
      </c>
      <c r="S1816" s="1">
        <v>-17</v>
      </c>
      <c r="T1816" s="1">
        <v>-45</v>
      </c>
      <c r="U1816" s="1">
        <v>161</v>
      </c>
      <c r="V1816" s="1">
        <v>99</v>
      </c>
      <c r="W1816" s="1">
        <v>42134</v>
      </c>
      <c r="X1816" s="1">
        <v>38301</v>
      </c>
      <c r="Y1816" s="1">
        <v>30901</v>
      </c>
      <c r="Z1816" s="1">
        <v>2.14</v>
      </c>
      <c r="AA1816" s="6">
        <f t="shared" si="368"/>
        <v>273</v>
      </c>
      <c r="AB1816" s="6">
        <f t="shared" si="369"/>
        <v>297</v>
      </c>
      <c r="AC1816" s="6">
        <f t="shared" si="370"/>
        <v>67</v>
      </c>
      <c r="AD1816" s="6">
        <f t="shared" si="371"/>
        <v>0.24542124542124541</v>
      </c>
      <c r="AE1816" s="7">
        <f t="shared" si="372"/>
        <v>-741</v>
      </c>
      <c r="AF1816" t="str">
        <f t="shared" ca="1" si="373"/>
        <v>$V$1985</v>
      </c>
      <c r="AG1816" t="str">
        <f t="shared" ca="1" si="374"/>
        <v>$J$1985</v>
      </c>
      <c r="AH1816" t="str">
        <f t="shared" ca="1" si="375"/>
        <v>KIRKLANDS TL ONLY | 3830178840</v>
      </c>
      <c r="AI1816" t="str">
        <f t="shared" ca="1" si="364"/>
        <v>$K$1985</v>
      </c>
      <c r="AJ1816" s="8">
        <f t="shared" si="365"/>
        <v>1.098901098901099E-2</v>
      </c>
      <c r="AK1816" s="7">
        <f t="shared" si="366"/>
        <v>0</v>
      </c>
      <c r="AL1816" s="7" t="str">
        <f t="shared" ca="1" si="376"/>
        <v>KENCO LOGISTICS | 8532335661</v>
      </c>
      <c r="AM1816" t="b">
        <f t="shared" si="367"/>
        <v>0</v>
      </c>
    </row>
    <row r="1817" spans="3:39" x14ac:dyDescent="0.3">
      <c r="C1817" s="1" t="s">
        <v>302</v>
      </c>
      <c r="D1817" s="1" t="s">
        <v>303</v>
      </c>
      <c r="E1817" s="1" t="s">
        <v>39</v>
      </c>
      <c r="F1817" s="1" t="s">
        <v>70</v>
      </c>
      <c r="G1817" s="1" t="s">
        <v>71</v>
      </c>
      <c r="H1817" s="1" t="s">
        <v>50</v>
      </c>
      <c r="I1817" s="1" t="s">
        <v>1700</v>
      </c>
      <c r="J1817" t="str">
        <f>TRIM(CONCATENATE(wiz[[#This Row],[SHIPPER..................]],wiz[[#This Row],[ZIP2..]],wiz[[#This Row],[ZIP3..]]))</f>
        <v>KIRKLANDS TL ONLY | 3830131520</v>
      </c>
      <c r="K1817" s="1">
        <v>1</v>
      </c>
      <c r="L1817" s="1">
        <v>2.15</v>
      </c>
      <c r="M1817" s="1">
        <v>0.21</v>
      </c>
      <c r="N1817" s="1">
        <v>734</v>
      </c>
      <c r="O1817" s="1">
        <v>1.5</v>
      </c>
      <c r="P1817" s="1">
        <v>0</v>
      </c>
      <c r="Q1817" s="1">
        <v>0.25</v>
      </c>
      <c r="R1817" s="1">
        <v>-210</v>
      </c>
      <c r="S1817" s="1">
        <v>-17</v>
      </c>
      <c r="T1817" s="1">
        <v>26</v>
      </c>
      <c r="U1817" s="1">
        <v>110</v>
      </c>
      <c r="V1817" s="1">
        <v>119</v>
      </c>
      <c r="W1817" s="1">
        <v>38301</v>
      </c>
      <c r="X1817" s="1">
        <v>38301</v>
      </c>
      <c r="Y1817" s="1">
        <v>31520</v>
      </c>
      <c r="Z1817" s="1">
        <v>2.14</v>
      </c>
      <c r="AA1817" s="6">
        <f t="shared" si="368"/>
        <v>273</v>
      </c>
      <c r="AB1817" s="6">
        <f t="shared" si="369"/>
        <v>119</v>
      </c>
      <c r="AC1817" s="6">
        <f t="shared" si="370"/>
        <v>67</v>
      </c>
      <c r="AD1817" s="6">
        <f t="shared" si="371"/>
        <v>0.24542124542124541</v>
      </c>
      <c r="AE1817" s="7">
        <f t="shared" si="372"/>
        <v>-741</v>
      </c>
      <c r="AF1817" t="str">
        <f t="shared" ca="1" si="373"/>
        <v>$V$1985</v>
      </c>
      <c r="AG1817" t="str">
        <f t="shared" ca="1" si="374"/>
        <v>$J$1985</v>
      </c>
      <c r="AH1817" t="str">
        <f t="shared" ca="1" si="375"/>
        <v>KIRKLANDS TL ONLY | 3830178840</v>
      </c>
      <c r="AI1817" t="str">
        <f t="shared" ca="1" si="364"/>
        <v>$K$1985</v>
      </c>
      <c r="AJ1817" s="8">
        <f t="shared" si="365"/>
        <v>3.663003663003663E-3</v>
      </c>
      <c r="AK1817" s="7">
        <f t="shared" si="366"/>
        <v>0</v>
      </c>
      <c r="AL1817" s="7" t="str">
        <f t="shared" ca="1" si="376"/>
        <v>KENCO LOGISTICS | 8532335661</v>
      </c>
      <c r="AM1817" t="b">
        <f t="shared" si="367"/>
        <v>0</v>
      </c>
    </row>
    <row r="1818" spans="3:39" x14ac:dyDescent="0.3">
      <c r="C1818" s="1" t="s">
        <v>365</v>
      </c>
      <c r="D1818" s="1" t="s">
        <v>620</v>
      </c>
      <c r="E1818" s="1" t="s">
        <v>39</v>
      </c>
      <c r="F1818" s="1" t="s">
        <v>70</v>
      </c>
      <c r="G1818" s="1" t="s">
        <v>553</v>
      </c>
      <c r="H1818" s="1" t="s">
        <v>50</v>
      </c>
      <c r="I1818" s="1" t="s">
        <v>618</v>
      </c>
      <c r="J1818" t="str">
        <f>TRIM(CONCATENATE(wiz[[#This Row],[SHIPPER..................]],wiz[[#This Row],[ZIP2..]],wiz[[#This Row],[ZIP3..]]))</f>
        <v>AMERICAN WOODMARK COR| 3834330538</v>
      </c>
      <c r="K1818" s="1">
        <v>12</v>
      </c>
      <c r="L1818" s="1">
        <v>2.4500000000000002</v>
      </c>
      <c r="M1818" s="1">
        <v>0.2</v>
      </c>
      <c r="N1818" s="1">
        <v>424</v>
      </c>
      <c r="O1818" s="1">
        <v>0.82</v>
      </c>
      <c r="P1818" s="1">
        <v>67</v>
      </c>
      <c r="Q1818" s="1">
        <v>0.3</v>
      </c>
      <c r="R1818" s="1">
        <v>5</v>
      </c>
      <c r="S1818" s="1">
        <v>-11</v>
      </c>
      <c r="T1818" s="1">
        <v>16</v>
      </c>
      <c r="U1818" s="1">
        <v>127</v>
      </c>
      <c r="V1818" s="1">
        <v>132</v>
      </c>
      <c r="W1818" s="1">
        <v>38301</v>
      </c>
      <c r="X1818" s="1">
        <v>38343</v>
      </c>
      <c r="Y1818" s="1">
        <v>30538</v>
      </c>
      <c r="Z1818" s="1">
        <v>2.4300000000000002</v>
      </c>
      <c r="AA1818" s="6">
        <f t="shared" si="368"/>
        <v>369</v>
      </c>
      <c r="AB1818" s="6">
        <f t="shared" si="369"/>
        <v>1584</v>
      </c>
      <c r="AC1818" s="6">
        <f t="shared" si="370"/>
        <v>38615</v>
      </c>
      <c r="AD1818" s="6">
        <f t="shared" si="371"/>
        <v>104.64769647696477</v>
      </c>
      <c r="AE1818" s="7">
        <f t="shared" si="372"/>
        <v>-235</v>
      </c>
      <c r="AF1818" t="str">
        <f t="shared" ca="1" si="373"/>
        <v>$V$231</v>
      </c>
      <c r="AG1818" t="str">
        <f t="shared" ca="1" si="374"/>
        <v>$J$231</v>
      </c>
      <c r="AH1818" t="str">
        <f t="shared" ca="1" si="375"/>
        <v>b: C H ROBINSON | 3030140353</v>
      </c>
      <c r="AI1818" t="str">
        <f t="shared" ca="1" si="364"/>
        <v>$K$231</v>
      </c>
      <c r="AJ1818" s="8">
        <f t="shared" si="365"/>
        <v>3.2520325203252036E-2</v>
      </c>
      <c r="AK1818" s="7">
        <f t="shared" si="366"/>
        <v>-235</v>
      </c>
      <c r="AL1818" s="7" t="str">
        <f t="shared" ca="1" si="376"/>
        <v>b: C H ROBINSON | 3030140353</v>
      </c>
      <c r="AM1818" t="b">
        <f t="shared" si="367"/>
        <v>0</v>
      </c>
    </row>
    <row r="1819" spans="3:39" x14ac:dyDescent="0.3">
      <c r="C1819" s="1" t="s">
        <v>400</v>
      </c>
      <c r="D1819" s="1" t="s">
        <v>401</v>
      </c>
      <c r="E1819" s="1" t="s">
        <v>39</v>
      </c>
      <c r="F1819" s="1" t="s">
        <v>70</v>
      </c>
      <c r="G1819" s="1" t="s">
        <v>71</v>
      </c>
      <c r="H1819" s="1" t="s">
        <v>50</v>
      </c>
      <c r="I1819" s="1" t="s">
        <v>71</v>
      </c>
      <c r="J1819" t="str">
        <f>TRIM(CONCATENATE(wiz[[#This Row],[SHIPPER..................]],wiz[[#This Row],[ZIP2..]],wiz[[#This Row],[ZIP3..]]))</f>
        <v>KELLOGG COMPANY MLXP| 3830130233</v>
      </c>
      <c r="K1819" s="1">
        <v>15</v>
      </c>
      <c r="L1819" s="1">
        <v>2.3199999999999998</v>
      </c>
      <c r="M1819" s="1">
        <v>0.24</v>
      </c>
      <c r="N1819" s="1">
        <v>377</v>
      </c>
      <c r="O1819" s="1">
        <v>0.74</v>
      </c>
      <c r="P1819" s="1">
        <v>86</v>
      </c>
      <c r="Q1819" s="1">
        <v>0.32</v>
      </c>
      <c r="R1819" s="1">
        <v>-13</v>
      </c>
      <c r="S1819" s="1">
        <v>-6</v>
      </c>
      <c r="T1819" s="1">
        <v>8</v>
      </c>
      <c r="U1819" s="1">
        <v>-33</v>
      </c>
      <c r="V1819" s="1">
        <v>-31</v>
      </c>
      <c r="W1819" s="1">
        <v>42134</v>
      </c>
      <c r="X1819" s="1">
        <v>38301</v>
      </c>
      <c r="Y1819" s="1">
        <v>30233</v>
      </c>
      <c r="Z1819" s="1">
        <v>2.34</v>
      </c>
      <c r="AA1819" s="6">
        <f t="shared" si="368"/>
        <v>979</v>
      </c>
      <c r="AB1819" s="6">
        <f t="shared" si="369"/>
        <v>-465</v>
      </c>
      <c r="AC1819" s="6">
        <f t="shared" si="370"/>
        <v>105632</v>
      </c>
      <c r="AD1819" s="6">
        <f t="shared" si="371"/>
        <v>107.89785495403473</v>
      </c>
      <c r="AE1819" s="7">
        <f t="shared" si="372"/>
        <v>-453</v>
      </c>
      <c r="AF1819" t="str">
        <f t="shared" ca="1" si="373"/>
        <v>$V$191</v>
      </c>
      <c r="AG1819" t="str">
        <f t="shared" ca="1" si="374"/>
        <v>$J$191</v>
      </c>
      <c r="AH1819" t="str">
        <f t="shared" ca="1" si="375"/>
        <v>KELLOGG COMPANY MLXP| 3030133601</v>
      </c>
      <c r="AI1819" t="str">
        <f t="shared" ca="1" si="364"/>
        <v>$K$191</v>
      </c>
      <c r="AJ1819" s="8">
        <f t="shared" si="365"/>
        <v>1.5321756894790603E-2</v>
      </c>
      <c r="AK1819" s="7">
        <f t="shared" si="366"/>
        <v>-94</v>
      </c>
      <c r="AL1819" s="7" t="str">
        <f t="shared" ca="1" si="376"/>
        <v>KELLOGG COMPANY MLXP| 3861175029</v>
      </c>
      <c r="AM1819" t="b">
        <f t="shared" si="367"/>
        <v>0</v>
      </c>
    </row>
    <row r="1820" spans="3:39" x14ac:dyDescent="0.3">
      <c r="C1820" s="1" t="s">
        <v>302</v>
      </c>
      <c r="D1820" s="1" t="s">
        <v>303</v>
      </c>
      <c r="E1820" s="1" t="s">
        <v>39</v>
      </c>
      <c r="F1820" s="1" t="s">
        <v>70</v>
      </c>
      <c r="G1820" s="1" t="s">
        <v>71</v>
      </c>
      <c r="H1820" s="1" t="s">
        <v>50</v>
      </c>
      <c r="I1820" s="1" t="s">
        <v>384</v>
      </c>
      <c r="J1820" t="str">
        <f>TRIM(CONCATENATE(wiz[[#This Row],[SHIPPER..................]],wiz[[#This Row],[ZIP2..]],wiz[[#This Row],[ZIP3..]]))</f>
        <v>KIRKLANDS TL ONLY | 3830131201</v>
      </c>
      <c r="K1820" s="1">
        <v>2</v>
      </c>
      <c r="L1820" s="1">
        <v>2.2200000000000002</v>
      </c>
      <c r="M1820" s="1">
        <v>0.21</v>
      </c>
      <c r="N1820" s="1">
        <v>443</v>
      </c>
      <c r="O1820" s="1">
        <v>1.07</v>
      </c>
      <c r="P1820" s="1">
        <v>85</v>
      </c>
      <c r="Q1820" s="1">
        <v>0.33</v>
      </c>
      <c r="R1820" s="1">
        <v>-70</v>
      </c>
      <c r="S1820" s="1">
        <v>-17</v>
      </c>
      <c r="T1820" s="1">
        <v>-44</v>
      </c>
      <c r="U1820" s="1">
        <v>71</v>
      </c>
      <c r="V1820" s="1">
        <v>10</v>
      </c>
      <c r="W1820" s="1">
        <v>42134</v>
      </c>
      <c r="X1820" s="1">
        <v>38301</v>
      </c>
      <c r="Y1820" s="1">
        <v>31201</v>
      </c>
      <c r="Z1820" s="1">
        <v>2.21</v>
      </c>
      <c r="AA1820" s="6">
        <f t="shared" si="368"/>
        <v>273</v>
      </c>
      <c r="AB1820" s="6">
        <f t="shared" si="369"/>
        <v>20</v>
      </c>
      <c r="AC1820" s="6">
        <f t="shared" si="370"/>
        <v>67</v>
      </c>
      <c r="AD1820" s="6">
        <f t="shared" si="371"/>
        <v>0.24542124542124541</v>
      </c>
      <c r="AE1820" s="7">
        <f t="shared" si="372"/>
        <v>-741</v>
      </c>
      <c r="AF1820" t="str">
        <f t="shared" ca="1" si="373"/>
        <v>$V$1985</v>
      </c>
      <c r="AG1820" t="str">
        <f t="shared" ca="1" si="374"/>
        <v>$J$1985</v>
      </c>
      <c r="AH1820" t="str">
        <f t="shared" ca="1" si="375"/>
        <v>KIRKLANDS TL ONLY | 3830178840</v>
      </c>
      <c r="AI1820" t="str">
        <f t="shared" ca="1" si="364"/>
        <v>$K$1985</v>
      </c>
      <c r="AJ1820" s="8">
        <f t="shared" si="365"/>
        <v>7.326007326007326E-3</v>
      </c>
      <c r="AK1820" s="7">
        <f t="shared" si="366"/>
        <v>0</v>
      </c>
      <c r="AL1820" s="7" t="str">
        <f t="shared" ca="1" si="376"/>
        <v>KENCO LOGISTICS | 8532335661</v>
      </c>
      <c r="AM1820" t="b">
        <f t="shared" si="367"/>
        <v>0</v>
      </c>
    </row>
    <row r="1821" spans="3:39" x14ac:dyDescent="0.3">
      <c r="C1821" s="1" t="s">
        <v>78</v>
      </c>
      <c r="D1821" s="1" t="s">
        <v>79</v>
      </c>
      <c r="E1821" s="1" t="s">
        <v>39</v>
      </c>
      <c r="F1821" s="1" t="s">
        <v>70</v>
      </c>
      <c r="G1821" s="1" t="s">
        <v>666</v>
      </c>
      <c r="H1821" s="1" t="s">
        <v>50</v>
      </c>
      <c r="I1821" s="1" t="s">
        <v>384</v>
      </c>
      <c r="J1821" t="str">
        <f>TRIM(CONCATENATE(wiz[[#This Row],[SHIPPER..................]],wiz[[#This Row],[ZIP2..]],wiz[[#This Row],[ZIP3..]]))</f>
        <v>TRACTOR SUPPLY MANHAT| 3802431201</v>
      </c>
      <c r="K1821" s="1">
        <v>6</v>
      </c>
      <c r="L1821" s="1">
        <v>2.48</v>
      </c>
      <c r="M1821" s="1">
        <v>0.22</v>
      </c>
      <c r="N1821" s="1">
        <v>509</v>
      </c>
      <c r="O1821" s="1">
        <v>1.1499999999999999</v>
      </c>
      <c r="P1821" s="1">
        <v>70</v>
      </c>
      <c r="Q1821" s="1">
        <v>0.28999999999999998</v>
      </c>
      <c r="R1821" s="1">
        <v>-5</v>
      </c>
      <c r="S1821" s="1">
        <v>-28</v>
      </c>
      <c r="T1821" s="1">
        <v>-25</v>
      </c>
      <c r="U1821" s="1">
        <v>200</v>
      </c>
      <c r="V1821" s="1">
        <v>147</v>
      </c>
      <c r="W1821" s="1">
        <v>63801</v>
      </c>
      <c r="X1821" s="1">
        <v>38024</v>
      </c>
      <c r="Y1821" s="1">
        <v>31201</v>
      </c>
      <c r="Z1821" s="1">
        <v>2.48</v>
      </c>
      <c r="AA1821" s="6">
        <f t="shared" si="368"/>
        <v>533</v>
      </c>
      <c r="AB1821" s="6">
        <f t="shared" si="369"/>
        <v>882</v>
      </c>
      <c r="AC1821" s="6">
        <f t="shared" si="370"/>
        <v>27994</v>
      </c>
      <c r="AD1821" s="6">
        <f t="shared" si="371"/>
        <v>52.521575984990619</v>
      </c>
      <c r="AE1821" s="7">
        <f t="shared" si="372"/>
        <v>-627</v>
      </c>
      <c r="AF1821" t="str">
        <f t="shared" ca="1" si="373"/>
        <v>$V$356</v>
      </c>
      <c r="AG1821" t="str">
        <f t="shared" ca="1" si="374"/>
        <v>$J$356</v>
      </c>
      <c r="AH1821" t="str">
        <f t="shared" ca="1" si="375"/>
        <v>TRACTOR SUPPLY MANHAT| 3070142134</v>
      </c>
      <c r="AI1821" t="str">
        <f t="shared" ca="1" si="364"/>
        <v>$K$356</v>
      </c>
      <c r="AJ1821" s="8">
        <f t="shared" si="365"/>
        <v>1.125703564727955E-2</v>
      </c>
      <c r="AK1821" s="7">
        <f t="shared" si="366"/>
        <v>-192</v>
      </c>
      <c r="AL1821" s="7" t="str">
        <f t="shared" ca="1" si="376"/>
        <v>b: C H ROBINSON | 4817435150</v>
      </c>
      <c r="AM1821" t="b">
        <f t="shared" si="367"/>
        <v>0</v>
      </c>
    </row>
    <row r="1822" spans="3:39" x14ac:dyDescent="0.3">
      <c r="C1822" s="1" t="s">
        <v>78</v>
      </c>
      <c r="D1822" s="1" t="s">
        <v>79</v>
      </c>
      <c r="E1822" s="1" t="s">
        <v>39</v>
      </c>
      <c r="F1822" s="1" t="s">
        <v>70</v>
      </c>
      <c r="G1822" s="1" t="s">
        <v>71</v>
      </c>
      <c r="H1822" s="1" t="s">
        <v>50</v>
      </c>
      <c r="I1822" s="1" t="s">
        <v>384</v>
      </c>
      <c r="J1822" t="str">
        <f>TRIM(CONCATENATE(wiz[[#This Row],[SHIPPER..................]],wiz[[#This Row],[ZIP2..]],wiz[[#This Row],[ZIP3..]]))</f>
        <v>TRACTOR SUPPLY MANHAT| 3830131201</v>
      </c>
      <c r="K1822" s="1">
        <v>4</v>
      </c>
      <c r="L1822" s="1">
        <v>2.0499999999999998</v>
      </c>
      <c r="M1822" s="1">
        <v>0.21</v>
      </c>
      <c r="N1822" s="1">
        <v>479</v>
      </c>
      <c r="O1822" s="1">
        <v>1.47</v>
      </c>
      <c r="P1822" s="1">
        <v>66</v>
      </c>
      <c r="Q1822" s="1">
        <v>0.3</v>
      </c>
      <c r="R1822" s="1">
        <v>-10</v>
      </c>
      <c r="S1822" s="1">
        <v>-25</v>
      </c>
      <c r="T1822" s="1">
        <v>-119</v>
      </c>
      <c r="U1822" s="1">
        <v>-78</v>
      </c>
      <c r="V1822" s="1">
        <v>-222</v>
      </c>
      <c r="W1822" s="1">
        <v>38301</v>
      </c>
      <c r="X1822" s="1">
        <v>38301</v>
      </c>
      <c r="Y1822" s="1">
        <v>31201</v>
      </c>
      <c r="Z1822" s="1">
        <v>2.04</v>
      </c>
      <c r="AA1822" s="6">
        <f t="shared" si="368"/>
        <v>533</v>
      </c>
      <c r="AB1822" s="6">
        <f t="shared" si="369"/>
        <v>-888</v>
      </c>
      <c r="AC1822" s="6">
        <f t="shared" si="370"/>
        <v>27994</v>
      </c>
      <c r="AD1822" s="6">
        <f t="shared" si="371"/>
        <v>52.521575984990619</v>
      </c>
      <c r="AE1822" s="7">
        <f t="shared" si="372"/>
        <v>-627</v>
      </c>
      <c r="AF1822" t="str">
        <f t="shared" ca="1" si="373"/>
        <v>$V$356</v>
      </c>
      <c r="AG1822" t="str">
        <f t="shared" ca="1" si="374"/>
        <v>$J$356</v>
      </c>
      <c r="AH1822" t="str">
        <f t="shared" ca="1" si="375"/>
        <v>TRACTOR SUPPLY MANHAT| 3070142134</v>
      </c>
      <c r="AI1822" t="str">
        <f t="shared" ca="1" si="364"/>
        <v>$K$356</v>
      </c>
      <c r="AJ1822" s="8">
        <f t="shared" si="365"/>
        <v>7.5046904315196998E-3</v>
      </c>
      <c r="AK1822" s="7">
        <f t="shared" si="366"/>
        <v>-192</v>
      </c>
      <c r="AL1822" s="7" t="str">
        <f t="shared" ca="1" si="376"/>
        <v>b: C H ROBINSON | 4817435150</v>
      </c>
      <c r="AM1822" t="b">
        <f t="shared" si="367"/>
        <v>0</v>
      </c>
    </row>
    <row r="1823" spans="3:39" x14ac:dyDescent="0.3">
      <c r="C1823" s="1" t="s">
        <v>78</v>
      </c>
      <c r="D1823" s="1" t="s">
        <v>79</v>
      </c>
      <c r="E1823" s="1" t="s">
        <v>39</v>
      </c>
      <c r="F1823" s="1" t="s">
        <v>70</v>
      </c>
      <c r="G1823" s="1" t="s">
        <v>1701</v>
      </c>
      <c r="H1823" s="1" t="s">
        <v>50</v>
      </c>
      <c r="I1823" s="1" t="s">
        <v>384</v>
      </c>
      <c r="J1823" t="str">
        <f>TRIM(CONCATENATE(wiz[[#This Row],[SHIPPER..................]],wiz[[#This Row],[ZIP2..]],wiz[[#This Row],[ZIP3..]]))</f>
        <v>TRACTOR SUPPLY MANHAT| 3805231201</v>
      </c>
      <c r="K1823" s="1">
        <v>5</v>
      </c>
      <c r="L1823" s="1">
        <v>2.48</v>
      </c>
      <c r="M1823" s="1">
        <v>0.21</v>
      </c>
      <c r="N1823" s="1">
        <v>432</v>
      </c>
      <c r="O1823" s="1">
        <v>1</v>
      </c>
      <c r="P1823" s="1">
        <v>70</v>
      </c>
      <c r="Q1823" s="1">
        <v>0.28999999999999998</v>
      </c>
      <c r="R1823" s="1">
        <v>-2</v>
      </c>
      <c r="S1823" s="1">
        <v>-58</v>
      </c>
      <c r="T1823" s="1">
        <v>-27</v>
      </c>
      <c r="U1823" s="1">
        <v>82</v>
      </c>
      <c r="V1823" s="1">
        <v>-3</v>
      </c>
      <c r="W1823" s="1">
        <v>38801</v>
      </c>
      <c r="X1823" s="1">
        <v>38052</v>
      </c>
      <c r="Y1823" s="1">
        <v>31201</v>
      </c>
      <c r="Z1823" s="1">
        <v>2.4700000000000002</v>
      </c>
      <c r="AA1823" s="6">
        <f t="shared" si="368"/>
        <v>533</v>
      </c>
      <c r="AB1823" s="6">
        <f t="shared" si="369"/>
        <v>-15</v>
      </c>
      <c r="AC1823" s="6">
        <f t="shared" si="370"/>
        <v>27994</v>
      </c>
      <c r="AD1823" s="6">
        <f t="shared" si="371"/>
        <v>52.521575984990619</v>
      </c>
      <c r="AE1823" s="7">
        <f t="shared" si="372"/>
        <v>-627</v>
      </c>
      <c r="AF1823" t="str">
        <f t="shared" ca="1" si="373"/>
        <v>$V$356</v>
      </c>
      <c r="AG1823" t="str">
        <f t="shared" ca="1" si="374"/>
        <v>$J$356</v>
      </c>
      <c r="AH1823" t="str">
        <f t="shared" ca="1" si="375"/>
        <v>TRACTOR SUPPLY MANHAT| 3070142134</v>
      </c>
      <c r="AI1823" t="str">
        <f t="shared" ca="1" si="364"/>
        <v>$K$356</v>
      </c>
      <c r="AJ1823" s="8">
        <f t="shared" si="365"/>
        <v>9.3808630393996256E-3</v>
      </c>
      <c r="AK1823" s="7">
        <f t="shared" si="366"/>
        <v>-192</v>
      </c>
      <c r="AL1823" s="7" t="str">
        <f t="shared" ca="1" si="376"/>
        <v>b: C H ROBINSON | 4817435150</v>
      </c>
      <c r="AM1823" t="b">
        <f t="shared" si="367"/>
        <v>0</v>
      </c>
    </row>
    <row r="1824" spans="3:39" x14ac:dyDescent="0.3">
      <c r="C1824" s="1" t="s">
        <v>119</v>
      </c>
      <c r="D1824" s="1" t="s">
        <v>120</v>
      </c>
      <c r="E1824" s="1" t="s">
        <v>39</v>
      </c>
      <c r="F1824" s="1" t="s">
        <v>70</v>
      </c>
      <c r="G1824" s="1" t="s">
        <v>1363</v>
      </c>
      <c r="H1824" s="1" t="s">
        <v>50</v>
      </c>
      <c r="I1824" s="1" t="s">
        <v>909</v>
      </c>
      <c r="J1824" t="str">
        <f>TRIM(CONCATENATE(wiz[[#This Row],[SHIPPER..................]],wiz[[#This Row],[ZIP2..]],wiz[[#This Row],[ZIP3..]]))</f>
        <v>b: HUB GROUP INC | 3837531401</v>
      </c>
      <c r="K1824" s="1">
        <v>1</v>
      </c>
      <c r="L1824" s="1">
        <v>2.2400000000000002</v>
      </c>
      <c r="M1824" s="1">
        <v>0.28000000000000003</v>
      </c>
      <c r="N1824" s="1">
        <v>576</v>
      </c>
      <c r="O1824" s="1">
        <v>1</v>
      </c>
      <c r="P1824" s="1">
        <v>91</v>
      </c>
      <c r="Q1824" s="1">
        <v>0.3</v>
      </c>
      <c r="R1824" s="1">
        <v>-41</v>
      </c>
      <c r="S1824" s="1">
        <v>-78</v>
      </c>
      <c r="T1824" s="1">
        <v>24</v>
      </c>
      <c r="U1824" s="1">
        <v>56</v>
      </c>
      <c r="V1824" s="1">
        <v>2</v>
      </c>
      <c r="W1824" s="1">
        <v>38101</v>
      </c>
      <c r="X1824" s="1">
        <v>38375</v>
      </c>
      <c r="Y1824" s="1">
        <v>31401</v>
      </c>
      <c r="Z1824" s="1">
        <v>2.2999999999999998</v>
      </c>
      <c r="AA1824" s="6">
        <f t="shared" si="368"/>
        <v>49</v>
      </c>
      <c r="AB1824" s="6">
        <f t="shared" si="369"/>
        <v>2</v>
      </c>
      <c r="AC1824" s="6">
        <f t="shared" si="370"/>
        <v>11121</v>
      </c>
      <c r="AD1824" s="6">
        <f t="shared" si="371"/>
        <v>226.9591836734694</v>
      </c>
      <c r="AE1824" s="7">
        <f t="shared" si="372"/>
        <v>-543</v>
      </c>
      <c r="AF1824" t="str">
        <f t="shared" ca="1" si="373"/>
        <v>$V$992</v>
      </c>
      <c r="AG1824" t="str">
        <f t="shared" ca="1" si="374"/>
        <v>$J$992</v>
      </c>
      <c r="AH1824" t="str">
        <f t="shared" ca="1" si="375"/>
        <v>b: HUB GROUP INC | 3885131601</v>
      </c>
      <c r="AI1824" t="str">
        <f t="shared" ca="1" si="364"/>
        <v>$K$992</v>
      </c>
      <c r="AJ1824" s="8">
        <f t="shared" si="365"/>
        <v>2.0408163265306121E-2</v>
      </c>
      <c r="AK1824" s="7">
        <f t="shared" si="366"/>
        <v>-170</v>
      </c>
      <c r="AL1824" s="7" t="str">
        <f t="shared" ca="1" si="376"/>
        <v>b: ECHO GLOBAL LOGIST| 4770130501</v>
      </c>
      <c r="AM1824" t="b">
        <f t="shared" si="367"/>
        <v>0</v>
      </c>
    </row>
    <row r="1825" spans="3:39" x14ac:dyDescent="0.3">
      <c r="C1825" s="1" t="s">
        <v>119</v>
      </c>
      <c r="D1825" s="1" t="s">
        <v>120</v>
      </c>
      <c r="E1825" s="1" t="s">
        <v>39</v>
      </c>
      <c r="F1825" s="1" t="s">
        <v>70</v>
      </c>
      <c r="G1825" s="1" t="s">
        <v>71</v>
      </c>
      <c r="H1825" s="1" t="s">
        <v>50</v>
      </c>
      <c r="I1825" s="1" t="s">
        <v>234</v>
      </c>
      <c r="J1825" t="str">
        <f>TRIM(CONCATENATE(wiz[[#This Row],[SHIPPER..................]],wiz[[#This Row],[ZIP2..]],wiz[[#This Row],[ZIP3..]]))</f>
        <v>b: HUB GROUP INC | 3830131636</v>
      </c>
      <c r="K1825" s="1">
        <v>4</v>
      </c>
      <c r="L1825" s="1">
        <v>2.37</v>
      </c>
      <c r="M1825" s="1">
        <v>0.28000000000000003</v>
      </c>
      <c r="N1825" s="1">
        <v>594</v>
      </c>
      <c r="O1825" s="1">
        <v>1.18</v>
      </c>
      <c r="P1825" s="1">
        <v>4</v>
      </c>
      <c r="Q1825" s="1">
        <v>0.25</v>
      </c>
      <c r="R1825" s="1">
        <v>-42</v>
      </c>
      <c r="S1825" s="1">
        <v>10</v>
      </c>
      <c r="T1825" s="1">
        <v>-19</v>
      </c>
      <c r="U1825" s="1">
        <v>-78</v>
      </c>
      <c r="V1825" s="1">
        <v>-87</v>
      </c>
      <c r="W1825" s="1">
        <v>38301</v>
      </c>
      <c r="X1825" s="1">
        <v>38301</v>
      </c>
      <c r="Y1825" s="1">
        <v>31636</v>
      </c>
      <c r="Z1825" s="1">
        <v>2.4300000000000002</v>
      </c>
      <c r="AA1825" s="6">
        <f t="shared" si="368"/>
        <v>49</v>
      </c>
      <c r="AB1825" s="6">
        <f t="shared" si="369"/>
        <v>-348</v>
      </c>
      <c r="AC1825" s="6">
        <f t="shared" si="370"/>
        <v>11121</v>
      </c>
      <c r="AD1825" s="6">
        <f t="shared" si="371"/>
        <v>226.9591836734694</v>
      </c>
      <c r="AE1825" s="7">
        <f t="shared" si="372"/>
        <v>-543</v>
      </c>
      <c r="AF1825" t="str">
        <f t="shared" ca="1" si="373"/>
        <v>$V$992</v>
      </c>
      <c r="AG1825" t="str">
        <f t="shared" ca="1" si="374"/>
        <v>$J$992</v>
      </c>
      <c r="AH1825" t="str">
        <f t="shared" ca="1" si="375"/>
        <v>b: HUB GROUP INC | 3885131601</v>
      </c>
      <c r="AI1825" t="str">
        <f t="shared" ca="1" si="364"/>
        <v>$K$992</v>
      </c>
      <c r="AJ1825" s="8">
        <f t="shared" si="365"/>
        <v>8.1632653061224483E-2</v>
      </c>
      <c r="AK1825" s="7">
        <f t="shared" si="366"/>
        <v>-170</v>
      </c>
      <c r="AL1825" s="7" t="str">
        <f t="shared" ca="1" si="376"/>
        <v>b: ECHO GLOBAL LOGIST| 4770130501</v>
      </c>
      <c r="AM1825" t="b">
        <f t="shared" si="367"/>
        <v>0</v>
      </c>
    </row>
    <row r="1826" spans="3:39" x14ac:dyDescent="0.3">
      <c r="C1826" s="1" t="s">
        <v>400</v>
      </c>
      <c r="D1826" s="1" t="s">
        <v>401</v>
      </c>
      <c r="E1826" s="1" t="s">
        <v>39</v>
      </c>
      <c r="F1826" s="1" t="s">
        <v>70</v>
      </c>
      <c r="G1826" s="1" t="s">
        <v>71</v>
      </c>
      <c r="H1826" s="1" t="s">
        <v>152</v>
      </c>
      <c r="I1826" s="1" t="s">
        <v>1702</v>
      </c>
      <c r="J1826" t="str">
        <f>TRIM(CONCATENATE(wiz[[#This Row],[SHIPPER..................]],wiz[[#This Row],[ZIP2..]],wiz[[#This Row],[ZIP3..]]))</f>
        <v>KELLOGG COMPANY MLXP| 3830152060</v>
      </c>
      <c r="K1826" s="1">
        <v>3</v>
      </c>
      <c r="L1826" s="1">
        <v>2</v>
      </c>
      <c r="M1826" s="1">
        <v>0.67</v>
      </c>
      <c r="N1826" s="1">
        <v>534</v>
      </c>
      <c r="O1826" s="1">
        <v>0.98</v>
      </c>
      <c r="P1826" s="1">
        <v>29</v>
      </c>
      <c r="Q1826" s="1">
        <v>0.27</v>
      </c>
      <c r="R1826" s="1">
        <v>-245</v>
      </c>
      <c r="S1826" s="1">
        <v>-6</v>
      </c>
      <c r="T1826" s="1">
        <v>15</v>
      </c>
      <c r="U1826" s="1">
        <v>294</v>
      </c>
      <c r="V1826" s="1">
        <v>303</v>
      </c>
      <c r="W1826" s="1">
        <v>38301</v>
      </c>
      <c r="X1826" s="1">
        <v>38301</v>
      </c>
      <c r="Y1826" s="1">
        <v>52060</v>
      </c>
      <c r="Z1826" s="1">
        <v>2.4500000000000002</v>
      </c>
      <c r="AA1826" s="6">
        <f t="shared" si="368"/>
        <v>979</v>
      </c>
      <c r="AB1826" s="6">
        <f t="shared" si="369"/>
        <v>909</v>
      </c>
      <c r="AC1826" s="6">
        <f t="shared" si="370"/>
        <v>105632</v>
      </c>
      <c r="AD1826" s="6">
        <f t="shared" si="371"/>
        <v>107.89785495403473</v>
      </c>
      <c r="AE1826" s="7">
        <f t="shared" si="372"/>
        <v>-453</v>
      </c>
      <c r="AF1826" t="str">
        <f t="shared" ca="1" si="373"/>
        <v>$V$191</v>
      </c>
      <c r="AG1826" t="str">
        <f t="shared" ca="1" si="374"/>
        <v>$J$191</v>
      </c>
      <c r="AH1826" t="str">
        <f t="shared" ca="1" si="375"/>
        <v>KELLOGG COMPANY MLXP| 3030133601</v>
      </c>
      <c r="AI1826" t="str">
        <f t="shared" ca="1" si="364"/>
        <v>$K$191</v>
      </c>
      <c r="AJ1826" s="8">
        <f t="shared" si="365"/>
        <v>3.0643513789581204E-3</v>
      </c>
      <c r="AK1826" s="7">
        <f t="shared" si="366"/>
        <v>-94</v>
      </c>
      <c r="AL1826" s="7" t="str">
        <f t="shared" ca="1" si="376"/>
        <v>KELLOGG COMPANY MLXP| 3861175029</v>
      </c>
      <c r="AM1826" t="b">
        <f t="shared" si="367"/>
        <v>0</v>
      </c>
    </row>
    <row r="1827" spans="3:39" x14ac:dyDescent="0.3">
      <c r="C1827" s="1" t="s">
        <v>1405</v>
      </c>
      <c r="D1827" s="1" t="s">
        <v>1406</v>
      </c>
      <c r="E1827" s="1" t="s">
        <v>39</v>
      </c>
      <c r="F1827" s="1" t="s">
        <v>70</v>
      </c>
      <c r="G1827" s="1" t="s">
        <v>1394</v>
      </c>
      <c r="H1827" s="1" t="s">
        <v>152</v>
      </c>
      <c r="I1827" s="1" t="s">
        <v>1703</v>
      </c>
      <c r="J1827" t="str">
        <f>TRIM(CONCATENATE(wiz[[#This Row],[SHIPPER..................]],wiz[[#This Row],[ZIP2..]],wiz[[#This Row],[ZIP3..]]))</f>
        <v>ASSA ABLOY | 3835850301</v>
      </c>
      <c r="K1827" s="1">
        <v>1</v>
      </c>
      <c r="L1827" s="1">
        <v>1.83</v>
      </c>
      <c r="M1827" s="1">
        <v>0.21</v>
      </c>
      <c r="N1827" s="1">
        <v>591</v>
      </c>
      <c r="O1827" s="1">
        <v>0.78</v>
      </c>
      <c r="P1827" s="1">
        <v>0</v>
      </c>
      <c r="Q1827" s="1">
        <v>0.25</v>
      </c>
      <c r="R1827" s="1">
        <v>0</v>
      </c>
      <c r="S1827" s="1">
        <v>-25</v>
      </c>
      <c r="T1827" s="1">
        <v>76</v>
      </c>
      <c r="U1827" s="1">
        <v>-177</v>
      </c>
      <c r="V1827" s="1">
        <v>-126</v>
      </c>
      <c r="W1827" s="1">
        <v>38358</v>
      </c>
      <c r="X1827" s="1">
        <v>38358</v>
      </c>
      <c r="Y1827" s="1">
        <v>50301</v>
      </c>
      <c r="Z1827" s="1">
        <v>1.82</v>
      </c>
      <c r="AA1827" s="6">
        <f t="shared" si="368"/>
        <v>48</v>
      </c>
      <c r="AB1827" s="6">
        <f t="shared" si="369"/>
        <v>-126</v>
      </c>
      <c r="AC1827" s="6">
        <f t="shared" si="370"/>
        <v>4027</v>
      </c>
      <c r="AD1827" s="6">
        <f t="shared" si="371"/>
        <v>83.895833333333329</v>
      </c>
      <c r="AE1827" s="7">
        <f t="shared" si="372"/>
        <v>-464</v>
      </c>
      <c r="AF1827" t="str">
        <f t="shared" ca="1" si="373"/>
        <v>$V$871</v>
      </c>
      <c r="AG1827" t="str">
        <f t="shared" ca="1" si="374"/>
        <v>$J$871</v>
      </c>
      <c r="AH1827" t="str">
        <f t="shared" ca="1" si="375"/>
        <v>KPI LOGISTICS INC | 4942230057</v>
      </c>
      <c r="AI1827" t="str">
        <f t="shared" ca="1" si="364"/>
        <v>$K$871</v>
      </c>
      <c r="AJ1827" s="8">
        <f t="shared" si="365"/>
        <v>2.0833333333333332E-2</v>
      </c>
      <c r="AK1827" s="7">
        <f t="shared" si="366"/>
        <v>-159</v>
      </c>
      <c r="AL1827" s="7" t="str">
        <f t="shared" ca="1" si="376"/>
        <v>b: LOAD DELIVERED LOG| 7290160542</v>
      </c>
      <c r="AM1827" t="b">
        <f t="shared" si="367"/>
        <v>0</v>
      </c>
    </row>
    <row r="1828" spans="3:39" x14ac:dyDescent="0.3">
      <c r="C1828" s="1" t="s">
        <v>400</v>
      </c>
      <c r="D1828" s="1" t="s">
        <v>401</v>
      </c>
      <c r="E1828" s="1" t="s">
        <v>39</v>
      </c>
      <c r="F1828" s="1" t="s">
        <v>70</v>
      </c>
      <c r="G1828" s="1" t="s">
        <v>71</v>
      </c>
      <c r="H1828" s="1" t="s">
        <v>152</v>
      </c>
      <c r="I1828" s="1" t="s">
        <v>1704</v>
      </c>
      <c r="J1828" t="str">
        <f>TRIM(CONCATENATE(wiz[[#This Row],[SHIPPER..................]],wiz[[#This Row],[ZIP2..]],wiz[[#This Row],[ZIP3..]]))</f>
        <v>KELLOGG COMPANY MLXP| 3830150036</v>
      </c>
      <c r="K1828" s="1">
        <v>3</v>
      </c>
      <c r="L1828" s="1">
        <v>1.88</v>
      </c>
      <c r="M1828" s="1">
        <v>0.24</v>
      </c>
      <c r="N1828" s="1">
        <v>632</v>
      </c>
      <c r="O1828" s="1">
        <v>1.04</v>
      </c>
      <c r="P1828" s="1">
        <v>112</v>
      </c>
      <c r="Q1828" s="1">
        <v>0.35</v>
      </c>
      <c r="R1828" s="1">
        <v>-18</v>
      </c>
      <c r="S1828" s="1">
        <v>-6</v>
      </c>
      <c r="T1828" s="1">
        <v>41</v>
      </c>
      <c r="U1828" s="1">
        <v>-95</v>
      </c>
      <c r="V1828" s="1">
        <v>-60</v>
      </c>
      <c r="W1828" s="1">
        <v>37087</v>
      </c>
      <c r="X1828" s="1">
        <v>38301</v>
      </c>
      <c r="Y1828" s="1">
        <v>50036</v>
      </c>
      <c r="Z1828" s="1">
        <v>1.9</v>
      </c>
      <c r="AA1828" s="6">
        <f t="shared" si="368"/>
        <v>979</v>
      </c>
      <c r="AB1828" s="6">
        <f t="shared" si="369"/>
        <v>-180</v>
      </c>
      <c r="AC1828" s="6">
        <f t="shared" si="370"/>
        <v>105632</v>
      </c>
      <c r="AD1828" s="6">
        <f t="shared" si="371"/>
        <v>107.89785495403473</v>
      </c>
      <c r="AE1828" s="7">
        <f t="shared" si="372"/>
        <v>-453</v>
      </c>
      <c r="AF1828" t="str">
        <f t="shared" ca="1" si="373"/>
        <v>$V$191</v>
      </c>
      <c r="AG1828" t="str">
        <f t="shared" ca="1" si="374"/>
        <v>$J$191</v>
      </c>
      <c r="AH1828" t="str">
        <f t="shared" ca="1" si="375"/>
        <v>KELLOGG COMPANY MLXP| 3030133601</v>
      </c>
      <c r="AI1828" t="str">
        <f t="shared" ca="1" si="364"/>
        <v>$K$191</v>
      </c>
      <c r="AJ1828" s="8">
        <f t="shared" si="365"/>
        <v>3.0643513789581204E-3</v>
      </c>
      <c r="AK1828" s="7">
        <f t="shared" si="366"/>
        <v>-94</v>
      </c>
      <c r="AL1828" s="7" t="str">
        <f t="shared" ca="1" si="376"/>
        <v>KELLOGG COMPANY MLXP| 3861175029</v>
      </c>
      <c r="AM1828" t="b">
        <f t="shared" si="367"/>
        <v>0</v>
      </c>
    </row>
    <row r="1829" spans="3:39" x14ac:dyDescent="0.3">
      <c r="C1829" s="1" t="s">
        <v>1405</v>
      </c>
      <c r="D1829" s="1" t="s">
        <v>1406</v>
      </c>
      <c r="E1829" s="1" t="s">
        <v>39</v>
      </c>
      <c r="F1829" s="1" t="s">
        <v>70</v>
      </c>
      <c r="G1829" s="1" t="s">
        <v>1394</v>
      </c>
      <c r="H1829" s="1" t="s">
        <v>53</v>
      </c>
      <c r="I1829" s="1" t="s">
        <v>648</v>
      </c>
      <c r="J1829" t="str">
        <f>TRIM(CONCATENATE(wiz[[#This Row],[SHIPPER..................]],wiz[[#This Row],[ZIP2..]],wiz[[#This Row],[ZIP3..]]))</f>
        <v>ASSA ABLOY | 3835860116</v>
      </c>
      <c r="K1829" s="1">
        <v>1</v>
      </c>
      <c r="L1829" s="1">
        <v>1.85</v>
      </c>
      <c r="M1829" s="1">
        <v>0.21</v>
      </c>
      <c r="N1829" s="1">
        <v>477</v>
      </c>
      <c r="O1829" s="1">
        <v>0.97</v>
      </c>
      <c r="P1829" s="1">
        <v>24</v>
      </c>
      <c r="Q1829" s="1">
        <v>0.25</v>
      </c>
      <c r="R1829" s="1">
        <v>20</v>
      </c>
      <c r="S1829" s="1">
        <v>-25</v>
      </c>
      <c r="T1829" s="1">
        <v>-1</v>
      </c>
      <c r="U1829" s="1">
        <v>-38</v>
      </c>
      <c r="V1829" s="1">
        <v>-64</v>
      </c>
      <c r="W1829" s="1">
        <v>38301</v>
      </c>
      <c r="X1829" s="1">
        <v>38358</v>
      </c>
      <c r="Y1829" s="1">
        <v>60116</v>
      </c>
      <c r="Z1829" s="1">
        <v>1.84</v>
      </c>
      <c r="AA1829" s="6">
        <f t="shared" si="368"/>
        <v>48</v>
      </c>
      <c r="AB1829" s="6">
        <f t="shared" si="369"/>
        <v>-64</v>
      </c>
      <c r="AC1829" s="6">
        <f t="shared" si="370"/>
        <v>4027</v>
      </c>
      <c r="AD1829" s="6">
        <f t="shared" si="371"/>
        <v>83.895833333333329</v>
      </c>
      <c r="AE1829" s="7">
        <f t="shared" si="372"/>
        <v>-464</v>
      </c>
      <c r="AF1829" t="str">
        <f t="shared" ca="1" si="373"/>
        <v>$V$871</v>
      </c>
      <c r="AG1829" t="str">
        <f t="shared" ca="1" si="374"/>
        <v>$J$871</v>
      </c>
      <c r="AH1829" t="str">
        <f t="shared" ca="1" si="375"/>
        <v>KPI LOGISTICS INC | 4942230057</v>
      </c>
      <c r="AI1829" t="str">
        <f t="shared" ca="1" si="364"/>
        <v>$K$871</v>
      </c>
      <c r="AJ1829" s="8">
        <f t="shared" si="365"/>
        <v>2.0833333333333332E-2</v>
      </c>
      <c r="AK1829" s="7">
        <f t="shared" si="366"/>
        <v>-159</v>
      </c>
      <c r="AL1829" s="7" t="str">
        <f t="shared" ca="1" si="376"/>
        <v>b: LOAD DELIVERED LOG| 7290160542</v>
      </c>
      <c r="AM1829" t="b">
        <f t="shared" si="367"/>
        <v>0</v>
      </c>
    </row>
    <row r="1830" spans="3:39" x14ac:dyDescent="0.3">
      <c r="C1830" s="1" t="s">
        <v>1405</v>
      </c>
      <c r="D1830" s="1" t="s">
        <v>1406</v>
      </c>
      <c r="E1830" s="1" t="s">
        <v>39</v>
      </c>
      <c r="F1830" s="1" t="s">
        <v>70</v>
      </c>
      <c r="G1830" s="1" t="s">
        <v>1394</v>
      </c>
      <c r="H1830" s="1" t="s">
        <v>53</v>
      </c>
      <c r="I1830" s="1" t="s">
        <v>160</v>
      </c>
      <c r="J1830" t="str">
        <f>TRIM(CONCATENATE(wiz[[#This Row],[SHIPPER..................]],wiz[[#This Row],[ZIP2..]],wiz[[#This Row],[ZIP3..]]))</f>
        <v>ASSA ABLOY | 3835860007</v>
      </c>
      <c r="K1830" s="1">
        <v>1</v>
      </c>
      <c r="L1830" s="1">
        <v>1.85</v>
      </c>
      <c r="M1830" s="1">
        <v>0.21</v>
      </c>
      <c r="N1830" s="1">
        <v>488</v>
      </c>
      <c r="O1830" s="1">
        <v>1.1299999999999999</v>
      </c>
      <c r="P1830" s="1">
        <v>24</v>
      </c>
      <c r="Q1830" s="1">
        <v>0.25</v>
      </c>
      <c r="R1830" s="1">
        <v>-15</v>
      </c>
      <c r="S1830" s="1">
        <v>-25</v>
      </c>
      <c r="T1830" s="1">
        <v>-39</v>
      </c>
      <c r="U1830" s="1">
        <v>5</v>
      </c>
      <c r="V1830" s="1">
        <v>-59</v>
      </c>
      <c r="W1830" s="1">
        <v>38301</v>
      </c>
      <c r="X1830" s="1">
        <v>38358</v>
      </c>
      <c r="Y1830" s="1">
        <v>60007</v>
      </c>
      <c r="Z1830" s="1">
        <v>1.84</v>
      </c>
      <c r="AA1830" s="6">
        <f t="shared" si="368"/>
        <v>48</v>
      </c>
      <c r="AB1830" s="6">
        <f t="shared" si="369"/>
        <v>-59</v>
      </c>
      <c r="AC1830" s="6">
        <f t="shared" si="370"/>
        <v>4027</v>
      </c>
      <c r="AD1830" s="6">
        <f t="shared" si="371"/>
        <v>83.895833333333329</v>
      </c>
      <c r="AE1830" s="7">
        <f t="shared" si="372"/>
        <v>-464</v>
      </c>
      <c r="AF1830" t="str">
        <f t="shared" ca="1" si="373"/>
        <v>$V$871</v>
      </c>
      <c r="AG1830" t="str">
        <f t="shared" ca="1" si="374"/>
        <v>$J$871</v>
      </c>
      <c r="AH1830" t="str">
        <f t="shared" ca="1" si="375"/>
        <v>KPI LOGISTICS INC | 4942230057</v>
      </c>
      <c r="AI1830" t="str">
        <f t="shared" ca="1" si="364"/>
        <v>$K$871</v>
      </c>
      <c r="AJ1830" s="8">
        <f t="shared" si="365"/>
        <v>2.0833333333333332E-2</v>
      </c>
      <c r="AK1830" s="7">
        <f t="shared" si="366"/>
        <v>-159</v>
      </c>
      <c r="AL1830" s="7" t="str">
        <f t="shared" ca="1" si="376"/>
        <v>b: LOAD DELIVERED LOG| 7290160542</v>
      </c>
      <c r="AM1830" t="b">
        <f t="shared" si="367"/>
        <v>0</v>
      </c>
    </row>
    <row r="1831" spans="3:39" x14ac:dyDescent="0.3">
      <c r="C1831" s="1" t="s">
        <v>400</v>
      </c>
      <c r="D1831" s="1" t="s">
        <v>401</v>
      </c>
      <c r="E1831" s="1" t="s">
        <v>39</v>
      </c>
      <c r="F1831" s="1" t="s">
        <v>70</v>
      </c>
      <c r="G1831" s="1" t="s">
        <v>71</v>
      </c>
      <c r="H1831" s="1" t="s">
        <v>53</v>
      </c>
      <c r="I1831" s="1" t="s">
        <v>648</v>
      </c>
      <c r="J1831" t="str">
        <f>TRIM(CONCATENATE(wiz[[#This Row],[SHIPPER..................]],wiz[[#This Row],[ZIP2..]],wiz[[#This Row],[ZIP3..]]))</f>
        <v>KELLOGG COMPANY MLXP| 3830160116</v>
      </c>
      <c r="K1831" s="1">
        <v>9</v>
      </c>
      <c r="L1831" s="1">
        <v>1.86</v>
      </c>
      <c r="M1831" s="1">
        <v>0.28000000000000003</v>
      </c>
      <c r="N1831" s="1">
        <v>488</v>
      </c>
      <c r="O1831" s="1">
        <v>0.89</v>
      </c>
      <c r="P1831" s="1">
        <v>133</v>
      </c>
      <c r="Q1831" s="1">
        <v>0.36</v>
      </c>
      <c r="R1831" s="1">
        <v>-17</v>
      </c>
      <c r="S1831" s="1">
        <v>-6</v>
      </c>
      <c r="T1831" s="1">
        <v>18</v>
      </c>
      <c r="U1831" s="1">
        <v>12</v>
      </c>
      <c r="V1831" s="1">
        <v>24</v>
      </c>
      <c r="W1831" s="1">
        <v>42134</v>
      </c>
      <c r="X1831" s="1">
        <v>38301</v>
      </c>
      <c r="Y1831" s="1">
        <v>60116</v>
      </c>
      <c r="Z1831" s="1">
        <v>1.92</v>
      </c>
      <c r="AA1831" s="6">
        <f t="shared" si="368"/>
        <v>979</v>
      </c>
      <c r="AB1831" s="6">
        <f t="shared" si="369"/>
        <v>216</v>
      </c>
      <c r="AC1831" s="6">
        <f t="shared" si="370"/>
        <v>105632</v>
      </c>
      <c r="AD1831" s="6">
        <f t="shared" si="371"/>
        <v>107.89785495403473</v>
      </c>
      <c r="AE1831" s="7">
        <f t="shared" si="372"/>
        <v>-453</v>
      </c>
      <c r="AF1831" t="str">
        <f t="shared" ca="1" si="373"/>
        <v>$V$191</v>
      </c>
      <c r="AG1831" t="str">
        <f t="shared" ca="1" si="374"/>
        <v>$J$191</v>
      </c>
      <c r="AH1831" t="str">
        <f t="shared" ca="1" si="375"/>
        <v>KELLOGG COMPANY MLXP| 3030133601</v>
      </c>
      <c r="AI1831" t="str">
        <f t="shared" ca="1" si="364"/>
        <v>$K$191</v>
      </c>
      <c r="AJ1831" s="8">
        <f t="shared" si="365"/>
        <v>9.1930541368743617E-3</v>
      </c>
      <c r="AK1831" s="7">
        <f t="shared" si="366"/>
        <v>-94</v>
      </c>
      <c r="AL1831" s="7" t="str">
        <f t="shared" ca="1" si="376"/>
        <v>KELLOGG COMPANY MLXP| 3861175029</v>
      </c>
      <c r="AM1831" t="b">
        <f t="shared" si="367"/>
        <v>0</v>
      </c>
    </row>
    <row r="1832" spans="3:39" x14ac:dyDescent="0.3">
      <c r="C1832" s="1" t="s">
        <v>302</v>
      </c>
      <c r="D1832" s="1" t="s">
        <v>303</v>
      </c>
      <c r="E1832" s="1" t="s">
        <v>39</v>
      </c>
      <c r="F1832" s="1" t="s">
        <v>70</v>
      </c>
      <c r="G1832" s="1" t="s">
        <v>71</v>
      </c>
      <c r="H1832" s="1" t="s">
        <v>53</v>
      </c>
      <c r="I1832" s="1" t="s">
        <v>736</v>
      </c>
      <c r="J1832" t="str">
        <f>TRIM(CONCATENATE(wiz[[#This Row],[SHIPPER..................]],wiz[[#This Row],[ZIP2..]],wiz[[#This Row],[ZIP3..]]))</f>
        <v>KIRKLANDS TL ONLY | 3830160559</v>
      </c>
      <c r="K1832" s="1">
        <v>1</v>
      </c>
      <c r="L1832" s="1">
        <v>2.1</v>
      </c>
      <c r="M1832" s="1">
        <v>0.21</v>
      </c>
      <c r="N1832" s="1">
        <v>517</v>
      </c>
      <c r="O1832" s="1">
        <v>1.83</v>
      </c>
      <c r="P1832" s="1">
        <v>0</v>
      </c>
      <c r="Q1832" s="1">
        <v>0.25</v>
      </c>
      <c r="R1832" s="1">
        <v>-53</v>
      </c>
      <c r="S1832" s="1">
        <v>-17</v>
      </c>
      <c r="T1832" s="1">
        <v>-186</v>
      </c>
      <c r="U1832" s="1">
        <v>196</v>
      </c>
      <c r="V1832" s="1">
        <v>-7</v>
      </c>
      <c r="W1832" s="1">
        <v>38301</v>
      </c>
      <c r="X1832" s="1">
        <v>38301</v>
      </c>
      <c r="Y1832" s="1">
        <v>60559</v>
      </c>
      <c r="Z1832" s="1">
        <v>2.09</v>
      </c>
      <c r="AA1832" s="6">
        <f t="shared" si="368"/>
        <v>273</v>
      </c>
      <c r="AB1832" s="6">
        <f t="shared" si="369"/>
        <v>-7</v>
      </c>
      <c r="AC1832" s="6">
        <f t="shared" si="370"/>
        <v>67</v>
      </c>
      <c r="AD1832" s="6">
        <f t="shared" si="371"/>
        <v>0.24542124542124541</v>
      </c>
      <c r="AE1832" s="7">
        <f t="shared" si="372"/>
        <v>-741</v>
      </c>
      <c r="AF1832" t="str">
        <f t="shared" ca="1" si="373"/>
        <v>$V$1985</v>
      </c>
      <c r="AG1832" t="str">
        <f t="shared" ca="1" si="374"/>
        <v>$J$1985</v>
      </c>
      <c r="AH1832" t="str">
        <f t="shared" ca="1" si="375"/>
        <v>KIRKLANDS TL ONLY | 3830178840</v>
      </c>
      <c r="AI1832" t="str">
        <f t="shared" ca="1" si="364"/>
        <v>$K$1985</v>
      </c>
      <c r="AJ1832" s="8">
        <f t="shared" si="365"/>
        <v>3.663003663003663E-3</v>
      </c>
      <c r="AK1832" s="7">
        <f t="shared" si="366"/>
        <v>0</v>
      </c>
      <c r="AL1832" s="7" t="str">
        <f t="shared" ca="1" si="376"/>
        <v>KENCO LOGISTICS | 8532335661</v>
      </c>
      <c r="AM1832" t="b">
        <f t="shared" si="367"/>
        <v>0</v>
      </c>
    </row>
    <row r="1833" spans="3:39" x14ac:dyDescent="0.3">
      <c r="C1833" s="1" t="s">
        <v>1705</v>
      </c>
      <c r="D1833" s="1" t="s">
        <v>1706</v>
      </c>
      <c r="E1833" s="1" t="s">
        <v>39</v>
      </c>
      <c r="F1833" s="1" t="s">
        <v>70</v>
      </c>
      <c r="G1833" s="1" t="s">
        <v>1707</v>
      </c>
      <c r="H1833" s="1" t="s">
        <v>53</v>
      </c>
      <c r="I1833" s="1" t="s">
        <v>1708</v>
      </c>
      <c r="J1833" t="str">
        <f>TRIM(CONCATENATE(wiz[[#This Row],[SHIPPER..................]],wiz[[#This Row],[ZIP2..]],wiz[[#This Row],[ZIP3..]]))</f>
        <v>BARRECA BLACKTOP SEAL| 3822960431</v>
      </c>
      <c r="K1833" s="1">
        <v>1</v>
      </c>
      <c r="L1833" s="1">
        <v>2.37</v>
      </c>
      <c r="M1833" s="1">
        <v>0.4</v>
      </c>
      <c r="N1833" s="1">
        <v>419</v>
      </c>
      <c r="O1833" s="1">
        <v>1.92</v>
      </c>
      <c r="P1833" s="1">
        <v>32</v>
      </c>
      <c r="Q1833" s="1">
        <v>0.25</v>
      </c>
      <c r="R1833" s="1">
        <v>-80</v>
      </c>
      <c r="S1833" s="1">
        <v>-24</v>
      </c>
      <c r="T1833" s="1">
        <v>-245</v>
      </c>
      <c r="U1833" s="1">
        <v>178</v>
      </c>
      <c r="V1833" s="1">
        <v>-91</v>
      </c>
      <c r="W1833" s="1">
        <v>38261</v>
      </c>
      <c r="X1833" s="1">
        <v>38229</v>
      </c>
      <c r="Y1833" s="1">
        <v>60431</v>
      </c>
      <c r="Z1833" s="1">
        <v>2.5499999999999998</v>
      </c>
      <c r="AA1833" s="6">
        <f t="shared" si="368"/>
        <v>1</v>
      </c>
      <c r="AB1833" s="6">
        <f t="shared" si="369"/>
        <v>-91</v>
      </c>
      <c r="AC1833" s="6">
        <f t="shared" si="370"/>
        <v>-91</v>
      </c>
      <c r="AD1833" s="6">
        <f t="shared" si="371"/>
        <v>-91</v>
      </c>
      <c r="AE1833" s="7">
        <f t="shared" si="372"/>
        <v>-91</v>
      </c>
      <c r="AF1833" t="str">
        <f t="shared" ca="1" si="373"/>
        <v>$V$1438</v>
      </c>
      <c r="AG1833" t="str">
        <f t="shared" ca="1" si="374"/>
        <v>$J$1438</v>
      </c>
      <c r="AH1833" t="str">
        <f t="shared" ca="1" si="375"/>
        <v>b: C H ROBINSON | 4307838101</v>
      </c>
      <c r="AI1833" t="str">
        <f t="shared" ca="1" si="364"/>
        <v>$K$1438</v>
      </c>
      <c r="AJ1833" s="8">
        <f t="shared" si="365"/>
        <v>1</v>
      </c>
      <c r="AK1833" s="7">
        <f t="shared" si="366"/>
        <v>-91</v>
      </c>
      <c r="AL1833" s="7" t="str">
        <f t="shared" ca="1" si="376"/>
        <v>b: C H ROBINSON | 4307838101</v>
      </c>
      <c r="AM1833" t="str">
        <f t="shared" si="367"/>
        <v>BARRECA BLACKTOP SEAL| 3822960431</v>
      </c>
    </row>
    <row r="1834" spans="3:39" x14ac:dyDescent="0.3">
      <c r="C1834" s="1" t="s">
        <v>400</v>
      </c>
      <c r="D1834" s="1" t="s">
        <v>401</v>
      </c>
      <c r="E1834" s="1" t="s">
        <v>39</v>
      </c>
      <c r="F1834" s="1" t="s">
        <v>70</v>
      </c>
      <c r="G1834" s="1" t="s">
        <v>71</v>
      </c>
      <c r="H1834" s="1" t="s">
        <v>53</v>
      </c>
      <c r="I1834" s="1" t="s">
        <v>770</v>
      </c>
      <c r="J1834" t="str">
        <f>TRIM(CONCATENATE(wiz[[#This Row],[SHIPPER..................]],wiz[[#This Row],[ZIP2..]],wiz[[#This Row],[ZIP3..]]))</f>
        <v>KELLOGG COMPANY MLXP| 3830160440</v>
      </c>
      <c r="K1834" s="1">
        <v>6</v>
      </c>
      <c r="L1834" s="1">
        <v>2.04</v>
      </c>
      <c r="M1834" s="1">
        <v>0.3</v>
      </c>
      <c r="N1834" s="1">
        <v>472</v>
      </c>
      <c r="O1834" s="1">
        <v>1.1100000000000001</v>
      </c>
      <c r="P1834" s="1">
        <v>65</v>
      </c>
      <c r="Q1834" s="1">
        <v>0.31</v>
      </c>
      <c r="R1834" s="1">
        <v>-28</v>
      </c>
      <c r="S1834" s="1">
        <v>-6</v>
      </c>
      <c r="T1834" s="1">
        <v>-34</v>
      </c>
      <c r="U1834" s="1">
        <v>125</v>
      </c>
      <c r="V1834" s="1">
        <v>85</v>
      </c>
      <c r="W1834" s="1">
        <v>38301</v>
      </c>
      <c r="X1834" s="1">
        <v>38301</v>
      </c>
      <c r="Y1834" s="1">
        <v>60440</v>
      </c>
      <c r="Z1834" s="1">
        <v>2.12</v>
      </c>
      <c r="AA1834" s="6">
        <f t="shared" si="368"/>
        <v>979</v>
      </c>
      <c r="AB1834" s="6">
        <f t="shared" si="369"/>
        <v>510</v>
      </c>
      <c r="AC1834" s="6">
        <f t="shared" si="370"/>
        <v>105632</v>
      </c>
      <c r="AD1834" s="6">
        <f t="shared" si="371"/>
        <v>107.89785495403473</v>
      </c>
      <c r="AE1834" s="7">
        <f t="shared" si="372"/>
        <v>-453</v>
      </c>
      <c r="AF1834" t="str">
        <f t="shared" ca="1" si="373"/>
        <v>$V$191</v>
      </c>
      <c r="AG1834" t="str">
        <f t="shared" ca="1" si="374"/>
        <v>$J$191</v>
      </c>
      <c r="AH1834" t="str">
        <f t="shared" ca="1" si="375"/>
        <v>KELLOGG COMPANY MLXP| 3030133601</v>
      </c>
      <c r="AI1834" t="str">
        <f t="shared" ca="1" si="364"/>
        <v>$K$191</v>
      </c>
      <c r="AJ1834" s="8">
        <f t="shared" si="365"/>
        <v>6.1287027579162408E-3</v>
      </c>
      <c r="AK1834" s="7">
        <f t="shared" si="366"/>
        <v>-94</v>
      </c>
      <c r="AL1834" s="7" t="str">
        <f t="shared" ca="1" si="376"/>
        <v>KELLOGG COMPANY MLXP| 3861175029</v>
      </c>
      <c r="AM1834" t="b">
        <f t="shared" si="367"/>
        <v>0</v>
      </c>
    </row>
    <row r="1835" spans="3:39" x14ac:dyDescent="0.3">
      <c r="C1835" s="1" t="s">
        <v>400</v>
      </c>
      <c r="D1835" s="1" t="s">
        <v>401</v>
      </c>
      <c r="E1835" s="1" t="s">
        <v>39</v>
      </c>
      <c r="F1835" s="1" t="s">
        <v>70</v>
      </c>
      <c r="G1835" s="1" t="s">
        <v>71</v>
      </c>
      <c r="H1835" s="1" t="s">
        <v>53</v>
      </c>
      <c r="I1835" s="1" t="s">
        <v>773</v>
      </c>
      <c r="J1835" t="str">
        <f>TRIM(CONCATENATE(wiz[[#This Row],[SHIPPER..................]],wiz[[#This Row],[ZIP2..]],wiz[[#This Row],[ZIP3..]]))</f>
        <v>KELLOGG COMPANY MLXP| 3830160431</v>
      </c>
      <c r="K1835" s="1">
        <v>1</v>
      </c>
      <c r="L1835" s="1">
        <v>2.08</v>
      </c>
      <c r="M1835" s="1">
        <v>0.3</v>
      </c>
      <c r="N1835" s="1">
        <v>458</v>
      </c>
      <c r="O1835" s="1">
        <v>0.36</v>
      </c>
      <c r="P1835" s="1">
        <v>0</v>
      </c>
      <c r="Q1835" s="1">
        <v>0.25</v>
      </c>
      <c r="R1835" s="1">
        <v>-43</v>
      </c>
      <c r="S1835" s="1">
        <v>-6</v>
      </c>
      <c r="T1835" s="1">
        <v>144</v>
      </c>
      <c r="U1835" s="1">
        <v>159</v>
      </c>
      <c r="V1835" s="1">
        <v>297</v>
      </c>
      <c r="W1835" s="1">
        <v>38301</v>
      </c>
      <c r="X1835" s="1">
        <v>38301</v>
      </c>
      <c r="Y1835" s="1">
        <v>60431</v>
      </c>
      <c r="Z1835" s="1">
        <v>2.16</v>
      </c>
      <c r="AA1835" s="6">
        <f t="shared" si="368"/>
        <v>979</v>
      </c>
      <c r="AB1835" s="6">
        <f t="shared" si="369"/>
        <v>297</v>
      </c>
      <c r="AC1835" s="6">
        <f t="shared" si="370"/>
        <v>105632</v>
      </c>
      <c r="AD1835" s="6">
        <f t="shared" si="371"/>
        <v>107.89785495403473</v>
      </c>
      <c r="AE1835" s="7">
        <f t="shared" si="372"/>
        <v>-453</v>
      </c>
      <c r="AF1835" t="str">
        <f t="shared" ca="1" si="373"/>
        <v>$V$191</v>
      </c>
      <c r="AG1835" t="str">
        <f t="shared" ca="1" si="374"/>
        <v>$J$191</v>
      </c>
      <c r="AH1835" t="str">
        <f t="shared" ca="1" si="375"/>
        <v>KELLOGG COMPANY MLXP| 3030133601</v>
      </c>
      <c r="AI1835" t="str">
        <f t="shared" ca="1" si="364"/>
        <v>$K$191</v>
      </c>
      <c r="AJ1835" s="8">
        <f t="shared" si="365"/>
        <v>1.0214504596527069E-3</v>
      </c>
      <c r="AK1835" s="7">
        <f t="shared" si="366"/>
        <v>-94</v>
      </c>
      <c r="AL1835" s="7" t="str">
        <f t="shared" ca="1" si="376"/>
        <v>KELLOGG COMPANY MLXP| 3861175029</v>
      </c>
      <c r="AM1835" t="b">
        <f t="shared" si="367"/>
        <v>0</v>
      </c>
    </row>
    <row r="1836" spans="3:39" x14ac:dyDescent="0.3">
      <c r="C1836" s="1" t="s">
        <v>400</v>
      </c>
      <c r="D1836" s="1" t="s">
        <v>401</v>
      </c>
      <c r="E1836" s="1" t="s">
        <v>39</v>
      </c>
      <c r="F1836" s="1" t="s">
        <v>70</v>
      </c>
      <c r="G1836" s="1" t="s">
        <v>71</v>
      </c>
      <c r="H1836" s="1" t="s">
        <v>53</v>
      </c>
      <c r="I1836" s="1" t="s">
        <v>427</v>
      </c>
      <c r="J1836" t="str">
        <f>TRIM(CONCATENATE(wiz[[#This Row],[SHIPPER..................]],wiz[[#This Row],[ZIP2..]],wiz[[#This Row],[ZIP3..]]))</f>
        <v>KELLOGG COMPANY MLXP| 3830160447</v>
      </c>
      <c r="K1836" s="1">
        <v>57</v>
      </c>
      <c r="L1836" s="1">
        <v>2.1</v>
      </c>
      <c r="M1836" s="1">
        <v>0.23</v>
      </c>
      <c r="N1836" s="1">
        <v>452</v>
      </c>
      <c r="O1836" s="1">
        <v>0.72</v>
      </c>
      <c r="P1836" s="1">
        <v>76</v>
      </c>
      <c r="Q1836" s="1">
        <v>0.31</v>
      </c>
      <c r="R1836" s="1">
        <v>-11</v>
      </c>
      <c r="S1836" s="1">
        <v>-6</v>
      </c>
      <c r="T1836" s="1">
        <v>58</v>
      </c>
      <c r="U1836" s="1">
        <v>130</v>
      </c>
      <c r="V1836" s="1">
        <v>182</v>
      </c>
      <c r="W1836" s="1">
        <v>37121</v>
      </c>
      <c r="X1836" s="1">
        <v>38301</v>
      </c>
      <c r="Y1836" s="1">
        <v>60447</v>
      </c>
      <c r="Z1836" s="1">
        <v>2.11</v>
      </c>
      <c r="AA1836" s="6">
        <f t="shared" si="368"/>
        <v>979</v>
      </c>
      <c r="AB1836" s="6">
        <f t="shared" si="369"/>
        <v>10374</v>
      </c>
      <c r="AC1836" s="6">
        <f t="shared" si="370"/>
        <v>105632</v>
      </c>
      <c r="AD1836" s="6">
        <f t="shared" si="371"/>
        <v>107.89785495403473</v>
      </c>
      <c r="AE1836" s="7">
        <f t="shared" si="372"/>
        <v>-453</v>
      </c>
      <c r="AF1836" t="str">
        <f t="shared" ca="1" si="373"/>
        <v>$V$191</v>
      </c>
      <c r="AG1836" t="str">
        <f t="shared" ca="1" si="374"/>
        <v>$J$191</v>
      </c>
      <c r="AH1836" t="str">
        <f t="shared" ca="1" si="375"/>
        <v>KELLOGG COMPANY MLXP| 3030133601</v>
      </c>
      <c r="AI1836" t="str">
        <f t="shared" ca="1" si="364"/>
        <v>$K$191</v>
      </c>
      <c r="AJ1836" s="8">
        <f t="shared" si="365"/>
        <v>5.8222676200204292E-2</v>
      </c>
      <c r="AK1836" s="7">
        <f t="shared" si="366"/>
        <v>-94</v>
      </c>
      <c r="AL1836" s="7" t="str">
        <f t="shared" ca="1" si="376"/>
        <v>KELLOGG COMPANY MLXP| 3861175029</v>
      </c>
      <c r="AM1836" t="b">
        <f t="shared" si="367"/>
        <v>0</v>
      </c>
    </row>
    <row r="1837" spans="3:39" x14ac:dyDescent="0.3">
      <c r="C1837" s="1" t="s">
        <v>400</v>
      </c>
      <c r="D1837" s="1" t="s">
        <v>401</v>
      </c>
      <c r="E1837" s="1" t="s">
        <v>39</v>
      </c>
      <c r="F1837" s="1" t="s">
        <v>70</v>
      </c>
      <c r="G1837" s="1" t="s">
        <v>71</v>
      </c>
      <c r="H1837" s="1" t="s">
        <v>53</v>
      </c>
      <c r="I1837" s="1" t="s">
        <v>426</v>
      </c>
      <c r="J1837" t="str">
        <f>TRIM(CONCATENATE(wiz[[#This Row],[SHIPPER..................]],wiz[[#This Row],[ZIP2..]],wiz[[#This Row],[ZIP3..]]))</f>
        <v>KELLOGG COMPANY MLXP| 3830160450</v>
      </c>
      <c r="K1837" s="1">
        <v>8</v>
      </c>
      <c r="L1837" s="1">
        <v>1.97</v>
      </c>
      <c r="M1837" s="1">
        <v>0.28000000000000003</v>
      </c>
      <c r="N1837" s="1">
        <v>438</v>
      </c>
      <c r="O1837" s="1">
        <v>0.7</v>
      </c>
      <c r="P1837" s="1">
        <v>119</v>
      </c>
      <c r="Q1837" s="1">
        <v>0.36</v>
      </c>
      <c r="R1837" s="1">
        <v>-33</v>
      </c>
      <c r="S1837" s="1">
        <v>-6</v>
      </c>
      <c r="T1837" s="1">
        <v>44</v>
      </c>
      <c r="U1837" s="1">
        <v>83</v>
      </c>
      <c r="V1837" s="1">
        <v>121</v>
      </c>
      <c r="W1837" s="1">
        <v>38261</v>
      </c>
      <c r="X1837" s="1">
        <v>38301</v>
      </c>
      <c r="Y1837" s="1">
        <v>60450</v>
      </c>
      <c r="Z1837" s="1">
        <v>2.0299999999999998</v>
      </c>
      <c r="AA1837" s="6">
        <f t="shared" si="368"/>
        <v>979</v>
      </c>
      <c r="AB1837" s="6">
        <f t="shared" si="369"/>
        <v>968</v>
      </c>
      <c r="AC1837" s="6">
        <f t="shared" si="370"/>
        <v>105632</v>
      </c>
      <c r="AD1837" s="6">
        <f t="shared" si="371"/>
        <v>107.89785495403473</v>
      </c>
      <c r="AE1837" s="7">
        <f t="shared" si="372"/>
        <v>-453</v>
      </c>
      <c r="AF1837" t="str">
        <f t="shared" ca="1" si="373"/>
        <v>$V$191</v>
      </c>
      <c r="AG1837" t="str">
        <f t="shared" ca="1" si="374"/>
        <v>$J$191</v>
      </c>
      <c r="AH1837" t="str">
        <f t="shared" ca="1" si="375"/>
        <v>KELLOGG COMPANY MLXP| 3030133601</v>
      </c>
      <c r="AI1837" t="str">
        <f t="shared" ca="1" si="364"/>
        <v>$K$191</v>
      </c>
      <c r="AJ1837" s="8">
        <f t="shared" si="365"/>
        <v>8.171603677221655E-3</v>
      </c>
      <c r="AK1837" s="7">
        <f t="shared" si="366"/>
        <v>-94</v>
      </c>
      <c r="AL1837" s="7" t="str">
        <f t="shared" ca="1" si="376"/>
        <v>KELLOGG COMPANY MLXP| 3861175029</v>
      </c>
      <c r="AM1837" t="b">
        <f t="shared" si="367"/>
        <v>0</v>
      </c>
    </row>
    <row r="1838" spans="3:39" x14ac:dyDescent="0.3">
      <c r="C1838" s="1" t="s">
        <v>400</v>
      </c>
      <c r="D1838" s="1" t="s">
        <v>401</v>
      </c>
      <c r="E1838" s="1" t="s">
        <v>39</v>
      </c>
      <c r="F1838" s="1" t="s">
        <v>70</v>
      </c>
      <c r="G1838" s="1" t="s">
        <v>71</v>
      </c>
      <c r="H1838" s="1" t="s">
        <v>140</v>
      </c>
      <c r="I1838" s="1" t="s">
        <v>796</v>
      </c>
      <c r="J1838" t="str">
        <f>TRIM(CONCATENATE(wiz[[#This Row],[SHIPPER..................]],wiz[[#This Row],[ZIP2..]],wiz[[#This Row],[ZIP3..]]))</f>
        <v>KELLOGG COMPANY MLXP| 3830153511</v>
      </c>
      <c r="K1838" s="1">
        <v>2</v>
      </c>
      <c r="L1838" s="1">
        <v>1.85</v>
      </c>
      <c r="M1838" s="1">
        <v>0.24</v>
      </c>
      <c r="N1838" s="1">
        <v>542</v>
      </c>
      <c r="O1838" s="1">
        <v>0.88</v>
      </c>
      <c r="P1838" s="1">
        <v>0</v>
      </c>
      <c r="Q1838" s="1">
        <v>0.25</v>
      </c>
      <c r="R1838" s="1">
        <v>-9</v>
      </c>
      <c r="S1838" s="1">
        <v>-6</v>
      </c>
      <c r="T1838" s="1">
        <v>39</v>
      </c>
      <c r="U1838" s="1">
        <v>-35</v>
      </c>
      <c r="V1838" s="1">
        <v>-2</v>
      </c>
      <c r="W1838" s="1">
        <v>38301</v>
      </c>
      <c r="X1838" s="1">
        <v>38301</v>
      </c>
      <c r="Y1838" s="1">
        <v>53511</v>
      </c>
      <c r="Z1838" s="1">
        <v>1.87</v>
      </c>
      <c r="AA1838" s="6">
        <f t="shared" si="368"/>
        <v>979</v>
      </c>
      <c r="AB1838" s="6">
        <f t="shared" si="369"/>
        <v>-4</v>
      </c>
      <c r="AC1838" s="6">
        <f t="shared" si="370"/>
        <v>105632</v>
      </c>
      <c r="AD1838" s="6">
        <f t="shared" si="371"/>
        <v>107.89785495403473</v>
      </c>
      <c r="AE1838" s="7">
        <f t="shared" si="372"/>
        <v>-453</v>
      </c>
      <c r="AF1838" t="str">
        <f t="shared" ca="1" si="373"/>
        <v>$V$191</v>
      </c>
      <c r="AG1838" t="str">
        <f t="shared" ca="1" si="374"/>
        <v>$J$191</v>
      </c>
      <c r="AH1838" t="str">
        <f t="shared" ca="1" si="375"/>
        <v>KELLOGG COMPANY MLXP| 3030133601</v>
      </c>
      <c r="AI1838" t="str">
        <f t="shared" ca="1" si="364"/>
        <v>$K$191</v>
      </c>
      <c r="AJ1838" s="8">
        <f t="shared" si="365"/>
        <v>2.0429009193054137E-3</v>
      </c>
      <c r="AK1838" s="7">
        <f t="shared" si="366"/>
        <v>-94</v>
      </c>
      <c r="AL1838" s="7" t="str">
        <f t="shared" ca="1" si="376"/>
        <v>KELLOGG COMPANY MLXP| 3861175029</v>
      </c>
      <c r="AM1838" t="b">
        <f t="shared" si="367"/>
        <v>0</v>
      </c>
    </row>
    <row r="1839" spans="3:39" x14ac:dyDescent="0.3">
      <c r="C1839" s="1" t="s">
        <v>400</v>
      </c>
      <c r="D1839" s="1" t="s">
        <v>401</v>
      </c>
      <c r="E1839" s="1" t="s">
        <v>39</v>
      </c>
      <c r="F1839" s="1" t="s">
        <v>70</v>
      </c>
      <c r="G1839" s="1" t="s">
        <v>71</v>
      </c>
      <c r="H1839" s="1" t="s">
        <v>140</v>
      </c>
      <c r="I1839" s="1" t="s">
        <v>431</v>
      </c>
      <c r="J1839" t="str">
        <f>TRIM(CONCATENATE(wiz[[#This Row],[SHIPPER..................]],wiz[[#This Row],[ZIP2..]],wiz[[#This Row],[ZIP3..]]))</f>
        <v>KELLOGG COMPANY MLXP| 3830153545</v>
      </c>
      <c r="K1839" s="1">
        <v>11</v>
      </c>
      <c r="L1839" s="1">
        <v>1.97</v>
      </c>
      <c r="M1839" s="1">
        <v>0.24</v>
      </c>
      <c r="N1839" s="1">
        <v>557</v>
      </c>
      <c r="O1839" s="1">
        <v>0.78</v>
      </c>
      <c r="P1839" s="1">
        <v>129</v>
      </c>
      <c r="Q1839" s="1">
        <v>0.36</v>
      </c>
      <c r="R1839" s="1">
        <v>-8</v>
      </c>
      <c r="S1839" s="1">
        <v>-6</v>
      </c>
      <c r="T1839" s="1">
        <v>76</v>
      </c>
      <c r="U1839" s="1">
        <v>43</v>
      </c>
      <c r="V1839" s="1">
        <v>113</v>
      </c>
      <c r="W1839" s="1">
        <v>40601</v>
      </c>
      <c r="X1839" s="1">
        <v>38301</v>
      </c>
      <c r="Y1839" s="1">
        <v>53545</v>
      </c>
      <c r="Z1839" s="1">
        <v>1.99</v>
      </c>
      <c r="AA1839" s="6">
        <f t="shared" si="368"/>
        <v>979</v>
      </c>
      <c r="AB1839" s="6">
        <f t="shared" si="369"/>
        <v>1243</v>
      </c>
      <c r="AC1839" s="6">
        <f t="shared" si="370"/>
        <v>105632</v>
      </c>
      <c r="AD1839" s="6">
        <f t="shared" si="371"/>
        <v>107.89785495403473</v>
      </c>
      <c r="AE1839" s="7">
        <f t="shared" si="372"/>
        <v>-453</v>
      </c>
      <c r="AF1839" t="str">
        <f t="shared" ca="1" si="373"/>
        <v>$V$191</v>
      </c>
      <c r="AG1839" t="str">
        <f t="shared" ca="1" si="374"/>
        <v>$J$191</v>
      </c>
      <c r="AH1839" t="str">
        <f t="shared" ca="1" si="375"/>
        <v>KELLOGG COMPANY MLXP| 3030133601</v>
      </c>
      <c r="AI1839" t="str">
        <f t="shared" ca="1" si="364"/>
        <v>$K$191</v>
      </c>
      <c r="AJ1839" s="8">
        <f t="shared" si="365"/>
        <v>1.1235955056179775E-2</v>
      </c>
      <c r="AK1839" s="7">
        <f t="shared" si="366"/>
        <v>-94</v>
      </c>
      <c r="AL1839" s="7" t="str">
        <f t="shared" ca="1" si="376"/>
        <v>KELLOGG COMPANY MLXP| 3861175029</v>
      </c>
      <c r="AM1839" t="b">
        <f t="shared" si="367"/>
        <v>0</v>
      </c>
    </row>
    <row r="1840" spans="3:39" x14ac:dyDescent="0.3">
      <c r="C1840" s="1" t="s">
        <v>47</v>
      </c>
      <c r="D1840" s="1" t="s">
        <v>48</v>
      </c>
      <c r="E1840" s="1" t="s">
        <v>39</v>
      </c>
      <c r="F1840" s="1" t="s">
        <v>70</v>
      </c>
      <c r="G1840" s="1" t="s">
        <v>1550</v>
      </c>
      <c r="H1840" s="1" t="s">
        <v>53</v>
      </c>
      <c r="I1840" s="1" t="s">
        <v>799</v>
      </c>
      <c r="J1840" t="str">
        <f>TRIM(CONCATENATE(wiz[[#This Row],[SHIPPER..................]],wiz[[#This Row],[ZIP2..]],wiz[[#This Row],[ZIP3..]]))</f>
        <v>LOWES MLXP VAN ONE WA| 3801261101</v>
      </c>
      <c r="K1840" s="1">
        <v>5</v>
      </c>
      <c r="L1840" s="1">
        <v>1.8</v>
      </c>
      <c r="M1840" s="1">
        <v>0.21</v>
      </c>
      <c r="N1840" s="1">
        <v>525</v>
      </c>
      <c r="O1840" s="1">
        <v>0.97</v>
      </c>
      <c r="P1840" s="1">
        <v>20</v>
      </c>
      <c r="Q1840" s="1">
        <v>0.25</v>
      </c>
      <c r="R1840" s="1">
        <v>0</v>
      </c>
      <c r="S1840" s="1">
        <v>-8</v>
      </c>
      <c r="T1840" s="1">
        <v>18</v>
      </c>
      <c r="U1840" s="1">
        <v>-81</v>
      </c>
      <c r="V1840" s="1">
        <v>-71</v>
      </c>
      <c r="W1840" s="1">
        <v>38301</v>
      </c>
      <c r="X1840" s="1">
        <v>38012</v>
      </c>
      <c r="Y1840" s="1">
        <v>61101</v>
      </c>
      <c r="Z1840" s="1">
        <v>1.79</v>
      </c>
      <c r="AA1840" s="6">
        <f t="shared" si="368"/>
        <v>678</v>
      </c>
      <c r="AB1840" s="6">
        <f t="shared" si="369"/>
        <v>-355</v>
      </c>
      <c r="AC1840" s="6">
        <f t="shared" si="370"/>
        <v>-50621</v>
      </c>
      <c r="AD1840" s="6">
        <f t="shared" si="371"/>
        <v>-74.662241887905608</v>
      </c>
      <c r="AE1840" s="7">
        <f t="shared" si="372"/>
        <v>-655</v>
      </c>
      <c r="AF1840" t="str">
        <f t="shared" ca="1" si="373"/>
        <v>$V$1026</v>
      </c>
      <c r="AG1840" t="str">
        <f t="shared" ca="1" si="374"/>
        <v>$J$1026</v>
      </c>
      <c r="AH1840" t="str">
        <f t="shared" ca="1" si="375"/>
        <v>LOWES MLXP VAN ONE WA| 2820147265</v>
      </c>
      <c r="AI1840" t="str">
        <f t="shared" ca="1" si="364"/>
        <v>$K$1026</v>
      </c>
      <c r="AJ1840" s="8">
        <f t="shared" si="365"/>
        <v>7.3746312684365781E-3</v>
      </c>
      <c r="AK1840" s="7">
        <f t="shared" si="366"/>
        <v>-233</v>
      </c>
      <c r="AL1840" s="7" t="str">
        <f t="shared" ca="1" si="376"/>
        <v>b: ECHO GLOBAL LOGIST| 6621537201</v>
      </c>
      <c r="AM1840" t="b">
        <f t="shared" si="367"/>
        <v>0</v>
      </c>
    </row>
    <row r="1841" spans="3:39" x14ac:dyDescent="0.3">
      <c r="C1841" s="1" t="s">
        <v>47</v>
      </c>
      <c r="D1841" s="1" t="s">
        <v>48</v>
      </c>
      <c r="E1841" s="1" t="s">
        <v>39</v>
      </c>
      <c r="F1841" s="1" t="s">
        <v>70</v>
      </c>
      <c r="G1841" s="1" t="s">
        <v>194</v>
      </c>
      <c r="H1841" s="1" t="s">
        <v>53</v>
      </c>
      <c r="I1841" s="1" t="s">
        <v>799</v>
      </c>
      <c r="J1841" t="str">
        <f>TRIM(CONCATENATE(wiz[[#This Row],[SHIPPER..................]],wiz[[#This Row],[ZIP2..]],wiz[[#This Row],[ZIP3..]]))</f>
        <v>LOWES MLXP VAN ONE WA| 3826161101</v>
      </c>
      <c r="K1841" s="1">
        <v>11</v>
      </c>
      <c r="L1841" s="1">
        <v>1.78</v>
      </c>
      <c r="M1841" s="1">
        <v>0.21</v>
      </c>
      <c r="N1841" s="1">
        <v>452</v>
      </c>
      <c r="O1841" s="1">
        <v>1.35</v>
      </c>
      <c r="P1841" s="1">
        <v>48</v>
      </c>
      <c r="Q1841" s="1">
        <v>0.28999999999999998</v>
      </c>
      <c r="R1841" s="1">
        <v>-1</v>
      </c>
      <c r="S1841" s="1">
        <v>-12</v>
      </c>
      <c r="T1841" s="1">
        <v>-91</v>
      </c>
      <c r="U1841" s="1">
        <v>-196</v>
      </c>
      <c r="V1841" s="1">
        <v>-299</v>
      </c>
      <c r="W1841" s="1">
        <v>38654</v>
      </c>
      <c r="X1841" s="1">
        <v>38261</v>
      </c>
      <c r="Y1841" s="1">
        <v>61101</v>
      </c>
      <c r="Z1841" s="1">
        <v>1.77</v>
      </c>
      <c r="AA1841" s="6">
        <f t="shared" si="368"/>
        <v>678</v>
      </c>
      <c r="AB1841" s="6">
        <f t="shared" si="369"/>
        <v>-3289</v>
      </c>
      <c r="AC1841" s="6">
        <f t="shared" si="370"/>
        <v>-50621</v>
      </c>
      <c r="AD1841" s="6">
        <f t="shared" si="371"/>
        <v>-74.662241887905608</v>
      </c>
      <c r="AE1841" s="7">
        <f t="shared" si="372"/>
        <v>-655</v>
      </c>
      <c r="AF1841" t="str">
        <f t="shared" ca="1" si="373"/>
        <v>$V$1026</v>
      </c>
      <c r="AG1841" t="str">
        <f t="shared" ca="1" si="374"/>
        <v>$J$1026</v>
      </c>
      <c r="AH1841" t="str">
        <f t="shared" ca="1" si="375"/>
        <v>LOWES MLXP VAN ONE WA| 2820147265</v>
      </c>
      <c r="AI1841" t="str">
        <f t="shared" ca="1" si="364"/>
        <v>$K$1026</v>
      </c>
      <c r="AJ1841" s="8">
        <f t="shared" si="365"/>
        <v>1.6224188790560472E-2</v>
      </c>
      <c r="AK1841" s="7">
        <f t="shared" si="366"/>
        <v>-233</v>
      </c>
      <c r="AL1841" s="7" t="str">
        <f t="shared" ca="1" si="376"/>
        <v>b: ECHO GLOBAL LOGIST| 6621537201</v>
      </c>
      <c r="AM1841" t="b">
        <f t="shared" si="367"/>
        <v>0</v>
      </c>
    </row>
    <row r="1842" spans="3:39" x14ac:dyDescent="0.3">
      <c r="C1842" s="1" t="s">
        <v>47</v>
      </c>
      <c r="D1842" s="1" t="s">
        <v>48</v>
      </c>
      <c r="E1842" s="1" t="s">
        <v>39</v>
      </c>
      <c r="F1842" s="1" t="s">
        <v>70</v>
      </c>
      <c r="G1842" s="1" t="s">
        <v>1550</v>
      </c>
      <c r="H1842" s="1" t="s">
        <v>42</v>
      </c>
      <c r="I1842" s="1" t="s">
        <v>436</v>
      </c>
      <c r="J1842" t="str">
        <f>TRIM(CONCATENATE(wiz[[#This Row],[SHIPPER..................]],wiz[[#This Row],[ZIP2..]],wiz[[#This Row],[ZIP3..]]))</f>
        <v>LOWES MLXP VAN ONE WA| 3801247265</v>
      </c>
      <c r="K1842" s="1">
        <v>5</v>
      </c>
      <c r="L1842" s="1">
        <v>1.97</v>
      </c>
      <c r="M1842" s="1">
        <v>0.21</v>
      </c>
      <c r="N1842" s="1">
        <v>381</v>
      </c>
      <c r="O1842" s="1">
        <v>0.72</v>
      </c>
      <c r="P1842" s="1">
        <v>20</v>
      </c>
      <c r="Q1842" s="1">
        <v>0.25</v>
      </c>
      <c r="R1842" s="1">
        <v>13</v>
      </c>
      <c r="S1842" s="1">
        <v>-8</v>
      </c>
      <c r="T1842" s="1">
        <v>12</v>
      </c>
      <c r="U1842" s="1">
        <v>-206</v>
      </c>
      <c r="V1842" s="1">
        <v>-202</v>
      </c>
      <c r="W1842" s="1">
        <v>38019</v>
      </c>
      <c r="X1842" s="1">
        <v>38012</v>
      </c>
      <c r="Y1842" s="1">
        <v>47265</v>
      </c>
      <c r="Z1842" s="1">
        <v>1.96</v>
      </c>
      <c r="AA1842" s="6">
        <f t="shared" si="368"/>
        <v>678</v>
      </c>
      <c r="AB1842" s="6">
        <f t="shared" si="369"/>
        <v>-1010</v>
      </c>
      <c r="AC1842" s="6">
        <f t="shared" si="370"/>
        <v>-50621</v>
      </c>
      <c r="AD1842" s="6">
        <f t="shared" si="371"/>
        <v>-74.662241887905608</v>
      </c>
      <c r="AE1842" s="7">
        <f t="shared" si="372"/>
        <v>-655</v>
      </c>
      <c r="AF1842" t="str">
        <f t="shared" ca="1" si="373"/>
        <v>$V$1026</v>
      </c>
      <c r="AG1842" t="str">
        <f t="shared" ca="1" si="374"/>
        <v>$J$1026</v>
      </c>
      <c r="AH1842" t="str">
        <f t="shared" ca="1" si="375"/>
        <v>LOWES MLXP VAN ONE WA| 2820147265</v>
      </c>
      <c r="AI1842" t="str">
        <f t="shared" ca="1" si="364"/>
        <v>$K$1026</v>
      </c>
      <c r="AJ1842" s="8">
        <f t="shared" si="365"/>
        <v>7.3746312684365781E-3</v>
      </c>
      <c r="AK1842" s="7">
        <f t="shared" si="366"/>
        <v>-233</v>
      </c>
      <c r="AL1842" s="7" t="str">
        <f t="shared" ca="1" si="376"/>
        <v>b: ECHO GLOBAL LOGIST| 6621537201</v>
      </c>
      <c r="AM1842" t="b">
        <f t="shared" si="367"/>
        <v>0</v>
      </c>
    </row>
    <row r="1843" spans="3:39" x14ac:dyDescent="0.3">
      <c r="C1843" s="1" t="s">
        <v>1709</v>
      </c>
      <c r="D1843" s="1" t="s">
        <v>1710</v>
      </c>
      <c r="E1843" s="1" t="s">
        <v>39</v>
      </c>
      <c r="F1843" s="1" t="s">
        <v>70</v>
      </c>
      <c r="G1843" s="1" t="s">
        <v>71</v>
      </c>
      <c r="H1843" s="1" t="s">
        <v>42</v>
      </c>
      <c r="I1843" s="1" t="s">
        <v>393</v>
      </c>
      <c r="J1843" t="str">
        <f>TRIM(CONCATENATE(wiz[[#This Row],[SHIPPER..................]],wiz[[#This Row],[ZIP2..]],wiz[[#This Row],[ZIP3..]]))</f>
        <v>TOYOTA TSUSHO | 3830147201</v>
      </c>
      <c r="K1843" s="1">
        <v>2</v>
      </c>
      <c r="L1843" s="1">
        <v>2.6</v>
      </c>
      <c r="M1843" s="1">
        <v>0.28000000000000003</v>
      </c>
      <c r="N1843" s="1">
        <v>371</v>
      </c>
      <c r="O1843" s="1">
        <v>0.79</v>
      </c>
      <c r="P1843" s="1">
        <v>25</v>
      </c>
      <c r="Q1843" s="1">
        <v>0.28000000000000003</v>
      </c>
      <c r="R1843" s="1">
        <v>-12</v>
      </c>
      <c r="S1843" s="1">
        <v>-4</v>
      </c>
      <c r="T1843" s="1">
        <v>-4</v>
      </c>
      <c r="U1843" s="1">
        <v>44</v>
      </c>
      <c r="V1843" s="1">
        <v>36</v>
      </c>
      <c r="W1843" s="1">
        <v>38301</v>
      </c>
      <c r="X1843" s="1">
        <v>38301</v>
      </c>
      <c r="Y1843" s="1">
        <v>47201</v>
      </c>
      <c r="Z1843" s="1">
        <v>2.66</v>
      </c>
      <c r="AA1843" s="6">
        <f t="shared" si="368"/>
        <v>12</v>
      </c>
      <c r="AB1843" s="6">
        <f t="shared" si="369"/>
        <v>72</v>
      </c>
      <c r="AC1843" s="6">
        <f t="shared" si="370"/>
        <v>-509</v>
      </c>
      <c r="AD1843" s="6">
        <f t="shared" si="371"/>
        <v>-42.416666666666664</v>
      </c>
      <c r="AE1843" s="7">
        <f t="shared" si="372"/>
        <v>-83</v>
      </c>
      <c r="AF1843" t="str">
        <f t="shared" ca="1" si="373"/>
        <v>$V$970</v>
      </c>
      <c r="AG1843" t="str">
        <f t="shared" ca="1" si="374"/>
        <v>$J$970</v>
      </c>
      <c r="AH1843" t="str">
        <f t="shared" ca="1" si="375"/>
        <v>LOWES MLXP VAN ONE WA| 3861161101</v>
      </c>
      <c r="AI1843" t="str">
        <f t="shared" ca="1" si="364"/>
        <v>$K$970</v>
      </c>
      <c r="AJ1843" s="8">
        <f t="shared" si="365"/>
        <v>0.16666666666666666</v>
      </c>
      <c r="AK1843" s="7">
        <f t="shared" si="366"/>
        <v>-83</v>
      </c>
      <c r="AL1843" s="7" t="str">
        <f t="shared" ca="1" si="376"/>
        <v>LOWES MLXP VAN ONE WA| 3861161101</v>
      </c>
      <c r="AM1843" t="b">
        <f t="shared" si="367"/>
        <v>0</v>
      </c>
    </row>
    <row r="1844" spans="3:39" x14ac:dyDescent="0.3">
      <c r="C1844" s="1" t="s">
        <v>1709</v>
      </c>
      <c r="D1844" s="1" t="s">
        <v>1711</v>
      </c>
      <c r="E1844" s="1" t="s">
        <v>39</v>
      </c>
      <c r="F1844" s="1" t="s">
        <v>70</v>
      </c>
      <c r="G1844" s="1" t="s">
        <v>71</v>
      </c>
      <c r="H1844" s="1" t="s">
        <v>42</v>
      </c>
      <c r="I1844" s="1" t="s">
        <v>393</v>
      </c>
      <c r="J1844" t="str">
        <f>TRIM(CONCATENATE(wiz[[#This Row],[SHIPPER..................]],wiz[[#This Row],[ZIP2..]],wiz[[#This Row],[ZIP3..]]))</f>
        <v>TOYOTA TSUSHO | 3830147201</v>
      </c>
      <c r="K1844" s="1">
        <v>7</v>
      </c>
      <c r="L1844" s="1">
        <v>2.02</v>
      </c>
      <c r="M1844" s="1">
        <v>0.28000000000000003</v>
      </c>
      <c r="N1844" s="1">
        <v>443</v>
      </c>
      <c r="O1844" s="1">
        <v>0.82</v>
      </c>
      <c r="P1844" s="1">
        <v>52</v>
      </c>
      <c r="Q1844" s="1">
        <v>0.28999999999999998</v>
      </c>
      <c r="R1844" s="1">
        <v>-37</v>
      </c>
      <c r="S1844" s="1">
        <v>5</v>
      </c>
      <c r="T1844" s="1">
        <v>16</v>
      </c>
      <c r="U1844" s="1">
        <v>-104</v>
      </c>
      <c r="V1844" s="1">
        <v>-83</v>
      </c>
      <c r="W1844" s="1">
        <v>38101</v>
      </c>
      <c r="X1844" s="1">
        <v>38301</v>
      </c>
      <c r="Y1844" s="1">
        <v>47201</v>
      </c>
      <c r="Z1844" s="1">
        <v>2.08</v>
      </c>
      <c r="AA1844" s="6">
        <f t="shared" si="368"/>
        <v>12</v>
      </c>
      <c r="AB1844" s="6">
        <f t="shared" si="369"/>
        <v>-581</v>
      </c>
      <c r="AC1844" s="6">
        <f t="shared" si="370"/>
        <v>-509</v>
      </c>
      <c r="AD1844" s="6">
        <f t="shared" si="371"/>
        <v>-42.416666666666664</v>
      </c>
      <c r="AE1844" s="7">
        <f t="shared" si="372"/>
        <v>-83</v>
      </c>
      <c r="AF1844" t="str">
        <f t="shared" ca="1" si="373"/>
        <v>$V$970</v>
      </c>
      <c r="AG1844" t="str">
        <f t="shared" ca="1" si="374"/>
        <v>$J$970</v>
      </c>
      <c r="AH1844" t="str">
        <f t="shared" ca="1" si="375"/>
        <v>LOWES MLXP VAN ONE WA| 3861161101</v>
      </c>
      <c r="AI1844" t="str">
        <f t="shared" ca="1" si="364"/>
        <v>$K$970</v>
      </c>
      <c r="AJ1844" s="8">
        <f t="shared" si="365"/>
        <v>0.58333333333333337</v>
      </c>
      <c r="AK1844" s="7">
        <f t="shared" si="366"/>
        <v>-83</v>
      </c>
      <c r="AL1844" s="7" t="str">
        <f t="shared" ca="1" si="376"/>
        <v>LOWES MLXP VAN ONE WA| 3861161101</v>
      </c>
      <c r="AM1844" t="str">
        <f t="shared" si="367"/>
        <v>TOYOTA TSUSHO | 3830147201</v>
      </c>
    </row>
    <row r="1845" spans="3:39" x14ac:dyDescent="0.3">
      <c r="C1845" s="1" t="s">
        <v>37</v>
      </c>
      <c r="D1845" s="1" t="s">
        <v>38</v>
      </c>
      <c r="E1845" s="1" t="s">
        <v>39</v>
      </c>
      <c r="F1845" s="1" t="s">
        <v>70</v>
      </c>
      <c r="G1845" s="1" t="s">
        <v>666</v>
      </c>
      <c r="H1845" s="1" t="s">
        <v>42</v>
      </c>
      <c r="I1845" s="1" t="s">
        <v>832</v>
      </c>
      <c r="J1845" t="str">
        <f>TRIM(CONCATENATE(wiz[[#This Row],[SHIPPER..................]],wiz[[#This Row],[ZIP2..]],wiz[[#This Row],[ZIP3..]]))</f>
        <v>b: C H ROBINSON | 3802446952</v>
      </c>
      <c r="K1845" s="1">
        <v>2</v>
      </c>
      <c r="L1845" s="1">
        <v>1.52</v>
      </c>
      <c r="M1845" s="1">
        <v>0.27</v>
      </c>
      <c r="N1845" s="1">
        <v>461</v>
      </c>
      <c r="O1845" s="1">
        <v>0.79</v>
      </c>
      <c r="P1845" s="1">
        <v>49</v>
      </c>
      <c r="Q1845" s="1">
        <v>0.28000000000000003</v>
      </c>
      <c r="R1845" s="1">
        <v>-28</v>
      </c>
      <c r="S1845" s="1">
        <v>-46</v>
      </c>
      <c r="T1845" s="1">
        <v>42</v>
      </c>
      <c r="U1845" s="1">
        <v>-190</v>
      </c>
      <c r="V1845" s="1">
        <v>-194</v>
      </c>
      <c r="W1845" s="1">
        <v>38382</v>
      </c>
      <c r="X1845" s="1">
        <v>38024</v>
      </c>
      <c r="Y1845" s="1">
        <v>46952</v>
      </c>
      <c r="Z1845" s="1">
        <v>1.57</v>
      </c>
      <c r="AA1845" s="6">
        <f t="shared" si="368"/>
        <v>615</v>
      </c>
      <c r="AB1845" s="6">
        <f t="shared" si="369"/>
        <v>-388</v>
      </c>
      <c r="AC1845" s="6">
        <f t="shared" si="370"/>
        <v>-122022</v>
      </c>
      <c r="AD1845" s="6">
        <f t="shared" si="371"/>
        <v>-198.40975609756097</v>
      </c>
      <c r="AE1845" s="7">
        <f t="shared" si="372"/>
        <v>-1118</v>
      </c>
      <c r="AF1845" t="str">
        <f t="shared" ca="1" si="373"/>
        <v>$V$1066</v>
      </c>
      <c r="AG1845" t="str">
        <f t="shared" ca="1" si="374"/>
        <v>$J$1066</v>
      </c>
      <c r="AH1845" t="str">
        <f t="shared" ca="1" si="375"/>
        <v>b: C H ROBINSON | 2736036101</v>
      </c>
      <c r="AI1845" t="str">
        <f t="shared" ca="1" si="364"/>
        <v>$K$1066</v>
      </c>
      <c r="AJ1845" s="8">
        <f t="shared" si="365"/>
        <v>3.2520325203252032E-3</v>
      </c>
      <c r="AK1845" s="7">
        <f t="shared" si="366"/>
        <v>-560</v>
      </c>
      <c r="AL1845" s="7" t="str">
        <f t="shared" ca="1" si="376"/>
        <v>b: C H ROBINSON | 6080335055</v>
      </c>
      <c r="AM1845" t="b">
        <f t="shared" si="367"/>
        <v>0</v>
      </c>
    </row>
    <row r="1846" spans="3:39" x14ac:dyDescent="0.3">
      <c r="C1846" s="1" t="s">
        <v>378</v>
      </c>
      <c r="D1846" s="1" t="s">
        <v>379</v>
      </c>
      <c r="E1846" s="1" t="s">
        <v>39</v>
      </c>
      <c r="F1846" s="1" t="s">
        <v>70</v>
      </c>
      <c r="G1846" s="1" t="s">
        <v>949</v>
      </c>
      <c r="H1846" s="1" t="s">
        <v>42</v>
      </c>
      <c r="I1846" s="1" t="s">
        <v>848</v>
      </c>
      <c r="J1846" t="str">
        <f>TRIM(CONCATENATE(wiz[[#This Row],[SHIPPER..................]],wiz[[#This Row],[ZIP2..]],wiz[[#This Row],[ZIP3..]]))</f>
        <v>b: TOTAL QUALITY LOGI| 3824246755</v>
      </c>
      <c r="K1846" s="1">
        <v>2</v>
      </c>
      <c r="L1846" s="1">
        <v>1.19</v>
      </c>
      <c r="M1846" s="1">
        <v>0.27</v>
      </c>
      <c r="N1846" s="1">
        <v>478</v>
      </c>
      <c r="O1846" s="1">
        <v>0.88</v>
      </c>
      <c r="P1846" s="1">
        <v>77</v>
      </c>
      <c r="Q1846" s="1">
        <v>0.3</v>
      </c>
      <c r="R1846" s="1">
        <v>-29</v>
      </c>
      <c r="S1846" s="1">
        <v>-81</v>
      </c>
      <c r="T1846" s="1">
        <v>20</v>
      </c>
      <c r="U1846" s="1">
        <v>-336</v>
      </c>
      <c r="V1846" s="1">
        <v>-397</v>
      </c>
      <c r="W1846" s="1">
        <v>38375</v>
      </c>
      <c r="X1846" s="1">
        <v>38242</v>
      </c>
      <c r="Y1846" s="1">
        <v>46755</v>
      </c>
      <c r="Z1846" s="1">
        <v>1.24</v>
      </c>
      <c r="AA1846" s="6">
        <f t="shared" si="368"/>
        <v>6</v>
      </c>
      <c r="AB1846" s="6">
        <f t="shared" si="369"/>
        <v>-794</v>
      </c>
      <c r="AC1846" s="6">
        <f t="shared" si="370"/>
        <v>-2160</v>
      </c>
      <c r="AD1846" s="6">
        <f t="shared" si="371"/>
        <v>-360</v>
      </c>
      <c r="AE1846" s="7">
        <f t="shared" si="372"/>
        <v>-696</v>
      </c>
      <c r="AF1846" t="str">
        <f t="shared" ca="1" si="373"/>
        <v>$V$1100</v>
      </c>
      <c r="AG1846" t="str">
        <f t="shared" ca="1" si="374"/>
        <v>$J$1100</v>
      </c>
      <c r="AH1846" t="str">
        <f t="shared" ca="1" si="375"/>
        <v>b: TOTAL QUALITY LOGI| 2862537334</v>
      </c>
      <c r="AI1846" t="str">
        <f t="shared" ca="1" si="364"/>
        <v>$K$1100</v>
      </c>
      <c r="AJ1846" s="8">
        <f t="shared" si="365"/>
        <v>0.33333333333333331</v>
      </c>
      <c r="AK1846" s="7">
        <f t="shared" si="366"/>
        <v>-696</v>
      </c>
      <c r="AL1846" s="7" t="str">
        <f t="shared" ca="1" si="376"/>
        <v>b: TOTAL QUALITY LOGI| 2862537334</v>
      </c>
      <c r="AM1846" t="b">
        <f t="shared" si="367"/>
        <v>0</v>
      </c>
    </row>
    <row r="1847" spans="3:39" x14ac:dyDescent="0.3">
      <c r="C1847" s="1" t="s">
        <v>400</v>
      </c>
      <c r="D1847" s="1" t="s">
        <v>401</v>
      </c>
      <c r="E1847" s="1" t="s">
        <v>39</v>
      </c>
      <c r="F1847" s="1" t="s">
        <v>70</v>
      </c>
      <c r="G1847" s="1" t="s">
        <v>71</v>
      </c>
      <c r="H1847" s="1" t="s">
        <v>42</v>
      </c>
      <c r="I1847" s="1" t="s">
        <v>1315</v>
      </c>
      <c r="J1847" t="str">
        <f>TRIM(CONCATENATE(wiz[[#This Row],[SHIPPER..................]],wiz[[#This Row],[ZIP2..]],wiz[[#This Row],[ZIP3..]]))</f>
        <v>KELLOGG COMPANY MLXP| 3830146705</v>
      </c>
      <c r="K1847" s="1">
        <v>1</v>
      </c>
      <c r="L1847" s="1">
        <v>2.02</v>
      </c>
      <c r="M1847" s="1">
        <v>1.24</v>
      </c>
      <c r="N1847" s="1">
        <v>541</v>
      </c>
      <c r="O1847" s="1">
        <v>0.96</v>
      </c>
      <c r="P1847" s="1">
        <v>0</v>
      </c>
      <c r="Q1847" s="1">
        <v>0.25</v>
      </c>
      <c r="R1847" s="1">
        <v>-546</v>
      </c>
      <c r="S1847" s="1">
        <v>-6</v>
      </c>
      <c r="T1847" s="1">
        <v>20</v>
      </c>
      <c r="U1847" s="1">
        <v>636</v>
      </c>
      <c r="V1847" s="1">
        <v>650</v>
      </c>
      <c r="W1847" s="1">
        <v>38301</v>
      </c>
      <c r="X1847" s="1">
        <v>38301</v>
      </c>
      <c r="Y1847" s="1">
        <v>46705</v>
      </c>
      <c r="Z1847" s="1">
        <v>3.04</v>
      </c>
      <c r="AA1847" s="6">
        <f t="shared" si="368"/>
        <v>979</v>
      </c>
      <c r="AB1847" s="6">
        <f t="shared" si="369"/>
        <v>650</v>
      </c>
      <c r="AC1847" s="6">
        <f t="shared" si="370"/>
        <v>105632</v>
      </c>
      <c r="AD1847" s="6">
        <f t="shared" si="371"/>
        <v>107.89785495403473</v>
      </c>
      <c r="AE1847" s="7">
        <f t="shared" si="372"/>
        <v>-453</v>
      </c>
      <c r="AF1847" t="str">
        <f t="shared" ca="1" si="373"/>
        <v>$V$191</v>
      </c>
      <c r="AG1847" t="str">
        <f t="shared" ca="1" si="374"/>
        <v>$J$191</v>
      </c>
      <c r="AH1847" t="str">
        <f t="shared" ca="1" si="375"/>
        <v>KELLOGG COMPANY MLXP| 3030133601</v>
      </c>
      <c r="AI1847" t="str">
        <f t="shared" ca="1" si="364"/>
        <v>$K$191</v>
      </c>
      <c r="AJ1847" s="8">
        <f t="shared" si="365"/>
        <v>1.0214504596527069E-3</v>
      </c>
      <c r="AK1847" s="7">
        <f t="shared" si="366"/>
        <v>-94</v>
      </c>
      <c r="AL1847" s="7" t="str">
        <f t="shared" ca="1" si="376"/>
        <v>KELLOGG COMPANY MLXP| 3861175029</v>
      </c>
      <c r="AM1847" t="b">
        <f t="shared" si="367"/>
        <v>0</v>
      </c>
    </row>
    <row r="1848" spans="3:39" x14ac:dyDescent="0.3">
      <c r="C1848" s="1" t="s">
        <v>400</v>
      </c>
      <c r="D1848" s="1" t="s">
        <v>401</v>
      </c>
      <c r="E1848" s="1" t="s">
        <v>39</v>
      </c>
      <c r="F1848" s="1" t="s">
        <v>70</v>
      </c>
      <c r="G1848" s="1" t="s">
        <v>71</v>
      </c>
      <c r="H1848" s="1" t="s">
        <v>42</v>
      </c>
      <c r="I1848" s="1" t="s">
        <v>438</v>
      </c>
      <c r="J1848" t="str">
        <f>TRIM(CONCATENATE(wiz[[#This Row],[SHIPPER..................]],wiz[[#This Row],[ZIP2..]],wiz[[#This Row],[ZIP3..]]))</f>
        <v>KELLOGG COMPANY MLXP| 3830146714</v>
      </c>
      <c r="K1848" s="1">
        <v>3</v>
      </c>
      <c r="L1848" s="1">
        <v>2.2200000000000002</v>
      </c>
      <c r="M1848" s="1">
        <v>0.8</v>
      </c>
      <c r="N1848" s="1">
        <v>493</v>
      </c>
      <c r="O1848" s="1">
        <v>0.94</v>
      </c>
      <c r="P1848" s="1">
        <v>55</v>
      </c>
      <c r="Q1848" s="1">
        <v>0.3</v>
      </c>
      <c r="R1848" s="1">
        <v>-280</v>
      </c>
      <c r="S1848" s="1">
        <v>-6</v>
      </c>
      <c r="T1848" s="1">
        <v>6</v>
      </c>
      <c r="U1848" s="1">
        <v>420</v>
      </c>
      <c r="V1848" s="1">
        <v>420</v>
      </c>
      <c r="W1848" s="1">
        <v>37148</v>
      </c>
      <c r="X1848" s="1">
        <v>38301</v>
      </c>
      <c r="Y1848" s="1">
        <v>46714</v>
      </c>
      <c r="Z1848" s="1">
        <v>2.8</v>
      </c>
      <c r="AA1848" s="6">
        <f t="shared" si="368"/>
        <v>979</v>
      </c>
      <c r="AB1848" s="6">
        <f t="shared" si="369"/>
        <v>1260</v>
      </c>
      <c r="AC1848" s="6">
        <f t="shared" si="370"/>
        <v>105632</v>
      </c>
      <c r="AD1848" s="6">
        <f t="shared" si="371"/>
        <v>107.89785495403473</v>
      </c>
      <c r="AE1848" s="7">
        <f t="shared" si="372"/>
        <v>-453</v>
      </c>
      <c r="AF1848" t="str">
        <f t="shared" ca="1" si="373"/>
        <v>$V$191</v>
      </c>
      <c r="AG1848" t="str">
        <f t="shared" ca="1" si="374"/>
        <v>$J$191</v>
      </c>
      <c r="AH1848" t="str">
        <f t="shared" ca="1" si="375"/>
        <v>KELLOGG COMPANY MLXP| 3030133601</v>
      </c>
      <c r="AI1848" t="str">
        <f t="shared" ca="1" si="364"/>
        <v>$K$191</v>
      </c>
      <c r="AJ1848" s="8">
        <f t="shared" si="365"/>
        <v>3.0643513789581204E-3</v>
      </c>
      <c r="AK1848" s="7">
        <f t="shared" si="366"/>
        <v>-94</v>
      </c>
      <c r="AL1848" s="7" t="str">
        <f t="shared" ca="1" si="376"/>
        <v>KELLOGG COMPANY MLXP| 3861175029</v>
      </c>
      <c r="AM1848" t="b">
        <f t="shared" si="367"/>
        <v>0</v>
      </c>
    </row>
    <row r="1849" spans="3:39" x14ac:dyDescent="0.3">
      <c r="C1849" s="1" t="s">
        <v>400</v>
      </c>
      <c r="D1849" s="1" t="s">
        <v>401</v>
      </c>
      <c r="E1849" s="1" t="s">
        <v>39</v>
      </c>
      <c r="F1849" s="1" t="s">
        <v>70</v>
      </c>
      <c r="G1849" s="1" t="s">
        <v>71</v>
      </c>
      <c r="H1849" s="1" t="s">
        <v>42</v>
      </c>
      <c r="I1849" s="1" t="s">
        <v>321</v>
      </c>
      <c r="J1849" t="str">
        <f>TRIM(CONCATENATE(wiz[[#This Row],[SHIPPER..................]],wiz[[#This Row],[ZIP2..]],wiz[[#This Row],[ZIP3..]]))</f>
        <v>KELLOGG COMPANY MLXP| 3830146801</v>
      </c>
      <c r="K1849" s="1">
        <v>4</v>
      </c>
      <c r="L1849" s="1">
        <v>1.87</v>
      </c>
      <c r="M1849" s="1">
        <v>0.47</v>
      </c>
      <c r="N1849" s="1">
        <v>509</v>
      </c>
      <c r="O1849" s="1">
        <v>0.91</v>
      </c>
      <c r="P1849" s="1">
        <v>68</v>
      </c>
      <c r="Q1849" s="1">
        <v>0.3</v>
      </c>
      <c r="R1849" s="1">
        <v>-118</v>
      </c>
      <c r="S1849" s="1">
        <v>-6</v>
      </c>
      <c r="T1849" s="1">
        <v>32</v>
      </c>
      <c r="U1849" s="1">
        <v>99</v>
      </c>
      <c r="V1849" s="1">
        <v>125</v>
      </c>
      <c r="W1849" s="1">
        <v>42134</v>
      </c>
      <c r="X1849" s="1">
        <v>38301</v>
      </c>
      <c r="Y1849" s="1">
        <v>46801</v>
      </c>
      <c r="Z1849" s="1">
        <v>2.12</v>
      </c>
      <c r="AA1849" s="6">
        <f t="shared" si="368"/>
        <v>979</v>
      </c>
      <c r="AB1849" s="6">
        <f t="shared" si="369"/>
        <v>500</v>
      </c>
      <c r="AC1849" s="6">
        <f t="shared" si="370"/>
        <v>105632</v>
      </c>
      <c r="AD1849" s="6">
        <f t="shared" si="371"/>
        <v>107.89785495403473</v>
      </c>
      <c r="AE1849" s="7">
        <f t="shared" si="372"/>
        <v>-453</v>
      </c>
      <c r="AF1849" t="str">
        <f t="shared" ca="1" si="373"/>
        <v>$V$191</v>
      </c>
      <c r="AG1849" t="str">
        <f t="shared" ca="1" si="374"/>
        <v>$J$191</v>
      </c>
      <c r="AH1849" t="str">
        <f t="shared" ca="1" si="375"/>
        <v>KELLOGG COMPANY MLXP| 3030133601</v>
      </c>
      <c r="AI1849" t="str">
        <f t="shared" ca="1" si="364"/>
        <v>$K$191</v>
      </c>
      <c r="AJ1849" s="8">
        <f t="shared" si="365"/>
        <v>4.0858018386108275E-3</v>
      </c>
      <c r="AK1849" s="7">
        <f t="shared" si="366"/>
        <v>-94</v>
      </c>
      <c r="AL1849" s="7" t="str">
        <f t="shared" ca="1" si="376"/>
        <v>KELLOGG COMPANY MLXP| 3861175029</v>
      </c>
      <c r="AM1849" t="b">
        <f t="shared" si="367"/>
        <v>0</v>
      </c>
    </row>
    <row r="1850" spans="3:39" x14ac:dyDescent="0.3">
      <c r="C1850" s="1" t="s">
        <v>400</v>
      </c>
      <c r="D1850" s="1" t="s">
        <v>401</v>
      </c>
      <c r="E1850" s="1" t="s">
        <v>39</v>
      </c>
      <c r="F1850" s="1" t="s">
        <v>70</v>
      </c>
      <c r="G1850" s="1" t="s">
        <v>71</v>
      </c>
      <c r="H1850" s="1" t="s">
        <v>42</v>
      </c>
      <c r="I1850" s="1" t="s">
        <v>832</v>
      </c>
      <c r="J1850" t="str">
        <f>TRIM(CONCATENATE(wiz[[#This Row],[SHIPPER..................]],wiz[[#This Row],[ZIP2..]],wiz[[#This Row],[ZIP3..]]))</f>
        <v>KELLOGG COMPANY MLXP| 3830146952</v>
      </c>
      <c r="K1850" s="1">
        <v>7</v>
      </c>
      <c r="L1850" s="1">
        <v>2</v>
      </c>
      <c r="M1850" s="1">
        <v>0.26</v>
      </c>
      <c r="N1850" s="1">
        <v>455</v>
      </c>
      <c r="O1850" s="1">
        <v>0.74</v>
      </c>
      <c r="P1850" s="1">
        <v>108</v>
      </c>
      <c r="Q1850" s="1">
        <v>0.34</v>
      </c>
      <c r="R1850" s="1">
        <v>-11</v>
      </c>
      <c r="S1850" s="1">
        <v>-6</v>
      </c>
      <c r="T1850" s="1">
        <v>54</v>
      </c>
      <c r="U1850" s="1">
        <v>10</v>
      </c>
      <c r="V1850" s="1">
        <v>58</v>
      </c>
      <c r="W1850" s="1">
        <v>63755</v>
      </c>
      <c r="X1850" s="1">
        <v>38301</v>
      </c>
      <c r="Y1850" s="1">
        <v>46952</v>
      </c>
      <c r="Z1850" s="1">
        <v>2.04</v>
      </c>
      <c r="AA1850" s="6">
        <f t="shared" si="368"/>
        <v>979</v>
      </c>
      <c r="AB1850" s="6">
        <f t="shared" si="369"/>
        <v>406</v>
      </c>
      <c r="AC1850" s="6">
        <f t="shared" si="370"/>
        <v>105632</v>
      </c>
      <c r="AD1850" s="6">
        <f t="shared" si="371"/>
        <v>107.89785495403473</v>
      </c>
      <c r="AE1850" s="7">
        <f t="shared" si="372"/>
        <v>-453</v>
      </c>
      <c r="AF1850" t="str">
        <f t="shared" ca="1" si="373"/>
        <v>$V$191</v>
      </c>
      <c r="AG1850" t="str">
        <f t="shared" ca="1" si="374"/>
        <v>$J$191</v>
      </c>
      <c r="AH1850" t="str">
        <f t="shared" ca="1" si="375"/>
        <v>KELLOGG COMPANY MLXP| 3030133601</v>
      </c>
      <c r="AI1850" t="str">
        <f t="shared" ca="1" si="364"/>
        <v>$K$191</v>
      </c>
      <c r="AJ1850" s="8">
        <f t="shared" si="365"/>
        <v>7.1501532175689483E-3</v>
      </c>
      <c r="AK1850" s="7">
        <f t="shared" si="366"/>
        <v>-94</v>
      </c>
      <c r="AL1850" s="7" t="str">
        <f t="shared" ca="1" si="376"/>
        <v>KELLOGG COMPANY MLXP| 3861175029</v>
      </c>
      <c r="AM1850" t="b">
        <f t="shared" si="367"/>
        <v>0</v>
      </c>
    </row>
    <row r="1851" spans="3:39" x14ac:dyDescent="0.3">
      <c r="C1851" s="1" t="s">
        <v>400</v>
      </c>
      <c r="D1851" s="1" t="s">
        <v>401</v>
      </c>
      <c r="E1851" s="1" t="s">
        <v>39</v>
      </c>
      <c r="F1851" s="1" t="s">
        <v>70</v>
      </c>
      <c r="G1851" s="1" t="s">
        <v>71</v>
      </c>
      <c r="H1851" s="1" t="s">
        <v>42</v>
      </c>
      <c r="I1851" s="1" t="s">
        <v>1712</v>
      </c>
      <c r="J1851" t="str">
        <f>TRIM(CONCATENATE(wiz[[#This Row],[SHIPPER..................]],wiz[[#This Row],[ZIP2..]],wiz[[#This Row],[ZIP3..]]))</f>
        <v>KELLOGG COMPANY MLXP| 3830146320</v>
      </c>
      <c r="K1851" s="1">
        <v>1</v>
      </c>
      <c r="L1851" s="1">
        <v>2.46</v>
      </c>
      <c r="M1851" s="1">
        <v>0.37</v>
      </c>
      <c r="N1851" s="1">
        <v>468</v>
      </c>
      <c r="O1851" s="1">
        <v>0.83</v>
      </c>
      <c r="P1851" s="1">
        <v>0</v>
      </c>
      <c r="Q1851" s="1">
        <v>0.25</v>
      </c>
      <c r="R1851" s="1">
        <v>-70</v>
      </c>
      <c r="S1851" s="1">
        <v>-6</v>
      </c>
      <c r="T1851" s="1">
        <v>32</v>
      </c>
      <c r="U1851" s="1">
        <v>185</v>
      </c>
      <c r="V1851" s="1">
        <v>211</v>
      </c>
      <c r="W1851" s="1">
        <v>38301</v>
      </c>
      <c r="X1851" s="1">
        <v>38301</v>
      </c>
      <c r="Y1851" s="1">
        <v>46320</v>
      </c>
      <c r="Z1851" s="1">
        <v>2.61</v>
      </c>
      <c r="AA1851" s="6">
        <f t="shared" si="368"/>
        <v>979</v>
      </c>
      <c r="AB1851" s="6">
        <f t="shared" si="369"/>
        <v>211</v>
      </c>
      <c r="AC1851" s="6">
        <f t="shared" si="370"/>
        <v>105632</v>
      </c>
      <c r="AD1851" s="6">
        <f t="shared" si="371"/>
        <v>107.89785495403473</v>
      </c>
      <c r="AE1851" s="7">
        <f t="shared" si="372"/>
        <v>-453</v>
      </c>
      <c r="AF1851" t="str">
        <f t="shared" ca="1" si="373"/>
        <v>$V$191</v>
      </c>
      <c r="AG1851" t="str">
        <f t="shared" ca="1" si="374"/>
        <v>$J$191</v>
      </c>
      <c r="AH1851" t="str">
        <f t="shared" ca="1" si="375"/>
        <v>KELLOGG COMPANY MLXP| 3030133601</v>
      </c>
      <c r="AI1851" t="str">
        <f t="shared" ca="1" si="364"/>
        <v>$K$191</v>
      </c>
      <c r="AJ1851" s="8">
        <f t="shared" si="365"/>
        <v>1.0214504596527069E-3</v>
      </c>
      <c r="AK1851" s="7">
        <f t="shared" si="366"/>
        <v>-94</v>
      </c>
      <c r="AL1851" s="7" t="str">
        <f t="shared" ca="1" si="376"/>
        <v>KELLOGG COMPANY MLXP| 3861175029</v>
      </c>
      <c r="AM1851" t="b">
        <f t="shared" si="367"/>
        <v>0</v>
      </c>
    </row>
    <row r="1852" spans="3:39" x14ac:dyDescent="0.3">
      <c r="C1852" s="1" t="s">
        <v>302</v>
      </c>
      <c r="D1852" s="1" t="s">
        <v>303</v>
      </c>
      <c r="E1852" s="1" t="s">
        <v>39</v>
      </c>
      <c r="F1852" s="1" t="s">
        <v>70</v>
      </c>
      <c r="G1852" s="1" t="s">
        <v>71</v>
      </c>
      <c r="H1852" s="1" t="s">
        <v>42</v>
      </c>
      <c r="I1852" s="1" t="s">
        <v>867</v>
      </c>
      <c r="J1852" t="str">
        <f>TRIM(CONCATENATE(wiz[[#This Row],[SHIPPER..................]],wiz[[#This Row],[ZIP2..]],wiz[[#This Row],[ZIP3..]]))</f>
        <v>KIRKLANDS TL ONLY | 3830146383</v>
      </c>
      <c r="K1852" s="1">
        <v>3</v>
      </c>
      <c r="L1852" s="1">
        <v>2.1</v>
      </c>
      <c r="M1852" s="1">
        <v>0.21</v>
      </c>
      <c r="N1852" s="1">
        <v>560</v>
      </c>
      <c r="O1852" s="1">
        <v>1.35</v>
      </c>
      <c r="P1852" s="1">
        <v>174</v>
      </c>
      <c r="Q1852" s="1">
        <v>0.42</v>
      </c>
      <c r="R1852" s="1">
        <v>-129</v>
      </c>
      <c r="S1852" s="1">
        <v>-17</v>
      </c>
      <c r="T1852" s="1">
        <v>-59</v>
      </c>
      <c r="U1852" s="1">
        <v>139</v>
      </c>
      <c r="V1852" s="1">
        <v>63</v>
      </c>
      <c r="W1852" s="1">
        <v>37160</v>
      </c>
      <c r="X1852" s="1">
        <v>38301</v>
      </c>
      <c r="Y1852" s="1">
        <v>46383</v>
      </c>
      <c r="Z1852" s="1">
        <v>2.09</v>
      </c>
      <c r="AA1852" s="6">
        <f t="shared" si="368"/>
        <v>273</v>
      </c>
      <c r="AB1852" s="6">
        <f t="shared" si="369"/>
        <v>189</v>
      </c>
      <c r="AC1852" s="6">
        <f t="shared" si="370"/>
        <v>67</v>
      </c>
      <c r="AD1852" s="6">
        <f t="shared" si="371"/>
        <v>0.24542124542124541</v>
      </c>
      <c r="AE1852" s="7">
        <f t="shared" si="372"/>
        <v>-741</v>
      </c>
      <c r="AF1852" t="str">
        <f t="shared" ca="1" si="373"/>
        <v>$V$1985</v>
      </c>
      <c r="AG1852" t="str">
        <f t="shared" ca="1" si="374"/>
        <v>$J$1985</v>
      </c>
      <c r="AH1852" t="str">
        <f t="shared" ca="1" si="375"/>
        <v>KIRKLANDS TL ONLY | 3830178840</v>
      </c>
      <c r="AI1852" t="str">
        <f t="shared" ca="1" si="364"/>
        <v>$K$1985</v>
      </c>
      <c r="AJ1852" s="8">
        <f t="shared" si="365"/>
        <v>1.098901098901099E-2</v>
      </c>
      <c r="AK1852" s="7">
        <f t="shared" si="366"/>
        <v>0</v>
      </c>
      <c r="AL1852" s="7" t="str">
        <f t="shared" ca="1" si="376"/>
        <v>KENCO LOGISTICS | 8532335661</v>
      </c>
      <c r="AM1852" t="b">
        <f t="shared" si="367"/>
        <v>0</v>
      </c>
    </row>
    <row r="1853" spans="3:39" x14ac:dyDescent="0.3">
      <c r="C1853" s="1" t="s">
        <v>400</v>
      </c>
      <c r="D1853" s="1" t="s">
        <v>401</v>
      </c>
      <c r="E1853" s="1" t="s">
        <v>39</v>
      </c>
      <c r="F1853" s="1" t="s">
        <v>70</v>
      </c>
      <c r="G1853" s="1" t="s">
        <v>71</v>
      </c>
      <c r="H1853" s="1" t="s">
        <v>42</v>
      </c>
      <c r="I1853" s="1" t="s">
        <v>874</v>
      </c>
      <c r="J1853" t="str">
        <f>TRIM(CONCATENATE(wiz[[#This Row],[SHIPPER..................]],wiz[[#This Row],[ZIP2..]],wiz[[#This Row],[ZIP3..]]))</f>
        <v>KELLOGG COMPANY MLXP| 3830146142</v>
      </c>
      <c r="K1853" s="1">
        <v>11</v>
      </c>
      <c r="L1853" s="1">
        <v>2.0499999999999998</v>
      </c>
      <c r="M1853" s="1">
        <v>0.46</v>
      </c>
      <c r="N1853" s="1">
        <v>384</v>
      </c>
      <c r="O1853" s="1">
        <v>0.8</v>
      </c>
      <c r="P1853" s="1">
        <v>51</v>
      </c>
      <c r="Q1853" s="1">
        <v>0.3</v>
      </c>
      <c r="R1853" s="1">
        <v>-99</v>
      </c>
      <c r="S1853" s="1">
        <v>-6</v>
      </c>
      <c r="T1853" s="1">
        <v>-7</v>
      </c>
      <c r="U1853" s="1">
        <v>-6</v>
      </c>
      <c r="V1853" s="1">
        <v>-19</v>
      </c>
      <c r="W1853" s="1">
        <v>38301</v>
      </c>
      <c r="X1853" s="1">
        <v>38301</v>
      </c>
      <c r="Y1853" s="1">
        <v>46142</v>
      </c>
      <c r="Z1853" s="1">
        <v>2.29</v>
      </c>
      <c r="AA1853" s="6">
        <f t="shared" si="368"/>
        <v>979</v>
      </c>
      <c r="AB1853" s="6">
        <f t="shared" si="369"/>
        <v>-209</v>
      </c>
      <c r="AC1853" s="6">
        <f t="shared" si="370"/>
        <v>105632</v>
      </c>
      <c r="AD1853" s="6">
        <f t="shared" si="371"/>
        <v>107.89785495403473</v>
      </c>
      <c r="AE1853" s="7">
        <f t="shared" si="372"/>
        <v>-453</v>
      </c>
      <c r="AF1853" t="str">
        <f t="shared" ca="1" si="373"/>
        <v>$V$191</v>
      </c>
      <c r="AG1853" t="str">
        <f t="shared" ca="1" si="374"/>
        <v>$J$191</v>
      </c>
      <c r="AH1853" t="str">
        <f t="shared" ca="1" si="375"/>
        <v>KELLOGG COMPANY MLXP| 3030133601</v>
      </c>
      <c r="AI1853" t="str">
        <f t="shared" ca="1" si="364"/>
        <v>$K$191</v>
      </c>
      <c r="AJ1853" s="8">
        <f t="shared" si="365"/>
        <v>1.1235955056179775E-2</v>
      </c>
      <c r="AK1853" s="7">
        <f t="shared" si="366"/>
        <v>-94</v>
      </c>
      <c r="AL1853" s="7" t="str">
        <f t="shared" ca="1" si="376"/>
        <v>KELLOGG COMPANY MLXP| 3861175029</v>
      </c>
      <c r="AM1853" t="b">
        <f t="shared" si="367"/>
        <v>0</v>
      </c>
    </row>
    <row r="1854" spans="3:39" x14ac:dyDescent="0.3">
      <c r="C1854" s="1" t="s">
        <v>400</v>
      </c>
      <c r="D1854" s="1" t="s">
        <v>401</v>
      </c>
      <c r="E1854" s="1" t="s">
        <v>39</v>
      </c>
      <c r="F1854" s="1" t="s">
        <v>70</v>
      </c>
      <c r="G1854" s="1" t="s">
        <v>71</v>
      </c>
      <c r="H1854" s="1" t="s">
        <v>42</v>
      </c>
      <c r="I1854" s="1" t="s">
        <v>442</v>
      </c>
      <c r="J1854" t="str">
        <f>TRIM(CONCATENATE(wiz[[#This Row],[SHIPPER..................]],wiz[[#This Row],[ZIP2..]],wiz[[#This Row],[ZIP3..]]))</f>
        <v>KELLOGG COMPANY MLXP| 3830146201</v>
      </c>
      <c r="K1854" s="1">
        <v>15</v>
      </c>
      <c r="L1854" s="1">
        <v>2.06</v>
      </c>
      <c r="M1854" s="1">
        <v>0.26</v>
      </c>
      <c r="N1854" s="1">
        <v>392</v>
      </c>
      <c r="O1854" s="1">
        <v>0.62</v>
      </c>
      <c r="P1854" s="1">
        <v>90</v>
      </c>
      <c r="Q1854" s="1">
        <v>0.33</v>
      </c>
      <c r="R1854" s="1">
        <v>-7</v>
      </c>
      <c r="S1854" s="1">
        <v>-6</v>
      </c>
      <c r="T1854" s="1">
        <v>36</v>
      </c>
      <c r="U1854" s="1">
        <v>-76</v>
      </c>
      <c r="V1854" s="1">
        <v>-46</v>
      </c>
      <c r="W1854" s="1">
        <v>38301</v>
      </c>
      <c r="X1854" s="1">
        <v>38301</v>
      </c>
      <c r="Y1854" s="1">
        <v>46201</v>
      </c>
      <c r="Z1854" s="1">
        <v>2.1</v>
      </c>
      <c r="AA1854" s="6">
        <f t="shared" si="368"/>
        <v>979</v>
      </c>
      <c r="AB1854" s="6">
        <f t="shared" si="369"/>
        <v>-690</v>
      </c>
      <c r="AC1854" s="6">
        <f t="shared" si="370"/>
        <v>105632</v>
      </c>
      <c r="AD1854" s="6">
        <f t="shared" si="371"/>
        <v>107.89785495403473</v>
      </c>
      <c r="AE1854" s="7">
        <f t="shared" si="372"/>
        <v>-453</v>
      </c>
      <c r="AF1854" t="str">
        <f t="shared" ca="1" si="373"/>
        <v>$V$191</v>
      </c>
      <c r="AG1854" t="str">
        <f t="shared" ca="1" si="374"/>
        <v>$J$191</v>
      </c>
      <c r="AH1854" t="str">
        <f t="shared" ca="1" si="375"/>
        <v>KELLOGG COMPANY MLXP| 3030133601</v>
      </c>
      <c r="AI1854" t="str">
        <f t="shared" ca="1" si="364"/>
        <v>$K$191</v>
      </c>
      <c r="AJ1854" s="8">
        <f t="shared" si="365"/>
        <v>1.5321756894790603E-2</v>
      </c>
      <c r="AK1854" s="7">
        <f t="shared" si="366"/>
        <v>-94</v>
      </c>
      <c r="AL1854" s="7" t="str">
        <f t="shared" ca="1" si="376"/>
        <v>KELLOGG COMPANY MLXP| 3861175029</v>
      </c>
      <c r="AM1854" t="b">
        <f t="shared" si="367"/>
        <v>0</v>
      </c>
    </row>
    <row r="1855" spans="3:39" x14ac:dyDescent="0.3">
      <c r="C1855" s="1" t="s">
        <v>302</v>
      </c>
      <c r="D1855" s="1" t="s">
        <v>303</v>
      </c>
      <c r="E1855" s="1" t="s">
        <v>39</v>
      </c>
      <c r="F1855" s="1" t="s">
        <v>70</v>
      </c>
      <c r="G1855" s="1" t="s">
        <v>71</v>
      </c>
      <c r="H1855" s="1" t="s">
        <v>42</v>
      </c>
      <c r="I1855" s="1" t="s">
        <v>877</v>
      </c>
      <c r="J1855" t="str">
        <f>TRIM(CONCATENATE(wiz[[#This Row],[SHIPPER..................]],wiz[[#This Row],[ZIP2..]],wiz[[#This Row],[ZIP3..]]))</f>
        <v>KIRKLANDS TL ONLY | 3830146075</v>
      </c>
      <c r="K1855" s="1">
        <v>9</v>
      </c>
      <c r="L1855" s="1">
        <v>2.2200000000000002</v>
      </c>
      <c r="M1855" s="1">
        <v>0.22</v>
      </c>
      <c r="N1855" s="1">
        <v>426</v>
      </c>
      <c r="O1855" s="1">
        <v>1.19</v>
      </c>
      <c r="P1855" s="1">
        <v>25</v>
      </c>
      <c r="Q1855" s="1">
        <v>0.26</v>
      </c>
      <c r="R1855" s="1">
        <v>-75</v>
      </c>
      <c r="S1855" s="1">
        <v>-17</v>
      </c>
      <c r="T1855" s="1">
        <v>-72</v>
      </c>
      <c r="U1855" s="1">
        <v>88</v>
      </c>
      <c r="V1855" s="1">
        <v>-1</v>
      </c>
      <c r="W1855" s="1">
        <v>38063</v>
      </c>
      <c r="X1855" s="1">
        <v>38301</v>
      </c>
      <c r="Y1855" s="1">
        <v>46075</v>
      </c>
      <c r="Z1855" s="1">
        <v>2.2200000000000002</v>
      </c>
      <c r="AA1855" s="6">
        <f t="shared" si="368"/>
        <v>273</v>
      </c>
      <c r="AB1855" s="6">
        <f t="shared" si="369"/>
        <v>-9</v>
      </c>
      <c r="AC1855" s="6">
        <f t="shared" si="370"/>
        <v>67</v>
      </c>
      <c r="AD1855" s="6">
        <f t="shared" si="371"/>
        <v>0.24542124542124541</v>
      </c>
      <c r="AE1855" s="7">
        <f t="shared" si="372"/>
        <v>-741</v>
      </c>
      <c r="AF1855" t="str">
        <f t="shared" ca="1" si="373"/>
        <v>$V$1985</v>
      </c>
      <c r="AG1855" t="str">
        <f t="shared" ca="1" si="374"/>
        <v>$J$1985</v>
      </c>
      <c r="AH1855" t="str">
        <f t="shared" ca="1" si="375"/>
        <v>KIRKLANDS TL ONLY | 3830178840</v>
      </c>
      <c r="AI1855" t="str">
        <f t="shared" ca="1" si="364"/>
        <v>$K$1985</v>
      </c>
      <c r="AJ1855" s="8">
        <f t="shared" si="365"/>
        <v>3.2967032967032968E-2</v>
      </c>
      <c r="AK1855" s="7">
        <f t="shared" si="366"/>
        <v>0</v>
      </c>
      <c r="AL1855" s="7" t="str">
        <f t="shared" ca="1" si="376"/>
        <v>KENCO LOGISTICS | 8532335661</v>
      </c>
      <c r="AM1855" t="b">
        <f t="shared" si="367"/>
        <v>0</v>
      </c>
    </row>
    <row r="1856" spans="3:39" x14ac:dyDescent="0.3">
      <c r="C1856" s="1" t="s">
        <v>365</v>
      </c>
      <c r="D1856" s="1" t="s">
        <v>620</v>
      </c>
      <c r="E1856" s="1" t="s">
        <v>39</v>
      </c>
      <c r="F1856" s="1" t="s">
        <v>70</v>
      </c>
      <c r="G1856" s="1" t="s">
        <v>553</v>
      </c>
      <c r="H1856" s="1" t="s">
        <v>42</v>
      </c>
      <c r="I1856" s="1" t="s">
        <v>621</v>
      </c>
      <c r="J1856" t="str">
        <f>TRIM(CONCATENATE(wiz[[#This Row],[SHIPPER..................]],wiz[[#This Row],[ZIP2..]],wiz[[#This Row],[ZIP3..]]))</f>
        <v>AMERICAN WOODMARK COR| 3834346933</v>
      </c>
      <c r="K1856" s="1">
        <v>91</v>
      </c>
      <c r="L1856" s="1">
        <v>1.96</v>
      </c>
      <c r="M1856" s="1">
        <v>0.19</v>
      </c>
      <c r="N1856" s="1">
        <v>481</v>
      </c>
      <c r="O1856" s="1">
        <v>0.82</v>
      </c>
      <c r="P1856" s="1">
        <v>85</v>
      </c>
      <c r="Q1856" s="1">
        <v>0.32</v>
      </c>
      <c r="R1856" s="1">
        <v>8</v>
      </c>
      <c r="S1856" s="1">
        <v>-11</v>
      </c>
      <c r="T1856" s="1">
        <v>35</v>
      </c>
      <c r="U1856" s="1">
        <v>-33</v>
      </c>
      <c r="V1856" s="1">
        <v>-9</v>
      </c>
      <c r="W1856" s="1">
        <v>37127</v>
      </c>
      <c r="X1856" s="1">
        <v>38343</v>
      </c>
      <c r="Y1856" s="1">
        <v>46933</v>
      </c>
      <c r="Z1856" s="1">
        <v>1.93</v>
      </c>
      <c r="AA1856" s="6">
        <f t="shared" si="368"/>
        <v>369</v>
      </c>
      <c r="AB1856" s="6">
        <f t="shared" si="369"/>
        <v>-819</v>
      </c>
      <c r="AC1856" s="6">
        <f t="shared" si="370"/>
        <v>38615</v>
      </c>
      <c r="AD1856" s="6">
        <f t="shared" si="371"/>
        <v>104.64769647696477</v>
      </c>
      <c r="AE1856" s="7">
        <f t="shared" si="372"/>
        <v>-235</v>
      </c>
      <c r="AF1856" t="str">
        <f t="shared" ca="1" si="373"/>
        <v>$V$231</v>
      </c>
      <c r="AG1856" t="str">
        <f t="shared" ca="1" si="374"/>
        <v>$J$231</v>
      </c>
      <c r="AH1856" t="str">
        <f t="shared" ca="1" si="375"/>
        <v>b: C H ROBINSON | 3030140353</v>
      </c>
      <c r="AI1856" t="str">
        <f t="shared" ca="1" si="364"/>
        <v>$K$231</v>
      </c>
      <c r="AJ1856" s="8">
        <f t="shared" si="365"/>
        <v>0.24661246612466126</v>
      </c>
      <c r="AK1856" s="7">
        <f t="shared" si="366"/>
        <v>-235</v>
      </c>
      <c r="AL1856" s="7" t="str">
        <f t="shared" ca="1" si="376"/>
        <v>b: C H ROBINSON | 3030140353</v>
      </c>
      <c r="AM1856" t="b">
        <f t="shared" si="367"/>
        <v>0</v>
      </c>
    </row>
    <row r="1857" spans="3:39" x14ac:dyDescent="0.3">
      <c r="C1857" s="1" t="s">
        <v>1709</v>
      </c>
      <c r="D1857" s="1" t="s">
        <v>1710</v>
      </c>
      <c r="E1857" s="1" t="s">
        <v>39</v>
      </c>
      <c r="F1857" s="1" t="s">
        <v>70</v>
      </c>
      <c r="G1857" s="1" t="s">
        <v>71</v>
      </c>
      <c r="H1857" s="1" t="s">
        <v>42</v>
      </c>
      <c r="I1857" s="1" t="s">
        <v>1123</v>
      </c>
      <c r="J1857" t="str">
        <f>TRIM(CONCATENATE(wiz[[#This Row],[SHIPPER..................]],wiz[[#This Row],[ZIP2..]],wiz[[#This Row],[ZIP3..]]))</f>
        <v>TOYOTA TSUSHO | 3830146036</v>
      </c>
      <c r="K1857" s="1">
        <v>1</v>
      </c>
      <c r="L1857" s="1">
        <v>2.11</v>
      </c>
      <c r="M1857" s="1">
        <v>0.27</v>
      </c>
      <c r="N1857" s="1">
        <v>458</v>
      </c>
      <c r="O1857" s="1">
        <v>0.83</v>
      </c>
      <c r="P1857" s="1">
        <v>171</v>
      </c>
      <c r="Q1857" s="1">
        <v>0.4</v>
      </c>
      <c r="R1857" s="1">
        <v>-49</v>
      </c>
      <c r="S1857" s="1">
        <v>-4</v>
      </c>
      <c r="T1857" s="1">
        <v>32</v>
      </c>
      <c r="U1857" s="1">
        <v>72</v>
      </c>
      <c r="V1857" s="1">
        <v>100</v>
      </c>
      <c r="W1857" s="1">
        <v>42134</v>
      </c>
      <c r="X1857" s="1">
        <v>38301</v>
      </c>
      <c r="Y1857" s="1">
        <v>46036</v>
      </c>
      <c r="Z1857" s="1">
        <v>2.16</v>
      </c>
      <c r="AA1857" s="6">
        <f t="shared" si="368"/>
        <v>12</v>
      </c>
      <c r="AB1857" s="6">
        <f t="shared" si="369"/>
        <v>100</v>
      </c>
      <c r="AC1857" s="6">
        <f t="shared" si="370"/>
        <v>-509</v>
      </c>
      <c r="AD1857" s="6">
        <f t="shared" si="371"/>
        <v>-42.416666666666664</v>
      </c>
      <c r="AE1857" s="7">
        <f t="shared" si="372"/>
        <v>-83</v>
      </c>
      <c r="AF1857" t="str">
        <f t="shared" ca="1" si="373"/>
        <v>$V$970</v>
      </c>
      <c r="AG1857" t="str">
        <f t="shared" ca="1" si="374"/>
        <v>$J$970</v>
      </c>
      <c r="AH1857" t="str">
        <f t="shared" ca="1" si="375"/>
        <v>LOWES MLXP VAN ONE WA| 3861161101</v>
      </c>
      <c r="AI1857" t="str">
        <f t="shared" ca="1" si="364"/>
        <v>$K$970</v>
      </c>
      <c r="AJ1857" s="8">
        <f t="shared" si="365"/>
        <v>8.3333333333333329E-2</v>
      </c>
      <c r="AK1857" s="7">
        <f t="shared" si="366"/>
        <v>-83</v>
      </c>
      <c r="AL1857" s="7" t="str">
        <f t="shared" ca="1" si="376"/>
        <v>LOWES MLXP VAN ONE WA| 3861161101</v>
      </c>
      <c r="AM1857" t="b">
        <f t="shared" si="367"/>
        <v>0</v>
      </c>
    </row>
    <row r="1858" spans="3:39" x14ac:dyDescent="0.3">
      <c r="C1858" s="1" t="s">
        <v>1709</v>
      </c>
      <c r="D1858" s="1" t="s">
        <v>1711</v>
      </c>
      <c r="E1858" s="1" t="s">
        <v>39</v>
      </c>
      <c r="F1858" s="1" t="s">
        <v>70</v>
      </c>
      <c r="G1858" s="1" t="s">
        <v>71</v>
      </c>
      <c r="H1858" s="1" t="s">
        <v>42</v>
      </c>
      <c r="I1858" s="1" t="s">
        <v>1123</v>
      </c>
      <c r="J1858" t="str">
        <f>TRIM(CONCATENATE(wiz[[#This Row],[SHIPPER..................]],wiz[[#This Row],[ZIP2..]],wiz[[#This Row],[ZIP3..]]))</f>
        <v>TOYOTA TSUSHO | 3830146036</v>
      </c>
      <c r="K1858" s="1">
        <v>2</v>
      </c>
      <c r="L1858" s="1">
        <v>1.81</v>
      </c>
      <c r="M1858" s="1">
        <v>0.28000000000000003</v>
      </c>
      <c r="N1858" s="1">
        <v>458</v>
      </c>
      <c r="O1858" s="1">
        <v>0.94</v>
      </c>
      <c r="P1858" s="1">
        <v>168</v>
      </c>
      <c r="Q1858" s="1">
        <v>0.4</v>
      </c>
      <c r="R1858" s="1">
        <v>-52</v>
      </c>
      <c r="S1858" s="1">
        <v>5</v>
      </c>
      <c r="T1858" s="1">
        <v>6</v>
      </c>
      <c r="U1858" s="1">
        <v>-61</v>
      </c>
      <c r="V1858" s="1">
        <v>-50</v>
      </c>
      <c r="W1858" s="1">
        <v>38563</v>
      </c>
      <c r="X1858" s="1">
        <v>38301</v>
      </c>
      <c r="Y1858" s="1">
        <v>46036</v>
      </c>
      <c r="Z1858" s="1">
        <v>1.87</v>
      </c>
      <c r="AA1858" s="6">
        <f t="shared" si="368"/>
        <v>12</v>
      </c>
      <c r="AB1858" s="6">
        <f t="shared" si="369"/>
        <v>-100</v>
      </c>
      <c r="AC1858" s="6">
        <f t="shared" si="370"/>
        <v>-509</v>
      </c>
      <c r="AD1858" s="6">
        <f t="shared" si="371"/>
        <v>-42.416666666666664</v>
      </c>
      <c r="AE1858" s="7">
        <f t="shared" si="372"/>
        <v>-83</v>
      </c>
      <c r="AF1858" t="str">
        <f t="shared" ca="1" si="373"/>
        <v>$V$970</v>
      </c>
      <c r="AG1858" t="str">
        <f t="shared" ca="1" si="374"/>
        <v>$J$970</v>
      </c>
      <c r="AH1858" t="str">
        <f t="shared" ca="1" si="375"/>
        <v>LOWES MLXP VAN ONE WA| 3861161101</v>
      </c>
      <c r="AI1858" t="str">
        <f t="shared" ref="AI1858:AI1921" ca="1" si="377">REPLACE(AF1858,2,1,"K")</f>
        <v>$K$970</v>
      </c>
      <c r="AJ1858" s="8">
        <f t="shared" ref="AJ1858:AJ1921" si="378">K1858/AA1858</f>
        <v>0.16666666666666666</v>
      </c>
      <c r="AK1858" s="7">
        <f t="shared" ref="AK1858:AK1921" si="379">_xlfn.MINIFS($V$3:$V$2378,$C$3:$C$2378,C1858,$AJ$3:$AJ$2378,"&gt;0.05")</f>
        <v>-83</v>
      </c>
      <c r="AL1858" s="7" t="str">
        <f t="shared" ca="1" si="376"/>
        <v>LOWES MLXP VAN ONE WA| 3861161101</v>
      </c>
      <c r="AM1858" t="b">
        <f t="shared" ref="AM1858:AM1921" si="380">IF(AK1858=V1858,J1858,FALSE)</f>
        <v>0</v>
      </c>
    </row>
    <row r="1859" spans="3:39" x14ac:dyDescent="0.3">
      <c r="C1859" s="1" t="s">
        <v>1426</v>
      </c>
      <c r="D1859" s="1" t="s">
        <v>1427</v>
      </c>
      <c r="E1859" s="1" t="s">
        <v>39</v>
      </c>
      <c r="F1859" s="1" t="s">
        <v>70</v>
      </c>
      <c r="G1859" s="1" t="s">
        <v>553</v>
      </c>
      <c r="H1859" s="1" t="s">
        <v>42</v>
      </c>
      <c r="I1859" s="1" t="s">
        <v>164</v>
      </c>
      <c r="J1859" t="str">
        <f>TRIM(CONCATENATE(wiz[[#This Row],[SHIPPER..................]],wiz[[#This Row],[ZIP2..]],wiz[[#This Row],[ZIP3..]]))</f>
        <v>b: TA SERVICES | 3834347901</v>
      </c>
      <c r="K1859" s="1">
        <v>1</v>
      </c>
      <c r="L1859" s="1">
        <v>1.5</v>
      </c>
      <c r="M1859" s="1">
        <v>0.27</v>
      </c>
      <c r="N1859" s="1">
        <v>424</v>
      </c>
      <c r="O1859" s="1">
        <v>0.83</v>
      </c>
      <c r="P1859" s="1">
        <v>17</v>
      </c>
      <c r="Q1859" s="1">
        <v>0.25</v>
      </c>
      <c r="R1859" s="1">
        <v>-25</v>
      </c>
      <c r="S1859" s="1">
        <v>-6</v>
      </c>
      <c r="T1859" s="1">
        <v>13</v>
      </c>
      <c r="U1859" s="1">
        <v>-149</v>
      </c>
      <c r="V1859" s="1">
        <v>-142</v>
      </c>
      <c r="W1859" s="1">
        <v>38301</v>
      </c>
      <c r="X1859" s="1">
        <v>38343</v>
      </c>
      <c r="Y1859" s="1">
        <v>47901</v>
      </c>
      <c r="Z1859" s="1">
        <v>1.55</v>
      </c>
      <c r="AA1859" s="6">
        <f t="shared" ref="AA1859:AA1922" si="381">SUMIFS(K$3:K$2378,$C$3:$C$2378,$C1859)</f>
        <v>3</v>
      </c>
      <c r="AB1859" s="6">
        <f t="shared" ref="AB1859:AB1922" si="382">V1859*K1859</f>
        <v>-142</v>
      </c>
      <c r="AC1859" s="6">
        <f t="shared" ref="AC1859:AC1922" si="383">SUMIFS(AB$3:AB$2378,$C$3:$C$2378,$C1859)</f>
        <v>-780</v>
      </c>
      <c r="AD1859" s="6">
        <f t="shared" ref="AD1859:AD1922" si="384">AC1859/AA1859</f>
        <v>-260</v>
      </c>
      <c r="AE1859" s="7">
        <f t="shared" ref="AE1859:AE1922" si="385">_xlfn.MINIFS($V$3:$V$2378,$C$3:$C$2378,C1859)</f>
        <v>-504</v>
      </c>
      <c r="AF1859" t="str">
        <f t="shared" ref="AF1859:AF1922" ca="1" si="386">CELL("address",INDEX($V$3:$V$2378,MATCH(_xlfn.MINIFS($V$3:$V$2378,$C$3:$C$2378,C1859),$V$3:$V$2378,0)))</f>
        <v>$V$818</v>
      </c>
      <c r="AG1859" t="str">
        <f t="shared" ref="AG1859:AG1922" ca="1" si="387">REPLACE(AF1859,2,1,"J")</f>
        <v>$J$818</v>
      </c>
      <c r="AH1859" t="str">
        <f t="shared" ref="AH1859:AH1922" ca="1" si="388">INDIRECT(AG1859)</f>
        <v>MORGAN FOODS | 4713078201</v>
      </c>
      <c r="AI1859" t="str">
        <f t="shared" ca="1" si="377"/>
        <v>$K$818</v>
      </c>
      <c r="AJ1859" s="8">
        <f t="shared" si="378"/>
        <v>0.33333333333333331</v>
      </c>
      <c r="AK1859" s="7">
        <f t="shared" si="379"/>
        <v>-504</v>
      </c>
      <c r="AL1859" s="7" t="str">
        <f t="shared" ref="AL1859:AL1922" ca="1" si="389">OFFSET(J$2,MATCH(AK1859,$V$3:$V$2378,0),)</f>
        <v>MORGAN FOODS | 4713078201</v>
      </c>
      <c r="AM1859" t="b">
        <f t="shared" si="380"/>
        <v>0</v>
      </c>
    </row>
    <row r="1860" spans="3:39" x14ac:dyDescent="0.3">
      <c r="C1860" s="1" t="s">
        <v>222</v>
      </c>
      <c r="D1860" s="1" t="s">
        <v>218</v>
      </c>
      <c r="E1860" s="1" t="s">
        <v>39</v>
      </c>
      <c r="F1860" s="1" t="s">
        <v>70</v>
      </c>
      <c r="G1860" s="1" t="s">
        <v>71</v>
      </c>
      <c r="H1860" s="1" t="s">
        <v>53</v>
      </c>
      <c r="I1860" s="1" t="s">
        <v>108</v>
      </c>
      <c r="J1860" t="str">
        <f>TRIM(CONCATENATE(wiz[[#This Row],[SHIPPER..................]],wiz[[#This Row],[ZIP2..]],wiz[[#This Row],[ZIP3..]]))</f>
        <v>OWENS CORNING FIBERGL| 3830161832</v>
      </c>
      <c r="K1860" s="1">
        <v>39</v>
      </c>
      <c r="L1860" s="1">
        <v>2.1</v>
      </c>
      <c r="M1860" s="1">
        <v>0.17</v>
      </c>
      <c r="N1860" s="1">
        <v>363</v>
      </c>
      <c r="O1860" s="1">
        <v>0.6</v>
      </c>
      <c r="P1860" s="1">
        <v>90</v>
      </c>
      <c r="Q1860" s="1">
        <v>0.33</v>
      </c>
      <c r="R1860" s="1">
        <v>15</v>
      </c>
      <c r="S1860" s="1">
        <v>-24</v>
      </c>
      <c r="T1860" s="1">
        <v>41</v>
      </c>
      <c r="U1860" s="1">
        <v>1</v>
      </c>
      <c r="V1860" s="1">
        <v>18</v>
      </c>
      <c r="W1860" s="1">
        <v>38301</v>
      </c>
      <c r="X1860" s="1">
        <v>38301</v>
      </c>
      <c r="Y1860" s="1">
        <v>61832</v>
      </c>
      <c r="Z1860" s="1">
        <v>2.0499999999999998</v>
      </c>
      <c r="AA1860" s="6">
        <f t="shared" si="381"/>
        <v>733</v>
      </c>
      <c r="AB1860" s="6">
        <f t="shared" si="382"/>
        <v>702</v>
      </c>
      <c r="AC1860" s="6">
        <f t="shared" si="383"/>
        <v>-44750</v>
      </c>
      <c r="AD1860" s="6">
        <f t="shared" si="384"/>
        <v>-61.050477489768078</v>
      </c>
      <c r="AE1860" s="7">
        <f t="shared" si="385"/>
        <v>-546</v>
      </c>
      <c r="AF1860" t="str">
        <f t="shared" ca="1" si="386"/>
        <v>$V$1036</v>
      </c>
      <c r="AG1860" t="str">
        <f t="shared" ca="1" si="387"/>
        <v>$J$1036</v>
      </c>
      <c r="AH1860" t="str">
        <f t="shared" ca="1" si="388"/>
        <v>OWENS CORNING FIBERGL| 2808655720</v>
      </c>
      <c r="AI1860" t="str">
        <f t="shared" ca="1" si="377"/>
        <v>$K$1036</v>
      </c>
      <c r="AJ1860" s="8">
        <f t="shared" si="378"/>
        <v>5.3206002728512961E-2</v>
      </c>
      <c r="AK1860" s="7">
        <f t="shared" si="379"/>
        <v>-155</v>
      </c>
      <c r="AL1860" s="7" t="str">
        <f t="shared" ca="1" si="389"/>
        <v>b: C H ROBINSON | 4607237643</v>
      </c>
      <c r="AM1860" t="b">
        <f t="shared" si="380"/>
        <v>0</v>
      </c>
    </row>
    <row r="1861" spans="3:39" x14ac:dyDescent="0.3">
      <c r="C1861" s="1" t="s">
        <v>217</v>
      </c>
      <c r="D1861" s="1" t="s">
        <v>218</v>
      </c>
      <c r="E1861" s="1" t="s">
        <v>39</v>
      </c>
      <c r="F1861" s="1" t="s">
        <v>70</v>
      </c>
      <c r="G1861" s="1" t="s">
        <v>71</v>
      </c>
      <c r="H1861" s="1" t="s">
        <v>53</v>
      </c>
      <c r="I1861" s="1" t="s">
        <v>108</v>
      </c>
      <c r="J1861" t="str">
        <f>TRIM(CONCATENATE(wiz[[#This Row],[SHIPPER..................]],wiz[[#This Row],[ZIP2..]],wiz[[#This Row],[ZIP3..]]))</f>
        <v>OWENS CORNING SALES | 3830161832</v>
      </c>
      <c r="K1861" s="1">
        <v>20</v>
      </c>
      <c r="L1861" s="1">
        <v>2.1</v>
      </c>
      <c r="M1861" s="1">
        <v>0.18</v>
      </c>
      <c r="N1861" s="1">
        <v>363</v>
      </c>
      <c r="O1861" s="1">
        <v>0.78</v>
      </c>
      <c r="P1861" s="1">
        <v>50</v>
      </c>
      <c r="Q1861" s="1">
        <v>0.28999999999999998</v>
      </c>
      <c r="R1861" s="1">
        <v>10</v>
      </c>
      <c r="S1861" s="1">
        <v>-16</v>
      </c>
      <c r="T1861" s="1">
        <v>-2</v>
      </c>
      <c r="U1861" s="1">
        <v>4</v>
      </c>
      <c r="V1861" s="1">
        <v>-14</v>
      </c>
      <c r="W1861" s="1">
        <v>38301</v>
      </c>
      <c r="X1861" s="1">
        <v>38301</v>
      </c>
      <c r="Y1861" s="1">
        <v>61832</v>
      </c>
      <c r="Z1861" s="1">
        <v>2.06</v>
      </c>
      <c r="AA1861" s="6">
        <f t="shared" si="381"/>
        <v>313</v>
      </c>
      <c r="AB1861" s="6">
        <f t="shared" si="382"/>
        <v>-280</v>
      </c>
      <c r="AC1861" s="6">
        <f t="shared" si="383"/>
        <v>-8700</v>
      </c>
      <c r="AD1861" s="6">
        <f t="shared" si="384"/>
        <v>-27.795527156549522</v>
      </c>
      <c r="AE1861" s="7">
        <f t="shared" si="385"/>
        <v>-472</v>
      </c>
      <c r="AF1861" t="str">
        <f t="shared" ca="1" si="386"/>
        <v>$V$1060</v>
      </c>
      <c r="AG1861" t="str">
        <f t="shared" ca="1" si="387"/>
        <v>$J$1060</v>
      </c>
      <c r="AH1861" t="str">
        <f t="shared" ca="1" si="388"/>
        <v>OWENS CORNING SALES | 2808679556</v>
      </c>
      <c r="AI1861" t="str">
        <f t="shared" ca="1" si="377"/>
        <v>$K$1060</v>
      </c>
      <c r="AJ1861" s="8">
        <f t="shared" si="378"/>
        <v>6.3897763578274758E-2</v>
      </c>
      <c r="AK1861" s="7">
        <f t="shared" si="379"/>
        <v>-156</v>
      </c>
      <c r="AL1861" s="7" t="str">
        <f t="shared" ca="1" si="389"/>
        <v>b: MATSON LOGISTICS | 881728379</v>
      </c>
      <c r="AM1861" t="b">
        <f t="shared" si="380"/>
        <v>0</v>
      </c>
    </row>
    <row r="1862" spans="3:39" x14ac:dyDescent="0.3">
      <c r="C1862" s="1" t="s">
        <v>1488</v>
      </c>
      <c r="D1862" s="1" t="s">
        <v>1489</v>
      </c>
      <c r="E1862" s="1" t="s">
        <v>39</v>
      </c>
      <c r="F1862" s="1" t="s">
        <v>70</v>
      </c>
      <c r="G1862" s="1" t="s">
        <v>1701</v>
      </c>
      <c r="H1862" s="1" t="s">
        <v>42</v>
      </c>
      <c r="I1862" s="1" t="s">
        <v>81</v>
      </c>
      <c r="J1862" t="str">
        <f>TRIM(CONCATENATE(wiz[[#This Row],[SHIPPER..................]],wiz[[#This Row],[ZIP2..]],wiz[[#This Row],[ZIP3..]]))</f>
        <v>b: TOTAL TRANSPORTATI| 3805246064</v>
      </c>
      <c r="K1862" s="1">
        <v>1</v>
      </c>
      <c r="L1862" s="1">
        <v>1.47</v>
      </c>
      <c r="M1862" s="1">
        <v>0.28000000000000003</v>
      </c>
      <c r="N1862" s="1">
        <v>456</v>
      </c>
      <c r="O1862" s="1">
        <v>1.08</v>
      </c>
      <c r="P1862" s="1">
        <v>0</v>
      </c>
      <c r="Q1862" s="1">
        <v>0.25</v>
      </c>
      <c r="R1862" s="1">
        <v>-19</v>
      </c>
      <c r="S1862" s="1">
        <v>16</v>
      </c>
      <c r="T1862" s="1">
        <v>-27</v>
      </c>
      <c r="U1862" s="1">
        <v>-300</v>
      </c>
      <c r="V1862" s="1">
        <v>-311</v>
      </c>
      <c r="W1862" s="1">
        <v>38052</v>
      </c>
      <c r="X1862" s="1">
        <v>38052</v>
      </c>
      <c r="Y1862" s="1">
        <v>46064</v>
      </c>
      <c r="Z1862" s="1">
        <v>1.53</v>
      </c>
      <c r="AA1862" s="6">
        <f t="shared" si="381"/>
        <v>3</v>
      </c>
      <c r="AB1862" s="6">
        <f t="shared" si="382"/>
        <v>-311</v>
      </c>
      <c r="AC1862" s="6">
        <f t="shared" si="383"/>
        <v>-1345</v>
      </c>
      <c r="AD1862" s="6">
        <f t="shared" si="384"/>
        <v>-448.33333333333331</v>
      </c>
      <c r="AE1862" s="7">
        <f t="shared" si="385"/>
        <v>-517</v>
      </c>
      <c r="AF1862" t="str">
        <f t="shared" ca="1" si="386"/>
        <v>$V$1499</v>
      </c>
      <c r="AG1862" t="str">
        <f t="shared" ca="1" si="387"/>
        <v>$J$1499</v>
      </c>
      <c r="AH1862" t="str">
        <f t="shared" ca="1" si="388"/>
        <v>b: TOTAL TRANSPORTATI| 4342028348</v>
      </c>
      <c r="AI1862" t="str">
        <f t="shared" ca="1" si="377"/>
        <v>$K$1499</v>
      </c>
      <c r="AJ1862" s="8">
        <f t="shared" si="378"/>
        <v>0.33333333333333331</v>
      </c>
      <c r="AK1862" s="7">
        <f t="shared" si="379"/>
        <v>-517</v>
      </c>
      <c r="AL1862" s="7" t="str">
        <f t="shared" ca="1" si="389"/>
        <v>b: TOTAL TRANSPORTATI| 4342028348</v>
      </c>
      <c r="AM1862" t="b">
        <f t="shared" si="380"/>
        <v>0</v>
      </c>
    </row>
    <row r="1863" spans="3:39" x14ac:dyDescent="0.3">
      <c r="C1863" s="1" t="s">
        <v>400</v>
      </c>
      <c r="D1863" s="1" t="s">
        <v>401</v>
      </c>
      <c r="E1863" s="1" t="s">
        <v>39</v>
      </c>
      <c r="F1863" s="1" t="s">
        <v>70</v>
      </c>
      <c r="G1863" s="1" t="s">
        <v>71</v>
      </c>
      <c r="H1863" s="1" t="s">
        <v>42</v>
      </c>
      <c r="I1863" s="1" t="s">
        <v>1038</v>
      </c>
      <c r="J1863" t="str">
        <f>TRIM(CONCATENATE(wiz[[#This Row],[SHIPPER..................]],wiz[[#This Row],[ZIP2..]],wiz[[#This Row],[ZIP3..]]))</f>
        <v>KELLOGG COMPANY MLXP| 3830147327</v>
      </c>
      <c r="K1863" s="1">
        <v>4</v>
      </c>
      <c r="L1863" s="1">
        <v>2.38</v>
      </c>
      <c r="M1863" s="1">
        <v>0.25</v>
      </c>
      <c r="N1863" s="1">
        <v>428</v>
      </c>
      <c r="O1863" s="1">
        <v>0.9</v>
      </c>
      <c r="P1863" s="1">
        <v>83</v>
      </c>
      <c r="Q1863" s="1">
        <v>0.33</v>
      </c>
      <c r="R1863" s="1">
        <v>-4</v>
      </c>
      <c r="S1863" s="1">
        <v>-6</v>
      </c>
      <c r="T1863" s="1">
        <v>-3</v>
      </c>
      <c r="U1863" s="1">
        <v>60</v>
      </c>
      <c r="V1863" s="1">
        <v>51</v>
      </c>
      <c r="W1863" s="1">
        <v>37087</v>
      </c>
      <c r="X1863" s="1">
        <v>38301</v>
      </c>
      <c r="Y1863" s="1">
        <v>47327</v>
      </c>
      <c r="Z1863" s="1">
        <v>2.41</v>
      </c>
      <c r="AA1863" s="6">
        <f t="shared" si="381"/>
        <v>979</v>
      </c>
      <c r="AB1863" s="6">
        <f t="shared" si="382"/>
        <v>204</v>
      </c>
      <c r="AC1863" s="6">
        <f t="shared" si="383"/>
        <v>105632</v>
      </c>
      <c r="AD1863" s="6">
        <f t="shared" si="384"/>
        <v>107.89785495403473</v>
      </c>
      <c r="AE1863" s="7">
        <f t="shared" si="385"/>
        <v>-453</v>
      </c>
      <c r="AF1863" t="str">
        <f t="shared" ca="1" si="386"/>
        <v>$V$191</v>
      </c>
      <c r="AG1863" t="str">
        <f t="shared" ca="1" si="387"/>
        <v>$J$191</v>
      </c>
      <c r="AH1863" t="str">
        <f t="shared" ca="1" si="388"/>
        <v>KELLOGG COMPANY MLXP| 3030133601</v>
      </c>
      <c r="AI1863" t="str">
        <f t="shared" ca="1" si="377"/>
        <v>$K$191</v>
      </c>
      <c r="AJ1863" s="8">
        <f t="shared" si="378"/>
        <v>4.0858018386108275E-3</v>
      </c>
      <c r="AK1863" s="7">
        <f t="shared" si="379"/>
        <v>-94</v>
      </c>
      <c r="AL1863" s="7" t="str">
        <f t="shared" ca="1" si="389"/>
        <v>KELLOGG COMPANY MLXP| 3861175029</v>
      </c>
      <c r="AM1863" t="b">
        <f t="shared" si="380"/>
        <v>0</v>
      </c>
    </row>
    <row r="1864" spans="3:39" x14ac:dyDescent="0.3">
      <c r="C1864" s="1" t="s">
        <v>78</v>
      </c>
      <c r="D1864" s="1" t="s">
        <v>79</v>
      </c>
      <c r="E1864" s="1" t="s">
        <v>39</v>
      </c>
      <c r="F1864" s="1" t="s">
        <v>70</v>
      </c>
      <c r="G1864" s="1" t="s">
        <v>666</v>
      </c>
      <c r="H1864" s="1" t="s">
        <v>42</v>
      </c>
      <c r="I1864" s="1" t="s">
        <v>81</v>
      </c>
      <c r="J1864" t="str">
        <f>TRIM(CONCATENATE(wiz[[#This Row],[SHIPPER..................]],wiz[[#This Row],[ZIP2..]],wiz[[#This Row],[ZIP3..]]))</f>
        <v>TRACTOR SUPPLY MANHAT| 3802446064</v>
      </c>
      <c r="K1864" s="1">
        <v>36</v>
      </c>
      <c r="L1864" s="1">
        <v>1.94</v>
      </c>
      <c r="M1864" s="1">
        <v>0.21</v>
      </c>
      <c r="N1864" s="1">
        <v>405</v>
      </c>
      <c r="O1864" s="1">
        <v>0.92</v>
      </c>
      <c r="P1864" s="1">
        <v>56</v>
      </c>
      <c r="Q1864" s="1">
        <v>0.28999999999999998</v>
      </c>
      <c r="R1864" s="1">
        <v>-2</v>
      </c>
      <c r="S1864" s="1">
        <v>-28</v>
      </c>
      <c r="T1864" s="1">
        <v>-8</v>
      </c>
      <c r="U1864" s="1">
        <v>-156</v>
      </c>
      <c r="V1864" s="1">
        <v>-192</v>
      </c>
      <c r="W1864" s="1">
        <v>63901</v>
      </c>
      <c r="X1864" s="1">
        <v>38024</v>
      </c>
      <c r="Y1864" s="1">
        <v>46064</v>
      </c>
      <c r="Z1864" s="1">
        <v>1.93</v>
      </c>
      <c r="AA1864" s="6">
        <f t="shared" si="381"/>
        <v>533</v>
      </c>
      <c r="AB1864" s="6">
        <f t="shared" si="382"/>
        <v>-6912</v>
      </c>
      <c r="AC1864" s="6">
        <f t="shared" si="383"/>
        <v>27994</v>
      </c>
      <c r="AD1864" s="6">
        <f t="shared" si="384"/>
        <v>52.521575984990619</v>
      </c>
      <c r="AE1864" s="7">
        <f t="shared" si="385"/>
        <v>-627</v>
      </c>
      <c r="AF1864" t="str">
        <f t="shared" ca="1" si="386"/>
        <v>$V$356</v>
      </c>
      <c r="AG1864" t="str">
        <f t="shared" ca="1" si="387"/>
        <v>$J$356</v>
      </c>
      <c r="AH1864" t="str">
        <f t="shared" ca="1" si="388"/>
        <v>TRACTOR SUPPLY MANHAT| 3070142134</v>
      </c>
      <c r="AI1864" t="str">
        <f t="shared" ca="1" si="377"/>
        <v>$K$356</v>
      </c>
      <c r="AJ1864" s="8">
        <f t="shared" si="378"/>
        <v>6.7542213883677302E-2</v>
      </c>
      <c r="AK1864" s="7">
        <f t="shared" si="379"/>
        <v>-192</v>
      </c>
      <c r="AL1864" s="7" t="str">
        <f t="shared" ca="1" si="389"/>
        <v>b: C H ROBINSON | 4817435150</v>
      </c>
      <c r="AM1864" t="str">
        <f t="shared" si="380"/>
        <v>TRACTOR SUPPLY MANHAT| 3802446064</v>
      </c>
    </row>
    <row r="1865" spans="3:39" x14ac:dyDescent="0.3">
      <c r="C1865" s="1" t="s">
        <v>78</v>
      </c>
      <c r="D1865" s="1" t="s">
        <v>79</v>
      </c>
      <c r="E1865" s="1" t="s">
        <v>39</v>
      </c>
      <c r="F1865" s="1" t="s">
        <v>70</v>
      </c>
      <c r="G1865" s="1" t="s">
        <v>71</v>
      </c>
      <c r="H1865" s="1" t="s">
        <v>42</v>
      </c>
      <c r="I1865" s="1" t="s">
        <v>81</v>
      </c>
      <c r="J1865" t="str">
        <f>TRIM(CONCATENATE(wiz[[#This Row],[SHIPPER..................]],wiz[[#This Row],[ZIP2..]],wiz[[#This Row],[ZIP3..]]))</f>
        <v>TRACTOR SUPPLY MANHAT| 3830146064</v>
      </c>
      <c r="K1865" s="1">
        <v>1</v>
      </c>
      <c r="L1865" s="1">
        <v>1.87</v>
      </c>
      <c r="M1865" s="1">
        <v>0.21</v>
      </c>
      <c r="N1865" s="1">
        <v>440</v>
      </c>
      <c r="O1865" s="1">
        <v>1.92</v>
      </c>
      <c r="P1865" s="1">
        <v>82</v>
      </c>
      <c r="Q1865" s="1">
        <v>0.3</v>
      </c>
      <c r="R1865" s="1">
        <v>13</v>
      </c>
      <c r="S1865" s="1">
        <v>-25</v>
      </c>
      <c r="T1865" s="1">
        <v>-245</v>
      </c>
      <c r="U1865" s="1">
        <v>-265</v>
      </c>
      <c r="V1865" s="1">
        <v>-535</v>
      </c>
      <c r="W1865" s="1">
        <v>38101</v>
      </c>
      <c r="X1865" s="1">
        <v>38301</v>
      </c>
      <c r="Y1865" s="1">
        <v>46064</v>
      </c>
      <c r="Z1865" s="1">
        <v>1.86</v>
      </c>
      <c r="AA1865" s="6">
        <f t="shared" si="381"/>
        <v>533</v>
      </c>
      <c r="AB1865" s="6">
        <f t="shared" si="382"/>
        <v>-535</v>
      </c>
      <c r="AC1865" s="6">
        <f t="shared" si="383"/>
        <v>27994</v>
      </c>
      <c r="AD1865" s="6">
        <f t="shared" si="384"/>
        <v>52.521575984990619</v>
      </c>
      <c r="AE1865" s="7">
        <f t="shared" si="385"/>
        <v>-627</v>
      </c>
      <c r="AF1865" t="str">
        <f t="shared" ca="1" si="386"/>
        <v>$V$356</v>
      </c>
      <c r="AG1865" t="str">
        <f t="shared" ca="1" si="387"/>
        <v>$J$356</v>
      </c>
      <c r="AH1865" t="str">
        <f t="shared" ca="1" si="388"/>
        <v>TRACTOR SUPPLY MANHAT| 3070142134</v>
      </c>
      <c r="AI1865" t="str">
        <f t="shared" ca="1" si="377"/>
        <v>$K$356</v>
      </c>
      <c r="AJ1865" s="8">
        <f t="shared" si="378"/>
        <v>1.876172607879925E-3</v>
      </c>
      <c r="AK1865" s="7">
        <f t="shared" si="379"/>
        <v>-192</v>
      </c>
      <c r="AL1865" s="7" t="str">
        <f t="shared" ca="1" si="389"/>
        <v>b: C H ROBINSON | 4817435150</v>
      </c>
      <c r="AM1865" t="b">
        <f t="shared" si="380"/>
        <v>0</v>
      </c>
    </row>
    <row r="1866" spans="3:39" x14ac:dyDescent="0.3">
      <c r="C1866" s="1" t="s">
        <v>78</v>
      </c>
      <c r="D1866" s="1" t="s">
        <v>79</v>
      </c>
      <c r="E1866" s="1" t="s">
        <v>39</v>
      </c>
      <c r="F1866" s="1" t="s">
        <v>70</v>
      </c>
      <c r="G1866" s="1" t="s">
        <v>1713</v>
      </c>
      <c r="H1866" s="1" t="s">
        <v>42</v>
      </c>
      <c r="I1866" s="1" t="s">
        <v>81</v>
      </c>
      <c r="J1866" t="str">
        <f>TRIM(CONCATENATE(wiz[[#This Row],[SHIPPER..................]],wiz[[#This Row],[ZIP2..]],wiz[[#This Row],[ZIP3..]]))</f>
        <v>TRACTOR SUPPLY MANHAT| 3823346064</v>
      </c>
      <c r="K1866" s="1">
        <v>3</v>
      </c>
      <c r="L1866" s="1">
        <v>2.08</v>
      </c>
      <c r="M1866" s="1">
        <v>0.22</v>
      </c>
      <c r="N1866" s="1">
        <v>384</v>
      </c>
      <c r="O1866" s="1">
        <v>0.96</v>
      </c>
      <c r="P1866" s="1">
        <v>100</v>
      </c>
      <c r="Q1866" s="1">
        <v>0.33</v>
      </c>
      <c r="R1866" s="1">
        <v>-4</v>
      </c>
      <c r="S1866" s="1">
        <v>2</v>
      </c>
      <c r="T1866" s="1">
        <v>-45</v>
      </c>
      <c r="U1866" s="1">
        <v>-112</v>
      </c>
      <c r="V1866" s="1">
        <v>-155</v>
      </c>
      <c r="W1866" s="1">
        <v>37201</v>
      </c>
      <c r="X1866" s="1">
        <v>38233</v>
      </c>
      <c r="Y1866" s="1">
        <v>46064</v>
      </c>
      <c r="Z1866" s="1">
        <v>2.08</v>
      </c>
      <c r="AA1866" s="6">
        <f t="shared" si="381"/>
        <v>533</v>
      </c>
      <c r="AB1866" s="6">
        <f t="shared" si="382"/>
        <v>-465</v>
      </c>
      <c r="AC1866" s="6">
        <f t="shared" si="383"/>
        <v>27994</v>
      </c>
      <c r="AD1866" s="6">
        <f t="shared" si="384"/>
        <v>52.521575984990619</v>
      </c>
      <c r="AE1866" s="7">
        <f t="shared" si="385"/>
        <v>-627</v>
      </c>
      <c r="AF1866" t="str">
        <f t="shared" ca="1" si="386"/>
        <v>$V$356</v>
      </c>
      <c r="AG1866" t="str">
        <f t="shared" ca="1" si="387"/>
        <v>$J$356</v>
      </c>
      <c r="AH1866" t="str">
        <f t="shared" ca="1" si="388"/>
        <v>TRACTOR SUPPLY MANHAT| 3070142134</v>
      </c>
      <c r="AI1866" t="str">
        <f t="shared" ca="1" si="377"/>
        <v>$K$356</v>
      </c>
      <c r="AJ1866" s="8">
        <f t="shared" si="378"/>
        <v>5.6285178236397749E-3</v>
      </c>
      <c r="AK1866" s="7">
        <f t="shared" si="379"/>
        <v>-192</v>
      </c>
      <c r="AL1866" s="7" t="str">
        <f t="shared" ca="1" si="389"/>
        <v>b: C H ROBINSON | 4817435150</v>
      </c>
      <c r="AM1866" t="b">
        <f t="shared" si="380"/>
        <v>0</v>
      </c>
    </row>
    <row r="1867" spans="3:39" x14ac:dyDescent="0.3">
      <c r="C1867" s="1" t="s">
        <v>78</v>
      </c>
      <c r="D1867" s="1" t="s">
        <v>79</v>
      </c>
      <c r="E1867" s="1" t="s">
        <v>39</v>
      </c>
      <c r="F1867" s="1" t="s">
        <v>70</v>
      </c>
      <c r="G1867" s="1" t="s">
        <v>1701</v>
      </c>
      <c r="H1867" s="1" t="s">
        <v>42</v>
      </c>
      <c r="I1867" s="1" t="s">
        <v>81</v>
      </c>
      <c r="J1867" t="str">
        <f>TRIM(CONCATENATE(wiz[[#This Row],[SHIPPER..................]],wiz[[#This Row],[ZIP2..]],wiz[[#This Row],[ZIP3..]]))</f>
        <v>TRACTOR SUPPLY MANHAT| 3805246064</v>
      </c>
      <c r="K1867" s="1">
        <v>13</v>
      </c>
      <c r="L1867" s="1">
        <v>1.99</v>
      </c>
      <c r="M1867" s="1">
        <v>0.21</v>
      </c>
      <c r="N1867" s="1">
        <v>480</v>
      </c>
      <c r="O1867" s="1">
        <v>0.96</v>
      </c>
      <c r="P1867" s="1">
        <v>99</v>
      </c>
      <c r="Q1867" s="1">
        <v>0.32</v>
      </c>
      <c r="R1867" s="1">
        <v>11</v>
      </c>
      <c r="S1867" s="1">
        <v>-58</v>
      </c>
      <c r="T1867" s="1">
        <v>1</v>
      </c>
      <c r="U1867" s="1">
        <v>-76</v>
      </c>
      <c r="V1867" s="1">
        <v>-133</v>
      </c>
      <c r="W1867" s="1">
        <v>38301</v>
      </c>
      <c r="X1867" s="1">
        <v>38052</v>
      </c>
      <c r="Y1867" s="1">
        <v>46064</v>
      </c>
      <c r="Z1867" s="1">
        <v>1.98</v>
      </c>
      <c r="AA1867" s="6">
        <f t="shared" si="381"/>
        <v>533</v>
      </c>
      <c r="AB1867" s="6">
        <f t="shared" si="382"/>
        <v>-1729</v>
      </c>
      <c r="AC1867" s="6">
        <f t="shared" si="383"/>
        <v>27994</v>
      </c>
      <c r="AD1867" s="6">
        <f t="shared" si="384"/>
        <v>52.521575984990619</v>
      </c>
      <c r="AE1867" s="7">
        <f t="shared" si="385"/>
        <v>-627</v>
      </c>
      <c r="AF1867" t="str">
        <f t="shared" ca="1" si="386"/>
        <v>$V$356</v>
      </c>
      <c r="AG1867" t="str">
        <f t="shared" ca="1" si="387"/>
        <v>$J$356</v>
      </c>
      <c r="AH1867" t="str">
        <f t="shared" ca="1" si="388"/>
        <v>TRACTOR SUPPLY MANHAT| 3070142134</v>
      </c>
      <c r="AI1867" t="str">
        <f t="shared" ca="1" si="377"/>
        <v>$K$356</v>
      </c>
      <c r="AJ1867" s="8">
        <f t="shared" si="378"/>
        <v>2.4390243902439025E-2</v>
      </c>
      <c r="AK1867" s="7">
        <f t="shared" si="379"/>
        <v>-192</v>
      </c>
      <c r="AL1867" s="7" t="str">
        <f t="shared" ca="1" si="389"/>
        <v>b: C H ROBINSON | 4817435150</v>
      </c>
      <c r="AM1867" t="b">
        <f t="shared" si="380"/>
        <v>0</v>
      </c>
    </row>
    <row r="1868" spans="3:39" x14ac:dyDescent="0.3">
      <c r="C1868" s="1" t="s">
        <v>78</v>
      </c>
      <c r="D1868" s="1" t="s">
        <v>79</v>
      </c>
      <c r="E1868" s="1" t="s">
        <v>39</v>
      </c>
      <c r="F1868" s="1" t="s">
        <v>70</v>
      </c>
      <c r="G1868" s="1" t="s">
        <v>1363</v>
      </c>
      <c r="H1868" s="1" t="s">
        <v>42</v>
      </c>
      <c r="I1868" s="1" t="s">
        <v>81</v>
      </c>
      <c r="J1868" t="str">
        <f>TRIM(CONCATENATE(wiz[[#This Row],[SHIPPER..................]],wiz[[#This Row],[ZIP2..]],wiz[[#This Row],[ZIP3..]]))</f>
        <v>TRACTOR SUPPLY MANHAT| 3837546064</v>
      </c>
      <c r="K1868" s="1">
        <v>2</v>
      </c>
      <c r="L1868" s="1">
        <v>1.87</v>
      </c>
      <c r="M1868" s="1">
        <v>0.22</v>
      </c>
      <c r="N1868" s="1">
        <v>464</v>
      </c>
      <c r="O1868" s="1">
        <v>0.61</v>
      </c>
      <c r="P1868" s="1">
        <v>36</v>
      </c>
      <c r="Q1868" s="1">
        <v>0.25</v>
      </c>
      <c r="R1868" s="1">
        <v>8</v>
      </c>
      <c r="S1868" s="1">
        <v>-29</v>
      </c>
      <c r="T1868" s="1">
        <v>84</v>
      </c>
      <c r="U1868" s="1">
        <v>-141</v>
      </c>
      <c r="V1868" s="1">
        <v>-86</v>
      </c>
      <c r="W1868" s="1">
        <v>38301</v>
      </c>
      <c r="X1868" s="1">
        <v>38375</v>
      </c>
      <c r="Y1868" s="1">
        <v>46064</v>
      </c>
      <c r="Z1868" s="1">
        <v>1.87</v>
      </c>
      <c r="AA1868" s="6">
        <f t="shared" si="381"/>
        <v>533</v>
      </c>
      <c r="AB1868" s="6">
        <f t="shared" si="382"/>
        <v>-172</v>
      </c>
      <c r="AC1868" s="6">
        <f t="shared" si="383"/>
        <v>27994</v>
      </c>
      <c r="AD1868" s="6">
        <f t="shared" si="384"/>
        <v>52.521575984990619</v>
      </c>
      <c r="AE1868" s="7">
        <f t="shared" si="385"/>
        <v>-627</v>
      </c>
      <c r="AF1868" t="str">
        <f t="shared" ca="1" si="386"/>
        <v>$V$356</v>
      </c>
      <c r="AG1868" t="str">
        <f t="shared" ca="1" si="387"/>
        <v>$J$356</v>
      </c>
      <c r="AH1868" t="str">
        <f t="shared" ca="1" si="388"/>
        <v>TRACTOR SUPPLY MANHAT| 3070142134</v>
      </c>
      <c r="AI1868" t="str">
        <f t="shared" ca="1" si="377"/>
        <v>$K$356</v>
      </c>
      <c r="AJ1868" s="8">
        <f t="shared" si="378"/>
        <v>3.7523452157598499E-3</v>
      </c>
      <c r="AK1868" s="7">
        <f t="shared" si="379"/>
        <v>-192</v>
      </c>
      <c r="AL1868" s="7" t="str">
        <f t="shared" ca="1" si="389"/>
        <v>b: C H ROBINSON | 4817435150</v>
      </c>
      <c r="AM1868" t="b">
        <f t="shared" si="380"/>
        <v>0</v>
      </c>
    </row>
    <row r="1869" spans="3:39" x14ac:dyDescent="0.3">
      <c r="C1869" s="1" t="s">
        <v>302</v>
      </c>
      <c r="D1869" s="1" t="s">
        <v>303</v>
      </c>
      <c r="E1869" s="1" t="s">
        <v>39</v>
      </c>
      <c r="F1869" s="1" t="s">
        <v>70</v>
      </c>
      <c r="G1869" s="1" t="s">
        <v>71</v>
      </c>
      <c r="H1869" s="1" t="s">
        <v>274</v>
      </c>
      <c r="I1869" s="1" t="s">
        <v>459</v>
      </c>
      <c r="J1869" t="str">
        <f>TRIM(CONCATENATE(wiz[[#This Row],[SHIPPER..................]],wiz[[#This Row],[ZIP2..]],wiz[[#This Row],[ZIP3..]]))</f>
        <v>KIRKLANDS TL ONLY | 3830166601</v>
      </c>
      <c r="K1869" s="1">
        <v>1</v>
      </c>
      <c r="L1869" s="1">
        <v>3.24</v>
      </c>
      <c r="M1869" s="1">
        <v>0.22</v>
      </c>
      <c r="N1869" s="1">
        <v>590</v>
      </c>
      <c r="O1869" s="1">
        <v>1.42</v>
      </c>
      <c r="P1869" s="1">
        <v>0</v>
      </c>
      <c r="Q1869" s="1">
        <v>0.25</v>
      </c>
      <c r="R1869" s="1">
        <v>-68</v>
      </c>
      <c r="S1869" s="1">
        <v>-17</v>
      </c>
      <c r="T1869" s="1">
        <v>-75</v>
      </c>
      <c r="U1869" s="1">
        <v>765</v>
      </c>
      <c r="V1869" s="1">
        <v>673</v>
      </c>
      <c r="W1869" s="1">
        <v>38301</v>
      </c>
      <c r="X1869" s="1">
        <v>38301</v>
      </c>
      <c r="Y1869" s="1">
        <v>66601</v>
      </c>
      <c r="Z1869" s="1">
        <v>3.24</v>
      </c>
      <c r="AA1869" s="6">
        <f t="shared" si="381"/>
        <v>273</v>
      </c>
      <c r="AB1869" s="6">
        <f t="shared" si="382"/>
        <v>673</v>
      </c>
      <c r="AC1869" s="6">
        <f t="shared" si="383"/>
        <v>67</v>
      </c>
      <c r="AD1869" s="6">
        <f t="shared" si="384"/>
        <v>0.24542124542124541</v>
      </c>
      <c r="AE1869" s="7">
        <f t="shared" si="385"/>
        <v>-741</v>
      </c>
      <c r="AF1869" t="str">
        <f t="shared" ca="1" si="386"/>
        <v>$V$1985</v>
      </c>
      <c r="AG1869" t="str">
        <f t="shared" ca="1" si="387"/>
        <v>$J$1985</v>
      </c>
      <c r="AH1869" t="str">
        <f t="shared" ca="1" si="388"/>
        <v>KIRKLANDS TL ONLY | 3830178840</v>
      </c>
      <c r="AI1869" t="str">
        <f t="shared" ca="1" si="377"/>
        <v>$K$1985</v>
      </c>
      <c r="AJ1869" s="8">
        <f t="shared" si="378"/>
        <v>3.663003663003663E-3</v>
      </c>
      <c r="AK1869" s="7">
        <f t="shared" si="379"/>
        <v>0</v>
      </c>
      <c r="AL1869" s="7" t="str">
        <f t="shared" ca="1" si="389"/>
        <v>KENCO LOGISTICS | 8532335661</v>
      </c>
      <c r="AM1869" t="b">
        <f t="shared" si="380"/>
        <v>0</v>
      </c>
    </row>
    <row r="1870" spans="3:39" x14ac:dyDescent="0.3">
      <c r="C1870" s="1" t="s">
        <v>344</v>
      </c>
      <c r="D1870" s="1" t="s">
        <v>345</v>
      </c>
      <c r="E1870" s="1" t="s">
        <v>39</v>
      </c>
      <c r="F1870" s="1" t="s">
        <v>70</v>
      </c>
      <c r="G1870" s="1" t="s">
        <v>71</v>
      </c>
      <c r="H1870" s="1" t="s">
        <v>246</v>
      </c>
      <c r="I1870" s="1" t="s">
        <v>484</v>
      </c>
      <c r="J1870" t="str">
        <f>TRIM(CONCATENATE(wiz[[#This Row],[SHIPPER..................]],wiz[[#This Row],[ZIP2..]],wiz[[#This Row],[ZIP3..]]))</f>
        <v>b: SCHNEIDER LOGISTIC| 3830170801</v>
      </c>
      <c r="K1870" s="1">
        <v>1</v>
      </c>
      <c r="L1870" s="1">
        <v>1.6</v>
      </c>
      <c r="M1870" s="1">
        <v>0.23</v>
      </c>
      <c r="N1870" s="1">
        <v>463</v>
      </c>
      <c r="O1870" s="1">
        <v>1</v>
      </c>
      <c r="P1870" s="1">
        <v>109</v>
      </c>
      <c r="Q1870" s="1">
        <v>0.35</v>
      </c>
      <c r="R1870" s="1">
        <v>-9</v>
      </c>
      <c r="S1870" s="1">
        <v>-47</v>
      </c>
      <c r="T1870" s="1">
        <v>-8</v>
      </c>
      <c r="U1870" s="1">
        <v>-488</v>
      </c>
      <c r="V1870" s="1">
        <v>-543</v>
      </c>
      <c r="W1870" s="1">
        <v>38879</v>
      </c>
      <c r="X1870" s="1">
        <v>38301</v>
      </c>
      <c r="Y1870" s="1">
        <v>70801</v>
      </c>
      <c r="Z1870" s="1">
        <v>1.61</v>
      </c>
      <c r="AA1870" s="6">
        <f t="shared" si="381"/>
        <v>78</v>
      </c>
      <c r="AB1870" s="6">
        <f t="shared" si="382"/>
        <v>-543</v>
      </c>
      <c r="AC1870" s="6">
        <f t="shared" si="383"/>
        <v>-21006</v>
      </c>
      <c r="AD1870" s="6">
        <f t="shared" si="384"/>
        <v>-269.30769230769232</v>
      </c>
      <c r="AE1870" s="7">
        <f t="shared" si="385"/>
        <v>-1249</v>
      </c>
      <c r="AF1870" t="str">
        <f t="shared" ca="1" si="386"/>
        <v>$V$1953</v>
      </c>
      <c r="AG1870" t="str">
        <f t="shared" ca="1" si="387"/>
        <v>$J$1953</v>
      </c>
      <c r="AH1870" t="str">
        <f t="shared" ca="1" si="388"/>
        <v>b: SCHNEIDER LOGISTIC| 3830119034</v>
      </c>
      <c r="AI1870" t="str">
        <f t="shared" ca="1" si="377"/>
        <v>$K$1953</v>
      </c>
      <c r="AJ1870" s="8">
        <f t="shared" si="378"/>
        <v>1.282051282051282E-2</v>
      </c>
      <c r="AK1870" s="7">
        <f t="shared" si="379"/>
        <v>-570</v>
      </c>
      <c r="AL1870" s="7" t="str">
        <f t="shared" ca="1" si="389"/>
        <v>LOWES MLXP VAN ONE WA| 3071947265</v>
      </c>
      <c r="AM1870" t="b">
        <f t="shared" si="380"/>
        <v>0</v>
      </c>
    </row>
    <row r="1871" spans="3:39" x14ac:dyDescent="0.3">
      <c r="C1871" s="1" t="s">
        <v>302</v>
      </c>
      <c r="D1871" s="1" t="s">
        <v>303</v>
      </c>
      <c r="E1871" s="1" t="s">
        <v>39</v>
      </c>
      <c r="F1871" s="1" t="s">
        <v>70</v>
      </c>
      <c r="G1871" s="1" t="s">
        <v>71</v>
      </c>
      <c r="H1871" s="1" t="s">
        <v>246</v>
      </c>
      <c r="I1871" s="1" t="s">
        <v>1714</v>
      </c>
      <c r="J1871" t="str">
        <f>TRIM(CONCATENATE(wiz[[#This Row],[SHIPPER..................]],wiz[[#This Row],[ZIP2..]],wiz[[#This Row],[ZIP3..]]))</f>
        <v>KIRKLANDS TL ONLY | 3830170458</v>
      </c>
      <c r="K1871" s="1">
        <v>1</v>
      </c>
      <c r="L1871" s="1">
        <v>2.3199999999999998</v>
      </c>
      <c r="M1871" s="1">
        <v>0.22</v>
      </c>
      <c r="N1871" s="1">
        <v>445</v>
      </c>
      <c r="O1871" s="1">
        <v>1.92</v>
      </c>
      <c r="P1871" s="1">
        <v>159</v>
      </c>
      <c r="Q1871" s="1">
        <v>0.4</v>
      </c>
      <c r="R1871" s="1">
        <v>-39</v>
      </c>
      <c r="S1871" s="1">
        <v>-17</v>
      </c>
      <c r="T1871" s="1">
        <v>-245</v>
      </c>
      <c r="U1871" s="1">
        <v>-250</v>
      </c>
      <c r="V1871" s="1">
        <v>-512</v>
      </c>
      <c r="W1871" s="1">
        <v>37087</v>
      </c>
      <c r="X1871" s="1">
        <v>38301</v>
      </c>
      <c r="Y1871" s="1">
        <v>70458</v>
      </c>
      <c r="Z1871" s="1">
        <v>2.3199999999999998</v>
      </c>
      <c r="AA1871" s="6">
        <f t="shared" si="381"/>
        <v>273</v>
      </c>
      <c r="AB1871" s="6">
        <f t="shared" si="382"/>
        <v>-512</v>
      </c>
      <c r="AC1871" s="6">
        <f t="shared" si="383"/>
        <v>67</v>
      </c>
      <c r="AD1871" s="6">
        <f t="shared" si="384"/>
        <v>0.24542124542124541</v>
      </c>
      <c r="AE1871" s="7">
        <f t="shared" si="385"/>
        <v>-741</v>
      </c>
      <c r="AF1871" t="str">
        <f t="shared" ca="1" si="386"/>
        <v>$V$1985</v>
      </c>
      <c r="AG1871" t="str">
        <f t="shared" ca="1" si="387"/>
        <v>$J$1985</v>
      </c>
      <c r="AH1871" t="str">
        <f t="shared" ca="1" si="388"/>
        <v>KIRKLANDS TL ONLY | 3830178840</v>
      </c>
      <c r="AI1871" t="str">
        <f t="shared" ca="1" si="377"/>
        <v>$K$1985</v>
      </c>
      <c r="AJ1871" s="8">
        <f t="shared" si="378"/>
        <v>3.663003663003663E-3</v>
      </c>
      <c r="AK1871" s="7">
        <f t="shared" si="379"/>
        <v>0</v>
      </c>
      <c r="AL1871" s="7" t="str">
        <f t="shared" ca="1" si="389"/>
        <v>KENCO LOGISTICS | 8532335661</v>
      </c>
      <c r="AM1871" t="b">
        <f t="shared" si="380"/>
        <v>0</v>
      </c>
    </row>
    <row r="1872" spans="3:39" x14ac:dyDescent="0.3">
      <c r="C1872" s="1" t="s">
        <v>302</v>
      </c>
      <c r="D1872" s="1" t="s">
        <v>303</v>
      </c>
      <c r="E1872" s="1" t="s">
        <v>39</v>
      </c>
      <c r="F1872" s="1" t="s">
        <v>70</v>
      </c>
      <c r="G1872" s="1" t="s">
        <v>71</v>
      </c>
      <c r="H1872" s="1" t="s">
        <v>246</v>
      </c>
      <c r="I1872" s="1" t="s">
        <v>164</v>
      </c>
      <c r="J1872" t="str">
        <f>TRIM(CONCATENATE(wiz[[#This Row],[SHIPPER..................]],wiz[[#This Row],[ZIP2..]],wiz[[#This Row],[ZIP3..]]))</f>
        <v>KIRKLANDS TL ONLY | 3830170501</v>
      </c>
      <c r="K1872" s="1">
        <v>1</v>
      </c>
      <c r="L1872" s="1">
        <v>1.94</v>
      </c>
      <c r="M1872" s="1">
        <v>0.21</v>
      </c>
      <c r="N1872" s="1">
        <v>738</v>
      </c>
      <c r="O1872" s="1">
        <v>1.92</v>
      </c>
      <c r="P1872" s="1">
        <v>159</v>
      </c>
      <c r="Q1872" s="1">
        <v>0.4</v>
      </c>
      <c r="R1872" s="1">
        <v>-210</v>
      </c>
      <c r="S1872" s="1">
        <v>-17</v>
      </c>
      <c r="T1872" s="1">
        <v>-74</v>
      </c>
      <c r="U1872" s="1">
        <v>82</v>
      </c>
      <c r="V1872" s="1">
        <v>-9</v>
      </c>
      <c r="W1872" s="1">
        <v>37087</v>
      </c>
      <c r="X1872" s="1">
        <v>38301</v>
      </c>
      <c r="Y1872" s="1">
        <v>70501</v>
      </c>
      <c r="Z1872" s="1">
        <v>1.93</v>
      </c>
      <c r="AA1872" s="6">
        <f t="shared" si="381"/>
        <v>273</v>
      </c>
      <c r="AB1872" s="6">
        <f t="shared" si="382"/>
        <v>-9</v>
      </c>
      <c r="AC1872" s="6">
        <f t="shared" si="383"/>
        <v>67</v>
      </c>
      <c r="AD1872" s="6">
        <f t="shared" si="384"/>
        <v>0.24542124542124541</v>
      </c>
      <c r="AE1872" s="7">
        <f t="shared" si="385"/>
        <v>-741</v>
      </c>
      <c r="AF1872" t="str">
        <f t="shared" ca="1" si="386"/>
        <v>$V$1985</v>
      </c>
      <c r="AG1872" t="str">
        <f t="shared" ca="1" si="387"/>
        <v>$J$1985</v>
      </c>
      <c r="AH1872" t="str">
        <f t="shared" ca="1" si="388"/>
        <v>KIRKLANDS TL ONLY | 3830178840</v>
      </c>
      <c r="AI1872" t="str">
        <f t="shared" ca="1" si="377"/>
        <v>$K$1985</v>
      </c>
      <c r="AJ1872" s="8">
        <f t="shared" si="378"/>
        <v>3.663003663003663E-3</v>
      </c>
      <c r="AK1872" s="7">
        <f t="shared" si="379"/>
        <v>0</v>
      </c>
      <c r="AL1872" s="7" t="str">
        <f t="shared" ca="1" si="389"/>
        <v>KENCO LOGISTICS | 8532335661</v>
      </c>
      <c r="AM1872" t="b">
        <f t="shared" si="380"/>
        <v>0</v>
      </c>
    </row>
    <row r="1873" spans="3:39" x14ac:dyDescent="0.3">
      <c r="C1873" s="1" t="s">
        <v>302</v>
      </c>
      <c r="D1873" s="1" t="s">
        <v>303</v>
      </c>
      <c r="E1873" s="1" t="s">
        <v>39</v>
      </c>
      <c r="F1873" s="1" t="s">
        <v>70</v>
      </c>
      <c r="G1873" s="1" t="s">
        <v>71</v>
      </c>
      <c r="H1873" s="1" t="s">
        <v>246</v>
      </c>
      <c r="I1873" s="1" t="s">
        <v>1715</v>
      </c>
      <c r="J1873" t="str">
        <f>TRIM(CONCATENATE(wiz[[#This Row],[SHIPPER..................]],wiz[[#This Row],[ZIP2..]],wiz[[#This Row],[ZIP3..]]))</f>
        <v>KIRKLANDS TL ONLY | 3830170601</v>
      </c>
      <c r="K1873" s="1">
        <v>1</v>
      </c>
      <c r="L1873" s="1">
        <v>2.65</v>
      </c>
      <c r="M1873" s="1">
        <v>0.21</v>
      </c>
      <c r="N1873" s="1">
        <v>572</v>
      </c>
      <c r="O1873" s="1">
        <v>1.08</v>
      </c>
      <c r="P1873" s="1">
        <v>0</v>
      </c>
      <c r="Q1873" s="1">
        <v>0.25</v>
      </c>
      <c r="R1873" s="1">
        <v>-70</v>
      </c>
      <c r="S1873" s="1">
        <v>-17</v>
      </c>
      <c r="T1873" s="1">
        <v>5</v>
      </c>
      <c r="U1873" s="1">
        <v>288</v>
      </c>
      <c r="V1873" s="1">
        <v>276</v>
      </c>
      <c r="W1873" s="1">
        <v>38301</v>
      </c>
      <c r="X1873" s="1">
        <v>38301</v>
      </c>
      <c r="Y1873" s="1">
        <v>70601</v>
      </c>
      <c r="Z1873" s="1">
        <v>2.64</v>
      </c>
      <c r="AA1873" s="6">
        <f t="shared" si="381"/>
        <v>273</v>
      </c>
      <c r="AB1873" s="6">
        <f t="shared" si="382"/>
        <v>276</v>
      </c>
      <c r="AC1873" s="6">
        <f t="shared" si="383"/>
        <v>67</v>
      </c>
      <c r="AD1873" s="6">
        <f t="shared" si="384"/>
        <v>0.24542124542124541</v>
      </c>
      <c r="AE1873" s="7">
        <f t="shared" si="385"/>
        <v>-741</v>
      </c>
      <c r="AF1873" t="str">
        <f t="shared" ca="1" si="386"/>
        <v>$V$1985</v>
      </c>
      <c r="AG1873" t="str">
        <f t="shared" ca="1" si="387"/>
        <v>$J$1985</v>
      </c>
      <c r="AH1873" t="str">
        <f t="shared" ca="1" si="388"/>
        <v>KIRKLANDS TL ONLY | 3830178840</v>
      </c>
      <c r="AI1873" t="str">
        <f t="shared" ca="1" si="377"/>
        <v>$K$1985</v>
      </c>
      <c r="AJ1873" s="8">
        <f t="shared" si="378"/>
        <v>3.663003663003663E-3</v>
      </c>
      <c r="AK1873" s="7">
        <f t="shared" si="379"/>
        <v>0</v>
      </c>
      <c r="AL1873" s="7" t="str">
        <f t="shared" ca="1" si="389"/>
        <v>KENCO LOGISTICS | 8532335661</v>
      </c>
      <c r="AM1873" t="b">
        <f t="shared" si="380"/>
        <v>0</v>
      </c>
    </row>
    <row r="1874" spans="3:39" x14ac:dyDescent="0.3">
      <c r="C1874" s="1" t="s">
        <v>302</v>
      </c>
      <c r="D1874" s="1" t="s">
        <v>303</v>
      </c>
      <c r="E1874" s="1" t="s">
        <v>39</v>
      </c>
      <c r="F1874" s="1" t="s">
        <v>70</v>
      </c>
      <c r="G1874" s="1" t="s">
        <v>71</v>
      </c>
      <c r="H1874" s="1" t="s">
        <v>246</v>
      </c>
      <c r="I1874" s="1" t="s">
        <v>1716</v>
      </c>
      <c r="J1874" t="str">
        <f>TRIM(CONCATENATE(wiz[[#This Row],[SHIPPER..................]],wiz[[#This Row],[ZIP2..]],wiz[[#This Row],[ZIP3..]]))</f>
        <v>KIRKLANDS TL ONLY | 3830170360</v>
      </c>
      <c r="K1874" s="1">
        <v>1</v>
      </c>
      <c r="L1874" s="1">
        <v>2.23</v>
      </c>
      <c r="M1874" s="1">
        <v>0.21</v>
      </c>
      <c r="N1874" s="1">
        <v>650</v>
      </c>
      <c r="O1874" s="1">
        <v>1.46</v>
      </c>
      <c r="P1874" s="1">
        <v>171</v>
      </c>
      <c r="Q1874" s="1">
        <v>0.4</v>
      </c>
      <c r="R1874" s="1">
        <v>-210</v>
      </c>
      <c r="S1874" s="1">
        <v>-17</v>
      </c>
      <c r="T1874" s="1">
        <v>-59</v>
      </c>
      <c r="U1874" s="1">
        <v>104</v>
      </c>
      <c r="V1874" s="1">
        <v>28</v>
      </c>
      <c r="W1874" s="1">
        <v>42134</v>
      </c>
      <c r="X1874" s="1">
        <v>38301</v>
      </c>
      <c r="Y1874" s="1">
        <v>70360</v>
      </c>
      <c r="Z1874" s="1">
        <v>2.2200000000000002</v>
      </c>
      <c r="AA1874" s="6">
        <f t="shared" si="381"/>
        <v>273</v>
      </c>
      <c r="AB1874" s="6">
        <f t="shared" si="382"/>
        <v>28</v>
      </c>
      <c r="AC1874" s="6">
        <f t="shared" si="383"/>
        <v>67</v>
      </c>
      <c r="AD1874" s="6">
        <f t="shared" si="384"/>
        <v>0.24542124542124541</v>
      </c>
      <c r="AE1874" s="7">
        <f t="shared" si="385"/>
        <v>-741</v>
      </c>
      <c r="AF1874" t="str">
        <f t="shared" ca="1" si="386"/>
        <v>$V$1985</v>
      </c>
      <c r="AG1874" t="str">
        <f t="shared" ca="1" si="387"/>
        <v>$J$1985</v>
      </c>
      <c r="AH1874" t="str">
        <f t="shared" ca="1" si="388"/>
        <v>KIRKLANDS TL ONLY | 3830178840</v>
      </c>
      <c r="AI1874" t="str">
        <f t="shared" ca="1" si="377"/>
        <v>$K$1985</v>
      </c>
      <c r="AJ1874" s="8">
        <f t="shared" si="378"/>
        <v>3.663003663003663E-3</v>
      </c>
      <c r="AK1874" s="7">
        <f t="shared" si="379"/>
        <v>0</v>
      </c>
      <c r="AL1874" s="7" t="str">
        <f t="shared" ca="1" si="389"/>
        <v>KENCO LOGISTICS | 8532335661</v>
      </c>
      <c r="AM1874" t="b">
        <f t="shared" si="380"/>
        <v>0</v>
      </c>
    </row>
    <row r="1875" spans="3:39" x14ac:dyDescent="0.3">
      <c r="C1875" s="1" t="s">
        <v>302</v>
      </c>
      <c r="D1875" s="1" t="s">
        <v>303</v>
      </c>
      <c r="E1875" s="1" t="s">
        <v>39</v>
      </c>
      <c r="F1875" s="1" t="s">
        <v>70</v>
      </c>
      <c r="G1875" s="1" t="s">
        <v>71</v>
      </c>
      <c r="H1875" s="1" t="s">
        <v>246</v>
      </c>
      <c r="I1875" s="1" t="s">
        <v>1008</v>
      </c>
      <c r="J1875" t="str">
        <f>TRIM(CONCATENATE(wiz[[#This Row],[SHIPPER..................]],wiz[[#This Row],[ZIP2..]],wiz[[#This Row],[ZIP3..]]))</f>
        <v>KIRKLANDS TL ONLY | 3830170140</v>
      </c>
      <c r="K1875" s="1">
        <v>6</v>
      </c>
      <c r="L1875" s="1">
        <v>2.2400000000000002</v>
      </c>
      <c r="M1875" s="1">
        <v>0.22</v>
      </c>
      <c r="N1875" s="1">
        <v>484</v>
      </c>
      <c r="O1875" s="1">
        <v>1.99</v>
      </c>
      <c r="P1875" s="1">
        <v>94</v>
      </c>
      <c r="Q1875" s="1">
        <v>0.33</v>
      </c>
      <c r="R1875" s="1">
        <v>-96</v>
      </c>
      <c r="S1875" s="1">
        <v>-17</v>
      </c>
      <c r="T1875" s="1">
        <v>-243</v>
      </c>
      <c r="U1875" s="1">
        <v>-302</v>
      </c>
      <c r="V1875" s="1">
        <v>-562</v>
      </c>
      <c r="W1875" s="1">
        <v>38611</v>
      </c>
      <c r="X1875" s="1">
        <v>38301</v>
      </c>
      <c r="Y1875" s="1">
        <v>70140</v>
      </c>
      <c r="Z1875" s="1">
        <v>2.2400000000000002</v>
      </c>
      <c r="AA1875" s="6">
        <f t="shared" si="381"/>
        <v>273</v>
      </c>
      <c r="AB1875" s="6">
        <f t="shared" si="382"/>
        <v>-3372</v>
      </c>
      <c r="AC1875" s="6">
        <f t="shared" si="383"/>
        <v>67</v>
      </c>
      <c r="AD1875" s="6">
        <f t="shared" si="384"/>
        <v>0.24542124542124541</v>
      </c>
      <c r="AE1875" s="7">
        <f t="shared" si="385"/>
        <v>-741</v>
      </c>
      <c r="AF1875" t="str">
        <f t="shared" ca="1" si="386"/>
        <v>$V$1985</v>
      </c>
      <c r="AG1875" t="str">
        <f t="shared" ca="1" si="387"/>
        <v>$J$1985</v>
      </c>
      <c r="AH1875" t="str">
        <f t="shared" ca="1" si="388"/>
        <v>KIRKLANDS TL ONLY | 3830178840</v>
      </c>
      <c r="AI1875" t="str">
        <f t="shared" ca="1" si="377"/>
        <v>$K$1985</v>
      </c>
      <c r="AJ1875" s="8">
        <f t="shared" si="378"/>
        <v>2.197802197802198E-2</v>
      </c>
      <c r="AK1875" s="7">
        <f t="shared" si="379"/>
        <v>0</v>
      </c>
      <c r="AL1875" s="7" t="str">
        <f t="shared" ca="1" si="389"/>
        <v>KENCO LOGISTICS | 8532335661</v>
      </c>
      <c r="AM1875" t="b">
        <f t="shared" si="380"/>
        <v>0</v>
      </c>
    </row>
    <row r="1876" spans="3:39" x14ac:dyDescent="0.3">
      <c r="C1876" s="1" t="s">
        <v>400</v>
      </c>
      <c r="D1876" s="1" t="s">
        <v>401</v>
      </c>
      <c r="E1876" s="1" t="s">
        <v>39</v>
      </c>
      <c r="F1876" s="1" t="s">
        <v>70</v>
      </c>
      <c r="G1876" s="1" t="s">
        <v>71</v>
      </c>
      <c r="H1876" s="1" t="s">
        <v>176</v>
      </c>
      <c r="I1876" s="1" t="s">
        <v>1717</v>
      </c>
      <c r="J1876" t="str">
        <f>TRIM(CONCATENATE(wiz[[#This Row],[SHIPPER..................]],wiz[[#This Row],[ZIP2..]],wiz[[#This Row],[ZIP3..]]))</f>
        <v>KELLOGG COMPANY MLXP| 3830148138</v>
      </c>
      <c r="K1876" s="1">
        <v>4</v>
      </c>
      <c r="L1876" s="1">
        <v>1.92</v>
      </c>
      <c r="M1876" s="1">
        <v>0.27</v>
      </c>
      <c r="N1876" s="1">
        <v>624</v>
      </c>
      <c r="O1876" s="1">
        <v>1.31</v>
      </c>
      <c r="P1876" s="1">
        <v>139</v>
      </c>
      <c r="Q1876" s="1">
        <v>0.39</v>
      </c>
      <c r="R1876" s="1">
        <v>-37</v>
      </c>
      <c r="S1876" s="1">
        <v>-6</v>
      </c>
      <c r="T1876" s="1">
        <v>-23</v>
      </c>
      <c r="U1876" s="1">
        <v>-320</v>
      </c>
      <c r="V1876" s="1">
        <v>-349</v>
      </c>
      <c r="W1876" s="1">
        <v>37086</v>
      </c>
      <c r="X1876" s="1">
        <v>38301</v>
      </c>
      <c r="Y1876" s="1">
        <v>48138</v>
      </c>
      <c r="Z1876" s="1">
        <v>1.97</v>
      </c>
      <c r="AA1876" s="6">
        <f t="shared" si="381"/>
        <v>979</v>
      </c>
      <c r="AB1876" s="6">
        <f t="shared" si="382"/>
        <v>-1396</v>
      </c>
      <c r="AC1876" s="6">
        <f t="shared" si="383"/>
        <v>105632</v>
      </c>
      <c r="AD1876" s="6">
        <f t="shared" si="384"/>
        <v>107.89785495403473</v>
      </c>
      <c r="AE1876" s="7">
        <f t="shared" si="385"/>
        <v>-453</v>
      </c>
      <c r="AF1876" t="str">
        <f t="shared" ca="1" si="386"/>
        <v>$V$191</v>
      </c>
      <c r="AG1876" t="str">
        <f t="shared" ca="1" si="387"/>
        <v>$J$191</v>
      </c>
      <c r="AH1876" t="str">
        <f t="shared" ca="1" si="388"/>
        <v>KELLOGG COMPANY MLXP| 3030133601</v>
      </c>
      <c r="AI1876" t="str">
        <f t="shared" ca="1" si="377"/>
        <v>$K$191</v>
      </c>
      <c r="AJ1876" s="8">
        <f t="shared" si="378"/>
        <v>4.0858018386108275E-3</v>
      </c>
      <c r="AK1876" s="7">
        <f t="shared" si="379"/>
        <v>-94</v>
      </c>
      <c r="AL1876" s="7" t="str">
        <f t="shared" ca="1" si="389"/>
        <v>KELLOGG COMPANY MLXP| 3861175029</v>
      </c>
      <c r="AM1876" t="b">
        <f t="shared" si="380"/>
        <v>0</v>
      </c>
    </row>
    <row r="1877" spans="3:39" x14ac:dyDescent="0.3">
      <c r="C1877" s="1" t="s">
        <v>400</v>
      </c>
      <c r="D1877" s="1" t="s">
        <v>401</v>
      </c>
      <c r="E1877" s="1" t="s">
        <v>39</v>
      </c>
      <c r="F1877" s="1" t="s">
        <v>70</v>
      </c>
      <c r="G1877" s="1" t="s">
        <v>71</v>
      </c>
      <c r="H1877" s="1" t="s">
        <v>176</v>
      </c>
      <c r="I1877" s="1" t="s">
        <v>1718</v>
      </c>
      <c r="J1877" t="str">
        <f>TRIM(CONCATENATE(wiz[[#This Row],[SHIPPER..................]],wiz[[#This Row],[ZIP2..]],wiz[[#This Row],[ZIP3..]]))</f>
        <v>KELLOGG COMPANY MLXP| 3830148030</v>
      </c>
      <c r="K1877" s="1">
        <v>4</v>
      </c>
      <c r="L1877" s="1">
        <v>1.9</v>
      </c>
      <c r="M1877" s="1">
        <v>0.27</v>
      </c>
      <c r="N1877" s="1">
        <v>658</v>
      </c>
      <c r="O1877" s="1">
        <v>1.53</v>
      </c>
      <c r="P1877" s="1">
        <v>115</v>
      </c>
      <c r="Q1877" s="1">
        <v>0.35</v>
      </c>
      <c r="R1877" s="1">
        <v>-37</v>
      </c>
      <c r="S1877" s="1">
        <v>-6</v>
      </c>
      <c r="T1877" s="1">
        <v>-33</v>
      </c>
      <c r="U1877" s="1">
        <v>-311</v>
      </c>
      <c r="V1877" s="1">
        <v>-350</v>
      </c>
      <c r="W1877" s="1">
        <v>42501</v>
      </c>
      <c r="X1877" s="1">
        <v>38301</v>
      </c>
      <c r="Y1877" s="1">
        <v>48030</v>
      </c>
      <c r="Z1877" s="1">
        <v>1.95</v>
      </c>
      <c r="AA1877" s="6">
        <f t="shared" si="381"/>
        <v>979</v>
      </c>
      <c r="AB1877" s="6">
        <f t="shared" si="382"/>
        <v>-1400</v>
      </c>
      <c r="AC1877" s="6">
        <f t="shared" si="383"/>
        <v>105632</v>
      </c>
      <c r="AD1877" s="6">
        <f t="shared" si="384"/>
        <v>107.89785495403473</v>
      </c>
      <c r="AE1877" s="7">
        <f t="shared" si="385"/>
        <v>-453</v>
      </c>
      <c r="AF1877" t="str">
        <f t="shared" ca="1" si="386"/>
        <v>$V$191</v>
      </c>
      <c r="AG1877" t="str">
        <f t="shared" ca="1" si="387"/>
        <v>$J$191</v>
      </c>
      <c r="AH1877" t="str">
        <f t="shared" ca="1" si="388"/>
        <v>KELLOGG COMPANY MLXP| 3030133601</v>
      </c>
      <c r="AI1877" t="str">
        <f t="shared" ca="1" si="377"/>
        <v>$K$191</v>
      </c>
      <c r="AJ1877" s="8">
        <f t="shared" si="378"/>
        <v>4.0858018386108275E-3</v>
      </c>
      <c r="AK1877" s="7">
        <f t="shared" si="379"/>
        <v>-94</v>
      </c>
      <c r="AL1877" s="7" t="str">
        <f t="shared" ca="1" si="389"/>
        <v>KELLOGG COMPANY MLXP| 3861175029</v>
      </c>
      <c r="AM1877" t="b">
        <f t="shared" si="380"/>
        <v>0</v>
      </c>
    </row>
    <row r="1878" spans="3:39" x14ac:dyDescent="0.3">
      <c r="C1878" s="1" t="s">
        <v>302</v>
      </c>
      <c r="D1878" s="1" t="s">
        <v>303</v>
      </c>
      <c r="E1878" s="1" t="s">
        <v>39</v>
      </c>
      <c r="F1878" s="1" t="s">
        <v>70</v>
      </c>
      <c r="G1878" s="1" t="s">
        <v>71</v>
      </c>
      <c r="H1878" s="1" t="s">
        <v>176</v>
      </c>
      <c r="I1878" s="1" t="s">
        <v>1719</v>
      </c>
      <c r="J1878" t="str">
        <f>TRIM(CONCATENATE(wiz[[#This Row],[SHIPPER..................]],wiz[[#This Row],[ZIP2..]],wiz[[#This Row],[ZIP3..]]))</f>
        <v>KIRKLANDS TL ONLY | 3830148359</v>
      </c>
      <c r="K1878" s="1">
        <v>7</v>
      </c>
      <c r="L1878" s="1">
        <v>1.9</v>
      </c>
      <c r="M1878" s="1">
        <v>0.22</v>
      </c>
      <c r="N1878" s="1">
        <v>702</v>
      </c>
      <c r="O1878" s="1">
        <v>1.92</v>
      </c>
      <c r="P1878" s="1">
        <v>153</v>
      </c>
      <c r="Q1878" s="1">
        <v>0.39</v>
      </c>
      <c r="R1878" s="1">
        <v>-78</v>
      </c>
      <c r="S1878" s="1">
        <v>-17</v>
      </c>
      <c r="T1878" s="1">
        <v>-74</v>
      </c>
      <c r="U1878" s="1">
        <v>-239</v>
      </c>
      <c r="V1878" s="1">
        <v>-330</v>
      </c>
      <c r="W1878" s="1">
        <v>38301</v>
      </c>
      <c r="X1878" s="1">
        <v>38301</v>
      </c>
      <c r="Y1878" s="1">
        <v>48359</v>
      </c>
      <c r="Z1878" s="1">
        <v>1.9</v>
      </c>
      <c r="AA1878" s="6">
        <f t="shared" si="381"/>
        <v>273</v>
      </c>
      <c r="AB1878" s="6">
        <f t="shared" si="382"/>
        <v>-2310</v>
      </c>
      <c r="AC1878" s="6">
        <f t="shared" si="383"/>
        <v>67</v>
      </c>
      <c r="AD1878" s="6">
        <f t="shared" si="384"/>
        <v>0.24542124542124541</v>
      </c>
      <c r="AE1878" s="7">
        <f t="shared" si="385"/>
        <v>-741</v>
      </c>
      <c r="AF1878" t="str">
        <f t="shared" ca="1" si="386"/>
        <v>$V$1985</v>
      </c>
      <c r="AG1878" t="str">
        <f t="shared" ca="1" si="387"/>
        <v>$J$1985</v>
      </c>
      <c r="AH1878" t="str">
        <f t="shared" ca="1" si="388"/>
        <v>KIRKLANDS TL ONLY | 3830178840</v>
      </c>
      <c r="AI1878" t="str">
        <f t="shared" ca="1" si="377"/>
        <v>$K$1985</v>
      </c>
      <c r="AJ1878" s="8">
        <f t="shared" si="378"/>
        <v>2.564102564102564E-2</v>
      </c>
      <c r="AK1878" s="7">
        <f t="shared" si="379"/>
        <v>0</v>
      </c>
      <c r="AL1878" s="7" t="str">
        <f t="shared" ca="1" si="389"/>
        <v>KENCO LOGISTICS | 8532335661</v>
      </c>
      <c r="AM1878" t="b">
        <f t="shared" si="380"/>
        <v>0</v>
      </c>
    </row>
    <row r="1879" spans="3:39" x14ac:dyDescent="0.3">
      <c r="C1879" s="1" t="s">
        <v>302</v>
      </c>
      <c r="D1879" s="1" t="s">
        <v>303</v>
      </c>
      <c r="E1879" s="1" t="s">
        <v>39</v>
      </c>
      <c r="F1879" s="1" t="s">
        <v>70</v>
      </c>
      <c r="G1879" s="1" t="s">
        <v>71</v>
      </c>
      <c r="H1879" s="1" t="s">
        <v>176</v>
      </c>
      <c r="I1879" s="1" t="s">
        <v>1720</v>
      </c>
      <c r="J1879" t="str">
        <f>TRIM(CONCATENATE(wiz[[#This Row],[SHIPPER..................]],wiz[[#This Row],[ZIP2..]],wiz[[#This Row],[ZIP3..]]))</f>
        <v>KIRKLANDS TL ONLY | 3830148315</v>
      </c>
      <c r="K1879" s="1">
        <v>1</v>
      </c>
      <c r="L1879" s="1">
        <v>1.9</v>
      </c>
      <c r="M1879" s="1">
        <v>0.21</v>
      </c>
      <c r="N1879" s="1">
        <v>766</v>
      </c>
      <c r="O1879" s="1">
        <v>2.58</v>
      </c>
      <c r="P1879" s="1">
        <v>0</v>
      </c>
      <c r="Q1879" s="1">
        <v>0.25</v>
      </c>
      <c r="R1879" s="1">
        <v>-280</v>
      </c>
      <c r="S1879" s="1">
        <v>-17</v>
      </c>
      <c r="T1879" s="1">
        <v>-185</v>
      </c>
      <c r="U1879" s="1">
        <v>30</v>
      </c>
      <c r="V1879" s="1">
        <v>-172</v>
      </c>
      <c r="W1879" s="1">
        <v>38301</v>
      </c>
      <c r="X1879" s="1">
        <v>38301</v>
      </c>
      <c r="Y1879" s="1">
        <v>48315</v>
      </c>
      <c r="Z1879" s="1">
        <v>1.89</v>
      </c>
      <c r="AA1879" s="6">
        <f t="shared" si="381"/>
        <v>273</v>
      </c>
      <c r="AB1879" s="6">
        <f t="shared" si="382"/>
        <v>-172</v>
      </c>
      <c r="AC1879" s="6">
        <f t="shared" si="383"/>
        <v>67</v>
      </c>
      <c r="AD1879" s="6">
        <f t="shared" si="384"/>
        <v>0.24542124542124541</v>
      </c>
      <c r="AE1879" s="7">
        <f t="shared" si="385"/>
        <v>-741</v>
      </c>
      <c r="AF1879" t="str">
        <f t="shared" ca="1" si="386"/>
        <v>$V$1985</v>
      </c>
      <c r="AG1879" t="str">
        <f t="shared" ca="1" si="387"/>
        <v>$J$1985</v>
      </c>
      <c r="AH1879" t="str">
        <f t="shared" ca="1" si="388"/>
        <v>KIRKLANDS TL ONLY | 3830178840</v>
      </c>
      <c r="AI1879" t="str">
        <f t="shared" ca="1" si="377"/>
        <v>$K$1985</v>
      </c>
      <c r="AJ1879" s="8">
        <f t="shared" si="378"/>
        <v>3.663003663003663E-3</v>
      </c>
      <c r="AK1879" s="7">
        <f t="shared" si="379"/>
        <v>0</v>
      </c>
      <c r="AL1879" s="7" t="str">
        <f t="shared" ca="1" si="389"/>
        <v>KENCO LOGISTICS | 8532335661</v>
      </c>
      <c r="AM1879" t="b">
        <f t="shared" si="380"/>
        <v>0</v>
      </c>
    </row>
    <row r="1880" spans="3:39" x14ac:dyDescent="0.3">
      <c r="C1880" s="1" t="s">
        <v>1721</v>
      </c>
      <c r="D1880" s="1" t="s">
        <v>1722</v>
      </c>
      <c r="E1880" s="1" t="s">
        <v>39</v>
      </c>
      <c r="F1880" s="1" t="s">
        <v>70</v>
      </c>
      <c r="G1880" s="1" t="s">
        <v>71</v>
      </c>
      <c r="H1880" s="1" t="s">
        <v>176</v>
      </c>
      <c r="I1880" s="1" t="s">
        <v>1723</v>
      </c>
      <c r="J1880" t="str">
        <f>TRIM(CONCATENATE(wiz[[#This Row],[SHIPPER..................]],wiz[[#This Row],[ZIP2..]],wiz[[#This Row],[ZIP3..]]))</f>
        <v>SEQUECE LOGISTICS INC| 3830148060</v>
      </c>
      <c r="K1880" s="1">
        <v>1</v>
      </c>
      <c r="L1880" s="1">
        <v>1.33</v>
      </c>
      <c r="M1880" s="1">
        <v>0.27</v>
      </c>
      <c r="N1880" s="1">
        <v>719</v>
      </c>
      <c r="O1880" s="1">
        <v>0.95</v>
      </c>
      <c r="P1880" s="1">
        <v>0</v>
      </c>
      <c r="Q1880" s="1">
        <v>0.25</v>
      </c>
      <c r="R1880" s="1">
        <v>-44</v>
      </c>
      <c r="S1880" s="1">
        <v>16</v>
      </c>
      <c r="T1880" s="1">
        <v>156</v>
      </c>
      <c r="U1880" s="1">
        <v>-656</v>
      </c>
      <c r="V1880" s="1">
        <v>-484</v>
      </c>
      <c r="W1880" s="1">
        <v>38301</v>
      </c>
      <c r="X1880" s="1">
        <v>38301</v>
      </c>
      <c r="Y1880" s="1">
        <v>48060</v>
      </c>
      <c r="Z1880" s="1">
        <v>1.38</v>
      </c>
      <c r="AA1880" s="6">
        <f t="shared" si="381"/>
        <v>1</v>
      </c>
      <c r="AB1880" s="6">
        <f t="shared" si="382"/>
        <v>-484</v>
      </c>
      <c r="AC1880" s="6">
        <f t="shared" si="383"/>
        <v>-484</v>
      </c>
      <c r="AD1880" s="6">
        <f t="shared" si="384"/>
        <v>-484</v>
      </c>
      <c r="AE1880" s="7">
        <f t="shared" si="385"/>
        <v>-484</v>
      </c>
      <c r="AF1880" t="str">
        <f t="shared" ca="1" si="386"/>
        <v>$V$1880</v>
      </c>
      <c r="AG1880" t="str">
        <f t="shared" ca="1" si="387"/>
        <v>$J$1880</v>
      </c>
      <c r="AH1880" t="str">
        <f t="shared" ca="1" si="388"/>
        <v>SEQUECE LOGISTICS INC| 3830148060</v>
      </c>
      <c r="AI1880" t="str">
        <f t="shared" ca="1" si="377"/>
        <v>$K$1880</v>
      </c>
      <c r="AJ1880" s="8">
        <f t="shared" si="378"/>
        <v>1</v>
      </c>
      <c r="AK1880" s="7">
        <f t="shared" si="379"/>
        <v>-484</v>
      </c>
      <c r="AL1880" s="7" t="str">
        <f t="shared" ca="1" si="389"/>
        <v>SEQUECE LOGISTICS INC| 3830148060</v>
      </c>
      <c r="AM1880" t="str">
        <f t="shared" si="380"/>
        <v>SEQUECE LOGISTICS INC| 3830148060</v>
      </c>
    </row>
    <row r="1881" spans="3:39" x14ac:dyDescent="0.3">
      <c r="C1881" s="1" t="s">
        <v>400</v>
      </c>
      <c r="D1881" s="1" t="s">
        <v>401</v>
      </c>
      <c r="E1881" s="1" t="s">
        <v>39</v>
      </c>
      <c r="F1881" s="1" t="s">
        <v>70</v>
      </c>
      <c r="G1881" s="1" t="s">
        <v>71</v>
      </c>
      <c r="H1881" s="1" t="s">
        <v>176</v>
      </c>
      <c r="I1881" s="1" t="s">
        <v>1724</v>
      </c>
      <c r="J1881" t="str">
        <f>TRIM(CONCATENATE(wiz[[#This Row],[SHIPPER..................]],wiz[[#This Row],[ZIP2..]],wiz[[#This Row],[ZIP3..]]))</f>
        <v>KELLOGG COMPANY MLXP| 3830149315</v>
      </c>
      <c r="K1881" s="1">
        <v>10</v>
      </c>
      <c r="L1881" s="1">
        <v>1.91</v>
      </c>
      <c r="M1881" s="1">
        <v>0.36</v>
      </c>
      <c r="N1881" s="1">
        <v>621</v>
      </c>
      <c r="O1881" s="1">
        <v>1.34</v>
      </c>
      <c r="P1881" s="1">
        <v>91</v>
      </c>
      <c r="Q1881" s="1">
        <v>0.33</v>
      </c>
      <c r="R1881" s="1">
        <v>-90</v>
      </c>
      <c r="S1881" s="1">
        <v>-6</v>
      </c>
      <c r="T1881" s="1">
        <v>-30</v>
      </c>
      <c r="U1881" s="1">
        <v>-143</v>
      </c>
      <c r="V1881" s="1">
        <v>-179</v>
      </c>
      <c r="W1881" s="1">
        <v>38261</v>
      </c>
      <c r="X1881" s="1">
        <v>38301</v>
      </c>
      <c r="Y1881" s="1">
        <v>49315</v>
      </c>
      <c r="Z1881" s="1">
        <v>2.0499999999999998</v>
      </c>
      <c r="AA1881" s="6">
        <f t="shared" si="381"/>
        <v>979</v>
      </c>
      <c r="AB1881" s="6">
        <f t="shared" si="382"/>
        <v>-1790</v>
      </c>
      <c r="AC1881" s="6">
        <f t="shared" si="383"/>
        <v>105632</v>
      </c>
      <c r="AD1881" s="6">
        <f t="shared" si="384"/>
        <v>107.89785495403473</v>
      </c>
      <c r="AE1881" s="7">
        <f t="shared" si="385"/>
        <v>-453</v>
      </c>
      <c r="AF1881" t="str">
        <f t="shared" ca="1" si="386"/>
        <v>$V$191</v>
      </c>
      <c r="AG1881" t="str">
        <f t="shared" ca="1" si="387"/>
        <v>$J$191</v>
      </c>
      <c r="AH1881" t="str">
        <f t="shared" ca="1" si="388"/>
        <v>KELLOGG COMPANY MLXP| 3030133601</v>
      </c>
      <c r="AI1881" t="str">
        <f t="shared" ca="1" si="377"/>
        <v>$K$191</v>
      </c>
      <c r="AJ1881" s="8">
        <f t="shared" si="378"/>
        <v>1.0214504596527068E-2</v>
      </c>
      <c r="AK1881" s="7">
        <f t="shared" si="379"/>
        <v>-94</v>
      </c>
      <c r="AL1881" s="7" t="str">
        <f t="shared" ca="1" si="389"/>
        <v>KELLOGG COMPANY MLXP| 3861175029</v>
      </c>
      <c r="AM1881" t="b">
        <f t="shared" si="380"/>
        <v>0</v>
      </c>
    </row>
    <row r="1882" spans="3:39" x14ac:dyDescent="0.3">
      <c r="C1882" s="1" t="s">
        <v>400</v>
      </c>
      <c r="D1882" s="1" t="s">
        <v>401</v>
      </c>
      <c r="E1882" s="1" t="s">
        <v>39</v>
      </c>
      <c r="F1882" s="1" t="s">
        <v>70</v>
      </c>
      <c r="G1882" s="1" t="s">
        <v>71</v>
      </c>
      <c r="H1882" s="1" t="s">
        <v>176</v>
      </c>
      <c r="I1882" s="1" t="s">
        <v>1065</v>
      </c>
      <c r="J1882" t="str">
        <f>TRIM(CONCATENATE(wiz[[#This Row],[SHIPPER..................]],wiz[[#This Row],[ZIP2..]],wiz[[#This Row],[ZIP3..]]))</f>
        <v>KELLOGG COMPANY MLXP| 3830149509</v>
      </c>
      <c r="K1882" s="1">
        <v>4</v>
      </c>
      <c r="L1882" s="1">
        <v>1.9</v>
      </c>
      <c r="M1882" s="1">
        <v>0.35</v>
      </c>
      <c r="N1882" s="1">
        <v>618</v>
      </c>
      <c r="O1882" s="1">
        <v>1.07</v>
      </c>
      <c r="P1882" s="1">
        <v>64</v>
      </c>
      <c r="Q1882" s="1">
        <v>0.3</v>
      </c>
      <c r="R1882" s="1">
        <v>-84</v>
      </c>
      <c r="S1882" s="1">
        <v>-6</v>
      </c>
      <c r="T1882" s="1">
        <v>34</v>
      </c>
      <c r="U1882" s="1">
        <v>-156</v>
      </c>
      <c r="V1882" s="1">
        <v>-128</v>
      </c>
      <c r="W1882" s="1">
        <v>38101</v>
      </c>
      <c r="X1882" s="1">
        <v>38301</v>
      </c>
      <c r="Y1882" s="1">
        <v>49509</v>
      </c>
      <c r="Z1882" s="1">
        <v>2.0299999999999998</v>
      </c>
      <c r="AA1882" s="6">
        <f t="shared" si="381"/>
        <v>979</v>
      </c>
      <c r="AB1882" s="6">
        <f t="shared" si="382"/>
        <v>-512</v>
      </c>
      <c r="AC1882" s="6">
        <f t="shared" si="383"/>
        <v>105632</v>
      </c>
      <c r="AD1882" s="6">
        <f t="shared" si="384"/>
        <v>107.89785495403473</v>
      </c>
      <c r="AE1882" s="7">
        <f t="shared" si="385"/>
        <v>-453</v>
      </c>
      <c r="AF1882" t="str">
        <f t="shared" ca="1" si="386"/>
        <v>$V$191</v>
      </c>
      <c r="AG1882" t="str">
        <f t="shared" ca="1" si="387"/>
        <v>$J$191</v>
      </c>
      <c r="AH1882" t="str">
        <f t="shared" ca="1" si="388"/>
        <v>KELLOGG COMPANY MLXP| 3030133601</v>
      </c>
      <c r="AI1882" t="str">
        <f t="shared" ca="1" si="377"/>
        <v>$K$191</v>
      </c>
      <c r="AJ1882" s="8">
        <f t="shared" si="378"/>
        <v>4.0858018386108275E-3</v>
      </c>
      <c r="AK1882" s="7">
        <f t="shared" si="379"/>
        <v>-94</v>
      </c>
      <c r="AL1882" s="7" t="str">
        <f t="shared" ca="1" si="389"/>
        <v>KELLOGG COMPANY MLXP| 3861175029</v>
      </c>
      <c r="AM1882" t="b">
        <f t="shared" si="380"/>
        <v>0</v>
      </c>
    </row>
    <row r="1883" spans="3:39" x14ac:dyDescent="0.3">
      <c r="C1883" s="1" t="s">
        <v>1725</v>
      </c>
      <c r="D1883" s="1" t="s">
        <v>1726</v>
      </c>
      <c r="E1883" s="1" t="s">
        <v>39</v>
      </c>
      <c r="F1883" s="1" t="s">
        <v>66</v>
      </c>
      <c r="G1883" s="1" t="s">
        <v>610</v>
      </c>
      <c r="H1883" s="1" t="s">
        <v>176</v>
      </c>
      <c r="I1883" s="1" t="s">
        <v>1727</v>
      </c>
      <c r="J1883" t="str">
        <f>TRIM(CONCATENATE(wiz[[#This Row],[SHIPPER..................]],wiz[[#This Row],[ZIP2..]],wiz[[#This Row],[ZIP3..]]))</f>
        <v>LOAD IT INC TOTAL TRU| 3883449345</v>
      </c>
      <c r="K1883" s="1">
        <v>1</v>
      </c>
      <c r="L1883" s="1">
        <v>1.48</v>
      </c>
      <c r="M1883" s="1">
        <v>0.27</v>
      </c>
      <c r="N1883" s="1">
        <v>698</v>
      </c>
      <c r="O1883" s="1">
        <v>1.04</v>
      </c>
      <c r="P1883" s="1">
        <v>91</v>
      </c>
      <c r="Q1883" s="1">
        <v>0.3</v>
      </c>
      <c r="R1883" s="1">
        <v>-37</v>
      </c>
      <c r="S1883" s="1">
        <v>-78</v>
      </c>
      <c r="T1883" s="1">
        <v>83</v>
      </c>
      <c r="U1883" s="1">
        <v>-426</v>
      </c>
      <c r="V1883" s="1">
        <v>-421</v>
      </c>
      <c r="W1883" s="1">
        <v>38101</v>
      </c>
      <c r="X1883" s="1">
        <v>38834</v>
      </c>
      <c r="Y1883" s="1">
        <v>49345</v>
      </c>
      <c r="Z1883" s="1">
        <v>1.53</v>
      </c>
      <c r="AA1883" s="6">
        <f t="shared" si="381"/>
        <v>1</v>
      </c>
      <c r="AB1883" s="6">
        <f t="shared" si="382"/>
        <v>-421</v>
      </c>
      <c r="AC1883" s="6">
        <f t="shared" si="383"/>
        <v>-421</v>
      </c>
      <c r="AD1883" s="6">
        <f t="shared" si="384"/>
        <v>-421</v>
      </c>
      <c r="AE1883" s="7">
        <f t="shared" si="385"/>
        <v>-421</v>
      </c>
      <c r="AF1883" t="str">
        <f t="shared" ca="1" si="386"/>
        <v>$V$1039</v>
      </c>
      <c r="AG1883" t="str">
        <f t="shared" ca="1" si="387"/>
        <v>$J$1039</v>
      </c>
      <c r="AH1883" t="str">
        <f t="shared" ca="1" si="388"/>
        <v>OWENS CORNING FIBERGL| 2808638701</v>
      </c>
      <c r="AI1883" t="str">
        <f t="shared" ca="1" si="377"/>
        <v>$K$1039</v>
      </c>
      <c r="AJ1883" s="8">
        <f t="shared" si="378"/>
        <v>1</v>
      </c>
      <c r="AK1883" s="7">
        <f t="shared" si="379"/>
        <v>-421</v>
      </c>
      <c r="AL1883" s="7" t="str">
        <f t="shared" ca="1" si="389"/>
        <v>OWENS CORNING FIBERGL| 2808638701</v>
      </c>
      <c r="AM1883" t="str">
        <f t="shared" si="380"/>
        <v>LOAD IT INC TOTAL TRU| 3883449345</v>
      </c>
    </row>
    <row r="1884" spans="3:39" x14ac:dyDescent="0.3">
      <c r="C1884" s="1" t="s">
        <v>1728</v>
      </c>
      <c r="D1884" s="1" t="s">
        <v>1729</v>
      </c>
      <c r="E1884" s="1" t="s">
        <v>39</v>
      </c>
      <c r="F1884" s="1" t="s">
        <v>70</v>
      </c>
      <c r="G1884" s="1" t="s">
        <v>71</v>
      </c>
      <c r="H1884" s="1" t="s">
        <v>176</v>
      </c>
      <c r="I1884" s="1" t="s">
        <v>1081</v>
      </c>
      <c r="J1884" t="str">
        <f>TRIM(CONCATENATE(wiz[[#This Row],[SHIPPER..................]],wiz[[#This Row],[ZIP2..]],wiz[[#This Row],[ZIP3..]]))</f>
        <v>KELLOGG | 3830149014</v>
      </c>
      <c r="K1884" s="1">
        <v>1</v>
      </c>
      <c r="L1884" s="1">
        <v>3.21</v>
      </c>
      <c r="M1884" s="1">
        <v>0.25</v>
      </c>
      <c r="N1884" s="1">
        <v>608</v>
      </c>
      <c r="O1884" s="1">
        <v>1.04</v>
      </c>
      <c r="P1884" s="1">
        <v>0</v>
      </c>
      <c r="Q1884" s="1">
        <v>0.25</v>
      </c>
      <c r="R1884" s="1">
        <v>-18</v>
      </c>
      <c r="S1884" s="1">
        <v>16</v>
      </c>
      <c r="T1884" s="1">
        <v>41</v>
      </c>
      <c r="U1884" s="1">
        <v>612</v>
      </c>
      <c r="V1884" s="1">
        <v>669</v>
      </c>
      <c r="W1884" s="1">
        <v>38301</v>
      </c>
      <c r="X1884" s="1">
        <v>38301</v>
      </c>
      <c r="Y1884" s="1">
        <v>49014</v>
      </c>
      <c r="Z1884" s="1">
        <v>3.24</v>
      </c>
      <c r="AA1884" s="6">
        <f t="shared" si="381"/>
        <v>1</v>
      </c>
      <c r="AB1884" s="6">
        <f t="shared" si="382"/>
        <v>669</v>
      </c>
      <c r="AC1884" s="6">
        <f t="shared" si="383"/>
        <v>669</v>
      </c>
      <c r="AD1884" s="6">
        <f t="shared" si="384"/>
        <v>669</v>
      </c>
      <c r="AE1884" s="7">
        <f t="shared" si="385"/>
        <v>669</v>
      </c>
      <c r="AF1884" t="str">
        <f t="shared" ca="1" si="386"/>
        <v>$V$1884</v>
      </c>
      <c r="AG1884" t="str">
        <f t="shared" ca="1" si="387"/>
        <v>$J$1884</v>
      </c>
      <c r="AH1884" t="str">
        <f t="shared" ca="1" si="388"/>
        <v>KELLOGG | 3830149014</v>
      </c>
      <c r="AI1884" t="str">
        <f t="shared" ca="1" si="377"/>
        <v>$K$1884</v>
      </c>
      <c r="AJ1884" s="8">
        <f t="shared" si="378"/>
        <v>1</v>
      </c>
      <c r="AK1884" s="7">
        <f t="shared" si="379"/>
        <v>669</v>
      </c>
      <c r="AL1884" s="7" t="str">
        <f t="shared" ca="1" si="389"/>
        <v>KELLOGG | 3830149014</v>
      </c>
      <c r="AM1884" t="str">
        <f t="shared" si="380"/>
        <v>KELLOGG | 3830149014</v>
      </c>
    </row>
    <row r="1885" spans="3:39" x14ac:dyDescent="0.3">
      <c r="C1885" s="1" t="s">
        <v>1730</v>
      </c>
      <c r="D1885" s="1" t="s">
        <v>1731</v>
      </c>
      <c r="E1885" s="1" t="s">
        <v>39</v>
      </c>
      <c r="F1885" s="1" t="s">
        <v>70</v>
      </c>
      <c r="G1885" s="1" t="s">
        <v>1707</v>
      </c>
      <c r="H1885" s="1" t="s">
        <v>176</v>
      </c>
      <c r="I1885" s="1" t="s">
        <v>1082</v>
      </c>
      <c r="J1885" t="str">
        <f>TRIM(CONCATENATE(wiz[[#This Row],[SHIPPER..................]],wiz[[#This Row],[ZIP2..]],wiz[[#This Row],[ZIP3..]]))</f>
        <v>TRACER LOGISTICS LLC | 3822949022</v>
      </c>
      <c r="K1885" s="1">
        <v>1</v>
      </c>
      <c r="L1885" s="1">
        <v>1.47</v>
      </c>
      <c r="M1885" s="1">
        <v>0.27</v>
      </c>
      <c r="N1885" s="1">
        <v>517</v>
      </c>
      <c r="O1885" s="1">
        <v>1.05</v>
      </c>
      <c r="P1885" s="1">
        <v>53</v>
      </c>
      <c r="Q1885" s="1">
        <v>0.3</v>
      </c>
      <c r="R1885" s="1">
        <v>-26</v>
      </c>
      <c r="S1885" s="1">
        <v>-51</v>
      </c>
      <c r="T1885" s="1">
        <v>-1</v>
      </c>
      <c r="U1885" s="1">
        <v>-474</v>
      </c>
      <c r="V1885" s="1">
        <v>-526</v>
      </c>
      <c r="W1885" s="1">
        <v>38301</v>
      </c>
      <c r="X1885" s="1">
        <v>38229</v>
      </c>
      <c r="Y1885" s="1">
        <v>49022</v>
      </c>
      <c r="Z1885" s="1">
        <v>1.52</v>
      </c>
      <c r="AA1885" s="6">
        <f t="shared" si="381"/>
        <v>1</v>
      </c>
      <c r="AB1885" s="6">
        <f t="shared" si="382"/>
        <v>-526</v>
      </c>
      <c r="AC1885" s="6">
        <f t="shared" si="383"/>
        <v>-526</v>
      </c>
      <c r="AD1885" s="6">
        <f t="shared" si="384"/>
        <v>-526</v>
      </c>
      <c r="AE1885" s="7">
        <f t="shared" si="385"/>
        <v>-526</v>
      </c>
      <c r="AF1885" t="str">
        <f t="shared" ca="1" si="386"/>
        <v>$V$23</v>
      </c>
      <c r="AG1885" t="str">
        <f t="shared" ca="1" si="387"/>
        <v>$J$23</v>
      </c>
      <c r="AH1885" t="str">
        <f t="shared" ca="1" si="388"/>
        <v>b: RYAN TRANSPORTATIO| 3610161832</v>
      </c>
      <c r="AI1885" t="str">
        <f t="shared" ca="1" si="377"/>
        <v>$K$23</v>
      </c>
      <c r="AJ1885" s="8">
        <f t="shared" si="378"/>
        <v>1</v>
      </c>
      <c r="AK1885" s="7">
        <f t="shared" si="379"/>
        <v>-526</v>
      </c>
      <c r="AL1885" s="7" t="str">
        <f t="shared" ca="1" si="389"/>
        <v>b: RYAN TRANSPORTATIO| 3610161832</v>
      </c>
      <c r="AM1885" t="str">
        <f t="shared" si="380"/>
        <v>TRACER LOGISTICS LLC | 3822949022</v>
      </c>
    </row>
    <row r="1886" spans="3:39" x14ac:dyDescent="0.3">
      <c r="C1886" s="1" t="s">
        <v>1076</v>
      </c>
      <c r="D1886" s="1" t="s">
        <v>1077</v>
      </c>
      <c r="E1886" s="1" t="s">
        <v>39</v>
      </c>
      <c r="F1886" s="1" t="s">
        <v>70</v>
      </c>
      <c r="G1886" s="1" t="s">
        <v>1079</v>
      </c>
      <c r="H1886" s="1" t="s">
        <v>176</v>
      </c>
      <c r="I1886" s="1" t="s">
        <v>1116</v>
      </c>
      <c r="J1886" t="str">
        <f>TRIM(CONCATENATE(wiz[[#This Row],[SHIPPER..................]],wiz[[#This Row],[ZIP2..]],wiz[[#This Row],[ZIP3..]]))</f>
        <v>PROFILE METAL FORMING| 3820148901</v>
      </c>
      <c r="K1886" s="1">
        <v>1</v>
      </c>
      <c r="L1886" s="1">
        <v>2.1</v>
      </c>
      <c r="M1886" s="1">
        <v>0.28000000000000003</v>
      </c>
      <c r="N1886" s="1">
        <v>588</v>
      </c>
      <c r="O1886" s="1">
        <v>1</v>
      </c>
      <c r="P1886" s="1">
        <v>340</v>
      </c>
      <c r="Q1886" s="1">
        <v>0.55000000000000004</v>
      </c>
      <c r="R1886" s="1">
        <v>-41</v>
      </c>
      <c r="S1886" s="1">
        <v>-266</v>
      </c>
      <c r="T1886" s="1">
        <v>24</v>
      </c>
      <c r="U1886" s="1">
        <v>-191</v>
      </c>
      <c r="V1886" s="1">
        <v>-433</v>
      </c>
      <c r="W1886" s="1">
        <v>46201</v>
      </c>
      <c r="X1886" s="1">
        <v>38201</v>
      </c>
      <c r="Y1886" s="1">
        <v>48901</v>
      </c>
      <c r="Z1886" s="1">
        <v>2.16</v>
      </c>
      <c r="AA1886" s="6">
        <f t="shared" si="381"/>
        <v>2</v>
      </c>
      <c r="AB1886" s="6">
        <f t="shared" si="382"/>
        <v>-433</v>
      </c>
      <c r="AC1886" s="6">
        <f t="shared" si="383"/>
        <v>479</v>
      </c>
      <c r="AD1886" s="6">
        <f t="shared" si="384"/>
        <v>239.5</v>
      </c>
      <c r="AE1886" s="7">
        <f t="shared" si="385"/>
        <v>-433</v>
      </c>
      <c r="AF1886" t="str">
        <f t="shared" ca="1" si="386"/>
        <v>$V$787</v>
      </c>
      <c r="AG1886" t="str">
        <f t="shared" ca="1" si="387"/>
        <v>$J$787</v>
      </c>
      <c r="AH1886" t="str">
        <f t="shared" ca="1" si="388"/>
        <v>b: C H ROBINSON | 4006931716</v>
      </c>
      <c r="AI1886" t="str">
        <f t="shared" ca="1" si="377"/>
        <v>$K$787</v>
      </c>
      <c r="AJ1886" s="8">
        <f t="shared" si="378"/>
        <v>0.5</v>
      </c>
      <c r="AK1886" s="7">
        <f t="shared" si="379"/>
        <v>-433</v>
      </c>
      <c r="AL1886" s="7" t="str">
        <f t="shared" ca="1" si="389"/>
        <v>b: C H ROBINSON | 4006931716</v>
      </c>
      <c r="AM1886" t="str">
        <f t="shared" si="380"/>
        <v>PROFILE METAL FORMING| 3820148901</v>
      </c>
    </row>
    <row r="1887" spans="3:39" x14ac:dyDescent="0.3">
      <c r="C1887" s="1" t="s">
        <v>400</v>
      </c>
      <c r="D1887" s="1" t="s">
        <v>1732</v>
      </c>
      <c r="E1887" s="1" t="s">
        <v>39</v>
      </c>
      <c r="F1887" s="1" t="s">
        <v>70</v>
      </c>
      <c r="G1887" s="1" t="s">
        <v>71</v>
      </c>
      <c r="H1887" s="1" t="s">
        <v>900</v>
      </c>
      <c r="I1887" s="1" t="s">
        <v>1733</v>
      </c>
      <c r="J1887" t="str">
        <f>TRIM(CONCATENATE(wiz[[#This Row],[SHIPPER..................]],wiz[[#This Row],[ZIP2..]],wiz[[#This Row],[ZIP3..]]))</f>
        <v>KELLOGG COMPANY MLXP| 3830155305</v>
      </c>
      <c r="K1887" s="1">
        <v>1</v>
      </c>
      <c r="L1887" s="1">
        <v>1.9</v>
      </c>
      <c r="M1887" s="1">
        <v>0.37</v>
      </c>
      <c r="N1887" s="1">
        <v>816</v>
      </c>
      <c r="O1887" s="1">
        <v>1.21</v>
      </c>
      <c r="P1887" s="1">
        <v>82</v>
      </c>
      <c r="Q1887" s="1">
        <v>0.3</v>
      </c>
      <c r="R1887" s="1">
        <v>-127</v>
      </c>
      <c r="S1887" s="1">
        <v>-26</v>
      </c>
      <c r="T1887" s="1">
        <v>131</v>
      </c>
      <c r="U1887" s="1">
        <v>87</v>
      </c>
      <c r="V1887" s="1">
        <v>192</v>
      </c>
      <c r="W1887" s="1">
        <v>38101</v>
      </c>
      <c r="X1887" s="1">
        <v>38301</v>
      </c>
      <c r="Y1887" s="1">
        <v>55305</v>
      </c>
      <c r="Z1887" s="1">
        <v>2.0499999999999998</v>
      </c>
      <c r="AA1887" s="6">
        <f t="shared" si="381"/>
        <v>979</v>
      </c>
      <c r="AB1887" s="6">
        <f t="shared" si="382"/>
        <v>192</v>
      </c>
      <c r="AC1887" s="6">
        <f t="shared" si="383"/>
        <v>105632</v>
      </c>
      <c r="AD1887" s="6">
        <f t="shared" si="384"/>
        <v>107.89785495403473</v>
      </c>
      <c r="AE1887" s="7">
        <f t="shared" si="385"/>
        <v>-453</v>
      </c>
      <c r="AF1887" t="str">
        <f t="shared" ca="1" si="386"/>
        <v>$V$191</v>
      </c>
      <c r="AG1887" t="str">
        <f t="shared" ca="1" si="387"/>
        <v>$J$191</v>
      </c>
      <c r="AH1887" t="str">
        <f t="shared" ca="1" si="388"/>
        <v>KELLOGG COMPANY MLXP| 3030133601</v>
      </c>
      <c r="AI1887" t="str">
        <f t="shared" ca="1" si="377"/>
        <v>$K$191</v>
      </c>
      <c r="AJ1887" s="8">
        <f t="shared" si="378"/>
        <v>1.0214504596527069E-3</v>
      </c>
      <c r="AK1887" s="7">
        <f t="shared" si="379"/>
        <v>-94</v>
      </c>
      <c r="AL1887" s="7" t="str">
        <f t="shared" ca="1" si="389"/>
        <v>KELLOGG COMPANY MLXP| 3861175029</v>
      </c>
      <c r="AM1887" t="b">
        <f t="shared" si="380"/>
        <v>0</v>
      </c>
    </row>
    <row r="1888" spans="3:39" x14ac:dyDescent="0.3">
      <c r="C1888" s="1" t="s">
        <v>302</v>
      </c>
      <c r="D1888" s="1" t="s">
        <v>303</v>
      </c>
      <c r="E1888" s="1" t="s">
        <v>39</v>
      </c>
      <c r="F1888" s="1" t="s">
        <v>70</v>
      </c>
      <c r="G1888" s="1" t="s">
        <v>71</v>
      </c>
      <c r="H1888" s="1" t="s">
        <v>900</v>
      </c>
      <c r="I1888" s="1" t="s">
        <v>1734</v>
      </c>
      <c r="J1888" t="str">
        <f>TRIM(CONCATENATE(wiz[[#This Row],[SHIPPER..................]],wiz[[#This Row],[ZIP2..]],wiz[[#This Row],[ZIP3..]]))</f>
        <v>KIRKLANDS TL ONLY | 3830155433</v>
      </c>
      <c r="K1888" s="1">
        <v>2</v>
      </c>
      <c r="L1888" s="1">
        <v>2.25</v>
      </c>
      <c r="M1888" s="1">
        <v>0.21</v>
      </c>
      <c r="N1888" s="1">
        <v>1028</v>
      </c>
      <c r="O1888" s="1">
        <v>1.79</v>
      </c>
      <c r="P1888" s="1">
        <v>0</v>
      </c>
      <c r="Q1888" s="1">
        <v>0.25</v>
      </c>
      <c r="R1888" s="1">
        <v>-175</v>
      </c>
      <c r="S1888" s="1">
        <v>-17</v>
      </c>
      <c r="T1888" s="1">
        <v>41</v>
      </c>
      <c r="U1888" s="1">
        <v>675</v>
      </c>
      <c r="V1888" s="1">
        <v>699</v>
      </c>
      <c r="W1888" s="1">
        <v>38301</v>
      </c>
      <c r="X1888" s="1">
        <v>38301</v>
      </c>
      <c r="Y1888" s="1">
        <v>55433</v>
      </c>
      <c r="Z1888" s="1">
        <v>2.2400000000000002</v>
      </c>
      <c r="AA1888" s="6">
        <f t="shared" si="381"/>
        <v>273</v>
      </c>
      <c r="AB1888" s="6">
        <f t="shared" si="382"/>
        <v>1398</v>
      </c>
      <c r="AC1888" s="6">
        <f t="shared" si="383"/>
        <v>67</v>
      </c>
      <c r="AD1888" s="6">
        <f t="shared" si="384"/>
        <v>0.24542124542124541</v>
      </c>
      <c r="AE1888" s="7">
        <f t="shared" si="385"/>
        <v>-741</v>
      </c>
      <c r="AF1888" t="str">
        <f t="shared" ca="1" si="386"/>
        <v>$V$1985</v>
      </c>
      <c r="AG1888" t="str">
        <f t="shared" ca="1" si="387"/>
        <v>$J$1985</v>
      </c>
      <c r="AH1888" t="str">
        <f t="shared" ca="1" si="388"/>
        <v>KIRKLANDS TL ONLY | 3830178840</v>
      </c>
      <c r="AI1888" t="str">
        <f t="shared" ca="1" si="377"/>
        <v>$K$1985</v>
      </c>
      <c r="AJ1888" s="8">
        <f t="shared" si="378"/>
        <v>7.326007326007326E-3</v>
      </c>
      <c r="AK1888" s="7">
        <f t="shared" si="379"/>
        <v>0</v>
      </c>
      <c r="AL1888" s="7" t="str">
        <f t="shared" ca="1" si="389"/>
        <v>KENCO LOGISTICS | 8532335661</v>
      </c>
      <c r="AM1888" t="b">
        <f t="shared" si="380"/>
        <v>0</v>
      </c>
    </row>
    <row r="1889" spans="3:39" x14ac:dyDescent="0.3">
      <c r="C1889" s="1" t="s">
        <v>593</v>
      </c>
      <c r="D1889" s="1" t="s">
        <v>594</v>
      </c>
      <c r="E1889" s="1" t="s">
        <v>39</v>
      </c>
      <c r="F1889" s="1" t="s">
        <v>70</v>
      </c>
      <c r="G1889" s="1" t="s">
        <v>71</v>
      </c>
      <c r="H1889" s="1" t="s">
        <v>900</v>
      </c>
      <c r="I1889" s="1" t="s">
        <v>1106</v>
      </c>
      <c r="J1889" t="str">
        <f>TRIM(CONCATENATE(wiz[[#This Row],[SHIPPER..................]],wiz[[#This Row],[ZIP2..]],wiz[[#This Row],[ZIP3..]]))</f>
        <v>STANLEY BLACK AND DEC| 3830155432</v>
      </c>
      <c r="K1889" s="1">
        <v>1</v>
      </c>
      <c r="L1889" s="1">
        <v>1.84</v>
      </c>
      <c r="M1889" s="1">
        <v>0.21</v>
      </c>
      <c r="N1889" s="1">
        <v>797</v>
      </c>
      <c r="O1889" s="1">
        <v>1.06</v>
      </c>
      <c r="P1889" s="1">
        <v>171</v>
      </c>
      <c r="Q1889" s="1">
        <v>0.4</v>
      </c>
      <c r="R1889" s="1">
        <v>0</v>
      </c>
      <c r="S1889" s="1">
        <v>-14</v>
      </c>
      <c r="T1889" s="1">
        <v>176</v>
      </c>
      <c r="U1889" s="1">
        <v>-104</v>
      </c>
      <c r="V1889" s="1">
        <v>58</v>
      </c>
      <c r="W1889" s="1">
        <v>42134</v>
      </c>
      <c r="X1889" s="1">
        <v>38301</v>
      </c>
      <c r="Y1889" s="1">
        <v>55432</v>
      </c>
      <c r="Z1889" s="1">
        <v>1.83</v>
      </c>
      <c r="AA1889" s="6">
        <f t="shared" si="381"/>
        <v>394</v>
      </c>
      <c r="AB1889" s="6">
        <f t="shared" si="382"/>
        <v>58</v>
      </c>
      <c r="AC1889" s="6">
        <f t="shared" si="383"/>
        <v>43893</v>
      </c>
      <c r="AD1889" s="6">
        <f t="shared" si="384"/>
        <v>111.40355329949239</v>
      </c>
      <c r="AE1889" s="7">
        <f t="shared" si="385"/>
        <v>-579</v>
      </c>
      <c r="AF1889" t="str">
        <f t="shared" ca="1" si="386"/>
        <v>$V$1983</v>
      </c>
      <c r="AG1889" t="str">
        <f t="shared" ca="1" si="387"/>
        <v>$J$1983</v>
      </c>
      <c r="AH1889" t="str">
        <f t="shared" ca="1" si="388"/>
        <v>STANLEY BLACK AND DEC| 3830176039</v>
      </c>
      <c r="AI1889" t="str">
        <f t="shared" ca="1" si="377"/>
        <v>$K$1983</v>
      </c>
      <c r="AJ1889" s="8">
        <f t="shared" si="378"/>
        <v>2.5380710659898475E-3</v>
      </c>
      <c r="AK1889" s="7">
        <f t="shared" si="379"/>
        <v>111</v>
      </c>
      <c r="AL1889" s="7" t="str">
        <f t="shared" ca="1" si="389"/>
        <v>J M SMUCKER COMPANY | 3008345201</v>
      </c>
      <c r="AM1889" t="b">
        <f t="shared" si="380"/>
        <v>0</v>
      </c>
    </row>
    <row r="1890" spans="3:39" x14ac:dyDescent="0.3">
      <c r="C1890" s="1" t="s">
        <v>302</v>
      </c>
      <c r="D1890" s="1" t="s">
        <v>303</v>
      </c>
      <c r="E1890" s="1" t="s">
        <v>39</v>
      </c>
      <c r="F1890" s="1" t="s">
        <v>70</v>
      </c>
      <c r="G1890" s="1" t="s">
        <v>71</v>
      </c>
      <c r="H1890" s="1" t="s">
        <v>900</v>
      </c>
      <c r="I1890" s="1" t="s">
        <v>837</v>
      </c>
      <c r="J1890" t="str">
        <f>TRIM(CONCATENATE(wiz[[#This Row],[SHIPPER..................]],wiz[[#This Row],[ZIP2..]],wiz[[#This Row],[ZIP3..]]))</f>
        <v>KIRKLANDS TL ONLY | 3830155901</v>
      </c>
      <c r="K1890" s="1">
        <v>1</v>
      </c>
      <c r="L1890" s="1">
        <v>2.25</v>
      </c>
      <c r="M1890" s="1">
        <v>0.21</v>
      </c>
      <c r="N1890" s="1">
        <v>889</v>
      </c>
      <c r="O1890" s="1">
        <v>2</v>
      </c>
      <c r="P1890" s="1">
        <v>0</v>
      </c>
      <c r="Q1890" s="1">
        <v>0.25</v>
      </c>
      <c r="R1890" s="1">
        <v>-70</v>
      </c>
      <c r="S1890" s="1">
        <v>-17</v>
      </c>
      <c r="T1890" s="1">
        <v>-76</v>
      </c>
      <c r="U1890" s="1">
        <v>241</v>
      </c>
      <c r="V1890" s="1">
        <v>148</v>
      </c>
      <c r="W1890" s="1">
        <v>38301</v>
      </c>
      <c r="X1890" s="1">
        <v>38301</v>
      </c>
      <c r="Y1890" s="1">
        <v>55901</v>
      </c>
      <c r="Z1890" s="1">
        <v>2.2400000000000002</v>
      </c>
      <c r="AA1890" s="6">
        <f t="shared" si="381"/>
        <v>273</v>
      </c>
      <c r="AB1890" s="6">
        <f t="shared" si="382"/>
        <v>148</v>
      </c>
      <c r="AC1890" s="6">
        <f t="shared" si="383"/>
        <v>67</v>
      </c>
      <c r="AD1890" s="6">
        <f t="shared" si="384"/>
        <v>0.24542124542124541</v>
      </c>
      <c r="AE1890" s="7">
        <f t="shared" si="385"/>
        <v>-741</v>
      </c>
      <c r="AF1890" t="str">
        <f t="shared" ca="1" si="386"/>
        <v>$V$1985</v>
      </c>
      <c r="AG1890" t="str">
        <f t="shared" ca="1" si="387"/>
        <v>$J$1985</v>
      </c>
      <c r="AH1890" t="str">
        <f t="shared" ca="1" si="388"/>
        <v>KIRKLANDS TL ONLY | 3830178840</v>
      </c>
      <c r="AI1890" t="str">
        <f t="shared" ca="1" si="377"/>
        <v>$K$1985</v>
      </c>
      <c r="AJ1890" s="8">
        <f t="shared" si="378"/>
        <v>3.663003663003663E-3</v>
      </c>
      <c r="AK1890" s="7">
        <f t="shared" si="379"/>
        <v>0</v>
      </c>
      <c r="AL1890" s="7" t="str">
        <f t="shared" ca="1" si="389"/>
        <v>KENCO LOGISTICS | 8532335661</v>
      </c>
      <c r="AM1890" t="b">
        <f t="shared" si="380"/>
        <v>0</v>
      </c>
    </row>
    <row r="1891" spans="3:39" x14ac:dyDescent="0.3">
      <c r="C1891" s="1" t="s">
        <v>302</v>
      </c>
      <c r="D1891" s="1" t="s">
        <v>303</v>
      </c>
      <c r="E1891" s="1" t="s">
        <v>39</v>
      </c>
      <c r="F1891" s="1" t="s">
        <v>70</v>
      </c>
      <c r="G1891" s="1" t="s">
        <v>71</v>
      </c>
      <c r="H1891" s="1" t="s">
        <v>66</v>
      </c>
      <c r="I1891" s="1" t="s">
        <v>1735</v>
      </c>
      <c r="J1891" t="str">
        <f>TRIM(CONCATENATE(wiz[[#This Row],[SHIPPER..................]],wiz[[#This Row],[ZIP2..]],wiz[[#This Row],[ZIP3..]]))</f>
        <v>KIRKLANDS TL ONLY | 3830139530</v>
      </c>
      <c r="K1891" s="1">
        <v>1</v>
      </c>
      <c r="L1891" s="1">
        <v>2.5499999999999998</v>
      </c>
      <c r="M1891" s="1">
        <v>0.22</v>
      </c>
      <c r="N1891" s="1">
        <v>407</v>
      </c>
      <c r="O1891" s="1">
        <v>0.79</v>
      </c>
      <c r="P1891" s="1">
        <v>147</v>
      </c>
      <c r="Q1891" s="1">
        <v>0.35</v>
      </c>
      <c r="R1891" s="1">
        <v>-39</v>
      </c>
      <c r="S1891" s="1">
        <v>-17</v>
      </c>
      <c r="T1891" s="1">
        <v>23</v>
      </c>
      <c r="U1891" s="1">
        <v>-126</v>
      </c>
      <c r="V1891" s="1">
        <v>-120</v>
      </c>
      <c r="W1891" s="1">
        <v>37121</v>
      </c>
      <c r="X1891" s="1">
        <v>38301</v>
      </c>
      <c r="Y1891" s="1">
        <v>39530</v>
      </c>
      <c r="Z1891" s="1">
        <v>2.5499999999999998</v>
      </c>
      <c r="AA1891" s="6">
        <f t="shared" si="381"/>
        <v>273</v>
      </c>
      <c r="AB1891" s="6">
        <f t="shared" si="382"/>
        <v>-120</v>
      </c>
      <c r="AC1891" s="6">
        <f t="shared" si="383"/>
        <v>67</v>
      </c>
      <c r="AD1891" s="6">
        <f t="shared" si="384"/>
        <v>0.24542124542124541</v>
      </c>
      <c r="AE1891" s="7">
        <f t="shared" si="385"/>
        <v>-741</v>
      </c>
      <c r="AF1891" t="str">
        <f t="shared" ca="1" si="386"/>
        <v>$V$1985</v>
      </c>
      <c r="AG1891" t="str">
        <f t="shared" ca="1" si="387"/>
        <v>$J$1985</v>
      </c>
      <c r="AH1891" t="str">
        <f t="shared" ca="1" si="388"/>
        <v>KIRKLANDS TL ONLY | 3830178840</v>
      </c>
      <c r="AI1891" t="str">
        <f t="shared" ca="1" si="377"/>
        <v>$K$1985</v>
      </c>
      <c r="AJ1891" s="8">
        <f t="shared" si="378"/>
        <v>3.663003663003663E-3</v>
      </c>
      <c r="AK1891" s="7">
        <f t="shared" si="379"/>
        <v>0</v>
      </c>
      <c r="AL1891" s="7" t="str">
        <f t="shared" ca="1" si="389"/>
        <v>KENCO LOGISTICS | 8532335661</v>
      </c>
      <c r="AM1891" t="b">
        <f t="shared" si="380"/>
        <v>0</v>
      </c>
    </row>
    <row r="1892" spans="3:39" x14ac:dyDescent="0.3">
      <c r="C1892" s="1" t="s">
        <v>400</v>
      </c>
      <c r="D1892" s="1" t="s">
        <v>401</v>
      </c>
      <c r="E1892" s="1" t="s">
        <v>39</v>
      </c>
      <c r="F1892" s="1" t="s">
        <v>70</v>
      </c>
      <c r="G1892" s="1" t="s">
        <v>71</v>
      </c>
      <c r="H1892" s="1" t="s">
        <v>68</v>
      </c>
      <c r="I1892" s="1" t="s">
        <v>1158</v>
      </c>
      <c r="J1892" t="str">
        <f>TRIM(CONCATENATE(wiz[[#This Row],[SHIPPER..................]],wiz[[#This Row],[ZIP2..]],wiz[[#This Row],[ZIP3..]]))</f>
        <v>KELLOGG COMPANY MLXP| 3830128711</v>
      </c>
      <c r="K1892" s="1">
        <v>8</v>
      </c>
      <c r="L1892" s="1">
        <v>2.1800000000000002</v>
      </c>
      <c r="M1892" s="1">
        <v>0.55000000000000004</v>
      </c>
      <c r="N1892" s="1">
        <v>428</v>
      </c>
      <c r="O1892" s="1">
        <v>0.82</v>
      </c>
      <c r="P1892" s="1">
        <v>70</v>
      </c>
      <c r="Q1892" s="1">
        <v>0.31</v>
      </c>
      <c r="R1892" s="1">
        <v>-145</v>
      </c>
      <c r="S1892" s="1">
        <v>-6</v>
      </c>
      <c r="T1892" s="1">
        <v>16</v>
      </c>
      <c r="U1892" s="1">
        <v>39</v>
      </c>
      <c r="V1892" s="1">
        <v>49</v>
      </c>
      <c r="W1892" s="1">
        <v>38101</v>
      </c>
      <c r="X1892" s="1">
        <v>38301</v>
      </c>
      <c r="Y1892" s="1">
        <v>28711</v>
      </c>
      <c r="Z1892" s="1">
        <v>2.5099999999999998</v>
      </c>
      <c r="AA1892" s="6">
        <f t="shared" si="381"/>
        <v>979</v>
      </c>
      <c r="AB1892" s="6">
        <f t="shared" si="382"/>
        <v>392</v>
      </c>
      <c r="AC1892" s="6">
        <f t="shared" si="383"/>
        <v>105632</v>
      </c>
      <c r="AD1892" s="6">
        <f t="shared" si="384"/>
        <v>107.89785495403473</v>
      </c>
      <c r="AE1892" s="7">
        <f t="shared" si="385"/>
        <v>-453</v>
      </c>
      <c r="AF1892" t="str">
        <f t="shared" ca="1" si="386"/>
        <v>$V$191</v>
      </c>
      <c r="AG1892" t="str">
        <f t="shared" ca="1" si="387"/>
        <v>$J$191</v>
      </c>
      <c r="AH1892" t="str">
        <f t="shared" ca="1" si="388"/>
        <v>KELLOGG COMPANY MLXP| 3030133601</v>
      </c>
      <c r="AI1892" t="str">
        <f t="shared" ca="1" si="377"/>
        <v>$K$191</v>
      </c>
      <c r="AJ1892" s="8">
        <f t="shared" si="378"/>
        <v>8.171603677221655E-3</v>
      </c>
      <c r="AK1892" s="7">
        <f t="shared" si="379"/>
        <v>-94</v>
      </c>
      <c r="AL1892" s="7" t="str">
        <f t="shared" ca="1" si="389"/>
        <v>KELLOGG COMPANY MLXP| 3861175029</v>
      </c>
      <c r="AM1892" t="b">
        <f t="shared" si="380"/>
        <v>0</v>
      </c>
    </row>
    <row r="1893" spans="3:39" x14ac:dyDescent="0.3">
      <c r="C1893" s="1" t="s">
        <v>302</v>
      </c>
      <c r="D1893" s="1" t="s">
        <v>303</v>
      </c>
      <c r="E1893" s="1" t="s">
        <v>39</v>
      </c>
      <c r="F1893" s="1" t="s">
        <v>70</v>
      </c>
      <c r="G1893" s="1" t="s">
        <v>71</v>
      </c>
      <c r="H1893" s="1" t="s">
        <v>68</v>
      </c>
      <c r="I1893" s="1" t="s">
        <v>1736</v>
      </c>
      <c r="J1893" t="str">
        <f>TRIM(CONCATENATE(wiz[[#This Row],[SHIPPER..................]],wiz[[#This Row],[ZIP2..]],wiz[[#This Row],[ZIP3..]]))</f>
        <v>KIRKLANDS TL ONLY | 3830128801</v>
      </c>
      <c r="K1893" s="1">
        <v>9</v>
      </c>
      <c r="L1893" s="1">
        <v>2.15</v>
      </c>
      <c r="M1893" s="1">
        <v>0.22</v>
      </c>
      <c r="N1893" s="1">
        <v>585</v>
      </c>
      <c r="O1893" s="1">
        <v>1.37</v>
      </c>
      <c r="P1893" s="1">
        <v>33</v>
      </c>
      <c r="Q1893" s="1">
        <v>0.28000000000000003</v>
      </c>
      <c r="R1893" s="1">
        <v>-104</v>
      </c>
      <c r="S1893" s="1">
        <v>-17</v>
      </c>
      <c r="T1893" s="1">
        <v>-64</v>
      </c>
      <c r="U1893" s="1">
        <v>158</v>
      </c>
      <c r="V1893" s="1">
        <v>77</v>
      </c>
      <c r="W1893" s="1">
        <v>38301</v>
      </c>
      <c r="X1893" s="1">
        <v>38301</v>
      </c>
      <c r="Y1893" s="1">
        <v>28801</v>
      </c>
      <c r="Z1893" s="1">
        <v>2.15</v>
      </c>
      <c r="AA1893" s="6">
        <f t="shared" si="381"/>
        <v>273</v>
      </c>
      <c r="AB1893" s="6">
        <f t="shared" si="382"/>
        <v>693</v>
      </c>
      <c r="AC1893" s="6">
        <f t="shared" si="383"/>
        <v>67</v>
      </c>
      <c r="AD1893" s="6">
        <f t="shared" si="384"/>
        <v>0.24542124542124541</v>
      </c>
      <c r="AE1893" s="7">
        <f t="shared" si="385"/>
        <v>-741</v>
      </c>
      <c r="AF1893" t="str">
        <f t="shared" ca="1" si="386"/>
        <v>$V$1985</v>
      </c>
      <c r="AG1893" t="str">
        <f t="shared" ca="1" si="387"/>
        <v>$J$1985</v>
      </c>
      <c r="AH1893" t="str">
        <f t="shared" ca="1" si="388"/>
        <v>KIRKLANDS TL ONLY | 3830178840</v>
      </c>
      <c r="AI1893" t="str">
        <f t="shared" ca="1" si="377"/>
        <v>$K$1985</v>
      </c>
      <c r="AJ1893" s="8">
        <f t="shared" si="378"/>
        <v>3.2967032967032968E-2</v>
      </c>
      <c r="AK1893" s="7">
        <f t="shared" si="379"/>
        <v>0</v>
      </c>
      <c r="AL1893" s="7" t="str">
        <f t="shared" ca="1" si="389"/>
        <v>KENCO LOGISTICS | 8532335661</v>
      </c>
      <c r="AM1893" t="b">
        <f t="shared" si="380"/>
        <v>0</v>
      </c>
    </row>
    <row r="1894" spans="3:39" x14ac:dyDescent="0.3">
      <c r="C1894" s="1" t="s">
        <v>400</v>
      </c>
      <c r="D1894" s="1" t="s">
        <v>401</v>
      </c>
      <c r="E1894" s="1" t="s">
        <v>39</v>
      </c>
      <c r="F1894" s="1" t="s">
        <v>70</v>
      </c>
      <c r="G1894" s="1" t="s">
        <v>71</v>
      </c>
      <c r="H1894" s="1" t="s">
        <v>68</v>
      </c>
      <c r="I1894" s="1" t="s">
        <v>184</v>
      </c>
      <c r="J1894" t="str">
        <f>TRIM(CONCATENATE(wiz[[#This Row],[SHIPPER..................]],wiz[[#This Row],[ZIP2..]],wiz[[#This Row],[ZIP3..]]))</f>
        <v>KELLOGG COMPANY MLXP| 3830128201</v>
      </c>
      <c r="K1894" s="1">
        <v>5</v>
      </c>
      <c r="L1894" s="1">
        <v>1.98</v>
      </c>
      <c r="M1894" s="1">
        <v>0.56999999999999995</v>
      </c>
      <c r="N1894" s="1">
        <v>538</v>
      </c>
      <c r="O1894" s="1">
        <v>0.95</v>
      </c>
      <c r="P1894" s="1">
        <v>105</v>
      </c>
      <c r="Q1894" s="1">
        <v>0.34</v>
      </c>
      <c r="R1894" s="1">
        <v>-198</v>
      </c>
      <c r="S1894" s="1">
        <v>-6</v>
      </c>
      <c r="T1894" s="1">
        <v>22</v>
      </c>
      <c r="U1894" s="1">
        <v>33</v>
      </c>
      <c r="V1894" s="1">
        <v>49</v>
      </c>
      <c r="W1894" s="1">
        <v>38358</v>
      </c>
      <c r="X1894" s="1">
        <v>38301</v>
      </c>
      <c r="Y1894" s="1">
        <v>28201</v>
      </c>
      <c r="Z1894" s="1">
        <v>2.33</v>
      </c>
      <c r="AA1894" s="6">
        <f t="shared" si="381"/>
        <v>979</v>
      </c>
      <c r="AB1894" s="6">
        <f t="shared" si="382"/>
        <v>245</v>
      </c>
      <c r="AC1894" s="6">
        <f t="shared" si="383"/>
        <v>105632</v>
      </c>
      <c r="AD1894" s="6">
        <f t="shared" si="384"/>
        <v>107.89785495403473</v>
      </c>
      <c r="AE1894" s="7">
        <f t="shared" si="385"/>
        <v>-453</v>
      </c>
      <c r="AF1894" t="str">
        <f t="shared" ca="1" si="386"/>
        <v>$V$191</v>
      </c>
      <c r="AG1894" t="str">
        <f t="shared" ca="1" si="387"/>
        <v>$J$191</v>
      </c>
      <c r="AH1894" t="str">
        <f t="shared" ca="1" si="388"/>
        <v>KELLOGG COMPANY MLXP| 3030133601</v>
      </c>
      <c r="AI1894" t="str">
        <f t="shared" ca="1" si="377"/>
        <v>$K$191</v>
      </c>
      <c r="AJ1894" s="8">
        <f t="shared" si="378"/>
        <v>5.1072522982635342E-3</v>
      </c>
      <c r="AK1894" s="7">
        <f t="shared" si="379"/>
        <v>-94</v>
      </c>
      <c r="AL1894" s="7" t="str">
        <f t="shared" ca="1" si="389"/>
        <v>KELLOGG COMPANY MLXP| 3861175029</v>
      </c>
      <c r="AM1894" t="b">
        <f t="shared" si="380"/>
        <v>0</v>
      </c>
    </row>
    <row r="1895" spans="3:39" x14ac:dyDescent="0.3">
      <c r="C1895" s="1" t="s">
        <v>400</v>
      </c>
      <c r="D1895" s="1" t="s">
        <v>401</v>
      </c>
      <c r="E1895" s="1" t="s">
        <v>39</v>
      </c>
      <c r="F1895" s="1" t="s">
        <v>70</v>
      </c>
      <c r="G1895" s="1" t="s">
        <v>71</v>
      </c>
      <c r="H1895" s="1" t="s">
        <v>68</v>
      </c>
      <c r="I1895" s="1" t="s">
        <v>962</v>
      </c>
      <c r="J1895" t="str">
        <f>TRIM(CONCATENATE(wiz[[#This Row],[SHIPPER..................]],wiz[[#This Row],[ZIP2..]],wiz[[#This Row],[ZIP3..]]))</f>
        <v>KELLOGG COMPANY MLXP| 3830128106</v>
      </c>
      <c r="K1895" s="1">
        <v>2</v>
      </c>
      <c r="L1895" s="1">
        <v>1.91</v>
      </c>
      <c r="M1895" s="1">
        <v>0.7</v>
      </c>
      <c r="N1895" s="1">
        <v>548</v>
      </c>
      <c r="O1895" s="1">
        <v>0.92</v>
      </c>
      <c r="P1895" s="1">
        <v>79</v>
      </c>
      <c r="Q1895" s="1">
        <v>0.33</v>
      </c>
      <c r="R1895" s="1">
        <v>-265</v>
      </c>
      <c r="S1895" s="1">
        <v>-6</v>
      </c>
      <c r="T1895" s="1">
        <v>29</v>
      </c>
      <c r="U1895" s="1">
        <v>76</v>
      </c>
      <c r="V1895" s="1">
        <v>99</v>
      </c>
      <c r="W1895" s="1">
        <v>38301</v>
      </c>
      <c r="X1895" s="1">
        <v>38301</v>
      </c>
      <c r="Y1895" s="1">
        <v>28106</v>
      </c>
      <c r="Z1895" s="1">
        <v>2.39</v>
      </c>
      <c r="AA1895" s="6">
        <f t="shared" si="381"/>
        <v>979</v>
      </c>
      <c r="AB1895" s="6">
        <f t="shared" si="382"/>
        <v>198</v>
      </c>
      <c r="AC1895" s="6">
        <f t="shared" si="383"/>
        <v>105632</v>
      </c>
      <c r="AD1895" s="6">
        <f t="shared" si="384"/>
        <v>107.89785495403473</v>
      </c>
      <c r="AE1895" s="7">
        <f t="shared" si="385"/>
        <v>-453</v>
      </c>
      <c r="AF1895" t="str">
        <f t="shared" ca="1" si="386"/>
        <v>$V$191</v>
      </c>
      <c r="AG1895" t="str">
        <f t="shared" ca="1" si="387"/>
        <v>$J$191</v>
      </c>
      <c r="AH1895" t="str">
        <f t="shared" ca="1" si="388"/>
        <v>KELLOGG COMPANY MLXP| 3030133601</v>
      </c>
      <c r="AI1895" t="str">
        <f t="shared" ca="1" si="377"/>
        <v>$K$191</v>
      </c>
      <c r="AJ1895" s="8">
        <f t="shared" si="378"/>
        <v>2.0429009193054137E-3</v>
      </c>
      <c r="AK1895" s="7">
        <f t="shared" si="379"/>
        <v>-94</v>
      </c>
      <c r="AL1895" s="7" t="str">
        <f t="shared" ca="1" si="389"/>
        <v>KELLOGG COMPANY MLXP| 3861175029</v>
      </c>
      <c r="AM1895" t="b">
        <f t="shared" si="380"/>
        <v>0</v>
      </c>
    </row>
    <row r="1896" spans="3:39" x14ac:dyDescent="0.3">
      <c r="C1896" s="1" t="s">
        <v>302</v>
      </c>
      <c r="D1896" s="1" t="s">
        <v>303</v>
      </c>
      <c r="E1896" s="1" t="s">
        <v>39</v>
      </c>
      <c r="F1896" s="1" t="s">
        <v>70</v>
      </c>
      <c r="G1896" s="1" t="s">
        <v>71</v>
      </c>
      <c r="H1896" s="1" t="s">
        <v>68</v>
      </c>
      <c r="I1896" s="1" t="s">
        <v>1211</v>
      </c>
      <c r="J1896" t="str">
        <f>TRIM(CONCATENATE(wiz[[#This Row],[SHIPPER..................]],wiz[[#This Row],[ZIP2..]],wiz[[#This Row],[ZIP3..]]))</f>
        <v>KIRKLANDS TL ONLY | 3830128051</v>
      </c>
      <c r="K1896" s="1">
        <v>1</v>
      </c>
      <c r="L1896" s="1">
        <v>2.02</v>
      </c>
      <c r="M1896" s="1">
        <v>0.22</v>
      </c>
      <c r="N1896" s="1">
        <v>514</v>
      </c>
      <c r="O1896" s="1">
        <v>1.17</v>
      </c>
      <c r="P1896" s="1">
        <v>173</v>
      </c>
      <c r="Q1896" s="1">
        <v>0.4</v>
      </c>
      <c r="R1896" s="1">
        <v>-6</v>
      </c>
      <c r="S1896" s="1">
        <v>-17</v>
      </c>
      <c r="T1896" s="1">
        <v>-30</v>
      </c>
      <c r="U1896" s="1">
        <v>-157</v>
      </c>
      <c r="V1896" s="1">
        <v>-204</v>
      </c>
      <c r="W1896" s="1">
        <v>35055</v>
      </c>
      <c r="X1896" s="1">
        <v>38301</v>
      </c>
      <c r="Y1896" s="1">
        <v>28051</v>
      </c>
      <c r="Z1896" s="1">
        <v>2.02</v>
      </c>
      <c r="AA1896" s="6">
        <f t="shared" si="381"/>
        <v>273</v>
      </c>
      <c r="AB1896" s="6">
        <f t="shared" si="382"/>
        <v>-204</v>
      </c>
      <c r="AC1896" s="6">
        <f t="shared" si="383"/>
        <v>67</v>
      </c>
      <c r="AD1896" s="6">
        <f t="shared" si="384"/>
        <v>0.24542124542124541</v>
      </c>
      <c r="AE1896" s="7">
        <f t="shared" si="385"/>
        <v>-741</v>
      </c>
      <c r="AF1896" t="str">
        <f t="shared" ca="1" si="386"/>
        <v>$V$1985</v>
      </c>
      <c r="AG1896" t="str">
        <f t="shared" ca="1" si="387"/>
        <v>$J$1985</v>
      </c>
      <c r="AH1896" t="str">
        <f t="shared" ca="1" si="388"/>
        <v>KIRKLANDS TL ONLY | 3830178840</v>
      </c>
      <c r="AI1896" t="str">
        <f t="shared" ca="1" si="377"/>
        <v>$K$1985</v>
      </c>
      <c r="AJ1896" s="8">
        <f t="shared" si="378"/>
        <v>3.663003663003663E-3</v>
      </c>
      <c r="AK1896" s="7">
        <f t="shared" si="379"/>
        <v>0</v>
      </c>
      <c r="AL1896" s="7" t="str">
        <f t="shared" ca="1" si="389"/>
        <v>KENCO LOGISTICS | 8532335661</v>
      </c>
      <c r="AM1896" t="b">
        <f t="shared" si="380"/>
        <v>0</v>
      </c>
    </row>
    <row r="1897" spans="3:39" x14ac:dyDescent="0.3">
      <c r="C1897" s="1" t="s">
        <v>302</v>
      </c>
      <c r="D1897" s="1" t="s">
        <v>303</v>
      </c>
      <c r="E1897" s="1" t="s">
        <v>39</v>
      </c>
      <c r="F1897" s="1" t="s">
        <v>70</v>
      </c>
      <c r="G1897" s="1" t="s">
        <v>71</v>
      </c>
      <c r="H1897" s="1" t="s">
        <v>68</v>
      </c>
      <c r="I1897" s="1" t="s">
        <v>962</v>
      </c>
      <c r="J1897" t="str">
        <f>TRIM(CONCATENATE(wiz[[#This Row],[SHIPPER..................]],wiz[[#This Row],[ZIP2..]],wiz[[#This Row],[ZIP3..]]))</f>
        <v>KIRKLANDS TL ONLY | 3830128106</v>
      </c>
      <c r="K1897" s="1">
        <v>7</v>
      </c>
      <c r="L1897" s="1">
        <v>2.17</v>
      </c>
      <c r="M1897" s="1">
        <v>0.22</v>
      </c>
      <c r="N1897" s="1">
        <v>582</v>
      </c>
      <c r="O1897" s="1">
        <v>1.2</v>
      </c>
      <c r="P1897" s="1">
        <v>99</v>
      </c>
      <c r="Q1897" s="1">
        <v>0.34</v>
      </c>
      <c r="R1897" s="1">
        <v>-91</v>
      </c>
      <c r="S1897" s="1">
        <v>-17</v>
      </c>
      <c r="T1897" s="1">
        <v>-23</v>
      </c>
      <c r="U1897" s="1">
        <v>85</v>
      </c>
      <c r="V1897" s="1">
        <v>45</v>
      </c>
      <c r="W1897" s="1">
        <v>37087</v>
      </c>
      <c r="X1897" s="1">
        <v>38301</v>
      </c>
      <c r="Y1897" s="1">
        <v>28106</v>
      </c>
      <c r="Z1897" s="1">
        <v>2.17</v>
      </c>
      <c r="AA1897" s="6">
        <f t="shared" si="381"/>
        <v>273</v>
      </c>
      <c r="AB1897" s="6">
        <f t="shared" si="382"/>
        <v>315</v>
      </c>
      <c r="AC1897" s="6">
        <f t="shared" si="383"/>
        <v>67</v>
      </c>
      <c r="AD1897" s="6">
        <f t="shared" si="384"/>
        <v>0.24542124542124541</v>
      </c>
      <c r="AE1897" s="7">
        <f t="shared" si="385"/>
        <v>-741</v>
      </c>
      <c r="AF1897" t="str">
        <f t="shared" ca="1" si="386"/>
        <v>$V$1985</v>
      </c>
      <c r="AG1897" t="str">
        <f t="shared" ca="1" si="387"/>
        <v>$J$1985</v>
      </c>
      <c r="AH1897" t="str">
        <f t="shared" ca="1" si="388"/>
        <v>KIRKLANDS TL ONLY | 3830178840</v>
      </c>
      <c r="AI1897" t="str">
        <f t="shared" ca="1" si="377"/>
        <v>$K$1985</v>
      </c>
      <c r="AJ1897" s="8">
        <f t="shared" si="378"/>
        <v>2.564102564102564E-2</v>
      </c>
      <c r="AK1897" s="7">
        <f t="shared" si="379"/>
        <v>0</v>
      </c>
      <c r="AL1897" s="7" t="str">
        <f t="shared" ca="1" si="389"/>
        <v>KENCO LOGISTICS | 8532335661</v>
      </c>
      <c r="AM1897" t="b">
        <f t="shared" si="380"/>
        <v>0</v>
      </c>
    </row>
    <row r="1898" spans="3:39" x14ac:dyDescent="0.3">
      <c r="C1898" s="1" t="s">
        <v>302</v>
      </c>
      <c r="D1898" s="1" t="s">
        <v>303</v>
      </c>
      <c r="E1898" s="1" t="s">
        <v>39</v>
      </c>
      <c r="F1898" s="1" t="s">
        <v>70</v>
      </c>
      <c r="G1898" s="1" t="s">
        <v>71</v>
      </c>
      <c r="H1898" s="1" t="s">
        <v>68</v>
      </c>
      <c r="I1898" s="1" t="s">
        <v>340</v>
      </c>
      <c r="J1898" t="str">
        <f>TRIM(CONCATENATE(wiz[[#This Row],[SHIPPER..................]],wiz[[#This Row],[ZIP2..]],wiz[[#This Row],[ZIP3..]]))</f>
        <v>KIRKLANDS TL ONLY | 3830128144</v>
      </c>
      <c r="K1898" s="1">
        <v>1</v>
      </c>
      <c r="L1898" s="1">
        <v>2.2000000000000002</v>
      </c>
      <c r="M1898" s="1">
        <v>0.22</v>
      </c>
      <c r="N1898" s="1">
        <v>577</v>
      </c>
      <c r="O1898" s="1">
        <v>2.12</v>
      </c>
      <c r="P1898" s="1">
        <v>0</v>
      </c>
      <c r="Q1898" s="1">
        <v>0.25</v>
      </c>
      <c r="R1898" s="1">
        <v>-40</v>
      </c>
      <c r="S1898" s="1">
        <v>-17</v>
      </c>
      <c r="T1898" s="1">
        <v>-241</v>
      </c>
      <c r="U1898" s="1">
        <v>-19</v>
      </c>
      <c r="V1898" s="1">
        <v>-277</v>
      </c>
      <c r="W1898" s="1">
        <v>38301</v>
      </c>
      <c r="X1898" s="1">
        <v>38301</v>
      </c>
      <c r="Y1898" s="1">
        <v>28144</v>
      </c>
      <c r="Z1898" s="1">
        <v>2.2000000000000002</v>
      </c>
      <c r="AA1898" s="6">
        <f t="shared" si="381"/>
        <v>273</v>
      </c>
      <c r="AB1898" s="6">
        <f t="shared" si="382"/>
        <v>-277</v>
      </c>
      <c r="AC1898" s="6">
        <f t="shared" si="383"/>
        <v>67</v>
      </c>
      <c r="AD1898" s="6">
        <f t="shared" si="384"/>
        <v>0.24542124542124541</v>
      </c>
      <c r="AE1898" s="7">
        <f t="shared" si="385"/>
        <v>-741</v>
      </c>
      <c r="AF1898" t="str">
        <f t="shared" ca="1" si="386"/>
        <v>$V$1985</v>
      </c>
      <c r="AG1898" t="str">
        <f t="shared" ca="1" si="387"/>
        <v>$J$1985</v>
      </c>
      <c r="AH1898" t="str">
        <f t="shared" ca="1" si="388"/>
        <v>KIRKLANDS TL ONLY | 3830178840</v>
      </c>
      <c r="AI1898" t="str">
        <f t="shared" ca="1" si="377"/>
        <v>$K$1985</v>
      </c>
      <c r="AJ1898" s="8">
        <f t="shared" si="378"/>
        <v>3.663003663003663E-3</v>
      </c>
      <c r="AK1898" s="7">
        <f t="shared" si="379"/>
        <v>0</v>
      </c>
      <c r="AL1898" s="7" t="str">
        <f t="shared" ca="1" si="389"/>
        <v>KENCO LOGISTICS | 8532335661</v>
      </c>
      <c r="AM1898" t="b">
        <f t="shared" si="380"/>
        <v>0</v>
      </c>
    </row>
    <row r="1899" spans="3:39" x14ac:dyDescent="0.3">
      <c r="C1899" s="1" t="s">
        <v>217</v>
      </c>
      <c r="D1899" s="1" t="s">
        <v>218</v>
      </c>
      <c r="E1899" s="1" t="s">
        <v>39</v>
      </c>
      <c r="F1899" s="1" t="s">
        <v>70</v>
      </c>
      <c r="G1899" s="1" t="s">
        <v>71</v>
      </c>
      <c r="H1899" s="1" t="s">
        <v>68</v>
      </c>
      <c r="I1899" s="1" t="s">
        <v>582</v>
      </c>
      <c r="J1899" t="str">
        <f>TRIM(CONCATENATE(wiz[[#This Row],[SHIPPER..................]],wiz[[#This Row],[ZIP2..]],wiz[[#This Row],[ZIP3..]]))</f>
        <v>OWENS CORNING SALES | 3830128034</v>
      </c>
      <c r="K1899" s="1">
        <v>1</v>
      </c>
      <c r="L1899" s="1">
        <v>1.95</v>
      </c>
      <c r="M1899" s="1">
        <v>0.18</v>
      </c>
      <c r="N1899" s="1">
        <v>515</v>
      </c>
      <c r="O1899" s="1">
        <v>0.41</v>
      </c>
      <c r="P1899" s="1">
        <v>0</v>
      </c>
      <c r="Q1899" s="1">
        <v>0.25</v>
      </c>
      <c r="R1899" s="1">
        <v>13</v>
      </c>
      <c r="S1899" s="1">
        <v>-16</v>
      </c>
      <c r="T1899" s="1">
        <v>150</v>
      </c>
      <c r="U1899" s="1">
        <v>-211</v>
      </c>
      <c r="V1899" s="1">
        <v>-77</v>
      </c>
      <c r="W1899" s="1">
        <v>38301</v>
      </c>
      <c r="X1899" s="1">
        <v>38301</v>
      </c>
      <c r="Y1899" s="1">
        <v>28034</v>
      </c>
      <c r="Z1899" s="1">
        <v>1.91</v>
      </c>
      <c r="AA1899" s="6">
        <f t="shared" si="381"/>
        <v>313</v>
      </c>
      <c r="AB1899" s="6">
        <f t="shared" si="382"/>
        <v>-77</v>
      </c>
      <c r="AC1899" s="6">
        <f t="shared" si="383"/>
        <v>-8700</v>
      </c>
      <c r="AD1899" s="6">
        <f t="shared" si="384"/>
        <v>-27.795527156549522</v>
      </c>
      <c r="AE1899" s="7">
        <f t="shared" si="385"/>
        <v>-472</v>
      </c>
      <c r="AF1899" t="str">
        <f t="shared" ca="1" si="386"/>
        <v>$V$1060</v>
      </c>
      <c r="AG1899" t="str">
        <f t="shared" ca="1" si="387"/>
        <v>$J$1060</v>
      </c>
      <c r="AH1899" t="str">
        <f t="shared" ca="1" si="388"/>
        <v>OWENS CORNING SALES | 2808679556</v>
      </c>
      <c r="AI1899" t="str">
        <f t="shared" ca="1" si="377"/>
        <v>$K$1060</v>
      </c>
      <c r="AJ1899" s="8">
        <f t="shared" si="378"/>
        <v>3.1948881789137379E-3</v>
      </c>
      <c r="AK1899" s="7">
        <f t="shared" si="379"/>
        <v>-156</v>
      </c>
      <c r="AL1899" s="7" t="str">
        <f t="shared" ca="1" si="389"/>
        <v>b: MATSON LOGISTICS | 881728379</v>
      </c>
      <c r="AM1899" t="b">
        <f t="shared" si="380"/>
        <v>0</v>
      </c>
    </row>
    <row r="1900" spans="3:39" x14ac:dyDescent="0.3">
      <c r="C1900" s="1" t="s">
        <v>593</v>
      </c>
      <c r="D1900" s="1" t="s">
        <v>594</v>
      </c>
      <c r="E1900" s="1" t="s">
        <v>39</v>
      </c>
      <c r="F1900" s="1" t="s">
        <v>70</v>
      </c>
      <c r="G1900" s="1" t="s">
        <v>71</v>
      </c>
      <c r="H1900" s="1" t="s">
        <v>68</v>
      </c>
      <c r="I1900" s="1" t="s">
        <v>184</v>
      </c>
      <c r="J1900" t="str">
        <f>TRIM(CONCATENATE(wiz[[#This Row],[SHIPPER..................]],wiz[[#This Row],[ZIP2..]],wiz[[#This Row],[ZIP3..]]))</f>
        <v>STANLEY BLACK AND DEC| 3830128201</v>
      </c>
      <c r="K1900" s="1">
        <v>1</v>
      </c>
      <c r="L1900" s="1">
        <v>1.8</v>
      </c>
      <c r="M1900" s="1">
        <v>0.21</v>
      </c>
      <c r="N1900" s="1">
        <v>534</v>
      </c>
      <c r="O1900" s="1">
        <v>0.92</v>
      </c>
      <c r="P1900" s="1">
        <v>0</v>
      </c>
      <c r="Q1900" s="1">
        <v>0.25</v>
      </c>
      <c r="R1900" s="1">
        <v>0</v>
      </c>
      <c r="S1900" s="1">
        <v>-14</v>
      </c>
      <c r="T1900" s="1">
        <v>29</v>
      </c>
      <c r="U1900" s="1">
        <v>-261</v>
      </c>
      <c r="V1900" s="1">
        <v>-246</v>
      </c>
      <c r="W1900" s="1">
        <v>38301</v>
      </c>
      <c r="X1900" s="1">
        <v>38301</v>
      </c>
      <c r="Y1900" s="1">
        <v>28201</v>
      </c>
      <c r="Z1900" s="1">
        <v>1.79</v>
      </c>
      <c r="AA1900" s="6">
        <f t="shared" si="381"/>
        <v>394</v>
      </c>
      <c r="AB1900" s="6">
        <f t="shared" si="382"/>
        <v>-246</v>
      </c>
      <c r="AC1900" s="6">
        <f t="shared" si="383"/>
        <v>43893</v>
      </c>
      <c r="AD1900" s="6">
        <f t="shared" si="384"/>
        <v>111.40355329949239</v>
      </c>
      <c r="AE1900" s="7">
        <f t="shared" si="385"/>
        <v>-579</v>
      </c>
      <c r="AF1900" t="str">
        <f t="shared" ca="1" si="386"/>
        <v>$V$1983</v>
      </c>
      <c r="AG1900" t="str">
        <f t="shared" ca="1" si="387"/>
        <v>$J$1983</v>
      </c>
      <c r="AH1900" t="str">
        <f t="shared" ca="1" si="388"/>
        <v>STANLEY BLACK AND DEC| 3830176039</v>
      </c>
      <c r="AI1900" t="str">
        <f t="shared" ca="1" si="377"/>
        <v>$K$1983</v>
      </c>
      <c r="AJ1900" s="8">
        <f t="shared" si="378"/>
        <v>2.5380710659898475E-3</v>
      </c>
      <c r="AK1900" s="7">
        <f t="shared" si="379"/>
        <v>111</v>
      </c>
      <c r="AL1900" s="7" t="str">
        <f t="shared" ca="1" si="389"/>
        <v>J M SMUCKER COMPANY | 3008345201</v>
      </c>
      <c r="AM1900" t="b">
        <f t="shared" si="380"/>
        <v>0</v>
      </c>
    </row>
    <row r="1901" spans="3:39" x14ac:dyDescent="0.3">
      <c r="C1901" s="1" t="s">
        <v>593</v>
      </c>
      <c r="D1901" s="1" t="s">
        <v>594</v>
      </c>
      <c r="E1901" s="1" t="s">
        <v>39</v>
      </c>
      <c r="F1901" s="1" t="s">
        <v>70</v>
      </c>
      <c r="G1901" s="1" t="s">
        <v>71</v>
      </c>
      <c r="H1901" s="1" t="s">
        <v>68</v>
      </c>
      <c r="I1901" s="1" t="s">
        <v>680</v>
      </c>
      <c r="J1901" t="str">
        <f>TRIM(CONCATENATE(wiz[[#This Row],[SHIPPER..................]],wiz[[#This Row],[ZIP2..]],wiz[[#This Row],[ZIP3..]]))</f>
        <v>STANLEY BLACK AND DEC| 3830128025</v>
      </c>
      <c r="K1901" s="1">
        <v>10</v>
      </c>
      <c r="L1901" s="1">
        <v>1.88</v>
      </c>
      <c r="M1901" s="1">
        <v>0.21</v>
      </c>
      <c r="N1901" s="1">
        <v>552</v>
      </c>
      <c r="O1901" s="1">
        <v>1.1399999999999999</v>
      </c>
      <c r="P1901" s="1">
        <v>32</v>
      </c>
      <c r="Q1901" s="1">
        <v>0.28000000000000003</v>
      </c>
      <c r="R1901" s="1">
        <v>0</v>
      </c>
      <c r="S1901" s="1">
        <v>-14</v>
      </c>
      <c r="T1901" s="1">
        <v>-9</v>
      </c>
      <c r="U1901" s="1">
        <v>-218</v>
      </c>
      <c r="V1901" s="1">
        <v>-241</v>
      </c>
      <c r="W1901" s="1">
        <v>38301</v>
      </c>
      <c r="X1901" s="1">
        <v>38301</v>
      </c>
      <c r="Y1901" s="1">
        <v>28025</v>
      </c>
      <c r="Z1901" s="1">
        <v>1.87</v>
      </c>
      <c r="AA1901" s="6">
        <f t="shared" si="381"/>
        <v>394</v>
      </c>
      <c r="AB1901" s="6">
        <f t="shared" si="382"/>
        <v>-2410</v>
      </c>
      <c r="AC1901" s="6">
        <f t="shared" si="383"/>
        <v>43893</v>
      </c>
      <c r="AD1901" s="6">
        <f t="shared" si="384"/>
        <v>111.40355329949239</v>
      </c>
      <c r="AE1901" s="7">
        <f t="shared" si="385"/>
        <v>-579</v>
      </c>
      <c r="AF1901" t="str">
        <f t="shared" ca="1" si="386"/>
        <v>$V$1983</v>
      </c>
      <c r="AG1901" t="str">
        <f t="shared" ca="1" si="387"/>
        <v>$J$1983</v>
      </c>
      <c r="AH1901" t="str">
        <f t="shared" ca="1" si="388"/>
        <v>STANLEY BLACK AND DEC| 3830176039</v>
      </c>
      <c r="AI1901" t="str">
        <f t="shared" ca="1" si="377"/>
        <v>$K$1983</v>
      </c>
      <c r="AJ1901" s="8">
        <f t="shared" si="378"/>
        <v>2.5380710659898477E-2</v>
      </c>
      <c r="AK1901" s="7">
        <f t="shared" si="379"/>
        <v>111</v>
      </c>
      <c r="AL1901" s="7" t="str">
        <f t="shared" ca="1" si="389"/>
        <v>J M SMUCKER COMPANY | 3008345201</v>
      </c>
      <c r="AM1901" t="b">
        <f t="shared" si="380"/>
        <v>0</v>
      </c>
    </row>
    <row r="1902" spans="3:39" x14ac:dyDescent="0.3">
      <c r="C1902" s="1" t="s">
        <v>302</v>
      </c>
      <c r="D1902" s="1" t="s">
        <v>303</v>
      </c>
      <c r="E1902" s="1" t="s">
        <v>39</v>
      </c>
      <c r="F1902" s="1" t="s">
        <v>70</v>
      </c>
      <c r="G1902" s="1" t="s">
        <v>71</v>
      </c>
      <c r="H1902" s="1" t="s">
        <v>68</v>
      </c>
      <c r="I1902" s="1" t="s">
        <v>716</v>
      </c>
      <c r="J1902" t="str">
        <f>TRIM(CONCATENATE(wiz[[#This Row],[SHIPPER..................]],wiz[[#This Row],[ZIP2..]],wiz[[#This Row],[ZIP3..]]))</f>
        <v>KIRKLANDS TL ONLY | 3830128301</v>
      </c>
      <c r="K1902" s="1">
        <v>9</v>
      </c>
      <c r="L1902" s="1">
        <v>2.15</v>
      </c>
      <c r="M1902" s="1">
        <v>0.22</v>
      </c>
      <c r="N1902" s="1">
        <v>757</v>
      </c>
      <c r="O1902" s="1">
        <v>2.16</v>
      </c>
      <c r="P1902" s="1">
        <v>24</v>
      </c>
      <c r="Q1902" s="1">
        <v>0.27</v>
      </c>
      <c r="R1902" s="1">
        <v>-70</v>
      </c>
      <c r="S1902" s="1">
        <v>-17</v>
      </c>
      <c r="T1902" s="1">
        <v>-85</v>
      </c>
      <c r="U1902" s="1">
        <v>-102</v>
      </c>
      <c r="V1902" s="1">
        <v>-204</v>
      </c>
      <c r="W1902" s="1">
        <v>38301</v>
      </c>
      <c r="X1902" s="1">
        <v>38301</v>
      </c>
      <c r="Y1902" s="1">
        <v>28301</v>
      </c>
      <c r="Z1902" s="1">
        <v>2.15</v>
      </c>
      <c r="AA1902" s="6">
        <f t="shared" si="381"/>
        <v>273</v>
      </c>
      <c r="AB1902" s="6">
        <f t="shared" si="382"/>
        <v>-1836</v>
      </c>
      <c r="AC1902" s="6">
        <f t="shared" si="383"/>
        <v>67</v>
      </c>
      <c r="AD1902" s="6">
        <f t="shared" si="384"/>
        <v>0.24542124542124541</v>
      </c>
      <c r="AE1902" s="7">
        <f t="shared" si="385"/>
        <v>-741</v>
      </c>
      <c r="AF1902" t="str">
        <f t="shared" ca="1" si="386"/>
        <v>$V$1985</v>
      </c>
      <c r="AG1902" t="str">
        <f t="shared" ca="1" si="387"/>
        <v>$J$1985</v>
      </c>
      <c r="AH1902" t="str">
        <f t="shared" ca="1" si="388"/>
        <v>KIRKLANDS TL ONLY | 3830178840</v>
      </c>
      <c r="AI1902" t="str">
        <f t="shared" ca="1" si="377"/>
        <v>$K$1985</v>
      </c>
      <c r="AJ1902" s="8">
        <f t="shared" si="378"/>
        <v>3.2967032967032968E-2</v>
      </c>
      <c r="AK1902" s="7">
        <f t="shared" si="379"/>
        <v>0</v>
      </c>
      <c r="AL1902" s="7" t="str">
        <f t="shared" ca="1" si="389"/>
        <v>KENCO LOGISTICS | 8532335661</v>
      </c>
      <c r="AM1902" t="b">
        <f t="shared" si="380"/>
        <v>0</v>
      </c>
    </row>
    <row r="1903" spans="3:39" x14ac:dyDescent="0.3">
      <c r="C1903" s="1" t="s">
        <v>37</v>
      </c>
      <c r="D1903" s="1" t="s">
        <v>38</v>
      </c>
      <c r="E1903" s="1" t="s">
        <v>39</v>
      </c>
      <c r="F1903" s="1" t="s">
        <v>70</v>
      </c>
      <c r="G1903" s="1" t="s">
        <v>71</v>
      </c>
      <c r="H1903" s="1" t="s">
        <v>68</v>
      </c>
      <c r="I1903" s="1" t="s">
        <v>329</v>
      </c>
      <c r="J1903" t="str">
        <f>TRIM(CONCATENATE(wiz[[#This Row],[SHIPPER..................]],wiz[[#This Row],[ZIP2..]],wiz[[#This Row],[ZIP3..]]))</f>
        <v>b: C H ROBINSON | 3830127420</v>
      </c>
      <c r="K1903" s="1">
        <v>1</v>
      </c>
      <c r="L1903" s="1">
        <v>1.26</v>
      </c>
      <c r="M1903" s="1">
        <v>0.27</v>
      </c>
      <c r="N1903" s="1">
        <v>589</v>
      </c>
      <c r="O1903" s="1">
        <v>0.78</v>
      </c>
      <c r="P1903" s="1">
        <v>82</v>
      </c>
      <c r="Q1903" s="1">
        <v>0.3</v>
      </c>
      <c r="R1903" s="1">
        <v>-36</v>
      </c>
      <c r="S1903" s="1">
        <v>-24</v>
      </c>
      <c r="T1903" s="1">
        <v>76</v>
      </c>
      <c r="U1903" s="1">
        <v>-436</v>
      </c>
      <c r="V1903" s="1">
        <v>-384</v>
      </c>
      <c r="W1903" s="1">
        <v>38101</v>
      </c>
      <c r="X1903" s="1">
        <v>38301</v>
      </c>
      <c r="Y1903" s="1">
        <v>27420</v>
      </c>
      <c r="Z1903" s="1">
        <v>1.31</v>
      </c>
      <c r="AA1903" s="6">
        <f t="shared" si="381"/>
        <v>615</v>
      </c>
      <c r="AB1903" s="6">
        <f t="shared" si="382"/>
        <v>-384</v>
      </c>
      <c r="AC1903" s="6">
        <f t="shared" si="383"/>
        <v>-122022</v>
      </c>
      <c r="AD1903" s="6">
        <f t="shared" si="384"/>
        <v>-198.40975609756097</v>
      </c>
      <c r="AE1903" s="7">
        <f t="shared" si="385"/>
        <v>-1118</v>
      </c>
      <c r="AF1903" t="str">
        <f t="shared" ca="1" si="386"/>
        <v>$V$1066</v>
      </c>
      <c r="AG1903" t="str">
        <f t="shared" ca="1" si="387"/>
        <v>$J$1066</v>
      </c>
      <c r="AH1903" t="str">
        <f t="shared" ca="1" si="388"/>
        <v>b: C H ROBINSON | 2736036101</v>
      </c>
      <c r="AI1903" t="str">
        <f t="shared" ca="1" si="377"/>
        <v>$K$1066</v>
      </c>
      <c r="AJ1903" s="8">
        <f t="shared" si="378"/>
        <v>1.6260162601626016E-3</v>
      </c>
      <c r="AK1903" s="7">
        <f t="shared" si="379"/>
        <v>-560</v>
      </c>
      <c r="AL1903" s="7" t="str">
        <f t="shared" ca="1" si="389"/>
        <v>b: C H ROBINSON | 6080335055</v>
      </c>
      <c r="AM1903" t="b">
        <f t="shared" si="380"/>
        <v>0</v>
      </c>
    </row>
    <row r="1904" spans="3:39" x14ac:dyDescent="0.3">
      <c r="C1904" s="1" t="s">
        <v>1392</v>
      </c>
      <c r="D1904" s="1" t="s">
        <v>1393</v>
      </c>
      <c r="E1904" s="1" t="s">
        <v>39</v>
      </c>
      <c r="F1904" s="1" t="s">
        <v>70</v>
      </c>
      <c r="G1904" s="1" t="s">
        <v>71</v>
      </c>
      <c r="H1904" s="1" t="s">
        <v>68</v>
      </c>
      <c r="I1904" s="1" t="s">
        <v>511</v>
      </c>
      <c r="J1904" t="str">
        <f>TRIM(CONCATENATE(wiz[[#This Row],[SHIPPER..................]],wiz[[#This Row],[ZIP2..]],wiz[[#This Row],[ZIP3..]]))</f>
        <v>DEFA DELTA FAUCET COM| 3830127101</v>
      </c>
      <c r="K1904" s="1">
        <v>1</v>
      </c>
      <c r="L1904" s="1">
        <v>2.0099999999999998</v>
      </c>
      <c r="M1904" s="1">
        <v>0.32</v>
      </c>
      <c r="N1904" s="1">
        <v>565</v>
      </c>
      <c r="O1904" s="1">
        <v>0.83</v>
      </c>
      <c r="P1904" s="1">
        <v>24</v>
      </c>
      <c r="Q1904" s="1">
        <v>0.25</v>
      </c>
      <c r="R1904" s="1">
        <v>-62</v>
      </c>
      <c r="S1904" s="1">
        <v>-1</v>
      </c>
      <c r="T1904" s="1">
        <v>64</v>
      </c>
      <c r="U1904" s="1">
        <v>12</v>
      </c>
      <c r="V1904" s="1">
        <v>75</v>
      </c>
      <c r="W1904" s="1">
        <v>38358</v>
      </c>
      <c r="X1904" s="1">
        <v>38301</v>
      </c>
      <c r="Y1904" s="1">
        <v>27101</v>
      </c>
      <c r="Z1904" s="1">
        <v>2.11</v>
      </c>
      <c r="AA1904" s="6">
        <f t="shared" si="381"/>
        <v>447</v>
      </c>
      <c r="AB1904" s="6">
        <f t="shared" si="382"/>
        <v>75</v>
      </c>
      <c r="AC1904" s="6">
        <f t="shared" si="383"/>
        <v>78083</v>
      </c>
      <c r="AD1904" s="6">
        <f t="shared" si="384"/>
        <v>174.68232662192395</v>
      </c>
      <c r="AE1904" s="7">
        <f t="shared" si="385"/>
        <v>28</v>
      </c>
      <c r="AF1904" t="str">
        <f t="shared" ca="1" si="386"/>
        <v>$V$144</v>
      </c>
      <c r="AG1904" t="str">
        <f t="shared" ca="1" si="387"/>
        <v>$J$144</v>
      </c>
      <c r="AH1904" t="str">
        <f t="shared" ca="1" si="388"/>
        <v>b: C H ROBINSON | 3380127330</v>
      </c>
      <c r="AI1904" t="str">
        <f t="shared" ca="1" si="377"/>
        <v>$K$144</v>
      </c>
      <c r="AJ1904" s="8">
        <f t="shared" si="378"/>
        <v>2.2371364653243847E-3</v>
      </c>
      <c r="AK1904" s="7">
        <f t="shared" si="379"/>
        <v>55</v>
      </c>
      <c r="AL1904" s="7" t="str">
        <f t="shared" ca="1" si="389"/>
        <v>LOWES MLXP VAN ONE WA| 4446027420</v>
      </c>
      <c r="AM1904" t="b">
        <f t="shared" si="380"/>
        <v>0</v>
      </c>
    </row>
    <row r="1905" spans="3:39" x14ac:dyDescent="0.3">
      <c r="C1905" s="1" t="s">
        <v>302</v>
      </c>
      <c r="D1905" s="1" t="s">
        <v>303</v>
      </c>
      <c r="E1905" s="1" t="s">
        <v>39</v>
      </c>
      <c r="F1905" s="1" t="s">
        <v>70</v>
      </c>
      <c r="G1905" s="1" t="s">
        <v>71</v>
      </c>
      <c r="H1905" s="1" t="s">
        <v>68</v>
      </c>
      <c r="I1905" s="1" t="s">
        <v>329</v>
      </c>
      <c r="J1905" t="str">
        <f>TRIM(CONCATENATE(wiz[[#This Row],[SHIPPER..................]],wiz[[#This Row],[ZIP2..]],wiz[[#This Row],[ZIP3..]]))</f>
        <v>KIRKLANDS TL ONLY | 3830127420</v>
      </c>
      <c r="K1905" s="1">
        <v>1</v>
      </c>
      <c r="L1905" s="1">
        <v>2.0499999999999998</v>
      </c>
      <c r="M1905" s="1">
        <v>0.22</v>
      </c>
      <c r="N1905" s="1">
        <v>632</v>
      </c>
      <c r="O1905" s="1">
        <v>1.83</v>
      </c>
      <c r="P1905" s="1">
        <v>0</v>
      </c>
      <c r="Q1905" s="1">
        <v>0.25</v>
      </c>
      <c r="R1905" s="1">
        <v>-112</v>
      </c>
      <c r="S1905" s="1">
        <v>-17</v>
      </c>
      <c r="T1905" s="1">
        <v>-146</v>
      </c>
      <c r="U1905" s="1">
        <v>150</v>
      </c>
      <c r="V1905" s="1">
        <v>-13</v>
      </c>
      <c r="W1905" s="1">
        <v>38301</v>
      </c>
      <c r="X1905" s="1">
        <v>38301</v>
      </c>
      <c r="Y1905" s="1">
        <v>27420</v>
      </c>
      <c r="Z1905" s="1">
        <v>2.0499999999999998</v>
      </c>
      <c r="AA1905" s="6">
        <f t="shared" si="381"/>
        <v>273</v>
      </c>
      <c r="AB1905" s="6">
        <f t="shared" si="382"/>
        <v>-13</v>
      </c>
      <c r="AC1905" s="6">
        <f t="shared" si="383"/>
        <v>67</v>
      </c>
      <c r="AD1905" s="6">
        <f t="shared" si="384"/>
        <v>0.24542124542124541</v>
      </c>
      <c r="AE1905" s="7">
        <f t="shared" si="385"/>
        <v>-741</v>
      </c>
      <c r="AF1905" t="str">
        <f t="shared" ca="1" si="386"/>
        <v>$V$1985</v>
      </c>
      <c r="AG1905" t="str">
        <f t="shared" ca="1" si="387"/>
        <v>$J$1985</v>
      </c>
      <c r="AH1905" t="str">
        <f t="shared" ca="1" si="388"/>
        <v>KIRKLANDS TL ONLY | 3830178840</v>
      </c>
      <c r="AI1905" t="str">
        <f t="shared" ca="1" si="377"/>
        <v>$K$1985</v>
      </c>
      <c r="AJ1905" s="8">
        <f t="shared" si="378"/>
        <v>3.663003663003663E-3</v>
      </c>
      <c r="AK1905" s="7">
        <f t="shared" si="379"/>
        <v>0</v>
      </c>
      <c r="AL1905" s="7" t="str">
        <f t="shared" ca="1" si="389"/>
        <v>KENCO LOGISTICS | 8532335661</v>
      </c>
      <c r="AM1905" t="b">
        <f t="shared" si="380"/>
        <v>0</v>
      </c>
    </row>
    <row r="1906" spans="3:39" x14ac:dyDescent="0.3">
      <c r="C1906" s="1" t="s">
        <v>47</v>
      </c>
      <c r="D1906" s="1" t="s">
        <v>48</v>
      </c>
      <c r="E1906" s="1" t="s">
        <v>39</v>
      </c>
      <c r="F1906" s="1" t="s">
        <v>70</v>
      </c>
      <c r="G1906" s="1" t="s">
        <v>197</v>
      </c>
      <c r="H1906" s="1" t="s">
        <v>68</v>
      </c>
      <c r="I1906" s="1" t="s">
        <v>329</v>
      </c>
      <c r="J1906" t="str">
        <f>TRIM(CONCATENATE(wiz[[#This Row],[SHIPPER..................]],wiz[[#This Row],[ZIP2..]],wiz[[#This Row],[ZIP3..]]))</f>
        <v>LOWES MLXP VAN ONE WA| 3823727420</v>
      </c>
      <c r="K1906" s="1">
        <v>5</v>
      </c>
      <c r="L1906" s="1">
        <v>2.0499999999999998</v>
      </c>
      <c r="M1906" s="1">
        <v>0.21</v>
      </c>
      <c r="N1906" s="1">
        <v>581</v>
      </c>
      <c r="O1906" s="1">
        <v>0.99</v>
      </c>
      <c r="P1906" s="1">
        <v>149</v>
      </c>
      <c r="Q1906" s="1">
        <v>0.37</v>
      </c>
      <c r="R1906" s="1">
        <v>0</v>
      </c>
      <c r="S1906" s="1">
        <v>-27</v>
      </c>
      <c r="T1906" s="1">
        <v>26</v>
      </c>
      <c r="U1906" s="1">
        <v>-13</v>
      </c>
      <c r="V1906" s="1">
        <v>-14</v>
      </c>
      <c r="W1906" s="1">
        <v>37087</v>
      </c>
      <c r="X1906" s="1">
        <v>38237</v>
      </c>
      <c r="Y1906" s="1">
        <v>27420</v>
      </c>
      <c r="Z1906" s="1">
        <v>2.04</v>
      </c>
      <c r="AA1906" s="6">
        <f t="shared" si="381"/>
        <v>678</v>
      </c>
      <c r="AB1906" s="6">
        <f t="shared" si="382"/>
        <v>-70</v>
      </c>
      <c r="AC1906" s="6">
        <f t="shared" si="383"/>
        <v>-50621</v>
      </c>
      <c r="AD1906" s="6">
        <f t="shared" si="384"/>
        <v>-74.662241887905608</v>
      </c>
      <c r="AE1906" s="7">
        <f t="shared" si="385"/>
        <v>-655</v>
      </c>
      <c r="AF1906" t="str">
        <f t="shared" ca="1" si="386"/>
        <v>$V$1026</v>
      </c>
      <c r="AG1906" t="str">
        <f t="shared" ca="1" si="387"/>
        <v>$J$1026</v>
      </c>
      <c r="AH1906" t="str">
        <f t="shared" ca="1" si="388"/>
        <v>LOWES MLXP VAN ONE WA| 2820147265</v>
      </c>
      <c r="AI1906" t="str">
        <f t="shared" ca="1" si="377"/>
        <v>$K$1026</v>
      </c>
      <c r="AJ1906" s="8">
        <f t="shared" si="378"/>
        <v>7.3746312684365781E-3</v>
      </c>
      <c r="AK1906" s="7">
        <f t="shared" si="379"/>
        <v>-233</v>
      </c>
      <c r="AL1906" s="7" t="str">
        <f t="shared" ca="1" si="389"/>
        <v>b: ECHO GLOBAL LOGIST| 6621537201</v>
      </c>
      <c r="AM1906" t="b">
        <f t="shared" si="380"/>
        <v>0</v>
      </c>
    </row>
    <row r="1907" spans="3:39" x14ac:dyDescent="0.3">
      <c r="C1907" s="1" t="s">
        <v>37</v>
      </c>
      <c r="D1907" s="1" t="s">
        <v>38</v>
      </c>
      <c r="E1907" s="1" t="s">
        <v>39</v>
      </c>
      <c r="F1907" s="1" t="s">
        <v>70</v>
      </c>
      <c r="G1907" s="1" t="s">
        <v>71</v>
      </c>
      <c r="H1907" s="1" t="s">
        <v>68</v>
      </c>
      <c r="I1907" s="1" t="s">
        <v>925</v>
      </c>
      <c r="J1907" t="str">
        <f>TRIM(CONCATENATE(wiz[[#This Row],[SHIPPER..................]],wiz[[#This Row],[ZIP2..]],wiz[[#This Row],[ZIP3..]]))</f>
        <v>b: C H ROBINSON | 3830128601</v>
      </c>
      <c r="K1907" s="1">
        <v>1</v>
      </c>
      <c r="L1907" s="1">
        <v>1.54</v>
      </c>
      <c r="M1907" s="1">
        <v>0.27</v>
      </c>
      <c r="N1907" s="1">
        <v>498</v>
      </c>
      <c r="O1907" s="1">
        <v>1.99</v>
      </c>
      <c r="P1907" s="1">
        <v>24</v>
      </c>
      <c r="Q1907" s="1">
        <v>0.25</v>
      </c>
      <c r="R1907" s="1">
        <v>-30</v>
      </c>
      <c r="S1907" s="1">
        <v>-24</v>
      </c>
      <c r="T1907" s="1">
        <v>-243</v>
      </c>
      <c r="U1907" s="1">
        <v>-446</v>
      </c>
      <c r="V1907" s="1">
        <v>-713</v>
      </c>
      <c r="W1907" s="1">
        <v>38358</v>
      </c>
      <c r="X1907" s="1">
        <v>38301</v>
      </c>
      <c r="Y1907" s="1">
        <v>28601</v>
      </c>
      <c r="Z1907" s="1">
        <v>1.59</v>
      </c>
      <c r="AA1907" s="6">
        <f t="shared" si="381"/>
        <v>615</v>
      </c>
      <c r="AB1907" s="6">
        <f t="shared" si="382"/>
        <v>-713</v>
      </c>
      <c r="AC1907" s="6">
        <f t="shared" si="383"/>
        <v>-122022</v>
      </c>
      <c r="AD1907" s="6">
        <f t="shared" si="384"/>
        <v>-198.40975609756097</v>
      </c>
      <c r="AE1907" s="7">
        <f t="shared" si="385"/>
        <v>-1118</v>
      </c>
      <c r="AF1907" t="str">
        <f t="shared" ca="1" si="386"/>
        <v>$V$1066</v>
      </c>
      <c r="AG1907" t="str">
        <f t="shared" ca="1" si="387"/>
        <v>$J$1066</v>
      </c>
      <c r="AH1907" t="str">
        <f t="shared" ca="1" si="388"/>
        <v>b: C H ROBINSON | 2736036101</v>
      </c>
      <c r="AI1907" t="str">
        <f t="shared" ca="1" si="377"/>
        <v>$K$1066</v>
      </c>
      <c r="AJ1907" s="8">
        <f t="shared" si="378"/>
        <v>1.6260162601626016E-3</v>
      </c>
      <c r="AK1907" s="7">
        <f t="shared" si="379"/>
        <v>-560</v>
      </c>
      <c r="AL1907" s="7" t="str">
        <f t="shared" ca="1" si="389"/>
        <v>b: C H ROBINSON | 6080335055</v>
      </c>
      <c r="AM1907" t="b">
        <f t="shared" si="380"/>
        <v>0</v>
      </c>
    </row>
    <row r="1908" spans="3:39" x14ac:dyDescent="0.3">
      <c r="C1908" s="1" t="s">
        <v>302</v>
      </c>
      <c r="D1908" s="1" t="s">
        <v>303</v>
      </c>
      <c r="E1908" s="1" t="s">
        <v>39</v>
      </c>
      <c r="F1908" s="1" t="s">
        <v>70</v>
      </c>
      <c r="G1908" s="1" t="s">
        <v>71</v>
      </c>
      <c r="H1908" s="1" t="s">
        <v>68</v>
      </c>
      <c r="I1908" s="1" t="s">
        <v>925</v>
      </c>
      <c r="J1908" t="str">
        <f>TRIM(CONCATENATE(wiz[[#This Row],[SHIPPER..................]],wiz[[#This Row],[ZIP2..]],wiz[[#This Row],[ZIP3..]]))</f>
        <v>KIRKLANDS TL ONLY | 3830128601</v>
      </c>
      <c r="K1908" s="1">
        <v>7</v>
      </c>
      <c r="L1908" s="1">
        <v>2.15</v>
      </c>
      <c r="M1908" s="1">
        <v>0.22</v>
      </c>
      <c r="N1908" s="1">
        <v>593</v>
      </c>
      <c r="O1908" s="1">
        <v>1.0900000000000001</v>
      </c>
      <c r="P1908" s="1">
        <v>76</v>
      </c>
      <c r="Q1908" s="1">
        <v>0.32</v>
      </c>
      <c r="R1908" s="1">
        <v>-71</v>
      </c>
      <c r="S1908" s="1">
        <v>-17</v>
      </c>
      <c r="T1908" s="1">
        <v>3</v>
      </c>
      <c r="U1908" s="1">
        <v>104</v>
      </c>
      <c r="V1908" s="1">
        <v>90</v>
      </c>
      <c r="W1908" s="1">
        <v>38301</v>
      </c>
      <c r="X1908" s="1">
        <v>38301</v>
      </c>
      <c r="Y1908" s="1">
        <v>28601</v>
      </c>
      <c r="Z1908" s="1">
        <v>2.15</v>
      </c>
      <c r="AA1908" s="6">
        <f t="shared" si="381"/>
        <v>273</v>
      </c>
      <c r="AB1908" s="6">
        <f t="shared" si="382"/>
        <v>630</v>
      </c>
      <c r="AC1908" s="6">
        <f t="shared" si="383"/>
        <v>67</v>
      </c>
      <c r="AD1908" s="6">
        <f t="shared" si="384"/>
        <v>0.24542124542124541</v>
      </c>
      <c r="AE1908" s="7">
        <f t="shared" si="385"/>
        <v>-741</v>
      </c>
      <c r="AF1908" t="str">
        <f t="shared" ca="1" si="386"/>
        <v>$V$1985</v>
      </c>
      <c r="AG1908" t="str">
        <f t="shared" ca="1" si="387"/>
        <v>$J$1985</v>
      </c>
      <c r="AH1908" t="str">
        <f t="shared" ca="1" si="388"/>
        <v>KIRKLANDS TL ONLY | 3830178840</v>
      </c>
      <c r="AI1908" t="str">
        <f t="shared" ca="1" si="377"/>
        <v>$K$1985</v>
      </c>
      <c r="AJ1908" s="8">
        <f t="shared" si="378"/>
        <v>2.564102564102564E-2</v>
      </c>
      <c r="AK1908" s="7">
        <f t="shared" si="379"/>
        <v>0</v>
      </c>
      <c r="AL1908" s="7" t="str">
        <f t="shared" ca="1" si="389"/>
        <v>KENCO LOGISTICS | 8532335661</v>
      </c>
      <c r="AM1908" t="b">
        <f t="shared" si="380"/>
        <v>0</v>
      </c>
    </row>
    <row r="1909" spans="3:39" x14ac:dyDescent="0.3">
      <c r="C1909" s="1" t="s">
        <v>302</v>
      </c>
      <c r="D1909" s="1" t="s">
        <v>303</v>
      </c>
      <c r="E1909" s="1" t="s">
        <v>39</v>
      </c>
      <c r="F1909" s="1" t="s">
        <v>70</v>
      </c>
      <c r="G1909" s="1" t="s">
        <v>71</v>
      </c>
      <c r="H1909" s="1" t="s">
        <v>68</v>
      </c>
      <c r="I1909" s="1" t="s">
        <v>1242</v>
      </c>
      <c r="J1909" t="str">
        <f>TRIM(CONCATENATE(wiz[[#This Row],[SHIPPER..................]],wiz[[#This Row],[ZIP2..]],wiz[[#This Row],[ZIP3..]]))</f>
        <v>KIRKLANDS TL ONLY | 3830128115</v>
      </c>
      <c r="K1909" s="1">
        <v>1</v>
      </c>
      <c r="L1909" s="1">
        <v>2.0499999999999998</v>
      </c>
      <c r="M1909" s="1">
        <v>0.21</v>
      </c>
      <c r="N1909" s="1">
        <v>577</v>
      </c>
      <c r="O1909" s="1">
        <v>1.08</v>
      </c>
      <c r="P1909" s="1">
        <v>159</v>
      </c>
      <c r="Q1909" s="1">
        <v>0.4</v>
      </c>
      <c r="R1909" s="1">
        <v>-70</v>
      </c>
      <c r="S1909" s="1">
        <v>-17</v>
      </c>
      <c r="T1909" s="1">
        <v>5</v>
      </c>
      <c r="U1909" s="1">
        <v>28</v>
      </c>
      <c r="V1909" s="1">
        <v>16</v>
      </c>
      <c r="W1909" s="1">
        <v>37087</v>
      </c>
      <c r="X1909" s="1">
        <v>38301</v>
      </c>
      <c r="Y1909" s="1">
        <v>28115</v>
      </c>
      <c r="Z1909" s="1">
        <v>2.04</v>
      </c>
      <c r="AA1909" s="6">
        <f t="shared" si="381"/>
        <v>273</v>
      </c>
      <c r="AB1909" s="6">
        <f t="shared" si="382"/>
        <v>16</v>
      </c>
      <c r="AC1909" s="6">
        <f t="shared" si="383"/>
        <v>67</v>
      </c>
      <c r="AD1909" s="6">
        <f t="shared" si="384"/>
        <v>0.24542124542124541</v>
      </c>
      <c r="AE1909" s="7">
        <f t="shared" si="385"/>
        <v>-741</v>
      </c>
      <c r="AF1909" t="str">
        <f t="shared" ca="1" si="386"/>
        <v>$V$1985</v>
      </c>
      <c r="AG1909" t="str">
        <f t="shared" ca="1" si="387"/>
        <v>$J$1985</v>
      </c>
      <c r="AH1909" t="str">
        <f t="shared" ca="1" si="388"/>
        <v>KIRKLANDS TL ONLY | 3830178840</v>
      </c>
      <c r="AI1909" t="str">
        <f t="shared" ca="1" si="377"/>
        <v>$K$1985</v>
      </c>
      <c r="AJ1909" s="8">
        <f t="shared" si="378"/>
        <v>3.663003663003663E-3</v>
      </c>
      <c r="AK1909" s="7">
        <f t="shared" si="379"/>
        <v>0</v>
      </c>
      <c r="AL1909" s="7" t="str">
        <f t="shared" ca="1" si="389"/>
        <v>KENCO LOGISTICS | 8532335661</v>
      </c>
      <c r="AM1909" t="b">
        <f t="shared" si="380"/>
        <v>0</v>
      </c>
    </row>
    <row r="1910" spans="3:39" x14ac:dyDescent="0.3">
      <c r="C1910" s="1" t="s">
        <v>47</v>
      </c>
      <c r="D1910" s="1" t="s">
        <v>48</v>
      </c>
      <c r="E1910" s="1" t="s">
        <v>39</v>
      </c>
      <c r="F1910" s="1" t="s">
        <v>70</v>
      </c>
      <c r="G1910" s="1" t="s">
        <v>1550</v>
      </c>
      <c r="H1910" s="1" t="s">
        <v>68</v>
      </c>
      <c r="I1910" s="1" t="s">
        <v>231</v>
      </c>
      <c r="J1910" t="str">
        <f>TRIM(CONCATENATE(wiz[[#This Row],[SHIPPER..................]],wiz[[#This Row],[ZIP2..]],wiz[[#This Row],[ZIP3..]]))</f>
        <v>LOWES MLXP VAN ONE WA| 3801228625</v>
      </c>
      <c r="K1910" s="1">
        <v>1</v>
      </c>
      <c r="L1910" s="1">
        <v>1.95</v>
      </c>
      <c r="M1910" s="1">
        <v>0.21</v>
      </c>
      <c r="N1910" s="1">
        <v>544</v>
      </c>
      <c r="O1910" s="1">
        <v>1.05</v>
      </c>
      <c r="P1910" s="1">
        <v>24</v>
      </c>
      <c r="Q1910" s="1">
        <v>0.25</v>
      </c>
      <c r="R1910" s="1">
        <v>0</v>
      </c>
      <c r="S1910" s="1">
        <v>-8</v>
      </c>
      <c r="T1910" s="1">
        <v>-1</v>
      </c>
      <c r="U1910" s="1">
        <v>-130</v>
      </c>
      <c r="V1910" s="1">
        <v>-139</v>
      </c>
      <c r="W1910" s="1">
        <v>38019</v>
      </c>
      <c r="X1910" s="1">
        <v>38012</v>
      </c>
      <c r="Y1910" s="1">
        <v>28625</v>
      </c>
      <c r="Z1910" s="1">
        <v>1.94</v>
      </c>
      <c r="AA1910" s="6">
        <f t="shared" si="381"/>
        <v>678</v>
      </c>
      <c r="AB1910" s="6">
        <f t="shared" si="382"/>
        <v>-139</v>
      </c>
      <c r="AC1910" s="6">
        <f t="shared" si="383"/>
        <v>-50621</v>
      </c>
      <c r="AD1910" s="6">
        <f t="shared" si="384"/>
        <v>-74.662241887905608</v>
      </c>
      <c r="AE1910" s="7">
        <f t="shared" si="385"/>
        <v>-655</v>
      </c>
      <c r="AF1910" t="str">
        <f t="shared" ca="1" si="386"/>
        <v>$V$1026</v>
      </c>
      <c r="AG1910" t="str">
        <f t="shared" ca="1" si="387"/>
        <v>$J$1026</v>
      </c>
      <c r="AH1910" t="str">
        <f t="shared" ca="1" si="388"/>
        <v>LOWES MLXP VAN ONE WA| 2820147265</v>
      </c>
      <c r="AI1910" t="str">
        <f t="shared" ca="1" si="377"/>
        <v>$K$1026</v>
      </c>
      <c r="AJ1910" s="8">
        <f t="shared" si="378"/>
        <v>1.4749262536873156E-3</v>
      </c>
      <c r="AK1910" s="7">
        <f t="shared" si="379"/>
        <v>-233</v>
      </c>
      <c r="AL1910" s="7" t="str">
        <f t="shared" ca="1" si="389"/>
        <v>b: ECHO GLOBAL LOGIST| 6621537201</v>
      </c>
      <c r="AM1910" t="b">
        <f t="shared" si="380"/>
        <v>0</v>
      </c>
    </row>
    <row r="1911" spans="3:39" x14ac:dyDescent="0.3">
      <c r="C1911" s="1" t="s">
        <v>47</v>
      </c>
      <c r="D1911" s="1" t="s">
        <v>48</v>
      </c>
      <c r="E1911" s="1" t="s">
        <v>39</v>
      </c>
      <c r="F1911" s="1" t="s">
        <v>70</v>
      </c>
      <c r="G1911" s="1" t="s">
        <v>194</v>
      </c>
      <c r="H1911" s="1" t="s">
        <v>68</v>
      </c>
      <c r="I1911" s="1" t="s">
        <v>231</v>
      </c>
      <c r="J1911" t="str">
        <f>TRIM(CONCATENATE(wiz[[#This Row],[SHIPPER..................]],wiz[[#This Row],[ZIP2..]],wiz[[#This Row],[ZIP3..]]))</f>
        <v>LOWES MLXP VAN ONE WA| 3826128625</v>
      </c>
      <c r="K1911" s="1">
        <v>2</v>
      </c>
      <c r="L1911" s="1">
        <v>1.95</v>
      </c>
      <c r="M1911" s="1">
        <v>0.21</v>
      </c>
      <c r="N1911" s="1">
        <v>542</v>
      </c>
      <c r="O1911" s="1">
        <v>1.44</v>
      </c>
      <c r="P1911" s="1">
        <v>30</v>
      </c>
      <c r="Q1911" s="1">
        <v>0.25</v>
      </c>
      <c r="R1911" s="1">
        <v>0</v>
      </c>
      <c r="S1911" s="1">
        <v>-12</v>
      </c>
      <c r="T1911" s="1">
        <v>-94</v>
      </c>
      <c r="U1911" s="1">
        <v>-172</v>
      </c>
      <c r="V1911" s="1">
        <v>-278</v>
      </c>
      <c r="W1911" s="1">
        <v>38343</v>
      </c>
      <c r="X1911" s="1">
        <v>38261</v>
      </c>
      <c r="Y1911" s="1">
        <v>28625</v>
      </c>
      <c r="Z1911" s="1">
        <v>1.94</v>
      </c>
      <c r="AA1911" s="6">
        <f t="shared" si="381"/>
        <v>678</v>
      </c>
      <c r="AB1911" s="6">
        <f t="shared" si="382"/>
        <v>-556</v>
      </c>
      <c r="AC1911" s="6">
        <f t="shared" si="383"/>
        <v>-50621</v>
      </c>
      <c r="AD1911" s="6">
        <f t="shared" si="384"/>
        <v>-74.662241887905608</v>
      </c>
      <c r="AE1911" s="7">
        <f t="shared" si="385"/>
        <v>-655</v>
      </c>
      <c r="AF1911" t="str">
        <f t="shared" ca="1" si="386"/>
        <v>$V$1026</v>
      </c>
      <c r="AG1911" t="str">
        <f t="shared" ca="1" si="387"/>
        <v>$J$1026</v>
      </c>
      <c r="AH1911" t="str">
        <f t="shared" ca="1" si="388"/>
        <v>LOWES MLXP VAN ONE WA| 2820147265</v>
      </c>
      <c r="AI1911" t="str">
        <f t="shared" ca="1" si="377"/>
        <v>$K$1026</v>
      </c>
      <c r="AJ1911" s="8">
        <f t="shared" si="378"/>
        <v>2.9498525073746312E-3</v>
      </c>
      <c r="AK1911" s="7">
        <f t="shared" si="379"/>
        <v>-233</v>
      </c>
      <c r="AL1911" s="7" t="str">
        <f t="shared" ca="1" si="389"/>
        <v>b: ECHO GLOBAL LOGIST| 6621537201</v>
      </c>
      <c r="AM1911" t="b">
        <f t="shared" si="380"/>
        <v>0</v>
      </c>
    </row>
    <row r="1912" spans="3:39" x14ac:dyDescent="0.3">
      <c r="C1912" s="1" t="s">
        <v>1405</v>
      </c>
      <c r="D1912" s="1" t="s">
        <v>1406</v>
      </c>
      <c r="E1912" s="1" t="s">
        <v>39</v>
      </c>
      <c r="F1912" s="1" t="s">
        <v>70</v>
      </c>
      <c r="G1912" s="1" t="s">
        <v>1394</v>
      </c>
      <c r="H1912" s="1" t="s">
        <v>68</v>
      </c>
      <c r="I1912" s="1" t="s">
        <v>343</v>
      </c>
      <c r="J1912" t="str">
        <f>TRIM(CONCATENATE(wiz[[#This Row],[SHIPPER..................]],wiz[[#This Row],[ZIP2..]],wiz[[#This Row],[ZIP3..]]))</f>
        <v>ASSA ABLOY | 3835827601</v>
      </c>
      <c r="K1912" s="1">
        <v>1</v>
      </c>
      <c r="L1912" s="1">
        <v>2.06</v>
      </c>
      <c r="M1912" s="1">
        <v>0.21</v>
      </c>
      <c r="N1912" s="1">
        <v>670</v>
      </c>
      <c r="O1912" s="1">
        <v>1.04</v>
      </c>
      <c r="P1912" s="1">
        <v>357</v>
      </c>
      <c r="Q1912" s="1">
        <v>0.6</v>
      </c>
      <c r="R1912" s="1">
        <v>-35</v>
      </c>
      <c r="S1912" s="1">
        <v>-25</v>
      </c>
      <c r="T1912" s="1">
        <v>83</v>
      </c>
      <c r="U1912" s="1">
        <v>-32</v>
      </c>
      <c r="V1912" s="1">
        <v>26</v>
      </c>
      <c r="W1912" s="1">
        <v>41022</v>
      </c>
      <c r="X1912" s="1">
        <v>38358</v>
      </c>
      <c r="Y1912" s="1">
        <v>27601</v>
      </c>
      <c r="Z1912" s="1">
        <v>2.0499999999999998</v>
      </c>
      <c r="AA1912" s="6">
        <f t="shared" si="381"/>
        <v>48</v>
      </c>
      <c r="AB1912" s="6">
        <f t="shared" si="382"/>
        <v>26</v>
      </c>
      <c r="AC1912" s="6">
        <f t="shared" si="383"/>
        <v>4027</v>
      </c>
      <c r="AD1912" s="6">
        <f t="shared" si="384"/>
        <v>83.895833333333329</v>
      </c>
      <c r="AE1912" s="7">
        <f t="shared" si="385"/>
        <v>-464</v>
      </c>
      <c r="AF1912" t="str">
        <f t="shared" ca="1" si="386"/>
        <v>$V$871</v>
      </c>
      <c r="AG1912" t="str">
        <f t="shared" ca="1" si="387"/>
        <v>$J$871</v>
      </c>
      <c r="AH1912" t="str">
        <f t="shared" ca="1" si="388"/>
        <v>KPI LOGISTICS INC | 4942230057</v>
      </c>
      <c r="AI1912" t="str">
        <f t="shared" ca="1" si="377"/>
        <v>$K$871</v>
      </c>
      <c r="AJ1912" s="8">
        <f t="shared" si="378"/>
        <v>2.0833333333333332E-2</v>
      </c>
      <c r="AK1912" s="7">
        <f t="shared" si="379"/>
        <v>-159</v>
      </c>
      <c r="AL1912" s="7" t="str">
        <f t="shared" ca="1" si="389"/>
        <v>b: LOAD DELIVERED LOG| 7290160542</v>
      </c>
      <c r="AM1912" t="b">
        <f t="shared" si="380"/>
        <v>0</v>
      </c>
    </row>
    <row r="1913" spans="3:39" x14ac:dyDescent="0.3">
      <c r="C1913" s="1" t="s">
        <v>400</v>
      </c>
      <c r="D1913" s="1" t="s">
        <v>401</v>
      </c>
      <c r="E1913" s="1" t="s">
        <v>39</v>
      </c>
      <c r="F1913" s="1" t="s">
        <v>70</v>
      </c>
      <c r="G1913" s="1" t="s">
        <v>71</v>
      </c>
      <c r="H1913" s="1" t="s">
        <v>68</v>
      </c>
      <c r="I1913" s="1" t="s">
        <v>343</v>
      </c>
      <c r="J1913" t="str">
        <f>TRIM(CONCATENATE(wiz[[#This Row],[SHIPPER..................]],wiz[[#This Row],[ZIP2..]],wiz[[#This Row],[ZIP3..]]))</f>
        <v>KELLOGG COMPANY MLXP| 3830127601</v>
      </c>
      <c r="K1913" s="1">
        <v>1</v>
      </c>
      <c r="L1913" s="1">
        <v>2.54</v>
      </c>
      <c r="M1913" s="1">
        <v>0.23</v>
      </c>
      <c r="N1913" s="1">
        <v>650</v>
      </c>
      <c r="O1913" s="1">
        <v>1.04</v>
      </c>
      <c r="P1913" s="1">
        <v>129</v>
      </c>
      <c r="Q1913" s="1">
        <v>0.35</v>
      </c>
      <c r="R1913" s="1">
        <v>-14</v>
      </c>
      <c r="S1913" s="1">
        <v>-6</v>
      </c>
      <c r="T1913" s="1">
        <v>41</v>
      </c>
      <c r="U1913" s="1">
        <v>235</v>
      </c>
      <c r="V1913" s="1">
        <v>270</v>
      </c>
      <c r="W1913" s="1">
        <v>37201</v>
      </c>
      <c r="X1913" s="1">
        <v>38301</v>
      </c>
      <c r="Y1913" s="1">
        <v>27601</v>
      </c>
      <c r="Z1913" s="1">
        <v>2.5499999999999998</v>
      </c>
      <c r="AA1913" s="6">
        <f t="shared" si="381"/>
        <v>979</v>
      </c>
      <c r="AB1913" s="6">
        <f t="shared" si="382"/>
        <v>270</v>
      </c>
      <c r="AC1913" s="6">
        <f t="shared" si="383"/>
        <v>105632</v>
      </c>
      <c r="AD1913" s="6">
        <f t="shared" si="384"/>
        <v>107.89785495403473</v>
      </c>
      <c r="AE1913" s="7">
        <f t="shared" si="385"/>
        <v>-453</v>
      </c>
      <c r="AF1913" t="str">
        <f t="shared" ca="1" si="386"/>
        <v>$V$191</v>
      </c>
      <c r="AG1913" t="str">
        <f t="shared" ca="1" si="387"/>
        <v>$J$191</v>
      </c>
      <c r="AH1913" t="str">
        <f t="shared" ca="1" si="388"/>
        <v>KELLOGG COMPANY MLXP| 3030133601</v>
      </c>
      <c r="AI1913" t="str">
        <f t="shared" ca="1" si="377"/>
        <v>$K$191</v>
      </c>
      <c r="AJ1913" s="8">
        <f t="shared" si="378"/>
        <v>1.0214504596527069E-3</v>
      </c>
      <c r="AK1913" s="7">
        <f t="shared" si="379"/>
        <v>-94</v>
      </c>
      <c r="AL1913" s="7" t="str">
        <f t="shared" ca="1" si="389"/>
        <v>KELLOGG COMPANY MLXP| 3861175029</v>
      </c>
      <c r="AM1913" t="b">
        <f t="shared" si="380"/>
        <v>0</v>
      </c>
    </row>
    <row r="1914" spans="3:39" x14ac:dyDescent="0.3">
      <c r="C1914" s="1" t="s">
        <v>302</v>
      </c>
      <c r="D1914" s="1" t="s">
        <v>303</v>
      </c>
      <c r="E1914" s="1" t="s">
        <v>39</v>
      </c>
      <c r="F1914" s="1" t="s">
        <v>70</v>
      </c>
      <c r="G1914" s="1" t="s">
        <v>71</v>
      </c>
      <c r="H1914" s="1" t="s">
        <v>68</v>
      </c>
      <c r="I1914" s="1" t="s">
        <v>67</v>
      </c>
      <c r="J1914" t="str">
        <f>TRIM(CONCATENATE(wiz[[#This Row],[SHIPPER..................]],wiz[[#This Row],[ZIP2..]],wiz[[#This Row],[ZIP3..]]))</f>
        <v>KIRKLANDS TL ONLY | 3830127540</v>
      </c>
      <c r="K1914" s="1">
        <v>3</v>
      </c>
      <c r="L1914" s="1">
        <v>2.29</v>
      </c>
      <c r="M1914" s="1">
        <v>0.22</v>
      </c>
      <c r="N1914" s="1">
        <v>697</v>
      </c>
      <c r="O1914" s="1">
        <v>1.79</v>
      </c>
      <c r="P1914" s="1">
        <v>62</v>
      </c>
      <c r="Q1914" s="1">
        <v>0.3</v>
      </c>
      <c r="R1914" s="1">
        <v>-59</v>
      </c>
      <c r="S1914" s="1">
        <v>-17</v>
      </c>
      <c r="T1914" s="1">
        <v>-95</v>
      </c>
      <c r="U1914" s="1">
        <v>164</v>
      </c>
      <c r="V1914" s="1">
        <v>52</v>
      </c>
      <c r="W1914" s="1">
        <v>42134</v>
      </c>
      <c r="X1914" s="1">
        <v>38301</v>
      </c>
      <c r="Y1914" s="1">
        <v>27540</v>
      </c>
      <c r="Z1914" s="1">
        <v>2.29</v>
      </c>
      <c r="AA1914" s="6">
        <f t="shared" si="381"/>
        <v>273</v>
      </c>
      <c r="AB1914" s="6">
        <f t="shared" si="382"/>
        <v>156</v>
      </c>
      <c r="AC1914" s="6">
        <f t="shared" si="383"/>
        <v>67</v>
      </c>
      <c r="AD1914" s="6">
        <f t="shared" si="384"/>
        <v>0.24542124542124541</v>
      </c>
      <c r="AE1914" s="7">
        <f t="shared" si="385"/>
        <v>-741</v>
      </c>
      <c r="AF1914" t="str">
        <f t="shared" ca="1" si="386"/>
        <v>$V$1985</v>
      </c>
      <c r="AG1914" t="str">
        <f t="shared" ca="1" si="387"/>
        <v>$J$1985</v>
      </c>
      <c r="AH1914" t="str">
        <f t="shared" ca="1" si="388"/>
        <v>KIRKLANDS TL ONLY | 3830178840</v>
      </c>
      <c r="AI1914" t="str">
        <f t="shared" ca="1" si="377"/>
        <v>$K$1985</v>
      </c>
      <c r="AJ1914" s="8">
        <f t="shared" si="378"/>
        <v>1.098901098901099E-2</v>
      </c>
      <c r="AK1914" s="7">
        <f t="shared" si="379"/>
        <v>0</v>
      </c>
      <c r="AL1914" s="7" t="str">
        <f t="shared" ca="1" si="389"/>
        <v>KENCO LOGISTICS | 8532335661</v>
      </c>
      <c r="AM1914" t="b">
        <f t="shared" si="380"/>
        <v>0</v>
      </c>
    </row>
    <row r="1915" spans="3:39" x14ac:dyDescent="0.3">
      <c r="C1915" s="1" t="s">
        <v>302</v>
      </c>
      <c r="D1915" s="1" t="s">
        <v>303</v>
      </c>
      <c r="E1915" s="1" t="s">
        <v>39</v>
      </c>
      <c r="F1915" s="1" t="s">
        <v>70</v>
      </c>
      <c r="G1915" s="1" t="s">
        <v>71</v>
      </c>
      <c r="H1915" s="1" t="s">
        <v>68</v>
      </c>
      <c r="I1915" s="1" t="s">
        <v>1278</v>
      </c>
      <c r="J1915" t="str">
        <f>TRIM(CONCATENATE(wiz[[#This Row],[SHIPPER..................]],wiz[[#This Row],[ZIP2..]],wiz[[#This Row],[ZIP3..]]))</f>
        <v>KIRKLANDS TL ONLY | 3830127545</v>
      </c>
      <c r="K1915" s="1">
        <v>1</v>
      </c>
      <c r="L1915" s="1">
        <v>2.15</v>
      </c>
      <c r="M1915" s="1">
        <v>0.22</v>
      </c>
      <c r="N1915" s="1">
        <v>787</v>
      </c>
      <c r="O1915" s="1">
        <v>1.33</v>
      </c>
      <c r="P1915" s="1">
        <v>159</v>
      </c>
      <c r="Q1915" s="1">
        <v>0.4</v>
      </c>
      <c r="R1915" s="1">
        <v>-78</v>
      </c>
      <c r="S1915" s="1">
        <v>-17</v>
      </c>
      <c r="T1915" s="1">
        <v>112</v>
      </c>
      <c r="U1915" s="1">
        <v>197</v>
      </c>
      <c r="V1915" s="1">
        <v>292</v>
      </c>
      <c r="W1915" s="1">
        <v>37087</v>
      </c>
      <c r="X1915" s="1">
        <v>38301</v>
      </c>
      <c r="Y1915" s="1">
        <v>27545</v>
      </c>
      <c r="Z1915" s="1">
        <v>2.15</v>
      </c>
      <c r="AA1915" s="6">
        <f t="shared" si="381"/>
        <v>273</v>
      </c>
      <c r="AB1915" s="6">
        <f t="shared" si="382"/>
        <v>292</v>
      </c>
      <c r="AC1915" s="6">
        <f t="shared" si="383"/>
        <v>67</v>
      </c>
      <c r="AD1915" s="6">
        <f t="shared" si="384"/>
        <v>0.24542124542124541</v>
      </c>
      <c r="AE1915" s="7">
        <f t="shared" si="385"/>
        <v>-741</v>
      </c>
      <c r="AF1915" t="str">
        <f t="shared" ca="1" si="386"/>
        <v>$V$1985</v>
      </c>
      <c r="AG1915" t="str">
        <f t="shared" ca="1" si="387"/>
        <v>$J$1985</v>
      </c>
      <c r="AH1915" t="str">
        <f t="shared" ca="1" si="388"/>
        <v>KIRKLANDS TL ONLY | 3830178840</v>
      </c>
      <c r="AI1915" t="str">
        <f t="shared" ca="1" si="377"/>
        <v>$K$1985</v>
      </c>
      <c r="AJ1915" s="8">
        <f t="shared" si="378"/>
        <v>3.663003663003663E-3</v>
      </c>
      <c r="AK1915" s="7">
        <f t="shared" si="379"/>
        <v>0</v>
      </c>
      <c r="AL1915" s="7" t="str">
        <f t="shared" ca="1" si="389"/>
        <v>KENCO LOGISTICS | 8532335661</v>
      </c>
      <c r="AM1915" t="b">
        <f t="shared" si="380"/>
        <v>0</v>
      </c>
    </row>
    <row r="1916" spans="3:39" x14ac:dyDescent="0.3">
      <c r="C1916" s="1" t="s">
        <v>302</v>
      </c>
      <c r="D1916" s="1" t="s">
        <v>303</v>
      </c>
      <c r="E1916" s="1" t="s">
        <v>39</v>
      </c>
      <c r="F1916" s="1" t="s">
        <v>70</v>
      </c>
      <c r="G1916" s="1" t="s">
        <v>71</v>
      </c>
      <c r="H1916" s="1" t="s">
        <v>68</v>
      </c>
      <c r="I1916" s="1" t="s">
        <v>1737</v>
      </c>
      <c r="J1916" t="str">
        <f>TRIM(CONCATENATE(wiz[[#This Row],[SHIPPER..................]],wiz[[#This Row],[ZIP2..]],wiz[[#This Row],[ZIP3..]]))</f>
        <v>KIRKLANDS TL ONLY | 3830127587</v>
      </c>
      <c r="K1916" s="1">
        <v>3</v>
      </c>
      <c r="L1916" s="1">
        <v>2.15</v>
      </c>
      <c r="M1916" s="1">
        <v>0.22</v>
      </c>
      <c r="N1916" s="1">
        <v>700</v>
      </c>
      <c r="O1916" s="1">
        <v>1.7</v>
      </c>
      <c r="P1916" s="1">
        <v>45</v>
      </c>
      <c r="Q1916" s="1">
        <v>0.28000000000000003</v>
      </c>
      <c r="R1916" s="1">
        <v>-98</v>
      </c>
      <c r="S1916" s="1">
        <v>-17</v>
      </c>
      <c r="T1916" s="1">
        <v>-74</v>
      </c>
      <c r="U1916" s="1">
        <v>114</v>
      </c>
      <c r="V1916" s="1">
        <v>23</v>
      </c>
      <c r="W1916" s="1">
        <v>38301</v>
      </c>
      <c r="X1916" s="1">
        <v>38301</v>
      </c>
      <c r="Y1916" s="1">
        <v>27587</v>
      </c>
      <c r="Z1916" s="1">
        <v>2.15</v>
      </c>
      <c r="AA1916" s="6">
        <f t="shared" si="381"/>
        <v>273</v>
      </c>
      <c r="AB1916" s="6">
        <f t="shared" si="382"/>
        <v>69</v>
      </c>
      <c r="AC1916" s="6">
        <f t="shared" si="383"/>
        <v>67</v>
      </c>
      <c r="AD1916" s="6">
        <f t="shared" si="384"/>
        <v>0.24542124542124541</v>
      </c>
      <c r="AE1916" s="7">
        <f t="shared" si="385"/>
        <v>-741</v>
      </c>
      <c r="AF1916" t="str">
        <f t="shared" ca="1" si="386"/>
        <v>$V$1985</v>
      </c>
      <c r="AG1916" t="str">
        <f t="shared" ca="1" si="387"/>
        <v>$J$1985</v>
      </c>
      <c r="AH1916" t="str">
        <f t="shared" ca="1" si="388"/>
        <v>KIRKLANDS TL ONLY | 3830178840</v>
      </c>
      <c r="AI1916" t="str">
        <f t="shared" ca="1" si="377"/>
        <v>$K$1985</v>
      </c>
      <c r="AJ1916" s="8">
        <f t="shared" si="378"/>
        <v>1.098901098901099E-2</v>
      </c>
      <c r="AK1916" s="7">
        <f t="shared" si="379"/>
        <v>0</v>
      </c>
      <c r="AL1916" s="7" t="str">
        <f t="shared" ca="1" si="389"/>
        <v>KENCO LOGISTICS | 8532335661</v>
      </c>
      <c r="AM1916" t="b">
        <f t="shared" si="380"/>
        <v>0</v>
      </c>
    </row>
    <row r="1917" spans="3:39" x14ac:dyDescent="0.3">
      <c r="C1917" s="1" t="s">
        <v>423</v>
      </c>
      <c r="D1917" s="1" t="s">
        <v>424</v>
      </c>
      <c r="E1917" s="1" t="s">
        <v>39</v>
      </c>
      <c r="F1917" s="1" t="s">
        <v>70</v>
      </c>
      <c r="G1917" s="1" t="s">
        <v>71</v>
      </c>
      <c r="H1917" s="1" t="s">
        <v>68</v>
      </c>
      <c r="I1917" s="1" t="s">
        <v>1281</v>
      </c>
      <c r="J1917" t="str">
        <f>TRIM(CONCATENATE(wiz[[#This Row],[SHIPPER..................]],wiz[[#This Row],[ZIP2..]],wiz[[#This Row],[ZIP3..]]))</f>
        <v>CARLSTAR | 3830127893</v>
      </c>
      <c r="K1917" s="1">
        <v>1</v>
      </c>
      <c r="L1917" s="1">
        <v>1.75</v>
      </c>
      <c r="M1917" s="1">
        <v>0.18</v>
      </c>
      <c r="N1917" s="1">
        <v>687</v>
      </c>
      <c r="O1917" s="1">
        <v>1.08</v>
      </c>
      <c r="P1917" s="1">
        <v>0</v>
      </c>
      <c r="Q1917" s="1">
        <v>0.25</v>
      </c>
      <c r="R1917" s="1">
        <v>21</v>
      </c>
      <c r="S1917" s="1">
        <v>-84</v>
      </c>
      <c r="T1917" s="1">
        <v>73</v>
      </c>
      <c r="U1917" s="1">
        <v>-352</v>
      </c>
      <c r="V1917" s="1">
        <v>-363</v>
      </c>
      <c r="W1917" s="1">
        <v>38301</v>
      </c>
      <c r="X1917" s="1">
        <v>38301</v>
      </c>
      <c r="Y1917" s="1">
        <v>27893</v>
      </c>
      <c r="Z1917" s="1">
        <v>1.71</v>
      </c>
      <c r="AA1917" s="6">
        <f t="shared" si="381"/>
        <v>44</v>
      </c>
      <c r="AB1917" s="6">
        <f t="shared" si="382"/>
        <v>-363</v>
      </c>
      <c r="AC1917" s="6">
        <f t="shared" si="383"/>
        <v>-5136</v>
      </c>
      <c r="AD1917" s="6">
        <f t="shared" si="384"/>
        <v>-116.72727272727273</v>
      </c>
      <c r="AE1917" s="7">
        <f t="shared" si="385"/>
        <v>-528</v>
      </c>
      <c r="AF1917" t="str">
        <f t="shared" ca="1" si="386"/>
        <v>$V$248</v>
      </c>
      <c r="AG1917" t="str">
        <f t="shared" ca="1" si="387"/>
        <v>$J$248</v>
      </c>
      <c r="AH1917" t="str">
        <f t="shared" ca="1" si="388"/>
        <v>CARLSTAR | 3025348007</v>
      </c>
      <c r="AI1917" t="str">
        <f t="shared" ca="1" si="377"/>
        <v>$K$248</v>
      </c>
      <c r="AJ1917" s="8">
        <f t="shared" si="378"/>
        <v>2.2727272727272728E-2</v>
      </c>
      <c r="AK1917" s="7">
        <f t="shared" si="379"/>
        <v>-528</v>
      </c>
      <c r="AL1917" s="7" t="str">
        <f t="shared" ca="1" si="389"/>
        <v>CARLSTAR | 3025348007</v>
      </c>
      <c r="AM1917" t="b">
        <f t="shared" si="380"/>
        <v>0</v>
      </c>
    </row>
    <row r="1918" spans="3:39" x14ac:dyDescent="0.3">
      <c r="C1918" s="1" t="s">
        <v>302</v>
      </c>
      <c r="D1918" s="1" t="s">
        <v>303</v>
      </c>
      <c r="E1918" s="1" t="s">
        <v>39</v>
      </c>
      <c r="F1918" s="1" t="s">
        <v>70</v>
      </c>
      <c r="G1918" s="1" t="s">
        <v>71</v>
      </c>
      <c r="H1918" s="1" t="s">
        <v>68</v>
      </c>
      <c r="I1918" s="1" t="s">
        <v>550</v>
      </c>
      <c r="J1918" t="str">
        <f>TRIM(CONCATENATE(wiz[[#This Row],[SHIPPER..................]],wiz[[#This Row],[ZIP2..]],wiz[[#This Row],[ZIP3..]]))</f>
        <v>KIRKLANDS TL ONLY | 3830127833</v>
      </c>
      <c r="K1918" s="1">
        <v>9</v>
      </c>
      <c r="L1918" s="1">
        <v>2.15</v>
      </c>
      <c r="M1918" s="1">
        <v>0.22</v>
      </c>
      <c r="N1918" s="1">
        <v>859</v>
      </c>
      <c r="O1918" s="1">
        <v>1.97</v>
      </c>
      <c r="P1918" s="1">
        <v>63</v>
      </c>
      <c r="Q1918" s="1">
        <v>0.31</v>
      </c>
      <c r="R1918" s="1">
        <v>-104</v>
      </c>
      <c r="S1918" s="1">
        <v>-17</v>
      </c>
      <c r="T1918" s="1">
        <v>-69</v>
      </c>
      <c r="U1918" s="1">
        <v>225</v>
      </c>
      <c r="V1918" s="1">
        <v>139</v>
      </c>
      <c r="W1918" s="1">
        <v>38231</v>
      </c>
      <c r="X1918" s="1">
        <v>38301</v>
      </c>
      <c r="Y1918" s="1">
        <v>27833</v>
      </c>
      <c r="Z1918" s="1">
        <v>2.15</v>
      </c>
      <c r="AA1918" s="6">
        <f t="shared" si="381"/>
        <v>273</v>
      </c>
      <c r="AB1918" s="6">
        <f t="shared" si="382"/>
        <v>1251</v>
      </c>
      <c r="AC1918" s="6">
        <f t="shared" si="383"/>
        <v>67</v>
      </c>
      <c r="AD1918" s="6">
        <f t="shared" si="384"/>
        <v>0.24542124542124541</v>
      </c>
      <c r="AE1918" s="7">
        <f t="shared" si="385"/>
        <v>-741</v>
      </c>
      <c r="AF1918" t="str">
        <f t="shared" ca="1" si="386"/>
        <v>$V$1985</v>
      </c>
      <c r="AG1918" t="str">
        <f t="shared" ca="1" si="387"/>
        <v>$J$1985</v>
      </c>
      <c r="AH1918" t="str">
        <f t="shared" ca="1" si="388"/>
        <v>KIRKLANDS TL ONLY | 3830178840</v>
      </c>
      <c r="AI1918" t="str">
        <f t="shared" ca="1" si="377"/>
        <v>$K$1985</v>
      </c>
      <c r="AJ1918" s="8">
        <f t="shared" si="378"/>
        <v>3.2967032967032968E-2</v>
      </c>
      <c r="AK1918" s="7">
        <f t="shared" si="379"/>
        <v>0</v>
      </c>
      <c r="AL1918" s="7" t="str">
        <f t="shared" ca="1" si="389"/>
        <v>KENCO LOGISTICS | 8532335661</v>
      </c>
      <c r="AM1918" t="b">
        <f t="shared" si="380"/>
        <v>0</v>
      </c>
    </row>
    <row r="1919" spans="3:39" x14ac:dyDescent="0.3">
      <c r="C1919" s="1" t="s">
        <v>302</v>
      </c>
      <c r="D1919" s="1" t="s">
        <v>303</v>
      </c>
      <c r="E1919" s="1" t="s">
        <v>39</v>
      </c>
      <c r="F1919" s="1" t="s">
        <v>70</v>
      </c>
      <c r="G1919" s="1" t="s">
        <v>71</v>
      </c>
      <c r="H1919" s="1" t="s">
        <v>68</v>
      </c>
      <c r="I1919" s="1" t="s">
        <v>221</v>
      </c>
      <c r="J1919" t="str">
        <f>TRIM(CONCATENATE(wiz[[#This Row],[SHIPPER..................]],wiz[[#This Row],[ZIP2..]],wiz[[#This Row],[ZIP3..]]))</f>
        <v>KIRKLANDS TL ONLY | 3830128540</v>
      </c>
      <c r="K1919" s="1">
        <v>2</v>
      </c>
      <c r="L1919" s="1">
        <v>2.29</v>
      </c>
      <c r="M1919" s="1">
        <v>0.22</v>
      </c>
      <c r="N1919" s="1">
        <v>822</v>
      </c>
      <c r="O1919" s="1">
        <v>2.2200000000000002</v>
      </c>
      <c r="P1919" s="1">
        <v>85</v>
      </c>
      <c r="Q1919" s="1">
        <v>0.33</v>
      </c>
      <c r="R1919" s="1">
        <v>-109</v>
      </c>
      <c r="S1919" s="1">
        <v>-17</v>
      </c>
      <c r="T1919" s="1">
        <v>-109</v>
      </c>
      <c r="U1919" s="1">
        <v>298</v>
      </c>
      <c r="V1919" s="1">
        <v>172</v>
      </c>
      <c r="W1919" s="1">
        <v>42134</v>
      </c>
      <c r="X1919" s="1">
        <v>38301</v>
      </c>
      <c r="Y1919" s="1">
        <v>28540</v>
      </c>
      <c r="Z1919" s="1">
        <v>2.29</v>
      </c>
      <c r="AA1919" s="6">
        <f t="shared" si="381"/>
        <v>273</v>
      </c>
      <c r="AB1919" s="6">
        <f t="shared" si="382"/>
        <v>344</v>
      </c>
      <c r="AC1919" s="6">
        <f t="shared" si="383"/>
        <v>67</v>
      </c>
      <c r="AD1919" s="6">
        <f t="shared" si="384"/>
        <v>0.24542124542124541</v>
      </c>
      <c r="AE1919" s="7">
        <f t="shared" si="385"/>
        <v>-741</v>
      </c>
      <c r="AF1919" t="str">
        <f t="shared" ca="1" si="386"/>
        <v>$V$1985</v>
      </c>
      <c r="AG1919" t="str">
        <f t="shared" ca="1" si="387"/>
        <v>$J$1985</v>
      </c>
      <c r="AH1919" t="str">
        <f t="shared" ca="1" si="388"/>
        <v>KIRKLANDS TL ONLY | 3830178840</v>
      </c>
      <c r="AI1919" t="str">
        <f t="shared" ca="1" si="377"/>
        <v>$K$1985</v>
      </c>
      <c r="AJ1919" s="8">
        <f t="shared" si="378"/>
        <v>7.326007326007326E-3</v>
      </c>
      <c r="AK1919" s="7">
        <f t="shared" si="379"/>
        <v>0</v>
      </c>
      <c r="AL1919" s="7" t="str">
        <f t="shared" ca="1" si="389"/>
        <v>KENCO LOGISTICS | 8532335661</v>
      </c>
      <c r="AM1919" t="b">
        <f t="shared" si="380"/>
        <v>0</v>
      </c>
    </row>
    <row r="1920" spans="3:39" x14ac:dyDescent="0.3">
      <c r="C1920" s="1" t="s">
        <v>47</v>
      </c>
      <c r="D1920" s="1" t="s">
        <v>48</v>
      </c>
      <c r="E1920" s="1" t="s">
        <v>39</v>
      </c>
      <c r="F1920" s="1" t="s">
        <v>70</v>
      </c>
      <c r="G1920" s="1" t="s">
        <v>71</v>
      </c>
      <c r="H1920" s="1" t="s">
        <v>68</v>
      </c>
      <c r="I1920" s="1" t="s">
        <v>69</v>
      </c>
      <c r="J1920" t="str">
        <f>TRIM(CONCATENATE(wiz[[#This Row],[SHIPPER..................]],wiz[[#This Row],[ZIP2..]],wiz[[#This Row],[ZIP3..]]))</f>
        <v>LOWES MLXP VAN ONE WA| 3830127831</v>
      </c>
      <c r="K1920" s="1">
        <v>1</v>
      </c>
      <c r="L1920" s="1">
        <v>1.99</v>
      </c>
      <c r="M1920" s="1">
        <v>0.21</v>
      </c>
      <c r="N1920" s="1">
        <v>718</v>
      </c>
      <c r="O1920" s="1">
        <v>1.61</v>
      </c>
      <c r="P1920" s="1">
        <v>24</v>
      </c>
      <c r="Q1920" s="1">
        <v>0.25</v>
      </c>
      <c r="R1920" s="1">
        <v>0</v>
      </c>
      <c r="S1920" s="1">
        <v>-14</v>
      </c>
      <c r="T1920" s="1">
        <v>0</v>
      </c>
      <c r="U1920" s="1">
        <v>-136</v>
      </c>
      <c r="V1920" s="1">
        <v>-150</v>
      </c>
      <c r="W1920" s="1">
        <v>38358</v>
      </c>
      <c r="X1920" s="1">
        <v>38301</v>
      </c>
      <c r="Y1920" s="1">
        <v>27831</v>
      </c>
      <c r="Z1920" s="1">
        <v>1.98</v>
      </c>
      <c r="AA1920" s="6">
        <f t="shared" si="381"/>
        <v>678</v>
      </c>
      <c r="AB1920" s="6">
        <f t="shared" si="382"/>
        <v>-150</v>
      </c>
      <c r="AC1920" s="6">
        <f t="shared" si="383"/>
        <v>-50621</v>
      </c>
      <c r="AD1920" s="6">
        <f t="shared" si="384"/>
        <v>-74.662241887905608</v>
      </c>
      <c r="AE1920" s="7">
        <f t="shared" si="385"/>
        <v>-655</v>
      </c>
      <c r="AF1920" t="str">
        <f t="shared" ca="1" si="386"/>
        <v>$V$1026</v>
      </c>
      <c r="AG1920" t="str">
        <f t="shared" ca="1" si="387"/>
        <v>$J$1026</v>
      </c>
      <c r="AH1920" t="str">
        <f t="shared" ca="1" si="388"/>
        <v>LOWES MLXP VAN ONE WA| 2820147265</v>
      </c>
      <c r="AI1920" t="str">
        <f t="shared" ca="1" si="377"/>
        <v>$K$1026</v>
      </c>
      <c r="AJ1920" s="8">
        <f t="shared" si="378"/>
        <v>1.4749262536873156E-3</v>
      </c>
      <c r="AK1920" s="7">
        <f t="shared" si="379"/>
        <v>-233</v>
      </c>
      <c r="AL1920" s="7" t="str">
        <f t="shared" ca="1" si="389"/>
        <v>b: ECHO GLOBAL LOGIST| 6621537201</v>
      </c>
      <c r="AM1920" t="b">
        <f t="shared" si="380"/>
        <v>0</v>
      </c>
    </row>
    <row r="1921" spans="3:39" x14ac:dyDescent="0.3">
      <c r="C1921" s="1" t="s">
        <v>302</v>
      </c>
      <c r="D1921" s="1" t="s">
        <v>303</v>
      </c>
      <c r="E1921" s="1" t="s">
        <v>39</v>
      </c>
      <c r="F1921" s="1" t="s">
        <v>70</v>
      </c>
      <c r="G1921" s="1" t="s">
        <v>71</v>
      </c>
      <c r="H1921" s="1" t="s">
        <v>1738</v>
      </c>
      <c r="I1921" s="1" t="s">
        <v>1739</v>
      </c>
      <c r="J1921" t="str">
        <f>TRIM(CONCATENATE(wiz[[#This Row],[SHIPPER..................]],wiz[[#This Row],[ZIP2..]],wiz[[#This Row],[ZIP3..]]))</f>
        <v>KIRKLANDS TL ONLY | 3830158501</v>
      </c>
      <c r="K1921" s="1">
        <v>1</v>
      </c>
      <c r="L1921" s="1">
        <v>2.44</v>
      </c>
      <c r="M1921" s="1">
        <v>0.21</v>
      </c>
      <c r="N1921" s="1">
        <v>1224</v>
      </c>
      <c r="O1921" s="1">
        <v>2.92</v>
      </c>
      <c r="P1921" s="1">
        <v>0</v>
      </c>
      <c r="Q1921" s="1">
        <v>0.25</v>
      </c>
      <c r="R1921" s="1">
        <v>-70</v>
      </c>
      <c r="S1921" s="1">
        <v>-17</v>
      </c>
      <c r="T1921" s="1">
        <v>-117</v>
      </c>
      <c r="U1921" s="1">
        <v>100</v>
      </c>
      <c r="V1921" s="1">
        <v>-34</v>
      </c>
      <c r="W1921" s="1">
        <v>38301</v>
      </c>
      <c r="X1921" s="1">
        <v>38301</v>
      </c>
      <c r="Y1921" s="1">
        <v>58501</v>
      </c>
      <c r="Z1921" s="1">
        <v>2.4300000000000002</v>
      </c>
      <c r="AA1921" s="6">
        <f t="shared" si="381"/>
        <v>273</v>
      </c>
      <c r="AB1921" s="6">
        <f t="shared" si="382"/>
        <v>-34</v>
      </c>
      <c r="AC1921" s="6">
        <f t="shared" si="383"/>
        <v>67</v>
      </c>
      <c r="AD1921" s="6">
        <f t="shared" si="384"/>
        <v>0.24542124542124541</v>
      </c>
      <c r="AE1921" s="7">
        <f t="shared" si="385"/>
        <v>-741</v>
      </c>
      <c r="AF1921" t="str">
        <f t="shared" ca="1" si="386"/>
        <v>$V$1985</v>
      </c>
      <c r="AG1921" t="str">
        <f t="shared" ca="1" si="387"/>
        <v>$J$1985</v>
      </c>
      <c r="AH1921" t="str">
        <f t="shared" ca="1" si="388"/>
        <v>KIRKLANDS TL ONLY | 3830178840</v>
      </c>
      <c r="AI1921" t="str">
        <f t="shared" ca="1" si="377"/>
        <v>$K$1985</v>
      </c>
      <c r="AJ1921" s="8">
        <f t="shared" si="378"/>
        <v>3.663003663003663E-3</v>
      </c>
      <c r="AK1921" s="7">
        <f t="shared" si="379"/>
        <v>0</v>
      </c>
      <c r="AL1921" s="7" t="str">
        <f t="shared" ca="1" si="389"/>
        <v>KENCO LOGISTICS | 8532335661</v>
      </c>
      <c r="AM1921" t="b">
        <f t="shared" si="380"/>
        <v>0</v>
      </c>
    </row>
    <row r="1922" spans="3:39" x14ac:dyDescent="0.3">
      <c r="C1922" s="1" t="s">
        <v>1740</v>
      </c>
      <c r="D1922" s="1" t="s">
        <v>1741</v>
      </c>
      <c r="E1922" s="1" t="s">
        <v>39</v>
      </c>
      <c r="F1922" s="1" t="s">
        <v>70</v>
      </c>
      <c r="G1922" s="1" t="s">
        <v>949</v>
      </c>
      <c r="H1922" s="1" t="s">
        <v>1289</v>
      </c>
      <c r="I1922" s="1" t="s">
        <v>1742</v>
      </c>
      <c r="J1922" t="str">
        <f>TRIM(CONCATENATE(wiz[[#This Row],[SHIPPER..................]],wiz[[#This Row],[ZIP2..]],wiz[[#This Row],[ZIP3..]]))</f>
        <v>ALLEGRO FINE FOODS IN| 382428831</v>
      </c>
      <c r="K1922" s="1">
        <v>1</v>
      </c>
      <c r="L1922" s="1">
        <v>2.33</v>
      </c>
      <c r="M1922" s="1">
        <v>0.27</v>
      </c>
      <c r="N1922" s="1">
        <v>960</v>
      </c>
      <c r="O1922" s="1">
        <v>1.33</v>
      </c>
      <c r="P1922" s="1">
        <v>154</v>
      </c>
      <c r="Q1922" s="1">
        <v>0.4</v>
      </c>
      <c r="R1922" s="1">
        <v>23</v>
      </c>
      <c r="S1922" s="1">
        <v>15</v>
      </c>
      <c r="T1922" s="1">
        <v>129</v>
      </c>
      <c r="U1922" s="1">
        <v>43</v>
      </c>
      <c r="V1922" s="1">
        <v>187</v>
      </c>
      <c r="W1922" s="1">
        <v>38563</v>
      </c>
      <c r="X1922" s="1">
        <v>38242</v>
      </c>
      <c r="Y1922" s="1">
        <v>8831</v>
      </c>
      <c r="Z1922" s="1">
        <v>2.38</v>
      </c>
      <c r="AA1922" s="6">
        <f t="shared" si="381"/>
        <v>1</v>
      </c>
      <c r="AB1922" s="6">
        <f t="shared" si="382"/>
        <v>187</v>
      </c>
      <c r="AC1922" s="6">
        <f t="shared" si="383"/>
        <v>187</v>
      </c>
      <c r="AD1922" s="6">
        <f t="shared" si="384"/>
        <v>187</v>
      </c>
      <c r="AE1922" s="7">
        <f t="shared" si="385"/>
        <v>187</v>
      </c>
      <c r="AF1922" t="str">
        <f t="shared" ca="1" si="386"/>
        <v>$V$942</v>
      </c>
      <c r="AG1922" t="str">
        <f t="shared" ca="1" si="387"/>
        <v>$J$942</v>
      </c>
      <c r="AH1922" t="str">
        <f t="shared" ca="1" si="388"/>
        <v>b: C H ROBINSON | 6450160446</v>
      </c>
      <c r="AI1922" t="str">
        <f t="shared" ref="AI1922:AI1985" ca="1" si="390">REPLACE(AF1922,2,1,"K")</f>
        <v>$K$942</v>
      </c>
      <c r="AJ1922" s="8">
        <f t="shared" ref="AJ1922:AJ1985" si="391">K1922/AA1922</f>
        <v>1</v>
      </c>
      <c r="AK1922" s="7">
        <f t="shared" ref="AK1922:AK1985" si="392">_xlfn.MINIFS($V$3:$V$2378,$C$3:$C$2378,C1922,$AJ$3:$AJ$2378,"&gt;0.05")</f>
        <v>187</v>
      </c>
      <c r="AL1922" s="7" t="str">
        <f t="shared" ca="1" si="389"/>
        <v>b: C H ROBINSON | 6450160446</v>
      </c>
      <c r="AM1922" t="str">
        <f t="shared" ref="AM1922:AM1985" si="393">IF(AK1922=V1922,J1922,FALSE)</f>
        <v>ALLEGRO FINE FOODS IN| 382428831</v>
      </c>
    </row>
    <row r="1923" spans="3:39" x14ac:dyDescent="0.3">
      <c r="C1923" s="1" t="s">
        <v>400</v>
      </c>
      <c r="D1923" s="1" t="s">
        <v>401</v>
      </c>
      <c r="E1923" s="1" t="s">
        <v>39</v>
      </c>
      <c r="F1923" s="1" t="s">
        <v>70</v>
      </c>
      <c r="G1923" s="1" t="s">
        <v>71</v>
      </c>
      <c r="H1923" s="1" t="s">
        <v>1289</v>
      </c>
      <c r="I1923" s="1" t="s">
        <v>1297</v>
      </c>
      <c r="J1923" t="str">
        <f>TRIM(CONCATENATE(wiz[[#This Row],[SHIPPER..................]],wiz[[#This Row],[ZIP2..]],wiz[[#This Row],[ZIP3..]]))</f>
        <v>KELLOGG COMPANY MLXP| 383018831</v>
      </c>
      <c r="K1923" s="1">
        <v>33</v>
      </c>
      <c r="L1923" s="1">
        <v>2.9</v>
      </c>
      <c r="M1923" s="1">
        <v>0.24</v>
      </c>
      <c r="N1923" s="1">
        <v>964</v>
      </c>
      <c r="O1923" s="1">
        <v>1.73</v>
      </c>
      <c r="P1923" s="1">
        <v>109</v>
      </c>
      <c r="Q1923" s="1">
        <v>0.35</v>
      </c>
      <c r="R1923" s="1">
        <v>52</v>
      </c>
      <c r="S1923" s="1">
        <v>-6</v>
      </c>
      <c r="T1923" s="1">
        <v>35</v>
      </c>
      <c r="U1923" s="1">
        <v>563</v>
      </c>
      <c r="V1923" s="1">
        <v>592</v>
      </c>
      <c r="W1923" s="1">
        <v>38652</v>
      </c>
      <c r="X1923" s="1">
        <v>38301</v>
      </c>
      <c r="Y1923" s="1">
        <v>8831</v>
      </c>
      <c r="Z1923" s="1">
        <v>2.92</v>
      </c>
      <c r="AA1923" s="6">
        <f t="shared" ref="AA1923:AA1986" si="394">SUMIFS(K$3:K$2378,$C$3:$C$2378,$C1923)</f>
        <v>979</v>
      </c>
      <c r="AB1923" s="6">
        <f t="shared" ref="AB1923:AB1986" si="395">V1923*K1923</f>
        <v>19536</v>
      </c>
      <c r="AC1923" s="6">
        <f t="shared" ref="AC1923:AC1986" si="396">SUMIFS(AB$3:AB$2378,$C$3:$C$2378,$C1923)</f>
        <v>105632</v>
      </c>
      <c r="AD1923" s="6">
        <f t="shared" ref="AD1923:AD1986" si="397">AC1923/AA1923</f>
        <v>107.89785495403473</v>
      </c>
      <c r="AE1923" s="7">
        <f t="shared" ref="AE1923:AE1986" si="398">_xlfn.MINIFS($V$3:$V$2378,$C$3:$C$2378,C1923)</f>
        <v>-453</v>
      </c>
      <c r="AF1923" t="str">
        <f t="shared" ref="AF1923:AF1986" ca="1" si="399">CELL("address",INDEX($V$3:$V$2378,MATCH(_xlfn.MINIFS($V$3:$V$2378,$C$3:$C$2378,C1923),$V$3:$V$2378,0)))</f>
        <v>$V$191</v>
      </c>
      <c r="AG1923" t="str">
        <f t="shared" ref="AG1923:AG1986" ca="1" si="400">REPLACE(AF1923,2,1,"J")</f>
        <v>$J$191</v>
      </c>
      <c r="AH1923" t="str">
        <f t="shared" ref="AH1923:AH1986" ca="1" si="401">INDIRECT(AG1923)</f>
        <v>KELLOGG COMPANY MLXP| 3030133601</v>
      </c>
      <c r="AI1923" t="str">
        <f t="shared" ca="1" si="390"/>
        <v>$K$191</v>
      </c>
      <c r="AJ1923" s="8">
        <f t="shared" si="391"/>
        <v>3.3707865168539325E-2</v>
      </c>
      <c r="AK1923" s="7">
        <f t="shared" si="392"/>
        <v>-94</v>
      </c>
      <c r="AL1923" s="7" t="str">
        <f t="shared" ref="AL1923:AL1986" ca="1" si="402">OFFSET(J$2,MATCH(AK1923,$V$3:$V$2378,0),)</f>
        <v>KELLOGG COMPANY MLXP| 3861175029</v>
      </c>
      <c r="AM1923" t="b">
        <f t="shared" si="393"/>
        <v>0</v>
      </c>
    </row>
    <row r="1924" spans="3:39" x14ac:dyDescent="0.3">
      <c r="C1924" s="1" t="s">
        <v>302</v>
      </c>
      <c r="D1924" s="1" t="s">
        <v>303</v>
      </c>
      <c r="E1924" s="1" t="s">
        <v>39</v>
      </c>
      <c r="F1924" s="1" t="s">
        <v>70</v>
      </c>
      <c r="G1924" s="1" t="s">
        <v>71</v>
      </c>
      <c r="H1924" s="1" t="s">
        <v>1289</v>
      </c>
      <c r="I1924" s="1" t="s">
        <v>1743</v>
      </c>
      <c r="J1924" t="str">
        <f>TRIM(CONCATENATE(wiz[[#This Row],[SHIPPER..................]],wiz[[#This Row],[ZIP2..]],wiz[[#This Row],[ZIP3..]]))</f>
        <v>KIRKLANDS TL ONLY | 383018723</v>
      </c>
      <c r="K1924" s="1">
        <v>3</v>
      </c>
      <c r="L1924" s="1">
        <v>2.44</v>
      </c>
      <c r="M1924" s="1">
        <v>0.23</v>
      </c>
      <c r="N1924" s="1">
        <v>971</v>
      </c>
      <c r="O1924" s="1">
        <v>1.64</v>
      </c>
      <c r="P1924" s="1">
        <v>55</v>
      </c>
      <c r="Q1924" s="1">
        <v>0.28000000000000003</v>
      </c>
      <c r="R1924" s="1">
        <v>14</v>
      </c>
      <c r="S1924" s="1">
        <v>-17</v>
      </c>
      <c r="T1924" s="1">
        <v>56</v>
      </c>
      <c r="U1924" s="1">
        <v>233</v>
      </c>
      <c r="V1924" s="1">
        <v>272</v>
      </c>
      <c r="W1924" s="1">
        <v>38101</v>
      </c>
      <c r="X1924" s="1">
        <v>38301</v>
      </c>
      <c r="Y1924" s="1">
        <v>8723</v>
      </c>
      <c r="Z1924" s="1">
        <v>2.4500000000000002</v>
      </c>
      <c r="AA1924" s="6">
        <f t="shared" si="394"/>
        <v>273</v>
      </c>
      <c r="AB1924" s="6">
        <f t="shared" si="395"/>
        <v>816</v>
      </c>
      <c r="AC1924" s="6">
        <f t="shared" si="396"/>
        <v>67</v>
      </c>
      <c r="AD1924" s="6">
        <f t="shared" si="397"/>
        <v>0.24542124542124541</v>
      </c>
      <c r="AE1924" s="7">
        <f t="shared" si="398"/>
        <v>-741</v>
      </c>
      <c r="AF1924" t="str">
        <f t="shared" ca="1" si="399"/>
        <v>$V$1985</v>
      </c>
      <c r="AG1924" t="str">
        <f t="shared" ca="1" si="400"/>
        <v>$J$1985</v>
      </c>
      <c r="AH1924" t="str">
        <f t="shared" ca="1" si="401"/>
        <v>KIRKLANDS TL ONLY | 3830178840</v>
      </c>
      <c r="AI1924" t="str">
        <f t="shared" ca="1" si="390"/>
        <v>$K$1985</v>
      </c>
      <c r="AJ1924" s="8">
        <f t="shared" si="391"/>
        <v>1.098901098901099E-2</v>
      </c>
      <c r="AK1924" s="7">
        <f t="shared" si="392"/>
        <v>0</v>
      </c>
      <c r="AL1924" s="7" t="str">
        <f t="shared" ca="1" si="402"/>
        <v>KENCO LOGISTICS | 8532335661</v>
      </c>
      <c r="AM1924" t="b">
        <f t="shared" si="393"/>
        <v>0</v>
      </c>
    </row>
    <row r="1925" spans="3:39" x14ac:dyDescent="0.3">
      <c r="C1925" s="1" t="s">
        <v>302</v>
      </c>
      <c r="D1925" s="1" t="s">
        <v>303</v>
      </c>
      <c r="E1925" s="1" t="s">
        <v>39</v>
      </c>
      <c r="F1925" s="1" t="s">
        <v>70</v>
      </c>
      <c r="G1925" s="1" t="s">
        <v>71</v>
      </c>
      <c r="H1925" s="1" t="s">
        <v>1333</v>
      </c>
      <c r="I1925" s="1" t="s">
        <v>1744</v>
      </c>
      <c r="J1925" t="str">
        <f>TRIM(CONCATENATE(wiz[[#This Row],[SHIPPER..................]],wiz[[#This Row],[ZIP2..]],wiz[[#This Row],[ZIP3..]]))</f>
        <v>KIRKLANDS TL ONLY | 3830189101</v>
      </c>
      <c r="K1925" s="1">
        <v>1</v>
      </c>
      <c r="L1925" s="1">
        <v>3.45</v>
      </c>
      <c r="M1925" s="1">
        <v>0.21</v>
      </c>
      <c r="N1925" s="1">
        <v>1998</v>
      </c>
      <c r="O1925" s="1">
        <v>3.58</v>
      </c>
      <c r="P1925" s="1">
        <v>159</v>
      </c>
      <c r="Q1925" s="1">
        <v>0.4</v>
      </c>
      <c r="R1925" s="1">
        <v>-105</v>
      </c>
      <c r="S1925" s="1">
        <v>-17</v>
      </c>
      <c r="T1925" s="1">
        <v>-2</v>
      </c>
      <c r="U1925" s="1">
        <v>3818</v>
      </c>
      <c r="V1925" s="1">
        <v>3799</v>
      </c>
      <c r="W1925" s="1">
        <v>37087</v>
      </c>
      <c r="X1925" s="1">
        <v>38301</v>
      </c>
      <c r="Y1925" s="1">
        <v>89101</v>
      </c>
      <c r="Z1925" s="1">
        <v>3.44</v>
      </c>
      <c r="AA1925" s="6">
        <f t="shared" si="394"/>
        <v>273</v>
      </c>
      <c r="AB1925" s="6">
        <f t="shared" si="395"/>
        <v>3799</v>
      </c>
      <c r="AC1925" s="6">
        <f t="shared" si="396"/>
        <v>67</v>
      </c>
      <c r="AD1925" s="6">
        <f t="shared" si="397"/>
        <v>0.24542124542124541</v>
      </c>
      <c r="AE1925" s="7">
        <f t="shared" si="398"/>
        <v>-741</v>
      </c>
      <c r="AF1925" t="str">
        <f t="shared" ca="1" si="399"/>
        <v>$V$1985</v>
      </c>
      <c r="AG1925" t="str">
        <f t="shared" ca="1" si="400"/>
        <v>$J$1985</v>
      </c>
      <c r="AH1925" t="str">
        <f t="shared" ca="1" si="401"/>
        <v>KIRKLANDS TL ONLY | 3830178840</v>
      </c>
      <c r="AI1925" t="str">
        <f t="shared" ca="1" si="390"/>
        <v>$K$1985</v>
      </c>
      <c r="AJ1925" s="8">
        <f t="shared" si="391"/>
        <v>3.663003663003663E-3</v>
      </c>
      <c r="AK1925" s="7">
        <f t="shared" si="392"/>
        <v>0</v>
      </c>
      <c r="AL1925" s="7" t="str">
        <f t="shared" ca="1" si="402"/>
        <v>KENCO LOGISTICS | 8532335661</v>
      </c>
      <c r="AM1925" t="b">
        <f t="shared" si="393"/>
        <v>0</v>
      </c>
    </row>
    <row r="1926" spans="3:39" x14ac:dyDescent="0.3">
      <c r="C1926" s="1" t="s">
        <v>302</v>
      </c>
      <c r="D1926" s="1" t="s">
        <v>303</v>
      </c>
      <c r="E1926" s="1" t="s">
        <v>39</v>
      </c>
      <c r="F1926" s="1" t="s">
        <v>70</v>
      </c>
      <c r="G1926" s="1" t="s">
        <v>71</v>
      </c>
      <c r="H1926" s="1" t="s">
        <v>185</v>
      </c>
      <c r="I1926" s="1" t="s">
        <v>1745</v>
      </c>
      <c r="J1926" t="str">
        <f>TRIM(CONCATENATE(wiz[[#This Row],[SHIPPER..................]],wiz[[#This Row],[ZIP2..]],wiz[[#This Row],[ZIP3..]]))</f>
        <v>KIRKLANDS TL ONLY | 3830110954</v>
      </c>
      <c r="K1926" s="1">
        <v>1</v>
      </c>
      <c r="L1926" s="1">
        <v>3.59</v>
      </c>
      <c r="M1926" s="1">
        <v>0.23</v>
      </c>
      <c r="N1926" s="1">
        <v>1032</v>
      </c>
      <c r="O1926" s="1">
        <v>1.83</v>
      </c>
      <c r="P1926" s="1">
        <v>159</v>
      </c>
      <c r="Q1926" s="1">
        <v>0.4</v>
      </c>
      <c r="R1926" s="1">
        <v>-56</v>
      </c>
      <c r="S1926" s="1">
        <v>-17</v>
      </c>
      <c r="T1926" s="1">
        <v>32</v>
      </c>
      <c r="U1926" s="1">
        <v>1196</v>
      </c>
      <c r="V1926" s="1">
        <v>1211</v>
      </c>
      <c r="W1926" s="1">
        <v>37087</v>
      </c>
      <c r="X1926" s="1">
        <v>38301</v>
      </c>
      <c r="Y1926" s="1">
        <v>10954</v>
      </c>
      <c r="Z1926" s="1">
        <v>3.6</v>
      </c>
      <c r="AA1926" s="6">
        <f t="shared" si="394"/>
        <v>273</v>
      </c>
      <c r="AB1926" s="6">
        <f t="shared" si="395"/>
        <v>1211</v>
      </c>
      <c r="AC1926" s="6">
        <f t="shared" si="396"/>
        <v>67</v>
      </c>
      <c r="AD1926" s="6">
        <f t="shared" si="397"/>
        <v>0.24542124542124541</v>
      </c>
      <c r="AE1926" s="7">
        <f t="shared" si="398"/>
        <v>-741</v>
      </c>
      <c r="AF1926" t="str">
        <f t="shared" ca="1" si="399"/>
        <v>$V$1985</v>
      </c>
      <c r="AG1926" t="str">
        <f t="shared" ca="1" si="400"/>
        <v>$J$1985</v>
      </c>
      <c r="AH1926" t="str">
        <f t="shared" ca="1" si="401"/>
        <v>KIRKLANDS TL ONLY | 3830178840</v>
      </c>
      <c r="AI1926" t="str">
        <f t="shared" ca="1" si="390"/>
        <v>$K$1985</v>
      </c>
      <c r="AJ1926" s="8">
        <f t="shared" si="391"/>
        <v>3.663003663003663E-3</v>
      </c>
      <c r="AK1926" s="7">
        <f t="shared" si="392"/>
        <v>0</v>
      </c>
      <c r="AL1926" s="7" t="str">
        <f t="shared" ca="1" si="402"/>
        <v>KENCO LOGISTICS | 8532335661</v>
      </c>
      <c r="AM1926" t="b">
        <f t="shared" si="393"/>
        <v>0</v>
      </c>
    </row>
    <row r="1927" spans="3:39" x14ac:dyDescent="0.3">
      <c r="C1927" s="1" t="s">
        <v>302</v>
      </c>
      <c r="D1927" s="1" t="s">
        <v>303</v>
      </c>
      <c r="E1927" s="1" t="s">
        <v>39</v>
      </c>
      <c r="F1927" s="1" t="s">
        <v>70</v>
      </c>
      <c r="G1927" s="1" t="s">
        <v>71</v>
      </c>
      <c r="H1927" s="1" t="s">
        <v>185</v>
      </c>
      <c r="I1927" s="1" t="s">
        <v>1746</v>
      </c>
      <c r="J1927" t="str">
        <f>TRIM(CONCATENATE(wiz[[#This Row],[SHIPPER..................]],wiz[[#This Row],[ZIP2..]],wiz[[#This Row],[ZIP3..]]))</f>
        <v>KIRKLANDS TL ONLY | 3830111580</v>
      </c>
      <c r="K1927" s="1">
        <v>4</v>
      </c>
      <c r="L1927" s="1">
        <v>2.58</v>
      </c>
      <c r="M1927" s="1">
        <v>0.22</v>
      </c>
      <c r="N1927" s="1">
        <v>1141</v>
      </c>
      <c r="O1927" s="1">
        <v>2.7</v>
      </c>
      <c r="P1927" s="1">
        <v>32</v>
      </c>
      <c r="Q1927" s="1">
        <v>0.28000000000000003</v>
      </c>
      <c r="R1927" s="1">
        <v>26</v>
      </c>
      <c r="S1927" s="1">
        <v>-17</v>
      </c>
      <c r="T1927" s="1">
        <v>-69</v>
      </c>
      <c r="U1927" s="1">
        <v>238</v>
      </c>
      <c r="V1927" s="1">
        <v>152</v>
      </c>
      <c r="W1927" s="1">
        <v>38301</v>
      </c>
      <c r="X1927" s="1">
        <v>38301</v>
      </c>
      <c r="Y1927" s="1">
        <v>11580</v>
      </c>
      <c r="Z1927" s="1">
        <v>2.58</v>
      </c>
      <c r="AA1927" s="6">
        <f t="shared" si="394"/>
        <v>273</v>
      </c>
      <c r="AB1927" s="6">
        <f t="shared" si="395"/>
        <v>608</v>
      </c>
      <c r="AC1927" s="6">
        <f t="shared" si="396"/>
        <v>67</v>
      </c>
      <c r="AD1927" s="6">
        <f t="shared" si="397"/>
        <v>0.24542124542124541</v>
      </c>
      <c r="AE1927" s="7">
        <f t="shared" si="398"/>
        <v>-741</v>
      </c>
      <c r="AF1927" t="str">
        <f t="shared" ca="1" si="399"/>
        <v>$V$1985</v>
      </c>
      <c r="AG1927" t="str">
        <f t="shared" ca="1" si="400"/>
        <v>$J$1985</v>
      </c>
      <c r="AH1927" t="str">
        <f t="shared" ca="1" si="401"/>
        <v>KIRKLANDS TL ONLY | 3830178840</v>
      </c>
      <c r="AI1927" t="str">
        <f t="shared" ca="1" si="390"/>
        <v>$K$1985</v>
      </c>
      <c r="AJ1927" s="8">
        <f t="shared" si="391"/>
        <v>1.4652014652014652E-2</v>
      </c>
      <c r="AK1927" s="7">
        <f t="shared" si="392"/>
        <v>0</v>
      </c>
      <c r="AL1927" s="7" t="str">
        <f t="shared" ca="1" si="402"/>
        <v>KENCO LOGISTICS | 8532335661</v>
      </c>
      <c r="AM1927" t="b">
        <f t="shared" si="393"/>
        <v>0</v>
      </c>
    </row>
    <row r="1928" spans="3:39" x14ac:dyDescent="0.3">
      <c r="C1928" s="1" t="s">
        <v>1747</v>
      </c>
      <c r="D1928" s="1" t="s">
        <v>1748</v>
      </c>
      <c r="E1928" s="1" t="s">
        <v>39</v>
      </c>
      <c r="F1928" s="1" t="s">
        <v>70</v>
      </c>
      <c r="G1928" s="1" t="s">
        <v>71</v>
      </c>
      <c r="H1928" s="1" t="s">
        <v>87</v>
      </c>
      <c r="I1928" s="1" t="s">
        <v>1215</v>
      </c>
      <c r="J1928" t="str">
        <f>TRIM(CONCATENATE(wiz[[#This Row],[SHIPPER..................]],wiz[[#This Row],[ZIP2..]],wiz[[#This Row],[ZIP3..]]))</f>
        <v>b: MILAN SUPPLY CHAIN| 3830144056</v>
      </c>
      <c r="K1928" s="1">
        <v>1</v>
      </c>
      <c r="L1928" s="1">
        <v>1.99</v>
      </c>
      <c r="M1928" s="1">
        <v>0.27</v>
      </c>
      <c r="N1928" s="1">
        <v>643</v>
      </c>
      <c r="O1928" s="1">
        <v>0.92</v>
      </c>
      <c r="P1928" s="1">
        <v>36</v>
      </c>
      <c r="Q1928" s="1">
        <v>0.25</v>
      </c>
      <c r="R1928" s="1">
        <v>-38</v>
      </c>
      <c r="S1928" s="1">
        <v>-29</v>
      </c>
      <c r="T1928" s="1">
        <v>69</v>
      </c>
      <c r="U1928" s="1">
        <v>131</v>
      </c>
      <c r="V1928" s="1">
        <v>171</v>
      </c>
      <c r="W1928" s="1">
        <v>38344</v>
      </c>
      <c r="X1928" s="1">
        <v>38301</v>
      </c>
      <c r="Y1928" s="1">
        <v>44056</v>
      </c>
      <c r="Z1928" s="1">
        <v>2.04</v>
      </c>
      <c r="AA1928" s="6">
        <f t="shared" si="394"/>
        <v>1</v>
      </c>
      <c r="AB1928" s="6">
        <f t="shared" si="395"/>
        <v>171</v>
      </c>
      <c r="AC1928" s="6">
        <f t="shared" si="396"/>
        <v>171</v>
      </c>
      <c r="AD1928" s="6">
        <f t="shared" si="397"/>
        <v>171</v>
      </c>
      <c r="AE1928" s="7">
        <f t="shared" si="398"/>
        <v>171</v>
      </c>
      <c r="AF1928" t="str">
        <f t="shared" ca="1" si="399"/>
        <v>$V$1928</v>
      </c>
      <c r="AG1928" t="str">
        <f t="shared" ca="1" si="400"/>
        <v>$J$1928</v>
      </c>
      <c r="AH1928" t="str">
        <f t="shared" ca="1" si="401"/>
        <v>b: MILAN SUPPLY CHAIN| 3830144056</v>
      </c>
      <c r="AI1928" t="str">
        <f t="shared" ca="1" si="390"/>
        <v>$K$1928</v>
      </c>
      <c r="AJ1928" s="8">
        <f t="shared" si="391"/>
        <v>1</v>
      </c>
      <c r="AK1928" s="7">
        <f t="shared" si="392"/>
        <v>171</v>
      </c>
      <c r="AL1928" s="7" t="str">
        <f t="shared" ca="1" si="402"/>
        <v>b: MILAN SUPPLY CHAIN| 3830144056</v>
      </c>
      <c r="AM1928" t="str">
        <f t="shared" si="393"/>
        <v>b: MILAN SUPPLY CHAIN| 3830144056</v>
      </c>
    </row>
    <row r="1929" spans="3:39" x14ac:dyDescent="0.3">
      <c r="C1929" s="1" t="s">
        <v>400</v>
      </c>
      <c r="D1929" s="1" t="s">
        <v>401</v>
      </c>
      <c r="E1929" s="1" t="s">
        <v>39</v>
      </c>
      <c r="F1929" s="1" t="s">
        <v>70</v>
      </c>
      <c r="G1929" s="1" t="s">
        <v>71</v>
      </c>
      <c r="H1929" s="1" t="s">
        <v>87</v>
      </c>
      <c r="I1929" s="1" t="s">
        <v>1749</v>
      </c>
      <c r="J1929" t="str">
        <f>TRIM(CONCATENATE(wiz[[#This Row],[SHIPPER..................]],wiz[[#This Row],[ZIP2..]],wiz[[#This Row],[ZIP3..]]))</f>
        <v>KELLOGG COMPANY MLXP| 3830144233</v>
      </c>
      <c r="K1929" s="1">
        <v>3</v>
      </c>
      <c r="L1929" s="1">
        <v>2.19</v>
      </c>
      <c r="M1929" s="1">
        <v>0.34</v>
      </c>
      <c r="N1929" s="1">
        <v>613</v>
      </c>
      <c r="O1929" s="1">
        <v>0.94</v>
      </c>
      <c r="P1929" s="1">
        <v>53</v>
      </c>
      <c r="Q1929" s="1">
        <v>0.3</v>
      </c>
      <c r="R1929" s="1">
        <v>-78</v>
      </c>
      <c r="S1929" s="1">
        <v>-6</v>
      </c>
      <c r="T1929" s="1">
        <v>64</v>
      </c>
      <c r="U1929" s="1">
        <v>266</v>
      </c>
      <c r="V1929" s="1">
        <v>324</v>
      </c>
      <c r="W1929" s="1">
        <v>37087</v>
      </c>
      <c r="X1929" s="1">
        <v>38301</v>
      </c>
      <c r="Y1929" s="1">
        <v>44233</v>
      </c>
      <c r="Z1929" s="1">
        <v>2.31</v>
      </c>
      <c r="AA1929" s="6">
        <f t="shared" si="394"/>
        <v>979</v>
      </c>
      <c r="AB1929" s="6">
        <f t="shared" si="395"/>
        <v>972</v>
      </c>
      <c r="AC1929" s="6">
        <f t="shared" si="396"/>
        <v>105632</v>
      </c>
      <c r="AD1929" s="6">
        <f t="shared" si="397"/>
        <v>107.89785495403473</v>
      </c>
      <c r="AE1929" s="7">
        <f t="shared" si="398"/>
        <v>-453</v>
      </c>
      <c r="AF1929" t="str">
        <f t="shared" ca="1" si="399"/>
        <v>$V$191</v>
      </c>
      <c r="AG1929" t="str">
        <f t="shared" ca="1" si="400"/>
        <v>$J$191</v>
      </c>
      <c r="AH1929" t="str">
        <f t="shared" ca="1" si="401"/>
        <v>KELLOGG COMPANY MLXP| 3030133601</v>
      </c>
      <c r="AI1929" t="str">
        <f t="shared" ca="1" si="390"/>
        <v>$K$191</v>
      </c>
      <c r="AJ1929" s="8">
        <f t="shared" si="391"/>
        <v>3.0643513789581204E-3</v>
      </c>
      <c r="AK1929" s="7">
        <f t="shared" si="392"/>
        <v>-94</v>
      </c>
      <c r="AL1929" s="7" t="str">
        <f t="shared" ca="1" si="402"/>
        <v>KELLOGG COMPANY MLXP| 3861175029</v>
      </c>
      <c r="AM1929" t="b">
        <f t="shared" si="393"/>
        <v>0</v>
      </c>
    </row>
    <row r="1930" spans="3:39" x14ac:dyDescent="0.3">
      <c r="C1930" s="1" t="s">
        <v>400</v>
      </c>
      <c r="D1930" s="1" t="s">
        <v>401</v>
      </c>
      <c r="E1930" s="1" t="s">
        <v>39</v>
      </c>
      <c r="F1930" s="1" t="s">
        <v>70</v>
      </c>
      <c r="G1930" s="1" t="s">
        <v>71</v>
      </c>
      <c r="H1930" s="1" t="s">
        <v>87</v>
      </c>
      <c r="I1930" s="1" t="s">
        <v>1619</v>
      </c>
      <c r="J1930" t="str">
        <f>TRIM(CONCATENATE(wiz[[#This Row],[SHIPPER..................]],wiz[[#This Row],[ZIP2..]],wiz[[#This Row],[ZIP3..]]))</f>
        <v>KELLOGG COMPANY MLXP| 3830144720</v>
      </c>
      <c r="K1930" s="1">
        <v>2</v>
      </c>
      <c r="L1930" s="1">
        <v>2.15</v>
      </c>
      <c r="M1930" s="1">
        <v>0.24</v>
      </c>
      <c r="N1930" s="1">
        <v>616</v>
      </c>
      <c r="O1930" s="1">
        <v>1.88</v>
      </c>
      <c r="P1930" s="1">
        <v>88</v>
      </c>
      <c r="Q1930" s="1">
        <v>0.33</v>
      </c>
      <c r="R1930" s="1">
        <v>-22</v>
      </c>
      <c r="S1930" s="1">
        <v>-6</v>
      </c>
      <c r="T1930" s="1">
        <v>-158</v>
      </c>
      <c r="U1930" s="1">
        <v>-28</v>
      </c>
      <c r="V1930" s="1">
        <v>-192</v>
      </c>
      <c r="W1930" s="1">
        <v>37087</v>
      </c>
      <c r="X1930" s="1">
        <v>38301</v>
      </c>
      <c r="Y1930" s="1">
        <v>44720</v>
      </c>
      <c r="Z1930" s="1">
        <v>2.17</v>
      </c>
      <c r="AA1930" s="6">
        <f t="shared" si="394"/>
        <v>979</v>
      </c>
      <c r="AB1930" s="6">
        <f t="shared" si="395"/>
        <v>-384</v>
      </c>
      <c r="AC1930" s="6">
        <f t="shared" si="396"/>
        <v>105632</v>
      </c>
      <c r="AD1930" s="6">
        <f t="shared" si="397"/>
        <v>107.89785495403473</v>
      </c>
      <c r="AE1930" s="7">
        <f t="shared" si="398"/>
        <v>-453</v>
      </c>
      <c r="AF1930" t="str">
        <f t="shared" ca="1" si="399"/>
        <v>$V$191</v>
      </c>
      <c r="AG1930" t="str">
        <f t="shared" ca="1" si="400"/>
        <v>$J$191</v>
      </c>
      <c r="AH1930" t="str">
        <f t="shared" ca="1" si="401"/>
        <v>KELLOGG COMPANY MLXP| 3030133601</v>
      </c>
      <c r="AI1930" t="str">
        <f t="shared" ca="1" si="390"/>
        <v>$K$191</v>
      </c>
      <c r="AJ1930" s="8">
        <f t="shared" si="391"/>
        <v>2.0429009193054137E-3</v>
      </c>
      <c r="AK1930" s="7">
        <f t="shared" si="392"/>
        <v>-94</v>
      </c>
      <c r="AL1930" s="7" t="str">
        <f t="shared" ca="1" si="402"/>
        <v>KELLOGG COMPANY MLXP| 3861175029</v>
      </c>
      <c r="AM1930" t="b">
        <f t="shared" si="393"/>
        <v>0</v>
      </c>
    </row>
    <row r="1931" spans="3:39" x14ac:dyDescent="0.3">
      <c r="C1931" s="1" t="s">
        <v>400</v>
      </c>
      <c r="D1931" s="1" t="s">
        <v>401</v>
      </c>
      <c r="E1931" s="1" t="s">
        <v>39</v>
      </c>
      <c r="F1931" s="1" t="s">
        <v>70</v>
      </c>
      <c r="G1931" s="1" t="s">
        <v>71</v>
      </c>
      <c r="H1931" s="1" t="s">
        <v>87</v>
      </c>
      <c r="I1931" s="1" t="s">
        <v>815</v>
      </c>
      <c r="J1931" t="str">
        <f>TRIM(CONCATENATE(wiz[[#This Row],[SHIPPER..................]],wiz[[#This Row],[ZIP2..]],wiz[[#This Row],[ZIP3..]]))</f>
        <v>KELLOGG COMPANY MLXP| 3830143160</v>
      </c>
      <c r="K1931" s="1">
        <v>5</v>
      </c>
      <c r="L1931" s="1">
        <v>1.97</v>
      </c>
      <c r="M1931" s="1">
        <v>0.27</v>
      </c>
      <c r="N1931" s="1">
        <v>460</v>
      </c>
      <c r="O1931" s="1">
        <v>1.03</v>
      </c>
      <c r="P1931" s="1">
        <v>148</v>
      </c>
      <c r="Q1931" s="1">
        <v>0.39</v>
      </c>
      <c r="R1931" s="1">
        <v>-25</v>
      </c>
      <c r="S1931" s="1">
        <v>-6</v>
      </c>
      <c r="T1931" s="1">
        <v>-15</v>
      </c>
      <c r="U1931" s="1">
        <v>30</v>
      </c>
      <c r="V1931" s="1">
        <v>9</v>
      </c>
      <c r="W1931" s="1">
        <v>38301</v>
      </c>
      <c r="X1931" s="1">
        <v>38301</v>
      </c>
      <c r="Y1931" s="1">
        <v>43160</v>
      </c>
      <c r="Z1931" s="1">
        <v>2.02</v>
      </c>
      <c r="AA1931" s="6">
        <f t="shared" si="394"/>
        <v>979</v>
      </c>
      <c r="AB1931" s="6">
        <f t="shared" si="395"/>
        <v>45</v>
      </c>
      <c r="AC1931" s="6">
        <f t="shared" si="396"/>
        <v>105632</v>
      </c>
      <c r="AD1931" s="6">
        <f t="shared" si="397"/>
        <v>107.89785495403473</v>
      </c>
      <c r="AE1931" s="7">
        <f t="shared" si="398"/>
        <v>-453</v>
      </c>
      <c r="AF1931" t="str">
        <f t="shared" ca="1" si="399"/>
        <v>$V$191</v>
      </c>
      <c r="AG1931" t="str">
        <f t="shared" ca="1" si="400"/>
        <v>$J$191</v>
      </c>
      <c r="AH1931" t="str">
        <f t="shared" ca="1" si="401"/>
        <v>KELLOGG COMPANY MLXP| 3030133601</v>
      </c>
      <c r="AI1931" t="str">
        <f t="shared" ca="1" si="390"/>
        <v>$K$191</v>
      </c>
      <c r="AJ1931" s="8">
        <f t="shared" si="391"/>
        <v>5.1072522982635342E-3</v>
      </c>
      <c r="AK1931" s="7">
        <f t="shared" si="392"/>
        <v>-94</v>
      </c>
      <c r="AL1931" s="7" t="str">
        <f t="shared" ca="1" si="402"/>
        <v>KELLOGG COMPANY MLXP| 3861175029</v>
      </c>
      <c r="AM1931" t="b">
        <f t="shared" si="393"/>
        <v>0</v>
      </c>
    </row>
    <row r="1932" spans="3:39" x14ac:dyDescent="0.3">
      <c r="C1932" s="1" t="s">
        <v>1405</v>
      </c>
      <c r="D1932" s="1" t="s">
        <v>1406</v>
      </c>
      <c r="E1932" s="1" t="s">
        <v>39</v>
      </c>
      <c r="F1932" s="1" t="s">
        <v>70</v>
      </c>
      <c r="G1932" s="1" t="s">
        <v>1394</v>
      </c>
      <c r="H1932" s="1" t="s">
        <v>87</v>
      </c>
      <c r="I1932" s="1" t="s">
        <v>536</v>
      </c>
      <c r="J1932" t="str">
        <f>TRIM(CONCATENATE(wiz[[#This Row],[SHIPPER..................]],wiz[[#This Row],[ZIP2..]],wiz[[#This Row],[ZIP3..]]))</f>
        <v>ASSA ABLOY | 3835845201</v>
      </c>
      <c r="K1932" s="1">
        <v>12</v>
      </c>
      <c r="L1932" s="1">
        <v>2.21</v>
      </c>
      <c r="M1932" s="1">
        <v>0.21</v>
      </c>
      <c r="N1932" s="1">
        <v>406</v>
      </c>
      <c r="O1932" s="1">
        <v>0.72</v>
      </c>
      <c r="P1932" s="1">
        <v>61</v>
      </c>
      <c r="Q1932" s="1">
        <v>0.28999999999999998</v>
      </c>
      <c r="R1932" s="1">
        <v>0</v>
      </c>
      <c r="S1932" s="1">
        <v>-25</v>
      </c>
      <c r="T1932" s="1">
        <v>39</v>
      </c>
      <c r="U1932" s="1">
        <v>168</v>
      </c>
      <c r="V1932" s="1">
        <v>182</v>
      </c>
      <c r="W1932" s="1">
        <v>38301</v>
      </c>
      <c r="X1932" s="1">
        <v>38358</v>
      </c>
      <c r="Y1932" s="1">
        <v>45201</v>
      </c>
      <c r="Z1932" s="1">
        <v>2.2000000000000002</v>
      </c>
      <c r="AA1932" s="6">
        <f t="shared" si="394"/>
        <v>48</v>
      </c>
      <c r="AB1932" s="6">
        <f t="shared" si="395"/>
        <v>2184</v>
      </c>
      <c r="AC1932" s="6">
        <f t="shared" si="396"/>
        <v>4027</v>
      </c>
      <c r="AD1932" s="6">
        <f t="shared" si="397"/>
        <v>83.895833333333329</v>
      </c>
      <c r="AE1932" s="7">
        <f t="shared" si="398"/>
        <v>-464</v>
      </c>
      <c r="AF1932" t="str">
        <f t="shared" ca="1" si="399"/>
        <v>$V$871</v>
      </c>
      <c r="AG1932" t="str">
        <f t="shared" ca="1" si="400"/>
        <v>$J$871</v>
      </c>
      <c r="AH1932" t="str">
        <f t="shared" ca="1" si="401"/>
        <v>KPI LOGISTICS INC | 4942230057</v>
      </c>
      <c r="AI1932" t="str">
        <f t="shared" ca="1" si="390"/>
        <v>$K$871</v>
      </c>
      <c r="AJ1932" s="8">
        <f t="shared" si="391"/>
        <v>0.25</v>
      </c>
      <c r="AK1932" s="7">
        <f t="shared" si="392"/>
        <v>-159</v>
      </c>
      <c r="AL1932" s="7" t="str">
        <f t="shared" ca="1" si="402"/>
        <v>b: LOAD DELIVERED LOG| 7290160542</v>
      </c>
      <c r="AM1932" t="b">
        <f t="shared" si="393"/>
        <v>0</v>
      </c>
    </row>
    <row r="1933" spans="3:39" x14ac:dyDescent="0.3">
      <c r="C1933" s="1" t="s">
        <v>1392</v>
      </c>
      <c r="D1933" s="1" t="s">
        <v>1393</v>
      </c>
      <c r="E1933" s="1" t="s">
        <v>39</v>
      </c>
      <c r="F1933" s="1" t="s">
        <v>70</v>
      </c>
      <c r="G1933" s="1" t="s">
        <v>71</v>
      </c>
      <c r="H1933" s="1" t="s">
        <v>42</v>
      </c>
      <c r="I1933" s="1" t="s">
        <v>1390</v>
      </c>
      <c r="J1933" t="str">
        <f>TRIM(CONCATENATE(wiz[[#This Row],[SHIPPER..................]],wiz[[#This Row],[ZIP2..]],wiz[[#This Row],[ZIP3..]]))</f>
        <v>DEFA DELTA FAUCET COM| 3830147240</v>
      </c>
      <c r="K1933" s="1">
        <v>2</v>
      </c>
      <c r="L1933" s="1">
        <v>1.82</v>
      </c>
      <c r="M1933" s="1">
        <v>0.32</v>
      </c>
      <c r="N1933" s="1">
        <v>389</v>
      </c>
      <c r="O1933" s="1">
        <v>0.76</v>
      </c>
      <c r="P1933" s="1">
        <v>24</v>
      </c>
      <c r="Q1933" s="1">
        <v>0.25</v>
      </c>
      <c r="R1933" s="1">
        <v>-30</v>
      </c>
      <c r="S1933" s="1">
        <v>-1</v>
      </c>
      <c r="T1933" s="1">
        <v>3</v>
      </c>
      <c r="U1933" s="1">
        <v>26</v>
      </c>
      <c r="V1933" s="1">
        <v>28</v>
      </c>
      <c r="W1933" s="1">
        <v>38358</v>
      </c>
      <c r="X1933" s="1">
        <v>38301</v>
      </c>
      <c r="Y1933" s="1">
        <v>47240</v>
      </c>
      <c r="Z1933" s="1">
        <v>1.92</v>
      </c>
      <c r="AA1933" s="6">
        <f t="shared" si="394"/>
        <v>447</v>
      </c>
      <c r="AB1933" s="6">
        <f t="shared" si="395"/>
        <v>56</v>
      </c>
      <c r="AC1933" s="6">
        <f t="shared" si="396"/>
        <v>78083</v>
      </c>
      <c r="AD1933" s="6">
        <f t="shared" si="397"/>
        <v>174.68232662192395</v>
      </c>
      <c r="AE1933" s="7">
        <f t="shared" si="398"/>
        <v>28</v>
      </c>
      <c r="AF1933" t="str">
        <f t="shared" ca="1" si="399"/>
        <v>$V$144</v>
      </c>
      <c r="AG1933" t="str">
        <f t="shared" ca="1" si="400"/>
        <v>$J$144</v>
      </c>
      <c r="AH1933" t="str">
        <f t="shared" ca="1" si="401"/>
        <v>b: C H ROBINSON | 3380127330</v>
      </c>
      <c r="AI1933" t="str">
        <f t="shared" ca="1" si="390"/>
        <v>$K$144</v>
      </c>
      <c r="AJ1933" s="8">
        <f t="shared" si="391"/>
        <v>4.4742729306487695E-3</v>
      </c>
      <c r="AK1933" s="7">
        <f t="shared" si="392"/>
        <v>55</v>
      </c>
      <c r="AL1933" s="7" t="str">
        <f t="shared" ca="1" si="402"/>
        <v>LOWES MLXP VAN ONE WA| 4446027420</v>
      </c>
      <c r="AM1933" t="b">
        <f t="shared" si="393"/>
        <v>0</v>
      </c>
    </row>
    <row r="1934" spans="3:39" x14ac:dyDescent="0.3">
      <c r="C1934" s="1" t="s">
        <v>1392</v>
      </c>
      <c r="D1934" s="1" t="s">
        <v>1393</v>
      </c>
      <c r="E1934" s="1" t="s">
        <v>39</v>
      </c>
      <c r="F1934" s="1" t="s">
        <v>70</v>
      </c>
      <c r="G1934" s="1" t="s">
        <v>1394</v>
      </c>
      <c r="H1934" s="1" t="s">
        <v>42</v>
      </c>
      <c r="I1934" s="1" t="s">
        <v>1390</v>
      </c>
      <c r="J1934" t="str">
        <f>TRIM(CONCATENATE(wiz[[#This Row],[SHIPPER..................]],wiz[[#This Row],[ZIP2..]],wiz[[#This Row],[ZIP3..]]))</f>
        <v>DEFA DELTA FAUCET COM| 3835847240</v>
      </c>
      <c r="K1934" s="1">
        <v>189</v>
      </c>
      <c r="L1934" s="1">
        <v>1.94</v>
      </c>
      <c r="M1934" s="1">
        <v>0.32</v>
      </c>
      <c r="N1934" s="1">
        <v>383</v>
      </c>
      <c r="O1934" s="1">
        <v>0.69</v>
      </c>
      <c r="P1934" s="1">
        <v>56</v>
      </c>
      <c r="Q1934" s="1">
        <v>0.3</v>
      </c>
      <c r="R1934" s="1">
        <v>-29</v>
      </c>
      <c r="S1934" s="1">
        <v>-25</v>
      </c>
      <c r="T1934" s="1">
        <v>19</v>
      </c>
      <c r="U1934" s="1">
        <v>61</v>
      </c>
      <c r="V1934" s="1">
        <v>55</v>
      </c>
      <c r="W1934" s="1">
        <v>38358</v>
      </c>
      <c r="X1934" s="1">
        <v>38358</v>
      </c>
      <c r="Y1934" s="1">
        <v>47240</v>
      </c>
      <c r="Z1934" s="1">
        <v>2.04</v>
      </c>
      <c r="AA1934" s="6">
        <f t="shared" si="394"/>
        <v>447</v>
      </c>
      <c r="AB1934" s="6">
        <f t="shared" si="395"/>
        <v>10395</v>
      </c>
      <c r="AC1934" s="6">
        <f t="shared" si="396"/>
        <v>78083</v>
      </c>
      <c r="AD1934" s="6">
        <f t="shared" si="397"/>
        <v>174.68232662192395</v>
      </c>
      <c r="AE1934" s="7">
        <f t="shared" si="398"/>
        <v>28</v>
      </c>
      <c r="AF1934" t="str">
        <f t="shared" ca="1" si="399"/>
        <v>$V$144</v>
      </c>
      <c r="AG1934" t="str">
        <f t="shared" ca="1" si="400"/>
        <v>$J$144</v>
      </c>
      <c r="AH1934" t="str">
        <f t="shared" ca="1" si="401"/>
        <v>b: C H ROBINSON | 3380127330</v>
      </c>
      <c r="AI1934" t="str">
        <f t="shared" ca="1" si="390"/>
        <v>$K$144</v>
      </c>
      <c r="AJ1934" s="8">
        <f t="shared" si="391"/>
        <v>0.42281879194630873</v>
      </c>
      <c r="AK1934" s="7">
        <f t="shared" si="392"/>
        <v>55</v>
      </c>
      <c r="AL1934" s="7" t="str">
        <f t="shared" ca="1" si="402"/>
        <v>LOWES MLXP VAN ONE WA| 4446027420</v>
      </c>
      <c r="AM1934" t="str">
        <f t="shared" si="393"/>
        <v>DEFA DELTA FAUCET COM| 3835847240</v>
      </c>
    </row>
    <row r="1935" spans="3:39" x14ac:dyDescent="0.3">
      <c r="C1935" s="1" t="s">
        <v>1750</v>
      </c>
      <c r="D1935" s="1" t="s">
        <v>1751</v>
      </c>
      <c r="E1935" s="1" t="s">
        <v>39</v>
      </c>
      <c r="F1935" s="1" t="s">
        <v>70</v>
      </c>
      <c r="G1935" s="1" t="s">
        <v>71</v>
      </c>
      <c r="H1935" s="1" t="s">
        <v>87</v>
      </c>
      <c r="I1935" s="1" t="s">
        <v>1399</v>
      </c>
      <c r="J1935" t="str">
        <f>TRIM(CONCATENATE(wiz[[#This Row],[SHIPPER..................]],wiz[[#This Row],[ZIP2..]],wiz[[#This Row],[ZIP3..]]))</f>
        <v>MOST INC | 3830145040</v>
      </c>
      <c r="K1935" s="1">
        <v>1</v>
      </c>
      <c r="L1935" s="1">
        <v>2.35</v>
      </c>
      <c r="M1935" s="1">
        <v>0.27</v>
      </c>
      <c r="N1935" s="1">
        <v>421</v>
      </c>
      <c r="O1935" s="1">
        <v>1.92</v>
      </c>
      <c r="P1935" s="1">
        <v>0</v>
      </c>
      <c r="Q1935" s="1">
        <v>0.25</v>
      </c>
      <c r="R1935" s="1">
        <v>-25</v>
      </c>
      <c r="S1935" s="1">
        <v>8</v>
      </c>
      <c r="T1935" s="1">
        <v>-245</v>
      </c>
      <c r="U1935" s="1">
        <v>169</v>
      </c>
      <c r="V1935" s="1">
        <v>-68</v>
      </c>
      <c r="W1935" s="1">
        <v>38301</v>
      </c>
      <c r="X1935" s="1">
        <v>38301</v>
      </c>
      <c r="Y1935" s="1">
        <v>45040</v>
      </c>
      <c r="Z1935" s="1">
        <v>2.4</v>
      </c>
      <c r="AA1935" s="6">
        <f t="shared" si="394"/>
        <v>4</v>
      </c>
      <c r="AB1935" s="6">
        <f t="shared" si="395"/>
        <v>-68</v>
      </c>
      <c r="AC1935" s="6">
        <f t="shared" si="396"/>
        <v>-611</v>
      </c>
      <c r="AD1935" s="6">
        <f t="shared" si="397"/>
        <v>-152.75</v>
      </c>
      <c r="AE1935" s="7">
        <f t="shared" si="398"/>
        <v>-181</v>
      </c>
      <c r="AF1935" t="str">
        <f t="shared" ca="1" si="399"/>
        <v>$V$40</v>
      </c>
      <c r="AG1935" t="str">
        <f t="shared" ca="1" si="400"/>
        <v>$J$40</v>
      </c>
      <c r="AH1935" t="str">
        <f t="shared" ca="1" si="401"/>
        <v>BRIGGS AND STRATTON | 3683030458</v>
      </c>
      <c r="AI1935" t="str">
        <f t="shared" ca="1" si="390"/>
        <v>$K$40</v>
      </c>
      <c r="AJ1935" s="8">
        <f t="shared" si="391"/>
        <v>0.25</v>
      </c>
      <c r="AK1935" s="7">
        <f t="shared" si="392"/>
        <v>-181</v>
      </c>
      <c r="AL1935" s="7" t="str">
        <f t="shared" ca="1" si="402"/>
        <v>BRIGGS AND STRATTON | 3683030458</v>
      </c>
      <c r="AM1935" t="b">
        <f t="shared" si="393"/>
        <v>0</v>
      </c>
    </row>
    <row r="1936" spans="3:39" x14ac:dyDescent="0.3">
      <c r="C1936" s="1" t="s">
        <v>400</v>
      </c>
      <c r="D1936" s="1" t="s">
        <v>401</v>
      </c>
      <c r="E1936" s="1" t="s">
        <v>39</v>
      </c>
      <c r="F1936" s="1" t="s">
        <v>70</v>
      </c>
      <c r="G1936" s="1" t="s">
        <v>71</v>
      </c>
      <c r="H1936" s="1" t="s">
        <v>87</v>
      </c>
      <c r="I1936" s="1" t="s">
        <v>1752</v>
      </c>
      <c r="J1936" t="str">
        <f>TRIM(CONCATENATE(wiz[[#This Row],[SHIPPER..................]],wiz[[#This Row],[ZIP2..]],wiz[[#This Row],[ZIP3..]]))</f>
        <v>KELLOGG COMPANY MLXP| 3830144122</v>
      </c>
      <c r="K1936" s="1">
        <v>5</v>
      </c>
      <c r="L1936" s="1">
        <v>1.64</v>
      </c>
      <c r="M1936" s="1">
        <v>0.87</v>
      </c>
      <c r="N1936" s="1">
        <v>755</v>
      </c>
      <c r="O1936" s="1">
        <v>1.6</v>
      </c>
      <c r="P1936" s="1">
        <v>133</v>
      </c>
      <c r="Q1936" s="1">
        <v>0.37</v>
      </c>
      <c r="R1936" s="1">
        <v>-555</v>
      </c>
      <c r="S1936" s="1">
        <v>-6</v>
      </c>
      <c r="T1936" s="1">
        <v>48</v>
      </c>
      <c r="U1936" s="1">
        <v>361</v>
      </c>
      <c r="V1936" s="1">
        <v>403</v>
      </c>
      <c r="W1936" s="1">
        <v>38343</v>
      </c>
      <c r="X1936" s="1">
        <v>38301</v>
      </c>
      <c r="Y1936" s="1">
        <v>44122</v>
      </c>
      <c r="Z1936" s="1">
        <v>2.29</v>
      </c>
      <c r="AA1936" s="6">
        <f t="shared" si="394"/>
        <v>979</v>
      </c>
      <c r="AB1936" s="6">
        <f t="shared" si="395"/>
        <v>2015</v>
      </c>
      <c r="AC1936" s="6">
        <f t="shared" si="396"/>
        <v>105632</v>
      </c>
      <c r="AD1936" s="6">
        <f t="shared" si="397"/>
        <v>107.89785495403473</v>
      </c>
      <c r="AE1936" s="7">
        <f t="shared" si="398"/>
        <v>-453</v>
      </c>
      <c r="AF1936" t="str">
        <f t="shared" ca="1" si="399"/>
        <v>$V$191</v>
      </c>
      <c r="AG1936" t="str">
        <f t="shared" ca="1" si="400"/>
        <v>$J$191</v>
      </c>
      <c r="AH1936" t="str">
        <f t="shared" ca="1" si="401"/>
        <v>KELLOGG COMPANY MLXP| 3030133601</v>
      </c>
      <c r="AI1936" t="str">
        <f t="shared" ca="1" si="390"/>
        <v>$K$191</v>
      </c>
      <c r="AJ1936" s="8">
        <f t="shared" si="391"/>
        <v>5.1072522982635342E-3</v>
      </c>
      <c r="AK1936" s="7">
        <f t="shared" si="392"/>
        <v>-94</v>
      </c>
      <c r="AL1936" s="7" t="str">
        <f t="shared" ca="1" si="402"/>
        <v>KELLOGG COMPANY MLXP| 3861175029</v>
      </c>
      <c r="AM1936" t="b">
        <f t="shared" si="393"/>
        <v>0</v>
      </c>
    </row>
    <row r="1937" spans="3:39" x14ac:dyDescent="0.3">
      <c r="C1937" s="1" t="s">
        <v>761</v>
      </c>
      <c r="D1937" s="1" t="s">
        <v>762</v>
      </c>
      <c r="E1937" s="1" t="s">
        <v>39</v>
      </c>
      <c r="F1937" s="1" t="s">
        <v>70</v>
      </c>
      <c r="G1937" s="1" t="s">
        <v>553</v>
      </c>
      <c r="H1937" s="1" t="s">
        <v>87</v>
      </c>
      <c r="I1937" s="1" t="s">
        <v>393</v>
      </c>
      <c r="J1937" t="str">
        <f>TRIM(CONCATENATE(wiz[[#This Row],[SHIPPER..................]],wiz[[#This Row],[ZIP2..]],wiz[[#This Row],[ZIP3..]]))</f>
        <v>CONAGRA FOODS INC | 3834343201</v>
      </c>
      <c r="K1937" s="1">
        <v>43</v>
      </c>
      <c r="L1937" s="1">
        <v>1.82</v>
      </c>
      <c r="M1937" s="1">
        <v>0.28000000000000003</v>
      </c>
      <c r="N1937" s="1">
        <v>497</v>
      </c>
      <c r="O1937" s="1">
        <v>1.04</v>
      </c>
      <c r="P1937" s="1">
        <v>44</v>
      </c>
      <c r="Q1937" s="1">
        <v>0.27</v>
      </c>
      <c r="R1937" s="1">
        <v>-34</v>
      </c>
      <c r="S1937" s="1">
        <v>-17</v>
      </c>
      <c r="T1937" s="1">
        <v>-18</v>
      </c>
      <c r="U1937" s="1">
        <v>-85</v>
      </c>
      <c r="V1937" s="1">
        <v>-120</v>
      </c>
      <c r="W1937" s="1">
        <v>38343</v>
      </c>
      <c r="X1937" s="1">
        <v>38343</v>
      </c>
      <c r="Y1937" s="1">
        <v>43201</v>
      </c>
      <c r="Z1937" s="1">
        <v>1.88</v>
      </c>
      <c r="AA1937" s="6">
        <f t="shared" si="394"/>
        <v>99</v>
      </c>
      <c r="AB1937" s="6">
        <f t="shared" si="395"/>
        <v>-5160</v>
      </c>
      <c r="AC1937" s="6">
        <f t="shared" si="396"/>
        <v>-9201</v>
      </c>
      <c r="AD1937" s="6">
        <f t="shared" si="397"/>
        <v>-92.939393939393938</v>
      </c>
      <c r="AE1937" s="7">
        <f t="shared" si="398"/>
        <v>-218</v>
      </c>
      <c r="AF1937" t="str">
        <f t="shared" ca="1" si="399"/>
        <v>$V$523</v>
      </c>
      <c r="AG1937" t="str">
        <f t="shared" ca="1" si="400"/>
        <v>$J$523</v>
      </c>
      <c r="AH1937" t="str">
        <f t="shared" ca="1" si="401"/>
        <v>CONAGRA FOODS INC | 5315837821</v>
      </c>
      <c r="AI1937" t="str">
        <f t="shared" ca="1" si="390"/>
        <v>$K$523</v>
      </c>
      <c r="AJ1937" s="8">
        <f t="shared" si="391"/>
        <v>0.43434343434343436</v>
      </c>
      <c r="AK1937" s="7">
        <f t="shared" si="392"/>
        <v>-120</v>
      </c>
      <c r="AL1937" s="7" t="str">
        <f t="shared" ca="1" si="402"/>
        <v>POLYAIR DEDICATED SHU| 4000460601</v>
      </c>
      <c r="AM1937" t="str">
        <f t="shared" si="393"/>
        <v>CONAGRA FOODS INC | 3834343201</v>
      </c>
    </row>
    <row r="1938" spans="3:39" x14ac:dyDescent="0.3">
      <c r="C1938" s="1" t="s">
        <v>400</v>
      </c>
      <c r="D1938" s="1" t="s">
        <v>401</v>
      </c>
      <c r="E1938" s="1" t="s">
        <v>39</v>
      </c>
      <c r="F1938" s="1" t="s">
        <v>70</v>
      </c>
      <c r="G1938" s="1" t="s">
        <v>71</v>
      </c>
      <c r="H1938" s="1" t="s">
        <v>87</v>
      </c>
      <c r="I1938" s="1" t="s">
        <v>1170</v>
      </c>
      <c r="J1938" t="str">
        <f>TRIM(CONCATENATE(wiz[[#This Row],[SHIPPER..................]],wiz[[#This Row],[ZIP2..]],wiz[[#This Row],[ZIP3..]]))</f>
        <v>KELLOGG COMPANY MLXP| 3830143162</v>
      </c>
      <c r="K1938" s="1">
        <v>7</v>
      </c>
      <c r="L1938" s="1">
        <v>2.0699999999999998</v>
      </c>
      <c r="M1938" s="1">
        <v>0.22</v>
      </c>
      <c r="N1938" s="1">
        <v>483</v>
      </c>
      <c r="O1938" s="1">
        <v>0.65</v>
      </c>
      <c r="P1938" s="1">
        <v>46</v>
      </c>
      <c r="Q1938" s="1">
        <v>0.28999999999999998</v>
      </c>
      <c r="R1938" s="1">
        <v>-8</v>
      </c>
      <c r="S1938" s="1">
        <v>-6</v>
      </c>
      <c r="T1938" s="1">
        <v>75</v>
      </c>
      <c r="U1938" s="1">
        <v>7</v>
      </c>
      <c r="V1938" s="1">
        <v>76</v>
      </c>
      <c r="W1938" s="1">
        <v>37087</v>
      </c>
      <c r="X1938" s="1">
        <v>38301</v>
      </c>
      <c r="Y1938" s="1">
        <v>43162</v>
      </c>
      <c r="Z1938" s="1">
        <v>2.0699999999999998</v>
      </c>
      <c r="AA1938" s="6">
        <f t="shared" si="394"/>
        <v>979</v>
      </c>
      <c r="AB1938" s="6">
        <f t="shared" si="395"/>
        <v>532</v>
      </c>
      <c r="AC1938" s="6">
        <f t="shared" si="396"/>
        <v>105632</v>
      </c>
      <c r="AD1938" s="6">
        <f t="shared" si="397"/>
        <v>107.89785495403473</v>
      </c>
      <c r="AE1938" s="7">
        <f t="shared" si="398"/>
        <v>-453</v>
      </c>
      <c r="AF1938" t="str">
        <f t="shared" ca="1" si="399"/>
        <v>$V$191</v>
      </c>
      <c r="AG1938" t="str">
        <f t="shared" ca="1" si="400"/>
        <v>$J$191</v>
      </c>
      <c r="AH1938" t="str">
        <f t="shared" ca="1" si="401"/>
        <v>KELLOGG COMPANY MLXP| 3030133601</v>
      </c>
      <c r="AI1938" t="str">
        <f t="shared" ca="1" si="390"/>
        <v>$K$191</v>
      </c>
      <c r="AJ1938" s="8">
        <f t="shared" si="391"/>
        <v>7.1501532175689483E-3</v>
      </c>
      <c r="AK1938" s="7">
        <f t="shared" si="392"/>
        <v>-94</v>
      </c>
      <c r="AL1938" s="7" t="str">
        <f t="shared" ca="1" si="402"/>
        <v>KELLOGG COMPANY MLXP| 3861175029</v>
      </c>
      <c r="AM1938" t="b">
        <f t="shared" si="393"/>
        <v>0</v>
      </c>
    </row>
    <row r="1939" spans="3:39" x14ac:dyDescent="0.3">
      <c r="C1939" s="1" t="s">
        <v>47</v>
      </c>
      <c r="D1939" s="1" t="s">
        <v>48</v>
      </c>
      <c r="E1939" s="1" t="s">
        <v>39</v>
      </c>
      <c r="F1939" s="1" t="s">
        <v>70</v>
      </c>
      <c r="G1939" s="1" t="s">
        <v>197</v>
      </c>
      <c r="H1939" s="1" t="s">
        <v>87</v>
      </c>
      <c r="I1939" s="1" t="s">
        <v>296</v>
      </c>
      <c r="J1939" t="str">
        <f>TRIM(CONCATENATE(wiz[[#This Row],[SHIPPER..................]],wiz[[#This Row],[ZIP2..]],wiz[[#This Row],[ZIP3..]]))</f>
        <v>LOWES MLXP VAN ONE WA| 3823743125</v>
      </c>
      <c r="K1939" s="1">
        <v>39</v>
      </c>
      <c r="L1939" s="1">
        <v>1.88</v>
      </c>
      <c r="M1939" s="1">
        <v>0.21</v>
      </c>
      <c r="N1939" s="1">
        <v>469</v>
      </c>
      <c r="O1939" s="1">
        <v>0.93</v>
      </c>
      <c r="P1939" s="1">
        <v>100</v>
      </c>
      <c r="Q1939" s="1">
        <v>0.33</v>
      </c>
      <c r="R1939" s="1">
        <v>0</v>
      </c>
      <c r="S1939" s="1">
        <v>-27</v>
      </c>
      <c r="T1939" s="1">
        <v>9</v>
      </c>
      <c r="U1939" s="1">
        <v>-104</v>
      </c>
      <c r="V1939" s="1">
        <v>-122</v>
      </c>
      <c r="W1939" s="1">
        <v>38261</v>
      </c>
      <c r="X1939" s="1">
        <v>38237</v>
      </c>
      <c r="Y1939" s="1">
        <v>43125</v>
      </c>
      <c r="Z1939" s="1">
        <v>1.87</v>
      </c>
      <c r="AA1939" s="6">
        <f t="shared" si="394"/>
        <v>678</v>
      </c>
      <c r="AB1939" s="6">
        <f t="shared" si="395"/>
        <v>-4758</v>
      </c>
      <c r="AC1939" s="6">
        <f t="shared" si="396"/>
        <v>-50621</v>
      </c>
      <c r="AD1939" s="6">
        <f t="shared" si="397"/>
        <v>-74.662241887905608</v>
      </c>
      <c r="AE1939" s="7">
        <f t="shared" si="398"/>
        <v>-655</v>
      </c>
      <c r="AF1939" t="str">
        <f t="shared" ca="1" si="399"/>
        <v>$V$1026</v>
      </c>
      <c r="AG1939" t="str">
        <f t="shared" ca="1" si="400"/>
        <v>$J$1026</v>
      </c>
      <c r="AH1939" t="str">
        <f t="shared" ca="1" si="401"/>
        <v>LOWES MLXP VAN ONE WA| 2820147265</v>
      </c>
      <c r="AI1939" t="str">
        <f t="shared" ca="1" si="390"/>
        <v>$K$1026</v>
      </c>
      <c r="AJ1939" s="8">
        <f t="shared" si="391"/>
        <v>5.7522123893805309E-2</v>
      </c>
      <c r="AK1939" s="7">
        <f t="shared" si="392"/>
        <v>-233</v>
      </c>
      <c r="AL1939" s="7" t="str">
        <f t="shared" ca="1" si="402"/>
        <v>b: ECHO GLOBAL LOGIST| 6621537201</v>
      </c>
      <c r="AM1939" t="b">
        <f t="shared" si="393"/>
        <v>0</v>
      </c>
    </row>
    <row r="1940" spans="3:39" x14ac:dyDescent="0.3">
      <c r="C1940" s="1" t="s">
        <v>1750</v>
      </c>
      <c r="D1940" s="1" t="s">
        <v>1751</v>
      </c>
      <c r="E1940" s="1" t="s">
        <v>39</v>
      </c>
      <c r="F1940" s="1" t="s">
        <v>70</v>
      </c>
      <c r="G1940" s="1" t="s">
        <v>71</v>
      </c>
      <c r="H1940" s="1" t="s">
        <v>87</v>
      </c>
      <c r="I1940" s="1" t="s">
        <v>470</v>
      </c>
      <c r="J1940" t="str">
        <f>TRIM(CONCATENATE(wiz[[#This Row],[SHIPPER..................]],wiz[[#This Row],[ZIP2..]],wiz[[#This Row],[ZIP3..]]))</f>
        <v>MOST INC | 3830143025</v>
      </c>
      <c r="K1940" s="1">
        <v>3</v>
      </c>
      <c r="L1940" s="1">
        <v>1.91</v>
      </c>
      <c r="M1940" s="1">
        <v>0.27</v>
      </c>
      <c r="N1940" s="1">
        <v>531</v>
      </c>
      <c r="O1940" s="1">
        <v>1.62</v>
      </c>
      <c r="P1940" s="1">
        <v>58</v>
      </c>
      <c r="Q1940" s="1">
        <v>0.3</v>
      </c>
      <c r="R1940" s="1">
        <v>-32</v>
      </c>
      <c r="S1940" s="1">
        <v>8</v>
      </c>
      <c r="T1940" s="1">
        <v>-137</v>
      </c>
      <c r="U1940" s="1">
        <v>-52</v>
      </c>
      <c r="V1940" s="1">
        <v>-181</v>
      </c>
      <c r="W1940" s="1">
        <v>38301</v>
      </c>
      <c r="X1940" s="1">
        <v>38301</v>
      </c>
      <c r="Y1940" s="1">
        <v>43025</v>
      </c>
      <c r="Z1940" s="1">
        <v>1.96</v>
      </c>
      <c r="AA1940" s="6">
        <f t="shared" si="394"/>
        <v>4</v>
      </c>
      <c r="AB1940" s="6">
        <f t="shared" si="395"/>
        <v>-543</v>
      </c>
      <c r="AC1940" s="6">
        <f t="shared" si="396"/>
        <v>-611</v>
      </c>
      <c r="AD1940" s="6">
        <f t="shared" si="397"/>
        <v>-152.75</v>
      </c>
      <c r="AE1940" s="7">
        <f t="shared" si="398"/>
        <v>-181</v>
      </c>
      <c r="AF1940" t="str">
        <f t="shared" ca="1" si="399"/>
        <v>$V$40</v>
      </c>
      <c r="AG1940" t="str">
        <f t="shared" ca="1" si="400"/>
        <v>$J$40</v>
      </c>
      <c r="AH1940" t="str">
        <f t="shared" ca="1" si="401"/>
        <v>BRIGGS AND STRATTON | 3683030458</v>
      </c>
      <c r="AI1940" t="str">
        <f t="shared" ca="1" si="390"/>
        <v>$K$40</v>
      </c>
      <c r="AJ1940" s="8">
        <f t="shared" si="391"/>
        <v>0.75</v>
      </c>
      <c r="AK1940" s="7">
        <f t="shared" si="392"/>
        <v>-181</v>
      </c>
      <c r="AL1940" s="7" t="str">
        <f t="shared" ca="1" si="402"/>
        <v>BRIGGS AND STRATTON | 3683030458</v>
      </c>
      <c r="AM1940" t="str">
        <f t="shared" si="393"/>
        <v>MOST INC | 3830143025</v>
      </c>
    </row>
    <row r="1941" spans="3:39" x14ac:dyDescent="0.3">
      <c r="C1941" s="1" t="s">
        <v>195</v>
      </c>
      <c r="D1941" s="1" t="s">
        <v>196</v>
      </c>
      <c r="E1941" s="1" t="s">
        <v>39</v>
      </c>
      <c r="F1941" s="1" t="s">
        <v>70</v>
      </c>
      <c r="G1941" s="1" t="s">
        <v>197</v>
      </c>
      <c r="H1941" s="1" t="s">
        <v>87</v>
      </c>
      <c r="I1941" s="1" t="s">
        <v>951</v>
      </c>
      <c r="J1941" t="str">
        <f>TRIM(CONCATENATE(wiz[[#This Row],[SHIPPER..................]],wiz[[#This Row],[ZIP2..]],wiz[[#This Row],[ZIP3..]]))</f>
        <v>MTD PRODUCTS INC | 3823743137</v>
      </c>
      <c r="K1941" s="1">
        <v>42</v>
      </c>
      <c r="L1941" s="1">
        <v>1.73</v>
      </c>
      <c r="M1941" s="1">
        <v>0.2</v>
      </c>
      <c r="N1941" s="1">
        <v>463</v>
      </c>
      <c r="O1941" s="1">
        <v>1.1100000000000001</v>
      </c>
      <c r="P1941" s="1">
        <v>75</v>
      </c>
      <c r="Q1941" s="1">
        <v>0.3</v>
      </c>
      <c r="R1941" s="1">
        <v>6</v>
      </c>
      <c r="S1941" s="1">
        <v>-18</v>
      </c>
      <c r="T1941" s="1">
        <v>-34</v>
      </c>
      <c r="U1941" s="1">
        <v>-196</v>
      </c>
      <c r="V1941" s="1">
        <v>-248</v>
      </c>
      <c r="W1941" s="1">
        <v>37172</v>
      </c>
      <c r="X1941" s="1">
        <v>38237</v>
      </c>
      <c r="Y1941" s="1">
        <v>43137</v>
      </c>
      <c r="Z1941" s="1">
        <v>1.71</v>
      </c>
      <c r="AA1941" s="6">
        <f t="shared" si="394"/>
        <v>127</v>
      </c>
      <c r="AB1941" s="6">
        <f t="shared" si="395"/>
        <v>-10416</v>
      </c>
      <c r="AC1941" s="6">
        <f t="shared" si="396"/>
        <v>-14762</v>
      </c>
      <c r="AD1941" s="6">
        <f t="shared" si="397"/>
        <v>-116.23622047244095</v>
      </c>
      <c r="AE1941" s="7">
        <f t="shared" si="398"/>
        <v>-534</v>
      </c>
      <c r="AF1941" t="str">
        <f t="shared" ca="1" si="399"/>
        <v>$V$2354</v>
      </c>
      <c r="AG1941" t="str">
        <f t="shared" ca="1" si="400"/>
        <v>$J$2354</v>
      </c>
      <c r="AH1941" t="str">
        <f t="shared" ca="1" si="401"/>
        <v>MTD PRODUCTS INC | 5303738879</v>
      </c>
      <c r="AI1941" t="str">
        <f t="shared" ca="1" si="390"/>
        <v>$K$2354</v>
      </c>
      <c r="AJ1941" s="8">
        <f t="shared" si="391"/>
        <v>0.33070866141732286</v>
      </c>
      <c r="AK1941" s="7">
        <f t="shared" si="392"/>
        <v>-291</v>
      </c>
      <c r="AL1941" s="7" t="str">
        <f t="shared" ca="1" si="402"/>
        <v>NOVOLEX | 3000360526</v>
      </c>
      <c r="AM1941" t="b">
        <f t="shared" si="393"/>
        <v>0</v>
      </c>
    </row>
    <row r="1942" spans="3:39" x14ac:dyDescent="0.3">
      <c r="C1942" s="1" t="s">
        <v>195</v>
      </c>
      <c r="D1942" s="1" t="s">
        <v>196</v>
      </c>
      <c r="E1942" s="1" t="s">
        <v>39</v>
      </c>
      <c r="F1942" s="1" t="s">
        <v>70</v>
      </c>
      <c r="G1942" s="1" t="s">
        <v>1079</v>
      </c>
      <c r="H1942" s="1" t="s">
        <v>87</v>
      </c>
      <c r="I1942" s="1" t="s">
        <v>951</v>
      </c>
      <c r="J1942" t="str">
        <f>TRIM(CONCATENATE(wiz[[#This Row],[SHIPPER..................]],wiz[[#This Row],[ZIP2..]],wiz[[#This Row],[ZIP3..]]))</f>
        <v>MTD PRODUCTS INC | 3820143137</v>
      </c>
      <c r="K1942" s="1">
        <v>12</v>
      </c>
      <c r="L1942" s="1">
        <v>1.73</v>
      </c>
      <c r="M1942" s="1">
        <v>0.2</v>
      </c>
      <c r="N1942" s="1">
        <v>468</v>
      </c>
      <c r="O1942" s="1">
        <v>1.1299999999999999</v>
      </c>
      <c r="P1942" s="1">
        <v>80</v>
      </c>
      <c r="Q1942" s="1">
        <v>0.3</v>
      </c>
      <c r="R1942" s="1">
        <v>5</v>
      </c>
      <c r="S1942" s="1">
        <v>-4</v>
      </c>
      <c r="T1942" s="1">
        <v>-39</v>
      </c>
      <c r="U1942" s="1">
        <v>-195</v>
      </c>
      <c r="V1942" s="1">
        <v>-238</v>
      </c>
      <c r="W1942" s="1">
        <v>42134</v>
      </c>
      <c r="X1942" s="1">
        <v>38201</v>
      </c>
      <c r="Y1942" s="1">
        <v>43137</v>
      </c>
      <c r="Z1942" s="1">
        <v>1.71</v>
      </c>
      <c r="AA1942" s="6">
        <f t="shared" si="394"/>
        <v>127</v>
      </c>
      <c r="AB1942" s="6">
        <f t="shared" si="395"/>
        <v>-2856</v>
      </c>
      <c r="AC1942" s="6">
        <f t="shared" si="396"/>
        <v>-14762</v>
      </c>
      <c r="AD1942" s="6">
        <f t="shared" si="397"/>
        <v>-116.23622047244095</v>
      </c>
      <c r="AE1942" s="7">
        <f t="shared" si="398"/>
        <v>-534</v>
      </c>
      <c r="AF1942" t="str">
        <f t="shared" ca="1" si="399"/>
        <v>$V$2354</v>
      </c>
      <c r="AG1942" t="str">
        <f t="shared" ca="1" si="400"/>
        <v>$J$2354</v>
      </c>
      <c r="AH1942" t="str">
        <f t="shared" ca="1" si="401"/>
        <v>MTD PRODUCTS INC | 5303738879</v>
      </c>
      <c r="AI1942" t="str">
        <f t="shared" ca="1" si="390"/>
        <v>$K$2354</v>
      </c>
      <c r="AJ1942" s="8">
        <f t="shared" si="391"/>
        <v>9.4488188976377951E-2</v>
      </c>
      <c r="AK1942" s="7">
        <f t="shared" si="392"/>
        <v>-291</v>
      </c>
      <c r="AL1942" s="7" t="str">
        <f t="shared" ca="1" si="402"/>
        <v>NOVOLEX | 3000360526</v>
      </c>
      <c r="AM1942" t="b">
        <f t="shared" si="393"/>
        <v>0</v>
      </c>
    </row>
    <row r="1943" spans="3:39" x14ac:dyDescent="0.3">
      <c r="C1943" s="1" t="s">
        <v>1753</v>
      </c>
      <c r="D1943" s="1" t="s">
        <v>1754</v>
      </c>
      <c r="E1943" s="1" t="s">
        <v>39</v>
      </c>
      <c r="F1943" s="1" t="s">
        <v>70</v>
      </c>
      <c r="G1943" s="1" t="s">
        <v>1755</v>
      </c>
      <c r="H1943" s="1" t="s">
        <v>87</v>
      </c>
      <c r="I1943" s="1" t="s">
        <v>173</v>
      </c>
      <c r="J1943" t="str">
        <f>TRIM(CONCATENATE(wiz[[#This Row],[SHIPPER..................]],wiz[[#This Row],[ZIP2..]],wiz[[#This Row],[ZIP3..]]))</f>
        <v>PCA COUNCE | 3832643055</v>
      </c>
      <c r="K1943" s="1">
        <v>133</v>
      </c>
      <c r="L1943" s="1">
        <v>2.0499999999999998</v>
      </c>
      <c r="M1943" s="1">
        <v>0.19</v>
      </c>
      <c r="N1943" s="1">
        <v>554</v>
      </c>
      <c r="O1943" s="1">
        <v>1.06</v>
      </c>
      <c r="P1943" s="1">
        <v>138</v>
      </c>
      <c r="Q1943" s="1">
        <v>0.37</v>
      </c>
      <c r="R1943" s="1">
        <v>9</v>
      </c>
      <c r="S1943" s="1">
        <v>-29</v>
      </c>
      <c r="T1943" s="1">
        <v>10</v>
      </c>
      <c r="U1943" s="1">
        <v>46</v>
      </c>
      <c r="V1943" s="1">
        <v>27</v>
      </c>
      <c r="W1943" s="1">
        <v>38801</v>
      </c>
      <c r="X1943" s="1">
        <v>38326</v>
      </c>
      <c r="Y1943" s="1">
        <v>43055</v>
      </c>
      <c r="Z1943" s="1">
        <v>2.02</v>
      </c>
      <c r="AA1943" s="6">
        <f t="shared" si="394"/>
        <v>144</v>
      </c>
      <c r="AB1943" s="6">
        <f t="shared" si="395"/>
        <v>3591</v>
      </c>
      <c r="AC1943" s="6">
        <f t="shared" si="396"/>
        <v>2147</v>
      </c>
      <c r="AD1943" s="6">
        <f t="shared" si="397"/>
        <v>14.909722222222221</v>
      </c>
      <c r="AE1943" s="7">
        <f t="shared" si="398"/>
        <v>-141</v>
      </c>
      <c r="AF1943" t="str">
        <f t="shared" ca="1" si="399"/>
        <v>$V$1025</v>
      </c>
      <c r="AG1943" t="str">
        <f t="shared" ca="1" si="400"/>
        <v>$J$1025</v>
      </c>
      <c r="AH1943" t="str">
        <f t="shared" ca="1" si="401"/>
        <v>OWENS CORNING FIBERGL| 2808647581</v>
      </c>
      <c r="AI1943" t="str">
        <f t="shared" ca="1" si="390"/>
        <v>$K$1025</v>
      </c>
      <c r="AJ1943" s="8">
        <f t="shared" si="391"/>
        <v>0.92361111111111116</v>
      </c>
      <c r="AK1943" s="7">
        <f t="shared" si="392"/>
        <v>-141</v>
      </c>
      <c r="AL1943" s="7" t="str">
        <f t="shared" ca="1" si="402"/>
        <v>OWENS CORNING FIBERGL| 2808647581</v>
      </c>
      <c r="AM1943" t="b">
        <f t="shared" si="393"/>
        <v>0</v>
      </c>
    </row>
    <row r="1944" spans="3:39" x14ac:dyDescent="0.3">
      <c r="C1944" s="1" t="s">
        <v>37</v>
      </c>
      <c r="D1944" s="1" t="s">
        <v>38</v>
      </c>
      <c r="E1944" s="1" t="s">
        <v>39</v>
      </c>
      <c r="F1944" s="1" t="s">
        <v>70</v>
      </c>
      <c r="G1944" s="1" t="s">
        <v>949</v>
      </c>
      <c r="H1944" s="1" t="s">
        <v>87</v>
      </c>
      <c r="I1944" s="1" t="s">
        <v>504</v>
      </c>
      <c r="J1944" t="str">
        <f>TRIM(CONCATENATE(wiz[[#This Row],[SHIPPER..................]],wiz[[#This Row],[ZIP2..]],wiz[[#This Row],[ZIP3..]]))</f>
        <v>b: C H ROBINSON | 3824245177</v>
      </c>
      <c r="K1944" s="1">
        <v>1</v>
      </c>
      <c r="L1944" s="1">
        <v>1.46</v>
      </c>
      <c r="M1944" s="1">
        <v>0.3</v>
      </c>
      <c r="N1944" s="1">
        <v>398</v>
      </c>
      <c r="O1944" s="1">
        <v>0.92</v>
      </c>
      <c r="P1944" s="1">
        <v>117</v>
      </c>
      <c r="Q1944" s="1">
        <v>0.35</v>
      </c>
      <c r="R1944" s="1">
        <v>-36</v>
      </c>
      <c r="S1944" s="1">
        <v>90</v>
      </c>
      <c r="T1944" s="1">
        <v>-35</v>
      </c>
      <c r="U1944" s="1">
        <v>-169</v>
      </c>
      <c r="V1944" s="1">
        <v>-114</v>
      </c>
      <c r="W1944" s="1">
        <v>42134</v>
      </c>
      <c r="X1944" s="1">
        <v>38242</v>
      </c>
      <c r="Y1944" s="1">
        <v>45177</v>
      </c>
      <c r="Z1944" s="1">
        <v>1.54</v>
      </c>
      <c r="AA1944" s="6">
        <f t="shared" si="394"/>
        <v>615</v>
      </c>
      <c r="AB1944" s="6">
        <f t="shared" si="395"/>
        <v>-114</v>
      </c>
      <c r="AC1944" s="6">
        <f t="shared" si="396"/>
        <v>-122022</v>
      </c>
      <c r="AD1944" s="6">
        <f t="shared" si="397"/>
        <v>-198.40975609756097</v>
      </c>
      <c r="AE1944" s="7">
        <f t="shared" si="398"/>
        <v>-1118</v>
      </c>
      <c r="AF1944" t="str">
        <f t="shared" ca="1" si="399"/>
        <v>$V$1066</v>
      </c>
      <c r="AG1944" t="str">
        <f t="shared" ca="1" si="400"/>
        <v>$J$1066</v>
      </c>
      <c r="AH1944" t="str">
        <f t="shared" ca="1" si="401"/>
        <v>b: C H ROBINSON | 2736036101</v>
      </c>
      <c r="AI1944" t="str">
        <f t="shared" ca="1" si="390"/>
        <v>$K$1066</v>
      </c>
      <c r="AJ1944" s="8">
        <f t="shared" si="391"/>
        <v>1.6260162601626016E-3</v>
      </c>
      <c r="AK1944" s="7">
        <f t="shared" si="392"/>
        <v>-560</v>
      </c>
      <c r="AL1944" s="7" t="str">
        <f t="shared" ca="1" si="402"/>
        <v>b: C H ROBINSON | 6080335055</v>
      </c>
      <c r="AM1944" t="b">
        <f t="shared" si="393"/>
        <v>0</v>
      </c>
    </row>
    <row r="1945" spans="3:39" x14ac:dyDescent="0.3">
      <c r="C1945" s="1" t="s">
        <v>400</v>
      </c>
      <c r="D1945" s="1" t="s">
        <v>401</v>
      </c>
      <c r="E1945" s="1" t="s">
        <v>39</v>
      </c>
      <c r="F1945" s="1" t="s">
        <v>70</v>
      </c>
      <c r="G1945" s="1" t="s">
        <v>71</v>
      </c>
      <c r="H1945" s="1" t="s">
        <v>87</v>
      </c>
      <c r="I1945" s="1" t="s">
        <v>1454</v>
      </c>
      <c r="J1945" t="str">
        <f>TRIM(CONCATENATE(wiz[[#This Row],[SHIPPER..................]],wiz[[#This Row],[ZIP2..]],wiz[[#This Row],[ZIP3..]]))</f>
        <v>KELLOGG COMPANY MLXP| 3830143015</v>
      </c>
      <c r="K1945" s="1">
        <v>18</v>
      </c>
      <c r="L1945" s="1">
        <v>1.82</v>
      </c>
      <c r="M1945" s="1">
        <v>0.25</v>
      </c>
      <c r="N1945" s="1">
        <v>510</v>
      </c>
      <c r="O1945" s="1">
        <v>0.95</v>
      </c>
      <c r="P1945" s="1">
        <v>74</v>
      </c>
      <c r="Q1945" s="1">
        <v>0.31</v>
      </c>
      <c r="R1945" s="1">
        <v>-19</v>
      </c>
      <c r="S1945" s="1">
        <v>-6</v>
      </c>
      <c r="T1945" s="1">
        <v>22</v>
      </c>
      <c r="U1945" s="1">
        <v>12</v>
      </c>
      <c r="V1945" s="1">
        <v>28</v>
      </c>
      <c r="W1945" s="1">
        <v>38301</v>
      </c>
      <c r="X1945" s="1">
        <v>38301</v>
      </c>
      <c r="Y1945" s="1">
        <v>43015</v>
      </c>
      <c r="Z1945" s="1">
        <v>1.85</v>
      </c>
      <c r="AA1945" s="6">
        <f t="shared" si="394"/>
        <v>979</v>
      </c>
      <c r="AB1945" s="6">
        <f t="shared" si="395"/>
        <v>504</v>
      </c>
      <c r="AC1945" s="6">
        <f t="shared" si="396"/>
        <v>105632</v>
      </c>
      <c r="AD1945" s="6">
        <f t="shared" si="397"/>
        <v>107.89785495403473</v>
      </c>
      <c r="AE1945" s="7">
        <f t="shared" si="398"/>
        <v>-453</v>
      </c>
      <c r="AF1945" t="str">
        <f t="shared" ca="1" si="399"/>
        <v>$V$191</v>
      </c>
      <c r="AG1945" t="str">
        <f t="shared" ca="1" si="400"/>
        <v>$J$191</v>
      </c>
      <c r="AH1945" t="str">
        <f t="shared" ca="1" si="401"/>
        <v>KELLOGG COMPANY MLXP| 3030133601</v>
      </c>
      <c r="AI1945" t="str">
        <f t="shared" ca="1" si="390"/>
        <v>$K$191</v>
      </c>
      <c r="AJ1945" s="8">
        <f t="shared" si="391"/>
        <v>1.8386108273748723E-2</v>
      </c>
      <c r="AK1945" s="7">
        <f t="shared" si="392"/>
        <v>-94</v>
      </c>
      <c r="AL1945" s="7" t="str">
        <f t="shared" ca="1" si="402"/>
        <v>KELLOGG COMPANY MLXP| 3861175029</v>
      </c>
      <c r="AM1945" t="b">
        <f t="shared" si="393"/>
        <v>0</v>
      </c>
    </row>
    <row r="1946" spans="3:39" x14ac:dyDescent="0.3">
      <c r="C1946" s="1" t="s">
        <v>593</v>
      </c>
      <c r="D1946" s="1" t="s">
        <v>594</v>
      </c>
      <c r="E1946" s="1" t="s">
        <v>39</v>
      </c>
      <c r="F1946" s="1" t="s">
        <v>70</v>
      </c>
      <c r="G1946" s="1" t="s">
        <v>71</v>
      </c>
      <c r="H1946" s="1" t="s">
        <v>87</v>
      </c>
      <c r="I1946" s="1" t="s">
        <v>1465</v>
      </c>
      <c r="J1946" t="str">
        <f>TRIM(CONCATENATE(wiz[[#This Row],[SHIPPER..................]],wiz[[#This Row],[ZIP2..]],wiz[[#This Row],[ZIP3..]]))</f>
        <v>STANLEY BLACK AND DEC| 3830144862</v>
      </c>
      <c r="K1946" s="1">
        <v>15</v>
      </c>
      <c r="L1946" s="1">
        <v>1.84</v>
      </c>
      <c r="M1946" s="1">
        <v>0.21</v>
      </c>
      <c r="N1946" s="1">
        <v>566</v>
      </c>
      <c r="O1946" s="1">
        <v>1.03</v>
      </c>
      <c r="P1946" s="1">
        <v>86</v>
      </c>
      <c r="Q1946" s="1">
        <v>0.33</v>
      </c>
      <c r="R1946" s="1">
        <v>1</v>
      </c>
      <c r="S1946" s="1">
        <v>-14</v>
      </c>
      <c r="T1946" s="1">
        <v>17</v>
      </c>
      <c r="U1946" s="1">
        <v>46</v>
      </c>
      <c r="V1946" s="1">
        <v>49</v>
      </c>
      <c r="W1946" s="1">
        <v>38343</v>
      </c>
      <c r="X1946" s="1">
        <v>38301</v>
      </c>
      <c r="Y1946" s="1">
        <v>44862</v>
      </c>
      <c r="Z1946" s="1">
        <v>1.83</v>
      </c>
      <c r="AA1946" s="6">
        <f t="shared" si="394"/>
        <v>394</v>
      </c>
      <c r="AB1946" s="6">
        <f t="shared" si="395"/>
        <v>735</v>
      </c>
      <c r="AC1946" s="6">
        <f t="shared" si="396"/>
        <v>43893</v>
      </c>
      <c r="AD1946" s="6">
        <f t="shared" si="397"/>
        <v>111.40355329949239</v>
      </c>
      <c r="AE1946" s="7">
        <f t="shared" si="398"/>
        <v>-579</v>
      </c>
      <c r="AF1946" t="str">
        <f t="shared" ca="1" si="399"/>
        <v>$V$1983</v>
      </c>
      <c r="AG1946" t="str">
        <f t="shared" ca="1" si="400"/>
        <v>$J$1983</v>
      </c>
      <c r="AH1946" t="str">
        <f t="shared" ca="1" si="401"/>
        <v>STANLEY BLACK AND DEC| 3830176039</v>
      </c>
      <c r="AI1946" t="str">
        <f t="shared" ca="1" si="390"/>
        <v>$K$1983</v>
      </c>
      <c r="AJ1946" s="8">
        <f t="shared" si="391"/>
        <v>3.8071065989847719E-2</v>
      </c>
      <c r="AK1946" s="7">
        <f t="shared" si="392"/>
        <v>111</v>
      </c>
      <c r="AL1946" s="7" t="str">
        <f t="shared" ca="1" si="402"/>
        <v>J M SMUCKER COMPANY | 3008345201</v>
      </c>
      <c r="AM1946" t="b">
        <f t="shared" si="393"/>
        <v>0</v>
      </c>
    </row>
    <row r="1947" spans="3:39" x14ac:dyDescent="0.3">
      <c r="C1947" s="1" t="s">
        <v>37</v>
      </c>
      <c r="D1947" s="1" t="s">
        <v>38</v>
      </c>
      <c r="E1947" s="1" t="s">
        <v>39</v>
      </c>
      <c r="F1947" s="1" t="s">
        <v>70</v>
      </c>
      <c r="G1947" s="1" t="s">
        <v>71</v>
      </c>
      <c r="H1947" s="1" t="s">
        <v>87</v>
      </c>
      <c r="I1947" s="1" t="s">
        <v>1322</v>
      </c>
      <c r="J1947" t="str">
        <f>TRIM(CONCATENATE(wiz[[#This Row],[SHIPPER..................]],wiz[[#This Row],[ZIP2..]],wiz[[#This Row],[ZIP3..]]))</f>
        <v>b: C H ROBINSON | 3830143601</v>
      </c>
      <c r="K1947" s="1">
        <v>1</v>
      </c>
      <c r="L1947" s="1">
        <v>1.3</v>
      </c>
      <c r="M1947" s="1">
        <v>0.27</v>
      </c>
      <c r="N1947" s="1">
        <v>605</v>
      </c>
      <c r="O1947" s="1">
        <v>1.04</v>
      </c>
      <c r="P1947" s="1">
        <v>159</v>
      </c>
      <c r="Q1947" s="1">
        <v>0.4</v>
      </c>
      <c r="R1947" s="1">
        <v>-36</v>
      </c>
      <c r="S1947" s="1">
        <v>-24</v>
      </c>
      <c r="T1947" s="1">
        <v>41</v>
      </c>
      <c r="U1947" s="1">
        <v>-279</v>
      </c>
      <c r="V1947" s="1">
        <v>-262</v>
      </c>
      <c r="W1947" s="1">
        <v>37087</v>
      </c>
      <c r="X1947" s="1">
        <v>38301</v>
      </c>
      <c r="Y1947" s="1">
        <v>43601</v>
      </c>
      <c r="Z1947" s="1">
        <v>1.35</v>
      </c>
      <c r="AA1947" s="6">
        <f t="shared" si="394"/>
        <v>615</v>
      </c>
      <c r="AB1947" s="6">
        <f t="shared" si="395"/>
        <v>-262</v>
      </c>
      <c r="AC1947" s="6">
        <f t="shared" si="396"/>
        <v>-122022</v>
      </c>
      <c r="AD1947" s="6">
        <f t="shared" si="397"/>
        <v>-198.40975609756097</v>
      </c>
      <c r="AE1947" s="7">
        <f t="shared" si="398"/>
        <v>-1118</v>
      </c>
      <c r="AF1947" t="str">
        <f t="shared" ca="1" si="399"/>
        <v>$V$1066</v>
      </c>
      <c r="AG1947" t="str">
        <f t="shared" ca="1" si="400"/>
        <v>$J$1066</v>
      </c>
      <c r="AH1947" t="str">
        <f t="shared" ca="1" si="401"/>
        <v>b: C H ROBINSON | 2736036101</v>
      </c>
      <c r="AI1947" t="str">
        <f t="shared" ca="1" si="390"/>
        <v>$K$1066</v>
      </c>
      <c r="AJ1947" s="8">
        <f t="shared" si="391"/>
        <v>1.6260162601626016E-3</v>
      </c>
      <c r="AK1947" s="7">
        <f t="shared" si="392"/>
        <v>-560</v>
      </c>
      <c r="AL1947" s="7" t="str">
        <f t="shared" ca="1" si="402"/>
        <v>b: C H ROBINSON | 6080335055</v>
      </c>
      <c r="AM1947" t="b">
        <f t="shared" si="393"/>
        <v>0</v>
      </c>
    </row>
    <row r="1948" spans="3:39" x14ac:dyDescent="0.3">
      <c r="C1948" s="1" t="s">
        <v>346</v>
      </c>
      <c r="D1948" s="1" t="s">
        <v>347</v>
      </c>
      <c r="E1948" s="1" t="s">
        <v>39</v>
      </c>
      <c r="F1948" s="1" t="s">
        <v>70</v>
      </c>
      <c r="G1948" s="1" t="s">
        <v>1701</v>
      </c>
      <c r="H1948" s="1" t="s">
        <v>176</v>
      </c>
      <c r="I1948" s="1" t="s">
        <v>1394</v>
      </c>
      <c r="J1948" t="str">
        <f>TRIM(CONCATENATE(wiz[[#This Row],[SHIPPER..................]],wiz[[#This Row],[ZIP2..]],wiz[[#This Row],[ZIP3..]]))</f>
        <v>b: COYOTE LOGISTICS | 3805248160</v>
      </c>
      <c r="K1948" s="1">
        <v>1</v>
      </c>
      <c r="L1948" s="1">
        <v>1.41</v>
      </c>
      <c r="M1948" s="1">
        <v>0.2</v>
      </c>
      <c r="N1948" s="1">
        <v>673</v>
      </c>
      <c r="O1948" s="1">
        <v>1</v>
      </c>
      <c r="P1948" s="1">
        <v>43</v>
      </c>
      <c r="Q1948" s="1">
        <v>0.25</v>
      </c>
      <c r="R1948" s="1">
        <v>7</v>
      </c>
      <c r="S1948" s="1">
        <v>-38</v>
      </c>
      <c r="T1948" s="1">
        <v>92</v>
      </c>
      <c r="U1948" s="1">
        <v>-228</v>
      </c>
      <c r="V1948" s="1">
        <v>-174</v>
      </c>
      <c r="W1948" s="1">
        <v>38301</v>
      </c>
      <c r="X1948" s="1">
        <v>38052</v>
      </c>
      <c r="Y1948" s="1">
        <v>48160</v>
      </c>
      <c r="Z1948" s="1">
        <v>1.39</v>
      </c>
      <c r="AA1948" s="6">
        <f t="shared" si="394"/>
        <v>41</v>
      </c>
      <c r="AB1948" s="6">
        <f t="shared" si="395"/>
        <v>-174</v>
      </c>
      <c r="AC1948" s="6">
        <f t="shared" si="396"/>
        <v>-5159</v>
      </c>
      <c r="AD1948" s="6">
        <f t="shared" si="397"/>
        <v>-125.82926829268293</v>
      </c>
      <c r="AE1948" s="7">
        <f t="shared" si="398"/>
        <v>-949</v>
      </c>
      <c r="AF1948" t="str">
        <f t="shared" ca="1" si="399"/>
        <v>$V$1385</v>
      </c>
      <c r="AG1948" t="str">
        <f t="shared" ca="1" si="400"/>
        <v>$J$1385</v>
      </c>
      <c r="AH1948" t="str">
        <f t="shared" ca="1" si="401"/>
        <v>b: COYOTE LOGISTICS | 4320137354</v>
      </c>
      <c r="AI1948" t="str">
        <f t="shared" ca="1" si="390"/>
        <v>$K$1385</v>
      </c>
      <c r="AJ1948" s="8">
        <f t="shared" si="391"/>
        <v>2.4390243902439025E-2</v>
      </c>
      <c r="AK1948" s="7">
        <f t="shared" si="392"/>
        <v>-118</v>
      </c>
      <c r="AL1948" s="7" t="str">
        <f t="shared" ca="1" si="402"/>
        <v>CORBETT FARMING COMPA| 3678430901</v>
      </c>
      <c r="AM1948" t="b">
        <f t="shared" si="393"/>
        <v>0</v>
      </c>
    </row>
    <row r="1949" spans="3:39" x14ac:dyDescent="0.3">
      <c r="C1949" s="1" t="s">
        <v>1392</v>
      </c>
      <c r="D1949" s="1" t="s">
        <v>1393</v>
      </c>
      <c r="E1949" s="1" t="s">
        <v>39</v>
      </c>
      <c r="F1949" s="1" t="s">
        <v>70</v>
      </c>
      <c r="G1949" s="1" t="s">
        <v>71</v>
      </c>
      <c r="H1949" s="1" t="s">
        <v>87</v>
      </c>
      <c r="I1949" s="1" t="s">
        <v>1756</v>
      </c>
      <c r="J1949" t="str">
        <f>TRIM(CONCATENATE(wiz[[#This Row],[SHIPPER..................]],wiz[[#This Row],[ZIP2..]],wiz[[#This Row],[ZIP3..]]))</f>
        <v>DEFA DELTA FAUCET COM| 3830145822</v>
      </c>
      <c r="K1949" s="1">
        <v>14</v>
      </c>
      <c r="L1949" s="1">
        <v>1.95</v>
      </c>
      <c r="M1949" s="1">
        <v>0.32</v>
      </c>
      <c r="N1949" s="1">
        <v>527</v>
      </c>
      <c r="O1949" s="1">
        <v>0.88</v>
      </c>
      <c r="P1949" s="1">
        <v>19</v>
      </c>
      <c r="Q1949" s="1">
        <v>0.26</v>
      </c>
      <c r="R1949" s="1">
        <v>-58</v>
      </c>
      <c r="S1949" s="1">
        <v>-1</v>
      </c>
      <c r="T1949" s="1">
        <v>39</v>
      </c>
      <c r="U1949" s="1">
        <v>69</v>
      </c>
      <c r="V1949" s="1">
        <v>107</v>
      </c>
      <c r="W1949" s="1">
        <v>38301</v>
      </c>
      <c r="X1949" s="1">
        <v>38301</v>
      </c>
      <c r="Y1949" s="1">
        <v>45822</v>
      </c>
      <c r="Z1949" s="1">
        <v>2.0499999999999998</v>
      </c>
      <c r="AA1949" s="6">
        <f t="shared" si="394"/>
        <v>447</v>
      </c>
      <c r="AB1949" s="6">
        <f t="shared" si="395"/>
        <v>1498</v>
      </c>
      <c r="AC1949" s="6">
        <f t="shared" si="396"/>
        <v>78083</v>
      </c>
      <c r="AD1949" s="6">
        <f t="shared" si="397"/>
        <v>174.68232662192395</v>
      </c>
      <c r="AE1949" s="7">
        <f t="shared" si="398"/>
        <v>28</v>
      </c>
      <c r="AF1949" t="str">
        <f t="shared" ca="1" si="399"/>
        <v>$V$144</v>
      </c>
      <c r="AG1949" t="str">
        <f t="shared" ca="1" si="400"/>
        <v>$J$144</v>
      </c>
      <c r="AH1949" t="str">
        <f t="shared" ca="1" si="401"/>
        <v>b: C H ROBINSON | 3380127330</v>
      </c>
      <c r="AI1949" t="str">
        <f t="shared" ca="1" si="390"/>
        <v>$K$144</v>
      </c>
      <c r="AJ1949" s="8">
        <f t="shared" si="391"/>
        <v>3.1319910514541388E-2</v>
      </c>
      <c r="AK1949" s="7">
        <f t="shared" si="392"/>
        <v>55</v>
      </c>
      <c r="AL1949" s="7" t="str">
        <f t="shared" ca="1" si="402"/>
        <v>LOWES MLXP VAN ONE WA| 4446027420</v>
      </c>
      <c r="AM1949" t="b">
        <f t="shared" si="393"/>
        <v>0</v>
      </c>
    </row>
    <row r="1950" spans="3:39" x14ac:dyDescent="0.3">
      <c r="C1950" s="1" t="s">
        <v>302</v>
      </c>
      <c r="D1950" s="1" t="s">
        <v>303</v>
      </c>
      <c r="E1950" s="1" t="s">
        <v>39</v>
      </c>
      <c r="F1950" s="1" t="s">
        <v>70</v>
      </c>
      <c r="G1950" s="1" t="s">
        <v>71</v>
      </c>
      <c r="H1950" s="1" t="s">
        <v>291</v>
      </c>
      <c r="I1950" s="1" t="s">
        <v>292</v>
      </c>
      <c r="J1950" t="str">
        <f>TRIM(CONCATENATE(wiz[[#This Row],[SHIPPER..................]],wiz[[#This Row],[ZIP2..]],wiz[[#This Row],[ZIP3..]]))</f>
        <v>KIRKLANDS TL ONLY | 3830173501</v>
      </c>
      <c r="K1950" s="1">
        <v>1</v>
      </c>
      <c r="L1950" s="1">
        <v>1.85</v>
      </c>
      <c r="M1950" s="1">
        <v>0.21</v>
      </c>
      <c r="N1950" s="1">
        <v>730</v>
      </c>
      <c r="O1950" s="1">
        <v>1.58</v>
      </c>
      <c r="P1950" s="1">
        <v>17</v>
      </c>
      <c r="Q1950" s="1">
        <v>0.25</v>
      </c>
      <c r="R1950" s="1">
        <v>-198</v>
      </c>
      <c r="S1950" s="1">
        <v>-17</v>
      </c>
      <c r="T1950" s="1">
        <v>7</v>
      </c>
      <c r="U1950" s="1">
        <v>-445</v>
      </c>
      <c r="V1950" s="1">
        <v>-455</v>
      </c>
      <c r="W1950" s="1">
        <v>38343</v>
      </c>
      <c r="X1950" s="1">
        <v>38301</v>
      </c>
      <c r="Y1950" s="1">
        <v>73501</v>
      </c>
      <c r="Z1950" s="1">
        <v>1.84</v>
      </c>
      <c r="AA1950" s="6">
        <f t="shared" si="394"/>
        <v>273</v>
      </c>
      <c r="AB1950" s="6">
        <f t="shared" si="395"/>
        <v>-455</v>
      </c>
      <c r="AC1950" s="6">
        <f t="shared" si="396"/>
        <v>67</v>
      </c>
      <c r="AD1950" s="6">
        <f t="shared" si="397"/>
        <v>0.24542124542124541</v>
      </c>
      <c r="AE1950" s="7">
        <f t="shared" si="398"/>
        <v>-741</v>
      </c>
      <c r="AF1950" t="str">
        <f t="shared" ca="1" si="399"/>
        <v>$V$1985</v>
      </c>
      <c r="AG1950" t="str">
        <f t="shared" ca="1" si="400"/>
        <v>$J$1985</v>
      </c>
      <c r="AH1950" t="str">
        <f t="shared" ca="1" si="401"/>
        <v>KIRKLANDS TL ONLY | 3830178840</v>
      </c>
      <c r="AI1950" t="str">
        <f t="shared" ca="1" si="390"/>
        <v>$K$1985</v>
      </c>
      <c r="AJ1950" s="8">
        <f t="shared" si="391"/>
        <v>3.663003663003663E-3</v>
      </c>
      <c r="AK1950" s="7">
        <f t="shared" si="392"/>
        <v>0</v>
      </c>
      <c r="AL1950" s="7" t="str">
        <f t="shared" ca="1" si="402"/>
        <v>KENCO LOGISTICS | 8532335661</v>
      </c>
      <c r="AM1950" t="b">
        <f t="shared" si="393"/>
        <v>0</v>
      </c>
    </row>
    <row r="1951" spans="3:39" x14ac:dyDescent="0.3">
      <c r="C1951" s="1" t="s">
        <v>302</v>
      </c>
      <c r="D1951" s="1" t="s">
        <v>303</v>
      </c>
      <c r="E1951" s="1" t="s">
        <v>39</v>
      </c>
      <c r="F1951" s="1" t="s">
        <v>70</v>
      </c>
      <c r="G1951" s="1" t="s">
        <v>71</v>
      </c>
      <c r="H1951" s="1" t="s">
        <v>291</v>
      </c>
      <c r="I1951" s="1" t="s">
        <v>1517</v>
      </c>
      <c r="J1951" t="str">
        <f>TRIM(CONCATENATE(wiz[[#This Row],[SHIPPER..................]],wiz[[#This Row],[ZIP2..]],wiz[[#This Row],[ZIP3..]]))</f>
        <v>KIRKLANDS TL ONLY | 3830174101</v>
      </c>
      <c r="K1951" s="1">
        <v>1</v>
      </c>
      <c r="L1951" s="1">
        <v>3.35</v>
      </c>
      <c r="M1951" s="1">
        <v>0.23</v>
      </c>
      <c r="N1951" s="1">
        <v>476</v>
      </c>
      <c r="O1951" s="1">
        <v>0.92</v>
      </c>
      <c r="P1951" s="1">
        <v>159</v>
      </c>
      <c r="Q1951" s="1">
        <v>0.4</v>
      </c>
      <c r="R1951" s="1">
        <v>2</v>
      </c>
      <c r="S1951" s="1">
        <v>-17</v>
      </c>
      <c r="T1951" s="1">
        <v>11</v>
      </c>
      <c r="U1951" s="1">
        <v>756</v>
      </c>
      <c r="V1951" s="1">
        <v>750</v>
      </c>
      <c r="W1951" s="1">
        <v>37087</v>
      </c>
      <c r="X1951" s="1">
        <v>38301</v>
      </c>
      <c r="Y1951" s="1">
        <v>74101</v>
      </c>
      <c r="Z1951" s="1">
        <v>3.36</v>
      </c>
      <c r="AA1951" s="6">
        <f t="shared" si="394"/>
        <v>273</v>
      </c>
      <c r="AB1951" s="6">
        <f t="shared" si="395"/>
        <v>750</v>
      </c>
      <c r="AC1951" s="6">
        <f t="shared" si="396"/>
        <v>67</v>
      </c>
      <c r="AD1951" s="6">
        <f t="shared" si="397"/>
        <v>0.24542124542124541</v>
      </c>
      <c r="AE1951" s="7">
        <f t="shared" si="398"/>
        <v>-741</v>
      </c>
      <c r="AF1951" t="str">
        <f t="shared" ca="1" si="399"/>
        <v>$V$1985</v>
      </c>
      <c r="AG1951" t="str">
        <f t="shared" ca="1" si="400"/>
        <v>$J$1985</v>
      </c>
      <c r="AH1951" t="str">
        <f t="shared" ca="1" si="401"/>
        <v>KIRKLANDS TL ONLY | 3830178840</v>
      </c>
      <c r="AI1951" t="str">
        <f t="shared" ca="1" si="390"/>
        <v>$K$1985</v>
      </c>
      <c r="AJ1951" s="8">
        <f t="shared" si="391"/>
        <v>3.663003663003663E-3</v>
      </c>
      <c r="AK1951" s="7">
        <f t="shared" si="392"/>
        <v>0</v>
      </c>
      <c r="AL1951" s="7" t="str">
        <f t="shared" ca="1" si="402"/>
        <v>KENCO LOGISTICS | 8532335661</v>
      </c>
      <c r="AM1951" t="b">
        <f t="shared" si="393"/>
        <v>0</v>
      </c>
    </row>
    <row r="1952" spans="3:39" x14ac:dyDescent="0.3">
      <c r="C1952" s="1" t="s">
        <v>400</v>
      </c>
      <c r="D1952" s="1" t="s">
        <v>401</v>
      </c>
      <c r="E1952" s="1" t="s">
        <v>39</v>
      </c>
      <c r="F1952" s="1" t="s">
        <v>70</v>
      </c>
      <c r="G1952" s="1" t="s">
        <v>71</v>
      </c>
      <c r="H1952" s="1" t="s">
        <v>544</v>
      </c>
      <c r="I1952" s="1" t="s">
        <v>545</v>
      </c>
      <c r="J1952" t="str">
        <f>TRIM(CONCATENATE(wiz[[#This Row],[SHIPPER..................]],wiz[[#This Row],[ZIP2..]],wiz[[#This Row],[ZIP3..]]))</f>
        <v>KELLOGG COMPANY MLXP| 3830117601</v>
      </c>
      <c r="K1952" s="1">
        <v>11</v>
      </c>
      <c r="L1952" s="1">
        <v>2.89</v>
      </c>
      <c r="M1952" s="1">
        <v>0.25</v>
      </c>
      <c r="N1952" s="1">
        <v>866</v>
      </c>
      <c r="O1952" s="1">
        <v>1.3</v>
      </c>
      <c r="P1952" s="1">
        <v>39</v>
      </c>
      <c r="Q1952" s="1">
        <v>0.28000000000000003</v>
      </c>
      <c r="R1952" s="1">
        <v>-42</v>
      </c>
      <c r="S1952" s="1">
        <v>-6</v>
      </c>
      <c r="T1952" s="1">
        <v>90</v>
      </c>
      <c r="U1952" s="1">
        <v>618</v>
      </c>
      <c r="V1952" s="1">
        <v>702</v>
      </c>
      <c r="W1952" s="1">
        <v>37087</v>
      </c>
      <c r="X1952" s="1">
        <v>38301</v>
      </c>
      <c r="Y1952" s="1">
        <v>17601</v>
      </c>
      <c r="Z1952" s="1">
        <v>2.92</v>
      </c>
      <c r="AA1952" s="6">
        <f t="shared" si="394"/>
        <v>979</v>
      </c>
      <c r="AB1952" s="6">
        <f t="shared" si="395"/>
        <v>7722</v>
      </c>
      <c r="AC1952" s="6">
        <f t="shared" si="396"/>
        <v>105632</v>
      </c>
      <c r="AD1952" s="6">
        <f t="shared" si="397"/>
        <v>107.89785495403473</v>
      </c>
      <c r="AE1952" s="7">
        <f t="shared" si="398"/>
        <v>-453</v>
      </c>
      <c r="AF1952" t="str">
        <f t="shared" ca="1" si="399"/>
        <v>$V$191</v>
      </c>
      <c r="AG1952" t="str">
        <f t="shared" ca="1" si="400"/>
        <v>$J$191</v>
      </c>
      <c r="AH1952" t="str">
        <f t="shared" ca="1" si="401"/>
        <v>KELLOGG COMPANY MLXP| 3030133601</v>
      </c>
      <c r="AI1952" t="str">
        <f t="shared" ca="1" si="390"/>
        <v>$K$191</v>
      </c>
      <c r="AJ1952" s="8">
        <f t="shared" si="391"/>
        <v>1.1235955056179775E-2</v>
      </c>
      <c r="AK1952" s="7">
        <f t="shared" si="392"/>
        <v>-94</v>
      </c>
      <c r="AL1952" s="7" t="str">
        <f t="shared" ca="1" si="402"/>
        <v>KELLOGG COMPANY MLXP| 3861175029</v>
      </c>
      <c r="AM1952" t="b">
        <f t="shared" si="393"/>
        <v>0</v>
      </c>
    </row>
    <row r="1953" spans="3:39" x14ac:dyDescent="0.3">
      <c r="C1953" s="1" t="s">
        <v>344</v>
      </c>
      <c r="D1953" s="1" t="s">
        <v>345</v>
      </c>
      <c r="E1953" s="1" t="s">
        <v>39</v>
      </c>
      <c r="F1953" s="1" t="s">
        <v>70</v>
      </c>
      <c r="G1953" s="1" t="s">
        <v>71</v>
      </c>
      <c r="H1953" s="1" t="s">
        <v>544</v>
      </c>
      <c r="I1953" s="1" t="s">
        <v>1757</v>
      </c>
      <c r="J1953" t="str">
        <f>TRIM(CONCATENATE(wiz[[#This Row],[SHIPPER..................]],wiz[[#This Row],[ZIP2..]],wiz[[#This Row],[ZIP3..]]))</f>
        <v>b: SCHNEIDER LOGISTIC| 3830119034</v>
      </c>
      <c r="K1953" s="1">
        <v>1</v>
      </c>
      <c r="L1953" s="1">
        <v>1.21</v>
      </c>
      <c r="M1953" s="1">
        <v>0.27</v>
      </c>
      <c r="N1953" s="1">
        <v>945</v>
      </c>
      <c r="O1953" s="1">
        <v>1.83</v>
      </c>
      <c r="P1953" s="1">
        <v>0</v>
      </c>
      <c r="Q1953" s="1">
        <v>0.25</v>
      </c>
      <c r="R1953" s="1">
        <v>31</v>
      </c>
      <c r="S1953" s="1">
        <v>-47</v>
      </c>
      <c r="T1953" s="1">
        <v>-4</v>
      </c>
      <c r="U1953" s="1">
        <v>-1198</v>
      </c>
      <c r="V1953" s="1">
        <v>-1249</v>
      </c>
      <c r="W1953" s="1">
        <v>38301</v>
      </c>
      <c r="X1953" s="1">
        <v>38301</v>
      </c>
      <c r="Y1953" s="1">
        <v>19034</v>
      </c>
      <c r="Z1953" s="1">
        <v>1.26</v>
      </c>
      <c r="AA1953" s="6">
        <f t="shared" si="394"/>
        <v>78</v>
      </c>
      <c r="AB1953" s="6">
        <f t="shared" si="395"/>
        <v>-1249</v>
      </c>
      <c r="AC1953" s="6">
        <f t="shared" si="396"/>
        <v>-21006</v>
      </c>
      <c r="AD1953" s="6">
        <f t="shared" si="397"/>
        <v>-269.30769230769232</v>
      </c>
      <c r="AE1953" s="7">
        <f t="shared" si="398"/>
        <v>-1249</v>
      </c>
      <c r="AF1953" t="str">
        <f t="shared" ca="1" si="399"/>
        <v>$V$1953</v>
      </c>
      <c r="AG1953" t="str">
        <f t="shared" ca="1" si="400"/>
        <v>$J$1953</v>
      </c>
      <c r="AH1953" t="str">
        <f t="shared" ca="1" si="401"/>
        <v>b: SCHNEIDER LOGISTIC| 3830119034</v>
      </c>
      <c r="AI1953" t="str">
        <f t="shared" ca="1" si="390"/>
        <v>$K$1953</v>
      </c>
      <c r="AJ1953" s="8">
        <f t="shared" si="391"/>
        <v>1.282051282051282E-2</v>
      </c>
      <c r="AK1953" s="7">
        <f t="shared" si="392"/>
        <v>-570</v>
      </c>
      <c r="AL1953" s="7" t="str">
        <f t="shared" ca="1" si="402"/>
        <v>LOWES MLXP VAN ONE WA| 3071947265</v>
      </c>
      <c r="AM1953" t="b">
        <f t="shared" si="393"/>
        <v>0</v>
      </c>
    </row>
    <row r="1954" spans="3:39" x14ac:dyDescent="0.3">
      <c r="C1954" s="1" t="s">
        <v>400</v>
      </c>
      <c r="D1954" s="1" t="s">
        <v>401</v>
      </c>
      <c r="E1954" s="1" t="s">
        <v>39</v>
      </c>
      <c r="F1954" s="1" t="s">
        <v>70</v>
      </c>
      <c r="G1954" s="1" t="s">
        <v>71</v>
      </c>
      <c r="H1954" s="1" t="s">
        <v>87</v>
      </c>
      <c r="I1954" s="1" t="s">
        <v>1758</v>
      </c>
      <c r="J1954" t="str">
        <f>TRIM(CONCATENATE(wiz[[#This Row],[SHIPPER..................]],wiz[[#This Row],[ZIP2..]],wiz[[#This Row],[ZIP3..]]))</f>
        <v>KELLOGG COMPANY MLXP| 3830143953</v>
      </c>
      <c r="K1954" s="1">
        <v>1</v>
      </c>
      <c r="L1954" s="1">
        <v>2.3199999999999998</v>
      </c>
      <c r="M1954" s="1">
        <v>7.0000000000000007E-2</v>
      </c>
      <c r="N1954" s="1">
        <v>628</v>
      </c>
      <c r="O1954" s="1">
        <v>1.21</v>
      </c>
      <c r="P1954" s="1">
        <v>0</v>
      </c>
      <c r="Q1954" s="1">
        <v>0.25</v>
      </c>
      <c r="R1954" s="1">
        <v>86</v>
      </c>
      <c r="S1954" s="1">
        <v>-6</v>
      </c>
      <c r="T1954" s="1">
        <v>1</v>
      </c>
      <c r="U1954" s="1">
        <v>-127</v>
      </c>
      <c r="V1954" s="1">
        <v>-132</v>
      </c>
      <c r="W1954" s="1">
        <v>38301</v>
      </c>
      <c r="X1954" s="1">
        <v>38301</v>
      </c>
      <c r="Y1954" s="1">
        <v>43953</v>
      </c>
      <c r="Z1954" s="1">
        <v>2.17</v>
      </c>
      <c r="AA1954" s="6">
        <f t="shared" si="394"/>
        <v>979</v>
      </c>
      <c r="AB1954" s="6">
        <f t="shared" si="395"/>
        <v>-132</v>
      </c>
      <c r="AC1954" s="6">
        <f t="shared" si="396"/>
        <v>105632</v>
      </c>
      <c r="AD1954" s="6">
        <f t="shared" si="397"/>
        <v>107.89785495403473</v>
      </c>
      <c r="AE1954" s="7">
        <f t="shared" si="398"/>
        <v>-453</v>
      </c>
      <c r="AF1954" t="str">
        <f t="shared" ca="1" si="399"/>
        <v>$V$191</v>
      </c>
      <c r="AG1954" t="str">
        <f t="shared" ca="1" si="400"/>
        <v>$J$191</v>
      </c>
      <c r="AH1954" t="str">
        <f t="shared" ca="1" si="401"/>
        <v>KELLOGG COMPANY MLXP| 3030133601</v>
      </c>
      <c r="AI1954" t="str">
        <f t="shared" ca="1" si="390"/>
        <v>$K$191</v>
      </c>
      <c r="AJ1954" s="8">
        <f t="shared" si="391"/>
        <v>1.0214504596527069E-3</v>
      </c>
      <c r="AK1954" s="7">
        <f t="shared" si="392"/>
        <v>-94</v>
      </c>
      <c r="AL1954" s="7" t="str">
        <f t="shared" ca="1" si="402"/>
        <v>KELLOGG COMPANY MLXP| 3861175029</v>
      </c>
      <c r="AM1954" t="b">
        <f t="shared" si="393"/>
        <v>0</v>
      </c>
    </row>
    <row r="1955" spans="3:39" x14ac:dyDescent="0.3">
      <c r="C1955" s="1" t="s">
        <v>1405</v>
      </c>
      <c r="D1955" s="1" t="s">
        <v>1406</v>
      </c>
      <c r="E1955" s="1" t="s">
        <v>39</v>
      </c>
      <c r="F1955" s="1" t="s">
        <v>70</v>
      </c>
      <c r="G1955" s="1" t="s">
        <v>1394</v>
      </c>
      <c r="H1955" s="1" t="s">
        <v>544</v>
      </c>
      <c r="I1955" s="1" t="s">
        <v>1759</v>
      </c>
      <c r="J1955" t="str">
        <f>TRIM(CONCATENATE(wiz[[#This Row],[SHIPPER..................]],wiz[[#This Row],[ZIP2..]],wiz[[#This Row],[ZIP3..]]))</f>
        <v>ASSA ABLOY | 3835818040</v>
      </c>
      <c r="K1955" s="1">
        <v>19</v>
      </c>
      <c r="L1955" s="1">
        <v>2.39</v>
      </c>
      <c r="M1955" s="1">
        <v>0.21</v>
      </c>
      <c r="N1955" s="1">
        <v>956</v>
      </c>
      <c r="O1955" s="1">
        <v>1.85</v>
      </c>
      <c r="P1955" s="1">
        <v>69</v>
      </c>
      <c r="Q1955" s="1">
        <v>0.3</v>
      </c>
      <c r="R1955" s="1">
        <v>-12</v>
      </c>
      <c r="S1955" s="1">
        <v>-25</v>
      </c>
      <c r="T1955" s="1">
        <v>6</v>
      </c>
      <c r="U1955" s="1">
        <v>92</v>
      </c>
      <c r="V1955" s="1">
        <v>73</v>
      </c>
      <c r="W1955" s="1">
        <v>38301</v>
      </c>
      <c r="X1955" s="1">
        <v>38358</v>
      </c>
      <c r="Y1955" s="1">
        <v>18040</v>
      </c>
      <c r="Z1955" s="1">
        <v>2.38</v>
      </c>
      <c r="AA1955" s="6">
        <f t="shared" si="394"/>
        <v>48</v>
      </c>
      <c r="AB1955" s="6">
        <f t="shared" si="395"/>
        <v>1387</v>
      </c>
      <c r="AC1955" s="6">
        <f t="shared" si="396"/>
        <v>4027</v>
      </c>
      <c r="AD1955" s="6">
        <f t="shared" si="397"/>
        <v>83.895833333333329</v>
      </c>
      <c r="AE1955" s="7">
        <f t="shared" si="398"/>
        <v>-464</v>
      </c>
      <c r="AF1955" t="str">
        <f t="shared" ca="1" si="399"/>
        <v>$V$871</v>
      </c>
      <c r="AG1955" t="str">
        <f t="shared" ca="1" si="400"/>
        <v>$J$871</v>
      </c>
      <c r="AH1955" t="str">
        <f t="shared" ca="1" si="401"/>
        <v>KPI LOGISTICS INC | 4942230057</v>
      </c>
      <c r="AI1955" t="str">
        <f t="shared" ca="1" si="390"/>
        <v>$K$871</v>
      </c>
      <c r="AJ1955" s="8">
        <f t="shared" si="391"/>
        <v>0.39583333333333331</v>
      </c>
      <c r="AK1955" s="7">
        <f t="shared" si="392"/>
        <v>-159</v>
      </c>
      <c r="AL1955" s="7" t="str">
        <f t="shared" ca="1" si="402"/>
        <v>b: LOAD DELIVERED LOG| 7290160542</v>
      </c>
      <c r="AM1955" t="b">
        <f t="shared" si="393"/>
        <v>0</v>
      </c>
    </row>
    <row r="1956" spans="3:39" x14ac:dyDescent="0.3">
      <c r="C1956" s="1" t="s">
        <v>423</v>
      </c>
      <c r="D1956" s="1" t="s">
        <v>424</v>
      </c>
      <c r="E1956" s="1" t="s">
        <v>39</v>
      </c>
      <c r="F1956" s="1" t="s">
        <v>70</v>
      </c>
      <c r="G1956" s="1" t="s">
        <v>71</v>
      </c>
      <c r="H1956" s="1" t="s">
        <v>90</v>
      </c>
      <c r="I1956" s="1" t="s">
        <v>1588</v>
      </c>
      <c r="J1956" t="str">
        <f>TRIM(CONCATENATE(wiz[[#This Row],[SHIPPER..................]],wiz[[#This Row],[ZIP2..]],wiz[[#This Row],[ZIP3..]]))</f>
        <v>CARLSTAR | 3830129801</v>
      </c>
      <c r="K1956" s="1">
        <v>1</v>
      </c>
      <c r="L1956" s="1">
        <v>2.36</v>
      </c>
      <c r="M1956" s="1">
        <v>0.18</v>
      </c>
      <c r="N1956" s="1">
        <v>506</v>
      </c>
      <c r="O1956" s="1">
        <v>1</v>
      </c>
      <c r="P1956" s="1">
        <v>0</v>
      </c>
      <c r="Q1956" s="1">
        <v>0.25</v>
      </c>
      <c r="R1956" s="1">
        <v>15</v>
      </c>
      <c r="S1956" s="1">
        <v>-84</v>
      </c>
      <c r="T1956" s="1">
        <v>10</v>
      </c>
      <c r="U1956" s="1">
        <v>127</v>
      </c>
      <c r="V1956" s="1">
        <v>53</v>
      </c>
      <c r="W1956" s="1">
        <v>38301</v>
      </c>
      <c r="X1956" s="1">
        <v>38301</v>
      </c>
      <c r="Y1956" s="1">
        <v>29801</v>
      </c>
      <c r="Z1956" s="1">
        <v>2.3199999999999998</v>
      </c>
      <c r="AA1956" s="6">
        <f t="shared" si="394"/>
        <v>44</v>
      </c>
      <c r="AB1956" s="6">
        <f t="shared" si="395"/>
        <v>53</v>
      </c>
      <c r="AC1956" s="6">
        <f t="shared" si="396"/>
        <v>-5136</v>
      </c>
      <c r="AD1956" s="6">
        <f t="shared" si="397"/>
        <v>-116.72727272727273</v>
      </c>
      <c r="AE1956" s="7">
        <f t="shared" si="398"/>
        <v>-528</v>
      </c>
      <c r="AF1956" t="str">
        <f t="shared" ca="1" si="399"/>
        <v>$V$248</v>
      </c>
      <c r="AG1956" t="str">
        <f t="shared" ca="1" si="400"/>
        <v>$J$248</v>
      </c>
      <c r="AH1956" t="str">
        <f t="shared" ca="1" si="401"/>
        <v>CARLSTAR | 3025348007</v>
      </c>
      <c r="AI1956" t="str">
        <f t="shared" ca="1" si="390"/>
        <v>$K$248</v>
      </c>
      <c r="AJ1956" s="8">
        <f t="shared" si="391"/>
        <v>2.2727272727272728E-2</v>
      </c>
      <c r="AK1956" s="7">
        <f t="shared" si="392"/>
        <v>-528</v>
      </c>
      <c r="AL1956" s="7" t="str">
        <f t="shared" ca="1" si="402"/>
        <v>CARLSTAR | 3025348007</v>
      </c>
      <c r="AM1956" t="b">
        <f t="shared" si="393"/>
        <v>0</v>
      </c>
    </row>
    <row r="1957" spans="3:39" x14ac:dyDescent="0.3">
      <c r="C1957" s="1" t="s">
        <v>222</v>
      </c>
      <c r="D1957" s="1" t="s">
        <v>218</v>
      </c>
      <c r="E1957" s="1" t="s">
        <v>39</v>
      </c>
      <c r="F1957" s="1" t="s">
        <v>70</v>
      </c>
      <c r="G1957" s="1" t="s">
        <v>71</v>
      </c>
      <c r="H1957" s="1" t="s">
        <v>90</v>
      </c>
      <c r="I1957" s="1" t="s">
        <v>1588</v>
      </c>
      <c r="J1957" t="str">
        <f>TRIM(CONCATENATE(wiz[[#This Row],[SHIPPER..................]],wiz[[#This Row],[ZIP2..]],wiz[[#This Row],[ZIP3..]]))</f>
        <v>OWENS CORNING FIBERGL| 3830129801</v>
      </c>
      <c r="K1957" s="1">
        <v>53</v>
      </c>
      <c r="L1957" s="1">
        <v>2.1</v>
      </c>
      <c r="M1957" s="1">
        <v>0.17</v>
      </c>
      <c r="N1957" s="1">
        <v>519</v>
      </c>
      <c r="O1957" s="1">
        <v>0.83</v>
      </c>
      <c r="P1957" s="1">
        <v>107</v>
      </c>
      <c r="Q1957" s="1">
        <v>0.35</v>
      </c>
      <c r="R1957" s="1">
        <v>18</v>
      </c>
      <c r="S1957" s="1">
        <v>-24</v>
      </c>
      <c r="T1957" s="1">
        <v>51</v>
      </c>
      <c r="U1957" s="1">
        <v>1</v>
      </c>
      <c r="V1957" s="1">
        <v>28</v>
      </c>
      <c r="W1957" s="1">
        <v>38301</v>
      </c>
      <c r="X1957" s="1">
        <v>38301</v>
      </c>
      <c r="Y1957" s="1">
        <v>29801</v>
      </c>
      <c r="Z1957" s="1">
        <v>2.0499999999999998</v>
      </c>
      <c r="AA1957" s="6">
        <f t="shared" si="394"/>
        <v>733</v>
      </c>
      <c r="AB1957" s="6">
        <f t="shared" si="395"/>
        <v>1484</v>
      </c>
      <c r="AC1957" s="6">
        <f t="shared" si="396"/>
        <v>-44750</v>
      </c>
      <c r="AD1957" s="6">
        <f t="shared" si="397"/>
        <v>-61.050477489768078</v>
      </c>
      <c r="AE1957" s="7">
        <f t="shared" si="398"/>
        <v>-546</v>
      </c>
      <c r="AF1957" t="str">
        <f t="shared" ca="1" si="399"/>
        <v>$V$1036</v>
      </c>
      <c r="AG1957" t="str">
        <f t="shared" ca="1" si="400"/>
        <v>$J$1036</v>
      </c>
      <c r="AH1957" t="str">
        <f t="shared" ca="1" si="401"/>
        <v>OWENS CORNING FIBERGL| 2808655720</v>
      </c>
      <c r="AI1957" t="str">
        <f t="shared" ca="1" si="390"/>
        <v>$K$1036</v>
      </c>
      <c r="AJ1957" s="8">
        <f t="shared" si="391"/>
        <v>7.2305593451568895E-2</v>
      </c>
      <c r="AK1957" s="7">
        <f t="shared" si="392"/>
        <v>-155</v>
      </c>
      <c r="AL1957" s="7" t="str">
        <f t="shared" ca="1" si="402"/>
        <v>b: C H ROBINSON | 4607237643</v>
      </c>
      <c r="AM1957" t="b">
        <f t="shared" si="393"/>
        <v>0</v>
      </c>
    </row>
    <row r="1958" spans="3:39" x14ac:dyDescent="0.3">
      <c r="C1958" s="1" t="s">
        <v>217</v>
      </c>
      <c r="D1958" s="1" t="s">
        <v>218</v>
      </c>
      <c r="E1958" s="1" t="s">
        <v>39</v>
      </c>
      <c r="F1958" s="1" t="s">
        <v>70</v>
      </c>
      <c r="G1958" s="1" t="s">
        <v>71</v>
      </c>
      <c r="H1958" s="1" t="s">
        <v>90</v>
      </c>
      <c r="I1958" s="1" t="s">
        <v>1588</v>
      </c>
      <c r="J1958" t="str">
        <f>TRIM(CONCATENATE(wiz[[#This Row],[SHIPPER..................]],wiz[[#This Row],[ZIP2..]],wiz[[#This Row],[ZIP3..]]))</f>
        <v>OWENS CORNING SALES | 3830129801</v>
      </c>
      <c r="K1958" s="1">
        <v>59</v>
      </c>
      <c r="L1958" s="1">
        <v>2.1</v>
      </c>
      <c r="M1958" s="1">
        <v>0.18</v>
      </c>
      <c r="N1958" s="1">
        <v>519</v>
      </c>
      <c r="O1958" s="1">
        <v>0.94</v>
      </c>
      <c r="P1958" s="1">
        <v>92</v>
      </c>
      <c r="Q1958" s="1">
        <v>0.33</v>
      </c>
      <c r="R1958" s="1">
        <v>13</v>
      </c>
      <c r="S1958" s="1">
        <v>-16</v>
      </c>
      <c r="T1958" s="1">
        <v>25</v>
      </c>
      <c r="U1958" s="1">
        <v>-1</v>
      </c>
      <c r="V1958" s="1">
        <v>8</v>
      </c>
      <c r="W1958" s="1">
        <v>38301</v>
      </c>
      <c r="X1958" s="1">
        <v>38301</v>
      </c>
      <c r="Y1958" s="1">
        <v>29801</v>
      </c>
      <c r="Z1958" s="1">
        <v>2.06</v>
      </c>
      <c r="AA1958" s="6">
        <f t="shared" si="394"/>
        <v>313</v>
      </c>
      <c r="AB1958" s="6">
        <f t="shared" si="395"/>
        <v>472</v>
      </c>
      <c r="AC1958" s="6">
        <f t="shared" si="396"/>
        <v>-8700</v>
      </c>
      <c r="AD1958" s="6">
        <f t="shared" si="397"/>
        <v>-27.795527156549522</v>
      </c>
      <c r="AE1958" s="7">
        <f t="shared" si="398"/>
        <v>-472</v>
      </c>
      <c r="AF1958" t="str">
        <f t="shared" ca="1" si="399"/>
        <v>$V$1060</v>
      </c>
      <c r="AG1958" t="str">
        <f t="shared" ca="1" si="400"/>
        <v>$J$1060</v>
      </c>
      <c r="AH1958" t="str">
        <f t="shared" ca="1" si="401"/>
        <v>OWENS CORNING SALES | 2808679556</v>
      </c>
      <c r="AI1958" t="str">
        <f t="shared" ca="1" si="390"/>
        <v>$K$1060</v>
      </c>
      <c r="AJ1958" s="8">
        <f t="shared" si="391"/>
        <v>0.18849840255591055</v>
      </c>
      <c r="AK1958" s="7">
        <f t="shared" si="392"/>
        <v>-156</v>
      </c>
      <c r="AL1958" s="7" t="str">
        <f t="shared" ca="1" si="402"/>
        <v>b: MATSON LOGISTICS | 881728379</v>
      </c>
      <c r="AM1958" t="b">
        <f t="shared" si="393"/>
        <v>0</v>
      </c>
    </row>
    <row r="1959" spans="3:39" x14ac:dyDescent="0.3">
      <c r="C1959" s="1" t="s">
        <v>222</v>
      </c>
      <c r="D1959" s="1" t="s">
        <v>218</v>
      </c>
      <c r="E1959" s="1" t="s">
        <v>39</v>
      </c>
      <c r="F1959" s="1" t="s">
        <v>70</v>
      </c>
      <c r="G1959" s="1" t="s">
        <v>71</v>
      </c>
      <c r="H1959" s="1" t="s">
        <v>90</v>
      </c>
      <c r="I1959" s="1" t="s">
        <v>1589</v>
      </c>
      <c r="J1959" t="str">
        <f>TRIM(CONCATENATE(wiz[[#This Row],[SHIPPER..................]],wiz[[#This Row],[ZIP2..]],wiz[[#This Row],[ZIP3..]]))</f>
        <v>OWENS CORNING FIBERGL| 3830129706</v>
      </c>
      <c r="K1959" s="1">
        <v>171</v>
      </c>
      <c r="L1959" s="1">
        <v>2</v>
      </c>
      <c r="M1959" s="1">
        <v>0.17</v>
      </c>
      <c r="N1959" s="1">
        <v>527</v>
      </c>
      <c r="O1959" s="1">
        <v>1.06</v>
      </c>
      <c r="P1959" s="1">
        <v>74</v>
      </c>
      <c r="Q1959" s="1">
        <v>0.31</v>
      </c>
      <c r="R1959" s="1">
        <v>20</v>
      </c>
      <c r="S1959" s="1">
        <v>-24</v>
      </c>
      <c r="T1959" s="1">
        <v>-4</v>
      </c>
      <c r="U1959" s="1">
        <v>-127</v>
      </c>
      <c r="V1959" s="1">
        <v>-155</v>
      </c>
      <c r="W1959" s="1">
        <v>38301</v>
      </c>
      <c r="X1959" s="1">
        <v>38301</v>
      </c>
      <c r="Y1959" s="1">
        <v>29706</v>
      </c>
      <c r="Z1959" s="1">
        <v>1.95</v>
      </c>
      <c r="AA1959" s="6">
        <f t="shared" si="394"/>
        <v>733</v>
      </c>
      <c r="AB1959" s="6">
        <f t="shared" si="395"/>
        <v>-26505</v>
      </c>
      <c r="AC1959" s="6">
        <f t="shared" si="396"/>
        <v>-44750</v>
      </c>
      <c r="AD1959" s="6">
        <f t="shared" si="397"/>
        <v>-61.050477489768078</v>
      </c>
      <c r="AE1959" s="7">
        <f t="shared" si="398"/>
        <v>-546</v>
      </c>
      <c r="AF1959" t="str">
        <f t="shared" ca="1" si="399"/>
        <v>$V$1036</v>
      </c>
      <c r="AG1959" t="str">
        <f t="shared" ca="1" si="400"/>
        <v>$J$1036</v>
      </c>
      <c r="AH1959" t="str">
        <f t="shared" ca="1" si="401"/>
        <v>OWENS CORNING FIBERGL| 2808655720</v>
      </c>
      <c r="AI1959" t="str">
        <f t="shared" ca="1" si="390"/>
        <v>$K$1036</v>
      </c>
      <c r="AJ1959" s="8">
        <f t="shared" si="391"/>
        <v>0.23328785811732605</v>
      </c>
      <c r="AK1959" s="7">
        <f t="shared" si="392"/>
        <v>-155</v>
      </c>
      <c r="AL1959" s="7" t="str">
        <f t="shared" ca="1" si="402"/>
        <v>b: C H ROBINSON | 4607237643</v>
      </c>
      <c r="AM1959" t="str">
        <f t="shared" si="393"/>
        <v>OWENS CORNING FIBERGL| 3830129706</v>
      </c>
    </row>
    <row r="1960" spans="3:39" x14ac:dyDescent="0.3">
      <c r="C1960" s="1" t="s">
        <v>217</v>
      </c>
      <c r="D1960" s="1" t="s">
        <v>218</v>
      </c>
      <c r="E1960" s="1" t="s">
        <v>39</v>
      </c>
      <c r="F1960" s="1" t="s">
        <v>70</v>
      </c>
      <c r="G1960" s="1" t="s">
        <v>71</v>
      </c>
      <c r="H1960" s="1" t="s">
        <v>90</v>
      </c>
      <c r="I1960" s="1" t="s">
        <v>1589</v>
      </c>
      <c r="J1960" t="str">
        <f>TRIM(CONCATENATE(wiz[[#This Row],[SHIPPER..................]],wiz[[#This Row],[ZIP2..]],wiz[[#This Row],[ZIP3..]]))</f>
        <v>OWENS CORNING SALES | 3830129706</v>
      </c>
      <c r="K1960" s="1">
        <v>7</v>
      </c>
      <c r="L1960" s="1">
        <v>2</v>
      </c>
      <c r="M1960" s="1">
        <v>0.18</v>
      </c>
      <c r="N1960" s="1">
        <v>527</v>
      </c>
      <c r="O1960" s="1">
        <v>1.18</v>
      </c>
      <c r="P1960" s="1">
        <v>96</v>
      </c>
      <c r="Q1960" s="1">
        <v>0.34</v>
      </c>
      <c r="R1960" s="1">
        <v>15</v>
      </c>
      <c r="S1960" s="1">
        <v>-16</v>
      </c>
      <c r="T1960" s="1">
        <v>-32</v>
      </c>
      <c r="U1960" s="1">
        <v>-115</v>
      </c>
      <c r="V1960" s="1">
        <v>-163</v>
      </c>
      <c r="W1960" s="1">
        <v>38301</v>
      </c>
      <c r="X1960" s="1">
        <v>38301</v>
      </c>
      <c r="Y1960" s="1">
        <v>29706</v>
      </c>
      <c r="Z1960" s="1">
        <v>1.96</v>
      </c>
      <c r="AA1960" s="6">
        <f t="shared" si="394"/>
        <v>313</v>
      </c>
      <c r="AB1960" s="6">
        <f t="shared" si="395"/>
        <v>-1141</v>
      </c>
      <c r="AC1960" s="6">
        <f t="shared" si="396"/>
        <v>-8700</v>
      </c>
      <c r="AD1960" s="6">
        <f t="shared" si="397"/>
        <v>-27.795527156549522</v>
      </c>
      <c r="AE1960" s="7">
        <f t="shared" si="398"/>
        <v>-472</v>
      </c>
      <c r="AF1960" t="str">
        <f t="shared" ca="1" si="399"/>
        <v>$V$1060</v>
      </c>
      <c r="AG1960" t="str">
        <f t="shared" ca="1" si="400"/>
        <v>$J$1060</v>
      </c>
      <c r="AH1960" t="str">
        <f t="shared" ca="1" si="401"/>
        <v>OWENS CORNING SALES | 2808679556</v>
      </c>
      <c r="AI1960" t="str">
        <f t="shared" ca="1" si="390"/>
        <v>$K$1060</v>
      </c>
      <c r="AJ1960" s="8">
        <f t="shared" si="391"/>
        <v>2.2364217252396165E-2</v>
      </c>
      <c r="AK1960" s="7">
        <f t="shared" si="392"/>
        <v>-156</v>
      </c>
      <c r="AL1960" s="7" t="str">
        <f t="shared" ca="1" si="402"/>
        <v>b: MATSON LOGISTICS | 881728379</v>
      </c>
      <c r="AM1960" t="b">
        <f t="shared" si="393"/>
        <v>0</v>
      </c>
    </row>
    <row r="1961" spans="3:39" x14ac:dyDescent="0.3">
      <c r="C1961" s="1" t="s">
        <v>593</v>
      </c>
      <c r="D1961" s="1" t="s">
        <v>594</v>
      </c>
      <c r="E1961" s="1" t="s">
        <v>39</v>
      </c>
      <c r="F1961" s="1" t="s">
        <v>70</v>
      </c>
      <c r="G1961" s="1" t="s">
        <v>71</v>
      </c>
      <c r="H1961" s="1" t="s">
        <v>90</v>
      </c>
      <c r="I1961" s="1" t="s">
        <v>852</v>
      </c>
      <c r="J1961" t="str">
        <f>TRIM(CONCATENATE(wiz[[#This Row],[SHIPPER..................]],wiz[[#This Row],[ZIP2..]],wiz[[#This Row],[ZIP3..]]))</f>
        <v>STANLEY BLACK AND DEC| 3830129715</v>
      </c>
      <c r="K1961" s="1">
        <v>9</v>
      </c>
      <c r="L1961" s="1">
        <v>1.87</v>
      </c>
      <c r="M1961" s="1">
        <v>0.21</v>
      </c>
      <c r="N1961" s="1">
        <v>538</v>
      </c>
      <c r="O1961" s="1">
        <v>1.04</v>
      </c>
      <c r="P1961" s="1">
        <v>55</v>
      </c>
      <c r="Q1961" s="1">
        <v>0.31</v>
      </c>
      <c r="R1961" s="1">
        <v>1</v>
      </c>
      <c r="S1961" s="1">
        <v>-14</v>
      </c>
      <c r="T1961" s="1">
        <v>1</v>
      </c>
      <c r="U1961" s="1">
        <v>-169</v>
      </c>
      <c r="V1961" s="1">
        <v>-182</v>
      </c>
      <c r="W1961" s="1">
        <v>38301</v>
      </c>
      <c r="X1961" s="1">
        <v>38301</v>
      </c>
      <c r="Y1961" s="1">
        <v>29715</v>
      </c>
      <c r="Z1961" s="1">
        <v>1.86</v>
      </c>
      <c r="AA1961" s="6">
        <f t="shared" si="394"/>
        <v>394</v>
      </c>
      <c r="AB1961" s="6">
        <f t="shared" si="395"/>
        <v>-1638</v>
      </c>
      <c r="AC1961" s="6">
        <f t="shared" si="396"/>
        <v>43893</v>
      </c>
      <c r="AD1961" s="6">
        <f t="shared" si="397"/>
        <v>111.40355329949239</v>
      </c>
      <c r="AE1961" s="7">
        <f t="shared" si="398"/>
        <v>-579</v>
      </c>
      <c r="AF1961" t="str">
        <f t="shared" ca="1" si="399"/>
        <v>$V$1983</v>
      </c>
      <c r="AG1961" t="str">
        <f t="shared" ca="1" si="400"/>
        <v>$J$1983</v>
      </c>
      <c r="AH1961" t="str">
        <f t="shared" ca="1" si="401"/>
        <v>STANLEY BLACK AND DEC| 3830176039</v>
      </c>
      <c r="AI1961" t="str">
        <f t="shared" ca="1" si="390"/>
        <v>$K$1983</v>
      </c>
      <c r="AJ1961" s="8">
        <f t="shared" si="391"/>
        <v>2.2842639593908629E-2</v>
      </c>
      <c r="AK1961" s="7">
        <f t="shared" si="392"/>
        <v>111</v>
      </c>
      <c r="AL1961" s="7" t="str">
        <f t="shared" ca="1" si="402"/>
        <v>J M SMUCKER COMPANY | 3008345201</v>
      </c>
      <c r="AM1961" t="b">
        <f t="shared" si="393"/>
        <v>0</v>
      </c>
    </row>
    <row r="1962" spans="3:39" x14ac:dyDescent="0.3">
      <c r="C1962" s="1" t="s">
        <v>302</v>
      </c>
      <c r="D1962" s="1" t="s">
        <v>303</v>
      </c>
      <c r="E1962" s="1" t="s">
        <v>39</v>
      </c>
      <c r="F1962" s="1" t="s">
        <v>70</v>
      </c>
      <c r="G1962" s="1" t="s">
        <v>71</v>
      </c>
      <c r="H1962" s="1" t="s">
        <v>90</v>
      </c>
      <c r="I1962" s="1" t="s">
        <v>373</v>
      </c>
      <c r="J1962" t="str">
        <f>TRIM(CONCATENATE(wiz[[#This Row],[SHIPPER..................]],wiz[[#This Row],[ZIP2..]],wiz[[#This Row],[ZIP3..]]))</f>
        <v>KIRKLANDS TL ONLY | 3830129405</v>
      </c>
      <c r="K1962" s="1">
        <v>1</v>
      </c>
      <c r="L1962" s="1">
        <v>1.86</v>
      </c>
      <c r="M1962" s="1">
        <v>0.21</v>
      </c>
      <c r="N1962" s="1">
        <v>808</v>
      </c>
      <c r="O1962" s="1">
        <v>1.58</v>
      </c>
      <c r="P1962" s="1">
        <v>0</v>
      </c>
      <c r="Q1962" s="1">
        <v>0.25</v>
      </c>
      <c r="R1962" s="1">
        <v>-210</v>
      </c>
      <c r="S1962" s="1">
        <v>-17</v>
      </c>
      <c r="T1962" s="1">
        <v>43</v>
      </c>
      <c r="U1962" s="1">
        <v>226</v>
      </c>
      <c r="V1962" s="1">
        <v>252</v>
      </c>
      <c r="W1962" s="1">
        <v>38301</v>
      </c>
      <c r="X1962" s="1">
        <v>38301</v>
      </c>
      <c r="Y1962" s="1">
        <v>29405</v>
      </c>
      <c r="Z1962" s="1">
        <v>1.85</v>
      </c>
      <c r="AA1962" s="6">
        <f t="shared" si="394"/>
        <v>273</v>
      </c>
      <c r="AB1962" s="6">
        <f t="shared" si="395"/>
        <v>252</v>
      </c>
      <c r="AC1962" s="6">
        <f t="shared" si="396"/>
        <v>67</v>
      </c>
      <c r="AD1962" s="6">
        <f t="shared" si="397"/>
        <v>0.24542124542124541</v>
      </c>
      <c r="AE1962" s="7">
        <f t="shared" si="398"/>
        <v>-741</v>
      </c>
      <c r="AF1962" t="str">
        <f t="shared" ca="1" si="399"/>
        <v>$V$1985</v>
      </c>
      <c r="AG1962" t="str">
        <f t="shared" ca="1" si="400"/>
        <v>$J$1985</v>
      </c>
      <c r="AH1962" t="str">
        <f t="shared" ca="1" si="401"/>
        <v>KIRKLANDS TL ONLY | 3830178840</v>
      </c>
      <c r="AI1962" t="str">
        <f t="shared" ca="1" si="390"/>
        <v>$K$1985</v>
      </c>
      <c r="AJ1962" s="8">
        <f t="shared" si="391"/>
        <v>3.663003663003663E-3</v>
      </c>
      <c r="AK1962" s="7">
        <f t="shared" si="392"/>
        <v>0</v>
      </c>
      <c r="AL1962" s="7" t="str">
        <f t="shared" ca="1" si="402"/>
        <v>KENCO LOGISTICS | 8532335661</v>
      </c>
      <c r="AM1962" t="b">
        <f t="shared" si="393"/>
        <v>0</v>
      </c>
    </row>
    <row r="1963" spans="3:39" x14ac:dyDescent="0.3">
      <c r="C1963" s="1" t="s">
        <v>119</v>
      </c>
      <c r="D1963" s="1" t="s">
        <v>120</v>
      </c>
      <c r="E1963" s="1" t="s">
        <v>39</v>
      </c>
      <c r="F1963" s="1" t="s">
        <v>70</v>
      </c>
      <c r="G1963" s="1" t="s">
        <v>71</v>
      </c>
      <c r="H1963" s="1" t="s">
        <v>90</v>
      </c>
      <c r="I1963" s="1" t="s">
        <v>853</v>
      </c>
      <c r="J1963" t="str">
        <f>TRIM(CONCATENATE(wiz[[#This Row],[SHIPPER..................]],wiz[[#This Row],[ZIP2..]],wiz[[#This Row],[ZIP3..]]))</f>
        <v>b: HUB GROUP INC | 3830129169</v>
      </c>
      <c r="K1963" s="1">
        <v>1</v>
      </c>
      <c r="L1963" s="1">
        <v>2.44</v>
      </c>
      <c r="M1963" s="1">
        <v>0.28000000000000003</v>
      </c>
      <c r="N1963" s="1">
        <v>570</v>
      </c>
      <c r="O1963" s="1">
        <v>1.1000000000000001</v>
      </c>
      <c r="P1963" s="1">
        <v>0</v>
      </c>
      <c r="Q1963" s="1">
        <v>0.25</v>
      </c>
      <c r="R1963" s="1">
        <v>-40</v>
      </c>
      <c r="S1963" s="1">
        <v>10</v>
      </c>
      <c r="T1963" s="1">
        <v>0</v>
      </c>
      <c r="U1963" s="1">
        <v>345</v>
      </c>
      <c r="V1963" s="1">
        <v>355</v>
      </c>
      <c r="W1963" s="1">
        <v>38301</v>
      </c>
      <c r="X1963" s="1">
        <v>38301</v>
      </c>
      <c r="Y1963" s="1">
        <v>29169</v>
      </c>
      <c r="Z1963" s="1">
        <v>2.5</v>
      </c>
      <c r="AA1963" s="6">
        <f t="shared" si="394"/>
        <v>49</v>
      </c>
      <c r="AB1963" s="6">
        <f t="shared" si="395"/>
        <v>355</v>
      </c>
      <c r="AC1963" s="6">
        <f t="shared" si="396"/>
        <v>11121</v>
      </c>
      <c r="AD1963" s="6">
        <f t="shared" si="397"/>
        <v>226.9591836734694</v>
      </c>
      <c r="AE1963" s="7">
        <f t="shared" si="398"/>
        <v>-543</v>
      </c>
      <c r="AF1963" t="str">
        <f t="shared" ca="1" si="399"/>
        <v>$V$992</v>
      </c>
      <c r="AG1963" t="str">
        <f t="shared" ca="1" si="400"/>
        <v>$J$992</v>
      </c>
      <c r="AH1963" t="str">
        <f t="shared" ca="1" si="401"/>
        <v>b: HUB GROUP INC | 3885131601</v>
      </c>
      <c r="AI1963" t="str">
        <f t="shared" ca="1" si="390"/>
        <v>$K$992</v>
      </c>
      <c r="AJ1963" s="8">
        <f t="shared" si="391"/>
        <v>2.0408163265306121E-2</v>
      </c>
      <c r="AK1963" s="7">
        <f t="shared" si="392"/>
        <v>-170</v>
      </c>
      <c r="AL1963" s="7" t="str">
        <f t="shared" ca="1" si="402"/>
        <v>b: ECHO GLOBAL LOGIST| 4770130501</v>
      </c>
      <c r="AM1963" t="b">
        <f t="shared" si="393"/>
        <v>0</v>
      </c>
    </row>
    <row r="1964" spans="3:39" x14ac:dyDescent="0.3">
      <c r="C1964" s="1" t="s">
        <v>344</v>
      </c>
      <c r="D1964" s="1" t="s">
        <v>345</v>
      </c>
      <c r="E1964" s="1" t="s">
        <v>39</v>
      </c>
      <c r="F1964" s="1" t="s">
        <v>70</v>
      </c>
      <c r="G1964" s="1" t="s">
        <v>666</v>
      </c>
      <c r="H1964" s="1" t="s">
        <v>90</v>
      </c>
      <c r="I1964" s="1" t="s">
        <v>377</v>
      </c>
      <c r="J1964" t="str">
        <f>TRIM(CONCATENATE(wiz[[#This Row],[SHIPPER..................]],wiz[[#This Row],[ZIP2..]],wiz[[#This Row],[ZIP3..]]))</f>
        <v>b: SCHNEIDER LOGISTIC| 3802429353</v>
      </c>
      <c r="K1964" s="1">
        <v>5</v>
      </c>
      <c r="L1964" s="1">
        <v>0.88</v>
      </c>
      <c r="M1964" s="1">
        <v>0.32</v>
      </c>
      <c r="N1964" s="1">
        <v>541</v>
      </c>
      <c r="O1964" s="1">
        <v>1.03</v>
      </c>
      <c r="P1964" s="1">
        <v>102</v>
      </c>
      <c r="Q1964" s="1">
        <v>0.34</v>
      </c>
      <c r="R1964" s="1">
        <v>-59</v>
      </c>
      <c r="S1964" s="1">
        <v>-17</v>
      </c>
      <c r="T1964" s="1">
        <v>3</v>
      </c>
      <c r="U1964" s="1">
        <v>-556</v>
      </c>
      <c r="V1964" s="1">
        <v>-570</v>
      </c>
      <c r="W1964" s="1">
        <v>37127</v>
      </c>
      <c r="X1964" s="1">
        <v>38024</v>
      </c>
      <c r="Y1964" s="1">
        <v>29353</v>
      </c>
      <c r="Z1964" s="1">
        <v>0.98</v>
      </c>
      <c r="AA1964" s="6">
        <f t="shared" si="394"/>
        <v>78</v>
      </c>
      <c r="AB1964" s="6">
        <f t="shared" si="395"/>
        <v>-2850</v>
      </c>
      <c r="AC1964" s="6">
        <f t="shared" si="396"/>
        <v>-21006</v>
      </c>
      <c r="AD1964" s="6">
        <f t="shared" si="397"/>
        <v>-269.30769230769232</v>
      </c>
      <c r="AE1964" s="7">
        <f t="shared" si="398"/>
        <v>-1249</v>
      </c>
      <c r="AF1964" t="str">
        <f t="shared" ca="1" si="399"/>
        <v>$V$1953</v>
      </c>
      <c r="AG1964" t="str">
        <f t="shared" ca="1" si="400"/>
        <v>$J$1953</v>
      </c>
      <c r="AH1964" t="str">
        <f t="shared" ca="1" si="401"/>
        <v>b: SCHNEIDER LOGISTIC| 3830119034</v>
      </c>
      <c r="AI1964" t="str">
        <f t="shared" ca="1" si="390"/>
        <v>$K$1953</v>
      </c>
      <c r="AJ1964" s="8">
        <f t="shared" si="391"/>
        <v>6.4102564102564097E-2</v>
      </c>
      <c r="AK1964" s="7">
        <f t="shared" si="392"/>
        <v>-570</v>
      </c>
      <c r="AL1964" s="7" t="str">
        <f t="shared" ca="1" si="402"/>
        <v>LOWES MLXP VAN ONE WA| 3071947265</v>
      </c>
      <c r="AM1964" t="str">
        <f t="shared" si="393"/>
        <v>b: SCHNEIDER LOGISTIC| 3802429353</v>
      </c>
    </row>
    <row r="1965" spans="3:39" x14ac:dyDescent="0.3">
      <c r="C1965" s="1" t="s">
        <v>400</v>
      </c>
      <c r="D1965" s="1" t="s">
        <v>401</v>
      </c>
      <c r="E1965" s="1" t="s">
        <v>39</v>
      </c>
      <c r="F1965" s="1" t="s">
        <v>70</v>
      </c>
      <c r="G1965" s="1" t="s">
        <v>71</v>
      </c>
      <c r="H1965" s="1" t="s">
        <v>90</v>
      </c>
      <c r="I1965" s="1" t="s">
        <v>550</v>
      </c>
      <c r="J1965" t="str">
        <f>TRIM(CONCATENATE(wiz[[#This Row],[SHIPPER..................]],wiz[[#This Row],[ZIP2..]],wiz[[#This Row],[ZIP3..]]))</f>
        <v>KELLOGG COMPANY MLXP| 3830129601</v>
      </c>
      <c r="K1965" s="1">
        <v>2</v>
      </c>
      <c r="L1965" s="1">
        <v>2.02</v>
      </c>
      <c r="M1965" s="1">
        <v>0.14000000000000001</v>
      </c>
      <c r="N1965" s="1">
        <v>469</v>
      </c>
      <c r="O1965" s="1">
        <v>0.92</v>
      </c>
      <c r="P1965" s="1">
        <v>134</v>
      </c>
      <c r="Q1965" s="1">
        <v>0.38</v>
      </c>
      <c r="R1965" s="1">
        <v>35</v>
      </c>
      <c r="S1965" s="1">
        <v>-6</v>
      </c>
      <c r="T1965" s="1">
        <v>11</v>
      </c>
      <c r="U1965" s="1">
        <v>-106</v>
      </c>
      <c r="V1965" s="1">
        <v>-101</v>
      </c>
      <c r="W1965" s="1">
        <v>37127</v>
      </c>
      <c r="X1965" s="1">
        <v>38301</v>
      </c>
      <c r="Y1965" s="1">
        <v>29601</v>
      </c>
      <c r="Z1965" s="1">
        <v>1.94</v>
      </c>
      <c r="AA1965" s="6">
        <f t="shared" si="394"/>
        <v>979</v>
      </c>
      <c r="AB1965" s="6">
        <f t="shared" si="395"/>
        <v>-202</v>
      </c>
      <c r="AC1965" s="6">
        <f t="shared" si="396"/>
        <v>105632</v>
      </c>
      <c r="AD1965" s="6">
        <f t="shared" si="397"/>
        <v>107.89785495403473</v>
      </c>
      <c r="AE1965" s="7">
        <f t="shared" si="398"/>
        <v>-453</v>
      </c>
      <c r="AF1965" t="str">
        <f t="shared" ca="1" si="399"/>
        <v>$V$191</v>
      </c>
      <c r="AG1965" t="str">
        <f t="shared" ca="1" si="400"/>
        <v>$J$191</v>
      </c>
      <c r="AH1965" t="str">
        <f t="shared" ca="1" si="401"/>
        <v>KELLOGG COMPANY MLXP| 3030133601</v>
      </c>
      <c r="AI1965" t="str">
        <f t="shared" ca="1" si="390"/>
        <v>$K$191</v>
      </c>
      <c r="AJ1965" s="8">
        <f t="shared" si="391"/>
        <v>2.0429009193054137E-3</v>
      </c>
      <c r="AK1965" s="7">
        <f t="shared" si="392"/>
        <v>-94</v>
      </c>
      <c r="AL1965" s="7" t="str">
        <f t="shared" ca="1" si="402"/>
        <v>KELLOGG COMPANY MLXP| 3861175029</v>
      </c>
      <c r="AM1965" t="b">
        <f t="shared" si="393"/>
        <v>0</v>
      </c>
    </row>
    <row r="1966" spans="3:39" x14ac:dyDescent="0.3">
      <c r="C1966" s="1" t="s">
        <v>400</v>
      </c>
      <c r="D1966" s="1" t="s">
        <v>401</v>
      </c>
      <c r="E1966" s="1" t="s">
        <v>39</v>
      </c>
      <c r="F1966" s="1" t="s">
        <v>70</v>
      </c>
      <c r="G1966" s="1" t="s">
        <v>71</v>
      </c>
      <c r="H1966" s="1" t="s">
        <v>90</v>
      </c>
      <c r="I1966" s="1" t="s">
        <v>377</v>
      </c>
      <c r="J1966" t="str">
        <f>TRIM(CONCATENATE(wiz[[#This Row],[SHIPPER..................]],wiz[[#This Row],[ZIP2..]],wiz[[#This Row],[ZIP3..]]))</f>
        <v>KELLOGG COMPANY MLXP| 3830129353</v>
      </c>
      <c r="K1966" s="1">
        <v>13</v>
      </c>
      <c r="L1966" s="1">
        <v>2.0499999999999998</v>
      </c>
      <c r="M1966" s="1">
        <v>0.22</v>
      </c>
      <c r="N1966" s="1">
        <v>497</v>
      </c>
      <c r="O1966" s="1">
        <v>0.97</v>
      </c>
      <c r="P1966" s="1">
        <v>59</v>
      </c>
      <c r="Q1966" s="1">
        <v>0.3</v>
      </c>
      <c r="R1966" s="1">
        <v>-6</v>
      </c>
      <c r="S1966" s="1">
        <v>-6</v>
      </c>
      <c r="T1966" s="1">
        <v>-1</v>
      </c>
      <c r="U1966" s="1">
        <v>-23</v>
      </c>
      <c r="V1966" s="1">
        <v>-30</v>
      </c>
      <c r="W1966" s="1">
        <v>38301</v>
      </c>
      <c r="X1966" s="1">
        <v>38301</v>
      </c>
      <c r="Y1966" s="1">
        <v>29353</v>
      </c>
      <c r="Z1966" s="1">
        <v>2.0499999999999998</v>
      </c>
      <c r="AA1966" s="6">
        <f t="shared" si="394"/>
        <v>979</v>
      </c>
      <c r="AB1966" s="6">
        <f t="shared" si="395"/>
        <v>-390</v>
      </c>
      <c r="AC1966" s="6">
        <f t="shared" si="396"/>
        <v>105632</v>
      </c>
      <c r="AD1966" s="6">
        <f t="shared" si="397"/>
        <v>107.89785495403473</v>
      </c>
      <c r="AE1966" s="7">
        <f t="shared" si="398"/>
        <v>-453</v>
      </c>
      <c r="AF1966" t="str">
        <f t="shared" ca="1" si="399"/>
        <v>$V$191</v>
      </c>
      <c r="AG1966" t="str">
        <f t="shared" ca="1" si="400"/>
        <v>$J$191</v>
      </c>
      <c r="AH1966" t="str">
        <f t="shared" ca="1" si="401"/>
        <v>KELLOGG COMPANY MLXP| 3030133601</v>
      </c>
      <c r="AI1966" t="str">
        <f t="shared" ca="1" si="390"/>
        <v>$K$191</v>
      </c>
      <c r="AJ1966" s="8">
        <f t="shared" si="391"/>
        <v>1.3278855975485188E-2</v>
      </c>
      <c r="AK1966" s="7">
        <f t="shared" si="392"/>
        <v>-94</v>
      </c>
      <c r="AL1966" s="7" t="str">
        <f t="shared" ca="1" si="402"/>
        <v>KELLOGG COMPANY MLXP| 3861175029</v>
      </c>
      <c r="AM1966" t="b">
        <f t="shared" si="393"/>
        <v>0</v>
      </c>
    </row>
    <row r="1967" spans="3:39" x14ac:dyDescent="0.3">
      <c r="C1967" s="1" t="s">
        <v>400</v>
      </c>
      <c r="D1967" s="1" t="s">
        <v>401</v>
      </c>
      <c r="E1967" s="1" t="s">
        <v>39</v>
      </c>
      <c r="F1967" s="1" t="s">
        <v>70</v>
      </c>
      <c r="G1967" s="1" t="s">
        <v>71</v>
      </c>
      <c r="H1967" s="1" t="s">
        <v>90</v>
      </c>
      <c r="I1967" s="1" t="s">
        <v>1584</v>
      </c>
      <c r="J1967" t="str">
        <f>TRIM(CONCATENATE(wiz[[#This Row],[SHIPPER..................]],wiz[[#This Row],[ZIP2..]],wiz[[#This Row],[ZIP3..]]))</f>
        <v>KELLOGG COMPANY MLXP| 3830129697</v>
      </c>
      <c r="K1967" s="1">
        <v>6</v>
      </c>
      <c r="L1967" s="1">
        <v>2</v>
      </c>
      <c r="M1967" s="1">
        <v>0.2</v>
      </c>
      <c r="N1967" s="1">
        <v>459</v>
      </c>
      <c r="O1967" s="1">
        <v>0.96</v>
      </c>
      <c r="P1967" s="1">
        <v>88</v>
      </c>
      <c r="Q1967" s="1">
        <v>0.33</v>
      </c>
      <c r="R1967" s="1">
        <v>4</v>
      </c>
      <c r="S1967" s="1">
        <v>-6</v>
      </c>
      <c r="T1967" s="1">
        <v>1</v>
      </c>
      <c r="U1967" s="1">
        <v>-98</v>
      </c>
      <c r="V1967" s="1">
        <v>-103</v>
      </c>
      <c r="W1967" s="1">
        <v>37087</v>
      </c>
      <c r="X1967" s="1">
        <v>38301</v>
      </c>
      <c r="Y1967" s="1">
        <v>29697</v>
      </c>
      <c r="Z1967" s="1">
        <v>1.98</v>
      </c>
      <c r="AA1967" s="6">
        <f t="shared" si="394"/>
        <v>979</v>
      </c>
      <c r="AB1967" s="6">
        <f t="shared" si="395"/>
        <v>-618</v>
      </c>
      <c r="AC1967" s="6">
        <f t="shared" si="396"/>
        <v>105632</v>
      </c>
      <c r="AD1967" s="6">
        <f t="shared" si="397"/>
        <v>107.89785495403473</v>
      </c>
      <c r="AE1967" s="7">
        <f t="shared" si="398"/>
        <v>-453</v>
      </c>
      <c r="AF1967" t="str">
        <f t="shared" ca="1" si="399"/>
        <v>$V$191</v>
      </c>
      <c r="AG1967" t="str">
        <f t="shared" ca="1" si="400"/>
        <v>$J$191</v>
      </c>
      <c r="AH1967" t="str">
        <f t="shared" ca="1" si="401"/>
        <v>KELLOGG COMPANY MLXP| 3030133601</v>
      </c>
      <c r="AI1967" t="str">
        <f t="shared" ca="1" si="390"/>
        <v>$K$191</v>
      </c>
      <c r="AJ1967" s="8">
        <f t="shared" si="391"/>
        <v>6.1287027579162408E-3</v>
      </c>
      <c r="AK1967" s="7">
        <f t="shared" si="392"/>
        <v>-94</v>
      </c>
      <c r="AL1967" s="7" t="str">
        <f t="shared" ca="1" si="402"/>
        <v>KELLOGG COMPANY MLXP| 3861175029</v>
      </c>
      <c r="AM1967" t="b">
        <f t="shared" si="393"/>
        <v>0</v>
      </c>
    </row>
    <row r="1968" spans="3:39" x14ac:dyDescent="0.3">
      <c r="C1968" s="1" t="s">
        <v>302</v>
      </c>
      <c r="D1968" s="1" t="s">
        <v>303</v>
      </c>
      <c r="E1968" s="1" t="s">
        <v>39</v>
      </c>
      <c r="F1968" s="1" t="s">
        <v>70</v>
      </c>
      <c r="G1968" s="1" t="s">
        <v>71</v>
      </c>
      <c r="H1968" s="1" t="s">
        <v>90</v>
      </c>
      <c r="I1968" s="1" t="s">
        <v>550</v>
      </c>
      <c r="J1968" t="str">
        <f>TRIM(CONCATENATE(wiz[[#This Row],[SHIPPER..................]],wiz[[#This Row],[ZIP2..]],wiz[[#This Row],[ZIP3..]]))</f>
        <v>KIRKLANDS TL ONLY | 3830129601</v>
      </c>
      <c r="K1968" s="1">
        <v>1</v>
      </c>
      <c r="L1968" s="1">
        <v>2.15</v>
      </c>
      <c r="M1968" s="1">
        <v>0.22</v>
      </c>
      <c r="N1968" s="1">
        <v>494</v>
      </c>
      <c r="O1968" s="1">
        <v>1.54</v>
      </c>
      <c r="P1968" s="1">
        <v>50</v>
      </c>
      <c r="Q1968" s="1">
        <v>0.25</v>
      </c>
      <c r="R1968" s="1">
        <v>-40</v>
      </c>
      <c r="S1968" s="1">
        <v>-17</v>
      </c>
      <c r="T1968" s="1">
        <v>-136</v>
      </c>
      <c r="U1968" s="1">
        <v>60</v>
      </c>
      <c r="V1968" s="1">
        <v>-93</v>
      </c>
      <c r="W1968" s="1">
        <v>38019</v>
      </c>
      <c r="X1968" s="1">
        <v>38301</v>
      </c>
      <c r="Y1968" s="1">
        <v>29601</v>
      </c>
      <c r="Z1968" s="1">
        <v>2.15</v>
      </c>
      <c r="AA1968" s="6">
        <f t="shared" si="394"/>
        <v>273</v>
      </c>
      <c r="AB1968" s="6">
        <f t="shared" si="395"/>
        <v>-93</v>
      </c>
      <c r="AC1968" s="6">
        <f t="shared" si="396"/>
        <v>67</v>
      </c>
      <c r="AD1968" s="6">
        <f t="shared" si="397"/>
        <v>0.24542124542124541</v>
      </c>
      <c r="AE1968" s="7">
        <f t="shared" si="398"/>
        <v>-741</v>
      </c>
      <c r="AF1968" t="str">
        <f t="shared" ca="1" si="399"/>
        <v>$V$1985</v>
      </c>
      <c r="AG1968" t="str">
        <f t="shared" ca="1" si="400"/>
        <v>$J$1985</v>
      </c>
      <c r="AH1968" t="str">
        <f t="shared" ca="1" si="401"/>
        <v>KIRKLANDS TL ONLY | 3830178840</v>
      </c>
      <c r="AI1968" t="str">
        <f t="shared" ca="1" si="390"/>
        <v>$K$1985</v>
      </c>
      <c r="AJ1968" s="8">
        <f t="shared" si="391"/>
        <v>3.663003663003663E-3</v>
      </c>
      <c r="AK1968" s="7">
        <f t="shared" si="392"/>
        <v>0</v>
      </c>
      <c r="AL1968" s="7" t="str">
        <f t="shared" ca="1" si="402"/>
        <v>KENCO LOGISTICS | 8532335661</v>
      </c>
      <c r="AM1968" t="b">
        <f t="shared" si="393"/>
        <v>0</v>
      </c>
    </row>
    <row r="1969" spans="3:39" x14ac:dyDescent="0.3">
      <c r="C1969" s="1" t="s">
        <v>1753</v>
      </c>
      <c r="D1969" s="1" t="s">
        <v>1754</v>
      </c>
      <c r="E1969" s="1" t="s">
        <v>39</v>
      </c>
      <c r="F1969" s="1" t="s">
        <v>70</v>
      </c>
      <c r="G1969" s="1" t="s">
        <v>1755</v>
      </c>
      <c r="H1969" s="1" t="s">
        <v>90</v>
      </c>
      <c r="I1969" s="1" t="s">
        <v>1760</v>
      </c>
      <c r="J1969" t="str">
        <f>TRIM(CONCATENATE(wiz[[#This Row],[SHIPPER..................]],wiz[[#This Row],[ZIP2..]],wiz[[#This Row],[ZIP3..]]))</f>
        <v>PCA COUNCE | 3832629654</v>
      </c>
      <c r="K1969" s="1">
        <v>1</v>
      </c>
      <c r="L1969" s="1">
        <v>2.2000000000000002</v>
      </c>
      <c r="M1969" s="1">
        <v>0.2</v>
      </c>
      <c r="N1969" s="1">
        <v>455</v>
      </c>
      <c r="O1969" s="1">
        <v>0.96</v>
      </c>
      <c r="P1969" s="1">
        <v>61</v>
      </c>
      <c r="Q1969" s="1">
        <v>0.3</v>
      </c>
      <c r="R1969" s="1">
        <v>4</v>
      </c>
      <c r="S1969" s="1">
        <v>-29</v>
      </c>
      <c r="T1969" s="1">
        <v>1</v>
      </c>
      <c r="U1969" s="1">
        <v>-6</v>
      </c>
      <c r="V1969" s="1">
        <v>-34</v>
      </c>
      <c r="W1969" s="1">
        <v>38301</v>
      </c>
      <c r="X1969" s="1">
        <v>38326</v>
      </c>
      <c r="Y1969" s="1">
        <v>29654</v>
      </c>
      <c r="Z1969" s="1">
        <v>2.1800000000000002</v>
      </c>
      <c r="AA1969" s="6">
        <f t="shared" si="394"/>
        <v>144</v>
      </c>
      <c r="AB1969" s="6">
        <f t="shared" si="395"/>
        <v>-34</v>
      </c>
      <c r="AC1969" s="6">
        <f t="shared" si="396"/>
        <v>2147</v>
      </c>
      <c r="AD1969" s="6">
        <f t="shared" si="397"/>
        <v>14.909722222222221</v>
      </c>
      <c r="AE1969" s="7">
        <f t="shared" si="398"/>
        <v>-141</v>
      </c>
      <c r="AF1969" t="str">
        <f t="shared" ca="1" si="399"/>
        <v>$V$1025</v>
      </c>
      <c r="AG1969" t="str">
        <f t="shared" ca="1" si="400"/>
        <v>$J$1025</v>
      </c>
      <c r="AH1969" t="str">
        <f t="shared" ca="1" si="401"/>
        <v>OWENS CORNING FIBERGL| 2808647581</v>
      </c>
      <c r="AI1969" t="str">
        <f t="shared" ca="1" si="390"/>
        <v>$K$1025</v>
      </c>
      <c r="AJ1969" s="8">
        <f t="shared" si="391"/>
        <v>6.9444444444444441E-3</v>
      </c>
      <c r="AK1969" s="7">
        <f t="shared" si="392"/>
        <v>-141</v>
      </c>
      <c r="AL1969" s="7" t="str">
        <f t="shared" ca="1" si="402"/>
        <v>OWENS CORNING FIBERGL| 2808647581</v>
      </c>
      <c r="AM1969" t="b">
        <f t="shared" si="393"/>
        <v>0</v>
      </c>
    </row>
    <row r="1970" spans="3:39" x14ac:dyDescent="0.3">
      <c r="C1970" s="1" t="s">
        <v>302</v>
      </c>
      <c r="D1970" s="1" t="s">
        <v>303</v>
      </c>
      <c r="E1970" s="1" t="s">
        <v>39</v>
      </c>
      <c r="F1970" s="1" t="s">
        <v>70</v>
      </c>
      <c r="G1970" s="1" t="s">
        <v>71</v>
      </c>
      <c r="H1970" s="1" t="s">
        <v>1668</v>
      </c>
      <c r="I1970" s="1" t="s">
        <v>1761</v>
      </c>
      <c r="J1970" t="str">
        <f>TRIM(CONCATENATE(wiz[[#This Row],[SHIPPER..................]],wiz[[#This Row],[ZIP2..]],wiz[[#This Row],[ZIP3..]]))</f>
        <v>KIRKLANDS TL ONLY | 3830157101</v>
      </c>
      <c r="K1970" s="1">
        <v>1</v>
      </c>
      <c r="L1970" s="1">
        <v>2.25</v>
      </c>
      <c r="M1970" s="1">
        <v>0.22</v>
      </c>
      <c r="N1970" s="1">
        <v>1027</v>
      </c>
      <c r="O1970" s="1">
        <v>2.04</v>
      </c>
      <c r="P1970" s="1">
        <v>0</v>
      </c>
      <c r="Q1970" s="1">
        <v>0.25</v>
      </c>
      <c r="R1970" s="1">
        <v>-80</v>
      </c>
      <c r="S1970" s="1">
        <v>-17</v>
      </c>
      <c r="T1970" s="1">
        <v>-18</v>
      </c>
      <c r="U1970" s="1">
        <v>467</v>
      </c>
      <c r="V1970" s="1">
        <v>432</v>
      </c>
      <c r="W1970" s="1">
        <v>38301</v>
      </c>
      <c r="X1970" s="1">
        <v>38301</v>
      </c>
      <c r="Y1970" s="1">
        <v>57101</v>
      </c>
      <c r="Z1970" s="1">
        <v>2.25</v>
      </c>
      <c r="AA1970" s="6">
        <f t="shared" si="394"/>
        <v>273</v>
      </c>
      <c r="AB1970" s="6">
        <f t="shared" si="395"/>
        <v>432</v>
      </c>
      <c r="AC1970" s="6">
        <f t="shared" si="396"/>
        <v>67</v>
      </c>
      <c r="AD1970" s="6">
        <f t="shared" si="397"/>
        <v>0.24542124542124541</v>
      </c>
      <c r="AE1970" s="7">
        <f t="shared" si="398"/>
        <v>-741</v>
      </c>
      <c r="AF1970" t="str">
        <f t="shared" ca="1" si="399"/>
        <v>$V$1985</v>
      </c>
      <c r="AG1970" t="str">
        <f t="shared" ca="1" si="400"/>
        <v>$J$1985</v>
      </c>
      <c r="AH1970" t="str">
        <f t="shared" ca="1" si="401"/>
        <v>KIRKLANDS TL ONLY | 3830178840</v>
      </c>
      <c r="AI1970" t="str">
        <f t="shared" ca="1" si="390"/>
        <v>$K$1985</v>
      </c>
      <c r="AJ1970" s="8">
        <f t="shared" si="391"/>
        <v>3.663003663003663E-3</v>
      </c>
      <c r="AK1970" s="7">
        <f t="shared" si="392"/>
        <v>0</v>
      </c>
      <c r="AL1970" s="7" t="str">
        <f t="shared" ca="1" si="402"/>
        <v>KENCO LOGISTICS | 8532335661</v>
      </c>
      <c r="AM1970" t="b">
        <f t="shared" si="393"/>
        <v>0</v>
      </c>
    </row>
    <row r="1971" spans="3:39" x14ac:dyDescent="0.3">
      <c r="C1971" s="1" t="s">
        <v>302</v>
      </c>
      <c r="D1971" s="1" t="s">
        <v>303</v>
      </c>
      <c r="E1971" s="1" t="s">
        <v>39</v>
      </c>
      <c r="F1971" s="1" t="s">
        <v>70</v>
      </c>
      <c r="G1971" s="1" t="s">
        <v>71</v>
      </c>
      <c r="H1971" s="1" t="s">
        <v>70</v>
      </c>
      <c r="I1971" s="1" t="s">
        <v>350</v>
      </c>
      <c r="J1971" t="str">
        <f>TRIM(CONCATENATE(wiz[[#This Row],[SHIPPER..................]],wiz[[#This Row],[ZIP2..]],wiz[[#This Row],[ZIP3..]]))</f>
        <v>KIRKLANDS TL ONLY | 3830138501</v>
      </c>
      <c r="K1971" s="1">
        <v>1</v>
      </c>
      <c r="L1971" s="1">
        <v>2.25</v>
      </c>
      <c r="M1971" s="1">
        <v>0.21</v>
      </c>
      <c r="N1971" s="1">
        <v>405</v>
      </c>
      <c r="O1971" s="1">
        <v>1.46</v>
      </c>
      <c r="P1971" s="1">
        <v>0</v>
      </c>
      <c r="Q1971" s="1">
        <v>0.25</v>
      </c>
      <c r="R1971" s="1">
        <v>-315</v>
      </c>
      <c r="S1971" s="1">
        <v>-17</v>
      </c>
      <c r="T1971" s="1">
        <v>-136</v>
      </c>
      <c r="U1971" s="1">
        <v>146</v>
      </c>
      <c r="V1971" s="1">
        <v>-7</v>
      </c>
      <c r="W1971" s="1">
        <v>38301</v>
      </c>
      <c r="X1971" s="1">
        <v>38301</v>
      </c>
      <c r="Y1971" s="1">
        <v>38501</v>
      </c>
      <c r="Z1971" s="1">
        <v>2.2400000000000002</v>
      </c>
      <c r="AA1971" s="6">
        <f t="shared" si="394"/>
        <v>273</v>
      </c>
      <c r="AB1971" s="6">
        <f t="shared" si="395"/>
        <v>-7</v>
      </c>
      <c r="AC1971" s="6">
        <f t="shared" si="396"/>
        <v>67</v>
      </c>
      <c r="AD1971" s="6">
        <f t="shared" si="397"/>
        <v>0.24542124542124541</v>
      </c>
      <c r="AE1971" s="7">
        <f t="shared" si="398"/>
        <v>-741</v>
      </c>
      <c r="AF1971" t="str">
        <f t="shared" ca="1" si="399"/>
        <v>$V$1985</v>
      </c>
      <c r="AG1971" t="str">
        <f t="shared" ca="1" si="400"/>
        <v>$J$1985</v>
      </c>
      <c r="AH1971" t="str">
        <f t="shared" ca="1" si="401"/>
        <v>KIRKLANDS TL ONLY | 3830178840</v>
      </c>
      <c r="AI1971" t="str">
        <f t="shared" ca="1" si="390"/>
        <v>$K$1985</v>
      </c>
      <c r="AJ1971" s="8">
        <f t="shared" si="391"/>
        <v>3.663003663003663E-3</v>
      </c>
      <c r="AK1971" s="7">
        <f t="shared" si="392"/>
        <v>0</v>
      </c>
      <c r="AL1971" s="7" t="str">
        <f t="shared" ca="1" si="402"/>
        <v>KENCO LOGISTICS | 8532335661</v>
      </c>
      <c r="AM1971" t="b">
        <f t="shared" si="393"/>
        <v>0</v>
      </c>
    </row>
    <row r="1972" spans="3:39" x14ac:dyDescent="0.3">
      <c r="C1972" s="1" t="s">
        <v>302</v>
      </c>
      <c r="D1972" s="1" t="s">
        <v>303</v>
      </c>
      <c r="E1972" s="1" t="s">
        <v>39</v>
      </c>
      <c r="F1972" s="1" t="s">
        <v>70</v>
      </c>
      <c r="G1972" s="1" t="s">
        <v>71</v>
      </c>
      <c r="H1972" s="1" t="s">
        <v>76</v>
      </c>
      <c r="I1972" s="1" t="s">
        <v>1762</v>
      </c>
      <c r="J1972" t="str">
        <f>TRIM(CONCATENATE(wiz[[#This Row],[SHIPPER..................]],wiz[[#This Row],[ZIP2..]],wiz[[#This Row],[ZIP3..]]))</f>
        <v>KIRKLANDS TL ONLY | 3830179105</v>
      </c>
      <c r="K1972" s="1">
        <v>2</v>
      </c>
      <c r="L1972" s="1">
        <v>2.39</v>
      </c>
      <c r="M1972" s="1">
        <v>0.21</v>
      </c>
      <c r="N1972" s="1">
        <v>1030</v>
      </c>
      <c r="O1972" s="1">
        <v>2.04</v>
      </c>
      <c r="P1972" s="1">
        <v>0</v>
      </c>
      <c r="Q1972" s="1">
        <v>0.25</v>
      </c>
      <c r="R1972" s="1">
        <v>-175</v>
      </c>
      <c r="S1972" s="1">
        <v>-17</v>
      </c>
      <c r="T1972" s="1">
        <v>-18</v>
      </c>
      <c r="U1972" s="1">
        <v>260</v>
      </c>
      <c r="V1972" s="1">
        <v>225</v>
      </c>
      <c r="W1972" s="1">
        <v>38301</v>
      </c>
      <c r="X1972" s="1">
        <v>38301</v>
      </c>
      <c r="Y1972" s="1">
        <v>79105</v>
      </c>
      <c r="Z1972" s="1">
        <v>2.38</v>
      </c>
      <c r="AA1972" s="6">
        <f t="shared" si="394"/>
        <v>273</v>
      </c>
      <c r="AB1972" s="6">
        <f t="shared" si="395"/>
        <v>450</v>
      </c>
      <c r="AC1972" s="6">
        <f t="shared" si="396"/>
        <v>67</v>
      </c>
      <c r="AD1972" s="6">
        <f t="shared" si="397"/>
        <v>0.24542124542124541</v>
      </c>
      <c r="AE1972" s="7">
        <f t="shared" si="398"/>
        <v>-741</v>
      </c>
      <c r="AF1972" t="str">
        <f t="shared" ca="1" si="399"/>
        <v>$V$1985</v>
      </c>
      <c r="AG1972" t="str">
        <f t="shared" ca="1" si="400"/>
        <v>$J$1985</v>
      </c>
      <c r="AH1972" t="str">
        <f t="shared" ca="1" si="401"/>
        <v>KIRKLANDS TL ONLY | 3830178840</v>
      </c>
      <c r="AI1972" t="str">
        <f t="shared" ca="1" si="390"/>
        <v>$K$1985</v>
      </c>
      <c r="AJ1972" s="8">
        <f t="shared" si="391"/>
        <v>7.326007326007326E-3</v>
      </c>
      <c r="AK1972" s="7">
        <f t="shared" si="392"/>
        <v>0</v>
      </c>
      <c r="AL1972" s="7" t="str">
        <f t="shared" ca="1" si="402"/>
        <v>KENCO LOGISTICS | 8532335661</v>
      </c>
      <c r="AM1972" t="b">
        <f t="shared" si="393"/>
        <v>0</v>
      </c>
    </row>
    <row r="1973" spans="3:39" x14ac:dyDescent="0.3">
      <c r="C1973" s="1" t="s">
        <v>423</v>
      </c>
      <c r="D1973" s="1" t="s">
        <v>424</v>
      </c>
      <c r="E1973" s="1" t="s">
        <v>39</v>
      </c>
      <c r="F1973" s="1" t="s">
        <v>70</v>
      </c>
      <c r="G1973" s="1" t="s">
        <v>71</v>
      </c>
      <c r="H1973" s="1" t="s">
        <v>76</v>
      </c>
      <c r="I1973" s="1" t="s">
        <v>1763</v>
      </c>
      <c r="J1973" t="str">
        <f>TRIM(CONCATENATE(wiz[[#This Row],[SHIPPER..................]],wiz[[#This Row],[ZIP2..]],wiz[[#This Row],[ZIP3..]]))</f>
        <v>CARLSTAR | 3830177836</v>
      </c>
      <c r="K1973" s="1">
        <v>1</v>
      </c>
      <c r="L1973" s="1">
        <v>2.2000000000000002</v>
      </c>
      <c r="M1973" s="1">
        <v>0.18</v>
      </c>
      <c r="N1973" s="1">
        <v>670</v>
      </c>
      <c r="O1973" s="1">
        <v>1.04</v>
      </c>
      <c r="P1973" s="1">
        <v>405</v>
      </c>
      <c r="Q1973" s="1">
        <v>0.7</v>
      </c>
      <c r="R1973" s="1">
        <v>20</v>
      </c>
      <c r="S1973" s="1">
        <v>-84</v>
      </c>
      <c r="T1973" s="1">
        <v>83</v>
      </c>
      <c r="U1973" s="1">
        <v>-10</v>
      </c>
      <c r="V1973" s="1">
        <v>-11</v>
      </c>
      <c r="W1973" s="1">
        <v>41056</v>
      </c>
      <c r="X1973" s="1">
        <v>38301</v>
      </c>
      <c r="Y1973" s="1">
        <v>77836</v>
      </c>
      <c r="Z1973" s="1">
        <v>2.16</v>
      </c>
      <c r="AA1973" s="6">
        <f t="shared" si="394"/>
        <v>44</v>
      </c>
      <c r="AB1973" s="6">
        <f t="shared" si="395"/>
        <v>-11</v>
      </c>
      <c r="AC1973" s="6">
        <f t="shared" si="396"/>
        <v>-5136</v>
      </c>
      <c r="AD1973" s="6">
        <f t="shared" si="397"/>
        <v>-116.72727272727273</v>
      </c>
      <c r="AE1973" s="7">
        <f t="shared" si="398"/>
        <v>-528</v>
      </c>
      <c r="AF1973" t="str">
        <f t="shared" ca="1" si="399"/>
        <v>$V$248</v>
      </c>
      <c r="AG1973" t="str">
        <f t="shared" ca="1" si="400"/>
        <v>$J$248</v>
      </c>
      <c r="AH1973" t="str">
        <f t="shared" ca="1" si="401"/>
        <v>CARLSTAR | 3025348007</v>
      </c>
      <c r="AI1973" t="str">
        <f t="shared" ca="1" si="390"/>
        <v>$K$248</v>
      </c>
      <c r="AJ1973" s="8">
        <f t="shared" si="391"/>
        <v>2.2727272727272728E-2</v>
      </c>
      <c r="AK1973" s="7">
        <f t="shared" si="392"/>
        <v>-528</v>
      </c>
      <c r="AL1973" s="7" t="str">
        <f t="shared" ca="1" si="402"/>
        <v>CARLSTAR | 3025348007</v>
      </c>
      <c r="AM1973" t="b">
        <f t="shared" si="393"/>
        <v>0</v>
      </c>
    </row>
    <row r="1974" spans="3:39" x14ac:dyDescent="0.3">
      <c r="C1974" s="1" t="s">
        <v>302</v>
      </c>
      <c r="D1974" s="1" t="s">
        <v>303</v>
      </c>
      <c r="E1974" s="1" t="s">
        <v>39</v>
      </c>
      <c r="F1974" s="1" t="s">
        <v>70</v>
      </c>
      <c r="G1974" s="1" t="s">
        <v>71</v>
      </c>
      <c r="H1974" s="1" t="s">
        <v>76</v>
      </c>
      <c r="I1974" s="1" t="s">
        <v>905</v>
      </c>
      <c r="J1974" t="str">
        <f>TRIM(CONCATENATE(wiz[[#This Row],[SHIPPER..................]],wiz[[#This Row],[ZIP2..]],wiz[[#This Row],[ZIP3..]]))</f>
        <v>KIRKLANDS TL ONLY | 3830177840</v>
      </c>
      <c r="K1974" s="1">
        <v>1</v>
      </c>
      <c r="L1974" s="1">
        <v>1.83</v>
      </c>
      <c r="M1974" s="1">
        <v>0.21</v>
      </c>
      <c r="N1974" s="1">
        <v>845</v>
      </c>
      <c r="O1974" s="1">
        <v>0.81</v>
      </c>
      <c r="P1974" s="1">
        <v>290</v>
      </c>
      <c r="Q1974" s="1">
        <v>0.5</v>
      </c>
      <c r="R1974" s="1">
        <v>-175</v>
      </c>
      <c r="S1974" s="1">
        <v>-17</v>
      </c>
      <c r="T1974" s="1">
        <v>225</v>
      </c>
      <c r="U1974" s="1">
        <v>76</v>
      </c>
      <c r="V1974" s="1">
        <v>284</v>
      </c>
      <c r="W1974" s="1">
        <v>42501</v>
      </c>
      <c r="X1974" s="1">
        <v>38301</v>
      </c>
      <c r="Y1974" s="1">
        <v>77840</v>
      </c>
      <c r="Z1974" s="1">
        <v>1.82</v>
      </c>
      <c r="AA1974" s="6">
        <f t="shared" si="394"/>
        <v>273</v>
      </c>
      <c r="AB1974" s="6">
        <f t="shared" si="395"/>
        <v>284</v>
      </c>
      <c r="AC1974" s="6">
        <f t="shared" si="396"/>
        <v>67</v>
      </c>
      <c r="AD1974" s="6">
        <f t="shared" si="397"/>
        <v>0.24542124542124541</v>
      </c>
      <c r="AE1974" s="7">
        <f t="shared" si="398"/>
        <v>-741</v>
      </c>
      <c r="AF1974" t="str">
        <f t="shared" ca="1" si="399"/>
        <v>$V$1985</v>
      </c>
      <c r="AG1974" t="str">
        <f t="shared" ca="1" si="400"/>
        <v>$J$1985</v>
      </c>
      <c r="AH1974" t="str">
        <f t="shared" ca="1" si="401"/>
        <v>KIRKLANDS TL ONLY | 3830178840</v>
      </c>
      <c r="AI1974" t="str">
        <f t="shared" ca="1" si="390"/>
        <v>$K$1985</v>
      </c>
      <c r="AJ1974" s="8">
        <f t="shared" si="391"/>
        <v>3.663003663003663E-3</v>
      </c>
      <c r="AK1974" s="7">
        <f t="shared" si="392"/>
        <v>0</v>
      </c>
      <c r="AL1974" s="7" t="str">
        <f t="shared" ca="1" si="402"/>
        <v>KENCO LOGISTICS | 8532335661</v>
      </c>
      <c r="AM1974" t="b">
        <f t="shared" si="393"/>
        <v>0</v>
      </c>
    </row>
    <row r="1975" spans="3:39" x14ac:dyDescent="0.3">
      <c r="C1975" s="1" t="s">
        <v>400</v>
      </c>
      <c r="D1975" s="1" t="s">
        <v>401</v>
      </c>
      <c r="E1975" s="1" t="s">
        <v>39</v>
      </c>
      <c r="F1975" s="1" t="s">
        <v>70</v>
      </c>
      <c r="G1975" s="1" t="s">
        <v>71</v>
      </c>
      <c r="H1975" s="1" t="s">
        <v>76</v>
      </c>
      <c r="I1975" s="1" t="s">
        <v>896</v>
      </c>
      <c r="J1975" t="str">
        <f>TRIM(CONCATENATE(wiz[[#This Row],[SHIPPER..................]],wiz[[#This Row],[ZIP2..]],wiz[[#This Row],[ZIP3..]]))</f>
        <v>KELLOGG COMPANY MLXP| 3830176031</v>
      </c>
      <c r="K1975" s="1">
        <v>2</v>
      </c>
      <c r="L1975" s="1">
        <v>2.37</v>
      </c>
      <c r="M1975" s="1">
        <v>0.13</v>
      </c>
      <c r="N1975" s="1">
        <v>583</v>
      </c>
      <c r="O1975" s="1">
        <v>1.1499999999999999</v>
      </c>
      <c r="P1975" s="1">
        <v>42</v>
      </c>
      <c r="Q1975" s="1">
        <v>0.28000000000000003</v>
      </c>
      <c r="R1975" s="1">
        <v>49</v>
      </c>
      <c r="S1975" s="1">
        <v>-6</v>
      </c>
      <c r="T1975" s="1">
        <v>-11</v>
      </c>
      <c r="U1975" s="1">
        <v>-146</v>
      </c>
      <c r="V1975" s="1">
        <v>-163</v>
      </c>
      <c r="W1975" s="1">
        <v>38301</v>
      </c>
      <c r="X1975" s="1">
        <v>38301</v>
      </c>
      <c r="Y1975" s="1">
        <v>76031</v>
      </c>
      <c r="Z1975" s="1">
        <v>2.2799999999999998</v>
      </c>
      <c r="AA1975" s="6">
        <f t="shared" si="394"/>
        <v>979</v>
      </c>
      <c r="AB1975" s="6">
        <f t="shared" si="395"/>
        <v>-326</v>
      </c>
      <c r="AC1975" s="6">
        <f t="shared" si="396"/>
        <v>105632</v>
      </c>
      <c r="AD1975" s="6">
        <f t="shared" si="397"/>
        <v>107.89785495403473</v>
      </c>
      <c r="AE1975" s="7">
        <f t="shared" si="398"/>
        <v>-453</v>
      </c>
      <c r="AF1975" t="str">
        <f t="shared" ca="1" si="399"/>
        <v>$V$191</v>
      </c>
      <c r="AG1975" t="str">
        <f t="shared" ca="1" si="400"/>
        <v>$J$191</v>
      </c>
      <c r="AH1975" t="str">
        <f t="shared" ca="1" si="401"/>
        <v>KELLOGG COMPANY MLXP| 3030133601</v>
      </c>
      <c r="AI1975" t="str">
        <f t="shared" ca="1" si="390"/>
        <v>$K$191</v>
      </c>
      <c r="AJ1975" s="8">
        <f t="shared" si="391"/>
        <v>2.0429009193054137E-3</v>
      </c>
      <c r="AK1975" s="7">
        <f t="shared" si="392"/>
        <v>-94</v>
      </c>
      <c r="AL1975" s="7" t="str">
        <f t="shared" ca="1" si="402"/>
        <v>KELLOGG COMPANY MLXP| 3861175029</v>
      </c>
      <c r="AM1975" t="b">
        <f t="shared" si="393"/>
        <v>0</v>
      </c>
    </row>
    <row r="1976" spans="3:39" x14ac:dyDescent="0.3">
      <c r="C1976" s="1" t="s">
        <v>400</v>
      </c>
      <c r="D1976" s="1" t="s">
        <v>401</v>
      </c>
      <c r="E1976" s="1" t="s">
        <v>39</v>
      </c>
      <c r="F1976" s="1" t="s">
        <v>70</v>
      </c>
      <c r="G1976" s="1" t="s">
        <v>71</v>
      </c>
      <c r="H1976" s="1" t="s">
        <v>76</v>
      </c>
      <c r="I1976" s="1" t="s">
        <v>1764</v>
      </c>
      <c r="J1976" t="str">
        <f>TRIM(CONCATENATE(wiz[[#This Row],[SHIPPER..................]],wiz[[#This Row],[ZIP2..]],wiz[[#This Row],[ZIP3..]]))</f>
        <v>KELLOGG COMPANY MLXP| 3830175027</v>
      </c>
      <c r="K1976" s="1">
        <v>1</v>
      </c>
      <c r="L1976" s="1">
        <v>2.56</v>
      </c>
      <c r="M1976" s="1">
        <v>0.23</v>
      </c>
      <c r="N1976" s="1">
        <v>550</v>
      </c>
      <c r="O1976" s="1">
        <v>1.05</v>
      </c>
      <c r="P1976" s="1">
        <v>82</v>
      </c>
      <c r="Q1976" s="1">
        <v>0.3</v>
      </c>
      <c r="R1976" s="1">
        <v>-11</v>
      </c>
      <c r="S1976" s="1">
        <v>-6</v>
      </c>
      <c r="T1976" s="1">
        <v>-1</v>
      </c>
      <c r="U1976" s="1">
        <v>-24</v>
      </c>
      <c r="V1976" s="1">
        <v>-31</v>
      </c>
      <c r="W1976" s="1">
        <v>38101</v>
      </c>
      <c r="X1976" s="1">
        <v>38301</v>
      </c>
      <c r="Y1976" s="1">
        <v>75027</v>
      </c>
      <c r="Z1976" s="1">
        <v>2.57</v>
      </c>
      <c r="AA1976" s="6">
        <f t="shared" si="394"/>
        <v>979</v>
      </c>
      <c r="AB1976" s="6">
        <f t="shared" si="395"/>
        <v>-31</v>
      </c>
      <c r="AC1976" s="6">
        <f t="shared" si="396"/>
        <v>105632</v>
      </c>
      <c r="AD1976" s="6">
        <f t="shared" si="397"/>
        <v>107.89785495403473</v>
      </c>
      <c r="AE1976" s="7">
        <f t="shared" si="398"/>
        <v>-453</v>
      </c>
      <c r="AF1976" t="str">
        <f t="shared" ca="1" si="399"/>
        <v>$V$191</v>
      </c>
      <c r="AG1976" t="str">
        <f t="shared" ca="1" si="400"/>
        <v>$J$191</v>
      </c>
      <c r="AH1976" t="str">
        <f t="shared" ca="1" si="401"/>
        <v>KELLOGG COMPANY MLXP| 3030133601</v>
      </c>
      <c r="AI1976" t="str">
        <f t="shared" ca="1" si="390"/>
        <v>$K$191</v>
      </c>
      <c r="AJ1976" s="8">
        <f t="shared" si="391"/>
        <v>1.0214504596527069E-3</v>
      </c>
      <c r="AK1976" s="7">
        <f t="shared" si="392"/>
        <v>-94</v>
      </c>
      <c r="AL1976" s="7" t="str">
        <f t="shared" ca="1" si="402"/>
        <v>KELLOGG COMPANY MLXP| 3861175029</v>
      </c>
      <c r="AM1976" t="b">
        <f t="shared" si="393"/>
        <v>0</v>
      </c>
    </row>
    <row r="1977" spans="3:39" x14ac:dyDescent="0.3">
      <c r="C1977" s="1" t="s">
        <v>400</v>
      </c>
      <c r="D1977" s="1" t="s">
        <v>401</v>
      </c>
      <c r="E1977" s="1" t="s">
        <v>39</v>
      </c>
      <c r="F1977" s="1" t="s">
        <v>70</v>
      </c>
      <c r="G1977" s="1" t="s">
        <v>71</v>
      </c>
      <c r="H1977" s="1" t="s">
        <v>76</v>
      </c>
      <c r="I1977" s="1" t="s">
        <v>804</v>
      </c>
      <c r="J1977" t="str">
        <f>TRIM(CONCATENATE(wiz[[#This Row],[SHIPPER..................]],wiz[[#This Row],[ZIP2..]],wiz[[#This Row],[ZIP3..]]))</f>
        <v>KELLOGG COMPANY MLXP| 3830176101</v>
      </c>
      <c r="K1977" s="1">
        <v>2</v>
      </c>
      <c r="L1977" s="1">
        <v>2.54</v>
      </c>
      <c r="M1977" s="1">
        <v>0.38</v>
      </c>
      <c r="N1977" s="1">
        <v>566</v>
      </c>
      <c r="O1977" s="1">
        <v>1.44</v>
      </c>
      <c r="P1977" s="1">
        <v>8</v>
      </c>
      <c r="Q1977" s="1">
        <v>0.25</v>
      </c>
      <c r="R1977" s="1">
        <v>-98</v>
      </c>
      <c r="S1977" s="1">
        <v>-6</v>
      </c>
      <c r="T1977" s="1">
        <v>-80</v>
      </c>
      <c r="U1977" s="1">
        <v>37</v>
      </c>
      <c r="V1977" s="1">
        <v>-49</v>
      </c>
      <c r="W1977" s="1">
        <v>38301</v>
      </c>
      <c r="X1977" s="1">
        <v>38301</v>
      </c>
      <c r="Y1977" s="1">
        <v>76101</v>
      </c>
      <c r="Z1977" s="1">
        <v>2.7</v>
      </c>
      <c r="AA1977" s="6">
        <f t="shared" si="394"/>
        <v>979</v>
      </c>
      <c r="AB1977" s="6">
        <f t="shared" si="395"/>
        <v>-98</v>
      </c>
      <c r="AC1977" s="6">
        <f t="shared" si="396"/>
        <v>105632</v>
      </c>
      <c r="AD1977" s="6">
        <f t="shared" si="397"/>
        <v>107.89785495403473</v>
      </c>
      <c r="AE1977" s="7">
        <f t="shared" si="398"/>
        <v>-453</v>
      </c>
      <c r="AF1977" t="str">
        <f t="shared" ca="1" si="399"/>
        <v>$V$191</v>
      </c>
      <c r="AG1977" t="str">
        <f t="shared" ca="1" si="400"/>
        <v>$J$191</v>
      </c>
      <c r="AH1977" t="str">
        <f t="shared" ca="1" si="401"/>
        <v>KELLOGG COMPANY MLXP| 3030133601</v>
      </c>
      <c r="AI1977" t="str">
        <f t="shared" ca="1" si="390"/>
        <v>$K$191</v>
      </c>
      <c r="AJ1977" s="8">
        <f t="shared" si="391"/>
        <v>2.0429009193054137E-3</v>
      </c>
      <c r="AK1977" s="7">
        <f t="shared" si="392"/>
        <v>-94</v>
      </c>
      <c r="AL1977" s="7" t="str">
        <f t="shared" ca="1" si="402"/>
        <v>KELLOGG COMPANY MLXP| 3861175029</v>
      </c>
      <c r="AM1977" t="b">
        <f t="shared" si="393"/>
        <v>0</v>
      </c>
    </row>
    <row r="1978" spans="3:39" x14ac:dyDescent="0.3">
      <c r="C1978" s="1" t="s">
        <v>400</v>
      </c>
      <c r="D1978" s="1" t="s">
        <v>401</v>
      </c>
      <c r="E1978" s="1" t="s">
        <v>39</v>
      </c>
      <c r="F1978" s="1" t="s">
        <v>70</v>
      </c>
      <c r="G1978" s="1" t="s">
        <v>71</v>
      </c>
      <c r="H1978" s="1" t="s">
        <v>76</v>
      </c>
      <c r="I1978" s="1" t="s">
        <v>1527</v>
      </c>
      <c r="J1978" t="str">
        <f>TRIM(CONCATENATE(wiz[[#This Row],[SHIPPER..................]],wiz[[#This Row],[ZIP2..]],wiz[[#This Row],[ZIP3..]]))</f>
        <v>KELLOGG COMPANY MLXP| 3830176099</v>
      </c>
      <c r="K1978" s="1">
        <v>3</v>
      </c>
      <c r="L1978" s="1">
        <v>2.2400000000000002</v>
      </c>
      <c r="M1978" s="1">
        <v>0.67</v>
      </c>
      <c r="N1978" s="1">
        <v>559</v>
      </c>
      <c r="O1978" s="1">
        <v>1.78</v>
      </c>
      <c r="P1978" s="1">
        <v>140</v>
      </c>
      <c r="Q1978" s="1">
        <v>0.37</v>
      </c>
      <c r="R1978" s="1">
        <v>-259</v>
      </c>
      <c r="S1978" s="1">
        <v>-6</v>
      </c>
      <c r="T1978" s="1">
        <v>-161</v>
      </c>
      <c r="U1978" s="1">
        <v>22</v>
      </c>
      <c r="V1978" s="1">
        <v>-145</v>
      </c>
      <c r="W1978" s="1">
        <v>42134</v>
      </c>
      <c r="X1978" s="1">
        <v>38301</v>
      </c>
      <c r="Y1978" s="1">
        <v>76099</v>
      </c>
      <c r="Z1978" s="1">
        <v>2.69</v>
      </c>
      <c r="AA1978" s="6">
        <f t="shared" si="394"/>
        <v>979</v>
      </c>
      <c r="AB1978" s="6">
        <f t="shared" si="395"/>
        <v>-435</v>
      </c>
      <c r="AC1978" s="6">
        <f t="shared" si="396"/>
        <v>105632</v>
      </c>
      <c r="AD1978" s="6">
        <f t="shared" si="397"/>
        <v>107.89785495403473</v>
      </c>
      <c r="AE1978" s="7">
        <f t="shared" si="398"/>
        <v>-453</v>
      </c>
      <c r="AF1978" t="str">
        <f t="shared" ca="1" si="399"/>
        <v>$V$191</v>
      </c>
      <c r="AG1978" t="str">
        <f t="shared" ca="1" si="400"/>
        <v>$J$191</v>
      </c>
      <c r="AH1978" t="str">
        <f t="shared" ca="1" si="401"/>
        <v>KELLOGG COMPANY MLXP| 3030133601</v>
      </c>
      <c r="AI1978" t="str">
        <f t="shared" ca="1" si="390"/>
        <v>$K$191</v>
      </c>
      <c r="AJ1978" s="8">
        <f t="shared" si="391"/>
        <v>3.0643513789581204E-3</v>
      </c>
      <c r="AK1978" s="7">
        <f t="shared" si="392"/>
        <v>-94</v>
      </c>
      <c r="AL1978" s="7" t="str">
        <f t="shared" ca="1" si="402"/>
        <v>KELLOGG COMPANY MLXP| 3861175029</v>
      </c>
      <c r="AM1978" t="b">
        <f t="shared" si="393"/>
        <v>0</v>
      </c>
    </row>
    <row r="1979" spans="3:39" x14ac:dyDescent="0.3">
      <c r="C1979" s="1" t="s">
        <v>302</v>
      </c>
      <c r="D1979" s="1" t="s">
        <v>303</v>
      </c>
      <c r="E1979" s="1" t="s">
        <v>39</v>
      </c>
      <c r="F1979" s="1" t="s">
        <v>70</v>
      </c>
      <c r="G1979" s="1" t="s">
        <v>71</v>
      </c>
      <c r="H1979" s="1" t="s">
        <v>76</v>
      </c>
      <c r="I1979" s="1" t="s">
        <v>804</v>
      </c>
      <c r="J1979" t="str">
        <f>TRIM(CONCATENATE(wiz[[#This Row],[SHIPPER..................]],wiz[[#This Row],[ZIP2..]],wiz[[#This Row],[ZIP3..]]))</f>
        <v>KIRKLANDS TL ONLY | 3830176101</v>
      </c>
      <c r="K1979" s="1">
        <v>1</v>
      </c>
      <c r="L1979" s="1">
        <v>2.4700000000000002</v>
      </c>
      <c r="M1979" s="1">
        <v>0.21</v>
      </c>
      <c r="N1979" s="1">
        <v>586</v>
      </c>
      <c r="O1979" s="1">
        <v>1.1299999999999999</v>
      </c>
      <c r="P1979" s="1">
        <v>0</v>
      </c>
      <c r="Q1979" s="1">
        <v>0.25</v>
      </c>
      <c r="R1979" s="1">
        <v>-70</v>
      </c>
      <c r="S1979" s="1">
        <v>-17</v>
      </c>
      <c r="T1979" s="1">
        <v>-7</v>
      </c>
      <c r="U1979" s="1">
        <v>37</v>
      </c>
      <c r="V1979" s="1">
        <v>13</v>
      </c>
      <c r="W1979" s="1">
        <v>38301</v>
      </c>
      <c r="X1979" s="1">
        <v>38301</v>
      </c>
      <c r="Y1979" s="1">
        <v>76101</v>
      </c>
      <c r="Z1979" s="1">
        <v>2.46</v>
      </c>
      <c r="AA1979" s="6">
        <f t="shared" si="394"/>
        <v>273</v>
      </c>
      <c r="AB1979" s="6">
        <f t="shared" si="395"/>
        <v>13</v>
      </c>
      <c r="AC1979" s="6">
        <f t="shared" si="396"/>
        <v>67</v>
      </c>
      <c r="AD1979" s="6">
        <f t="shared" si="397"/>
        <v>0.24542124542124541</v>
      </c>
      <c r="AE1979" s="7">
        <f t="shared" si="398"/>
        <v>-741</v>
      </c>
      <c r="AF1979" t="str">
        <f t="shared" ca="1" si="399"/>
        <v>$V$1985</v>
      </c>
      <c r="AG1979" t="str">
        <f t="shared" ca="1" si="400"/>
        <v>$J$1985</v>
      </c>
      <c r="AH1979" t="str">
        <f t="shared" ca="1" si="401"/>
        <v>KIRKLANDS TL ONLY | 3830178840</v>
      </c>
      <c r="AI1979" t="str">
        <f t="shared" ca="1" si="390"/>
        <v>$K$1985</v>
      </c>
      <c r="AJ1979" s="8">
        <f t="shared" si="391"/>
        <v>3.663003663003663E-3</v>
      </c>
      <c r="AK1979" s="7">
        <f t="shared" si="392"/>
        <v>0</v>
      </c>
      <c r="AL1979" s="7" t="str">
        <f t="shared" ca="1" si="402"/>
        <v>KENCO LOGISTICS | 8532335661</v>
      </c>
      <c r="AM1979" t="b">
        <f t="shared" si="393"/>
        <v>0</v>
      </c>
    </row>
    <row r="1980" spans="3:39" x14ac:dyDescent="0.3">
      <c r="C1980" s="1" t="s">
        <v>302</v>
      </c>
      <c r="D1980" s="1" t="s">
        <v>303</v>
      </c>
      <c r="E1980" s="1" t="s">
        <v>39</v>
      </c>
      <c r="F1980" s="1" t="s">
        <v>70</v>
      </c>
      <c r="G1980" s="1" t="s">
        <v>71</v>
      </c>
      <c r="H1980" s="1" t="s">
        <v>76</v>
      </c>
      <c r="I1980" s="1" t="s">
        <v>1765</v>
      </c>
      <c r="J1980" t="str">
        <f>TRIM(CONCATENATE(wiz[[#This Row],[SHIPPER..................]],wiz[[#This Row],[ZIP2..]],wiz[[#This Row],[ZIP3..]]))</f>
        <v>KIRKLANDS TL ONLY | 3830176101</v>
      </c>
      <c r="K1980" s="1">
        <v>1</v>
      </c>
      <c r="L1980" s="1">
        <v>2.75</v>
      </c>
      <c r="M1980" s="1">
        <v>0.21</v>
      </c>
      <c r="N1980" s="1">
        <v>607</v>
      </c>
      <c r="O1980" s="1">
        <v>1.04</v>
      </c>
      <c r="P1980" s="1">
        <v>0</v>
      </c>
      <c r="Q1980" s="1">
        <v>0.25</v>
      </c>
      <c r="R1980" s="1">
        <v>-175</v>
      </c>
      <c r="S1980" s="1">
        <v>-17</v>
      </c>
      <c r="T1980" s="1">
        <v>41</v>
      </c>
      <c r="U1980" s="1">
        <v>340</v>
      </c>
      <c r="V1980" s="1">
        <v>364</v>
      </c>
      <c r="W1980" s="1">
        <v>38301</v>
      </c>
      <c r="X1980" s="1">
        <v>38301</v>
      </c>
      <c r="Y1980" s="1">
        <v>76101</v>
      </c>
      <c r="Z1980" s="1">
        <v>2.74</v>
      </c>
      <c r="AA1980" s="6">
        <f t="shared" si="394"/>
        <v>273</v>
      </c>
      <c r="AB1980" s="6">
        <f t="shared" si="395"/>
        <v>364</v>
      </c>
      <c r="AC1980" s="6">
        <f t="shared" si="396"/>
        <v>67</v>
      </c>
      <c r="AD1980" s="6">
        <f t="shared" si="397"/>
        <v>0.24542124542124541</v>
      </c>
      <c r="AE1980" s="7">
        <f t="shared" si="398"/>
        <v>-741</v>
      </c>
      <c r="AF1980" t="str">
        <f t="shared" ca="1" si="399"/>
        <v>$V$1985</v>
      </c>
      <c r="AG1980" t="str">
        <f t="shared" ca="1" si="400"/>
        <v>$J$1985</v>
      </c>
      <c r="AH1980" t="str">
        <f t="shared" ca="1" si="401"/>
        <v>KIRKLANDS TL ONLY | 3830178840</v>
      </c>
      <c r="AI1980" t="str">
        <f t="shared" ca="1" si="390"/>
        <v>$K$1985</v>
      </c>
      <c r="AJ1980" s="8">
        <f t="shared" si="391"/>
        <v>3.663003663003663E-3</v>
      </c>
      <c r="AK1980" s="7">
        <f t="shared" si="392"/>
        <v>0</v>
      </c>
      <c r="AL1980" s="7" t="str">
        <f t="shared" ca="1" si="402"/>
        <v>KENCO LOGISTICS | 8532335661</v>
      </c>
      <c r="AM1980" t="b">
        <f t="shared" si="393"/>
        <v>0</v>
      </c>
    </row>
    <row r="1981" spans="3:39" x14ac:dyDescent="0.3">
      <c r="C1981" s="1" t="s">
        <v>302</v>
      </c>
      <c r="D1981" s="1" t="s">
        <v>303</v>
      </c>
      <c r="E1981" s="1" t="s">
        <v>39</v>
      </c>
      <c r="F1981" s="1" t="s">
        <v>70</v>
      </c>
      <c r="G1981" s="1" t="s">
        <v>71</v>
      </c>
      <c r="H1981" s="1" t="s">
        <v>76</v>
      </c>
      <c r="I1981" s="1" t="s">
        <v>1766</v>
      </c>
      <c r="J1981" t="str">
        <f>TRIM(CONCATENATE(wiz[[#This Row],[SHIPPER..................]],wiz[[#This Row],[ZIP2..]],wiz[[#This Row],[ZIP3..]]))</f>
        <v>KIRKLANDS TL ONLY | 3830175149</v>
      </c>
      <c r="K1981" s="1">
        <v>1</v>
      </c>
      <c r="L1981" s="1">
        <v>2.31</v>
      </c>
      <c r="M1981" s="1">
        <v>0.21</v>
      </c>
      <c r="N1981" s="1">
        <v>605</v>
      </c>
      <c r="O1981" s="1">
        <v>0.5</v>
      </c>
      <c r="P1981" s="1">
        <v>159</v>
      </c>
      <c r="Q1981" s="1">
        <v>0.4</v>
      </c>
      <c r="R1981" s="1">
        <v>-175</v>
      </c>
      <c r="S1981" s="1">
        <v>-17</v>
      </c>
      <c r="T1981" s="1">
        <v>169</v>
      </c>
      <c r="U1981" s="1">
        <v>72</v>
      </c>
      <c r="V1981" s="1">
        <v>224</v>
      </c>
      <c r="W1981" s="1">
        <v>37087</v>
      </c>
      <c r="X1981" s="1">
        <v>38301</v>
      </c>
      <c r="Y1981" s="1">
        <v>75149</v>
      </c>
      <c r="Z1981" s="1">
        <v>2.2999999999999998</v>
      </c>
      <c r="AA1981" s="6">
        <f t="shared" si="394"/>
        <v>273</v>
      </c>
      <c r="AB1981" s="6">
        <f t="shared" si="395"/>
        <v>224</v>
      </c>
      <c r="AC1981" s="6">
        <f t="shared" si="396"/>
        <v>67</v>
      </c>
      <c r="AD1981" s="6">
        <f t="shared" si="397"/>
        <v>0.24542124542124541</v>
      </c>
      <c r="AE1981" s="7">
        <f t="shared" si="398"/>
        <v>-741</v>
      </c>
      <c r="AF1981" t="str">
        <f t="shared" ca="1" si="399"/>
        <v>$V$1985</v>
      </c>
      <c r="AG1981" t="str">
        <f t="shared" ca="1" si="400"/>
        <v>$J$1985</v>
      </c>
      <c r="AH1981" t="str">
        <f t="shared" ca="1" si="401"/>
        <v>KIRKLANDS TL ONLY | 3830178840</v>
      </c>
      <c r="AI1981" t="str">
        <f t="shared" ca="1" si="390"/>
        <v>$K$1985</v>
      </c>
      <c r="AJ1981" s="8">
        <f t="shared" si="391"/>
        <v>3.663003663003663E-3</v>
      </c>
      <c r="AK1981" s="7">
        <f t="shared" si="392"/>
        <v>0</v>
      </c>
      <c r="AL1981" s="7" t="str">
        <f t="shared" ca="1" si="402"/>
        <v>KENCO LOGISTICS | 8532335661</v>
      </c>
      <c r="AM1981" t="b">
        <f t="shared" si="393"/>
        <v>0</v>
      </c>
    </row>
    <row r="1982" spans="3:39" x14ac:dyDescent="0.3">
      <c r="C1982" s="1" t="s">
        <v>302</v>
      </c>
      <c r="D1982" s="1" t="s">
        <v>303</v>
      </c>
      <c r="E1982" s="1" t="s">
        <v>39</v>
      </c>
      <c r="F1982" s="1" t="s">
        <v>70</v>
      </c>
      <c r="G1982" s="1" t="s">
        <v>71</v>
      </c>
      <c r="H1982" s="1" t="s">
        <v>76</v>
      </c>
      <c r="I1982" s="1" t="s">
        <v>1767</v>
      </c>
      <c r="J1982" t="str">
        <f>TRIM(CONCATENATE(wiz[[#This Row],[SHIPPER..................]],wiz[[#This Row],[ZIP2..]],wiz[[#This Row],[ZIP3..]]))</f>
        <v>KIRKLANDS TL ONLY | 3830175165</v>
      </c>
      <c r="K1982" s="1">
        <v>1</v>
      </c>
      <c r="L1982" s="1">
        <v>2.3199999999999998</v>
      </c>
      <c r="M1982" s="1">
        <v>0.21</v>
      </c>
      <c r="N1982" s="1">
        <v>668</v>
      </c>
      <c r="O1982" s="1">
        <v>1.21</v>
      </c>
      <c r="P1982" s="1">
        <v>24</v>
      </c>
      <c r="Q1982" s="1">
        <v>0.25</v>
      </c>
      <c r="R1982" s="1">
        <v>-210</v>
      </c>
      <c r="S1982" s="1">
        <v>-17</v>
      </c>
      <c r="T1982" s="1">
        <v>42</v>
      </c>
      <c r="U1982" s="1">
        <v>191</v>
      </c>
      <c r="V1982" s="1">
        <v>216</v>
      </c>
      <c r="W1982" s="1">
        <v>38358</v>
      </c>
      <c r="X1982" s="1">
        <v>38301</v>
      </c>
      <c r="Y1982" s="1">
        <v>75165</v>
      </c>
      <c r="Z1982" s="1">
        <v>2.31</v>
      </c>
      <c r="AA1982" s="6">
        <f t="shared" si="394"/>
        <v>273</v>
      </c>
      <c r="AB1982" s="6">
        <f t="shared" si="395"/>
        <v>216</v>
      </c>
      <c r="AC1982" s="6">
        <f t="shared" si="396"/>
        <v>67</v>
      </c>
      <c r="AD1982" s="6">
        <f t="shared" si="397"/>
        <v>0.24542124542124541</v>
      </c>
      <c r="AE1982" s="7">
        <f t="shared" si="398"/>
        <v>-741</v>
      </c>
      <c r="AF1982" t="str">
        <f t="shared" ca="1" si="399"/>
        <v>$V$1985</v>
      </c>
      <c r="AG1982" t="str">
        <f t="shared" ca="1" si="400"/>
        <v>$J$1985</v>
      </c>
      <c r="AH1982" t="str">
        <f t="shared" ca="1" si="401"/>
        <v>KIRKLANDS TL ONLY | 3830178840</v>
      </c>
      <c r="AI1982" t="str">
        <f t="shared" ca="1" si="390"/>
        <v>$K$1985</v>
      </c>
      <c r="AJ1982" s="8">
        <f t="shared" si="391"/>
        <v>3.663003663003663E-3</v>
      </c>
      <c r="AK1982" s="7">
        <f t="shared" si="392"/>
        <v>0</v>
      </c>
      <c r="AL1982" s="7" t="str">
        <f t="shared" ca="1" si="402"/>
        <v>KENCO LOGISTICS | 8532335661</v>
      </c>
      <c r="AM1982" t="b">
        <f t="shared" si="393"/>
        <v>0</v>
      </c>
    </row>
    <row r="1983" spans="3:39" x14ac:dyDescent="0.3">
      <c r="C1983" s="1" t="s">
        <v>593</v>
      </c>
      <c r="D1983" s="1" t="s">
        <v>594</v>
      </c>
      <c r="E1983" s="1" t="s">
        <v>39</v>
      </c>
      <c r="F1983" s="1" t="s">
        <v>70</v>
      </c>
      <c r="G1983" s="1" t="s">
        <v>71</v>
      </c>
      <c r="H1983" s="1" t="s">
        <v>76</v>
      </c>
      <c r="I1983" s="1" t="s">
        <v>1768</v>
      </c>
      <c r="J1983" t="str">
        <f>TRIM(CONCATENATE(wiz[[#This Row],[SHIPPER..................]],wiz[[#This Row],[ZIP2..]],wiz[[#This Row],[ZIP3..]]))</f>
        <v>STANLEY BLACK AND DEC| 3830176039</v>
      </c>
      <c r="K1983" s="1">
        <v>1</v>
      </c>
      <c r="L1983" s="1">
        <v>2.15</v>
      </c>
      <c r="M1983" s="1">
        <v>0.21</v>
      </c>
      <c r="N1983" s="1">
        <v>562</v>
      </c>
      <c r="O1983" s="1">
        <v>2.08</v>
      </c>
      <c r="P1983" s="1">
        <v>0</v>
      </c>
      <c r="Q1983" s="1">
        <v>0.25</v>
      </c>
      <c r="R1983" s="1">
        <v>0</v>
      </c>
      <c r="S1983" s="1">
        <v>-14</v>
      </c>
      <c r="T1983" s="1">
        <v>-232</v>
      </c>
      <c r="U1983" s="1">
        <v>-333</v>
      </c>
      <c r="V1983" s="1">
        <v>-579</v>
      </c>
      <c r="W1983" s="1">
        <v>38301</v>
      </c>
      <c r="X1983" s="1">
        <v>38301</v>
      </c>
      <c r="Y1983" s="1">
        <v>76039</v>
      </c>
      <c r="Z1983" s="1">
        <v>2.14</v>
      </c>
      <c r="AA1983" s="6">
        <f t="shared" si="394"/>
        <v>394</v>
      </c>
      <c r="AB1983" s="6">
        <f t="shared" si="395"/>
        <v>-579</v>
      </c>
      <c r="AC1983" s="6">
        <f t="shared" si="396"/>
        <v>43893</v>
      </c>
      <c r="AD1983" s="6">
        <f t="shared" si="397"/>
        <v>111.40355329949239</v>
      </c>
      <c r="AE1983" s="7">
        <f t="shared" si="398"/>
        <v>-579</v>
      </c>
      <c r="AF1983" t="str">
        <f t="shared" ca="1" si="399"/>
        <v>$V$1983</v>
      </c>
      <c r="AG1983" t="str">
        <f t="shared" ca="1" si="400"/>
        <v>$J$1983</v>
      </c>
      <c r="AH1983" t="str">
        <f t="shared" ca="1" si="401"/>
        <v>STANLEY BLACK AND DEC| 3830176039</v>
      </c>
      <c r="AI1983" t="str">
        <f t="shared" ca="1" si="390"/>
        <v>$K$1983</v>
      </c>
      <c r="AJ1983" s="8">
        <f t="shared" si="391"/>
        <v>2.5380710659898475E-3</v>
      </c>
      <c r="AK1983" s="7">
        <f t="shared" si="392"/>
        <v>111</v>
      </c>
      <c r="AL1983" s="7" t="str">
        <f t="shared" ca="1" si="402"/>
        <v>J M SMUCKER COMPANY | 3008345201</v>
      </c>
      <c r="AM1983" t="b">
        <f t="shared" si="393"/>
        <v>0</v>
      </c>
    </row>
    <row r="1984" spans="3:39" x14ac:dyDescent="0.3">
      <c r="C1984" s="1" t="s">
        <v>400</v>
      </c>
      <c r="D1984" s="1" t="s">
        <v>401</v>
      </c>
      <c r="E1984" s="1" t="s">
        <v>39</v>
      </c>
      <c r="F1984" s="1" t="s">
        <v>70</v>
      </c>
      <c r="G1984" s="1" t="s">
        <v>71</v>
      </c>
      <c r="H1984" s="1" t="s">
        <v>76</v>
      </c>
      <c r="I1984" s="1" t="s">
        <v>583</v>
      </c>
      <c r="J1984" t="str">
        <f>TRIM(CONCATENATE(wiz[[#This Row],[SHIPPER..................]],wiz[[#This Row],[ZIP2..]],wiz[[#This Row],[ZIP3..]]))</f>
        <v>KELLOGG COMPANY MLXP| 3830175029</v>
      </c>
      <c r="K1984" s="1">
        <v>41</v>
      </c>
      <c r="L1984" s="1">
        <v>2.65</v>
      </c>
      <c r="M1984" s="1">
        <v>0.22</v>
      </c>
      <c r="N1984" s="1">
        <v>543</v>
      </c>
      <c r="O1984" s="1">
        <v>0.82</v>
      </c>
      <c r="P1984" s="1">
        <v>71</v>
      </c>
      <c r="Q1984" s="1">
        <v>0.3</v>
      </c>
      <c r="R1984" s="1">
        <v>-6</v>
      </c>
      <c r="S1984" s="1">
        <v>-6</v>
      </c>
      <c r="T1984" s="1">
        <v>53</v>
      </c>
      <c r="U1984" s="1">
        <v>66</v>
      </c>
      <c r="V1984" s="1">
        <v>113</v>
      </c>
      <c r="W1984" s="1">
        <v>37087</v>
      </c>
      <c r="X1984" s="1">
        <v>38301</v>
      </c>
      <c r="Y1984" s="1">
        <v>75029</v>
      </c>
      <c r="Z1984" s="1">
        <v>2.65</v>
      </c>
      <c r="AA1984" s="6">
        <f t="shared" si="394"/>
        <v>979</v>
      </c>
      <c r="AB1984" s="6">
        <f t="shared" si="395"/>
        <v>4633</v>
      </c>
      <c r="AC1984" s="6">
        <f t="shared" si="396"/>
        <v>105632</v>
      </c>
      <c r="AD1984" s="6">
        <f t="shared" si="397"/>
        <v>107.89785495403473</v>
      </c>
      <c r="AE1984" s="7">
        <f t="shared" si="398"/>
        <v>-453</v>
      </c>
      <c r="AF1984" t="str">
        <f t="shared" ca="1" si="399"/>
        <v>$V$191</v>
      </c>
      <c r="AG1984" t="str">
        <f t="shared" ca="1" si="400"/>
        <v>$J$191</v>
      </c>
      <c r="AH1984" t="str">
        <f t="shared" ca="1" si="401"/>
        <v>KELLOGG COMPANY MLXP| 3030133601</v>
      </c>
      <c r="AI1984" t="str">
        <f t="shared" ca="1" si="390"/>
        <v>$K$191</v>
      </c>
      <c r="AJ1984" s="8">
        <f t="shared" si="391"/>
        <v>4.1879468845760978E-2</v>
      </c>
      <c r="AK1984" s="7">
        <f t="shared" si="392"/>
        <v>-94</v>
      </c>
      <c r="AL1984" s="7" t="str">
        <f t="shared" ca="1" si="402"/>
        <v>KELLOGG COMPANY MLXP| 3861175029</v>
      </c>
      <c r="AM1984" t="b">
        <f t="shared" si="393"/>
        <v>0</v>
      </c>
    </row>
    <row r="1985" spans="3:39" x14ac:dyDescent="0.3">
      <c r="C1985" s="1" t="s">
        <v>302</v>
      </c>
      <c r="D1985" s="1" t="s">
        <v>303</v>
      </c>
      <c r="E1985" s="1" t="s">
        <v>39</v>
      </c>
      <c r="F1985" s="1" t="s">
        <v>70</v>
      </c>
      <c r="G1985" s="1" t="s">
        <v>71</v>
      </c>
      <c r="H1985" s="1" t="s">
        <v>76</v>
      </c>
      <c r="I1985" s="1" t="s">
        <v>1769</v>
      </c>
      <c r="J1985" t="str">
        <f>TRIM(CONCATENATE(wiz[[#This Row],[SHIPPER..................]],wiz[[#This Row],[ZIP2..]],wiz[[#This Row],[ZIP3..]]))</f>
        <v>KIRKLANDS TL ONLY | 3830178840</v>
      </c>
      <c r="K1985" s="1">
        <v>1</v>
      </c>
      <c r="L1985" s="1">
        <v>2.0699999999999998</v>
      </c>
      <c r="M1985" s="1">
        <v>0.21</v>
      </c>
      <c r="N1985" s="1">
        <v>935</v>
      </c>
      <c r="O1985" s="1">
        <v>2.33</v>
      </c>
      <c r="P1985" s="1">
        <v>255</v>
      </c>
      <c r="Q1985" s="1">
        <v>0.5</v>
      </c>
      <c r="R1985" s="1">
        <v>-210</v>
      </c>
      <c r="S1985" s="1">
        <v>-17</v>
      </c>
      <c r="T1985" s="1">
        <v>-122</v>
      </c>
      <c r="U1985" s="1">
        <v>-602</v>
      </c>
      <c r="V1985" s="1">
        <v>-741</v>
      </c>
      <c r="W1985" s="1">
        <v>37401</v>
      </c>
      <c r="X1985" s="1">
        <v>38301</v>
      </c>
      <c r="Y1985" s="1">
        <v>78840</v>
      </c>
      <c r="Z1985" s="1">
        <v>2.06</v>
      </c>
      <c r="AA1985" s="6">
        <f t="shared" si="394"/>
        <v>273</v>
      </c>
      <c r="AB1985" s="6">
        <f t="shared" si="395"/>
        <v>-741</v>
      </c>
      <c r="AC1985" s="6">
        <f t="shared" si="396"/>
        <v>67</v>
      </c>
      <c r="AD1985" s="6">
        <f t="shared" si="397"/>
        <v>0.24542124542124541</v>
      </c>
      <c r="AE1985" s="7">
        <f t="shared" si="398"/>
        <v>-741</v>
      </c>
      <c r="AF1985" t="str">
        <f t="shared" ca="1" si="399"/>
        <v>$V$1985</v>
      </c>
      <c r="AG1985" t="str">
        <f t="shared" ca="1" si="400"/>
        <v>$J$1985</v>
      </c>
      <c r="AH1985" t="str">
        <f t="shared" ca="1" si="401"/>
        <v>KIRKLANDS TL ONLY | 3830178840</v>
      </c>
      <c r="AI1985" t="str">
        <f t="shared" ca="1" si="390"/>
        <v>$K$1985</v>
      </c>
      <c r="AJ1985" s="8">
        <f t="shared" si="391"/>
        <v>3.663003663003663E-3</v>
      </c>
      <c r="AK1985" s="7">
        <f t="shared" si="392"/>
        <v>0</v>
      </c>
      <c r="AL1985" s="7" t="str">
        <f t="shared" ca="1" si="402"/>
        <v>KENCO LOGISTICS | 8532335661</v>
      </c>
      <c r="AM1985" t="b">
        <f t="shared" si="393"/>
        <v>0</v>
      </c>
    </row>
    <row r="1986" spans="3:39" x14ac:dyDescent="0.3">
      <c r="C1986" s="1" t="s">
        <v>302</v>
      </c>
      <c r="D1986" s="1" t="s">
        <v>303</v>
      </c>
      <c r="E1986" s="1" t="s">
        <v>39</v>
      </c>
      <c r="F1986" s="1" t="s">
        <v>70</v>
      </c>
      <c r="G1986" s="1" t="s">
        <v>71</v>
      </c>
      <c r="H1986" s="1" t="s">
        <v>76</v>
      </c>
      <c r="I1986" s="1" t="s">
        <v>1770</v>
      </c>
      <c r="J1986" t="str">
        <f>TRIM(CONCATENATE(wiz[[#This Row],[SHIPPER..................]],wiz[[#This Row],[ZIP2..]],wiz[[#This Row],[ZIP3..]]))</f>
        <v>KIRKLANDS TL ONLY | 3830179901</v>
      </c>
      <c r="K1986" s="1">
        <v>2</v>
      </c>
      <c r="L1986" s="1">
        <v>2.0099999999999998</v>
      </c>
      <c r="M1986" s="1">
        <v>0.21</v>
      </c>
      <c r="N1986" s="1">
        <v>1211</v>
      </c>
      <c r="O1986" s="1">
        <v>2.57</v>
      </c>
      <c r="P1986" s="1">
        <v>77</v>
      </c>
      <c r="Q1986" s="1">
        <v>0.33</v>
      </c>
      <c r="R1986" s="1">
        <v>-175</v>
      </c>
      <c r="S1986" s="1">
        <v>-17</v>
      </c>
      <c r="T1986" s="1">
        <v>-34</v>
      </c>
      <c r="U1986" s="1">
        <v>-356</v>
      </c>
      <c r="V1986" s="1">
        <v>-407</v>
      </c>
      <c r="W1986" s="1">
        <v>37066</v>
      </c>
      <c r="X1986" s="1">
        <v>38301</v>
      </c>
      <c r="Y1986" s="1">
        <v>79901</v>
      </c>
      <c r="Z1986" s="1">
        <v>2</v>
      </c>
      <c r="AA1986" s="6">
        <f t="shared" si="394"/>
        <v>273</v>
      </c>
      <c r="AB1986" s="6">
        <f t="shared" si="395"/>
        <v>-814</v>
      </c>
      <c r="AC1986" s="6">
        <f t="shared" si="396"/>
        <v>67</v>
      </c>
      <c r="AD1986" s="6">
        <f t="shared" si="397"/>
        <v>0.24542124542124541</v>
      </c>
      <c r="AE1986" s="7">
        <f t="shared" si="398"/>
        <v>-741</v>
      </c>
      <c r="AF1986" t="str">
        <f t="shared" ca="1" si="399"/>
        <v>$V$1985</v>
      </c>
      <c r="AG1986" t="str">
        <f t="shared" ca="1" si="400"/>
        <v>$J$1985</v>
      </c>
      <c r="AH1986" t="str">
        <f t="shared" ca="1" si="401"/>
        <v>KIRKLANDS TL ONLY | 3830178840</v>
      </c>
      <c r="AI1986" t="str">
        <f t="shared" ref="AI1986:AI2049" ca="1" si="403">REPLACE(AF1986,2,1,"K")</f>
        <v>$K$1985</v>
      </c>
      <c r="AJ1986" s="8">
        <f t="shared" ref="AJ1986:AJ2049" si="404">K1986/AA1986</f>
        <v>7.326007326007326E-3</v>
      </c>
      <c r="AK1986" s="7">
        <f t="shared" ref="AK1986:AK2049" si="405">_xlfn.MINIFS($V$3:$V$2378,$C$3:$C$2378,C1986,$AJ$3:$AJ$2378,"&gt;0.05")</f>
        <v>0</v>
      </c>
      <c r="AL1986" s="7" t="str">
        <f t="shared" ca="1" si="402"/>
        <v>KENCO LOGISTICS | 8532335661</v>
      </c>
      <c r="AM1986" t="b">
        <f t="shared" ref="AM1986:AM2049" si="406">IF(AK1986=V1986,J1986,FALSE)</f>
        <v>0</v>
      </c>
    </row>
    <row r="1987" spans="3:39" x14ac:dyDescent="0.3">
      <c r="C1987" s="1" t="s">
        <v>400</v>
      </c>
      <c r="D1987" s="1" t="s">
        <v>401</v>
      </c>
      <c r="E1987" s="1" t="s">
        <v>39</v>
      </c>
      <c r="F1987" s="1" t="s">
        <v>70</v>
      </c>
      <c r="G1987" s="1" t="s">
        <v>71</v>
      </c>
      <c r="H1987" s="1" t="s">
        <v>76</v>
      </c>
      <c r="I1987" s="1" t="s">
        <v>1771</v>
      </c>
      <c r="J1987" t="str">
        <f>TRIM(CONCATENATE(wiz[[#This Row],[SHIPPER..................]],wiz[[#This Row],[ZIP2..]],wiz[[#This Row],[ZIP3..]]))</f>
        <v>KELLOGG COMPANY MLXP| 3830177301</v>
      </c>
      <c r="K1987" s="1">
        <v>1</v>
      </c>
      <c r="L1987" s="1">
        <v>2.4500000000000002</v>
      </c>
      <c r="M1987" s="1">
        <v>0.22</v>
      </c>
      <c r="N1987" s="1">
        <v>623</v>
      </c>
      <c r="O1987" s="1">
        <v>0.88</v>
      </c>
      <c r="P1987" s="1">
        <v>171</v>
      </c>
      <c r="Q1987" s="1">
        <v>0.4</v>
      </c>
      <c r="R1987" s="1">
        <v>-10</v>
      </c>
      <c r="S1987" s="1">
        <v>-6</v>
      </c>
      <c r="T1987" s="1">
        <v>79</v>
      </c>
      <c r="U1987" s="1">
        <v>84</v>
      </c>
      <c r="V1987" s="1">
        <v>157</v>
      </c>
      <c r="W1987" s="1">
        <v>42134</v>
      </c>
      <c r="X1987" s="1">
        <v>38301</v>
      </c>
      <c r="Y1987" s="1">
        <v>77301</v>
      </c>
      <c r="Z1987" s="1">
        <v>2.4500000000000002</v>
      </c>
      <c r="AA1987" s="6">
        <f t="shared" ref="AA1987:AA2050" si="407">SUMIFS(K$3:K$2378,$C$3:$C$2378,$C1987)</f>
        <v>979</v>
      </c>
      <c r="AB1987" s="6">
        <f t="shared" ref="AB1987:AB2050" si="408">V1987*K1987</f>
        <v>157</v>
      </c>
      <c r="AC1987" s="6">
        <f t="shared" ref="AC1987:AC2050" si="409">SUMIFS(AB$3:AB$2378,$C$3:$C$2378,$C1987)</f>
        <v>105632</v>
      </c>
      <c r="AD1987" s="6">
        <f t="shared" ref="AD1987:AD2050" si="410">AC1987/AA1987</f>
        <v>107.89785495403473</v>
      </c>
      <c r="AE1987" s="7">
        <f t="shared" ref="AE1987:AE2050" si="411">_xlfn.MINIFS($V$3:$V$2378,$C$3:$C$2378,C1987)</f>
        <v>-453</v>
      </c>
      <c r="AF1987" t="str">
        <f t="shared" ref="AF1987:AF2050" ca="1" si="412">CELL("address",INDEX($V$3:$V$2378,MATCH(_xlfn.MINIFS($V$3:$V$2378,$C$3:$C$2378,C1987),$V$3:$V$2378,0)))</f>
        <v>$V$191</v>
      </c>
      <c r="AG1987" t="str">
        <f t="shared" ref="AG1987:AG2050" ca="1" si="413">REPLACE(AF1987,2,1,"J")</f>
        <v>$J$191</v>
      </c>
      <c r="AH1987" t="str">
        <f t="shared" ref="AH1987:AH2050" ca="1" si="414">INDIRECT(AG1987)</f>
        <v>KELLOGG COMPANY MLXP| 3030133601</v>
      </c>
      <c r="AI1987" t="str">
        <f t="shared" ca="1" si="403"/>
        <v>$K$191</v>
      </c>
      <c r="AJ1987" s="8">
        <f t="shared" si="404"/>
        <v>1.0214504596527069E-3</v>
      </c>
      <c r="AK1987" s="7">
        <f t="shared" si="405"/>
        <v>-94</v>
      </c>
      <c r="AL1987" s="7" t="str">
        <f t="shared" ref="AL1987:AL2050" ca="1" si="415">OFFSET(J$2,MATCH(AK1987,$V$3:$V$2378,0),)</f>
        <v>KELLOGG COMPANY MLXP| 3861175029</v>
      </c>
      <c r="AM1987" t="b">
        <f t="shared" si="406"/>
        <v>0</v>
      </c>
    </row>
    <row r="1988" spans="3:39" x14ac:dyDescent="0.3">
      <c r="C1988" s="1" t="s">
        <v>400</v>
      </c>
      <c r="D1988" s="1" t="s">
        <v>401</v>
      </c>
      <c r="E1988" s="1" t="s">
        <v>39</v>
      </c>
      <c r="F1988" s="1" t="s">
        <v>70</v>
      </c>
      <c r="G1988" s="1" t="s">
        <v>71</v>
      </c>
      <c r="H1988" s="1" t="s">
        <v>76</v>
      </c>
      <c r="I1988" s="1" t="s">
        <v>228</v>
      </c>
      <c r="J1988" t="str">
        <f>TRIM(CONCATENATE(wiz[[#This Row],[SHIPPER..................]],wiz[[#This Row],[ZIP2..]],wiz[[#This Row],[ZIP3..]]))</f>
        <v>KELLOGG COMPANY MLXP| 3830177001</v>
      </c>
      <c r="K1988" s="1">
        <v>2</v>
      </c>
      <c r="L1988" s="1">
        <v>2.83</v>
      </c>
      <c r="M1988" s="1">
        <v>0.24</v>
      </c>
      <c r="N1988" s="1">
        <v>639</v>
      </c>
      <c r="O1988" s="1">
        <v>1.1299999999999999</v>
      </c>
      <c r="P1988" s="1">
        <v>110</v>
      </c>
      <c r="Q1988" s="1">
        <v>0.35</v>
      </c>
      <c r="R1988" s="1">
        <v>-16</v>
      </c>
      <c r="S1988" s="1">
        <v>-6</v>
      </c>
      <c r="T1988" s="1">
        <v>19</v>
      </c>
      <c r="U1988" s="1">
        <v>358</v>
      </c>
      <c r="V1988" s="1">
        <v>371</v>
      </c>
      <c r="W1988" s="1">
        <v>38261</v>
      </c>
      <c r="X1988" s="1">
        <v>38301</v>
      </c>
      <c r="Y1988" s="1">
        <v>77001</v>
      </c>
      <c r="Z1988" s="1">
        <v>2.85</v>
      </c>
      <c r="AA1988" s="6">
        <f t="shared" si="407"/>
        <v>979</v>
      </c>
      <c r="AB1988" s="6">
        <f t="shared" si="408"/>
        <v>742</v>
      </c>
      <c r="AC1988" s="6">
        <f t="shared" si="409"/>
        <v>105632</v>
      </c>
      <c r="AD1988" s="6">
        <f t="shared" si="410"/>
        <v>107.89785495403473</v>
      </c>
      <c r="AE1988" s="7">
        <f t="shared" si="411"/>
        <v>-453</v>
      </c>
      <c r="AF1988" t="str">
        <f t="shared" ca="1" si="412"/>
        <v>$V$191</v>
      </c>
      <c r="AG1988" t="str">
        <f t="shared" ca="1" si="413"/>
        <v>$J$191</v>
      </c>
      <c r="AH1988" t="str">
        <f t="shared" ca="1" si="414"/>
        <v>KELLOGG COMPANY MLXP| 3030133601</v>
      </c>
      <c r="AI1988" t="str">
        <f t="shared" ca="1" si="403"/>
        <v>$K$191</v>
      </c>
      <c r="AJ1988" s="8">
        <f t="shared" si="404"/>
        <v>2.0429009193054137E-3</v>
      </c>
      <c r="AK1988" s="7">
        <f t="shared" si="405"/>
        <v>-94</v>
      </c>
      <c r="AL1988" s="7" t="str">
        <f t="shared" ca="1" si="415"/>
        <v>KELLOGG COMPANY MLXP| 3861175029</v>
      </c>
      <c r="AM1988" t="b">
        <f t="shared" si="406"/>
        <v>0</v>
      </c>
    </row>
    <row r="1989" spans="3:39" x14ac:dyDescent="0.3">
      <c r="C1989" s="1" t="s">
        <v>400</v>
      </c>
      <c r="D1989" s="1" t="s">
        <v>401</v>
      </c>
      <c r="E1989" s="1" t="s">
        <v>39</v>
      </c>
      <c r="F1989" s="1" t="s">
        <v>70</v>
      </c>
      <c r="G1989" s="1" t="s">
        <v>71</v>
      </c>
      <c r="H1989" s="1" t="s">
        <v>76</v>
      </c>
      <c r="I1989" s="1" t="s">
        <v>1772</v>
      </c>
      <c r="J1989" t="str">
        <f>TRIM(CONCATENATE(wiz[[#This Row],[SHIPPER..................]],wiz[[#This Row],[ZIP2..]],wiz[[#This Row],[ZIP3..]]))</f>
        <v>KELLOGG COMPANY MLXP| 3830177449</v>
      </c>
      <c r="K1989" s="1">
        <v>1</v>
      </c>
      <c r="L1989" s="1">
        <v>2.0499999999999998</v>
      </c>
      <c r="M1989" s="1">
        <v>0.2</v>
      </c>
      <c r="N1989" s="1">
        <v>683</v>
      </c>
      <c r="O1989" s="1">
        <v>1.1299999999999999</v>
      </c>
      <c r="P1989" s="1">
        <v>0</v>
      </c>
      <c r="Q1989" s="1">
        <v>0.25</v>
      </c>
      <c r="R1989" s="1">
        <v>21</v>
      </c>
      <c r="S1989" s="1">
        <v>-6</v>
      </c>
      <c r="T1989" s="1">
        <v>61</v>
      </c>
      <c r="U1989" s="1">
        <v>-135</v>
      </c>
      <c r="V1989" s="1">
        <v>-80</v>
      </c>
      <c r="W1989" s="1">
        <v>38301</v>
      </c>
      <c r="X1989" s="1">
        <v>38301</v>
      </c>
      <c r="Y1989" s="1">
        <v>77449</v>
      </c>
      <c r="Z1989" s="1">
        <v>2.0299999999999998</v>
      </c>
      <c r="AA1989" s="6">
        <f t="shared" si="407"/>
        <v>979</v>
      </c>
      <c r="AB1989" s="6">
        <f t="shared" si="408"/>
        <v>-80</v>
      </c>
      <c r="AC1989" s="6">
        <f t="shared" si="409"/>
        <v>105632</v>
      </c>
      <c r="AD1989" s="6">
        <f t="shared" si="410"/>
        <v>107.89785495403473</v>
      </c>
      <c r="AE1989" s="7">
        <f t="shared" si="411"/>
        <v>-453</v>
      </c>
      <c r="AF1989" t="str">
        <f t="shared" ca="1" si="412"/>
        <v>$V$191</v>
      </c>
      <c r="AG1989" t="str">
        <f t="shared" ca="1" si="413"/>
        <v>$J$191</v>
      </c>
      <c r="AH1989" t="str">
        <f t="shared" ca="1" si="414"/>
        <v>KELLOGG COMPANY MLXP| 3030133601</v>
      </c>
      <c r="AI1989" t="str">
        <f t="shared" ca="1" si="403"/>
        <v>$K$191</v>
      </c>
      <c r="AJ1989" s="8">
        <f t="shared" si="404"/>
        <v>1.0214504596527069E-3</v>
      </c>
      <c r="AK1989" s="7">
        <f t="shared" si="405"/>
        <v>-94</v>
      </c>
      <c r="AL1989" s="7" t="str">
        <f t="shared" ca="1" si="415"/>
        <v>KELLOGG COMPANY MLXP| 3861175029</v>
      </c>
      <c r="AM1989" t="b">
        <f t="shared" si="406"/>
        <v>0</v>
      </c>
    </row>
    <row r="1990" spans="3:39" x14ac:dyDescent="0.3">
      <c r="C1990" s="1" t="s">
        <v>302</v>
      </c>
      <c r="D1990" s="1" t="s">
        <v>303</v>
      </c>
      <c r="E1990" s="1" t="s">
        <v>39</v>
      </c>
      <c r="F1990" s="1" t="s">
        <v>70</v>
      </c>
      <c r="G1990" s="1" t="s">
        <v>71</v>
      </c>
      <c r="H1990" s="1" t="s">
        <v>76</v>
      </c>
      <c r="I1990" s="1" t="s">
        <v>1773</v>
      </c>
      <c r="J1990" t="str">
        <f>TRIM(CONCATENATE(wiz[[#This Row],[SHIPPER..................]],wiz[[#This Row],[ZIP2..]],wiz[[#This Row],[ZIP3..]]))</f>
        <v>KIRKLANDS TL ONLY | 3830177325</v>
      </c>
      <c r="K1990" s="1">
        <v>1</v>
      </c>
      <c r="L1990" s="1">
        <v>2.2999999999999998</v>
      </c>
      <c r="M1990" s="1">
        <v>0.21</v>
      </c>
      <c r="N1990" s="1">
        <v>692</v>
      </c>
      <c r="O1990" s="1">
        <v>2.41</v>
      </c>
      <c r="P1990" s="1">
        <v>159</v>
      </c>
      <c r="Q1990" s="1">
        <v>0.4</v>
      </c>
      <c r="R1990" s="1">
        <v>-105</v>
      </c>
      <c r="S1990" s="1">
        <v>-17</v>
      </c>
      <c r="T1990" s="1">
        <v>-242</v>
      </c>
      <c r="U1990" s="1">
        <v>72</v>
      </c>
      <c r="V1990" s="1">
        <v>-187</v>
      </c>
      <c r="W1990" s="1">
        <v>37087</v>
      </c>
      <c r="X1990" s="1">
        <v>38301</v>
      </c>
      <c r="Y1990" s="1">
        <v>77325</v>
      </c>
      <c r="Z1990" s="1">
        <v>2.29</v>
      </c>
      <c r="AA1990" s="6">
        <f t="shared" si="407"/>
        <v>273</v>
      </c>
      <c r="AB1990" s="6">
        <f t="shared" si="408"/>
        <v>-187</v>
      </c>
      <c r="AC1990" s="6">
        <f t="shared" si="409"/>
        <v>67</v>
      </c>
      <c r="AD1990" s="6">
        <f t="shared" si="410"/>
        <v>0.24542124542124541</v>
      </c>
      <c r="AE1990" s="7">
        <f t="shared" si="411"/>
        <v>-741</v>
      </c>
      <c r="AF1990" t="str">
        <f t="shared" ca="1" si="412"/>
        <v>$V$1985</v>
      </c>
      <c r="AG1990" t="str">
        <f t="shared" ca="1" si="413"/>
        <v>$J$1985</v>
      </c>
      <c r="AH1990" t="str">
        <f t="shared" ca="1" si="414"/>
        <v>KIRKLANDS TL ONLY | 3830178840</v>
      </c>
      <c r="AI1990" t="str">
        <f t="shared" ca="1" si="403"/>
        <v>$K$1985</v>
      </c>
      <c r="AJ1990" s="8">
        <f t="shared" si="404"/>
        <v>3.663003663003663E-3</v>
      </c>
      <c r="AK1990" s="7">
        <f t="shared" si="405"/>
        <v>0</v>
      </c>
      <c r="AL1990" s="7" t="str">
        <f t="shared" ca="1" si="415"/>
        <v>KENCO LOGISTICS | 8532335661</v>
      </c>
      <c r="AM1990" t="b">
        <f t="shared" si="406"/>
        <v>0</v>
      </c>
    </row>
    <row r="1991" spans="3:39" x14ac:dyDescent="0.3">
      <c r="C1991" s="1" t="s">
        <v>302</v>
      </c>
      <c r="D1991" s="1" t="s">
        <v>303</v>
      </c>
      <c r="E1991" s="1" t="s">
        <v>39</v>
      </c>
      <c r="F1991" s="1" t="s">
        <v>70</v>
      </c>
      <c r="G1991" s="1" t="s">
        <v>71</v>
      </c>
      <c r="H1991" s="1" t="s">
        <v>76</v>
      </c>
      <c r="I1991" s="1" t="s">
        <v>1774</v>
      </c>
      <c r="J1991" t="str">
        <f>TRIM(CONCATENATE(wiz[[#This Row],[SHIPPER..................]],wiz[[#This Row],[ZIP2..]],wiz[[#This Row],[ZIP3..]]))</f>
        <v>KIRKLANDS TL ONLY | 3830177598</v>
      </c>
      <c r="K1991" s="1">
        <v>1</v>
      </c>
      <c r="L1991" s="1">
        <v>2.1</v>
      </c>
      <c r="M1991" s="1">
        <v>0.21</v>
      </c>
      <c r="N1991" s="1">
        <v>799</v>
      </c>
      <c r="O1991" s="1">
        <v>2.67</v>
      </c>
      <c r="P1991" s="1">
        <v>55</v>
      </c>
      <c r="Q1991" s="1">
        <v>0.3</v>
      </c>
      <c r="R1991" s="1">
        <v>-224</v>
      </c>
      <c r="S1991" s="1">
        <v>-17</v>
      </c>
      <c r="T1991" s="1">
        <v>-206</v>
      </c>
      <c r="U1991" s="1">
        <v>264</v>
      </c>
      <c r="V1991" s="1">
        <v>41</v>
      </c>
      <c r="W1991" s="1">
        <v>38237</v>
      </c>
      <c r="X1991" s="1">
        <v>38301</v>
      </c>
      <c r="Y1991" s="1">
        <v>77598</v>
      </c>
      <c r="Z1991" s="1">
        <v>2.09</v>
      </c>
      <c r="AA1991" s="6">
        <f t="shared" si="407"/>
        <v>273</v>
      </c>
      <c r="AB1991" s="6">
        <f t="shared" si="408"/>
        <v>41</v>
      </c>
      <c r="AC1991" s="6">
        <f t="shared" si="409"/>
        <v>67</v>
      </c>
      <c r="AD1991" s="6">
        <f t="shared" si="410"/>
        <v>0.24542124542124541</v>
      </c>
      <c r="AE1991" s="7">
        <f t="shared" si="411"/>
        <v>-741</v>
      </c>
      <c r="AF1991" t="str">
        <f t="shared" ca="1" si="412"/>
        <v>$V$1985</v>
      </c>
      <c r="AG1991" t="str">
        <f t="shared" ca="1" si="413"/>
        <v>$J$1985</v>
      </c>
      <c r="AH1991" t="str">
        <f t="shared" ca="1" si="414"/>
        <v>KIRKLANDS TL ONLY | 3830178840</v>
      </c>
      <c r="AI1991" t="str">
        <f t="shared" ca="1" si="403"/>
        <v>$K$1985</v>
      </c>
      <c r="AJ1991" s="8">
        <f t="shared" si="404"/>
        <v>3.663003663003663E-3</v>
      </c>
      <c r="AK1991" s="7">
        <f t="shared" si="405"/>
        <v>0</v>
      </c>
      <c r="AL1991" s="7" t="str">
        <f t="shared" ca="1" si="415"/>
        <v>KENCO LOGISTICS | 8532335661</v>
      </c>
      <c r="AM1991" t="b">
        <f t="shared" si="406"/>
        <v>0</v>
      </c>
    </row>
    <row r="1992" spans="3:39" x14ac:dyDescent="0.3">
      <c r="C1992" s="1" t="s">
        <v>217</v>
      </c>
      <c r="D1992" s="1" t="s">
        <v>218</v>
      </c>
      <c r="E1992" s="1" t="s">
        <v>39</v>
      </c>
      <c r="F1992" s="1" t="s">
        <v>70</v>
      </c>
      <c r="G1992" s="1" t="s">
        <v>71</v>
      </c>
      <c r="H1992" s="1" t="s">
        <v>76</v>
      </c>
      <c r="I1992" s="1" t="s">
        <v>1775</v>
      </c>
      <c r="J1992" t="str">
        <f>TRIM(CONCATENATE(wiz[[#This Row],[SHIPPER..................]],wiz[[#This Row],[ZIP2..]],wiz[[#This Row],[ZIP3..]]))</f>
        <v>OWENS CORNING SALES | 3830178040</v>
      </c>
      <c r="K1992" s="1">
        <v>1</v>
      </c>
      <c r="L1992" s="1">
        <v>1.65</v>
      </c>
      <c r="M1992" s="1">
        <v>0.18</v>
      </c>
      <c r="N1992" s="1">
        <v>935</v>
      </c>
      <c r="O1992" s="1">
        <v>2.13</v>
      </c>
      <c r="P1992" s="1">
        <v>55</v>
      </c>
      <c r="Q1992" s="1">
        <v>0.3</v>
      </c>
      <c r="R1992" s="1">
        <v>28</v>
      </c>
      <c r="S1992" s="1">
        <v>-16</v>
      </c>
      <c r="T1992" s="1">
        <v>-75</v>
      </c>
      <c r="U1992" s="1">
        <v>516</v>
      </c>
      <c r="V1992" s="1">
        <v>425</v>
      </c>
      <c r="W1992" s="1">
        <v>38237</v>
      </c>
      <c r="X1992" s="1">
        <v>38301</v>
      </c>
      <c r="Y1992" s="1">
        <v>78040</v>
      </c>
      <c r="Z1992" s="1">
        <v>1.61</v>
      </c>
      <c r="AA1992" s="6">
        <f t="shared" si="407"/>
        <v>313</v>
      </c>
      <c r="AB1992" s="6">
        <f t="shared" si="408"/>
        <v>425</v>
      </c>
      <c r="AC1992" s="6">
        <f t="shared" si="409"/>
        <v>-8700</v>
      </c>
      <c r="AD1992" s="6">
        <f t="shared" si="410"/>
        <v>-27.795527156549522</v>
      </c>
      <c r="AE1992" s="7">
        <f t="shared" si="411"/>
        <v>-472</v>
      </c>
      <c r="AF1992" t="str">
        <f t="shared" ca="1" si="412"/>
        <v>$V$1060</v>
      </c>
      <c r="AG1992" t="str">
        <f t="shared" ca="1" si="413"/>
        <v>$J$1060</v>
      </c>
      <c r="AH1992" t="str">
        <f t="shared" ca="1" si="414"/>
        <v>OWENS CORNING SALES | 2808679556</v>
      </c>
      <c r="AI1992" t="str">
        <f t="shared" ca="1" si="403"/>
        <v>$K$1060</v>
      </c>
      <c r="AJ1992" s="8">
        <f t="shared" si="404"/>
        <v>3.1948881789137379E-3</v>
      </c>
      <c r="AK1992" s="7">
        <f t="shared" si="405"/>
        <v>-156</v>
      </c>
      <c r="AL1992" s="7" t="str">
        <f t="shared" ca="1" si="415"/>
        <v>b: MATSON LOGISTICS | 881728379</v>
      </c>
      <c r="AM1992" t="b">
        <f t="shared" si="406"/>
        <v>0</v>
      </c>
    </row>
    <row r="1993" spans="3:39" x14ac:dyDescent="0.3">
      <c r="C1993" s="1" t="s">
        <v>302</v>
      </c>
      <c r="D1993" s="1" t="s">
        <v>303</v>
      </c>
      <c r="E1993" s="1" t="s">
        <v>39</v>
      </c>
      <c r="F1993" s="1" t="s">
        <v>70</v>
      </c>
      <c r="G1993" s="1" t="s">
        <v>71</v>
      </c>
      <c r="H1993" s="1" t="s">
        <v>76</v>
      </c>
      <c r="I1993" s="1" t="s">
        <v>1776</v>
      </c>
      <c r="J1993" t="str">
        <f>TRIM(CONCATENATE(wiz[[#This Row],[SHIPPER..................]],wiz[[#This Row],[ZIP2..]],wiz[[#This Row],[ZIP3..]]))</f>
        <v>KIRKLANDS TL ONLY | 3830178550</v>
      </c>
      <c r="K1993" s="1">
        <v>1</v>
      </c>
      <c r="L1993" s="1">
        <v>2.39</v>
      </c>
      <c r="M1993" s="1">
        <v>0.21</v>
      </c>
      <c r="N1993" s="1">
        <v>1049</v>
      </c>
      <c r="O1993" s="1">
        <v>2.96</v>
      </c>
      <c r="P1993" s="1">
        <v>171</v>
      </c>
      <c r="Q1993" s="1">
        <v>0.4</v>
      </c>
      <c r="R1993" s="1">
        <v>-105</v>
      </c>
      <c r="S1993" s="1">
        <v>-17</v>
      </c>
      <c r="T1993" s="1">
        <v>-236</v>
      </c>
      <c r="U1993" s="1">
        <v>-409</v>
      </c>
      <c r="V1993" s="1">
        <v>-662</v>
      </c>
      <c r="W1993" s="1">
        <v>42134</v>
      </c>
      <c r="X1993" s="1">
        <v>38301</v>
      </c>
      <c r="Y1993" s="1">
        <v>78550</v>
      </c>
      <c r="Z1993" s="1">
        <v>2.38</v>
      </c>
      <c r="AA1993" s="6">
        <f t="shared" si="407"/>
        <v>273</v>
      </c>
      <c r="AB1993" s="6">
        <f t="shared" si="408"/>
        <v>-662</v>
      </c>
      <c r="AC1993" s="6">
        <f t="shared" si="409"/>
        <v>67</v>
      </c>
      <c r="AD1993" s="6">
        <f t="shared" si="410"/>
        <v>0.24542124542124541</v>
      </c>
      <c r="AE1993" s="7">
        <f t="shared" si="411"/>
        <v>-741</v>
      </c>
      <c r="AF1993" t="str">
        <f t="shared" ca="1" si="412"/>
        <v>$V$1985</v>
      </c>
      <c r="AG1993" t="str">
        <f t="shared" ca="1" si="413"/>
        <v>$J$1985</v>
      </c>
      <c r="AH1993" t="str">
        <f t="shared" ca="1" si="414"/>
        <v>KIRKLANDS TL ONLY | 3830178840</v>
      </c>
      <c r="AI1993" t="str">
        <f t="shared" ca="1" si="403"/>
        <v>$K$1985</v>
      </c>
      <c r="AJ1993" s="8">
        <f t="shared" si="404"/>
        <v>3.663003663003663E-3</v>
      </c>
      <c r="AK1993" s="7">
        <f t="shared" si="405"/>
        <v>0</v>
      </c>
      <c r="AL1993" s="7" t="str">
        <f t="shared" ca="1" si="415"/>
        <v>KENCO LOGISTICS | 8532335661</v>
      </c>
      <c r="AM1993" t="b">
        <f t="shared" si="406"/>
        <v>0</v>
      </c>
    </row>
    <row r="1994" spans="3:39" x14ac:dyDescent="0.3">
      <c r="C1994" s="1" t="s">
        <v>302</v>
      </c>
      <c r="D1994" s="1" t="s">
        <v>303</v>
      </c>
      <c r="E1994" s="1" t="s">
        <v>39</v>
      </c>
      <c r="F1994" s="1" t="s">
        <v>70</v>
      </c>
      <c r="G1994" s="1" t="s">
        <v>71</v>
      </c>
      <c r="H1994" s="1" t="s">
        <v>76</v>
      </c>
      <c r="I1994" s="1" t="s">
        <v>1777</v>
      </c>
      <c r="J1994" t="str">
        <f>TRIM(CONCATENATE(wiz[[#This Row],[SHIPPER..................]],wiz[[#This Row],[ZIP2..]],wiz[[#This Row],[ZIP3..]]))</f>
        <v>KIRKLANDS TL ONLY | 3830178501</v>
      </c>
      <c r="K1994" s="1">
        <v>1</v>
      </c>
      <c r="L1994" s="1">
        <v>3.3</v>
      </c>
      <c r="M1994" s="1">
        <v>0.22</v>
      </c>
      <c r="N1994" s="1">
        <v>992</v>
      </c>
      <c r="O1994" s="1">
        <v>1.83</v>
      </c>
      <c r="P1994" s="1">
        <v>171</v>
      </c>
      <c r="Q1994" s="1">
        <v>0.4</v>
      </c>
      <c r="R1994" s="1">
        <v>-45</v>
      </c>
      <c r="S1994" s="1">
        <v>-17</v>
      </c>
      <c r="T1994" s="1">
        <v>11</v>
      </c>
      <c r="U1994" s="1">
        <v>356</v>
      </c>
      <c r="V1994" s="1">
        <v>350</v>
      </c>
      <c r="W1994" s="1">
        <v>42134</v>
      </c>
      <c r="X1994" s="1">
        <v>38301</v>
      </c>
      <c r="Y1994" s="1">
        <v>78501</v>
      </c>
      <c r="Z1994" s="1">
        <v>3.3</v>
      </c>
      <c r="AA1994" s="6">
        <f t="shared" si="407"/>
        <v>273</v>
      </c>
      <c r="AB1994" s="6">
        <f t="shared" si="408"/>
        <v>350</v>
      </c>
      <c r="AC1994" s="6">
        <f t="shared" si="409"/>
        <v>67</v>
      </c>
      <c r="AD1994" s="6">
        <f t="shared" si="410"/>
        <v>0.24542124542124541</v>
      </c>
      <c r="AE1994" s="7">
        <f t="shared" si="411"/>
        <v>-741</v>
      </c>
      <c r="AF1994" t="str">
        <f t="shared" ca="1" si="412"/>
        <v>$V$1985</v>
      </c>
      <c r="AG1994" t="str">
        <f t="shared" ca="1" si="413"/>
        <v>$J$1985</v>
      </c>
      <c r="AH1994" t="str">
        <f t="shared" ca="1" si="414"/>
        <v>KIRKLANDS TL ONLY | 3830178840</v>
      </c>
      <c r="AI1994" t="str">
        <f t="shared" ca="1" si="403"/>
        <v>$K$1985</v>
      </c>
      <c r="AJ1994" s="8">
        <f t="shared" si="404"/>
        <v>3.663003663003663E-3</v>
      </c>
      <c r="AK1994" s="7">
        <f t="shared" si="405"/>
        <v>0</v>
      </c>
      <c r="AL1994" s="7" t="str">
        <f t="shared" ca="1" si="415"/>
        <v>KENCO LOGISTICS | 8532335661</v>
      </c>
      <c r="AM1994" t="b">
        <f t="shared" si="406"/>
        <v>0</v>
      </c>
    </row>
    <row r="1995" spans="3:39" x14ac:dyDescent="0.3">
      <c r="C1995" s="1" t="s">
        <v>302</v>
      </c>
      <c r="D1995" s="1" t="s">
        <v>303</v>
      </c>
      <c r="E1995" s="1" t="s">
        <v>39</v>
      </c>
      <c r="F1995" s="1" t="s">
        <v>70</v>
      </c>
      <c r="G1995" s="1" t="s">
        <v>71</v>
      </c>
      <c r="H1995" s="1" t="s">
        <v>76</v>
      </c>
      <c r="I1995" s="1" t="s">
        <v>1778</v>
      </c>
      <c r="J1995" t="str">
        <f>TRIM(CONCATENATE(wiz[[#This Row],[SHIPPER..................]],wiz[[#This Row],[ZIP2..]],wiz[[#This Row],[ZIP3..]]))</f>
        <v>KIRKLANDS TL ONLY | 3830176901</v>
      </c>
      <c r="K1995" s="1">
        <v>1</v>
      </c>
      <c r="L1995" s="1">
        <v>3.5</v>
      </c>
      <c r="M1995" s="1">
        <v>0.22</v>
      </c>
      <c r="N1995" s="1">
        <v>834</v>
      </c>
      <c r="O1995" s="1">
        <v>1.77</v>
      </c>
      <c r="P1995" s="1">
        <v>171</v>
      </c>
      <c r="Q1995" s="1">
        <v>0.4</v>
      </c>
      <c r="R1995" s="1">
        <v>-78</v>
      </c>
      <c r="S1995" s="1">
        <v>-17</v>
      </c>
      <c r="T1995" s="1">
        <v>-2</v>
      </c>
      <c r="U1995" s="1">
        <v>690</v>
      </c>
      <c r="V1995" s="1">
        <v>671</v>
      </c>
      <c r="W1995" s="1">
        <v>42134</v>
      </c>
      <c r="X1995" s="1">
        <v>38301</v>
      </c>
      <c r="Y1995" s="1">
        <v>76901</v>
      </c>
      <c r="Z1995" s="1">
        <v>3.5</v>
      </c>
      <c r="AA1995" s="6">
        <f t="shared" si="407"/>
        <v>273</v>
      </c>
      <c r="AB1995" s="6">
        <f t="shared" si="408"/>
        <v>671</v>
      </c>
      <c r="AC1995" s="6">
        <f t="shared" si="409"/>
        <v>67</v>
      </c>
      <c r="AD1995" s="6">
        <f t="shared" si="410"/>
        <v>0.24542124542124541</v>
      </c>
      <c r="AE1995" s="7">
        <f t="shared" si="411"/>
        <v>-741</v>
      </c>
      <c r="AF1995" t="str">
        <f t="shared" ca="1" si="412"/>
        <v>$V$1985</v>
      </c>
      <c r="AG1995" t="str">
        <f t="shared" ca="1" si="413"/>
        <v>$J$1985</v>
      </c>
      <c r="AH1995" t="str">
        <f t="shared" ca="1" si="414"/>
        <v>KIRKLANDS TL ONLY | 3830178840</v>
      </c>
      <c r="AI1995" t="str">
        <f t="shared" ca="1" si="403"/>
        <v>$K$1985</v>
      </c>
      <c r="AJ1995" s="8">
        <f t="shared" si="404"/>
        <v>3.663003663003663E-3</v>
      </c>
      <c r="AK1995" s="7">
        <f t="shared" si="405"/>
        <v>0</v>
      </c>
      <c r="AL1995" s="7" t="str">
        <f t="shared" ca="1" si="415"/>
        <v>KENCO LOGISTICS | 8532335661</v>
      </c>
      <c r="AM1995" t="b">
        <f t="shared" si="406"/>
        <v>0</v>
      </c>
    </row>
    <row r="1996" spans="3:39" x14ac:dyDescent="0.3">
      <c r="C1996" s="1" t="s">
        <v>400</v>
      </c>
      <c r="D1996" s="1" t="s">
        <v>401</v>
      </c>
      <c r="E1996" s="1" t="s">
        <v>39</v>
      </c>
      <c r="F1996" s="1" t="s">
        <v>70</v>
      </c>
      <c r="G1996" s="1" t="s">
        <v>71</v>
      </c>
      <c r="H1996" s="1" t="s">
        <v>76</v>
      </c>
      <c r="I1996" s="1" t="s">
        <v>1779</v>
      </c>
      <c r="J1996" t="str">
        <f>TRIM(CONCATENATE(wiz[[#This Row],[SHIPPER..................]],wiz[[#This Row],[ZIP2..]],wiz[[#This Row],[ZIP3..]]))</f>
        <v>KELLOGG COMPANY MLXP| 3830175701</v>
      </c>
      <c r="K1996" s="1">
        <v>2</v>
      </c>
      <c r="L1996" s="1">
        <v>2.37</v>
      </c>
      <c r="M1996" s="1">
        <v>0.68</v>
      </c>
      <c r="N1996" s="1">
        <v>473</v>
      </c>
      <c r="O1996" s="1">
        <v>1.02</v>
      </c>
      <c r="P1996" s="1">
        <v>0</v>
      </c>
      <c r="Q1996" s="1">
        <v>0.25</v>
      </c>
      <c r="R1996" s="1">
        <v>-221</v>
      </c>
      <c r="S1996" s="1">
        <v>-6</v>
      </c>
      <c r="T1996" s="1">
        <v>-13</v>
      </c>
      <c r="U1996" s="1">
        <v>371</v>
      </c>
      <c r="V1996" s="1">
        <v>352</v>
      </c>
      <c r="W1996" s="1">
        <v>38301</v>
      </c>
      <c r="X1996" s="1">
        <v>38301</v>
      </c>
      <c r="Y1996" s="1">
        <v>75701</v>
      </c>
      <c r="Z1996" s="1">
        <v>2.83</v>
      </c>
      <c r="AA1996" s="6">
        <f t="shared" si="407"/>
        <v>979</v>
      </c>
      <c r="AB1996" s="6">
        <f t="shared" si="408"/>
        <v>704</v>
      </c>
      <c r="AC1996" s="6">
        <f t="shared" si="409"/>
        <v>105632</v>
      </c>
      <c r="AD1996" s="6">
        <f t="shared" si="410"/>
        <v>107.89785495403473</v>
      </c>
      <c r="AE1996" s="7">
        <f t="shared" si="411"/>
        <v>-453</v>
      </c>
      <c r="AF1996" t="str">
        <f t="shared" ca="1" si="412"/>
        <v>$V$191</v>
      </c>
      <c r="AG1996" t="str">
        <f t="shared" ca="1" si="413"/>
        <v>$J$191</v>
      </c>
      <c r="AH1996" t="str">
        <f t="shared" ca="1" si="414"/>
        <v>KELLOGG COMPANY MLXP| 3030133601</v>
      </c>
      <c r="AI1996" t="str">
        <f t="shared" ca="1" si="403"/>
        <v>$K$191</v>
      </c>
      <c r="AJ1996" s="8">
        <f t="shared" si="404"/>
        <v>2.0429009193054137E-3</v>
      </c>
      <c r="AK1996" s="7">
        <f t="shared" si="405"/>
        <v>-94</v>
      </c>
      <c r="AL1996" s="7" t="str">
        <f t="shared" ca="1" si="415"/>
        <v>KELLOGG COMPANY MLXP| 3861175029</v>
      </c>
      <c r="AM1996" t="b">
        <f t="shared" si="406"/>
        <v>0</v>
      </c>
    </row>
    <row r="1997" spans="3:39" x14ac:dyDescent="0.3">
      <c r="C1997" s="1" t="s">
        <v>302</v>
      </c>
      <c r="D1997" s="1" t="s">
        <v>303</v>
      </c>
      <c r="E1997" s="1" t="s">
        <v>39</v>
      </c>
      <c r="F1997" s="1" t="s">
        <v>70</v>
      </c>
      <c r="G1997" s="1" t="s">
        <v>71</v>
      </c>
      <c r="H1997" s="1" t="s">
        <v>76</v>
      </c>
      <c r="I1997" s="1" t="s">
        <v>1779</v>
      </c>
      <c r="J1997" t="str">
        <f>TRIM(CONCATENATE(wiz[[#This Row],[SHIPPER..................]],wiz[[#This Row],[ZIP2..]],wiz[[#This Row],[ZIP3..]]))</f>
        <v>KIRKLANDS TL ONLY | 3830175701</v>
      </c>
      <c r="K1997" s="1">
        <v>1</v>
      </c>
      <c r="L1997" s="1">
        <v>2.4500000000000002</v>
      </c>
      <c r="M1997" s="1">
        <v>0.21</v>
      </c>
      <c r="N1997" s="1">
        <v>592</v>
      </c>
      <c r="O1997" s="1">
        <v>1.1000000000000001</v>
      </c>
      <c r="P1997" s="1">
        <v>416</v>
      </c>
      <c r="Q1997" s="1">
        <v>0.7</v>
      </c>
      <c r="R1997" s="1">
        <v>-315</v>
      </c>
      <c r="S1997" s="1">
        <v>-17</v>
      </c>
      <c r="T1997" s="1">
        <v>0</v>
      </c>
      <c r="U1997" s="1">
        <v>672</v>
      </c>
      <c r="V1997" s="1">
        <v>655</v>
      </c>
      <c r="W1997" s="1">
        <v>31201</v>
      </c>
      <c r="X1997" s="1">
        <v>38301</v>
      </c>
      <c r="Y1997" s="1">
        <v>75701</v>
      </c>
      <c r="Z1997" s="1">
        <v>2.44</v>
      </c>
      <c r="AA1997" s="6">
        <f t="shared" si="407"/>
        <v>273</v>
      </c>
      <c r="AB1997" s="6">
        <f t="shared" si="408"/>
        <v>655</v>
      </c>
      <c r="AC1997" s="6">
        <f t="shared" si="409"/>
        <v>67</v>
      </c>
      <c r="AD1997" s="6">
        <f t="shared" si="410"/>
        <v>0.24542124542124541</v>
      </c>
      <c r="AE1997" s="7">
        <f t="shared" si="411"/>
        <v>-741</v>
      </c>
      <c r="AF1997" t="str">
        <f t="shared" ca="1" si="412"/>
        <v>$V$1985</v>
      </c>
      <c r="AG1997" t="str">
        <f t="shared" ca="1" si="413"/>
        <v>$J$1985</v>
      </c>
      <c r="AH1997" t="str">
        <f t="shared" ca="1" si="414"/>
        <v>KIRKLANDS TL ONLY | 3830178840</v>
      </c>
      <c r="AI1997" t="str">
        <f t="shared" ca="1" si="403"/>
        <v>$K$1985</v>
      </c>
      <c r="AJ1997" s="8">
        <f t="shared" si="404"/>
        <v>3.663003663003663E-3</v>
      </c>
      <c r="AK1997" s="7">
        <f t="shared" si="405"/>
        <v>0</v>
      </c>
      <c r="AL1997" s="7" t="str">
        <f t="shared" ca="1" si="415"/>
        <v>KENCO LOGISTICS | 8532335661</v>
      </c>
      <c r="AM1997" t="b">
        <f t="shared" si="406"/>
        <v>0</v>
      </c>
    </row>
    <row r="1998" spans="3:39" x14ac:dyDescent="0.3">
      <c r="C1998" s="1" t="s">
        <v>1405</v>
      </c>
      <c r="D1998" s="1" t="s">
        <v>1406</v>
      </c>
      <c r="E1998" s="1" t="s">
        <v>39</v>
      </c>
      <c r="F1998" s="1" t="s">
        <v>70</v>
      </c>
      <c r="G1998" s="1" t="s">
        <v>1394</v>
      </c>
      <c r="H1998" s="1" t="s">
        <v>76</v>
      </c>
      <c r="I1998" s="1" t="s">
        <v>1780</v>
      </c>
      <c r="J1998" t="str">
        <f>TRIM(CONCATENATE(wiz[[#This Row],[SHIPPER..................]],wiz[[#This Row],[ZIP2..]],wiz[[#This Row],[ZIP3..]]))</f>
        <v>ASSA ABLOY | 3835876701</v>
      </c>
      <c r="K1998" s="1">
        <v>2</v>
      </c>
      <c r="L1998" s="1">
        <v>2.19</v>
      </c>
      <c r="M1998" s="1">
        <v>0.21</v>
      </c>
      <c r="N1998" s="1">
        <v>732</v>
      </c>
      <c r="O1998" s="1">
        <v>1.55</v>
      </c>
      <c r="P1998" s="1">
        <v>89</v>
      </c>
      <c r="Q1998" s="1">
        <v>0.33</v>
      </c>
      <c r="R1998" s="1">
        <v>-88</v>
      </c>
      <c r="S1998" s="1">
        <v>-25</v>
      </c>
      <c r="T1998" s="1">
        <v>14</v>
      </c>
      <c r="U1998" s="1">
        <v>-75</v>
      </c>
      <c r="V1998" s="1">
        <v>-86</v>
      </c>
      <c r="W1998" s="1">
        <v>38301</v>
      </c>
      <c r="X1998" s="1">
        <v>38358</v>
      </c>
      <c r="Y1998" s="1">
        <v>76701</v>
      </c>
      <c r="Z1998" s="1">
        <v>2.1800000000000002</v>
      </c>
      <c r="AA1998" s="6">
        <f t="shared" si="407"/>
        <v>48</v>
      </c>
      <c r="AB1998" s="6">
        <f t="shared" si="408"/>
        <v>-172</v>
      </c>
      <c r="AC1998" s="6">
        <f t="shared" si="409"/>
        <v>4027</v>
      </c>
      <c r="AD1998" s="6">
        <f t="shared" si="410"/>
        <v>83.895833333333329</v>
      </c>
      <c r="AE1998" s="7">
        <f t="shared" si="411"/>
        <v>-464</v>
      </c>
      <c r="AF1998" t="str">
        <f t="shared" ca="1" si="412"/>
        <v>$V$871</v>
      </c>
      <c r="AG1998" t="str">
        <f t="shared" ca="1" si="413"/>
        <v>$J$871</v>
      </c>
      <c r="AH1998" t="str">
        <f t="shared" ca="1" si="414"/>
        <v>KPI LOGISTICS INC | 4942230057</v>
      </c>
      <c r="AI1998" t="str">
        <f t="shared" ca="1" si="403"/>
        <v>$K$871</v>
      </c>
      <c r="AJ1998" s="8">
        <f t="shared" si="404"/>
        <v>4.1666666666666664E-2</v>
      </c>
      <c r="AK1998" s="7">
        <f t="shared" si="405"/>
        <v>-159</v>
      </c>
      <c r="AL1998" s="7" t="str">
        <f t="shared" ca="1" si="415"/>
        <v>b: LOAD DELIVERED LOG| 7290160542</v>
      </c>
      <c r="AM1998" t="b">
        <f t="shared" si="406"/>
        <v>0</v>
      </c>
    </row>
    <row r="1999" spans="3:39" x14ac:dyDescent="0.3">
      <c r="C1999" s="1" t="s">
        <v>302</v>
      </c>
      <c r="D1999" s="1" t="s">
        <v>303</v>
      </c>
      <c r="E1999" s="1" t="s">
        <v>39</v>
      </c>
      <c r="F1999" s="1" t="s">
        <v>70</v>
      </c>
      <c r="G1999" s="1" t="s">
        <v>71</v>
      </c>
      <c r="H1999" s="1" t="s">
        <v>396</v>
      </c>
      <c r="I1999" s="1" t="s">
        <v>1527</v>
      </c>
      <c r="J1999" t="str">
        <f>TRIM(CONCATENATE(wiz[[#This Row],[SHIPPER..................]],wiz[[#This Row],[ZIP2..]],wiz[[#This Row],[ZIP3..]]))</f>
        <v>KIRKLANDS TL ONLY | 3830124000</v>
      </c>
      <c r="K1999" s="1">
        <v>3</v>
      </c>
      <c r="L1999" s="1">
        <v>2.5</v>
      </c>
      <c r="M1999" s="1">
        <v>0.21</v>
      </c>
      <c r="N1999" s="1">
        <v>582</v>
      </c>
      <c r="O1999" s="1">
        <v>2.0099999999999998</v>
      </c>
      <c r="P1999" s="1">
        <v>130</v>
      </c>
      <c r="Q1999" s="1">
        <v>0.35</v>
      </c>
      <c r="R1999" s="1">
        <v>-152</v>
      </c>
      <c r="S1999" s="1">
        <v>-17</v>
      </c>
      <c r="T1999" s="1">
        <v>-215</v>
      </c>
      <c r="U1999" s="1">
        <v>437</v>
      </c>
      <c r="V1999" s="1">
        <v>205</v>
      </c>
      <c r="W1999" s="1">
        <v>37087</v>
      </c>
      <c r="X1999" s="1">
        <v>38301</v>
      </c>
      <c r="Y1999" s="1">
        <v>24000</v>
      </c>
      <c r="Z1999" s="1">
        <v>2.4900000000000002</v>
      </c>
      <c r="AA1999" s="6">
        <f t="shared" si="407"/>
        <v>273</v>
      </c>
      <c r="AB1999" s="6">
        <f t="shared" si="408"/>
        <v>615</v>
      </c>
      <c r="AC1999" s="6">
        <f t="shared" si="409"/>
        <v>67</v>
      </c>
      <c r="AD1999" s="6">
        <f t="shared" si="410"/>
        <v>0.24542124542124541</v>
      </c>
      <c r="AE1999" s="7">
        <f t="shared" si="411"/>
        <v>-741</v>
      </c>
      <c r="AF1999" t="str">
        <f t="shared" ca="1" si="412"/>
        <v>$V$1985</v>
      </c>
      <c r="AG1999" t="str">
        <f t="shared" ca="1" si="413"/>
        <v>$J$1985</v>
      </c>
      <c r="AH1999" t="str">
        <f t="shared" ca="1" si="414"/>
        <v>KIRKLANDS TL ONLY | 3830178840</v>
      </c>
      <c r="AI1999" t="str">
        <f t="shared" ca="1" si="403"/>
        <v>$K$1985</v>
      </c>
      <c r="AJ1999" s="8">
        <f t="shared" si="404"/>
        <v>1.098901098901099E-2</v>
      </c>
      <c r="AK1999" s="7">
        <f t="shared" si="405"/>
        <v>0</v>
      </c>
      <c r="AL1999" s="7" t="str">
        <f t="shared" ca="1" si="415"/>
        <v>KENCO LOGISTICS | 8532335661</v>
      </c>
      <c r="AM1999" t="b">
        <f t="shared" si="406"/>
        <v>0</v>
      </c>
    </row>
    <row r="2000" spans="3:39" x14ac:dyDescent="0.3">
      <c r="C2000" s="1" t="s">
        <v>302</v>
      </c>
      <c r="D2000" s="1" t="s">
        <v>303</v>
      </c>
      <c r="E2000" s="1" t="s">
        <v>39</v>
      </c>
      <c r="F2000" s="1" t="s">
        <v>70</v>
      </c>
      <c r="G2000" s="1" t="s">
        <v>71</v>
      </c>
      <c r="H2000" s="1" t="s">
        <v>396</v>
      </c>
      <c r="I2000" s="1" t="s">
        <v>1781</v>
      </c>
      <c r="J2000" t="str">
        <f>TRIM(CONCATENATE(wiz[[#This Row],[SHIPPER..................]],wiz[[#This Row],[ZIP2..]],wiz[[#This Row],[ZIP3..]]))</f>
        <v>KIRKLANDS TL ONLY | 3830123601</v>
      </c>
      <c r="K2000" s="1">
        <v>1</v>
      </c>
      <c r="L2000" s="1">
        <v>2.5499999999999998</v>
      </c>
      <c r="M2000" s="1">
        <v>0.21</v>
      </c>
      <c r="N2000" s="1">
        <v>798</v>
      </c>
      <c r="O2000" s="1">
        <v>1.81</v>
      </c>
      <c r="P2000" s="1">
        <v>0</v>
      </c>
      <c r="Q2000" s="1">
        <v>0.25</v>
      </c>
      <c r="R2000" s="1">
        <v>-105</v>
      </c>
      <c r="S2000" s="1">
        <v>-17</v>
      </c>
      <c r="T2000" s="1">
        <v>-2</v>
      </c>
      <c r="U2000" s="1">
        <v>341</v>
      </c>
      <c r="V2000" s="1">
        <v>322</v>
      </c>
      <c r="W2000" s="1">
        <v>38301</v>
      </c>
      <c r="X2000" s="1">
        <v>38301</v>
      </c>
      <c r="Y2000" s="1">
        <v>23601</v>
      </c>
      <c r="Z2000" s="1">
        <v>2.54</v>
      </c>
      <c r="AA2000" s="6">
        <f t="shared" si="407"/>
        <v>273</v>
      </c>
      <c r="AB2000" s="6">
        <f t="shared" si="408"/>
        <v>322</v>
      </c>
      <c r="AC2000" s="6">
        <f t="shared" si="409"/>
        <v>67</v>
      </c>
      <c r="AD2000" s="6">
        <f t="shared" si="410"/>
        <v>0.24542124542124541</v>
      </c>
      <c r="AE2000" s="7">
        <f t="shared" si="411"/>
        <v>-741</v>
      </c>
      <c r="AF2000" t="str">
        <f t="shared" ca="1" si="412"/>
        <v>$V$1985</v>
      </c>
      <c r="AG2000" t="str">
        <f t="shared" ca="1" si="413"/>
        <v>$J$1985</v>
      </c>
      <c r="AH2000" t="str">
        <f t="shared" ca="1" si="414"/>
        <v>KIRKLANDS TL ONLY | 3830178840</v>
      </c>
      <c r="AI2000" t="str">
        <f t="shared" ca="1" si="403"/>
        <v>$K$1985</v>
      </c>
      <c r="AJ2000" s="8">
        <f t="shared" si="404"/>
        <v>3.663003663003663E-3</v>
      </c>
      <c r="AK2000" s="7">
        <f t="shared" si="405"/>
        <v>0</v>
      </c>
      <c r="AL2000" s="7" t="str">
        <f t="shared" ca="1" si="415"/>
        <v>KENCO LOGISTICS | 8532335661</v>
      </c>
      <c r="AM2000" t="b">
        <f t="shared" si="406"/>
        <v>0</v>
      </c>
    </row>
    <row r="2001" spans="3:39" x14ac:dyDescent="0.3">
      <c r="C2001" s="1" t="s">
        <v>302</v>
      </c>
      <c r="D2001" s="1" t="s">
        <v>303</v>
      </c>
      <c r="E2001" s="1" t="s">
        <v>39</v>
      </c>
      <c r="F2001" s="1" t="s">
        <v>70</v>
      </c>
      <c r="G2001" s="1" t="s">
        <v>71</v>
      </c>
      <c r="H2001" s="1" t="s">
        <v>396</v>
      </c>
      <c r="I2001" s="1" t="s">
        <v>1782</v>
      </c>
      <c r="J2001" t="str">
        <f>TRIM(CONCATENATE(wiz[[#This Row],[SHIPPER..................]],wiz[[#This Row],[ZIP2..]],wiz[[#This Row],[ZIP3..]]))</f>
        <v>KIRKLANDS TL ONLY | 3830123450</v>
      </c>
      <c r="K2001" s="1">
        <v>3</v>
      </c>
      <c r="L2001" s="1">
        <v>2.42</v>
      </c>
      <c r="M2001" s="1">
        <v>0.21</v>
      </c>
      <c r="N2001" s="1">
        <v>835</v>
      </c>
      <c r="O2001" s="1">
        <v>1.84</v>
      </c>
      <c r="P2001" s="1">
        <v>96</v>
      </c>
      <c r="Q2001" s="1">
        <v>0.33</v>
      </c>
      <c r="R2001" s="1">
        <v>-129</v>
      </c>
      <c r="S2001" s="1">
        <v>-17</v>
      </c>
      <c r="T2001" s="1">
        <v>-19</v>
      </c>
      <c r="U2001" s="1">
        <v>311</v>
      </c>
      <c r="V2001" s="1">
        <v>275</v>
      </c>
      <c r="W2001" s="1">
        <v>38024</v>
      </c>
      <c r="X2001" s="1">
        <v>38301</v>
      </c>
      <c r="Y2001" s="1">
        <v>23450</v>
      </c>
      <c r="Z2001" s="1">
        <v>2.41</v>
      </c>
      <c r="AA2001" s="6">
        <f t="shared" si="407"/>
        <v>273</v>
      </c>
      <c r="AB2001" s="6">
        <f t="shared" si="408"/>
        <v>825</v>
      </c>
      <c r="AC2001" s="6">
        <f t="shared" si="409"/>
        <v>67</v>
      </c>
      <c r="AD2001" s="6">
        <f t="shared" si="410"/>
        <v>0.24542124542124541</v>
      </c>
      <c r="AE2001" s="7">
        <f t="shared" si="411"/>
        <v>-741</v>
      </c>
      <c r="AF2001" t="str">
        <f t="shared" ca="1" si="412"/>
        <v>$V$1985</v>
      </c>
      <c r="AG2001" t="str">
        <f t="shared" ca="1" si="413"/>
        <v>$J$1985</v>
      </c>
      <c r="AH2001" t="str">
        <f t="shared" ca="1" si="414"/>
        <v>KIRKLANDS TL ONLY | 3830178840</v>
      </c>
      <c r="AI2001" t="str">
        <f t="shared" ca="1" si="403"/>
        <v>$K$1985</v>
      </c>
      <c r="AJ2001" s="8">
        <f t="shared" si="404"/>
        <v>1.098901098901099E-2</v>
      </c>
      <c r="AK2001" s="7">
        <f t="shared" si="405"/>
        <v>0</v>
      </c>
      <c r="AL2001" s="7" t="str">
        <f t="shared" ca="1" si="415"/>
        <v>KENCO LOGISTICS | 8532335661</v>
      </c>
      <c r="AM2001" t="b">
        <f t="shared" si="406"/>
        <v>0</v>
      </c>
    </row>
    <row r="2002" spans="3:39" x14ac:dyDescent="0.3">
      <c r="C2002" s="1" t="s">
        <v>1392</v>
      </c>
      <c r="D2002" s="1" t="s">
        <v>1393</v>
      </c>
      <c r="E2002" s="1" t="s">
        <v>39</v>
      </c>
      <c r="F2002" s="1" t="s">
        <v>70</v>
      </c>
      <c r="G2002" s="1" t="s">
        <v>71</v>
      </c>
      <c r="H2002" s="1" t="s">
        <v>396</v>
      </c>
      <c r="I2002" s="1" t="s">
        <v>1783</v>
      </c>
      <c r="J2002" t="str">
        <f>TRIM(CONCATENATE(wiz[[#This Row],[SHIPPER..................]],wiz[[#This Row],[ZIP2..]],wiz[[#This Row],[ZIP3..]]))</f>
        <v>DEFA DELTA FAUCET COM| 3830122630</v>
      </c>
      <c r="K2002" s="1">
        <v>14</v>
      </c>
      <c r="L2002" s="1">
        <v>2.4500000000000002</v>
      </c>
      <c r="M2002" s="1">
        <v>0.32</v>
      </c>
      <c r="N2002" s="1">
        <v>723</v>
      </c>
      <c r="O2002" s="1">
        <v>1.57</v>
      </c>
      <c r="P2002" s="1">
        <v>65</v>
      </c>
      <c r="Q2002" s="1">
        <v>0.3</v>
      </c>
      <c r="R2002" s="1">
        <v>-80</v>
      </c>
      <c r="S2002" s="1">
        <v>-1</v>
      </c>
      <c r="T2002" s="1">
        <v>9</v>
      </c>
      <c r="U2002" s="1">
        <v>37</v>
      </c>
      <c r="V2002" s="1">
        <v>45</v>
      </c>
      <c r="W2002" s="1">
        <v>38301</v>
      </c>
      <c r="X2002" s="1">
        <v>38301</v>
      </c>
      <c r="Y2002" s="1">
        <v>22630</v>
      </c>
      <c r="Z2002" s="1">
        <v>2.5499999999999998</v>
      </c>
      <c r="AA2002" s="6">
        <f t="shared" si="407"/>
        <v>447</v>
      </c>
      <c r="AB2002" s="6">
        <f t="shared" si="408"/>
        <v>630</v>
      </c>
      <c r="AC2002" s="6">
        <f t="shared" si="409"/>
        <v>78083</v>
      </c>
      <c r="AD2002" s="6">
        <f t="shared" si="410"/>
        <v>174.68232662192395</v>
      </c>
      <c r="AE2002" s="7">
        <f t="shared" si="411"/>
        <v>28</v>
      </c>
      <c r="AF2002" t="str">
        <f t="shared" ca="1" si="412"/>
        <v>$V$144</v>
      </c>
      <c r="AG2002" t="str">
        <f t="shared" ca="1" si="413"/>
        <v>$J$144</v>
      </c>
      <c r="AH2002" t="str">
        <f t="shared" ca="1" si="414"/>
        <v>b: C H ROBINSON | 3380127330</v>
      </c>
      <c r="AI2002" t="str">
        <f t="shared" ca="1" si="403"/>
        <v>$K$144</v>
      </c>
      <c r="AJ2002" s="8">
        <f t="shared" si="404"/>
        <v>3.1319910514541388E-2</v>
      </c>
      <c r="AK2002" s="7">
        <f t="shared" si="405"/>
        <v>55</v>
      </c>
      <c r="AL2002" s="7" t="str">
        <f t="shared" ca="1" si="415"/>
        <v>LOWES MLXP VAN ONE WA| 4446027420</v>
      </c>
      <c r="AM2002" t="b">
        <f t="shared" si="406"/>
        <v>0</v>
      </c>
    </row>
    <row r="2003" spans="3:39" x14ac:dyDescent="0.3">
      <c r="C2003" s="1" t="s">
        <v>400</v>
      </c>
      <c r="D2003" s="1" t="s">
        <v>401</v>
      </c>
      <c r="E2003" s="1" t="s">
        <v>39</v>
      </c>
      <c r="F2003" s="1" t="s">
        <v>70</v>
      </c>
      <c r="G2003" s="1" t="s">
        <v>71</v>
      </c>
      <c r="H2003" s="1" t="s">
        <v>396</v>
      </c>
      <c r="I2003" s="1" t="s">
        <v>1783</v>
      </c>
      <c r="J2003" t="str">
        <f>TRIM(CONCATENATE(wiz[[#This Row],[SHIPPER..................]],wiz[[#This Row],[ZIP2..]],wiz[[#This Row],[ZIP3..]]))</f>
        <v>KELLOGG COMPANY MLXP| 3830122630</v>
      </c>
      <c r="K2003" s="1">
        <v>7</v>
      </c>
      <c r="L2003" s="1">
        <v>2.1800000000000002</v>
      </c>
      <c r="M2003" s="1">
        <v>0.85</v>
      </c>
      <c r="N2003" s="1">
        <v>719</v>
      </c>
      <c r="O2003" s="1">
        <v>1.65</v>
      </c>
      <c r="P2003" s="1">
        <v>39</v>
      </c>
      <c r="Q2003" s="1">
        <v>0.28000000000000003</v>
      </c>
      <c r="R2003" s="1">
        <v>-462</v>
      </c>
      <c r="S2003" s="1">
        <v>-6</v>
      </c>
      <c r="T2003" s="1">
        <v>-10</v>
      </c>
      <c r="U2003" s="1">
        <v>198</v>
      </c>
      <c r="V2003" s="1">
        <v>182</v>
      </c>
      <c r="W2003" s="1">
        <v>38343</v>
      </c>
      <c r="X2003" s="1">
        <v>38301</v>
      </c>
      <c r="Y2003" s="1">
        <v>22630</v>
      </c>
      <c r="Z2003" s="1">
        <v>2.81</v>
      </c>
      <c r="AA2003" s="6">
        <f t="shared" si="407"/>
        <v>979</v>
      </c>
      <c r="AB2003" s="6">
        <f t="shared" si="408"/>
        <v>1274</v>
      </c>
      <c r="AC2003" s="6">
        <f t="shared" si="409"/>
        <v>105632</v>
      </c>
      <c r="AD2003" s="6">
        <f t="shared" si="410"/>
        <v>107.89785495403473</v>
      </c>
      <c r="AE2003" s="7">
        <f t="shared" si="411"/>
        <v>-453</v>
      </c>
      <c r="AF2003" t="str">
        <f t="shared" ca="1" si="412"/>
        <v>$V$191</v>
      </c>
      <c r="AG2003" t="str">
        <f t="shared" ca="1" si="413"/>
        <v>$J$191</v>
      </c>
      <c r="AH2003" t="str">
        <f t="shared" ca="1" si="414"/>
        <v>KELLOGG COMPANY MLXP| 3030133601</v>
      </c>
      <c r="AI2003" t="str">
        <f t="shared" ca="1" si="403"/>
        <v>$K$191</v>
      </c>
      <c r="AJ2003" s="8">
        <f t="shared" si="404"/>
        <v>7.1501532175689483E-3</v>
      </c>
      <c r="AK2003" s="7">
        <f t="shared" si="405"/>
        <v>-94</v>
      </c>
      <c r="AL2003" s="7" t="str">
        <f t="shared" ca="1" si="415"/>
        <v>KELLOGG COMPANY MLXP| 3861175029</v>
      </c>
      <c r="AM2003" t="b">
        <f t="shared" si="406"/>
        <v>0</v>
      </c>
    </row>
    <row r="2004" spans="3:39" x14ac:dyDescent="0.3">
      <c r="C2004" s="1" t="s">
        <v>302</v>
      </c>
      <c r="D2004" s="1" t="s">
        <v>303</v>
      </c>
      <c r="E2004" s="1" t="s">
        <v>39</v>
      </c>
      <c r="F2004" s="1" t="s">
        <v>70</v>
      </c>
      <c r="G2004" s="1" t="s">
        <v>71</v>
      </c>
      <c r="H2004" s="1" t="s">
        <v>396</v>
      </c>
      <c r="I2004" s="1" t="s">
        <v>1784</v>
      </c>
      <c r="J2004" t="str">
        <f>TRIM(CONCATENATE(wiz[[#This Row],[SHIPPER..................]],wiz[[#This Row],[ZIP2..]],wiz[[#This Row],[ZIP3..]]))</f>
        <v>KIRKLANDS TL ONLY | 3830122030</v>
      </c>
      <c r="K2004" s="1">
        <v>1</v>
      </c>
      <c r="L2004" s="1">
        <v>2.42</v>
      </c>
      <c r="M2004" s="1">
        <v>0.23</v>
      </c>
      <c r="N2004" s="1">
        <v>905</v>
      </c>
      <c r="O2004" s="1">
        <v>2.21</v>
      </c>
      <c r="P2004" s="1">
        <v>0</v>
      </c>
      <c r="Q2004" s="1">
        <v>0.25</v>
      </c>
      <c r="R2004" s="1">
        <v>-88</v>
      </c>
      <c r="S2004" s="1">
        <v>-17</v>
      </c>
      <c r="T2004" s="1">
        <v>-94</v>
      </c>
      <c r="U2004" s="1">
        <v>268</v>
      </c>
      <c r="V2004" s="1">
        <v>157</v>
      </c>
      <c r="W2004" s="1">
        <v>38301</v>
      </c>
      <c r="X2004" s="1">
        <v>38301</v>
      </c>
      <c r="Y2004" s="1">
        <v>22030</v>
      </c>
      <c r="Z2004" s="1">
        <v>2.4300000000000002</v>
      </c>
      <c r="AA2004" s="6">
        <f t="shared" si="407"/>
        <v>273</v>
      </c>
      <c r="AB2004" s="6">
        <f t="shared" si="408"/>
        <v>157</v>
      </c>
      <c r="AC2004" s="6">
        <f t="shared" si="409"/>
        <v>67</v>
      </c>
      <c r="AD2004" s="6">
        <f t="shared" si="410"/>
        <v>0.24542124542124541</v>
      </c>
      <c r="AE2004" s="7">
        <f t="shared" si="411"/>
        <v>-741</v>
      </c>
      <c r="AF2004" t="str">
        <f t="shared" ca="1" si="412"/>
        <v>$V$1985</v>
      </c>
      <c r="AG2004" t="str">
        <f t="shared" ca="1" si="413"/>
        <v>$J$1985</v>
      </c>
      <c r="AH2004" t="str">
        <f t="shared" ca="1" si="414"/>
        <v>KIRKLANDS TL ONLY | 3830178840</v>
      </c>
      <c r="AI2004" t="str">
        <f t="shared" ca="1" si="403"/>
        <v>$K$1985</v>
      </c>
      <c r="AJ2004" s="8">
        <f t="shared" si="404"/>
        <v>3.663003663003663E-3</v>
      </c>
      <c r="AK2004" s="7">
        <f t="shared" si="405"/>
        <v>0</v>
      </c>
      <c r="AL2004" s="7" t="str">
        <f t="shared" ca="1" si="415"/>
        <v>KENCO LOGISTICS | 8532335661</v>
      </c>
      <c r="AM2004" t="b">
        <f t="shared" si="406"/>
        <v>0</v>
      </c>
    </row>
    <row r="2005" spans="3:39" x14ac:dyDescent="0.3">
      <c r="C2005" s="1" t="s">
        <v>302</v>
      </c>
      <c r="D2005" s="1" t="s">
        <v>303</v>
      </c>
      <c r="E2005" s="1" t="s">
        <v>39</v>
      </c>
      <c r="F2005" s="1" t="s">
        <v>70</v>
      </c>
      <c r="G2005" s="1" t="s">
        <v>71</v>
      </c>
      <c r="H2005" s="1" t="s">
        <v>396</v>
      </c>
      <c r="I2005" s="1" t="s">
        <v>1785</v>
      </c>
      <c r="J2005" t="str">
        <f>TRIM(CONCATENATE(wiz[[#This Row],[SHIPPER..................]],wiz[[#This Row],[ZIP2..]],wiz[[#This Row],[ZIP3..]]))</f>
        <v>KIRKLANDS TL ONLY | 3830120163</v>
      </c>
      <c r="K2005" s="1">
        <v>10</v>
      </c>
      <c r="L2005" s="1">
        <v>2.4500000000000002</v>
      </c>
      <c r="M2005" s="1">
        <v>0.22</v>
      </c>
      <c r="N2005" s="1">
        <v>871</v>
      </c>
      <c r="O2005" s="1">
        <v>2.11</v>
      </c>
      <c r="P2005" s="1">
        <v>89</v>
      </c>
      <c r="Q2005" s="1">
        <v>0.33</v>
      </c>
      <c r="R2005" s="1">
        <v>-92</v>
      </c>
      <c r="S2005" s="1">
        <v>-17</v>
      </c>
      <c r="T2005" s="1">
        <v>-102</v>
      </c>
      <c r="U2005" s="1">
        <v>232</v>
      </c>
      <c r="V2005" s="1">
        <v>113</v>
      </c>
      <c r="W2005" s="1">
        <v>38301</v>
      </c>
      <c r="X2005" s="1">
        <v>38301</v>
      </c>
      <c r="Y2005" s="1">
        <v>20163</v>
      </c>
      <c r="Z2005" s="1">
        <v>2.4500000000000002</v>
      </c>
      <c r="AA2005" s="6">
        <f t="shared" si="407"/>
        <v>273</v>
      </c>
      <c r="AB2005" s="6">
        <f t="shared" si="408"/>
        <v>1130</v>
      </c>
      <c r="AC2005" s="6">
        <f t="shared" si="409"/>
        <v>67</v>
      </c>
      <c r="AD2005" s="6">
        <f t="shared" si="410"/>
        <v>0.24542124542124541</v>
      </c>
      <c r="AE2005" s="7">
        <f t="shared" si="411"/>
        <v>-741</v>
      </c>
      <c r="AF2005" t="str">
        <f t="shared" ca="1" si="412"/>
        <v>$V$1985</v>
      </c>
      <c r="AG2005" t="str">
        <f t="shared" ca="1" si="413"/>
        <v>$J$1985</v>
      </c>
      <c r="AH2005" t="str">
        <f t="shared" ca="1" si="414"/>
        <v>KIRKLANDS TL ONLY | 3830178840</v>
      </c>
      <c r="AI2005" t="str">
        <f t="shared" ca="1" si="403"/>
        <v>$K$1985</v>
      </c>
      <c r="AJ2005" s="8">
        <f t="shared" si="404"/>
        <v>3.6630036630036632E-2</v>
      </c>
      <c r="AK2005" s="7">
        <f t="shared" si="405"/>
        <v>0</v>
      </c>
      <c r="AL2005" s="7" t="str">
        <f t="shared" ca="1" si="415"/>
        <v>KENCO LOGISTICS | 8532335661</v>
      </c>
      <c r="AM2005" t="b">
        <f t="shared" si="406"/>
        <v>0</v>
      </c>
    </row>
    <row r="2006" spans="3:39" x14ac:dyDescent="0.3">
      <c r="C2006" s="1" t="s">
        <v>1405</v>
      </c>
      <c r="D2006" s="1" t="s">
        <v>1406</v>
      </c>
      <c r="E2006" s="1" t="s">
        <v>39</v>
      </c>
      <c r="F2006" s="1" t="s">
        <v>70</v>
      </c>
      <c r="G2006" s="1" t="s">
        <v>1394</v>
      </c>
      <c r="H2006" s="1" t="s">
        <v>140</v>
      </c>
      <c r="I2006" s="1" t="s">
        <v>1332</v>
      </c>
      <c r="J2006" t="str">
        <f>TRIM(CONCATENATE(wiz[[#This Row],[SHIPPER..................]],wiz[[#This Row],[ZIP2..]],wiz[[#This Row],[ZIP3..]]))</f>
        <v>ASSA ABLOY | 3835854301</v>
      </c>
      <c r="K2006" s="1">
        <v>1</v>
      </c>
      <c r="L2006" s="1">
        <v>2.04</v>
      </c>
      <c r="M2006" s="1">
        <v>0.21</v>
      </c>
      <c r="N2006" s="1">
        <v>678</v>
      </c>
      <c r="O2006" s="1">
        <v>2.41</v>
      </c>
      <c r="P2006" s="1">
        <v>129</v>
      </c>
      <c r="Q2006" s="1">
        <v>0.35</v>
      </c>
      <c r="R2006" s="1">
        <v>6</v>
      </c>
      <c r="S2006" s="1">
        <v>-25</v>
      </c>
      <c r="T2006" s="1">
        <v>-242</v>
      </c>
      <c r="U2006" s="1">
        <v>-197</v>
      </c>
      <c r="V2006" s="1">
        <v>-464</v>
      </c>
      <c r="W2006" s="1">
        <v>63901</v>
      </c>
      <c r="X2006" s="1">
        <v>38358</v>
      </c>
      <c r="Y2006" s="1">
        <v>54301</v>
      </c>
      <c r="Z2006" s="1">
        <v>2.0299999999999998</v>
      </c>
      <c r="AA2006" s="6">
        <f t="shared" si="407"/>
        <v>48</v>
      </c>
      <c r="AB2006" s="6">
        <f t="shared" si="408"/>
        <v>-464</v>
      </c>
      <c r="AC2006" s="6">
        <f t="shared" si="409"/>
        <v>4027</v>
      </c>
      <c r="AD2006" s="6">
        <f t="shared" si="410"/>
        <v>83.895833333333329</v>
      </c>
      <c r="AE2006" s="7">
        <f t="shared" si="411"/>
        <v>-464</v>
      </c>
      <c r="AF2006" t="str">
        <f t="shared" ca="1" si="412"/>
        <v>$V$871</v>
      </c>
      <c r="AG2006" t="str">
        <f t="shared" ca="1" si="413"/>
        <v>$J$871</v>
      </c>
      <c r="AH2006" t="str">
        <f t="shared" ca="1" si="414"/>
        <v>KPI LOGISTICS INC | 4942230057</v>
      </c>
      <c r="AI2006" t="str">
        <f t="shared" ca="1" si="403"/>
        <v>$K$871</v>
      </c>
      <c r="AJ2006" s="8">
        <f t="shared" si="404"/>
        <v>2.0833333333333332E-2</v>
      </c>
      <c r="AK2006" s="7">
        <f t="shared" si="405"/>
        <v>-159</v>
      </c>
      <c r="AL2006" s="7" t="str">
        <f t="shared" ca="1" si="415"/>
        <v>b: LOAD DELIVERED LOG| 7290160542</v>
      </c>
      <c r="AM2006" t="b">
        <f t="shared" si="406"/>
        <v>0</v>
      </c>
    </row>
    <row r="2007" spans="3:39" x14ac:dyDescent="0.3">
      <c r="C2007" s="1" t="s">
        <v>400</v>
      </c>
      <c r="D2007" s="1" t="s">
        <v>401</v>
      </c>
      <c r="E2007" s="1" t="s">
        <v>39</v>
      </c>
      <c r="F2007" s="1" t="s">
        <v>70</v>
      </c>
      <c r="G2007" s="1" t="s">
        <v>71</v>
      </c>
      <c r="H2007" s="1" t="s">
        <v>140</v>
      </c>
      <c r="I2007" s="1" t="s">
        <v>1786</v>
      </c>
      <c r="J2007" t="str">
        <f>TRIM(CONCATENATE(wiz[[#This Row],[SHIPPER..................]],wiz[[#This Row],[ZIP2..]],wiz[[#This Row],[ZIP3..]]))</f>
        <v>KELLOGG COMPANY MLXP| 3830153598</v>
      </c>
      <c r="K2007" s="1">
        <v>15</v>
      </c>
      <c r="L2007" s="1">
        <v>1.84</v>
      </c>
      <c r="M2007" s="1">
        <v>0.24</v>
      </c>
      <c r="N2007" s="1">
        <v>598</v>
      </c>
      <c r="O2007" s="1">
        <v>0.99</v>
      </c>
      <c r="P2007" s="1">
        <v>55</v>
      </c>
      <c r="Q2007" s="1">
        <v>0.3</v>
      </c>
      <c r="R2007" s="1">
        <v>-10</v>
      </c>
      <c r="S2007" s="1">
        <v>-6</v>
      </c>
      <c r="T2007" s="1">
        <v>26</v>
      </c>
      <c r="U2007" s="1">
        <v>-64</v>
      </c>
      <c r="V2007" s="1">
        <v>-44</v>
      </c>
      <c r="W2007" s="1">
        <v>38301</v>
      </c>
      <c r="X2007" s="1">
        <v>38301</v>
      </c>
      <c r="Y2007" s="1">
        <v>53598</v>
      </c>
      <c r="Z2007" s="1">
        <v>1.86</v>
      </c>
      <c r="AA2007" s="6">
        <f t="shared" si="407"/>
        <v>979</v>
      </c>
      <c r="AB2007" s="6">
        <f t="shared" si="408"/>
        <v>-660</v>
      </c>
      <c r="AC2007" s="6">
        <f t="shared" si="409"/>
        <v>105632</v>
      </c>
      <c r="AD2007" s="6">
        <f t="shared" si="410"/>
        <v>107.89785495403473</v>
      </c>
      <c r="AE2007" s="7">
        <f t="shared" si="411"/>
        <v>-453</v>
      </c>
      <c r="AF2007" t="str">
        <f t="shared" ca="1" si="412"/>
        <v>$V$191</v>
      </c>
      <c r="AG2007" t="str">
        <f t="shared" ca="1" si="413"/>
        <v>$J$191</v>
      </c>
      <c r="AH2007" t="str">
        <f t="shared" ca="1" si="414"/>
        <v>KELLOGG COMPANY MLXP| 3030133601</v>
      </c>
      <c r="AI2007" t="str">
        <f t="shared" ca="1" si="403"/>
        <v>$K$191</v>
      </c>
      <c r="AJ2007" s="8">
        <f t="shared" si="404"/>
        <v>1.5321756894790603E-2</v>
      </c>
      <c r="AK2007" s="7">
        <f t="shared" si="405"/>
        <v>-94</v>
      </c>
      <c r="AL2007" s="7" t="str">
        <f t="shared" ca="1" si="415"/>
        <v>KELLOGG COMPANY MLXP| 3861175029</v>
      </c>
      <c r="AM2007" t="b">
        <f t="shared" si="406"/>
        <v>0</v>
      </c>
    </row>
    <row r="2008" spans="3:39" x14ac:dyDescent="0.3">
      <c r="C2008" s="1" t="s">
        <v>1405</v>
      </c>
      <c r="D2008" s="1" t="s">
        <v>1406</v>
      </c>
      <c r="E2008" s="1" t="s">
        <v>39</v>
      </c>
      <c r="F2008" s="1" t="s">
        <v>70</v>
      </c>
      <c r="G2008" s="1" t="s">
        <v>1394</v>
      </c>
      <c r="H2008" s="1" t="s">
        <v>140</v>
      </c>
      <c r="I2008" s="1" t="s">
        <v>204</v>
      </c>
      <c r="J2008" t="str">
        <f>TRIM(CONCATENATE(wiz[[#This Row],[SHIPPER..................]],wiz[[#This Row],[ZIP2..]],wiz[[#This Row],[ZIP3..]]))</f>
        <v>ASSA ABLOY | 3835853051</v>
      </c>
      <c r="K2008" s="1">
        <v>1</v>
      </c>
      <c r="L2008" s="1">
        <v>1.74</v>
      </c>
      <c r="M2008" s="1">
        <v>0.21</v>
      </c>
      <c r="N2008" s="1">
        <v>614</v>
      </c>
      <c r="O2008" s="1">
        <v>1.92</v>
      </c>
      <c r="P2008" s="1">
        <v>42</v>
      </c>
      <c r="Q2008" s="1">
        <v>0.25</v>
      </c>
      <c r="R2008" s="1">
        <v>6</v>
      </c>
      <c r="S2008" s="1">
        <v>-25</v>
      </c>
      <c r="T2008" s="1">
        <v>-168</v>
      </c>
      <c r="U2008" s="1">
        <v>-162</v>
      </c>
      <c r="V2008" s="1">
        <v>-355</v>
      </c>
      <c r="W2008" s="1">
        <v>38024</v>
      </c>
      <c r="X2008" s="1">
        <v>38358</v>
      </c>
      <c r="Y2008" s="1">
        <v>53051</v>
      </c>
      <c r="Z2008" s="1">
        <v>1.73</v>
      </c>
      <c r="AA2008" s="6">
        <f t="shared" si="407"/>
        <v>48</v>
      </c>
      <c r="AB2008" s="6">
        <f t="shared" si="408"/>
        <v>-355</v>
      </c>
      <c r="AC2008" s="6">
        <f t="shared" si="409"/>
        <v>4027</v>
      </c>
      <c r="AD2008" s="6">
        <f t="shared" si="410"/>
        <v>83.895833333333329</v>
      </c>
      <c r="AE2008" s="7">
        <f t="shared" si="411"/>
        <v>-464</v>
      </c>
      <c r="AF2008" t="str">
        <f t="shared" ca="1" si="412"/>
        <v>$V$871</v>
      </c>
      <c r="AG2008" t="str">
        <f t="shared" ca="1" si="413"/>
        <v>$J$871</v>
      </c>
      <c r="AH2008" t="str">
        <f t="shared" ca="1" si="414"/>
        <v>KPI LOGISTICS INC | 4942230057</v>
      </c>
      <c r="AI2008" t="str">
        <f t="shared" ca="1" si="403"/>
        <v>$K$871</v>
      </c>
      <c r="AJ2008" s="8">
        <f t="shared" si="404"/>
        <v>2.0833333333333332E-2</v>
      </c>
      <c r="AK2008" s="7">
        <f t="shared" si="405"/>
        <v>-159</v>
      </c>
      <c r="AL2008" s="7" t="str">
        <f t="shared" ca="1" si="415"/>
        <v>b: LOAD DELIVERED LOG| 7290160542</v>
      </c>
      <c r="AM2008" t="b">
        <f t="shared" si="406"/>
        <v>0</v>
      </c>
    </row>
    <row r="2009" spans="3:39" x14ac:dyDescent="0.3">
      <c r="C2009" s="1" t="s">
        <v>1753</v>
      </c>
      <c r="D2009" s="1" t="s">
        <v>1754</v>
      </c>
      <c r="E2009" s="1" t="s">
        <v>39</v>
      </c>
      <c r="F2009" s="1" t="s">
        <v>70</v>
      </c>
      <c r="G2009" s="1" t="s">
        <v>1755</v>
      </c>
      <c r="H2009" s="1" t="s">
        <v>140</v>
      </c>
      <c r="I2009" s="1" t="s">
        <v>205</v>
      </c>
      <c r="J2009" t="str">
        <f>TRIM(CONCATENATE(wiz[[#This Row],[SHIPPER..................]],wiz[[#This Row],[ZIP2..]],wiz[[#This Row],[ZIP3..]]))</f>
        <v>PCA COUNCE | 3832653201</v>
      </c>
      <c r="K2009" s="1">
        <v>10</v>
      </c>
      <c r="L2009" s="1">
        <v>1.84</v>
      </c>
      <c r="M2009" s="1">
        <v>0.19</v>
      </c>
      <c r="N2009" s="1">
        <v>625</v>
      </c>
      <c r="O2009" s="1">
        <v>1.24</v>
      </c>
      <c r="P2009" s="1">
        <v>143</v>
      </c>
      <c r="Q2009" s="1">
        <v>0.38</v>
      </c>
      <c r="R2009" s="1">
        <v>54</v>
      </c>
      <c r="S2009" s="1">
        <v>-29</v>
      </c>
      <c r="T2009" s="1">
        <v>-7</v>
      </c>
      <c r="U2009" s="1">
        <v>-105</v>
      </c>
      <c r="V2009" s="1">
        <v>-141</v>
      </c>
      <c r="W2009" s="1">
        <v>38652</v>
      </c>
      <c r="X2009" s="1">
        <v>38326</v>
      </c>
      <c r="Y2009" s="1">
        <v>53201</v>
      </c>
      <c r="Z2009" s="1">
        <v>1.81</v>
      </c>
      <c r="AA2009" s="6">
        <f t="shared" si="407"/>
        <v>144</v>
      </c>
      <c r="AB2009" s="6">
        <f t="shared" si="408"/>
        <v>-1410</v>
      </c>
      <c r="AC2009" s="6">
        <f t="shared" si="409"/>
        <v>2147</v>
      </c>
      <c r="AD2009" s="6">
        <f t="shared" si="410"/>
        <v>14.909722222222221</v>
      </c>
      <c r="AE2009" s="7">
        <f t="shared" si="411"/>
        <v>-141</v>
      </c>
      <c r="AF2009" t="str">
        <f t="shared" ca="1" si="412"/>
        <v>$V$1025</v>
      </c>
      <c r="AG2009" t="str">
        <f t="shared" ca="1" si="413"/>
        <v>$J$1025</v>
      </c>
      <c r="AH2009" t="str">
        <f t="shared" ca="1" si="414"/>
        <v>OWENS CORNING FIBERGL| 2808647581</v>
      </c>
      <c r="AI2009" t="str">
        <f t="shared" ca="1" si="403"/>
        <v>$K$1025</v>
      </c>
      <c r="AJ2009" s="8">
        <f t="shared" si="404"/>
        <v>6.9444444444444448E-2</v>
      </c>
      <c r="AK2009" s="7">
        <f t="shared" si="405"/>
        <v>-141</v>
      </c>
      <c r="AL2009" s="7" t="str">
        <f t="shared" ca="1" si="415"/>
        <v>OWENS CORNING FIBERGL| 2808647581</v>
      </c>
      <c r="AM2009" t="str">
        <f t="shared" si="406"/>
        <v>PCA COUNCE | 3832653201</v>
      </c>
    </row>
    <row r="2010" spans="3:39" x14ac:dyDescent="0.3">
      <c r="C2010" s="1" t="s">
        <v>400</v>
      </c>
      <c r="D2010" s="1" t="s">
        <v>1732</v>
      </c>
      <c r="E2010" s="1" t="s">
        <v>39</v>
      </c>
      <c r="F2010" s="1" t="s">
        <v>70</v>
      </c>
      <c r="G2010" s="1" t="s">
        <v>71</v>
      </c>
      <c r="H2010" s="1" t="s">
        <v>140</v>
      </c>
      <c r="I2010" s="1" t="s">
        <v>1787</v>
      </c>
      <c r="J2010" t="str">
        <f>TRIM(CONCATENATE(wiz[[#This Row],[SHIPPER..................]],wiz[[#This Row],[ZIP2..]],wiz[[#This Row],[ZIP3..]]))</f>
        <v>KELLOGG COMPANY MLXP| 3830154481</v>
      </c>
      <c r="K2010" s="1">
        <v>1</v>
      </c>
      <c r="L2010" s="1">
        <v>2.04</v>
      </c>
      <c r="M2010" s="1">
        <v>0.49</v>
      </c>
      <c r="N2010" s="1">
        <v>695</v>
      </c>
      <c r="O2010" s="1">
        <v>1.08</v>
      </c>
      <c r="P2010" s="1">
        <v>0</v>
      </c>
      <c r="Q2010" s="1">
        <v>0.25</v>
      </c>
      <c r="R2010" s="1">
        <v>-187</v>
      </c>
      <c r="S2010" s="1">
        <v>-26</v>
      </c>
      <c r="T2010" s="1">
        <v>73</v>
      </c>
      <c r="U2010" s="1">
        <v>56</v>
      </c>
      <c r="V2010" s="1">
        <v>103</v>
      </c>
      <c r="W2010" s="1">
        <v>38301</v>
      </c>
      <c r="X2010" s="1">
        <v>38301</v>
      </c>
      <c r="Y2010" s="1">
        <v>54481</v>
      </c>
      <c r="Z2010" s="1">
        <v>2.31</v>
      </c>
      <c r="AA2010" s="6">
        <f t="shared" si="407"/>
        <v>979</v>
      </c>
      <c r="AB2010" s="6">
        <f t="shared" si="408"/>
        <v>103</v>
      </c>
      <c r="AC2010" s="6">
        <f t="shared" si="409"/>
        <v>105632</v>
      </c>
      <c r="AD2010" s="6">
        <f t="shared" si="410"/>
        <v>107.89785495403473</v>
      </c>
      <c r="AE2010" s="7">
        <f t="shared" si="411"/>
        <v>-453</v>
      </c>
      <c r="AF2010" t="str">
        <f t="shared" ca="1" si="412"/>
        <v>$V$191</v>
      </c>
      <c r="AG2010" t="str">
        <f t="shared" ca="1" si="413"/>
        <v>$J$191</v>
      </c>
      <c r="AH2010" t="str">
        <f t="shared" ca="1" si="414"/>
        <v>KELLOGG COMPANY MLXP| 3030133601</v>
      </c>
      <c r="AI2010" t="str">
        <f t="shared" ca="1" si="403"/>
        <v>$K$191</v>
      </c>
      <c r="AJ2010" s="8">
        <f t="shared" si="404"/>
        <v>1.0214504596527069E-3</v>
      </c>
      <c r="AK2010" s="7">
        <f t="shared" si="405"/>
        <v>-94</v>
      </c>
      <c r="AL2010" s="7" t="str">
        <f t="shared" ca="1" si="415"/>
        <v>KELLOGG COMPANY MLXP| 3861175029</v>
      </c>
      <c r="AM2010" t="b">
        <f t="shared" si="406"/>
        <v>0</v>
      </c>
    </row>
    <row r="2011" spans="3:39" x14ac:dyDescent="0.3">
      <c r="C2011" s="1" t="s">
        <v>564</v>
      </c>
      <c r="D2011" s="1" t="s">
        <v>565</v>
      </c>
      <c r="E2011" s="1" t="s">
        <v>39</v>
      </c>
      <c r="F2011" s="1" t="s">
        <v>70</v>
      </c>
      <c r="G2011" s="1" t="s">
        <v>1713</v>
      </c>
      <c r="H2011" s="1" t="s">
        <v>268</v>
      </c>
      <c r="I2011" s="1" t="s">
        <v>1788</v>
      </c>
      <c r="J2011" t="str">
        <f>TRIM(CONCATENATE(wiz[[#This Row],[SHIPPER..................]],wiz[[#This Row],[ZIP2..]],wiz[[#This Row],[ZIP3..]]))</f>
        <v>b: HIGH TIDE TRANSPOR| 3823326301</v>
      </c>
      <c r="K2011" s="1">
        <v>1</v>
      </c>
      <c r="L2011" s="1">
        <v>1.7</v>
      </c>
      <c r="M2011" s="1">
        <v>0.27</v>
      </c>
      <c r="N2011" s="1">
        <v>610</v>
      </c>
      <c r="O2011" s="1">
        <v>1.21</v>
      </c>
      <c r="P2011" s="1">
        <v>45</v>
      </c>
      <c r="Q2011" s="1">
        <v>0.25</v>
      </c>
      <c r="R2011" s="1">
        <v>-36</v>
      </c>
      <c r="S2011" s="1">
        <v>-41</v>
      </c>
      <c r="T2011" s="1">
        <v>1</v>
      </c>
      <c r="U2011" s="1">
        <v>-160</v>
      </c>
      <c r="V2011" s="1">
        <v>-200</v>
      </c>
      <c r="W2011" s="1">
        <v>38301</v>
      </c>
      <c r="X2011" s="1">
        <v>38233</v>
      </c>
      <c r="Y2011" s="1">
        <v>26301</v>
      </c>
      <c r="Z2011" s="1">
        <v>1.75</v>
      </c>
      <c r="AA2011" s="6">
        <f t="shared" si="407"/>
        <v>6</v>
      </c>
      <c r="AB2011" s="6">
        <f t="shared" si="408"/>
        <v>-200</v>
      </c>
      <c r="AC2011" s="6">
        <f t="shared" si="409"/>
        <v>-2131</v>
      </c>
      <c r="AD2011" s="6">
        <f t="shared" si="410"/>
        <v>-355.16666666666669</v>
      </c>
      <c r="AE2011" s="7">
        <f t="shared" si="411"/>
        <v>-493</v>
      </c>
      <c r="AF2011" t="str">
        <f t="shared" ca="1" si="412"/>
        <v>$V$943</v>
      </c>
      <c r="AG2011" t="str">
        <f t="shared" ca="1" si="413"/>
        <v>$J$943</v>
      </c>
      <c r="AH2011" t="str">
        <f t="shared" ca="1" si="414"/>
        <v>b: ECHO GLOBAL LOGIST| 6450129720</v>
      </c>
      <c r="AI2011" t="str">
        <f t="shared" ca="1" si="403"/>
        <v>$K$943</v>
      </c>
      <c r="AJ2011" s="8">
        <f t="shared" si="404"/>
        <v>0.16666666666666666</v>
      </c>
      <c r="AK2011" s="7">
        <f t="shared" si="405"/>
        <v>-493</v>
      </c>
      <c r="AL2011" s="7" t="str">
        <f t="shared" ca="1" si="415"/>
        <v>b: ECHO GLOBAL LOGIST| 6450129720</v>
      </c>
      <c r="AM2011" t="b">
        <f t="shared" si="406"/>
        <v>0</v>
      </c>
    </row>
    <row r="2012" spans="3:39" x14ac:dyDescent="0.3">
      <c r="C2012" s="1" t="s">
        <v>37</v>
      </c>
      <c r="D2012" s="1" t="s">
        <v>38</v>
      </c>
      <c r="E2012" s="1" t="s">
        <v>39</v>
      </c>
      <c r="F2012" s="1" t="s">
        <v>70</v>
      </c>
      <c r="G2012" s="1" t="s">
        <v>1030</v>
      </c>
      <c r="H2012" s="1" t="s">
        <v>50</v>
      </c>
      <c r="I2012" s="1" t="s">
        <v>223</v>
      </c>
      <c r="J2012" t="str">
        <f>TRIM(CONCATENATE(wiz[[#This Row],[SHIPPER..................]],wiz[[#This Row],[ZIP2..]],wiz[[#This Row],[ZIP3..]]))</f>
        <v>b: C H ROBINSON | 3760130301</v>
      </c>
      <c r="K2012" s="1">
        <v>1</v>
      </c>
      <c r="L2012" s="1">
        <v>2.15</v>
      </c>
      <c r="M2012" s="1">
        <v>0.28000000000000003</v>
      </c>
      <c r="N2012" s="1">
        <v>288</v>
      </c>
      <c r="O2012" s="1">
        <v>1.55</v>
      </c>
      <c r="P2012" s="1">
        <v>102</v>
      </c>
      <c r="Q2012" s="1">
        <v>0.35</v>
      </c>
      <c r="R2012" s="1">
        <v>-20</v>
      </c>
      <c r="S2012" s="1">
        <v>-130</v>
      </c>
      <c r="T2012" s="1">
        <v>-240</v>
      </c>
      <c r="U2012" s="1">
        <v>54</v>
      </c>
      <c r="V2012" s="1">
        <v>-316</v>
      </c>
      <c r="W2012" s="1">
        <v>28601</v>
      </c>
      <c r="X2012" s="1">
        <v>37601</v>
      </c>
      <c r="Y2012" s="1">
        <v>30301</v>
      </c>
      <c r="Z2012" s="1">
        <v>2.21</v>
      </c>
      <c r="AA2012" s="6">
        <f t="shared" si="407"/>
        <v>615</v>
      </c>
      <c r="AB2012" s="6">
        <f t="shared" si="408"/>
        <v>-316</v>
      </c>
      <c r="AC2012" s="6">
        <f t="shared" si="409"/>
        <v>-122022</v>
      </c>
      <c r="AD2012" s="6">
        <f t="shared" si="410"/>
        <v>-198.40975609756097</v>
      </c>
      <c r="AE2012" s="7">
        <f t="shared" si="411"/>
        <v>-1118</v>
      </c>
      <c r="AF2012" t="str">
        <f t="shared" ca="1" si="412"/>
        <v>$V$1066</v>
      </c>
      <c r="AG2012" t="str">
        <f t="shared" ca="1" si="413"/>
        <v>$J$1066</v>
      </c>
      <c r="AH2012" t="str">
        <f t="shared" ca="1" si="414"/>
        <v>b: C H ROBINSON | 2736036101</v>
      </c>
      <c r="AI2012" t="str">
        <f t="shared" ca="1" si="403"/>
        <v>$K$1066</v>
      </c>
      <c r="AJ2012" s="8">
        <f t="shared" si="404"/>
        <v>1.6260162601626016E-3</v>
      </c>
      <c r="AK2012" s="7">
        <f t="shared" si="405"/>
        <v>-560</v>
      </c>
      <c r="AL2012" s="7" t="str">
        <f t="shared" ca="1" si="415"/>
        <v>b: C H ROBINSON | 6080335055</v>
      </c>
      <c r="AM2012" t="b">
        <f t="shared" si="406"/>
        <v>0</v>
      </c>
    </row>
    <row r="2013" spans="3:39" x14ac:dyDescent="0.3">
      <c r="C2013" s="1" t="s">
        <v>1789</v>
      </c>
      <c r="D2013" s="1" t="s">
        <v>1790</v>
      </c>
      <c r="E2013" s="1" t="s">
        <v>39</v>
      </c>
      <c r="F2013" s="1" t="s">
        <v>70</v>
      </c>
      <c r="G2013" s="1" t="s">
        <v>1030</v>
      </c>
      <c r="H2013" s="1" t="s">
        <v>50</v>
      </c>
      <c r="I2013" s="1" t="s">
        <v>223</v>
      </c>
      <c r="J2013" t="str">
        <f>TRIM(CONCATENATE(wiz[[#This Row],[SHIPPER..................]],wiz[[#This Row],[ZIP2..]],wiz[[#This Row],[ZIP3..]]))</f>
        <v>b: VISIBLE SCM | 3760130301</v>
      </c>
      <c r="K2013" s="1">
        <v>1</v>
      </c>
      <c r="L2013" s="1">
        <v>2.5299999999999998</v>
      </c>
      <c r="M2013" s="1">
        <v>0.28000000000000003</v>
      </c>
      <c r="N2013" s="1">
        <v>285</v>
      </c>
      <c r="O2013" s="1">
        <v>0.75</v>
      </c>
      <c r="P2013" s="1">
        <v>89</v>
      </c>
      <c r="Q2013" s="1">
        <v>0.3</v>
      </c>
      <c r="R2013" s="1">
        <v>-20</v>
      </c>
      <c r="S2013" s="1">
        <v>-98</v>
      </c>
      <c r="T2013" s="1">
        <v>-50</v>
      </c>
      <c r="U2013" s="1">
        <v>258</v>
      </c>
      <c r="V2013" s="1">
        <v>110</v>
      </c>
      <c r="W2013" s="1">
        <v>37806</v>
      </c>
      <c r="X2013" s="1">
        <v>37601</v>
      </c>
      <c r="Y2013" s="1">
        <v>30301</v>
      </c>
      <c r="Z2013" s="1">
        <v>2.59</v>
      </c>
      <c r="AA2013" s="6">
        <f t="shared" si="407"/>
        <v>1</v>
      </c>
      <c r="AB2013" s="6">
        <f t="shared" si="408"/>
        <v>110</v>
      </c>
      <c r="AC2013" s="6">
        <f t="shared" si="409"/>
        <v>110</v>
      </c>
      <c r="AD2013" s="6">
        <f t="shared" si="410"/>
        <v>110</v>
      </c>
      <c r="AE2013" s="7">
        <f t="shared" si="411"/>
        <v>110</v>
      </c>
      <c r="AF2013" t="str">
        <f t="shared" ca="1" si="412"/>
        <v>$V$243</v>
      </c>
      <c r="AG2013" t="str">
        <f t="shared" ca="1" si="413"/>
        <v>$J$243</v>
      </c>
      <c r="AH2013" t="str">
        <f t="shared" ca="1" si="414"/>
        <v>OWENS CORNING SALES | 3026842025</v>
      </c>
      <c r="AI2013" t="str">
        <f t="shared" ca="1" si="403"/>
        <v>$K$243</v>
      </c>
      <c r="AJ2013" s="8">
        <f t="shared" si="404"/>
        <v>1</v>
      </c>
      <c r="AK2013" s="7">
        <f t="shared" si="405"/>
        <v>110</v>
      </c>
      <c r="AL2013" s="7" t="str">
        <f t="shared" ca="1" si="415"/>
        <v>OWENS CORNING SALES | 3026842025</v>
      </c>
      <c r="AM2013" t="str">
        <f t="shared" si="406"/>
        <v>b: VISIBLE SCM | 3760130301</v>
      </c>
    </row>
    <row r="2014" spans="3:39" x14ac:dyDescent="0.3">
      <c r="C2014" s="1" t="s">
        <v>37</v>
      </c>
      <c r="D2014" s="1" t="s">
        <v>38</v>
      </c>
      <c r="E2014" s="1" t="s">
        <v>39</v>
      </c>
      <c r="F2014" s="1" t="s">
        <v>396</v>
      </c>
      <c r="G2014" s="1" t="s">
        <v>832</v>
      </c>
      <c r="H2014" s="1" t="s">
        <v>44</v>
      </c>
      <c r="I2014" s="1" t="s">
        <v>1791</v>
      </c>
      <c r="J2014" t="str">
        <f>TRIM(CONCATENATE(wiz[[#This Row],[SHIPPER..................]],wiz[[#This Row],[ZIP2..]],wiz[[#This Row],[ZIP3..]]))</f>
        <v>b: C H ROBINSON | 2435440359</v>
      </c>
      <c r="K2014" s="1">
        <v>1</v>
      </c>
      <c r="L2014" s="1">
        <v>1.22</v>
      </c>
      <c r="M2014" s="1">
        <v>0.27</v>
      </c>
      <c r="N2014" s="1">
        <v>368</v>
      </c>
      <c r="O2014" s="1">
        <v>0.79</v>
      </c>
      <c r="P2014" s="1">
        <v>283</v>
      </c>
      <c r="Q2014" s="1">
        <v>0.5</v>
      </c>
      <c r="R2014" s="1">
        <v>43</v>
      </c>
      <c r="S2014" s="1">
        <v>-183</v>
      </c>
      <c r="T2014" s="1">
        <v>-4</v>
      </c>
      <c r="U2014" s="1">
        <v>-152</v>
      </c>
      <c r="V2014" s="1">
        <v>-339</v>
      </c>
      <c r="W2014" s="1">
        <v>15478</v>
      </c>
      <c r="X2014" s="1">
        <v>24354</v>
      </c>
      <c r="Y2014" s="1">
        <v>40359</v>
      </c>
      <c r="Z2014" s="1">
        <v>1.27</v>
      </c>
      <c r="AA2014" s="6">
        <f t="shared" si="407"/>
        <v>615</v>
      </c>
      <c r="AB2014" s="6">
        <f t="shared" si="408"/>
        <v>-339</v>
      </c>
      <c r="AC2014" s="6">
        <f t="shared" si="409"/>
        <v>-122022</v>
      </c>
      <c r="AD2014" s="6">
        <f t="shared" si="410"/>
        <v>-198.40975609756097</v>
      </c>
      <c r="AE2014" s="7">
        <f t="shared" si="411"/>
        <v>-1118</v>
      </c>
      <c r="AF2014" t="str">
        <f t="shared" ca="1" si="412"/>
        <v>$V$1066</v>
      </c>
      <c r="AG2014" t="str">
        <f t="shared" ca="1" si="413"/>
        <v>$J$1066</v>
      </c>
      <c r="AH2014" t="str">
        <f t="shared" ca="1" si="414"/>
        <v>b: C H ROBINSON | 2736036101</v>
      </c>
      <c r="AI2014" t="str">
        <f t="shared" ca="1" si="403"/>
        <v>$K$1066</v>
      </c>
      <c r="AJ2014" s="8">
        <f t="shared" si="404"/>
        <v>1.6260162601626016E-3</v>
      </c>
      <c r="AK2014" s="7">
        <f t="shared" si="405"/>
        <v>-560</v>
      </c>
      <c r="AL2014" s="7" t="str">
        <f t="shared" ca="1" si="415"/>
        <v>b: C H ROBINSON | 6080335055</v>
      </c>
      <c r="AM2014" t="b">
        <f t="shared" si="406"/>
        <v>0</v>
      </c>
    </row>
    <row r="2015" spans="3:39" x14ac:dyDescent="0.3">
      <c r="C2015" s="1" t="s">
        <v>37</v>
      </c>
      <c r="D2015" s="1" t="s">
        <v>38</v>
      </c>
      <c r="E2015" s="1" t="s">
        <v>39</v>
      </c>
      <c r="F2015" s="1" t="s">
        <v>70</v>
      </c>
      <c r="G2015" s="1" t="s">
        <v>1792</v>
      </c>
      <c r="H2015" s="1" t="s">
        <v>176</v>
      </c>
      <c r="I2015" s="1" t="s">
        <v>1793</v>
      </c>
      <c r="J2015" t="str">
        <f>TRIM(CONCATENATE(wiz[[#This Row],[SHIPPER..................]],wiz[[#This Row],[ZIP2..]],wiz[[#This Row],[ZIP3..]]))</f>
        <v>b: C H ROBINSON | 3764249464</v>
      </c>
      <c r="K2015" s="1">
        <v>1</v>
      </c>
      <c r="L2015" s="1">
        <v>1.21</v>
      </c>
      <c r="M2015" s="1">
        <v>0.27</v>
      </c>
      <c r="N2015" s="1">
        <v>610</v>
      </c>
      <c r="O2015" s="1">
        <v>0.96</v>
      </c>
      <c r="P2015" s="1">
        <v>9</v>
      </c>
      <c r="Q2015" s="1">
        <v>0.25</v>
      </c>
      <c r="R2015" s="1">
        <v>-36</v>
      </c>
      <c r="S2015" s="1">
        <v>0</v>
      </c>
      <c r="T2015" s="1">
        <v>60</v>
      </c>
      <c r="U2015" s="1">
        <v>-171</v>
      </c>
      <c r="V2015" s="1">
        <v>-111</v>
      </c>
      <c r="W2015" s="1">
        <v>37660</v>
      </c>
      <c r="X2015" s="1">
        <v>37642</v>
      </c>
      <c r="Y2015" s="1">
        <v>49464</v>
      </c>
      <c r="Z2015" s="1">
        <v>1.26</v>
      </c>
      <c r="AA2015" s="6">
        <f t="shared" si="407"/>
        <v>615</v>
      </c>
      <c r="AB2015" s="6">
        <f t="shared" si="408"/>
        <v>-111</v>
      </c>
      <c r="AC2015" s="6">
        <f t="shared" si="409"/>
        <v>-122022</v>
      </c>
      <c r="AD2015" s="6">
        <f t="shared" si="410"/>
        <v>-198.40975609756097</v>
      </c>
      <c r="AE2015" s="7">
        <f t="shared" si="411"/>
        <v>-1118</v>
      </c>
      <c r="AF2015" t="str">
        <f t="shared" ca="1" si="412"/>
        <v>$V$1066</v>
      </c>
      <c r="AG2015" t="str">
        <f t="shared" ca="1" si="413"/>
        <v>$J$1066</v>
      </c>
      <c r="AH2015" t="str">
        <f t="shared" ca="1" si="414"/>
        <v>b: C H ROBINSON | 2736036101</v>
      </c>
      <c r="AI2015" t="str">
        <f t="shared" ca="1" si="403"/>
        <v>$K$1066</v>
      </c>
      <c r="AJ2015" s="8">
        <f t="shared" si="404"/>
        <v>1.6260162601626016E-3</v>
      </c>
      <c r="AK2015" s="7">
        <f t="shared" si="405"/>
        <v>-560</v>
      </c>
      <c r="AL2015" s="7" t="str">
        <f t="shared" ca="1" si="415"/>
        <v>b: C H ROBINSON | 6080335055</v>
      </c>
      <c r="AM2015" t="b">
        <f t="shared" si="406"/>
        <v>0</v>
      </c>
    </row>
    <row r="2016" spans="3:39" x14ac:dyDescent="0.3">
      <c r="C2016" s="1" t="s">
        <v>37</v>
      </c>
      <c r="D2016" s="1" t="s">
        <v>38</v>
      </c>
      <c r="E2016" s="1" t="s">
        <v>39</v>
      </c>
      <c r="F2016" s="1" t="s">
        <v>396</v>
      </c>
      <c r="G2016" s="1" t="s">
        <v>1120</v>
      </c>
      <c r="H2016" s="1" t="s">
        <v>68</v>
      </c>
      <c r="I2016" s="1" t="s">
        <v>505</v>
      </c>
      <c r="J2016" t="str">
        <f>TRIM(CONCATENATE(wiz[[#This Row],[SHIPPER..................]],wiz[[#This Row],[ZIP2..]],wiz[[#This Row],[ZIP3..]]))</f>
        <v>b: C H ROBINSON | 2438228334</v>
      </c>
      <c r="K2016" s="1">
        <v>1</v>
      </c>
      <c r="L2016" s="1">
        <v>4.0199999999999996</v>
      </c>
      <c r="M2016" s="1">
        <v>0.28000000000000003</v>
      </c>
      <c r="N2016" s="1">
        <v>209</v>
      </c>
      <c r="O2016" s="1">
        <v>0.83</v>
      </c>
      <c r="P2016" s="1">
        <v>68</v>
      </c>
      <c r="Q2016" s="1">
        <v>0.3</v>
      </c>
      <c r="R2016" s="1">
        <v>-15</v>
      </c>
      <c r="S2016" s="1">
        <v>-392</v>
      </c>
      <c r="T2016" s="1">
        <v>16</v>
      </c>
      <c r="U2016" s="1">
        <v>369</v>
      </c>
      <c r="V2016" s="1">
        <v>-7</v>
      </c>
      <c r="W2016" s="1">
        <v>24153</v>
      </c>
      <c r="X2016" s="1">
        <v>24382</v>
      </c>
      <c r="Y2016" s="1">
        <v>28334</v>
      </c>
      <c r="Z2016" s="1">
        <v>4.08</v>
      </c>
      <c r="AA2016" s="6">
        <f t="shared" si="407"/>
        <v>615</v>
      </c>
      <c r="AB2016" s="6">
        <f t="shared" si="408"/>
        <v>-7</v>
      </c>
      <c r="AC2016" s="6">
        <f t="shared" si="409"/>
        <v>-122022</v>
      </c>
      <c r="AD2016" s="6">
        <f t="shared" si="410"/>
        <v>-198.40975609756097</v>
      </c>
      <c r="AE2016" s="7">
        <f t="shared" si="411"/>
        <v>-1118</v>
      </c>
      <c r="AF2016" t="str">
        <f t="shared" ca="1" si="412"/>
        <v>$V$1066</v>
      </c>
      <c r="AG2016" t="str">
        <f t="shared" ca="1" si="413"/>
        <v>$J$1066</v>
      </c>
      <c r="AH2016" t="str">
        <f t="shared" ca="1" si="414"/>
        <v>b: C H ROBINSON | 2736036101</v>
      </c>
      <c r="AI2016" t="str">
        <f t="shared" ca="1" si="403"/>
        <v>$K$1066</v>
      </c>
      <c r="AJ2016" s="8">
        <f t="shared" si="404"/>
        <v>1.6260162601626016E-3</v>
      </c>
      <c r="AK2016" s="7">
        <f t="shared" si="405"/>
        <v>-560</v>
      </c>
      <c r="AL2016" s="7" t="str">
        <f t="shared" ca="1" si="415"/>
        <v>b: C H ROBINSON | 6080335055</v>
      </c>
      <c r="AM2016" t="b">
        <f t="shared" si="406"/>
        <v>0</v>
      </c>
    </row>
    <row r="2017" spans="3:39" x14ac:dyDescent="0.3">
      <c r="C2017" s="1" t="s">
        <v>72</v>
      </c>
      <c r="D2017" s="1" t="s">
        <v>73</v>
      </c>
      <c r="E2017" s="1" t="s">
        <v>39</v>
      </c>
      <c r="F2017" s="1" t="s">
        <v>396</v>
      </c>
      <c r="G2017" s="1" t="s">
        <v>1120</v>
      </c>
      <c r="H2017" s="1" t="s">
        <v>87</v>
      </c>
      <c r="I2017" s="1" t="s">
        <v>393</v>
      </c>
      <c r="J2017" t="str">
        <f>TRIM(CONCATENATE(wiz[[#This Row],[SHIPPER..................]],wiz[[#This Row],[ZIP2..]],wiz[[#This Row],[ZIP3..]]))</f>
        <v>REDWOOD LOGISTICS STR| 2438243201</v>
      </c>
      <c r="K2017" s="1">
        <v>1</v>
      </c>
      <c r="L2017" s="1">
        <v>2.78</v>
      </c>
      <c r="M2017" s="1">
        <v>0.28000000000000003</v>
      </c>
      <c r="N2017" s="1">
        <v>294</v>
      </c>
      <c r="O2017" s="1">
        <v>0.71</v>
      </c>
      <c r="P2017" s="1">
        <v>155</v>
      </c>
      <c r="Q2017" s="1">
        <v>0.4</v>
      </c>
      <c r="R2017" s="1">
        <v>20</v>
      </c>
      <c r="S2017" s="1">
        <v>-197</v>
      </c>
      <c r="T2017" s="1">
        <v>-41</v>
      </c>
      <c r="U2017" s="1">
        <v>441</v>
      </c>
      <c r="V2017" s="1">
        <v>203</v>
      </c>
      <c r="W2017" s="1">
        <v>28801</v>
      </c>
      <c r="X2017" s="1">
        <v>24382</v>
      </c>
      <c r="Y2017" s="1">
        <v>43201</v>
      </c>
      <c r="Z2017" s="1">
        <v>2.84</v>
      </c>
      <c r="AA2017" s="6">
        <f t="shared" si="407"/>
        <v>112</v>
      </c>
      <c r="AB2017" s="6">
        <f t="shared" si="408"/>
        <v>203</v>
      </c>
      <c r="AC2017" s="6">
        <f t="shared" si="409"/>
        <v>-32183</v>
      </c>
      <c r="AD2017" s="6">
        <f t="shared" si="410"/>
        <v>-287.34821428571428</v>
      </c>
      <c r="AE2017" s="7">
        <f t="shared" si="411"/>
        <v>-836</v>
      </c>
      <c r="AF2017" t="str">
        <f t="shared" ca="1" si="412"/>
        <v>$V$1531</v>
      </c>
      <c r="AG2017" t="str">
        <f t="shared" ca="1" si="413"/>
        <v>$J$1531</v>
      </c>
      <c r="AH2017" t="str">
        <f t="shared" ca="1" si="414"/>
        <v>REDWOOD LOGISTICS STR| 4370137401</v>
      </c>
      <c r="AI2017" t="str">
        <f t="shared" ca="1" si="403"/>
        <v>$K$1531</v>
      </c>
      <c r="AJ2017" s="8">
        <f t="shared" si="404"/>
        <v>8.9285714285714281E-3</v>
      </c>
      <c r="AK2017" s="7">
        <f t="shared" si="405"/>
        <v>-624</v>
      </c>
      <c r="AL2017" s="7" t="str">
        <f t="shared" ca="1" si="415"/>
        <v>REDWOOD LOGISTICS STR| 4589530012</v>
      </c>
      <c r="AM2017" t="b">
        <f t="shared" si="406"/>
        <v>0</v>
      </c>
    </row>
    <row r="2018" spans="3:39" x14ac:dyDescent="0.3">
      <c r="C2018" s="1" t="s">
        <v>1794</v>
      </c>
      <c r="D2018" s="1" t="s">
        <v>1795</v>
      </c>
      <c r="E2018" s="1" t="s">
        <v>39</v>
      </c>
      <c r="F2018" s="1" t="s">
        <v>70</v>
      </c>
      <c r="G2018" s="1" t="s">
        <v>887</v>
      </c>
      <c r="H2018" s="1" t="s">
        <v>40</v>
      </c>
      <c r="I2018" s="1" t="s">
        <v>326</v>
      </c>
      <c r="J2018" t="str">
        <f>TRIM(CONCATENATE(wiz[[#This Row],[SHIPPER..................]],wiz[[#This Row],[ZIP2..]],wiz[[#This Row],[ZIP3..]]))</f>
        <v>b: MEGACORP LOGISTICS| 3795035203</v>
      </c>
      <c r="K2018" s="1">
        <v>1</v>
      </c>
      <c r="L2018" s="1">
        <v>2.3199999999999998</v>
      </c>
      <c r="M2018" s="1">
        <v>0.28000000000000003</v>
      </c>
      <c r="N2018" s="1">
        <v>269</v>
      </c>
      <c r="O2018" s="1">
        <v>1.55</v>
      </c>
      <c r="P2018" s="1">
        <v>19</v>
      </c>
      <c r="Q2018" s="1">
        <v>0.25</v>
      </c>
      <c r="R2018" s="1">
        <v>-19</v>
      </c>
      <c r="S2018" s="1">
        <v>36</v>
      </c>
      <c r="T2018" s="1">
        <v>-240</v>
      </c>
      <c r="U2018" s="1">
        <v>-201</v>
      </c>
      <c r="V2018" s="1">
        <v>-405</v>
      </c>
      <c r="W2018" s="1">
        <v>37806</v>
      </c>
      <c r="X2018" s="1">
        <v>37950</v>
      </c>
      <c r="Y2018" s="1">
        <v>35203</v>
      </c>
      <c r="Z2018" s="1">
        <v>2.38</v>
      </c>
      <c r="AA2018" s="6">
        <f t="shared" si="407"/>
        <v>1</v>
      </c>
      <c r="AB2018" s="6">
        <f t="shared" si="408"/>
        <v>-405</v>
      </c>
      <c r="AC2018" s="6">
        <f t="shared" si="409"/>
        <v>-405</v>
      </c>
      <c r="AD2018" s="6">
        <f t="shared" si="410"/>
        <v>-405</v>
      </c>
      <c r="AE2018" s="7">
        <f t="shared" si="411"/>
        <v>-405</v>
      </c>
      <c r="AF2018" t="str">
        <f t="shared" ca="1" si="412"/>
        <v>$V$1489</v>
      </c>
      <c r="AG2018" t="str">
        <f t="shared" ca="1" si="413"/>
        <v>$J$1489</v>
      </c>
      <c r="AH2018" t="str">
        <f t="shared" ca="1" si="414"/>
        <v>b: SCHNEIDER LOGISTIC| 4583939200</v>
      </c>
      <c r="AI2018" t="str">
        <f t="shared" ca="1" si="403"/>
        <v>$K$1489</v>
      </c>
      <c r="AJ2018" s="8">
        <f t="shared" si="404"/>
        <v>1</v>
      </c>
      <c r="AK2018" s="7">
        <f t="shared" si="405"/>
        <v>-405</v>
      </c>
      <c r="AL2018" s="7" t="str">
        <f t="shared" ca="1" si="415"/>
        <v>b: SCHNEIDER LOGISTIC| 4583939200</v>
      </c>
      <c r="AM2018" t="str">
        <f t="shared" si="406"/>
        <v>b: MEGACORP LOGISTICS| 3795035203</v>
      </c>
    </row>
    <row r="2019" spans="3:39" x14ac:dyDescent="0.3">
      <c r="C2019" s="1" t="s">
        <v>1796</v>
      </c>
      <c r="D2019" s="1" t="s">
        <v>1797</v>
      </c>
      <c r="E2019" s="1" t="s">
        <v>39</v>
      </c>
      <c r="F2019" s="1" t="s">
        <v>70</v>
      </c>
      <c r="G2019" s="1" t="s">
        <v>860</v>
      </c>
      <c r="H2019" s="1" t="s">
        <v>53</v>
      </c>
      <c r="I2019" s="1" t="s">
        <v>1798</v>
      </c>
      <c r="J2019" t="str">
        <f>TRIM(CONCATENATE(wiz[[#This Row],[SHIPPER..................]],wiz[[#This Row],[ZIP2..]],wiz[[#This Row],[ZIP3..]]))</f>
        <v>UPS DIRECT SHIP | 3774360501</v>
      </c>
      <c r="K2019" s="1">
        <v>52</v>
      </c>
      <c r="L2019" s="1">
        <v>1.9</v>
      </c>
      <c r="M2019" s="1">
        <v>0.11</v>
      </c>
      <c r="N2019" s="1">
        <v>582</v>
      </c>
      <c r="O2019" s="1">
        <v>0.89</v>
      </c>
      <c r="P2019" s="1">
        <v>118</v>
      </c>
      <c r="Q2019" s="1">
        <v>0.35</v>
      </c>
      <c r="R2019" s="1">
        <v>86</v>
      </c>
      <c r="S2019" s="1">
        <v>-71</v>
      </c>
      <c r="T2019" s="1">
        <v>50</v>
      </c>
      <c r="U2019" s="1">
        <v>224</v>
      </c>
      <c r="V2019" s="1">
        <v>203</v>
      </c>
      <c r="W2019" s="1">
        <v>37885</v>
      </c>
      <c r="X2019" s="1">
        <v>37743</v>
      </c>
      <c r="Y2019" s="1">
        <v>60501</v>
      </c>
      <c r="Z2019" s="1">
        <v>1.79</v>
      </c>
      <c r="AA2019" s="6">
        <f t="shared" si="407"/>
        <v>52</v>
      </c>
      <c r="AB2019" s="6">
        <f t="shared" si="408"/>
        <v>10556</v>
      </c>
      <c r="AC2019" s="6">
        <f t="shared" si="409"/>
        <v>10556</v>
      </c>
      <c r="AD2019" s="6">
        <f t="shared" si="410"/>
        <v>203</v>
      </c>
      <c r="AE2019" s="7">
        <f t="shared" si="411"/>
        <v>203</v>
      </c>
      <c r="AF2019" t="str">
        <f t="shared" ca="1" si="412"/>
        <v>$V$1306</v>
      </c>
      <c r="AG2019" t="str">
        <f t="shared" ca="1" si="413"/>
        <v>$J$1306</v>
      </c>
      <c r="AH2019" t="str">
        <f t="shared" ca="1" si="414"/>
        <v>OWENS CORNING SALES | 4302533601</v>
      </c>
      <c r="AI2019" t="str">
        <f t="shared" ca="1" si="403"/>
        <v>$K$1306</v>
      </c>
      <c r="AJ2019" s="8">
        <f t="shared" si="404"/>
        <v>1</v>
      </c>
      <c r="AK2019" s="7">
        <f t="shared" si="405"/>
        <v>203</v>
      </c>
      <c r="AL2019" s="7" t="str">
        <f t="shared" ca="1" si="415"/>
        <v>OWENS CORNING SALES | 4302533601</v>
      </c>
      <c r="AM2019" t="str">
        <f t="shared" si="406"/>
        <v>UPS DIRECT SHIP | 3774360501</v>
      </c>
    </row>
    <row r="2020" spans="3:39" x14ac:dyDescent="0.3">
      <c r="C2020" s="1" t="s">
        <v>1799</v>
      </c>
      <c r="D2020" s="1" t="s">
        <v>1797</v>
      </c>
      <c r="E2020" s="1" t="s">
        <v>39</v>
      </c>
      <c r="F2020" s="1" t="s">
        <v>70</v>
      </c>
      <c r="G2020" s="1" t="s">
        <v>860</v>
      </c>
      <c r="H2020" s="1" t="s">
        <v>53</v>
      </c>
      <c r="I2020" s="1" t="s">
        <v>1798</v>
      </c>
      <c r="J2020" t="str">
        <f>TRIM(CONCATENATE(wiz[[#This Row],[SHIPPER..................]],wiz[[#This Row],[ZIP2..]],wiz[[#This Row],[ZIP3..]]))</f>
        <v>UPS SUPPLY CHAIN SOLU| 3774360501</v>
      </c>
      <c r="K2020" s="1">
        <v>9</v>
      </c>
      <c r="L2020" s="1">
        <v>1.9</v>
      </c>
      <c r="M2020" s="1">
        <v>0.1</v>
      </c>
      <c r="N2020" s="1">
        <v>582</v>
      </c>
      <c r="O2020" s="1">
        <v>0.99</v>
      </c>
      <c r="P2020" s="1">
        <v>166</v>
      </c>
      <c r="Q2020" s="1">
        <v>0.38</v>
      </c>
      <c r="R2020" s="1">
        <v>90</v>
      </c>
      <c r="S2020" s="1">
        <v>-145</v>
      </c>
      <c r="T2020" s="1">
        <v>26</v>
      </c>
      <c r="U2020" s="1">
        <v>221</v>
      </c>
      <c r="V2020" s="1">
        <v>102</v>
      </c>
      <c r="W2020" s="1">
        <v>29650</v>
      </c>
      <c r="X2020" s="1">
        <v>37743</v>
      </c>
      <c r="Y2020" s="1">
        <v>60501</v>
      </c>
      <c r="Z2020" s="1">
        <v>1.78</v>
      </c>
      <c r="AA2020" s="6">
        <f t="shared" si="407"/>
        <v>9</v>
      </c>
      <c r="AB2020" s="6">
        <f t="shared" si="408"/>
        <v>918</v>
      </c>
      <c r="AC2020" s="6">
        <f t="shared" si="409"/>
        <v>918</v>
      </c>
      <c r="AD2020" s="6">
        <f t="shared" si="410"/>
        <v>102</v>
      </c>
      <c r="AE2020" s="7">
        <f t="shared" si="411"/>
        <v>102</v>
      </c>
      <c r="AF2020" t="str">
        <f t="shared" ca="1" si="412"/>
        <v>$V$11</v>
      </c>
      <c r="AG2020" t="str">
        <f t="shared" ca="1" si="413"/>
        <v>$J$11</v>
      </c>
      <c r="AH2020" t="str">
        <f t="shared" ca="1" si="414"/>
        <v>LOWES MLXP VAN ONE WA| 3505527831</v>
      </c>
      <c r="AI2020" t="str">
        <f t="shared" ca="1" si="403"/>
        <v>$K$11</v>
      </c>
      <c r="AJ2020" s="8">
        <f t="shared" si="404"/>
        <v>1</v>
      </c>
      <c r="AK2020" s="7">
        <f t="shared" si="405"/>
        <v>102</v>
      </c>
      <c r="AL2020" s="7" t="str">
        <f t="shared" ca="1" si="415"/>
        <v>LOWES MLXP VAN ONE WA| 3505527831</v>
      </c>
      <c r="AM2020" t="str">
        <f t="shared" si="406"/>
        <v>UPS SUPPLY CHAIN SOLU| 3774360501</v>
      </c>
    </row>
    <row r="2021" spans="3:39" x14ac:dyDescent="0.3">
      <c r="C2021" s="1" t="s">
        <v>78</v>
      </c>
      <c r="D2021" s="1" t="s">
        <v>79</v>
      </c>
      <c r="E2021" s="1" t="s">
        <v>39</v>
      </c>
      <c r="F2021" s="1" t="s">
        <v>70</v>
      </c>
      <c r="G2021" s="1" t="s">
        <v>1800</v>
      </c>
      <c r="H2021" s="1" t="s">
        <v>42</v>
      </c>
      <c r="I2021" s="1" t="s">
        <v>81</v>
      </c>
      <c r="J2021" t="str">
        <f>TRIM(CONCATENATE(wiz[[#This Row],[SHIPPER..................]],wiz[[#This Row],[ZIP2..]],wiz[[#This Row],[ZIP3..]]))</f>
        <v>TRACTOR SUPPLY MANHAT| 3780646064</v>
      </c>
      <c r="K2021" s="1">
        <v>9</v>
      </c>
      <c r="L2021" s="1">
        <v>1.99</v>
      </c>
      <c r="M2021" s="1">
        <v>0.21</v>
      </c>
      <c r="N2021" s="1">
        <v>376</v>
      </c>
      <c r="O2021" s="1">
        <v>0.97</v>
      </c>
      <c r="P2021" s="1">
        <v>50</v>
      </c>
      <c r="Q2021" s="1">
        <v>0.28000000000000003</v>
      </c>
      <c r="R2021" s="1">
        <v>-1</v>
      </c>
      <c r="S2021" s="1">
        <v>19</v>
      </c>
      <c r="T2021" s="1">
        <v>-47</v>
      </c>
      <c r="U2021" s="1">
        <v>157</v>
      </c>
      <c r="V2021" s="1">
        <v>129</v>
      </c>
      <c r="W2021" s="1">
        <v>37806</v>
      </c>
      <c r="X2021" s="1">
        <v>37806</v>
      </c>
      <c r="Y2021" s="1">
        <v>46064</v>
      </c>
      <c r="Z2021" s="1">
        <v>1.98</v>
      </c>
      <c r="AA2021" s="6">
        <f t="shared" si="407"/>
        <v>533</v>
      </c>
      <c r="AB2021" s="6">
        <f t="shared" si="408"/>
        <v>1161</v>
      </c>
      <c r="AC2021" s="6">
        <f t="shared" si="409"/>
        <v>27994</v>
      </c>
      <c r="AD2021" s="6">
        <f t="shared" si="410"/>
        <v>52.521575984990619</v>
      </c>
      <c r="AE2021" s="7">
        <f t="shared" si="411"/>
        <v>-627</v>
      </c>
      <c r="AF2021" t="str">
        <f t="shared" ca="1" si="412"/>
        <v>$V$356</v>
      </c>
      <c r="AG2021" t="str">
        <f t="shared" ca="1" si="413"/>
        <v>$J$356</v>
      </c>
      <c r="AH2021" t="str">
        <f t="shared" ca="1" si="414"/>
        <v>TRACTOR SUPPLY MANHAT| 3070142134</v>
      </c>
      <c r="AI2021" t="str">
        <f t="shared" ca="1" si="403"/>
        <v>$K$356</v>
      </c>
      <c r="AJ2021" s="8">
        <f t="shared" si="404"/>
        <v>1.6885553470919325E-2</v>
      </c>
      <c r="AK2021" s="7">
        <f t="shared" si="405"/>
        <v>-192</v>
      </c>
      <c r="AL2021" s="7" t="str">
        <f t="shared" ca="1" si="415"/>
        <v>b: C H ROBINSON | 4817435150</v>
      </c>
      <c r="AM2021" t="b">
        <f t="shared" si="406"/>
        <v>0</v>
      </c>
    </row>
    <row r="2022" spans="3:39" x14ac:dyDescent="0.3">
      <c r="C2022" s="1" t="s">
        <v>78</v>
      </c>
      <c r="D2022" s="1" t="s">
        <v>79</v>
      </c>
      <c r="E2022" s="1" t="s">
        <v>39</v>
      </c>
      <c r="F2022" s="1" t="s">
        <v>70</v>
      </c>
      <c r="G2022" s="1" t="s">
        <v>1801</v>
      </c>
      <c r="H2022" s="1" t="s">
        <v>42</v>
      </c>
      <c r="I2022" s="1" t="s">
        <v>81</v>
      </c>
      <c r="J2022" t="str">
        <f>TRIM(CONCATENATE(wiz[[#This Row],[SHIPPER..................]],wiz[[#This Row],[ZIP2..]],wiz[[#This Row],[ZIP3..]]))</f>
        <v>TRACTOR SUPPLY MANHAT| 3787346064</v>
      </c>
      <c r="K2022" s="1">
        <v>4</v>
      </c>
      <c r="L2022" s="1">
        <v>1.75</v>
      </c>
      <c r="M2022" s="1">
        <v>0.22</v>
      </c>
      <c r="N2022" s="1">
        <v>384</v>
      </c>
      <c r="O2022" s="1">
        <v>0.87</v>
      </c>
      <c r="P2022" s="1">
        <v>47</v>
      </c>
      <c r="Q2022" s="1">
        <v>0.26</v>
      </c>
      <c r="R2022" s="1">
        <v>-2</v>
      </c>
      <c r="S2022" s="1">
        <v>0</v>
      </c>
      <c r="T2022" s="1">
        <v>-23</v>
      </c>
      <c r="U2022" s="1">
        <v>58</v>
      </c>
      <c r="V2022" s="1">
        <v>35</v>
      </c>
      <c r="W2022" s="1">
        <v>37806</v>
      </c>
      <c r="X2022" s="1">
        <v>37873</v>
      </c>
      <c r="Y2022" s="1">
        <v>46064</v>
      </c>
      <c r="Z2022" s="1">
        <v>1.75</v>
      </c>
      <c r="AA2022" s="6">
        <f t="shared" si="407"/>
        <v>533</v>
      </c>
      <c r="AB2022" s="6">
        <f t="shared" si="408"/>
        <v>140</v>
      </c>
      <c r="AC2022" s="6">
        <f t="shared" si="409"/>
        <v>27994</v>
      </c>
      <c r="AD2022" s="6">
        <f t="shared" si="410"/>
        <v>52.521575984990619</v>
      </c>
      <c r="AE2022" s="7">
        <f t="shared" si="411"/>
        <v>-627</v>
      </c>
      <c r="AF2022" t="str">
        <f t="shared" ca="1" si="412"/>
        <v>$V$356</v>
      </c>
      <c r="AG2022" t="str">
        <f t="shared" ca="1" si="413"/>
        <v>$J$356</v>
      </c>
      <c r="AH2022" t="str">
        <f t="shared" ca="1" si="414"/>
        <v>TRACTOR SUPPLY MANHAT| 3070142134</v>
      </c>
      <c r="AI2022" t="str">
        <f t="shared" ca="1" si="403"/>
        <v>$K$356</v>
      </c>
      <c r="AJ2022" s="8">
        <f t="shared" si="404"/>
        <v>7.5046904315196998E-3</v>
      </c>
      <c r="AK2022" s="7">
        <f t="shared" si="405"/>
        <v>-192</v>
      </c>
      <c r="AL2022" s="7" t="str">
        <f t="shared" ca="1" si="415"/>
        <v>b: C H ROBINSON | 4817435150</v>
      </c>
      <c r="AM2022" t="b">
        <f t="shared" si="406"/>
        <v>0</v>
      </c>
    </row>
    <row r="2023" spans="3:39" x14ac:dyDescent="0.3">
      <c r="C2023" s="1" t="s">
        <v>1802</v>
      </c>
      <c r="D2023" s="1" t="s">
        <v>1803</v>
      </c>
      <c r="E2023" s="1" t="s">
        <v>39</v>
      </c>
      <c r="F2023" s="1" t="s">
        <v>70</v>
      </c>
      <c r="G2023" s="1" t="s">
        <v>1804</v>
      </c>
      <c r="H2023" s="1" t="s">
        <v>274</v>
      </c>
      <c r="I2023" s="1" t="s">
        <v>695</v>
      </c>
      <c r="J2023" t="str">
        <f>TRIM(CONCATENATE(wiz[[#This Row],[SHIPPER..................]],wiz[[#This Row],[ZIP2..]],wiz[[#This Row],[ZIP3..]]))</f>
        <v>ROUTE TRANSPORTATION | 3771666839</v>
      </c>
      <c r="K2023" s="1">
        <v>1</v>
      </c>
      <c r="L2023" s="1">
        <v>1.31</v>
      </c>
      <c r="M2023" s="1">
        <v>0.27</v>
      </c>
      <c r="N2023" s="1">
        <v>822</v>
      </c>
      <c r="O2023" s="1">
        <v>1.92</v>
      </c>
      <c r="P2023" s="1">
        <v>88</v>
      </c>
      <c r="Q2023" s="1">
        <v>0.3</v>
      </c>
      <c r="R2023" s="1">
        <v>-49</v>
      </c>
      <c r="S2023" s="1">
        <v>5</v>
      </c>
      <c r="T2023" s="1">
        <v>-38</v>
      </c>
      <c r="U2023" s="1">
        <v>-268</v>
      </c>
      <c r="V2023" s="1">
        <v>-301</v>
      </c>
      <c r="W2023" s="1">
        <v>37311</v>
      </c>
      <c r="X2023" s="1">
        <v>37716</v>
      </c>
      <c r="Y2023" s="1">
        <v>66839</v>
      </c>
      <c r="Z2023" s="1">
        <v>1.36</v>
      </c>
      <c r="AA2023" s="6">
        <f t="shared" si="407"/>
        <v>1</v>
      </c>
      <c r="AB2023" s="6">
        <f t="shared" si="408"/>
        <v>-301</v>
      </c>
      <c r="AC2023" s="6">
        <f t="shared" si="409"/>
        <v>-301</v>
      </c>
      <c r="AD2023" s="6">
        <f t="shared" si="410"/>
        <v>-301</v>
      </c>
      <c r="AE2023" s="7">
        <f t="shared" si="411"/>
        <v>-301</v>
      </c>
      <c r="AF2023" t="str">
        <f t="shared" ca="1" si="412"/>
        <v>$V$437</v>
      </c>
      <c r="AG2023" t="str">
        <f t="shared" ca="1" si="413"/>
        <v>$J$437</v>
      </c>
      <c r="AH2023" t="str">
        <f t="shared" ca="1" si="414"/>
        <v>b: C H ROBINSON | 3010329572</v>
      </c>
      <c r="AI2023" t="str">
        <f t="shared" ca="1" si="403"/>
        <v>$K$437</v>
      </c>
      <c r="AJ2023" s="8">
        <f t="shared" si="404"/>
        <v>1</v>
      </c>
      <c r="AK2023" s="7">
        <f t="shared" si="405"/>
        <v>-301</v>
      </c>
      <c r="AL2023" s="7" t="str">
        <f t="shared" ca="1" si="415"/>
        <v>b: C H ROBINSON | 3010329572</v>
      </c>
      <c r="AM2023" t="str">
        <f t="shared" si="406"/>
        <v>ROUTE TRANSPORTATION | 3771666839</v>
      </c>
    </row>
    <row r="2024" spans="3:39" x14ac:dyDescent="0.3">
      <c r="C2024" s="1" t="s">
        <v>37</v>
      </c>
      <c r="D2024" s="1" t="s">
        <v>38</v>
      </c>
      <c r="E2024" s="1" t="s">
        <v>39</v>
      </c>
      <c r="F2024" s="1" t="s">
        <v>70</v>
      </c>
      <c r="G2024" s="1" t="s">
        <v>371</v>
      </c>
      <c r="H2024" s="1" t="s">
        <v>176</v>
      </c>
      <c r="I2024" s="1" t="s">
        <v>1062</v>
      </c>
      <c r="J2024" t="str">
        <f>TRIM(CONCATENATE(wiz[[#This Row],[SHIPPER..................]],wiz[[#This Row],[ZIP2..]],wiz[[#This Row],[ZIP3..]]))</f>
        <v>b: C H ROBINSON | 3782149348</v>
      </c>
      <c r="K2024" s="1">
        <v>1</v>
      </c>
      <c r="L2024" s="1">
        <v>1.08</v>
      </c>
      <c r="M2024" s="1">
        <v>0.28000000000000003</v>
      </c>
      <c r="N2024" s="1">
        <v>627</v>
      </c>
      <c r="O2024" s="1">
        <v>1.46</v>
      </c>
      <c r="P2024" s="1">
        <v>145</v>
      </c>
      <c r="Q2024" s="1">
        <v>0.35</v>
      </c>
      <c r="R2024" s="1">
        <v>-44</v>
      </c>
      <c r="S2024" s="1">
        <v>-86</v>
      </c>
      <c r="T2024" s="1">
        <v>-59</v>
      </c>
      <c r="U2024" s="1">
        <v>-405</v>
      </c>
      <c r="V2024" s="1">
        <v>-550</v>
      </c>
      <c r="W2024" s="1">
        <v>28656</v>
      </c>
      <c r="X2024" s="1">
        <v>37821</v>
      </c>
      <c r="Y2024" s="1">
        <v>49348</v>
      </c>
      <c r="Z2024" s="1">
        <v>1.1399999999999999</v>
      </c>
      <c r="AA2024" s="6">
        <f t="shared" si="407"/>
        <v>615</v>
      </c>
      <c r="AB2024" s="6">
        <f t="shared" si="408"/>
        <v>-550</v>
      </c>
      <c r="AC2024" s="6">
        <f t="shared" si="409"/>
        <v>-122022</v>
      </c>
      <c r="AD2024" s="6">
        <f t="shared" si="410"/>
        <v>-198.40975609756097</v>
      </c>
      <c r="AE2024" s="7">
        <f t="shared" si="411"/>
        <v>-1118</v>
      </c>
      <c r="AF2024" t="str">
        <f t="shared" ca="1" si="412"/>
        <v>$V$1066</v>
      </c>
      <c r="AG2024" t="str">
        <f t="shared" ca="1" si="413"/>
        <v>$J$1066</v>
      </c>
      <c r="AH2024" t="str">
        <f t="shared" ca="1" si="414"/>
        <v>b: C H ROBINSON | 2736036101</v>
      </c>
      <c r="AI2024" t="str">
        <f t="shared" ca="1" si="403"/>
        <v>$K$1066</v>
      </c>
      <c r="AJ2024" s="8">
        <f t="shared" si="404"/>
        <v>1.6260162601626016E-3</v>
      </c>
      <c r="AK2024" s="7">
        <f t="shared" si="405"/>
        <v>-560</v>
      </c>
      <c r="AL2024" s="7" t="str">
        <f t="shared" ca="1" si="415"/>
        <v>b: C H ROBINSON | 6080335055</v>
      </c>
      <c r="AM2024" t="b">
        <f t="shared" si="406"/>
        <v>0</v>
      </c>
    </row>
    <row r="2025" spans="3:39" x14ac:dyDescent="0.3">
      <c r="C2025" s="1" t="s">
        <v>37</v>
      </c>
      <c r="D2025" s="1" t="s">
        <v>38</v>
      </c>
      <c r="E2025" s="1" t="s">
        <v>39</v>
      </c>
      <c r="F2025" s="1" t="s">
        <v>70</v>
      </c>
      <c r="G2025" s="1" t="s">
        <v>1279</v>
      </c>
      <c r="H2025" s="1" t="s">
        <v>66</v>
      </c>
      <c r="I2025" s="1" t="s">
        <v>498</v>
      </c>
      <c r="J2025" t="str">
        <f>TRIM(CONCATENATE(wiz[[#This Row],[SHIPPER..................]],wiz[[#This Row],[ZIP2..]],wiz[[#This Row],[ZIP3..]]))</f>
        <v>b: C H ROBINSON | 3772538654</v>
      </c>
      <c r="K2025" s="1">
        <v>1</v>
      </c>
      <c r="L2025" s="1">
        <v>1.1499999999999999</v>
      </c>
      <c r="M2025" s="1">
        <v>0.27</v>
      </c>
      <c r="N2025" s="1">
        <v>423</v>
      </c>
      <c r="O2025" s="1">
        <v>0.89</v>
      </c>
      <c r="P2025" s="1">
        <v>31</v>
      </c>
      <c r="Q2025" s="1">
        <v>0.25</v>
      </c>
      <c r="R2025" s="1">
        <v>-26</v>
      </c>
      <c r="S2025" s="1">
        <v>21</v>
      </c>
      <c r="T2025" s="1">
        <v>-1</v>
      </c>
      <c r="U2025" s="1">
        <v>151</v>
      </c>
      <c r="V2025" s="1">
        <v>171</v>
      </c>
      <c r="W2025" s="1">
        <v>37950</v>
      </c>
      <c r="X2025" s="1">
        <v>37725</v>
      </c>
      <c r="Y2025" s="1">
        <v>38654</v>
      </c>
      <c r="Z2025" s="1">
        <v>1.2</v>
      </c>
      <c r="AA2025" s="6">
        <f t="shared" si="407"/>
        <v>615</v>
      </c>
      <c r="AB2025" s="6">
        <f t="shared" si="408"/>
        <v>171</v>
      </c>
      <c r="AC2025" s="6">
        <f t="shared" si="409"/>
        <v>-122022</v>
      </c>
      <c r="AD2025" s="6">
        <f t="shared" si="410"/>
        <v>-198.40975609756097</v>
      </c>
      <c r="AE2025" s="7">
        <f t="shared" si="411"/>
        <v>-1118</v>
      </c>
      <c r="AF2025" t="str">
        <f t="shared" ca="1" si="412"/>
        <v>$V$1066</v>
      </c>
      <c r="AG2025" t="str">
        <f t="shared" ca="1" si="413"/>
        <v>$J$1066</v>
      </c>
      <c r="AH2025" t="str">
        <f t="shared" ca="1" si="414"/>
        <v>b: C H ROBINSON | 2736036101</v>
      </c>
      <c r="AI2025" t="str">
        <f t="shared" ca="1" si="403"/>
        <v>$K$1066</v>
      </c>
      <c r="AJ2025" s="8">
        <f t="shared" si="404"/>
        <v>1.6260162601626016E-3</v>
      </c>
      <c r="AK2025" s="7">
        <f t="shared" si="405"/>
        <v>-560</v>
      </c>
      <c r="AL2025" s="7" t="str">
        <f t="shared" ca="1" si="415"/>
        <v>b: C H ROBINSON | 6080335055</v>
      </c>
      <c r="AM2025" t="b">
        <f t="shared" si="406"/>
        <v>0</v>
      </c>
    </row>
    <row r="2026" spans="3:39" x14ac:dyDescent="0.3">
      <c r="C2026" s="1" t="s">
        <v>344</v>
      </c>
      <c r="D2026" s="1" t="s">
        <v>345</v>
      </c>
      <c r="E2026" s="1" t="s">
        <v>39</v>
      </c>
      <c r="F2026" s="1" t="s">
        <v>70</v>
      </c>
      <c r="G2026" s="1" t="s">
        <v>784</v>
      </c>
      <c r="H2026" s="1" t="s">
        <v>87</v>
      </c>
      <c r="I2026" s="1" t="s">
        <v>1399</v>
      </c>
      <c r="J2026" t="str">
        <f>TRIM(CONCATENATE(wiz[[#This Row],[SHIPPER..................]],wiz[[#This Row],[ZIP2..]],wiz[[#This Row],[ZIP3..]]))</f>
        <v>b: SCHNEIDER LOGISTIC| 3777445040</v>
      </c>
      <c r="K2026" s="1">
        <v>1</v>
      </c>
      <c r="L2026" s="1">
        <v>1.44</v>
      </c>
      <c r="M2026" s="1">
        <v>0.27</v>
      </c>
      <c r="N2026" s="1">
        <v>307</v>
      </c>
      <c r="O2026" s="1">
        <v>0.71</v>
      </c>
      <c r="P2026" s="1">
        <v>22</v>
      </c>
      <c r="Q2026" s="1">
        <v>0.25</v>
      </c>
      <c r="R2026" s="1">
        <v>-18</v>
      </c>
      <c r="S2026" s="1">
        <v>32</v>
      </c>
      <c r="T2026" s="1">
        <v>29</v>
      </c>
      <c r="U2026" s="1">
        <v>105</v>
      </c>
      <c r="V2026" s="1">
        <v>166</v>
      </c>
      <c r="W2026" s="1">
        <v>37354</v>
      </c>
      <c r="X2026" s="1">
        <v>37774</v>
      </c>
      <c r="Y2026" s="1">
        <v>45040</v>
      </c>
      <c r="Z2026" s="1">
        <v>1.49</v>
      </c>
      <c r="AA2026" s="6">
        <f t="shared" si="407"/>
        <v>78</v>
      </c>
      <c r="AB2026" s="6">
        <f t="shared" si="408"/>
        <v>166</v>
      </c>
      <c r="AC2026" s="6">
        <f t="shared" si="409"/>
        <v>-21006</v>
      </c>
      <c r="AD2026" s="6">
        <f t="shared" si="410"/>
        <v>-269.30769230769232</v>
      </c>
      <c r="AE2026" s="7">
        <f t="shared" si="411"/>
        <v>-1249</v>
      </c>
      <c r="AF2026" t="str">
        <f t="shared" ca="1" si="412"/>
        <v>$V$1953</v>
      </c>
      <c r="AG2026" t="str">
        <f t="shared" ca="1" si="413"/>
        <v>$J$1953</v>
      </c>
      <c r="AH2026" t="str">
        <f t="shared" ca="1" si="414"/>
        <v>b: SCHNEIDER LOGISTIC| 3830119034</v>
      </c>
      <c r="AI2026" t="str">
        <f t="shared" ca="1" si="403"/>
        <v>$K$1953</v>
      </c>
      <c r="AJ2026" s="8">
        <f t="shared" si="404"/>
        <v>1.282051282051282E-2</v>
      </c>
      <c r="AK2026" s="7">
        <f t="shared" si="405"/>
        <v>-570</v>
      </c>
      <c r="AL2026" s="7" t="str">
        <f t="shared" ca="1" si="415"/>
        <v>LOWES MLXP VAN ONE WA| 3071947265</v>
      </c>
      <c r="AM2026" t="b">
        <f t="shared" si="406"/>
        <v>0</v>
      </c>
    </row>
    <row r="2027" spans="3:39" x14ac:dyDescent="0.3">
      <c r="C2027" s="1" t="s">
        <v>1805</v>
      </c>
      <c r="D2027" s="1" t="s">
        <v>1806</v>
      </c>
      <c r="E2027" s="1" t="s">
        <v>39</v>
      </c>
      <c r="F2027" s="1" t="s">
        <v>70</v>
      </c>
      <c r="G2027" s="1" t="s">
        <v>563</v>
      </c>
      <c r="H2027" s="1" t="s">
        <v>87</v>
      </c>
      <c r="I2027" s="1" t="s">
        <v>1807</v>
      </c>
      <c r="J2027" t="str">
        <f>TRIM(CONCATENATE(wiz[[#This Row],[SHIPPER..................]],wiz[[#This Row],[ZIP2..]],wiz[[#This Row],[ZIP3..]]))</f>
        <v>b: DIRECT TRAFFIC SOL| 3780944441</v>
      </c>
      <c r="K2027" s="1">
        <v>1</v>
      </c>
      <c r="L2027" s="1">
        <v>1.07</v>
      </c>
      <c r="M2027" s="1">
        <v>0.28000000000000003</v>
      </c>
      <c r="N2027" s="1">
        <v>481</v>
      </c>
      <c r="O2027" s="1">
        <v>1</v>
      </c>
      <c r="P2027" s="1">
        <v>62</v>
      </c>
      <c r="Q2027" s="1">
        <v>0.3</v>
      </c>
      <c r="R2027" s="1">
        <v>-16</v>
      </c>
      <c r="S2027" s="1">
        <v>-18</v>
      </c>
      <c r="T2027" s="1">
        <v>-8</v>
      </c>
      <c r="U2027" s="1">
        <v>-146</v>
      </c>
      <c r="V2027" s="1">
        <v>-172</v>
      </c>
      <c r="W2027" s="1">
        <v>37950</v>
      </c>
      <c r="X2027" s="1">
        <v>37809</v>
      </c>
      <c r="Y2027" s="1">
        <v>44441</v>
      </c>
      <c r="Z2027" s="1">
        <v>1.1299999999999999</v>
      </c>
      <c r="AA2027" s="6">
        <f t="shared" si="407"/>
        <v>1</v>
      </c>
      <c r="AB2027" s="6">
        <f t="shared" si="408"/>
        <v>-172</v>
      </c>
      <c r="AC2027" s="6">
        <f t="shared" si="409"/>
        <v>-172</v>
      </c>
      <c r="AD2027" s="6">
        <f t="shared" si="410"/>
        <v>-172</v>
      </c>
      <c r="AE2027" s="7">
        <f t="shared" si="411"/>
        <v>-172</v>
      </c>
      <c r="AF2027" t="str">
        <f t="shared" ca="1" si="412"/>
        <v>$V$659</v>
      </c>
      <c r="AG2027" t="str">
        <f t="shared" ca="1" si="413"/>
        <v>$J$659</v>
      </c>
      <c r="AH2027" t="str">
        <f t="shared" ca="1" si="414"/>
        <v>REDWOOD LOGISTICS STR| 4620128334</v>
      </c>
      <c r="AI2027" t="str">
        <f t="shared" ca="1" si="403"/>
        <v>$K$659</v>
      </c>
      <c r="AJ2027" s="8">
        <f t="shared" si="404"/>
        <v>1</v>
      </c>
      <c r="AK2027" s="7">
        <f t="shared" si="405"/>
        <v>-172</v>
      </c>
      <c r="AL2027" s="7" t="str">
        <f t="shared" ca="1" si="415"/>
        <v>REDWOOD LOGISTICS STR| 4620128334</v>
      </c>
      <c r="AM2027" t="str">
        <f t="shared" si="406"/>
        <v>b: DIRECT TRAFFIC SOL| 3780944441</v>
      </c>
    </row>
    <row r="2028" spans="3:39" x14ac:dyDescent="0.3">
      <c r="C2028" s="1" t="s">
        <v>1218</v>
      </c>
      <c r="D2028" s="1" t="s">
        <v>1219</v>
      </c>
      <c r="E2028" s="1" t="s">
        <v>39</v>
      </c>
      <c r="F2028" s="1" t="s">
        <v>70</v>
      </c>
      <c r="G2028" s="1" t="s">
        <v>860</v>
      </c>
      <c r="H2028" s="1" t="s">
        <v>70</v>
      </c>
      <c r="I2028" s="1" t="s">
        <v>666</v>
      </c>
      <c r="J2028" t="str">
        <f>TRIM(CONCATENATE(wiz[[#This Row],[SHIPPER..................]],wiz[[#This Row],[ZIP2..]],wiz[[#This Row],[ZIP3..]]))</f>
        <v>b: MAX TRANS LOGISTIC| 3774338024</v>
      </c>
      <c r="K2028" s="1">
        <v>2</v>
      </c>
      <c r="L2028" s="1">
        <v>1.44</v>
      </c>
      <c r="M2028" s="1">
        <v>0.19</v>
      </c>
      <c r="N2028" s="1">
        <v>413</v>
      </c>
      <c r="O2028" s="1">
        <v>1.41</v>
      </c>
      <c r="P2028" s="1">
        <v>120</v>
      </c>
      <c r="Q2028" s="1">
        <v>0.33</v>
      </c>
      <c r="R2028" s="1">
        <v>8</v>
      </c>
      <c r="S2028" s="1">
        <v>0</v>
      </c>
      <c r="T2028" s="1">
        <v>-124</v>
      </c>
      <c r="U2028" s="1">
        <v>116</v>
      </c>
      <c r="V2028" s="1">
        <v>-8</v>
      </c>
      <c r="W2028" s="1">
        <v>30707</v>
      </c>
      <c r="X2028" s="1">
        <v>37743</v>
      </c>
      <c r="Y2028" s="1">
        <v>38024</v>
      </c>
      <c r="Z2028" s="1">
        <v>1.41</v>
      </c>
      <c r="AA2028" s="6">
        <f t="shared" si="407"/>
        <v>3</v>
      </c>
      <c r="AB2028" s="6">
        <f t="shared" si="408"/>
        <v>-16</v>
      </c>
      <c r="AC2028" s="6">
        <f t="shared" si="409"/>
        <v>-12</v>
      </c>
      <c r="AD2028" s="6">
        <f t="shared" si="410"/>
        <v>-4</v>
      </c>
      <c r="AE2028" s="7">
        <f t="shared" si="411"/>
        <v>-8</v>
      </c>
      <c r="AF2028" t="str">
        <f t="shared" ca="1" si="412"/>
        <v>$V$656</v>
      </c>
      <c r="AG2028" t="str">
        <f t="shared" ca="1" si="413"/>
        <v>$J$656</v>
      </c>
      <c r="AH2028" t="str">
        <f t="shared" ca="1" si="414"/>
        <v>b: C H ROBINSON | 4603828348</v>
      </c>
      <c r="AI2028" t="str">
        <f t="shared" ca="1" si="403"/>
        <v>$K$656</v>
      </c>
      <c r="AJ2028" s="8">
        <f t="shared" si="404"/>
        <v>0.66666666666666663</v>
      </c>
      <c r="AK2028" s="7">
        <f t="shared" si="405"/>
        <v>-8</v>
      </c>
      <c r="AL2028" s="7" t="str">
        <f t="shared" ca="1" si="415"/>
        <v>b: C H ROBINSON | 4603828348</v>
      </c>
      <c r="AM2028" t="str">
        <f t="shared" si="406"/>
        <v>b: MAX TRANS LOGISTIC| 3774338024</v>
      </c>
    </row>
    <row r="2029" spans="3:39" x14ac:dyDescent="0.3">
      <c r="C2029" s="1" t="s">
        <v>938</v>
      </c>
      <c r="D2029" s="1" t="s">
        <v>939</v>
      </c>
      <c r="E2029" s="1" t="s">
        <v>39</v>
      </c>
      <c r="F2029" s="1" t="s">
        <v>70</v>
      </c>
      <c r="G2029" s="1" t="s">
        <v>1009</v>
      </c>
      <c r="H2029" s="1" t="s">
        <v>70</v>
      </c>
      <c r="I2029" s="1" t="s">
        <v>139</v>
      </c>
      <c r="J2029" t="str">
        <f>TRIM(CONCATENATE(wiz[[#This Row],[SHIPPER..................]],wiz[[#This Row],[ZIP2..]],wiz[[#This Row],[ZIP3..]]))</f>
        <v>TRANSCORR NATIONAL LO| 3781337086</v>
      </c>
      <c r="K2029" s="1">
        <v>1</v>
      </c>
      <c r="L2029" s="1">
        <v>2.25</v>
      </c>
      <c r="M2029" s="1">
        <v>0.27</v>
      </c>
      <c r="N2029" s="1">
        <v>218</v>
      </c>
      <c r="O2029" s="1">
        <v>0.9</v>
      </c>
      <c r="P2029" s="1">
        <v>73</v>
      </c>
      <c r="Q2029" s="1">
        <v>0.3</v>
      </c>
      <c r="R2029" s="1">
        <v>-13</v>
      </c>
      <c r="S2029" s="1">
        <v>96</v>
      </c>
      <c r="T2029" s="1">
        <v>-1</v>
      </c>
      <c r="U2029" s="1">
        <v>97</v>
      </c>
      <c r="V2029" s="1">
        <v>192</v>
      </c>
      <c r="W2029" s="1">
        <v>37620</v>
      </c>
      <c r="X2029" s="1">
        <v>37813</v>
      </c>
      <c r="Y2029" s="1">
        <v>37086</v>
      </c>
      <c r="Z2029" s="1">
        <v>2.2999999999999998</v>
      </c>
      <c r="AA2029" s="6">
        <f t="shared" si="407"/>
        <v>2</v>
      </c>
      <c r="AB2029" s="6">
        <f t="shared" si="408"/>
        <v>192</v>
      </c>
      <c r="AC2029" s="6">
        <f t="shared" si="409"/>
        <v>246</v>
      </c>
      <c r="AD2029" s="6">
        <f t="shared" si="410"/>
        <v>123</v>
      </c>
      <c r="AE2029" s="7">
        <f t="shared" si="411"/>
        <v>54</v>
      </c>
      <c r="AF2029" t="str">
        <f t="shared" ca="1" si="412"/>
        <v>$V$320</v>
      </c>
      <c r="AG2029" t="str">
        <f t="shared" ca="1" si="413"/>
        <v>$J$320</v>
      </c>
      <c r="AH2029" t="str">
        <f t="shared" ca="1" si="414"/>
        <v>WAL MART SAMS GENERAL| 3022338101</v>
      </c>
      <c r="AI2029" t="str">
        <f t="shared" ca="1" si="403"/>
        <v>$K$320</v>
      </c>
      <c r="AJ2029" s="8">
        <f t="shared" si="404"/>
        <v>0.5</v>
      </c>
      <c r="AK2029" s="7">
        <f t="shared" si="405"/>
        <v>54</v>
      </c>
      <c r="AL2029" s="7" t="str">
        <f t="shared" ca="1" si="415"/>
        <v>WAL MART SAMS GENERAL| 3022338101</v>
      </c>
      <c r="AM2029" t="b">
        <f t="shared" si="406"/>
        <v>0</v>
      </c>
    </row>
    <row r="2030" spans="3:39" x14ac:dyDescent="0.3">
      <c r="C2030" s="1" t="s">
        <v>423</v>
      </c>
      <c r="D2030" s="1" t="s">
        <v>424</v>
      </c>
      <c r="E2030" s="1" t="s">
        <v>39</v>
      </c>
      <c r="F2030" s="1" t="s">
        <v>70</v>
      </c>
      <c r="G2030" s="1" t="s">
        <v>1804</v>
      </c>
      <c r="H2030" s="1" t="s">
        <v>140</v>
      </c>
      <c r="I2030" s="1" t="s">
        <v>1808</v>
      </c>
      <c r="J2030" t="str">
        <f>TRIM(CONCATENATE(wiz[[#This Row],[SHIPPER..................]],wiz[[#This Row],[ZIP2..]],wiz[[#This Row],[ZIP3..]]))</f>
        <v>CARLSTAR | 3771653086</v>
      </c>
      <c r="K2030" s="1">
        <v>8</v>
      </c>
      <c r="L2030" s="1">
        <v>1.73</v>
      </c>
      <c r="M2030" s="1">
        <v>0.18</v>
      </c>
      <c r="N2030" s="1">
        <v>624</v>
      </c>
      <c r="O2030" s="1">
        <v>1.44</v>
      </c>
      <c r="P2030" s="1">
        <v>122</v>
      </c>
      <c r="Q2030" s="1">
        <v>0.34</v>
      </c>
      <c r="R2030" s="1">
        <v>72</v>
      </c>
      <c r="S2030" s="1">
        <v>-93</v>
      </c>
      <c r="T2030" s="1">
        <v>-54</v>
      </c>
      <c r="U2030" s="1">
        <v>121</v>
      </c>
      <c r="V2030" s="1">
        <v>-26</v>
      </c>
      <c r="W2030" s="1">
        <v>45889</v>
      </c>
      <c r="X2030" s="1">
        <v>37716</v>
      </c>
      <c r="Y2030" s="1">
        <v>53086</v>
      </c>
      <c r="Z2030" s="1">
        <v>1.69</v>
      </c>
      <c r="AA2030" s="6">
        <f t="shared" si="407"/>
        <v>44</v>
      </c>
      <c r="AB2030" s="6">
        <f t="shared" si="408"/>
        <v>-208</v>
      </c>
      <c r="AC2030" s="6">
        <f t="shared" si="409"/>
        <v>-5136</v>
      </c>
      <c r="AD2030" s="6">
        <f t="shared" si="410"/>
        <v>-116.72727272727273</v>
      </c>
      <c r="AE2030" s="7">
        <f t="shared" si="411"/>
        <v>-528</v>
      </c>
      <c r="AF2030" t="str">
        <f t="shared" ca="1" si="412"/>
        <v>$V$248</v>
      </c>
      <c r="AG2030" t="str">
        <f t="shared" ca="1" si="413"/>
        <v>$J$248</v>
      </c>
      <c r="AH2030" t="str">
        <f t="shared" ca="1" si="414"/>
        <v>CARLSTAR | 3025348007</v>
      </c>
      <c r="AI2030" t="str">
        <f t="shared" ca="1" si="403"/>
        <v>$K$248</v>
      </c>
      <c r="AJ2030" s="8">
        <f t="shared" si="404"/>
        <v>0.18181818181818182</v>
      </c>
      <c r="AK2030" s="7">
        <f t="shared" si="405"/>
        <v>-528</v>
      </c>
      <c r="AL2030" s="7" t="str">
        <f t="shared" ca="1" si="415"/>
        <v>CARLSTAR | 3025348007</v>
      </c>
      <c r="AM2030" t="b">
        <f t="shared" si="406"/>
        <v>0</v>
      </c>
    </row>
    <row r="2031" spans="3:39" x14ac:dyDescent="0.3">
      <c r="C2031" s="1" t="s">
        <v>37</v>
      </c>
      <c r="D2031" s="1" t="s">
        <v>38</v>
      </c>
      <c r="E2031" s="1" t="s">
        <v>39</v>
      </c>
      <c r="F2031" s="1" t="s">
        <v>70</v>
      </c>
      <c r="G2031" s="1" t="s">
        <v>75</v>
      </c>
      <c r="H2031" s="1" t="s">
        <v>40</v>
      </c>
      <c r="I2031" s="1" t="s">
        <v>1385</v>
      </c>
      <c r="J2031" t="str">
        <f>TRIM(CONCATENATE(wiz[[#This Row],[SHIPPER..................]],wiz[[#This Row],[ZIP2..]],wiz[[#This Row],[ZIP3..]]))</f>
        <v>b: C H ROBINSON | 3810136863</v>
      </c>
      <c r="K2031" s="1">
        <v>7</v>
      </c>
      <c r="L2031" s="1">
        <v>1.66</v>
      </c>
      <c r="M2031" s="1">
        <v>0.3</v>
      </c>
      <c r="N2031" s="1">
        <v>357</v>
      </c>
      <c r="O2031" s="1">
        <v>0.96</v>
      </c>
      <c r="P2031" s="1">
        <v>48</v>
      </c>
      <c r="Q2031" s="1">
        <v>0.28999999999999998</v>
      </c>
      <c r="R2031" s="1">
        <v>-33</v>
      </c>
      <c r="S2031" s="1">
        <v>-25</v>
      </c>
      <c r="T2031" s="1">
        <v>-45</v>
      </c>
      <c r="U2031" s="1">
        <v>-303</v>
      </c>
      <c r="V2031" s="1">
        <v>-373</v>
      </c>
      <c r="W2031" s="1">
        <v>38101</v>
      </c>
      <c r="X2031" s="1">
        <v>38101</v>
      </c>
      <c r="Y2031" s="1">
        <v>36863</v>
      </c>
      <c r="Z2031" s="1">
        <v>1.74</v>
      </c>
      <c r="AA2031" s="6">
        <f t="shared" si="407"/>
        <v>615</v>
      </c>
      <c r="AB2031" s="6">
        <f t="shared" si="408"/>
        <v>-2611</v>
      </c>
      <c r="AC2031" s="6">
        <f t="shared" si="409"/>
        <v>-122022</v>
      </c>
      <c r="AD2031" s="6">
        <f t="shared" si="410"/>
        <v>-198.40975609756097</v>
      </c>
      <c r="AE2031" s="7">
        <f t="shared" si="411"/>
        <v>-1118</v>
      </c>
      <c r="AF2031" t="str">
        <f t="shared" ca="1" si="412"/>
        <v>$V$1066</v>
      </c>
      <c r="AG2031" t="str">
        <f t="shared" ca="1" si="413"/>
        <v>$J$1066</v>
      </c>
      <c r="AH2031" t="str">
        <f t="shared" ca="1" si="414"/>
        <v>b: C H ROBINSON | 2736036101</v>
      </c>
      <c r="AI2031" t="str">
        <f t="shared" ca="1" si="403"/>
        <v>$K$1066</v>
      </c>
      <c r="AJ2031" s="8">
        <f t="shared" si="404"/>
        <v>1.1382113821138212E-2</v>
      </c>
      <c r="AK2031" s="7">
        <f t="shared" si="405"/>
        <v>-560</v>
      </c>
      <c r="AL2031" s="7" t="str">
        <f t="shared" ca="1" si="415"/>
        <v>b: C H ROBINSON | 6080335055</v>
      </c>
      <c r="AM2031" t="b">
        <f t="shared" si="406"/>
        <v>0</v>
      </c>
    </row>
    <row r="2032" spans="3:39" x14ac:dyDescent="0.3">
      <c r="C2032" s="1" t="s">
        <v>37</v>
      </c>
      <c r="D2032" s="1" t="s">
        <v>38</v>
      </c>
      <c r="E2032" s="1" t="s">
        <v>39</v>
      </c>
      <c r="F2032" s="1" t="s">
        <v>70</v>
      </c>
      <c r="G2032" s="1" t="s">
        <v>75</v>
      </c>
      <c r="H2032" s="1" t="s">
        <v>50</v>
      </c>
      <c r="I2032" s="1" t="s">
        <v>308</v>
      </c>
      <c r="J2032" t="str">
        <f>TRIM(CONCATENATE(wiz[[#This Row],[SHIPPER..................]],wiz[[#This Row],[ZIP2..]],wiz[[#This Row],[ZIP3..]]))</f>
        <v>b: C H ROBINSON | 3810130012</v>
      </c>
      <c r="K2032" s="1">
        <v>2</v>
      </c>
      <c r="L2032" s="1">
        <v>1.58</v>
      </c>
      <c r="M2032" s="1">
        <v>0.3</v>
      </c>
      <c r="N2032" s="1">
        <v>425</v>
      </c>
      <c r="O2032" s="1">
        <v>0.86</v>
      </c>
      <c r="P2032" s="1">
        <v>0</v>
      </c>
      <c r="Q2032" s="1">
        <v>0.25</v>
      </c>
      <c r="R2032" s="1">
        <v>-38</v>
      </c>
      <c r="S2032" s="1">
        <v>-25</v>
      </c>
      <c r="T2032" s="1">
        <v>6</v>
      </c>
      <c r="U2032" s="1">
        <v>-130</v>
      </c>
      <c r="V2032" s="1">
        <v>-149</v>
      </c>
      <c r="W2032" s="1">
        <v>38101</v>
      </c>
      <c r="X2032" s="1">
        <v>38101</v>
      </c>
      <c r="Y2032" s="1">
        <v>30012</v>
      </c>
      <c r="Z2032" s="1">
        <v>1.66</v>
      </c>
      <c r="AA2032" s="6">
        <f t="shared" si="407"/>
        <v>615</v>
      </c>
      <c r="AB2032" s="6">
        <f t="shared" si="408"/>
        <v>-298</v>
      </c>
      <c r="AC2032" s="6">
        <f t="shared" si="409"/>
        <v>-122022</v>
      </c>
      <c r="AD2032" s="6">
        <f t="shared" si="410"/>
        <v>-198.40975609756097</v>
      </c>
      <c r="AE2032" s="7">
        <f t="shared" si="411"/>
        <v>-1118</v>
      </c>
      <c r="AF2032" t="str">
        <f t="shared" ca="1" si="412"/>
        <v>$V$1066</v>
      </c>
      <c r="AG2032" t="str">
        <f t="shared" ca="1" si="413"/>
        <v>$J$1066</v>
      </c>
      <c r="AH2032" t="str">
        <f t="shared" ca="1" si="414"/>
        <v>b: C H ROBINSON | 2736036101</v>
      </c>
      <c r="AI2032" t="str">
        <f t="shared" ca="1" si="403"/>
        <v>$K$1066</v>
      </c>
      <c r="AJ2032" s="8">
        <f t="shared" si="404"/>
        <v>3.2520325203252032E-3</v>
      </c>
      <c r="AK2032" s="7">
        <f t="shared" si="405"/>
        <v>-560</v>
      </c>
      <c r="AL2032" s="7" t="str">
        <f t="shared" ca="1" si="415"/>
        <v>b: C H ROBINSON | 6080335055</v>
      </c>
      <c r="AM2032" t="b">
        <f t="shared" si="406"/>
        <v>0</v>
      </c>
    </row>
    <row r="2033" spans="3:39" x14ac:dyDescent="0.3">
      <c r="C2033" s="1" t="s">
        <v>432</v>
      </c>
      <c r="D2033" s="1" t="s">
        <v>433</v>
      </c>
      <c r="E2033" s="1" t="s">
        <v>39</v>
      </c>
      <c r="F2033" s="1" t="s">
        <v>70</v>
      </c>
      <c r="G2033" s="1" t="s">
        <v>75</v>
      </c>
      <c r="H2033" s="1" t="s">
        <v>50</v>
      </c>
      <c r="I2033" s="1" t="s">
        <v>1809</v>
      </c>
      <c r="J2033" t="str">
        <f>TRIM(CONCATENATE(wiz[[#This Row],[SHIPPER..................]],wiz[[#This Row],[ZIP2..]],wiz[[#This Row],[ZIP3..]]))</f>
        <v>b: UBER FREIGHT LLC | 3810131010</v>
      </c>
      <c r="K2033" s="1">
        <v>1</v>
      </c>
      <c r="L2033" s="1">
        <v>1.69</v>
      </c>
      <c r="M2033" s="1">
        <v>0.27</v>
      </c>
      <c r="N2033" s="1">
        <v>459</v>
      </c>
      <c r="O2033" s="1">
        <v>1.83</v>
      </c>
      <c r="P2033" s="1">
        <v>82</v>
      </c>
      <c r="Q2033" s="1">
        <v>0.3</v>
      </c>
      <c r="R2033" s="1">
        <v>-27</v>
      </c>
      <c r="S2033" s="1">
        <v>-191</v>
      </c>
      <c r="T2033" s="1">
        <v>-205</v>
      </c>
      <c r="U2033" s="1">
        <v>-399</v>
      </c>
      <c r="V2033" s="1">
        <v>-795</v>
      </c>
      <c r="W2033" s="1">
        <v>38301</v>
      </c>
      <c r="X2033" s="1">
        <v>38101</v>
      </c>
      <c r="Y2033" s="1">
        <v>31010</v>
      </c>
      <c r="Z2033" s="1">
        <v>1.74</v>
      </c>
      <c r="AA2033" s="6">
        <f t="shared" si="407"/>
        <v>12</v>
      </c>
      <c r="AB2033" s="6">
        <f t="shared" si="408"/>
        <v>-795</v>
      </c>
      <c r="AC2033" s="6">
        <f t="shared" si="409"/>
        <v>-94</v>
      </c>
      <c r="AD2033" s="6">
        <f t="shared" si="410"/>
        <v>-7.833333333333333</v>
      </c>
      <c r="AE2033" s="7">
        <f t="shared" si="411"/>
        <v>-795</v>
      </c>
      <c r="AF2033" t="str">
        <f t="shared" ca="1" si="412"/>
        <v>$V$2033</v>
      </c>
      <c r="AG2033" t="str">
        <f t="shared" ca="1" si="413"/>
        <v>$J$2033</v>
      </c>
      <c r="AH2033" t="str">
        <f t="shared" ca="1" si="414"/>
        <v>b: UBER FREIGHT LLC | 3810131010</v>
      </c>
      <c r="AI2033" t="str">
        <f t="shared" ca="1" si="403"/>
        <v>$K$2033</v>
      </c>
      <c r="AJ2033" s="8">
        <f t="shared" si="404"/>
        <v>8.3333333333333329E-2</v>
      </c>
      <c r="AK2033" s="7">
        <f t="shared" si="405"/>
        <v>-795</v>
      </c>
      <c r="AL2033" s="7" t="str">
        <f t="shared" ca="1" si="415"/>
        <v>b: UBER FREIGHT LLC | 3810131010</v>
      </c>
      <c r="AM2033" t="str">
        <f t="shared" si="406"/>
        <v>b: UBER FREIGHT LLC | 3810131010</v>
      </c>
    </row>
    <row r="2034" spans="3:39" x14ac:dyDescent="0.3">
      <c r="C2034" s="1" t="s">
        <v>400</v>
      </c>
      <c r="D2034" s="1" t="s">
        <v>401</v>
      </c>
      <c r="E2034" s="1" t="s">
        <v>39</v>
      </c>
      <c r="F2034" s="1" t="s">
        <v>70</v>
      </c>
      <c r="G2034" s="1" t="s">
        <v>75</v>
      </c>
      <c r="H2034" s="1" t="s">
        <v>53</v>
      </c>
      <c r="I2034" s="1" t="s">
        <v>417</v>
      </c>
      <c r="J2034" t="str">
        <f>TRIM(CONCATENATE(wiz[[#This Row],[SHIPPER..................]],wiz[[#This Row],[ZIP2..]],wiz[[#This Row],[ZIP3..]]))</f>
        <v>KELLOGG COMPANY MLXP| 3810160803</v>
      </c>
      <c r="K2034" s="1">
        <v>6</v>
      </c>
      <c r="L2034" s="1">
        <v>2.0099999999999998</v>
      </c>
      <c r="M2034" s="1">
        <v>0.26</v>
      </c>
      <c r="N2034" s="1">
        <v>516</v>
      </c>
      <c r="O2034" s="1">
        <v>0.9</v>
      </c>
      <c r="P2034" s="1">
        <v>34</v>
      </c>
      <c r="Q2034" s="1">
        <v>0.28000000000000003</v>
      </c>
      <c r="R2034" s="1">
        <v>-21</v>
      </c>
      <c r="S2034" s="1">
        <v>-69</v>
      </c>
      <c r="T2034" s="1">
        <v>34</v>
      </c>
      <c r="U2034" s="1">
        <v>114</v>
      </c>
      <c r="V2034" s="1">
        <v>79</v>
      </c>
      <c r="W2034" s="1">
        <v>38343</v>
      </c>
      <c r="X2034" s="1">
        <v>38101</v>
      </c>
      <c r="Y2034" s="1">
        <v>60803</v>
      </c>
      <c r="Z2034" s="1">
        <v>2.0499999999999998</v>
      </c>
      <c r="AA2034" s="6">
        <f t="shared" si="407"/>
        <v>979</v>
      </c>
      <c r="AB2034" s="6">
        <f t="shared" si="408"/>
        <v>474</v>
      </c>
      <c r="AC2034" s="6">
        <f t="shared" si="409"/>
        <v>105632</v>
      </c>
      <c r="AD2034" s="6">
        <f t="shared" si="410"/>
        <v>107.89785495403473</v>
      </c>
      <c r="AE2034" s="7">
        <f t="shared" si="411"/>
        <v>-453</v>
      </c>
      <c r="AF2034" t="str">
        <f t="shared" ca="1" si="412"/>
        <v>$V$191</v>
      </c>
      <c r="AG2034" t="str">
        <f t="shared" ca="1" si="413"/>
        <v>$J$191</v>
      </c>
      <c r="AH2034" t="str">
        <f t="shared" ca="1" si="414"/>
        <v>KELLOGG COMPANY MLXP| 3030133601</v>
      </c>
      <c r="AI2034" t="str">
        <f t="shared" ca="1" si="403"/>
        <v>$K$191</v>
      </c>
      <c r="AJ2034" s="8">
        <f t="shared" si="404"/>
        <v>6.1287027579162408E-3</v>
      </c>
      <c r="AK2034" s="7">
        <f t="shared" si="405"/>
        <v>-94</v>
      </c>
      <c r="AL2034" s="7" t="str">
        <f t="shared" ca="1" si="415"/>
        <v>KELLOGG COMPANY MLXP| 3861175029</v>
      </c>
      <c r="AM2034" t="b">
        <f t="shared" si="406"/>
        <v>0</v>
      </c>
    </row>
    <row r="2035" spans="3:39" x14ac:dyDescent="0.3">
      <c r="C2035" s="1" t="s">
        <v>1810</v>
      </c>
      <c r="D2035" s="1" t="s">
        <v>1811</v>
      </c>
      <c r="E2035" s="1" t="s">
        <v>39</v>
      </c>
      <c r="F2035" s="1" t="s">
        <v>70</v>
      </c>
      <c r="G2035" s="1" t="s">
        <v>447</v>
      </c>
      <c r="H2035" s="1" t="s">
        <v>53</v>
      </c>
      <c r="I2035" s="1" t="s">
        <v>159</v>
      </c>
      <c r="J2035" t="str">
        <f>TRIM(CONCATENATE(wiz[[#This Row],[SHIPPER..................]],wiz[[#This Row],[ZIP2..]],wiz[[#This Row],[ZIP3..]]))</f>
        <v>TOOTSIE ROLL | 3801960601</v>
      </c>
      <c r="K2035" s="1">
        <v>1</v>
      </c>
      <c r="L2035" s="1">
        <v>1.95</v>
      </c>
      <c r="M2035" s="1">
        <v>0.13</v>
      </c>
      <c r="N2035" s="1">
        <v>506</v>
      </c>
      <c r="O2035" s="1">
        <v>1.05</v>
      </c>
      <c r="P2035" s="1">
        <v>0</v>
      </c>
      <c r="Q2035" s="1">
        <v>0.25</v>
      </c>
      <c r="R2035" s="1">
        <v>41</v>
      </c>
      <c r="S2035" s="1">
        <v>1</v>
      </c>
      <c r="T2035" s="1">
        <v>-1</v>
      </c>
      <c r="U2035" s="1">
        <v>9</v>
      </c>
      <c r="V2035" s="1">
        <v>9</v>
      </c>
      <c r="W2035" s="1">
        <v>38019</v>
      </c>
      <c r="X2035" s="1">
        <v>38019</v>
      </c>
      <c r="Y2035" s="1">
        <v>60601</v>
      </c>
      <c r="Z2035" s="1">
        <v>1.86</v>
      </c>
      <c r="AA2035" s="6">
        <f t="shared" si="407"/>
        <v>1</v>
      </c>
      <c r="AB2035" s="6">
        <f t="shared" si="408"/>
        <v>9</v>
      </c>
      <c r="AC2035" s="6">
        <f t="shared" si="409"/>
        <v>9</v>
      </c>
      <c r="AD2035" s="6">
        <f t="shared" si="410"/>
        <v>9</v>
      </c>
      <c r="AE2035" s="7">
        <f t="shared" si="411"/>
        <v>9</v>
      </c>
      <c r="AF2035" t="str">
        <f t="shared" ca="1" si="412"/>
        <v>$V$389</v>
      </c>
      <c r="AG2035" t="str">
        <f t="shared" ca="1" si="413"/>
        <v>$J$389</v>
      </c>
      <c r="AH2035" t="str">
        <f t="shared" ca="1" si="414"/>
        <v>AMERICAN WOODMARK COR| 3023372201</v>
      </c>
      <c r="AI2035" t="str">
        <f t="shared" ca="1" si="403"/>
        <v>$K$389</v>
      </c>
      <c r="AJ2035" s="8">
        <f t="shared" si="404"/>
        <v>1</v>
      </c>
      <c r="AK2035" s="7">
        <f t="shared" si="405"/>
        <v>9</v>
      </c>
      <c r="AL2035" s="7" t="str">
        <f t="shared" ca="1" si="415"/>
        <v>AMERICAN WOODMARK COR| 3023372201</v>
      </c>
      <c r="AM2035" t="str">
        <f t="shared" si="406"/>
        <v>TOOTSIE ROLL | 3801960601</v>
      </c>
    </row>
    <row r="2036" spans="3:39" x14ac:dyDescent="0.3">
      <c r="C2036" s="1" t="s">
        <v>1812</v>
      </c>
      <c r="D2036" s="1" t="s">
        <v>1813</v>
      </c>
      <c r="E2036" s="1" t="s">
        <v>39</v>
      </c>
      <c r="F2036" s="1" t="s">
        <v>70</v>
      </c>
      <c r="G2036" s="1" t="s">
        <v>75</v>
      </c>
      <c r="H2036" s="1" t="s">
        <v>53</v>
      </c>
      <c r="I2036" s="1" t="s">
        <v>736</v>
      </c>
      <c r="J2036" t="str">
        <f>TRIM(CONCATENATE(wiz[[#This Row],[SHIPPER..................]],wiz[[#This Row],[ZIP2..]],wiz[[#This Row],[ZIP3..]]))</f>
        <v>NFI INDUSTRIES | 3810160559</v>
      </c>
      <c r="K2036" s="1">
        <v>2</v>
      </c>
      <c r="L2036" s="1">
        <v>1.25</v>
      </c>
      <c r="M2036" s="1">
        <v>0.3</v>
      </c>
      <c r="N2036" s="1">
        <v>548</v>
      </c>
      <c r="O2036" s="1">
        <v>0.94</v>
      </c>
      <c r="P2036" s="1">
        <v>0</v>
      </c>
      <c r="Q2036" s="1">
        <v>0.25</v>
      </c>
      <c r="R2036" s="1">
        <v>-32</v>
      </c>
      <c r="S2036" s="1">
        <v>1</v>
      </c>
      <c r="T2036" s="1">
        <v>25</v>
      </c>
      <c r="U2036" s="1">
        <v>-153</v>
      </c>
      <c r="V2036" s="1">
        <v>-127</v>
      </c>
      <c r="W2036" s="1">
        <v>38101</v>
      </c>
      <c r="X2036" s="1">
        <v>38101</v>
      </c>
      <c r="Y2036" s="1">
        <v>60559</v>
      </c>
      <c r="Z2036" s="1">
        <v>1.33</v>
      </c>
      <c r="AA2036" s="6">
        <f t="shared" si="407"/>
        <v>2</v>
      </c>
      <c r="AB2036" s="6">
        <f t="shared" si="408"/>
        <v>-254</v>
      </c>
      <c r="AC2036" s="6">
        <f t="shared" si="409"/>
        <v>-254</v>
      </c>
      <c r="AD2036" s="6">
        <f t="shared" si="410"/>
        <v>-127</v>
      </c>
      <c r="AE2036" s="7">
        <f t="shared" si="411"/>
        <v>-127</v>
      </c>
      <c r="AF2036" t="str">
        <f t="shared" ca="1" si="412"/>
        <v>$V$46</v>
      </c>
      <c r="AG2036" t="str">
        <f t="shared" ca="1" si="413"/>
        <v>$J$46</v>
      </c>
      <c r="AH2036" t="str">
        <f t="shared" ca="1" si="414"/>
        <v>b: GLOBALTRANZ | 3683060410</v>
      </c>
      <c r="AI2036" t="str">
        <f t="shared" ca="1" si="403"/>
        <v>$K$46</v>
      </c>
      <c r="AJ2036" s="8">
        <f t="shared" si="404"/>
        <v>1</v>
      </c>
      <c r="AK2036" s="7">
        <f t="shared" si="405"/>
        <v>-127</v>
      </c>
      <c r="AL2036" s="7" t="str">
        <f t="shared" ca="1" si="415"/>
        <v>b: GLOBALTRANZ | 3683060410</v>
      </c>
      <c r="AM2036" t="str">
        <f t="shared" si="406"/>
        <v>NFI INDUSTRIES | 3810160559</v>
      </c>
    </row>
    <row r="2037" spans="3:39" x14ac:dyDescent="0.3">
      <c r="C2037" s="1" t="s">
        <v>400</v>
      </c>
      <c r="D2037" s="1" t="s">
        <v>401</v>
      </c>
      <c r="E2037" s="1" t="s">
        <v>39</v>
      </c>
      <c r="F2037" s="1" t="s">
        <v>70</v>
      </c>
      <c r="G2037" s="1" t="s">
        <v>75</v>
      </c>
      <c r="H2037" s="1" t="s">
        <v>53</v>
      </c>
      <c r="I2037" s="1" t="s">
        <v>770</v>
      </c>
      <c r="J2037" t="str">
        <f>TRIM(CONCATENATE(wiz[[#This Row],[SHIPPER..................]],wiz[[#This Row],[ZIP2..]],wiz[[#This Row],[ZIP3..]]))</f>
        <v>KELLOGG COMPANY MLXP| 3810160440</v>
      </c>
      <c r="K2037" s="1">
        <v>2</v>
      </c>
      <c r="L2037" s="1">
        <v>2.09</v>
      </c>
      <c r="M2037" s="1">
        <v>0.42</v>
      </c>
      <c r="N2037" s="1">
        <v>526</v>
      </c>
      <c r="O2037" s="1">
        <v>0.81</v>
      </c>
      <c r="P2037" s="1">
        <v>119</v>
      </c>
      <c r="Q2037" s="1">
        <v>0.35</v>
      </c>
      <c r="R2037" s="1">
        <v>-97</v>
      </c>
      <c r="S2037" s="1">
        <v>-69</v>
      </c>
      <c r="T2037" s="1">
        <v>55</v>
      </c>
      <c r="U2037" s="1">
        <v>320</v>
      </c>
      <c r="V2037" s="1">
        <v>306</v>
      </c>
      <c r="W2037" s="1">
        <v>38101</v>
      </c>
      <c r="X2037" s="1">
        <v>38101</v>
      </c>
      <c r="Y2037" s="1">
        <v>60440</v>
      </c>
      <c r="Z2037" s="1">
        <v>2.29</v>
      </c>
      <c r="AA2037" s="6">
        <f t="shared" si="407"/>
        <v>979</v>
      </c>
      <c r="AB2037" s="6">
        <f t="shared" si="408"/>
        <v>612</v>
      </c>
      <c r="AC2037" s="6">
        <f t="shared" si="409"/>
        <v>105632</v>
      </c>
      <c r="AD2037" s="6">
        <f t="shared" si="410"/>
        <v>107.89785495403473</v>
      </c>
      <c r="AE2037" s="7">
        <f t="shared" si="411"/>
        <v>-453</v>
      </c>
      <c r="AF2037" t="str">
        <f t="shared" ca="1" si="412"/>
        <v>$V$191</v>
      </c>
      <c r="AG2037" t="str">
        <f t="shared" ca="1" si="413"/>
        <v>$J$191</v>
      </c>
      <c r="AH2037" t="str">
        <f t="shared" ca="1" si="414"/>
        <v>KELLOGG COMPANY MLXP| 3030133601</v>
      </c>
      <c r="AI2037" t="str">
        <f t="shared" ca="1" si="403"/>
        <v>$K$191</v>
      </c>
      <c r="AJ2037" s="8">
        <f t="shared" si="404"/>
        <v>2.0429009193054137E-3</v>
      </c>
      <c r="AK2037" s="7">
        <f t="shared" si="405"/>
        <v>-94</v>
      </c>
      <c r="AL2037" s="7" t="str">
        <f t="shared" ca="1" si="415"/>
        <v>KELLOGG COMPANY MLXP| 3861175029</v>
      </c>
      <c r="AM2037" t="b">
        <f t="shared" si="406"/>
        <v>0</v>
      </c>
    </row>
    <row r="2038" spans="3:39" x14ac:dyDescent="0.3">
      <c r="C2038" s="1" t="s">
        <v>400</v>
      </c>
      <c r="D2038" s="1" t="s">
        <v>401</v>
      </c>
      <c r="E2038" s="1" t="s">
        <v>39</v>
      </c>
      <c r="F2038" s="1" t="s">
        <v>70</v>
      </c>
      <c r="G2038" s="1" t="s">
        <v>75</v>
      </c>
      <c r="H2038" s="1" t="s">
        <v>53</v>
      </c>
      <c r="I2038" s="1" t="s">
        <v>427</v>
      </c>
      <c r="J2038" t="str">
        <f>TRIM(CONCATENATE(wiz[[#This Row],[SHIPPER..................]],wiz[[#This Row],[ZIP2..]],wiz[[#This Row],[ZIP3..]]))</f>
        <v>KELLOGG COMPANY MLXP| 3810160447</v>
      </c>
      <c r="K2038" s="1">
        <v>1</v>
      </c>
      <c r="L2038" s="1">
        <v>2.0499999999999998</v>
      </c>
      <c r="M2038" s="1">
        <v>0.28999999999999998</v>
      </c>
      <c r="N2038" s="1">
        <v>506</v>
      </c>
      <c r="O2038" s="1">
        <v>0.88</v>
      </c>
      <c r="P2038" s="1">
        <v>280</v>
      </c>
      <c r="Q2038" s="1">
        <v>0.5</v>
      </c>
      <c r="R2038" s="1">
        <v>-41</v>
      </c>
      <c r="S2038" s="1">
        <v>-69</v>
      </c>
      <c r="T2038" s="1">
        <v>39</v>
      </c>
      <c r="U2038" s="1">
        <v>224</v>
      </c>
      <c r="V2038" s="1">
        <v>194</v>
      </c>
      <c r="W2038" s="1">
        <v>72901</v>
      </c>
      <c r="X2038" s="1">
        <v>38101</v>
      </c>
      <c r="Y2038" s="1">
        <v>60447</v>
      </c>
      <c r="Z2038" s="1">
        <v>2.12</v>
      </c>
      <c r="AA2038" s="6">
        <f t="shared" si="407"/>
        <v>979</v>
      </c>
      <c r="AB2038" s="6">
        <f t="shared" si="408"/>
        <v>194</v>
      </c>
      <c r="AC2038" s="6">
        <f t="shared" si="409"/>
        <v>105632</v>
      </c>
      <c r="AD2038" s="6">
        <f t="shared" si="410"/>
        <v>107.89785495403473</v>
      </c>
      <c r="AE2038" s="7">
        <f t="shared" si="411"/>
        <v>-453</v>
      </c>
      <c r="AF2038" t="str">
        <f t="shared" ca="1" si="412"/>
        <v>$V$191</v>
      </c>
      <c r="AG2038" t="str">
        <f t="shared" ca="1" si="413"/>
        <v>$J$191</v>
      </c>
      <c r="AH2038" t="str">
        <f t="shared" ca="1" si="414"/>
        <v>KELLOGG COMPANY MLXP| 3030133601</v>
      </c>
      <c r="AI2038" t="str">
        <f t="shared" ca="1" si="403"/>
        <v>$K$191</v>
      </c>
      <c r="AJ2038" s="8">
        <f t="shared" si="404"/>
        <v>1.0214504596527069E-3</v>
      </c>
      <c r="AK2038" s="7">
        <f t="shared" si="405"/>
        <v>-94</v>
      </c>
      <c r="AL2038" s="7" t="str">
        <f t="shared" ca="1" si="415"/>
        <v>KELLOGG COMPANY MLXP| 3861175029</v>
      </c>
      <c r="AM2038" t="b">
        <f t="shared" si="406"/>
        <v>0</v>
      </c>
    </row>
    <row r="2039" spans="3:39" x14ac:dyDescent="0.3">
      <c r="C2039" s="1" t="s">
        <v>400</v>
      </c>
      <c r="D2039" s="1" t="s">
        <v>1732</v>
      </c>
      <c r="E2039" s="1" t="s">
        <v>39</v>
      </c>
      <c r="F2039" s="1" t="s">
        <v>70</v>
      </c>
      <c r="G2039" s="1" t="s">
        <v>75</v>
      </c>
      <c r="H2039" s="1" t="s">
        <v>53</v>
      </c>
      <c r="I2039" s="1" t="s">
        <v>770</v>
      </c>
      <c r="J2039" t="str">
        <f>TRIM(CONCATENATE(wiz[[#This Row],[SHIPPER..................]],wiz[[#This Row],[ZIP2..]],wiz[[#This Row],[ZIP3..]]))</f>
        <v>KELLOGG COMPANY MLXP| 3810160440</v>
      </c>
      <c r="K2039" s="1">
        <v>17</v>
      </c>
      <c r="L2039" s="1">
        <v>2.42</v>
      </c>
      <c r="M2039" s="1">
        <v>0.25</v>
      </c>
      <c r="N2039" s="1">
        <v>543</v>
      </c>
      <c r="O2039" s="1">
        <v>1.05</v>
      </c>
      <c r="P2039" s="1">
        <v>146</v>
      </c>
      <c r="Q2039" s="1">
        <v>0.37</v>
      </c>
      <c r="R2039" s="1">
        <v>-9</v>
      </c>
      <c r="S2039" s="1">
        <v>-71</v>
      </c>
      <c r="T2039" s="1">
        <v>-1</v>
      </c>
      <c r="U2039" s="1">
        <v>420</v>
      </c>
      <c r="V2039" s="1">
        <v>348</v>
      </c>
      <c r="W2039" s="1">
        <v>38652</v>
      </c>
      <c r="X2039" s="1">
        <v>38101</v>
      </c>
      <c r="Y2039" s="1">
        <v>60440</v>
      </c>
      <c r="Z2039" s="1">
        <v>2.4500000000000002</v>
      </c>
      <c r="AA2039" s="6">
        <f t="shared" si="407"/>
        <v>979</v>
      </c>
      <c r="AB2039" s="6">
        <f t="shared" si="408"/>
        <v>5916</v>
      </c>
      <c r="AC2039" s="6">
        <f t="shared" si="409"/>
        <v>105632</v>
      </c>
      <c r="AD2039" s="6">
        <f t="shared" si="410"/>
        <v>107.89785495403473</v>
      </c>
      <c r="AE2039" s="7">
        <f t="shared" si="411"/>
        <v>-453</v>
      </c>
      <c r="AF2039" t="str">
        <f t="shared" ca="1" si="412"/>
        <v>$V$191</v>
      </c>
      <c r="AG2039" t="str">
        <f t="shared" ca="1" si="413"/>
        <v>$J$191</v>
      </c>
      <c r="AH2039" t="str">
        <f t="shared" ca="1" si="414"/>
        <v>KELLOGG COMPANY MLXP| 3030133601</v>
      </c>
      <c r="AI2039" t="str">
        <f t="shared" ca="1" si="403"/>
        <v>$K$191</v>
      </c>
      <c r="AJ2039" s="8">
        <f t="shared" si="404"/>
        <v>1.7364657814096015E-2</v>
      </c>
      <c r="AK2039" s="7">
        <f t="shared" si="405"/>
        <v>-94</v>
      </c>
      <c r="AL2039" s="7" t="str">
        <f t="shared" ca="1" si="415"/>
        <v>KELLOGG COMPANY MLXP| 3861175029</v>
      </c>
      <c r="AM2039" t="b">
        <f t="shared" si="406"/>
        <v>0</v>
      </c>
    </row>
    <row r="2040" spans="3:39" x14ac:dyDescent="0.3">
      <c r="C2040" s="1" t="s">
        <v>801</v>
      </c>
      <c r="D2040" s="1" t="s">
        <v>802</v>
      </c>
      <c r="E2040" s="1" t="s">
        <v>39</v>
      </c>
      <c r="F2040" s="1" t="s">
        <v>70</v>
      </c>
      <c r="G2040" s="1" t="s">
        <v>447</v>
      </c>
      <c r="H2040" s="1" t="s">
        <v>140</v>
      </c>
      <c r="I2040" s="1" t="s">
        <v>796</v>
      </c>
      <c r="J2040" t="str">
        <f>TRIM(CONCATENATE(wiz[[#This Row],[SHIPPER..................]],wiz[[#This Row],[ZIP2..]],wiz[[#This Row],[ZIP3..]]))</f>
        <v>BELOIT BOXBOARD COMPA| 3801953511</v>
      </c>
      <c r="K2040" s="1">
        <v>3</v>
      </c>
      <c r="L2040" s="1">
        <v>1.66</v>
      </c>
      <c r="M2040" s="1">
        <v>0.27</v>
      </c>
      <c r="N2040" s="1">
        <v>566</v>
      </c>
      <c r="O2040" s="1">
        <v>1.02</v>
      </c>
      <c r="P2040" s="1">
        <v>29</v>
      </c>
      <c r="Q2040" s="1">
        <v>0.25</v>
      </c>
      <c r="R2040" s="1">
        <v>-28</v>
      </c>
      <c r="S2040" s="1">
        <v>-66</v>
      </c>
      <c r="T2040" s="1">
        <v>19</v>
      </c>
      <c r="U2040" s="1">
        <v>-14</v>
      </c>
      <c r="V2040" s="1">
        <v>-61</v>
      </c>
      <c r="W2040" s="1">
        <v>38019</v>
      </c>
      <c r="X2040" s="1">
        <v>38019</v>
      </c>
      <c r="Y2040" s="1">
        <v>53511</v>
      </c>
      <c r="Z2040" s="1">
        <v>1.71</v>
      </c>
      <c r="AA2040" s="6">
        <f t="shared" si="407"/>
        <v>17</v>
      </c>
      <c r="AB2040" s="6">
        <f t="shared" si="408"/>
        <v>-183</v>
      </c>
      <c r="AC2040" s="6">
        <f t="shared" si="409"/>
        <v>3107</v>
      </c>
      <c r="AD2040" s="6">
        <f t="shared" si="410"/>
        <v>182.76470588235293</v>
      </c>
      <c r="AE2040" s="7">
        <f t="shared" si="411"/>
        <v>-61</v>
      </c>
      <c r="AF2040" t="str">
        <f t="shared" ca="1" si="412"/>
        <v>$V$362</v>
      </c>
      <c r="AG2040" t="str">
        <f t="shared" ca="1" si="413"/>
        <v>$J$362</v>
      </c>
      <c r="AH2040" t="str">
        <f t="shared" ca="1" si="414"/>
        <v>LOWES MLXP VAN ONE WA| 3070145839</v>
      </c>
      <c r="AI2040" t="str">
        <f t="shared" ca="1" si="403"/>
        <v>$K$362</v>
      </c>
      <c r="AJ2040" s="8">
        <f t="shared" si="404"/>
        <v>0.17647058823529413</v>
      </c>
      <c r="AK2040" s="7">
        <f t="shared" si="405"/>
        <v>-61</v>
      </c>
      <c r="AL2040" s="7" t="str">
        <f t="shared" ca="1" si="415"/>
        <v>LOWES MLXP VAN ONE WA| 3070145839</v>
      </c>
      <c r="AM2040" t="str">
        <f t="shared" si="406"/>
        <v>BELOIT BOXBOARD COMPA| 3801953511</v>
      </c>
    </row>
    <row r="2041" spans="3:39" x14ac:dyDescent="0.3">
      <c r="C2041" s="1" t="s">
        <v>47</v>
      </c>
      <c r="D2041" s="1" t="s">
        <v>48</v>
      </c>
      <c r="E2041" s="1" t="s">
        <v>39</v>
      </c>
      <c r="F2041" s="1" t="s">
        <v>70</v>
      </c>
      <c r="G2041" s="1" t="s">
        <v>75</v>
      </c>
      <c r="H2041" s="1" t="s">
        <v>53</v>
      </c>
      <c r="I2041" s="1" t="s">
        <v>799</v>
      </c>
      <c r="J2041" t="str">
        <f>TRIM(CONCATENATE(wiz[[#This Row],[SHIPPER..................]],wiz[[#This Row],[ZIP2..]],wiz[[#This Row],[ZIP3..]]))</f>
        <v>LOWES MLXP VAN ONE WA| 3810161101</v>
      </c>
      <c r="K2041" s="1">
        <v>1</v>
      </c>
      <c r="L2041" s="1">
        <v>1.77</v>
      </c>
      <c r="M2041" s="1">
        <v>0.21</v>
      </c>
      <c r="N2041" s="1">
        <v>555</v>
      </c>
      <c r="O2041" s="1">
        <v>1.1000000000000001</v>
      </c>
      <c r="P2041" s="1">
        <v>0</v>
      </c>
      <c r="Q2041" s="1">
        <v>0.25</v>
      </c>
      <c r="R2041" s="1">
        <v>-35</v>
      </c>
      <c r="S2041" s="1">
        <v>-44</v>
      </c>
      <c r="T2041" s="1">
        <v>0</v>
      </c>
      <c r="U2041" s="1">
        <v>50</v>
      </c>
      <c r="V2041" s="1">
        <v>6</v>
      </c>
      <c r="W2041" s="1">
        <v>38101</v>
      </c>
      <c r="X2041" s="1">
        <v>38101</v>
      </c>
      <c r="Y2041" s="1">
        <v>61101</v>
      </c>
      <c r="Z2041" s="1">
        <v>1.76</v>
      </c>
      <c r="AA2041" s="6">
        <f t="shared" si="407"/>
        <v>678</v>
      </c>
      <c r="AB2041" s="6">
        <f t="shared" si="408"/>
        <v>6</v>
      </c>
      <c r="AC2041" s="6">
        <f t="shared" si="409"/>
        <v>-50621</v>
      </c>
      <c r="AD2041" s="6">
        <f t="shared" si="410"/>
        <v>-74.662241887905608</v>
      </c>
      <c r="AE2041" s="7">
        <f t="shared" si="411"/>
        <v>-655</v>
      </c>
      <c r="AF2041" t="str">
        <f t="shared" ca="1" si="412"/>
        <v>$V$1026</v>
      </c>
      <c r="AG2041" t="str">
        <f t="shared" ca="1" si="413"/>
        <v>$J$1026</v>
      </c>
      <c r="AH2041" t="str">
        <f t="shared" ca="1" si="414"/>
        <v>LOWES MLXP VAN ONE WA| 2820147265</v>
      </c>
      <c r="AI2041" t="str">
        <f t="shared" ca="1" si="403"/>
        <v>$K$1026</v>
      </c>
      <c r="AJ2041" s="8">
        <f t="shared" si="404"/>
        <v>1.4749262536873156E-3</v>
      </c>
      <c r="AK2041" s="7">
        <f t="shared" si="405"/>
        <v>-233</v>
      </c>
      <c r="AL2041" s="7" t="str">
        <f t="shared" ca="1" si="415"/>
        <v>b: ECHO GLOBAL LOGIST| 6621537201</v>
      </c>
      <c r="AM2041" t="b">
        <f t="shared" si="406"/>
        <v>0</v>
      </c>
    </row>
    <row r="2042" spans="3:39" x14ac:dyDescent="0.3">
      <c r="C2042" s="1" t="s">
        <v>748</v>
      </c>
      <c r="D2042" s="1" t="s">
        <v>1814</v>
      </c>
      <c r="E2042" s="1" t="s">
        <v>39</v>
      </c>
      <c r="F2042" s="1" t="s">
        <v>70</v>
      </c>
      <c r="G2042" s="1" t="s">
        <v>75</v>
      </c>
      <c r="H2042" s="1" t="s">
        <v>42</v>
      </c>
      <c r="I2042" s="1" t="s">
        <v>464</v>
      </c>
      <c r="J2042" t="str">
        <f>TRIM(CONCATENATE(wiz[[#This Row],[SHIPPER..................]],wiz[[#This Row],[ZIP2..]],wiz[[#This Row],[ZIP3..]]))</f>
        <v>ENERGIZER BATTERY | 3810146131</v>
      </c>
      <c r="K2042" s="1">
        <v>1</v>
      </c>
      <c r="L2042" s="1">
        <v>1.7</v>
      </c>
      <c r="M2042" s="1">
        <v>0.18</v>
      </c>
      <c r="N2042" s="1">
        <v>477</v>
      </c>
      <c r="O2042" s="1">
        <v>0.97</v>
      </c>
      <c r="P2042" s="1">
        <v>0</v>
      </c>
      <c r="Q2042" s="1">
        <v>0.25</v>
      </c>
      <c r="R2042" s="1">
        <v>15</v>
      </c>
      <c r="S2042" s="1">
        <v>1</v>
      </c>
      <c r="T2042" s="1">
        <v>-1</v>
      </c>
      <c r="U2042" s="1">
        <v>-186</v>
      </c>
      <c r="V2042" s="1">
        <v>-186</v>
      </c>
      <c r="W2042" s="1">
        <v>38101</v>
      </c>
      <c r="X2042" s="1">
        <v>38101</v>
      </c>
      <c r="Y2042" s="1">
        <v>46131</v>
      </c>
      <c r="Z2042" s="1">
        <v>1.66</v>
      </c>
      <c r="AA2042" s="6">
        <f t="shared" si="407"/>
        <v>97</v>
      </c>
      <c r="AB2042" s="6">
        <f t="shared" si="408"/>
        <v>-186</v>
      </c>
      <c r="AC2042" s="6">
        <f t="shared" si="409"/>
        <v>-1585</v>
      </c>
      <c r="AD2042" s="6">
        <f t="shared" si="410"/>
        <v>-16.340206185567009</v>
      </c>
      <c r="AE2042" s="7">
        <f t="shared" si="411"/>
        <v>-354</v>
      </c>
      <c r="AF2042" t="str">
        <f t="shared" ca="1" si="412"/>
        <v>$V$1317</v>
      </c>
      <c r="AG2042" t="str">
        <f t="shared" ca="1" si="413"/>
        <v>$J$1317</v>
      </c>
      <c r="AH2042" t="str">
        <f t="shared" ca="1" si="414"/>
        <v>OWENS CORNING SALES | 4302530030</v>
      </c>
      <c r="AI2042" t="str">
        <f t="shared" ca="1" si="403"/>
        <v>$K$1317</v>
      </c>
      <c r="AJ2042" s="8">
        <f t="shared" si="404"/>
        <v>1.0309278350515464E-2</v>
      </c>
      <c r="AK2042" s="7">
        <f t="shared" si="405"/>
        <v>-89</v>
      </c>
      <c r="AL2042" s="7" t="str">
        <f t="shared" ca="1" si="415"/>
        <v>OWENS CORNING SALES | 3026846514</v>
      </c>
      <c r="AM2042" t="b">
        <f t="shared" si="406"/>
        <v>0</v>
      </c>
    </row>
    <row r="2043" spans="3:39" x14ac:dyDescent="0.3">
      <c r="C2043" s="1" t="s">
        <v>47</v>
      </c>
      <c r="D2043" s="1" t="s">
        <v>48</v>
      </c>
      <c r="E2043" s="1" t="s">
        <v>39</v>
      </c>
      <c r="F2043" s="1" t="s">
        <v>70</v>
      </c>
      <c r="G2043" s="1" t="s">
        <v>75</v>
      </c>
      <c r="H2043" s="1" t="s">
        <v>42</v>
      </c>
      <c r="I2043" s="1" t="s">
        <v>436</v>
      </c>
      <c r="J2043" t="str">
        <f>TRIM(CONCATENATE(wiz[[#This Row],[SHIPPER..................]],wiz[[#This Row],[ZIP2..]],wiz[[#This Row],[ZIP3..]]))</f>
        <v>LOWES MLXP VAN ONE WA| 3810147265</v>
      </c>
      <c r="K2043" s="1">
        <v>1</v>
      </c>
      <c r="L2043" s="1">
        <v>2.0499999999999998</v>
      </c>
      <c r="M2043" s="1">
        <v>0.21</v>
      </c>
      <c r="N2043" s="1">
        <v>430</v>
      </c>
      <c r="O2043" s="1">
        <v>0.89</v>
      </c>
      <c r="P2043" s="1">
        <v>459</v>
      </c>
      <c r="Q2043" s="1">
        <v>0.8</v>
      </c>
      <c r="R2043" s="1">
        <v>13</v>
      </c>
      <c r="S2043" s="1">
        <v>-44</v>
      </c>
      <c r="T2043" s="1">
        <v>-1</v>
      </c>
      <c r="U2043" s="1">
        <v>-64</v>
      </c>
      <c r="V2043" s="1">
        <v>-109</v>
      </c>
      <c r="W2043" s="1">
        <v>66101</v>
      </c>
      <c r="X2043" s="1">
        <v>38101</v>
      </c>
      <c r="Y2043" s="1">
        <v>47265</v>
      </c>
      <c r="Z2043" s="1">
        <v>2.04</v>
      </c>
      <c r="AA2043" s="6">
        <f t="shared" si="407"/>
        <v>678</v>
      </c>
      <c r="AB2043" s="6">
        <f t="shared" si="408"/>
        <v>-109</v>
      </c>
      <c r="AC2043" s="6">
        <f t="shared" si="409"/>
        <v>-50621</v>
      </c>
      <c r="AD2043" s="6">
        <f t="shared" si="410"/>
        <v>-74.662241887905608</v>
      </c>
      <c r="AE2043" s="7">
        <f t="shared" si="411"/>
        <v>-655</v>
      </c>
      <c r="AF2043" t="str">
        <f t="shared" ca="1" si="412"/>
        <v>$V$1026</v>
      </c>
      <c r="AG2043" t="str">
        <f t="shared" ca="1" si="413"/>
        <v>$J$1026</v>
      </c>
      <c r="AH2043" t="str">
        <f t="shared" ca="1" si="414"/>
        <v>LOWES MLXP VAN ONE WA| 2820147265</v>
      </c>
      <c r="AI2043" t="str">
        <f t="shared" ca="1" si="403"/>
        <v>$K$1026</v>
      </c>
      <c r="AJ2043" s="8">
        <f t="shared" si="404"/>
        <v>1.4749262536873156E-3</v>
      </c>
      <c r="AK2043" s="7">
        <f t="shared" si="405"/>
        <v>-233</v>
      </c>
      <c r="AL2043" s="7" t="str">
        <f t="shared" ca="1" si="415"/>
        <v>b: ECHO GLOBAL LOGIST| 6621537201</v>
      </c>
      <c r="AM2043" t="b">
        <f t="shared" si="406"/>
        <v>0</v>
      </c>
    </row>
    <row r="2044" spans="3:39" x14ac:dyDescent="0.3">
      <c r="C2044" s="1" t="s">
        <v>1815</v>
      </c>
      <c r="D2044" s="1" t="s">
        <v>1816</v>
      </c>
      <c r="E2044" s="1" t="s">
        <v>39</v>
      </c>
      <c r="F2044" s="1" t="s">
        <v>70</v>
      </c>
      <c r="G2044" s="1" t="s">
        <v>75</v>
      </c>
      <c r="H2044" s="1" t="s">
        <v>42</v>
      </c>
      <c r="I2044" s="1" t="s">
        <v>464</v>
      </c>
      <c r="J2044" t="str">
        <f>TRIM(CONCATENATE(wiz[[#This Row],[SHIPPER..................]],wiz[[#This Row],[ZIP2..]],wiz[[#This Row],[ZIP3..]]))</f>
        <v>SUNBEAM DEVELOPMENT C| 3810146131</v>
      </c>
      <c r="K2044" s="1">
        <v>6</v>
      </c>
      <c r="L2044" s="1">
        <v>2.31</v>
      </c>
      <c r="M2044" s="1">
        <v>0.19</v>
      </c>
      <c r="N2044" s="1">
        <v>477</v>
      </c>
      <c r="O2044" s="1">
        <v>0.97</v>
      </c>
      <c r="P2044" s="1">
        <v>66</v>
      </c>
      <c r="Q2044" s="1">
        <v>0.3</v>
      </c>
      <c r="R2044" s="1">
        <v>10</v>
      </c>
      <c r="S2044" s="1">
        <v>-43</v>
      </c>
      <c r="T2044" s="1">
        <v>-1</v>
      </c>
      <c r="U2044" s="1">
        <v>108</v>
      </c>
      <c r="V2044" s="1">
        <v>64</v>
      </c>
      <c r="W2044" s="1">
        <v>38101</v>
      </c>
      <c r="X2044" s="1">
        <v>38101</v>
      </c>
      <c r="Y2044" s="1">
        <v>46131</v>
      </c>
      <c r="Z2044" s="1">
        <v>2.2799999999999998</v>
      </c>
      <c r="AA2044" s="6">
        <f t="shared" si="407"/>
        <v>6</v>
      </c>
      <c r="AB2044" s="6">
        <f t="shared" si="408"/>
        <v>384</v>
      </c>
      <c r="AC2044" s="6">
        <f t="shared" si="409"/>
        <v>384</v>
      </c>
      <c r="AD2044" s="6">
        <f t="shared" si="410"/>
        <v>64</v>
      </c>
      <c r="AE2044" s="7">
        <f t="shared" si="411"/>
        <v>64</v>
      </c>
      <c r="AF2044" t="str">
        <f t="shared" ca="1" si="412"/>
        <v>$V$392</v>
      </c>
      <c r="AG2044" t="str">
        <f t="shared" ca="1" si="413"/>
        <v>$J$392</v>
      </c>
      <c r="AH2044" t="str">
        <f t="shared" ca="1" si="414"/>
        <v>GRAPHIC PACKAGING | 3120160116</v>
      </c>
      <c r="AI2044" t="str">
        <f t="shared" ca="1" si="403"/>
        <v>$K$392</v>
      </c>
      <c r="AJ2044" s="8">
        <f t="shared" si="404"/>
        <v>1</v>
      </c>
      <c r="AK2044" s="7">
        <f t="shared" si="405"/>
        <v>64</v>
      </c>
      <c r="AL2044" s="7" t="str">
        <f t="shared" ca="1" si="415"/>
        <v>GRAPHIC PACKAGING | 3120160116</v>
      </c>
      <c r="AM2044" t="str">
        <f t="shared" si="406"/>
        <v>SUNBEAM DEVELOPMENT C| 3810146131</v>
      </c>
    </row>
    <row r="2045" spans="3:39" x14ac:dyDescent="0.3">
      <c r="C2045" s="1" t="s">
        <v>748</v>
      </c>
      <c r="D2045" s="1" t="s">
        <v>749</v>
      </c>
      <c r="E2045" s="1" t="s">
        <v>39</v>
      </c>
      <c r="F2045" s="1" t="s">
        <v>70</v>
      </c>
      <c r="G2045" s="1" t="s">
        <v>75</v>
      </c>
      <c r="H2045" s="1" t="s">
        <v>42</v>
      </c>
      <c r="I2045" s="1" t="s">
        <v>438</v>
      </c>
      <c r="J2045" t="str">
        <f>TRIM(CONCATENATE(wiz[[#This Row],[SHIPPER..................]],wiz[[#This Row],[ZIP2..]],wiz[[#This Row],[ZIP3..]]))</f>
        <v>ENERGIZER BATTERY | 3810146714</v>
      </c>
      <c r="K2045" s="1">
        <v>1</v>
      </c>
      <c r="L2045" s="1">
        <v>1.93</v>
      </c>
      <c r="M2045" s="1">
        <v>0.19</v>
      </c>
      <c r="N2045" s="1">
        <v>585</v>
      </c>
      <c r="O2045" s="1">
        <v>1.1000000000000001</v>
      </c>
      <c r="P2045" s="1">
        <v>0</v>
      </c>
      <c r="Q2045" s="1">
        <v>0.25</v>
      </c>
      <c r="R2045" s="1">
        <v>11</v>
      </c>
      <c r="S2045" s="1">
        <v>-53</v>
      </c>
      <c r="T2045" s="1">
        <v>0</v>
      </c>
      <c r="U2045" s="1">
        <v>109</v>
      </c>
      <c r="V2045" s="1">
        <v>56</v>
      </c>
      <c r="W2045" s="1">
        <v>38101</v>
      </c>
      <c r="X2045" s="1">
        <v>38101</v>
      </c>
      <c r="Y2045" s="1">
        <v>46714</v>
      </c>
      <c r="Z2045" s="1">
        <v>1.9</v>
      </c>
      <c r="AA2045" s="6">
        <f t="shared" si="407"/>
        <v>97</v>
      </c>
      <c r="AB2045" s="6">
        <f t="shared" si="408"/>
        <v>56</v>
      </c>
      <c r="AC2045" s="6">
        <f t="shared" si="409"/>
        <v>-1585</v>
      </c>
      <c r="AD2045" s="6">
        <f t="shared" si="410"/>
        <v>-16.340206185567009</v>
      </c>
      <c r="AE2045" s="7">
        <f t="shared" si="411"/>
        <v>-354</v>
      </c>
      <c r="AF2045" t="str">
        <f t="shared" ca="1" si="412"/>
        <v>$V$1317</v>
      </c>
      <c r="AG2045" t="str">
        <f t="shared" ca="1" si="413"/>
        <v>$J$1317</v>
      </c>
      <c r="AH2045" t="str">
        <f t="shared" ca="1" si="414"/>
        <v>OWENS CORNING SALES | 4302530030</v>
      </c>
      <c r="AI2045" t="str">
        <f t="shared" ca="1" si="403"/>
        <v>$K$1317</v>
      </c>
      <c r="AJ2045" s="8">
        <f t="shared" si="404"/>
        <v>1.0309278350515464E-2</v>
      </c>
      <c r="AK2045" s="7">
        <f t="shared" si="405"/>
        <v>-89</v>
      </c>
      <c r="AL2045" s="7" t="str">
        <f t="shared" ca="1" si="415"/>
        <v>OWENS CORNING SALES | 3026846514</v>
      </c>
      <c r="AM2045" t="b">
        <f t="shared" si="406"/>
        <v>0</v>
      </c>
    </row>
    <row r="2046" spans="3:39" x14ac:dyDescent="0.3">
      <c r="C2046" s="1" t="s">
        <v>869</v>
      </c>
      <c r="D2046" s="1" t="s">
        <v>870</v>
      </c>
      <c r="E2046" s="1" t="s">
        <v>39</v>
      </c>
      <c r="F2046" s="1" t="s">
        <v>70</v>
      </c>
      <c r="G2046" s="1" t="s">
        <v>890</v>
      </c>
      <c r="H2046" s="1" t="s">
        <v>42</v>
      </c>
      <c r="I2046" s="1" t="s">
        <v>448</v>
      </c>
      <c r="J2046" t="str">
        <f>TRIM(CONCATENATE(wiz[[#This Row],[SHIPPER..................]],wiz[[#This Row],[ZIP2..]],wiz[[#This Row],[ZIP3..]]))</f>
        <v>b: ARCBEST | 3805346168</v>
      </c>
      <c r="K2046" s="1">
        <v>1</v>
      </c>
      <c r="L2046" s="1">
        <v>1.44</v>
      </c>
      <c r="M2046" s="1">
        <v>0.27</v>
      </c>
      <c r="N2046" s="1">
        <v>428</v>
      </c>
      <c r="O2046" s="1">
        <v>0.89</v>
      </c>
      <c r="P2046" s="1">
        <v>71</v>
      </c>
      <c r="Q2046" s="1">
        <v>0.3</v>
      </c>
      <c r="R2046" s="1">
        <v>-26</v>
      </c>
      <c r="S2046" s="1">
        <v>-177</v>
      </c>
      <c r="T2046" s="1">
        <v>-1</v>
      </c>
      <c r="U2046" s="1">
        <v>-207</v>
      </c>
      <c r="V2046" s="1">
        <v>-385</v>
      </c>
      <c r="W2046" s="1">
        <v>38301</v>
      </c>
      <c r="X2046" s="1">
        <v>38053</v>
      </c>
      <c r="Y2046" s="1">
        <v>46168</v>
      </c>
      <c r="Z2046" s="1">
        <v>1.49</v>
      </c>
      <c r="AA2046" s="6">
        <f t="shared" si="407"/>
        <v>3</v>
      </c>
      <c r="AB2046" s="6">
        <f t="shared" si="408"/>
        <v>-385</v>
      </c>
      <c r="AC2046" s="6">
        <f t="shared" si="409"/>
        <v>-698</v>
      </c>
      <c r="AD2046" s="6">
        <f t="shared" si="410"/>
        <v>-232.66666666666666</v>
      </c>
      <c r="AE2046" s="7">
        <f t="shared" si="411"/>
        <v>-385</v>
      </c>
      <c r="AF2046" t="str">
        <f t="shared" ca="1" si="412"/>
        <v>$V$1310</v>
      </c>
      <c r="AG2046" t="str">
        <f t="shared" ca="1" si="413"/>
        <v>$J$1310</v>
      </c>
      <c r="AH2046" t="str">
        <f t="shared" ca="1" si="414"/>
        <v>OWENS CORNING FIBERGL| 4302530030</v>
      </c>
      <c r="AI2046" t="str">
        <f t="shared" ca="1" si="403"/>
        <v>$K$1310</v>
      </c>
      <c r="AJ2046" s="8">
        <f t="shared" si="404"/>
        <v>0.33333333333333331</v>
      </c>
      <c r="AK2046" s="7">
        <f t="shared" si="405"/>
        <v>-385</v>
      </c>
      <c r="AL2046" s="7" t="str">
        <f t="shared" ca="1" si="415"/>
        <v>OWENS CORNING FIBERGL| 4302530030</v>
      </c>
      <c r="AM2046" t="str">
        <f t="shared" si="406"/>
        <v>b: ARCBEST | 3805346168</v>
      </c>
    </row>
    <row r="2047" spans="3:39" x14ac:dyDescent="0.3">
      <c r="C2047" s="1" t="s">
        <v>346</v>
      </c>
      <c r="D2047" s="1" t="s">
        <v>347</v>
      </c>
      <c r="E2047" s="1" t="s">
        <v>39</v>
      </c>
      <c r="F2047" s="1" t="s">
        <v>70</v>
      </c>
      <c r="G2047" s="1" t="s">
        <v>75</v>
      </c>
      <c r="H2047" s="1" t="s">
        <v>176</v>
      </c>
      <c r="I2047" s="1" t="s">
        <v>1116</v>
      </c>
      <c r="J2047" t="str">
        <f>TRIM(CONCATENATE(wiz[[#This Row],[SHIPPER..................]],wiz[[#This Row],[ZIP2..]],wiz[[#This Row],[ZIP3..]]))</f>
        <v>b: COYOTE LOGISTICS | 3810148901</v>
      </c>
      <c r="K2047" s="1">
        <v>1</v>
      </c>
      <c r="L2047" s="1">
        <v>1.33</v>
      </c>
      <c r="M2047" s="1">
        <v>0.19</v>
      </c>
      <c r="N2047" s="1">
        <v>726</v>
      </c>
      <c r="O2047" s="1">
        <v>1.71</v>
      </c>
      <c r="P2047" s="1">
        <v>0</v>
      </c>
      <c r="Q2047" s="1">
        <v>0.25</v>
      </c>
      <c r="R2047" s="1">
        <v>20</v>
      </c>
      <c r="S2047" s="1">
        <v>1</v>
      </c>
      <c r="T2047" s="1">
        <v>-24</v>
      </c>
      <c r="U2047" s="1">
        <v>-775</v>
      </c>
      <c r="V2047" s="1">
        <v>-798</v>
      </c>
      <c r="W2047" s="1">
        <v>38101</v>
      </c>
      <c r="X2047" s="1">
        <v>38101</v>
      </c>
      <c r="Y2047" s="1">
        <v>48901</v>
      </c>
      <c r="Z2047" s="1">
        <v>1.3</v>
      </c>
      <c r="AA2047" s="6">
        <f t="shared" si="407"/>
        <v>41</v>
      </c>
      <c r="AB2047" s="6">
        <f t="shared" si="408"/>
        <v>-798</v>
      </c>
      <c r="AC2047" s="6">
        <f t="shared" si="409"/>
        <v>-5159</v>
      </c>
      <c r="AD2047" s="6">
        <f t="shared" si="410"/>
        <v>-125.82926829268293</v>
      </c>
      <c r="AE2047" s="7">
        <f t="shared" si="411"/>
        <v>-949</v>
      </c>
      <c r="AF2047" t="str">
        <f t="shared" ca="1" si="412"/>
        <v>$V$1385</v>
      </c>
      <c r="AG2047" t="str">
        <f t="shared" ca="1" si="413"/>
        <v>$J$1385</v>
      </c>
      <c r="AH2047" t="str">
        <f t="shared" ca="1" si="414"/>
        <v>b: COYOTE LOGISTICS | 4320137354</v>
      </c>
      <c r="AI2047" t="str">
        <f t="shared" ca="1" si="403"/>
        <v>$K$1385</v>
      </c>
      <c r="AJ2047" s="8">
        <f t="shared" si="404"/>
        <v>2.4390243902439025E-2</v>
      </c>
      <c r="AK2047" s="7">
        <f t="shared" si="405"/>
        <v>-118</v>
      </c>
      <c r="AL2047" s="7" t="str">
        <f t="shared" ca="1" si="415"/>
        <v>CORBETT FARMING COMPA| 3678430901</v>
      </c>
      <c r="AM2047" t="b">
        <f t="shared" si="406"/>
        <v>0</v>
      </c>
    </row>
    <row r="2048" spans="3:39" x14ac:dyDescent="0.3">
      <c r="C2048" s="1" t="s">
        <v>37</v>
      </c>
      <c r="D2048" s="1" t="s">
        <v>38</v>
      </c>
      <c r="E2048" s="1" t="s">
        <v>39</v>
      </c>
      <c r="F2048" s="1" t="s">
        <v>70</v>
      </c>
      <c r="G2048" s="1" t="s">
        <v>75</v>
      </c>
      <c r="H2048" s="1" t="s">
        <v>61</v>
      </c>
      <c r="I2048" s="1" t="s">
        <v>460</v>
      </c>
      <c r="J2048" t="str">
        <f>TRIM(CONCATENATE(wiz[[#This Row],[SHIPPER..................]],wiz[[#This Row],[ZIP2..]],wiz[[#This Row],[ZIP3..]]))</f>
        <v>b: C H ROBINSON | 3810164101</v>
      </c>
      <c r="K2048" s="1">
        <v>1</v>
      </c>
      <c r="L2048" s="1">
        <v>1.38</v>
      </c>
      <c r="M2048" s="1">
        <v>0.3</v>
      </c>
      <c r="N2048" s="1">
        <v>536</v>
      </c>
      <c r="O2048" s="1">
        <v>0.71</v>
      </c>
      <c r="P2048" s="1">
        <v>232</v>
      </c>
      <c r="Q2048" s="1">
        <v>0.45</v>
      </c>
      <c r="R2048" s="1">
        <v>-48</v>
      </c>
      <c r="S2048" s="1">
        <v>-25</v>
      </c>
      <c r="T2048" s="1">
        <v>79</v>
      </c>
      <c r="U2048" s="1">
        <v>-163</v>
      </c>
      <c r="V2048" s="1">
        <v>-109</v>
      </c>
      <c r="W2048" s="1">
        <v>37127</v>
      </c>
      <c r="X2048" s="1">
        <v>38101</v>
      </c>
      <c r="Y2048" s="1">
        <v>64101</v>
      </c>
      <c r="Z2048" s="1">
        <v>1.46</v>
      </c>
      <c r="AA2048" s="6">
        <f t="shared" si="407"/>
        <v>615</v>
      </c>
      <c r="AB2048" s="6">
        <f t="shared" si="408"/>
        <v>-109</v>
      </c>
      <c r="AC2048" s="6">
        <f t="shared" si="409"/>
        <v>-122022</v>
      </c>
      <c r="AD2048" s="6">
        <f t="shared" si="410"/>
        <v>-198.40975609756097</v>
      </c>
      <c r="AE2048" s="7">
        <f t="shared" si="411"/>
        <v>-1118</v>
      </c>
      <c r="AF2048" t="str">
        <f t="shared" ca="1" si="412"/>
        <v>$V$1066</v>
      </c>
      <c r="AG2048" t="str">
        <f t="shared" ca="1" si="413"/>
        <v>$J$1066</v>
      </c>
      <c r="AH2048" t="str">
        <f t="shared" ca="1" si="414"/>
        <v>b: C H ROBINSON | 2736036101</v>
      </c>
      <c r="AI2048" t="str">
        <f t="shared" ca="1" si="403"/>
        <v>$K$1066</v>
      </c>
      <c r="AJ2048" s="8">
        <f t="shared" si="404"/>
        <v>1.6260162601626016E-3</v>
      </c>
      <c r="AK2048" s="7">
        <f t="shared" si="405"/>
        <v>-560</v>
      </c>
      <c r="AL2048" s="7" t="str">
        <f t="shared" ca="1" si="415"/>
        <v>b: C H ROBINSON | 6080335055</v>
      </c>
      <c r="AM2048" t="b">
        <f t="shared" si="406"/>
        <v>0</v>
      </c>
    </row>
    <row r="2049" spans="3:39" x14ac:dyDescent="0.3">
      <c r="C2049" s="1" t="s">
        <v>344</v>
      </c>
      <c r="D2049" s="1" t="s">
        <v>345</v>
      </c>
      <c r="E2049" s="1" t="s">
        <v>39</v>
      </c>
      <c r="F2049" s="1" t="s">
        <v>70</v>
      </c>
      <c r="G2049" s="1" t="s">
        <v>1817</v>
      </c>
      <c r="H2049" s="1" t="s">
        <v>68</v>
      </c>
      <c r="I2049" s="1" t="s">
        <v>184</v>
      </c>
      <c r="J2049" t="str">
        <f>TRIM(CONCATENATE(wiz[[#This Row],[SHIPPER..................]],wiz[[#This Row],[ZIP2..]],wiz[[#This Row],[ZIP3..]]))</f>
        <v>b: SCHNEIDER LOGISTIC| 3802828201</v>
      </c>
      <c r="K2049" s="1">
        <v>1</v>
      </c>
      <c r="L2049" s="1">
        <v>1.32</v>
      </c>
      <c r="M2049" s="1">
        <v>0.21</v>
      </c>
      <c r="N2049" s="1">
        <v>590</v>
      </c>
      <c r="O2049" s="1">
        <v>1.1000000000000001</v>
      </c>
      <c r="P2049" s="1">
        <v>63</v>
      </c>
      <c r="Q2049" s="1">
        <v>0.3</v>
      </c>
      <c r="R2049" s="1">
        <v>0</v>
      </c>
      <c r="S2049" s="1">
        <v>-167</v>
      </c>
      <c r="T2049" s="1">
        <v>0</v>
      </c>
      <c r="U2049" s="1">
        <v>-415</v>
      </c>
      <c r="V2049" s="1">
        <v>-582</v>
      </c>
      <c r="W2049" s="1">
        <v>38301</v>
      </c>
      <c r="X2049" s="1">
        <v>38028</v>
      </c>
      <c r="Y2049" s="1">
        <v>28201</v>
      </c>
      <c r="Z2049" s="1">
        <v>1.31</v>
      </c>
      <c r="AA2049" s="6">
        <f t="shared" si="407"/>
        <v>78</v>
      </c>
      <c r="AB2049" s="6">
        <f t="shared" si="408"/>
        <v>-582</v>
      </c>
      <c r="AC2049" s="6">
        <f t="shared" si="409"/>
        <v>-21006</v>
      </c>
      <c r="AD2049" s="6">
        <f t="shared" si="410"/>
        <v>-269.30769230769232</v>
      </c>
      <c r="AE2049" s="7">
        <f t="shared" si="411"/>
        <v>-1249</v>
      </c>
      <c r="AF2049" t="str">
        <f t="shared" ca="1" si="412"/>
        <v>$V$1953</v>
      </c>
      <c r="AG2049" t="str">
        <f t="shared" ca="1" si="413"/>
        <v>$J$1953</v>
      </c>
      <c r="AH2049" t="str">
        <f t="shared" ca="1" si="414"/>
        <v>b: SCHNEIDER LOGISTIC| 3830119034</v>
      </c>
      <c r="AI2049" t="str">
        <f t="shared" ca="1" si="403"/>
        <v>$K$1953</v>
      </c>
      <c r="AJ2049" s="8">
        <f t="shared" si="404"/>
        <v>1.282051282051282E-2</v>
      </c>
      <c r="AK2049" s="7">
        <f t="shared" si="405"/>
        <v>-570</v>
      </c>
      <c r="AL2049" s="7" t="str">
        <f t="shared" ca="1" si="415"/>
        <v>LOWES MLXP VAN ONE WA| 3071947265</v>
      </c>
      <c r="AM2049" t="b">
        <f t="shared" si="406"/>
        <v>0</v>
      </c>
    </row>
    <row r="2050" spans="3:39" x14ac:dyDescent="0.3">
      <c r="C2050" s="1" t="s">
        <v>913</v>
      </c>
      <c r="D2050" s="1" t="s">
        <v>914</v>
      </c>
      <c r="E2050" s="1" t="s">
        <v>39</v>
      </c>
      <c r="F2050" s="1" t="s">
        <v>70</v>
      </c>
      <c r="G2050" s="1" t="s">
        <v>75</v>
      </c>
      <c r="H2050" s="1" t="s">
        <v>68</v>
      </c>
      <c r="I2050" s="1" t="s">
        <v>184</v>
      </c>
      <c r="J2050" t="str">
        <f>TRIM(CONCATENATE(wiz[[#This Row],[SHIPPER..................]],wiz[[#This Row],[ZIP2..]],wiz[[#This Row],[ZIP3..]]))</f>
        <v>b: US XPRESS | 3810128201</v>
      </c>
      <c r="K2050" s="1">
        <v>2</v>
      </c>
      <c r="L2050" s="1">
        <v>1.5</v>
      </c>
      <c r="M2050" s="1">
        <v>0.28000000000000003</v>
      </c>
      <c r="N2050" s="1">
        <v>615</v>
      </c>
      <c r="O2050" s="1">
        <v>1.17</v>
      </c>
      <c r="P2050" s="1">
        <v>164</v>
      </c>
      <c r="Q2050" s="1">
        <v>0.38</v>
      </c>
      <c r="R2050" s="1">
        <v>-44</v>
      </c>
      <c r="S2050" s="1">
        <v>-162</v>
      </c>
      <c r="T2050" s="1">
        <v>10</v>
      </c>
      <c r="U2050" s="1">
        <v>-254</v>
      </c>
      <c r="V2050" s="1">
        <v>-406</v>
      </c>
      <c r="W2050" s="1">
        <v>37127</v>
      </c>
      <c r="X2050" s="1">
        <v>38101</v>
      </c>
      <c r="Y2050" s="1">
        <v>28201</v>
      </c>
      <c r="Z2050" s="1">
        <v>1.56</v>
      </c>
      <c r="AA2050" s="6">
        <f t="shared" si="407"/>
        <v>10</v>
      </c>
      <c r="AB2050" s="6">
        <f t="shared" si="408"/>
        <v>-812</v>
      </c>
      <c r="AC2050" s="6">
        <f t="shared" si="409"/>
        <v>-1824</v>
      </c>
      <c r="AD2050" s="6">
        <f t="shared" si="410"/>
        <v>-182.4</v>
      </c>
      <c r="AE2050" s="7">
        <f t="shared" si="411"/>
        <v>-419</v>
      </c>
      <c r="AF2050" t="str">
        <f t="shared" ca="1" si="412"/>
        <v>$V$721</v>
      </c>
      <c r="AG2050" t="str">
        <f t="shared" ca="1" si="413"/>
        <v>$J$721</v>
      </c>
      <c r="AH2050" t="str">
        <f t="shared" ca="1" si="414"/>
        <v>b: US XPRESS | 4734835020</v>
      </c>
      <c r="AI2050" t="str">
        <f t="shared" ref="AI2050:AI2113" ca="1" si="416">REPLACE(AF2050,2,1,"K")</f>
        <v>$K$721</v>
      </c>
      <c r="AJ2050" s="8">
        <f t="shared" ref="AJ2050:AJ2113" si="417">K2050/AA2050</f>
        <v>0.2</v>
      </c>
      <c r="AK2050" s="7">
        <f t="shared" ref="AK2050:AK2113" si="418">_xlfn.MINIFS($V$3:$V$2378,$C$3:$C$2378,C2050,$AJ$3:$AJ$2378,"&gt;0.05")</f>
        <v>-419</v>
      </c>
      <c r="AL2050" s="7" t="str">
        <f t="shared" ca="1" si="415"/>
        <v>b: US XPRESS | 4734835020</v>
      </c>
      <c r="AM2050" t="b">
        <f t="shared" ref="AM2050:AM2113" si="419">IF(AK2050=V2050,J2050,FALSE)</f>
        <v>0</v>
      </c>
    </row>
    <row r="2051" spans="3:39" x14ac:dyDescent="0.3">
      <c r="C2051" s="1" t="s">
        <v>47</v>
      </c>
      <c r="D2051" s="1" t="s">
        <v>48</v>
      </c>
      <c r="E2051" s="1" t="s">
        <v>39</v>
      </c>
      <c r="F2051" s="1" t="s">
        <v>70</v>
      </c>
      <c r="G2051" s="1" t="s">
        <v>75</v>
      </c>
      <c r="H2051" s="1" t="s">
        <v>68</v>
      </c>
      <c r="I2051" s="1" t="s">
        <v>231</v>
      </c>
      <c r="J2051" t="str">
        <f>TRIM(CONCATENATE(wiz[[#This Row],[SHIPPER..................]],wiz[[#This Row],[ZIP2..]],wiz[[#This Row],[ZIP3..]]))</f>
        <v>LOWES MLXP VAN ONE WA| 3810128625</v>
      </c>
      <c r="K2051" s="1">
        <v>8</v>
      </c>
      <c r="L2051" s="1">
        <v>1.95</v>
      </c>
      <c r="M2051" s="1">
        <v>0.21</v>
      </c>
      <c r="N2051" s="1">
        <v>600</v>
      </c>
      <c r="O2051" s="1">
        <v>1.2</v>
      </c>
      <c r="P2051" s="1">
        <v>75</v>
      </c>
      <c r="Q2051" s="1">
        <v>0.32</v>
      </c>
      <c r="R2051" s="1">
        <v>0</v>
      </c>
      <c r="S2051" s="1">
        <v>-44</v>
      </c>
      <c r="T2051" s="1">
        <v>-23</v>
      </c>
      <c r="U2051" s="1">
        <v>19</v>
      </c>
      <c r="V2051" s="1">
        <v>-48</v>
      </c>
      <c r="W2051" s="1">
        <v>38748</v>
      </c>
      <c r="X2051" s="1">
        <v>38101</v>
      </c>
      <c r="Y2051" s="1">
        <v>28625</v>
      </c>
      <c r="Z2051" s="1">
        <v>1.94</v>
      </c>
      <c r="AA2051" s="6">
        <f t="shared" ref="AA2051:AA2114" si="420">SUMIFS(K$3:K$2378,$C$3:$C$2378,$C2051)</f>
        <v>678</v>
      </c>
      <c r="AB2051" s="6">
        <f t="shared" ref="AB2051:AB2114" si="421">V2051*K2051</f>
        <v>-384</v>
      </c>
      <c r="AC2051" s="6">
        <f t="shared" ref="AC2051:AC2114" si="422">SUMIFS(AB$3:AB$2378,$C$3:$C$2378,$C2051)</f>
        <v>-50621</v>
      </c>
      <c r="AD2051" s="6">
        <f t="shared" ref="AD2051:AD2114" si="423">AC2051/AA2051</f>
        <v>-74.662241887905608</v>
      </c>
      <c r="AE2051" s="7">
        <f t="shared" ref="AE2051:AE2114" si="424">_xlfn.MINIFS($V$3:$V$2378,$C$3:$C$2378,C2051)</f>
        <v>-655</v>
      </c>
      <c r="AF2051" t="str">
        <f t="shared" ref="AF2051:AF2114" ca="1" si="425">CELL("address",INDEX($V$3:$V$2378,MATCH(_xlfn.MINIFS($V$3:$V$2378,$C$3:$C$2378,C2051),$V$3:$V$2378,0)))</f>
        <v>$V$1026</v>
      </c>
      <c r="AG2051" t="str">
        <f t="shared" ref="AG2051:AG2114" ca="1" si="426">REPLACE(AF2051,2,1,"J")</f>
        <v>$J$1026</v>
      </c>
      <c r="AH2051" t="str">
        <f t="shared" ref="AH2051:AH2114" ca="1" si="427">INDIRECT(AG2051)</f>
        <v>LOWES MLXP VAN ONE WA| 2820147265</v>
      </c>
      <c r="AI2051" t="str">
        <f t="shared" ca="1" si="416"/>
        <v>$K$1026</v>
      </c>
      <c r="AJ2051" s="8">
        <f t="shared" si="417"/>
        <v>1.1799410029498525E-2</v>
      </c>
      <c r="AK2051" s="7">
        <f t="shared" si="418"/>
        <v>-233</v>
      </c>
      <c r="AL2051" s="7" t="str">
        <f t="shared" ref="AL2051:AL2114" ca="1" si="428">OFFSET(J$2,MATCH(AK2051,$V$3:$V$2378,0),)</f>
        <v>b: ECHO GLOBAL LOGIST| 6621537201</v>
      </c>
      <c r="AM2051" t="b">
        <f t="shared" si="419"/>
        <v>0</v>
      </c>
    </row>
    <row r="2052" spans="3:39" x14ac:dyDescent="0.3">
      <c r="C2052" s="1" t="s">
        <v>534</v>
      </c>
      <c r="D2052" s="1" t="s">
        <v>535</v>
      </c>
      <c r="E2052" s="1" t="s">
        <v>39</v>
      </c>
      <c r="F2052" s="1" t="s">
        <v>70</v>
      </c>
      <c r="G2052" s="1" t="s">
        <v>75</v>
      </c>
      <c r="H2052" s="1" t="s">
        <v>87</v>
      </c>
      <c r="I2052" s="1" t="s">
        <v>536</v>
      </c>
      <c r="J2052" t="str">
        <f>TRIM(CONCATENATE(wiz[[#This Row],[SHIPPER..................]],wiz[[#This Row],[ZIP2..]],wiz[[#This Row],[ZIP3..]]))</f>
        <v>J M SMUCKER COMPANY | 3810145201</v>
      </c>
      <c r="K2052" s="1">
        <v>1</v>
      </c>
      <c r="L2052" s="1">
        <v>2.15</v>
      </c>
      <c r="M2052" s="1">
        <v>7.0000000000000007E-2</v>
      </c>
      <c r="N2052" s="1">
        <v>488</v>
      </c>
      <c r="O2052" s="1">
        <v>0.65</v>
      </c>
      <c r="P2052" s="1">
        <v>0</v>
      </c>
      <c r="Q2052" s="1">
        <v>0.25</v>
      </c>
      <c r="R2052" s="1">
        <v>66</v>
      </c>
      <c r="S2052" s="1">
        <v>1</v>
      </c>
      <c r="T2052" s="1">
        <v>75</v>
      </c>
      <c r="U2052" s="1">
        <v>261</v>
      </c>
      <c r="V2052" s="1">
        <v>337</v>
      </c>
      <c r="W2052" s="1">
        <v>38101</v>
      </c>
      <c r="X2052" s="1">
        <v>38101</v>
      </c>
      <c r="Y2052" s="1">
        <v>45201</v>
      </c>
      <c r="Z2052" s="1">
        <v>2</v>
      </c>
      <c r="AA2052" s="6">
        <f t="shared" si="420"/>
        <v>4</v>
      </c>
      <c r="AB2052" s="6">
        <f t="shared" si="421"/>
        <v>337</v>
      </c>
      <c r="AC2052" s="6">
        <f t="shared" si="422"/>
        <v>418</v>
      </c>
      <c r="AD2052" s="6">
        <f t="shared" si="423"/>
        <v>104.5</v>
      </c>
      <c r="AE2052" s="7">
        <f t="shared" si="424"/>
        <v>-99</v>
      </c>
      <c r="AF2052" t="str">
        <f t="shared" ca="1" si="425"/>
        <v>$V$439</v>
      </c>
      <c r="AG2052" t="str">
        <f t="shared" ca="1" si="426"/>
        <v>$J$439</v>
      </c>
      <c r="AH2052" t="str">
        <f t="shared" ca="1" si="427"/>
        <v>b: C H ROBINSON | 3012038478</v>
      </c>
      <c r="AI2052" t="str">
        <f t="shared" ca="1" si="416"/>
        <v>$K$439</v>
      </c>
      <c r="AJ2052" s="8">
        <f t="shared" si="417"/>
        <v>0.25</v>
      </c>
      <c r="AK2052" s="7">
        <f t="shared" si="418"/>
        <v>-99</v>
      </c>
      <c r="AL2052" s="7" t="str">
        <f t="shared" ca="1" si="428"/>
        <v>b: C H ROBINSON | 3012038478</v>
      </c>
      <c r="AM2052" t="b">
        <f t="shared" si="419"/>
        <v>0</v>
      </c>
    </row>
    <row r="2053" spans="3:39" x14ac:dyDescent="0.3">
      <c r="C2053" s="1" t="s">
        <v>37</v>
      </c>
      <c r="D2053" s="1" t="s">
        <v>38</v>
      </c>
      <c r="E2053" s="1" t="s">
        <v>39</v>
      </c>
      <c r="F2053" s="1" t="s">
        <v>70</v>
      </c>
      <c r="G2053" s="1" t="s">
        <v>75</v>
      </c>
      <c r="H2053" s="1" t="s">
        <v>87</v>
      </c>
      <c r="I2053" s="1" t="s">
        <v>725</v>
      </c>
      <c r="J2053" t="str">
        <f>TRIM(CONCATENATE(wiz[[#This Row],[SHIPPER..................]],wiz[[#This Row],[ZIP2..]],wiz[[#This Row],[ZIP3..]]))</f>
        <v>b: C H ROBINSON | 3810144101</v>
      </c>
      <c r="K2053" s="1">
        <v>1</v>
      </c>
      <c r="L2053" s="1">
        <v>1.19</v>
      </c>
      <c r="M2053" s="1">
        <v>0.28999999999999998</v>
      </c>
      <c r="N2053" s="1">
        <v>737</v>
      </c>
      <c r="O2053" s="1">
        <v>1.75</v>
      </c>
      <c r="P2053" s="1">
        <v>0</v>
      </c>
      <c r="Q2053" s="1">
        <v>0.25</v>
      </c>
      <c r="R2053" s="1">
        <v>-59</v>
      </c>
      <c r="S2053" s="1">
        <v>-25</v>
      </c>
      <c r="T2053" s="1">
        <v>-33</v>
      </c>
      <c r="U2053" s="1">
        <v>-406</v>
      </c>
      <c r="V2053" s="1">
        <v>-464</v>
      </c>
      <c r="W2053" s="1">
        <v>38101</v>
      </c>
      <c r="X2053" s="1">
        <v>38101</v>
      </c>
      <c r="Y2053" s="1">
        <v>44101</v>
      </c>
      <c r="Z2053" s="1">
        <v>1.26</v>
      </c>
      <c r="AA2053" s="6">
        <f t="shared" si="420"/>
        <v>615</v>
      </c>
      <c r="AB2053" s="6">
        <f t="shared" si="421"/>
        <v>-464</v>
      </c>
      <c r="AC2053" s="6">
        <f t="shared" si="422"/>
        <v>-122022</v>
      </c>
      <c r="AD2053" s="6">
        <f t="shared" si="423"/>
        <v>-198.40975609756097</v>
      </c>
      <c r="AE2053" s="7">
        <f t="shared" si="424"/>
        <v>-1118</v>
      </c>
      <c r="AF2053" t="str">
        <f t="shared" ca="1" si="425"/>
        <v>$V$1066</v>
      </c>
      <c r="AG2053" t="str">
        <f t="shared" ca="1" si="426"/>
        <v>$J$1066</v>
      </c>
      <c r="AH2053" t="str">
        <f t="shared" ca="1" si="427"/>
        <v>b: C H ROBINSON | 2736036101</v>
      </c>
      <c r="AI2053" t="str">
        <f t="shared" ca="1" si="416"/>
        <v>$K$1066</v>
      </c>
      <c r="AJ2053" s="8">
        <f t="shared" si="417"/>
        <v>1.6260162601626016E-3</v>
      </c>
      <c r="AK2053" s="7">
        <f t="shared" si="418"/>
        <v>-560</v>
      </c>
      <c r="AL2053" s="7" t="str">
        <f t="shared" ca="1" si="428"/>
        <v>b: C H ROBINSON | 6080335055</v>
      </c>
      <c r="AM2053" t="b">
        <f t="shared" si="419"/>
        <v>0</v>
      </c>
    </row>
    <row r="2054" spans="3:39" x14ac:dyDescent="0.3">
      <c r="C2054" s="1" t="s">
        <v>748</v>
      </c>
      <c r="D2054" s="1" t="s">
        <v>749</v>
      </c>
      <c r="E2054" s="1" t="s">
        <v>39</v>
      </c>
      <c r="F2054" s="1" t="s">
        <v>70</v>
      </c>
      <c r="G2054" s="1" t="s">
        <v>75</v>
      </c>
      <c r="H2054" s="1" t="s">
        <v>87</v>
      </c>
      <c r="I2054" s="1" t="s">
        <v>415</v>
      </c>
      <c r="J2054" t="str">
        <f>TRIM(CONCATENATE(wiz[[#This Row],[SHIPPER..................]],wiz[[#This Row],[ZIP2..]],wiz[[#This Row],[ZIP3..]]))</f>
        <v>ENERGIZER BATTERY | 3810145050</v>
      </c>
      <c r="K2054" s="1">
        <v>12</v>
      </c>
      <c r="L2054" s="1">
        <v>1.98</v>
      </c>
      <c r="M2054" s="1">
        <v>0.18</v>
      </c>
      <c r="N2054" s="1">
        <v>513</v>
      </c>
      <c r="O2054" s="1">
        <v>0.91</v>
      </c>
      <c r="P2054" s="1">
        <v>63</v>
      </c>
      <c r="Q2054" s="1">
        <v>0.3</v>
      </c>
      <c r="R2054" s="1">
        <v>15</v>
      </c>
      <c r="S2054" s="1">
        <v>-53</v>
      </c>
      <c r="T2054" s="1">
        <v>32</v>
      </c>
      <c r="U2054" s="1">
        <v>194</v>
      </c>
      <c r="V2054" s="1">
        <v>173</v>
      </c>
      <c r="W2054" s="1">
        <v>38101</v>
      </c>
      <c r="X2054" s="1">
        <v>38101</v>
      </c>
      <c r="Y2054" s="1">
        <v>45050</v>
      </c>
      <c r="Z2054" s="1">
        <v>1.94</v>
      </c>
      <c r="AA2054" s="6">
        <f t="shared" si="420"/>
        <v>97</v>
      </c>
      <c r="AB2054" s="6">
        <f t="shared" si="421"/>
        <v>2076</v>
      </c>
      <c r="AC2054" s="6">
        <f t="shared" si="422"/>
        <v>-1585</v>
      </c>
      <c r="AD2054" s="6">
        <f t="shared" si="423"/>
        <v>-16.340206185567009</v>
      </c>
      <c r="AE2054" s="7">
        <f t="shared" si="424"/>
        <v>-354</v>
      </c>
      <c r="AF2054" t="str">
        <f t="shared" ca="1" si="425"/>
        <v>$V$1317</v>
      </c>
      <c r="AG2054" t="str">
        <f t="shared" ca="1" si="426"/>
        <v>$J$1317</v>
      </c>
      <c r="AH2054" t="str">
        <f t="shared" ca="1" si="427"/>
        <v>OWENS CORNING SALES | 4302530030</v>
      </c>
      <c r="AI2054" t="str">
        <f t="shared" ca="1" si="416"/>
        <v>$K$1317</v>
      </c>
      <c r="AJ2054" s="8">
        <f t="shared" si="417"/>
        <v>0.12371134020618557</v>
      </c>
      <c r="AK2054" s="7">
        <f t="shared" si="418"/>
        <v>-89</v>
      </c>
      <c r="AL2054" s="7" t="str">
        <f t="shared" ca="1" si="428"/>
        <v>OWENS CORNING SALES | 3026846514</v>
      </c>
      <c r="AM2054" t="b">
        <f t="shared" si="419"/>
        <v>0</v>
      </c>
    </row>
    <row r="2055" spans="3:39" x14ac:dyDescent="0.3">
      <c r="C2055" s="1" t="s">
        <v>37</v>
      </c>
      <c r="D2055" s="1" t="s">
        <v>38</v>
      </c>
      <c r="E2055" s="1" t="s">
        <v>39</v>
      </c>
      <c r="F2055" s="1" t="s">
        <v>70</v>
      </c>
      <c r="G2055" s="1" t="s">
        <v>75</v>
      </c>
      <c r="H2055" s="1" t="s">
        <v>87</v>
      </c>
      <c r="I2055" s="1" t="s">
        <v>1454</v>
      </c>
      <c r="J2055" t="str">
        <f>TRIM(CONCATENATE(wiz[[#This Row],[SHIPPER..................]],wiz[[#This Row],[ZIP2..]],wiz[[#This Row],[ZIP3..]]))</f>
        <v>b: C H ROBINSON | 3810143015</v>
      </c>
      <c r="K2055" s="1">
        <v>1</v>
      </c>
      <c r="L2055" s="1">
        <v>1.27</v>
      </c>
      <c r="M2055" s="1">
        <v>0.27</v>
      </c>
      <c r="N2055" s="1">
        <v>617</v>
      </c>
      <c r="O2055" s="1">
        <v>1.79</v>
      </c>
      <c r="P2055" s="1">
        <v>0</v>
      </c>
      <c r="Q2055" s="1">
        <v>0.25</v>
      </c>
      <c r="R2055" s="1">
        <v>-37</v>
      </c>
      <c r="S2055" s="1">
        <v>-25</v>
      </c>
      <c r="T2055" s="1">
        <v>-137</v>
      </c>
      <c r="U2055" s="1">
        <v>-332</v>
      </c>
      <c r="V2055" s="1">
        <v>-494</v>
      </c>
      <c r="W2055" s="1">
        <v>38101</v>
      </c>
      <c r="X2055" s="1">
        <v>38101</v>
      </c>
      <c r="Y2055" s="1">
        <v>43015</v>
      </c>
      <c r="Z2055" s="1">
        <v>1.32</v>
      </c>
      <c r="AA2055" s="6">
        <f t="shared" si="420"/>
        <v>615</v>
      </c>
      <c r="AB2055" s="6">
        <f t="shared" si="421"/>
        <v>-494</v>
      </c>
      <c r="AC2055" s="6">
        <f t="shared" si="422"/>
        <v>-122022</v>
      </c>
      <c r="AD2055" s="6">
        <f t="shared" si="423"/>
        <v>-198.40975609756097</v>
      </c>
      <c r="AE2055" s="7">
        <f t="shared" si="424"/>
        <v>-1118</v>
      </c>
      <c r="AF2055" t="str">
        <f t="shared" ca="1" si="425"/>
        <v>$V$1066</v>
      </c>
      <c r="AG2055" t="str">
        <f t="shared" ca="1" si="426"/>
        <v>$J$1066</v>
      </c>
      <c r="AH2055" t="str">
        <f t="shared" ca="1" si="427"/>
        <v>b: C H ROBINSON | 2736036101</v>
      </c>
      <c r="AI2055" t="str">
        <f t="shared" ca="1" si="416"/>
        <v>$K$1066</v>
      </c>
      <c r="AJ2055" s="8">
        <f t="shared" si="417"/>
        <v>1.6260162601626016E-3</v>
      </c>
      <c r="AK2055" s="7">
        <f t="shared" si="418"/>
        <v>-560</v>
      </c>
      <c r="AL2055" s="7" t="str">
        <f t="shared" ca="1" si="428"/>
        <v>b: C H ROBINSON | 6080335055</v>
      </c>
      <c r="AM2055" t="b">
        <f t="shared" si="419"/>
        <v>0</v>
      </c>
    </row>
    <row r="2056" spans="3:39" x14ac:dyDescent="0.3">
      <c r="C2056" s="1" t="s">
        <v>37</v>
      </c>
      <c r="D2056" s="1" t="s">
        <v>38</v>
      </c>
      <c r="E2056" s="1" t="s">
        <v>39</v>
      </c>
      <c r="F2056" s="1" t="s">
        <v>70</v>
      </c>
      <c r="G2056" s="1" t="s">
        <v>75</v>
      </c>
      <c r="H2056" s="1" t="s">
        <v>87</v>
      </c>
      <c r="I2056" s="1" t="s">
        <v>88</v>
      </c>
      <c r="J2056" t="str">
        <f>TRIM(CONCATENATE(wiz[[#This Row],[SHIPPER..................]],wiz[[#This Row],[ZIP2..]],wiz[[#This Row],[ZIP3..]]))</f>
        <v>b: C H ROBINSON | 3810145839</v>
      </c>
      <c r="K2056" s="1">
        <v>1</v>
      </c>
      <c r="L2056" s="1">
        <v>1.28</v>
      </c>
      <c r="M2056" s="1">
        <v>0.27</v>
      </c>
      <c r="N2056" s="1">
        <v>643</v>
      </c>
      <c r="O2056" s="1">
        <v>0.96</v>
      </c>
      <c r="P2056" s="1">
        <v>226</v>
      </c>
      <c r="Q2056" s="1">
        <v>0.45</v>
      </c>
      <c r="R2056" s="1">
        <v>-38</v>
      </c>
      <c r="S2056" s="1">
        <v>-25</v>
      </c>
      <c r="T2056" s="1">
        <v>60</v>
      </c>
      <c r="U2056" s="1">
        <v>-199</v>
      </c>
      <c r="V2056" s="1">
        <v>-164</v>
      </c>
      <c r="W2056" s="1">
        <v>37086</v>
      </c>
      <c r="X2056" s="1">
        <v>38101</v>
      </c>
      <c r="Y2056" s="1">
        <v>45839</v>
      </c>
      <c r="Z2056" s="1">
        <v>1.33</v>
      </c>
      <c r="AA2056" s="6">
        <f t="shared" si="420"/>
        <v>615</v>
      </c>
      <c r="AB2056" s="6">
        <f t="shared" si="421"/>
        <v>-164</v>
      </c>
      <c r="AC2056" s="6">
        <f t="shared" si="422"/>
        <v>-122022</v>
      </c>
      <c r="AD2056" s="6">
        <f t="shared" si="423"/>
        <v>-198.40975609756097</v>
      </c>
      <c r="AE2056" s="7">
        <f t="shared" si="424"/>
        <v>-1118</v>
      </c>
      <c r="AF2056" t="str">
        <f t="shared" ca="1" si="425"/>
        <v>$V$1066</v>
      </c>
      <c r="AG2056" t="str">
        <f t="shared" ca="1" si="426"/>
        <v>$J$1066</v>
      </c>
      <c r="AH2056" t="str">
        <f t="shared" ca="1" si="427"/>
        <v>b: C H ROBINSON | 2736036101</v>
      </c>
      <c r="AI2056" t="str">
        <f t="shared" ca="1" si="416"/>
        <v>$K$1066</v>
      </c>
      <c r="AJ2056" s="8">
        <f t="shared" si="417"/>
        <v>1.6260162601626016E-3</v>
      </c>
      <c r="AK2056" s="7">
        <f t="shared" si="418"/>
        <v>-560</v>
      </c>
      <c r="AL2056" s="7" t="str">
        <f t="shared" ca="1" si="428"/>
        <v>b: C H ROBINSON | 6080335055</v>
      </c>
      <c r="AM2056" t="b">
        <f t="shared" si="419"/>
        <v>0</v>
      </c>
    </row>
    <row r="2057" spans="3:39" x14ac:dyDescent="0.3">
      <c r="C2057" s="1" t="s">
        <v>119</v>
      </c>
      <c r="D2057" s="1" t="s">
        <v>120</v>
      </c>
      <c r="E2057" s="1" t="s">
        <v>39</v>
      </c>
      <c r="F2057" s="1" t="s">
        <v>70</v>
      </c>
      <c r="G2057" s="1" t="s">
        <v>75</v>
      </c>
      <c r="H2057" s="1" t="s">
        <v>87</v>
      </c>
      <c r="I2057" s="1" t="s">
        <v>121</v>
      </c>
      <c r="J2057" t="str">
        <f>TRIM(CONCATENATE(wiz[[#This Row],[SHIPPER..................]],wiz[[#This Row],[ZIP2..]],wiz[[#This Row],[ZIP3..]]))</f>
        <v>b: HUB GROUP INC | 3810145889</v>
      </c>
      <c r="K2057" s="1">
        <v>1</v>
      </c>
      <c r="L2057" s="1">
        <v>1.82</v>
      </c>
      <c r="M2057" s="1">
        <v>0.27</v>
      </c>
      <c r="N2057" s="1">
        <v>645</v>
      </c>
      <c r="O2057" s="1">
        <v>1</v>
      </c>
      <c r="P2057" s="1">
        <v>29</v>
      </c>
      <c r="Q2057" s="1">
        <v>0.25</v>
      </c>
      <c r="R2057" s="1">
        <v>-39</v>
      </c>
      <c r="S2057" s="1">
        <v>-102</v>
      </c>
      <c r="T2057" s="1">
        <v>50</v>
      </c>
      <c r="U2057" s="1">
        <v>149</v>
      </c>
      <c r="V2057" s="1">
        <v>97</v>
      </c>
      <c r="W2057" s="1">
        <v>38611</v>
      </c>
      <c r="X2057" s="1">
        <v>38101</v>
      </c>
      <c r="Y2057" s="1">
        <v>45889</v>
      </c>
      <c r="Z2057" s="1">
        <v>1.87</v>
      </c>
      <c r="AA2057" s="6">
        <f t="shared" si="420"/>
        <v>49</v>
      </c>
      <c r="AB2057" s="6">
        <f t="shared" si="421"/>
        <v>97</v>
      </c>
      <c r="AC2057" s="6">
        <f t="shared" si="422"/>
        <v>11121</v>
      </c>
      <c r="AD2057" s="6">
        <f t="shared" si="423"/>
        <v>226.9591836734694</v>
      </c>
      <c r="AE2057" s="7">
        <f t="shared" si="424"/>
        <v>-543</v>
      </c>
      <c r="AF2057" t="str">
        <f t="shared" ca="1" si="425"/>
        <v>$V$992</v>
      </c>
      <c r="AG2057" t="str">
        <f t="shared" ca="1" si="426"/>
        <v>$J$992</v>
      </c>
      <c r="AH2057" t="str">
        <f t="shared" ca="1" si="427"/>
        <v>b: HUB GROUP INC | 3885131601</v>
      </c>
      <c r="AI2057" t="str">
        <f t="shared" ca="1" si="416"/>
        <v>$K$992</v>
      </c>
      <c r="AJ2057" s="8">
        <f t="shared" si="417"/>
        <v>2.0408163265306121E-2</v>
      </c>
      <c r="AK2057" s="7">
        <f t="shared" si="418"/>
        <v>-170</v>
      </c>
      <c r="AL2057" s="7" t="str">
        <f t="shared" ca="1" si="428"/>
        <v>b: ECHO GLOBAL LOGIST| 4770130501</v>
      </c>
      <c r="AM2057" t="b">
        <f t="shared" si="419"/>
        <v>0</v>
      </c>
    </row>
    <row r="2058" spans="3:39" x14ac:dyDescent="0.3">
      <c r="C2058" s="1" t="s">
        <v>400</v>
      </c>
      <c r="D2058" s="1" t="s">
        <v>401</v>
      </c>
      <c r="E2058" s="1" t="s">
        <v>39</v>
      </c>
      <c r="F2058" s="1" t="s">
        <v>70</v>
      </c>
      <c r="G2058" s="1" t="s">
        <v>75</v>
      </c>
      <c r="H2058" s="1" t="s">
        <v>544</v>
      </c>
      <c r="I2058" s="1" t="s">
        <v>545</v>
      </c>
      <c r="J2058" t="str">
        <f>TRIM(CONCATENATE(wiz[[#This Row],[SHIPPER..................]],wiz[[#This Row],[ZIP2..]],wiz[[#This Row],[ZIP3..]]))</f>
        <v>KELLOGG COMPANY MLXP| 3810117601</v>
      </c>
      <c r="K2058" s="1">
        <v>8</v>
      </c>
      <c r="L2058" s="1">
        <v>2.6</v>
      </c>
      <c r="M2058" s="1">
        <v>0.27</v>
      </c>
      <c r="N2058" s="1">
        <v>945</v>
      </c>
      <c r="O2058" s="1">
        <v>1.69</v>
      </c>
      <c r="P2058" s="1">
        <v>111</v>
      </c>
      <c r="Q2058" s="1">
        <v>0.34</v>
      </c>
      <c r="R2058" s="1">
        <v>-62</v>
      </c>
      <c r="S2058" s="1">
        <v>-69</v>
      </c>
      <c r="T2058" s="1">
        <v>29</v>
      </c>
      <c r="U2058" s="1">
        <v>527</v>
      </c>
      <c r="V2058" s="1">
        <v>487</v>
      </c>
      <c r="W2058" s="1">
        <v>38101</v>
      </c>
      <c r="X2058" s="1">
        <v>38101</v>
      </c>
      <c r="Y2058" s="1">
        <v>17601</v>
      </c>
      <c r="Z2058" s="1">
        <v>2.65</v>
      </c>
      <c r="AA2058" s="6">
        <f t="shared" si="420"/>
        <v>979</v>
      </c>
      <c r="AB2058" s="6">
        <f t="shared" si="421"/>
        <v>3896</v>
      </c>
      <c r="AC2058" s="6">
        <f t="shared" si="422"/>
        <v>105632</v>
      </c>
      <c r="AD2058" s="6">
        <f t="shared" si="423"/>
        <v>107.89785495403473</v>
      </c>
      <c r="AE2058" s="7">
        <f t="shared" si="424"/>
        <v>-453</v>
      </c>
      <c r="AF2058" t="str">
        <f t="shared" ca="1" si="425"/>
        <v>$V$191</v>
      </c>
      <c r="AG2058" t="str">
        <f t="shared" ca="1" si="426"/>
        <v>$J$191</v>
      </c>
      <c r="AH2058" t="str">
        <f t="shared" ca="1" si="427"/>
        <v>KELLOGG COMPANY MLXP| 3030133601</v>
      </c>
      <c r="AI2058" t="str">
        <f t="shared" ca="1" si="416"/>
        <v>$K$191</v>
      </c>
      <c r="AJ2058" s="8">
        <f t="shared" si="417"/>
        <v>8.171603677221655E-3</v>
      </c>
      <c r="AK2058" s="7">
        <f t="shared" si="418"/>
        <v>-94</v>
      </c>
      <c r="AL2058" s="7" t="str">
        <f t="shared" ca="1" si="428"/>
        <v>KELLOGG COMPANY MLXP| 3861175029</v>
      </c>
      <c r="AM2058" t="b">
        <f t="shared" si="419"/>
        <v>0</v>
      </c>
    </row>
    <row r="2059" spans="3:39" x14ac:dyDescent="0.3">
      <c r="C2059" s="1" t="s">
        <v>400</v>
      </c>
      <c r="D2059" s="1" t="s">
        <v>401</v>
      </c>
      <c r="E2059" s="1" t="s">
        <v>39</v>
      </c>
      <c r="F2059" s="1" t="s">
        <v>70</v>
      </c>
      <c r="G2059" s="1" t="s">
        <v>75</v>
      </c>
      <c r="H2059" s="1" t="s">
        <v>544</v>
      </c>
      <c r="I2059" s="1" t="s">
        <v>724</v>
      </c>
      <c r="J2059" t="str">
        <f>TRIM(CONCATENATE(wiz[[#This Row],[SHIPPER..................]],wiz[[#This Row],[ZIP2..]],wiz[[#This Row],[ZIP3..]]))</f>
        <v>KELLOGG COMPANY MLXP| 3810118031</v>
      </c>
      <c r="K2059" s="1">
        <v>2</v>
      </c>
      <c r="L2059" s="1">
        <v>2.4500000000000002</v>
      </c>
      <c r="M2059" s="1">
        <v>0.28000000000000003</v>
      </c>
      <c r="N2059" s="1">
        <v>995</v>
      </c>
      <c r="O2059" s="1">
        <v>1.93</v>
      </c>
      <c r="P2059" s="1">
        <v>40</v>
      </c>
      <c r="Q2059" s="1">
        <v>0.28000000000000003</v>
      </c>
      <c r="R2059" s="1">
        <v>-74</v>
      </c>
      <c r="S2059" s="1">
        <v>-69</v>
      </c>
      <c r="T2059" s="1">
        <v>-13</v>
      </c>
      <c r="U2059" s="1">
        <v>385</v>
      </c>
      <c r="V2059" s="1">
        <v>303</v>
      </c>
      <c r="W2059" s="1">
        <v>38101</v>
      </c>
      <c r="X2059" s="1">
        <v>38101</v>
      </c>
      <c r="Y2059" s="1">
        <v>18031</v>
      </c>
      <c r="Z2059" s="1">
        <v>2.5099999999999998</v>
      </c>
      <c r="AA2059" s="6">
        <f t="shared" si="420"/>
        <v>979</v>
      </c>
      <c r="AB2059" s="6">
        <f t="shared" si="421"/>
        <v>606</v>
      </c>
      <c r="AC2059" s="6">
        <f t="shared" si="422"/>
        <v>105632</v>
      </c>
      <c r="AD2059" s="6">
        <f t="shared" si="423"/>
        <v>107.89785495403473</v>
      </c>
      <c r="AE2059" s="7">
        <f t="shared" si="424"/>
        <v>-453</v>
      </c>
      <c r="AF2059" t="str">
        <f t="shared" ca="1" si="425"/>
        <v>$V$191</v>
      </c>
      <c r="AG2059" t="str">
        <f t="shared" ca="1" si="426"/>
        <v>$J$191</v>
      </c>
      <c r="AH2059" t="str">
        <f t="shared" ca="1" si="427"/>
        <v>KELLOGG COMPANY MLXP| 3030133601</v>
      </c>
      <c r="AI2059" t="str">
        <f t="shared" ca="1" si="416"/>
        <v>$K$191</v>
      </c>
      <c r="AJ2059" s="8">
        <f t="shared" si="417"/>
        <v>2.0429009193054137E-3</v>
      </c>
      <c r="AK2059" s="7">
        <f t="shared" si="418"/>
        <v>-94</v>
      </c>
      <c r="AL2059" s="7" t="str">
        <f t="shared" ca="1" si="428"/>
        <v>KELLOGG COMPANY MLXP| 3861175029</v>
      </c>
      <c r="AM2059" t="b">
        <f t="shared" si="419"/>
        <v>0</v>
      </c>
    </row>
    <row r="2060" spans="3:39" x14ac:dyDescent="0.3">
      <c r="C2060" s="1" t="s">
        <v>344</v>
      </c>
      <c r="D2060" s="1" t="s">
        <v>345</v>
      </c>
      <c r="E2060" s="1" t="s">
        <v>39</v>
      </c>
      <c r="F2060" s="1" t="s">
        <v>70</v>
      </c>
      <c r="G2060" s="1" t="s">
        <v>1818</v>
      </c>
      <c r="H2060" s="1" t="s">
        <v>90</v>
      </c>
      <c r="I2060" s="1" t="s">
        <v>756</v>
      </c>
      <c r="J2060" t="str">
        <f>TRIM(CONCATENATE(wiz[[#This Row],[SHIPPER..................]],wiz[[#This Row],[ZIP2..]],wiz[[#This Row],[ZIP3..]]))</f>
        <v>b: SCHNEIDER LOGISTIC| 3806829330</v>
      </c>
      <c r="K2060" s="1">
        <v>1</v>
      </c>
      <c r="L2060" s="1">
        <v>1.1299999999999999</v>
      </c>
      <c r="M2060" s="1">
        <v>0.26</v>
      </c>
      <c r="N2060" s="1">
        <v>534</v>
      </c>
      <c r="O2060" s="1">
        <v>1.05</v>
      </c>
      <c r="P2060" s="1">
        <v>42</v>
      </c>
      <c r="Q2060" s="1">
        <v>0.25</v>
      </c>
      <c r="R2060" s="1">
        <v>-26</v>
      </c>
      <c r="S2060" s="1">
        <v>-52</v>
      </c>
      <c r="T2060" s="1">
        <v>-1</v>
      </c>
      <c r="U2060" s="1">
        <v>-372</v>
      </c>
      <c r="V2060" s="1">
        <v>-425</v>
      </c>
      <c r="W2060" s="1">
        <v>38101</v>
      </c>
      <c r="X2060" s="1">
        <v>38068</v>
      </c>
      <c r="Y2060" s="1">
        <v>29330</v>
      </c>
      <c r="Z2060" s="1">
        <v>1.17</v>
      </c>
      <c r="AA2060" s="6">
        <f t="shared" si="420"/>
        <v>78</v>
      </c>
      <c r="AB2060" s="6">
        <f t="shared" si="421"/>
        <v>-425</v>
      </c>
      <c r="AC2060" s="6">
        <f t="shared" si="422"/>
        <v>-21006</v>
      </c>
      <c r="AD2060" s="6">
        <f t="shared" si="423"/>
        <v>-269.30769230769232</v>
      </c>
      <c r="AE2060" s="7">
        <f t="shared" si="424"/>
        <v>-1249</v>
      </c>
      <c r="AF2060" t="str">
        <f t="shared" ca="1" si="425"/>
        <v>$V$1953</v>
      </c>
      <c r="AG2060" t="str">
        <f t="shared" ca="1" si="426"/>
        <v>$J$1953</v>
      </c>
      <c r="AH2060" t="str">
        <f t="shared" ca="1" si="427"/>
        <v>b: SCHNEIDER LOGISTIC| 3830119034</v>
      </c>
      <c r="AI2060" t="str">
        <f t="shared" ca="1" si="416"/>
        <v>$K$1953</v>
      </c>
      <c r="AJ2060" s="8">
        <f t="shared" si="417"/>
        <v>1.282051282051282E-2</v>
      </c>
      <c r="AK2060" s="7">
        <f t="shared" si="418"/>
        <v>-570</v>
      </c>
      <c r="AL2060" s="7" t="str">
        <f t="shared" ca="1" si="428"/>
        <v>LOWES MLXP VAN ONE WA| 3071947265</v>
      </c>
      <c r="AM2060" t="b">
        <f t="shared" si="419"/>
        <v>0</v>
      </c>
    </row>
    <row r="2061" spans="3:39" x14ac:dyDescent="0.3">
      <c r="C2061" s="1" t="s">
        <v>1819</v>
      </c>
      <c r="D2061" s="1" t="s">
        <v>1820</v>
      </c>
      <c r="E2061" s="1" t="s">
        <v>39</v>
      </c>
      <c r="F2061" s="1" t="s">
        <v>70</v>
      </c>
      <c r="G2061" s="1" t="s">
        <v>75</v>
      </c>
      <c r="H2061" s="1" t="s">
        <v>70</v>
      </c>
      <c r="I2061" s="1" t="s">
        <v>1821</v>
      </c>
      <c r="J2061" t="str">
        <f>TRIM(CONCATENATE(wiz[[#This Row],[SHIPPER..................]],wiz[[#This Row],[ZIP2..]],wiz[[#This Row],[ZIP3..]]))</f>
        <v>b: C CROSS TRANSPORT | 3810137681</v>
      </c>
      <c r="K2061" s="1">
        <v>6</v>
      </c>
      <c r="L2061" s="1">
        <v>1.66</v>
      </c>
      <c r="M2061" s="1">
        <v>0.27</v>
      </c>
      <c r="N2061" s="1">
        <v>467</v>
      </c>
      <c r="O2061" s="1">
        <v>1.06</v>
      </c>
      <c r="P2061" s="1">
        <v>10</v>
      </c>
      <c r="Q2061" s="1">
        <v>0.26</v>
      </c>
      <c r="R2061" s="1">
        <v>-28</v>
      </c>
      <c r="S2061" s="1">
        <v>-23</v>
      </c>
      <c r="T2061" s="1">
        <v>-22</v>
      </c>
      <c r="U2061" s="1">
        <v>-192</v>
      </c>
      <c r="V2061" s="1">
        <v>-237</v>
      </c>
      <c r="W2061" s="1">
        <v>38101</v>
      </c>
      <c r="X2061" s="1">
        <v>38101</v>
      </c>
      <c r="Y2061" s="1">
        <v>37681</v>
      </c>
      <c r="Z2061" s="1">
        <v>1.71</v>
      </c>
      <c r="AA2061" s="6">
        <f t="shared" si="420"/>
        <v>6</v>
      </c>
      <c r="AB2061" s="6">
        <f t="shared" si="421"/>
        <v>-1422</v>
      </c>
      <c r="AC2061" s="6">
        <f t="shared" si="422"/>
        <v>-1422</v>
      </c>
      <c r="AD2061" s="6">
        <f t="shared" si="423"/>
        <v>-237</v>
      </c>
      <c r="AE2061" s="7">
        <f t="shared" si="424"/>
        <v>-237</v>
      </c>
      <c r="AF2061" t="str">
        <f t="shared" ca="1" si="425"/>
        <v>$V$592</v>
      </c>
      <c r="AG2061" t="str">
        <f t="shared" ca="1" si="426"/>
        <v>$J$592</v>
      </c>
      <c r="AH2061" t="str">
        <f t="shared" ca="1" si="427"/>
        <v>b: R2 LOGISTICS | 4699235203</v>
      </c>
      <c r="AI2061" t="str">
        <f t="shared" ca="1" si="416"/>
        <v>$K$592</v>
      </c>
      <c r="AJ2061" s="8">
        <f t="shared" si="417"/>
        <v>1</v>
      </c>
      <c r="AK2061" s="7">
        <f t="shared" si="418"/>
        <v>-237</v>
      </c>
      <c r="AL2061" s="7" t="str">
        <f t="shared" ca="1" si="428"/>
        <v>b: R2 LOGISTICS | 4699235203</v>
      </c>
      <c r="AM2061" t="str">
        <f t="shared" si="419"/>
        <v>b: C CROSS TRANSPORT | 3810137681</v>
      </c>
    </row>
    <row r="2062" spans="3:39" x14ac:dyDescent="0.3">
      <c r="C2062" s="1" t="s">
        <v>829</v>
      </c>
      <c r="D2062" s="1" t="s">
        <v>830</v>
      </c>
      <c r="E2062" s="1" t="s">
        <v>39</v>
      </c>
      <c r="F2062" s="1" t="s">
        <v>70</v>
      </c>
      <c r="G2062" s="1" t="s">
        <v>75</v>
      </c>
      <c r="H2062" s="1" t="s">
        <v>76</v>
      </c>
      <c r="I2062" s="1" t="s">
        <v>1822</v>
      </c>
      <c r="J2062" t="str">
        <f>TRIM(CONCATENATE(wiz[[#This Row],[SHIPPER..................]],wiz[[#This Row],[ZIP2..]],wiz[[#This Row],[ZIP3..]]))</f>
        <v>b: R2 LOGISTICS | 3810175014</v>
      </c>
      <c r="K2062" s="1">
        <v>1</v>
      </c>
      <c r="L2062" s="1">
        <v>1.64</v>
      </c>
      <c r="M2062" s="1">
        <v>0.28000000000000003</v>
      </c>
      <c r="N2062" s="1">
        <v>469</v>
      </c>
      <c r="O2062" s="1">
        <v>1</v>
      </c>
      <c r="P2062" s="1">
        <v>0</v>
      </c>
      <c r="Q2062" s="1">
        <v>0.25</v>
      </c>
      <c r="R2062" s="1">
        <v>-33</v>
      </c>
      <c r="S2062" s="1">
        <v>1</v>
      </c>
      <c r="T2062" s="1">
        <v>-8</v>
      </c>
      <c r="U2062" s="1">
        <v>-365</v>
      </c>
      <c r="V2062" s="1">
        <v>-372</v>
      </c>
      <c r="W2062" s="1">
        <v>38101</v>
      </c>
      <c r="X2062" s="1">
        <v>38101</v>
      </c>
      <c r="Y2062" s="1">
        <v>75014</v>
      </c>
      <c r="Z2062" s="1">
        <v>1.7</v>
      </c>
      <c r="AA2062" s="6">
        <f t="shared" si="420"/>
        <v>2</v>
      </c>
      <c r="AB2062" s="6">
        <f t="shared" si="421"/>
        <v>-372</v>
      </c>
      <c r="AC2062" s="6">
        <f t="shared" si="422"/>
        <v>-609</v>
      </c>
      <c r="AD2062" s="6">
        <f t="shared" si="423"/>
        <v>-304.5</v>
      </c>
      <c r="AE2062" s="7">
        <f t="shared" si="424"/>
        <v>-372</v>
      </c>
      <c r="AF2062" t="str">
        <f t="shared" ca="1" si="425"/>
        <v>$V$2062</v>
      </c>
      <c r="AG2062" t="str">
        <f t="shared" ca="1" si="426"/>
        <v>$J$2062</v>
      </c>
      <c r="AH2062" t="str">
        <f t="shared" ca="1" si="427"/>
        <v>b: R2 LOGISTICS | 3810175014</v>
      </c>
      <c r="AI2062" t="str">
        <f t="shared" ca="1" si="416"/>
        <v>$K$2062</v>
      </c>
      <c r="AJ2062" s="8">
        <f t="shared" si="417"/>
        <v>0.5</v>
      </c>
      <c r="AK2062" s="7">
        <f t="shared" si="418"/>
        <v>-372</v>
      </c>
      <c r="AL2062" s="7" t="str">
        <f t="shared" ca="1" si="428"/>
        <v>b: R2 LOGISTICS | 3810175014</v>
      </c>
      <c r="AM2062" t="str">
        <f t="shared" si="419"/>
        <v>b: R2 LOGISTICS | 3810175014</v>
      </c>
    </row>
    <row r="2063" spans="3:39" x14ac:dyDescent="0.3">
      <c r="C2063" s="1" t="s">
        <v>156</v>
      </c>
      <c r="D2063" s="1" t="s">
        <v>157</v>
      </c>
      <c r="E2063" s="1" t="s">
        <v>39</v>
      </c>
      <c r="F2063" s="1" t="s">
        <v>70</v>
      </c>
      <c r="G2063" s="1" t="s">
        <v>671</v>
      </c>
      <c r="H2063" s="1" t="s">
        <v>146</v>
      </c>
      <c r="I2063" s="1" t="s">
        <v>1101</v>
      </c>
      <c r="J2063" t="str">
        <f>TRIM(CONCATENATE(wiz[[#This Row],[SHIPPER..................]],wiz[[#This Row],[ZIP2..]],wiz[[#This Row],[ZIP3..]]))</f>
        <v>VISUAL PAK CO | 3846472756</v>
      </c>
      <c r="K2063" s="1">
        <v>1</v>
      </c>
      <c r="L2063" s="1">
        <v>1.54</v>
      </c>
      <c r="M2063" s="1">
        <v>0.27</v>
      </c>
      <c r="N2063" s="1">
        <v>511</v>
      </c>
      <c r="O2063" s="1">
        <v>0.88</v>
      </c>
      <c r="P2063" s="1">
        <v>0</v>
      </c>
      <c r="Q2063" s="1">
        <v>0.25</v>
      </c>
      <c r="R2063" s="1">
        <v>-30</v>
      </c>
      <c r="S2063" s="1">
        <v>52</v>
      </c>
      <c r="T2063" s="1">
        <v>39</v>
      </c>
      <c r="U2063" s="1">
        <v>-182</v>
      </c>
      <c r="V2063" s="1">
        <v>-91</v>
      </c>
      <c r="W2063" s="1">
        <v>38464</v>
      </c>
      <c r="X2063" s="1">
        <v>38464</v>
      </c>
      <c r="Y2063" s="1">
        <v>72756</v>
      </c>
      <c r="Z2063" s="1">
        <v>1.59</v>
      </c>
      <c r="AA2063" s="6">
        <f t="shared" si="420"/>
        <v>21</v>
      </c>
      <c r="AB2063" s="6">
        <f t="shared" si="421"/>
        <v>-91</v>
      </c>
      <c r="AC2063" s="6">
        <f t="shared" si="422"/>
        <v>-1542</v>
      </c>
      <c r="AD2063" s="6">
        <f t="shared" si="423"/>
        <v>-73.428571428571431</v>
      </c>
      <c r="AE2063" s="7">
        <f t="shared" si="424"/>
        <v>-709</v>
      </c>
      <c r="AF2063" t="str">
        <f t="shared" ca="1" si="425"/>
        <v>$V$54</v>
      </c>
      <c r="AG2063" t="str">
        <f t="shared" ca="1" si="426"/>
        <v>$J$54</v>
      </c>
      <c r="AH2063" t="str">
        <f t="shared" ca="1" si="427"/>
        <v>VISUAL PAK CO | 3685448201</v>
      </c>
      <c r="AI2063" t="str">
        <f t="shared" ca="1" si="416"/>
        <v>$K$54</v>
      </c>
      <c r="AJ2063" s="8">
        <f t="shared" si="417"/>
        <v>4.7619047619047616E-2</v>
      </c>
      <c r="AK2063" s="7">
        <f t="shared" si="418"/>
        <v>-447</v>
      </c>
      <c r="AL2063" s="7" t="str">
        <f t="shared" ca="1" si="428"/>
        <v>b: FIVE STAR LOGISTIC| 7202130301</v>
      </c>
      <c r="AM2063" t="b">
        <f t="shared" si="419"/>
        <v>0</v>
      </c>
    </row>
    <row r="2064" spans="3:39" x14ac:dyDescent="0.3">
      <c r="C2064" s="1" t="s">
        <v>1045</v>
      </c>
      <c r="D2064" s="1" t="s">
        <v>1046</v>
      </c>
      <c r="E2064" s="1" t="s">
        <v>39</v>
      </c>
      <c r="F2064" s="1" t="s">
        <v>70</v>
      </c>
      <c r="G2064" s="1" t="s">
        <v>202</v>
      </c>
      <c r="H2064" s="1" t="s">
        <v>146</v>
      </c>
      <c r="I2064" s="1" t="s">
        <v>1287</v>
      </c>
      <c r="J2064" t="str">
        <f>TRIM(CONCATENATE(wiz[[#This Row],[SHIPPER..................]],wiz[[#This Row],[ZIP2..]],wiz[[#This Row],[ZIP3..]]))</f>
        <v>b: M2 LOGISTICS | 3720172110</v>
      </c>
      <c r="K2064" s="1">
        <v>1</v>
      </c>
      <c r="L2064" s="1">
        <v>1.59</v>
      </c>
      <c r="M2064" s="1">
        <v>0.28000000000000003</v>
      </c>
      <c r="N2064" s="1">
        <v>395</v>
      </c>
      <c r="O2064" s="1">
        <v>0.76</v>
      </c>
      <c r="P2064" s="1">
        <v>17</v>
      </c>
      <c r="Q2064" s="1">
        <v>0.25</v>
      </c>
      <c r="R2064" s="1">
        <v>-28</v>
      </c>
      <c r="S2064" s="1">
        <v>31</v>
      </c>
      <c r="T2064" s="1">
        <v>3</v>
      </c>
      <c r="U2064" s="1">
        <v>10</v>
      </c>
      <c r="V2064" s="1">
        <v>44</v>
      </c>
      <c r="W2064" s="1">
        <v>37086</v>
      </c>
      <c r="X2064" s="1">
        <v>37201</v>
      </c>
      <c r="Y2064" s="1">
        <v>72110</v>
      </c>
      <c r="Z2064" s="1">
        <v>1.65</v>
      </c>
      <c r="AA2064" s="6">
        <f t="shared" si="420"/>
        <v>6</v>
      </c>
      <c r="AB2064" s="6">
        <f t="shared" si="421"/>
        <v>44</v>
      </c>
      <c r="AC2064" s="6">
        <f t="shared" si="422"/>
        <v>-1302</v>
      </c>
      <c r="AD2064" s="6">
        <f t="shared" si="423"/>
        <v>-217</v>
      </c>
      <c r="AE2064" s="7">
        <f t="shared" si="424"/>
        <v>-326</v>
      </c>
      <c r="AF2064" t="str">
        <f t="shared" ca="1" si="425"/>
        <v>$V$1665</v>
      </c>
      <c r="AG2064" t="str">
        <f t="shared" ca="1" si="426"/>
        <v>$J$1665</v>
      </c>
      <c r="AH2064" t="str">
        <f t="shared" ca="1" si="427"/>
        <v>b: HARTT LOGISTICS | 2915040201</v>
      </c>
      <c r="AI2064" t="str">
        <f t="shared" ca="1" si="416"/>
        <v>$K$1665</v>
      </c>
      <c r="AJ2064" s="8">
        <f t="shared" si="417"/>
        <v>0.16666666666666666</v>
      </c>
      <c r="AK2064" s="7">
        <f t="shared" si="418"/>
        <v>-326</v>
      </c>
      <c r="AL2064" s="7" t="str">
        <f t="shared" ca="1" si="428"/>
        <v>b: HARTT LOGISTICS | 2915040201</v>
      </c>
      <c r="AM2064" t="b">
        <f t="shared" si="419"/>
        <v>0</v>
      </c>
    </row>
    <row r="2065" spans="3:39" x14ac:dyDescent="0.3">
      <c r="C2065" s="1" t="s">
        <v>344</v>
      </c>
      <c r="D2065" s="1" t="s">
        <v>345</v>
      </c>
      <c r="E2065" s="1" t="s">
        <v>39</v>
      </c>
      <c r="F2065" s="1" t="s">
        <v>70</v>
      </c>
      <c r="G2065" s="1" t="s">
        <v>1823</v>
      </c>
      <c r="H2065" s="1" t="s">
        <v>146</v>
      </c>
      <c r="I2065" s="1" t="s">
        <v>641</v>
      </c>
      <c r="J2065" t="str">
        <f>TRIM(CONCATENATE(wiz[[#This Row],[SHIPPER..................]],wiz[[#This Row],[ZIP2..]],wiz[[#This Row],[ZIP3..]]))</f>
        <v>b: SCHNEIDER LOGISTIC| 3705572201</v>
      </c>
      <c r="K2065" s="1">
        <v>1</v>
      </c>
      <c r="L2065" s="1">
        <v>1.35</v>
      </c>
      <c r="M2065" s="1">
        <v>0.27</v>
      </c>
      <c r="N2065" s="1">
        <v>314</v>
      </c>
      <c r="O2065" s="1">
        <v>1.71</v>
      </c>
      <c r="P2065" s="1">
        <v>38</v>
      </c>
      <c r="Q2065" s="1">
        <v>0.25</v>
      </c>
      <c r="R2065" s="1">
        <v>-19</v>
      </c>
      <c r="S2065" s="1">
        <v>5</v>
      </c>
      <c r="T2065" s="1">
        <v>-208</v>
      </c>
      <c r="U2065" s="1">
        <v>-218</v>
      </c>
      <c r="V2065" s="1">
        <v>-421</v>
      </c>
      <c r="W2065" s="1">
        <v>37201</v>
      </c>
      <c r="X2065" s="1">
        <v>37055</v>
      </c>
      <c r="Y2065" s="1">
        <v>72201</v>
      </c>
      <c r="Z2065" s="1">
        <v>1.4</v>
      </c>
      <c r="AA2065" s="6">
        <f t="shared" si="420"/>
        <v>78</v>
      </c>
      <c r="AB2065" s="6">
        <f t="shared" si="421"/>
        <v>-421</v>
      </c>
      <c r="AC2065" s="6">
        <f t="shared" si="422"/>
        <v>-21006</v>
      </c>
      <c r="AD2065" s="6">
        <f t="shared" si="423"/>
        <v>-269.30769230769232</v>
      </c>
      <c r="AE2065" s="7">
        <f t="shared" si="424"/>
        <v>-1249</v>
      </c>
      <c r="AF2065" t="str">
        <f t="shared" ca="1" si="425"/>
        <v>$V$1953</v>
      </c>
      <c r="AG2065" t="str">
        <f t="shared" ca="1" si="426"/>
        <v>$J$1953</v>
      </c>
      <c r="AH2065" t="str">
        <f t="shared" ca="1" si="427"/>
        <v>b: SCHNEIDER LOGISTIC| 3830119034</v>
      </c>
      <c r="AI2065" t="str">
        <f t="shared" ca="1" si="416"/>
        <v>$K$1953</v>
      </c>
      <c r="AJ2065" s="8">
        <f t="shared" si="417"/>
        <v>1.282051282051282E-2</v>
      </c>
      <c r="AK2065" s="7">
        <f t="shared" si="418"/>
        <v>-570</v>
      </c>
      <c r="AL2065" s="7" t="str">
        <f t="shared" ca="1" si="428"/>
        <v>LOWES MLXP VAN ONE WA| 3071947265</v>
      </c>
      <c r="AM2065" t="b">
        <f t="shared" si="419"/>
        <v>0</v>
      </c>
    </row>
    <row r="2066" spans="3:39" x14ac:dyDescent="0.3">
      <c r="C2066" s="1" t="s">
        <v>587</v>
      </c>
      <c r="D2066" s="1" t="s">
        <v>1824</v>
      </c>
      <c r="E2066" s="1" t="s">
        <v>39</v>
      </c>
      <c r="F2066" s="1" t="s">
        <v>70</v>
      </c>
      <c r="G2066" s="1" t="s">
        <v>828</v>
      </c>
      <c r="H2066" s="1" t="s">
        <v>146</v>
      </c>
      <c r="I2066" s="1" t="s">
        <v>1162</v>
      </c>
      <c r="J2066" t="str">
        <f>TRIM(CONCATENATE(wiz[[#This Row],[SHIPPER..................]],wiz[[#This Row],[ZIP2..]],wiz[[#This Row],[ZIP3..]]))</f>
        <v>INTERNATIONAL PAPER C| 3708972801</v>
      </c>
      <c r="K2066" s="1">
        <v>1</v>
      </c>
      <c r="L2066" s="1">
        <v>3.25</v>
      </c>
      <c r="M2066" s="1">
        <v>0.48</v>
      </c>
      <c r="N2066" s="1">
        <v>425</v>
      </c>
      <c r="O2066" s="1">
        <v>0.79</v>
      </c>
      <c r="P2066" s="1">
        <v>33</v>
      </c>
      <c r="Q2066" s="1">
        <v>0.25</v>
      </c>
      <c r="R2066" s="1">
        <v>-115</v>
      </c>
      <c r="S2066" s="1">
        <v>12</v>
      </c>
      <c r="T2066" s="1">
        <v>23</v>
      </c>
      <c r="U2066" s="1">
        <v>831</v>
      </c>
      <c r="V2066" s="1">
        <v>866</v>
      </c>
      <c r="W2066" s="1">
        <v>37087</v>
      </c>
      <c r="X2066" s="1">
        <v>37089</v>
      </c>
      <c r="Y2066" s="1">
        <v>72801</v>
      </c>
      <c r="Z2066" s="1">
        <v>3.51</v>
      </c>
      <c r="AA2066" s="6">
        <f t="shared" si="420"/>
        <v>20</v>
      </c>
      <c r="AB2066" s="6">
        <f t="shared" si="421"/>
        <v>866</v>
      </c>
      <c r="AC2066" s="6">
        <f t="shared" si="422"/>
        <v>581</v>
      </c>
      <c r="AD2066" s="6">
        <f t="shared" si="423"/>
        <v>29.05</v>
      </c>
      <c r="AE2066" s="7">
        <f t="shared" si="424"/>
        <v>-365</v>
      </c>
      <c r="AF2066" t="str">
        <f t="shared" ca="1" si="425"/>
        <v>$V$344</v>
      </c>
      <c r="AG2066" t="str">
        <f t="shared" ca="1" si="426"/>
        <v>$J$344</v>
      </c>
      <c r="AH2066" t="str">
        <f t="shared" ca="1" si="427"/>
        <v>INTERNATIONAL PAPER C| 3090146201</v>
      </c>
      <c r="AI2066" t="str">
        <f t="shared" ca="1" si="416"/>
        <v>$K$344</v>
      </c>
      <c r="AJ2066" s="8">
        <f t="shared" si="417"/>
        <v>0.05</v>
      </c>
      <c r="AK2066" s="7">
        <f t="shared" si="418"/>
        <v>-142</v>
      </c>
      <c r="AL2066" s="7" t="str">
        <f t="shared" ca="1" si="428"/>
        <v>LOWES MLXP VAN ONE WA| 3190143125</v>
      </c>
      <c r="AM2066" t="b">
        <f t="shared" si="419"/>
        <v>0</v>
      </c>
    </row>
    <row r="2067" spans="3:39" x14ac:dyDescent="0.3">
      <c r="C2067" s="1" t="s">
        <v>418</v>
      </c>
      <c r="D2067" s="1" t="s">
        <v>419</v>
      </c>
      <c r="E2067" s="1" t="s">
        <v>39</v>
      </c>
      <c r="F2067" s="1" t="s">
        <v>70</v>
      </c>
      <c r="G2067" s="1" t="s">
        <v>575</v>
      </c>
      <c r="H2067" s="1" t="s">
        <v>50</v>
      </c>
      <c r="I2067" s="1" t="s">
        <v>615</v>
      </c>
      <c r="J2067" t="str">
        <f>TRIM(CONCATENATE(wiz[[#This Row],[SHIPPER..................]],wiz[[#This Row],[ZIP2..]],wiz[[#This Row],[ZIP3..]]))</f>
        <v>NOVOLEX | 3708730517</v>
      </c>
      <c r="K2067" s="1">
        <v>2</v>
      </c>
      <c r="L2067" s="1">
        <v>2.37</v>
      </c>
      <c r="M2067" s="1">
        <v>0.23</v>
      </c>
      <c r="N2067" s="1">
        <v>285</v>
      </c>
      <c r="O2067" s="1">
        <v>1.17</v>
      </c>
      <c r="P2067" s="1">
        <v>37</v>
      </c>
      <c r="Q2067" s="1">
        <v>0.25</v>
      </c>
      <c r="R2067" s="1">
        <v>-6</v>
      </c>
      <c r="S2067" s="1">
        <v>-28</v>
      </c>
      <c r="T2067" s="1">
        <v>-150</v>
      </c>
      <c r="U2067" s="1">
        <v>44</v>
      </c>
      <c r="V2067" s="1">
        <v>-134</v>
      </c>
      <c r="W2067" s="1">
        <v>37201</v>
      </c>
      <c r="X2067" s="1">
        <v>37087</v>
      </c>
      <c r="Y2067" s="1">
        <v>30517</v>
      </c>
      <c r="Z2067" s="1">
        <v>2.38</v>
      </c>
      <c r="AA2067" s="6">
        <f t="shared" si="420"/>
        <v>63</v>
      </c>
      <c r="AB2067" s="6">
        <f t="shared" si="421"/>
        <v>-268</v>
      </c>
      <c r="AC2067" s="6">
        <f t="shared" si="422"/>
        <v>-460</v>
      </c>
      <c r="AD2067" s="6">
        <f t="shared" si="423"/>
        <v>-7.3015873015873014</v>
      </c>
      <c r="AE2067" s="7">
        <f t="shared" si="424"/>
        <v>-419</v>
      </c>
      <c r="AF2067" t="str">
        <f t="shared" ca="1" si="425"/>
        <v>$V$721</v>
      </c>
      <c r="AG2067" t="str">
        <f t="shared" ca="1" si="426"/>
        <v>$J$721</v>
      </c>
      <c r="AH2067" t="str">
        <f t="shared" ca="1" si="427"/>
        <v>b: US XPRESS | 4734835020</v>
      </c>
      <c r="AI2067" t="str">
        <f t="shared" ca="1" si="416"/>
        <v>$K$721</v>
      </c>
      <c r="AJ2067" s="8">
        <f t="shared" si="417"/>
        <v>3.1746031746031744E-2</v>
      </c>
      <c r="AK2067" s="7">
        <f t="shared" si="418"/>
        <v>-291</v>
      </c>
      <c r="AL2067" s="7" t="str">
        <f t="shared" ca="1" si="428"/>
        <v>NOVOLEX | 3000360526</v>
      </c>
      <c r="AM2067" t="b">
        <f t="shared" si="419"/>
        <v>0</v>
      </c>
    </row>
    <row r="2068" spans="3:39" x14ac:dyDescent="0.3">
      <c r="C2068" s="1" t="s">
        <v>418</v>
      </c>
      <c r="D2068" s="1" t="s">
        <v>419</v>
      </c>
      <c r="E2068" s="1" t="s">
        <v>39</v>
      </c>
      <c r="F2068" s="1" t="s">
        <v>70</v>
      </c>
      <c r="G2068" s="1" t="s">
        <v>575</v>
      </c>
      <c r="H2068" s="1" t="s">
        <v>50</v>
      </c>
      <c r="I2068" s="1" t="s">
        <v>390</v>
      </c>
      <c r="J2068" t="str">
        <f>TRIM(CONCATENATE(wiz[[#This Row],[SHIPPER..................]],wiz[[#This Row],[ZIP2..]],wiz[[#This Row],[ZIP3..]]))</f>
        <v>NOVOLEX | 3708730180</v>
      </c>
      <c r="K2068" s="1">
        <v>1</v>
      </c>
      <c r="L2068" s="1">
        <v>3.45</v>
      </c>
      <c r="M2068" s="1">
        <v>0.23</v>
      </c>
      <c r="N2068" s="1">
        <v>245</v>
      </c>
      <c r="O2068" s="1">
        <v>0.88</v>
      </c>
      <c r="P2068" s="1">
        <v>37</v>
      </c>
      <c r="Q2068" s="1">
        <v>0.25</v>
      </c>
      <c r="R2068" s="1">
        <v>-5</v>
      </c>
      <c r="S2068" s="1">
        <v>-28</v>
      </c>
      <c r="T2068" s="1">
        <v>4</v>
      </c>
      <c r="U2068" s="1">
        <v>286</v>
      </c>
      <c r="V2068" s="1">
        <v>262</v>
      </c>
      <c r="W2068" s="1">
        <v>37086</v>
      </c>
      <c r="X2068" s="1">
        <v>37087</v>
      </c>
      <c r="Y2068" s="1">
        <v>30180</v>
      </c>
      <c r="Z2068" s="1">
        <v>3.46</v>
      </c>
      <c r="AA2068" s="6">
        <f t="shared" si="420"/>
        <v>63</v>
      </c>
      <c r="AB2068" s="6">
        <f t="shared" si="421"/>
        <v>262</v>
      </c>
      <c r="AC2068" s="6">
        <f t="shared" si="422"/>
        <v>-460</v>
      </c>
      <c r="AD2068" s="6">
        <f t="shared" si="423"/>
        <v>-7.3015873015873014</v>
      </c>
      <c r="AE2068" s="7">
        <f t="shared" si="424"/>
        <v>-419</v>
      </c>
      <c r="AF2068" t="str">
        <f t="shared" ca="1" si="425"/>
        <v>$V$721</v>
      </c>
      <c r="AG2068" t="str">
        <f t="shared" ca="1" si="426"/>
        <v>$J$721</v>
      </c>
      <c r="AH2068" t="str">
        <f t="shared" ca="1" si="427"/>
        <v>b: US XPRESS | 4734835020</v>
      </c>
      <c r="AI2068" t="str">
        <f t="shared" ca="1" si="416"/>
        <v>$K$721</v>
      </c>
      <c r="AJ2068" s="8">
        <f t="shared" si="417"/>
        <v>1.5873015873015872E-2</v>
      </c>
      <c r="AK2068" s="7">
        <f t="shared" si="418"/>
        <v>-291</v>
      </c>
      <c r="AL2068" s="7" t="str">
        <f t="shared" ca="1" si="428"/>
        <v>NOVOLEX | 3000360526</v>
      </c>
      <c r="AM2068" t="b">
        <f t="shared" si="419"/>
        <v>0</v>
      </c>
    </row>
    <row r="2069" spans="3:39" x14ac:dyDescent="0.3">
      <c r="C2069" s="1" t="s">
        <v>587</v>
      </c>
      <c r="D2069" s="1" t="s">
        <v>1824</v>
      </c>
      <c r="E2069" s="1" t="s">
        <v>39</v>
      </c>
      <c r="F2069" s="1" t="s">
        <v>70</v>
      </c>
      <c r="G2069" s="1" t="s">
        <v>828</v>
      </c>
      <c r="H2069" s="1" t="s">
        <v>152</v>
      </c>
      <c r="I2069" s="1" t="s">
        <v>1825</v>
      </c>
      <c r="J2069" t="str">
        <f>TRIM(CONCATENATE(wiz[[#This Row],[SHIPPER..................]],wiz[[#This Row],[ZIP2..]],wiz[[#This Row],[ZIP3..]]))</f>
        <v>INTERNATIONAL PAPER C| 3708950588</v>
      </c>
      <c r="K2069" s="1">
        <v>1</v>
      </c>
      <c r="L2069" s="1">
        <v>1.94</v>
      </c>
      <c r="M2069" s="1">
        <v>0.48</v>
      </c>
      <c r="N2069" s="1">
        <v>802</v>
      </c>
      <c r="O2069" s="1">
        <v>1.75</v>
      </c>
      <c r="P2069" s="1">
        <v>33</v>
      </c>
      <c r="Q2069" s="1">
        <v>0.25</v>
      </c>
      <c r="R2069" s="1">
        <v>-216</v>
      </c>
      <c r="S2069" s="1">
        <v>12</v>
      </c>
      <c r="T2069" s="1">
        <v>3</v>
      </c>
      <c r="U2069" s="1">
        <v>514</v>
      </c>
      <c r="V2069" s="1">
        <v>529</v>
      </c>
      <c r="W2069" s="1">
        <v>37087</v>
      </c>
      <c r="X2069" s="1">
        <v>37089</v>
      </c>
      <c r="Y2069" s="1">
        <v>50588</v>
      </c>
      <c r="Z2069" s="1">
        <v>2.2000000000000002</v>
      </c>
      <c r="AA2069" s="6">
        <f t="shared" si="420"/>
        <v>20</v>
      </c>
      <c r="AB2069" s="6">
        <f t="shared" si="421"/>
        <v>529</v>
      </c>
      <c r="AC2069" s="6">
        <f t="shared" si="422"/>
        <v>581</v>
      </c>
      <c r="AD2069" s="6">
        <f t="shared" si="423"/>
        <v>29.05</v>
      </c>
      <c r="AE2069" s="7">
        <f t="shared" si="424"/>
        <v>-365</v>
      </c>
      <c r="AF2069" t="str">
        <f t="shared" ca="1" si="425"/>
        <v>$V$344</v>
      </c>
      <c r="AG2069" t="str">
        <f t="shared" ca="1" si="426"/>
        <v>$J$344</v>
      </c>
      <c r="AH2069" t="str">
        <f t="shared" ca="1" si="427"/>
        <v>INTERNATIONAL PAPER C| 3090146201</v>
      </c>
      <c r="AI2069" t="str">
        <f t="shared" ca="1" si="416"/>
        <v>$K$344</v>
      </c>
      <c r="AJ2069" s="8">
        <f t="shared" si="417"/>
        <v>0.05</v>
      </c>
      <c r="AK2069" s="7">
        <f t="shared" si="418"/>
        <v>-142</v>
      </c>
      <c r="AL2069" s="7" t="str">
        <f t="shared" ca="1" si="428"/>
        <v>LOWES MLXP VAN ONE WA| 3190143125</v>
      </c>
      <c r="AM2069" t="b">
        <f t="shared" si="419"/>
        <v>0</v>
      </c>
    </row>
    <row r="2070" spans="3:39" x14ac:dyDescent="0.3">
      <c r="C2070" s="1" t="s">
        <v>929</v>
      </c>
      <c r="D2070" s="1" t="s">
        <v>930</v>
      </c>
      <c r="E2070" s="1" t="s">
        <v>39</v>
      </c>
      <c r="F2070" s="1" t="s">
        <v>70</v>
      </c>
      <c r="G2070" s="1" t="s">
        <v>1826</v>
      </c>
      <c r="H2070" s="1" t="s">
        <v>53</v>
      </c>
      <c r="I2070" s="1" t="s">
        <v>736</v>
      </c>
      <c r="J2070" t="str">
        <f>TRIM(CONCATENATE(wiz[[#This Row],[SHIPPER..................]],wiz[[#This Row],[ZIP2..]],wiz[[#This Row],[ZIP3..]]))</f>
        <v>BRIDGESTONE FIRESTONE| 3735760559</v>
      </c>
      <c r="K2070" s="1">
        <v>22</v>
      </c>
      <c r="L2070" s="1">
        <v>1.46</v>
      </c>
      <c r="M2070" s="1">
        <v>0.19</v>
      </c>
      <c r="N2070" s="1">
        <v>558</v>
      </c>
      <c r="O2070" s="1">
        <v>1.08</v>
      </c>
      <c r="P2070" s="1">
        <v>122</v>
      </c>
      <c r="Q2070" s="1">
        <v>0.35</v>
      </c>
      <c r="R2070" s="1">
        <v>35</v>
      </c>
      <c r="S2070" s="1">
        <v>-165</v>
      </c>
      <c r="T2070" s="1">
        <v>5</v>
      </c>
      <c r="U2070" s="1">
        <v>46</v>
      </c>
      <c r="V2070" s="1">
        <v>-114</v>
      </c>
      <c r="W2070" s="1">
        <v>37401</v>
      </c>
      <c r="X2070" s="1">
        <v>37357</v>
      </c>
      <c r="Y2070" s="1">
        <v>60559</v>
      </c>
      <c r="Z2070" s="1">
        <v>1.43</v>
      </c>
      <c r="AA2070" s="6">
        <f t="shared" si="420"/>
        <v>180</v>
      </c>
      <c r="AB2070" s="6">
        <f t="shared" si="421"/>
        <v>-2508</v>
      </c>
      <c r="AC2070" s="6">
        <f t="shared" si="422"/>
        <v>-16645</v>
      </c>
      <c r="AD2070" s="6">
        <f t="shared" si="423"/>
        <v>-92.472222222222229</v>
      </c>
      <c r="AE2070" s="7">
        <f t="shared" si="424"/>
        <v>-284</v>
      </c>
      <c r="AF2070" t="str">
        <f t="shared" ca="1" si="425"/>
        <v>$V$1356</v>
      </c>
      <c r="AG2070" t="str">
        <f t="shared" ca="1" si="426"/>
        <v>$J$1356</v>
      </c>
      <c r="AH2070" t="str">
        <f t="shared" ca="1" si="427"/>
        <v>b: SCHNEIDER LOGISTIC| 4320127045</v>
      </c>
      <c r="AI2070" t="str">
        <f t="shared" ca="1" si="416"/>
        <v>$K$1356</v>
      </c>
      <c r="AJ2070" s="8">
        <f t="shared" si="417"/>
        <v>0.12222222222222222</v>
      </c>
      <c r="AK2070" s="7">
        <f t="shared" si="418"/>
        <v>-284</v>
      </c>
      <c r="AL2070" s="7" t="str">
        <f t="shared" ca="1" si="428"/>
        <v>b: SCHNEIDER LOGISTIC| 4320127045</v>
      </c>
      <c r="AM2070" t="b">
        <f t="shared" si="419"/>
        <v>0</v>
      </c>
    </row>
    <row r="2071" spans="3:39" x14ac:dyDescent="0.3">
      <c r="C2071" s="1" t="s">
        <v>47</v>
      </c>
      <c r="D2071" s="1" t="s">
        <v>48</v>
      </c>
      <c r="E2071" s="1" t="s">
        <v>39</v>
      </c>
      <c r="F2071" s="1" t="s">
        <v>70</v>
      </c>
      <c r="G2071" s="1" t="s">
        <v>132</v>
      </c>
      <c r="H2071" s="1" t="s">
        <v>53</v>
      </c>
      <c r="I2071" s="1" t="s">
        <v>799</v>
      </c>
      <c r="J2071" t="str">
        <f>TRIM(CONCATENATE(wiz[[#This Row],[SHIPPER..................]],wiz[[#This Row],[ZIP2..]],wiz[[#This Row],[ZIP3..]]))</f>
        <v>LOWES MLXP VAN ONE WA| 3706661101</v>
      </c>
      <c r="K2071" s="1">
        <v>5</v>
      </c>
      <c r="L2071" s="1">
        <v>1.77</v>
      </c>
      <c r="M2071" s="1">
        <v>0.21</v>
      </c>
      <c r="N2071" s="1">
        <v>508</v>
      </c>
      <c r="O2071" s="1">
        <v>0.95</v>
      </c>
      <c r="P2071" s="1">
        <v>91</v>
      </c>
      <c r="Q2071" s="1">
        <v>0.31</v>
      </c>
      <c r="R2071" s="1">
        <v>53</v>
      </c>
      <c r="S2071" s="1">
        <v>-102</v>
      </c>
      <c r="T2071" s="1">
        <v>22</v>
      </c>
      <c r="U2071" s="1">
        <v>102</v>
      </c>
      <c r="V2071" s="1">
        <v>22</v>
      </c>
      <c r="W2071" s="1">
        <v>38563</v>
      </c>
      <c r="X2071" s="1">
        <v>37066</v>
      </c>
      <c r="Y2071" s="1">
        <v>61101</v>
      </c>
      <c r="Z2071" s="1">
        <v>1.76</v>
      </c>
      <c r="AA2071" s="6">
        <f t="shared" si="420"/>
        <v>678</v>
      </c>
      <c r="AB2071" s="6">
        <f t="shared" si="421"/>
        <v>110</v>
      </c>
      <c r="AC2071" s="6">
        <f t="shared" si="422"/>
        <v>-50621</v>
      </c>
      <c r="AD2071" s="6">
        <f t="shared" si="423"/>
        <v>-74.662241887905608</v>
      </c>
      <c r="AE2071" s="7">
        <f t="shared" si="424"/>
        <v>-655</v>
      </c>
      <c r="AF2071" t="str">
        <f t="shared" ca="1" si="425"/>
        <v>$V$1026</v>
      </c>
      <c r="AG2071" t="str">
        <f t="shared" ca="1" si="426"/>
        <v>$J$1026</v>
      </c>
      <c r="AH2071" t="str">
        <f t="shared" ca="1" si="427"/>
        <v>LOWES MLXP VAN ONE WA| 2820147265</v>
      </c>
      <c r="AI2071" t="str">
        <f t="shared" ca="1" si="416"/>
        <v>$K$1026</v>
      </c>
      <c r="AJ2071" s="8">
        <f t="shared" si="417"/>
        <v>7.3746312684365781E-3</v>
      </c>
      <c r="AK2071" s="7">
        <f t="shared" si="418"/>
        <v>-233</v>
      </c>
      <c r="AL2071" s="7" t="str">
        <f t="shared" ca="1" si="428"/>
        <v>b: ECHO GLOBAL LOGIST| 6621537201</v>
      </c>
      <c r="AM2071" t="b">
        <f t="shared" si="419"/>
        <v>0</v>
      </c>
    </row>
    <row r="2072" spans="3:39" x14ac:dyDescent="0.3">
      <c r="C2072" s="1" t="s">
        <v>47</v>
      </c>
      <c r="D2072" s="1" t="s">
        <v>48</v>
      </c>
      <c r="E2072" s="1" t="s">
        <v>39</v>
      </c>
      <c r="F2072" s="1" t="s">
        <v>70</v>
      </c>
      <c r="G2072" s="1" t="s">
        <v>1827</v>
      </c>
      <c r="H2072" s="1" t="s">
        <v>140</v>
      </c>
      <c r="I2072" s="1" t="s">
        <v>431</v>
      </c>
      <c r="J2072" t="str">
        <f>TRIM(CONCATENATE(wiz[[#This Row],[SHIPPER..................]],wiz[[#This Row],[ZIP2..]],wiz[[#This Row],[ZIP3..]]))</f>
        <v>LOWES MLXP VAN ONE WA| 3718853545</v>
      </c>
      <c r="K2072" s="1">
        <v>37</v>
      </c>
      <c r="L2072" s="1">
        <v>1.65</v>
      </c>
      <c r="M2072" s="1">
        <v>0.21</v>
      </c>
      <c r="N2072" s="1">
        <v>529</v>
      </c>
      <c r="O2072" s="1">
        <v>1.1299999999999999</v>
      </c>
      <c r="P2072" s="1">
        <v>65</v>
      </c>
      <c r="Q2072" s="1">
        <v>0.28999999999999998</v>
      </c>
      <c r="R2072" s="1">
        <v>60</v>
      </c>
      <c r="S2072" s="1">
        <v>-49</v>
      </c>
      <c r="T2072" s="1">
        <v>-20</v>
      </c>
      <c r="U2072" s="1">
        <v>30</v>
      </c>
      <c r="V2072" s="1">
        <v>-39</v>
      </c>
      <c r="W2072" s="1">
        <v>37201</v>
      </c>
      <c r="X2072" s="1">
        <v>37188</v>
      </c>
      <c r="Y2072" s="1">
        <v>53545</v>
      </c>
      <c r="Z2072" s="1">
        <v>1.64</v>
      </c>
      <c r="AA2072" s="6">
        <f t="shared" si="420"/>
        <v>678</v>
      </c>
      <c r="AB2072" s="6">
        <f t="shared" si="421"/>
        <v>-1443</v>
      </c>
      <c r="AC2072" s="6">
        <f t="shared" si="422"/>
        <v>-50621</v>
      </c>
      <c r="AD2072" s="6">
        <f t="shared" si="423"/>
        <v>-74.662241887905608</v>
      </c>
      <c r="AE2072" s="7">
        <f t="shared" si="424"/>
        <v>-655</v>
      </c>
      <c r="AF2072" t="str">
        <f t="shared" ca="1" si="425"/>
        <v>$V$1026</v>
      </c>
      <c r="AG2072" t="str">
        <f t="shared" ca="1" si="426"/>
        <v>$J$1026</v>
      </c>
      <c r="AH2072" t="str">
        <f t="shared" ca="1" si="427"/>
        <v>LOWES MLXP VAN ONE WA| 2820147265</v>
      </c>
      <c r="AI2072" t="str">
        <f t="shared" ca="1" si="416"/>
        <v>$K$1026</v>
      </c>
      <c r="AJ2072" s="8">
        <f t="shared" si="417"/>
        <v>5.4572271386430678E-2</v>
      </c>
      <c r="AK2072" s="7">
        <f t="shared" si="418"/>
        <v>-233</v>
      </c>
      <c r="AL2072" s="7" t="str">
        <f t="shared" ca="1" si="428"/>
        <v>b: ECHO GLOBAL LOGIST| 6621537201</v>
      </c>
      <c r="AM2072" t="b">
        <f t="shared" si="419"/>
        <v>0</v>
      </c>
    </row>
    <row r="2073" spans="3:39" x14ac:dyDescent="0.3">
      <c r="C2073" s="1" t="s">
        <v>717</v>
      </c>
      <c r="D2073" s="1" t="s">
        <v>718</v>
      </c>
      <c r="E2073" s="1" t="s">
        <v>39</v>
      </c>
      <c r="F2073" s="1" t="s">
        <v>70</v>
      </c>
      <c r="G2073" s="1" t="s">
        <v>575</v>
      </c>
      <c r="H2073" s="1" t="s">
        <v>42</v>
      </c>
      <c r="I2073" s="1" t="s">
        <v>848</v>
      </c>
      <c r="J2073" t="str">
        <f>TRIM(CONCATENATE(wiz[[#This Row],[SHIPPER..................]],wiz[[#This Row],[ZIP2..]],wiz[[#This Row],[ZIP3..]]))</f>
        <v>b: DSC LOGISTICS | 3708746755</v>
      </c>
      <c r="K2073" s="1">
        <v>1</v>
      </c>
      <c r="L2073" s="1">
        <v>1.89</v>
      </c>
      <c r="M2073" s="1">
        <v>0.2</v>
      </c>
      <c r="N2073" s="1">
        <v>418</v>
      </c>
      <c r="O2073" s="1">
        <v>1.71</v>
      </c>
      <c r="P2073" s="1">
        <v>0</v>
      </c>
      <c r="Q2073" s="1">
        <v>0.25</v>
      </c>
      <c r="R2073" s="1">
        <v>17</v>
      </c>
      <c r="S2073" s="1">
        <v>-111</v>
      </c>
      <c r="T2073" s="1">
        <v>-195</v>
      </c>
      <c r="U2073" s="1">
        <v>-9</v>
      </c>
      <c r="V2073" s="1">
        <v>-315</v>
      </c>
      <c r="W2073" s="1">
        <v>37087</v>
      </c>
      <c r="X2073" s="1">
        <v>37087</v>
      </c>
      <c r="Y2073" s="1">
        <v>46755</v>
      </c>
      <c r="Z2073" s="1">
        <v>1.87</v>
      </c>
      <c r="AA2073" s="6">
        <f t="shared" si="420"/>
        <v>13</v>
      </c>
      <c r="AB2073" s="6">
        <f t="shared" si="421"/>
        <v>-315</v>
      </c>
      <c r="AC2073" s="6">
        <f t="shared" si="422"/>
        <v>-1079</v>
      </c>
      <c r="AD2073" s="6">
        <f t="shared" si="423"/>
        <v>-83</v>
      </c>
      <c r="AE2073" s="7">
        <f t="shared" si="424"/>
        <v>-352</v>
      </c>
      <c r="AF2073" t="str">
        <f t="shared" ca="1" si="425"/>
        <v>$V$32</v>
      </c>
      <c r="AG2073" t="str">
        <f t="shared" ca="1" si="426"/>
        <v>$J$32</v>
      </c>
      <c r="AH2073" t="str">
        <f t="shared" ca="1" si="427"/>
        <v>b: SCOTT LOGISTICS CO| 3606638101</v>
      </c>
      <c r="AI2073" t="str">
        <f t="shared" ca="1" si="416"/>
        <v>$K$32</v>
      </c>
      <c r="AJ2073" s="8">
        <f t="shared" si="417"/>
        <v>7.6923076923076927E-2</v>
      </c>
      <c r="AK2073" s="7">
        <f t="shared" si="418"/>
        <v>-352</v>
      </c>
      <c r="AL2073" s="7" t="str">
        <f t="shared" ca="1" si="428"/>
        <v>b: SCOTT LOGISTICS CO| 3606638101</v>
      </c>
      <c r="AM2073" t="b">
        <f t="shared" si="419"/>
        <v>0</v>
      </c>
    </row>
    <row r="2074" spans="3:39" x14ac:dyDescent="0.3">
      <c r="C2074" s="1" t="s">
        <v>210</v>
      </c>
      <c r="D2074" s="1" t="s">
        <v>211</v>
      </c>
      <c r="E2074" s="1" t="s">
        <v>39</v>
      </c>
      <c r="F2074" s="1" t="s">
        <v>70</v>
      </c>
      <c r="G2074" s="1" t="s">
        <v>139</v>
      </c>
      <c r="H2074" s="1" t="s">
        <v>42</v>
      </c>
      <c r="I2074" s="1" t="s">
        <v>438</v>
      </c>
      <c r="J2074" t="str">
        <f>TRIM(CONCATENATE(wiz[[#This Row],[SHIPPER..................]],wiz[[#This Row],[ZIP2..]],wiz[[#This Row],[ZIP3..]]))</f>
        <v>b: ECHO GLOBAL LOGIST| 3708646714</v>
      </c>
      <c r="K2074" s="1">
        <v>1</v>
      </c>
      <c r="L2074" s="1">
        <v>2.29</v>
      </c>
      <c r="M2074" s="1">
        <v>0.28000000000000003</v>
      </c>
      <c r="N2074" s="1">
        <v>409</v>
      </c>
      <c r="O2074" s="1">
        <v>1</v>
      </c>
      <c r="P2074" s="1">
        <v>17</v>
      </c>
      <c r="Q2074" s="1">
        <v>0.25</v>
      </c>
      <c r="R2074" s="1">
        <v>-16</v>
      </c>
      <c r="S2074" s="1">
        <v>31</v>
      </c>
      <c r="T2074" s="1">
        <v>-27</v>
      </c>
      <c r="U2074" s="1">
        <v>277</v>
      </c>
      <c r="V2074" s="1">
        <v>281</v>
      </c>
      <c r="W2074" s="1">
        <v>37201</v>
      </c>
      <c r="X2074" s="1">
        <v>37086</v>
      </c>
      <c r="Y2074" s="1">
        <v>46714</v>
      </c>
      <c r="Z2074" s="1">
        <v>2.35</v>
      </c>
      <c r="AA2074" s="6">
        <f t="shared" si="420"/>
        <v>94</v>
      </c>
      <c r="AB2074" s="6">
        <f t="shared" si="421"/>
        <v>281</v>
      </c>
      <c r="AC2074" s="6">
        <f t="shared" si="422"/>
        <v>1157</v>
      </c>
      <c r="AD2074" s="6">
        <f t="shared" si="423"/>
        <v>12.308510638297872</v>
      </c>
      <c r="AE2074" s="7">
        <f t="shared" si="424"/>
        <v>-816</v>
      </c>
      <c r="AF2074" t="str">
        <f t="shared" ca="1" si="425"/>
        <v>$V$921</v>
      </c>
      <c r="AG2074" t="str">
        <f t="shared" ca="1" si="426"/>
        <v>$J$921</v>
      </c>
      <c r="AH2074" t="str">
        <f t="shared" ca="1" si="427"/>
        <v>b: ECHO GLOBAL LOGIST| 5503315639</v>
      </c>
      <c r="AI2074" t="str">
        <f t="shared" ca="1" si="416"/>
        <v>$K$921</v>
      </c>
      <c r="AJ2074" s="8">
        <f t="shared" si="417"/>
        <v>1.0638297872340425E-2</v>
      </c>
      <c r="AK2074" s="7">
        <f t="shared" si="418"/>
        <v>-71</v>
      </c>
      <c r="AL2074" s="7" t="str">
        <f t="shared" ca="1" si="428"/>
        <v>b: ECHO GLOBAL LOGIST| 5632053201</v>
      </c>
      <c r="AM2074" t="b">
        <f t="shared" si="419"/>
        <v>0</v>
      </c>
    </row>
    <row r="2075" spans="3:39" x14ac:dyDescent="0.3">
      <c r="C2075" s="1" t="s">
        <v>490</v>
      </c>
      <c r="D2075" s="1" t="s">
        <v>850</v>
      </c>
      <c r="E2075" s="1" t="s">
        <v>39</v>
      </c>
      <c r="F2075" s="1" t="s">
        <v>70</v>
      </c>
      <c r="G2075" s="1" t="s">
        <v>1828</v>
      </c>
      <c r="H2075" s="1" t="s">
        <v>42</v>
      </c>
      <c r="I2075" s="1" t="s">
        <v>441</v>
      </c>
      <c r="J2075" t="str">
        <f>TRIM(CONCATENATE(wiz[[#This Row],[SHIPPER..................]],wiz[[#This Row],[ZIP2..]],wiz[[#This Row],[ZIP3..]]))</f>
        <v>FREIGHTCO LLC | 3847446774</v>
      </c>
      <c r="K2075" s="1">
        <v>1</v>
      </c>
      <c r="L2075" s="1">
        <v>1.48</v>
      </c>
      <c r="M2075" s="1">
        <v>0.24</v>
      </c>
      <c r="N2075" s="1">
        <v>473</v>
      </c>
      <c r="O2075" s="1">
        <v>1</v>
      </c>
      <c r="P2075" s="1">
        <v>98</v>
      </c>
      <c r="Q2075" s="1">
        <v>0.3</v>
      </c>
      <c r="R2075" s="1">
        <v>-1</v>
      </c>
      <c r="S2075" s="1">
        <v>-129</v>
      </c>
      <c r="T2075" s="1">
        <v>-8</v>
      </c>
      <c r="U2075" s="1">
        <v>-40</v>
      </c>
      <c r="V2075" s="1">
        <v>-177</v>
      </c>
      <c r="W2075" s="1">
        <v>42134</v>
      </c>
      <c r="X2075" s="1">
        <v>38474</v>
      </c>
      <c r="Y2075" s="1">
        <v>46774</v>
      </c>
      <c r="Z2075" s="1">
        <v>1.5</v>
      </c>
      <c r="AA2075" s="6">
        <f t="shared" si="420"/>
        <v>10</v>
      </c>
      <c r="AB2075" s="6">
        <f t="shared" si="421"/>
        <v>-177</v>
      </c>
      <c r="AC2075" s="6">
        <f t="shared" si="422"/>
        <v>-2251</v>
      </c>
      <c r="AD2075" s="6">
        <f t="shared" si="423"/>
        <v>-225.1</v>
      </c>
      <c r="AE2075" s="7">
        <f t="shared" si="424"/>
        <v>-595</v>
      </c>
      <c r="AF2075" t="str">
        <f t="shared" ca="1" si="425"/>
        <v>$V$995</v>
      </c>
      <c r="AG2075" t="str">
        <f t="shared" ca="1" si="426"/>
        <v>$J$995</v>
      </c>
      <c r="AH2075" t="str">
        <f t="shared" ca="1" si="427"/>
        <v>FREIGHTCO LLC | 3887946706</v>
      </c>
      <c r="AI2075" t="str">
        <f t="shared" ca="1" si="416"/>
        <v>$K$995</v>
      </c>
      <c r="AJ2075" s="8">
        <f t="shared" si="417"/>
        <v>0.1</v>
      </c>
      <c r="AK2075" s="7">
        <f t="shared" si="418"/>
        <v>-595</v>
      </c>
      <c r="AL2075" s="7" t="str">
        <f t="shared" ca="1" si="428"/>
        <v>FREIGHTCO LLC | 3887946706</v>
      </c>
      <c r="AM2075" t="b">
        <f t="shared" si="419"/>
        <v>0</v>
      </c>
    </row>
    <row r="2076" spans="3:39" x14ac:dyDescent="0.3">
      <c r="C2076" s="1" t="s">
        <v>855</v>
      </c>
      <c r="D2076" s="1" t="s">
        <v>856</v>
      </c>
      <c r="E2076" s="1" t="s">
        <v>39</v>
      </c>
      <c r="F2076" s="1" t="s">
        <v>70</v>
      </c>
      <c r="G2076" s="1" t="s">
        <v>694</v>
      </c>
      <c r="H2076" s="1" t="s">
        <v>176</v>
      </c>
      <c r="I2076" s="1" t="s">
        <v>1065</v>
      </c>
      <c r="J2076" t="str">
        <f>TRIM(CONCATENATE(wiz[[#This Row],[SHIPPER..................]],wiz[[#This Row],[ZIP2..]],wiz[[#This Row],[ZIP3..]]))</f>
        <v>b: ARMSTRONG TRANSPOR| 3704049509</v>
      </c>
      <c r="K2076" s="1">
        <v>1</v>
      </c>
      <c r="L2076" s="1">
        <v>1.2</v>
      </c>
      <c r="M2076" s="1">
        <v>0.27</v>
      </c>
      <c r="N2076" s="1">
        <v>528</v>
      </c>
      <c r="O2076" s="1">
        <v>1.05</v>
      </c>
      <c r="P2076" s="1">
        <v>62</v>
      </c>
      <c r="Q2076" s="1">
        <v>0.3</v>
      </c>
      <c r="R2076" s="1">
        <v>-32</v>
      </c>
      <c r="S2076" s="1">
        <v>-83</v>
      </c>
      <c r="T2076" s="1">
        <v>-1</v>
      </c>
      <c r="U2076" s="1">
        <v>-322</v>
      </c>
      <c r="V2076" s="1">
        <v>-406</v>
      </c>
      <c r="W2076" s="1">
        <v>42134</v>
      </c>
      <c r="X2076" s="1">
        <v>37040</v>
      </c>
      <c r="Y2076" s="1">
        <v>49509</v>
      </c>
      <c r="Z2076" s="1">
        <v>1.25</v>
      </c>
      <c r="AA2076" s="6">
        <f t="shared" si="420"/>
        <v>3</v>
      </c>
      <c r="AB2076" s="6">
        <f t="shared" si="421"/>
        <v>-406</v>
      </c>
      <c r="AC2076" s="6">
        <f t="shared" si="422"/>
        <v>-245</v>
      </c>
      <c r="AD2076" s="6">
        <f t="shared" si="423"/>
        <v>-81.666666666666671</v>
      </c>
      <c r="AE2076" s="7">
        <f t="shared" si="424"/>
        <v>-406</v>
      </c>
      <c r="AF2076" t="str">
        <f t="shared" ca="1" si="425"/>
        <v>$V$987</v>
      </c>
      <c r="AG2076" t="str">
        <f t="shared" ca="1" si="426"/>
        <v>$J$987</v>
      </c>
      <c r="AH2076" t="str">
        <f t="shared" ca="1" si="427"/>
        <v>WILLIAMS SONOMA | 3865476001</v>
      </c>
      <c r="AI2076" t="str">
        <f t="shared" ca="1" si="416"/>
        <v>$K$987</v>
      </c>
      <c r="AJ2076" s="8">
        <f t="shared" si="417"/>
        <v>0.33333333333333331</v>
      </c>
      <c r="AK2076" s="7">
        <f t="shared" si="418"/>
        <v>-406</v>
      </c>
      <c r="AL2076" s="7" t="str">
        <f t="shared" ca="1" si="428"/>
        <v>WILLIAMS SONOMA | 3865476001</v>
      </c>
      <c r="AM2076" t="str">
        <f t="shared" si="419"/>
        <v>b: ARMSTRONG TRANSPOR| 3704049509</v>
      </c>
    </row>
    <row r="2077" spans="3:39" x14ac:dyDescent="0.3">
      <c r="C2077" s="1" t="s">
        <v>1829</v>
      </c>
      <c r="D2077" s="1" t="s">
        <v>1830</v>
      </c>
      <c r="E2077" s="1" t="s">
        <v>39</v>
      </c>
      <c r="F2077" s="1" t="s">
        <v>70</v>
      </c>
      <c r="G2077" s="1" t="s">
        <v>1108</v>
      </c>
      <c r="H2077" s="1" t="s">
        <v>176</v>
      </c>
      <c r="I2077" s="1" t="s">
        <v>1075</v>
      </c>
      <c r="J2077" t="str">
        <f>TRIM(CONCATENATE(wiz[[#This Row],[SHIPPER..................]],wiz[[#This Row],[ZIP2..]],wiz[[#This Row],[ZIP3..]]))</f>
        <v>b: DART LOGISTICS | 3714849036</v>
      </c>
      <c r="K2077" s="1">
        <v>1</v>
      </c>
      <c r="L2077" s="1">
        <v>1.25</v>
      </c>
      <c r="M2077" s="1">
        <v>0.27</v>
      </c>
      <c r="N2077" s="1">
        <v>438</v>
      </c>
      <c r="O2077" s="1">
        <v>1.29</v>
      </c>
      <c r="P2077" s="1">
        <v>54</v>
      </c>
      <c r="Q2077" s="1">
        <v>0.3</v>
      </c>
      <c r="R2077" s="1">
        <v>-14</v>
      </c>
      <c r="S2077" s="1">
        <v>-16</v>
      </c>
      <c r="T2077" s="1">
        <v>-96</v>
      </c>
      <c r="U2077" s="1">
        <v>-225</v>
      </c>
      <c r="V2077" s="1">
        <v>-337</v>
      </c>
      <c r="W2077" s="1">
        <v>38563</v>
      </c>
      <c r="X2077" s="1">
        <v>37148</v>
      </c>
      <c r="Y2077" s="1">
        <v>49036</v>
      </c>
      <c r="Z2077" s="1">
        <v>1.3</v>
      </c>
      <c r="AA2077" s="6">
        <f t="shared" si="420"/>
        <v>1</v>
      </c>
      <c r="AB2077" s="6">
        <f t="shared" si="421"/>
        <v>-337</v>
      </c>
      <c r="AC2077" s="6">
        <f t="shared" si="422"/>
        <v>-337</v>
      </c>
      <c r="AD2077" s="6">
        <f t="shared" si="423"/>
        <v>-337</v>
      </c>
      <c r="AE2077" s="7">
        <f t="shared" si="424"/>
        <v>-337</v>
      </c>
      <c r="AF2077" t="str">
        <f t="shared" ca="1" si="425"/>
        <v>$V$2077</v>
      </c>
      <c r="AG2077" t="str">
        <f t="shared" ca="1" si="426"/>
        <v>$J$2077</v>
      </c>
      <c r="AH2077" t="str">
        <f t="shared" ca="1" si="427"/>
        <v>b: DART LOGISTICS | 3714849036</v>
      </c>
      <c r="AI2077" t="str">
        <f t="shared" ca="1" si="416"/>
        <v>$K$2077</v>
      </c>
      <c r="AJ2077" s="8">
        <f t="shared" si="417"/>
        <v>1</v>
      </c>
      <c r="AK2077" s="7">
        <f t="shared" si="418"/>
        <v>-337</v>
      </c>
      <c r="AL2077" s="7" t="str">
        <f t="shared" ca="1" si="428"/>
        <v>b: DART LOGISTICS | 3714849036</v>
      </c>
      <c r="AM2077" t="str">
        <f t="shared" si="419"/>
        <v>b: DART LOGISTICS | 3714849036</v>
      </c>
    </row>
    <row r="2078" spans="3:39" x14ac:dyDescent="0.3">
      <c r="C2078" s="1" t="s">
        <v>1831</v>
      </c>
      <c r="D2078" s="1" t="s">
        <v>1832</v>
      </c>
      <c r="E2078" s="1" t="s">
        <v>39</v>
      </c>
      <c r="F2078" s="1" t="s">
        <v>70</v>
      </c>
      <c r="G2078" s="1" t="s">
        <v>578</v>
      </c>
      <c r="H2078" s="1" t="s">
        <v>176</v>
      </c>
      <c r="I2078" s="1" t="s">
        <v>1075</v>
      </c>
      <c r="J2078" t="str">
        <f>TRIM(CONCATENATE(wiz[[#This Row],[SHIPPER..................]],wiz[[#This Row],[ZIP2..]],wiz[[#This Row],[ZIP3..]]))</f>
        <v>b: JAMES TRANSPORTATI| 3712149036</v>
      </c>
      <c r="K2078" s="1">
        <v>3</v>
      </c>
      <c r="L2078" s="1">
        <v>1.33</v>
      </c>
      <c r="M2078" s="1">
        <v>0.27</v>
      </c>
      <c r="N2078" s="1">
        <v>470</v>
      </c>
      <c r="O2078" s="1">
        <v>0.89</v>
      </c>
      <c r="P2078" s="1">
        <v>35</v>
      </c>
      <c r="Q2078" s="1">
        <v>0.25</v>
      </c>
      <c r="R2078" s="1">
        <v>-15</v>
      </c>
      <c r="S2078" s="1">
        <v>-32</v>
      </c>
      <c r="T2078" s="1">
        <v>18</v>
      </c>
      <c r="U2078" s="1">
        <v>-181</v>
      </c>
      <c r="V2078" s="1">
        <v>-195</v>
      </c>
      <c r="W2078" s="1">
        <v>42134</v>
      </c>
      <c r="X2078" s="1">
        <v>37121</v>
      </c>
      <c r="Y2078" s="1">
        <v>49036</v>
      </c>
      <c r="Z2078" s="1">
        <v>1.38</v>
      </c>
      <c r="AA2078" s="6">
        <f t="shared" si="420"/>
        <v>3</v>
      </c>
      <c r="AB2078" s="6">
        <f t="shared" si="421"/>
        <v>-585</v>
      </c>
      <c r="AC2078" s="6">
        <f t="shared" si="422"/>
        <v>-585</v>
      </c>
      <c r="AD2078" s="6">
        <f t="shared" si="423"/>
        <v>-195</v>
      </c>
      <c r="AE2078" s="7">
        <f t="shared" si="424"/>
        <v>-195</v>
      </c>
      <c r="AF2078" t="str">
        <f t="shared" ca="1" si="425"/>
        <v>$V$67</v>
      </c>
      <c r="AG2078" t="str">
        <f t="shared" ca="1" si="426"/>
        <v>$J$67</v>
      </c>
      <c r="AH2078" t="str">
        <f t="shared" ca="1" si="427"/>
        <v>b: TITAN TRANSFER LOG| 3686738501</v>
      </c>
      <c r="AI2078" t="str">
        <f t="shared" ca="1" si="416"/>
        <v>$K$67</v>
      </c>
      <c r="AJ2078" s="8">
        <f t="shared" si="417"/>
        <v>1</v>
      </c>
      <c r="AK2078" s="7">
        <f t="shared" si="418"/>
        <v>-195</v>
      </c>
      <c r="AL2078" s="7" t="str">
        <f t="shared" ca="1" si="428"/>
        <v>b: TITAN TRANSFER LOG| 3686738501</v>
      </c>
      <c r="AM2078" t="str">
        <f t="shared" si="419"/>
        <v>b: JAMES TRANSPORTATI| 3712149036</v>
      </c>
    </row>
    <row r="2079" spans="3:39" x14ac:dyDescent="0.3">
      <c r="C2079" s="1" t="s">
        <v>587</v>
      </c>
      <c r="D2079" s="1" t="s">
        <v>1824</v>
      </c>
      <c r="E2079" s="1" t="s">
        <v>39</v>
      </c>
      <c r="F2079" s="1" t="s">
        <v>70</v>
      </c>
      <c r="G2079" s="1" t="s">
        <v>828</v>
      </c>
      <c r="H2079" s="1" t="s">
        <v>61</v>
      </c>
      <c r="I2079" s="1" t="s">
        <v>1290</v>
      </c>
      <c r="J2079" t="str">
        <f>TRIM(CONCATENATE(wiz[[#This Row],[SHIPPER..................]],wiz[[#This Row],[ZIP2..]],wiz[[#This Row],[ZIP3..]]))</f>
        <v>INTERNATIONAL PAPER C| 3708963044</v>
      </c>
      <c r="K2079" s="1">
        <v>1</v>
      </c>
      <c r="L2079" s="1">
        <v>2.39</v>
      </c>
      <c r="M2079" s="1">
        <v>0.48</v>
      </c>
      <c r="N2079" s="1">
        <v>332</v>
      </c>
      <c r="O2079" s="1">
        <v>0.83</v>
      </c>
      <c r="P2079" s="1">
        <v>29</v>
      </c>
      <c r="Q2079" s="1">
        <v>0.25</v>
      </c>
      <c r="R2079" s="1">
        <v>-90</v>
      </c>
      <c r="S2079" s="1">
        <v>12</v>
      </c>
      <c r="T2079" s="1">
        <v>1</v>
      </c>
      <c r="U2079" s="1">
        <v>353</v>
      </c>
      <c r="V2079" s="1">
        <v>366</v>
      </c>
      <c r="W2079" s="1">
        <v>37121</v>
      </c>
      <c r="X2079" s="1">
        <v>37089</v>
      </c>
      <c r="Y2079" s="1">
        <v>63044</v>
      </c>
      <c r="Z2079" s="1">
        <v>2.65</v>
      </c>
      <c r="AA2079" s="6">
        <f t="shared" si="420"/>
        <v>20</v>
      </c>
      <c r="AB2079" s="6">
        <f t="shared" si="421"/>
        <v>366</v>
      </c>
      <c r="AC2079" s="6">
        <f t="shared" si="422"/>
        <v>581</v>
      </c>
      <c r="AD2079" s="6">
        <f t="shared" si="423"/>
        <v>29.05</v>
      </c>
      <c r="AE2079" s="7">
        <f t="shared" si="424"/>
        <v>-365</v>
      </c>
      <c r="AF2079" t="str">
        <f t="shared" ca="1" si="425"/>
        <v>$V$344</v>
      </c>
      <c r="AG2079" t="str">
        <f t="shared" ca="1" si="426"/>
        <v>$J$344</v>
      </c>
      <c r="AH2079" t="str">
        <f t="shared" ca="1" si="427"/>
        <v>INTERNATIONAL PAPER C| 3090146201</v>
      </c>
      <c r="AI2079" t="str">
        <f t="shared" ca="1" si="416"/>
        <v>$K$344</v>
      </c>
      <c r="AJ2079" s="8">
        <f t="shared" si="417"/>
        <v>0.05</v>
      </c>
      <c r="AK2079" s="7">
        <f t="shared" si="418"/>
        <v>-142</v>
      </c>
      <c r="AL2079" s="7" t="str">
        <f t="shared" ca="1" si="428"/>
        <v>LOWES MLXP VAN ONE WA| 3190143125</v>
      </c>
      <c r="AM2079" t="b">
        <f t="shared" si="419"/>
        <v>0</v>
      </c>
    </row>
    <row r="2080" spans="3:39" x14ac:dyDescent="0.3">
      <c r="C2080" s="1" t="s">
        <v>1833</v>
      </c>
      <c r="D2080" s="1" t="s">
        <v>1834</v>
      </c>
      <c r="E2080" s="1" t="s">
        <v>39</v>
      </c>
      <c r="F2080" s="1" t="s">
        <v>70</v>
      </c>
      <c r="G2080" s="1" t="s">
        <v>1835</v>
      </c>
      <c r="H2080" s="1" t="s">
        <v>68</v>
      </c>
      <c r="I2080" s="1" t="s">
        <v>680</v>
      </c>
      <c r="J2080" t="str">
        <f>TRIM(CONCATENATE(wiz[[#This Row],[SHIPPER..................]],wiz[[#This Row],[ZIP2..]],wiz[[#This Row],[ZIP3..]]))</f>
        <v>CHEMOURS | 3713428025</v>
      </c>
      <c r="K2080" s="1">
        <v>1</v>
      </c>
      <c r="L2080" s="1">
        <v>2.4500000000000002</v>
      </c>
      <c r="M2080" s="1">
        <v>0.19</v>
      </c>
      <c r="N2080" s="1">
        <v>497</v>
      </c>
      <c r="O2080" s="1">
        <v>1.25</v>
      </c>
      <c r="P2080" s="1">
        <v>103</v>
      </c>
      <c r="Q2080" s="1">
        <v>0.35</v>
      </c>
      <c r="R2080" s="1">
        <v>10</v>
      </c>
      <c r="S2080" s="1">
        <v>-77</v>
      </c>
      <c r="T2080" s="1">
        <v>-67</v>
      </c>
      <c r="U2080" s="1">
        <v>270</v>
      </c>
      <c r="V2080" s="1">
        <v>126</v>
      </c>
      <c r="W2080" s="1">
        <v>37087</v>
      </c>
      <c r="X2080" s="1">
        <v>37134</v>
      </c>
      <c r="Y2080" s="1">
        <v>28025</v>
      </c>
      <c r="Z2080" s="1">
        <v>2.42</v>
      </c>
      <c r="AA2080" s="6">
        <f t="shared" si="420"/>
        <v>1</v>
      </c>
      <c r="AB2080" s="6">
        <f t="shared" si="421"/>
        <v>126</v>
      </c>
      <c r="AC2080" s="6">
        <f t="shared" si="422"/>
        <v>126</v>
      </c>
      <c r="AD2080" s="6">
        <f t="shared" si="423"/>
        <v>126</v>
      </c>
      <c r="AE2080" s="7">
        <f t="shared" si="424"/>
        <v>126</v>
      </c>
      <c r="AF2080" t="str">
        <f t="shared" ca="1" si="425"/>
        <v>$V$641</v>
      </c>
      <c r="AG2080" t="str">
        <f t="shared" ca="1" si="426"/>
        <v>$J$641</v>
      </c>
      <c r="AH2080" t="str">
        <f t="shared" ca="1" si="427"/>
        <v>SNYDERS LANCE | 4616830301</v>
      </c>
      <c r="AI2080" t="str">
        <f t="shared" ca="1" si="416"/>
        <v>$K$641</v>
      </c>
      <c r="AJ2080" s="8">
        <f t="shared" si="417"/>
        <v>1</v>
      </c>
      <c r="AK2080" s="7">
        <f t="shared" si="418"/>
        <v>126</v>
      </c>
      <c r="AL2080" s="7" t="str">
        <f t="shared" ca="1" si="428"/>
        <v>SNYDERS LANCE | 4616830301</v>
      </c>
      <c r="AM2080" t="str">
        <f t="shared" si="419"/>
        <v>CHEMOURS | 3713428025</v>
      </c>
    </row>
    <row r="2081" spans="3:39" x14ac:dyDescent="0.3">
      <c r="C2081" s="1" t="s">
        <v>47</v>
      </c>
      <c r="D2081" s="1" t="s">
        <v>48</v>
      </c>
      <c r="E2081" s="1" t="s">
        <v>39</v>
      </c>
      <c r="F2081" s="1" t="s">
        <v>70</v>
      </c>
      <c r="G2081" s="1" t="s">
        <v>1823</v>
      </c>
      <c r="H2081" s="1" t="s">
        <v>68</v>
      </c>
      <c r="I2081" s="1" t="s">
        <v>231</v>
      </c>
      <c r="J2081" t="str">
        <f>TRIM(CONCATENATE(wiz[[#This Row],[SHIPPER..................]],wiz[[#This Row],[ZIP2..]],wiz[[#This Row],[ZIP3..]]))</f>
        <v>LOWES MLXP VAN ONE WA| 3705528625</v>
      </c>
      <c r="K2081" s="1">
        <v>1</v>
      </c>
      <c r="L2081" s="1">
        <v>1.95</v>
      </c>
      <c r="M2081" s="1">
        <v>0.21</v>
      </c>
      <c r="N2081" s="1">
        <v>430</v>
      </c>
      <c r="O2081" s="1">
        <v>0.88</v>
      </c>
      <c r="P2081" s="1">
        <v>80</v>
      </c>
      <c r="Q2081" s="1">
        <v>0.3</v>
      </c>
      <c r="R2081" s="1">
        <v>0</v>
      </c>
      <c r="S2081" s="1">
        <v>-106</v>
      </c>
      <c r="T2081" s="1">
        <v>1</v>
      </c>
      <c r="U2081" s="1">
        <v>149</v>
      </c>
      <c r="V2081" s="1">
        <v>44</v>
      </c>
      <c r="W2081" s="1">
        <v>42134</v>
      </c>
      <c r="X2081" s="1">
        <v>37055</v>
      </c>
      <c r="Y2081" s="1">
        <v>28625</v>
      </c>
      <c r="Z2081" s="1">
        <v>1.94</v>
      </c>
      <c r="AA2081" s="6">
        <f t="shared" si="420"/>
        <v>678</v>
      </c>
      <c r="AB2081" s="6">
        <f t="shared" si="421"/>
        <v>44</v>
      </c>
      <c r="AC2081" s="6">
        <f t="shared" si="422"/>
        <v>-50621</v>
      </c>
      <c r="AD2081" s="6">
        <f t="shared" si="423"/>
        <v>-74.662241887905608</v>
      </c>
      <c r="AE2081" s="7">
        <f t="shared" si="424"/>
        <v>-655</v>
      </c>
      <c r="AF2081" t="str">
        <f t="shared" ca="1" si="425"/>
        <v>$V$1026</v>
      </c>
      <c r="AG2081" t="str">
        <f t="shared" ca="1" si="426"/>
        <v>$J$1026</v>
      </c>
      <c r="AH2081" t="str">
        <f t="shared" ca="1" si="427"/>
        <v>LOWES MLXP VAN ONE WA| 2820147265</v>
      </c>
      <c r="AI2081" t="str">
        <f t="shared" ca="1" si="416"/>
        <v>$K$1026</v>
      </c>
      <c r="AJ2081" s="8">
        <f t="shared" si="417"/>
        <v>1.4749262536873156E-3</v>
      </c>
      <c r="AK2081" s="7">
        <f t="shared" si="418"/>
        <v>-233</v>
      </c>
      <c r="AL2081" s="7" t="str">
        <f t="shared" ca="1" si="428"/>
        <v>b: ECHO GLOBAL LOGIST| 6621537201</v>
      </c>
      <c r="AM2081" t="b">
        <f t="shared" si="419"/>
        <v>0</v>
      </c>
    </row>
    <row r="2082" spans="3:39" x14ac:dyDescent="0.3">
      <c r="C2082" s="1" t="s">
        <v>47</v>
      </c>
      <c r="D2082" s="1" t="s">
        <v>48</v>
      </c>
      <c r="E2082" s="1" t="s">
        <v>39</v>
      </c>
      <c r="F2082" s="1" t="s">
        <v>70</v>
      </c>
      <c r="G2082" s="1" t="s">
        <v>581</v>
      </c>
      <c r="H2082" s="1" t="s">
        <v>68</v>
      </c>
      <c r="I2082" s="1" t="s">
        <v>926</v>
      </c>
      <c r="J2082" t="str">
        <f>TRIM(CONCATENATE(wiz[[#This Row],[SHIPPER..................]],wiz[[#This Row],[ZIP2..]],wiz[[#This Row],[ZIP3..]]))</f>
        <v>LOWES MLXP VAN ONE WA| 3714628656</v>
      </c>
      <c r="K2082" s="1">
        <v>3</v>
      </c>
      <c r="L2082" s="1">
        <v>2.0499999999999998</v>
      </c>
      <c r="M2082" s="1">
        <v>0.21</v>
      </c>
      <c r="N2082" s="1">
        <v>390</v>
      </c>
      <c r="O2082" s="1">
        <v>0.62</v>
      </c>
      <c r="P2082" s="1">
        <v>26</v>
      </c>
      <c r="Q2082" s="1">
        <v>0.25</v>
      </c>
      <c r="R2082" s="1">
        <v>0</v>
      </c>
      <c r="S2082" s="1">
        <v>0</v>
      </c>
      <c r="T2082" s="1">
        <v>36</v>
      </c>
      <c r="U2082" s="1">
        <v>152</v>
      </c>
      <c r="V2082" s="1">
        <v>188</v>
      </c>
      <c r="W2082" s="1">
        <v>37201</v>
      </c>
      <c r="X2082" s="1">
        <v>37146</v>
      </c>
      <c r="Y2082" s="1">
        <v>28656</v>
      </c>
      <c r="Z2082" s="1">
        <v>2.04</v>
      </c>
      <c r="AA2082" s="6">
        <f t="shared" si="420"/>
        <v>678</v>
      </c>
      <c r="AB2082" s="6">
        <f t="shared" si="421"/>
        <v>564</v>
      </c>
      <c r="AC2082" s="6">
        <f t="shared" si="422"/>
        <v>-50621</v>
      </c>
      <c r="AD2082" s="6">
        <f t="shared" si="423"/>
        <v>-74.662241887905608</v>
      </c>
      <c r="AE2082" s="7">
        <f t="shared" si="424"/>
        <v>-655</v>
      </c>
      <c r="AF2082" t="str">
        <f t="shared" ca="1" si="425"/>
        <v>$V$1026</v>
      </c>
      <c r="AG2082" t="str">
        <f t="shared" ca="1" si="426"/>
        <v>$J$1026</v>
      </c>
      <c r="AH2082" t="str">
        <f t="shared" ca="1" si="427"/>
        <v>LOWES MLXP VAN ONE WA| 2820147265</v>
      </c>
      <c r="AI2082" t="str">
        <f t="shared" ca="1" si="416"/>
        <v>$K$1026</v>
      </c>
      <c r="AJ2082" s="8">
        <f t="shared" si="417"/>
        <v>4.4247787610619468E-3</v>
      </c>
      <c r="AK2082" s="7">
        <f t="shared" si="418"/>
        <v>-233</v>
      </c>
      <c r="AL2082" s="7" t="str">
        <f t="shared" ca="1" si="428"/>
        <v>b: ECHO GLOBAL LOGIST| 6621537201</v>
      </c>
      <c r="AM2082" t="b">
        <f t="shared" si="419"/>
        <v>0</v>
      </c>
    </row>
    <row r="2083" spans="3:39" x14ac:dyDescent="0.3">
      <c r="C2083" s="1" t="s">
        <v>717</v>
      </c>
      <c r="D2083" s="1" t="s">
        <v>718</v>
      </c>
      <c r="E2083" s="1" t="s">
        <v>39</v>
      </c>
      <c r="F2083" s="1" t="s">
        <v>70</v>
      </c>
      <c r="G2083" s="1" t="s">
        <v>575</v>
      </c>
      <c r="H2083" s="1" t="s">
        <v>185</v>
      </c>
      <c r="I2083" s="1" t="s">
        <v>107</v>
      </c>
      <c r="J2083" t="str">
        <f>TRIM(CONCATENATE(wiz[[#This Row],[SHIPPER..................]],wiz[[#This Row],[ZIP2..]],wiz[[#This Row],[ZIP3..]]))</f>
        <v>b: DSC LOGISTICS | 3708712549</v>
      </c>
      <c r="K2083" s="1">
        <v>3</v>
      </c>
      <c r="L2083" s="1">
        <v>2.52</v>
      </c>
      <c r="M2083" s="1">
        <v>0.22</v>
      </c>
      <c r="N2083" s="1">
        <v>869</v>
      </c>
      <c r="O2083" s="1">
        <v>1.61</v>
      </c>
      <c r="P2083" s="1">
        <v>77</v>
      </c>
      <c r="Q2083" s="1">
        <v>0.3</v>
      </c>
      <c r="R2083" s="1">
        <v>-6</v>
      </c>
      <c r="S2083" s="1">
        <v>-111</v>
      </c>
      <c r="T2083" s="1">
        <v>16</v>
      </c>
      <c r="U2083" s="1">
        <v>371</v>
      </c>
      <c r="V2083" s="1">
        <v>276</v>
      </c>
      <c r="W2083" s="1">
        <v>37127</v>
      </c>
      <c r="X2083" s="1">
        <v>37087</v>
      </c>
      <c r="Y2083" s="1">
        <v>12549</v>
      </c>
      <c r="Z2083" s="1">
        <v>2.52</v>
      </c>
      <c r="AA2083" s="6">
        <f t="shared" si="420"/>
        <v>13</v>
      </c>
      <c r="AB2083" s="6">
        <f t="shared" si="421"/>
        <v>828</v>
      </c>
      <c r="AC2083" s="6">
        <f t="shared" si="422"/>
        <v>-1079</v>
      </c>
      <c r="AD2083" s="6">
        <f t="shared" si="423"/>
        <v>-83</v>
      </c>
      <c r="AE2083" s="7">
        <f t="shared" si="424"/>
        <v>-352</v>
      </c>
      <c r="AF2083" t="str">
        <f t="shared" ca="1" si="425"/>
        <v>$V$32</v>
      </c>
      <c r="AG2083" t="str">
        <f t="shared" ca="1" si="426"/>
        <v>$J$32</v>
      </c>
      <c r="AH2083" t="str">
        <f t="shared" ca="1" si="427"/>
        <v>b: SCOTT LOGISTICS CO| 3606638101</v>
      </c>
      <c r="AI2083" t="str">
        <f t="shared" ca="1" si="416"/>
        <v>$K$32</v>
      </c>
      <c r="AJ2083" s="8">
        <f t="shared" si="417"/>
        <v>0.23076923076923078</v>
      </c>
      <c r="AK2083" s="7">
        <f t="shared" si="418"/>
        <v>-352</v>
      </c>
      <c r="AL2083" s="7" t="str">
        <f t="shared" ca="1" si="428"/>
        <v>b: SCOTT LOGISTICS CO| 3606638101</v>
      </c>
      <c r="AM2083" t="b">
        <f t="shared" si="419"/>
        <v>0</v>
      </c>
    </row>
    <row r="2084" spans="3:39" x14ac:dyDescent="0.3">
      <c r="C2084" s="1" t="s">
        <v>37</v>
      </c>
      <c r="D2084" s="1" t="s">
        <v>38</v>
      </c>
      <c r="E2084" s="1" t="s">
        <v>39</v>
      </c>
      <c r="F2084" s="1" t="s">
        <v>70</v>
      </c>
      <c r="G2084" s="1" t="s">
        <v>1108</v>
      </c>
      <c r="H2084" s="1" t="s">
        <v>87</v>
      </c>
      <c r="I2084" s="1" t="s">
        <v>180</v>
      </c>
      <c r="J2084" t="str">
        <f>TRIM(CONCATENATE(wiz[[#This Row],[SHIPPER..................]],wiz[[#This Row],[ZIP2..]],wiz[[#This Row],[ZIP3..]]))</f>
        <v>b: C H ROBINSON | 3714844236</v>
      </c>
      <c r="K2084" s="1">
        <v>1</v>
      </c>
      <c r="L2084" s="1">
        <v>1.59</v>
      </c>
      <c r="M2084" s="1">
        <v>0.27</v>
      </c>
      <c r="N2084" s="1">
        <v>485</v>
      </c>
      <c r="O2084" s="1">
        <v>0.97</v>
      </c>
      <c r="P2084" s="1">
        <v>60</v>
      </c>
      <c r="Q2084" s="1">
        <v>0.3</v>
      </c>
      <c r="R2084" s="1">
        <v>-29</v>
      </c>
      <c r="S2084" s="1">
        <v>-23</v>
      </c>
      <c r="T2084" s="1">
        <v>-1</v>
      </c>
      <c r="U2084" s="1">
        <v>27</v>
      </c>
      <c r="V2084" s="1">
        <v>3</v>
      </c>
      <c r="W2084" s="1">
        <v>37087</v>
      </c>
      <c r="X2084" s="1">
        <v>37148</v>
      </c>
      <c r="Y2084" s="1">
        <v>44236</v>
      </c>
      <c r="Z2084" s="1">
        <v>1.64</v>
      </c>
      <c r="AA2084" s="6">
        <f t="shared" si="420"/>
        <v>615</v>
      </c>
      <c r="AB2084" s="6">
        <f t="shared" si="421"/>
        <v>3</v>
      </c>
      <c r="AC2084" s="6">
        <f t="shared" si="422"/>
        <v>-122022</v>
      </c>
      <c r="AD2084" s="6">
        <f t="shared" si="423"/>
        <v>-198.40975609756097</v>
      </c>
      <c r="AE2084" s="7">
        <f t="shared" si="424"/>
        <v>-1118</v>
      </c>
      <c r="AF2084" t="str">
        <f t="shared" ca="1" si="425"/>
        <v>$V$1066</v>
      </c>
      <c r="AG2084" t="str">
        <f t="shared" ca="1" si="426"/>
        <v>$J$1066</v>
      </c>
      <c r="AH2084" t="str">
        <f t="shared" ca="1" si="427"/>
        <v>b: C H ROBINSON | 2736036101</v>
      </c>
      <c r="AI2084" t="str">
        <f t="shared" ca="1" si="416"/>
        <v>$K$1066</v>
      </c>
      <c r="AJ2084" s="8">
        <f t="shared" si="417"/>
        <v>1.6260162601626016E-3</v>
      </c>
      <c r="AK2084" s="7">
        <f t="shared" si="418"/>
        <v>-560</v>
      </c>
      <c r="AL2084" s="7" t="str">
        <f t="shared" ca="1" si="428"/>
        <v>b: C H ROBINSON | 6080335055</v>
      </c>
      <c r="AM2084" t="b">
        <f t="shared" si="419"/>
        <v>0</v>
      </c>
    </row>
    <row r="2085" spans="3:39" x14ac:dyDescent="0.3">
      <c r="C2085" s="1" t="s">
        <v>344</v>
      </c>
      <c r="D2085" s="1" t="s">
        <v>345</v>
      </c>
      <c r="E2085" s="1" t="s">
        <v>39</v>
      </c>
      <c r="F2085" s="1" t="s">
        <v>70</v>
      </c>
      <c r="G2085" s="1" t="s">
        <v>575</v>
      </c>
      <c r="H2085" s="1" t="s">
        <v>87</v>
      </c>
      <c r="I2085" s="1" t="s">
        <v>1836</v>
      </c>
      <c r="J2085" t="str">
        <f>TRIM(CONCATENATE(wiz[[#This Row],[SHIPPER..................]],wiz[[#This Row],[ZIP2..]],wiz[[#This Row],[ZIP3..]]))</f>
        <v>b: SCHNEIDER LOGISTIC| 3708744122</v>
      </c>
      <c r="K2085" s="1">
        <v>1</v>
      </c>
      <c r="L2085" s="1">
        <v>1.19</v>
      </c>
      <c r="M2085" s="1">
        <v>0.24</v>
      </c>
      <c r="N2085" s="1">
        <v>511</v>
      </c>
      <c r="O2085" s="1">
        <v>0.68</v>
      </c>
      <c r="P2085" s="1">
        <v>54</v>
      </c>
      <c r="Q2085" s="1">
        <v>0.3</v>
      </c>
      <c r="R2085" s="1">
        <v>-15</v>
      </c>
      <c r="S2085" s="1">
        <v>-16</v>
      </c>
      <c r="T2085" s="1">
        <v>86</v>
      </c>
      <c r="U2085" s="1">
        <v>-62</v>
      </c>
      <c r="V2085" s="1">
        <v>8</v>
      </c>
      <c r="W2085" s="1">
        <v>37146</v>
      </c>
      <c r="X2085" s="1">
        <v>37087</v>
      </c>
      <c r="Y2085" s="1">
        <v>44122</v>
      </c>
      <c r="Z2085" s="1">
        <v>1.21</v>
      </c>
      <c r="AA2085" s="6">
        <f t="shared" si="420"/>
        <v>78</v>
      </c>
      <c r="AB2085" s="6">
        <f t="shared" si="421"/>
        <v>8</v>
      </c>
      <c r="AC2085" s="6">
        <f t="shared" si="422"/>
        <v>-21006</v>
      </c>
      <c r="AD2085" s="6">
        <f t="shared" si="423"/>
        <v>-269.30769230769232</v>
      </c>
      <c r="AE2085" s="7">
        <f t="shared" si="424"/>
        <v>-1249</v>
      </c>
      <c r="AF2085" t="str">
        <f t="shared" ca="1" si="425"/>
        <v>$V$1953</v>
      </c>
      <c r="AG2085" t="str">
        <f t="shared" ca="1" si="426"/>
        <v>$J$1953</v>
      </c>
      <c r="AH2085" t="str">
        <f t="shared" ca="1" si="427"/>
        <v>b: SCHNEIDER LOGISTIC| 3830119034</v>
      </c>
      <c r="AI2085" t="str">
        <f t="shared" ca="1" si="416"/>
        <v>$K$1953</v>
      </c>
      <c r="AJ2085" s="8">
        <f t="shared" si="417"/>
        <v>1.282051282051282E-2</v>
      </c>
      <c r="AK2085" s="7">
        <f t="shared" si="418"/>
        <v>-570</v>
      </c>
      <c r="AL2085" s="7" t="str">
        <f t="shared" ca="1" si="428"/>
        <v>LOWES MLXP VAN ONE WA| 3071947265</v>
      </c>
      <c r="AM2085" t="b">
        <f t="shared" si="419"/>
        <v>0</v>
      </c>
    </row>
    <row r="2086" spans="3:39" x14ac:dyDescent="0.3">
      <c r="C2086" s="1" t="s">
        <v>47</v>
      </c>
      <c r="D2086" s="1" t="s">
        <v>48</v>
      </c>
      <c r="E2086" s="1" t="s">
        <v>39</v>
      </c>
      <c r="F2086" s="1" t="s">
        <v>70</v>
      </c>
      <c r="G2086" s="1" t="s">
        <v>136</v>
      </c>
      <c r="H2086" s="1" t="s">
        <v>87</v>
      </c>
      <c r="I2086" s="1" t="s">
        <v>88</v>
      </c>
      <c r="J2086" t="str">
        <f>TRIM(CONCATENATE(wiz[[#This Row],[SHIPPER..................]],wiz[[#This Row],[ZIP2..]],wiz[[#This Row],[ZIP3..]]))</f>
        <v>LOWES MLXP VAN ONE WA| 3855545839</v>
      </c>
      <c r="K2086" s="1">
        <v>2</v>
      </c>
      <c r="L2086" s="1">
        <v>1.52</v>
      </c>
      <c r="M2086" s="1">
        <v>0.21</v>
      </c>
      <c r="N2086" s="1">
        <v>425</v>
      </c>
      <c r="O2086" s="1">
        <v>0.93</v>
      </c>
      <c r="P2086" s="1">
        <v>84</v>
      </c>
      <c r="Q2086" s="1">
        <v>0.3</v>
      </c>
      <c r="R2086" s="1">
        <v>0</v>
      </c>
      <c r="S2086" s="1">
        <v>-82</v>
      </c>
      <c r="T2086" s="1">
        <v>-11</v>
      </c>
      <c r="U2086" s="1">
        <v>-6</v>
      </c>
      <c r="V2086" s="1">
        <v>-99</v>
      </c>
      <c r="W2086" s="1">
        <v>37806</v>
      </c>
      <c r="X2086" s="1">
        <v>38555</v>
      </c>
      <c r="Y2086" s="1">
        <v>45839</v>
      </c>
      <c r="Z2086" s="1">
        <v>1.51</v>
      </c>
      <c r="AA2086" s="6">
        <f t="shared" si="420"/>
        <v>678</v>
      </c>
      <c r="AB2086" s="6">
        <f t="shared" si="421"/>
        <v>-198</v>
      </c>
      <c r="AC2086" s="6">
        <f t="shared" si="422"/>
        <v>-50621</v>
      </c>
      <c r="AD2086" s="6">
        <f t="shared" si="423"/>
        <v>-74.662241887905608</v>
      </c>
      <c r="AE2086" s="7">
        <f t="shared" si="424"/>
        <v>-655</v>
      </c>
      <c r="AF2086" t="str">
        <f t="shared" ca="1" si="425"/>
        <v>$V$1026</v>
      </c>
      <c r="AG2086" t="str">
        <f t="shared" ca="1" si="426"/>
        <v>$J$1026</v>
      </c>
      <c r="AH2086" t="str">
        <f t="shared" ca="1" si="427"/>
        <v>LOWES MLXP VAN ONE WA| 2820147265</v>
      </c>
      <c r="AI2086" t="str">
        <f t="shared" ca="1" si="416"/>
        <v>$K$1026</v>
      </c>
      <c r="AJ2086" s="8">
        <f t="shared" si="417"/>
        <v>2.9498525073746312E-3</v>
      </c>
      <c r="AK2086" s="7">
        <f t="shared" si="418"/>
        <v>-233</v>
      </c>
      <c r="AL2086" s="7" t="str">
        <f t="shared" ca="1" si="428"/>
        <v>b: ECHO GLOBAL LOGIST| 6621537201</v>
      </c>
      <c r="AM2086" t="b">
        <f t="shared" si="419"/>
        <v>0</v>
      </c>
    </row>
    <row r="2087" spans="3:39" x14ac:dyDescent="0.3">
      <c r="C2087" s="1" t="s">
        <v>423</v>
      </c>
      <c r="D2087" s="1" t="s">
        <v>424</v>
      </c>
      <c r="E2087" s="1" t="s">
        <v>39</v>
      </c>
      <c r="F2087" s="1" t="s">
        <v>70</v>
      </c>
      <c r="G2087" s="1" t="s">
        <v>1823</v>
      </c>
      <c r="H2087" s="1" t="s">
        <v>90</v>
      </c>
      <c r="I2087" s="1" t="s">
        <v>1588</v>
      </c>
      <c r="J2087" t="str">
        <f>TRIM(CONCATENATE(wiz[[#This Row],[SHIPPER..................]],wiz[[#This Row],[ZIP2..]],wiz[[#This Row],[ZIP3..]]))</f>
        <v>CARLSTAR | 3705529801</v>
      </c>
      <c r="K2087" s="1">
        <v>2</v>
      </c>
      <c r="L2087" s="1">
        <v>2.0099999999999998</v>
      </c>
      <c r="M2087" s="1">
        <v>0.19</v>
      </c>
      <c r="N2087" s="1">
        <v>446</v>
      </c>
      <c r="O2087" s="1">
        <v>1.26</v>
      </c>
      <c r="P2087" s="1">
        <v>89</v>
      </c>
      <c r="Q2087" s="1">
        <v>0.3</v>
      </c>
      <c r="R2087" s="1">
        <v>11</v>
      </c>
      <c r="S2087" s="1">
        <v>-296</v>
      </c>
      <c r="T2087" s="1">
        <v>-89</v>
      </c>
      <c r="U2087" s="1">
        <v>32</v>
      </c>
      <c r="V2087" s="1">
        <v>-353</v>
      </c>
      <c r="W2087" s="1">
        <v>42134</v>
      </c>
      <c r="X2087" s="1">
        <v>37055</v>
      </c>
      <c r="Y2087" s="1">
        <v>29801</v>
      </c>
      <c r="Z2087" s="1">
        <v>1.98</v>
      </c>
      <c r="AA2087" s="6">
        <f t="shared" si="420"/>
        <v>44</v>
      </c>
      <c r="AB2087" s="6">
        <f t="shared" si="421"/>
        <v>-706</v>
      </c>
      <c r="AC2087" s="6">
        <f t="shared" si="422"/>
        <v>-5136</v>
      </c>
      <c r="AD2087" s="6">
        <f t="shared" si="423"/>
        <v>-116.72727272727273</v>
      </c>
      <c r="AE2087" s="7">
        <f t="shared" si="424"/>
        <v>-528</v>
      </c>
      <c r="AF2087" t="str">
        <f t="shared" ca="1" si="425"/>
        <v>$V$248</v>
      </c>
      <c r="AG2087" t="str">
        <f t="shared" ca="1" si="426"/>
        <v>$J$248</v>
      </c>
      <c r="AH2087" t="str">
        <f t="shared" ca="1" si="427"/>
        <v>CARLSTAR | 3025348007</v>
      </c>
      <c r="AI2087" t="str">
        <f t="shared" ca="1" si="416"/>
        <v>$K$248</v>
      </c>
      <c r="AJ2087" s="8">
        <f t="shared" si="417"/>
        <v>4.5454545454545456E-2</v>
      </c>
      <c r="AK2087" s="7">
        <f t="shared" si="418"/>
        <v>-528</v>
      </c>
      <c r="AL2087" s="7" t="str">
        <f t="shared" ca="1" si="428"/>
        <v>CARLSTAR | 3025348007</v>
      </c>
      <c r="AM2087" t="b">
        <f t="shared" si="419"/>
        <v>0</v>
      </c>
    </row>
    <row r="2088" spans="3:39" x14ac:dyDescent="0.3">
      <c r="C2088" s="1" t="s">
        <v>72</v>
      </c>
      <c r="D2088" s="1" t="s">
        <v>73</v>
      </c>
      <c r="E2088" s="1" t="s">
        <v>39</v>
      </c>
      <c r="F2088" s="1" t="s">
        <v>70</v>
      </c>
      <c r="G2088" s="1" t="s">
        <v>202</v>
      </c>
      <c r="H2088" s="1" t="s">
        <v>90</v>
      </c>
      <c r="I2088" s="1" t="s">
        <v>57</v>
      </c>
      <c r="J2088" t="str">
        <f>TRIM(CONCATENATE(wiz[[#This Row],[SHIPPER..................]],wiz[[#This Row],[ZIP2..]],wiz[[#This Row],[ZIP3..]]))</f>
        <v>REDWOOD LOGISTICS STR| 3720129501</v>
      </c>
      <c r="K2088" s="1">
        <v>1</v>
      </c>
      <c r="L2088" s="1">
        <v>2.61</v>
      </c>
      <c r="M2088" s="1">
        <v>0.28000000000000003</v>
      </c>
      <c r="N2088" s="1">
        <v>519</v>
      </c>
      <c r="O2088" s="1">
        <v>0.96</v>
      </c>
      <c r="P2088" s="1">
        <v>44</v>
      </c>
      <c r="Q2088" s="1">
        <v>0.25</v>
      </c>
      <c r="R2088" s="1">
        <v>-37</v>
      </c>
      <c r="S2088" s="1">
        <v>-61</v>
      </c>
      <c r="T2088" s="1">
        <v>20</v>
      </c>
      <c r="U2088" s="1">
        <v>797</v>
      </c>
      <c r="V2088" s="1">
        <v>756</v>
      </c>
      <c r="W2088" s="1">
        <v>42134</v>
      </c>
      <c r="X2088" s="1">
        <v>37201</v>
      </c>
      <c r="Y2088" s="1">
        <v>29501</v>
      </c>
      <c r="Z2088" s="1">
        <v>2.67</v>
      </c>
      <c r="AA2088" s="6">
        <f t="shared" si="420"/>
        <v>112</v>
      </c>
      <c r="AB2088" s="6">
        <f t="shared" si="421"/>
        <v>756</v>
      </c>
      <c r="AC2088" s="6">
        <f t="shared" si="422"/>
        <v>-32183</v>
      </c>
      <c r="AD2088" s="6">
        <f t="shared" si="423"/>
        <v>-287.34821428571428</v>
      </c>
      <c r="AE2088" s="7">
        <f t="shared" si="424"/>
        <v>-836</v>
      </c>
      <c r="AF2088" t="str">
        <f t="shared" ca="1" si="425"/>
        <v>$V$1531</v>
      </c>
      <c r="AG2088" t="str">
        <f t="shared" ca="1" si="426"/>
        <v>$J$1531</v>
      </c>
      <c r="AH2088" t="str">
        <f t="shared" ca="1" si="427"/>
        <v>REDWOOD LOGISTICS STR| 4370137401</v>
      </c>
      <c r="AI2088" t="str">
        <f t="shared" ca="1" si="416"/>
        <v>$K$1531</v>
      </c>
      <c r="AJ2088" s="8">
        <f t="shared" si="417"/>
        <v>8.9285714285714281E-3</v>
      </c>
      <c r="AK2088" s="7">
        <f t="shared" si="418"/>
        <v>-624</v>
      </c>
      <c r="AL2088" s="7" t="str">
        <f t="shared" ca="1" si="428"/>
        <v>REDWOOD LOGISTICS STR| 4589530012</v>
      </c>
      <c r="AM2088" t="b">
        <f t="shared" si="419"/>
        <v>0</v>
      </c>
    </row>
    <row r="2089" spans="3:39" x14ac:dyDescent="0.3">
      <c r="C2089" s="1" t="s">
        <v>344</v>
      </c>
      <c r="D2089" s="1" t="s">
        <v>345</v>
      </c>
      <c r="E2089" s="1" t="s">
        <v>39</v>
      </c>
      <c r="F2089" s="1" t="s">
        <v>70</v>
      </c>
      <c r="G2089" s="1" t="s">
        <v>1837</v>
      </c>
      <c r="H2089" s="1" t="s">
        <v>90</v>
      </c>
      <c r="I2089" s="1" t="s">
        <v>1650</v>
      </c>
      <c r="J2089" t="str">
        <f>TRIM(CONCATENATE(wiz[[#This Row],[SHIPPER..................]],wiz[[#This Row],[ZIP2..]],wiz[[#This Row],[ZIP3..]]))</f>
        <v>b: SCHNEIDER LOGISTIC| 3718529360</v>
      </c>
      <c r="K2089" s="1">
        <v>1</v>
      </c>
      <c r="L2089" s="1">
        <v>1.18</v>
      </c>
      <c r="M2089" s="1">
        <v>0.38</v>
      </c>
      <c r="N2089" s="1">
        <v>448</v>
      </c>
      <c r="O2089" s="1">
        <v>0.89</v>
      </c>
      <c r="P2089" s="1">
        <v>103</v>
      </c>
      <c r="Q2089" s="1">
        <v>0.35</v>
      </c>
      <c r="R2089" s="1">
        <v>-76</v>
      </c>
      <c r="S2089" s="1">
        <v>-135</v>
      </c>
      <c r="T2089" s="1">
        <v>-1</v>
      </c>
      <c r="U2089" s="1">
        <v>-104</v>
      </c>
      <c r="V2089" s="1">
        <v>-240</v>
      </c>
      <c r="W2089" s="1">
        <v>42134</v>
      </c>
      <c r="X2089" s="1">
        <v>37185</v>
      </c>
      <c r="Y2089" s="1">
        <v>29360</v>
      </c>
      <c r="Z2089" s="1">
        <v>1.34</v>
      </c>
      <c r="AA2089" s="6">
        <f t="shared" si="420"/>
        <v>78</v>
      </c>
      <c r="AB2089" s="6">
        <f t="shared" si="421"/>
        <v>-240</v>
      </c>
      <c r="AC2089" s="6">
        <f t="shared" si="422"/>
        <v>-21006</v>
      </c>
      <c r="AD2089" s="6">
        <f t="shared" si="423"/>
        <v>-269.30769230769232</v>
      </c>
      <c r="AE2089" s="7">
        <f t="shared" si="424"/>
        <v>-1249</v>
      </c>
      <c r="AF2089" t="str">
        <f t="shared" ca="1" si="425"/>
        <v>$V$1953</v>
      </c>
      <c r="AG2089" t="str">
        <f t="shared" ca="1" si="426"/>
        <v>$J$1953</v>
      </c>
      <c r="AH2089" t="str">
        <f t="shared" ca="1" si="427"/>
        <v>b: SCHNEIDER LOGISTIC| 3830119034</v>
      </c>
      <c r="AI2089" t="str">
        <f t="shared" ca="1" si="416"/>
        <v>$K$1953</v>
      </c>
      <c r="AJ2089" s="8">
        <f t="shared" si="417"/>
        <v>1.282051282051282E-2</v>
      </c>
      <c r="AK2089" s="7">
        <f t="shared" si="418"/>
        <v>-570</v>
      </c>
      <c r="AL2089" s="7" t="str">
        <f t="shared" ca="1" si="428"/>
        <v>LOWES MLXP VAN ONE WA| 3071947265</v>
      </c>
      <c r="AM2089" t="b">
        <f t="shared" si="419"/>
        <v>0</v>
      </c>
    </row>
    <row r="2090" spans="3:39" x14ac:dyDescent="0.3">
      <c r="C2090" s="1" t="s">
        <v>929</v>
      </c>
      <c r="D2090" s="1" t="s">
        <v>930</v>
      </c>
      <c r="E2090" s="1" t="s">
        <v>39</v>
      </c>
      <c r="F2090" s="1" t="s">
        <v>70</v>
      </c>
      <c r="G2090" s="1" t="s">
        <v>1826</v>
      </c>
      <c r="H2090" s="1" t="s">
        <v>76</v>
      </c>
      <c r="I2090" s="1" t="s">
        <v>1527</v>
      </c>
      <c r="J2090" t="str">
        <f>TRIM(CONCATENATE(wiz[[#This Row],[SHIPPER..................]],wiz[[#This Row],[ZIP2..]],wiz[[#This Row],[ZIP3..]]))</f>
        <v>BRIDGESTONE FIRESTONE| 3735776099</v>
      </c>
      <c r="K2090" s="1">
        <v>18</v>
      </c>
      <c r="L2090" s="1">
        <v>1.78</v>
      </c>
      <c r="M2090" s="1">
        <v>0.19</v>
      </c>
      <c r="N2090" s="1">
        <v>765</v>
      </c>
      <c r="O2090" s="1">
        <v>1.69</v>
      </c>
      <c r="P2090" s="1">
        <v>139</v>
      </c>
      <c r="Q2090" s="1">
        <v>0.36</v>
      </c>
      <c r="R2090" s="1">
        <v>14</v>
      </c>
      <c r="S2090" s="1">
        <v>-165</v>
      </c>
      <c r="T2090" s="1">
        <v>26</v>
      </c>
      <c r="U2090" s="1">
        <v>-89</v>
      </c>
      <c r="V2090" s="1">
        <v>-228</v>
      </c>
      <c r="W2090" s="1">
        <v>37885</v>
      </c>
      <c r="X2090" s="1">
        <v>37357</v>
      </c>
      <c r="Y2090" s="1">
        <v>76099</v>
      </c>
      <c r="Z2090" s="1">
        <v>1.75</v>
      </c>
      <c r="AA2090" s="6">
        <f t="shared" si="420"/>
        <v>180</v>
      </c>
      <c r="AB2090" s="6">
        <f t="shared" si="421"/>
        <v>-4104</v>
      </c>
      <c r="AC2090" s="6">
        <f t="shared" si="422"/>
        <v>-16645</v>
      </c>
      <c r="AD2090" s="6">
        <f t="shared" si="423"/>
        <v>-92.472222222222229</v>
      </c>
      <c r="AE2090" s="7">
        <f t="shared" si="424"/>
        <v>-284</v>
      </c>
      <c r="AF2090" t="str">
        <f t="shared" ca="1" si="425"/>
        <v>$V$1356</v>
      </c>
      <c r="AG2090" t="str">
        <f t="shared" ca="1" si="426"/>
        <v>$J$1356</v>
      </c>
      <c r="AH2090" t="str">
        <f t="shared" ca="1" si="427"/>
        <v>b: SCHNEIDER LOGISTIC| 4320127045</v>
      </c>
      <c r="AI2090" t="str">
        <f t="shared" ca="1" si="416"/>
        <v>$K$1356</v>
      </c>
      <c r="AJ2090" s="8">
        <f t="shared" si="417"/>
        <v>0.1</v>
      </c>
      <c r="AK2090" s="7">
        <f t="shared" si="418"/>
        <v>-284</v>
      </c>
      <c r="AL2090" s="7" t="str">
        <f t="shared" ca="1" si="428"/>
        <v>b: SCHNEIDER LOGISTIC| 4320127045</v>
      </c>
      <c r="AM2090" t="b">
        <f t="shared" si="419"/>
        <v>0</v>
      </c>
    </row>
    <row r="2091" spans="3:39" x14ac:dyDescent="0.3">
      <c r="C2091" s="1" t="s">
        <v>72</v>
      </c>
      <c r="D2091" s="1" t="s">
        <v>73</v>
      </c>
      <c r="E2091" s="1" t="s">
        <v>39</v>
      </c>
      <c r="F2091" s="1" t="s">
        <v>70</v>
      </c>
      <c r="G2091" s="1" t="s">
        <v>1838</v>
      </c>
      <c r="H2091" s="1" t="s">
        <v>76</v>
      </c>
      <c r="I2091" s="1" t="s">
        <v>381</v>
      </c>
      <c r="J2091" t="str">
        <f>TRIM(CONCATENATE(wiz[[#This Row],[SHIPPER..................]],wiz[[#This Row],[ZIP2..]],wiz[[#This Row],[ZIP3..]]))</f>
        <v>REDWOOD LOGISTICS STR| 3702975006</v>
      </c>
      <c r="K2091" s="1">
        <v>1</v>
      </c>
      <c r="L2091" s="1">
        <v>1.2</v>
      </c>
      <c r="M2091" s="1">
        <v>0.27</v>
      </c>
      <c r="N2091" s="1">
        <v>648</v>
      </c>
      <c r="O2091" s="1">
        <v>1.83</v>
      </c>
      <c r="P2091" s="1">
        <v>84</v>
      </c>
      <c r="Q2091" s="1">
        <v>0.3</v>
      </c>
      <c r="R2091" s="1">
        <v>-73</v>
      </c>
      <c r="S2091" s="1">
        <v>-42</v>
      </c>
      <c r="T2091" s="1">
        <v>-146</v>
      </c>
      <c r="U2091" s="1">
        <v>-453</v>
      </c>
      <c r="V2091" s="1">
        <v>-641</v>
      </c>
      <c r="W2091" s="1">
        <v>38563</v>
      </c>
      <c r="X2091" s="1">
        <v>37029</v>
      </c>
      <c r="Y2091" s="1">
        <v>75006</v>
      </c>
      <c r="Z2091" s="1">
        <v>1.25</v>
      </c>
      <c r="AA2091" s="6">
        <f t="shared" si="420"/>
        <v>112</v>
      </c>
      <c r="AB2091" s="6">
        <f t="shared" si="421"/>
        <v>-641</v>
      </c>
      <c r="AC2091" s="6">
        <f t="shared" si="422"/>
        <v>-32183</v>
      </c>
      <c r="AD2091" s="6">
        <f t="shared" si="423"/>
        <v>-287.34821428571428</v>
      </c>
      <c r="AE2091" s="7">
        <f t="shared" si="424"/>
        <v>-836</v>
      </c>
      <c r="AF2091" t="str">
        <f t="shared" ca="1" si="425"/>
        <v>$V$1531</v>
      </c>
      <c r="AG2091" t="str">
        <f t="shared" ca="1" si="426"/>
        <v>$J$1531</v>
      </c>
      <c r="AH2091" t="str">
        <f t="shared" ca="1" si="427"/>
        <v>REDWOOD LOGISTICS STR| 4370137401</v>
      </c>
      <c r="AI2091" t="str">
        <f t="shared" ca="1" si="416"/>
        <v>$K$1531</v>
      </c>
      <c r="AJ2091" s="8">
        <f t="shared" si="417"/>
        <v>8.9285714285714281E-3</v>
      </c>
      <c r="AK2091" s="7">
        <f t="shared" si="418"/>
        <v>-624</v>
      </c>
      <c r="AL2091" s="7" t="str">
        <f t="shared" ca="1" si="428"/>
        <v>REDWOOD LOGISTICS STR| 4589530012</v>
      </c>
      <c r="AM2091" t="b">
        <f t="shared" si="419"/>
        <v>0</v>
      </c>
    </row>
    <row r="2092" spans="3:39" x14ac:dyDescent="0.3">
      <c r="C2092" s="1" t="s">
        <v>72</v>
      </c>
      <c r="D2092" s="1" t="s">
        <v>73</v>
      </c>
      <c r="E2092" s="1" t="s">
        <v>39</v>
      </c>
      <c r="F2092" s="1" t="s">
        <v>70</v>
      </c>
      <c r="G2092" s="1" t="s">
        <v>1838</v>
      </c>
      <c r="H2092" s="1" t="s">
        <v>76</v>
      </c>
      <c r="I2092" s="1" t="s">
        <v>582</v>
      </c>
      <c r="J2092" t="str">
        <f>TRIM(CONCATENATE(wiz[[#This Row],[SHIPPER..................]],wiz[[#This Row],[ZIP2..]],wiz[[#This Row],[ZIP3..]]))</f>
        <v>REDWOOD LOGISTICS STR| 3702975201</v>
      </c>
      <c r="K2092" s="1">
        <v>1</v>
      </c>
      <c r="L2092" s="1">
        <v>1.1599999999999999</v>
      </c>
      <c r="M2092" s="1">
        <v>0.27</v>
      </c>
      <c r="N2092" s="1">
        <v>631</v>
      </c>
      <c r="O2092" s="1">
        <v>1.96</v>
      </c>
      <c r="P2092" s="1">
        <v>66</v>
      </c>
      <c r="Q2092" s="1">
        <v>0.3</v>
      </c>
      <c r="R2092" s="1">
        <v>-38</v>
      </c>
      <c r="S2092" s="1">
        <v>-42</v>
      </c>
      <c r="T2092" s="1">
        <v>-177</v>
      </c>
      <c r="U2092" s="1">
        <v>-559</v>
      </c>
      <c r="V2092" s="1">
        <v>-778</v>
      </c>
      <c r="W2092" s="1">
        <v>37091</v>
      </c>
      <c r="X2092" s="1">
        <v>37029</v>
      </c>
      <c r="Y2092" s="1">
        <v>75201</v>
      </c>
      <c r="Z2092" s="1">
        <v>1.21</v>
      </c>
      <c r="AA2092" s="6">
        <f t="shared" si="420"/>
        <v>112</v>
      </c>
      <c r="AB2092" s="6">
        <f t="shared" si="421"/>
        <v>-778</v>
      </c>
      <c r="AC2092" s="6">
        <f t="shared" si="422"/>
        <v>-32183</v>
      </c>
      <c r="AD2092" s="6">
        <f t="shared" si="423"/>
        <v>-287.34821428571428</v>
      </c>
      <c r="AE2092" s="7">
        <f t="shared" si="424"/>
        <v>-836</v>
      </c>
      <c r="AF2092" t="str">
        <f t="shared" ca="1" si="425"/>
        <v>$V$1531</v>
      </c>
      <c r="AG2092" t="str">
        <f t="shared" ca="1" si="426"/>
        <v>$J$1531</v>
      </c>
      <c r="AH2092" t="str">
        <f t="shared" ca="1" si="427"/>
        <v>REDWOOD LOGISTICS STR| 4370137401</v>
      </c>
      <c r="AI2092" t="str">
        <f t="shared" ca="1" si="416"/>
        <v>$K$1531</v>
      </c>
      <c r="AJ2092" s="8">
        <f t="shared" si="417"/>
        <v>8.9285714285714281E-3</v>
      </c>
      <c r="AK2092" s="7">
        <f t="shared" si="418"/>
        <v>-624</v>
      </c>
      <c r="AL2092" s="7" t="str">
        <f t="shared" ca="1" si="428"/>
        <v>REDWOOD LOGISTICS STR| 4589530012</v>
      </c>
      <c r="AM2092" t="b">
        <f t="shared" si="419"/>
        <v>0</v>
      </c>
    </row>
    <row r="2093" spans="3:39" x14ac:dyDescent="0.3">
      <c r="C2093" s="1" t="s">
        <v>72</v>
      </c>
      <c r="D2093" s="1" t="s">
        <v>73</v>
      </c>
      <c r="E2093" s="1" t="s">
        <v>39</v>
      </c>
      <c r="F2093" s="1" t="s">
        <v>70</v>
      </c>
      <c r="G2093" s="1" t="s">
        <v>1823</v>
      </c>
      <c r="H2093" s="1" t="s">
        <v>76</v>
      </c>
      <c r="I2093" s="1" t="s">
        <v>672</v>
      </c>
      <c r="J2093" t="str">
        <f>TRIM(CONCATENATE(wiz[[#This Row],[SHIPPER..................]],wiz[[#This Row],[ZIP2..]],wiz[[#This Row],[ZIP3..]]))</f>
        <v>REDWOOD LOGISTICS STR| 3705576001</v>
      </c>
      <c r="K2093" s="1">
        <v>1</v>
      </c>
      <c r="L2093" s="1">
        <v>1.1100000000000001</v>
      </c>
      <c r="M2093" s="1">
        <v>0.28000000000000003</v>
      </c>
      <c r="N2093" s="1">
        <v>646</v>
      </c>
      <c r="O2093" s="1">
        <v>1.21</v>
      </c>
      <c r="P2093" s="1">
        <v>64</v>
      </c>
      <c r="Q2093" s="1">
        <v>0.3</v>
      </c>
      <c r="R2093" s="1">
        <v>-45</v>
      </c>
      <c r="S2093" s="1">
        <v>-22</v>
      </c>
      <c r="T2093" s="1">
        <v>1</v>
      </c>
      <c r="U2093" s="1">
        <v>-535</v>
      </c>
      <c r="V2093" s="1">
        <v>-556</v>
      </c>
      <c r="W2093" s="1">
        <v>37127</v>
      </c>
      <c r="X2093" s="1">
        <v>37055</v>
      </c>
      <c r="Y2093" s="1">
        <v>76001</v>
      </c>
      <c r="Z2093" s="1">
        <v>1.17</v>
      </c>
      <c r="AA2093" s="6">
        <f t="shared" si="420"/>
        <v>112</v>
      </c>
      <c r="AB2093" s="6">
        <f t="shared" si="421"/>
        <v>-556</v>
      </c>
      <c r="AC2093" s="6">
        <f t="shared" si="422"/>
        <v>-32183</v>
      </c>
      <c r="AD2093" s="6">
        <f t="shared" si="423"/>
        <v>-287.34821428571428</v>
      </c>
      <c r="AE2093" s="7">
        <f t="shared" si="424"/>
        <v>-836</v>
      </c>
      <c r="AF2093" t="str">
        <f t="shared" ca="1" si="425"/>
        <v>$V$1531</v>
      </c>
      <c r="AG2093" t="str">
        <f t="shared" ca="1" si="426"/>
        <v>$J$1531</v>
      </c>
      <c r="AH2093" t="str">
        <f t="shared" ca="1" si="427"/>
        <v>REDWOOD LOGISTICS STR| 4370137401</v>
      </c>
      <c r="AI2093" t="str">
        <f t="shared" ca="1" si="416"/>
        <v>$K$1531</v>
      </c>
      <c r="AJ2093" s="8">
        <f t="shared" si="417"/>
        <v>8.9285714285714281E-3</v>
      </c>
      <c r="AK2093" s="7">
        <f t="shared" si="418"/>
        <v>-624</v>
      </c>
      <c r="AL2093" s="7" t="str">
        <f t="shared" ca="1" si="428"/>
        <v>REDWOOD LOGISTICS STR| 4589530012</v>
      </c>
      <c r="AM2093" t="b">
        <f t="shared" si="419"/>
        <v>0</v>
      </c>
    </row>
    <row r="2094" spans="3:39" x14ac:dyDescent="0.3">
      <c r="C2094" s="1" t="s">
        <v>72</v>
      </c>
      <c r="D2094" s="1" t="s">
        <v>73</v>
      </c>
      <c r="E2094" s="1" t="s">
        <v>39</v>
      </c>
      <c r="F2094" s="1" t="s">
        <v>70</v>
      </c>
      <c r="G2094" s="1" t="s">
        <v>1823</v>
      </c>
      <c r="H2094" s="1" t="s">
        <v>76</v>
      </c>
      <c r="I2094" s="1" t="s">
        <v>381</v>
      </c>
      <c r="J2094" t="str">
        <f>TRIM(CONCATENATE(wiz[[#This Row],[SHIPPER..................]],wiz[[#This Row],[ZIP2..]],wiz[[#This Row],[ZIP3..]]))</f>
        <v>REDWOOD LOGISTICS STR| 3705575006</v>
      </c>
      <c r="K2094" s="1">
        <v>1</v>
      </c>
      <c r="L2094" s="1">
        <v>1.1299999999999999</v>
      </c>
      <c r="M2094" s="1">
        <v>0.28000000000000003</v>
      </c>
      <c r="N2094" s="1">
        <v>640</v>
      </c>
      <c r="O2094" s="1">
        <v>0.92</v>
      </c>
      <c r="P2094" s="1">
        <v>119</v>
      </c>
      <c r="Q2094" s="1">
        <v>0.35</v>
      </c>
      <c r="R2094" s="1">
        <v>-45</v>
      </c>
      <c r="S2094" s="1">
        <v>-22</v>
      </c>
      <c r="T2094" s="1">
        <v>69</v>
      </c>
      <c r="U2094" s="1">
        <v>-527</v>
      </c>
      <c r="V2094" s="1">
        <v>-480</v>
      </c>
      <c r="W2094" s="1">
        <v>38501</v>
      </c>
      <c r="X2094" s="1">
        <v>37055</v>
      </c>
      <c r="Y2094" s="1">
        <v>75006</v>
      </c>
      <c r="Z2094" s="1">
        <v>1.19</v>
      </c>
      <c r="AA2094" s="6">
        <f t="shared" si="420"/>
        <v>112</v>
      </c>
      <c r="AB2094" s="6">
        <f t="shared" si="421"/>
        <v>-480</v>
      </c>
      <c r="AC2094" s="6">
        <f t="shared" si="422"/>
        <v>-32183</v>
      </c>
      <c r="AD2094" s="6">
        <f t="shared" si="423"/>
        <v>-287.34821428571428</v>
      </c>
      <c r="AE2094" s="7">
        <f t="shared" si="424"/>
        <v>-836</v>
      </c>
      <c r="AF2094" t="str">
        <f t="shared" ca="1" si="425"/>
        <v>$V$1531</v>
      </c>
      <c r="AG2094" t="str">
        <f t="shared" ca="1" si="426"/>
        <v>$J$1531</v>
      </c>
      <c r="AH2094" t="str">
        <f t="shared" ca="1" si="427"/>
        <v>REDWOOD LOGISTICS STR| 4370137401</v>
      </c>
      <c r="AI2094" t="str">
        <f t="shared" ca="1" si="416"/>
        <v>$K$1531</v>
      </c>
      <c r="AJ2094" s="8">
        <f t="shared" si="417"/>
        <v>8.9285714285714281E-3</v>
      </c>
      <c r="AK2094" s="7">
        <f t="shared" si="418"/>
        <v>-624</v>
      </c>
      <c r="AL2094" s="7" t="str">
        <f t="shared" ca="1" si="428"/>
        <v>REDWOOD LOGISTICS STR| 4589530012</v>
      </c>
      <c r="AM2094" t="b">
        <f t="shared" si="419"/>
        <v>0</v>
      </c>
    </row>
    <row r="2095" spans="3:39" x14ac:dyDescent="0.3">
      <c r="C2095" s="1" t="s">
        <v>72</v>
      </c>
      <c r="D2095" s="1" t="s">
        <v>73</v>
      </c>
      <c r="E2095" s="1" t="s">
        <v>39</v>
      </c>
      <c r="F2095" s="1" t="s">
        <v>70</v>
      </c>
      <c r="G2095" s="1" t="s">
        <v>1823</v>
      </c>
      <c r="H2095" s="1" t="s">
        <v>76</v>
      </c>
      <c r="I2095" s="1" t="s">
        <v>804</v>
      </c>
      <c r="J2095" t="str">
        <f>TRIM(CONCATENATE(wiz[[#This Row],[SHIPPER..................]],wiz[[#This Row],[ZIP2..]],wiz[[#This Row],[ZIP3..]]))</f>
        <v>REDWOOD LOGISTICS STR| 3705576101</v>
      </c>
      <c r="K2095" s="1">
        <v>1</v>
      </c>
      <c r="L2095" s="1">
        <v>1.1100000000000001</v>
      </c>
      <c r="M2095" s="1">
        <v>0.27</v>
      </c>
      <c r="N2095" s="1">
        <v>652</v>
      </c>
      <c r="O2095" s="1">
        <v>0.88</v>
      </c>
      <c r="P2095" s="1">
        <v>37</v>
      </c>
      <c r="Q2095" s="1">
        <v>0.25</v>
      </c>
      <c r="R2095" s="1">
        <v>-40</v>
      </c>
      <c r="S2095" s="1">
        <v>-22</v>
      </c>
      <c r="T2095" s="1">
        <v>121</v>
      </c>
      <c r="U2095" s="1">
        <v>-542</v>
      </c>
      <c r="V2095" s="1">
        <v>-443</v>
      </c>
      <c r="W2095" s="1">
        <v>37146</v>
      </c>
      <c r="X2095" s="1">
        <v>37055</v>
      </c>
      <c r="Y2095" s="1">
        <v>76101</v>
      </c>
      <c r="Z2095" s="1">
        <v>1.1599999999999999</v>
      </c>
      <c r="AA2095" s="6">
        <f t="shared" si="420"/>
        <v>112</v>
      </c>
      <c r="AB2095" s="6">
        <f t="shared" si="421"/>
        <v>-443</v>
      </c>
      <c r="AC2095" s="6">
        <f t="shared" si="422"/>
        <v>-32183</v>
      </c>
      <c r="AD2095" s="6">
        <f t="shared" si="423"/>
        <v>-287.34821428571428</v>
      </c>
      <c r="AE2095" s="7">
        <f t="shared" si="424"/>
        <v>-836</v>
      </c>
      <c r="AF2095" t="str">
        <f t="shared" ca="1" si="425"/>
        <v>$V$1531</v>
      </c>
      <c r="AG2095" t="str">
        <f t="shared" ca="1" si="426"/>
        <v>$J$1531</v>
      </c>
      <c r="AH2095" t="str">
        <f t="shared" ca="1" si="427"/>
        <v>REDWOOD LOGISTICS STR| 4370137401</v>
      </c>
      <c r="AI2095" t="str">
        <f t="shared" ca="1" si="416"/>
        <v>$K$1531</v>
      </c>
      <c r="AJ2095" s="8">
        <f t="shared" si="417"/>
        <v>8.9285714285714281E-3</v>
      </c>
      <c r="AK2095" s="7">
        <f t="shared" si="418"/>
        <v>-624</v>
      </c>
      <c r="AL2095" s="7" t="str">
        <f t="shared" ca="1" si="428"/>
        <v>REDWOOD LOGISTICS STR| 4589530012</v>
      </c>
      <c r="AM2095" t="b">
        <f t="shared" si="419"/>
        <v>0</v>
      </c>
    </row>
    <row r="2096" spans="3:39" x14ac:dyDescent="0.3">
      <c r="C2096" s="1" t="s">
        <v>72</v>
      </c>
      <c r="D2096" s="1" t="s">
        <v>73</v>
      </c>
      <c r="E2096" s="1" t="s">
        <v>39</v>
      </c>
      <c r="F2096" s="1" t="s">
        <v>70</v>
      </c>
      <c r="G2096" s="1" t="s">
        <v>1823</v>
      </c>
      <c r="H2096" s="1" t="s">
        <v>76</v>
      </c>
      <c r="I2096" s="1" t="s">
        <v>1839</v>
      </c>
      <c r="J2096" t="str">
        <f>TRIM(CONCATENATE(wiz[[#This Row],[SHIPPER..................]],wiz[[#This Row],[ZIP2..]],wiz[[#This Row],[ZIP3..]]))</f>
        <v>REDWOOD LOGISTICS STR| 3705575126</v>
      </c>
      <c r="K2096" s="1">
        <v>2</v>
      </c>
      <c r="L2096" s="1">
        <v>1.17</v>
      </c>
      <c r="M2096" s="1">
        <v>0.28000000000000003</v>
      </c>
      <c r="N2096" s="1">
        <v>620</v>
      </c>
      <c r="O2096" s="1">
        <v>1.9</v>
      </c>
      <c r="P2096" s="1">
        <v>37</v>
      </c>
      <c r="Q2096" s="1">
        <v>0.25</v>
      </c>
      <c r="R2096" s="1">
        <v>-43</v>
      </c>
      <c r="S2096" s="1">
        <v>-22</v>
      </c>
      <c r="T2096" s="1">
        <v>-163</v>
      </c>
      <c r="U2096" s="1">
        <v>-502</v>
      </c>
      <c r="V2096" s="1">
        <v>-687</v>
      </c>
      <c r="W2096" s="1">
        <v>37146</v>
      </c>
      <c r="X2096" s="1">
        <v>37055</v>
      </c>
      <c r="Y2096" s="1">
        <v>75126</v>
      </c>
      <c r="Z2096" s="1">
        <v>1.23</v>
      </c>
      <c r="AA2096" s="6">
        <f t="shared" si="420"/>
        <v>112</v>
      </c>
      <c r="AB2096" s="6">
        <f t="shared" si="421"/>
        <v>-1374</v>
      </c>
      <c r="AC2096" s="6">
        <f t="shared" si="422"/>
        <v>-32183</v>
      </c>
      <c r="AD2096" s="6">
        <f t="shared" si="423"/>
        <v>-287.34821428571428</v>
      </c>
      <c r="AE2096" s="7">
        <f t="shared" si="424"/>
        <v>-836</v>
      </c>
      <c r="AF2096" t="str">
        <f t="shared" ca="1" si="425"/>
        <v>$V$1531</v>
      </c>
      <c r="AG2096" t="str">
        <f t="shared" ca="1" si="426"/>
        <v>$J$1531</v>
      </c>
      <c r="AH2096" t="str">
        <f t="shared" ca="1" si="427"/>
        <v>REDWOOD LOGISTICS STR| 4370137401</v>
      </c>
      <c r="AI2096" t="str">
        <f t="shared" ca="1" si="416"/>
        <v>$K$1531</v>
      </c>
      <c r="AJ2096" s="8">
        <f t="shared" si="417"/>
        <v>1.7857142857142856E-2</v>
      </c>
      <c r="AK2096" s="7">
        <f t="shared" si="418"/>
        <v>-624</v>
      </c>
      <c r="AL2096" s="7" t="str">
        <f t="shared" ca="1" si="428"/>
        <v>REDWOOD LOGISTICS STR| 4589530012</v>
      </c>
      <c r="AM2096" t="b">
        <f t="shared" si="419"/>
        <v>0</v>
      </c>
    </row>
    <row r="2097" spans="3:39" x14ac:dyDescent="0.3">
      <c r="C2097" s="1" t="s">
        <v>123</v>
      </c>
      <c r="D2097" s="1" t="s">
        <v>124</v>
      </c>
      <c r="E2097" s="1" t="s">
        <v>39</v>
      </c>
      <c r="F2097" s="1" t="s">
        <v>70</v>
      </c>
      <c r="G2097" s="1" t="s">
        <v>1108</v>
      </c>
      <c r="H2097" s="1" t="s">
        <v>76</v>
      </c>
      <c r="I2097" s="1" t="s">
        <v>1840</v>
      </c>
      <c r="J2097" t="str">
        <f>TRIM(CONCATENATE(wiz[[#This Row],[SHIPPER..................]],wiz[[#This Row],[ZIP2..]],wiz[[#This Row],[ZIP3..]]))</f>
        <v>WAL MART SAMS GENERAL| 3714877474</v>
      </c>
      <c r="K2097" s="1">
        <v>2</v>
      </c>
      <c r="L2097" s="1">
        <v>1.85</v>
      </c>
      <c r="M2097" s="1">
        <v>0.1</v>
      </c>
      <c r="N2097" s="1">
        <v>849</v>
      </c>
      <c r="O2097" s="1">
        <v>1.58</v>
      </c>
      <c r="P2097" s="1">
        <v>34</v>
      </c>
      <c r="Q2097" s="1">
        <v>0.25</v>
      </c>
      <c r="R2097" s="1">
        <v>108</v>
      </c>
      <c r="S2097" s="1">
        <v>10</v>
      </c>
      <c r="T2097" s="1">
        <v>43</v>
      </c>
      <c r="U2097" s="1">
        <v>81</v>
      </c>
      <c r="V2097" s="1">
        <v>134</v>
      </c>
      <c r="W2097" s="1">
        <v>37087</v>
      </c>
      <c r="X2097" s="1">
        <v>37148</v>
      </c>
      <c r="Y2097" s="1">
        <v>77474</v>
      </c>
      <c r="Z2097" s="1">
        <v>1.73</v>
      </c>
      <c r="AA2097" s="6">
        <f t="shared" si="420"/>
        <v>189</v>
      </c>
      <c r="AB2097" s="6">
        <f t="shared" si="421"/>
        <v>268</v>
      </c>
      <c r="AC2097" s="6">
        <f t="shared" si="422"/>
        <v>88</v>
      </c>
      <c r="AD2097" s="6">
        <f t="shared" si="423"/>
        <v>0.46560846560846558</v>
      </c>
      <c r="AE2097" s="7">
        <f t="shared" si="424"/>
        <v>-553</v>
      </c>
      <c r="AF2097" t="str">
        <f t="shared" ca="1" si="425"/>
        <v>$V$459</v>
      </c>
      <c r="AG2097" t="str">
        <f t="shared" ca="1" si="426"/>
        <v>$J$459</v>
      </c>
      <c r="AH2097" t="str">
        <f t="shared" ca="1" si="427"/>
        <v>WAL MART SAMS GENERAL| 6054835055</v>
      </c>
      <c r="AI2097" t="str">
        <f t="shared" ca="1" si="416"/>
        <v>$K$459</v>
      </c>
      <c r="AJ2097" s="8">
        <f t="shared" si="417"/>
        <v>1.0582010582010581E-2</v>
      </c>
      <c r="AK2097" s="7">
        <f t="shared" si="418"/>
        <v>-306</v>
      </c>
      <c r="AL2097" s="7" t="str">
        <f t="shared" ca="1" si="428"/>
        <v>b: C H ROBINSON | 3030163755</v>
      </c>
      <c r="AM2097" t="b">
        <f t="shared" si="419"/>
        <v>0</v>
      </c>
    </row>
    <row r="2098" spans="3:39" x14ac:dyDescent="0.3">
      <c r="C2098" s="1" t="s">
        <v>717</v>
      </c>
      <c r="D2098" s="1" t="s">
        <v>718</v>
      </c>
      <c r="E2098" s="1" t="s">
        <v>39</v>
      </c>
      <c r="F2098" s="1" t="s">
        <v>70</v>
      </c>
      <c r="G2098" s="1" t="s">
        <v>575</v>
      </c>
      <c r="H2098" s="1" t="s">
        <v>140</v>
      </c>
      <c r="I2098" s="1" t="s">
        <v>1841</v>
      </c>
      <c r="J2098" t="str">
        <f>TRIM(CONCATENATE(wiz[[#This Row],[SHIPPER..................]],wiz[[#This Row],[ZIP2..]],wiz[[#This Row],[ZIP3..]]))</f>
        <v>b: DSC LOGISTICS | 3708753177</v>
      </c>
      <c r="K2098" s="1">
        <v>1</v>
      </c>
      <c r="L2098" s="1">
        <v>1.48</v>
      </c>
      <c r="M2098" s="1">
        <v>0.21</v>
      </c>
      <c r="N2098" s="1">
        <v>514</v>
      </c>
      <c r="O2098" s="1">
        <v>0.68</v>
      </c>
      <c r="P2098" s="1">
        <v>40</v>
      </c>
      <c r="Q2098" s="1">
        <v>0.25</v>
      </c>
      <c r="R2098" s="1">
        <v>54</v>
      </c>
      <c r="S2098" s="1">
        <v>-111</v>
      </c>
      <c r="T2098" s="1">
        <v>86</v>
      </c>
      <c r="U2098" s="1">
        <v>8</v>
      </c>
      <c r="V2098" s="1">
        <v>-17</v>
      </c>
      <c r="W2098" s="1">
        <v>37070</v>
      </c>
      <c r="X2098" s="1">
        <v>37087</v>
      </c>
      <c r="Y2098" s="1">
        <v>53177</v>
      </c>
      <c r="Z2098" s="1">
        <v>1.47</v>
      </c>
      <c r="AA2098" s="6">
        <f t="shared" si="420"/>
        <v>13</v>
      </c>
      <c r="AB2098" s="6">
        <f t="shared" si="421"/>
        <v>-17</v>
      </c>
      <c r="AC2098" s="6">
        <f t="shared" si="422"/>
        <v>-1079</v>
      </c>
      <c r="AD2098" s="6">
        <f t="shared" si="423"/>
        <v>-83</v>
      </c>
      <c r="AE2098" s="7">
        <f t="shared" si="424"/>
        <v>-352</v>
      </c>
      <c r="AF2098" t="str">
        <f t="shared" ca="1" si="425"/>
        <v>$V$32</v>
      </c>
      <c r="AG2098" t="str">
        <f t="shared" ca="1" si="426"/>
        <v>$J$32</v>
      </c>
      <c r="AH2098" t="str">
        <f t="shared" ca="1" si="427"/>
        <v>b: SCOTT LOGISTICS CO| 3606638101</v>
      </c>
      <c r="AI2098" t="str">
        <f t="shared" ca="1" si="416"/>
        <v>$K$32</v>
      </c>
      <c r="AJ2098" s="8">
        <f t="shared" si="417"/>
        <v>7.6923076923076927E-2</v>
      </c>
      <c r="AK2098" s="7">
        <f t="shared" si="418"/>
        <v>-352</v>
      </c>
      <c r="AL2098" s="7" t="str">
        <f t="shared" ca="1" si="428"/>
        <v>b: SCOTT LOGISTICS CO| 3606638101</v>
      </c>
      <c r="AM2098" t="b">
        <f t="shared" si="419"/>
        <v>0</v>
      </c>
    </row>
    <row r="2099" spans="3:39" x14ac:dyDescent="0.3">
      <c r="C2099" s="1" t="s">
        <v>418</v>
      </c>
      <c r="D2099" s="1" t="s">
        <v>419</v>
      </c>
      <c r="E2099" s="1" t="s">
        <v>39</v>
      </c>
      <c r="F2099" s="1" t="s">
        <v>70</v>
      </c>
      <c r="G2099" s="1" t="s">
        <v>575</v>
      </c>
      <c r="H2099" s="1" t="s">
        <v>140</v>
      </c>
      <c r="I2099" s="1" t="s">
        <v>1555</v>
      </c>
      <c r="J2099" t="str">
        <f>TRIM(CONCATENATE(wiz[[#This Row],[SHIPPER..................]],wiz[[#This Row],[ZIP2..]],wiz[[#This Row],[ZIP3..]]))</f>
        <v>NOVOLEX | 3708753140</v>
      </c>
      <c r="K2099" s="1">
        <v>5</v>
      </c>
      <c r="L2099" s="1">
        <v>1.8</v>
      </c>
      <c r="M2099" s="1">
        <v>0.23</v>
      </c>
      <c r="N2099" s="1">
        <v>527</v>
      </c>
      <c r="O2099" s="1">
        <v>1.02</v>
      </c>
      <c r="P2099" s="1">
        <v>56</v>
      </c>
      <c r="Q2099" s="1">
        <v>0.28000000000000003</v>
      </c>
      <c r="R2099" s="1">
        <v>44</v>
      </c>
      <c r="S2099" s="1">
        <v>-28</v>
      </c>
      <c r="T2099" s="1">
        <v>6</v>
      </c>
      <c r="U2099" s="1">
        <v>191</v>
      </c>
      <c r="V2099" s="1">
        <v>169</v>
      </c>
      <c r="W2099" s="1">
        <v>42134</v>
      </c>
      <c r="X2099" s="1">
        <v>37087</v>
      </c>
      <c r="Y2099" s="1">
        <v>53140</v>
      </c>
      <c r="Z2099" s="1">
        <v>1.81</v>
      </c>
      <c r="AA2099" s="6">
        <f t="shared" si="420"/>
        <v>63</v>
      </c>
      <c r="AB2099" s="6">
        <f t="shared" si="421"/>
        <v>845</v>
      </c>
      <c r="AC2099" s="6">
        <f t="shared" si="422"/>
        <v>-460</v>
      </c>
      <c r="AD2099" s="6">
        <f t="shared" si="423"/>
        <v>-7.3015873015873014</v>
      </c>
      <c r="AE2099" s="7">
        <f t="shared" si="424"/>
        <v>-419</v>
      </c>
      <c r="AF2099" t="str">
        <f t="shared" ca="1" si="425"/>
        <v>$V$721</v>
      </c>
      <c r="AG2099" t="str">
        <f t="shared" ca="1" si="426"/>
        <v>$J$721</v>
      </c>
      <c r="AH2099" t="str">
        <f t="shared" ca="1" si="427"/>
        <v>b: US XPRESS | 4734835020</v>
      </c>
      <c r="AI2099" t="str">
        <f t="shared" ca="1" si="416"/>
        <v>$K$721</v>
      </c>
      <c r="AJ2099" s="8">
        <f t="shared" si="417"/>
        <v>7.9365079365079361E-2</v>
      </c>
      <c r="AK2099" s="7">
        <f t="shared" si="418"/>
        <v>-291</v>
      </c>
      <c r="AL2099" s="7" t="str">
        <f t="shared" ca="1" si="428"/>
        <v>NOVOLEX | 3000360526</v>
      </c>
      <c r="AM2099" t="b">
        <f t="shared" si="419"/>
        <v>0</v>
      </c>
    </row>
    <row r="2100" spans="3:39" x14ac:dyDescent="0.3">
      <c r="C2100" s="1" t="s">
        <v>78</v>
      </c>
      <c r="D2100" s="1" t="s">
        <v>79</v>
      </c>
      <c r="E2100" s="1" t="s">
        <v>39</v>
      </c>
      <c r="F2100" s="1" t="s">
        <v>76</v>
      </c>
      <c r="G2100" s="1" t="s">
        <v>1842</v>
      </c>
      <c r="H2100" s="1" t="s">
        <v>44</v>
      </c>
      <c r="I2100" s="1" t="s">
        <v>464</v>
      </c>
      <c r="J2100" t="str">
        <f>TRIM(CONCATENATE(wiz[[#This Row],[SHIPPER..................]],wiz[[#This Row],[ZIP2..]],wiz[[#This Row],[ZIP3..]]))</f>
        <v>TRACTOR SUPPLY MANHAT| 7604842134</v>
      </c>
      <c r="K2100" s="1">
        <v>1</v>
      </c>
      <c r="L2100" s="1">
        <v>1.1499999999999999</v>
      </c>
      <c r="M2100" s="1">
        <v>0.21</v>
      </c>
      <c r="N2100" s="1">
        <v>833</v>
      </c>
      <c r="O2100" s="1">
        <v>1.88</v>
      </c>
      <c r="P2100" s="1">
        <v>57</v>
      </c>
      <c r="Q2100" s="1">
        <v>0.3</v>
      </c>
      <c r="R2100" s="1">
        <v>-35</v>
      </c>
      <c r="S2100" s="1">
        <v>-196</v>
      </c>
      <c r="T2100" s="1">
        <v>-28</v>
      </c>
      <c r="U2100" s="1">
        <v>145</v>
      </c>
      <c r="V2100" s="1">
        <v>-79</v>
      </c>
      <c r="W2100" s="1">
        <v>76099</v>
      </c>
      <c r="X2100" s="1">
        <v>76048</v>
      </c>
      <c r="Y2100" s="1">
        <v>42134</v>
      </c>
      <c r="Z2100" s="1">
        <v>1.1399999999999999</v>
      </c>
      <c r="AA2100" s="6">
        <f t="shared" si="420"/>
        <v>533</v>
      </c>
      <c r="AB2100" s="6">
        <f t="shared" si="421"/>
        <v>-79</v>
      </c>
      <c r="AC2100" s="6">
        <f t="shared" si="422"/>
        <v>27994</v>
      </c>
      <c r="AD2100" s="6">
        <f t="shared" si="423"/>
        <v>52.521575984990619</v>
      </c>
      <c r="AE2100" s="7">
        <f t="shared" si="424"/>
        <v>-627</v>
      </c>
      <c r="AF2100" t="str">
        <f t="shared" ca="1" si="425"/>
        <v>$V$356</v>
      </c>
      <c r="AG2100" t="str">
        <f t="shared" ca="1" si="426"/>
        <v>$J$356</v>
      </c>
      <c r="AH2100" t="str">
        <f t="shared" ca="1" si="427"/>
        <v>TRACTOR SUPPLY MANHAT| 3070142134</v>
      </c>
      <c r="AI2100" t="str">
        <f t="shared" ca="1" si="416"/>
        <v>$K$356</v>
      </c>
      <c r="AJ2100" s="8">
        <f t="shared" si="417"/>
        <v>1.876172607879925E-3</v>
      </c>
      <c r="AK2100" s="7">
        <f t="shared" si="418"/>
        <v>-192</v>
      </c>
      <c r="AL2100" s="7" t="str">
        <f t="shared" ca="1" si="428"/>
        <v>b: C H ROBINSON | 4817435150</v>
      </c>
      <c r="AM2100" t="b">
        <f t="shared" si="419"/>
        <v>0</v>
      </c>
    </row>
    <row r="2101" spans="3:39" x14ac:dyDescent="0.3">
      <c r="C2101" s="1" t="s">
        <v>378</v>
      </c>
      <c r="D2101" s="1" t="s">
        <v>379</v>
      </c>
      <c r="E2101" s="1" t="s">
        <v>39</v>
      </c>
      <c r="F2101" s="1" t="s">
        <v>76</v>
      </c>
      <c r="G2101" s="1" t="s">
        <v>1843</v>
      </c>
      <c r="H2101" s="1" t="s">
        <v>66</v>
      </c>
      <c r="I2101" s="1" t="s">
        <v>1844</v>
      </c>
      <c r="J2101" t="str">
        <f>TRIM(CONCATENATE(wiz[[#This Row],[SHIPPER..................]],wiz[[#This Row],[ZIP2..]],wiz[[#This Row],[ZIP3..]]))</f>
        <v>b: TOTAL QUALITY LOGI| 7901339180</v>
      </c>
      <c r="K2101" s="1">
        <v>1</v>
      </c>
      <c r="L2101" s="1">
        <v>1.1299999999999999</v>
      </c>
      <c r="M2101" s="1">
        <v>0.27</v>
      </c>
      <c r="N2101" s="1">
        <v>790</v>
      </c>
      <c r="O2101" s="1">
        <v>1.75</v>
      </c>
      <c r="P2101" s="1">
        <v>62</v>
      </c>
      <c r="Q2101" s="1">
        <v>0.3</v>
      </c>
      <c r="R2101" s="1">
        <v>-48</v>
      </c>
      <c r="S2101" s="1">
        <v>-40</v>
      </c>
      <c r="T2101" s="1">
        <v>12</v>
      </c>
      <c r="U2101" s="1">
        <v>44</v>
      </c>
      <c r="V2101" s="1">
        <v>16</v>
      </c>
      <c r="W2101" s="1">
        <v>79105</v>
      </c>
      <c r="X2101" s="1">
        <v>79013</v>
      </c>
      <c r="Y2101" s="1">
        <v>39180</v>
      </c>
      <c r="Z2101" s="1">
        <v>1.18</v>
      </c>
      <c r="AA2101" s="6">
        <f t="shared" si="420"/>
        <v>6</v>
      </c>
      <c r="AB2101" s="6">
        <f t="shared" si="421"/>
        <v>16</v>
      </c>
      <c r="AC2101" s="6">
        <f t="shared" si="422"/>
        <v>-2160</v>
      </c>
      <c r="AD2101" s="6">
        <f t="shared" si="423"/>
        <v>-360</v>
      </c>
      <c r="AE2101" s="7">
        <f t="shared" si="424"/>
        <v>-696</v>
      </c>
      <c r="AF2101" t="str">
        <f t="shared" ca="1" si="425"/>
        <v>$V$1100</v>
      </c>
      <c r="AG2101" t="str">
        <f t="shared" ca="1" si="426"/>
        <v>$J$1100</v>
      </c>
      <c r="AH2101" t="str">
        <f t="shared" ca="1" si="427"/>
        <v>b: TOTAL QUALITY LOGI| 2862537334</v>
      </c>
      <c r="AI2101" t="str">
        <f t="shared" ca="1" si="416"/>
        <v>$K$1100</v>
      </c>
      <c r="AJ2101" s="8">
        <f t="shared" si="417"/>
        <v>0.16666666666666666</v>
      </c>
      <c r="AK2101" s="7">
        <f t="shared" si="418"/>
        <v>-696</v>
      </c>
      <c r="AL2101" s="7" t="str">
        <f t="shared" ca="1" si="428"/>
        <v>b: TOTAL QUALITY LOGI| 2862537334</v>
      </c>
      <c r="AM2101" t="b">
        <f t="shared" si="419"/>
        <v>0</v>
      </c>
    </row>
    <row r="2102" spans="3:39" x14ac:dyDescent="0.3">
      <c r="C2102" s="1" t="s">
        <v>37</v>
      </c>
      <c r="D2102" s="1" t="s">
        <v>38</v>
      </c>
      <c r="E2102" s="1" t="s">
        <v>39</v>
      </c>
      <c r="F2102" s="1" t="s">
        <v>76</v>
      </c>
      <c r="G2102" s="1" t="s">
        <v>1762</v>
      </c>
      <c r="H2102" s="1" t="s">
        <v>90</v>
      </c>
      <c r="I2102" s="1" t="s">
        <v>1610</v>
      </c>
      <c r="J2102" t="str">
        <f>TRIM(CONCATENATE(wiz[[#This Row],[SHIPPER..................]],wiz[[#This Row],[ZIP2..]],wiz[[#This Row],[ZIP3..]]))</f>
        <v>b: C H ROBINSON | 7910529016</v>
      </c>
      <c r="K2102" s="1">
        <v>1</v>
      </c>
      <c r="L2102" s="1">
        <v>1.03</v>
      </c>
      <c r="M2102" s="1">
        <v>0.27</v>
      </c>
      <c r="N2102" s="1">
        <v>1349</v>
      </c>
      <c r="O2102" s="1">
        <v>2.83</v>
      </c>
      <c r="P2102" s="1">
        <v>0</v>
      </c>
      <c r="Q2102" s="1">
        <v>0.25</v>
      </c>
      <c r="R2102" s="1">
        <v>-81</v>
      </c>
      <c r="S2102" s="1">
        <v>39</v>
      </c>
      <c r="T2102" s="1">
        <v>-216</v>
      </c>
      <c r="U2102" s="1">
        <v>-43</v>
      </c>
      <c r="V2102" s="1">
        <v>-220</v>
      </c>
      <c r="W2102" s="1">
        <v>79105</v>
      </c>
      <c r="X2102" s="1">
        <v>79105</v>
      </c>
      <c r="Y2102" s="1">
        <v>29016</v>
      </c>
      <c r="Z2102" s="1">
        <v>1.08</v>
      </c>
      <c r="AA2102" s="6">
        <f t="shared" si="420"/>
        <v>615</v>
      </c>
      <c r="AB2102" s="6">
        <f t="shared" si="421"/>
        <v>-220</v>
      </c>
      <c r="AC2102" s="6">
        <f t="shared" si="422"/>
        <v>-122022</v>
      </c>
      <c r="AD2102" s="6">
        <f t="shared" si="423"/>
        <v>-198.40975609756097</v>
      </c>
      <c r="AE2102" s="7">
        <f t="shared" si="424"/>
        <v>-1118</v>
      </c>
      <c r="AF2102" t="str">
        <f t="shared" ca="1" si="425"/>
        <v>$V$1066</v>
      </c>
      <c r="AG2102" t="str">
        <f t="shared" ca="1" si="426"/>
        <v>$J$1066</v>
      </c>
      <c r="AH2102" t="str">
        <f t="shared" ca="1" si="427"/>
        <v>b: C H ROBINSON | 2736036101</v>
      </c>
      <c r="AI2102" t="str">
        <f t="shared" ca="1" si="416"/>
        <v>$K$1066</v>
      </c>
      <c r="AJ2102" s="8">
        <f t="shared" si="417"/>
        <v>1.6260162601626016E-3</v>
      </c>
      <c r="AK2102" s="7">
        <f t="shared" si="418"/>
        <v>-560</v>
      </c>
      <c r="AL2102" s="7" t="str">
        <f t="shared" ca="1" si="428"/>
        <v>b: C H ROBINSON | 6080335055</v>
      </c>
      <c r="AM2102" t="b">
        <f t="shared" si="419"/>
        <v>0</v>
      </c>
    </row>
    <row r="2103" spans="3:39" x14ac:dyDescent="0.3">
      <c r="C2103" s="1" t="s">
        <v>1845</v>
      </c>
      <c r="D2103" s="1" t="s">
        <v>1846</v>
      </c>
      <c r="E2103" s="1" t="s">
        <v>39</v>
      </c>
      <c r="F2103" s="1" t="s">
        <v>76</v>
      </c>
      <c r="G2103" s="1" t="s">
        <v>1847</v>
      </c>
      <c r="H2103" s="1" t="s">
        <v>40</v>
      </c>
      <c r="I2103" s="1" t="s">
        <v>1848</v>
      </c>
      <c r="J2103" t="str">
        <f>TRIM(CONCATENATE(wiz[[#This Row],[SHIPPER..................]],wiz[[#This Row],[ZIP2..]],wiz[[#This Row],[ZIP3..]]))</f>
        <v>b: KCH TRANSPORTATION| 7866636201</v>
      </c>
      <c r="K2103" s="1">
        <v>1</v>
      </c>
      <c r="L2103" s="1">
        <v>1.38</v>
      </c>
      <c r="M2103" s="1">
        <v>0.28000000000000003</v>
      </c>
      <c r="N2103" s="1">
        <v>872</v>
      </c>
      <c r="O2103" s="1">
        <v>2.71</v>
      </c>
      <c r="P2103" s="1">
        <v>43</v>
      </c>
      <c r="Q2103" s="1">
        <v>0.25</v>
      </c>
      <c r="R2103" s="1">
        <v>-61</v>
      </c>
      <c r="S2103" s="1">
        <v>-500</v>
      </c>
      <c r="T2103" s="1">
        <v>-244</v>
      </c>
      <c r="U2103" s="1">
        <v>-322</v>
      </c>
      <c r="V2103" s="1">
        <v>-1066</v>
      </c>
      <c r="W2103" s="1">
        <v>78629</v>
      </c>
      <c r="X2103" s="1">
        <v>78666</v>
      </c>
      <c r="Y2103" s="1">
        <v>36201</v>
      </c>
      <c r="Z2103" s="1">
        <v>1.44</v>
      </c>
      <c r="AA2103" s="6">
        <f t="shared" si="420"/>
        <v>1</v>
      </c>
      <c r="AB2103" s="6">
        <f t="shared" si="421"/>
        <v>-1066</v>
      </c>
      <c r="AC2103" s="6">
        <f t="shared" si="422"/>
        <v>-1066</v>
      </c>
      <c r="AD2103" s="6">
        <f t="shared" si="423"/>
        <v>-1066</v>
      </c>
      <c r="AE2103" s="7">
        <f t="shared" si="424"/>
        <v>-1066</v>
      </c>
      <c r="AF2103" t="str">
        <f t="shared" ca="1" si="425"/>
        <v>$V$2103</v>
      </c>
      <c r="AG2103" t="str">
        <f t="shared" ca="1" si="426"/>
        <v>$J$2103</v>
      </c>
      <c r="AH2103" t="str">
        <f t="shared" ca="1" si="427"/>
        <v>b: KCH TRANSPORTATION| 7866636201</v>
      </c>
      <c r="AI2103" t="str">
        <f t="shared" ca="1" si="416"/>
        <v>$K$2103</v>
      </c>
      <c r="AJ2103" s="8">
        <f t="shared" si="417"/>
        <v>1</v>
      </c>
      <c r="AK2103" s="7">
        <f t="shared" si="418"/>
        <v>-1066</v>
      </c>
      <c r="AL2103" s="7" t="str">
        <f t="shared" ca="1" si="428"/>
        <v>b: KCH TRANSPORTATION| 7866636201</v>
      </c>
      <c r="AM2103" t="str">
        <f t="shared" si="419"/>
        <v>b: KCH TRANSPORTATION| 7866636201</v>
      </c>
    </row>
    <row r="2104" spans="3:39" x14ac:dyDescent="0.3">
      <c r="C2104" s="1" t="s">
        <v>37</v>
      </c>
      <c r="D2104" s="1" t="s">
        <v>38</v>
      </c>
      <c r="E2104" s="1" t="s">
        <v>39</v>
      </c>
      <c r="F2104" s="1" t="s">
        <v>76</v>
      </c>
      <c r="G2104" s="1" t="s">
        <v>969</v>
      </c>
      <c r="H2104" s="1" t="s">
        <v>50</v>
      </c>
      <c r="I2104" s="1" t="s">
        <v>223</v>
      </c>
      <c r="J2104" t="str">
        <f>TRIM(CONCATENATE(wiz[[#This Row],[SHIPPER..................]],wiz[[#This Row],[ZIP2..]],wiz[[#This Row],[ZIP3..]]))</f>
        <v>b: C H ROBINSON | 7330130301</v>
      </c>
      <c r="K2104" s="1">
        <v>1</v>
      </c>
      <c r="L2104" s="1">
        <v>1.46</v>
      </c>
      <c r="M2104" s="1">
        <v>0.28000000000000003</v>
      </c>
      <c r="N2104" s="1">
        <v>948</v>
      </c>
      <c r="O2104" s="1">
        <v>2.04</v>
      </c>
      <c r="P2104" s="1">
        <v>80</v>
      </c>
      <c r="Q2104" s="1">
        <v>0.3</v>
      </c>
      <c r="R2104" s="1">
        <v>-66</v>
      </c>
      <c r="S2104" s="1">
        <v>84</v>
      </c>
      <c r="T2104" s="1">
        <v>-54</v>
      </c>
      <c r="U2104" s="1">
        <v>216</v>
      </c>
      <c r="V2104" s="1">
        <v>246</v>
      </c>
      <c r="W2104" s="1">
        <v>78201</v>
      </c>
      <c r="X2104" s="1">
        <v>73301</v>
      </c>
      <c r="Y2104" s="1">
        <v>30301</v>
      </c>
      <c r="Z2104" s="1">
        <v>1.52</v>
      </c>
      <c r="AA2104" s="6">
        <f t="shared" si="420"/>
        <v>615</v>
      </c>
      <c r="AB2104" s="6">
        <f t="shared" si="421"/>
        <v>246</v>
      </c>
      <c r="AC2104" s="6">
        <f t="shared" si="422"/>
        <v>-122022</v>
      </c>
      <c r="AD2104" s="6">
        <f t="shared" si="423"/>
        <v>-198.40975609756097</v>
      </c>
      <c r="AE2104" s="7">
        <f t="shared" si="424"/>
        <v>-1118</v>
      </c>
      <c r="AF2104" t="str">
        <f t="shared" ca="1" si="425"/>
        <v>$V$1066</v>
      </c>
      <c r="AG2104" t="str">
        <f t="shared" ca="1" si="426"/>
        <v>$J$1066</v>
      </c>
      <c r="AH2104" t="str">
        <f t="shared" ca="1" si="427"/>
        <v>b: C H ROBINSON | 2736036101</v>
      </c>
      <c r="AI2104" t="str">
        <f t="shared" ca="1" si="416"/>
        <v>$K$1066</v>
      </c>
      <c r="AJ2104" s="8">
        <f t="shared" si="417"/>
        <v>1.6260162601626016E-3</v>
      </c>
      <c r="AK2104" s="7">
        <f t="shared" si="418"/>
        <v>-560</v>
      </c>
      <c r="AL2104" s="7" t="str">
        <f t="shared" ca="1" si="428"/>
        <v>b: C H ROBINSON | 6080335055</v>
      </c>
      <c r="AM2104" t="b">
        <f t="shared" si="419"/>
        <v>0</v>
      </c>
    </row>
    <row r="2105" spans="3:39" x14ac:dyDescent="0.3">
      <c r="C2105" s="1" t="s">
        <v>1849</v>
      </c>
      <c r="D2105" s="1" t="s">
        <v>1850</v>
      </c>
      <c r="E2105" s="1" t="s">
        <v>39</v>
      </c>
      <c r="F2105" s="1" t="s">
        <v>76</v>
      </c>
      <c r="G2105" s="1" t="s">
        <v>1605</v>
      </c>
      <c r="H2105" s="1" t="s">
        <v>50</v>
      </c>
      <c r="I2105" s="1" t="s">
        <v>1851</v>
      </c>
      <c r="J2105" t="str">
        <f>TRIM(CONCATENATE(wiz[[#This Row],[SHIPPER..................]],wiz[[#This Row],[ZIP2..]],wiz[[#This Row],[ZIP3..]]))</f>
        <v>COOKSON CARRIERS CORP| 7862630328</v>
      </c>
      <c r="K2105" s="1">
        <v>1</v>
      </c>
      <c r="L2105" s="1">
        <v>1.37</v>
      </c>
      <c r="M2105" s="1">
        <v>0.28000000000000003</v>
      </c>
      <c r="N2105" s="1">
        <v>910</v>
      </c>
      <c r="O2105" s="1">
        <v>1.38</v>
      </c>
      <c r="P2105" s="1">
        <v>72</v>
      </c>
      <c r="Q2105" s="1">
        <v>0.3</v>
      </c>
      <c r="R2105" s="1">
        <v>-55</v>
      </c>
      <c r="S2105" s="1">
        <v>-76</v>
      </c>
      <c r="T2105" s="1">
        <v>103</v>
      </c>
      <c r="U2105" s="1">
        <v>106</v>
      </c>
      <c r="V2105" s="1">
        <v>133</v>
      </c>
      <c r="W2105" s="1">
        <v>77836</v>
      </c>
      <c r="X2105" s="1">
        <v>78626</v>
      </c>
      <c r="Y2105" s="1">
        <v>30328</v>
      </c>
      <c r="Z2105" s="1">
        <v>1.43</v>
      </c>
      <c r="AA2105" s="6">
        <f t="shared" si="420"/>
        <v>1</v>
      </c>
      <c r="AB2105" s="6">
        <f t="shared" si="421"/>
        <v>133</v>
      </c>
      <c r="AC2105" s="6">
        <f t="shared" si="422"/>
        <v>133</v>
      </c>
      <c r="AD2105" s="6">
        <f t="shared" si="423"/>
        <v>133</v>
      </c>
      <c r="AE2105" s="7">
        <f t="shared" si="424"/>
        <v>133</v>
      </c>
      <c r="AF2105" t="str">
        <f t="shared" ca="1" si="425"/>
        <v>$V$299</v>
      </c>
      <c r="AG2105" t="str">
        <f t="shared" ca="1" si="426"/>
        <v>$J$299</v>
      </c>
      <c r="AH2105" t="str">
        <f t="shared" ca="1" si="427"/>
        <v>OWENS CORNING FIBERGL| 3026838225</v>
      </c>
      <c r="AI2105" t="str">
        <f t="shared" ca="1" si="416"/>
        <v>$K$299</v>
      </c>
      <c r="AJ2105" s="8">
        <f t="shared" si="417"/>
        <v>1</v>
      </c>
      <c r="AK2105" s="7">
        <f t="shared" si="418"/>
        <v>133</v>
      </c>
      <c r="AL2105" s="7" t="str">
        <f t="shared" ca="1" si="428"/>
        <v>OWENS CORNING FIBERGL| 3026838225</v>
      </c>
      <c r="AM2105" t="str">
        <f t="shared" si="419"/>
        <v>COOKSON CARRIERS CORP| 7862630328</v>
      </c>
    </row>
    <row r="2106" spans="3:39" x14ac:dyDescent="0.3">
      <c r="C2106" s="1" t="s">
        <v>423</v>
      </c>
      <c r="D2106" s="1" t="s">
        <v>424</v>
      </c>
      <c r="E2106" s="1" t="s">
        <v>39</v>
      </c>
      <c r="F2106" s="1" t="s">
        <v>76</v>
      </c>
      <c r="G2106" s="1" t="s">
        <v>1852</v>
      </c>
      <c r="H2106" s="1" t="s">
        <v>70</v>
      </c>
      <c r="I2106" s="1" t="s">
        <v>1804</v>
      </c>
      <c r="J2106" t="str">
        <f>TRIM(CONCATENATE(wiz[[#This Row],[SHIPPER..................]],wiz[[#This Row],[ZIP2..]],wiz[[#This Row],[ZIP3..]]))</f>
        <v>CARLSTAR | 7763037716</v>
      </c>
      <c r="K2106" s="1">
        <v>1</v>
      </c>
      <c r="L2106" s="1">
        <v>2.16</v>
      </c>
      <c r="M2106" s="1">
        <v>0.18</v>
      </c>
      <c r="N2106" s="1">
        <v>820</v>
      </c>
      <c r="O2106" s="1">
        <v>2.67</v>
      </c>
      <c r="P2106" s="1">
        <v>109</v>
      </c>
      <c r="Q2106" s="1">
        <v>0.35</v>
      </c>
      <c r="R2106" s="1">
        <v>25</v>
      </c>
      <c r="S2106" s="1">
        <v>150</v>
      </c>
      <c r="T2106" s="1">
        <v>-215</v>
      </c>
      <c r="U2106" s="1">
        <v>1</v>
      </c>
      <c r="V2106" s="1">
        <v>-64</v>
      </c>
      <c r="W2106" s="1">
        <v>77001</v>
      </c>
      <c r="X2106" s="1">
        <v>77630</v>
      </c>
      <c r="Y2106" s="1">
        <v>37716</v>
      </c>
      <c r="Z2106" s="1">
        <v>2.12</v>
      </c>
      <c r="AA2106" s="6">
        <f t="shared" si="420"/>
        <v>44</v>
      </c>
      <c r="AB2106" s="6">
        <f t="shared" si="421"/>
        <v>-64</v>
      </c>
      <c r="AC2106" s="6">
        <f t="shared" si="422"/>
        <v>-5136</v>
      </c>
      <c r="AD2106" s="6">
        <f t="shared" si="423"/>
        <v>-116.72727272727273</v>
      </c>
      <c r="AE2106" s="7">
        <f t="shared" si="424"/>
        <v>-528</v>
      </c>
      <c r="AF2106" t="str">
        <f t="shared" ca="1" si="425"/>
        <v>$V$248</v>
      </c>
      <c r="AG2106" t="str">
        <f t="shared" ca="1" si="426"/>
        <v>$J$248</v>
      </c>
      <c r="AH2106" t="str">
        <f t="shared" ca="1" si="427"/>
        <v>CARLSTAR | 3025348007</v>
      </c>
      <c r="AI2106" t="str">
        <f t="shared" ca="1" si="416"/>
        <v>$K$248</v>
      </c>
      <c r="AJ2106" s="8">
        <f t="shared" si="417"/>
        <v>2.2727272727272728E-2</v>
      </c>
      <c r="AK2106" s="7">
        <f t="shared" si="418"/>
        <v>-528</v>
      </c>
      <c r="AL2106" s="7" t="str">
        <f t="shared" ca="1" si="428"/>
        <v>CARLSTAR | 3025348007</v>
      </c>
      <c r="AM2106" t="b">
        <f t="shared" si="419"/>
        <v>0</v>
      </c>
    </row>
    <row r="2107" spans="3:39" x14ac:dyDescent="0.3">
      <c r="C2107" s="1" t="s">
        <v>913</v>
      </c>
      <c r="D2107" s="1" t="s">
        <v>914</v>
      </c>
      <c r="E2107" s="1" t="s">
        <v>39</v>
      </c>
      <c r="F2107" s="1" t="s">
        <v>76</v>
      </c>
      <c r="G2107" s="1" t="s">
        <v>1377</v>
      </c>
      <c r="H2107" s="1" t="s">
        <v>40</v>
      </c>
      <c r="I2107" s="1" t="s">
        <v>916</v>
      </c>
      <c r="J2107" t="str">
        <f>TRIM(CONCATENATE(wiz[[#This Row],[SHIPPER..................]],wiz[[#This Row],[ZIP2..]],wiz[[#This Row],[ZIP3..]]))</f>
        <v>b: US XPRESS | 7511935020</v>
      </c>
      <c r="K2107" s="1">
        <v>1</v>
      </c>
      <c r="L2107" s="1">
        <v>0.86</v>
      </c>
      <c r="M2107" s="1">
        <v>0.27</v>
      </c>
      <c r="N2107" s="1">
        <v>619</v>
      </c>
      <c r="O2107" s="1">
        <v>1.1299999999999999</v>
      </c>
      <c r="P2107" s="1">
        <v>59</v>
      </c>
      <c r="Q2107" s="1">
        <v>0.3</v>
      </c>
      <c r="R2107" s="1">
        <v>-38</v>
      </c>
      <c r="S2107" s="1">
        <v>-58</v>
      </c>
      <c r="T2107" s="1">
        <v>19</v>
      </c>
      <c r="U2107" s="1">
        <v>-287</v>
      </c>
      <c r="V2107" s="1">
        <v>-326</v>
      </c>
      <c r="W2107" s="1">
        <v>75029</v>
      </c>
      <c r="X2107" s="1">
        <v>75119</v>
      </c>
      <c r="Y2107" s="1">
        <v>35020</v>
      </c>
      <c r="Z2107" s="1">
        <v>0.91</v>
      </c>
      <c r="AA2107" s="6">
        <f t="shared" si="420"/>
        <v>10</v>
      </c>
      <c r="AB2107" s="6">
        <f t="shared" si="421"/>
        <v>-326</v>
      </c>
      <c r="AC2107" s="6">
        <f t="shared" si="422"/>
        <v>-1824</v>
      </c>
      <c r="AD2107" s="6">
        <f t="shared" si="423"/>
        <v>-182.4</v>
      </c>
      <c r="AE2107" s="7">
        <f t="shared" si="424"/>
        <v>-419</v>
      </c>
      <c r="AF2107" t="str">
        <f t="shared" ca="1" si="425"/>
        <v>$V$721</v>
      </c>
      <c r="AG2107" t="str">
        <f t="shared" ca="1" si="426"/>
        <v>$J$721</v>
      </c>
      <c r="AH2107" t="str">
        <f t="shared" ca="1" si="427"/>
        <v>b: US XPRESS | 4734835020</v>
      </c>
      <c r="AI2107" t="str">
        <f t="shared" ca="1" si="416"/>
        <v>$K$721</v>
      </c>
      <c r="AJ2107" s="8">
        <f t="shared" si="417"/>
        <v>0.1</v>
      </c>
      <c r="AK2107" s="7">
        <f t="shared" si="418"/>
        <v>-419</v>
      </c>
      <c r="AL2107" s="7" t="str">
        <f t="shared" ca="1" si="428"/>
        <v>b: US XPRESS | 4734835020</v>
      </c>
      <c r="AM2107" t="b">
        <f t="shared" si="419"/>
        <v>0</v>
      </c>
    </row>
    <row r="2108" spans="3:39" x14ac:dyDescent="0.3">
      <c r="C2108" s="1" t="s">
        <v>1598</v>
      </c>
      <c r="D2108" s="1" t="s">
        <v>1599</v>
      </c>
      <c r="E2108" s="1" t="s">
        <v>39</v>
      </c>
      <c r="F2108" s="1" t="s">
        <v>76</v>
      </c>
      <c r="G2108" s="1" t="s">
        <v>582</v>
      </c>
      <c r="H2108" s="1" t="s">
        <v>40</v>
      </c>
      <c r="I2108" s="1" t="s">
        <v>1853</v>
      </c>
      <c r="J2108" t="str">
        <f>TRIM(CONCATENATE(wiz[[#This Row],[SHIPPER..................]],wiz[[#This Row],[ZIP2..]],wiz[[#This Row],[ZIP3..]]))</f>
        <v>SIMPLIFIED LOGISTICS | 7520135124</v>
      </c>
      <c r="K2108" s="1">
        <v>1</v>
      </c>
      <c r="L2108" s="1">
        <v>1.32</v>
      </c>
      <c r="M2108" s="1">
        <v>0.28000000000000003</v>
      </c>
      <c r="N2108" s="1">
        <v>657</v>
      </c>
      <c r="O2108" s="1">
        <v>1.17</v>
      </c>
      <c r="P2108" s="1">
        <v>16</v>
      </c>
      <c r="Q2108" s="1">
        <v>0.25</v>
      </c>
      <c r="R2108" s="1">
        <v>-46</v>
      </c>
      <c r="S2108" s="1">
        <v>12</v>
      </c>
      <c r="T2108" s="1">
        <v>52</v>
      </c>
      <c r="U2108" s="1">
        <v>15</v>
      </c>
      <c r="V2108" s="1">
        <v>79</v>
      </c>
      <c r="W2108" s="1">
        <v>76099</v>
      </c>
      <c r="X2108" s="1">
        <v>75201</v>
      </c>
      <c r="Y2108" s="1">
        <v>35124</v>
      </c>
      <c r="Z2108" s="1">
        <v>1.38</v>
      </c>
      <c r="AA2108" s="6">
        <f t="shared" si="420"/>
        <v>2</v>
      </c>
      <c r="AB2108" s="6">
        <f t="shared" si="421"/>
        <v>79</v>
      </c>
      <c r="AC2108" s="6">
        <f t="shared" si="422"/>
        <v>179</v>
      </c>
      <c r="AD2108" s="6">
        <f t="shared" si="423"/>
        <v>89.5</v>
      </c>
      <c r="AE2108" s="7">
        <f t="shared" si="424"/>
        <v>79</v>
      </c>
      <c r="AF2108" t="str">
        <f t="shared" ca="1" si="425"/>
        <v>$V$39</v>
      </c>
      <c r="AG2108" t="str">
        <f t="shared" ca="1" si="426"/>
        <v>$J$39</v>
      </c>
      <c r="AH2108" t="str">
        <f t="shared" ca="1" si="427"/>
        <v>BRIGGS AND STRATTON | 3683072023</v>
      </c>
      <c r="AI2108" t="str">
        <f t="shared" ca="1" si="416"/>
        <v>$K$39</v>
      </c>
      <c r="AJ2108" s="8">
        <f t="shared" si="417"/>
        <v>0.5</v>
      </c>
      <c r="AK2108" s="7">
        <f t="shared" si="418"/>
        <v>79</v>
      </c>
      <c r="AL2108" s="7" t="str">
        <f t="shared" ca="1" si="428"/>
        <v>BRIGGS AND STRATTON | 3683072023</v>
      </c>
      <c r="AM2108" t="str">
        <f t="shared" si="419"/>
        <v>SIMPLIFIED LOGISTICS | 7520135124</v>
      </c>
    </row>
    <row r="2109" spans="3:39" x14ac:dyDescent="0.3">
      <c r="C2109" s="1" t="s">
        <v>593</v>
      </c>
      <c r="D2109" s="1" t="s">
        <v>594</v>
      </c>
      <c r="E2109" s="1" t="s">
        <v>39</v>
      </c>
      <c r="F2109" s="1" t="s">
        <v>76</v>
      </c>
      <c r="G2109" s="1" t="s">
        <v>1768</v>
      </c>
      <c r="H2109" s="1" t="s">
        <v>40</v>
      </c>
      <c r="I2109" s="1" t="s">
        <v>522</v>
      </c>
      <c r="J2109" t="str">
        <f>TRIM(CONCATENATE(wiz[[#This Row],[SHIPPER..................]],wiz[[#This Row],[ZIP2..]],wiz[[#This Row],[ZIP3..]]))</f>
        <v>STANLEY BLACK AND DEC| 7603935601</v>
      </c>
      <c r="K2109" s="1">
        <v>1</v>
      </c>
      <c r="L2109" s="1">
        <v>0.75</v>
      </c>
      <c r="M2109" s="1">
        <v>0.21</v>
      </c>
      <c r="N2109" s="1">
        <v>666</v>
      </c>
      <c r="O2109" s="1">
        <v>1.39</v>
      </c>
      <c r="P2109" s="1">
        <v>11</v>
      </c>
      <c r="Q2109" s="1">
        <v>0.25</v>
      </c>
      <c r="R2109" s="1">
        <v>0</v>
      </c>
      <c r="S2109" s="1">
        <v>18</v>
      </c>
      <c r="T2109" s="1">
        <v>0</v>
      </c>
      <c r="U2109" s="1">
        <v>-289</v>
      </c>
      <c r="V2109" s="1">
        <v>-271</v>
      </c>
      <c r="W2109" s="1">
        <v>76099</v>
      </c>
      <c r="X2109" s="1">
        <v>76039</v>
      </c>
      <c r="Y2109" s="1">
        <v>35601</v>
      </c>
      <c r="Z2109" s="1">
        <v>0.74</v>
      </c>
      <c r="AA2109" s="6">
        <f t="shared" si="420"/>
        <v>394</v>
      </c>
      <c r="AB2109" s="6">
        <f t="shared" si="421"/>
        <v>-271</v>
      </c>
      <c r="AC2109" s="6">
        <f t="shared" si="422"/>
        <v>43893</v>
      </c>
      <c r="AD2109" s="6">
        <f t="shared" si="423"/>
        <v>111.40355329949239</v>
      </c>
      <c r="AE2109" s="7">
        <f t="shared" si="424"/>
        <v>-579</v>
      </c>
      <c r="AF2109" t="str">
        <f t="shared" ca="1" si="425"/>
        <v>$V$1983</v>
      </c>
      <c r="AG2109" t="str">
        <f t="shared" ca="1" si="426"/>
        <v>$J$1983</v>
      </c>
      <c r="AH2109" t="str">
        <f t="shared" ca="1" si="427"/>
        <v>STANLEY BLACK AND DEC| 3830176039</v>
      </c>
      <c r="AI2109" t="str">
        <f t="shared" ca="1" si="416"/>
        <v>$K$1983</v>
      </c>
      <c r="AJ2109" s="8">
        <f t="shared" si="417"/>
        <v>2.5380710659898475E-3</v>
      </c>
      <c r="AK2109" s="7">
        <f t="shared" si="418"/>
        <v>111</v>
      </c>
      <c r="AL2109" s="7" t="str">
        <f t="shared" ca="1" si="428"/>
        <v>J M SMUCKER COMPANY | 3008345201</v>
      </c>
      <c r="AM2109" t="b">
        <f t="shared" si="419"/>
        <v>0</v>
      </c>
    </row>
    <row r="2110" spans="3:39" x14ac:dyDescent="0.3">
      <c r="C2110" s="1" t="s">
        <v>37</v>
      </c>
      <c r="D2110" s="1" t="s">
        <v>38</v>
      </c>
      <c r="E2110" s="1" t="s">
        <v>39</v>
      </c>
      <c r="F2110" s="1" t="s">
        <v>76</v>
      </c>
      <c r="G2110" s="1" t="s">
        <v>1379</v>
      </c>
      <c r="H2110" s="1" t="s">
        <v>40</v>
      </c>
      <c r="I2110" s="1" t="s">
        <v>129</v>
      </c>
      <c r="J2110" t="str">
        <f>TRIM(CONCATENATE(wiz[[#This Row],[SHIPPER..................]],wiz[[#This Row],[ZIP2..]],wiz[[#This Row],[ZIP3..]]))</f>
        <v>b: C H ROBINSON | 7504036066</v>
      </c>
      <c r="K2110" s="1">
        <v>1</v>
      </c>
      <c r="L2110" s="1">
        <v>0.75</v>
      </c>
      <c r="M2110" s="1">
        <v>0.27</v>
      </c>
      <c r="N2110" s="1">
        <v>635</v>
      </c>
      <c r="O2110" s="1">
        <v>1.21</v>
      </c>
      <c r="P2110" s="1">
        <v>54</v>
      </c>
      <c r="Q2110" s="1">
        <v>0.3</v>
      </c>
      <c r="R2110" s="1">
        <v>-14</v>
      </c>
      <c r="S2110" s="1">
        <v>-29</v>
      </c>
      <c r="T2110" s="1">
        <v>1</v>
      </c>
      <c r="U2110" s="1">
        <v>-249</v>
      </c>
      <c r="V2110" s="1">
        <v>-277</v>
      </c>
      <c r="W2110" s="1">
        <v>76039</v>
      </c>
      <c r="X2110" s="1">
        <v>75040</v>
      </c>
      <c r="Y2110" s="1">
        <v>36066</v>
      </c>
      <c r="Z2110" s="1">
        <v>0.8</v>
      </c>
      <c r="AA2110" s="6">
        <f t="shared" si="420"/>
        <v>615</v>
      </c>
      <c r="AB2110" s="6">
        <f t="shared" si="421"/>
        <v>-277</v>
      </c>
      <c r="AC2110" s="6">
        <f t="shared" si="422"/>
        <v>-122022</v>
      </c>
      <c r="AD2110" s="6">
        <f t="shared" si="423"/>
        <v>-198.40975609756097</v>
      </c>
      <c r="AE2110" s="7">
        <f t="shared" si="424"/>
        <v>-1118</v>
      </c>
      <c r="AF2110" t="str">
        <f t="shared" ca="1" si="425"/>
        <v>$V$1066</v>
      </c>
      <c r="AG2110" t="str">
        <f t="shared" ca="1" si="426"/>
        <v>$J$1066</v>
      </c>
      <c r="AH2110" t="str">
        <f t="shared" ca="1" si="427"/>
        <v>b: C H ROBINSON | 2736036101</v>
      </c>
      <c r="AI2110" t="str">
        <f t="shared" ca="1" si="416"/>
        <v>$K$1066</v>
      </c>
      <c r="AJ2110" s="8">
        <f t="shared" si="417"/>
        <v>1.6260162601626016E-3</v>
      </c>
      <c r="AK2110" s="7">
        <f t="shared" si="418"/>
        <v>-560</v>
      </c>
      <c r="AL2110" s="7" t="str">
        <f t="shared" ca="1" si="428"/>
        <v>b: C H ROBINSON | 6080335055</v>
      </c>
      <c r="AM2110" t="b">
        <f t="shared" si="419"/>
        <v>0</v>
      </c>
    </row>
    <row r="2111" spans="3:39" x14ac:dyDescent="0.3">
      <c r="C2111" s="1" t="s">
        <v>210</v>
      </c>
      <c r="D2111" s="1" t="s">
        <v>211</v>
      </c>
      <c r="E2111" s="1" t="s">
        <v>39</v>
      </c>
      <c r="F2111" s="1" t="s">
        <v>76</v>
      </c>
      <c r="G2111" s="1" t="s">
        <v>1377</v>
      </c>
      <c r="H2111" s="1" t="s">
        <v>40</v>
      </c>
      <c r="I2111" s="1" t="s">
        <v>212</v>
      </c>
      <c r="J2111" t="str">
        <f>TRIM(CONCATENATE(wiz[[#This Row],[SHIPPER..................]],wiz[[#This Row],[ZIP2..]],wiz[[#This Row],[ZIP3..]]))</f>
        <v>b: ECHO GLOBAL LOGIST| 7511935401</v>
      </c>
      <c r="K2111" s="1">
        <v>1</v>
      </c>
      <c r="L2111" s="1">
        <v>1.86</v>
      </c>
      <c r="M2111" s="1">
        <v>0.28000000000000003</v>
      </c>
      <c r="N2111" s="1">
        <v>608</v>
      </c>
      <c r="O2111" s="1">
        <v>0.5</v>
      </c>
      <c r="P2111" s="1">
        <v>50</v>
      </c>
      <c r="Q2111" s="1">
        <v>0.25</v>
      </c>
      <c r="R2111" s="1">
        <v>-43</v>
      </c>
      <c r="S2111" s="1">
        <v>-31</v>
      </c>
      <c r="T2111" s="1">
        <v>169</v>
      </c>
      <c r="U2111" s="1">
        <v>715</v>
      </c>
      <c r="V2111" s="1">
        <v>853</v>
      </c>
      <c r="W2111" s="1">
        <v>76001</v>
      </c>
      <c r="X2111" s="1">
        <v>75119</v>
      </c>
      <c r="Y2111" s="1">
        <v>35401</v>
      </c>
      <c r="Z2111" s="1">
        <v>1.92</v>
      </c>
      <c r="AA2111" s="6">
        <f t="shared" si="420"/>
        <v>94</v>
      </c>
      <c r="AB2111" s="6">
        <f t="shared" si="421"/>
        <v>853</v>
      </c>
      <c r="AC2111" s="6">
        <f t="shared" si="422"/>
        <v>1157</v>
      </c>
      <c r="AD2111" s="6">
        <f t="shared" si="423"/>
        <v>12.308510638297872</v>
      </c>
      <c r="AE2111" s="7">
        <f t="shared" si="424"/>
        <v>-816</v>
      </c>
      <c r="AF2111" t="str">
        <f t="shared" ca="1" si="425"/>
        <v>$V$921</v>
      </c>
      <c r="AG2111" t="str">
        <f t="shared" ca="1" si="426"/>
        <v>$J$921</v>
      </c>
      <c r="AH2111" t="str">
        <f t="shared" ca="1" si="427"/>
        <v>b: ECHO GLOBAL LOGIST| 5503315639</v>
      </c>
      <c r="AI2111" t="str">
        <f t="shared" ca="1" si="416"/>
        <v>$K$921</v>
      </c>
      <c r="AJ2111" s="8">
        <f t="shared" si="417"/>
        <v>1.0638297872340425E-2</v>
      </c>
      <c r="AK2111" s="7">
        <f t="shared" si="418"/>
        <v>-71</v>
      </c>
      <c r="AL2111" s="7" t="str">
        <f t="shared" ca="1" si="428"/>
        <v>b: ECHO GLOBAL LOGIST| 5632053201</v>
      </c>
      <c r="AM2111" t="b">
        <f t="shared" si="419"/>
        <v>0</v>
      </c>
    </row>
    <row r="2112" spans="3:39" x14ac:dyDescent="0.3">
      <c r="C2112" s="1" t="s">
        <v>344</v>
      </c>
      <c r="D2112" s="1" t="s">
        <v>345</v>
      </c>
      <c r="E2112" s="1" t="s">
        <v>39</v>
      </c>
      <c r="F2112" s="1" t="s">
        <v>76</v>
      </c>
      <c r="G2112" s="1" t="s">
        <v>582</v>
      </c>
      <c r="H2112" s="1" t="s">
        <v>146</v>
      </c>
      <c r="I2112" s="1" t="s">
        <v>1545</v>
      </c>
      <c r="J2112" t="str">
        <f>TRIM(CONCATENATE(wiz[[#This Row],[SHIPPER..................]],wiz[[#This Row],[ZIP2..]],wiz[[#This Row],[ZIP3..]]))</f>
        <v>b: SCHNEIDER LOGISTIC| 7520172601</v>
      </c>
      <c r="K2112" s="1">
        <v>1</v>
      </c>
      <c r="L2112" s="1">
        <v>1.08</v>
      </c>
      <c r="M2112" s="1">
        <v>0.27</v>
      </c>
      <c r="N2112" s="1">
        <v>409</v>
      </c>
      <c r="O2112" s="1">
        <v>1</v>
      </c>
      <c r="P2112" s="1">
        <v>15</v>
      </c>
      <c r="Q2112" s="1">
        <v>0.25</v>
      </c>
      <c r="R2112" s="1">
        <v>-25</v>
      </c>
      <c r="S2112" s="1">
        <v>13</v>
      </c>
      <c r="T2112" s="1">
        <v>-27</v>
      </c>
      <c r="U2112" s="1">
        <v>-231</v>
      </c>
      <c r="V2112" s="1">
        <v>-245</v>
      </c>
      <c r="W2112" s="1">
        <v>75006</v>
      </c>
      <c r="X2112" s="1">
        <v>75201</v>
      </c>
      <c r="Y2112" s="1">
        <v>72601</v>
      </c>
      <c r="Z2112" s="1">
        <v>1.1299999999999999</v>
      </c>
      <c r="AA2112" s="6">
        <f t="shared" si="420"/>
        <v>78</v>
      </c>
      <c r="AB2112" s="6">
        <f t="shared" si="421"/>
        <v>-245</v>
      </c>
      <c r="AC2112" s="6">
        <f t="shared" si="422"/>
        <v>-21006</v>
      </c>
      <c r="AD2112" s="6">
        <f t="shared" si="423"/>
        <v>-269.30769230769232</v>
      </c>
      <c r="AE2112" s="7">
        <f t="shared" si="424"/>
        <v>-1249</v>
      </c>
      <c r="AF2112" t="str">
        <f t="shared" ca="1" si="425"/>
        <v>$V$1953</v>
      </c>
      <c r="AG2112" t="str">
        <f t="shared" ca="1" si="426"/>
        <v>$J$1953</v>
      </c>
      <c r="AH2112" t="str">
        <f t="shared" ca="1" si="427"/>
        <v>b: SCHNEIDER LOGISTIC| 3830119034</v>
      </c>
      <c r="AI2112" t="str">
        <f t="shared" ca="1" si="416"/>
        <v>$K$1953</v>
      </c>
      <c r="AJ2112" s="8">
        <f t="shared" si="417"/>
        <v>1.282051282051282E-2</v>
      </c>
      <c r="AK2112" s="7">
        <f t="shared" si="418"/>
        <v>-570</v>
      </c>
      <c r="AL2112" s="7" t="str">
        <f t="shared" ca="1" si="428"/>
        <v>LOWES MLXP VAN ONE WA| 3071947265</v>
      </c>
      <c r="AM2112" t="b">
        <f t="shared" si="419"/>
        <v>0</v>
      </c>
    </row>
    <row r="2113" spans="3:39" x14ac:dyDescent="0.3">
      <c r="C2113" s="1" t="s">
        <v>279</v>
      </c>
      <c r="D2113" s="1" t="s">
        <v>280</v>
      </c>
      <c r="E2113" s="1" t="s">
        <v>39</v>
      </c>
      <c r="F2113" s="1" t="s">
        <v>76</v>
      </c>
      <c r="G2113" s="1" t="s">
        <v>77</v>
      </c>
      <c r="H2113" s="1" t="s">
        <v>146</v>
      </c>
      <c r="I2113" s="1" t="s">
        <v>1854</v>
      </c>
      <c r="J2113" t="str">
        <f>TRIM(CONCATENATE(wiz[[#This Row],[SHIPPER..................]],wiz[[#This Row],[ZIP2..]],wiz[[#This Row],[ZIP3..]]))</f>
        <v>b: NOLAN TRANSPORTATI| 7505072370</v>
      </c>
      <c r="K2113" s="1">
        <v>1</v>
      </c>
      <c r="L2113" s="1">
        <v>1.1200000000000001</v>
      </c>
      <c r="M2113" s="1">
        <v>0.28000000000000003</v>
      </c>
      <c r="N2113" s="1">
        <v>501</v>
      </c>
      <c r="O2113" s="1">
        <v>0.88</v>
      </c>
      <c r="P2113" s="1">
        <v>28</v>
      </c>
      <c r="Q2113" s="1">
        <v>0.25</v>
      </c>
      <c r="R2113" s="1">
        <v>-22</v>
      </c>
      <c r="S2113" s="1">
        <v>-19</v>
      </c>
      <c r="T2113" s="1">
        <v>39</v>
      </c>
      <c r="U2113" s="1">
        <v>178</v>
      </c>
      <c r="V2113" s="1">
        <v>198</v>
      </c>
      <c r="W2113" s="1">
        <v>75029</v>
      </c>
      <c r="X2113" s="1">
        <v>75050</v>
      </c>
      <c r="Y2113" s="1">
        <v>72370</v>
      </c>
      <c r="Z2113" s="1">
        <v>1.18</v>
      </c>
      <c r="AA2113" s="6">
        <f t="shared" si="420"/>
        <v>15</v>
      </c>
      <c r="AB2113" s="6">
        <f t="shared" si="421"/>
        <v>198</v>
      </c>
      <c r="AC2113" s="6">
        <f t="shared" si="422"/>
        <v>23</v>
      </c>
      <c r="AD2113" s="6">
        <f t="shared" si="423"/>
        <v>1.5333333333333334</v>
      </c>
      <c r="AE2113" s="7">
        <f t="shared" si="424"/>
        <v>-326</v>
      </c>
      <c r="AF2113" t="str">
        <f t="shared" ca="1" si="425"/>
        <v>$V$1665</v>
      </c>
      <c r="AG2113" t="str">
        <f t="shared" ca="1" si="426"/>
        <v>$J$1665</v>
      </c>
      <c r="AH2113" t="str">
        <f t="shared" ca="1" si="427"/>
        <v>b: HARTT LOGISTICS | 2915040201</v>
      </c>
      <c r="AI2113" t="str">
        <f t="shared" ca="1" si="416"/>
        <v>$K$1665</v>
      </c>
      <c r="AJ2113" s="8">
        <f t="shared" si="417"/>
        <v>6.6666666666666666E-2</v>
      </c>
      <c r="AK2113" s="7">
        <f t="shared" si="418"/>
        <v>-326</v>
      </c>
      <c r="AL2113" s="7" t="str">
        <f t="shared" ca="1" si="428"/>
        <v>b: HARTT LOGISTICS | 2915040201</v>
      </c>
      <c r="AM2113" t="b">
        <f t="shared" si="419"/>
        <v>0</v>
      </c>
    </row>
    <row r="2114" spans="3:39" x14ac:dyDescent="0.3">
      <c r="C2114" s="1" t="s">
        <v>37</v>
      </c>
      <c r="D2114" s="1" t="s">
        <v>38</v>
      </c>
      <c r="E2114" s="1" t="s">
        <v>39</v>
      </c>
      <c r="F2114" s="1" t="s">
        <v>76</v>
      </c>
      <c r="G2114" s="1" t="s">
        <v>582</v>
      </c>
      <c r="H2114" s="1" t="s">
        <v>50</v>
      </c>
      <c r="I2114" s="1" t="s">
        <v>313</v>
      </c>
      <c r="J2114" t="str">
        <f>TRIM(CONCATENATE(wiz[[#This Row],[SHIPPER..................]],wiz[[#This Row],[ZIP2..]],wiz[[#This Row],[ZIP3..]]))</f>
        <v>b: C H ROBINSON | 7520130057</v>
      </c>
      <c r="K2114" s="1">
        <v>1</v>
      </c>
      <c r="L2114" s="1">
        <v>1.6</v>
      </c>
      <c r="M2114" s="1">
        <v>0.28000000000000003</v>
      </c>
      <c r="N2114" s="1">
        <v>769</v>
      </c>
      <c r="O2114" s="1">
        <v>1.81</v>
      </c>
      <c r="P2114" s="1">
        <v>40</v>
      </c>
      <c r="Q2114" s="1">
        <v>0.25</v>
      </c>
      <c r="R2114" s="1">
        <v>-54</v>
      </c>
      <c r="S2114" s="1">
        <v>-2</v>
      </c>
      <c r="T2114" s="1">
        <v>-2</v>
      </c>
      <c r="U2114" s="1">
        <v>303</v>
      </c>
      <c r="V2114" s="1">
        <v>299</v>
      </c>
      <c r="W2114" s="1">
        <v>75029</v>
      </c>
      <c r="X2114" s="1">
        <v>75201</v>
      </c>
      <c r="Y2114" s="1">
        <v>30057</v>
      </c>
      <c r="Z2114" s="1">
        <v>1.66</v>
      </c>
      <c r="AA2114" s="6">
        <f t="shared" si="420"/>
        <v>615</v>
      </c>
      <c r="AB2114" s="6">
        <f t="shared" si="421"/>
        <v>299</v>
      </c>
      <c r="AC2114" s="6">
        <f t="shared" si="422"/>
        <v>-122022</v>
      </c>
      <c r="AD2114" s="6">
        <f t="shared" si="423"/>
        <v>-198.40975609756097</v>
      </c>
      <c r="AE2114" s="7">
        <f t="shared" si="424"/>
        <v>-1118</v>
      </c>
      <c r="AF2114" t="str">
        <f t="shared" ca="1" si="425"/>
        <v>$V$1066</v>
      </c>
      <c r="AG2114" t="str">
        <f t="shared" ca="1" si="426"/>
        <v>$J$1066</v>
      </c>
      <c r="AH2114" t="str">
        <f t="shared" ca="1" si="427"/>
        <v>b: C H ROBINSON | 2736036101</v>
      </c>
      <c r="AI2114" t="str">
        <f t="shared" ref="AI2114:AI2177" ca="1" si="429">REPLACE(AF2114,2,1,"K")</f>
        <v>$K$1066</v>
      </c>
      <c r="AJ2114" s="8">
        <f t="shared" ref="AJ2114:AJ2177" si="430">K2114/AA2114</f>
        <v>1.6260162601626016E-3</v>
      </c>
      <c r="AK2114" s="7">
        <f t="shared" ref="AK2114:AK2177" si="431">_xlfn.MINIFS($V$3:$V$2378,$C$3:$C$2378,C2114,$AJ$3:$AJ$2378,"&gt;0.05")</f>
        <v>-560</v>
      </c>
      <c r="AL2114" s="7" t="str">
        <f t="shared" ca="1" si="428"/>
        <v>b: C H ROBINSON | 6080335055</v>
      </c>
      <c r="AM2114" t="b">
        <f t="shared" ref="AM2114:AM2177" si="432">IF(AK2114=V2114,J2114,FALSE)</f>
        <v>0</v>
      </c>
    </row>
    <row r="2115" spans="3:39" x14ac:dyDescent="0.3">
      <c r="C2115" s="1" t="s">
        <v>37</v>
      </c>
      <c r="D2115" s="1" t="s">
        <v>38</v>
      </c>
      <c r="E2115" s="1" t="s">
        <v>39</v>
      </c>
      <c r="F2115" s="1" t="s">
        <v>76</v>
      </c>
      <c r="G2115" s="1" t="s">
        <v>1379</v>
      </c>
      <c r="H2115" s="1" t="s">
        <v>50</v>
      </c>
      <c r="I2115" s="1" t="s">
        <v>828</v>
      </c>
      <c r="J2115" t="str">
        <f>TRIM(CONCATENATE(wiz[[#This Row],[SHIPPER..................]],wiz[[#This Row],[ZIP2..]],wiz[[#This Row],[ZIP3..]]))</f>
        <v>b: C H ROBINSON | 7504030080</v>
      </c>
      <c r="K2115" s="1">
        <v>1</v>
      </c>
      <c r="L2115" s="1">
        <v>1.37</v>
      </c>
      <c r="M2115" s="1">
        <v>0.28000000000000003</v>
      </c>
      <c r="N2115" s="1">
        <v>787</v>
      </c>
      <c r="O2115" s="1">
        <v>1.92</v>
      </c>
      <c r="P2115" s="1">
        <v>31</v>
      </c>
      <c r="Q2115" s="1">
        <v>0.25</v>
      </c>
      <c r="R2115" s="1">
        <v>-31</v>
      </c>
      <c r="S2115" s="1">
        <v>-29</v>
      </c>
      <c r="T2115" s="1">
        <v>-28</v>
      </c>
      <c r="U2115" s="1">
        <v>106</v>
      </c>
      <c r="V2115" s="1">
        <v>49</v>
      </c>
      <c r="W2115" s="1">
        <v>75029</v>
      </c>
      <c r="X2115" s="1">
        <v>75040</v>
      </c>
      <c r="Y2115" s="1">
        <v>30080</v>
      </c>
      <c r="Z2115" s="1">
        <v>1.43</v>
      </c>
      <c r="AA2115" s="6">
        <f t="shared" ref="AA2115:AA2178" si="433">SUMIFS(K$3:K$2378,$C$3:$C$2378,$C2115)</f>
        <v>615</v>
      </c>
      <c r="AB2115" s="6">
        <f t="shared" ref="AB2115:AB2178" si="434">V2115*K2115</f>
        <v>49</v>
      </c>
      <c r="AC2115" s="6">
        <f t="shared" ref="AC2115:AC2178" si="435">SUMIFS(AB$3:AB$2378,$C$3:$C$2378,$C2115)</f>
        <v>-122022</v>
      </c>
      <c r="AD2115" s="6">
        <f t="shared" ref="AD2115:AD2178" si="436">AC2115/AA2115</f>
        <v>-198.40975609756097</v>
      </c>
      <c r="AE2115" s="7">
        <f t="shared" ref="AE2115:AE2178" si="437">_xlfn.MINIFS($V$3:$V$2378,$C$3:$C$2378,C2115)</f>
        <v>-1118</v>
      </c>
      <c r="AF2115" t="str">
        <f t="shared" ref="AF2115:AF2178" ca="1" si="438">CELL("address",INDEX($V$3:$V$2378,MATCH(_xlfn.MINIFS($V$3:$V$2378,$C$3:$C$2378,C2115),$V$3:$V$2378,0)))</f>
        <v>$V$1066</v>
      </c>
      <c r="AG2115" t="str">
        <f t="shared" ref="AG2115:AG2178" ca="1" si="439">REPLACE(AF2115,2,1,"J")</f>
        <v>$J$1066</v>
      </c>
      <c r="AH2115" t="str">
        <f t="shared" ref="AH2115:AH2178" ca="1" si="440">INDIRECT(AG2115)</f>
        <v>b: C H ROBINSON | 2736036101</v>
      </c>
      <c r="AI2115" t="str">
        <f t="shared" ca="1" si="429"/>
        <v>$K$1066</v>
      </c>
      <c r="AJ2115" s="8">
        <f t="shared" si="430"/>
        <v>1.6260162601626016E-3</v>
      </c>
      <c r="AK2115" s="7">
        <f t="shared" si="431"/>
        <v>-560</v>
      </c>
      <c r="AL2115" s="7" t="str">
        <f t="shared" ref="AL2115:AL2178" ca="1" si="441">OFFSET(J$2,MATCH(AK2115,$V$3:$V$2378,0),)</f>
        <v>b: C H ROBINSON | 6080335055</v>
      </c>
      <c r="AM2115" t="b">
        <f t="shared" si="432"/>
        <v>0</v>
      </c>
    </row>
    <row r="2116" spans="3:39" x14ac:dyDescent="0.3">
      <c r="C2116" s="1" t="s">
        <v>37</v>
      </c>
      <c r="D2116" s="1" t="s">
        <v>38</v>
      </c>
      <c r="E2116" s="1" t="s">
        <v>39</v>
      </c>
      <c r="F2116" s="1" t="s">
        <v>76</v>
      </c>
      <c r="G2116" s="1" t="s">
        <v>77</v>
      </c>
      <c r="H2116" s="1" t="s">
        <v>50</v>
      </c>
      <c r="I2116" s="1" t="s">
        <v>399</v>
      </c>
      <c r="J2116" t="str">
        <f>TRIM(CONCATENATE(wiz[[#This Row],[SHIPPER..................]],wiz[[#This Row],[ZIP2..]],wiz[[#This Row],[ZIP3..]]))</f>
        <v>b: C H ROBINSON | 7505030253</v>
      </c>
      <c r="K2116" s="1">
        <v>1</v>
      </c>
      <c r="L2116" s="1">
        <v>1.29</v>
      </c>
      <c r="M2116" s="1">
        <v>0.28000000000000003</v>
      </c>
      <c r="N2116" s="1">
        <v>828</v>
      </c>
      <c r="O2116" s="1">
        <v>1.46</v>
      </c>
      <c r="P2116" s="1">
        <v>29</v>
      </c>
      <c r="Q2116" s="1">
        <v>0.25</v>
      </c>
      <c r="R2116" s="1">
        <v>-58</v>
      </c>
      <c r="S2116" s="1">
        <v>-4</v>
      </c>
      <c r="T2116" s="1">
        <v>71</v>
      </c>
      <c r="U2116" s="1">
        <v>79</v>
      </c>
      <c r="V2116" s="1">
        <v>146</v>
      </c>
      <c r="W2116" s="1">
        <v>76099</v>
      </c>
      <c r="X2116" s="1">
        <v>75050</v>
      </c>
      <c r="Y2116" s="1">
        <v>30253</v>
      </c>
      <c r="Z2116" s="1">
        <v>1.35</v>
      </c>
      <c r="AA2116" s="6">
        <f t="shared" si="433"/>
        <v>615</v>
      </c>
      <c r="AB2116" s="6">
        <f t="shared" si="434"/>
        <v>146</v>
      </c>
      <c r="AC2116" s="6">
        <f t="shared" si="435"/>
        <v>-122022</v>
      </c>
      <c r="AD2116" s="6">
        <f t="shared" si="436"/>
        <v>-198.40975609756097</v>
      </c>
      <c r="AE2116" s="7">
        <f t="shared" si="437"/>
        <v>-1118</v>
      </c>
      <c r="AF2116" t="str">
        <f t="shared" ca="1" si="438"/>
        <v>$V$1066</v>
      </c>
      <c r="AG2116" t="str">
        <f t="shared" ca="1" si="439"/>
        <v>$J$1066</v>
      </c>
      <c r="AH2116" t="str">
        <f t="shared" ca="1" si="440"/>
        <v>b: C H ROBINSON | 2736036101</v>
      </c>
      <c r="AI2116" t="str">
        <f t="shared" ca="1" si="429"/>
        <v>$K$1066</v>
      </c>
      <c r="AJ2116" s="8">
        <f t="shared" si="430"/>
        <v>1.6260162601626016E-3</v>
      </c>
      <c r="AK2116" s="7">
        <f t="shared" si="431"/>
        <v>-560</v>
      </c>
      <c r="AL2116" s="7" t="str">
        <f t="shared" ca="1" si="441"/>
        <v>b: C H ROBINSON | 6080335055</v>
      </c>
      <c r="AM2116" t="b">
        <f t="shared" si="432"/>
        <v>0</v>
      </c>
    </row>
    <row r="2117" spans="3:39" x14ac:dyDescent="0.3">
      <c r="C2117" s="1" t="s">
        <v>37</v>
      </c>
      <c r="D2117" s="1" t="s">
        <v>38</v>
      </c>
      <c r="E2117" s="1" t="s">
        <v>39</v>
      </c>
      <c r="F2117" s="1" t="s">
        <v>76</v>
      </c>
      <c r="G2117" s="1" t="s">
        <v>1822</v>
      </c>
      <c r="H2117" s="1" t="s">
        <v>50</v>
      </c>
      <c r="I2117" s="1" t="s">
        <v>411</v>
      </c>
      <c r="J2117" t="str">
        <f>TRIM(CONCATENATE(wiz[[#This Row],[SHIPPER..................]],wiz[[#This Row],[ZIP2..]],wiz[[#This Row],[ZIP3..]]))</f>
        <v>b: C H ROBINSON | 7501430050</v>
      </c>
      <c r="K2117" s="1">
        <v>2</v>
      </c>
      <c r="L2117" s="1">
        <v>1.22</v>
      </c>
      <c r="M2117" s="1">
        <v>0.27</v>
      </c>
      <c r="N2117" s="1">
        <v>807</v>
      </c>
      <c r="O2117" s="1">
        <v>1.89</v>
      </c>
      <c r="P2117" s="1">
        <v>31</v>
      </c>
      <c r="Q2117" s="1">
        <v>0.25</v>
      </c>
      <c r="R2117" s="1">
        <v>-48</v>
      </c>
      <c r="S2117" s="1">
        <v>-11</v>
      </c>
      <c r="T2117" s="1">
        <v>-31</v>
      </c>
      <c r="U2117" s="1">
        <v>5</v>
      </c>
      <c r="V2117" s="1">
        <v>-37</v>
      </c>
      <c r="W2117" s="1">
        <v>76099</v>
      </c>
      <c r="X2117" s="1">
        <v>75014</v>
      </c>
      <c r="Y2117" s="1">
        <v>30050</v>
      </c>
      <c r="Z2117" s="1">
        <v>1.27</v>
      </c>
      <c r="AA2117" s="6">
        <f t="shared" si="433"/>
        <v>615</v>
      </c>
      <c r="AB2117" s="6">
        <f t="shared" si="434"/>
        <v>-74</v>
      </c>
      <c r="AC2117" s="6">
        <f t="shared" si="435"/>
        <v>-122022</v>
      </c>
      <c r="AD2117" s="6">
        <f t="shared" si="436"/>
        <v>-198.40975609756097</v>
      </c>
      <c r="AE2117" s="7">
        <f t="shared" si="437"/>
        <v>-1118</v>
      </c>
      <c r="AF2117" t="str">
        <f t="shared" ca="1" si="438"/>
        <v>$V$1066</v>
      </c>
      <c r="AG2117" t="str">
        <f t="shared" ca="1" si="439"/>
        <v>$J$1066</v>
      </c>
      <c r="AH2117" t="str">
        <f t="shared" ca="1" si="440"/>
        <v>b: C H ROBINSON | 2736036101</v>
      </c>
      <c r="AI2117" t="str">
        <f t="shared" ca="1" si="429"/>
        <v>$K$1066</v>
      </c>
      <c r="AJ2117" s="8">
        <f t="shared" si="430"/>
        <v>3.2520325203252032E-3</v>
      </c>
      <c r="AK2117" s="7">
        <f t="shared" si="431"/>
        <v>-560</v>
      </c>
      <c r="AL2117" s="7" t="str">
        <f t="shared" ca="1" si="441"/>
        <v>b: C H ROBINSON | 6080335055</v>
      </c>
      <c r="AM2117" t="b">
        <f t="shared" si="432"/>
        <v>0</v>
      </c>
    </row>
    <row r="2118" spans="3:39" x14ac:dyDescent="0.3">
      <c r="C2118" s="1" t="s">
        <v>37</v>
      </c>
      <c r="D2118" s="1" t="s">
        <v>38</v>
      </c>
      <c r="E2118" s="1" t="s">
        <v>39</v>
      </c>
      <c r="F2118" s="1" t="s">
        <v>76</v>
      </c>
      <c r="G2118" s="1" t="s">
        <v>1766</v>
      </c>
      <c r="H2118" s="1" t="s">
        <v>50</v>
      </c>
      <c r="I2118" s="1" t="s">
        <v>51</v>
      </c>
      <c r="J2118" t="str">
        <f>TRIM(CONCATENATE(wiz[[#This Row],[SHIPPER..................]],wiz[[#This Row],[ZIP2..]],wiz[[#This Row],[ZIP3..]]))</f>
        <v>b: C H ROBINSON | 7514930263</v>
      </c>
      <c r="K2118" s="1">
        <v>1</v>
      </c>
      <c r="L2118" s="1">
        <v>1.3</v>
      </c>
      <c r="M2118" s="1">
        <v>0.28000000000000003</v>
      </c>
      <c r="N2118" s="1">
        <v>759</v>
      </c>
      <c r="O2118" s="1">
        <v>1.38</v>
      </c>
      <c r="P2118" s="1">
        <v>35</v>
      </c>
      <c r="Q2118" s="1">
        <v>0.25</v>
      </c>
      <c r="R2118" s="1">
        <v>-53</v>
      </c>
      <c r="S2118" s="1">
        <v>-24</v>
      </c>
      <c r="T2118" s="1">
        <v>100</v>
      </c>
      <c r="U2118" s="1">
        <v>66</v>
      </c>
      <c r="V2118" s="1">
        <v>142</v>
      </c>
      <c r="W2118" s="1">
        <v>76051</v>
      </c>
      <c r="X2118" s="1">
        <v>75149</v>
      </c>
      <c r="Y2118" s="1">
        <v>30263</v>
      </c>
      <c r="Z2118" s="1">
        <v>1.36</v>
      </c>
      <c r="AA2118" s="6">
        <f t="shared" si="433"/>
        <v>615</v>
      </c>
      <c r="AB2118" s="6">
        <f t="shared" si="434"/>
        <v>142</v>
      </c>
      <c r="AC2118" s="6">
        <f t="shared" si="435"/>
        <v>-122022</v>
      </c>
      <c r="AD2118" s="6">
        <f t="shared" si="436"/>
        <v>-198.40975609756097</v>
      </c>
      <c r="AE2118" s="7">
        <f t="shared" si="437"/>
        <v>-1118</v>
      </c>
      <c r="AF2118" t="str">
        <f t="shared" ca="1" si="438"/>
        <v>$V$1066</v>
      </c>
      <c r="AG2118" t="str">
        <f t="shared" ca="1" si="439"/>
        <v>$J$1066</v>
      </c>
      <c r="AH2118" t="str">
        <f t="shared" ca="1" si="440"/>
        <v>b: C H ROBINSON | 2736036101</v>
      </c>
      <c r="AI2118" t="str">
        <f t="shared" ca="1" si="429"/>
        <v>$K$1066</v>
      </c>
      <c r="AJ2118" s="8">
        <f t="shared" si="430"/>
        <v>1.6260162601626016E-3</v>
      </c>
      <c r="AK2118" s="7">
        <f t="shared" si="431"/>
        <v>-560</v>
      </c>
      <c r="AL2118" s="7" t="str">
        <f t="shared" ca="1" si="441"/>
        <v>b: C H ROBINSON | 6080335055</v>
      </c>
      <c r="AM2118" t="b">
        <f t="shared" si="432"/>
        <v>0</v>
      </c>
    </row>
    <row r="2119" spans="3:39" x14ac:dyDescent="0.3">
      <c r="C2119" s="1" t="s">
        <v>1855</v>
      </c>
      <c r="D2119" s="1" t="s">
        <v>1856</v>
      </c>
      <c r="E2119" s="1" t="s">
        <v>39</v>
      </c>
      <c r="F2119" s="1" t="s">
        <v>76</v>
      </c>
      <c r="G2119" s="1" t="s">
        <v>381</v>
      </c>
      <c r="H2119" s="1" t="s">
        <v>50</v>
      </c>
      <c r="I2119" s="1" t="s">
        <v>420</v>
      </c>
      <c r="J2119" t="str">
        <f>TRIM(CONCATENATE(wiz[[#This Row],[SHIPPER..................]],wiz[[#This Row],[ZIP2..]],wiz[[#This Row],[ZIP3..]]))</f>
        <v>b: COAST TO COAST TRU| 7500630227</v>
      </c>
      <c r="K2119" s="1">
        <v>1</v>
      </c>
      <c r="L2119" s="1">
        <v>0.92</v>
      </c>
      <c r="M2119" s="1">
        <v>0.28000000000000003</v>
      </c>
      <c r="N2119" s="1">
        <v>836</v>
      </c>
      <c r="O2119" s="1">
        <v>1.88</v>
      </c>
      <c r="P2119" s="1">
        <v>24</v>
      </c>
      <c r="Q2119" s="1">
        <v>0.25</v>
      </c>
      <c r="R2119" s="1">
        <v>-55</v>
      </c>
      <c r="S2119" s="1">
        <v>2</v>
      </c>
      <c r="T2119" s="1">
        <v>-28</v>
      </c>
      <c r="U2119" s="1">
        <v>-235</v>
      </c>
      <c r="V2119" s="1">
        <v>-261</v>
      </c>
      <c r="W2119" s="1">
        <v>76099</v>
      </c>
      <c r="X2119" s="1">
        <v>75006</v>
      </c>
      <c r="Y2119" s="1">
        <v>30227</v>
      </c>
      <c r="Z2119" s="1">
        <v>0.98</v>
      </c>
      <c r="AA2119" s="6">
        <f t="shared" si="433"/>
        <v>1</v>
      </c>
      <c r="AB2119" s="6">
        <f t="shared" si="434"/>
        <v>-261</v>
      </c>
      <c r="AC2119" s="6">
        <f t="shared" si="435"/>
        <v>-261</v>
      </c>
      <c r="AD2119" s="6">
        <f t="shared" si="436"/>
        <v>-261</v>
      </c>
      <c r="AE2119" s="7">
        <f t="shared" si="437"/>
        <v>-261</v>
      </c>
      <c r="AF2119" t="str">
        <f t="shared" ca="1" si="438"/>
        <v>$V$1074</v>
      </c>
      <c r="AG2119" t="str">
        <f t="shared" ca="1" si="439"/>
        <v>$J$1074</v>
      </c>
      <c r="AH2119" t="str">
        <f t="shared" ca="1" si="440"/>
        <v>b: C H ROBINSON | 2710146135</v>
      </c>
      <c r="AI2119" t="str">
        <f t="shared" ca="1" si="429"/>
        <v>$K$1074</v>
      </c>
      <c r="AJ2119" s="8">
        <f t="shared" si="430"/>
        <v>1</v>
      </c>
      <c r="AK2119" s="7">
        <f t="shared" si="431"/>
        <v>-261</v>
      </c>
      <c r="AL2119" s="7" t="str">
        <f t="shared" ca="1" si="441"/>
        <v>b: C H ROBINSON | 2710146135</v>
      </c>
      <c r="AM2119" t="str">
        <f t="shared" si="432"/>
        <v>b: COAST TO COAST TRU| 7500630227</v>
      </c>
    </row>
    <row r="2120" spans="3:39" x14ac:dyDescent="0.3">
      <c r="C2120" s="1" t="s">
        <v>210</v>
      </c>
      <c r="D2120" s="1" t="s">
        <v>211</v>
      </c>
      <c r="E2120" s="1" t="s">
        <v>39</v>
      </c>
      <c r="F2120" s="1" t="s">
        <v>76</v>
      </c>
      <c r="G2120" s="1" t="s">
        <v>1527</v>
      </c>
      <c r="H2120" s="1" t="s">
        <v>50</v>
      </c>
      <c r="I2120" s="1" t="s">
        <v>223</v>
      </c>
      <c r="J2120" t="str">
        <f>TRIM(CONCATENATE(wiz[[#This Row],[SHIPPER..................]],wiz[[#This Row],[ZIP2..]],wiz[[#This Row],[ZIP3..]]))</f>
        <v>b: ECHO GLOBAL LOGIST| 7609930301</v>
      </c>
      <c r="K2120" s="1">
        <v>1</v>
      </c>
      <c r="L2120" s="1">
        <v>0.83</v>
      </c>
      <c r="M2120" s="1">
        <v>0.27</v>
      </c>
      <c r="N2120" s="1">
        <v>818</v>
      </c>
      <c r="O2120" s="1">
        <v>1.77</v>
      </c>
      <c r="P2120" s="1">
        <v>24</v>
      </c>
      <c r="Q2120" s="1">
        <v>0.25</v>
      </c>
      <c r="R2120" s="1">
        <v>-49</v>
      </c>
      <c r="S2120" s="1">
        <v>2</v>
      </c>
      <c r="T2120" s="1">
        <v>-2</v>
      </c>
      <c r="U2120" s="1">
        <v>-308</v>
      </c>
      <c r="V2120" s="1">
        <v>-308</v>
      </c>
      <c r="W2120" s="1">
        <v>75006</v>
      </c>
      <c r="X2120" s="1">
        <v>76099</v>
      </c>
      <c r="Y2120" s="1">
        <v>30301</v>
      </c>
      <c r="Z2120" s="1">
        <v>0.88</v>
      </c>
      <c r="AA2120" s="6">
        <f t="shared" si="433"/>
        <v>94</v>
      </c>
      <c r="AB2120" s="6">
        <f t="shared" si="434"/>
        <v>-308</v>
      </c>
      <c r="AC2120" s="6">
        <f t="shared" si="435"/>
        <v>1157</v>
      </c>
      <c r="AD2120" s="6">
        <f t="shared" si="436"/>
        <v>12.308510638297872</v>
      </c>
      <c r="AE2120" s="7">
        <f t="shared" si="437"/>
        <v>-816</v>
      </c>
      <c r="AF2120" t="str">
        <f t="shared" ca="1" si="438"/>
        <v>$V$921</v>
      </c>
      <c r="AG2120" t="str">
        <f t="shared" ca="1" si="439"/>
        <v>$J$921</v>
      </c>
      <c r="AH2120" t="str">
        <f t="shared" ca="1" si="440"/>
        <v>b: ECHO GLOBAL LOGIST| 5503315639</v>
      </c>
      <c r="AI2120" t="str">
        <f t="shared" ca="1" si="429"/>
        <v>$K$921</v>
      </c>
      <c r="AJ2120" s="8">
        <f t="shared" si="430"/>
        <v>1.0638297872340425E-2</v>
      </c>
      <c r="AK2120" s="7">
        <f t="shared" si="431"/>
        <v>-71</v>
      </c>
      <c r="AL2120" s="7" t="str">
        <f t="shared" ca="1" si="441"/>
        <v>b: ECHO GLOBAL LOGIST| 5632053201</v>
      </c>
      <c r="AM2120" t="b">
        <f t="shared" si="432"/>
        <v>0</v>
      </c>
    </row>
    <row r="2121" spans="3:39" x14ac:dyDescent="0.3">
      <c r="C2121" s="1" t="s">
        <v>101</v>
      </c>
      <c r="D2121" s="1" t="s">
        <v>102</v>
      </c>
      <c r="E2121" s="1" t="s">
        <v>39</v>
      </c>
      <c r="F2121" s="1" t="s">
        <v>76</v>
      </c>
      <c r="G2121" s="1" t="s">
        <v>804</v>
      </c>
      <c r="H2121" s="1" t="s">
        <v>50</v>
      </c>
      <c r="I2121" s="1" t="s">
        <v>598</v>
      </c>
      <c r="J2121" t="str">
        <f>TRIM(CONCATENATE(wiz[[#This Row],[SHIPPER..................]],wiz[[#This Row],[ZIP2..]],wiz[[#This Row],[ZIP3..]]))</f>
        <v>b: JB HUNT | 7610130719</v>
      </c>
      <c r="K2121" s="1">
        <v>1</v>
      </c>
      <c r="L2121" s="1">
        <v>1.58</v>
      </c>
      <c r="M2121" s="1">
        <v>0.28000000000000003</v>
      </c>
      <c r="N2121" s="1">
        <v>861</v>
      </c>
      <c r="O2121" s="1">
        <v>1.68</v>
      </c>
      <c r="P2121" s="1">
        <v>31</v>
      </c>
      <c r="Q2121" s="1">
        <v>0.25</v>
      </c>
      <c r="R2121" s="1">
        <v>-61</v>
      </c>
      <c r="S2121" s="1">
        <v>-22</v>
      </c>
      <c r="T2121" s="1">
        <v>0</v>
      </c>
      <c r="U2121" s="1">
        <v>342</v>
      </c>
      <c r="V2121" s="1">
        <v>320</v>
      </c>
      <c r="W2121" s="1">
        <v>75029</v>
      </c>
      <c r="X2121" s="1">
        <v>76101</v>
      </c>
      <c r="Y2121" s="1">
        <v>30719</v>
      </c>
      <c r="Z2121" s="1">
        <v>1.64</v>
      </c>
      <c r="AA2121" s="6">
        <f t="shared" si="433"/>
        <v>8</v>
      </c>
      <c r="AB2121" s="6">
        <f t="shared" si="434"/>
        <v>320</v>
      </c>
      <c r="AC2121" s="6">
        <f t="shared" si="435"/>
        <v>198</v>
      </c>
      <c r="AD2121" s="6">
        <f t="shared" si="436"/>
        <v>24.75</v>
      </c>
      <c r="AE2121" s="7">
        <f t="shared" si="437"/>
        <v>-420</v>
      </c>
      <c r="AF2121" t="str">
        <f t="shared" ca="1" si="438"/>
        <v>$V$898</v>
      </c>
      <c r="AG2121" t="str">
        <f t="shared" ca="1" si="439"/>
        <v>$J$898</v>
      </c>
      <c r="AH2121" t="str">
        <f t="shared" ca="1" si="440"/>
        <v>b: C H ROBINSON | 5537449002</v>
      </c>
      <c r="AI2121" t="str">
        <f t="shared" ca="1" si="429"/>
        <v>$K$898</v>
      </c>
      <c r="AJ2121" s="8">
        <f t="shared" si="430"/>
        <v>0.125</v>
      </c>
      <c r="AK2121" s="7">
        <f t="shared" si="431"/>
        <v>-420</v>
      </c>
      <c r="AL2121" s="7" t="str">
        <f t="shared" ca="1" si="441"/>
        <v>b: C H ROBINSON | 5537449002</v>
      </c>
      <c r="AM2121" t="b">
        <f t="shared" si="432"/>
        <v>0</v>
      </c>
    </row>
    <row r="2122" spans="3:39" x14ac:dyDescent="0.3">
      <c r="C2122" s="1" t="s">
        <v>78</v>
      </c>
      <c r="D2122" s="1" t="s">
        <v>79</v>
      </c>
      <c r="E2122" s="1" t="s">
        <v>39</v>
      </c>
      <c r="F2122" s="1" t="s">
        <v>76</v>
      </c>
      <c r="G2122" s="1" t="s">
        <v>1822</v>
      </c>
      <c r="H2122" s="1" t="s">
        <v>50</v>
      </c>
      <c r="I2122" s="1" t="s">
        <v>384</v>
      </c>
      <c r="J2122" t="str">
        <f>TRIM(CONCATENATE(wiz[[#This Row],[SHIPPER..................]],wiz[[#This Row],[ZIP2..]],wiz[[#This Row],[ZIP3..]]))</f>
        <v>TRACTOR SUPPLY MANHAT| 7501431201</v>
      </c>
      <c r="K2122" s="1">
        <v>1</v>
      </c>
      <c r="L2122" s="1">
        <v>1.58</v>
      </c>
      <c r="M2122" s="1">
        <v>0.22</v>
      </c>
      <c r="N2122" s="1">
        <v>888</v>
      </c>
      <c r="O2122" s="1">
        <v>1.68</v>
      </c>
      <c r="P2122" s="1">
        <v>22</v>
      </c>
      <c r="Q2122" s="1">
        <v>0.25</v>
      </c>
      <c r="R2122" s="1">
        <v>-9</v>
      </c>
      <c r="S2122" s="1">
        <v>-2</v>
      </c>
      <c r="T2122" s="1">
        <v>0</v>
      </c>
      <c r="U2122" s="1">
        <v>372</v>
      </c>
      <c r="V2122" s="1">
        <v>370</v>
      </c>
      <c r="W2122" s="1">
        <v>75029</v>
      </c>
      <c r="X2122" s="1">
        <v>75014</v>
      </c>
      <c r="Y2122" s="1">
        <v>31201</v>
      </c>
      <c r="Z2122" s="1">
        <v>1.58</v>
      </c>
      <c r="AA2122" s="6">
        <f t="shared" si="433"/>
        <v>533</v>
      </c>
      <c r="AB2122" s="6">
        <f t="shared" si="434"/>
        <v>370</v>
      </c>
      <c r="AC2122" s="6">
        <f t="shared" si="435"/>
        <v>27994</v>
      </c>
      <c r="AD2122" s="6">
        <f t="shared" si="436"/>
        <v>52.521575984990619</v>
      </c>
      <c r="AE2122" s="7">
        <f t="shared" si="437"/>
        <v>-627</v>
      </c>
      <c r="AF2122" t="str">
        <f t="shared" ca="1" si="438"/>
        <v>$V$356</v>
      </c>
      <c r="AG2122" t="str">
        <f t="shared" ca="1" si="439"/>
        <v>$J$356</v>
      </c>
      <c r="AH2122" t="str">
        <f t="shared" ca="1" si="440"/>
        <v>TRACTOR SUPPLY MANHAT| 3070142134</v>
      </c>
      <c r="AI2122" t="str">
        <f t="shared" ca="1" si="429"/>
        <v>$K$356</v>
      </c>
      <c r="AJ2122" s="8">
        <f t="shared" si="430"/>
        <v>1.876172607879925E-3</v>
      </c>
      <c r="AK2122" s="7">
        <f t="shared" si="431"/>
        <v>-192</v>
      </c>
      <c r="AL2122" s="7" t="str">
        <f t="shared" ca="1" si="441"/>
        <v>b: C H ROBINSON | 4817435150</v>
      </c>
      <c r="AM2122" t="b">
        <f t="shared" si="432"/>
        <v>0</v>
      </c>
    </row>
    <row r="2123" spans="3:39" x14ac:dyDescent="0.3">
      <c r="C2123" s="1" t="s">
        <v>78</v>
      </c>
      <c r="D2123" s="1" t="s">
        <v>79</v>
      </c>
      <c r="E2123" s="1" t="s">
        <v>39</v>
      </c>
      <c r="F2123" s="1" t="s">
        <v>76</v>
      </c>
      <c r="G2123" s="1" t="s">
        <v>545</v>
      </c>
      <c r="H2123" s="1" t="s">
        <v>50</v>
      </c>
      <c r="I2123" s="1" t="s">
        <v>384</v>
      </c>
      <c r="J2123" t="str">
        <f>TRIM(CONCATENATE(wiz[[#This Row],[SHIPPER..................]],wiz[[#This Row],[ZIP2..]],wiz[[#This Row],[ZIP3..]]))</f>
        <v>TRACTOR SUPPLY MANHAT| 7513431201</v>
      </c>
      <c r="K2123" s="1">
        <v>2</v>
      </c>
      <c r="L2123" s="1">
        <v>1.58</v>
      </c>
      <c r="M2123" s="1">
        <v>0.22</v>
      </c>
      <c r="N2123" s="1">
        <v>875</v>
      </c>
      <c r="O2123" s="1">
        <v>1.19</v>
      </c>
      <c r="P2123" s="1">
        <v>40</v>
      </c>
      <c r="Q2123" s="1">
        <v>0.25</v>
      </c>
      <c r="R2123" s="1">
        <v>-9</v>
      </c>
      <c r="S2123" s="1">
        <v>-120</v>
      </c>
      <c r="T2123" s="1">
        <v>116</v>
      </c>
      <c r="U2123" s="1">
        <v>366</v>
      </c>
      <c r="V2123" s="1">
        <v>362</v>
      </c>
      <c r="W2123" s="1">
        <v>75029</v>
      </c>
      <c r="X2123" s="1">
        <v>75134</v>
      </c>
      <c r="Y2123" s="1">
        <v>31201</v>
      </c>
      <c r="Z2123" s="1">
        <v>1.58</v>
      </c>
      <c r="AA2123" s="6">
        <f t="shared" si="433"/>
        <v>533</v>
      </c>
      <c r="AB2123" s="6">
        <f t="shared" si="434"/>
        <v>724</v>
      </c>
      <c r="AC2123" s="6">
        <f t="shared" si="435"/>
        <v>27994</v>
      </c>
      <c r="AD2123" s="6">
        <f t="shared" si="436"/>
        <v>52.521575984990619</v>
      </c>
      <c r="AE2123" s="7">
        <f t="shared" si="437"/>
        <v>-627</v>
      </c>
      <c r="AF2123" t="str">
        <f t="shared" ca="1" si="438"/>
        <v>$V$356</v>
      </c>
      <c r="AG2123" t="str">
        <f t="shared" ca="1" si="439"/>
        <v>$J$356</v>
      </c>
      <c r="AH2123" t="str">
        <f t="shared" ca="1" si="440"/>
        <v>TRACTOR SUPPLY MANHAT| 3070142134</v>
      </c>
      <c r="AI2123" t="str">
        <f t="shared" ca="1" si="429"/>
        <v>$K$356</v>
      </c>
      <c r="AJ2123" s="8">
        <f t="shared" si="430"/>
        <v>3.7523452157598499E-3</v>
      </c>
      <c r="AK2123" s="7">
        <f t="shared" si="431"/>
        <v>-192</v>
      </c>
      <c r="AL2123" s="7" t="str">
        <f t="shared" ca="1" si="441"/>
        <v>b: C H ROBINSON | 4817435150</v>
      </c>
      <c r="AM2123" t="b">
        <f t="shared" si="432"/>
        <v>0</v>
      </c>
    </row>
    <row r="2124" spans="3:39" x14ac:dyDescent="0.3">
      <c r="C2124" s="1" t="s">
        <v>78</v>
      </c>
      <c r="D2124" s="1" t="s">
        <v>79</v>
      </c>
      <c r="E2124" s="1" t="s">
        <v>39</v>
      </c>
      <c r="F2124" s="1" t="s">
        <v>76</v>
      </c>
      <c r="G2124" s="1" t="s">
        <v>673</v>
      </c>
      <c r="H2124" s="1" t="s">
        <v>50</v>
      </c>
      <c r="I2124" s="1" t="s">
        <v>384</v>
      </c>
      <c r="J2124" t="str">
        <f>TRIM(CONCATENATE(wiz[[#This Row],[SHIPPER..................]],wiz[[#This Row],[ZIP2..]],wiz[[#This Row],[ZIP3..]]))</f>
        <v>TRACTOR SUPPLY MANHAT| 7506931201</v>
      </c>
      <c r="K2124" s="1">
        <v>2</v>
      </c>
      <c r="L2124" s="1">
        <v>1.5</v>
      </c>
      <c r="M2124" s="1">
        <v>0.22</v>
      </c>
      <c r="N2124" s="1">
        <v>899</v>
      </c>
      <c r="O2124" s="1">
        <v>1.45</v>
      </c>
      <c r="P2124" s="1">
        <v>47</v>
      </c>
      <c r="Q2124" s="1">
        <v>0.25</v>
      </c>
      <c r="R2124" s="1">
        <v>20</v>
      </c>
      <c r="S2124" s="1">
        <v>-10</v>
      </c>
      <c r="T2124" s="1">
        <v>54</v>
      </c>
      <c r="U2124" s="1">
        <v>276</v>
      </c>
      <c r="V2124" s="1">
        <v>320</v>
      </c>
      <c r="W2124" s="1">
        <v>76244</v>
      </c>
      <c r="X2124" s="1">
        <v>75069</v>
      </c>
      <c r="Y2124" s="1">
        <v>31201</v>
      </c>
      <c r="Z2124" s="1">
        <v>1.5</v>
      </c>
      <c r="AA2124" s="6">
        <f t="shared" si="433"/>
        <v>533</v>
      </c>
      <c r="AB2124" s="6">
        <f t="shared" si="434"/>
        <v>640</v>
      </c>
      <c r="AC2124" s="6">
        <f t="shared" si="435"/>
        <v>27994</v>
      </c>
      <c r="AD2124" s="6">
        <f t="shared" si="436"/>
        <v>52.521575984990619</v>
      </c>
      <c r="AE2124" s="7">
        <f t="shared" si="437"/>
        <v>-627</v>
      </c>
      <c r="AF2124" t="str">
        <f t="shared" ca="1" si="438"/>
        <v>$V$356</v>
      </c>
      <c r="AG2124" t="str">
        <f t="shared" ca="1" si="439"/>
        <v>$J$356</v>
      </c>
      <c r="AH2124" t="str">
        <f t="shared" ca="1" si="440"/>
        <v>TRACTOR SUPPLY MANHAT| 3070142134</v>
      </c>
      <c r="AI2124" t="str">
        <f t="shared" ca="1" si="429"/>
        <v>$K$356</v>
      </c>
      <c r="AJ2124" s="8">
        <f t="shared" si="430"/>
        <v>3.7523452157598499E-3</v>
      </c>
      <c r="AK2124" s="7">
        <f t="shared" si="431"/>
        <v>-192</v>
      </c>
      <c r="AL2124" s="7" t="str">
        <f t="shared" ca="1" si="441"/>
        <v>b: C H ROBINSON | 4817435150</v>
      </c>
      <c r="AM2124" t="b">
        <f t="shared" si="432"/>
        <v>0</v>
      </c>
    </row>
    <row r="2125" spans="3:39" x14ac:dyDescent="0.3">
      <c r="C2125" s="1" t="s">
        <v>78</v>
      </c>
      <c r="D2125" s="1" t="s">
        <v>79</v>
      </c>
      <c r="E2125" s="1" t="s">
        <v>39</v>
      </c>
      <c r="F2125" s="1" t="s">
        <v>76</v>
      </c>
      <c r="G2125" s="1" t="s">
        <v>1766</v>
      </c>
      <c r="H2125" s="1" t="s">
        <v>50</v>
      </c>
      <c r="I2125" s="1" t="s">
        <v>384</v>
      </c>
      <c r="J2125" t="str">
        <f>TRIM(CONCATENATE(wiz[[#This Row],[SHIPPER..................]],wiz[[#This Row],[ZIP2..]],wiz[[#This Row],[ZIP3..]]))</f>
        <v>TRACTOR SUPPLY MANHAT| 7514931201</v>
      </c>
      <c r="K2125" s="1">
        <v>1</v>
      </c>
      <c r="L2125" s="1">
        <v>1.5</v>
      </c>
      <c r="M2125" s="1">
        <v>0.22</v>
      </c>
      <c r="N2125" s="1">
        <v>865</v>
      </c>
      <c r="O2125" s="1">
        <v>1.1499999999999999</v>
      </c>
      <c r="P2125" s="1">
        <v>25</v>
      </c>
      <c r="Q2125" s="1">
        <v>0.25</v>
      </c>
      <c r="R2125" s="1">
        <v>-9</v>
      </c>
      <c r="S2125" s="1">
        <v>-18</v>
      </c>
      <c r="T2125" s="1">
        <v>125</v>
      </c>
      <c r="U2125" s="1">
        <v>290</v>
      </c>
      <c r="V2125" s="1">
        <v>397</v>
      </c>
      <c r="W2125" s="1">
        <v>75006</v>
      </c>
      <c r="X2125" s="1">
        <v>75149</v>
      </c>
      <c r="Y2125" s="1">
        <v>31201</v>
      </c>
      <c r="Z2125" s="1">
        <v>1.5</v>
      </c>
      <c r="AA2125" s="6">
        <f t="shared" si="433"/>
        <v>533</v>
      </c>
      <c r="AB2125" s="6">
        <f t="shared" si="434"/>
        <v>397</v>
      </c>
      <c r="AC2125" s="6">
        <f t="shared" si="435"/>
        <v>27994</v>
      </c>
      <c r="AD2125" s="6">
        <f t="shared" si="436"/>
        <v>52.521575984990619</v>
      </c>
      <c r="AE2125" s="7">
        <f t="shared" si="437"/>
        <v>-627</v>
      </c>
      <c r="AF2125" t="str">
        <f t="shared" ca="1" si="438"/>
        <v>$V$356</v>
      </c>
      <c r="AG2125" t="str">
        <f t="shared" ca="1" si="439"/>
        <v>$J$356</v>
      </c>
      <c r="AH2125" t="str">
        <f t="shared" ca="1" si="440"/>
        <v>TRACTOR SUPPLY MANHAT| 3070142134</v>
      </c>
      <c r="AI2125" t="str">
        <f t="shared" ca="1" si="429"/>
        <v>$K$356</v>
      </c>
      <c r="AJ2125" s="8">
        <f t="shared" si="430"/>
        <v>1.876172607879925E-3</v>
      </c>
      <c r="AK2125" s="7">
        <f t="shared" si="431"/>
        <v>-192</v>
      </c>
      <c r="AL2125" s="7" t="str">
        <f t="shared" ca="1" si="441"/>
        <v>b: C H ROBINSON | 4817435150</v>
      </c>
      <c r="AM2125" t="b">
        <f t="shared" si="432"/>
        <v>0</v>
      </c>
    </row>
    <row r="2126" spans="3:39" x14ac:dyDescent="0.3">
      <c r="C2126" s="1" t="s">
        <v>657</v>
      </c>
      <c r="D2126" s="1" t="s">
        <v>658</v>
      </c>
      <c r="E2126" s="1" t="s">
        <v>39</v>
      </c>
      <c r="F2126" s="1" t="s">
        <v>76</v>
      </c>
      <c r="G2126" s="1" t="s">
        <v>381</v>
      </c>
      <c r="H2126" s="1" t="s">
        <v>50</v>
      </c>
      <c r="I2126" s="1" t="s">
        <v>381</v>
      </c>
      <c r="J2126" t="str">
        <f>TRIM(CONCATENATE(wiz[[#This Row],[SHIPPER..................]],wiz[[#This Row],[ZIP2..]],wiz[[#This Row],[ZIP3..]]))</f>
        <v>LANDSTAR RANGER BROKE| 7500630116</v>
      </c>
      <c r="K2126" s="1">
        <v>1</v>
      </c>
      <c r="L2126" s="1">
        <v>1.04</v>
      </c>
      <c r="M2126" s="1">
        <v>0.27</v>
      </c>
      <c r="N2126" s="1">
        <v>760</v>
      </c>
      <c r="O2126" s="1">
        <v>2.13</v>
      </c>
      <c r="P2126" s="1">
        <v>9</v>
      </c>
      <c r="Q2126" s="1">
        <v>0.25</v>
      </c>
      <c r="R2126" s="1">
        <v>-46</v>
      </c>
      <c r="S2126" s="1">
        <v>1</v>
      </c>
      <c r="T2126" s="1">
        <v>-78</v>
      </c>
      <c r="U2126" s="1">
        <v>-270</v>
      </c>
      <c r="V2126" s="1">
        <v>-347</v>
      </c>
      <c r="W2126" s="1">
        <v>75029</v>
      </c>
      <c r="X2126" s="1">
        <v>75006</v>
      </c>
      <c r="Y2126" s="1">
        <v>30116</v>
      </c>
      <c r="Z2126" s="1">
        <v>1.0900000000000001</v>
      </c>
      <c r="AA2126" s="6">
        <f t="shared" si="433"/>
        <v>7</v>
      </c>
      <c r="AB2126" s="6">
        <f t="shared" si="434"/>
        <v>-347</v>
      </c>
      <c r="AC2126" s="6">
        <f t="shared" si="435"/>
        <v>-378</v>
      </c>
      <c r="AD2126" s="6">
        <f t="shared" si="436"/>
        <v>-54</v>
      </c>
      <c r="AE2126" s="7">
        <f t="shared" si="437"/>
        <v>-525</v>
      </c>
      <c r="AF2126" t="str">
        <f t="shared" ca="1" si="438"/>
        <v>$V$1718</v>
      </c>
      <c r="AG2126" t="str">
        <f t="shared" ca="1" si="439"/>
        <v>$J$1718</v>
      </c>
      <c r="AH2126" t="str">
        <f t="shared" ca="1" si="440"/>
        <v>LANDSTAR RANGER BROKE| 2930163101</v>
      </c>
      <c r="AI2126" t="str">
        <f t="shared" ca="1" si="429"/>
        <v>$K$1718</v>
      </c>
      <c r="AJ2126" s="8">
        <f t="shared" si="430"/>
        <v>0.14285714285714285</v>
      </c>
      <c r="AK2126" s="7">
        <f t="shared" si="431"/>
        <v>-525</v>
      </c>
      <c r="AL2126" s="7" t="str">
        <f t="shared" ca="1" si="441"/>
        <v>LANDSTAR RANGER BROKE| 2930163101</v>
      </c>
      <c r="AM2126" t="b">
        <f t="shared" si="432"/>
        <v>0</v>
      </c>
    </row>
    <row r="2127" spans="3:39" x14ac:dyDescent="0.3">
      <c r="C2127" s="1" t="s">
        <v>217</v>
      </c>
      <c r="D2127" s="1" t="s">
        <v>218</v>
      </c>
      <c r="E2127" s="1" t="s">
        <v>39</v>
      </c>
      <c r="F2127" s="1" t="s">
        <v>76</v>
      </c>
      <c r="G2127" s="1" t="s">
        <v>582</v>
      </c>
      <c r="H2127" s="1" t="s">
        <v>53</v>
      </c>
      <c r="I2127" s="1" t="s">
        <v>773</v>
      </c>
      <c r="J2127" t="str">
        <f>TRIM(CONCATENATE(wiz[[#This Row],[SHIPPER..................]],wiz[[#This Row],[ZIP2..]],wiz[[#This Row],[ZIP3..]]))</f>
        <v>OWENS CORNING SALES | 7520160431</v>
      </c>
      <c r="K2127" s="1">
        <v>1</v>
      </c>
      <c r="L2127" s="1">
        <v>1.2</v>
      </c>
      <c r="M2127" s="1">
        <v>0.18</v>
      </c>
      <c r="N2127" s="1">
        <v>886</v>
      </c>
      <c r="O2127" s="1">
        <v>1.29</v>
      </c>
      <c r="P2127" s="1">
        <v>24</v>
      </c>
      <c r="Q2127" s="1">
        <v>0.25</v>
      </c>
      <c r="R2127" s="1">
        <v>34</v>
      </c>
      <c r="S2127" s="1">
        <v>-13</v>
      </c>
      <c r="T2127" s="1">
        <v>92</v>
      </c>
      <c r="U2127" s="1">
        <v>119</v>
      </c>
      <c r="V2127" s="1">
        <v>198</v>
      </c>
      <c r="W2127" s="1">
        <v>75029</v>
      </c>
      <c r="X2127" s="1">
        <v>75201</v>
      </c>
      <c r="Y2127" s="1">
        <v>60431</v>
      </c>
      <c r="Z2127" s="1">
        <v>1.1599999999999999</v>
      </c>
      <c r="AA2127" s="6">
        <f t="shared" si="433"/>
        <v>313</v>
      </c>
      <c r="AB2127" s="6">
        <f t="shared" si="434"/>
        <v>198</v>
      </c>
      <c r="AC2127" s="6">
        <f t="shared" si="435"/>
        <v>-8700</v>
      </c>
      <c r="AD2127" s="6">
        <f t="shared" si="436"/>
        <v>-27.795527156549522</v>
      </c>
      <c r="AE2127" s="7">
        <f t="shared" si="437"/>
        <v>-472</v>
      </c>
      <c r="AF2127" t="str">
        <f t="shared" ca="1" si="438"/>
        <v>$V$1060</v>
      </c>
      <c r="AG2127" t="str">
        <f t="shared" ca="1" si="439"/>
        <v>$J$1060</v>
      </c>
      <c r="AH2127" t="str">
        <f t="shared" ca="1" si="440"/>
        <v>OWENS CORNING SALES | 2808679556</v>
      </c>
      <c r="AI2127" t="str">
        <f t="shared" ca="1" si="429"/>
        <v>$K$1060</v>
      </c>
      <c r="AJ2127" s="8">
        <f t="shared" si="430"/>
        <v>3.1948881789137379E-3</v>
      </c>
      <c r="AK2127" s="7">
        <f t="shared" si="431"/>
        <v>-156</v>
      </c>
      <c r="AL2127" s="7" t="str">
        <f t="shared" ca="1" si="441"/>
        <v>b: MATSON LOGISTICS | 881728379</v>
      </c>
      <c r="AM2127" t="b">
        <f t="shared" si="432"/>
        <v>0</v>
      </c>
    </row>
    <row r="2128" spans="3:39" x14ac:dyDescent="0.3">
      <c r="C2128" s="1" t="s">
        <v>37</v>
      </c>
      <c r="D2128" s="1" t="s">
        <v>38</v>
      </c>
      <c r="E2128" s="1" t="s">
        <v>39</v>
      </c>
      <c r="F2128" s="1" t="s">
        <v>76</v>
      </c>
      <c r="G2128" s="1" t="s">
        <v>804</v>
      </c>
      <c r="H2128" s="1" t="s">
        <v>53</v>
      </c>
      <c r="I2128" s="1" t="s">
        <v>522</v>
      </c>
      <c r="J2128" t="str">
        <f>TRIM(CONCATENATE(wiz[[#This Row],[SHIPPER..................]],wiz[[#This Row],[ZIP2..]],wiz[[#This Row],[ZIP3..]]))</f>
        <v>b: C H ROBINSON | 7610162521</v>
      </c>
      <c r="K2128" s="1">
        <v>1</v>
      </c>
      <c r="L2128" s="1">
        <v>1.38</v>
      </c>
      <c r="M2128" s="1">
        <v>0.28000000000000003</v>
      </c>
      <c r="N2128" s="1">
        <v>781</v>
      </c>
      <c r="O2128" s="1">
        <v>1.17</v>
      </c>
      <c r="P2128" s="1">
        <v>20</v>
      </c>
      <c r="Q2128" s="1">
        <v>0.25</v>
      </c>
      <c r="R2128" s="1">
        <v>-16</v>
      </c>
      <c r="S2128" s="1">
        <v>-13</v>
      </c>
      <c r="T2128" s="1">
        <v>150</v>
      </c>
      <c r="U2128" s="1">
        <v>216</v>
      </c>
      <c r="V2128" s="1">
        <v>353</v>
      </c>
      <c r="W2128" s="1">
        <v>76051</v>
      </c>
      <c r="X2128" s="1">
        <v>76101</v>
      </c>
      <c r="Y2128" s="1">
        <v>62521</v>
      </c>
      <c r="Z2128" s="1">
        <v>1.44</v>
      </c>
      <c r="AA2128" s="6">
        <f t="shared" si="433"/>
        <v>615</v>
      </c>
      <c r="AB2128" s="6">
        <f t="shared" si="434"/>
        <v>353</v>
      </c>
      <c r="AC2128" s="6">
        <f t="shared" si="435"/>
        <v>-122022</v>
      </c>
      <c r="AD2128" s="6">
        <f t="shared" si="436"/>
        <v>-198.40975609756097</v>
      </c>
      <c r="AE2128" s="7">
        <f t="shared" si="437"/>
        <v>-1118</v>
      </c>
      <c r="AF2128" t="str">
        <f t="shared" ca="1" si="438"/>
        <v>$V$1066</v>
      </c>
      <c r="AG2128" t="str">
        <f t="shared" ca="1" si="439"/>
        <v>$J$1066</v>
      </c>
      <c r="AH2128" t="str">
        <f t="shared" ca="1" si="440"/>
        <v>b: C H ROBINSON | 2736036101</v>
      </c>
      <c r="AI2128" t="str">
        <f t="shared" ca="1" si="429"/>
        <v>$K$1066</v>
      </c>
      <c r="AJ2128" s="8">
        <f t="shared" si="430"/>
        <v>1.6260162601626016E-3</v>
      </c>
      <c r="AK2128" s="7">
        <f t="shared" si="431"/>
        <v>-560</v>
      </c>
      <c r="AL2128" s="7" t="str">
        <f t="shared" ca="1" si="441"/>
        <v>b: C H ROBINSON | 6080335055</v>
      </c>
      <c r="AM2128" t="b">
        <f t="shared" si="432"/>
        <v>0</v>
      </c>
    </row>
    <row r="2129" spans="3:39" x14ac:dyDescent="0.3">
      <c r="C2129" s="1" t="s">
        <v>490</v>
      </c>
      <c r="D2129" s="1" t="s">
        <v>491</v>
      </c>
      <c r="E2129" s="1" t="s">
        <v>39</v>
      </c>
      <c r="F2129" s="1" t="s">
        <v>76</v>
      </c>
      <c r="G2129" s="1" t="s">
        <v>582</v>
      </c>
      <c r="H2129" s="1" t="s">
        <v>42</v>
      </c>
      <c r="I2129" s="1" t="s">
        <v>321</v>
      </c>
      <c r="J2129" t="str">
        <f>TRIM(CONCATENATE(wiz[[#This Row],[SHIPPER..................]],wiz[[#This Row],[ZIP2..]],wiz[[#This Row],[ZIP3..]]))</f>
        <v>FREIGHTCO LLC | 7520146801</v>
      </c>
      <c r="K2129" s="1">
        <v>1</v>
      </c>
      <c r="L2129" s="1">
        <v>1.1599999999999999</v>
      </c>
      <c r="M2129" s="1">
        <v>0.21</v>
      </c>
      <c r="N2129" s="1">
        <v>1025</v>
      </c>
      <c r="O2129" s="1">
        <v>1.36</v>
      </c>
      <c r="P2129" s="1">
        <v>24</v>
      </c>
      <c r="Q2129" s="1">
        <v>0.25</v>
      </c>
      <c r="R2129" s="1">
        <v>0</v>
      </c>
      <c r="S2129" s="1">
        <v>-14</v>
      </c>
      <c r="T2129" s="1">
        <v>143</v>
      </c>
      <c r="U2129" s="1">
        <v>63</v>
      </c>
      <c r="V2129" s="1">
        <v>192</v>
      </c>
      <c r="W2129" s="1">
        <v>75029</v>
      </c>
      <c r="X2129" s="1">
        <v>75201</v>
      </c>
      <c r="Y2129" s="1">
        <v>46801</v>
      </c>
      <c r="Z2129" s="1">
        <v>1.1499999999999999</v>
      </c>
      <c r="AA2129" s="6">
        <f t="shared" si="433"/>
        <v>10</v>
      </c>
      <c r="AB2129" s="6">
        <f t="shared" si="434"/>
        <v>192</v>
      </c>
      <c r="AC2129" s="6">
        <f t="shared" si="435"/>
        <v>-2251</v>
      </c>
      <c r="AD2129" s="6">
        <f t="shared" si="436"/>
        <v>-225.1</v>
      </c>
      <c r="AE2129" s="7">
        <f t="shared" si="437"/>
        <v>-595</v>
      </c>
      <c r="AF2129" t="str">
        <f t="shared" ca="1" si="438"/>
        <v>$V$995</v>
      </c>
      <c r="AG2129" t="str">
        <f t="shared" ca="1" si="439"/>
        <v>$J$995</v>
      </c>
      <c r="AH2129" t="str">
        <f t="shared" ca="1" si="440"/>
        <v>FREIGHTCO LLC | 3887946706</v>
      </c>
      <c r="AI2129" t="str">
        <f t="shared" ca="1" si="429"/>
        <v>$K$995</v>
      </c>
      <c r="AJ2129" s="8">
        <f t="shared" si="430"/>
        <v>0.1</v>
      </c>
      <c r="AK2129" s="7">
        <f t="shared" si="431"/>
        <v>-595</v>
      </c>
      <c r="AL2129" s="7" t="str">
        <f t="shared" ca="1" si="441"/>
        <v>FREIGHTCO LLC | 3887946706</v>
      </c>
      <c r="AM2129" t="b">
        <f t="shared" si="432"/>
        <v>0</v>
      </c>
    </row>
    <row r="2130" spans="3:39" x14ac:dyDescent="0.3">
      <c r="C2130" s="1" t="s">
        <v>37</v>
      </c>
      <c r="D2130" s="1" t="s">
        <v>38</v>
      </c>
      <c r="E2130" s="1" t="s">
        <v>39</v>
      </c>
      <c r="F2130" s="1" t="s">
        <v>76</v>
      </c>
      <c r="G2130" s="1" t="s">
        <v>1857</v>
      </c>
      <c r="H2130" s="1" t="s">
        <v>42</v>
      </c>
      <c r="I2130" s="1" t="s">
        <v>867</v>
      </c>
      <c r="J2130" t="str">
        <f>TRIM(CONCATENATE(wiz[[#This Row],[SHIPPER..................]],wiz[[#This Row],[ZIP2..]],wiz[[#This Row],[ZIP3..]]))</f>
        <v>b: C H ROBINSON | 7616146383</v>
      </c>
      <c r="K2130" s="1">
        <v>1</v>
      </c>
      <c r="L2130" s="1">
        <v>1.68</v>
      </c>
      <c r="M2130" s="1">
        <v>0.28000000000000003</v>
      </c>
      <c r="N2130" s="1">
        <v>982</v>
      </c>
      <c r="O2130" s="1">
        <v>1.89</v>
      </c>
      <c r="P2130" s="1">
        <v>32</v>
      </c>
      <c r="Q2130" s="1">
        <v>0.25</v>
      </c>
      <c r="R2130" s="1">
        <v>-33</v>
      </c>
      <c r="S2130" s="1">
        <v>-24</v>
      </c>
      <c r="T2130" s="1">
        <v>-3</v>
      </c>
      <c r="U2130" s="1">
        <v>489</v>
      </c>
      <c r="V2130" s="1">
        <v>462</v>
      </c>
      <c r="W2130" s="1">
        <v>75029</v>
      </c>
      <c r="X2130" s="1">
        <v>76161</v>
      </c>
      <c r="Y2130" s="1">
        <v>46383</v>
      </c>
      <c r="Z2130" s="1">
        <v>1.74</v>
      </c>
      <c r="AA2130" s="6">
        <f t="shared" si="433"/>
        <v>615</v>
      </c>
      <c r="AB2130" s="6">
        <f t="shared" si="434"/>
        <v>462</v>
      </c>
      <c r="AC2130" s="6">
        <f t="shared" si="435"/>
        <v>-122022</v>
      </c>
      <c r="AD2130" s="6">
        <f t="shared" si="436"/>
        <v>-198.40975609756097</v>
      </c>
      <c r="AE2130" s="7">
        <f t="shared" si="437"/>
        <v>-1118</v>
      </c>
      <c r="AF2130" t="str">
        <f t="shared" ca="1" si="438"/>
        <v>$V$1066</v>
      </c>
      <c r="AG2130" t="str">
        <f t="shared" ca="1" si="439"/>
        <v>$J$1066</v>
      </c>
      <c r="AH2130" t="str">
        <f t="shared" ca="1" si="440"/>
        <v>b: C H ROBINSON | 2736036101</v>
      </c>
      <c r="AI2130" t="str">
        <f t="shared" ca="1" si="429"/>
        <v>$K$1066</v>
      </c>
      <c r="AJ2130" s="8">
        <f t="shared" si="430"/>
        <v>1.6260162601626016E-3</v>
      </c>
      <c r="AK2130" s="7">
        <f t="shared" si="431"/>
        <v>-560</v>
      </c>
      <c r="AL2130" s="7" t="str">
        <f t="shared" ca="1" si="441"/>
        <v>b: C H ROBINSON | 6080335055</v>
      </c>
      <c r="AM2130" t="b">
        <f t="shared" si="432"/>
        <v>0</v>
      </c>
    </row>
    <row r="2131" spans="3:39" x14ac:dyDescent="0.3">
      <c r="C2131" s="1" t="s">
        <v>37</v>
      </c>
      <c r="D2131" s="1" t="s">
        <v>38</v>
      </c>
      <c r="E2131" s="1" t="s">
        <v>39</v>
      </c>
      <c r="F2131" s="1" t="s">
        <v>76</v>
      </c>
      <c r="G2131" s="1" t="s">
        <v>1380</v>
      </c>
      <c r="H2131" s="1" t="s">
        <v>42</v>
      </c>
      <c r="I2131" s="1" t="s">
        <v>448</v>
      </c>
      <c r="J2131" t="str">
        <f>TRIM(CONCATENATE(wiz[[#This Row],[SHIPPER..................]],wiz[[#This Row],[ZIP2..]],wiz[[#This Row],[ZIP3..]]))</f>
        <v>b: C H ROBINSON | 7605146168</v>
      </c>
      <c r="K2131" s="1">
        <v>1</v>
      </c>
      <c r="L2131" s="1">
        <v>1.39</v>
      </c>
      <c r="M2131" s="1">
        <v>0.28000000000000003</v>
      </c>
      <c r="N2131" s="1">
        <v>866</v>
      </c>
      <c r="O2131" s="1">
        <v>1.68</v>
      </c>
      <c r="P2131" s="1">
        <v>10</v>
      </c>
      <c r="Q2131" s="1">
        <v>0.25</v>
      </c>
      <c r="R2131" s="1">
        <v>-23</v>
      </c>
      <c r="S2131" s="1">
        <v>20</v>
      </c>
      <c r="T2131" s="1">
        <v>0</v>
      </c>
      <c r="U2131" s="1">
        <v>144</v>
      </c>
      <c r="V2131" s="1">
        <v>164</v>
      </c>
      <c r="W2131" s="1">
        <v>76099</v>
      </c>
      <c r="X2131" s="1">
        <v>76051</v>
      </c>
      <c r="Y2131" s="1">
        <v>46168</v>
      </c>
      <c r="Z2131" s="1">
        <v>1.45</v>
      </c>
      <c r="AA2131" s="6">
        <f t="shared" si="433"/>
        <v>615</v>
      </c>
      <c r="AB2131" s="6">
        <f t="shared" si="434"/>
        <v>164</v>
      </c>
      <c r="AC2131" s="6">
        <f t="shared" si="435"/>
        <v>-122022</v>
      </c>
      <c r="AD2131" s="6">
        <f t="shared" si="436"/>
        <v>-198.40975609756097</v>
      </c>
      <c r="AE2131" s="7">
        <f t="shared" si="437"/>
        <v>-1118</v>
      </c>
      <c r="AF2131" t="str">
        <f t="shared" ca="1" si="438"/>
        <v>$V$1066</v>
      </c>
      <c r="AG2131" t="str">
        <f t="shared" ca="1" si="439"/>
        <v>$J$1066</v>
      </c>
      <c r="AH2131" t="str">
        <f t="shared" ca="1" si="440"/>
        <v>b: C H ROBINSON | 2736036101</v>
      </c>
      <c r="AI2131" t="str">
        <f t="shared" ca="1" si="429"/>
        <v>$K$1066</v>
      </c>
      <c r="AJ2131" s="8">
        <f t="shared" si="430"/>
        <v>1.6260162601626016E-3</v>
      </c>
      <c r="AK2131" s="7">
        <f t="shared" si="431"/>
        <v>-560</v>
      </c>
      <c r="AL2131" s="7" t="str">
        <f t="shared" ca="1" si="441"/>
        <v>b: C H ROBINSON | 6080335055</v>
      </c>
      <c r="AM2131" t="b">
        <f t="shared" si="432"/>
        <v>0</v>
      </c>
    </row>
    <row r="2132" spans="3:39" x14ac:dyDescent="0.3">
      <c r="C2132" s="1" t="s">
        <v>37</v>
      </c>
      <c r="D2132" s="1" t="s">
        <v>38</v>
      </c>
      <c r="E2132" s="1" t="s">
        <v>39</v>
      </c>
      <c r="F2132" s="1" t="s">
        <v>76</v>
      </c>
      <c r="G2132" s="1" t="s">
        <v>1822</v>
      </c>
      <c r="H2132" s="1" t="s">
        <v>42</v>
      </c>
      <c r="I2132" s="1" t="s">
        <v>575</v>
      </c>
      <c r="J2132" t="str">
        <f>TRIM(CONCATENATE(wiz[[#This Row],[SHIPPER..................]],wiz[[#This Row],[ZIP2..]],wiz[[#This Row],[ZIP3..]]))</f>
        <v>b: C H ROBINSON | 7501446052</v>
      </c>
      <c r="K2132" s="1">
        <v>1</v>
      </c>
      <c r="L2132" s="1">
        <v>1.27</v>
      </c>
      <c r="M2132" s="1">
        <v>0.28000000000000003</v>
      </c>
      <c r="N2132" s="1">
        <v>904</v>
      </c>
      <c r="O2132" s="1">
        <v>1.92</v>
      </c>
      <c r="P2132" s="1">
        <v>39</v>
      </c>
      <c r="Q2132" s="1">
        <v>0.25</v>
      </c>
      <c r="R2132" s="1">
        <v>-53</v>
      </c>
      <c r="S2132" s="1">
        <v>-11</v>
      </c>
      <c r="T2132" s="1">
        <v>-25</v>
      </c>
      <c r="U2132" s="1">
        <v>73</v>
      </c>
      <c r="V2132" s="1">
        <v>37</v>
      </c>
      <c r="W2132" s="1">
        <v>75069</v>
      </c>
      <c r="X2132" s="1">
        <v>75014</v>
      </c>
      <c r="Y2132" s="1">
        <v>46052</v>
      </c>
      <c r="Z2132" s="1">
        <v>1.33</v>
      </c>
      <c r="AA2132" s="6">
        <f t="shared" si="433"/>
        <v>615</v>
      </c>
      <c r="AB2132" s="6">
        <f t="shared" si="434"/>
        <v>37</v>
      </c>
      <c r="AC2132" s="6">
        <f t="shared" si="435"/>
        <v>-122022</v>
      </c>
      <c r="AD2132" s="6">
        <f t="shared" si="436"/>
        <v>-198.40975609756097</v>
      </c>
      <c r="AE2132" s="7">
        <f t="shared" si="437"/>
        <v>-1118</v>
      </c>
      <c r="AF2132" t="str">
        <f t="shared" ca="1" si="438"/>
        <v>$V$1066</v>
      </c>
      <c r="AG2132" t="str">
        <f t="shared" ca="1" si="439"/>
        <v>$J$1066</v>
      </c>
      <c r="AH2132" t="str">
        <f t="shared" ca="1" si="440"/>
        <v>b: C H ROBINSON | 2736036101</v>
      </c>
      <c r="AI2132" t="str">
        <f t="shared" ca="1" si="429"/>
        <v>$K$1066</v>
      </c>
      <c r="AJ2132" s="8">
        <f t="shared" si="430"/>
        <v>1.6260162601626016E-3</v>
      </c>
      <c r="AK2132" s="7">
        <f t="shared" si="431"/>
        <v>-560</v>
      </c>
      <c r="AL2132" s="7" t="str">
        <f t="shared" ca="1" si="441"/>
        <v>b: C H ROBINSON | 6080335055</v>
      </c>
      <c r="AM2132" t="b">
        <f t="shared" si="432"/>
        <v>0</v>
      </c>
    </row>
    <row r="2133" spans="3:39" x14ac:dyDescent="0.3">
      <c r="C2133" s="1" t="s">
        <v>311</v>
      </c>
      <c r="D2133" s="1" t="s">
        <v>312</v>
      </c>
      <c r="E2133" s="1" t="s">
        <v>39</v>
      </c>
      <c r="F2133" s="1" t="s">
        <v>76</v>
      </c>
      <c r="G2133" s="1" t="s">
        <v>582</v>
      </c>
      <c r="H2133" s="1" t="s">
        <v>42</v>
      </c>
      <c r="I2133" s="1" t="s">
        <v>442</v>
      </c>
      <c r="J2133" t="str">
        <f>TRIM(CONCATENATE(wiz[[#This Row],[SHIPPER..................]],wiz[[#This Row],[ZIP2..]],wiz[[#This Row],[ZIP3..]]))</f>
        <v>b: R n K LOGISTICS | 7520146201</v>
      </c>
      <c r="K2133" s="1">
        <v>1</v>
      </c>
      <c r="L2133" s="1">
        <v>0.99</v>
      </c>
      <c r="M2133" s="1">
        <v>0.28000000000000003</v>
      </c>
      <c r="N2133" s="1">
        <v>907</v>
      </c>
      <c r="O2133" s="1">
        <v>1.88</v>
      </c>
      <c r="P2133" s="1">
        <v>19</v>
      </c>
      <c r="Q2133" s="1">
        <v>0.25</v>
      </c>
      <c r="R2133" s="1">
        <v>-57</v>
      </c>
      <c r="S2133" s="1">
        <v>8</v>
      </c>
      <c r="T2133" s="1">
        <v>-16</v>
      </c>
      <c r="U2133" s="1">
        <v>-176</v>
      </c>
      <c r="V2133" s="1">
        <v>-184</v>
      </c>
      <c r="W2133" s="1">
        <v>75019</v>
      </c>
      <c r="X2133" s="1">
        <v>75201</v>
      </c>
      <c r="Y2133" s="1">
        <v>46201</v>
      </c>
      <c r="Z2133" s="1">
        <v>1.05</v>
      </c>
      <c r="AA2133" s="6">
        <f t="shared" si="433"/>
        <v>2</v>
      </c>
      <c r="AB2133" s="6">
        <f t="shared" si="434"/>
        <v>-184</v>
      </c>
      <c r="AC2133" s="6">
        <f t="shared" si="435"/>
        <v>168</v>
      </c>
      <c r="AD2133" s="6">
        <f t="shared" si="436"/>
        <v>84</v>
      </c>
      <c r="AE2133" s="7">
        <f t="shared" si="437"/>
        <v>-184</v>
      </c>
      <c r="AF2133" t="str">
        <f t="shared" ca="1" si="438"/>
        <v>$V$72</v>
      </c>
      <c r="AG2133" t="str">
        <f t="shared" ca="1" si="439"/>
        <v>$J$72</v>
      </c>
      <c r="AH2133" t="str">
        <f t="shared" ca="1" si="440"/>
        <v>BRIGGS AND STRATTON | 3683053076</v>
      </c>
      <c r="AI2133" t="str">
        <f t="shared" ca="1" si="429"/>
        <v>$K$72</v>
      </c>
      <c r="AJ2133" s="8">
        <f t="shared" si="430"/>
        <v>0.5</v>
      </c>
      <c r="AK2133" s="7">
        <f t="shared" si="431"/>
        <v>-184</v>
      </c>
      <c r="AL2133" s="7" t="str">
        <f t="shared" ca="1" si="441"/>
        <v>BRIGGS AND STRATTON | 3683053076</v>
      </c>
      <c r="AM2133" t="str">
        <f t="shared" si="432"/>
        <v>b: R n K LOGISTICS | 7520146201</v>
      </c>
    </row>
    <row r="2134" spans="3:39" x14ac:dyDescent="0.3">
      <c r="C2134" s="1" t="s">
        <v>222</v>
      </c>
      <c r="D2134" s="1" t="s">
        <v>218</v>
      </c>
      <c r="E2134" s="1" t="s">
        <v>39</v>
      </c>
      <c r="F2134" s="1" t="s">
        <v>76</v>
      </c>
      <c r="G2134" s="1" t="s">
        <v>1767</v>
      </c>
      <c r="H2134" s="1" t="s">
        <v>42</v>
      </c>
      <c r="I2134" s="1" t="s">
        <v>442</v>
      </c>
      <c r="J2134" t="str">
        <f>TRIM(CONCATENATE(wiz[[#This Row],[SHIPPER..................]],wiz[[#This Row],[ZIP2..]],wiz[[#This Row],[ZIP3..]]))</f>
        <v>OWENS CORNING FIBERGL| 7516546201</v>
      </c>
      <c r="K2134" s="1">
        <v>1</v>
      </c>
      <c r="L2134" s="1">
        <v>1.2</v>
      </c>
      <c r="M2134" s="1">
        <v>0.17</v>
      </c>
      <c r="N2134" s="1">
        <v>900</v>
      </c>
      <c r="O2134" s="1">
        <v>1.68</v>
      </c>
      <c r="P2134" s="1">
        <v>29</v>
      </c>
      <c r="Q2134" s="1">
        <v>0.25</v>
      </c>
      <c r="R2134" s="1">
        <v>31</v>
      </c>
      <c r="S2134" s="1">
        <v>-75</v>
      </c>
      <c r="T2134" s="1">
        <v>0</v>
      </c>
      <c r="U2134" s="1">
        <v>-72</v>
      </c>
      <c r="V2134" s="1">
        <v>-147</v>
      </c>
      <c r="W2134" s="1">
        <v>75201</v>
      </c>
      <c r="X2134" s="1">
        <v>75165</v>
      </c>
      <c r="Y2134" s="1">
        <v>46201</v>
      </c>
      <c r="Z2134" s="1">
        <v>1.1499999999999999</v>
      </c>
      <c r="AA2134" s="6">
        <f t="shared" si="433"/>
        <v>733</v>
      </c>
      <c r="AB2134" s="6">
        <f t="shared" si="434"/>
        <v>-147</v>
      </c>
      <c r="AC2134" s="6">
        <f t="shared" si="435"/>
        <v>-44750</v>
      </c>
      <c r="AD2134" s="6">
        <f t="shared" si="436"/>
        <v>-61.050477489768078</v>
      </c>
      <c r="AE2134" s="7">
        <f t="shared" si="437"/>
        <v>-546</v>
      </c>
      <c r="AF2134" t="str">
        <f t="shared" ca="1" si="438"/>
        <v>$V$1036</v>
      </c>
      <c r="AG2134" t="str">
        <f t="shared" ca="1" si="439"/>
        <v>$J$1036</v>
      </c>
      <c r="AH2134" t="str">
        <f t="shared" ca="1" si="440"/>
        <v>OWENS CORNING FIBERGL| 2808655720</v>
      </c>
      <c r="AI2134" t="str">
        <f t="shared" ca="1" si="429"/>
        <v>$K$1036</v>
      </c>
      <c r="AJ2134" s="8">
        <f t="shared" si="430"/>
        <v>1.364256480218281E-3</v>
      </c>
      <c r="AK2134" s="7">
        <f t="shared" si="431"/>
        <v>-155</v>
      </c>
      <c r="AL2134" s="7" t="str">
        <f t="shared" ca="1" si="441"/>
        <v>b: C H ROBINSON | 4607237643</v>
      </c>
      <c r="AM2134" t="b">
        <f t="shared" si="432"/>
        <v>0</v>
      </c>
    </row>
    <row r="2135" spans="3:39" x14ac:dyDescent="0.3">
      <c r="C2135" s="1" t="s">
        <v>222</v>
      </c>
      <c r="D2135" s="1" t="s">
        <v>218</v>
      </c>
      <c r="E2135" s="1" t="s">
        <v>39</v>
      </c>
      <c r="F2135" s="1" t="s">
        <v>76</v>
      </c>
      <c r="G2135" s="1" t="s">
        <v>1767</v>
      </c>
      <c r="H2135" s="1" t="s">
        <v>42</v>
      </c>
      <c r="I2135" s="1" t="s">
        <v>1673</v>
      </c>
      <c r="J2135" t="str">
        <f>TRIM(CONCATENATE(wiz[[#This Row],[SHIPPER..................]],wiz[[#This Row],[ZIP2..]],wiz[[#This Row],[ZIP3..]]))</f>
        <v>OWENS CORNING FIBERGL| 7516547933</v>
      </c>
      <c r="K2135" s="1">
        <v>2</v>
      </c>
      <c r="L2135" s="1">
        <v>1.2</v>
      </c>
      <c r="M2135" s="1">
        <v>0.17</v>
      </c>
      <c r="N2135" s="1">
        <v>884</v>
      </c>
      <c r="O2135" s="1">
        <v>1.99</v>
      </c>
      <c r="P2135" s="1">
        <v>52</v>
      </c>
      <c r="Q2135" s="1">
        <v>0.3</v>
      </c>
      <c r="R2135" s="1">
        <v>43</v>
      </c>
      <c r="S2135" s="1">
        <v>-75</v>
      </c>
      <c r="T2135" s="1">
        <v>-74</v>
      </c>
      <c r="U2135" s="1">
        <v>-34</v>
      </c>
      <c r="V2135" s="1">
        <v>-183</v>
      </c>
      <c r="W2135" s="1">
        <v>75029</v>
      </c>
      <c r="X2135" s="1">
        <v>75165</v>
      </c>
      <c r="Y2135" s="1">
        <v>47933</v>
      </c>
      <c r="Z2135" s="1">
        <v>1.1499999999999999</v>
      </c>
      <c r="AA2135" s="6">
        <f t="shared" si="433"/>
        <v>733</v>
      </c>
      <c r="AB2135" s="6">
        <f t="shared" si="434"/>
        <v>-366</v>
      </c>
      <c r="AC2135" s="6">
        <f t="shared" si="435"/>
        <v>-44750</v>
      </c>
      <c r="AD2135" s="6">
        <f t="shared" si="436"/>
        <v>-61.050477489768078</v>
      </c>
      <c r="AE2135" s="7">
        <f t="shared" si="437"/>
        <v>-546</v>
      </c>
      <c r="AF2135" t="str">
        <f t="shared" ca="1" si="438"/>
        <v>$V$1036</v>
      </c>
      <c r="AG2135" t="str">
        <f t="shared" ca="1" si="439"/>
        <v>$J$1036</v>
      </c>
      <c r="AH2135" t="str">
        <f t="shared" ca="1" si="440"/>
        <v>OWENS CORNING FIBERGL| 2808655720</v>
      </c>
      <c r="AI2135" t="str">
        <f t="shared" ca="1" si="429"/>
        <v>$K$1036</v>
      </c>
      <c r="AJ2135" s="8">
        <f t="shared" si="430"/>
        <v>2.7285129604365621E-3</v>
      </c>
      <c r="AK2135" s="7">
        <f t="shared" si="431"/>
        <v>-155</v>
      </c>
      <c r="AL2135" s="7" t="str">
        <f t="shared" ca="1" si="441"/>
        <v>b: C H ROBINSON | 4607237643</v>
      </c>
      <c r="AM2135" t="b">
        <f t="shared" si="432"/>
        <v>0</v>
      </c>
    </row>
    <row r="2136" spans="3:39" x14ac:dyDescent="0.3">
      <c r="C2136" s="1" t="s">
        <v>217</v>
      </c>
      <c r="D2136" s="1" t="s">
        <v>218</v>
      </c>
      <c r="E2136" s="1" t="s">
        <v>39</v>
      </c>
      <c r="F2136" s="1" t="s">
        <v>76</v>
      </c>
      <c r="G2136" s="1" t="s">
        <v>1767</v>
      </c>
      <c r="H2136" s="1" t="s">
        <v>42</v>
      </c>
      <c r="I2136" s="1" t="s">
        <v>1673</v>
      </c>
      <c r="J2136" t="str">
        <f>TRIM(CONCATENATE(wiz[[#This Row],[SHIPPER..................]],wiz[[#This Row],[ZIP2..]],wiz[[#This Row],[ZIP3..]]))</f>
        <v>OWENS CORNING SALES | 7516547933</v>
      </c>
      <c r="K2136" s="1">
        <v>4</v>
      </c>
      <c r="L2136" s="1">
        <v>1.2</v>
      </c>
      <c r="M2136" s="1">
        <v>0.18</v>
      </c>
      <c r="N2136" s="1">
        <v>884</v>
      </c>
      <c r="O2136" s="1">
        <v>2.0699999999999998</v>
      </c>
      <c r="P2136" s="1">
        <v>74</v>
      </c>
      <c r="Q2136" s="1">
        <v>0.3</v>
      </c>
      <c r="R2136" s="1">
        <v>25</v>
      </c>
      <c r="S2136" s="1">
        <v>-107</v>
      </c>
      <c r="T2136" s="1">
        <v>-93</v>
      </c>
      <c r="U2136" s="1">
        <v>-16</v>
      </c>
      <c r="V2136" s="1">
        <v>-216</v>
      </c>
      <c r="W2136" s="1">
        <v>75119</v>
      </c>
      <c r="X2136" s="1">
        <v>75165</v>
      </c>
      <c r="Y2136" s="1">
        <v>47933</v>
      </c>
      <c r="Z2136" s="1">
        <v>1.1599999999999999</v>
      </c>
      <c r="AA2136" s="6">
        <f t="shared" si="433"/>
        <v>313</v>
      </c>
      <c r="AB2136" s="6">
        <f t="shared" si="434"/>
        <v>-864</v>
      </c>
      <c r="AC2136" s="6">
        <f t="shared" si="435"/>
        <v>-8700</v>
      </c>
      <c r="AD2136" s="6">
        <f t="shared" si="436"/>
        <v>-27.795527156549522</v>
      </c>
      <c r="AE2136" s="7">
        <f t="shared" si="437"/>
        <v>-472</v>
      </c>
      <c r="AF2136" t="str">
        <f t="shared" ca="1" si="438"/>
        <v>$V$1060</v>
      </c>
      <c r="AG2136" t="str">
        <f t="shared" ca="1" si="439"/>
        <v>$J$1060</v>
      </c>
      <c r="AH2136" t="str">
        <f t="shared" ca="1" si="440"/>
        <v>OWENS CORNING SALES | 2808679556</v>
      </c>
      <c r="AI2136" t="str">
        <f t="shared" ca="1" si="429"/>
        <v>$K$1060</v>
      </c>
      <c r="AJ2136" s="8">
        <f t="shared" si="430"/>
        <v>1.2779552715654952E-2</v>
      </c>
      <c r="AK2136" s="7">
        <f t="shared" si="431"/>
        <v>-156</v>
      </c>
      <c r="AL2136" s="7" t="str">
        <f t="shared" ca="1" si="441"/>
        <v>b: MATSON LOGISTICS | 881728379</v>
      </c>
      <c r="AM2136" t="b">
        <f t="shared" si="432"/>
        <v>0</v>
      </c>
    </row>
    <row r="2137" spans="3:39" x14ac:dyDescent="0.3">
      <c r="C2137" s="1" t="s">
        <v>78</v>
      </c>
      <c r="D2137" s="1" t="s">
        <v>79</v>
      </c>
      <c r="E2137" s="1" t="s">
        <v>39</v>
      </c>
      <c r="F2137" s="1" t="s">
        <v>76</v>
      </c>
      <c r="G2137" s="1" t="s">
        <v>672</v>
      </c>
      <c r="H2137" s="1" t="s">
        <v>42</v>
      </c>
      <c r="I2137" s="1" t="s">
        <v>81</v>
      </c>
      <c r="J2137" t="str">
        <f>TRIM(CONCATENATE(wiz[[#This Row],[SHIPPER..................]],wiz[[#This Row],[ZIP2..]],wiz[[#This Row],[ZIP3..]]))</f>
        <v>TRACTOR SUPPLY MANHAT| 7600146064</v>
      </c>
      <c r="K2137" s="1">
        <v>2</v>
      </c>
      <c r="L2137" s="1">
        <v>1.1299999999999999</v>
      </c>
      <c r="M2137" s="1">
        <v>0.21</v>
      </c>
      <c r="N2137" s="1">
        <v>961</v>
      </c>
      <c r="O2137" s="1">
        <v>1.59</v>
      </c>
      <c r="P2137" s="1">
        <v>9</v>
      </c>
      <c r="Q2137" s="1">
        <v>0.25</v>
      </c>
      <c r="R2137" s="1">
        <v>38</v>
      </c>
      <c r="S2137" s="1">
        <v>21</v>
      </c>
      <c r="T2137" s="1">
        <v>68</v>
      </c>
      <c r="U2137" s="1">
        <v>-129</v>
      </c>
      <c r="V2137" s="1">
        <v>-40</v>
      </c>
      <c r="W2137" s="1">
        <v>76051</v>
      </c>
      <c r="X2137" s="1">
        <v>76001</v>
      </c>
      <c r="Y2137" s="1">
        <v>46064</v>
      </c>
      <c r="Z2137" s="1">
        <v>1.1200000000000001</v>
      </c>
      <c r="AA2137" s="6">
        <f t="shared" si="433"/>
        <v>533</v>
      </c>
      <c r="AB2137" s="6">
        <f t="shared" si="434"/>
        <v>-80</v>
      </c>
      <c r="AC2137" s="6">
        <f t="shared" si="435"/>
        <v>27994</v>
      </c>
      <c r="AD2137" s="6">
        <f t="shared" si="436"/>
        <v>52.521575984990619</v>
      </c>
      <c r="AE2137" s="7">
        <f t="shared" si="437"/>
        <v>-627</v>
      </c>
      <c r="AF2137" t="str">
        <f t="shared" ca="1" si="438"/>
        <v>$V$356</v>
      </c>
      <c r="AG2137" t="str">
        <f t="shared" ca="1" si="439"/>
        <v>$J$356</v>
      </c>
      <c r="AH2137" t="str">
        <f t="shared" ca="1" si="440"/>
        <v>TRACTOR SUPPLY MANHAT| 3070142134</v>
      </c>
      <c r="AI2137" t="str">
        <f t="shared" ca="1" si="429"/>
        <v>$K$356</v>
      </c>
      <c r="AJ2137" s="8">
        <f t="shared" si="430"/>
        <v>3.7523452157598499E-3</v>
      </c>
      <c r="AK2137" s="7">
        <f t="shared" si="431"/>
        <v>-192</v>
      </c>
      <c r="AL2137" s="7" t="str">
        <f t="shared" ca="1" si="441"/>
        <v>b: C H ROBINSON | 4817435150</v>
      </c>
      <c r="AM2137" t="b">
        <f t="shared" si="432"/>
        <v>0</v>
      </c>
    </row>
    <row r="2138" spans="3:39" x14ac:dyDescent="0.3">
      <c r="C2138" s="1" t="s">
        <v>78</v>
      </c>
      <c r="D2138" s="1" t="s">
        <v>79</v>
      </c>
      <c r="E2138" s="1" t="s">
        <v>39</v>
      </c>
      <c r="F2138" s="1" t="s">
        <v>76</v>
      </c>
      <c r="G2138" s="1" t="s">
        <v>77</v>
      </c>
      <c r="H2138" s="1" t="s">
        <v>42</v>
      </c>
      <c r="I2138" s="1" t="s">
        <v>81</v>
      </c>
      <c r="J2138" t="str">
        <f>TRIM(CONCATENATE(wiz[[#This Row],[SHIPPER..................]],wiz[[#This Row],[ZIP2..]],wiz[[#This Row],[ZIP3..]]))</f>
        <v>TRACTOR SUPPLY MANHAT| 7505046064</v>
      </c>
      <c r="K2138" s="1">
        <v>2</v>
      </c>
      <c r="L2138" s="1">
        <v>1.1299999999999999</v>
      </c>
      <c r="M2138" s="1">
        <v>0.21</v>
      </c>
      <c r="N2138" s="1">
        <v>943</v>
      </c>
      <c r="O2138" s="1">
        <v>1.61</v>
      </c>
      <c r="P2138" s="1">
        <v>106</v>
      </c>
      <c r="Q2138" s="1">
        <v>0.33</v>
      </c>
      <c r="R2138" s="1">
        <v>9</v>
      </c>
      <c r="S2138" s="1">
        <v>-26</v>
      </c>
      <c r="T2138" s="1">
        <v>48</v>
      </c>
      <c r="U2138" s="1">
        <v>-103</v>
      </c>
      <c r="V2138" s="1">
        <v>-81</v>
      </c>
      <c r="W2138" s="1">
        <v>73501</v>
      </c>
      <c r="X2138" s="1">
        <v>75050</v>
      </c>
      <c r="Y2138" s="1">
        <v>46064</v>
      </c>
      <c r="Z2138" s="1">
        <v>1.1200000000000001</v>
      </c>
      <c r="AA2138" s="6">
        <f t="shared" si="433"/>
        <v>533</v>
      </c>
      <c r="AB2138" s="6">
        <f t="shared" si="434"/>
        <v>-162</v>
      </c>
      <c r="AC2138" s="6">
        <f t="shared" si="435"/>
        <v>27994</v>
      </c>
      <c r="AD2138" s="6">
        <f t="shared" si="436"/>
        <v>52.521575984990619</v>
      </c>
      <c r="AE2138" s="7">
        <f t="shared" si="437"/>
        <v>-627</v>
      </c>
      <c r="AF2138" t="str">
        <f t="shared" ca="1" si="438"/>
        <v>$V$356</v>
      </c>
      <c r="AG2138" t="str">
        <f t="shared" ca="1" si="439"/>
        <v>$J$356</v>
      </c>
      <c r="AH2138" t="str">
        <f t="shared" ca="1" si="440"/>
        <v>TRACTOR SUPPLY MANHAT| 3070142134</v>
      </c>
      <c r="AI2138" t="str">
        <f t="shared" ca="1" si="429"/>
        <v>$K$356</v>
      </c>
      <c r="AJ2138" s="8">
        <f t="shared" si="430"/>
        <v>3.7523452157598499E-3</v>
      </c>
      <c r="AK2138" s="7">
        <f t="shared" si="431"/>
        <v>-192</v>
      </c>
      <c r="AL2138" s="7" t="str">
        <f t="shared" ca="1" si="441"/>
        <v>b: C H ROBINSON | 4817435150</v>
      </c>
      <c r="AM2138" t="b">
        <f t="shared" si="432"/>
        <v>0</v>
      </c>
    </row>
    <row r="2139" spans="3:39" x14ac:dyDescent="0.3">
      <c r="C2139" s="1" t="s">
        <v>78</v>
      </c>
      <c r="D2139" s="1" t="s">
        <v>79</v>
      </c>
      <c r="E2139" s="1" t="s">
        <v>39</v>
      </c>
      <c r="F2139" s="1" t="s">
        <v>76</v>
      </c>
      <c r="G2139" s="1" t="s">
        <v>1822</v>
      </c>
      <c r="H2139" s="1" t="s">
        <v>42</v>
      </c>
      <c r="I2139" s="1" t="s">
        <v>81</v>
      </c>
      <c r="J2139" t="str">
        <f>TRIM(CONCATENATE(wiz[[#This Row],[SHIPPER..................]],wiz[[#This Row],[ZIP2..]],wiz[[#This Row],[ZIP3..]]))</f>
        <v>TRACTOR SUPPLY MANHAT| 7501446064</v>
      </c>
      <c r="K2139" s="1">
        <v>1</v>
      </c>
      <c r="L2139" s="1">
        <v>1.38</v>
      </c>
      <c r="M2139" s="1">
        <v>0.21</v>
      </c>
      <c r="N2139" s="1">
        <v>915</v>
      </c>
      <c r="O2139" s="1">
        <v>1.96</v>
      </c>
      <c r="P2139" s="1">
        <v>18</v>
      </c>
      <c r="Q2139" s="1">
        <v>0.25</v>
      </c>
      <c r="R2139" s="1">
        <v>11</v>
      </c>
      <c r="S2139" s="1">
        <v>-2</v>
      </c>
      <c r="T2139" s="1">
        <v>-35</v>
      </c>
      <c r="U2139" s="1">
        <v>123</v>
      </c>
      <c r="V2139" s="1">
        <v>86</v>
      </c>
      <c r="W2139" s="1">
        <v>76051</v>
      </c>
      <c r="X2139" s="1">
        <v>75014</v>
      </c>
      <c r="Y2139" s="1">
        <v>46064</v>
      </c>
      <c r="Z2139" s="1">
        <v>1.37</v>
      </c>
      <c r="AA2139" s="6">
        <f t="shared" si="433"/>
        <v>533</v>
      </c>
      <c r="AB2139" s="6">
        <f t="shared" si="434"/>
        <v>86</v>
      </c>
      <c r="AC2139" s="6">
        <f t="shared" si="435"/>
        <v>27994</v>
      </c>
      <c r="AD2139" s="6">
        <f t="shared" si="436"/>
        <v>52.521575984990619</v>
      </c>
      <c r="AE2139" s="7">
        <f t="shared" si="437"/>
        <v>-627</v>
      </c>
      <c r="AF2139" t="str">
        <f t="shared" ca="1" si="438"/>
        <v>$V$356</v>
      </c>
      <c r="AG2139" t="str">
        <f t="shared" ca="1" si="439"/>
        <v>$J$356</v>
      </c>
      <c r="AH2139" t="str">
        <f t="shared" ca="1" si="440"/>
        <v>TRACTOR SUPPLY MANHAT| 3070142134</v>
      </c>
      <c r="AI2139" t="str">
        <f t="shared" ca="1" si="429"/>
        <v>$K$356</v>
      </c>
      <c r="AJ2139" s="8">
        <f t="shared" si="430"/>
        <v>1.876172607879925E-3</v>
      </c>
      <c r="AK2139" s="7">
        <f t="shared" si="431"/>
        <v>-192</v>
      </c>
      <c r="AL2139" s="7" t="str">
        <f t="shared" ca="1" si="441"/>
        <v>b: C H ROBINSON | 4817435150</v>
      </c>
      <c r="AM2139" t="b">
        <f t="shared" si="432"/>
        <v>0</v>
      </c>
    </row>
    <row r="2140" spans="3:39" x14ac:dyDescent="0.3">
      <c r="C2140" s="1" t="s">
        <v>78</v>
      </c>
      <c r="D2140" s="1" t="s">
        <v>79</v>
      </c>
      <c r="E2140" s="1" t="s">
        <v>39</v>
      </c>
      <c r="F2140" s="1" t="s">
        <v>76</v>
      </c>
      <c r="G2140" s="1" t="s">
        <v>673</v>
      </c>
      <c r="H2140" s="1" t="s">
        <v>42</v>
      </c>
      <c r="I2140" s="1" t="s">
        <v>81</v>
      </c>
      <c r="J2140" t="str">
        <f>TRIM(CONCATENATE(wiz[[#This Row],[SHIPPER..................]],wiz[[#This Row],[ZIP2..]],wiz[[#This Row],[ZIP3..]]))</f>
        <v>TRACTOR SUPPLY MANHAT| 7506946064</v>
      </c>
      <c r="K2140" s="1">
        <v>9</v>
      </c>
      <c r="L2140" s="1">
        <v>1.1299999999999999</v>
      </c>
      <c r="M2140" s="1">
        <v>0.21</v>
      </c>
      <c r="N2140" s="1">
        <v>879</v>
      </c>
      <c r="O2140" s="1">
        <v>1.93</v>
      </c>
      <c r="P2140" s="1">
        <v>38</v>
      </c>
      <c r="Q2140" s="1">
        <v>0.26</v>
      </c>
      <c r="R2140" s="1">
        <v>23</v>
      </c>
      <c r="S2140" s="1">
        <v>-10</v>
      </c>
      <c r="T2140" s="1">
        <v>-60</v>
      </c>
      <c r="U2140" s="1">
        <v>-132</v>
      </c>
      <c r="V2140" s="1">
        <v>-202</v>
      </c>
      <c r="W2140" s="1">
        <v>75201</v>
      </c>
      <c r="X2140" s="1">
        <v>75069</v>
      </c>
      <c r="Y2140" s="1">
        <v>46064</v>
      </c>
      <c r="Z2140" s="1">
        <v>1.1200000000000001</v>
      </c>
      <c r="AA2140" s="6">
        <f t="shared" si="433"/>
        <v>533</v>
      </c>
      <c r="AB2140" s="6">
        <f t="shared" si="434"/>
        <v>-1818</v>
      </c>
      <c r="AC2140" s="6">
        <f t="shared" si="435"/>
        <v>27994</v>
      </c>
      <c r="AD2140" s="6">
        <f t="shared" si="436"/>
        <v>52.521575984990619</v>
      </c>
      <c r="AE2140" s="7">
        <f t="shared" si="437"/>
        <v>-627</v>
      </c>
      <c r="AF2140" t="str">
        <f t="shared" ca="1" si="438"/>
        <v>$V$356</v>
      </c>
      <c r="AG2140" t="str">
        <f t="shared" ca="1" si="439"/>
        <v>$J$356</v>
      </c>
      <c r="AH2140" t="str">
        <f t="shared" ca="1" si="440"/>
        <v>TRACTOR SUPPLY MANHAT| 3070142134</v>
      </c>
      <c r="AI2140" t="str">
        <f t="shared" ca="1" si="429"/>
        <v>$K$356</v>
      </c>
      <c r="AJ2140" s="8">
        <f t="shared" si="430"/>
        <v>1.6885553470919325E-2</v>
      </c>
      <c r="AK2140" s="7">
        <f t="shared" si="431"/>
        <v>-192</v>
      </c>
      <c r="AL2140" s="7" t="str">
        <f t="shared" ca="1" si="441"/>
        <v>b: C H ROBINSON | 4817435150</v>
      </c>
      <c r="AM2140" t="b">
        <f t="shared" si="432"/>
        <v>0</v>
      </c>
    </row>
    <row r="2141" spans="3:39" x14ac:dyDescent="0.3">
      <c r="C2141" s="1" t="s">
        <v>78</v>
      </c>
      <c r="D2141" s="1" t="s">
        <v>79</v>
      </c>
      <c r="E2141" s="1" t="s">
        <v>39</v>
      </c>
      <c r="F2141" s="1" t="s">
        <v>76</v>
      </c>
      <c r="G2141" s="1" t="s">
        <v>1766</v>
      </c>
      <c r="H2141" s="1" t="s">
        <v>42</v>
      </c>
      <c r="I2141" s="1" t="s">
        <v>81</v>
      </c>
      <c r="J2141" t="str">
        <f>TRIM(CONCATENATE(wiz[[#This Row],[SHIPPER..................]],wiz[[#This Row],[ZIP2..]],wiz[[#This Row],[ZIP3..]]))</f>
        <v>TRACTOR SUPPLY MANHAT| 7514946064</v>
      </c>
      <c r="K2141" s="1">
        <v>12</v>
      </c>
      <c r="L2141" s="1">
        <v>1.3</v>
      </c>
      <c r="M2141" s="1">
        <v>0.21</v>
      </c>
      <c r="N2141" s="1">
        <v>924</v>
      </c>
      <c r="O2141" s="1">
        <v>1.73</v>
      </c>
      <c r="P2141" s="1">
        <v>36</v>
      </c>
      <c r="Q2141" s="1">
        <v>0.26</v>
      </c>
      <c r="R2141" s="1">
        <v>-1</v>
      </c>
      <c r="S2141" s="1">
        <v>-18</v>
      </c>
      <c r="T2141" s="1">
        <v>20</v>
      </c>
      <c r="U2141" s="1">
        <v>65</v>
      </c>
      <c r="V2141" s="1">
        <v>67</v>
      </c>
      <c r="W2141" s="1">
        <v>75019</v>
      </c>
      <c r="X2141" s="1">
        <v>75149</v>
      </c>
      <c r="Y2141" s="1">
        <v>46064</v>
      </c>
      <c r="Z2141" s="1">
        <v>1.29</v>
      </c>
      <c r="AA2141" s="6">
        <f t="shared" si="433"/>
        <v>533</v>
      </c>
      <c r="AB2141" s="6">
        <f t="shared" si="434"/>
        <v>804</v>
      </c>
      <c r="AC2141" s="6">
        <f t="shared" si="435"/>
        <v>27994</v>
      </c>
      <c r="AD2141" s="6">
        <f t="shared" si="436"/>
        <v>52.521575984990619</v>
      </c>
      <c r="AE2141" s="7">
        <f t="shared" si="437"/>
        <v>-627</v>
      </c>
      <c r="AF2141" t="str">
        <f t="shared" ca="1" si="438"/>
        <v>$V$356</v>
      </c>
      <c r="AG2141" t="str">
        <f t="shared" ca="1" si="439"/>
        <v>$J$356</v>
      </c>
      <c r="AH2141" t="str">
        <f t="shared" ca="1" si="440"/>
        <v>TRACTOR SUPPLY MANHAT| 3070142134</v>
      </c>
      <c r="AI2141" t="str">
        <f t="shared" ca="1" si="429"/>
        <v>$K$356</v>
      </c>
      <c r="AJ2141" s="8">
        <f t="shared" si="430"/>
        <v>2.2514071294559099E-2</v>
      </c>
      <c r="AK2141" s="7">
        <f t="shared" si="431"/>
        <v>-192</v>
      </c>
      <c r="AL2141" s="7" t="str">
        <f t="shared" ca="1" si="441"/>
        <v>b: C H ROBINSON | 4817435150</v>
      </c>
      <c r="AM2141" t="b">
        <f t="shared" si="432"/>
        <v>0</v>
      </c>
    </row>
    <row r="2142" spans="3:39" x14ac:dyDescent="0.3">
      <c r="C2142" s="1" t="s">
        <v>222</v>
      </c>
      <c r="D2142" s="1" t="s">
        <v>218</v>
      </c>
      <c r="E2142" s="1" t="s">
        <v>39</v>
      </c>
      <c r="F2142" s="1" t="s">
        <v>76</v>
      </c>
      <c r="G2142" s="1" t="s">
        <v>1767</v>
      </c>
      <c r="H2142" s="1" t="s">
        <v>70</v>
      </c>
      <c r="I2142" s="1" t="s">
        <v>243</v>
      </c>
      <c r="J2142" t="str">
        <f>TRIM(CONCATENATE(wiz[[#This Row],[SHIPPER..................]],wiz[[#This Row],[ZIP2..]],wiz[[#This Row],[ZIP3..]]))</f>
        <v>OWENS CORNING FIBERGL| 7516537172</v>
      </c>
      <c r="K2142" s="1">
        <v>1</v>
      </c>
      <c r="L2142" s="1">
        <v>1.1000000000000001</v>
      </c>
      <c r="M2142" s="1">
        <v>0.17</v>
      </c>
      <c r="N2142" s="1">
        <v>707</v>
      </c>
      <c r="O2142" s="1">
        <v>1.33</v>
      </c>
      <c r="P2142" s="1">
        <v>36</v>
      </c>
      <c r="Q2142" s="1">
        <v>0.25</v>
      </c>
      <c r="R2142" s="1">
        <v>28</v>
      </c>
      <c r="S2142" s="1">
        <v>-75</v>
      </c>
      <c r="T2142" s="1">
        <v>66</v>
      </c>
      <c r="U2142" s="1">
        <v>-119</v>
      </c>
      <c r="V2142" s="1">
        <v>-128</v>
      </c>
      <c r="W2142" s="1">
        <v>75149</v>
      </c>
      <c r="X2142" s="1">
        <v>75165</v>
      </c>
      <c r="Y2142" s="1">
        <v>37172</v>
      </c>
      <c r="Z2142" s="1">
        <v>1.05</v>
      </c>
      <c r="AA2142" s="6">
        <f t="shared" si="433"/>
        <v>733</v>
      </c>
      <c r="AB2142" s="6">
        <f t="shared" si="434"/>
        <v>-128</v>
      </c>
      <c r="AC2142" s="6">
        <f t="shared" si="435"/>
        <v>-44750</v>
      </c>
      <c r="AD2142" s="6">
        <f t="shared" si="436"/>
        <v>-61.050477489768078</v>
      </c>
      <c r="AE2142" s="7">
        <f t="shared" si="437"/>
        <v>-546</v>
      </c>
      <c r="AF2142" t="str">
        <f t="shared" ca="1" si="438"/>
        <v>$V$1036</v>
      </c>
      <c r="AG2142" t="str">
        <f t="shared" ca="1" si="439"/>
        <v>$J$1036</v>
      </c>
      <c r="AH2142" t="str">
        <f t="shared" ca="1" si="440"/>
        <v>OWENS CORNING FIBERGL| 2808655720</v>
      </c>
      <c r="AI2142" t="str">
        <f t="shared" ca="1" si="429"/>
        <v>$K$1036</v>
      </c>
      <c r="AJ2142" s="8">
        <f t="shared" si="430"/>
        <v>1.364256480218281E-3</v>
      </c>
      <c r="AK2142" s="7">
        <f t="shared" si="431"/>
        <v>-155</v>
      </c>
      <c r="AL2142" s="7" t="str">
        <f t="shared" ca="1" si="441"/>
        <v>b: C H ROBINSON | 4607237643</v>
      </c>
      <c r="AM2142" t="b">
        <f t="shared" si="432"/>
        <v>0</v>
      </c>
    </row>
    <row r="2143" spans="3:39" x14ac:dyDescent="0.3">
      <c r="C2143" s="1" t="s">
        <v>78</v>
      </c>
      <c r="D2143" s="1" t="s">
        <v>79</v>
      </c>
      <c r="E2143" s="1" t="s">
        <v>39</v>
      </c>
      <c r="F2143" s="1" t="s">
        <v>76</v>
      </c>
      <c r="G2143" s="1" t="s">
        <v>582</v>
      </c>
      <c r="H2143" s="1" t="s">
        <v>44</v>
      </c>
      <c r="I2143" s="1" t="s">
        <v>464</v>
      </c>
      <c r="J2143" t="str">
        <f>TRIM(CONCATENATE(wiz[[#This Row],[SHIPPER..................]],wiz[[#This Row],[ZIP2..]],wiz[[#This Row],[ZIP3..]]))</f>
        <v>TRACTOR SUPPLY MANHAT| 7520142134</v>
      </c>
      <c r="K2143" s="1">
        <v>5</v>
      </c>
      <c r="L2143" s="1">
        <v>1.1499999999999999</v>
      </c>
      <c r="M2143" s="1">
        <v>0.21</v>
      </c>
      <c r="N2143" s="1">
        <v>716</v>
      </c>
      <c r="O2143" s="1">
        <v>1.33</v>
      </c>
      <c r="P2143" s="1">
        <v>23</v>
      </c>
      <c r="Q2143" s="1">
        <v>0.25</v>
      </c>
      <c r="R2143" s="1">
        <v>-3</v>
      </c>
      <c r="S2143" s="1">
        <v>2</v>
      </c>
      <c r="T2143" s="1">
        <v>66</v>
      </c>
      <c r="U2143" s="1">
        <v>-52</v>
      </c>
      <c r="V2143" s="1">
        <v>16</v>
      </c>
      <c r="W2143" s="1">
        <v>75201</v>
      </c>
      <c r="X2143" s="1">
        <v>75201</v>
      </c>
      <c r="Y2143" s="1">
        <v>42134</v>
      </c>
      <c r="Z2143" s="1">
        <v>1.1399999999999999</v>
      </c>
      <c r="AA2143" s="6">
        <f t="shared" si="433"/>
        <v>533</v>
      </c>
      <c r="AB2143" s="6">
        <f t="shared" si="434"/>
        <v>80</v>
      </c>
      <c r="AC2143" s="6">
        <f t="shared" si="435"/>
        <v>27994</v>
      </c>
      <c r="AD2143" s="6">
        <f t="shared" si="436"/>
        <v>52.521575984990619</v>
      </c>
      <c r="AE2143" s="7">
        <f t="shared" si="437"/>
        <v>-627</v>
      </c>
      <c r="AF2143" t="str">
        <f t="shared" ca="1" si="438"/>
        <v>$V$356</v>
      </c>
      <c r="AG2143" t="str">
        <f t="shared" ca="1" si="439"/>
        <v>$J$356</v>
      </c>
      <c r="AH2143" t="str">
        <f t="shared" ca="1" si="440"/>
        <v>TRACTOR SUPPLY MANHAT| 3070142134</v>
      </c>
      <c r="AI2143" t="str">
        <f t="shared" ca="1" si="429"/>
        <v>$K$356</v>
      </c>
      <c r="AJ2143" s="8">
        <f t="shared" si="430"/>
        <v>9.3808630393996256E-3</v>
      </c>
      <c r="AK2143" s="7">
        <f t="shared" si="431"/>
        <v>-192</v>
      </c>
      <c r="AL2143" s="7" t="str">
        <f t="shared" ca="1" si="441"/>
        <v>b: C H ROBINSON | 4817435150</v>
      </c>
      <c r="AM2143" t="b">
        <f t="shared" si="432"/>
        <v>0</v>
      </c>
    </row>
    <row r="2144" spans="3:39" x14ac:dyDescent="0.3">
      <c r="C2144" s="1" t="s">
        <v>78</v>
      </c>
      <c r="D2144" s="1" t="s">
        <v>79</v>
      </c>
      <c r="E2144" s="1" t="s">
        <v>39</v>
      </c>
      <c r="F2144" s="1" t="s">
        <v>76</v>
      </c>
      <c r="G2144" s="1" t="s">
        <v>804</v>
      </c>
      <c r="H2144" s="1" t="s">
        <v>44</v>
      </c>
      <c r="I2144" s="1" t="s">
        <v>464</v>
      </c>
      <c r="J2144" t="str">
        <f>TRIM(CONCATENATE(wiz[[#This Row],[SHIPPER..................]],wiz[[#This Row],[ZIP2..]],wiz[[#This Row],[ZIP3..]]))</f>
        <v>TRACTOR SUPPLY MANHAT| 7610142134</v>
      </c>
      <c r="K2144" s="1">
        <v>2</v>
      </c>
      <c r="L2144" s="1">
        <v>1.18</v>
      </c>
      <c r="M2144" s="1">
        <v>0.21</v>
      </c>
      <c r="N2144" s="1">
        <v>727</v>
      </c>
      <c r="O2144" s="1">
        <v>1.25</v>
      </c>
      <c r="P2144" s="1">
        <v>31</v>
      </c>
      <c r="Q2144" s="1">
        <v>0.25</v>
      </c>
      <c r="R2144" s="1">
        <v>0</v>
      </c>
      <c r="S2144" s="1">
        <v>-22</v>
      </c>
      <c r="T2144" s="1">
        <v>85</v>
      </c>
      <c r="U2144" s="1">
        <v>-31</v>
      </c>
      <c r="V2144" s="1">
        <v>32</v>
      </c>
      <c r="W2144" s="1">
        <v>75029</v>
      </c>
      <c r="X2144" s="1">
        <v>76101</v>
      </c>
      <c r="Y2144" s="1">
        <v>42134</v>
      </c>
      <c r="Z2144" s="1">
        <v>1.17</v>
      </c>
      <c r="AA2144" s="6">
        <f t="shared" si="433"/>
        <v>533</v>
      </c>
      <c r="AB2144" s="6">
        <f t="shared" si="434"/>
        <v>64</v>
      </c>
      <c r="AC2144" s="6">
        <f t="shared" si="435"/>
        <v>27994</v>
      </c>
      <c r="AD2144" s="6">
        <f t="shared" si="436"/>
        <v>52.521575984990619</v>
      </c>
      <c r="AE2144" s="7">
        <f t="shared" si="437"/>
        <v>-627</v>
      </c>
      <c r="AF2144" t="str">
        <f t="shared" ca="1" si="438"/>
        <v>$V$356</v>
      </c>
      <c r="AG2144" t="str">
        <f t="shared" ca="1" si="439"/>
        <v>$J$356</v>
      </c>
      <c r="AH2144" t="str">
        <f t="shared" ca="1" si="440"/>
        <v>TRACTOR SUPPLY MANHAT| 3070142134</v>
      </c>
      <c r="AI2144" t="str">
        <f t="shared" ca="1" si="429"/>
        <v>$K$356</v>
      </c>
      <c r="AJ2144" s="8">
        <f t="shared" si="430"/>
        <v>3.7523452157598499E-3</v>
      </c>
      <c r="AK2144" s="7">
        <f t="shared" si="431"/>
        <v>-192</v>
      </c>
      <c r="AL2144" s="7" t="str">
        <f t="shared" ca="1" si="441"/>
        <v>b: C H ROBINSON | 4817435150</v>
      </c>
      <c r="AM2144" t="b">
        <f t="shared" si="432"/>
        <v>0</v>
      </c>
    </row>
    <row r="2145" spans="3:39" x14ac:dyDescent="0.3">
      <c r="C2145" s="1" t="s">
        <v>78</v>
      </c>
      <c r="D2145" s="1" t="s">
        <v>79</v>
      </c>
      <c r="E2145" s="1" t="s">
        <v>39</v>
      </c>
      <c r="F2145" s="1" t="s">
        <v>76</v>
      </c>
      <c r="G2145" s="1" t="s">
        <v>1379</v>
      </c>
      <c r="H2145" s="1" t="s">
        <v>44</v>
      </c>
      <c r="I2145" s="1" t="s">
        <v>464</v>
      </c>
      <c r="J2145" t="str">
        <f>TRIM(CONCATENATE(wiz[[#This Row],[SHIPPER..................]],wiz[[#This Row],[ZIP2..]],wiz[[#This Row],[ZIP3..]]))</f>
        <v>TRACTOR SUPPLY MANHAT| 7504042134</v>
      </c>
      <c r="K2145" s="1">
        <v>9</v>
      </c>
      <c r="L2145" s="1">
        <v>1.1499999999999999</v>
      </c>
      <c r="M2145" s="1">
        <v>0.21</v>
      </c>
      <c r="N2145" s="1">
        <v>695</v>
      </c>
      <c r="O2145" s="1">
        <v>1.47</v>
      </c>
      <c r="P2145" s="1">
        <v>32</v>
      </c>
      <c r="Q2145" s="1">
        <v>0.25</v>
      </c>
      <c r="R2145" s="1">
        <v>19</v>
      </c>
      <c r="S2145" s="1">
        <v>-15</v>
      </c>
      <c r="T2145" s="1">
        <v>-19</v>
      </c>
      <c r="U2145" s="1">
        <v>-80</v>
      </c>
      <c r="V2145" s="1">
        <v>-114</v>
      </c>
      <c r="W2145" s="1">
        <v>76201</v>
      </c>
      <c r="X2145" s="1">
        <v>75040</v>
      </c>
      <c r="Y2145" s="1">
        <v>42134</v>
      </c>
      <c r="Z2145" s="1">
        <v>1.1399999999999999</v>
      </c>
      <c r="AA2145" s="6">
        <f t="shared" si="433"/>
        <v>533</v>
      </c>
      <c r="AB2145" s="6">
        <f t="shared" si="434"/>
        <v>-1026</v>
      </c>
      <c r="AC2145" s="6">
        <f t="shared" si="435"/>
        <v>27994</v>
      </c>
      <c r="AD2145" s="6">
        <f t="shared" si="436"/>
        <v>52.521575984990619</v>
      </c>
      <c r="AE2145" s="7">
        <f t="shared" si="437"/>
        <v>-627</v>
      </c>
      <c r="AF2145" t="str">
        <f t="shared" ca="1" si="438"/>
        <v>$V$356</v>
      </c>
      <c r="AG2145" t="str">
        <f t="shared" ca="1" si="439"/>
        <v>$J$356</v>
      </c>
      <c r="AH2145" t="str">
        <f t="shared" ca="1" si="440"/>
        <v>TRACTOR SUPPLY MANHAT| 3070142134</v>
      </c>
      <c r="AI2145" t="str">
        <f t="shared" ca="1" si="429"/>
        <v>$K$356</v>
      </c>
      <c r="AJ2145" s="8">
        <f t="shared" si="430"/>
        <v>1.6885553470919325E-2</v>
      </c>
      <c r="AK2145" s="7">
        <f t="shared" si="431"/>
        <v>-192</v>
      </c>
      <c r="AL2145" s="7" t="str">
        <f t="shared" ca="1" si="441"/>
        <v>b: C H ROBINSON | 4817435150</v>
      </c>
      <c r="AM2145" t="b">
        <f t="shared" si="432"/>
        <v>0</v>
      </c>
    </row>
    <row r="2146" spans="3:39" x14ac:dyDescent="0.3">
      <c r="C2146" s="1" t="s">
        <v>78</v>
      </c>
      <c r="D2146" s="1" t="s">
        <v>79</v>
      </c>
      <c r="E2146" s="1" t="s">
        <v>39</v>
      </c>
      <c r="F2146" s="1" t="s">
        <v>76</v>
      </c>
      <c r="G2146" s="1" t="s">
        <v>77</v>
      </c>
      <c r="H2146" s="1" t="s">
        <v>44</v>
      </c>
      <c r="I2146" s="1" t="s">
        <v>464</v>
      </c>
      <c r="J2146" t="str">
        <f>TRIM(CONCATENATE(wiz[[#This Row],[SHIPPER..................]],wiz[[#This Row],[ZIP2..]],wiz[[#This Row],[ZIP3..]]))</f>
        <v>TRACTOR SUPPLY MANHAT| 7505042134</v>
      </c>
      <c r="K2146" s="1">
        <v>2</v>
      </c>
      <c r="L2146" s="1">
        <v>1.1499999999999999</v>
      </c>
      <c r="M2146" s="1">
        <v>0.22</v>
      </c>
      <c r="N2146" s="1">
        <v>726</v>
      </c>
      <c r="O2146" s="1">
        <v>1.31</v>
      </c>
      <c r="P2146" s="1">
        <v>36</v>
      </c>
      <c r="Q2146" s="1">
        <v>0.25</v>
      </c>
      <c r="R2146" s="1">
        <v>-15</v>
      </c>
      <c r="S2146" s="1">
        <v>-26</v>
      </c>
      <c r="T2146" s="1">
        <v>71</v>
      </c>
      <c r="U2146" s="1">
        <v>-38</v>
      </c>
      <c r="V2146" s="1">
        <v>7</v>
      </c>
      <c r="W2146" s="1">
        <v>75029</v>
      </c>
      <c r="X2146" s="1">
        <v>75050</v>
      </c>
      <c r="Y2146" s="1">
        <v>42134</v>
      </c>
      <c r="Z2146" s="1">
        <v>1.1499999999999999</v>
      </c>
      <c r="AA2146" s="6">
        <f t="shared" si="433"/>
        <v>533</v>
      </c>
      <c r="AB2146" s="6">
        <f t="shared" si="434"/>
        <v>14</v>
      </c>
      <c r="AC2146" s="6">
        <f t="shared" si="435"/>
        <v>27994</v>
      </c>
      <c r="AD2146" s="6">
        <f t="shared" si="436"/>
        <v>52.521575984990619</v>
      </c>
      <c r="AE2146" s="7">
        <f t="shared" si="437"/>
        <v>-627</v>
      </c>
      <c r="AF2146" t="str">
        <f t="shared" ca="1" si="438"/>
        <v>$V$356</v>
      </c>
      <c r="AG2146" t="str">
        <f t="shared" ca="1" si="439"/>
        <v>$J$356</v>
      </c>
      <c r="AH2146" t="str">
        <f t="shared" ca="1" si="440"/>
        <v>TRACTOR SUPPLY MANHAT| 3070142134</v>
      </c>
      <c r="AI2146" t="str">
        <f t="shared" ca="1" si="429"/>
        <v>$K$356</v>
      </c>
      <c r="AJ2146" s="8">
        <f t="shared" si="430"/>
        <v>3.7523452157598499E-3</v>
      </c>
      <c r="AK2146" s="7">
        <f t="shared" si="431"/>
        <v>-192</v>
      </c>
      <c r="AL2146" s="7" t="str">
        <f t="shared" ca="1" si="441"/>
        <v>b: C H ROBINSON | 4817435150</v>
      </c>
      <c r="AM2146" t="b">
        <f t="shared" si="432"/>
        <v>0</v>
      </c>
    </row>
    <row r="2147" spans="3:39" x14ac:dyDescent="0.3">
      <c r="C2147" s="1" t="s">
        <v>78</v>
      </c>
      <c r="D2147" s="1" t="s">
        <v>79</v>
      </c>
      <c r="E2147" s="1" t="s">
        <v>39</v>
      </c>
      <c r="F2147" s="1" t="s">
        <v>76</v>
      </c>
      <c r="G2147" s="1" t="s">
        <v>1822</v>
      </c>
      <c r="H2147" s="1" t="s">
        <v>44</v>
      </c>
      <c r="I2147" s="1" t="s">
        <v>464</v>
      </c>
      <c r="J2147" t="str">
        <f>TRIM(CONCATENATE(wiz[[#This Row],[SHIPPER..................]],wiz[[#This Row],[ZIP2..]],wiz[[#This Row],[ZIP3..]]))</f>
        <v>TRACTOR SUPPLY MANHAT| 7501442134</v>
      </c>
      <c r="K2147" s="1">
        <v>1</v>
      </c>
      <c r="L2147" s="1">
        <v>1.1499999999999999</v>
      </c>
      <c r="M2147" s="1">
        <v>0.21</v>
      </c>
      <c r="N2147" s="1">
        <v>717</v>
      </c>
      <c r="O2147" s="1">
        <v>1.17</v>
      </c>
      <c r="P2147" s="1">
        <v>28</v>
      </c>
      <c r="Q2147" s="1">
        <v>0.25</v>
      </c>
      <c r="R2147" s="1">
        <v>0</v>
      </c>
      <c r="S2147" s="1">
        <v>-2</v>
      </c>
      <c r="T2147" s="1">
        <v>104</v>
      </c>
      <c r="U2147" s="1">
        <v>-53</v>
      </c>
      <c r="V2147" s="1">
        <v>49</v>
      </c>
      <c r="W2147" s="1">
        <v>76099</v>
      </c>
      <c r="X2147" s="1">
        <v>75014</v>
      </c>
      <c r="Y2147" s="1">
        <v>42134</v>
      </c>
      <c r="Z2147" s="1">
        <v>1.1399999999999999</v>
      </c>
      <c r="AA2147" s="6">
        <f t="shared" si="433"/>
        <v>533</v>
      </c>
      <c r="AB2147" s="6">
        <f t="shared" si="434"/>
        <v>49</v>
      </c>
      <c r="AC2147" s="6">
        <f t="shared" si="435"/>
        <v>27994</v>
      </c>
      <c r="AD2147" s="6">
        <f t="shared" si="436"/>
        <v>52.521575984990619</v>
      </c>
      <c r="AE2147" s="7">
        <f t="shared" si="437"/>
        <v>-627</v>
      </c>
      <c r="AF2147" t="str">
        <f t="shared" ca="1" si="438"/>
        <v>$V$356</v>
      </c>
      <c r="AG2147" t="str">
        <f t="shared" ca="1" si="439"/>
        <v>$J$356</v>
      </c>
      <c r="AH2147" t="str">
        <f t="shared" ca="1" si="440"/>
        <v>TRACTOR SUPPLY MANHAT| 3070142134</v>
      </c>
      <c r="AI2147" t="str">
        <f t="shared" ca="1" si="429"/>
        <v>$K$356</v>
      </c>
      <c r="AJ2147" s="8">
        <f t="shared" si="430"/>
        <v>1.876172607879925E-3</v>
      </c>
      <c r="AK2147" s="7">
        <f t="shared" si="431"/>
        <v>-192</v>
      </c>
      <c r="AL2147" s="7" t="str">
        <f t="shared" ca="1" si="441"/>
        <v>b: C H ROBINSON | 4817435150</v>
      </c>
      <c r="AM2147" t="b">
        <f t="shared" si="432"/>
        <v>0</v>
      </c>
    </row>
    <row r="2148" spans="3:39" x14ac:dyDescent="0.3">
      <c r="C2148" s="1" t="s">
        <v>78</v>
      </c>
      <c r="D2148" s="1" t="s">
        <v>79</v>
      </c>
      <c r="E2148" s="1" t="s">
        <v>39</v>
      </c>
      <c r="F2148" s="1" t="s">
        <v>76</v>
      </c>
      <c r="G2148" s="1" t="s">
        <v>545</v>
      </c>
      <c r="H2148" s="1" t="s">
        <v>44</v>
      </c>
      <c r="I2148" s="1" t="s">
        <v>464</v>
      </c>
      <c r="J2148" t="str">
        <f>TRIM(CONCATENATE(wiz[[#This Row],[SHIPPER..................]],wiz[[#This Row],[ZIP2..]],wiz[[#This Row],[ZIP3..]]))</f>
        <v>TRACTOR SUPPLY MANHAT| 7513442134</v>
      </c>
      <c r="K2148" s="1">
        <v>15</v>
      </c>
      <c r="L2148" s="1">
        <v>1.2</v>
      </c>
      <c r="M2148" s="1">
        <v>0.21</v>
      </c>
      <c r="N2148" s="1">
        <v>714</v>
      </c>
      <c r="O2148" s="1">
        <v>1.55</v>
      </c>
      <c r="P2148" s="1">
        <v>72</v>
      </c>
      <c r="Q2148" s="1">
        <v>0.28000000000000003</v>
      </c>
      <c r="R2148" s="1">
        <v>-3</v>
      </c>
      <c r="S2148" s="1">
        <v>-120</v>
      </c>
      <c r="T2148" s="1">
        <v>14</v>
      </c>
      <c r="U2148" s="1">
        <v>-23</v>
      </c>
      <c r="V2148" s="1">
        <v>-129</v>
      </c>
      <c r="W2148" s="1">
        <v>75029</v>
      </c>
      <c r="X2148" s="1">
        <v>75134</v>
      </c>
      <c r="Y2148" s="1">
        <v>42134</v>
      </c>
      <c r="Z2148" s="1">
        <v>1.19</v>
      </c>
      <c r="AA2148" s="6">
        <f t="shared" si="433"/>
        <v>533</v>
      </c>
      <c r="AB2148" s="6">
        <f t="shared" si="434"/>
        <v>-1935</v>
      </c>
      <c r="AC2148" s="6">
        <f t="shared" si="435"/>
        <v>27994</v>
      </c>
      <c r="AD2148" s="6">
        <f t="shared" si="436"/>
        <v>52.521575984990619</v>
      </c>
      <c r="AE2148" s="7">
        <f t="shared" si="437"/>
        <v>-627</v>
      </c>
      <c r="AF2148" t="str">
        <f t="shared" ca="1" si="438"/>
        <v>$V$356</v>
      </c>
      <c r="AG2148" t="str">
        <f t="shared" ca="1" si="439"/>
        <v>$J$356</v>
      </c>
      <c r="AH2148" t="str">
        <f t="shared" ca="1" si="440"/>
        <v>TRACTOR SUPPLY MANHAT| 3070142134</v>
      </c>
      <c r="AI2148" t="str">
        <f t="shared" ca="1" si="429"/>
        <v>$K$356</v>
      </c>
      <c r="AJ2148" s="8">
        <f t="shared" si="430"/>
        <v>2.8142589118198873E-2</v>
      </c>
      <c r="AK2148" s="7">
        <f t="shared" si="431"/>
        <v>-192</v>
      </c>
      <c r="AL2148" s="7" t="str">
        <f t="shared" ca="1" si="441"/>
        <v>b: C H ROBINSON | 4817435150</v>
      </c>
      <c r="AM2148" t="b">
        <f t="shared" si="432"/>
        <v>0</v>
      </c>
    </row>
    <row r="2149" spans="3:39" x14ac:dyDescent="0.3">
      <c r="C2149" s="1" t="s">
        <v>78</v>
      </c>
      <c r="D2149" s="1" t="s">
        <v>79</v>
      </c>
      <c r="E2149" s="1" t="s">
        <v>39</v>
      </c>
      <c r="F2149" s="1" t="s">
        <v>76</v>
      </c>
      <c r="G2149" s="1" t="s">
        <v>673</v>
      </c>
      <c r="H2149" s="1" t="s">
        <v>44</v>
      </c>
      <c r="I2149" s="1" t="s">
        <v>464</v>
      </c>
      <c r="J2149" t="str">
        <f>TRIM(CONCATENATE(wiz[[#This Row],[SHIPPER..................]],wiz[[#This Row],[ZIP2..]],wiz[[#This Row],[ZIP3..]]))</f>
        <v>TRACTOR SUPPLY MANHAT| 7506942134</v>
      </c>
      <c r="K2149" s="1">
        <v>9</v>
      </c>
      <c r="L2149" s="1">
        <v>1.1499999999999999</v>
      </c>
      <c r="M2149" s="1">
        <v>0.21</v>
      </c>
      <c r="N2149" s="1">
        <v>691</v>
      </c>
      <c r="O2149" s="1">
        <v>1.5</v>
      </c>
      <c r="P2149" s="1">
        <v>37</v>
      </c>
      <c r="Q2149" s="1">
        <v>0.25</v>
      </c>
      <c r="R2149" s="1">
        <v>18</v>
      </c>
      <c r="S2149" s="1">
        <v>-10</v>
      </c>
      <c r="T2149" s="1">
        <v>-26</v>
      </c>
      <c r="U2149" s="1">
        <v>-75</v>
      </c>
      <c r="V2149" s="1">
        <v>-111</v>
      </c>
      <c r="W2149" s="1">
        <v>75029</v>
      </c>
      <c r="X2149" s="1">
        <v>75069</v>
      </c>
      <c r="Y2149" s="1">
        <v>42134</v>
      </c>
      <c r="Z2149" s="1">
        <v>1.1399999999999999</v>
      </c>
      <c r="AA2149" s="6">
        <f t="shared" si="433"/>
        <v>533</v>
      </c>
      <c r="AB2149" s="6">
        <f t="shared" si="434"/>
        <v>-999</v>
      </c>
      <c r="AC2149" s="6">
        <f t="shared" si="435"/>
        <v>27994</v>
      </c>
      <c r="AD2149" s="6">
        <f t="shared" si="436"/>
        <v>52.521575984990619</v>
      </c>
      <c r="AE2149" s="7">
        <f t="shared" si="437"/>
        <v>-627</v>
      </c>
      <c r="AF2149" t="str">
        <f t="shared" ca="1" si="438"/>
        <v>$V$356</v>
      </c>
      <c r="AG2149" t="str">
        <f t="shared" ca="1" si="439"/>
        <v>$J$356</v>
      </c>
      <c r="AH2149" t="str">
        <f t="shared" ca="1" si="440"/>
        <v>TRACTOR SUPPLY MANHAT| 3070142134</v>
      </c>
      <c r="AI2149" t="str">
        <f t="shared" ca="1" si="429"/>
        <v>$K$356</v>
      </c>
      <c r="AJ2149" s="8">
        <f t="shared" si="430"/>
        <v>1.6885553470919325E-2</v>
      </c>
      <c r="AK2149" s="7">
        <f t="shared" si="431"/>
        <v>-192</v>
      </c>
      <c r="AL2149" s="7" t="str">
        <f t="shared" ca="1" si="441"/>
        <v>b: C H ROBINSON | 4817435150</v>
      </c>
      <c r="AM2149" t="b">
        <f t="shared" si="432"/>
        <v>0</v>
      </c>
    </row>
    <row r="2150" spans="3:39" x14ac:dyDescent="0.3">
      <c r="C2150" s="1" t="s">
        <v>78</v>
      </c>
      <c r="D2150" s="1" t="s">
        <v>79</v>
      </c>
      <c r="E2150" s="1" t="s">
        <v>39</v>
      </c>
      <c r="F2150" s="1" t="s">
        <v>76</v>
      </c>
      <c r="G2150" s="1" t="s">
        <v>1766</v>
      </c>
      <c r="H2150" s="1" t="s">
        <v>44</v>
      </c>
      <c r="I2150" s="1" t="s">
        <v>464</v>
      </c>
      <c r="J2150" t="str">
        <f>TRIM(CONCATENATE(wiz[[#This Row],[SHIPPER..................]],wiz[[#This Row],[ZIP2..]],wiz[[#This Row],[ZIP3..]]))</f>
        <v>TRACTOR SUPPLY MANHAT| 7514942134</v>
      </c>
      <c r="K2150" s="1">
        <v>11</v>
      </c>
      <c r="L2150" s="1">
        <v>1.1499999999999999</v>
      </c>
      <c r="M2150" s="1">
        <v>0.21</v>
      </c>
      <c r="N2150" s="1">
        <v>700</v>
      </c>
      <c r="O2150" s="1">
        <v>1.47</v>
      </c>
      <c r="P2150" s="1">
        <v>29</v>
      </c>
      <c r="Q2150" s="1">
        <v>0.25</v>
      </c>
      <c r="R2150" s="1">
        <v>-3</v>
      </c>
      <c r="S2150" s="1">
        <v>-18</v>
      </c>
      <c r="T2150" s="1">
        <v>-19</v>
      </c>
      <c r="U2150" s="1">
        <v>-68</v>
      </c>
      <c r="V2150" s="1">
        <v>-105</v>
      </c>
      <c r="W2150" s="1">
        <v>75006</v>
      </c>
      <c r="X2150" s="1">
        <v>75149</v>
      </c>
      <c r="Y2150" s="1">
        <v>42134</v>
      </c>
      <c r="Z2150" s="1">
        <v>1.1399999999999999</v>
      </c>
      <c r="AA2150" s="6">
        <f t="shared" si="433"/>
        <v>533</v>
      </c>
      <c r="AB2150" s="6">
        <f t="shared" si="434"/>
        <v>-1155</v>
      </c>
      <c r="AC2150" s="6">
        <f t="shared" si="435"/>
        <v>27994</v>
      </c>
      <c r="AD2150" s="6">
        <f t="shared" si="436"/>
        <v>52.521575984990619</v>
      </c>
      <c r="AE2150" s="7">
        <f t="shared" si="437"/>
        <v>-627</v>
      </c>
      <c r="AF2150" t="str">
        <f t="shared" ca="1" si="438"/>
        <v>$V$356</v>
      </c>
      <c r="AG2150" t="str">
        <f t="shared" ca="1" si="439"/>
        <v>$J$356</v>
      </c>
      <c r="AH2150" t="str">
        <f t="shared" ca="1" si="440"/>
        <v>TRACTOR SUPPLY MANHAT| 3070142134</v>
      </c>
      <c r="AI2150" t="str">
        <f t="shared" ca="1" si="429"/>
        <v>$K$356</v>
      </c>
      <c r="AJ2150" s="8">
        <f t="shared" si="430"/>
        <v>2.0637898686679174E-2</v>
      </c>
      <c r="AK2150" s="7">
        <f t="shared" si="431"/>
        <v>-192</v>
      </c>
      <c r="AL2150" s="7" t="str">
        <f t="shared" ca="1" si="441"/>
        <v>b: C H ROBINSON | 4817435150</v>
      </c>
      <c r="AM2150" t="b">
        <f t="shared" si="432"/>
        <v>0</v>
      </c>
    </row>
    <row r="2151" spans="3:39" x14ac:dyDescent="0.3">
      <c r="C2151" s="1" t="s">
        <v>78</v>
      </c>
      <c r="D2151" s="1" t="s">
        <v>79</v>
      </c>
      <c r="E2151" s="1" t="s">
        <v>39</v>
      </c>
      <c r="F2151" s="1" t="s">
        <v>76</v>
      </c>
      <c r="G2151" s="1" t="s">
        <v>1858</v>
      </c>
      <c r="H2151" s="1" t="s">
        <v>44</v>
      </c>
      <c r="I2151" s="1" t="s">
        <v>464</v>
      </c>
      <c r="J2151" t="str">
        <f>TRIM(CONCATENATE(wiz[[#This Row],[SHIPPER..................]],wiz[[#This Row],[ZIP2..]],wiz[[#This Row],[ZIP3..]]))</f>
        <v>TRACTOR SUPPLY MANHAT| 7509042134</v>
      </c>
      <c r="K2151" s="1">
        <v>3</v>
      </c>
      <c r="L2151" s="1">
        <v>1.1499999999999999</v>
      </c>
      <c r="M2151" s="1">
        <v>0.22</v>
      </c>
      <c r="N2151" s="1">
        <v>685</v>
      </c>
      <c r="O2151" s="1">
        <v>1.42</v>
      </c>
      <c r="P2151" s="1">
        <v>82</v>
      </c>
      <c r="Q2151" s="1">
        <v>0.32</v>
      </c>
      <c r="R2151" s="1">
        <v>10</v>
      </c>
      <c r="S2151" s="1">
        <v>-223</v>
      </c>
      <c r="T2151" s="1">
        <v>-7</v>
      </c>
      <c r="U2151" s="1">
        <v>-85</v>
      </c>
      <c r="V2151" s="1">
        <v>-315</v>
      </c>
      <c r="W2151" s="1">
        <v>75029</v>
      </c>
      <c r="X2151" s="1">
        <v>75090</v>
      </c>
      <c r="Y2151" s="1">
        <v>42134</v>
      </c>
      <c r="Z2151" s="1">
        <v>1.1499999999999999</v>
      </c>
      <c r="AA2151" s="6">
        <f t="shared" si="433"/>
        <v>533</v>
      </c>
      <c r="AB2151" s="6">
        <f t="shared" si="434"/>
        <v>-945</v>
      </c>
      <c r="AC2151" s="6">
        <f t="shared" si="435"/>
        <v>27994</v>
      </c>
      <c r="AD2151" s="6">
        <f t="shared" si="436"/>
        <v>52.521575984990619</v>
      </c>
      <c r="AE2151" s="7">
        <f t="shared" si="437"/>
        <v>-627</v>
      </c>
      <c r="AF2151" t="str">
        <f t="shared" ca="1" si="438"/>
        <v>$V$356</v>
      </c>
      <c r="AG2151" t="str">
        <f t="shared" ca="1" si="439"/>
        <v>$J$356</v>
      </c>
      <c r="AH2151" t="str">
        <f t="shared" ca="1" si="440"/>
        <v>TRACTOR SUPPLY MANHAT| 3070142134</v>
      </c>
      <c r="AI2151" t="str">
        <f t="shared" ca="1" si="429"/>
        <v>$K$356</v>
      </c>
      <c r="AJ2151" s="8">
        <f t="shared" si="430"/>
        <v>5.6285178236397749E-3</v>
      </c>
      <c r="AK2151" s="7">
        <f t="shared" si="431"/>
        <v>-192</v>
      </c>
      <c r="AL2151" s="7" t="str">
        <f t="shared" ca="1" si="441"/>
        <v>b: C H ROBINSON | 4817435150</v>
      </c>
      <c r="AM2151" t="b">
        <f t="shared" si="432"/>
        <v>0</v>
      </c>
    </row>
    <row r="2152" spans="3:39" x14ac:dyDescent="0.3">
      <c r="C2152" s="1" t="s">
        <v>37</v>
      </c>
      <c r="D2152" s="1" t="s">
        <v>38</v>
      </c>
      <c r="E2152" s="1" t="s">
        <v>39</v>
      </c>
      <c r="F2152" s="1" t="s">
        <v>76</v>
      </c>
      <c r="G2152" s="1" t="s">
        <v>1766</v>
      </c>
      <c r="H2152" s="1" t="s">
        <v>42</v>
      </c>
      <c r="I2152" s="1" t="s">
        <v>1859</v>
      </c>
      <c r="J2152" t="str">
        <f>TRIM(CONCATENATE(wiz[[#This Row],[SHIPPER..................]],wiz[[#This Row],[ZIP2..]],wiz[[#This Row],[ZIP3..]]))</f>
        <v>b: C H ROBINSON | 7514947111</v>
      </c>
      <c r="K2152" s="1">
        <v>2</v>
      </c>
      <c r="L2152" s="1">
        <v>1.21</v>
      </c>
      <c r="M2152" s="1">
        <v>0.28000000000000003</v>
      </c>
      <c r="N2152" s="1">
        <v>846</v>
      </c>
      <c r="O2152" s="1">
        <v>1.4</v>
      </c>
      <c r="P2152" s="1">
        <v>36</v>
      </c>
      <c r="Q2152" s="1">
        <v>0.25</v>
      </c>
      <c r="R2152" s="1">
        <v>-42</v>
      </c>
      <c r="S2152" s="1">
        <v>-24</v>
      </c>
      <c r="T2152" s="1">
        <v>86</v>
      </c>
      <c r="U2152" s="1">
        <v>96</v>
      </c>
      <c r="V2152" s="1">
        <v>158</v>
      </c>
      <c r="W2152" s="1">
        <v>75029</v>
      </c>
      <c r="X2152" s="1">
        <v>75149</v>
      </c>
      <c r="Y2152" s="1">
        <v>47111</v>
      </c>
      <c r="Z2152" s="1">
        <v>1.27</v>
      </c>
      <c r="AA2152" s="6">
        <f t="shared" si="433"/>
        <v>615</v>
      </c>
      <c r="AB2152" s="6">
        <f t="shared" si="434"/>
        <v>316</v>
      </c>
      <c r="AC2152" s="6">
        <f t="shared" si="435"/>
        <v>-122022</v>
      </c>
      <c r="AD2152" s="6">
        <f t="shared" si="436"/>
        <v>-198.40975609756097</v>
      </c>
      <c r="AE2152" s="7">
        <f t="shared" si="437"/>
        <v>-1118</v>
      </c>
      <c r="AF2152" t="str">
        <f t="shared" ca="1" si="438"/>
        <v>$V$1066</v>
      </c>
      <c r="AG2152" t="str">
        <f t="shared" ca="1" si="439"/>
        <v>$J$1066</v>
      </c>
      <c r="AH2152" t="str">
        <f t="shared" ca="1" si="440"/>
        <v>b: C H ROBINSON | 2736036101</v>
      </c>
      <c r="AI2152" t="str">
        <f t="shared" ca="1" si="429"/>
        <v>$K$1066</v>
      </c>
      <c r="AJ2152" s="8">
        <f t="shared" si="430"/>
        <v>3.2520325203252032E-3</v>
      </c>
      <c r="AK2152" s="7">
        <f t="shared" si="431"/>
        <v>-560</v>
      </c>
      <c r="AL2152" s="7" t="str">
        <f t="shared" ca="1" si="441"/>
        <v>b: C H ROBINSON | 6080335055</v>
      </c>
      <c r="AM2152" t="b">
        <f t="shared" si="432"/>
        <v>0</v>
      </c>
    </row>
    <row r="2153" spans="3:39" x14ac:dyDescent="0.3">
      <c r="C2153" s="1" t="s">
        <v>37</v>
      </c>
      <c r="D2153" s="1" t="s">
        <v>38</v>
      </c>
      <c r="E2153" s="1" t="s">
        <v>39</v>
      </c>
      <c r="F2153" s="1" t="s">
        <v>76</v>
      </c>
      <c r="G2153" s="1" t="s">
        <v>1839</v>
      </c>
      <c r="H2153" s="1" t="s">
        <v>42</v>
      </c>
      <c r="I2153" s="1" t="s">
        <v>478</v>
      </c>
      <c r="J2153" t="str">
        <f>TRIM(CONCATENATE(wiz[[#This Row],[SHIPPER..................]],wiz[[#This Row],[ZIP2..]],wiz[[#This Row],[ZIP3..]]))</f>
        <v>b: C H ROBINSON | 7512647130</v>
      </c>
      <c r="K2153" s="1">
        <v>1</v>
      </c>
      <c r="L2153" s="1">
        <v>1.47</v>
      </c>
      <c r="M2153" s="1">
        <v>0.28000000000000003</v>
      </c>
      <c r="N2153" s="1">
        <v>828</v>
      </c>
      <c r="O2153" s="1">
        <v>1.77</v>
      </c>
      <c r="P2153" s="1">
        <v>36</v>
      </c>
      <c r="Q2153" s="1">
        <v>0.25</v>
      </c>
      <c r="R2153" s="1">
        <v>-45</v>
      </c>
      <c r="S2153" s="1">
        <v>-13</v>
      </c>
      <c r="T2153" s="1">
        <v>-2</v>
      </c>
      <c r="U2153" s="1">
        <v>319</v>
      </c>
      <c r="V2153" s="1">
        <v>304</v>
      </c>
      <c r="W2153" s="1">
        <v>75069</v>
      </c>
      <c r="X2153" s="1">
        <v>75126</v>
      </c>
      <c r="Y2153" s="1">
        <v>47130</v>
      </c>
      <c r="Z2153" s="1">
        <v>1.53</v>
      </c>
      <c r="AA2153" s="6">
        <f t="shared" si="433"/>
        <v>615</v>
      </c>
      <c r="AB2153" s="6">
        <f t="shared" si="434"/>
        <v>304</v>
      </c>
      <c r="AC2153" s="6">
        <f t="shared" si="435"/>
        <v>-122022</v>
      </c>
      <c r="AD2153" s="6">
        <f t="shared" si="436"/>
        <v>-198.40975609756097</v>
      </c>
      <c r="AE2153" s="7">
        <f t="shared" si="437"/>
        <v>-1118</v>
      </c>
      <c r="AF2153" t="str">
        <f t="shared" ca="1" si="438"/>
        <v>$V$1066</v>
      </c>
      <c r="AG2153" t="str">
        <f t="shared" ca="1" si="439"/>
        <v>$J$1066</v>
      </c>
      <c r="AH2153" t="str">
        <f t="shared" ca="1" si="440"/>
        <v>b: C H ROBINSON | 2736036101</v>
      </c>
      <c r="AI2153" t="str">
        <f t="shared" ca="1" si="429"/>
        <v>$K$1066</v>
      </c>
      <c r="AJ2153" s="8">
        <f t="shared" si="430"/>
        <v>1.6260162601626016E-3</v>
      </c>
      <c r="AK2153" s="7">
        <f t="shared" si="431"/>
        <v>-560</v>
      </c>
      <c r="AL2153" s="7" t="str">
        <f t="shared" ca="1" si="441"/>
        <v>b: C H ROBINSON | 6080335055</v>
      </c>
      <c r="AM2153" t="b">
        <f t="shared" si="432"/>
        <v>0</v>
      </c>
    </row>
    <row r="2154" spans="3:39" x14ac:dyDescent="0.3">
      <c r="C2154" s="1" t="s">
        <v>1860</v>
      </c>
      <c r="D2154" s="1" t="s">
        <v>1861</v>
      </c>
      <c r="E2154" s="1" t="s">
        <v>39</v>
      </c>
      <c r="F2154" s="1" t="s">
        <v>76</v>
      </c>
      <c r="G2154" s="1" t="s">
        <v>804</v>
      </c>
      <c r="H2154" s="1" t="s">
        <v>176</v>
      </c>
      <c r="I2154" s="1" t="s">
        <v>807</v>
      </c>
      <c r="J2154" t="str">
        <f>TRIM(CONCATENATE(wiz[[#This Row],[SHIPPER..................]],wiz[[#This Row],[ZIP2..]],wiz[[#This Row],[ZIP3..]]))</f>
        <v>ALPHA AND OMEGA LOGIS| 7610148187</v>
      </c>
      <c r="K2154" s="1">
        <v>1</v>
      </c>
      <c r="L2154" s="1">
        <v>0.9</v>
      </c>
      <c r="M2154" s="1">
        <v>0.28000000000000003</v>
      </c>
      <c r="N2154" s="1">
        <v>1182</v>
      </c>
      <c r="O2154" s="1">
        <v>2.96</v>
      </c>
      <c r="P2154" s="1">
        <v>31</v>
      </c>
      <c r="Q2154" s="1">
        <v>0.25</v>
      </c>
      <c r="R2154" s="1">
        <v>-44</v>
      </c>
      <c r="S2154" s="1">
        <v>-22</v>
      </c>
      <c r="T2154" s="1">
        <v>-174</v>
      </c>
      <c r="U2154" s="1">
        <v>-591</v>
      </c>
      <c r="V2154" s="1">
        <v>-787</v>
      </c>
      <c r="W2154" s="1">
        <v>75029</v>
      </c>
      <c r="X2154" s="1">
        <v>76101</v>
      </c>
      <c r="Y2154" s="1">
        <v>48187</v>
      </c>
      <c r="Z2154" s="1">
        <v>0.96</v>
      </c>
      <c r="AA2154" s="6">
        <f t="shared" si="433"/>
        <v>1</v>
      </c>
      <c r="AB2154" s="6">
        <f t="shared" si="434"/>
        <v>-787</v>
      </c>
      <c r="AC2154" s="6">
        <f t="shared" si="435"/>
        <v>-787</v>
      </c>
      <c r="AD2154" s="6">
        <f t="shared" si="436"/>
        <v>-787</v>
      </c>
      <c r="AE2154" s="7">
        <f t="shared" si="437"/>
        <v>-787</v>
      </c>
      <c r="AF2154" t="str">
        <f t="shared" ca="1" si="438"/>
        <v>$V$2154</v>
      </c>
      <c r="AG2154" t="str">
        <f t="shared" ca="1" si="439"/>
        <v>$J$2154</v>
      </c>
      <c r="AH2154" t="str">
        <f t="shared" ca="1" si="440"/>
        <v>ALPHA AND OMEGA LOGIS| 7610148187</v>
      </c>
      <c r="AI2154" t="str">
        <f t="shared" ca="1" si="429"/>
        <v>$K$2154</v>
      </c>
      <c r="AJ2154" s="8">
        <f t="shared" si="430"/>
        <v>1</v>
      </c>
      <c r="AK2154" s="7">
        <f t="shared" si="431"/>
        <v>-787</v>
      </c>
      <c r="AL2154" s="7" t="str">
        <f t="shared" ca="1" si="441"/>
        <v>ALPHA AND OMEGA LOGIS| 7610148187</v>
      </c>
      <c r="AM2154" t="str">
        <f t="shared" si="432"/>
        <v>ALPHA AND OMEGA LOGIS| 7610148187</v>
      </c>
    </row>
    <row r="2155" spans="3:39" x14ac:dyDescent="0.3">
      <c r="C2155" s="1" t="s">
        <v>1538</v>
      </c>
      <c r="D2155" s="1" t="s">
        <v>1539</v>
      </c>
      <c r="E2155" s="1" t="s">
        <v>39</v>
      </c>
      <c r="F2155" s="1" t="s">
        <v>76</v>
      </c>
      <c r="G2155" s="1" t="s">
        <v>582</v>
      </c>
      <c r="H2155" s="1" t="s">
        <v>176</v>
      </c>
      <c r="I2155" s="1" t="s">
        <v>121</v>
      </c>
      <c r="J2155" t="str">
        <f>TRIM(CONCATENATE(wiz[[#This Row],[SHIPPER..................]],wiz[[#This Row],[ZIP2..]],wiz[[#This Row],[ZIP3..]]))</f>
        <v>BEEMAC TRUCKING | 7520148111</v>
      </c>
      <c r="K2155" s="1">
        <v>1</v>
      </c>
      <c r="L2155" s="1">
        <v>0.82</v>
      </c>
      <c r="M2155" s="1">
        <v>0.28999999999999998</v>
      </c>
      <c r="N2155" s="1">
        <v>1171</v>
      </c>
      <c r="O2155" s="1">
        <v>1.79</v>
      </c>
      <c r="P2155" s="1">
        <v>18</v>
      </c>
      <c r="Q2155" s="1">
        <v>0.25</v>
      </c>
      <c r="R2155" s="1">
        <v>-94</v>
      </c>
      <c r="S2155" s="1">
        <v>10</v>
      </c>
      <c r="T2155" s="1">
        <v>103</v>
      </c>
      <c r="U2155" s="1">
        <v>-638</v>
      </c>
      <c r="V2155" s="1">
        <v>-525</v>
      </c>
      <c r="W2155" s="1">
        <v>76001</v>
      </c>
      <c r="X2155" s="1">
        <v>75201</v>
      </c>
      <c r="Y2155" s="1">
        <v>48111</v>
      </c>
      <c r="Z2155" s="1">
        <v>0.89</v>
      </c>
      <c r="AA2155" s="6">
        <f t="shared" si="433"/>
        <v>3</v>
      </c>
      <c r="AB2155" s="6">
        <f t="shared" si="434"/>
        <v>-525</v>
      </c>
      <c r="AC2155" s="6">
        <f t="shared" si="435"/>
        <v>-720</v>
      </c>
      <c r="AD2155" s="6">
        <f t="shared" si="436"/>
        <v>-240</v>
      </c>
      <c r="AE2155" s="7">
        <f t="shared" si="437"/>
        <v>-525</v>
      </c>
      <c r="AF2155" t="str">
        <f t="shared" ca="1" si="438"/>
        <v>$V$1718</v>
      </c>
      <c r="AG2155" t="str">
        <f t="shared" ca="1" si="439"/>
        <v>$J$1718</v>
      </c>
      <c r="AH2155" t="str">
        <f t="shared" ca="1" si="440"/>
        <v>LANDSTAR RANGER BROKE| 2930163101</v>
      </c>
      <c r="AI2155" t="str">
        <f t="shared" ca="1" si="429"/>
        <v>$K$1718</v>
      </c>
      <c r="AJ2155" s="8">
        <f t="shared" si="430"/>
        <v>0.33333333333333331</v>
      </c>
      <c r="AK2155" s="7">
        <f t="shared" si="431"/>
        <v>-525</v>
      </c>
      <c r="AL2155" s="7" t="str">
        <f t="shared" ca="1" si="441"/>
        <v>LANDSTAR RANGER BROKE| 2930163101</v>
      </c>
      <c r="AM2155" t="str">
        <f t="shared" si="432"/>
        <v>BEEMAC TRUCKING | 7520148111</v>
      </c>
    </row>
    <row r="2156" spans="3:39" x14ac:dyDescent="0.3">
      <c r="C2156" s="1" t="s">
        <v>1862</v>
      </c>
      <c r="D2156" s="1" t="s">
        <v>1863</v>
      </c>
      <c r="E2156" s="1" t="s">
        <v>39</v>
      </c>
      <c r="F2156" s="1" t="s">
        <v>76</v>
      </c>
      <c r="G2156" s="1" t="s">
        <v>381</v>
      </c>
      <c r="H2156" s="1" t="s">
        <v>61</v>
      </c>
      <c r="I2156" s="1" t="s">
        <v>460</v>
      </c>
      <c r="J2156" t="str">
        <f>TRIM(CONCATENATE(wiz[[#This Row],[SHIPPER..................]],wiz[[#This Row],[ZIP2..]],wiz[[#This Row],[ZIP3..]]))</f>
        <v>b: SD TRANSPORTATION | 7500664101</v>
      </c>
      <c r="K2156" s="1">
        <v>1</v>
      </c>
      <c r="L2156" s="1">
        <v>1.06</v>
      </c>
      <c r="M2156" s="1">
        <v>0.27</v>
      </c>
      <c r="N2156" s="1">
        <v>489</v>
      </c>
      <c r="O2156" s="1">
        <v>0.57999999999999996</v>
      </c>
      <c r="P2156" s="1">
        <v>24</v>
      </c>
      <c r="Q2156" s="1">
        <v>0.25</v>
      </c>
      <c r="R2156" s="1">
        <v>-18</v>
      </c>
      <c r="S2156" s="1">
        <v>2</v>
      </c>
      <c r="T2156" s="1">
        <v>91</v>
      </c>
      <c r="U2156" s="1">
        <v>28</v>
      </c>
      <c r="V2156" s="1">
        <v>121</v>
      </c>
      <c r="W2156" s="1">
        <v>76099</v>
      </c>
      <c r="X2156" s="1">
        <v>75006</v>
      </c>
      <c r="Y2156" s="1">
        <v>64101</v>
      </c>
      <c r="Z2156" s="1">
        <v>1.1100000000000001</v>
      </c>
      <c r="AA2156" s="6">
        <f t="shared" si="433"/>
        <v>1</v>
      </c>
      <c r="AB2156" s="6">
        <f t="shared" si="434"/>
        <v>121</v>
      </c>
      <c r="AC2156" s="6">
        <f t="shared" si="435"/>
        <v>121</v>
      </c>
      <c r="AD2156" s="6">
        <f t="shared" si="436"/>
        <v>121</v>
      </c>
      <c r="AE2156" s="7">
        <f t="shared" si="437"/>
        <v>121</v>
      </c>
      <c r="AF2156" t="str">
        <f t="shared" ca="1" si="438"/>
        <v>$V$1837</v>
      </c>
      <c r="AG2156" t="str">
        <f t="shared" ca="1" si="439"/>
        <v>$J$1837</v>
      </c>
      <c r="AH2156" t="str">
        <f t="shared" ca="1" si="440"/>
        <v>KELLOGG COMPANY MLXP| 3830160450</v>
      </c>
      <c r="AI2156" t="str">
        <f t="shared" ca="1" si="429"/>
        <v>$K$1837</v>
      </c>
      <c r="AJ2156" s="8">
        <f t="shared" si="430"/>
        <v>1</v>
      </c>
      <c r="AK2156" s="7">
        <f t="shared" si="431"/>
        <v>121</v>
      </c>
      <c r="AL2156" s="7" t="str">
        <f t="shared" ca="1" si="441"/>
        <v>KELLOGG COMPANY MLXP| 3830160450</v>
      </c>
      <c r="AM2156" t="str">
        <f t="shared" si="432"/>
        <v>b: SD TRANSPORTATION | 7500664101</v>
      </c>
    </row>
    <row r="2157" spans="3:39" x14ac:dyDescent="0.3">
      <c r="C2157" s="1" t="s">
        <v>222</v>
      </c>
      <c r="D2157" s="1" t="s">
        <v>218</v>
      </c>
      <c r="E2157" s="1" t="s">
        <v>39</v>
      </c>
      <c r="F2157" s="1" t="s">
        <v>76</v>
      </c>
      <c r="G2157" s="1" t="s">
        <v>1767</v>
      </c>
      <c r="H2157" s="1" t="s">
        <v>66</v>
      </c>
      <c r="I2157" s="1" t="s">
        <v>1864</v>
      </c>
      <c r="J2157" t="str">
        <f>TRIM(CONCATENATE(wiz[[#This Row],[SHIPPER..................]],wiz[[#This Row],[ZIP2..]],wiz[[#This Row],[ZIP3..]]))</f>
        <v>OWENS CORNING FIBERGL| 7516538748</v>
      </c>
      <c r="K2157" s="1">
        <v>1</v>
      </c>
      <c r="L2157" s="1">
        <v>1.21</v>
      </c>
      <c r="M2157" s="1">
        <v>0.18</v>
      </c>
      <c r="N2157" s="1">
        <v>414</v>
      </c>
      <c r="O2157" s="1">
        <v>0.71</v>
      </c>
      <c r="P2157" s="1">
        <v>67</v>
      </c>
      <c r="Q2157" s="1">
        <v>0.3</v>
      </c>
      <c r="R2157" s="1">
        <v>22</v>
      </c>
      <c r="S2157" s="1">
        <v>-75</v>
      </c>
      <c r="T2157" s="1">
        <v>42</v>
      </c>
      <c r="U2157" s="1">
        <v>65</v>
      </c>
      <c r="V2157" s="1">
        <v>32</v>
      </c>
      <c r="W2157" s="1">
        <v>76039</v>
      </c>
      <c r="X2157" s="1">
        <v>75165</v>
      </c>
      <c r="Y2157" s="1">
        <v>38748</v>
      </c>
      <c r="Z2157" s="1">
        <v>1.17</v>
      </c>
      <c r="AA2157" s="6">
        <f t="shared" si="433"/>
        <v>733</v>
      </c>
      <c r="AB2157" s="6">
        <f t="shared" si="434"/>
        <v>32</v>
      </c>
      <c r="AC2157" s="6">
        <f t="shared" si="435"/>
        <v>-44750</v>
      </c>
      <c r="AD2157" s="6">
        <f t="shared" si="436"/>
        <v>-61.050477489768078</v>
      </c>
      <c r="AE2157" s="7">
        <f t="shared" si="437"/>
        <v>-546</v>
      </c>
      <c r="AF2157" t="str">
        <f t="shared" ca="1" si="438"/>
        <v>$V$1036</v>
      </c>
      <c r="AG2157" t="str">
        <f t="shared" ca="1" si="439"/>
        <v>$J$1036</v>
      </c>
      <c r="AH2157" t="str">
        <f t="shared" ca="1" si="440"/>
        <v>OWENS CORNING FIBERGL| 2808655720</v>
      </c>
      <c r="AI2157" t="str">
        <f t="shared" ca="1" si="429"/>
        <v>$K$1036</v>
      </c>
      <c r="AJ2157" s="8">
        <f t="shared" si="430"/>
        <v>1.364256480218281E-3</v>
      </c>
      <c r="AK2157" s="7">
        <f t="shared" si="431"/>
        <v>-155</v>
      </c>
      <c r="AL2157" s="7" t="str">
        <f t="shared" ca="1" si="441"/>
        <v>b: C H ROBINSON | 4607237643</v>
      </c>
      <c r="AM2157" t="b">
        <f t="shared" si="432"/>
        <v>0</v>
      </c>
    </row>
    <row r="2158" spans="3:39" x14ac:dyDescent="0.3">
      <c r="C2158" s="1" t="s">
        <v>37</v>
      </c>
      <c r="D2158" s="1" t="s">
        <v>38</v>
      </c>
      <c r="E2158" s="1" t="s">
        <v>39</v>
      </c>
      <c r="F2158" s="1" t="s">
        <v>76</v>
      </c>
      <c r="G2158" s="1" t="s">
        <v>804</v>
      </c>
      <c r="H2158" s="1" t="s">
        <v>66</v>
      </c>
      <c r="I2158" s="1" t="s">
        <v>71</v>
      </c>
      <c r="J2158" t="str">
        <f>TRIM(CONCATENATE(wiz[[#This Row],[SHIPPER..................]],wiz[[#This Row],[ZIP2..]],wiz[[#This Row],[ZIP3..]]))</f>
        <v>b: C H ROBINSON | 7610139200</v>
      </c>
      <c r="K2158" s="1">
        <v>1</v>
      </c>
      <c r="L2158" s="1">
        <v>1.88</v>
      </c>
      <c r="M2158" s="1">
        <v>0.28000000000000003</v>
      </c>
      <c r="N2158" s="1">
        <v>440</v>
      </c>
      <c r="O2158" s="1">
        <v>1.54</v>
      </c>
      <c r="P2158" s="1">
        <v>31</v>
      </c>
      <c r="Q2158" s="1">
        <v>0.25</v>
      </c>
      <c r="R2158" s="1">
        <v>-31</v>
      </c>
      <c r="S2158" s="1">
        <v>-13</v>
      </c>
      <c r="T2158" s="1">
        <v>-155</v>
      </c>
      <c r="U2158" s="1">
        <v>197</v>
      </c>
      <c r="V2158" s="1">
        <v>29</v>
      </c>
      <c r="W2158" s="1">
        <v>75029</v>
      </c>
      <c r="X2158" s="1">
        <v>76101</v>
      </c>
      <c r="Y2158" s="1">
        <v>39200</v>
      </c>
      <c r="Z2158" s="1">
        <v>1.94</v>
      </c>
      <c r="AA2158" s="6">
        <f t="shared" si="433"/>
        <v>615</v>
      </c>
      <c r="AB2158" s="6">
        <f t="shared" si="434"/>
        <v>29</v>
      </c>
      <c r="AC2158" s="6">
        <f t="shared" si="435"/>
        <v>-122022</v>
      </c>
      <c r="AD2158" s="6">
        <f t="shared" si="436"/>
        <v>-198.40975609756097</v>
      </c>
      <c r="AE2158" s="7">
        <f t="shared" si="437"/>
        <v>-1118</v>
      </c>
      <c r="AF2158" t="str">
        <f t="shared" ca="1" si="438"/>
        <v>$V$1066</v>
      </c>
      <c r="AG2158" t="str">
        <f t="shared" ca="1" si="439"/>
        <v>$J$1066</v>
      </c>
      <c r="AH2158" t="str">
        <f t="shared" ca="1" si="440"/>
        <v>b: C H ROBINSON | 2736036101</v>
      </c>
      <c r="AI2158" t="str">
        <f t="shared" ca="1" si="429"/>
        <v>$K$1066</v>
      </c>
      <c r="AJ2158" s="8">
        <f t="shared" si="430"/>
        <v>1.6260162601626016E-3</v>
      </c>
      <c r="AK2158" s="7">
        <f t="shared" si="431"/>
        <v>-560</v>
      </c>
      <c r="AL2158" s="7" t="str">
        <f t="shared" ca="1" si="441"/>
        <v>b: C H ROBINSON | 6080335055</v>
      </c>
      <c r="AM2158" t="b">
        <f t="shared" si="432"/>
        <v>0</v>
      </c>
    </row>
    <row r="2159" spans="3:39" x14ac:dyDescent="0.3">
      <c r="C2159" s="1" t="s">
        <v>1865</v>
      </c>
      <c r="D2159" s="1" t="s">
        <v>1866</v>
      </c>
      <c r="E2159" s="1" t="s">
        <v>39</v>
      </c>
      <c r="F2159" s="1" t="s">
        <v>76</v>
      </c>
      <c r="G2159" s="1" t="s">
        <v>1766</v>
      </c>
      <c r="H2159" s="1" t="s">
        <v>66</v>
      </c>
      <c r="I2159" s="1" t="s">
        <v>1867</v>
      </c>
      <c r="J2159" t="str">
        <f>TRIM(CONCATENATE(wiz[[#This Row],[SHIPPER..................]],wiz[[#This Row],[ZIP2..]],wiz[[#This Row],[ZIP3..]]))</f>
        <v>BROADWAY BROKERAGE IN| 7514939208</v>
      </c>
      <c r="K2159" s="1">
        <v>1</v>
      </c>
      <c r="L2159" s="1">
        <v>1.39</v>
      </c>
      <c r="M2159" s="1">
        <v>0.27</v>
      </c>
      <c r="N2159" s="1">
        <v>407</v>
      </c>
      <c r="O2159" s="1">
        <v>0.54</v>
      </c>
      <c r="P2159" s="1">
        <v>36</v>
      </c>
      <c r="Q2159" s="1">
        <v>0.25</v>
      </c>
      <c r="R2159" s="1">
        <v>-59</v>
      </c>
      <c r="S2159" s="1">
        <v>-29</v>
      </c>
      <c r="T2159" s="1">
        <v>82</v>
      </c>
      <c r="U2159" s="1">
        <v>75</v>
      </c>
      <c r="V2159" s="1">
        <v>128</v>
      </c>
      <c r="W2159" s="1">
        <v>75029</v>
      </c>
      <c r="X2159" s="1">
        <v>75149</v>
      </c>
      <c r="Y2159" s="1">
        <v>39208</v>
      </c>
      <c r="Z2159" s="1">
        <v>1.44</v>
      </c>
      <c r="AA2159" s="6">
        <f t="shared" si="433"/>
        <v>1</v>
      </c>
      <c r="AB2159" s="6">
        <f t="shared" si="434"/>
        <v>128</v>
      </c>
      <c r="AC2159" s="6">
        <f t="shared" si="435"/>
        <v>128</v>
      </c>
      <c r="AD2159" s="6">
        <f t="shared" si="436"/>
        <v>128</v>
      </c>
      <c r="AE2159" s="7">
        <f t="shared" si="437"/>
        <v>128</v>
      </c>
      <c r="AF2159" t="str">
        <f t="shared" ca="1" si="438"/>
        <v>$V$1290</v>
      </c>
      <c r="AG2159" t="str">
        <f t="shared" ca="1" si="439"/>
        <v>$J$1290</v>
      </c>
      <c r="AH2159" t="str">
        <f t="shared" ca="1" si="440"/>
        <v>TRACTOR SUPPLY MANHAT| 4406042134</v>
      </c>
      <c r="AI2159" t="str">
        <f t="shared" ca="1" si="429"/>
        <v>$K$1290</v>
      </c>
      <c r="AJ2159" s="8">
        <f t="shared" si="430"/>
        <v>1</v>
      </c>
      <c r="AK2159" s="7">
        <f t="shared" si="431"/>
        <v>128</v>
      </c>
      <c r="AL2159" s="7" t="str">
        <f t="shared" ca="1" si="441"/>
        <v>TRACTOR SUPPLY MANHAT| 4406042134</v>
      </c>
      <c r="AM2159" t="str">
        <f t="shared" si="432"/>
        <v>BROADWAY BROKERAGE IN| 7514939208</v>
      </c>
    </row>
    <row r="2160" spans="3:39" x14ac:dyDescent="0.3">
      <c r="C2160" s="1" t="s">
        <v>657</v>
      </c>
      <c r="D2160" s="1" t="s">
        <v>658</v>
      </c>
      <c r="E2160" s="1" t="s">
        <v>39</v>
      </c>
      <c r="F2160" s="1" t="s">
        <v>76</v>
      </c>
      <c r="G2160" s="1" t="s">
        <v>381</v>
      </c>
      <c r="H2160" s="1" t="s">
        <v>66</v>
      </c>
      <c r="I2160" s="1" t="s">
        <v>498</v>
      </c>
      <c r="J2160" t="str">
        <f>TRIM(CONCATENATE(wiz[[#This Row],[SHIPPER..................]],wiz[[#This Row],[ZIP2..]],wiz[[#This Row],[ZIP3..]]))</f>
        <v>LANDSTAR RANGER BROKE| 7500638654</v>
      </c>
      <c r="K2160" s="1">
        <v>1</v>
      </c>
      <c r="L2160" s="1">
        <v>0.97</v>
      </c>
      <c r="M2160" s="1">
        <v>0.27</v>
      </c>
      <c r="N2160" s="1">
        <v>483</v>
      </c>
      <c r="O2160" s="1">
        <v>1</v>
      </c>
      <c r="P2160" s="1">
        <v>15</v>
      </c>
      <c r="Q2160" s="1">
        <v>0.25</v>
      </c>
      <c r="R2160" s="1">
        <v>-29</v>
      </c>
      <c r="S2160" s="1">
        <v>1</v>
      </c>
      <c r="T2160" s="1">
        <v>-8</v>
      </c>
      <c r="U2160" s="1">
        <v>255</v>
      </c>
      <c r="V2160" s="1">
        <v>248</v>
      </c>
      <c r="W2160" s="1">
        <v>75029</v>
      </c>
      <c r="X2160" s="1">
        <v>75006</v>
      </c>
      <c r="Y2160" s="1">
        <v>38654</v>
      </c>
      <c r="Z2160" s="1">
        <v>1.02</v>
      </c>
      <c r="AA2160" s="6">
        <f t="shared" si="433"/>
        <v>7</v>
      </c>
      <c r="AB2160" s="6">
        <f t="shared" si="434"/>
        <v>248</v>
      </c>
      <c r="AC2160" s="6">
        <f t="shared" si="435"/>
        <v>-378</v>
      </c>
      <c r="AD2160" s="6">
        <f t="shared" si="436"/>
        <v>-54</v>
      </c>
      <c r="AE2160" s="7">
        <f t="shared" si="437"/>
        <v>-525</v>
      </c>
      <c r="AF2160" t="str">
        <f t="shared" ca="1" si="438"/>
        <v>$V$1718</v>
      </c>
      <c r="AG2160" t="str">
        <f t="shared" ca="1" si="439"/>
        <v>$J$1718</v>
      </c>
      <c r="AH2160" t="str">
        <f t="shared" ca="1" si="440"/>
        <v>LANDSTAR RANGER BROKE| 2930163101</v>
      </c>
      <c r="AI2160" t="str">
        <f t="shared" ca="1" si="429"/>
        <v>$K$1718</v>
      </c>
      <c r="AJ2160" s="8">
        <f t="shared" si="430"/>
        <v>0.14285714285714285</v>
      </c>
      <c r="AK2160" s="7">
        <f t="shared" si="431"/>
        <v>-525</v>
      </c>
      <c r="AL2160" s="7" t="str">
        <f t="shared" ca="1" si="441"/>
        <v>LANDSTAR RANGER BROKE| 2930163101</v>
      </c>
      <c r="AM2160" t="b">
        <f t="shared" si="432"/>
        <v>0</v>
      </c>
    </row>
    <row r="2161" spans="3:39" x14ac:dyDescent="0.3">
      <c r="C2161" s="1" t="s">
        <v>635</v>
      </c>
      <c r="D2161" s="1" t="s">
        <v>636</v>
      </c>
      <c r="E2161" s="1" t="s">
        <v>39</v>
      </c>
      <c r="F2161" s="1" t="s">
        <v>76</v>
      </c>
      <c r="G2161" s="1" t="s">
        <v>672</v>
      </c>
      <c r="H2161" s="1" t="s">
        <v>66</v>
      </c>
      <c r="I2161" s="1" t="s">
        <v>498</v>
      </c>
      <c r="J2161" t="str">
        <f>TRIM(CONCATENATE(wiz[[#This Row],[SHIPPER..................]],wiz[[#This Row],[ZIP2..]],wiz[[#This Row],[ZIP3..]]))</f>
        <v>WILLIAMS SONOMA | 7600138654</v>
      </c>
      <c r="K2161" s="1">
        <v>25</v>
      </c>
      <c r="L2161" s="1">
        <v>0.95</v>
      </c>
      <c r="M2161" s="1">
        <v>7.0000000000000007E-2</v>
      </c>
      <c r="N2161" s="1">
        <v>492</v>
      </c>
      <c r="O2161" s="1">
        <v>0.75</v>
      </c>
      <c r="P2161" s="1">
        <v>49</v>
      </c>
      <c r="Q2161" s="1">
        <v>0.28000000000000003</v>
      </c>
      <c r="R2161" s="1">
        <v>69</v>
      </c>
      <c r="S2161" s="1">
        <v>-21</v>
      </c>
      <c r="T2161" s="1">
        <v>51</v>
      </c>
      <c r="U2161" s="1">
        <v>145</v>
      </c>
      <c r="V2161" s="1">
        <v>175</v>
      </c>
      <c r="W2161" s="1">
        <v>76099</v>
      </c>
      <c r="X2161" s="1">
        <v>76001</v>
      </c>
      <c r="Y2161" s="1">
        <v>38654</v>
      </c>
      <c r="Z2161" s="1">
        <v>0.8</v>
      </c>
      <c r="AA2161" s="6">
        <f t="shared" si="433"/>
        <v>104</v>
      </c>
      <c r="AB2161" s="6">
        <f t="shared" si="434"/>
        <v>4375</v>
      </c>
      <c r="AC2161" s="6">
        <f t="shared" si="435"/>
        <v>-8190</v>
      </c>
      <c r="AD2161" s="6">
        <f t="shared" si="436"/>
        <v>-78.75</v>
      </c>
      <c r="AE2161" s="7">
        <f t="shared" si="437"/>
        <v>-406</v>
      </c>
      <c r="AF2161" t="str">
        <f t="shared" ca="1" si="438"/>
        <v>$V$987</v>
      </c>
      <c r="AG2161" t="str">
        <f t="shared" ca="1" si="439"/>
        <v>$J$987</v>
      </c>
      <c r="AH2161" t="str">
        <f t="shared" ca="1" si="440"/>
        <v>WILLIAMS SONOMA | 3865476001</v>
      </c>
      <c r="AI2161" t="str">
        <f t="shared" ca="1" si="429"/>
        <v>$K$987</v>
      </c>
      <c r="AJ2161" s="8">
        <f t="shared" si="430"/>
        <v>0.24038461538461539</v>
      </c>
      <c r="AK2161" s="7">
        <f t="shared" si="431"/>
        <v>-293</v>
      </c>
      <c r="AL2161" s="7" t="str">
        <f t="shared" ca="1" si="441"/>
        <v>WILLIAMS SONOMA | 3051743123</v>
      </c>
      <c r="AM2161" t="b">
        <f t="shared" si="432"/>
        <v>0</v>
      </c>
    </row>
    <row r="2162" spans="3:39" x14ac:dyDescent="0.3">
      <c r="C2162" s="1" t="s">
        <v>1173</v>
      </c>
      <c r="D2162" s="1" t="s">
        <v>1174</v>
      </c>
      <c r="E2162" s="1" t="s">
        <v>39</v>
      </c>
      <c r="F2162" s="1" t="s">
        <v>76</v>
      </c>
      <c r="G2162" s="1" t="s">
        <v>804</v>
      </c>
      <c r="H2162" s="1" t="s">
        <v>66</v>
      </c>
      <c r="I2162" s="1" t="s">
        <v>589</v>
      </c>
      <c r="J2162" t="str">
        <f>TRIM(CONCATENATE(wiz[[#This Row],[SHIPPER..................]],wiz[[#This Row],[ZIP2..]],wiz[[#This Row],[ZIP3..]]))</f>
        <v>b: ROAR LOGISTICS | 7610138652</v>
      </c>
      <c r="K2162" s="1">
        <v>1</v>
      </c>
      <c r="L2162" s="1">
        <v>1.1200000000000001</v>
      </c>
      <c r="M2162" s="1">
        <v>0.28000000000000003</v>
      </c>
      <c r="N2162" s="1">
        <v>573</v>
      </c>
      <c r="O2162" s="1">
        <v>0.96</v>
      </c>
      <c r="P2162" s="1">
        <v>20</v>
      </c>
      <c r="Q2162" s="1">
        <v>0.25</v>
      </c>
      <c r="R2162" s="1">
        <v>-40</v>
      </c>
      <c r="S2162" s="1">
        <v>7</v>
      </c>
      <c r="T2162" s="1">
        <v>34</v>
      </c>
      <c r="U2162" s="1">
        <v>243</v>
      </c>
      <c r="V2162" s="1">
        <v>284</v>
      </c>
      <c r="W2162" s="1">
        <v>76099</v>
      </c>
      <c r="X2162" s="1">
        <v>76101</v>
      </c>
      <c r="Y2162" s="1">
        <v>38652</v>
      </c>
      <c r="Z2162" s="1">
        <v>1.18</v>
      </c>
      <c r="AA2162" s="6">
        <f t="shared" si="433"/>
        <v>2</v>
      </c>
      <c r="AB2162" s="6">
        <f t="shared" si="434"/>
        <v>284</v>
      </c>
      <c r="AC2162" s="6">
        <f t="shared" si="435"/>
        <v>-1</v>
      </c>
      <c r="AD2162" s="6">
        <f t="shared" si="436"/>
        <v>-0.5</v>
      </c>
      <c r="AE2162" s="7">
        <f t="shared" si="437"/>
        <v>-285</v>
      </c>
      <c r="AF2162" t="str">
        <f t="shared" ca="1" si="438"/>
        <v>$V$994</v>
      </c>
      <c r="AG2162" t="str">
        <f t="shared" ca="1" si="439"/>
        <v>$J$994</v>
      </c>
      <c r="AH2162" t="str">
        <f t="shared" ca="1" si="440"/>
        <v>b: ROAR LOGISTICS | 3975662450</v>
      </c>
      <c r="AI2162" t="str">
        <f t="shared" ca="1" si="429"/>
        <v>$K$994</v>
      </c>
      <c r="AJ2162" s="8">
        <f t="shared" si="430"/>
        <v>0.5</v>
      </c>
      <c r="AK2162" s="7">
        <f t="shared" si="431"/>
        <v>-285</v>
      </c>
      <c r="AL2162" s="7" t="str">
        <f t="shared" ca="1" si="441"/>
        <v>b: ROAR LOGISTICS | 3975662450</v>
      </c>
      <c r="AM2162" t="b">
        <f t="shared" si="432"/>
        <v>0</v>
      </c>
    </row>
    <row r="2163" spans="3:39" x14ac:dyDescent="0.3">
      <c r="C2163" s="1" t="s">
        <v>222</v>
      </c>
      <c r="D2163" s="1" t="s">
        <v>218</v>
      </c>
      <c r="E2163" s="1" t="s">
        <v>39</v>
      </c>
      <c r="F2163" s="1" t="s">
        <v>76</v>
      </c>
      <c r="G2163" s="1" t="s">
        <v>582</v>
      </c>
      <c r="H2163" s="1" t="s">
        <v>68</v>
      </c>
      <c r="I2163" s="1" t="s">
        <v>1185</v>
      </c>
      <c r="J2163" t="str">
        <f>TRIM(CONCATENATE(wiz[[#This Row],[SHIPPER..................]],wiz[[#This Row],[ZIP2..]],wiz[[#This Row],[ZIP3..]]))</f>
        <v>OWENS CORNING FIBERGL| 7520128139</v>
      </c>
      <c r="K2163" s="1">
        <v>1</v>
      </c>
      <c r="L2163" s="1">
        <v>1.45</v>
      </c>
      <c r="M2163" s="1">
        <v>0.17</v>
      </c>
      <c r="N2163" s="1">
        <v>1028</v>
      </c>
      <c r="O2163" s="1">
        <v>2</v>
      </c>
      <c r="P2163" s="1">
        <v>242</v>
      </c>
      <c r="Q2163" s="1">
        <v>0.45</v>
      </c>
      <c r="R2163" s="1">
        <v>6</v>
      </c>
      <c r="S2163" s="1">
        <v>-49</v>
      </c>
      <c r="T2163" s="1">
        <v>-8</v>
      </c>
      <c r="U2163" s="1">
        <v>137</v>
      </c>
      <c r="V2163" s="1">
        <v>80</v>
      </c>
      <c r="W2163" s="1">
        <v>77001</v>
      </c>
      <c r="X2163" s="1">
        <v>75201</v>
      </c>
      <c r="Y2163" s="1">
        <v>28139</v>
      </c>
      <c r="Z2163" s="1">
        <v>1.4</v>
      </c>
      <c r="AA2163" s="6">
        <f t="shared" si="433"/>
        <v>733</v>
      </c>
      <c r="AB2163" s="6">
        <f t="shared" si="434"/>
        <v>80</v>
      </c>
      <c r="AC2163" s="6">
        <f t="shared" si="435"/>
        <v>-44750</v>
      </c>
      <c r="AD2163" s="6">
        <f t="shared" si="436"/>
        <v>-61.050477489768078</v>
      </c>
      <c r="AE2163" s="7">
        <f t="shared" si="437"/>
        <v>-546</v>
      </c>
      <c r="AF2163" t="str">
        <f t="shared" ca="1" si="438"/>
        <v>$V$1036</v>
      </c>
      <c r="AG2163" t="str">
        <f t="shared" ca="1" si="439"/>
        <v>$J$1036</v>
      </c>
      <c r="AH2163" t="str">
        <f t="shared" ca="1" si="440"/>
        <v>OWENS CORNING FIBERGL| 2808655720</v>
      </c>
      <c r="AI2163" t="str">
        <f t="shared" ca="1" si="429"/>
        <v>$K$1036</v>
      </c>
      <c r="AJ2163" s="8">
        <f t="shared" si="430"/>
        <v>1.364256480218281E-3</v>
      </c>
      <c r="AK2163" s="7">
        <f t="shared" si="431"/>
        <v>-155</v>
      </c>
      <c r="AL2163" s="7" t="str">
        <f t="shared" ca="1" si="441"/>
        <v>b: C H ROBINSON | 4607237643</v>
      </c>
      <c r="AM2163" t="b">
        <f t="shared" si="432"/>
        <v>0</v>
      </c>
    </row>
    <row r="2164" spans="3:39" x14ac:dyDescent="0.3">
      <c r="C2164" s="1" t="s">
        <v>222</v>
      </c>
      <c r="D2164" s="1" t="s">
        <v>218</v>
      </c>
      <c r="E2164" s="1" t="s">
        <v>39</v>
      </c>
      <c r="F2164" s="1" t="s">
        <v>76</v>
      </c>
      <c r="G2164" s="1" t="s">
        <v>582</v>
      </c>
      <c r="H2164" s="1" t="s">
        <v>68</v>
      </c>
      <c r="I2164" s="1" t="s">
        <v>184</v>
      </c>
      <c r="J2164" t="str">
        <f>TRIM(CONCATENATE(wiz[[#This Row],[SHIPPER..................]],wiz[[#This Row],[ZIP2..]],wiz[[#This Row],[ZIP3..]]))</f>
        <v>OWENS CORNING FIBERGL| 7520128201</v>
      </c>
      <c r="K2164" s="1">
        <v>2</v>
      </c>
      <c r="L2164" s="1">
        <v>1.45</v>
      </c>
      <c r="M2164" s="1">
        <v>0.18</v>
      </c>
      <c r="N2164" s="1">
        <v>1025</v>
      </c>
      <c r="O2164" s="1">
        <v>1.95</v>
      </c>
      <c r="P2164" s="1">
        <v>63</v>
      </c>
      <c r="Q2164" s="1">
        <v>0.28000000000000003</v>
      </c>
      <c r="R2164" s="1">
        <v>36</v>
      </c>
      <c r="S2164" s="1">
        <v>-49</v>
      </c>
      <c r="T2164" s="1">
        <v>3</v>
      </c>
      <c r="U2164" s="1">
        <v>38</v>
      </c>
      <c r="V2164" s="1">
        <v>-8</v>
      </c>
      <c r="W2164" s="1">
        <v>76099</v>
      </c>
      <c r="X2164" s="1">
        <v>75201</v>
      </c>
      <c r="Y2164" s="1">
        <v>28201</v>
      </c>
      <c r="Z2164" s="1">
        <v>1.41</v>
      </c>
      <c r="AA2164" s="6">
        <f t="shared" si="433"/>
        <v>733</v>
      </c>
      <c r="AB2164" s="6">
        <f t="shared" si="434"/>
        <v>-16</v>
      </c>
      <c r="AC2164" s="6">
        <f t="shared" si="435"/>
        <v>-44750</v>
      </c>
      <c r="AD2164" s="6">
        <f t="shared" si="436"/>
        <v>-61.050477489768078</v>
      </c>
      <c r="AE2164" s="7">
        <f t="shared" si="437"/>
        <v>-546</v>
      </c>
      <c r="AF2164" t="str">
        <f t="shared" ca="1" si="438"/>
        <v>$V$1036</v>
      </c>
      <c r="AG2164" t="str">
        <f t="shared" ca="1" si="439"/>
        <v>$J$1036</v>
      </c>
      <c r="AH2164" t="str">
        <f t="shared" ca="1" si="440"/>
        <v>OWENS CORNING FIBERGL| 2808655720</v>
      </c>
      <c r="AI2164" t="str">
        <f t="shared" ca="1" si="429"/>
        <v>$K$1036</v>
      </c>
      <c r="AJ2164" s="8">
        <f t="shared" si="430"/>
        <v>2.7285129604365621E-3</v>
      </c>
      <c r="AK2164" s="7">
        <f t="shared" si="431"/>
        <v>-155</v>
      </c>
      <c r="AL2164" s="7" t="str">
        <f t="shared" ca="1" si="441"/>
        <v>b: C H ROBINSON | 4607237643</v>
      </c>
      <c r="AM2164" t="b">
        <f t="shared" si="432"/>
        <v>0</v>
      </c>
    </row>
    <row r="2165" spans="3:39" x14ac:dyDescent="0.3">
      <c r="C2165" s="1" t="s">
        <v>222</v>
      </c>
      <c r="D2165" s="1" t="s">
        <v>218</v>
      </c>
      <c r="E2165" s="1" t="s">
        <v>39</v>
      </c>
      <c r="F2165" s="1" t="s">
        <v>76</v>
      </c>
      <c r="G2165" s="1" t="s">
        <v>582</v>
      </c>
      <c r="H2165" s="1" t="s">
        <v>68</v>
      </c>
      <c r="I2165" s="1" t="s">
        <v>1211</v>
      </c>
      <c r="J2165" t="str">
        <f>TRIM(CONCATENATE(wiz[[#This Row],[SHIPPER..................]],wiz[[#This Row],[ZIP2..]],wiz[[#This Row],[ZIP3..]]))</f>
        <v>OWENS CORNING FIBERGL| 7520128051</v>
      </c>
      <c r="K2165" s="1">
        <v>1</v>
      </c>
      <c r="L2165" s="1">
        <v>1.45</v>
      </c>
      <c r="M2165" s="1">
        <v>0.18</v>
      </c>
      <c r="N2165" s="1">
        <v>1024</v>
      </c>
      <c r="O2165" s="1">
        <v>1.88</v>
      </c>
      <c r="P2165" s="1">
        <v>32</v>
      </c>
      <c r="Q2165" s="1">
        <v>0.25</v>
      </c>
      <c r="R2165" s="1">
        <v>-39</v>
      </c>
      <c r="S2165" s="1">
        <v>-49</v>
      </c>
      <c r="T2165" s="1">
        <v>20</v>
      </c>
      <c r="U2165" s="1">
        <v>112</v>
      </c>
      <c r="V2165" s="1">
        <v>83</v>
      </c>
      <c r="W2165" s="1">
        <v>76099</v>
      </c>
      <c r="X2165" s="1">
        <v>75201</v>
      </c>
      <c r="Y2165" s="1">
        <v>28051</v>
      </c>
      <c r="Z2165" s="1">
        <v>1.41</v>
      </c>
      <c r="AA2165" s="6">
        <f t="shared" si="433"/>
        <v>733</v>
      </c>
      <c r="AB2165" s="6">
        <f t="shared" si="434"/>
        <v>83</v>
      </c>
      <c r="AC2165" s="6">
        <f t="shared" si="435"/>
        <v>-44750</v>
      </c>
      <c r="AD2165" s="6">
        <f t="shared" si="436"/>
        <v>-61.050477489768078</v>
      </c>
      <c r="AE2165" s="7">
        <f t="shared" si="437"/>
        <v>-546</v>
      </c>
      <c r="AF2165" t="str">
        <f t="shared" ca="1" si="438"/>
        <v>$V$1036</v>
      </c>
      <c r="AG2165" t="str">
        <f t="shared" ca="1" si="439"/>
        <v>$J$1036</v>
      </c>
      <c r="AH2165" t="str">
        <f t="shared" ca="1" si="440"/>
        <v>OWENS CORNING FIBERGL| 2808655720</v>
      </c>
      <c r="AI2165" t="str">
        <f t="shared" ca="1" si="429"/>
        <v>$K$1036</v>
      </c>
      <c r="AJ2165" s="8">
        <f t="shared" si="430"/>
        <v>1.364256480218281E-3</v>
      </c>
      <c r="AK2165" s="7">
        <f t="shared" si="431"/>
        <v>-155</v>
      </c>
      <c r="AL2165" s="7" t="str">
        <f t="shared" ca="1" si="441"/>
        <v>b: C H ROBINSON | 4607237643</v>
      </c>
      <c r="AM2165" t="b">
        <f t="shared" si="432"/>
        <v>0</v>
      </c>
    </row>
    <row r="2166" spans="3:39" x14ac:dyDescent="0.3">
      <c r="C2166" s="1" t="s">
        <v>222</v>
      </c>
      <c r="D2166" s="1" t="s">
        <v>218</v>
      </c>
      <c r="E2166" s="1" t="s">
        <v>39</v>
      </c>
      <c r="F2166" s="1" t="s">
        <v>76</v>
      </c>
      <c r="G2166" s="1" t="s">
        <v>582</v>
      </c>
      <c r="H2166" s="1" t="s">
        <v>68</v>
      </c>
      <c r="I2166" s="1" t="s">
        <v>415</v>
      </c>
      <c r="J2166" t="str">
        <f>TRIM(CONCATENATE(wiz[[#This Row],[SHIPPER..................]],wiz[[#This Row],[ZIP2..]],wiz[[#This Row],[ZIP3..]]))</f>
        <v>OWENS CORNING FIBERGL| 7520128110</v>
      </c>
      <c r="K2166" s="1">
        <v>1</v>
      </c>
      <c r="L2166" s="1">
        <v>1.45</v>
      </c>
      <c r="M2166" s="1">
        <v>0.17</v>
      </c>
      <c r="N2166" s="1">
        <v>1274</v>
      </c>
      <c r="O2166" s="1">
        <v>3.04</v>
      </c>
      <c r="P2166" s="1">
        <v>24</v>
      </c>
      <c r="Q2166" s="1">
        <v>0.25</v>
      </c>
      <c r="R2166" s="1">
        <v>24</v>
      </c>
      <c r="S2166" s="1">
        <v>-49</v>
      </c>
      <c r="T2166" s="1">
        <v>-145</v>
      </c>
      <c r="U2166" s="1">
        <v>150</v>
      </c>
      <c r="V2166" s="1">
        <v>-44</v>
      </c>
      <c r="W2166" s="1">
        <v>75029</v>
      </c>
      <c r="X2166" s="1">
        <v>75201</v>
      </c>
      <c r="Y2166" s="1">
        <v>28110</v>
      </c>
      <c r="Z2166" s="1">
        <v>1.4</v>
      </c>
      <c r="AA2166" s="6">
        <f t="shared" si="433"/>
        <v>733</v>
      </c>
      <c r="AB2166" s="6">
        <f t="shared" si="434"/>
        <v>-44</v>
      </c>
      <c r="AC2166" s="6">
        <f t="shared" si="435"/>
        <v>-44750</v>
      </c>
      <c r="AD2166" s="6">
        <f t="shared" si="436"/>
        <v>-61.050477489768078</v>
      </c>
      <c r="AE2166" s="7">
        <f t="shared" si="437"/>
        <v>-546</v>
      </c>
      <c r="AF2166" t="str">
        <f t="shared" ca="1" si="438"/>
        <v>$V$1036</v>
      </c>
      <c r="AG2166" t="str">
        <f t="shared" ca="1" si="439"/>
        <v>$J$1036</v>
      </c>
      <c r="AH2166" t="str">
        <f t="shared" ca="1" si="440"/>
        <v>OWENS CORNING FIBERGL| 2808655720</v>
      </c>
      <c r="AI2166" t="str">
        <f t="shared" ca="1" si="429"/>
        <v>$K$1036</v>
      </c>
      <c r="AJ2166" s="8">
        <f t="shared" si="430"/>
        <v>1.364256480218281E-3</v>
      </c>
      <c r="AK2166" s="7">
        <f t="shared" si="431"/>
        <v>-155</v>
      </c>
      <c r="AL2166" s="7" t="str">
        <f t="shared" ca="1" si="441"/>
        <v>b: C H ROBINSON | 4607237643</v>
      </c>
      <c r="AM2166" t="b">
        <f t="shared" si="432"/>
        <v>0</v>
      </c>
    </row>
    <row r="2167" spans="3:39" x14ac:dyDescent="0.3">
      <c r="C2167" s="1" t="s">
        <v>222</v>
      </c>
      <c r="D2167" s="1" t="s">
        <v>218</v>
      </c>
      <c r="E2167" s="1" t="s">
        <v>39</v>
      </c>
      <c r="F2167" s="1" t="s">
        <v>76</v>
      </c>
      <c r="G2167" s="1" t="s">
        <v>582</v>
      </c>
      <c r="H2167" s="1" t="s">
        <v>68</v>
      </c>
      <c r="I2167" s="1" t="s">
        <v>1216</v>
      </c>
      <c r="J2167" t="str">
        <f>TRIM(CONCATENATE(wiz[[#This Row],[SHIPPER..................]],wiz[[#This Row],[ZIP2..]],wiz[[#This Row],[ZIP3..]]))</f>
        <v>OWENS CORNING FIBERGL| 7520128164</v>
      </c>
      <c r="K2167" s="1">
        <v>1</v>
      </c>
      <c r="L2167" s="1">
        <v>1.45</v>
      </c>
      <c r="M2167" s="1">
        <v>0.17</v>
      </c>
      <c r="N2167" s="1">
        <v>1013</v>
      </c>
      <c r="O2167" s="1">
        <v>1.5</v>
      </c>
      <c r="P2167" s="1">
        <v>24</v>
      </c>
      <c r="Q2167" s="1">
        <v>0.25</v>
      </c>
      <c r="R2167" s="1">
        <v>35</v>
      </c>
      <c r="S2167" s="1">
        <v>-49</v>
      </c>
      <c r="T2167" s="1">
        <v>110</v>
      </c>
      <c r="U2167" s="1">
        <v>34</v>
      </c>
      <c r="V2167" s="1">
        <v>95</v>
      </c>
      <c r="W2167" s="1">
        <v>75029</v>
      </c>
      <c r="X2167" s="1">
        <v>75201</v>
      </c>
      <c r="Y2167" s="1">
        <v>28164</v>
      </c>
      <c r="Z2167" s="1">
        <v>1.4</v>
      </c>
      <c r="AA2167" s="6">
        <f t="shared" si="433"/>
        <v>733</v>
      </c>
      <c r="AB2167" s="6">
        <f t="shared" si="434"/>
        <v>95</v>
      </c>
      <c r="AC2167" s="6">
        <f t="shared" si="435"/>
        <v>-44750</v>
      </c>
      <c r="AD2167" s="6">
        <f t="shared" si="436"/>
        <v>-61.050477489768078</v>
      </c>
      <c r="AE2167" s="7">
        <f t="shared" si="437"/>
        <v>-546</v>
      </c>
      <c r="AF2167" t="str">
        <f t="shared" ca="1" si="438"/>
        <v>$V$1036</v>
      </c>
      <c r="AG2167" t="str">
        <f t="shared" ca="1" si="439"/>
        <v>$J$1036</v>
      </c>
      <c r="AH2167" t="str">
        <f t="shared" ca="1" si="440"/>
        <v>OWENS CORNING FIBERGL| 2808655720</v>
      </c>
      <c r="AI2167" t="str">
        <f t="shared" ca="1" si="429"/>
        <v>$K$1036</v>
      </c>
      <c r="AJ2167" s="8">
        <f t="shared" si="430"/>
        <v>1.364256480218281E-3</v>
      </c>
      <c r="AK2167" s="7">
        <f t="shared" si="431"/>
        <v>-155</v>
      </c>
      <c r="AL2167" s="7" t="str">
        <f t="shared" ca="1" si="441"/>
        <v>b: C H ROBINSON | 4607237643</v>
      </c>
      <c r="AM2167" t="b">
        <f t="shared" si="432"/>
        <v>0</v>
      </c>
    </row>
    <row r="2168" spans="3:39" x14ac:dyDescent="0.3">
      <c r="C2168" s="1" t="s">
        <v>217</v>
      </c>
      <c r="D2168" s="1" t="s">
        <v>218</v>
      </c>
      <c r="E2168" s="1" t="s">
        <v>39</v>
      </c>
      <c r="F2168" s="1" t="s">
        <v>76</v>
      </c>
      <c r="G2168" s="1" t="s">
        <v>582</v>
      </c>
      <c r="H2168" s="1" t="s">
        <v>68</v>
      </c>
      <c r="I2168" s="1" t="s">
        <v>184</v>
      </c>
      <c r="J2168" t="str">
        <f>TRIM(CONCATENATE(wiz[[#This Row],[SHIPPER..................]],wiz[[#This Row],[ZIP2..]],wiz[[#This Row],[ZIP3..]]))</f>
        <v>OWENS CORNING SALES | 7520128201</v>
      </c>
      <c r="K2168" s="1">
        <v>3</v>
      </c>
      <c r="L2168" s="1">
        <v>1.45</v>
      </c>
      <c r="M2168" s="1">
        <v>0.18</v>
      </c>
      <c r="N2168" s="1">
        <v>1044</v>
      </c>
      <c r="O2168" s="1">
        <v>2.23</v>
      </c>
      <c r="P2168" s="1">
        <v>16</v>
      </c>
      <c r="Q2168" s="1">
        <v>0.25</v>
      </c>
      <c r="R2168" s="1">
        <v>20</v>
      </c>
      <c r="S2168" s="1">
        <v>-13</v>
      </c>
      <c r="T2168" s="1">
        <v>-63</v>
      </c>
      <c r="U2168" s="1">
        <v>61</v>
      </c>
      <c r="V2168" s="1">
        <v>-15</v>
      </c>
      <c r="W2168" s="1">
        <v>75029</v>
      </c>
      <c r="X2168" s="1">
        <v>75201</v>
      </c>
      <c r="Y2168" s="1">
        <v>28201</v>
      </c>
      <c r="Z2168" s="1">
        <v>1.41</v>
      </c>
      <c r="AA2168" s="6">
        <f t="shared" si="433"/>
        <v>313</v>
      </c>
      <c r="AB2168" s="6">
        <f t="shared" si="434"/>
        <v>-45</v>
      </c>
      <c r="AC2168" s="6">
        <f t="shared" si="435"/>
        <v>-8700</v>
      </c>
      <c r="AD2168" s="6">
        <f t="shared" si="436"/>
        <v>-27.795527156549522</v>
      </c>
      <c r="AE2168" s="7">
        <f t="shared" si="437"/>
        <v>-472</v>
      </c>
      <c r="AF2168" t="str">
        <f t="shared" ca="1" si="438"/>
        <v>$V$1060</v>
      </c>
      <c r="AG2168" t="str">
        <f t="shared" ca="1" si="439"/>
        <v>$J$1060</v>
      </c>
      <c r="AH2168" t="str">
        <f t="shared" ca="1" si="440"/>
        <v>OWENS CORNING SALES | 2808679556</v>
      </c>
      <c r="AI2168" t="str">
        <f t="shared" ca="1" si="429"/>
        <v>$K$1060</v>
      </c>
      <c r="AJ2168" s="8">
        <f t="shared" si="430"/>
        <v>9.5846645367412137E-3</v>
      </c>
      <c r="AK2168" s="7">
        <f t="shared" si="431"/>
        <v>-156</v>
      </c>
      <c r="AL2168" s="7" t="str">
        <f t="shared" ca="1" si="441"/>
        <v>b: MATSON LOGISTICS | 881728379</v>
      </c>
      <c r="AM2168" t="b">
        <f t="shared" si="432"/>
        <v>0</v>
      </c>
    </row>
    <row r="2169" spans="3:39" x14ac:dyDescent="0.3">
      <c r="C2169" s="1" t="s">
        <v>217</v>
      </c>
      <c r="D2169" s="1" t="s">
        <v>218</v>
      </c>
      <c r="E2169" s="1" t="s">
        <v>39</v>
      </c>
      <c r="F2169" s="1" t="s">
        <v>76</v>
      </c>
      <c r="G2169" s="1" t="s">
        <v>582</v>
      </c>
      <c r="H2169" s="1" t="s">
        <v>68</v>
      </c>
      <c r="I2169" s="1" t="s">
        <v>716</v>
      </c>
      <c r="J2169" t="str">
        <f>TRIM(CONCATENATE(wiz[[#This Row],[SHIPPER..................]],wiz[[#This Row],[ZIP2..]],wiz[[#This Row],[ZIP3..]]))</f>
        <v>OWENS CORNING SALES | 7520128301</v>
      </c>
      <c r="K2169" s="1">
        <v>1</v>
      </c>
      <c r="L2169" s="1">
        <v>1.5</v>
      </c>
      <c r="M2169" s="1">
        <v>0.18</v>
      </c>
      <c r="N2169" s="1">
        <v>1164</v>
      </c>
      <c r="O2169" s="1">
        <v>2.2599999999999998</v>
      </c>
      <c r="P2169" s="1">
        <v>18</v>
      </c>
      <c r="Q2169" s="1">
        <v>0.25</v>
      </c>
      <c r="R2169" s="1">
        <v>-6</v>
      </c>
      <c r="S2169" s="1">
        <v>-13</v>
      </c>
      <c r="T2169" s="1">
        <v>-8</v>
      </c>
      <c r="U2169" s="1">
        <v>109</v>
      </c>
      <c r="V2169" s="1">
        <v>88</v>
      </c>
      <c r="W2169" s="1">
        <v>76001</v>
      </c>
      <c r="X2169" s="1">
        <v>75201</v>
      </c>
      <c r="Y2169" s="1">
        <v>28301</v>
      </c>
      <c r="Z2169" s="1">
        <v>1.46</v>
      </c>
      <c r="AA2169" s="6">
        <f t="shared" si="433"/>
        <v>313</v>
      </c>
      <c r="AB2169" s="6">
        <f t="shared" si="434"/>
        <v>88</v>
      </c>
      <c r="AC2169" s="6">
        <f t="shared" si="435"/>
        <v>-8700</v>
      </c>
      <c r="AD2169" s="6">
        <f t="shared" si="436"/>
        <v>-27.795527156549522</v>
      </c>
      <c r="AE2169" s="7">
        <f t="shared" si="437"/>
        <v>-472</v>
      </c>
      <c r="AF2169" t="str">
        <f t="shared" ca="1" si="438"/>
        <v>$V$1060</v>
      </c>
      <c r="AG2169" t="str">
        <f t="shared" ca="1" si="439"/>
        <v>$J$1060</v>
      </c>
      <c r="AH2169" t="str">
        <f t="shared" ca="1" si="440"/>
        <v>OWENS CORNING SALES | 2808679556</v>
      </c>
      <c r="AI2169" t="str">
        <f t="shared" ca="1" si="429"/>
        <v>$K$1060</v>
      </c>
      <c r="AJ2169" s="8">
        <f t="shared" si="430"/>
        <v>3.1948881789137379E-3</v>
      </c>
      <c r="AK2169" s="7">
        <f t="shared" si="431"/>
        <v>-156</v>
      </c>
      <c r="AL2169" s="7" t="str">
        <f t="shared" ca="1" si="441"/>
        <v>b: MATSON LOGISTICS | 881728379</v>
      </c>
      <c r="AM2169" t="b">
        <f t="shared" si="432"/>
        <v>0</v>
      </c>
    </row>
    <row r="2170" spans="3:39" x14ac:dyDescent="0.3">
      <c r="C2170" s="1" t="s">
        <v>217</v>
      </c>
      <c r="D2170" s="1" t="s">
        <v>218</v>
      </c>
      <c r="E2170" s="1" t="s">
        <v>39</v>
      </c>
      <c r="F2170" s="1" t="s">
        <v>76</v>
      </c>
      <c r="G2170" s="1" t="s">
        <v>1767</v>
      </c>
      <c r="H2170" s="1" t="s">
        <v>68</v>
      </c>
      <c r="I2170" s="1" t="s">
        <v>1868</v>
      </c>
      <c r="J2170" t="str">
        <f>TRIM(CONCATENATE(wiz[[#This Row],[SHIPPER..................]],wiz[[#This Row],[ZIP2..]],wiz[[#This Row],[ZIP3..]]))</f>
        <v>OWENS CORNING SALES | 7516527521</v>
      </c>
      <c r="K2170" s="1">
        <v>6</v>
      </c>
      <c r="L2170" s="1">
        <v>1.5</v>
      </c>
      <c r="M2170" s="1">
        <v>0.18</v>
      </c>
      <c r="N2170" s="1">
        <v>1201</v>
      </c>
      <c r="O2170" s="1">
        <v>2.41</v>
      </c>
      <c r="P2170" s="1">
        <v>118</v>
      </c>
      <c r="Q2170" s="1">
        <v>0.34</v>
      </c>
      <c r="R2170" s="1">
        <v>40</v>
      </c>
      <c r="S2170" s="1">
        <v>-107</v>
      </c>
      <c r="T2170" s="1">
        <v>4</v>
      </c>
      <c r="U2170" s="1">
        <v>78</v>
      </c>
      <c r="V2170" s="1">
        <v>-25</v>
      </c>
      <c r="W2170" s="1">
        <v>75006</v>
      </c>
      <c r="X2170" s="1">
        <v>75165</v>
      </c>
      <c r="Y2170" s="1">
        <v>27521</v>
      </c>
      <c r="Z2170" s="1">
        <v>1.46</v>
      </c>
      <c r="AA2170" s="6">
        <f t="shared" si="433"/>
        <v>313</v>
      </c>
      <c r="AB2170" s="6">
        <f t="shared" si="434"/>
        <v>-150</v>
      </c>
      <c r="AC2170" s="6">
        <f t="shared" si="435"/>
        <v>-8700</v>
      </c>
      <c r="AD2170" s="6">
        <f t="shared" si="436"/>
        <v>-27.795527156549522</v>
      </c>
      <c r="AE2170" s="7">
        <f t="shared" si="437"/>
        <v>-472</v>
      </c>
      <c r="AF2170" t="str">
        <f t="shared" ca="1" si="438"/>
        <v>$V$1060</v>
      </c>
      <c r="AG2170" t="str">
        <f t="shared" ca="1" si="439"/>
        <v>$J$1060</v>
      </c>
      <c r="AH2170" t="str">
        <f t="shared" ca="1" si="440"/>
        <v>OWENS CORNING SALES | 2808679556</v>
      </c>
      <c r="AI2170" t="str">
        <f t="shared" ca="1" si="429"/>
        <v>$K$1060</v>
      </c>
      <c r="AJ2170" s="8">
        <f t="shared" si="430"/>
        <v>1.9169329073482427E-2</v>
      </c>
      <c r="AK2170" s="7">
        <f t="shared" si="431"/>
        <v>-156</v>
      </c>
      <c r="AL2170" s="7" t="str">
        <f t="shared" ca="1" si="441"/>
        <v>b: MATSON LOGISTICS | 881728379</v>
      </c>
      <c r="AM2170" t="b">
        <f t="shared" si="432"/>
        <v>0</v>
      </c>
    </row>
    <row r="2171" spans="3:39" x14ac:dyDescent="0.3">
      <c r="C2171" s="1" t="s">
        <v>37</v>
      </c>
      <c r="D2171" s="1" t="s">
        <v>38</v>
      </c>
      <c r="E2171" s="1" t="s">
        <v>39</v>
      </c>
      <c r="F2171" s="1" t="s">
        <v>76</v>
      </c>
      <c r="G2171" s="1" t="s">
        <v>582</v>
      </c>
      <c r="H2171" s="1" t="s">
        <v>68</v>
      </c>
      <c r="I2171" s="1" t="s">
        <v>511</v>
      </c>
      <c r="J2171" t="str">
        <f>TRIM(CONCATENATE(wiz[[#This Row],[SHIPPER..................]],wiz[[#This Row],[ZIP2..]],wiz[[#This Row],[ZIP3..]]))</f>
        <v>b: C H ROBINSON | 7520127101</v>
      </c>
      <c r="K2171" s="1">
        <v>1</v>
      </c>
      <c r="L2171" s="1">
        <v>1.0900000000000001</v>
      </c>
      <c r="M2171" s="1">
        <v>0.27</v>
      </c>
      <c r="N2171" s="1">
        <v>1107</v>
      </c>
      <c r="O2171" s="1">
        <v>1.96</v>
      </c>
      <c r="P2171" s="1">
        <v>24</v>
      </c>
      <c r="Q2171" s="1">
        <v>0.25</v>
      </c>
      <c r="R2171" s="1">
        <v>-66</v>
      </c>
      <c r="S2171" s="1">
        <v>-2</v>
      </c>
      <c r="T2171" s="1">
        <v>107</v>
      </c>
      <c r="U2171" s="1">
        <v>-209</v>
      </c>
      <c r="V2171" s="1">
        <v>-104</v>
      </c>
      <c r="W2171" s="1">
        <v>75029</v>
      </c>
      <c r="X2171" s="1">
        <v>75201</v>
      </c>
      <c r="Y2171" s="1">
        <v>27101</v>
      </c>
      <c r="Z2171" s="1">
        <v>1.1399999999999999</v>
      </c>
      <c r="AA2171" s="6">
        <f t="shared" si="433"/>
        <v>615</v>
      </c>
      <c r="AB2171" s="6">
        <f t="shared" si="434"/>
        <v>-104</v>
      </c>
      <c r="AC2171" s="6">
        <f t="shared" si="435"/>
        <v>-122022</v>
      </c>
      <c r="AD2171" s="6">
        <f t="shared" si="436"/>
        <v>-198.40975609756097</v>
      </c>
      <c r="AE2171" s="7">
        <f t="shared" si="437"/>
        <v>-1118</v>
      </c>
      <c r="AF2171" t="str">
        <f t="shared" ca="1" si="438"/>
        <v>$V$1066</v>
      </c>
      <c r="AG2171" t="str">
        <f t="shared" ca="1" si="439"/>
        <v>$J$1066</v>
      </c>
      <c r="AH2171" t="str">
        <f t="shared" ca="1" si="440"/>
        <v>b: C H ROBINSON | 2736036101</v>
      </c>
      <c r="AI2171" t="str">
        <f t="shared" ca="1" si="429"/>
        <v>$K$1066</v>
      </c>
      <c r="AJ2171" s="8">
        <f t="shared" si="430"/>
        <v>1.6260162601626016E-3</v>
      </c>
      <c r="AK2171" s="7">
        <f t="shared" si="431"/>
        <v>-560</v>
      </c>
      <c r="AL2171" s="7" t="str">
        <f t="shared" ca="1" si="441"/>
        <v>b: C H ROBINSON | 6080335055</v>
      </c>
      <c r="AM2171" t="b">
        <f t="shared" si="432"/>
        <v>0</v>
      </c>
    </row>
    <row r="2172" spans="3:39" x14ac:dyDescent="0.3">
      <c r="C2172" s="1" t="s">
        <v>432</v>
      </c>
      <c r="D2172" s="1" t="s">
        <v>433</v>
      </c>
      <c r="E2172" s="1" t="s">
        <v>39</v>
      </c>
      <c r="F2172" s="1" t="s">
        <v>76</v>
      </c>
      <c r="G2172" s="1" t="s">
        <v>1869</v>
      </c>
      <c r="H2172" s="1" t="s">
        <v>68</v>
      </c>
      <c r="I2172" s="1" t="s">
        <v>512</v>
      </c>
      <c r="J2172" t="str">
        <f>TRIM(CONCATENATE(wiz[[#This Row],[SHIPPER..................]],wiz[[#This Row],[ZIP2..]],wiz[[#This Row],[ZIP3..]]))</f>
        <v>b: UBER FREIGHT LLC | 7512627203</v>
      </c>
      <c r="K2172" s="1">
        <v>1</v>
      </c>
      <c r="L2172" s="1">
        <v>1.79</v>
      </c>
      <c r="M2172" s="1">
        <v>0.28000000000000003</v>
      </c>
      <c r="N2172" s="1">
        <v>1090</v>
      </c>
      <c r="O2172" s="1">
        <v>1.95</v>
      </c>
      <c r="P2172" s="1">
        <v>54</v>
      </c>
      <c r="Q2172" s="1">
        <v>0.3</v>
      </c>
      <c r="R2172" s="1">
        <v>-77</v>
      </c>
      <c r="S2172" s="1">
        <v>-36</v>
      </c>
      <c r="T2172" s="1">
        <v>-5</v>
      </c>
      <c r="U2172" s="1">
        <v>573</v>
      </c>
      <c r="V2172" s="1">
        <v>532</v>
      </c>
      <c r="W2172" s="1">
        <v>76099</v>
      </c>
      <c r="X2172" s="1">
        <v>75126</v>
      </c>
      <c r="Y2172" s="1">
        <v>27203</v>
      </c>
      <c r="Z2172" s="1">
        <v>1.85</v>
      </c>
      <c r="AA2172" s="6">
        <f t="shared" si="433"/>
        <v>12</v>
      </c>
      <c r="AB2172" s="6">
        <f t="shared" si="434"/>
        <v>532</v>
      </c>
      <c r="AC2172" s="6">
        <f t="shared" si="435"/>
        <v>-94</v>
      </c>
      <c r="AD2172" s="6">
        <f t="shared" si="436"/>
        <v>-7.833333333333333</v>
      </c>
      <c r="AE2172" s="7">
        <f t="shared" si="437"/>
        <v>-795</v>
      </c>
      <c r="AF2172" t="str">
        <f t="shared" ca="1" si="438"/>
        <v>$V$2033</v>
      </c>
      <c r="AG2172" t="str">
        <f t="shared" ca="1" si="439"/>
        <v>$J$2033</v>
      </c>
      <c r="AH2172" t="str">
        <f t="shared" ca="1" si="440"/>
        <v>b: UBER FREIGHT LLC | 3810131010</v>
      </c>
      <c r="AI2172" t="str">
        <f t="shared" ca="1" si="429"/>
        <v>$K$2033</v>
      </c>
      <c r="AJ2172" s="8">
        <f t="shared" si="430"/>
        <v>8.3333333333333329E-2</v>
      </c>
      <c r="AK2172" s="7">
        <f t="shared" si="431"/>
        <v>-795</v>
      </c>
      <c r="AL2172" s="7" t="str">
        <f t="shared" ca="1" si="441"/>
        <v>b: UBER FREIGHT LLC | 3810131010</v>
      </c>
      <c r="AM2172" t="b">
        <f t="shared" si="432"/>
        <v>0</v>
      </c>
    </row>
    <row r="2173" spans="3:39" x14ac:dyDescent="0.3">
      <c r="C2173" s="1" t="s">
        <v>222</v>
      </c>
      <c r="D2173" s="1" t="s">
        <v>218</v>
      </c>
      <c r="E2173" s="1" t="s">
        <v>39</v>
      </c>
      <c r="F2173" s="1" t="s">
        <v>76</v>
      </c>
      <c r="G2173" s="1" t="s">
        <v>582</v>
      </c>
      <c r="H2173" s="1" t="s">
        <v>68</v>
      </c>
      <c r="I2173" s="1" t="s">
        <v>329</v>
      </c>
      <c r="J2173" t="str">
        <f>TRIM(CONCATENATE(wiz[[#This Row],[SHIPPER..................]],wiz[[#This Row],[ZIP2..]],wiz[[#This Row],[ZIP3..]]))</f>
        <v>OWENS CORNING FIBERGL| 7520127420</v>
      </c>
      <c r="K2173" s="1">
        <v>1</v>
      </c>
      <c r="L2173" s="1">
        <v>1.45</v>
      </c>
      <c r="M2173" s="1">
        <v>0.17</v>
      </c>
      <c r="N2173" s="1">
        <v>1213</v>
      </c>
      <c r="O2173" s="1">
        <v>2.67</v>
      </c>
      <c r="P2173" s="1">
        <v>24</v>
      </c>
      <c r="Q2173" s="1">
        <v>0.25</v>
      </c>
      <c r="R2173" s="1">
        <v>13</v>
      </c>
      <c r="S2173" s="1">
        <v>-49</v>
      </c>
      <c r="T2173" s="1">
        <v>-58</v>
      </c>
      <c r="U2173" s="1">
        <v>158</v>
      </c>
      <c r="V2173" s="1">
        <v>51</v>
      </c>
      <c r="W2173" s="1">
        <v>75029</v>
      </c>
      <c r="X2173" s="1">
        <v>75201</v>
      </c>
      <c r="Y2173" s="1">
        <v>27420</v>
      </c>
      <c r="Z2173" s="1">
        <v>1.4</v>
      </c>
      <c r="AA2173" s="6">
        <f t="shared" si="433"/>
        <v>733</v>
      </c>
      <c r="AB2173" s="6">
        <f t="shared" si="434"/>
        <v>51</v>
      </c>
      <c r="AC2173" s="6">
        <f t="shared" si="435"/>
        <v>-44750</v>
      </c>
      <c r="AD2173" s="6">
        <f t="shared" si="436"/>
        <v>-61.050477489768078</v>
      </c>
      <c r="AE2173" s="7">
        <f t="shared" si="437"/>
        <v>-546</v>
      </c>
      <c r="AF2173" t="str">
        <f t="shared" ca="1" si="438"/>
        <v>$V$1036</v>
      </c>
      <c r="AG2173" t="str">
        <f t="shared" ca="1" si="439"/>
        <v>$J$1036</v>
      </c>
      <c r="AH2173" t="str">
        <f t="shared" ca="1" si="440"/>
        <v>OWENS CORNING FIBERGL| 2808655720</v>
      </c>
      <c r="AI2173" t="str">
        <f t="shared" ca="1" si="429"/>
        <v>$K$1036</v>
      </c>
      <c r="AJ2173" s="8">
        <f t="shared" si="430"/>
        <v>1.364256480218281E-3</v>
      </c>
      <c r="AK2173" s="7">
        <f t="shared" si="431"/>
        <v>-155</v>
      </c>
      <c r="AL2173" s="7" t="str">
        <f t="shared" ca="1" si="441"/>
        <v>b: C H ROBINSON | 4607237643</v>
      </c>
      <c r="AM2173" t="b">
        <f t="shared" si="432"/>
        <v>0</v>
      </c>
    </row>
    <row r="2174" spans="3:39" x14ac:dyDescent="0.3">
      <c r="C2174" s="1" t="s">
        <v>222</v>
      </c>
      <c r="D2174" s="1" t="s">
        <v>218</v>
      </c>
      <c r="E2174" s="1" t="s">
        <v>39</v>
      </c>
      <c r="F2174" s="1" t="s">
        <v>76</v>
      </c>
      <c r="G2174" s="1" t="s">
        <v>582</v>
      </c>
      <c r="H2174" s="1" t="s">
        <v>68</v>
      </c>
      <c r="I2174" s="1" t="s">
        <v>925</v>
      </c>
      <c r="J2174" t="str">
        <f>TRIM(CONCATENATE(wiz[[#This Row],[SHIPPER..................]],wiz[[#This Row],[ZIP2..]],wiz[[#This Row],[ZIP3..]]))</f>
        <v>OWENS CORNING FIBERGL| 7520128601</v>
      </c>
      <c r="K2174" s="1">
        <v>1</v>
      </c>
      <c r="L2174" s="1">
        <v>1.45</v>
      </c>
      <c r="M2174" s="1">
        <v>0.17</v>
      </c>
      <c r="N2174" s="1">
        <v>1079</v>
      </c>
      <c r="O2174" s="1">
        <v>1.95</v>
      </c>
      <c r="P2174" s="1">
        <v>24</v>
      </c>
      <c r="Q2174" s="1">
        <v>0.25</v>
      </c>
      <c r="R2174" s="1">
        <v>8</v>
      </c>
      <c r="S2174" s="1">
        <v>-49</v>
      </c>
      <c r="T2174" s="1">
        <v>-5</v>
      </c>
      <c r="U2174" s="1">
        <v>172</v>
      </c>
      <c r="V2174" s="1">
        <v>118</v>
      </c>
      <c r="W2174" s="1">
        <v>75029</v>
      </c>
      <c r="X2174" s="1">
        <v>75201</v>
      </c>
      <c r="Y2174" s="1">
        <v>28601</v>
      </c>
      <c r="Z2174" s="1">
        <v>1.4</v>
      </c>
      <c r="AA2174" s="6">
        <f t="shared" si="433"/>
        <v>733</v>
      </c>
      <c r="AB2174" s="6">
        <f t="shared" si="434"/>
        <v>118</v>
      </c>
      <c r="AC2174" s="6">
        <f t="shared" si="435"/>
        <v>-44750</v>
      </c>
      <c r="AD2174" s="6">
        <f t="shared" si="436"/>
        <v>-61.050477489768078</v>
      </c>
      <c r="AE2174" s="7">
        <f t="shared" si="437"/>
        <v>-546</v>
      </c>
      <c r="AF2174" t="str">
        <f t="shared" ca="1" si="438"/>
        <v>$V$1036</v>
      </c>
      <c r="AG2174" t="str">
        <f t="shared" ca="1" si="439"/>
        <v>$J$1036</v>
      </c>
      <c r="AH2174" t="str">
        <f t="shared" ca="1" si="440"/>
        <v>OWENS CORNING FIBERGL| 2808655720</v>
      </c>
      <c r="AI2174" t="str">
        <f t="shared" ca="1" si="429"/>
        <v>$K$1036</v>
      </c>
      <c r="AJ2174" s="8">
        <f t="shared" si="430"/>
        <v>1.364256480218281E-3</v>
      </c>
      <c r="AK2174" s="7">
        <f t="shared" si="431"/>
        <v>-155</v>
      </c>
      <c r="AL2174" s="7" t="str">
        <f t="shared" ca="1" si="441"/>
        <v>b: C H ROBINSON | 4607237643</v>
      </c>
      <c r="AM2174" t="b">
        <f t="shared" si="432"/>
        <v>0</v>
      </c>
    </row>
    <row r="2175" spans="3:39" x14ac:dyDescent="0.3">
      <c r="C2175" s="1" t="s">
        <v>37</v>
      </c>
      <c r="D2175" s="1" t="s">
        <v>38</v>
      </c>
      <c r="E2175" s="1" t="s">
        <v>39</v>
      </c>
      <c r="F2175" s="1" t="s">
        <v>76</v>
      </c>
      <c r="G2175" s="1" t="s">
        <v>582</v>
      </c>
      <c r="H2175" s="1" t="s">
        <v>68</v>
      </c>
      <c r="I2175" s="1" t="s">
        <v>1361</v>
      </c>
      <c r="J2175" t="str">
        <f>TRIM(CONCATENATE(wiz[[#This Row],[SHIPPER..................]],wiz[[#This Row],[ZIP2..]],wiz[[#This Row],[ZIP3..]]))</f>
        <v>b: C H ROBINSON | 7520127801</v>
      </c>
      <c r="K2175" s="1">
        <v>1</v>
      </c>
      <c r="L2175" s="1">
        <v>1.28</v>
      </c>
      <c r="M2175" s="1">
        <v>0.27</v>
      </c>
      <c r="N2175" s="1">
        <v>1254</v>
      </c>
      <c r="O2175" s="1">
        <v>2.08</v>
      </c>
      <c r="P2175" s="1">
        <v>0</v>
      </c>
      <c r="Q2175" s="1">
        <v>0.25</v>
      </c>
      <c r="R2175" s="1">
        <v>-75</v>
      </c>
      <c r="S2175" s="1">
        <v>-2</v>
      </c>
      <c r="T2175" s="1">
        <v>83</v>
      </c>
      <c r="U2175" s="1">
        <v>50</v>
      </c>
      <c r="V2175" s="1">
        <v>131</v>
      </c>
      <c r="W2175" s="1">
        <v>75201</v>
      </c>
      <c r="X2175" s="1">
        <v>75201</v>
      </c>
      <c r="Y2175" s="1">
        <v>27801</v>
      </c>
      <c r="Z2175" s="1">
        <v>1.33</v>
      </c>
      <c r="AA2175" s="6">
        <f t="shared" si="433"/>
        <v>615</v>
      </c>
      <c r="AB2175" s="6">
        <f t="shared" si="434"/>
        <v>131</v>
      </c>
      <c r="AC2175" s="6">
        <f t="shared" si="435"/>
        <v>-122022</v>
      </c>
      <c r="AD2175" s="6">
        <f t="shared" si="436"/>
        <v>-198.40975609756097</v>
      </c>
      <c r="AE2175" s="7">
        <f t="shared" si="437"/>
        <v>-1118</v>
      </c>
      <c r="AF2175" t="str">
        <f t="shared" ca="1" si="438"/>
        <v>$V$1066</v>
      </c>
      <c r="AG2175" t="str">
        <f t="shared" ca="1" si="439"/>
        <v>$J$1066</v>
      </c>
      <c r="AH2175" t="str">
        <f t="shared" ca="1" si="440"/>
        <v>b: C H ROBINSON | 2736036101</v>
      </c>
      <c r="AI2175" t="str">
        <f t="shared" ca="1" si="429"/>
        <v>$K$1066</v>
      </c>
      <c r="AJ2175" s="8">
        <f t="shared" si="430"/>
        <v>1.6260162601626016E-3</v>
      </c>
      <c r="AK2175" s="7">
        <f t="shared" si="431"/>
        <v>-560</v>
      </c>
      <c r="AL2175" s="7" t="str">
        <f t="shared" ca="1" si="441"/>
        <v>b: C H ROBINSON | 6080335055</v>
      </c>
      <c r="AM2175" t="b">
        <f t="shared" si="432"/>
        <v>0</v>
      </c>
    </row>
    <row r="2176" spans="3:39" x14ac:dyDescent="0.3">
      <c r="C2176" s="1" t="s">
        <v>217</v>
      </c>
      <c r="D2176" s="1" t="s">
        <v>218</v>
      </c>
      <c r="E2176" s="1" t="s">
        <v>39</v>
      </c>
      <c r="F2176" s="1" t="s">
        <v>76</v>
      </c>
      <c r="G2176" s="1" t="s">
        <v>582</v>
      </c>
      <c r="H2176" s="1" t="s">
        <v>68</v>
      </c>
      <c r="I2176" s="1" t="s">
        <v>221</v>
      </c>
      <c r="J2176" t="str">
        <f>TRIM(CONCATENATE(wiz[[#This Row],[SHIPPER..................]],wiz[[#This Row],[ZIP2..]],wiz[[#This Row],[ZIP3..]]))</f>
        <v>OWENS CORNING SALES | 7520128540</v>
      </c>
      <c r="K2176" s="1">
        <v>1</v>
      </c>
      <c r="L2176" s="1">
        <v>1.5</v>
      </c>
      <c r="M2176" s="1">
        <v>0.18</v>
      </c>
      <c r="N2176" s="1">
        <v>1259</v>
      </c>
      <c r="O2176" s="1">
        <v>2.67</v>
      </c>
      <c r="P2176" s="1">
        <v>18</v>
      </c>
      <c r="Q2176" s="1">
        <v>0.25</v>
      </c>
      <c r="R2176" s="1">
        <v>32</v>
      </c>
      <c r="S2176" s="1">
        <v>-13</v>
      </c>
      <c r="T2176" s="1">
        <v>-57</v>
      </c>
      <c r="U2176" s="1">
        <v>215</v>
      </c>
      <c r="V2176" s="1">
        <v>145</v>
      </c>
      <c r="W2176" s="1">
        <v>76001</v>
      </c>
      <c r="X2176" s="1">
        <v>75201</v>
      </c>
      <c r="Y2176" s="1">
        <v>28540</v>
      </c>
      <c r="Z2176" s="1">
        <v>1.46</v>
      </c>
      <c r="AA2176" s="6">
        <f t="shared" si="433"/>
        <v>313</v>
      </c>
      <c r="AB2176" s="6">
        <f t="shared" si="434"/>
        <v>145</v>
      </c>
      <c r="AC2176" s="6">
        <f t="shared" si="435"/>
        <v>-8700</v>
      </c>
      <c r="AD2176" s="6">
        <f t="shared" si="436"/>
        <v>-27.795527156549522</v>
      </c>
      <c r="AE2176" s="7">
        <f t="shared" si="437"/>
        <v>-472</v>
      </c>
      <c r="AF2176" t="str">
        <f t="shared" ca="1" si="438"/>
        <v>$V$1060</v>
      </c>
      <c r="AG2176" t="str">
        <f t="shared" ca="1" si="439"/>
        <v>$J$1060</v>
      </c>
      <c r="AH2176" t="str">
        <f t="shared" ca="1" si="440"/>
        <v>OWENS CORNING SALES | 2808679556</v>
      </c>
      <c r="AI2176" t="str">
        <f t="shared" ca="1" si="429"/>
        <v>$K$1060</v>
      </c>
      <c r="AJ2176" s="8">
        <f t="shared" si="430"/>
        <v>3.1948881789137379E-3</v>
      </c>
      <c r="AK2176" s="7">
        <f t="shared" si="431"/>
        <v>-156</v>
      </c>
      <c r="AL2176" s="7" t="str">
        <f t="shared" ca="1" si="441"/>
        <v>b: MATSON LOGISTICS | 881728379</v>
      </c>
      <c r="AM2176" t="b">
        <f t="shared" si="432"/>
        <v>0</v>
      </c>
    </row>
    <row r="2177" spans="3:39" x14ac:dyDescent="0.3">
      <c r="C2177" s="1" t="s">
        <v>1870</v>
      </c>
      <c r="D2177" s="1" t="s">
        <v>1871</v>
      </c>
      <c r="E2177" s="1" t="s">
        <v>39</v>
      </c>
      <c r="F2177" s="1" t="s">
        <v>76</v>
      </c>
      <c r="G2177" s="1" t="s">
        <v>804</v>
      </c>
      <c r="H2177" s="1" t="s">
        <v>44</v>
      </c>
      <c r="I2177" s="1" t="s">
        <v>447</v>
      </c>
      <c r="J2177" t="str">
        <f>TRIM(CONCATENATE(wiz[[#This Row],[SHIPPER..................]],wiz[[#This Row],[ZIP2..]],wiz[[#This Row],[ZIP3..]]))</f>
        <v>TWELVE POINT LOGISTIC| 7610141011</v>
      </c>
      <c r="K2177" s="1">
        <v>3</v>
      </c>
      <c r="L2177" s="1">
        <v>0.87</v>
      </c>
      <c r="M2177" s="1">
        <v>0.27</v>
      </c>
      <c r="N2177" s="1">
        <v>967</v>
      </c>
      <c r="O2177" s="1">
        <v>1.89</v>
      </c>
      <c r="P2177" s="1">
        <v>29</v>
      </c>
      <c r="Q2177" s="1">
        <v>0.25</v>
      </c>
      <c r="R2177" s="1">
        <v>-58</v>
      </c>
      <c r="S2177" s="1">
        <v>-15</v>
      </c>
      <c r="T2177" s="1">
        <v>-3</v>
      </c>
      <c r="U2177" s="1">
        <v>-199</v>
      </c>
      <c r="V2177" s="1">
        <v>-217</v>
      </c>
      <c r="W2177" s="1">
        <v>76099</v>
      </c>
      <c r="X2177" s="1">
        <v>76101</v>
      </c>
      <c r="Y2177" s="1">
        <v>41011</v>
      </c>
      <c r="Z2177" s="1">
        <v>0.92</v>
      </c>
      <c r="AA2177" s="6">
        <f t="shared" si="433"/>
        <v>3</v>
      </c>
      <c r="AB2177" s="6">
        <f t="shared" si="434"/>
        <v>-651</v>
      </c>
      <c r="AC2177" s="6">
        <f t="shared" si="435"/>
        <v>-651</v>
      </c>
      <c r="AD2177" s="6">
        <f t="shared" si="436"/>
        <v>-217</v>
      </c>
      <c r="AE2177" s="7">
        <f t="shared" si="437"/>
        <v>-217</v>
      </c>
      <c r="AF2177" t="str">
        <f t="shared" ca="1" si="438"/>
        <v>$V$583</v>
      </c>
      <c r="AG2177" t="str">
        <f t="shared" ca="1" si="439"/>
        <v>$J$583</v>
      </c>
      <c r="AH2177" t="str">
        <f t="shared" ca="1" si="440"/>
        <v>b: C H ROBINSON | 4762031806</v>
      </c>
      <c r="AI2177" t="str">
        <f t="shared" ca="1" si="429"/>
        <v>$K$583</v>
      </c>
      <c r="AJ2177" s="8">
        <f t="shared" si="430"/>
        <v>1</v>
      </c>
      <c r="AK2177" s="7">
        <f t="shared" si="431"/>
        <v>-217</v>
      </c>
      <c r="AL2177" s="7" t="str">
        <f t="shared" ca="1" si="441"/>
        <v>b: C H ROBINSON | 4762031806</v>
      </c>
      <c r="AM2177" t="str">
        <f t="shared" si="432"/>
        <v>TWELVE POINT LOGISTIC| 7610141011</v>
      </c>
    </row>
    <row r="2178" spans="3:39" x14ac:dyDescent="0.3">
      <c r="C2178" s="1" t="s">
        <v>222</v>
      </c>
      <c r="D2178" s="1" t="s">
        <v>218</v>
      </c>
      <c r="E2178" s="1" t="s">
        <v>39</v>
      </c>
      <c r="F2178" s="1" t="s">
        <v>76</v>
      </c>
      <c r="G2178" s="1" t="s">
        <v>582</v>
      </c>
      <c r="H2178" s="1" t="s">
        <v>87</v>
      </c>
      <c r="I2178" s="1" t="s">
        <v>470</v>
      </c>
      <c r="J2178" t="str">
        <f>TRIM(CONCATENATE(wiz[[#This Row],[SHIPPER..................]],wiz[[#This Row],[ZIP2..]],wiz[[#This Row],[ZIP3..]]))</f>
        <v>OWENS CORNING FIBERGL| 7520143025</v>
      </c>
      <c r="K2178" s="1">
        <v>16</v>
      </c>
      <c r="L2178" s="1">
        <v>1.2</v>
      </c>
      <c r="M2178" s="1">
        <v>0.17</v>
      </c>
      <c r="N2178" s="1">
        <v>1053</v>
      </c>
      <c r="O2178" s="1">
        <v>1.72</v>
      </c>
      <c r="P2178" s="1">
        <v>55</v>
      </c>
      <c r="Q2178" s="1">
        <v>0.28000000000000003</v>
      </c>
      <c r="R2178" s="1">
        <v>39</v>
      </c>
      <c r="S2178" s="1">
        <v>-49</v>
      </c>
      <c r="T2178" s="1">
        <v>50</v>
      </c>
      <c r="U2178" s="1">
        <v>-16</v>
      </c>
      <c r="V2178" s="1">
        <v>-15</v>
      </c>
      <c r="W2178" s="1">
        <v>75029</v>
      </c>
      <c r="X2178" s="1">
        <v>75201</v>
      </c>
      <c r="Y2178" s="1">
        <v>43025</v>
      </c>
      <c r="Z2178" s="1">
        <v>1.1499999999999999</v>
      </c>
      <c r="AA2178" s="6">
        <f t="shared" si="433"/>
        <v>733</v>
      </c>
      <c r="AB2178" s="6">
        <f t="shared" si="434"/>
        <v>-240</v>
      </c>
      <c r="AC2178" s="6">
        <f t="shared" si="435"/>
        <v>-44750</v>
      </c>
      <c r="AD2178" s="6">
        <f t="shared" si="436"/>
        <v>-61.050477489768078</v>
      </c>
      <c r="AE2178" s="7">
        <f t="shared" si="437"/>
        <v>-546</v>
      </c>
      <c r="AF2178" t="str">
        <f t="shared" ca="1" si="438"/>
        <v>$V$1036</v>
      </c>
      <c r="AG2178" t="str">
        <f t="shared" ca="1" si="439"/>
        <v>$J$1036</v>
      </c>
      <c r="AH2178" t="str">
        <f t="shared" ca="1" si="440"/>
        <v>OWENS CORNING FIBERGL| 2808655720</v>
      </c>
      <c r="AI2178" t="str">
        <f t="shared" ref="AI2178:AI2241" ca="1" si="442">REPLACE(AF2178,2,1,"K")</f>
        <v>$K$1036</v>
      </c>
      <c r="AJ2178" s="8">
        <f t="shared" ref="AJ2178:AJ2241" si="443">K2178/AA2178</f>
        <v>2.1828103683492497E-2</v>
      </c>
      <c r="AK2178" s="7">
        <f t="shared" ref="AK2178:AK2241" si="444">_xlfn.MINIFS($V$3:$V$2378,$C$3:$C$2378,C2178,$AJ$3:$AJ$2378,"&gt;0.05")</f>
        <v>-155</v>
      </c>
      <c r="AL2178" s="7" t="str">
        <f t="shared" ca="1" si="441"/>
        <v>b: C H ROBINSON | 4607237643</v>
      </c>
      <c r="AM2178" t="b">
        <f t="shared" ref="AM2178:AM2241" si="445">IF(AK2178=V2178,J2178,FALSE)</f>
        <v>0</v>
      </c>
    </row>
    <row r="2179" spans="3:39" x14ac:dyDescent="0.3">
      <c r="C2179" s="1" t="s">
        <v>222</v>
      </c>
      <c r="D2179" s="1" t="s">
        <v>218</v>
      </c>
      <c r="E2179" s="1" t="s">
        <v>39</v>
      </c>
      <c r="F2179" s="1" t="s">
        <v>76</v>
      </c>
      <c r="G2179" s="1" t="s">
        <v>1767</v>
      </c>
      <c r="H2179" s="1" t="s">
        <v>87</v>
      </c>
      <c r="I2179" s="1" t="s">
        <v>470</v>
      </c>
      <c r="J2179" t="str">
        <f>TRIM(CONCATENATE(wiz[[#This Row],[SHIPPER..................]],wiz[[#This Row],[ZIP2..]],wiz[[#This Row],[ZIP3..]]))</f>
        <v>OWENS CORNING FIBERGL| 7516543025</v>
      </c>
      <c r="K2179" s="1">
        <v>4</v>
      </c>
      <c r="L2179" s="1">
        <v>1.21</v>
      </c>
      <c r="M2179" s="1">
        <v>0.18</v>
      </c>
      <c r="N2179" s="1">
        <v>1080</v>
      </c>
      <c r="O2179" s="1">
        <v>1.82</v>
      </c>
      <c r="P2179" s="1">
        <v>50</v>
      </c>
      <c r="Q2179" s="1">
        <v>0.28000000000000003</v>
      </c>
      <c r="R2179" s="1">
        <v>46</v>
      </c>
      <c r="S2179" s="1">
        <v>-75</v>
      </c>
      <c r="T2179" s="1">
        <v>26</v>
      </c>
      <c r="U2179" s="1">
        <v>-4</v>
      </c>
      <c r="V2179" s="1">
        <v>-53</v>
      </c>
      <c r="W2179" s="1">
        <v>76001</v>
      </c>
      <c r="X2179" s="1">
        <v>75165</v>
      </c>
      <c r="Y2179" s="1">
        <v>43025</v>
      </c>
      <c r="Z2179" s="1">
        <v>1.17</v>
      </c>
      <c r="AA2179" s="6">
        <f t="shared" ref="AA2179:AA2242" si="446">SUMIFS(K$3:K$2378,$C$3:$C$2378,$C2179)</f>
        <v>733</v>
      </c>
      <c r="AB2179" s="6">
        <f t="shared" ref="AB2179:AB2242" si="447">V2179*K2179</f>
        <v>-212</v>
      </c>
      <c r="AC2179" s="6">
        <f t="shared" ref="AC2179:AC2242" si="448">SUMIFS(AB$3:AB$2378,$C$3:$C$2378,$C2179)</f>
        <v>-44750</v>
      </c>
      <c r="AD2179" s="6">
        <f t="shared" ref="AD2179:AD2242" si="449">AC2179/AA2179</f>
        <v>-61.050477489768078</v>
      </c>
      <c r="AE2179" s="7">
        <f t="shared" ref="AE2179:AE2242" si="450">_xlfn.MINIFS($V$3:$V$2378,$C$3:$C$2378,C2179)</f>
        <v>-546</v>
      </c>
      <c r="AF2179" t="str">
        <f t="shared" ref="AF2179:AF2242" ca="1" si="451">CELL("address",INDEX($V$3:$V$2378,MATCH(_xlfn.MINIFS($V$3:$V$2378,$C$3:$C$2378,C2179),$V$3:$V$2378,0)))</f>
        <v>$V$1036</v>
      </c>
      <c r="AG2179" t="str">
        <f t="shared" ref="AG2179:AG2242" ca="1" si="452">REPLACE(AF2179,2,1,"J")</f>
        <v>$J$1036</v>
      </c>
      <c r="AH2179" t="str">
        <f t="shared" ref="AH2179:AH2242" ca="1" si="453">INDIRECT(AG2179)</f>
        <v>OWENS CORNING FIBERGL| 2808655720</v>
      </c>
      <c r="AI2179" t="str">
        <f t="shared" ca="1" si="442"/>
        <v>$K$1036</v>
      </c>
      <c r="AJ2179" s="8">
        <f t="shared" si="443"/>
        <v>5.4570259208731242E-3</v>
      </c>
      <c r="AK2179" s="7">
        <f t="shared" si="444"/>
        <v>-155</v>
      </c>
      <c r="AL2179" s="7" t="str">
        <f t="shared" ref="AL2179:AL2242" ca="1" si="454">OFFSET(J$2,MATCH(AK2179,$V$3:$V$2378,0),)</f>
        <v>b: C H ROBINSON | 4607237643</v>
      </c>
      <c r="AM2179" t="b">
        <f t="shared" si="445"/>
        <v>0</v>
      </c>
    </row>
    <row r="2180" spans="3:39" x14ac:dyDescent="0.3">
      <c r="C2180" s="1" t="s">
        <v>217</v>
      </c>
      <c r="D2180" s="1" t="s">
        <v>218</v>
      </c>
      <c r="E2180" s="1" t="s">
        <v>39</v>
      </c>
      <c r="F2180" s="1" t="s">
        <v>76</v>
      </c>
      <c r="G2180" s="1" t="s">
        <v>582</v>
      </c>
      <c r="H2180" s="1" t="s">
        <v>87</v>
      </c>
      <c r="I2180" s="1" t="s">
        <v>470</v>
      </c>
      <c r="J2180" t="str">
        <f>TRIM(CONCATENATE(wiz[[#This Row],[SHIPPER..................]],wiz[[#This Row],[ZIP2..]],wiz[[#This Row],[ZIP3..]]))</f>
        <v>OWENS CORNING SALES | 7520143025</v>
      </c>
      <c r="K2180" s="1">
        <v>11</v>
      </c>
      <c r="L2180" s="1">
        <v>1.2</v>
      </c>
      <c r="M2180" s="1">
        <v>0.18</v>
      </c>
      <c r="N2180" s="1">
        <v>1053</v>
      </c>
      <c r="O2180" s="1">
        <v>2</v>
      </c>
      <c r="P2180" s="1">
        <v>45</v>
      </c>
      <c r="Q2180" s="1">
        <v>0.27</v>
      </c>
      <c r="R2180" s="1">
        <v>31</v>
      </c>
      <c r="S2180" s="1">
        <v>-13</v>
      </c>
      <c r="T2180" s="1">
        <v>-17</v>
      </c>
      <c r="U2180" s="1">
        <v>-8</v>
      </c>
      <c r="V2180" s="1">
        <v>-38</v>
      </c>
      <c r="W2180" s="1">
        <v>76001</v>
      </c>
      <c r="X2180" s="1">
        <v>75201</v>
      </c>
      <c r="Y2180" s="1">
        <v>43025</v>
      </c>
      <c r="Z2180" s="1">
        <v>1.1599999999999999</v>
      </c>
      <c r="AA2180" s="6">
        <f t="shared" si="446"/>
        <v>313</v>
      </c>
      <c r="AB2180" s="6">
        <f t="shared" si="447"/>
        <v>-418</v>
      </c>
      <c r="AC2180" s="6">
        <f t="shared" si="448"/>
        <v>-8700</v>
      </c>
      <c r="AD2180" s="6">
        <f t="shared" si="449"/>
        <v>-27.795527156549522</v>
      </c>
      <c r="AE2180" s="7">
        <f t="shared" si="450"/>
        <v>-472</v>
      </c>
      <c r="AF2180" t="str">
        <f t="shared" ca="1" si="451"/>
        <v>$V$1060</v>
      </c>
      <c r="AG2180" t="str">
        <f t="shared" ca="1" si="452"/>
        <v>$J$1060</v>
      </c>
      <c r="AH2180" t="str">
        <f t="shared" ca="1" si="453"/>
        <v>OWENS CORNING SALES | 2808679556</v>
      </c>
      <c r="AI2180" t="str">
        <f t="shared" ca="1" si="442"/>
        <v>$K$1060</v>
      </c>
      <c r="AJ2180" s="8">
        <f t="shared" si="443"/>
        <v>3.5143769968051117E-2</v>
      </c>
      <c r="AK2180" s="7">
        <f t="shared" si="444"/>
        <v>-156</v>
      </c>
      <c r="AL2180" s="7" t="str">
        <f t="shared" ca="1" si="454"/>
        <v>b: MATSON LOGISTICS | 881728379</v>
      </c>
      <c r="AM2180" t="b">
        <f t="shared" si="445"/>
        <v>0</v>
      </c>
    </row>
    <row r="2181" spans="3:39" x14ac:dyDescent="0.3">
      <c r="C2181" s="1" t="s">
        <v>913</v>
      </c>
      <c r="D2181" s="1" t="s">
        <v>914</v>
      </c>
      <c r="E2181" s="1" t="s">
        <v>39</v>
      </c>
      <c r="F2181" s="1" t="s">
        <v>76</v>
      </c>
      <c r="G2181" s="1" t="s">
        <v>582</v>
      </c>
      <c r="H2181" s="1" t="s">
        <v>87</v>
      </c>
      <c r="I2181" s="1" t="s">
        <v>298</v>
      </c>
      <c r="J2181" t="str">
        <f>TRIM(CONCATENATE(wiz[[#This Row],[SHIPPER..................]],wiz[[#This Row],[ZIP2..]],wiz[[#This Row],[ZIP3..]]))</f>
        <v>b: US XPRESS | 7520143701</v>
      </c>
      <c r="K2181" s="1">
        <v>1</v>
      </c>
      <c r="L2181" s="1">
        <v>0.82</v>
      </c>
      <c r="M2181" s="1">
        <v>0.27</v>
      </c>
      <c r="N2181" s="1">
        <v>1098</v>
      </c>
      <c r="O2181" s="1">
        <v>2.04</v>
      </c>
      <c r="P2181" s="1">
        <v>0</v>
      </c>
      <c r="Q2181" s="1">
        <v>0.25</v>
      </c>
      <c r="R2181" s="1">
        <v>-66</v>
      </c>
      <c r="S2181" s="1">
        <v>32</v>
      </c>
      <c r="T2181" s="1">
        <v>-26</v>
      </c>
      <c r="U2181" s="1">
        <v>-97</v>
      </c>
      <c r="V2181" s="1">
        <v>-91</v>
      </c>
      <c r="W2181" s="1">
        <v>75201</v>
      </c>
      <c r="X2181" s="1">
        <v>75201</v>
      </c>
      <c r="Y2181" s="1">
        <v>43701</v>
      </c>
      <c r="Z2181" s="1">
        <v>0.87</v>
      </c>
      <c r="AA2181" s="6">
        <f t="shared" si="446"/>
        <v>10</v>
      </c>
      <c r="AB2181" s="6">
        <f t="shared" si="447"/>
        <v>-91</v>
      </c>
      <c r="AC2181" s="6">
        <f t="shared" si="448"/>
        <v>-1824</v>
      </c>
      <c r="AD2181" s="6">
        <f t="shared" si="449"/>
        <v>-182.4</v>
      </c>
      <c r="AE2181" s="7">
        <f t="shared" si="450"/>
        <v>-419</v>
      </c>
      <c r="AF2181" t="str">
        <f t="shared" ca="1" si="451"/>
        <v>$V$721</v>
      </c>
      <c r="AG2181" t="str">
        <f t="shared" ca="1" si="452"/>
        <v>$J$721</v>
      </c>
      <c r="AH2181" t="str">
        <f t="shared" ca="1" si="453"/>
        <v>b: US XPRESS | 4734835020</v>
      </c>
      <c r="AI2181" t="str">
        <f t="shared" ca="1" si="442"/>
        <v>$K$721</v>
      </c>
      <c r="AJ2181" s="8">
        <f t="shared" si="443"/>
        <v>0.1</v>
      </c>
      <c r="AK2181" s="7">
        <f t="shared" si="444"/>
        <v>-419</v>
      </c>
      <c r="AL2181" s="7" t="str">
        <f t="shared" ca="1" si="454"/>
        <v>b: US XPRESS | 4734835020</v>
      </c>
      <c r="AM2181" t="b">
        <f t="shared" si="445"/>
        <v>0</v>
      </c>
    </row>
    <row r="2182" spans="3:39" x14ac:dyDescent="0.3">
      <c r="C2182" s="1" t="s">
        <v>1045</v>
      </c>
      <c r="D2182" s="1" t="s">
        <v>1046</v>
      </c>
      <c r="E2182" s="1" t="s">
        <v>39</v>
      </c>
      <c r="F2182" s="1" t="s">
        <v>76</v>
      </c>
      <c r="G2182" s="1" t="s">
        <v>804</v>
      </c>
      <c r="H2182" s="1" t="s">
        <v>68</v>
      </c>
      <c r="I2182" s="1" t="s">
        <v>1160</v>
      </c>
      <c r="J2182" t="str">
        <f>TRIM(CONCATENATE(wiz[[#This Row],[SHIPPER..................]],wiz[[#This Row],[ZIP2..]],wiz[[#This Row],[ZIP3..]]))</f>
        <v>b: M2 LOGISTICS | 7610128330</v>
      </c>
      <c r="K2182" s="1">
        <v>1</v>
      </c>
      <c r="L2182" s="1">
        <v>0.97</v>
      </c>
      <c r="M2182" s="1">
        <v>0.28999999999999998</v>
      </c>
      <c r="N2182" s="1">
        <v>1137</v>
      </c>
      <c r="O2182" s="1">
        <v>3</v>
      </c>
      <c r="P2182" s="1">
        <v>15</v>
      </c>
      <c r="Q2182" s="1">
        <v>0.25</v>
      </c>
      <c r="R2182" s="1">
        <v>-75</v>
      </c>
      <c r="S2182" s="1">
        <v>13</v>
      </c>
      <c r="T2182" s="1">
        <v>-140</v>
      </c>
      <c r="U2182" s="1">
        <v>-199</v>
      </c>
      <c r="V2182" s="1">
        <v>-326</v>
      </c>
      <c r="W2182" s="1">
        <v>76244</v>
      </c>
      <c r="X2182" s="1">
        <v>76101</v>
      </c>
      <c r="Y2182" s="1">
        <v>28330</v>
      </c>
      <c r="Z2182" s="1">
        <v>1.04</v>
      </c>
      <c r="AA2182" s="6">
        <f t="shared" si="446"/>
        <v>6</v>
      </c>
      <c r="AB2182" s="6">
        <f t="shared" si="447"/>
        <v>-326</v>
      </c>
      <c r="AC2182" s="6">
        <f t="shared" si="448"/>
        <v>-1302</v>
      </c>
      <c r="AD2182" s="6">
        <f t="shared" si="449"/>
        <v>-217</v>
      </c>
      <c r="AE2182" s="7">
        <f t="shared" si="450"/>
        <v>-326</v>
      </c>
      <c r="AF2182" t="str">
        <f t="shared" ca="1" si="451"/>
        <v>$V$1665</v>
      </c>
      <c r="AG2182" t="str">
        <f t="shared" ca="1" si="452"/>
        <v>$J$1665</v>
      </c>
      <c r="AH2182" t="str">
        <f t="shared" ca="1" si="453"/>
        <v>b: HARTT LOGISTICS | 2915040201</v>
      </c>
      <c r="AI2182" t="str">
        <f t="shared" ca="1" si="442"/>
        <v>$K$1665</v>
      </c>
      <c r="AJ2182" s="8">
        <f t="shared" si="443"/>
        <v>0.16666666666666666</v>
      </c>
      <c r="AK2182" s="7">
        <f t="shared" si="444"/>
        <v>-326</v>
      </c>
      <c r="AL2182" s="7" t="str">
        <f t="shared" ca="1" si="454"/>
        <v>b: HARTT LOGISTICS | 2915040201</v>
      </c>
      <c r="AM2182" t="str">
        <f t="shared" si="445"/>
        <v>b: M2 LOGISTICS | 7610128330</v>
      </c>
    </row>
    <row r="2183" spans="3:39" x14ac:dyDescent="0.3">
      <c r="C2183" s="1" t="s">
        <v>222</v>
      </c>
      <c r="D2183" s="1" t="s">
        <v>218</v>
      </c>
      <c r="E2183" s="1" t="s">
        <v>39</v>
      </c>
      <c r="F2183" s="1" t="s">
        <v>76</v>
      </c>
      <c r="G2183" s="1" t="s">
        <v>582</v>
      </c>
      <c r="H2183" s="1" t="s">
        <v>90</v>
      </c>
      <c r="I2183" s="1" t="s">
        <v>921</v>
      </c>
      <c r="J2183" t="str">
        <f>TRIM(CONCATENATE(wiz[[#This Row],[SHIPPER..................]],wiz[[#This Row],[ZIP2..]],wiz[[#This Row],[ZIP3..]]))</f>
        <v>OWENS CORNING FIBERGL| 7520129621</v>
      </c>
      <c r="K2183" s="1">
        <v>1</v>
      </c>
      <c r="L2183" s="1">
        <v>1.45</v>
      </c>
      <c r="M2183" s="1">
        <v>0.17</v>
      </c>
      <c r="N2183" s="1">
        <v>958</v>
      </c>
      <c r="O2183" s="1">
        <v>2.91</v>
      </c>
      <c r="P2183" s="1">
        <v>0</v>
      </c>
      <c r="Q2183" s="1">
        <v>0.25</v>
      </c>
      <c r="R2183" s="1">
        <v>4</v>
      </c>
      <c r="S2183" s="1">
        <v>-49</v>
      </c>
      <c r="T2183" s="1">
        <v>-245</v>
      </c>
      <c r="U2183" s="1">
        <v>-15</v>
      </c>
      <c r="V2183" s="1">
        <v>-309</v>
      </c>
      <c r="W2183" s="1">
        <v>75201</v>
      </c>
      <c r="X2183" s="1">
        <v>75201</v>
      </c>
      <c r="Y2183" s="1">
        <v>29621</v>
      </c>
      <c r="Z2183" s="1">
        <v>1.4</v>
      </c>
      <c r="AA2183" s="6">
        <f t="shared" si="446"/>
        <v>733</v>
      </c>
      <c r="AB2183" s="6">
        <f t="shared" si="447"/>
        <v>-309</v>
      </c>
      <c r="AC2183" s="6">
        <f t="shared" si="448"/>
        <v>-44750</v>
      </c>
      <c r="AD2183" s="6">
        <f t="shared" si="449"/>
        <v>-61.050477489768078</v>
      </c>
      <c r="AE2183" s="7">
        <f t="shared" si="450"/>
        <v>-546</v>
      </c>
      <c r="AF2183" t="str">
        <f t="shared" ca="1" si="451"/>
        <v>$V$1036</v>
      </c>
      <c r="AG2183" t="str">
        <f t="shared" ca="1" si="452"/>
        <v>$J$1036</v>
      </c>
      <c r="AH2183" t="str">
        <f t="shared" ca="1" si="453"/>
        <v>OWENS CORNING FIBERGL| 2808655720</v>
      </c>
      <c r="AI2183" t="str">
        <f t="shared" ca="1" si="442"/>
        <v>$K$1036</v>
      </c>
      <c r="AJ2183" s="8">
        <f t="shared" si="443"/>
        <v>1.364256480218281E-3</v>
      </c>
      <c r="AK2183" s="7">
        <f t="shared" si="444"/>
        <v>-155</v>
      </c>
      <c r="AL2183" s="7" t="str">
        <f t="shared" ca="1" si="454"/>
        <v>b: C H ROBINSON | 4607237643</v>
      </c>
      <c r="AM2183" t="b">
        <f t="shared" si="445"/>
        <v>0</v>
      </c>
    </row>
    <row r="2184" spans="3:39" x14ac:dyDescent="0.3">
      <c r="C2184" s="1" t="s">
        <v>222</v>
      </c>
      <c r="D2184" s="1" t="s">
        <v>218</v>
      </c>
      <c r="E2184" s="1" t="s">
        <v>39</v>
      </c>
      <c r="F2184" s="1" t="s">
        <v>76</v>
      </c>
      <c r="G2184" s="1" t="s">
        <v>582</v>
      </c>
      <c r="H2184" s="1" t="s">
        <v>90</v>
      </c>
      <c r="I2184" s="1" t="s">
        <v>550</v>
      </c>
      <c r="J2184" t="str">
        <f>TRIM(CONCATENATE(wiz[[#This Row],[SHIPPER..................]],wiz[[#This Row],[ZIP2..]],wiz[[#This Row],[ZIP3..]]))</f>
        <v>OWENS CORNING FIBERGL| 7520129601</v>
      </c>
      <c r="K2184" s="1">
        <v>2</v>
      </c>
      <c r="L2184" s="1">
        <v>1.4</v>
      </c>
      <c r="M2184" s="1">
        <v>0.17</v>
      </c>
      <c r="N2184" s="1">
        <v>1243</v>
      </c>
      <c r="O2184" s="1">
        <v>2.44</v>
      </c>
      <c r="P2184" s="1">
        <v>25</v>
      </c>
      <c r="Q2184" s="1">
        <v>0.25</v>
      </c>
      <c r="R2184" s="1">
        <v>-7</v>
      </c>
      <c r="S2184" s="1">
        <v>-49</v>
      </c>
      <c r="T2184" s="1">
        <v>-3</v>
      </c>
      <c r="U2184" s="1">
        <v>129</v>
      </c>
      <c r="V2184" s="1">
        <v>77</v>
      </c>
      <c r="W2184" s="1">
        <v>76001</v>
      </c>
      <c r="X2184" s="1">
        <v>75201</v>
      </c>
      <c r="Y2184" s="1">
        <v>29601</v>
      </c>
      <c r="Z2184" s="1">
        <v>1.35</v>
      </c>
      <c r="AA2184" s="6">
        <f t="shared" si="446"/>
        <v>733</v>
      </c>
      <c r="AB2184" s="6">
        <f t="shared" si="447"/>
        <v>154</v>
      </c>
      <c r="AC2184" s="6">
        <f t="shared" si="448"/>
        <v>-44750</v>
      </c>
      <c r="AD2184" s="6">
        <f t="shared" si="449"/>
        <v>-61.050477489768078</v>
      </c>
      <c r="AE2184" s="7">
        <f t="shared" si="450"/>
        <v>-546</v>
      </c>
      <c r="AF2184" t="str">
        <f t="shared" ca="1" si="451"/>
        <v>$V$1036</v>
      </c>
      <c r="AG2184" t="str">
        <f t="shared" ca="1" si="452"/>
        <v>$J$1036</v>
      </c>
      <c r="AH2184" t="str">
        <f t="shared" ca="1" si="453"/>
        <v>OWENS CORNING FIBERGL| 2808655720</v>
      </c>
      <c r="AI2184" t="str">
        <f t="shared" ca="1" si="442"/>
        <v>$K$1036</v>
      </c>
      <c r="AJ2184" s="8">
        <f t="shared" si="443"/>
        <v>2.7285129604365621E-3</v>
      </c>
      <c r="AK2184" s="7">
        <f t="shared" si="444"/>
        <v>-155</v>
      </c>
      <c r="AL2184" s="7" t="str">
        <f t="shared" ca="1" si="454"/>
        <v>b: C H ROBINSON | 4607237643</v>
      </c>
      <c r="AM2184" t="b">
        <f t="shared" si="445"/>
        <v>0</v>
      </c>
    </row>
    <row r="2185" spans="3:39" x14ac:dyDescent="0.3">
      <c r="C2185" s="1" t="s">
        <v>37</v>
      </c>
      <c r="D2185" s="1" t="s">
        <v>38</v>
      </c>
      <c r="E2185" s="1" t="s">
        <v>39</v>
      </c>
      <c r="F2185" s="1" t="s">
        <v>76</v>
      </c>
      <c r="G2185" s="1" t="s">
        <v>582</v>
      </c>
      <c r="H2185" s="1" t="s">
        <v>70</v>
      </c>
      <c r="I2185" s="1" t="s">
        <v>349</v>
      </c>
      <c r="J2185" t="str">
        <f>TRIM(CONCATENATE(wiz[[#This Row],[SHIPPER..................]],wiz[[#This Row],[ZIP2..]],wiz[[#This Row],[ZIP3..]]))</f>
        <v>b: C H ROBINSON | 7520137401</v>
      </c>
      <c r="K2185" s="1">
        <v>1</v>
      </c>
      <c r="L2185" s="1">
        <v>1.49</v>
      </c>
      <c r="M2185" s="1">
        <v>0.27</v>
      </c>
      <c r="N2185" s="1">
        <v>793</v>
      </c>
      <c r="O2185" s="1">
        <v>1.83</v>
      </c>
      <c r="P2185" s="1">
        <v>18</v>
      </c>
      <c r="Q2185" s="1">
        <v>0.25</v>
      </c>
      <c r="R2185" s="1">
        <v>-48</v>
      </c>
      <c r="S2185" s="1">
        <v>-2</v>
      </c>
      <c r="T2185" s="1">
        <v>-7</v>
      </c>
      <c r="U2185" s="1">
        <v>145</v>
      </c>
      <c r="V2185" s="1">
        <v>136</v>
      </c>
      <c r="W2185" s="1">
        <v>76001</v>
      </c>
      <c r="X2185" s="1">
        <v>75201</v>
      </c>
      <c r="Y2185" s="1">
        <v>37401</v>
      </c>
      <c r="Z2185" s="1">
        <v>1.54</v>
      </c>
      <c r="AA2185" s="6">
        <f t="shared" si="446"/>
        <v>615</v>
      </c>
      <c r="AB2185" s="6">
        <f t="shared" si="447"/>
        <v>136</v>
      </c>
      <c r="AC2185" s="6">
        <f t="shared" si="448"/>
        <v>-122022</v>
      </c>
      <c r="AD2185" s="6">
        <f t="shared" si="449"/>
        <v>-198.40975609756097</v>
      </c>
      <c r="AE2185" s="7">
        <f t="shared" si="450"/>
        <v>-1118</v>
      </c>
      <c r="AF2185" t="str">
        <f t="shared" ca="1" si="451"/>
        <v>$V$1066</v>
      </c>
      <c r="AG2185" t="str">
        <f t="shared" ca="1" si="452"/>
        <v>$J$1066</v>
      </c>
      <c r="AH2185" t="str">
        <f t="shared" ca="1" si="453"/>
        <v>b: C H ROBINSON | 2736036101</v>
      </c>
      <c r="AI2185" t="str">
        <f t="shared" ca="1" si="442"/>
        <v>$K$1066</v>
      </c>
      <c r="AJ2185" s="8">
        <f t="shared" si="443"/>
        <v>1.6260162601626016E-3</v>
      </c>
      <c r="AK2185" s="7">
        <f t="shared" si="444"/>
        <v>-560</v>
      </c>
      <c r="AL2185" s="7" t="str">
        <f t="shared" ca="1" si="454"/>
        <v>b: C H ROBINSON | 6080335055</v>
      </c>
      <c r="AM2185" t="b">
        <f t="shared" si="445"/>
        <v>0</v>
      </c>
    </row>
    <row r="2186" spans="3:39" x14ac:dyDescent="0.3">
      <c r="C2186" s="1" t="s">
        <v>37</v>
      </c>
      <c r="D2186" s="1" t="s">
        <v>38</v>
      </c>
      <c r="E2186" s="1" t="s">
        <v>39</v>
      </c>
      <c r="F2186" s="1" t="s">
        <v>76</v>
      </c>
      <c r="G2186" s="1" t="s">
        <v>1377</v>
      </c>
      <c r="H2186" s="1" t="s">
        <v>70</v>
      </c>
      <c r="I2186" s="1" t="s">
        <v>349</v>
      </c>
      <c r="J2186" t="str">
        <f>TRIM(CONCATENATE(wiz[[#This Row],[SHIPPER..................]],wiz[[#This Row],[ZIP2..]],wiz[[#This Row],[ZIP3..]]))</f>
        <v>b: C H ROBINSON | 7511937401</v>
      </c>
      <c r="K2186" s="1">
        <v>2</v>
      </c>
      <c r="L2186" s="1">
        <v>1.2</v>
      </c>
      <c r="M2186" s="1">
        <v>0.27</v>
      </c>
      <c r="N2186" s="1">
        <v>817</v>
      </c>
      <c r="O2186" s="1">
        <v>2.15</v>
      </c>
      <c r="P2186" s="1">
        <v>67</v>
      </c>
      <c r="Q2186" s="1">
        <v>0.3</v>
      </c>
      <c r="R2186" s="1">
        <v>-49</v>
      </c>
      <c r="S2186" s="1">
        <v>-52</v>
      </c>
      <c r="T2186" s="1">
        <v>-92</v>
      </c>
      <c r="U2186" s="1">
        <v>-85</v>
      </c>
      <c r="V2186" s="1">
        <v>-229</v>
      </c>
      <c r="W2186" s="1">
        <v>76099</v>
      </c>
      <c r="X2186" s="1">
        <v>75119</v>
      </c>
      <c r="Y2186" s="1">
        <v>37401</v>
      </c>
      <c r="Z2186" s="1">
        <v>1.25</v>
      </c>
      <c r="AA2186" s="6">
        <f t="shared" si="446"/>
        <v>615</v>
      </c>
      <c r="AB2186" s="6">
        <f t="shared" si="447"/>
        <v>-458</v>
      </c>
      <c r="AC2186" s="6">
        <f t="shared" si="448"/>
        <v>-122022</v>
      </c>
      <c r="AD2186" s="6">
        <f t="shared" si="449"/>
        <v>-198.40975609756097</v>
      </c>
      <c r="AE2186" s="7">
        <f t="shared" si="450"/>
        <v>-1118</v>
      </c>
      <c r="AF2186" t="str">
        <f t="shared" ca="1" si="451"/>
        <v>$V$1066</v>
      </c>
      <c r="AG2186" t="str">
        <f t="shared" ca="1" si="452"/>
        <v>$J$1066</v>
      </c>
      <c r="AH2186" t="str">
        <f t="shared" ca="1" si="453"/>
        <v>b: C H ROBINSON | 2736036101</v>
      </c>
      <c r="AI2186" t="str">
        <f t="shared" ca="1" si="442"/>
        <v>$K$1066</v>
      </c>
      <c r="AJ2186" s="8">
        <f t="shared" si="443"/>
        <v>3.2520325203252032E-3</v>
      </c>
      <c r="AK2186" s="7">
        <f t="shared" si="444"/>
        <v>-560</v>
      </c>
      <c r="AL2186" s="7" t="str">
        <f t="shared" ca="1" si="454"/>
        <v>b: C H ROBINSON | 6080335055</v>
      </c>
      <c r="AM2186" t="b">
        <f t="shared" si="445"/>
        <v>0</v>
      </c>
    </row>
    <row r="2187" spans="3:39" x14ac:dyDescent="0.3">
      <c r="C2187" s="1" t="s">
        <v>432</v>
      </c>
      <c r="D2187" s="1" t="s">
        <v>433</v>
      </c>
      <c r="E2187" s="1" t="s">
        <v>39</v>
      </c>
      <c r="F2187" s="1" t="s">
        <v>76</v>
      </c>
      <c r="G2187" s="1" t="s">
        <v>804</v>
      </c>
      <c r="H2187" s="1" t="s">
        <v>70</v>
      </c>
      <c r="I2187" s="1" t="s">
        <v>349</v>
      </c>
      <c r="J2187" t="str">
        <f>TRIM(CONCATENATE(wiz[[#This Row],[SHIPPER..................]],wiz[[#This Row],[ZIP2..]],wiz[[#This Row],[ZIP3..]]))</f>
        <v>b: UBER FREIGHT LLC | 7610137401</v>
      </c>
      <c r="K2187" s="1">
        <v>1</v>
      </c>
      <c r="L2187" s="1">
        <v>0.82</v>
      </c>
      <c r="M2187" s="1">
        <v>0.28000000000000003</v>
      </c>
      <c r="N2187" s="1">
        <v>820</v>
      </c>
      <c r="O2187" s="1">
        <v>1.77</v>
      </c>
      <c r="P2187" s="1">
        <v>31</v>
      </c>
      <c r="Q2187" s="1">
        <v>0.25</v>
      </c>
      <c r="R2187" s="1">
        <v>-57</v>
      </c>
      <c r="S2187" s="1">
        <v>-7</v>
      </c>
      <c r="T2187" s="1">
        <v>-2</v>
      </c>
      <c r="U2187" s="1">
        <v>-389</v>
      </c>
      <c r="V2187" s="1">
        <v>-398</v>
      </c>
      <c r="W2187" s="1">
        <v>75006</v>
      </c>
      <c r="X2187" s="1">
        <v>76101</v>
      </c>
      <c r="Y2187" s="1">
        <v>37401</v>
      </c>
      <c r="Z2187" s="1">
        <v>0.88</v>
      </c>
      <c r="AA2187" s="6">
        <f t="shared" si="446"/>
        <v>12</v>
      </c>
      <c r="AB2187" s="6">
        <f t="shared" si="447"/>
        <v>-398</v>
      </c>
      <c r="AC2187" s="6">
        <f t="shared" si="448"/>
        <v>-94</v>
      </c>
      <c r="AD2187" s="6">
        <f t="shared" si="449"/>
        <v>-7.833333333333333</v>
      </c>
      <c r="AE2187" s="7">
        <f t="shared" si="450"/>
        <v>-795</v>
      </c>
      <c r="AF2187" t="str">
        <f t="shared" ca="1" si="451"/>
        <v>$V$2033</v>
      </c>
      <c r="AG2187" t="str">
        <f t="shared" ca="1" si="452"/>
        <v>$J$2033</v>
      </c>
      <c r="AH2187" t="str">
        <f t="shared" ca="1" si="453"/>
        <v>b: UBER FREIGHT LLC | 3810131010</v>
      </c>
      <c r="AI2187" t="str">
        <f t="shared" ca="1" si="442"/>
        <v>$K$2033</v>
      </c>
      <c r="AJ2187" s="8">
        <f t="shared" si="443"/>
        <v>8.3333333333333329E-2</v>
      </c>
      <c r="AK2187" s="7">
        <f t="shared" si="444"/>
        <v>-795</v>
      </c>
      <c r="AL2187" s="7" t="str">
        <f t="shared" ca="1" si="454"/>
        <v>b: UBER FREIGHT LLC | 3810131010</v>
      </c>
      <c r="AM2187" t="b">
        <f t="shared" si="445"/>
        <v>0</v>
      </c>
    </row>
    <row r="2188" spans="3:39" x14ac:dyDescent="0.3">
      <c r="C2188" s="1" t="s">
        <v>222</v>
      </c>
      <c r="D2188" s="1" t="s">
        <v>218</v>
      </c>
      <c r="E2188" s="1" t="s">
        <v>39</v>
      </c>
      <c r="F2188" s="1" t="s">
        <v>76</v>
      </c>
      <c r="G2188" s="1" t="s">
        <v>582</v>
      </c>
      <c r="H2188" s="1" t="s">
        <v>70</v>
      </c>
      <c r="I2188" s="1" t="s">
        <v>349</v>
      </c>
      <c r="J2188" t="str">
        <f>TRIM(CONCATENATE(wiz[[#This Row],[SHIPPER..................]],wiz[[#This Row],[ZIP2..]],wiz[[#This Row],[ZIP3..]]))</f>
        <v>OWENS CORNING FIBERGL| 7520137401</v>
      </c>
      <c r="K2188" s="1">
        <v>1</v>
      </c>
      <c r="L2188" s="1">
        <v>1.3</v>
      </c>
      <c r="M2188" s="1">
        <v>0.17</v>
      </c>
      <c r="N2188" s="1">
        <v>988</v>
      </c>
      <c r="O2188" s="1">
        <v>2</v>
      </c>
      <c r="P2188" s="1">
        <v>32</v>
      </c>
      <c r="Q2188" s="1">
        <v>0.25</v>
      </c>
      <c r="R2188" s="1">
        <v>5</v>
      </c>
      <c r="S2188" s="1">
        <v>-49</v>
      </c>
      <c r="T2188" s="1">
        <v>-29</v>
      </c>
      <c r="U2188" s="1">
        <v>-14</v>
      </c>
      <c r="V2188" s="1">
        <v>-92</v>
      </c>
      <c r="W2188" s="1">
        <v>76099</v>
      </c>
      <c r="X2188" s="1">
        <v>75201</v>
      </c>
      <c r="Y2188" s="1">
        <v>37401</v>
      </c>
      <c r="Z2188" s="1">
        <v>1.25</v>
      </c>
      <c r="AA2188" s="6">
        <f t="shared" si="446"/>
        <v>733</v>
      </c>
      <c r="AB2188" s="6">
        <f t="shared" si="447"/>
        <v>-92</v>
      </c>
      <c r="AC2188" s="6">
        <f t="shared" si="448"/>
        <v>-44750</v>
      </c>
      <c r="AD2188" s="6">
        <f t="shared" si="449"/>
        <v>-61.050477489768078</v>
      </c>
      <c r="AE2188" s="7">
        <f t="shared" si="450"/>
        <v>-546</v>
      </c>
      <c r="AF2188" t="str">
        <f t="shared" ca="1" si="451"/>
        <v>$V$1036</v>
      </c>
      <c r="AG2188" t="str">
        <f t="shared" ca="1" si="452"/>
        <v>$J$1036</v>
      </c>
      <c r="AH2188" t="str">
        <f t="shared" ca="1" si="453"/>
        <v>OWENS CORNING FIBERGL| 2808655720</v>
      </c>
      <c r="AI2188" t="str">
        <f t="shared" ca="1" si="442"/>
        <v>$K$1036</v>
      </c>
      <c r="AJ2188" s="8">
        <f t="shared" si="443"/>
        <v>1.364256480218281E-3</v>
      </c>
      <c r="AK2188" s="7">
        <f t="shared" si="444"/>
        <v>-155</v>
      </c>
      <c r="AL2188" s="7" t="str">
        <f t="shared" ca="1" si="454"/>
        <v>b: C H ROBINSON | 4607237643</v>
      </c>
      <c r="AM2188" t="b">
        <f t="shared" si="445"/>
        <v>0</v>
      </c>
    </row>
    <row r="2189" spans="3:39" x14ac:dyDescent="0.3">
      <c r="C2189" s="1" t="s">
        <v>82</v>
      </c>
      <c r="D2189" s="1" t="s">
        <v>83</v>
      </c>
      <c r="E2189" s="1" t="s">
        <v>39</v>
      </c>
      <c r="F2189" s="1" t="s">
        <v>76</v>
      </c>
      <c r="G2189" s="1" t="s">
        <v>896</v>
      </c>
      <c r="H2189" s="1" t="s">
        <v>70</v>
      </c>
      <c r="I2189" s="1" t="s">
        <v>85</v>
      </c>
      <c r="J2189" t="str">
        <f>TRIM(CONCATENATE(wiz[[#This Row],[SHIPPER..................]],wiz[[#This Row],[ZIP2..]],wiz[[#This Row],[ZIP3..]]))</f>
        <v>b: TRANSPLACE TEXAS L| 7603138351</v>
      </c>
      <c r="K2189" s="1">
        <v>2</v>
      </c>
      <c r="L2189" s="1">
        <v>1</v>
      </c>
      <c r="M2189" s="1">
        <v>0.27</v>
      </c>
      <c r="N2189" s="1">
        <v>616</v>
      </c>
      <c r="O2189" s="1">
        <v>0.94</v>
      </c>
      <c r="P2189" s="1">
        <v>60</v>
      </c>
      <c r="Q2189" s="1">
        <v>0.3</v>
      </c>
      <c r="R2189" s="1">
        <v>-2</v>
      </c>
      <c r="S2189" s="1">
        <v>-59</v>
      </c>
      <c r="T2189" s="1">
        <v>64</v>
      </c>
      <c r="U2189" s="1">
        <v>183</v>
      </c>
      <c r="V2189" s="1">
        <v>188</v>
      </c>
      <c r="W2189" s="1">
        <v>75029</v>
      </c>
      <c r="X2189" s="1">
        <v>76031</v>
      </c>
      <c r="Y2189" s="1">
        <v>38351</v>
      </c>
      <c r="Z2189" s="1">
        <v>1.05</v>
      </c>
      <c r="AA2189" s="6">
        <f t="shared" si="446"/>
        <v>9</v>
      </c>
      <c r="AB2189" s="6">
        <f t="shared" si="447"/>
        <v>376</v>
      </c>
      <c r="AC2189" s="6">
        <f t="shared" si="448"/>
        <v>-783</v>
      </c>
      <c r="AD2189" s="6">
        <f t="shared" si="449"/>
        <v>-87</v>
      </c>
      <c r="AE2189" s="7">
        <f t="shared" si="450"/>
        <v>-344</v>
      </c>
      <c r="AF2189" t="str">
        <f t="shared" ca="1" si="451"/>
        <v>$V$671</v>
      </c>
      <c r="AG2189" t="str">
        <f t="shared" ca="1" si="452"/>
        <v>$J$671</v>
      </c>
      <c r="AH2189" t="str">
        <f t="shared" ca="1" si="453"/>
        <v>b: SCHNEIDER LOGISTIC| 4603829330</v>
      </c>
      <c r="AI2189" t="str">
        <f t="shared" ca="1" si="442"/>
        <v>$K$671</v>
      </c>
      <c r="AJ2189" s="8">
        <f t="shared" si="443"/>
        <v>0.22222222222222221</v>
      </c>
      <c r="AK2189" s="7">
        <f t="shared" si="444"/>
        <v>-344</v>
      </c>
      <c r="AL2189" s="7" t="str">
        <f t="shared" ca="1" si="454"/>
        <v>b: SCHNEIDER LOGISTIC| 4603829330</v>
      </c>
      <c r="AM2189" t="b">
        <f t="shared" si="445"/>
        <v>0</v>
      </c>
    </row>
    <row r="2190" spans="3:39" x14ac:dyDescent="0.3">
      <c r="C2190" s="1" t="s">
        <v>1872</v>
      </c>
      <c r="D2190" s="1" t="s">
        <v>1873</v>
      </c>
      <c r="E2190" s="1" t="s">
        <v>39</v>
      </c>
      <c r="F2190" s="1" t="s">
        <v>76</v>
      </c>
      <c r="G2190" s="1" t="s">
        <v>582</v>
      </c>
      <c r="H2190" s="1" t="s">
        <v>70</v>
      </c>
      <c r="I2190" s="1" t="s">
        <v>983</v>
      </c>
      <c r="J2190" t="str">
        <f>TRIM(CONCATENATE(wiz[[#This Row],[SHIPPER..................]],wiz[[#This Row],[ZIP2..]],wiz[[#This Row],[ZIP3..]]))</f>
        <v>b: TRANSPORTATION AND| 7520138344</v>
      </c>
      <c r="K2190" s="1">
        <v>1</v>
      </c>
      <c r="L2190" s="1">
        <v>1.02</v>
      </c>
      <c r="M2190" s="1">
        <v>0.28000000000000003</v>
      </c>
      <c r="N2190" s="1">
        <v>578</v>
      </c>
      <c r="O2190" s="1">
        <v>2.12</v>
      </c>
      <c r="P2190" s="1">
        <v>33</v>
      </c>
      <c r="Q2190" s="1">
        <v>0.25</v>
      </c>
      <c r="R2190" s="1">
        <v>-40</v>
      </c>
      <c r="S2190" s="1">
        <v>-9</v>
      </c>
      <c r="T2190" s="1">
        <v>-241</v>
      </c>
      <c r="U2190" s="1">
        <v>136</v>
      </c>
      <c r="V2190" s="1">
        <v>-114</v>
      </c>
      <c r="W2190" s="1">
        <v>75160</v>
      </c>
      <c r="X2190" s="1">
        <v>75201</v>
      </c>
      <c r="Y2190" s="1">
        <v>38344</v>
      </c>
      <c r="Z2190" s="1">
        <v>1.08</v>
      </c>
      <c r="AA2190" s="6">
        <f t="shared" si="446"/>
        <v>1</v>
      </c>
      <c r="AB2190" s="6">
        <f t="shared" si="447"/>
        <v>-114</v>
      </c>
      <c r="AC2190" s="6">
        <f t="shared" si="448"/>
        <v>-114</v>
      </c>
      <c r="AD2190" s="6">
        <f t="shared" si="449"/>
        <v>-114</v>
      </c>
      <c r="AE2190" s="7">
        <f t="shared" si="450"/>
        <v>-114</v>
      </c>
      <c r="AF2190" t="str">
        <f t="shared" ca="1" si="451"/>
        <v>$V$132</v>
      </c>
      <c r="AG2190" t="str">
        <f t="shared" ca="1" si="452"/>
        <v>$J$132</v>
      </c>
      <c r="AH2190" t="str">
        <f t="shared" ca="1" si="453"/>
        <v>b: C H ROBINSON | 3209929301</v>
      </c>
      <c r="AI2190" t="str">
        <f t="shared" ca="1" si="442"/>
        <v>$K$132</v>
      </c>
      <c r="AJ2190" s="8">
        <f t="shared" si="443"/>
        <v>1</v>
      </c>
      <c r="AK2190" s="7">
        <f t="shared" si="444"/>
        <v>-114</v>
      </c>
      <c r="AL2190" s="7" t="str">
        <f t="shared" ca="1" si="454"/>
        <v>b: C H ROBINSON | 3209929301</v>
      </c>
      <c r="AM2190" t="str">
        <f t="shared" si="445"/>
        <v>b: TRANSPORTATION AND| 7520138344</v>
      </c>
    </row>
    <row r="2191" spans="3:39" x14ac:dyDescent="0.3">
      <c r="C2191" s="1" t="s">
        <v>302</v>
      </c>
      <c r="D2191" s="1" t="s">
        <v>303</v>
      </c>
      <c r="E2191" s="1" t="s">
        <v>39</v>
      </c>
      <c r="F2191" s="1" t="s">
        <v>76</v>
      </c>
      <c r="G2191" s="1" t="s">
        <v>1766</v>
      </c>
      <c r="H2191" s="1" t="s">
        <v>70</v>
      </c>
      <c r="I2191" s="1" t="s">
        <v>71</v>
      </c>
      <c r="J2191" t="str">
        <f>TRIM(CONCATENATE(wiz[[#This Row],[SHIPPER..................]],wiz[[#This Row],[ZIP2..]],wiz[[#This Row],[ZIP3..]]))</f>
        <v>KIRKLANDS TL ONLY | 7514938301</v>
      </c>
      <c r="K2191" s="1">
        <v>1</v>
      </c>
      <c r="L2191" s="1">
        <v>1.51</v>
      </c>
      <c r="M2191" s="1">
        <v>0.23</v>
      </c>
      <c r="N2191" s="1">
        <v>530</v>
      </c>
      <c r="O2191" s="1">
        <v>0.83</v>
      </c>
      <c r="P2191" s="1">
        <v>32</v>
      </c>
      <c r="Q2191" s="1">
        <v>0.25</v>
      </c>
      <c r="R2191" s="1">
        <v>-10</v>
      </c>
      <c r="S2191" s="1">
        <v>-8</v>
      </c>
      <c r="T2191" s="1">
        <v>51</v>
      </c>
      <c r="U2191" s="1">
        <v>468</v>
      </c>
      <c r="V2191" s="1">
        <v>511</v>
      </c>
      <c r="W2191" s="1">
        <v>76001</v>
      </c>
      <c r="X2191" s="1">
        <v>75149</v>
      </c>
      <c r="Y2191" s="1">
        <v>38301</v>
      </c>
      <c r="Z2191" s="1">
        <v>1.52</v>
      </c>
      <c r="AA2191" s="6">
        <f t="shared" si="446"/>
        <v>273</v>
      </c>
      <c r="AB2191" s="6">
        <f t="shared" si="447"/>
        <v>511</v>
      </c>
      <c r="AC2191" s="6">
        <f t="shared" si="448"/>
        <v>67</v>
      </c>
      <c r="AD2191" s="6">
        <f t="shared" si="449"/>
        <v>0.24542124542124541</v>
      </c>
      <c r="AE2191" s="7">
        <f t="shared" si="450"/>
        <v>-741</v>
      </c>
      <c r="AF2191" t="str">
        <f t="shared" ca="1" si="451"/>
        <v>$V$1985</v>
      </c>
      <c r="AG2191" t="str">
        <f t="shared" ca="1" si="452"/>
        <v>$J$1985</v>
      </c>
      <c r="AH2191" t="str">
        <f t="shared" ca="1" si="453"/>
        <v>KIRKLANDS TL ONLY | 3830178840</v>
      </c>
      <c r="AI2191" t="str">
        <f t="shared" ca="1" si="442"/>
        <v>$K$1985</v>
      </c>
      <c r="AJ2191" s="8">
        <f t="shared" si="443"/>
        <v>3.663003663003663E-3</v>
      </c>
      <c r="AK2191" s="7">
        <f t="shared" si="444"/>
        <v>0</v>
      </c>
      <c r="AL2191" s="7" t="str">
        <f t="shared" ca="1" si="454"/>
        <v>KENCO LOGISTICS | 8532335661</v>
      </c>
      <c r="AM2191" t="b">
        <f t="shared" si="445"/>
        <v>0</v>
      </c>
    </row>
    <row r="2192" spans="3:39" x14ac:dyDescent="0.3">
      <c r="C2192" s="1" t="s">
        <v>703</v>
      </c>
      <c r="D2192" s="1" t="s">
        <v>704</v>
      </c>
      <c r="E2192" s="1" t="s">
        <v>39</v>
      </c>
      <c r="F2192" s="1" t="s">
        <v>76</v>
      </c>
      <c r="G2192" s="1" t="s">
        <v>1874</v>
      </c>
      <c r="H2192" s="1" t="s">
        <v>70</v>
      </c>
      <c r="I2192" s="1" t="s">
        <v>1875</v>
      </c>
      <c r="J2192" t="str">
        <f>TRIM(CONCATENATE(wiz[[#This Row],[SHIPPER..................]],wiz[[#This Row],[ZIP2..]],wiz[[#This Row],[ZIP3..]]))</f>
        <v>b: CARGOBARN | 7547937660</v>
      </c>
      <c r="K2192" s="1">
        <v>1</v>
      </c>
      <c r="L2192" s="1">
        <v>0.91</v>
      </c>
      <c r="M2192" s="1">
        <v>0.27</v>
      </c>
      <c r="N2192" s="1">
        <v>908</v>
      </c>
      <c r="O2192" s="1">
        <v>1.83</v>
      </c>
      <c r="P2192" s="1">
        <v>65</v>
      </c>
      <c r="Q2192" s="1">
        <v>0.3</v>
      </c>
      <c r="R2192" s="1">
        <v>-32</v>
      </c>
      <c r="S2192" s="1">
        <v>-65</v>
      </c>
      <c r="T2192" s="1">
        <v>-4</v>
      </c>
      <c r="U2192" s="1">
        <v>-389</v>
      </c>
      <c r="V2192" s="1">
        <v>-458</v>
      </c>
      <c r="W2192" s="1">
        <v>75029</v>
      </c>
      <c r="X2192" s="1">
        <v>75479</v>
      </c>
      <c r="Y2192" s="1">
        <v>37660</v>
      </c>
      <c r="Z2192" s="1">
        <v>0.96</v>
      </c>
      <c r="AA2192" s="6">
        <f t="shared" si="446"/>
        <v>2</v>
      </c>
      <c r="AB2192" s="6">
        <f t="shared" si="447"/>
        <v>-458</v>
      </c>
      <c r="AC2192" s="6">
        <f t="shared" si="448"/>
        <v>-118</v>
      </c>
      <c r="AD2192" s="6">
        <f t="shared" si="449"/>
        <v>-59</v>
      </c>
      <c r="AE2192" s="7">
        <f t="shared" si="450"/>
        <v>-458</v>
      </c>
      <c r="AF2192" t="str">
        <f t="shared" ca="1" si="451"/>
        <v>$V$68</v>
      </c>
      <c r="AG2192" t="str">
        <f t="shared" ca="1" si="452"/>
        <v>$J$68</v>
      </c>
      <c r="AH2192" t="str">
        <f t="shared" ca="1" si="453"/>
        <v>b: TITAN TRANSFER LOG| 3686737201</v>
      </c>
      <c r="AI2192" t="str">
        <f t="shared" ca="1" si="442"/>
        <v>$K$68</v>
      </c>
      <c r="AJ2192" s="8">
        <f t="shared" si="443"/>
        <v>0.5</v>
      </c>
      <c r="AK2192" s="7">
        <f t="shared" si="444"/>
        <v>-458</v>
      </c>
      <c r="AL2192" s="7" t="str">
        <f t="shared" ca="1" si="454"/>
        <v>b: TITAN TRANSFER LOG| 3686737201</v>
      </c>
      <c r="AM2192" t="str">
        <f t="shared" si="445"/>
        <v>b: CARGOBARN | 7547937660</v>
      </c>
    </row>
    <row r="2193" spans="3:39" x14ac:dyDescent="0.3">
      <c r="C2193" s="1" t="s">
        <v>1348</v>
      </c>
      <c r="D2193" s="1" t="s">
        <v>1349</v>
      </c>
      <c r="E2193" s="1" t="s">
        <v>39</v>
      </c>
      <c r="F2193" s="1" t="s">
        <v>76</v>
      </c>
      <c r="G2193" s="1" t="s">
        <v>896</v>
      </c>
      <c r="H2193" s="1" t="s">
        <v>70</v>
      </c>
      <c r="I2193" s="1" t="s">
        <v>371</v>
      </c>
      <c r="J2193" t="str">
        <f>TRIM(CONCATENATE(wiz[[#This Row],[SHIPPER..................]],wiz[[#This Row],[ZIP2..]],wiz[[#This Row],[ZIP3..]]))</f>
        <v>b: BECKER LOGISTICS | 7603137821</v>
      </c>
      <c r="K2193" s="1">
        <v>1</v>
      </c>
      <c r="L2193" s="1">
        <v>0.84</v>
      </c>
      <c r="M2193" s="1">
        <v>0.27</v>
      </c>
      <c r="N2193" s="1">
        <v>935</v>
      </c>
      <c r="O2193" s="1">
        <v>2</v>
      </c>
      <c r="P2193" s="1">
        <v>29</v>
      </c>
      <c r="Q2193" s="1">
        <v>0.25</v>
      </c>
      <c r="R2193" s="1">
        <v>-21</v>
      </c>
      <c r="S2193" s="1">
        <v>-4</v>
      </c>
      <c r="T2193" s="1">
        <v>-44</v>
      </c>
      <c r="U2193" s="1">
        <v>-363</v>
      </c>
      <c r="V2193" s="1">
        <v>-411</v>
      </c>
      <c r="W2193" s="1">
        <v>76101</v>
      </c>
      <c r="X2193" s="1">
        <v>76031</v>
      </c>
      <c r="Y2193" s="1">
        <v>37821</v>
      </c>
      <c r="Z2193" s="1">
        <v>0.89</v>
      </c>
      <c r="AA2193" s="6">
        <f t="shared" si="446"/>
        <v>5</v>
      </c>
      <c r="AB2193" s="6">
        <f t="shared" si="447"/>
        <v>-411</v>
      </c>
      <c r="AC2193" s="6">
        <f t="shared" si="448"/>
        <v>-1229</v>
      </c>
      <c r="AD2193" s="6">
        <f t="shared" si="449"/>
        <v>-245.8</v>
      </c>
      <c r="AE2193" s="7">
        <f t="shared" si="450"/>
        <v>-516</v>
      </c>
      <c r="AF2193" t="str">
        <f t="shared" ca="1" si="451"/>
        <v>$V$1764</v>
      </c>
      <c r="AG2193" t="str">
        <f t="shared" ca="1" si="452"/>
        <v>$J$1764</v>
      </c>
      <c r="AH2193" t="str">
        <f t="shared" ca="1" si="453"/>
        <v>b: BECKER LOGISTICS | 3740129020</v>
      </c>
      <c r="AI2193" t="str">
        <f t="shared" ca="1" si="442"/>
        <v>$K$1764</v>
      </c>
      <c r="AJ2193" s="8">
        <f t="shared" si="443"/>
        <v>0.2</v>
      </c>
      <c r="AK2193" s="7">
        <f t="shared" si="444"/>
        <v>-516</v>
      </c>
      <c r="AL2193" s="7" t="str">
        <f t="shared" ca="1" si="454"/>
        <v>b: BECKER LOGISTICS | 3740129020</v>
      </c>
      <c r="AM2193" t="b">
        <f t="shared" si="445"/>
        <v>0</v>
      </c>
    </row>
    <row r="2194" spans="3:39" x14ac:dyDescent="0.3">
      <c r="C2194" s="1" t="s">
        <v>37</v>
      </c>
      <c r="D2194" s="1" t="s">
        <v>38</v>
      </c>
      <c r="E2194" s="1" t="s">
        <v>39</v>
      </c>
      <c r="F2194" s="1" t="s">
        <v>76</v>
      </c>
      <c r="G2194" s="1" t="s">
        <v>804</v>
      </c>
      <c r="H2194" s="1" t="s">
        <v>70</v>
      </c>
      <c r="I2194" s="1" t="s">
        <v>887</v>
      </c>
      <c r="J2194" t="str">
        <f>TRIM(CONCATENATE(wiz[[#This Row],[SHIPPER..................]],wiz[[#This Row],[ZIP2..]],wiz[[#This Row],[ZIP3..]]))</f>
        <v>b: C H ROBINSON | 7610137950</v>
      </c>
      <c r="K2194" s="1">
        <v>1</v>
      </c>
      <c r="L2194" s="1">
        <v>1.7</v>
      </c>
      <c r="M2194" s="1">
        <v>0.28000000000000003</v>
      </c>
      <c r="N2194" s="1">
        <v>885</v>
      </c>
      <c r="O2194" s="1">
        <v>1.68</v>
      </c>
      <c r="P2194" s="1">
        <v>31</v>
      </c>
      <c r="Q2194" s="1">
        <v>0.25</v>
      </c>
      <c r="R2194" s="1">
        <v>-62</v>
      </c>
      <c r="S2194" s="1">
        <v>-13</v>
      </c>
      <c r="T2194" s="1">
        <v>0</v>
      </c>
      <c r="U2194" s="1">
        <v>445</v>
      </c>
      <c r="V2194" s="1">
        <v>432</v>
      </c>
      <c r="W2194" s="1">
        <v>75029</v>
      </c>
      <c r="X2194" s="1">
        <v>76101</v>
      </c>
      <c r="Y2194" s="1">
        <v>37950</v>
      </c>
      <c r="Z2194" s="1">
        <v>1.76</v>
      </c>
      <c r="AA2194" s="6">
        <f t="shared" si="446"/>
        <v>615</v>
      </c>
      <c r="AB2194" s="6">
        <f t="shared" si="447"/>
        <v>432</v>
      </c>
      <c r="AC2194" s="6">
        <f t="shared" si="448"/>
        <v>-122022</v>
      </c>
      <c r="AD2194" s="6">
        <f t="shared" si="449"/>
        <v>-198.40975609756097</v>
      </c>
      <c r="AE2194" s="7">
        <f t="shared" si="450"/>
        <v>-1118</v>
      </c>
      <c r="AF2194" t="str">
        <f t="shared" ca="1" si="451"/>
        <v>$V$1066</v>
      </c>
      <c r="AG2194" t="str">
        <f t="shared" ca="1" si="452"/>
        <v>$J$1066</v>
      </c>
      <c r="AH2194" t="str">
        <f t="shared" ca="1" si="453"/>
        <v>b: C H ROBINSON | 2736036101</v>
      </c>
      <c r="AI2194" t="str">
        <f t="shared" ca="1" si="442"/>
        <v>$K$1066</v>
      </c>
      <c r="AJ2194" s="8">
        <f t="shared" si="443"/>
        <v>1.6260162601626016E-3</v>
      </c>
      <c r="AK2194" s="7">
        <f t="shared" si="444"/>
        <v>-560</v>
      </c>
      <c r="AL2194" s="7" t="str">
        <f t="shared" ca="1" si="454"/>
        <v>b: C H ROBINSON | 6080335055</v>
      </c>
      <c r="AM2194" t="b">
        <f t="shared" si="445"/>
        <v>0</v>
      </c>
    </row>
    <row r="2195" spans="3:39" x14ac:dyDescent="0.3">
      <c r="C2195" s="1" t="s">
        <v>1876</v>
      </c>
      <c r="D2195" s="1" t="s">
        <v>1877</v>
      </c>
      <c r="E2195" s="1" t="s">
        <v>39</v>
      </c>
      <c r="F2195" s="1" t="s">
        <v>76</v>
      </c>
      <c r="G2195" s="1" t="s">
        <v>381</v>
      </c>
      <c r="H2195" s="1" t="s">
        <v>70</v>
      </c>
      <c r="I2195" s="1" t="s">
        <v>563</v>
      </c>
      <c r="J2195" t="str">
        <f>TRIM(CONCATENATE(wiz[[#This Row],[SHIPPER..................]],wiz[[#This Row],[ZIP2..]],wiz[[#This Row],[ZIP3..]]))</f>
        <v>b: GLOBAL TRANSPORT L| 7500637809</v>
      </c>
      <c r="K2195" s="1">
        <v>1</v>
      </c>
      <c r="L2195" s="1">
        <v>1.96</v>
      </c>
      <c r="M2195" s="1">
        <v>0.28000000000000003</v>
      </c>
      <c r="N2195" s="1">
        <v>916</v>
      </c>
      <c r="O2195" s="1">
        <v>1.22</v>
      </c>
      <c r="P2195" s="1">
        <v>15</v>
      </c>
      <c r="Q2195" s="1">
        <v>0.25</v>
      </c>
      <c r="R2195" s="1">
        <v>-64</v>
      </c>
      <c r="S2195" s="1">
        <v>-2</v>
      </c>
      <c r="T2195" s="1">
        <v>141</v>
      </c>
      <c r="U2195" s="1">
        <v>706</v>
      </c>
      <c r="V2195" s="1">
        <v>845</v>
      </c>
      <c r="W2195" s="1">
        <v>75029</v>
      </c>
      <c r="X2195" s="1">
        <v>75006</v>
      </c>
      <c r="Y2195" s="1">
        <v>37809</v>
      </c>
      <c r="Z2195" s="1">
        <v>2.02</v>
      </c>
      <c r="AA2195" s="6">
        <f t="shared" si="446"/>
        <v>1</v>
      </c>
      <c r="AB2195" s="6">
        <f t="shared" si="447"/>
        <v>845</v>
      </c>
      <c r="AC2195" s="6">
        <f t="shared" si="448"/>
        <v>845</v>
      </c>
      <c r="AD2195" s="6">
        <f t="shared" si="449"/>
        <v>845</v>
      </c>
      <c r="AE2195" s="7">
        <f t="shared" si="450"/>
        <v>845</v>
      </c>
      <c r="AF2195" t="str">
        <f t="shared" ca="1" si="451"/>
        <v>$V$2195</v>
      </c>
      <c r="AG2195" t="str">
        <f t="shared" ca="1" si="452"/>
        <v>$J$2195</v>
      </c>
      <c r="AH2195" t="str">
        <f t="shared" ca="1" si="453"/>
        <v>b: GLOBAL TRANSPORT L| 7500637809</v>
      </c>
      <c r="AI2195" t="str">
        <f t="shared" ca="1" si="442"/>
        <v>$K$2195</v>
      </c>
      <c r="AJ2195" s="8">
        <f t="shared" si="443"/>
        <v>1</v>
      </c>
      <c r="AK2195" s="7">
        <f t="shared" si="444"/>
        <v>845</v>
      </c>
      <c r="AL2195" s="7" t="str">
        <f t="shared" ca="1" si="454"/>
        <v>b: GLOBAL TRANSPORT L| 7500637809</v>
      </c>
      <c r="AM2195" t="str">
        <f t="shared" si="445"/>
        <v>b: GLOBAL TRANSPORT L| 7500637809</v>
      </c>
    </row>
    <row r="2196" spans="3:39" x14ac:dyDescent="0.3">
      <c r="C2196" s="1" t="s">
        <v>279</v>
      </c>
      <c r="D2196" s="1" t="s">
        <v>280</v>
      </c>
      <c r="E2196" s="1" t="s">
        <v>39</v>
      </c>
      <c r="F2196" s="1" t="s">
        <v>76</v>
      </c>
      <c r="G2196" s="1" t="s">
        <v>582</v>
      </c>
      <c r="H2196" s="1" t="s">
        <v>70</v>
      </c>
      <c r="I2196" s="1" t="s">
        <v>887</v>
      </c>
      <c r="J2196" t="str">
        <f>TRIM(CONCATENATE(wiz[[#This Row],[SHIPPER..................]],wiz[[#This Row],[ZIP2..]],wiz[[#This Row],[ZIP3..]]))</f>
        <v>b: NOLAN TRANSPORTATI| 7520137950</v>
      </c>
      <c r="K2196" s="1">
        <v>1</v>
      </c>
      <c r="L2196" s="1">
        <v>1.1200000000000001</v>
      </c>
      <c r="M2196" s="1">
        <v>0.27</v>
      </c>
      <c r="N2196" s="1">
        <v>847</v>
      </c>
      <c r="O2196" s="1">
        <v>0.92</v>
      </c>
      <c r="P2196" s="1">
        <v>24</v>
      </c>
      <c r="Q2196" s="1">
        <v>0.25</v>
      </c>
      <c r="R2196" s="1">
        <v>-51</v>
      </c>
      <c r="S2196" s="1">
        <v>-14</v>
      </c>
      <c r="T2196" s="1">
        <v>199</v>
      </c>
      <c r="U2196" s="1">
        <v>-82</v>
      </c>
      <c r="V2196" s="1">
        <v>103</v>
      </c>
      <c r="W2196" s="1">
        <v>75029</v>
      </c>
      <c r="X2196" s="1">
        <v>75201</v>
      </c>
      <c r="Y2196" s="1">
        <v>37950</v>
      </c>
      <c r="Z2196" s="1">
        <v>1.17</v>
      </c>
      <c r="AA2196" s="6">
        <f t="shared" si="446"/>
        <v>15</v>
      </c>
      <c r="AB2196" s="6">
        <f t="shared" si="447"/>
        <v>103</v>
      </c>
      <c r="AC2196" s="6">
        <f t="shared" si="448"/>
        <v>23</v>
      </c>
      <c r="AD2196" s="6">
        <f t="shared" si="449"/>
        <v>1.5333333333333334</v>
      </c>
      <c r="AE2196" s="7">
        <f t="shared" si="450"/>
        <v>-326</v>
      </c>
      <c r="AF2196" t="str">
        <f t="shared" ca="1" si="451"/>
        <v>$V$1665</v>
      </c>
      <c r="AG2196" t="str">
        <f t="shared" ca="1" si="452"/>
        <v>$J$1665</v>
      </c>
      <c r="AH2196" t="str">
        <f t="shared" ca="1" si="453"/>
        <v>b: HARTT LOGISTICS | 2915040201</v>
      </c>
      <c r="AI2196" t="str">
        <f t="shared" ca="1" si="442"/>
        <v>$K$1665</v>
      </c>
      <c r="AJ2196" s="8">
        <f t="shared" si="443"/>
        <v>6.6666666666666666E-2</v>
      </c>
      <c r="AK2196" s="7">
        <f t="shared" si="444"/>
        <v>-326</v>
      </c>
      <c r="AL2196" s="7" t="str">
        <f t="shared" ca="1" si="454"/>
        <v>b: HARTT LOGISTICS | 2915040201</v>
      </c>
      <c r="AM2196" t="b">
        <f t="shared" si="445"/>
        <v>0</v>
      </c>
    </row>
    <row r="2197" spans="3:39" x14ac:dyDescent="0.3">
      <c r="C2197" s="1" t="s">
        <v>576</v>
      </c>
      <c r="D2197" s="1" t="s">
        <v>577</v>
      </c>
      <c r="E2197" s="1" t="s">
        <v>39</v>
      </c>
      <c r="F2197" s="1" t="s">
        <v>76</v>
      </c>
      <c r="G2197" s="1" t="s">
        <v>804</v>
      </c>
      <c r="H2197" s="1" t="s">
        <v>70</v>
      </c>
      <c r="I2197" s="1" t="s">
        <v>887</v>
      </c>
      <c r="J2197" t="str">
        <f>TRIM(CONCATENATE(wiz[[#This Row],[SHIPPER..................]],wiz[[#This Row],[ZIP2..]],wiz[[#This Row],[ZIP3..]]))</f>
        <v>b: SUNTECK TRANSPORT | 7610137950</v>
      </c>
      <c r="K2197" s="1">
        <v>1</v>
      </c>
      <c r="L2197" s="1">
        <v>0.78</v>
      </c>
      <c r="M2197" s="1">
        <v>0.28999999999999998</v>
      </c>
      <c r="N2197" s="1">
        <v>885</v>
      </c>
      <c r="O2197" s="1">
        <v>1.33</v>
      </c>
      <c r="P2197" s="1">
        <v>32</v>
      </c>
      <c r="Q2197" s="1">
        <v>0.25</v>
      </c>
      <c r="R2197" s="1">
        <v>-71</v>
      </c>
      <c r="S2197" s="1">
        <v>-24</v>
      </c>
      <c r="T2197" s="1">
        <v>83</v>
      </c>
      <c r="U2197" s="1">
        <v>-355</v>
      </c>
      <c r="V2197" s="1">
        <v>-296</v>
      </c>
      <c r="W2197" s="1">
        <v>75029</v>
      </c>
      <c r="X2197" s="1">
        <v>76101</v>
      </c>
      <c r="Y2197" s="1">
        <v>37950</v>
      </c>
      <c r="Z2197" s="1">
        <v>0.85</v>
      </c>
      <c r="AA2197" s="6">
        <f t="shared" si="446"/>
        <v>10</v>
      </c>
      <c r="AB2197" s="6">
        <f t="shared" si="447"/>
        <v>-296</v>
      </c>
      <c r="AC2197" s="6">
        <f t="shared" si="448"/>
        <v>-607</v>
      </c>
      <c r="AD2197" s="6">
        <f t="shared" si="449"/>
        <v>-60.7</v>
      </c>
      <c r="AE2197" s="7">
        <f t="shared" si="450"/>
        <v>-668</v>
      </c>
      <c r="AF2197" t="str">
        <f t="shared" ca="1" si="451"/>
        <v>$V$1097</v>
      </c>
      <c r="AG2197" t="str">
        <f t="shared" ca="1" si="452"/>
        <v>$J$1097</v>
      </c>
      <c r="AH2197" t="str">
        <f t="shared" ca="1" si="453"/>
        <v>b: SUNTECK TRANSPORT | 2737737148</v>
      </c>
      <c r="AI2197" t="str">
        <f t="shared" ca="1" si="442"/>
        <v>$K$1097</v>
      </c>
      <c r="AJ2197" s="8">
        <f t="shared" si="443"/>
        <v>0.1</v>
      </c>
      <c r="AK2197" s="7">
        <f t="shared" si="444"/>
        <v>-668</v>
      </c>
      <c r="AL2197" s="7" t="str">
        <f t="shared" ca="1" si="454"/>
        <v>b: SUNTECK TRANSPORT | 2737737148</v>
      </c>
      <c r="AM2197" t="b">
        <f t="shared" si="445"/>
        <v>0</v>
      </c>
    </row>
    <row r="2198" spans="3:39" x14ac:dyDescent="0.3">
      <c r="C2198" s="1" t="s">
        <v>1878</v>
      </c>
      <c r="D2198" s="1" t="s">
        <v>1879</v>
      </c>
      <c r="E2198" s="1" t="s">
        <v>39</v>
      </c>
      <c r="F2198" s="1" t="s">
        <v>76</v>
      </c>
      <c r="G2198" s="1" t="s">
        <v>1381</v>
      </c>
      <c r="H2198" s="1" t="s">
        <v>70</v>
      </c>
      <c r="I2198" s="1" t="s">
        <v>860</v>
      </c>
      <c r="J2198" t="str">
        <f>TRIM(CONCATENATE(wiz[[#This Row],[SHIPPER..................]],wiz[[#This Row],[ZIP2..]],wiz[[#This Row],[ZIP3..]]))</f>
        <v>b: SWIFT LOGISTICS | 7514137743</v>
      </c>
      <c r="K2198" s="1">
        <v>1</v>
      </c>
      <c r="L2198" s="1">
        <v>1.22</v>
      </c>
      <c r="M2198" s="1">
        <v>0.27</v>
      </c>
      <c r="N2198" s="1">
        <v>915</v>
      </c>
      <c r="O2198" s="1">
        <v>1.81</v>
      </c>
      <c r="P2198" s="1">
        <v>35</v>
      </c>
      <c r="Q2198" s="1">
        <v>0.25</v>
      </c>
      <c r="R2198" s="1">
        <v>-55</v>
      </c>
      <c r="S2198" s="1">
        <v>-28</v>
      </c>
      <c r="T2198" s="1">
        <v>1</v>
      </c>
      <c r="U2198" s="1">
        <v>21</v>
      </c>
      <c r="V2198" s="1">
        <v>-6</v>
      </c>
      <c r="W2198" s="1">
        <v>75029</v>
      </c>
      <c r="X2198" s="1">
        <v>75141</v>
      </c>
      <c r="Y2198" s="1">
        <v>37743</v>
      </c>
      <c r="Z2198" s="1">
        <v>1.27</v>
      </c>
      <c r="AA2198" s="6">
        <f t="shared" si="446"/>
        <v>1</v>
      </c>
      <c r="AB2198" s="6">
        <f t="shared" si="447"/>
        <v>-6</v>
      </c>
      <c r="AC2198" s="6">
        <f t="shared" si="448"/>
        <v>-6</v>
      </c>
      <c r="AD2198" s="6">
        <f t="shared" si="449"/>
        <v>-6</v>
      </c>
      <c r="AE2198" s="7">
        <f t="shared" si="450"/>
        <v>-6</v>
      </c>
      <c r="AF2198" t="str">
        <f t="shared" ca="1" si="451"/>
        <v>$V$398</v>
      </c>
      <c r="AG2198" t="str">
        <f t="shared" ca="1" si="452"/>
        <v>$J$398</v>
      </c>
      <c r="AH2198" t="str">
        <f t="shared" ca="1" si="453"/>
        <v>GRAPHIC PACKAGING | 3120141048</v>
      </c>
      <c r="AI2198" t="str">
        <f t="shared" ca="1" si="442"/>
        <v>$K$398</v>
      </c>
      <c r="AJ2198" s="8">
        <f t="shared" si="443"/>
        <v>1</v>
      </c>
      <c r="AK2198" s="7">
        <f t="shared" si="444"/>
        <v>-6</v>
      </c>
      <c r="AL2198" s="7" t="str">
        <f t="shared" ca="1" si="454"/>
        <v>GRAPHIC PACKAGING | 3120141048</v>
      </c>
      <c r="AM2198" t="str">
        <f t="shared" si="445"/>
        <v>b: SWIFT LOGISTICS | 7514137743</v>
      </c>
    </row>
    <row r="2199" spans="3:39" x14ac:dyDescent="0.3">
      <c r="C2199" s="1" t="s">
        <v>761</v>
      </c>
      <c r="D2199" s="1" t="s">
        <v>762</v>
      </c>
      <c r="E2199" s="1" t="s">
        <v>39</v>
      </c>
      <c r="F2199" s="1" t="s">
        <v>76</v>
      </c>
      <c r="G2199" s="1" t="s">
        <v>804</v>
      </c>
      <c r="H2199" s="1" t="s">
        <v>70</v>
      </c>
      <c r="I2199" s="1" t="s">
        <v>371</v>
      </c>
      <c r="J2199" t="str">
        <f>TRIM(CONCATENATE(wiz[[#This Row],[SHIPPER..................]],wiz[[#This Row],[ZIP2..]],wiz[[#This Row],[ZIP3..]]))</f>
        <v>CONAGRA FOODS INC | 7610137821</v>
      </c>
      <c r="K2199" s="1">
        <v>1</v>
      </c>
      <c r="L2199" s="1">
        <v>1.0900000000000001</v>
      </c>
      <c r="M2199" s="1">
        <v>0.27</v>
      </c>
      <c r="N2199" s="1">
        <v>917</v>
      </c>
      <c r="O2199" s="1">
        <v>1.96</v>
      </c>
      <c r="P2199" s="1">
        <v>13</v>
      </c>
      <c r="Q2199" s="1">
        <v>0.25</v>
      </c>
      <c r="R2199" s="1">
        <v>-53</v>
      </c>
      <c r="S2199" s="1">
        <v>16</v>
      </c>
      <c r="T2199" s="1">
        <v>-35</v>
      </c>
      <c r="U2199" s="1">
        <v>-103</v>
      </c>
      <c r="V2199" s="1">
        <v>-122</v>
      </c>
      <c r="W2199" s="1">
        <v>76001</v>
      </c>
      <c r="X2199" s="1">
        <v>76101</v>
      </c>
      <c r="Y2199" s="1">
        <v>37821</v>
      </c>
      <c r="Z2199" s="1">
        <v>1.1399999999999999</v>
      </c>
      <c r="AA2199" s="6">
        <f t="shared" si="446"/>
        <v>99</v>
      </c>
      <c r="AB2199" s="6">
        <f t="shared" si="447"/>
        <v>-122</v>
      </c>
      <c r="AC2199" s="6">
        <f t="shared" si="448"/>
        <v>-9201</v>
      </c>
      <c r="AD2199" s="6">
        <f t="shared" si="449"/>
        <v>-92.939393939393938</v>
      </c>
      <c r="AE2199" s="7">
        <f t="shared" si="450"/>
        <v>-218</v>
      </c>
      <c r="AF2199" t="str">
        <f t="shared" ca="1" si="451"/>
        <v>$V$523</v>
      </c>
      <c r="AG2199" t="str">
        <f t="shared" ca="1" si="452"/>
        <v>$J$523</v>
      </c>
      <c r="AH2199" t="str">
        <f t="shared" ca="1" si="453"/>
        <v>CONAGRA FOODS INC | 5315837821</v>
      </c>
      <c r="AI2199" t="str">
        <f t="shared" ca="1" si="442"/>
        <v>$K$523</v>
      </c>
      <c r="AJ2199" s="8">
        <f t="shared" si="443"/>
        <v>1.0101010101010102E-2</v>
      </c>
      <c r="AK2199" s="7">
        <f t="shared" si="444"/>
        <v>-120</v>
      </c>
      <c r="AL2199" s="7" t="str">
        <f t="shared" ca="1" si="454"/>
        <v>POLYAIR DEDICATED SHU| 4000460601</v>
      </c>
      <c r="AM2199" t="b">
        <f t="shared" si="445"/>
        <v>0</v>
      </c>
    </row>
    <row r="2200" spans="3:39" x14ac:dyDescent="0.3">
      <c r="C2200" s="1" t="s">
        <v>1880</v>
      </c>
      <c r="D2200" s="1" t="s">
        <v>1881</v>
      </c>
      <c r="E2200" s="1" t="s">
        <v>39</v>
      </c>
      <c r="F2200" s="1" t="s">
        <v>76</v>
      </c>
      <c r="G2200" s="1" t="s">
        <v>1376</v>
      </c>
      <c r="H2200" s="1" t="s">
        <v>70</v>
      </c>
      <c r="I2200" s="1" t="s">
        <v>1804</v>
      </c>
      <c r="J2200" t="str">
        <f>TRIM(CONCATENATE(wiz[[#This Row],[SHIPPER..................]],wiz[[#This Row],[ZIP2..]],wiz[[#This Row],[ZIP3..]]))</f>
        <v>GULF RELAY LOGISTICS | 7501937716</v>
      </c>
      <c r="K2200" s="1">
        <v>1</v>
      </c>
      <c r="L2200" s="1">
        <v>1.1399999999999999</v>
      </c>
      <c r="M2200" s="1">
        <v>0.27</v>
      </c>
      <c r="N2200" s="1">
        <v>849</v>
      </c>
      <c r="O2200" s="1">
        <v>1.33</v>
      </c>
      <c r="P2200" s="1">
        <v>18</v>
      </c>
      <c r="Q2200" s="1">
        <v>0.25</v>
      </c>
      <c r="R2200" s="1">
        <v>-45</v>
      </c>
      <c r="S2200" s="1">
        <v>10</v>
      </c>
      <c r="T2200" s="1">
        <v>102</v>
      </c>
      <c r="U2200" s="1">
        <v>-66</v>
      </c>
      <c r="V2200" s="1">
        <v>46</v>
      </c>
      <c r="W2200" s="1">
        <v>75201</v>
      </c>
      <c r="X2200" s="1">
        <v>75019</v>
      </c>
      <c r="Y2200" s="1">
        <v>37716</v>
      </c>
      <c r="Z2200" s="1">
        <v>1.19</v>
      </c>
      <c r="AA2200" s="6">
        <f t="shared" si="446"/>
        <v>1</v>
      </c>
      <c r="AB2200" s="6">
        <f t="shared" si="447"/>
        <v>46</v>
      </c>
      <c r="AC2200" s="6">
        <f t="shared" si="448"/>
        <v>46</v>
      </c>
      <c r="AD2200" s="6">
        <f t="shared" si="449"/>
        <v>46</v>
      </c>
      <c r="AE2200" s="7">
        <f t="shared" si="450"/>
        <v>46</v>
      </c>
      <c r="AF2200" t="str">
        <f t="shared" ca="1" si="451"/>
        <v>$V$257</v>
      </c>
      <c r="AG2200" t="str">
        <f t="shared" ca="1" si="452"/>
        <v>$J$257</v>
      </c>
      <c r="AH2200" t="str">
        <f t="shared" ca="1" si="453"/>
        <v>REDWOOD LOGISTICS STR| 3030138654</v>
      </c>
      <c r="AI2200" t="str">
        <f t="shared" ca="1" si="442"/>
        <v>$K$257</v>
      </c>
      <c r="AJ2200" s="8">
        <f t="shared" si="443"/>
        <v>1</v>
      </c>
      <c r="AK2200" s="7">
        <f t="shared" si="444"/>
        <v>46</v>
      </c>
      <c r="AL2200" s="7" t="str">
        <f t="shared" ca="1" si="454"/>
        <v>REDWOOD LOGISTICS STR| 3030138654</v>
      </c>
      <c r="AM2200" t="str">
        <f t="shared" si="445"/>
        <v>GULF RELAY LOGISTICS | 7501937716</v>
      </c>
    </row>
    <row r="2201" spans="3:39" x14ac:dyDescent="0.3">
      <c r="C2201" s="1" t="s">
        <v>222</v>
      </c>
      <c r="D2201" s="1" t="s">
        <v>218</v>
      </c>
      <c r="E2201" s="1" t="s">
        <v>39</v>
      </c>
      <c r="F2201" s="1" t="s">
        <v>76</v>
      </c>
      <c r="G2201" s="1" t="s">
        <v>582</v>
      </c>
      <c r="H2201" s="1" t="s">
        <v>70</v>
      </c>
      <c r="I2201" s="1" t="s">
        <v>887</v>
      </c>
      <c r="J2201" t="str">
        <f>TRIM(CONCATENATE(wiz[[#This Row],[SHIPPER..................]],wiz[[#This Row],[ZIP2..]],wiz[[#This Row],[ZIP3..]]))</f>
        <v>OWENS CORNING FIBERGL| 7520137950</v>
      </c>
      <c r="K2201" s="1">
        <v>2</v>
      </c>
      <c r="L2201" s="1">
        <v>1.24</v>
      </c>
      <c r="M2201" s="1">
        <v>0.18</v>
      </c>
      <c r="N2201" s="1">
        <v>848</v>
      </c>
      <c r="O2201" s="1">
        <v>1.77</v>
      </c>
      <c r="P2201" s="1">
        <v>149</v>
      </c>
      <c r="Q2201" s="1">
        <v>0.38</v>
      </c>
      <c r="R2201" s="1">
        <v>-9</v>
      </c>
      <c r="S2201" s="1">
        <v>-49</v>
      </c>
      <c r="T2201" s="1">
        <v>-2</v>
      </c>
      <c r="U2201" s="1">
        <v>-20</v>
      </c>
      <c r="V2201" s="1">
        <v>-71</v>
      </c>
      <c r="W2201" s="1">
        <v>75029</v>
      </c>
      <c r="X2201" s="1">
        <v>75201</v>
      </c>
      <c r="Y2201" s="1">
        <v>37950</v>
      </c>
      <c r="Z2201" s="1">
        <v>1.2</v>
      </c>
      <c r="AA2201" s="6">
        <f t="shared" si="446"/>
        <v>733</v>
      </c>
      <c r="AB2201" s="6">
        <f t="shared" si="447"/>
        <v>-142</v>
      </c>
      <c r="AC2201" s="6">
        <f t="shared" si="448"/>
        <v>-44750</v>
      </c>
      <c r="AD2201" s="6">
        <f t="shared" si="449"/>
        <v>-61.050477489768078</v>
      </c>
      <c r="AE2201" s="7">
        <f t="shared" si="450"/>
        <v>-546</v>
      </c>
      <c r="AF2201" t="str">
        <f t="shared" ca="1" si="451"/>
        <v>$V$1036</v>
      </c>
      <c r="AG2201" t="str">
        <f t="shared" ca="1" si="452"/>
        <v>$J$1036</v>
      </c>
      <c r="AH2201" t="str">
        <f t="shared" ca="1" si="453"/>
        <v>OWENS CORNING FIBERGL| 2808655720</v>
      </c>
      <c r="AI2201" t="str">
        <f t="shared" ca="1" si="442"/>
        <v>$K$1036</v>
      </c>
      <c r="AJ2201" s="8">
        <f t="shared" si="443"/>
        <v>2.7285129604365621E-3</v>
      </c>
      <c r="AK2201" s="7">
        <f t="shared" si="444"/>
        <v>-155</v>
      </c>
      <c r="AL2201" s="7" t="str">
        <f t="shared" ca="1" si="454"/>
        <v>b: C H ROBINSON | 4607237643</v>
      </c>
      <c r="AM2201" t="b">
        <f t="shared" si="445"/>
        <v>0</v>
      </c>
    </row>
    <row r="2202" spans="3:39" x14ac:dyDescent="0.3">
      <c r="C2202" s="1" t="s">
        <v>222</v>
      </c>
      <c r="D2202" s="1" t="s">
        <v>218</v>
      </c>
      <c r="E2202" s="1" t="s">
        <v>39</v>
      </c>
      <c r="F2202" s="1" t="s">
        <v>76</v>
      </c>
      <c r="G2202" s="1" t="s">
        <v>1767</v>
      </c>
      <c r="H2202" s="1" t="s">
        <v>70</v>
      </c>
      <c r="I2202" s="1" t="s">
        <v>1800</v>
      </c>
      <c r="J2202" t="str">
        <f>TRIM(CONCATENATE(wiz[[#This Row],[SHIPPER..................]],wiz[[#This Row],[ZIP2..]],wiz[[#This Row],[ZIP3..]]))</f>
        <v>OWENS CORNING FIBERGL| 7516537806</v>
      </c>
      <c r="K2202" s="1">
        <v>19</v>
      </c>
      <c r="L2202" s="1">
        <v>1.2</v>
      </c>
      <c r="M2202" s="1">
        <v>0.17</v>
      </c>
      <c r="N2202" s="1">
        <v>887</v>
      </c>
      <c r="O2202" s="1">
        <v>1.56</v>
      </c>
      <c r="P2202" s="1">
        <v>102</v>
      </c>
      <c r="Q2202" s="1">
        <v>0.34</v>
      </c>
      <c r="R2202" s="1">
        <v>38</v>
      </c>
      <c r="S2202" s="1">
        <v>-75</v>
      </c>
      <c r="T2202" s="1">
        <v>28</v>
      </c>
      <c r="U2202" s="1">
        <v>-96</v>
      </c>
      <c r="V2202" s="1">
        <v>-143</v>
      </c>
      <c r="W2202" s="1">
        <v>71854</v>
      </c>
      <c r="X2202" s="1">
        <v>75165</v>
      </c>
      <c r="Y2202" s="1">
        <v>37806</v>
      </c>
      <c r="Z2202" s="1">
        <v>1.1499999999999999</v>
      </c>
      <c r="AA2202" s="6">
        <f t="shared" si="446"/>
        <v>733</v>
      </c>
      <c r="AB2202" s="6">
        <f t="shared" si="447"/>
        <v>-2717</v>
      </c>
      <c r="AC2202" s="6">
        <f t="shared" si="448"/>
        <v>-44750</v>
      </c>
      <c r="AD2202" s="6">
        <f t="shared" si="449"/>
        <v>-61.050477489768078</v>
      </c>
      <c r="AE2202" s="7">
        <f t="shared" si="450"/>
        <v>-546</v>
      </c>
      <c r="AF2202" t="str">
        <f t="shared" ca="1" si="451"/>
        <v>$V$1036</v>
      </c>
      <c r="AG2202" t="str">
        <f t="shared" ca="1" si="452"/>
        <v>$J$1036</v>
      </c>
      <c r="AH2202" t="str">
        <f t="shared" ca="1" si="453"/>
        <v>OWENS CORNING FIBERGL| 2808655720</v>
      </c>
      <c r="AI2202" t="str">
        <f t="shared" ca="1" si="442"/>
        <v>$K$1036</v>
      </c>
      <c r="AJ2202" s="8">
        <f t="shared" si="443"/>
        <v>2.5920873124147339E-2</v>
      </c>
      <c r="AK2202" s="7">
        <f t="shared" si="444"/>
        <v>-155</v>
      </c>
      <c r="AL2202" s="7" t="str">
        <f t="shared" ca="1" si="454"/>
        <v>b: C H ROBINSON | 4607237643</v>
      </c>
      <c r="AM2202" t="b">
        <f t="shared" si="445"/>
        <v>0</v>
      </c>
    </row>
    <row r="2203" spans="3:39" x14ac:dyDescent="0.3">
      <c r="C2203" s="1" t="s">
        <v>217</v>
      </c>
      <c r="D2203" s="1" t="s">
        <v>218</v>
      </c>
      <c r="E2203" s="1" t="s">
        <v>39</v>
      </c>
      <c r="F2203" s="1" t="s">
        <v>76</v>
      </c>
      <c r="G2203" s="1" t="s">
        <v>582</v>
      </c>
      <c r="H2203" s="1" t="s">
        <v>70</v>
      </c>
      <c r="I2203" s="1" t="s">
        <v>887</v>
      </c>
      <c r="J2203" t="str">
        <f>TRIM(CONCATENATE(wiz[[#This Row],[SHIPPER..................]],wiz[[#This Row],[ZIP2..]],wiz[[#This Row],[ZIP3..]]))</f>
        <v>OWENS CORNING SALES | 7520137950</v>
      </c>
      <c r="K2203" s="1">
        <v>1</v>
      </c>
      <c r="L2203" s="1">
        <v>1.2</v>
      </c>
      <c r="M2203" s="1">
        <v>0.18</v>
      </c>
      <c r="N2203" s="1">
        <v>848</v>
      </c>
      <c r="O2203" s="1">
        <v>2.81</v>
      </c>
      <c r="P2203" s="1">
        <v>24</v>
      </c>
      <c r="Q2203" s="1">
        <v>0.25</v>
      </c>
      <c r="R2203" s="1">
        <v>-13</v>
      </c>
      <c r="S2203" s="1">
        <v>-13</v>
      </c>
      <c r="T2203" s="1">
        <v>-249</v>
      </c>
      <c r="U2203" s="1">
        <v>-93</v>
      </c>
      <c r="V2203" s="1">
        <v>-355</v>
      </c>
      <c r="W2203" s="1">
        <v>75029</v>
      </c>
      <c r="X2203" s="1">
        <v>75201</v>
      </c>
      <c r="Y2203" s="1">
        <v>37950</v>
      </c>
      <c r="Z2203" s="1">
        <v>1.1599999999999999</v>
      </c>
      <c r="AA2203" s="6">
        <f t="shared" si="446"/>
        <v>313</v>
      </c>
      <c r="AB2203" s="6">
        <f t="shared" si="447"/>
        <v>-355</v>
      </c>
      <c r="AC2203" s="6">
        <f t="shared" si="448"/>
        <v>-8700</v>
      </c>
      <c r="AD2203" s="6">
        <f t="shared" si="449"/>
        <v>-27.795527156549522</v>
      </c>
      <c r="AE2203" s="7">
        <f t="shared" si="450"/>
        <v>-472</v>
      </c>
      <c r="AF2203" t="str">
        <f t="shared" ca="1" si="451"/>
        <v>$V$1060</v>
      </c>
      <c r="AG2203" t="str">
        <f t="shared" ca="1" si="452"/>
        <v>$J$1060</v>
      </c>
      <c r="AH2203" t="str">
        <f t="shared" ca="1" si="453"/>
        <v>OWENS CORNING SALES | 2808679556</v>
      </c>
      <c r="AI2203" t="str">
        <f t="shared" ca="1" si="442"/>
        <v>$K$1060</v>
      </c>
      <c r="AJ2203" s="8">
        <f t="shared" si="443"/>
        <v>3.1948881789137379E-3</v>
      </c>
      <c r="AK2203" s="7">
        <f t="shared" si="444"/>
        <v>-156</v>
      </c>
      <c r="AL2203" s="7" t="str">
        <f t="shared" ca="1" si="454"/>
        <v>b: MATSON LOGISTICS | 881728379</v>
      </c>
      <c r="AM2203" t="b">
        <f t="shared" si="445"/>
        <v>0</v>
      </c>
    </row>
    <row r="2204" spans="3:39" x14ac:dyDescent="0.3">
      <c r="C2204" s="1" t="s">
        <v>217</v>
      </c>
      <c r="D2204" s="1" t="s">
        <v>218</v>
      </c>
      <c r="E2204" s="1" t="s">
        <v>39</v>
      </c>
      <c r="F2204" s="1" t="s">
        <v>76</v>
      </c>
      <c r="G2204" s="1" t="s">
        <v>1767</v>
      </c>
      <c r="H2204" s="1" t="s">
        <v>70</v>
      </c>
      <c r="I2204" s="1" t="s">
        <v>1800</v>
      </c>
      <c r="J2204" t="str">
        <f>TRIM(CONCATENATE(wiz[[#This Row],[SHIPPER..................]],wiz[[#This Row],[ZIP2..]],wiz[[#This Row],[ZIP3..]]))</f>
        <v>OWENS CORNING SALES | 7516537806</v>
      </c>
      <c r="K2204" s="1">
        <v>14</v>
      </c>
      <c r="L2204" s="1">
        <v>1.2</v>
      </c>
      <c r="M2204" s="1">
        <v>0.18</v>
      </c>
      <c r="N2204" s="1">
        <v>888</v>
      </c>
      <c r="O2204" s="1">
        <v>1.66</v>
      </c>
      <c r="P2204" s="1">
        <v>101</v>
      </c>
      <c r="Q2204" s="1">
        <v>0.33</v>
      </c>
      <c r="R2204" s="1">
        <v>28</v>
      </c>
      <c r="S2204" s="1">
        <v>-107</v>
      </c>
      <c r="T2204" s="1">
        <v>4</v>
      </c>
      <c r="U2204" s="1">
        <v>-86</v>
      </c>
      <c r="V2204" s="1">
        <v>-189</v>
      </c>
      <c r="W2204" s="1">
        <v>75029</v>
      </c>
      <c r="X2204" s="1">
        <v>75165</v>
      </c>
      <c r="Y2204" s="1">
        <v>37806</v>
      </c>
      <c r="Z2204" s="1">
        <v>1.1599999999999999</v>
      </c>
      <c r="AA2204" s="6">
        <f t="shared" si="446"/>
        <v>313</v>
      </c>
      <c r="AB2204" s="6">
        <f t="shared" si="447"/>
        <v>-2646</v>
      </c>
      <c r="AC2204" s="6">
        <f t="shared" si="448"/>
        <v>-8700</v>
      </c>
      <c r="AD2204" s="6">
        <f t="shared" si="449"/>
        <v>-27.795527156549522</v>
      </c>
      <c r="AE2204" s="7">
        <f t="shared" si="450"/>
        <v>-472</v>
      </c>
      <c r="AF2204" t="str">
        <f t="shared" ca="1" si="451"/>
        <v>$V$1060</v>
      </c>
      <c r="AG2204" t="str">
        <f t="shared" ca="1" si="452"/>
        <v>$J$1060</v>
      </c>
      <c r="AH2204" t="str">
        <f t="shared" ca="1" si="453"/>
        <v>OWENS CORNING SALES | 2808679556</v>
      </c>
      <c r="AI2204" t="str">
        <f t="shared" ca="1" si="442"/>
        <v>$K$1060</v>
      </c>
      <c r="AJ2204" s="8">
        <f t="shared" si="443"/>
        <v>4.472843450479233E-2</v>
      </c>
      <c r="AK2204" s="7">
        <f t="shared" si="444"/>
        <v>-156</v>
      </c>
      <c r="AL2204" s="7" t="str">
        <f t="shared" ca="1" si="454"/>
        <v>b: MATSON LOGISTICS | 881728379</v>
      </c>
      <c r="AM2204" t="b">
        <f t="shared" si="445"/>
        <v>0</v>
      </c>
    </row>
    <row r="2205" spans="3:39" x14ac:dyDescent="0.3">
      <c r="C2205" s="1" t="s">
        <v>1882</v>
      </c>
      <c r="D2205" s="1" t="s">
        <v>1883</v>
      </c>
      <c r="E2205" s="1" t="s">
        <v>39</v>
      </c>
      <c r="F2205" s="1" t="s">
        <v>76</v>
      </c>
      <c r="G2205" s="1" t="s">
        <v>804</v>
      </c>
      <c r="H2205" s="1" t="s">
        <v>70</v>
      </c>
      <c r="I2205" s="1" t="s">
        <v>75</v>
      </c>
      <c r="J2205" t="str">
        <f>TRIM(CONCATENATE(wiz[[#This Row],[SHIPPER..................]],wiz[[#This Row],[ZIP2..]],wiz[[#This Row],[ZIP3..]]))</f>
        <v>b: CHOPTANK TRANSPORT| 7610138101</v>
      </c>
      <c r="K2205" s="1">
        <v>1</v>
      </c>
      <c r="L2205" s="1">
        <v>0.97</v>
      </c>
      <c r="M2205" s="1">
        <v>0.27</v>
      </c>
      <c r="N2205" s="1">
        <v>647</v>
      </c>
      <c r="O2205" s="1">
        <v>1.1299999999999999</v>
      </c>
      <c r="P2205" s="1">
        <v>15</v>
      </c>
      <c r="Q2205" s="1">
        <v>0.25</v>
      </c>
      <c r="R2205" s="1">
        <v>1</v>
      </c>
      <c r="S2205" s="1">
        <v>13</v>
      </c>
      <c r="T2205" s="1">
        <v>19</v>
      </c>
      <c r="U2205" s="1">
        <v>112</v>
      </c>
      <c r="V2205" s="1">
        <v>144</v>
      </c>
      <c r="W2205" s="1">
        <v>76244</v>
      </c>
      <c r="X2205" s="1">
        <v>76101</v>
      </c>
      <c r="Y2205" s="1">
        <v>38101</v>
      </c>
      <c r="Z2205" s="1">
        <v>1.02</v>
      </c>
      <c r="AA2205" s="6">
        <f t="shared" si="446"/>
        <v>1</v>
      </c>
      <c r="AB2205" s="6">
        <f t="shared" si="447"/>
        <v>144</v>
      </c>
      <c r="AC2205" s="6">
        <f t="shared" si="448"/>
        <v>144</v>
      </c>
      <c r="AD2205" s="6">
        <f t="shared" si="449"/>
        <v>144</v>
      </c>
      <c r="AE2205" s="7">
        <f t="shared" si="450"/>
        <v>144</v>
      </c>
      <c r="AF2205" t="str">
        <f t="shared" ca="1" si="451"/>
        <v>$V$927</v>
      </c>
      <c r="AG2205" t="str">
        <f t="shared" ca="1" si="452"/>
        <v>$J$927</v>
      </c>
      <c r="AH2205" t="str">
        <f t="shared" ca="1" si="453"/>
        <v>b: C H ROBINSON | 6410135601</v>
      </c>
      <c r="AI2205" t="str">
        <f t="shared" ca="1" si="442"/>
        <v>$K$927</v>
      </c>
      <c r="AJ2205" s="8">
        <f t="shared" si="443"/>
        <v>1</v>
      </c>
      <c r="AK2205" s="7">
        <f t="shared" si="444"/>
        <v>144</v>
      </c>
      <c r="AL2205" s="7" t="str">
        <f t="shared" ca="1" si="454"/>
        <v>b: C H ROBINSON | 6410135601</v>
      </c>
      <c r="AM2205" t="str">
        <f t="shared" si="445"/>
        <v>b: CHOPTANK TRANSPORT| 7610138101</v>
      </c>
    </row>
    <row r="2206" spans="3:39" x14ac:dyDescent="0.3">
      <c r="C2206" s="1" t="s">
        <v>137</v>
      </c>
      <c r="D2206" s="1" t="s">
        <v>138</v>
      </c>
      <c r="E2206" s="1" t="s">
        <v>39</v>
      </c>
      <c r="F2206" s="1" t="s">
        <v>76</v>
      </c>
      <c r="G2206" s="1" t="s">
        <v>77</v>
      </c>
      <c r="H2206" s="1" t="s">
        <v>70</v>
      </c>
      <c r="I2206" s="1" t="s">
        <v>75</v>
      </c>
      <c r="J2206" t="str">
        <f>TRIM(CONCATENATE(wiz[[#This Row],[SHIPPER..................]],wiz[[#This Row],[ZIP2..]],wiz[[#This Row],[ZIP3..]]))</f>
        <v>b: RED CLASSIC BROKER| 7505038101</v>
      </c>
      <c r="K2206" s="1">
        <v>1</v>
      </c>
      <c r="L2206" s="1">
        <v>1.71</v>
      </c>
      <c r="M2206" s="1">
        <v>0.28000000000000003</v>
      </c>
      <c r="N2206" s="1">
        <v>477</v>
      </c>
      <c r="O2206" s="1">
        <v>0.97</v>
      </c>
      <c r="P2206" s="1">
        <v>12</v>
      </c>
      <c r="Q2206" s="1">
        <v>0.25</v>
      </c>
      <c r="R2206" s="1">
        <v>-33</v>
      </c>
      <c r="S2206" s="1">
        <v>17</v>
      </c>
      <c r="T2206" s="1">
        <v>-1</v>
      </c>
      <c r="U2206" s="1">
        <v>516</v>
      </c>
      <c r="V2206" s="1">
        <v>532</v>
      </c>
      <c r="W2206" s="1">
        <v>75201</v>
      </c>
      <c r="X2206" s="1">
        <v>75050</v>
      </c>
      <c r="Y2206" s="1">
        <v>38101</v>
      </c>
      <c r="Z2206" s="1">
        <v>1.77</v>
      </c>
      <c r="AA2206" s="6">
        <f t="shared" si="446"/>
        <v>57</v>
      </c>
      <c r="AB2206" s="6">
        <f t="shared" si="447"/>
        <v>532</v>
      </c>
      <c r="AC2206" s="6">
        <f t="shared" si="448"/>
        <v>7304</v>
      </c>
      <c r="AD2206" s="6">
        <f t="shared" si="449"/>
        <v>128.14035087719299</v>
      </c>
      <c r="AE2206" s="7">
        <f t="shared" si="450"/>
        <v>-98</v>
      </c>
      <c r="AF2206" t="str">
        <f t="shared" ca="1" si="451"/>
        <v>$V$279</v>
      </c>
      <c r="AG2206" t="str">
        <f t="shared" ca="1" si="452"/>
        <v>$J$279</v>
      </c>
      <c r="AH2206" t="str">
        <f t="shared" ca="1" si="453"/>
        <v>b: NOLAN TRANSPORTATI| 3026945005</v>
      </c>
      <c r="AI2206" t="str">
        <f t="shared" ca="1" si="442"/>
        <v>$K$279</v>
      </c>
      <c r="AJ2206" s="8">
        <f t="shared" si="443"/>
        <v>1.7543859649122806E-2</v>
      </c>
      <c r="AK2206" s="7">
        <f t="shared" si="444"/>
        <v>-98</v>
      </c>
      <c r="AL2206" s="7" t="str">
        <f t="shared" ca="1" si="454"/>
        <v>b: NOLAN TRANSPORTATI| 3026945005</v>
      </c>
      <c r="AM2206" t="b">
        <f t="shared" si="445"/>
        <v>0</v>
      </c>
    </row>
    <row r="2207" spans="3:39" x14ac:dyDescent="0.3">
      <c r="C2207" s="1" t="s">
        <v>123</v>
      </c>
      <c r="D2207" s="1" t="s">
        <v>124</v>
      </c>
      <c r="E2207" s="1" t="s">
        <v>39</v>
      </c>
      <c r="F2207" s="1" t="s">
        <v>76</v>
      </c>
      <c r="G2207" s="1" t="s">
        <v>804</v>
      </c>
      <c r="H2207" s="1" t="s">
        <v>70</v>
      </c>
      <c r="I2207" s="1" t="s">
        <v>75</v>
      </c>
      <c r="J2207" t="str">
        <f>TRIM(CONCATENATE(wiz[[#This Row],[SHIPPER..................]],wiz[[#This Row],[ZIP2..]],wiz[[#This Row],[ZIP3..]]))</f>
        <v>WAL MART SAMS GENERAL| 7610138101</v>
      </c>
      <c r="K2207" s="1">
        <v>1</v>
      </c>
      <c r="L2207" s="1">
        <v>0.9</v>
      </c>
      <c r="M2207" s="1">
        <v>0.09</v>
      </c>
      <c r="N2207" s="1">
        <v>503</v>
      </c>
      <c r="O2207" s="1">
        <v>0.67</v>
      </c>
      <c r="P2207" s="1">
        <v>63</v>
      </c>
      <c r="Q2207" s="1">
        <v>0.3</v>
      </c>
      <c r="R2207" s="1">
        <v>58</v>
      </c>
      <c r="S2207" s="1">
        <v>-47</v>
      </c>
      <c r="T2207" s="1">
        <v>89</v>
      </c>
      <c r="U2207" s="1">
        <v>33</v>
      </c>
      <c r="V2207" s="1">
        <v>75</v>
      </c>
      <c r="W2207" s="1">
        <v>75160</v>
      </c>
      <c r="X2207" s="1">
        <v>76101</v>
      </c>
      <c r="Y2207" s="1">
        <v>38101</v>
      </c>
      <c r="Z2207" s="1">
        <v>0.77</v>
      </c>
      <c r="AA2207" s="6">
        <f t="shared" si="446"/>
        <v>189</v>
      </c>
      <c r="AB2207" s="6">
        <f t="shared" si="447"/>
        <v>75</v>
      </c>
      <c r="AC2207" s="6">
        <f t="shared" si="448"/>
        <v>88</v>
      </c>
      <c r="AD2207" s="6">
        <f t="shared" si="449"/>
        <v>0.46560846560846558</v>
      </c>
      <c r="AE2207" s="7">
        <f t="shared" si="450"/>
        <v>-553</v>
      </c>
      <c r="AF2207" t="str">
        <f t="shared" ca="1" si="451"/>
        <v>$V$459</v>
      </c>
      <c r="AG2207" t="str">
        <f t="shared" ca="1" si="452"/>
        <v>$J$459</v>
      </c>
      <c r="AH2207" t="str">
        <f t="shared" ca="1" si="453"/>
        <v>WAL MART SAMS GENERAL| 6054835055</v>
      </c>
      <c r="AI2207" t="str">
        <f t="shared" ca="1" si="442"/>
        <v>$K$459</v>
      </c>
      <c r="AJ2207" s="8">
        <f t="shared" si="443"/>
        <v>5.2910052910052907E-3</v>
      </c>
      <c r="AK2207" s="7">
        <f t="shared" si="444"/>
        <v>-306</v>
      </c>
      <c r="AL2207" s="7" t="str">
        <f t="shared" ca="1" si="454"/>
        <v>b: C H ROBINSON | 3030163755</v>
      </c>
      <c r="AM2207" t="b">
        <f t="shared" si="445"/>
        <v>0</v>
      </c>
    </row>
    <row r="2208" spans="3:39" x14ac:dyDescent="0.3">
      <c r="C2208" s="1" t="s">
        <v>635</v>
      </c>
      <c r="D2208" s="1" t="s">
        <v>636</v>
      </c>
      <c r="E2208" s="1" t="s">
        <v>39</v>
      </c>
      <c r="F2208" s="1" t="s">
        <v>76</v>
      </c>
      <c r="G2208" s="1" t="s">
        <v>672</v>
      </c>
      <c r="H2208" s="1" t="s">
        <v>70</v>
      </c>
      <c r="I2208" s="1" t="s">
        <v>75</v>
      </c>
      <c r="J2208" t="str">
        <f>TRIM(CONCATENATE(wiz[[#This Row],[SHIPPER..................]],wiz[[#This Row],[ZIP2..]],wiz[[#This Row],[ZIP3..]]))</f>
        <v>WILLIAMS SONOMA | 7600138101</v>
      </c>
      <c r="K2208" s="1">
        <v>4</v>
      </c>
      <c r="L2208" s="1">
        <v>1.03</v>
      </c>
      <c r="M2208" s="1">
        <v>0.1</v>
      </c>
      <c r="N2208" s="1">
        <v>472</v>
      </c>
      <c r="O2208" s="1">
        <v>0.91</v>
      </c>
      <c r="P2208" s="1">
        <v>15</v>
      </c>
      <c r="Q2208" s="1">
        <v>0.25</v>
      </c>
      <c r="R2208" s="1">
        <v>53</v>
      </c>
      <c r="S2208" s="1">
        <v>-21</v>
      </c>
      <c r="T2208" s="1">
        <v>13</v>
      </c>
      <c r="U2208" s="1">
        <v>82</v>
      </c>
      <c r="V2208" s="1">
        <v>74</v>
      </c>
      <c r="W2208" s="1">
        <v>76001</v>
      </c>
      <c r="X2208" s="1">
        <v>76001</v>
      </c>
      <c r="Y2208" s="1">
        <v>38101</v>
      </c>
      <c r="Z2208" s="1">
        <v>0.91</v>
      </c>
      <c r="AA2208" s="6">
        <f t="shared" si="446"/>
        <v>104</v>
      </c>
      <c r="AB2208" s="6">
        <f t="shared" si="447"/>
        <v>296</v>
      </c>
      <c r="AC2208" s="6">
        <f t="shared" si="448"/>
        <v>-8190</v>
      </c>
      <c r="AD2208" s="6">
        <f t="shared" si="449"/>
        <v>-78.75</v>
      </c>
      <c r="AE2208" s="7">
        <f t="shared" si="450"/>
        <v>-406</v>
      </c>
      <c r="AF2208" t="str">
        <f t="shared" ca="1" si="451"/>
        <v>$V$987</v>
      </c>
      <c r="AG2208" t="str">
        <f t="shared" ca="1" si="452"/>
        <v>$J$987</v>
      </c>
      <c r="AH2208" t="str">
        <f t="shared" ca="1" si="453"/>
        <v>WILLIAMS SONOMA | 3865476001</v>
      </c>
      <c r="AI2208" t="str">
        <f t="shared" ca="1" si="442"/>
        <v>$K$987</v>
      </c>
      <c r="AJ2208" s="8">
        <f t="shared" si="443"/>
        <v>3.8461538461538464E-2</v>
      </c>
      <c r="AK2208" s="7">
        <f t="shared" si="444"/>
        <v>-293</v>
      </c>
      <c r="AL2208" s="7" t="str">
        <f t="shared" ca="1" si="454"/>
        <v>WILLIAMS SONOMA | 3051743123</v>
      </c>
      <c r="AM2208" t="b">
        <f t="shared" si="445"/>
        <v>0</v>
      </c>
    </row>
    <row r="2209" spans="3:39" x14ac:dyDescent="0.3">
      <c r="C2209" s="1" t="s">
        <v>1884</v>
      </c>
      <c r="D2209" s="1" t="s">
        <v>1885</v>
      </c>
      <c r="E2209" s="1" t="s">
        <v>39</v>
      </c>
      <c r="F2209" s="1" t="s">
        <v>76</v>
      </c>
      <c r="G2209" s="1" t="s">
        <v>77</v>
      </c>
      <c r="H2209" s="1" t="s">
        <v>70</v>
      </c>
      <c r="I2209" s="1" t="s">
        <v>578</v>
      </c>
      <c r="J2209" t="str">
        <f>TRIM(CONCATENATE(wiz[[#This Row],[SHIPPER..................]],wiz[[#This Row],[ZIP2..]],wiz[[#This Row],[ZIP3..]]))</f>
        <v>b: AGRICULTURAL LOGIS| 7505037121</v>
      </c>
      <c r="K2209" s="1">
        <v>1</v>
      </c>
      <c r="L2209" s="1">
        <v>0.88</v>
      </c>
      <c r="M2209" s="1">
        <v>0.27</v>
      </c>
      <c r="N2209" s="1">
        <v>694</v>
      </c>
      <c r="O2209" s="1">
        <v>1.5</v>
      </c>
      <c r="P2209" s="1">
        <v>19</v>
      </c>
      <c r="Q2209" s="1">
        <v>0.25</v>
      </c>
      <c r="R2209" s="1">
        <v>-42</v>
      </c>
      <c r="S2209" s="1">
        <v>8</v>
      </c>
      <c r="T2209" s="1">
        <v>-26</v>
      </c>
      <c r="U2209" s="1">
        <v>-176</v>
      </c>
      <c r="V2209" s="1">
        <v>-194</v>
      </c>
      <c r="W2209" s="1">
        <v>76051</v>
      </c>
      <c r="X2209" s="1">
        <v>75050</v>
      </c>
      <c r="Y2209" s="1">
        <v>37121</v>
      </c>
      <c r="Z2209" s="1">
        <v>0.93</v>
      </c>
      <c r="AA2209" s="6">
        <f t="shared" si="446"/>
        <v>1</v>
      </c>
      <c r="AB2209" s="6">
        <f t="shared" si="447"/>
        <v>-194</v>
      </c>
      <c r="AC2209" s="6">
        <f t="shared" si="448"/>
        <v>-194</v>
      </c>
      <c r="AD2209" s="6">
        <f t="shared" si="449"/>
        <v>-194</v>
      </c>
      <c r="AE2209" s="7">
        <f t="shared" si="450"/>
        <v>-194</v>
      </c>
      <c r="AF2209" t="str">
        <f t="shared" ca="1" si="451"/>
        <v>$V$233</v>
      </c>
      <c r="AG2209" t="str">
        <f t="shared" ca="1" si="452"/>
        <v>$J$233</v>
      </c>
      <c r="AH2209" t="str">
        <f t="shared" ca="1" si="453"/>
        <v>b: ZENGISTICS INC | 3060140340</v>
      </c>
      <c r="AI2209" t="str">
        <f t="shared" ca="1" si="442"/>
        <v>$K$233</v>
      </c>
      <c r="AJ2209" s="8">
        <f t="shared" si="443"/>
        <v>1</v>
      </c>
      <c r="AK2209" s="7">
        <f t="shared" si="444"/>
        <v>-194</v>
      </c>
      <c r="AL2209" s="7" t="str">
        <f t="shared" ca="1" si="454"/>
        <v>b: ZENGISTICS INC | 3060140340</v>
      </c>
      <c r="AM2209" t="str">
        <f t="shared" si="445"/>
        <v>b: AGRICULTURAL LOGIS| 7505037121</v>
      </c>
    </row>
    <row r="2210" spans="3:39" x14ac:dyDescent="0.3">
      <c r="C2210" s="1" t="s">
        <v>792</v>
      </c>
      <c r="D2210" s="1" t="s">
        <v>793</v>
      </c>
      <c r="E2210" s="1" t="s">
        <v>39</v>
      </c>
      <c r="F2210" s="1" t="s">
        <v>76</v>
      </c>
      <c r="G2210" s="1" t="s">
        <v>582</v>
      </c>
      <c r="H2210" s="1" t="s">
        <v>70</v>
      </c>
      <c r="I2210" s="1" t="s">
        <v>580</v>
      </c>
      <c r="J2210" t="str">
        <f>TRIM(CONCATENATE(wiz[[#This Row],[SHIPPER..................]],wiz[[#This Row],[ZIP2..]],wiz[[#This Row],[ZIP3..]]))</f>
        <v>b: ASCENT GLOBAL LOGI| 7520137070</v>
      </c>
      <c r="K2210" s="1">
        <v>1</v>
      </c>
      <c r="L2210" s="1">
        <v>0.74</v>
      </c>
      <c r="M2210" s="1">
        <v>0.28000000000000003</v>
      </c>
      <c r="N2210" s="1">
        <v>683</v>
      </c>
      <c r="O2210" s="1">
        <v>1.39</v>
      </c>
      <c r="P2210" s="1">
        <v>24</v>
      </c>
      <c r="Q2210" s="1">
        <v>0.25</v>
      </c>
      <c r="R2210" s="1">
        <v>-48</v>
      </c>
      <c r="S2210" s="1">
        <v>-14</v>
      </c>
      <c r="T2210" s="1">
        <v>0</v>
      </c>
      <c r="U2210" s="1">
        <v>-263</v>
      </c>
      <c r="V2210" s="1">
        <v>-277</v>
      </c>
      <c r="W2210" s="1">
        <v>75029</v>
      </c>
      <c r="X2210" s="1">
        <v>75201</v>
      </c>
      <c r="Y2210" s="1">
        <v>37070</v>
      </c>
      <c r="Z2210" s="1">
        <v>0.8</v>
      </c>
      <c r="AA2210" s="6">
        <f t="shared" si="446"/>
        <v>2</v>
      </c>
      <c r="AB2210" s="6">
        <f t="shared" si="447"/>
        <v>-277</v>
      </c>
      <c r="AC2210" s="6">
        <f t="shared" si="448"/>
        <v>-464</v>
      </c>
      <c r="AD2210" s="6">
        <f t="shared" si="449"/>
        <v>-232</v>
      </c>
      <c r="AE2210" s="7">
        <f t="shared" si="450"/>
        <v>-277</v>
      </c>
      <c r="AF2210" t="str">
        <f t="shared" ca="1" si="451"/>
        <v>$V$918</v>
      </c>
      <c r="AG2210" t="str">
        <f t="shared" ca="1" si="452"/>
        <v>$J$918</v>
      </c>
      <c r="AH2210" t="str">
        <f t="shared" ca="1" si="453"/>
        <v>b: BRENNY TRANSPORTAT| 5507146036</v>
      </c>
      <c r="AI2210" t="str">
        <f t="shared" ca="1" si="442"/>
        <v>$K$918</v>
      </c>
      <c r="AJ2210" s="8">
        <f t="shared" si="443"/>
        <v>0.5</v>
      </c>
      <c r="AK2210" s="7">
        <f t="shared" si="444"/>
        <v>-277</v>
      </c>
      <c r="AL2210" s="7" t="str">
        <f t="shared" ca="1" si="454"/>
        <v>b: BRENNY TRANSPORTAT| 5507146036</v>
      </c>
      <c r="AM2210" t="str">
        <f t="shared" si="445"/>
        <v>b: ASCENT GLOBAL LOGI| 7520137070</v>
      </c>
    </row>
    <row r="2211" spans="3:39" x14ac:dyDescent="0.3">
      <c r="C2211" s="1" t="s">
        <v>37</v>
      </c>
      <c r="D2211" s="1" t="s">
        <v>38</v>
      </c>
      <c r="E2211" s="1" t="s">
        <v>39</v>
      </c>
      <c r="F2211" s="1" t="s">
        <v>76</v>
      </c>
      <c r="G2211" s="1" t="s">
        <v>381</v>
      </c>
      <c r="H2211" s="1" t="s">
        <v>70</v>
      </c>
      <c r="I2211" s="1" t="s">
        <v>136</v>
      </c>
      <c r="J2211" t="str">
        <f>TRIM(CONCATENATE(wiz[[#This Row],[SHIPPER..................]],wiz[[#This Row],[ZIP2..]],wiz[[#This Row],[ZIP3..]]))</f>
        <v>b: C H ROBINSON | 7500638555</v>
      </c>
      <c r="K2211" s="1">
        <v>1</v>
      </c>
      <c r="L2211" s="1">
        <v>1.17</v>
      </c>
      <c r="M2211" s="1">
        <v>0.28000000000000003</v>
      </c>
      <c r="N2211" s="1">
        <v>793</v>
      </c>
      <c r="O2211" s="1">
        <v>1.81</v>
      </c>
      <c r="P2211" s="1">
        <v>25</v>
      </c>
      <c r="Q2211" s="1">
        <v>0.25</v>
      </c>
      <c r="R2211" s="1">
        <v>-52</v>
      </c>
      <c r="S2211" s="1">
        <v>1</v>
      </c>
      <c r="T2211" s="1">
        <v>-2</v>
      </c>
      <c r="U2211" s="1">
        <v>45</v>
      </c>
      <c r="V2211" s="1">
        <v>44</v>
      </c>
      <c r="W2211" s="1">
        <v>76099</v>
      </c>
      <c r="X2211" s="1">
        <v>75006</v>
      </c>
      <c r="Y2211" s="1">
        <v>38555</v>
      </c>
      <c r="Z2211" s="1">
        <v>1.23</v>
      </c>
      <c r="AA2211" s="6">
        <f t="shared" si="446"/>
        <v>615</v>
      </c>
      <c r="AB2211" s="6">
        <f t="shared" si="447"/>
        <v>44</v>
      </c>
      <c r="AC2211" s="6">
        <f t="shared" si="448"/>
        <v>-122022</v>
      </c>
      <c r="AD2211" s="6">
        <f t="shared" si="449"/>
        <v>-198.40975609756097</v>
      </c>
      <c r="AE2211" s="7">
        <f t="shared" si="450"/>
        <v>-1118</v>
      </c>
      <c r="AF2211" t="str">
        <f t="shared" ca="1" si="451"/>
        <v>$V$1066</v>
      </c>
      <c r="AG2211" t="str">
        <f t="shared" ca="1" si="452"/>
        <v>$J$1066</v>
      </c>
      <c r="AH2211" t="str">
        <f t="shared" ca="1" si="453"/>
        <v>b: C H ROBINSON | 2736036101</v>
      </c>
      <c r="AI2211" t="str">
        <f t="shared" ca="1" si="442"/>
        <v>$K$1066</v>
      </c>
      <c r="AJ2211" s="8">
        <f t="shared" si="443"/>
        <v>1.6260162601626016E-3</v>
      </c>
      <c r="AK2211" s="7">
        <f t="shared" si="444"/>
        <v>-560</v>
      </c>
      <c r="AL2211" s="7" t="str">
        <f t="shared" ca="1" si="454"/>
        <v>b: C H ROBINSON | 6080335055</v>
      </c>
      <c r="AM2211" t="b">
        <f t="shared" si="445"/>
        <v>0</v>
      </c>
    </row>
    <row r="2212" spans="3:39" x14ac:dyDescent="0.3">
      <c r="C2212" s="1" t="s">
        <v>210</v>
      </c>
      <c r="D2212" s="1" t="s">
        <v>211</v>
      </c>
      <c r="E2212" s="1" t="s">
        <v>39</v>
      </c>
      <c r="F2212" s="1" t="s">
        <v>76</v>
      </c>
      <c r="G2212" s="1" t="s">
        <v>582</v>
      </c>
      <c r="H2212" s="1" t="s">
        <v>70</v>
      </c>
      <c r="I2212" s="1" t="s">
        <v>202</v>
      </c>
      <c r="J2212" t="str">
        <f>TRIM(CONCATENATE(wiz[[#This Row],[SHIPPER..................]],wiz[[#This Row],[ZIP2..]],wiz[[#This Row],[ZIP3..]]))</f>
        <v>b: ECHO GLOBAL LOGIST| 7520137201</v>
      </c>
      <c r="K2212" s="1">
        <v>1</v>
      </c>
      <c r="L2212" s="1">
        <v>1.32</v>
      </c>
      <c r="M2212" s="1">
        <v>0.28000000000000003</v>
      </c>
      <c r="N2212" s="1">
        <v>670</v>
      </c>
      <c r="O2212" s="1">
        <v>1.96</v>
      </c>
      <c r="P2212" s="1">
        <v>56</v>
      </c>
      <c r="Q2212" s="1">
        <v>0.3</v>
      </c>
      <c r="R2212" s="1">
        <v>-47</v>
      </c>
      <c r="S2212" s="1">
        <v>-38</v>
      </c>
      <c r="T2212" s="1">
        <v>-135</v>
      </c>
      <c r="U2212" s="1">
        <v>102</v>
      </c>
      <c r="V2212" s="1">
        <v>-71</v>
      </c>
      <c r="W2212" s="1">
        <v>76031</v>
      </c>
      <c r="X2212" s="1">
        <v>75201</v>
      </c>
      <c r="Y2212" s="1">
        <v>37201</v>
      </c>
      <c r="Z2212" s="1">
        <v>1.38</v>
      </c>
      <c r="AA2212" s="6">
        <f t="shared" si="446"/>
        <v>94</v>
      </c>
      <c r="AB2212" s="6">
        <f t="shared" si="447"/>
        <v>-71</v>
      </c>
      <c r="AC2212" s="6">
        <f t="shared" si="448"/>
        <v>1157</v>
      </c>
      <c r="AD2212" s="6">
        <f t="shared" si="449"/>
        <v>12.308510638297872</v>
      </c>
      <c r="AE2212" s="7">
        <f t="shared" si="450"/>
        <v>-816</v>
      </c>
      <c r="AF2212" t="str">
        <f t="shared" ca="1" si="451"/>
        <v>$V$921</v>
      </c>
      <c r="AG2212" t="str">
        <f t="shared" ca="1" si="452"/>
        <v>$J$921</v>
      </c>
      <c r="AH2212" t="str">
        <f t="shared" ca="1" si="453"/>
        <v>b: ECHO GLOBAL LOGIST| 5503315639</v>
      </c>
      <c r="AI2212" t="str">
        <f t="shared" ca="1" si="442"/>
        <v>$K$921</v>
      </c>
      <c r="AJ2212" s="8">
        <f t="shared" si="443"/>
        <v>1.0638297872340425E-2</v>
      </c>
      <c r="AK2212" s="7">
        <f t="shared" si="444"/>
        <v>-71</v>
      </c>
      <c r="AL2212" s="7" t="str">
        <f t="shared" ca="1" si="454"/>
        <v>b: ECHO GLOBAL LOGIST| 5632053201</v>
      </c>
      <c r="AM2212" t="str">
        <f t="shared" si="445"/>
        <v>b: ECHO GLOBAL LOGIST| 7520137201</v>
      </c>
    </row>
    <row r="2213" spans="3:39" x14ac:dyDescent="0.3">
      <c r="C2213" s="1" t="s">
        <v>1886</v>
      </c>
      <c r="D2213" s="1" t="s">
        <v>1887</v>
      </c>
      <c r="E2213" s="1" t="s">
        <v>39</v>
      </c>
      <c r="F2213" s="1" t="s">
        <v>76</v>
      </c>
      <c r="G2213" s="1" t="s">
        <v>672</v>
      </c>
      <c r="H2213" s="1" t="s">
        <v>70</v>
      </c>
      <c r="I2213" s="1" t="s">
        <v>1727</v>
      </c>
      <c r="J2213" t="str">
        <f>TRIM(CONCATENATE(wiz[[#This Row],[SHIPPER..................]],wiz[[#This Row],[ZIP2..]],wiz[[#This Row],[ZIP3..]]))</f>
        <v>b: FREIGHTCENTER | 7600138583</v>
      </c>
      <c r="K2213" s="1">
        <v>1</v>
      </c>
      <c r="L2213" s="1">
        <v>1.1399999999999999</v>
      </c>
      <c r="M2213" s="1">
        <v>0.28000000000000003</v>
      </c>
      <c r="N2213" s="1">
        <v>775</v>
      </c>
      <c r="O2213" s="1">
        <v>1.81</v>
      </c>
      <c r="P2213" s="1">
        <v>18</v>
      </c>
      <c r="Q2213" s="1">
        <v>0.25</v>
      </c>
      <c r="R2213" s="1">
        <v>-55</v>
      </c>
      <c r="S2213" s="1">
        <v>10</v>
      </c>
      <c r="T2213" s="1">
        <v>-2</v>
      </c>
      <c r="U2213" s="1">
        <v>23</v>
      </c>
      <c r="V2213" s="1">
        <v>31</v>
      </c>
      <c r="W2213" s="1">
        <v>76051</v>
      </c>
      <c r="X2213" s="1">
        <v>76001</v>
      </c>
      <c r="Y2213" s="1">
        <v>38583</v>
      </c>
      <c r="Z2213" s="1">
        <v>1.2</v>
      </c>
      <c r="AA2213" s="6">
        <f t="shared" si="446"/>
        <v>1</v>
      </c>
      <c r="AB2213" s="6">
        <f t="shared" si="447"/>
        <v>31</v>
      </c>
      <c r="AC2213" s="6">
        <f t="shared" si="448"/>
        <v>31</v>
      </c>
      <c r="AD2213" s="6">
        <f t="shared" si="449"/>
        <v>31</v>
      </c>
      <c r="AE2213" s="7">
        <f t="shared" si="450"/>
        <v>31</v>
      </c>
      <c r="AF2213" t="str">
        <f t="shared" ca="1" si="451"/>
        <v>$V$790</v>
      </c>
      <c r="AG2213" t="str">
        <f t="shared" ca="1" si="452"/>
        <v>$J$790</v>
      </c>
      <c r="AH2213" t="str">
        <f t="shared" ca="1" si="453"/>
        <v>MORGAN FOODS | 4713030050</v>
      </c>
      <c r="AI2213" t="str">
        <f t="shared" ca="1" si="442"/>
        <v>$K$790</v>
      </c>
      <c r="AJ2213" s="8">
        <f t="shared" si="443"/>
        <v>1</v>
      </c>
      <c r="AK2213" s="7">
        <f t="shared" si="444"/>
        <v>31</v>
      </c>
      <c r="AL2213" s="7" t="str">
        <f t="shared" ca="1" si="454"/>
        <v>MORGAN FOODS | 4713030050</v>
      </c>
      <c r="AM2213" t="str">
        <f t="shared" si="445"/>
        <v>b: FREIGHTCENTER | 7600138583</v>
      </c>
    </row>
    <row r="2214" spans="3:39" x14ac:dyDescent="0.3">
      <c r="C2214" s="1" t="s">
        <v>576</v>
      </c>
      <c r="D2214" s="1" t="s">
        <v>577</v>
      </c>
      <c r="E2214" s="1" t="s">
        <v>39</v>
      </c>
      <c r="F2214" s="1" t="s">
        <v>76</v>
      </c>
      <c r="G2214" s="1" t="s">
        <v>1857</v>
      </c>
      <c r="H2214" s="1" t="s">
        <v>70</v>
      </c>
      <c r="I2214" s="1" t="s">
        <v>694</v>
      </c>
      <c r="J2214" t="str">
        <f>TRIM(CONCATENATE(wiz[[#This Row],[SHIPPER..................]],wiz[[#This Row],[ZIP2..]],wiz[[#This Row],[ZIP3..]]))</f>
        <v>b: SUNTECK TRANSPORT | 7616137040</v>
      </c>
      <c r="K2214" s="1">
        <v>1</v>
      </c>
      <c r="L2214" s="1">
        <v>0.93</v>
      </c>
      <c r="M2214" s="1">
        <v>0.28999999999999998</v>
      </c>
      <c r="N2214" s="1">
        <v>697</v>
      </c>
      <c r="O2214" s="1">
        <v>1.08</v>
      </c>
      <c r="P2214" s="1">
        <v>32</v>
      </c>
      <c r="Q2214" s="1">
        <v>0.25</v>
      </c>
      <c r="R2214" s="1">
        <v>-56</v>
      </c>
      <c r="S2214" s="1">
        <v>-24</v>
      </c>
      <c r="T2214" s="1">
        <v>73</v>
      </c>
      <c r="U2214" s="1">
        <v>-130</v>
      </c>
      <c r="V2214" s="1">
        <v>-81</v>
      </c>
      <c r="W2214" s="1">
        <v>75029</v>
      </c>
      <c r="X2214" s="1">
        <v>76161</v>
      </c>
      <c r="Y2214" s="1">
        <v>37040</v>
      </c>
      <c r="Z2214" s="1">
        <v>1</v>
      </c>
      <c r="AA2214" s="6">
        <f t="shared" si="446"/>
        <v>10</v>
      </c>
      <c r="AB2214" s="6">
        <f t="shared" si="447"/>
        <v>-81</v>
      </c>
      <c r="AC2214" s="6">
        <f t="shared" si="448"/>
        <v>-607</v>
      </c>
      <c r="AD2214" s="6">
        <f t="shared" si="449"/>
        <v>-60.7</v>
      </c>
      <c r="AE2214" s="7">
        <f t="shared" si="450"/>
        <v>-668</v>
      </c>
      <c r="AF2214" t="str">
        <f t="shared" ca="1" si="451"/>
        <v>$V$1097</v>
      </c>
      <c r="AG2214" t="str">
        <f t="shared" ca="1" si="452"/>
        <v>$J$1097</v>
      </c>
      <c r="AH2214" t="str">
        <f t="shared" ca="1" si="453"/>
        <v>b: SUNTECK TRANSPORT | 2737737148</v>
      </c>
      <c r="AI2214" t="str">
        <f t="shared" ca="1" si="442"/>
        <v>$K$1097</v>
      </c>
      <c r="AJ2214" s="8">
        <f t="shared" si="443"/>
        <v>0.1</v>
      </c>
      <c r="AK2214" s="7">
        <f t="shared" si="444"/>
        <v>-668</v>
      </c>
      <c r="AL2214" s="7" t="str">
        <f t="shared" ca="1" si="454"/>
        <v>b: SUNTECK TRANSPORT | 2737737148</v>
      </c>
      <c r="AM2214" t="b">
        <f t="shared" si="445"/>
        <v>0</v>
      </c>
    </row>
    <row r="2215" spans="3:39" x14ac:dyDescent="0.3">
      <c r="C2215" s="1" t="s">
        <v>568</v>
      </c>
      <c r="D2215" s="1" t="s">
        <v>569</v>
      </c>
      <c r="E2215" s="1" t="s">
        <v>39</v>
      </c>
      <c r="F2215" s="1" t="s">
        <v>76</v>
      </c>
      <c r="G2215" s="1" t="s">
        <v>77</v>
      </c>
      <c r="H2215" s="1" t="s">
        <v>70</v>
      </c>
      <c r="I2215" s="1" t="s">
        <v>578</v>
      </c>
      <c r="J2215" t="str">
        <f>TRIM(CONCATENATE(wiz[[#This Row],[SHIPPER..................]],wiz[[#This Row],[ZIP2..]],wiz[[#This Row],[ZIP3..]]))</f>
        <v>b: UNIVERSAL TRUCKLOA| 7505037121</v>
      </c>
      <c r="K2215" s="1">
        <v>1</v>
      </c>
      <c r="L2215" s="1">
        <v>1.52</v>
      </c>
      <c r="M2215" s="1">
        <v>0.28000000000000003</v>
      </c>
      <c r="N2215" s="1">
        <v>694</v>
      </c>
      <c r="O2215" s="1">
        <v>0.55000000000000004</v>
      </c>
      <c r="P2215" s="1">
        <v>12</v>
      </c>
      <c r="Q2215" s="1">
        <v>0.25</v>
      </c>
      <c r="R2215" s="1">
        <v>-49</v>
      </c>
      <c r="S2215" s="1">
        <v>17</v>
      </c>
      <c r="T2215" s="1">
        <v>199</v>
      </c>
      <c r="U2215" s="1">
        <v>274</v>
      </c>
      <c r="V2215" s="1">
        <v>490</v>
      </c>
      <c r="W2215" s="1">
        <v>75201</v>
      </c>
      <c r="X2215" s="1">
        <v>75050</v>
      </c>
      <c r="Y2215" s="1">
        <v>37121</v>
      </c>
      <c r="Z2215" s="1">
        <v>1.58</v>
      </c>
      <c r="AA2215" s="6">
        <f t="shared" si="446"/>
        <v>5</v>
      </c>
      <c r="AB2215" s="6">
        <f t="shared" si="447"/>
        <v>490</v>
      </c>
      <c r="AC2215" s="6">
        <f t="shared" si="448"/>
        <v>1531</v>
      </c>
      <c r="AD2215" s="6">
        <f t="shared" si="449"/>
        <v>306.2</v>
      </c>
      <c r="AE2215" s="7">
        <f t="shared" si="450"/>
        <v>-272</v>
      </c>
      <c r="AF2215" t="str">
        <f t="shared" ca="1" si="451"/>
        <v>$V$634</v>
      </c>
      <c r="AG2215" t="str">
        <f t="shared" ca="1" si="452"/>
        <v>$J$634</v>
      </c>
      <c r="AH2215" t="str">
        <f t="shared" ca="1" si="453"/>
        <v>TOMLIN TRUCKING AND B| 4614236101</v>
      </c>
      <c r="AI2215" t="str">
        <f t="shared" ca="1" si="442"/>
        <v>$K$634</v>
      </c>
      <c r="AJ2215" s="8">
        <f t="shared" si="443"/>
        <v>0.2</v>
      </c>
      <c r="AK2215" s="7">
        <f t="shared" si="444"/>
        <v>-272</v>
      </c>
      <c r="AL2215" s="7" t="str">
        <f t="shared" ca="1" si="454"/>
        <v>TOMLIN TRUCKING AND B| 4614236101</v>
      </c>
      <c r="AM2215" t="b">
        <f t="shared" si="445"/>
        <v>0</v>
      </c>
    </row>
    <row r="2216" spans="3:39" x14ac:dyDescent="0.3">
      <c r="C2216" s="1" t="s">
        <v>1888</v>
      </c>
      <c r="D2216" s="1" t="s">
        <v>1889</v>
      </c>
      <c r="E2216" s="1" t="s">
        <v>39</v>
      </c>
      <c r="F2216" s="1" t="s">
        <v>76</v>
      </c>
      <c r="G2216" s="1" t="s">
        <v>582</v>
      </c>
      <c r="H2216" s="1" t="s">
        <v>70</v>
      </c>
      <c r="I2216" s="1" t="s">
        <v>350</v>
      </c>
      <c r="J2216" t="str">
        <f>TRIM(CONCATENATE(wiz[[#This Row],[SHIPPER..................]],wiz[[#This Row],[ZIP2..]],wiz[[#This Row],[ZIP3..]]))</f>
        <v>C A T GLOBAL IMC | 7520138501</v>
      </c>
      <c r="K2216" s="1">
        <v>1</v>
      </c>
      <c r="L2216" s="1">
        <v>1.1200000000000001</v>
      </c>
      <c r="M2216" s="1">
        <v>0.27</v>
      </c>
      <c r="N2216" s="1">
        <v>755</v>
      </c>
      <c r="O2216" s="1">
        <v>1.81</v>
      </c>
      <c r="P2216" s="1">
        <v>27</v>
      </c>
      <c r="Q2216" s="1">
        <v>0.25</v>
      </c>
      <c r="R2216" s="1">
        <v>-45</v>
      </c>
      <c r="S2216" s="1">
        <v>-17</v>
      </c>
      <c r="T2216" s="1">
        <v>-2</v>
      </c>
      <c r="U2216" s="1">
        <v>-3</v>
      </c>
      <c r="V2216" s="1">
        <v>-22</v>
      </c>
      <c r="W2216" s="1">
        <v>75029</v>
      </c>
      <c r="X2216" s="1">
        <v>75201</v>
      </c>
      <c r="Y2216" s="1">
        <v>38501</v>
      </c>
      <c r="Z2216" s="1">
        <v>1.17</v>
      </c>
      <c r="AA2216" s="6">
        <f t="shared" si="446"/>
        <v>1</v>
      </c>
      <c r="AB2216" s="6">
        <f t="shared" si="447"/>
        <v>-22</v>
      </c>
      <c r="AC2216" s="6">
        <f t="shared" si="448"/>
        <v>-22</v>
      </c>
      <c r="AD2216" s="6">
        <f t="shared" si="449"/>
        <v>-22</v>
      </c>
      <c r="AE2216" s="7">
        <f t="shared" si="450"/>
        <v>-22</v>
      </c>
      <c r="AF2216" t="str">
        <f t="shared" ca="1" si="451"/>
        <v>$V$1219</v>
      </c>
      <c r="AG2216" t="str">
        <f t="shared" ca="1" si="452"/>
        <v>$J$1219</v>
      </c>
      <c r="AH2216" t="str">
        <f t="shared" ca="1" si="453"/>
        <v>b: C H ROBINSON | 4427027530</v>
      </c>
      <c r="AI2216" t="str">
        <f t="shared" ca="1" si="442"/>
        <v>$K$1219</v>
      </c>
      <c r="AJ2216" s="8">
        <f t="shared" si="443"/>
        <v>1</v>
      </c>
      <c r="AK2216" s="7">
        <f t="shared" si="444"/>
        <v>-22</v>
      </c>
      <c r="AL2216" s="7" t="str">
        <f t="shared" ca="1" si="454"/>
        <v>b: C H ROBINSON | 4427027530</v>
      </c>
      <c r="AM2216" t="str">
        <f t="shared" si="445"/>
        <v>C A T GLOBAL IMC | 7520138501</v>
      </c>
    </row>
    <row r="2217" spans="3:39" x14ac:dyDescent="0.3">
      <c r="C2217" s="1" t="s">
        <v>47</v>
      </c>
      <c r="D2217" s="1" t="s">
        <v>48</v>
      </c>
      <c r="E2217" s="1" t="s">
        <v>39</v>
      </c>
      <c r="F2217" s="1" t="s">
        <v>76</v>
      </c>
      <c r="G2217" s="1" t="s">
        <v>77</v>
      </c>
      <c r="H2217" s="1" t="s">
        <v>70</v>
      </c>
      <c r="I2217" s="1" t="s">
        <v>581</v>
      </c>
      <c r="J2217" t="str">
        <f>TRIM(CONCATENATE(wiz[[#This Row],[SHIPPER..................]],wiz[[#This Row],[ZIP2..]],wiz[[#This Row],[ZIP3..]]))</f>
        <v>LOWES MLXP VAN ONE WA| 7505037146</v>
      </c>
      <c r="K2217" s="1">
        <v>9</v>
      </c>
      <c r="L2217" s="1">
        <v>0.92</v>
      </c>
      <c r="M2217" s="1">
        <v>0.21</v>
      </c>
      <c r="N2217" s="1">
        <v>681</v>
      </c>
      <c r="O2217" s="1">
        <v>1.36</v>
      </c>
      <c r="P2217" s="1">
        <v>21</v>
      </c>
      <c r="Q2217" s="1">
        <v>0.25</v>
      </c>
      <c r="R2217" s="1">
        <v>2</v>
      </c>
      <c r="S2217" s="1">
        <v>1</v>
      </c>
      <c r="T2217" s="1">
        <v>7</v>
      </c>
      <c r="U2217" s="1">
        <v>-194</v>
      </c>
      <c r="V2217" s="1">
        <v>-186</v>
      </c>
      <c r="W2217" s="1">
        <v>76099</v>
      </c>
      <c r="X2217" s="1">
        <v>75050</v>
      </c>
      <c r="Y2217" s="1">
        <v>37146</v>
      </c>
      <c r="Z2217" s="1">
        <v>0.91</v>
      </c>
      <c r="AA2217" s="6">
        <f t="shared" si="446"/>
        <v>678</v>
      </c>
      <c r="AB2217" s="6">
        <f t="shared" si="447"/>
        <v>-1674</v>
      </c>
      <c r="AC2217" s="6">
        <f t="shared" si="448"/>
        <v>-50621</v>
      </c>
      <c r="AD2217" s="6">
        <f t="shared" si="449"/>
        <v>-74.662241887905608</v>
      </c>
      <c r="AE2217" s="7">
        <f t="shared" si="450"/>
        <v>-655</v>
      </c>
      <c r="AF2217" t="str">
        <f t="shared" ca="1" si="451"/>
        <v>$V$1026</v>
      </c>
      <c r="AG2217" t="str">
        <f t="shared" ca="1" si="452"/>
        <v>$J$1026</v>
      </c>
      <c r="AH2217" t="str">
        <f t="shared" ca="1" si="453"/>
        <v>LOWES MLXP VAN ONE WA| 2820147265</v>
      </c>
      <c r="AI2217" t="str">
        <f t="shared" ca="1" si="442"/>
        <v>$K$1026</v>
      </c>
      <c r="AJ2217" s="8">
        <f t="shared" si="443"/>
        <v>1.3274336283185841E-2</v>
      </c>
      <c r="AK2217" s="7">
        <f t="shared" si="444"/>
        <v>-233</v>
      </c>
      <c r="AL2217" s="7" t="str">
        <f t="shared" ca="1" si="454"/>
        <v>b: ECHO GLOBAL LOGIST| 6621537201</v>
      </c>
      <c r="AM2217" t="b">
        <f t="shared" si="445"/>
        <v>0</v>
      </c>
    </row>
    <row r="2218" spans="3:39" x14ac:dyDescent="0.3">
      <c r="C2218" s="1" t="s">
        <v>222</v>
      </c>
      <c r="D2218" s="1" t="s">
        <v>218</v>
      </c>
      <c r="E2218" s="1" t="s">
        <v>39</v>
      </c>
      <c r="F2218" s="1" t="s">
        <v>76</v>
      </c>
      <c r="G2218" s="1" t="s">
        <v>582</v>
      </c>
      <c r="H2218" s="1" t="s">
        <v>70</v>
      </c>
      <c r="I2218" s="1" t="s">
        <v>202</v>
      </c>
      <c r="J2218" t="str">
        <f>TRIM(CONCATENATE(wiz[[#This Row],[SHIPPER..................]],wiz[[#This Row],[ZIP2..]],wiz[[#This Row],[ZIP3..]]))</f>
        <v>OWENS CORNING FIBERGL| 7520137201</v>
      </c>
      <c r="K2218" s="1">
        <v>3</v>
      </c>
      <c r="L2218" s="1">
        <v>1.1299999999999999</v>
      </c>
      <c r="M2218" s="1">
        <v>0.18</v>
      </c>
      <c r="N2218" s="1">
        <v>682</v>
      </c>
      <c r="O2218" s="1">
        <v>1.54</v>
      </c>
      <c r="P2218" s="1">
        <v>17</v>
      </c>
      <c r="Q2218" s="1">
        <v>0.25</v>
      </c>
      <c r="R2218" s="1">
        <v>-1</v>
      </c>
      <c r="S2218" s="1">
        <v>-49</v>
      </c>
      <c r="T2218" s="1">
        <v>-36</v>
      </c>
      <c r="U2218" s="1">
        <v>-50</v>
      </c>
      <c r="V2218" s="1">
        <v>-135</v>
      </c>
      <c r="W2218" s="1">
        <v>75201</v>
      </c>
      <c r="X2218" s="1">
        <v>75201</v>
      </c>
      <c r="Y2218" s="1">
        <v>37201</v>
      </c>
      <c r="Z2218" s="1">
        <v>1.0900000000000001</v>
      </c>
      <c r="AA2218" s="6">
        <f t="shared" si="446"/>
        <v>733</v>
      </c>
      <c r="AB2218" s="6">
        <f t="shared" si="447"/>
        <v>-405</v>
      </c>
      <c r="AC2218" s="6">
        <f t="shared" si="448"/>
        <v>-44750</v>
      </c>
      <c r="AD2218" s="6">
        <f t="shared" si="449"/>
        <v>-61.050477489768078</v>
      </c>
      <c r="AE2218" s="7">
        <f t="shared" si="450"/>
        <v>-546</v>
      </c>
      <c r="AF2218" t="str">
        <f t="shared" ca="1" si="451"/>
        <v>$V$1036</v>
      </c>
      <c r="AG2218" t="str">
        <f t="shared" ca="1" si="452"/>
        <v>$J$1036</v>
      </c>
      <c r="AH2218" t="str">
        <f t="shared" ca="1" si="453"/>
        <v>OWENS CORNING FIBERGL| 2808655720</v>
      </c>
      <c r="AI2218" t="str">
        <f t="shared" ca="1" si="442"/>
        <v>$K$1036</v>
      </c>
      <c r="AJ2218" s="8">
        <f t="shared" si="443"/>
        <v>4.0927694406548429E-3</v>
      </c>
      <c r="AK2218" s="7">
        <f t="shared" si="444"/>
        <v>-155</v>
      </c>
      <c r="AL2218" s="7" t="str">
        <f t="shared" ca="1" si="454"/>
        <v>b: C H ROBINSON | 4607237643</v>
      </c>
      <c r="AM2218" t="b">
        <f t="shared" si="445"/>
        <v>0</v>
      </c>
    </row>
    <row r="2219" spans="3:39" x14ac:dyDescent="0.3">
      <c r="C2219" s="1" t="s">
        <v>222</v>
      </c>
      <c r="D2219" s="1" t="s">
        <v>218</v>
      </c>
      <c r="E2219" s="1" t="s">
        <v>39</v>
      </c>
      <c r="F2219" s="1" t="s">
        <v>76</v>
      </c>
      <c r="G2219" s="1" t="s">
        <v>1767</v>
      </c>
      <c r="H2219" s="1" t="s">
        <v>70</v>
      </c>
      <c r="I2219" s="1" t="s">
        <v>202</v>
      </c>
      <c r="J2219" t="str">
        <f>TRIM(CONCATENATE(wiz[[#This Row],[SHIPPER..................]],wiz[[#This Row],[ZIP2..]],wiz[[#This Row],[ZIP3..]]))</f>
        <v>OWENS CORNING FIBERGL| 7516537201</v>
      </c>
      <c r="K2219" s="1">
        <v>1</v>
      </c>
      <c r="L2219" s="1">
        <v>1.1000000000000001</v>
      </c>
      <c r="M2219" s="1">
        <v>0.17</v>
      </c>
      <c r="N2219" s="1">
        <v>695</v>
      </c>
      <c r="O2219" s="1">
        <v>1.39</v>
      </c>
      <c r="P2219" s="1">
        <v>69</v>
      </c>
      <c r="Q2219" s="1">
        <v>0.3</v>
      </c>
      <c r="R2219" s="1">
        <v>27</v>
      </c>
      <c r="S2219" s="1">
        <v>-75</v>
      </c>
      <c r="T2219" s="1">
        <v>0</v>
      </c>
      <c r="U2219" s="1">
        <v>-94</v>
      </c>
      <c r="V2219" s="1">
        <v>-169</v>
      </c>
      <c r="W2219" s="1">
        <v>76201</v>
      </c>
      <c r="X2219" s="1">
        <v>75165</v>
      </c>
      <c r="Y2219" s="1">
        <v>37201</v>
      </c>
      <c r="Z2219" s="1">
        <v>1.05</v>
      </c>
      <c r="AA2219" s="6">
        <f t="shared" si="446"/>
        <v>733</v>
      </c>
      <c r="AB2219" s="6">
        <f t="shared" si="447"/>
        <v>-169</v>
      </c>
      <c r="AC2219" s="6">
        <f t="shared" si="448"/>
        <v>-44750</v>
      </c>
      <c r="AD2219" s="6">
        <f t="shared" si="449"/>
        <v>-61.050477489768078</v>
      </c>
      <c r="AE2219" s="7">
        <f t="shared" si="450"/>
        <v>-546</v>
      </c>
      <c r="AF2219" t="str">
        <f t="shared" ca="1" si="451"/>
        <v>$V$1036</v>
      </c>
      <c r="AG2219" t="str">
        <f t="shared" ca="1" si="452"/>
        <v>$J$1036</v>
      </c>
      <c r="AH2219" t="str">
        <f t="shared" ca="1" si="453"/>
        <v>OWENS CORNING FIBERGL| 2808655720</v>
      </c>
      <c r="AI2219" t="str">
        <f t="shared" ca="1" si="442"/>
        <v>$K$1036</v>
      </c>
      <c r="AJ2219" s="8">
        <f t="shared" si="443"/>
        <v>1.364256480218281E-3</v>
      </c>
      <c r="AK2219" s="7">
        <f t="shared" si="444"/>
        <v>-155</v>
      </c>
      <c r="AL2219" s="7" t="str">
        <f t="shared" ca="1" si="454"/>
        <v>b: C H ROBINSON | 4607237643</v>
      </c>
      <c r="AM2219" t="b">
        <f t="shared" si="445"/>
        <v>0</v>
      </c>
    </row>
    <row r="2220" spans="3:39" x14ac:dyDescent="0.3">
      <c r="C2220" s="1" t="s">
        <v>217</v>
      </c>
      <c r="D2220" s="1" t="s">
        <v>218</v>
      </c>
      <c r="E2220" s="1" t="s">
        <v>39</v>
      </c>
      <c r="F2220" s="1" t="s">
        <v>76</v>
      </c>
      <c r="G2220" s="1" t="s">
        <v>582</v>
      </c>
      <c r="H2220" s="1" t="s">
        <v>70</v>
      </c>
      <c r="I2220" s="1" t="s">
        <v>202</v>
      </c>
      <c r="J2220" t="str">
        <f>TRIM(CONCATENATE(wiz[[#This Row],[SHIPPER..................]],wiz[[#This Row],[ZIP2..]],wiz[[#This Row],[ZIP3..]]))</f>
        <v>OWENS CORNING SALES | 7520137201</v>
      </c>
      <c r="K2220" s="1">
        <v>4</v>
      </c>
      <c r="L2220" s="1">
        <v>1.1000000000000001</v>
      </c>
      <c r="M2220" s="1">
        <v>0.18</v>
      </c>
      <c r="N2220" s="1">
        <v>765</v>
      </c>
      <c r="O2220" s="1">
        <v>1.71</v>
      </c>
      <c r="P2220" s="1">
        <v>20</v>
      </c>
      <c r="Q2220" s="1">
        <v>0.25</v>
      </c>
      <c r="R2220" s="1">
        <v>5</v>
      </c>
      <c r="S2220" s="1">
        <v>-13</v>
      </c>
      <c r="T2220" s="1">
        <v>22</v>
      </c>
      <c r="U2220" s="1">
        <v>-69</v>
      </c>
      <c r="V2220" s="1">
        <v>-60</v>
      </c>
      <c r="W2220" s="1">
        <v>75201</v>
      </c>
      <c r="X2220" s="1">
        <v>75201</v>
      </c>
      <c r="Y2220" s="1">
        <v>37201</v>
      </c>
      <c r="Z2220" s="1">
        <v>1.06</v>
      </c>
      <c r="AA2220" s="6">
        <f t="shared" si="446"/>
        <v>313</v>
      </c>
      <c r="AB2220" s="6">
        <f t="shared" si="447"/>
        <v>-240</v>
      </c>
      <c r="AC2220" s="6">
        <f t="shared" si="448"/>
        <v>-8700</v>
      </c>
      <c r="AD2220" s="6">
        <f t="shared" si="449"/>
        <v>-27.795527156549522</v>
      </c>
      <c r="AE2220" s="7">
        <f t="shared" si="450"/>
        <v>-472</v>
      </c>
      <c r="AF2220" t="str">
        <f t="shared" ca="1" si="451"/>
        <v>$V$1060</v>
      </c>
      <c r="AG2220" t="str">
        <f t="shared" ca="1" si="452"/>
        <v>$J$1060</v>
      </c>
      <c r="AH2220" t="str">
        <f t="shared" ca="1" si="453"/>
        <v>OWENS CORNING SALES | 2808679556</v>
      </c>
      <c r="AI2220" t="str">
        <f t="shared" ca="1" si="442"/>
        <v>$K$1060</v>
      </c>
      <c r="AJ2220" s="8">
        <f t="shared" si="443"/>
        <v>1.2779552715654952E-2</v>
      </c>
      <c r="AK2220" s="7">
        <f t="shared" si="444"/>
        <v>-156</v>
      </c>
      <c r="AL2220" s="7" t="str">
        <f t="shared" ca="1" si="454"/>
        <v>b: MATSON LOGISTICS | 881728379</v>
      </c>
      <c r="AM2220" t="b">
        <f t="shared" si="445"/>
        <v>0</v>
      </c>
    </row>
    <row r="2221" spans="3:39" x14ac:dyDescent="0.3">
      <c r="C2221" s="1" t="s">
        <v>1890</v>
      </c>
      <c r="D2221" s="1" t="s">
        <v>1891</v>
      </c>
      <c r="E2221" s="1" t="s">
        <v>39</v>
      </c>
      <c r="F2221" s="1" t="s">
        <v>76</v>
      </c>
      <c r="G2221" s="1" t="s">
        <v>1376</v>
      </c>
      <c r="H2221" s="1" t="s">
        <v>70</v>
      </c>
      <c r="I2221" s="1" t="s">
        <v>1823</v>
      </c>
      <c r="J2221" t="str">
        <f>TRIM(CONCATENATE(wiz[[#This Row],[SHIPPER..................]],wiz[[#This Row],[ZIP2..]],wiz[[#This Row],[ZIP3..]]))</f>
        <v>TIMCO LOGISTICS INC | 7501937055</v>
      </c>
      <c r="K2221" s="1">
        <v>1</v>
      </c>
      <c r="L2221" s="1">
        <v>1.27</v>
      </c>
      <c r="M2221" s="1">
        <v>0.28000000000000003</v>
      </c>
      <c r="N2221" s="1">
        <v>643</v>
      </c>
      <c r="O2221" s="1">
        <v>0.92</v>
      </c>
      <c r="P2221" s="1">
        <v>8</v>
      </c>
      <c r="Q2221" s="1">
        <v>0.25</v>
      </c>
      <c r="R2221" s="1">
        <v>-39</v>
      </c>
      <c r="S2221" s="1">
        <v>7</v>
      </c>
      <c r="T2221" s="1">
        <v>69</v>
      </c>
      <c r="U2221" s="1">
        <v>81</v>
      </c>
      <c r="V2221" s="1">
        <v>157</v>
      </c>
      <c r="W2221" s="1">
        <v>75029</v>
      </c>
      <c r="X2221" s="1">
        <v>75019</v>
      </c>
      <c r="Y2221" s="1">
        <v>37055</v>
      </c>
      <c r="Z2221" s="1">
        <v>1.33</v>
      </c>
      <c r="AA2221" s="6">
        <f t="shared" si="446"/>
        <v>1</v>
      </c>
      <c r="AB2221" s="6">
        <f t="shared" si="447"/>
        <v>157</v>
      </c>
      <c r="AC2221" s="6">
        <f t="shared" si="448"/>
        <v>157</v>
      </c>
      <c r="AD2221" s="6">
        <f t="shared" si="449"/>
        <v>157</v>
      </c>
      <c r="AE2221" s="7">
        <f t="shared" si="450"/>
        <v>157</v>
      </c>
      <c r="AF2221" t="str">
        <f t="shared" ca="1" si="451"/>
        <v>$V$924</v>
      </c>
      <c r="AG2221" t="str">
        <f t="shared" ca="1" si="452"/>
        <v>$J$924</v>
      </c>
      <c r="AH2221" t="str">
        <f t="shared" ca="1" si="453"/>
        <v>BRIGGS AND STRATTON | 5400253201</v>
      </c>
      <c r="AI2221" t="str">
        <f t="shared" ca="1" si="442"/>
        <v>$K$924</v>
      </c>
      <c r="AJ2221" s="8">
        <f t="shared" si="443"/>
        <v>1</v>
      </c>
      <c r="AK2221" s="7">
        <f t="shared" si="444"/>
        <v>157</v>
      </c>
      <c r="AL2221" s="7" t="str">
        <f t="shared" ca="1" si="454"/>
        <v>BRIGGS AND STRATTON | 5400253201</v>
      </c>
      <c r="AM2221" t="str">
        <f t="shared" si="445"/>
        <v>TIMCO LOGISTICS INC | 7501937055</v>
      </c>
    </row>
    <row r="2222" spans="3:39" x14ac:dyDescent="0.3">
      <c r="C2222" s="1" t="s">
        <v>1538</v>
      </c>
      <c r="D2222" s="1" t="s">
        <v>1539</v>
      </c>
      <c r="E2222" s="1" t="s">
        <v>39</v>
      </c>
      <c r="F2222" s="1" t="s">
        <v>76</v>
      </c>
      <c r="G2222" s="1" t="s">
        <v>582</v>
      </c>
      <c r="H2222" s="1" t="s">
        <v>140</v>
      </c>
      <c r="I2222" s="1" t="s">
        <v>1892</v>
      </c>
      <c r="J2222" t="str">
        <f>TRIM(CONCATENATE(wiz[[#This Row],[SHIPPER..................]],wiz[[#This Row],[ZIP2..]],wiz[[#This Row],[ZIP3..]]))</f>
        <v>BEEMAC TRUCKING | 7520153154</v>
      </c>
      <c r="K2222" s="1">
        <v>1</v>
      </c>
      <c r="L2222" s="1">
        <v>0.81</v>
      </c>
      <c r="M2222" s="1">
        <v>0.28999999999999998</v>
      </c>
      <c r="N2222" s="1">
        <v>1003</v>
      </c>
      <c r="O2222" s="1">
        <v>1.95</v>
      </c>
      <c r="P2222" s="1">
        <v>18</v>
      </c>
      <c r="Q2222" s="1">
        <v>0.25</v>
      </c>
      <c r="R2222" s="1">
        <v>-39</v>
      </c>
      <c r="S2222" s="1">
        <v>10</v>
      </c>
      <c r="T2222" s="1">
        <v>3</v>
      </c>
      <c r="U2222" s="1">
        <v>-300</v>
      </c>
      <c r="V2222" s="1">
        <v>-287</v>
      </c>
      <c r="W2222" s="1">
        <v>76001</v>
      </c>
      <c r="X2222" s="1">
        <v>75201</v>
      </c>
      <c r="Y2222" s="1">
        <v>53154</v>
      </c>
      <c r="Z2222" s="1">
        <v>0.88</v>
      </c>
      <c r="AA2222" s="6">
        <f t="shared" si="446"/>
        <v>3</v>
      </c>
      <c r="AB2222" s="6">
        <f t="shared" si="447"/>
        <v>-287</v>
      </c>
      <c r="AC2222" s="6">
        <f t="shared" si="448"/>
        <v>-720</v>
      </c>
      <c r="AD2222" s="6">
        <f t="shared" si="449"/>
        <v>-240</v>
      </c>
      <c r="AE2222" s="7">
        <f t="shared" si="450"/>
        <v>-525</v>
      </c>
      <c r="AF2222" t="str">
        <f t="shared" ca="1" si="451"/>
        <v>$V$1718</v>
      </c>
      <c r="AG2222" t="str">
        <f t="shared" ca="1" si="452"/>
        <v>$J$1718</v>
      </c>
      <c r="AH2222" t="str">
        <f t="shared" ca="1" si="453"/>
        <v>LANDSTAR RANGER BROKE| 2930163101</v>
      </c>
      <c r="AI2222" t="str">
        <f t="shared" ca="1" si="442"/>
        <v>$K$1718</v>
      </c>
      <c r="AJ2222" s="8">
        <f t="shared" si="443"/>
        <v>0.33333333333333331</v>
      </c>
      <c r="AK2222" s="7">
        <f t="shared" si="444"/>
        <v>-525</v>
      </c>
      <c r="AL2222" s="7" t="str">
        <f t="shared" ca="1" si="454"/>
        <v>LANDSTAR RANGER BROKE| 2930163101</v>
      </c>
      <c r="AM2222" t="b">
        <f t="shared" si="445"/>
        <v>0</v>
      </c>
    </row>
    <row r="2223" spans="3:39" x14ac:dyDescent="0.3">
      <c r="C2223" s="1" t="s">
        <v>400</v>
      </c>
      <c r="D2223" s="1" t="s">
        <v>401</v>
      </c>
      <c r="E2223" s="1" t="s">
        <v>39</v>
      </c>
      <c r="F2223" s="1" t="s">
        <v>76</v>
      </c>
      <c r="G2223" s="1" t="s">
        <v>583</v>
      </c>
      <c r="H2223" s="1" t="s">
        <v>53</v>
      </c>
      <c r="I2223" s="1" t="s">
        <v>427</v>
      </c>
      <c r="J2223" t="str">
        <f>TRIM(CONCATENATE(wiz[[#This Row],[SHIPPER..................]],wiz[[#This Row],[ZIP2..]],wiz[[#This Row],[ZIP3..]]))</f>
        <v>KELLOGG COMPANY MLXP| 7502960447</v>
      </c>
      <c r="K2223" s="1">
        <v>21</v>
      </c>
      <c r="L2223" s="1">
        <v>1.07</v>
      </c>
      <c r="M2223" s="1">
        <v>0.22</v>
      </c>
      <c r="N2223" s="1">
        <v>872</v>
      </c>
      <c r="O2223" s="1">
        <v>1.27</v>
      </c>
      <c r="P2223" s="1">
        <v>6</v>
      </c>
      <c r="Q2223" s="1">
        <v>0.25</v>
      </c>
      <c r="R2223" s="1">
        <v>22</v>
      </c>
      <c r="S2223" s="1">
        <v>-6</v>
      </c>
      <c r="T2223" s="1">
        <v>97</v>
      </c>
      <c r="U2223" s="1">
        <v>79</v>
      </c>
      <c r="V2223" s="1">
        <v>170</v>
      </c>
      <c r="W2223" s="1">
        <v>75029</v>
      </c>
      <c r="X2223" s="1">
        <v>75029</v>
      </c>
      <c r="Y2223" s="1">
        <v>60447</v>
      </c>
      <c r="Z2223" s="1">
        <v>1.07</v>
      </c>
      <c r="AA2223" s="6">
        <f t="shared" si="446"/>
        <v>979</v>
      </c>
      <c r="AB2223" s="6">
        <f t="shared" si="447"/>
        <v>3570</v>
      </c>
      <c r="AC2223" s="6">
        <f t="shared" si="448"/>
        <v>105632</v>
      </c>
      <c r="AD2223" s="6">
        <f t="shared" si="449"/>
        <v>107.89785495403473</v>
      </c>
      <c r="AE2223" s="7">
        <f t="shared" si="450"/>
        <v>-453</v>
      </c>
      <c r="AF2223" t="str">
        <f t="shared" ca="1" si="451"/>
        <v>$V$191</v>
      </c>
      <c r="AG2223" t="str">
        <f t="shared" ca="1" si="452"/>
        <v>$J$191</v>
      </c>
      <c r="AH2223" t="str">
        <f t="shared" ca="1" si="453"/>
        <v>KELLOGG COMPANY MLXP| 3030133601</v>
      </c>
      <c r="AI2223" t="str">
        <f t="shared" ca="1" si="442"/>
        <v>$K$191</v>
      </c>
      <c r="AJ2223" s="8">
        <f t="shared" si="443"/>
        <v>2.1450459652706845E-2</v>
      </c>
      <c r="AK2223" s="7">
        <f t="shared" si="444"/>
        <v>-94</v>
      </c>
      <c r="AL2223" s="7" t="str">
        <f t="shared" ca="1" si="454"/>
        <v>KELLOGG COMPANY MLXP| 3861175029</v>
      </c>
      <c r="AM2223" t="b">
        <f t="shared" si="445"/>
        <v>0</v>
      </c>
    </row>
    <row r="2224" spans="3:39" x14ac:dyDescent="0.3">
      <c r="C2224" s="1" t="s">
        <v>1893</v>
      </c>
      <c r="D2224" s="1" t="s">
        <v>1894</v>
      </c>
      <c r="E2224" s="1" t="s">
        <v>39</v>
      </c>
      <c r="F2224" s="1" t="s">
        <v>76</v>
      </c>
      <c r="G2224" s="1" t="s">
        <v>1431</v>
      </c>
      <c r="H2224" s="1" t="s">
        <v>176</v>
      </c>
      <c r="I2224" s="1" t="s">
        <v>1895</v>
      </c>
      <c r="J2224" t="str">
        <f>TRIM(CONCATENATE(wiz[[#This Row],[SHIPPER..................]],wiz[[#This Row],[ZIP2..]],wiz[[#This Row],[ZIP3..]]))</f>
        <v>RIPLEY TRANSPORTATION| 7620149934</v>
      </c>
      <c r="K2224" s="1">
        <v>1</v>
      </c>
      <c r="L2224" s="1">
        <v>1.64</v>
      </c>
      <c r="M2224" s="1">
        <v>0.28999999999999998</v>
      </c>
      <c r="N2224" s="1">
        <v>1295</v>
      </c>
      <c r="O2224" s="1">
        <v>2.4500000000000002</v>
      </c>
      <c r="P2224" s="1">
        <v>28</v>
      </c>
      <c r="Q2224" s="1">
        <v>0.25</v>
      </c>
      <c r="R2224" s="1">
        <v>-81</v>
      </c>
      <c r="S2224" s="1">
        <v>-24</v>
      </c>
      <c r="T2224" s="1">
        <v>-5</v>
      </c>
      <c r="U2224" s="1">
        <v>771</v>
      </c>
      <c r="V2224" s="1">
        <v>742</v>
      </c>
      <c r="W2224" s="1">
        <v>75006</v>
      </c>
      <c r="X2224" s="1">
        <v>76201</v>
      </c>
      <c r="Y2224" s="1">
        <v>49934</v>
      </c>
      <c r="Z2224" s="1">
        <v>1.71</v>
      </c>
      <c r="AA2224" s="6">
        <f t="shared" si="446"/>
        <v>1</v>
      </c>
      <c r="AB2224" s="6">
        <f t="shared" si="447"/>
        <v>742</v>
      </c>
      <c r="AC2224" s="6">
        <f t="shared" si="448"/>
        <v>742</v>
      </c>
      <c r="AD2224" s="6">
        <f t="shared" si="449"/>
        <v>742</v>
      </c>
      <c r="AE2224" s="7">
        <f t="shared" si="450"/>
        <v>742</v>
      </c>
      <c r="AF2224" t="str">
        <f t="shared" ca="1" si="451"/>
        <v>$V$501</v>
      </c>
      <c r="AG2224" t="str">
        <f t="shared" ca="1" si="452"/>
        <v>$J$501</v>
      </c>
      <c r="AH2224" t="str">
        <f t="shared" ca="1" si="453"/>
        <v>TRACTOR SUPPLY MANHAT| 6011631201</v>
      </c>
      <c r="AI2224" t="str">
        <f t="shared" ca="1" si="442"/>
        <v>$K$501</v>
      </c>
      <c r="AJ2224" s="8">
        <f t="shared" si="443"/>
        <v>1</v>
      </c>
      <c r="AK2224" s="7">
        <f t="shared" si="444"/>
        <v>742</v>
      </c>
      <c r="AL2224" s="7" t="str">
        <f t="shared" ca="1" si="454"/>
        <v>TRACTOR SUPPLY MANHAT| 6011631201</v>
      </c>
      <c r="AM2224" t="str">
        <f t="shared" si="445"/>
        <v>RIPLEY TRANSPORTATION| 7620149934</v>
      </c>
    </row>
    <row r="2225" spans="3:39" x14ac:dyDescent="0.3">
      <c r="C2225" s="1" t="s">
        <v>432</v>
      </c>
      <c r="D2225" s="1" t="s">
        <v>433</v>
      </c>
      <c r="E2225" s="1" t="s">
        <v>39</v>
      </c>
      <c r="F2225" s="1" t="s">
        <v>76</v>
      </c>
      <c r="G2225" s="1" t="s">
        <v>228</v>
      </c>
      <c r="H2225" s="1" t="s">
        <v>146</v>
      </c>
      <c r="I2225" s="1" t="s">
        <v>1896</v>
      </c>
      <c r="J2225" t="str">
        <f>TRIM(CONCATENATE(wiz[[#This Row],[SHIPPER..................]],wiz[[#This Row],[ZIP2..]],wiz[[#This Row],[ZIP3..]]))</f>
        <v>b: UBER FREIGHT LLC | 7700171944</v>
      </c>
      <c r="K2225" s="1">
        <v>1</v>
      </c>
      <c r="L2225" s="1">
        <v>1.21</v>
      </c>
      <c r="M2225" s="1">
        <v>0.28000000000000003</v>
      </c>
      <c r="N2225" s="1">
        <v>352</v>
      </c>
      <c r="O2225" s="1">
        <v>0.88</v>
      </c>
      <c r="P2225" s="1">
        <v>0</v>
      </c>
      <c r="Q2225" s="1">
        <v>0.25</v>
      </c>
      <c r="R2225" s="1">
        <v>-25</v>
      </c>
      <c r="S2225" s="1">
        <v>23</v>
      </c>
      <c r="T2225" s="1">
        <v>-26</v>
      </c>
      <c r="U2225" s="1">
        <v>-239</v>
      </c>
      <c r="V2225" s="1">
        <v>-242</v>
      </c>
      <c r="W2225" s="1">
        <v>77001</v>
      </c>
      <c r="X2225" s="1">
        <v>77001</v>
      </c>
      <c r="Y2225" s="1">
        <v>71944</v>
      </c>
      <c r="Z2225" s="1">
        <v>1.27</v>
      </c>
      <c r="AA2225" s="6">
        <f t="shared" si="446"/>
        <v>12</v>
      </c>
      <c r="AB2225" s="6">
        <f t="shared" si="447"/>
        <v>-242</v>
      </c>
      <c r="AC2225" s="6">
        <f t="shared" si="448"/>
        <v>-94</v>
      </c>
      <c r="AD2225" s="6">
        <f t="shared" si="449"/>
        <v>-7.833333333333333</v>
      </c>
      <c r="AE2225" s="7">
        <f t="shared" si="450"/>
        <v>-795</v>
      </c>
      <c r="AF2225" t="str">
        <f t="shared" ca="1" si="451"/>
        <v>$V$2033</v>
      </c>
      <c r="AG2225" t="str">
        <f t="shared" ca="1" si="452"/>
        <v>$J$2033</v>
      </c>
      <c r="AH2225" t="str">
        <f t="shared" ca="1" si="453"/>
        <v>b: UBER FREIGHT LLC | 3810131010</v>
      </c>
      <c r="AI2225" t="str">
        <f t="shared" ca="1" si="442"/>
        <v>$K$2033</v>
      </c>
      <c r="AJ2225" s="8">
        <f t="shared" si="443"/>
        <v>8.3333333333333329E-2</v>
      </c>
      <c r="AK2225" s="7">
        <f t="shared" si="444"/>
        <v>-795</v>
      </c>
      <c r="AL2225" s="7" t="str">
        <f t="shared" ca="1" si="454"/>
        <v>b: UBER FREIGHT LLC | 3810131010</v>
      </c>
      <c r="AM2225" t="b">
        <f t="shared" si="445"/>
        <v>0</v>
      </c>
    </row>
    <row r="2226" spans="3:39" x14ac:dyDescent="0.3">
      <c r="C2226" s="1" t="s">
        <v>1069</v>
      </c>
      <c r="D2226" s="1" t="s">
        <v>1070</v>
      </c>
      <c r="E2226" s="1" t="s">
        <v>39</v>
      </c>
      <c r="F2226" s="1" t="s">
        <v>76</v>
      </c>
      <c r="G2226" s="1" t="s">
        <v>1897</v>
      </c>
      <c r="H2226" s="1" t="s">
        <v>50</v>
      </c>
      <c r="I2226" s="1" t="s">
        <v>1898</v>
      </c>
      <c r="J2226" t="str">
        <f>TRIM(CONCATENATE(wiz[[#This Row],[SHIPPER..................]],wiz[[#This Row],[ZIP2..]],wiz[[#This Row],[ZIP3..]]))</f>
        <v>b: MATSON LOGISTICS | 7752031750</v>
      </c>
      <c r="K2226" s="1">
        <v>1</v>
      </c>
      <c r="L2226" s="1">
        <v>2.62</v>
      </c>
      <c r="M2226" s="1">
        <v>0.28000000000000003</v>
      </c>
      <c r="N2226" s="1">
        <v>794</v>
      </c>
      <c r="O2226" s="1">
        <v>1.88</v>
      </c>
      <c r="P2226" s="1">
        <v>27</v>
      </c>
      <c r="Q2226" s="1">
        <v>0.25</v>
      </c>
      <c r="R2226" s="1">
        <v>-56</v>
      </c>
      <c r="S2226" s="1">
        <v>-11</v>
      </c>
      <c r="T2226" s="1">
        <v>-19</v>
      </c>
      <c r="U2226" s="1">
        <v>745</v>
      </c>
      <c r="V2226" s="1">
        <v>715</v>
      </c>
      <c r="W2226" s="1">
        <v>77001</v>
      </c>
      <c r="X2226" s="1">
        <v>77520</v>
      </c>
      <c r="Y2226" s="1">
        <v>31750</v>
      </c>
      <c r="Z2226" s="1">
        <v>2.68</v>
      </c>
      <c r="AA2226" s="6">
        <f t="shared" si="446"/>
        <v>4</v>
      </c>
      <c r="AB2226" s="6">
        <f t="shared" si="447"/>
        <v>715</v>
      </c>
      <c r="AC2226" s="6">
        <f t="shared" si="448"/>
        <v>377</v>
      </c>
      <c r="AD2226" s="6">
        <f t="shared" si="449"/>
        <v>94.25</v>
      </c>
      <c r="AE2226" s="7">
        <f t="shared" si="450"/>
        <v>-265</v>
      </c>
      <c r="AF2226" t="str">
        <f t="shared" ca="1" si="451"/>
        <v>$V$880</v>
      </c>
      <c r="AG2226" t="str">
        <f t="shared" ca="1" si="452"/>
        <v>$J$880</v>
      </c>
      <c r="AH2226" t="str">
        <f t="shared" ca="1" si="453"/>
        <v>b: MATSON LOGISTICS | 4922137380</v>
      </c>
      <c r="AI2226" t="str">
        <f t="shared" ca="1" si="442"/>
        <v>$K$880</v>
      </c>
      <c r="AJ2226" s="8">
        <f t="shared" si="443"/>
        <v>0.25</v>
      </c>
      <c r="AK2226" s="7">
        <f t="shared" si="444"/>
        <v>-265</v>
      </c>
      <c r="AL2226" s="7" t="str">
        <f t="shared" ca="1" si="454"/>
        <v>b: MATSON LOGISTICS | 4922137380</v>
      </c>
      <c r="AM2226" t="b">
        <f t="shared" si="445"/>
        <v>0</v>
      </c>
    </row>
    <row r="2227" spans="3:39" x14ac:dyDescent="0.3">
      <c r="C2227" s="1" t="s">
        <v>78</v>
      </c>
      <c r="D2227" s="1" t="s">
        <v>79</v>
      </c>
      <c r="E2227" s="1" t="s">
        <v>39</v>
      </c>
      <c r="F2227" s="1" t="s">
        <v>76</v>
      </c>
      <c r="G2227" s="1" t="s">
        <v>228</v>
      </c>
      <c r="H2227" s="1" t="s">
        <v>42</v>
      </c>
      <c r="I2227" s="1" t="s">
        <v>81</v>
      </c>
      <c r="J2227" t="str">
        <f>TRIM(CONCATENATE(wiz[[#This Row],[SHIPPER..................]],wiz[[#This Row],[ZIP2..]],wiz[[#This Row],[ZIP3..]]))</f>
        <v>TRACTOR SUPPLY MANHAT| 7700146064</v>
      </c>
      <c r="K2227" s="1">
        <v>1</v>
      </c>
      <c r="L2227" s="1">
        <v>1.17</v>
      </c>
      <c r="M2227" s="1">
        <v>0.21</v>
      </c>
      <c r="N2227" s="1">
        <v>1037</v>
      </c>
      <c r="O2227" s="1">
        <v>1.46</v>
      </c>
      <c r="P2227" s="1">
        <v>204</v>
      </c>
      <c r="Q2227" s="1">
        <v>0.45</v>
      </c>
      <c r="R2227" s="1">
        <v>0</v>
      </c>
      <c r="S2227" s="1">
        <v>32</v>
      </c>
      <c r="T2227" s="1">
        <v>120</v>
      </c>
      <c r="U2227" s="1">
        <v>-103</v>
      </c>
      <c r="V2227" s="1">
        <v>49</v>
      </c>
      <c r="W2227" s="1">
        <v>78201</v>
      </c>
      <c r="X2227" s="1">
        <v>77001</v>
      </c>
      <c r="Y2227" s="1">
        <v>46064</v>
      </c>
      <c r="Z2227" s="1">
        <v>1.1599999999999999</v>
      </c>
      <c r="AA2227" s="6">
        <f t="shared" si="446"/>
        <v>533</v>
      </c>
      <c r="AB2227" s="6">
        <f t="shared" si="447"/>
        <v>49</v>
      </c>
      <c r="AC2227" s="6">
        <f t="shared" si="448"/>
        <v>27994</v>
      </c>
      <c r="AD2227" s="6">
        <f t="shared" si="449"/>
        <v>52.521575984990619</v>
      </c>
      <c r="AE2227" s="7">
        <f t="shared" si="450"/>
        <v>-627</v>
      </c>
      <c r="AF2227" t="str">
        <f t="shared" ca="1" si="451"/>
        <v>$V$356</v>
      </c>
      <c r="AG2227" t="str">
        <f t="shared" ca="1" si="452"/>
        <v>$J$356</v>
      </c>
      <c r="AH2227" t="str">
        <f t="shared" ca="1" si="453"/>
        <v>TRACTOR SUPPLY MANHAT| 3070142134</v>
      </c>
      <c r="AI2227" t="str">
        <f t="shared" ca="1" si="442"/>
        <v>$K$356</v>
      </c>
      <c r="AJ2227" s="8">
        <f t="shared" si="443"/>
        <v>1.876172607879925E-3</v>
      </c>
      <c r="AK2227" s="7">
        <f t="shared" si="444"/>
        <v>-192</v>
      </c>
      <c r="AL2227" s="7" t="str">
        <f t="shared" ca="1" si="454"/>
        <v>b: C H ROBINSON | 4817435150</v>
      </c>
      <c r="AM2227" t="b">
        <f t="shared" si="445"/>
        <v>0</v>
      </c>
    </row>
    <row r="2228" spans="3:39" x14ac:dyDescent="0.3">
      <c r="C2228" s="1" t="s">
        <v>37</v>
      </c>
      <c r="D2228" s="1" t="s">
        <v>38</v>
      </c>
      <c r="E2228" s="1" t="s">
        <v>39</v>
      </c>
      <c r="F2228" s="1" t="s">
        <v>76</v>
      </c>
      <c r="G2228" s="1" t="s">
        <v>1771</v>
      </c>
      <c r="H2228" s="1" t="s">
        <v>44</v>
      </c>
      <c r="I2228" s="1" t="s">
        <v>1899</v>
      </c>
      <c r="J2228" t="str">
        <f>TRIM(CONCATENATE(wiz[[#This Row],[SHIPPER..................]],wiz[[#This Row],[ZIP2..]],wiz[[#This Row],[ZIP3..]]))</f>
        <v>b: C H ROBINSON | 7730142141</v>
      </c>
      <c r="K2228" s="1">
        <v>1</v>
      </c>
      <c r="L2228" s="1">
        <v>1.61</v>
      </c>
      <c r="M2228" s="1">
        <v>0.28000000000000003</v>
      </c>
      <c r="N2228" s="1">
        <v>847</v>
      </c>
      <c r="O2228" s="1">
        <v>1.1200000000000001</v>
      </c>
      <c r="P2228" s="1">
        <v>40</v>
      </c>
      <c r="Q2228" s="1">
        <v>0.25</v>
      </c>
      <c r="R2228" s="1">
        <v>-60</v>
      </c>
      <c r="S2228" s="1">
        <v>-27</v>
      </c>
      <c r="T2228" s="1">
        <v>152</v>
      </c>
      <c r="U2228" s="1">
        <v>300</v>
      </c>
      <c r="V2228" s="1">
        <v>425</v>
      </c>
      <c r="W2228" s="1">
        <v>77001</v>
      </c>
      <c r="X2228" s="1">
        <v>77301</v>
      </c>
      <c r="Y2228" s="1">
        <v>42141</v>
      </c>
      <c r="Z2228" s="1">
        <v>1.67</v>
      </c>
      <c r="AA2228" s="6">
        <f t="shared" si="446"/>
        <v>615</v>
      </c>
      <c r="AB2228" s="6">
        <f t="shared" si="447"/>
        <v>425</v>
      </c>
      <c r="AC2228" s="6">
        <f t="shared" si="448"/>
        <v>-122022</v>
      </c>
      <c r="AD2228" s="6">
        <f t="shared" si="449"/>
        <v>-198.40975609756097</v>
      </c>
      <c r="AE2228" s="7">
        <f t="shared" si="450"/>
        <v>-1118</v>
      </c>
      <c r="AF2228" t="str">
        <f t="shared" ca="1" si="451"/>
        <v>$V$1066</v>
      </c>
      <c r="AG2228" t="str">
        <f t="shared" ca="1" si="452"/>
        <v>$J$1066</v>
      </c>
      <c r="AH2228" t="str">
        <f t="shared" ca="1" si="453"/>
        <v>b: C H ROBINSON | 2736036101</v>
      </c>
      <c r="AI2228" t="str">
        <f t="shared" ca="1" si="442"/>
        <v>$K$1066</v>
      </c>
      <c r="AJ2228" s="8">
        <f t="shared" si="443"/>
        <v>1.6260162601626016E-3</v>
      </c>
      <c r="AK2228" s="7">
        <f t="shared" si="444"/>
        <v>-560</v>
      </c>
      <c r="AL2228" s="7" t="str">
        <f t="shared" ca="1" si="454"/>
        <v>b: C H ROBINSON | 6080335055</v>
      </c>
      <c r="AM2228" t="b">
        <f t="shared" si="445"/>
        <v>0</v>
      </c>
    </row>
    <row r="2229" spans="3:39" x14ac:dyDescent="0.3">
      <c r="C2229" s="1" t="s">
        <v>811</v>
      </c>
      <c r="D2229" s="1" t="s">
        <v>812</v>
      </c>
      <c r="E2229" s="1" t="s">
        <v>39</v>
      </c>
      <c r="F2229" s="1" t="s">
        <v>76</v>
      </c>
      <c r="G2229" s="1" t="s">
        <v>1771</v>
      </c>
      <c r="H2229" s="1" t="s">
        <v>44</v>
      </c>
      <c r="I2229" s="1" t="s">
        <v>1162</v>
      </c>
      <c r="J2229" t="str">
        <f>TRIM(CONCATENATE(wiz[[#This Row],[SHIPPER..................]],wiz[[#This Row],[ZIP2..]],wiz[[#This Row],[ZIP3..]]))</f>
        <v>USA TRUCK INCORPORATE| 7730142276</v>
      </c>
      <c r="K2229" s="1">
        <v>1</v>
      </c>
      <c r="L2229" s="1">
        <v>1.08</v>
      </c>
      <c r="M2229" s="1">
        <v>0.27</v>
      </c>
      <c r="N2229" s="1">
        <v>780</v>
      </c>
      <c r="O2229" s="1">
        <v>1.67</v>
      </c>
      <c r="P2229" s="1">
        <v>41</v>
      </c>
      <c r="Q2229" s="1">
        <v>0.25</v>
      </c>
      <c r="R2229" s="1">
        <v>-47</v>
      </c>
      <c r="S2229" s="1">
        <v>-28</v>
      </c>
      <c r="T2229" s="1">
        <v>31</v>
      </c>
      <c r="U2229" s="1">
        <v>-165</v>
      </c>
      <c r="V2229" s="1">
        <v>-162</v>
      </c>
      <c r="W2229" s="1">
        <v>77001</v>
      </c>
      <c r="X2229" s="1">
        <v>77301</v>
      </c>
      <c r="Y2229" s="1">
        <v>42276</v>
      </c>
      <c r="Z2229" s="1">
        <v>1.1299999999999999</v>
      </c>
      <c r="AA2229" s="6">
        <f t="shared" si="446"/>
        <v>3</v>
      </c>
      <c r="AB2229" s="6">
        <f t="shared" si="447"/>
        <v>-162</v>
      </c>
      <c r="AC2229" s="6">
        <f t="shared" si="448"/>
        <v>-454</v>
      </c>
      <c r="AD2229" s="6">
        <f t="shared" si="449"/>
        <v>-151.33333333333334</v>
      </c>
      <c r="AE2229" s="7">
        <f t="shared" si="450"/>
        <v>-269</v>
      </c>
      <c r="AF2229" t="str">
        <f t="shared" ca="1" si="451"/>
        <v>$V$1076</v>
      </c>
      <c r="AG2229" t="str">
        <f t="shared" ca="1" si="452"/>
        <v>$J$1076</v>
      </c>
      <c r="AH2229" t="str">
        <f t="shared" ca="1" si="453"/>
        <v>USA TRUCK INCORPORATE| 2710142276</v>
      </c>
      <c r="AI2229" t="str">
        <f t="shared" ca="1" si="442"/>
        <v>$K$1076</v>
      </c>
      <c r="AJ2229" s="8">
        <f t="shared" si="443"/>
        <v>0.33333333333333331</v>
      </c>
      <c r="AK2229" s="7">
        <f t="shared" si="444"/>
        <v>-269</v>
      </c>
      <c r="AL2229" s="7" t="str">
        <f t="shared" ca="1" si="454"/>
        <v>USA TRUCK INCORPORATE| 2710142276</v>
      </c>
      <c r="AM2229" t="b">
        <f t="shared" si="445"/>
        <v>0</v>
      </c>
    </row>
    <row r="2230" spans="3:39" x14ac:dyDescent="0.3">
      <c r="C2230" s="1" t="s">
        <v>1316</v>
      </c>
      <c r="D2230" s="1" t="s">
        <v>1317</v>
      </c>
      <c r="E2230" s="1" t="s">
        <v>39</v>
      </c>
      <c r="F2230" s="1" t="s">
        <v>76</v>
      </c>
      <c r="G2230" s="1" t="s">
        <v>228</v>
      </c>
      <c r="H2230" s="1" t="s">
        <v>44</v>
      </c>
      <c r="I2230" s="1" t="s">
        <v>836</v>
      </c>
      <c r="J2230" t="str">
        <f>TRIM(CONCATENATE(wiz[[#This Row],[SHIPPER..................]],wiz[[#This Row],[ZIP2..]],wiz[[#This Row],[ZIP3..]]))</f>
        <v>MODE TRANSPORTATION S| 7700142633</v>
      </c>
      <c r="K2230" s="1">
        <v>1</v>
      </c>
      <c r="L2230" s="1">
        <v>1.65</v>
      </c>
      <c r="M2230" s="1">
        <v>0.28000000000000003</v>
      </c>
      <c r="N2230" s="1">
        <v>934</v>
      </c>
      <c r="O2230" s="1">
        <v>1.81</v>
      </c>
      <c r="P2230" s="1">
        <v>0</v>
      </c>
      <c r="Q2230" s="1">
        <v>0.25</v>
      </c>
      <c r="R2230" s="1">
        <v>-65</v>
      </c>
      <c r="S2230" s="1">
        <v>23</v>
      </c>
      <c r="T2230" s="1">
        <v>1</v>
      </c>
      <c r="U2230" s="1">
        <v>139</v>
      </c>
      <c r="V2230" s="1">
        <v>163</v>
      </c>
      <c r="W2230" s="1">
        <v>77001</v>
      </c>
      <c r="X2230" s="1">
        <v>77001</v>
      </c>
      <c r="Y2230" s="1">
        <v>42633</v>
      </c>
      <c r="Z2230" s="1">
        <v>1.71</v>
      </c>
      <c r="AA2230" s="6">
        <f t="shared" si="446"/>
        <v>2</v>
      </c>
      <c r="AB2230" s="6">
        <f t="shared" si="447"/>
        <v>163</v>
      </c>
      <c r="AC2230" s="6">
        <f t="shared" si="448"/>
        <v>104</v>
      </c>
      <c r="AD2230" s="6">
        <f t="shared" si="449"/>
        <v>52</v>
      </c>
      <c r="AE2230" s="7">
        <f t="shared" si="450"/>
        <v>-59</v>
      </c>
      <c r="AF2230" t="str">
        <f t="shared" ca="1" si="451"/>
        <v>$V$1173</v>
      </c>
      <c r="AG2230" t="str">
        <f t="shared" ca="1" si="452"/>
        <v>$J$1173</v>
      </c>
      <c r="AH2230" t="str">
        <f t="shared" ca="1" si="453"/>
        <v>MODE TRANSPORTATION S| 1905440201</v>
      </c>
      <c r="AI2230" t="str">
        <f t="shared" ca="1" si="442"/>
        <v>$K$1173</v>
      </c>
      <c r="AJ2230" s="8">
        <f t="shared" si="443"/>
        <v>0.5</v>
      </c>
      <c r="AK2230" s="7">
        <f t="shared" si="444"/>
        <v>-59</v>
      </c>
      <c r="AL2230" s="7" t="str">
        <f t="shared" ca="1" si="454"/>
        <v>MODE TRANSPORTATION S| 1905440201</v>
      </c>
      <c r="AM2230" t="b">
        <f t="shared" si="445"/>
        <v>0</v>
      </c>
    </row>
    <row r="2231" spans="3:39" x14ac:dyDescent="0.3">
      <c r="C2231" s="1" t="s">
        <v>37</v>
      </c>
      <c r="D2231" s="1" t="s">
        <v>38</v>
      </c>
      <c r="E2231" s="1" t="s">
        <v>39</v>
      </c>
      <c r="F2231" s="1" t="s">
        <v>76</v>
      </c>
      <c r="G2231" s="1" t="s">
        <v>1639</v>
      </c>
      <c r="H2231" s="1" t="s">
        <v>44</v>
      </c>
      <c r="I2231" s="1" t="s">
        <v>477</v>
      </c>
      <c r="J2231" t="str">
        <f>TRIM(CONCATENATE(wiz[[#This Row],[SHIPPER..................]],wiz[[#This Row],[ZIP2..]],wiz[[#This Row],[ZIP3..]]))</f>
        <v>b: C H ROBINSON | 7757140201</v>
      </c>
      <c r="K2231" s="1">
        <v>1</v>
      </c>
      <c r="L2231" s="1">
        <v>1.1200000000000001</v>
      </c>
      <c r="M2231" s="1">
        <v>0.27</v>
      </c>
      <c r="N2231" s="1">
        <v>1010</v>
      </c>
      <c r="O2231" s="1">
        <v>2.08</v>
      </c>
      <c r="P2231" s="1">
        <v>291</v>
      </c>
      <c r="Q2231" s="1">
        <v>0.5</v>
      </c>
      <c r="R2231" s="1">
        <v>-46</v>
      </c>
      <c r="S2231" s="1">
        <v>-113</v>
      </c>
      <c r="T2231" s="1">
        <v>-27</v>
      </c>
      <c r="U2231" s="1">
        <v>-176</v>
      </c>
      <c r="V2231" s="1">
        <v>-316</v>
      </c>
      <c r="W2231" s="1">
        <v>75029</v>
      </c>
      <c r="X2231" s="1">
        <v>77571</v>
      </c>
      <c r="Y2231" s="1">
        <v>40201</v>
      </c>
      <c r="Z2231" s="1">
        <v>1.17</v>
      </c>
      <c r="AA2231" s="6">
        <f t="shared" si="446"/>
        <v>615</v>
      </c>
      <c r="AB2231" s="6">
        <f t="shared" si="447"/>
        <v>-316</v>
      </c>
      <c r="AC2231" s="6">
        <f t="shared" si="448"/>
        <v>-122022</v>
      </c>
      <c r="AD2231" s="6">
        <f t="shared" si="449"/>
        <v>-198.40975609756097</v>
      </c>
      <c r="AE2231" s="7">
        <f t="shared" si="450"/>
        <v>-1118</v>
      </c>
      <c r="AF2231" t="str">
        <f t="shared" ca="1" si="451"/>
        <v>$V$1066</v>
      </c>
      <c r="AG2231" t="str">
        <f t="shared" ca="1" si="452"/>
        <v>$J$1066</v>
      </c>
      <c r="AH2231" t="str">
        <f t="shared" ca="1" si="453"/>
        <v>b: C H ROBINSON | 2736036101</v>
      </c>
      <c r="AI2231" t="str">
        <f t="shared" ca="1" si="442"/>
        <v>$K$1066</v>
      </c>
      <c r="AJ2231" s="8">
        <f t="shared" si="443"/>
        <v>1.6260162601626016E-3</v>
      </c>
      <c r="AK2231" s="7">
        <f t="shared" si="444"/>
        <v>-560</v>
      </c>
      <c r="AL2231" s="7" t="str">
        <f t="shared" ca="1" si="454"/>
        <v>b: C H ROBINSON | 6080335055</v>
      </c>
      <c r="AM2231" t="b">
        <f t="shared" si="445"/>
        <v>0</v>
      </c>
    </row>
    <row r="2232" spans="3:39" x14ac:dyDescent="0.3">
      <c r="C2232" s="1" t="s">
        <v>677</v>
      </c>
      <c r="D2232" s="1" t="s">
        <v>678</v>
      </c>
      <c r="E2232" s="1" t="s">
        <v>39</v>
      </c>
      <c r="F2232" s="1" t="s">
        <v>76</v>
      </c>
      <c r="G2232" s="1" t="s">
        <v>228</v>
      </c>
      <c r="H2232" s="1" t="s">
        <v>66</v>
      </c>
      <c r="I2232" s="1" t="s">
        <v>1900</v>
      </c>
      <c r="J2232" t="str">
        <f>TRIM(CONCATENATE(wiz[[#This Row],[SHIPPER..................]],wiz[[#This Row],[ZIP2..]],wiz[[#This Row],[ZIP3..]]))</f>
        <v>b: TRANSFIX | 7700138756</v>
      </c>
      <c r="K2232" s="1">
        <v>1</v>
      </c>
      <c r="L2232" s="1">
        <v>1.26</v>
      </c>
      <c r="M2232" s="1">
        <v>0.27</v>
      </c>
      <c r="N2232" s="1">
        <v>441</v>
      </c>
      <c r="O2232" s="1">
        <v>0.96</v>
      </c>
      <c r="P2232" s="1">
        <v>101</v>
      </c>
      <c r="Q2232" s="1">
        <v>0.35</v>
      </c>
      <c r="R2232" s="1">
        <v>-27</v>
      </c>
      <c r="S2232" s="1">
        <v>21</v>
      </c>
      <c r="T2232" s="1">
        <v>-18</v>
      </c>
      <c r="U2232" s="1">
        <v>-8</v>
      </c>
      <c r="V2232" s="1">
        <v>-5</v>
      </c>
      <c r="W2232" s="1">
        <v>77801</v>
      </c>
      <c r="X2232" s="1">
        <v>77001</v>
      </c>
      <c r="Y2232" s="1">
        <v>38756</v>
      </c>
      <c r="Z2232" s="1">
        <v>1.31</v>
      </c>
      <c r="AA2232" s="6">
        <f t="shared" si="446"/>
        <v>10</v>
      </c>
      <c r="AB2232" s="6">
        <f t="shared" si="447"/>
        <v>-5</v>
      </c>
      <c r="AC2232" s="6">
        <f t="shared" si="448"/>
        <v>-508</v>
      </c>
      <c r="AD2232" s="6">
        <f t="shared" si="449"/>
        <v>-50.8</v>
      </c>
      <c r="AE2232" s="7">
        <f t="shared" si="450"/>
        <v>-457</v>
      </c>
      <c r="AF2232" t="str">
        <f t="shared" ca="1" si="451"/>
        <v>$V$1099</v>
      </c>
      <c r="AG2232" t="str">
        <f t="shared" ca="1" si="452"/>
        <v>$J$1099</v>
      </c>
      <c r="AH2232" t="str">
        <f t="shared" ca="1" si="453"/>
        <v>b: TRANSFIX | 2811535020</v>
      </c>
      <c r="AI2232" t="str">
        <f t="shared" ca="1" si="442"/>
        <v>$K$1099</v>
      </c>
      <c r="AJ2232" s="8">
        <f t="shared" si="443"/>
        <v>0.1</v>
      </c>
      <c r="AK2232" s="7">
        <f t="shared" si="444"/>
        <v>-457</v>
      </c>
      <c r="AL2232" s="7" t="str">
        <f t="shared" ca="1" si="454"/>
        <v>b: TRANSFIX | 2811535020</v>
      </c>
      <c r="AM2232" t="b">
        <f t="shared" si="445"/>
        <v>0</v>
      </c>
    </row>
    <row r="2233" spans="3:39" x14ac:dyDescent="0.3">
      <c r="C2233" s="1" t="s">
        <v>692</v>
      </c>
      <c r="D2233" s="1" t="s">
        <v>693</v>
      </c>
      <c r="E2233" s="1" t="s">
        <v>39</v>
      </c>
      <c r="F2233" s="1" t="s">
        <v>76</v>
      </c>
      <c r="G2233" s="1" t="s">
        <v>228</v>
      </c>
      <c r="H2233" s="1" t="s">
        <v>66</v>
      </c>
      <c r="I2233" s="1" t="s">
        <v>1844</v>
      </c>
      <c r="J2233" t="str">
        <f>TRIM(CONCATENATE(wiz[[#This Row],[SHIPPER..................]],wiz[[#This Row],[ZIP2..]],wiz[[#This Row],[ZIP3..]]))</f>
        <v>b: ROYAL TRANSPORTATI| 7700139180</v>
      </c>
      <c r="K2233" s="1">
        <v>1</v>
      </c>
      <c r="L2233" s="1">
        <v>1.56</v>
      </c>
      <c r="M2233" s="1">
        <v>0.27</v>
      </c>
      <c r="N2233" s="1">
        <v>382</v>
      </c>
      <c r="O2233" s="1">
        <v>0.71</v>
      </c>
      <c r="P2233" s="1">
        <v>266</v>
      </c>
      <c r="Q2233" s="1">
        <v>0.5</v>
      </c>
      <c r="R2233" s="1">
        <v>-23</v>
      </c>
      <c r="S2233" s="1">
        <v>-148</v>
      </c>
      <c r="T2233" s="1">
        <v>15</v>
      </c>
      <c r="U2233" s="1">
        <v>50</v>
      </c>
      <c r="V2233" s="1">
        <v>-83</v>
      </c>
      <c r="W2233" s="1">
        <v>75029</v>
      </c>
      <c r="X2233" s="1">
        <v>77001</v>
      </c>
      <c r="Y2233" s="1">
        <v>39180</v>
      </c>
      <c r="Z2233" s="1">
        <v>1.61</v>
      </c>
      <c r="AA2233" s="6">
        <f t="shared" si="446"/>
        <v>5</v>
      </c>
      <c r="AB2233" s="6">
        <f t="shared" si="447"/>
        <v>-83</v>
      </c>
      <c r="AC2233" s="6">
        <f t="shared" si="448"/>
        <v>-1835</v>
      </c>
      <c r="AD2233" s="6">
        <f t="shared" si="449"/>
        <v>-367</v>
      </c>
      <c r="AE2233" s="7">
        <f t="shared" si="450"/>
        <v>-438</v>
      </c>
      <c r="AF2233" t="str">
        <f t="shared" ca="1" si="451"/>
        <v>$V$259</v>
      </c>
      <c r="AG2233" t="str">
        <f t="shared" ca="1" si="452"/>
        <v>$J$259</v>
      </c>
      <c r="AH2233" t="str">
        <f t="shared" ca="1" si="453"/>
        <v>b: C H ROBINSON | 3025328079</v>
      </c>
      <c r="AI2233" t="str">
        <f t="shared" ca="1" si="442"/>
        <v>$K$259</v>
      </c>
      <c r="AJ2233" s="8">
        <f t="shared" si="443"/>
        <v>0.2</v>
      </c>
      <c r="AK2233" s="7">
        <f t="shared" si="444"/>
        <v>-438</v>
      </c>
      <c r="AL2233" s="7" t="str">
        <f t="shared" ca="1" si="454"/>
        <v>b: C H ROBINSON | 3025328079</v>
      </c>
      <c r="AM2233" t="b">
        <f t="shared" si="445"/>
        <v>0</v>
      </c>
    </row>
    <row r="2234" spans="3:39" x14ac:dyDescent="0.3">
      <c r="C2234" s="1" t="s">
        <v>37</v>
      </c>
      <c r="D2234" s="1" t="s">
        <v>38</v>
      </c>
      <c r="E2234" s="1" t="s">
        <v>39</v>
      </c>
      <c r="F2234" s="1" t="s">
        <v>76</v>
      </c>
      <c r="G2234" s="1" t="s">
        <v>1639</v>
      </c>
      <c r="H2234" s="1" t="s">
        <v>90</v>
      </c>
      <c r="I2234" s="1" t="s">
        <v>699</v>
      </c>
      <c r="J2234" t="str">
        <f>TRIM(CONCATENATE(wiz[[#This Row],[SHIPPER..................]],wiz[[#This Row],[ZIP2..]],wiz[[#This Row],[ZIP3..]]))</f>
        <v>b: C H ROBINSON | 7757129650</v>
      </c>
      <c r="K2234" s="1">
        <v>1</v>
      </c>
      <c r="L2234" s="1">
        <v>1.17</v>
      </c>
      <c r="M2234" s="1">
        <v>0.27</v>
      </c>
      <c r="N2234" s="1">
        <v>937</v>
      </c>
      <c r="O2234" s="1">
        <v>1.81</v>
      </c>
      <c r="P2234" s="1">
        <v>54</v>
      </c>
      <c r="Q2234" s="1">
        <v>0.3</v>
      </c>
      <c r="R2234" s="1">
        <v>-56</v>
      </c>
      <c r="S2234" s="1">
        <v>-113</v>
      </c>
      <c r="T2234" s="1">
        <v>1</v>
      </c>
      <c r="U2234" s="1">
        <v>-136</v>
      </c>
      <c r="V2234" s="1">
        <v>-248</v>
      </c>
      <c r="W2234" s="1">
        <v>77449</v>
      </c>
      <c r="X2234" s="1">
        <v>77571</v>
      </c>
      <c r="Y2234" s="1">
        <v>29650</v>
      </c>
      <c r="Z2234" s="1">
        <v>1.22</v>
      </c>
      <c r="AA2234" s="6">
        <f t="shared" si="446"/>
        <v>615</v>
      </c>
      <c r="AB2234" s="6">
        <f t="shared" si="447"/>
        <v>-248</v>
      </c>
      <c r="AC2234" s="6">
        <f t="shared" si="448"/>
        <v>-122022</v>
      </c>
      <c r="AD2234" s="6">
        <f t="shared" si="449"/>
        <v>-198.40975609756097</v>
      </c>
      <c r="AE2234" s="7">
        <f t="shared" si="450"/>
        <v>-1118</v>
      </c>
      <c r="AF2234" t="str">
        <f t="shared" ca="1" si="451"/>
        <v>$V$1066</v>
      </c>
      <c r="AG2234" t="str">
        <f t="shared" ca="1" si="452"/>
        <v>$J$1066</v>
      </c>
      <c r="AH2234" t="str">
        <f t="shared" ca="1" si="453"/>
        <v>b: C H ROBINSON | 2736036101</v>
      </c>
      <c r="AI2234" t="str">
        <f t="shared" ca="1" si="442"/>
        <v>$K$1066</v>
      </c>
      <c r="AJ2234" s="8">
        <f t="shared" si="443"/>
        <v>1.6260162601626016E-3</v>
      </c>
      <c r="AK2234" s="7">
        <f t="shared" si="444"/>
        <v>-560</v>
      </c>
      <c r="AL2234" s="7" t="str">
        <f t="shared" ca="1" si="454"/>
        <v>b: C H ROBINSON | 6080335055</v>
      </c>
      <c r="AM2234" t="b">
        <f t="shared" si="445"/>
        <v>0</v>
      </c>
    </row>
    <row r="2235" spans="3:39" x14ac:dyDescent="0.3">
      <c r="C2235" s="1" t="s">
        <v>127</v>
      </c>
      <c r="D2235" s="1" t="s">
        <v>128</v>
      </c>
      <c r="E2235" s="1" t="s">
        <v>39</v>
      </c>
      <c r="F2235" s="1" t="s">
        <v>76</v>
      </c>
      <c r="G2235" s="1" t="s">
        <v>228</v>
      </c>
      <c r="H2235" s="1" t="s">
        <v>70</v>
      </c>
      <c r="I2235" s="1" t="s">
        <v>1901</v>
      </c>
      <c r="J2235" t="str">
        <f>TRIM(CONCATENATE(wiz[[#This Row],[SHIPPER..................]],wiz[[#This Row],[ZIP2..]],wiz[[#This Row],[ZIP3..]]))</f>
        <v>b: SCOTT LOGISTICS CO| 7700137379</v>
      </c>
      <c r="K2235" s="1">
        <v>1</v>
      </c>
      <c r="L2235" s="1">
        <v>1.31</v>
      </c>
      <c r="M2235" s="1">
        <v>0.27</v>
      </c>
      <c r="N2235" s="1">
        <v>824</v>
      </c>
      <c r="O2235" s="1">
        <v>1.77</v>
      </c>
      <c r="P2235" s="1">
        <v>0</v>
      </c>
      <c r="Q2235" s="1">
        <v>0.25</v>
      </c>
      <c r="R2235" s="1">
        <v>-49</v>
      </c>
      <c r="S2235" s="1">
        <v>23</v>
      </c>
      <c r="T2235" s="1">
        <v>-2</v>
      </c>
      <c r="U2235" s="1">
        <v>-84</v>
      </c>
      <c r="V2235" s="1">
        <v>-63</v>
      </c>
      <c r="W2235" s="1">
        <v>77001</v>
      </c>
      <c r="X2235" s="1">
        <v>77001</v>
      </c>
      <c r="Y2235" s="1">
        <v>37379</v>
      </c>
      <c r="Z2235" s="1">
        <v>1.36</v>
      </c>
      <c r="AA2235" s="6">
        <f t="shared" si="446"/>
        <v>9</v>
      </c>
      <c r="AB2235" s="6">
        <f t="shared" si="447"/>
        <v>-63</v>
      </c>
      <c r="AC2235" s="6">
        <f t="shared" si="448"/>
        <v>-1220</v>
      </c>
      <c r="AD2235" s="6">
        <f t="shared" si="449"/>
        <v>-135.55555555555554</v>
      </c>
      <c r="AE2235" s="7">
        <f t="shared" si="450"/>
        <v>-606</v>
      </c>
      <c r="AF2235" t="str">
        <f t="shared" ca="1" si="451"/>
        <v>$V$1416</v>
      </c>
      <c r="AG2235" t="str">
        <f t="shared" ca="1" si="452"/>
        <v>$J$1416</v>
      </c>
      <c r="AH2235" t="str">
        <f t="shared" ca="1" si="453"/>
        <v>b: SCOTT LOGISTICS CO| 4503630185</v>
      </c>
      <c r="AI2235" t="str">
        <f t="shared" ca="1" si="442"/>
        <v>$K$1416</v>
      </c>
      <c r="AJ2235" s="8">
        <f t="shared" si="443"/>
        <v>0.1111111111111111</v>
      </c>
      <c r="AK2235" s="7">
        <f t="shared" si="444"/>
        <v>-606</v>
      </c>
      <c r="AL2235" s="7" t="str">
        <f t="shared" ca="1" si="454"/>
        <v>b: SCOTT LOGISTICS CO| 4503630185</v>
      </c>
      <c r="AM2235" t="b">
        <f t="shared" si="445"/>
        <v>0</v>
      </c>
    </row>
    <row r="2236" spans="3:39" x14ac:dyDescent="0.3">
      <c r="C2236" s="1" t="s">
        <v>37</v>
      </c>
      <c r="D2236" s="1" t="s">
        <v>38</v>
      </c>
      <c r="E2236" s="1" t="s">
        <v>39</v>
      </c>
      <c r="F2236" s="1" t="s">
        <v>76</v>
      </c>
      <c r="G2236" s="1" t="s">
        <v>228</v>
      </c>
      <c r="H2236" s="1" t="s">
        <v>70</v>
      </c>
      <c r="I2236" s="1" t="s">
        <v>194</v>
      </c>
      <c r="J2236" t="str">
        <f>TRIM(CONCATENATE(wiz[[#This Row],[SHIPPER..................]],wiz[[#This Row],[ZIP2..]],wiz[[#This Row],[ZIP3..]]))</f>
        <v>b: C H ROBINSON | 7700138261</v>
      </c>
      <c r="K2236" s="1">
        <v>1</v>
      </c>
      <c r="L2236" s="1">
        <v>1.48</v>
      </c>
      <c r="M2236" s="1">
        <v>0.27</v>
      </c>
      <c r="N2236" s="1">
        <v>687</v>
      </c>
      <c r="O2236" s="1">
        <v>1.1299999999999999</v>
      </c>
      <c r="P2236" s="1">
        <v>96</v>
      </c>
      <c r="Q2236" s="1">
        <v>0.3</v>
      </c>
      <c r="R2236" s="1">
        <v>-41</v>
      </c>
      <c r="S2236" s="1">
        <v>23</v>
      </c>
      <c r="T2236" s="1">
        <v>61</v>
      </c>
      <c r="U2236" s="1">
        <v>412</v>
      </c>
      <c r="V2236" s="1">
        <v>496</v>
      </c>
      <c r="W2236" s="1">
        <v>77840</v>
      </c>
      <c r="X2236" s="1">
        <v>77001</v>
      </c>
      <c r="Y2236" s="1">
        <v>38261</v>
      </c>
      <c r="Z2236" s="1">
        <v>1.53</v>
      </c>
      <c r="AA2236" s="6">
        <f t="shared" si="446"/>
        <v>615</v>
      </c>
      <c r="AB2236" s="6">
        <f t="shared" si="447"/>
        <v>496</v>
      </c>
      <c r="AC2236" s="6">
        <f t="shared" si="448"/>
        <v>-122022</v>
      </c>
      <c r="AD2236" s="6">
        <f t="shared" si="449"/>
        <v>-198.40975609756097</v>
      </c>
      <c r="AE2236" s="7">
        <f t="shared" si="450"/>
        <v>-1118</v>
      </c>
      <c r="AF2236" t="str">
        <f t="shared" ca="1" si="451"/>
        <v>$V$1066</v>
      </c>
      <c r="AG2236" t="str">
        <f t="shared" ca="1" si="452"/>
        <v>$J$1066</v>
      </c>
      <c r="AH2236" t="str">
        <f t="shared" ca="1" si="453"/>
        <v>b: C H ROBINSON | 2736036101</v>
      </c>
      <c r="AI2236" t="str">
        <f t="shared" ca="1" si="442"/>
        <v>$K$1066</v>
      </c>
      <c r="AJ2236" s="8">
        <f t="shared" si="443"/>
        <v>1.6260162601626016E-3</v>
      </c>
      <c r="AK2236" s="7">
        <f t="shared" si="444"/>
        <v>-560</v>
      </c>
      <c r="AL2236" s="7" t="str">
        <f t="shared" ca="1" si="454"/>
        <v>b: C H ROBINSON | 6080335055</v>
      </c>
      <c r="AM2236" t="b">
        <f t="shared" si="445"/>
        <v>0</v>
      </c>
    </row>
    <row r="2237" spans="3:39" x14ac:dyDescent="0.3">
      <c r="C2237" s="1" t="s">
        <v>1902</v>
      </c>
      <c r="D2237" s="1" t="s">
        <v>1903</v>
      </c>
      <c r="E2237" s="1" t="s">
        <v>39</v>
      </c>
      <c r="F2237" s="1" t="s">
        <v>76</v>
      </c>
      <c r="G2237" s="1" t="s">
        <v>1639</v>
      </c>
      <c r="H2237" s="1" t="s">
        <v>70</v>
      </c>
      <c r="I2237" s="1" t="s">
        <v>666</v>
      </c>
      <c r="J2237" t="str">
        <f>TRIM(CONCATENATE(wiz[[#This Row],[SHIPPER..................]],wiz[[#This Row],[ZIP2..]],wiz[[#This Row],[ZIP3..]]))</f>
        <v>b: MODE TRANSPORTATIO| 7757138024</v>
      </c>
      <c r="K2237" s="1">
        <v>1</v>
      </c>
      <c r="L2237" s="1">
        <v>2.29</v>
      </c>
      <c r="M2237" s="1">
        <v>0.28000000000000003</v>
      </c>
      <c r="N2237" s="1">
        <v>661</v>
      </c>
      <c r="O2237" s="1">
        <v>1.79</v>
      </c>
      <c r="P2237" s="1">
        <v>23</v>
      </c>
      <c r="Q2237" s="1">
        <v>0.25</v>
      </c>
      <c r="R2237" s="1">
        <v>-47</v>
      </c>
      <c r="S2237" s="1">
        <v>-6</v>
      </c>
      <c r="T2237" s="1">
        <v>-95</v>
      </c>
      <c r="U2237" s="1">
        <v>945</v>
      </c>
      <c r="V2237" s="1">
        <v>844</v>
      </c>
      <c r="W2237" s="1">
        <v>77001</v>
      </c>
      <c r="X2237" s="1">
        <v>77571</v>
      </c>
      <c r="Y2237" s="1">
        <v>38024</v>
      </c>
      <c r="Z2237" s="1">
        <v>2.35</v>
      </c>
      <c r="AA2237" s="6">
        <f t="shared" si="446"/>
        <v>1</v>
      </c>
      <c r="AB2237" s="6">
        <f t="shared" si="447"/>
        <v>844</v>
      </c>
      <c r="AC2237" s="6">
        <f t="shared" si="448"/>
        <v>844</v>
      </c>
      <c r="AD2237" s="6">
        <f t="shared" si="449"/>
        <v>844</v>
      </c>
      <c r="AE2237" s="7">
        <f t="shared" si="450"/>
        <v>844</v>
      </c>
      <c r="AF2237" t="str">
        <f t="shared" ca="1" si="451"/>
        <v>$V$2237</v>
      </c>
      <c r="AG2237" t="str">
        <f t="shared" ca="1" si="452"/>
        <v>$J$2237</v>
      </c>
      <c r="AH2237" t="str">
        <f t="shared" ca="1" si="453"/>
        <v>b: MODE TRANSPORTATIO| 7757138024</v>
      </c>
      <c r="AI2237" t="str">
        <f t="shared" ca="1" si="442"/>
        <v>$K$2237</v>
      </c>
      <c r="AJ2237" s="8">
        <f t="shared" si="443"/>
        <v>1</v>
      </c>
      <c r="AK2237" s="7">
        <f t="shared" si="444"/>
        <v>844</v>
      </c>
      <c r="AL2237" s="7" t="str">
        <f t="shared" ca="1" si="454"/>
        <v>b: MODE TRANSPORTATIO| 7757138024</v>
      </c>
      <c r="AM2237" t="str">
        <f t="shared" si="445"/>
        <v>b: MODE TRANSPORTATIO| 7757138024</v>
      </c>
    </row>
    <row r="2238" spans="3:39" x14ac:dyDescent="0.3">
      <c r="C2238" s="1" t="s">
        <v>1904</v>
      </c>
      <c r="D2238" s="1" t="s">
        <v>1905</v>
      </c>
      <c r="E2238" s="1" t="s">
        <v>39</v>
      </c>
      <c r="F2238" s="1" t="s">
        <v>76</v>
      </c>
      <c r="G2238" s="1" t="s">
        <v>1906</v>
      </c>
      <c r="H2238" s="1" t="s">
        <v>70</v>
      </c>
      <c r="I2238" s="1" t="s">
        <v>71</v>
      </c>
      <c r="J2238" t="str">
        <f>TRIM(CONCATENATE(wiz[[#This Row],[SHIPPER..................]],wiz[[#This Row],[ZIP2..]],wiz[[#This Row],[ZIP3..]]))</f>
        <v>CROWN CORK n SEAL | 7747838301</v>
      </c>
      <c r="K2238" s="1">
        <v>5</v>
      </c>
      <c r="L2238" s="1">
        <v>0.96</v>
      </c>
      <c r="M2238" s="1">
        <v>0.24</v>
      </c>
      <c r="N2238" s="1">
        <v>665</v>
      </c>
      <c r="O2238" s="1">
        <v>1.4</v>
      </c>
      <c r="P2238" s="1">
        <v>121</v>
      </c>
      <c r="Q2238" s="1">
        <v>0.35</v>
      </c>
      <c r="R2238" s="1">
        <v>-12</v>
      </c>
      <c r="S2238" s="1">
        <v>-32</v>
      </c>
      <c r="T2238" s="1">
        <v>-3</v>
      </c>
      <c r="U2238" s="1">
        <v>29</v>
      </c>
      <c r="V2238" s="1">
        <v>-6</v>
      </c>
      <c r="W2238" s="1">
        <v>77001</v>
      </c>
      <c r="X2238" s="1">
        <v>77478</v>
      </c>
      <c r="Y2238" s="1">
        <v>38301</v>
      </c>
      <c r="Z2238" s="1">
        <v>0.98</v>
      </c>
      <c r="AA2238" s="6">
        <f t="shared" si="446"/>
        <v>5</v>
      </c>
      <c r="AB2238" s="6">
        <f t="shared" si="447"/>
        <v>-30</v>
      </c>
      <c r="AC2238" s="6">
        <f t="shared" si="448"/>
        <v>-30</v>
      </c>
      <c r="AD2238" s="6">
        <f t="shared" si="449"/>
        <v>-6</v>
      </c>
      <c r="AE2238" s="7">
        <f t="shared" si="450"/>
        <v>-6</v>
      </c>
      <c r="AF2238" t="str">
        <f t="shared" ca="1" si="451"/>
        <v>$V$398</v>
      </c>
      <c r="AG2238" t="str">
        <f t="shared" ca="1" si="452"/>
        <v>$J$398</v>
      </c>
      <c r="AH2238" t="str">
        <f t="shared" ca="1" si="453"/>
        <v>GRAPHIC PACKAGING | 3120141048</v>
      </c>
      <c r="AI2238" t="str">
        <f t="shared" ca="1" si="442"/>
        <v>$K$398</v>
      </c>
      <c r="AJ2238" s="8">
        <f t="shared" si="443"/>
        <v>1</v>
      </c>
      <c r="AK2238" s="7">
        <f t="shared" si="444"/>
        <v>-6</v>
      </c>
      <c r="AL2238" s="7" t="str">
        <f t="shared" ca="1" si="454"/>
        <v>GRAPHIC PACKAGING | 3120141048</v>
      </c>
      <c r="AM2238" t="str">
        <f t="shared" si="445"/>
        <v>CROWN CORK n SEAL | 7747838301</v>
      </c>
    </row>
    <row r="2239" spans="3:39" x14ac:dyDescent="0.3">
      <c r="C2239" s="1" t="s">
        <v>302</v>
      </c>
      <c r="D2239" s="1" t="s">
        <v>303</v>
      </c>
      <c r="E2239" s="1" t="s">
        <v>39</v>
      </c>
      <c r="F2239" s="1" t="s">
        <v>76</v>
      </c>
      <c r="G2239" s="1" t="s">
        <v>228</v>
      </c>
      <c r="H2239" s="1" t="s">
        <v>70</v>
      </c>
      <c r="I2239" s="1" t="s">
        <v>71</v>
      </c>
      <c r="J2239" t="str">
        <f>TRIM(CONCATENATE(wiz[[#This Row],[SHIPPER..................]],wiz[[#This Row],[ZIP2..]],wiz[[#This Row],[ZIP3..]]))</f>
        <v>KIRKLANDS TL ONLY | 7700138301</v>
      </c>
      <c r="K2239" s="1">
        <v>1</v>
      </c>
      <c r="L2239" s="1">
        <v>0.95</v>
      </c>
      <c r="M2239" s="1">
        <v>0.23</v>
      </c>
      <c r="N2239" s="1">
        <v>645</v>
      </c>
      <c r="O2239" s="1">
        <v>1.04</v>
      </c>
      <c r="P2239" s="1">
        <v>0</v>
      </c>
      <c r="Q2239" s="1">
        <v>0.25</v>
      </c>
      <c r="R2239" s="1">
        <v>-13</v>
      </c>
      <c r="S2239" s="1">
        <v>23</v>
      </c>
      <c r="T2239" s="1">
        <v>41</v>
      </c>
      <c r="U2239" s="1">
        <v>26</v>
      </c>
      <c r="V2239" s="1">
        <v>90</v>
      </c>
      <c r="W2239" s="1">
        <v>77001</v>
      </c>
      <c r="X2239" s="1">
        <v>77001</v>
      </c>
      <c r="Y2239" s="1">
        <v>38301</v>
      </c>
      <c r="Z2239" s="1">
        <v>0.96</v>
      </c>
      <c r="AA2239" s="6">
        <f t="shared" si="446"/>
        <v>273</v>
      </c>
      <c r="AB2239" s="6">
        <f t="shared" si="447"/>
        <v>90</v>
      </c>
      <c r="AC2239" s="6">
        <f t="shared" si="448"/>
        <v>67</v>
      </c>
      <c r="AD2239" s="6">
        <f t="shared" si="449"/>
        <v>0.24542124542124541</v>
      </c>
      <c r="AE2239" s="7">
        <f t="shared" si="450"/>
        <v>-741</v>
      </c>
      <c r="AF2239" t="str">
        <f t="shared" ca="1" si="451"/>
        <v>$V$1985</v>
      </c>
      <c r="AG2239" t="str">
        <f t="shared" ca="1" si="452"/>
        <v>$J$1985</v>
      </c>
      <c r="AH2239" t="str">
        <f t="shared" ca="1" si="453"/>
        <v>KIRKLANDS TL ONLY | 3830178840</v>
      </c>
      <c r="AI2239" t="str">
        <f t="shared" ca="1" si="442"/>
        <v>$K$1985</v>
      </c>
      <c r="AJ2239" s="8">
        <f t="shared" si="443"/>
        <v>3.663003663003663E-3</v>
      </c>
      <c r="AK2239" s="7">
        <f t="shared" si="444"/>
        <v>0</v>
      </c>
      <c r="AL2239" s="7" t="str">
        <f t="shared" ca="1" si="454"/>
        <v>KENCO LOGISTICS | 8532335661</v>
      </c>
      <c r="AM2239" t="b">
        <f t="shared" si="445"/>
        <v>0</v>
      </c>
    </row>
    <row r="2240" spans="3:39" x14ac:dyDescent="0.3">
      <c r="C2240" s="1" t="s">
        <v>990</v>
      </c>
      <c r="D2240" s="1" t="s">
        <v>991</v>
      </c>
      <c r="E2240" s="1" t="s">
        <v>39</v>
      </c>
      <c r="F2240" s="1" t="s">
        <v>76</v>
      </c>
      <c r="G2240" s="1" t="s">
        <v>1639</v>
      </c>
      <c r="H2240" s="1" t="s">
        <v>70</v>
      </c>
      <c r="I2240" s="1" t="s">
        <v>75</v>
      </c>
      <c r="J2240" t="str">
        <f>TRIM(CONCATENATE(wiz[[#This Row],[SHIPPER..................]],wiz[[#This Row],[ZIP2..]],wiz[[#This Row],[ZIP3..]]))</f>
        <v>ASHLAND | 7757138101</v>
      </c>
      <c r="K2240" s="1">
        <v>1</v>
      </c>
      <c r="L2240" s="1">
        <v>0.95</v>
      </c>
      <c r="M2240" s="1">
        <v>0.24</v>
      </c>
      <c r="N2240" s="1">
        <v>572</v>
      </c>
      <c r="O2240" s="1">
        <v>1.1000000000000001</v>
      </c>
      <c r="P2240" s="1">
        <v>39</v>
      </c>
      <c r="Q2240" s="1">
        <v>0.25</v>
      </c>
      <c r="R2240" s="1">
        <v>24</v>
      </c>
      <c r="S2240" s="1">
        <v>-26</v>
      </c>
      <c r="T2240" s="1">
        <v>0</v>
      </c>
      <c r="U2240" s="1">
        <v>-21</v>
      </c>
      <c r="V2240" s="1">
        <v>-47</v>
      </c>
      <c r="W2240" s="1">
        <v>77459</v>
      </c>
      <c r="X2240" s="1">
        <v>77571</v>
      </c>
      <c r="Y2240" s="1">
        <v>38101</v>
      </c>
      <c r="Z2240" s="1">
        <v>0.97</v>
      </c>
      <c r="AA2240" s="6">
        <f t="shared" si="446"/>
        <v>3</v>
      </c>
      <c r="AB2240" s="6">
        <f t="shared" si="447"/>
        <v>-47</v>
      </c>
      <c r="AC2240" s="6">
        <f t="shared" si="448"/>
        <v>-77</v>
      </c>
      <c r="AD2240" s="6">
        <f t="shared" si="449"/>
        <v>-25.666666666666668</v>
      </c>
      <c r="AE2240" s="7">
        <f t="shared" si="450"/>
        <v>-47</v>
      </c>
      <c r="AF2240" t="str">
        <f t="shared" ca="1" si="451"/>
        <v>$V$119</v>
      </c>
      <c r="AG2240" t="str">
        <f t="shared" ca="1" si="452"/>
        <v>$J$119</v>
      </c>
      <c r="AH2240" t="str">
        <f t="shared" ca="1" si="453"/>
        <v>b: RE TRANSPORTATION | 1970938351</v>
      </c>
      <c r="AI2240" t="str">
        <f t="shared" ca="1" si="442"/>
        <v>$K$119</v>
      </c>
      <c r="AJ2240" s="8">
        <f t="shared" si="443"/>
        <v>0.33333333333333331</v>
      </c>
      <c r="AK2240" s="7">
        <f t="shared" si="444"/>
        <v>-47</v>
      </c>
      <c r="AL2240" s="7" t="str">
        <f t="shared" ca="1" si="454"/>
        <v>b: RE TRANSPORTATION | 1970938351</v>
      </c>
      <c r="AM2240" t="str">
        <f t="shared" si="445"/>
        <v>ASHLAND | 7757138101</v>
      </c>
    </row>
    <row r="2241" spans="3:39" x14ac:dyDescent="0.3">
      <c r="C2241" s="1" t="s">
        <v>37</v>
      </c>
      <c r="D2241" s="1" t="s">
        <v>38</v>
      </c>
      <c r="E2241" s="1" t="s">
        <v>39</v>
      </c>
      <c r="F2241" s="1" t="s">
        <v>76</v>
      </c>
      <c r="G2241" s="1" t="s">
        <v>228</v>
      </c>
      <c r="H2241" s="1" t="s">
        <v>70</v>
      </c>
      <c r="I2241" s="1" t="s">
        <v>75</v>
      </c>
      <c r="J2241" t="str">
        <f>TRIM(CONCATENATE(wiz[[#This Row],[SHIPPER..................]],wiz[[#This Row],[ZIP2..]],wiz[[#This Row],[ZIP3..]]))</f>
        <v>b: C H ROBINSON | 7700138101</v>
      </c>
      <c r="K2241" s="1">
        <v>1</v>
      </c>
      <c r="L2241" s="1">
        <v>1.17</v>
      </c>
      <c r="M2241" s="1">
        <v>0.27</v>
      </c>
      <c r="N2241" s="1">
        <v>591</v>
      </c>
      <c r="O2241" s="1">
        <v>1.1000000000000001</v>
      </c>
      <c r="P2241" s="1">
        <v>0</v>
      </c>
      <c r="Q2241" s="1">
        <v>0.25</v>
      </c>
      <c r="R2241" s="1">
        <v>-35</v>
      </c>
      <c r="S2241" s="1">
        <v>23</v>
      </c>
      <c r="T2241" s="1">
        <v>0</v>
      </c>
      <c r="U2241" s="1">
        <v>165</v>
      </c>
      <c r="V2241" s="1">
        <v>188</v>
      </c>
      <c r="W2241" s="1">
        <v>77001</v>
      </c>
      <c r="X2241" s="1">
        <v>77001</v>
      </c>
      <c r="Y2241" s="1">
        <v>38101</v>
      </c>
      <c r="Z2241" s="1">
        <v>1.22</v>
      </c>
      <c r="AA2241" s="6">
        <f t="shared" si="446"/>
        <v>615</v>
      </c>
      <c r="AB2241" s="6">
        <f t="shared" si="447"/>
        <v>188</v>
      </c>
      <c r="AC2241" s="6">
        <f t="shared" si="448"/>
        <v>-122022</v>
      </c>
      <c r="AD2241" s="6">
        <f t="shared" si="449"/>
        <v>-198.40975609756097</v>
      </c>
      <c r="AE2241" s="7">
        <f t="shared" si="450"/>
        <v>-1118</v>
      </c>
      <c r="AF2241" t="str">
        <f t="shared" ca="1" si="451"/>
        <v>$V$1066</v>
      </c>
      <c r="AG2241" t="str">
        <f t="shared" ca="1" si="452"/>
        <v>$J$1066</v>
      </c>
      <c r="AH2241" t="str">
        <f t="shared" ca="1" si="453"/>
        <v>b: C H ROBINSON | 2736036101</v>
      </c>
      <c r="AI2241" t="str">
        <f t="shared" ca="1" si="442"/>
        <v>$K$1066</v>
      </c>
      <c r="AJ2241" s="8">
        <f t="shared" si="443"/>
        <v>1.6260162601626016E-3</v>
      </c>
      <c r="AK2241" s="7">
        <f t="shared" si="444"/>
        <v>-560</v>
      </c>
      <c r="AL2241" s="7" t="str">
        <f t="shared" ca="1" si="454"/>
        <v>b: C H ROBINSON | 6080335055</v>
      </c>
      <c r="AM2241" t="b">
        <f t="shared" si="445"/>
        <v>0</v>
      </c>
    </row>
    <row r="2242" spans="3:39" x14ac:dyDescent="0.3">
      <c r="C2242" s="1" t="s">
        <v>37</v>
      </c>
      <c r="D2242" s="1" t="s">
        <v>38</v>
      </c>
      <c r="E2242" s="1" t="s">
        <v>39</v>
      </c>
      <c r="F2242" s="1" t="s">
        <v>76</v>
      </c>
      <c r="G2242" s="1" t="s">
        <v>1773</v>
      </c>
      <c r="H2242" s="1" t="s">
        <v>70</v>
      </c>
      <c r="I2242" s="1" t="s">
        <v>75</v>
      </c>
      <c r="J2242" t="str">
        <f>TRIM(CONCATENATE(wiz[[#This Row],[SHIPPER..................]],wiz[[#This Row],[ZIP2..]],wiz[[#This Row],[ZIP3..]]))</f>
        <v>b: C H ROBINSON | 7732538101</v>
      </c>
      <c r="K2242" s="1">
        <v>1</v>
      </c>
      <c r="L2242" s="1">
        <v>1.58</v>
      </c>
      <c r="M2242" s="1">
        <v>0.28000000000000003</v>
      </c>
      <c r="N2242" s="1">
        <v>564</v>
      </c>
      <c r="O2242" s="1">
        <v>1.21</v>
      </c>
      <c r="P2242" s="1">
        <v>19</v>
      </c>
      <c r="Q2242" s="1">
        <v>0.25</v>
      </c>
      <c r="R2242" s="1">
        <v>-39</v>
      </c>
      <c r="S2242" s="1">
        <v>0</v>
      </c>
      <c r="T2242" s="1">
        <v>-26</v>
      </c>
      <c r="U2242" s="1">
        <v>399</v>
      </c>
      <c r="V2242" s="1">
        <v>373</v>
      </c>
      <c r="W2242" s="1">
        <v>77001</v>
      </c>
      <c r="X2242" s="1">
        <v>77325</v>
      </c>
      <c r="Y2242" s="1">
        <v>38101</v>
      </c>
      <c r="Z2242" s="1">
        <v>1.64</v>
      </c>
      <c r="AA2242" s="6">
        <f t="shared" si="446"/>
        <v>615</v>
      </c>
      <c r="AB2242" s="6">
        <f t="shared" si="447"/>
        <v>373</v>
      </c>
      <c r="AC2242" s="6">
        <f t="shared" si="448"/>
        <v>-122022</v>
      </c>
      <c r="AD2242" s="6">
        <f t="shared" si="449"/>
        <v>-198.40975609756097</v>
      </c>
      <c r="AE2242" s="7">
        <f t="shared" si="450"/>
        <v>-1118</v>
      </c>
      <c r="AF2242" t="str">
        <f t="shared" ca="1" si="451"/>
        <v>$V$1066</v>
      </c>
      <c r="AG2242" t="str">
        <f t="shared" ca="1" si="452"/>
        <v>$J$1066</v>
      </c>
      <c r="AH2242" t="str">
        <f t="shared" ca="1" si="453"/>
        <v>b: C H ROBINSON | 2736036101</v>
      </c>
      <c r="AI2242" t="str">
        <f t="shared" ref="AI2242:AI2305" ca="1" si="455">REPLACE(AF2242,2,1,"K")</f>
        <v>$K$1066</v>
      </c>
      <c r="AJ2242" s="8">
        <f t="shared" ref="AJ2242:AJ2305" si="456">K2242/AA2242</f>
        <v>1.6260162601626016E-3</v>
      </c>
      <c r="AK2242" s="7">
        <f t="shared" ref="AK2242:AK2305" si="457">_xlfn.MINIFS($V$3:$V$2378,$C$3:$C$2378,C2242,$AJ$3:$AJ$2378,"&gt;0.05")</f>
        <v>-560</v>
      </c>
      <c r="AL2242" s="7" t="str">
        <f t="shared" ca="1" si="454"/>
        <v>b: C H ROBINSON | 6080335055</v>
      </c>
      <c r="AM2242" t="b">
        <f t="shared" ref="AM2242:AM2305" si="458">IF(AK2242=V2242,J2242,FALSE)</f>
        <v>0</v>
      </c>
    </row>
    <row r="2243" spans="3:39" x14ac:dyDescent="0.3">
      <c r="C2243" s="1" t="s">
        <v>677</v>
      </c>
      <c r="D2243" s="1" t="s">
        <v>678</v>
      </c>
      <c r="E2243" s="1" t="s">
        <v>39</v>
      </c>
      <c r="F2243" s="1" t="s">
        <v>76</v>
      </c>
      <c r="G2243" s="1" t="s">
        <v>228</v>
      </c>
      <c r="H2243" s="1" t="s">
        <v>70</v>
      </c>
      <c r="I2243" s="1" t="s">
        <v>75</v>
      </c>
      <c r="J2243" t="str">
        <f>TRIM(CONCATENATE(wiz[[#This Row],[SHIPPER..................]],wiz[[#This Row],[ZIP2..]],wiz[[#This Row],[ZIP3..]]))</f>
        <v>b: TRANSFIX | 7700138101</v>
      </c>
      <c r="K2243" s="1">
        <v>1</v>
      </c>
      <c r="L2243" s="1">
        <v>1.25</v>
      </c>
      <c r="M2243" s="1">
        <v>0.28000000000000003</v>
      </c>
      <c r="N2243" s="1">
        <v>570</v>
      </c>
      <c r="O2243" s="1">
        <v>1</v>
      </c>
      <c r="P2243" s="1">
        <v>0</v>
      </c>
      <c r="Q2243" s="1">
        <v>0.25</v>
      </c>
      <c r="R2243" s="1">
        <v>-40</v>
      </c>
      <c r="S2243" s="1">
        <v>21</v>
      </c>
      <c r="T2243" s="1">
        <v>24</v>
      </c>
      <c r="U2243" s="1">
        <v>217</v>
      </c>
      <c r="V2243" s="1">
        <v>262</v>
      </c>
      <c r="W2243" s="1">
        <v>77001</v>
      </c>
      <c r="X2243" s="1">
        <v>77001</v>
      </c>
      <c r="Y2243" s="1">
        <v>38101</v>
      </c>
      <c r="Z2243" s="1">
        <v>1.31</v>
      </c>
      <c r="AA2243" s="6">
        <f t="shared" ref="AA2243:AA2306" si="459">SUMIFS(K$3:K$2378,$C$3:$C$2378,$C2243)</f>
        <v>10</v>
      </c>
      <c r="AB2243" s="6">
        <f t="shared" ref="AB2243:AB2306" si="460">V2243*K2243</f>
        <v>262</v>
      </c>
      <c r="AC2243" s="6">
        <f t="shared" ref="AC2243:AC2306" si="461">SUMIFS(AB$3:AB$2378,$C$3:$C$2378,$C2243)</f>
        <v>-508</v>
      </c>
      <c r="AD2243" s="6">
        <f t="shared" ref="AD2243:AD2306" si="462">AC2243/AA2243</f>
        <v>-50.8</v>
      </c>
      <c r="AE2243" s="7">
        <f t="shared" ref="AE2243:AE2306" si="463">_xlfn.MINIFS($V$3:$V$2378,$C$3:$C$2378,C2243)</f>
        <v>-457</v>
      </c>
      <c r="AF2243" t="str">
        <f t="shared" ref="AF2243:AF2306" ca="1" si="464">CELL("address",INDEX($V$3:$V$2378,MATCH(_xlfn.MINIFS($V$3:$V$2378,$C$3:$C$2378,C2243),$V$3:$V$2378,0)))</f>
        <v>$V$1099</v>
      </c>
      <c r="AG2243" t="str">
        <f t="shared" ref="AG2243:AG2306" ca="1" si="465">REPLACE(AF2243,2,1,"J")</f>
        <v>$J$1099</v>
      </c>
      <c r="AH2243" t="str">
        <f t="shared" ref="AH2243:AH2306" ca="1" si="466">INDIRECT(AG2243)</f>
        <v>b: TRANSFIX | 2811535020</v>
      </c>
      <c r="AI2243" t="str">
        <f t="shared" ca="1" si="455"/>
        <v>$K$1099</v>
      </c>
      <c r="AJ2243" s="8">
        <f t="shared" si="456"/>
        <v>0.1</v>
      </c>
      <c r="AK2243" s="7">
        <f t="shared" si="457"/>
        <v>-457</v>
      </c>
      <c r="AL2243" s="7" t="str">
        <f t="shared" ref="AL2243:AL2306" ca="1" si="467">OFFSET(J$2,MATCH(AK2243,$V$3:$V$2378,0),)</f>
        <v>b: TRANSFIX | 2811535020</v>
      </c>
      <c r="AM2243" t="b">
        <f t="shared" si="458"/>
        <v>0</v>
      </c>
    </row>
    <row r="2244" spans="3:39" x14ac:dyDescent="0.3">
      <c r="C2244" s="1" t="s">
        <v>123</v>
      </c>
      <c r="D2244" s="1" t="s">
        <v>124</v>
      </c>
      <c r="E2244" s="1" t="s">
        <v>39</v>
      </c>
      <c r="F2244" s="1" t="s">
        <v>76</v>
      </c>
      <c r="G2244" s="1" t="s">
        <v>228</v>
      </c>
      <c r="H2244" s="1" t="s">
        <v>70</v>
      </c>
      <c r="I2244" s="1" t="s">
        <v>75</v>
      </c>
      <c r="J2244" t="str">
        <f>TRIM(CONCATENATE(wiz[[#This Row],[SHIPPER..................]],wiz[[#This Row],[ZIP2..]],wiz[[#This Row],[ZIP3..]]))</f>
        <v>WAL MART SAMS GENERAL| 7700138101</v>
      </c>
      <c r="K2244" s="1">
        <v>5</v>
      </c>
      <c r="L2244" s="1">
        <v>1.05</v>
      </c>
      <c r="M2244" s="1">
        <v>0.05</v>
      </c>
      <c r="N2244" s="1">
        <v>570</v>
      </c>
      <c r="O2244" s="1">
        <v>0.9</v>
      </c>
      <c r="P2244" s="1">
        <v>70</v>
      </c>
      <c r="Q2244" s="1">
        <v>0.28999999999999998</v>
      </c>
      <c r="R2244" s="1">
        <v>89</v>
      </c>
      <c r="S2244" s="1">
        <v>12</v>
      </c>
      <c r="T2244" s="1">
        <v>48</v>
      </c>
      <c r="U2244" s="1">
        <v>-30</v>
      </c>
      <c r="V2244" s="1">
        <v>30</v>
      </c>
      <c r="W2244" s="1">
        <v>77598</v>
      </c>
      <c r="X2244" s="1">
        <v>77001</v>
      </c>
      <c r="Y2244" s="1">
        <v>38101</v>
      </c>
      <c r="Z2244" s="1">
        <v>0.88</v>
      </c>
      <c r="AA2244" s="6">
        <f t="shared" si="459"/>
        <v>189</v>
      </c>
      <c r="AB2244" s="6">
        <f t="shared" si="460"/>
        <v>150</v>
      </c>
      <c r="AC2244" s="6">
        <f t="shared" si="461"/>
        <v>88</v>
      </c>
      <c r="AD2244" s="6">
        <f t="shared" si="462"/>
        <v>0.46560846560846558</v>
      </c>
      <c r="AE2244" s="7">
        <f t="shared" si="463"/>
        <v>-553</v>
      </c>
      <c r="AF2244" t="str">
        <f t="shared" ca="1" si="464"/>
        <v>$V$459</v>
      </c>
      <c r="AG2244" t="str">
        <f t="shared" ca="1" si="465"/>
        <v>$J$459</v>
      </c>
      <c r="AH2244" t="str">
        <f t="shared" ca="1" si="466"/>
        <v>WAL MART SAMS GENERAL| 6054835055</v>
      </c>
      <c r="AI2244" t="str">
        <f t="shared" ca="1" si="455"/>
        <v>$K$459</v>
      </c>
      <c r="AJ2244" s="8">
        <f t="shared" si="456"/>
        <v>2.6455026455026454E-2</v>
      </c>
      <c r="AK2244" s="7">
        <f t="shared" si="457"/>
        <v>-306</v>
      </c>
      <c r="AL2244" s="7" t="str">
        <f t="shared" ca="1" si="467"/>
        <v>b: C H ROBINSON | 3030163755</v>
      </c>
      <c r="AM2244" t="b">
        <f t="shared" si="458"/>
        <v>0</v>
      </c>
    </row>
    <row r="2245" spans="3:39" x14ac:dyDescent="0.3">
      <c r="C2245" s="1" t="s">
        <v>123</v>
      </c>
      <c r="D2245" s="1" t="s">
        <v>124</v>
      </c>
      <c r="E2245" s="1" t="s">
        <v>39</v>
      </c>
      <c r="F2245" s="1" t="s">
        <v>76</v>
      </c>
      <c r="G2245" s="1" t="s">
        <v>1773</v>
      </c>
      <c r="H2245" s="1" t="s">
        <v>70</v>
      </c>
      <c r="I2245" s="1" t="s">
        <v>75</v>
      </c>
      <c r="J2245" t="str">
        <f>TRIM(CONCATENATE(wiz[[#This Row],[SHIPPER..................]],wiz[[#This Row],[ZIP2..]],wiz[[#This Row],[ZIP3..]]))</f>
        <v>WAL MART SAMS GENERAL| 7732538101</v>
      </c>
      <c r="K2245" s="1">
        <v>1</v>
      </c>
      <c r="L2245" s="1">
        <v>1.05</v>
      </c>
      <c r="M2245" s="1">
        <v>0.03</v>
      </c>
      <c r="N2245" s="1">
        <v>547</v>
      </c>
      <c r="O2245" s="1">
        <v>1</v>
      </c>
      <c r="P2245" s="1">
        <v>20</v>
      </c>
      <c r="Q2245" s="1">
        <v>0.25</v>
      </c>
      <c r="R2245" s="1">
        <v>97</v>
      </c>
      <c r="S2245" s="1">
        <v>-2</v>
      </c>
      <c r="T2245" s="1">
        <v>10</v>
      </c>
      <c r="U2245" s="1">
        <v>-37</v>
      </c>
      <c r="V2245" s="1">
        <v>-29</v>
      </c>
      <c r="W2245" s="1">
        <v>77001</v>
      </c>
      <c r="X2245" s="1">
        <v>77325</v>
      </c>
      <c r="Y2245" s="1">
        <v>38101</v>
      </c>
      <c r="Z2245" s="1">
        <v>0.86</v>
      </c>
      <c r="AA2245" s="6">
        <f t="shared" si="459"/>
        <v>189</v>
      </c>
      <c r="AB2245" s="6">
        <f t="shared" si="460"/>
        <v>-29</v>
      </c>
      <c r="AC2245" s="6">
        <f t="shared" si="461"/>
        <v>88</v>
      </c>
      <c r="AD2245" s="6">
        <f t="shared" si="462"/>
        <v>0.46560846560846558</v>
      </c>
      <c r="AE2245" s="7">
        <f t="shared" si="463"/>
        <v>-553</v>
      </c>
      <c r="AF2245" t="str">
        <f t="shared" ca="1" si="464"/>
        <v>$V$459</v>
      </c>
      <c r="AG2245" t="str">
        <f t="shared" ca="1" si="465"/>
        <v>$J$459</v>
      </c>
      <c r="AH2245" t="str">
        <f t="shared" ca="1" si="466"/>
        <v>WAL MART SAMS GENERAL| 6054835055</v>
      </c>
      <c r="AI2245" t="str">
        <f t="shared" ca="1" si="455"/>
        <v>$K$459</v>
      </c>
      <c r="AJ2245" s="8">
        <f t="shared" si="456"/>
        <v>5.2910052910052907E-3</v>
      </c>
      <c r="AK2245" s="7">
        <f t="shared" si="457"/>
        <v>-306</v>
      </c>
      <c r="AL2245" s="7" t="str">
        <f t="shared" ca="1" si="467"/>
        <v>b: C H ROBINSON | 3030163755</v>
      </c>
      <c r="AM2245" t="b">
        <f t="shared" si="458"/>
        <v>0</v>
      </c>
    </row>
    <row r="2246" spans="3:39" x14ac:dyDescent="0.3">
      <c r="C2246" s="1" t="s">
        <v>123</v>
      </c>
      <c r="D2246" s="1" t="s">
        <v>124</v>
      </c>
      <c r="E2246" s="1" t="s">
        <v>39</v>
      </c>
      <c r="F2246" s="1" t="s">
        <v>76</v>
      </c>
      <c r="G2246" s="1" t="s">
        <v>1772</v>
      </c>
      <c r="H2246" s="1" t="s">
        <v>70</v>
      </c>
      <c r="I2246" s="1" t="s">
        <v>75</v>
      </c>
      <c r="J2246" t="str">
        <f>TRIM(CONCATENATE(wiz[[#This Row],[SHIPPER..................]],wiz[[#This Row],[ZIP2..]],wiz[[#This Row],[ZIP3..]]))</f>
        <v>WAL MART SAMS GENERAL| 7744938101</v>
      </c>
      <c r="K2246" s="1">
        <v>2</v>
      </c>
      <c r="L2246" s="1">
        <v>1.05</v>
      </c>
      <c r="M2246" s="1">
        <v>0.06</v>
      </c>
      <c r="N2246" s="1">
        <v>593</v>
      </c>
      <c r="O2246" s="1">
        <v>0.83</v>
      </c>
      <c r="P2246" s="1">
        <v>98</v>
      </c>
      <c r="Q2246" s="1">
        <v>0.33</v>
      </c>
      <c r="R2246" s="1">
        <v>114</v>
      </c>
      <c r="S2246" s="1">
        <v>32</v>
      </c>
      <c r="T2246" s="1">
        <v>64</v>
      </c>
      <c r="U2246" s="1">
        <v>-54</v>
      </c>
      <c r="V2246" s="1">
        <v>42</v>
      </c>
      <c r="W2246" s="1">
        <v>78201</v>
      </c>
      <c r="X2246" s="1">
        <v>77449</v>
      </c>
      <c r="Y2246" s="1">
        <v>38101</v>
      </c>
      <c r="Z2246" s="1">
        <v>0.89</v>
      </c>
      <c r="AA2246" s="6">
        <f t="shared" si="459"/>
        <v>189</v>
      </c>
      <c r="AB2246" s="6">
        <f t="shared" si="460"/>
        <v>84</v>
      </c>
      <c r="AC2246" s="6">
        <f t="shared" si="461"/>
        <v>88</v>
      </c>
      <c r="AD2246" s="6">
        <f t="shared" si="462"/>
        <v>0.46560846560846558</v>
      </c>
      <c r="AE2246" s="7">
        <f t="shared" si="463"/>
        <v>-553</v>
      </c>
      <c r="AF2246" t="str">
        <f t="shared" ca="1" si="464"/>
        <v>$V$459</v>
      </c>
      <c r="AG2246" t="str">
        <f t="shared" ca="1" si="465"/>
        <v>$J$459</v>
      </c>
      <c r="AH2246" t="str">
        <f t="shared" ca="1" si="466"/>
        <v>WAL MART SAMS GENERAL| 6054835055</v>
      </c>
      <c r="AI2246" t="str">
        <f t="shared" ca="1" si="455"/>
        <v>$K$459</v>
      </c>
      <c r="AJ2246" s="8">
        <f t="shared" si="456"/>
        <v>1.0582010582010581E-2</v>
      </c>
      <c r="AK2246" s="7">
        <f t="shared" si="457"/>
        <v>-306</v>
      </c>
      <c r="AL2246" s="7" t="str">
        <f t="shared" ca="1" si="467"/>
        <v>b: C H ROBINSON | 3030163755</v>
      </c>
      <c r="AM2246" t="b">
        <f t="shared" si="458"/>
        <v>0</v>
      </c>
    </row>
    <row r="2247" spans="3:39" x14ac:dyDescent="0.3">
      <c r="C2247" s="1" t="s">
        <v>123</v>
      </c>
      <c r="D2247" s="1" t="s">
        <v>124</v>
      </c>
      <c r="E2247" s="1" t="s">
        <v>39</v>
      </c>
      <c r="F2247" s="1" t="s">
        <v>76</v>
      </c>
      <c r="G2247" s="1" t="s">
        <v>1907</v>
      </c>
      <c r="H2247" s="1" t="s">
        <v>70</v>
      </c>
      <c r="I2247" s="1" t="s">
        <v>75</v>
      </c>
      <c r="J2247" t="str">
        <f>TRIM(CONCATENATE(wiz[[#This Row],[SHIPPER..................]],wiz[[#This Row],[ZIP2..]],wiz[[#This Row],[ZIP3..]]))</f>
        <v>WAL MART SAMS GENERAL| 7758138101</v>
      </c>
      <c r="K2247" s="1">
        <v>1</v>
      </c>
      <c r="L2247" s="1">
        <v>1.05</v>
      </c>
      <c r="M2247" s="1">
        <v>0.01</v>
      </c>
      <c r="N2247" s="1">
        <v>582</v>
      </c>
      <c r="O2247" s="1">
        <v>0.57999999999999996</v>
      </c>
      <c r="P2247" s="1">
        <v>291</v>
      </c>
      <c r="Q2247" s="1">
        <v>0.5</v>
      </c>
      <c r="R2247" s="1">
        <v>114</v>
      </c>
      <c r="S2247" s="1">
        <v>-242</v>
      </c>
      <c r="T2247" s="1">
        <v>124</v>
      </c>
      <c r="U2247" s="1">
        <v>-54</v>
      </c>
      <c r="V2247" s="1">
        <v>-172</v>
      </c>
      <c r="W2247" s="1">
        <v>76244</v>
      </c>
      <c r="X2247" s="1">
        <v>77581</v>
      </c>
      <c r="Y2247" s="1">
        <v>38101</v>
      </c>
      <c r="Z2247" s="1">
        <v>0.84</v>
      </c>
      <c r="AA2247" s="6">
        <f t="shared" si="459"/>
        <v>189</v>
      </c>
      <c r="AB2247" s="6">
        <f t="shared" si="460"/>
        <v>-172</v>
      </c>
      <c r="AC2247" s="6">
        <f t="shared" si="461"/>
        <v>88</v>
      </c>
      <c r="AD2247" s="6">
        <f t="shared" si="462"/>
        <v>0.46560846560846558</v>
      </c>
      <c r="AE2247" s="7">
        <f t="shared" si="463"/>
        <v>-553</v>
      </c>
      <c r="AF2247" t="str">
        <f t="shared" ca="1" si="464"/>
        <v>$V$459</v>
      </c>
      <c r="AG2247" t="str">
        <f t="shared" ca="1" si="465"/>
        <v>$J$459</v>
      </c>
      <c r="AH2247" t="str">
        <f t="shared" ca="1" si="466"/>
        <v>WAL MART SAMS GENERAL| 6054835055</v>
      </c>
      <c r="AI2247" t="str">
        <f t="shared" ca="1" si="455"/>
        <v>$K$459</v>
      </c>
      <c r="AJ2247" s="8">
        <f t="shared" si="456"/>
        <v>5.2910052910052907E-3</v>
      </c>
      <c r="AK2247" s="7">
        <f t="shared" si="457"/>
        <v>-306</v>
      </c>
      <c r="AL2247" s="7" t="str">
        <f t="shared" ca="1" si="467"/>
        <v>b: C H ROBINSON | 3030163755</v>
      </c>
      <c r="AM2247" t="b">
        <f t="shared" si="458"/>
        <v>0</v>
      </c>
    </row>
    <row r="2248" spans="3:39" x14ac:dyDescent="0.3">
      <c r="C2248" s="1" t="s">
        <v>657</v>
      </c>
      <c r="D2248" s="1" t="s">
        <v>658</v>
      </c>
      <c r="E2248" s="1" t="s">
        <v>39</v>
      </c>
      <c r="F2248" s="1" t="s">
        <v>76</v>
      </c>
      <c r="G2248" s="1" t="s">
        <v>1908</v>
      </c>
      <c r="H2248" s="1" t="s">
        <v>70</v>
      </c>
      <c r="I2248" s="1" t="s">
        <v>202</v>
      </c>
      <c r="J2248" t="str">
        <f>TRIM(CONCATENATE(wiz[[#This Row],[SHIPPER..................]],wiz[[#This Row],[ZIP2..]],wiz[[#This Row],[ZIP3..]]))</f>
        <v>LANDSTAR RANGER BROKE| 7748837201</v>
      </c>
      <c r="K2248" s="1">
        <v>1</v>
      </c>
      <c r="L2248" s="1">
        <v>2.1</v>
      </c>
      <c r="M2248" s="1">
        <v>0.28000000000000003</v>
      </c>
      <c r="N2248" s="1">
        <v>840</v>
      </c>
      <c r="O2248" s="1">
        <v>1.75</v>
      </c>
      <c r="P2248" s="1">
        <v>36</v>
      </c>
      <c r="Q2248" s="1">
        <v>0.25</v>
      </c>
      <c r="R2248" s="1">
        <v>-59</v>
      </c>
      <c r="S2248" s="1">
        <v>-22</v>
      </c>
      <c r="T2248" s="1">
        <v>3</v>
      </c>
      <c r="U2248" s="1">
        <v>664</v>
      </c>
      <c r="V2248" s="1">
        <v>645</v>
      </c>
      <c r="W2248" s="1">
        <v>77474</v>
      </c>
      <c r="X2248" s="1">
        <v>77488</v>
      </c>
      <c r="Y2248" s="1">
        <v>37201</v>
      </c>
      <c r="Z2248" s="1">
        <v>2.16</v>
      </c>
      <c r="AA2248" s="6">
        <f t="shared" si="459"/>
        <v>7</v>
      </c>
      <c r="AB2248" s="6">
        <f t="shared" si="460"/>
        <v>645</v>
      </c>
      <c r="AC2248" s="6">
        <f t="shared" si="461"/>
        <v>-378</v>
      </c>
      <c r="AD2248" s="6">
        <f t="shared" si="462"/>
        <v>-54</v>
      </c>
      <c r="AE2248" s="7">
        <f t="shared" si="463"/>
        <v>-525</v>
      </c>
      <c r="AF2248" t="str">
        <f t="shared" ca="1" si="464"/>
        <v>$V$1718</v>
      </c>
      <c r="AG2248" t="str">
        <f t="shared" ca="1" si="465"/>
        <v>$J$1718</v>
      </c>
      <c r="AH2248" t="str">
        <f t="shared" ca="1" si="466"/>
        <v>LANDSTAR RANGER BROKE| 2930163101</v>
      </c>
      <c r="AI2248" t="str">
        <f t="shared" ca="1" si="455"/>
        <v>$K$1718</v>
      </c>
      <c r="AJ2248" s="8">
        <f t="shared" si="456"/>
        <v>0.14285714285714285</v>
      </c>
      <c r="AK2248" s="7">
        <f t="shared" si="457"/>
        <v>-525</v>
      </c>
      <c r="AL2248" s="7" t="str">
        <f t="shared" ca="1" si="467"/>
        <v>LANDSTAR RANGER BROKE| 2930163101</v>
      </c>
      <c r="AM2248" t="b">
        <f t="shared" si="458"/>
        <v>0</v>
      </c>
    </row>
    <row r="2249" spans="3:39" x14ac:dyDescent="0.3">
      <c r="C2249" s="1" t="s">
        <v>1909</v>
      </c>
      <c r="D2249" s="1" t="s">
        <v>1910</v>
      </c>
      <c r="E2249" s="1" t="s">
        <v>39</v>
      </c>
      <c r="F2249" s="1" t="s">
        <v>76</v>
      </c>
      <c r="G2249" s="1" t="s">
        <v>228</v>
      </c>
      <c r="H2249" s="1" t="s">
        <v>70</v>
      </c>
      <c r="I2249" s="1" t="s">
        <v>139</v>
      </c>
      <c r="J2249" t="str">
        <f>TRIM(CONCATENATE(wiz[[#This Row],[SHIPPER..................]],wiz[[#This Row],[ZIP2..]],wiz[[#This Row],[ZIP3..]]))</f>
        <v>TORCH LOGISTICS | 7700137086</v>
      </c>
      <c r="K2249" s="1">
        <v>1</v>
      </c>
      <c r="L2249" s="1">
        <v>1.44</v>
      </c>
      <c r="M2249" s="1">
        <v>0.28000000000000003</v>
      </c>
      <c r="N2249" s="1">
        <v>797</v>
      </c>
      <c r="O2249" s="1">
        <v>1.79</v>
      </c>
      <c r="P2249" s="1">
        <v>14</v>
      </c>
      <c r="Q2249" s="1">
        <v>0.25</v>
      </c>
      <c r="R2249" s="1">
        <v>-43</v>
      </c>
      <c r="S2249" s="1">
        <v>6</v>
      </c>
      <c r="T2249" s="1">
        <v>3</v>
      </c>
      <c r="U2249" s="1">
        <v>80</v>
      </c>
      <c r="V2249" s="1">
        <v>89</v>
      </c>
      <c r="W2249" s="1">
        <v>77459</v>
      </c>
      <c r="X2249" s="1">
        <v>77001</v>
      </c>
      <c r="Y2249" s="1">
        <v>37086</v>
      </c>
      <c r="Z2249" s="1">
        <v>1.5</v>
      </c>
      <c r="AA2249" s="6">
        <f t="shared" si="459"/>
        <v>1</v>
      </c>
      <c r="AB2249" s="6">
        <f t="shared" si="460"/>
        <v>89</v>
      </c>
      <c r="AC2249" s="6">
        <f t="shared" si="461"/>
        <v>89</v>
      </c>
      <c r="AD2249" s="6">
        <f t="shared" si="462"/>
        <v>89</v>
      </c>
      <c r="AE2249" s="7">
        <f t="shared" si="463"/>
        <v>89</v>
      </c>
      <c r="AF2249" t="str">
        <f t="shared" ca="1" si="464"/>
        <v>$V$1791</v>
      </c>
      <c r="AG2249" t="str">
        <f t="shared" ca="1" si="465"/>
        <v>$J$1791</v>
      </c>
      <c r="AH2249" t="str">
        <f t="shared" ca="1" si="466"/>
        <v>KIRKLANDS TL ONLY | 3830134286</v>
      </c>
      <c r="AI2249" t="str">
        <f t="shared" ca="1" si="455"/>
        <v>$K$1791</v>
      </c>
      <c r="AJ2249" s="8">
        <f t="shared" si="456"/>
        <v>1</v>
      </c>
      <c r="AK2249" s="7">
        <f t="shared" si="457"/>
        <v>89</v>
      </c>
      <c r="AL2249" s="7" t="str">
        <f t="shared" ca="1" si="467"/>
        <v>KIRKLANDS TL ONLY | 3830134286</v>
      </c>
      <c r="AM2249" t="str">
        <f t="shared" si="458"/>
        <v>TORCH LOGISTICS | 7700137086</v>
      </c>
    </row>
    <row r="2250" spans="3:39" x14ac:dyDescent="0.3">
      <c r="C2250" s="1" t="s">
        <v>37</v>
      </c>
      <c r="D2250" s="1" t="s">
        <v>38</v>
      </c>
      <c r="E2250" s="1" t="s">
        <v>39</v>
      </c>
      <c r="F2250" s="1" t="s">
        <v>76</v>
      </c>
      <c r="G2250" s="1" t="s">
        <v>228</v>
      </c>
      <c r="H2250" s="1" t="s">
        <v>140</v>
      </c>
      <c r="I2250" s="1" t="s">
        <v>1911</v>
      </c>
      <c r="J2250" t="str">
        <f>TRIM(CONCATENATE(wiz[[#This Row],[SHIPPER..................]],wiz[[#This Row],[ZIP2..]],wiz[[#This Row],[ZIP3..]]))</f>
        <v>b: C H ROBINSON | 7700154949</v>
      </c>
      <c r="K2250" s="1">
        <v>1</v>
      </c>
      <c r="L2250" s="1">
        <v>1.35</v>
      </c>
      <c r="M2250" s="1">
        <v>0.27</v>
      </c>
      <c r="N2250" s="1">
        <v>1299</v>
      </c>
      <c r="O2250" s="1">
        <v>1.92</v>
      </c>
      <c r="P2250" s="1">
        <v>0</v>
      </c>
      <c r="Q2250" s="1">
        <v>0.25</v>
      </c>
      <c r="R2250" s="1">
        <v>-69</v>
      </c>
      <c r="S2250" s="1">
        <v>23</v>
      </c>
      <c r="T2250" s="1">
        <v>121</v>
      </c>
      <c r="U2250" s="1">
        <v>266</v>
      </c>
      <c r="V2250" s="1">
        <v>410</v>
      </c>
      <c r="W2250" s="1">
        <v>77001</v>
      </c>
      <c r="X2250" s="1">
        <v>77001</v>
      </c>
      <c r="Y2250" s="1">
        <v>54949</v>
      </c>
      <c r="Z2250" s="1">
        <v>1.4</v>
      </c>
      <c r="AA2250" s="6">
        <f t="shared" si="459"/>
        <v>615</v>
      </c>
      <c r="AB2250" s="6">
        <f t="shared" si="460"/>
        <v>410</v>
      </c>
      <c r="AC2250" s="6">
        <f t="shared" si="461"/>
        <v>-122022</v>
      </c>
      <c r="AD2250" s="6">
        <f t="shared" si="462"/>
        <v>-198.40975609756097</v>
      </c>
      <c r="AE2250" s="7">
        <f t="shared" si="463"/>
        <v>-1118</v>
      </c>
      <c r="AF2250" t="str">
        <f t="shared" ca="1" si="464"/>
        <v>$V$1066</v>
      </c>
      <c r="AG2250" t="str">
        <f t="shared" ca="1" si="465"/>
        <v>$J$1066</v>
      </c>
      <c r="AH2250" t="str">
        <f t="shared" ca="1" si="466"/>
        <v>b: C H ROBINSON | 2736036101</v>
      </c>
      <c r="AI2250" t="str">
        <f t="shared" ca="1" si="455"/>
        <v>$K$1066</v>
      </c>
      <c r="AJ2250" s="8">
        <f t="shared" si="456"/>
        <v>1.6260162601626016E-3</v>
      </c>
      <c r="AK2250" s="7">
        <f t="shared" si="457"/>
        <v>-560</v>
      </c>
      <c r="AL2250" s="7" t="str">
        <f t="shared" ca="1" si="467"/>
        <v>b: C H ROBINSON | 6080335055</v>
      </c>
      <c r="AM2250" t="b">
        <f t="shared" si="458"/>
        <v>0</v>
      </c>
    </row>
    <row r="2251" spans="3:39" x14ac:dyDescent="0.3">
      <c r="C2251" s="1" t="s">
        <v>302</v>
      </c>
      <c r="D2251" s="1" t="s">
        <v>303</v>
      </c>
      <c r="E2251" s="1" t="s">
        <v>39</v>
      </c>
      <c r="F2251" s="1" t="s">
        <v>76</v>
      </c>
      <c r="G2251" s="1" t="s">
        <v>1775</v>
      </c>
      <c r="H2251" s="1" t="s">
        <v>70</v>
      </c>
      <c r="I2251" s="1" t="s">
        <v>71</v>
      </c>
      <c r="J2251" t="str">
        <f>TRIM(CONCATENATE(wiz[[#This Row],[SHIPPER..................]],wiz[[#This Row],[ZIP2..]],wiz[[#This Row],[ZIP3..]]))</f>
        <v>KIRKLANDS TL ONLY | 7804038301</v>
      </c>
      <c r="K2251" s="1">
        <v>1</v>
      </c>
      <c r="L2251" s="1">
        <v>2.13</v>
      </c>
      <c r="M2251" s="1">
        <v>0.21</v>
      </c>
      <c r="N2251" s="1">
        <v>935</v>
      </c>
      <c r="O2251" s="1">
        <v>2.08</v>
      </c>
      <c r="P2251" s="1">
        <v>301</v>
      </c>
      <c r="Q2251" s="1">
        <v>0.55000000000000004</v>
      </c>
      <c r="R2251" s="1">
        <v>5</v>
      </c>
      <c r="S2251" s="1">
        <v>476</v>
      </c>
      <c r="T2251" s="1">
        <v>-63</v>
      </c>
      <c r="U2251" s="1">
        <v>0</v>
      </c>
      <c r="V2251" s="1">
        <v>413</v>
      </c>
      <c r="W2251" s="1">
        <v>77449</v>
      </c>
      <c r="X2251" s="1">
        <v>78040</v>
      </c>
      <c r="Y2251" s="1">
        <v>38301</v>
      </c>
      <c r="Z2251" s="1">
        <v>2.12</v>
      </c>
      <c r="AA2251" s="6">
        <f t="shared" si="459"/>
        <v>273</v>
      </c>
      <c r="AB2251" s="6">
        <f t="shared" si="460"/>
        <v>413</v>
      </c>
      <c r="AC2251" s="6">
        <f t="shared" si="461"/>
        <v>67</v>
      </c>
      <c r="AD2251" s="6">
        <f t="shared" si="462"/>
        <v>0.24542124542124541</v>
      </c>
      <c r="AE2251" s="7">
        <f t="shared" si="463"/>
        <v>-741</v>
      </c>
      <c r="AF2251" t="str">
        <f t="shared" ca="1" si="464"/>
        <v>$V$1985</v>
      </c>
      <c r="AG2251" t="str">
        <f t="shared" ca="1" si="465"/>
        <v>$J$1985</v>
      </c>
      <c r="AH2251" t="str">
        <f t="shared" ca="1" si="466"/>
        <v>KIRKLANDS TL ONLY | 3830178840</v>
      </c>
      <c r="AI2251" t="str">
        <f t="shared" ca="1" si="455"/>
        <v>$K$1985</v>
      </c>
      <c r="AJ2251" s="8">
        <f t="shared" si="456"/>
        <v>3.663003663003663E-3</v>
      </c>
      <c r="AK2251" s="7">
        <f t="shared" si="457"/>
        <v>0</v>
      </c>
      <c r="AL2251" s="7" t="str">
        <f t="shared" ca="1" si="467"/>
        <v>KENCO LOGISTICS | 8532335661</v>
      </c>
      <c r="AM2251" t="b">
        <f t="shared" si="458"/>
        <v>0</v>
      </c>
    </row>
    <row r="2252" spans="3:39" x14ac:dyDescent="0.3">
      <c r="C2252" s="1" t="s">
        <v>461</v>
      </c>
      <c r="D2252" s="1" t="s">
        <v>462</v>
      </c>
      <c r="E2252" s="1" t="s">
        <v>39</v>
      </c>
      <c r="F2252" s="1" t="s">
        <v>76</v>
      </c>
      <c r="G2252" s="1" t="s">
        <v>1912</v>
      </c>
      <c r="H2252" s="1" t="s">
        <v>50</v>
      </c>
      <c r="I2252" s="1" t="s">
        <v>478</v>
      </c>
      <c r="J2252" t="str">
        <f>TRIM(CONCATENATE(wiz[[#This Row],[SHIPPER..................]],wiz[[#This Row],[ZIP2..]],wiz[[#This Row],[ZIP3..]]))</f>
        <v>b: COVENANT TRANSPORT| 7895931044</v>
      </c>
      <c r="K2252" s="1">
        <v>1</v>
      </c>
      <c r="L2252" s="1">
        <v>1.93</v>
      </c>
      <c r="M2252" s="1">
        <v>0.28000000000000003</v>
      </c>
      <c r="N2252" s="1">
        <v>949</v>
      </c>
      <c r="O2252" s="1">
        <v>2.82</v>
      </c>
      <c r="P2252" s="1">
        <v>78</v>
      </c>
      <c r="Q2252" s="1">
        <v>0.3</v>
      </c>
      <c r="R2252" s="1">
        <v>-66</v>
      </c>
      <c r="S2252" s="1">
        <v>900</v>
      </c>
      <c r="T2252" s="1">
        <v>-238</v>
      </c>
      <c r="U2252" s="1">
        <v>-164</v>
      </c>
      <c r="V2252" s="1">
        <v>498</v>
      </c>
      <c r="W2252" s="1">
        <v>78201</v>
      </c>
      <c r="X2252" s="1">
        <v>78959</v>
      </c>
      <c r="Y2252" s="1">
        <v>31044</v>
      </c>
      <c r="Z2252" s="1">
        <v>1.99</v>
      </c>
      <c r="AA2252" s="6">
        <f t="shared" si="459"/>
        <v>4</v>
      </c>
      <c r="AB2252" s="6">
        <f t="shared" si="460"/>
        <v>498</v>
      </c>
      <c r="AC2252" s="6">
        <f t="shared" si="461"/>
        <v>-145</v>
      </c>
      <c r="AD2252" s="6">
        <f t="shared" si="462"/>
        <v>-36.25</v>
      </c>
      <c r="AE2252" s="7">
        <f t="shared" si="463"/>
        <v>-464</v>
      </c>
      <c r="AF2252" t="str">
        <f t="shared" ca="1" si="464"/>
        <v>$V$871</v>
      </c>
      <c r="AG2252" t="str">
        <f t="shared" ca="1" si="465"/>
        <v>$J$871</v>
      </c>
      <c r="AH2252" t="str">
        <f t="shared" ca="1" si="466"/>
        <v>KPI LOGISTICS INC | 4942230057</v>
      </c>
      <c r="AI2252" t="str">
        <f t="shared" ca="1" si="455"/>
        <v>$K$871</v>
      </c>
      <c r="AJ2252" s="8">
        <f t="shared" si="456"/>
        <v>0.25</v>
      </c>
      <c r="AK2252" s="7">
        <f t="shared" si="457"/>
        <v>-464</v>
      </c>
      <c r="AL2252" s="7" t="str">
        <f t="shared" ca="1" si="467"/>
        <v>KPI LOGISTICS INC | 4942230057</v>
      </c>
      <c r="AM2252" t="b">
        <f t="shared" si="458"/>
        <v>0</v>
      </c>
    </row>
    <row r="2253" spans="3:39" x14ac:dyDescent="0.3">
      <c r="C2253" s="1" t="s">
        <v>439</v>
      </c>
      <c r="D2253" s="1" t="s">
        <v>440</v>
      </c>
      <c r="E2253" s="1" t="s">
        <v>39</v>
      </c>
      <c r="F2253" s="1" t="s">
        <v>76</v>
      </c>
      <c r="G2253" s="1" t="s">
        <v>1913</v>
      </c>
      <c r="H2253" s="1" t="s">
        <v>68</v>
      </c>
      <c r="I2253" s="1" t="s">
        <v>180</v>
      </c>
      <c r="J2253" t="str">
        <f>TRIM(CONCATENATE(wiz[[#This Row],[SHIPPER..................]],wiz[[#This Row],[ZIP2..]],wiz[[#This Row],[ZIP3..]]))</f>
        <v>b: TMC LOGISTICS | 7797128638</v>
      </c>
      <c r="K2253" s="1">
        <v>1</v>
      </c>
      <c r="L2253" s="1">
        <v>2.2799999999999998</v>
      </c>
      <c r="M2253" s="1">
        <v>0.28000000000000003</v>
      </c>
      <c r="N2253" s="1">
        <v>1171</v>
      </c>
      <c r="O2253" s="1">
        <v>1.83</v>
      </c>
      <c r="P2253" s="1">
        <v>85</v>
      </c>
      <c r="Q2253" s="1">
        <v>0.3</v>
      </c>
      <c r="R2253" s="1">
        <v>-82</v>
      </c>
      <c r="S2253" s="1">
        <v>582</v>
      </c>
      <c r="T2253" s="1">
        <v>94</v>
      </c>
      <c r="U2253" s="1">
        <v>759</v>
      </c>
      <c r="V2253" s="1">
        <v>1435</v>
      </c>
      <c r="W2253" s="1">
        <v>77474</v>
      </c>
      <c r="X2253" s="1">
        <v>77971</v>
      </c>
      <c r="Y2253" s="1">
        <v>28638</v>
      </c>
      <c r="Z2253" s="1">
        <v>2.34</v>
      </c>
      <c r="AA2253" s="6">
        <f t="shared" si="459"/>
        <v>2</v>
      </c>
      <c r="AB2253" s="6">
        <f t="shared" si="460"/>
        <v>1435</v>
      </c>
      <c r="AC2253" s="6">
        <f t="shared" si="461"/>
        <v>1470</v>
      </c>
      <c r="AD2253" s="6">
        <f t="shared" si="462"/>
        <v>735</v>
      </c>
      <c r="AE2253" s="7">
        <f t="shared" si="463"/>
        <v>35</v>
      </c>
      <c r="AF2253" t="str">
        <f t="shared" ca="1" si="464"/>
        <v>$V$205</v>
      </c>
      <c r="AG2253" t="str">
        <f t="shared" ca="1" si="465"/>
        <v>$J$205</v>
      </c>
      <c r="AH2253" t="str">
        <f t="shared" ca="1" si="466"/>
        <v>b: TMC LOGISTICS | 3030146774</v>
      </c>
      <c r="AI2253" t="str">
        <f t="shared" ca="1" si="455"/>
        <v>$K$205</v>
      </c>
      <c r="AJ2253" s="8">
        <f t="shared" si="456"/>
        <v>0.5</v>
      </c>
      <c r="AK2253" s="7">
        <f t="shared" si="457"/>
        <v>35</v>
      </c>
      <c r="AL2253" s="7" t="str">
        <f t="shared" ca="1" si="467"/>
        <v>b: TMC LOGISTICS | 3030146774</v>
      </c>
      <c r="AM2253" t="b">
        <f t="shared" si="458"/>
        <v>0</v>
      </c>
    </row>
    <row r="2254" spans="3:39" x14ac:dyDescent="0.3">
      <c r="C2254" s="1" t="s">
        <v>432</v>
      </c>
      <c r="D2254" s="1" t="s">
        <v>433</v>
      </c>
      <c r="E2254" s="1" t="s">
        <v>39</v>
      </c>
      <c r="F2254" s="1" t="s">
        <v>76</v>
      </c>
      <c r="G2254" s="1" t="s">
        <v>1914</v>
      </c>
      <c r="H2254" s="1" t="s">
        <v>50</v>
      </c>
      <c r="I2254" s="1" t="s">
        <v>422</v>
      </c>
      <c r="J2254" t="str">
        <f>TRIM(CONCATENATE(wiz[[#This Row],[SHIPPER..................]],wiz[[#This Row],[ZIP2..]],wiz[[#This Row],[ZIP3..]]))</f>
        <v>b: UBER FREIGHT LLC | 7560130003</v>
      </c>
      <c r="K2254" s="1">
        <v>1</v>
      </c>
      <c r="L2254" s="1">
        <v>2.5099999999999998</v>
      </c>
      <c r="M2254" s="1">
        <v>0.28000000000000003</v>
      </c>
      <c r="N2254" s="1">
        <v>682</v>
      </c>
      <c r="O2254" s="1">
        <v>1.71</v>
      </c>
      <c r="P2254" s="1">
        <v>129</v>
      </c>
      <c r="Q2254" s="1">
        <v>0.35</v>
      </c>
      <c r="R2254" s="1">
        <v>-47</v>
      </c>
      <c r="S2254" s="1">
        <v>648</v>
      </c>
      <c r="T2254" s="1">
        <v>-76</v>
      </c>
      <c r="U2254" s="1">
        <v>337</v>
      </c>
      <c r="V2254" s="1">
        <v>909</v>
      </c>
      <c r="W2254" s="1">
        <v>75201</v>
      </c>
      <c r="X2254" s="1">
        <v>75601</v>
      </c>
      <c r="Y2254" s="1">
        <v>30003</v>
      </c>
      <c r="Z2254" s="1">
        <v>2.57</v>
      </c>
      <c r="AA2254" s="6">
        <f t="shared" si="459"/>
        <v>12</v>
      </c>
      <c r="AB2254" s="6">
        <f t="shared" si="460"/>
        <v>909</v>
      </c>
      <c r="AC2254" s="6">
        <f t="shared" si="461"/>
        <v>-94</v>
      </c>
      <c r="AD2254" s="6">
        <f t="shared" si="462"/>
        <v>-7.833333333333333</v>
      </c>
      <c r="AE2254" s="7">
        <f t="shared" si="463"/>
        <v>-795</v>
      </c>
      <c r="AF2254" t="str">
        <f t="shared" ca="1" si="464"/>
        <v>$V$2033</v>
      </c>
      <c r="AG2254" t="str">
        <f t="shared" ca="1" si="465"/>
        <v>$J$2033</v>
      </c>
      <c r="AH2254" t="str">
        <f t="shared" ca="1" si="466"/>
        <v>b: UBER FREIGHT LLC | 3810131010</v>
      </c>
      <c r="AI2254" t="str">
        <f t="shared" ca="1" si="455"/>
        <v>$K$2033</v>
      </c>
      <c r="AJ2254" s="8">
        <f t="shared" si="456"/>
        <v>8.3333333333333329E-2</v>
      </c>
      <c r="AK2254" s="7">
        <f t="shared" si="457"/>
        <v>-795</v>
      </c>
      <c r="AL2254" s="7" t="str">
        <f t="shared" ca="1" si="467"/>
        <v>b: UBER FREIGHT LLC | 3810131010</v>
      </c>
      <c r="AM2254" t="b">
        <f t="shared" si="458"/>
        <v>0</v>
      </c>
    </row>
    <row r="2255" spans="3:39" x14ac:dyDescent="0.3">
      <c r="C2255" s="1" t="s">
        <v>37</v>
      </c>
      <c r="D2255" s="1" t="s">
        <v>38</v>
      </c>
      <c r="E2255" s="1" t="s">
        <v>39</v>
      </c>
      <c r="F2255" s="1" t="s">
        <v>76</v>
      </c>
      <c r="G2255" s="1" t="s">
        <v>1915</v>
      </c>
      <c r="H2255" s="1" t="s">
        <v>66</v>
      </c>
      <c r="I2255" s="1" t="s">
        <v>813</v>
      </c>
      <c r="J2255" t="str">
        <f>TRIM(CONCATENATE(wiz[[#This Row],[SHIPPER..................]],wiz[[#This Row],[ZIP2..]],wiz[[#This Row],[ZIP3..]]))</f>
        <v>b: C H ROBINSON | 7548238751</v>
      </c>
      <c r="K2255" s="1">
        <v>1</v>
      </c>
      <c r="L2255" s="1">
        <v>1.1200000000000001</v>
      </c>
      <c r="M2255" s="1">
        <v>0.28000000000000003</v>
      </c>
      <c r="N2255" s="1">
        <v>322</v>
      </c>
      <c r="O2255" s="1">
        <v>0.84</v>
      </c>
      <c r="P2255" s="1">
        <v>90</v>
      </c>
      <c r="Q2255" s="1">
        <v>0.3</v>
      </c>
      <c r="R2255" s="1">
        <v>-23</v>
      </c>
      <c r="S2255" s="1">
        <v>-60</v>
      </c>
      <c r="T2255" s="1">
        <v>-2</v>
      </c>
      <c r="U2255" s="1">
        <v>0</v>
      </c>
      <c r="V2255" s="1">
        <v>-62</v>
      </c>
      <c r="W2255" s="1">
        <v>75029</v>
      </c>
      <c r="X2255" s="1">
        <v>75482</v>
      </c>
      <c r="Y2255" s="1">
        <v>38751</v>
      </c>
      <c r="Z2255" s="1">
        <v>1.18</v>
      </c>
      <c r="AA2255" s="6">
        <f t="shared" si="459"/>
        <v>615</v>
      </c>
      <c r="AB2255" s="6">
        <f t="shared" si="460"/>
        <v>-62</v>
      </c>
      <c r="AC2255" s="6">
        <f t="shared" si="461"/>
        <v>-122022</v>
      </c>
      <c r="AD2255" s="6">
        <f t="shared" si="462"/>
        <v>-198.40975609756097</v>
      </c>
      <c r="AE2255" s="7">
        <f t="shared" si="463"/>
        <v>-1118</v>
      </c>
      <c r="AF2255" t="str">
        <f t="shared" ca="1" si="464"/>
        <v>$V$1066</v>
      </c>
      <c r="AG2255" t="str">
        <f t="shared" ca="1" si="465"/>
        <v>$J$1066</v>
      </c>
      <c r="AH2255" t="str">
        <f t="shared" ca="1" si="466"/>
        <v>b: C H ROBINSON | 2736036101</v>
      </c>
      <c r="AI2255" t="str">
        <f t="shared" ca="1" si="455"/>
        <v>$K$1066</v>
      </c>
      <c r="AJ2255" s="8">
        <f t="shared" si="456"/>
        <v>1.6260162601626016E-3</v>
      </c>
      <c r="AK2255" s="7">
        <f t="shared" si="457"/>
        <v>-560</v>
      </c>
      <c r="AL2255" s="7" t="str">
        <f t="shared" ca="1" si="467"/>
        <v>b: C H ROBINSON | 6080335055</v>
      </c>
      <c r="AM2255" t="b">
        <f t="shared" si="458"/>
        <v>0</v>
      </c>
    </row>
    <row r="2256" spans="3:39" x14ac:dyDescent="0.3">
      <c r="C2256" s="1" t="s">
        <v>1916</v>
      </c>
      <c r="D2256" s="1" t="s">
        <v>1917</v>
      </c>
      <c r="E2256" s="1" t="s">
        <v>39</v>
      </c>
      <c r="F2256" s="1" t="s">
        <v>76</v>
      </c>
      <c r="G2256" s="1" t="s">
        <v>960</v>
      </c>
      <c r="H2256" s="1" t="s">
        <v>40</v>
      </c>
      <c r="I2256" s="1" t="s">
        <v>49</v>
      </c>
      <c r="J2256" t="str">
        <f>TRIM(CONCATENATE(wiz[[#This Row],[SHIPPER..................]],wiz[[#This Row],[ZIP2..]],wiz[[#This Row],[ZIP3..]]))</f>
        <v>FLOCK FREIGHT | 7820135040</v>
      </c>
      <c r="K2256" s="1">
        <v>1</v>
      </c>
      <c r="L2256" s="1">
        <v>1.25</v>
      </c>
      <c r="M2256" s="1">
        <v>0.27</v>
      </c>
      <c r="N2256" s="1">
        <v>874</v>
      </c>
      <c r="O2256" s="1">
        <v>2.71</v>
      </c>
      <c r="P2256" s="1">
        <v>0</v>
      </c>
      <c r="Q2256" s="1">
        <v>0.25</v>
      </c>
      <c r="R2256" s="1">
        <v>-52</v>
      </c>
      <c r="S2256" s="1">
        <v>0</v>
      </c>
      <c r="T2256" s="1">
        <v>-244</v>
      </c>
      <c r="U2256" s="1">
        <v>-125</v>
      </c>
      <c r="V2256" s="1">
        <v>-369</v>
      </c>
      <c r="W2256" s="1">
        <v>78201</v>
      </c>
      <c r="X2256" s="1">
        <v>78201</v>
      </c>
      <c r="Y2256" s="1">
        <v>35040</v>
      </c>
      <c r="Z2256" s="1">
        <v>1.3</v>
      </c>
      <c r="AA2256" s="6">
        <f t="shared" si="459"/>
        <v>1</v>
      </c>
      <c r="AB2256" s="6">
        <f t="shared" si="460"/>
        <v>-369</v>
      </c>
      <c r="AC2256" s="6">
        <f t="shared" si="461"/>
        <v>-369</v>
      </c>
      <c r="AD2256" s="6">
        <f t="shared" si="462"/>
        <v>-369</v>
      </c>
      <c r="AE2256" s="7">
        <f t="shared" si="463"/>
        <v>-369</v>
      </c>
      <c r="AF2256" t="str">
        <f t="shared" ca="1" si="464"/>
        <v>$V$732</v>
      </c>
      <c r="AG2256" t="str">
        <f t="shared" ca="1" si="465"/>
        <v>$J$732</v>
      </c>
      <c r="AH2256" t="str">
        <f t="shared" ca="1" si="466"/>
        <v>b: C H ROBINSON | 4734827260</v>
      </c>
      <c r="AI2256" t="str">
        <f t="shared" ca="1" si="455"/>
        <v>$K$732</v>
      </c>
      <c r="AJ2256" s="8">
        <f t="shared" si="456"/>
        <v>1</v>
      </c>
      <c r="AK2256" s="7">
        <f t="shared" si="457"/>
        <v>-369</v>
      </c>
      <c r="AL2256" s="7" t="str">
        <f t="shared" ca="1" si="467"/>
        <v>b: C H ROBINSON | 4734827260</v>
      </c>
      <c r="AM2256" t="str">
        <f t="shared" si="458"/>
        <v>FLOCK FREIGHT | 7820135040</v>
      </c>
    </row>
    <row r="2257" spans="3:39" x14ac:dyDescent="0.3">
      <c r="C2257" s="1" t="s">
        <v>210</v>
      </c>
      <c r="D2257" s="1" t="s">
        <v>211</v>
      </c>
      <c r="E2257" s="1" t="s">
        <v>39</v>
      </c>
      <c r="F2257" s="1" t="s">
        <v>76</v>
      </c>
      <c r="G2257" s="1" t="s">
        <v>1918</v>
      </c>
      <c r="H2257" s="1" t="s">
        <v>66</v>
      </c>
      <c r="I2257" s="1" t="s">
        <v>610</v>
      </c>
      <c r="J2257" t="str">
        <f>TRIM(CONCATENATE(wiz[[#This Row],[SHIPPER..................]],wiz[[#This Row],[ZIP2..]],wiz[[#This Row],[ZIP3..]]))</f>
        <v>b: ECHO GLOBAL LOGIST| 7815438834</v>
      </c>
      <c r="K2257" s="1">
        <v>1</v>
      </c>
      <c r="L2257" s="1">
        <v>1.58</v>
      </c>
      <c r="M2257" s="1">
        <v>0.28000000000000003</v>
      </c>
      <c r="N2257" s="1">
        <v>805</v>
      </c>
      <c r="O2257" s="1">
        <v>2.81</v>
      </c>
      <c r="P2257" s="1">
        <v>0</v>
      </c>
      <c r="Q2257" s="1">
        <v>0.25</v>
      </c>
      <c r="R2257" s="1">
        <v>-56</v>
      </c>
      <c r="S2257" s="1">
        <v>0</v>
      </c>
      <c r="T2257" s="1">
        <v>-249</v>
      </c>
      <c r="U2257" s="1">
        <v>514</v>
      </c>
      <c r="V2257" s="1">
        <v>265</v>
      </c>
      <c r="W2257" s="1">
        <v>78154</v>
      </c>
      <c r="X2257" s="1">
        <v>78154</v>
      </c>
      <c r="Y2257" s="1">
        <v>38834</v>
      </c>
      <c r="Z2257" s="1">
        <v>1.64</v>
      </c>
      <c r="AA2257" s="6">
        <f t="shared" si="459"/>
        <v>94</v>
      </c>
      <c r="AB2257" s="6">
        <f t="shared" si="460"/>
        <v>265</v>
      </c>
      <c r="AC2257" s="6">
        <f t="shared" si="461"/>
        <v>1157</v>
      </c>
      <c r="AD2257" s="6">
        <f t="shared" si="462"/>
        <v>12.308510638297872</v>
      </c>
      <c r="AE2257" s="7">
        <f t="shared" si="463"/>
        <v>-816</v>
      </c>
      <c r="AF2257" t="str">
        <f t="shared" ca="1" si="464"/>
        <v>$V$921</v>
      </c>
      <c r="AG2257" t="str">
        <f t="shared" ca="1" si="465"/>
        <v>$J$921</v>
      </c>
      <c r="AH2257" t="str">
        <f t="shared" ca="1" si="466"/>
        <v>b: ECHO GLOBAL LOGIST| 5503315639</v>
      </c>
      <c r="AI2257" t="str">
        <f t="shared" ca="1" si="455"/>
        <v>$K$921</v>
      </c>
      <c r="AJ2257" s="8">
        <f t="shared" si="456"/>
        <v>1.0638297872340425E-2</v>
      </c>
      <c r="AK2257" s="7">
        <f t="shared" si="457"/>
        <v>-71</v>
      </c>
      <c r="AL2257" s="7" t="str">
        <f t="shared" ca="1" si="467"/>
        <v>b: ECHO GLOBAL LOGIST| 5632053201</v>
      </c>
      <c r="AM2257" t="b">
        <f t="shared" si="458"/>
        <v>0</v>
      </c>
    </row>
    <row r="2258" spans="3:39" x14ac:dyDescent="0.3">
      <c r="C2258" s="1" t="s">
        <v>638</v>
      </c>
      <c r="D2258" s="1" t="s">
        <v>639</v>
      </c>
      <c r="E2258" s="1" t="s">
        <v>39</v>
      </c>
      <c r="F2258" s="1" t="s">
        <v>76</v>
      </c>
      <c r="G2258" s="1" t="s">
        <v>1919</v>
      </c>
      <c r="H2258" s="1" t="s">
        <v>70</v>
      </c>
      <c r="I2258" s="1" t="s">
        <v>202</v>
      </c>
      <c r="J2258" t="str">
        <f>TRIM(CONCATENATE(wiz[[#This Row],[SHIPPER..................]],wiz[[#This Row],[ZIP2..]],wiz[[#This Row],[ZIP3..]]))</f>
        <v>b: CIRCLE LOGISTICS | 7557237201</v>
      </c>
      <c r="K2258" s="1">
        <v>1</v>
      </c>
      <c r="L2258" s="1">
        <v>0.89</v>
      </c>
      <c r="M2258" s="1">
        <v>0.28000000000000003</v>
      </c>
      <c r="N2258" s="1">
        <v>512</v>
      </c>
      <c r="O2258" s="1">
        <v>1.71</v>
      </c>
      <c r="P2258" s="1">
        <v>59</v>
      </c>
      <c r="Q2258" s="1">
        <v>0.3</v>
      </c>
      <c r="R2258" s="1">
        <v>-36</v>
      </c>
      <c r="S2258" s="1">
        <v>-409</v>
      </c>
      <c r="T2258" s="1">
        <v>-158</v>
      </c>
      <c r="U2258" s="1">
        <v>38</v>
      </c>
      <c r="V2258" s="1">
        <v>-529</v>
      </c>
      <c r="W2258" s="1">
        <v>71101</v>
      </c>
      <c r="X2258" s="1">
        <v>75572</v>
      </c>
      <c r="Y2258" s="1">
        <v>37201</v>
      </c>
      <c r="Z2258" s="1">
        <v>0.95</v>
      </c>
      <c r="AA2258" s="6">
        <f t="shared" si="459"/>
        <v>2</v>
      </c>
      <c r="AB2258" s="6">
        <f t="shared" si="460"/>
        <v>-529</v>
      </c>
      <c r="AC2258" s="6">
        <f t="shared" si="461"/>
        <v>-398</v>
      </c>
      <c r="AD2258" s="6">
        <f t="shared" si="462"/>
        <v>-199</v>
      </c>
      <c r="AE2258" s="7">
        <f t="shared" si="463"/>
        <v>-529</v>
      </c>
      <c r="AF2258" t="str">
        <f t="shared" ca="1" si="464"/>
        <v>$V$1351</v>
      </c>
      <c r="AG2258" t="str">
        <f t="shared" ca="1" si="465"/>
        <v>$J$1351</v>
      </c>
      <c r="AH2258" t="str">
        <f t="shared" ca="1" si="466"/>
        <v>b: SCHNEIDER LOGISTIC| 4320128106</v>
      </c>
      <c r="AI2258" t="str">
        <f t="shared" ca="1" si="455"/>
        <v>$K$1351</v>
      </c>
      <c r="AJ2258" s="8">
        <f t="shared" si="456"/>
        <v>0.5</v>
      </c>
      <c r="AK2258" s="7">
        <f t="shared" si="457"/>
        <v>-529</v>
      </c>
      <c r="AL2258" s="7" t="str">
        <f t="shared" ca="1" si="467"/>
        <v>b: SCHNEIDER LOGISTIC| 4320128106</v>
      </c>
      <c r="AM2258" t="str">
        <f t="shared" si="458"/>
        <v>b: CIRCLE LOGISTICS | 7557237201</v>
      </c>
    </row>
    <row r="2259" spans="3:39" x14ac:dyDescent="0.3">
      <c r="C2259" s="1" t="s">
        <v>78</v>
      </c>
      <c r="D2259" s="1" t="s">
        <v>79</v>
      </c>
      <c r="E2259" s="1" t="s">
        <v>39</v>
      </c>
      <c r="F2259" s="1" t="s">
        <v>76</v>
      </c>
      <c r="G2259" s="1" t="s">
        <v>434</v>
      </c>
      <c r="H2259" s="1" t="s">
        <v>50</v>
      </c>
      <c r="I2259" s="1" t="s">
        <v>384</v>
      </c>
      <c r="J2259" t="str">
        <f>TRIM(CONCATENATE(wiz[[#This Row],[SHIPPER..................]],wiz[[#This Row],[ZIP2..]],wiz[[#This Row],[ZIP3..]]))</f>
        <v>TRACTOR SUPPLY MANHAT| 7575131201</v>
      </c>
      <c r="K2259" s="1">
        <v>22</v>
      </c>
      <c r="L2259" s="1">
        <v>1.7</v>
      </c>
      <c r="M2259" s="1">
        <v>0.21</v>
      </c>
      <c r="N2259" s="1">
        <v>822</v>
      </c>
      <c r="O2259" s="1">
        <v>1.72</v>
      </c>
      <c r="P2259" s="1">
        <v>108</v>
      </c>
      <c r="Q2259" s="1">
        <v>0.33</v>
      </c>
      <c r="R2259" s="1">
        <v>-3</v>
      </c>
      <c r="S2259" s="1">
        <v>182</v>
      </c>
      <c r="T2259" s="1">
        <v>10</v>
      </c>
      <c r="U2259" s="1">
        <v>55</v>
      </c>
      <c r="V2259" s="1">
        <v>247</v>
      </c>
      <c r="W2259" s="1">
        <v>76051</v>
      </c>
      <c r="X2259" s="1">
        <v>75751</v>
      </c>
      <c r="Y2259" s="1">
        <v>31201</v>
      </c>
      <c r="Z2259" s="1">
        <v>1.69</v>
      </c>
      <c r="AA2259" s="6">
        <f t="shared" si="459"/>
        <v>533</v>
      </c>
      <c r="AB2259" s="6">
        <f t="shared" si="460"/>
        <v>5434</v>
      </c>
      <c r="AC2259" s="6">
        <f t="shared" si="461"/>
        <v>27994</v>
      </c>
      <c r="AD2259" s="6">
        <f t="shared" si="462"/>
        <v>52.521575984990619</v>
      </c>
      <c r="AE2259" s="7">
        <f t="shared" si="463"/>
        <v>-627</v>
      </c>
      <c r="AF2259" t="str">
        <f t="shared" ca="1" si="464"/>
        <v>$V$356</v>
      </c>
      <c r="AG2259" t="str">
        <f t="shared" ca="1" si="465"/>
        <v>$J$356</v>
      </c>
      <c r="AH2259" t="str">
        <f t="shared" ca="1" si="466"/>
        <v>TRACTOR SUPPLY MANHAT| 3070142134</v>
      </c>
      <c r="AI2259" t="str">
        <f t="shared" ca="1" si="455"/>
        <v>$K$356</v>
      </c>
      <c r="AJ2259" s="8">
        <f t="shared" si="456"/>
        <v>4.1275797373358347E-2</v>
      </c>
      <c r="AK2259" s="7">
        <f t="shared" si="457"/>
        <v>-192</v>
      </c>
      <c r="AL2259" s="7" t="str">
        <f t="shared" ca="1" si="467"/>
        <v>b: C H ROBINSON | 4817435150</v>
      </c>
      <c r="AM2259" t="b">
        <f t="shared" si="458"/>
        <v>0</v>
      </c>
    </row>
    <row r="2260" spans="3:39" x14ac:dyDescent="0.3">
      <c r="C2260" s="1" t="s">
        <v>210</v>
      </c>
      <c r="D2260" s="1" t="s">
        <v>211</v>
      </c>
      <c r="E2260" s="1" t="s">
        <v>39</v>
      </c>
      <c r="F2260" s="1" t="s">
        <v>76</v>
      </c>
      <c r="G2260" s="1" t="s">
        <v>1780</v>
      </c>
      <c r="H2260" s="1" t="s">
        <v>53</v>
      </c>
      <c r="I2260" s="1" t="s">
        <v>448</v>
      </c>
      <c r="J2260" t="str">
        <f>TRIM(CONCATENATE(wiz[[#This Row],[SHIPPER..................]],wiz[[#This Row],[ZIP2..]],wiz[[#This Row],[ZIP3..]]))</f>
        <v>b: ECHO GLOBAL LOGIST| 7670160544</v>
      </c>
      <c r="K2260" s="1">
        <v>1</v>
      </c>
      <c r="L2260" s="1">
        <v>1.23</v>
      </c>
      <c r="M2260" s="1">
        <v>0.28000000000000003</v>
      </c>
      <c r="N2260" s="1">
        <v>991</v>
      </c>
      <c r="O2260" s="1">
        <v>1.89</v>
      </c>
      <c r="P2260" s="1">
        <v>109</v>
      </c>
      <c r="Q2260" s="1">
        <v>0.35</v>
      </c>
      <c r="R2260" s="1">
        <v>-58</v>
      </c>
      <c r="S2260" s="1">
        <v>-208</v>
      </c>
      <c r="T2260" s="1">
        <v>-3</v>
      </c>
      <c r="U2260" s="1">
        <v>217</v>
      </c>
      <c r="V2260" s="1">
        <v>6</v>
      </c>
      <c r="W2260" s="1">
        <v>76099</v>
      </c>
      <c r="X2260" s="1">
        <v>76701</v>
      </c>
      <c r="Y2260" s="1">
        <v>60544</v>
      </c>
      <c r="Z2260" s="1">
        <v>1.29</v>
      </c>
      <c r="AA2260" s="6">
        <f t="shared" si="459"/>
        <v>94</v>
      </c>
      <c r="AB2260" s="6">
        <f t="shared" si="460"/>
        <v>6</v>
      </c>
      <c r="AC2260" s="6">
        <f t="shared" si="461"/>
        <v>1157</v>
      </c>
      <c r="AD2260" s="6">
        <f t="shared" si="462"/>
        <v>12.308510638297872</v>
      </c>
      <c r="AE2260" s="7">
        <f t="shared" si="463"/>
        <v>-816</v>
      </c>
      <c r="AF2260" t="str">
        <f t="shared" ca="1" si="464"/>
        <v>$V$921</v>
      </c>
      <c r="AG2260" t="str">
        <f t="shared" ca="1" si="465"/>
        <v>$J$921</v>
      </c>
      <c r="AH2260" t="str">
        <f t="shared" ca="1" si="466"/>
        <v>b: ECHO GLOBAL LOGIST| 5503315639</v>
      </c>
      <c r="AI2260" t="str">
        <f t="shared" ca="1" si="455"/>
        <v>$K$921</v>
      </c>
      <c r="AJ2260" s="8">
        <f t="shared" si="456"/>
        <v>1.0638297872340425E-2</v>
      </c>
      <c r="AK2260" s="7">
        <f t="shared" si="457"/>
        <v>-71</v>
      </c>
      <c r="AL2260" s="7" t="str">
        <f t="shared" ca="1" si="467"/>
        <v>b: ECHO GLOBAL LOGIST| 5632053201</v>
      </c>
      <c r="AM2260" t="b">
        <f t="shared" si="458"/>
        <v>0</v>
      </c>
    </row>
    <row r="2261" spans="3:39" x14ac:dyDescent="0.3">
      <c r="C2261" s="1" t="s">
        <v>37</v>
      </c>
      <c r="D2261" s="1" t="s">
        <v>38</v>
      </c>
      <c r="E2261" s="1" t="s">
        <v>39</v>
      </c>
      <c r="F2261" s="1" t="s">
        <v>76</v>
      </c>
      <c r="G2261" s="1" t="s">
        <v>1780</v>
      </c>
      <c r="H2261" s="1" t="s">
        <v>53</v>
      </c>
      <c r="I2261" s="1" t="s">
        <v>481</v>
      </c>
      <c r="J2261" t="str">
        <f>TRIM(CONCATENATE(wiz[[#This Row],[SHIPPER..................]],wiz[[#This Row],[ZIP2..]],wiz[[#This Row],[ZIP3..]]))</f>
        <v>b: C H ROBINSON | 7670162812</v>
      </c>
      <c r="K2261" s="1">
        <v>1</v>
      </c>
      <c r="L2261" s="1">
        <v>1.1599999999999999</v>
      </c>
      <c r="M2261" s="1">
        <v>0.28000000000000003</v>
      </c>
      <c r="N2261" s="1">
        <v>762</v>
      </c>
      <c r="O2261" s="1">
        <v>2.67</v>
      </c>
      <c r="P2261" s="1">
        <v>89</v>
      </c>
      <c r="Q2261" s="1">
        <v>0.3</v>
      </c>
      <c r="R2261" s="1">
        <v>-53</v>
      </c>
      <c r="S2261" s="1">
        <v>-182</v>
      </c>
      <c r="T2261" s="1">
        <v>-206</v>
      </c>
      <c r="U2261" s="1">
        <v>-304</v>
      </c>
      <c r="V2261" s="1">
        <v>-692</v>
      </c>
      <c r="W2261" s="1">
        <v>76101</v>
      </c>
      <c r="X2261" s="1">
        <v>76701</v>
      </c>
      <c r="Y2261" s="1">
        <v>62812</v>
      </c>
      <c r="Z2261" s="1">
        <v>1.22</v>
      </c>
      <c r="AA2261" s="6">
        <f t="shared" si="459"/>
        <v>615</v>
      </c>
      <c r="AB2261" s="6">
        <f t="shared" si="460"/>
        <v>-692</v>
      </c>
      <c r="AC2261" s="6">
        <f t="shared" si="461"/>
        <v>-122022</v>
      </c>
      <c r="AD2261" s="6">
        <f t="shared" si="462"/>
        <v>-198.40975609756097</v>
      </c>
      <c r="AE2261" s="7">
        <f t="shared" si="463"/>
        <v>-1118</v>
      </c>
      <c r="AF2261" t="str">
        <f t="shared" ca="1" si="464"/>
        <v>$V$1066</v>
      </c>
      <c r="AG2261" t="str">
        <f t="shared" ca="1" si="465"/>
        <v>$J$1066</v>
      </c>
      <c r="AH2261" t="str">
        <f t="shared" ca="1" si="466"/>
        <v>b: C H ROBINSON | 2736036101</v>
      </c>
      <c r="AI2261" t="str">
        <f t="shared" ca="1" si="455"/>
        <v>$K$1066</v>
      </c>
      <c r="AJ2261" s="8">
        <f t="shared" si="456"/>
        <v>1.6260162601626016E-3</v>
      </c>
      <c r="AK2261" s="7">
        <f t="shared" si="457"/>
        <v>-560</v>
      </c>
      <c r="AL2261" s="7" t="str">
        <f t="shared" ca="1" si="467"/>
        <v>b: C H ROBINSON | 6080335055</v>
      </c>
      <c r="AM2261" t="b">
        <f t="shared" si="458"/>
        <v>0</v>
      </c>
    </row>
    <row r="2262" spans="3:39" x14ac:dyDescent="0.3">
      <c r="C2262" s="1" t="s">
        <v>78</v>
      </c>
      <c r="D2262" s="1" t="s">
        <v>79</v>
      </c>
      <c r="E2262" s="1" t="s">
        <v>39</v>
      </c>
      <c r="F2262" s="1" t="s">
        <v>76</v>
      </c>
      <c r="G2262" s="1" t="s">
        <v>1780</v>
      </c>
      <c r="H2262" s="1" t="s">
        <v>42</v>
      </c>
      <c r="I2262" s="1" t="s">
        <v>81</v>
      </c>
      <c r="J2262" t="str">
        <f>TRIM(CONCATENATE(wiz[[#This Row],[SHIPPER..................]],wiz[[#This Row],[ZIP2..]],wiz[[#This Row],[ZIP3..]]))</f>
        <v>TRACTOR SUPPLY MANHAT| 7670146064</v>
      </c>
      <c r="K2262" s="1">
        <v>2</v>
      </c>
      <c r="L2262" s="1">
        <v>1.18</v>
      </c>
      <c r="M2262" s="1">
        <v>0.21</v>
      </c>
      <c r="N2262" s="1">
        <v>1034</v>
      </c>
      <c r="O2262" s="1">
        <v>1.75</v>
      </c>
      <c r="P2262" s="1">
        <v>246</v>
      </c>
      <c r="Q2262" s="1">
        <v>0.5</v>
      </c>
      <c r="R2262" s="1">
        <v>0</v>
      </c>
      <c r="S2262" s="1">
        <v>-124</v>
      </c>
      <c r="T2262" s="1">
        <v>51</v>
      </c>
      <c r="U2262" s="1">
        <v>21</v>
      </c>
      <c r="V2262" s="1">
        <v>-52</v>
      </c>
      <c r="W2262" s="1">
        <v>76101</v>
      </c>
      <c r="X2262" s="1">
        <v>76701</v>
      </c>
      <c r="Y2262" s="1">
        <v>46064</v>
      </c>
      <c r="Z2262" s="1">
        <v>1.17</v>
      </c>
      <c r="AA2262" s="6">
        <f t="shared" si="459"/>
        <v>533</v>
      </c>
      <c r="AB2262" s="6">
        <f t="shared" si="460"/>
        <v>-104</v>
      </c>
      <c r="AC2262" s="6">
        <f t="shared" si="461"/>
        <v>27994</v>
      </c>
      <c r="AD2262" s="6">
        <f t="shared" si="462"/>
        <v>52.521575984990619</v>
      </c>
      <c r="AE2262" s="7">
        <f t="shared" si="463"/>
        <v>-627</v>
      </c>
      <c r="AF2262" t="str">
        <f t="shared" ca="1" si="464"/>
        <v>$V$356</v>
      </c>
      <c r="AG2262" t="str">
        <f t="shared" ca="1" si="465"/>
        <v>$J$356</v>
      </c>
      <c r="AH2262" t="str">
        <f t="shared" ca="1" si="466"/>
        <v>TRACTOR SUPPLY MANHAT| 3070142134</v>
      </c>
      <c r="AI2262" t="str">
        <f t="shared" ca="1" si="455"/>
        <v>$K$356</v>
      </c>
      <c r="AJ2262" s="8">
        <f t="shared" si="456"/>
        <v>3.7523452157598499E-3</v>
      </c>
      <c r="AK2262" s="7">
        <f t="shared" si="457"/>
        <v>-192</v>
      </c>
      <c r="AL2262" s="7" t="str">
        <f t="shared" ca="1" si="467"/>
        <v>b: C H ROBINSON | 4817435150</v>
      </c>
      <c r="AM2262" t="b">
        <f t="shared" si="458"/>
        <v>0</v>
      </c>
    </row>
    <row r="2263" spans="3:39" x14ac:dyDescent="0.3">
      <c r="C2263" s="1" t="s">
        <v>78</v>
      </c>
      <c r="D2263" s="1" t="s">
        <v>79</v>
      </c>
      <c r="E2263" s="1" t="s">
        <v>39</v>
      </c>
      <c r="F2263" s="1" t="s">
        <v>76</v>
      </c>
      <c r="G2263" s="1" t="s">
        <v>1780</v>
      </c>
      <c r="H2263" s="1" t="s">
        <v>44</v>
      </c>
      <c r="I2263" s="1" t="s">
        <v>464</v>
      </c>
      <c r="J2263" t="str">
        <f>TRIM(CONCATENATE(wiz[[#This Row],[SHIPPER..................]],wiz[[#This Row],[ZIP2..]],wiz[[#This Row],[ZIP3..]]))</f>
        <v>TRACTOR SUPPLY MANHAT| 7670142134</v>
      </c>
      <c r="K2263" s="1">
        <v>3</v>
      </c>
      <c r="L2263" s="1">
        <v>1.26</v>
      </c>
      <c r="M2263" s="1">
        <v>0.21</v>
      </c>
      <c r="N2263" s="1">
        <v>809</v>
      </c>
      <c r="O2263" s="1">
        <v>1.45</v>
      </c>
      <c r="P2263" s="1">
        <v>159</v>
      </c>
      <c r="Q2263" s="1">
        <v>0.4</v>
      </c>
      <c r="R2263" s="1">
        <v>2</v>
      </c>
      <c r="S2263" s="1">
        <v>-124</v>
      </c>
      <c r="T2263" s="1">
        <v>74</v>
      </c>
      <c r="U2263" s="1">
        <v>92</v>
      </c>
      <c r="V2263" s="1">
        <v>42</v>
      </c>
      <c r="W2263" s="1">
        <v>73501</v>
      </c>
      <c r="X2263" s="1">
        <v>76701</v>
      </c>
      <c r="Y2263" s="1">
        <v>42134</v>
      </c>
      <c r="Z2263" s="1">
        <v>1.25</v>
      </c>
      <c r="AA2263" s="6">
        <f t="shared" si="459"/>
        <v>533</v>
      </c>
      <c r="AB2263" s="6">
        <f t="shared" si="460"/>
        <v>126</v>
      </c>
      <c r="AC2263" s="6">
        <f t="shared" si="461"/>
        <v>27994</v>
      </c>
      <c r="AD2263" s="6">
        <f t="shared" si="462"/>
        <v>52.521575984990619</v>
      </c>
      <c r="AE2263" s="7">
        <f t="shared" si="463"/>
        <v>-627</v>
      </c>
      <c r="AF2263" t="str">
        <f t="shared" ca="1" si="464"/>
        <v>$V$356</v>
      </c>
      <c r="AG2263" t="str">
        <f t="shared" ca="1" si="465"/>
        <v>$J$356</v>
      </c>
      <c r="AH2263" t="str">
        <f t="shared" ca="1" si="466"/>
        <v>TRACTOR SUPPLY MANHAT| 3070142134</v>
      </c>
      <c r="AI2263" t="str">
        <f t="shared" ca="1" si="455"/>
        <v>$K$356</v>
      </c>
      <c r="AJ2263" s="8">
        <f t="shared" si="456"/>
        <v>5.6285178236397749E-3</v>
      </c>
      <c r="AK2263" s="7">
        <f t="shared" si="457"/>
        <v>-192</v>
      </c>
      <c r="AL2263" s="7" t="str">
        <f t="shared" ca="1" si="467"/>
        <v>b: C H ROBINSON | 4817435150</v>
      </c>
      <c r="AM2263" t="b">
        <f t="shared" si="458"/>
        <v>0</v>
      </c>
    </row>
    <row r="2264" spans="3:39" x14ac:dyDescent="0.3">
      <c r="C2264" s="1" t="s">
        <v>664</v>
      </c>
      <c r="D2264" s="1" t="s">
        <v>665</v>
      </c>
      <c r="E2264" s="1" t="s">
        <v>39</v>
      </c>
      <c r="F2264" s="1" t="s">
        <v>396</v>
      </c>
      <c r="G2264" s="1" t="s">
        <v>1920</v>
      </c>
      <c r="H2264" s="1" t="s">
        <v>44</v>
      </c>
      <c r="I2264" s="1" t="s">
        <v>464</v>
      </c>
      <c r="J2264" t="str">
        <f>TRIM(CONCATENATE(wiz[[#This Row],[SHIPPER..................]],wiz[[#This Row],[ZIP2..]],wiz[[#This Row],[ZIP3..]]))</f>
        <v>b: NOVA LOGISTICS INC| 2460542134</v>
      </c>
      <c r="K2264" s="1">
        <v>1</v>
      </c>
      <c r="L2264" s="1">
        <v>1.82</v>
      </c>
      <c r="M2264" s="1">
        <v>0.28000000000000003</v>
      </c>
      <c r="N2264" s="1">
        <v>380</v>
      </c>
      <c r="O2264" s="1">
        <v>0.5</v>
      </c>
      <c r="P2264" s="1">
        <v>111</v>
      </c>
      <c r="Q2264" s="1">
        <v>0.35</v>
      </c>
      <c r="R2264" s="1">
        <v>14</v>
      </c>
      <c r="S2264" s="1">
        <v>75</v>
      </c>
      <c r="T2264" s="1">
        <v>64</v>
      </c>
      <c r="U2264" s="1">
        <v>0</v>
      </c>
      <c r="V2264" s="1">
        <v>139</v>
      </c>
      <c r="W2264" s="1">
        <v>25303</v>
      </c>
      <c r="X2264" s="1">
        <v>24605</v>
      </c>
      <c r="Y2264" s="1">
        <v>42134</v>
      </c>
      <c r="Z2264" s="1">
        <v>1.88</v>
      </c>
      <c r="AA2264" s="6">
        <f t="shared" si="459"/>
        <v>2</v>
      </c>
      <c r="AB2264" s="6">
        <f t="shared" si="460"/>
        <v>139</v>
      </c>
      <c r="AC2264" s="6">
        <f t="shared" si="461"/>
        <v>682</v>
      </c>
      <c r="AD2264" s="6">
        <f t="shared" si="462"/>
        <v>341</v>
      </c>
      <c r="AE2264" s="7">
        <f t="shared" si="463"/>
        <v>139</v>
      </c>
      <c r="AF2264" t="str">
        <f t="shared" ca="1" si="464"/>
        <v>$V$1714</v>
      </c>
      <c r="AG2264" t="str">
        <f t="shared" ca="1" si="465"/>
        <v>$J$1714</v>
      </c>
      <c r="AH2264" t="str">
        <f t="shared" ca="1" si="466"/>
        <v>b: ECHO GLOBAL LOGIST| 2964440165</v>
      </c>
      <c r="AI2264" t="str">
        <f t="shared" ca="1" si="455"/>
        <v>$K$1714</v>
      </c>
      <c r="AJ2264" s="8">
        <f t="shared" si="456"/>
        <v>0.5</v>
      </c>
      <c r="AK2264" s="7">
        <f t="shared" si="457"/>
        <v>139</v>
      </c>
      <c r="AL2264" s="7" t="str">
        <f t="shared" ca="1" si="467"/>
        <v>b: ECHO GLOBAL LOGIST| 2964440165</v>
      </c>
      <c r="AM2264" t="str">
        <f t="shared" si="458"/>
        <v>b: NOVA LOGISTICS INC| 2460542134</v>
      </c>
    </row>
    <row r="2265" spans="3:39" x14ac:dyDescent="0.3">
      <c r="C2265" s="1" t="s">
        <v>1921</v>
      </c>
      <c r="D2265" s="1" t="s">
        <v>1922</v>
      </c>
      <c r="E2265" s="1" t="s">
        <v>39</v>
      </c>
      <c r="F2265" s="1" t="s">
        <v>396</v>
      </c>
      <c r="G2265" s="1" t="s">
        <v>1923</v>
      </c>
      <c r="H2265" s="1" t="s">
        <v>66</v>
      </c>
      <c r="I2265" s="1" t="s">
        <v>1924</v>
      </c>
      <c r="J2265" t="str">
        <f>TRIM(CONCATENATE(wiz[[#This Row],[SHIPPER..................]],wiz[[#This Row],[ZIP2..]],wiz[[#This Row],[ZIP3..]]))</f>
        <v>PCA HARRISONBURG BILL| 2280139452</v>
      </c>
      <c r="K2265" s="1">
        <v>5</v>
      </c>
      <c r="L2265" s="1">
        <v>1.72</v>
      </c>
      <c r="M2265" s="1">
        <v>0.18</v>
      </c>
      <c r="N2265" s="1">
        <v>897</v>
      </c>
      <c r="O2265" s="1">
        <v>1.51</v>
      </c>
      <c r="P2265" s="1">
        <v>176</v>
      </c>
      <c r="Q2265" s="1">
        <v>0.42</v>
      </c>
      <c r="R2265" s="1">
        <v>41</v>
      </c>
      <c r="S2265" s="1">
        <v>163</v>
      </c>
      <c r="T2265" s="1">
        <v>40</v>
      </c>
      <c r="U2265" s="1">
        <v>288</v>
      </c>
      <c r="V2265" s="1">
        <v>491</v>
      </c>
      <c r="W2265" s="1">
        <v>22630</v>
      </c>
      <c r="X2265" s="1">
        <v>22801</v>
      </c>
      <c r="Y2265" s="1">
        <v>39452</v>
      </c>
      <c r="Z2265" s="1">
        <v>1.68</v>
      </c>
      <c r="AA2265" s="6">
        <f t="shared" si="459"/>
        <v>6</v>
      </c>
      <c r="AB2265" s="6">
        <f t="shared" si="460"/>
        <v>2455</v>
      </c>
      <c r="AC2265" s="6">
        <f t="shared" si="461"/>
        <v>2835</v>
      </c>
      <c r="AD2265" s="6">
        <f t="shared" si="462"/>
        <v>472.5</v>
      </c>
      <c r="AE2265" s="7">
        <f t="shared" si="463"/>
        <v>380</v>
      </c>
      <c r="AF2265" t="str">
        <f t="shared" ca="1" si="464"/>
        <v>$V$2266</v>
      </c>
      <c r="AG2265" t="str">
        <f t="shared" ca="1" si="465"/>
        <v>$J$2266</v>
      </c>
      <c r="AH2265" t="str">
        <f t="shared" ca="1" si="466"/>
        <v>PCA HARRISONBURG BILL| 2280114057</v>
      </c>
      <c r="AI2265" t="str">
        <f t="shared" ca="1" si="455"/>
        <v>$K$2266</v>
      </c>
      <c r="AJ2265" s="8">
        <f t="shared" si="456"/>
        <v>0.83333333333333337</v>
      </c>
      <c r="AK2265" s="7">
        <f t="shared" si="457"/>
        <v>380</v>
      </c>
      <c r="AL2265" s="7" t="str">
        <f t="shared" ca="1" si="467"/>
        <v>PCA HARRISONBURG BILL| 2280114057</v>
      </c>
      <c r="AM2265" t="b">
        <f t="shared" si="458"/>
        <v>0</v>
      </c>
    </row>
    <row r="2266" spans="3:39" x14ac:dyDescent="0.3">
      <c r="C2266" s="1" t="s">
        <v>1921</v>
      </c>
      <c r="D2266" s="1" t="s">
        <v>1922</v>
      </c>
      <c r="E2266" s="1" t="s">
        <v>39</v>
      </c>
      <c r="F2266" s="1" t="s">
        <v>396</v>
      </c>
      <c r="G2266" s="1" t="s">
        <v>1923</v>
      </c>
      <c r="H2266" s="1" t="s">
        <v>185</v>
      </c>
      <c r="I2266" s="1" t="s">
        <v>1035</v>
      </c>
      <c r="J2266" t="str">
        <f>TRIM(CONCATENATE(wiz[[#This Row],[SHIPPER..................]],wiz[[#This Row],[ZIP2..]],wiz[[#This Row],[ZIP3..]]))</f>
        <v>PCA HARRISONBURG BILL| 2280114057</v>
      </c>
      <c r="K2266" s="1">
        <v>1</v>
      </c>
      <c r="L2266" s="1">
        <v>2.11</v>
      </c>
      <c r="M2266" s="1">
        <v>0.19</v>
      </c>
      <c r="N2266" s="1">
        <v>636</v>
      </c>
      <c r="O2266" s="1">
        <v>1.08</v>
      </c>
      <c r="P2266" s="1">
        <v>256</v>
      </c>
      <c r="Q2266" s="1">
        <v>0.5</v>
      </c>
      <c r="R2266" s="1">
        <v>33</v>
      </c>
      <c r="S2266" s="1">
        <v>163</v>
      </c>
      <c r="T2266" s="1">
        <v>31</v>
      </c>
      <c r="U2266" s="1">
        <v>186</v>
      </c>
      <c r="V2266" s="1">
        <v>380</v>
      </c>
      <c r="W2266" s="1">
        <v>18031</v>
      </c>
      <c r="X2266" s="1">
        <v>22801</v>
      </c>
      <c r="Y2266" s="1">
        <v>14057</v>
      </c>
      <c r="Z2266" s="1">
        <v>2.08</v>
      </c>
      <c r="AA2266" s="6">
        <f t="shared" si="459"/>
        <v>6</v>
      </c>
      <c r="AB2266" s="6">
        <f t="shared" si="460"/>
        <v>380</v>
      </c>
      <c r="AC2266" s="6">
        <f t="shared" si="461"/>
        <v>2835</v>
      </c>
      <c r="AD2266" s="6">
        <f t="shared" si="462"/>
        <v>472.5</v>
      </c>
      <c r="AE2266" s="7">
        <f t="shared" si="463"/>
        <v>380</v>
      </c>
      <c r="AF2266" t="str">
        <f t="shared" ca="1" si="464"/>
        <v>$V$2266</v>
      </c>
      <c r="AG2266" t="str">
        <f t="shared" ca="1" si="465"/>
        <v>$J$2266</v>
      </c>
      <c r="AH2266" t="str">
        <f t="shared" ca="1" si="466"/>
        <v>PCA HARRISONBURG BILL| 2280114057</v>
      </c>
      <c r="AI2266" t="str">
        <f t="shared" ca="1" si="455"/>
        <v>$K$2266</v>
      </c>
      <c r="AJ2266" s="8">
        <f t="shared" si="456"/>
        <v>0.16666666666666666</v>
      </c>
      <c r="AK2266" s="7">
        <f t="shared" si="457"/>
        <v>380</v>
      </c>
      <c r="AL2266" s="7" t="str">
        <f t="shared" ca="1" si="467"/>
        <v>PCA HARRISONBURG BILL| 2280114057</v>
      </c>
      <c r="AM2266" t="str">
        <f t="shared" si="458"/>
        <v>PCA HARRISONBURG BILL| 2280114057</v>
      </c>
    </row>
    <row r="2267" spans="3:39" x14ac:dyDescent="0.3">
      <c r="C2267" s="1" t="s">
        <v>657</v>
      </c>
      <c r="D2267" s="1" t="s">
        <v>658</v>
      </c>
      <c r="E2267" s="1" t="s">
        <v>39</v>
      </c>
      <c r="F2267" s="1" t="s">
        <v>396</v>
      </c>
      <c r="G2267" s="1" t="s">
        <v>1925</v>
      </c>
      <c r="H2267" s="1" t="s">
        <v>40</v>
      </c>
      <c r="I2267" s="1" t="s">
        <v>868</v>
      </c>
      <c r="J2267" t="str">
        <f>TRIM(CONCATENATE(wiz[[#This Row],[SHIPPER..................]],wiz[[#This Row],[ZIP2..]],wiz[[#This Row],[ZIP3..]]))</f>
        <v>LANDSTAR RANGER BROKE| 2397035007</v>
      </c>
      <c r="K2267" s="1">
        <v>1</v>
      </c>
      <c r="L2267" s="1">
        <v>1.67</v>
      </c>
      <c r="M2267" s="1">
        <v>0.28000000000000003</v>
      </c>
      <c r="N2267" s="1">
        <v>614</v>
      </c>
      <c r="O2267" s="1">
        <v>1.75</v>
      </c>
      <c r="P2267" s="1">
        <v>90</v>
      </c>
      <c r="Q2267" s="1">
        <v>0.3</v>
      </c>
      <c r="R2267" s="1">
        <v>-43</v>
      </c>
      <c r="S2267" s="1">
        <v>217</v>
      </c>
      <c r="T2267" s="1">
        <v>-127</v>
      </c>
      <c r="U2267" s="1">
        <v>-473</v>
      </c>
      <c r="V2267" s="1">
        <v>-383</v>
      </c>
      <c r="W2267" s="1">
        <v>27520</v>
      </c>
      <c r="X2267" s="1">
        <v>23970</v>
      </c>
      <c r="Y2267" s="1">
        <v>35007</v>
      </c>
      <c r="Z2267" s="1">
        <v>1.73</v>
      </c>
      <c r="AA2267" s="6">
        <f t="shared" si="459"/>
        <v>7</v>
      </c>
      <c r="AB2267" s="6">
        <f t="shared" si="460"/>
        <v>-383</v>
      </c>
      <c r="AC2267" s="6">
        <f t="shared" si="461"/>
        <v>-378</v>
      </c>
      <c r="AD2267" s="6">
        <f t="shared" si="462"/>
        <v>-54</v>
      </c>
      <c r="AE2267" s="7">
        <f t="shared" si="463"/>
        <v>-525</v>
      </c>
      <c r="AF2267" t="str">
        <f t="shared" ca="1" si="464"/>
        <v>$V$1718</v>
      </c>
      <c r="AG2267" t="str">
        <f t="shared" ca="1" si="465"/>
        <v>$J$1718</v>
      </c>
      <c r="AH2267" t="str">
        <f t="shared" ca="1" si="466"/>
        <v>LANDSTAR RANGER BROKE| 2930163101</v>
      </c>
      <c r="AI2267" t="str">
        <f t="shared" ca="1" si="455"/>
        <v>$K$1718</v>
      </c>
      <c r="AJ2267" s="8">
        <f t="shared" si="456"/>
        <v>0.14285714285714285</v>
      </c>
      <c r="AK2267" s="7">
        <f t="shared" si="457"/>
        <v>-525</v>
      </c>
      <c r="AL2267" s="7" t="str">
        <f t="shared" ca="1" si="467"/>
        <v>LANDSTAR RANGER BROKE| 2930163101</v>
      </c>
      <c r="AM2267" t="b">
        <f t="shared" si="458"/>
        <v>0</v>
      </c>
    </row>
    <row r="2268" spans="3:39" x14ac:dyDescent="0.3">
      <c r="C2268" s="1" t="s">
        <v>344</v>
      </c>
      <c r="D2268" s="1" t="s">
        <v>345</v>
      </c>
      <c r="E2268" s="1" t="s">
        <v>39</v>
      </c>
      <c r="F2268" s="1" t="s">
        <v>396</v>
      </c>
      <c r="G2268" s="1" t="s">
        <v>1926</v>
      </c>
      <c r="H2268" s="1" t="s">
        <v>146</v>
      </c>
      <c r="I2268" s="1" t="s">
        <v>254</v>
      </c>
      <c r="J2268" t="str">
        <f>TRIM(CONCATENATE(wiz[[#This Row],[SHIPPER..................]],wiz[[#This Row],[ZIP2..]],wiz[[#This Row],[ZIP3..]]))</f>
        <v>b: SCHNEIDER LOGISTIC| 2411272301</v>
      </c>
      <c r="K2268" s="1">
        <v>1</v>
      </c>
      <c r="L2268" s="1">
        <v>0.92</v>
      </c>
      <c r="M2268" s="1">
        <v>0.27</v>
      </c>
      <c r="N2268" s="1">
        <v>671</v>
      </c>
      <c r="O2268" s="1">
        <v>1.5</v>
      </c>
      <c r="P2268" s="1">
        <v>215</v>
      </c>
      <c r="Q2268" s="1">
        <v>0.45</v>
      </c>
      <c r="R2268" s="1">
        <v>-41</v>
      </c>
      <c r="S2268" s="1">
        <v>255</v>
      </c>
      <c r="T2268" s="1">
        <v>-26</v>
      </c>
      <c r="U2268" s="1">
        <v>-528</v>
      </c>
      <c r="V2268" s="1">
        <v>-299</v>
      </c>
      <c r="W2268" s="1">
        <v>22630</v>
      </c>
      <c r="X2268" s="1">
        <v>24112</v>
      </c>
      <c r="Y2268" s="1">
        <v>72301</v>
      </c>
      <c r="Z2268" s="1">
        <v>0.97</v>
      </c>
      <c r="AA2268" s="6">
        <f t="shared" si="459"/>
        <v>78</v>
      </c>
      <c r="AB2268" s="6">
        <f t="shared" si="460"/>
        <v>-299</v>
      </c>
      <c r="AC2268" s="6">
        <f t="shared" si="461"/>
        <v>-21006</v>
      </c>
      <c r="AD2268" s="6">
        <f t="shared" si="462"/>
        <v>-269.30769230769232</v>
      </c>
      <c r="AE2268" s="7">
        <f t="shared" si="463"/>
        <v>-1249</v>
      </c>
      <c r="AF2268" t="str">
        <f t="shared" ca="1" si="464"/>
        <v>$V$1953</v>
      </c>
      <c r="AG2268" t="str">
        <f t="shared" ca="1" si="465"/>
        <v>$J$1953</v>
      </c>
      <c r="AH2268" t="str">
        <f t="shared" ca="1" si="466"/>
        <v>b: SCHNEIDER LOGISTIC| 3830119034</v>
      </c>
      <c r="AI2268" t="str">
        <f t="shared" ca="1" si="455"/>
        <v>$K$1953</v>
      </c>
      <c r="AJ2268" s="8">
        <f t="shared" si="456"/>
        <v>1.282051282051282E-2</v>
      </c>
      <c r="AK2268" s="7">
        <f t="shared" si="457"/>
        <v>-570</v>
      </c>
      <c r="AL2268" s="7" t="str">
        <f t="shared" ca="1" si="467"/>
        <v>LOWES MLXP VAN ONE WA| 3071947265</v>
      </c>
      <c r="AM2268" t="b">
        <f t="shared" si="458"/>
        <v>0</v>
      </c>
    </row>
    <row r="2269" spans="3:39" x14ac:dyDescent="0.3">
      <c r="C2269" s="1" t="s">
        <v>37</v>
      </c>
      <c r="D2269" s="1" t="s">
        <v>38</v>
      </c>
      <c r="E2269" s="1" t="s">
        <v>39</v>
      </c>
      <c r="F2269" s="1" t="s">
        <v>396</v>
      </c>
      <c r="G2269" s="1" t="s">
        <v>1927</v>
      </c>
      <c r="H2269" s="1" t="s">
        <v>50</v>
      </c>
      <c r="I2269" s="1" t="s">
        <v>223</v>
      </c>
      <c r="J2269" t="str">
        <f>TRIM(CONCATENATE(wiz[[#This Row],[SHIPPER..................]],wiz[[#This Row],[ZIP2..]],wiz[[#This Row],[ZIP3..]]))</f>
        <v>b: C H ROBINSON | 2451730301</v>
      </c>
      <c r="K2269" s="1">
        <v>1</v>
      </c>
      <c r="L2269" s="1">
        <v>1.24</v>
      </c>
      <c r="M2269" s="1">
        <v>0.27</v>
      </c>
      <c r="N2269" s="1">
        <v>430</v>
      </c>
      <c r="O2269" s="1">
        <v>0.88</v>
      </c>
      <c r="P2269" s="1">
        <v>117</v>
      </c>
      <c r="Q2269" s="1">
        <v>0.35</v>
      </c>
      <c r="R2269" s="1">
        <v>-26</v>
      </c>
      <c r="S2269" s="1">
        <v>173</v>
      </c>
      <c r="T2269" s="1">
        <v>1</v>
      </c>
      <c r="U2269" s="1">
        <v>-374</v>
      </c>
      <c r="V2269" s="1">
        <v>-200</v>
      </c>
      <c r="W2269" s="1">
        <v>22821</v>
      </c>
      <c r="X2269" s="1">
        <v>24517</v>
      </c>
      <c r="Y2269" s="1">
        <v>30301</v>
      </c>
      <c r="Z2269" s="1">
        <v>1.29</v>
      </c>
      <c r="AA2269" s="6">
        <f t="shared" si="459"/>
        <v>615</v>
      </c>
      <c r="AB2269" s="6">
        <f t="shared" si="460"/>
        <v>-200</v>
      </c>
      <c r="AC2269" s="6">
        <f t="shared" si="461"/>
        <v>-122022</v>
      </c>
      <c r="AD2269" s="6">
        <f t="shared" si="462"/>
        <v>-198.40975609756097</v>
      </c>
      <c r="AE2269" s="7">
        <f t="shared" si="463"/>
        <v>-1118</v>
      </c>
      <c r="AF2269" t="str">
        <f t="shared" ca="1" si="464"/>
        <v>$V$1066</v>
      </c>
      <c r="AG2269" t="str">
        <f t="shared" ca="1" si="465"/>
        <v>$J$1066</v>
      </c>
      <c r="AH2269" t="str">
        <f t="shared" ca="1" si="466"/>
        <v>b: C H ROBINSON | 2736036101</v>
      </c>
      <c r="AI2269" t="str">
        <f t="shared" ca="1" si="455"/>
        <v>$K$1066</v>
      </c>
      <c r="AJ2269" s="8">
        <f t="shared" si="456"/>
        <v>1.6260162601626016E-3</v>
      </c>
      <c r="AK2269" s="7">
        <f t="shared" si="457"/>
        <v>-560</v>
      </c>
      <c r="AL2269" s="7" t="str">
        <f t="shared" ca="1" si="467"/>
        <v>b: C H ROBINSON | 6080335055</v>
      </c>
      <c r="AM2269" t="b">
        <f t="shared" si="458"/>
        <v>0</v>
      </c>
    </row>
    <row r="2270" spans="3:39" x14ac:dyDescent="0.3">
      <c r="C2270" s="9" t="s">
        <v>616</v>
      </c>
      <c r="D2270" s="9" t="s">
        <v>617</v>
      </c>
      <c r="E2270" s="9" t="s">
        <v>39</v>
      </c>
      <c r="F2270" s="9" t="s">
        <v>68</v>
      </c>
      <c r="G2270" s="9" t="s">
        <v>674</v>
      </c>
      <c r="H2270" s="9" t="s">
        <v>50</v>
      </c>
      <c r="I2270" s="9" t="s">
        <v>71</v>
      </c>
      <c r="J2270" t="str">
        <f>TRIM(CONCATENATE(wiz[[#This Row],[SHIPPER..................]],wiz[[#This Row],[ZIP2..]],wiz[[#This Row],[ZIP3..]]))</f>
        <v>AMER WOODMARK DED FT | 2704830233</v>
      </c>
      <c r="K2270" s="1">
        <v>35</v>
      </c>
      <c r="L2270" s="1">
        <v>2.37</v>
      </c>
      <c r="M2270" s="1">
        <v>0.19</v>
      </c>
      <c r="N2270" s="1">
        <v>407</v>
      </c>
      <c r="O2270" s="1">
        <v>0.6</v>
      </c>
      <c r="P2270" s="1">
        <v>45</v>
      </c>
      <c r="Q2270" s="1">
        <v>0.28999999999999998</v>
      </c>
      <c r="R2270" s="1">
        <v>6</v>
      </c>
      <c r="S2270" s="1">
        <v>73</v>
      </c>
      <c r="T2270" s="1">
        <v>68</v>
      </c>
      <c r="U2270" s="1">
        <v>110</v>
      </c>
      <c r="V2270" s="9">
        <v>251</v>
      </c>
      <c r="W2270" s="1">
        <v>27048</v>
      </c>
      <c r="X2270" s="1">
        <v>27048</v>
      </c>
      <c r="Y2270" s="1">
        <v>30233</v>
      </c>
      <c r="Z2270" s="1">
        <v>2.34</v>
      </c>
      <c r="AA2270" s="6">
        <f t="shared" si="459"/>
        <v>196</v>
      </c>
      <c r="AB2270" s="6">
        <f t="shared" si="460"/>
        <v>8785</v>
      </c>
      <c r="AC2270" s="6">
        <f t="shared" si="461"/>
        <v>25755</v>
      </c>
      <c r="AD2270" s="6">
        <f t="shared" si="462"/>
        <v>131.40306122448979</v>
      </c>
      <c r="AE2270" s="7">
        <f t="shared" si="463"/>
        <v>15</v>
      </c>
      <c r="AF2270" t="str">
        <f t="shared" ca="1" si="464"/>
        <v>$V$369</v>
      </c>
      <c r="AG2270" t="str">
        <f t="shared" ca="1" si="465"/>
        <v>$J$369</v>
      </c>
      <c r="AH2270" t="str">
        <f t="shared" ca="1" si="466"/>
        <v>AMER WOODMARK DED FT | 3053830233</v>
      </c>
      <c r="AI2270" t="str">
        <f t="shared" ca="1" si="455"/>
        <v>$K$369</v>
      </c>
      <c r="AJ2270" s="8">
        <f t="shared" si="456"/>
        <v>0.17857142857142858</v>
      </c>
      <c r="AK2270" s="7">
        <f t="shared" si="457"/>
        <v>15</v>
      </c>
      <c r="AL2270" s="7" t="str">
        <f t="shared" ca="1" si="467"/>
        <v>AMER WOODMARK DED FT | 3053830233</v>
      </c>
      <c r="AM2270" t="b">
        <f t="shared" si="458"/>
        <v>0</v>
      </c>
    </row>
    <row r="2271" spans="3:39" x14ac:dyDescent="0.3">
      <c r="C2271" s="10" t="s">
        <v>365</v>
      </c>
      <c r="D2271" s="10" t="s">
        <v>366</v>
      </c>
      <c r="E2271" s="10" t="s">
        <v>39</v>
      </c>
      <c r="F2271" s="10" t="s">
        <v>68</v>
      </c>
      <c r="G2271" s="10" t="s">
        <v>674</v>
      </c>
      <c r="H2271" s="10" t="s">
        <v>50</v>
      </c>
      <c r="I2271" s="10" t="s">
        <v>71</v>
      </c>
      <c r="J2271" t="str">
        <f>TRIM(CONCATENATE(wiz[[#This Row],[SHIPPER..................]],wiz[[#This Row],[ZIP2..]],wiz[[#This Row],[ZIP3..]]))</f>
        <v>AMERICAN WOODMARK COR| 2704830233</v>
      </c>
      <c r="K2271" s="1">
        <v>45</v>
      </c>
      <c r="L2271" s="1">
        <v>2.37</v>
      </c>
      <c r="M2271" s="1">
        <v>0.2</v>
      </c>
      <c r="N2271" s="1">
        <v>396</v>
      </c>
      <c r="O2271" s="1">
        <v>0.67</v>
      </c>
      <c r="P2271" s="1">
        <v>98</v>
      </c>
      <c r="Q2271" s="1">
        <v>0.34</v>
      </c>
      <c r="R2271" s="1">
        <v>5</v>
      </c>
      <c r="S2271" s="1">
        <v>185</v>
      </c>
      <c r="T2271" s="1">
        <v>24</v>
      </c>
      <c r="U2271" s="1">
        <v>92</v>
      </c>
      <c r="V2271" s="10">
        <v>301</v>
      </c>
      <c r="W2271" s="1">
        <v>27420</v>
      </c>
      <c r="X2271" s="1">
        <v>27048</v>
      </c>
      <c r="Y2271" s="1">
        <v>30233</v>
      </c>
      <c r="Z2271" s="1">
        <v>2.35</v>
      </c>
      <c r="AA2271" s="6">
        <f t="shared" si="459"/>
        <v>369</v>
      </c>
      <c r="AB2271" s="6">
        <f t="shared" si="460"/>
        <v>13545</v>
      </c>
      <c r="AC2271" s="6">
        <f t="shared" si="461"/>
        <v>38615</v>
      </c>
      <c r="AD2271" s="6">
        <f t="shared" si="462"/>
        <v>104.64769647696477</v>
      </c>
      <c r="AE2271" s="7">
        <f t="shared" si="463"/>
        <v>-235</v>
      </c>
      <c r="AF2271" t="str">
        <f t="shared" ca="1" si="464"/>
        <v>$V$231</v>
      </c>
      <c r="AG2271" t="str">
        <f t="shared" ca="1" si="465"/>
        <v>$J$231</v>
      </c>
      <c r="AH2271" t="str">
        <f t="shared" ca="1" si="466"/>
        <v>b: C H ROBINSON | 3030140353</v>
      </c>
      <c r="AI2271" t="str">
        <f t="shared" ca="1" si="455"/>
        <v>$K$231</v>
      </c>
      <c r="AJ2271" s="8">
        <f t="shared" si="456"/>
        <v>0.12195121951219512</v>
      </c>
      <c r="AK2271" s="7">
        <f t="shared" si="457"/>
        <v>-235</v>
      </c>
      <c r="AL2271" s="7" t="str">
        <f t="shared" ca="1" si="467"/>
        <v>b: C H ROBINSON | 3030140353</v>
      </c>
      <c r="AM2271" t="b">
        <f t="shared" si="458"/>
        <v>0</v>
      </c>
    </row>
    <row r="2272" spans="3:39" x14ac:dyDescent="0.3">
      <c r="C2272" s="1" t="s">
        <v>365</v>
      </c>
      <c r="D2272" s="1" t="s">
        <v>620</v>
      </c>
      <c r="E2272" s="1" t="s">
        <v>39</v>
      </c>
      <c r="F2272" s="1" t="s">
        <v>68</v>
      </c>
      <c r="G2272" s="1" t="s">
        <v>674</v>
      </c>
      <c r="H2272" s="1" t="s">
        <v>50</v>
      </c>
      <c r="I2272" s="1" t="s">
        <v>71</v>
      </c>
      <c r="J2272" t="str">
        <f>TRIM(CONCATENATE(wiz[[#This Row],[SHIPPER..................]],wiz[[#This Row],[ZIP2..]],wiz[[#This Row],[ZIP3..]]))</f>
        <v>AMERICAN WOODMARK COR| 2704830233</v>
      </c>
      <c r="K2272" s="1">
        <v>5</v>
      </c>
      <c r="L2272" s="1">
        <v>2.36</v>
      </c>
      <c r="M2272" s="1">
        <v>0.19</v>
      </c>
      <c r="N2272" s="1">
        <v>396</v>
      </c>
      <c r="O2272" s="1">
        <v>0.75</v>
      </c>
      <c r="P2272" s="1">
        <v>118</v>
      </c>
      <c r="Q2272" s="1">
        <v>0.34</v>
      </c>
      <c r="R2272" s="1">
        <v>6</v>
      </c>
      <c r="S2272" s="1">
        <v>181</v>
      </c>
      <c r="T2272" s="1">
        <v>5</v>
      </c>
      <c r="U2272" s="1">
        <v>90</v>
      </c>
      <c r="V2272" s="1">
        <v>276</v>
      </c>
      <c r="W2272" s="1">
        <v>28348</v>
      </c>
      <c r="X2272" s="1">
        <v>27048</v>
      </c>
      <c r="Y2272" s="1">
        <v>30233</v>
      </c>
      <c r="Z2272" s="1">
        <v>2.33</v>
      </c>
      <c r="AA2272" s="6">
        <f t="shared" si="459"/>
        <v>369</v>
      </c>
      <c r="AB2272" s="6">
        <f t="shared" si="460"/>
        <v>1380</v>
      </c>
      <c r="AC2272" s="6">
        <f t="shared" si="461"/>
        <v>38615</v>
      </c>
      <c r="AD2272" s="6">
        <f t="shared" si="462"/>
        <v>104.64769647696477</v>
      </c>
      <c r="AE2272" s="7">
        <f t="shared" si="463"/>
        <v>-235</v>
      </c>
      <c r="AF2272" t="str">
        <f t="shared" ca="1" si="464"/>
        <v>$V$231</v>
      </c>
      <c r="AG2272" t="str">
        <f t="shared" ca="1" si="465"/>
        <v>$J$231</v>
      </c>
      <c r="AH2272" t="str">
        <f t="shared" ca="1" si="466"/>
        <v>b: C H ROBINSON | 3030140353</v>
      </c>
      <c r="AI2272" t="str">
        <f t="shared" ca="1" si="455"/>
        <v>$K$231</v>
      </c>
      <c r="AJ2272" s="8">
        <f t="shared" si="456"/>
        <v>1.3550135501355014E-2</v>
      </c>
      <c r="AK2272" s="7">
        <f t="shared" si="457"/>
        <v>-235</v>
      </c>
      <c r="AL2272" s="7" t="str">
        <f t="shared" ca="1" si="467"/>
        <v>b: C H ROBINSON | 3030140353</v>
      </c>
      <c r="AM2272" t="b">
        <f t="shared" si="458"/>
        <v>0</v>
      </c>
    </row>
    <row r="2273" spans="3:39" x14ac:dyDescent="0.3">
      <c r="C2273" s="1" t="s">
        <v>1928</v>
      </c>
      <c r="D2273" s="1" t="s">
        <v>1929</v>
      </c>
      <c r="E2273" s="1" t="s">
        <v>39</v>
      </c>
      <c r="F2273" s="1" t="s">
        <v>396</v>
      </c>
      <c r="G2273" s="1" t="s">
        <v>922</v>
      </c>
      <c r="H2273" s="1" t="s">
        <v>42</v>
      </c>
      <c r="I2273" s="1" t="s">
        <v>442</v>
      </c>
      <c r="J2273" t="str">
        <f>TRIM(CONCATENATE(wiz[[#This Row],[SHIPPER..................]],wiz[[#This Row],[ZIP2..]],wiz[[#This Row],[ZIP3..]]))</f>
        <v>b: WHITACRE LOGISTICS| 2415346201</v>
      </c>
      <c r="K2273" s="1">
        <v>1</v>
      </c>
      <c r="L2273" s="1">
        <v>1.34</v>
      </c>
      <c r="M2273" s="1">
        <v>0.27</v>
      </c>
      <c r="N2273" s="1">
        <v>465</v>
      </c>
      <c r="O2273" s="1">
        <v>0.92</v>
      </c>
      <c r="P2273" s="1">
        <v>7</v>
      </c>
      <c r="Q2273" s="1">
        <v>0.25</v>
      </c>
      <c r="R2273" s="1">
        <v>13</v>
      </c>
      <c r="S2273" s="1">
        <v>-3</v>
      </c>
      <c r="T2273" s="1">
        <v>11</v>
      </c>
      <c r="U2273" s="1">
        <v>-369</v>
      </c>
      <c r="V2273" s="1">
        <v>-361</v>
      </c>
      <c r="W2273" s="1">
        <v>24000</v>
      </c>
      <c r="X2273" s="1">
        <v>24153</v>
      </c>
      <c r="Y2273" s="1">
        <v>46201</v>
      </c>
      <c r="Z2273" s="1">
        <v>1.39</v>
      </c>
      <c r="AA2273" s="6">
        <f t="shared" si="459"/>
        <v>1</v>
      </c>
      <c r="AB2273" s="6">
        <f t="shared" si="460"/>
        <v>-361</v>
      </c>
      <c r="AC2273" s="6">
        <f t="shared" si="461"/>
        <v>-361</v>
      </c>
      <c r="AD2273" s="6">
        <f t="shared" si="462"/>
        <v>-361</v>
      </c>
      <c r="AE2273" s="7">
        <f t="shared" si="463"/>
        <v>-361</v>
      </c>
      <c r="AF2273" t="str">
        <f t="shared" ca="1" si="464"/>
        <v>$V$214</v>
      </c>
      <c r="AG2273" t="str">
        <f t="shared" ca="1" si="465"/>
        <v>$J$214</v>
      </c>
      <c r="AH2273" t="str">
        <f t="shared" ca="1" si="466"/>
        <v>b: DEDICATED LOGISTIC| 3025346601</v>
      </c>
      <c r="AI2273" t="str">
        <f t="shared" ca="1" si="455"/>
        <v>$K$214</v>
      </c>
      <c r="AJ2273" s="8">
        <f t="shared" si="456"/>
        <v>1</v>
      </c>
      <c r="AK2273" s="7">
        <f t="shared" si="457"/>
        <v>-361</v>
      </c>
      <c r="AL2273" s="7" t="str">
        <f t="shared" ca="1" si="467"/>
        <v>b: DEDICATED LOGISTIC| 3025346601</v>
      </c>
      <c r="AM2273" t="str">
        <f t="shared" si="458"/>
        <v>b: WHITACRE LOGISTICS| 2415346201</v>
      </c>
    </row>
    <row r="2274" spans="3:39" x14ac:dyDescent="0.3">
      <c r="C2274" s="1" t="s">
        <v>37</v>
      </c>
      <c r="D2274" s="1" t="s">
        <v>38</v>
      </c>
      <c r="E2274" s="1" t="s">
        <v>39</v>
      </c>
      <c r="F2274" s="1" t="s">
        <v>396</v>
      </c>
      <c r="G2274" s="1" t="s">
        <v>1527</v>
      </c>
      <c r="H2274" s="1" t="s">
        <v>66</v>
      </c>
      <c r="I2274" s="1" t="s">
        <v>774</v>
      </c>
      <c r="J2274" t="str">
        <f>TRIM(CONCATENATE(wiz[[#This Row],[SHIPPER..................]],wiz[[#This Row],[ZIP2..]],wiz[[#This Row],[ZIP3..]]))</f>
        <v>b: C H ROBINSON | 2400038611</v>
      </c>
      <c r="K2274" s="1">
        <v>1</v>
      </c>
      <c r="L2274" s="1">
        <v>1.88</v>
      </c>
      <c r="M2274" s="1">
        <v>0.27</v>
      </c>
      <c r="N2274" s="1">
        <v>651</v>
      </c>
      <c r="O2274" s="1">
        <v>1.39</v>
      </c>
      <c r="P2274" s="1">
        <v>51</v>
      </c>
      <c r="Q2274" s="1">
        <v>0.3</v>
      </c>
      <c r="R2274" s="1">
        <v>-39</v>
      </c>
      <c r="S2274" s="1">
        <v>-58</v>
      </c>
      <c r="T2274" s="1">
        <v>0</v>
      </c>
      <c r="U2274" s="1">
        <v>242</v>
      </c>
      <c r="V2274" s="1">
        <v>184</v>
      </c>
      <c r="W2274" s="1">
        <v>24501</v>
      </c>
      <c r="X2274" s="1">
        <v>24000</v>
      </c>
      <c r="Y2274" s="1">
        <v>38611</v>
      </c>
      <c r="Z2274" s="1">
        <v>1.93</v>
      </c>
      <c r="AA2274" s="6">
        <f t="shared" si="459"/>
        <v>615</v>
      </c>
      <c r="AB2274" s="6">
        <f t="shared" si="460"/>
        <v>184</v>
      </c>
      <c r="AC2274" s="6">
        <f t="shared" si="461"/>
        <v>-122022</v>
      </c>
      <c r="AD2274" s="6">
        <f t="shared" si="462"/>
        <v>-198.40975609756097</v>
      </c>
      <c r="AE2274" s="7">
        <f t="shared" si="463"/>
        <v>-1118</v>
      </c>
      <c r="AF2274" t="str">
        <f t="shared" ca="1" si="464"/>
        <v>$V$1066</v>
      </c>
      <c r="AG2274" t="str">
        <f t="shared" ca="1" si="465"/>
        <v>$J$1066</v>
      </c>
      <c r="AH2274" t="str">
        <f t="shared" ca="1" si="466"/>
        <v>b: C H ROBINSON | 2736036101</v>
      </c>
      <c r="AI2274" t="str">
        <f t="shared" ca="1" si="455"/>
        <v>$K$1066</v>
      </c>
      <c r="AJ2274" s="8">
        <f t="shared" si="456"/>
        <v>1.6260162601626016E-3</v>
      </c>
      <c r="AK2274" s="7">
        <f t="shared" si="457"/>
        <v>-560</v>
      </c>
      <c r="AL2274" s="7" t="str">
        <f t="shared" ca="1" si="467"/>
        <v>b: C H ROBINSON | 6080335055</v>
      </c>
      <c r="AM2274" t="b">
        <f t="shared" si="458"/>
        <v>0</v>
      </c>
    </row>
    <row r="2275" spans="3:39" x14ac:dyDescent="0.3">
      <c r="C2275" s="1" t="s">
        <v>37</v>
      </c>
      <c r="D2275" s="1" t="s">
        <v>38</v>
      </c>
      <c r="E2275" s="1" t="s">
        <v>39</v>
      </c>
      <c r="F2275" s="1" t="s">
        <v>68</v>
      </c>
      <c r="G2275" s="1" t="s">
        <v>1035</v>
      </c>
      <c r="H2275" s="1" t="s">
        <v>87</v>
      </c>
      <c r="I2275" s="1" t="s">
        <v>1023</v>
      </c>
      <c r="J2275" t="str">
        <f>TRIM(CONCATENATE(wiz[[#This Row],[SHIPPER..................]],wiz[[#This Row],[ZIP2..]],wiz[[#This Row],[ZIP3..]]))</f>
        <v>b: C H ROBINSON | 2728843026</v>
      </c>
      <c r="K2275" s="1">
        <v>1</v>
      </c>
      <c r="L2275" s="1">
        <v>0.89</v>
      </c>
      <c r="M2275" s="1">
        <v>0.27</v>
      </c>
      <c r="N2275" s="1">
        <v>401</v>
      </c>
      <c r="O2275" s="1">
        <v>0.89</v>
      </c>
      <c r="P2275" s="1">
        <v>156</v>
      </c>
      <c r="Q2275" s="1">
        <v>0.4</v>
      </c>
      <c r="R2275" s="1">
        <v>17</v>
      </c>
      <c r="S2275" s="1">
        <v>195</v>
      </c>
      <c r="T2275" s="1">
        <v>-1</v>
      </c>
      <c r="U2275" s="1">
        <v>-523</v>
      </c>
      <c r="V2275" s="1">
        <v>-329</v>
      </c>
      <c r="W2275" s="1">
        <v>28396</v>
      </c>
      <c r="X2275" s="1">
        <v>27288</v>
      </c>
      <c r="Y2275" s="1">
        <v>43026</v>
      </c>
      <c r="Z2275" s="1">
        <v>0.94</v>
      </c>
      <c r="AA2275" s="6">
        <f t="shared" si="459"/>
        <v>615</v>
      </c>
      <c r="AB2275" s="6">
        <f t="shared" si="460"/>
        <v>-329</v>
      </c>
      <c r="AC2275" s="6">
        <f t="shared" si="461"/>
        <v>-122022</v>
      </c>
      <c r="AD2275" s="6">
        <f t="shared" si="462"/>
        <v>-198.40975609756097</v>
      </c>
      <c r="AE2275" s="7">
        <f t="shared" si="463"/>
        <v>-1118</v>
      </c>
      <c r="AF2275" t="str">
        <f t="shared" ca="1" si="464"/>
        <v>$V$1066</v>
      </c>
      <c r="AG2275" t="str">
        <f t="shared" ca="1" si="465"/>
        <v>$J$1066</v>
      </c>
      <c r="AH2275" t="str">
        <f t="shared" ca="1" si="466"/>
        <v>b: C H ROBINSON | 2736036101</v>
      </c>
      <c r="AI2275" t="str">
        <f t="shared" ca="1" si="455"/>
        <v>$K$1066</v>
      </c>
      <c r="AJ2275" s="8">
        <f t="shared" si="456"/>
        <v>1.6260162601626016E-3</v>
      </c>
      <c r="AK2275" s="7">
        <f t="shared" si="457"/>
        <v>-560</v>
      </c>
      <c r="AL2275" s="7" t="str">
        <f t="shared" ca="1" si="467"/>
        <v>b: C H ROBINSON | 6080335055</v>
      </c>
      <c r="AM2275" t="b">
        <f t="shared" si="458"/>
        <v>0</v>
      </c>
    </row>
    <row r="2276" spans="3:39" x14ac:dyDescent="0.3">
      <c r="C2276" s="1" t="s">
        <v>365</v>
      </c>
      <c r="D2276" s="1" t="s">
        <v>366</v>
      </c>
      <c r="E2276" s="1" t="s">
        <v>39</v>
      </c>
      <c r="F2276" s="1" t="s">
        <v>396</v>
      </c>
      <c r="G2276" s="1" t="s">
        <v>1930</v>
      </c>
      <c r="H2276" s="1" t="s">
        <v>70</v>
      </c>
      <c r="I2276" s="1" t="s">
        <v>553</v>
      </c>
      <c r="J2276" t="str">
        <f>TRIM(CONCATENATE(wiz[[#This Row],[SHIPPER..................]],wiz[[#This Row],[ZIP2..]],wiz[[#This Row],[ZIP3..]]))</f>
        <v>AMERICAN WOODMARK COR| 2452738343</v>
      </c>
      <c r="K2276" s="1">
        <v>11</v>
      </c>
      <c r="L2276" s="1">
        <v>1.8</v>
      </c>
      <c r="M2276" s="1">
        <v>0.19</v>
      </c>
      <c r="N2276" s="1">
        <v>654</v>
      </c>
      <c r="O2276" s="1">
        <v>1.08</v>
      </c>
      <c r="P2276" s="1">
        <v>134</v>
      </c>
      <c r="Q2276" s="1">
        <v>0.36</v>
      </c>
      <c r="R2276" s="1">
        <v>11</v>
      </c>
      <c r="S2276" s="1">
        <v>188</v>
      </c>
      <c r="T2276" s="1">
        <v>73</v>
      </c>
      <c r="U2276" s="1">
        <v>231</v>
      </c>
      <c r="V2276" s="1">
        <v>492</v>
      </c>
      <c r="W2276" s="1">
        <v>27420</v>
      </c>
      <c r="X2276" s="1">
        <v>24527</v>
      </c>
      <c r="Y2276" s="1">
        <v>38343</v>
      </c>
      <c r="Z2276" s="1">
        <v>1.77</v>
      </c>
      <c r="AA2276" s="6">
        <f t="shared" si="459"/>
        <v>369</v>
      </c>
      <c r="AB2276" s="6">
        <f t="shared" si="460"/>
        <v>5412</v>
      </c>
      <c r="AC2276" s="6">
        <f t="shared" si="461"/>
        <v>38615</v>
      </c>
      <c r="AD2276" s="6">
        <f t="shared" si="462"/>
        <v>104.64769647696477</v>
      </c>
      <c r="AE2276" s="7">
        <f t="shared" si="463"/>
        <v>-235</v>
      </c>
      <c r="AF2276" t="str">
        <f t="shared" ca="1" si="464"/>
        <v>$V$231</v>
      </c>
      <c r="AG2276" t="str">
        <f t="shared" ca="1" si="465"/>
        <v>$J$231</v>
      </c>
      <c r="AH2276" t="str">
        <f t="shared" ca="1" si="466"/>
        <v>b: C H ROBINSON | 3030140353</v>
      </c>
      <c r="AI2276" t="str">
        <f t="shared" ca="1" si="455"/>
        <v>$K$231</v>
      </c>
      <c r="AJ2276" s="8">
        <f t="shared" si="456"/>
        <v>2.9810298102981029E-2</v>
      </c>
      <c r="AK2276" s="7">
        <f t="shared" si="457"/>
        <v>-235</v>
      </c>
      <c r="AL2276" s="7" t="str">
        <f t="shared" ca="1" si="467"/>
        <v>b: C H ROBINSON | 3030140353</v>
      </c>
      <c r="AM2276" t="b">
        <f t="shared" si="458"/>
        <v>0</v>
      </c>
    </row>
    <row r="2277" spans="3:39" x14ac:dyDescent="0.3">
      <c r="C2277" s="1" t="s">
        <v>365</v>
      </c>
      <c r="D2277" s="1" t="s">
        <v>620</v>
      </c>
      <c r="E2277" s="1" t="s">
        <v>39</v>
      </c>
      <c r="F2277" s="1" t="s">
        <v>396</v>
      </c>
      <c r="G2277" s="1" t="s">
        <v>1930</v>
      </c>
      <c r="H2277" s="1" t="s">
        <v>70</v>
      </c>
      <c r="I2277" s="1" t="s">
        <v>553</v>
      </c>
      <c r="J2277" t="str">
        <f>TRIM(CONCATENATE(wiz[[#This Row],[SHIPPER..................]],wiz[[#This Row],[ZIP2..]],wiz[[#This Row],[ZIP3..]]))</f>
        <v>AMERICAN WOODMARK COR| 2452738343</v>
      </c>
      <c r="K2277" s="1">
        <v>2</v>
      </c>
      <c r="L2277" s="1">
        <v>1.8</v>
      </c>
      <c r="M2277" s="1">
        <v>0.19</v>
      </c>
      <c r="N2277" s="1">
        <v>654</v>
      </c>
      <c r="O2277" s="1">
        <v>1.18</v>
      </c>
      <c r="P2277" s="1">
        <v>84</v>
      </c>
      <c r="Q2277" s="1">
        <v>0.3</v>
      </c>
      <c r="R2277" s="1">
        <v>13</v>
      </c>
      <c r="S2277" s="1">
        <v>64</v>
      </c>
      <c r="T2277" s="1">
        <v>50</v>
      </c>
      <c r="U2277" s="1">
        <v>230</v>
      </c>
      <c r="V2277" s="1">
        <v>344</v>
      </c>
      <c r="W2277" s="1">
        <v>24153</v>
      </c>
      <c r="X2277" s="1">
        <v>24527</v>
      </c>
      <c r="Y2277" s="1">
        <v>38343</v>
      </c>
      <c r="Z2277" s="1">
        <v>1.77</v>
      </c>
      <c r="AA2277" s="6">
        <f t="shared" si="459"/>
        <v>369</v>
      </c>
      <c r="AB2277" s="6">
        <f t="shared" si="460"/>
        <v>688</v>
      </c>
      <c r="AC2277" s="6">
        <f t="shared" si="461"/>
        <v>38615</v>
      </c>
      <c r="AD2277" s="6">
        <f t="shared" si="462"/>
        <v>104.64769647696477</v>
      </c>
      <c r="AE2277" s="7">
        <f t="shared" si="463"/>
        <v>-235</v>
      </c>
      <c r="AF2277" t="str">
        <f t="shared" ca="1" si="464"/>
        <v>$V$231</v>
      </c>
      <c r="AG2277" t="str">
        <f t="shared" ca="1" si="465"/>
        <v>$J$231</v>
      </c>
      <c r="AH2277" t="str">
        <f t="shared" ca="1" si="466"/>
        <v>b: C H ROBINSON | 3030140353</v>
      </c>
      <c r="AI2277" t="str">
        <f t="shared" ca="1" si="455"/>
        <v>$K$231</v>
      </c>
      <c r="AJ2277" s="8">
        <f t="shared" si="456"/>
        <v>5.4200542005420054E-3</v>
      </c>
      <c r="AK2277" s="7">
        <f t="shared" si="457"/>
        <v>-235</v>
      </c>
      <c r="AL2277" s="7" t="str">
        <f t="shared" ca="1" si="467"/>
        <v>b: C H ROBINSON | 3030140353</v>
      </c>
      <c r="AM2277" t="b">
        <f t="shared" si="458"/>
        <v>0</v>
      </c>
    </row>
    <row r="2278" spans="3:39" x14ac:dyDescent="0.3">
      <c r="C2278" s="1" t="s">
        <v>37</v>
      </c>
      <c r="D2278" s="1" t="s">
        <v>38</v>
      </c>
      <c r="E2278" s="1" t="s">
        <v>39</v>
      </c>
      <c r="F2278" s="1" t="s">
        <v>396</v>
      </c>
      <c r="G2278" s="1" t="s">
        <v>1931</v>
      </c>
      <c r="H2278" s="1" t="s">
        <v>70</v>
      </c>
      <c r="I2278" s="1" t="s">
        <v>139</v>
      </c>
      <c r="J2278" t="str">
        <f>TRIM(CONCATENATE(wiz[[#This Row],[SHIPPER..................]],wiz[[#This Row],[ZIP2..]],wiz[[#This Row],[ZIP3..]]))</f>
        <v>b: C H ROBINSON | 2414837086</v>
      </c>
      <c r="K2278" s="1">
        <v>3</v>
      </c>
      <c r="L2278" s="1">
        <v>1.38</v>
      </c>
      <c r="M2278" s="1">
        <v>0.28000000000000003</v>
      </c>
      <c r="N2278" s="1">
        <v>453</v>
      </c>
      <c r="O2278" s="1">
        <v>0.96</v>
      </c>
      <c r="P2278" s="1">
        <v>107</v>
      </c>
      <c r="Q2278" s="1">
        <v>0.32</v>
      </c>
      <c r="R2278" s="1">
        <v>-31</v>
      </c>
      <c r="S2278" s="1">
        <v>188</v>
      </c>
      <c r="T2278" s="1">
        <v>1</v>
      </c>
      <c r="U2278" s="1">
        <v>-332</v>
      </c>
      <c r="V2278" s="1">
        <v>-143</v>
      </c>
      <c r="W2278" s="1">
        <v>27576</v>
      </c>
      <c r="X2278" s="1">
        <v>24148</v>
      </c>
      <c r="Y2278" s="1">
        <v>37086</v>
      </c>
      <c r="Z2278" s="1">
        <v>1.44</v>
      </c>
      <c r="AA2278" s="6">
        <f t="shared" si="459"/>
        <v>615</v>
      </c>
      <c r="AB2278" s="6">
        <f t="shared" si="460"/>
        <v>-429</v>
      </c>
      <c r="AC2278" s="6">
        <f t="shared" si="461"/>
        <v>-122022</v>
      </c>
      <c r="AD2278" s="6">
        <f t="shared" si="462"/>
        <v>-198.40975609756097</v>
      </c>
      <c r="AE2278" s="7">
        <f t="shared" si="463"/>
        <v>-1118</v>
      </c>
      <c r="AF2278" t="str">
        <f t="shared" ca="1" si="464"/>
        <v>$V$1066</v>
      </c>
      <c r="AG2278" t="str">
        <f t="shared" ca="1" si="465"/>
        <v>$J$1066</v>
      </c>
      <c r="AH2278" t="str">
        <f t="shared" ca="1" si="466"/>
        <v>b: C H ROBINSON | 2736036101</v>
      </c>
      <c r="AI2278" t="str">
        <f t="shared" ca="1" si="455"/>
        <v>$K$1066</v>
      </c>
      <c r="AJ2278" s="8">
        <f t="shared" si="456"/>
        <v>4.8780487804878049E-3</v>
      </c>
      <c r="AK2278" s="7">
        <f t="shared" si="457"/>
        <v>-560</v>
      </c>
      <c r="AL2278" s="7" t="str">
        <f t="shared" ca="1" si="467"/>
        <v>b: C H ROBINSON | 6080335055</v>
      </c>
      <c r="AM2278" t="b">
        <f t="shared" si="458"/>
        <v>0</v>
      </c>
    </row>
    <row r="2279" spans="3:39" x14ac:dyDescent="0.3">
      <c r="C2279" s="1" t="s">
        <v>37</v>
      </c>
      <c r="D2279" s="1" t="s">
        <v>38</v>
      </c>
      <c r="E2279" s="1" t="s">
        <v>39</v>
      </c>
      <c r="F2279" s="1" t="s">
        <v>396</v>
      </c>
      <c r="G2279" s="1" t="s">
        <v>1932</v>
      </c>
      <c r="H2279" s="1" t="s">
        <v>53</v>
      </c>
      <c r="I2279" s="1" t="s">
        <v>1014</v>
      </c>
      <c r="J2279" t="str">
        <f>TRIM(CONCATENATE(wiz[[#This Row],[SHIPPER..................]],wiz[[#This Row],[ZIP2..]],wiz[[#This Row],[ZIP3..]]))</f>
        <v>b: C H ROBINSON | 2332060446</v>
      </c>
      <c r="K2279" s="1">
        <v>1</v>
      </c>
      <c r="L2279" s="1">
        <v>0.76</v>
      </c>
      <c r="M2279" s="1">
        <v>0.28000000000000003</v>
      </c>
      <c r="N2279" s="1">
        <v>919</v>
      </c>
      <c r="O2279" s="1">
        <v>1.81</v>
      </c>
      <c r="P2279" s="1">
        <v>242</v>
      </c>
      <c r="Q2279" s="1">
        <v>0.45</v>
      </c>
      <c r="R2279" s="1">
        <v>-20</v>
      </c>
      <c r="S2279" s="1">
        <v>-500</v>
      </c>
      <c r="T2279" s="1">
        <v>1</v>
      </c>
      <c r="U2279" s="1">
        <v>-327</v>
      </c>
      <c r="V2279" s="1">
        <v>-826</v>
      </c>
      <c r="W2279" s="1">
        <v>24000</v>
      </c>
      <c r="X2279" s="1">
        <v>23320</v>
      </c>
      <c r="Y2279" s="1">
        <v>60446</v>
      </c>
      <c r="Z2279" s="1">
        <v>0.82</v>
      </c>
      <c r="AA2279" s="6">
        <f t="shared" si="459"/>
        <v>615</v>
      </c>
      <c r="AB2279" s="6">
        <f t="shared" si="460"/>
        <v>-826</v>
      </c>
      <c r="AC2279" s="6">
        <f t="shared" si="461"/>
        <v>-122022</v>
      </c>
      <c r="AD2279" s="6">
        <f t="shared" si="462"/>
        <v>-198.40975609756097</v>
      </c>
      <c r="AE2279" s="7">
        <f t="shared" si="463"/>
        <v>-1118</v>
      </c>
      <c r="AF2279" t="str">
        <f t="shared" ca="1" si="464"/>
        <v>$V$1066</v>
      </c>
      <c r="AG2279" t="str">
        <f t="shared" ca="1" si="465"/>
        <v>$J$1066</v>
      </c>
      <c r="AH2279" t="str">
        <f t="shared" ca="1" si="466"/>
        <v>b: C H ROBINSON | 2736036101</v>
      </c>
      <c r="AI2279" t="str">
        <f t="shared" ca="1" si="455"/>
        <v>$K$1066</v>
      </c>
      <c r="AJ2279" s="8">
        <f t="shared" si="456"/>
        <v>1.6260162601626016E-3</v>
      </c>
      <c r="AK2279" s="7">
        <f t="shared" si="457"/>
        <v>-560</v>
      </c>
      <c r="AL2279" s="7" t="str">
        <f t="shared" ca="1" si="467"/>
        <v>b: C H ROBINSON | 6080335055</v>
      </c>
      <c r="AM2279" t="b">
        <f t="shared" si="458"/>
        <v>0</v>
      </c>
    </row>
    <row r="2280" spans="3:39" x14ac:dyDescent="0.3">
      <c r="C2280" s="1" t="s">
        <v>37</v>
      </c>
      <c r="D2280" s="1" t="s">
        <v>38</v>
      </c>
      <c r="E2280" s="1" t="s">
        <v>39</v>
      </c>
      <c r="F2280" s="1" t="s">
        <v>396</v>
      </c>
      <c r="G2280" s="1" t="s">
        <v>1395</v>
      </c>
      <c r="H2280" s="1" t="s">
        <v>87</v>
      </c>
      <c r="I2280" s="1" t="s">
        <v>1933</v>
      </c>
      <c r="J2280" t="str">
        <f>TRIM(CONCATENATE(wiz[[#This Row],[SHIPPER..................]],wiz[[#This Row],[ZIP2..]],wiz[[#This Row],[ZIP3..]]))</f>
        <v>b: C H ROBINSON | 2318544515</v>
      </c>
      <c r="K2280" s="1">
        <v>1</v>
      </c>
      <c r="L2280" s="1">
        <v>1.6</v>
      </c>
      <c r="M2280" s="1">
        <v>0.28000000000000003</v>
      </c>
      <c r="N2280" s="1">
        <v>453</v>
      </c>
      <c r="O2280" s="1">
        <v>0.97</v>
      </c>
      <c r="P2280" s="1">
        <v>161</v>
      </c>
      <c r="Q2280" s="1">
        <v>0.4</v>
      </c>
      <c r="R2280" s="1">
        <v>90</v>
      </c>
      <c r="S2280" s="1">
        <v>-248</v>
      </c>
      <c r="T2280" s="1">
        <v>-1</v>
      </c>
      <c r="U2280" s="1">
        <v>135</v>
      </c>
      <c r="V2280" s="1">
        <v>-114</v>
      </c>
      <c r="W2280" s="1">
        <v>20163</v>
      </c>
      <c r="X2280" s="1">
        <v>23185</v>
      </c>
      <c r="Y2280" s="1">
        <v>44515</v>
      </c>
      <c r="Z2280" s="1">
        <v>1.66</v>
      </c>
      <c r="AA2280" s="6">
        <f t="shared" si="459"/>
        <v>615</v>
      </c>
      <c r="AB2280" s="6">
        <f t="shared" si="460"/>
        <v>-114</v>
      </c>
      <c r="AC2280" s="6">
        <f t="shared" si="461"/>
        <v>-122022</v>
      </c>
      <c r="AD2280" s="6">
        <f t="shared" si="462"/>
        <v>-198.40975609756097</v>
      </c>
      <c r="AE2280" s="7">
        <f t="shared" si="463"/>
        <v>-1118</v>
      </c>
      <c r="AF2280" t="str">
        <f t="shared" ca="1" si="464"/>
        <v>$V$1066</v>
      </c>
      <c r="AG2280" t="str">
        <f t="shared" ca="1" si="465"/>
        <v>$J$1066</v>
      </c>
      <c r="AH2280" t="str">
        <f t="shared" ca="1" si="466"/>
        <v>b: C H ROBINSON | 2736036101</v>
      </c>
      <c r="AI2280" t="str">
        <f t="shared" ca="1" si="455"/>
        <v>$K$1066</v>
      </c>
      <c r="AJ2280" s="8">
        <f t="shared" si="456"/>
        <v>1.6260162601626016E-3</v>
      </c>
      <c r="AK2280" s="7">
        <f t="shared" si="457"/>
        <v>-560</v>
      </c>
      <c r="AL2280" s="7" t="str">
        <f t="shared" ca="1" si="467"/>
        <v>b: C H ROBINSON | 6080335055</v>
      </c>
      <c r="AM2280" t="b">
        <f t="shared" si="458"/>
        <v>0</v>
      </c>
    </row>
    <row r="2281" spans="3:39" x14ac:dyDescent="0.3">
      <c r="C2281" s="1" t="s">
        <v>1348</v>
      </c>
      <c r="D2281" s="1" t="s">
        <v>1349</v>
      </c>
      <c r="E2281" s="1" t="s">
        <v>39</v>
      </c>
      <c r="F2281" s="1" t="s">
        <v>396</v>
      </c>
      <c r="G2281" s="1" t="s">
        <v>1781</v>
      </c>
      <c r="H2281" s="1" t="s">
        <v>70</v>
      </c>
      <c r="I2281" s="1" t="s">
        <v>202</v>
      </c>
      <c r="J2281" t="str">
        <f>TRIM(CONCATENATE(wiz[[#This Row],[SHIPPER..................]],wiz[[#This Row],[ZIP2..]],wiz[[#This Row],[ZIP3..]]))</f>
        <v>b: BECKER LOGISTICS | 2360137201</v>
      </c>
      <c r="K2281" s="1">
        <v>1</v>
      </c>
      <c r="L2281" s="1">
        <v>1.03</v>
      </c>
      <c r="M2281" s="1">
        <v>0.27</v>
      </c>
      <c r="N2281" s="1">
        <v>693</v>
      </c>
      <c r="O2281" s="1">
        <v>1.39</v>
      </c>
      <c r="P2281" s="1">
        <v>0</v>
      </c>
      <c r="Q2281" s="1">
        <v>0.25</v>
      </c>
      <c r="R2281" s="1">
        <v>-42</v>
      </c>
      <c r="S2281" s="1">
        <v>0</v>
      </c>
      <c r="T2281" s="1">
        <v>0</v>
      </c>
      <c r="U2281" s="1">
        <v>-85</v>
      </c>
      <c r="V2281" s="1">
        <v>-85</v>
      </c>
      <c r="W2281" s="1">
        <v>23601</v>
      </c>
      <c r="X2281" s="1">
        <v>23601</v>
      </c>
      <c r="Y2281" s="1">
        <v>37201</v>
      </c>
      <c r="Z2281" s="1">
        <v>1.08</v>
      </c>
      <c r="AA2281" s="6">
        <f t="shared" si="459"/>
        <v>5</v>
      </c>
      <c r="AB2281" s="6">
        <f t="shared" si="460"/>
        <v>-85</v>
      </c>
      <c r="AC2281" s="6">
        <f t="shared" si="461"/>
        <v>-1229</v>
      </c>
      <c r="AD2281" s="6">
        <f t="shared" si="462"/>
        <v>-245.8</v>
      </c>
      <c r="AE2281" s="7">
        <f t="shared" si="463"/>
        <v>-516</v>
      </c>
      <c r="AF2281" t="str">
        <f t="shared" ca="1" si="464"/>
        <v>$V$1764</v>
      </c>
      <c r="AG2281" t="str">
        <f t="shared" ca="1" si="465"/>
        <v>$J$1764</v>
      </c>
      <c r="AH2281" t="str">
        <f t="shared" ca="1" si="466"/>
        <v>b: BECKER LOGISTICS | 3740129020</v>
      </c>
      <c r="AI2281" t="str">
        <f t="shared" ca="1" si="455"/>
        <v>$K$1764</v>
      </c>
      <c r="AJ2281" s="8">
        <f t="shared" si="456"/>
        <v>0.2</v>
      </c>
      <c r="AK2281" s="7">
        <f t="shared" si="457"/>
        <v>-516</v>
      </c>
      <c r="AL2281" s="7" t="str">
        <f t="shared" ca="1" si="467"/>
        <v>b: BECKER LOGISTICS | 3740129020</v>
      </c>
      <c r="AM2281" t="b">
        <f t="shared" si="458"/>
        <v>0</v>
      </c>
    </row>
    <row r="2282" spans="3:39" x14ac:dyDescent="0.3">
      <c r="C2282" s="1" t="s">
        <v>37</v>
      </c>
      <c r="D2282" s="1" t="s">
        <v>38</v>
      </c>
      <c r="E2282" s="1" t="s">
        <v>39</v>
      </c>
      <c r="F2282" s="1" t="s">
        <v>396</v>
      </c>
      <c r="G2282" s="1" t="s">
        <v>1589</v>
      </c>
      <c r="H2282" s="1" t="s">
        <v>50</v>
      </c>
      <c r="I2282" s="1" t="s">
        <v>51</v>
      </c>
      <c r="J2282" t="str">
        <f>TRIM(CONCATENATE(wiz[[#This Row],[SHIPPER..................]],wiz[[#This Row],[ZIP2..]],wiz[[#This Row],[ZIP3..]]))</f>
        <v>b: C H ROBINSON | 2383130263</v>
      </c>
      <c r="K2282" s="1">
        <v>1</v>
      </c>
      <c r="L2282" s="1">
        <v>1.33</v>
      </c>
      <c r="M2282" s="1">
        <v>0.28000000000000003</v>
      </c>
      <c r="N2282" s="1">
        <v>560</v>
      </c>
      <c r="O2282" s="1">
        <v>1.83</v>
      </c>
      <c r="P2282" s="1">
        <v>112</v>
      </c>
      <c r="Q2282" s="1">
        <v>0.35</v>
      </c>
      <c r="R2282" s="1">
        <v>-39</v>
      </c>
      <c r="S2282" s="1">
        <v>39</v>
      </c>
      <c r="T2282" s="1">
        <v>-173</v>
      </c>
      <c r="U2282" s="1">
        <v>-137</v>
      </c>
      <c r="V2282" s="1">
        <v>-271</v>
      </c>
      <c r="W2282" s="1">
        <v>22030</v>
      </c>
      <c r="X2282" s="1">
        <v>23831</v>
      </c>
      <c r="Y2282" s="1">
        <v>30263</v>
      </c>
      <c r="Z2282" s="1">
        <v>1.39</v>
      </c>
      <c r="AA2282" s="6">
        <f t="shared" si="459"/>
        <v>615</v>
      </c>
      <c r="AB2282" s="6">
        <f t="shared" si="460"/>
        <v>-271</v>
      </c>
      <c r="AC2282" s="6">
        <f t="shared" si="461"/>
        <v>-122022</v>
      </c>
      <c r="AD2282" s="6">
        <f t="shared" si="462"/>
        <v>-198.40975609756097</v>
      </c>
      <c r="AE2282" s="7">
        <f t="shared" si="463"/>
        <v>-1118</v>
      </c>
      <c r="AF2282" t="str">
        <f t="shared" ca="1" si="464"/>
        <v>$V$1066</v>
      </c>
      <c r="AG2282" t="str">
        <f t="shared" ca="1" si="465"/>
        <v>$J$1066</v>
      </c>
      <c r="AH2282" t="str">
        <f t="shared" ca="1" si="466"/>
        <v>b: C H ROBINSON | 2736036101</v>
      </c>
      <c r="AI2282" t="str">
        <f t="shared" ca="1" si="455"/>
        <v>$K$1066</v>
      </c>
      <c r="AJ2282" s="8">
        <f t="shared" si="456"/>
        <v>1.6260162601626016E-3</v>
      </c>
      <c r="AK2282" s="7">
        <f t="shared" si="457"/>
        <v>-560</v>
      </c>
      <c r="AL2282" s="7" t="str">
        <f t="shared" ca="1" si="467"/>
        <v>b: C H ROBINSON | 6080335055</v>
      </c>
      <c r="AM2282" t="b">
        <f t="shared" si="458"/>
        <v>0</v>
      </c>
    </row>
    <row r="2283" spans="3:39" x14ac:dyDescent="0.3">
      <c r="C2283" s="1" t="s">
        <v>37</v>
      </c>
      <c r="D2283" s="1" t="s">
        <v>38</v>
      </c>
      <c r="E2283" s="1" t="s">
        <v>39</v>
      </c>
      <c r="F2283" s="1" t="s">
        <v>396</v>
      </c>
      <c r="G2283" s="1" t="s">
        <v>1934</v>
      </c>
      <c r="H2283" s="1" t="s">
        <v>53</v>
      </c>
      <c r="I2283" s="1" t="s">
        <v>159</v>
      </c>
      <c r="J2283" t="str">
        <f>TRIM(CONCATENATE(wiz[[#This Row],[SHIPPER..................]],wiz[[#This Row],[ZIP2..]],wiz[[#This Row],[ZIP3..]]))</f>
        <v>b: C H ROBINSON | 2315060601</v>
      </c>
      <c r="K2283" s="1">
        <v>1</v>
      </c>
      <c r="L2283" s="1">
        <v>1.0900000000000001</v>
      </c>
      <c r="M2283" s="1">
        <v>0.27</v>
      </c>
      <c r="N2283" s="1">
        <v>807</v>
      </c>
      <c r="O2283" s="1">
        <v>1.83</v>
      </c>
      <c r="P2283" s="1">
        <v>126</v>
      </c>
      <c r="Q2283" s="1">
        <v>0.35</v>
      </c>
      <c r="R2283" s="1">
        <v>-21</v>
      </c>
      <c r="S2283" s="1">
        <v>21</v>
      </c>
      <c r="T2283" s="1">
        <v>-16</v>
      </c>
      <c r="U2283" s="1">
        <v>-258</v>
      </c>
      <c r="V2283" s="1">
        <v>-253</v>
      </c>
      <c r="W2283" s="1">
        <v>20163</v>
      </c>
      <c r="X2283" s="1">
        <v>23150</v>
      </c>
      <c r="Y2283" s="1">
        <v>60601</v>
      </c>
      <c r="Z2283" s="1">
        <v>1.1399999999999999</v>
      </c>
      <c r="AA2283" s="6">
        <f t="shared" si="459"/>
        <v>615</v>
      </c>
      <c r="AB2283" s="6">
        <f t="shared" si="460"/>
        <v>-253</v>
      </c>
      <c r="AC2283" s="6">
        <f t="shared" si="461"/>
        <v>-122022</v>
      </c>
      <c r="AD2283" s="6">
        <f t="shared" si="462"/>
        <v>-198.40975609756097</v>
      </c>
      <c r="AE2283" s="7">
        <f t="shared" si="463"/>
        <v>-1118</v>
      </c>
      <c r="AF2283" t="str">
        <f t="shared" ca="1" si="464"/>
        <v>$V$1066</v>
      </c>
      <c r="AG2283" t="str">
        <f t="shared" ca="1" si="465"/>
        <v>$J$1066</v>
      </c>
      <c r="AH2283" t="str">
        <f t="shared" ca="1" si="466"/>
        <v>b: C H ROBINSON | 2736036101</v>
      </c>
      <c r="AI2283" t="str">
        <f t="shared" ca="1" si="455"/>
        <v>$K$1066</v>
      </c>
      <c r="AJ2283" s="8">
        <f t="shared" si="456"/>
        <v>1.6260162601626016E-3</v>
      </c>
      <c r="AK2283" s="7">
        <f t="shared" si="457"/>
        <v>-560</v>
      </c>
      <c r="AL2283" s="7" t="str">
        <f t="shared" ca="1" si="467"/>
        <v>b: C H ROBINSON | 6080335055</v>
      </c>
      <c r="AM2283" t="b">
        <f t="shared" si="458"/>
        <v>0</v>
      </c>
    </row>
    <row r="2284" spans="3:39" x14ac:dyDescent="0.3">
      <c r="C2284" s="1" t="s">
        <v>37</v>
      </c>
      <c r="D2284" s="1" t="s">
        <v>38</v>
      </c>
      <c r="E2284" s="1" t="s">
        <v>39</v>
      </c>
      <c r="F2284" s="1" t="s">
        <v>396</v>
      </c>
      <c r="G2284" s="1" t="s">
        <v>116</v>
      </c>
      <c r="H2284" s="1" t="s">
        <v>42</v>
      </c>
      <c r="I2284" s="1" t="s">
        <v>1935</v>
      </c>
      <c r="J2284" t="str">
        <f>TRIM(CONCATENATE(wiz[[#This Row],[SHIPPER..................]],wiz[[#This Row],[ZIP2..]],wiz[[#This Row],[ZIP3..]]))</f>
        <v>b: C H ROBINSON | 2321847928</v>
      </c>
      <c r="K2284" s="1">
        <v>1</v>
      </c>
      <c r="L2284" s="1">
        <v>1.1200000000000001</v>
      </c>
      <c r="M2284" s="1">
        <v>0.28000000000000003</v>
      </c>
      <c r="N2284" s="1">
        <v>715</v>
      </c>
      <c r="O2284" s="1">
        <v>1</v>
      </c>
      <c r="P2284" s="1">
        <v>266</v>
      </c>
      <c r="Q2284" s="1">
        <v>0.5</v>
      </c>
      <c r="R2284" s="1">
        <v>-23</v>
      </c>
      <c r="S2284" s="1">
        <v>-67</v>
      </c>
      <c r="T2284" s="1">
        <v>145</v>
      </c>
      <c r="U2284" s="1">
        <v>-2</v>
      </c>
      <c r="V2284" s="1">
        <v>76</v>
      </c>
      <c r="W2284" s="1">
        <v>18031</v>
      </c>
      <c r="X2284" s="1">
        <v>23218</v>
      </c>
      <c r="Y2284" s="1">
        <v>47928</v>
      </c>
      <c r="Z2284" s="1">
        <v>1.18</v>
      </c>
      <c r="AA2284" s="6">
        <f t="shared" si="459"/>
        <v>615</v>
      </c>
      <c r="AB2284" s="6">
        <f t="shared" si="460"/>
        <v>76</v>
      </c>
      <c r="AC2284" s="6">
        <f t="shared" si="461"/>
        <v>-122022</v>
      </c>
      <c r="AD2284" s="6">
        <f t="shared" si="462"/>
        <v>-198.40975609756097</v>
      </c>
      <c r="AE2284" s="7">
        <f t="shared" si="463"/>
        <v>-1118</v>
      </c>
      <c r="AF2284" t="str">
        <f t="shared" ca="1" si="464"/>
        <v>$V$1066</v>
      </c>
      <c r="AG2284" t="str">
        <f t="shared" ca="1" si="465"/>
        <v>$J$1066</v>
      </c>
      <c r="AH2284" t="str">
        <f t="shared" ca="1" si="466"/>
        <v>b: C H ROBINSON | 2736036101</v>
      </c>
      <c r="AI2284" t="str">
        <f t="shared" ca="1" si="455"/>
        <v>$K$1066</v>
      </c>
      <c r="AJ2284" s="8">
        <f t="shared" si="456"/>
        <v>1.6260162601626016E-3</v>
      </c>
      <c r="AK2284" s="7">
        <f t="shared" si="457"/>
        <v>-560</v>
      </c>
      <c r="AL2284" s="7" t="str">
        <f t="shared" ca="1" si="467"/>
        <v>b: C H ROBINSON | 6080335055</v>
      </c>
      <c r="AM2284" t="b">
        <f t="shared" si="458"/>
        <v>0</v>
      </c>
    </row>
    <row r="2285" spans="3:39" x14ac:dyDescent="0.3">
      <c r="C2285" s="1" t="s">
        <v>1423</v>
      </c>
      <c r="D2285" s="1" t="s">
        <v>1424</v>
      </c>
      <c r="E2285" s="1" t="s">
        <v>39</v>
      </c>
      <c r="F2285" s="1" t="s">
        <v>396</v>
      </c>
      <c r="G2285" s="1" t="s">
        <v>1936</v>
      </c>
      <c r="H2285" s="1" t="s">
        <v>42</v>
      </c>
      <c r="I2285" s="1" t="s">
        <v>1937</v>
      </c>
      <c r="J2285" t="str">
        <f>TRIM(CONCATENATE(wiz[[#This Row],[SHIPPER..................]],wiz[[#This Row],[ZIP2..]],wiz[[#This Row],[ZIP3..]]))</f>
        <v>b: TRINITY LOGISTICS | 2318146563</v>
      </c>
      <c r="K2285" s="1">
        <v>1</v>
      </c>
      <c r="L2285" s="1">
        <v>1.08</v>
      </c>
      <c r="M2285" s="1">
        <v>0.27</v>
      </c>
      <c r="N2285" s="1">
        <v>739</v>
      </c>
      <c r="O2285" s="1">
        <v>1.75</v>
      </c>
      <c r="P2285" s="1">
        <v>77</v>
      </c>
      <c r="Q2285" s="1">
        <v>0.3</v>
      </c>
      <c r="R2285" s="1">
        <v>-17</v>
      </c>
      <c r="S2285" s="1">
        <v>-21</v>
      </c>
      <c r="T2285" s="1">
        <v>-33</v>
      </c>
      <c r="U2285" s="1">
        <v>-329</v>
      </c>
      <c r="V2285" s="1">
        <v>-383</v>
      </c>
      <c r="W2285" s="1">
        <v>23450</v>
      </c>
      <c r="X2285" s="1">
        <v>23181</v>
      </c>
      <c r="Y2285" s="1">
        <v>46563</v>
      </c>
      <c r="Z2285" s="1">
        <v>1.1299999999999999</v>
      </c>
      <c r="AA2285" s="6">
        <f t="shared" si="459"/>
        <v>3</v>
      </c>
      <c r="AB2285" s="6">
        <f t="shared" si="460"/>
        <v>-383</v>
      </c>
      <c r="AC2285" s="6">
        <f t="shared" si="461"/>
        <v>-290</v>
      </c>
      <c r="AD2285" s="6">
        <f t="shared" si="462"/>
        <v>-96.666666666666671</v>
      </c>
      <c r="AE2285" s="7">
        <f t="shared" si="463"/>
        <v>-383</v>
      </c>
      <c r="AF2285" t="str">
        <f t="shared" ca="1" si="464"/>
        <v>$V$30</v>
      </c>
      <c r="AG2285" t="str">
        <f t="shared" ca="1" si="465"/>
        <v>$J$30</v>
      </c>
      <c r="AH2285" t="str">
        <f t="shared" ca="1" si="466"/>
        <v>b: C H ROBINSON | 3610129730</v>
      </c>
      <c r="AI2285" t="str">
        <f t="shared" ca="1" si="455"/>
        <v>$K$30</v>
      </c>
      <c r="AJ2285" s="8">
        <f t="shared" si="456"/>
        <v>0.33333333333333331</v>
      </c>
      <c r="AK2285" s="7">
        <f t="shared" si="457"/>
        <v>-383</v>
      </c>
      <c r="AL2285" s="7" t="str">
        <f t="shared" ca="1" si="467"/>
        <v>b: C H ROBINSON | 3610129730</v>
      </c>
      <c r="AM2285" t="str">
        <f t="shared" si="458"/>
        <v>b: TRINITY LOGISTICS | 2318146563</v>
      </c>
    </row>
    <row r="2286" spans="3:39" x14ac:dyDescent="0.3">
      <c r="C2286" s="1" t="s">
        <v>1938</v>
      </c>
      <c r="D2286" s="1" t="s">
        <v>1939</v>
      </c>
      <c r="E2286" s="1" t="s">
        <v>39</v>
      </c>
      <c r="F2286" s="1" t="s">
        <v>396</v>
      </c>
      <c r="G2286" s="1" t="s">
        <v>116</v>
      </c>
      <c r="H2286" s="1" t="s">
        <v>87</v>
      </c>
      <c r="I2286" s="1" t="s">
        <v>681</v>
      </c>
      <c r="J2286" t="str">
        <f>TRIM(CONCATENATE(wiz[[#This Row],[SHIPPER..................]],wiz[[#This Row],[ZIP2..]],wiz[[#This Row],[ZIP3..]]))</f>
        <v>LABRADOR RECYCLING IN| 2321844683</v>
      </c>
      <c r="K2286" s="1">
        <v>1</v>
      </c>
      <c r="L2286" s="1">
        <v>1.28</v>
      </c>
      <c r="M2286" s="1">
        <v>0.27</v>
      </c>
      <c r="N2286" s="1">
        <v>420</v>
      </c>
      <c r="O2286" s="1">
        <v>0.79</v>
      </c>
      <c r="P2286" s="1">
        <v>126</v>
      </c>
      <c r="Q2286" s="1">
        <v>0.35</v>
      </c>
      <c r="R2286" s="1">
        <v>56</v>
      </c>
      <c r="S2286" s="1">
        <v>21</v>
      </c>
      <c r="T2286" s="1">
        <v>23</v>
      </c>
      <c r="U2286" s="1">
        <v>-60</v>
      </c>
      <c r="V2286" s="1">
        <v>-16</v>
      </c>
      <c r="W2286" s="1">
        <v>22630</v>
      </c>
      <c r="X2286" s="1">
        <v>23218</v>
      </c>
      <c r="Y2286" s="1">
        <v>44683</v>
      </c>
      <c r="Z2286" s="1">
        <v>1.33</v>
      </c>
      <c r="AA2286" s="6">
        <f t="shared" si="459"/>
        <v>1</v>
      </c>
      <c r="AB2286" s="6">
        <f t="shared" si="460"/>
        <v>-16</v>
      </c>
      <c r="AC2286" s="6">
        <f t="shared" si="461"/>
        <v>-16</v>
      </c>
      <c r="AD2286" s="6">
        <f t="shared" si="462"/>
        <v>-16</v>
      </c>
      <c r="AE2286" s="7">
        <f t="shared" si="463"/>
        <v>-16</v>
      </c>
      <c r="AF2286" t="str">
        <f t="shared" ca="1" si="464"/>
        <v>$V$1809</v>
      </c>
      <c r="AG2286" t="str">
        <f t="shared" ca="1" si="465"/>
        <v>$J$1809</v>
      </c>
      <c r="AH2286" t="str">
        <f t="shared" ca="1" si="466"/>
        <v>ASSA ABLOY | 3835830174</v>
      </c>
      <c r="AI2286" t="str">
        <f t="shared" ca="1" si="455"/>
        <v>$K$1809</v>
      </c>
      <c r="AJ2286" s="8">
        <f t="shared" si="456"/>
        <v>1</v>
      </c>
      <c r="AK2286" s="7">
        <f t="shared" si="457"/>
        <v>-16</v>
      </c>
      <c r="AL2286" s="7" t="str">
        <f t="shared" ca="1" si="467"/>
        <v>ASSA ABLOY | 3835830174</v>
      </c>
      <c r="AM2286" t="str">
        <f t="shared" si="458"/>
        <v>LABRADOR RECYCLING IN| 2321844683</v>
      </c>
    </row>
    <row r="2287" spans="3:39" x14ac:dyDescent="0.3">
      <c r="C2287" s="1" t="s">
        <v>1940</v>
      </c>
      <c r="D2287" s="1" t="s">
        <v>1941</v>
      </c>
      <c r="E2287" s="1" t="s">
        <v>39</v>
      </c>
      <c r="F2287" s="1" t="s">
        <v>396</v>
      </c>
      <c r="G2287" s="1" t="s">
        <v>190</v>
      </c>
      <c r="H2287" s="1" t="s">
        <v>70</v>
      </c>
      <c r="I2287" s="1" t="s">
        <v>666</v>
      </c>
      <c r="J2287" t="str">
        <f>TRIM(CONCATENATE(wiz[[#This Row],[SHIPPER..................]],wiz[[#This Row],[ZIP2..]],wiz[[#This Row],[ZIP3..]]))</f>
        <v>COX TRUCK BROKERAGE | 2300538024</v>
      </c>
      <c r="K2287" s="1">
        <v>1</v>
      </c>
      <c r="L2287" s="1">
        <v>1.19</v>
      </c>
      <c r="M2287" s="1">
        <v>0.27</v>
      </c>
      <c r="N2287" s="1">
        <v>787</v>
      </c>
      <c r="O2287" s="1">
        <v>1.81</v>
      </c>
      <c r="P2287" s="1">
        <v>114</v>
      </c>
      <c r="Q2287" s="1">
        <v>0.35</v>
      </c>
      <c r="R2287" s="1">
        <v>-47</v>
      </c>
      <c r="S2287" s="1">
        <v>-68</v>
      </c>
      <c r="T2287" s="1">
        <v>-2</v>
      </c>
      <c r="U2287" s="1">
        <v>134</v>
      </c>
      <c r="V2287" s="1">
        <v>64</v>
      </c>
      <c r="W2287" s="1">
        <v>23450</v>
      </c>
      <c r="X2287" s="1">
        <v>23005</v>
      </c>
      <c r="Y2287" s="1">
        <v>38024</v>
      </c>
      <c r="Z2287" s="1">
        <v>1.24</v>
      </c>
      <c r="AA2287" s="6">
        <f t="shared" si="459"/>
        <v>1</v>
      </c>
      <c r="AB2287" s="6">
        <f t="shared" si="460"/>
        <v>64</v>
      </c>
      <c r="AC2287" s="6">
        <f t="shared" si="461"/>
        <v>64</v>
      </c>
      <c r="AD2287" s="6">
        <f t="shared" si="462"/>
        <v>64</v>
      </c>
      <c r="AE2287" s="7">
        <f t="shared" si="463"/>
        <v>64</v>
      </c>
      <c r="AF2287" t="str">
        <f t="shared" ca="1" si="464"/>
        <v>$V$392</v>
      </c>
      <c r="AG2287" t="str">
        <f t="shared" ca="1" si="465"/>
        <v>$J$392</v>
      </c>
      <c r="AH2287" t="str">
        <f t="shared" ca="1" si="466"/>
        <v>GRAPHIC PACKAGING | 3120160116</v>
      </c>
      <c r="AI2287" t="str">
        <f t="shared" ca="1" si="455"/>
        <v>$K$392</v>
      </c>
      <c r="AJ2287" s="8">
        <f t="shared" si="456"/>
        <v>1</v>
      </c>
      <c r="AK2287" s="7">
        <f t="shared" si="457"/>
        <v>64</v>
      </c>
      <c r="AL2287" s="7" t="str">
        <f t="shared" ca="1" si="467"/>
        <v>GRAPHIC PACKAGING | 3120160116</v>
      </c>
      <c r="AM2287" t="str">
        <f t="shared" si="458"/>
        <v>COX TRUCK BROKERAGE | 2300538024</v>
      </c>
    </row>
    <row r="2288" spans="3:39" x14ac:dyDescent="0.3">
      <c r="C2288" s="1" t="s">
        <v>568</v>
      </c>
      <c r="D2288" s="1" t="s">
        <v>569</v>
      </c>
      <c r="E2288" s="1" t="s">
        <v>39</v>
      </c>
      <c r="F2288" s="1" t="s">
        <v>396</v>
      </c>
      <c r="G2288" s="1" t="s">
        <v>1942</v>
      </c>
      <c r="H2288" s="1" t="s">
        <v>70</v>
      </c>
      <c r="I2288" s="1" t="s">
        <v>75</v>
      </c>
      <c r="J2288" t="str">
        <f>TRIM(CONCATENATE(wiz[[#This Row],[SHIPPER..................]],wiz[[#This Row],[ZIP2..]],wiz[[#This Row],[ZIP3..]]))</f>
        <v>b: UNIVERSAL TRUCKLOA| 2380338101</v>
      </c>
      <c r="K2288" s="1">
        <v>1</v>
      </c>
      <c r="L2288" s="1">
        <v>2.0499999999999998</v>
      </c>
      <c r="M2288" s="1">
        <v>0.28000000000000003</v>
      </c>
      <c r="N2288" s="1">
        <v>808</v>
      </c>
      <c r="O2288" s="1">
        <v>1.08</v>
      </c>
      <c r="P2288" s="1">
        <v>217</v>
      </c>
      <c r="Q2288" s="1">
        <v>0.45</v>
      </c>
      <c r="R2288" s="1">
        <v>-57</v>
      </c>
      <c r="S2288" s="1">
        <v>-284</v>
      </c>
      <c r="T2288" s="1">
        <v>161</v>
      </c>
      <c r="U2288" s="1">
        <v>876</v>
      </c>
      <c r="V2288" s="1">
        <v>753</v>
      </c>
      <c r="W2288" s="1">
        <v>28358</v>
      </c>
      <c r="X2288" s="1">
        <v>23803</v>
      </c>
      <c r="Y2288" s="1">
        <v>38101</v>
      </c>
      <c r="Z2288" s="1">
        <v>2.11</v>
      </c>
      <c r="AA2288" s="6">
        <f t="shared" si="459"/>
        <v>5</v>
      </c>
      <c r="AB2288" s="6">
        <f t="shared" si="460"/>
        <v>753</v>
      </c>
      <c r="AC2288" s="6">
        <f t="shared" si="461"/>
        <v>1531</v>
      </c>
      <c r="AD2288" s="6">
        <f t="shared" si="462"/>
        <v>306.2</v>
      </c>
      <c r="AE2288" s="7">
        <f t="shared" si="463"/>
        <v>-272</v>
      </c>
      <c r="AF2288" t="str">
        <f t="shared" ca="1" si="464"/>
        <v>$V$634</v>
      </c>
      <c r="AG2288" t="str">
        <f t="shared" ca="1" si="465"/>
        <v>$J$634</v>
      </c>
      <c r="AH2288" t="str">
        <f t="shared" ca="1" si="466"/>
        <v>TOMLIN TRUCKING AND B| 4614236101</v>
      </c>
      <c r="AI2288" t="str">
        <f t="shared" ca="1" si="455"/>
        <v>$K$634</v>
      </c>
      <c r="AJ2288" s="8">
        <f t="shared" si="456"/>
        <v>0.2</v>
      </c>
      <c r="AK2288" s="7">
        <f t="shared" si="457"/>
        <v>-272</v>
      </c>
      <c r="AL2288" s="7" t="str">
        <f t="shared" ca="1" si="467"/>
        <v>TOMLIN TRUCKING AND B| 4614236101</v>
      </c>
      <c r="AM2288" t="b">
        <f t="shared" si="458"/>
        <v>0</v>
      </c>
    </row>
    <row r="2289" spans="3:39" x14ac:dyDescent="0.3">
      <c r="C2289" s="1" t="s">
        <v>1943</v>
      </c>
      <c r="D2289" s="1" t="s">
        <v>1944</v>
      </c>
      <c r="E2289" s="1" t="s">
        <v>39</v>
      </c>
      <c r="F2289" s="1" t="s">
        <v>396</v>
      </c>
      <c r="G2289" s="1" t="s">
        <v>464</v>
      </c>
      <c r="H2289" s="1" t="s">
        <v>70</v>
      </c>
      <c r="I2289" s="1" t="s">
        <v>671</v>
      </c>
      <c r="J2289" t="str">
        <f>TRIM(CONCATENATE(wiz[[#This Row],[SHIPPER..................]],wiz[[#This Row],[ZIP2..]],wiz[[#This Row],[ZIP3..]]))</f>
        <v>DAIM LOGISTICS | 2385138464</v>
      </c>
      <c r="K2289" s="1">
        <v>1</v>
      </c>
      <c r="L2289" s="1">
        <v>1.24</v>
      </c>
      <c r="M2289" s="1">
        <v>0.27</v>
      </c>
      <c r="N2289" s="1">
        <v>730</v>
      </c>
      <c r="O2289" s="1">
        <v>1.92</v>
      </c>
      <c r="P2289" s="1">
        <v>22</v>
      </c>
      <c r="Q2289" s="1">
        <v>0.25</v>
      </c>
      <c r="R2289" s="1">
        <v>-44</v>
      </c>
      <c r="S2289" s="1">
        <v>48</v>
      </c>
      <c r="T2289" s="1">
        <v>-74</v>
      </c>
      <c r="U2289" s="1">
        <v>-150</v>
      </c>
      <c r="V2289" s="1">
        <v>-176</v>
      </c>
      <c r="W2289" s="1">
        <v>23432</v>
      </c>
      <c r="X2289" s="1">
        <v>23851</v>
      </c>
      <c r="Y2289" s="1">
        <v>38464</v>
      </c>
      <c r="Z2289" s="1">
        <v>1.29</v>
      </c>
      <c r="AA2289" s="6">
        <f t="shared" si="459"/>
        <v>1</v>
      </c>
      <c r="AB2289" s="6">
        <f t="shared" si="460"/>
        <v>-176</v>
      </c>
      <c r="AC2289" s="6">
        <f t="shared" si="461"/>
        <v>-176</v>
      </c>
      <c r="AD2289" s="6">
        <f t="shared" si="462"/>
        <v>-176</v>
      </c>
      <c r="AE2289" s="7">
        <f t="shared" si="463"/>
        <v>-176</v>
      </c>
      <c r="AF2289" t="str">
        <f t="shared" ca="1" si="464"/>
        <v>$V$1427</v>
      </c>
      <c r="AG2289" t="str">
        <f t="shared" ca="1" si="465"/>
        <v>$J$1427</v>
      </c>
      <c r="AH2289" t="str">
        <f t="shared" ca="1" si="466"/>
        <v>WAL MART SAMS GENERAL| 4535628150</v>
      </c>
      <c r="AI2289" t="str">
        <f t="shared" ca="1" si="455"/>
        <v>$K$1427</v>
      </c>
      <c r="AJ2289" s="8">
        <f t="shared" si="456"/>
        <v>1</v>
      </c>
      <c r="AK2289" s="7">
        <f t="shared" si="457"/>
        <v>-176</v>
      </c>
      <c r="AL2289" s="7" t="str">
        <f t="shared" ca="1" si="467"/>
        <v>WAL MART SAMS GENERAL| 4535628150</v>
      </c>
      <c r="AM2289" t="str">
        <f t="shared" si="458"/>
        <v>DAIM LOGISTICS | 2385138464</v>
      </c>
    </row>
    <row r="2290" spans="3:39" x14ac:dyDescent="0.3">
      <c r="C2290" s="1" t="s">
        <v>37</v>
      </c>
      <c r="D2290" s="1" t="s">
        <v>38</v>
      </c>
      <c r="E2290" s="1" t="s">
        <v>39</v>
      </c>
      <c r="F2290" s="1" t="s">
        <v>396</v>
      </c>
      <c r="G2290" s="1" t="s">
        <v>112</v>
      </c>
      <c r="H2290" s="1" t="s">
        <v>53</v>
      </c>
      <c r="I2290" s="1" t="s">
        <v>1798</v>
      </c>
      <c r="J2290" t="str">
        <f>TRIM(CONCATENATE(wiz[[#This Row],[SHIPPER..................]],wiz[[#This Row],[ZIP2..]],wiz[[#This Row],[ZIP3..]]))</f>
        <v>b: C H ROBINSON | 2260160501</v>
      </c>
      <c r="K2290" s="1">
        <v>1</v>
      </c>
      <c r="L2290" s="1">
        <v>1.27</v>
      </c>
      <c r="M2290" s="1">
        <v>0.28000000000000003</v>
      </c>
      <c r="N2290" s="1">
        <v>655</v>
      </c>
      <c r="O2290" s="1">
        <v>1.79</v>
      </c>
      <c r="P2290" s="1">
        <v>30</v>
      </c>
      <c r="Q2290" s="1">
        <v>0.25</v>
      </c>
      <c r="R2290" s="1">
        <v>195</v>
      </c>
      <c r="S2290" s="1">
        <v>0</v>
      </c>
      <c r="T2290" s="1">
        <v>-95</v>
      </c>
      <c r="U2290" s="1">
        <v>-117</v>
      </c>
      <c r="V2290" s="1">
        <v>-212</v>
      </c>
      <c r="W2290" s="1">
        <v>22630</v>
      </c>
      <c r="X2290" s="1">
        <v>22601</v>
      </c>
      <c r="Y2290" s="1">
        <v>60501</v>
      </c>
      <c r="Z2290" s="1">
        <v>1.33</v>
      </c>
      <c r="AA2290" s="6">
        <f t="shared" si="459"/>
        <v>615</v>
      </c>
      <c r="AB2290" s="6">
        <f t="shared" si="460"/>
        <v>-212</v>
      </c>
      <c r="AC2290" s="6">
        <f t="shared" si="461"/>
        <v>-122022</v>
      </c>
      <c r="AD2290" s="6">
        <f t="shared" si="462"/>
        <v>-198.40975609756097</v>
      </c>
      <c r="AE2290" s="7">
        <f t="shared" si="463"/>
        <v>-1118</v>
      </c>
      <c r="AF2290" t="str">
        <f t="shared" ca="1" si="464"/>
        <v>$V$1066</v>
      </c>
      <c r="AG2290" t="str">
        <f t="shared" ca="1" si="465"/>
        <v>$J$1066</v>
      </c>
      <c r="AH2290" t="str">
        <f t="shared" ca="1" si="466"/>
        <v>b: C H ROBINSON | 2736036101</v>
      </c>
      <c r="AI2290" t="str">
        <f t="shared" ca="1" si="455"/>
        <v>$K$1066</v>
      </c>
      <c r="AJ2290" s="8">
        <f t="shared" si="456"/>
        <v>1.6260162601626016E-3</v>
      </c>
      <c r="AK2290" s="7">
        <f t="shared" si="457"/>
        <v>-560</v>
      </c>
      <c r="AL2290" s="7" t="str">
        <f t="shared" ca="1" si="467"/>
        <v>b: C H ROBINSON | 6080335055</v>
      </c>
      <c r="AM2290" t="b">
        <f t="shared" si="458"/>
        <v>0</v>
      </c>
    </row>
    <row r="2291" spans="3:39" x14ac:dyDescent="0.3">
      <c r="C2291" s="1" t="s">
        <v>78</v>
      </c>
      <c r="D2291" s="1" t="s">
        <v>79</v>
      </c>
      <c r="E2291" s="1" t="s">
        <v>39</v>
      </c>
      <c r="F2291" s="1" t="s">
        <v>396</v>
      </c>
      <c r="G2291" s="1" t="s">
        <v>112</v>
      </c>
      <c r="H2291" s="1" t="s">
        <v>44</v>
      </c>
      <c r="I2291" s="1" t="s">
        <v>464</v>
      </c>
      <c r="J2291" t="str">
        <f>TRIM(CONCATENATE(wiz[[#This Row],[SHIPPER..................]],wiz[[#This Row],[ZIP2..]],wiz[[#This Row],[ZIP3..]]))</f>
        <v>TRACTOR SUPPLY MANHAT| 2260142134</v>
      </c>
      <c r="K2291" s="1">
        <v>2</v>
      </c>
      <c r="L2291" s="1">
        <v>1.27</v>
      </c>
      <c r="M2291" s="1">
        <v>0.22</v>
      </c>
      <c r="N2291" s="1">
        <v>621</v>
      </c>
      <c r="O2291" s="1">
        <v>0.75</v>
      </c>
      <c r="P2291" s="1">
        <v>109</v>
      </c>
      <c r="Q2291" s="1">
        <v>0.33</v>
      </c>
      <c r="R2291" s="1">
        <v>-6</v>
      </c>
      <c r="S2291" s="1">
        <v>-46</v>
      </c>
      <c r="T2291" s="1">
        <v>110</v>
      </c>
      <c r="U2291" s="1">
        <v>210</v>
      </c>
      <c r="V2291" s="1">
        <v>274</v>
      </c>
      <c r="W2291" s="1">
        <v>18031</v>
      </c>
      <c r="X2291" s="1">
        <v>22601</v>
      </c>
      <c r="Y2291" s="1">
        <v>42134</v>
      </c>
      <c r="Z2291" s="1">
        <v>1.27</v>
      </c>
      <c r="AA2291" s="6">
        <f t="shared" si="459"/>
        <v>533</v>
      </c>
      <c r="AB2291" s="6">
        <f t="shared" si="460"/>
        <v>548</v>
      </c>
      <c r="AC2291" s="6">
        <f t="shared" si="461"/>
        <v>27994</v>
      </c>
      <c r="AD2291" s="6">
        <f t="shared" si="462"/>
        <v>52.521575984990619</v>
      </c>
      <c r="AE2291" s="7">
        <f t="shared" si="463"/>
        <v>-627</v>
      </c>
      <c r="AF2291" t="str">
        <f t="shared" ca="1" si="464"/>
        <v>$V$356</v>
      </c>
      <c r="AG2291" t="str">
        <f t="shared" ca="1" si="465"/>
        <v>$J$356</v>
      </c>
      <c r="AH2291" t="str">
        <f t="shared" ca="1" si="466"/>
        <v>TRACTOR SUPPLY MANHAT| 3070142134</v>
      </c>
      <c r="AI2291" t="str">
        <f t="shared" ca="1" si="455"/>
        <v>$K$356</v>
      </c>
      <c r="AJ2291" s="8">
        <f t="shared" si="456"/>
        <v>3.7523452157598499E-3</v>
      </c>
      <c r="AK2291" s="7">
        <f t="shared" si="457"/>
        <v>-192</v>
      </c>
      <c r="AL2291" s="7" t="str">
        <f t="shared" ca="1" si="467"/>
        <v>b: C H ROBINSON | 4817435150</v>
      </c>
      <c r="AM2291" t="b">
        <f t="shared" si="458"/>
        <v>0</v>
      </c>
    </row>
    <row r="2292" spans="3:39" x14ac:dyDescent="0.3">
      <c r="C2292" s="1" t="s">
        <v>127</v>
      </c>
      <c r="D2292" s="1" t="s">
        <v>128</v>
      </c>
      <c r="E2292" s="1" t="s">
        <v>39</v>
      </c>
      <c r="F2292" s="1" t="s">
        <v>140</v>
      </c>
      <c r="G2292" s="1" t="s">
        <v>1945</v>
      </c>
      <c r="H2292" s="1" t="s">
        <v>50</v>
      </c>
      <c r="I2292" s="1" t="s">
        <v>223</v>
      </c>
      <c r="J2292" t="str">
        <f>TRIM(CONCATENATE(wiz[[#This Row],[SHIPPER..................]],wiz[[#This Row],[ZIP2..]],wiz[[#This Row],[ZIP3..]]))</f>
        <v>b: SCOTT LOGISTICS CO| 5475130301</v>
      </c>
      <c r="K2292" s="1">
        <v>3</v>
      </c>
      <c r="L2292" s="1">
        <v>1.3</v>
      </c>
      <c r="M2292" s="1">
        <v>0.27</v>
      </c>
      <c r="N2292" s="1">
        <v>1060</v>
      </c>
      <c r="O2292" s="1">
        <v>2.09</v>
      </c>
      <c r="P2292" s="1">
        <v>70</v>
      </c>
      <c r="Q2292" s="1">
        <v>0.3</v>
      </c>
      <c r="R2292" s="1">
        <v>-54</v>
      </c>
      <c r="S2292" s="1">
        <v>252</v>
      </c>
      <c r="T2292" s="1">
        <v>-38</v>
      </c>
      <c r="U2292" s="1">
        <v>-308</v>
      </c>
      <c r="V2292" s="1">
        <v>-94</v>
      </c>
      <c r="W2292" s="1">
        <v>55432</v>
      </c>
      <c r="X2292" s="1">
        <v>54751</v>
      </c>
      <c r="Y2292" s="1">
        <v>30301</v>
      </c>
      <c r="Z2292" s="1">
        <v>1.35</v>
      </c>
      <c r="AA2292" s="6">
        <f t="shared" si="459"/>
        <v>9</v>
      </c>
      <c r="AB2292" s="6">
        <f t="shared" si="460"/>
        <v>-282</v>
      </c>
      <c r="AC2292" s="6">
        <f t="shared" si="461"/>
        <v>-1220</v>
      </c>
      <c r="AD2292" s="6">
        <f t="shared" si="462"/>
        <v>-135.55555555555554</v>
      </c>
      <c r="AE2292" s="7">
        <f t="shared" si="463"/>
        <v>-606</v>
      </c>
      <c r="AF2292" t="str">
        <f t="shared" ca="1" si="464"/>
        <v>$V$1416</v>
      </c>
      <c r="AG2292" t="str">
        <f t="shared" ca="1" si="465"/>
        <v>$J$1416</v>
      </c>
      <c r="AH2292" t="str">
        <f t="shared" ca="1" si="466"/>
        <v>b: SCOTT LOGISTICS CO| 4503630185</v>
      </c>
      <c r="AI2292" t="str">
        <f t="shared" ca="1" si="455"/>
        <v>$K$1416</v>
      </c>
      <c r="AJ2292" s="8">
        <f t="shared" si="456"/>
        <v>0.33333333333333331</v>
      </c>
      <c r="AK2292" s="7">
        <f t="shared" si="457"/>
        <v>-606</v>
      </c>
      <c r="AL2292" s="7" t="str">
        <f t="shared" ca="1" si="467"/>
        <v>b: SCOTT LOGISTICS CO| 4503630185</v>
      </c>
      <c r="AM2292" t="b">
        <f t="shared" si="458"/>
        <v>0</v>
      </c>
    </row>
    <row r="2293" spans="3:39" x14ac:dyDescent="0.3">
      <c r="C2293" s="1" t="s">
        <v>78</v>
      </c>
      <c r="D2293" s="1" t="s">
        <v>79</v>
      </c>
      <c r="E2293" s="1" t="s">
        <v>39</v>
      </c>
      <c r="F2293" s="1" t="s">
        <v>140</v>
      </c>
      <c r="G2293" s="1" t="s">
        <v>1946</v>
      </c>
      <c r="H2293" s="1" t="s">
        <v>50</v>
      </c>
      <c r="I2293" s="1" t="s">
        <v>384</v>
      </c>
      <c r="J2293" t="str">
        <f>TRIM(CONCATENATE(wiz[[#This Row],[SHIPPER..................]],wiz[[#This Row],[ZIP2..]],wiz[[#This Row],[ZIP3..]]))</f>
        <v>TRACTOR SUPPLY MANHAT| 5483631201</v>
      </c>
      <c r="K2293" s="1">
        <v>5</v>
      </c>
      <c r="L2293" s="1">
        <v>2</v>
      </c>
      <c r="M2293" s="1">
        <v>0.21</v>
      </c>
      <c r="N2293" s="1">
        <v>1082</v>
      </c>
      <c r="O2293" s="1">
        <v>1.81</v>
      </c>
      <c r="P2293" s="1">
        <v>157</v>
      </c>
      <c r="Q2293" s="1">
        <v>0.37</v>
      </c>
      <c r="R2293" s="1">
        <v>6</v>
      </c>
      <c r="S2293" s="1">
        <v>38</v>
      </c>
      <c r="T2293" s="1">
        <v>28</v>
      </c>
      <c r="U2293" s="1">
        <v>442</v>
      </c>
      <c r="V2293" s="1">
        <v>508</v>
      </c>
      <c r="W2293" s="1">
        <v>55432</v>
      </c>
      <c r="X2293" s="1">
        <v>54836</v>
      </c>
      <c r="Y2293" s="1">
        <v>31201</v>
      </c>
      <c r="Z2293" s="1">
        <v>1.99</v>
      </c>
      <c r="AA2293" s="6">
        <f t="shared" si="459"/>
        <v>533</v>
      </c>
      <c r="AB2293" s="6">
        <f t="shared" si="460"/>
        <v>2540</v>
      </c>
      <c r="AC2293" s="6">
        <f t="shared" si="461"/>
        <v>27994</v>
      </c>
      <c r="AD2293" s="6">
        <f t="shared" si="462"/>
        <v>52.521575984990619</v>
      </c>
      <c r="AE2293" s="7">
        <f t="shared" si="463"/>
        <v>-627</v>
      </c>
      <c r="AF2293" t="str">
        <f t="shared" ca="1" si="464"/>
        <v>$V$356</v>
      </c>
      <c r="AG2293" t="str">
        <f t="shared" ca="1" si="465"/>
        <v>$J$356</v>
      </c>
      <c r="AH2293" t="str">
        <f t="shared" ca="1" si="466"/>
        <v>TRACTOR SUPPLY MANHAT| 3070142134</v>
      </c>
      <c r="AI2293" t="str">
        <f t="shared" ca="1" si="455"/>
        <v>$K$356</v>
      </c>
      <c r="AJ2293" s="8">
        <f t="shared" si="456"/>
        <v>9.3808630393996256E-3</v>
      </c>
      <c r="AK2293" s="7">
        <f t="shared" si="457"/>
        <v>-192</v>
      </c>
      <c r="AL2293" s="7" t="str">
        <f t="shared" ca="1" si="467"/>
        <v>b: C H ROBINSON | 4817435150</v>
      </c>
      <c r="AM2293" t="b">
        <f t="shared" si="458"/>
        <v>0</v>
      </c>
    </row>
    <row r="2294" spans="3:39" x14ac:dyDescent="0.3">
      <c r="C2294" s="1" t="s">
        <v>78</v>
      </c>
      <c r="D2294" s="1" t="s">
        <v>79</v>
      </c>
      <c r="E2294" s="1" t="s">
        <v>39</v>
      </c>
      <c r="F2294" s="1" t="s">
        <v>140</v>
      </c>
      <c r="G2294" s="1" t="s">
        <v>1947</v>
      </c>
      <c r="H2294" s="1" t="s">
        <v>50</v>
      </c>
      <c r="I2294" s="1" t="s">
        <v>384</v>
      </c>
      <c r="J2294" t="str">
        <f>TRIM(CONCATENATE(wiz[[#This Row],[SHIPPER..................]],wiz[[#This Row],[ZIP2..]],wiz[[#This Row],[ZIP3..]]))</f>
        <v>TRACTOR SUPPLY MANHAT| 5487231201</v>
      </c>
      <c r="K2294" s="1">
        <v>1</v>
      </c>
      <c r="L2294" s="1">
        <v>2.0499999999999998</v>
      </c>
      <c r="M2294" s="1">
        <v>0.22</v>
      </c>
      <c r="N2294" s="1">
        <v>1239</v>
      </c>
      <c r="O2294" s="1">
        <v>2.38</v>
      </c>
      <c r="P2294" s="1">
        <v>94</v>
      </c>
      <c r="Q2294" s="1">
        <v>0.3</v>
      </c>
      <c r="R2294" s="1">
        <v>-38</v>
      </c>
      <c r="S2294" s="1">
        <v>188</v>
      </c>
      <c r="T2294" s="1">
        <v>11</v>
      </c>
      <c r="U2294" s="1">
        <v>699</v>
      </c>
      <c r="V2294" s="1">
        <v>898</v>
      </c>
      <c r="W2294" s="1">
        <v>55401</v>
      </c>
      <c r="X2294" s="1">
        <v>54872</v>
      </c>
      <c r="Y2294" s="1">
        <v>31201</v>
      </c>
      <c r="Z2294" s="1">
        <v>2.0499999999999998</v>
      </c>
      <c r="AA2294" s="6">
        <f t="shared" si="459"/>
        <v>533</v>
      </c>
      <c r="AB2294" s="6">
        <f t="shared" si="460"/>
        <v>898</v>
      </c>
      <c r="AC2294" s="6">
        <f t="shared" si="461"/>
        <v>27994</v>
      </c>
      <c r="AD2294" s="6">
        <f t="shared" si="462"/>
        <v>52.521575984990619</v>
      </c>
      <c r="AE2294" s="7">
        <f t="shared" si="463"/>
        <v>-627</v>
      </c>
      <c r="AF2294" t="str">
        <f t="shared" ca="1" si="464"/>
        <v>$V$356</v>
      </c>
      <c r="AG2294" t="str">
        <f t="shared" ca="1" si="465"/>
        <v>$J$356</v>
      </c>
      <c r="AH2294" t="str">
        <f t="shared" ca="1" si="466"/>
        <v>TRACTOR SUPPLY MANHAT| 3070142134</v>
      </c>
      <c r="AI2294" t="str">
        <f t="shared" ca="1" si="455"/>
        <v>$K$356</v>
      </c>
      <c r="AJ2294" s="8">
        <f t="shared" si="456"/>
        <v>1.876172607879925E-3</v>
      </c>
      <c r="AK2294" s="7">
        <f t="shared" si="457"/>
        <v>-192</v>
      </c>
      <c r="AL2294" s="7" t="str">
        <f t="shared" ca="1" si="467"/>
        <v>b: C H ROBINSON | 4817435150</v>
      </c>
      <c r="AM2294" t="b">
        <f t="shared" si="458"/>
        <v>0</v>
      </c>
    </row>
    <row r="2295" spans="3:39" x14ac:dyDescent="0.3">
      <c r="C2295" s="1" t="s">
        <v>210</v>
      </c>
      <c r="D2295" s="1" t="s">
        <v>211</v>
      </c>
      <c r="E2295" s="1" t="s">
        <v>39</v>
      </c>
      <c r="F2295" s="1" t="s">
        <v>140</v>
      </c>
      <c r="G2295" s="1" t="s">
        <v>1947</v>
      </c>
      <c r="H2295" s="1" t="s">
        <v>68</v>
      </c>
      <c r="I2295" s="1" t="s">
        <v>340</v>
      </c>
      <c r="J2295" t="str">
        <f>TRIM(CONCATENATE(wiz[[#This Row],[SHIPPER..................]],wiz[[#This Row],[ZIP2..]],wiz[[#This Row],[ZIP3..]]))</f>
        <v>b: ECHO GLOBAL LOGIST| 5487228144</v>
      </c>
      <c r="K2295" s="1">
        <v>1</v>
      </c>
      <c r="L2295" s="1">
        <v>1.36</v>
      </c>
      <c r="M2295" s="1">
        <v>0.27</v>
      </c>
      <c r="N2295" s="1">
        <v>1165</v>
      </c>
      <c r="O2295" s="1">
        <v>2.2599999999999998</v>
      </c>
      <c r="P2295" s="1">
        <v>82</v>
      </c>
      <c r="Q2295" s="1">
        <v>0.3</v>
      </c>
      <c r="R2295" s="1">
        <v>22</v>
      </c>
      <c r="S2295" s="1">
        <v>307</v>
      </c>
      <c r="T2295" s="1">
        <v>-8</v>
      </c>
      <c r="U2295" s="1">
        <v>-439</v>
      </c>
      <c r="V2295" s="1">
        <v>-140</v>
      </c>
      <c r="W2295" s="1">
        <v>55113</v>
      </c>
      <c r="X2295" s="1">
        <v>54872</v>
      </c>
      <c r="Y2295" s="1">
        <v>28144</v>
      </c>
      <c r="Z2295" s="1">
        <v>1.41</v>
      </c>
      <c r="AA2295" s="6">
        <f t="shared" si="459"/>
        <v>94</v>
      </c>
      <c r="AB2295" s="6">
        <f t="shared" si="460"/>
        <v>-140</v>
      </c>
      <c r="AC2295" s="6">
        <f t="shared" si="461"/>
        <v>1157</v>
      </c>
      <c r="AD2295" s="6">
        <f t="shared" si="462"/>
        <v>12.308510638297872</v>
      </c>
      <c r="AE2295" s="7">
        <f t="shared" si="463"/>
        <v>-816</v>
      </c>
      <c r="AF2295" t="str">
        <f t="shared" ca="1" si="464"/>
        <v>$V$921</v>
      </c>
      <c r="AG2295" t="str">
        <f t="shared" ca="1" si="465"/>
        <v>$J$921</v>
      </c>
      <c r="AH2295" t="str">
        <f t="shared" ca="1" si="466"/>
        <v>b: ECHO GLOBAL LOGIST| 5503315639</v>
      </c>
      <c r="AI2295" t="str">
        <f t="shared" ca="1" si="455"/>
        <v>$K$921</v>
      </c>
      <c r="AJ2295" s="8">
        <f t="shared" si="456"/>
        <v>1.0638297872340425E-2</v>
      </c>
      <c r="AK2295" s="7">
        <f t="shared" si="457"/>
        <v>-71</v>
      </c>
      <c r="AL2295" s="7" t="str">
        <f t="shared" ca="1" si="467"/>
        <v>b: ECHO GLOBAL LOGIST| 5632053201</v>
      </c>
      <c r="AM2295" t="b">
        <f t="shared" si="458"/>
        <v>0</v>
      </c>
    </row>
    <row r="2296" spans="3:39" x14ac:dyDescent="0.3">
      <c r="C2296" s="1" t="s">
        <v>101</v>
      </c>
      <c r="D2296" s="1" t="s">
        <v>102</v>
      </c>
      <c r="E2296" s="1" t="s">
        <v>39</v>
      </c>
      <c r="F2296" s="1" t="s">
        <v>140</v>
      </c>
      <c r="G2296" s="1" t="s">
        <v>1948</v>
      </c>
      <c r="H2296" s="1" t="s">
        <v>70</v>
      </c>
      <c r="I2296" s="1" t="s">
        <v>75</v>
      </c>
      <c r="J2296" t="str">
        <f>TRIM(CONCATENATE(wiz[[#This Row],[SHIPPER..................]],wiz[[#This Row],[ZIP2..]],wiz[[#This Row],[ZIP3..]]))</f>
        <v>b: JB HUNT | 5472938101</v>
      </c>
      <c r="K2296" s="1">
        <v>1</v>
      </c>
      <c r="L2296" s="1">
        <v>1.6</v>
      </c>
      <c r="M2296" s="1">
        <v>0.28000000000000003</v>
      </c>
      <c r="N2296" s="1">
        <v>824</v>
      </c>
      <c r="O2296" s="1">
        <v>1.77</v>
      </c>
      <c r="P2296" s="1">
        <v>15</v>
      </c>
      <c r="Q2296" s="1">
        <v>0.25</v>
      </c>
      <c r="R2296" s="1">
        <v>-49</v>
      </c>
      <c r="S2296" s="1">
        <v>0</v>
      </c>
      <c r="T2296" s="1">
        <v>-2</v>
      </c>
      <c r="U2296" s="1">
        <v>143</v>
      </c>
      <c r="V2296" s="1">
        <v>141</v>
      </c>
      <c r="W2296" s="1">
        <v>54701</v>
      </c>
      <c r="X2296" s="1">
        <v>54729</v>
      </c>
      <c r="Y2296" s="1">
        <v>38101</v>
      </c>
      <c r="Z2296" s="1">
        <v>1.66</v>
      </c>
      <c r="AA2296" s="6">
        <f t="shared" si="459"/>
        <v>8</v>
      </c>
      <c r="AB2296" s="6">
        <f t="shared" si="460"/>
        <v>141</v>
      </c>
      <c r="AC2296" s="6">
        <f t="shared" si="461"/>
        <v>198</v>
      </c>
      <c r="AD2296" s="6">
        <f t="shared" si="462"/>
        <v>24.75</v>
      </c>
      <c r="AE2296" s="7">
        <f t="shared" si="463"/>
        <v>-420</v>
      </c>
      <c r="AF2296" t="str">
        <f t="shared" ca="1" si="464"/>
        <v>$V$898</v>
      </c>
      <c r="AG2296" t="str">
        <f t="shared" ca="1" si="465"/>
        <v>$J$898</v>
      </c>
      <c r="AH2296" t="str">
        <f t="shared" ca="1" si="466"/>
        <v>b: C H ROBINSON | 5537449002</v>
      </c>
      <c r="AI2296" t="str">
        <f t="shared" ca="1" si="455"/>
        <v>$K$898</v>
      </c>
      <c r="AJ2296" s="8">
        <f t="shared" si="456"/>
        <v>0.125</v>
      </c>
      <c r="AK2296" s="7">
        <f t="shared" si="457"/>
        <v>-420</v>
      </c>
      <c r="AL2296" s="7" t="str">
        <f t="shared" ca="1" si="467"/>
        <v>b: C H ROBINSON | 5537449002</v>
      </c>
      <c r="AM2296" t="b">
        <f t="shared" si="458"/>
        <v>0</v>
      </c>
    </row>
    <row r="2297" spans="3:39" x14ac:dyDescent="0.3">
      <c r="C2297" s="1" t="s">
        <v>58</v>
      </c>
      <c r="D2297" s="1" t="s">
        <v>59</v>
      </c>
      <c r="E2297" s="1" t="s">
        <v>39</v>
      </c>
      <c r="F2297" s="1" t="s">
        <v>140</v>
      </c>
      <c r="G2297" s="1" t="s">
        <v>1036</v>
      </c>
      <c r="H2297" s="1" t="s">
        <v>40</v>
      </c>
      <c r="I2297" s="1" t="s">
        <v>60</v>
      </c>
      <c r="J2297" t="str">
        <f>TRIM(CONCATENATE(wiz[[#This Row],[SHIPPER..................]],wiz[[#This Row],[ZIP2..]],wiz[[#This Row],[ZIP3..]]))</f>
        <v>CENTRAL GARDEN AND PE| 5301435055</v>
      </c>
      <c r="K2297" s="1">
        <v>1</v>
      </c>
      <c r="L2297" s="1">
        <v>1.84</v>
      </c>
      <c r="M2297" s="1">
        <v>0.21</v>
      </c>
      <c r="N2297" s="1">
        <v>735</v>
      </c>
      <c r="O2297" s="1">
        <v>1.1299999999999999</v>
      </c>
      <c r="P2297" s="1">
        <v>62</v>
      </c>
      <c r="Q2297" s="1">
        <v>0.3</v>
      </c>
      <c r="R2297" s="1">
        <v>52</v>
      </c>
      <c r="S2297" s="1">
        <v>-41</v>
      </c>
      <c r="T2297" s="1">
        <v>114</v>
      </c>
      <c r="U2297" s="1">
        <v>-32</v>
      </c>
      <c r="V2297" s="1">
        <v>41</v>
      </c>
      <c r="W2297" s="1">
        <v>54949</v>
      </c>
      <c r="X2297" s="1">
        <v>53014</v>
      </c>
      <c r="Y2297" s="1">
        <v>35055</v>
      </c>
      <c r="Z2297" s="1">
        <v>1.83</v>
      </c>
      <c r="AA2297" s="6">
        <f t="shared" si="459"/>
        <v>48</v>
      </c>
      <c r="AB2297" s="6">
        <f t="shared" si="460"/>
        <v>41</v>
      </c>
      <c r="AC2297" s="6">
        <f t="shared" si="461"/>
        <v>-4671</v>
      </c>
      <c r="AD2297" s="6">
        <f t="shared" si="462"/>
        <v>-97.3125</v>
      </c>
      <c r="AE2297" s="7">
        <f t="shared" si="463"/>
        <v>-559</v>
      </c>
      <c r="AF2297" t="str">
        <f t="shared" ca="1" si="464"/>
        <v>$V$2311</v>
      </c>
      <c r="AG2297" t="str">
        <f t="shared" ca="1" si="465"/>
        <v>$J$2311</v>
      </c>
      <c r="AH2297" t="str">
        <f t="shared" ca="1" si="466"/>
        <v>CENTRAL GARDEN AND PE| 5301448901</v>
      </c>
      <c r="AI2297" t="str">
        <f t="shared" ca="1" si="455"/>
        <v>$K$2311</v>
      </c>
      <c r="AJ2297" s="8">
        <f t="shared" si="456"/>
        <v>2.0833333333333332E-2</v>
      </c>
      <c r="AK2297" s="7">
        <f t="shared" si="457"/>
        <v>-156</v>
      </c>
      <c r="AL2297" s="7" t="str">
        <f t="shared" ca="1" si="467"/>
        <v>b: MATSON LOGISTICS | 881728379</v>
      </c>
      <c r="AM2297" t="b">
        <f t="shared" si="458"/>
        <v>0</v>
      </c>
    </row>
    <row r="2298" spans="3:39" x14ac:dyDescent="0.3">
      <c r="C2298" s="1" t="s">
        <v>1949</v>
      </c>
      <c r="D2298" s="1" t="s">
        <v>1950</v>
      </c>
      <c r="E2298" s="1" t="s">
        <v>39</v>
      </c>
      <c r="F2298" s="1" t="s">
        <v>140</v>
      </c>
      <c r="G2298" s="1" t="s">
        <v>1036</v>
      </c>
      <c r="H2298" s="1" t="s">
        <v>50</v>
      </c>
      <c r="I2298" s="1" t="s">
        <v>255</v>
      </c>
      <c r="J2298" t="str">
        <f>TRIM(CONCATENATE(wiz[[#This Row],[SHIPPER..................]],wiz[[#This Row],[ZIP2..]],wiz[[#This Row],[ZIP3..]]))</f>
        <v>AP BOISE | 5301430650</v>
      </c>
      <c r="K2298" s="1">
        <v>1</v>
      </c>
      <c r="L2298" s="1">
        <v>1.55</v>
      </c>
      <c r="M2298" s="1">
        <v>0.2</v>
      </c>
      <c r="N2298" s="1">
        <v>886</v>
      </c>
      <c r="O2298" s="1">
        <v>1.68</v>
      </c>
      <c r="P2298" s="1">
        <v>77</v>
      </c>
      <c r="Q2298" s="1">
        <v>0.3</v>
      </c>
      <c r="R2298" s="1">
        <v>61</v>
      </c>
      <c r="S2298" s="1">
        <v>-35</v>
      </c>
      <c r="T2298" s="1">
        <v>0</v>
      </c>
      <c r="U2298" s="1">
        <v>-190</v>
      </c>
      <c r="V2298" s="1">
        <v>-225</v>
      </c>
      <c r="W2298" s="1">
        <v>53201</v>
      </c>
      <c r="X2298" s="1">
        <v>53014</v>
      </c>
      <c r="Y2298" s="1">
        <v>30650</v>
      </c>
      <c r="Z2298" s="1">
        <v>1.53</v>
      </c>
      <c r="AA2298" s="6">
        <f t="shared" si="459"/>
        <v>1</v>
      </c>
      <c r="AB2298" s="6">
        <f t="shared" si="460"/>
        <v>-225</v>
      </c>
      <c r="AC2298" s="6">
        <f t="shared" si="461"/>
        <v>-225</v>
      </c>
      <c r="AD2298" s="6">
        <f t="shared" si="462"/>
        <v>-225</v>
      </c>
      <c r="AE2298" s="7">
        <f t="shared" si="463"/>
        <v>-225</v>
      </c>
      <c r="AF2298" t="str">
        <f t="shared" ca="1" si="464"/>
        <v>$V$605</v>
      </c>
      <c r="AG2298" t="str">
        <f t="shared" ca="1" si="465"/>
        <v>$J$605</v>
      </c>
      <c r="AH2298" t="str">
        <f t="shared" ca="1" si="466"/>
        <v>b: KING OF FREIGHT | 4673765801</v>
      </c>
      <c r="AI2298" t="str">
        <f t="shared" ca="1" si="455"/>
        <v>$K$605</v>
      </c>
      <c r="AJ2298" s="8">
        <f t="shared" si="456"/>
        <v>1</v>
      </c>
      <c r="AK2298" s="7">
        <f t="shared" si="457"/>
        <v>-225</v>
      </c>
      <c r="AL2298" s="7" t="str">
        <f t="shared" ca="1" si="467"/>
        <v>b: KING OF FREIGHT | 4673765801</v>
      </c>
      <c r="AM2298" t="str">
        <f t="shared" si="458"/>
        <v>AP BOISE | 5301430650</v>
      </c>
    </row>
    <row r="2299" spans="3:39" x14ac:dyDescent="0.3">
      <c r="C2299" s="1" t="s">
        <v>1951</v>
      </c>
      <c r="D2299" s="1" t="s">
        <v>1950</v>
      </c>
      <c r="E2299" s="1" t="s">
        <v>39</v>
      </c>
      <c r="F2299" s="1" t="s">
        <v>140</v>
      </c>
      <c r="G2299" s="1" t="s">
        <v>1036</v>
      </c>
      <c r="H2299" s="1" t="s">
        <v>50</v>
      </c>
      <c r="I2299" s="1" t="s">
        <v>255</v>
      </c>
      <c r="J2299" t="str">
        <f>TRIM(CONCATENATE(wiz[[#This Row],[SHIPPER..................]],wiz[[#This Row],[ZIP2..]],wiz[[#This Row],[ZIP3..]]))</f>
        <v>AP BOISECENTRAL GARDE| 5301430650</v>
      </c>
      <c r="K2299" s="1">
        <v>10</v>
      </c>
      <c r="L2299" s="1">
        <v>1.65</v>
      </c>
      <c r="M2299" s="1">
        <v>0.21</v>
      </c>
      <c r="N2299" s="1">
        <v>900</v>
      </c>
      <c r="O2299" s="1">
        <v>1.72</v>
      </c>
      <c r="P2299" s="1">
        <v>75</v>
      </c>
      <c r="Q2299" s="1">
        <v>0.3</v>
      </c>
      <c r="R2299" s="1">
        <v>56</v>
      </c>
      <c r="S2299" s="1">
        <v>-33</v>
      </c>
      <c r="T2299" s="1">
        <v>-10</v>
      </c>
      <c r="U2299" s="1">
        <v>-89</v>
      </c>
      <c r="V2299" s="1">
        <v>-132</v>
      </c>
      <c r="W2299" s="1">
        <v>54942</v>
      </c>
      <c r="X2299" s="1">
        <v>53014</v>
      </c>
      <c r="Y2299" s="1">
        <v>30650</v>
      </c>
      <c r="Z2299" s="1">
        <v>1.64</v>
      </c>
      <c r="AA2299" s="6">
        <f t="shared" si="459"/>
        <v>10</v>
      </c>
      <c r="AB2299" s="6">
        <f t="shared" si="460"/>
        <v>-1320</v>
      </c>
      <c r="AC2299" s="6">
        <f t="shared" si="461"/>
        <v>-1320</v>
      </c>
      <c r="AD2299" s="6">
        <f t="shared" si="462"/>
        <v>-132</v>
      </c>
      <c r="AE2299" s="7">
        <f t="shared" si="463"/>
        <v>-132</v>
      </c>
      <c r="AF2299" t="str">
        <f t="shared" ca="1" si="464"/>
        <v>$V$1148</v>
      </c>
      <c r="AG2299" t="str">
        <f t="shared" ca="1" si="465"/>
        <v>$J$1148</v>
      </c>
      <c r="AH2299" t="str">
        <f t="shared" ca="1" si="466"/>
        <v>b: C H ROBINSON | 811028301</v>
      </c>
      <c r="AI2299" t="str">
        <f t="shared" ca="1" si="455"/>
        <v>$K$1148</v>
      </c>
      <c r="AJ2299" s="8">
        <f t="shared" si="456"/>
        <v>1</v>
      </c>
      <c r="AK2299" s="7">
        <f t="shared" si="457"/>
        <v>-132</v>
      </c>
      <c r="AL2299" s="7" t="str">
        <f t="shared" ca="1" si="467"/>
        <v>b: C H ROBINSON | 811028301</v>
      </c>
      <c r="AM2299" t="str">
        <f t="shared" si="458"/>
        <v>AP BOISECENTRAL GARDE| 5301430650</v>
      </c>
    </row>
    <row r="2300" spans="3:39" x14ac:dyDescent="0.3">
      <c r="C2300" s="1" t="s">
        <v>58</v>
      </c>
      <c r="D2300" s="1" t="s">
        <v>59</v>
      </c>
      <c r="E2300" s="1" t="s">
        <v>39</v>
      </c>
      <c r="F2300" s="1" t="s">
        <v>140</v>
      </c>
      <c r="G2300" s="1" t="s">
        <v>1036</v>
      </c>
      <c r="H2300" s="1" t="s">
        <v>50</v>
      </c>
      <c r="I2300" s="1" t="s">
        <v>223</v>
      </c>
      <c r="J2300" t="str">
        <f>TRIM(CONCATENATE(wiz[[#This Row],[SHIPPER..................]],wiz[[#This Row],[ZIP2..]],wiz[[#This Row],[ZIP3..]]))</f>
        <v>CENTRAL GARDEN AND PE| 5301430301</v>
      </c>
      <c r="K2300" s="1">
        <v>2</v>
      </c>
      <c r="L2300" s="1">
        <v>1.74</v>
      </c>
      <c r="M2300" s="1">
        <v>0.21</v>
      </c>
      <c r="N2300" s="1">
        <v>844</v>
      </c>
      <c r="O2300" s="1">
        <v>1.77</v>
      </c>
      <c r="P2300" s="1">
        <v>53</v>
      </c>
      <c r="Q2300" s="1">
        <v>0.28000000000000003</v>
      </c>
      <c r="R2300" s="1">
        <v>53</v>
      </c>
      <c r="S2300" s="1">
        <v>-41</v>
      </c>
      <c r="T2300" s="1">
        <v>-2</v>
      </c>
      <c r="U2300" s="1">
        <v>-38</v>
      </c>
      <c r="V2300" s="1">
        <v>-81</v>
      </c>
      <c r="W2300" s="1">
        <v>54901</v>
      </c>
      <c r="X2300" s="1">
        <v>53014</v>
      </c>
      <c r="Y2300" s="1">
        <v>30301</v>
      </c>
      <c r="Z2300" s="1">
        <v>1.73</v>
      </c>
      <c r="AA2300" s="6">
        <f t="shared" si="459"/>
        <v>48</v>
      </c>
      <c r="AB2300" s="6">
        <f t="shared" si="460"/>
        <v>-162</v>
      </c>
      <c r="AC2300" s="6">
        <f t="shared" si="461"/>
        <v>-4671</v>
      </c>
      <c r="AD2300" s="6">
        <f t="shared" si="462"/>
        <v>-97.3125</v>
      </c>
      <c r="AE2300" s="7">
        <f t="shared" si="463"/>
        <v>-559</v>
      </c>
      <c r="AF2300" t="str">
        <f t="shared" ca="1" si="464"/>
        <v>$V$2311</v>
      </c>
      <c r="AG2300" t="str">
        <f t="shared" ca="1" si="465"/>
        <v>$J$2311</v>
      </c>
      <c r="AH2300" t="str">
        <f t="shared" ca="1" si="466"/>
        <v>CENTRAL GARDEN AND PE| 5301448901</v>
      </c>
      <c r="AI2300" t="str">
        <f t="shared" ca="1" si="455"/>
        <v>$K$2311</v>
      </c>
      <c r="AJ2300" s="8">
        <f t="shared" si="456"/>
        <v>4.1666666666666664E-2</v>
      </c>
      <c r="AK2300" s="7">
        <f t="shared" si="457"/>
        <v>-156</v>
      </c>
      <c r="AL2300" s="7" t="str">
        <f t="shared" ca="1" si="467"/>
        <v>b: MATSON LOGISTICS | 881728379</v>
      </c>
      <c r="AM2300" t="b">
        <f t="shared" si="458"/>
        <v>0</v>
      </c>
    </row>
    <row r="2301" spans="3:39" x14ac:dyDescent="0.3">
      <c r="C2301" s="1" t="s">
        <v>58</v>
      </c>
      <c r="D2301" s="1" t="s">
        <v>59</v>
      </c>
      <c r="E2301" s="1" t="s">
        <v>39</v>
      </c>
      <c r="F2301" s="1" t="s">
        <v>140</v>
      </c>
      <c r="G2301" s="1" t="s">
        <v>1036</v>
      </c>
      <c r="H2301" s="1" t="s">
        <v>50</v>
      </c>
      <c r="I2301" s="1" t="s">
        <v>492</v>
      </c>
      <c r="J2301" t="str">
        <f>TRIM(CONCATENATE(wiz[[#This Row],[SHIPPER..................]],wiz[[#This Row],[ZIP2..]],wiz[[#This Row],[ZIP3..]]))</f>
        <v>CENTRAL GARDEN AND PE| 5301430106</v>
      </c>
      <c r="K2301" s="1">
        <v>1</v>
      </c>
      <c r="L2301" s="1">
        <v>1.88</v>
      </c>
      <c r="M2301" s="1">
        <v>0.21</v>
      </c>
      <c r="N2301" s="1">
        <v>836</v>
      </c>
      <c r="O2301" s="1">
        <v>1.77</v>
      </c>
      <c r="P2301" s="1">
        <v>77</v>
      </c>
      <c r="Q2301" s="1">
        <v>0.3</v>
      </c>
      <c r="R2301" s="1">
        <v>52</v>
      </c>
      <c r="S2301" s="1">
        <v>-41</v>
      </c>
      <c r="T2301" s="1">
        <v>-2</v>
      </c>
      <c r="U2301" s="1">
        <v>74</v>
      </c>
      <c r="V2301" s="1">
        <v>31</v>
      </c>
      <c r="W2301" s="1">
        <v>53201</v>
      </c>
      <c r="X2301" s="1">
        <v>53014</v>
      </c>
      <c r="Y2301" s="1">
        <v>30106</v>
      </c>
      <c r="Z2301" s="1">
        <v>1.87</v>
      </c>
      <c r="AA2301" s="6">
        <f t="shared" si="459"/>
        <v>48</v>
      </c>
      <c r="AB2301" s="6">
        <f t="shared" si="460"/>
        <v>31</v>
      </c>
      <c r="AC2301" s="6">
        <f t="shared" si="461"/>
        <v>-4671</v>
      </c>
      <c r="AD2301" s="6">
        <f t="shared" si="462"/>
        <v>-97.3125</v>
      </c>
      <c r="AE2301" s="7">
        <f t="shared" si="463"/>
        <v>-559</v>
      </c>
      <c r="AF2301" t="str">
        <f t="shared" ca="1" si="464"/>
        <v>$V$2311</v>
      </c>
      <c r="AG2301" t="str">
        <f t="shared" ca="1" si="465"/>
        <v>$J$2311</v>
      </c>
      <c r="AH2301" t="str">
        <f t="shared" ca="1" si="466"/>
        <v>CENTRAL GARDEN AND PE| 5301448901</v>
      </c>
      <c r="AI2301" t="str">
        <f t="shared" ca="1" si="455"/>
        <v>$K$2311</v>
      </c>
      <c r="AJ2301" s="8">
        <f t="shared" si="456"/>
        <v>2.0833333333333332E-2</v>
      </c>
      <c r="AK2301" s="7">
        <f t="shared" si="457"/>
        <v>-156</v>
      </c>
      <c r="AL2301" s="7" t="str">
        <f t="shared" ca="1" si="467"/>
        <v>b: MATSON LOGISTICS | 881728379</v>
      </c>
      <c r="AM2301" t="b">
        <f t="shared" si="458"/>
        <v>0</v>
      </c>
    </row>
    <row r="2302" spans="3:39" x14ac:dyDescent="0.3">
      <c r="C2302" s="1" t="s">
        <v>58</v>
      </c>
      <c r="D2302" s="1" t="s">
        <v>59</v>
      </c>
      <c r="E2302" s="1" t="s">
        <v>39</v>
      </c>
      <c r="F2302" s="1" t="s">
        <v>140</v>
      </c>
      <c r="G2302" s="1" t="s">
        <v>1036</v>
      </c>
      <c r="H2302" s="1" t="s">
        <v>50</v>
      </c>
      <c r="I2302" s="1" t="s">
        <v>255</v>
      </c>
      <c r="J2302" t="str">
        <f>TRIM(CONCATENATE(wiz[[#This Row],[SHIPPER..................]],wiz[[#This Row],[ZIP2..]],wiz[[#This Row],[ZIP3..]]))</f>
        <v>CENTRAL GARDEN AND PE| 5301430650</v>
      </c>
      <c r="K2302" s="1">
        <v>5</v>
      </c>
      <c r="L2302" s="1">
        <v>1.68</v>
      </c>
      <c r="M2302" s="1">
        <v>0.21</v>
      </c>
      <c r="N2302" s="1">
        <v>898</v>
      </c>
      <c r="O2302" s="1">
        <v>1.93</v>
      </c>
      <c r="P2302" s="1">
        <v>84</v>
      </c>
      <c r="Q2302" s="1">
        <v>0.31</v>
      </c>
      <c r="R2302" s="1">
        <v>52</v>
      </c>
      <c r="S2302" s="1">
        <v>-41</v>
      </c>
      <c r="T2302" s="1">
        <v>-60</v>
      </c>
      <c r="U2302" s="1">
        <v>-55</v>
      </c>
      <c r="V2302" s="1">
        <v>-156</v>
      </c>
      <c r="W2302" s="1">
        <v>53076</v>
      </c>
      <c r="X2302" s="1">
        <v>53014</v>
      </c>
      <c r="Y2302" s="1">
        <v>30650</v>
      </c>
      <c r="Z2302" s="1">
        <v>1.67</v>
      </c>
      <c r="AA2302" s="6">
        <f t="shared" si="459"/>
        <v>48</v>
      </c>
      <c r="AB2302" s="6">
        <f t="shared" si="460"/>
        <v>-780</v>
      </c>
      <c r="AC2302" s="6">
        <f t="shared" si="461"/>
        <v>-4671</v>
      </c>
      <c r="AD2302" s="6">
        <f t="shared" si="462"/>
        <v>-97.3125</v>
      </c>
      <c r="AE2302" s="7">
        <f t="shared" si="463"/>
        <v>-559</v>
      </c>
      <c r="AF2302" t="str">
        <f t="shared" ca="1" si="464"/>
        <v>$V$2311</v>
      </c>
      <c r="AG2302" t="str">
        <f t="shared" ca="1" si="465"/>
        <v>$J$2311</v>
      </c>
      <c r="AH2302" t="str">
        <f t="shared" ca="1" si="466"/>
        <v>CENTRAL GARDEN AND PE| 5301448901</v>
      </c>
      <c r="AI2302" t="str">
        <f t="shared" ca="1" si="455"/>
        <v>$K$2311</v>
      </c>
      <c r="AJ2302" s="8">
        <f t="shared" si="456"/>
        <v>0.10416666666666667</v>
      </c>
      <c r="AK2302" s="7">
        <f t="shared" si="457"/>
        <v>-156</v>
      </c>
      <c r="AL2302" s="7" t="str">
        <f t="shared" ca="1" si="467"/>
        <v>b: MATSON LOGISTICS | 881728379</v>
      </c>
      <c r="AM2302" t="str">
        <f t="shared" si="458"/>
        <v>CENTRAL GARDEN AND PE| 5301430650</v>
      </c>
    </row>
    <row r="2303" spans="3:39" x14ac:dyDescent="0.3">
      <c r="C2303" s="1" t="s">
        <v>58</v>
      </c>
      <c r="D2303" s="1" t="s">
        <v>59</v>
      </c>
      <c r="E2303" s="1" t="s">
        <v>39</v>
      </c>
      <c r="F2303" s="1" t="s">
        <v>140</v>
      </c>
      <c r="G2303" s="1" t="s">
        <v>1036</v>
      </c>
      <c r="H2303" s="1" t="s">
        <v>50</v>
      </c>
      <c r="I2303" s="1" t="s">
        <v>543</v>
      </c>
      <c r="J2303" t="str">
        <f>TRIM(CONCATENATE(wiz[[#This Row],[SHIPPER..................]],wiz[[#This Row],[ZIP2..]],wiz[[#This Row],[ZIP3..]]))</f>
        <v>CENTRAL GARDEN AND PE| 5301430174</v>
      </c>
      <c r="K2303" s="1">
        <v>1</v>
      </c>
      <c r="L2303" s="1">
        <v>2.16</v>
      </c>
      <c r="M2303" s="1">
        <v>0.21</v>
      </c>
      <c r="N2303" s="1">
        <v>867</v>
      </c>
      <c r="O2303" s="1">
        <v>2.71</v>
      </c>
      <c r="P2303" s="1">
        <v>38</v>
      </c>
      <c r="Q2303" s="1">
        <v>0.25</v>
      </c>
      <c r="R2303" s="1">
        <v>17</v>
      </c>
      <c r="S2303" s="1">
        <v>-41</v>
      </c>
      <c r="T2303" s="1">
        <v>-244</v>
      </c>
      <c r="U2303" s="1">
        <v>328</v>
      </c>
      <c r="V2303" s="1">
        <v>43</v>
      </c>
      <c r="W2303" s="1">
        <v>54942</v>
      </c>
      <c r="X2303" s="1">
        <v>53014</v>
      </c>
      <c r="Y2303" s="1">
        <v>30174</v>
      </c>
      <c r="Z2303" s="1">
        <v>2.15</v>
      </c>
      <c r="AA2303" s="6">
        <f t="shared" si="459"/>
        <v>48</v>
      </c>
      <c r="AB2303" s="6">
        <f t="shared" si="460"/>
        <v>43</v>
      </c>
      <c r="AC2303" s="6">
        <f t="shared" si="461"/>
        <v>-4671</v>
      </c>
      <c r="AD2303" s="6">
        <f t="shared" si="462"/>
        <v>-97.3125</v>
      </c>
      <c r="AE2303" s="7">
        <f t="shared" si="463"/>
        <v>-559</v>
      </c>
      <c r="AF2303" t="str">
        <f t="shared" ca="1" si="464"/>
        <v>$V$2311</v>
      </c>
      <c r="AG2303" t="str">
        <f t="shared" ca="1" si="465"/>
        <v>$J$2311</v>
      </c>
      <c r="AH2303" t="str">
        <f t="shared" ca="1" si="466"/>
        <v>CENTRAL GARDEN AND PE| 5301448901</v>
      </c>
      <c r="AI2303" t="str">
        <f t="shared" ca="1" si="455"/>
        <v>$K$2311</v>
      </c>
      <c r="AJ2303" s="8">
        <f t="shared" si="456"/>
        <v>2.0833333333333332E-2</v>
      </c>
      <c r="AK2303" s="7">
        <f t="shared" si="457"/>
        <v>-156</v>
      </c>
      <c r="AL2303" s="7" t="str">
        <f t="shared" ca="1" si="467"/>
        <v>b: MATSON LOGISTICS | 881728379</v>
      </c>
      <c r="AM2303" t="b">
        <f t="shared" si="458"/>
        <v>0</v>
      </c>
    </row>
    <row r="2304" spans="3:39" x14ac:dyDescent="0.3">
      <c r="C2304" s="1" t="s">
        <v>78</v>
      </c>
      <c r="D2304" s="1" t="s">
        <v>79</v>
      </c>
      <c r="E2304" s="1" t="s">
        <v>39</v>
      </c>
      <c r="F2304" s="1" t="s">
        <v>140</v>
      </c>
      <c r="G2304" s="1" t="s">
        <v>1332</v>
      </c>
      <c r="H2304" s="1" t="s">
        <v>50</v>
      </c>
      <c r="I2304" s="1" t="s">
        <v>384</v>
      </c>
      <c r="J2304" t="str">
        <f>TRIM(CONCATENATE(wiz[[#This Row],[SHIPPER..................]],wiz[[#This Row],[ZIP2..]],wiz[[#This Row],[ZIP3..]]))</f>
        <v>TRACTOR SUPPLY MANHAT| 5430131201</v>
      </c>
      <c r="K2304" s="1">
        <v>1</v>
      </c>
      <c r="L2304" s="1">
        <v>2.2999999999999998</v>
      </c>
      <c r="M2304" s="1">
        <v>0.21</v>
      </c>
      <c r="N2304" s="1">
        <v>1106</v>
      </c>
      <c r="O2304" s="1">
        <v>2.2599999999999998</v>
      </c>
      <c r="P2304" s="1">
        <v>116</v>
      </c>
      <c r="Q2304" s="1">
        <v>0.35</v>
      </c>
      <c r="R2304" s="1">
        <v>18</v>
      </c>
      <c r="S2304" s="1">
        <v>-84</v>
      </c>
      <c r="T2304" s="1">
        <v>35</v>
      </c>
      <c r="U2304" s="1">
        <v>697</v>
      </c>
      <c r="V2304" s="1">
        <v>648</v>
      </c>
      <c r="W2304" s="1">
        <v>53201</v>
      </c>
      <c r="X2304" s="1">
        <v>54301</v>
      </c>
      <c r="Y2304" s="1">
        <v>31201</v>
      </c>
      <c r="Z2304" s="1">
        <v>2.29</v>
      </c>
      <c r="AA2304" s="6">
        <f t="shared" si="459"/>
        <v>533</v>
      </c>
      <c r="AB2304" s="6">
        <f t="shared" si="460"/>
        <v>648</v>
      </c>
      <c r="AC2304" s="6">
        <f t="shared" si="461"/>
        <v>27994</v>
      </c>
      <c r="AD2304" s="6">
        <f t="shared" si="462"/>
        <v>52.521575984990619</v>
      </c>
      <c r="AE2304" s="7">
        <f t="shared" si="463"/>
        <v>-627</v>
      </c>
      <c r="AF2304" t="str">
        <f t="shared" ca="1" si="464"/>
        <v>$V$356</v>
      </c>
      <c r="AG2304" t="str">
        <f t="shared" ca="1" si="465"/>
        <v>$J$356</v>
      </c>
      <c r="AH2304" t="str">
        <f t="shared" ca="1" si="466"/>
        <v>TRACTOR SUPPLY MANHAT| 3070142134</v>
      </c>
      <c r="AI2304" t="str">
        <f t="shared" ca="1" si="455"/>
        <v>$K$356</v>
      </c>
      <c r="AJ2304" s="8">
        <f t="shared" si="456"/>
        <v>1.876172607879925E-3</v>
      </c>
      <c r="AK2304" s="7">
        <f t="shared" si="457"/>
        <v>-192</v>
      </c>
      <c r="AL2304" s="7" t="str">
        <f t="shared" ca="1" si="467"/>
        <v>b: C H ROBINSON | 4817435150</v>
      </c>
      <c r="AM2304" t="b">
        <f t="shared" si="458"/>
        <v>0</v>
      </c>
    </row>
    <row r="2305" spans="3:39" x14ac:dyDescent="0.3">
      <c r="C2305" s="1" t="s">
        <v>123</v>
      </c>
      <c r="D2305" s="1" t="s">
        <v>124</v>
      </c>
      <c r="E2305" s="1" t="s">
        <v>39</v>
      </c>
      <c r="F2305" s="1" t="s">
        <v>140</v>
      </c>
      <c r="G2305" s="1" t="s">
        <v>1952</v>
      </c>
      <c r="H2305" s="1" t="s">
        <v>50</v>
      </c>
      <c r="I2305" s="1" t="s">
        <v>381</v>
      </c>
      <c r="J2305" t="str">
        <f>TRIM(CONCATENATE(wiz[[#This Row],[SHIPPER..................]],wiz[[#This Row],[ZIP2..]],wiz[[#This Row],[ZIP3..]]))</f>
        <v>WAL MART SAMS GENERAL| 5495630116</v>
      </c>
      <c r="K2305" s="1">
        <v>1</v>
      </c>
      <c r="L2305" s="1">
        <v>2.35</v>
      </c>
      <c r="M2305" s="1">
        <v>0.12</v>
      </c>
      <c r="N2305" s="1">
        <v>873</v>
      </c>
      <c r="O2305" s="1">
        <v>1.68</v>
      </c>
      <c r="P2305" s="1">
        <v>95</v>
      </c>
      <c r="Q2305" s="1">
        <v>0.3</v>
      </c>
      <c r="R2305" s="1">
        <v>129</v>
      </c>
      <c r="S2305" s="1">
        <v>-58</v>
      </c>
      <c r="T2305" s="1">
        <v>0</v>
      </c>
      <c r="U2305" s="1">
        <v>392</v>
      </c>
      <c r="V2305" s="1">
        <v>334</v>
      </c>
      <c r="W2305" s="1">
        <v>53201</v>
      </c>
      <c r="X2305" s="1">
        <v>54956</v>
      </c>
      <c r="Y2305" s="1">
        <v>30116</v>
      </c>
      <c r="Z2305" s="1">
        <v>2.25</v>
      </c>
      <c r="AA2305" s="6">
        <f t="shared" si="459"/>
        <v>189</v>
      </c>
      <c r="AB2305" s="6">
        <f t="shared" si="460"/>
        <v>334</v>
      </c>
      <c r="AC2305" s="6">
        <f t="shared" si="461"/>
        <v>88</v>
      </c>
      <c r="AD2305" s="6">
        <f t="shared" si="462"/>
        <v>0.46560846560846558</v>
      </c>
      <c r="AE2305" s="7">
        <f t="shared" si="463"/>
        <v>-553</v>
      </c>
      <c r="AF2305" t="str">
        <f t="shared" ca="1" si="464"/>
        <v>$V$459</v>
      </c>
      <c r="AG2305" t="str">
        <f t="shared" ca="1" si="465"/>
        <v>$J$459</v>
      </c>
      <c r="AH2305" t="str">
        <f t="shared" ca="1" si="466"/>
        <v>WAL MART SAMS GENERAL| 6054835055</v>
      </c>
      <c r="AI2305" t="str">
        <f t="shared" ca="1" si="455"/>
        <v>$K$459</v>
      </c>
      <c r="AJ2305" s="8">
        <f t="shared" si="456"/>
        <v>5.2910052910052907E-3</v>
      </c>
      <c r="AK2305" s="7">
        <f t="shared" si="457"/>
        <v>-306</v>
      </c>
      <c r="AL2305" s="7" t="str">
        <f t="shared" ca="1" si="467"/>
        <v>b: C H ROBINSON | 3030163755</v>
      </c>
      <c r="AM2305" t="b">
        <f t="shared" si="458"/>
        <v>0</v>
      </c>
    </row>
    <row r="2306" spans="3:39" x14ac:dyDescent="0.3">
      <c r="C2306" s="1" t="s">
        <v>1953</v>
      </c>
      <c r="D2306" s="1" t="s">
        <v>1954</v>
      </c>
      <c r="E2306" s="1" t="s">
        <v>39</v>
      </c>
      <c r="F2306" s="1" t="s">
        <v>140</v>
      </c>
      <c r="G2306" s="1" t="s">
        <v>1332</v>
      </c>
      <c r="H2306" s="1" t="s">
        <v>53</v>
      </c>
      <c r="I2306" s="1" t="s">
        <v>1394</v>
      </c>
      <c r="J2306" t="str">
        <f>TRIM(CONCATENATE(wiz[[#This Row],[SHIPPER..................]],wiz[[#This Row],[ZIP2..]],wiz[[#This Row],[ZIP3..]]))</f>
        <v>HALRON LUBRICANTS | 5430161264</v>
      </c>
      <c r="K2306" s="1">
        <v>1</v>
      </c>
      <c r="L2306" s="1">
        <v>3.06</v>
      </c>
      <c r="M2306" s="1">
        <v>0.27</v>
      </c>
      <c r="N2306" s="1">
        <v>330</v>
      </c>
      <c r="O2306" s="1">
        <v>0.84</v>
      </c>
      <c r="P2306" s="1">
        <v>155</v>
      </c>
      <c r="Q2306" s="1">
        <v>0.4</v>
      </c>
      <c r="R2306" s="1">
        <v>4</v>
      </c>
      <c r="S2306" s="1">
        <v>-132</v>
      </c>
      <c r="T2306" s="1">
        <v>-2</v>
      </c>
      <c r="U2306" s="1">
        <v>308</v>
      </c>
      <c r="V2306" s="1">
        <v>174</v>
      </c>
      <c r="W2306" s="1">
        <v>53545</v>
      </c>
      <c r="X2306" s="1">
        <v>54301</v>
      </c>
      <c r="Y2306" s="1">
        <v>61264</v>
      </c>
      <c r="Z2306" s="1">
        <v>3.11</v>
      </c>
      <c r="AA2306" s="6">
        <f t="shared" si="459"/>
        <v>1</v>
      </c>
      <c r="AB2306" s="6">
        <f t="shared" si="460"/>
        <v>174</v>
      </c>
      <c r="AC2306" s="6">
        <f t="shared" si="461"/>
        <v>174</v>
      </c>
      <c r="AD2306" s="6">
        <f t="shared" si="462"/>
        <v>174</v>
      </c>
      <c r="AE2306" s="7">
        <f t="shared" si="463"/>
        <v>174</v>
      </c>
      <c r="AF2306" t="str">
        <f t="shared" ca="1" si="464"/>
        <v>$V$2306</v>
      </c>
      <c r="AG2306" t="str">
        <f t="shared" ca="1" si="465"/>
        <v>$J$2306</v>
      </c>
      <c r="AH2306" t="str">
        <f t="shared" ca="1" si="466"/>
        <v>HALRON LUBRICANTS | 5430161264</v>
      </c>
      <c r="AI2306" t="str">
        <f t="shared" ref="AI2306:AI2369" ca="1" si="468">REPLACE(AF2306,2,1,"K")</f>
        <v>$K$2306</v>
      </c>
      <c r="AJ2306" s="8">
        <f t="shared" ref="AJ2306:AJ2369" si="469">K2306/AA2306</f>
        <v>1</v>
      </c>
      <c r="AK2306" s="7">
        <f t="shared" ref="AK2306:AK2369" si="470">_xlfn.MINIFS($V$3:$V$2378,$C$3:$C$2378,C2306,$AJ$3:$AJ$2378,"&gt;0.05")</f>
        <v>174</v>
      </c>
      <c r="AL2306" s="7" t="str">
        <f t="shared" ca="1" si="467"/>
        <v>HALRON LUBRICANTS | 5430161264</v>
      </c>
      <c r="AM2306" t="str">
        <f t="shared" ref="AM2306:AM2369" si="471">IF(AK2306=V2306,J2306,FALSE)</f>
        <v>HALRON LUBRICANTS | 5430161264</v>
      </c>
    </row>
    <row r="2307" spans="3:39" x14ac:dyDescent="0.3">
      <c r="C2307" s="1" t="s">
        <v>58</v>
      </c>
      <c r="D2307" s="1" t="s">
        <v>59</v>
      </c>
      <c r="E2307" s="1" t="s">
        <v>39</v>
      </c>
      <c r="F2307" s="1" t="s">
        <v>140</v>
      </c>
      <c r="G2307" s="1" t="s">
        <v>1036</v>
      </c>
      <c r="H2307" s="1" t="s">
        <v>140</v>
      </c>
      <c r="I2307" s="1" t="s">
        <v>431</v>
      </c>
      <c r="J2307" t="str">
        <f>TRIM(CONCATENATE(wiz[[#This Row],[SHIPPER..................]],wiz[[#This Row],[ZIP2..]],wiz[[#This Row],[ZIP3..]]))</f>
        <v>CENTRAL GARDEN AND PE| 5301453545</v>
      </c>
      <c r="K2307" s="1">
        <v>19</v>
      </c>
      <c r="L2307" s="1">
        <v>2.61</v>
      </c>
      <c r="M2307" s="1">
        <v>0.21</v>
      </c>
      <c r="N2307" s="1">
        <v>120</v>
      </c>
      <c r="O2307" s="1">
        <v>0.34</v>
      </c>
      <c r="P2307" s="1">
        <v>81</v>
      </c>
      <c r="Q2307" s="1">
        <v>0.31</v>
      </c>
      <c r="R2307" s="1">
        <v>0</v>
      </c>
      <c r="S2307" s="1">
        <v>-41</v>
      </c>
      <c r="T2307" s="1">
        <v>17</v>
      </c>
      <c r="U2307" s="1">
        <v>9</v>
      </c>
      <c r="V2307" s="1">
        <v>-15</v>
      </c>
      <c r="W2307" s="1">
        <v>53201</v>
      </c>
      <c r="X2307" s="1">
        <v>53014</v>
      </c>
      <c r="Y2307" s="1">
        <v>53545</v>
      </c>
      <c r="Z2307" s="1">
        <v>2.6</v>
      </c>
      <c r="AA2307" s="6">
        <f t="shared" ref="AA2307:AA2370" si="472">SUMIFS(K$3:K$2378,$C$3:$C$2378,$C2307)</f>
        <v>48</v>
      </c>
      <c r="AB2307" s="6">
        <f t="shared" ref="AB2307:AB2370" si="473">V2307*K2307</f>
        <v>-285</v>
      </c>
      <c r="AC2307" s="6">
        <f t="shared" ref="AC2307:AC2370" si="474">SUMIFS(AB$3:AB$2378,$C$3:$C$2378,$C2307)</f>
        <v>-4671</v>
      </c>
      <c r="AD2307" s="6">
        <f t="shared" ref="AD2307:AD2370" si="475">AC2307/AA2307</f>
        <v>-97.3125</v>
      </c>
      <c r="AE2307" s="7">
        <f t="shared" ref="AE2307:AE2370" si="476">_xlfn.MINIFS($V$3:$V$2378,$C$3:$C$2378,C2307)</f>
        <v>-559</v>
      </c>
      <c r="AF2307" t="str">
        <f t="shared" ref="AF2307:AF2370" ca="1" si="477">CELL("address",INDEX($V$3:$V$2378,MATCH(_xlfn.MINIFS($V$3:$V$2378,$C$3:$C$2378,C2307),$V$3:$V$2378,0)))</f>
        <v>$V$2311</v>
      </c>
      <c r="AG2307" t="str">
        <f t="shared" ref="AG2307:AG2370" ca="1" si="478">REPLACE(AF2307,2,1,"J")</f>
        <v>$J$2311</v>
      </c>
      <c r="AH2307" t="str">
        <f t="shared" ref="AH2307:AH2370" ca="1" si="479">INDIRECT(AG2307)</f>
        <v>CENTRAL GARDEN AND PE| 5301448901</v>
      </c>
      <c r="AI2307" t="str">
        <f t="shared" ca="1" si="468"/>
        <v>$K$2311</v>
      </c>
      <c r="AJ2307" s="8">
        <f t="shared" si="469"/>
        <v>0.39583333333333331</v>
      </c>
      <c r="AK2307" s="7">
        <f t="shared" si="470"/>
        <v>-156</v>
      </c>
      <c r="AL2307" s="7" t="str">
        <f t="shared" ref="AL2307:AL2370" ca="1" si="480">OFFSET(J$2,MATCH(AK2307,$V$3:$V$2378,0),)</f>
        <v>b: MATSON LOGISTICS | 881728379</v>
      </c>
      <c r="AM2307" t="b">
        <f t="shared" si="471"/>
        <v>0</v>
      </c>
    </row>
    <row r="2308" spans="3:39" x14ac:dyDescent="0.3">
      <c r="C2308" s="1" t="s">
        <v>37</v>
      </c>
      <c r="D2308" s="1" t="s">
        <v>38</v>
      </c>
      <c r="E2308" s="1" t="s">
        <v>39</v>
      </c>
      <c r="F2308" s="1" t="s">
        <v>140</v>
      </c>
      <c r="G2308" s="1" t="s">
        <v>584</v>
      </c>
      <c r="H2308" s="1" t="s">
        <v>42</v>
      </c>
      <c r="I2308" s="1" t="s">
        <v>442</v>
      </c>
      <c r="J2308" t="str">
        <f>TRIM(CONCATENATE(wiz[[#This Row],[SHIPPER..................]],wiz[[#This Row],[ZIP2..]],wiz[[#This Row],[ZIP3..]]))</f>
        <v>b: C H ROBINSON | 5495246201</v>
      </c>
      <c r="K2308" s="1">
        <v>1</v>
      </c>
      <c r="L2308" s="1">
        <v>1.48</v>
      </c>
      <c r="M2308" s="1">
        <v>0.28000000000000003</v>
      </c>
      <c r="N2308" s="1">
        <v>369</v>
      </c>
      <c r="O2308" s="1">
        <v>1.75</v>
      </c>
      <c r="P2308" s="1">
        <v>256</v>
      </c>
      <c r="Q2308" s="1">
        <v>0.5</v>
      </c>
      <c r="R2308" s="1">
        <v>14</v>
      </c>
      <c r="S2308" s="1">
        <v>-256</v>
      </c>
      <c r="T2308" s="1">
        <v>-232</v>
      </c>
      <c r="U2308" s="1">
        <v>-436</v>
      </c>
      <c r="V2308" s="1">
        <v>-924</v>
      </c>
      <c r="W2308" s="1">
        <v>49934</v>
      </c>
      <c r="X2308" s="1">
        <v>54952</v>
      </c>
      <c r="Y2308" s="1">
        <v>46201</v>
      </c>
      <c r="Z2308" s="1">
        <v>1.54</v>
      </c>
      <c r="AA2308" s="6">
        <f t="shared" si="472"/>
        <v>615</v>
      </c>
      <c r="AB2308" s="6">
        <f t="shared" si="473"/>
        <v>-924</v>
      </c>
      <c r="AC2308" s="6">
        <f t="shared" si="474"/>
        <v>-122022</v>
      </c>
      <c r="AD2308" s="6">
        <f t="shared" si="475"/>
        <v>-198.40975609756097</v>
      </c>
      <c r="AE2308" s="7">
        <f t="shared" si="476"/>
        <v>-1118</v>
      </c>
      <c r="AF2308" t="str">
        <f t="shared" ca="1" si="477"/>
        <v>$V$1066</v>
      </c>
      <c r="AG2308" t="str">
        <f t="shared" ca="1" si="478"/>
        <v>$J$1066</v>
      </c>
      <c r="AH2308" t="str">
        <f t="shared" ca="1" si="479"/>
        <v>b: C H ROBINSON | 2736036101</v>
      </c>
      <c r="AI2308" t="str">
        <f t="shared" ca="1" si="468"/>
        <v>$K$1066</v>
      </c>
      <c r="AJ2308" s="8">
        <f t="shared" si="469"/>
        <v>1.6260162601626016E-3</v>
      </c>
      <c r="AK2308" s="7">
        <f t="shared" si="470"/>
        <v>-560</v>
      </c>
      <c r="AL2308" s="7" t="str">
        <f t="shared" ca="1" si="480"/>
        <v>b: C H ROBINSON | 6080335055</v>
      </c>
      <c r="AM2308" t="b">
        <f t="shared" si="471"/>
        <v>0</v>
      </c>
    </row>
    <row r="2309" spans="3:39" x14ac:dyDescent="0.3">
      <c r="C2309" s="1" t="s">
        <v>78</v>
      </c>
      <c r="D2309" s="1" t="s">
        <v>79</v>
      </c>
      <c r="E2309" s="1" t="s">
        <v>39</v>
      </c>
      <c r="F2309" s="1" t="s">
        <v>140</v>
      </c>
      <c r="G2309" s="1" t="s">
        <v>141</v>
      </c>
      <c r="H2309" s="1" t="s">
        <v>44</v>
      </c>
      <c r="I2309" s="1" t="s">
        <v>464</v>
      </c>
      <c r="J2309" t="str">
        <f>TRIM(CONCATENATE(wiz[[#This Row],[SHIPPER..................]],wiz[[#This Row],[ZIP2..]],wiz[[#This Row],[ZIP3..]]))</f>
        <v>TRACTOR SUPPLY MANHAT| 5491142134</v>
      </c>
      <c r="K2309" s="1">
        <v>4</v>
      </c>
      <c r="L2309" s="1">
        <v>2.15</v>
      </c>
      <c r="M2309" s="1">
        <v>0.22</v>
      </c>
      <c r="N2309" s="1">
        <v>635</v>
      </c>
      <c r="O2309" s="1">
        <v>1.1200000000000001</v>
      </c>
      <c r="P2309" s="1">
        <v>79</v>
      </c>
      <c r="Q2309" s="1">
        <v>0.33</v>
      </c>
      <c r="R2309" s="1">
        <v>50</v>
      </c>
      <c r="S2309" s="1">
        <v>-37</v>
      </c>
      <c r="T2309" s="1">
        <v>22</v>
      </c>
      <c r="U2309" s="1">
        <v>216</v>
      </c>
      <c r="V2309" s="1">
        <v>201</v>
      </c>
      <c r="W2309" s="1">
        <v>54942</v>
      </c>
      <c r="X2309" s="1">
        <v>54911</v>
      </c>
      <c r="Y2309" s="1">
        <v>42134</v>
      </c>
      <c r="Z2309" s="1">
        <v>2.15</v>
      </c>
      <c r="AA2309" s="6">
        <f t="shared" si="472"/>
        <v>533</v>
      </c>
      <c r="AB2309" s="6">
        <f t="shared" si="473"/>
        <v>804</v>
      </c>
      <c r="AC2309" s="6">
        <f t="shared" si="474"/>
        <v>27994</v>
      </c>
      <c r="AD2309" s="6">
        <f t="shared" si="475"/>
        <v>52.521575984990619</v>
      </c>
      <c r="AE2309" s="7">
        <f t="shared" si="476"/>
        <v>-627</v>
      </c>
      <c r="AF2309" t="str">
        <f t="shared" ca="1" si="477"/>
        <v>$V$356</v>
      </c>
      <c r="AG2309" t="str">
        <f t="shared" ca="1" si="478"/>
        <v>$J$356</v>
      </c>
      <c r="AH2309" t="str">
        <f t="shared" ca="1" si="479"/>
        <v>TRACTOR SUPPLY MANHAT| 3070142134</v>
      </c>
      <c r="AI2309" t="str">
        <f t="shared" ca="1" si="468"/>
        <v>$K$356</v>
      </c>
      <c r="AJ2309" s="8">
        <f t="shared" si="469"/>
        <v>7.5046904315196998E-3</v>
      </c>
      <c r="AK2309" s="7">
        <f t="shared" si="470"/>
        <v>-192</v>
      </c>
      <c r="AL2309" s="7" t="str">
        <f t="shared" ca="1" si="480"/>
        <v>b: C H ROBINSON | 4817435150</v>
      </c>
      <c r="AM2309" t="b">
        <f t="shared" si="471"/>
        <v>0</v>
      </c>
    </row>
    <row r="2310" spans="3:39" x14ac:dyDescent="0.3">
      <c r="C2310" s="1" t="s">
        <v>78</v>
      </c>
      <c r="D2310" s="1" t="s">
        <v>79</v>
      </c>
      <c r="E2310" s="1" t="s">
        <v>39</v>
      </c>
      <c r="F2310" s="1" t="s">
        <v>140</v>
      </c>
      <c r="G2310" s="1" t="s">
        <v>1955</v>
      </c>
      <c r="H2310" s="1" t="s">
        <v>44</v>
      </c>
      <c r="I2310" s="1" t="s">
        <v>464</v>
      </c>
      <c r="J2310" t="str">
        <f>TRIM(CONCATENATE(wiz[[#This Row],[SHIPPER..................]],wiz[[#This Row],[ZIP2..]],wiz[[#This Row],[ZIP3..]]))</f>
        <v>TRACTOR SUPPLY MANHAT| 5303942134</v>
      </c>
      <c r="K2310" s="1">
        <v>5</v>
      </c>
      <c r="L2310" s="1">
        <v>2.04</v>
      </c>
      <c r="M2310" s="1">
        <v>0.21</v>
      </c>
      <c r="N2310" s="1">
        <v>596</v>
      </c>
      <c r="O2310" s="1">
        <v>1.1599999999999999</v>
      </c>
      <c r="P2310" s="1">
        <v>55</v>
      </c>
      <c r="Q2310" s="1">
        <v>0.28999999999999998</v>
      </c>
      <c r="R2310" s="1">
        <v>22</v>
      </c>
      <c r="S2310" s="1">
        <v>-6</v>
      </c>
      <c r="T2310" s="1">
        <v>-14</v>
      </c>
      <c r="U2310" s="1">
        <v>135</v>
      </c>
      <c r="V2310" s="1">
        <v>115</v>
      </c>
      <c r="W2310" s="1">
        <v>54911</v>
      </c>
      <c r="X2310" s="1">
        <v>53039</v>
      </c>
      <c r="Y2310" s="1">
        <v>42134</v>
      </c>
      <c r="Z2310" s="1">
        <v>2.0299999999999998</v>
      </c>
      <c r="AA2310" s="6">
        <f t="shared" si="472"/>
        <v>533</v>
      </c>
      <c r="AB2310" s="6">
        <f t="shared" si="473"/>
        <v>575</v>
      </c>
      <c r="AC2310" s="6">
        <f t="shared" si="474"/>
        <v>27994</v>
      </c>
      <c r="AD2310" s="6">
        <f t="shared" si="475"/>
        <v>52.521575984990619</v>
      </c>
      <c r="AE2310" s="7">
        <f t="shared" si="476"/>
        <v>-627</v>
      </c>
      <c r="AF2310" t="str">
        <f t="shared" ca="1" si="477"/>
        <v>$V$356</v>
      </c>
      <c r="AG2310" t="str">
        <f t="shared" ca="1" si="478"/>
        <v>$J$356</v>
      </c>
      <c r="AH2310" t="str">
        <f t="shared" ca="1" si="479"/>
        <v>TRACTOR SUPPLY MANHAT| 3070142134</v>
      </c>
      <c r="AI2310" t="str">
        <f t="shared" ca="1" si="468"/>
        <v>$K$356</v>
      </c>
      <c r="AJ2310" s="8">
        <f t="shared" si="469"/>
        <v>9.3808630393996256E-3</v>
      </c>
      <c r="AK2310" s="7">
        <f t="shared" si="470"/>
        <v>-192</v>
      </c>
      <c r="AL2310" s="7" t="str">
        <f t="shared" ca="1" si="480"/>
        <v>b: C H ROBINSON | 4817435150</v>
      </c>
      <c r="AM2310" t="b">
        <f t="shared" si="471"/>
        <v>0</v>
      </c>
    </row>
    <row r="2311" spans="3:39" x14ac:dyDescent="0.3">
      <c r="C2311" s="1" t="s">
        <v>58</v>
      </c>
      <c r="D2311" s="1" t="s">
        <v>59</v>
      </c>
      <c r="E2311" s="1" t="s">
        <v>39</v>
      </c>
      <c r="F2311" s="1" t="s">
        <v>140</v>
      </c>
      <c r="G2311" s="1" t="s">
        <v>1036</v>
      </c>
      <c r="H2311" s="1" t="s">
        <v>176</v>
      </c>
      <c r="I2311" s="1" t="s">
        <v>1116</v>
      </c>
      <c r="J2311" t="str">
        <f>TRIM(CONCATENATE(wiz[[#This Row],[SHIPPER..................]],wiz[[#This Row],[ZIP2..]],wiz[[#This Row],[ZIP3..]]))</f>
        <v>CENTRAL GARDEN AND PE| 5301448901</v>
      </c>
      <c r="K2311" s="1">
        <v>1</v>
      </c>
      <c r="L2311" s="1">
        <v>1.66</v>
      </c>
      <c r="M2311" s="1">
        <v>0.2</v>
      </c>
      <c r="N2311" s="1">
        <v>376</v>
      </c>
      <c r="O2311" s="1">
        <v>0.83</v>
      </c>
      <c r="P2311" s="1">
        <v>76</v>
      </c>
      <c r="Q2311" s="1">
        <v>0.3</v>
      </c>
      <c r="R2311" s="1">
        <v>42</v>
      </c>
      <c r="S2311" s="1">
        <v>-41</v>
      </c>
      <c r="T2311" s="1">
        <v>-14</v>
      </c>
      <c r="U2311" s="1">
        <v>-504</v>
      </c>
      <c r="V2311" s="1">
        <v>-559</v>
      </c>
      <c r="W2311" s="1">
        <v>53201</v>
      </c>
      <c r="X2311" s="1">
        <v>53014</v>
      </c>
      <c r="Y2311" s="1">
        <v>48901</v>
      </c>
      <c r="Z2311" s="1">
        <v>1.64</v>
      </c>
      <c r="AA2311" s="6">
        <f t="shared" si="472"/>
        <v>48</v>
      </c>
      <c r="AB2311" s="6">
        <f t="shared" si="473"/>
        <v>-559</v>
      </c>
      <c r="AC2311" s="6">
        <f t="shared" si="474"/>
        <v>-4671</v>
      </c>
      <c r="AD2311" s="6">
        <f t="shared" si="475"/>
        <v>-97.3125</v>
      </c>
      <c r="AE2311" s="7">
        <f t="shared" si="476"/>
        <v>-559</v>
      </c>
      <c r="AF2311" t="str">
        <f t="shared" ca="1" si="477"/>
        <v>$V$2311</v>
      </c>
      <c r="AG2311" t="str">
        <f t="shared" ca="1" si="478"/>
        <v>$J$2311</v>
      </c>
      <c r="AH2311" t="str">
        <f t="shared" ca="1" si="479"/>
        <v>CENTRAL GARDEN AND PE| 5301448901</v>
      </c>
      <c r="AI2311" t="str">
        <f t="shared" ca="1" si="468"/>
        <v>$K$2311</v>
      </c>
      <c r="AJ2311" s="8">
        <f t="shared" si="469"/>
        <v>2.0833333333333332E-2</v>
      </c>
      <c r="AK2311" s="7">
        <f t="shared" si="470"/>
        <v>-156</v>
      </c>
      <c r="AL2311" s="7" t="str">
        <f t="shared" ca="1" si="480"/>
        <v>b: MATSON LOGISTICS | 881728379</v>
      </c>
      <c r="AM2311" t="b">
        <f t="shared" si="471"/>
        <v>0</v>
      </c>
    </row>
    <row r="2312" spans="3:39" x14ac:dyDescent="0.3">
      <c r="C2312" s="1" t="s">
        <v>195</v>
      </c>
      <c r="D2312" s="1" t="s">
        <v>196</v>
      </c>
      <c r="E2312" s="1" t="s">
        <v>39</v>
      </c>
      <c r="F2312" s="1" t="s">
        <v>140</v>
      </c>
      <c r="G2312" s="1" t="s">
        <v>1956</v>
      </c>
      <c r="H2312" s="1" t="s">
        <v>66</v>
      </c>
      <c r="I2312" s="1" t="s">
        <v>709</v>
      </c>
      <c r="J2312" t="str">
        <f>TRIM(CONCATENATE(wiz[[#This Row],[SHIPPER..................]],wiz[[#This Row],[ZIP2..]],wiz[[#This Row],[ZIP3..]]))</f>
        <v>MTD PRODUCTS INC | 5423538879</v>
      </c>
      <c r="K2312" s="1">
        <v>1</v>
      </c>
      <c r="L2312" s="1">
        <v>1.8</v>
      </c>
      <c r="M2312" s="1">
        <v>0.2</v>
      </c>
      <c r="N2312" s="1">
        <v>843</v>
      </c>
      <c r="O2312" s="1">
        <v>1.17</v>
      </c>
      <c r="P2312" s="1">
        <v>83</v>
      </c>
      <c r="Q2312" s="1">
        <v>0.3</v>
      </c>
      <c r="R2312" s="1">
        <v>48</v>
      </c>
      <c r="S2312" s="1">
        <v>-40</v>
      </c>
      <c r="T2312" s="1">
        <v>140</v>
      </c>
      <c r="U2312" s="1">
        <v>376</v>
      </c>
      <c r="V2312" s="1">
        <v>476</v>
      </c>
      <c r="W2312" s="1">
        <v>53014</v>
      </c>
      <c r="X2312" s="1">
        <v>54235</v>
      </c>
      <c r="Y2312" s="1">
        <v>38879</v>
      </c>
      <c r="Z2312" s="1">
        <v>1.78</v>
      </c>
      <c r="AA2312" s="6">
        <f t="shared" si="472"/>
        <v>127</v>
      </c>
      <c r="AB2312" s="6">
        <f t="shared" si="473"/>
        <v>476</v>
      </c>
      <c r="AC2312" s="6">
        <f t="shared" si="474"/>
        <v>-14762</v>
      </c>
      <c r="AD2312" s="6">
        <f t="shared" si="475"/>
        <v>-116.23622047244095</v>
      </c>
      <c r="AE2312" s="7">
        <f t="shared" si="476"/>
        <v>-534</v>
      </c>
      <c r="AF2312" t="str">
        <f t="shared" ca="1" si="477"/>
        <v>$V$2354</v>
      </c>
      <c r="AG2312" t="str">
        <f t="shared" ca="1" si="478"/>
        <v>$J$2354</v>
      </c>
      <c r="AH2312" t="str">
        <f t="shared" ca="1" si="479"/>
        <v>MTD PRODUCTS INC | 5303738879</v>
      </c>
      <c r="AI2312" t="str">
        <f t="shared" ca="1" si="468"/>
        <v>$K$2354</v>
      </c>
      <c r="AJ2312" s="8">
        <f t="shared" si="469"/>
        <v>7.874015748031496E-3</v>
      </c>
      <c r="AK2312" s="7">
        <f t="shared" si="470"/>
        <v>-291</v>
      </c>
      <c r="AL2312" s="7" t="str">
        <f t="shared" ca="1" si="480"/>
        <v>NOVOLEX | 3000360526</v>
      </c>
      <c r="AM2312" t="b">
        <f t="shared" si="471"/>
        <v>0</v>
      </c>
    </row>
    <row r="2313" spans="3:39" x14ac:dyDescent="0.3">
      <c r="C2313" s="1" t="s">
        <v>58</v>
      </c>
      <c r="D2313" s="1" t="s">
        <v>59</v>
      </c>
      <c r="E2313" s="1" t="s">
        <v>39</v>
      </c>
      <c r="F2313" s="1" t="s">
        <v>140</v>
      </c>
      <c r="G2313" s="1" t="s">
        <v>1036</v>
      </c>
      <c r="H2313" s="1" t="s">
        <v>68</v>
      </c>
      <c r="I2313" s="1" t="s">
        <v>592</v>
      </c>
      <c r="J2313" t="str">
        <f>TRIM(CONCATENATE(wiz[[#This Row],[SHIPPER..................]],wiz[[#This Row],[ZIP2..]],wiz[[#This Row],[ZIP3..]]))</f>
        <v>CENTRAL GARDEN AND PE| 5301428150</v>
      </c>
      <c r="K2313" s="1">
        <v>1</v>
      </c>
      <c r="L2313" s="1">
        <v>1.83</v>
      </c>
      <c r="M2313" s="1">
        <v>0.21</v>
      </c>
      <c r="N2313" s="1">
        <v>858</v>
      </c>
      <c r="O2313" s="1">
        <v>1.68</v>
      </c>
      <c r="P2313" s="1">
        <v>67</v>
      </c>
      <c r="Q2313" s="1">
        <v>0.3</v>
      </c>
      <c r="R2313" s="1">
        <v>52</v>
      </c>
      <c r="S2313" s="1">
        <v>-41</v>
      </c>
      <c r="T2313" s="1">
        <v>0</v>
      </c>
      <c r="U2313" s="1">
        <v>-32</v>
      </c>
      <c r="V2313" s="1">
        <v>-73</v>
      </c>
      <c r="W2313" s="1">
        <v>53076</v>
      </c>
      <c r="X2313" s="1">
        <v>53014</v>
      </c>
      <c r="Y2313" s="1">
        <v>28150</v>
      </c>
      <c r="Z2313" s="1">
        <v>1.82</v>
      </c>
      <c r="AA2313" s="6">
        <f t="shared" si="472"/>
        <v>48</v>
      </c>
      <c r="AB2313" s="6">
        <f t="shared" si="473"/>
        <v>-73</v>
      </c>
      <c r="AC2313" s="6">
        <f t="shared" si="474"/>
        <v>-4671</v>
      </c>
      <c r="AD2313" s="6">
        <f t="shared" si="475"/>
        <v>-97.3125</v>
      </c>
      <c r="AE2313" s="7">
        <f t="shared" si="476"/>
        <v>-559</v>
      </c>
      <c r="AF2313" t="str">
        <f t="shared" ca="1" si="477"/>
        <v>$V$2311</v>
      </c>
      <c r="AG2313" t="str">
        <f t="shared" ca="1" si="478"/>
        <v>$J$2311</v>
      </c>
      <c r="AH2313" t="str">
        <f t="shared" ca="1" si="479"/>
        <v>CENTRAL GARDEN AND PE| 5301448901</v>
      </c>
      <c r="AI2313" t="str">
        <f t="shared" ca="1" si="468"/>
        <v>$K$2311</v>
      </c>
      <c r="AJ2313" s="8">
        <f t="shared" si="469"/>
        <v>2.0833333333333332E-2</v>
      </c>
      <c r="AK2313" s="7">
        <f t="shared" si="470"/>
        <v>-156</v>
      </c>
      <c r="AL2313" s="7" t="str">
        <f t="shared" ca="1" si="480"/>
        <v>b: MATSON LOGISTICS | 881728379</v>
      </c>
      <c r="AM2313" t="b">
        <f t="shared" si="471"/>
        <v>0</v>
      </c>
    </row>
    <row r="2314" spans="3:39" x14ac:dyDescent="0.3">
      <c r="C2314" s="1" t="s">
        <v>1547</v>
      </c>
      <c r="D2314" s="1" t="s">
        <v>1548</v>
      </c>
      <c r="E2314" s="1" t="s">
        <v>39</v>
      </c>
      <c r="F2314" s="1" t="s">
        <v>140</v>
      </c>
      <c r="G2314" s="1" t="s">
        <v>1332</v>
      </c>
      <c r="H2314" s="1" t="s">
        <v>68</v>
      </c>
      <c r="I2314" s="1" t="s">
        <v>1957</v>
      </c>
      <c r="J2314" t="str">
        <f>TRIM(CONCATENATE(wiz[[#This Row],[SHIPPER..................]],wiz[[#This Row],[ZIP2..]],wiz[[#This Row],[ZIP3..]]))</f>
        <v>CASCADES TISSUE GROUP| 5430128396</v>
      </c>
      <c r="K2314" s="1">
        <v>3</v>
      </c>
      <c r="L2314" s="1">
        <v>2.27</v>
      </c>
      <c r="M2314" s="1">
        <v>0.27</v>
      </c>
      <c r="N2314" s="1">
        <v>1010</v>
      </c>
      <c r="O2314" s="1">
        <v>1.95</v>
      </c>
      <c r="P2314" s="1">
        <v>124</v>
      </c>
      <c r="Q2314" s="1">
        <v>0.37</v>
      </c>
      <c r="R2314" s="1">
        <v>16</v>
      </c>
      <c r="S2314" s="1">
        <v>-56</v>
      </c>
      <c r="T2314" s="1">
        <v>3</v>
      </c>
      <c r="U2314" s="1">
        <v>453</v>
      </c>
      <c r="V2314" s="1">
        <v>400</v>
      </c>
      <c r="W2314" s="1">
        <v>53201</v>
      </c>
      <c r="X2314" s="1">
        <v>54301</v>
      </c>
      <c r="Y2314" s="1">
        <v>28396</v>
      </c>
      <c r="Z2314" s="1">
        <v>2.3199999999999998</v>
      </c>
      <c r="AA2314" s="6">
        <f t="shared" si="472"/>
        <v>15</v>
      </c>
      <c r="AB2314" s="6">
        <f t="shared" si="473"/>
        <v>1200</v>
      </c>
      <c r="AC2314" s="6">
        <f t="shared" si="474"/>
        <v>6115</v>
      </c>
      <c r="AD2314" s="6">
        <f t="shared" si="475"/>
        <v>407.66666666666669</v>
      </c>
      <c r="AE2314" s="7">
        <f t="shared" si="476"/>
        <v>254</v>
      </c>
      <c r="AF2314" t="str">
        <f t="shared" ca="1" si="477"/>
        <v>$V$495</v>
      </c>
      <c r="AG2314" t="str">
        <f t="shared" ca="1" si="478"/>
        <v>$J$495</v>
      </c>
      <c r="AH2314" t="str">
        <f t="shared" ca="1" si="479"/>
        <v>WAL MART SAMS GENERAL| 6001635055</v>
      </c>
      <c r="AI2314" t="str">
        <f t="shared" ca="1" si="468"/>
        <v>$K$495</v>
      </c>
      <c r="AJ2314" s="8">
        <f t="shared" si="469"/>
        <v>0.2</v>
      </c>
      <c r="AK2314" s="7">
        <f t="shared" si="470"/>
        <v>254</v>
      </c>
      <c r="AL2314" s="7" t="str">
        <f t="shared" ca="1" si="480"/>
        <v>WAL MART SAMS GENERAL| 6001635055</v>
      </c>
      <c r="AM2314" t="b">
        <f t="shared" si="471"/>
        <v>0</v>
      </c>
    </row>
    <row r="2315" spans="3:39" x14ac:dyDescent="0.3">
      <c r="C2315" s="1" t="s">
        <v>1547</v>
      </c>
      <c r="D2315" s="1" t="s">
        <v>1548</v>
      </c>
      <c r="E2315" s="1" t="s">
        <v>39</v>
      </c>
      <c r="F2315" s="1" t="s">
        <v>140</v>
      </c>
      <c r="G2315" s="1" t="s">
        <v>1332</v>
      </c>
      <c r="H2315" s="1" t="s">
        <v>68</v>
      </c>
      <c r="I2315" s="1" t="s">
        <v>993</v>
      </c>
      <c r="J2315" t="str">
        <f>TRIM(CONCATENATE(wiz[[#This Row],[SHIPPER..................]],wiz[[#This Row],[ZIP2..]],wiz[[#This Row],[ZIP3..]]))</f>
        <v>CASCADES TISSUE GROUP| 5430127214</v>
      </c>
      <c r="K2315" s="1">
        <v>1</v>
      </c>
      <c r="L2315" s="1">
        <v>2.35</v>
      </c>
      <c r="M2315" s="1">
        <v>0.28000000000000003</v>
      </c>
      <c r="N2315" s="1">
        <v>909</v>
      </c>
      <c r="O2315" s="1">
        <v>1.81</v>
      </c>
      <c r="P2315" s="1">
        <v>30</v>
      </c>
      <c r="Q2315" s="1">
        <v>0.25</v>
      </c>
      <c r="R2315" s="1">
        <v>16</v>
      </c>
      <c r="S2315" s="1">
        <v>-56</v>
      </c>
      <c r="T2315" s="1">
        <v>1</v>
      </c>
      <c r="U2315" s="1">
        <v>534</v>
      </c>
      <c r="V2315" s="1">
        <v>479</v>
      </c>
      <c r="W2315" s="1">
        <v>54911</v>
      </c>
      <c r="X2315" s="1">
        <v>54301</v>
      </c>
      <c r="Y2315" s="1">
        <v>27214</v>
      </c>
      <c r="Z2315" s="1">
        <v>2.41</v>
      </c>
      <c r="AA2315" s="6">
        <f t="shared" si="472"/>
        <v>15</v>
      </c>
      <c r="AB2315" s="6">
        <f t="shared" si="473"/>
        <v>479</v>
      </c>
      <c r="AC2315" s="6">
        <f t="shared" si="474"/>
        <v>6115</v>
      </c>
      <c r="AD2315" s="6">
        <f t="shared" si="475"/>
        <v>407.66666666666669</v>
      </c>
      <c r="AE2315" s="7">
        <f t="shared" si="476"/>
        <v>254</v>
      </c>
      <c r="AF2315" t="str">
        <f t="shared" ca="1" si="477"/>
        <v>$V$495</v>
      </c>
      <c r="AG2315" t="str">
        <f t="shared" ca="1" si="478"/>
        <v>$J$495</v>
      </c>
      <c r="AH2315" t="str">
        <f t="shared" ca="1" si="479"/>
        <v>WAL MART SAMS GENERAL| 6001635055</v>
      </c>
      <c r="AI2315" t="str">
        <f t="shared" ca="1" si="468"/>
        <v>$K$495</v>
      </c>
      <c r="AJ2315" s="8">
        <f t="shared" si="469"/>
        <v>6.6666666666666666E-2</v>
      </c>
      <c r="AK2315" s="7">
        <f t="shared" si="470"/>
        <v>254</v>
      </c>
      <c r="AL2315" s="7" t="str">
        <f t="shared" ca="1" si="480"/>
        <v>WAL MART SAMS GENERAL| 6001635055</v>
      </c>
      <c r="AM2315" t="b">
        <f t="shared" si="471"/>
        <v>0</v>
      </c>
    </row>
    <row r="2316" spans="3:39" x14ac:dyDescent="0.3">
      <c r="C2316" s="1" t="s">
        <v>58</v>
      </c>
      <c r="D2316" s="1" t="s">
        <v>59</v>
      </c>
      <c r="E2316" s="1" t="s">
        <v>39</v>
      </c>
      <c r="F2316" s="1" t="s">
        <v>140</v>
      </c>
      <c r="G2316" s="1" t="s">
        <v>1036</v>
      </c>
      <c r="H2316" s="1" t="s">
        <v>87</v>
      </c>
      <c r="I2316" s="1" t="s">
        <v>233</v>
      </c>
      <c r="J2316" t="str">
        <f>TRIM(CONCATENATE(wiz[[#This Row],[SHIPPER..................]],wiz[[#This Row],[ZIP2..]],wiz[[#This Row],[ZIP3..]]))</f>
        <v>CENTRAL GARDEN AND PE| 5301443123</v>
      </c>
      <c r="K2316" s="1">
        <v>2</v>
      </c>
      <c r="L2316" s="1">
        <v>1.92</v>
      </c>
      <c r="M2316" s="1">
        <v>0.21</v>
      </c>
      <c r="N2316" s="1">
        <v>475</v>
      </c>
      <c r="O2316" s="1">
        <v>0.97</v>
      </c>
      <c r="P2316" s="1">
        <v>104</v>
      </c>
      <c r="Q2316" s="1">
        <v>0.33</v>
      </c>
      <c r="R2316" s="1">
        <v>39</v>
      </c>
      <c r="S2316" s="1">
        <v>-41</v>
      </c>
      <c r="T2316" s="1">
        <v>-1</v>
      </c>
      <c r="U2316" s="1">
        <v>47</v>
      </c>
      <c r="V2316" s="1">
        <v>5</v>
      </c>
      <c r="W2316" s="1">
        <v>53545</v>
      </c>
      <c r="X2316" s="1">
        <v>53014</v>
      </c>
      <c r="Y2316" s="1">
        <v>43123</v>
      </c>
      <c r="Z2316" s="1">
        <v>1.91</v>
      </c>
      <c r="AA2316" s="6">
        <f t="shared" si="472"/>
        <v>48</v>
      </c>
      <c r="AB2316" s="6">
        <f t="shared" si="473"/>
        <v>10</v>
      </c>
      <c r="AC2316" s="6">
        <f t="shared" si="474"/>
        <v>-4671</v>
      </c>
      <c r="AD2316" s="6">
        <f t="shared" si="475"/>
        <v>-97.3125</v>
      </c>
      <c r="AE2316" s="7">
        <f t="shared" si="476"/>
        <v>-559</v>
      </c>
      <c r="AF2316" t="str">
        <f t="shared" ca="1" si="477"/>
        <v>$V$2311</v>
      </c>
      <c r="AG2316" t="str">
        <f t="shared" ca="1" si="478"/>
        <v>$J$2311</v>
      </c>
      <c r="AH2316" t="str">
        <f t="shared" ca="1" si="479"/>
        <v>CENTRAL GARDEN AND PE| 5301448901</v>
      </c>
      <c r="AI2316" t="str">
        <f t="shared" ca="1" si="468"/>
        <v>$K$2311</v>
      </c>
      <c r="AJ2316" s="8">
        <f t="shared" si="469"/>
        <v>4.1666666666666664E-2</v>
      </c>
      <c r="AK2316" s="7">
        <f t="shared" si="470"/>
        <v>-156</v>
      </c>
      <c r="AL2316" s="7" t="str">
        <f t="shared" ca="1" si="480"/>
        <v>b: MATSON LOGISTICS | 881728379</v>
      </c>
      <c r="AM2316" t="b">
        <f t="shared" si="471"/>
        <v>0</v>
      </c>
    </row>
    <row r="2317" spans="3:39" x14ac:dyDescent="0.3">
      <c r="C2317" s="1" t="s">
        <v>195</v>
      </c>
      <c r="D2317" s="1" t="s">
        <v>196</v>
      </c>
      <c r="E2317" s="1" t="s">
        <v>39</v>
      </c>
      <c r="F2317" s="1" t="s">
        <v>140</v>
      </c>
      <c r="G2317" s="1" t="s">
        <v>1956</v>
      </c>
      <c r="H2317" s="1" t="s">
        <v>87</v>
      </c>
      <c r="I2317" s="1" t="s">
        <v>690</v>
      </c>
      <c r="J2317" t="str">
        <f>TRIM(CONCATENATE(wiz[[#This Row],[SHIPPER..................]],wiz[[#This Row],[ZIP2..]],wiz[[#This Row],[ZIP3..]]))</f>
        <v>MTD PRODUCTS INC | 5423544888</v>
      </c>
      <c r="K2317" s="1">
        <v>1</v>
      </c>
      <c r="L2317" s="1">
        <v>2.08</v>
      </c>
      <c r="M2317" s="1">
        <v>0.19</v>
      </c>
      <c r="N2317" s="1">
        <v>564</v>
      </c>
      <c r="O2317" s="1">
        <v>1</v>
      </c>
      <c r="P2317" s="1">
        <v>85</v>
      </c>
      <c r="Q2317" s="1">
        <v>0.3</v>
      </c>
      <c r="R2317" s="1">
        <v>126</v>
      </c>
      <c r="S2317" s="1">
        <v>-40</v>
      </c>
      <c r="T2317" s="1">
        <v>24</v>
      </c>
      <c r="U2317" s="1">
        <v>184</v>
      </c>
      <c r="V2317" s="1">
        <v>168</v>
      </c>
      <c r="W2317" s="1">
        <v>54961</v>
      </c>
      <c r="X2317" s="1">
        <v>54235</v>
      </c>
      <c r="Y2317" s="1">
        <v>44888</v>
      </c>
      <c r="Z2317" s="1">
        <v>2.0499999999999998</v>
      </c>
      <c r="AA2317" s="6">
        <f t="shared" si="472"/>
        <v>127</v>
      </c>
      <c r="AB2317" s="6">
        <f t="shared" si="473"/>
        <v>168</v>
      </c>
      <c r="AC2317" s="6">
        <f t="shared" si="474"/>
        <v>-14762</v>
      </c>
      <c r="AD2317" s="6">
        <f t="shared" si="475"/>
        <v>-116.23622047244095</v>
      </c>
      <c r="AE2317" s="7">
        <f t="shared" si="476"/>
        <v>-534</v>
      </c>
      <c r="AF2317" t="str">
        <f t="shared" ca="1" si="477"/>
        <v>$V$2354</v>
      </c>
      <c r="AG2317" t="str">
        <f t="shared" ca="1" si="478"/>
        <v>$J$2354</v>
      </c>
      <c r="AH2317" t="str">
        <f t="shared" ca="1" si="479"/>
        <v>MTD PRODUCTS INC | 5303738879</v>
      </c>
      <c r="AI2317" t="str">
        <f t="shared" ca="1" si="468"/>
        <v>$K$2354</v>
      </c>
      <c r="AJ2317" s="8">
        <f t="shared" si="469"/>
        <v>7.874015748031496E-3</v>
      </c>
      <c r="AK2317" s="7">
        <f t="shared" si="470"/>
        <v>-291</v>
      </c>
      <c r="AL2317" s="7" t="str">
        <f t="shared" ca="1" si="480"/>
        <v>NOVOLEX | 3000360526</v>
      </c>
      <c r="AM2317" t="b">
        <f t="shared" si="471"/>
        <v>0</v>
      </c>
    </row>
    <row r="2318" spans="3:39" x14ac:dyDescent="0.3">
      <c r="C2318" s="1" t="s">
        <v>1547</v>
      </c>
      <c r="D2318" s="1" t="s">
        <v>1548</v>
      </c>
      <c r="E2318" s="1" t="s">
        <v>39</v>
      </c>
      <c r="F2318" s="1" t="s">
        <v>140</v>
      </c>
      <c r="G2318" s="1" t="s">
        <v>1332</v>
      </c>
      <c r="H2318" s="1" t="s">
        <v>70</v>
      </c>
      <c r="I2318" s="1" t="s">
        <v>1550</v>
      </c>
      <c r="J2318" t="str">
        <f>TRIM(CONCATENATE(wiz[[#This Row],[SHIPPER..................]],wiz[[#This Row],[ZIP2..]],wiz[[#This Row],[ZIP3..]]))</f>
        <v>CASCADES TISSUE GROUP| 5430138012</v>
      </c>
      <c r="K2318" s="1">
        <v>4</v>
      </c>
      <c r="L2318" s="1">
        <v>1.76</v>
      </c>
      <c r="M2318" s="1">
        <v>0.28000000000000003</v>
      </c>
      <c r="N2318" s="1">
        <v>695</v>
      </c>
      <c r="O2318" s="1">
        <v>1.51</v>
      </c>
      <c r="P2318" s="1">
        <v>86</v>
      </c>
      <c r="Q2318" s="1">
        <v>0.33</v>
      </c>
      <c r="R2318" s="1">
        <v>-9</v>
      </c>
      <c r="S2318" s="1">
        <v>-56</v>
      </c>
      <c r="T2318" s="1">
        <v>-29</v>
      </c>
      <c r="U2318" s="1">
        <v>339</v>
      </c>
      <c r="V2318" s="1">
        <v>254</v>
      </c>
      <c r="W2318" s="1">
        <v>54115</v>
      </c>
      <c r="X2318" s="1">
        <v>54301</v>
      </c>
      <c r="Y2318" s="1">
        <v>38012</v>
      </c>
      <c r="Z2318" s="1">
        <v>1.82</v>
      </c>
      <c r="AA2318" s="6">
        <f t="shared" si="472"/>
        <v>15</v>
      </c>
      <c r="AB2318" s="6">
        <f t="shared" si="473"/>
        <v>1016</v>
      </c>
      <c r="AC2318" s="6">
        <f t="shared" si="474"/>
        <v>6115</v>
      </c>
      <c r="AD2318" s="6">
        <f t="shared" si="475"/>
        <v>407.66666666666669</v>
      </c>
      <c r="AE2318" s="7">
        <f t="shared" si="476"/>
        <v>254</v>
      </c>
      <c r="AF2318" t="str">
        <f t="shared" ca="1" si="477"/>
        <v>$V$495</v>
      </c>
      <c r="AG2318" t="str">
        <f t="shared" ca="1" si="478"/>
        <v>$J$495</v>
      </c>
      <c r="AH2318" t="str">
        <f t="shared" ca="1" si="479"/>
        <v>WAL MART SAMS GENERAL| 6001635055</v>
      </c>
      <c r="AI2318" t="str">
        <f t="shared" ca="1" si="468"/>
        <v>$K$495</v>
      </c>
      <c r="AJ2318" s="8">
        <f t="shared" si="469"/>
        <v>0.26666666666666666</v>
      </c>
      <c r="AK2318" s="7">
        <f t="shared" si="470"/>
        <v>254</v>
      </c>
      <c r="AL2318" s="7" t="str">
        <f t="shared" ca="1" si="480"/>
        <v>WAL MART SAMS GENERAL| 6001635055</v>
      </c>
      <c r="AM2318" t="str">
        <f t="shared" si="471"/>
        <v>CASCADES TISSUE GROUP| 5430138012</v>
      </c>
    </row>
    <row r="2319" spans="3:39" x14ac:dyDescent="0.3">
      <c r="C2319" s="1" t="s">
        <v>195</v>
      </c>
      <c r="D2319" s="1" t="s">
        <v>196</v>
      </c>
      <c r="E2319" s="1" t="s">
        <v>39</v>
      </c>
      <c r="F2319" s="1" t="s">
        <v>140</v>
      </c>
      <c r="G2319" s="1" t="s">
        <v>1958</v>
      </c>
      <c r="H2319" s="1" t="s">
        <v>70</v>
      </c>
      <c r="I2319" s="1" t="s">
        <v>197</v>
      </c>
      <c r="J2319" t="str">
        <f>TRIM(CONCATENATE(wiz[[#This Row],[SHIPPER..................]],wiz[[#This Row],[ZIP2..]],wiz[[#This Row],[ZIP3..]]))</f>
        <v>MTD PRODUCTS INC | 5497038237</v>
      </c>
      <c r="K2319" s="1">
        <v>2</v>
      </c>
      <c r="L2319" s="1">
        <v>1.84</v>
      </c>
      <c r="M2319" s="1">
        <v>0.2</v>
      </c>
      <c r="N2319" s="1">
        <v>631</v>
      </c>
      <c r="O2319" s="1">
        <v>1</v>
      </c>
      <c r="P2319" s="1">
        <v>60</v>
      </c>
      <c r="Q2319" s="1">
        <v>0.28000000000000003</v>
      </c>
      <c r="R2319" s="1">
        <v>49</v>
      </c>
      <c r="S2319" s="1">
        <v>32</v>
      </c>
      <c r="T2319" s="1">
        <v>50</v>
      </c>
      <c r="U2319" s="1">
        <v>292</v>
      </c>
      <c r="V2319" s="1">
        <v>374</v>
      </c>
      <c r="W2319" s="1">
        <v>53598</v>
      </c>
      <c r="X2319" s="1">
        <v>54970</v>
      </c>
      <c r="Y2319" s="1">
        <v>38237</v>
      </c>
      <c r="Z2319" s="1">
        <v>1.82</v>
      </c>
      <c r="AA2319" s="6">
        <f t="shared" si="472"/>
        <v>127</v>
      </c>
      <c r="AB2319" s="6">
        <f t="shared" si="473"/>
        <v>748</v>
      </c>
      <c r="AC2319" s="6">
        <f t="shared" si="474"/>
        <v>-14762</v>
      </c>
      <c r="AD2319" s="6">
        <f t="shared" si="475"/>
        <v>-116.23622047244095</v>
      </c>
      <c r="AE2319" s="7">
        <f t="shared" si="476"/>
        <v>-534</v>
      </c>
      <c r="AF2319" t="str">
        <f t="shared" ca="1" si="477"/>
        <v>$V$2354</v>
      </c>
      <c r="AG2319" t="str">
        <f t="shared" ca="1" si="478"/>
        <v>$J$2354</v>
      </c>
      <c r="AH2319" t="str">
        <f t="shared" ca="1" si="479"/>
        <v>MTD PRODUCTS INC | 5303738879</v>
      </c>
      <c r="AI2319" t="str">
        <f t="shared" ca="1" si="468"/>
        <v>$K$2354</v>
      </c>
      <c r="AJ2319" s="8">
        <f t="shared" si="469"/>
        <v>1.5748031496062992E-2</v>
      </c>
      <c r="AK2319" s="7">
        <f t="shared" si="470"/>
        <v>-291</v>
      </c>
      <c r="AL2319" s="7" t="str">
        <f t="shared" ca="1" si="480"/>
        <v>NOVOLEX | 3000360526</v>
      </c>
      <c r="AM2319" t="b">
        <f t="shared" si="471"/>
        <v>0</v>
      </c>
    </row>
    <row r="2320" spans="3:39" x14ac:dyDescent="0.3">
      <c r="C2320" s="1" t="s">
        <v>1959</v>
      </c>
      <c r="D2320" s="1" t="s">
        <v>1960</v>
      </c>
      <c r="E2320" s="1" t="s">
        <v>39</v>
      </c>
      <c r="F2320" s="1" t="s">
        <v>140</v>
      </c>
      <c r="G2320" s="1" t="s">
        <v>1952</v>
      </c>
      <c r="H2320" s="1" t="s">
        <v>70</v>
      </c>
      <c r="I2320" s="1" t="s">
        <v>71</v>
      </c>
      <c r="J2320" t="str">
        <f>TRIM(CONCATENATE(wiz[[#This Row],[SHIPPER..................]],wiz[[#This Row],[ZIP2..]],wiz[[#This Row],[ZIP3..]]))</f>
        <v>SONOCO | 5495638301</v>
      </c>
      <c r="K2320" s="1">
        <v>2</v>
      </c>
      <c r="L2320" s="1">
        <v>1.85</v>
      </c>
      <c r="M2320" s="1">
        <v>0.28999999999999998</v>
      </c>
      <c r="N2320" s="1">
        <v>654</v>
      </c>
      <c r="O2320" s="1">
        <v>1.39</v>
      </c>
      <c r="P2320" s="1">
        <v>93</v>
      </c>
      <c r="Q2320" s="1">
        <v>0.3</v>
      </c>
      <c r="R2320" s="1">
        <v>-15</v>
      </c>
      <c r="S2320" s="1">
        <v>-55</v>
      </c>
      <c r="T2320" s="1">
        <v>0</v>
      </c>
      <c r="U2320" s="1">
        <v>381</v>
      </c>
      <c r="V2320" s="1">
        <v>326</v>
      </c>
      <c r="W2320" s="1">
        <v>53201</v>
      </c>
      <c r="X2320" s="1">
        <v>54956</v>
      </c>
      <c r="Y2320" s="1">
        <v>38301</v>
      </c>
      <c r="Z2320" s="1">
        <v>1.92</v>
      </c>
      <c r="AA2320" s="6">
        <f t="shared" si="472"/>
        <v>2</v>
      </c>
      <c r="AB2320" s="6">
        <f t="shared" si="473"/>
        <v>652</v>
      </c>
      <c r="AC2320" s="6">
        <f t="shared" si="474"/>
        <v>652</v>
      </c>
      <c r="AD2320" s="6">
        <f t="shared" si="475"/>
        <v>326</v>
      </c>
      <c r="AE2320" s="7">
        <f t="shared" si="476"/>
        <v>326</v>
      </c>
      <c r="AF2320" t="str">
        <f t="shared" ca="1" si="477"/>
        <v>$V$1602</v>
      </c>
      <c r="AG2320" t="str">
        <f t="shared" ca="1" si="478"/>
        <v>$J$1602</v>
      </c>
      <c r="AH2320" t="str">
        <f t="shared" ca="1" si="479"/>
        <v>BRIGGS AND STRATTON | 2980163901</v>
      </c>
      <c r="AI2320" t="str">
        <f t="shared" ca="1" si="468"/>
        <v>$K$1602</v>
      </c>
      <c r="AJ2320" s="8">
        <f t="shared" si="469"/>
        <v>1</v>
      </c>
      <c r="AK2320" s="7">
        <f t="shared" si="470"/>
        <v>326</v>
      </c>
      <c r="AL2320" s="7" t="str">
        <f t="shared" ca="1" si="480"/>
        <v>BRIGGS AND STRATTON | 2980163901</v>
      </c>
      <c r="AM2320" t="str">
        <f t="shared" si="471"/>
        <v>SONOCO | 5495638301</v>
      </c>
    </row>
    <row r="2321" spans="3:39" x14ac:dyDescent="0.3">
      <c r="C2321" s="1" t="s">
        <v>58</v>
      </c>
      <c r="D2321" s="1" t="s">
        <v>59</v>
      </c>
      <c r="E2321" s="1" t="s">
        <v>39</v>
      </c>
      <c r="F2321" s="1" t="s">
        <v>140</v>
      </c>
      <c r="G2321" s="1" t="s">
        <v>1036</v>
      </c>
      <c r="H2321" s="1" t="s">
        <v>70</v>
      </c>
      <c r="I2321" s="1" t="s">
        <v>563</v>
      </c>
      <c r="J2321" t="str">
        <f>TRIM(CONCATENATE(wiz[[#This Row],[SHIPPER..................]],wiz[[#This Row],[ZIP2..]],wiz[[#This Row],[ZIP3..]]))</f>
        <v>CENTRAL GARDEN AND PE| 5301437809</v>
      </c>
      <c r="K2321" s="1">
        <v>2</v>
      </c>
      <c r="L2321" s="1">
        <v>1.7</v>
      </c>
      <c r="M2321" s="1">
        <v>0.21</v>
      </c>
      <c r="N2321" s="1">
        <v>721</v>
      </c>
      <c r="O2321" s="1">
        <v>2.12</v>
      </c>
      <c r="P2321" s="1">
        <v>191</v>
      </c>
      <c r="Q2321" s="1">
        <v>0.43</v>
      </c>
      <c r="R2321" s="1">
        <v>52</v>
      </c>
      <c r="S2321" s="1">
        <v>-41</v>
      </c>
      <c r="T2321" s="1">
        <v>-121</v>
      </c>
      <c r="U2321" s="1">
        <v>-282</v>
      </c>
      <c r="V2321" s="1">
        <v>-444</v>
      </c>
      <c r="W2321" s="1">
        <v>53201</v>
      </c>
      <c r="X2321" s="1">
        <v>53014</v>
      </c>
      <c r="Y2321" s="1">
        <v>37809</v>
      </c>
      <c r="Z2321" s="1">
        <v>1.69</v>
      </c>
      <c r="AA2321" s="6">
        <f t="shared" si="472"/>
        <v>48</v>
      </c>
      <c r="AB2321" s="6">
        <f t="shared" si="473"/>
        <v>-888</v>
      </c>
      <c r="AC2321" s="6">
        <f t="shared" si="474"/>
        <v>-4671</v>
      </c>
      <c r="AD2321" s="6">
        <f t="shared" si="475"/>
        <v>-97.3125</v>
      </c>
      <c r="AE2321" s="7">
        <f t="shared" si="476"/>
        <v>-559</v>
      </c>
      <c r="AF2321" t="str">
        <f t="shared" ca="1" si="477"/>
        <v>$V$2311</v>
      </c>
      <c r="AG2321" t="str">
        <f t="shared" ca="1" si="478"/>
        <v>$J$2311</v>
      </c>
      <c r="AH2321" t="str">
        <f t="shared" ca="1" si="479"/>
        <v>CENTRAL GARDEN AND PE| 5301448901</v>
      </c>
      <c r="AI2321" t="str">
        <f t="shared" ca="1" si="468"/>
        <v>$K$2311</v>
      </c>
      <c r="AJ2321" s="8">
        <f t="shared" si="469"/>
        <v>4.1666666666666664E-2</v>
      </c>
      <c r="AK2321" s="7">
        <f t="shared" si="470"/>
        <v>-156</v>
      </c>
      <c r="AL2321" s="7" t="str">
        <f t="shared" ca="1" si="480"/>
        <v>b: MATSON LOGISTICS | 881728379</v>
      </c>
      <c r="AM2321" t="b">
        <f t="shared" si="471"/>
        <v>0</v>
      </c>
    </row>
    <row r="2322" spans="3:39" x14ac:dyDescent="0.3">
      <c r="C2322" s="1" t="s">
        <v>58</v>
      </c>
      <c r="D2322" s="1" t="s">
        <v>59</v>
      </c>
      <c r="E2322" s="1" t="s">
        <v>39</v>
      </c>
      <c r="F2322" s="1" t="s">
        <v>140</v>
      </c>
      <c r="G2322" s="1" t="s">
        <v>1036</v>
      </c>
      <c r="H2322" s="1" t="s">
        <v>76</v>
      </c>
      <c r="I2322" s="1" t="s">
        <v>1918</v>
      </c>
      <c r="J2322" t="str">
        <f>TRIM(CONCATENATE(wiz[[#This Row],[SHIPPER..................]],wiz[[#This Row],[ZIP2..]],wiz[[#This Row],[ZIP3..]]))</f>
        <v>CENTRAL GARDEN AND PE| 5301478154</v>
      </c>
      <c r="K2322" s="1">
        <v>2</v>
      </c>
      <c r="L2322" s="1">
        <v>1.89</v>
      </c>
      <c r="M2322" s="1">
        <v>0.21</v>
      </c>
      <c r="N2322" s="1">
        <v>1334</v>
      </c>
      <c r="O2322" s="1">
        <v>1.92</v>
      </c>
      <c r="P2322" s="1">
        <v>67</v>
      </c>
      <c r="Q2322" s="1">
        <v>0.3</v>
      </c>
      <c r="R2322" s="1">
        <v>8</v>
      </c>
      <c r="S2322" s="1">
        <v>-41</v>
      </c>
      <c r="T2322" s="1">
        <v>0</v>
      </c>
      <c r="U2322" s="1">
        <v>79</v>
      </c>
      <c r="V2322" s="1">
        <v>38</v>
      </c>
      <c r="W2322" s="1">
        <v>53545</v>
      </c>
      <c r="X2322" s="1">
        <v>53014</v>
      </c>
      <c r="Y2322" s="1">
        <v>78154</v>
      </c>
      <c r="Z2322" s="1">
        <v>1.88</v>
      </c>
      <c r="AA2322" s="6">
        <f t="shared" si="472"/>
        <v>48</v>
      </c>
      <c r="AB2322" s="6">
        <f t="shared" si="473"/>
        <v>76</v>
      </c>
      <c r="AC2322" s="6">
        <f t="shared" si="474"/>
        <v>-4671</v>
      </c>
      <c r="AD2322" s="6">
        <f t="shared" si="475"/>
        <v>-97.3125</v>
      </c>
      <c r="AE2322" s="7">
        <f t="shared" si="476"/>
        <v>-559</v>
      </c>
      <c r="AF2322" t="str">
        <f t="shared" ca="1" si="477"/>
        <v>$V$2311</v>
      </c>
      <c r="AG2322" t="str">
        <f t="shared" ca="1" si="478"/>
        <v>$J$2311</v>
      </c>
      <c r="AH2322" t="str">
        <f t="shared" ca="1" si="479"/>
        <v>CENTRAL GARDEN AND PE| 5301448901</v>
      </c>
      <c r="AI2322" t="str">
        <f t="shared" ca="1" si="468"/>
        <v>$K$2311</v>
      </c>
      <c r="AJ2322" s="8">
        <f t="shared" si="469"/>
        <v>4.1666666666666664E-2</v>
      </c>
      <c r="AK2322" s="7">
        <f t="shared" si="470"/>
        <v>-156</v>
      </c>
      <c r="AL2322" s="7" t="str">
        <f t="shared" ca="1" si="480"/>
        <v>b: MATSON LOGISTICS | 881728379</v>
      </c>
      <c r="AM2322" t="b">
        <f t="shared" si="471"/>
        <v>0</v>
      </c>
    </row>
    <row r="2323" spans="3:39" x14ac:dyDescent="0.3">
      <c r="C2323" s="1" t="s">
        <v>210</v>
      </c>
      <c r="D2323" s="1" t="s">
        <v>211</v>
      </c>
      <c r="E2323" s="1" t="s">
        <v>39</v>
      </c>
      <c r="F2323" s="1" t="s">
        <v>140</v>
      </c>
      <c r="G2323" s="1" t="s">
        <v>1961</v>
      </c>
      <c r="H2323" s="1" t="s">
        <v>146</v>
      </c>
      <c r="I2323" s="1" t="s">
        <v>641</v>
      </c>
      <c r="J2323" t="str">
        <f>TRIM(CONCATENATE(wiz[[#This Row],[SHIPPER..................]],wiz[[#This Row],[ZIP2..]],wiz[[#This Row],[ZIP3..]]))</f>
        <v>b: ECHO GLOBAL LOGIST| 5460172201</v>
      </c>
      <c r="K2323" s="1">
        <v>1</v>
      </c>
      <c r="L2323" s="1">
        <v>1.2</v>
      </c>
      <c r="M2323" s="1">
        <v>0.28999999999999998</v>
      </c>
      <c r="N2323" s="1">
        <v>836</v>
      </c>
      <c r="O2323" s="1">
        <v>1.29</v>
      </c>
      <c r="P2323" s="1">
        <v>151</v>
      </c>
      <c r="Q2323" s="1">
        <v>0.4</v>
      </c>
      <c r="R2323" s="1">
        <v>-58</v>
      </c>
      <c r="S2323" s="1">
        <v>-247</v>
      </c>
      <c r="T2323" s="1">
        <v>112</v>
      </c>
      <c r="U2323" s="1">
        <v>49</v>
      </c>
      <c r="V2323" s="1">
        <v>-86</v>
      </c>
      <c r="W2323" s="1">
        <v>55305</v>
      </c>
      <c r="X2323" s="1">
        <v>54601</v>
      </c>
      <c r="Y2323" s="1">
        <v>72201</v>
      </c>
      <c r="Z2323" s="1">
        <v>1.27</v>
      </c>
      <c r="AA2323" s="6">
        <f t="shared" si="472"/>
        <v>94</v>
      </c>
      <c r="AB2323" s="6">
        <f t="shared" si="473"/>
        <v>-86</v>
      </c>
      <c r="AC2323" s="6">
        <f t="shared" si="474"/>
        <v>1157</v>
      </c>
      <c r="AD2323" s="6">
        <f t="shared" si="475"/>
        <v>12.308510638297872</v>
      </c>
      <c r="AE2323" s="7">
        <f t="shared" si="476"/>
        <v>-816</v>
      </c>
      <c r="AF2323" t="str">
        <f t="shared" ca="1" si="477"/>
        <v>$V$921</v>
      </c>
      <c r="AG2323" t="str">
        <f t="shared" ca="1" si="478"/>
        <v>$J$921</v>
      </c>
      <c r="AH2323" t="str">
        <f t="shared" ca="1" si="479"/>
        <v>b: ECHO GLOBAL LOGIST| 5503315639</v>
      </c>
      <c r="AI2323" t="str">
        <f t="shared" ca="1" si="468"/>
        <v>$K$921</v>
      </c>
      <c r="AJ2323" s="8">
        <f t="shared" si="469"/>
        <v>1.0638297872340425E-2</v>
      </c>
      <c r="AK2323" s="7">
        <f t="shared" si="470"/>
        <v>-71</v>
      </c>
      <c r="AL2323" s="7" t="str">
        <f t="shared" ca="1" si="480"/>
        <v>b: ECHO GLOBAL LOGIST| 5632053201</v>
      </c>
      <c r="AM2323" t="b">
        <f t="shared" si="471"/>
        <v>0</v>
      </c>
    </row>
    <row r="2324" spans="3:39" x14ac:dyDescent="0.3">
      <c r="C2324" s="1" t="s">
        <v>568</v>
      </c>
      <c r="D2324" s="1" t="s">
        <v>569</v>
      </c>
      <c r="E2324" s="1" t="s">
        <v>39</v>
      </c>
      <c r="F2324" s="1" t="s">
        <v>140</v>
      </c>
      <c r="G2324" s="1" t="s">
        <v>1961</v>
      </c>
      <c r="H2324" s="1" t="s">
        <v>66</v>
      </c>
      <c r="I2324" s="1" t="s">
        <v>1962</v>
      </c>
      <c r="J2324" t="str">
        <f>TRIM(CONCATENATE(wiz[[#This Row],[SHIPPER..................]],wiz[[#This Row],[ZIP2..]],wiz[[#This Row],[ZIP3..]]))</f>
        <v>b: UNIVERSAL TRUCKLOA| 5460139440</v>
      </c>
      <c r="K2324" s="1">
        <v>1</v>
      </c>
      <c r="L2324" s="1">
        <v>1.51</v>
      </c>
      <c r="M2324" s="1">
        <v>0.27</v>
      </c>
      <c r="N2324" s="1">
        <v>1070</v>
      </c>
      <c r="O2324" s="1">
        <v>1.95</v>
      </c>
      <c r="P2324" s="1">
        <v>158</v>
      </c>
      <c r="Q2324" s="1">
        <v>0.4</v>
      </c>
      <c r="R2324" s="1">
        <v>-55</v>
      </c>
      <c r="S2324" s="1">
        <v>-315</v>
      </c>
      <c r="T2324" s="1">
        <v>-5</v>
      </c>
      <c r="U2324" s="1">
        <v>48</v>
      </c>
      <c r="V2324" s="1">
        <v>-272</v>
      </c>
      <c r="W2324" s="1">
        <v>55433</v>
      </c>
      <c r="X2324" s="1">
        <v>54601</v>
      </c>
      <c r="Y2324" s="1">
        <v>39440</v>
      </c>
      <c r="Z2324" s="1">
        <v>1.56</v>
      </c>
      <c r="AA2324" s="6">
        <f t="shared" si="472"/>
        <v>5</v>
      </c>
      <c r="AB2324" s="6">
        <f t="shared" si="473"/>
        <v>-272</v>
      </c>
      <c r="AC2324" s="6">
        <f t="shared" si="474"/>
        <v>1531</v>
      </c>
      <c r="AD2324" s="6">
        <f t="shared" si="475"/>
        <v>306.2</v>
      </c>
      <c r="AE2324" s="7">
        <f t="shared" si="476"/>
        <v>-272</v>
      </c>
      <c r="AF2324" t="str">
        <f t="shared" ca="1" si="477"/>
        <v>$V$634</v>
      </c>
      <c r="AG2324" t="str">
        <f t="shared" ca="1" si="478"/>
        <v>$J$634</v>
      </c>
      <c r="AH2324" t="str">
        <f t="shared" ca="1" si="479"/>
        <v>TOMLIN TRUCKING AND B| 4614236101</v>
      </c>
      <c r="AI2324" t="str">
        <f t="shared" ca="1" si="468"/>
        <v>$K$634</v>
      </c>
      <c r="AJ2324" s="8">
        <f t="shared" si="469"/>
        <v>0.2</v>
      </c>
      <c r="AK2324" s="7">
        <f t="shared" si="470"/>
        <v>-272</v>
      </c>
      <c r="AL2324" s="7" t="str">
        <f t="shared" ca="1" si="480"/>
        <v>TOMLIN TRUCKING AND B| 4614236101</v>
      </c>
      <c r="AM2324" t="str">
        <f t="shared" si="471"/>
        <v>b: UNIVERSAL TRUCKLOA| 5460139440</v>
      </c>
    </row>
    <row r="2325" spans="3:39" x14ac:dyDescent="0.3">
      <c r="C2325" s="1" t="s">
        <v>210</v>
      </c>
      <c r="D2325" s="1" t="s">
        <v>211</v>
      </c>
      <c r="E2325" s="1" t="s">
        <v>39</v>
      </c>
      <c r="F2325" s="1" t="s">
        <v>140</v>
      </c>
      <c r="G2325" s="1" t="s">
        <v>1961</v>
      </c>
      <c r="H2325" s="1" t="s">
        <v>44</v>
      </c>
      <c r="I2325" s="1" t="s">
        <v>1112</v>
      </c>
      <c r="J2325" t="str">
        <f>TRIM(CONCATENATE(wiz[[#This Row],[SHIPPER..................]],wiz[[#This Row],[ZIP2..]],wiz[[#This Row],[ZIP3..]]))</f>
        <v>b: ECHO GLOBAL LOGIST| 5460141071</v>
      </c>
      <c r="K2325" s="1">
        <v>1</v>
      </c>
      <c r="L2325" s="1">
        <v>1.45</v>
      </c>
      <c r="M2325" s="1">
        <v>0.27</v>
      </c>
      <c r="N2325" s="1">
        <v>581</v>
      </c>
      <c r="O2325" s="1">
        <v>0.96</v>
      </c>
      <c r="P2325" s="1">
        <v>144</v>
      </c>
      <c r="Q2325" s="1">
        <v>0.35</v>
      </c>
      <c r="R2325" s="1">
        <v>18</v>
      </c>
      <c r="S2325" s="1">
        <v>-247</v>
      </c>
      <c r="T2325" s="1">
        <v>34</v>
      </c>
      <c r="U2325" s="1">
        <v>180</v>
      </c>
      <c r="V2325" s="1">
        <v>-33</v>
      </c>
      <c r="W2325" s="1">
        <v>55113</v>
      </c>
      <c r="X2325" s="1">
        <v>54601</v>
      </c>
      <c r="Y2325" s="1">
        <v>41071</v>
      </c>
      <c r="Z2325" s="1">
        <v>1.5</v>
      </c>
      <c r="AA2325" s="6">
        <f t="shared" si="472"/>
        <v>94</v>
      </c>
      <c r="AB2325" s="6">
        <f t="shared" si="473"/>
        <v>-33</v>
      </c>
      <c r="AC2325" s="6">
        <f t="shared" si="474"/>
        <v>1157</v>
      </c>
      <c r="AD2325" s="6">
        <f t="shared" si="475"/>
        <v>12.308510638297872</v>
      </c>
      <c r="AE2325" s="7">
        <f t="shared" si="476"/>
        <v>-816</v>
      </c>
      <c r="AF2325" t="str">
        <f t="shared" ca="1" si="477"/>
        <v>$V$921</v>
      </c>
      <c r="AG2325" t="str">
        <f t="shared" ca="1" si="478"/>
        <v>$J$921</v>
      </c>
      <c r="AH2325" t="str">
        <f t="shared" ca="1" si="479"/>
        <v>b: ECHO GLOBAL LOGIST| 5503315639</v>
      </c>
      <c r="AI2325" t="str">
        <f t="shared" ca="1" si="468"/>
        <v>$K$921</v>
      </c>
      <c r="AJ2325" s="8">
        <f t="shared" si="469"/>
        <v>1.0638297872340425E-2</v>
      </c>
      <c r="AK2325" s="7">
        <f t="shared" si="470"/>
        <v>-71</v>
      </c>
      <c r="AL2325" s="7" t="str">
        <f t="shared" ca="1" si="480"/>
        <v>b: ECHO GLOBAL LOGIST| 5632053201</v>
      </c>
      <c r="AM2325" t="b">
        <f t="shared" si="471"/>
        <v>0</v>
      </c>
    </row>
    <row r="2326" spans="3:39" x14ac:dyDescent="0.3">
      <c r="C2326" s="1" t="s">
        <v>210</v>
      </c>
      <c r="D2326" s="1" t="s">
        <v>211</v>
      </c>
      <c r="E2326" s="1" t="s">
        <v>39</v>
      </c>
      <c r="F2326" s="1" t="s">
        <v>900</v>
      </c>
      <c r="G2326" s="1" t="s">
        <v>1963</v>
      </c>
      <c r="H2326" s="1" t="s">
        <v>90</v>
      </c>
      <c r="I2326" s="1" t="s">
        <v>85</v>
      </c>
      <c r="J2326" t="str">
        <f>TRIM(CONCATENATE(wiz[[#This Row],[SHIPPER..................]],wiz[[#This Row],[ZIP2..]],wiz[[#This Row],[ZIP3..]]))</f>
        <v>b: ECHO GLOBAL LOGIST| 5598729071</v>
      </c>
      <c r="K2326" s="1">
        <v>1</v>
      </c>
      <c r="L2326" s="1">
        <v>1.22</v>
      </c>
      <c r="M2326" s="1">
        <v>0.28999999999999998</v>
      </c>
      <c r="N2326" s="1">
        <v>1107</v>
      </c>
      <c r="O2326" s="1">
        <v>2.2599999999999998</v>
      </c>
      <c r="P2326" s="1">
        <v>120</v>
      </c>
      <c r="Q2326" s="1">
        <v>0.35</v>
      </c>
      <c r="R2326" s="1">
        <v>-25</v>
      </c>
      <c r="S2326" s="1">
        <v>-158</v>
      </c>
      <c r="T2326" s="1">
        <v>35</v>
      </c>
      <c r="U2326" s="1">
        <v>-121</v>
      </c>
      <c r="V2326" s="1">
        <v>-244</v>
      </c>
      <c r="W2326" s="1">
        <v>55113</v>
      </c>
      <c r="X2326" s="1">
        <v>55987</v>
      </c>
      <c r="Y2326" s="1">
        <v>29071</v>
      </c>
      <c r="Z2326" s="1">
        <v>1.29</v>
      </c>
      <c r="AA2326" s="6">
        <f t="shared" si="472"/>
        <v>94</v>
      </c>
      <c r="AB2326" s="6">
        <f t="shared" si="473"/>
        <v>-244</v>
      </c>
      <c r="AC2326" s="6">
        <f t="shared" si="474"/>
        <v>1157</v>
      </c>
      <c r="AD2326" s="6">
        <f t="shared" si="475"/>
        <v>12.308510638297872</v>
      </c>
      <c r="AE2326" s="7">
        <f t="shared" si="476"/>
        <v>-816</v>
      </c>
      <c r="AF2326" t="str">
        <f t="shared" ca="1" si="477"/>
        <v>$V$921</v>
      </c>
      <c r="AG2326" t="str">
        <f t="shared" ca="1" si="478"/>
        <v>$J$921</v>
      </c>
      <c r="AH2326" t="str">
        <f t="shared" ca="1" si="479"/>
        <v>b: ECHO GLOBAL LOGIST| 5503315639</v>
      </c>
      <c r="AI2326" t="str">
        <f t="shared" ca="1" si="468"/>
        <v>$K$921</v>
      </c>
      <c r="AJ2326" s="8">
        <f t="shared" si="469"/>
        <v>1.0638297872340425E-2</v>
      </c>
      <c r="AK2326" s="7">
        <f t="shared" si="470"/>
        <v>-71</v>
      </c>
      <c r="AL2326" s="7" t="str">
        <f t="shared" ca="1" si="480"/>
        <v>b: ECHO GLOBAL LOGIST| 5632053201</v>
      </c>
      <c r="AM2326" t="b">
        <f t="shared" si="471"/>
        <v>0</v>
      </c>
    </row>
    <row r="2327" spans="3:39" x14ac:dyDescent="0.3">
      <c r="C2327" s="1" t="s">
        <v>1964</v>
      </c>
      <c r="D2327" s="1" t="s">
        <v>1965</v>
      </c>
      <c r="E2327" s="1" t="s">
        <v>39</v>
      </c>
      <c r="F2327" s="1" t="s">
        <v>140</v>
      </c>
      <c r="G2327" s="1" t="s">
        <v>1966</v>
      </c>
      <c r="H2327" s="1" t="s">
        <v>90</v>
      </c>
      <c r="I2327" s="1" t="s">
        <v>550</v>
      </c>
      <c r="J2327" t="str">
        <f>TRIM(CONCATENATE(wiz[[#This Row],[SHIPPER..................]],wiz[[#This Row],[ZIP2..]],wiz[[#This Row],[ZIP3..]]))</f>
        <v>b: DYNAMIC LOGISTIX | 5462229601</v>
      </c>
      <c r="K2327" s="1">
        <v>1</v>
      </c>
      <c r="L2327" s="1">
        <v>1.23</v>
      </c>
      <c r="M2327" s="1">
        <v>0.27</v>
      </c>
      <c r="N2327" s="1">
        <v>1032</v>
      </c>
      <c r="O2327" s="1">
        <v>1.95</v>
      </c>
      <c r="P2327" s="1">
        <v>98</v>
      </c>
      <c r="Q2327" s="1">
        <v>0.3</v>
      </c>
      <c r="R2327" s="1">
        <v>2</v>
      </c>
      <c r="S2327" s="1">
        <v>-130</v>
      </c>
      <c r="T2327" s="1">
        <v>3</v>
      </c>
      <c r="U2327" s="1">
        <v>-158</v>
      </c>
      <c r="V2327" s="1">
        <v>-285</v>
      </c>
      <c r="W2327" s="1">
        <v>55113</v>
      </c>
      <c r="X2327" s="1">
        <v>54622</v>
      </c>
      <c r="Y2327" s="1">
        <v>29601</v>
      </c>
      <c r="Z2327" s="1">
        <v>1.28</v>
      </c>
      <c r="AA2327" s="6">
        <f t="shared" si="472"/>
        <v>1</v>
      </c>
      <c r="AB2327" s="6">
        <f t="shared" si="473"/>
        <v>-285</v>
      </c>
      <c r="AC2327" s="6">
        <f t="shared" si="474"/>
        <v>-285</v>
      </c>
      <c r="AD2327" s="6">
        <f t="shared" si="475"/>
        <v>-285</v>
      </c>
      <c r="AE2327" s="7">
        <f t="shared" si="476"/>
        <v>-285</v>
      </c>
      <c r="AF2327" t="str">
        <f t="shared" ca="1" si="477"/>
        <v>$V$994</v>
      </c>
      <c r="AG2327" t="str">
        <f t="shared" ca="1" si="478"/>
        <v>$J$994</v>
      </c>
      <c r="AH2327" t="str">
        <f t="shared" ca="1" si="479"/>
        <v>b: ROAR LOGISTICS | 3975662450</v>
      </c>
      <c r="AI2327" t="str">
        <f t="shared" ca="1" si="468"/>
        <v>$K$994</v>
      </c>
      <c r="AJ2327" s="8">
        <f t="shared" si="469"/>
        <v>1</v>
      </c>
      <c r="AK2327" s="7">
        <f t="shared" si="470"/>
        <v>-285</v>
      </c>
      <c r="AL2327" s="7" t="str">
        <f t="shared" ca="1" si="480"/>
        <v>b: ROAR LOGISTICS | 3975662450</v>
      </c>
      <c r="AM2327" t="str">
        <f t="shared" si="471"/>
        <v>b: DYNAMIC LOGISTIX | 5462229601</v>
      </c>
    </row>
    <row r="2328" spans="3:39" x14ac:dyDescent="0.3">
      <c r="C2328" s="1" t="s">
        <v>47</v>
      </c>
      <c r="D2328" s="1" t="s">
        <v>48</v>
      </c>
      <c r="E2328" s="1" t="s">
        <v>39</v>
      </c>
      <c r="F2328" s="1" t="s">
        <v>140</v>
      </c>
      <c r="G2328" s="1" t="s">
        <v>1967</v>
      </c>
      <c r="H2328" s="1" t="s">
        <v>50</v>
      </c>
      <c r="I2328" s="1" t="s">
        <v>362</v>
      </c>
      <c r="J2328" t="str">
        <f>TRIM(CONCATENATE(wiz[[#This Row],[SHIPPER..................]],wiz[[#This Row],[ZIP2..]],wiz[[#This Row],[ZIP3..]]))</f>
        <v>LOWES MLXP VAN ONE WA| 5319030103</v>
      </c>
      <c r="K2328" s="1">
        <v>1</v>
      </c>
      <c r="L2328" s="1">
        <v>1.95</v>
      </c>
      <c r="M2328" s="1">
        <v>0.21</v>
      </c>
      <c r="N2328" s="1">
        <v>720</v>
      </c>
      <c r="O2328" s="1">
        <v>1.71</v>
      </c>
      <c r="P2328" s="1">
        <v>99</v>
      </c>
      <c r="Q2328" s="1">
        <v>0.3</v>
      </c>
      <c r="R2328" s="1">
        <v>33</v>
      </c>
      <c r="S2328" s="1">
        <v>-150</v>
      </c>
      <c r="T2328" s="1">
        <v>-24</v>
      </c>
      <c r="U2328" s="1">
        <v>138</v>
      </c>
      <c r="V2328" s="1">
        <v>-36</v>
      </c>
      <c r="W2328" s="1">
        <v>60501</v>
      </c>
      <c r="X2328" s="1">
        <v>53190</v>
      </c>
      <c r="Y2328" s="1">
        <v>30103</v>
      </c>
      <c r="Z2328" s="1">
        <v>1.94</v>
      </c>
      <c r="AA2328" s="6">
        <f t="shared" si="472"/>
        <v>678</v>
      </c>
      <c r="AB2328" s="6">
        <f t="shared" si="473"/>
        <v>-36</v>
      </c>
      <c r="AC2328" s="6">
        <f t="shared" si="474"/>
        <v>-50621</v>
      </c>
      <c r="AD2328" s="6">
        <f t="shared" si="475"/>
        <v>-74.662241887905608</v>
      </c>
      <c r="AE2328" s="7">
        <f t="shared" si="476"/>
        <v>-655</v>
      </c>
      <c r="AF2328" t="str">
        <f t="shared" ca="1" si="477"/>
        <v>$V$1026</v>
      </c>
      <c r="AG2328" t="str">
        <f t="shared" ca="1" si="478"/>
        <v>$J$1026</v>
      </c>
      <c r="AH2328" t="str">
        <f t="shared" ca="1" si="479"/>
        <v>LOWES MLXP VAN ONE WA| 2820147265</v>
      </c>
      <c r="AI2328" t="str">
        <f t="shared" ca="1" si="468"/>
        <v>$K$1026</v>
      </c>
      <c r="AJ2328" s="8">
        <f t="shared" si="469"/>
        <v>1.4749262536873156E-3</v>
      </c>
      <c r="AK2328" s="7">
        <f t="shared" si="470"/>
        <v>-233</v>
      </c>
      <c r="AL2328" s="7" t="str">
        <f t="shared" ca="1" si="480"/>
        <v>b: ECHO GLOBAL LOGIST| 6621537201</v>
      </c>
      <c r="AM2328" t="b">
        <f t="shared" si="471"/>
        <v>0</v>
      </c>
    </row>
    <row r="2329" spans="3:39" x14ac:dyDescent="0.3">
      <c r="C2329" s="1" t="s">
        <v>78</v>
      </c>
      <c r="D2329" s="1" t="s">
        <v>79</v>
      </c>
      <c r="E2329" s="1" t="s">
        <v>39</v>
      </c>
      <c r="F2329" s="1" t="s">
        <v>140</v>
      </c>
      <c r="G2329" s="1" t="s">
        <v>1968</v>
      </c>
      <c r="H2329" s="1" t="s">
        <v>44</v>
      </c>
      <c r="I2329" s="1" t="s">
        <v>464</v>
      </c>
      <c r="J2329" t="str">
        <f>TRIM(CONCATENATE(wiz[[#This Row],[SHIPPER..................]],wiz[[#This Row],[ZIP2..]],wiz[[#This Row],[ZIP3..]]))</f>
        <v>TRACTOR SUPPLY MANHAT| 5395642134</v>
      </c>
      <c r="K2329" s="1">
        <v>2</v>
      </c>
      <c r="L2329" s="1">
        <v>1.9</v>
      </c>
      <c r="M2329" s="1">
        <v>0.21</v>
      </c>
      <c r="N2329" s="1">
        <v>630</v>
      </c>
      <c r="O2329" s="1">
        <v>1.21</v>
      </c>
      <c r="P2329" s="1">
        <v>56</v>
      </c>
      <c r="Q2329" s="1">
        <v>0.28000000000000003</v>
      </c>
      <c r="R2329" s="1">
        <v>29</v>
      </c>
      <c r="S2329" s="1">
        <v>-95</v>
      </c>
      <c r="T2329" s="1">
        <v>1</v>
      </c>
      <c r="U2329" s="1">
        <v>193</v>
      </c>
      <c r="V2329" s="1">
        <v>99</v>
      </c>
      <c r="W2329" s="1">
        <v>53598</v>
      </c>
      <c r="X2329" s="1">
        <v>53956</v>
      </c>
      <c r="Y2329" s="1">
        <v>42134</v>
      </c>
      <c r="Z2329" s="1">
        <v>1.89</v>
      </c>
      <c r="AA2329" s="6">
        <f t="shared" si="472"/>
        <v>533</v>
      </c>
      <c r="AB2329" s="6">
        <f t="shared" si="473"/>
        <v>198</v>
      </c>
      <c r="AC2329" s="6">
        <f t="shared" si="474"/>
        <v>27994</v>
      </c>
      <c r="AD2329" s="6">
        <f t="shared" si="475"/>
        <v>52.521575984990619</v>
      </c>
      <c r="AE2329" s="7">
        <f t="shared" si="476"/>
        <v>-627</v>
      </c>
      <c r="AF2329" t="str">
        <f t="shared" ca="1" si="477"/>
        <v>$V$356</v>
      </c>
      <c r="AG2329" t="str">
        <f t="shared" ca="1" si="478"/>
        <v>$J$356</v>
      </c>
      <c r="AH2329" t="str">
        <f t="shared" ca="1" si="479"/>
        <v>TRACTOR SUPPLY MANHAT| 3070142134</v>
      </c>
      <c r="AI2329" t="str">
        <f t="shared" ca="1" si="468"/>
        <v>$K$356</v>
      </c>
      <c r="AJ2329" s="8">
        <f t="shared" si="469"/>
        <v>3.7523452157598499E-3</v>
      </c>
      <c r="AK2329" s="7">
        <f t="shared" si="470"/>
        <v>-192</v>
      </c>
      <c r="AL2329" s="7" t="str">
        <f t="shared" ca="1" si="480"/>
        <v>b: C H ROBINSON | 4817435150</v>
      </c>
      <c r="AM2329" t="b">
        <f t="shared" si="471"/>
        <v>0</v>
      </c>
    </row>
    <row r="2330" spans="3:39" x14ac:dyDescent="0.3">
      <c r="C2330" s="1" t="s">
        <v>195</v>
      </c>
      <c r="D2330" s="1" t="s">
        <v>196</v>
      </c>
      <c r="E2330" s="1" t="s">
        <v>39</v>
      </c>
      <c r="F2330" s="1" t="s">
        <v>140</v>
      </c>
      <c r="G2330" s="1" t="s">
        <v>1969</v>
      </c>
      <c r="H2330" s="1" t="s">
        <v>70</v>
      </c>
      <c r="I2330" s="1" t="s">
        <v>197</v>
      </c>
      <c r="J2330" t="str">
        <f>TRIM(CONCATENATE(wiz[[#This Row],[SHIPPER..................]],wiz[[#This Row],[ZIP2..]],wiz[[#This Row],[ZIP3..]]))</f>
        <v>MTD PRODUCTS INC | 5395938237</v>
      </c>
      <c r="K2330" s="1">
        <v>1</v>
      </c>
      <c r="L2330" s="1">
        <v>1.72</v>
      </c>
      <c r="M2330" s="1">
        <v>0.2</v>
      </c>
      <c r="N2330" s="1">
        <v>598</v>
      </c>
      <c r="O2330" s="1">
        <v>1.1000000000000001</v>
      </c>
      <c r="P2330" s="1">
        <v>131</v>
      </c>
      <c r="Q2330" s="1">
        <v>0.35</v>
      </c>
      <c r="R2330" s="1">
        <v>15</v>
      </c>
      <c r="S2330" s="1">
        <v>-261</v>
      </c>
      <c r="T2330" s="1">
        <v>0</v>
      </c>
      <c r="U2330" s="1">
        <v>410</v>
      </c>
      <c r="V2330" s="1">
        <v>149</v>
      </c>
      <c r="W2330" s="1">
        <v>53201</v>
      </c>
      <c r="X2330" s="1">
        <v>53959</v>
      </c>
      <c r="Y2330" s="1">
        <v>38237</v>
      </c>
      <c r="Z2330" s="1">
        <v>1.7</v>
      </c>
      <c r="AA2330" s="6">
        <f t="shared" si="472"/>
        <v>127</v>
      </c>
      <c r="AB2330" s="6">
        <f t="shared" si="473"/>
        <v>149</v>
      </c>
      <c r="AC2330" s="6">
        <f t="shared" si="474"/>
        <v>-14762</v>
      </c>
      <c r="AD2330" s="6">
        <f t="shared" si="475"/>
        <v>-116.23622047244095</v>
      </c>
      <c r="AE2330" s="7">
        <f t="shared" si="476"/>
        <v>-534</v>
      </c>
      <c r="AF2330" t="str">
        <f t="shared" ca="1" si="477"/>
        <v>$V$2354</v>
      </c>
      <c r="AG2330" t="str">
        <f t="shared" ca="1" si="478"/>
        <v>$J$2354</v>
      </c>
      <c r="AH2330" t="str">
        <f t="shared" ca="1" si="479"/>
        <v>MTD PRODUCTS INC | 5303738879</v>
      </c>
      <c r="AI2330" t="str">
        <f t="shared" ca="1" si="468"/>
        <v>$K$2354</v>
      </c>
      <c r="AJ2330" s="8">
        <f t="shared" si="469"/>
        <v>7.874015748031496E-3</v>
      </c>
      <c r="AK2330" s="7">
        <f t="shared" si="470"/>
        <v>-291</v>
      </c>
      <c r="AL2330" s="7" t="str">
        <f t="shared" ca="1" si="480"/>
        <v>NOVOLEX | 3000360526</v>
      </c>
      <c r="AM2330" t="b">
        <f t="shared" si="471"/>
        <v>0</v>
      </c>
    </row>
    <row r="2331" spans="3:39" x14ac:dyDescent="0.3">
      <c r="C2331" s="1" t="s">
        <v>210</v>
      </c>
      <c r="D2331" s="1" t="s">
        <v>211</v>
      </c>
      <c r="E2331" s="1" t="s">
        <v>39</v>
      </c>
      <c r="F2331" s="1" t="s">
        <v>140</v>
      </c>
      <c r="G2331" s="1" t="s">
        <v>1969</v>
      </c>
      <c r="H2331" s="1" t="s">
        <v>70</v>
      </c>
      <c r="I2331" s="1" t="s">
        <v>1148</v>
      </c>
      <c r="J2331" t="str">
        <f>TRIM(CONCATENATE(wiz[[#This Row],[SHIPPER..................]],wiz[[#This Row],[ZIP2..]],wiz[[#This Row],[ZIP3..]]))</f>
        <v>b: ECHO GLOBAL LOGIST| 5395937801</v>
      </c>
      <c r="K2331" s="1">
        <v>1</v>
      </c>
      <c r="L2331" s="1">
        <v>1.1599999999999999</v>
      </c>
      <c r="M2331" s="1">
        <v>0.27</v>
      </c>
      <c r="N2331" s="1">
        <v>769</v>
      </c>
      <c r="O2331" s="1">
        <v>1.81</v>
      </c>
      <c r="P2331" s="1">
        <v>131</v>
      </c>
      <c r="Q2331" s="1">
        <v>0.35</v>
      </c>
      <c r="R2331" s="1">
        <v>18</v>
      </c>
      <c r="S2331" s="1">
        <v>-261</v>
      </c>
      <c r="T2331" s="1">
        <v>-2</v>
      </c>
      <c r="U2331" s="1">
        <v>-398</v>
      </c>
      <c r="V2331" s="1">
        <v>-661</v>
      </c>
      <c r="W2331" s="1">
        <v>53201</v>
      </c>
      <c r="X2331" s="1">
        <v>53959</v>
      </c>
      <c r="Y2331" s="1">
        <v>37801</v>
      </c>
      <c r="Z2331" s="1">
        <v>1.21</v>
      </c>
      <c r="AA2331" s="6">
        <f t="shared" si="472"/>
        <v>94</v>
      </c>
      <c r="AB2331" s="6">
        <f t="shared" si="473"/>
        <v>-661</v>
      </c>
      <c r="AC2331" s="6">
        <f t="shared" si="474"/>
        <v>1157</v>
      </c>
      <c r="AD2331" s="6">
        <f t="shared" si="475"/>
        <v>12.308510638297872</v>
      </c>
      <c r="AE2331" s="7">
        <f t="shared" si="476"/>
        <v>-816</v>
      </c>
      <c r="AF2331" t="str">
        <f t="shared" ca="1" si="477"/>
        <v>$V$921</v>
      </c>
      <c r="AG2331" t="str">
        <f t="shared" ca="1" si="478"/>
        <v>$J$921</v>
      </c>
      <c r="AH2331" t="str">
        <f t="shared" ca="1" si="479"/>
        <v>b: ECHO GLOBAL LOGIST| 5503315639</v>
      </c>
      <c r="AI2331" t="str">
        <f t="shared" ca="1" si="468"/>
        <v>$K$921</v>
      </c>
      <c r="AJ2331" s="8">
        <f t="shared" si="469"/>
        <v>1.0638297872340425E-2</v>
      </c>
      <c r="AK2331" s="7">
        <f t="shared" si="470"/>
        <v>-71</v>
      </c>
      <c r="AL2331" s="7" t="str">
        <f t="shared" ca="1" si="480"/>
        <v>b: ECHO GLOBAL LOGIST| 5632053201</v>
      </c>
      <c r="AM2331" t="b">
        <f t="shared" si="471"/>
        <v>0</v>
      </c>
    </row>
    <row r="2332" spans="3:39" x14ac:dyDescent="0.3">
      <c r="C2332" s="1" t="s">
        <v>37</v>
      </c>
      <c r="D2332" s="1" t="s">
        <v>38</v>
      </c>
      <c r="E2332" s="1" t="s">
        <v>39</v>
      </c>
      <c r="F2332" s="1" t="s">
        <v>140</v>
      </c>
      <c r="G2332" s="1" t="s">
        <v>1582</v>
      </c>
      <c r="H2332" s="1" t="s">
        <v>70</v>
      </c>
      <c r="I2332" s="1" t="s">
        <v>75</v>
      </c>
      <c r="J2332" t="str">
        <f>TRIM(CONCATENATE(wiz[[#This Row],[SHIPPER..................]],wiz[[#This Row],[ZIP2..]],wiz[[#This Row],[ZIP3..]]))</f>
        <v>b: C H ROBINSON | 5356338101</v>
      </c>
      <c r="K2332" s="1">
        <v>1</v>
      </c>
      <c r="L2332" s="1">
        <v>0.92</v>
      </c>
      <c r="M2332" s="1">
        <v>0.27</v>
      </c>
      <c r="N2332" s="1">
        <v>629</v>
      </c>
      <c r="O2332" s="1">
        <v>1.21</v>
      </c>
      <c r="P2332" s="1">
        <v>67</v>
      </c>
      <c r="Q2332" s="1">
        <v>0.3</v>
      </c>
      <c r="R2332" s="1">
        <v>-29</v>
      </c>
      <c r="S2332" s="1">
        <v>-180</v>
      </c>
      <c r="T2332" s="1">
        <v>1</v>
      </c>
      <c r="U2332" s="1">
        <v>-154</v>
      </c>
      <c r="V2332" s="1">
        <v>-333</v>
      </c>
      <c r="W2332" s="1">
        <v>53086</v>
      </c>
      <c r="X2332" s="1">
        <v>53563</v>
      </c>
      <c r="Y2332" s="1">
        <v>38101</v>
      </c>
      <c r="Z2332" s="1">
        <v>0.97</v>
      </c>
      <c r="AA2332" s="6">
        <f t="shared" si="472"/>
        <v>615</v>
      </c>
      <c r="AB2332" s="6">
        <f t="shared" si="473"/>
        <v>-333</v>
      </c>
      <c r="AC2332" s="6">
        <f t="shared" si="474"/>
        <v>-122022</v>
      </c>
      <c r="AD2332" s="6">
        <f t="shared" si="475"/>
        <v>-198.40975609756097</v>
      </c>
      <c r="AE2332" s="7">
        <f t="shared" si="476"/>
        <v>-1118</v>
      </c>
      <c r="AF2332" t="str">
        <f t="shared" ca="1" si="477"/>
        <v>$V$1066</v>
      </c>
      <c r="AG2332" t="str">
        <f t="shared" ca="1" si="478"/>
        <v>$J$1066</v>
      </c>
      <c r="AH2332" t="str">
        <f t="shared" ca="1" si="479"/>
        <v>b: C H ROBINSON | 2736036101</v>
      </c>
      <c r="AI2332" t="str">
        <f t="shared" ca="1" si="468"/>
        <v>$K$1066</v>
      </c>
      <c r="AJ2332" s="8">
        <f t="shared" si="469"/>
        <v>1.6260162601626016E-3</v>
      </c>
      <c r="AK2332" s="7">
        <f t="shared" si="470"/>
        <v>-560</v>
      </c>
      <c r="AL2332" s="7" t="str">
        <f t="shared" ca="1" si="480"/>
        <v>b: C H ROBINSON | 6080335055</v>
      </c>
      <c r="AM2332" t="b">
        <f t="shared" si="471"/>
        <v>0</v>
      </c>
    </row>
    <row r="2333" spans="3:39" x14ac:dyDescent="0.3">
      <c r="C2333" s="1" t="s">
        <v>210</v>
      </c>
      <c r="D2333" s="1" t="s">
        <v>211</v>
      </c>
      <c r="E2333" s="1" t="s">
        <v>39</v>
      </c>
      <c r="F2333" s="1" t="s">
        <v>140</v>
      </c>
      <c r="G2333" s="1" t="s">
        <v>1970</v>
      </c>
      <c r="H2333" s="1" t="s">
        <v>70</v>
      </c>
      <c r="I2333" s="1" t="s">
        <v>350</v>
      </c>
      <c r="J2333" t="str">
        <f>TRIM(CONCATENATE(wiz[[#This Row],[SHIPPER..................]],wiz[[#This Row],[ZIP2..]],wiz[[#This Row],[ZIP3..]]))</f>
        <v>b: ECHO GLOBAL LOGIST| 5391338501</v>
      </c>
      <c r="K2333" s="1">
        <v>1</v>
      </c>
      <c r="L2333" s="1">
        <v>1.53</v>
      </c>
      <c r="M2333" s="1">
        <v>0.28000000000000003</v>
      </c>
      <c r="N2333" s="1">
        <v>662</v>
      </c>
      <c r="O2333" s="1">
        <v>1.08</v>
      </c>
      <c r="P2333" s="1">
        <v>106</v>
      </c>
      <c r="Q2333" s="1">
        <v>0.35</v>
      </c>
      <c r="R2333" s="1">
        <v>18</v>
      </c>
      <c r="S2333" s="1">
        <v>-290</v>
      </c>
      <c r="T2333" s="1">
        <v>73</v>
      </c>
      <c r="U2333" s="1">
        <v>37</v>
      </c>
      <c r="V2333" s="1">
        <v>-180</v>
      </c>
      <c r="W2333" s="1">
        <v>54942</v>
      </c>
      <c r="X2333" s="1">
        <v>53913</v>
      </c>
      <c r="Y2333" s="1">
        <v>38501</v>
      </c>
      <c r="Z2333" s="1">
        <v>1.59</v>
      </c>
      <c r="AA2333" s="6">
        <f t="shared" si="472"/>
        <v>94</v>
      </c>
      <c r="AB2333" s="6">
        <f t="shared" si="473"/>
        <v>-180</v>
      </c>
      <c r="AC2333" s="6">
        <f t="shared" si="474"/>
        <v>1157</v>
      </c>
      <c r="AD2333" s="6">
        <f t="shared" si="475"/>
        <v>12.308510638297872</v>
      </c>
      <c r="AE2333" s="7">
        <f t="shared" si="476"/>
        <v>-816</v>
      </c>
      <c r="AF2333" t="str">
        <f t="shared" ca="1" si="477"/>
        <v>$V$921</v>
      </c>
      <c r="AG2333" t="str">
        <f t="shared" ca="1" si="478"/>
        <v>$J$921</v>
      </c>
      <c r="AH2333" t="str">
        <f t="shared" ca="1" si="479"/>
        <v>b: ECHO GLOBAL LOGIST| 5503315639</v>
      </c>
      <c r="AI2333" t="str">
        <f t="shared" ca="1" si="468"/>
        <v>$K$921</v>
      </c>
      <c r="AJ2333" s="8">
        <f t="shared" si="469"/>
        <v>1.0638297872340425E-2</v>
      </c>
      <c r="AK2333" s="7">
        <f t="shared" si="470"/>
        <v>-71</v>
      </c>
      <c r="AL2333" s="7" t="str">
        <f t="shared" ca="1" si="480"/>
        <v>b: ECHO GLOBAL LOGIST| 5632053201</v>
      </c>
      <c r="AM2333" t="b">
        <f t="shared" si="471"/>
        <v>0</v>
      </c>
    </row>
    <row r="2334" spans="3:39" x14ac:dyDescent="0.3">
      <c r="C2334" s="1" t="s">
        <v>58</v>
      </c>
      <c r="D2334" s="1" t="s">
        <v>59</v>
      </c>
      <c r="E2334" s="1" t="s">
        <v>39</v>
      </c>
      <c r="F2334" s="1" t="s">
        <v>140</v>
      </c>
      <c r="G2334" s="1" t="s">
        <v>1971</v>
      </c>
      <c r="H2334" s="1" t="s">
        <v>40</v>
      </c>
      <c r="I2334" s="1" t="s">
        <v>60</v>
      </c>
      <c r="J2334" t="str">
        <f>TRIM(CONCATENATE(wiz[[#This Row],[SHIPPER..................]],wiz[[#This Row],[ZIP2..]],wiz[[#This Row],[ZIP3..]]))</f>
        <v>CENTRAL GARDEN AND PE| 5340135055</v>
      </c>
      <c r="K2334" s="1">
        <v>1</v>
      </c>
      <c r="L2334" s="1">
        <v>1.89</v>
      </c>
      <c r="M2334" s="1">
        <v>0.21</v>
      </c>
      <c r="N2334" s="1">
        <v>644</v>
      </c>
      <c r="O2334" s="1">
        <v>1.21</v>
      </c>
      <c r="P2334" s="1">
        <v>103</v>
      </c>
      <c r="Q2334" s="1">
        <v>0.35</v>
      </c>
      <c r="R2334" s="1">
        <v>53</v>
      </c>
      <c r="S2334" s="1">
        <v>-91</v>
      </c>
      <c r="T2334" s="1">
        <v>1</v>
      </c>
      <c r="U2334" s="1">
        <v>-47</v>
      </c>
      <c r="V2334" s="1">
        <v>-137</v>
      </c>
      <c r="W2334" s="1">
        <v>53701</v>
      </c>
      <c r="X2334" s="1">
        <v>53401</v>
      </c>
      <c r="Y2334" s="1">
        <v>35055</v>
      </c>
      <c r="Z2334" s="1">
        <v>1.88</v>
      </c>
      <c r="AA2334" s="6">
        <f t="shared" si="472"/>
        <v>48</v>
      </c>
      <c r="AB2334" s="6">
        <f t="shared" si="473"/>
        <v>-137</v>
      </c>
      <c r="AC2334" s="6">
        <f t="shared" si="474"/>
        <v>-4671</v>
      </c>
      <c r="AD2334" s="6">
        <f t="shared" si="475"/>
        <v>-97.3125</v>
      </c>
      <c r="AE2334" s="7">
        <f t="shared" si="476"/>
        <v>-559</v>
      </c>
      <c r="AF2334" t="str">
        <f t="shared" ca="1" si="477"/>
        <v>$V$2311</v>
      </c>
      <c r="AG2334" t="str">
        <f t="shared" ca="1" si="478"/>
        <v>$J$2311</v>
      </c>
      <c r="AH2334" t="str">
        <f t="shared" ca="1" si="479"/>
        <v>CENTRAL GARDEN AND PE| 5301448901</v>
      </c>
      <c r="AI2334" t="str">
        <f t="shared" ca="1" si="468"/>
        <v>$K$2311</v>
      </c>
      <c r="AJ2334" s="8">
        <f t="shared" si="469"/>
        <v>2.0833333333333332E-2</v>
      </c>
      <c r="AK2334" s="7">
        <f t="shared" si="470"/>
        <v>-156</v>
      </c>
      <c r="AL2334" s="7" t="str">
        <f t="shared" ca="1" si="480"/>
        <v>b: MATSON LOGISTICS | 881728379</v>
      </c>
      <c r="AM2334" t="b">
        <f t="shared" si="471"/>
        <v>0</v>
      </c>
    </row>
    <row r="2335" spans="3:39" x14ac:dyDescent="0.3">
      <c r="C2335" s="1" t="s">
        <v>72</v>
      </c>
      <c r="D2335" s="1" t="s">
        <v>73</v>
      </c>
      <c r="E2335" s="1" t="s">
        <v>39</v>
      </c>
      <c r="F2335" s="1" t="s">
        <v>140</v>
      </c>
      <c r="G2335" s="1" t="s">
        <v>1555</v>
      </c>
      <c r="H2335" s="1" t="s">
        <v>70</v>
      </c>
      <c r="I2335" s="1" t="s">
        <v>86</v>
      </c>
      <c r="J2335" t="str">
        <f>TRIM(CONCATENATE(wiz[[#This Row],[SHIPPER..................]],wiz[[#This Row],[ZIP2..]],wiz[[#This Row],[ZIP3..]]))</f>
        <v>REDWOOD LOGISTICS STR| 5314037388</v>
      </c>
      <c r="K2335" s="1">
        <v>1</v>
      </c>
      <c r="L2335" s="1">
        <v>1.03</v>
      </c>
      <c r="M2335" s="1">
        <v>0.27</v>
      </c>
      <c r="N2335" s="1">
        <v>616</v>
      </c>
      <c r="O2335" s="1">
        <v>1.21</v>
      </c>
      <c r="P2335" s="1">
        <v>142</v>
      </c>
      <c r="Q2335" s="1">
        <v>0.35</v>
      </c>
      <c r="R2335" s="1">
        <v>16</v>
      </c>
      <c r="S2335" s="1">
        <v>-136</v>
      </c>
      <c r="T2335" s="1">
        <v>1</v>
      </c>
      <c r="U2335" s="1">
        <v>-385</v>
      </c>
      <c r="V2335" s="1">
        <v>-520</v>
      </c>
      <c r="W2335" s="1">
        <v>54115</v>
      </c>
      <c r="X2335" s="1">
        <v>53140</v>
      </c>
      <c r="Y2335" s="1">
        <v>37388</v>
      </c>
      <c r="Z2335" s="1">
        <v>1.08</v>
      </c>
      <c r="AA2335" s="6">
        <f t="shared" si="472"/>
        <v>112</v>
      </c>
      <c r="AB2335" s="6">
        <f t="shared" si="473"/>
        <v>-520</v>
      </c>
      <c r="AC2335" s="6">
        <f t="shared" si="474"/>
        <v>-32183</v>
      </c>
      <c r="AD2335" s="6">
        <f t="shared" si="475"/>
        <v>-287.34821428571428</v>
      </c>
      <c r="AE2335" s="7">
        <f t="shared" si="476"/>
        <v>-836</v>
      </c>
      <c r="AF2335" t="str">
        <f t="shared" ca="1" si="477"/>
        <v>$V$1531</v>
      </c>
      <c r="AG2335" t="str">
        <f t="shared" ca="1" si="478"/>
        <v>$J$1531</v>
      </c>
      <c r="AH2335" t="str">
        <f t="shared" ca="1" si="479"/>
        <v>REDWOOD LOGISTICS STR| 4370137401</v>
      </c>
      <c r="AI2335" t="str">
        <f t="shared" ca="1" si="468"/>
        <v>$K$1531</v>
      </c>
      <c r="AJ2335" s="8">
        <f t="shared" si="469"/>
        <v>8.9285714285714281E-3</v>
      </c>
      <c r="AK2335" s="7">
        <f t="shared" si="470"/>
        <v>-624</v>
      </c>
      <c r="AL2335" s="7" t="str">
        <f t="shared" ca="1" si="480"/>
        <v>REDWOOD LOGISTICS STR| 4589530012</v>
      </c>
      <c r="AM2335" t="b">
        <f t="shared" si="471"/>
        <v>0</v>
      </c>
    </row>
    <row r="2336" spans="3:39" x14ac:dyDescent="0.3">
      <c r="C2336" s="1" t="s">
        <v>148</v>
      </c>
      <c r="D2336" s="1" t="s">
        <v>149</v>
      </c>
      <c r="E2336" s="1" t="s">
        <v>39</v>
      </c>
      <c r="F2336" s="1" t="s">
        <v>140</v>
      </c>
      <c r="G2336" s="1" t="s">
        <v>206</v>
      </c>
      <c r="H2336" s="1" t="s">
        <v>40</v>
      </c>
      <c r="I2336" s="1" t="s">
        <v>145</v>
      </c>
      <c r="J2336" t="str">
        <f>TRIM(CONCATENATE(wiz[[#This Row],[SHIPPER..................]],wiz[[#This Row],[ZIP2..]],wiz[[#This Row],[ZIP3..]]))</f>
        <v>BRIGGS AND STRATTON | 5307636830</v>
      </c>
      <c r="K2336" s="1">
        <v>7</v>
      </c>
      <c r="L2336" s="1">
        <v>2.23</v>
      </c>
      <c r="M2336" s="1">
        <v>0.2</v>
      </c>
      <c r="N2336" s="1">
        <v>835</v>
      </c>
      <c r="O2336" s="1">
        <v>2.0699999999999998</v>
      </c>
      <c r="P2336" s="1">
        <v>40</v>
      </c>
      <c r="Q2336" s="1">
        <v>0.28000000000000003</v>
      </c>
      <c r="R2336" s="1">
        <v>66</v>
      </c>
      <c r="S2336" s="1">
        <v>-20</v>
      </c>
      <c r="T2336" s="1">
        <v>-73</v>
      </c>
      <c r="U2336" s="1">
        <v>268</v>
      </c>
      <c r="V2336" s="1">
        <v>175</v>
      </c>
      <c r="W2336" s="1">
        <v>53076</v>
      </c>
      <c r="X2336" s="1">
        <v>53076</v>
      </c>
      <c r="Y2336" s="1">
        <v>36830</v>
      </c>
      <c r="Z2336" s="1">
        <v>2.21</v>
      </c>
      <c r="AA2336" s="6">
        <f t="shared" si="472"/>
        <v>306</v>
      </c>
      <c r="AB2336" s="6">
        <f t="shared" si="473"/>
        <v>1225</v>
      </c>
      <c r="AC2336" s="6">
        <f t="shared" si="474"/>
        <v>-34266</v>
      </c>
      <c r="AD2336" s="6">
        <f t="shared" si="475"/>
        <v>-111.98039215686275</v>
      </c>
      <c r="AE2336" s="7">
        <f t="shared" si="476"/>
        <v>-566</v>
      </c>
      <c r="AF2336" t="str">
        <f t="shared" ca="1" si="477"/>
        <v>$V$939</v>
      </c>
      <c r="AG2336" t="str">
        <f t="shared" ca="1" si="478"/>
        <v>$J$939</v>
      </c>
      <c r="AH2336" t="str">
        <f t="shared" ca="1" si="479"/>
        <v>BRIGGS AND STRATTON | 6390129456</v>
      </c>
      <c r="AI2336" t="str">
        <f t="shared" ca="1" si="468"/>
        <v>$K$939</v>
      </c>
      <c r="AJ2336" s="8">
        <f t="shared" si="469"/>
        <v>2.2875816993464051E-2</v>
      </c>
      <c r="AK2336" s="7">
        <f t="shared" si="470"/>
        <v>-222</v>
      </c>
      <c r="AL2336" s="7" t="str">
        <f t="shared" ca="1" si="480"/>
        <v>BRIDGESTONE FIRESTONE| 2982960559</v>
      </c>
      <c r="AM2336" t="b">
        <f t="shared" si="471"/>
        <v>0</v>
      </c>
    </row>
    <row r="2337" spans="3:39" x14ac:dyDescent="0.3">
      <c r="C2337" s="1" t="s">
        <v>148</v>
      </c>
      <c r="D2337" s="1" t="s">
        <v>149</v>
      </c>
      <c r="E2337" s="1" t="s">
        <v>39</v>
      </c>
      <c r="F2337" s="1" t="s">
        <v>140</v>
      </c>
      <c r="G2337" s="1" t="s">
        <v>207</v>
      </c>
      <c r="H2337" s="1" t="s">
        <v>40</v>
      </c>
      <c r="I2337" s="1" t="s">
        <v>145</v>
      </c>
      <c r="J2337" t="str">
        <f>TRIM(CONCATENATE(wiz[[#This Row],[SHIPPER..................]],wiz[[#This Row],[ZIP2..]],wiz[[#This Row],[ZIP3..]]))</f>
        <v>BRIGGS AND STRATTON | 5320136830</v>
      </c>
      <c r="K2337" s="1">
        <v>159</v>
      </c>
      <c r="L2337" s="1">
        <v>1.8</v>
      </c>
      <c r="M2337" s="1">
        <v>0.19</v>
      </c>
      <c r="N2337" s="1">
        <v>820</v>
      </c>
      <c r="O2337" s="1">
        <v>1.76</v>
      </c>
      <c r="P2337" s="1">
        <v>87</v>
      </c>
      <c r="Q2337" s="1">
        <v>0.32</v>
      </c>
      <c r="R2337" s="1">
        <v>78</v>
      </c>
      <c r="S2337" s="1">
        <v>-127</v>
      </c>
      <c r="T2337" s="1">
        <v>0</v>
      </c>
      <c r="U2337" s="1">
        <v>-95</v>
      </c>
      <c r="V2337" s="1">
        <v>-222</v>
      </c>
      <c r="W2337" s="1">
        <v>53545</v>
      </c>
      <c r="X2337" s="1">
        <v>53201</v>
      </c>
      <c r="Y2337" s="1">
        <v>36830</v>
      </c>
      <c r="Z2337" s="1">
        <v>1.77</v>
      </c>
      <c r="AA2337" s="6">
        <f t="shared" si="472"/>
        <v>306</v>
      </c>
      <c r="AB2337" s="6">
        <f t="shared" si="473"/>
        <v>-35298</v>
      </c>
      <c r="AC2337" s="6">
        <f t="shared" si="474"/>
        <v>-34266</v>
      </c>
      <c r="AD2337" s="6">
        <f t="shared" si="475"/>
        <v>-111.98039215686275</v>
      </c>
      <c r="AE2337" s="7">
        <f t="shared" si="476"/>
        <v>-566</v>
      </c>
      <c r="AF2337" t="str">
        <f t="shared" ca="1" si="477"/>
        <v>$V$939</v>
      </c>
      <c r="AG2337" t="str">
        <f t="shared" ca="1" si="478"/>
        <v>$J$939</v>
      </c>
      <c r="AH2337" t="str">
        <f t="shared" ca="1" si="479"/>
        <v>BRIGGS AND STRATTON | 6390129456</v>
      </c>
      <c r="AI2337" t="str">
        <f t="shared" ca="1" si="468"/>
        <v>$K$939</v>
      </c>
      <c r="AJ2337" s="8">
        <f t="shared" si="469"/>
        <v>0.51960784313725494</v>
      </c>
      <c r="AK2337" s="7">
        <f t="shared" si="470"/>
        <v>-222</v>
      </c>
      <c r="AL2337" s="7" t="str">
        <f t="shared" ca="1" si="480"/>
        <v>BRIDGESTONE FIRESTONE| 2982960559</v>
      </c>
      <c r="AM2337" t="str">
        <f t="shared" si="471"/>
        <v>BRIGGS AND STRATTON | 5320136830</v>
      </c>
    </row>
    <row r="2338" spans="3:39" x14ac:dyDescent="0.3">
      <c r="C2338" s="1" t="s">
        <v>148</v>
      </c>
      <c r="D2338" s="1" t="s">
        <v>149</v>
      </c>
      <c r="E2338" s="1" t="s">
        <v>39</v>
      </c>
      <c r="F2338" s="1" t="s">
        <v>140</v>
      </c>
      <c r="G2338" s="1" t="s">
        <v>206</v>
      </c>
      <c r="H2338" s="1" t="s">
        <v>40</v>
      </c>
      <c r="I2338" s="1" t="s">
        <v>1972</v>
      </c>
      <c r="J2338" t="str">
        <f>TRIM(CONCATENATE(wiz[[#This Row],[SHIPPER..................]],wiz[[#This Row],[ZIP2..]],wiz[[#This Row],[ZIP3..]]))</f>
        <v>BRIGGS AND STRATTON | 5307636773</v>
      </c>
      <c r="K2338" s="1">
        <v>1</v>
      </c>
      <c r="L2338" s="1">
        <v>1.32</v>
      </c>
      <c r="M2338" s="1">
        <v>0.19</v>
      </c>
      <c r="N2338" s="1">
        <v>825</v>
      </c>
      <c r="O2338" s="1">
        <v>1.77</v>
      </c>
      <c r="P2338" s="1">
        <v>22</v>
      </c>
      <c r="Q2338" s="1">
        <v>0.25</v>
      </c>
      <c r="R2338" s="1">
        <v>70</v>
      </c>
      <c r="S2338" s="1">
        <v>-20</v>
      </c>
      <c r="T2338" s="1">
        <v>-2</v>
      </c>
      <c r="U2338" s="1">
        <v>-418</v>
      </c>
      <c r="V2338" s="1">
        <v>-440</v>
      </c>
      <c r="W2338" s="1">
        <v>53201</v>
      </c>
      <c r="X2338" s="1">
        <v>53076</v>
      </c>
      <c r="Y2338" s="1">
        <v>36773</v>
      </c>
      <c r="Z2338" s="1">
        <v>1.29</v>
      </c>
      <c r="AA2338" s="6">
        <f t="shared" si="472"/>
        <v>306</v>
      </c>
      <c r="AB2338" s="6">
        <f t="shared" si="473"/>
        <v>-440</v>
      </c>
      <c r="AC2338" s="6">
        <f t="shared" si="474"/>
        <v>-34266</v>
      </c>
      <c r="AD2338" s="6">
        <f t="shared" si="475"/>
        <v>-111.98039215686275</v>
      </c>
      <c r="AE2338" s="7">
        <f t="shared" si="476"/>
        <v>-566</v>
      </c>
      <c r="AF2338" t="str">
        <f t="shared" ca="1" si="477"/>
        <v>$V$939</v>
      </c>
      <c r="AG2338" t="str">
        <f t="shared" ca="1" si="478"/>
        <v>$J$939</v>
      </c>
      <c r="AH2338" t="str">
        <f t="shared" ca="1" si="479"/>
        <v>BRIGGS AND STRATTON | 6390129456</v>
      </c>
      <c r="AI2338" t="str">
        <f t="shared" ca="1" si="468"/>
        <v>$K$939</v>
      </c>
      <c r="AJ2338" s="8">
        <f t="shared" si="469"/>
        <v>3.2679738562091504E-3</v>
      </c>
      <c r="AK2338" s="7">
        <f t="shared" si="470"/>
        <v>-222</v>
      </c>
      <c r="AL2338" s="7" t="str">
        <f t="shared" ca="1" si="480"/>
        <v>BRIDGESTONE FIRESTONE| 2982960559</v>
      </c>
      <c r="AM2338" t="b">
        <f t="shared" si="471"/>
        <v>0</v>
      </c>
    </row>
    <row r="2339" spans="3:39" x14ac:dyDescent="0.3">
      <c r="C2339" s="1" t="s">
        <v>148</v>
      </c>
      <c r="D2339" s="1" t="s">
        <v>149</v>
      </c>
      <c r="E2339" s="1" t="s">
        <v>39</v>
      </c>
      <c r="F2339" s="1" t="s">
        <v>140</v>
      </c>
      <c r="G2339" s="1" t="s">
        <v>207</v>
      </c>
      <c r="H2339" s="1" t="s">
        <v>50</v>
      </c>
      <c r="I2339" s="1" t="s">
        <v>437</v>
      </c>
      <c r="J2339" t="str">
        <f>TRIM(CONCATENATE(wiz[[#This Row],[SHIPPER..................]],wiz[[#This Row],[ZIP2..]],wiz[[#This Row],[ZIP3..]]))</f>
        <v>BRIGGS AND STRATTON | 5320130083</v>
      </c>
      <c r="K2339" s="1">
        <v>3</v>
      </c>
      <c r="L2339" s="1">
        <v>1.84</v>
      </c>
      <c r="M2339" s="1">
        <v>0.2</v>
      </c>
      <c r="N2339" s="1">
        <v>777</v>
      </c>
      <c r="O2339" s="1">
        <v>1.72</v>
      </c>
      <c r="P2339" s="1">
        <v>19</v>
      </c>
      <c r="Q2339" s="1">
        <v>0.25</v>
      </c>
      <c r="R2339" s="1">
        <v>63</v>
      </c>
      <c r="S2339" s="1">
        <v>-127</v>
      </c>
      <c r="T2339" s="1">
        <v>19</v>
      </c>
      <c r="U2339" s="1">
        <v>52</v>
      </c>
      <c r="V2339" s="1">
        <v>-56</v>
      </c>
      <c r="W2339" s="1">
        <v>53076</v>
      </c>
      <c r="X2339" s="1">
        <v>53201</v>
      </c>
      <c r="Y2339" s="1">
        <v>30083</v>
      </c>
      <c r="Z2339" s="1">
        <v>1.82</v>
      </c>
      <c r="AA2339" s="6">
        <f t="shared" si="472"/>
        <v>306</v>
      </c>
      <c r="AB2339" s="6">
        <f t="shared" si="473"/>
        <v>-168</v>
      </c>
      <c r="AC2339" s="6">
        <f t="shared" si="474"/>
        <v>-34266</v>
      </c>
      <c r="AD2339" s="6">
        <f t="shared" si="475"/>
        <v>-111.98039215686275</v>
      </c>
      <c r="AE2339" s="7">
        <f t="shared" si="476"/>
        <v>-566</v>
      </c>
      <c r="AF2339" t="str">
        <f t="shared" ca="1" si="477"/>
        <v>$V$939</v>
      </c>
      <c r="AG2339" t="str">
        <f t="shared" ca="1" si="478"/>
        <v>$J$939</v>
      </c>
      <c r="AH2339" t="str">
        <f t="shared" ca="1" si="479"/>
        <v>BRIGGS AND STRATTON | 6390129456</v>
      </c>
      <c r="AI2339" t="str">
        <f t="shared" ca="1" si="468"/>
        <v>$K$939</v>
      </c>
      <c r="AJ2339" s="8">
        <f t="shared" si="469"/>
        <v>9.8039215686274508E-3</v>
      </c>
      <c r="AK2339" s="7">
        <f t="shared" si="470"/>
        <v>-222</v>
      </c>
      <c r="AL2339" s="7" t="str">
        <f t="shared" ca="1" si="480"/>
        <v>BRIDGESTONE FIRESTONE| 2982960559</v>
      </c>
      <c r="AM2339" t="b">
        <f t="shared" si="471"/>
        <v>0</v>
      </c>
    </row>
    <row r="2340" spans="3:39" x14ac:dyDescent="0.3">
      <c r="C2340" s="1" t="s">
        <v>72</v>
      </c>
      <c r="D2340" s="1" t="s">
        <v>73</v>
      </c>
      <c r="E2340" s="1" t="s">
        <v>39</v>
      </c>
      <c r="F2340" s="1" t="s">
        <v>140</v>
      </c>
      <c r="G2340" s="1" t="s">
        <v>1555</v>
      </c>
      <c r="H2340" s="1" t="s">
        <v>50</v>
      </c>
      <c r="I2340" s="1" t="s">
        <v>411</v>
      </c>
      <c r="J2340" t="str">
        <f>TRIM(CONCATENATE(wiz[[#This Row],[SHIPPER..................]],wiz[[#This Row],[ZIP2..]],wiz[[#This Row],[ZIP3..]]))</f>
        <v>REDWOOD LOGISTICS STR| 5314030050</v>
      </c>
      <c r="K2340" s="1">
        <v>1</v>
      </c>
      <c r="L2340" s="1">
        <v>0.98</v>
      </c>
      <c r="M2340" s="1">
        <v>0.27</v>
      </c>
      <c r="N2340" s="1">
        <v>802</v>
      </c>
      <c r="O2340" s="1">
        <v>1.67</v>
      </c>
      <c r="P2340" s="1">
        <v>77</v>
      </c>
      <c r="Q2340" s="1">
        <v>0.3</v>
      </c>
      <c r="R2340" s="1">
        <v>5</v>
      </c>
      <c r="S2340" s="1">
        <v>-136</v>
      </c>
      <c r="T2340" s="1">
        <v>22</v>
      </c>
      <c r="U2340" s="1">
        <v>-563</v>
      </c>
      <c r="V2340" s="1">
        <v>-677</v>
      </c>
      <c r="W2340" s="1">
        <v>53545</v>
      </c>
      <c r="X2340" s="1">
        <v>53140</v>
      </c>
      <c r="Y2340" s="1">
        <v>30050</v>
      </c>
      <c r="Z2340" s="1">
        <v>1.03</v>
      </c>
      <c r="AA2340" s="6">
        <f t="shared" si="472"/>
        <v>112</v>
      </c>
      <c r="AB2340" s="6">
        <f t="shared" si="473"/>
        <v>-677</v>
      </c>
      <c r="AC2340" s="6">
        <f t="shared" si="474"/>
        <v>-32183</v>
      </c>
      <c r="AD2340" s="6">
        <f t="shared" si="475"/>
        <v>-287.34821428571428</v>
      </c>
      <c r="AE2340" s="7">
        <f t="shared" si="476"/>
        <v>-836</v>
      </c>
      <c r="AF2340" t="str">
        <f t="shared" ca="1" si="477"/>
        <v>$V$1531</v>
      </c>
      <c r="AG2340" t="str">
        <f t="shared" ca="1" si="478"/>
        <v>$J$1531</v>
      </c>
      <c r="AH2340" t="str">
        <f t="shared" ca="1" si="479"/>
        <v>REDWOOD LOGISTICS STR| 4370137401</v>
      </c>
      <c r="AI2340" t="str">
        <f t="shared" ca="1" si="468"/>
        <v>$K$1531</v>
      </c>
      <c r="AJ2340" s="8">
        <f t="shared" si="469"/>
        <v>8.9285714285714281E-3</v>
      </c>
      <c r="AK2340" s="7">
        <f t="shared" si="470"/>
        <v>-624</v>
      </c>
      <c r="AL2340" s="7" t="str">
        <f t="shared" ca="1" si="480"/>
        <v>REDWOOD LOGISTICS STR| 4589530012</v>
      </c>
      <c r="AM2340" t="b">
        <f t="shared" si="471"/>
        <v>0</v>
      </c>
    </row>
    <row r="2341" spans="3:39" x14ac:dyDescent="0.3">
      <c r="C2341" s="1" t="s">
        <v>794</v>
      </c>
      <c r="D2341" s="1" t="s">
        <v>795</v>
      </c>
      <c r="E2341" s="1" t="s">
        <v>39</v>
      </c>
      <c r="F2341" s="1" t="s">
        <v>140</v>
      </c>
      <c r="G2341" s="1" t="s">
        <v>1892</v>
      </c>
      <c r="H2341" s="1" t="s">
        <v>50</v>
      </c>
      <c r="I2341" s="1" t="s">
        <v>542</v>
      </c>
      <c r="J2341" t="str">
        <f>TRIM(CONCATENATE(wiz[[#This Row],[SHIPPER..................]],wiz[[#This Row],[ZIP2..]],wiz[[#This Row],[ZIP3..]]))</f>
        <v>SNYDERS LANCE | 5315430211</v>
      </c>
      <c r="K2341" s="1">
        <v>1</v>
      </c>
      <c r="L2341" s="1">
        <v>1.92</v>
      </c>
      <c r="M2341" s="1">
        <v>0.47</v>
      </c>
      <c r="N2341" s="1">
        <v>783</v>
      </c>
      <c r="O2341" s="1">
        <v>1.83</v>
      </c>
      <c r="P2341" s="1">
        <v>91</v>
      </c>
      <c r="Q2341" s="1">
        <v>0.3</v>
      </c>
      <c r="R2341" s="1">
        <v>-125</v>
      </c>
      <c r="S2341" s="1">
        <v>-158</v>
      </c>
      <c r="T2341" s="1">
        <v>-7</v>
      </c>
      <c r="U2341" s="1">
        <v>307</v>
      </c>
      <c r="V2341" s="1">
        <v>142</v>
      </c>
      <c r="W2341" s="1">
        <v>60440</v>
      </c>
      <c r="X2341" s="1">
        <v>53154</v>
      </c>
      <c r="Y2341" s="1">
        <v>30211</v>
      </c>
      <c r="Z2341" s="1">
        <v>2.17</v>
      </c>
      <c r="AA2341" s="6">
        <f t="shared" si="472"/>
        <v>133</v>
      </c>
      <c r="AB2341" s="6">
        <f t="shared" si="473"/>
        <v>142</v>
      </c>
      <c r="AC2341" s="6">
        <f t="shared" si="474"/>
        <v>2717</v>
      </c>
      <c r="AD2341" s="6">
        <f t="shared" si="475"/>
        <v>20.428571428571427</v>
      </c>
      <c r="AE2341" s="7">
        <f t="shared" si="476"/>
        <v>-179</v>
      </c>
      <c r="AF2341" t="str">
        <f t="shared" ca="1" si="477"/>
        <v>$V$1647</v>
      </c>
      <c r="AG2341" t="str">
        <f t="shared" ca="1" si="478"/>
        <v>$J$1647</v>
      </c>
      <c r="AH2341" t="str">
        <f t="shared" ca="1" si="479"/>
        <v>SNYDERS LANCE | 2813477001</v>
      </c>
      <c r="AI2341" t="str">
        <f t="shared" ca="1" si="468"/>
        <v>$K$1647</v>
      </c>
      <c r="AJ2341" s="8">
        <f t="shared" si="469"/>
        <v>7.5187969924812026E-3</v>
      </c>
      <c r="AK2341" s="7">
        <f t="shared" si="470"/>
        <v>-119</v>
      </c>
      <c r="AL2341" s="7" t="str">
        <f t="shared" ca="1" si="480"/>
        <v>FOODMASTER LOGISTICS | 3030127932</v>
      </c>
      <c r="AM2341" t="b">
        <f t="shared" si="471"/>
        <v>0</v>
      </c>
    </row>
    <row r="2342" spans="3:39" x14ac:dyDescent="0.3">
      <c r="C2342" s="1" t="s">
        <v>148</v>
      </c>
      <c r="D2342" s="1" t="s">
        <v>149</v>
      </c>
      <c r="E2342" s="1" t="s">
        <v>39</v>
      </c>
      <c r="F2342" s="1" t="s">
        <v>140</v>
      </c>
      <c r="G2342" s="1" t="s">
        <v>204</v>
      </c>
      <c r="H2342" s="1" t="s">
        <v>50</v>
      </c>
      <c r="I2342" s="1" t="s">
        <v>338</v>
      </c>
      <c r="J2342" t="str">
        <f>TRIM(CONCATENATE(wiz[[#This Row],[SHIPPER..................]],wiz[[#This Row],[ZIP2..]],wiz[[#This Row],[ZIP3..]]))</f>
        <v>BRIGGS AND STRATTON | 5305130567</v>
      </c>
      <c r="K2342" s="1">
        <v>2</v>
      </c>
      <c r="L2342" s="1">
        <v>2.02</v>
      </c>
      <c r="M2342" s="1">
        <v>0.2</v>
      </c>
      <c r="N2342" s="1">
        <v>824</v>
      </c>
      <c r="O2342" s="1">
        <v>1.75</v>
      </c>
      <c r="P2342" s="1">
        <v>94</v>
      </c>
      <c r="Q2342" s="1">
        <v>0.3</v>
      </c>
      <c r="R2342" s="1">
        <v>72</v>
      </c>
      <c r="S2342" s="1">
        <v>-62</v>
      </c>
      <c r="T2342" s="1">
        <v>3</v>
      </c>
      <c r="U2342" s="1">
        <v>267</v>
      </c>
      <c r="V2342" s="1">
        <v>208</v>
      </c>
      <c r="W2342" s="1">
        <v>54942</v>
      </c>
      <c r="X2342" s="1">
        <v>53051</v>
      </c>
      <c r="Y2342" s="1">
        <v>30567</v>
      </c>
      <c r="Z2342" s="1">
        <v>2</v>
      </c>
      <c r="AA2342" s="6">
        <f t="shared" si="472"/>
        <v>306</v>
      </c>
      <c r="AB2342" s="6">
        <f t="shared" si="473"/>
        <v>416</v>
      </c>
      <c r="AC2342" s="6">
        <f t="shared" si="474"/>
        <v>-34266</v>
      </c>
      <c r="AD2342" s="6">
        <f t="shared" si="475"/>
        <v>-111.98039215686275</v>
      </c>
      <c r="AE2342" s="7">
        <f t="shared" si="476"/>
        <v>-566</v>
      </c>
      <c r="AF2342" t="str">
        <f t="shared" ca="1" si="477"/>
        <v>$V$939</v>
      </c>
      <c r="AG2342" t="str">
        <f t="shared" ca="1" si="478"/>
        <v>$J$939</v>
      </c>
      <c r="AH2342" t="str">
        <f t="shared" ca="1" si="479"/>
        <v>BRIGGS AND STRATTON | 6390129456</v>
      </c>
      <c r="AI2342" t="str">
        <f t="shared" ca="1" si="468"/>
        <v>$K$939</v>
      </c>
      <c r="AJ2342" s="8">
        <f t="shared" si="469"/>
        <v>6.5359477124183009E-3</v>
      </c>
      <c r="AK2342" s="7">
        <f t="shared" si="470"/>
        <v>-222</v>
      </c>
      <c r="AL2342" s="7" t="str">
        <f t="shared" ca="1" si="480"/>
        <v>BRIDGESTONE FIRESTONE| 2982960559</v>
      </c>
      <c r="AM2342" t="b">
        <f t="shared" si="471"/>
        <v>0</v>
      </c>
    </row>
    <row r="2343" spans="3:39" x14ac:dyDescent="0.3">
      <c r="C2343" s="1" t="s">
        <v>72</v>
      </c>
      <c r="D2343" s="1" t="s">
        <v>73</v>
      </c>
      <c r="E2343" s="1" t="s">
        <v>39</v>
      </c>
      <c r="F2343" s="1" t="s">
        <v>140</v>
      </c>
      <c r="G2343" s="1" t="s">
        <v>1555</v>
      </c>
      <c r="H2343" s="1" t="s">
        <v>50</v>
      </c>
      <c r="I2343" s="1" t="s">
        <v>215</v>
      </c>
      <c r="J2343" t="str">
        <f>TRIM(CONCATENATE(wiz[[#This Row],[SHIPPER..................]],wiz[[#This Row],[ZIP2..]],wiz[[#This Row],[ZIP3..]]))</f>
        <v>REDWOOD LOGISTICS STR| 5314030501</v>
      </c>
      <c r="K2343" s="1">
        <v>1</v>
      </c>
      <c r="L2343" s="1">
        <v>0.83</v>
      </c>
      <c r="M2343" s="1">
        <v>0.27</v>
      </c>
      <c r="N2343" s="1">
        <v>831</v>
      </c>
      <c r="O2343" s="1">
        <v>1.25</v>
      </c>
      <c r="P2343" s="1">
        <v>77</v>
      </c>
      <c r="Q2343" s="1">
        <v>0.3</v>
      </c>
      <c r="R2343" s="1">
        <v>3</v>
      </c>
      <c r="S2343" s="1">
        <v>-136</v>
      </c>
      <c r="T2343" s="1">
        <v>121</v>
      </c>
      <c r="U2343" s="1">
        <v>-641</v>
      </c>
      <c r="V2343" s="1">
        <v>-656</v>
      </c>
      <c r="W2343" s="1">
        <v>53545</v>
      </c>
      <c r="X2343" s="1">
        <v>53140</v>
      </c>
      <c r="Y2343" s="1">
        <v>30501</v>
      </c>
      <c r="Z2343" s="1">
        <v>0.88</v>
      </c>
      <c r="AA2343" s="6">
        <f t="shared" si="472"/>
        <v>112</v>
      </c>
      <c r="AB2343" s="6">
        <f t="shared" si="473"/>
        <v>-656</v>
      </c>
      <c r="AC2343" s="6">
        <f t="shared" si="474"/>
        <v>-32183</v>
      </c>
      <c r="AD2343" s="6">
        <f t="shared" si="475"/>
        <v>-287.34821428571428</v>
      </c>
      <c r="AE2343" s="7">
        <f t="shared" si="476"/>
        <v>-836</v>
      </c>
      <c r="AF2343" t="str">
        <f t="shared" ca="1" si="477"/>
        <v>$V$1531</v>
      </c>
      <c r="AG2343" t="str">
        <f t="shared" ca="1" si="478"/>
        <v>$J$1531</v>
      </c>
      <c r="AH2343" t="str">
        <f t="shared" ca="1" si="479"/>
        <v>REDWOOD LOGISTICS STR| 4370137401</v>
      </c>
      <c r="AI2343" t="str">
        <f t="shared" ca="1" si="468"/>
        <v>$K$1531</v>
      </c>
      <c r="AJ2343" s="8">
        <f t="shared" si="469"/>
        <v>8.9285714285714281E-3</v>
      </c>
      <c r="AK2343" s="7">
        <f t="shared" si="470"/>
        <v>-624</v>
      </c>
      <c r="AL2343" s="7" t="str">
        <f t="shared" ca="1" si="480"/>
        <v>REDWOOD LOGISTICS STR| 4589530012</v>
      </c>
      <c r="AM2343" t="b">
        <f t="shared" si="471"/>
        <v>0</v>
      </c>
    </row>
    <row r="2344" spans="3:39" x14ac:dyDescent="0.3">
      <c r="C2344" s="1" t="s">
        <v>78</v>
      </c>
      <c r="D2344" s="1" t="s">
        <v>79</v>
      </c>
      <c r="E2344" s="1" t="s">
        <v>39</v>
      </c>
      <c r="F2344" s="1" t="s">
        <v>140</v>
      </c>
      <c r="G2344" s="1" t="s">
        <v>1555</v>
      </c>
      <c r="H2344" s="1" t="s">
        <v>50</v>
      </c>
      <c r="I2344" s="1" t="s">
        <v>384</v>
      </c>
      <c r="J2344" t="str">
        <f>TRIM(CONCATENATE(wiz[[#This Row],[SHIPPER..................]],wiz[[#This Row],[ZIP2..]],wiz[[#This Row],[ZIP3..]]))</f>
        <v>TRACTOR SUPPLY MANHAT| 5314031201</v>
      </c>
      <c r="K2344" s="1">
        <v>1</v>
      </c>
      <c r="L2344" s="1">
        <v>1.9</v>
      </c>
      <c r="M2344" s="1">
        <v>0.21</v>
      </c>
      <c r="N2344" s="1">
        <v>883</v>
      </c>
      <c r="O2344" s="1">
        <v>1.68</v>
      </c>
      <c r="P2344" s="1">
        <v>38</v>
      </c>
      <c r="Q2344" s="1">
        <v>0.25</v>
      </c>
      <c r="R2344" s="1">
        <v>52</v>
      </c>
      <c r="S2344" s="1">
        <v>-28</v>
      </c>
      <c r="T2344" s="1">
        <v>0</v>
      </c>
      <c r="U2344" s="1">
        <v>217</v>
      </c>
      <c r="V2344" s="1">
        <v>189</v>
      </c>
      <c r="W2344" s="1">
        <v>53201</v>
      </c>
      <c r="X2344" s="1">
        <v>53140</v>
      </c>
      <c r="Y2344" s="1">
        <v>31201</v>
      </c>
      <c r="Z2344" s="1">
        <v>1.89</v>
      </c>
      <c r="AA2344" s="6">
        <f t="shared" si="472"/>
        <v>533</v>
      </c>
      <c r="AB2344" s="6">
        <f t="shared" si="473"/>
        <v>189</v>
      </c>
      <c r="AC2344" s="6">
        <f t="shared" si="474"/>
        <v>27994</v>
      </c>
      <c r="AD2344" s="6">
        <f t="shared" si="475"/>
        <v>52.521575984990619</v>
      </c>
      <c r="AE2344" s="7">
        <f t="shared" si="476"/>
        <v>-627</v>
      </c>
      <c r="AF2344" t="str">
        <f t="shared" ca="1" si="477"/>
        <v>$V$356</v>
      </c>
      <c r="AG2344" t="str">
        <f t="shared" ca="1" si="478"/>
        <v>$J$356</v>
      </c>
      <c r="AH2344" t="str">
        <f t="shared" ca="1" si="479"/>
        <v>TRACTOR SUPPLY MANHAT| 3070142134</v>
      </c>
      <c r="AI2344" t="str">
        <f t="shared" ca="1" si="468"/>
        <v>$K$356</v>
      </c>
      <c r="AJ2344" s="8">
        <f t="shared" si="469"/>
        <v>1.876172607879925E-3</v>
      </c>
      <c r="AK2344" s="7">
        <f t="shared" si="470"/>
        <v>-192</v>
      </c>
      <c r="AL2344" s="7" t="str">
        <f t="shared" ca="1" si="480"/>
        <v>b: C H ROBINSON | 4817435150</v>
      </c>
      <c r="AM2344" t="b">
        <f t="shared" si="471"/>
        <v>0</v>
      </c>
    </row>
    <row r="2345" spans="3:39" x14ac:dyDescent="0.3">
      <c r="C2345" s="1" t="s">
        <v>47</v>
      </c>
      <c r="D2345" s="1" t="s">
        <v>48</v>
      </c>
      <c r="E2345" s="1" t="s">
        <v>39</v>
      </c>
      <c r="F2345" s="1" t="s">
        <v>140</v>
      </c>
      <c r="G2345" s="1" t="s">
        <v>1555</v>
      </c>
      <c r="H2345" s="1" t="s">
        <v>50</v>
      </c>
      <c r="I2345" s="1" t="s">
        <v>362</v>
      </c>
      <c r="J2345" t="str">
        <f>TRIM(CONCATENATE(wiz[[#This Row],[SHIPPER..................]],wiz[[#This Row],[ZIP2..]],wiz[[#This Row],[ZIP3..]]))</f>
        <v>LOWES MLXP VAN ONE WA| 5314030103</v>
      </c>
      <c r="K2345" s="1">
        <v>31</v>
      </c>
      <c r="L2345" s="1">
        <v>1.94</v>
      </c>
      <c r="M2345" s="1">
        <v>0.21</v>
      </c>
      <c r="N2345" s="1">
        <v>684</v>
      </c>
      <c r="O2345" s="1">
        <v>1.37</v>
      </c>
      <c r="P2345" s="1">
        <v>62</v>
      </c>
      <c r="Q2345" s="1">
        <v>0.28000000000000003</v>
      </c>
      <c r="R2345" s="1">
        <v>57</v>
      </c>
      <c r="S2345" s="1">
        <v>-113</v>
      </c>
      <c r="T2345" s="1">
        <v>4</v>
      </c>
      <c r="U2345" s="1">
        <v>55</v>
      </c>
      <c r="V2345" s="1">
        <v>-54</v>
      </c>
      <c r="W2345" s="1">
        <v>53076</v>
      </c>
      <c r="X2345" s="1">
        <v>53140</v>
      </c>
      <c r="Y2345" s="1">
        <v>30103</v>
      </c>
      <c r="Z2345" s="1">
        <v>1.93</v>
      </c>
      <c r="AA2345" s="6">
        <f t="shared" si="472"/>
        <v>678</v>
      </c>
      <c r="AB2345" s="6">
        <f t="shared" si="473"/>
        <v>-1674</v>
      </c>
      <c r="AC2345" s="6">
        <f t="shared" si="474"/>
        <v>-50621</v>
      </c>
      <c r="AD2345" s="6">
        <f t="shared" si="475"/>
        <v>-74.662241887905608</v>
      </c>
      <c r="AE2345" s="7">
        <f t="shared" si="476"/>
        <v>-655</v>
      </c>
      <c r="AF2345" t="str">
        <f t="shared" ca="1" si="477"/>
        <v>$V$1026</v>
      </c>
      <c r="AG2345" t="str">
        <f t="shared" ca="1" si="478"/>
        <v>$J$1026</v>
      </c>
      <c r="AH2345" t="str">
        <f t="shared" ca="1" si="479"/>
        <v>LOWES MLXP VAN ONE WA| 2820147265</v>
      </c>
      <c r="AI2345" t="str">
        <f t="shared" ca="1" si="468"/>
        <v>$K$1026</v>
      </c>
      <c r="AJ2345" s="8">
        <f t="shared" si="469"/>
        <v>4.5722713864306784E-2</v>
      </c>
      <c r="AK2345" s="7">
        <f t="shared" si="470"/>
        <v>-233</v>
      </c>
      <c r="AL2345" s="7" t="str">
        <f t="shared" ca="1" si="480"/>
        <v>b: ECHO GLOBAL LOGIST| 6621537201</v>
      </c>
      <c r="AM2345" t="b">
        <f t="shared" si="471"/>
        <v>0</v>
      </c>
    </row>
    <row r="2346" spans="3:39" x14ac:dyDescent="0.3">
      <c r="C2346" s="1" t="s">
        <v>148</v>
      </c>
      <c r="D2346" s="1" t="s">
        <v>149</v>
      </c>
      <c r="E2346" s="1" t="s">
        <v>39</v>
      </c>
      <c r="F2346" s="1" t="s">
        <v>140</v>
      </c>
      <c r="G2346" s="1" t="s">
        <v>206</v>
      </c>
      <c r="H2346" s="1" t="s">
        <v>50</v>
      </c>
      <c r="I2346" s="1" t="s">
        <v>151</v>
      </c>
      <c r="J2346" t="str">
        <f>TRIM(CONCATENATE(wiz[[#This Row],[SHIPPER..................]],wiz[[#This Row],[ZIP2..]],wiz[[#This Row],[ZIP3..]]))</f>
        <v>BRIGGS AND STRATTON | 5307630458</v>
      </c>
      <c r="K2346" s="1">
        <v>2</v>
      </c>
      <c r="L2346" s="1">
        <v>1.95</v>
      </c>
      <c r="M2346" s="1">
        <v>0.19</v>
      </c>
      <c r="N2346" s="1">
        <v>966</v>
      </c>
      <c r="O2346" s="1">
        <v>1.86</v>
      </c>
      <c r="P2346" s="1">
        <v>14</v>
      </c>
      <c r="Q2346" s="1">
        <v>0.25</v>
      </c>
      <c r="R2346" s="1">
        <v>72</v>
      </c>
      <c r="S2346" s="1">
        <v>-20</v>
      </c>
      <c r="T2346" s="1">
        <v>4</v>
      </c>
      <c r="U2346" s="1">
        <v>174</v>
      </c>
      <c r="V2346" s="1">
        <v>158</v>
      </c>
      <c r="W2346" s="1">
        <v>53201</v>
      </c>
      <c r="X2346" s="1">
        <v>53076</v>
      </c>
      <c r="Y2346" s="1">
        <v>30458</v>
      </c>
      <c r="Z2346" s="1">
        <v>1.92</v>
      </c>
      <c r="AA2346" s="6">
        <f t="shared" si="472"/>
        <v>306</v>
      </c>
      <c r="AB2346" s="6">
        <f t="shared" si="473"/>
        <v>316</v>
      </c>
      <c r="AC2346" s="6">
        <f t="shared" si="474"/>
        <v>-34266</v>
      </c>
      <c r="AD2346" s="6">
        <f t="shared" si="475"/>
        <v>-111.98039215686275</v>
      </c>
      <c r="AE2346" s="7">
        <f t="shared" si="476"/>
        <v>-566</v>
      </c>
      <c r="AF2346" t="str">
        <f t="shared" ca="1" si="477"/>
        <v>$V$939</v>
      </c>
      <c r="AG2346" t="str">
        <f t="shared" ca="1" si="478"/>
        <v>$J$939</v>
      </c>
      <c r="AH2346" t="str">
        <f t="shared" ca="1" si="479"/>
        <v>BRIGGS AND STRATTON | 6390129456</v>
      </c>
      <c r="AI2346" t="str">
        <f t="shared" ca="1" si="468"/>
        <v>$K$939</v>
      </c>
      <c r="AJ2346" s="8">
        <f t="shared" si="469"/>
        <v>6.5359477124183009E-3</v>
      </c>
      <c r="AK2346" s="7">
        <f t="shared" si="470"/>
        <v>-222</v>
      </c>
      <c r="AL2346" s="7" t="str">
        <f t="shared" ca="1" si="480"/>
        <v>BRIDGESTONE FIRESTONE| 2982960559</v>
      </c>
      <c r="AM2346" t="b">
        <f t="shared" si="471"/>
        <v>0</v>
      </c>
    </row>
    <row r="2347" spans="3:39" x14ac:dyDescent="0.3">
      <c r="C2347" s="1" t="s">
        <v>78</v>
      </c>
      <c r="D2347" s="1" t="s">
        <v>79</v>
      </c>
      <c r="E2347" s="1" t="s">
        <v>39</v>
      </c>
      <c r="F2347" s="1" t="s">
        <v>140</v>
      </c>
      <c r="G2347" s="1" t="s">
        <v>205</v>
      </c>
      <c r="H2347" s="1" t="s">
        <v>44</v>
      </c>
      <c r="I2347" s="1" t="s">
        <v>464</v>
      </c>
      <c r="J2347" t="str">
        <f>TRIM(CONCATENATE(wiz[[#This Row],[SHIPPER..................]],wiz[[#This Row],[ZIP2..]],wiz[[#This Row],[ZIP3..]]))</f>
        <v>TRACTOR SUPPLY MANHAT| 5320142134</v>
      </c>
      <c r="K2347" s="1">
        <v>1</v>
      </c>
      <c r="L2347" s="1">
        <v>1.9</v>
      </c>
      <c r="M2347" s="1">
        <v>0.21</v>
      </c>
      <c r="N2347" s="1">
        <v>545</v>
      </c>
      <c r="O2347" s="1">
        <v>1</v>
      </c>
      <c r="P2347" s="1">
        <v>74</v>
      </c>
      <c r="Q2347" s="1">
        <v>0.3</v>
      </c>
      <c r="R2347" s="1">
        <v>52</v>
      </c>
      <c r="S2347" s="1">
        <v>-131</v>
      </c>
      <c r="T2347" s="1">
        <v>10</v>
      </c>
      <c r="U2347" s="1">
        <v>64</v>
      </c>
      <c r="V2347" s="1">
        <v>-57</v>
      </c>
      <c r="W2347" s="1">
        <v>53545</v>
      </c>
      <c r="X2347" s="1">
        <v>53201</v>
      </c>
      <c r="Y2347" s="1">
        <v>42134</v>
      </c>
      <c r="Z2347" s="1">
        <v>1.89</v>
      </c>
      <c r="AA2347" s="6">
        <f t="shared" si="472"/>
        <v>533</v>
      </c>
      <c r="AB2347" s="6">
        <f t="shared" si="473"/>
        <v>-57</v>
      </c>
      <c r="AC2347" s="6">
        <f t="shared" si="474"/>
        <v>27994</v>
      </c>
      <c r="AD2347" s="6">
        <f t="shared" si="475"/>
        <v>52.521575984990619</v>
      </c>
      <c r="AE2347" s="7">
        <f t="shared" si="476"/>
        <v>-627</v>
      </c>
      <c r="AF2347" t="str">
        <f t="shared" ca="1" si="477"/>
        <v>$V$356</v>
      </c>
      <c r="AG2347" t="str">
        <f t="shared" ca="1" si="478"/>
        <v>$J$356</v>
      </c>
      <c r="AH2347" t="str">
        <f t="shared" ca="1" si="479"/>
        <v>TRACTOR SUPPLY MANHAT| 3070142134</v>
      </c>
      <c r="AI2347" t="str">
        <f t="shared" ca="1" si="468"/>
        <v>$K$356</v>
      </c>
      <c r="AJ2347" s="8">
        <f t="shared" si="469"/>
        <v>1.876172607879925E-3</v>
      </c>
      <c r="AK2347" s="7">
        <f t="shared" si="470"/>
        <v>-192</v>
      </c>
      <c r="AL2347" s="7" t="str">
        <f t="shared" ca="1" si="480"/>
        <v>b: C H ROBINSON | 4817435150</v>
      </c>
      <c r="AM2347" t="b">
        <f t="shared" si="471"/>
        <v>0</v>
      </c>
    </row>
    <row r="2348" spans="3:39" x14ac:dyDescent="0.3">
      <c r="C2348" s="1" t="s">
        <v>78</v>
      </c>
      <c r="D2348" s="1" t="s">
        <v>79</v>
      </c>
      <c r="E2348" s="1" t="s">
        <v>39</v>
      </c>
      <c r="F2348" s="1" t="s">
        <v>140</v>
      </c>
      <c r="G2348" s="1" t="s">
        <v>1973</v>
      </c>
      <c r="H2348" s="1" t="s">
        <v>44</v>
      </c>
      <c r="I2348" s="1" t="s">
        <v>464</v>
      </c>
      <c r="J2348" t="str">
        <f>TRIM(CONCATENATE(wiz[[#This Row],[SHIPPER..................]],wiz[[#This Row],[ZIP2..]],wiz[[#This Row],[ZIP3..]]))</f>
        <v>TRACTOR SUPPLY MANHAT| 5314642134</v>
      </c>
      <c r="K2348" s="1">
        <v>3</v>
      </c>
      <c r="L2348" s="1">
        <v>2.04</v>
      </c>
      <c r="M2348" s="1">
        <v>0.21</v>
      </c>
      <c r="N2348" s="1">
        <v>540</v>
      </c>
      <c r="O2348" s="1">
        <v>1.1000000000000001</v>
      </c>
      <c r="P2348" s="1">
        <v>53</v>
      </c>
      <c r="Q2348" s="1">
        <v>0.28000000000000003</v>
      </c>
      <c r="R2348" s="1">
        <v>40</v>
      </c>
      <c r="S2348" s="1">
        <v>-86</v>
      </c>
      <c r="T2348" s="1">
        <v>-13</v>
      </c>
      <c r="U2348" s="1">
        <v>148</v>
      </c>
      <c r="V2348" s="1">
        <v>49</v>
      </c>
      <c r="W2348" s="1">
        <v>53545</v>
      </c>
      <c r="X2348" s="1">
        <v>53146</v>
      </c>
      <c r="Y2348" s="1">
        <v>42134</v>
      </c>
      <c r="Z2348" s="1">
        <v>2.0299999999999998</v>
      </c>
      <c r="AA2348" s="6">
        <f t="shared" si="472"/>
        <v>533</v>
      </c>
      <c r="AB2348" s="6">
        <f t="shared" si="473"/>
        <v>147</v>
      </c>
      <c r="AC2348" s="6">
        <f t="shared" si="474"/>
        <v>27994</v>
      </c>
      <c r="AD2348" s="6">
        <f t="shared" si="475"/>
        <v>52.521575984990619</v>
      </c>
      <c r="AE2348" s="7">
        <f t="shared" si="476"/>
        <v>-627</v>
      </c>
      <c r="AF2348" t="str">
        <f t="shared" ca="1" si="477"/>
        <v>$V$356</v>
      </c>
      <c r="AG2348" t="str">
        <f t="shared" ca="1" si="478"/>
        <v>$J$356</v>
      </c>
      <c r="AH2348" t="str">
        <f t="shared" ca="1" si="479"/>
        <v>TRACTOR SUPPLY MANHAT| 3070142134</v>
      </c>
      <c r="AI2348" t="str">
        <f t="shared" ca="1" si="468"/>
        <v>$K$356</v>
      </c>
      <c r="AJ2348" s="8">
        <f t="shared" si="469"/>
        <v>5.6285178236397749E-3</v>
      </c>
      <c r="AK2348" s="7">
        <f t="shared" si="470"/>
        <v>-192</v>
      </c>
      <c r="AL2348" s="7" t="str">
        <f t="shared" ca="1" si="480"/>
        <v>b: C H ROBINSON | 4817435150</v>
      </c>
      <c r="AM2348" t="b">
        <f t="shared" si="471"/>
        <v>0</v>
      </c>
    </row>
    <row r="2349" spans="3:39" x14ac:dyDescent="0.3">
      <c r="C2349" s="1" t="s">
        <v>78</v>
      </c>
      <c r="D2349" s="1" t="s">
        <v>79</v>
      </c>
      <c r="E2349" s="1" t="s">
        <v>39</v>
      </c>
      <c r="F2349" s="1" t="s">
        <v>140</v>
      </c>
      <c r="G2349" s="1" t="s">
        <v>1227</v>
      </c>
      <c r="H2349" s="1" t="s">
        <v>44</v>
      </c>
      <c r="I2349" s="1" t="s">
        <v>464</v>
      </c>
      <c r="J2349" t="str">
        <f>TRIM(CONCATENATE(wiz[[#This Row],[SHIPPER..................]],wiz[[#This Row],[ZIP2..]],wiz[[#This Row],[ZIP3..]]))</f>
        <v>TRACTOR SUPPLY MANHAT| 5318642134</v>
      </c>
      <c r="K2349" s="1">
        <v>10</v>
      </c>
      <c r="L2349" s="1">
        <v>2.04</v>
      </c>
      <c r="M2349" s="1">
        <v>0.22</v>
      </c>
      <c r="N2349" s="1">
        <v>548</v>
      </c>
      <c r="O2349" s="1">
        <v>0.94</v>
      </c>
      <c r="P2349" s="1">
        <v>66</v>
      </c>
      <c r="Q2349" s="1">
        <v>0.28999999999999998</v>
      </c>
      <c r="R2349" s="1">
        <v>55</v>
      </c>
      <c r="S2349" s="1">
        <v>-98</v>
      </c>
      <c r="T2349" s="1">
        <v>25</v>
      </c>
      <c r="U2349" s="1">
        <v>141</v>
      </c>
      <c r="V2349" s="1">
        <v>68</v>
      </c>
      <c r="W2349" s="1">
        <v>60803</v>
      </c>
      <c r="X2349" s="1">
        <v>53186</v>
      </c>
      <c r="Y2349" s="1">
        <v>42134</v>
      </c>
      <c r="Z2349" s="1">
        <v>2.04</v>
      </c>
      <c r="AA2349" s="6">
        <f t="shared" si="472"/>
        <v>533</v>
      </c>
      <c r="AB2349" s="6">
        <f t="shared" si="473"/>
        <v>680</v>
      </c>
      <c r="AC2349" s="6">
        <f t="shared" si="474"/>
        <v>27994</v>
      </c>
      <c r="AD2349" s="6">
        <f t="shared" si="475"/>
        <v>52.521575984990619</v>
      </c>
      <c r="AE2349" s="7">
        <f t="shared" si="476"/>
        <v>-627</v>
      </c>
      <c r="AF2349" t="str">
        <f t="shared" ca="1" si="477"/>
        <v>$V$356</v>
      </c>
      <c r="AG2349" t="str">
        <f t="shared" ca="1" si="478"/>
        <v>$J$356</v>
      </c>
      <c r="AH2349" t="str">
        <f t="shared" ca="1" si="479"/>
        <v>TRACTOR SUPPLY MANHAT| 3070142134</v>
      </c>
      <c r="AI2349" t="str">
        <f t="shared" ca="1" si="468"/>
        <v>$K$356</v>
      </c>
      <c r="AJ2349" s="8">
        <f t="shared" si="469"/>
        <v>1.8761726078799251E-2</v>
      </c>
      <c r="AK2349" s="7">
        <f t="shared" si="470"/>
        <v>-192</v>
      </c>
      <c r="AL2349" s="7" t="str">
        <f t="shared" ca="1" si="480"/>
        <v>b: C H ROBINSON | 4817435150</v>
      </c>
      <c r="AM2349" t="b">
        <f t="shared" si="471"/>
        <v>0</v>
      </c>
    </row>
    <row r="2350" spans="3:39" x14ac:dyDescent="0.3">
      <c r="C2350" s="1" t="s">
        <v>78</v>
      </c>
      <c r="D2350" s="1" t="s">
        <v>79</v>
      </c>
      <c r="E2350" s="1" t="s">
        <v>39</v>
      </c>
      <c r="F2350" s="1" t="s">
        <v>140</v>
      </c>
      <c r="G2350" s="1" t="s">
        <v>1974</v>
      </c>
      <c r="H2350" s="1" t="s">
        <v>44</v>
      </c>
      <c r="I2350" s="1" t="s">
        <v>464</v>
      </c>
      <c r="J2350" t="str">
        <f>TRIM(CONCATENATE(wiz[[#This Row],[SHIPPER..................]],wiz[[#This Row],[ZIP2..]],wiz[[#This Row],[ZIP3..]]))</f>
        <v>TRACTOR SUPPLY MANHAT| 5309042134</v>
      </c>
      <c r="K2350" s="1">
        <v>2</v>
      </c>
      <c r="L2350" s="1">
        <v>2.04</v>
      </c>
      <c r="M2350" s="1">
        <v>0.21</v>
      </c>
      <c r="N2350" s="1">
        <v>567</v>
      </c>
      <c r="O2350" s="1">
        <v>0.97</v>
      </c>
      <c r="P2350" s="1">
        <v>74</v>
      </c>
      <c r="Q2350" s="1">
        <v>0.3</v>
      </c>
      <c r="R2350" s="1">
        <v>34</v>
      </c>
      <c r="S2350" s="1">
        <v>-103</v>
      </c>
      <c r="T2350" s="1">
        <v>31</v>
      </c>
      <c r="U2350" s="1">
        <v>181</v>
      </c>
      <c r="V2350" s="1">
        <v>109</v>
      </c>
      <c r="W2350" s="1">
        <v>53201</v>
      </c>
      <c r="X2350" s="1">
        <v>53090</v>
      </c>
      <c r="Y2350" s="1">
        <v>42134</v>
      </c>
      <c r="Z2350" s="1">
        <v>2.0299999999999998</v>
      </c>
      <c r="AA2350" s="6">
        <f t="shared" si="472"/>
        <v>533</v>
      </c>
      <c r="AB2350" s="6">
        <f t="shared" si="473"/>
        <v>218</v>
      </c>
      <c r="AC2350" s="6">
        <f t="shared" si="474"/>
        <v>27994</v>
      </c>
      <c r="AD2350" s="6">
        <f t="shared" si="475"/>
        <v>52.521575984990619</v>
      </c>
      <c r="AE2350" s="7">
        <f t="shared" si="476"/>
        <v>-627</v>
      </c>
      <c r="AF2350" t="str">
        <f t="shared" ca="1" si="477"/>
        <v>$V$356</v>
      </c>
      <c r="AG2350" t="str">
        <f t="shared" ca="1" si="478"/>
        <v>$J$356</v>
      </c>
      <c r="AH2350" t="str">
        <f t="shared" ca="1" si="479"/>
        <v>TRACTOR SUPPLY MANHAT| 3070142134</v>
      </c>
      <c r="AI2350" t="str">
        <f t="shared" ca="1" si="468"/>
        <v>$K$356</v>
      </c>
      <c r="AJ2350" s="8">
        <f t="shared" si="469"/>
        <v>3.7523452157598499E-3</v>
      </c>
      <c r="AK2350" s="7">
        <f t="shared" si="470"/>
        <v>-192</v>
      </c>
      <c r="AL2350" s="7" t="str">
        <f t="shared" ca="1" si="480"/>
        <v>b: C H ROBINSON | 4817435150</v>
      </c>
      <c r="AM2350" t="b">
        <f t="shared" si="471"/>
        <v>0</v>
      </c>
    </row>
    <row r="2351" spans="3:39" x14ac:dyDescent="0.3">
      <c r="C2351" s="1" t="s">
        <v>72</v>
      </c>
      <c r="D2351" s="1" t="s">
        <v>73</v>
      </c>
      <c r="E2351" s="1" t="s">
        <v>39</v>
      </c>
      <c r="F2351" s="1" t="s">
        <v>140</v>
      </c>
      <c r="G2351" s="1" t="s">
        <v>1555</v>
      </c>
      <c r="H2351" s="1" t="s">
        <v>246</v>
      </c>
      <c r="I2351" s="1" t="s">
        <v>164</v>
      </c>
      <c r="J2351" t="str">
        <f>TRIM(CONCATENATE(wiz[[#This Row],[SHIPPER..................]],wiz[[#This Row],[ZIP2..]],wiz[[#This Row],[ZIP3..]]))</f>
        <v>REDWOOD LOGISTICS STR| 5314070501</v>
      </c>
      <c r="K2351" s="1">
        <v>1</v>
      </c>
      <c r="L2351" s="1">
        <v>0.99</v>
      </c>
      <c r="M2351" s="1">
        <v>0.27</v>
      </c>
      <c r="N2351" s="1">
        <v>1030</v>
      </c>
      <c r="O2351" s="1">
        <v>1.58</v>
      </c>
      <c r="P2351" s="1">
        <v>0</v>
      </c>
      <c r="Q2351" s="1">
        <v>0.25</v>
      </c>
      <c r="R2351" s="1">
        <v>-22</v>
      </c>
      <c r="S2351" s="1">
        <v>-136</v>
      </c>
      <c r="T2351" s="1">
        <v>91</v>
      </c>
      <c r="U2351" s="1">
        <v>-551</v>
      </c>
      <c r="V2351" s="1">
        <v>-596</v>
      </c>
      <c r="W2351" s="1">
        <v>53140</v>
      </c>
      <c r="X2351" s="1">
        <v>53140</v>
      </c>
      <c r="Y2351" s="1">
        <v>70501</v>
      </c>
      <c r="Z2351" s="1">
        <v>1.04</v>
      </c>
      <c r="AA2351" s="6">
        <f t="shared" si="472"/>
        <v>112</v>
      </c>
      <c r="AB2351" s="6">
        <f t="shared" si="473"/>
        <v>-596</v>
      </c>
      <c r="AC2351" s="6">
        <f t="shared" si="474"/>
        <v>-32183</v>
      </c>
      <c r="AD2351" s="6">
        <f t="shared" si="475"/>
        <v>-287.34821428571428</v>
      </c>
      <c r="AE2351" s="7">
        <f t="shared" si="476"/>
        <v>-836</v>
      </c>
      <c r="AF2351" t="str">
        <f t="shared" ca="1" si="477"/>
        <v>$V$1531</v>
      </c>
      <c r="AG2351" t="str">
        <f t="shared" ca="1" si="478"/>
        <v>$J$1531</v>
      </c>
      <c r="AH2351" t="str">
        <f t="shared" ca="1" si="479"/>
        <v>REDWOOD LOGISTICS STR| 4370137401</v>
      </c>
      <c r="AI2351" t="str">
        <f t="shared" ca="1" si="468"/>
        <v>$K$1531</v>
      </c>
      <c r="AJ2351" s="8">
        <f t="shared" si="469"/>
        <v>8.9285714285714281E-3</v>
      </c>
      <c r="AK2351" s="7">
        <f t="shared" si="470"/>
        <v>-624</v>
      </c>
      <c r="AL2351" s="7" t="str">
        <f t="shared" ca="1" si="480"/>
        <v>REDWOOD LOGISTICS STR| 4589530012</v>
      </c>
      <c r="AM2351" t="b">
        <f t="shared" si="471"/>
        <v>0</v>
      </c>
    </row>
    <row r="2352" spans="3:39" x14ac:dyDescent="0.3">
      <c r="C2352" s="1" t="s">
        <v>148</v>
      </c>
      <c r="D2352" s="1" t="s">
        <v>149</v>
      </c>
      <c r="E2352" s="1" t="s">
        <v>39</v>
      </c>
      <c r="F2352" s="1" t="s">
        <v>140</v>
      </c>
      <c r="G2352" s="1" t="s">
        <v>1974</v>
      </c>
      <c r="H2352" s="1" t="s">
        <v>61</v>
      </c>
      <c r="I2352" s="1" t="s">
        <v>743</v>
      </c>
      <c r="J2352" t="str">
        <f>TRIM(CONCATENATE(wiz[[#This Row],[SHIPPER..................]],wiz[[#This Row],[ZIP2..]],wiz[[#This Row],[ZIP3..]]))</f>
        <v>BRIGGS AND STRATTON | 5309063901</v>
      </c>
      <c r="K2352" s="1">
        <v>1</v>
      </c>
      <c r="L2352" s="1">
        <v>1.71</v>
      </c>
      <c r="M2352" s="1">
        <v>0.19</v>
      </c>
      <c r="N2352" s="1">
        <v>553</v>
      </c>
      <c r="O2352" s="1">
        <v>1.1000000000000001</v>
      </c>
      <c r="P2352" s="1">
        <v>55</v>
      </c>
      <c r="Q2352" s="1">
        <v>0.3</v>
      </c>
      <c r="R2352" s="1">
        <v>20</v>
      </c>
      <c r="S2352" s="1">
        <v>-50</v>
      </c>
      <c r="T2352" s="1">
        <v>0</v>
      </c>
      <c r="U2352" s="1">
        <v>64</v>
      </c>
      <c r="V2352" s="1">
        <v>14</v>
      </c>
      <c r="W2352" s="1">
        <v>53201</v>
      </c>
      <c r="X2352" s="1">
        <v>53090</v>
      </c>
      <c r="Y2352" s="1">
        <v>63901</v>
      </c>
      <c r="Z2352" s="1">
        <v>1.68</v>
      </c>
      <c r="AA2352" s="6">
        <f t="shared" si="472"/>
        <v>306</v>
      </c>
      <c r="AB2352" s="6">
        <f t="shared" si="473"/>
        <v>14</v>
      </c>
      <c r="AC2352" s="6">
        <f t="shared" si="474"/>
        <v>-34266</v>
      </c>
      <c r="AD2352" s="6">
        <f t="shared" si="475"/>
        <v>-111.98039215686275</v>
      </c>
      <c r="AE2352" s="7">
        <f t="shared" si="476"/>
        <v>-566</v>
      </c>
      <c r="AF2352" t="str">
        <f t="shared" ca="1" si="477"/>
        <v>$V$939</v>
      </c>
      <c r="AG2352" t="str">
        <f t="shared" ca="1" si="478"/>
        <v>$J$939</v>
      </c>
      <c r="AH2352" t="str">
        <f t="shared" ca="1" si="479"/>
        <v>BRIGGS AND STRATTON | 6390129456</v>
      </c>
      <c r="AI2352" t="str">
        <f t="shared" ca="1" si="468"/>
        <v>$K$939</v>
      </c>
      <c r="AJ2352" s="8">
        <f t="shared" si="469"/>
        <v>3.2679738562091504E-3</v>
      </c>
      <c r="AK2352" s="7">
        <f t="shared" si="470"/>
        <v>-222</v>
      </c>
      <c r="AL2352" s="7" t="str">
        <f t="shared" ca="1" si="480"/>
        <v>BRIDGESTONE FIRESTONE| 2982960559</v>
      </c>
      <c r="AM2352" t="b">
        <f t="shared" si="471"/>
        <v>0</v>
      </c>
    </row>
    <row r="2353" spans="3:39" x14ac:dyDescent="0.3">
      <c r="C2353" s="1" t="s">
        <v>148</v>
      </c>
      <c r="D2353" s="1" t="s">
        <v>149</v>
      </c>
      <c r="E2353" s="1" t="s">
        <v>39</v>
      </c>
      <c r="F2353" s="1" t="s">
        <v>140</v>
      </c>
      <c r="G2353" s="1" t="s">
        <v>206</v>
      </c>
      <c r="H2353" s="1" t="s">
        <v>66</v>
      </c>
      <c r="I2353" s="1" t="s">
        <v>911</v>
      </c>
      <c r="J2353" t="str">
        <f>TRIM(CONCATENATE(wiz[[#This Row],[SHIPPER..................]],wiz[[#This Row],[ZIP2..]],wiz[[#This Row],[ZIP3..]]))</f>
        <v>BRIGGS AND STRATTON | 5307638663</v>
      </c>
      <c r="K2353" s="1">
        <v>1</v>
      </c>
      <c r="L2353" s="1">
        <v>2.2400000000000002</v>
      </c>
      <c r="M2353" s="1">
        <v>0.2</v>
      </c>
      <c r="N2353" s="1">
        <v>655</v>
      </c>
      <c r="O2353" s="1">
        <v>1.39</v>
      </c>
      <c r="P2353" s="1">
        <v>0</v>
      </c>
      <c r="Q2353" s="1">
        <v>0.25</v>
      </c>
      <c r="R2353" s="1">
        <v>45</v>
      </c>
      <c r="S2353" s="1">
        <v>-20</v>
      </c>
      <c r="T2353" s="1">
        <v>0</v>
      </c>
      <c r="U2353" s="1">
        <v>590</v>
      </c>
      <c r="V2353" s="1">
        <v>570</v>
      </c>
      <c r="W2353" s="1">
        <v>53076</v>
      </c>
      <c r="X2353" s="1">
        <v>53076</v>
      </c>
      <c r="Y2353" s="1">
        <v>38663</v>
      </c>
      <c r="Z2353" s="1">
        <v>2.2200000000000002</v>
      </c>
      <c r="AA2353" s="6">
        <f t="shared" si="472"/>
        <v>306</v>
      </c>
      <c r="AB2353" s="6">
        <f t="shared" si="473"/>
        <v>570</v>
      </c>
      <c r="AC2353" s="6">
        <f t="shared" si="474"/>
        <v>-34266</v>
      </c>
      <c r="AD2353" s="6">
        <f t="shared" si="475"/>
        <v>-111.98039215686275</v>
      </c>
      <c r="AE2353" s="7">
        <f t="shared" si="476"/>
        <v>-566</v>
      </c>
      <c r="AF2353" t="str">
        <f t="shared" ca="1" si="477"/>
        <v>$V$939</v>
      </c>
      <c r="AG2353" t="str">
        <f t="shared" ca="1" si="478"/>
        <v>$J$939</v>
      </c>
      <c r="AH2353" t="str">
        <f t="shared" ca="1" si="479"/>
        <v>BRIGGS AND STRATTON | 6390129456</v>
      </c>
      <c r="AI2353" t="str">
        <f t="shared" ca="1" si="468"/>
        <v>$K$939</v>
      </c>
      <c r="AJ2353" s="8">
        <f t="shared" si="469"/>
        <v>3.2679738562091504E-3</v>
      </c>
      <c r="AK2353" s="7">
        <f t="shared" si="470"/>
        <v>-222</v>
      </c>
      <c r="AL2353" s="7" t="str">
        <f t="shared" ca="1" si="480"/>
        <v>BRIDGESTONE FIRESTONE| 2982960559</v>
      </c>
      <c r="AM2353" t="b">
        <f t="shared" si="471"/>
        <v>0</v>
      </c>
    </row>
    <row r="2354" spans="3:39" x14ac:dyDescent="0.3">
      <c r="C2354" s="1" t="s">
        <v>195</v>
      </c>
      <c r="D2354" s="1" t="s">
        <v>196</v>
      </c>
      <c r="E2354" s="1" t="s">
        <v>39</v>
      </c>
      <c r="F2354" s="1" t="s">
        <v>140</v>
      </c>
      <c r="G2354" s="1" t="s">
        <v>71</v>
      </c>
      <c r="H2354" s="1" t="s">
        <v>66</v>
      </c>
      <c r="I2354" s="1" t="s">
        <v>709</v>
      </c>
      <c r="J2354" t="str">
        <f>TRIM(CONCATENATE(wiz[[#This Row],[SHIPPER..................]],wiz[[#This Row],[ZIP2..]],wiz[[#This Row],[ZIP3..]]))</f>
        <v>MTD PRODUCTS INC | 5303738879</v>
      </c>
      <c r="K2354" s="1">
        <v>1</v>
      </c>
      <c r="L2354" s="1">
        <v>1.74</v>
      </c>
      <c r="M2354" s="1">
        <v>0.19</v>
      </c>
      <c r="N2354" s="1">
        <v>712</v>
      </c>
      <c r="O2354" s="1">
        <v>2.63</v>
      </c>
      <c r="P2354" s="1">
        <v>84</v>
      </c>
      <c r="Q2354" s="1">
        <v>0.3</v>
      </c>
      <c r="R2354" s="1">
        <v>54</v>
      </c>
      <c r="S2354" s="1">
        <v>-144</v>
      </c>
      <c r="T2354" s="1">
        <v>-242</v>
      </c>
      <c r="U2354" s="1">
        <v>-148</v>
      </c>
      <c r="V2354" s="1">
        <v>-534</v>
      </c>
      <c r="W2354" s="1">
        <v>53545</v>
      </c>
      <c r="X2354" s="1">
        <v>53037</v>
      </c>
      <c r="Y2354" s="1">
        <v>38879</v>
      </c>
      <c r="Z2354" s="1">
        <v>1.71</v>
      </c>
      <c r="AA2354" s="6">
        <f t="shared" si="472"/>
        <v>127</v>
      </c>
      <c r="AB2354" s="6">
        <f t="shared" si="473"/>
        <v>-534</v>
      </c>
      <c r="AC2354" s="6">
        <f t="shared" si="474"/>
        <v>-14762</v>
      </c>
      <c r="AD2354" s="6">
        <f t="shared" si="475"/>
        <v>-116.23622047244095</v>
      </c>
      <c r="AE2354" s="7">
        <f t="shared" si="476"/>
        <v>-534</v>
      </c>
      <c r="AF2354" t="str">
        <f t="shared" ca="1" si="477"/>
        <v>$V$2354</v>
      </c>
      <c r="AG2354" t="str">
        <f t="shared" ca="1" si="478"/>
        <v>$J$2354</v>
      </c>
      <c r="AH2354" t="str">
        <f t="shared" ca="1" si="479"/>
        <v>MTD PRODUCTS INC | 5303738879</v>
      </c>
      <c r="AI2354" t="str">
        <f t="shared" ca="1" si="468"/>
        <v>$K$2354</v>
      </c>
      <c r="AJ2354" s="8">
        <f t="shared" si="469"/>
        <v>7.874015748031496E-3</v>
      </c>
      <c r="AK2354" s="7">
        <f t="shared" si="470"/>
        <v>-291</v>
      </c>
      <c r="AL2354" s="7" t="str">
        <f t="shared" ca="1" si="480"/>
        <v>NOVOLEX | 3000360526</v>
      </c>
      <c r="AM2354" t="b">
        <f t="shared" si="471"/>
        <v>0</v>
      </c>
    </row>
    <row r="2355" spans="3:39" x14ac:dyDescent="0.3">
      <c r="C2355" s="1" t="s">
        <v>148</v>
      </c>
      <c r="D2355" s="1" t="s">
        <v>149</v>
      </c>
      <c r="E2355" s="1" t="s">
        <v>39</v>
      </c>
      <c r="F2355" s="1" t="s">
        <v>140</v>
      </c>
      <c r="G2355" s="1" t="s">
        <v>206</v>
      </c>
      <c r="H2355" s="1" t="s">
        <v>68</v>
      </c>
      <c r="I2355" s="1" t="s">
        <v>1975</v>
      </c>
      <c r="J2355" t="str">
        <f>TRIM(CONCATENATE(wiz[[#This Row],[SHIPPER..................]],wiz[[#This Row],[ZIP2..]],wiz[[#This Row],[ZIP3..]]))</f>
        <v>BRIGGS AND STRATTON | 5307628106</v>
      </c>
      <c r="K2355" s="1">
        <v>1</v>
      </c>
      <c r="L2355" s="1">
        <v>2.71</v>
      </c>
      <c r="M2355" s="1">
        <v>0.2</v>
      </c>
      <c r="N2355" s="1">
        <v>841</v>
      </c>
      <c r="O2355" s="1">
        <v>1.79</v>
      </c>
      <c r="P2355" s="1">
        <v>0</v>
      </c>
      <c r="Q2355" s="1">
        <v>0.25</v>
      </c>
      <c r="R2355" s="1">
        <v>61</v>
      </c>
      <c r="S2355" s="1">
        <v>-20</v>
      </c>
      <c r="T2355" s="1">
        <v>-7</v>
      </c>
      <c r="U2355" s="1">
        <v>716</v>
      </c>
      <c r="V2355" s="1">
        <v>689</v>
      </c>
      <c r="W2355" s="1">
        <v>53076</v>
      </c>
      <c r="X2355" s="1">
        <v>53076</v>
      </c>
      <c r="Y2355" s="1">
        <v>28106</v>
      </c>
      <c r="Z2355" s="1">
        <v>2.69</v>
      </c>
      <c r="AA2355" s="6">
        <f t="shared" si="472"/>
        <v>306</v>
      </c>
      <c r="AB2355" s="6">
        <f t="shared" si="473"/>
        <v>689</v>
      </c>
      <c r="AC2355" s="6">
        <f t="shared" si="474"/>
        <v>-34266</v>
      </c>
      <c r="AD2355" s="6">
        <f t="shared" si="475"/>
        <v>-111.98039215686275</v>
      </c>
      <c r="AE2355" s="7">
        <f t="shared" si="476"/>
        <v>-566</v>
      </c>
      <c r="AF2355" t="str">
        <f t="shared" ca="1" si="477"/>
        <v>$V$939</v>
      </c>
      <c r="AG2355" t="str">
        <f t="shared" ca="1" si="478"/>
        <v>$J$939</v>
      </c>
      <c r="AH2355" t="str">
        <f t="shared" ca="1" si="479"/>
        <v>BRIGGS AND STRATTON | 6390129456</v>
      </c>
      <c r="AI2355" t="str">
        <f t="shared" ca="1" si="468"/>
        <v>$K$939</v>
      </c>
      <c r="AJ2355" s="8">
        <f t="shared" si="469"/>
        <v>3.2679738562091504E-3</v>
      </c>
      <c r="AK2355" s="7">
        <f t="shared" si="470"/>
        <v>-222</v>
      </c>
      <c r="AL2355" s="7" t="str">
        <f t="shared" ca="1" si="480"/>
        <v>BRIDGESTONE FIRESTONE| 2982960559</v>
      </c>
      <c r="AM2355" t="b">
        <f t="shared" si="471"/>
        <v>0</v>
      </c>
    </row>
    <row r="2356" spans="3:39" x14ac:dyDescent="0.3">
      <c r="C2356" s="1" t="s">
        <v>47</v>
      </c>
      <c r="D2356" s="1" t="s">
        <v>48</v>
      </c>
      <c r="E2356" s="1" t="s">
        <v>39</v>
      </c>
      <c r="F2356" s="1" t="s">
        <v>140</v>
      </c>
      <c r="G2356" s="1" t="s">
        <v>1665</v>
      </c>
      <c r="H2356" s="1" t="s">
        <v>68</v>
      </c>
      <c r="I2356" s="1" t="s">
        <v>329</v>
      </c>
      <c r="J2356" t="str">
        <f>TRIM(CONCATENATE(wiz[[#This Row],[SHIPPER..................]],wiz[[#This Row],[ZIP2..]],wiz[[#This Row],[ZIP3..]]))</f>
        <v>LOWES MLXP VAN ONE WA| 5302727420</v>
      </c>
      <c r="K2356" s="1">
        <v>4</v>
      </c>
      <c r="L2356" s="1">
        <v>1.94</v>
      </c>
      <c r="M2356" s="1">
        <v>0.21</v>
      </c>
      <c r="N2356" s="1">
        <v>820</v>
      </c>
      <c r="O2356" s="1">
        <v>1.51</v>
      </c>
      <c r="P2356" s="1">
        <v>23</v>
      </c>
      <c r="Q2356" s="1">
        <v>0.26</v>
      </c>
      <c r="R2356" s="1">
        <v>80</v>
      </c>
      <c r="S2356" s="1">
        <v>-25</v>
      </c>
      <c r="T2356" s="1">
        <v>59</v>
      </c>
      <c r="U2356" s="1">
        <v>119</v>
      </c>
      <c r="V2356" s="1">
        <v>153</v>
      </c>
      <c r="W2356" s="1">
        <v>53086</v>
      </c>
      <c r="X2356" s="1">
        <v>53027</v>
      </c>
      <c r="Y2356" s="1">
        <v>27420</v>
      </c>
      <c r="Z2356" s="1">
        <v>1.93</v>
      </c>
      <c r="AA2356" s="6">
        <f t="shared" si="472"/>
        <v>678</v>
      </c>
      <c r="AB2356" s="6">
        <f t="shared" si="473"/>
        <v>612</v>
      </c>
      <c r="AC2356" s="6">
        <f t="shared" si="474"/>
        <v>-50621</v>
      </c>
      <c r="AD2356" s="6">
        <f t="shared" si="475"/>
        <v>-74.662241887905608</v>
      </c>
      <c r="AE2356" s="7">
        <f t="shared" si="476"/>
        <v>-655</v>
      </c>
      <c r="AF2356" t="str">
        <f t="shared" ca="1" si="477"/>
        <v>$V$1026</v>
      </c>
      <c r="AG2356" t="str">
        <f t="shared" ca="1" si="478"/>
        <v>$J$1026</v>
      </c>
      <c r="AH2356" t="str">
        <f t="shared" ca="1" si="479"/>
        <v>LOWES MLXP VAN ONE WA| 2820147265</v>
      </c>
      <c r="AI2356" t="str">
        <f t="shared" ca="1" si="468"/>
        <v>$K$1026</v>
      </c>
      <c r="AJ2356" s="8">
        <f t="shared" si="469"/>
        <v>5.8997050147492625E-3</v>
      </c>
      <c r="AK2356" s="7">
        <f t="shared" si="470"/>
        <v>-233</v>
      </c>
      <c r="AL2356" s="7" t="str">
        <f t="shared" ca="1" si="480"/>
        <v>b: ECHO GLOBAL LOGIST| 6621537201</v>
      </c>
      <c r="AM2356" t="b">
        <f t="shared" si="471"/>
        <v>0</v>
      </c>
    </row>
    <row r="2357" spans="3:39" x14ac:dyDescent="0.3">
      <c r="C2357" s="1" t="s">
        <v>794</v>
      </c>
      <c r="D2357" s="1" t="s">
        <v>795</v>
      </c>
      <c r="E2357" s="1" t="s">
        <v>39</v>
      </c>
      <c r="F2357" s="1" t="s">
        <v>140</v>
      </c>
      <c r="G2357" s="1" t="s">
        <v>1892</v>
      </c>
      <c r="H2357" s="1" t="s">
        <v>68</v>
      </c>
      <c r="I2357" s="1" t="s">
        <v>329</v>
      </c>
      <c r="J2357" t="str">
        <f>TRIM(CONCATENATE(wiz[[#This Row],[SHIPPER..................]],wiz[[#This Row],[ZIP2..]],wiz[[#This Row],[ZIP3..]]))</f>
        <v>SNYDERS LANCE | 5315427420</v>
      </c>
      <c r="K2357" s="1">
        <v>2</v>
      </c>
      <c r="L2357" s="1">
        <v>2.0499999999999998</v>
      </c>
      <c r="M2357" s="1">
        <v>0.25</v>
      </c>
      <c r="N2357" s="1">
        <v>773</v>
      </c>
      <c r="O2357" s="1">
        <v>1.78</v>
      </c>
      <c r="P2357" s="1">
        <v>61</v>
      </c>
      <c r="Q2357" s="1">
        <v>0.28000000000000003</v>
      </c>
      <c r="R2357" s="1">
        <v>49</v>
      </c>
      <c r="S2357" s="1">
        <v>-158</v>
      </c>
      <c r="T2357" s="1">
        <v>5</v>
      </c>
      <c r="U2357" s="1">
        <v>193</v>
      </c>
      <c r="V2357" s="1">
        <v>40</v>
      </c>
      <c r="W2357" s="1">
        <v>61101</v>
      </c>
      <c r="X2357" s="1">
        <v>53154</v>
      </c>
      <c r="Y2357" s="1">
        <v>27420</v>
      </c>
      <c r="Z2357" s="1">
        <v>2.08</v>
      </c>
      <c r="AA2357" s="6">
        <f t="shared" si="472"/>
        <v>133</v>
      </c>
      <c r="AB2357" s="6">
        <f t="shared" si="473"/>
        <v>80</v>
      </c>
      <c r="AC2357" s="6">
        <f t="shared" si="474"/>
        <v>2717</v>
      </c>
      <c r="AD2357" s="6">
        <f t="shared" si="475"/>
        <v>20.428571428571427</v>
      </c>
      <c r="AE2357" s="7">
        <f t="shared" si="476"/>
        <v>-179</v>
      </c>
      <c r="AF2357" t="str">
        <f t="shared" ca="1" si="477"/>
        <v>$V$1647</v>
      </c>
      <c r="AG2357" t="str">
        <f t="shared" ca="1" si="478"/>
        <v>$J$1647</v>
      </c>
      <c r="AH2357" t="str">
        <f t="shared" ca="1" si="479"/>
        <v>SNYDERS LANCE | 2813477001</v>
      </c>
      <c r="AI2357" t="str">
        <f t="shared" ca="1" si="468"/>
        <v>$K$1647</v>
      </c>
      <c r="AJ2357" s="8">
        <f t="shared" si="469"/>
        <v>1.5037593984962405E-2</v>
      </c>
      <c r="AK2357" s="7">
        <f t="shared" si="470"/>
        <v>-119</v>
      </c>
      <c r="AL2357" s="7" t="str">
        <f t="shared" ca="1" si="480"/>
        <v>FOODMASTER LOGISTICS | 3030127932</v>
      </c>
      <c r="AM2357" t="b">
        <f t="shared" si="471"/>
        <v>0</v>
      </c>
    </row>
    <row r="2358" spans="3:39" x14ac:dyDescent="0.3">
      <c r="C2358" s="1" t="s">
        <v>148</v>
      </c>
      <c r="D2358" s="1" t="s">
        <v>149</v>
      </c>
      <c r="E2358" s="1" t="s">
        <v>39</v>
      </c>
      <c r="F2358" s="1" t="s">
        <v>140</v>
      </c>
      <c r="G2358" s="1" t="s">
        <v>207</v>
      </c>
      <c r="H2358" s="1" t="s">
        <v>185</v>
      </c>
      <c r="I2358" s="1" t="s">
        <v>1362</v>
      </c>
      <c r="J2358" t="str">
        <f>TRIM(CONCATENATE(wiz[[#This Row],[SHIPPER..................]],wiz[[#This Row],[ZIP2..]],wiz[[#This Row],[ZIP3..]]))</f>
        <v>BRIGGS AND STRATTON | 5320113461</v>
      </c>
      <c r="K2358" s="1">
        <v>2</v>
      </c>
      <c r="L2358" s="1">
        <v>3.88</v>
      </c>
      <c r="M2358" s="1">
        <v>0.2</v>
      </c>
      <c r="N2358" s="1">
        <v>785</v>
      </c>
      <c r="O2358" s="1">
        <v>1.5</v>
      </c>
      <c r="P2358" s="1">
        <v>48</v>
      </c>
      <c r="Q2358" s="1">
        <v>0.28000000000000003</v>
      </c>
      <c r="R2358" s="1">
        <v>187</v>
      </c>
      <c r="S2358" s="1">
        <v>-127</v>
      </c>
      <c r="T2358" s="1">
        <v>71</v>
      </c>
      <c r="U2358" s="1">
        <v>1094</v>
      </c>
      <c r="V2358" s="1">
        <v>1038</v>
      </c>
      <c r="W2358" s="1">
        <v>53545</v>
      </c>
      <c r="X2358" s="1">
        <v>53201</v>
      </c>
      <c r="Y2358" s="1">
        <v>13461</v>
      </c>
      <c r="Z2358" s="1">
        <v>3.86</v>
      </c>
      <c r="AA2358" s="6">
        <f t="shared" si="472"/>
        <v>306</v>
      </c>
      <c r="AB2358" s="6">
        <f t="shared" si="473"/>
        <v>2076</v>
      </c>
      <c r="AC2358" s="6">
        <f t="shared" si="474"/>
        <v>-34266</v>
      </c>
      <c r="AD2358" s="6">
        <f t="shared" si="475"/>
        <v>-111.98039215686275</v>
      </c>
      <c r="AE2358" s="7">
        <f t="shared" si="476"/>
        <v>-566</v>
      </c>
      <c r="AF2358" t="str">
        <f t="shared" ca="1" si="477"/>
        <v>$V$939</v>
      </c>
      <c r="AG2358" t="str">
        <f t="shared" ca="1" si="478"/>
        <v>$J$939</v>
      </c>
      <c r="AH2358" t="str">
        <f t="shared" ca="1" si="479"/>
        <v>BRIGGS AND STRATTON | 6390129456</v>
      </c>
      <c r="AI2358" t="str">
        <f t="shared" ca="1" si="468"/>
        <v>$K$939</v>
      </c>
      <c r="AJ2358" s="8">
        <f t="shared" si="469"/>
        <v>6.5359477124183009E-3</v>
      </c>
      <c r="AK2358" s="7">
        <f t="shared" si="470"/>
        <v>-222</v>
      </c>
      <c r="AL2358" s="7" t="str">
        <f t="shared" ca="1" si="480"/>
        <v>BRIDGESTONE FIRESTONE| 2982960559</v>
      </c>
      <c r="AM2358" t="b">
        <f t="shared" si="471"/>
        <v>0</v>
      </c>
    </row>
    <row r="2359" spans="3:39" x14ac:dyDescent="0.3">
      <c r="C2359" s="1" t="s">
        <v>148</v>
      </c>
      <c r="D2359" s="1" t="s">
        <v>149</v>
      </c>
      <c r="E2359" s="1" t="s">
        <v>39</v>
      </c>
      <c r="F2359" s="1" t="s">
        <v>140</v>
      </c>
      <c r="G2359" s="1" t="s">
        <v>204</v>
      </c>
      <c r="H2359" s="1" t="s">
        <v>87</v>
      </c>
      <c r="I2359" s="1" t="s">
        <v>393</v>
      </c>
      <c r="J2359" t="str">
        <f>TRIM(CONCATENATE(wiz[[#This Row],[SHIPPER..................]],wiz[[#This Row],[ZIP2..]],wiz[[#This Row],[ZIP3..]]))</f>
        <v>BRIGGS AND STRATTON | 5305143201</v>
      </c>
      <c r="K2359" s="1">
        <v>11</v>
      </c>
      <c r="L2359" s="1">
        <v>1.98</v>
      </c>
      <c r="M2359" s="1">
        <v>0.19</v>
      </c>
      <c r="N2359" s="1">
        <v>405</v>
      </c>
      <c r="O2359" s="1">
        <v>0.92</v>
      </c>
      <c r="P2359" s="1">
        <v>27</v>
      </c>
      <c r="Q2359" s="1">
        <v>0.26</v>
      </c>
      <c r="R2359" s="1">
        <v>47</v>
      </c>
      <c r="S2359" s="1">
        <v>-62</v>
      </c>
      <c r="T2359" s="1">
        <v>-8</v>
      </c>
      <c r="U2359" s="1">
        <v>56</v>
      </c>
      <c r="V2359" s="1">
        <v>-14</v>
      </c>
      <c r="W2359" s="1">
        <v>53086</v>
      </c>
      <c r="X2359" s="1">
        <v>53051</v>
      </c>
      <c r="Y2359" s="1">
        <v>43201</v>
      </c>
      <c r="Z2359" s="1">
        <v>1.95</v>
      </c>
      <c r="AA2359" s="6">
        <f t="shared" si="472"/>
        <v>306</v>
      </c>
      <c r="AB2359" s="6">
        <f t="shared" si="473"/>
        <v>-154</v>
      </c>
      <c r="AC2359" s="6">
        <f t="shared" si="474"/>
        <v>-34266</v>
      </c>
      <c r="AD2359" s="6">
        <f t="shared" si="475"/>
        <v>-111.98039215686275</v>
      </c>
      <c r="AE2359" s="7">
        <f t="shared" si="476"/>
        <v>-566</v>
      </c>
      <c r="AF2359" t="str">
        <f t="shared" ca="1" si="477"/>
        <v>$V$939</v>
      </c>
      <c r="AG2359" t="str">
        <f t="shared" ca="1" si="478"/>
        <v>$J$939</v>
      </c>
      <c r="AH2359" t="str">
        <f t="shared" ca="1" si="479"/>
        <v>BRIGGS AND STRATTON | 6390129456</v>
      </c>
      <c r="AI2359" t="str">
        <f t="shared" ca="1" si="468"/>
        <v>$K$939</v>
      </c>
      <c r="AJ2359" s="8">
        <f t="shared" si="469"/>
        <v>3.5947712418300651E-2</v>
      </c>
      <c r="AK2359" s="7">
        <f t="shared" si="470"/>
        <v>-222</v>
      </c>
      <c r="AL2359" s="7" t="str">
        <f t="shared" ca="1" si="480"/>
        <v>BRIDGESTONE FIRESTONE| 2982960559</v>
      </c>
      <c r="AM2359" t="b">
        <f t="shared" si="471"/>
        <v>0</v>
      </c>
    </row>
    <row r="2360" spans="3:39" x14ac:dyDescent="0.3">
      <c r="C2360" s="1" t="s">
        <v>539</v>
      </c>
      <c r="D2360" s="1" t="s">
        <v>540</v>
      </c>
      <c r="E2360" s="1" t="s">
        <v>39</v>
      </c>
      <c r="F2360" s="1" t="s">
        <v>140</v>
      </c>
      <c r="G2360" s="1" t="s">
        <v>207</v>
      </c>
      <c r="H2360" s="1" t="s">
        <v>87</v>
      </c>
      <c r="I2360" s="1" t="s">
        <v>415</v>
      </c>
      <c r="J2360" t="str">
        <f>TRIM(CONCATENATE(wiz[[#This Row],[SHIPPER..................]],wiz[[#This Row],[ZIP2..]],wiz[[#This Row],[ZIP3..]]))</f>
        <v>HOME DEPOT | 5320145050</v>
      </c>
      <c r="K2360" s="1">
        <v>2</v>
      </c>
      <c r="L2360" s="1">
        <v>2.31</v>
      </c>
      <c r="M2360" s="1">
        <v>0.2</v>
      </c>
      <c r="N2360" s="1">
        <v>383</v>
      </c>
      <c r="O2360" s="1">
        <v>0.98</v>
      </c>
      <c r="P2360" s="1">
        <v>6</v>
      </c>
      <c r="Q2360" s="1">
        <v>0.25</v>
      </c>
      <c r="R2360" s="1">
        <v>44</v>
      </c>
      <c r="S2360" s="1">
        <v>12</v>
      </c>
      <c r="T2360" s="1">
        <v>-49</v>
      </c>
      <c r="U2360" s="1">
        <v>240</v>
      </c>
      <c r="V2360" s="1">
        <v>203</v>
      </c>
      <c r="W2360" s="1">
        <v>53201</v>
      </c>
      <c r="X2360" s="1">
        <v>53201</v>
      </c>
      <c r="Y2360" s="1">
        <v>45050</v>
      </c>
      <c r="Z2360" s="1">
        <v>2.29</v>
      </c>
      <c r="AA2360" s="6">
        <f t="shared" si="472"/>
        <v>240</v>
      </c>
      <c r="AB2360" s="6">
        <f t="shared" si="473"/>
        <v>406</v>
      </c>
      <c r="AC2360" s="6">
        <f t="shared" si="474"/>
        <v>14538</v>
      </c>
      <c r="AD2360" s="6">
        <f t="shared" si="475"/>
        <v>60.575000000000003</v>
      </c>
      <c r="AE2360" s="7">
        <f t="shared" si="476"/>
        <v>-131</v>
      </c>
      <c r="AF2360" t="str">
        <f t="shared" ca="1" si="477"/>
        <v>$V$841</v>
      </c>
      <c r="AG2360" t="str">
        <f t="shared" ca="1" si="478"/>
        <v>$J$841</v>
      </c>
      <c r="AH2360" t="str">
        <f t="shared" ca="1" si="479"/>
        <v>PLS PITTSBURGH LOGIST| 2120147201</v>
      </c>
      <c r="AI2360" t="str">
        <f t="shared" ca="1" si="468"/>
        <v>$K$841</v>
      </c>
      <c r="AJ2360" s="8">
        <f t="shared" si="469"/>
        <v>8.3333333333333332E-3</v>
      </c>
      <c r="AK2360" s="7">
        <f t="shared" si="470"/>
        <v>-131</v>
      </c>
      <c r="AL2360" s="7" t="str">
        <f t="shared" ca="1" si="480"/>
        <v>PLS PITTSBURGH LOGIST| 2120147201</v>
      </c>
      <c r="AM2360" t="b">
        <f t="shared" si="471"/>
        <v>0</v>
      </c>
    </row>
    <row r="2361" spans="3:39" x14ac:dyDescent="0.3">
      <c r="C2361" s="1" t="s">
        <v>195</v>
      </c>
      <c r="D2361" s="1" t="s">
        <v>196</v>
      </c>
      <c r="E2361" s="1" t="s">
        <v>39</v>
      </c>
      <c r="F2361" s="1" t="s">
        <v>140</v>
      </c>
      <c r="G2361" s="1" t="s">
        <v>1976</v>
      </c>
      <c r="H2361" s="1" t="s">
        <v>87</v>
      </c>
      <c r="I2361" s="1" t="s">
        <v>592</v>
      </c>
      <c r="J2361" t="str">
        <f>TRIM(CONCATENATE(wiz[[#This Row],[SHIPPER..................]],wiz[[#This Row],[ZIP2..]],wiz[[#This Row],[ZIP3..]]))</f>
        <v>MTD PRODUCTS INC | 5309444875</v>
      </c>
      <c r="K2361" s="1">
        <v>1</v>
      </c>
      <c r="L2361" s="1">
        <v>2.12</v>
      </c>
      <c r="M2361" s="1">
        <v>0.19</v>
      </c>
      <c r="N2361" s="1">
        <v>454</v>
      </c>
      <c r="O2361" s="1">
        <v>0.97</v>
      </c>
      <c r="P2361" s="1">
        <v>49</v>
      </c>
      <c r="Q2361" s="1">
        <v>0.25</v>
      </c>
      <c r="R2361" s="1">
        <v>48</v>
      </c>
      <c r="S2361" s="1">
        <v>-42</v>
      </c>
      <c r="T2361" s="1">
        <v>-1</v>
      </c>
      <c r="U2361" s="1">
        <v>218</v>
      </c>
      <c r="V2361" s="1">
        <v>175</v>
      </c>
      <c r="W2361" s="1">
        <v>53201</v>
      </c>
      <c r="X2361" s="1">
        <v>53094</v>
      </c>
      <c r="Y2361" s="1">
        <v>44875</v>
      </c>
      <c r="Z2361" s="1">
        <v>2.09</v>
      </c>
      <c r="AA2361" s="6">
        <f t="shared" si="472"/>
        <v>127</v>
      </c>
      <c r="AB2361" s="6">
        <f t="shared" si="473"/>
        <v>175</v>
      </c>
      <c r="AC2361" s="6">
        <f t="shared" si="474"/>
        <v>-14762</v>
      </c>
      <c r="AD2361" s="6">
        <f t="shared" si="475"/>
        <v>-116.23622047244095</v>
      </c>
      <c r="AE2361" s="7">
        <f t="shared" si="476"/>
        <v>-534</v>
      </c>
      <c r="AF2361" t="str">
        <f t="shared" ca="1" si="477"/>
        <v>$V$2354</v>
      </c>
      <c r="AG2361" t="str">
        <f t="shared" ca="1" si="478"/>
        <v>$J$2354</v>
      </c>
      <c r="AH2361" t="str">
        <f t="shared" ca="1" si="479"/>
        <v>MTD PRODUCTS INC | 5303738879</v>
      </c>
      <c r="AI2361" t="str">
        <f t="shared" ca="1" si="468"/>
        <v>$K$2354</v>
      </c>
      <c r="AJ2361" s="8">
        <f t="shared" si="469"/>
        <v>7.874015748031496E-3</v>
      </c>
      <c r="AK2361" s="7">
        <f t="shared" si="470"/>
        <v>-291</v>
      </c>
      <c r="AL2361" s="7" t="str">
        <f t="shared" ca="1" si="480"/>
        <v>NOVOLEX | 3000360526</v>
      </c>
      <c r="AM2361" t="b">
        <f t="shared" si="471"/>
        <v>0</v>
      </c>
    </row>
    <row r="2362" spans="3:39" x14ac:dyDescent="0.3">
      <c r="C2362" s="1" t="s">
        <v>423</v>
      </c>
      <c r="D2362" s="1" t="s">
        <v>424</v>
      </c>
      <c r="E2362" s="1" t="s">
        <v>39</v>
      </c>
      <c r="F2362" s="1" t="s">
        <v>140</v>
      </c>
      <c r="G2362" s="1" t="s">
        <v>1808</v>
      </c>
      <c r="H2362" s="1" t="s">
        <v>90</v>
      </c>
      <c r="I2362" s="1" t="s">
        <v>1588</v>
      </c>
      <c r="J2362" t="str">
        <f>TRIM(CONCATENATE(wiz[[#This Row],[SHIPPER..................]],wiz[[#This Row],[ZIP2..]],wiz[[#This Row],[ZIP3..]]))</f>
        <v>CARLSTAR | 5308629801</v>
      </c>
      <c r="K2362" s="1">
        <v>1</v>
      </c>
      <c r="L2362" s="1">
        <v>1.86</v>
      </c>
      <c r="M2362" s="1">
        <v>0.18</v>
      </c>
      <c r="N2362" s="1">
        <v>951</v>
      </c>
      <c r="O2362" s="1">
        <v>1.89</v>
      </c>
      <c r="P2362" s="1">
        <v>30</v>
      </c>
      <c r="Q2362" s="1">
        <v>0.25</v>
      </c>
      <c r="R2362" s="1">
        <v>80</v>
      </c>
      <c r="S2362" s="1">
        <v>-18</v>
      </c>
      <c r="T2362" s="1">
        <v>-3</v>
      </c>
      <c r="U2362" s="1">
        <v>131</v>
      </c>
      <c r="V2362" s="1">
        <v>110</v>
      </c>
      <c r="W2362" s="1">
        <v>53201</v>
      </c>
      <c r="X2362" s="1">
        <v>53086</v>
      </c>
      <c r="Y2362" s="1">
        <v>29801</v>
      </c>
      <c r="Z2362" s="1">
        <v>1.82</v>
      </c>
      <c r="AA2362" s="6">
        <f t="shared" si="472"/>
        <v>44</v>
      </c>
      <c r="AB2362" s="6">
        <f t="shared" si="473"/>
        <v>110</v>
      </c>
      <c r="AC2362" s="6">
        <f t="shared" si="474"/>
        <v>-5136</v>
      </c>
      <c r="AD2362" s="6">
        <f t="shared" si="475"/>
        <v>-116.72727272727273</v>
      </c>
      <c r="AE2362" s="7">
        <f t="shared" si="476"/>
        <v>-528</v>
      </c>
      <c r="AF2362" t="str">
        <f t="shared" ca="1" si="477"/>
        <v>$V$248</v>
      </c>
      <c r="AG2362" t="str">
        <f t="shared" ca="1" si="478"/>
        <v>$J$248</v>
      </c>
      <c r="AH2362" t="str">
        <f t="shared" ca="1" si="479"/>
        <v>CARLSTAR | 3025348007</v>
      </c>
      <c r="AI2362" t="str">
        <f t="shared" ca="1" si="468"/>
        <v>$K$248</v>
      </c>
      <c r="AJ2362" s="8">
        <f t="shared" si="469"/>
        <v>2.2727272727272728E-2</v>
      </c>
      <c r="AK2362" s="7">
        <f t="shared" si="470"/>
        <v>-528</v>
      </c>
      <c r="AL2362" s="7" t="str">
        <f t="shared" ca="1" si="480"/>
        <v>CARLSTAR | 3025348007</v>
      </c>
      <c r="AM2362" t="b">
        <f t="shared" si="471"/>
        <v>0</v>
      </c>
    </row>
    <row r="2363" spans="3:39" x14ac:dyDescent="0.3">
      <c r="C2363" s="1" t="s">
        <v>779</v>
      </c>
      <c r="D2363" s="1" t="s">
        <v>780</v>
      </c>
      <c r="E2363" s="1" t="s">
        <v>39</v>
      </c>
      <c r="F2363" s="1" t="s">
        <v>140</v>
      </c>
      <c r="G2363" s="1" t="s">
        <v>1665</v>
      </c>
      <c r="H2363" s="1" t="s">
        <v>90</v>
      </c>
      <c r="I2363" s="1" t="s">
        <v>782</v>
      </c>
      <c r="J2363" t="str">
        <f>TRIM(CONCATENATE(wiz[[#This Row],[SHIPPER..................]],wiz[[#This Row],[ZIP2..]],wiz[[#This Row],[ZIP3..]]))</f>
        <v>DAIMLER TRUCKS NA LLC| 5302729340</v>
      </c>
      <c r="K2363" s="1">
        <v>6</v>
      </c>
      <c r="L2363" s="1">
        <v>1.85</v>
      </c>
      <c r="M2363" s="1">
        <v>0.39</v>
      </c>
      <c r="N2363" s="1">
        <v>861</v>
      </c>
      <c r="O2363" s="1">
        <v>1.39</v>
      </c>
      <c r="P2363" s="1">
        <v>49</v>
      </c>
      <c r="Q2363" s="1">
        <v>0.28000000000000003</v>
      </c>
      <c r="R2363" s="1">
        <v>-106</v>
      </c>
      <c r="S2363" s="1">
        <v>-74</v>
      </c>
      <c r="T2363" s="1">
        <v>68</v>
      </c>
      <c r="U2363" s="1">
        <v>367</v>
      </c>
      <c r="V2363" s="1">
        <v>361</v>
      </c>
      <c r="W2363" s="1">
        <v>53027</v>
      </c>
      <c r="X2363" s="1">
        <v>53027</v>
      </c>
      <c r="Y2363" s="1">
        <v>29340</v>
      </c>
      <c r="Z2363" s="1">
        <v>2.02</v>
      </c>
      <c r="AA2363" s="6">
        <f t="shared" si="472"/>
        <v>26</v>
      </c>
      <c r="AB2363" s="6">
        <f t="shared" si="473"/>
        <v>2166</v>
      </c>
      <c r="AC2363" s="6">
        <f t="shared" si="474"/>
        <v>7046</v>
      </c>
      <c r="AD2363" s="6">
        <f t="shared" si="475"/>
        <v>271</v>
      </c>
      <c r="AE2363" s="7">
        <f t="shared" si="476"/>
        <v>-22</v>
      </c>
      <c r="AF2363" t="str">
        <f t="shared" ca="1" si="477"/>
        <v>$V$1219</v>
      </c>
      <c r="AG2363" t="str">
        <f t="shared" ca="1" si="478"/>
        <v>$J$1219</v>
      </c>
      <c r="AH2363" t="str">
        <f t="shared" ca="1" si="479"/>
        <v>b: C H ROBINSON | 4427027530</v>
      </c>
      <c r="AI2363" t="str">
        <f t="shared" ca="1" si="468"/>
        <v>$K$1219</v>
      </c>
      <c r="AJ2363" s="8">
        <f t="shared" si="469"/>
        <v>0.23076923076923078</v>
      </c>
      <c r="AK2363" s="7">
        <f t="shared" si="470"/>
        <v>-22</v>
      </c>
      <c r="AL2363" s="7" t="str">
        <f t="shared" ca="1" si="480"/>
        <v>b: C H ROBINSON | 4427027530</v>
      </c>
      <c r="AM2363" t="b">
        <f t="shared" si="471"/>
        <v>0</v>
      </c>
    </row>
    <row r="2364" spans="3:39" x14ac:dyDescent="0.3">
      <c r="C2364" s="1" t="s">
        <v>794</v>
      </c>
      <c r="D2364" s="1" t="s">
        <v>795</v>
      </c>
      <c r="E2364" s="1" t="s">
        <v>39</v>
      </c>
      <c r="F2364" s="1" t="s">
        <v>140</v>
      </c>
      <c r="G2364" s="1" t="s">
        <v>1892</v>
      </c>
      <c r="H2364" s="1" t="s">
        <v>70</v>
      </c>
      <c r="I2364" s="1" t="s">
        <v>725</v>
      </c>
      <c r="J2364" t="str">
        <f>TRIM(CONCATENATE(wiz[[#This Row],[SHIPPER..................]],wiz[[#This Row],[ZIP2..]],wiz[[#This Row],[ZIP3..]]))</f>
        <v>SNYDERS LANCE | 5315437311</v>
      </c>
      <c r="K2364" s="1">
        <v>6</v>
      </c>
      <c r="L2364" s="1">
        <v>2.02</v>
      </c>
      <c r="M2364" s="1">
        <v>0.55000000000000004</v>
      </c>
      <c r="N2364" s="1">
        <v>671</v>
      </c>
      <c r="O2364" s="1">
        <v>1.56</v>
      </c>
      <c r="P2364" s="1">
        <v>90</v>
      </c>
      <c r="Q2364" s="1">
        <v>0.32</v>
      </c>
      <c r="R2364" s="1">
        <v>-174</v>
      </c>
      <c r="S2364" s="1">
        <v>-158</v>
      </c>
      <c r="T2364" s="1">
        <v>-41</v>
      </c>
      <c r="U2364" s="1">
        <v>293</v>
      </c>
      <c r="V2364" s="1">
        <v>94</v>
      </c>
      <c r="W2364" s="1">
        <v>54942</v>
      </c>
      <c r="X2364" s="1">
        <v>53154</v>
      </c>
      <c r="Y2364" s="1">
        <v>37311</v>
      </c>
      <c r="Z2364" s="1">
        <v>2.35</v>
      </c>
      <c r="AA2364" s="6">
        <f t="shared" si="472"/>
        <v>133</v>
      </c>
      <c r="AB2364" s="6">
        <f t="shared" si="473"/>
        <v>564</v>
      </c>
      <c r="AC2364" s="6">
        <f t="shared" si="474"/>
        <v>2717</v>
      </c>
      <c r="AD2364" s="6">
        <f t="shared" si="475"/>
        <v>20.428571428571427</v>
      </c>
      <c r="AE2364" s="7">
        <f t="shared" si="476"/>
        <v>-179</v>
      </c>
      <c r="AF2364" t="str">
        <f t="shared" ca="1" si="477"/>
        <v>$V$1647</v>
      </c>
      <c r="AG2364" t="str">
        <f t="shared" ca="1" si="478"/>
        <v>$J$1647</v>
      </c>
      <c r="AH2364" t="str">
        <f t="shared" ca="1" si="479"/>
        <v>SNYDERS LANCE | 2813477001</v>
      </c>
      <c r="AI2364" t="str">
        <f t="shared" ca="1" si="468"/>
        <v>$K$1647</v>
      </c>
      <c r="AJ2364" s="8">
        <f t="shared" si="469"/>
        <v>4.5112781954887216E-2</v>
      </c>
      <c r="AK2364" s="7">
        <f t="shared" si="470"/>
        <v>-119</v>
      </c>
      <c r="AL2364" s="7" t="str">
        <f t="shared" ca="1" si="480"/>
        <v>FOODMASTER LOGISTICS | 3030127932</v>
      </c>
      <c r="AM2364" t="b">
        <f t="shared" si="471"/>
        <v>0</v>
      </c>
    </row>
    <row r="2365" spans="3:39" x14ac:dyDescent="0.3">
      <c r="C2365" s="1" t="s">
        <v>1547</v>
      </c>
      <c r="D2365" s="1" t="s">
        <v>1548</v>
      </c>
      <c r="E2365" s="1" t="s">
        <v>39</v>
      </c>
      <c r="F2365" s="1" t="s">
        <v>140</v>
      </c>
      <c r="G2365" s="1" t="s">
        <v>205</v>
      </c>
      <c r="H2365" s="1" t="s">
        <v>70</v>
      </c>
      <c r="I2365" s="1" t="s">
        <v>1550</v>
      </c>
      <c r="J2365" t="str">
        <f>TRIM(CONCATENATE(wiz[[#This Row],[SHIPPER..................]],wiz[[#This Row],[ZIP2..]],wiz[[#This Row],[ZIP3..]]))</f>
        <v>CASCADES TISSUE GROUP| 5320138012</v>
      </c>
      <c r="K2365" s="1">
        <v>5</v>
      </c>
      <c r="L2365" s="1">
        <v>1.94</v>
      </c>
      <c r="M2365" s="1">
        <v>0.28000000000000003</v>
      </c>
      <c r="N2365" s="1">
        <v>580</v>
      </c>
      <c r="O2365" s="1">
        <v>1.02</v>
      </c>
      <c r="P2365" s="1">
        <v>45</v>
      </c>
      <c r="Q2365" s="1">
        <v>0.28000000000000003</v>
      </c>
      <c r="R2365" s="1">
        <v>1</v>
      </c>
      <c r="S2365" s="1">
        <v>-76</v>
      </c>
      <c r="T2365" s="1">
        <v>19</v>
      </c>
      <c r="U2365" s="1">
        <v>475</v>
      </c>
      <c r="V2365" s="1">
        <v>418</v>
      </c>
      <c r="W2365" s="1">
        <v>53086</v>
      </c>
      <c r="X2365" s="1">
        <v>53201</v>
      </c>
      <c r="Y2365" s="1">
        <v>38012</v>
      </c>
      <c r="Z2365" s="1">
        <v>2</v>
      </c>
      <c r="AA2365" s="6">
        <f t="shared" si="472"/>
        <v>15</v>
      </c>
      <c r="AB2365" s="6">
        <f t="shared" si="473"/>
        <v>2090</v>
      </c>
      <c r="AC2365" s="6">
        <f t="shared" si="474"/>
        <v>6115</v>
      </c>
      <c r="AD2365" s="6">
        <f t="shared" si="475"/>
        <v>407.66666666666669</v>
      </c>
      <c r="AE2365" s="7">
        <f t="shared" si="476"/>
        <v>254</v>
      </c>
      <c r="AF2365" t="str">
        <f t="shared" ca="1" si="477"/>
        <v>$V$495</v>
      </c>
      <c r="AG2365" t="str">
        <f t="shared" ca="1" si="478"/>
        <v>$J$495</v>
      </c>
      <c r="AH2365" t="str">
        <f t="shared" ca="1" si="479"/>
        <v>WAL MART SAMS GENERAL| 6001635055</v>
      </c>
      <c r="AI2365" t="str">
        <f t="shared" ca="1" si="468"/>
        <v>$K$495</v>
      </c>
      <c r="AJ2365" s="8">
        <f t="shared" si="469"/>
        <v>0.33333333333333331</v>
      </c>
      <c r="AK2365" s="7">
        <f t="shared" si="470"/>
        <v>254</v>
      </c>
      <c r="AL2365" s="7" t="str">
        <f t="shared" ca="1" si="480"/>
        <v>WAL MART SAMS GENERAL| 6001635055</v>
      </c>
      <c r="AM2365" t="b">
        <f t="shared" si="471"/>
        <v>0</v>
      </c>
    </row>
    <row r="2366" spans="3:39" x14ac:dyDescent="0.3">
      <c r="C2366" s="1" t="s">
        <v>195</v>
      </c>
      <c r="D2366" s="1" t="s">
        <v>196</v>
      </c>
      <c r="E2366" s="1" t="s">
        <v>39</v>
      </c>
      <c r="F2366" s="1" t="s">
        <v>140</v>
      </c>
      <c r="G2366" s="1" t="s">
        <v>1977</v>
      </c>
      <c r="H2366" s="1" t="s">
        <v>70</v>
      </c>
      <c r="I2366" s="1" t="s">
        <v>197</v>
      </c>
      <c r="J2366" t="str">
        <f>TRIM(CONCATENATE(wiz[[#This Row],[SHIPPER..................]],wiz[[#This Row],[ZIP2..]],wiz[[#This Row],[ZIP3..]]))</f>
        <v>MTD PRODUCTS INC | 5308038237</v>
      </c>
      <c r="K2366" s="1">
        <v>3</v>
      </c>
      <c r="L2366" s="1">
        <v>1.69</v>
      </c>
      <c r="M2366" s="1">
        <v>0.2</v>
      </c>
      <c r="N2366" s="1">
        <v>543</v>
      </c>
      <c r="O2366" s="1">
        <v>1.06</v>
      </c>
      <c r="P2366" s="1">
        <v>58</v>
      </c>
      <c r="Q2366" s="1">
        <v>0.28000000000000003</v>
      </c>
      <c r="R2366" s="1">
        <v>45</v>
      </c>
      <c r="S2366" s="1">
        <v>-73</v>
      </c>
      <c r="T2366" s="1">
        <v>-4</v>
      </c>
      <c r="U2366" s="1">
        <v>263</v>
      </c>
      <c r="V2366" s="1">
        <v>186</v>
      </c>
      <c r="W2366" s="1">
        <v>53201</v>
      </c>
      <c r="X2366" s="1">
        <v>53080</v>
      </c>
      <c r="Y2366" s="1">
        <v>38237</v>
      </c>
      <c r="Z2366" s="1">
        <v>1.67</v>
      </c>
      <c r="AA2366" s="6">
        <f t="shared" si="472"/>
        <v>127</v>
      </c>
      <c r="AB2366" s="6">
        <f t="shared" si="473"/>
        <v>558</v>
      </c>
      <c r="AC2366" s="6">
        <f t="shared" si="474"/>
        <v>-14762</v>
      </c>
      <c r="AD2366" s="6">
        <f t="shared" si="475"/>
        <v>-116.23622047244095</v>
      </c>
      <c r="AE2366" s="7">
        <f t="shared" si="476"/>
        <v>-534</v>
      </c>
      <c r="AF2366" t="str">
        <f t="shared" ca="1" si="477"/>
        <v>$V$2354</v>
      </c>
      <c r="AG2366" t="str">
        <f t="shared" ca="1" si="478"/>
        <v>$J$2354</v>
      </c>
      <c r="AH2366" t="str">
        <f t="shared" ca="1" si="479"/>
        <v>MTD PRODUCTS INC | 5303738879</v>
      </c>
      <c r="AI2366" t="str">
        <f t="shared" ca="1" si="468"/>
        <v>$K$2354</v>
      </c>
      <c r="AJ2366" s="8">
        <f t="shared" si="469"/>
        <v>2.3622047244094488E-2</v>
      </c>
      <c r="AK2366" s="7">
        <f t="shared" si="470"/>
        <v>-291</v>
      </c>
      <c r="AL2366" s="7" t="str">
        <f t="shared" ca="1" si="480"/>
        <v>NOVOLEX | 3000360526</v>
      </c>
      <c r="AM2366" t="b">
        <f t="shared" si="471"/>
        <v>0</v>
      </c>
    </row>
    <row r="2367" spans="3:39" x14ac:dyDescent="0.3">
      <c r="C2367" s="1" t="s">
        <v>761</v>
      </c>
      <c r="D2367" s="1" t="s">
        <v>762</v>
      </c>
      <c r="E2367" s="1" t="s">
        <v>39</v>
      </c>
      <c r="F2367" s="1" t="s">
        <v>140</v>
      </c>
      <c r="G2367" s="1" t="s">
        <v>1978</v>
      </c>
      <c r="H2367" s="1" t="s">
        <v>70</v>
      </c>
      <c r="I2367" s="1" t="s">
        <v>75</v>
      </c>
      <c r="J2367" t="str">
        <f>TRIM(CONCATENATE(wiz[[#This Row],[SHIPPER..................]],wiz[[#This Row],[ZIP2..]],wiz[[#This Row],[ZIP3..]]))</f>
        <v>CONAGRA FOODS INC | 5312038101</v>
      </c>
      <c r="K2367" s="1">
        <v>1</v>
      </c>
      <c r="L2367" s="1">
        <v>1.6</v>
      </c>
      <c r="M2367" s="1">
        <v>0.28000000000000003</v>
      </c>
      <c r="N2367" s="1">
        <v>603</v>
      </c>
      <c r="O2367" s="1">
        <v>0.8</v>
      </c>
      <c r="P2367" s="1">
        <v>67</v>
      </c>
      <c r="Q2367" s="1">
        <v>0.3</v>
      </c>
      <c r="R2367" s="1">
        <v>-25</v>
      </c>
      <c r="S2367" s="1">
        <v>-46</v>
      </c>
      <c r="T2367" s="1">
        <v>98</v>
      </c>
      <c r="U2367" s="1">
        <v>180</v>
      </c>
      <c r="V2367" s="1">
        <v>232</v>
      </c>
      <c r="W2367" s="1">
        <v>53598</v>
      </c>
      <c r="X2367" s="1">
        <v>53120</v>
      </c>
      <c r="Y2367" s="1">
        <v>38101</v>
      </c>
      <c r="Z2367" s="1">
        <v>1.66</v>
      </c>
      <c r="AA2367" s="6">
        <f t="shared" si="472"/>
        <v>99</v>
      </c>
      <c r="AB2367" s="6">
        <f t="shared" si="473"/>
        <v>232</v>
      </c>
      <c r="AC2367" s="6">
        <f t="shared" si="474"/>
        <v>-9201</v>
      </c>
      <c r="AD2367" s="6">
        <f t="shared" si="475"/>
        <v>-92.939393939393938</v>
      </c>
      <c r="AE2367" s="7">
        <f t="shared" si="476"/>
        <v>-218</v>
      </c>
      <c r="AF2367" t="str">
        <f t="shared" ca="1" si="477"/>
        <v>$V$523</v>
      </c>
      <c r="AG2367" t="str">
        <f t="shared" ca="1" si="478"/>
        <v>$J$523</v>
      </c>
      <c r="AH2367" t="str">
        <f t="shared" ca="1" si="479"/>
        <v>CONAGRA FOODS INC | 5315837821</v>
      </c>
      <c r="AI2367" t="str">
        <f t="shared" ca="1" si="468"/>
        <v>$K$523</v>
      </c>
      <c r="AJ2367" s="8">
        <f t="shared" si="469"/>
        <v>1.0101010101010102E-2</v>
      </c>
      <c r="AK2367" s="7">
        <f t="shared" si="470"/>
        <v>-120</v>
      </c>
      <c r="AL2367" s="7" t="str">
        <f t="shared" ca="1" si="480"/>
        <v>POLYAIR DEDICATED SHU| 4000460601</v>
      </c>
      <c r="AM2367" t="b">
        <f t="shared" si="471"/>
        <v>0</v>
      </c>
    </row>
    <row r="2368" spans="3:39" x14ac:dyDescent="0.3">
      <c r="C2368" s="1" t="s">
        <v>1491</v>
      </c>
      <c r="D2368" s="1" t="s">
        <v>1492</v>
      </c>
      <c r="E2368" s="1" t="s">
        <v>39</v>
      </c>
      <c r="F2368" s="1" t="s">
        <v>140</v>
      </c>
      <c r="G2368" s="1" t="s">
        <v>1841</v>
      </c>
      <c r="H2368" s="1" t="s">
        <v>70</v>
      </c>
      <c r="I2368" s="1" t="s">
        <v>75</v>
      </c>
      <c r="J2368" t="str">
        <f>TRIM(CONCATENATE(wiz[[#This Row],[SHIPPER..................]],wiz[[#This Row],[ZIP2..]],wiz[[#This Row],[ZIP3..]]))</f>
        <v>EDGEWELL PERSONAL TRA| 5317738101</v>
      </c>
      <c r="K2368" s="1">
        <v>8</v>
      </c>
      <c r="L2368" s="1">
        <v>1.7</v>
      </c>
      <c r="M2368" s="1">
        <v>0.22</v>
      </c>
      <c r="N2368" s="1">
        <v>606</v>
      </c>
      <c r="O2368" s="1">
        <v>1.21</v>
      </c>
      <c r="P2368" s="1">
        <v>71</v>
      </c>
      <c r="Q2368" s="1">
        <v>0.28999999999999998</v>
      </c>
      <c r="R2368" s="1">
        <v>56</v>
      </c>
      <c r="S2368" s="1">
        <v>-141</v>
      </c>
      <c r="T2368" s="1">
        <v>1</v>
      </c>
      <c r="U2368" s="1">
        <v>162</v>
      </c>
      <c r="V2368" s="1">
        <v>22</v>
      </c>
      <c r="W2368" s="1">
        <v>60450</v>
      </c>
      <c r="X2368" s="1">
        <v>53177</v>
      </c>
      <c r="Y2368" s="1">
        <v>38101</v>
      </c>
      <c r="Z2368" s="1">
        <v>1.7</v>
      </c>
      <c r="AA2368" s="6">
        <f t="shared" si="472"/>
        <v>65</v>
      </c>
      <c r="AB2368" s="6">
        <f t="shared" si="473"/>
        <v>176</v>
      </c>
      <c r="AC2368" s="6">
        <f t="shared" si="474"/>
        <v>122</v>
      </c>
      <c r="AD2368" s="6">
        <f t="shared" si="475"/>
        <v>1.8769230769230769</v>
      </c>
      <c r="AE2368" s="7">
        <f t="shared" si="476"/>
        <v>-20</v>
      </c>
      <c r="AF2368" t="str">
        <f t="shared" ca="1" si="477"/>
        <v>$V$603</v>
      </c>
      <c r="AG2368" t="str">
        <f t="shared" ca="1" si="478"/>
        <v>$J$603</v>
      </c>
      <c r="AH2368" t="str">
        <f t="shared" ca="1" si="479"/>
        <v>BRIGGS AND STRATTON | 4680163901</v>
      </c>
      <c r="AI2368" t="str">
        <f t="shared" ca="1" si="468"/>
        <v>$K$603</v>
      </c>
      <c r="AJ2368" s="8">
        <f t="shared" si="469"/>
        <v>0.12307692307692308</v>
      </c>
      <c r="AK2368" s="7">
        <f t="shared" si="470"/>
        <v>-20</v>
      </c>
      <c r="AL2368" s="7" t="str">
        <f t="shared" ca="1" si="480"/>
        <v>BRIGGS AND STRATTON | 4680163901</v>
      </c>
      <c r="AM2368" t="b">
        <f t="shared" si="471"/>
        <v>0</v>
      </c>
    </row>
    <row r="2369" spans="3:39" x14ac:dyDescent="0.3">
      <c r="C2369" s="1" t="s">
        <v>717</v>
      </c>
      <c r="D2369" s="1" t="s">
        <v>718</v>
      </c>
      <c r="E2369" s="1" t="s">
        <v>39</v>
      </c>
      <c r="F2369" s="1" t="s">
        <v>140</v>
      </c>
      <c r="G2369" s="1" t="s">
        <v>1979</v>
      </c>
      <c r="H2369" s="1" t="s">
        <v>70</v>
      </c>
      <c r="I2369" s="1" t="s">
        <v>575</v>
      </c>
      <c r="J2369" t="str">
        <f>TRIM(CONCATENATE(wiz[[#This Row],[SHIPPER..................]],wiz[[#This Row],[ZIP2..]],wiz[[#This Row],[ZIP3..]]))</f>
        <v>b: DSC LOGISTICS | 5303637087</v>
      </c>
      <c r="K2369" s="1">
        <v>1</v>
      </c>
      <c r="L2369" s="1">
        <v>1.6</v>
      </c>
      <c r="M2369" s="1">
        <v>0.21</v>
      </c>
      <c r="N2369" s="1">
        <v>566</v>
      </c>
      <c r="O2369" s="1">
        <v>1.1000000000000001</v>
      </c>
      <c r="P2369" s="1">
        <v>120</v>
      </c>
      <c r="Q2369" s="1">
        <v>0.35</v>
      </c>
      <c r="R2369" s="1">
        <v>53</v>
      </c>
      <c r="S2369" s="1">
        <v>-263</v>
      </c>
      <c r="T2369" s="1">
        <v>0</v>
      </c>
      <c r="U2369" s="1">
        <v>-73</v>
      </c>
      <c r="V2369" s="1">
        <v>-336</v>
      </c>
      <c r="W2369" s="1">
        <v>54301</v>
      </c>
      <c r="X2369" s="1">
        <v>53036</v>
      </c>
      <c r="Y2369" s="1">
        <v>37087</v>
      </c>
      <c r="Z2369" s="1">
        <v>1.59</v>
      </c>
      <c r="AA2369" s="6">
        <f t="shared" si="472"/>
        <v>13</v>
      </c>
      <c r="AB2369" s="6">
        <f t="shared" si="473"/>
        <v>-336</v>
      </c>
      <c r="AC2369" s="6">
        <f t="shared" si="474"/>
        <v>-1079</v>
      </c>
      <c r="AD2369" s="6">
        <f t="shared" si="475"/>
        <v>-83</v>
      </c>
      <c r="AE2369" s="7">
        <f t="shared" si="476"/>
        <v>-352</v>
      </c>
      <c r="AF2369" t="str">
        <f t="shared" ca="1" si="477"/>
        <v>$V$32</v>
      </c>
      <c r="AG2369" t="str">
        <f t="shared" ca="1" si="478"/>
        <v>$J$32</v>
      </c>
      <c r="AH2369" t="str">
        <f t="shared" ca="1" si="479"/>
        <v>b: SCOTT LOGISTICS CO| 3606638101</v>
      </c>
      <c r="AI2369" t="str">
        <f t="shared" ca="1" si="468"/>
        <v>$K$32</v>
      </c>
      <c r="AJ2369" s="8">
        <f t="shared" si="469"/>
        <v>7.6923076923076927E-2</v>
      </c>
      <c r="AK2369" s="7">
        <f t="shared" si="470"/>
        <v>-352</v>
      </c>
      <c r="AL2369" s="7" t="str">
        <f t="shared" ca="1" si="480"/>
        <v>b: SCOTT LOGISTICS CO| 3606638101</v>
      </c>
      <c r="AM2369" t="b">
        <f t="shared" si="471"/>
        <v>0</v>
      </c>
    </row>
    <row r="2370" spans="3:39" x14ac:dyDescent="0.3">
      <c r="C2370" s="1" t="s">
        <v>717</v>
      </c>
      <c r="D2370" s="1" t="s">
        <v>718</v>
      </c>
      <c r="E2370" s="1" t="s">
        <v>39</v>
      </c>
      <c r="F2370" s="1" t="s">
        <v>140</v>
      </c>
      <c r="G2370" s="1" t="s">
        <v>205</v>
      </c>
      <c r="H2370" s="1" t="s">
        <v>70</v>
      </c>
      <c r="I2370" s="1" t="s">
        <v>575</v>
      </c>
      <c r="J2370" t="str">
        <f>TRIM(CONCATENATE(wiz[[#This Row],[SHIPPER..................]],wiz[[#This Row],[ZIP2..]],wiz[[#This Row],[ZIP3..]]))</f>
        <v>b: DSC LOGISTICS | 5320137087</v>
      </c>
      <c r="K2370" s="1">
        <v>1</v>
      </c>
      <c r="L2370" s="1">
        <v>1.6</v>
      </c>
      <c r="M2370" s="1">
        <v>0.21</v>
      </c>
      <c r="N2370" s="1">
        <v>532</v>
      </c>
      <c r="O2370" s="1">
        <v>1.05</v>
      </c>
      <c r="P2370" s="1">
        <v>71</v>
      </c>
      <c r="Q2370" s="1">
        <v>0.3</v>
      </c>
      <c r="R2370" s="1">
        <v>52</v>
      </c>
      <c r="S2370" s="1">
        <v>-127</v>
      </c>
      <c r="T2370" s="1">
        <v>-1</v>
      </c>
      <c r="U2370" s="1">
        <v>-90</v>
      </c>
      <c r="V2370" s="1">
        <v>-218</v>
      </c>
      <c r="W2370" s="1">
        <v>53545</v>
      </c>
      <c r="X2370" s="1">
        <v>53201</v>
      </c>
      <c r="Y2370" s="1">
        <v>37087</v>
      </c>
      <c r="Z2370" s="1">
        <v>1.59</v>
      </c>
      <c r="AA2370" s="6">
        <f t="shared" si="472"/>
        <v>13</v>
      </c>
      <c r="AB2370" s="6">
        <f t="shared" si="473"/>
        <v>-218</v>
      </c>
      <c r="AC2370" s="6">
        <f t="shared" si="474"/>
        <v>-1079</v>
      </c>
      <c r="AD2370" s="6">
        <f t="shared" si="475"/>
        <v>-83</v>
      </c>
      <c r="AE2370" s="7">
        <f t="shared" si="476"/>
        <v>-352</v>
      </c>
      <c r="AF2370" t="str">
        <f t="shared" ca="1" si="477"/>
        <v>$V$32</v>
      </c>
      <c r="AG2370" t="str">
        <f t="shared" ca="1" si="478"/>
        <v>$J$32</v>
      </c>
      <c r="AH2370" t="str">
        <f t="shared" ca="1" si="479"/>
        <v>b: SCOTT LOGISTICS CO| 3606638101</v>
      </c>
      <c r="AI2370" t="str">
        <f t="shared" ref="AI2370:AI2377" ca="1" si="481">REPLACE(AF2370,2,1,"K")</f>
        <v>$K$32</v>
      </c>
      <c r="AJ2370" s="8">
        <f t="shared" ref="AJ2370:AJ2377" si="482">K2370/AA2370</f>
        <v>7.6923076923076927E-2</v>
      </c>
      <c r="AK2370" s="7">
        <f t="shared" ref="AK2370:AK2377" si="483">_xlfn.MINIFS($V$3:$V$2378,$C$3:$C$2378,C2370,$AJ$3:$AJ$2378,"&gt;0.05")</f>
        <v>-352</v>
      </c>
      <c r="AL2370" s="7" t="str">
        <f t="shared" ca="1" si="480"/>
        <v>b: SCOTT LOGISTICS CO| 3606638101</v>
      </c>
      <c r="AM2370" t="b">
        <f t="shared" ref="AM2370:AM2377" si="484">IF(AK2370=V2370,J2370,FALSE)</f>
        <v>0</v>
      </c>
    </row>
    <row r="2371" spans="3:39" x14ac:dyDescent="0.3">
      <c r="C2371" s="1" t="s">
        <v>148</v>
      </c>
      <c r="D2371" s="1" t="s">
        <v>149</v>
      </c>
      <c r="E2371" s="1" t="s">
        <v>39</v>
      </c>
      <c r="F2371" s="1" t="s">
        <v>140</v>
      </c>
      <c r="G2371" s="1" t="s">
        <v>206</v>
      </c>
      <c r="H2371" s="1" t="s">
        <v>70</v>
      </c>
      <c r="I2371" s="1" t="s">
        <v>202</v>
      </c>
      <c r="J2371" t="str">
        <f>TRIM(CONCATENATE(wiz[[#This Row],[SHIPPER..................]],wiz[[#This Row],[ZIP2..]],wiz[[#This Row],[ZIP3..]]))</f>
        <v>BRIGGS AND STRATTON | 5307637201</v>
      </c>
      <c r="K2371" s="1">
        <v>1</v>
      </c>
      <c r="L2371" s="1">
        <v>1.74</v>
      </c>
      <c r="M2371" s="1">
        <v>0.19</v>
      </c>
      <c r="N2371" s="1">
        <v>545</v>
      </c>
      <c r="O2371" s="1">
        <v>0.88</v>
      </c>
      <c r="P2371" s="1">
        <v>0</v>
      </c>
      <c r="Q2371" s="1">
        <v>0.25</v>
      </c>
      <c r="R2371" s="1">
        <v>64</v>
      </c>
      <c r="S2371" s="1">
        <v>-20</v>
      </c>
      <c r="T2371" s="1">
        <v>39</v>
      </c>
      <c r="U2371" s="1">
        <v>-21</v>
      </c>
      <c r="V2371" s="1">
        <v>-2</v>
      </c>
      <c r="W2371" s="1">
        <v>53076</v>
      </c>
      <c r="X2371" s="1">
        <v>53076</v>
      </c>
      <c r="Y2371" s="1">
        <v>37201</v>
      </c>
      <c r="Z2371" s="1">
        <v>1.71</v>
      </c>
      <c r="AA2371" s="6">
        <f t="shared" ref="AA2371:AA2377" si="485">SUMIFS(K$3:K$2378,$C$3:$C$2378,$C2371)</f>
        <v>306</v>
      </c>
      <c r="AB2371" s="6">
        <f t="shared" ref="AB2371:AB2377" si="486">V2371*K2371</f>
        <v>-2</v>
      </c>
      <c r="AC2371" s="6">
        <f t="shared" ref="AC2371:AC2377" si="487">SUMIFS(AB$3:AB$2378,$C$3:$C$2378,$C2371)</f>
        <v>-34266</v>
      </c>
      <c r="AD2371" s="6">
        <f t="shared" ref="AD2371:AD2377" si="488">AC2371/AA2371</f>
        <v>-111.98039215686275</v>
      </c>
      <c r="AE2371" s="7">
        <f t="shared" ref="AE2371:AE2377" si="489">_xlfn.MINIFS($V$3:$V$2378,$C$3:$C$2378,C2371)</f>
        <v>-566</v>
      </c>
      <c r="AF2371" t="str">
        <f t="shared" ref="AF2371:AF2377" ca="1" si="490">CELL("address",INDEX($V$3:$V$2378,MATCH(_xlfn.MINIFS($V$3:$V$2378,$C$3:$C$2378,C2371),$V$3:$V$2378,0)))</f>
        <v>$V$939</v>
      </c>
      <c r="AG2371" t="str">
        <f t="shared" ref="AG2371:AG2377" ca="1" si="491">REPLACE(AF2371,2,1,"J")</f>
        <v>$J$939</v>
      </c>
      <c r="AH2371" t="str">
        <f t="shared" ref="AH2371:AH2377" ca="1" si="492">INDIRECT(AG2371)</f>
        <v>BRIGGS AND STRATTON | 6390129456</v>
      </c>
      <c r="AI2371" t="str">
        <f t="shared" ca="1" si="481"/>
        <v>$K$939</v>
      </c>
      <c r="AJ2371" s="8">
        <f t="shared" si="482"/>
        <v>3.2679738562091504E-3</v>
      </c>
      <c r="AK2371" s="7">
        <f t="shared" si="483"/>
        <v>-222</v>
      </c>
      <c r="AL2371" s="7" t="str">
        <f t="shared" ref="AL2371:AL2377" ca="1" si="493">OFFSET(J$2,MATCH(AK2371,$V$3:$V$2378,0),)</f>
        <v>BRIDGESTONE FIRESTONE| 2982960559</v>
      </c>
      <c r="AM2371" t="b">
        <f t="shared" si="484"/>
        <v>0</v>
      </c>
    </row>
    <row r="2372" spans="3:39" x14ac:dyDescent="0.3">
      <c r="C2372" s="1" t="s">
        <v>37</v>
      </c>
      <c r="D2372" s="1" t="s">
        <v>38</v>
      </c>
      <c r="E2372" s="1" t="s">
        <v>39</v>
      </c>
      <c r="F2372" s="1" t="s">
        <v>140</v>
      </c>
      <c r="G2372" s="1" t="s">
        <v>1787</v>
      </c>
      <c r="H2372" s="1" t="s">
        <v>68</v>
      </c>
      <c r="I2372" s="1" t="s">
        <v>511</v>
      </c>
      <c r="J2372" t="str">
        <f>TRIM(CONCATENATE(wiz[[#This Row],[SHIPPER..................]],wiz[[#This Row],[ZIP2..]],wiz[[#This Row],[ZIP3..]]))</f>
        <v>b: C H ROBINSON | 5448127101</v>
      </c>
      <c r="K2372" s="1">
        <v>1</v>
      </c>
      <c r="L2372" s="1">
        <v>1.28</v>
      </c>
      <c r="M2372" s="1">
        <v>0.27</v>
      </c>
      <c r="N2372" s="1">
        <v>953</v>
      </c>
      <c r="O2372" s="1">
        <v>2.13</v>
      </c>
      <c r="P2372" s="1">
        <v>34</v>
      </c>
      <c r="Q2372" s="1">
        <v>0.25</v>
      </c>
      <c r="R2372" s="1">
        <v>34</v>
      </c>
      <c r="S2372" s="1">
        <v>0</v>
      </c>
      <c r="T2372" s="1">
        <v>-60</v>
      </c>
      <c r="U2372" s="1">
        <v>-124</v>
      </c>
      <c r="V2372" s="1">
        <v>-184</v>
      </c>
      <c r="W2372" s="1">
        <v>54404</v>
      </c>
      <c r="X2372" s="1">
        <v>54481</v>
      </c>
      <c r="Y2372" s="1">
        <v>27101</v>
      </c>
      <c r="Z2372" s="1">
        <v>1.33</v>
      </c>
      <c r="AA2372" s="6">
        <f t="shared" si="485"/>
        <v>615</v>
      </c>
      <c r="AB2372" s="6">
        <f t="shared" si="486"/>
        <v>-184</v>
      </c>
      <c r="AC2372" s="6">
        <f t="shared" si="487"/>
        <v>-122022</v>
      </c>
      <c r="AD2372" s="6">
        <f t="shared" si="488"/>
        <v>-198.40975609756097</v>
      </c>
      <c r="AE2372" s="7">
        <f t="shared" si="489"/>
        <v>-1118</v>
      </c>
      <c r="AF2372" t="str">
        <f t="shared" ca="1" si="490"/>
        <v>$V$1066</v>
      </c>
      <c r="AG2372" t="str">
        <f t="shared" ca="1" si="491"/>
        <v>$J$1066</v>
      </c>
      <c r="AH2372" t="str">
        <f t="shared" ca="1" si="492"/>
        <v>b: C H ROBINSON | 2736036101</v>
      </c>
      <c r="AI2372" t="str">
        <f t="shared" ca="1" si="481"/>
        <v>$K$1066</v>
      </c>
      <c r="AJ2372" s="8">
        <f t="shared" si="482"/>
        <v>1.6260162601626016E-3</v>
      </c>
      <c r="AK2372" s="7">
        <f t="shared" si="483"/>
        <v>-560</v>
      </c>
      <c r="AL2372" s="7" t="str">
        <f t="shared" ca="1" si="493"/>
        <v>b: C H ROBINSON | 6080335055</v>
      </c>
      <c r="AM2372" t="b">
        <f t="shared" si="484"/>
        <v>0</v>
      </c>
    </row>
    <row r="2373" spans="3:39" x14ac:dyDescent="0.3">
      <c r="C2373" s="1" t="s">
        <v>1149</v>
      </c>
      <c r="D2373" s="1" t="s">
        <v>1150</v>
      </c>
      <c r="E2373" s="1" t="s">
        <v>39</v>
      </c>
      <c r="F2373" s="1" t="s">
        <v>268</v>
      </c>
      <c r="G2373" s="1" t="s">
        <v>1980</v>
      </c>
      <c r="H2373" s="1" t="s">
        <v>70</v>
      </c>
      <c r="I2373" s="1" t="s">
        <v>1981</v>
      </c>
      <c r="J2373" t="str">
        <f>TRIM(CONCATENATE(wiz[[#This Row],[SHIPPER..................]],wiz[[#This Row],[ZIP2..]],wiz[[#This Row],[ZIP3..]]))</f>
        <v>b: TRAFFIX | 2514338039</v>
      </c>
      <c r="K2373" s="1">
        <v>1</v>
      </c>
      <c r="L2373" s="1">
        <v>1.37</v>
      </c>
      <c r="M2373" s="1">
        <v>0.27</v>
      </c>
      <c r="N2373" s="1">
        <v>548</v>
      </c>
      <c r="O2373" s="1">
        <v>2.08</v>
      </c>
      <c r="P2373" s="1">
        <v>147</v>
      </c>
      <c r="Q2373" s="1">
        <v>0.35</v>
      </c>
      <c r="R2373" s="1">
        <v>-32</v>
      </c>
      <c r="S2373" s="1">
        <v>-379</v>
      </c>
      <c r="T2373" s="1">
        <v>-246</v>
      </c>
      <c r="U2373" s="1">
        <v>136</v>
      </c>
      <c r="V2373" s="1">
        <v>-489</v>
      </c>
      <c r="W2373" s="1">
        <v>43055</v>
      </c>
      <c r="X2373" s="1">
        <v>25143</v>
      </c>
      <c r="Y2373" s="1">
        <v>38039</v>
      </c>
      <c r="Z2373" s="1">
        <v>1.42</v>
      </c>
      <c r="AA2373" s="6">
        <f t="shared" si="485"/>
        <v>2</v>
      </c>
      <c r="AB2373" s="6">
        <f t="shared" si="486"/>
        <v>-489</v>
      </c>
      <c r="AC2373" s="6">
        <f t="shared" si="487"/>
        <v>-521</v>
      </c>
      <c r="AD2373" s="6">
        <f t="shared" si="488"/>
        <v>-260.5</v>
      </c>
      <c r="AE2373" s="7">
        <f t="shared" si="489"/>
        <v>-489</v>
      </c>
      <c r="AF2373" t="str">
        <f t="shared" ca="1" si="490"/>
        <v>$V$2373</v>
      </c>
      <c r="AG2373" t="str">
        <f t="shared" ca="1" si="491"/>
        <v>$J$2373</v>
      </c>
      <c r="AH2373" t="str">
        <f t="shared" ca="1" si="492"/>
        <v>b: TRAFFIX | 2514338039</v>
      </c>
      <c r="AI2373" t="str">
        <f t="shared" ca="1" si="481"/>
        <v>$K$2373</v>
      </c>
      <c r="AJ2373" s="8">
        <f t="shared" si="482"/>
        <v>0.5</v>
      </c>
      <c r="AK2373" s="7">
        <f t="shared" si="483"/>
        <v>-489</v>
      </c>
      <c r="AL2373" s="7" t="str">
        <f t="shared" ca="1" si="493"/>
        <v>b: TRAFFIX | 2514338039</v>
      </c>
      <c r="AM2373" t="str">
        <f t="shared" si="484"/>
        <v>b: TRAFFIX | 2514338039</v>
      </c>
    </row>
    <row r="2374" spans="3:39" x14ac:dyDescent="0.3">
      <c r="C2374" s="1" t="s">
        <v>346</v>
      </c>
      <c r="D2374" s="1" t="s">
        <v>347</v>
      </c>
      <c r="E2374" s="1" t="s">
        <v>39</v>
      </c>
      <c r="F2374" s="1" t="s">
        <v>268</v>
      </c>
      <c r="G2374" s="1" t="s">
        <v>1982</v>
      </c>
      <c r="H2374" s="1" t="s">
        <v>176</v>
      </c>
      <c r="I2374" s="1" t="s">
        <v>1043</v>
      </c>
      <c r="J2374" t="str">
        <f>TRIM(CONCATENATE(wiz[[#This Row],[SHIPPER..................]],wiz[[#This Row],[ZIP2..]],wiz[[#This Row],[ZIP3..]]))</f>
        <v>b: COYOTE LOGISTICS | 2628748043</v>
      </c>
      <c r="K2374" s="1">
        <v>1</v>
      </c>
      <c r="L2374" s="1">
        <v>1.51</v>
      </c>
      <c r="M2374" s="1">
        <v>0.19</v>
      </c>
      <c r="N2374" s="1">
        <v>445</v>
      </c>
      <c r="O2374" s="1">
        <v>0.89</v>
      </c>
      <c r="P2374" s="1">
        <v>127</v>
      </c>
      <c r="Q2374" s="1">
        <v>0.35</v>
      </c>
      <c r="R2374" s="1">
        <v>58</v>
      </c>
      <c r="S2374" s="1">
        <v>-8</v>
      </c>
      <c r="T2374" s="1">
        <v>-1</v>
      </c>
      <c r="U2374" s="1">
        <v>-282</v>
      </c>
      <c r="V2374" s="1">
        <v>-291</v>
      </c>
      <c r="W2374" s="1">
        <v>26101</v>
      </c>
      <c r="X2374" s="1">
        <v>26287</v>
      </c>
      <c r="Y2374" s="1">
        <v>48043</v>
      </c>
      <c r="Z2374" s="1">
        <v>1.48</v>
      </c>
      <c r="AA2374" s="6">
        <f t="shared" si="485"/>
        <v>41</v>
      </c>
      <c r="AB2374" s="6">
        <f t="shared" si="486"/>
        <v>-291</v>
      </c>
      <c r="AC2374" s="6">
        <f t="shared" si="487"/>
        <v>-5159</v>
      </c>
      <c r="AD2374" s="6">
        <f t="shared" si="488"/>
        <v>-125.82926829268293</v>
      </c>
      <c r="AE2374" s="7">
        <f t="shared" si="489"/>
        <v>-949</v>
      </c>
      <c r="AF2374" t="str">
        <f t="shared" ca="1" si="490"/>
        <v>$V$1385</v>
      </c>
      <c r="AG2374" t="str">
        <f t="shared" ca="1" si="491"/>
        <v>$J$1385</v>
      </c>
      <c r="AH2374" t="str">
        <f t="shared" ca="1" si="492"/>
        <v>b: COYOTE LOGISTICS | 4320137354</v>
      </c>
      <c r="AI2374" t="str">
        <f t="shared" ca="1" si="481"/>
        <v>$K$1385</v>
      </c>
      <c r="AJ2374" s="8">
        <f t="shared" si="482"/>
        <v>2.4390243902439025E-2</v>
      </c>
      <c r="AK2374" s="7">
        <f t="shared" si="483"/>
        <v>-118</v>
      </c>
      <c r="AL2374" s="7" t="str">
        <f t="shared" ca="1" si="493"/>
        <v>CORBETT FARMING COMPA| 3678430901</v>
      </c>
      <c r="AM2374" t="b">
        <f t="shared" si="484"/>
        <v>0</v>
      </c>
    </row>
    <row r="2375" spans="3:39" x14ac:dyDescent="0.3">
      <c r="C2375" s="1" t="s">
        <v>759</v>
      </c>
      <c r="D2375" s="1" t="s">
        <v>760</v>
      </c>
      <c r="E2375" s="1" t="s">
        <v>39</v>
      </c>
      <c r="F2375" s="1" t="s">
        <v>268</v>
      </c>
      <c r="G2375" s="1" t="s">
        <v>1983</v>
      </c>
      <c r="H2375" s="1" t="s">
        <v>70</v>
      </c>
      <c r="I2375" s="1" t="s">
        <v>666</v>
      </c>
      <c r="J2375" t="str">
        <f>TRIM(CONCATENATE(wiz[[#This Row],[SHIPPER..................]],wiz[[#This Row],[ZIP2..]],wiz[[#This Row],[ZIP3..]]))</f>
        <v>ERMCO | 2620138024</v>
      </c>
      <c r="K2375" s="1">
        <v>2</v>
      </c>
      <c r="L2375" s="1">
        <v>1.52</v>
      </c>
      <c r="M2375" s="1">
        <v>0.25</v>
      </c>
      <c r="N2375" s="1">
        <v>620</v>
      </c>
      <c r="O2375" s="1">
        <v>1.34</v>
      </c>
      <c r="P2375" s="1">
        <v>153</v>
      </c>
      <c r="Q2375" s="1">
        <v>0.4</v>
      </c>
      <c r="R2375" s="1">
        <v>-25</v>
      </c>
      <c r="S2375" s="1">
        <v>251</v>
      </c>
      <c r="T2375" s="1">
        <v>-30</v>
      </c>
      <c r="U2375" s="1">
        <v>316</v>
      </c>
      <c r="V2375" s="1">
        <v>537</v>
      </c>
      <c r="W2375" s="1">
        <v>22630</v>
      </c>
      <c r="X2375" s="1">
        <v>26201</v>
      </c>
      <c r="Y2375" s="1">
        <v>38024</v>
      </c>
      <c r="Z2375" s="1">
        <v>1.55</v>
      </c>
      <c r="AA2375" s="6">
        <f t="shared" si="485"/>
        <v>16</v>
      </c>
      <c r="AB2375" s="6">
        <f t="shared" si="486"/>
        <v>1074</v>
      </c>
      <c r="AC2375" s="6">
        <f t="shared" si="487"/>
        <v>2823</v>
      </c>
      <c r="AD2375" s="6">
        <f t="shared" si="488"/>
        <v>176.4375</v>
      </c>
      <c r="AE2375" s="7">
        <f t="shared" si="489"/>
        <v>-82</v>
      </c>
      <c r="AF2375" t="str">
        <f t="shared" ca="1" si="490"/>
        <v>$V$662</v>
      </c>
      <c r="AG2375" t="str">
        <f t="shared" ca="1" si="491"/>
        <v>$J$662</v>
      </c>
      <c r="AH2375" t="str">
        <f t="shared" ca="1" si="492"/>
        <v>REDWOOD LOGISTICS STR| 4620127101</v>
      </c>
      <c r="AI2375" t="str">
        <f t="shared" ca="1" si="481"/>
        <v>$K$662</v>
      </c>
      <c r="AJ2375" s="8">
        <f t="shared" si="482"/>
        <v>0.125</v>
      </c>
      <c r="AK2375" s="7">
        <f t="shared" si="483"/>
        <v>-82</v>
      </c>
      <c r="AL2375" s="7" t="str">
        <f t="shared" ca="1" si="493"/>
        <v>REDWOOD LOGISTICS STR| 4620127101</v>
      </c>
      <c r="AM2375" t="b">
        <f t="shared" si="484"/>
        <v>0</v>
      </c>
    </row>
    <row r="2376" spans="3:39" x14ac:dyDescent="0.3">
      <c r="C2376" s="1" t="s">
        <v>759</v>
      </c>
      <c r="D2376" s="1" t="s">
        <v>760</v>
      </c>
      <c r="E2376" s="1" t="s">
        <v>39</v>
      </c>
      <c r="F2376" s="1" t="s">
        <v>268</v>
      </c>
      <c r="G2376" s="1" t="s">
        <v>1788</v>
      </c>
      <c r="H2376" s="1" t="s">
        <v>70</v>
      </c>
      <c r="I2376" s="1" t="s">
        <v>666</v>
      </c>
      <c r="J2376" t="str">
        <f>TRIM(CONCATENATE(wiz[[#This Row],[SHIPPER..................]],wiz[[#This Row],[ZIP2..]],wiz[[#This Row],[ZIP3..]]))</f>
        <v>ERMCO | 2630138024</v>
      </c>
      <c r="K2376" s="1">
        <v>3</v>
      </c>
      <c r="L2376" s="1">
        <v>1.51</v>
      </c>
      <c r="M2376" s="1">
        <v>0.26</v>
      </c>
      <c r="N2376" s="1">
        <v>624</v>
      </c>
      <c r="O2376" s="1">
        <v>1.24</v>
      </c>
      <c r="P2376" s="1">
        <v>221</v>
      </c>
      <c r="Q2376" s="1">
        <v>0.45</v>
      </c>
      <c r="R2376" s="1">
        <v>-33</v>
      </c>
      <c r="S2376" s="1">
        <v>192</v>
      </c>
      <c r="T2376" s="1">
        <v>-7</v>
      </c>
      <c r="U2376" s="1">
        <v>321</v>
      </c>
      <c r="V2376" s="1">
        <v>506</v>
      </c>
      <c r="W2376" s="1">
        <v>18031</v>
      </c>
      <c r="X2376" s="1">
        <v>26301</v>
      </c>
      <c r="Y2376" s="1">
        <v>38024</v>
      </c>
      <c r="Z2376" s="1">
        <v>1.55</v>
      </c>
      <c r="AA2376" s="6">
        <f t="shared" si="485"/>
        <v>16</v>
      </c>
      <c r="AB2376" s="6">
        <f t="shared" si="486"/>
        <v>1518</v>
      </c>
      <c r="AC2376" s="6">
        <f t="shared" si="487"/>
        <v>2823</v>
      </c>
      <c r="AD2376" s="6">
        <f t="shared" si="488"/>
        <v>176.4375</v>
      </c>
      <c r="AE2376" s="7">
        <f t="shared" si="489"/>
        <v>-82</v>
      </c>
      <c r="AF2376" t="str">
        <f t="shared" ca="1" si="490"/>
        <v>$V$662</v>
      </c>
      <c r="AG2376" t="str">
        <f t="shared" ca="1" si="491"/>
        <v>$J$662</v>
      </c>
      <c r="AH2376" t="str">
        <f t="shared" ca="1" si="492"/>
        <v>REDWOOD LOGISTICS STR| 4620127101</v>
      </c>
      <c r="AI2376" t="str">
        <f t="shared" ca="1" si="481"/>
        <v>$K$662</v>
      </c>
      <c r="AJ2376" s="8">
        <f t="shared" si="482"/>
        <v>0.1875</v>
      </c>
      <c r="AK2376" s="7">
        <f t="shared" si="483"/>
        <v>-82</v>
      </c>
      <c r="AL2376" s="7" t="str">
        <f t="shared" ca="1" si="493"/>
        <v>REDWOOD LOGISTICS STR| 4620127101</v>
      </c>
      <c r="AM2376" t="b">
        <f t="shared" si="484"/>
        <v>0</v>
      </c>
    </row>
    <row r="2377" spans="3:39" x14ac:dyDescent="0.3">
      <c r="C2377" s="1" t="s">
        <v>37</v>
      </c>
      <c r="D2377" s="1" t="s">
        <v>38</v>
      </c>
      <c r="E2377" s="1" t="s">
        <v>39</v>
      </c>
      <c r="F2377" s="1" t="s">
        <v>268</v>
      </c>
      <c r="G2377" s="1" t="s">
        <v>1984</v>
      </c>
      <c r="H2377" s="1" t="s">
        <v>87</v>
      </c>
      <c r="I2377" s="1" t="s">
        <v>1454</v>
      </c>
      <c r="J2377" t="str">
        <f>TRIM(CONCATENATE(wiz[[#This Row],[SHIPPER..................]],wiz[[#This Row],[ZIP2..]],wiz[[#This Row],[ZIP3..]]))</f>
        <v>b: C H ROBINSON | 2675343015</v>
      </c>
      <c r="K2377" s="1">
        <v>1</v>
      </c>
      <c r="L2377" s="1">
        <v>1.48</v>
      </c>
      <c r="M2377" s="1">
        <v>0.27</v>
      </c>
      <c r="N2377" s="1">
        <v>286</v>
      </c>
      <c r="O2377" s="1">
        <v>0.83</v>
      </c>
      <c r="P2377" s="1">
        <v>235</v>
      </c>
      <c r="Q2377" s="1">
        <v>0.45</v>
      </c>
      <c r="R2377" s="1">
        <v>3</v>
      </c>
      <c r="S2377" s="1">
        <v>-215</v>
      </c>
      <c r="T2377" s="1">
        <v>-69</v>
      </c>
      <c r="U2377" s="1">
        <v>289</v>
      </c>
      <c r="V2377" s="1">
        <v>5</v>
      </c>
      <c r="W2377" s="1">
        <v>25303</v>
      </c>
      <c r="X2377" s="1">
        <v>26753</v>
      </c>
      <c r="Y2377" s="1">
        <v>43015</v>
      </c>
      <c r="Z2377" s="1">
        <v>1.53</v>
      </c>
      <c r="AA2377" s="6">
        <f t="shared" si="485"/>
        <v>615</v>
      </c>
      <c r="AB2377" s="6">
        <f t="shared" si="486"/>
        <v>5</v>
      </c>
      <c r="AC2377" s="6">
        <f t="shared" si="487"/>
        <v>-122022</v>
      </c>
      <c r="AD2377" s="6">
        <f t="shared" si="488"/>
        <v>-198.40975609756097</v>
      </c>
      <c r="AE2377" s="7">
        <f t="shared" si="489"/>
        <v>-1118</v>
      </c>
      <c r="AF2377" t="str">
        <f t="shared" ca="1" si="490"/>
        <v>$V$1066</v>
      </c>
      <c r="AG2377" t="str">
        <f t="shared" ca="1" si="491"/>
        <v>$J$1066</v>
      </c>
      <c r="AH2377" t="str">
        <f t="shared" ca="1" si="492"/>
        <v>b: C H ROBINSON | 2736036101</v>
      </c>
      <c r="AI2377" t="str">
        <f t="shared" ca="1" si="481"/>
        <v>$K$1066</v>
      </c>
      <c r="AJ2377" s="8">
        <f t="shared" si="482"/>
        <v>1.6260162601626016E-3</v>
      </c>
      <c r="AK2377" s="7">
        <f t="shared" si="483"/>
        <v>-560</v>
      </c>
      <c r="AL2377" s="7" t="str">
        <f t="shared" ca="1" si="493"/>
        <v>b: C H ROBINSON | 6080335055</v>
      </c>
      <c r="AM2377" t="b">
        <f t="shared" si="484"/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0157C-320F-493A-89C2-41FCDD1CA43C}">
  <dimension ref="A1:AB1295"/>
  <sheetViews>
    <sheetView workbookViewId="0"/>
  </sheetViews>
  <sheetFormatPr defaultRowHeight="14.4" x14ac:dyDescent="0.3"/>
  <cols>
    <col min="10" max="10" width="28" customWidth="1"/>
  </cols>
  <sheetData>
    <row r="1" spans="1:28" x14ac:dyDescent="0.3">
      <c r="A1" t="s">
        <v>2546</v>
      </c>
      <c r="B1" t="s">
        <v>2545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2544</v>
      </c>
    </row>
    <row r="2" spans="1:28" x14ac:dyDescent="0.3">
      <c r="A2" t="s">
        <v>2229</v>
      </c>
      <c r="B2" t="s">
        <v>2202</v>
      </c>
      <c r="C2" t="s">
        <v>191</v>
      </c>
      <c r="D2" t="s">
        <v>192</v>
      </c>
      <c r="E2" t="s">
        <v>39</v>
      </c>
      <c r="F2" t="s">
        <v>40</v>
      </c>
      <c r="G2" t="s">
        <v>2226</v>
      </c>
      <c r="H2" t="s">
        <v>40</v>
      </c>
      <c r="I2" t="s">
        <v>264</v>
      </c>
      <c r="J2" t="str">
        <f t="shared" ref="J2:J65" si="0">TRIM(CONCATENATE(C2,X2,Y2))</f>
        <v>b: ONLINE FREIGHT SER| 3590135661</v>
      </c>
      <c r="K2">
        <v>1</v>
      </c>
      <c r="L2">
        <v>2.63</v>
      </c>
      <c r="M2">
        <v>0.28000000000000003</v>
      </c>
      <c r="N2">
        <v>120</v>
      </c>
      <c r="O2">
        <v>0.23</v>
      </c>
      <c r="P2">
        <v>63</v>
      </c>
      <c r="Q2">
        <v>0.3</v>
      </c>
      <c r="R2">
        <v>-9</v>
      </c>
      <c r="S2">
        <v>-267</v>
      </c>
      <c r="T2">
        <v>1</v>
      </c>
      <c r="U2">
        <v>381</v>
      </c>
      <c r="V2">
        <v>115</v>
      </c>
      <c r="W2">
        <v>35055</v>
      </c>
      <c r="X2">
        <v>35901</v>
      </c>
      <c r="Y2">
        <v>35661</v>
      </c>
      <c r="Z2">
        <v>2.67</v>
      </c>
      <c r="AA2" t="s">
        <v>2543</v>
      </c>
    </row>
    <row r="3" spans="1:28" x14ac:dyDescent="0.3">
      <c r="A3" t="s">
        <v>2229</v>
      </c>
      <c r="B3" t="s">
        <v>2173</v>
      </c>
      <c r="C3" t="s">
        <v>1183</v>
      </c>
      <c r="D3" t="s">
        <v>1184</v>
      </c>
      <c r="E3" t="s">
        <v>39</v>
      </c>
      <c r="F3" t="s">
        <v>40</v>
      </c>
      <c r="G3" t="s">
        <v>2439</v>
      </c>
      <c r="H3" t="s">
        <v>50</v>
      </c>
      <c r="I3" t="s">
        <v>574</v>
      </c>
      <c r="J3" t="str">
        <f t="shared" si="0"/>
        <v>b: TRANSPLACE | 3595430260</v>
      </c>
      <c r="K3">
        <v>1</v>
      </c>
      <c r="L3">
        <v>2.52</v>
      </c>
      <c r="M3">
        <v>0.27</v>
      </c>
      <c r="N3">
        <v>143</v>
      </c>
      <c r="O3">
        <v>0.63</v>
      </c>
      <c r="P3">
        <v>69</v>
      </c>
      <c r="Q3">
        <v>0.3</v>
      </c>
      <c r="R3">
        <v>-8</v>
      </c>
      <c r="S3">
        <v>-275</v>
      </c>
      <c r="T3">
        <v>-171</v>
      </c>
      <c r="U3">
        <v>-80</v>
      </c>
      <c r="V3">
        <v>-526</v>
      </c>
      <c r="W3">
        <v>35020</v>
      </c>
      <c r="X3">
        <v>35954</v>
      </c>
      <c r="Y3">
        <v>30260</v>
      </c>
      <c r="Z3">
        <v>2.5499999999999998</v>
      </c>
      <c r="AA3" t="s">
        <v>2354</v>
      </c>
      <c r="AB3" t="s">
        <v>2353</v>
      </c>
    </row>
    <row r="4" spans="1:28" x14ac:dyDescent="0.3">
      <c r="A4" t="s">
        <v>2229</v>
      </c>
      <c r="B4" t="s">
        <v>2173</v>
      </c>
      <c r="C4" t="s">
        <v>82</v>
      </c>
      <c r="D4" t="s">
        <v>83</v>
      </c>
      <c r="E4" t="s">
        <v>39</v>
      </c>
      <c r="F4" t="s">
        <v>40</v>
      </c>
      <c r="G4" t="s">
        <v>2439</v>
      </c>
      <c r="H4" t="s">
        <v>50</v>
      </c>
      <c r="I4" t="s">
        <v>223</v>
      </c>
      <c r="J4" t="str">
        <f t="shared" si="0"/>
        <v>b: TRANSPLACE TEXAS L| 3595430301</v>
      </c>
      <c r="K4">
        <v>1</v>
      </c>
      <c r="L4">
        <v>2.5299999999999998</v>
      </c>
      <c r="M4">
        <v>0.28000000000000003</v>
      </c>
      <c r="N4">
        <v>133</v>
      </c>
      <c r="O4">
        <v>1.23</v>
      </c>
      <c r="P4">
        <v>70</v>
      </c>
      <c r="Q4">
        <v>0.3</v>
      </c>
      <c r="R4">
        <v>-10</v>
      </c>
      <c r="S4">
        <v>-300</v>
      </c>
      <c r="T4">
        <v>-429</v>
      </c>
      <c r="U4">
        <v>-186</v>
      </c>
      <c r="V4">
        <v>-915</v>
      </c>
      <c r="W4">
        <v>35020</v>
      </c>
      <c r="X4">
        <v>35954</v>
      </c>
      <c r="Y4">
        <v>30301</v>
      </c>
      <c r="Z4">
        <v>2.57</v>
      </c>
      <c r="AA4" t="s">
        <v>2354</v>
      </c>
      <c r="AB4" t="s">
        <v>2353</v>
      </c>
    </row>
    <row r="5" spans="1:28" x14ac:dyDescent="0.3">
      <c r="A5" t="s">
        <v>2229</v>
      </c>
      <c r="B5" t="s">
        <v>2173</v>
      </c>
      <c r="C5" t="s">
        <v>82</v>
      </c>
      <c r="D5" t="s">
        <v>83</v>
      </c>
      <c r="E5" t="s">
        <v>39</v>
      </c>
      <c r="F5" t="s">
        <v>40</v>
      </c>
      <c r="G5" t="s">
        <v>2439</v>
      </c>
      <c r="H5" t="s">
        <v>50</v>
      </c>
      <c r="I5" t="s">
        <v>574</v>
      </c>
      <c r="J5" t="str">
        <f t="shared" si="0"/>
        <v>b: TRANSPLACE TEXAS L| 3595430260</v>
      </c>
      <c r="K5">
        <v>2</v>
      </c>
      <c r="L5">
        <v>2.52</v>
      </c>
      <c r="M5">
        <v>0.28000000000000003</v>
      </c>
      <c r="N5">
        <v>143</v>
      </c>
      <c r="O5">
        <v>0.53</v>
      </c>
      <c r="P5">
        <v>56</v>
      </c>
      <c r="Q5">
        <v>0.28000000000000003</v>
      </c>
      <c r="R5">
        <v>-9</v>
      </c>
      <c r="S5">
        <v>-300</v>
      </c>
      <c r="T5">
        <v>-128</v>
      </c>
      <c r="U5">
        <v>-88</v>
      </c>
      <c r="V5">
        <v>-516</v>
      </c>
      <c r="W5">
        <v>36201</v>
      </c>
      <c r="X5">
        <v>35954</v>
      </c>
      <c r="Y5">
        <v>30260</v>
      </c>
      <c r="Z5">
        <v>2.56</v>
      </c>
      <c r="AA5" t="s">
        <v>2354</v>
      </c>
      <c r="AB5" t="s">
        <v>2353</v>
      </c>
    </row>
    <row r="6" spans="1:28" x14ac:dyDescent="0.3">
      <c r="A6" t="s">
        <v>2229</v>
      </c>
      <c r="B6" t="s">
        <v>2168</v>
      </c>
      <c r="C6" t="s">
        <v>1218</v>
      </c>
      <c r="D6" t="s">
        <v>1219</v>
      </c>
      <c r="E6" t="s">
        <v>39</v>
      </c>
      <c r="F6" t="s">
        <v>40</v>
      </c>
      <c r="G6" t="s">
        <v>41</v>
      </c>
      <c r="H6" t="s">
        <v>50</v>
      </c>
      <c r="I6" t="s">
        <v>1291</v>
      </c>
      <c r="J6" t="str">
        <f t="shared" si="0"/>
        <v>b: MAX TRANS LOGISTIC| 3626030529</v>
      </c>
      <c r="K6">
        <v>1</v>
      </c>
      <c r="L6">
        <v>2.77</v>
      </c>
      <c r="M6">
        <v>0.2</v>
      </c>
      <c r="N6">
        <v>168</v>
      </c>
      <c r="O6">
        <v>0.25</v>
      </c>
      <c r="P6">
        <v>67</v>
      </c>
      <c r="Q6">
        <v>0.3</v>
      </c>
      <c r="R6">
        <v>0</v>
      </c>
      <c r="S6">
        <v>-272</v>
      </c>
      <c r="T6">
        <v>36</v>
      </c>
      <c r="U6">
        <v>-191</v>
      </c>
      <c r="V6">
        <v>-427</v>
      </c>
      <c r="W6">
        <v>35111</v>
      </c>
      <c r="X6">
        <v>36260</v>
      </c>
      <c r="Y6">
        <v>30529</v>
      </c>
      <c r="Z6">
        <v>2.73</v>
      </c>
      <c r="AA6" t="s">
        <v>2354</v>
      </c>
      <c r="AB6" t="s">
        <v>2353</v>
      </c>
    </row>
    <row r="7" spans="1:28" x14ac:dyDescent="0.3">
      <c r="A7" t="s">
        <v>2229</v>
      </c>
      <c r="B7" t="s">
        <v>2168</v>
      </c>
      <c r="C7" t="s">
        <v>1195</v>
      </c>
      <c r="D7" t="s">
        <v>1196</v>
      </c>
      <c r="E7" t="s">
        <v>39</v>
      </c>
      <c r="F7" t="s">
        <v>40</v>
      </c>
      <c r="G7" t="s">
        <v>41</v>
      </c>
      <c r="H7" t="s">
        <v>50</v>
      </c>
      <c r="I7" t="s">
        <v>618</v>
      </c>
      <c r="J7" t="str">
        <f t="shared" si="0"/>
        <v>WERNER | 3626030538</v>
      </c>
      <c r="K7">
        <v>2</v>
      </c>
      <c r="L7">
        <v>2.38</v>
      </c>
      <c r="M7">
        <v>0.23</v>
      </c>
      <c r="N7">
        <v>194</v>
      </c>
      <c r="O7">
        <v>0.84</v>
      </c>
      <c r="P7">
        <v>48</v>
      </c>
      <c r="Q7">
        <v>0.28000000000000003</v>
      </c>
      <c r="R7">
        <v>-2</v>
      </c>
      <c r="S7">
        <v>-217</v>
      </c>
      <c r="T7">
        <v>-218</v>
      </c>
      <c r="U7">
        <v>-227</v>
      </c>
      <c r="V7">
        <v>-662</v>
      </c>
      <c r="W7">
        <v>35901</v>
      </c>
      <c r="X7">
        <v>36260</v>
      </c>
      <c r="Y7">
        <v>30538</v>
      </c>
      <c r="Z7">
        <v>2.37</v>
      </c>
      <c r="AA7" t="s">
        <v>2354</v>
      </c>
      <c r="AB7" t="s">
        <v>2353</v>
      </c>
    </row>
    <row r="8" spans="1:28" x14ac:dyDescent="0.3">
      <c r="A8" t="s">
        <v>2229</v>
      </c>
      <c r="B8" t="s">
        <v>2033</v>
      </c>
      <c r="C8" t="s">
        <v>564</v>
      </c>
      <c r="D8" t="s">
        <v>565</v>
      </c>
      <c r="E8" t="s">
        <v>39</v>
      </c>
      <c r="F8" t="s">
        <v>40</v>
      </c>
      <c r="G8" t="s">
        <v>1848</v>
      </c>
      <c r="H8" t="s">
        <v>70</v>
      </c>
      <c r="I8" t="s">
        <v>349</v>
      </c>
      <c r="J8" t="str">
        <f t="shared" si="0"/>
        <v>b: HIGH TIDE TRANSPOR| 3620137401</v>
      </c>
      <c r="K8">
        <v>5</v>
      </c>
      <c r="L8">
        <v>2.82</v>
      </c>
      <c r="M8">
        <v>0.27</v>
      </c>
      <c r="N8">
        <v>127</v>
      </c>
      <c r="O8">
        <v>0.46</v>
      </c>
      <c r="P8">
        <v>62</v>
      </c>
      <c r="Q8">
        <v>0.28999999999999998</v>
      </c>
      <c r="R8">
        <v>-8</v>
      </c>
      <c r="S8">
        <v>-349</v>
      </c>
      <c r="T8">
        <v>-98</v>
      </c>
      <c r="U8">
        <v>20</v>
      </c>
      <c r="V8">
        <v>-427</v>
      </c>
      <c r="W8">
        <v>35160</v>
      </c>
      <c r="X8">
        <v>36201</v>
      </c>
      <c r="Y8">
        <v>37401</v>
      </c>
      <c r="Z8">
        <v>2.85</v>
      </c>
      <c r="AA8" t="s">
        <v>2354</v>
      </c>
      <c r="AB8" t="s">
        <v>2353</v>
      </c>
    </row>
    <row r="9" spans="1:28" x14ac:dyDescent="0.3">
      <c r="A9" t="s">
        <v>2229</v>
      </c>
      <c r="B9" t="s">
        <v>2103</v>
      </c>
      <c r="C9" t="s">
        <v>1195</v>
      </c>
      <c r="D9" t="s">
        <v>1196</v>
      </c>
      <c r="E9" t="s">
        <v>39</v>
      </c>
      <c r="F9" t="s">
        <v>40</v>
      </c>
      <c r="G9" t="s">
        <v>41</v>
      </c>
      <c r="H9" t="s">
        <v>70</v>
      </c>
      <c r="I9" t="s">
        <v>553</v>
      </c>
      <c r="J9" t="str">
        <f t="shared" si="0"/>
        <v>WERNER | 3626038343</v>
      </c>
      <c r="K9">
        <v>3</v>
      </c>
      <c r="L9">
        <v>1.6</v>
      </c>
      <c r="M9">
        <v>0.22</v>
      </c>
      <c r="N9">
        <v>278</v>
      </c>
      <c r="O9">
        <v>0.82</v>
      </c>
      <c r="P9">
        <v>67</v>
      </c>
      <c r="Q9">
        <v>0.3</v>
      </c>
      <c r="R9">
        <v>-3</v>
      </c>
      <c r="S9">
        <v>-217</v>
      </c>
      <c r="T9">
        <v>-53</v>
      </c>
      <c r="U9">
        <v>-62</v>
      </c>
      <c r="V9">
        <v>-332</v>
      </c>
      <c r="W9">
        <v>35203</v>
      </c>
      <c r="X9">
        <v>36260</v>
      </c>
      <c r="Y9">
        <v>38343</v>
      </c>
      <c r="Z9">
        <v>1.58</v>
      </c>
      <c r="AA9" t="s">
        <v>2354</v>
      </c>
      <c r="AB9" t="s">
        <v>2353</v>
      </c>
    </row>
    <row r="10" spans="1:28" x14ac:dyDescent="0.3">
      <c r="A10" t="s">
        <v>2229</v>
      </c>
      <c r="B10" t="s">
        <v>2061</v>
      </c>
      <c r="C10" t="s">
        <v>1257</v>
      </c>
      <c r="D10" t="s">
        <v>1258</v>
      </c>
      <c r="E10" t="s">
        <v>39</v>
      </c>
      <c r="F10" t="s">
        <v>40</v>
      </c>
      <c r="G10" t="s">
        <v>41</v>
      </c>
      <c r="H10" t="s">
        <v>70</v>
      </c>
      <c r="I10" t="s">
        <v>1009</v>
      </c>
      <c r="J10" t="str">
        <f t="shared" si="0"/>
        <v>b: MODERN TRANSPORT N| 3626037813</v>
      </c>
      <c r="K10">
        <v>1</v>
      </c>
      <c r="L10">
        <v>2.0699999999999998</v>
      </c>
      <c r="M10">
        <v>0.28000000000000003</v>
      </c>
      <c r="N10">
        <v>277</v>
      </c>
      <c r="O10">
        <v>0.7</v>
      </c>
      <c r="P10">
        <v>61</v>
      </c>
      <c r="Q10">
        <v>0.3</v>
      </c>
      <c r="R10">
        <v>-19</v>
      </c>
      <c r="S10">
        <v>-265</v>
      </c>
      <c r="T10">
        <v>-1</v>
      </c>
      <c r="U10">
        <v>12</v>
      </c>
      <c r="V10">
        <v>-254</v>
      </c>
      <c r="W10">
        <v>35020</v>
      </c>
      <c r="X10">
        <v>36260</v>
      </c>
      <c r="Y10">
        <v>37813</v>
      </c>
      <c r="Z10">
        <v>2.11</v>
      </c>
      <c r="AA10" t="s">
        <v>2354</v>
      </c>
      <c r="AB10" t="s">
        <v>2353</v>
      </c>
    </row>
    <row r="11" spans="1:28" x14ac:dyDescent="0.3">
      <c r="A11" t="s">
        <v>2229</v>
      </c>
      <c r="B11" t="s">
        <v>2065</v>
      </c>
      <c r="C11" t="s">
        <v>855</v>
      </c>
      <c r="D11" t="s">
        <v>856</v>
      </c>
      <c r="E11" t="s">
        <v>39</v>
      </c>
      <c r="F11" t="s">
        <v>40</v>
      </c>
      <c r="G11" t="s">
        <v>2542</v>
      </c>
      <c r="H11" t="s">
        <v>70</v>
      </c>
      <c r="I11" t="s">
        <v>672</v>
      </c>
      <c r="J11" t="str">
        <f t="shared" si="0"/>
        <v>b: ARMSTRONG TRANSPOR| 3513138002</v>
      </c>
      <c r="K11">
        <v>1</v>
      </c>
      <c r="L11">
        <v>1.77</v>
      </c>
      <c r="M11">
        <v>0.28000000000000003</v>
      </c>
      <c r="N11">
        <v>281</v>
      </c>
      <c r="O11">
        <v>0.7</v>
      </c>
      <c r="P11">
        <v>59</v>
      </c>
      <c r="Q11">
        <v>0.3</v>
      </c>
      <c r="R11">
        <v>-19</v>
      </c>
      <c r="S11">
        <v>-262</v>
      </c>
      <c r="T11">
        <v>-1</v>
      </c>
      <c r="U11">
        <v>-5</v>
      </c>
      <c r="V11">
        <v>-268</v>
      </c>
      <c r="W11">
        <v>35020</v>
      </c>
      <c r="X11">
        <v>35131</v>
      </c>
      <c r="Y11">
        <v>38002</v>
      </c>
      <c r="Z11">
        <v>1.81</v>
      </c>
      <c r="AA11" t="s">
        <v>2354</v>
      </c>
      <c r="AB11" t="s">
        <v>2353</v>
      </c>
    </row>
    <row r="12" spans="1:28" x14ac:dyDescent="0.3">
      <c r="A12" t="s">
        <v>2229</v>
      </c>
      <c r="B12" t="s">
        <v>2066</v>
      </c>
      <c r="C12" t="s">
        <v>346</v>
      </c>
      <c r="D12" t="s">
        <v>347</v>
      </c>
      <c r="E12" t="s">
        <v>39</v>
      </c>
      <c r="F12" t="s">
        <v>40</v>
      </c>
      <c r="G12" t="s">
        <v>1848</v>
      </c>
      <c r="H12" t="s">
        <v>70</v>
      </c>
      <c r="I12" t="s">
        <v>202</v>
      </c>
      <c r="J12" t="str">
        <f t="shared" si="0"/>
        <v>b: COYOTE LOGISTICS | 3620137201</v>
      </c>
      <c r="K12">
        <v>2</v>
      </c>
      <c r="L12">
        <v>1.99</v>
      </c>
      <c r="M12">
        <v>0.19</v>
      </c>
      <c r="N12">
        <v>238</v>
      </c>
      <c r="O12">
        <v>0.82</v>
      </c>
      <c r="P12">
        <v>76</v>
      </c>
      <c r="Q12">
        <v>0.3</v>
      </c>
      <c r="R12">
        <v>4</v>
      </c>
      <c r="S12">
        <v>-284</v>
      </c>
      <c r="T12">
        <v>-119</v>
      </c>
      <c r="U12">
        <v>-64</v>
      </c>
      <c r="V12">
        <v>-467</v>
      </c>
      <c r="W12">
        <v>35020</v>
      </c>
      <c r="X12">
        <v>36201</v>
      </c>
      <c r="Y12">
        <v>37201</v>
      </c>
      <c r="Z12">
        <v>1.94</v>
      </c>
      <c r="AA12" t="s">
        <v>2060</v>
      </c>
      <c r="AB12" t="s">
        <v>2059</v>
      </c>
    </row>
    <row r="13" spans="1:28" x14ac:dyDescent="0.3">
      <c r="A13" t="s">
        <v>2229</v>
      </c>
      <c r="B13" t="s">
        <v>2066</v>
      </c>
      <c r="C13" t="s">
        <v>566</v>
      </c>
      <c r="D13" t="s">
        <v>567</v>
      </c>
      <c r="E13" t="s">
        <v>39</v>
      </c>
      <c r="F13" t="s">
        <v>40</v>
      </c>
      <c r="G13" t="s">
        <v>2439</v>
      </c>
      <c r="H13" t="s">
        <v>70</v>
      </c>
      <c r="I13" t="s">
        <v>828</v>
      </c>
      <c r="J13" t="str">
        <f t="shared" si="0"/>
        <v>b: PATHMARK TRANSPORT| 3595437089</v>
      </c>
      <c r="K13">
        <v>1</v>
      </c>
      <c r="L13">
        <v>2.17</v>
      </c>
      <c r="M13">
        <v>0.28000000000000003</v>
      </c>
      <c r="N13">
        <v>183</v>
      </c>
      <c r="O13">
        <v>1</v>
      </c>
      <c r="P13">
        <v>229</v>
      </c>
      <c r="Q13">
        <v>0.45</v>
      </c>
      <c r="R13">
        <v>-13</v>
      </c>
      <c r="S13">
        <v>-500</v>
      </c>
      <c r="T13">
        <v>-286</v>
      </c>
      <c r="U13">
        <v>-91</v>
      </c>
      <c r="V13">
        <v>-877</v>
      </c>
      <c r="W13">
        <v>38301</v>
      </c>
      <c r="X13">
        <v>35954</v>
      </c>
      <c r="Y13">
        <v>37089</v>
      </c>
      <c r="Z13">
        <v>2.21</v>
      </c>
      <c r="AA13" t="s">
        <v>2354</v>
      </c>
      <c r="AB13" t="s">
        <v>2353</v>
      </c>
    </row>
    <row r="14" spans="1:28" x14ac:dyDescent="0.3">
      <c r="A14" t="s">
        <v>2229</v>
      </c>
      <c r="B14" t="s">
        <v>2066</v>
      </c>
      <c r="C14" t="s">
        <v>2541</v>
      </c>
      <c r="D14" t="s">
        <v>2540</v>
      </c>
      <c r="E14" t="s">
        <v>39</v>
      </c>
      <c r="F14" t="s">
        <v>40</v>
      </c>
      <c r="G14" t="s">
        <v>2439</v>
      </c>
      <c r="H14" t="s">
        <v>70</v>
      </c>
      <c r="I14" t="s">
        <v>580</v>
      </c>
      <c r="J14" t="str">
        <f t="shared" si="0"/>
        <v>HUHTAMAKI | 3595437070</v>
      </c>
      <c r="K14">
        <v>1</v>
      </c>
      <c r="L14">
        <v>2.48</v>
      </c>
      <c r="M14">
        <v>0.84</v>
      </c>
      <c r="N14">
        <v>191</v>
      </c>
      <c r="O14">
        <v>0.75</v>
      </c>
      <c r="P14">
        <v>70</v>
      </c>
      <c r="Q14">
        <v>0.3</v>
      </c>
      <c r="R14">
        <v>-120</v>
      </c>
      <c r="S14">
        <v>-276</v>
      </c>
      <c r="T14">
        <v>-179</v>
      </c>
      <c r="U14">
        <v>110</v>
      </c>
      <c r="V14">
        <v>-345</v>
      </c>
      <c r="W14">
        <v>35020</v>
      </c>
      <c r="X14">
        <v>35954</v>
      </c>
      <c r="Y14">
        <v>37070</v>
      </c>
      <c r="Z14">
        <v>3.08</v>
      </c>
      <c r="AA14" t="s">
        <v>2398</v>
      </c>
      <c r="AB14" t="s">
        <v>2397</v>
      </c>
    </row>
    <row r="15" spans="1:28" x14ac:dyDescent="0.3">
      <c r="A15" t="s">
        <v>2219</v>
      </c>
      <c r="B15" t="s">
        <v>2202</v>
      </c>
      <c r="C15" t="s">
        <v>631</v>
      </c>
      <c r="D15" t="s">
        <v>632</v>
      </c>
      <c r="E15" t="s">
        <v>39</v>
      </c>
      <c r="F15" t="s">
        <v>40</v>
      </c>
      <c r="G15" t="s">
        <v>326</v>
      </c>
      <c r="H15" t="s">
        <v>40</v>
      </c>
      <c r="I15" t="s">
        <v>522</v>
      </c>
      <c r="J15" t="str">
        <f t="shared" si="0"/>
        <v>b: BNSF LOGISTICS LLC| 3520335601</v>
      </c>
      <c r="K15">
        <v>1</v>
      </c>
      <c r="L15">
        <v>5.67</v>
      </c>
      <c r="M15">
        <v>0.27</v>
      </c>
      <c r="N15">
        <v>84</v>
      </c>
      <c r="O15">
        <v>0.11</v>
      </c>
      <c r="P15">
        <v>13</v>
      </c>
      <c r="Q15">
        <v>0.25</v>
      </c>
      <c r="R15">
        <v>-6</v>
      </c>
      <c r="S15">
        <v>0</v>
      </c>
      <c r="T15">
        <v>9</v>
      </c>
      <c r="U15">
        <v>554</v>
      </c>
      <c r="V15">
        <v>563</v>
      </c>
      <c r="W15">
        <v>35020</v>
      </c>
      <c r="X15">
        <v>35203</v>
      </c>
      <c r="Y15">
        <v>35601</v>
      </c>
      <c r="Z15">
        <v>5.7</v>
      </c>
      <c r="AA15" t="s">
        <v>2398</v>
      </c>
      <c r="AB15" t="s">
        <v>2397</v>
      </c>
    </row>
    <row r="16" spans="1:28" x14ac:dyDescent="0.3">
      <c r="A16" t="s">
        <v>2219</v>
      </c>
      <c r="B16" t="s">
        <v>2202</v>
      </c>
      <c r="C16" t="s">
        <v>2349</v>
      </c>
      <c r="D16" t="s">
        <v>2348</v>
      </c>
      <c r="E16" t="s">
        <v>39</v>
      </c>
      <c r="F16" t="s">
        <v>40</v>
      </c>
      <c r="G16" t="s">
        <v>326</v>
      </c>
      <c r="H16" t="s">
        <v>40</v>
      </c>
      <c r="I16" t="s">
        <v>94</v>
      </c>
      <c r="J16" t="str">
        <f t="shared" si="0"/>
        <v>b: RED DOG LOGISTICS | 3520335801</v>
      </c>
      <c r="K16">
        <v>1</v>
      </c>
      <c r="L16">
        <v>3.25</v>
      </c>
      <c r="M16">
        <v>0.27</v>
      </c>
      <c r="N16">
        <v>99</v>
      </c>
      <c r="O16">
        <v>0.17</v>
      </c>
      <c r="P16">
        <v>19</v>
      </c>
      <c r="Q16">
        <v>0.25</v>
      </c>
      <c r="R16">
        <v>-7</v>
      </c>
      <c r="S16">
        <v>0</v>
      </c>
      <c r="T16">
        <v>-17</v>
      </c>
      <c r="U16">
        <v>386</v>
      </c>
      <c r="V16">
        <v>369</v>
      </c>
      <c r="W16">
        <v>35111</v>
      </c>
      <c r="X16">
        <v>35203</v>
      </c>
      <c r="Y16">
        <v>35801</v>
      </c>
      <c r="Z16">
        <v>3.28</v>
      </c>
      <c r="AA16" t="s">
        <v>2354</v>
      </c>
      <c r="AB16" t="s">
        <v>2353</v>
      </c>
    </row>
    <row r="17" spans="1:28" x14ac:dyDescent="0.3">
      <c r="A17" t="s">
        <v>2219</v>
      </c>
      <c r="B17" t="s">
        <v>2202</v>
      </c>
      <c r="C17" t="s">
        <v>413</v>
      </c>
      <c r="D17" t="s">
        <v>414</v>
      </c>
      <c r="E17" t="s">
        <v>39</v>
      </c>
      <c r="F17" t="s">
        <v>40</v>
      </c>
      <c r="G17" t="s">
        <v>326</v>
      </c>
      <c r="H17" t="s">
        <v>40</v>
      </c>
      <c r="I17" t="s">
        <v>89</v>
      </c>
      <c r="J17" t="str">
        <f t="shared" si="0"/>
        <v>BFT INC | 3520335772</v>
      </c>
      <c r="K17">
        <v>3</v>
      </c>
      <c r="L17">
        <v>3.01</v>
      </c>
      <c r="M17">
        <v>0.28000000000000003</v>
      </c>
      <c r="N17">
        <v>129</v>
      </c>
      <c r="O17">
        <v>0.23</v>
      </c>
      <c r="P17">
        <v>27</v>
      </c>
      <c r="Q17">
        <v>0.25</v>
      </c>
      <c r="R17">
        <v>-9</v>
      </c>
      <c r="S17">
        <v>0</v>
      </c>
      <c r="T17">
        <v>1</v>
      </c>
      <c r="U17">
        <v>422</v>
      </c>
      <c r="V17">
        <v>423</v>
      </c>
      <c r="W17">
        <v>35020</v>
      </c>
      <c r="X17">
        <v>35203</v>
      </c>
      <c r="Y17">
        <v>35772</v>
      </c>
      <c r="Z17">
        <v>3.05</v>
      </c>
      <c r="AA17" t="s">
        <v>2060</v>
      </c>
      <c r="AB17" t="s">
        <v>2059</v>
      </c>
    </row>
    <row r="18" spans="1:28" x14ac:dyDescent="0.3">
      <c r="A18" t="s">
        <v>2219</v>
      </c>
      <c r="B18" t="s">
        <v>2202</v>
      </c>
      <c r="C18" t="s">
        <v>2292</v>
      </c>
      <c r="D18" t="s">
        <v>2291</v>
      </c>
      <c r="E18" t="s">
        <v>39</v>
      </c>
      <c r="F18" t="s">
        <v>40</v>
      </c>
      <c r="G18" t="s">
        <v>916</v>
      </c>
      <c r="H18" t="s">
        <v>40</v>
      </c>
      <c r="I18" t="s">
        <v>57</v>
      </c>
      <c r="J18" t="str">
        <f t="shared" si="0"/>
        <v>BORAL BRICK | 3502035630</v>
      </c>
      <c r="K18">
        <v>8</v>
      </c>
      <c r="L18">
        <v>2.13</v>
      </c>
      <c r="M18">
        <v>0.18</v>
      </c>
      <c r="N18">
        <v>129</v>
      </c>
      <c r="O18">
        <v>0.37</v>
      </c>
      <c r="P18">
        <v>55</v>
      </c>
      <c r="Q18">
        <v>0.28999999999999998</v>
      </c>
      <c r="R18">
        <v>3</v>
      </c>
      <c r="S18">
        <v>-64</v>
      </c>
      <c r="T18">
        <v>-60</v>
      </c>
      <c r="U18">
        <v>288</v>
      </c>
      <c r="V18">
        <v>164</v>
      </c>
      <c r="W18">
        <v>36801</v>
      </c>
      <c r="X18">
        <v>35020</v>
      </c>
      <c r="Y18">
        <v>35630</v>
      </c>
      <c r="Z18">
        <v>2.0699999999999998</v>
      </c>
      <c r="AA18" t="s">
        <v>2060</v>
      </c>
      <c r="AB18" t="s">
        <v>2059</v>
      </c>
    </row>
    <row r="19" spans="1:28" x14ac:dyDescent="0.3">
      <c r="A19" t="s">
        <v>2219</v>
      </c>
      <c r="B19" t="s">
        <v>2202</v>
      </c>
      <c r="C19" t="s">
        <v>2292</v>
      </c>
      <c r="D19" t="s">
        <v>2291</v>
      </c>
      <c r="E19" t="s">
        <v>39</v>
      </c>
      <c r="F19" t="s">
        <v>40</v>
      </c>
      <c r="G19" t="s">
        <v>916</v>
      </c>
      <c r="H19" t="s">
        <v>40</v>
      </c>
      <c r="I19" t="s">
        <v>255</v>
      </c>
      <c r="J19" t="str">
        <f t="shared" si="0"/>
        <v>BORAL BRICK | 3502035756</v>
      </c>
      <c r="K19">
        <v>28</v>
      </c>
      <c r="L19">
        <v>2.38</v>
      </c>
      <c r="M19">
        <v>0.18</v>
      </c>
      <c r="N19">
        <v>105</v>
      </c>
      <c r="O19">
        <v>0.25</v>
      </c>
      <c r="P19">
        <v>40</v>
      </c>
      <c r="Q19">
        <v>0.28000000000000003</v>
      </c>
      <c r="R19">
        <v>3</v>
      </c>
      <c r="S19">
        <v>-64</v>
      </c>
      <c r="T19">
        <v>-8</v>
      </c>
      <c r="U19">
        <v>292</v>
      </c>
      <c r="V19">
        <v>220</v>
      </c>
      <c r="W19">
        <v>35203</v>
      </c>
      <c r="X19">
        <v>35020</v>
      </c>
      <c r="Y19">
        <v>35756</v>
      </c>
      <c r="Z19">
        <v>2.3199999999999998</v>
      </c>
      <c r="AA19" t="s">
        <v>2060</v>
      </c>
      <c r="AB19" t="s">
        <v>2059</v>
      </c>
    </row>
    <row r="20" spans="1:28" x14ac:dyDescent="0.3">
      <c r="A20" t="s">
        <v>2219</v>
      </c>
      <c r="B20" t="s">
        <v>2202</v>
      </c>
      <c r="C20" t="s">
        <v>2208</v>
      </c>
      <c r="D20" t="s">
        <v>2207</v>
      </c>
      <c r="E20" t="s">
        <v>39</v>
      </c>
      <c r="F20" t="s">
        <v>40</v>
      </c>
      <c r="G20" t="s">
        <v>65</v>
      </c>
      <c r="H20" t="s">
        <v>40</v>
      </c>
      <c r="I20" t="s">
        <v>255</v>
      </c>
      <c r="J20" t="str">
        <f t="shared" si="0"/>
        <v>PCA MADISON | 3509435756</v>
      </c>
      <c r="K20">
        <v>1</v>
      </c>
      <c r="L20">
        <v>2.11</v>
      </c>
      <c r="M20">
        <v>0</v>
      </c>
      <c r="N20">
        <v>107</v>
      </c>
      <c r="O20">
        <v>0.25</v>
      </c>
      <c r="P20">
        <v>72</v>
      </c>
      <c r="Q20">
        <v>0.3</v>
      </c>
      <c r="R20">
        <v>-33</v>
      </c>
      <c r="S20">
        <v>-153</v>
      </c>
      <c r="T20">
        <v>-8</v>
      </c>
      <c r="U20">
        <v>307</v>
      </c>
      <c r="V20">
        <v>146</v>
      </c>
      <c r="W20">
        <v>35401</v>
      </c>
      <c r="X20">
        <v>35094</v>
      </c>
      <c r="Y20">
        <v>35756</v>
      </c>
      <c r="Z20">
        <v>1.87</v>
      </c>
      <c r="AA20" t="s">
        <v>2060</v>
      </c>
      <c r="AB20" t="s">
        <v>2059</v>
      </c>
    </row>
    <row r="21" spans="1:28" x14ac:dyDescent="0.3">
      <c r="A21" t="s">
        <v>2219</v>
      </c>
      <c r="B21" t="s">
        <v>2173</v>
      </c>
      <c r="C21" t="s">
        <v>473</v>
      </c>
      <c r="D21" t="s">
        <v>474</v>
      </c>
      <c r="E21" t="s">
        <v>39</v>
      </c>
      <c r="F21" t="s">
        <v>40</v>
      </c>
      <c r="G21" t="s">
        <v>2539</v>
      </c>
      <c r="H21" t="s">
        <v>50</v>
      </c>
      <c r="I21" t="s">
        <v>313</v>
      </c>
      <c r="J21" t="str">
        <f t="shared" si="0"/>
        <v>b: ZENGISTICS INC | 3518030057</v>
      </c>
      <c r="K21">
        <v>3</v>
      </c>
      <c r="L21">
        <v>2.65</v>
      </c>
      <c r="M21">
        <v>0.27</v>
      </c>
      <c r="N21">
        <v>154</v>
      </c>
      <c r="O21">
        <v>0.63</v>
      </c>
      <c r="P21">
        <v>47</v>
      </c>
      <c r="Q21">
        <v>0.27</v>
      </c>
      <c r="R21">
        <v>-9</v>
      </c>
      <c r="S21">
        <v>-53</v>
      </c>
      <c r="T21">
        <v>-127</v>
      </c>
      <c r="U21">
        <v>-4</v>
      </c>
      <c r="V21">
        <v>-184</v>
      </c>
      <c r="W21">
        <v>35203</v>
      </c>
      <c r="X21">
        <v>35180</v>
      </c>
      <c r="Y21">
        <v>30057</v>
      </c>
      <c r="Z21">
        <v>2.68</v>
      </c>
      <c r="AA21" t="s">
        <v>2354</v>
      </c>
      <c r="AB21" t="s">
        <v>2353</v>
      </c>
    </row>
    <row r="22" spans="1:28" x14ac:dyDescent="0.3">
      <c r="A22" t="s">
        <v>2219</v>
      </c>
      <c r="B22" t="s">
        <v>2173</v>
      </c>
      <c r="C22" t="s">
        <v>2538</v>
      </c>
      <c r="D22" t="s">
        <v>2537</v>
      </c>
      <c r="E22" t="s">
        <v>39</v>
      </c>
      <c r="F22" t="s">
        <v>40</v>
      </c>
      <c r="G22" t="s">
        <v>326</v>
      </c>
      <c r="H22" t="s">
        <v>50</v>
      </c>
      <c r="I22" t="s">
        <v>430</v>
      </c>
      <c r="J22" t="str">
        <f t="shared" si="0"/>
        <v>LOGISTIC FREIGHT SOLU| 3520330272</v>
      </c>
      <c r="K22">
        <v>1</v>
      </c>
      <c r="L22">
        <v>2.4700000000000002</v>
      </c>
      <c r="M22">
        <v>0.26</v>
      </c>
      <c r="N22">
        <v>155</v>
      </c>
      <c r="O22">
        <v>0.75</v>
      </c>
      <c r="P22">
        <v>13</v>
      </c>
      <c r="Q22">
        <v>0.25</v>
      </c>
      <c r="R22">
        <v>-9</v>
      </c>
      <c r="S22">
        <v>0</v>
      </c>
      <c r="T22">
        <v>-179</v>
      </c>
      <c r="U22">
        <v>-32</v>
      </c>
      <c r="V22">
        <v>-211</v>
      </c>
      <c r="W22">
        <v>35020</v>
      </c>
      <c r="X22">
        <v>35203</v>
      </c>
      <c r="Y22">
        <v>30272</v>
      </c>
      <c r="Z22">
        <v>2.4900000000000002</v>
      </c>
      <c r="AA22" t="s">
        <v>2354</v>
      </c>
      <c r="AB22" t="s">
        <v>2353</v>
      </c>
    </row>
    <row r="23" spans="1:28" x14ac:dyDescent="0.3">
      <c r="A23" t="s">
        <v>2219</v>
      </c>
      <c r="B23" t="s">
        <v>2173</v>
      </c>
      <c r="C23" t="s">
        <v>47</v>
      </c>
      <c r="D23" t="s">
        <v>48</v>
      </c>
      <c r="E23" t="s">
        <v>39</v>
      </c>
      <c r="F23" t="s">
        <v>40</v>
      </c>
      <c r="G23" t="s">
        <v>49</v>
      </c>
      <c r="H23" t="s">
        <v>50</v>
      </c>
      <c r="I23" t="s">
        <v>51</v>
      </c>
      <c r="J23" t="str">
        <f t="shared" si="0"/>
        <v>LOWES MLXP VAN ONE WA| 3504030263</v>
      </c>
      <c r="K23">
        <v>7</v>
      </c>
      <c r="L23">
        <v>3.18</v>
      </c>
      <c r="M23">
        <v>0.21</v>
      </c>
      <c r="N23">
        <v>150</v>
      </c>
      <c r="O23">
        <v>0.56000000000000005</v>
      </c>
      <c r="P23">
        <v>27</v>
      </c>
      <c r="Q23">
        <v>0.26</v>
      </c>
      <c r="R23">
        <v>0</v>
      </c>
      <c r="S23">
        <v>3</v>
      </c>
      <c r="T23">
        <v>-141</v>
      </c>
      <c r="U23">
        <v>60</v>
      </c>
      <c r="V23">
        <v>-78</v>
      </c>
      <c r="W23">
        <v>35040</v>
      </c>
      <c r="X23">
        <v>35040</v>
      </c>
      <c r="Y23">
        <v>30263</v>
      </c>
      <c r="Z23">
        <v>3.15</v>
      </c>
      <c r="AA23" t="s">
        <v>2060</v>
      </c>
      <c r="AB23" t="s">
        <v>2059</v>
      </c>
    </row>
    <row r="24" spans="1:28" x14ac:dyDescent="0.3">
      <c r="A24" t="s">
        <v>2219</v>
      </c>
      <c r="B24" t="s">
        <v>2173</v>
      </c>
      <c r="C24" t="s">
        <v>1201</v>
      </c>
      <c r="D24" t="s">
        <v>1202</v>
      </c>
      <c r="E24" t="s">
        <v>39</v>
      </c>
      <c r="F24" t="s">
        <v>40</v>
      </c>
      <c r="G24" t="s">
        <v>326</v>
      </c>
      <c r="H24" t="s">
        <v>50</v>
      </c>
      <c r="I24" t="s">
        <v>422</v>
      </c>
      <c r="J24" t="str">
        <f t="shared" si="0"/>
        <v>PARAMOUNT LOGISTICS L| 3520330003</v>
      </c>
      <c r="K24">
        <v>1</v>
      </c>
      <c r="L24">
        <v>1.71</v>
      </c>
      <c r="M24">
        <v>0.28000000000000003</v>
      </c>
      <c r="N24">
        <v>251</v>
      </c>
      <c r="O24">
        <v>0.88</v>
      </c>
      <c r="P24">
        <v>0</v>
      </c>
      <c r="Q24">
        <v>0.25</v>
      </c>
      <c r="R24">
        <v>-73</v>
      </c>
      <c r="S24">
        <v>0</v>
      </c>
      <c r="T24">
        <v>-78</v>
      </c>
      <c r="U24">
        <v>-10</v>
      </c>
      <c r="V24">
        <v>-88</v>
      </c>
      <c r="W24">
        <v>35203</v>
      </c>
      <c r="X24">
        <v>35203</v>
      </c>
      <c r="Y24">
        <v>30003</v>
      </c>
      <c r="Z24">
        <v>1.75</v>
      </c>
      <c r="AA24" t="s">
        <v>2354</v>
      </c>
      <c r="AB24" t="s">
        <v>2353</v>
      </c>
    </row>
    <row r="25" spans="1:28" x14ac:dyDescent="0.3">
      <c r="A25" t="s">
        <v>2219</v>
      </c>
      <c r="B25" t="s">
        <v>2159</v>
      </c>
      <c r="C25" t="s">
        <v>78</v>
      </c>
      <c r="D25" t="s">
        <v>79</v>
      </c>
      <c r="E25" t="s">
        <v>39</v>
      </c>
      <c r="F25" t="s">
        <v>40</v>
      </c>
      <c r="G25" t="s">
        <v>49</v>
      </c>
      <c r="H25" t="s">
        <v>44</v>
      </c>
      <c r="I25" t="s">
        <v>464</v>
      </c>
      <c r="J25" t="str">
        <f t="shared" si="0"/>
        <v>TRACTOR SUPPLY MANHAT| 3504042134</v>
      </c>
      <c r="K25">
        <v>1</v>
      </c>
      <c r="L25">
        <v>2.6</v>
      </c>
      <c r="M25">
        <v>0.21</v>
      </c>
      <c r="N25">
        <v>266</v>
      </c>
      <c r="O25">
        <v>0.35</v>
      </c>
      <c r="P25">
        <v>28</v>
      </c>
      <c r="Q25">
        <v>0.25</v>
      </c>
      <c r="R25">
        <v>0</v>
      </c>
      <c r="S25">
        <v>0</v>
      </c>
      <c r="T25">
        <v>150</v>
      </c>
      <c r="U25">
        <v>323</v>
      </c>
      <c r="V25">
        <v>473</v>
      </c>
      <c r="W25">
        <v>35020</v>
      </c>
      <c r="X25">
        <v>35040</v>
      </c>
      <c r="Y25">
        <v>42134</v>
      </c>
      <c r="Z25">
        <v>2.57</v>
      </c>
      <c r="AA25" t="s">
        <v>2060</v>
      </c>
      <c r="AB25" t="s">
        <v>2059</v>
      </c>
    </row>
    <row r="26" spans="1:28" x14ac:dyDescent="0.3">
      <c r="A26" t="s">
        <v>2219</v>
      </c>
      <c r="B26" t="s">
        <v>2122</v>
      </c>
      <c r="C26" t="s">
        <v>37</v>
      </c>
      <c r="D26" t="s">
        <v>38</v>
      </c>
      <c r="E26" t="s">
        <v>39</v>
      </c>
      <c r="F26" t="s">
        <v>40</v>
      </c>
      <c r="G26" t="s">
        <v>326</v>
      </c>
      <c r="H26" t="s">
        <v>66</v>
      </c>
      <c r="I26" t="s">
        <v>1172</v>
      </c>
      <c r="J26" t="str">
        <f t="shared" si="0"/>
        <v>b: C H ROBINSON | 3520338829</v>
      </c>
      <c r="K26">
        <v>1</v>
      </c>
      <c r="L26">
        <v>2.21</v>
      </c>
      <c r="M26">
        <v>0.27</v>
      </c>
      <c r="N26">
        <v>161</v>
      </c>
      <c r="O26">
        <v>0.21</v>
      </c>
      <c r="P26">
        <v>73</v>
      </c>
      <c r="Q26">
        <v>0.3</v>
      </c>
      <c r="R26">
        <v>-10</v>
      </c>
      <c r="S26">
        <v>-149</v>
      </c>
      <c r="T26">
        <v>53</v>
      </c>
      <c r="U26">
        <v>146</v>
      </c>
      <c r="V26">
        <v>50</v>
      </c>
      <c r="W26">
        <v>36265</v>
      </c>
      <c r="X26">
        <v>35203</v>
      </c>
      <c r="Y26">
        <v>38829</v>
      </c>
      <c r="Z26">
        <v>2.2400000000000002</v>
      </c>
      <c r="AA26" t="s">
        <v>2060</v>
      </c>
      <c r="AB26" t="s">
        <v>2059</v>
      </c>
    </row>
    <row r="27" spans="1:28" x14ac:dyDescent="0.3">
      <c r="A27" t="s">
        <v>2219</v>
      </c>
      <c r="B27" t="s">
        <v>2103</v>
      </c>
      <c r="C27" t="s">
        <v>423</v>
      </c>
      <c r="D27" t="s">
        <v>424</v>
      </c>
      <c r="E27" t="s">
        <v>39</v>
      </c>
      <c r="F27" t="s">
        <v>40</v>
      </c>
      <c r="G27" t="s">
        <v>868</v>
      </c>
      <c r="H27" t="s">
        <v>70</v>
      </c>
      <c r="I27" t="s">
        <v>71</v>
      </c>
      <c r="J27" t="str">
        <f t="shared" si="0"/>
        <v>CARLSTAR | 3500738301</v>
      </c>
      <c r="K27">
        <v>5</v>
      </c>
      <c r="L27">
        <v>2.0099999999999998</v>
      </c>
      <c r="M27">
        <v>0.18</v>
      </c>
      <c r="N27">
        <v>243</v>
      </c>
      <c r="O27">
        <v>0.48</v>
      </c>
      <c r="P27">
        <v>28</v>
      </c>
      <c r="Q27">
        <v>0.26</v>
      </c>
      <c r="R27">
        <v>7</v>
      </c>
      <c r="S27">
        <v>-27</v>
      </c>
      <c r="T27">
        <v>27</v>
      </c>
      <c r="U27">
        <v>122</v>
      </c>
      <c r="V27">
        <v>122</v>
      </c>
      <c r="W27">
        <v>35020</v>
      </c>
      <c r="X27">
        <v>35007</v>
      </c>
      <c r="Y27">
        <v>38301</v>
      </c>
      <c r="Z27">
        <v>1.95</v>
      </c>
      <c r="AA27" t="s">
        <v>2060</v>
      </c>
      <c r="AB27" t="s">
        <v>2059</v>
      </c>
    </row>
    <row r="28" spans="1:28" x14ac:dyDescent="0.3">
      <c r="A28" t="s">
        <v>2219</v>
      </c>
      <c r="B28" t="s">
        <v>2103</v>
      </c>
      <c r="C28" t="s">
        <v>2284</v>
      </c>
      <c r="D28" t="s">
        <v>2283</v>
      </c>
      <c r="E28" t="s">
        <v>39</v>
      </c>
      <c r="F28" t="s">
        <v>40</v>
      </c>
      <c r="G28" t="s">
        <v>916</v>
      </c>
      <c r="H28" t="s">
        <v>70</v>
      </c>
      <c r="I28" t="s">
        <v>71</v>
      </c>
      <c r="J28" t="str">
        <f t="shared" si="0"/>
        <v>S n S TRANSPORTATION | 3502038301</v>
      </c>
      <c r="K28">
        <v>4</v>
      </c>
      <c r="L28">
        <v>1.36</v>
      </c>
      <c r="M28">
        <v>0.28000000000000003</v>
      </c>
      <c r="N28">
        <v>245</v>
      </c>
      <c r="O28">
        <v>0.63</v>
      </c>
      <c r="P28">
        <v>23</v>
      </c>
      <c r="Q28">
        <v>0.26</v>
      </c>
      <c r="R28">
        <v>-16</v>
      </c>
      <c r="S28">
        <v>-44</v>
      </c>
      <c r="T28">
        <v>-37</v>
      </c>
      <c r="U28">
        <v>-14</v>
      </c>
      <c r="V28">
        <v>-95</v>
      </c>
      <c r="W28">
        <v>35111</v>
      </c>
      <c r="X28">
        <v>35020</v>
      </c>
      <c r="Y28">
        <v>38301</v>
      </c>
      <c r="Z28">
        <v>1.4</v>
      </c>
      <c r="AA28" t="s">
        <v>2060</v>
      </c>
      <c r="AB28" t="s">
        <v>2059</v>
      </c>
    </row>
    <row r="29" spans="1:28" x14ac:dyDescent="0.3">
      <c r="A29" t="s">
        <v>2219</v>
      </c>
      <c r="B29" t="s">
        <v>2061</v>
      </c>
      <c r="C29" t="s">
        <v>475</v>
      </c>
      <c r="D29" t="s">
        <v>476</v>
      </c>
      <c r="E29" t="s">
        <v>39</v>
      </c>
      <c r="F29" t="s">
        <v>40</v>
      </c>
      <c r="G29" t="s">
        <v>326</v>
      </c>
      <c r="H29" t="s">
        <v>70</v>
      </c>
      <c r="I29" t="s">
        <v>784</v>
      </c>
      <c r="J29" t="str">
        <f t="shared" si="0"/>
        <v>AXLE LOGISICS LLC | 3520337774</v>
      </c>
      <c r="K29">
        <v>1</v>
      </c>
      <c r="L29">
        <v>2.6</v>
      </c>
      <c r="M29">
        <v>0.28000000000000003</v>
      </c>
      <c r="N29">
        <v>234</v>
      </c>
      <c r="O29">
        <v>0.31</v>
      </c>
      <c r="P29">
        <v>13</v>
      </c>
      <c r="Q29">
        <v>0.25</v>
      </c>
      <c r="R29">
        <v>-16</v>
      </c>
      <c r="S29">
        <v>0</v>
      </c>
      <c r="T29">
        <v>101</v>
      </c>
      <c r="U29">
        <v>61</v>
      </c>
      <c r="V29">
        <v>162</v>
      </c>
      <c r="W29">
        <v>35020</v>
      </c>
      <c r="X29">
        <v>35203</v>
      </c>
      <c r="Y29">
        <v>37774</v>
      </c>
      <c r="Z29">
        <v>2.64</v>
      </c>
      <c r="AA29" t="s">
        <v>2354</v>
      </c>
      <c r="AB29" t="s">
        <v>2353</v>
      </c>
    </row>
    <row r="30" spans="1:28" x14ac:dyDescent="0.3">
      <c r="A30" t="s">
        <v>2219</v>
      </c>
      <c r="B30" t="s">
        <v>2061</v>
      </c>
      <c r="C30" t="s">
        <v>279</v>
      </c>
      <c r="D30" t="s">
        <v>280</v>
      </c>
      <c r="E30" t="s">
        <v>39</v>
      </c>
      <c r="F30" t="s">
        <v>40</v>
      </c>
      <c r="G30" t="s">
        <v>868</v>
      </c>
      <c r="H30" t="s">
        <v>70</v>
      </c>
      <c r="I30" t="s">
        <v>887</v>
      </c>
      <c r="J30" t="str">
        <f t="shared" si="0"/>
        <v>b: NOLAN TRANSPORTATI| 3500737950</v>
      </c>
      <c r="K30">
        <v>2</v>
      </c>
      <c r="L30">
        <v>2.27</v>
      </c>
      <c r="M30">
        <v>0.28000000000000003</v>
      </c>
      <c r="N30">
        <v>274</v>
      </c>
      <c r="O30">
        <v>0.82</v>
      </c>
      <c r="P30">
        <v>19</v>
      </c>
      <c r="Q30">
        <v>0.25</v>
      </c>
      <c r="R30">
        <v>-19</v>
      </c>
      <c r="S30">
        <v>0</v>
      </c>
      <c r="T30">
        <v>-53</v>
      </c>
      <c r="U30">
        <v>36</v>
      </c>
      <c r="V30">
        <v>-17</v>
      </c>
      <c r="W30">
        <v>35020</v>
      </c>
      <c r="X30">
        <v>35007</v>
      </c>
      <c r="Y30">
        <v>37950</v>
      </c>
      <c r="Z30">
        <v>2.31</v>
      </c>
      <c r="AA30" t="s">
        <v>2354</v>
      </c>
      <c r="AB30" t="s">
        <v>2353</v>
      </c>
    </row>
    <row r="31" spans="1:28" x14ac:dyDescent="0.3">
      <c r="A31" t="s">
        <v>2219</v>
      </c>
      <c r="B31" t="s">
        <v>2061</v>
      </c>
      <c r="C31" t="s">
        <v>1488</v>
      </c>
      <c r="D31" t="s">
        <v>1489</v>
      </c>
      <c r="E31" t="s">
        <v>39</v>
      </c>
      <c r="F31" t="s">
        <v>40</v>
      </c>
      <c r="G31" t="s">
        <v>326</v>
      </c>
      <c r="H31" t="s">
        <v>70</v>
      </c>
      <c r="I31" t="s">
        <v>784</v>
      </c>
      <c r="J31" t="str">
        <f t="shared" si="0"/>
        <v>b: TOTAL TRANSPORTATI| 3520337774</v>
      </c>
      <c r="K31">
        <v>3</v>
      </c>
      <c r="L31">
        <v>1.9</v>
      </c>
      <c r="M31">
        <v>0.28000000000000003</v>
      </c>
      <c r="N31">
        <v>234</v>
      </c>
      <c r="O31">
        <v>0.75</v>
      </c>
      <c r="P31">
        <v>4</v>
      </c>
      <c r="Q31">
        <v>0.25</v>
      </c>
      <c r="R31">
        <v>-17</v>
      </c>
      <c r="S31">
        <v>0</v>
      </c>
      <c r="T31">
        <v>-89</v>
      </c>
      <c r="U31">
        <v>-102</v>
      </c>
      <c r="V31">
        <v>-191</v>
      </c>
      <c r="W31">
        <v>35020</v>
      </c>
      <c r="X31">
        <v>35203</v>
      </c>
      <c r="Y31">
        <v>37774</v>
      </c>
      <c r="Z31">
        <v>1.94</v>
      </c>
      <c r="AA31" t="s">
        <v>2354</v>
      </c>
      <c r="AB31" t="s">
        <v>2353</v>
      </c>
    </row>
    <row r="32" spans="1:28" x14ac:dyDescent="0.3">
      <c r="A32" t="s">
        <v>2219</v>
      </c>
      <c r="B32" t="s">
        <v>2061</v>
      </c>
      <c r="C32" t="s">
        <v>2292</v>
      </c>
      <c r="D32" t="s">
        <v>2291</v>
      </c>
      <c r="E32" t="s">
        <v>39</v>
      </c>
      <c r="F32" t="s">
        <v>40</v>
      </c>
      <c r="G32" t="s">
        <v>916</v>
      </c>
      <c r="H32" t="s">
        <v>70</v>
      </c>
      <c r="I32" t="s">
        <v>887</v>
      </c>
      <c r="J32" t="str">
        <f t="shared" si="0"/>
        <v>BORAL BRICK | 3502037950</v>
      </c>
      <c r="K32">
        <v>2</v>
      </c>
      <c r="L32">
        <v>2.14</v>
      </c>
      <c r="M32">
        <v>0.17</v>
      </c>
      <c r="N32">
        <v>259</v>
      </c>
      <c r="O32">
        <v>0.75</v>
      </c>
      <c r="P32">
        <v>0</v>
      </c>
      <c r="Q32">
        <v>0.25</v>
      </c>
      <c r="R32">
        <v>10</v>
      </c>
      <c r="S32">
        <v>-64</v>
      </c>
      <c r="T32">
        <v>-22</v>
      </c>
      <c r="U32">
        <v>-45</v>
      </c>
      <c r="V32">
        <v>-131</v>
      </c>
      <c r="W32">
        <v>35020</v>
      </c>
      <c r="X32">
        <v>35020</v>
      </c>
      <c r="Y32">
        <v>37950</v>
      </c>
      <c r="Z32">
        <v>2.0699999999999998</v>
      </c>
      <c r="AA32" t="s">
        <v>2060</v>
      </c>
      <c r="AB32" t="s">
        <v>2059</v>
      </c>
    </row>
    <row r="33" spans="1:28" x14ac:dyDescent="0.3">
      <c r="A33" t="s">
        <v>2219</v>
      </c>
      <c r="B33" t="s">
        <v>2061</v>
      </c>
      <c r="C33" t="s">
        <v>2536</v>
      </c>
      <c r="D33" t="s">
        <v>2535</v>
      </c>
      <c r="E33" t="s">
        <v>39</v>
      </c>
      <c r="F33" t="s">
        <v>40</v>
      </c>
      <c r="G33" t="s">
        <v>326</v>
      </c>
      <c r="H33" t="s">
        <v>70</v>
      </c>
      <c r="I33" t="s">
        <v>887</v>
      </c>
      <c r="J33" t="str">
        <f t="shared" si="0"/>
        <v>M n W FREIGHT SERVICE| 3520337950</v>
      </c>
      <c r="K33">
        <v>1</v>
      </c>
      <c r="L33">
        <v>1.92</v>
      </c>
      <c r="M33">
        <v>0.28000000000000003</v>
      </c>
      <c r="N33">
        <v>272</v>
      </c>
      <c r="O33">
        <v>1.04</v>
      </c>
      <c r="P33">
        <v>13</v>
      </c>
      <c r="Q33">
        <v>0.25</v>
      </c>
      <c r="R33">
        <v>-74</v>
      </c>
      <c r="S33">
        <v>0</v>
      </c>
      <c r="T33">
        <v>-147</v>
      </c>
      <c r="U33">
        <v>-7</v>
      </c>
      <c r="V33">
        <v>-154</v>
      </c>
      <c r="W33">
        <v>35020</v>
      </c>
      <c r="X33">
        <v>35203</v>
      </c>
      <c r="Y33">
        <v>37950</v>
      </c>
      <c r="Z33">
        <v>1.96</v>
      </c>
      <c r="AA33" t="s">
        <v>2354</v>
      </c>
      <c r="AB33" t="s">
        <v>2353</v>
      </c>
    </row>
    <row r="34" spans="1:28" x14ac:dyDescent="0.3">
      <c r="A34" t="s">
        <v>2219</v>
      </c>
      <c r="B34" t="s">
        <v>2065</v>
      </c>
      <c r="C34" t="s">
        <v>865</v>
      </c>
      <c r="D34" t="s">
        <v>866</v>
      </c>
      <c r="E34" t="s">
        <v>39</v>
      </c>
      <c r="F34" t="s">
        <v>40</v>
      </c>
      <c r="G34" t="s">
        <v>74</v>
      </c>
      <c r="H34" t="s">
        <v>70</v>
      </c>
      <c r="I34" t="s">
        <v>75</v>
      </c>
      <c r="J34" t="str">
        <f t="shared" si="0"/>
        <v>b: REDWOOD MULTIMODAL| 3517838101</v>
      </c>
      <c r="K34">
        <v>1</v>
      </c>
      <c r="L34">
        <v>1.47</v>
      </c>
      <c r="M34">
        <v>0.27</v>
      </c>
      <c r="N34">
        <v>259</v>
      </c>
      <c r="O34">
        <v>0.7</v>
      </c>
      <c r="P34">
        <v>43</v>
      </c>
      <c r="Q34">
        <v>0.25</v>
      </c>
      <c r="R34">
        <v>-15</v>
      </c>
      <c r="S34">
        <v>0</v>
      </c>
      <c r="T34">
        <v>-1</v>
      </c>
      <c r="U34">
        <v>-84</v>
      </c>
      <c r="V34">
        <v>-85</v>
      </c>
      <c r="W34">
        <v>35020</v>
      </c>
      <c r="X34">
        <v>35178</v>
      </c>
      <c r="Y34">
        <v>38101</v>
      </c>
      <c r="Z34">
        <v>1.5</v>
      </c>
      <c r="AA34" t="s">
        <v>2354</v>
      </c>
      <c r="AB34" t="s">
        <v>2353</v>
      </c>
    </row>
    <row r="35" spans="1:28" x14ac:dyDescent="0.3">
      <c r="A35" t="s">
        <v>2219</v>
      </c>
      <c r="B35" t="s">
        <v>2065</v>
      </c>
      <c r="C35" t="s">
        <v>2292</v>
      </c>
      <c r="D35" t="s">
        <v>2291</v>
      </c>
      <c r="E35" t="s">
        <v>39</v>
      </c>
      <c r="F35" t="s">
        <v>40</v>
      </c>
      <c r="G35" t="s">
        <v>916</v>
      </c>
      <c r="H35" t="s">
        <v>70</v>
      </c>
      <c r="I35" t="s">
        <v>672</v>
      </c>
      <c r="J35" t="str">
        <f t="shared" si="0"/>
        <v>BORAL BRICK | 3502038002</v>
      </c>
      <c r="K35">
        <v>2</v>
      </c>
      <c r="L35">
        <v>1.66</v>
      </c>
      <c r="M35">
        <v>0.27</v>
      </c>
      <c r="N35">
        <v>238</v>
      </c>
      <c r="O35">
        <v>0.9</v>
      </c>
      <c r="P35">
        <v>3</v>
      </c>
      <c r="Q35">
        <v>0.25</v>
      </c>
      <c r="R35">
        <v>-15</v>
      </c>
      <c r="S35">
        <v>-64</v>
      </c>
      <c r="T35">
        <v>-153</v>
      </c>
      <c r="U35">
        <v>-47</v>
      </c>
      <c r="V35">
        <v>-264</v>
      </c>
      <c r="W35">
        <v>35020</v>
      </c>
      <c r="X35">
        <v>35020</v>
      </c>
      <c r="Y35">
        <v>38002</v>
      </c>
      <c r="Z35">
        <v>1.69</v>
      </c>
      <c r="AA35" t="s">
        <v>2060</v>
      </c>
      <c r="AB35" t="s">
        <v>2059</v>
      </c>
    </row>
    <row r="36" spans="1:28" x14ac:dyDescent="0.3">
      <c r="A36" t="s">
        <v>2219</v>
      </c>
      <c r="B36" t="s">
        <v>2065</v>
      </c>
      <c r="C36" t="s">
        <v>2292</v>
      </c>
      <c r="D36" t="s">
        <v>2291</v>
      </c>
      <c r="E36" t="s">
        <v>39</v>
      </c>
      <c r="F36" t="s">
        <v>40</v>
      </c>
      <c r="G36" t="s">
        <v>916</v>
      </c>
      <c r="H36" t="s">
        <v>70</v>
      </c>
      <c r="I36" t="s">
        <v>1160</v>
      </c>
      <c r="J36" t="str">
        <f t="shared" si="0"/>
        <v>BORAL BRICK | 3502038018</v>
      </c>
      <c r="K36">
        <v>6</v>
      </c>
      <c r="L36">
        <v>1.66</v>
      </c>
      <c r="M36">
        <v>0.19</v>
      </c>
      <c r="N36">
        <v>238</v>
      </c>
      <c r="O36">
        <v>0.52</v>
      </c>
      <c r="P36">
        <v>70</v>
      </c>
      <c r="Q36">
        <v>0.31</v>
      </c>
      <c r="R36">
        <v>4</v>
      </c>
      <c r="S36">
        <v>-64</v>
      </c>
      <c r="T36">
        <v>10</v>
      </c>
      <c r="U36">
        <v>-67</v>
      </c>
      <c r="V36">
        <v>-121</v>
      </c>
      <c r="W36">
        <v>35203</v>
      </c>
      <c r="X36">
        <v>35020</v>
      </c>
      <c r="Y36">
        <v>38018</v>
      </c>
      <c r="Z36">
        <v>1.61</v>
      </c>
      <c r="AA36" t="s">
        <v>2060</v>
      </c>
      <c r="AB36" t="s">
        <v>2059</v>
      </c>
    </row>
    <row r="37" spans="1:28" x14ac:dyDescent="0.3">
      <c r="A37" t="s">
        <v>2219</v>
      </c>
      <c r="B37" t="s">
        <v>2065</v>
      </c>
      <c r="C37" t="s">
        <v>1590</v>
      </c>
      <c r="D37" t="s">
        <v>1591</v>
      </c>
      <c r="E37" t="s">
        <v>39</v>
      </c>
      <c r="F37" t="s">
        <v>40</v>
      </c>
      <c r="G37" t="s">
        <v>868</v>
      </c>
      <c r="H37" t="s">
        <v>70</v>
      </c>
      <c r="I37" t="s">
        <v>75</v>
      </c>
      <c r="J37" t="str">
        <f t="shared" si="0"/>
        <v>MACLEAN POWER SYSTEMS| 3500738101</v>
      </c>
      <c r="K37">
        <v>48</v>
      </c>
      <c r="L37">
        <v>1.86</v>
      </c>
      <c r="M37">
        <v>0.21</v>
      </c>
      <c r="N37">
        <v>246</v>
      </c>
      <c r="O37">
        <v>0.62</v>
      </c>
      <c r="P37">
        <v>35</v>
      </c>
      <c r="Q37">
        <v>0.26</v>
      </c>
      <c r="R37">
        <v>0</v>
      </c>
      <c r="S37">
        <v>-49</v>
      </c>
      <c r="T37">
        <v>-33</v>
      </c>
      <c r="U37">
        <v>-9</v>
      </c>
      <c r="V37">
        <v>-91</v>
      </c>
      <c r="W37">
        <v>35954</v>
      </c>
      <c r="X37">
        <v>35007</v>
      </c>
      <c r="Y37">
        <v>38101</v>
      </c>
      <c r="Z37">
        <v>1.83</v>
      </c>
      <c r="AA37" t="s">
        <v>2398</v>
      </c>
      <c r="AB37" t="s">
        <v>2397</v>
      </c>
    </row>
    <row r="38" spans="1:28" x14ac:dyDescent="0.3">
      <c r="A38" t="s">
        <v>2219</v>
      </c>
      <c r="B38" t="s">
        <v>2065</v>
      </c>
      <c r="C38" t="s">
        <v>1590</v>
      </c>
      <c r="D38" t="s">
        <v>1591</v>
      </c>
      <c r="E38" t="s">
        <v>39</v>
      </c>
      <c r="F38" t="s">
        <v>40</v>
      </c>
      <c r="G38" t="s">
        <v>916</v>
      </c>
      <c r="H38" t="s">
        <v>70</v>
      </c>
      <c r="I38" t="s">
        <v>75</v>
      </c>
      <c r="J38" t="str">
        <f t="shared" si="0"/>
        <v>MACLEAN POWER SYSTEMS| 3502038101</v>
      </c>
      <c r="K38">
        <v>25</v>
      </c>
      <c r="L38">
        <v>2.36</v>
      </c>
      <c r="M38">
        <v>0.21</v>
      </c>
      <c r="N38">
        <v>232</v>
      </c>
      <c r="O38">
        <v>0.59</v>
      </c>
      <c r="P38">
        <v>20</v>
      </c>
      <c r="Q38">
        <v>0.26</v>
      </c>
      <c r="R38">
        <v>-2</v>
      </c>
      <c r="S38">
        <v>-34</v>
      </c>
      <c r="T38">
        <v>-20</v>
      </c>
      <c r="U38">
        <v>94</v>
      </c>
      <c r="V38">
        <v>40</v>
      </c>
      <c r="W38">
        <v>35055</v>
      </c>
      <c r="X38">
        <v>35020</v>
      </c>
      <c r="Y38">
        <v>38101</v>
      </c>
      <c r="Z38">
        <v>2.33</v>
      </c>
      <c r="AA38" t="s">
        <v>2398</v>
      </c>
      <c r="AB38" t="s">
        <v>2397</v>
      </c>
    </row>
    <row r="39" spans="1:28" x14ac:dyDescent="0.3">
      <c r="A39" t="s">
        <v>2219</v>
      </c>
      <c r="B39" t="s">
        <v>2065</v>
      </c>
      <c r="C39" t="s">
        <v>1590</v>
      </c>
      <c r="D39" t="s">
        <v>1591</v>
      </c>
      <c r="E39" t="s">
        <v>39</v>
      </c>
      <c r="F39" t="s">
        <v>40</v>
      </c>
      <c r="G39" t="s">
        <v>1853</v>
      </c>
      <c r="H39" t="s">
        <v>70</v>
      </c>
      <c r="I39" t="s">
        <v>75</v>
      </c>
      <c r="J39" t="str">
        <f t="shared" si="0"/>
        <v>MACLEAN POWER SYSTEMS| 3512438101</v>
      </c>
      <c r="K39">
        <v>53</v>
      </c>
      <c r="L39">
        <v>1.89</v>
      </c>
      <c r="M39">
        <v>0.21</v>
      </c>
      <c r="N39">
        <v>242</v>
      </c>
      <c r="O39">
        <v>0.71</v>
      </c>
      <c r="P39">
        <v>31</v>
      </c>
      <c r="Q39">
        <v>0.26</v>
      </c>
      <c r="R39">
        <v>-3</v>
      </c>
      <c r="S39">
        <v>-41</v>
      </c>
      <c r="T39">
        <v>-71</v>
      </c>
      <c r="U39">
        <v>-5</v>
      </c>
      <c r="V39">
        <v>-117</v>
      </c>
      <c r="W39">
        <v>35020</v>
      </c>
      <c r="X39">
        <v>35124</v>
      </c>
      <c r="Y39">
        <v>38101</v>
      </c>
      <c r="Z39">
        <v>1.86</v>
      </c>
      <c r="AA39" t="s">
        <v>2398</v>
      </c>
      <c r="AB39" t="s">
        <v>2397</v>
      </c>
    </row>
    <row r="40" spans="1:28" x14ac:dyDescent="0.3">
      <c r="A40" t="s">
        <v>2219</v>
      </c>
      <c r="B40" t="s">
        <v>2066</v>
      </c>
      <c r="C40" t="s">
        <v>2092</v>
      </c>
      <c r="D40" t="s">
        <v>2534</v>
      </c>
      <c r="E40" t="s">
        <v>39</v>
      </c>
      <c r="F40" t="s">
        <v>40</v>
      </c>
      <c r="G40" t="s">
        <v>326</v>
      </c>
      <c r="H40" t="s">
        <v>70</v>
      </c>
      <c r="I40" t="s">
        <v>1108</v>
      </c>
      <c r="J40" t="str">
        <f t="shared" si="0"/>
        <v>48 FOURTY SOLUTIONS | 3520337148</v>
      </c>
      <c r="K40">
        <v>7</v>
      </c>
      <c r="L40">
        <v>2.62</v>
      </c>
      <c r="M40">
        <v>0.22</v>
      </c>
      <c r="N40">
        <v>229</v>
      </c>
      <c r="O40">
        <v>0.44</v>
      </c>
      <c r="P40">
        <v>14</v>
      </c>
      <c r="Q40">
        <v>0.26</v>
      </c>
      <c r="R40">
        <v>0</v>
      </c>
      <c r="S40">
        <v>-20</v>
      </c>
      <c r="T40">
        <v>45</v>
      </c>
      <c r="U40">
        <v>192</v>
      </c>
      <c r="V40">
        <v>217</v>
      </c>
      <c r="W40">
        <v>35203</v>
      </c>
      <c r="X40">
        <v>35203</v>
      </c>
      <c r="Y40">
        <v>37148</v>
      </c>
      <c r="Z40">
        <v>2.6</v>
      </c>
      <c r="AA40" t="s">
        <v>2060</v>
      </c>
      <c r="AB40" t="s">
        <v>2059</v>
      </c>
    </row>
    <row r="41" spans="1:28" x14ac:dyDescent="0.3">
      <c r="A41" t="s">
        <v>2219</v>
      </c>
      <c r="B41" t="s">
        <v>2066</v>
      </c>
      <c r="C41" t="s">
        <v>101</v>
      </c>
      <c r="D41" t="s">
        <v>102</v>
      </c>
      <c r="E41" t="s">
        <v>39</v>
      </c>
      <c r="F41" t="s">
        <v>40</v>
      </c>
      <c r="G41" t="s">
        <v>326</v>
      </c>
      <c r="H41" t="s">
        <v>70</v>
      </c>
      <c r="I41" t="s">
        <v>132</v>
      </c>
      <c r="J41" t="str">
        <f t="shared" si="0"/>
        <v>b: JB HUNT | 3520337066</v>
      </c>
      <c r="K41">
        <v>1</v>
      </c>
      <c r="L41">
        <v>2.35</v>
      </c>
      <c r="M41">
        <v>0.28000000000000003</v>
      </c>
      <c r="N41">
        <v>218</v>
      </c>
      <c r="O41">
        <v>0.88</v>
      </c>
      <c r="P41">
        <v>13</v>
      </c>
      <c r="Q41">
        <v>0.25</v>
      </c>
      <c r="R41">
        <v>-16</v>
      </c>
      <c r="S41">
        <v>0</v>
      </c>
      <c r="T41">
        <v>-145</v>
      </c>
      <c r="U41">
        <v>133</v>
      </c>
      <c r="V41">
        <v>-12</v>
      </c>
      <c r="W41">
        <v>35020</v>
      </c>
      <c r="X41">
        <v>35203</v>
      </c>
      <c r="Y41">
        <v>37066</v>
      </c>
      <c r="Z41">
        <v>2.39</v>
      </c>
      <c r="AA41" t="s">
        <v>2354</v>
      </c>
      <c r="AB41" t="s">
        <v>2353</v>
      </c>
    </row>
    <row r="42" spans="1:28" x14ac:dyDescent="0.3">
      <c r="A42" t="s">
        <v>2219</v>
      </c>
      <c r="B42" t="s">
        <v>2066</v>
      </c>
      <c r="C42" t="s">
        <v>2533</v>
      </c>
      <c r="D42" t="s">
        <v>2532</v>
      </c>
      <c r="E42" t="s">
        <v>39</v>
      </c>
      <c r="F42" t="s">
        <v>40</v>
      </c>
      <c r="G42" t="s">
        <v>2222</v>
      </c>
      <c r="H42" t="s">
        <v>70</v>
      </c>
      <c r="I42" t="s">
        <v>611</v>
      </c>
      <c r="J42" t="str">
        <f t="shared" si="0"/>
        <v>b: SATURN BROKERAGE I| 3500437127</v>
      </c>
      <c r="K42">
        <v>2</v>
      </c>
      <c r="L42">
        <v>1.59</v>
      </c>
      <c r="M42">
        <v>0.28000000000000003</v>
      </c>
      <c r="N42">
        <v>214</v>
      </c>
      <c r="O42">
        <v>0.65</v>
      </c>
      <c r="P42">
        <v>19</v>
      </c>
      <c r="Q42">
        <v>0.25</v>
      </c>
      <c r="R42">
        <v>-16</v>
      </c>
      <c r="S42">
        <v>0</v>
      </c>
      <c r="T42">
        <v>-46</v>
      </c>
      <c r="U42">
        <v>-37</v>
      </c>
      <c r="V42">
        <v>-83</v>
      </c>
      <c r="W42">
        <v>35094</v>
      </c>
      <c r="X42">
        <v>35004</v>
      </c>
      <c r="Y42">
        <v>37127</v>
      </c>
      <c r="Z42">
        <v>1.63</v>
      </c>
      <c r="AA42" t="s">
        <v>2398</v>
      </c>
      <c r="AB42" t="s">
        <v>2397</v>
      </c>
    </row>
    <row r="43" spans="1:28" x14ac:dyDescent="0.3">
      <c r="A43" t="s">
        <v>2219</v>
      </c>
      <c r="B43" t="s">
        <v>2066</v>
      </c>
      <c r="C43" t="s">
        <v>2292</v>
      </c>
      <c r="D43" t="s">
        <v>2291</v>
      </c>
      <c r="E43" t="s">
        <v>39</v>
      </c>
      <c r="F43" t="s">
        <v>40</v>
      </c>
      <c r="G43" t="s">
        <v>916</v>
      </c>
      <c r="H43" t="s">
        <v>70</v>
      </c>
      <c r="I43" t="s">
        <v>694</v>
      </c>
      <c r="J43" t="str">
        <f t="shared" si="0"/>
        <v>BORAL BRICK | 3502037040</v>
      </c>
      <c r="K43">
        <v>4</v>
      </c>
      <c r="L43">
        <v>1.93</v>
      </c>
      <c r="M43">
        <v>0.23</v>
      </c>
      <c r="N43">
        <v>250</v>
      </c>
      <c r="O43">
        <v>0.63</v>
      </c>
      <c r="P43">
        <v>13</v>
      </c>
      <c r="Q43">
        <v>0.25</v>
      </c>
      <c r="R43">
        <v>-6</v>
      </c>
      <c r="S43">
        <v>-64</v>
      </c>
      <c r="T43">
        <v>-37</v>
      </c>
      <c r="U43">
        <v>56</v>
      </c>
      <c r="V43">
        <v>-45</v>
      </c>
      <c r="W43">
        <v>35040</v>
      </c>
      <c r="X43">
        <v>35020</v>
      </c>
      <c r="Y43">
        <v>37040</v>
      </c>
      <c r="Z43">
        <v>1.92</v>
      </c>
      <c r="AA43" t="s">
        <v>2060</v>
      </c>
      <c r="AB43" t="s">
        <v>2059</v>
      </c>
    </row>
    <row r="44" spans="1:28" x14ac:dyDescent="0.3">
      <c r="A44" t="s">
        <v>2219</v>
      </c>
      <c r="B44" t="s">
        <v>2066</v>
      </c>
      <c r="C44" t="s">
        <v>2292</v>
      </c>
      <c r="D44" t="s">
        <v>2291</v>
      </c>
      <c r="E44" t="s">
        <v>39</v>
      </c>
      <c r="F44" t="s">
        <v>40</v>
      </c>
      <c r="G44" t="s">
        <v>916</v>
      </c>
      <c r="H44" t="s">
        <v>70</v>
      </c>
      <c r="I44" t="s">
        <v>611</v>
      </c>
      <c r="J44" t="str">
        <f t="shared" si="0"/>
        <v>BORAL BRICK | 3502037127</v>
      </c>
      <c r="K44">
        <v>3</v>
      </c>
      <c r="L44">
        <v>1.96</v>
      </c>
      <c r="M44">
        <v>0.21</v>
      </c>
      <c r="N44">
        <v>207</v>
      </c>
      <c r="O44">
        <v>0.61</v>
      </c>
      <c r="P44">
        <v>25</v>
      </c>
      <c r="Q44">
        <v>0.25</v>
      </c>
      <c r="R44">
        <v>-1</v>
      </c>
      <c r="S44">
        <v>-64</v>
      </c>
      <c r="T44">
        <v>-28</v>
      </c>
      <c r="U44">
        <v>21</v>
      </c>
      <c r="V44">
        <v>-71</v>
      </c>
      <c r="W44">
        <v>35203</v>
      </c>
      <c r="X44">
        <v>35020</v>
      </c>
      <c r="Y44">
        <v>37127</v>
      </c>
      <c r="Z44">
        <v>1.93</v>
      </c>
      <c r="AA44" t="s">
        <v>2060</v>
      </c>
      <c r="AB44" t="s">
        <v>2059</v>
      </c>
    </row>
    <row r="45" spans="1:28" x14ac:dyDescent="0.3">
      <c r="A45" t="s">
        <v>2219</v>
      </c>
      <c r="B45" t="s">
        <v>2066</v>
      </c>
      <c r="C45" t="s">
        <v>2292</v>
      </c>
      <c r="D45" t="s">
        <v>2291</v>
      </c>
      <c r="E45" t="s">
        <v>39</v>
      </c>
      <c r="F45" t="s">
        <v>40</v>
      </c>
      <c r="G45" t="s">
        <v>916</v>
      </c>
      <c r="H45" t="s">
        <v>70</v>
      </c>
      <c r="I45" t="s">
        <v>202</v>
      </c>
      <c r="J45" t="str">
        <f t="shared" si="0"/>
        <v>BORAL BRICK | 3502037201</v>
      </c>
      <c r="K45">
        <v>10</v>
      </c>
      <c r="L45">
        <v>2.06</v>
      </c>
      <c r="M45">
        <v>0.2</v>
      </c>
      <c r="N45">
        <v>207</v>
      </c>
      <c r="O45">
        <v>0.61</v>
      </c>
      <c r="P45">
        <v>35</v>
      </c>
      <c r="Q45">
        <v>0.28000000000000003</v>
      </c>
      <c r="R45">
        <v>2</v>
      </c>
      <c r="S45">
        <v>-64</v>
      </c>
      <c r="T45">
        <v>-28</v>
      </c>
      <c r="U45">
        <v>38</v>
      </c>
      <c r="V45">
        <v>-54</v>
      </c>
      <c r="W45">
        <v>35401</v>
      </c>
      <c r="X45">
        <v>35020</v>
      </c>
      <c r="Y45">
        <v>37201</v>
      </c>
      <c r="Z45">
        <v>2.02</v>
      </c>
      <c r="AA45" t="s">
        <v>2060</v>
      </c>
      <c r="AB45" t="s">
        <v>2059</v>
      </c>
    </row>
    <row r="46" spans="1:28" x14ac:dyDescent="0.3">
      <c r="A46" t="s">
        <v>2219</v>
      </c>
      <c r="B46" t="s">
        <v>2066</v>
      </c>
      <c r="C46" t="s">
        <v>2076</v>
      </c>
      <c r="D46" t="s">
        <v>2075</v>
      </c>
      <c r="E46" t="s">
        <v>39</v>
      </c>
      <c r="F46" t="s">
        <v>40</v>
      </c>
      <c r="G46" t="s">
        <v>326</v>
      </c>
      <c r="H46" t="s">
        <v>70</v>
      </c>
      <c r="I46" t="s">
        <v>1835</v>
      </c>
      <c r="J46" t="str">
        <f t="shared" si="0"/>
        <v>HOOD CONTAINER CORP | 3520337134</v>
      </c>
      <c r="K46">
        <v>1</v>
      </c>
      <c r="L46">
        <v>1.84</v>
      </c>
      <c r="M46">
        <v>0.25</v>
      </c>
      <c r="N46">
        <v>231</v>
      </c>
      <c r="O46">
        <v>0.75</v>
      </c>
      <c r="P46">
        <v>79</v>
      </c>
      <c r="Q46">
        <v>0.3</v>
      </c>
      <c r="R46">
        <v>-9</v>
      </c>
      <c r="S46">
        <v>-500</v>
      </c>
      <c r="T46">
        <v>-89</v>
      </c>
      <c r="U46">
        <v>24</v>
      </c>
      <c r="V46">
        <v>-565</v>
      </c>
      <c r="W46">
        <v>35601</v>
      </c>
      <c r="X46">
        <v>35203</v>
      </c>
      <c r="Y46">
        <v>37134</v>
      </c>
      <c r="Z46">
        <v>1.85</v>
      </c>
      <c r="AA46" t="s">
        <v>2060</v>
      </c>
      <c r="AB46" t="s">
        <v>2059</v>
      </c>
    </row>
    <row r="47" spans="1:28" x14ac:dyDescent="0.3">
      <c r="A47" t="s">
        <v>2219</v>
      </c>
      <c r="B47" t="s">
        <v>2066</v>
      </c>
      <c r="C47" t="s">
        <v>765</v>
      </c>
      <c r="D47" t="s">
        <v>766</v>
      </c>
      <c r="E47" t="s">
        <v>39</v>
      </c>
      <c r="F47" t="s">
        <v>40</v>
      </c>
      <c r="G47" t="s">
        <v>60</v>
      </c>
      <c r="H47" t="s">
        <v>70</v>
      </c>
      <c r="I47" t="s">
        <v>578</v>
      </c>
      <c r="J47" t="str">
        <f t="shared" si="0"/>
        <v>NISSAN NORTH AMERICA | 3505537121</v>
      </c>
      <c r="K47">
        <v>2</v>
      </c>
      <c r="L47">
        <v>2.5099999999999998</v>
      </c>
      <c r="M47">
        <v>0.22</v>
      </c>
      <c r="N47">
        <v>199</v>
      </c>
      <c r="O47">
        <v>0.44</v>
      </c>
      <c r="P47">
        <v>34</v>
      </c>
      <c r="Q47">
        <v>0.28000000000000003</v>
      </c>
      <c r="R47">
        <v>-28</v>
      </c>
      <c r="S47">
        <v>0</v>
      </c>
      <c r="T47">
        <v>-46</v>
      </c>
      <c r="U47">
        <v>129</v>
      </c>
      <c r="V47">
        <v>83</v>
      </c>
      <c r="W47">
        <v>35007</v>
      </c>
      <c r="X47">
        <v>35055</v>
      </c>
      <c r="Y47">
        <v>37121</v>
      </c>
      <c r="Z47">
        <v>2.4900000000000002</v>
      </c>
      <c r="AA47" t="s">
        <v>2060</v>
      </c>
      <c r="AB47" t="s">
        <v>2059</v>
      </c>
    </row>
    <row r="48" spans="1:28" x14ac:dyDescent="0.3">
      <c r="A48" t="s">
        <v>2219</v>
      </c>
      <c r="B48" t="s">
        <v>2066</v>
      </c>
      <c r="C48" t="s">
        <v>2284</v>
      </c>
      <c r="D48" t="s">
        <v>2283</v>
      </c>
      <c r="E48" t="s">
        <v>39</v>
      </c>
      <c r="F48" t="s">
        <v>40</v>
      </c>
      <c r="G48" t="s">
        <v>916</v>
      </c>
      <c r="H48" t="s">
        <v>70</v>
      </c>
      <c r="I48" t="s">
        <v>694</v>
      </c>
      <c r="J48" t="str">
        <f t="shared" si="0"/>
        <v>S n S TRANSPORTATION | 3502037040</v>
      </c>
      <c r="K48">
        <v>4</v>
      </c>
      <c r="L48">
        <v>1.42</v>
      </c>
      <c r="M48">
        <v>0.28000000000000003</v>
      </c>
      <c r="N48">
        <v>250</v>
      </c>
      <c r="O48">
        <v>0.68</v>
      </c>
      <c r="P48">
        <v>22</v>
      </c>
      <c r="Q48">
        <v>0.25</v>
      </c>
      <c r="R48">
        <v>-18</v>
      </c>
      <c r="S48">
        <v>-44</v>
      </c>
      <c r="T48">
        <v>-59</v>
      </c>
      <c r="U48">
        <v>-57</v>
      </c>
      <c r="V48">
        <v>-160</v>
      </c>
      <c r="W48">
        <v>35203</v>
      </c>
      <c r="X48">
        <v>35020</v>
      </c>
      <c r="Y48">
        <v>37040</v>
      </c>
      <c r="Z48">
        <v>1.46</v>
      </c>
      <c r="AA48" t="s">
        <v>2398</v>
      </c>
      <c r="AB48" t="s">
        <v>2397</v>
      </c>
    </row>
    <row r="49" spans="1:28" x14ac:dyDescent="0.3">
      <c r="A49" t="s">
        <v>2219</v>
      </c>
      <c r="B49" t="s">
        <v>2066</v>
      </c>
      <c r="C49" t="s">
        <v>2284</v>
      </c>
      <c r="D49" t="s">
        <v>2283</v>
      </c>
      <c r="E49" t="s">
        <v>39</v>
      </c>
      <c r="F49" t="s">
        <v>40</v>
      </c>
      <c r="G49" t="s">
        <v>916</v>
      </c>
      <c r="H49" t="s">
        <v>70</v>
      </c>
      <c r="I49" t="s">
        <v>611</v>
      </c>
      <c r="J49" t="str">
        <f t="shared" si="0"/>
        <v>S n S TRANSPORTATION | 3502037127</v>
      </c>
      <c r="K49">
        <v>2</v>
      </c>
      <c r="L49">
        <v>1.65</v>
      </c>
      <c r="M49">
        <v>0.28000000000000003</v>
      </c>
      <c r="N49">
        <v>207</v>
      </c>
      <c r="O49">
        <v>0.54</v>
      </c>
      <c r="P49">
        <v>13</v>
      </c>
      <c r="Q49">
        <v>0.25</v>
      </c>
      <c r="R49">
        <v>-14</v>
      </c>
      <c r="S49">
        <v>-44</v>
      </c>
      <c r="T49">
        <v>2</v>
      </c>
      <c r="U49">
        <v>-29</v>
      </c>
      <c r="V49">
        <v>-71</v>
      </c>
      <c r="W49">
        <v>35203</v>
      </c>
      <c r="X49">
        <v>35020</v>
      </c>
      <c r="Y49">
        <v>37127</v>
      </c>
      <c r="Z49">
        <v>1.69</v>
      </c>
      <c r="AA49" t="s">
        <v>2398</v>
      </c>
      <c r="AB49" t="s">
        <v>2397</v>
      </c>
    </row>
    <row r="50" spans="1:28" x14ac:dyDescent="0.3">
      <c r="A50" t="s">
        <v>2219</v>
      </c>
      <c r="B50" t="s">
        <v>2066</v>
      </c>
      <c r="C50" t="s">
        <v>2284</v>
      </c>
      <c r="D50" t="s">
        <v>2283</v>
      </c>
      <c r="E50" t="s">
        <v>39</v>
      </c>
      <c r="F50" t="s">
        <v>40</v>
      </c>
      <c r="G50" t="s">
        <v>916</v>
      </c>
      <c r="H50" t="s">
        <v>70</v>
      </c>
      <c r="I50" t="s">
        <v>202</v>
      </c>
      <c r="J50" t="str">
        <f t="shared" si="0"/>
        <v>S n S TRANSPORTATION | 3502037201</v>
      </c>
      <c r="K50">
        <v>1</v>
      </c>
      <c r="L50">
        <v>1.65</v>
      </c>
      <c r="M50">
        <v>0.28000000000000003</v>
      </c>
      <c r="N50">
        <v>207</v>
      </c>
      <c r="O50">
        <v>0.54</v>
      </c>
      <c r="P50">
        <v>158</v>
      </c>
      <c r="Q50">
        <v>0.4</v>
      </c>
      <c r="R50">
        <v>-14</v>
      </c>
      <c r="S50">
        <v>-44</v>
      </c>
      <c r="T50">
        <v>2</v>
      </c>
      <c r="U50">
        <v>-29</v>
      </c>
      <c r="V50">
        <v>-71</v>
      </c>
      <c r="W50">
        <v>30301</v>
      </c>
      <c r="X50">
        <v>35020</v>
      </c>
      <c r="Y50">
        <v>37201</v>
      </c>
      <c r="Z50">
        <v>1.69</v>
      </c>
      <c r="AA50" t="s">
        <v>2060</v>
      </c>
      <c r="AB50" t="s">
        <v>2059</v>
      </c>
    </row>
    <row r="51" spans="1:28" x14ac:dyDescent="0.3">
      <c r="A51" t="s">
        <v>2219</v>
      </c>
      <c r="B51" t="s">
        <v>2066</v>
      </c>
      <c r="C51" t="s">
        <v>2284</v>
      </c>
      <c r="D51" t="s">
        <v>2283</v>
      </c>
      <c r="E51" t="s">
        <v>39</v>
      </c>
      <c r="F51" t="s">
        <v>40</v>
      </c>
      <c r="G51" t="s">
        <v>326</v>
      </c>
      <c r="H51" t="s">
        <v>70</v>
      </c>
      <c r="I51" t="s">
        <v>202</v>
      </c>
      <c r="J51" t="str">
        <f t="shared" si="0"/>
        <v>S n S TRANSPORTATION | 3520337201</v>
      </c>
      <c r="K51">
        <v>1</v>
      </c>
      <c r="L51">
        <v>1.81</v>
      </c>
      <c r="M51">
        <v>0.28000000000000003</v>
      </c>
      <c r="N51">
        <v>191</v>
      </c>
      <c r="O51">
        <v>0.33</v>
      </c>
      <c r="P51">
        <v>13</v>
      </c>
      <c r="Q51">
        <v>0.25</v>
      </c>
      <c r="R51">
        <v>-13</v>
      </c>
      <c r="S51">
        <v>0</v>
      </c>
      <c r="T51">
        <v>2</v>
      </c>
      <c r="U51">
        <v>-9</v>
      </c>
      <c r="V51">
        <v>-7</v>
      </c>
      <c r="W51">
        <v>35020</v>
      </c>
      <c r="X51">
        <v>35203</v>
      </c>
      <c r="Y51">
        <v>37201</v>
      </c>
      <c r="Z51">
        <v>1.85</v>
      </c>
      <c r="AA51" t="s">
        <v>2398</v>
      </c>
      <c r="AB51" t="s">
        <v>2397</v>
      </c>
    </row>
    <row r="52" spans="1:28" x14ac:dyDescent="0.3">
      <c r="A52" t="s">
        <v>2202</v>
      </c>
      <c r="B52" t="s">
        <v>2229</v>
      </c>
      <c r="C52" t="s">
        <v>2508</v>
      </c>
      <c r="D52" t="s">
        <v>2507</v>
      </c>
      <c r="E52" t="s">
        <v>39</v>
      </c>
      <c r="F52" t="s">
        <v>40</v>
      </c>
      <c r="G52" t="s">
        <v>255</v>
      </c>
      <c r="H52" t="s">
        <v>40</v>
      </c>
      <c r="I52" t="s">
        <v>1848</v>
      </c>
      <c r="J52" t="str">
        <f t="shared" si="0"/>
        <v>PCA MADISON UNDER 150| 3575636201</v>
      </c>
      <c r="K52">
        <v>1</v>
      </c>
      <c r="L52">
        <v>5.1100000000000003</v>
      </c>
      <c r="M52">
        <v>0</v>
      </c>
      <c r="N52">
        <v>115</v>
      </c>
      <c r="O52">
        <v>0.28999999999999998</v>
      </c>
      <c r="P52">
        <v>107</v>
      </c>
      <c r="Q52">
        <v>0.35</v>
      </c>
      <c r="R52">
        <v>-30</v>
      </c>
      <c r="S52">
        <v>-25</v>
      </c>
      <c r="T52">
        <v>-25</v>
      </c>
      <c r="U52">
        <v>58</v>
      </c>
      <c r="V52">
        <v>8</v>
      </c>
      <c r="W52">
        <v>35094</v>
      </c>
      <c r="X52">
        <v>35756</v>
      </c>
      <c r="Y52">
        <v>36201</v>
      </c>
      <c r="Z52">
        <v>4.87</v>
      </c>
      <c r="AA52" t="s">
        <v>2060</v>
      </c>
      <c r="AB52" t="s">
        <v>2059</v>
      </c>
    </row>
    <row r="53" spans="1:28" x14ac:dyDescent="0.3">
      <c r="A53" t="s">
        <v>2202</v>
      </c>
      <c r="B53" t="s">
        <v>2229</v>
      </c>
      <c r="C53" t="s">
        <v>2508</v>
      </c>
      <c r="D53" t="s">
        <v>2507</v>
      </c>
      <c r="E53" t="s">
        <v>39</v>
      </c>
      <c r="F53" t="s">
        <v>40</v>
      </c>
      <c r="G53" t="s">
        <v>255</v>
      </c>
      <c r="H53" t="s">
        <v>40</v>
      </c>
      <c r="I53" t="s">
        <v>2531</v>
      </c>
      <c r="J53" t="str">
        <f t="shared" si="0"/>
        <v>PCA MADISON UNDER 150| 3575635956</v>
      </c>
      <c r="K53">
        <v>7</v>
      </c>
      <c r="L53">
        <v>5.27</v>
      </c>
      <c r="M53">
        <v>0</v>
      </c>
      <c r="N53">
        <v>66</v>
      </c>
      <c r="O53">
        <v>0.22</v>
      </c>
      <c r="P53">
        <v>95</v>
      </c>
      <c r="Q53">
        <v>0.34</v>
      </c>
      <c r="R53">
        <v>-54</v>
      </c>
      <c r="S53">
        <v>-25</v>
      </c>
      <c r="T53">
        <v>-38</v>
      </c>
      <c r="U53">
        <v>-108</v>
      </c>
      <c r="V53">
        <v>-171</v>
      </c>
      <c r="W53">
        <v>35768</v>
      </c>
      <c r="X53">
        <v>35756</v>
      </c>
      <c r="Y53">
        <v>35956</v>
      </c>
      <c r="Z53">
        <v>5.03</v>
      </c>
      <c r="AA53" t="s">
        <v>2060</v>
      </c>
      <c r="AB53" t="s">
        <v>2059</v>
      </c>
    </row>
    <row r="54" spans="1:28" x14ac:dyDescent="0.3">
      <c r="A54" t="s">
        <v>2202</v>
      </c>
      <c r="B54" t="s">
        <v>2229</v>
      </c>
      <c r="C54" t="s">
        <v>2508</v>
      </c>
      <c r="D54" t="s">
        <v>2507</v>
      </c>
      <c r="E54" t="s">
        <v>39</v>
      </c>
      <c r="F54" t="s">
        <v>40</v>
      </c>
      <c r="G54" t="s">
        <v>255</v>
      </c>
      <c r="H54" t="s">
        <v>40</v>
      </c>
      <c r="I54" t="s">
        <v>2345</v>
      </c>
      <c r="J54" t="str">
        <f t="shared" si="0"/>
        <v>PCA MADISON UNDER 150| 3575635967</v>
      </c>
      <c r="K54">
        <v>3</v>
      </c>
      <c r="L54">
        <v>4.1100000000000003</v>
      </c>
      <c r="M54">
        <v>0</v>
      </c>
      <c r="N54">
        <v>86</v>
      </c>
      <c r="O54">
        <v>0.21</v>
      </c>
      <c r="P54">
        <v>61</v>
      </c>
      <c r="Q54">
        <v>0.3</v>
      </c>
      <c r="R54">
        <v>-43</v>
      </c>
      <c r="S54">
        <v>-25</v>
      </c>
      <c r="T54">
        <v>-34</v>
      </c>
      <c r="U54">
        <v>-140</v>
      </c>
      <c r="V54">
        <v>-199</v>
      </c>
      <c r="W54">
        <v>35020</v>
      </c>
      <c r="X54">
        <v>35756</v>
      </c>
      <c r="Y54">
        <v>35967</v>
      </c>
      <c r="Z54">
        <v>3.87</v>
      </c>
      <c r="AA54" t="s">
        <v>2060</v>
      </c>
      <c r="AB54" t="s">
        <v>2059</v>
      </c>
    </row>
    <row r="55" spans="1:28" x14ac:dyDescent="0.3">
      <c r="A55" t="s">
        <v>2202</v>
      </c>
      <c r="B55" t="s">
        <v>2229</v>
      </c>
      <c r="C55" t="s">
        <v>2508</v>
      </c>
      <c r="D55" t="s">
        <v>2507</v>
      </c>
      <c r="E55" t="s">
        <v>39</v>
      </c>
      <c r="F55" t="s">
        <v>40</v>
      </c>
      <c r="G55" t="s">
        <v>255</v>
      </c>
      <c r="H55" t="s">
        <v>40</v>
      </c>
      <c r="I55" t="s">
        <v>2530</v>
      </c>
      <c r="J55" t="str">
        <f t="shared" si="0"/>
        <v>PCA MADISON UNDER 150| 3575635906</v>
      </c>
      <c r="K55">
        <v>3</v>
      </c>
      <c r="L55">
        <v>4.68</v>
      </c>
      <c r="M55">
        <v>0</v>
      </c>
      <c r="N55">
        <v>100</v>
      </c>
      <c r="O55">
        <v>0.28999999999999998</v>
      </c>
      <c r="P55">
        <v>57</v>
      </c>
      <c r="Q55">
        <v>0.3</v>
      </c>
      <c r="R55">
        <v>-64</v>
      </c>
      <c r="S55">
        <v>-25</v>
      </c>
      <c r="T55">
        <v>-68</v>
      </c>
      <c r="U55">
        <v>-30</v>
      </c>
      <c r="V55">
        <v>-123</v>
      </c>
      <c r="W55">
        <v>37401</v>
      </c>
      <c r="X55">
        <v>35756</v>
      </c>
      <c r="Y55">
        <v>35906</v>
      </c>
      <c r="Z55">
        <v>4.4400000000000004</v>
      </c>
      <c r="AA55" t="s">
        <v>2060</v>
      </c>
      <c r="AB55" t="s">
        <v>2059</v>
      </c>
    </row>
    <row r="56" spans="1:28" x14ac:dyDescent="0.3">
      <c r="A56" t="s">
        <v>2202</v>
      </c>
      <c r="B56" t="s">
        <v>2219</v>
      </c>
      <c r="C56" t="s">
        <v>2529</v>
      </c>
      <c r="D56" t="s">
        <v>2528</v>
      </c>
      <c r="E56" t="s">
        <v>39</v>
      </c>
      <c r="F56" t="s">
        <v>40</v>
      </c>
      <c r="G56" t="s">
        <v>522</v>
      </c>
      <c r="H56" t="s">
        <v>40</v>
      </c>
      <c r="I56" t="s">
        <v>2527</v>
      </c>
      <c r="J56" t="str">
        <f t="shared" si="0"/>
        <v>b: A COOPER LOGISTICS| 3560135216</v>
      </c>
      <c r="K56">
        <v>3</v>
      </c>
      <c r="L56">
        <v>3.7</v>
      </c>
      <c r="M56">
        <v>0.26</v>
      </c>
      <c r="N56">
        <v>88</v>
      </c>
      <c r="O56">
        <v>0.16</v>
      </c>
      <c r="P56">
        <v>14</v>
      </c>
      <c r="Q56">
        <v>0.25</v>
      </c>
      <c r="R56">
        <v>-6</v>
      </c>
      <c r="S56">
        <v>9</v>
      </c>
      <c r="T56">
        <v>-12</v>
      </c>
      <c r="U56">
        <v>-172</v>
      </c>
      <c r="V56">
        <v>-175</v>
      </c>
      <c r="W56">
        <v>35649</v>
      </c>
      <c r="X56">
        <v>35601</v>
      </c>
      <c r="Y56">
        <v>35216</v>
      </c>
      <c r="Z56">
        <v>3.72</v>
      </c>
      <c r="AA56" t="s">
        <v>2354</v>
      </c>
      <c r="AB56" t="s">
        <v>2353</v>
      </c>
    </row>
    <row r="57" spans="1:28" x14ac:dyDescent="0.3">
      <c r="A57" t="s">
        <v>2202</v>
      </c>
      <c r="B57" t="s">
        <v>2219</v>
      </c>
      <c r="C57" t="s">
        <v>539</v>
      </c>
      <c r="D57" t="s">
        <v>540</v>
      </c>
      <c r="E57" t="s">
        <v>39</v>
      </c>
      <c r="F57" t="s">
        <v>40</v>
      </c>
      <c r="G57" t="s">
        <v>94</v>
      </c>
      <c r="H57" t="s">
        <v>40</v>
      </c>
      <c r="I57" t="s">
        <v>320</v>
      </c>
      <c r="J57" t="str">
        <f t="shared" si="0"/>
        <v>HOME DEPOT | 3580135111</v>
      </c>
      <c r="K57">
        <v>2</v>
      </c>
      <c r="L57">
        <v>4.3</v>
      </c>
      <c r="M57">
        <v>0.21</v>
      </c>
      <c r="N57">
        <v>115</v>
      </c>
      <c r="O57">
        <v>0.48</v>
      </c>
      <c r="P57">
        <v>66</v>
      </c>
      <c r="Q57">
        <v>0.3</v>
      </c>
      <c r="R57">
        <v>0</v>
      </c>
      <c r="S57">
        <v>24</v>
      </c>
      <c r="T57">
        <v>-107</v>
      </c>
      <c r="U57">
        <v>-48</v>
      </c>
      <c r="V57">
        <v>-131</v>
      </c>
      <c r="W57">
        <v>35649</v>
      </c>
      <c r="X57">
        <v>35801</v>
      </c>
      <c r="Y57">
        <v>35111</v>
      </c>
      <c r="Z57">
        <v>4.2699999999999996</v>
      </c>
      <c r="AA57" t="s">
        <v>2060</v>
      </c>
      <c r="AB57" t="s">
        <v>2059</v>
      </c>
    </row>
    <row r="58" spans="1:28" x14ac:dyDescent="0.3">
      <c r="A58" t="s">
        <v>2202</v>
      </c>
      <c r="B58" t="s">
        <v>2219</v>
      </c>
      <c r="C58" t="s">
        <v>2508</v>
      </c>
      <c r="D58" t="s">
        <v>2507</v>
      </c>
      <c r="E58" t="s">
        <v>39</v>
      </c>
      <c r="F58" t="s">
        <v>40</v>
      </c>
      <c r="G58" t="s">
        <v>255</v>
      </c>
      <c r="H58" t="s">
        <v>40</v>
      </c>
      <c r="I58" t="s">
        <v>2500</v>
      </c>
      <c r="J58" t="str">
        <f t="shared" si="0"/>
        <v>PCA MADISON UNDER 150| 3575635016</v>
      </c>
      <c r="K58">
        <v>3</v>
      </c>
      <c r="L58">
        <v>5.31</v>
      </c>
      <c r="M58">
        <v>0</v>
      </c>
      <c r="N58">
        <v>45</v>
      </c>
      <c r="O58">
        <v>0.17</v>
      </c>
      <c r="P58">
        <v>76</v>
      </c>
      <c r="Q58">
        <v>0.32</v>
      </c>
      <c r="R58">
        <v>-15</v>
      </c>
      <c r="S58">
        <v>-25</v>
      </c>
      <c r="T58">
        <v>-39</v>
      </c>
      <c r="U58">
        <v>-207</v>
      </c>
      <c r="V58">
        <v>-271</v>
      </c>
      <c r="W58">
        <v>35649</v>
      </c>
      <c r="X58">
        <v>35756</v>
      </c>
      <c r="Y58">
        <v>35016</v>
      </c>
      <c r="Z58">
        <v>5.07</v>
      </c>
      <c r="AA58" t="s">
        <v>2060</v>
      </c>
      <c r="AB58" t="s">
        <v>2059</v>
      </c>
    </row>
    <row r="59" spans="1:28" x14ac:dyDescent="0.3">
      <c r="A59" t="s">
        <v>2202</v>
      </c>
      <c r="B59" t="s">
        <v>2219</v>
      </c>
      <c r="C59" t="s">
        <v>2508</v>
      </c>
      <c r="D59" t="s">
        <v>2507</v>
      </c>
      <c r="E59" t="s">
        <v>39</v>
      </c>
      <c r="F59" t="s">
        <v>40</v>
      </c>
      <c r="G59" t="s">
        <v>255</v>
      </c>
      <c r="H59" t="s">
        <v>40</v>
      </c>
      <c r="I59" t="s">
        <v>326</v>
      </c>
      <c r="J59" t="str">
        <f t="shared" si="0"/>
        <v>PCA MADISON UNDER 150| 3575635203</v>
      </c>
      <c r="K59">
        <v>10</v>
      </c>
      <c r="L59">
        <v>4.6900000000000004</v>
      </c>
      <c r="M59">
        <v>0</v>
      </c>
      <c r="N59">
        <v>96</v>
      </c>
      <c r="O59">
        <v>0.19</v>
      </c>
      <c r="P59">
        <v>58</v>
      </c>
      <c r="Q59">
        <v>0.3</v>
      </c>
      <c r="R59">
        <v>-17</v>
      </c>
      <c r="S59">
        <v>-25</v>
      </c>
      <c r="T59">
        <v>-25</v>
      </c>
      <c r="U59">
        <v>-44</v>
      </c>
      <c r="V59">
        <v>-94</v>
      </c>
      <c r="W59">
        <v>35601</v>
      </c>
      <c r="X59">
        <v>35756</v>
      </c>
      <c r="Y59">
        <v>35203</v>
      </c>
      <c r="Z59">
        <v>4.45</v>
      </c>
      <c r="AA59" t="s">
        <v>2060</v>
      </c>
      <c r="AB59" t="s">
        <v>2059</v>
      </c>
    </row>
    <row r="60" spans="1:28" x14ac:dyDescent="0.3">
      <c r="A60" t="s">
        <v>2202</v>
      </c>
      <c r="B60" t="s">
        <v>2219</v>
      </c>
      <c r="C60" t="s">
        <v>2508</v>
      </c>
      <c r="D60" t="s">
        <v>2507</v>
      </c>
      <c r="E60" t="s">
        <v>39</v>
      </c>
      <c r="F60" t="s">
        <v>40</v>
      </c>
      <c r="G60" t="s">
        <v>255</v>
      </c>
      <c r="H60" t="s">
        <v>40</v>
      </c>
      <c r="I60" t="s">
        <v>65</v>
      </c>
      <c r="J60" t="str">
        <f t="shared" si="0"/>
        <v>PCA MADISON UNDER 150| 3575635094</v>
      </c>
      <c r="K60">
        <v>6</v>
      </c>
      <c r="L60">
        <v>4.1500000000000004</v>
      </c>
      <c r="M60">
        <v>0</v>
      </c>
      <c r="N60">
        <v>109</v>
      </c>
      <c r="O60">
        <v>0.2</v>
      </c>
      <c r="P60">
        <v>81</v>
      </c>
      <c r="Q60">
        <v>0.31</v>
      </c>
      <c r="R60">
        <v>-14</v>
      </c>
      <c r="S60">
        <v>-25</v>
      </c>
      <c r="T60">
        <v>14</v>
      </c>
      <c r="U60">
        <v>-59</v>
      </c>
      <c r="V60">
        <v>-70</v>
      </c>
      <c r="W60">
        <v>35649</v>
      </c>
      <c r="X60">
        <v>35756</v>
      </c>
      <c r="Y60">
        <v>35094</v>
      </c>
      <c r="Z60">
        <v>3.91</v>
      </c>
      <c r="AA60" t="s">
        <v>2060</v>
      </c>
      <c r="AB60" t="s">
        <v>2059</v>
      </c>
    </row>
    <row r="61" spans="1:28" x14ac:dyDescent="0.3">
      <c r="A61" t="s">
        <v>2202</v>
      </c>
      <c r="B61" t="s">
        <v>2219</v>
      </c>
      <c r="C61" t="s">
        <v>2508</v>
      </c>
      <c r="D61" t="s">
        <v>2507</v>
      </c>
      <c r="E61" t="s">
        <v>39</v>
      </c>
      <c r="F61" t="s">
        <v>40</v>
      </c>
      <c r="G61" t="s">
        <v>255</v>
      </c>
      <c r="H61" t="s">
        <v>40</v>
      </c>
      <c r="I61" t="s">
        <v>55</v>
      </c>
      <c r="J61" t="str">
        <f t="shared" si="0"/>
        <v>PCA MADISON UNDER 150| 3575635150</v>
      </c>
      <c r="K61">
        <v>1</v>
      </c>
      <c r="L61">
        <v>4.17</v>
      </c>
      <c r="M61">
        <v>0</v>
      </c>
      <c r="N61">
        <v>141</v>
      </c>
      <c r="O61">
        <v>0.18</v>
      </c>
      <c r="P61">
        <v>0</v>
      </c>
      <c r="Q61">
        <v>0.25</v>
      </c>
      <c r="R61">
        <v>29</v>
      </c>
      <c r="S61">
        <v>-25</v>
      </c>
      <c r="T61">
        <v>22</v>
      </c>
      <c r="U61">
        <v>0</v>
      </c>
      <c r="V61">
        <v>-3</v>
      </c>
      <c r="W61">
        <v>35756</v>
      </c>
      <c r="X61">
        <v>35756</v>
      </c>
      <c r="Y61">
        <v>35150</v>
      </c>
      <c r="Z61">
        <v>3.93</v>
      </c>
      <c r="AA61" t="s">
        <v>2060</v>
      </c>
      <c r="AB61" t="s">
        <v>2059</v>
      </c>
    </row>
    <row r="62" spans="1:28" x14ac:dyDescent="0.3">
      <c r="A62" t="s">
        <v>2202</v>
      </c>
      <c r="B62" t="s">
        <v>2219</v>
      </c>
      <c r="C62" t="s">
        <v>1633</v>
      </c>
      <c r="D62" t="s">
        <v>2501</v>
      </c>
      <c r="E62" t="s">
        <v>39</v>
      </c>
      <c r="F62" t="s">
        <v>40</v>
      </c>
      <c r="G62" t="s">
        <v>434</v>
      </c>
      <c r="H62" t="s">
        <v>40</v>
      </c>
      <c r="I62" t="s">
        <v>326</v>
      </c>
      <c r="J62" t="str">
        <f t="shared" si="0"/>
        <v>WESTROCK | 3561135203</v>
      </c>
      <c r="K62">
        <v>1</v>
      </c>
      <c r="L62">
        <v>5.26</v>
      </c>
      <c r="M62">
        <v>0.15</v>
      </c>
      <c r="N62">
        <v>95</v>
      </c>
      <c r="O62">
        <v>0.21</v>
      </c>
      <c r="P62">
        <v>18</v>
      </c>
      <c r="Q62">
        <v>0.25</v>
      </c>
      <c r="R62">
        <v>-50</v>
      </c>
      <c r="S62">
        <v>-133</v>
      </c>
      <c r="T62">
        <v>-34</v>
      </c>
      <c r="U62">
        <v>40</v>
      </c>
      <c r="V62">
        <v>-127</v>
      </c>
      <c r="W62">
        <v>35756</v>
      </c>
      <c r="X62">
        <v>35611</v>
      </c>
      <c r="Y62">
        <v>35203</v>
      </c>
      <c r="Z62">
        <v>5.17</v>
      </c>
      <c r="AA62" t="s">
        <v>2060</v>
      </c>
      <c r="AB62" t="s">
        <v>2059</v>
      </c>
    </row>
    <row r="63" spans="1:28" x14ac:dyDescent="0.3">
      <c r="A63" t="s">
        <v>2202</v>
      </c>
      <c r="B63" t="s">
        <v>2219</v>
      </c>
      <c r="C63" t="s">
        <v>1633</v>
      </c>
      <c r="D63" t="s">
        <v>2501</v>
      </c>
      <c r="E63" t="s">
        <v>39</v>
      </c>
      <c r="F63" t="s">
        <v>40</v>
      </c>
      <c r="G63" t="s">
        <v>434</v>
      </c>
      <c r="H63" t="s">
        <v>40</v>
      </c>
      <c r="I63" t="s">
        <v>60</v>
      </c>
      <c r="J63" t="str">
        <f t="shared" si="0"/>
        <v>WESTROCK | 3561135055</v>
      </c>
      <c r="K63">
        <v>1</v>
      </c>
      <c r="L63">
        <v>6.48</v>
      </c>
      <c r="M63">
        <v>0.15</v>
      </c>
      <c r="N63">
        <v>46</v>
      </c>
      <c r="O63">
        <v>0.13</v>
      </c>
      <c r="P63">
        <v>109</v>
      </c>
      <c r="Q63">
        <v>0.35</v>
      </c>
      <c r="R63">
        <v>0</v>
      </c>
      <c r="S63">
        <v>-133</v>
      </c>
      <c r="T63">
        <v>-22</v>
      </c>
      <c r="U63">
        <v>-161</v>
      </c>
      <c r="V63">
        <v>-316</v>
      </c>
      <c r="W63">
        <v>38326</v>
      </c>
      <c r="X63">
        <v>35611</v>
      </c>
      <c r="Y63">
        <v>35055</v>
      </c>
      <c r="Z63">
        <v>6.39</v>
      </c>
      <c r="AA63" t="s">
        <v>2060</v>
      </c>
      <c r="AB63" t="s">
        <v>2059</v>
      </c>
    </row>
    <row r="64" spans="1:28" x14ac:dyDescent="0.3">
      <c r="A64" t="s">
        <v>2202</v>
      </c>
      <c r="B64" t="s">
        <v>2199</v>
      </c>
      <c r="C64" t="s">
        <v>148</v>
      </c>
      <c r="D64" t="s">
        <v>149</v>
      </c>
      <c r="E64" t="s">
        <v>39</v>
      </c>
      <c r="F64" t="s">
        <v>40</v>
      </c>
      <c r="G64" t="s">
        <v>434</v>
      </c>
      <c r="H64" t="s">
        <v>40</v>
      </c>
      <c r="I64" t="s">
        <v>145</v>
      </c>
      <c r="J64" t="str">
        <f t="shared" si="0"/>
        <v>BRIGGS AND STRATTON | 3561136830</v>
      </c>
      <c r="K64">
        <v>12</v>
      </c>
      <c r="L64">
        <v>1.9</v>
      </c>
      <c r="M64">
        <v>0.2</v>
      </c>
      <c r="N64">
        <v>202</v>
      </c>
      <c r="O64">
        <v>0.37</v>
      </c>
      <c r="P64">
        <v>23</v>
      </c>
      <c r="Q64">
        <v>0.26</v>
      </c>
      <c r="R64">
        <v>1</v>
      </c>
      <c r="S64">
        <v>24</v>
      </c>
      <c r="T64">
        <v>75</v>
      </c>
      <c r="U64">
        <v>-191</v>
      </c>
      <c r="V64">
        <v>-92</v>
      </c>
      <c r="W64">
        <v>35649</v>
      </c>
      <c r="X64">
        <v>35611</v>
      </c>
      <c r="Y64">
        <v>36830</v>
      </c>
      <c r="Z64">
        <v>1.86</v>
      </c>
      <c r="AA64" t="s">
        <v>2486</v>
      </c>
      <c r="AB64" t="s">
        <v>2485</v>
      </c>
    </row>
    <row r="65" spans="1:28" x14ac:dyDescent="0.3">
      <c r="A65" t="s">
        <v>2202</v>
      </c>
      <c r="B65" t="s">
        <v>2199</v>
      </c>
      <c r="C65" t="s">
        <v>2512</v>
      </c>
      <c r="D65" t="s">
        <v>2511</v>
      </c>
      <c r="E65" t="s">
        <v>39</v>
      </c>
      <c r="F65" t="s">
        <v>40</v>
      </c>
      <c r="G65" t="s">
        <v>255</v>
      </c>
      <c r="H65" t="s">
        <v>40</v>
      </c>
      <c r="I65" t="s">
        <v>145</v>
      </c>
      <c r="J65" t="str">
        <f t="shared" si="0"/>
        <v>PCA MADISON OVER 150 | 3575636830</v>
      </c>
      <c r="K65">
        <v>1</v>
      </c>
      <c r="L65">
        <v>2.46</v>
      </c>
      <c r="M65">
        <v>0</v>
      </c>
      <c r="N65">
        <v>290</v>
      </c>
      <c r="O65">
        <v>0.7</v>
      </c>
      <c r="P65">
        <v>11</v>
      </c>
      <c r="Q65">
        <v>0.25</v>
      </c>
      <c r="R65">
        <v>30</v>
      </c>
      <c r="S65">
        <v>-3</v>
      </c>
      <c r="T65">
        <v>-1</v>
      </c>
      <c r="U65">
        <v>19</v>
      </c>
      <c r="V65">
        <v>15</v>
      </c>
      <c r="W65">
        <v>35649</v>
      </c>
      <c r="X65">
        <v>35756</v>
      </c>
      <c r="Y65">
        <v>36830</v>
      </c>
      <c r="Z65">
        <v>2.2200000000000002</v>
      </c>
      <c r="AA65" t="s">
        <v>2060</v>
      </c>
      <c r="AB65" t="s">
        <v>2059</v>
      </c>
    </row>
    <row r="66" spans="1:28" x14ac:dyDescent="0.3">
      <c r="A66" t="s">
        <v>2202</v>
      </c>
      <c r="B66" t="s">
        <v>2199</v>
      </c>
      <c r="C66" t="s">
        <v>2512</v>
      </c>
      <c r="D66" t="s">
        <v>2511</v>
      </c>
      <c r="E66" t="s">
        <v>39</v>
      </c>
      <c r="F66" t="s">
        <v>40</v>
      </c>
      <c r="G66" t="s">
        <v>255</v>
      </c>
      <c r="H66" t="s">
        <v>40</v>
      </c>
      <c r="I66" t="s">
        <v>171</v>
      </c>
      <c r="J66" t="str">
        <f t="shared" ref="J66:J129" si="1">TRIM(CONCATENATE(C66,X66,Y66))</f>
        <v>PCA MADISON OVER 150 | 3575636801</v>
      </c>
      <c r="K66">
        <v>18</v>
      </c>
      <c r="L66">
        <v>3.54</v>
      </c>
      <c r="M66">
        <v>0</v>
      </c>
      <c r="N66">
        <v>201</v>
      </c>
      <c r="O66">
        <v>0.4</v>
      </c>
      <c r="P66">
        <v>92</v>
      </c>
      <c r="Q66">
        <v>0.32</v>
      </c>
      <c r="R66">
        <v>15</v>
      </c>
      <c r="S66">
        <v>-3</v>
      </c>
      <c r="T66">
        <v>62</v>
      </c>
      <c r="U66">
        <v>121</v>
      </c>
      <c r="V66">
        <v>180</v>
      </c>
      <c r="W66">
        <v>35756</v>
      </c>
      <c r="X66">
        <v>35756</v>
      </c>
      <c r="Y66">
        <v>36801</v>
      </c>
      <c r="Z66">
        <v>3.3</v>
      </c>
      <c r="AA66" t="s">
        <v>2060</v>
      </c>
      <c r="AB66" t="s">
        <v>2059</v>
      </c>
    </row>
    <row r="67" spans="1:28" x14ac:dyDescent="0.3">
      <c r="A67" t="s">
        <v>2202</v>
      </c>
      <c r="B67" t="s">
        <v>2199</v>
      </c>
      <c r="C67" t="s">
        <v>2512</v>
      </c>
      <c r="D67" t="s">
        <v>2511</v>
      </c>
      <c r="E67" t="s">
        <v>39</v>
      </c>
      <c r="F67" t="s">
        <v>40</v>
      </c>
      <c r="G67" t="s">
        <v>255</v>
      </c>
      <c r="H67" t="s">
        <v>40</v>
      </c>
      <c r="I67" t="s">
        <v>193</v>
      </c>
      <c r="J67" t="str">
        <f t="shared" si="1"/>
        <v>PCA MADISON OVER 150 | 3575636867</v>
      </c>
      <c r="K67">
        <v>2</v>
      </c>
      <c r="L67">
        <v>3.08</v>
      </c>
      <c r="M67">
        <v>0</v>
      </c>
      <c r="N67">
        <v>231</v>
      </c>
      <c r="O67">
        <v>0.54</v>
      </c>
      <c r="P67">
        <v>85</v>
      </c>
      <c r="Q67">
        <v>0.33</v>
      </c>
      <c r="R67">
        <v>-27</v>
      </c>
      <c r="S67">
        <v>-3</v>
      </c>
      <c r="T67">
        <v>2</v>
      </c>
      <c r="U67">
        <v>138</v>
      </c>
      <c r="V67">
        <v>137</v>
      </c>
      <c r="W67">
        <v>35649</v>
      </c>
      <c r="X67">
        <v>35756</v>
      </c>
      <c r="Y67">
        <v>36867</v>
      </c>
      <c r="Z67">
        <v>2.84</v>
      </c>
      <c r="AA67" t="s">
        <v>2060</v>
      </c>
      <c r="AB67" t="s">
        <v>2059</v>
      </c>
    </row>
    <row r="68" spans="1:28" x14ac:dyDescent="0.3">
      <c r="A68" t="s">
        <v>2202</v>
      </c>
      <c r="B68" t="s">
        <v>2199</v>
      </c>
      <c r="C68" t="s">
        <v>1633</v>
      </c>
      <c r="D68" t="s">
        <v>2501</v>
      </c>
      <c r="E68" t="s">
        <v>39</v>
      </c>
      <c r="F68" t="s">
        <v>40</v>
      </c>
      <c r="G68" t="s">
        <v>434</v>
      </c>
      <c r="H68" t="s">
        <v>40</v>
      </c>
      <c r="I68" t="s">
        <v>171</v>
      </c>
      <c r="J68" t="str">
        <f t="shared" si="1"/>
        <v>WESTROCK | 3561136801</v>
      </c>
      <c r="K68">
        <v>46</v>
      </c>
      <c r="L68">
        <v>2.88</v>
      </c>
      <c r="M68">
        <v>0.15</v>
      </c>
      <c r="N68">
        <v>206</v>
      </c>
      <c r="O68">
        <v>0.33</v>
      </c>
      <c r="P68">
        <v>135</v>
      </c>
      <c r="Q68">
        <v>0.37</v>
      </c>
      <c r="R68">
        <v>-13</v>
      </c>
      <c r="S68">
        <v>-133</v>
      </c>
      <c r="T68">
        <v>92</v>
      </c>
      <c r="U68">
        <v>31</v>
      </c>
      <c r="V68">
        <v>-10</v>
      </c>
      <c r="W68">
        <v>36801</v>
      </c>
      <c r="X68">
        <v>35611</v>
      </c>
      <c r="Y68">
        <v>36801</v>
      </c>
      <c r="Z68">
        <v>2.79</v>
      </c>
      <c r="AA68" t="s">
        <v>2060</v>
      </c>
      <c r="AB68" t="s">
        <v>2059</v>
      </c>
    </row>
    <row r="69" spans="1:28" x14ac:dyDescent="0.3">
      <c r="A69" t="s">
        <v>2202</v>
      </c>
      <c r="B69" t="s">
        <v>2194</v>
      </c>
      <c r="C69" t="s">
        <v>2508</v>
      </c>
      <c r="D69" t="s">
        <v>2507</v>
      </c>
      <c r="E69" t="s">
        <v>39</v>
      </c>
      <c r="F69" t="s">
        <v>40</v>
      </c>
      <c r="G69" t="s">
        <v>255</v>
      </c>
      <c r="H69" t="s">
        <v>40</v>
      </c>
      <c r="I69" t="s">
        <v>212</v>
      </c>
      <c r="J69" t="str">
        <f t="shared" si="1"/>
        <v>PCA MADISON UNDER 150| 3575635401</v>
      </c>
      <c r="K69">
        <v>4</v>
      </c>
      <c r="L69">
        <v>4</v>
      </c>
      <c r="M69">
        <v>0</v>
      </c>
      <c r="N69">
        <v>147</v>
      </c>
      <c r="O69">
        <v>0.28000000000000003</v>
      </c>
      <c r="P69">
        <v>15</v>
      </c>
      <c r="Q69">
        <v>0.25</v>
      </c>
      <c r="R69">
        <v>-15</v>
      </c>
      <c r="S69">
        <v>-25</v>
      </c>
      <c r="T69">
        <v>-21</v>
      </c>
      <c r="U69">
        <v>-10</v>
      </c>
      <c r="V69">
        <v>-56</v>
      </c>
      <c r="W69">
        <v>35756</v>
      </c>
      <c r="X69">
        <v>35756</v>
      </c>
      <c r="Y69">
        <v>35401</v>
      </c>
      <c r="Z69">
        <v>3.76</v>
      </c>
      <c r="AA69" t="s">
        <v>2060</v>
      </c>
      <c r="AB69" t="s">
        <v>2059</v>
      </c>
    </row>
    <row r="70" spans="1:28" x14ac:dyDescent="0.3">
      <c r="A70" t="s">
        <v>2202</v>
      </c>
      <c r="B70" t="s">
        <v>1997</v>
      </c>
      <c r="C70" t="s">
        <v>2512</v>
      </c>
      <c r="D70" t="s">
        <v>2511</v>
      </c>
      <c r="E70" t="s">
        <v>39</v>
      </c>
      <c r="F70" t="s">
        <v>40</v>
      </c>
      <c r="G70" t="s">
        <v>255</v>
      </c>
      <c r="H70" t="s">
        <v>146</v>
      </c>
      <c r="I70" t="s">
        <v>410</v>
      </c>
      <c r="J70" t="str">
        <f t="shared" si="1"/>
        <v>PCA MADISON OVER 150 | 3575672143</v>
      </c>
      <c r="K70">
        <v>3</v>
      </c>
      <c r="L70">
        <v>3.02</v>
      </c>
      <c r="M70">
        <v>0</v>
      </c>
      <c r="N70">
        <v>310</v>
      </c>
      <c r="O70">
        <v>0.88</v>
      </c>
      <c r="P70">
        <v>22</v>
      </c>
      <c r="Q70">
        <v>0.25</v>
      </c>
      <c r="R70">
        <v>45</v>
      </c>
      <c r="S70">
        <v>-3</v>
      </c>
      <c r="T70">
        <v>-17</v>
      </c>
      <c r="U70">
        <v>-349</v>
      </c>
      <c r="V70">
        <v>-369</v>
      </c>
      <c r="W70">
        <v>35801</v>
      </c>
      <c r="X70">
        <v>35756</v>
      </c>
      <c r="Y70">
        <v>72143</v>
      </c>
      <c r="Z70">
        <v>2.78</v>
      </c>
      <c r="AA70" t="s">
        <v>2060</v>
      </c>
      <c r="AB70" t="s">
        <v>2059</v>
      </c>
    </row>
    <row r="71" spans="1:28" x14ac:dyDescent="0.3">
      <c r="A71" t="s">
        <v>2202</v>
      </c>
      <c r="B71" t="s">
        <v>2188</v>
      </c>
      <c r="C71" t="s">
        <v>2512</v>
      </c>
      <c r="D71" t="s">
        <v>2511</v>
      </c>
      <c r="E71" t="s">
        <v>39</v>
      </c>
      <c r="F71" t="s">
        <v>40</v>
      </c>
      <c r="G71" t="s">
        <v>255</v>
      </c>
      <c r="H71" t="s">
        <v>146</v>
      </c>
      <c r="I71" t="s">
        <v>254</v>
      </c>
      <c r="J71" t="str">
        <f t="shared" si="1"/>
        <v>PCA MADISON OVER 150 | 3575672301</v>
      </c>
      <c r="K71">
        <v>5</v>
      </c>
      <c r="L71">
        <v>3.19</v>
      </c>
      <c r="M71">
        <v>0</v>
      </c>
      <c r="N71">
        <v>212</v>
      </c>
      <c r="O71">
        <v>0.51</v>
      </c>
      <c r="P71">
        <v>82</v>
      </c>
      <c r="Q71">
        <v>0.32</v>
      </c>
      <c r="R71">
        <v>-16</v>
      </c>
      <c r="S71">
        <v>-3</v>
      </c>
      <c r="T71">
        <v>15</v>
      </c>
      <c r="U71">
        <v>-141</v>
      </c>
      <c r="V71">
        <v>-129</v>
      </c>
      <c r="W71">
        <v>35772</v>
      </c>
      <c r="X71">
        <v>35756</v>
      </c>
      <c r="Y71">
        <v>72301</v>
      </c>
      <c r="Z71">
        <v>2.95</v>
      </c>
      <c r="AA71" t="s">
        <v>2060</v>
      </c>
      <c r="AB71" t="s">
        <v>2059</v>
      </c>
    </row>
    <row r="72" spans="1:28" x14ac:dyDescent="0.3">
      <c r="A72" t="s">
        <v>2202</v>
      </c>
      <c r="B72" t="s">
        <v>2173</v>
      </c>
      <c r="C72" t="s">
        <v>346</v>
      </c>
      <c r="D72" t="s">
        <v>347</v>
      </c>
      <c r="E72" t="s">
        <v>39</v>
      </c>
      <c r="F72" t="s">
        <v>40</v>
      </c>
      <c r="G72" t="s">
        <v>522</v>
      </c>
      <c r="H72" t="s">
        <v>50</v>
      </c>
      <c r="I72" t="s">
        <v>360</v>
      </c>
      <c r="J72" t="str">
        <f t="shared" si="1"/>
        <v>b: COYOTE LOGISTICS | 3560130272</v>
      </c>
      <c r="K72">
        <v>1</v>
      </c>
      <c r="L72">
        <v>1.7</v>
      </c>
      <c r="M72">
        <v>0.19</v>
      </c>
      <c r="N72">
        <v>235</v>
      </c>
      <c r="O72">
        <v>0.54</v>
      </c>
      <c r="P72">
        <v>107</v>
      </c>
      <c r="Q72">
        <v>0.35</v>
      </c>
      <c r="R72">
        <v>5</v>
      </c>
      <c r="S72">
        <v>99</v>
      </c>
      <c r="T72">
        <v>2</v>
      </c>
      <c r="U72">
        <v>-341</v>
      </c>
      <c r="V72">
        <v>-240</v>
      </c>
      <c r="W72">
        <v>35111</v>
      </c>
      <c r="X72">
        <v>35601</v>
      </c>
      <c r="Y72">
        <v>30272</v>
      </c>
      <c r="Z72">
        <v>1.65</v>
      </c>
      <c r="AA72" t="s">
        <v>2060</v>
      </c>
      <c r="AB72" t="s">
        <v>2059</v>
      </c>
    </row>
    <row r="73" spans="1:28" x14ac:dyDescent="0.3">
      <c r="A73" t="s">
        <v>2202</v>
      </c>
      <c r="B73" t="s">
        <v>2173</v>
      </c>
      <c r="C73" t="s">
        <v>346</v>
      </c>
      <c r="D73" t="s">
        <v>347</v>
      </c>
      <c r="E73" t="s">
        <v>39</v>
      </c>
      <c r="F73" t="s">
        <v>40</v>
      </c>
      <c r="G73" t="s">
        <v>264</v>
      </c>
      <c r="H73" t="s">
        <v>50</v>
      </c>
      <c r="I73" t="s">
        <v>360</v>
      </c>
      <c r="J73" t="str">
        <f t="shared" si="1"/>
        <v>b: COYOTE LOGISTICS | 3566130272</v>
      </c>
      <c r="K73">
        <v>1</v>
      </c>
      <c r="L73">
        <v>1.69</v>
      </c>
      <c r="M73">
        <v>0.19</v>
      </c>
      <c r="N73">
        <v>265</v>
      </c>
      <c r="O73">
        <v>0.79</v>
      </c>
      <c r="P73">
        <v>59</v>
      </c>
      <c r="Q73">
        <v>0.3</v>
      </c>
      <c r="R73">
        <v>5</v>
      </c>
      <c r="S73">
        <v>-47</v>
      </c>
      <c r="T73">
        <v>-40</v>
      </c>
      <c r="U73">
        <v>-324</v>
      </c>
      <c r="V73">
        <v>-411</v>
      </c>
      <c r="W73">
        <v>35756</v>
      </c>
      <c r="X73">
        <v>35661</v>
      </c>
      <c r="Y73">
        <v>30272</v>
      </c>
      <c r="Z73">
        <v>1.64</v>
      </c>
      <c r="AA73" t="s">
        <v>2060</v>
      </c>
      <c r="AB73" t="s">
        <v>2059</v>
      </c>
    </row>
    <row r="74" spans="1:28" x14ac:dyDescent="0.3">
      <c r="A74" t="s">
        <v>2202</v>
      </c>
      <c r="B74" t="s">
        <v>2173</v>
      </c>
      <c r="C74" t="s">
        <v>1045</v>
      </c>
      <c r="D74" t="s">
        <v>1046</v>
      </c>
      <c r="E74" t="s">
        <v>39</v>
      </c>
      <c r="F74" t="s">
        <v>70</v>
      </c>
      <c r="G74" t="s">
        <v>80</v>
      </c>
      <c r="H74" t="s">
        <v>50</v>
      </c>
      <c r="I74" t="s">
        <v>255</v>
      </c>
      <c r="J74" t="str">
        <f t="shared" si="1"/>
        <v>b: M2 LOGISTICS | 3734930650</v>
      </c>
      <c r="K74">
        <v>2</v>
      </c>
      <c r="L74">
        <v>2.02</v>
      </c>
      <c r="M74">
        <v>0.27</v>
      </c>
      <c r="N74">
        <v>247</v>
      </c>
      <c r="O74">
        <v>0.54</v>
      </c>
      <c r="P74">
        <v>96</v>
      </c>
      <c r="Q74">
        <v>0.33</v>
      </c>
      <c r="R74">
        <v>-15</v>
      </c>
      <c r="S74">
        <v>-94</v>
      </c>
      <c r="T74">
        <v>2</v>
      </c>
      <c r="U74">
        <v>-235</v>
      </c>
      <c r="V74">
        <v>-327</v>
      </c>
      <c r="W74">
        <v>37127</v>
      </c>
      <c r="X74">
        <v>37349</v>
      </c>
      <c r="Y74">
        <v>30650</v>
      </c>
      <c r="Z74">
        <v>2.0499999999999998</v>
      </c>
      <c r="AA74" t="s">
        <v>2068</v>
      </c>
      <c r="AB74" t="s">
        <v>2067</v>
      </c>
    </row>
    <row r="75" spans="1:28" x14ac:dyDescent="0.3">
      <c r="A75" t="s">
        <v>2202</v>
      </c>
      <c r="B75" t="s">
        <v>2173</v>
      </c>
      <c r="C75" t="s">
        <v>2526</v>
      </c>
      <c r="D75" t="s">
        <v>2525</v>
      </c>
      <c r="E75" t="s">
        <v>39</v>
      </c>
      <c r="F75" t="s">
        <v>40</v>
      </c>
      <c r="G75" t="s">
        <v>522</v>
      </c>
      <c r="H75" t="s">
        <v>50</v>
      </c>
      <c r="I75" t="s">
        <v>422</v>
      </c>
      <c r="J75" t="str">
        <f t="shared" si="1"/>
        <v>b: TLD LOGISTICS SERV| 3560130003</v>
      </c>
      <c r="K75">
        <v>1</v>
      </c>
      <c r="L75">
        <v>1.47</v>
      </c>
      <c r="M75">
        <v>0.27</v>
      </c>
      <c r="N75">
        <v>249</v>
      </c>
      <c r="O75">
        <v>0.92</v>
      </c>
      <c r="P75">
        <v>79</v>
      </c>
      <c r="Q75">
        <v>0.3</v>
      </c>
      <c r="R75">
        <v>-15</v>
      </c>
      <c r="S75">
        <v>89</v>
      </c>
      <c r="T75">
        <v>-162</v>
      </c>
      <c r="U75">
        <v>-369</v>
      </c>
      <c r="V75">
        <v>-442</v>
      </c>
      <c r="W75">
        <v>35203</v>
      </c>
      <c r="X75">
        <v>35601</v>
      </c>
      <c r="Y75">
        <v>30003</v>
      </c>
      <c r="Z75">
        <v>1.5</v>
      </c>
      <c r="AA75" t="s">
        <v>2354</v>
      </c>
      <c r="AB75" t="s">
        <v>2353</v>
      </c>
    </row>
    <row r="76" spans="1:28" x14ac:dyDescent="0.3">
      <c r="A76" t="s">
        <v>2202</v>
      </c>
      <c r="B76" t="s">
        <v>2173</v>
      </c>
      <c r="C76" t="s">
        <v>913</v>
      </c>
      <c r="D76" t="s">
        <v>914</v>
      </c>
      <c r="E76" t="s">
        <v>39</v>
      </c>
      <c r="F76" t="s">
        <v>40</v>
      </c>
      <c r="G76" t="s">
        <v>522</v>
      </c>
      <c r="H76" t="s">
        <v>50</v>
      </c>
      <c r="I76" t="s">
        <v>223</v>
      </c>
      <c r="J76" t="str">
        <f t="shared" si="1"/>
        <v>b: US XPRESS | 3560130301</v>
      </c>
      <c r="K76">
        <v>1</v>
      </c>
      <c r="L76">
        <v>1.86</v>
      </c>
      <c r="M76">
        <v>0.28000000000000003</v>
      </c>
      <c r="N76">
        <v>233</v>
      </c>
      <c r="O76">
        <v>0.83</v>
      </c>
      <c r="P76">
        <v>91</v>
      </c>
      <c r="Q76">
        <v>0.3</v>
      </c>
      <c r="R76">
        <v>-17</v>
      </c>
      <c r="S76">
        <v>74</v>
      </c>
      <c r="T76">
        <v>-123</v>
      </c>
      <c r="U76">
        <v>-283</v>
      </c>
      <c r="V76">
        <v>-332</v>
      </c>
      <c r="W76">
        <v>35020</v>
      </c>
      <c r="X76">
        <v>35601</v>
      </c>
      <c r="Y76">
        <v>30301</v>
      </c>
      <c r="Z76">
        <v>1.9</v>
      </c>
      <c r="AA76" t="s">
        <v>2354</v>
      </c>
      <c r="AB76" t="s">
        <v>2353</v>
      </c>
    </row>
    <row r="77" spans="1:28" x14ac:dyDescent="0.3">
      <c r="A77" t="s">
        <v>2202</v>
      </c>
      <c r="B77" t="s">
        <v>2173</v>
      </c>
      <c r="C77" t="s">
        <v>2524</v>
      </c>
      <c r="D77" t="s">
        <v>2523</v>
      </c>
      <c r="E77" t="s">
        <v>39</v>
      </c>
      <c r="F77" t="s">
        <v>40</v>
      </c>
      <c r="G77" t="s">
        <v>84</v>
      </c>
      <c r="H77" t="s">
        <v>50</v>
      </c>
      <c r="I77" t="s">
        <v>399</v>
      </c>
      <c r="J77" t="str">
        <f t="shared" si="1"/>
        <v>HILL BRO LOGISTICS | 3595030253</v>
      </c>
      <c r="K77">
        <v>1</v>
      </c>
      <c r="L77">
        <v>2.58</v>
      </c>
      <c r="M77">
        <v>0.27</v>
      </c>
      <c r="N77">
        <v>175</v>
      </c>
      <c r="O77">
        <v>0.92</v>
      </c>
      <c r="P77">
        <v>0</v>
      </c>
      <c r="Q77">
        <v>0.25</v>
      </c>
      <c r="R77">
        <v>-11</v>
      </c>
      <c r="S77">
        <v>27</v>
      </c>
      <c r="T77">
        <v>-252</v>
      </c>
      <c r="U77">
        <v>-232</v>
      </c>
      <c r="V77">
        <v>-457</v>
      </c>
      <c r="W77">
        <v>35950</v>
      </c>
      <c r="X77">
        <v>35950</v>
      </c>
      <c r="Y77">
        <v>30253</v>
      </c>
      <c r="Z77">
        <v>2.61</v>
      </c>
      <c r="AA77" t="s">
        <v>2354</v>
      </c>
      <c r="AB77" t="s">
        <v>2353</v>
      </c>
    </row>
    <row r="78" spans="1:28" x14ac:dyDescent="0.3">
      <c r="A78" t="s">
        <v>2202</v>
      </c>
      <c r="B78" t="s">
        <v>2173</v>
      </c>
      <c r="C78" t="s">
        <v>47</v>
      </c>
      <c r="D78" t="s">
        <v>48</v>
      </c>
      <c r="E78" t="s">
        <v>39</v>
      </c>
      <c r="F78" t="s">
        <v>40</v>
      </c>
      <c r="G78" t="s">
        <v>94</v>
      </c>
      <c r="H78" t="s">
        <v>50</v>
      </c>
      <c r="I78" t="s">
        <v>51</v>
      </c>
      <c r="J78" t="str">
        <f t="shared" si="1"/>
        <v>LOWES MLXP VAN ONE WA| 3580130263</v>
      </c>
      <c r="K78">
        <v>13</v>
      </c>
      <c r="L78">
        <v>3.08</v>
      </c>
      <c r="M78">
        <v>0.21</v>
      </c>
      <c r="N78">
        <v>190</v>
      </c>
      <c r="O78">
        <v>0.61</v>
      </c>
      <c r="P78">
        <v>51</v>
      </c>
      <c r="Q78">
        <v>0.28000000000000003</v>
      </c>
      <c r="R78">
        <v>0</v>
      </c>
      <c r="S78">
        <v>27</v>
      </c>
      <c r="T78">
        <v>-119</v>
      </c>
      <c r="U78">
        <v>-110</v>
      </c>
      <c r="V78">
        <v>-202</v>
      </c>
      <c r="W78">
        <v>37121</v>
      </c>
      <c r="X78">
        <v>35801</v>
      </c>
      <c r="Y78">
        <v>30263</v>
      </c>
      <c r="Z78">
        <v>3.05</v>
      </c>
      <c r="AA78" t="s">
        <v>2060</v>
      </c>
      <c r="AB78" t="s">
        <v>2059</v>
      </c>
    </row>
    <row r="79" spans="1:28" x14ac:dyDescent="0.3">
      <c r="A79" t="s">
        <v>2202</v>
      </c>
      <c r="B79" t="s">
        <v>2173</v>
      </c>
      <c r="C79" t="s">
        <v>2512</v>
      </c>
      <c r="D79" t="s">
        <v>2511</v>
      </c>
      <c r="E79" t="s">
        <v>39</v>
      </c>
      <c r="F79" t="s">
        <v>40</v>
      </c>
      <c r="G79" t="s">
        <v>255</v>
      </c>
      <c r="H79" t="s">
        <v>50</v>
      </c>
      <c r="I79" t="s">
        <v>223</v>
      </c>
      <c r="J79" t="str">
        <f t="shared" si="1"/>
        <v>PCA MADISON OVER 150 | 3575630301</v>
      </c>
      <c r="K79">
        <v>28</v>
      </c>
      <c r="L79">
        <v>4.18</v>
      </c>
      <c r="M79">
        <v>0</v>
      </c>
      <c r="N79">
        <v>195</v>
      </c>
      <c r="O79">
        <v>0.4</v>
      </c>
      <c r="P79">
        <v>95</v>
      </c>
      <c r="Q79">
        <v>0.33</v>
      </c>
      <c r="R79">
        <v>30</v>
      </c>
      <c r="S79">
        <v>-3</v>
      </c>
      <c r="T79">
        <v>-28</v>
      </c>
      <c r="U79">
        <v>90</v>
      </c>
      <c r="V79">
        <v>59</v>
      </c>
      <c r="W79">
        <v>35756</v>
      </c>
      <c r="X79">
        <v>35756</v>
      </c>
      <c r="Y79">
        <v>30301</v>
      </c>
      <c r="Z79">
        <v>3.94</v>
      </c>
      <c r="AA79" t="s">
        <v>2060</v>
      </c>
      <c r="AB79" t="s">
        <v>2059</v>
      </c>
    </row>
    <row r="80" spans="1:28" x14ac:dyDescent="0.3">
      <c r="A80" t="s">
        <v>2202</v>
      </c>
      <c r="B80" t="s">
        <v>2173</v>
      </c>
      <c r="C80" t="s">
        <v>2512</v>
      </c>
      <c r="D80" t="s">
        <v>2511</v>
      </c>
      <c r="E80" t="s">
        <v>39</v>
      </c>
      <c r="F80" t="s">
        <v>40</v>
      </c>
      <c r="G80" t="s">
        <v>255</v>
      </c>
      <c r="H80" t="s">
        <v>50</v>
      </c>
      <c r="I80" t="s">
        <v>522</v>
      </c>
      <c r="J80" t="str">
        <f t="shared" si="1"/>
        <v>PCA MADISON OVER 150 | 3575630030</v>
      </c>
      <c r="K80">
        <v>1</v>
      </c>
      <c r="L80">
        <v>3.9</v>
      </c>
      <c r="M80">
        <v>0</v>
      </c>
      <c r="N80">
        <v>209</v>
      </c>
      <c r="O80">
        <v>0.54</v>
      </c>
      <c r="P80">
        <v>124</v>
      </c>
      <c r="Q80">
        <v>0.35</v>
      </c>
      <c r="R80">
        <v>-17</v>
      </c>
      <c r="S80">
        <v>-3</v>
      </c>
      <c r="T80">
        <v>2</v>
      </c>
      <c r="U80">
        <v>124</v>
      </c>
      <c r="V80">
        <v>123</v>
      </c>
      <c r="W80">
        <v>37115</v>
      </c>
      <c r="X80">
        <v>35756</v>
      </c>
      <c r="Y80">
        <v>30030</v>
      </c>
      <c r="Z80">
        <v>3.66</v>
      </c>
      <c r="AA80" t="s">
        <v>2060</v>
      </c>
      <c r="AB80" t="s">
        <v>2059</v>
      </c>
    </row>
    <row r="81" spans="1:28" x14ac:dyDescent="0.3">
      <c r="A81" t="s">
        <v>2202</v>
      </c>
      <c r="B81" t="s">
        <v>2173</v>
      </c>
      <c r="C81" t="s">
        <v>2512</v>
      </c>
      <c r="D81" t="s">
        <v>2511</v>
      </c>
      <c r="E81" t="s">
        <v>39</v>
      </c>
      <c r="F81" t="s">
        <v>40</v>
      </c>
      <c r="G81" t="s">
        <v>255</v>
      </c>
      <c r="H81" t="s">
        <v>50</v>
      </c>
      <c r="I81" t="s">
        <v>430</v>
      </c>
      <c r="J81" t="str">
        <f t="shared" si="1"/>
        <v>PCA MADISON OVER 150 | 3575630272</v>
      </c>
      <c r="K81">
        <v>9</v>
      </c>
      <c r="L81">
        <v>3.93</v>
      </c>
      <c r="M81">
        <v>0</v>
      </c>
      <c r="N81">
        <v>207</v>
      </c>
      <c r="O81">
        <v>0.34</v>
      </c>
      <c r="P81">
        <v>28</v>
      </c>
      <c r="Q81">
        <v>0.27</v>
      </c>
      <c r="R81">
        <v>13</v>
      </c>
      <c r="S81">
        <v>-3</v>
      </c>
      <c r="T81">
        <v>88</v>
      </c>
      <c r="U81">
        <v>95</v>
      </c>
      <c r="V81">
        <v>180</v>
      </c>
      <c r="W81">
        <v>35649</v>
      </c>
      <c r="X81">
        <v>35756</v>
      </c>
      <c r="Y81">
        <v>30272</v>
      </c>
      <c r="Z81">
        <v>3.69</v>
      </c>
      <c r="AA81" t="s">
        <v>2060</v>
      </c>
      <c r="AB81" t="s">
        <v>2059</v>
      </c>
    </row>
    <row r="82" spans="1:28" x14ac:dyDescent="0.3">
      <c r="A82" t="s">
        <v>2202</v>
      </c>
      <c r="B82" t="s">
        <v>2173</v>
      </c>
      <c r="C82" t="s">
        <v>2512</v>
      </c>
      <c r="D82" t="s">
        <v>2511</v>
      </c>
      <c r="E82" t="s">
        <v>39</v>
      </c>
      <c r="F82" t="s">
        <v>40</v>
      </c>
      <c r="G82" t="s">
        <v>255</v>
      </c>
      <c r="H82" t="s">
        <v>50</v>
      </c>
      <c r="I82" t="s">
        <v>399</v>
      </c>
      <c r="J82" t="str">
        <f t="shared" si="1"/>
        <v>PCA MADISON OVER 150 | 3575630253</v>
      </c>
      <c r="K82">
        <v>13</v>
      </c>
      <c r="L82">
        <v>3.57</v>
      </c>
      <c r="M82">
        <v>0</v>
      </c>
      <c r="N82">
        <v>233</v>
      </c>
      <c r="O82">
        <v>0.39</v>
      </c>
      <c r="P82">
        <v>84</v>
      </c>
      <c r="Q82">
        <v>0.32</v>
      </c>
      <c r="R82">
        <v>34</v>
      </c>
      <c r="S82">
        <v>-3</v>
      </c>
      <c r="T82">
        <v>66</v>
      </c>
      <c r="U82">
        <v>63</v>
      </c>
      <c r="V82">
        <v>126</v>
      </c>
      <c r="W82">
        <v>35649</v>
      </c>
      <c r="X82">
        <v>35756</v>
      </c>
      <c r="Y82">
        <v>30253</v>
      </c>
      <c r="Z82">
        <v>3.33</v>
      </c>
      <c r="AA82" t="s">
        <v>2060</v>
      </c>
      <c r="AB82" t="s">
        <v>2059</v>
      </c>
    </row>
    <row r="83" spans="1:28" x14ac:dyDescent="0.3">
      <c r="A83" t="s">
        <v>2202</v>
      </c>
      <c r="B83" t="s">
        <v>2173</v>
      </c>
      <c r="C83" t="s">
        <v>2512</v>
      </c>
      <c r="D83" t="s">
        <v>2511</v>
      </c>
      <c r="E83" t="s">
        <v>39</v>
      </c>
      <c r="F83" t="s">
        <v>40</v>
      </c>
      <c r="G83" t="s">
        <v>255</v>
      </c>
      <c r="H83" t="s">
        <v>50</v>
      </c>
      <c r="I83" t="s">
        <v>2492</v>
      </c>
      <c r="J83" t="str">
        <f t="shared" si="1"/>
        <v>PCA MADISON OVER 150 | 3575630276</v>
      </c>
      <c r="K83">
        <v>3</v>
      </c>
      <c r="L83">
        <v>3.94</v>
      </c>
      <c r="M83">
        <v>0</v>
      </c>
      <c r="N83">
        <v>207</v>
      </c>
      <c r="O83">
        <v>0.56000000000000005</v>
      </c>
      <c r="P83">
        <v>86</v>
      </c>
      <c r="Q83">
        <v>0.32</v>
      </c>
      <c r="R83">
        <v>3</v>
      </c>
      <c r="S83">
        <v>-3</v>
      </c>
      <c r="T83">
        <v>-7</v>
      </c>
      <c r="U83">
        <v>104</v>
      </c>
      <c r="V83">
        <v>94</v>
      </c>
      <c r="W83">
        <v>35649</v>
      </c>
      <c r="X83">
        <v>35756</v>
      </c>
      <c r="Y83">
        <v>30276</v>
      </c>
      <c r="Z83">
        <v>3.7</v>
      </c>
      <c r="AA83" t="s">
        <v>2060</v>
      </c>
      <c r="AB83" t="s">
        <v>2059</v>
      </c>
    </row>
    <row r="84" spans="1:28" x14ac:dyDescent="0.3">
      <c r="A84" t="s">
        <v>2202</v>
      </c>
      <c r="B84" t="s">
        <v>2173</v>
      </c>
      <c r="C84" t="s">
        <v>2512</v>
      </c>
      <c r="D84" t="s">
        <v>2511</v>
      </c>
      <c r="E84" t="s">
        <v>39</v>
      </c>
      <c r="F84" t="s">
        <v>40</v>
      </c>
      <c r="G84" t="s">
        <v>255</v>
      </c>
      <c r="H84" t="s">
        <v>50</v>
      </c>
      <c r="I84" t="s">
        <v>2522</v>
      </c>
      <c r="J84" t="str">
        <f t="shared" si="1"/>
        <v>PCA MADISON OVER 150 | 3575630669</v>
      </c>
      <c r="K84">
        <v>1</v>
      </c>
      <c r="L84">
        <v>3.3</v>
      </c>
      <c r="M84">
        <v>0</v>
      </c>
      <c r="N84">
        <v>295</v>
      </c>
      <c r="O84">
        <v>0.7</v>
      </c>
      <c r="P84">
        <v>64</v>
      </c>
      <c r="Q84">
        <v>0.3</v>
      </c>
      <c r="R84">
        <v>61</v>
      </c>
      <c r="S84">
        <v>-3</v>
      </c>
      <c r="T84">
        <v>-1</v>
      </c>
      <c r="U84">
        <v>114</v>
      </c>
      <c r="V84">
        <v>110</v>
      </c>
      <c r="W84">
        <v>35630</v>
      </c>
      <c r="X84">
        <v>35756</v>
      </c>
      <c r="Y84">
        <v>30669</v>
      </c>
      <c r="Z84">
        <v>3.06</v>
      </c>
      <c r="AA84" t="s">
        <v>2060</v>
      </c>
      <c r="AB84" t="s">
        <v>2059</v>
      </c>
    </row>
    <row r="85" spans="1:28" x14ac:dyDescent="0.3">
      <c r="A85" t="s">
        <v>2202</v>
      </c>
      <c r="B85" t="s">
        <v>2173</v>
      </c>
      <c r="C85" t="s">
        <v>1195</v>
      </c>
      <c r="D85" t="s">
        <v>1196</v>
      </c>
      <c r="E85" t="s">
        <v>39</v>
      </c>
      <c r="F85" t="s">
        <v>70</v>
      </c>
      <c r="G85" t="s">
        <v>80</v>
      </c>
      <c r="H85" t="s">
        <v>50</v>
      </c>
      <c r="I85" t="s">
        <v>255</v>
      </c>
      <c r="J85" t="str">
        <f t="shared" si="1"/>
        <v>WERNER | 3734930650</v>
      </c>
      <c r="K85">
        <v>2</v>
      </c>
      <c r="L85">
        <v>1.96</v>
      </c>
      <c r="M85">
        <v>0.22</v>
      </c>
      <c r="N85">
        <v>247</v>
      </c>
      <c r="O85">
        <v>0.69</v>
      </c>
      <c r="P85">
        <v>57</v>
      </c>
      <c r="Q85">
        <v>0.3</v>
      </c>
      <c r="R85">
        <v>-3</v>
      </c>
      <c r="S85">
        <v>2</v>
      </c>
      <c r="T85">
        <v>-63</v>
      </c>
      <c r="U85">
        <v>-262</v>
      </c>
      <c r="V85">
        <v>-323</v>
      </c>
      <c r="W85">
        <v>37091</v>
      </c>
      <c r="X85">
        <v>37349</v>
      </c>
      <c r="Y85">
        <v>30650</v>
      </c>
      <c r="Z85">
        <v>1.94</v>
      </c>
      <c r="AA85" t="s">
        <v>2064</v>
      </c>
      <c r="AB85" t="s">
        <v>2063</v>
      </c>
    </row>
    <row r="86" spans="1:28" x14ac:dyDescent="0.3">
      <c r="A86" t="s">
        <v>2202</v>
      </c>
      <c r="B86" t="s">
        <v>2446</v>
      </c>
      <c r="C86" t="s">
        <v>2512</v>
      </c>
      <c r="D86" t="s">
        <v>2511</v>
      </c>
      <c r="E86" t="s">
        <v>39</v>
      </c>
      <c r="F86" t="s">
        <v>40</v>
      </c>
      <c r="G86" t="s">
        <v>255</v>
      </c>
      <c r="H86" t="s">
        <v>50</v>
      </c>
      <c r="I86" t="s">
        <v>98</v>
      </c>
      <c r="J86" t="str">
        <f t="shared" si="1"/>
        <v>PCA MADISON OVER 150 | 3575630901</v>
      </c>
      <c r="K86">
        <v>2</v>
      </c>
      <c r="L86">
        <v>2.6</v>
      </c>
      <c r="M86">
        <v>0</v>
      </c>
      <c r="N86">
        <v>359</v>
      </c>
      <c r="O86">
        <v>0.68</v>
      </c>
      <c r="P86">
        <v>34</v>
      </c>
      <c r="Q86">
        <v>0.28000000000000003</v>
      </c>
      <c r="R86">
        <v>75</v>
      </c>
      <c r="S86">
        <v>-3</v>
      </c>
      <c r="T86">
        <v>36</v>
      </c>
      <c r="U86">
        <v>-459</v>
      </c>
      <c r="V86">
        <v>-426</v>
      </c>
      <c r="W86">
        <v>35950</v>
      </c>
      <c r="X86">
        <v>35756</v>
      </c>
      <c r="Y86">
        <v>30901</v>
      </c>
      <c r="Z86">
        <v>2.36</v>
      </c>
      <c r="AA86" t="s">
        <v>2060</v>
      </c>
      <c r="AB86" t="s">
        <v>2059</v>
      </c>
    </row>
    <row r="87" spans="1:28" x14ac:dyDescent="0.3">
      <c r="A87" t="s">
        <v>2202</v>
      </c>
      <c r="B87" t="s">
        <v>2170</v>
      </c>
      <c r="C87" t="s">
        <v>2512</v>
      </c>
      <c r="D87" t="s">
        <v>2511</v>
      </c>
      <c r="E87" t="s">
        <v>39</v>
      </c>
      <c r="F87" t="s">
        <v>40</v>
      </c>
      <c r="G87" t="s">
        <v>255</v>
      </c>
      <c r="H87" t="s">
        <v>50</v>
      </c>
      <c r="I87" t="s">
        <v>2521</v>
      </c>
      <c r="J87" t="str">
        <f t="shared" si="1"/>
        <v>PCA MADISON OVER 150 | 3575630513</v>
      </c>
      <c r="K87">
        <v>1</v>
      </c>
      <c r="L87">
        <v>3.95</v>
      </c>
      <c r="M87">
        <v>0</v>
      </c>
      <c r="N87">
        <v>196</v>
      </c>
      <c r="O87">
        <v>0.26</v>
      </c>
      <c r="P87">
        <v>0</v>
      </c>
      <c r="Q87">
        <v>0.25</v>
      </c>
      <c r="R87">
        <v>41</v>
      </c>
      <c r="S87">
        <v>-3</v>
      </c>
      <c r="T87">
        <v>32</v>
      </c>
      <c r="U87">
        <v>21</v>
      </c>
      <c r="V87">
        <v>50</v>
      </c>
      <c r="W87">
        <v>35756</v>
      </c>
      <c r="X87">
        <v>35756</v>
      </c>
      <c r="Y87">
        <v>30513</v>
      </c>
      <c r="Z87">
        <v>3.71</v>
      </c>
      <c r="AA87" t="s">
        <v>2060</v>
      </c>
      <c r="AB87" t="s">
        <v>2059</v>
      </c>
    </row>
    <row r="88" spans="1:28" x14ac:dyDescent="0.3">
      <c r="A88" t="s">
        <v>2202</v>
      </c>
      <c r="B88" t="s">
        <v>2170</v>
      </c>
      <c r="C88" t="s">
        <v>2508</v>
      </c>
      <c r="D88" t="s">
        <v>2507</v>
      </c>
      <c r="E88" t="s">
        <v>39</v>
      </c>
      <c r="F88" t="s">
        <v>40</v>
      </c>
      <c r="G88" t="s">
        <v>255</v>
      </c>
      <c r="H88" t="s">
        <v>50</v>
      </c>
      <c r="I88" t="s">
        <v>598</v>
      </c>
      <c r="J88" t="str">
        <f t="shared" si="1"/>
        <v>PCA MADISON UNDER 150| 3575630719</v>
      </c>
      <c r="K88">
        <v>3</v>
      </c>
      <c r="L88">
        <v>4.08</v>
      </c>
      <c r="M88">
        <v>0</v>
      </c>
      <c r="N88">
        <v>144</v>
      </c>
      <c r="O88">
        <v>0.33</v>
      </c>
      <c r="P88">
        <v>68</v>
      </c>
      <c r="Q88">
        <v>0.3</v>
      </c>
      <c r="R88">
        <v>-48</v>
      </c>
      <c r="S88">
        <v>-25</v>
      </c>
      <c r="T88">
        <v>-42</v>
      </c>
      <c r="U88">
        <v>-23</v>
      </c>
      <c r="V88">
        <v>-90</v>
      </c>
      <c r="W88">
        <v>35768</v>
      </c>
      <c r="X88">
        <v>35756</v>
      </c>
      <c r="Y88">
        <v>30719</v>
      </c>
      <c r="Z88">
        <v>3.84</v>
      </c>
      <c r="AA88" t="s">
        <v>2060</v>
      </c>
      <c r="AB88" t="s">
        <v>2059</v>
      </c>
    </row>
    <row r="89" spans="1:28" x14ac:dyDescent="0.3">
      <c r="A89" t="s">
        <v>2202</v>
      </c>
      <c r="B89" t="s">
        <v>2164</v>
      </c>
      <c r="C89" t="s">
        <v>47</v>
      </c>
      <c r="D89" t="s">
        <v>48</v>
      </c>
      <c r="E89" t="s">
        <v>39</v>
      </c>
      <c r="F89" t="s">
        <v>70</v>
      </c>
      <c r="G89" t="s">
        <v>86</v>
      </c>
      <c r="H89" t="s">
        <v>50</v>
      </c>
      <c r="I89" t="s">
        <v>362</v>
      </c>
      <c r="J89" t="str">
        <f t="shared" si="1"/>
        <v>LOWES MLXP VAN ONE WA| 3738830103</v>
      </c>
      <c r="K89">
        <v>1</v>
      </c>
      <c r="L89">
        <v>4.4800000000000004</v>
      </c>
      <c r="M89">
        <v>0.21</v>
      </c>
      <c r="N89">
        <v>134</v>
      </c>
      <c r="O89">
        <v>0.23</v>
      </c>
      <c r="P89">
        <v>125</v>
      </c>
      <c r="Q89">
        <v>0.35</v>
      </c>
      <c r="R89">
        <v>0</v>
      </c>
      <c r="S89">
        <v>44</v>
      </c>
      <c r="T89">
        <v>1</v>
      </c>
      <c r="U89">
        <v>-136</v>
      </c>
      <c r="V89">
        <v>-91</v>
      </c>
      <c r="W89">
        <v>30701</v>
      </c>
      <c r="X89">
        <v>37388</v>
      </c>
      <c r="Y89">
        <v>30103</v>
      </c>
      <c r="Z89">
        <v>4.45</v>
      </c>
      <c r="AA89" t="s">
        <v>2074</v>
      </c>
      <c r="AB89" t="s">
        <v>2073</v>
      </c>
    </row>
    <row r="90" spans="1:28" x14ac:dyDescent="0.3">
      <c r="A90" t="s">
        <v>2202</v>
      </c>
      <c r="B90" t="s">
        <v>2164</v>
      </c>
      <c r="C90" t="s">
        <v>2512</v>
      </c>
      <c r="D90" t="s">
        <v>2511</v>
      </c>
      <c r="E90" t="s">
        <v>39</v>
      </c>
      <c r="F90" t="s">
        <v>40</v>
      </c>
      <c r="G90" t="s">
        <v>255</v>
      </c>
      <c r="H90" t="s">
        <v>50</v>
      </c>
      <c r="I90" t="s">
        <v>675</v>
      </c>
      <c r="J90" t="str">
        <f t="shared" si="1"/>
        <v>PCA MADISON OVER 150 | 3575630120</v>
      </c>
      <c r="K90">
        <v>5</v>
      </c>
      <c r="L90">
        <v>4.3</v>
      </c>
      <c r="M90">
        <v>0</v>
      </c>
      <c r="N90">
        <v>151</v>
      </c>
      <c r="O90">
        <v>0.27</v>
      </c>
      <c r="P90">
        <v>102</v>
      </c>
      <c r="Q90">
        <v>0.34</v>
      </c>
      <c r="R90">
        <v>19</v>
      </c>
      <c r="S90">
        <v>-3</v>
      </c>
      <c r="T90">
        <v>28</v>
      </c>
      <c r="U90">
        <v>-123</v>
      </c>
      <c r="V90">
        <v>-98</v>
      </c>
      <c r="W90">
        <v>35756</v>
      </c>
      <c r="X90">
        <v>35756</v>
      </c>
      <c r="Y90">
        <v>30120</v>
      </c>
      <c r="Z90">
        <v>4.0599999999999996</v>
      </c>
      <c r="AA90" t="s">
        <v>2060</v>
      </c>
      <c r="AB90" t="s">
        <v>2059</v>
      </c>
    </row>
    <row r="91" spans="1:28" x14ac:dyDescent="0.3">
      <c r="A91" t="s">
        <v>2202</v>
      </c>
      <c r="B91" t="s">
        <v>2164</v>
      </c>
      <c r="C91" t="s">
        <v>2408</v>
      </c>
      <c r="D91" t="s">
        <v>2407</v>
      </c>
      <c r="E91" t="s">
        <v>39</v>
      </c>
      <c r="F91" t="s">
        <v>40</v>
      </c>
      <c r="G91" t="s">
        <v>255</v>
      </c>
      <c r="H91" t="s">
        <v>50</v>
      </c>
      <c r="I91" t="s">
        <v>2520</v>
      </c>
      <c r="J91" t="str">
        <f t="shared" si="1"/>
        <v>TITANIUM AMERICAN LOG| 3575630179</v>
      </c>
      <c r="K91">
        <v>1</v>
      </c>
      <c r="L91">
        <v>2.79</v>
      </c>
      <c r="M91">
        <v>0.28000000000000003</v>
      </c>
      <c r="N91">
        <v>166</v>
      </c>
      <c r="O91">
        <v>0.88</v>
      </c>
      <c r="P91">
        <v>81</v>
      </c>
      <c r="Q91">
        <v>0.3</v>
      </c>
      <c r="R91">
        <v>-12</v>
      </c>
      <c r="S91">
        <v>105</v>
      </c>
      <c r="T91">
        <v>-235</v>
      </c>
      <c r="U91">
        <v>-316</v>
      </c>
      <c r="V91">
        <v>-446</v>
      </c>
      <c r="W91">
        <v>35967</v>
      </c>
      <c r="X91">
        <v>35756</v>
      </c>
      <c r="Y91">
        <v>30179</v>
      </c>
      <c r="Z91">
        <v>2.83</v>
      </c>
      <c r="AA91" t="s">
        <v>2354</v>
      </c>
      <c r="AB91" t="s">
        <v>2353</v>
      </c>
    </row>
    <row r="92" spans="1:28" x14ac:dyDescent="0.3">
      <c r="A92" t="s">
        <v>2202</v>
      </c>
      <c r="B92" t="s">
        <v>2159</v>
      </c>
      <c r="C92" t="s">
        <v>344</v>
      </c>
      <c r="D92" t="s">
        <v>345</v>
      </c>
      <c r="E92" t="s">
        <v>39</v>
      </c>
      <c r="F92" t="s">
        <v>40</v>
      </c>
      <c r="G92" t="s">
        <v>57</v>
      </c>
      <c r="H92" t="s">
        <v>70</v>
      </c>
      <c r="I92" t="s">
        <v>2429</v>
      </c>
      <c r="J92" t="str">
        <f t="shared" si="1"/>
        <v>b: SCHNEIDER LOGISTIC| 3563037141</v>
      </c>
      <c r="K92">
        <v>1</v>
      </c>
      <c r="L92">
        <v>2.4900000000000002</v>
      </c>
      <c r="M92">
        <v>0.21</v>
      </c>
      <c r="N92">
        <v>167</v>
      </c>
      <c r="O92">
        <v>0.33</v>
      </c>
      <c r="P92">
        <v>4</v>
      </c>
      <c r="Q92">
        <v>0.25</v>
      </c>
      <c r="R92">
        <v>0</v>
      </c>
      <c r="S92">
        <v>22</v>
      </c>
      <c r="T92">
        <v>2</v>
      </c>
      <c r="U92">
        <v>-127</v>
      </c>
      <c r="V92">
        <v>-103</v>
      </c>
      <c r="W92">
        <v>35661</v>
      </c>
      <c r="X92">
        <v>35630</v>
      </c>
      <c r="Y92">
        <v>37141</v>
      </c>
      <c r="Z92">
        <v>2.46</v>
      </c>
      <c r="AA92" t="s">
        <v>2354</v>
      </c>
      <c r="AB92" t="s">
        <v>2353</v>
      </c>
    </row>
    <row r="93" spans="1:28" x14ac:dyDescent="0.3">
      <c r="A93" t="s">
        <v>2202</v>
      </c>
      <c r="B93" t="s">
        <v>2159</v>
      </c>
      <c r="C93" t="s">
        <v>78</v>
      </c>
      <c r="D93" t="s">
        <v>79</v>
      </c>
      <c r="E93" t="s">
        <v>39</v>
      </c>
      <c r="F93" t="s">
        <v>40</v>
      </c>
      <c r="G93" t="s">
        <v>84</v>
      </c>
      <c r="H93" t="s">
        <v>44</v>
      </c>
      <c r="I93" t="s">
        <v>464</v>
      </c>
      <c r="J93" t="str">
        <f t="shared" si="1"/>
        <v>TRACTOR SUPPLY MANHAT| 3595042134</v>
      </c>
      <c r="K93">
        <v>1</v>
      </c>
      <c r="L93">
        <v>3.17</v>
      </c>
      <c r="M93">
        <v>0.22</v>
      </c>
      <c r="N93">
        <v>205</v>
      </c>
      <c r="O93">
        <v>0.54</v>
      </c>
      <c r="P93">
        <v>0</v>
      </c>
      <c r="Q93">
        <v>0.25</v>
      </c>
      <c r="R93">
        <v>0</v>
      </c>
      <c r="S93">
        <v>27</v>
      </c>
      <c r="T93">
        <v>2</v>
      </c>
      <c r="U93">
        <v>68</v>
      </c>
      <c r="V93">
        <v>97</v>
      </c>
      <c r="W93">
        <v>35950</v>
      </c>
      <c r="X93">
        <v>35950</v>
      </c>
      <c r="Y93">
        <v>42134</v>
      </c>
      <c r="Z93">
        <v>3.15</v>
      </c>
      <c r="AA93" t="s">
        <v>2060</v>
      </c>
      <c r="AB93" t="s">
        <v>2059</v>
      </c>
    </row>
    <row r="94" spans="1:28" x14ac:dyDescent="0.3">
      <c r="A94" t="s">
        <v>2202</v>
      </c>
      <c r="B94" t="s">
        <v>2159</v>
      </c>
      <c r="C94" t="s">
        <v>78</v>
      </c>
      <c r="D94" t="s">
        <v>79</v>
      </c>
      <c r="E94" t="s">
        <v>39</v>
      </c>
      <c r="F94" t="s">
        <v>70</v>
      </c>
      <c r="G94" t="s">
        <v>80</v>
      </c>
      <c r="H94" t="s">
        <v>44</v>
      </c>
      <c r="I94" t="s">
        <v>464</v>
      </c>
      <c r="J94" t="str">
        <f t="shared" si="1"/>
        <v>TRACTOR SUPPLY MANHAT| 3734942134</v>
      </c>
      <c r="K94">
        <v>2</v>
      </c>
      <c r="L94">
        <v>2.98</v>
      </c>
      <c r="M94">
        <v>0.22</v>
      </c>
      <c r="N94">
        <v>133</v>
      </c>
      <c r="O94">
        <v>0.18</v>
      </c>
      <c r="P94">
        <v>62</v>
      </c>
      <c r="Q94">
        <v>0.3</v>
      </c>
      <c r="R94">
        <v>-55</v>
      </c>
      <c r="S94">
        <v>-4</v>
      </c>
      <c r="T94">
        <v>22</v>
      </c>
      <c r="U94">
        <v>-62</v>
      </c>
      <c r="V94">
        <v>-44</v>
      </c>
      <c r="W94">
        <v>37135</v>
      </c>
      <c r="X94">
        <v>37349</v>
      </c>
      <c r="Y94">
        <v>42134</v>
      </c>
      <c r="Z94">
        <v>2.96</v>
      </c>
      <c r="AA94" t="s">
        <v>2074</v>
      </c>
      <c r="AB94" t="s">
        <v>2073</v>
      </c>
    </row>
    <row r="95" spans="1:28" x14ac:dyDescent="0.3">
      <c r="A95" t="s">
        <v>2202</v>
      </c>
      <c r="B95" t="s">
        <v>2157</v>
      </c>
      <c r="C95" t="s">
        <v>2134</v>
      </c>
      <c r="D95" t="s">
        <v>2133</v>
      </c>
      <c r="E95" t="s">
        <v>39</v>
      </c>
      <c r="F95" t="s">
        <v>40</v>
      </c>
      <c r="G95" t="s">
        <v>2502</v>
      </c>
      <c r="H95" t="s">
        <v>44</v>
      </c>
      <c r="I95" t="s">
        <v>2519</v>
      </c>
      <c r="J95" t="str">
        <f t="shared" si="1"/>
        <v>b: SUREWAY TRANSPORTA| 3567440771</v>
      </c>
      <c r="K95">
        <v>1</v>
      </c>
      <c r="L95">
        <v>2.0499999999999998</v>
      </c>
      <c r="M95">
        <v>0.27</v>
      </c>
      <c r="N95">
        <v>345</v>
      </c>
      <c r="O95">
        <v>0.84</v>
      </c>
      <c r="P95">
        <v>50</v>
      </c>
      <c r="Q95">
        <v>0.25</v>
      </c>
      <c r="R95">
        <v>-21</v>
      </c>
      <c r="S95">
        <v>1</v>
      </c>
      <c r="T95">
        <v>0</v>
      </c>
      <c r="U95">
        <v>-598</v>
      </c>
      <c r="V95">
        <v>-597</v>
      </c>
      <c r="W95">
        <v>35649</v>
      </c>
      <c r="X95">
        <v>35674</v>
      </c>
      <c r="Y95">
        <v>40771</v>
      </c>
      <c r="Z95">
        <v>2.08</v>
      </c>
      <c r="AA95" t="s">
        <v>2398</v>
      </c>
      <c r="AB95" t="s">
        <v>2397</v>
      </c>
    </row>
    <row r="96" spans="1:28" x14ac:dyDescent="0.3">
      <c r="A96" t="s">
        <v>2202</v>
      </c>
      <c r="B96" t="s">
        <v>2154</v>
      </c>
      <c r="C96" t="s">
        <v>2512</v>
      </c>
      <c r="D96" t="s">
        <v>2511</v>
      </c>
      <c r="E96" t="s">
        <v>39</v>
      </c>
      <c r="F96" t="s">
        <v>40</v>
      </c>
      <c r="G96" t="s">
        <v>255</v>
      </c>
      <c r="H96" t="s">
        <v>44</v>
      </c>
      <c r="I96" t="s">
        <v>671</v>
      </c>
      <c r="J96" t="str">
        <f t="shared" si="1"/>
        <v>PCA MADISON OVER 150 | 3575640342</v>
      </c>
      <c r="K96">
        <v>1</v>
      </c>
      <c r="L96">
        <v>3.1</v>
      </c>
      <c r="M96">
        <v>0</v>
      </c>
      <c r="N96">
        <v>310</v>
      </c>
      <c r="O96">
        <v>0.84</v>
      </c>
      <c r="P96">
        <v>11</v>
      </c>
      <c r="Q96">
        <v>0.25</v>
      </c>
      <c r="R96">
        <v>35</v>
      </c>
      <c r="S96">
        <v>-3</v>
      </c>
      <c r="T96">
        <v>0</v>
      </c>
      <c r="U96">
        <v>-340</v>
      </c>
      <c r="V96">
        <v>-343</v>
      </c>
      <c r="W96">
        <v>35649</v>
      </c>
      <c r="X96">
        <v>35756</v>
      </c>
      <c r="Y96">
        <v>40342</v>
      </c>
      <c r="Z96">
        <v>2.86</v>
      </c>
      <c r="AA96" t="s">
        <v>2060</v>
      </c>
      <c r="AB96" t="s">
        <v>2059</v>
      </c>
    </row>
    <row r="97" spans="1:28" x14ac:dyDescent="0.3">
      <c r="A97" t="s">
        <v>2202</v>
      </c>
      <c r="B97" t="s">
        <v>2154</v>
      </c>
      <c r="C97" t="s">
        <v>2512</v>
      </c>
      <c r="D97" t="s">
        <v>2511</v>
      </c>
      <c r="E97" t="s">
        <v>39</v>
      </c>
      <c r="F97" t="s">
        <v>40</v>
      </c>
      <c r="G97" t="s">
        <v>255</v>
      </c>
      <c r="H97" t="s">
        <v>44</v>
      </c>
      <c r="I97" t="s">
        <v>85</v>
      </c>
      <c r="J97" t="str">
        <f t="shared" si="1"/>
        <v>PCA MADISON OVER 150 | 3575640501</v>
      </c>
      <c r="K97">
        <v>7</v>
      </c>
      <c r="L97">
        <v>3.11</v>
      </c>
      <c r="M97">
        <v>0</v>
      </c>
      <c r="N97">
        <v>329</v>
      </c>
      <c r="O97">
        <v>0.72</v>
      </c>
      <c r="P97">
        <v>45</v>
      </c>
      <c r="Q97">
        <v>0.28999999999999998</v>
      </c>
      <c r="R97">
        <v>64</v>
      </c>
      <c r="S97">
        <v>-3</v>
      </c>
      <c r="T97">
        <v>51</v>
      </c>
      <c r="U97">
        <v>-328</v>
      </c>
      <c r="V97">
        <v>-280</v>
      </c>
      <c r="W97">
        <v>35801</v>
      </c>
      <c r="X97">
        <v>35756</v>
      </c>
      <c r="Y97">
        <v>40501</v>
      </c>
      <c r="Z97">
        <v>2.87</v>
      </c>
      <c r="AA97" t="s">
        <v>2060</v>
      </c>
      <c r="AB97" t="s">
        <v>2059</v>
      </c>
    </row>
    <row r="98" spans="1:28" x14ac:dyDescent="0.3">
      <c r="A98" t="s">
        <v>2202</v>
      </c>
      <c r="B98" t="s">
        <v>2151</v>
      </c>
      <c r="C98" t="s">
        <v>2512</v>
      </c>
      <c r="D98" t="s">
        <v>2511</v>
      </c>
      <c r="E98" t="s">
        <v>39</v>
      </c>
      <c r="F98" t="s">
        <v>40</v>
      </c>
      <c r="G98" t="s">
        <v>255</v>
      </c>
      <c r="H98" t="s">
        <v>44</v>
      </c>
      <c r="I98" t="s">
        <v>1019</v>
      </c>
      <c r="J98" t="str">
        <f t="shared" si="1"/>
        <v>PCA MADISON OVER 150 | 3575642301</v>
      </c>
      <c r="K98">
        <v>1</v>
      </c>
      <c r="L98">
        <v>3</v>
      </c>
      <c r="M98">
        <v>0</v>
      </c>
      <c r="N98">
        <v>248</v>
      </c>
      <c r="O98">
        <v>0.33</v>
      </c>
      <c r="P98">
        <v>10</v>
      </c>
      <c r="Q98">
        <v>0.25</v>
      </c>
      <c r="R98">
        <v>52</v>
      </c>
      <c r="S98">
        <v>-3</v>
      </c>
      <c r="T98">
        <v>92</v>
      </c>
      <c r="U98">
        <v>-289</v>
      </c>
      <c r="V98">
        <v>-200</v>
      </c>
      <c r="W98">
        <v>35649</v>
      </c>
      <c r="X98">
        <v>35756</v>
      </c>
      <c r="Y98">
        <v>42301</v>
      </c>
      <c r="Z98">
        <v>2.76</v>
      </c>
      <c r="AA98" t="s">
        <v>2060</v>
      </c>
      <c r="AB98" t="s">
        <v>2059</v>
      </c>
    </row>
    <row r="99" spans="1:28" x14ac:dyDescent="0.3">
      <c r="A99" t="s">
        <v>2202</v>
      </c>
      <c r="B99" t="s">
        <v>2149</v>
      </c>
      <c r="C99" t="s">
        <v>2512</v>
      </c>
      <c r="D99" t="s">
        <v>2511</v>
      </c>
      <c r="E99" t="s">
        <v>39</v>
      </c>
      <c r="F99" t="s">
        <v>40</v>
      </c>
      <c r="G99" t="s">
        <v>255</v>
      </c>
      <c r="H99" t="s">
        <v>44</v>
      </c>
      <c r="I99" t="s">
        <v>2150</v>
      </c>
      <c r="J99" t="str">
        <f t="shared" si="1"/>
        <v>PCA MADISON OVER 150 | 3575642071</v>
      </c>
      <c r="K99">
        <v>3</v>
      </c>
      <c r="L99">
        <v>3.01</v>
      </c>
      <c r="M99">
        <v>0</v>
      </c>
      <c r="N99">
        <v>234</v>
      </c>
      <c r="O99">
        <v>0.4</v>
      </c>
      <c r="P99">
        <v>59</v>
      </c>
      <c r="Q99">
        <v>0.3</v>
      </c>
      <c r="R99">
        <v>-21</v>
      </c>
      <c r="S99">
        <v>-3</v>
      </c>
      <c r="T99">
        <v>62</v>
      </c>
      <c r="U99">
        <v>23</v>
      </c>
      <c r="V99">
        <v>82</v>
      </c>
      <c r="W99">
        <v>35950</v>
      </c>
      <c r="X99">
        <v>35756</v>
      </c>
      <c r="Y99">
        <v>42071</v>
      </c>
      <c r="Z99">
        <v>2.77</v>
      </c>
      <c r="AA99" t="s">
        <v>2060</v>
      </c>
      <c r="AB99" t="s">
        <v>2059</v>
      </c>
    </row>
    <row r="100" spans="1:28" x14ac:dyDescent="0.3">
      <c r="A100" t="s">
        <v>2202</v>
      </c>
      <c r="B100" t="s">
        <v>2518</v>
      </c>
      <c r="C100" t="s">
        <v>2512</v>
      </c>
      <c r="D100" t="s">
        <v>2511</v>
      </c>
      <c r="E100" t="s">
        <v>39</v>
      </c>
      <c r="F100" t="s">
        <v>40</v>
      </c>
      <c r="G100" t="s">
        <v>255</v>
      </c>
      <c r="H100" t="s">
        <v>66</v>
      </c>
      <c r="I100" t="s">
        <v>71</v>
      </c>
      <c r="J100" t="str">
        <f t="shared" si="1"/>
        <v>PCA MADISON OVER 150 | 3575639200</v>
      </c>
      <c r="K100">
        <v>1</v>
      </c>
      <c r="L100">
        <v>3.34</v>
      </c>
      <c r="M100">
        <v>0</v>
      </c>
      <c r="N100">
        <v>319</v>
      </c>
      <c r="O100">
        <v>0.84</v>
      </c>
      <c r="P100">
        <v>91</v>
      </c>
      <c r="Q100">
        <v>0.3</v>
      </c>
      <c r="R100">
        <v>6</v>
      </c>
      <c r="S100">
        <v>-3</v>
      </c>
      <c r="T100">
        <v>0</v>
      </c>
      <c r="U100">
        <v>-468</v>
      </c>
      <c r="V100">
        <v>-471</v>
      </c>
      <c r="W100">
        <v>35203</v>
      </c>
      <c r="X100">
        <v>35756</v>
      </c>
      <c r="Y100">
        <v>39200</v>
      </c>
      <c r="Z100">
        <v>3.1</v>
      </c>
      <c r="AA100" t="s">
        <v>2060</v>
      </c>
      <c r="AB100" t="s">
        <v>2059</v>
      </c>
    </row>
    <row r="101" spans="1:28" x14ac:dyDescent="0.3">
      <c r="A101" t="s">
        <v>2202</v>
      </c>
      <c r="B101" t="s">
        <v>2131</v>
      </c>
      <c r="C101" t="s">
        <v>2304</v>
      </c>
      <c r="D101" t="s">
        <v>2303</v>
      </c>
      <c r="E101" t="s">
        <v>39</v>
      </c>
      <c r="F101" t="s">
        <v>70</v>
      </c>
      <c r="G101" t="s">
        <v>2517</v>
      </c>
      <c r="H101" t="s">
        <v>66</v>
      </c>
      <c r="I101" t="s">
        <v>498</v>
      </c>
      <c r="J101" t="str">
        <f t="shared" si="1"/>
        <v>COTTON CARRIERS LLC | 3732838654</v>
      </c>
      <c r="K101">
        <v>1</v>
      </c>
      <c r="L101">
        <v>2.23</v>
      </c>
      <c r="M101">
        <v>0.27</v>
      </c>
      <c r="N101">
        <v>220</v>
      </c>
      <c r="O101">
        <v>0.54</v>
      </c>
      <c r="P101">
        <v>45</v>
      </c>
      <c r="Q101">
        <v>0.25</v>
      </c>
      <c r="R101">
        <v>-13</v>
      </c>
      <c r="S101">
        <v>18</v>
      </c>
      <c r="T101">
        <v>2</v>
      </c>
      <c r="U101">
        <v>61</v>
      </c>
      <c r="V101">
        <v>81</v>
      </c>
      <c r="W101">
        <v>37091</v>
      </c>
      <c r="X101">
        <v>37328</v>
      </c>
      <c r="Y101">
        <v>38654</v>
      </c>
      <c r="Z101">
        <v>2.2599999999999998</v>
      </c>
      <c r="AA101" t="s">
        <v>2064</v>
      </c>
      <c r="AB101" t="s">
        <v>2063</v>
      </c>
    </row>
    <row r="102" spans="1:28" x14ac:dyDescent="0.3">
      <c r="A102" t="s">
        <v>2202</v>
      </c>
      <c r="B102" t="s">
        <v>2131</v>
      </c>
      <c r="C102" t="s">
        <v>2512</v>
      </c>
      <c r="D102" t="s">
        <v>2511</v>
      </c>
      <c r="E102" t="s">
        <v>39</v>
      </c>
      <c r="F102" t="s">
        <v>40</v>
      </c>
      <c r="G102" t="s">
        <v>255</v>
      </c>
      <c r="H102" t="s">
        <v>66</v>
      </c>
      <c r="I102" t="s">
        <v>774</v>
      </c>
      <c r="J102" t="str">
        <f t="shared" si="1"/>
        <v>PCA MADISON OVER 150 | 3575638611</v>
      </c>
      <c r="K102">
        <v>4</v>
      </c>
      <c r="L102">
        <v>3.46</v>
      </c>
      <c r="M102">
        <v>0</v>
      </c>
      <c r="N102">
        <v>195</v>
      </c>
      <c r="O102">
        <v>0.28000000000000003</v>
      </c>
      <c r="P102">
        <v>59</v>
      </c>
      <c r="Q102">
        <v>0.28999999999999998</v>
      </c>
      <c r="R102">
        <v>3</v>
      </c>
      <c r="S102">
        <v>-3</v>
      </c>
      <c r="T102">
        <v>23</v>
      </c>
      <c r="U102">
        <v>256</v>
      </c>
      <c r="V102">
        <v>276</v>
      </c>
      <c r="W102">
        <v>35020</v>
      </c>
      <c r="X102">
        <v>35756</v>
      </c>
      <c r="Y102">
        <v>38611</v>
      </c>
      <c r="Z102">
        <v>3.22</v>
      </c>
      <c r="AA102" t="s">
        <v>2060</v>
      </c>
      <c r="AB102" t="s">
        <v>2059</v>
      </c>
    </row>
    <row r="103" spans="1:28" x14ac:dyDescent="0.3">
      <c r="A103" t="s">
        <v>2202</v>
      </c>
      <c r="B103" t="s">
        <v>2131</v>
      </c>
      <c r="C103" t="s">
        <v>2512</v>
      </c>
      <c r="D103" t="s">
        <v>2511</v>
      </c>
      <c r="E103" t="s">
        <v>39</v>
      </c>
      <c r="F103" t="s">
        <v>40</v>
      </c>
      <c r="G103" t="s">
        <v>255</v>
      </c>
      <c r="H103" t="s">
        <v>66</v>
      </c>
      <c r="I103" t="s">
        <v>67</v>
      </c>
      <c r="J103" t="str">
        <f t="shared" si="1"/>
        <v>PCA MADISON OVER 150 | 3575638634</v>
      </c>
      <c r="K103">
        <v>1</v>
      </c>
      <c r="L103">
        <v>3.56</v>
      </c>
      <c r="M103">
        <v>0</v>
      </c>
      <c r="N103">
        <v>190</v>
      </c>
      <c r="O103">
        <v>0.42</v>
      </c>
      <c r="P103">
        <v>187</v>
      </c>
      <c r="Q103">
        <v>0.4</v>
      </c>
      <c r="R103">
        <v>-81</v>
      </c>
      <c r="S103">
        <v>-3</v>
      </c>
      <c r="T103">
        <v>-37</v>
      </c>
      <c r="U103">
        <v>346</v>
      </c>
      <c r="V103">
        <v>306</v>
      </c>
      <c r="W103">
        <v>30263</v>
      </c>
      <c r="X103">
        <v>35756</v>
      </c>
      <c r="Y103">
        <v>38634</v>
      </c>
      <c r="Z103">
        <v>3.32</v>
      </c>
      <c r="AA103" t="s">
        <v>2060</v>
      </c>
      <c r="AB103" t="s">
        <v>2059</v>
      </c>
    </row>
    <row r="104" spans="1:28" x14ac:dyDescent="0.3">
      <c r="A104" t="s">
        <v>2202</v>
      </c>
      <c r="B104" t="s">
        <v>2131</v>
      </c>
      <c r="C104" t="s">
        <v>2512</v>
      </c>
      <c r="D104" t="s">
        <v>2511</v>
      </c>
      <c r="E104" t="s">
        <v>39</v>
      </c>
      <c r="F104" t="s">
        <v>40</v>
      </c>
      <c r="G104" t="s">
        <v>255</v>
      </c>
      <c r="H104" t="s">
        <v>66</v>
      </c>
      <c r="I104" t="s">
        <v>497</v>
      </c>
      <c r="J104" t="str">
        <f t="shared" si="1"/>
        <v>PCA MADISON OVER 150 | 3575638671</v>
      </c>
      <c r="K104">
        <v>2</v>
      </c>
      <c r="L104">
        <v>3.41</v>
      </c>
      <c r="M104">
        <v>0</v>
      </c>
      <c r="N104">
        <v>198</v>
      </c>
      <c r="O104">
        <v>0.4</v>
      </c>
      <c r="P104">
        <v>65</v>
      </c>
      <c r="Q104">
        <v>0.3</v>
      </c>
      <c r="R104">
        <v>-34</v>
      </c>
      <c r="S104">
        <v>-3</v>
      </c>
      <c r="T104">
        <v>-28</v>
      </c>
      <c r="U104">
        <v>291</v>
      </c>
      <c r="V104">
        <v>260</v>
      </c>
      <c r="W104">
        <v>35649</v>
      </c>
      <c r="X104">
        <v>35756</v>
      </c>
      <c r="Y104">
        <v>38671</v>
      </c>
      <c r="Z104">
        <v>3.17</v>
      </c>
      <c r="AA104" t="s">
        <v>2060</v>
      </c>
      <c r="AB104" t="s">
        <v>2059</v>
      </c>
    </row>
    <row r="105" spans="1:28" x14ac:dyDescent="0.3">
      <c r="A105" t="s">
        <v>2202</v>
      </c>
      <c r="B105" t="s">
        <v>2131</v>
      </c>
      <c r="C105" t="s">
        <v>1633</v>
      </c>
      <c r="D105" t="s">
        <v>2501</v>
      </c>
      <c r="E105" t="s">
        <v>39</v>
      </c>
      <c r="F105" t="s">
        <v>40</v>
      </c>
      <c r="G105" t="s">
        <v>434</v>
      </c>
      <c r="H105" t="s">
        <v>66</v>
      </c>
      <c r="I105" t="s">
        <v>498</v>
      </c>
      <c r="J105" t="str">
        <f t="shared" si="1"/>
        <v>WESTROCK | 3561138654</v>
      </c>
      <c r="K105">
        <v>8</v>
      </c>
      <c r="L105">
        <v>2.65</v>
      </c>
      <c r="M105">
        <v>0.16</v>
      </c>
      <c r="N105">
        <v>186</v>
      </c>
      <c r="O105">
        <v>0.26</v>
      </c>
      <c r="P105">
        <v>89</v>
      </c>
      <c r="Q105">
        <v>0.33</v>
      </c>
      <c r="R105">
        <v>9</v>
      </c>
      <c r="S105">
        <v>-133</v>
      </c>
      <c r="T105">
        <v>32</v>
      </c>
      <c r="U105">
        <v>77</v>
      </c>
      <c r="V105">
        <v>-24</v>
      </c>
      <c r="W105">
        <v>36801</v>
      </c>
      <c r="X105">
        <v>35611</v>
      </c>
      <c r="Y105">
        <v>38654</v>
      </c>
      <c r="Z105">
        <v>2.57</v>
      </c>
      <c r="AA105" t="s">
        <v>2060</v>
      </c>
      <c r="AB105" t="s">
        <v>2059</v>
      </c>
    </row>
    <row r="106" spans="1:28" x14ac:dyDescent="0.3">
      <c r="A106" t="s">
        <v>2202</v>
      </c>
      <c r="B106" t="s">
        <v>2122</v>
      </c>
      <c r="C106" t="s">
        <v>2508</v>
      </c>
      <c r="D106" t="s">
        <v>2507</v>
      </c>
      <c r="E106" t="s">
        <v>39</v>
      </c>
      <c r="F106" t="s">
        <v>40</v>
      </c>
      <c r="G106" t="s">
        <v>255</v>
      </c>
      <c r="H106" t="s">
        <v>66</v>
      </c>
      <c r="I106" t="s">
        <v>1172</v>
      </c>
      <c r="J106" t="str">
        <f t="shared" si="1"/>
        <v>PCA MADISON UNDER 150| 3575638829</v>
      </c>
      <c r="K106">
        <v>8</v>
      </c>
      <c r="L106">
        <v>4.8600000000000003</v>
      </c>
      <c r="M106">
        <v>0</v>
      </c>
      <c r="N106">
        <v>121</v>
      </c>
      <c r="O106">
        <v>0.18</v>
      </c>
      <c r="P106">
        <v>108</v>
      </c>
      <c r="Q106">
        <v>0.34</v>
      </c>
      <c r="R106">
        <v>11</v>
      </c>
      <c r="S106">
        <v>-25</v>
      </c>
      <c r="T106">
        <v>22</v>
      </c>
      <c r="U106">
        <v>90</v>
      </c>
      <c r="V106">
        <v>87</v>
      </c>
      <c r="W106">
        <v>35649</v>
      </c>
      <c r="X106">
        <v>35756</v>
      </c>
      <c r="Y106">
        <v>38829</v>
      </c>
      <c r="Z106">
        <v>4.62</v>
      </c>
      <c r="AA106" t="s">
        <v>2060</v>
      </c>
      <c r="AB106" t="s">
        <v>2059</v>
      </c>
    </row>
    <row r="107" spans="1:28" x14ac:dyDescent="0.3">
      <c r="A107" t="s">
        <v>2202</v>
      </c>
      <c r="B107" t="s">
        <v>2122</v>
      </c>
      <c r="C107" t="s">
        <v>2506</v>
      </c>
      <c r="D107" t="s">
        <v>2505</v>
      </c>
      <c r="E107" t="s">
        <v>39</v>
      </c>
      <c r="F107" t="s">
        <v>40</v>
      </c>
      <c r="G107" t="s">
        <v>522</v>
      </c>
      <c r="H107" t="s">
        <v>66</v>
      </c>
      <c r="I107" t="s">
        <v>1214</v>
      </c>
      <c r="J107" t="str">
        <f t="shared" si="1"/>
        <v>POLYPLEX | 3560138868</v>
      </c>
      <c r="K107">
        <v>4</v>
      </c>
      <c r="L107">
        <v>3.56</v>
      </c>
      <c r="M107">
        <v>0.27</v>
      </c>
      <c r="N107">
        <v>131</v>
      </c>
      <c r="O107">
        <v>0.36</v>
      </c>
      <c r="P107">
        <v>119</v>
      </c>
      <c r="Q107">
        <v>0.36</v>
      </c>
      <c r="R107">
        <v>-64</v>
      </c>
      <c r="S107">
        <v>-3</v>
      </c>
      <c r="T107">
        <v>-55</v>
      </c>
      <c r="U107">
        <v>26</v>
      </c>
      <c r="V107">
        <v>-32</v>
      </c>
      <c r="W107">
        <v>35649</v>
      </c>
      <c r="X107">
        <v>35601</v>
      </c>
      <c r="Y107">
        <v>38868</v>
      </c>
      <c r="Z107">
        <v>3.59</v>
      </c>
      <c r="AA107" t="s">
        <v>2060</v>
      </c>
      <c r="AB107" t="s">
        <v>2059</v>
      </c>
    </row>
    <row r="108" spans="1:28" x14ac:dyDescent="0.3">
      <c r="A108" t="s">
        <v>2202</v>
      </c>
      <c r="B108" t="s">
        <v>2033</v>
      </c>
      <c r="C108" t="s">
        <v>2134</v>
      </c>
      <c r="D108" t="s">
        <v>2133</v>
      </c>
      <c r="E108" t="s">
        <v>39</v>
      </c>
      <c r="F108" t="s">
        <v>40</v>
      </c>
      <c r="G108" t="s">
        <v>2502</v>
      </c>
      <c r="H108" t="s">
        <v>70</v>
      </c>
      <c r="I108" t="s">
        <v>603</v>
      </c>
      <c r="J108" t="str">
        <f t="shared" si="1"/>
        <v>b: SUREWAY TRANSPORTA| 3567437321</v>
      </c>
      <c r="K108">
        <v>2</v>
      </c>
      <c r="L108">
        <v>2.12</v>
      </c>
      <c r="M108">
        <v>0.27</v>
      </c>
      <c r="N108">
        <v>209</v>
      </c>
      <c r="O108">
        <v>0.54</v>
      </c>
      <c r="P108">
        <v>6</v>
      </c>
      <c r="Q108">
        <v>0.25</v>
      </c>
      <c r="R108">
        <v>-13</v>
      </c>
      <c r="S108">
        <v>1</v>
      </c>
      <c r="T108">
        <v>2</v>
      </c>
      <c r="U108">
        <v>-222</v>
      </c>
      <c r="V108">
        <v>-219</v>
      </c>
      <c r="W108">
        <v>35630</v>
      </c>
      <c r="X108">
        <v>35674</v>
      </c>
      <c r="Y108">
        <v>37321</v>
      </c>
      <c r="Z108">
        <v>2.15</v>
      </c>
      <c r="AA108" t="s">
        <v>2354</v>
      </c>
      <c r="AB108" t="s">
        <v>2353</v>
      </c>
    </row>
    <row r="109" spans="1:28" x14ac:dyDescent="0.3">
      <c r="A109" t="s">
        <v>2202</v>
      </c>
      <c r="B109" t="s">
        <v>2033</v>
      </c>
      <c r="C109" t="s">
        <v>1366</v>
      </c>
      <c r="D109" t="s">
        <v>1367</v>
      </c>
      <c r="E109" t="s">
        <v>39</v>
      </c>
      <c r="F109" t="s">
        <v>70</v>
      </c>
      <c r="G109" t="s">
        <v>80</v>
      </c>
      <c r="H109" t="s">
        <v>70</v>
      </c>
      <c r="I109" t="s">
        <v>349</v>
      </c>
      <c r="J109" t="str">
        <f t="shared" si="1"/>
        <v>b: TRIDENT TRANSPORT | 3734937401</v>
      </c>
      <c r="K109">
        <v>1</v>
      </c>
      <c r="L109">
        <v>4.07</v>
      </c>
      <c r="M109">
        <v>0.26</v>
      </c>
      <c r="N109">
        <v>69</v>
      </c>
      <c r="O109">
        <v>0.17</v>
      </c>
      <c r="P109">
        <v>129</v>
      </c>
      <c r="Q109">
        <v>0.35</v>
      </c>
      <c r="R109">
        <v>-4</v>
      </c>
      <c r="S109">
        <v>-88</v>
      </c>
      <c r="T109">
        <v>-17</v>
      </c>
      <c r="U109">
        <v>-246</v>
      </c>
      <c r="V109">
        <v>-351</v>
      </c>
      <c r="W109">
        <v>37061</v>
      </c>
      <c r="X109">
        <v>37349</v>
      </c>
      <c r="Y109">
        <v>37401</v>
      </c>
      <c r="Z109">
        <v>4.09</v>
      </c>
      <c r="AA109" t="s">
        <v>2064</v>
      </c>
      <c r="AB109" t="s">
        <v>2063</v>
      </c>
    </row>
    <row r="110" spans="1:28" x14ac:dyDescent="0.3">
      <c r="A110" t="s">
        <v>2202</v>
      </c>
      <c r="B110" t="s">
        <v>2033</v>
      </c>
      <c r="C110" t="s">
        <v>2508</v>
      </c>
      <c r="D110" t="s">
        <v>2507</v>
      </c>
      <c r="E110" t="s">
        <v>39</v>
      </c>
      <c r="F110" t="s">
        <v>40</v>
      </c>
      <c r="G110" t="s">
        <v>255</v>
      </c>
      <c r="H110" t="s">
        <v>70</v>
      </c>
      <c r="I110" t="s">
        <v>349</v>
      </c>
      <c r="J110" t="str">
        <f t="shared" si="1"/>
        <v>PCA MADISON UNDER 150| 3575637401</v>
      </c>
      <c r="K110">
        <v>4</v>
      </c>
      <c r="L110">
        <v>4.3600000000000003</v>
      </c>
      <c r="M110">
        <v>0</v>
      </c>
      <c r="N110">
        <v>111</v>
      </c>
      <c r="O110">
        <v>0.28000000000000003</v>
      </c>
      <c r="P110">
        <v>48</v>
      </c>
      <c r="Q110">
        <v>0.28999999999999998</v>
      </c>
      <c r="R110">
        <v>-36</v>
      </c>
      <c r="S110">
        <v>-25</v>
      </c>
      <c r="T110">
        <v>-21</v>
      </c>
      <c r="U110">
        <v>-54</v>
      </c>
      <c r="V110">
        <v>-100</v>
      </c>
      <c r="W110">
        <v>38301</v>
      </c>
      <c r="X110">
        <v>35756</v>
      </c>
      <c r="Y110">
        <v>37401</v>
      </c>
      <c r="Z110">
        <v>4.12</v>
      </c>
      <c r="AA110" t="s">
        <v>2060</v>
      </c>
      <c r="AB110" t="s">
        <v>2059</v>
      </c>
    </row>
    <row r="111" spans="1:28" x14ac:dyDescent="0.3">
      <c r="A111" t="s">
        <v>2202</v>
      </c>
      <c r="B111" t="s">
        <v>2033</v>
      </c>
      <c r="C111" t="s">
        <v>2508</v>
      </c>
      <c r="D111" t="s">
        <v>2507</v>
      </c>
      <c r="E111" t="s">
        <v>39</v>
      </c>
      <c r="F111" t="s">
        <v>40</v>
      </c>
      <c r="G111" t="s">
        <v>255</v>
      </c>
      <c r="H111" t="s">
        <v>70</v>
      </c>
      <c r="I111" t="s">
        <v>725</v>
      </c>
      <c r="J111" t="str">
        <f t="shared" si="1"/>
        <v>PCA MADISON UNDER 150| 3575637311</v>
      </c>
      <c r="K111">
        <v>7</v>
      </c>
      <c r="L111">
        <v>4.1399999999999997</v>
      </c>
      <c r="M111">
        <v>0</v>
      </c>
      <c r="N111">
        <v>142</v>
      </c>
      <c r="O111">
        <v>0.33</v>
      </c>
      <c r="P111">
        <v>68</v>
      </c>
      <c r="Q111">
        <v>0.3</v>
      </c>
      <c r="R111">
        <v>-20</v>
      </c>
      <c r="S111">
        <v>-25</v>
      </c>
      <c r="T111">
        <v>-42</v>
      </c>
      <c r="U111">
        <v>-7</v>
      </c>
      <c r="V111">
        <v>-74</v>
      </c>
      <c r="W111">
        <v>35956</v>
      </c>
      <c r="X111">
        <v>35756</v>
      </c>
      <c r="Y111">
        <v>37311</v>
      </c>
      <c r="Z111">
        <v>3.9</v>
      </c>
      <c r="AA111" t="s">
        <v>2060</v>
      </c>
      <c r="AB111" t="s">
        <v>2059</v>
      </c>
    </row>
    <row r="112" spans="1:28" x14ac:dyDescent="0.3">
      <c r="A112" t="s">
        <v>2202</v>
      </c>
      <c r="B112" t="s">
        <v>2103</v>
      </c>
      <c r="C112" t="s">
        <v>2295</v>
      </c>
      <c r="D112" t="s">
        <v>2294</v>
      </c>
      <c r="E112" t="s">
        <v>39</v>
      </c>
      <c r="F112" t="s">
        <v>40</v>
      </c>
      <c r="G112" t="s">
        <v>94</v>
      </c>
      <c r="H112" t="s">
        <v>70</v>
      </c>
      <c r="I112" t="s">
        <v>71</v>
      </c>
      <c r="J112" t="str">
        <f t="shared" si="1"/>
        <v>b: RELIABLE LOGISTICS| 3580138301</v>
      </c>
      <c r="K112">
        <v>1</v>
      </c>
      <c r="L112">
        <v>1.94</v>
      </c>
      <c r="M112">
        <v>0.27</v>
      </c>
      <c r="N112">
        <v>181</v>
      </c>
      <c r="O112">
        <v>0.33</v>
      </c>
      <c r="P112">
        <v>48</v>
      </c>
      <c r="Q112">
        <v>0.25</v>
      </c>
      <c r="R112">
        <v>-10</v>
      </c>
      <c r="S112">
        <v>-33</v>
      </c>
      <c r="T112">
        <v>2</v>
      </c>
      <c r="U112">
        <v>-106</v>
      </c>
      <c r="V112">
        <v>-137</v>
      </c>
      <c r="W112">
        <v>35950</v>
      </c>
      <c r="X112">
        <v>35801</v>
      </c>
      <c r="Y112">
        <v>38301</v>
      </c>
      <c r="Z112">
        <v>1.97</v>
      </c>
      <c r="AA112" t="s">
        <v>2060</v>
      </c>
      <c r="AB112" t="s">
        <v>2059</v>
      </c>
    </row>
    <row r="113" spans="1:28" x14ac:dyDescent="0.3">
      <c r="A113" t="s">
        <v>2202</v>
      </c>
      <c r="B113" t="s">
        <v>2103</v>
      </c>
      <c r="C113" t="s">
        <v>2516</v>
      </c>
      <c r="D113" t="s">
        <v>2515</v>
      </c>
      <c r="E113" t="s">
        <v>39</v>
      </c>
      <c r="F113" t="s">
        <v>40</v>
      </c>
      <c r="G113" t="s">
        <v>2502</v>
      </c>
      <c r="H113" t="s">
        <v>70</v>
      </c>
      <c r="I113" t="s">
        <v>197</v>
      </c>
      <c r="J113" t="str">
        <f t="shared" si="1"/>
        <v>b: RIVER BEND BROKERA| 3567438237</v>
      </c>
      <c r="K113">
        <v>4</v>
      </c>
      <c r="L113">
        <v>1.84</v>
      </c>
      <c r="M113">
        <v>0.27</v>
      </c>
      <c r="N113">
        <v>166</v>
      </c>
      <c r="O113">
        <v>0.33</v>
      </c>
      <c r="P113">
        <v>42</v>
      </c>
      <c r="Q113">
        <v>0.28000000000000003</v>
      </c>
      <c r="R113">
        <v>-10</v>
      </c>
      <c r="S113">
        <v>-26</v>
      </c>
      <c r="T113">
        <v>2</v>
      </c>
      <c r="U113">
        <v>-136</v>
      </c>
      <c r="V113">
        <v>-160</v>
      </c>
      <c r="W113">
        <v>35630</v>
      </c>
      <c r="X113">
        <v>35674</v>
      </c>
      <c r="Y113">
        <v>38237</v>
      </c>
      <c r="Z113">
        <v>1.87</v>
      </c>
      <c r="AA113" t="s">
        <v>2354</v>
      </c>
      <c r="AB113" t="s">
        <v>2353</v>
      </c>
    </row>
    <row r="114" spans="1:28" x14ac:dyDescent="0.3">
      <c r="A114" t="s">
        <v>2202</v>
      </c>
      <c r="B114" t="s">
        <v>2103</v>
      </c>
      <c r="C114" t="s">
        <v>888</v>
      </c>
      <c r="D114" t="s">
        <v>889</v>
      </c>
      <c r="E114" t="s">
        <v>39</v>
      </c>
      <c r="F114" t="s">
        <v>40</v>
      </c>
      <c r="G114" t="s">
        <v>522</v>
      </c>
      <c r="H114" t="s">
        <v>70</v>
      </c>
      <c r="I114" t="s">
        <v>194</v>
      </c>
      <c r="J114" t="str">
        <f t="shared" si="1"/>
        <v>b: XPO LOGISTICS | 3560138261</v>
      </c>
      <c r="K114">
        <v>1</v>
      </c>
      <c r="L114">
        <v>1.83</v>
      </c>
      <c r="M114">
        <v>0.27</v>
      </c>
      <c r="N114">
        <v>214</v>
      </c>
      <c r="O114">
        <v>0.33</v>
      </c>
      <c r="P114">
        <v>79</v>
      </c>
      <c r="Q114">
        <v>0.3</v>
      </c>
      <c r="R114">
        <v>-13</v>
      </c>
      <c r="S114">
        <v>89</v>
      </c>
      <c r="T114">
        <v>92</v>
      </c>
      <c r="U114">
        <v>-96</v>
      </c>
      <c r="V114">
        <v>85</v>
      </c>
      <c r="W114">
        <v>35203</v>
      </c>
      <c r="X114">
        <v>35601</v>
      </c>
      <c r="Y114">
        <v>38261</v>
      </c>
      <c r="Z114">
        <v>1.86</v>
      </c>
      <c r="AA114" t="s">
        <v>2354</v>
      </c>
      <c r="AB114" t="s">
        <v>2353</v>
      </c>
    </row>
    <row r="115" spans="1:28" x14ac:dyDescent="0.3">
      <c r="A115" t="s">
        <v>2202</v>
      </c>
      <c r="B115" t="s">
        <v>2103</v>
      </c>
      <c r="C115" t="s">
        <v>92</v>
      </c>
      <c r="D115" t="s">
        <v>93</v>
      </c>
      <c r="E115" t="s">
        <v>39</v>
      </c>
      <c r="F115" t="s">
        <v>40</v>
      </c>
      <c r="G115" t="s">
        <v>94</v>
      </c>
      <c r="H115" t="s">
        <v>70</v>
      </c>
      <c r="I115" t="s">
        <v>71</v>
      </c>
      <c r="J115" t="str">
        <f t="shared" si="1"/>
        <v>GEORGIA PACIFIC CPG F| 3580138301</v>
      </c>
      <c r="K115">
        <v>214</v>
      </c>
      <c r="L115">
        <v>3.38</v>
      </c>
      <c r="M115">
        <v>0.23</v>
      </c>
      <c r="N115">
        <v>178</v>
      </c>
      <c r="O115">
        <v>0.28000000000000003</v>
      </c>
      <c r="P115">
        <v>73</v>
      </c>
      <c r="Q115">
        <v>0.31</v>
      </c>
      <c r="R115">
        <v>-6</v>
      </c>
      <c r="S115">
        <v>-8</v>
      </c>
      <c r="T115">
        <v>23</v>
      </c>
      <c r="U115">
        <v>144</v>
      </c>
      <c r="V115">
        <v>159</v>
      </c>
      <c r="W115">
        <v>35649</v>
      </c>
      <c r="X115">
        <v>35801</v>
      </c>
      <c r="Y115">
        <v>38301</v>
      </c>
      <c r="Z115">
        <v>3.37</v>
      </c>
      <c r="AA115" t="s">
        <v>2060</v>
      </c>
      <c r="AB115" t="s">
        <v>2059</v>
      </c>
    </row>
    <row r="116" spans="1:28" x14ac:dyDescent="0.3">
      <c r="A116" t="s">
        <v>2202</v>
      </c>
      <c r="B116" t="s">
        <v>2103</v>
      </c>
      <c r="C116" t="s">
        <v>2105</v>
      </c>
      <c r="D116" t="s">
        <v>2104</v>
      </c>
      <c r="E116" t="s">
        <v>39</v>
      </c>
      <c r="F116" t="s">
        <v>40</v>
      </c>
      <c r="G116" t="s">
        <v>255</v>
      </c>
      <c r="H116" t="s">
        <v>70</v>
      </c>
      <c r="I116" t="s">
        <v>71</v>
      </c>
      <c r="J116" t="str">
        <f t="shared" si="1"/>
        <v>PCA JACKSON BILL DIRE| 3575638301</v>
      </c>
      <c r="K116">
        <v>19</v>
      </c>
      <c r="L116">
        <v>3.1</v>
      </c>
      <c r="M116">
        <v>0</v>
      </c>
      <c r="N116">
        <v>166</v>
      </c>
      <c r="O116">
        <v>0.33</v>
      </c>
      <c r="P116">
        <v>84</v>
      </c>
      <c r="Q116">
        <v>0.32</v>
      </c>
      <c r="R116">
        <v>33</v>
      </c>
      <c r="S116">
        <v>-18</v>
      </c>
      <c r="T116">
        <v>2</v>
      </c>
      <c r="U116">
        <v>28</v>
      </c>
      <c r="V116">
        <v>12</v>
      </c>
      <c r="W116">
        <v>35649</v>
      </c>
      <c r="X116">
        <v>35756</v>
      </c>
      <c r="Y116">
        <v>38301</v>
      </c>
      <c r="Z116">
        <v>2.86</v>
      </c>
      <c r="AA116" t="s">
        <v>2060</v>
      </c>
      <c r="AB116" t="s">
        <v>2059</v>
      </c>
    </row>
    <row r="117" spans="1:28" x14ac:dyDescent="0.3">
      <c r="A117" t="s">
        <v>2202</v>
      </c>
      <c r="B117" t="s">
        <v>2103</v>
      </c>
      <c r="C117" t="s">
        <v>2512</v>
      </c>
      <c r="D117" t="s">
        <v>2511</v>
      </c>
      <c r="E117" t="s">
        <v>39</v>
      </c>
      <c r="F117" t="s">
        <v>40</v>
      </c>
      <c r="G117" t="s">
        <v>255</v>
      </c>
      <c r="H117" t="s">
        <v>70</v>
      </c>
      <c r="I117" t="s">
        <v>560</v>
      </c>
      <c r="J117" t="str">
        <f t="shared" si="1"/>
        <v>PCA MADISON OVER 150 | 3575638225</v>
      </c>
      <c r="K117">
        <v>2</v>
      </c>
      <c r="L117">
        <v>3.18</v>
      </c>
      <c r="M117">
        <v>0</v>
      </c>
      <c r="N117">
        <v>220</v>
      </c>
      <c r="O117">
        <v>0.76</v>
      </c>
      <c r="P117">
        <v>125</v>
      </c>
      <c r="Q117">
        <v>0.35</v>
      </c>
      <c r="R117">
        <v>-14</v>
      </c>
      <c r="S117">
        <v>-3</v>
      </c>
      <c r="T117">
        <v>-93</v>
      </c>
      <c r="U117">
        <v>195</v>
      </c>
      <c r="V117">
        <v>99</v>
      </c>
      <c r="W117">
        <v>38301</v>
      </c>
      <c r="X117">
        <v>35756</v>
      </c>
      <c r="Y117">
        <v>38225</v>
      </c>
      <c r="Z117">
        <v>2.94</v>
      </c>
      <c r="AA117" t="s">
        <v>2060</v>
      </c>
      <c r="AB117" t="s">
        <v>2059</v>
      </c>
    </row>
    <row r="118" spans="1:28" x14ac:dyDescent="0.3">
      <c r="A118" t="s">
        <v>2202</v>
      </c>
      <c r="B118" t="s">
        <v>2103</v>
      </c>
      <c r="C118" t="s">
        <v>2512</v>
      </c>
      <c r="D118" t="s">
        <v>2511</v>
      </c>
      <c r="E118" t="s">
        <v>39</v>
      </c>
      <c r="F118" t="s">
        <v>40</v>
      </c>
      <c r="G118" t="s">
        <v>255</v>
      </c>
      <c r="H118" t="s">
        <v>70</v>
      </c>
      <c r="I118" t="s">
        <v>71</v>
      </c>
      <c r="J118" t="str">
        <f t="shared" si="1"/>
        <v>PCA MADISON OVER 150 | 3575638301</v>
      </c>
      <c r="K118">
        <v>10</v>
      </c>
      <c r="L118">
        <v>3.43</v>
      </c>
      <c r="M118">
        <v>0</v>
      </c>
      <c r="N118">
        <v>167</v>
      </c>
      <c r="O118">
        <v>0.34</v>
      </c>
      <c r="P118">
        <v>74</v>
      </c>
      <c r="Q118">
        <v>0.31</v>
      </c>
      <c r="R118">
        <v>5</v>
      </c>
      <c r="S118">
        <v>-3</v>
      </c>
      <c r="T118">
        <v>-3</v>
      </c>
      <c r="U118">
        <v>114</v>
      </c>
      <c r="V118">
        <v>108</v>
      </c>
      <c r="W118">
        <v>35649</v>
      </c>
      <c r="X118">
        <v>35756</v>
      </c>
      <c r="Y118">
        <v>38301</v>
      </c>
      <c r="Z118">
        <v>3.19</v>
      </c>
      <c r="AA118" t="s">
        <v>2060</v>
      </c>
      <c r="AB118" t="s">
        <v>2059</v>
      </c>
    </row>
    <row r="119" spans="1:28" x14ac:dyDescent="0.3">
      <c r="A119" t="s">
        <v>2202</v>
      </c>
      <c r="B119" t="s">
        <v>2103</v>
      </c>
      <c r="C119" t="s">
        <v>2512</v>
      </c>
      <c r="D119" t="s">
        <v>2511</v>
      </c>
      <c r="E119" t="s">
        <v>39</v>
      </c>
      <c r="F119" t="s">
        <v>40</v>
      </c>
      <c r="G119" t="s">
        <v>255</v>
      </c>
      <c r="H119" t="s">
        <v>70</v>
      </c>
      <c r="I119" t="s">
        <v>85</v>
      </c>
      <c r="J119" t="str">
        <f t="shared" si="1"/>
        <v>PCA MADISON OVER 150 | 3575638351</v>
      </c>
      <c r="K119">
        <v>1</v>
      </c>
      <c r="L119">
        <v>4.17</v>
      </c>
      <c r="M119">
        <v>0</v>
      </c>
      <c r="N119">
        <v>156</v>
      </c>
      <c r="O119">
        <v>0.2</v>
      </c>
      <c r="P119">
        <v>87</v>
      </c>
      <c r="Q119">
        <v>0.3</v>
      </c>
      <c r="R119">
        <v>32</v>
      </c>
      <c r="S119">
        <v>-3</v>
      </c>
      <c r="T119">
        <v>58</v>
      </c>
      <c r="U119">
        <v>178</v>
      </c>
      <c r="V119">
        <v>233</v>
      </c>
      <c r="W119">
        <v>35986</v>
      </c>
      <c r="X119">
        <v>35756</v>
      </c>
      <c r="Y119">
        <v>38351</v>
      </c>
      <c r="Z119">
        <v>3.93</v>
      </c>
      <c r="AA119" t="s">
        <v>2060</v>
      </c>
      <c r="AB119" t="s">
        <v>2059</v>
      </c>
    </row>
    <row r="120" spans="1:28" x14ac:dyDescent="0.3">
      <c r="A120" t="s">
        <v>2202</v>
      </c>
      <c r="B120" t="s">
        <v>2103</v>
      </c>
      <c r="C120" t="s">
        <v>2512</v>
      </c>
      <c r="D120" t="s">
        <v>2511</v>
      </c>
      <c r="E120" t="s">
        <v>39</v>
      </c>
      <c r="F120" t="s">
        <v>40</v>
      </c>
      <c r="G120" t="s">
        <v>255</v>
      </c>
      <c r="H120" t="s">
        <v>70</v>
      </c>
      <c r="I120" t="s">
        <v>1266</v>
      </c>
      <c r="J120" t="str">
        <f t="shared" si="1"/>
        <v>PCA MADISON OVER 150 | 3575638382</v>
      </c>
      <c r="K120">
        <v>27</v>
      </c>
      <c r="L120">
        <v>3.53</v>
      </c>
      <c r="M120">
        <v>0</v>
      </c>
      <c r="N120">
        <v>199</v>
      </c>
      <c r="O120">
        <v>0.36</v>
      </c>
      <c r="P120">
        <v>89</v>
      </c>
      <c r="Q120">
        <v>0.32</v>
      </c>
      <c r="R120">
        <v>-14</v>
      </c>
      <c r="S120">
        <v>-3</v>
      </c>
      <c r="T120">
        <v>-11</v>
      </c>
      <c r="U120">
        <v>228</v>
      </c>
      <c r="V120">
        <v>214</v>
      </c>
      <c r="W120">
        <v>35020</v>
      </c>
      <c r="X120">
        <v>35756</v>
      </c>
      <c r="Y120">
        <v>38382</v>
      </c>
      <c r="Z120">
        <v>3.29</v>
      </c>
      <c r="AA120" t="s">
        <v>2060</v>
      </c>
      <c r="AB120" t="s">
        <v>2059</v>
      </c>
    </row>
    <row r="121" spans="1:28" x14ac:dyDescent="0.3">
      <c r="A121" t="s">
        <v>2202</v>
      </c>
      <c r="B121" t="s">
        <v>2103</v>
      </c>
      <c r="C121" t="s">
        <v>2512</v>
      </c>
      <c r="D121" t="s">
        <v>2511</v>
      </c>
      <c r="E121" t="s">
        <v>39</v>
      </c>
      <c r="F121" t="s">
        <v>40</v>
      </c>
      <c r="G121" t="s">
        <v>255</v>
      </c>
      <c r="H121" t="s">
        <v>70</v>
      </c>
      <c r="I121" t="s">
        <v>194</v>
      </c>
      <c r="J121" t="str">
        <f t="shared" si="1"/>
        <v>PCA MADISON OVER 150 | 3575638261</v>
      </c>
      <c r="K121">
        <v>11</v>
      </c>
      <c r="L121">
        <v>3.05</v>
      </c>
      <c r="M121">
        <v>0</v>
      </c>
      <c r="N121">
        <v>230</v>
      </c>
      <c r="O121">
        <v>0.4</v>
      </c>
      <c r="P121">
        <v>79</v>
      </c>
      <c r="Q121">
        <v>0.31</v>
      </c>
      <c r="R121">
        <v>-4</v>
      </c>
      <c r="S121">
        <v>-3</v>
      </c>
      <c r="T121">
        <v>62</v>
      </c>
      <c r="U121">
        <v>187</v>
      </c>
      <c r="V121">
        <v>246</v>
      </c>
      <c r="W121">
        <v>30272</v>
      </c>
      <c r="X121">
        <v>35756</v>
      </c>
      <c r="Y121">
        <v>38261</v>
      </c>
      <c r="Z121">
        <v>2.81</v>
      </c>
      <c r="AA121" t="s">
        <v>2060</v>
      </c>
      <c r="AB121" t="s">
        <v>2059</v>
      </c>
    </row>
    <row r="122" spans="1:28" x14ac:dyDescent="0.3">
      <c r="A122" t="s">
        <v>2202</v>
      </c>
      <c r="B122" t="s">
        <v>2103</v>
      </c>
      <c r="C122" t="s">
        <v>2508</v>
      </c>
      <c r="D122" t="s">
        <v>2507</v>
      </c>
      <c r="E122" t="s">
        <v>39</v>
      </c>
      <c r="F122" t="s">
        <v>40</v>
      </c>
      <c r="G122" t="s">
        <v>255</v>
      </c>
      <c r="H122" t="s">
        <v>66</v>
      </c>
      <c r="I122" t="s">
        <v>610</v>
      </c>
      <c r="J122" t="str">
        <f t="shared" si="1"/>
        <v>PCA MADISON UNDER 150| 3575638834</v>
      </c>
      <c r="K122">
        <v>1</v>
      </c>
      <c r="L122">
        <v>4.1100000000000003</v>
      </c>
      <c r="M122">
        <v>0</v>
      </c>
      <c r="N122">
        <v>110</v>
      </c>
      <c r="O122">
        <v>0.14000000000000001</v>
      </c>
      <c r="P122">
        <v>10</v>
      </c>
      <c r="Q122">
        <v>0.25</v>
      </c>
      <c r="R122">
        <v>23</v>
      </c>
      <c r="S122">
        <v>-25</v>
      </c>
      <c r="T122">
        <v>39</v>
      </c>
      <c r="U122">
        <v>37</v>
      </c>
      <c r="V122">
        <v>51</v>
      </c>
      <c r="W122">
        <v>35649</v>
      </c>
      <c r="X122">
        <v>35756</v>
      </c>
      <c r="Y122">
        <v>38834</v>
      </c>
      <c r="Z122">
        <v>3.87</v>
      </c>
      <c r="AA122" t="s">
        <v>2060</v>
      </c>
      <c r="AB122" t="s">
        <v>2059</v>
      </c>
    </row>
    <row r="123" spans="1:28" x14ac:dyDescent="0.3">
      <c r="A123" t="s">
        <v>2202</v>
      </c>
      <c r="B123" t="s">
        <v>2103</v>
      </c>
      <c r="C123" t="s">
        <v>2508</v>
      </c>
      <c r="D123" t="s">
        <v>2507</v>
      </c>
      <c r="E123" t="s">
        <v>39</v>
      </c>
      <c r="F123" t="s">
        <v>40</v>
      </c>
      <c r="G123" t="s">
        <v>255</v>
      </c>
      <c r="H123" t="s">
        <v>70</v>
      </c>
      <c r="I123" t="s">
        <v>1363</v>
      </c>
      <c r="J123" t="str">
        <f t="shared" si="1"/>
        <v>PCA MADISON UNDER 150| 3575638375</v>
      </c>
      <c r="K123">
        <v>3</v>
      </c>
      <c r="L123">
        <v>4.5199999999999996</v>
      </c>
      <c r="M123">
        <v>0</v>
      </c>
      <c r="N123">
        <v>130</v>
      </c>
      <c r="O123">
        <v>0.2</v>
      </c>
      <c r="P123">
        <v>114</v>
      </c>
      <c r="Q123">
        <v>0.35</v>
      </c>
      <c r="R123">
        <v>9</v>
      </c>
      <c r="S123">
        <v>-25</v>
      </c>
      <c r="T123">
        <v>14</v>
      </c>
      <c r="U123">
        <v>166</v>
      </c>
      <c r="V123">
        <v>155</v>
      </c>
      <c r="W123">
        <v>38301</v>
      </c>
      <c r="X123">
        <v>35756</v>
      </c>
      <c r="Y123">
        <v>38375</v>
      </c>
      <c r="Z123">
        <v>4.28</v>
      </c>
      <c r="AA123" t="s">
        <v>2060</v>
      </c>
      <c r="AB123" t="s">
        <v>2059</v>
      </c>
    </row>
    <row r="124" spans="1:28" x14ac:dyDescent="0.3">
      <c r="A124" t="s">
        <v>2202</v>
      </c>
      <c r="B124" t="s">
        <v>2061</v>
      </c>
      <c r="C124" t="s">
        <v>2514</v>
      </c>
      <c r="D124" t="s">
        <v>2513</v>
      </c>
      <c r="E124" t="s">
        <v>39</v>
      </c>
      <c r="F124" t="s">
        <v>40</v>
      </c>
      <c r="G124" t="s">
        <v>522</v>
      </c>
      <c r="H124" t="s">
        <v>70</v>
      </c>
      <c r="I124" t="s">
        <v>860</v>
      </c>
      <c r="J124" t="str">
        <f t="shared" si="1"/>
        <v>b: BUDDY MOORE TRUCKI| 3560137743</v>
      </c>
      <c r="K124">
        <v>1</v>
      </c>
      <c r="L124">
        <v>1.36</v>
      </c>
      <c r="M124">
        <v>0.27</v>
      </c>
      <c r="N124">
        <v>307</v>
      </c>
      <c r="O124">
        <v>0.84</v>
      </c>
      <c r="P124">
        <v>149</v>
      </c>
      <c r="Q124">
        <v>0.35</v>
      </c>
      <c r="R124">
        <v>-18</v>
      </c>
      <c r="S124">
        <v>-206</v>
      </c>
      <c r="T124">
        <v>0</v>
      </c>
      <c r="U124">
        <v>-550</v>
      </c>
      <c r="V124">
        <v>-756</v>
      </c>
      <c r="W124">
        <v>38301</v>
      </c>
      <c r="X124">
        <v>35601</v>
      </c>
      <c r="Y124">
        <v>37743</v>
      </c>
      <c r="Z124">
        <v>1.39</v>
      </c>
      <c r="AA124" t="s">
        <v>2354</v>
      </c>
      <c r="AB124" t="s">
        <v>2353</v>
      </c>
    </row>
    <row r="125" spans="1:28" x14ac:dyDescent="0.3">
      <c r="A125" t="s">
        <v>2202</v>
      </c>
      <c r="B125" t="s">
        <v>2061</v>
      </c>
      <c r="C125" t="s">
        <v>2512</v>
      </c>
      <c r="D125" t="s">
        <v>2511</v>
      </c>
      <c r="E125" t="s">
        <v>39</v>
      </c>
      <c r="F125" t="s">
        <v>40</v>
      </c>
      <c r="G125" t="s">
        <v>255</v>
      </c>
      <c r="H125" t="s">
        <v>70</v>
      </c>
      <c r="I125" t="s">
        <v>1279</v>
      </c>
      <c r="J125" t="str">
        <f t="shared" si="1"/>
        <v>PCA MADISON OVER 150 | 3575637725</v>
      </c>
      <c r="K125">
        <v>1</v>
      </c>
      <c r="L125">
        <v>3.29</v>
      </c>
      <c r="M125">
        <v>0</v>
      </c>
      <c r="N125">
        <v>253</v>
      </c>
      <c r="O125">
        <v>0.96</v>
      </c>
      <c r="P125">
        <v>187</v>
      </c>
      <c r="Q125">
        <v>0.4</v>
      </c>
      <c r="R125">
        <v>-7</v>
      </c>
      <c r="S125">
        <v>-3</v>
      </c>
      <c r="T125">
        <v>-113</v>
      </c>
      <c r="U125">
        <v>-89</v>
      </c>
      <c r="V125">
        <v>-205</v>
      </c>
      <c r="W125">
        <v>30263</v>
      </c>
      <c r="X125">
        <v>35756</v>
      </c>
      <c r="Y125">
        <v>37725</v>
      </c>
      <c r="Z125">
        <v>3.05</v>
      </c>
      <c r="AA125" t="s">
        <v>2060</v>
      </c>
      <c r="AB125" t="s">
        <v>2059</v>
      </c>
    </row>
    <row r="126" spans="1:28" x14ac:dyDescent="0.3">
      <c r="A126" t="s">
        <v>2202</v>
      </c>
      <c r="B126" t="s">
        <v>2061</v>
      </c>
      <c r="C126" t="s">
        <v>2512</v>
      </c>
      <c r="D126" t="s">
        <v>2511</v>
      </c>
      <c r="E126" t="s">
        <v>39</v>
      </c>
      <c r="F126" t="s">
        <v>40</v>
      </c>
      <c r="G126" t="s">
        <v>255</v>
      </c>
      <c r="H126" t="s">
        <v>70</v>
      </c>
      <c r="I126" t="s">
        <v>1800</v>
      </c>
      <c r="J126" t="str">
        <f t="shared" si="1"/>
        <v>PCA MADISON OVER 150 | 3575637806</v>
      </c>
      <c r="K126">
        <v>1</v>
      </c>
      <c r="L126">
        <v>3.48</v>
      </c>
      <c r="M126">
        <v>0</v>
      </c>
      <c r="N126">
        <v>239</v>
      </c>
      <c r="O126">
        <v>1.04</v>
      </c>
      <c r="P126">
        <v>103</v>
      </c>
      <c r="Q126">
        <v>0.35</v>
      </c>
      <c r="R126">
        <v>-10</v>
      </c>
      <c r="S126">
        <v>-3</v>
      </c>
      <c r="T126">
        <v>-213</v>
      </c>
      <c r="U126">
        <v>-79</v>
      </c>
      <c r="V126">
        <v>-295</v>
      </c>
      <c r="W126">
        <v>35020</v>
      </c>
      <c r="X126">
        <v>35756</v>
      </c>
      <c r="Y126">
        <v>37806</v>
      </c>
      <c r="Z126">
        <v>3.24</v>
      </c>
      <c r="AA126" t="s">
        <v>2060</v>
      </c>
      <c r="AB126" t="s">
        <v>2059</v>
      </c>
    </row>
    <row r="127" spans="1:28" x14ac:dyDescent="0.3">
      <c r="A127" t="s">
        <v>2202</v>
      </c>
      <c r="B127" t="s">
        <v>2061</v>
      </c>
      <c r="C127" t="s">
        <v>2512</v>
      </c>
      <c r="D127" t="s">
        <v>2511</v>
      </c>
      <c r="E127" t="s">
        <v>39</v>
      </c>
      <c r="F127" t="s">
        <v>40</v>
      </c>
      <c r="G127" t="s">
        <v>255</v>
      </c>
      <c r="H127" t="s">
        <v>70</v>
      </c>
      <c r="I127" t="s">
        <v>1009</v>
      </c>
      <c r="J127" t="str">
        <f t="shared" si="1"/>
        <v>PCA MADISON OVER 150 | 3575637813</v>
      </c>
      <c r="K127">
        <v>11</v>
      </c>
      <c r="L127">
        <v>3.23</v>
      </c>
      <c r="M127">
        <v>0</v>
      </c>
      <c r="N127">
        <v>265</v>
      </c>
      <c r="O127">
        <v>0.66</v>
      </c>
      <c r="P127">
        <v>46</v>
      </c>
      <c r="Q127">
        <v>0.28999999999999998</v>
      </c>
      <c r="R127">
        <v>0</v>
      </c>
      <c r="S127">
        <v>-3</v>
      </c>
      <c r="T127">
        <v>16</v>
      </c>
      <c r="U127">
        <v>-85</v>
      </c>
      <c r="V127">
        <v>-72</v>
      </c>
      <c r="W127">
        <v>37091</v>
      </c>
      <c r="X127">
        <v>35756</v>
      </c>
      <c r="Y127">
        <v>37813</v>
      </c>
      <c r="Z127">
        <v>2.99</v>
      </c>
      <c r="AA127" t="s">
        <v>2060</v>
      </c>
      <c r="AB127" t="s">
        <v>2059</v>
      </c>
    </row>
    <row r="128" spans="1:28" x14ac:dyDescent="0.3">
      <c r="A128" t="s">
        <v>2202</v>
      </c>
      <c r="B128" t="s">
        <v>2061</v>
      </c>
      <c r="C128" t="s">
        <v>123</v>
      </c>
      <c r="D128" t="s">
        <v>124</v>
      </c>
      <c r="E128" t="s">
        <v>39</v>
      </c>
      <c r="F128" t="s">
        <v>70</v>
      </c>
      <c r="G128" t="s">
        <v>1072</v>
      </c>
      <c r="H128" t="s">
        <v>70</v>
      </c>
      <c r="I128" t="s">
        <v>563</v>
      </c>
      <c r="J128" t="str">
        <f t="shared" si="1"/>
        <v>WAL MART SAMS GENERAL| 3738037809</v>
      </c>
      <c r="K128">
        <v>1</v>
      </c>
      <c r="L128">
        <v>1.75</v>
      </c>
      <c r="M128">
        <v>0.06</v>
      </c>
      <c r="N128">
        <v>402</v>
      </c>
      <c r="O128">
        <v>0.94</v>
      </c>
      <c r="P128">
        <v>28</v>
      </c>
      <c r="Q128">
        <v>0.25</v>
      </c>
      <c r="R128">
        <v>60</v>
      </c>
      <c r="S128">
        <v>127</v>
      </c>
      <c r="T128">
        <v>3</v>
      </c>
      <c r="U128">
        <v>-443</v>
      </c>
      <c r="V128">
        <v>-313</v>
      </c>
      <c r="W128">
        <v>37401</v>
      </c>
      <c r="X128">
        <v>37380</v>
      </c>
      <c r="Y128">
        <v>37809</v>
      </c>
      <c r="Z128">
        <v>1.57</v>
      </c>
      <c r="AA128" t="s">
        <v>2072</v>
      </c>
      <c r="AB128" t="s">
        <v>2071</v>
      </c>
    </row>
    <row r="129" spans="1:28" x14ac:dyDescent="0.3">
      <c r="A129" t="s">
        <v>2202</v>
      </c>
      <c r="B129" t="s">
        <v>2061</v>
      </c>
      <c r="C129" t="s">
        <v>123</v>
      </c>
      <c r="D129" t="s">
        <v>124</v>
      </c>
      <c r="E129" t="s">
        <v>39</v>
      </c>
      <c r="F129" t="s">
        <v>70</v>
      </c>
      <c r="G129" t="s">
        <v>86</v>
      </c>
      <c r="H129" t="s">
        <v>70</v>
      </c>
      <c r="I129" t="s">
        <v>563</v>
      </c>
      <c r="J129" t="str">
        <f t="shared" si="1"/>
        <v>WAL MART SAMS GENERAL| 3738837809</v>
      </c>
      <c r="K129">
        <v>2</v>
      </c>
      <c r="L129">
        <v>1.75</v>
      </c>
      <c r="M129">
        <v>0.02</v>
      </c>
      <c r="N129">
        <v>221</v>
      </c>
      <c r="O129">
        <v>0.9</v>
      </c>
      <c r="P129">
        <v>29</v>
      </c>
      <c r="Q129">
        <v>0.25</v>
      </c>
      <c r="R129">
        <v>41</v>
      </c>
      <c r="S129">
        <v>38</v>
      </c>
      <c r="T129">
        <v>-153</v>
      </c>
      <c r="U129">
        <v>-554</v>
      </c>
      <c r="V129">
        <v>-669</v>
      </c>
      <c r="W129">
        <v>37160</v>
      </c>
      <c r="X129">
        <v>37388</v>
      </c>
      <c r="Y129">
        <v>37809</v>
      </c>
      <c r="Z129">
        <v>1.53</v>
      </c>
      <c r="AA129" t="s">
        <v>2074</v>
      </c>
      <c r="AB129" t="s">
        <v>2073</v>
      </c>
    </row>
    <row r="130" spans="1:28" x14ac:dyDescent="0.3">
      <c r="A130" t="s">
        <v>2202</v>
      </c>
      <c r="B130" t="s">
        <v>2065</v>
      </c>
      <c r="C130" t="s">
        <v>37</v>
      </c>
      <c r="D130" t="s">
        <v>38</v>
      </c>
      <c r="E130" t="s">
        <v>39</v>
      </c>
      <c r="F130" t="s">
        <v>40</v>
      </c>
      <c r="G130" t="s">
        <v>522</v>
      </c>
      <c r="H130" t="s">
        <v>70</v>
      </c>
      <c r="I130" t="s">
        <v>75</v>
      </c>
      <c r="J130" t="str">
        <f t="shared" ref="J130:J193" si="2">TRIM(CONCATENATE(C130,X130,Y130))</f>
        <v>b: C H ROBINSON | 3560138101</v>
      </c>
      <c r="K130">
        <v>3</v>
      </c>
      <c r="L130">
        <v>2.2599999999999998</v>
      </c>
      <c r="M130">
        <v>0.27</v>
      </c>
      <c r="N130">
        <v>177</v>
      </c>
      <c r="O130">
        <v>0.53</v>
      </c>
      <c r="P130">
        <v>54</v>
      </c>
      <c r="Q130">
        <v>0.28000000000000003</v>
      </c>
      <c r="R130">
        <v>-11</v>
      </c>
      <c r="S130">
        <v>12</v>
      </c>
      <c r="T130">
        <v>-84</v>
      </c>
      <c r="U130">
        <v>-212</v>
      </c>
      <c r="V130">
        <v>-284</v>
      </c>
      <c r="W130">
        <v>35111</v>
      </c>
      <c r="X130">
        <v>35601</v>
      </c>
      <c r="Y130">
        <v>38101</v>
      </c>
      <c r="Z130">
        <v>2.29</v>
      </c>
      <c r="AA130" t="s">
        <v>2060</v>
      </c>
      <c r="AB130" t="s">
        <v>2059</v>
      </c>
    </row>
    <row r="131" spans="1:28" x14ac:dyDescent="0.3">
      <c r="A131" t="s">
        <v>2202</v>
      </c>
      <c r="B131" t="s">
        <v>2065</v>
      </c>
      <c r="C131" t="s">
        <v>314</v>
      </c>
      <c r="D131" t="s">
        <v>315</v>
      </c>
      <c r="E131" t="s">
        <v>39</v>
      </c>
      <c r="F131" t="s">
        <v>40</v>
      </c>
      <c r="G131" t="s">
        <v>522</v>
      </c>
      <c r="H131" t="s">
        <v>70</v>
      </c>
      <c r="I131" t="s">
        <v>75</v>
      </c>
      <c r="J131" t="str">
        <f t="shared" si="2"/>
        <v>b: EPES LOGISTICS SER| 3560138101</v>
      </c>
      <c r="K131">
        <v>1</v>
      </c>
      <c r="L131">
        <v>1.87</v>
      </c>
      <c r="M131">
        <v>0.28000000000000003</v>
      </c>
      <c r="N131">
        <v>186</v>
      </c>
      <c r="O131">
        <v>0.63</v>
      </c>
      <c r="P131">
        <v>91</v>
      </c>
      <c r="Q131">
        <v>0.3</v>
      </c>
      <c r="R131">
        <v>-13</v>
      </c>
      <c r="S131">
        <v>74</v>
      </c>
      <c r="T131">
        <v>-127</v>
      </c>
      <c r="U131">
        <v>-267</v>
      </c>
      <c r="V131">
        <v>-320</v>
      </c>
      <c r="W131">
        <v>35020</v>
      </c>
      <c r="X131">
        <v>35601</v>
      </c>
      <c r="Y131">
        <v>38101</v>
      </c>
      <c r="Z131">
        <v>1.91</v>
      </c>
      <c r="AA131" t="s">
        <v>2354</v>
      </c>
      <c r="AB131" t="s">
        <v>2353</v>
      </c>
    </row>
    <row r="132" spans="1:28" x14ac:dyDescent="0.3">
      <c r="A132" t="s">
        <v>2202</v>
      </c>
      <c r="B132" t="s">
        <v>2065</v>
      </c>
      <c r="C132" t="s">
        <v>105</v>
      </c>
      <c r="D132" t="s">
        <v>106</v>
      </c>
      <c r="E132" t="s">
        <v>39</v>
      </c>
      <c r="F132" t="s">
        <v>40</v>
      </c>
      <c r="G132" t="s">
        <v>522</v>
      </c>
      <c r="H132" t="s">
        <v>70</v>
      </c>
      <c r="I132" t="s">
        <v>75</v>
      </c>
      <c r="J132" t="str">
        <f t="shared" si="2"/>
        <v>b: RYAN TRANSPORTATIO| 3560138101</v>
      </c>
      <c r="K132">
        <v>1</v>
      </c>
      <c r="L132">
        <v>3.15</v>
      </c>
      <c r="M132">
        <v>0.28000000000000003</v>
      </c>
      <c r="N132">
        <v>175</v>
      </c>
      <c r="O132">
        <v>0.33</v>
      </c>
      <c r="P132">
        <v>97</v>
      </c>
      <c r="Q132">
        <v>0.3</v>
      </c>
      <c r="R132">
        <v>-13</v>
      </c>
      <c r="S132">
        <v>66</v>
      </c>
      <c r="T132">
        <v>2</v>
      </c>
      <c r="U132">
        <v>-51</v>
      </c>
      <c r="V132">
        <v>17</v>
      </c>
      <c r="W132">
        <v>35111</v>
      </c>
      <c r="X132">
        <v>35601</v>
      </c>
      <c r="Y132">
        <v>38101</v>
      </c>
      <c r="Z132">
        <v>3.19</v>
      </c>
      <c r="AA132" t="s">
        <v>2354</v>
      </c>
      <c r="AB132" t="s">
        <v>2353</v>
      </c>
    </row>
    <row r="133" spans="1:28" x14ac:dyDescent="0.3">
      <c r="A133" t="s">
        <v>2202</v>
      </c>
      <c r="B133" t="s">
        <v>2065</v>
      </c>
      <c r="C133" t="s">
        <v>2512</v>
      </c>
      <c r="D133" t="s">
        <v>2511</v>
      </c>
      <c r="E133" t="s">
        <v>39</v>
      </c>
      <c r="F133" t="s">
        <v>40</v>
      </c>
      <c r="G133" t="s">
        <v>255</v>
      </c>
      <c r="H133" t="s">
        <v>70</v>
      </c>
      <c r="I133" t="s">
        <v>672</v>
      </c>
      <c r="J133" t="str">
        <f t="shared" si="2"/>
        <v>PCA MADISON OVER 150 | 3575638002</v>
      </c>
      <c r="K133">
        <v>4</v>
      </c>
      <c r="L133">
        <v>3.43</v>
      </c>
      <c r="M133">
        <v>0</v>
      </c>
      <c r="N133">
        <v>197</v>
      </c>
      <c r="O133">
        <v>0.5</v>
      </c>
      <c r="P133">
        <v>56</v>
      </c>
      <c r="Q133">
        <v>0.3</v>
      </c>
      <c r="R133">
        <v>-34</v>
      </c>
      <c r="S133">
        <v>-3</v>
      </c>
      <c r="T133">
        <v>-71</v>
      </c>
      <c r="U133">
        <v>67</v>
      </c>
      <c r="V133">
        <v>-7</v>
      </c>
      <c r="W133">
        <v>35020</v>
      </c>
      <c r="X133">
        <v>35756</v>
      </c>
      <c r="Y133">
        <v>38002</v>
      </c>
      <c r="Z133">
        <v>3.19</v>
      </c>
      <c r="AA133" t="s">
        <v>2060</v>
      </c>
      <c r="AB133" t="s">
        <v>2059</v>
      </c>
    </row>
    <row r="134" spans="1:28" x14ac:dyDescent="0.3">
      <c r="A134" t="s">
        <v>2202</v>
      </c>
      <c r="B134" t="s">
        <v>2065</v>
      </c>
      <c r="C134" t="s">
        <v>2512</v>
      </c>
      <c r="D134" t="s">
        <v>2511</v>
      </c>
      <c r="E134" t="s">
        <v>39</v>
      </c>
      <c r="F134" t="s">
        <v>40</v>
      </c>
      <c r="G134" t="s">
        <v>255</v>
      </c>
      <c r="H134" t="s">
        <v>70</v>
      </c>
      <c r="I134" t="s">
        <v>447</v>
      </c>
      <c r="J134" t="str">
        <f t="shared" si="2"/>
        <v>PCA MADISON OVER 150 | 3575638019</v>
      </c>
      <c r="K134">
        <v>16</v>
      </c>
      <c r="L134">
        <v>2.93</v>
      </c>
      <c r="M134">
        <v>0</v>
      </c>
      <c r="N134">
        <v>222</v>
      </c>
      <c r="O134">
        <v>0.53</v>
      </c>
      <c r="P134">
        <v>47</v>
      </c>
      <c r="Q134">
        <v>0.28000000000000003</v>
      </c>
      <c r="R134">
        <v>14</v>
      </c>
      <c r="S134">
        <v>-3</v>
      </c>
      <c r="T134">
        <v>6</v>
      </c>
      <c r="U134">
        <v>-36</v>
      </c>
      <c r="V134">
        <v>-33</v>
      </c>
      <c r="W134">
        <v>35756</v>
      </c>
      <c r="X134">
        <v>35756</v>
      </c>
      <c r="Y134">
        <v>38019</v>
      </c>
      <c r="Z134">
        <v>2.69</v>
      </c>
      <c r="AA134" t="s">
        <v>2060</v>
      </c>
      <c r="AB134" t="s">
        <v>2059</v>
      </c>
    </row>
    <row r="135" spans="1:28" x14ac:dyDescent="0.3">
      <c r="A135" t="s">
        <v>2202</v>
      </c>
      <c r="B135" t="s">
        <v>2065</v>
      </c>
      <c r="C135" t="s">
        <v>2512</v>
      </c>
      <c r="D135" t="s">
        <v>2511</v>
      </c>
      <c r="E135" t="s">
        <v>39</v>
      </c>
      <c r="F135" t="s">
        <v>40</v>
      </c>
      <c r="G135" t="s">
        <v>255</v>
      </c>
      <c r="H135" t="s">
        <v>70</v>
      </c>
      <c r="I135" t="s">
        <v>75</v>
      </c>
      <c r="J135" t="str">
        <f t="shared" si="2"/>
        <v>PCA MADISON OVER 150 | 3575638101</v>
      </c>
      <c r="K135">
        <v>6</v>
      </c>
      <c r="L135">
        <v>3.56</v>
      </c>
      <c r="M135">
        <v>0</v>
      </c>
      <c r="N135">
        <v>190</v>
      </c>
      <c r="O135">
        <v>0.31</v>
      </c>
      <c r="P135">
        <v>87</v>
      </c>
      <c r="Q135">
        <v>0.32</v>
      </c>
      <c r="R135">
        <v>-11</v>
      </c>
      <c r="S135">
        <v>-3</v>
      </c>
      <c r="T135">
        <v>10</v>
      </c>
      <c r="U135">
        <v>56</v>
      </c>
      <c r="V135">
        <v>63</v>
      </c>
      <c r="W135">
        <v>37115</v>
      </c>
      <c r="X135">
        <v>35756</v>
      </c>
      <c r="Y135">
        <v>38101</v>
      </c>
      <c r="Z135">
        <v>3.32</v>
      </c>
      <c r="AA135" t="s">
        <v>2060</v>
      </c>
      <c r="AB135" t="s">
        <v>2059</v>
      </c>
    </row>
    <row r="136" spans="1:28" x14ac:dyDescent="0.3">
      <c r="A136" t="s">
        <v>2202</v>
      </c>
      <c r="B136" t="s">
        <v>2065</v>
      </c>
      <c r="C136" t="s">
        <v>2506</v>
      </c>
      <c r="D136" t="s">
        <v>2505</v>
      </c>
      <c r="E136" t="s">
        <v>39</v>
      </c>
      <c r="F136" t="s">
        <v>40</v>
      </c>
      <c r="G136" t="s">
        <v>522</v>
      </c>
      <c r="H136" t="s">
        <v>70</v>
      </c>
      <c r="I136" t="s">
        <v>75</v>
      </c>
      <c r="J136" t="str">
        <f t="shared" si="2"/>
        <v>POLYPLEX | 3560138101</v>
      </c>
      <c r="K136">
        <v>8</v>
      </c>
      <c r="L136">
        <v>2.41</v>
      </c>
      <c r="M136">
        <v>0.27</v>
      </c>
      <c r="N136">
        <v>182</v>
      </c>
      <c r="O136">
        <v>0.39</v>
      </c>
      <c r="P136">
        <v>46</v>
      </c>
      <c r="Q136">
        <v>0.27</v>
      </c>
      <c r="R136">
        <v>-61</v>
      </c>
      <c r="S136">
        <v>-3</v>
      </c>
      <c r="T136">
        <v>-24</v>
      </c>
      <c r="U136">
        <v>-126</v>
      </c>
      <c r="V136">
        <v>-153</v>
      </c>
      <c r="W136">
        <v>35540</v>
      </c>
      <c r="X136">
        <v>35601</v>
      </c>
      <c r="Y136">
        <v>38101</v>
      </c>
      <c r="Z136">
        <v>2.44</v>
      </c>
      <c r="AA136" t="s">
        <v>2060</v>
      </c>
      <c r="AB136" t="s">
        <v>2059</v>
      </c>
    </row>
    <row r="137" spans="1:28" x14ac:dyDescent="0.3">
      <c r="A137" t="s">
        <v>2202</v>
      </c>
      <c r="B137" t="s">
        <v>2065</v>
      </c>
      <c r="C137" t="s">
        <v>2510</v>
      </c>
      <c r="D137" t="s">
        <v>2509</v>
      </c>
      <c r="E137" t="s">
        <v>39</v>
      </c>
      <c r="F137" t="s">
        <v>40</v>
      </c>
      <c r="G137" t="s">
        <v>522</v>
      </c>
      <c r="H137" t="s">
        <v>70</v>
      </c>
      <c r="I137" t="s">
        <v>75</v>
      </c>
      <c r="J137" t="str">
        <f t="shared" si="2"/>
        <v>VALLEY LOGISTICS | 3560138101</v>
      </c>
      <c r="K137">
        <v>1</v>
      </c>
      <c r="L137">
        <v>3.63</v>
      </c>
      <c r="M137">
        <v>0.28000000000000003</v>
      </c>
      <c r="N137">
        <v>179</v>
      </c>
      <c r="O137">
        <v>0.83</v>
      </c>
      <c r="P137">
        <v>91</v>
      </c>
      <c r="Q137">
        <v>0.3</v>
      </c>
      <c r="R137">
        <v>-13</v>
      </c>
      <c r="S137">
        <v>74</v>
      </c>
      <c r="T137">
        <v>-213</v>
      </c>
      <c r="U137">
        <v>32</v>
      </c>
      <c r="V137">
        <v>-107</v>
      </c>
      <c r="W137">
        <v>35020</v>
      </c>
      <c r="X137">
        <v>35601</v>
      </c>
      <c r="Y137">
        <v>38101</v>
      </c>
      <c r="Z137">
        <v>3.67</v>
      </c>
      <c r="AA137" t="s">
        <v>2398</v>
      </c>
      <c r="AB137" t="s">
        <v>2397</v>
      </c>
    </row>
    <row r="138" spans="1:28" x14ac:dyDescent="0.3">
      <c r="A138" t="s">
        <v>2202</v>
      </c>
      <c r="B138" t="s">
        <v>2066</v>
      </c>
      <c r="C138" t="s">
        <v>1143</v>
      </c>
      <c r="D138" t="s">
        <v>1144</v>
      </c>
      <c r="E138" t="s">
        <v>39</v>
      </c>
      <c r="F138" t="s">
        <v>70</v>
      </c>
      <c r="G138" t="s">
        <v>80</v>
      </c>
      <c r="H138" t="s">
        <v>70</v>
      </c>
      <c r="I138" t="s">
        <v>669</v>
      </c>
      <c r="J138" t="str">
        <f t="shared" si="2"/>
        <v>b: ARRIVE LOGISTICS | 3734937138</v>
      </c>
      <c r="K138">
        <v>1</v>
      </c>
      <c r="L138">
        <v>4.58</v>
      </c>
      <c r="M138">
        <v>0.26</v>
      </c>
      <c r="N138">
        <v>72</v>
      </c>
      <c r="O138">
        <v>0.13</v>
      </c>
      <c r="P138">
        <v>58</v>
      </c>
      <c r="Q138">
        <v>0.3</v>
      </c>
      <c r="R138">
        <v>-4</v>
      </c>
      <c r="S138">
        <v>1</v>
      </c>
      <c r="T138">
        <v>1</v>
      </c>
      <c r="U138">
        <v>-68</v>
      </c>
      <c r="V138">
        <v>-66</v>
      </c>
      <c r="W138">
        <v>37087</v>
      </c>
      <c r="X138">
        <v>37349</v>
      </c>
      <c r="Y138">
        <v>37138</v>
      </c>
      <c r="Z138">
        <v>4.5999999999999996</v>
      </c>
      <c r="AA138" t="s">
        <v>2068</v>
      </c>
      <c r="AB138" t="s">
        <v>2067</v>
      </c>
    </row>
    <row r="139" spans="1:28" x14ac:dyDescent="0.3">
      <c r="A139" t="s">
        <v>2202</v>
      </c>
      <c r="B139" t="s">
        <v>2066</v>
      </c>
      <c r="C139" t="s">
        <v>1143</v>
      </c>
      <c r="D139" t="s">
        <v>1144</v>
      </c>
      <c r="E139" t="s">
        <v>39</v>
      </c>
      <c r="F139" t="s">
        <v>70</v>
      </c>
      <c r="G139" t="s">
        <v>1072</v>
      </c>
      <c r="H139" t="s">
        <v>70</v>
      </c>
      <c r="I139" t="s">
        <v>350</v>
      </c>
      <c r="J139" t="str">
        <f t="shared" si="2"/>
        <v>b: ARRIVE LOGISTICS | 3738038501</v>
      </c>
      <c r="K139">
        <v>1</v>
      </c>
      <c r="L139">
        <v>3.19</v>
      </c>
      <c r="M139">
        <v>0.28000000000000003</v>
      </c>
      <c r="N139">
        <v>115</v>
      </c>
      <c r="O139">
        <v>0.71</v>
      </c>
      <c r="P139">
        <v>28</v>
      </c>
      <c r="Q139">
        <v>0.25</v>
      </c>
      <c r="R139">
        <v>-8</v>
      </c>
      <c r="S139">
        <v>127</v>
      </c>
      <c r="T139">
        <v>-206</v>
      </c>
      <c r="U139">
        <v>-96</v>
      </c>
      <c r="V139">
        <v>-175</v>
      </c>
      <c r="W139">
        <v>37401</v>
      </c>
      <c r="X139">
        <v>37380</v>
      </c>
      <c r="Y139">
        <v>38501</v>
      </c>
      <c r="Z139">
        <v>3.23</v>
      </c>
      <c r="AA139" t="s">
        <v>2074</v>
      </c>
      <c r="AB139" t="s">
        <v>2073</v>
      </c>
    </row>
    <row r="140" spans="1:28" x14ac:dyDescent="0.3">
      <c r="A140" t="s">
        <v>2202</v>
      </c>
      <c r="B140" t="s">
        <v>2066</v>
      </c>
      <c r="C140" t="s">
        <v>37</v>
      </c>
      <c r="D140" t="s">
        <v>38</v>
      </c>
      <c r="E140" t="s">
        <v>39</v>
      </c>
      <c r="F140" t="s">
        <v>40</v>
      </c>
      <c r="G140" t="s">
        <v>57</v>
      </c>
      <c r="H140" t="s">
        <v>70</v>
      </c>
      <c r="I140" t="s">
        <v>694</v>
      </c>
      <c r="J140" t="str">
        <f t="shared" si="2"/>
        <v>b: C H ROBINSON | 3563037040</v>
      </c>
      <c r="K140">
        <v>5</v>
      </c>
      <c r="L140">
        <v>2.5</v>
      </c>
      <c r="M140">
        <v>0.27</v>
      </c>
      <c r="N140">
        <v>173</v>
      </c>
      <c r="O140">
        <v>0.7</v>
      </c>
      <c r="P140">
        <v>50</v>
      </c>
      <c r="Q140">
        <v>0.28999999999999998</v>
      </c>
      <c r="R140">
        <v>-11</v>
      </c>
      <c r="S140">
        <v>2</v>
      </c>
      <c r="T140">
        <v>-157</v>
      </c>
      <c r="U140">
        <v>-88</v>
      </c>
      <c r="V140">
        <v>-243</v>
      </c>
      <c r="W140">
        <v>35630</v>
      </c>
      <c r="X140">
        <v>35630</v>
      </c>
      <c r="Y140">
        <v>37040</v>
      </c>
      <c r="Z140">
        <v>2.5299999999999998</v>
      </c>
      <c r="AA140" t="s">
        <v>2060</v>
      </c>
      <c r="AB140" t="s">
        <v>2059</v>
      </c>
    </row>
    <row r="141" spans="1:28" x14ac:dyDescent="0.3">
      <c r="A141" t="s">
        <v>2202</v>
      </c>
      <c r="B141" t="s">
        <v>2066</v>
      </c>
      <c r="C141" t="s">
        <v>346</v>
      </c>
      <c r="D141" t="s">
        <v>347</v>
      </c>
      <c r="E141" t="s">
        <v>39</v>
      </c>
      <c r="F141" t="s">
        <v>40</v>
      </c>
      <c r="G141" t="s">
        <v>522</v>
      </c>
      <c r="H141" t="s">
        <v>70</v>
      </c>
      <c r="I141" t="s">
        <v>1037</v>
      </c>
      <c r="J141" t="str">
        <f t="shared" si="2"/>
        <v>b: COYOTE LOGISTICS | 3560137166</v>
      </c>
      <c r="K141">
        <v>1</v>
      </c>
      <c r="L141">
        <v>1.63</v>
      </c>
      <c r="M141">
        <v>0.19</v>
      </c>
      <c r="N141">
        <v>274</v>
      </c>
      <c r="O141">
        <v>0.79</v>
      </c>
      <c r="P141">
        <v>34</v>
      </c>
      <c r="Q141">
        <v>0.25</v>
      </c>
      <c r="R141">
        <v>5</v>
      </c>
      <c r="S141">
        <v>99</v>
      </c>
      <c r="T141">
        <v>-40</v>
      </c>
      <c r="U141">
        <v>-172</v>
      </c>
      <c r="V141">
        <v>-113</v>
      </c>
      <c r="W141">
        <v>35055</v>
      </c>
      <c r="X141">
        <v>35601</v>
      </c>
      <c r="Y141">
        <v>37166</v>
      </c>
      <c r="Z141">
        <v>1.58</v>
      </c>
      <c r="AA141" t="s">
        <v>2398</v>
      </c>
      <c r="AB141" t="s">
        <v>2397</v>
      </c>
    </row>
    <row r="142" spans="1:28" x14ac:dyDescent="0.3">
      <c r="A142" t="s">
        <v>2202</v>
      </c>
      <c r="B142" t="s">
        <v>2066</v>
      </c>
      <c r="C142" t="s">
        <v>105</v>
      </c>
      <c r="D142" t="s">
        <v>106</v>
      </c>
      <c r="E142" t="s">
        <v>39</v>
      </c>
      <c r="F142" t="s">
        <v>40</v>
      </c>
      <c r="G142" t="s">
        <v>94</v>
      </c>
      <c r="H142" t="s">
        <v>70</v>
      </c>
      <c r="I142" t="s">
        <v>202</v>
      </c>
      <c r="J142" t="str">
        <f t="shared" si="2"/>
        <v>b: RYAN TRANSPORTATIO| 3580137201</v>
      </c>
      <c r="K142">
        <v>1</v>
      </c>
      <c r="L142">
        <v>2.58</v>
      </c>
      <c r="M142">
        <v>0.26</v>
      </c>
      <c r="N142">
        <v>114</v>
      </c>
      <c r="O142">
        <v>0.17</v>
      </c>
      <c r="P142">
        <v>177</v>
      </c>
      <c r="Q142">
        <v>0.4</v>
      </c>
      <c r="R142">
        <v>-7</v>
      </c>
      <c r="S142">
        <v>-242</v>
      </c>
      <c r="T142">
        <v>26</v>
      </c>
      <c r="U142">
        <v>-145</v>
      </c>
      <c r="V142">
        <v>-361</v>
      </c>
      <c r="W142">
        <v>38301</v>
      </c>
      <c r="X142">
        <v>35801</v>
      </c>
      <c r="Y142">
        <v>37201</v>
      </c>
      <c r="Z142">
        <v>2.6</v>
      </c>
      <c r="AA142" t="s">
        <v>2354</v>
      </c>
      <c r="AB142" t="s">
        <v>2353</v>
      </c>
    </row>
    <row r="143" spans="1:28" x14ac:dyDescent="0.3">
      <c r="A143" t="s">
        <v>2202</v>
      </c>
      <c r="B143" t="s">
        <v>2066</v>
      </c>
      <c r="C143" t="s">
        <v>2134</v>
      </c>
      <c r="D143" t="s">
        <v>2133</v>
      </c>
      <c r="E143" t="s">
        <v>39</v>
      </c>
      <c r="F143" t="s">
        <v>40</v>
      </c>
      <c r="G143" t="s">
        <v>2502</v>
      </c>
      <c r="H143" t="s">
        <v>70</v>
      </c>
      <c r="I143" t="s">
        <v>202</v>
      </c>
      <c r="J143" t="str">
        <f t="shared" si="2"/>
        <v>b: SUREWAY TRANSPORTA| 3567437201</v>
      </c>
      <c r="K143">
        <v>1</v>
      </c>
      <c r="L143">
        <v>3.18</v>
      </c>
      <c r="M143">
        <v>0.27</v>
      </c>
      <c r="N143">
        <v>123</v>
      </c>
      <c r="O143">
        <v>0.75</v>
      </c>
      <c r="P143">
        <v>112</v>
      </c>
      <c r="Q143">
        <v>0.35</v>
      </c>
      <c r="R143">
        <v>-8</v>
      </c>
      <c r="S143">
        <v>1</v>
      </c>
      <c r="T143">
        <v>-223</v>
      </c>
      <c r="U143">
        <v>-83</v>
      </c>
      <c r="V143">
        <v>-305</v>
      </c>
      <c r="W143">
        <v>35203</v>
      </c>
      <c r="X143">
        <v>35674</v>
      </c>
      <c r="Y143">
        <v>37201</v>
      </c>
      <c r="Z143">
        <v>3.21</v>
      </c>
      <c r="AA143" t="s">
        <v>2354</v>
      </c>
      <c r="AB143" t="s">
        <v>2353</v>
      </c>
    </row>
    <row r="144" spans="1:28" x14ac:dyDescent="0.3">
      <c r="A144" t="s">
        <v>2202</v>
      </c>
      <c r="B144" t="s">
        <v>2066</v>
      </c>
      <c r="C144" t="s">
        <v>2134</v>
      </c>
      <c r="D144" t="s">
        <v>2133</v>
      </c>
      <c r="E144" t="s">
        <v>39</v>
      </c>
      <c r="F144" t="s">
        <v>40</v>
      </c>
      <c r="G144" t="s">
        <v>2502</v>
      </c>
      <c r="H144" t="s">
        <v>70</v>
      </c>
      <c r="I144" t="s">
        <v>828</v>
      </c>
      <c r="J144" t="str">
        <f t="shared" si="2"/>
        <v>b: SUREWAY TRANSPORTA| 3567437089</v>
      </c>
      <c r="K144">
        <v>1</v>
      </c>
      <c r="L144">
        <v>2.97</v>
      </c>
      <c r="M144">
        <v>0.27</v>
      </c>
      <c r="N144">
        <v>131</v>
      </c>
      <c r="O144">
        <v>0.25</v>
      </c>
      <c r="P144">
        <v>58</v>
      </c>
      <c r="Q144">
        <v>0.3</v>
      </c>
      <c r="R144">
        <v>-8</v>
      </c>
      <c r="S144">
        <v>1</v>
      </c>
      <c r="T144">
        <v>-8</v>
      </c>
      <c r="U144">
        <v>-67</v>
      </c>
      <c r="V144">
        <v>-74</v>
      </c>
      <c r="W144">
        <v>35611</v>
      </c>
      <c r="X144">
        <v>35674</v>
      </c>
      <c r="Y144">
        <v>37089</v>
      </c>
      <c r="Z144">
        <v>3</v>
      </c>
      <c r="AA144" t="s">
        <v>2354</v>
      </c>
      <c r="AB144" t="s">
        <v>2353</v>
      </c>
    </row>
    <row r="145" spans="1:28" x14ac:dyDescent="0.3">
      <c r="A145" t="s">
        <v>2202</v>
      </c>
      <c r="B145" t="s">
        <v>2066</v>
      </c>
      <c r="C145" t="s">
        <v>2076</v>
      </c>
      <c r="D145" t="s">
        <v>2075</v>
      </c>
      <c r="E145" t="s">
        <v>39</v>
      </c>
      <c r="F145" t="s">
        <v>40</v>
      </c>
      <c r="G145" t="s">
        <v>94</v>
      </c>
      <c r="H145" t="s">
        <v>70</v>
      </c>
      <c r="I145" t="s">
        <v>1835</v>
      </c>
      <c r="J145" t="str">
        <f t="shared" si="2"/>
        <v>HOOD CONTAINER CORP | 3580137134</v>
      </c>
      <c r="K145">
        <v>19</v>
      </c>
      <c r="L145">
        <v>3.18</v>
      </c>
      <c r="M145">
        <v>0.24</v>
      </c>
      <c r="N145">
        <v>157</v>
      </c>
      <c r="O145">
        <v>0.43</v>
      </c>
      <c r="P145">
        <v>69</v>
      </c>
      <c r="Q145">
        <v>0.3</v>
      </c>
      <c r="R145">
        <v>-6</v>
      </c>
      <c r="S145">
        <v>-21</v>
      </c>
      <c r="T145">
        <v>-41</v>
      </c>
      <c r="U145">
        <v>12</v>
      </c>
      <c r="V145">
        <v>-50</v>
      </c>
      <c r="W145">
        <v>30301</v>
      </c>
      <c r="X145">
        <v>35801</v>
      </c>
      <c r="Y145">
        <v>37134</v>
      </c>
      <c r="Z145">
        <v>3.18</v>
      </c>
      <c r="AA145" t="s">
        <v>2060</v>
      </c>
      <c r="AB145" t="s">
        <v>2059</v>
      </c>
    </row>
    <row r="146" spans="1:28" x14ac:dyDescent="0.3">
      <c r="A146" t="s">
        <v>2202</v>
      </c>
      <c r="B146" t="s">
        <v>2066</v>
      </c>
      <c r="C146" t="s">
        <v>765</v>
      </c>
      <c r="D146" t="s">
        <v>766</v>
      </c>
      <c r="E146" t="s">
        <v>39</v>
      </c>
      <c r="F146" t="s">
        <v>40</v>
      </c>
      <c r="G146" t="s">
        <v>1044</v>
      </c>
      <c r="H146" t="s">
        <v>70</v>
      </c>
      <c r="I146" t="s">
        <v>578</v>
      </c>
      <c r="J146" t="str">
        <f t="shared" si="2"/>
        <v>NISSAN NORTH AMERICA | 3575237121</v>
      </c>
      <c r="K146">
        <v>2</v>
      </c>
      <c r="L146">
        <v>2.92</v>
      </c>
      <c r="M146">
        <v>0.25</v>
      </c>
      <c r="N146">
        <v>142</v>
      </c>
      <c r="O146">
        <v>0.46</v>
      </c>
      <c r="P146">
        <v>51</v>
      </c>
      <c r="Q146">
        <v>0.28000000000000003</v>
      </c>
      <c r="R146">
        <v>-7</v>
      </c>
      <c r="S146">
        <v>120</v>
      </c>
      <c r="T146">
        <v>-98</v>
      </c>
      <c r="U146">
        <v>-61</v>
      </c>
      <c r="V146">
        <v>-39</v>
      </c>
      <c r="W146">
        <v>35967</v>
      </c>
      <c r="X146">
        <v>35752</v>
      </c>
      <c r="Y146">
        <v>37121</v>
      </c>
      <c r="Z146">
        <v>2.93</v>
      </c>
      <c r="AA146" t="s">
        <v>2060</v>
      </c>
      <c r="AB146" t="s">
        <v>2059</v>
      </c>
    </row>
    <row r="147" spans="1:28" x14ac:dyDescent="0.3">
      <c r="A147" t="s">
        <v>2202</v>
      </c>
      <c r="B147" t="s">
        <v>2066</v>
      </c>
      <c r="C147" t="s">
        <v>765</v>
      </c>
      <c r="D147" t="s">
        <v>766</v>
      </c>
      <c r="E147" t="s">
        <v>39</v>
      </c>
      <c r="F147" t="s">
        <v>40</v>
      </c>
      <c r="G147" t="s">
        <v>264</v>
      </c>
      <c r="H147" t="s">
        <v>70</v>
      </c>
      <c r="I147" t="s">
        <v>578</v>
      </c>
      <c r="J147" t="str">
        <f t="shared" si="2"/>
        <v>NISSAN NORTH AMERICA | 3566137121</v>
      </c>
      <c r="K147">
        <v>34</v>
      </c>
      <c r="L147">
        <v>2.96</v>
      </c>
      <c r="M147">
        <v>0.25</v>
      </c>
      <c r="N147">
        <v>140</v>
      </c>
      <c r="O147">
        <v>0.2</v>
      </c>
      <c r="P147">
        <v>79</v>
      </c>
      <c r="Q147">
        <v>0.31</v>
      </c>
      <c r="R147">
        <v>-6</v>
      </c>
      <c r="S147">
        <v>-21</v>
      </c>
      <c r="T147">
        <v>14</v>
      </c>
      <c r="U147">
        <v>-53</v>
      </c>
      <c r="V147">
        <v>-60</v>
      </c>
      <c r="W147">
        <v>35661</v>
      </c>
      <c r="X147">
        <v>35661</v>
      </c>
      <c r="Y147">
        <v>37121</v>
      </c>
      <c r="Z147">
        <v>2.97</v>
      </c>
      <c r="AA147" t="s">
        <v>2060</v>
      </c>
      <c r="AB147" t="s">
        <v>2059</v>
      </c>
    </row>
    <row r="148" spans="1:28" x14ac:dyDescent="0.3">
      <c r="A148" t="s">
        <v>2202</v>
      </c>
      <c r="B148" t="s">
        <v>2066</v>
      </c>
      <c r="C148" t="s">
        <v>2508</v>
      </c>
      <c r="D148" t="s">
        <v>2507</v>
      </c>
      <c r="E148" t="s">
        <v>39</v>
      </c>
      <c r="F148" t="s">
        <v>40</v>
      </c>
      <c r="G148" t="s">
        <v>255</v>
      </c>
      <c r="H148" t="s">
        <v>70</v>
      </c>
      <c r="I148" t="s">
        <v>464</v>
      </c>
      <c r="J148" t="str">
        <f t="shared" si="2"/>
        <v>PCA MADISON UNDER 150| 3575637064</v>
      </c>
      <c r="K148">
        <v>6</v>
      </c>
      <c r="L148">
        <v>4.5599999999999996</v>
      </c>
      <c r="M148">
        <v>0</v>
      </c>
      <c r="N148">
        <v>99</v>
      </c>
      <c r="O148">
        <v>0.19</v>
      </c>
      <c r="P148">
        <v>39</v>
      </c>
      <c r="Q148">
        <v>0.28000000000000003</v>
      </c>
      <c r="R148">
        <v>-16</v>
      </c>
      <c r="S148">
        <v>-25</v>
      </c>
      <c r="T148">
        <v>-25</v>
      </c>
      <c r="U148">
        <v>37</v>
      </c>
      <c r="V148">
        <v>-13</v>
      </c>
      <c r="W148">
        <v>35649</v>
      </c>
      <c r="X148">
        <v>35756</v>
      </c>
      <c r="Y148">
        <v>37064</v>
      </c>
      <c r="Z148">
        <v>4.32</v>
      </c>
      <c r="AA148" t="s">
        <v>2060</v>
      </c>
      <c r="AB148" t="s">
        <v>2059</v>
      </c>
    </row>
    <row r="149" spans="1:28" x14ac:dyDescent="0.3">
      <c r="A149" t="s">
        <v>2202</v>
      </c>
      <c r="B149" t="s">
        <v>2066</v>
      </c>
      <c r="C149" t="s">
        <v>2508</v>
      </c>
      <c r="D149" t="s">
        <v>2507</v>
      </c>
      <c r="E149" t="s">
        <v>39</v>
      </c>
      <c r="F149" t="s">
        <v>40</v>
      </c>
      <c r="G149" t="s">
        <v>255</v>
      </c>
      <c r="H149" t="s">
        <v>70</v>
      </c>
      <c r="I149" t="s">
        <v>132</v>
      </c>
      <c r="J149" t="str">
        <f t="shared" si="2"/>
        <v>PCA MADISON UNDER 150| 3575637066</v>
      </c>
      <c r="K149">
        <v>4</v>
      </c>
      <c r="L149">
        <v>4.1399999999999997</v>
      </c>
      <c r="M149">
        <v>0</v>
      </c>
      <c r="N149">
        <v>142</v>
      </c>
      <c r="O149">
        <v>0.19</v>
      </c>
      <c r="P149">
        <v>17</v>
      </c>
      <c r="Q149">
        <v>0.26</v>
      </c>
      <c r="R149">
        <v>29</v>
      </c>
      <c r="S149">
        <v>-25</v>
      </c>
      <c r="T149">
        <v>18</v>
      </c>
      <c r="U149">
        <v>83</v>
      </c>
      <c r="V149">
        <v>76</v>
      </c>
      <c r="W149">
        <v>35756</v>
      </c>
      <c r="X149">
        <v>35756</v>
      </c>
      <c r="Y149">
        <v>37066</v>
      </c>
      <c r="Z149">
        <v>3.9</v>
      </c>
      <c r="AA149" t="s">
        <v>2060</v>
      </c>
      <c r="AB149" t="s">
        <v>2059</v>
      </c>
    </row>
    <row r="150" spans="1:28" x14ac:dyDescent="0.3">
      <c r="A150" t="s">
        <v>2202</v>
      </c>
      <c r="B150" t="s">
        <v>2066</v>
      </c>
      <c r="C150" t="s">
        <v>2508</v>
      </c>
      <c r="D150" t="s">
        <v>2507</v>
      </c>
      <c r="E150" t="s">
        <v>39</v>
      </c>
      <c r="F150" t="s">
        <v>40</v>
      </c>
      <c r="G150" t="s">
        <v>255</v>
      </c>
      <c r="H150" t="s">
        <v>70</v>
      </c>
      <c r="I150" t="s">
        <v>580</v>
      </c>
      <c r="J150" t="str">
        <f t="shared" si="2"/>
        <v>PCA MADISON UNDER 150| 3575637070</v>
      </c>
      <c r="K150">
        <v>2</v>
      </c>
      <c r="L150">
        <v>4.5199999999999996</v>
      </c>
      <c r="M150">
        <v>0</v>
      </c>
      <c r="N150">
        <v>130</v>
      </c>
      <c r="O150">
        <v>0.22</v>
      </c>
      <c r="P150">
        <v>46</v>
      </c>
      <c r="Q150">
        <v>0.28000000000000003</v>
      </c>
      <c r="R150">
        <v>-18</v>
      </c>
      <c r="S150">
        <v>-25</v>
      </c>
      <c r="T150">
        <v>5</v>
      </c>
      <c r="U150">
        <v>143</v>
      </c>
      <c r="V150">
        <v>123</v>
      </c>
      <c r="W150">
        <v>35649</v>
      </c>
      <c r="X150">
        <v>35756</v>
      </c>
      <c r="Y150">
        <v>37070</v>
      </c>
      <c r="Z150">
        <v>4.28</v>
      </c>
      <c r="AA150" t="s">
        <v>2060</v>
      </c>
      <c r="AB150" t="s">
        <v>2059</v>
      </c>
    </row>
    <row r="151" spans="1:28" x14ac:dyDescent="0.3">
      <c r="A151" t="s">
        <v>2202</v>
      </c>
      <c r="B151" t="s">
        <v>2066</v>
      </c>
      <c r="C151" t="s">
        <v>2508</v>
      </c>
      <c r="D151" t="s">
        <v>2507</v>
      </c>
      <c r="E151" t="s">
        <v>39</v>
      </c>
      <c r="F151" t="s">
        <v>40</v>
      </c>
      <c r="G151" t="s">
        <v>255</v>
      </c>
      <c r="H151" t="s">
        <v>70</v>
      </c>
      <c r="I151" t="s">
        <v>139</v>
      </c>
      <c r="J151" t="str">
        <f t="shared" si="2"/>
        <v>PCA MADISON UNDER 150| 3575637086</v>
      </c>
      <c r="K151">
        <v>21</v>
      </c>
      <c r="L151">
        <v>4.13</v>
      </c>
      <c r="M151">
        <v>0</v>
      </c>
      <c r="N151">
        <v>109</v>
      </c>
      <c r="O151">
        <v>0.22</v>
      </c>
      <c r="P151">
        <v>64</v>
      </c>
      <c r="Q151">
        <v>0.3</v>
      </c>
      <c r="R151">
        <v>13</v>
      </c>
      <c r="S151">
        <v>-25</v>
      </c>
      <c r="T151">
        <v>5</v>
      </c>
      <c r="U151">
        <v>-6</v>
      </c>
      <c r="V151">
        <v>-26</v>
      </c>
      <c r="W151">
        <v>35630</v>
      </c>
      <c r="X151">
        <v>35756</v>
      </c>
      <c r="Y151">
        <v>37086</v>
      </c>
      <c r="Z151">
        <v>3.89</v>
      </c>
      <c r="AA151" t="s">
        <v>2060</v>
      </c>
      <c r="AB151" t="s">
        <v>2059</v>
      </c>
    </row>
    <row r="152" spans="1:28" x14ac:dyDescent="0.3">
      <c r="A152" t="s">
        <v>2202</v>
      </c>
      <c r="B152" t="s">
        <v>2066</v>
      </c>
      <c r="C152" t="s">
        <v>2508</v>
      </c>
      <c r="D152" t="s">
        <v>2507</v>
      </c>
      <c r="E152" t="s">
        <v>39</v>
      </c>
      <c r="F152" t="s">
        <v>40</v>
      </c>
      <c r="G152" t="s">
        <v>255</v>
      </c>
      <c r="H152" t="s">
        <v>70</v>
      </c>
      <c r="I152" t="s">
        <v>575</v>
      </c>
      <c r="J152" t="str">
        <f t="shared" si="2"/>
        <v>PCA MADISON UNDER 150| 3575637087</v>
      </c>
      <c r="K152">
        <v>2</v>
      </c>
      <c r="L152">
        <v>4.2</v>
      </c>
      <c r="M152">
        <v>0</v>
      </c>
      <c r="N152">
        <v>140</v>
      </c>
      <c r="O152">
        <v>0.18</v>
      </c>
      <c r="P152">
        <v>88</v>
      </c>
      <c r="Q152">
        <v>0.33</v>
      </c>
      <c r="R152">
        <v>20</v>
      </c>
      <c r="S152">
        <v>-25</v>
      </c>
      <c r="T152">
        <v>22</v>
      </c>
      <c r="U152">
        <v>95</v>
      </c>
      <c r="V152">
        <v>92</v>
      </c>
      <c r="W152">
        <v>35649</v>
      </c>
      <c r="X152">
        <v>35756</v>
      </c>
      <c r="Y152">
        <v>37087</v>
      </c>
      <c r="Z152">
        <v>3.96</v>
      </c>
      <c r="AA152" t="s">
        <v>2060</v>
      </c>
      <c r="AB152" t="s">
        <v>2059</v>
      </c>
    </row>
    <row r="153" spans="1:28" x14ac:dyDescent="0.3">
      <c r="A153" t="s">
        <v>2202</v>
      </c>
      <c r="B153" t="s">
        <v>2066</v>
      </c>
      <c r="C153" t="s">
        <v>2508</v>
      </c>
      <c r="D153" t="s">
        <v>2507</v>
      </c>
      <c r="E153" t="s">
        <v>39</v>
      </c>
      <c r="F153" t="s">
        <v>40</v>
      </c>
      <c r="G153" t="s">
        <v>255</v>
      </c>
      <c r="H153" t="s">
        <v>70</v>
      </c>
      <c r="I153" t="s">
        <v>255</v>
      </c>
      <c r="J153" t="str">
        <f t="shared" si="2"/>
        <v>PCA MADISON UNDER 150| 3575637115</v>
      </c>
      <c r="K153">
        <v>14</v>
      </c>
      <c r="L153">
        <v>4.47</v>
      </c>
      <c r="M153">
        <v>0</v>
      </c>
      <c r="N153">
        <v>126</v>
      </c>
      <c r="O153">
        <v>0.21</v>
      </c>
      <c r="P153">
        <v>39</v>
      </c>
      <c r="Q153">
        <v>0.28000000000000003</v>
      </c>
      <c r="R153">
        <v>-10</v>
      </c>
      <c r="S153">
        <v>-25</v>
      </c>
      <c r="T153">
        <v>9</v>
      </c>
      <c r="U153">
        <v>115</v>
      </c>
      <c r="V153">
        <v>99</v>
      </c>
      <c r="W153">
        <v>35649</v>
      </c>
      <c r="X153">
        <v>35756</v>
      </c>
      <c r="Y153">
        <v>37115</v>
      </c>
      <c r="Z153">
        <v>4.2300000000000004</v>
      </c>
      <c r="AA153" t="s">
        <v>2060</v>
      </c>
      <c r="AB153" t="s">
        <v>2059</v>
      </c>
    </row>
    <row r="154" spans="1:28" x14ac:dyDescent="0.3">
      <c r="A154" t="s">
        <v>2202</v>
      </c>
      <c r="B154" t="s">
        <v>2066</v>
      </c>
      <c r="C154" t="s">
        <v>2508</v>
      </c>
      <c r="D154" t="s">
        <v>2507</v>
      </c>
      <c r="E154" t="s">
        <v>39</v>
      </c>
      <c r="F154" t="s">
        <v>40</v>
      </c>
      <c r="G154" t="s">
        <v>255</v>
      </c>
      <c r="H154" t="s">
        <v>70</v>
      </c>
      <c r="I154" t="s">
        <v>578</v>
      </c>
      <c r="J154" t="str">
        <f t="shared" si="2"/>
        <v>PCA MADISON UNDER 150| 3575637121</v>
      </c>
      <c r="K154">
        <v>2</v>
      </c>
      <c r="L154">
        <v>4.5599999999999996</v>
      </c>
      <c r="M154">
        <v>0</v>
      </c>
      <c r="N154">
        <v>193</v>
      </c>
      <c r="O154">
        <v>0.44</v>
      </c>
      <c r="P154">
        <v>67</v>
      </c>
      <c r="Q154">
        <v>0.3</v>
      </c>
      <c r="R154">
        <v>-32</v>
      </c>
      <c r="S154">
        <v>-25</v>
      </c>
      <c r="T154">
        <v>-46</v>
      </c>
      <c r="U154">
        <v>384</v>
      </c>
      <c r="V154">
        <v>313</v>
      </c>
      <c r="W154">
        <v>37115</v>
      </c>
      <c r="X154">
        <v>35756</v>
      </c>
      <c r="Y154">
        <v>37121</v>
      </c>
      <c r="Z154">
        <v>4.32</v>
      </c>
      <c r="AA154" t="s">
        <v>2060</v>
      </c>
      <c r="AB154" t="s">
        <v>2059</v>
      </c>
    </row>
    <row r="155" spans="1:28" x14ac:dyDescent="0.3">
      <c r="A155" t="s">
        <v>2202</v>
      </c>
      <c r="B155" t="s">
        <v>2066</v>
      </c>
      <c r="C155" t="s">
        <v>2508</v>
      </c>
      <c r="D155" t="s">
        <v>2507</v>
      </c>
      <c r="E155" t="s">
        <v>39</v>
      </c>
      <c r="F155" t="s">
        <v>40</v>
      </c>
      <c r="G155" t="s">
        <v>255</v>
      </c>
      <c r="H155" t="s">
        <v>70</v>
      </c>
      <c r="I155" t="s">
        <v>202</v>
      </c>
      <c r="J155" t="str">
        <f t="shared" si="2"/>
        <v>PCA MADISON UNDER 150| 3575637201</v>
      </c>
      <c r="K155">
        <v>4</v>
      </c>
      <c r="L155">
        <v>4.7</v>
      </c>
      <c r="M155">
        <v>0</v>
      </c>
      <c r="N155">
        <v>126</v>
      </c>
      <c r="O155">
        <v>0.24</v>
      </c>
      <c r="P155">
        <v>55</v>
      </c>
      <c r="Q155">
        <v>0.28999999999999998</v>
      </c>
      <c r="R155">
        <v>-15</v>
      </c>
      <c r="S155">
        <v>-25</v>
      </c>
      <c r="T155">
        <v>-4</v>
      </c>
      <c r="U155">
        <v>143</v>
      </c>
      <c r="V155">
        <v>114</v>
      </c>
      <c r="W155">
        <v>35649</v>
      </c>
      <c r="X155">
        <v>35756</v>
      </c>
      <c r="Y155">
        <v>37201</v>
      </c>
      <c r="Z155">
        <v>4.46</v>
      </c>
      <c r="AA155" t="s">
        <v>2060</v>
      </c>
      <c r="AB155" t="s">
        <v>2059</v>
      </c>
    </row>
    <row r="156" spans="1:28" x14ac:dyDescent="0.3">
      <c r="A156" t="s">
        <v>2202</v>
      </c>
      <c r="B156" t="s">
        <v>2066</v>
      </c>
      <c r="C156" t="s">
        <v>2508</v>
      </c>
      <c r="D156" t="s">
        <v>2507</v>
      </c>
      <c r="E156" t="s">
        <v>39</v>
      </c>
      <c r="F156" t="s">
        <v>40</v>
      </c>
      <c r="G156" t="s">
        <v>255</v>
      </c>
      <c r="H156" t="s">
        <v>70</v>
      </c>
      <c r="I156" t="s">
        <v>669</v>
      </c>
      <c r="J156" t="str">
        <f t="shared" si="2"/>
        <v>PCA MADISON UNDER 150| 3575637138</v>
      </c>
      <c r="K156">
        <v>7</v>
      </c>
      <c r="L156">
        <v>4.63</v>
      </c>
      <c r="M156">
        <v>0</v>
      </c>
      <c r="N156">
        <v>127</v>
      </c>
      <c r="O156">
        <v>0.26</v>
      </c>
      <c r="P156">
        <v>71</v>
      </c>
      <c r="Q156">
        <v>0.3</v>
      </c>
      <c r="R156">
        <v>-36</v>
      </c>
      <c r="S156">
        <v>-25</v>
      </c>
      <c r="T156">
        <v>-12</v>
      </c>
      <c r="U156">
        <v>163</v>
      </c>
      <c r="V156">
        <v>126</v>
      </c>
      <c r="W156">
        <v>35772</v>
      </c>
      <c r="X156">
        <v>35756</v>
      </c>
      <c r="Y156">
        <v>37138</v>
      </c>
      <c r="Z156">
        <v>4.3899999999999997</v>
      </c>
      <c r="AA156" t="s">
        <v>2060</v>
      </c>
      <c r="AB156" t="s">
        <v>2059</v>
      </c>
    </row>
    <row r="157" spans="1:28" x14ac:dyDescent="0.3">
      <c r="A157" t="s">
        <v>2202</v>
      </c>
      <c r="B157" t="s">
        <v>2066</v>
      </c>
      <c r="C157" t="s">
        <v>2508</v>
      </c>
      <c r="D157" t="s">
        <v>2507</v>
      </c>
      <c r="E157" t="s">
        <v>39</v>
      </c>
      <c r="F157" t="s">
        <v>40</v>
      </c>
      <c r="G157" t="s">
        <v>255</v>
      </c>
      <c r="H157" t="s">
        <v>70</v>
      </c>
      <c r="I157" t="s">
        <v>786</v>
      </c>
      <c r="J157" t="str">
        <f t="shared" si="2"/>
        <v>PCA MADISON UNDER 150| 3575637160</v>
      </c>
      <c r="K157">
        <v>19</v>
      </c>
      <c r="L157">
        <v>4.87</v>
      </c>
      <c r="M157">
        <v>0</v>
      </c>
      <c r="N157">
        <v>76</v>
      </c>
      <c r="O157">
        <v>0.17</v>
      </c>
      <c r="P157">
        <v>68</v>
      </c>
      <c r="Q157">
        <v>0.3</v>
      </c>
      <c r="R157">
        <v>-24</v>
      </c>
      <c r="S157">
        <v>-25</v>
      </c>
      <c r="T157">
        <v>-17</v>
      </c>
      <c r="U157">
        <v>-24</v>
      </c>
      <c r="V157">
        <v>-66</v>
      </c>
      <c r="W157">
        <v>35649</v>
      </c>
      <c r="X157">
        <v>35756</v>
      </c>
      <c r="Y157">
        <v>37160</v>
      </c>
      <c r="Z157">
        <v>4.63</v>
      </c>
      <c r="AA157" t="s">
        <v>2060</v>
      </c>
      <c r="AB157" t="s">
        <v>2059</v>
      </c>
    </row>
    <row r="158" spans="1:28" x14ac:dyDescent="0.3">
      <c r="A158" t="s">
        <v>2202</v>
      </c>
      <c r="B158" t="s">
        <v>2066</v>
      </c>
      <c r="C158" t="s">
        <v>2506</v>
      </c>
      <c r="D158" t="s">
        <v>2505</v>
      </c>
      <c r="E158" t="s">
        <v>39</v>
      </c>
      <c r="F158" t="s">
        <v>40</v>
      </c>
      <c r="G158" t="s">
        <v>522</v>
      </c>
      <c r="H158" t="s">
        <v>70</v>
      </c>
      <c r="I158" t="s">
        <v>1823</v>
      </c>
      <c r="J158" t="str">
        <f t="shared" si="2"/>
        <v>POLYPLEX | 3560137055</v>
      </c>
      <c r="K158">
        <v>1</v>
      </c>
      <c r="L158">
        <v>2.5299999999999998</v>
      </c>
      <c r="M158">
        <v>0.27</v>
      </c>
      <c r="N158">
        <v>132</v>
      </c>
      <c r="O158">
        <v>0.23</v>
      </c>
      <c r="P158">
        <v>79</v>
      </c>
      <c r="Q158">
        <v>0.3</v>
      </c>
      <c r="R158">
        <v>-8</v>
      </c>
      <c r="S158">
        <v>-3</v>
      </c>
      <c r="T158">
        <v>1</v>
      </c>
      <c r="U158">
        <v>-123</v>
      </c>
      <c r="V158">
        <v>-125</v>
      </c>
      <c r="W158">
        <v>35203</v>
      </c>
      <c r="X158">
        <v>35601</v>
      </c>
      <c r="Y158">
        <v>37055</v>
      </c>
      <c r="Z158">
        <v>2.56</v>
      </c>
      <c r="AA158" t="s">
        <v>2060</v>
      </c>
      <c r="AB158" t="s">
        <v>2059</v>
      </c>
    </row>
    <row r="159" spans="1:28" x14ac:dyDescent="0.3">
      <c r="A159" t="s">
        <v>2202</v>
      </c>
      <c r="B159" t="s">
        <v>2066</v>
      </c>
      <c r="C159" t="s">
        <v>2504</v>
      </c>
      <c r="D159" t="s">
        <v>2503</v>
      </c>
      <c r="E159" t="s">
        <v>39</v>
      </c>
      <c r="F159" t="s">
        <v>40</v>
      </c>
      <c r="G159" t="s">
        <v>2502</v>
      </c>
      <c r="H159" t="s">
        <v>70</v>
      </c>
      <c r="I159" t="s">
        <v>694</v>
      </c>
      <c r="J159" t="str">
        <f t="shared" si="2"/>
        <v>STM EXPRESS | 3567437040</v>
      </c>
      <c r="K159">
        <v>2</v>
      </c>
      <c r="L159">
        <v>1.89</v>
      </c>
      <c r="M159">
        <v>0.26</v>
      </c>
      <c r="N159">
        <v>174</v>
      </c>
      <c r="O159">
        <v>0.33</v>
      </c>
      <c r="P159">
        <v>65</v>
      </c>
      <c r="Q159">
        <v>0.3</v>
      </c>
      <c r="R159">
        <v>-10</v>
      </c>
      <c r="S159">
        <v>4</v>
      </c>
      <c r="T159">
        <v>2</v>
      </c>
      <c r="U159">
        <v>-171</v>
      </c>
      <c r="V159">
        <v>-165</v>
      </c>
      <c r="W159">
        <v>35630</v>
      </c>
      <c r="X159">
        <v>35674</v>
      </c>
      <c r="Y159">
        <v>37040</v>
      </c>
      <c r="Z159">
        <v>1.91</v>
      </c>
      <c r="AA159" t="s">
        <v>2354</v>
      </c>
      <c r="AB159" t="s">
        <v>2353</v>
      </c>
    </row>
    <row r="160" spans="1:28" x14ac:dyDescent="0.3">
      <c r="A160" t="s">
        <v>2202</v>
      </c>
      <c r="B160" t="s">
        <v>2066</v>
      </c>
      <c r="C160" t="s">
        <v>1633</v>
      </c>
      <c r="D160" t="s">
        <v>2501</v>
      </c>
      <c r="E160" t="s">
        <v>39</v>
      </c>
      <c r="F160" t="s">
        <v>40</v>
      </c>
      <c r="G160" t="s">
        <v>434</v>
      </c>
      <c r="H160" t="s">
        <v>70</v>
      </c>
      <c r="I160" t="s">
        <v>132</v>
      </c>
      <c r="J160" t="str">
        <f t="shared" si="2"/>
        <v>WESTROCK | 3561137066</v>
      </c>
      <c r="K160">
        <v>2</v>
      </c>
      <c r="L160">
        <v>3.19</v>
      </c>
      <c r="M160">
        <v>0.16</v>
      </c>
      <c r="N160">
        <v>166</v>
      </c>
      <c r="O160">
        <v>0.24</v>
      </c>
      <c r="P160">
        <v>131</v>
      </c>
      <c r="Q160">
        <v>0.38</v>
      </c>
      <c r="R160">
        <v>9</v>
      </c>
      <c r="S160">
        <v>-133</v>
      </c>
      <c r="T160">
        <v>40</v>
      </c>
      <c r="U160">
        <v>-11</v>
      </c>
      <c r="V160">
        <v>-104</v>
      </c>
      <c r="W160">
        <v>36801</v>
      </c>
      <c r="X160">
        <v>35611</v>
      </c>
      <c r="Y160">
        <v>37066</v>
      </c>
      <c r="Z160">
        <v>3.11</v>
      </c>
      <c r="AA160" t="s">
        <v>2060</v>
      </c>
      <c r="AB160" t="s">
        <v>2059</v>
      </c>
    </row>
    <row r="161" spans="1:28" x14ac:dyDescent="0.3">
      <c r="A161" t="s">
        <v>2058</v>
      </c>
      <c r="B161" t="s">
        <v>2066</v>
      </c>
      <c r="C161" t="s">
        <v>137</v>
      </c>
      <c r="D161" t="s">
        <v>138</v>
      </c>
      <c r="E161" t="s">
        <v>39</v>
      </c>
      <c r="F161" t="s">
        <v>40</v>
      </c>
      <c r="G161" t="s">
        <v>107</v>
      </c>
      <c r="H161" t="s">
        <v>70</v>
      </c>
      <c r="I161" t="s">
        <v>139</v>
      </c>
      <c r="J161" t="str">
        <f t="shared" si="2"/>
        <v>b: RED CLASSIC BROKER| 3610137086</v>
      </c>
      <c r="K161">
        <v>2</v>
      </c>
      <c r="L161">
        <v>2.27</v>
      </c>
      <c r="M161">
        <v>0.28000000000000003</v>
      </c>
      <c r="N161">
        <v>295</v>
      </c>
      <c r="O161">
        <v>0.7</v>
      </c>
      <c r="P161">
        <v>65</v>
      </c>
      <c r="Q161">
        <v>0.28000000000000003</v>
      </c>
      <c r="R161">
        <v>-20</v>
      </c>
      <c r="S161">
        <v>-112</v>
      </c>
      <c r="T161">
        <v>-1</v>
      </c>
      <c r="U161">
        <v>299</v>
      </c>
      <c r="V161">
        <v>186</v>
      </c>
      <c r="W161">
        <v>36079</v>
      </c>
      <c r="X161">
        <v>36101</v>
      </c>
      <c r="Y161">
        <v>37086</v>
      </c>
      <c r="Z161">
        <v>2.31</v>
      </c>
      <c r="AA161" t="s">
        <v>2351</v>
      </c>
      <c r="AB161" t="s">
        <v>2350</v>
      </c>
    </row>
    <row r="162" spans="1:28" x14ac:dyDescent="0.3">
      <c r="A162" t="s">
        <v>2199</v>
      </c>
      <c r="B162" t="s">
        <v>2219</v>
      </c>
      <c r="C162" t="s">
        <v>2292</v>
      </c>
      <c r="D162" t="s">
        <v>2291</v>
      </c>
      <c r="E162" t="s">
        <v>39</v>
      </c>
      <c r="F162" t="s">
        <v>40</v>
      </c>
      <c r="G162" t="s">
        <v>193</v>
      </c>
      <c r="H162" t="s">
        <v>40</v>
      </c>
      <c r="I162" t="s">
        <v>916</v>
      </c>
      <c r="J162" t="str">
        <f t="shared" si="2"/>
        <v>BORAL BRICK | 3686735020</v>
      </c>
      <c r="K162">
        <v>2</v>
      </c>
      <c r="L162">
        <v>2</v>
      </c>
      <c r="M162">
        <v>0.21</v>
      </c>
      <c r="N162">
        <v>150</v>
      </c>
      <c r="O162">
        <v>0.81</v>
      </c>
      <c r="P162">
        <v>86</v>
      </c>
      <c r="Q162">
        <v>0.3</v>
      </c>
      <c r="R162">
        <v>-1</v>
      </c>
      <c r="S162">
        <v>-62</v>
      </c>
      <c r="T162">
        <v>-249</v>
      </c>
      <c r="U162">
        <v>-154</v>
      </c>
      <c r="V162">
        <v>-465</v>
      </c>
      <c r="W162">
        <v>30263</v>
      </c>
      <c r="X162">
        <v>36867</v>
      </c>
      <c r="Y162">
        <v>35020</v>
      </c>
      <c r="Z162">
        <v>1.97</v>
      </c>
      <c r="AA162" t="s">
        <v>2060</v>
      </c>
      <c r="AB162" t="s">
        <v>2059</v>
      </c>
    </row>
    <row r="163" spans="1:28" x14ac:dyDescent="0.3">
      <c r="A163" t="s">
        <v>2199</v>
      </c>
      <c r="B163" t="s">
        <v>2219</v>
      </c>
      <c r="C163" t="s">
        <v>2480</v>
      </c>
      <c r="D163" t="s">
        <v>2479</v>
      </c>
      <c r="E163" t="s">
        <v>39</v>
      </c>
      <c r="F163" t="s">
        <v>40</v>
      </c>
      <c r="G163" t="s">
        <v>171</v>
      </c>
      <c r="H163" t="s">
        <v>40</v>
      </c>
      <c r="I163" t="s">
        <v>2500</v>
      </c>
      <c r="J163" t="str">
        <f t="shared" si="2"/>
        <v>PCA OPELIKA OVER 150 | 3680135016</v>
      </c>
      <c r="K163">
        <v>2</v>
      </c>
      <c r="L163">
        <v>3.78</v>
      </c>
      <c r="M163">
        <v>0</v>
      </c>
      <c r="N163">
        <v>169</v>
      </c>
      <c r="O163">
        <v>0.28999999999999998</v>
      </c>
      <c r="P163">
        <v>83</v>
      </c>
      <c r="Q163">
        <v>0.3</v>
      </c>
      <c r="R163">
        <v>-55</v>
      </c>
      <c r="S163">
        <v>-50</v>
      </c>
      <c r="T163">
        <v>19</v>
      </c>
      <c r="U163">
        <v>238</v>
      </c>
      <c r="V163">
        <v>207</v>
      </c>
      <c r="W163">
        <v>31901</v>
      </c>
      <c r="X163">
        <v>36801</v>
      </c>
      <c r="Y163">
        <v>35016</v>
      </c>
      <c r="Z163">
        <v>3.54</v>
      </c>
      <c r="AA163" t="s">
        <v>2060</v>
      </c>
      <c r="AB163" t="s">
        <v>2059</v>
      </c>
    </row>
    <row r="164" spans="1:28" x14ac:dyDescent="0.3">
      <c r="A164" t="s">
        <v>2199</v>
      </c>
      <c r="B164" t="s">
        <v>2219</v>
      </c>
      <c r="C164" t="s">
        <v>2480</v>
      </c>
      <c r="D164" t="s">
        <v>2479</v>
      </c>
      <c r="E164" t="s">
        <v>39</v>
      </c>
      <c r="F164" t="s">
        <v>40</v>
      </c>
      <c r="G164" t="s">
        <v>171</v>
      </c>
      <c r="H164" t="s">
        <v>40</v>
      </c>
      <c r="I164" t="s">
        <v>2499</v>
      </c>
      <c r="J164" t="str">
        <f t="shared" si="2"/>
        <v>PCA OPELIKA OVER 150 | 3680135077</v>
      </c>
      <c r="K164">
        <v>4</v>
      </c>
      <c r="L164">
        <v>3.71</v>
      </c>
      <c r="M164">
        <v>0</v>
      </c>
      <c r="N164">
        <v>151</v>
      </c>
      <c r="O164">
        <v>0.25</v>
      </c>
      <c r="P164">
        <v>93</v>
      </c>
      <c r="Q164">
        <v>0.33</v>
      </c>
      <c r="R164">
        <v>-44</v>
      </c>
      <c r="S164">
        <v>-50</v>
      </c>
      <c r="T164">
        <v>36</v>
      </c>
      <c r="U164">
        <v>168</v>
      </c>
      <c r="V164">
        <v>154</v>
      </c>
      <c r="W164">
        <v>36301</v>
      </c>
      <c r="X164">
        <v>36801</v>
      </c>
      <c r="Y164">
        <v>35077</v>
      </c>
      <c r="Z164">
        <v>3.47</v>
      </c>
      <c r="AA164" t="s">
        <v>2060</v>
      </c>
      <c r="AB164" t="s">
        <v>2059</v>
      </c>
    </row>
    <row r="165" spans="1:28" x14ac:dyDescent="0.3">
      <c r="A165" t="s">
        <v>2199</v>
      </c>
      <c r="B165" t="s">
        <v>2219</v>
      </c>
      <c r="C165" t="s">
        <v>2488</v>
      </c>
      <c r="D165" t="s">
        <v>2487</v>
      </c>
      <c r="E165" t="s">
        <v>39</v>
      </c>
      <c r="F165" t="s">
        <v>40</v>
      </c>
      <c r="G165" t="s">
        <v>171</v>
      </c>
      <c r="H165" t="s">
        <v>40</v>
      </c>
      <c r="I165" t="s">
        <v>326</v>
      </c>
      <c r="J165" t="str">
        <f t="shared" si="2"/>
        <v>PCA OPELIKA UNDER 150| 3680135203</v>
      </c>
      <c r="K165">
        <v>4</v>
      </c>
      <c r="L165">
        <v>4.99</v>
      </c>
      <c r="M165">
        <v>0</v>
      </c>
      <c r="N165">
        <v>113</v>
      </c>
      <c r="O165">
        <v>0.19</v>
      </c>
      <c r="P165">
        <v>87</v>
      </c>
      <c r="Q165">
        <v>0.33</v>
      </c>
      <c r="R165">
        <v>-115</v>
      </c>
      <c r="S165">
        <v>-63</v>
      </c>
      <c r="T165">
        <v>18</v>
      </c>
      <c r="U165">
        <v>286</v>
      </c>
      <c r="V165">
        <v>241</v>
      </c>
      <c r="W165">
        <v>36801</v>
      </c>
      <c r="X165">
        <v>36801</v>
      </c>
      <c r="Y165">
        <v>35203</v>
      </c>
      <c r="Z165">
        <v>4.75</v>
      </c>
      <c r="AA165" t="s">
        <v>2060</v>
      </c>
      <c r="AB165" t="s">
        <v>2059</v>
      </c>
    </row>
    <row r="166" spans="1:28" x14ac:dyDescent="0.3">
      <c r="A166" t="s">
        <v>2199</v>
      </c>
      <c r="B166" t="s">
        <v>2219</v>
      </c>
      <c r="C166" t="s">
        <v>2488</v>
      </c>
      <c r="D166" t="s">
        <v>2487</v>
      </c>
      <c r="E166" t="s">
        <v>39</v>
      </c>
      <c r="F166" t="s">
        <v>40</v>
      </c>
      <c r="G166" t="s">
        <v>171</v>
      </c>
      <c r="H166" t="s">
        <v>40</v>
      </c>
      <c r="I166" t="s">
        <v>65</v>
      </c>
      <c r="J166" t="str">
        <f t="shared" si="2"/>
        <v>PCA OPELIKA UNDER 150| 3680135094</v>
      </c>
      <c r="K166">
        <v>8</v>
      </c>
      <c r="L166">
        <v>4.1399999999999997</v>
      </c>
      <c r="M166">
        <v>0</v>
      </c>
      <c r="N166">
        <v>123</v>
      </c>
      <c r="O166">
        <v>0.26</v>
      </c>
      <c r="P166">
        <v>83</v>
      </c>
      <c r="Q166">
        <v>0.33</v>
      </c>
      <c r="R166">
        <v>-126</v>
      </c>
      <c r="S166">
        <v>-63</v>
      </c>
      <c r="T166">
        <v>-12</v>
      </c>
      <c r="U166">
        <v>237</v>
      </c>
      <c r="V166">
        <v>162</v>
      </c>
      <c r="W166">
        <v>30263</v>
      </c>
      <c r="X166">
        <v>36801</v>
      </c>
      <c r="Y166">
        <v>35094</v>
      </c>
      <c r="Z166">
        <v>3.9</v>
      </c>
      <c r="AA166" t="s">
        <v>2060</v>
      </c>
      <c r="AB166" t="s">
        <v>2059</v>
      </c>
    </row>
    <row r="167" spans="1:28" x14ac:dyDescent="0.3">
      <c r="A167" t="s">
        <v>2199</v>
      </c>
      <c r="B167" t="s">
        <v>2219</v>
      </c>
      <c r="C167" t="s">
        <v>2488</v>
      </c>
      <c r="D167" t="s">
        <v>2487</v>
      </c>
      <c r="E167" t="s">
        <v>39</v>
      </c>
      <c r="F167" t="s">
        <v>40</v>
      </c>
      <c r="G167" t="s">
        <v>171</v>
      </c>
      <c r="H167" t="s">
        <v>40</v>
      </c>
      <c r="I167" t="s">
        <v>1853</v>
      </c>
      <c r="J167" t="str">
        <f t="shared" si="2"/>
        <v>PCA OPELIKA UNDER 150| 3680135124</v>
      </c>
      <c r="K167">
        <v>1</v>
      </c>
      <c r="L167">
        <v>4.17</v>
      </c>
      <c r="M167">
        <v>0</v>
      </c>
      <c r="N167">
        <v>132</v>
      </c>
      <c r="O167">
        <v>0.28999999999999998</v>
      </c>
      <c r="P167">
        <v>247</v>
      </c>
      <c r="Q167">
        <v>0.45</v>
      </c>
      <c r="R167">
        <v>-83</v>
      </c>
      <c r="S167">
        <v>-63</v>
      </c>
      <c r="T167">
        <v>-25</v>
      </c>
      <c r="U167">
        <v>219</v>
      </c>
      <c r="V167">
        <v>131</v>
      </c>
      <c r="W167">
        <v>30458</v>
      </c>
      <c r="X167">
        <v>36801</v>
      </c>
      <c r="Y167">
        <v>35124</v>
      </c>
      <c r="Z167">
        <v>3.93</v>
      </c>
      <c r="AA167" t="s">
        <v>2060</v>
      </c>
      <c r="AB167" t="s">
        <v>2059</v>
      </c>
    </row>
    <row r="168" spans="1:28" x14ac:dyDescent="0.3">
      <c r="A168" t="s">
        <v>2199</v>
      </c>
      <c r="B168" t="s">
        <v>2498</v>
      </c>
      <c r="C168" t="s">
        <v>2488</v>
      </c>
      <c r="D168" t="s">
        <v>2487</v>
      </c>
      <c r="E168" t="s">
        <v>39</v>
      </c>
      <c r="F168" t="s">
        <v>40</v>
      </c>
      <c r="G168" t="s">
        <v>171</v>
      </c>
      <c r="H168" t="s">
        <v>40</v>
      </c>
      <c r="I168" t="s">
        <v>2497</v>
      </c>
      <c r="J168" t="str">
        <f t="shared" si="2"/>
        <v>PCA OPELIKA UNDER 150| 3680136301</v>
      </c>
      <c r="K168">
        <v>6</v>
      </c>
      <c r="L168">
        <v>4.91</v>
      </c>
      <c r="M168">
        <v>0</v>
      </c>
      <c r="N168">
        <v>114</v>
      </c>
      <c r="O168">
        <v>0.3</v>
      </c>
      <c r="P168">
        <v>113</v>
      </c>
      <c r="Q168">
        <v>0.34</v>
      </c>
      <c r="R168">
        <v>-14</v>
      </c>
      <c r="S168">
        <v>-63</v>
      </c>
      <c r="T168">
        <v>-29</v>
      </c>
      <c r="U168">
        <v>14</v>
      </c>
      <c r="V168">
        <v>-78</v>
      </c>
      <c r="W168">
        <v>30301</v>
      </c>
      <c r="X168">
        <v>36801</v>
      </c>
      <c r="Y168">
        <v>36301</v>
      </c>
      <c r="Z168">
        <v>4.67</v>
      </c>
      <c r="AA168" t="s">
        <v>2060</v>
      </c>
      <c r="AB168" t="s">
        <v>2059</v>
      </c>
    </row>
    <row r="169" spans="1:28" x14ac:dyDescent="0.3">
      <c r="A169" t="s">
        <v>2199</v>
      </c>
      <c r="B169" t="s">
        <v>2202</v>
      </c>
      <c r="C169" t="s">
        <v>2292</v>
      </c>
      <c r="D169" t="s">
        <v>2291</v>
      </c>
      <c r="E169" t="s">
        <v>39</v>
      </c>
      <c r="F169" t="s">
        <v>40</v>
      </c>
      <c r="G169" t="s">
        <v>193</v>
      </c>
      <c r="H169" t="s">
        <v>40</v>
      </c>
      <c r="I169" t="s">
        <v>57</v>
      </c>
      <c r="J169" t="str">
        <f t="shared" si="2"/>
        <v>BORAL BRICK | 3686735630</v>
      </c>
      <c r="K169">
        <v>9</v>
      </c>
      <c r="L169">
        <v>1.59</v>
      </c>
      <c r="M169">
        <v>0.18</v>
      </c>
      <c r="N169">
        <v>255</v>
      </c>
      <c r="O169">
        <v>0.74</v>
      </c>
      <c r="P169">
        <v>80</v>
      </c>
      <c r="Q169">
        <v>0.31</v>
      </c>
      <c r="R169">
        <v>1</v>
      </c>
      <c r="S169">
        <v>-62</v>
      </c>
      <c r="T169">
        <v>-18</v>
      </c>
      <c r="U169">
        <v>14</v>
      </c>
      <c r="V169">
        <v>-66</v>
      </c>
      <c r="W169">
        <v>31833</v>
      </c>
      <c r="X169">
        <v>36867</v>
      </c>
      <c r="Y169">
        <v>35630</v>
      </c>
      <c r="Z169">
        <v>1.53</v>
      </c>
      <c r="AA169" t="s">
        <v>2060</v>
      </c>
      <c r="AB169" t="s">
        <v>2059</v>
      </c>
    </row>
    <row r="170" spans="1:28" x14ac:dyDescent="0.3">
      <c r="A170" t="s">
        <v>2199</v>
      </c>
      <c r="B170" t="s">
        <v>2202</v>
      </c>
      <c r="C170" t="s">
        <v>2292</v>
      </c>
      <c r="D170" t="s">
        <v>2291</v>
      </c>
      <c r="E170" t="s">
        <v>39</v>
      </c>
      <c r="F170" t="s">
        <v>40</v>
      </c>
      <c r="G170" t="s">
        <v>193</v>
      </c>
      <c r="H170" t="s">
        <v>40</v>
      </c>
      <c r="I170" t="s">
        <v>255</v>
      </c>
      <c r="J170" t="str">
        <f t="shared" si="2"/>
        <v>BORAL BRICK | 3686735756</v>
      </c>
      <c r="K170">
        <v>35</v>
      </c>
      <c r="L170">
        <v>1.56</v>
      </c>
      <c r="M170">
        <v>0.18</v>
      </c>
      <c r="N170">
        <v>236</v>
      </c>
      <c r="O170">
        <v>0.63</v>
      </c>
      <c r="P170">
        <v>87</v>
      </c>
      <c r="Q170">
        <v>0.31</v>
      </c>
      <c r="R170">
        <v>6</v>
      </c>
      <c r="S170">
        <v>-62</v>
      </c>
      <c r="T170">
        <v>-37</v>
      </c>
      <c r="U170">
        <v>-12</v>
      </c>
      <c r="V170">
        <v>-111</v>
      </c>
      <c r="W170">
        <v>30747</v>
      </c>
      <c r="X170">
        <v>36867</v>
      </c>
      <c r="Y170">
        <v>35756</v>
      </c>
      <c r="Z170">
        <v>1.5</v>
      </c>
      <c r="AA170" t="s">
        <v>2060</v>
      </c>
      <c r="AB170" t="s">
        <v>2059</v>
      </c>
    </row>
    <row r="171" spans="1:28" x14ac:dyDescent="0.3">
      <c r="A171" t="s">
        <v>2199</v>
      </c>
      <c r="B171" t="s">
        <v>2202</v>
      </c>
      <c r="C171" t="s">
        <v>148</v>
      </c>
      <c r="D171" t="s">
        <v>149</v>
      </c>
      <c r="E171" t="s">
        <v>39</v>
      </c>
      <c r="F171" t="s">
        <v>40</v>
      </c>
      <c r="G171" t="s">
        <v>145</v>
      </c>
      <c r="H171" t="s">
        <v>40</v>
      </c>
      <c r="I171" t="s">
        <v>434</v>
      </c>
      <c r="J171" t="str">
        <f t="shared" si="2"/>
        <v>BRIGGS AND STRATTON | 3683035611</v>
      </c>
      <c r="K171">
        <v>7</v>
      </c>
      <c r="L171">
        <v>1.9</v>
      </c>
      <c r="M171">
        <v>0.2</v>
      </c>
      <c r="N171">
        <v>202</v>
      </c>
      <c r="O171">
        <v>0.55000000000000004</v>
      </c>
      <c r="P171">
        <v>36</v>
      </c>
      <c r="Q171">
        <v>0.28999999999999998</v>
      </c>
      <c r="R171">
        <v>0</v>
      </c>
      <c r="S171">
        <v>-16</v>
      </c>
      <c r="T171">
        <v>-3</v>
      </c>
      <c r="U171">
        <v>49</v>
      </c>
      <c r="V171">
        <v>30</v>
      </c>
      <c r="W171">
        <v>30458</v>
      </c>
      <c r="X171">
        <v>36830</v>
      </c>
      <c r="Y171">
        <v>35611</v>
      </c>
      <c r="Z171">
        <v>1.86</v>
      </c>
      <c r="AA171" t="s">
        <v>2486</v>
      </c>
      <c r="AB171" t="s">
        <v>2485</v>
      </c>
    </row>
    <row r="172" spans="1:28" x14ac:dyDescent="0.3">
      <c r="A172" t="s">
        <v>2199</v>
      </c>
      <c r="B172" t="s">
        <v>2202</v>
      </c>
      <c r="C172" t="s">
        <v>2208</v>
      </c>
      <c r="D172" t="s">
        <v>2207</v>
      </c>
      <c r="E172" t="s">
        <v>39</v>
      </c>
      <c r="F172" t="s">
        <v>40</v>
      </c>
      <c r="G172" t="s">
        <v>171</v>
      </c>
      <c r="H172" t="s">
        <v>40</v>
      </c>
      <c r="I172" t="s">
        <v>255</v>
      </c>
      <c r="J172" t="str">
        <f t="shared" si="2"/>
        <v>PCA MADISON | 3680135756</v>
      </c>
      <c r="K172">
        <v>3</v>
      </c>
      <c r="L172">
        <v>1.95</v>
      </c>
      <c r="M172">
        <v>0</v>
      </c>
      <c r="N172">
        <v>200</v>
      </c>
      <c r="O172">
        <v>0.4</v>
      </c>
      <c r="P172">
        <v>0</v>
      </c>
      <c r="Q172">
        <v>0.25</v>
      </c>
      <c r="R172">
        <v>41</v>
      </c>
      <c r="S172">
        <v>3</v>
      </c>
      <c r="T172">
        <v>-28</v>
      </c>
      <c r="U172">
        <v>17</v>
      </c>
      <c r="V172">
        <v>-8</v>
      </c>
      <c r="W172">
        <v>36801</v>
      </c>
      <c r="X172">
        <v>36801</v>
      </c>
      <c r="Y172">
        <v>35756</v>
      </c>
      <c r="Z172">
        <v>1.71</v>
      </c>
      <c r="AA172" t="s">
        <v>2060</v>
      </c>
      <c r="AB172" t="s">
        <v>2059</v>
      </c>
    </row>
    <row r="173" spans="1:28" x14ac:dyDescent="0.3">
      <c r="A173" t="s">
        <v>2199</v>
      </c>
      <c r="B173" t="s">
        <v>2202</v>
      </c>
      <c r="C173" t="s">
        <v>2480</v>
      </c>
      <c r="D173" t="s">
        <v>2479</v>
      </c>
      <c r="E173" t="s">
        <v>39</v>
      </c>
      <c r="F173" t="s">
        <v>40</v>
      </c>
      <c r="G173" t="s">
        <v>171</v>
      </c>
      <c r="H173" t="s">
        <v>40</v>
      </c>
      <c r="I173" t="s">
        <v>255</v>
      </c>
      <c r="J173" t="str">
        <f t="shared" si="2"/>
        <v>PCA OPELIKA OVER 150 | 3680135756</v>
      </c>
      <c r="K173">
        <v>1</v>
      </c>
      <c r="L173">
        <v>3.27</v>
      </c>
      <c r="M173">
        <v>0</v>
      </c>
      <c r="N173">
        <v>200</v>
      </c>
      <c r="O173">
        <v>0.26</v>
      </c>
      <c r="P173">
        <v>7</v>
      </c>
      <c r="Q173">
        <v>0.25</v>
      </c>
      <c r="R173">
        <v>41</v>
      </c>
      <c r="S173">
        <v>-50</v>
      </c>
      <c r="T173">
        <v>32</v>
      </c>
      <c r="U173">
        <v>282</v>
      </c>
      <c r="V173">
        <v>264</v>
      </c>
      <c r="W173">
        <v>36830</v>
      </c>
      <c r="X173">
        <v>36801</v>
      </c>
      <c r="Y173">
        <v>35756</v>
      </c>
      <c r="Z173">
        <v>3.03</v>
      </c>
      <c r="AA173" t="s">
        <v>2060</v>
      </c>
      <c r="AB173" t="s">
        <v>2059</v>
      </c>
    </row>
    <row r="174" spans="1:28" x14ac:dyDescent="0.3">
      <c r="A174" t="s">
        <v>2199</v>
      </c>
      <c r="B174" t="s">
        <v>2058</v>
      </c>
      <c r="C174" t="s">
        <v>2480</v>
      </c>
      <c r="D174" t="s">
        <v>2479</v>
      </c>
      <c r="E174" t="s">
        <v>39</v>
      </c>
      <c r="F174" t="s">
        <v>40</v>
      </c>
      <c r="G174" t="s">
        <v>171</v>
      </c>
      <c r="H174" t="s">
        <v>40</v>
      </c>
      <c r="I174" t="s">
        <v>1192</v>
      </c>
      <c r="J174" t="str">
        <f t="shared" si="2"/>
        <v>PCA OPELIKA OVER 150 | 3680136769</v>
      </c>
      <c r="K174">
        <v>12</v>
      </c>
      <c r="L174">
        <v>4.04</v>
      </c>
      <c r="M174">
        <v>0</v>
      </c>
      <c r="N174">
        <v>159</v>
      </c>
      <c r="O174">
        <v>0.23</v>
      </c>
      <c r="P174">
        <v>95</v>
      </c>
      <c r="Q174">
        <v>0.33</v>
      </c>
      <c r="R174">
        <v>15</v>
      </c>
      <c r="S174">
        <v>-50</v>
      </c>
      <c r="T174">
        <v>45</v>
      </c>
      <c r="U174">
        <v>88</v>
      </c>
      <c r="V174">
        <v>83</v>
      </c>
      <c r="W174">
        <v>36801</v>
      </c>
      <c r="X174">
        <v>36801</v>
      </c>
      <c r="Y174">
        <v>36769</v>
      </c>
      <c r="Z174">
        <v>3.8</v>
      </c>
      <c r="AA174" t="s">
        <v>2060</v>
      </c>
      <c r="AB174" t="s">
        <v>2059</v>
      </c>
    </row>
    <row r="175" spans="1:28" x14ac:dyDescent="0.3">
      <c r="A175" t="s">
        <v>2199</v>
      </c>
      <c r="B175" t="s">
        <v>2058</v>
      </c>
      <c r="C175" t="s">
        <v>2480</v>
      </c>
      <c r="D175" t="s">
        <v>2479</v>
      </c>
      <c r="E175" t="s">
        <v>39</v>
      </c>
      <c r="F175" t="s">
        <v>40</v>
      </c>
      <c r="G175" t="s">
        <v>171</v>
      </c>
      <c r="H175" t="s">
        <v>40</v>
      </c>
      <c r="I175" t="s">
        <v>1084</v>
      </c>
      <c r="J175" t="str">
        <f t="shared" si="2"/>
        <v>PCA OPELIKA OVER 150 | 3680136582</v>
      </c>
      <c r="K175">
        <v>1</v>
      </c>
      <c r="L175">
        <v>3.55</v>
      </c>
      <c r="M175">
        <v>0</v>
      </c>
      <c r="N175">
        <v>238</v>
      </c>
      <c r="O175">
        <v>0.31</v>
      </c>
      <c r="P175">
        <v>0</v>
      </c>
      <c r="Q175">
        <v>0.25</v>
      </c>
      <c r="R175">
        <v>49</v>
      </c>
      <c r="S175">
        <v>-50</v>
      </c>
      <c r="T175">
        <v>101</v>
      </c>
      <c r="U175">
        <v>176</v>
      </c>
      <c r="V175">
        <v>227</v>
      </c>
      <c r="W175">
        <v>36801</v>
      </c>
      <c r="X175">
        <v>36801</v>
      </c>
      <c r="Y175">
        <v>36582</v>
      </c>
      <c r="Z175">
        <v>3.31</v>
      </c>
      <c r="AA175" t="s">
        <v>2060</v>
      </c>
      <c r="AB175" t="s">
        <v>2059</v>
      </c>
    </row>
    <row r="176" spans="1:28" x14ac:dyDescent="0.3">
      <c r="A176" t="s">
        <v>2199</v>
      </c>
      <c r="B176" t="s">
        <v>2058</v>
      </c>
      <c r="C176" t="s">
        <v>2488</v>
      </c>
      <c r="D176" t="s">
        <v>2487</v>
      </c>
      <c r="E176" t="s">
        <v>39</v>
      </c>
      <c r="F176" t="s">
        <v>40</v>
      </c>
      <c r="G176" t="s">
        <v>171</v>
      </c>
      <c r="H176" t="s">
        <v>40</v>
      </c>
      <c r="I176" t="s">
        <v>2496</v>
      </c>
      <c r="J176" t="str">
        <f t="shared" si="2"/>
        <v>PCA OPELIKA UNDER 150| 3680136032</v>
      </c>
      <c r="K176">
        <v>1</v>
      </c>
      <c r="L176">
        <v>4.9000000000000004</v>
      </c>
      <c r="M176">
        <v>0</v>
      </c>
      <c r="N176">
        <v>93</v>
      </c>
      <c r="O176">
        <v>0.13</v>
      </c>
      <c r="P176">
        <v>0</v>
      </c>
      <c r="Q176">
        <v>0.25</v>
      </c>
      <c r="R176">
        <v>-36</v>
      </c>
      <c r="S176">
        <v>-63</v>
      </c>
      <c r="T176">
        <v>1</v>
      </c>
      <c r="U176">
        <v>23</v>
      </c>
      <c r="V176">
        <v>-39</v>
      </c>
      <c r="W176">
        <v>36801</v>
      </c>
      <c r="X176">
        <v>36801</v>
      </c>
      <c r="Y176">
        <v>36032</v>
      </c>
      <c r="Z176">
        <v>4.66</v>
      </c>
      <c r="AA176" t="s">
        <v>2060</v>
      </c>
      <c r="AB176" t="s">
        <v>2059</v>
      </c>
    </row>
    <row r="177" spans="1:28" x14ac:dyDescent="0.3">
      <c r="A177" t="s">
        <v>2199</v>
      </c>
      <c r="B177" t="s">
        <v>2058</v>
      </c>
      <c r="C177" t="s">
        <v>2488</v>
      </c>
      <c r="D177" t="s">
        <v>2487</v>
      </c>
      <c r="E177" t="s">
        <v>39</v>
      </c>
      <c r="F177" t="s">
        <v>40</v>
      </c>
      <c r="G177" t="s">
        <v>171</v>
      </c>
      <c r="H177" t="s">
        <v>40</v>
      </c>
      <c r="I177" t="s">
        <v>2495</v>
      </c>
      <c r="J177" t="str">
        <f t="shared" si="2"/>
        <v>PCA OPELIKA UNDER 150| 3680136089</v>
      </c>
      <c r="K177">
        <v>4</v>
      </c>
      <c r="L177">
        <v>4.9400000000000004</v>
      </c>
      <c r="M177">
        <v>0</v>
      </c>
      <c r="N177">
        <v>48</v>
      </c>
      <c r="O177">
        <v>0.1</v>
      </c>
      <c r="P177">
        <v>118</v>
      </c>
      <c r="Q177">
        <v>0.35</v>
      </c>
      <c r="R177">
        <v>-18</v>
      </c>
      <c r="S177">
        <v>-63</v>
      </c>
      <c r="T177">
        <v>-9</v>
      </c>
      <c r="U177">
        <v>-168</v>
      </c>
      <c r="V177">
        <v>-240</v>
      </c>
      <c r="W177">
        <v>36867</v>
      </c>
      <c r="X177">
        <v>36801</v>
      </c>
      <c r="Y177">
        <v>36089</v>
      </c>
      <c r="Z177">
        <v>4.7</v>
      </c>
      <c r="AA177" t="s">
        <v>2060</v>
      </c>
      <c r="AB177" t="s">
        <v>2059</v>
      </c>
    </row>
    <row r="178" spans="1:28" x14ac:dyDescent="0.3">
      <c r="A178" t="s">
        <v>2199</v>
      </c>
      <c r="B178" t="s">
        <v>2494</v>
      </c>
      <c r="C178" t="s">
        <v>2488</v>
      </c>
      <c r="D178" t="s">
        <v>2487</v>
      </c>
      <c r="E178" t="s">
        <v>39</v>
      </c>
      <c r="F178" t="s">
        <v>40</v>
      </c>
      <c r="G178" t="s">
        <v>171</v>
      </c>
      <c r="H178" t="s">
        <v>40</v>
      </c>
      <c r="I178" t="s">
        <v>208</v>
      </c>
      <c r="J178" t="str">
        <f t="shared" si="2"/>
        <v>PCA OPELIKA UNDER 150| 3680136701</v>
      </c>
      <c r="K178">
        <v>3</v>
      </c>
      <c r="L178">
        <v>4.18</v>
      </c>
      <c r="M178">
        <v>0</v>
      </c>
      <c r="N178">
        <v>107</v>
      </c>
      <c r="O178">
        <v>0.16</v>
      </c>
      <c r="P178">
        <v>104</v>
      </c>
      <c r="Q178">
        <v>0.35</v>
      </c>
      <c r="R178">
        <v>-15</v>
      </c>
      <c r="S178">
        <v>-63</v>
      </c>
      <c r="T178">
        <v>31</v>
      </c>
      <c r="U178">
        <v>4</v>
      </c>
      <c r="V178">
        <v>-28</v>
      </c>
      <c r="W178">
        <v>30501</v>
      </c>
      <c r="X178">
        <v>36801</v>
      </c>
      <c r="Y178">
        <v>36701</v>
      </c>
      <c r="Z178">
        <v>3.94</v>
      </c>
      <c r="AA178" t="s">
        <v>2060</v>
      </c>
      <c r="AB178" t="s">
        <v>2059</v>
      </c>
    </row>
    <row r="179" spans="1:28" x14ac:dyDescent="0.3">
      <c r="A179" t="s">
        <v>2199</v>
      </c>
      <c r="B179" t="s">
        <v>2185</v>
      </c>
      <c r="C179" t="s">
        <v>2488</v>
      </c>
      <c r="D179" t="s">
        <v>2487</v>
      </c>
      <c r="E179" t="s">
        <v>39</v>
      </c>
      <c r="F179" t="s">
        <v>40</v>
      </c>
      <c r="G179" t="s">
        <v>171</v>
      </c>
      <c r="H179" t="s">
        <v>50</v>
      </c>
      <c r="I179" t="s">
        <v>394</v>
      </c>
      <c r="J179" t="str">
        <f t="shared" si="2"/>
        <v>PCA OPELIKA UNDER 150| 3680131709</v>
      </c>
      <c r="K179">
        <v>1</v>
      </c>
      <c r="L179">
        <v>5.12</v>
      </c>
      <c r="M179">
        <v>0</v>
      </c>
      <c r="N179">
        <v>89</v>
      </c>
      <c r="O179">
        <v>0.28999999999999998</v>
      </c>
      <c r="P179">
        <v>247</v>
      </c>
      <c r="Q179">
        <v>0.45</v>
      </c>
      <c r="R179">
        <v>-147</v>
      </c>
      <c r="S179">
        <v>-63</v>
      </c>
      <c r="T179">
        <v>-68</v>
      </c>
      <c r="U179">
        <v>269</v>
      </c>
      <c r="V179">
        <v>138</v>
      </c>
      <c r="W179">
        <v>30458</v>
      </c>
      <c r="X179">
        <v>36801</v>
      </c>
      <c r="Y179">
        <v>31709</v>
      </c>
      <c r="Z179">
        <v>4.88</v>
      </c>
      <c r="AA179" t="s">
        <v>2060</v>
      </c>
      <c r="AB179" t="s">
        <v>2059</v>
      </c>
    </row>
    <row r="180" spans="1:28" x14ac:dyDescent="0.3">
      <c r="A180" t="s">
        <v>2199</v>
      </c>
      <c r="B180" t="s">
        <v>2185</v>
      </c>
      <c r="C180" t="s">
        <v>2488</v>
      </c>
      <c r="D180" t="s">
        <v>2487</v>
      </c>
      <c r="E180" t="s">
        <v>39</v>
      </c>
      <c r="F180" t="s">
        <v>40</v>
      </c>
      <c r="G180" t="s">
        <v>171</v>
      </c>
      <c r="H180" t="s">
        <v>50</v>
      </c>
      <c r="I180" t="s">
        <v>393</v>
      </c>
      <c r="J180" t="str">
        <f t="shared" si="2"/>
        <v>PCA OPELIKA UNDER 150| 3680131901</v>
      </c>
      <c r="K180">
        <v>19</v>
      </c>
      <c r="L180">
        <v>6.98</v>
      </c>
      <c r="M180">
        <v>0</v>
      </c>
      <c r="N180">
        <v>35</v>
      </c>
      <c r="O180">
        <v>0.12</v>
      </c>
      <c r="P180">
        <v>77</v>
      </c>
      <c r="Q180">
        <v>0.31</v>
      </c>
      <c r="R180">
        <v>-34</v>
      </c>
      <c r="S180">
        <v>-63</v>
      </c>
      <c r="T180">
        <v>-18</v>
      </c>
      <c r="U180">
        <v>-4</v>
      </c>
      <c r="V180">
        <v>-85</v>
      </c>
      <c r="W180">
        <v>30240</v>
      </c>
      <c r="X180">
        <v>36801</v>
      </c>
      <c r="Y180">
        <v>31901</v>
      </c>
      <c r="Z180">
        <v>6.74</v>
      </c>
      <c r="AA180" t="s">
        <v>2060</v>
      </c>
      <c r="AB180" t="s">
        <v>2059</v>
      </c>
    </row>
    <row r="181" spans="1:28" x14ac:dyDescent="0.3">
      <c r="A181" t="s">
        <v>2199</v>
      </c>
      <c r="B181" t="s">
        <v>2173</v>
      </c>
      <c r="C181" t="s">
        <v>2480</v>
      </c>
      <c r="D181" t="s">
        <v>2479</v>
      </c>
      <c r="E181" t="s">
        <v>39</v>
      </c>
      <c r="F181" t="s">
        <v>40</v>
      </c>
      <c r="G181" t="s">
        <v>171</v>
      </c>
      <c r="H181" t="s">
        <v>50</v>
      </c>
      <c r="I181" t="s">
        <v>329</v>
      </c>
      <c r="J181" t="str">
        <f t="shared" si="2"/>
        <v>PCA OPELIKA OVER 150 | 3680130642</v>
      </c>
      <c r="K181">
        <v>1</v>
      </c>
      <c r="L181">
        <v>3.85</v>
      </c>
      <c r="M181">
        <v>0</v>
      </c>
      <c r="N181">
        <v>175</v>
      </c>
      <c r="O181">
        <v>0.33</v>
      </c>
      <c r="P181">
        <v>76</v>
      </c>
      <c r="Q181">
        <v>0.3</v>
      </c>
      <c r="R181">
        <v>-54</v>
      </c>
      <c r="S181">
        <v>-50</v>
      </c>
      <c r="T181">
        <v>2</v>
      </c>
      <c r="U181">
        <v>417</v>
      </c>
      <c r="V181">
        <v>369</v>
      </c>
      <c r="W181">
        <v>30276</v>
      </c>
      <c r="X181">
        <v>36801</v>
      </c>
      <c r="Y181">
        <v>30642</v>
      </c>
      <c r="Z181">
        <v>3.61</v>
      </c>
      <c r="AA181" t="s">
        <v>2060</v>
      </c>
      <c r="AB181" t="s">
        <v>2059</v>
      </c>
    </row>
    <row r="182" spans="1:28" x14ac:dyDescent="0.3">
      <c r="A182" t="s">
        <v>2199</v>
      </c>
      <c r="B182" t="s">
        <v>2173</v>
      </c>
      <c r="C182" t="s">
        <v>2488</v>
      </c>
      <c r="D182" t="s">
        <v>2487</v>
      </c>
      <c r="E182" t="s">
        <v>39</v>
      </c>
      <c r="F182" t="s">
        <v>40</v>
      </c>
      <c r="G182" t="s">
        <v>171</v>
      </c>
      <c r="H182" t="s">
        <v>50</v>
      </c>
      <c r="I182" t="s">
        <v>223</v>
      </c>
      <c r="J182" t="str">
        <f t="shared" si="2"/>
        <v>PCA OPELIKA UNDER 150| 3680130301</v>
      </c>
      <c r="K182">
        <v>4</v>
      </c>
      <c r="L182">
        <v>4.3099999999999996</v>
      </c>
      <c r="M182">
        <v>0</v>
      </c>
      <c r="N182">
        <v>109</v>
      </c>
      <c r="O182">
        <v>0.21</v>
      </c>
      <c r="P182">
        <v>86</v>
      </c>
      <c r="Q182">
        <v>0.31</v>
      </c>
      <c r="R182">
        <v>-74</v>
      </c>
      <c r="S182">
        <v>-63</v>
      </c>
      <c r="T182">
        <v>9</v>
      </c>
      <c r="U182">
        <v>305</v>
      </c>
      <c r="V182">
        <v>251</v>
      </c>
      <c r="W182">
        <v>36801</v>
      </c>
      <c r="X182">
        <v>36801</v>
      </c>
      <c r="Y182">
        <v>30301</v>
      </c>
      <c r="Z182">
        <v>4.07</v>
      </c>
      <c r="AA182" t="s">
        <v>2060</v>
      </c>
      <c r="AB182" t="s">
        <v>2059</v>
      </c>
    </row>
    <row r="183" spans="1:28" x14ac:dyDescent="0.3">
      <c r="A183" t="s">
        <v>2199</v>
      </c>
      <c r="B183" t="s">
        <v>2173</v>
      </c>
      <c r="C183" t="s">
        <v>2488</v>
      </c>
      <c r="D183" t="s">
        <v>2487</v>
      </c>
      <c r="E183" t="s">
        <v>39</v>
      </c>
      <c r="F183" t="s">
        <v>40</v>
      </c>
      <c r="G183" t="s">
        <v>171</v>
      </c>
      <c r="H183" t="s">
        <v>50</v>
      </c>
      <c r="I183" t="s">
        <v>2493</v>
      </c>
      <c r="J183" t="str">
        <f t="shared" si="2"/>
        <v>PCA OPELIKA UNDER 150| 3680130230</v>
      </c>
      <c r="K183">
        <v>145</v>
      </c>
      <c r="L183">
        <v>6.28</v>
      </c>
      <c r="M183">
        <v>0</v>
      </c>
      <c r="N183">
        <v>55</v>
      </c>
      <c r="O183">
        <v>0.1</v>
      </c>
      <c r="P183">
        <v>45</v>
      </c>
      <c r="Q183">
        <v>0.25</v>
      </c>
      <c r="R183">
        <v>10</v>
      </c>
      <c r="S183">
        <v>-63</v>
      </c>
      <c r="T183">
        <v>14</v>
      </c>
      <c r="U183">
        <v>151</v>
      </c>
      <c r="V183">
        <v>102</v>
      </c>
      <c r="W183">
        <v>36801</v>
      </c>
      <c r="X183">
        <v>36801</v>
      </c>
      <c r="Y183">
        <v>30230</v>
      </c>
      <c r="Z183">
        <v>6.04</v>
      </c>
      <c r="AA183" t="s">
        <v>2060</v>
      </c>
      <c r="AB183" t="s">
        <v>2059</v>
      </c>
    </row>
    <row r="184" spans="1:28" x14ac:dyDescent="0.3">
      <c r="A184" t="s">
        <v>2199</v>
      </c>
      <c r="B184" t="s">
        <v>2173</v>
      </c>
      <c r="C184" t="s">
        <v>2488</v>
      </c>
      <c r="D184" t="s">
        <v>2487</v>
      </c>
      <c r="E184" t="s">
        <v>39</v>
      </c>
      <c r="F184" t="s">
        <v>40</v>
      </c>
      <c r="G184" t="s">
        <v>171</v>
      </c>
      <c r="H184" t="s">
        <v>50</v>
      </c>
      <c r="I184" t="s">
        <v>734</v>
      </c>
      <c r="J184" t="str">
        <f t="shared" si="2"/>
        <v>PCA OPELIKA UNDER 150| 3680130240</v>
      </c>
      <c r="K184">
        <v>18</v>
      </c>
      <c r="L184">
        <v>6</v>
      </c>
      <c r="M184">
        <v>0</v>
      </c>
      <c r="N184">
        <v>40</v>
      </c>
      <c r="O184">
        <v>0.14000000000000001</v>
      </c>
      <c r="P184">
        <v>65</v>
      </c>
      <c r="Q184">
        <v>0.3</v>
      </c>
      <c r="R184">
        <v>-57</v>
      </c>
      <c r="S184">
        <v>-63</v>
      </c>
      <c r="T184">
        <v>-26</v>
      </c>
      <c r="U184">
        <v>126</v>
      </c>
      <c r="V184">
        <v>37</v>
      </c>
      <c r="W184">
        <v>36801</v>
      </c>
      <c r="X184">
        <v>36801</v>
      </c>
      <c r="Y184">
        <v>30240</v>
      </c>
      <c r="Z184">
        <v>5.76</v>
      </c>
      <c r="AA184" t="s">
        <v>2060</v>
      </c>
      <c r="AB184" t="s">
        <v>2059</v>
      </c>
    </row>
    <row r="185" spans="1:28" x14ac:dyDescent="0.3">
      <c r="A185" t="s">
        <v>2199</v>
      </c>
      <c r="B185" t="s">
        <v>2173</v>
      </c>
      <c r="C185" t="s">
        <v>2488</v>
      </c>
      <c r="D185" t="s">
        <v>2487</v>
      </c>
      <c r="E185" t="s">
        <v>39</v>
      </c>
      <c r="F185" t="s">
        <v>40</v>
      </c>
      <c r="G185" t="s">
        <v>171</v>
      </c>
      <c r="H185" t="s">
        <v>50</v>
      </c>
      <c r="I185" t="s">
        <v>415</v>
      </c>
      <c r="J185" t="str">
        <f t="shared" si="2"/>
        <v>PCA OPELIKA UNDER 150| 3680130655</v>
      </c>
      <c r="K185">
        <v>1</v>
      </c>
      <c r="L185">
        <v>3.72</v>
      </c>
      <c r="M185">
        <v>0</v>
      </c>
      <c r="N185">
        <v>148</v>
      </c>
      <c r="O185">
        <v>0.25</v>
      </c>
      <c r="P185">
        <v>153</v>
      </c>
      <c r="Q185">
        <v>0.4</v>
      </c>
      <c r="R185">
        <v>-79</v>
      </c>
      <c r="S185">
        <v>-63</v>
      </c>
      <c r="T185">
        <v>-8</v>
      </c>
      <c r="U185">
        <v>348</v>
      </c>
      <c r="V185">
        <v>277</v>
      </c>
      <c r="W185">
        <v>30103</v>
      </c>
      <c r="X185">
        <v>36801</v>
      </c>
      <c r="Y185">
        <v>30655</v>
      </c>
      <c r="Z185">
        <v>3.48</v>
      </c>
      <c r="AA185" t="s">
        <v>2060</v>
      </c>
      <c r="AB185" t="s">
        <v>2059</v>
      </c>
    </row>
    <row r="186" spans="1:28" x14ac:dyDescent="0.3">
      <c r="A186" t="s">
        <v>2199</v>
      </c>
      <c r="B186" t="s">
        <v>2173</v>
      </c>
      <c r="C186" t="s">
        <v>2488</v>
      </c>
      <c r="D186" t="s">
        <v>2487</v>
      </c>
      <c r="E186" t="s">
        <v>39</v>
      </c>
      <c r="F186" t="s">
        <v>40</v>
      </c>
      <c r="G186" t="s">
        <v>171</v>
      </c>
      <c r="H186" t="s">
        <v>50</v>
      </c>
      <c r="I186" t="s">
        <v>51</v>
      </c>
      <c r="J186" t="str">
        <f t="shared" si="2"/>
        <v>PCA OPELIKA UNDER 150| 3680130263</v>
      </c>
      <c r="K186">
        <v>2</v>
      </c>
      <c r="L186">
        <v>5</v>
      </c>
      <c r="M186">
        <v>0</v>
      </c>
      <c r="N186">
        <v>70</v>
      </c>
      <c r="O186">
        <v>0.17</v>
      </c>
      <c r="P186">
        <v>72</v>
      </c>
      <c r="Q186">
        <v>0.3</v>
      </c>
      <c r="R186">
        <v>-96</v>
      </c>
      <c r="S186">
        <v>-63</v>
      </c>
      <c r="T186">
        <v>-17</v>
      </c>
      <c r="U186">
        <v>246</v>
      </c>
      <c r="V186">
        <v>166</v>
      </c>
      <c r="W186">
        <v>31901</v>
      </c>
      <c r="X186">
        <v>36801</v>
      </c>
      <c r="Y186">
        <v>30263</v>
      </c>
      <c r="Z186">
        <v>4.76</v>
      </c>
      <c r="AA186" t="s">
        <v>2060</v>
      </c>
      <c r="AB186" t="s">
        <v>2059</v>
      </c>
    </row>
    <row r="187" spans="1:28" x14ac:dyDescent="0.3">
      <c r="A187" t="s">
        <v>2199</v>
      </c>
      <c r="B187" t="s">
        <v>2173</v>
      </c>
      <c r="C187" t="s">
        <v>2488</v>
      </c>
      <c r="D187" t="s">
        <v>2487</v>
      </c>
      <c r="E187" t="s">
        <v>39</v>
      </c>
      <c r="F187" t="s">
        <v>40</v>
      </c>
      <c r="G187" t="s">
        <v>171</v>
      </c>
      <c r="H187" t="s">
        <v>50</v>
      </c>
      <c r="I187" t="s">
        <v>2492</v>
      </c>
      <c r="J187" t="str">
        <f t="shared" si="2"/>
        <v>PCA OPELIKA UNDER 150| 3680130276</v>
      </c>
      <c r="K187">
        <v>9</v>
      </c>
      <c r="L187">
        <v>4.3099999999999996</v>
      </c>
      <c r="M187">
        <v>0</v>
      </c>
      <c r="N187">
        <v>80</v>
      </c>
      <c r="O187">
        <v>0.22</v>
      </c>
      <c r="P187">
        <v>136</v>
      </c>
      <c r="Q187">
        <v>0.36</v>
      </c>
      <c r="R187">
        <v>-76</v>
      </c>
      <c r="S187">
        <v>-63</v>
      </c>
      <c r="T187">
        <v>-38</v>
      </c>
      <c r="U187">
        <v>210</v>
      </c>
      <c r="V187">
        <v>109</v>
      </c>
      <c r="W187">
        <v>30240</v>
      </c>
      <c r="X187">
        <v>36801</v>
      </c>
      <c r="Y187">
        <v>30276</v>
      </c>
      <c r="Z187">
        <v>4.07</v>
      </c>
      <c r="AA187" t="s">
        <v>2060</v>
      </c>
      <c r="AB187" t="s">
        <v>2059</v>
      </c>
    </row>
    <row r="188" spans="1:28" x14ac:dyDescent="0.3">
      <c r="A188" t="s">
        <v>2199</v>
      </c>
      <c r="B188" t="s">
        <v>2173</v>
      </c>
      <c r="C188" t="s">
        <v>2488</v>
      </c>
      <c r="D188" t="s">
        <v>2487</v>
      </c>
      <c r="E188" t="s">
        <v>39</v>
      </c>
      <c r="F188" t="s">
        <v>40</v>
      </c>
      <c r="G188" t="s">
        <v>171</v>
      </c>
      <c r="H188" t="s">
        <v>50</v>
      </c>
      <c r="I188" t="s">
        <v>404</v>
      </c>
      <c r="J188" t="str">
        <f t="shared" si="2"/>
        <v>PCA OPELIKA UNDER 150| 3680130084</v>
      </c>
      <c r="K188">
        <v>1</v>
      </c>
      <c r="L188">
        <v>4.6900000000000004</v>
      </c>
      <c r="M188">
        <v>0</v>
      </c>
      <c r="N188">
        <v>121</v>
      </c>
      <c r="O188">
        <v>0.17</v>
      </c>
      <c r="P188">
        <v>247</v>
      </c>
      <c r="Q188">
        <v>0.45</v>
      </c>
      <c r="R188">
        <v>-30</v>
      </c>
      <c r="S188">
        <v>-63</v>
      </c>
      <c r="T188">
        <v>26</v>
      </c>
      <c r="U188">
        <v>344</v>
      </c>
      <c r="V188">
        <v>307</v>
      </c>
      <c r="W188">
        <v>30458</v>
      </c>
      <c r="X188">
        <v>36801</v>
      </c>
      <c r="Y188">
        <v>30084</v>
      </c>
      <c r="Z188">
        <v>4.45</v>
      </c>
      <c r="AA188" t="s">
        <v>2060</v>
      </c>
      <c r="AB188" t="s">
        <v>2059</v>
      </c>
    </row>
    <row r="189" spans="1:28" x14ac:dyDescent="0.3">
      <c r="A189" t="s">
        <v>2199</v>
      </c>
      <c r="B189" t="s">
        <v>2173</v>
      </c>
      <c r="C189" t="s">
        <v>2488</v>
      </c>
      <c r="D189" t="s">
        <v>2487</v>
      </c>
      <c r="E189" t="s">
        <v>39</v>
      </c>
      <c r="F189" t="s">
        <v>40</v>
      </c>
      <c r="G189" t="s">
        <v>171</v>
      </c>
      <c r="H189" t="s">
        <v>50</v>
      </c>
      <c r="I189" t="s">
        <v>1936</v>
      </c>
      <c r="J189" t="str">
        <f t="shared" si="2"/>
        <v>PCA OPELIKA UNDER 150| 3680131833</v>
      </c>
      <c r="K189">
        <v>6</v>
      </c>
      <c r="L189">
        <v>9.25</v>
      </c>
      <c r="M189">
        <v>0</v>
      </c>
      <c r="N189">
        <v>26</v>
      </c>
      <c r="O189">
        <v>0.14000000000000001</v>
      </c>
      <c r="P189">
        <v>67</v>
      </c>
      <c r="Q189">
        <v>0.28999999999999998</v>
      </c>
      <c r="R189">
        <v>-50</v>
      </c>
      <c r="S189">
        <v>-63</v>
      </c>
      <c r="T189">
        <v>-26</v>
      </c>
      <c r="U189">
        <v>131</v>
      </c>
      <c r="V189">
        <v>42</v>
      </c>
      <c r="W189">
        <v>30230</v>
      </c>
      <c r="X189">
        <v>36801</v>
      </c>
      <c r="Y189">
        <v>31833</v>
      </c>
      <c r="Z189">
        <v>9.01</v>
      </c>
      <c r="AA189" t="s">
        <v>2060</v>
      </c>
      <c r="AB189" t="s">
        <v>2059</v>
      </c>
    </row>
    <row r="190" spans="1:28" x14ac:dyDescent="0.3">
      <c r="A190" t="s">
        <v>2199</v>
      </c>
      <c r="B190" t="s">
        <v>2173</v>
      </c>
      <c r="C190" t="s">
        <v>2488</v>
      </c>
      <c r="D190" t="s">
        <v>2487</v>
      </c>
      <c r="E190" t="s">
        <v>39</v>
      </c>
      <c r="F190" t="s">
        <v>40</v>
      </c>
      <c r="G190" t="s">
        <v>171</v>
      </c>
      <c r="H190" t="s">
        <v>50</v>
      </c>
      <c r="I190" t="s">
        <v>2179</v>
      </c>
      <c r="J190" t="str">
        <f t="shared" si="2"/>
        <v>PCA OPELIKA UNDER 150| 3680130293</v>
      </c>
      <c r="K190">
        <v>1</v>
      </c>
      <c r="L190">
        <v>5.3</v>
      </c>
      <c r="M190">
        <v>0</v>
      </c>
      <c r="N190">
        <v>66</v>
      </c>
      <c r="O190">
        <v>0.17</v>
      </c>
      <c r="P190">
        <v>244</v>
      </c>
      <c r="Q190">
        <v>0.45</v>
      </c>
      <c r="R190">
        <v>13</v>
      </c>
      <c r="S190">
        <v>-63</v>
      </c>
      <c r="T190">
        <v>-17</v>
      </c>
      <c r="U190">
        <v>141</v>
      </c>
      <c r="V190">
        <v>61</v>
      </c>
      <c r="W190">
        <v>30901</v>
      </c>
      <c r="X190">
        <v>36801</v>
      </c>
      <c r="Y190">
        <v>30293</v>
      </c>
      <c r="Z190">
        <v>5.0599999999999996</v>
      </c>
      <c r="AA190" t="s">
        <v>2060</v>
      </c>
      <c r="AB190" t="s">
        <v>2059</v>
      </c>
    </row>
    <row r="191" spans="1:28" x14ac:dyDescent="0.3">
      <c r="A191" t="s">
        <v>2199</v>
      </c>
      <c r="B191" t="s">
        <v>2446</v>
      </c>
      <c r="C191" t="s">
        <v>2480</v>
      </c>
      <c r="D191" t="s">
        <v>2479</v>
      </c>
      <c r="E191" t="s">
        <v>39</v>
      </c>
      <c r="F191" t="s">
        <v>40</v>
      </c>
      <c r="G191" t="s">
        <v>171</v>
      </c>
      <c r="H191" t="s">
        <v>50</v>
      </c>
      <c r="I191" t="s">
        <v>98</v>
      </c>
      <c r="J191" t="str">
        <f t="shared" si="2"/>
        <v>PCA OPELIKA OVER 150 | 3680130901</v>
      </c>
      <c r="K191">
        <v>7</v>
      </c>
      <c r="L191">
        <v>3.28</v>
      </c>
      <c r="M191">
        <v>0</v>
      </c>
      <c r="N191">
        <v>245</v>
      </c>
      <c r="O191">
        <v>0.43</v>
      </c>
      <c r="P191">
        <v>70</v>
      </c>
      <c r="Q191">
        <v>0.31</v>
      </c>
      <c r="R191">
        <v>3</v>
      </c>
      <c r="S191">
        <v>-50</v>
      </c>
      <c r="T191">
        <v>49</v>
      </c>
      <c r="U191">
        <v>-41</v>
      </c>
      <c r="V191">
        <v>-42</v>
      </c>
      <c r="W191">
        <v>36801</v>
      </c>
      <c r="X191">
        <v>36801</v>
      </c>
      <c r="Y191">
        <v>30901</v>
      </c>
      <c r="Z191">
        <v>3.04</v>
      </c>
      <c r="AA191" t="s">
        <v>2060</v>
      </c>
      <c r="AB191" t="s">
        <v>2059</v>
      </c>
    </row>
    <row r="192" spans="1:28" x14ac:dyDescent="0.3">
      <c r="A192" t="s">
        <v>2199</v>
      </c>
      <c r="B192" t="s">
        <v>2446</v>
      </c>
      <c r="C192" t="s">
        <v>2480</v>
      </c>
      <c r="D192" t="s">
        <v>2479</v>
      </c>
      <c r="E192" t="s">
        <v>39</v>
      </c>
      <c r="F192" t="s">
        <v>40</v>
      </c>
      <c r="G192" t="s">
        <v>171</v>
      </c>
      <c r="H192" t="s">
        <v>50</v>
      </c>
      <c r="I192" t="s">
        <v>1146</v>
      </c>
      <c r="J192" t="str">
        <f t="shared" si="2"/>
        <v>PCA OPELIKA OVER 150 | 3680130824</v>
      </c>
      <c r="K192">
        <v>5</v>
      </c>
      <c r="L192">
        <v>3.44</v>
      </c>
      <c r="M192">
        <v>0</v>
      </c>
      <c r="N192">
        <v>217</v>
      </c>
      <c r="O192">
        <v>0.3</v>
      </c>
      <c r="P192">
        <v>95</v>
      </c>
      <c r="Q192">
        <v>0.34</v>
      </c>
      <c r="R192">
        <v>-15</v>
      </c>
      <c r="S192">
        <v>-50</v>
      </c>
      <c r="T192">
        <v>105</v>
      </c>
      <c r="U192">
        <v>-49</v>
      </c>
      <c r="V192">
        <v>6</v>
      </c>
      <c r="W192">
        <v>36801</v>
      </c>
      <c r="X192">
        <v>36801</v>
      </c>
      <c r="Y192">
        <v>30824</v>
      </c>
      <c r="Z192">
        <v>3.2</v>
      </c>
      <c r="AA192" t="s">
        <v>2060</v>
      </c>
      <c r="AB192" t="s">
        <v>2059</v>
      </c>
    </row>
    <row r="193" spans="1:28" x14ac:dyDescent="0.3">
      <c r="A193" t="s">
        <v>2199</v>
      </c>
      <c r="B193" t="s">
        <v>2446</v>
      </c>
      <c r="C193" t="s">
        <v>2480</v>
      </c>
      <c r="D193" t="s">
        <v>2479</v>
      </c>
      <c r="E193" t="s">
        <v>39</v>
      </c>
      <c r="F193" t="s">
        <v>40</v>
      </c>
      <c r="G193" t="s">
        <v>171</v>
      </c>
      <c r="H193" t="s">
        <v>50</v>
      </c>
      <c r="I193" t="s">
        <v>815</v>
      </c>
      <c r="J193" t="str">
        <f t="shared" si="2"/>
        <v>PCA OPELIKA OVER 150 | 3680130673</v>
      </c>
      <c r="K193">
        <v>2</v>
      </c>
      <c r="L193">
        <v>3.56</v>
      </c>
      <c r="M193">
        <v>0</v>
      </c>
      <c r="N193">
        <v>205</v>
      </c>
      <c r="O193">
        <v>0.28000000000000003</v>
      </c>
      <c r="P193">
        <v>27</v>
      </c>
      <c r="Q193">
        <v>0.25</v>
      </c>
      <c r="R193">
        <v>28</v>
      </c>
      <c r="S193">
        <v>-50</v>
      </c>
      <c r="T193">
        <v>113</v>
      </c>
      <c r="U193">
        <v>-97</v>
      </c>
      <c r="V193">
        <v>-34</v>
      </c>
      <c r="W193">
        <v>36089</v>
      </c>
      <c r="X193">
        <v>36801</v>
      </c>
      <c r="Y193">
        <v>30673</v>
      </c>
      <c r="Z193">
        <v>3.32</v>
      </c>
      <c r="AA193" t="s">
        <v>2060</v>
      </c>
      <c r="AB193" t="s">
        <v>2059</v>
      </c>
    </row>
    <row r="194" spans="1:28" x14ac:dyDescent="0.3">
      <c r="A194" t="s">
        <v>2199</v>
      </c>
      <c r="B194" t="s">
        <v>2168</v>
      </c>
      <c r="C194" t="s">
        <v>2480</v>
      </c>
      <c r="D194" t="s">
        <v>2479</v>
      </c>
      <c r="E194" t="s">
        <v>39</v>
      </c>
      <c r="F194" t="s">
        <v>40</v>
      </c>
      <c r="G194" t="s">
        <v>171</v>
      </c>
      <c r="H194" t="s">
        <v>50</v>
      </c>
      <c r="I194" t="s">
        <v>1410</v>
      </c>
      <c r="J194" t="str">
        <f t="shared" ref="J194:J257" si="3">TRIM(CONCATENATE(C194,X194,Y194))</f>
        <v>PCA OPELIKA OVER 150 | 3680130510</v>
      </c>
      <c r="K194">
        <v>1</v>
      </c>
      <c r="L194">
        <v>3.72</v>
      </c>
      <c r="M194">
        <v>0</v>
      </c>
      <c r="N194">
        <v>181</v>
      </c>
      <c r="O194">
        <v>0.25</v>
      </c>
      <c r="P194">
        <v>161</v>
      </c>
      <c r="Q194">
        <v>0.4</v>
      </c>
      <c r="R194">
        <v>8</v>
      </c>
      <c r="S194">
        <v>-50</v>
      </c>
      <c r="T194">
        <v>36</v>
      </c>
      <c r="U194">
        <v>30</v>
      </c>
      <c r="V194">
        <v>16</v>
      </c>
      <c r="W194">
        <v>30567</v>
      </c>
      <c r="X194">
        <v>36801</v>
      </c>
      <c r="Y194">
        <v>30510</v>
      </c>
      <c r="Z194">
        <v>3.48</v>
      </c>
      <c r="AA194" t="s">
        <v>2060</v>
      </c>
      <c r="AB194" t="s">
        <v>2059</v>
      </c>
    </row>
    <row r="195" spans="1:28" x14ac:dyDescent="0.3">
      <c r="A195" t="s">
        <v>2199</v>
      </c>
      <c r="B195" t="s">
        <v>2168</v>
      </c>
      <c r="C195" t="s">
        <v>2480</v>
      </c>
      <c r="D195" t="s">
        <v>2479</v>
      </c>
      <c r="E195" t="s">
        <v>39</v>
      </c>
      <c r="F195" t="s">
        <v>40</v>
      </c>
      <c r="G195" t="s">
        <v>171</v>
      </c>
      <c r="H195" t="s">
        <v>50</v>
      </c>
      <c r="I195" t="s">
        <v>1291</v>
      </c>
      <c r="J195" t="str">
        <f t="shared" si="3"/>
        <v>PCA OPELIKA OVER 150 | 3680130529</v>
      </c>
      <c r="K195">
        <v>1</v>
      </c>
      <c r="L195">
        <v>3.83</v>
      </c>
      <c r="M195">
        <v>0</v>
      </c>
      <c r="N195">
        <v>176</v>
      </c>
      <c r="O195">
        <v>0.38</v>
      </c>
      <c r="P195">
        <v>203</v>
      </c>
      <c r="Q195">
        <v>0.45</v>
      </c>
      <c r="R195">
        <v>-54</v>
      </c>
      <c r="S195">
        <v>-50</v>
      </c>
      <c r="T195">
        <v>-20</v>
      </c>
      <c r="U195">
        <v>99</v>
      </c>
      <c r="V195">
        <v>29</v>
      </c>
      <c r="W195">
        <v>35756</v>
      </c>
      <c r="X195">
        <v>36801</v>
      </c>
      <c r="Y195">
        <v>30529</v>
      </c>
      <c r="Z195">
        <v>3.59</v>
      </c>
      <c r="AA195" t="s">
        <v>2060</v>
      </c>
      <c r="AB195" t="s">
        <v>2059</v>
      </c>
    </row>
    <row r="196" spans="1:28" x14ac:dyDescent="0.3">
      <c r="A196" t="s">
        <v>2199</v>
      </c>
      <c r="B196" t="s">
        <v>2168</v>
      </c>
      <c r="C196" t="s">
        <v>2480</v>
      </c>
      <c r="D196" t="s">
        <v>2479</v>
      </c>
      <c r="E196" t="s">
        <v>39</v>
      </c>
      <c r="F196" t="s">
        <v>40</v>
      </c>
      <c r="G196" t="s">
        <v>171</v>
      </c>
      <c r="H196" t="s">
        <v>50</v>
      </c>
      <c r="I196" t="s">
        <v>878</v>
      </c>
      <c r="J196" t="str">
        <f t="shared" si="3"/>
        <v>PCA OPELIKA OVER 150 | 3680130635</v>
      </c>
      <c r="K196">
        <v>2</v>
      </c>
      <c r="L196">
        <v>3.63</v>
      </c>
      <c r="M196">
        <v>0</v>
      </c>
      <c r="N196">
        <v>207</v>
      </c>
      <c r="O196">
        <v>0.27</v>
      </c>
      <c r="P196">
        <v>51</v>
      </c>
      <c r="Q196">
        <v>0.3</v>
      </c>
      <c r="R196">
        <v>13</v>
      </c>
      <c r="S196">
        <v>-50</v>
      </c>
      <c r="T196">
        <v>118</v>
      </c>
      <c r="U196">
        <v>76</v>
      </c>
      <c r="V196">
        <v>144</v>
      </c>
      <c r="W196">
        <v>36801</v>
      </c>
      <c r="X196">
        <v>36801</v>
      </c>
      <c r="Y196">
        <v>30635</v>
      </c>
      <c r="Z196">
        <v>3.39</v>
      </c>
      <c r="AA196" t="s">
        <v>2060</v>
      </c>
      <c r="AB196" t="s">
        <v>2059</v>
      </c>
    </row>
    <row r="197" spans="1:28" x14ac:dyDescent="0.3">
      <c r="A197" t="s">
        <v>2199</v>
      </c>
      <c r="B197" t="s">
        <v>2168</v>
      </c>
      <c r="C197" t="s">
        <v>2480</v>
      </c>
      <c r="D197" t="s">
        <v>2479</v>
      </c>
      <c r="E197" t="s">
        <v>39</v>
      </c>
      <c r="F197" t="s">
        <v>40</v>
      </c>
      <c r="G197" t="s">
        <v>171</v>
      </c>
      <c r="H197" t="s">
        <v>50</v>
      </c>
      <c r="I197" t="s">
        <v>215</v>
      </c>
      <c r="J197" t="str">
        <f t="shared" si="3"/>
        <v>PCA OPELIKA OVER 150 | 3680130501</v>
      </c>
      <c r="K197">
        <v>38</v>
      </c>
      <c r="L197">
        <v>3.74</v>
      </c>
      <c r="M197">
        <v>0</v>
      </c>
      <c r="N197">
        <v>165</v>
      </c>
      <c r="O197">
        <v>0.28000000000000003</v>
      </c>
      <c r="P197">
        <v>83</v>
      </c>
      <c r="Q197">
        <v>0.32</v>
      </c>
      <c r="R197">
        <v>-33</v>
      </c>
      <c r="S197">
        <v>-50</v>
      </c>
      <c r="T197">
        <v>23</v>
      </c>
      <c r="U197">
        <v>30</v>
      </c>
      <c r="V197">
        <v>3</v>
      </c>
      <c r="W197">
        <v>30240</v>
      </c>
      <c r="X197">
        <v>36801</v>
      </c>
      <c r="Y197">
        <v>30501</v>
      </c>
      <c r="Z197">
        <v>3.5</v>
      </c>
      <c r="AA197" t="s">
        <v>2060</v>
      </c>
      <c r="AB197" t="s">
        <v>2059</v>
      </c>
    </row>
    <row r="198" spans="1:28" x14ac:dyDescent="0.3">
      <c r="A198" t="s">
        <v>2199</v>
      </c>
      <c r="B198" t="s">
        <v>2168</v>
      </c>
      <c r="C198" t="s">
        <v>2480</v>
      </c>
      <c r="D198" t="s">
        <v>2479</v>
      </c>
      <c r="E198" t="s">
        <v>39</v>
      </c>
      <c r="F198" t="s">
        <v>40</v>
      </c>
      <c r="G198" t="s">
        <v>171</v>
      </c>
      <c r="H198" t="s">
        <v>50</v>
      </c>
      <c r="I198" t="s">
        <v>338</v>
      </c>
      <c r="J198" t="str">
        <f t="shared" si="3"/>
        <v>PCA OPELIKA OVER 150 | 3680130567</v>
      </c>
      <c r="K198">
        <v>11</v>
      </c>
      <c r="L198">
        <v>3.87</v>
      </c>
      <c r="M198">
        <v>0</v>
      </c>
      <c r="N198">
        <v>165</v>
      </c>
      <c r="O198">
        <v>0.28999999999999998</v>
      </c>
      <c r="P198">
        <v>75</v>
      </c>
      <c r="Q198">
        <v>0.31</v>
      </c>
      <c r="R198">
        <v>-46</v>
      </c>
      <c r="S198">
        <v>-50</v>
      </c>
      <c r="T198">
        <v>19</v>
      </c>
      <c r="U198">
        <v>65</v>
      </c>
      <c r="V198">
        <v>34</v>
      </c>
      <c r="W198">
        <v>36867</v>
      </c>
      <c r="X198">
        <v>36801</v>
      </c>
      <c r="Y198">
        <v>30567</v>
      </c>
      <c r="Z198">
        <v>3.63</v>
      </c>
      <c r="AA198" t="s">
        <v>2060</v>
      </c>
      <c r="AB198" t="s">
        <v>2059</v>
      </c>
    </row>
    <row r="199" spans="1:28" x14ac:dyDescent="0.3">
      <c r="A199" t="s">
        <v>2199</v>
      </c>
      <c r="B199" t="s">
        <v>2168</v>
      </c>
      <c r="C199" t="s">
        <v>2480</v>
      </c>
      <c r="D199" t="s">
        <v>2479</v>
      </c>
      <c r="E199" t="s">
        <v>39</v>
      </c>
      <c r="F199" t="s">
        <v>40</v>
      </c>
      <c r="G199" t="s">
        <v>171</v>
      </c>
      <c r="H199" t="s">
        <v>50</v>
      </c>
      <c r="I199" t="s">
        <v>2491</v>
      </c>
      <c r="J199" t="str">
        <f t="shared" si="3"/>
        <v>PCA OPELIKA OVER 150 | 3680130537</v>
      </c>
      <c r="K199">
        <v>1</v>
      </c>
      <c r="L199">
        <v>3.83</v>
      </c>
      <c r="M199">
        <v>0</v>
      </c>
      <c r="N199">
        <v>221</v>
      </c>
      <c r="O199">
        <v>0.33</v>
      </c>
      <c r="P199">
        <v>31</v>
      </c>
      <c r="Q199">
        <v>0.25</v>
      </c>
      <c r="R199">
        <v>-44</v>
      </c>
      <c r="S199">
        <v>-50</v>
      </c>
      <c r="T199">
        <v>92</v>
      </c>
      <c r="U199">
        <v>214</v>
      </c>
      <c r="V199">
        <v>256</v>
      </c>
      <c r="W199">
        <v>31901</v>
      </c>
      <c r="X199">
        <v>36801</v>
      </c>
      <c r="Y199">
        <v>30537</v>
      </c>
      <c r="Z199">
        <v>3.59</v>
      </c>
      <c r="AA199" t="s">
        <v>2060</v>
      </c>
      <c r="AB199" t="s">
        <v>2059</v>
      </c>
    </row>
    <row r="200" spans="1:28" x14ac:dyDescent="0.3">
      <c r="A200" t="s">
        <v>2199</v>
      </c>
      <c r="B200" t="s">
        <v>2168</v>
      </c>
      <c r="C200" t="s">
        <v>2480</v>
      </c>
      <c r="D200" t="s">
        <v>2479</v>
      </c>
      <c r="E200" t="s">
        <v>39</v>
      </c>
      <c r="F200" t="s">
        <v>40</v>
      </c>
      <c r="G200" t="s">
        <v>171</v>
      </c>
      <c r="H200" t="s">
        <v>50</v>
      </c>
      <c r="I200" t="s">
        <v>2490</v>
      </c>
      <c r="J200" t="str">
        <f t="shared" si="3"/>
        <v>PCA OPELIKA OVER 150 | 3680130577</v>
      </c>
      <c r="K200">
        <v>3</v>
      </c>
      <c r="L200">
        <v>3.51</v>
      </c>
      <c r="M200">
        <v>0</v>
      </c>
      <c r="N200">
        <v>202</v>
      </c>
      <c r="O200">
        <v>0.3</v>
      </c>
      <c r="P200">
        <v>158</v>
      </c>
      <c r="Q200">
        <v>0.38</v>
      </c>
      <c r="R200">
        <v>-28</v>
      </c>
      <c r="S200">
        <v>-50</v>
      </c>
      <c r="T200">
        <v>105</v>
      </c>
      <c r="U200">
        <v>80</v>
      </c>
      <c r="V200">
        <v>135</v>
      </c>
      <c r="W200">
        <v>31833</v>
      </c>
      <c r="X200">
        <v>36801</v>
      </c>
      <c r="Y200">
        <v>30577</v>
      </c>
      <c r="Z200">
        <v>3.27</v>
      </c>
      <c r="AA200" t="s">
        <v>2060</v>
      </c>
      <c r="AB200" t="s">
        <v>2059</v>
      </c>
    </row>
    <row r="201" spans="1:28" x14ac:dyDescent="0.3">
      <c r="A201" t="s">
        <v>2199</v>
      </c>
      <c r="B201" t="s">
        <v>2168</v>
      </c>
      <c r="C201" t="s">
        <v>2488</v>
      </c>
      <c r="D201" t="s">
        <v>2487</v>
      </c>
      <c r="E201" t="s">
        <v>39</v>
      </c>
      <c r="F201" t="s">
        <v>40</v>
      </c>
      <c r="G201" t="s">
        <v>171</v>
      </c>
      <c r="H201" t="s">
        <v>50</v>
      </c>
      <c r="I201" t="s">
        <v>624</v>
      </c>
      <c r="J201" t="str">
        <f t="shared" si="3"/>
        <v>PCA OPELIKA UNDER 150| 3680130515</v>
      </c>
      <c r="K201">
        <v>1</v>
      </c>
      <c r="L201">
        <v>3.81</v>
      </c>
      <c r="M201">
        <v>0</v>
      </c>
      <c r="N201">
        <v>149</v>
      </c>
      <c r="O201">
        <v>0.28999999999999998</v>
      </c>
      <c r="P201">
        <v>172</v>
      </c>
      <c r="Q201">
        <v>0.4</v>
      </c>
      <c r="R201">
        <v>-79</v>
      </c>
      <c r="S201">
        <v>-63</v>
      </c>
      <c r="T201">
        <v>-25</v>
      </c>
      <c r="U201">
        <v>46</v>
      </c>
      <c r="V201">
        <v>-42</v>
      </c>
      <c r="W201">
        <v>30529</v>
      </c>
      <c r="X201">
        <v>36801</v>
      </c>
      <c r="Y201">
        <v>30515</v>
      </c>
      <c r="Z201">
        <v>3.57</v>
      </c>
      <c r="AA201" t="s">
        <v>2060</v>
      </c>
      <c r="AB201" t="s">
        <v>2059</v>
      </c>
    </row>
    <row r="202" spans="1:28" x14ac:dyDescent="0.3">
      <c r="A202" t="s">
        <v>2199</v>
      </c>
      <c r="B202" t="s">
        <v>2166</v>
      </c>
      <c r="C202" t="s">
        <v>2488</v>
      </c>
      <c r="D202" t="s">
        <v>2487</v>
      </c>
      <c r="E202" t="s">
        <v>39</v>
      </c>
      <c r="F202" t="s">
        <v>40</v>
      </c>
      <c r="G202" t="s">
        <v>171</v>
      </c>
      <c r="H202" t="s">
        <v>50</v>
      </c>
      <c r="I202" t="s">
        <v>2489</v>
      </c>
      <c r="J202" t="str">
        <f t="shared" si="3"/>
        <v>PCA OPELIKA UNDER 150| 3680131005</v>
      </c>
      <c r="K202">
        <v>1</v>
      </c>
      <c r="L202">
        <v>4.59</v>
      </c>
      <c r="M202">
        <v>0</v>
      </c>
      <c r="N202">
        <v>120</v>
      </c>
      <c r="O202">
        <v>0.21</v>
      </c>
      <c r="P202">
        <v>100</v>
      </c>
      <c r="Q202">
        <v>0.3</v>
      </c>
      <c r="R202">
        <v>-30</v>
      </c>
      <c r="S202">
        <v>-63</v>
      </c>
      <c r="T202">
        <v>9</v>
      </c>
      <c r="U202">
        <v>111</v>
      </c>
      <c r="V202">
        <v>57</v>
      </c>
      <c r="W202">
        <v>30301</v>
      </c>
      <c r="X202">
        <v>36801</v>
      </c>
      <c r="Y202">
        <v>31005</v>
      </c>
      <c r="Z202">
        <v>4.3499999999999996</v>
      </c>
      <c r="AA202" t="s">
        <v>2060</v>
      </c>
      <c r="AB202" t="s">
        <v>2059</v>
      </c>
    </row>
    <row r="203" spans="1:28" x14ac:dyDescent="0.3">
      <c r="A203" t="s">
        <v>2199</v>
      </c>
      <c r="B203" t="s">
        <v>2166</v>
      </c>
      <c r="C203" t="s">
        <v>2488</v>
      </c>
      <c r="D203" t="s">
        <v>2487</v>
      </c>
      <c r="E203" t="s">
        <v>39</v>
      </c>
      <c r="F203" t="s">
        <v>40</v>
      </c>
      <c r="G203" t="s">
        <v>171</v>
      </c>
      <c r="H203" t="s">
        <v>50</v>
      </c>
      <c r="I203" t="s">
        <v>1313</v>
      </c>
      <c r="J203" t="str">
        <f t="shared" si="3"/>
        <v>PCA OPELIKA UNDER 150| 3680130285</v>
      </c>
      <c r="K203">
        <v>1</v>
      </c>
      <c r="L203">
        <v>4.9000000000000004</v>
      </c>
      <c r="M203">
        <v>0</v>
      </c>
      <c r="N203">
        <v>93</v>
      </c>
      <c r="O203">
        <v>0.28999999999999998</v>
      </c>
      <c r="P203">
        <v>100</v>
      </c>
      <c r="Q203">
        <v>0.3</v>
      </c>
      <c r="R203">
        <v>-256</v>
      </c>
      <c r="S203">
        <v>-63</v>
      </c>
      <c r="T203">
        <v>-68</v>
      </c>
      <c r="U203">
        <v>270</v>
      </c>
      <c r="V203">
        <v>139</v>
      </c>
      <c r="W203">
        <v>30301</v>
      </c>
      <c r="X203">
        <v>36801</v>
      </c>
      <c r="Y203">
        <v>30285</v>
      </c>
      <c r="Z203">
        <v>4.66</v>
      </c>
      <c r="AA203" t="s">
        <v>2060</v>
      </c>
      <c r="AB203" t="s">
        <v>2059</v>
      </c>
    </row>
    <row r="204" spans="1:28" x14ac:dyDescent="0.3">
      <c r="A204" t="s">
        <v>2199</v>
      </c>
      <c r="B204" t="s">
        <v>2164</v>
      </c>
      <c r="C204" t="s">
        <v>2480</v>
      </c>
      <c r="D204" t="s">
        <v>2479</v>
      </c>
      <c r="E204" t="s">
        <v>39</v>
      </c>
      <c r="F204" t="s">
        <v>40</v>
      </c>
      <c r="G204" t="s">
        <v>171</v>
      </c>
      <c r="H204" t="s">
        <v>50</v>
      </c>
      <c r="I204" t="s">
        <v>362</v>
      </c>
      <c r="J204" t="str">
        <f t="shared" si="3"/>
        <v>PCA OPELIKA OVER 150 | 3680130103</v>
      </c>
      <c r="K204">
        <v>8</v>
      </c>
      <c r="L204">
        <v>3.83</v>
      </c>
      <c r="M204">
        <v>0</v>
      </c>
      <c r="N204">
        <v>161</v>
      </c>
      <c r="O204">
        <v>0.23</v>
      </c>
      <c r="P204">
        <v>114</v>
      </c>
      <c r="Q204">
        <v>0.35</v>
      </c>
      <c r="R204">
        <v>10</v>
      </c>
      <c r="S204">
        <v>-50</v>
      </c>
      <c r="T204">
        <v>45</v>
      </c>
      <c r="U204">
        <v>102</v>
      </c>
      <c r="V204">
        <v>97</v>
      </c>
      <c r="W204">
        <v>36801</v>
      </c>
      <c r="X204">
        <v>36801</v>
      </c>
      <c r="Y204">
        <v>30103</v>
      </c>
      <c r="Z204">
        <v>3.59</v>
      </c>
      <c r="AA204" t="s">
        <v>2060</v>
      </c>
      <c r="AB204" t="s">
        <v>2059</v>
      </c>
    </row>
    <row r="205" spans="1:28" x14ac:dyDescent="0.3">
      <c r="A205" t="s">
        <v>2199</v>
      </c>
      <c r="B205" t="s">
        <v>2164</v>
      </c>
      <c r="C205" t="s">
        <v>2488</v>
      </c>
      <c r="D205" t="s">
        <v>2487</v>
      </c>
      <c r="E205" t="s">
        <v>39</v>
      </c>
      <c r="F205" t="s">
        <v>40</v>
      </c>
      <c r="G205" t="s">
        <v>171</v>
      </c>
      <c r="H205" t="s">
        <v>50</v>
      </c>
      <c r="I205" t="s">
        <v>381</v>
      </c>
      <c r="J205" t="str">
        <f t="shared" si="3"/>
        <v>PCA OPELIKA UNDER 150| 3680130116</v>
      </c>
      <c r="K205">
        <v>2</v>
      </c>
      <c r="L205">
        <v>4.78</v>
      </c>
      <c r="M205">
        <v>0</v>
      </c>
      <c r="N205">
        <v>83</v>
      </c>
      <c r="O205">
        <v>0.19</v>
      </c>
      <c r="P205">
        <v>117</v>
      </c>
      <c r="Q205">
        <v>0.35</v>
      </c>
      <c r="R205">
        <v>-121</v>
      </c>
      <c r="S205">
        <v>-63</v>
      </c>
      <c r="T205">
        <v>-25</v>
      </c>
      <c r="U205">
        <v>98</v>
      </c>
      <c r="V205">
        <v>10</v>
      </c>
      <c r="W205">
        <v>36301</v>
      </c>
      <c r="X205">
        <v>36801</v>
      </c>
      <c r="Y205">
        <v>30116</v>
      </c>
      <c r="Z205">
        <v>4.54</v>
      </c>
      <c r="AA205" t="s">
        <v>2060</v>
      </c>
      <c r="AB205" t="s">
        <v>2059</v>
      </c>
    </row>
    <row r="206" spans="1:28" x14ac:dyDescent="0.3">
      <c r="A206" t="s">
        <v>2199</v>
      </c>
      <c r="B206" t="s">
        <v>2164</v>
      </c>
      <c r="C206" t="s">
        <v>2488</v>
      </c>
      <c r="D206" t="s">
        <v>2487</v>
      </c>
      <c r="E206" t="s">
        <v>39</v>
      </c>
      <c r="F206" t="s">
        <v>40</v>
      </c>
      <c r="G206" t="s">
        <v>171</v>
      </c>
      <c r="H206" t="s">
        <v>50</v>
      </c>
      <c r="I206" t="s">
        <v>675</v>
      </c>
      <c r="J206" t="str">
        <f t="shared" si="3"/>
        <v>PCA OPELIKA UNDER 150| 3680130120</v>
      </c>
      <c r="K206">
        <v>1</v>
      </c>
      <c r="L206">
        <v>3.83</v>
      </c>
      <c r="M206">
        <v>0</v>
      </c>
      <c r="N206">
        <v>144</v>
      </c>
      <c r="O206">
        <v>0.21</v>
      </c>
      <c r="P206">
        <v>157</v>
      </c>
      <c r="Q206">
        <v>0.4</v>
      </c>
      <c r="R206">
        <v>-80</v>
      </c>
      <c r="S206">
        <v>-63</v>
      </c>
      <c r="T206">
        <v>9</v>
      </c>
      <c r="U206">
        <v>146</v>
      </c>
      <c r="V206">
        <v>92</v>
      </c>
      <c r="W206">
        <v>30501</v>
      </c>
      <c r="X206">
        <v>36801</v>
      </c>
      <c r="Y206">
        <v>30120</v>
      </c>
      <c r="Z206">
        <v>3.59</v>
      </c>
      <c r="AA206" t="s">
        <v>2060</v>
      </c>
      <c r="AB206" t="s">
        <v>2059</v>
      </c>
    </row>
    <row r="207" spans="1:28" x14ac:dyDescent="0.3">
      <c r="A207" t="s">
        <v>2199</v>
      </c>
      <c r="B207" t="s">
        <v>2164</v>
      </c>
      <c r="C207" t="s">
        <v>2488</v>
      </c>
      <c r="D207" t="s">
        <v>2487</v>
      </c>
      <c r="E207" t="s">
        <v>39</v>
      </c>
      <c r="F207" t="s">
        <v>40</v>
      </c>
      <c r="G207" t="s">
        <v>171</v>
      </c>
      <c r="H207" t="s">
        <v>50</v>
      </c>
      <c r="I207" t="s">
        <v>390</v>
      </c>
      <c r="J207" t="str">
        <f t="shared" si="3"/>
        <v>PCA OPELIKA UNDER 150| 3680130180</v>
      </c>
      <c r="K207">
        <v>1</v>
      </c>
      <c r="L207">
        <v>4.57</v>
      </c>
      <c r="M207">
        <v>0</v>
      </c>
      <c r="N207">
        <v>97</v>
      </c>
      <c r="O207">
        <v>0.17</v>
      </c>
      <c r="P207">
        <v>0</v>
      </c>
      <c r="Q207">
        <v>0.25</v>
      </c>
      <c r="R207">
        <v>-145</v>
      </c>
      <c r="S207">
        <v>-63</v>
      </c>
      <c r="T207">
        <v>-17</v>
      </c>
      <c r="U207">
        <v>153</v>
      </c>
      <c r="V207">
        <v>73</v>
      </c>
      <c r="W207">
        <v>36801</v>
      </c>
      <c r="X207">
        <v>36801</v>
      </c>
      <c r="Y207">
        <v>30180</v>
      </c>
      <c r="Z207">
        <v>4.33</v>
      </c>
      <c r="AA207" t="s">
        <v>2060</v>
      </c>
      <c r="AB207" t="s">
        <v>2059</v>
      </c>
    </row>
    <row r="208" spans="1:28" x14ac:dyDescent="0.3">
      <c r="A208" t="s">
        <v>2199</v>
      </c>
      <c r="B208" t="s">
        <v>2436</v>
      </c>
      <c r="C208" t="s">
        <v>148</v>
      </c>
      <c r="D208" t="s">
        <v>149</v>
      </c>
      <c r="E208" t="s">
        <v>39</v>
      </c>
      <c r="F208" t="s">
        <v>40</v>
      </c>
      <c r="G208" t="s">
        <v>145</v>
      </c>
      <c r="H208" t="s">
        <v>50</v>
      </c>
      <c r="I208" t="s">
        <v>151</v>
      </c>
      <c r="J208" t="str">
        <f t="shared" si="3"/>
        <v>BRIGGS AND STRATTON | 3683030458</v>
      </c>
      <c r="K208">
        <v>69</v>
      </c>
      <c r="L208">
        <v>1.76</v>
      </c>
      <c r="M208">
        <v>0.19</v>
      </c>
      <c r="N208">
        <v>237</v>
      </c>
      <c r="O208">
        <v>0.48</v>
      </c>
      <c r="P208">
        <v>10</v>
      </c>
      <c r="Q208">
        <v>0.26</v>
      </c>
      <c r="R208">
        <v>-9</v>
      </c>
      <c r="S208">
        <v>-16</v>
      </c>
      <c r="T208">
        <v>27</v>
      </c>
      <c r="U208">
        <v>-193</v>
      </c>
      <c r="V208">
        <v>-182</v>
      </c>
      <c r="W208">
        <v>36830</v>
      </c>
      <c r="X208">
        <v>36830</v>
      </c>
      <c r="Y208">
        <v>30458</v>
      </c>
      <c r="Z208">
        <v>1.71</v>
      </c>
      <c r="AA208" t="s">
        <v>2486</v>
      </c>
      <c r="AB208" t="s">
        <v>2485</v>
      </c>
    </row>
    <row r="209" spans="1:28" x14ac:dyDescent="0.3">
      <c r="A209" t="s">
        <v>2199</v>
      </c>
      <c r="B209" t="s">
        <v>2436</v>
      </c>
      <c r="C209" t="s">
        <v>2480</v>
      </c>
      <c r="D209" t="s">
        <v>2479</v>
      </c>
      <c r="E209" t="s">
        <v>39</v>
      </c>
      <c r="F209" t="s">
        <v>40</v>
      </c>
      <c r="G209" t="s">
        <v>171</v>
      </c>
      <c r="H209" t="s">
        <v>50</v>
      </c>
      <c r="I209" t="s">
        <v>909</v>
      </c>
      <c r="J209" t="str">
        <f t="shared" si="3"/>
        <v>PCA OPELIKA OVER 150 | 3680131401</v>
      </c>
      <c r="K209">
        <v>2</v>
      </c>
      <c r="L209">
        <v>3.16</v>
      </c>
      <c r="M209">
        <v>0</v>
      </c>
      <c r="N209">
        <v>275</v>
      </c>
      <c r="O209">
        <v>0.36</v>
      </c>
      <c r="P209">
        <v>3</v>
      </c>
      <c r="Q209">
        <v>0.25</v>
      </c>
      <c r="R209">
        <v>57</v>
      </c>
      <c r="S209">
        <v>-50</v>
      </c>
      <c r="T209">
        <v>145</v>
      </c>
      <c r="U209">
        <v>162</v>
      </c>
      <c r="V209">
        <v>257</v>
      </c>
      <c r="W209">
        <v>36801</v>
      </c>
      <c r="X209">
        <v>36801</v>
      </c>
      <c r="Y209">
        <v>31401</v>
      </c>
      <c r="Z209">
        <v>2.92</v>
      </c>
      <c r="AA209" t="s">
        <v>2060</v>
      </c>
      <c r="AB209" t="s">
        <v>2059</v>
      </c>
    </row>
    <row r="210" spans="1:28" x14ac:dyDescent="0.3">
      <c r="A210" t="s">
        <v>2199</v>
      </c>
      <c r="B210" t="s">
        <v>2436</v>
      </c>
      <c r="C210" t="s">
        <v>2480</v>
      </c>
      <c r="D210" t="s">
        <v>2479</v>
      </c>
      <c r="E210" t="s">
        <v>39</v>
      </c>
      <c r="F210" t="s">
        <v>40</v>
      </c>
      <c r="G210" t="s">
        <v>171</v>
      </c>
      <c r="H210" t="s">
        <v>50</v>
      </c>
      <c r="I210" t="s">
        <v>151</v>
      </c>
      <c r="J210" t="str">
        <f t="shared" si="3"/>
        <v>PCA OPELIKA OVER 150 | 3680130458</v>
      </c>
      <c r="K210">
        <v>11</v>
      </c>
      <c r="L210">
        <v>3.48</v>
      </c>
      <c r="M210">
        <v>0</v>
      </c>
      <c r="N210">
        <v>239</v>
      </c>
      <c r="O210">
        <v>0.3</v>
      </c>
      <c r="P210">
        <v>88</v>
      </c>
      <c r="Q210">
        <v>0.32</v>
      </c>
      <c r="R210">
        <v>50</v>
      </c>
      <c r="S210">
        <v>-50</v>
      </c>
      <c r="T210">
        <v>105</v>
      </c>
      <c r="U210">
        <v>167</v>
      </c>
      <c r="V210">
        <v>222</v>
      </c>
      <c r="W210">
        <v>30901</v>
      </c>
      <c r="X210">
        <v>36801</v>
      </c>
      <c r="Y210">
        <v>30458</v>
      </c>
      <c r="Z210">
        <v>3.24</v>
      </c>
      <c r="AA210" t="s">
        <v>2060</v>
      </c>
      <c r="AB210" t="s">
        <v>2059</v>
      </c>
    </row>
    <row r="211" spans="1:28" x14ac:dyDescent="0.3">
      <c r="A211" t="s">
        <v>2199</v>
      </c>
      <c r="B211" t="s">
        <v>2484</v>
      </c>
      <c r="C211" t="s">
        <v>2480</v>
      </c>
      <c r="D211" t="s">
        <v>2479</v>
      </c>
      <c r="E211" t="s">
        <v>39</v>
      </c>
      <c r="F211" t="s">
        <v>40</v>
      </c>
      <c r="G211" t="s">
        <v>171</v>
      </c>
      <c r="H211" t="s">
        <v>66</v>
      </c>
      <c r="I211" t="s">
        <v>2483</v>
      </c>
      <c r="J211" t="str">
        <f t="shared" si="3"/>
        <v>PCA OPELIKA OVER 150 | 3680139573</v>
      </c>
      <c r="K211">
        <v>1</v>
      </c>
      <c r="L211">
        <v>3.19</v>
      </c>
      <c r="M211">
        <v>0</v>
      </c>
      <c r="N211">
        <v>312</v>
      </c>
      <c r="O211">
        <v>1.84</v>
      </c>
      <c r="P211">
        <v>0</v>
      </c>
      <c r="Q211">
        <v>0.25</v>
      </c>
      <c r="R211">
        <v>65</v>
      </c>
      <c r="S211">
        <v>-50</v>
      </c>
      <c r="T211">
        <v>-430</v>
      </c>
      <c r="U211">
        <v>-1000</v>
      </c>
      <c r="V211">
        <v>-1480</v>
      </c>
      <c r="W211">
        <v>36801</v>
      </c>
      <c r="X211">
        <v>36801</v>
      </c>
      <c r="Y211">
        <v>39573</v>
      </c>
      <c r="Z211">
        <v>2.95</v>
      </c>
      <c r="AA211" t="s">
        <v>2060</v>
      </c>
      <c r="AB211" t="s">
        <v>2059</v>
      </c>
    </row>
    <row r="212" spans="1:28" x14ac:dyDescent="0.3">
      <c r="A212" t="s">
        <v>2199</v>
      </c>
      <c r="B212" t="s">
        <v>2278</v>
      </c>
      <c r="C212" t="s">
        <v>2480</v>
      </c>
      <c r="D212" t="s">
        <v>2479</v>
      </c>
      <c r="E212" t="s">
        <v>39</v>
      </c>
      <c r="F212" t="s">
        <v>40</v>
      </c>
      <c r="G212" t="s">
        <v>171</v>
      </c>
      <c r="H212" t="s">
        <v>90</v>
      </c>
      <c r="I212" t="s">
        <v>2482</v>
      </c>
      <c r="J212" t="str">
        <f t="shared" si="3"/>
        <v>PCA OPELIKA OVER 150 | 3680129620</v>
      </c>
      <c r="K212">
        <v>6</v>
      </c>
      <c r="L212">
        <v>3.35</v>
      </c>
      <c r="M212">
        <v>0</v>
      </c>
      <c r="N212">
        <v>240</v>
      </c>
      <c r="O212">
        <v>0.32</v>
      </c>
      <c r="P212">
        <v>125</v>
      </c>
      <c r="Q212">
        <v>0.36</v>
      </c>
      <c r="R212">
        <v>5</v>
      </c>
      <c r="S212">
        <v>-50</v>
      </c>
      <c r="T212">
        <v>96</v>
      </c>
      <c r="U212">
        <v>-85</v>
      </c>
      <c r="V212">
        <v>-39</v>
      </c>
      <c r="W212">
        <v>36801</v>
      </c>
      <c r="X212">
        <v>36801</v>
      </c>
      <c r="Y212">
        <v>29620</v>
      </c>
      <c r="Z212">
        <v>3.11</v>
      </c>
      <c r="AA212" t="s">
        <v>2060</v>
      </c>
      <c r="AB212" t="s">
        <v>2059</v>
      </c>
    </row>
    <row r="213" spans="1:28" x14ac:dyDescent="0.3">
      <c r="A213" t="s">
        <v>2199</v>
      </c>
      <c r="B213" t="s">
        <v>2278</v>
      </c>
      <c r="C213" t="s">
        <v>2480</v>
      </c>
      <c r="D213" t="s">
        <v>2479</v>
      </c>
      <c r="E213" t="s">
        <v>39</v>
      </c>
      <c r="F213" t="s">
        <v>40</v>
      </c>
      <c r="G213" t="s">
        <v>171</v>
      </c>
      <c r="H213" t="s">
        <v>90</v>
      </c>
      <c r="I213" t="s">
        <v>2481</v>
      </c>
      <c r="J213" t="str">
        <f t="shared" si="3"/>
        <v>PCA OPELIKA OVER 150 | 3680129653</v>
      </c>
      <c r="K213">
        <v>1</v>
      </c>
      <c r="L213">
        <v>3.13</v>
      </c>
      <c r="M213">
        <v>0</v>
      </c>
      <c r="N213">
        <v>265</v>
      </c>
      <c r="O213">
        <v>0.38</v>
      </c>
      <c r="P213">
        <v>157</v>
      </c>
      <c r="Q213">
        <v>0.4</v>
      </c>
      <c r="R213">
        <v>-35</v>
      </c>
      <c r="S213">
        <v>-50</v>
      </c>
      <c r="T213">
        <v>137</v>
      </c>
      <c r="U213">
        <v>-46</v>
      </c>
      <c r="V213">
        <v>41</v>
      </c>
      <c r="W213">
        <v>30501</v>
      </c>
      <c r="X213">
        <v>36801</v>
      </c>
      <c r="Y213">
        <v>29653</v>
      </c>
      <c r="Z213">
        <v>2.89</v>
      </c>
      <c r="AA213" t="s">
        <v>2060</v>
      </c>
      <c r="AB213" t="s">
        <v>2059</v>
      </c>
    </row>
    <row r="214" spans="1:28" x14ac:dyDescent="0.3">
      <c r="A214" t="s">
        <v>2199</v>
      </c>
      <c r="B214" t="s">
        <v>2278</v>
      </c>
      <c r="C214" t="s">
        <v>2480</v>
      </c>
      <c r="D214" t="s">
        <v>2479</v>
      </c>
      <c r="E214" t="s">
        <v>39</v>
      </c>
      <c r="F214" t="s">
        <v>40</v>
      </c>
      <c r="G214" t="s">
        <v>171</v>
      </c>
      <c r="H214" t="s">
        <v>90</v>
      </c>
      <c r="I214" t="s">
        <v>1760</v>
      </c>
      <c r="J214" t="str">
        <f t="shared" si="3"/>
        <v>PCA OPELIKA OVER 150 | 3680129654</v>
      </c>
      <c r="K214">
        <v>2</v>
      </c>
      <c r="L214">
        <v>3.19</v>
      </c>
      <c r="M214">
        <v>0</v>
      </c>
      <c r="N214">
        <v>251</v>
      </c>
      <c r="O214">
        <v>0.33</v>
      </c>
      <c r="P214">
        <v>173</v>
      </c>
      <c r="Q214">
        <v>0.38</v>
      </c>
      <c r="R214">
        <v>22</v>
      </c>
      <c r="S214">
        <v>-50</v>
      </c>
      <c r="T214">
        <v>158</v>
      </c>
      <c r="U214">
        <v>-118</v>
      </c>
      <c r="V214">
        <v>-10</v>
      </c>
      <c r="W214">
        <v>30458</v>
      </c>
      <c r="X214">
        <v>36801</v>
      </c>
      <c r="Y214">
        <v>29654</v>
      </c>
      <c r="Z214">
        <v>2.95</v>
      </c>
      <c r="AA214" t="s">
        <v>2060</v>
      </c>
      <c r="AB214" t="s">
        <v>2059</v>
      </c>
    </row>
    <row r="215" spans="1:28" x14ac:dyDescent="0.3">
      <c r="A215" t="s">
        <v>2199</v>
      </c>
      <c r="B215" t="s">
        <v>2103</v>
      </c>
      <c r="C215" t="s">
        <v>195</v>
      </c>
      <c r="D215" t="s">
        <v>196</v>
      </c>
      <c r="E215" t="s">
        <v>39</v>
      </c>
      <c r="F215" t="s">
        <v>40</v>
      </c>
      <c r="G215" t="s">
        <v>145</v>
      </c>
      <c r="H215" t="s">
        <v>70</v>
      </c>
      <c r="I215" t="s">
        <v>197</v>
      </c>
      <c r="J215" t="str">
        <f t="shared" si="3"/>
        <v>MTD PRODUCTS INC | 3683038237</v>
      </c>
      <c r="K215">
        <v>1</v>
      </c>
      <c r="L215">
        <v>1.37</v>
      </c>
      <c r="M215">
        <v>0.2</v>
      </c>
      <c r="N215">
        <v>383</v>
      </c>
      <c r="O215">
        <v>0.76</v>
      </c>
      <c r="P215">
        <v>7</v>
      </c>
      <c r="Q215">
        <v>0.25</v>
      </c>
      <c r="R215">
        <v>4</v>
      </c>
      <c r="S215">
        <v>-6</v>
      </c>
      <c r="T215">
        <v>1</v>
      </c>
      <c r="U215">
        <v>-212</v>
      </c>
      <c r="V215">
        <v>-217</v>
      </c>
      <c r="W215">
        <v>36801</v>
      </c>
      <c r="X215">
        <v>36830</v>
      </c>
      <c r="Y215">
        <v>38237</v>
      </c>
      <c r="Z215">
        <v>1.33</v>
      </c>
      <c r="AA215" t="s">
        <v>2060</v>
      </c>
      <c r="AB215" t="s">
        <v>2059</v>
      </c>
    </row>
    <row r="216" spans="1:28" x14ac:dyDescent="0.3">
      <c r="A216" t="s">
        <v>2199</v>
      </c>
      <c r="B216" t="s">
        <v>2061</v>
      </c>
      <c r="C216" t="s">
        <v>2292</v>
      </c>
      <c r="D216" t="s">
        <v>2291</v>
      </c>
      <c r="E216" t="s">
        <v>39</v>
      </c>
      <c r="F216" t="s">
        <v>40</v>
      </c>
      <c r="G216" t="s">
        <v>193</v>
      </c>
      <c r="H216" t="s">
        <v>70</v>
      </c>
      <c r="I216" t="s">
        <v>887</v>
      </c>
      <c r="J216" t="str">
        <f t="shared" si="3"/>
        <v>BORAL BRICK | 3686737950</v>
      </c>
      <c r="K216">
        <v>2</v>
      </c>
      <c r="L216">
        <v>1.82</v>
      </c>
      <c r="M216">
        <v>0.23</v>
      </c>
      <c r="N216">
        <v>306</v>
      </c>
      <c r="O216">
        <v>0.84</v>
      </c>
      <c r="P216">
        <v>14</v>
      </c>
      <c r="Q216">
        <v>0.25</v>
      </c>
      <c r="R216">
        <v>-5</v>
      </c>
      <c r="S216">
        <v>-62</v>
      </c>
      <c r="T216">
        <v>0</v>
      </c>
      <c r="U216">
        <v>-260</v>
      </c>
      <c r="V216">
        <v>-322</v>
      </c>
      <c r="W216">
        <v>36801</v>
      </c>
      <c r="X216">
        <v>36867</v>
      </c>
      <c r="Y216">
        <v>37950</v>
      </c>
      <c r="Z216">
        <v>1.81</v>
      </c>
      <c r="AA216" t="s">
        <v>2060</v>
      </c>
      <c r="AB216" t="s">
        <v>2059</v>
      </c>
    </row>
    <row r="217" spans="1:28" x14ac:dyDescent="0.3">
      <c r="A217" t="s">
        <v>2199</v>
      </c>
      <c r="B217" t="s">
        <v>2065</v>
      </c>
      <c r="C217" t="s">
        <v>2292</v>
      </c>
      <c r="D217" t="s">
        <v>2291</v>
      </c>
      <c r="E217" t="s">
        <v>39</v>
      </c>
      <c r="F217" t="s">
        <v>40</v>
      </c>
      <c r="G217" t="s">
        <v>193</v>
      </c>
      <c r="H217" t="s">
        <v>70</v>
      </c>
      <c r="I217" t="s">
        <v>1160</v>
      </c>
      <c r="J217" t="str">
        <f t="shared" si="3"/>
        <v>BORAL BRICK | 3686738018</v>
      </c>
      <c r="K217">
        <v>1</v>
      </c>
      <c r="L217">
        <v>1.48</v>
      </c>
      <c r="M217">
        <v>0.24</v>
      </c>
      <c r="N217">
        <v>371</v>
      </c>
      <c r="O217">
        <v>0.92</v>
      </c>
      <c r="P217">
        <v>143</v>
      </c>
      <c r="Q217">
        <v>0.35</v>
      </c>
      <c r="R217">
        <v>-12</v>
      </c>
      <c r="S217">
        <v>-62</v>
      </c>
      <c r="T217">
        <v>-67</v>
      </c>
      <c r="U217">
        <v>-297</v>
      </c>
      <c r="V217">
        <v>-426</v>
      </c>
      <c r="W217">
        <v>35124</v>
      </c>
      <c r="X217">
        <v>36867</v>
      </c>
      <c r="Y217">
        <v>38018</v>
      </c>
      <c r="Z217">
        <v>1.48</v>
      </c>
      <c r="AA217" t="s">
        <v>2060</v>
      </c>
      <c r="AB217" t="s">
        <v>2059</v>
      </c>
    </row>
    <row r="218" spans="1:28" x14ac:dyDescent="0.3">
      <c r="A218" t="s">
        <v>2194</v>
      </c>
      <c r="B218" t="s">
        <v>2219</v>
      </c>
      <c r="C218" t="s">
        <v>191</v>
      </c>
      <c r="D218" t="s">
        <v>192</v>
      </c>
      <c r="E218" t="s">
        <v>39</v>
      </c>
      <c r="F218" t="s">
        <v>40</v>
      </c>
      <c r="G218" t="s">
        <v>2468</v>
      </c>
      <c r="H218" t="s">
        <v>40</v>
      </c>
      <c r="I218" t="s">
        <v>916</v>
      </c>
      <c r="J218" t="str">
        <f t="shared" si="3"/>
        <v>b: ONLINE FREIGHT SER| 3549035020</v>
      </c>
      <c r="K218">
        <v>1</v>
      </c>
      <c r="L218">
        <v>10.130000000000001</v>
      </c>
      <c r="M218">
        <v>0.25</v>
      </c>
      <c r="N218">
        <v>24</v>
      </c>
      <c r="O218">
        <v>0.04</v>
      </c>
      <c r="P218">
        <v>17</v>
      </c>
      <c r="Q218">
        <v>0.25</v>
      </c>
      <c r="R218">
        <v>0</v>
      </c>
      <c r="S218">
        <v>-115</v>
      </c>
      <c r="T218">
        <v>17</v>
      </c>
      <c r="U218">
        <v>183</v>
      </c>
      <c r="V218">
        <v>85</v>
      </c>
      <c r="W218">
        <v>35111</v>
      </c>
      <c r="X218">
        <v>35490</v>
      </c>
      <c r="Y218">
        <v>35020</v>
      </c>
      <c r="Z218">
        <v>0.14000000000000001</v>
      </c>
      <c r="AA218" t="s">
        <v>2354</v>
      </c>
      <c r="AB218" t="s">
        <v>2353</v>
      </c>
    </row>
    <row r="219" spans="1:28" x14ac:dyDescent="0.3">
      <c r="A219" t="s">
        <v>2194</v>
      </c>
      <c r="B219" t="s">
        <v>2202</v>
      </c>
      <c r="C219" t="s">
        <v>191</v>
      </c>
      <c r="D219" t="s">
        <v>192</v>
      </c>
      <c r="E219" t="s">
        <v>39</v>
      </c>
      <c r="F219" t="s">
        <v>40</v>
      </c>
      <c r="G219" t="s">
        <v>2468</v>
      </c>
      <c r="H219" t="s">
        <v>40</v>
      </c>
      <c r="I219" t="s">
        <v>255</v>
      </c>
      <c r="J219" t="str">
        <f t="shared" si="3"/>
        <v>b: ONLINE FREIGHT SER| 3549035756</v>
      </c>
      <c r="K219">
        <v>3</v>
      </c>
      <c r="L219">
        <v>3.26</v>
      </c>
      <c r="M219">
        <v>0.28000000000000003</v>
      </c>
      <c r="N219">
        <v>127</v>
      </c>
      <c r="O219">
        <v>0.23</v>
      </c>
      <c r="P219">
        <v>69</v>
      </c>
      <c r="Q219">
        <v>0.3</v>
      </c>
      <c r="R219">
        <v>-9</v>
      </c>
      <c r="S219">
        <v>-115</v>
      </c>
      <c r="T219">
        <v>1</v>
      </c>
      <c r="U219">
        <v>364</v>
      </c>
      <c r="V219">
        <v>250</v>
      </c>
      <c r="W219">
        <v>35401</v>
      </c>
      <c r="X219">
        <v>35490</v>
      </c>
      <c r="Y219">
        <v>35756</v>
      </c>
      <c r="Z219">
        <v>3.3</v>
      </c>
      <c r="AA219" t="s">
        <v>2354</v>
      </c>
      <c r="AB219" t="s">
        <v>2353</v>
      </c>
    </row>
    <row r="220" spans="1:28" x14ac:dyDescent="0.3">
      <c r="A220" t="s">
        <v>2194</v>
      </c>
      <c r="B220" t="s">
        <v>2202</v>
      </c>
      <c r="C220" t="s">
        <v>2087</v>
      </c>
      <c r="D220" t="s">
        <v>2086</v>
      </c>
      <c r="E220" t="s">
        <v>39</v>
      </c>
      <c r="F220" t="s">
        <v>40</v>
      </c>
      <c r="G220" t="s">
        <v>2468</v>
      </c>
      <c r="H220" t="s">
        <v>40</v>
      </c>
      <c r="I220" t="s">
        <v>522</v>
      </c>
      <c r="J220" t="str">
        <f t="shared" si="3"/>
        <v>b: RGL SPECIALTY SERV| 3549035601</v>
      </c>
      <c r="K220">
        <v>1</v>
      </c>
      <c r="L220">
        <v>3.53</v>
      </c>
      <c r="M220">
        <v>0.28000000000000003</v>
      </c>
      <c r="N220">
        <v>118</v>
      </c>
      <c r="O220">
        <v>0.88</v>
      </c>
      <c r="P220">
        <v>23</v>
      </c>
      <c r="Q220">
        <v>0.25</v>
      </c>
      <c r="R220">
        <v>-9</v>
      </c>
      <c r="S220">
        <v>-130</v>
      </c>
      <c r="T220">
        <v>-279</v>
      </c>
      <c r="U220">
        <v>336</v>
      </c>
      <c r="V220">
        <v>-73</v>
      </c>
      <c r="W220">
        <v>35020</v>
      </c>
      <c r="X220">
        <v>35490</v>
      </c>
      <c r="Y220">
        <v>35601</v>
      </c>
      <c r="Z220">
        <v>3.57</v>
      </c>
      <c r="AA220" t="s">
        <v>2354</v>
      </c>
      <c r="AB220" t="s">
        <v>2353</v>
      </c>
    </row>
    <row r="221" spans="1:28" x14ac:dyDescent="0.3">
      <c r="A221" t="s">
        <v>2194</v>
      </c>
      <c r="B221" t="s">
        <v>2202</v>
      </c>
      <c r="C221" t="s">
        <v>2478</v>
      </c>
      <c r="D221" t="s">
        <v>2477</v>
      </c>
      <c r="E221" t="s">
        <v>39</v>
      </c>
      <c r="F221" t="s">
        <v>40</v>
      </c>
      <c r="G221" t="s">
        <v>2476</v>
      </c>
      <c r="H221" t="s">
        <v>70</v>
      </c>
      <c r="I221" t="s">
        <v>80</v>
      </c>
      <c r="J221" t="str">
        <f t="shared" si="3"/>
        <v>VANDEN BERGE LOGISTIC| 3555537349</v>
      </c>
      <c r="K221">
        <v>1</v>
      </c>
      <c r="L221">
        <v>3.66</v>
      </c>
      <c r="M221">
        <v>0.28000000000000003</v>
      </c>
      <c r="N221">
        <v>190</v>
      </c>
      <c r="O221">
        <v>0.71</v>
      </c>
      <c r="P221">
        <v>77</v>
      </c>
      <c r="Q221">
        <v>0.3</v>
      </c>
      <c r="R221">
        <v>-14</v>
      </c>
      <c r="S221">
        <v>-198</v>
      </c>
      <c r="T221">
        <v>-162</v>
      </c>
      <c r="U221">
        <v>585</v>
      </c>
      <c r="V221">
        <v>225</v>
      </c>
      <c r="W221">
        <v>35111</v>
      </c>
      <c r="X221">
        <v>35555</v>
      </c>
      <c r="Y221">
        <v>37349</v>
      </c>
      <c r="Z221">
        <v>3.7</v>
      </c>
      <c r="AA221" t="s">
        <v>2354</v>
      </c>
      <c r="AB221" t="s">
        <v>2353</v>
      </c>
    </row>
    <row r="222" spans="1:28" x14ac:dyDescent="0.3">
      <c r="A222" t="s">
        <v>2194</v>
      </c>
      <c r="B222" t="s">
        <v>2173</v>
      </c>
      <c r="C222" t="s">
        <v>1514</v>
      </c>
      <c r="D222" t="s">
        <v>1515</v>
      </c>
      <c r="E222" t="s">
        <v>39</v>
      </c>
      <c r="F222" t="s">
        <v>40</v>
      </c>
      <c r="G222" t="s">
        <v>2468</v>
      </c>
      <c r="H222" t="s">
        <v>50</v>
      </c>
      <c r="I222" t="s">
        <v>223</v>
      </c>
      <c r="J222" t="str">
        <f t="shared" si="3"/>
        <v>b: VELOCITY TRANSPORT| 3549030301</v>
      </c>
      <c r="K222">
        <v>1</v>
      </c>
      <c r="L222">
        <v>2.74</v>
      </c>
      <c r="M222">
        <v>0.27</v>
      </c>
      <c r="N222">
        <v>182</v>
      </c>
      <c r="O222">
        <v>0.33</v>
      </c>
      <c r="P222">
        <v>83</v>
      </c>
      <c r="Q222">
        <v>0.3</v>
      </c>
      <c r="R222">
        <v>-12</v>
      </c>
      <c r="S222">
        <v>-177</v>
      </c>
      <c r="T222">
        <v>2</v>
      </c>
      <c r="U222">
        <v>87</v>
      </c>
      <c r="V222">
        <v>-88</v>
      </c>
      <c r="W222">
        <v>35055</v>
      </c>
      <c r="X222">
        <v>35490</v>
      </c>
      <c r="Y222">
        <v>30301</v>
      </c>
      <c r="Z222">
        <v>2.77</v>
      </c>
      <c r="AA222" t="s">
        <v>2354</v>
      </c>
      <c r="AB222" t="s">
        <v>2353</v>
      </c>
    </row>
    <row r="223" spans="1:28" x14ac:dyDescent="0.3">
      <c r="A223" t="s">
        <v>2194</v>
      </c>
      <c r="B223" t="s">
        <v>2173</v>
      </c>
      <c r="C223" t="s">
        <v>1514</v>
      </c>
      <c r="D223" t="s">
        <v>1515</v>
      </c>
      <c r="E223" t="s">
        <v>39</v>
      </c>
      <c r="F223" t="s">
        <v>40</v>
      </c>
      <c r="G223" t="s">
        <v>2468</v>
      </c>
      <c r="H223" t="s">
        <v>50</v>
      </c>
      <c r="I223" t="s">
        <v>420</v>
      </c>
      <c r="J223" t="str">
        <f t="shared" si="3"/>
        <v>b: VELOCITY TRANSPORT| 3549030227</v>
      </c>
      <c r="K223">
        <v>1</v>
      </c>
      <c r="L223">
        <v>2.2599999999999998</v>
      </c>
      <c r="M223">
        <v>0.28000000000000003</v>
      </c>
      <c r="N223">
        <v>216</v>
      </c>
      <c r="O223">
        <v>0.71</v>
      </c>
      <c r="P223">
        <v>36</v>
      </c>
      <c r="Q223">
        <v>0.25</v>
      </c>
      <c r="R223">
        <v>-15</v>
      </c>
      <c r="S223">
        <v>-177</v>
      </c>
      <c r="T223">
        <v>-71</v>
      </c>
      <c r="U223">
        <v>45</v>
      </c>
      <c r="V223">
        <v>-203</v>
      </c>
      <c r="W223">
        <v>35203</v>
      </c>
      <c r="X223">
        <v>35490</v>
      </c>
      <c r="Y223">
        <v>30227</v>
      </c>
      <c r="Z223">
        <v>2.2999999999999998</v>
      </c>
      <c r="AA223" t="s">
        <v>2354</v>
      </c>
      <c r="AB223" t="s">
        <v>2353</v>
      </c>
    </row>
    <row r="224" spans="1:28" x14ac:dyDescent="0.3">
      <c r="A224" t="s">
        <v>2194</v>
      </c>
      <c r="B224" t="s">
        <v>2173</v>
      </c>
      <c r="C224" t="s">
        <v>2246</v>
      </c>
      <c r="D224" t="s">
        <v>2245</v>
      </c>
      <c r="E224" t="s">
        <v>39</v>
      </c>
      <c r="F224" t="s">
        <v>40</v>
      </c>
      <c r="G224" t="s">
        <v>212</v>
      </c>
      <c r="H224" t="s">
        <v>50</v>
      </c>
      <c r="I224" t="s">
        <v>223</v>
      </c>
      <c r="J224" t="str">
        <f t="shared" si="3"/>
        <v>DIXIE PULP AND PAPER | 3540130301</v>
      </c>
      <c r="K224">
        <v>1</v>
      </c>
      <c r="L224">
        <v>2.79</v>
      </c>
      <c r="M224">
        <v>0.28000000000000003</v>
      </c>
      <c r="N224">
        <v>195</v>
      </c>
      <c r="O224">
        <v>0.96</v>
      </c>
      <c r="P224">
        <v>0</v>
      </c>
      <c r="Q224">
        <v>0.25</v>
      </c>
      <c r="R224">
        <v>-14</v>
      </c>
      <c r="S224">
        <v>-116</v>
      </c>
      <c r="T224">
        <v>-269</v>
      </c>
      <c r="U224">
        <v>105</v>
      </c>
      <c r="V224">
        <v>-280</v>
      </c>
      <c r="W224">
        <v>35401</v>
      </c>
      <c r="X224">
        <v>35401</v>
      </c>
      <c r="Y224">
        <v>30301</v>
      </c>
      <c r="Z224">
        <v>2.83</v>
      </c>
      <c r="AA224" t="s">
        <v>2060</v>
      </c>
      <c r="AB224" t="s">
        <v>2059</v>
      </c>
    </row>
    <row r="225" spans="1:28" x14ac:dyDescent="0.3">
      <c r="A225" t="s">
        <v>2194</v>
      </c>
      <c r="B225" t="s">
        <v>2173</v>
      </c>
      <c r="C225" t="s">
        <v>1429</v>
      </c>
      <c r="D225" t="s">
        <v>939</v>
      </c>
      <c r="E225" t="s">
        <v>39</v>
      </c>
      <c r="F225" t="s">
        <v>40</v>
      </c>
      <c r="G225" t="s">
        <v>2468</v>
      </c>
      <c r="H225" t="s">
        <v>50</v>
      </c>
      <c r="I225" t="s">
        <v>223</v>
      </c>
      <c r="J225" t="str">
        <f t="shared" si="3"/>
        <v>VENTURE CONNECT | 3549030301</v>
      </c>
      <c r="K225">
        <v>1</v>
      </c>
      <c r="L225">
        <v>2.6</v>
      </c>
      <c r="M225">
        <v>0.27</v>
      </c>
      <c r="N225">
        <v>182</v>
      </c>
      <c r="O225">
        <v>0.33</v>
      </c>
      <c r="P225">
        <v>97</v>
      </c>
      <c r="Q225">
        <v>0.3</v>
      </c>
      <c r="R225">
        <v>-12</v>
      </c>
      <c r="S225">
        <v>-200</v>
      </c>
      <c r="T225">
        <v>2</v>
      </c>
      <c r="U225">
        <v>62</v>
      </c>
      <c r="V225">
        <v>-136</v>
      </c>
      <c r="W225">
        <v>35901</v>
      </c>
      <c r="X225">
        <v>35490</v>
      </c>
      <c r="Y225">
        <v>30301</v>
      </c>
      <c r="Z225">
        <v>2.63</v>
      </c>
      <c r="AA225" t="s">
        <v>2354</v>
      </c>
      <c r="AB225" t="s">
        <v>2353</v>
      </c>
    </row>
    <row r="226" spans="1:28" x14ac:dyDescent="0.3">
      <c r="A226" t="s">
        <v>2194</v>
      </c>
      <c r="B226" t="s">
        <v>2168</v>
      </c>
      <c r="C226" t="s">
        <v>1429</v>
      </c>
      <c r="D226" t="s">
        <v>939</v>
      </c>
      <c r="E226" t="s">
        <v>39</v>
      </c>
      <c r="F226" t="s">
        <v>40</v>
      </c>
      <c r="G226" t="s">
        <v>2468</v>
      </c>
      <c r="H226" t="s">
        <v>50</v>
      </c>
      <c r="I226" t="s">
        <v>215</v>
      </c>
      <c r="J226" t="str">
        <f t="shared" si="3"/>
        <v>VENTURE CONNECT | 3549030501</v>
      </c>
      <c r="K226">
        <v>2</v>
      </c>
      <c r="L226">
        <v>2.04</v>
      </c>
      <c r="M226">
        <v>0.27</v>
      </c>
      <c r="N226">
        <v>238</v>
      </c>
      <c r="O226">
        <v>0.86</v>
      </c>
      <c r="P226">
        <v>29</v>
      </c>
      <c r="Q226">
        <v>0.25</v>
      </c>
      <c r="R226">
        <v>-15</v>
      </c>
      <c r="S226">
        <v>-200</v>
      </c>
      <c r="T226">
        <v>-136</v>
      </c>
      <c r="U226">
        <v>-335</v>
      </c>
      <c r="V226">
        <v>-671</v>
      </c>
      <c r="W226">
        <v>35203</v>
      </c>
      <c r="X226">
        <v>35490</v>
      </c>
      <c r="Y226">
        <v>30501</v>
      </c>
      <c r="Z226">
        <v>2.0699999999999998</v>
      </c>
      <c r="AA226" t="s">
        <v>2354</v>
      </c>
      <c r="AB226" t="s">
        <v>2353</v>
      </c>
    </row>
    <row r="227" spans="1:28" x14ac:dyDescent="0.3">
      <c r="A227" t="s">
        <v>2194</v>
      </c>
      <c r="B227" t="s">
        <v>2159</v>
      </c>
      <c r="C227" t="s">
        <v>78</v>
      </c>
      <c r="D227" t="s">
        <v>79</v>
      </c>
      <c r="E227" t="s">
        <v>39</v>
      </c>
      <c r="F227" t="s">
        <v>40</v>
      </c>
      <c r="G227" t="s">
        <v>2190</v>
      </c>
      <c r="H227" t="s">
        <v>44</v>
      </c>
      <c r="I227" t="s">
        <v>464</v>
      </c>
      <c r="J227" t="str">
        <f t="shared" si="3"/>
        <v>TRACTOR SUPPLY MANHAT| 3558242134</v>
      </c>
      <c r="K227">
        <v>1</v>
      </c>
      <c r="L227">
        <v>2.41</v>
      </c>
      <c r="M227">
        <v>0.22</v>
      </c>
      <c r="N227">
        <v>227</v>
      </c>
      <c r="O227">
        <v>0.54</v>
      </c>
      <c r="P227">
        <v>130</v>
      </c>
      <c r="Q227">
        <v>0.35</v>
      </c>
      <c r="R227">
        <v>-3</v>
      </c>
      <c r="S227">
        <v>-265</v>
      </c>
      <c r="T227">
        <v>2</v>
      </c>
      <c r="U227">
        <v>136</v>
      </c>
      <c r="V227">
        <v>-127</v>
      </c>
      <c r="W227">
        <v>35111</v>
      </c>
      <c r="X227">
        <v>35582</v>
      </c>
      <c r="Y227">
        <v>42134</v>
      </c>
      <c r="Z227">
        <v>2.39</v>
      </c>
      <c r="AA227" t="s">
        <v>2060</v>
      </c>
      <c r="AB227" t="s">
        <v>2059</v>
      </c>
    </row>
    <row r="228" spans="1:28" x14ac:dyDescent="0.3">
      <c r="A228" t="s">
        <v>2194</v>
      </c>
      <c r="B228" t="s">
        <v>2131</v>
      </c>
      <c r="C228" t="s">
        <v>37</v>
      </c>
      <c r="D228" t="s">
        <v>38</v>
      </c>
      <c r="E228" t="s">
        <v>39</v>
      </c>
      <c r="F228" t="s">
        <v>40</v>
      </c>
      <c r="G228" t="s">
        <v>2190</v>
      </c>
      <c r="H228" t="s">
        <v>66</v>
      </c>
      <c r="I228" t="s">
        <v>498</v>
      </c>
      <c r="J228" t="str">
        <f t="shared" si="3"/>
        <v>b: C H ROBINSON | 3558238654</v>
      </c>
      <c r="K228">
        <v>1</v>
      </c>
      <c r="L228">
        <v>2.42</v>
      </c>
      <c r="M228">
        <v>0.27</v>
      </c>
      <c r="N228">
        <v>130</v>
      </c>
      <c r="O228">
        <v>0.23</v>
      </c>
      <c r="P228">
        <v>113</v>
      </c>
      <c r="Q228">
        <v>0.35</v>
      </c>
      <c r="R228">
        <v>-8</v>
      </c>
      <c r="S228">
        <v>-118</v>
      </c>
      <c r="T228">
        <v>1</v>
      </c>
      <c r="U228">
        <v>289</v>
      </c>
      <c r="V228">
        <v>172</v>
      </c>
      <c r="W228">
        <v>35401</v>
      </c>
      <c r="X228">
        <v>35582</v>
      </c>
      <c r="Y228">
        <v>38654</v>
      </c>
      <c r="Z228">
        <v>2.4500000000000002</v>
      </c>
      <c r="AA228" t="s">
        <v>2060</v>
      </c>
      <c r="AB228" t="s">
        <v>2059</v>
      </c>
    </row>
    <row r="229" spans="1:28" x14ac:dyDescent="0.3">
      <c r="A229" t="s">
        <v>2194</v>
      </c>
      <c r="B229" t="s">
        <v>2033</v>
      </c>
      <c r="C229" t="s">
        <v>2475</v>
      </c>
      <c r="D229" t="s">
        <v>2474</v>
      </c>
      <c r="E229" t="s">
        <v>39</v>
      </c>
      <c r="F229" t="s">
        <v>40</v>
      </c>
      <c r="G229" t="s">
        <v>2468</v>
      </c>
      <c r="H229" t="s">
        <v>70</v>
      </c>
      <c r="I229" t="s">
        <v>597</v>
      </c>
      <c r="J229" t="str">
        <f t="shared" si="3"/>
        <v>b: CONVOY INC | 3549037309</v>
      </c>
      <c r="K229">
        <v>1</v>
      </c>
      <c r="L229">
        <v>2.37</v>
      </c>
      <c r="M229">
        <v>0.21</v>
      </c>
      <c r="N229">
        <v>227</v>
      </c>
      <c r="O229">
        <v>0.54</v>
      </c>
      <c r="P229">
        <v>84</v>
      </c>
      <c r="Q229">
        <v>0.3</v>
      </c>
      <c r="R229">
        <v>0</v>
      </c>
      <c r="S229">
        <v>-207</v>
      </c>
      <c r="T229">
        <v>2</v>
      </c>
      <c r="U229">
        <v>13</v>
      </c>
      <c r="V229">
        <v>-192</v>
      </c>
      <c r="W229">
        <v>35055</v>
      </c>
      <c r="X229">
        <v>35490</v>
      </c>
      <c r="Y229">
        <v>37309</v>
      </c>
      <c r="Z229">
        <v>2.34</v>
      </c>
      <c r="AA229" t="s">
        <v>2354</v>
      </c>
      <c r="AB229" t="s">
        <v>2353</v>
      </c>
    </row>
    <row r="230" spans="1:28" x14ac:dyDescent="0.3">
      <c r="A230" t="s">
        <v>2194</v>
      </c>
      <c r="B230" t="s">
        <v>2033</v>
      </c>
      <c r="C230" t="s">
        <v>1524</v>
      </c>
      <c r="D230" t="s">
        <v>1525</v>
      </c>
      <c r="E230" t="s">
        <v>39</v>
      </c>
      <c r="F230" t="s">
        <v>40</v>
      </c>
      <c r="G230" t="s">
        <v>2468</v>
      </c>
      <c r="H230" t="s">
        <v>70</v>
      </c>
      <c r="I230" t="s">
        <v>597</v>
      </c>
      <c r="J230" t="str">
        <f t="shared" si="3"/>
        <v>TRANCO NATIONAL | 3549037309</v>
      </c>
      <c r="K230">
        <v>3</v>
      </c>
      <c r="L230">
        <v>2.36</v>
      </c>
      <c r="M230">
        <v>0.28000000000000003</v>
      </c>
      <c r="N230">
        <v>227</v>
      </c>
      <c r="O230">
        <v>0.53</v>
      </c>
      <c r="P230">
        <v>23</v>
      </c>
      <c r="Q230">
        <v>0.25</v>
      </c>
      <c r="R230">
        <v>-16</v>
      </c>
      <c r="S230">
        <v>-131</v>
      </c>
      <c r="T230">
        <v>6</v>
      </c>
      <c r="U230">
        <v>26</v>
      </c>
      <c r="V230">
        <v>-99</v>
      </c>
      <c r="W230">
        <v>35020</v>
      </c>
      <c r="X230">
        <v>35490</v>
      </c>
      <c r="Y230">
        <v>37309</v>
      </c>
      <c r="Z230">
        <v>2.4</v>
      </c>
      <c r="AA230" t="s">
        <v>2354</v>
      </c>
      <c r="AB230" t="s">
        <v>2353</v>
      </c>
    </row>
    <row r="231" spans="1:28" x14ac:dyDescent="0.3">
      <c r="A231" t="s">
        <v>2194</v>
      </c>
      <c r="B231" t="s">
        <v>2033</v>
      </c>
      <c r="C231" t="s">
        <v>938</v>
      </c>
      <c r="D231" t="s">
        <v>939</v>
      </c>
      <c r="E231" t="s">
        <v>39</v>
      </c>
      <c r="F231" t="s">
        <v>40</v>
      </c>
      <c r="G231" t="s">
        <v>2468</v>
      </c>
      <c r="H231" t="s">
        <v>70</v>
      </c>
      <c r="I231" t="s">
        <v>725</v>
      </c>
      <c r="J231" t="str">
        <f t="shared" si="3"/>
        <v>TRANSCORR NATIONAL LO| 3549037311</v>
      </c>
      <c r="K231">
        <v>1</v>
      </c>
      <c r="L231">
        <v>2.09</v>
      </c>
      <c r="M231">
        <v>0.27</v>
      </c>
      <c r="N231">
        <v>212</v>
      </c>
      <c r="O231">
        <v>0.96</v>
      </c>
      <c r="P231">
        <v>38</v>
      </c>
      <c r="Q231">
        <v>0.25</v>
      </c>
      <c r="R231">
        <v>-13</v>
      </c>
      <c r="S231">
        <v>-383</v>
      </c>
      <c r="T231">
        <v>-179</v>
      </c>
      <c r="U231">
        <v>-66</v>
      </c>
      <c r="V231">
        <v>-628</v>
      </c>
      <c r="W231">
        <v>35124</v>
      </c>
      <c r="X231">
        <v>35490</v>
      </c>
      <c r="Y231">
        <v>37311</v>
      </c>
      <c r="Z231">
        <v>2.12</v>
      </c>
      <c r="AA231" t="s">
        <v>2354</v>
      </c>
      <c r="AB231" t="s">
        <v>2353</v>
      </c>
    </row>
    <row r="232" spans="1:28" x14ac:dyDescent="0.3">
      <c r="A232" t="s">
        <v>2194</v>
      </c>
      <c r="B232" t="s">
        <v>2033</v>
      </c>
      <c r="C232" t="s">
        <v>1429</v>
      </c>
      <c r="D232" t="s">
        <v>939</v>
      </c>
      <c r="E232" t="s">
        <v>39</v>
      </c>
      <c r="F232" t="s">
        <v>40</v>
      </c>
      <c r="G232" t="s">
        <v>2468</v>
      </c>
      <c r="H232" t="s">
        <v>70</v>
      </c>
      <c r="I232" t="s">
        <v>725</v>
      </c>
      <c r="J232" t="str">
        <f t="shared" si="3"/>
        <v>VENTURE CONNECT | 3549037311</v>
      </c>
      <c r="K232">
        <v>2</v>
      </c>
      <c r="L232">
        <v>2.37</v>
      </c>
      <c r="M232">
        <v>0.28000000000000003</v>
      </c>
      <c r="N232">
        <v>212</v>
      </c>
      <c r="O232">
        <v>0.69</v>
      </c>
      <c r="P232">
        <v>62</v>
      </c>
      <c r="Q232">
        <v>0.3</v>
      </c>
      <c r="R232">
        <v>-15</v>
      </c>
      <c r="S232">
        <v>-200</v>
      </c>
      <c r="T232">
        <v>-63</v>
      </c>
      <c r="U232">
        <v>7</v>
      </c>
      <c r="V232">
        <v>-256</v>
      </c>
      <c r="W232">
        <v>35020</v>
      </c>
      <c r="X232">
        <v>35490</v>
      </c>
      <c r="Y232">
        <v>37311</v>
      </c>
      <c r="Z232">
        <v>2.41</v>
      </c>
      <c r="AA232" t="s">
        <v>2354</v>
      </c>
      <c r="AB232" t="s">
        <v>2353</v>
      </c>
    </row>
    <row r="233" spans="1:28" x14ac:dyDescent="0.3">
      <c r="A233" t="s">
        <v>2194</v>
      </c>
      <c r="B233" t="s">
        <v>2103</v>
      </c>
      <c r="C233" t="s">
        <v>2246</v>
      </c>
      <c r="D233" t="s">
        <v>2245</v>
      </c>
      <c r="E233" t="s">
        <v>39</v>
      </c>
      <c r="F233" t="s">
        <v>40</v>
      </c>
      <c r="G233" t="s">
        <v>212</v>
      </c>
      <c r="H233" t="s">
        <v>70</v>
      </c>
      <c r="I233" t="s">
        <v>1394</v>
      </c>
      <c r="J233" t="str">
        <f t="shared" si="3"/>
        <v>DIXIE PULP AND PAPER | 3540138358</v>
      </c>
      <c r="K233">
        <v>4</v>
      </c>
      <c r="L233">
        <v>2.21</v>
      </c>
      <c r="M233">
        <v>0.28000000000000003</v>
      </c>
      <c r="N233">
        <v>256</v>
      </c>
      <c r="O233">
        <v>0.75</v>
      </c>
      <c r="P233">
        <v>64</v>
      </c>
      <c r="Q233">
        <v>0.3</v>
      </c>
      <c r="R233">
        <v>-54</v>
      </c>
      <c r="S233">
        <v>-116</v>
      </c>
      <c r="T233">
        <v>-22</v>
      </c>
      <c r="U233">
        <v>156</v>
      </c>
      <c r="V233">
        <v>18</v>
      </c>
      <c r="W233">
        <v>35203</v>
      </c>
      <c r="X233">
        <v>35401</v>
      </c>
      <c r="Y233">
        <v>38358</v>
      </c>
      <c r="Z233">
        <v>2.25</v>
      </c>
      <c r="AA233" t="s">
        <v>2060</v>
      </c>
      <c r="AB233" t="s">
        <v>2059</v>
      </c>
    </row>
    <row r="234" spans="1:28" x14ac:dyDescent="0.3">
      <c r="A234" t="s">
        <v>2194</v>
      </c>
      <c r="B234" t="s">
        <v>2030</v>
      </c>
      <c r="C234" t="s">
        <v>984</v>
      </c>
      <c r="D234" t="s">
        <v>985</v>
      </c>
      <c r="E234" t="s">
        <v>39</v>
      </c>
      <c r="F234" t="s">
        <v>40</v>
      </c>
      <c r="G234" t="s">
        <v>2468</v>
      </c>
      <c r="H234" t="s">
        <v>70</v>
      </c>
      <c r="I234" t="s">
        <v>1875</v>
      </c>
      <c r="J234" t="str">
        <f t="shared" si="3"/>
        <v>b: PROPAK CORPORATION| 3549037660</v>
      </c>
      <c r="K234">
        <v>1</v>
      </c>
      <c r="L234">
        <v>1.65</v>
      </c>
      <c r="M234">
        <v>0.27</v>
      </c>
      <c r="N234">
        <v>386</v>
      </c>
      <c r="O234">
        <v>0.83</v>
      </c>
      <c r="P234">
        <v>52</v>
      </c>
      <c r="Q234">
        <v>0.3</v>
      </c>
      <c r="R234">
        <v>-23</v>
      </c>
      <c r="S234">
        <v>-167</v>
      </c>
      <c r="T234">
        <v>-29</v>
      </c>
      <c r="U234">
        <v>-166</v>
      </c>
      <c r="V234">
        <v>-362</v>
      </c>
      <c r="W234">
        <v>35094</v>
      </c>
      <c r="X234">
        <v>35490</v>
      </c>
      <c r="Y234">
        <v>37660</v>
      </c>
      <c r="Z234">
        <v>1.68</v>
      </c>
      <c r="AA234" t="s">
        <v>2354</v>
      </c>
      <c r="AB234" t="s">
        <v>2353</v>
      </c>
    </row>
    <row r="235" spans="1:28" x14ac:dyDescent="0.3">
      <c r="A235" t="s">
        <v>2194</v>
      </c>
      <c r="B235" t="s">
        <v>2061</v>
      </c>
      <c r="C235" t="s">
        <v>2473</v>
      </c>
      <c r="D235" t="s">
        <v>2472</v>
      </c>
      <c r="E235" t="s">
        <v>39</v>
      </c>
      <c r="F235" t="s">
        <v>40</v>
      </c>
      <c r="G235" t="s">
        <v>2468</v>
      </c>
      <c r="H235" t="s">
        <v>70</v>
      </c>
      <c r="I235" t="s">
        <v>563</v>
      </c>
      <c r="J235" t="str">
        <f t="shared" si="3"/>
        <v>b: 3 RIVERS LOGISTICS| 3549037809</v>
      </c>
      <c r="K235">
        <v>1</v>
      </c>
      <c r="L235">
        <v>1.55</v>
      </c>
      <c r="M235">
        <v>0.27</v>
      </c>
      <c r="N235">
        <v>357</v>
      </c>
      <c r="O235">
        <v>0.79</v>
      </c>
      <c r="P235">
        <v>96</v>
      </c>
      <c r="Q235">
        <v>0.3</v>
      </c>
      <c r="R235">
        <v>-22</v>
      </c>
      <c r="S235">
        <v>-234</v>
      </c>
      <c r="T235">
        <v>-11</v>
      </c>
      <c r="U235">
        <v>-152</v>
      </c>
      <c r="V235">
        <v>-397</v>
      </c>
      <c r="W235">
        <v>36201</v>
      </c>
      <c r="X235">
        <v>35490</v>
      </c>
      <c r="Y235">
        <v>37809</v>
      </c>
      <c r="Z235">
        <v>1.58</v>
      </c>
      <c r="AA235" t="s">
        <v>2354</v>
      </c>
      <c r="AB235" t="s">
        <v>2353</v>
      </c>
    </row>
    <row r="236" spans="1:28" x14ac:dyDescent="0.3">
      <c r="A236" t="s">
        <v>2194</v>
      </c>
      <c r="B236" t="s">
        <v>2061</v>
      </c>
      <c r="C236" t="s">
        <v>2471</v>
      </c>
      <c r="D236" t="s">
        <v>2470</v>
      </c>
      <c r="E236" t="s">
        <v>39</v>
      </c>
      <c r="F236" t="s">
        <v>40</v>
      </c>
      <c r="G236" t="s">
        <v>212</v>
      </c>
      <c r="H236" t="s">
        <v>70</v>
      </c>
      <c r="I236" t="s">
        <v>1009</v>
      </c>
      <c r="J236" t="str">
        <f t="shared" si="3"/>
        <v>b: DELTA LOGISTICS | 3540137813</v>
      </c>
      <c r="K236">
        <v>1</v>
      </c>
      <c r="L236">
        <v>2.1800000000000002</v>
      </c>
      <c r="M236">
        <v>0.28000000000000003</v>
      </c>
      <c r="N236">
        <v>348</v>
      </c>
      <c r="O236">
        <v>1</v>
      </c>
      <c r="P236">
        <v>0</v>
      </c>
      <c r="Q236">
        <v>0.25</v>
      </c>
      <c r="R236">
        <v>-24</v>
      </c>
      <c r="S236">
        <v>25</v>
      </c>
      <c r="T236">
        <v>-69</v>
      </c>
      <c r="U236">
        <v>64</v>
      </c>
      <c r="V236">
        <v>20</v>
      </c>
      <c r="W236">
        <v>35401</v>
      </c>
      <c r="X236">
        <v>35401</v>
      </c>
      <c r="Y236">
        <v>37813</v>
      </c>
      <c r="Z236">
        <v>2.2200000000000002</v>
      </c>
      <c r="AA236" t="s">
        <v>2354</v>
      </c>
      <c r="AB236" t="s">
        <v>2353</v>
      </c>
    </row>
    <row r="237" spans="1:28" x14ac:dyDescent="0.3">
      <c r="A237" t="s">
        <v>2194</v>
      </c>
      <c r="B237" t="s">
        <v>2061</v>
      </c>
      <c r="C237" t="s">
        <v>2214</v>
      </c>
      <c r="D237" t="s">
        <v>2213</v>
      </c>
      <c r="E237" t="s">
        <v>39</v>
      </c>
      <c r="F237" t="s">
        <v>40</v>
      </c>
      <c r="G237" t="s">
        <v>212</v>
      </c>
      <c r="H237" t="s">
        <v>70</v>
      </c>
      <c r="I237" t="s">
        <v>887</v>
      </c>
      <c r="J237" t="str">
        <f t="shared" si="3"/>
        <v>b: SPIKES FREIGHT SER| 3540137950</v>
      </c>
      <c r="K237">
        <v>2</v>
      </c>
      <c r="L237">
        <v>2.41</v>
      </c>
      <c r="M237">
        <v>0.28000000000000003</v>
      </c>
      <c r="N237">
        <v>315</v>
      </c>
      <c r="O237">
        <v>0.86</v>
      </c>
      <c r="P237">
        <v>50</v>
      </c>
      <c r="Q237">
        <v>0.28000000000000003</v>
      </c>
      <c r="R237">
        <v>-22</v>
      </c>
      <c r="S237">
        <v>-165</v>
      </c>
      <c r="T237">
        <v>-9</v>
      </c>
      <c r="U237">
        <v>97</v>
      </c>
      <c r="V237">
        <v>-77</v>
      </c>
      <c r="W237">
        <v>35020</v>
      </c>
      <c r="X237">
        <v>35401</v>
      </c>
      <c r="Y237">
        <v>37950</v>
      </c>
      <c r="Z237">
        <v>2.4500000000000002</v>
      </c>
      <c r="AA237" t="s">
        <v>2354</v>
      </c>
      <c r="AB237" t="s">
        <v>2353</v>
      </c>
    </row>
    <row r="238" spans="1:28" x14ac:dyDescent="0.3">
      <c r="A238" t="s">
        <v>2194</v>
      </c>
      <c r="B238" t="s">
        <v>2061</v>
      </c>
      <c r="C238" t="s">
        <v>1488</v>
      </c>
      <c r="D238" t="s">
        <v>1489</v>
      </c>
      <c r="E238" t="s">
        <v>39</v>
      </c>
      <c r="F238" t="s">
        <v>40</v>
      </c>
      <c r="G238" t="s">
        <v>2468</v>
      </c>
      <c r="H238" t="s">
        <v>70</v>
      </c>
      <c r="I238" t="s">
        <v>563</v>
      </c>
      <c r="J238" t="str">
        <f t="shared" si="3"/>
        <v>b: TOTAL TRANSPORTATI| 3549037809</v>
      </c>
      <c r="K238">
        <v>19</v>
      </c>
      <c r="L238">
        <v>1.73</v>
      </c>
      <c r="M238">
        <v>0.27</v>
      </c>
      <c r="N238">
        <v>357</v>
      </c>
      <c r="O238">
        <v>0.9</v>
      </c>
      <c r="P238">
        <v>31</v>
      </c>
      <c r="Q238">
        <v>0.26</v>
      </c>
      <c r="R238">
        <v>-23</v>
      </c>
      <c r="S238">
        <v>-156</v>
      </c>
      <c r="T238">
        <v>-59</v>
      </c>
      <c r="U238">
        <v>-92</v>
      </c>
      <c r="V238">
        <v>-307</v>
      </c>
      <c r="W238">
        <v>35111</v>
      </c>
      <c r="X238">
        <v>35490</v>
      </c>
      <c r="Y238">
        <v>37809</v>
      </c>
      <c r="Z238">
        <v>1.76</v>
      </c>
      <c r="AA238" t="s">
        <v>2060</v>
      </c>
      <c r="AB238" t="s">
        <v>2059</v>
      </c>
    </row>
    <row r="239" spans="1:28" x14ac:dyDescent="0.3">
      <c r="A239" t="s">
        <v>2194</v>
      </c>
      <c r="B239" t="s">
        <v>2061</v>
      </c>
      <c r="C239" t="s">
        <v>568</v>
      </c>
      <c r="D239" t="s">
        <v>569</v>
      </c>
      <c r="E239" t="s">
        <v>39</v>
      </c>
      <c r="F239" t="s">
        <v>40</v>
      </c>
      <c r="G239" t="s">
        <v>2468</v>
      </c>
      <c r="H239" t="s">
        <v>70</v>
      </c>
      <c r="I239" t="s">
        <v>563</v>
      </c>
      <c r="J239" t="str">
        <f t="shared" si="3"/>
        <v>b: UNIVERSAL TRUCKLOA| 3549037809</v>
      </c>
      <c r="K239">
        <v>1</v>
      </c>
      <c r="L239">
        <v>1.94</v>
      </c>
      <c r="M239">
        <v>0.22</v>
      </c>
      <c r="N239">
        <v>357</v>
      </c>
      <c r="O239">
        <v>0.76</v>
      </c>
      <c r="P239">
        <v>118</v>
      </c>
      <c r="Q239">
        <v>0.35</v>
      </c>
      <c r="R239">
        <v>-3</v>
      </c>
      <c r="S239">
        <v>-500</v>
      </c>
      <c r="T239">
        <v>1</v>
      </c>
      <c r="U239">
        <v>-33</v>
      </c>
      <c r="V239">
        <v>-532</v>
      </c>
      <c r="W239">
        <v>35649</v>
      </c>
      <c r="X239">
        <v>35490</v>
      </c>
      <c r="Y239">
        <v>37809</v>
      </c>
      <c r="Z239">
        <v>1.92</v>
      </c>
      <c r="AA239" t="s">
        <v>2354</v>
      </c>
      <c r="AB239" t="s">
        <v>2353</v>
      </c>
    </row>
    <row r="240" spans="1:28" x14ac:dyDescent="0.3">
      <c r="A240" t="s">
        <v>2194</v>
      </c>
      <c r="B240" t="s">
        <v>2061</v>
      </c>
      <c r="C240" t="s">
        <v>667</v>
      </c>
      <c r="D240" t="s">
        <v>668</v>
      </c>
      <c r="E240" t="s">
        <v>39</v>
      </c>
      <c r="F240" t="s">
        <v>40</v>
      </c>
      <c r="G240" t="s">
        <v>2468</v>
      </c>
      <c r="H240" t="s">
        <v>70</v>
      </c>
      <c r="I240" t="s">
        <v>563</v>
      </c>
      <c r="J240" t="str">
        <f t="shared" si="3"/>
        <v>b: USA LOGISTICS | 3549037809</v>
      </c>
      <c r="K240">
        <v>1</v>
      </c>
      <c r="L240">
        <v>1.89</v>
      </c>
      <c r="M240">
        <v>0.28000000000000003</v>
      </c>
      <c r="N240">
        <v>357</v>
      </c>
      <c r="O240">
        <v>0.83</v>
      </c>
      <c r="P240">
        <v>21</v>
      </c>
      <c r="Q240">
        <v>0.25</v>
      </c>
      <c r="R240">
        <v>-25</v>
      </c>
      <c r="S240">
        <v>-2</v>
      </c>
      <c r="T240">
        <v>-29</v>
      </c>
      <c r="U240">
        <v>-27</v>
      </c>
      <c r="V240">
        <v>-58</v>
      </c>
      <c r="W240">
        <v>35401</v>
      </c>
      <c r="X240">
        <v>35490</v>
      </c>
      <c r="Y240">
        <v>37809</v>
      </c>
      <c r="Z240">
        <v>1.93</v>
      </c>
      <c r="AA240" t="s">
        <v>2354</v>
      </c>
      <c r="AB240" t="s">
        <v>2353</v>
      </c>
    </row>
    <row r="241" spans="1:28" x14ac:dyDescent="0.3">
      <c r="A241" t="s">
        <v>2194</v>
      </c>
      <c r="B241" t="s">
        <v>2061</v>
      </c>
      <c r="C241" t="s">
        <v>1524</v>
      </c>
      <c r="D241" t="s">
        <v>1525</v>
      </c>
      <c r="E241" t="s">
        <v>39</v>
      </c>
      <c r="F241" t="s">
        <v>40</v>
      </c>
      <c r="G241" t="s">
        <v>2468</v>
      </c>
      <c r="H241" t="s">
        <v>70</v>
      </c>
      <c r="I241" t="s">
        <v>784</v>
      </c>
      <c r="J241" t="str">
        <f t="shared" si="3"/>
        <v>TRANCO NATIONAL | 3549037774</v>
      </c>
      <c r="K241">
        <v>1</v>
      </c>
      <c r="L241">
        <v>2.09</v>
      </c>
      <c r="M241">
        <v>0.28000000000000003</v>
      </c>
      <c r="N241">
        <v>264</v>
      </c>
      <c r="O241">
        <v>0.79</v>
      </c>
      <c r="P241">
        <v>23</v>
      </c>
      <c r="Q241">
        <v>0.25</v>
      </c>
      <c r="R241">
        <v>-18</v>
      </c>
      <c r="S241">
        <v>-131</v>
      </c>
      <c r="T241">
        <v>-40</v>
      </c>
      <c r="U241">
        <v>-61</v>
      </c>
      <c r="V241">
        <v>-232</v>
      </c>
      <c r="W241">
        <v>35020</v>
      </c>
      <c r="X241">
        <v>35490</v>
      </c>
      <c r="Y241">
        <v>37774</v>
      </c>
      <c r="Z241">
        <v>2.13</v>
      </c>
      <c r="AA241" t="s">
        <v>2354</v>
      </c>
      <c r="AB241" t="s">
        <v>2353</v>
      </c>
    </row>
    <row r="242" spans="1:28" x14ac:dyDescent="0.3">
      <c r="A242" t="s">
        <v>2194</v>
      </c>
      <c r="B242" t="s">
        <v>2061</v>
      </c>
      <c r="C242" t="s">
        <v>938</v>
      </c>
      <c r="D242" t="s">
        <v>939</v>
      </c>
      <c r="E242" t="s">
        <v>39</v>
      </c>
      <c r="F242" t="s">
        <v>40</v>
      </c>
      <c r="G242" t="s">
        <v>2468</v>
      </c>
      <c r="H242" t="s">
        <v>70</v>
      </c>
      <c r="I242" t="s">
        <v>887</v>
      </c>
      <c r="J242" t="str">
        <f t="shared" si="3"/>
        <v>TRANSCORR NATIONAL LO| 3549037950</v>
      </c>
      <c r="K242">
        <v>2</v>
      </c>
      <c r="L242">
        <v>1.75</v>
      </c>
      <c r="M242">
        <v>0.27</v>
      </c>
      <c r="N242">
        <v>297</v>
      </c>
      <c r="O242">
        <v>0.61</v>
      </c>
      <c r="P242">
        <v>154</v>
      </c>
      <c r="Q242">
        <v>0.38</v>
      </c>
      <c r="R242">
        <v>-18</v>
      </c>
      <c r="S242">
        <v>-383</v>
      </c>
      <c r="T242">
        <v>38</v>
      </c>
      <c r="U242">
        <v>-127</v>
      </c>
      <c r="V242">
        <v>-472</v>
      </c>
      <c r="W242">
        <v>35756</v>
      </c>
      <c r="X242">
        <v>35490</v>
      </c>
      <c r="Y242">
        <v>37950</v>
      </c>
      <c r="Z242">
        <v>1.78</v>
      </c>
      <c r="AA242" t="s">
        <v>2354</v>
      </c>
      <c r="AB242" t="s">
        <v>2353</v>
      </c>
    </row>
    <row r="243" spans="1:28" x14ac:dyDescent="0.3">
      <c r="A243" t="s">
        <v>2194</v>
      </c>
      <c r="B243" t="s">
        <v>2061</v>
      </c>
      <c r="C243" t="s">
        <v>1429</v>
      </c>
      <c r="D243" t="s">
        <v>939</v>
      </c>
      <c r="E243" t="s">
        <v>39</v>
      </c>
      <c r="F243" t="s">
        <v>40</v>
      </c>
      <c r="G243" t="s">
        <v>2468</v>
      </c>
      <c r="H243" t="s">
        <v>70</v>
      </c>
      <c r="I243" t="s">
        <v>887</v>
      </c>
      <c r="J243" t="str">
        <f t="shared" si="3"/>
        <v>VENTURE CONNECT | 3549037950</v>
      </c>
      <c r="K243">
        <v>2</v>
      </c>
      <c r="L243">
        <v>1.82</v>
      </c>
      <c r="M243">
        <v>0.28000000000000003</v>
      </c>
      <c r="N243">
        <v>299</v>
      </c>
      <c r="O243">
        <v>0.59</v>
      </c>
      <c r="P243">
        <v>29</v>
      </c>
      <c r="Q243">
        <v>0.25</v>
      </c>
      <c r="R243">
        <v>-20</v>
      </c>
      <c r="S243">
        <v>-200</v>
      </c>
      <c r="T243">
        <v>46</v>
      </c>
      <c r="U243">
        <v>-104</v>
      </c>
      <c r="V243">
        <v>-258</v>
      </c>
      <c r="W243">
        <v>35020</v>
      </c>
      <c r="X243">
        <v>35490</v>
      </c>
      <c r="Y243">
        <v>37950</v>
      </c>
      <c r="Z243">
        <v>1.86</v>
      </c>
      <c r="AA243" t="s">
        <v>2354</v>
      </c>
      <c r="AB243" t="s">
        <v>2353</v>
      </c>
    </row>
    <row r="244" spans="1:28" x14ac:dyDescent="0.3">
      <c r="A244" t="s">
        <v>2194</v>
      </c>
      <c r="B244" t="s">
        <v>2061</v>
      </c>
      <c r="C244" t="s">
        <v>1429</v>
      </c>
      <c r="D244" t="s">
        <v>939</v>
      </c>
      <c r="E244" t="s">
        <v>39</v>
      </c>
      <c r="F244" t="s">
        <v>40</v>
      </c>
      <c r="G244" t="s">
        <v>2468</v>
      </c>
      <c r="H244" t="s">
        <v>70</v>
      </c>
      <c r="I244" t="s">
        <v>784</v>
      </c>
      <c r="J244" t="str">
        <f t="shared" si="3"/>
        <v>VENTURE CONNECT | 3549037774</v>
      </c>
      <c r="K244">
        <v>4</v>
      </c>
      <c r="L244">
        <v>2.0499999999999998</v>
      </c>
      <c r="M244">
        <v>0.28000000000000003</v>
      </c>
      <c r="N244">
        <v>264</v>
      </c>
      <c r="O244">
        <v>0.67</v>
      </c>
      <c r="P244">
        <v>33</v>
      </c>
      <c r="Q244">
        <v>0.25</v>
      </c>
      <c r="R244">
        <v>-17</v>
      </c>
      <c r="S244">
        <v>-200</v>
      </c>
      <c r="T244">
        <v>12</v>
      </c>
      <c r="U244">
        <v>-74</v>
      </c>
      <c r="V244">
        <v>-262</v>
      </c>
      <c r="W244">
        <v>35203</v>
      </c>
      <c r="X244">
        <v>35490</v>
      </c>
      <c r="Y244">
        <v>37774</v>
      </c>
      <c r="Z244">
        <v>2.09</v>
      </c>
      <c r="AA244" t="s">
        <v>2354</v>
      </c>
      <c r="AB244" t="s">
        <v>2353</v>
      </c>
    </row>
    <row r="245" spans="1:28" x14ac:dyDescent="0.3">
      <c r="A245" t="s">
        <v>2194</v>
      </c>
      <c r="B245" t="s">
        <v>2061</v>
      </c>
      <c r="C245" t="s">
        <v>1429</v>
      </c>
      <c r="D245" t="s">
        <v>939</v>
      </c>
      <c r="E245" t="s">
        <v>39</v>
      </c>
      <c r="F245" t="s">
        <v>40</v>
      </c>
      <c r="G245" t="s">
        <v>2468</v>
      </c>
      <c r="H245" t="s">
        <v>70</v>
      </c>
      <c r="I245" t="s">
        <v>763</v>
      </c>
      <c r="J245" t="str">
        <f t="shared" si="3"/>
        <v>VENTURE CONNECT | 3549037885</v>
      </c>
      <c r="K245">
        <v>1</v>
      </c>
      <c r="L245">
        <v>1.99</v>
      </c>
      <c r="M245">
        <v>0.27</v>
      </c>
      <c r="N245">
        <v>266</v>
      </c>
      <c r="O245">
        <v>1</v>
      </c>
      <c r="P245">
        <v>129</v>
      </c>
      <c r="Q245">
        <v>0.35</v>
      </c>
      <c r="R245">
        <v>-16</v>
      </c>
      <c r="S245">
        <v>-200</v>
      </c>
      <c r="T245">
        <v>-130</v>
      </c>
      <c r="U245">
        <v>-88</v>
      </c>
      <c r="V245">
        <v>-418</v>
      </c>
      <c r="W245">
        <v>35967</v>
      </c>
      <c r="X245">
        <v>35490</v>
      </c>
      <c r="Y245">
        <v>37885</v>
      </c>
      <c r="Z245">
        <v>2.02</v>
      </c>
      <c r="AA245" t="s">
        <v>2398</v>
      </c>
      <c r="AB245" t="s">
        <v>2397</v>
      </c>
    </row>
    <row r="246" spans="1:28" x14ac:dyDescent="0.3">
      <c r="A246" t="s">
        <v>2194</v>
      </c>
      <c r="B246" t="s">
        <v>2065</v>
      </c>
      <c r="C246" t="s">
        <v>123</v>
      </c>
      <c r="D246" t="s">
        <v>124</v>
      </c>
      <c r="E246" t="s">
        <v>39</v>
      </c>
      <c r="F246" t="s">
        <v>66</v>
      </c>
      <c r="G246" t="s">
        <v>2469</v>
      </c>
      <c r="H246" t="s">
        <v>70</v>
      </c>
      <c r="I246" t="s">
        <v>75</v>
      </c>
      <c r="J246" t="str">
        <f t="shared" si="3"/>
        <v>WAL MART SAMS GENERAL| 3882738101</v>
      </c>
      <c r="K246">
        <v>2</v>
      </c>
      <c r="L246">
        <v>2.91</v>
      </c>
      <c r="M246">
        <v>0.3</v>
      </c>
      <c r="N246">
        <v>139</v>
      </c>
      <c r="O246">
        <v>0.27</v>
      </c>
      <c r="P246">
        <v>58</v>
      </c>
      <c r="Q246">
        <v>0.28000000000000003</v>
      </c>
      <c r="R246">
        <v>-43</v>
      </c>
      <c r="S246">
        <v>-253</v>
      </c>
      <c r="T246">
        <v>-17</v>
      </c>
      <c r="U246">
        <v>264</v>
      </c>
      <c r="V246">
        <v>-6</v>
      </c>
      <c r="W246">
        <v>38652</v>
      </c>
      <c r="X246">
        <v>38827</v>
      </c>
      <c r="Y246">
        <v>38101</v>
      </c>
      <c r="Z246">
        <v>2.97</v>
      </c>
      <c r="AA246" t="s">
        <v>2060</v>
      </c>
      <c r="AB246" t="s">
        <v>2059</v>
      </c>
    </row>
    <row r="247" spans="1:28" x14ac:dyDescent="0.3">
      <c r="A247" t="s">
        <v>2194</v>
      </c>
      <c r="B247" t="s">
        <v>2066</v>
      </c>
      <c r="C247" t="s">
        <v>346</v>
      </c>
      <c r="D247" t="s">
        <v>347</v>
      </c>
      <c r="E247" t="s">
        <v>39</v>
      </c>
      <c r="F247" t="s">
        <v>40</v>
      </c>
      <c r="G247" t="s">
        <v>212</v>
      </c>
      <c r="H247" t="s">
        <v>70</v>
      </c>
      <c r="I247" t="s">
        <v>202</v>
      </c>
      <c r="J247" t="str">
        <f t="shared" si="3"/>
        <v>b: COYOTE LOGISTICS | 3540137201</v>
      </c>
      <c r="K247">
        <v>13</v>
      </c>
      <c r="L247">
        <v>2.02</v>
      </c>
      <c r="M247">
        <v>0.18</v>
      </c>
      <c r="N247">
        <v>249</v>
      </c>
      <c r="O247">
        <v>0.5</v>
      </c>
      <c r="P247">
        <v>49</v>
      </c>
      <c r="Q247">
        <v>0.27</v>
      </c>
      <c r="R247">
        <v>5</v>
      </c>
      <c r="S247">
        <v>-88</v>
      </c>
      <c r="T247">
        <v>19</v>
      </c>
      <c r="U247">
        <v>55</v>
      </c>
      <c r="V247">
        <v>-14</v>
      </c>
      <c r="W247">
        <v>35401</v>
      </c>
      <c r="X247">
        <v>35401</v>
      </c>
      <c r="Y247">
        <v>37201</v>
      </c>
      <c r="Z247">
        <v>1.96</v>
      </c>
      <c r="AA247" t="s">
        <v>2354</v>
      </c>
      <c r="AB247" t="s">
        <v>2353</v>
      </c>
    </row>
    <row r="248" spans="1:28" x14ac:dyDescent="0.3">
      <c r="A248" t="s">
        <v>2194</v>
      </c>
      <c r="B248" t="s">
        <v>2066</v>
      </c>
      <c r="C248" t="s">
        <v>191</v>
      </c>
      <c r="D248" t="s">
        <v>192</v>
      </c>
      <c r="E248" t="s">
        <v>39</v>
      </c>
      <c r="F248" t="s">
        <v>40</v>
      </c>
      <c r="G248" t="s">
        <v>2468</v>
      </c>
      <c r="H248" t="s">
        <v>70</v>
      </c>
      <c r="I248" t="s">
        <v>2289</v>
      </c>
      <c r="J248" t="str">
        <f t="shared" si="3"/>
        <v>b: ONLINE FREIGHT SER| 3549037024</v>
      </c>
      <c r="K248">
        <v>1</v>
      </c>
      <c r="L248">
        <v>2.4900000000000002</v>
      </c>
      <c r="M248">
        <v>0.27</v>
      </c>
      <c r="N248">
        <v>217</v>
      </c>
      <c r="O248">
        <v>0.75</v>
      </c>
      <c r="P248">
        <v>25</v>
      </c>
      <c r="Q248">
        <v>0.25</v>
      </c>
      <c r="R248">
        <v>-13</v>
      </c>
      <c r="S248">
        <v>-115</v>
      </c>
      <c r="T248">
        <v>-89</v>
      </c>
      <c r="U248">
        <v>147</v>
      </c>
      <c r="V248">
        <v>-57</v>
      </c>
      <c r="W248">
        <v>35020</v>
      </c>
      <c r="X248">
        <v>35490</v>
      </c>
      <c r="Y248">
        <v>37024</v>
      </c>
      <c r="Z248">
        <v>2.52</v>
      </c>
      <c r="AA248" t="s">
        <v>2354</v>
      </c>
      <c r="AB248" t="s">
        <v>2353</v>
      </c>
    </row>
    <row r="249" spans="1:28" x14ac:dyDescent="0.3">
      <c r="A249" t="s">
        <v>2194</v>
      </c>
      <c r="B249" t="s">
        <v>2066</v>
      </c>
      <c r="C249" t="s">
        <v>344</v>
      </c>
      <c r="D249" t="s">
        <v>345</v>
      </c>
      <c r="E249" t="s">
        <v>39</v>
      </c>
      <c r="F249" t="s">
        <v>40</v>
      </c>
      <c r="G249" t="s">
        <v>212</v>
      </c>
      <c r="H249" t="s">
        <v>70</v>
      </c>
      <c r="I249" t="s">
        <v>202</v>
      </c>
      <c r="J249" t="str">
        <f t="shared" si="3"/>
        <v>b: SCHNEIDER LOGISTIC| 3540137201</v>
      </c>
      <c r="K249">
        <v>5</v>
      </c>
      <c r="L249">
        <v>1.94</v>
      </c>
      <c r="M249">
        <v>0.25</v>
      </c>
      <c r="N249">
        <v>249</v>
      </c>
      <c r="O249">
        <v>0.81</v>
      </c>
      <c r="P249">
        <v>27</v>
      </c>
      <c r="Q249">
        <v>0.26</v>
      </c>
      <c r="R249">
        <v>-9</v>
      </c>
      <c r="S249">
        <v>-86</v>
      </c>
      <c r="T249">
        <v>-114</v>
      </c>
      <c r="U249">
        <v>51</v>
      </c>
      <c r="V249">
        <v>-149</v>
      </c>
      <c r="W249">
        <v>35020</v>
      </c>
      <c r="X249">
        <v>35401</v>
      </c>
      <c r="Y249">
        <v>37201</v>
      </c>
      <c r="Z249">
        <v>1.95</v>
      </c>
      <c r="AA249" t="s">
        <v>2354</v>
      </c>
      <c r="AB249" t="s">
        <v>2353</v>
      </c>
    </row>
    <row r="250" spans="1:28" x14ac:dyDescent="0.3">
      <c r="A250" t="s">
        <v>2194</v>
      </c>
      <c r="B250" t="s">
        <v>2066</v>
      </c>
      <c r="C250" t="s">
        <v>765</v>
      </c>
      <c r="D250" t="s">
        <v>766</v>
      </c>
      <c r="E250" t="s">
        <v>39</v>
      </c>
      <c r="F250" t="s">
        <v>40</v>
      </c>
      <c r="G250" t="s">
        <v>212</v>
      </c>
      <c r="H250" t="s">
        <v>70</v>
      </c>
      <c r="I250" t="s">
        <v>578</v>
      </c>
      <c r="J250" t="str">
        <f t="shared" si="3"/>
        <v>NISSAN NORTH AMERICA | 3540137121</v>
      </c>
      <c r="K250">
        <v>1</v>
      </c>
      <c r="L250">
        <v>2.09</v>
      </c>
      <c r="M250">
        <v>0.18</v>
      </c>
      <c r="N250">
        <v>261</v>
      </c>
      <c r="O250">
        <v>0.34</v>
      </c>
      <c r="P250">
        <v>0</v>
      </c>
      <c r="Q250">
        <v>0.25</v>
      </c>
      <c r="R250">
        <v>6</v>
      </c>
      <c r="S250">
        <v>25</v>
      </c>
      <c r="T250">
        <v>154</v>
      </c>
      <c r="U250">
        <v>85</v>
      </c>
      <c r="V250">
        <v>264</v>
      </c>
      <c r="W250">
        <v>35401</v>
      </c>
      <c r="X250">
        <v>35401</v>
      </c>
      <c r="Y250">
        <v>37121</v>
      </c>
      <c r="Z250">
        <v>2.0299999999999998</v>
      </c>
      <c r="AA250" t="s">
        <v>2060</v>
      </c>
      <c r="AB250" t="s">
        <v>2059</v>
      </c>
    </row>
    <row r="251" spans="1:28" x14ac:dyDescent="0.3">
      <c r="A251" t="s">
        <v>2194</v>
      </c>
      <c r="B251" t="s">
        <v>2066</v>
      </c>
      <c r="C251" t="s">
        <v>1524</v>
      </c>
      <c r="D251" t="s">
        <v>1525</v>
      </c>
      <c r="E251" t="s">
        <v>39</v>
      </c>
      <c r="F251" t="s">
        <v>40</v>
      </c>
      <c r="G251" t="s">
        <v>212</v>
      </c>
      <c r="H251" t="s">
        <v>70</v>
      </c>
      <c r="I251" t="s">
        <v>640</v>
      </c>
      <c r="J251" t="str">
        <f t="shared" si="3"/>
        <v>TRANCO NATIONAL | 3540138563</v>
      </c>
      <c r="K251">
        <v>1</v>
      </c>
      <c r="L251">
        <v>1.95</v>
      </c>
      <c r="M251">
        <v>0.28000000000000003</v>
      </c>
      <c r="N251">
        <v>291</v>
      </c>
      <c r="O251">
        <v>0.71</v>
      </c>
      <c r="P251">
        <v>0</v>
      </c>
      <c r="Q251">
        <v>0.25</v>
      </c>
      <c r="R251">
        <v>-20</v>
      </c>
      <c r="S251">
        <v>25</v>
      </c>
      <c r="T251">
        <v>-5</v>
      </c>
      <c r="U251">
        <v>103</v>
      </c>
      <c r="V251">
        <v>123</v>
      </c>
      <c r="W251">
        <v>35401</v>
      </c>
      <c r="X251">
        <v>35401</v>
      </c>
      <c r="Y251">
        <v>38563</v>
      </c>
      <c r="Z251">
        <v>1.99</v>
      </c>
      <c r="AA251" t="s">
        <v>2398</v>
      </c>
      <c r="AB251" t="s">
        <v>2397</v>
      </c>
    </row>
    <row r="252" spans="1:28" x14ac:dyDescent="0.3">
      <c r="A252" t="s">
        <v>2194</v>
      </c>
      <c r="B252" t="s">
        <v>2066</v>
      </c>
      <c r="C252" t="s">
        <v>2467</v>
      </c>
      <c r="D252" t="s">
        <v>2466</v>
      </c>
      <c r="E252" t="s">
        <v>39</v>
      </c>
      <c r="F252" t="s">
        <v>40</v>
      </c>
      <c r="G252" t="s">
        <v>212</v>
      </c>
      <c r="H252" t="s">
        <v>70</v>
      </c>
      <c r="I252" t="s">
        <v>350</v>
      </c>
      <c r="J252" t="str">
        <f t="shared" si="3"/>
        <v>WESTERN EXPRESS | 3540138501</v>
      </c>
      <c r="K252">
        <v>1</v>
      </c>
      <c r="L252">
        <v>1.57</v>
      </c>
      <c r="M252">
        <v>0.27</v>
      </c>
      <c r="N252">
        <v>304</v>
      </c>
      <c r="O252">
        <v>0.84</v>
      </c>
      <c r="P252">
        <v>66</v>
      </c>
      <c r="Q252">
        <v>0.3</v>
      </c>
      <c r="R252">
        <v>-19</v>
      </c>
      <c r="S252">
        <v>-185</v>
      </c>
      <c r="T252">
        <v>0</v>
      </c>
      <c r="U252">
        <v>-3</v>
      </c>
      <c r="V252">
        <v>-188</v>
      </c>
      <c r="W252">
        <v>35203</v>
      </c>
      <c r="X252">
        <v>35401</v>
      </c>
      <c r="Y252">
        <v>38501</v>
      </c>
      <c r="Z252">
        <v>1.6</v>
      </c>
      <c r="AA252" t="s">
        <v>2354</v>
      </c>
      <c r="AB252" t="s">
        <v>2353</v>
      </c>
    </row>
    <row r="253" spans="1:28" x14ac:dyDescent="0.3">
      <c r="A253" t="s">
        <v>2465</v>
      </c>
      <c r="B253" t="s">
        <v>2189</v>
      </c>
      <c r="C253" t="s">
        <v>2405</v>
      </c>
      <c r="D253" t="s">
        <v>2404</v>
      </c>
      <c r="E253" t="s">
        <v>39</v>
      </c>
      <c r="F253" t="s">
        <v>146</v>
      </c>
      <c r="G253" t="s">
        <v>1389</v>
      </c>
      <c r="H253" t="s">
        <v>146</v>
      </c>
      <c r="I253" t="s">
        <v>230</v>
      </c>
      <c r="J253" t="str">
        <f t="shared" si="3"/>
        <v>DUNAVANT | 7276272455</v>
      </c>
      <c r="K253">
        <v>1</v>
      </c>
      <c r="L253">
        <v>2.42</v>
      </c>
      <c r="M253">
        <v>0.27</v>
      </c>
      <c r="N253">
        <v>222</v>
      </c>
      <c r="O253">
        <v>0.75</v>
      </c>
      <c r="P253">
        <v>65</v>
      </c>
      <c r="Q253">
        <v>0.3</v>
      </c>
      <c r="R253">
        <v>-13</v>
      </c>
      <c r="S253">
        <v>-182</v>
      </c>
      <c r="T253">
        <v>-89</v>
      </c>
      <c r="U253">
        <v>0</v>
      </c>
      <c r="V253">
        <v>-271</v>
      </c>
      <c r="W253">
        <v>72901</v>
      </c>
      <c r="X253">
        <v>72762</v>
      </c>
      <c r="Y253">
        <v>72455</v>
      </c>
      <c r="Z253">
        <v>2.4500000000000002</v>
      </c>
      <c r="AA253" t="s">
        <v>2398</v>
      </c>
      <c r="AB253" t="s">
        <v>2397</v>
      </c>
    </row>
    <row r="254" spans="1:28" x14ac:dyDescent="0.3">
      <c r="A254" t="s">
        <v>2464</v>
      </c>
      <c r="B254" t="s">
        <v>2065</v>
      </c>
      <c r="C254" t="s">
        <v>156</v>
      </c>
      <c r="D254" t="s">
        <v>157</v>
      </c>
      <c r="E254" t="s">
        <v>39</v>
      </c>
      <c r="F254" t="s">
        <v>146</v>
      </c>
      <c r="G254" t="s">
        <v>219</v>
      </c>
      <c r="H254" t="s">
        <v>70</v>
      </c>
      <c r="I254" t="s">
        <v>75</v>
      </c>
      <c r="J254" t="str">
        <f t="shared" si="3"/>
        <v>VISUAL PAK CO | 7290138101</v>
      </c>
      <c r="K254">
        <v>1</v>
      </c>
      <c r="L254">
        <v>2.02</v>
      </c>
      <c r="M254">
        <v>0.27</v>
      </c>
      <c r="N254">
        <v>294</v>
      </c>
      <c r="O254">
        <v>0.7</v>
      </c>
      <c r="P254">
        <v>0</v>
      </c>
      <c r="Q254">
        <v>0.25</v>
      </c>
      <c r="R254">
        <v>-18</v>
      </c>
      <c r="S254">
        <v>0</v>
      </c>
      <c r="T254">
        <v>-1</v>
      </c>
      <c r="U254">
        <v>184</v>
      </c>
      <c r="V254">
        <v>183</v>
      </c>
      <c r="W254">
        <v>72901</v>
      </c>
      <c r="X254">
        <v>72901</v>
      </c>
      <c r="Y254">
        <v>38101</v>
      </c>
      <c r="Z254">
        <v>2.0499999999999998</v>
      </c>
      <c r="AA254" t="s">
        <v>2354</v>
      </c>
      <c r="AB254" t="s">
        <v>2353</v>
      </c>
    </row>
    <row r="255" spans="1:28" x14ac:dyDescent="0.3">
      <c r="A255" t="s">
        <v>2463</v>
      </c>
      <c r="B255" t="s">
        <v>2103</v>
      </c>
      <c r="C255" t="s">
        <v>2462</v>
      </c>
      <c r="D255" t="s">
        <v>2461</v>
      </c>
      <c r="E255" t="s">
        <v>39</v>
      </c>
      <c r="F255" t="s">
        <v>146</v>
      </c>
      <c r="G255" t="s">
        <v>2460</v>
      </c>
      <c r="H255" t="s">
        <v>70</v>
      </c>
      <c r="I255" t="s">
        <v>1550</v>
      </c>
      <c r="J255" t="str">
        <f t="shared" si="3"/>
        <v>DIMENSION PMB 247 | 7174338012</v>
      </c>
      <c r="K255">
        <v>5</v>
      </c>
      <c r="L255">
        <v>1.5</v>
      </c>
      <c r="M255">
        <v>0.28000000000000003</v>
      </c>
      <c r="N255">
        <v>280</v>
      </c>
      <c r="O255">
        <v>0.7</v>
      </c>
      <c r="P255">
        <v>109</v>
      </c>
      <c r="Q255">
        <v>0.35</v>
      </c>
      <c r="R255">
        <v>-19</v>
      </c>
      <c r="S255">
        <v>-185</v>
      </c>
      <c r="T255">
        <v>-1</v>
      </c>
      <c r="U255">
        <v>0</v>
      </c>
      <c r="V255">
        <v>-186</v>
      </c>
      <c r="W255">
        <v>72032</v>
      </c>
      <c r="X255">
        <v>71743</v>
      </c>
      <c r="Y255">
        <v>38012</v>
      </c>
      <c r="Z255">
        <v>1.54</v>
      </c>
      <c r="AA255" t="s">
        <v>2060</v>
      </c>
      <c r="AB255" t="s">
        <v>2059</v>
      </c>
    </row>
    <row r="256" spans="1:28" x14ac:dyDescent="0.3">
      <c r="A256" t="s">
        <v>2189</v>
      </c>
      <c r="B256" t="s">
        <v>2219</v>
      </c>
      <c r="C256" t="s">
        <v>123</v>
      </c>
      <c r="D256" t="s">
        <v>124</v>
      </c>
      <c r="E256" t="s">
        <v>39</v>
      </c>
      <c r="F256" t="s">
        <v>146</v>
      </c>
      <c r="G256" t="s">
        <v>232</v>
      </c>
      <c r="H256" t="s">
        <v>40</v>
      </c>
      <c r="I256" t="s">
        <v>60</v>
      </c>
      <c r="J256" t="str">
        <f t="shared" si="3"/>
        <v>WAL MART SAMS GENERAL| 7240135055</v>
      </c>
      <c r="K256">
        <v>8</v>
      </c>
      <c r="L256">
        <v>2.5</v>
      </c>
      <c r="M256">
        <v>7.0000000000000007E-2</v>
      </c>
      <c r="N256">
        <v>278</v>
      </c>
      <c r="O256">
        <v>0.74</v>
      </c>
      <c r="P256">
        <v>59</v>
      </c>
      <c r="Q256">
        <v>0.28999999999999998</v>
      </c>
      <c r="R256">
        <v>37</v>
      </c>
      <c r="S256">
        <v>-109</v>
      </c>
      <c r="T256">
        <v>-18</v>
      </c>
      <c r="U256">
        <v>52</v>
      </c>
      <c r="V256">
        <v>-75</v>
      </c>
      <c r="W256">
        <v>38019</v>
      </c>
      <c r="X256">
        <v>72401</v>
      </c>
      <c r="Y256">
        <v>35055</v>
      </c>
      <c r="Z256">
        <v>2.33</v>
      </c>
      <c r="AA256" t="s">
        <v>2074</v>
      </c>
      <c r="AB256" t="s">
        <v>2073</v>
      </c>
    </row>
    <row r="257" spans="1:28" x14ac:dyDescent="0.3">
      <c r="A257" t="s">
        <v>2189</v>
      </c>
      <c r="B257" t="s">
        <v>2202</v>
      </c>
      <c r="C257" t="s">
        <v>2295</v>
      </c>
      <c r="D257" t="s">
        <v>2294</v>
      </c>
      <c r="E257" t="s">
        <v>39</v>
      </c>
      <c r="F257" t="s">
        <v>146</v>
      </c>
      <c r="G257" t="s">
        <v>2459</v>
      </c>
      <c r="H257" t="s">
        <v>70</v>
      </c>
      <c r="I257" t="s">
        <v>80</v>
      </c>
      <c r="J257" t="str">
        <f t="shared" si="3"/>
        <v>b: RELIABLE LOGISTICS| 7243337349</v>
      </c>
      <c r="K257">
        <v>1</v>
      </c>
      <c r="L257">
        <v>1.53</v>
      </c>
      <c r="M257">
        <v>0.27</v>
      </c>
      <c r="N257">
        <v>361</v>
      </c>
      <c r="O257">
        <v>0.76</v>
      </c>
      <c r="P257">
        <v>36</v>
      </c>
      <c r="Q257">
        <v>0.25</v>
      </c>
      <c r="R257">
        <v>-22</v>
      </c>
      <c r="S257">
        <v>28</v>
      </c>
      <c r="T257">
        <v>1</v>
      </c>
      <c r="U257">
        <v>163</v>
      </c>
      <c r="V257">
        <v>192</v>
      </c>
      <c r="W257">
        <v>72112</v>
      </c>
      <c r="X257">
        <v>72433</v>
      </c>
      <c r="Y257">
        <v>37349</v>
      </c>
      <c r="Z257">
        <v>1.56</v>
      </c>
      <c r="AA257" t="s">
        <v>2074</v>
      </c>
      <c r="AB257" t="s">
        <v>2073</v>
      </c>
    </row>
    <row r="258" spans="1:28" x14ac:dyDescent="0.3">
      <c r="A258" t="s">
        <v>2189</v>
      </c>
      <c r="B258" t="s">
        <v>2159</v>
      </c>
      <c r="C258" t="s">
        <v>78</v>
      </c>
      <c r="D258" t="s">
        <v>79</v>
      </c>
      <c r="E258" t="s">
        <v>39</v>
      </c>
      <c r="F258" t="s">
        <v>146</v>
      </c>
      <c r="G258" t="s">
        <v>232</v>
      </c>
      <c r="H258" t="s">
        <v>44</v>
      </c>
      <c r="I258" t="s">
        <v>464</v>
      </c>
      <c r="J258" t="str">
        <f t="shared" ref="J258:J321" si="4">TRIM(CONCATENATE(C258,X258,Y258))</f>
        <v>TRACTOR SUPPLY MANHAT| 7240142134</v>
      </c>
      <c r="K258">
        <v>5</v>
      </c>
      <c r="L258">
        <v>2.2999999999999998</v>
      </c>
      <c r="M258">
        <v>0.21</v>
      </c>
      <c r="N258">
        <v>326</v>
      </c>
      <c r="O258">
        <v>0.76</v>
      </c>
      <c r="P258">
        <v>62</v>
      </c>
      <c r="Q258">
        <v>0.3</v>
      </c>
      <c r="R258">
        <v>-12</v>
      </c>
      <c r="S258">
        <v>-156</v>
      </c>
      <c r="T258">
        <v>34</v>
      </c>
      <c r="U258">
        <v>189</v>
      </c>
      <c r="V258">
        <v>67</v>
      </c>
      <c r="W258">
        <v>38101</v>
      </c>
      <c r="X258">
        <v>72401</v>
      </c>
      <c r="Y258">
        <v>42134</v>
      </c>
      <c r="Z258">
        <v>2.27</v>
      </c>
      <c r="AA258" t="s">
        <v>2074</v>
      </c>
      <c r="AB258" t="s">
        <v>2073</v>
      </c>
    </row>
    <row r="259" spans="1:28" x14ac:dyDescent="0.3">
      <c r="A259" t="s">
        <v>2189</v>
      </c>
      <c r="B259" t="s">
        <v>2061</v>
      </c>
      <c r="C259" t="s">
        <v>123</v>
      </c>
      <c r="D259" t="s">
        <v>124</v>
      </c>
      <c r="E259" t="s">
        <v>39</v>
      </c>
      <c r="F259" t="s">
        <v>146</v>
      </c>
      <c r="G259" t="s">
        <v>232</v>
      </c>
      <c r="H259" t="s">
        <v>70</v>
      </c>
      <c r="I259" t="s">
        <v>563</v>
      </c>
      <c r="J259" t="str">
        <f t="shared" si="4"/>
        <v>WAL MART SAMS GENERAL| 7240137809</v>
      </c>
      <c r="K259">
        <v>1</v>
      </c>
      <c r="L259">
        <v>2.2999999999999998</v>
      </c>
      <c r="M259">
        <v>0.05</v>
      </c>
      <c r="N259">
        <v>500</v>
      </c>
      <c r="O259">
        <v>1.08</v>
      </c>
      <c r="P259">
        <v>64</v>
      </c>
      <c r="Q259">
        <v>0.3</v>
      </c>
      <c r="R259">
        <v>80</v>
      </c>
      <c r="S259">
        <v>-109</v>
      </c>
      <c r="T259">
        <v>1</v>
      </c>
      <c r="U259">
        <v>117</v>
      </c>
      <c r="V259">
        <v>9</v>
      </c>
      <c r="W259">
        <v>72335</v>
      </c>
      <c r="X259">
        <v>72401</v>
      </c>
      <c r="Y259">
        <v>37809</v>
      </c>
      <c r="Z259">
        <v>2.11</v>
      </c>
      <c r="AA259" t="s">
        <v>2074</v>
      </c>
      <c r="AB259" t="s">
        <v>2073</v>
      </c>
    </row>
    <row r="260" spans="1:28" x14ac:dyDescent="0.3">
      <c r="A260" t="s">
        <v>1997</v>
      </c>
      <c r="B260" t="s">
        <v>2103</v>
      </c>
      <c r="C260" t="s">
        <v>2105</v>
      </c>
      <c r="D260" t="s">
        <v>2104</v>
      </c>
      <c r="E260" t="s">
        <v>39</v>
      </c>
      <c r="F260" t="s">
        <v>146</v>
      </c>
      <c r="G260" t="s">
        <v>410</v>
      </c>
      <c r="H260" t="s">
        <v>70</v>
      </c>
      <c r="I260" t="s">
        <v>71</v>
      </c>
      <c r="J260" t="str">
        <f t="shared" si="4"/>
        <v>PCA JACKSON BILL DIRE| 7214338301</v>
      </c>
      <c r="K260">
        <v>2</v>
      </c>
      <c r="L260">
        <v>2</v>
      </c>
      <c r="M260">
        <v>0.01</v>
      </c>
      <c r="N260">
        <v>193</v>
      </c>
      <c r="O260">
        <v>0.25</v>
      </c>
      <c r="P260">
        <v>0</v>
      </c>
      <c r="Q260">
        <v>0.25</v>
      </c>
      <c r="R260">
        <v>39</v>
      </c>
      <c r="S260">
        <v>36</v>
      </c>
      <c r="T260">
        <v>36</v>
      </c>
      <c r="U260">
        <v>293</v>
      </c>
      <c r="V260">
        <v>365</v>
      </c>
      <c r="W260">
        <v>72143</v>
      </c>
      <c r="X260">
        <v>72143</v>
      </c>
      <c r="Y260">
        <v>38301</v>
      </c>
      <c r="Z260">
        <v>1.77</v>
      </c>
      <c r="AA260" t="s">
        <v>2060</v>
      </c>
      <c r="AB260" t="s">
        <v>2059</v>
      </c>
    </row>
    <row r="261" spans="1:28" x14ac:dyDescent="0.3">
      <c r="A261" t="s">
        <v>1997</v>
      </c>
      <c r="B261" t="s">
        <v>2065</v>
      </c>
      <c r="C261" t="s">
        <v>1893</v>
      </c>
      <c r="D261" t="s">
        <v>1894</v>
      </c>
      <c r="E261" t="s">
        <v>39</v>
      </c>
      <c r="F261" t="s">
        <v>146</v>
      </c>
      <c r="G261" t="s">
        <v>407</v>
      </c>
      <c r="H261" t="s">
        <v>70</v>
      </c>
      <c r="I261" t="s">
        <v>890</v>
      </c>
      <c r="J261" t="str">
        <f t="shared" si="4"/>
        <v>RIPLEY TRANSPORTATION| 7211338053</v>
      </c>
      <c r="K261">
        <v>1</v>
      </c>
      <c r="L261">
        <v>3.19</v>
      </c>
      <c r="M261">
        <v>0.28000000000000003</v>
      </c>
      <c r="N261">
        <v>144</v>
      </c>
      <c r="O261">
        <v>0.71</v>
      </c>
      <c r="P261">
        <v>29</v>
      </c>
      <c r="Q261">
        <v>0.25</v>
      </c>
      <c r="R261">
        <v>-10</v>
      </c>
      <c r="S261">
        <v>0</v>
      </c>
      <c r="T261">
        <v>-206</v>
      </c>
      <c r="U261">
        <v>201</v>
      </c>
      <c r="V261">
        <v>-5</v>
      </c>
      <c r="W261">
        <v>72032</v>
      </c>
      <c r="X261">
        <v>72113</v>
      </c>
      <c r="Y261">
        <v>38053</v>
      </c>
      <c r="Z261">
        <v>3.23</v>
      </c>
      <c r="AA261" t="s">
        <v>2354</v>
      </c>
      <c r="AB261" t="s">
        <v>2353</v>
      </c>
    </row>
    <row r="262" spans="1:28" x14ac:dyDescent="0.3">
      <c r="A262" t="s">
        <v>1997</v>
      </c>
      <c r="B262" t="s">
        <v>2066</v>
      </c>
      <c r="C262" t="s">
        <v>37</v>
      </c>
      <c r="D262" t="s">
        <v>38</v>
      </c>
      <c r="E262" t="s">
        <v>39</v>
      </c>
      <c r="F262" t="s">
        <v>146</v>
      </c>
      <c r="G262" t="s">
        <v>2458</v>
      </c>
      <c r="H262" t="s">
        <v>70</v>
      </c>
      <c r="I262" t="s">
        <v>1826</v>
      </c>
      <c r="J262" t="str">
        <f t="shared" si="4"/>
        <v>b: C H ROBINSON | 7192337357</v>
      </c>
      <c r="K262">
        <v>1</v>
      </c>
      <c r="L262">
        <v>2.21</v>
      </c>
      <c r="M262">
        <v>0.28000000000000003</v>
      </c>
      <c r="N262">
        <v>482</v>
      </c>
      <c r="O262">
        <v>0.96</v>
      </c>
      <c r="P262">
        <v>90</v>
      </c>
      <c r="Q262">
        <v>0.3</v>
      </c>
      <c r="R262">
        <v>-33</v>
      </c>
      <c r="S262">
        <v>-77</v>
      </c>
      <c r="T262">
        <v>53</v>
      </c>
      <c r="U262">
        <v>388</v>
      </c>
      <c r="V262">
        <v>364</v>
      </c>
      <c r="W262">
        <v>72032</v>
      </c>
      <c r="X262">
        <v>71923</v>
      </c>
      <c r="Y262">
        <v>37357</v>
      </c>
      <c r="Z262">
        <v>2.25</v>
      </c>
      <c r="AA262" t="s">
        <v>2060</v>
      </c>
      <c r="AB262" t="s">
        <v>2059</v>
      </c>
    </row>
    <row r="263" spans="1:28" x14ac:dyDescent="0.3">
      <c r="A263" t="s">
        <v>2332</v>
      </c>
      <c r="B263" t="s">
        <v>2159</v>
      </c>
      <c r="C263" t="s">
        <v>78</v>
      </c>
      <c r="D263" t="s">
        <v>79</v>
      </c>
      <c r="E263" t="s">
        <v>39</v>
      </c>
      <c r="F263" t="s">
        <v>146</v>
      </c>
      <c r="G263" t="s">
        <v>250</v>
      </c>
      <c r="H263" t="s">
        <v>44</v>
      </c>
      <c r="I263" t="s">
        <v>464</v>
      </c>
      <c r="J263" t="str">
        <f t="shared" si="4"/>
        <v>TRACTOR SUPPLY MANHAT| 7160142134</v>
      </c>
      <c r="K263">
        <v>1</v>
      </c>
      <c r="L263">
        <v>2.2200000000000002</v>
      </c>
      <c r="M263">
        <v>0.21</v>
      </c>
      <c r="N263">
        <v>404</v>
      </c>
      <c r="O263">
        <v>0.53</v>
      </c>
      <c r="P263">
        <v>72</v>
      </c>
      <c r="Q263">
        <v>0.3</v>
      </c>
      <c r="R263">
        <v>0</v>
      </c>
      <c r="S263">
        <v>-57</v>
      </c>
      <c r="T263">
        <v>179</v>
      </c>
      <c r="U263">
        <v>316</v>
      </c>
      <c r="V263">
        <v>438</v>
      </c>
      <c r="W263">
        <v>72032</v>
      </c>
      <c r="X263">
        <v>71601</v>
      </c>
      <c r="Y263">
        <v>42134</v>
      </c>
      <c r="Z263">
        <v>2.19</v>
      </c>
      <c r="AA263" t="s">
        <v>2060</v>
      </c>
      <c r="AB263" t="s">
        <v>2059</v>
      </c>
    </row>
    <row r="264" spans="1:28" x14ac:dyDescent="0.3">
      <c r="A264" t="s">
        <v>2332</v>
      </c>
      <c r="B264" t="s">
        <v>2066</v>
      </c>
      <c r="C264" t="s">
        <v>2416</v>
      </c>
      <c r="D264" t="s">
        <v>2415</v>
      </c>
      <c r="E264" t="s">
        <v>39</v>
      </c>
      <c r="F264" t="s">
        <v>146</v>
      </c>
      <c r="G264" t="s">
        <v>235</v>
      </c>
      <c r="H264" t="s">
        <v>70</v>
      </c>
      <c r="I264" t="s">
        <v>1823</v>
      </c>
      <c r="J264" t="str">
        <f t="shared" si="4"/>
        <v>AHF PRODUCTS | 7167137055</v>
      </c>
      <c r="K264">
        <v>1</v>
      </c>
      <c r="L264">
        <v>1.76</v>
      </c>
      <c r="M264">
        <v>0.19</v>
      </c>
      <c r="N264">
        <v>372</v>
      </c>
      <c r="O264">
        <v>0.76</v>
      </c>
      <c r="P264">
        <v>0</v>
      </c>
      <c r="Q264">
        <v>0.25</v>
      </c>
      <c r="R264">
        <v>8</v>
      </c>
      <c r="S264">
        <v>0</v>
      </c>
      <c r="T264">
        <v>1</v>
      </c>
      <c r="U264">
        <v>12</v>
      </c>
      <c r="V264">
        <v>13</v>
      </c>
      <c r="W264">
        <v>71671</v>
      </c>
      <c r="X264">
        <v>71671</v>
      </c>
      <c r="Y264">
        <v>37055</v>
      </c>
      <c r="Z264">
        <v>1.71</v>
      </c>
      <c r="AA264" t="s">
        <v>2060</v>
      </c>
      <c r="AB264" t="s">
        <v>2059</v>
      </c>
    </row>
    <row r="265" spans="1:28" x14ac:dyDescent="0.3">
      <c r="A265" t="s">
        <v>2332</v>
      </c>
      <c r="B265" t="s">
        <v>2066</v>
      </c>
      <c r="C265" t="s">
        <v>2401</v>
      </c>
      <c r="D265" t="s">
        <v>2400</v>
      </c>
      <c r="E265" t="s">
        <v>39</v>
      </c>
      <c r="F265" t="s">
        <v>146</v>
      </c>
      <c r="G265" t="s">
        <v>235</v>
      </c>
      <c r="H265" t="s">
        <v>70</v>
      </c>
      <c r="I265" t="s">
        <v>1823</v>
      </c>
      <c r="J265" t="str">
        <f t="shared" si="4"/>
        <v>b: BCC FREIGHT HAULER| 7167137055</v>
      </c>
      <c r="K265">
        <v>9</v>
      </c>
      <c r="L265">
        <v>1.67</v>
      </c>
      <c r="M265">
        <v>0.28000000000000003</v>
      </c>
      <c r="N265">
        <v>371</v>
      </c>
      <c r="O265">
        <v>0.77</v>
      </c>
      <c r="P265">
        <v>0</v>
      </c>
      <c r="Q265">
        <v>0.25</v>
      </c>
      <c r="R265">
        <v>-26</v>
      </c>
      <c r="S265">
        <v>0</v>
      </c>
      <c r="T265">
        <v>-3</v>
      </c>
      <c r="U265">
        <v>12</v>
      </c>
      <c r="V265">
        <v>9</v>
      </c>
      <c r="W265">
        <v>71671</v>
      </c>
      <c r="X265">
        <v>71671</v>
      </c>
      <c r="Y265">
        <v>37055</v>
      </c>
      <c r="Z265">
        <v>1.71</v>
      </c>
      <c r="AA265" t="s">
        <v>2060</v>
      </c>
      <c r="AB265" t="s">
        <v>2059</v>
      </c>
    </row>
    <row r="266" spans="1:28" x14ac:dyDescent="0.3">
      <c r="A266" t="s">
        <v>2188</v>
      </c>
      <c r="B266" t="s">
        <v>2219</v>
      </c>
      <c r="C266" t="s">
        <v>344</v>
      </c>
      <c r="D266" t="s">
        <v>345</v>
      </c>
      <c r="E266" t="s">
        <v>39</v>
      </c>
      <c r="F266" t="s">
        <v>146</v>
      </c>
      <c r="G266" t="s">
        <v>254</v>
      </c>
      <c r="H266" t="s">
        <v>40</v>
      </c>
      <c r="I266" t="s">
        <v>916</v>
      </c>
      <c r="J266" t="str">
        <f t="shared" si="4"/>
        <v>b: SCHNEIDER LOGISTIC| 7230135020</v>
      </c>
      <c r="K266">
        <v>1</v>
      </c>
      <c r="L266">
        <v>2.27</v>
      </c>
      <c r="M266">
        <v>0.21</v>
      </c>
      <c r="N266">
        <v>252</v>
      </c>
      <c r="O266">
        <v>0.7</v>
      </c>
      <c r="P266">
        <v>28</v>
      </c>
      <c r="Q266">
        <v>0.25</v>
      </c>
      <c r="R266">
        <v>20</v>
      </c>
      <c r="S266">
        <v>-411</v>
      </c>
      <c r="T266">
        <v>-1</v>
      </c>
      <c r="U266">
        <v>-28</v>
      </c>
      <c r="V266">
        <v>-440</v>
      </c>
      <c r="W266">
        <v>38654</v>
      </c>
      <c r="X266">
        <v>72301</v>
      </c>
      <c r="Y266">
        <v>35020</v>
      </c>
      <c r="Z266">
        <v>2.2400000000000002</v>
      </c>
      <c r="AA266" t="s">
        <v>2064</v>
      </c>
      <c r="AB266" t="s">
        <v>2063</v>
      </c>
    </row>
    <row r="267" spans="1:28" x14ac:dyDescent="0.3">
      <c r="A267" t="s">
        <v>2188</v>
      </c>
      <c r="B267" t="s">
        <v>2164</v>
      </c>
      <c r="C267" t="s">
        <v>47</v>
      </c>
      <c r="D267" t="s">
        <v>48</v>
      </c>
      <c r="E267" t="s">
        <v>39</v>
      </c>
      <c r="F267" t="s">
        <v>146</v>
      </c>
      <c r="G267" t="s">
        <v>254</v>
      </c>
      <c r="H267" t="s">
        <v>50</v>
      </c>
      <c r="I267" t="s">
        <v>362</v>
      </c>
      <c r="J267" t="str">
        <f t="shared" si="4"/>
        <v>LOWES MLXP VAN ONE WA| 7230130103</v>
      </c>
      <c r="K267">
        <v>5</v>
      </c>
      <c r="L267">
        <v>1.97</v>
      </c>
      <c r="M267">
        <v>0.21</v>
      </c>
      <c r="N267">
        <v>344</v>
      </c>
      <c r="O267">
        <v>0.91</v>
      </c>
      <c r="P267">
        <v>49</v>
      </c>
      <c r="Q267">
        <v>0.27</v>
      </c>
      <c r="R267">
        <v>0</v>
      </c>
      <c r="S267">
        <v>-227</v>
      </c>
      <c r="T267">
        <v>-30</v>
      </c>
      <c r="U267">
        <v>-196</v>
      </c>
      <c r="V267">
        <v>-453</v>
      </c>
      <c r="W267">
        <v>38017</v>
      </c>
      <c r="X267">
        <v>72301</v>
      </c>
      <c r="Y267">
        <v>30103</v>
      </c>
      <c r="Z267">
        <v>1.94</v>
      </c>
      <c r="AA267" t="s">
        <v>2074</v>
      </c>
      <c r="AB267" t="s">
        <v>2073</v>
      </c>
    </row>
    <row r="268" spans="1:28" x14ac:dyDescent="0.3">
      <c r="A268" t="s">
        <v>2188</v>
      </c>
      <c r="B268" t="s">
        <v>2131</v>
      </c>
      <c r="C268" t="s">
        <v>2105</v>
      </c>
      <c r="D268" t="s">
        <v>2104</v>
      </c>
      <c r="E268" t="s">
        <v>39</v>
      </c>
      <c r="F268" t="s">
        <v>146</v>
      </c>
      <c r="G268" t="s">
        <v>258</v>
      </c>
      <c r="H268" t="s">
        <v>66</v>
      </c>
      <c r="I268" t="s">
        <v>498</v>
      </c>
      <c r="J268" t="str">
        <f t="shared" si="4"/>
        <v>PCA JACKSON BILL DIRE| 7233538654</v>
      </c>
      <c r="K268">
        <v>1</v>
      </c>
      <c r="L268">
        <v>6.72</v>
      </c>
      <c r="M268">
        <v>0</v>
      </c>
      <c r="N268">
        <v>67</v>
      </c>
      <c r="O268">
        <v>0.08</v>
      </c>
      <c r="P268">
        <v>0</v>
      </c>
      <c r="Q268">
        <v>0.25</v>
      </c>
      <c r="R268">
        <v>14</v>
      </c>
      <c r="S268">
        <v>11</v>
      </c>
      <c r="T268">
        <v>22</v>
      </c>
      <c r="U268">
        <v>556</v>
      </c>
      <c r="V268">
        <v>589</v>
      </c>
      <c r="W268">
        <v>72335</v>
      </c>
      <c r="X268">
        <v>72335</v>
      </c>
      <c r="Y268">
        <v>38654</v>
      </c>
      <c r="Z268">
        <v>6.48</v>
      </c>
      <c r="AA268" t="s">
        <v>2074</v>
      </c>
      <c r="AB268" t="s">
        <v>2073</v>
      </c>
    </row>
    <row r="269" spans="1:28" x14ac:dyDescent="0.3">
      <c r="A269" t="s">
        <v>2188</v>
      </c>
      <c r="B269" t="s">
        <v>2033</v>
      </c>
      <c r="C269" t="s">
        <v>1366</v>
      </c>
      <c r="D269" t="s">
        <v>1367</v>
      </c>
      <c r="E269" t="s">
        <v>39</v>
      </c>
      <c r="F269" t="s">
        <v>146</v>
      </c>
      <c r="G269" t="s">
        <v>254</v>
      </c>
      <c r="H269" t="s">
        <v>50</v>
      </c>
      <c r="I269" t="s">
        <v>1422</v>
      </c>
      <c r="J269" t="str">
        <f t="shared" si="4"/>
        <v>b: TRIDENT TRANSPORT | 7230130707</v>
      </c>
      <c r="K269">
        <v>2</v>
      </c>
      <c r="L269">
        <v>1.98</v>
      </c>
      <c r="M269">
        <v>0.28000000000000003</v>
      </c>
      <c r="N269">
        <v>355</v>
      </c>
      <c r="O269">
        <v>0.76</v>
      </c>
      <c r="P269">
        <v>23</v>
      </c>
      <c r="Q269">
        <v>0.25</v>
      </c>
      <c r="R269">
        <v>-23</v>
      </c>
      <c r="S269">
        <v>-139</v>
      </c>
      <c r="T269">
        <v>1</v>
      </c>
      <c r="U269">
        <v>28</v>
      </c>
      <c r="V269">
        <v>-110</v>
      </c>
      <c r="W269">
        <v>38101</v>
      </c>
      <c r="X269">
        <v>72301</v>
      </c>
      <c r="Y269">
        <v>30707</v>
      </c>
      <c r="Z269">
        <v>2.02</v>
      </c>
      <c r="AA269" t="s">
        <v>2064</v>
      </c>
      <c r="AB269" t="s">
        <v>2063</v>
      </c>
    </row>
    <row r="270" spans="1:28" x14ac:dyDescent="0.3">
      <c r="A270" t="s">
        <v>2188</v>
      </c>
      <c r="B270" t="s">
        <v>2103</v>
      </c>
      <c r="C270" t="s">
        <v>2105</v>
      </c>
      <c r="D270" t="s">
        <v>2104</v>
      </c>
      <c r="E270" t="s">
        <v>39</v>
      </c>
      <c r="F270" t="s">
        <v>146</v>
      </c>
      <c r="G270" t="s">
        <v>258</v>
      </c>
      <c r="H270" t="s">
        <v>70</v>
      </c>
      <c r="I270" t="s">
        <v>71</v>
      </c>
      <c r="J270" t="str">
        <f t="shared" si="4"/>
        <v>PCA JACKSON BILL DIRE| 7233538301</v>
      </c>
      <c r="K270">
        <v>2</v>
      </c>
      <c r="L270">
        <v>1.99</v>
      </c>
      <c r="M270">
        <v>0.01</v>
      </c>
      <c r="N270">
        <v>135</v>
      </c>
      <c r="O270">
        <v>0.18</v>
      </c>
      <c r="P270">
        <v>0</v>
      </c>
      <c r="Q270">
        <v>0.25</v>
      </c>
      <c r="R270">
        <v>27</v>
      </c>
      <c r="S270">
        <v>11</v>
      </c>
      <c r="T270">
        <v>22</v>
      </c>
      <c r="U270">
        <v>182</v>
      </c>
      <c r="V270">
        <v>215</v>
      </c>
      <c r="W270">
        <v>72335</v>
      </c>
      <c r="X270">
        <v>72335</v>
      </c>
      <c r="Y270">
        <v>38301</v>
      </c>
      <c r="Z270">
        <v>1.76</v>
      </c>
      <c r="AA270" t="s">
        <v>2074</v>
      </c>
      <c r="AB270" t="s">
        <v>2073</v>
      </c>
    </row>
    <row r="271" spans="1:28" x14ac:dyDescent="0.3">
      <c r="A271" t="s">
        <v>2188</v>
      </c>
      <c r="B271" t="s">
        <v>2066</v>
      </c>
      <c r="C271" t="s">
        <v>2187</v>
      </c>
      <c r="D271" t="s">
        <v>2186</v>
      </c>
      <c r="E271" t="s">
        <v>39</v>
      </c>
      <c r="F271" t="s">
        <v>146</v>
      </c>
      <c r="G271" t="s">
        <v>832</v>
      </c>
      <c r="H271" t="s">
        <v>70</v>
      </c>
      <c r="I271" t="s">
        <v>1823</v>
      </c>
      <c r="J271" t="str">
        <f t="shared" si="4"/>
        <v>ADELCA SYSTEMS LLC | 7236437055</v>
      </c>
      <c r="K271">
        <v>1</v>
      </c>
      <c r="L271">
        <v>2.4700000000000002</v>
      </c>
      <c r="M271">
        <v>0.28000000000000003</v>
      </c>
      <c r="N271">
        <v>190</v>
      </c>
      <c r="O271">
        <v>0.33</v>
      </c>
      <c r="P271">
        <v>41</v>
      </c>
      <c r="Q271">
        <v>0.25</v>
      </c>
      <c r="R271">
        <v>-14</v>
      </c>
      <c r="S271">
        <v>-427</v>
      </c>
      <c r="T271">
        <v>2</v>
      </c>
      <c r="U271">
        <v>164</v>
      </c>
      <c r="V271">
        <v>-261</v>
      </c>
      <c r="W271">
        <v>38611</v>
      </c>
      <c r="X271">
        <v>72364</v>
      </c>
      <c r="Y271">
        <v>37055</v>
      </c>
      <c r="Z271">
        <v>2.5099999999999998</v>
      </c>
      <c r="AA271" t="s">
        <v>2074</v>
      </c>
      <c r="AB271" t="s">
        <v>2073</v>
      </c>
    </row>
    <row r="272" spans="1:28" x14ac:dyDescent="0.3">
      <c r="A272" t="s">
        <v>2188</v>
      </c>
      <c r="B272" t="s">
        <v>2066</v>
      </c>
      <c r="C272" t="s">
        <v>47</v>
      </c>
      <c r="D272" t="s">
        <v>48</v>
      </c>
      <c r="E272" t="s">
        <v>39</v>
      </c>
      <c r="F272" t="s">
        <v>146</v>
      </c>
      <c r="G272" t="s">
        <v>254</v>
      </c>
      <c r="H272" t="s">
        <v>70</v>
      </c>
      <c r="I272" t="s">
        <v>581</v>
      </c>
      <c r="J272" t="str">
        <f t="shared" si="4"/>
        <v>LOWES MLXP VAN ONE WA| 7230137146</v>
      </c>
      <c r="K272">
        <v>1</v>
      </c>
      <c r="L272">
        <v>2.65</v>
      </c>
      <c r="M272">
        <v>0.21</v>
      </c>
      <c r="N272">
        <v>224</v>
      </c>
      <c r="O272">
        <v>0.71</v>
      </c>
      <c r="P272">
        <v>9</v>
      </c>
      <c r="Q272">
        <v>0.25</v>
      </c>
      <c r="R272">
        <v>0</v>
      </c>
      <c r="S272">
        <v>-227</v>
      </c>
      <c r="T272">
        <v>-71</v>
      </c>
      <c r="U272">
        <v>237</v>
      </c>
      <c r="V272">
        <v>-61</v>
      </c>
      <c r="W272">
        <v>38101</v>
      </c>
      <c r="X272">
        <v>72301</v>
      </c>
      <c r="Y272">
        <v>37146</v>
      </c>
      <c r="Z272">
        <v>2.62</v>
      </c>
      <c r="AA272" t="s">
        <v>2074</v>
      </c>
      <c r="AB272" t="s">
        <v>2073</v>
      </c>
    </row>
    <row r="273" spans="1:28" x14ac:dyDescent="0.3">
      <c r="A273" t="s">
        <v>2185</v>
      </c>
      <c r="B273" t="s">
        <v>2159</v>
      </c>
      <c r="C273" t="s">
        <v>210</v>
      </c>
      <c r="D273" t="s">
        <v>211</v>
      </c>
      <c r="E273" t="s">
        <v>39</v>
      </c>
      <c r="F273" t="s">
        <v>50</v>
      </c>
      <c r="G273" t="s">
        <v>393</v>
      </c>
      <c r="H273" t="s">
        <v>44</v>
      </c>
      <c r="I273" t="s">
        <v>209</v>
      </c>
      <c r="J273" t="str">
        <f t="shared" si="4"/>
        <v>b: ECHO GLOBAL LOGIST| 3190142101</v>
      </c>
      <c r="K273">
        <v>1</v>
      </c>
      <c r="L273">
        <v>1.74</v>
      </c>
      <c r="M273">
        <v>0.28000000000000003</v>
      </c>
      <c r="N273">
        <v>421</v>
      </c>
      <c r="O273">
        <v>0.94</v>
      </c>
      <c r="P273">
        <v>0</v>
      </c>
      <c r="Q273">
        <v>0.25</v>
      </c>
      <c r="R273">
        <v>-29</v>
      </c>
      <c r="S273">
        <v>0</v>
      </c>
      <c r="T273">
        <v>3</v>
      </c>
      <c r="U273">
        <v>13</v>
      </c>
      <c r="V273">
        <v>16</v>
      </c>
      <c r="W273">
        <v>31901</v>
      </c>
      <c r="X273">
        <v>31901</v>
      </c>
      <c r="Y273">
        <v>42101</v>
      </c>
      <c r="Z273">
        <v>1.78</v>
      </c>
      <c r="AA273" t="s">
        <v>2060</v>
      </c>
      <c r="AB273" t="s">
        <v>2059</v>
      </c>
    </row>
    <row r="274" spans="1:28" x14ac:dyDescent="0.3">
      <c r="A274" t="s">
        <v>2173</v>
      </c>
      <c r="B274" t="s">
        <v>2229</v>
      </c>
      <c r="C274" t="s">
        <v>1802</v>
      </c>
      <c r="D274" t="s">
        <v>1803</v>
      </c>
      <c r="E274" t="s">
        <v>39</v>
      </c>
      <c r="F274" t="s">
        <v>50</v>
      </c>
      <c r="G274" t="s">
        <v>437</v>
      </c>
      <c r="H274" t="s">
        <v>40</v>
      </c>
      <c r="I274" t="s">
        <v>2226</v>
      </c>
      <c r="J274" t="str">
        <f t="shared" si="4"/>
        <v>ROUTE TRANSPORTATION | 3008335901</v>
      </c>
      <c r="K274">
        <v>1</v>
      </c>
      <c r="L274">
        <v>2.76</v>
      </c>
      <c r="M274">
        <v>0.27</v>
      </c>
      <c r="N274">
        <v>132</v>
      </c>
      <c r="O274">
        <v>0.75</v>
      </c>
      <c r="P274">
        <v>17</v>
      </c>
      <c r="Q274">
        <v>0.25</v>
      </c>
      <c r="R274">
        <v>-8</v>
      </c>
      <c r="S274">
        <v>12</v>
      </c>
      <c r="T274">
        <v>-223</v>
      </c>
      <c r="U274">
        <v>-223</v>
      </c>
      <c r="V274">
        <v>-434</v>
      </c>
      <c r="W274">
        <v>30012</v>
      </c>
      <c r="X274">
        <v>30083</v>
      </c>
      <c r="Y274">
        <v>35901</v>
      </c>
      <c r="Z274">
        <v>2.79</v>
      </c>
      <c r="AA274" t="s">
        <v>2354</v>
      </c>
      <c r="AB274" t="s">
        <v>2353</v>
      </c>
    </row>
    <row r="275" spans="1:28" x14ac:dyDescent="0.3">
      <c r="A275" t="s">
        <v>2173</v>
      </c>
      <c r="B275" t="s">
        <v>2219</v>
      </c>
      <c r="C275" t="s">
        <v>465</v>
      </c>
      <c r="D275" t="s">
        <v>466</v>
      </c>
      <c r="E275" t="s">
        <v>39</v>
      </c>
      <c r="F275" t="s">
        <v>50</v>
      </c>
      <c r="G275" t="s">
        <v>434</v>
      </c>
      <c r="H275" t="s">
        <v>40</v>
      </c>
      <c r="I275" t="s">
        <v>326</v>
      </c>
      <c r="J275" t="str">
        <f t="shared" si="4"/>
        <v>b: BLUE GRACE LOGISTI| 3060135203</v>
      </c>
      <c r="K275">
        <v>2</v>
      </c>
      <c r="L275">
        <v>1.94</v>
      </c>
      <c r="M275">
        <v>0.27</v>
      </c>
      <c r="N275">
        <v>215</v>
      </c>
      <c r="O275">
        <v>0.71</v>
      </c>
      <c r="P275">
        <v>34</v>
      </c>
      <c r="Q275">
        <v>0.25</v>
      </c>
      <c r="R275">
        <v>-13</v>
      </c>
      <c r="S275">
        <v>25</v>
      </c>
      <c r="T275">
        <v>-71</v>
      </c>
      <c r="U275">
        <v>-64</v>
      </c>
      <c r="V275">
        <v>-110</v>
      </c>
      <c r="W275">
        <v>30567</v>
      </c>
      <c r="X275">
        <v>30601</v>
      </c>
      <c r="Y275">
        <v>35203</v>
      </c>
      <c r="Z275">
        <v>1.97</v>
      </c>
      <c r="AA275" t="s">
        <v>2060</v>
      </c>
      <c r="AB275" t="s">
        <v>2059</v>
      </c>
    </row>
    <row r="276" spans="1:28" x14ac:dyDescent="0.3">
      <c r="A276" t="s">
        <v>2173</v>
      </c>
      <c r="B276" t="s">
        <v>2219</v>
      </c>
      <c r="C276" t="s">
        <v>2457</v>
      </c>
      <c r="D276" t="s">
        <v>2456</v>
      </c>
      <c r="E276" t="s">
        <v>39</v>
      </c>
      <c r="F276" t="s">
        <v>50</v>
      </c>
      <c r="G276" t="s">
        <v>223</v>
      </c>
      <c r="H276" t="s">
        <v>40</v>
      </c>
      <c r="I276" t="s">
        <v>320</v>
      </c>
      <c r="J276" t="str">
        <f t="shared" si="4"/>
        <v>b: J n R SCHUGEL LOGI| 3030135111</v>
      </c>
      <c r="K276">
        <v>2</v>
      </c>
      <c r="L276">
        <v>2.37</v>
      </c>
      <c r="M276">
        <v>0.27</v>
      </c>
      <c r="N276">
        <v>161</v>
      </c>
      <c r="O276">
        <v>0.27</v>
      </c>
      <c r="P276">
        <v>52</v>
      </c>
      <c r="Q276">
        <v>0.28000000000000003</v>
      </c>
      <c r="R276">
        <v>-10</v>
      </c>
      <c r="S276">
        <v>51</v>
      </c>
      <c r="T276">
        <v>28</v>
      </c>
      <c r="U276">
        <v>-45</v>
      </c>
      <c r="V276">
        <v>34</v>
      </c>
      <c r="W276">
        <v>30211</v>
      </c>
      <c r="X276">
        <v>30301</v>
      </c>
      <c r="Y276">
        <v>35111</v>
      </c>
      <c r="Z276">
        <v>2.4</v>
      </c>
      <c r="AA276" t="s">
        <v>2354</v>
      </c>
      <c r="AB276" t="s">
        <v>2353</v>
      </c>
    </row>
    <row r="277" spans="1:28" x14ac:dyDescent="0.3">
      <c r="A277" t="s">
        <v>2173</v>
      </c>
      <c r="B277" t="s">
        <v>2219</v>
      </c>
      <c r="C277" t="s">
        <v>566</v>
      </c>
      <c r="D277" t="s">
        <v>567</v>
      </c>
      <c r="E277" t="s">
        <v>39</v>
      </c>
      <c r="F277" t="s">
        <v>50</v>
      </c>
      <c r="G277" t="s">
        <v>223</v>
      </c>
      <c r="H277" t="s">
        <v>40</v>
      </c>
      <c r="I277" t="s">
        <v>916</v>
      </c>
      <c r="J277" t="str">
        <f t="shared" si="4"/>
        <v>b: PATHMARK TRANSPORT| 3030135020</v>
      </c>
      <c r="K277">
        <v>5</v>
      </c>
      <c r="L277">
        <v>2.4500000000000002</v>
      </c>
      <c r="M277">
        <v>0.28000000000000003</v>
      </c>
      <c r="N277">
        <v>157</v>
      </c>
      <c r="O277">
        <v>0.47</v>
      </c>
      <c r="P277">
        <v>17</v>
      </c>
      <c r="Q277">
        <v>0.26</v>
      </c>
      <c r="R277">
        <v>-11</v>
      </c>
      <c r="S277">
        <v>32</v>
      </c>
      <c r="T277">
        <v>-58</v>
      </c>
      <c r="U277">
        <v>-43</v>
      </c>
      <c r="V277">
        <v>-69</v>
      </c>
      <c r="W277">
        <v>30103</v>
      </c>
      <c r="X277">
        <v>30301</v>
      </c>
      <c r="Y277">
        <v>35020</v>
      </c>
      <c r="Z277">
        <v>2.4900000000000002</v>
      </c>
      <c r="AA277" t="s">
        <v>2354</v>
      </c>
      <c r="AB277" t="s">
        <v>2353</v>
      </c>
    </row>
    <row r="278" spans="1:28" x14ac:dyDescent="0.3">
      <c r="A278" t="s">
        <v>2173</v>
      </c>
      <c r="B278" t="s">
        <v>2219</v>
      </c>
      <c r="C278" t="s">
        <v>1387</v>
      </c>
      <c r="D278" t="s">
        <v>1388</v>
      </c>
      <c r="E278" t="s">
        <v>39</v>
      </c>
      <c r="F278" t="s">
        <v>50</v>
      </c>
      <c r="G278" t="s">
        <v>313</v>
      </c>
      <c r="H278" t="s">
        <v>40</v>
      </c>
      <c r="I278" t="s">
        <v>60</v>
      </c>
      <c r="J278" t="str">
        <f t="shared" si="4"/>
        <v>COLGATE | 3005735055</v>
      </c>
      <c r="K278">
        <v>20</v>
      </c>
      <c r="L278">
        <v>2.99</v>
      </c>
      <c r="M278">
        <v>0.27</v>
      </c>
      <c r="N278">
        <v>158</v>
      </c>
      <c r="O278">
        <v>0.42</v>
      </c>
      <c r="P278">
        <v>56</v>
      </c>
      <c r="Q278">
        <v>0.28999999999999998</v>
      </c>
      <c r="R278">
        <v>-10</v>
      </c>
      <c r="S278">
        <v>-54</v>
      </c>
      <c r="T278">
        <v>-37</v>
      </c>
      <c r="U278">
        <v>47</v>
      </c>
      <c r="V278">
        <v>-44</v>
      </c>
      <c r="W278">
        <v>36801</v>
      </c>
      <c r="X278">
        <v>30057</v>
      </c>
      <c r="Y278">
        <v>35055</v>
      </c>
      <c r="Z278">
        <v>3.02</v>
      </c>
      <c r="AA278" t="s">
        <v>2060</v>
      </c>
      <c r="AB278" t="s">
        <v>2059</v>
      </c>
    </row>
    <row r="279" spans="1:28" x14ac:dyDescent="0.3">
      <c r="A279" t="s">
        <v>2173</v>
      </c>
      <c r="B279" t="s">
        <v>2219</v>
      </c>
      <c r="C279" t="s">
        <v>534</v>
      </c>
      <c r="D279" t="s">
        <v>535</v>
      </c>
      <c r="E279" t="s">
        <v>39</v>
      </c>
      <c r="F279" t="s">
        <v>50</v>
      </c>
      <c r="G279" t="s">
        <v>454</v>
      </c>
      <c r="H279" t="s">
        <v>40</v>
      </c>
      <c r="I279" t="s">
        <v>916</v>
      </c>
      <c r="J279" t="str">
        <f t="shared" si="4"/>
        <v>J M SMUCKER COMPANY | 3021335020</v>
      </c>
      <c r="K279">
        <v>4</v>
      </c>
      <c r="L279">
        <v>3.31</v>
      </c>
      <c r="M279">
        <v>2.16</v>
      </c>
      <c r="N279">
        <v>160</v>
      </c>
      <c r="O279">
        <v>0.33</v>
      </c>
      <c r="P279">
        <v>64</v>
      </c>
      <c r="Q279">
        <v>0.28999999999999998</v>
      </c>
      <c r="R279">
        <v>-312</v>
      </c>
      <c r="S279">
        <v>-9</v>
      </c>
      <c r="T279">
        <v>2</v>
      </c>
      <c r="U279">
        <v>407</v>
      </c>
      <c r="V279">
        <v>400</v>
      </c>
      <c r="W279">
        <v>30269</v>
      </c>
      <c r="X279">
        <v>30213</v>
      </c>
      <c r="Y279">
        <v>35020</v>
      </c>
      <c r="Z279">
        <v>5.23</v>
      </c>
      <c r="AA279" t="s">
        <v>2060</v>
      </c>
      <c r="AB279" t="s">
        <v>2059</v>
      </c>
    </row>
    <row r="280" spans="1:28" x14ac:dyDescent="0.3">
      <c r="A280" t="s">
        <v>2173</v>
      </c>
      <c r="B280" t="s">
        <v>2219</v>
      </c>
      <c r="C280" t="s">
        <v>534</v>
      </c>
      <c r="D280" t="s">
        <v>535</v>
      </c>
      <c r="E280" t="s">
        <v>39</v>
      </c>
      <c r="F280" t="s">
        <v>50</v>
      </c>
      <c r="G280" t="s">
        <v>454</v>
      </c>
      <c r="H280" t="s">
        <v>40</v>
      </c>
      <c r="I280" t="s">
        <v>49</v>
      </c>
      <c r="J280" t="str">
        <f t="shared" si="4"/>
        <v>J M SMUCKER COMPANY | 3021335040</v>
      </c>
      <c r="K280">
        <v>1</v>
      </c>
      <c r="L280">
        <v>3.14</v>
      </c>
      <c r="M280">
        <v>1.27</v>
      </c>
      <c r="N280">
        <v>169</v>
      </c>
      <c r="O280">
        <v>0.33</v>
      </c>
      <c r="P280">
        <v>16</v>
      </c>
      <c r="Q280">
        <v>0.25</v>
      </c>
      <c r="R280">
        <v>-179</v>
      </c>
      <c r="S280">
        <v>-9</v>
      </c>
      <c r="T280">
        <v>2</v>
      </c>
      <c r="U280">
        <v>265</v>
      </c>
      <c r="V280">
        <v>258</v>
      </c>
      <c r="W280">
        <v>30272</v>
      </c>
      <c r="X280">
        <v>30213</v>
      </c>
      <c r="Y280">
        <v>35040</v>
      </c>
      <c r="Z280">
        <v>4.17</v>
      </c>
      <c r="AA280" t="s">
        <v>2060</v>
      </c>
      <c r="AB280" t="s">
        <v>2059</v>
      </c>
    </row>
    <row r="281" spans="1:28" x14ac:dyDescent="0.3">
      <c r="A281" t="s">
        <v>2173</v>
      </c>
      <c r="B281" t="s">
        <v>2219</v>
      </c>
      <c r="C281" t="s">
        <v>534</v>
      </c>
      <c r="D281" t="s">
        <v>535</v>
      </c>
      <c r="E281" t="s">
        <v>39</v>
      </c>
      <c r="F281" t="s">
        <v>50</v>
      </c>
      <c r="G281" t="s">
        <v>454</v>
      </c>
      <c r="H281" t="s">
        <v>40</v>
      </c>
      <c r="I281" t="s">
        <v>320</v>
      </c>
      <c r="J281" t="str">
        <f t="shared" si="4"/>
        <v>J M SMUCKER COMPANY | 3021335111</v>
      </c>
      <c r="K281">
        <v>1</v>
      </c>
      <c r="L281">
        <v>3.28</v>
      </c>
      <c r="M281">
        <v>0.69</v>
      </c>
      <c r="N281">
        <v>166</v>
      </c>
      <c r="O281">
        <v>0.22</v>
      </c>
      <c r="P281">
        <v>60</v>
      </c>
      <c r="Q281">
        <v>0.3</v>
      </c>
      <c r="R281">
        <v>-80</v>
      </c>
      <c r="S281">
        <v>-9</v>
      </c>
      <c r="T281">
        <v>49</v>
      </c>
      <c r="U281">
        <v>184</v>
      </c>
      <c r="V281">
        <v>224</v>
      </c>
      <c r="W281">
        <v>30211</v>
      </c>
      <c r="X281">
        <v>30213</v>
      </c>
      <c r="Y281">
        <v>35111</v>
      </c>
      <c r="Z281">
        <v>3.73</v>
      </c>
      <c r="AA281" t="s">
        <v>2060</v>
      </c>
      <c r="AB281" t="s">
        <v>2059</v>
      </c>
    </row>
    <row r="282" spans="1:28" x14ac:dyDescent="0.3">
      <c r="A282" t="s">
        <v>2173</v>
      </c>
      <c r="B282" t="s">
        <v>2219</v>
      </c>
      <c r="C282" t="s">
        <v>400</v>
      </c>
      <c r="D282" t="s">
        <v>401</v>
      </c>
      <c r="E282" t="s">
        <v>39</v>
      </c>
      <c r="F282" t="s">
        <v>50</v>
      </c>
      <c r="G282" t="s">
        <v>223</v>
      </c>
      <c r="H282" t="s">
        <v>40</v>
      </c>
      <c r="I282" t="s">
        <v>326</v>
      </c>
      <c r="J282" t="str">
        <f t="shared" si="4"/>
        <v>KELLOGG COMPANY MLXP| 3030135203</v>
      </c>
      <c r="K282">
        <v>12</v>
      </c>
      <c r="L282">
        <v>3.78</v>
      </c>
      <c r="M282">
        <v>2.7</v>
      </c>
      <c r="N282">
        <v>139</v>
      </c>
      <c r="O282">
        <v>0.46</v>
      </c>
      <c r="P282">
        <v>36</v>
      </c>
      <c r="Q282">
        <v>0.27</v>
      </c>
      <c r="R282">
        <v>-390</v>
      </c>
      <c r="S282">
        <v>7</v>
      </c>
      <c r="T282">
        <v>-98</v>
      </c>
      <c r="U282">
        <v>495</v>
      </c>
      <c r="V282">
        <v>404</v>
      </c>
      <c r="W282">
        <v>30106</v>
      </c>
      <c r="X282">
        <v>30301</v>
      </c>
      <c r="Y282">
        <v>35203</v>
      </c>
      <c r="Z282">
        <v>6.24</v>
      </c>
      <c r="AA282" t="s">
        <v>2060</v>
      </c>
      <c r="AB282" t="s">
        <v>2059</v>
      </c>
    </row>
    <row r="283" spans="1:28" x14ac:dyDescent="0.3">
      <c r="A283" t="s">
        <v>2173</v>
      </c>
      <c r="B283" t="s">
        <v>2219</v>
      </c>
      <c r="C283" t="s">
        <v>400</v>
      </c>
      <c r="D283" t="s">
        <v>401</v>
      </c>
      <c r="E283" t="s">
        <v>39</v>
      </c>
      <c r="F283" t="s">
        <v>50</v>
      </c>
      <c r="G283" t="s">
        <v>223</v>
      </c>
      <c r="H283" t="s">
        <v>40</v>
      </c>
      <c r="I283" t="s">
        <v>320</v>
      </c>
      <c r="J283" t="str">
        <f t="shared" si="4"/>
        <v>KELLOGG COMPANY MLXP| 3030135111</v>
      </c>
      <c r="K283">
        <v>2</v>
      </c>
      <c r="L283">
        <v>3.4</v>
      </c>
      <c r="M283">
        <v>0.84</v>
      </c>
      <c r="N283">
        <v>163</v>
      </c>
      <c r="O283">
        <v>0.31</v>
      </c>
      <c r="P283">
        <v>17</v>
      </c>
      <c r="Q283">
        <v>0.25</v>
      </c>
      <c r="R283">
        <v>-102</v>
      </c>
      <c r="S283">
        <v>7</v>
      </c>
      <c r="T283">
        <v>10</v>
      </c>
      <c r="U283">
        <v>213</v>
      </c>
      <c r="V283">
        <v>230</v>
      </c>
      <c r="W283">
        <v>30263</v>
      </c>
      <c r="X283">
        <v>30301</v>
      </c>
      <c r="Y283">
        <v>35111</v>
      </c>
      <c r="Z283">
        <v>4</v>
      </c>
      <c r="AA283" t="s">
        <v>2060</v>
      </c>
      <c r="AB283" t="s">
        <v>2059</v>
      </c>
    </row>
    <row r="284" spans="1:28" x14ac:dyDescent="0.3">
      <c r="A284" t="s">
        <v>2173</v>
      </c>
      <c r="B284" t="s">
        <v>2219</v>
      </c>
      <c r="C284" t="s">
        <v>1802</v>
      </c>
      <c r="D284" t="s">
        <v>1803</v>
      </c>
      <c r="E284" t="s">
        <v>39</v>
      </c>
      <c r="F284" t="s">
        <v>50</v>
      </c>
      <c r="G284" t="s">
        <v>437</v>
      </c>
      <c r="H284" t="s">
        <v>40</v>
      </c>
      <c r="I284" t="s">
        <v>326</v>
      </c>
      <c r="J284" t="str">
        <f t="shared" si="4"/>
        <v>ROUTE TRANSPORTATION | 3008335203</v>
      </c>
      <c r="K284">
        <v>1</v>
      </c>
      <c r="L284">
        <v>2.13</v>
      </c>
      <c r="M284">
        <v>0.28000000000000003</v>
      </c>
      <c r="N284">
        <v>166</v>
      </c>
      <c r="O284">
        <v>0.33</v>
      </c>
      <c r="P284">
        <v>24</v>
      </c>
      <c r="Q284">
        <v>0.25</v>
      </c>
      <c r="R284">
        <v>-12</v>
      </c>
      <c r="S284">
        <v>12</v>
      </c>
      <c r="T284">
        <v>2</v>
      </c>
      <c r="U284">
        <v>-76</v>
      </c>
      <c r="V284">
        <v>-62</v>
      </c>
      <c r="W284">
        <v>30260</v>
      </c>
      <c r="X284">
        <v>30083</v>
      </c>
      <c r="Y284">
        <v>35203</v>
      </c>
      <c r="Z284">
        <v>2.17</v>
      </c>
      <c r="AA284" t="s">
        <v>2354</v>
      </c>
      <c r="AB284" t="s">
        <v>2353</v>
      </c>
    </row>
    <row r="285" spans="1:28" x14ac:dyDescent="0.3">
      <c r="A285" t="s">
        <v>2173</v>
      </c>
      <c r="B285" t="s">
        <v>2202</v>
      </c>
      <c r="C285" t="s">
        <v>696</v>
      </c>
      <c r="D285" t="s">
        <v>697</v>
      </c>
      <c r="E285" t="s">
        <v>39</v>
      </c>
      <c r="F285" t="s">
        <v>50</v>
      </c>
      <c r="G285" t="s">
        <v>420</v>
      </c>
      <c r="H285" t="s">
        <v>40</v>
      </c>
      <c r="I285" t="s">
        <v>89</v>
      </c>
      <c r="J285" t="str">
        <f t="shared" si="4"/>
        <v>b: AFN LLC | 3022735772</v>
      </c>
      <c r="K285">
        <v>3</v>
      </c>
      <c r="L285">
        <v>2.13</v>
      </c>
      <c r="M285">
        <v>0.27</v>
      </c>
      <c r="N285">
        <v>179</v>
      </c>
      <c r="O285">
        <v>0.46</v>
      </c>
      <c r="P285">
        <v>81</v>
      </c>
      <c r="Q285">
        <v>0.3</v>
      </c>
      <c r="R285">
        <v>-11</v>
      </c>
      <c r="S285">
        <v>-88</v>
      </c>
      <c r="T285">
        <v>-54</v>
      </c>
      <c r="U285">
        <v>152</v>
      </c>
      <c r="V285">
        <v>10</v>
      </c>
      <c r="W285">
        <v>30263</v>
      </c>
      <c r="X285">
        <v>30227</v>
      </c>
      <c r="Y285">
        <v>35772</v>
      </c>
      <c r="Z285">
        <v>2.16</v>
      </c>
      <c r="AA285" t="s">
        <v>2354</v>
      </c>
      <c r="AB285" t="s">
        <v>2353</v>
      </c>
    </row>
    <row r="286" spans="1:28" x14ac:dyDescent="0.3">
      <c r="A286" t="s">
        <v>2173</v>
      </c>
      <c r="B286" t="s">
        <v>2202</v>
      </c>
      <c r="C286" t="s">
        <v>37</v>
      </c>
      <c r="D286" t="s">
        <v>38</v>
      </c>
      <c r="E286" t="s">
        <v>39</v>
      </c>
      <c r="F286" t="s">
        <v>50</v>
      </c>
      <c r="G286" t="s">
        <v>223</v>
      </c>
      <c r="H286" t="s">
        <v>40</v>
      </c>
      <c r="I286" t="s">
        <v>2455</v>
      </c>
      <c r="J286" t="str">
        <f t="shared" si="4"/>
        <v>b: C H ROBINSON | 3030135768</v>
      </c>
      <c r="K286">
        <v>1</v>
      </c>
      <c r="L286">
        <v>3.94</v>
      </c>
      <c r="M286">
        <v>0.27</v>
      </c>
      <c r="N286">
        <v>142</v>
      </c>
      <c r="O286">
        <v>0.57999999999999996</v>
      </c>
      <c r="P286">
        <v>81</v>
      </c>
      <c r="Q286">
        <v>0.3</v>
      </c>
      <c r="R286">
        <v>-10</v>
      </c>
      <c r="S286">
        <v>18</v>
      </c>
      <c r="T286">
        <v>-150</v>
      </c>
      <c r="U286">
        <v>366</v>
      </c>
      <c r="V286">
        <v>234</v>
      </c>
      <c r="W286">
        <v>31201</v>
      </c>
      <c r="X286">
        <v>30301</v>
      </c>
      <c r="Y286">
        <v>35768</v>
      </c>
      <c r="Z286">
        <v>3.97</v>
      </c>
      <c r="AA286" t="s">
        <v>2060</v>
      </c>
      <c r="AB286" t="s">
        <v>2059</v>
      </c>
    </row>
    <row r="287" spans="1:28" x14ac:dyDescent="0.3">
      <c r="A287" t="s">
        <v>2173</v>
      </c>
      <c r="B287" t="s">
        <v>2202</v>
      </c>
      <c r="C287" t="s">
        <v>717</v>
      </c>
      <c r="D287" t="s">
        <v>718</v>
      </c>
      <c r="E287" t="s">
        <v>39</v>
      </c>
      <c r="F287" t="s">
        <v>50</v>
      </c>
      <c r="G287" t="s">
        <v>399</v>
      </c>
      <c r="H287" t="s">
        <v>40</v>
      </c>
      <c r="I287" t="s">
        <v>255</v>
      </c>
      <c r="J287" t="str">
        <f t="shared" si="4"/>
        <v>b: DSC LOGISTICS | 3025335756</v>
      </c>
      <c r="K287">
        <v>2</v>
      </c>
      <c r="L287">
        <v>2.52</v>
      </c>
      <c r="M287">
        <v>0.21</v>
      </c>
      <c r="N287">
        <v>218</v>
      </c>
      <c r="O287">
        <v>0.73</v>
      </c>
      <c r="P287">
        <v>15</v>
      </c>
      <c r="Q287">
        <v>0.25</v>
      </c>
      <c r="R287">
        <v>0</v>
      </c>
      <c r="S287">
        <v>19</v>
      </c>
      <c r="T287">
        <v>-80</v>
      </c>
      <c r="U287">
        <v>268</v>
      </c>
      <c r="V287">
        <v>207</v>
      </c>
      <c r="W287">
        <v>30253</v>
      </c>
      <c r="X287">
        <v>30253</v>
      </c>
      <c r="Y287">
        <v>35756</v>
      </c>
      <c r="Z287">
        <v>2.4900000000000002</v>
      </c>
      <c r="AA287" t="s">
        <v>2060</v>
      </c>
      <c r="AB287" t="s">
        <v>2059</v>
      </c>
    </row>
    <row r="288" spans="1:28" x14ac:dyDescent="0.3">
      <c r="A288" t="s">
        <v>2173</v>
      </c>
      <c r="B288" t="s">
        <v>2202</v>
      </c>
      <c r="C288" t="s">
        <v>566</v>
      </c>
      <c r="D288" t="s">
        <v>567</v>
      </c>
      <c r="E288" t="s">
        <v>39</v>
      </c>
      <c r="F288" t="s">
        <v>50</v>
      </c>
      <c r="G288" t="s">
        <v>223</v>
      </c>
      <c r="H288" t="s">
        <v>40</v>
      </c>
      <c r="I288" t="s">
        <v>84</v>
      </c>
      <c r="J288" t="str">
        <f t="shared" si="4"/>
        <v>b: PATHMARK TRANSPORT| 3030135950</v>
      </c>
      <c r="K288">
        <v>7</v>
      </c>
      <c r="L288">
        <v>2.73</v>
      </c>
      <c r="M288">
        <v>0.28000000000000003</v>
      </c>
      <c r="N288">
        <v>140</v>
      </c>
      <c r="O288">
        <v>0.76</v>
      </c>
      <c r="P288">
        <v>21</v>
      </c>
      <c r="Q288">
        <v>0.26</v>
      </c>
      <c r="R288">
        <v>-10</v>
      </c>
      <c r="S288">
        <v>32</v>
      </c>
      <c r="T288">
        <v>-227</v>
      </c>
      <c r="U288">
        <v>166</v>
      </c>
      <c r="V288">
        <v>-29</v>
      </c>
      <c r="W288">
        <v>30101</v>
      </c>
      <c r="X288">
        <v>30301</v>
      </c>
      <c r="Y288">
        <v>35950</v>
      </c>
      <c r="Z288">
        <v>2.77</v>
      </c>
      <c r="AA288" t="s">
        <v>2354</v>
      </c>
      <c r="AB288" t="s">
        <v>2353</v>
      </c>
    </row>
    <row r="289" spans="1:28" x14ac:dyDescent="0.3">
      <c r="A289" t="s">
        <v>2173</v>
      </c>
      <c r="B289" t="s">
        <v>2202</v>
      </c>
      <c r="C289" t="s">
        <v>534</v>
      </c>
      <c r="D289" t="s">
        <v>535</v>
      </c>
      <c r="E289" t="s">
        <v>39</v>
      </c>
      <c r="F289" t="s">
        <v>50</v>
      </c>
      <c r="G289" t="s">
        <v>454</v>
      </c>
      <c r="H289" t="s">
        <v>40</v>
      </c>
      <c r="I289" t="s">
        <v>84</v>
      </c>
      <c r="J289" t="str">
        <f t="shared" si="4"/>
        <v>J M SMUCKER COMPANY | 3021335950</v>
      </c>
      <c r="K289">
        <v>2</v>
      </c>
      <c r="L289">
        <v>3.36</v>
      </c>
      <c r="M289">
        <v>1.43</v>
      </c>
      <c r="N289">
        <v>143</v>
      </c>
      <c r="O289">
        <v>0.23</v>
      </c>
      <c r="P289">
        <v>37</v>
      </c>
      <c r="Q289">
        <v>0.28000000000000003</v>
      </c>
      <c r="R289">
        <v>-174</v>
      </c>
      <c r="S289">
        <v>-9</v>
      </c>
      <c r="T289">
        <v>1</v>
      </c>
      <c r="U289">
        <v>450</v>
      </c>
      <c r="V289">
        <v>442</v>
      </c>
      <c r="W289">
        <v>30301</v>
      </c>
      <c r="X289">
        <v>30213</v>
      </c>
      <c r="Y289">
        <v>35950</v>
      </c>
      <c r="Z289">
        <v>4.55</v>
      </c>
      <c r="AA289" t="s">
        <v>2060</v>
      </c>
      <c r="AB289" t="s">
        <v>2059</v>
      </c>
    </row>
    <row r="290" spans="1:28" x14ac:dyDescent="0.3">
      <c r="A290" t="s">
        <v>2173</v>
      </c>
      <c r="B290" t="s">
        <v>2199</v>
      </c>
      <c r="C290" t="s">
        <v>2381</v>
      </c>
      <c r="D290" t="s">
        <v>2384</v>
      </c>
      <c r="E290" t="s">
        <v>39</v>
      </c>
      <c r="F290" t="s">
        <v>50</v>
      </c>
      <c r="G290" t="s">
        <v>223</v>
      </c>
      <c r="H290" t="s">
        <v>40</v>
      </c>
      <c r="I290" t="s">
        <v>171</v>
      </c>
      <c r="J290" t="str">
        <f t="shared" si="4"/>
        <v>NIAGARA BOTTLING | 3030136801</v>
      </c>
      <c r="K290">
        <v>1</v>
      </c>
      <c r="L290">
        <v>1.69</v>
      </c>
      <c r="M290">
        <v>0.16</v>
      </c>
      <c r="N290">
        <v>95</v>
      </c>
      <c r="O290">
        <v>0.12</v>
      </c>
      <c r="P290">
        <v>0</v>
      </c>
      <c r="Q290">
        <v>0.25</v>
      </c>
      <c r="R290">
        <v>4</v>
      </c>
      <c r="S290">
        <v>39</v>
      </c>
      <c r="T290">
        <v>5</v>
      </c>
      <c r="U290">
        <v>57</v>
      </c>
      <c r="V290">
        <v>101</v>
      </c>
      <c r="W290">
        <v>30301</v>
      </c>
      <c r="X290">
        <v>30301</v>
      </c>
      <c r="Y290">
        <v>36801</v>
      </c>
      <c r="Z290">
        <v>1.61</v>
      </c>
      <c r="AA290" t="s">
        <v>2060</v>
      </c>
      <c r="AB290" t="s">
        <v>2059</v>
      </c>
    </row>
    <row r="291" spans="1:28" x14ac:dyDescent="0.3">
      <c r="A291" t="s">
        <v>2173</v>
      </c>
      <c r="B291" t="s">
        <v>2199</v>
      </c>
      <c r="C291" t="s">
        <v>2381</v>
      </c>
      <c r="D291" t="s">
        <v>2384</v>
      </c>
      <c r="E291" t="s">
        <v>39</v>
      </c>
      <c r="F291" t="s">
        <v>50</v>
      </c>
      <c r="G291" t="s">
        <v>51</v>
      </c>
      <c r="H291" t="s">
        <v>40</v>
      </c>
      <c r="I291" t="s">
        <v>171</v>
      </c>
      <c r="J291" t="str">
        <f t="shared" si="4"/>
        <v>NIAGARA BOTTLING | 3026336801</v>
      </c>
      <c r="K291">
        <v>132</v>
      </c>
      <c r="L291">
        <v>4.46</v>
      </c>
      <c r="M291">
        <v>0.21</v>
      </c>
      <c r="N291">
        <v>69</v>
      </c>
      <c r="O291">
        <v>0.12</v>
      </c>
      <c r="P291">
        <v>68</v>
      </c>
      <c r="Q291">
        <v>0.3</v>
      </c>
      <c r="R291">
        <v>0</v>
      </c>
      <c r="S291">
        <v>-74</v>
      </c>
      <c r="T291">
        <v>5</v>
      </c>
      <c r="U291">
        <v>233</v>
      </c>
      <c r="V291">
        <v>164</v>
      </c>
      <c r="W291">
        <v>30230</v>
      </c>
      <c r="X291">
        <v>30263</v>
      </c>
      <c r="Y291">
        <v>36801</v>
      </c>
      <c r="Z291">
        <v>4.43</v>
      </c>
      <c r="AA291" t="s">
        <v>2060</v>
      </c>
      <c r="AB291" t="s">
        <v>2059</v>
      </c>
    </row>
    <row r="292" spans="1:28" x14ac:dyDescent="0.3">
      <c r="A292" t="s">
        <v>2173</v>
      </c>
      <c r="B292" t="s">
        <v>1997</v>
      </c>
      <c r="C292" t="s">
        <v>534</v>
      </c>
      <c r="D292" t="s">
        <v>535</v>
      </c>
      <c r="E292" t="s">
        <v>39</v>
      </c>
      <c r="F292" t="s">
        <v>50</v>
      </c>
      <c r="G292" t="s">
        <v>454</v>
      </c>
      <c r="H292" t="s">
        <v>146</v>
      </c>
      <c r="I292" t="s">
        <v>410</v>
      </c>
      <c r="J292" t="str">
        <f t="shared" si="4"/>
        <v>J M SMUCKER COMPANY | 3021372143</v>
      </c>
      <c r="K292">
        <v>7</v>
      </c>
      <c r="L292">
        <v>1.64</v>
      </c>
      <c r="M292">
        <v>0.03</v>
      </c>
      <c r="N292">
        <v>486</v>
      </c>
      <c r="O292">
        <v>1.1000000000000001</v>
      </c>
      <c r="P292">
        <v>36</v>
      </c>
      <c r="Q292">
        <v>0.26</v>
      </c>
      <c r="R292">
        <v>89</v>
      </c>
      <c r="S292">
        <v>-9</v>
      </c>
      <c r="T292">
        <v>-7</v>
      </c>
      <c r="U292">
        <v>-531</v>
      </c>
      <c r="V292">
        <v>-547</v>
      </c>
      <c r="W292">
        <v>30027</v>
      </c>
      <c r="X292">
        <v>30213</v>
      </c>
      <c r="Y292">
        <v>72143</v>
      </c>
      <c r="Z292">
        <v>1.43</v>
      </c>
      <c r="AA292" t="s">
        <v>2060</v>
      </c>
      <c r="AB292" t="s">
        <v>2059</v>
      </c>
    </row>
    <row r="293" spans="1:28" x14ac:dyDescent="0.3">
      <c r="A293" t="s">
        <v>2173</v>
      </c>
      <c r="B293" t="s">
        <v>2168</v>
      </c>
      <c r="C293" t="s">
        <v>1387</v>
      </c>
      <c r="D293" t="s">
        <v>1388</v>
      </c>
      <c r="E293" t="s">
        <v>39</v>
      </c>
      <c r="F293" t="s">
        <v>50</v>
      </c>
      <c r="G293" t="s">
        <v>313</v>
      </c>
      <c r="H293" t="s">
        <v>50</v>
      </c>
      <c r="I293" t="s">
        <v>1291</v>
      </c>
      <c r="J293" t="str">
        <f t="shared" si="4"/>
        <v>COLGATE | 3005730529</v>
      </c>
      <c r="K293">
        <v>1</v>
      </c>
      <c r="L293">
        <v>4.07</v>
      </c>
      <c r="M293">
        <v>0.28999999999999998</v>
      </c>
      <c r="N293">
        <v>86</v>
      </c>
      <c r="O293">
        <v>0.13</v>
      </c>
      <c r="P293">
        <v>109</v>
      </c>
      <c r="Q293">
        <v>0.35</v>
      </c>
      <c r="R293">
        <v>-7</v>
      </c>
      <c r="S293">
        <v>-54</v>
      </c>
      <c r="T293">
        <v>1</v>
      </c>
      <c r="U293">
        <v>-110</v>
      </c>
      <c r="V293">
        <v>-163</v>
      </c>
      <c r="W293">
        <v>37401</v>
      </c>
      <c r="X293">
        <v>30057</v>
      </c>
      <c r="Y293">
        <v>30529</v>
      </c>
      <c r="Z293">
        <v>4.12</v>
      </c>
      <c r="AA293" t="s">
        <v>2060</v>
      </c>
      <c r="AB293" t="s">
        <v>2059</v>
      </c>
    </row>
    <row r="294" spans="1:28" x14ac:dyDescent="0.3">
      <c r="A294" t="s">
        <v>2173</v>
      </c>
      <c r="B294" t="s">
        <v>2168</v>
      </c>
      <c r="C294" t="s">
        <v>1387</v>
      </c>
      <c r="D294" t="s">
        <v>1388</v>
      </c>
      <c r="E294" t="s">
        <v>39</v>
      </c>
      <c r="F294" t="s">
        <v>50</v>
      </c>
      <c r="G294" t="s">
        <v>313</v>
      </c>
      <c r="H294" t="s">
        <v>50</v>
      </c>
      <c r="I294" t="s">
        <v>1037</v>
      </c>
      <c r="J294" t="str">
        <f t="shared" si="4"/>
        <v>COLGATE | 3005730549</v>
      </c>
      <c r="K294">
        <v>4</v>
      </c>
      <c r="L294">
        <v>4.37</v>
      </c>
      <c r="M294">
        <v>0.66</v>
      </c>
      <c r="N294">
        <v>79</v>
      </c>
      <c r="O294">
        <v>0.33</v>
      </c>
      <c r="P294">
        <v>55</v>
      </c>
      <c r="Q294">
        <v>0.28999999999999998</v>
      </c>
      <c r="R294">
        <v>-37</v>
      </c>
      <c r="S294">
        <v>-54</v>
      </c>
      <c r="T294">
        <v>-85</v>
      </c>
      <c r="U294">
        <v>-89</v>
      </c>
      <c r="V294">
        <v>-228</v>
      </c>
      <c r="W294">
        <v>30253</v>
      </c>
      <c r="X294">
        <v>30057</v>
      </c>
      <c r="Y294">
        <v>30549</v>
      </c>
      <c r="Z294">
        <v>4.79</v>
      </c>
      <c r="AA294" t="s">
        <v>2060</v>
      </c>
      <c r="AB294" t="s">
        <v>2059</v>
      </c>
    </row>
    <row r="295" spans="1:28" x14ac:dyDescent="0.3">
      <c r="A295" t="s">
        <v>2173</v>
      </c>
      <c r="B295" t="s">
        <v>2454</v>
      </c>
      <c r="C295" t="s">
        <v>1387</v>
      </c>
      <c r="D295" t="s">
        <v>1388</v>
      </c>
      <c r="E295" t="s">
        <v>39</v>
      </c>
      <c r="F295" t="s">
        <v>50</v>
      </c>
      <c r="G295" t="s">
        <v>313</v>
      </c>
      <c r="H295" t="s">
        <v>50</v>
      </c>
      <c r="I295" t="s">
        <v>1137</v>
      </c>
      <c r="J295" t="str">
        <f t="shared" si="4"/>
        <v>COLGATE | 3005731601</v>
      </c>
      <c r="K295">
        <v>2</v>
      </c>
      <c r="L295">
        <v>2.29</v>
      </c>
      <c r="M295">
        <v>0.28999999999999998</v>
      </c>
      <c r="N295">
        <v>244</v>
      </c>
      <c r="O295">
        <v>0.54</v>
      </c>
      <c r="P295">
        <v>39</v>
      </c>
      <c r="Q295">
        <v>0.28000000000000003</v>
      </c>
      <c r="R295">
        <v>-18</v>
      </c>
      <c r="S295">
        <v>-54</v>
      </c>
      <c r="T295">
        <v>2</v>
      </c>
      <c r="U295">
        <v>-810</v>
      </c>
      <c r="V295">
        <v>-862</v>
      </c>
      <c r="W295">
        <v>30057</v>
      </c>
      <c r="X295">
        <v>30057</v>
      </c>
      <c r="Y295">
        <v>31601</v>
      </c>
      <c r="Z295">
        <v>2.34</v>
      </c>
      <c r="AA295" t="s">
        <v>2060</v>
      </c>
      <c r="AB295" t="s">
        <v>2059</v>
      </c>
    </row>
    <row r="296" spans="1:28" x14ac:dyDescent="0.3">
      <c r="A296" t="s">
        <v>2173</v>
      </c>
      <c r="B296" t="s">
        <v>2159</v>
      </c>
      <c r="C296" t="s">
        <v>1195</v>
      </c>
      <c r="D296" t="s">
        <v>1196</v>
      </c>
      <c r="E296" t="s">
        <v>39</v>
      </c>
      <c r="F296" t="s">
        <v>50</v>
      </c>
      <c r="G296" t="s">
        <v>223</v>
      </c>
      <c r="H296" t="s">
        <v>44</v>
      </c>
      <c r="I296" t="s">
        <v>1162</v>
      </c>
      <c r="J296" t="str">
        <f t="shared" si="4"/>
        <v>WERNER | 3030142276</v>
      </c>
      <c r="K296">
        <v>3</v>
      </c>
      <c r="L296">
        <v>1.67</v>
      </c>
      <c r="M296">
        <v>0.22</v>
      </c>
      <c r="N296">
        <v>300</v>
      </c>
      <c r="O296">
        <v>0.82</v>
      </c>
      <c r="P296">
        <v>11</v>
      </c>
      <c r="Q296">
        <v>0.25</v>
      </c>
      <c r="R296">
        <v>-4</v>
      </c>
      <c r="S296">
        <v>24</v>
      </c>
      <c r="T296">
        <v>-53</v>
      </c>
      <c r="U296">
        <v>-171</v>
      </c>
      <c r="V296">
        <v>-200</v>
      </c>
      <c r="W296">
        <v>30301</v>
      </c>
      <c r="X296">
        <v>30301</v>
      </c>
      <c r="Y296">
        <v>42276</v>
      </c>
      <c r="Z296">
        <v>1.65</v>
      </c>
      <c r="AA296" t="s">
        <v>2354</v>
      </c>
      <c r="AB296" t="s">
        <v>2353</v>
      </c>
    </row>
    <row r="297" spans="1:28" x14ac:dyDescent="0.3">
      <c r="A297" t="s">
        <v>2173</v>
      </c>
      <c r="B297" t="s">
        <v>2152</v>
      </c>
      <c r="C297" t="s">
        <v>465</v>
      </c>
      <c r="D297" t="s">
        <v>466</v>
      </c>
      <c r="E297" t="s">
        <v>39</v>
      </c>
      <c r="F297" t="s">
        <v>50</v>
      </c>
      <c r="G297" t="s">
        <v>434</v>
      </c>
      <c r="H297" t="s">
        <v>44</v>
      </c>
      <c r="I297" t="s">
        <v>477</v>
      </c>
      <c r="J297" t="str">
        <f t="shared" si="4"/>
        <v>b: BLUE GRACE LOGISTI| 3060140201</v>
      </c>
      <c r="K297">
        <v>1</v>
      </c>
      <c r="L297">
        <v>1.3</v>
      </c>
      <c r="M297">
        <v>0.27</v>
      </c>
      <c r="N297">
        <v>477</v>
      </c>
      <c r="O297">
        <v>0.92</v>
      </c>
      <c r="P297">
        <v>68</v>
      </c>
      <c r="Q297">
        <v>0.3</v>
      </c>
      <c r="R297">
        <v>-28</v>
      </c>
      <c r="S297">
        <v>25</v>
      </c>
      <c r="T297">
        <v>70</v>
      </c>
      <c r="U297">
        <v>-369</v>
      </c>
      <c r="V297">
        <v>-274</v>
      </c>
      <c r="W297">
        <v>30301</v>
      </c>
      <c r="X297">
        <v>30601</v>
      </c>
      <c r="Y297">
        <v>40201</v>
      </c>
      <c r="Z297">
        <v>1.33</v>
      </c>
      <c r="AA297" t="s">
        <v>2060</v>
      </c>
      <c r="AB297" t="s">
        <v>2059</v>
      </c>
    </row>
    <row r="298" spans="1:28" x14ac:dyDescent="0.3">
      <c r="A298" t="s">
        <v>2173</v>
      </c>
      <c r="B298" t="s">
        <v>2136</v>
      </c>
      <c r="C298" t="s">
        <v>534</v>
      </c>
      <c r="D298" t="s">
        <v>535</v>
      </c>
      <c r="E298" t="s">
        <v>39</v>
      </c>
      <c r="F298" t="s">
        <v>50</v>
      </c>
      <c r="G298" t="s">
        <v>454</v>
      </c>
      <c r="H298" t="s">
        <v>66</v>
      </c>
      <c r="I298" t="s">
        <v>813</v>
      </c>
      <c r="J298" t="str">
        <f t="shared" si="4"/>
        <v>J M SMUCKER COMPANY | 3021338751</v>
      </c>
      <c r="K298">
        <v>3</v>
      </c>
      <c r="L298">
        <v>1.76</v>
      </c>
      <c r="M298">
        <v>0.59</v>
      </c>
      <c r="N298">
        <v>396</v>
      </c>
      <c r="O298">
        <v>0.76</v>
      </c>
      <c r="P298">
        <v>56</v>
      </c>
      <c r="Q298">
        <v>0.28000000000000003</v>
      </c>
      <c r="R298">
        <v>-151</v>
      </c>
      <c r="S298">
        <v>-9</v>
      </c>
      <c r="T298">
        <v>1</v>
      </c>
      <c r="U298">
        <v>88</v>
      </c>
      <c r="V298">
        <v>80</v>
      </c>
      <c r="W298">
        <v>30027</v>
      </c>
      <c r="X298">
        <v>30213</v>
      </c>
      <c r="Y298">
        <v>38751</v>
      </c>
      <c r="Z298">
        <v>2.11</v>
      </c>
      <c r="AA298" t="s">
        <v>2060</v>
      </c>
      <c r="AB298" t="s">
        <v>2059</v>
      </c>
    </row>
    <row r="299" spans="1:28" x14ac:dyDescent="0.3">
      <c r="A299" t="s">
        <v>2173</v>
      </c>
      <c r="B299" t="s">
        <v>2131</v>
      </c>
      <c r="C299" t="s">
        <v>37</v>
      </c>
      <c r="D299" t="s">
        <v>38</v>
      </c>
      <c r="E299" t="s">
        <v>39</v>
      </c>
      <c r="F299" t="s">
        <v>50</v>
      </c>
      <c r="G299" t="s">
        <v>337</v>
      </c>
      <c r="H299" t="s">
        <v>66</v>
      </c>
      <c r="I299" t="s">
        <v>496</v>
      </c>
      <c r="J299" t="str">
        <f t="shared" si="4"/>
        <v>b: C H ROBINSON | 3026838610</v>
      </c>
      <c r="K299">
        <v>1</v>
      </c>
      <c r="L299">
        <v>1.74</v>
      </c>
      <c r="M299">
        <v>0.28000000000000003</v>
      </c>
      <c r="N299">
        <v>315</v>
      </c>
      <c r="O299">
        <v>0.84</v>
      </c>
      <c r="P299">
        <v>29</v>
      </c>
      <c r="Q299">
        <v>0.25</v>
      </c>
      <c r="R299">
        <v>-22</v>
      </c>
      <c r="S299">
        <v>2</v>
      </c>
      <c r="T299">
        <v>0</v>
      </c>
      <c r="U299">
        <v>-51</v>
      </c>
      <c r="V299">
        <v>-49</v>
      </c>
      <c r="W299">
        <v>30281</v>
      </c>
      <c r="X299">
        <v>30268</v>
      </c>
      <c r="Y299">
        <v>38610</v>
      </c>
      <c r="Z299">
        <v>1.78</v>
      </c>
      <c r="AA299" t="s">
        <v>2060</v>
      </c>
      <c r="AB299" t="s">
        <v>2059</v>
      </c>
    </row>
    <row r="300" spans="1:28" x14ac:dyDescent="0.3">
      <c r="A300" t="s">
        <v>2173</v>
      </c>
      <c r="B300" t="s">
        <v>2131</v>
      </c>
      <c r="C300" t="s">
        <v>344</v>
      </c>
      <c r="D300" t="s">
        <v>345</v>
      </c>
      <c r="E300" t="s">
        <v>39</v>
      </c>
      <c r="F300" t="s">
        <v>50</v>
      </c>
      <c r="G300" t="s">
        <v>337</v>
      </c>
      <c r="H300" t="s">
        <v>66</v>
      </c>
      <c r="I300" t="s">
        <v>496</v>
      </c>
      <c r="J300" t="str">
        <f t="shared" si="4"/>
        <v>b: SCHNEIDER LOGISTIC| 3026838610</v>
      </c>
      <c r="K300">
        <v>1</v>
      </c>
      <c r="L300">
        <v>1.5</v>
      </c>
      <c r="M300">
        <v>0.27</v>
      </c>
      <c r="N300">
        <v>315</v>
      </c>
      <c r="O300">
        <v>0.96</v>
      </c>
      <c r="P300">
        <v>93</v>
      </c>
      <c r="Q300">
        <v>0.3</v>
      </c>
      <c r="R300">
        <v>-19</v>
      </c>
      <c r="S300">
        <v>-7</v>
      </c>
      <c r="T300">
        <v>-52</v>
      </c>
      <c r="U300">
        <v>-129</v>
      </c>
      <c r="V300">
        <v>-188</v>
      </c>
      <c r="W300">
        <v>31201</v>
      </c>
      <c r="X300">
        <v>30268</v>
      </c>
      <c r="Y300">
        <v>38610</v>
      </c>
      <c r="Z300">
        <v>1.53</v>
      </c>
      <c r="AA300" t="s">
        <v>2060</v>
      </c>
      <c r="AB300" t="s">
        <v>2059</v>
      </c>
    </row>
    <row r="301" spans="1:28" x14ac:dyDescent="0.3">
      <c r="A301" t="s">
        <v>2173</v>
      </c>
      <c r="B301" t="s">
        <v>2131</v>
      </c>
      <c r="C301" t="s">
        <v>1041</v>
      </c>
      <c r="D301" t="s">
        <v>1042</v>
      </c>
      <c r="E301" t="s">
        <v>39</v>
      </c>
      <c r="F301" t="s">
        <v>50</v>
      </c>
      <c r="G301" t="s">
        <v>223</v>
      </c>
      <c r="H301" t="s">
        <v>66</v>
      </c>
      <c r="I301" t="s">
        <v>498</v>
      </c>
      <c r="J301" t="str">
        <f t="shared" si="4"/>
        <v>b: WORLDWIDE EXPRESS | 3030138654</v>
      </c>
      <c r="K301">
        <v>1</v>
      </c>
      <c r="L301">
        <v>1.52</v>
      </c>
      <c r="M301">
        <v>0.27</v>
      </c>
      <c r="N301">
        <v>462</v>
      </c>
      <c r="O301">
        <v>1.08</v>
      </c>
      <c r="P301">
        <v>80</v>
      </c>
      <c r="Q301">
        <v>0.3</v>
      </c>
      <c r="R301">
        <v>-7</v>
      </c>
      <c r="S301">
        <v>-57</v>
      </c>
      <c r="T301">
        <v>1</v>
      </c>
      <c r="U301">
        <v>-70</v>
      </c>
      <c r="V301">
        <v>-126</v>
      </c>
      <c r="W301">
        <v>30539</v>
      </c>
      <c r="X301">
        <v>30301</v>
      </c>
      <c r="Y301">
        <v>38654</v>
      </c>
      <c r="Z301">
        <v>1.55</v>
      </c>
      <c r="AA301" t="s">
        <v>2354</v>
      </c>
      <c r="AB301" t="s">
        <v>2353</v>
      </c>
    </row>
    <row r="302" spans="1:28" x14ac:dyDescent="0.3">
      <c r="A302" t="s">
        <v>2173</v>
      </c>
      <c r="B302" t="s">
        <v>2033</v>
      </c>
      <c r="C302" t="s">
        <v>465</v>
      </c>
      <c r="D302" t="s">
        <v>466</v>
      </c>
      <c r="E302" t="s">
        <v>39</v>
      </c>
      <c r="F302" t="s">
        <v>50</v>
      </c>
      <c r="G302" t="s">
        <v>434</v>
      </c>
      <c r="H302" t="s">
        <v>70</v>
      </c>
      <c r="I302" t="s">
        <v>349</v>
      </c>
      <c r="J302" t="str">
        <f t="shared" si="4"/>
        <v>b: BLUE GRACE LOGISTI| 3060137401</v>
      </c>
      <c r="K302">
        <v>6</v>
      </c>
      <c r="L302">
        <v>2.2999999999999998</v>
      </c>
      <c r="M302">
        <v>0.28000000000000003</v>
      </c>
      <c r="N302">
        <v>174</v>
      </c>
      <c r="O302">
        <v>0.59</v>
      </c>
      <c r="P302">
        <v>74</v>
      </c>
      <c r="Q302">
        <v>0.3</v>
      </c>
      <c r="R302">
        <v>-13</v>
      </c>
      <c r="S302">
        <v>25</v>
      </c>
      <c r="T302">
        <v>-110</v>
      </c>
      <c r="U302">
        <v>-80</v>
      </c>
      <c r="V302">
        <v>-165</v>
      </c>
      <c r="W302">
        <v>30650</v>
      </c>
      <c r="X302">
        <v>30601</v>
      </c>
      <c r="Y302">
        <v>37401</v>
      </c>
      <c r="Z302">
        <v>2.34</v>
      </c>
      <c r="AA302" t="s">
        <v>2060</v>
      </c>
      <c r="AB302" t="s">
        <v>2059</v>
      </c>
    </row>
    <row r="303" spans="1:28" x14ac:dyDescent="0.3">
      <c r="A303" t="s">
        <v>2173</v>
      </c>
      <c r="B303" t="s">
        <v>2033</v>
      </c>
      <c r="C303" t="s">
        <v>1041</v>
      </c>
      <c r="D303" t="s">
        <v>1042</v>
      </c>
      <c r="E303" t="s">
        <v>39</v>
      </c>
      <c r="F303" t="s">
        <v>50</v>
      </c>
      <c r="G303" t="s">
        <v>399</v>
      </c>
      <c r="H303" t="s">
        <v>70</v>
      </c>
      <c r="I303" t="s">
        <v>725</v>
      </c>
      <c r="J303" t="str">
        <f t="shared" si="4"/>
        <v>b: WORLDWIDE EXPRESS | 3025337311</v>
      </c>
      <c r="K303">
        <v>8</v>
      </c>
      <c r="L303">
        <v>3.16</v>
      </c>
      <c r="M303">
        <v>0.27</v>
      </c>
      <c r="N303">
        <v>154</v>
      </c>
      <c r="O303">
        <v>0.53</v>
      </c>
      <c r="P303">
        <v>41</v>
      </c>
      <c r="Q303">
        <v>0.28000000000000003</v>
      </c>
      <c r="R303">
        <v>-7</v>
      </c>
      <c r="S303">
        <v>-23</v>
      </c>
      <c r="T303">
        <v>-84</v>
      </c>
      <c r="U303">
        <v>18</v>
      </c>
      <c r="V303">
        <v>-89</v>
      </c>
      <c r="W303">
        <v>30253</v>
      </c>
      <c r="X303">
        <v>30253</v>
      </c>
      <c r="Y303">
        <v>37311</v>
      </c>
      <c r="Z303">
        <v>3.19</v>
      </c>
      <c r="AA303" t="s">
        <v>2060</v>
      </c>
      <c r="AB303" t="s">
        <v>2059</v>
      </c>
    </row>
    <row r="304" spans="1:28" x14ac:dyDescent="0.3">
      <c r="A304" t="s">
        <v>2173</v>
      </c>
      <c r="B304" t="s">
        <v>2033</v>
      </c>
      <c r="C304" t="s">
        <v>400</v>
      </c>
      <c r="D304" t="s">
        <v>401</v>
      </c>
      <c r="E304" t="s">
        <v>39</v>
      </c>
      <c r="F304" t="s">
        <v>50</v>
      </c>
      <c r="G304" t="s">
        <v>223</v>
      </c>
      <c r="H304" t="s">
        <v>70</v>
      </c>
      <c r="I304" t="s">
        <v>434</v>
      </c>
      <c r="J304" t="str">
        <f t="shared" si="4"/>
        <v>KELLOGG COMPANY MLXP| 3030137303</v>
      </c>
      <c r="K304">
        <v>5</v>
      </c>
      <c r="L304">
        <v>3.31</v>
      </c>
      <c r="M304">
        <v>0.44</v>
      </c>
      <c r="N304">
        <v>155</v>
      </c>
      <c r="O304">
        <v>0.56000000000000005</v>
      </c>
      <c r="P304">
        <v>42</v>
      </c>
      <c r="Q304">
        <v>0.27</v>
      </c>
      <c r="R304">
        <v>-82</v>
      </c>
      <c r="S304">
        <v>7</v>
      </c>
      <c r="T304">
        <v>-97</v>
      </c>
      <c r="U304">
        <v>106</v>
      </c>
      <c r="V304">
        <v>16</v>
      </c>
      <c r="W304">
        <v>30161</v>
      </c>
      <c r="X304">
        <v>30301</v>
      </c>
      <c r="Y304">
        <v>37303</v>
      </c>
      <c r="Z304">
        <v>3.51</v>
      </c>
      <c r="AA304" t="s">
        <v>2060</v>
      </c>
      <c r="AB304" t="s">
        <v>2059</v>
      </c>
    </row>
    <row r="305" spans="1:28" x14ac:dyDescent="0.3">
      <c r="A305" t="s">
        <v>2173</v>
      </c>
      <c r="B305" t="s">
        <v>2103</v>
      </c>
      <c r="C305" t="s">
        <v>37</v>
      </c>
      <c r="D305" t="s">
        <v>38</v>
      </c>
      <c r="E305" t="s">
        <v>39</v>
      </c>
      <c r="F305" t="s">
        <v>50</v>
      </c>
      <c r="G305" t="s">
        <v>223</v>
      </c>
      <c r="H305" t="s">
        <v>70</v>
      </c>
      <c r="I305" t="s">
        <v>983</v>
      </c>
      <c r="J305" t="str">
        <f t="shared" si="4"/>
        <v>b: C H ROBINSON | 3030138344</v>
      </c>
      <c r="K305">
        <v>1</v>
      </c>
      <c r="L305">
        <v>1.1000000000000001</v>
      </c>
      <c r="M305">
        <v>0.28000000000000003</v>
      </c>
      <c r="N305">
        <v>361</v>
      </c>
      <c r="O305">
        <v>1</v>
      </c>
      <c r="P305">
        <v>81</v>
      </c>
      <c r="Q305">
        <v>0.3</v>
      </c>
      <c r="R305">
        <v>-26</v>
      </c>
      <c r="S305">
        <v>18</v>
      </c>
      <c r="T305">
        <v>-102</v>
      </c>
      <c r="U305">
        <v>-277</v>
      </c>
      <c r="V305">
        <v>-361</v>
      </c>
      <c r="W305">
        <v>31201</v>
      </c>
      <c r="X305">
        <v>30301</v>
      </c>
      <c r="Y305">
        <v>38344</v>
      </c>
      <c r="Z305">
        <v>1.1399999999999999</v>
      </c>
      <c r="AA305" t="s">
        <v>2060</v>
      </c>
      <c r="AB305" t="s">
        <v>2059</v>
      </c>
    </row>
    <row r="306" spans="1:28" x14ac:dyDescent="0.3">
      <c r="A306" t="s">
        <v>2173</v>
      </c>
      <c r="B306" t="s">
        <v>2103</v>
      </c>
      <c r="C306" t="s">
        <v>1411</v>
      </c>
      <c r="D306" t="s">
        <v>1412</v>
      </c>
      <c r="E306" t="s">
        <v>39</v>
      </c>
      <c r="F306" t="s">
        <v>50</v>
      </c>
      <c r="G306" t="s">
        <v>308</v>
      </c>
      <c r="H306" t="s">
        <v>70</v>
      </c>
      <c r="I306" t="s">
        <v>553</v>
      </c>
      <c r="J306" t="str">
        <f t="shared" si="4"/>
        <v>b: COWAN SYSTEMS LLC | 3001238343</v>
      </c>
      <c r="K306">
        <v>1</v>
      </c>
      <c r="L306">
        <v>1.41</v>
      </c>
      <c r="M306">
        <v>0.27</v>
      </c>
      <c r="N306">
        <v>415</v>
      </c>
      <c r="O306">
        <v>0.83</v>
      </c>
      <c r="P306">
        <v>57</v>
      </c>
      <c r="Q306">
        <v>0.3</v>
      </c>
      <c r="R306">
        <v>-25</v>
      </c>
      <c r="S306">
        <v>-33</v>
      </c>
      <c r="T306">
        <v>50</v>
      </c>
      <c r="U306">
        <v>-145</v>
      </c>
      <c r="V306">
        <v>-128</v>
      </c>
      <c r="W306">
        <v>30263</v>
      </c>
      <c r="X306">
        <v>30012</v>
      </c>
      <c r="Y306">
        <v>38343</v>
      </c>
      <c r="Z306">
        <v>1.44</v>
      </c>
      <c r="AA306" t="s">
        <v>2354</v>
      </c>
      <c r="AB306" t="s">
        <v>2353</v>
      </c>
    </row>
    <row r="307" spans="1:28" x14ac:dyDescent="0.3">
      <c r="A307" t="s">
        <v>2173</v>
      </c>
      <c r="B307" t="s">
        <v>2103</v>
      </c>
      <c r="C307" t="s">
        <v>2453</v>
      </c>
      <c r="D307" t="s">
        <v>2452</v>
      </c>
      <c r="E307" t="s">
        <v>39</v>
      </c>
      <c r="F307" t="s">
        <v>50</v>
      </c>
      <c r="G307" t="s">
        <v>515</v>
      </c>
      <c r="H307" t="s">
        <v>70</v>
      </c>
      <c r="I307" t="s">
        <v>983</v>
      </c>
      <c r="J307" t="str">
        <f t="shared" si="4"/>
        <v>b: TAIMEN TRANSPORT L| 3003838344</v>
      </c>
      <c r="K307">
        <v>1</v>
      </c>
      <c r="L307">
        <v>1.18</v>
      </c>
      <c r="M307">
        <v>0.27</v>
      </c>
      <c r="N307">
        <v>378</v>
      </c>
      <c r="O307">
        <v>0.92</v>
      </c>
      <c r="P307">
        <v>18</v>
      </c>
      <c r="Q307">
        <v>0.25</v>
      </c>
      <c r="R307">
        <v>-23</v>
      </c>
      <c r="S307">
        <v>16</v>
      </c>
      <c r="T307">
        <v>-67</v>
      </c>
      <c r="U307">
        <v>-248</v>
      </c>
      <c r="V307">
        <v>-299</v>
      </c>
      <c r="W307">
        <v>30301</v>
      </c>
      <c r="X307">
        <v>30038</v>
      </c>
      <c r="Y307">
        <v>38344</v>
      </c>
      <c r="Z307">
        <v>1.21</v>
      </c>
      <c r="AA307" t="s">
        <v>2354</v>
      </c>
      <c r="AB307" t="s">
        <v>2353</v>
      </c>
    </row>
    <row r="308" spans="1:28" x14ac:dyDescent="0.3">
      <c r="A308" t="s">
        <v>2173</v>
      </c>
      <c r="B308" t="s">
        <v>2103</v>
      </c>
      <c r="C308" t="s">
        <v>888</v>
      </c>
      <c r="D308" t="s">
        <v>889</v>
      </c>
      <c r="E308" t="s">
        <v>39</v>
      </c>
      <c r="F308" t="s">
        <v>50</v>
      </c>
      <c r="G308" t="s">
        <v>313</v>
      </c>
      <c r="H308" t="s">
        <v>70</v>
      </c>
      <c r="I308" t="s">
        <v>553</v>
      </c>
      <c r="J308" t="str">
        <f t="shared" si="4"/>
        <v>b: XPO LOGISTICS | 3005738343</v>
      </c>
      <c r="K308">
        <v>1</v>
      </c>
      <c r="L308">
        <v>1.41</v>
      </c>
      <c r="M308">
        <v>0.27</v>
      </c>
      <c r="N308">
        <v>375</v>
      </c>
      <c r="O308">
        <v>0.83</v>
      </c>
      <c r="P308">
        <v>48</v>
      </c>
      <c r="Q308">
        <v>0.25</v>
      </c>
      <c r="R308">
        <v>-23</v>
      </c>
      <c r="S308">
        <v>-22</v>
      </c>
      <c r="T308">
        <v>-29</v>
      </c>
      <c r="U308">
        <v>-162</v>
      </c>
      <c r="V308">
        <v>-213</v>
      </c>
      <c r="W308">
        <v>30253</v>
      </c>
      <c r="X308">
        <v>30057</v>
      </c>
      <c r="Y308">
        <v>38343</v>
      </c>
      <c r="Z308">
        <v>1.44</v>
      </c>
      <c r="AA308" t="s">
        <v>2398</v>
      </c>
      <c r="AB308" t="s">
        <v>2397</v>
      </c>
    </row>
    <row r="309" spans="1:28" x14ac:dyDescent="0.3">
      <c r="A309" t="s">
        <v>2173</v>
      </c>
      <c r="B309" t="s">
        <v>2103</v>
      </c>
      <c r="C309" t="s">
        <v>759</v>
      </c>
      <c r="D309" t="s">
        <v>760</v>
      </c>
      <c r="E309" t="s">
        <v>39</v>
      </c>
      <c r="F309" t="s">
        <v>50</v>
      </c>
      <c r="G309" t="s">
        <v>420</v>
      </c>
      <c r="H309" t="s">
        <v>70</v>
      </c>
      <c r="I309" t="s">
        <v>666</v>
      </c>
      <c r="J309" t="str">
        <f t="shared" si="4"/>
        <v>ERMCO | 3022738024</v>
      </c>
      <c r="K309">
        <v>1</v>
      </c>
      <c r="L309">
        <v>1.45</v>
      </c>
      <c r="M309">
        <v>0</v>
      </c>
      <c r="N309">
        <v>404</v>
      </c>
      <c r="O309">
        <v>0.94</v>
      </c>
      <c r="P309">
        <v>70</v>
      </c>
      <c r="Q309">
        <v>0.3</v>
      </c>
      <c r="R309">
        <v>84</v>
      </c>
      <c r="S309">
        <v>-50</v>
      </c>
      <c r="T309">
        <v>3</v>
      </c>
      <c r="U309">
        <v>-245</v>
      </c>
      <c r="V309">
        <v>-292</v>
      </c>
      <c r="W309">
        <v>30263</v>
      </c>
      <c r="X309">
        <v>30227</v>
      </c>
      <c r="Y309">
        <v>38024</v>
      </c>
      <c r="Z309">
        <v>1.21</v>
      </c>
      <c r="AA309" t="s">
        <v>2060</v>
      </c>
      <c r="AB309" t="s">
        <v>2059</v>
      </c>
    </row>
    <row r="310" spans="1:28" x14ac:dyDescent="0.3">
      <c r="A310" t="s">
        <v>2173</v>
      </c>
      <c r="B310" t="s">
        <v>2103</v>
      </c>
      <c r="C310" t="s">
        <v>400</v>
      </c>
      <c r="D310" t="s">
        <v>401</v>
      </c>
      <c r="E310" t="s">
        <v>39</v>
      </c>
      <c r="F310" t="s">
        <v>50</v>
      </c>
      <c r="G310" t="s">
        <v>223</v>
      </c>
      <c r="H310" t="s">
        <v>70</v>
      </c>
      <c r="I310" t="s">
        <v>71</v>
      </c>
      <c r="J310" t="str">
        <f t="shared" si="4"/>
        <v>KELLOGG COMPANY MLXP| 3030138301</v>
      </c>
      <c r="K310">
        <v>1</v>
      </c>
      <c r="L310">
        <v>1.94</v>
      </c>
      <c r="M310">
        <v>0.26</v>
      </c>
      <c r="N310">
        <v>335</v>
      </c>
      <c r="O310">
        <v>0.84</v>
      </c>
      <c r="P310">
        <v>69</v>
      </c>
      <c r="Q310">
        <v>0.3</v>
      </c>
      <c r="R310">
        <v>-17</v>
      </c>
      <c r="S310">
        <v>7</v>
      </c>
      <c r="T310">
        <v>0</v>
      </c>
      <c r="U310">
        <v>-6</v>
      </c>
      <c r="V310">
        <v>1</v>
      </c>
      <c r="W310">
        <v>30650</v>
      </c>
      <c r="X310">
        <v>30301</v>
      </c>
      <c r="Y310">
        <v>38301</v>
      </c>
      <c r="Z310">
        <v>1.96</v>
      </c>
      <c r="AA310" t="s">
        <v>2060</v>
      </c>
      <c r="AB310" t="s">
        <v>2059</v>
      </c>
    </row>
    <row r="311" spans="1:28" x14ac:dyDescent="0.3">
      <c r="A311" t="s">
        <v>2173</v>
      </c>
      <c r="B311" t="s">
        <v>2061</v>
      </c>
      <c r="C311" t="s">
        <v>465</v>
      </c>
      <c r="D311" t="s">
        <v>466</v>
      </c>
      <c r="E311" t="s">
        <v>39</v>
      </c>
      <c r="F311" t="s">
        <v>50</v>
      </c>
      <c r="G311" t="s">
        <v>223</v>
      </c>
      <c r="H311" t="s">
        <v>70</v>
      </c>
      <c r="I311" t="s">
        <v>1821</v>
      </c>
      <c r="J311" t="str">
        <f t="shared" si="4"/>
        <v>b: BLUE GRACE LOGISTI| 3030137681</v>
      </c>
      <c r="K311">
        <v>2</v>
      </c>
      <c r="L311">
        <v>1.41</v>
      </c>
      <c r="M311">
        <v>0.28000000000000003</v>
      </c>
      <c r="N311">
        <v>296</v>
      </c>
      <c r="O311">
        <v>0.86</v>
      </c>
      <c r="P311">
        <v>50</v>
      </c>
      <c r="Q311">
        <v>0.28000000000000003</v>
      </c>
      <c r="R311">
        <v>-20</v>
      </c>
      <c r="S311">
        <v>54</v>
      </c>
      <c r="T311">
        <v>-70</v>
      </c>
      <c r="U311">
        <v>-216</v>
      </c>
      <c r="V311">
        <v>-232</v>
      </c>
      <c r="W311">
        <v>30003</v>
      </c>
      <c r="X311">
        <v>30301</v>
      </c>
      <c r="Y311">
        <v>37681</v>
      </c>
      <c r="Z311">
        <v>1.45</v>
      </c>
      <c r="AA311" t="s">
        <v>2060</v>
      </c>
      <c r="AB311" t="s">
        <v>2059</v>
      </c>
    </row>
    <row r="312" spans="1:28" x14ac:dyDescent="0.3">
      <c r="A312" t="s">
        <v>2173</v>
      </c>
      <c r="B312" t="s">
        <v>2061</v>
      </c>
      <c r="C312" t="s">
        <v>465</v>
      </c>
      <c r="D312" t="s">
        <v>466</v>
      </c>
      <c r="E312" t="s">
        <v>39</v>
      </c>
      <c r="F312" t="s">
        <v>50</v>
      </c>
      <c r="G312" t="s">
        <v>492</v>
      </c>
      <c r="H312" t="s">
        <v>70</v>
      </c>
      <c r="I312" t="s">
        <v>1821</v>
      </c>
      <c r="J312" t="str">
        <f t="shared" si="4"/>
        <v>b: BLUE GRACE LOGISTI| 3010637681</v>
      </c>
      <c r="K312">
        <v>5</v>
      </c>
      <c r="L312">
        <v>1.46</v>
      </c>
      <c r="M312">
        <v>0.27</v>
      </c>
      <c r="N312">
        <v>289</v>
      </c>
      <c r="O312">
        <v>0.8</v>
      </c>
      <c r="P312">
        <v>77</v>
      </c>
      <c r="Q312">
        <v>0.31</v>
      </c>
      <c r="R312">
        <v>-19</v>
      </c>
      <c r="S312">
        <v>-11</v>
      </c>
      <c r="T312">
        <v>-44</v>
      </c>
      <c r="U312">
        <v>-207</v>
      </c>
      <c r="V312">
        <v>-262</v>
      </c>
      <c r="W312">
        <v>30742</v>
      </c>
      <c r="X312">
        <v>30106</v>
      </c>
      <c r="Y312">
        <v>37681</v>
      </c>
      <c r="Z312">
        <v>1.49</v>
      </c>
      <c r="AA312" t="s">
        <v>2060</v>
      </c>
      <c r="AB312" t="s">
        <v>2059</v>
      </c>
    </row>
    <row r="313" spans="1:28" x14ac:dyDescent="0.3">
      <c r="A313" t="s">
        <v>2173</v>
      </c>
      <c r="B313" t="s">
        <v>2061</v>
      </c>
      <c r="C313" t="s">
        <v>37</v>
      </c>
      <c r="D313" t="s">
        <v>38</v>
      </c>
      <c r="E313" t="s">
        <v>39</v>
      </c>
      <c r="F313" t="s">
        <v>50</v>
      </c>
      <c r="G313" t="s">
        <v>399</v>
      </c>
      <c r="H313" t="s">
        <v>70</v>
      </c>
      <c r="I313" t="s">
        <v>563</v>
      </c>
      <c r="J313" t="str">
        <f t="shared" si="4"/>
        <v>b: C H ROBINSON | 3025337809</v>
      </c>
      <c r="K313">
        <v>1</v>
      </c>
      <c r="L313">
        <v>1.88</v>
      </c>
      <c r="M313">
        <v>0.28000000000000003</v>
      </c>
      <c r="N313">
        <v>277</v>
      </c>
      <c r="O313">
        <v>0.75</v>
      </c>
      <c r="P313">
        <v>48</v>
      </c>
      <c r="Q313">
        <v>0.25</v>
      </c>
      <c r="R313">
        <v>-19</v>
      </c>
      <c r="S313">
        <v>-22</v>
      </c>
      <c r="T313">
        <v>-22</v>
      </c>
      <c r="U313">
        <v>-92</v>
      </c>
      <c r="V313">
        <v>-136</v>
      </c>
      <c r="W313">
        <v>30057</v>
      </c>
      <c r="X313">
        <v>30253</v>
      </c>
      <c r="Y313">
        <v>37809</v>
      </c>
      <c r="Z313">
        <v>1.92</v>
      </c>
      <c r="AA313" t="s">
        <v>2060</v>
      </c>
      <c r="AB313" t="s">
        <v>2059</v>
      </c>
    </row>
    <row r="314" spans="1:28" x14ac:dyDescent="0.3">
      <c r="A314" t="s">
        <v>2173</v>
      </c>
      <c r="B314" t="s">
        <v>2061</v>
      </c>
      <c r="C314" t="s">
        <v>1446</v>
      </c>
      <c r="D314" t="s">
        <v>1447</v>
      </c>
      <c r="E314" t="s">
        <v>39</v>
      </c>
      <c r="F314" t="s">
        <v>50</v>
      </c>
      <c r="G314" t="s">
        <v>223</v>
      </c>
      <c r="H314" t="s">
        <v>70</v>
      </c>
      <c r="I314" t="s">
        <v>371</v>
      </c>
      <c r="J314" t="str">
        <f t="shared" si="4"/>
        <v>b: MDS LOGISTICS | 3030137821</v>
      </c>
      <c r="K314">
        <v>1</v>
      </c>
      <c r="L314">
        <v>1.58</v>
      </c>
      <c r="M314">
        <v>0.27</v>
      </c>
      <c r="N314">
        <v>216</v>
      </c>
      <c r="O314">
        <v>0.79</v>
      </c>
      <c r="P314">
        <v>15</v>
      </c>
      <c r="Q314">
        <v>0.25</v>
      </c>
      <c r="R314">
        <v>-13</v>
      </c>
      <c r="S314">
        <v>20</v>
      </c>
      <c r="T314">
        <v>-106</v>
      </c>
      <c r="U314">
        <v>-215</v>
      </c>
      <c r="V314">
        <v>-301</v>
      </c>
      <c r="W314">
        <v>30084</v>
      </c>
      <c r="X314">
        <v>30301</v>
      </c>
      <c r="Y314">
        <v>37821</v>
      </c>
      <c r="Z314">
        <v>1.61</v>
      </c>
      <c r="AA314" t="s">
        <v>2060</v>
      </c>
      <c r="AB314" t="s">
        <v>2059</v>
      </c>
    </row>
    <row r="315" spans="1:28" x14ac:dyDescent="0.3">
      <c r="A315" t="s">
        <v>2173</v>
      </c>
      <c r="B315" t="s">
        <v>2061</v>
      </c>
      <c r="C315" t="s">
        <v>2216</v>
      </c>
      <c r="D315" t="s">
        <v>2215</v>
      </c>
      <c r="E315" t="s">
        <v>39</v>
      </c>
      <c r="F315" t="s">
        <v>50</v>
      </c>
      <c r="G315" t="s">
        <v>430</v>
      </c>
      <c r="H315" t="s">
        <v>70</v>
      </c>
      <c r="I315" t="s">
        <v>2095</v>
      </c>
      <c r="J315" t="str">
        <f t="shared" si="4"/>
        <v>b: MHL TRANSPORT | 3027237701</v>
      </c>
      <c r="K315">
        <v>1</v>
      </c>
      <c r="L315">
        <v>2.97</v>
      </c>
      <c r="M315">
        <v>0.26</v>
      </c>
      <c r="N315">
        <v>185</v>
      </c>
      <c r="O315">
        <v>0.33</v>
      </c>
      <c r="P315">
        <v>82</v>
      </c>
      <c r="Q315">
        <v>0.3</v>
      </c>
      <c r="R315">
        <v>-11</v>
      </c>
      <c r="S315">
        <v>3</v>
      </c>
      <c r="T315">
        <v>2</v>
      </c>
      <c r="U315">
        <v>24</v>
      </c>
      <c r="V315">
        <v>29</v>
      </c>
      <c r="W315">
        <v>31201</v>
      </c>
      <c r="X315">
        <v>30272</v>
      </c>
      <c r="Y315">
        <v>37701</v>
      </c>
      <c r="Z315">
        <v>2.99</v>
      </c>
      <c r="AA315" t="s">
        <v>2060</v>
      </c>
      <c r="AB315" t="s">
        <v>2059</v>
      </c>
    </row>
    <row r="316" spans="1:28" x14ac:dyDescent="0.3">
      <c r="A316" t="s">
        <v>2173</v>
      </c>
      <c r="B316" t="s">
        <v>2061</v>
      </c>
      <c r="C316" t="s">
        <v>344</v>
      </c>
      <c r="D316" t="s">
        <v>345</v>
      </c>
      <c r="E316" t="s">
        <v>39</v>
      </c>
      <c r="F316" t="s">
        <v>50</v>
      </c>
      <c r="G316" t="s">
        <v>360</v>
      </c>
      <c r="H316" t="s">
        <v>70</v>
      </c>
      <c r="I316" t="s">
        <v>2094</v>
      </c>
      <c r="J316" t="str">
        <f t="shared" si="4"/>
        <v>b: SCHNEIDER LOGISTIC| 3027237748</v>
      </c>
      <c r="K316">
        <v>1</v>
      </c>
      <c r="L316">
        <v>2.71</v>
      </c>
      <c r="M316">
        <v>0.27</v>
      </c>
      <c r="N316">
        <v>201</v>
      </c>
      <c r="O316">
        <v>0.26</v>
      </c>
      <c r="P316">
        <v>36</v>
      </c>
      <c r="Q316">
        <v>0.25</v>
      </c>
      <c r="R316">
        <v>-12</v>
      </c>
      <c r="S316">
        <v>-7</v>
      </c>
      <c r="T316">
        <v>122</v>
      </c>
      <c r="U316">
        <v>3</v>
      </c>
      <c r="V316">
        <v>118</v>
      </c>
      <c r="W316">
        <v>30223</v>
      </c>
      <c r="X316">
        <v>30272</v>
      </c>
      <c r="Y316">
        <v>37748</v>
      </c>
      <c r="Z316">
        <v>2.74</v>
      </c>
      <c r="AA316" t="s">
        <v>2354</v>
      </c>
      <c r="AB316" t="s">
        <v>2353</v>
      </c>
    </row>
    <row r="317" spans="1:28" x14ac:dyDescent="0.3">
      <c r="A317" t="s">
        <v>2173</v>
      </c>
      <c r="B317" t="s">
        <v>2061</v>
      </c>
      <c r="C317" t="s">
        <v>2451</v>
      </c>
      <c r="D317" t="s">
        <v>2450</v>
      </c>
      <c r="E317" t="s">
        <v>39</v>
      </c>
      <c r="F317" t="s">
        <v>50</v>
      </c>
      <c r="G317" t="s">
        <v>223</v>
      </c>
      <c r="H317" t="s">
        <v>70</v>
      </c>
      <c r="I317" t="s">
        <v>1009</v>
      </c>
      <c r="J317" t="str">
        <f t="shared" si="4"/>
        <v>b: SHEERTRANS SOLUTIO| 3030137813</v>
      </c>
      <c r="K317">
        <v>1</v>
      </c>
      <c r="L317">
        <v>1.89</v>
      </c>
      <c r="M317">
        <v>0.27</v>
      </c>
      <c r="N317">
        <v>255</v>
      </c>
      <c r="O317">
        <v>0.7</v>
      </c>
      <c r="P317">
        <v>0</v>
      </c>
      <c r="Q317">
        <v>0.25</v>
      </c>
      <c r="R317">
        <v>-15</v>
      </c>
      <c r="S317">
        <v>39</v>
      </c>
      <c r="T317">
        <v>-1</v>
      </c>
      <c r="U317">
        <v>-114</v>
      </c>
      <c r="V317">
        <v>-76</v>
      </c>
      <c r="W317">
        <v>30301</v>
      </c>
      <c r="X317">
        <v>30301</v>
      </c>
      <c r="Y317">
        <v>37813</v>
      </c>
      <c r="Z317">
        <v>1.92</v>
      </c>
      <c r="AA317" t="s">
        <v>2354</v>
      </c>
      <c r="AB317" t="s">
        <v>2353</v>
      </c>
    </row>
    <row r="318" spans="1:28" x14ac:dyDescent="0.3">
      <c r="A318" t="s">
        <v>2173</v>
      </c>
      <c r="B318" t="s">
        <v>2061</v>
      </c>
      <c r="C318" t="s">
        <v>432</v>
      </c>
      <c r="D318" t="s">
        <v>433</v>
      </c>
      <c r="E318" t="s">
        <v>39</v>
      </c>
      <c r="F318" t="s">
        <v>50</v>
      </c>
      <c r="G318" t="s">
        <v>422</v>
      </c>
      <c r="H318" t="s">
        <v>70</v>
      </c>
      <c r="I318" t="s">
        <v>1272</v>
      </c>
      <c r="J318" t="str">
        <f t="shared" si="4"/>
        <v>b: UBER FREIGHT LLC | 3000337862</v>
      </c>
      <c r="K318">
        <v>1</v>
      </c>
      <c r="L318">
        <v>2.17</v>
      </c>
      <c r="M318">
        <v>0.27</v>
      </c>
      <c r="N318">
        <v>246</v>
      </c>
      <c r="O318">
        <v>0.32</v>
      </c>
      <c r="P318">
        <v>98</v>
      </c>
      <c r="Q318">
        <v>0.3</v>
      </c>
      <c r="R318">
        <v>-15</v>
      </c>
      <c r="S318">
        <v>-13</v>
      </c>
      <c r="T318">
        <v>96</v>
      </c>
      <c r="U318">
        <v>-53</v>
      </c>
      <c r="V318">
        <v>30</v>
      </c>
      <c r="W318">
        <v>31201</v>
      </c>
      <c r="X318">
        <v>30003</v>
      </c>
      <c r="Y318">
        <v>37862</v>
      </c>
      <c r="Z318">
        <v>2.2000000000000002</v>
      </c>
      <c r="AA318" t="s">
        <v>2060</v>
      </c>
      <c r="AB318" t="s">
        <v>2059</v>
      </c>
    </row>
    <row r="319" spans="1:28" x14ac:dyDescent="0.3">
      <c r="A319" t="s">
        <v>2173</v>
      </c>
      <c r="B319" t="s">
        <v>2061</v>
      </c>
      <c r="C319" t="s">
        <v>1387</v>
      </c>
      <c r="D319" t="s">
        <v>1388</v>
      </c>
      <c r="E319" t="s">
        <v>39</v>
      </c>
      <c r="F319" t="s">
        <v>50</v>
      </c>
      <c r="G319" t="s">
        <v>313</v>
      </c>
      <c r="H319" t="s">
        <v>70</v>
      </c>
      <c r="I319" t="s">
        <v>563</v>
      </c>
      <c r="J319" t="str">
        <f t="shared" si="4"/>
        <v>COLGATE | 3005737809</v>
      </c>
      <c r="K319">
        <v>1</v>
      </c>
      <c r="L319">
        <v>2.02</v>
      </c>
      <c r="M319">
        <v>0.27</v>
      </c>
      <c r="N319">
        <v>245</v>
      </c>
      <c r="O319">
        <v>0.54</v>
      </c>
      <c r="P319">
        <v>316</v>
      </c>
      <c r="Q319">
        <v>0.55000000000000004</v>
      </c>
      <c r="R319">
        <v>-15</v>
      </c>
      <c r="S319">
        <v>-54</v>
      </c>
      <c r="T319">
        <v>2</v>
      </c>
      <c r="U319">
        <v>-90</v>
      </c>
      <c r="V319">
        <v>-142</v>
      </c>
      <c r="W319">
        <v>38301</v>
      </c>
      <c r="X319">
        <v>30057</v>
      </c>
      <c r="Y319">
        <v>37809</v>
      </c>
      <c r="Z319">
        <v>2.0499999999999998</v>
      </c>
      <c r="AA319" t="s">
        <v>2060</v>
      </c>
      <c r="AB319" t="s">
        <v>2059</v>
      </c>
    </row>
    <row r="320" spans="1:28" x14ac:dyDescent="0.3">
      <c r="A320" t="s">
        <v>2173</v>
      </c>
      <c r="B320" t="s">
        <v>2061</v>
      </c>
      <c r="C320" t="s">
        <v>572</v>
      </c>
      <c r="D320" t="s">
        <v>573</v>
      </c>
      <c r="E320" t="s">
        <v>39</v>
      </c>
      <c r="F320" t="s">
        <v>50</v>
      </c>
      <c r="G320" t="s">
        <v>223</v>
      </c>
      <c r="H320" t="s">
        <v>70</v>
      </c>
      <c r="I320" t="s">
        <v>887</v>
      </c>
      <c r="J320" t="str">
        <f t="shared" si="4"/>
        <v>STOROPACK | 3030137950</v>
      </c>
      <c r="K320">
        <v>2</v>
      </c>
      <c r="L320">
        <v>2.5499999999999998</v>
      </c>
      <c r="M320">
        <v>0.23</v>
      </c>
      <c r="N320">
        <v>216</v>
      </c>
      <c r="O320">
        <v>0.73</v>
      </c>
      <c r="P320">
        <v>88</v>
      </c>
      <c r="Q320">
        <v>0.33</v>
      </c>
      <c r="R320">
        <v>-2</v>
      </c>
      <c r="S320">
        <v>-142</v>
      </c>
      <c r="T320">
        <v>-80</v>
      </c>
      <c r="U320">
        <v>-20</v>
      </c>
      <c r="V320">
        <v>-242</v>
      </c>
      <c r="W320">
        <v>30601</v>
      </c>
      <c r="X320">
        <v>30301</v>
      </c>
      <c r="Y320">
        <v>37950</v>
      </c>
      <c r="Z320">
        <v>2.54</v>
      </c>
      <c r="AA320" t="s">
        <v>2060</v>
      </c>
      <c r="AB320" t="s">
        <v>2059</v>
      </c>
    </row>
    <row r="321" spans="1:28" x14ac:dyDescent="0.3">
      <c r="A321" t="s">
        <v>2173</v>
      </c>
      <c r="B321" t="s">
        <v>2065</v>
      </c>
      <c r="C321" t="s">
        <v>37</v>
      </c>
      <c r="D321" t="s">
        <v>38</v>
      </c>
      <c r="E321" t="s">
        <v>39</v>
      </c>
      <c r="F321" t="s">
        <v>50</v>
      </c>
      <c r="G321" t="s">
        <v>223</v>
      </c>
      <c r="H321" t="s">
        <v>70</v>
      </c>
      <c r="I321" t="s">
        <v>891</v>
      </c>
      <c r="J321" t="str">
        <f t="shared" si="4"/>
        <v>b: C H ROBINSON | 3030138017</v>
      </c>
      <c r="K321">
        <v>1</v>
      </c>
      <c r="L321">
        <v>1.65</v>
      </c>
      <c r="M321">
        <v>0.28000000000000003</v>
      </c>
      <c r="N321">
        <v>363</v>
      </c>
      <c r="O321">
        <v>0.71</v>
      </c>
      <c r="P321">
        <v>0</v>
      </c>
      <c r="Q321">
        <v>0.25</v>
      </c>
      <c r="R321">
        <v>-25</v>
      </c>
      <c r="S321">
        <v>18</v>
      </c>
      <c r="T321">
        <v>23</v>
      </c>
      <c r="U321">
        <v>-128</v>
      </c>
      <c r="V321">
        <v>-87</v>
      </c>
      <c r="W321">
        <v>30301</v>
      </c>
      <c r="X321">
        <v>30301</v>
      </c>
      <c r="Y321">
        <v>38017</v>
      </c>
      <c r="Z321">
        <v>1.69</v>
      </c>
      <c r="AA321" t="s">
        <v>2060</v>
      </c>
      <c r="AB321" t="s">
        <v>2059</v>
      </c>
    </row>
    <row r="322" spans="1:28" x14ac:dyDescent="0.3">
      <c r="A322" t="s">
        <v>2173</v>
      </c>
      <c r="B322" t="s">
        <v>2065</v>
      </c>
      <c r="C322" t="s">
        <v>2449</v>
      </c>
      <c r="D322" t="s">
        <v>2448</v>
      </c>
      <c r="E322" t="s">
        <v>39</v>
      </c>
      <c r="F322" t="s">
        <v>50</v>
      </c>
      <c r="G322" t="s">
        <v>329</v>
      </c>
      <c r="H322" t="s">
        <v>70</v>
      </c>
      <c r="I322" t="s">
        <v>75</v>
      </c>
      <c r="J322" t="str">
        <f t="shared" ref="J322:J385" si="5">TRIM(CONCATENATE(C322,X322,Y322))</f>
        <v>b: J n M TRANSPORTATI| 3064238101</v>
      </c>
      <c r="K322">
        <v>1</v>
      </c>
      <c r="L322">
        <v>1.1100000000000001</v>
      </c>
      <c r="M322">
        <v>0.28999999999999998</v>
      </c>
      <c r="N322">
        <v>463</v>
      </c>
      <c r="O322">
        <v>1.08</v>
      </c>
      <c r="P322">
        <v>76</v>
      </c>
      <c r="Q322">
        <v>0.3</v>
      </c>
      <c r="R322">
        <v>-37</v>
      </c>
      <c r="S322">
        <v>-57</v>
      </c>
      <c r="T322">
        <v>1</v>
      </c>
      <c r="U322">
        <v>-304</v>
      </c>
      <c r="V322">
        <v>-360</v>
      </c>
      <c r="W322">
        <v>30301</v>
      </c>
      <c r="X322">
        <v>30642</v>
      </c>
      <c r="Y322">
        <v>38101</v>
      </c>
      <c r="Z322">
        <v>1.1599999999999999</v>
      </c>
      <c r="AA322" t="s">
        <v>2354</v>
      </c>
      <c r="AB322" t="s">
        <v>2353</v>
      </c>
    </row>
    <row r="323" spans="1:28" x14ac:dyDescent="0.3">
      <c r="A323" t="s">
        <v>2173</v>
      </c>
      <c r="B323" t="s">
        <v>2065</v>
      </c>
      <c r="C323" t="s">
        <v>101</v>
      </c>
      <c r="D323" t="s">
        <v>102</v>
      </c>
      <c r="E323" t="s">
        <v>39</v>
      </c>
      <c r="F323" t="s">
        <v>50</v>
      </c>
      <c r="G323" t="s">
        <v>875</v>
      </c>
      <c r="H323" t="s">
        <v>70</v>
      </c>
      <c r="I323" t="s">
        <v>75</v>
      </c>
      <c r="J323" t="str">
        <f t="shared" si="5"/>
        <v>b: JB HUNT | 3068038101</v>
      </c>
      <c r="K323">
        <v>1</v>
      </c>
      <c r="L323">
        <v>1.1399999999999999</v>
      </c>
      <c r="M323">
        <v>0.27</v>
      </c>
      <c r="N323">
        <v>443</v>
      </c>
      <c r="O323">
        <v>0.94</v>
      </c>
      <c r="P323">
        <v>10</v>
      </c>
      <c r="Q323">
        <v>0.25</v>
      </c>
      <c r="R323">
        <v>-26</v>
      </c>
      <c r="S323">
        <v>26</v>
      </c>
      <c r="T323">
        <v>3</v>
      </c>
      <c r="U323">
        <v>-303</v>
      </c>
      <c r="V323">
        <v>-274</v>
      </c>
      <c r="W323">
        <v>30211</v>
      </c>
      <c r="X323">
        <v>30680</v>
      </c>
      <c r="Y323">
        <v>38101</v>
      </c>
      <c r="Z323">
        <v>1.17</v>
      </c>
      <c r="AA323" t="s">
        <v>2354</v>
      </c>
      <c r="AB323" t="s">
        <v>2353</v>
      </c>
    </row>
    <row r="324" spans="1:28" x14ac:dyDescent="0.3">
      <c r="A324" t="s">
        <v>2173</v>
      </c>
      <c r="B324" t="s">
        <v>2065</v>
      </c>
      <c r="C324" t="s">
        <v>1570</v>
      </c>
      <c r="D324" t="s">
        <v>1571</v>
      </c>
      <c r="E324" t="s">
        <v>39</v>
      </c>
      <c r="F324" t="s">
        <v>50</v>
      </c>
      <c r="G324" t="s">
        <v>875</v>
      </c>
      <c r="H324" t="s">
        <v>70</v>
      </c>
      <c r="I324" t="s">
        <v>75</v>
      </c>
      <c r="J324" t="str">
        <f t="shared" si="5"/>
        <v>b: LOADSMART INC | 3068038101</v>
      </c>
      <c r="K324">
        <v>1</v>
      </c>
      <c r="L324">
        <v>1.22</v>
      </c>
      <c r="M324">
        <v>0.27</v>
      </c>
      <c r="N324">
        <v>435</v>
      </c>
      <c r="O324">
        <v>1.08</v>
      </c>
      <c r="P324">
        <v>64</v>
      </c>
      <c r="Q324">
        <v>0.3</v>
      </c>
      <c r="R324">
        <v>-6</v>
      </c>
      <c r="S324">
        <v>-42</v>
      </c>
      <c r="T324">
        <v>-58</v>
      </c>
      <c r="U324">
        <v>-288</v>
      </c>
      <c r="V324">
        <v>-388</v>
      </c>
      <c r="W324">
        <v>30057</v>
      </c>
      <c r="X324">
        <v>30680</v>
      </c>
      <c r="Y324">
        <v>38101</v>
      </c>
      <c r="Z324">
        <v>1.25</v>
      </c>
      <c r="AA324" t="s">
        <v>2060</v>
      </c>
      <c r="AB324" t="s">
        <v>2059</v>
      </c>
    </row>
    <row r="325" spans="1:28" x14ac:dyDescent="0.3">
      <c r="A325" t="s">
        <v>2173</v>
      </c>
      <c r="B325" t="s">
        <v>2065</v>
      </c>
      <c r="C325" t="s">
        <v>279</v>
      </c>
      <c r="D325" t="s">
        <v>280</v>
      </c>
      <c r="E325" t="s">
        <v>39</v>
      </c>
      <c r="F325" t="s">
        <v>50</v>
      </c>
      <c r="G325" t="s">
        <v>734</v>
      </c>
      <c r="H325" t="s">
        <v>70</v>
      </c>
      <c r="I325" t="s">
        <v>75</v>
      </c>
      <c r="J325" t="str">
        <f t="shared" si="5"/>
        <v>b: NOLAN TRANSPORTATI| 3024038101</v>
      </c>
      <c r="K325">
        <v>1</v>
      </c>
      <c r="L325">
        <v>1.77</v>
      </c>
      <c r="M325">
        <v>0.28000000000000003</v>
      </c>
      <c r="N325">
        <v>354</v>
      </c>
      <c r="O325">
        <v>0.76</v>
      </c>
      <c r="P325">
        <v>46</v>
      </c>
      <c r="Q325">
        <v>0.25</v>
      </c>
      <c r="R325">
        <v>-25</v>
      </c>
      <c r="S325">
        <v>25</v>
      </c>
      <c r="T325">
        <v>1</v>
      </c>
      <c r="U325">
        <v>-91</v>
      </c>
      <c r="V325">
        <v>-65</v>
      </c>
      <c r="W325">
        <v>31901</v>
      </c>
      <c r="X325">
        <v>30240</v>
      </c>
      <c r="Y325">
        <v>38101</v>
      </c>
      <c r="Z325">
        <v>1.81</v>
      </c>
      <c r="AA325" t="s">
        <v>2398</v>
      </c>
      <c r="AB325" t="s">
        <v>2397</v>
      </c>
    </row>
    <row r="326" spans="1:28" x14ac:dyDescent="0.3">
      <c r="A326" t="s">
        <v>2173</v>
      </c>
      <c r="B326" t="s">
        <v>2065</v>
      </c>
      <c r="C326" t="s">
        <v>1510</v>
      </c>
      <c r="D326" t="s">
        <v>1511</v>
      </c>
      <c r="E326" t="s">
        <v>39</v>
      </c>
      <c r="F326" t="s">
        <v>50</v>
      </c>
      <c r="G326" t="s">
        <v>223</v>
      </c>
      <c r="H326" t="s">
        <v>70</v>
      </c>
      <c r="I326" t="s">
        <v>75</v>
      </c>
      <c r="J326" t="str">
        <f t="shared" si="5"/>
        <v>b: REDSTONE LOGISTICS| 3030138101</v>
      </c>
      <c r="K326">
        <v>1</v>
      </c>
      <c r="L326">
        <v>1.58</v>
      </c>
      <c r="M326">
        <v>0.27</v>
      </c>
      <c r="N326">
        <v>364</v>
      </c>
      <c r="O326">
        <v>0.76</v>
      </c>
      <c r="P326">
        <v>0</v>
      </c>
      <c r="Q326">
        <v>0.25</v>
      </c>
      <c r="R326">
        <v>-22</v>
      </c>
      <c r="S326">
        <v>39</v>
      </c>
      <c r="T326">
        <v>1</v>
      </c>
      <c r="U326">
        <v>-154</v>
      </c>
      <c r="V326">
        <v>-114</v>
      </c>
      <c r="W326">
        <v>30301</v>
      </c>
      <c r="X326">
        <v>30301</v>
      </c>
      <c r="Y326">
        <v>38101</v>
      </c>
      <c r="Z326">
        <v>1.61</v>
      </c>
      <c r="AA326" t="s">
        <v>2354</v>
      </c>
      <c r="AB326" t="s">
        <v>2353</v>
      </c>
    </row>
    <row r="327" spans="1:28" x14ac:dyDescent="0.3">
      <c r="A327" t="s">
        <v>2173</v>
      </c>
      <c r="B327" t="s">
        <v>2065</v>
      </c>
      <c r="C327" t="s">
        <v>123</v>
      </c>
      <c r="D327" t="s">
        <v>124</v>
      </c>
      <c r="E327" t="s">
        <v>39</v>
      </c>
      <c r="F327" t="s">
        <v>50</v>
      </c>
      <c r="G327" t="s">
        <v>454</v>
      </c>
      <c r="H327" t="s">
        <v>70</v>
      </c>
      <c r="I327" t="s">
        <v>75</v>
      </c>
      <c r="J327" t="str">
        <f t="shared" si="5"/>
        <v>WAL MART SAMS GENERAL| 3021338101</v>
      </c>
      <c r="K327">
        <v>1</v>
      </c>
      <c r="L327">
        <v>1.56</v>
      </c>
      <c r="M327">
        <v>0.1</v>
      </c>
      <c r="N327">
        <v>369</v>
      </c>
      <c r="O327">
        <v>0.76</v>
      </c>
      <c r="P327">
        <v>40</v>
      </c>
      <c r="Q327">
        <v>0.25</v>
      </c>
      <c r="R327">
        <v>41</v>
      </c>
      <c r="S327">
        <v>-12</v>
      </c>
      <c r="T327">
        <v>1</v>
      </c>
      <c r="U327">
        <v>-223</v>
      </c>
      <c r="V327">
        <v>-234</v>
      </c>
      <c r="W327">
        <v>30027</v>
      </c>
      <c r="X327">
        <v>30213</v>
      </c>
      <c r="Y327">
        <v>38101</v>
      </c>
      <c r="Z327">
        <v>1.42</v>
      </c>
      <c r="AA327" t="s">
        <v>2060</v>
      </c>
      <c r="AB327" t="s">
        <v>2059</v>
      </c>
    </row>
    <row r="328" spans="1:28" x14ac:dyDescent="0.3">
      <c r="A328" t="s">
        <v>2173</v>
      </c>
      <c r="B328" t="s">
        <v>2066</v>
      </c>
      <c r="C328" t="s">
        <v>2092</v>
      </c>
      <c r="D328" t="s">
        <v>2091</v>
      </c>
      <c r="E328" t="s">
        <v>39</v>
      </c>
      <c r="F328" t="s">
        <v>50</v>
      </c>
      <c r="G328" t="s">
        <v>223</v>
      </c>
      <c r="H328" t="s">
        <v>70</v>
      </c>
      <c r="I328" t="s">
        <v>578</v>
      </c>
      <c r="J328" t="str">
        <f t="shared" si="5"/>
        <v>48 FOURTY SOLUTIONS | 3030137121</v>
      </c>
      <c r="K328">
        <v>7</v>
      </c>
      <c r="L328">
        <v>2.46</v>
      </c>
      <c r="M328">
        <v>0.28000000000000003</v>
      </c>
      <c r="N328">
        <v>255</v>
      </c>
      <c r="O328">
        <v>0.7</v>
      </c>
      <c r="P328">
        <v>34</v>
      </c>
      <c r="Q328">
        <v>0.26</v>
      </c>
      <c r="R328">
        <v>-18</v>
      </c>
      <c r="S328">
        <v>39</v>
      </c>
      <c r="T328">
        <v>-1</v>
      </c>
      <c r="U328">
        <v>108</v>
      </c>
      <c r="V328">
        <v>146</v>
      </c>
      <c r="W328">
        <v>30301</v>
      </c>
      <c r="X328">
        <v>30301</v>
      </c>
      <c r="Y328">
        <v>37121</v>
      </c>
      <c r="Z328">
        <v>2.5</v>
      </c>
      <c r="AA328" t="s">
        <v>2060</v>
      </c>
      <c r="AB328" t="s">
        <v>2059</v>
      </c>
    </row>
    <row r="329" spans="1:28" x14ac:dyDescent="0.3">
      <c r="A329" t="s">
        <v>2173</v>
      </c>
      <c r="B329" t="s">
        <v>2066</v>
      </c>
      <c r="C329" t="s">
        <v>37</v>
      </c>
      <c r="D329" t="s">
        <v>38</v>
      </c>
      <c r="E329" t="s">
        <v>39</v>
      </c>
      <c r="F329" t="s">
        <v>50</v>
      </c>
      <c r="G329" t="s">
        <v>308</v>
      </c>
      <c r="H329" t="s">
        <v>70</v>
      </c>
      <c r="I329" t="s">
        <v>1108</v>
      </c>
      <c r="J329" t="str">
        <f t="shared" si="5"/>
        <v>b: C H ROBINSON | 3001237148</v>
      </c>
      <c r="K329">
        <v>1</v>
      </c>
      <c r="L329">
        <v>1.45</v>
      </c>
      <c r="M329">
        <v>0.28000000000000003</v>
      </c>
      <c r="N329">
        <v>318</v>
      </c>
      <c r="O329">
        <v>0.84</v>
      </c>
      <c r="P329">
        <v>25</v>
      </c>
      <c r="Q329">
        <v>0.25</v>
      </c>
      <c r="R329">
        <v>-23</v>
      </c>
      <c r="S329">
        <v>7</v>
      </c>
      <c r="T329">
        <v>0</v>
      </c>
      <c r="U329">
        <v>-120</v>
      </c>
      <c r="V329">
        <v>-113</v>
      </c>
      <c r="W329">
        <v>30301</v>
      </c>
      <c r="X329">
        <v>30012</v>
      </c>
      <c r="Y329">
        <v>37148</v>
      </c>
      <c r="Z329">
        <v>1.49</v>
      </c>
      <c r="AA329" t="s">
        <v>2060</v>
      </c>
      <c r="AB329" t="s">
        <v>2059</v>
      </c>
    </row>
    <row r="330" spans="1:28" x14ac:dyDescent="0.3">
      <c r="A330" t="s">
        <v>2173</v>
      </c>
      <c r="B330" t="s">
        <v>2066</v>
      </c>
      <c r="C330" t="s">
        <v>37</v>
      </c>
      <c r="D330" t="s">
        <v>38</v>
      </c>
      <c r="E330" t="s">
        <v>39</v>
      </c>
      <c r="F330" t="s">
        <v>50</v>
      </c>
      <c r="G330" t="s">
        <v>454</v>
      </c>
      <c r="H330" t="s">
        <v>70</v>
      </c>
      <c r="I330" t="s">
        <v>202</v>
      </c>
      <c r="J330" t="str">
        <f t="shared" si="5"/>
        <v>b: C H ROBINSON | 3021337201</v>
      </c>
      <c r="K330">
        <v>1</v>
      </c>
      <c r="L330">
        <v>1.38</v>
      </c>
      <c r="M330">
        <v>0.28000000000000003</v>
      </c>
      <c r="N330">
        <v>259</v>
      </c>
      <c r="O330">
        <v>0.88</v>
      </c>
      <c r="P330">
        <v>36</v>
      </c>
      <c r="Q330">
        <v>0.25</v>
      </c>
      <c r="R330">
        <v>-18</v>
      </c>
      <c r="S330">
        <v>-7</v>
      </c>
      <c r="T330">
        <v>-78</v>
      </c>
      <c r="U330">
        <v>-166</v>
      </c>
      <c r="V330">
        <v>-251</v>
      </c>
      <c r="W330">
        <v>30253</v>
      </c>
      <c r="X330">
        <v>30213</v>
      </c>
      <c r="Y330">
        <v>37201</v>
      </c>
      <c r="Z330">
        <v>1.42</v>
      </c>
      <c r="AA330" t="s">
        <v>2354</v>
      </c>
      <c r="AB330" t="s">
        <v>2353</v>
      </c>
    </row>
    <row r="331" spans="1:28" x14ac:dyDescent="0.3">
      <c r="A331" t="s">
        <v>2173</v>
      </c>
      <c r="B331" t="s">
        <v>2066</v>
      </c>
      <c r="C331" t="s">
        <v>37</v>
      </c>
      <c r="D331" t="s">
        <v>38</v>
      </c>
      <c r="E331" t="s">
        <v>39</v>
      </c>
      <c r="F331" t="s">
        <v>50</v>
      </c>
      <c r="G331" t="s">
        <v>329</v>
      </c>
      <c r="H331" t="s">
        <v>70</v>
      </c>
      <c r="I331" t="s">
        <v>578</v>
      </c>
      <c r="J331" t="str">
        <f t="shared" si="5"/>
        <v>b: C H ROBINSON | 3064237121</v>
      </c>
      <c r="K331">
        <v>1</v>
      </c>
      <c r="L331">
        <v>1.22</v>
      </c>
      <c r="M331">
        <v>0.28000000000000003</v>
      </c>
      <c r="N331">
        <v>333</v>
      </c>
      <c r="O331">
        <v>0.44</v>
      </c>
      <c r="P331">
        <v>22</v>
      </c>
      <c r="Q331">
        <v>0.25</v>
      </c>
      <c r="R331">
        <v>-24</v>
      </c>
      <c r="S331">
        <v>11</v>
      </c>
      <c r="T331">
        <v>172</v>
      </c>
      <c r="U331">
        <v>-189</v>
      </c>
      <c r="V331">
        <v>-6</v>
      </c>
      <c r="W331">
        <v>30650</v>
      </c>
      <c r="X331">
        <v>30642</v>
      </c>
      <c r="Y331">
        <v>37121</v>
      </c>
      <c r="Z331">
        <v>1.26</v>
      </c>
      <c r="AA331" t="s">
        <v>2060</v>
      </c>
      <c r="AB331" t="s">
        <v>2059</v>
      </c>
    </row>
    <row r="332" spans="1:28" x14ac:dyDescent="0.3">
      <c r="A332" t="s">
        <v>2173</v>
      </c>
      <c r="B332" t="s">
        <v>2066</v>
      </c>
      <c r="C332" t="s">
        <v>37</v>
      </c>
      <c r="D332" t="s">
        <v>38</v>
      </c>
      <c r="E332" t="s">
        <v>39</v>
      </c>
      <c r="F332" t="s">
        <v>50</v>
      </c>
      <c r="G332" t="s">
        <v>313</v>
      </c>
      <c r="H332" t="s">
        <v>70</v>
      </c>
      <c r="I332" t="s">
        <v>671</v>
      </c>
      <c r="J332" t="str">
        <f t="shared" si="5"/>
        <v>b: C H ROBINSON | 3005738464</v>
      </c>
      <c r="K332">
        <v>1</v>
      </c>
      <c r="L332">
        <v>3.03</v>
      </c>
      <c r="M332">
        <v>0.28000000000000003</v>
      </c>
      <c r="N332">
        <v>257</v>
      </c>
      <c r="O332">
        <v>0.7</v>
      </c>
      <c r="P332">
        <v>48</v>
      </c>
      <c r="Q332">
        <v>0.25</v>
      </c>
      <c r="R332">
        <v>-18</v>
      </c>
      <c r="S332">
        <v>-22</v>
      </c>
      <c r="T332">
        <v>-1</v>
      </c>
      <c r="U332">
        <v>257</v>
      </c>
      <c r="V332">
        <v>234</v>
      </c>
      <c r="W332">
        <v>30269</v>
      </c>
      <c r="X332">
        <v>30057</v>
      </c>
      <c r="Y332">
        <v>38464</v>
      </c>
      <c r="Z332">
        <v>3.07</v>
      </c>
      <c r="AA332" t="s">
        <v>2060</v>
      </c>
      <c r="AB332" t="s">
        <v>2059</v>
      </c>
    </row>
    <row r="333" spans="1:28" x14ac:dyDescent="0.3">
      <c r="A333" t="s">
        <v>2173</v>
      </c>
      <c r="B333" t="s">
        <v>2066</v>
      </c>
      <c r="C333" t="s">
        <v>346</v>
      </c>
      <c r="D333" t="s">
        <v>347</v>
      </c>
      <c r="E333" t="s">
        <v>39</v>
      </c>
      <c r="F333" t="s">
        <v>50</v>
      </c>
      <c r="G333" t="s">
        <v>223</v>
      </c>
      <c r="H333" t="s">
        <v>70</v>
      </c>
      <c r="I333" t="s">
        <v>350</v>
      </c>
      <c r="J333" t="str">
        <f t="shared" si="5"/>
        <v>b: COYOTE LOGISTICS | 3030138501</v>
      </c>
      <c r="K333">
        <v>1</v>
      </c>
      <c r="L333">
        <v>2.4900000000000002</v>
      </c>
      <c r="M333">
        <v>0.2</v>
      </c>
      <c r="N333">
        <v>214</v>
      </c>
      <c r="O333">
        <v>0.54</v>
      </c>
      <c r="P333">
        <v>0</v>
      </c>
      <c r="Q333">
        <v>0.25</v>
      </c>
      <c r="R333">
        <v>0</v>
      </c>
      <c r="S333">
        <v>39</v>
      </c>
      <c r="T333">
        <v>2</v>
      </c>
      <c r="U333">
        <v>38</v>
      </c>
      <c r="V333">
        <v>79</v>
      </c>
      <c r="W333">
        <v>30301</v>
      </c>
      <c r="X333">
        <v>30301</v>
      </c>
      <c r="Y333">
        <v>38501</v>
      </c>
      <c r="Z333">
        <v>2.4500000000000002</v>
      </c>
      <c r="AA333" t="s">
        <v>2060</v>
      </c>
      <c r="AB333" t="s">
        <v>2059</v>
      </c>
    </row>
    <row r="334" spans="1:28" x14ac:dyDescent="0.3">
      <c r="A334" t="s">
        <v>2173</v>
      </c>
      <c r="B334" t="s">
        <v>2066</v>
      </c>
      <c r="C334" t="s">
        <v>314</v>
      </c>
      <c r="D334" t="s">
        <v>315</v>
      </c>
      <c r="E334" t="s">
        <v>39</v>
      </c>
      <c r="F334" t="s">
        <v>50</v>
      </c>
      <c r="G334" t="s">
        <v>223</v>
      </c>
      <c r="H334" t="s">
        <v>70</v>
      </c>
      <c r="I334" t="s">
        <v>350</v>
      </c>
      <c r="J334" t="str">
        <f t="shared" si="5"/>
        <v>b: EPES LOGISTICS SER| 3030138501</v>
      </c>
      <c r="K334">
        <v>1</v>
      </c>
      <c r="L334">
        <v>2.63</v>
      </c>
      <c r="M334">
        <v>0.27</v>
      </c>
      <c r="N334">
        <v>212</v>
      </c>
      <c r="O334">
        <v>0.67</v>
      </c>
      <c r="P334">
        <v>17</v>
      </c>
      <c r="Q334">
        <v>0.25</v>
      </c>
      <c r="R334">
        <v>-13</v>
      </c>
      <c r="S334">
        <v>17</v>
      </c>
      <c r="T334">
        <v>-54</v>
      </c>
      <c r="U334">
        <v>78</v>
      </c>
      <c r="V334">
        <v>41</v>
      </c>
      <c r="W334">
        <v>30057</v>
      </c>
      <c r="X334">
        <v>30301</v>
      </c>
      <c r="Y334">
        <v>38501</v>
      </c>
      <c r="Z334">
        <v>2.66</v>
      </c>
      <c r="AA334" t="s">
        <v>2060</v>
      </c>
      <c r="AB334" t="s">
        <v>2059</v>
      </c>
    </row>
    <row r="335" spans="1:28" x14ac:dyDescent="0.3">
      <c r="A335" t="s">
        <v>2173</v>
      </c>
      <c r="B335" t="s">
        <v>2066</v>
      </c>
      <c r="C335" t="s">
        <v>110</v>
      </c>
      <c r="D335" t="s">
        <v>111</v>
      </c>
      <c r="E335" t="s">
        <v>39</v>
      </c>
      <c r="F335" t="s">
        <v>50</v>
      </c>
      <c r="G335" t="s">
        <v>451</v>
      </c>
      <c r="H335" t="s">
        <v>70</v>
      </c>
      <c r="I335" t="s">
        <v>671</v>
      </c>
      <c r="J335" t="str">
        <f t="shared" si="5"/>
        <v>b: FRONTIER LOGISTICS| 3013638464</v>
      </c>
      <c r="K335">
        <v>1</v>
      </c>
      <c r="L335">
        <v>1.91</v>
      </c>
      <c r="M335">
        <v>0.27</v>
      </c>
      <c r="N335">
        <v>275</v>
      </c>
      <c r="O335">
        <v>0.83</v>
      </c>
      <c r="P335">
        <v>52</v>
      </c>
      <c r="Q335">
        <v>0.3</v>
      </c>
      <c r="R335">
        <v>-17</v>
      </c>
      <c r="S335">
        <v>-27</v>
      </c>
      <c r="T335">
        <v>-57</v>
      </c>
      <c r="U335">
        <v>-16</v>
      </c>
      <c r="V335">
        <v>-100</v>
      </c>
      <c r="W335">
        <v>30677</v>
      </c>
      <c r="X335">
        <v>30136</v>
      </c>
      <c r="Y335">
        <v>38464</v>
      </c>
      <c r="Z335">
        <v>1.94</v>
      </c>
      <c r="AA335" t="s">
        <v>2354</v>
      </c>
      <c r="AB335" t="s">
        <v>2353</v>
      </c>
    </row>
    <row r="336" spans="1:28" x14ac:dyDescent="0.3">
      <c r="A336" t="s">
        <v>2173</v>
      </c>
      <c r="B336" t="s">
        <v>2066</v>
      </c>
      <c r="C336" t="s">
        <v>2216</v>
      </c>
      <c r="D336" t="s">
        <v>2215</v>
      </c>
      <c r="E336" t="s">
        <v>39</v>
      </c>
      <c r="F336" t="s">
        <v>50</v>
      </c>
      <c r="G336" t="s">
        <v>430</v>
      </c>
      <c r="H336" t="s">
        <v>70</v>
      </c>
      <c r="I336" t="s">
        <v>2447</v>
      </c>
      <c r="J336" t="str">
        <f t="shared" si="5"/>
        <v>b: MHL TRANSPORT | 3027238474</v>
      </c>
      <c r="K336">
        <v>1</v>
      </c>
      <c r="L336">
        <v>1.84</v>
      </c>
      <c r="M336">
        <v>0.27</v>
      </c>
      <c r="N336">
        <v>285</v>
      </c>
      <c r="O336">
        <v>0.7</v>
      </c>
      <c r="P336">
        <v>31</v>
      </c>
      <c r="Q336">
        <v>0.25</v>
      </c>
      <c r="R336">
        <v>-17</v>
      </c>
      <c r="S336">
        <v>3</v>
      </c>
      <c r="T336">
        <v>-1</v>
      </c>
      <c r="U336">
        <v>-29</v>
      </c>
      <c r="V336">
        <v>-27</v>
      </c>
      <c r="W336">
        <v>30253</v>
      </c>
      <c r="X336">
        <v>30272</v>
      </c>
      <c r="Y336">
        <v>38474</v>
      </c>
      <c r="Z336">
        <v>1.87</v>
      </c>
      <c r="AA336" t="s">
        <v>2060</v>
      </c>
      <c r="AB336" t="s">
        <v>2059</v>
      </c>
    </row>
    <row r="337" spans="1:28" x14ac:dyDescent="0.3">
      <c r="A337" t="s">
        <v>2173</v>
      </c>
      <c r="B337" t="s">
        <v>2066</v>
      </c>
      <c r="C337" t="s">
        <v>432</v>
      </c>
      <c r="D337" t="s">
        <v>433</v>
      </c>
      <c r="E337" t="s">
        <v>39</v>
      </c>
      <c r="F337" t="s">
        <v>50</v>
      </c>
      <c r="G337" t="s">
        <v>437</v>
      </c>
      <c r="H337" t="s">
        <v>70</v>
      </c>
      <c r="I337" t="s">
        <v>1108</v>
      </c>
      <c r="J337" t="str">
        <f t="shared" si="5"/>
        <v>b: UBER FREIGHT LLC | 3008337148</v>
      </c>
      <c r="K337">
        <v>1</v>
      </c>
      <c r="L337">
        <v>1.74</v>
      </c>
      <c r="M337">
        <v>0.27</v>
      </c>
      <c r="N337">
        <v>298</v>
      </c>
      <c r="O337">
        <v>0.71</v>
      </c>
      <c r="P337">
        <v>140</v>
      </c>
      <c r="Q337">
        <v>0.35</v>
      </c>
      <c r="R337">
        <v>-18</v>
      </c>
      <c r="S337">
        <v>89</v>
      </c>
      <c r="T337">
        <v>-5</v>
      </c>
      <c r="U337">
        <v>-45</v>
      </c>
      <c r="V337">
        <v>39</v>
      </c>
      <c r="W337">
        <v>30901</v>
      </c>
      <c r="X337">
        <v>30083</v>
      </c>
      <c r="Y337">
        <v>37148</v>
      </c>
      <c r="Z337">
        <v>1.77</v>
      </c>
      <c r="AA337" t="s">
        <v>2354</v>
      </c>
      <c r="AB337" t="s">
        <v>2353</v>
      </c>
    </row>
    <row r="338" spans="1:28" x14ac:dyDescent="0.3">
      <c r="A338" t="s">
        <v>2173</v>
      </c>
      <c r="B338" t="s">
        <v>2066</v>
      </c>
      <c r="C338" t="s">
        <v>400</v>
      </c>
      <c r="D338" t="s">
        <v>401</v>
      </c>
      <c r="E338" t="s">
        <v>39</v>
      </c>
      <c r="F338" t="s">
        <v>50</v>
      </c>
      <c r="G338" t="s">
        <v>223</v>
      </c>
      <c r="H338" t="s">
        <v>70</v>
      </c>
      <c r="I338" t="s">
        <v>579</v>
      </c>
      <c r="J338" t="str">
        <f t="shared" si="5"/>
        <v>KELLOGG COMPANY MLXP| 3030137135</v>
      </c>
      <c r="K338">
        <v>4</v>
      </c>
      <c r="L338">
        <v>1.81</v>
      </c>
      <c r="M338">
        <v>0.33</v>
      </c>
      <c r="N338">
        <v>249</v>
      </c>
      <c r="O338">
        <v>0.68</v>
      </c>
      <c r="P338">
        <v>41</v>
      </c>
      <c r="Q338">
        <v>0.26</v>
      </c>
      <c r="R338">
        <v>-57</v>
      </c>
      <c r="S338">
        <v>7</v>
      </c>
      <c r="T338">
        <v>-59</v>
      </c>
      <c r="U338">
        <v>-24</v>
      </c>
      <c r="V338">
        <v>-76</v>
      </c>
      <c r="W338">
        <v>30567</v>
      </c>
      <c r="X338">
        <v>30301</v>
      </c>
      <c r="Y338">
        <v>37135</v>
      </c>
      <c r="Z338">
        <v>1.9</v>
      </c>
      <c r="AA338" t="s">
        <v>2060</v>
      </c>
      <c r="AB338" t="s">
        <v>2059</v>
      </c>
    </row>
    <row r="339" spans="1:28" x14ac:dyDescent="0.3">
      <c r="A339" t="s">
        <v>2173</v>
      </c>
      <c r="B339" t="s">
        <v>2066</v>
      </c>
      <c r="C339" t="s">
        <v>400</v>
      </c>
      <c r="D339" t="s">
        <v>401</v>
      </c>
      <c r="E339" t="s">
        <v>39</v>
      </c>
      <c r="F339" t="s">
        <v>50</v>
      </c>
      <c r="G339" t="s">
        <v>223</v>
      </c>
      <c r="H339" t="s">
        <v>70</v>
      </c>
      <c r="I339" t="s">
        <v>350</v>
      </c>
      <c r="J339" t="str">
        <f t="shared" si="5"/>
        <v>KELLOGG COMPANY MLXP| 3030138501</v>
      </c>
      <c r="K339">
        <v>1</v>
      </c>
      <c r="L339">
        <v>2.5</v>
      </c>
      <c r="M339">
        <v>0.48</v>
      </c>
      <c r="N339">
        <v>224</v>
      </c>
      <c r="O339">
        <v>0.54</v>
      </c>
      <c r="P339">
        <v>58</v>
      </c>
      <c r="Q339">
        <v>0.3</v>
      </c>
      <c r="R339">
        <v>-60</v>
      </c>
      <c r="S339">
        <v>7</v>
      </c>
      <c r="T339">
        <v>2</v>
      </c>
      <c r="U339">
        <v>115</v>
      </c>
      <c r="V339">
        <v>124</v>
      </c>
      <c r="W339">
        <v>30103</v>
      </c>
      <c r="X339">
        <v>30301</v>
      </c>
      <c r="Y339">
        <v>38501</v>
      </c>
      <c r="Z339">
        <v>2.74</v>
      </c>
      <c r="AA339" t="s">
        <v>2060</v>
      </c>
      <c r="AB339" t="s">
        <v>2059</v>
      </c>
    </row>
    <row r="340" spans="1:28" x14ac:dyDescent="0.3">
      <c r="A340" t="s">
        <v>2173</v>
      </c>
      <c r="B340" t="s">
        <v>2066</v>
      </c>
      <c r="C340" t="s">
        <v>1812</v>
      </c>
      <c r="D340" t="s">
        <v>1813</v>
      </c>
      <c r="E340" t="s">
        <v>39</v>
      </c>
      <c r="F340" t="s">
        <v>50</v>
      </c>
      <c r="G340" t="s">
        <v>399</v>
      </c>
      <c r="H340" t="s">
        <v>70</v>
      </c>
      <c r="I340" t="s">
        <v>202</v>
      </c>
      <c r="J340" t="str">
        <f t="shared" si="5"/>
        <v>NFI INDUSTRIES | 3025337201</v>
      </c>
      <c r="K340">
        <v>1</v>
      </c>
      <c r="L340">
        <v>1.9</v>
      </c>
      <c r="M340">
        <v>0.27</v>
      </c>
      <c r="N340">
        <v>300</v>
      </c>
      <c r="O340">
        <v>0.4</v>
      </c>
      <c r="P340">
        <v>64</v>
      </c>
      <c r="Q340">
        <v>0.3</v>
      </c>
      <c r="R340">
        <v>-74</v>
      </c>
      <c r="S340">
        <v>-42</v>
      </c>
      <c r="T340">
        <v>128</v>
      </c>
      <c r="U340">
        <v>59</v>
      </c>
      <c r="V340">
        <v>145</v>
      </c>
      <c r="W340">
        <v>30144</v>
      </c>
      <c r="X340">
        <v>30253</v>
      </c>
      <c r="Y340">
        <v>37201</v>
      </c>
      <c r="Z340">
        <v>1.93</v>
      </c>
      <c r="AA340" t="s">
        <v>2060</v>
      </c>
      <c r="AB340" t="s">
        <v>2059</v>
      </c>
    </row>
    <row r="341" spans="1:28" x14ac:dyDescent="0.3">
      <c r="A341" t="s">
        <v>2173</v>
      </c>
      <c r="B341" t="s">
        <v>2066</v>
      </c>
      <c r="C341" t="s">
        <v>765</v>
      </c>
      <c r="D341" t="s">
        <v>766</v>
      </c>
      <c r="E341" t="s">
        <v>39</v>
      </c>
      <c r="F341" t="s">
        <v>50</v>
      </c>
      <c r="G341" t="s">
        <v>464</v>
      </c>
      <c r="H341" t="s">
        <v>70</v>
      </c>
      <c r="I341" t="s">
        <v>578</v>
      </c>
      <c r="J341" t="str">
        <f t="shared" si="5"/>
        <v>NISSAN NORTH AMERICA | 3021737121</v>
      </c>
      <c r="K341">
        <v>1</v>
      </c>
      <c r="L341">
        <v>2.06</v>
      </c>
      <c r="M341">
        <v>0.18</v>
      </c>
      <c r="N341">
        <v>287</v>
      </c>
      <c r="O341">
        <v>0.38</v>
      </c>
      <c r="P341">
        <v>50</v>
      </c>
      <c r="Q341">
        <v>0.25</v>
      </c>
      <c r="R341">
        <v>-47</v>
      </c>
      <c r="S341">
        <v>-24</v>
      </c>
      <c r="T341">
        <v>137</v>
      </c>
      <c r="U341">
        <v>66</v>
      </c>
      <c r="V341">
        <v>179</v>
      </c>
      <c r="W341">
        <v>30269</v>
      </c>
      <c r="X341">
        <v>30217</v>
      </c>
      <c r="Y341">
        <v>37121</v>
      </c>
      <c r="Z341">
        <v>2</v>
      </c>
      <c r="AA341" t="s">
        <v>2060</v>
      </c>
      <c r="AB341" t="s">
        <v>2059</v>
      </c>
    </row>
    <row r="342" spans="1:28" x14ac:dyDescent="0.3">
      <c r="A342" t="s">
        <v>2173</v>
      </c>
      <c r="B342" t="s">
        <v>2066</v>
      </c>
      <c r="C342" t="s">
        <v>2117</v>
      </c>
      <c r="D342" t="s">
        <v>2116</v>
      </c>
      <c r="E342" t="s">
        <v>39</v>
      </c>
      <c r="F342" t="s">
        <v>50</v>
      </c>
      <c r="G342" t="s">
        <v>508</v>
      </c>
      <c r="H342" t="s">
        <v>70</v>
      </c>
      <c r="I342" t="s">
        <v>202</v>
      </c>
      <c r="J342" t="str">
        <f t="shared" si="5"/>
        <v>SHAH LOGISTICS LLC | 3027937201</v>
      </c>
      <c r="K342">
        <v>1</v>
      </c>
      <c r="L342">
        <v>1.83</v>
      </c>
      <c r="M342">
        <v>0.28000000000000003</v>
      </c>
      <c r="N342">
        <v>296</v>
      </c>
      <c r="O342">
        <v>0.88</v>
      </c>
      <c r="P342">
        <v>20</v>
      </c>
      <c r="Q342">
        <v>0.25</v>
      </c>
      <c r="R342">
        <v>-20</v>
      </c>
      <c r="S342">
        <v>13</v>
      </c>
      <c r="T342">
        <v>-78</v>
      </c>
      <c r="U342">
        <v>-18</v>
      </c>
      <c r="V342">
        <v>-83</v>
      </c>
      <c r="W342">
        <v>30650</v>
      </c>
      <c r="X342">
        <v>30279</v>
      </c>
      <c r="Y342">
        <v>37201</v>
      </c>
      <c r="Z342">
        <v>1.87</v>
      </c>
      <c r="AA342" t="s">
        <v>2060</v>
      </c>
      <c r="AB342" t="s">
        <v>2059</v>
      </c>
    </row>
    <row r="343" spans="1:28" x14ac:dyDescent="0.3">
      <c r="A343" t="s">
        <v>2446</v>
      </c>
      <c r="B343" t="s">
        <v>2066</v>
      </c>
      <c r="C343" t="s">
        <v>2413</v>
      </c>
      <c r="D343" t="s">
        <v>2412</v>
      </c>
      <c r="E343" t="s">
        <v>39</v>
      </c>
      <c r="F343" t="s">
        <v>50</v>
      </c>
      <c r="G343" t="s">
        <v>98</v>
      </c>
      <c r="H343" t="s">
        <v>70</v>
      </c>
      <c r="I343" t="s">
        <v>202</v>
      </c>
      <c r="J343" t="str">
        <f t="shared" si="5"/>
        <v>b: RIGHTWAY LOGISTICS| 3090137201</v>
      </c>
      <c r="K343">
        <v>1</v>
      </c>
      <c r="L343">
        <v>1.0900000000000001</v>
      </c>
      <c r="M343">
        <v>0.28000000000000003</v>
      </c>
      <c r="N343">
        <v>401</v>
      </c>
      <c r="O343">
        <v>0.75</v>
      </c>
      <c r="P343">
        <v>95</v>
      </c>
      <c r="Q343">
        <v>0.3</v>
      </c>
      <c r="R343">
        <v>-28</v>
      </c>
      <c r="S343">
        <v>-500</v>
      </c>
      <c r="T343">
        <v>84</v>
      </c>
      <c r="U343">
        <v>71</v>
      </c>
      <c r="V343">
        <v>-345</v>
      </c>
      <c r="W343">
        <v>30650</v>
      </c>
      <c r="X343">
        <v>30901</v>
      </c>
      <c r="Y343">
        <v>37201</v>
      </c>
      <c r="Z343">
        <v>1.1299999999999999</v>
      </c>
      <c r="AA343" t="s">
        <v>2060</v>
      </c>
      <c r="AB343" t="s">
        <v>2059</v>
      </c>
    </row>
    <row r="344" spans="1:28" x14ac:dyDescent="0.3">
      <c r="A344" t="s">
        <v>2170</v>
      </c>
      <c r="B344" t="s">
        <v>2219</v>
      </c>
      <c r="C344" t="s">
        <v>37</v>
      </c>
      <c r="D344" t="s">
        <v>38</v>
      </c>
      <c r="E344" t="s">
        <v>39</v>
      </c>
      <c r="F344" t="s">
        <v>50</v>
      </c>
      <c r="G344" t="s">
        <v>2445</v>
      </c>
      <c r="H344" t="s">
        <v>40</v>
      </c>
      <c r="I344" t="s">
        <v>916</v>
      </c>
      <c r="J344" t="str">
        <f t="shared" si="5"/>
        <v>b: C H ROBINSON | 3075535020</v>
      </c>
      <c r="K344">
        <v>1</v>
      </c>
      <c r="L344">
        <v>2.4300000000000002</v>
      </c>
      <c r="M344">
        <v>0.28000000000000003</v>
      </c>
      <c r="N344">
        <v>184</v>
      </c>
      <c r="O344">
        <v>0.71</v>
      </c>
      <c r="P344">
        <v>23</v>
      </c>
      <c r="Q344">
        <v>0.25</v>
      </c>
      <c r="R344">
        <v>-13</v>
      </c>
      <c r="S344">
        <v>-81</v>
      </c>
      <c r="T344">
        <v>-162</v>
      </c>
      <c r="U344">
        <v>-48</v>
      </c>
      <c r="V344">
        <v>-291</v>
      </c>
      <c r="W344">
        <v>37401</v>
      </c>
      <c r="X344">
        <v>30755</v>
      </c>
      <c r="Y344">
        <v>35020</v>
      </c>
      <c r="Z344">
        <v>2.4700000000000002</v>
      </c>
      <c r="AA344" t="s">
        <v>2060</v>
      </c>
      <c r="AB344" t="s">
        <v>2059</v>
      </c>
    </row>
    <row r="345" spans="1:28" x14ac:dyDescent="0.3">
      <c r="A345" t="s">
        <v>2170</v>
      </c>
      <c r="B345" t="s">
        <v>2202</v>
      </c>
      <c r="C345" t="s">
        <v>604</v>
      </c>
      <c r="D345" t="s">
        <v>605</v>
      </c>
      <c r="E345" t="s">
        <v>39</v>
      </c>
      <c r="F345" t="s">
        <v>70</v>
      </c>
      <c r="G345" t="s">
        <v>606</v>
      </c>
      <c r="H345" t="s">
        <v>40</v>
      </c>
      <c r="I345" t="s">
        <v>1162</v>
      </c>
      <c r="J345" t="str">
        <f t="shared" si="5"/>
        <v>JOHNS MANVILLE | 3733135653</v>
      </c>
      <c r="K345">
        <v>2</v>
      </c>
      <c r="L345">
        <v>2.4500000000000002</v>
      </c>
      <c r="M345">
        <v>0.2</v>
      </c>
      <c r="N345">
        <v>231</v>
      </c>
      <c r="O345">
        <v>0.67</v>
      </c>
      <c r="P345">
        <v>113</v>
      </c>
      <c r="Q345">
        <v>0.35</v>
      </c>
      <c r="R345">
        <v>0</v>
      </c>
      <c r="S345">
        <v>-229</v>
      </c>
      <c r="T345">
        <v>-54</v>
      </c>
      <c r="U345">
        <v>317</v>
      </c>
      <c r="V345">
        <v>34</v>
      </c>
      <c r="W345">
        <v>30253</v>
      </c>
      <c r="X345">
        <v>37331</v>
      </c>
      <c r="Y345">
        <v>35653</v>
      </c>
      <c r="Z345">
        <v>2.41</v>
      </c>
      <c r="AA345" t="s">
        <v>2074</v>
      </c>
      <c r="AB345" t="s">
        <v>2073</v>
      </c>
    </row>
    <row r="346" spans="1:28" x14ac:dyDescent="0.3">
      <c r="A346" t="s">
        <v>2170</v>
      </c>
      <c r="B346" t="s">
        <v>2173</v>
      </c>
      <c r="C346" t="s">
        <v>600</v>
      </c>
      <c r="D346" t="s">
        <v>601</v>
      </c>
      <c r="E346" t="s">
        <v>39</v>
      </c>
      <c r="F346" t="s">
        <v>70</v>
      </c>
      <c r="G346" t="s">
        <v>606</v>
      </c>
      <c r="H346" t="s">
        <v>50</v>
      </c>
      <c r="I346" t="s">
        <v>538</v>
      </c>
      <c r="J346" t="str">
        <f t="shared" si="5"/>
        <v>b: NETWORK TRANSPORT | 3733130269</v>
      </c>
      <c r="K346">
        <v>1</v>
      </c>
      <c r="L346">
        <v>2.27</v>
      </c>
      <c r="M346">
        <v>0.27</v>
      </c>
      <c r="N346">
        <v>157</v>
      </c>
      <c r="O346">
        <v>0.67</v>
      </c>
      <c r="P346">
        <v>144</v>
      </c>
      <c r="Q346">
        <v>0.35</v>
      </c>
      <c r="R346">
        <v>-10</v>
      </c>
      <c r="S346">
        <v>-500</v>
      </c>
      <c r="T346">
        <v>-144</v>
      </c>
      <c r="U346">
        <v>-48</v>
      </c>
      <c r="V346">
        <v>-692</v>
      </c>
      <c r="W346">
        <v>35950</v>
      </c>
      <c r="X346">
        <v>37331</v>
      </c>
      <c r="Y346">
        <v>30269</v>
      </c>
      <c r="Z346">
        <v>2.2999999999999998</v>
      </c>
      <c r="AA346" t="s">
        <v>2064</v>
      </c>
      <c r="AB346" t="s">
        <v>2063</v>
      </c>
    </row>
    <row r="347" spans="1:28" x14ac:dyDescent="0.3">
      <c r="A347" t="s">
        <v>2170</v>
      </c>
      <c r="B347" t="s">
        <v>2149</v>
      </c>
      <c r="C347" t="s">
        <v>413</v>
      </c>
      <c r="D347" t="s">
        <v>414</v>
      </c>
      <c r="E347" t="s">
        <v>39</v>
      </c>
      <c r="F347" t="s">
        <v>50</v>
      </c>
      <c r="G347" t="s">
        <v>597</v>
      </c>
      <c r="H347" t="s">
        <v>44</v>
      </c>
      <c r="I347" t="s">
        <v>1186</v>
      </c>
      <c r="J347" t="str">
        <f t="shared" si="5"/>
        <v>BFT INC | 3070142431</v>
      </c>
      <c r="K347">
        <v>1</v>
      </c>
      <c r="L347">
        <v>2.36</v>
      </c>
      <c r="M347">
        <v>0.28000000000000003</v>
      </c>
      <c r="N347">
        <v>284</v>
      </c>
      <c r="O347">
        <v>0.7</v>
      </c>
      <c r="P347">
        <v>73</v>
      </c>
      <c r="Q347">
        <v>0.3</v>
      </c>
      <c r="R347">
        <v>-20</v>
      </c>
      <c r="S347">
        <v>-216</v>
      </c>
      <c r="T347">
        <v>-1</v>
      </c>
      <c r="U347">
        <v>129</v>
      </c>
      <c r="V347">
        <v>-88</v>
      </c>
      <c r="W347">
        <v>30003</v>
      </c>
      <c r="X347">
        <v>30701</v>
      </c>
      <c r="Y347">
        <v>42431</v>
      </c>
      <c r="Z347">
        <v>2.4</v>
      </c>
      <c r="AA347" t="s">
        <v>2060</v>
      </c>
      <c r="AB347" t="s">
        <v>2059</v>
      </c>
    </row>
    <row r="348" spans="1:28" x14ac:dyDescent="0.3">
      <c r="A348" t="s">
        <v>2170</v>
      </c>
      <c r="B348" t="s">
        <v>2033</v>
      </c>
      <c r="C348" t="s">
        <v>1633</v>
      </c>
      <c r="D348" t="s">
        <v>1634</v>
      </c>
      <c r="E348" t="s">
        <v>39</v>
      </c>
      <c r="F348" t="s">
        <v>50</v>
      </c>
      <c r="G348" t="s">
        <v>598</v>
      </c>
      <c r="H348" t="s">
        <v>70</v>
      </c>
      <c r="I348" t="s">
        <v>349</v>
      </c>
      <c r="J348" t="str">
        <f t="shared" si="5"/>
        <v>WESTROCK | 3071937401</v>
      </c>
      <c r="K348">
        <v>1</v>
      </c>
      <c r="L348">
        <v>11.97</v>
      </c>
      <c r="M348">
        <v>0.15</v>
      </c>
      <c r="N348">
        <v>33</v>
      </c>
      <c r="O348">
        <v>7.0000000000000007E-2</v>
      </c>
      <c r="P348">
        <v>31</v>
      </c>
      <c r="Q348">
        <v>0.25</v>
      </c>
      <c r="R348">
        <v>0</v>
      </c>
      <c r="S348">
        <v>26</v>
      </c>
      <c r="T348">
        <v>4</v>
      </c>
      <c r="U348">
        <v>358</v>
      </c>
      <c r="V348">
        <v>388</v>
      </c>
      <c r="W348">
        <v>30103</v>
      </c>
      <c r="X348">
        <v>30719</v>
      </c>
      <c r="Y348">
        <v>37401</v>
      </c>
      <c r="Z348">
        <v>1.88</v>
      </c>
      <c r="AA348" t="s">
        <v>2060</v>
      </c>
      <c r="AB348" t="s">
        <v>2059</v>
      </c>
    </row>
    <row r="349" spans="1:28" x14ac:dyDescent="0.3">
      <c r="A349" t="s">
        <v>2170</v>
      </c>
      <c r="B349" t="s">
        <v>2103</v>
      </c>
      <c r="C349" t="s">
        <v>1310</v>
      </c>
      <c r="D349" t="s">
        <v>1311</v>
      </c>
      <c r="E349" t="s">
        <v>39</v>
      </c>
      <c r="F349" t="s">
        <v>70</v>
      </c>
      <c r="G349" t="s">
        <v>481</v>
      </c>
      <c r="H349" t="s">
        <v>66</v>
      </c>
      <c r="I349" t="s">
        <v>2329</v>
      </c>
      <c r="J349" t="str">
        <f t="shared" si="5"/>
        <v>b: SHIPWELL INC | 3730738833</v>
      </c>
      <c r="K349">
        <v>1</v>
      </c>
      <c r="L349">
        <v>1.69</v>
      </c>
      <c r="M349">
        <v>0.28999999999999998</v>
      </c>
      <c r="N349">
        <v>252</v>
      </c>
      <c r="O349">
        <v>1.7</v>
      </c>
      <c r="P349">
        <v>46</v>
      </c>
      <c r="Q349">
        <v>0.25</v>
      </c>
      <c r="R349">
        <v>-21</v>
      </c>
      <c r="S349">
        <v>-110</v>
      </c>
      <c r="T349">
        <v>-431</v>
      </c>
      <c r="U349">
        <v>-521</v>
      </c>
      <c r="V349">
        <v>-1062</v>
      </c>
      <c r="W349">
        <v>37401</v>
      </c>
      <c r="X349">
        <v>37307</v>
      </c>
      <c r="Y349">
        <v>38833</v>
      </c>
      <c r="Z349">
        <v>1.74</v>
      </c>
      <c r="AA349" t="s">
        <v>2064</v>
      </c>
      <c r="AB349" t="s">
        <v>2063</v>
      </c>
    </row>
    <row r="350" spans="1:28" x14ac:dyDescent="0.3">
      <c r="A350" t="s">
        <v>2170</v>
      </c>
      <c r="B350" t="s">
        <v>2061</v>
      </c>
      <c r="C350" t="s">
        <v>1959</v>
      </c>
      <c r="D350" t="s">
        <v>1960</v>
      </c>
      <c r="E350" t="s">
        <v>39</v>
      </c>
      <c r="F350" t="s">
        <v>50</v>
      </c>
      <c r="G350" t="s">
        <v>598</v>
      </c>
      <c r="H350" t="s">
        <v>70</v>
      </c>
      <c r="I350" t="s">
        <v>371</v>
      </c>
      <c r="J350" t="str">
        <f t="shared" si="5"/>
        <v>SONOCO | 3071937821</v>
      </c>
      <c r="K350">
        <v>1</v>
      </c>
      <c r="L350">
        <v>2.89</v>
      </c>
      <c r="M350">
        <v>0.24</v>
      </c>
      <c r="N350">
        <v>152</v>
      </c>
      <c r="O350">
        <v>0.33</v>
      </c>
      <c r="P350">
        <v>33</v>
      </c>
      <c r="Q350">
        <v>0.25</v>
      </c>
      <c r="R350">
        <v>-6</v>
      </c>
      <c r="S350">
        <v>-93</v>
      </c>
      <c r="T350">
        <v>2</v>
      </c>
      <c r="U350">
        <v>188</v>
      </c>
      <c r="V350">
        <v>97</v>
      </c>
      <c r="W350">
        <v>37311</v>
      </c>
      <c r="X350">
        <v>30719</v>
      </c>
      <c r="Y350">
        <v>37821</v>
      </c>
      <c r="Z350">
        <v>2.89</v>
      </c>
      <c r="AA350" t="s">
        <v>2060</v>
      </c>
      <c r="AB350" t="s">
        <v>2059</v>
      </c>
    </row>
    <row r="351" spans="1:28" x14ac:dyDescent="0.3">
      <c r="A351" t="s">
        <v>2170</v>
      </c>
      <c r="B351" t="s">
        <v>2065</v>
      </c>
      <c r="C351" t="s">
        <v>432</v>
      </c>
      <c r="D351" t="s">
        <v>433</v>
      </c>
      <c r="E351" t="s">
        <v>39</v>
      </c>
      <c r="F351" t="s">
        <v>50</v>
      </c>
      <c r="G351" t="s">
        <v>598</v>
      </c>
      <c r="H351" t="s">
        <v>70</v>
      </c>
      <c r="I351" t="s">
        <v>75</v>
      </c>
      <c r="J351" t="str">
        <f t="shared" si="5"/>
        <v>b: UBER FREIGHT LLC | 3071938101</v>
      </c>
      <c r="K351">
        <v>1</v>
      </c>
      <c r="L351">
        <v>1.59</v>
      </c>
      <c r="M351">
        <v>0.27</v>
      </c>
      <c r="N351">
        <v>367</v>
      </c>
      <c r="O351">
        <v>0.96</v>
      </c>
      <c r="P351">
        <v>117</v>
      </c>
      <c r="Q351">
        <v>0.35</v>
      </c>
      <c r="R351">
        <v>-22</v>
      </c>
      <c r="S351">
        <v>-268</v>
      </c>
      <c r="T351">
        <v>-85</v>
      </c>
      <c r="U351">
        <v>-100</v>
      </c>
      <c r="V351">
        <v>-453</v>
      </c>
      <c r="W351">
        <v>30269</v>
      </c>
      <c r="X351">
        <v>30719</v>
      </c>
      <c r="Y351">
        <v>38101</v>
      </c>
      <c r="Z351">
        <v>1.62</v>
      </c>
      <c r="AA351" t="s">
        <v>2398</v>
      </c>
      <c r="AB351" t="s">
        <v>2397</v>
      </c>
    </row>
    <row r="352" spans="1:28" x14ac:dyDescent="0.3">
      <c r="A352" t="s">
        <v>2170</v>
      </c>
      <c r="B352" t="s">
        <v>2066</v>
      </c>
      <c r="C352" t="s">
        <v>2444</v>
      </c>
      <c r="D352" t="s">
        <v>2443</v>
      </c>
      <c r="E352" t="s">
        <v>39</v>
      </c>
      <c r="F352" t="s">
        <v>70</v>
      </c>
      <c r="G352" t="s">
        <v>606</v>
      </c>
      <c r="H352" t="s">
        <v>70</v>
      </c>
      <c r="I352" t="s">
        <v>694</v>
      </c>
      <c r="J352" t="str">
        <f t="shared" si="5"/>
        <v>b: BEDROCK LOGISTICS | 3733137040</v>
      </c>
      <c r="K352">
        <v>1</v>
      </c>
      <c r="L352">
        <v>2.48</v>
      </c>
      <c r="M352">
        <v>0.27</v>
      </c>
      <c r="N352">
        <v>236</v>
      </c>
      <c r="O352">
        <v>0.31</v>
      </c>
      <c r="P352">
        <v>163</v>
      </c>
      <c r="Q352">
        <v>0.4</v>
      </c>
      <c r="R352">
        <v>-14</v>
      </c>
      <c r="S352">
        <v>-424</v>
      </c>
      <c r="T352">
        <v>101</v>
      </c>
      <c r="U352">
        <v>312</v>
      </c>
      <c r="V352">
        <v>-11</v>
      </c>
      <c r="W352">
        <v>37121</v>
      </c>
      <c r="X352">
        <v>37331</v>
      </c>
      <c r="Y352">
        <v>37040</v>
      </c>
      <c r="Z352">
        <v>2.5099999999999998</v>
      </c>
      <c r="AA352" t="s">
        <v>2064</v>
      </c>
      <c r="AB352" t="s">
        <v>2063</v>
      </c>
    </row>
    <row r="353" spans="1:28" x14ac:dyDescent="0.3">
      <c r="A353" t="s">
        <v>2170</v>
      </c>
      <c r="B353" t="s">
        <v>2066</v>
      </c>
      <c r="C353" t="s">
        <v>37</v>
      </c>
      <c r="D353" t="s">
        <v>38</v>
      </c>
      <c r="E353" t="s">
        <v>39</v>
      </c>
      <c r="F353" t="s">
        <v>50</v>
      </c>
      <c r="G353" t="s">
        <v>598</v>
      </c>
      <c r="H353" t="s">
        <v>70</v>
      </c>
      <c r="I353" t="s">
        <v>611</v>
      </c>
      <c r="J353" t="str">
        <f t="shared" si="5"/>
        <v>b: C H ROBINSON | 3071937127</v>
      </c>
      <c r="K353">
        <v>1</v>
      </c>
      <c r="L353">
        <v>3.47</v>
      </c>
      <c r="M353">
        <v>0.28000000000000003</v>
      </c>
      <c r="N353">
        <v>133</v>
      </c>
      <c r="O353">
        <v>0.23</v>
      </c>
      <c r="P353">
        <v>31</v>
      </c>
      <c r="Q353">
        <v>0.25</v>
      </c>
      <c r="R353">
        <v>-10</v>
      </c>
      <c r="S353">
        <v>-91</v>
      </c>
      <c r="T353">
        <v>1</v>
      </c>
      <c r="U353">
        <v>292</v>
      </c>
      <c r="V353">
        <v>202</v>
      </c>
      <c r="W353">
        <v>37401</v>
      </c>
      <c r="X353">
        <v>30719</v>
      </c>
      <c r="Y353">
        <v>37127</v>
      </c>
      <c r="Z353">
        <v>3.51</v>
      </c>
      <c r="AA353" t="s">
        <v>2060</v>
      </c>
      <c r="AB353" t="s">
        <v>2059</v>
      </c>
    </row>
    <row r="354" spans="1:28" x14ac:dyDescent="0.3">
      <c r="A354" t="s">
        <v>2170</v>
      </c>
      <c r="B354" t="s">
        <v>2066</v>
      </c>
      <c r="C354" t="s">
        <v>432</v>
      </c>
      <c r="D354" t="s">
        <v>433</v>
      </c>
      <c r="E354" t="s">
        <v>39</v>
      </c>
      <c r="F354" t="s">
        <v>70</v>
      </c>
      <c r="G354" t="s">
        <v>481</v>
      </c>
      <c r="H354" t="s">
        <v>70</v>
      </c>
      <c r="I354" t="s">
        <v>202</v>
      </c>
      <c r="J354" t="str">
        <f t="shared" si="5"/>
        <v>b: UBER FREIGHT LLC | 3730737201</v>
      </c>
      <c r="K354">
        <v>1</v>
      </c>
      <c r="L354">
        <v>2.11</v>
      </c>
      <c r="M354">
        <v>0.27</v>
      </c>
      <c r="N354">
        <v>178</v>
      </c>
      <c r="O354">
        <v>0.57999999999999996</v>
      </c>
      <c r="P354">
        <v>66</v>
      </c>
      <c r="Q354">
        <v>0.3</v>
      </c>
      <c r="R354">
        <v>-11</v>
      </c>
      <c r="S354">
        <v>-18</v>
      </c>
      <c r="T354">
        <v>-106</v>
      </c>
      <c r="U354">
        <v>160</v>
      </c>
      <c r="V354">
        <v>36</v>
      </c>
      <c r="W354">
        <v>30103</v>
      </c>
      <c r="X354">
        <v>37307</v>
      </c>
      <c r="Y354">
        <v>37201</v>
      </c>
      <c r="Z354">
        <v>2.14</v>
      </c>
      <c r="AA354" t="s">
        <v>2064</v>
      </c>
      <c r="AB354" t="s">
        <v>2063</v>
      </c>
    </row>
    <row r="355" spans="1:28" x14ac:dyDescent="0.3">
      <c r="A355" t="s">
        <v>2170</v>
      </c>
      <c r="B355" t="s">
        <v>2066</v>
      </c>
      <c r="C355" t="s">
        <v>413</v>
      </c>
      <c r="D355" t="s">
        <v>414</v>
      </c>
      <c r="E355" t="s">
        <v>39</v>
      </c>
      <c r="F355" t="s">
        <v>50</v>
      </c>
      <c r="G355" t="s">
        <v>597</v>
      </c>
      <c r="H355" t="s">
        <v>70</v>
      </c>
      <c r="I355" t="s">
        <v>202</v>
      </c>
      <c r="J355" t="str">
        <f t="shared" si="5"/>
        <v>BFT INC | 3070137201</v>
      </c>
      <c r="K355">
        <v>1</v>
      </c>
      <c r="L355">
        <v>2.4300000000000002</v>
      </c>
      <c r="M355">
        <v>0.27</v>
      </c>
      <c r="N355">
        <v>176</v>
      </c>
      <c r="O355">
        <v>0.33</v>
      </c>
      <c r="P355">
        <v>78</v>
      </c>
      <c r="Q355">
        <v>0.3</v>
      </c>
      <c r="R355">
        <v>-11</v>
      </c>
      <c r="S355">
        <v>-216</v>
      </c>
      <c r="T355">
        <v>2</v>
      </c>
      <c r="U355">
        <v>213</v>
      </c>
      <c r="V355">
        <v>-1</v>
      </c>
      <c r="W355">
        <v>30050</v>
      </c>
      <c r="X355">
        <v>30701</v>
      </c>
      <c r="Y355">
        <v>37201</v>
      </c>
      <c r="Z355">
        <v>2.46</v>
      </c>
      <c r="AA355" t="s">
        <v>2060</v>
      </c>
      <c r="AB355" t="s">
        <v>2059</v>
      </c>
    </row>
    <row r="356" spans="1:28" x14ac:dyDescent="0.3">
      <c r="A356" t="s">
        <v>2168</v>
      </c>
      <c r="B356" t="s">
        <v>2219</v>
      </c>
      <c r="C356" t="s">
        <v>346</v>
      </c>
      <c r="D356" t="s">
        <v>347</v>
      </c>
      <c r="E356" t="s">
        <v>39</v>
      </c>
      <c r="F356" t="s">
        <v>50</v>
      </c>
      <c r="G356" t="s">
        <v>215</v>
      </c>
      <c r="H356" t="s">
        <v>40</v>
      </c>
      <c r="I356" t="s">
        <v>320</v>
      </c>
      <c r="J356" t="str">
        <f t="shared" si="5"/>
        <v>b: COYOTE LOGISTICS | 3050135111</v>
      </c>
      <c r="K356">
        <v>1</v>
      </c>
      <c r="L356">
        <v>2.5099999999999998</v>
      </c>
      <c r="M356">
        <v>0.18</v>
      </c>
      <c r="N356">
        <v>223</v>
      </c>
      <c r="O356">
        <v>0.54</v>
      </c>
      <c r="P356">
        <v>53</v>
      </c>
      <c r="Q356">
        <v>0.3</v>
      </c>
      <c r="R356">
        <v>6</v>
      </c>
      <c r="S356">
        <v>-94</v>
      </c>
      <c r="T356">
        <v>2</v>
      </c>
      <c r="U356">
        <v>224</v>
      </c>
      <c r="V356">
        <v>132</v>
      </c>
      <c r="W356">
        <v>30301</v>
      </c>
      <c r="X356">
        <v>30501</v>
      </c>
      <c r="Y356">
        <v>35111</v>
      </c>
      <c r="Z356">
        <v>2.4500000000000002</v>
      </c>
      <c r="AA356" t="s">
        <v>2398</v>
      </c>
      <c r="AB356" t="s">
        <v>2397</v>
      </c>
    </row>
    <row r="357" spans="1:28" x14ac:dyDescent="0.3">
      <c r="A357" t="s">
        <v>2168</v>
      </c>
      <c r="B357" t="s">
        <v>2103</v>
      </c>
      <c r="C357" t="s">
        <v>2442</v>
      </c>
      <c r="D357" t="s">
        <v>2441</v>
      </c>
      <c r="E357" t="s">
        <v>39</v>
      </c>
      <c r="F357" t="s">
        <v>50</v>
      </c>
      <c r="G357" t="s">
        <v>1037</v>
      </c>
      <c r="H357" t="s">
        <v>70</v>
      </c>
      <c r="I357" t="s">
        <v>71</v>
      </c>
      <c r="J357" t="str">
        <f t="shared" si="5"/>
        <v>CRANE LOGISTICS | 3054938301</v>
      </c>
      <c r="K357">
        <v>1</v>
      </c>
      <c r="L357">
        <v>1.69</v>
      </c>
      <c r="M357">
        <v>0.27</v>
      </c>
      <c r="N357">
        <v>420</v>
      </c>
      <c r="O357">
        <v>0.94</v>
      </c>
      <c r="P357">
        <v>22</v>
      </c>
      <c r="Q357">
        <v>0.25</v>
      </c>
      <c r="R357">
        <v>-25</v>
      </c>
      <c r="S357">
        <v>0</v>
      </c>
      <c r="T357">
        <v>3</v>
      </c>
      <c r="U357">
        <v>187</v>
      </c>
      <c r="V357">
        <v>190</v>
      </c>
      <c r="W357">
        <v>30501</v>
      </c>
      <c r="X357">
        <v>30549</v>
      </c>
      <c r="Y357">
        <v>38301</v>
      </c>
      <c r="Z357">
        <v>1.72</v>
      </c>
      <c r="AA357" t="s">
        <v>2060</v>
      </c>
      <c r="AB357" t="s">
        <v>2059</v>
      </c>
    </row>
    <row r="358" spans="1:28" x14ac:dyDescent="0.3">
      <c r="A358" t="s">
        <v>2168</v>
      </c>
      <c r="B358" t="s">
        <v>2061</v>
      </c>
      <c r="C358" t="s">
        <v>346</v>
      </c>
      <c r="D358" t="s">
        <v>347</v>
      </c>
      <c r="E358" t="s">
        <v>39</v>
      </c>
      <c r="F358" t="s">
        <v>50</v>
      </c>
      <c r="G358" t="s">
        <v>215</v>
      </c>
      <c r="H358" t="s">
        <v>70</v>
      </c>
      <c r="I358" t="s">
        <v>1226</v>
      </c>
      <c r="J358" t="str">
        <f t="shared" si="5"/>
        <v>b: COYOTE LOGISTICS | 3050137874</v>
      </c>
      <c r="K358">
        <v>1</v>
      </c>
      <c r="L358">
        <v>2.46</v>
      </c>
      <c r="M358">
        <v>0.19</v>
      </c>
      <c r="N358">
        <v>151</v>
      </c>
      <c r="O358">
        <v>0.21</v>
      </c>
      <c r="P358">
        <v>141</v>
      </c>
      <c r="Q358">
        <v>0.35</v>
      </c>
      <c r="R358">
        <v>3</v>
      </c>
      <c r="S358">
        <v>-94</v>
      </c>
      <c r="T358">
        <v>53</v>
      </c>
      <c r="U358">
        <v>301</v>
      </c>
      <c r="V358">
        <v>260</v>
      </c>
      <c r="W358">
        <v>30901</v>
      </c>
      <c r="X358">
        <v>30501</v>
      </c>
      <c r="Y358">
        <v>37874</v>
      </c>
      <c r="Z358">
        <v>2.41</v>
      </c>
      <c r="AA358" t="s">
        <v>2354</v>
      </c>
      <c r="AB358" t="s">
        <v>2353</v>
      </c>
    </row>
    <row r="359" spans="1:28" x14ac:dyDescent="0.3">
      <c r="A359" t="s">
        <v>2166</v>
      </c>
      <c r="B359" t="s">
        <v>2199</v>
      </c>
      <c r="C359" t="s">
        <v>2292</v>
      </c>
      <c r="D359" t="s">
        <v>2291</v>
      </c>
      <c r="E359" t="s">
        <v>39</v>
      </c>
      <c r="F359" t="s">
        <v>50</v>
      </c>
      <c r="G359" t="s">
        <v>2440</v>
      </c>
      <c r="H359" t="s">
        <v>40</v>
      </c>
      <c r="I359" t="s">
        <v>193</v>
      </c>
      <c r="J359" t="str">
        <f t="shared" si="5"/>
        <v>BORAL BRICK | 3107836867</v>
      </c>
      <c r="K359">
        <v>1</v>
      </c>
      <c r="L359">
        <v>6.6</v>
      </c>
      <c r="M359">
        <v>0.17</v>
      </c>
      <c r="N359">
        <v>70</v>
      </c>
      <c r="O359">
        <v>0.13</v>
      </c>
      <c r="P359">
        <v>99</v>
      </c>
      <c r="Q359">
        <v>0.3</v>
      </c>
      <c r="R359">
        <v>0</v>
      </c>
      <c r="S359">
        <v>-453</v>
      </c>
      <c r="T359">
        <v>1</v>
      </c>
      <c r="U359">
        <v>501</v>
      </c>
      <c r="V359">
        <v>49</v>
      </c>
      <c r="W359">
        <v>36801</v>
      </c>
      <c r="X359">
        <v>31078</v>
      </c>
      <c r="Y359">
        <v>36867</v>
      </c>
      <c r="Z359">
        <v>6.53</v>
      </c>
      <c r="AA359" t="s">
        <v>2060</v>
      </c>
      <c r="AB359" t="s">
        <v>2059</v>
      </c>
    </row>
    <row r="360" spans="1:28" x14ac:dyDescent="0.3">
      <c r="A360" t="s">
        <v>2166</v>
      </c>
      <c r="B360" t="s">
        <v>2103</v>
      </c>
      <c r="C360" t="s">
        <v>643</v>
      </c>
      <c r="D360" t="s">
        <v>644</v>
      </c>
      <c r="E360" t="s">
        <v>39</v>
      </c>
      <c r="F360" t="s">
        <v>50</v>
      </c>
      <c r="G360" t="s">
        <v>645</v>
      </c>
      <c r="H360" t="s">
        <v>70</v>
      </c>
      <c r="I360" t="s">
        <v>71</v>
      </c>
      <c r="J360" t="str">
        <f t="shared" si="5"/>
        <v>DURO BAG | 3102138301</v>
      </c>
      <c r="K360">
        <v>1</v>
      </c>
      <c r="L360">
        <v>1.53</v>
      </c>
      <c r="M360">
        <v>0.23</v>
      </c>
      <c r="N360">
        <v>515</v>
      </c>
      <c r="O360">
        <v>1.37</v>
      </c>
      <c r="P360">
        <v>112</v>
      </c>
      <c r="Q360">
        <v>0.35</v>
      </c>
      <c r="R360">
        <v>-10</v>
      </c>
      <c r="S360">
        <v>0</v>
      </c>
      <c r="T360">
        <v>-48</v>
      </c>
      <c r="U360">
        <v>-133</v>
      </c>
      <c r="V360">
        <v>-181</v>
      </c>
      <c r="W360">
        <v>29801</v>
      </c>
      <c r="X360">
        <v>31021</v>
      </c>
      <c r="Y360">
        <v>38301</v>
      </c>
      <c r="Z360">
        <v>1.52</v>
      </c>
      <c r="AA360" t="s">
        <v>2351</v>
      </c>
      <c r="AB360" t="s">
        <v>2350</v>
      </c>
    </row>
    <row r="361" spans="1:28" x14ac:dyDescent="0.3">
      <c r="A361" t="s">
        <v>2166</v>
      </c>
      <c r="B361" t="s">
        <v>2065</v>
      </c>
      <c r="C361" t="s">
        <v>123</v>
      </c>
      <c r="D361" t="s">
        <v>124</v>
      </c>
      <c r="E361" t="s">
        <v>39</v>
      </c>
      <c r="F361" t="s">
        <v>50</v>
      </c>
      <c r="G361" t="s">
        <v>662</v>
      </c>
      <c r="H361" t="s">
        <v>70</v>
      </c>
      <c r="I361" t="s">
        <v>75</v>
      </c>
      <c r="J361" t="str">
        <f t="shared" si="5"/>
        <v>WAL MART SAMS GENERAL| 3020438101</v>
      </c>
      <c r="K361">
        <v>1</v>
      </c>
      <c r="L361">
        <v>1.48</v>
      </c>
      <c r="M361">
        <v>0.08</v>
      </c>
      <c r="N361">
        <v>413</v>
      </c>
      <c r="O361">
        <v>0.94</v>
      </c>
      <c r="P361">
        <v>62</v>
      </c>
      <c r="Q361">
        <v>0.3</v>
      </c>
      <c r="R361">
        <v>55</v>
      </c>
      <c r="S361">
        <v>0</v>
      </c>
      <c r="T361">
        <v>3</v>
      </c>
      <c r="U361">
        <v>-130</v>
      </c>
      <c r="V361">
        <v>-127</v>
      </c>
      <c r="W361">
        <v>31047</v>
      </c>
      <c r="X361">
        <v>30204</v>
      </c>
      <c r="Y361">
        <v>38101</v>
      </c>
      <c r="Z361">
        <v>1.32</v>
      </c>
      <c r="AA361" t="s">
        <v>2351</v>
      </c>
      <c r="AB361" t="s">
        <v>2350</v>
      </c>
    </row>
    <row r="362" spans="1:28" x14ac:dyDescent="0.3">
      <c r="A362" t="s">
        <v>2166</v>
      </c>
      <c r="B362" t="s">
        <v>2066</v>
      </c>
      <c r="C362" t="s">
        <v>37</v>
      </c>
      <c r="D362" t="s">
        <v>38</v>
      </c>
      <c r="E362" t="s">
        <v>39</v>
      </c>
      <c r="F362" t="s">
        <v>50</v>
      </c>
      <c r="G362" t="s">
        <v>71</v>
      </c>
      <c r="H362" t="s">
        <v>70</v>
      </c>
      <c r="I362" t="s">
        <v>132</v>
      </c>
      <c r="J362" t="str">
        <f t="shared" si="5"/>
        <v>b: C H ROBINSON | 3023337066</v>
      </c>
      <c r="K362">
        <v>7</v>
      </c>
      <c r="L362">
        <v>1.64</v>
      </c>
      <c r="M362">
        <v>0.28000000000000003</v>
      </c>
      <c r="N362">
        <v>313</v>
      </c>
      <c r="O362">
        <v>0.79</v>
      </c>
      <c r="P362">
        <v>61</v>
      </c>
      <c r="Q362">
        <v>0.28000000000000003</v>
      </c>
      <c r="R362">
        <v>-22</v>
      </c>
      <c r="S362">
        <v>-283</v>
      </c>
      <c r="T362">
        <v>21</v>
      </c>
      <c r="U362">
        <v>32</v>
      </c>
      <c r="V362">
        <v>-230</v>
      </c>
      <c r="W362">
        <v>30301</v>
      </c>
      <c r="X362">
        <v>30233</v>
      </c>
      <c r="Y362">
        <v>37066</v>
      </c>
      <c r="Z362">
        <v>1.68</v>
      </c>
      <c r="AA362" t="s">
        <v>2060</v>
      </c>
      <c r="AB362" t="s">
        <v>2059</v>
      </c>
    </row>
    <row r="363" spans="1:28" x14ac:dyDescent="0.3">
      <c r="A363" t="s">
        <v>2164</v>
      </c>
      <c r="B363" t="s">
        <v>2229</v>
      </c>
      <c r="C363" t="s">
        <v>677</v>
      </c>
      <c r="D363" t="s">
        <v>678</v>
      </c>
      <c r="E363" t="s">
        <v>39</v>
      </c>
      <c r="F363" t="s">
        <v>50</v>
      </c>
      <c r="G363" t="s">
        <v>675</v>
      </c>
      <c r="H363" t="s">
        <v>40</v>
      </c>
      <c r="I363" t="s">
        <v>2439</v>
      </c>
      <c r="J363" t="str">
        <f t="shared" si="5"/>
        <v>b: TRANSFIX | 3012035954</v>
      </c>
      <c r="K363">
        <v>1</v>
      </c>
      <c r="L363">
        <v>5.34</v>
      </c>
      <c r="M363">
        <v>0.27</v>
      </c>
      <c r="N363">
        <v>89</v>
      </c>
      <c r="O363">
        <v>0.25</v>
      </c>
      <c r="P363">
        <v>79</v>
      </c>
      <c r="Q363">
        <v>0.3</v>
      </c>
      <c r="R363">
        <v>-6</v>
      </c>
      <c r="S363">
        <v>-136</v>
      </c>
      <c r="T363">
        <v>-51</v>
      </c>
      <c r="U363">
        <v>333</v>
      </c>
      <c r="V363">
        <v>146</v>
      </c>
      <c r="W363">
        <v>30253</v>
      </c>
      <c r="X363">
        <v>30120</v>
      </c>
      <c r="Y363">
        <v>35954</v>
      </c>
      <c r="Z363">
        <v>5.37</v>
      </c>
      <c r="AA363" t="s">
        <v>2060</v>
      </c>
      <c r="AB363" t="s">
        <v>2059</v>
      </c>
    </row>
    <row r="364" spans="1:28" x14ac:dyDescent="0.3">
      <c r="A364" t="s">
        <v>2164</v>
      </c>
      <c r="B364" t="s">
        <v>2199</v>
      </c>
      <c r="C364" t="s">
        <v>465</v>
      </c>
      <c r="D364" t="s">
        <v>466</v>
      </c>
      <c r="E364" t="s">
        <v>39</v>
      </c>
      <c r="F364" t="s">
        <v>50</v>
      </c>
      <c r="G364" t="s">
        <v>2438</v>
      </c>
      <c r="H364" t="s">
        <v>40</v>
      </c>
      <c r="I364" t="s">
        <v>193</v>
      </c>
      <c r="J364" t="str">
        <f t="shared" si="5"/>
        <v>b: BLUE GRACE LOGISTI| 3017536867</v>
      </c>
      <c r="K364">
        <v>1</v>
      </c>
      <c r="L364">
        <v>2.09</v>
      </c>
      <c r="M364">
        <v>0.27</v>
      </c>
      <c r="N364">
        <v>169</v>
      </c>
      <c r="O364">
        <v>0.63</v>
      </c>
      <c r="P364">
        <v>169</v>
      </c>
      <c r="Q364">
        <v>0.4</v>
      </c>
      <c r="R364">
        <v>-10</v>
      </c>
      <c r="S364">
        <v>-181</v>
      </c>
      <c r="T364">
        <v>-127</v>
      </c>
      <c r="U364">
        <v>84</v>
      </c>
      <c r="V364">
        <v>-224</v>
      </c>
      <c r="W364">
        <v>31901</v>
      </c>
      <c r="X364">
        <v>30175</v>
      </c>
      <c r="Y364">
        <v>36867</v>
      </c>
      <c r="Z364">
        <v>2.12</v>
      </c>
      <c r="AA364" t="s">
        <v>2060</v>
      </c>
      <c r="AB364" t="s">
        <v>2059</v>
      </c>
    </row>
    <row r="365" spans="1:28" x14ac:dyDescent="0.3">
      <c r="A365" t="s">
        <v>2164</v>
      </c>
      <c r="B365" t="s">
        <v>2159</v>
      </c>
      <c r="C365" t="s">
        <v>2216</v>
      </c>
      <c r="D365" t="s">
        <v>2215</v>
      </c>
      <c r="E365" t="s">
        <v>39</v>
      </c>
      <c r="F365" t="s">
        <v>50</v>
      </c>
      <c r="G365" t="s">
        <v>381</v>
      </c>
      <c r="H365" t="s">
        <v>44</v>
      </c>
      <c r="I365" t="s">
        <v>1162</v>
      </c>
      <c r="J365" t="str">
        <f t="shared" si="5"/>
        <v>b: MHL TRANSPORT | 3011642276</v>
      </c>
      <c r="K365">
        <v>2</v>
      </c>
      <c r="L365">
        <v>2.4700000000000002</v>
      </c>
      <c r="M365">
        <v>0.28000000000000003</v>
      </c>
      <c r="N365">
        <v>309</v>
      </c>
      <c r="O365">
        <v>0.86</v>
      </c>
      <c r="P365">
        <v>62</v>
      </c>
      <c r="Q365">
        <v>0.28000000000000003</v>
      </c>
      <c r="R365">
        <v>-22</v>
      </c>
      <c r="S365">
        <v>-68</v>
      </c>
      <c r="T365">
        <v>-9</v>
      </c>
      <c r="U365">
        <v>240</v>
      </c>
      <c r="V365">
        <v>163</v>
      </c>
      <c r="W365">
        <v>30301</v>
      </c>
      <c r="X365">
        <v>30116</v>
      </c>
      <c r="Y365">
        <v>42276</v>
      </c>
      <c r="Z365">
        <v>2.5099999999999998</v>
      </c>
      <c r="AA365" t="s">
        <v>2060</v>
      </c>
      <c r="AB365" t="s">
        <v>2059</v>
      </c>
    </row>
    <row r="366" spans="1:28" x14ac:dyDescent="0.3">
      <c r="A366" t="s">
        <v>2164</v>
      </c>
      <c r="B366" t="s">
        <v>2066</v>
      </c>
      <c r="C366" t="s">
        <v>37</v>
      </c>
      <c r="D366" t="s">
        <v>38</v>
      </c>
      <c r="E366" t="s">
        <v>39</v>
      </c>
      <c r="F366" t="s">
        <v>50</v>
      </c>
      <c r="G366" t="s">
        <v>316</v>
      </c>
      <c r="H366" t="s">
        <v>70</v>
      </c>
      <c r="I366" t="s">
        <v>611</v>
      </c>
      <c r="J366" t="str">
        <f t="shared" si="5"/>
        <v>b: C H ROBINSON | 3016137127</v>
      </c>
      <c r="K366">
        <v>1</v>
      </c>
      <c r="L366">
        <v>2.61</v>
      </c>
      <c r="M366">
        <v>0.28000000000000003</v>
      </c>
      <c r="N366">
        <v>173</v>
      </c>
      <c r="O366">
        <v>0.23</v>
      </c>
      <c r="P366">
        <v>18</v>
      </c>
      <c r="Q366">
        <v>0.25</v>
      </c>
      <c r="R366">
        <v>-12</v>
      </c>
      <c r="S366">
        <v>34</v>
      </c>
      <c r="T366">
        <v>45</v>
      </c>
      <c r="U366">
        <v>266</v>
      </c>
      <c r="V366">
        <v>345</v>
      </c>
      <c r="W366">
        <v>30103</v>
      </c>
      <c r="X366">
        <v>30161</v>
      </c>
      <c r="Y366">
        <v>37127</v>
      </c>
      <c r="Z366">
        <v>2.65</v>
      </c>
      <c r="AA366" t="s">
        <v>2060</v>
      </c>
      <c r="AB366" t="s">
        <v>2059</v>
      </c>
    </row>
    <row r="367" spans="1:28" x14ac:dyDescent="0.3">
      <c r="A367" t="s">
        <v>2164</v>
      </c>
      <c r="B367" t="s">
        <v>2066</v>
      </c>
      <c r="C367" t="s">
        <v>101</v>
      </c>
      <c r="D367" t="s">
        <v>102</v>
      </c>
      <c r="E367" t="s">
        <v>39</v>
      </c>
      <c r="F367" t="s">
        <v>50</v>
      </c>
      <c r="G367" t="s">
        <v>2438</v>
      </c>
      <c r="H367" t="s">
        <v>70</v>
      </c>
      <c r="I367" t="s">
        <v>202</v>
      </c>
      <c r="J367" t="str">
        <f t="shared" si="5"/>
        <v>b: JB HUNT | 3017537201</v>
      </c>
      <c r="K367">
        <v>1</v>
      </c>
      <c r="L367">
        <v>2.7</v>
      </c>
      <c r="M367">
        <v>0.27</v>
      </c>
      <c r="N367">
        <v>202</v>
      </c>
      <c r="O367">
        <v>0.75</v>
      </c>
      <c r="P367">
        <v>45</v>
      </c>
      <c r="Q367">
        <v>0.25</v>
      </c>
      <c r="R367">
        <v>-12</v>
      </c>
      <c r="S367">
        <v>0</v>
      </c>
      <c r="T367">
        <v>-89</v>
      </c>
      <c r="U367">
        <v>329</v>
      </c>
      <c r="V367">
        <v>240</v>
      </c>
      <c r="W367">
        <v>30103</v>
      </c>
      <c r="X367">
        <v>30175</v>
      </c>
      <c r="Y367">
        <v>37201</v>
      </c>
      <c r="Z367">
        <v>2.73</v>
      </c>
      <c r="AA367" t="s">
        <v>2354</v>
      </c>
      <c r="AB367" t="s">
        <v>2353</v>
      </c>
    </row>
    <row r="368" spans="1:28" x14ac:dyDescent="0.3">
      <c r="A368" t="s">
        <v>2164</v>
      </c>
      <c r="B368" t="s">
        <v>2066</v>
      </c>
      <c r="C368" t="s">
        <v>765</v>
      </c>
      <c r="D368" t="s">
        <v>766</v>
      </c>
      <c r="E368" t="s">
        <v>39</v>
      </c>
      <c r="F368" t="s">
        <v>50</v>
      </c>
      <c r="G368" t="s">
        <v>381</v>
      </c>
      <c r="H368" t="s">
        <v>70</v>
      </c>
      <c r="I368" t="s">
        <v>578</v>
      </c>
      <c r="J368" t="str">
        <f t="shared" si="5"/>
        <v>NISSAN NORTH AMERICA | 3011637121</v>
      </c>
      <c r="K368">
        <v>1</v>
      </c>
      <c r="L368">
        <v>1.96</v>
      </c>
      <c r="M368">
        <v>0.17</v>
      </c>
      <c r="N368">
        <v>265</v>
      </c>
      <c r="O368">
        <v>0.35</v>
      </c>
      <c r="P368">
        <v>114</v>
      </c>
      <c r="Q368">
        <v>0.35</v>
      </c>
      <c r="R368">
        <v>-46</v>
      </c>
      <c r="S368">
        <v>-180</v>
      </c>
      <c r="T368">
        <v>150</v>
      </c>
      <c r="U368">
        <v>272</v>
      </c>
      <c r="V368">
        <v>242</v>
      </c>
      <c r="W368">
        <v>30650</v>
      </c>
      <c r="X368">
        <v>30116</v>
      </c>
      <c r="Y368">
        <v>37121</v>
      </c>
      <c r="Z368">
        <v>1.89</v>
      </c>
      <c r="AA368" t="s">
        <v>2060</v>
      </c>
      <c r="AB368" t="s">
        <v>2059</v>
      </c>
    </row>
    <row r="369" spans="1:28" x14ac:dyDescent="0.3">
      <c r="A369" t="s">
        <v>2436</v>
      </c>
      <c r="B369" t="s">
        <v>2199</v>
      </c>
      <c r="C369" t="s">
        <v>148</v>
      </c>
      <c r="D369" t="s">
        <v>2437</v>
      </c>
      <c r="E369" t="s">
        <v>39</v>
      </c>
      <c r="F369" t="s">
        <v>50</v>
      </c>
      <c r="G369" t="s">
        <v>151</v>
      </c>
      <c r="H369" t="s">
        <v>40</v>
      </c>
      <c r="I369" t="s">
        <v>145</v>
      </c>
      <c r="J369" t="str">
        <f t="shared" si="5"/>
        <v>BRIGGS AND STRATTON | 3045836830</v>
      </c>
      <c r="K369">
        <v>63</v>
      </c>
      <c r="L369">
        <v>1.79</v>
      </c>
      <c r="M369">
        <v>0.19</v>
      </c>
      <c r="N369">
        <v>237</v>
      </c>
      <c r="O369">
        <v>0.4</v>
      </c>
      <c r="P369">
        <v>0</v>
      </c>
      <c r="Q369">
        <v>0.25</v>
      </c>
      <c r="R369">
        <v>-2</v>
      </c>
      <c r="S369">
        <v>0</v>
      </c>
      <c r="T369">
        <v>62</v>
      </c>
      <c r="U369">
        <v>109</v>
      </c>
      <c r="V369">
        <v>171</v>
      </c>
      <c r="W369">
        <v>30458</v>
      </c>
      <c r="X369">
        <v>30458</v>
      </c>
      <c r="Y369">
        <v>36830</v>
      </c>
      <c r="Z369">
        <v>1.74</v>
      </c>
      <c r="AA369" t="s">
        <v>2060</v>
      </c>
      <c r="AB369" t="s">
        <v>2059</v>
      </c>
    </row>
    <row r="370" spans="1:28" x14ac:dyDescent="0.3">
      <c r="A370" t="s">
        <v>2436</v>
      </c>
      <c r="B370" t="s">
        <v>2199</v>
      </c>
      <c r="C370" t="s">
        <v>148</v>
      </c>
      <c r="D370" t="s">
        <v>149</v>
      </c>
      <c r="E370" t="s">
        <v>39</v>
      </c>
      <c r="F370" t="s">
        <v>50</v>
      </c>
      <c r="G370" t="s">
        <v>151</v>
      </c>
      <c r="H370" t="s">
        <v>40</v>
      </c>
      <c r="I370" t="s">
        <v>145</v>
      </c>
      <c r="J370" t="str">
        <f t="shared" si="5"/>
        <v>BRIGGS AND STRATTON | 3045836830</v>
      </c>
      <c r="K370">
        <v>1</v>
      </c>
      <c r="L370">
        <v>1.75</v>
      </c>
      <c r="M370">
        <v>0.2</v>
      </c>
      <c r="N370">
        <v>237</v>
      </c>
      <c r="O370">
        <v>0.67</v>
      </c>
      <c r="P370">
        <v>0</v>
      </c>
      <c r="Q370">
        <v>0.25</v>
      </c>
      <c r="R370">
        <v>0</v>
      </c>
      <c r="S370">
        <v>0</v>
      </c>
      <c r="T370">
        <v>-54</v>
      </c>
      <c r="U370">
        <v>99</v>
      </c>
      <c r="V370">
        <v>45</v>
      </c>
      <c r="W370">
        <v>30458</v>
      </c>
      <c r="X370">
        <v>30458</v>
      </c>
      <c r="Y370">
        <v>36830</v>
      </c>
      <c r="Z370">
        <v>1.71</v>
      </c>
      <c r="AA370" t="s">
        <v>2060</v>
      </c>
      <c r="AB370" t="s">
        <v>2059</v>
      </c>
    </row>
    <row r="371" spans="1:28" x14ac:dyDescent="0.3">
      <c r="A371" t="s">
        <v>2435</v>
      </c>
      <c r="B371" t="s">
        <v>2173</v>
      </c>
      <c r="C371" t="s">
        <v>400</v>
      </c>
      <c r="D371" t="s">
        <v>401</v>
      </c>
      <c r="E371" t="s">
        <v>39</v>
      </c>
      <c r="F371" t="s">
        <v>53</v>
      </c>
      <c r="G371" t="s">
        <v>770</v>
      </c>
      <c r="H371" t="s">
        <v>50</v>
      </c>
      <c r="I371" t="s">
        <v>223</v>
      </c>
      <c r="J371" t="str">
        <f t="shared" si="5"/>
        <v>KELLOGG COMPANY MLXP| 6044030301</v>
      </c>
      <c r="K371">
        <v>1</v>
      </c>
      <c r="L371">
        <v>1.87</v>
      </c>
      <c r="M371">
        <v>0.27</v>
      </c>
      <c r="N371">
        <v>697</v>
      </c>
      <c r="O371">
        <v>1.39</v>
      </c>
      <c r="P371">
        <v>18</v>
      </c>
      <c r="Q371">
        <v>0.25</v>
      </c>
      <c r="R371">
        <v>-8</v>
      </c>
      <c r="S371">
        <v>0</v>
      </c>
      <c r="T371">
        <v>0</v>
      </c>
      <c r="U371">
        <v>0</v>
      </c>
      <c r="V371">
        <v>0</v>
      </c>
      <c r="W371">
        <v>60116</v>
      </c>
      <c r="X371">
        <v>60440</v>
      </c>
      <c r="Y371">
        <v>30301</v>
      </c>
      <c r="Z371">
        <v>1.9</v>
      </c>
      <c r="AA371" t="s">
        <v>1986</v>
      </c>
      <c r="AB371" t="s">
        <v>1985</v>
      </c>
    </row>
    <row r="372" spans="1:28" x14ac:dyDescent="0.3">
      <c r="A372" t="s">
        <v>2434</v>
      </c>
      <c r="B372" t="s">
        <v>2033</v>
      </c>
      <c r="C372" t="s">
        <v>1143</v>
      </c>
      <c r="D372" t="s">
        <v>1144</v>
      </c>
      <c r="E372" t="s">
        <v>39</v>
      </c>
      <c r="F372" t="s">
        <v>42</v>
      </c>
      <c r="G372" t="s">
        <v>393</v>
      </c>
      <c r="H372" t="s">
        <v>70</v>
      </c>
      <c r="I372" t="s">
        <v>387</v>
      </c>
      <c r="J372" t="str">
        <f t="shared" si="5"/>
        <v>b: ARRIVE LOGISTICS | 4720137363</v>
      </c>
      <c r="K372">
        <v>1</v>
      </c>
      <c r="L372">
        <v>1.88</v>
      </c>
      <c r="M372">
        <v>0.28000000000000003</v>
      </c>
      <c r="N372">
        <v>393</v>
      </c>
      <c r="O372">
        <v>0.79</v>
      </c>
      <c r="P372">
        <v>44</v>
      </c>
      <c r="Q372">
        <v>0.25</v>
      </c>
      <c r="R372">
        <v>-15</v>
      </c>
      <c r="S372">
        <v>0</v>
      </c>
      <c r="T372">
        <v>-11</v>
      </c>
      <c r="U372">
        <v>0</v>
      </c>
      <c r="V372">
        <v>-11</v>
      </c>
      <c r="W372">
        <v>46201</v>
      </c>
      <c r="X372">
        <v>47201</v>
      </c>
      <c r="Y372">
        <v>37363</v>
      </c>
      <c r="Z372">
        <v>1.92</v>
      </c>
      <c r="AA372" t="s">
        <v>1996</v>
      </c>
      <c r="AB372" t="s">
        <v>1995</v>
      </c>
    </row>
    <row r="373" spans="1:28" x14ac:dyDescent="0.3">
      <c r="A373" t="s">
        <v>2163</v>
      </c>
      <c r="B373" t="s">
        <v>2219</v>
      </c>
      <c r="C373" t="s">
        <v>816</v>
      </c>
      <c r="D373" t="s">
        <v>817</v>
      </c>
      <c r="E373" t="s">
        <v>39</v>
      </c>
      <c r="F373" t="s">
        <v>42</v>
      </c>
      <c r="G373" t="s">
        <v>125</v>
      </c>
      <c r="H373" t="s">
        <v>40</v>
      </c>
      <c r="I373" t="s">
        <v>60</v>
      </c>
      <c r="J373" t="str">
        <f t="shared" si="5"/>
        <v>b: FREIGHT ZONE LOGIS| 4758835055</v>
      </c>
      <c r="K373">
        <v>1</v>
      </c>
      <c r="L373">
        <v>1.25</v>
      </c>
      <c r="M373">
        <v>0.27</v>
      </c>
      <c r="N373">
        <v>303</v>
      </c>
      <c r="O373">
        <v>0.75</v>
      </c>
      <c r="P373">
        <v>147</v>
      </c>
      <c r="Q373">
        <v>0.35</v>
      </c>
      <c r="R373">
        <v>-18</v>
      </c>
      <c r="S373">
        <v>-293</v>
      </c>
      <c r="T373">
        <v>39</v>
      </c>
      <c r="U373">
        <v>-126</v>
      </c>
      <c r="V373">
        <v>-380</v>
      </c>
      <c r="W373">
        <v>40324</v>
      </c>
      <c r="X373">
        <v>47588</v>
      </c>
      <c r="Y373">
        <v>35055</v>
      </c>
      <c r="Z373">
        <v>1.28</v>
      </c>
      <c r="AA373" t="s">
        <v>2363</v>
      </c>
      <c r="AB373" t="s">
        <v>2362</v>
      </c>
    </row>
    <row r="374" spans="1:28" x14ac:dyDescent="0.3">
      <c r="A374" t="s">
        <v>2163</v>
      </c>
      <c r="B374" t="s">
        <v>2219</v>
      </c>
      <c r="C374" t="s">
        <v>199</v>
      </c>
      <c r="D374" t="s">
        <v>200</v>
      </c>
      <c r="E374" t="s">
        <v>39</v>
      </c>
      <c r="F374" t="s">
        <v>42</v>
      </c>
      <c r="G374" t="s">
        <v>125</v>
      </c>
      <c r="H374" t="s">
        <v>40</v>
      </c>
      <c r="I374" t="s">
        <v>60</v>
      </c>
      <c r="J374" t="str">
        <f t="shared" si="5"/>
        <v>b: TITAN TRANSFER LOG| 4758835055</v>
      </c>
      <c r="K374">
        <v>1</v>
      </c>
      <c r="L374">
        <v>1.24</v>
      </c>
      <c r="M374">
        <v>0.28000000000000003</v>
      </c>
      <c r="N374">
        <v>303</v>
      </c>
      <c r="O374">
        <v>0.84</v>
      </c>
      <c r="P374">
        <v>79</v>
      </c>
      <c r="Q374">
        <v>0.3</v>
      </c>
      <c r="R374">
        <v>-21</v>
      </c>
      <c r="S374">
        <v>-410</v>
      </c>
      <c r="T374">
        <v>0</v>
      </c>
      <c r="U374">
        <v>-126</v>
      </c>
      <c r="V374">
        <v>-536</v>
      </c>
      <c r="W374">
        <v>40201</v>
      </c>
      <c r="X374">
        <v>47588</v>
      </c>
      <c r="Y374">
        <v>35055</v>
      </c>
      <c r="Z374">
        <v>1.28</v>
      </c>
      <c r="AA374" t="s">
        <v>1996</v>
      </c>
      <c r="AB374" t="s">
        <v>1995</v>
      </c>
    </row>
    <row r="375" spans="1:28" x14ac:dyDescent="0.3">
      <c r="A375" t="s">
        <v>2163</v>
      </c>
      <c r="B375" t="s">
        <v>2030</v>
      </c>
      <c r="C375" t="s">
        <v>1222</v>
      </c>
      <c r="D375" t="s">
        <v>1223</v>
      </c>
      <c r="E375" t="s">
        <v>39</v>
      </c>
      <c r="F375" t="s">
        <v>44</v>
      </c>
      <c r="G375" t="s">
        <v>1612</v>
      </c>
      <c r="H375" t="s">
        <v>70</v>
      </c>
      <c r="I375" t="s">
        <v>1875</v>
      </c>
      <c r="J375" t="str">
        <f t="shared" si="5"/>
        <v>b: RL SOLUTIONS LLC | 4234837660</v>
      </c>
      <c r="K375">
        <v>2</v>
      </c>
      <c r="L375">
        <v>1.79</v>
      </c>
      <c r="M375">
        <v>0.28000000000000003</v>
      </c>
      <c r="N375">
        <v>360</v>
      </c>
      <c r="O375">
        <v>0.92</v>
      </c>
      <c r="P375">
        <v>26</v>
      </c>
      <c r="Q375">
        <v>0.25</v>
      </c>
      <c r="R375">
        <v>-25</v>
      </c>
      <c r="S375">
        <v>-112</v>
      </c>
      <c r="T375">
        <v>-67</v>
      </c>
      <c r="U375">
        <v>8</v>
      </c>
      <c r="V375">
        <v>-171</v>
      </c>
      <c r="W375">
        <v>42301</v>
      </c>
      <c r="X375">
        <v>42348</v>
      </c>
      <c r="Y375">
        <v>37660</v>
      </c>
      <c r="Z375">
        <v>1.83</v>
      </c>
      <c r="AA375" t="s">
        <v>1996</v>
      </c>
      <c r="AB375" t="s">
        <v>1995</v>
      </c>
    </row>
    <row r="376" spans="1:28" x14ac:dyDescent="0.3">
      <c r="A376" t="s">
        <v>2163</v>
      </c>
      <c r="B376" t="s">
        <v>2066</v>
      </c>
      <c r="C376" t="s">
        <v>405</v>
      </c>
      <c r="D376" t="s">
        <v>406</v>
      </c>
      <c r="E376" t="s">
        <v>39</v>
      </c>
      <c r="F376" t="s">
        <v>42</v>
      </c>
      <c r="G376" t="s">
        <v>824</v>
      </c>
      <c r="H376" t="s">
        <v>70</v>
      </c>
      <c r="I376" t="s">
        <v>828</v>
      </c>
      <c r="J376" t="str">
        <f t="shared" si="5"/>
        <v>b: ALLEN LUND COMPANY| 4767037089</v>
      </c>
      <c r="K376">
        <v>1</v>
      </c>
      <c r="L376">
        <v>2.75</v>
      </c>
      <c r="M376">
        <v>0.28000000000000003</v>
      </c>
      <c r="N376">
        <v>198</v>
      </c>
      <c r="O376">
        <v>0.88</v>
      </c>
      <c r="P376">
        <v>64</v>
      </c>
      <c r="Q376">
        <v>0.3</v>
      </c>
      <c r="R376">
        <v>-14</v>
      </c>
      <c r="S376">
        <v>-160</v>
      </c>
      <c r="T376">
        <v>-235</v>
      </c>
      <c r="U376">
        <v>214</v>
      </c>
      <c r="V376">
        <v>-181</v>
      </c>
      <c r="W376">
        <v>42301</v>
      </c>
      <c r="X376">
        <v>47670</v>
      </c>
      <c r="Y376">
        <v>37089</v>
      </c>
      <c r="Z376">
        <v>2.79</v>
      </c>
      <c r="AA376" t="s">
        <v>1996</v>
      </c>
      <c r="AB376" t="s">
        <v>1995</v>
      </c>
    </row>
    <row r="377" spans="1:28" x14ac:dyDescent="0.3">
      <c r="A377" t="s">
        <v>2160</v>
      </c>
      <c r="B377" t="s">
        <v>2065</v>
      </c>
      <c r="C377" t="s">
        <v>2284</v>
      </c>
      <c r="D377" t="s">
        <v>2283</v>
      </c>
      <c r="E377" t="s">
        <v>39</v>
      </c>
      <c r="F377" t="s">
        <v>42</v>
      </c>
      <c r="G377" t="s">
        <v>945</v>
      </c>
      <c r="H377" t="s">
        <v>70</v>
      </c>
      <c r="I377" t="s">
        <v>1160</v>
      </c>
      <c r="J377" t="str">
        <f t="shared" si="5"/>
        <v>S n S TRANSPORTATION | 4780138018</v>
      </c>
      <c r="K377">
        <v>1</v>
      </c>
      <c r="L377">
        <v>1.04</v>
      </c>
      <c r="M377">
        <v>0.28000000000000003</v>
      </c>
      <c r="N377">
        <v>417</v>
      </c>
      <c r="O377">
        <v>0.94</v>
      </c>
      <c r="P377">
        <v>0</v>
      </c>
      <c r="Q377">
        <v>0.25</v>
      </c>
      <c r="R377">
        <v>-29</v>
      </c>
      <c r="S377">
        <v>0</v>
      </c>
      <c r="T377">
        <v>3</v>
      </c>
      <c r="U377">
        <v>0</v>
      </c>
      <c r="V377">
        <v>3</v>
      </c>
      <c r="W377">
        <v>47801</v>
      </c>
      <c r="X377">
        <v>47801</v>
      </c>
      <c r="Y377">
        <v>38018</v>
      </c>
      <c r="Z377">
        <v>1.08</v>
      </c>
      <c r="AA377" t="s">
        <v>2363</v>
      </c>
      <c r="AB377" t="s">
        <v>2362</v>
      </c>
    </row>
    <row r="378" spans="1:28" x14ac:dyDescent="0.3">
      <c r="A378" t="s">
        <v>2159</v>
      </c>
      <c r="B378" t="s">
        <v>2219</v>
      </c>
      <c r="C378" t="s">
        <v>37</v>
      </c>
      <c r="D378" t="s">
        <v>38</v>
      </c>
      <c r="E378" t="s">
        <v>39</v>
      </c>
      <c r="F378" t="s">
        <v>44</v>
      </c>
      <c r="G378" t="s">
        <v>2433</v>
      </c>
      <c r="H378" t="s">
        <v>40</v>
      </c>
      <c r="I378" t="s">
        <v>916</v>
      </c>
      <c r="J378" t="str">
        <f t="shared" si="5"/>
        <v>b: C H ROBINSON | 4216635020</v>
      </c>
      <c r="K378">
        <v>1</v>
      </c>
      <c r="L378">
        <v>1.41</v>
      </c>
      <c r="M378">
        <v>0.27</v>
      </c>
      <c r="N378">
        <v>312</v>
      </c>
      <c r="O378">
        <v>0.84</v>
      </c>
      <c r="P378">
        <v>47</v>
      </c>
      <c r="Q378">
        <v>0.25</v>
      </c>
      <c r="R378">
        <v>-19</v>
      </c>
      <c r="S378">
        <v>-58</v>
      </c>
      <c r="T378">
        <v>0</v>
      </c>
      <c r="U378">
        <v>-376</v>
      </c>
      <c r="V378">
        <v>-434</v>
      </c>
      <c r="W378">
        <v>42101</v>
      </c>
      <c r="X378">
        <v>42166</v>
      </c>
      <c r="Y378">
        <v>35020</v>
      </c>
      <c r="Z378">
        <v>1.44</v>
      </c>
      <c r="AA378" t="s">
        <v>2068</v>
      </c>
      <c r="AB378" t="s">
        <v>2067</v>
      </c>
    </row>
    <row r="379" spans="1:28" x14ac:dyDescent="0.3">
      <c r="A379" t="s">
        <v>2159</v>
      </c>
      <c r="B379" t="s">
        <v>2219</v>
      </c>
      <c r="C379" t="s">
        <v>346</v>
      </c>
      <c r="D379" t="s">
        <v>347</v>
      </c>
      <c r="E379" t="s">
        <v>39</v>
      </c>
      <c r="F379" t="s">
        <v>44</v>
      </c>
      <c r="G379" t="s">
        <v>209</v>
      </c>
      <c r="H379" t="s">
        <v>40</v>
      </c>
      <c r="I379" t="s">
        <v>916</v>
      </c>
      <c r="J379" t="str">
        <f t="shared" si="5"/>
        <v>b: COYOTE LOGISTICS | 4210135020</v>
      </c>
      <c r="K379">
        <v>4</v>
      </c>
      <c r="L379">
        <v>2.04</v>
      </c>
      <c r="M379">
        <v>0.2</v>
      </c>
      <c r="N379">
        <v>268</v>
      </c>
      <c r="O379">
        <v>0.84</v>
      </c>
      <c r="P379">
        <v>47</v>
      </c>
      <c r="Q379">
        <v>0.28000000000000003</v>
      </c>
      <c r="R379">
        <v>3</v>
      </c>
      <c r="S379">
        <v>16</v>
      </c>
      <c r="T379">
        <v>-61</v>
      </c>
      <c r="U379">
        <v>-247</v>
      </c>
      <c r="V379">
        <v>-292</v>
      </c>
      <c r="W379">
        <v>42134</v>
      </c>
      <c r="X379">
        <v>42101</v>
      </c>
      <c r="Y379">
        <v>35020</v>
      </c>
      <c r="Z379">
        <v>2</v>
      </c>
      <c r="AA379" t="s">
        <v>2074</v>
      </c>
      <c r="AB379" t="s">
        <v>2073</v>
      </c>
    </row>
    <row r="380" spans="1:28" x14ac:dyDescent="0.3">
      <c r="A380" t="s">
        <v>2159</v>
      </c>
      <c r="B380" t="s">
        <v>2202</v>
      </c>
      <c r="C380" t="s">
        <v>2432</v>
      </c>
      <c r="D380" t="s">
        <v>2431</v>
      </c>
      <c r="E380" t="s">
        <v>39</v>
      </c>
      <c r="F380" t="s">
        <v>44</v>
      </c>
      <c r="G380" t="s">
        <v>1162</v>
      </c>
      <c r="H380" t="s">
        <v>40</v>
      </c>
      <c r="I380" t="s">
        <v>255</v>
      </c>
      <c r="J380" t="str">
        <f t="shared" si="5"/>
        <v>b: LIPSEY LOGISTICS W| 4227635756</v>
      </c>
      <c r="K380">
        <v>1</v>
      </c>
      <c r="L380">
        <v>2.7</v>
      </c>
      <c r="M380">
        <v>0.27</v>
      </c>
      <c r="N380">
        <v>168</v>
      </c>
      <c r="O380">
        <v>0.25</v>
      </c>
      <c r="P380">
        <v>75</v>
      </c>
      <c r="Q380">
        <v>0.3</v>
      </c>
      <c r="R380">
        <v>-10</v>
      </c>
      <c r="S380">
        <v>-83</v>
      </c>
      <c r="T380">
        <v>36</v>
      </c>
      <c r="U380">
        <v>134</v>
      </c>
      <c r="V380">
        <v>87</v>
      </c>
      <c r="W380">
        <v>37087</v>
      </c>
      <c r="X380">
        <v>42276</v>
      </c>
      <c r="Y380">
        <v>35756</v>
      </c>
      <c r="Z380">
        <v>2.73</v>
      </c>
      <c r="AA380" t="s">
        <v>2064</v>
      </c>
      <c r="AB380" t="s">
        <v>2063</v>
      </c>
    </row>
    <row r="381" spans="1:28" x14ac:dyDescent="0.3">
      <c r="A381" t="s">
        <v>2159</v>
      </c>
      <c r="B381" t="s">
        <v>2202</v>
      </c>
      <c r="C381" t="s">
        <v>576</v>
      </c>
      <c r="D381" t="s">
        <v>577</v>
      </c>
      <c r="E381" t="s">
        <v>39</v>
      </c>
      <c r="F381" t="s">
        <v>44</v>
      </c>
      <c r="G381" t="s">
        <v>463</v>
      </c>
      <c r="H381" t="s">
        <v>40</v>
      </c>
      <c r="I381" t="s">
        <v>264</v>
      </c>
      <c r="J381" t="str">
        <f t="shared" si="5"/>
        <v>b: SUNTECK TRANSPORT | 4226135661</v>
      </c>
      <c r="K381">
        <v>2</v>
      </c>
      <c r="L381">
        <v>2.57</v>
      </c>
      <c r="M381">
        <v>0.27</v>
      </c>
      <c r="N381">
        <v>211</v>
      </c>
      <c r="O381">
        <v>1.05</v>
      </c>
      <c r="P381">
        <v>98</v>
      </c>
      <c r="Q381">
        <v>0.33</v>
      </c>
      <c r="R381">
        <v>-12</v>
      </c>
      <c r="S381">
        <v>-71</v>
      </c>
      <c r="T381">
        <v>-218</v>
      </c>
      <c r="U381">
        <v>130</v>
      </c>
      <c r="V381">
        <v>-159</v>
      </c>
      <c r="W381">
        <v>37201</v>
      </c>
      <c r="X381">
        <v>42261</v>
      </c>
      <c r="Y381">
        <v>35661</v>
      </c>
      <c r="Z381">
        <v>2.6</v>
      </c>
      <c r="AA381" t="s">
        <v>2064</v>
      </c>
      <c r="AB381" t="s">
        <v>2063</v>
      </c>
    </row>
    <row r="382" spans="1:28" x14ac:dyDescent="0.3">
      <c r="A382" t="s">
        <v>2159</v>
      </c>
      <c r="B382" t="s">
        <v>2202</v>
      </c>
      <c r="C382" t="s">
        <v>2421</v>
      </c>
      <c r="D382" t="s">
        <v>2420</v>
      </c>
      <c r="E382" t="s">
        <v>39</v>
      </c>
      <c r="F382" t="s">
        <v>44</v>
      </c>
      <c r="G382" t="s">
        <v>464</v>
      </c>
      <c r="H382" t="s">
        <v>40</v>
      </c>
      <c r="I382" t="s">
        <v>2430</v>
      </c>
      <c r="J382" t="str">
        <f t="shared" si="5"/>
        <v>PREMIER NATIONAL INCO| 4213435650</v>
      </c>
      <c r="K382">
        <v>1</v>
      </c>
      <c r="L382">
        <v>3.1</v>
      </c>
      <c r="M382">
        <v>0.27</v>
      </c>
      <c r="N382">
        <v>178</v>
      </c>
      <c r="O382">
        <v>0.63</v>
      </c>
      <c r="P382">
        <v>188</v>
      </c>
      <c r="Q382">
        <v>0.4</v>
      </c>
      <c r="R382">
        <v>-11</v>
      </c>
      <c r="S382">
        <v>-150</v>
      </c>
      <c r="T382">
        <v>-127</v>
      </c>
      <c r="U382">
        <v>222</v>
      </c>
      <c r="V382">
        <v>-55</v>
      </c>
      <c r="W382">
        <v>37757</v>
      </c>
      <c r="X382">
        <v>42134</v>
      </c>
      <c r="Y382">
        <v>35650</v>
      </c>
      <c r="Z382">
        <v>3.13</v>
      </c>
      <c r="AA382" t="s">
        <v>2068</v>
      </c>
      <c r="AB382" t="s">
        <v>2067</v>
      </c>
    </row>
    <row r="383" spans="1:28" x14ac:dyDescent="0.3">
      <c r="A383" t="s">
        <v>2159</v>
      </c>
      <c r="B383" t="s">
        <v>2131</v>
      </c>
      <c r="C383" t="s">
        <v>161</v>
      </c>
      <c r="D383" t="s">
        <v>162</v>
      </c>
      <c r="E383" t="s">
        <v>39</v>
      </c>
      <c r="F383" t="s">
        <v>70</v>
      </c>
      <c r="G383" t="s">
        <v>243</v>
      </c>
      <c r="H383" t="s">
        <v>66</v>
      </c>
      <c r="I383" t="s">
        <v>497</v>
      </c>
      <c r="J383" t="str">
        <f t="shared" si="5"/>
        <v>b: GLOBALTRANZ | 3717238671</v>
      </c>
      <c r="K383">
        <v>4</v>
      </c>
      <c r="L383">
        <v>1.47</v>
      </c>
      <c r="M383">
        <v>0.27</v>
      </c>
      <c r="N383">
        <v>245</v>
      </c>
      <c r="O383">
        <v>0.71</v>
      </c>
      <c r="P383">
        <v>43</v>
      </c>
      <c r="Q383">
        <v>0.26</v>
      </c>
      <c r="R383">
        <v>-15</v>
      </c>
      <c r="S383">
        <v>-44</v>
      </c>
      <c r="T383">
        <v>-71</v>
      </c>
      <c r="U383">
        <v>-89</v>
      </c>
      <c r="V383">
        <v>-204</v>
      </c>
      <c r="W383">
        <v>37201</v>
      </c>
      <c r="X383">
        <v>37172</v>
      </c>
      <c r="Y383">
        <v>38671</v>
      </c>
      <c r="Z383">
        <v>1.5</v>
      </c>
      <c r="AA383" t="s">
        <v>2064</v>
      </c>
      <c r="AB383" t="s">
        <v>2063</v>
      </c>
    </row>
    <row r="384" spans="1:28" x14ac:dyDescent="0.3">
      <c r="A384" t="s">
        <v>2159</v>
      </c>
      <c r="B384" t="s">
        <v>2122</v>
      </c>
      <c r="C384" t="s">
        <v>105</v>
      </c>
      <c r="D384" t="s">
        <v>106</v>
      </c>
      <c r="E384" t="s">
        <v>39</v>
      </c>
      <c r="F384" t="s">
        <v>44</v>
      </c>
      <c r="G384" t="s">
        <v>1162</v>
      </c>
      <c r="H384" t="s">
        <v>66</v>
      </c>
      <c r="I384" t="s">
        <v>589</v>
      </c>
      <c r="J384" t="str">
        <f t="shared" si="5"/>
        <v>b: RYAN TRANSPORTATIO| 4227638652</v>
      </c>
      <c r="K384">
        <v>1</v>
      </c>
      <c r="L384">
        <v>1.61</v>
      </c>
      <c r="M384">
        <v>0.27</v>
      </c>
      <c r="N384">
        <v>266</v>
      </c>
      <c r="O384">
        <v>0.7</v>
      </c>
      <c r="P384">
        <v>35</v>
      </c>
      <c r="Q384">
        <v>0.25</v>
      </c>
      <c r="R384">
        <v>-16</v>
      </c>
      <c r="S384">
        <v>-33</v>
      </c>
      <c r="T384">
        <v>-1</v>
      </c>
      <c r="U384">
        <v>-208</v>
      </c>
      <c r="V384">
        <v>-242</v>
      </c>
      <c r="W384">
        <v>37040</v>
      </c>
      <c r="X384">
        <v>42276</v>
      </c>
      <c r="Y384">
        <v>38652</v>
      </c>
      <c r="Z384">
        <v>1.64</v>
      </c>
      <c r="AA384" t="s">
        <v>2068</v>
      </c>
      <c r="AB384" t="s">
        <v>2067</v>
      </c>
    </row>
    <row r="385" spans="1:28" x14ac:dyDescent="0.3">
      <c r="A385" t="s">
        <v>2159</v>
      </c>
      <c r="B385" t="s">
        <v>2103</v>
      </c>
      <c r="C385" t="s">
        <v>161</v>
      </c>
      <c r="D385" t="s">
        <v>162</v>
      </c>
      <c r="E385" t="s">
        <v>39</v>
      </c>
      <c r="F385" t="s">
        <v>70</v>
      </c>
      <c r="G385" t="s">
        <v>2429</v>
      </c>
      <c r="H385" t="s">
        <v>70</v>
      </c>
      <c r="I385" t="s">
        <v>2428</v>
      </c>
      <c r="J385" t="str">
        <f t="shared" si="5"/>
        <v>b: GLOBALTRANZ | 3714138080</v>
      </c>
      <c r="K385">
        <v>1</v>
      </c>
      <c r="L385">
        <v>2.54</v>
      </c>
      <c r="M385">
        <v>0.28000000000000003</v>
      </c>
      <c r="N385">
        <v>213</v>
      </c>
      <c r="O385">
        <v>0.79</v>
      </c>
      <c r="P385">
        <v>42</v>
      </c>
      <c r="Q385">
        <v>0.25</v>
      </c>
      <c r="R385">
        <v>-15</v>
      </c>
      <c r="S385">
        <v>-42</v>
      </c>
      <c r="T385">
        <v>-106</v>
      </c>
      <c r="U385">
        <v>297</v>
      </c>
      <c r="V385">
        <v>149</v>
      </c>
      <c r="W385">
        <v>37201</v>
      </c>
      <c r="X385">
        <v>37141</v>
      </c>
      <c r="Y385">
        <v>38080</v>
      </c>
      <c r="Z385">
        <v>2.58</v>
      </c>
      <c r="AA385" t="s">
        <v>2064</v>
      </c>
      <c r="AB385" t="s">
        <v>2063</v>
      </c>
    </row>
    <row r="386" spans="1:28" x14ac:dyDescent="0.3">
      <c r="A386" t="s">
        <v>2159</v>
      </c>
      <c r="B386" t="s">
        <v>2103</v>
      </c>
      <c r="C386" t="s">
        <v>1392</v>
      </c>
      <c r="D386" t="s">
        <v>1393</v>
      </c>
      <c r="E386" t="s">
        <v>39</v>
      </c>
      <c r="F386" t="s">
        <v>44</v>
      </c>
      <c r="G386" t="s">
        <v>463</v>
      </c>
      <c r="H386" t="s">
        <v>70</v>
      </c>
      <c r="I386" t="s">
        <v>71</v>
      </c>
      <c r="J386" t="str">
        <f t="shared" ref="J386:J449" si="6">TRIM(CONCATENATE(C386,X386,Y386))</f>
        <v>DEFA DELTA FAUCET COM| 4226138301</v>
      </c>
      <c r="K386">
        <v>18</v>
      </c>
      <c r="L386">
        <v>4.04</v>
      </c>
      <c r="M386">
        <v>0.32</v>
      </c>
      <c r="N386">
        <v>175</v>
      </c>
      <c r="O386">
        <v>0.21</v>
      </c>
      <c r="P386">
        <v>0</v>
      </c>
      <c r="Q386">
        <v>0.25</v>
      </c>
      <c r="R386">
        <v>-20</v>
      </c>
      <c r="S386">
        <v>-5</v>
      </c>
      <c r="T386">
        <v>53</v>
      </c>
      <c r="U386">
        <v>483</v>
      </c>
      <c r="V386">
        <v>531</v>
      </c>
      <c r="W386">
        <v>42261</v>
      </c>
      <c r="X386">
        <v>42261</v>
      </c>
      <c r="Y386">
        <v>38301</v>
      </c>
      <c r="Z386">
        <v>4.12</v>
      </c>
      <c r="AA386" t="s">
        <v>2074</v>
      </c>
      <c r="AB386" t="s">
        <v>2073</v>
      </c>
    </row>
    <row r="387" spans="1:28" x14ac:dyDescent="0.3">
      <c r="A387" t="s">
        <v>2159</v>
      </c>
      <c r="B387" t="s">
        <v>2103</v>
      </c>
      <c r="C387" t="s">
        <v>1392</v>
      </c>
      <c r="D387" t="s">
        <v>1393</v>
      </c>
      <c r="E387" t="s">
        <v>39</v>
      </c>
      <c r="F387" t="s">
        <v>44</v>
      </c>
      <c r="G387" t="s">
        <v>463</v>
      </c>
      <c r="H387" t="s">
        <v>70</v>
      </c>
      <c r="I387" t="s">
        <v>1394</v>
      </c>
      <c r="J387" t="str">
        <f t="shared" si="6"/>
        <v>DEFA DELTA FAUCET COM| 4226138358</v>
      </c>
      <c r="K387">
        <v>53</v>
      </c>
      <c r="L387">
        <v>2.12</v>
      </c>
      <c r="M387">
        <v>0.32</v>
      </c>
      <c r="N387">
        <v>165</v>
      </c>
      <c r="O387">
        <v>0.2</v>
      </c>
      <c r="P387">
        <v>3</v>
      </c>
      <c r="Q387">
        <v>0.25</v>
      </c>
      <c r="R387">
        <v>-18</v>
      </c>
      <c r="S387">
        <v>-5</v>
      </c>
      <c r="T387">
        <v>58</v>
      </c>
      <c r="U387">
        <v>159</v>
      </c>
      <c r="V387">
        <v>212</v>
      </c>
      <c r="W387">
        <v>42261</v>
      </c>
      <c r="X387">
        <v>42261</v>
      </c>
      <c r="Y387">
        <v>38358</v>
      </c>
      <c r="Z387">
        <v>2.2000000000000002</v>
      </c>
      <c r="AA387" t="s">
        <v>2074</v>
      </c>
      <c r="AB387" t="s">
        <v>2073</v>
      </c>
    </row>
    <row r="388" spans="1:28" x14ac:dyDescent="0.3">
      <c r="A388" t="s">
        <v>2159</v>
      </c>
      <c r="B388" t="s">
        <v>2103</v>
      </c>
      <c r="C388" t="s">
        <v>2421</v>
      </c>
      <c r="D388" t="s">
        <v>2420</v>
      </c>
      <c r="E388" t="s">
        <v>39</v>
      </c>
      <c r="F388" t="s">
        <v>44</v>
      </c>
      <c r="G388" t="s">
        <v>464</v>
      </c>
      <c r="H388" t="s">
        <v>70</v>
      </c>
      <c r="I388" t="s">
        <v>194</v>
      </c>
      <c r="J388" t="str">
        <f t="shared" si="6"/>
        <v>PREMIER NATIONAL INCO| 4213438261</v>
      </c>
      <c r="K388">
        <v>1</v>
      </c>
      <c r="L388">
        <v>2.89</v>
      </c>
      <c r="M388">
        <v>0.28000000000000003</v>
      </c>
      <c r="N388">
        <v>189</v>
      </c>
      <c r="O388">
        <v>0.33</v>
      </c>
      <c r="P388">
        <v>43</v>
      </c>
      <c r="Q388">
        <v>0.25</v>
      </c>
      <c r="R388">
        <v>-13</v>
      </c>
      <c r="S388">
        <v>-150</v>
      </c>
      <c r="T388">
        <v>2</v>
      </c>
      <c r="U388">
        <v>327</v>
      </c>
      <c r="V388">
        <v>179</v>
      </c>
      <c r="W388">
        <v>42164</v>
      </c>
      <c r="X388">
        <v>42134</v>
      </c>
      <c r="Y388">
        <v>38261</v>
      </c>
      <c r="Z388">
        <v>2.93</v>
      </c>
      <c r="AA388" t="s">
        <v>2068</v>
      </c>
      <c r="AB388" t="s">
        <v>2067</v>
      </c>
    </row>
    <row r="389" spans="1:28" x14ac:dyDescent="0.3">
      <c r="A389" t="s">
        <v>2159</v>
      </c>
      <c r="B389" t="s">
        <v>2061</v>
      </c>
      <c r="C389" t="s">
        <v>1366</v>
      </c>
      <c r="D389" t="s">
        <v>1367</v>
      </c>
      <c r="E389" t="s">
        <v>39</v>
      </c>
      <c r="F389" t="s">
        <v>70</v>
      </c>
      <c r="G389" t="s">
        <v>243</v>
      </c>
      <c r="H389" t="s">
        <v>70</v>
      </c>
      <c r="I389" t="s">
        <v>887</v>
      </c>
      <c r="J389" t="str">
        <f t="shared" si="6"/>
        <v>b: TRIDENT TRANSPORT | 3717237950</v>
      </c>
      <c r="K389">
        <v>1</v>
      </c>
      <c r="L389">
        <v>2.29</v>
      </c>
      <c r="M389">
        <v>0.27</v>
      </c>
      <c r="N389">
        <v>195</v>
      </c>
      <c r="O389">
        <v>0.88</v>
      </c>
      <c r="P389">
        <v>33</v>
      </c>
      <c r="Q389">
        <v>0.25</v>
      </c>
      <c r="R389">
        <v>-12</v>
      </c>
      <c r="S389">
        <v>-30</v>
      </c>
      <c r="T389">
        <v>-235</v>
      </c>
      <c r="U389">
        <v>-18</v>
      </c>
      <c r="V389">
        <v>-283</v>
      </c>
      <c r="W389">
        <v>37040</v>
      </c>
      <c r="X389">
        <v>37172</v>
      </c>
      <c r="Y389">
        <v>37950</v>
      </c>
      <c r="Z389">
        <v>2.3199999999999998</v>
      </c>
      <c r="AA389" t="s">
        <v>2068</v>
      </c>
      <c r="AB389" t="s">
        <v>2067</v>
      </c>
    </row>
    <row r="390" spans="1:28" x14ac:dyDescent="0.3">
      <c r="A390" t="s">
        <v>2159</v>
      </c>
      <c r="B390" t="s">
        <v>2061</v>
      </c>
      <c r="C390" t="s">
        <v>2421</v>
      </c>
      <c r="D390" t="s">
        <v>2420</v>
      </c>
      <c r="E390" t="s">
        <v>39</v>
      </c>
      <c r="F390" t="s">
        <v>44</v>
      </c>
      <c r="G390" t="s">
        <v>464</v>
      </c>
      <c r="H390" t="s">
        <v>70</v>
      </c>
      <c r="I390" t="s">
        <v>2427</v>
      </c>
      <c r="J390" t="str">
        <f t="shared" si="6"/>
        <v>PREMIER NATIONAL INCO| 4213437757</v>
      </c>
      <c r="K390">
        <v>1</v>
      </c>
      <c r="L390">
        <v>1.4</v>
      </c>
      <c r="M390">
        <v>0.21</v>
      </c>
      <c r="N390">
        <v>188</v>
      </c>
      <c r="O390">
        <v>0.5</v>
      </c>
      <c r="P390">
        <v>212</v>
      </c>
      <c r="Q390">
        <v>0.45</v>
      </c>
      <c r="R390">
        <v>0</v>
      </c>
      <c r="S390">
        <v>-150</v>
      </c>
      <c r="T390">
        <v>-71</v>
      </c>
      <c r="U390">
        <v>-198</v>
      </c>
      <c r="V390">
        <v>-419</v>
      </c>
      <c r="W390">
        <v>37729</v>
      </c>
      <c r="X390">
        <v>42134</v>
      </c>
      <c r="Y390">
        <v>37757</v>
      </c>
      <c r="Z390">
        <v>1.37</v>
      </c>
      <c r="AA390" t="s">
        <v>2068</v>
      </c>
      <c r="AB390" t="s">
        <v>2067</v>
      </c>
    </row>
    <row r="391" spans="1:28" x14ac:dyDescent="0.3">
      <c r="A391" t="s">
        <v>2159</v>
      </c>
      <c r="B391" t="s">
        <v>2061</v>
      </c>
      <c r="C391" t="s">
        <v>2421</v>
      </c>
      <c r="D391" t="s">
        <v>2420</v>
      </c>
      <c r="E391" t="s">
        <v>39</v>
      </c>
      <c r="F391" t="s">
        <v>44</v>
      </c>
      <c r="G391" t="s">
        <v>464</v>
      </c>
      <c r="H391" t="s">
        <v>70</v>
      </c>
      <c r="I391" t="s">
        <v>887</v>
      </c>
      <c r="J391" t="str">
        <f t="shared" si="6"/>
        <v>PREMIER NATIONAL INCO| 4213437950</v>
      </c>
      <c r="K391">
        <v>3</v>
      </c>
      <c r="L391">
        <v>2.29</v>
      </c>
      <c r="M391">
        <v>0.26</v>
      </c>
      <c r="N391">
        <v>204</v>
      </c>
      <c r="O391">
        <v>0.38</v>
      </c>
      <c r="P391">
        <v>74</v>
      </c>
      <c r="Q391">
        <v>0.28000000000000003</v>
      </c>
      <c r="R391">
        <v>-28</v>
      </c>
      <c r="S391">
        <v>-150</v>
      </c>
      <c r="T391">
        <v>70</v>
      </c>
      <c r="U391">
        <v>3</v>
      </c>
      <c r="V391">
        <v>-77</v>
      </c>
      <c r="W391">
        <v>37121</v>
      </c>
      <c r="X391">
        <v>42134</v>
      </c>
      <c r="Y391">
        <v>37950</v>
      </c>
      <c r="Z391">
        <v>2.31</v>
      </c>
      <c r="AA391" t="s">
        <v>2068</v>
      </c>
      <c r="AB391" t="s">
        <v>2067</v>
      </c>
    </row>
    <row r="392" spans="1:28" x14ac:dyDescent="0.3">
      <c r="A392" t="s">
        <v>2159</v>
      </c>
      <c r="B392" t="s">
        <v>2061</v>
      </c>
      <c r="C392" t="s">
        <v>2421</v>
      </c>
      <c r="D392" t="s">
        <v>2420</v>
      </c>
      <c r="E392" t="s">
        <v>39</v>
      </c>
      <c r="F392" t="s">
        <v>44</v>
      </c>
      <c r="G392" t="s">
        <v>464</v>
      </c>
      <c r="H392" t="s">
        <v>70</v>
      </c>
      <c r="I392" t="s">
        <v>1148</v>
      </c>
      <c r="J392" t="str">
        <f t="shared" si="6"/>
        <v>PREMIER NATIONAL INCO| 4213437801</v>
      </c>
      <c r="K392">
        <v>1</v>
      </c>
      <c r="L392">
        <v>2.81</v>
      </c>
      <c r="M392">
        <v>0.28000000000000003</v>
      </c>
      <c r="N392">
        <v>194</v>
      </c>
      <c r="O392">
        <v>0.28999999999999998</v>
      </c>
      <c r="P392">
        <v>172</v>
      </c>
      <c r="Q392">
        <v>0.4</v>
      </c>
      <c r="R392">
        <v>-14</v>
      </c>
      <c r="S392">
        <v>-150</v>
      </c>
      <c r="T392">
        <v>19</v>
      </c>
      <c r="U392">
        <v>92</v>
      </c>
      <c r="V392">
        <v>-39</v>
      </c>
      <c r="W392">
        <v>38301</v>
      </c>
      <c r="X392">
        <v>42134</v>
      </c>
      <c r="Y392">
        <v>37801</v>
      </c>
      <c r="Z392">
        <v>2.85</v>
      </c>
      <c r="AA392" t="s">
        <v>2068</v>
      </c>
      <c r="AB392" t="s">
        <v>2067</v>
      </c>
    </row>
    <row r="393" spans="1:28" x14ac:dyDescent="0.3">
      <c r="A393" t="s">
        <v>2159</v>
      </c>
      <c r="B393" t="s">
        <v>2061</v>
      </c>
      <c r="C393" t="s">
        <v>2421</v>
      </c>
      <c r="D393" t="s">
        <v>2420</v>
      </c>
      <c r="E393" t="s">
        <v>39</v>
      </c>
      <c r="F393" t="s">
        <v>44</v>
      </c>
      <c r="G393" t="s">
        <v>464</v>
      </c>
      <c r="H393" t="s">
        <v>70</v>
      </c>
      <c r="I393" t="s">
        <v>2426</v>
      </c>
      <c r="J393" t="str">
        <f t="shared" si="6"/>
        <v>PREMIER NATIONAL INCO| 4213437830</v>
      </c>
      <c r="K393">
        <v>2</v>
      </c>
      <c r="L393">
        <v>2.2999999999999998</v>
      </c>
      <c r="M393">
        <v>0.25</v>
      </c>
      <c r="N393">
        <v>173</v>
      </c>
      <c r="O393">
        <v>0.49</v>
      </c>
      <c r="P393">
        <v>44</v>
      </c>
      <c r="Q393">
        <v>0.25</v>
      </c>
      <c r="R393">
        <v>-6</v>
      </c>
      <c r="S393">
        <v>-150</v>
      </c>
      <c r="T393">
        <v>-67</v>
      </c>
      <c r="U393">
        <v>-46</v>
      </c>
      <c r="V393">
        <v>-263</v>
      </c>
      <c r="W393">
        <v>37201</v>
      </c>
      <c r="X393">
        <v>42134</v>
      </c>
      <c r="Y393">
        <v>37830</v>
      </c>
      <c r="Z393">
        <v>2.31</v>
      </c>
      <c r="AA393" t="s">
        <v>2068</v>
      </c>
      <c r="AB393" t="s">
        <v>2067</v>
      </c>
    </row>
    <row r="394" spans="1:28" x14ac:dyDescent="0.3">
      <c r="A394" t="s">
        <v>2159</v>
      </c>
      <c r="B394" t="s">
        <v>2061</v>
      </c>
      <c r="C394" t="s">
        <v>2421</v>
      </c>
      <c r="D394" t="s">
        <v>2420</v>
      </c>
      <c r="E394" t="s">
        <v>39</v>
      </c>
      <c r="F394" t="s">
        <v>44</v>
      </c>
      <c r="G394" t="s">
        <v>464</v>
      </c>
      <c r="H394" t="s">
        <v>70</v>
      </c>
      <c r="I394" t="s">
        <v>2270</v>
      </c>
      <c r="J394" t="str">
        <f t="shared" si="6"/>
        <v>PREMIER NATIONAL INCO| 4213437841</v>
      </c>
      <c r="K394">
        <v>2</v>
      </c>
      <c r="L394">
        <v>2.41</v>
      </c>
      <c r="M394">
        <v>0.22</v>
      </c>
      <c r="N394">
        <v>165</v>
      </c>
      <c r="O394">
        <v>0.34</v>
      </c>
      <c r="P394">
        <v>45</v>
      </c>
      <c r="Q394">
        <v>0.25</v>
      </c>
      <c r="R394">
        <v>0</v>
      </c>
      <c r="S394">
        <v>-150</v>
      </c>
      <c r="T394">
        <v>-3</v>
      </c>
      <c r="U394">
        <v>-40</v>
      </c>
      <c r="V394">
        <v>-193</v>
      </c>
      <c r="W394">
        <v>37201</v>
      </c>
      <c r="X394">
        <v>42134</v>
      </c>
      <c r="Y394">
        <v>37841</v>
      </c>
      <c r="Z394">
        <v>2.39</v>
      </c>
      <c r="AA394" t="s">
        <v>2068</v>
      </c>
      <c r="AB394" t="s">
        <v>2067</v>
      </c>
    </row>
    <row r="395" spans="1:28" x14ac:dyDescent="0.3">
      <c r="A395" t="s">
        <v>2159</v>
      </c>
      <c r="B395" t="s">
        <v>2061</v>
      </c>
      <c r="C395" t="s">
        <v>2421</v>
      </c>
      <c r="D395" t="s">
        <v>2420</v>
      </c>
      <c r="E395" t="s">
        <v>39</v>
      </c>
      <c r="F395" t="s">
        <v>44</v>
      </c>
      <c r="G395" t="s">
        <v>464</v>
      </c>
      <c r="H395" t="s">
        <v>70</v>
      </c>
      <c r="I395" t="s">
        <v>2425</v>
      </c>
      <c r="J395" t="str">
        <f t="shared" si="6"/>
        <v>PREMIER NATIONAL INCO| 4213437865</v>
      </c>
      <c r="K395">
        <v>1</v>
      </c>
      <c r="L395">
        <v>2.69</v>
      </c>
      <c r="M395">
        <v>0.28000000000000003</v>
      </c>
      <c r="N395">
        <v>202</v>
      </c>
      <c r="O395">
        <v>0.26</v>
      </c>
      <c r="P395">
        <v>58</v>
      </c>
      <c r="Q395">
        <v>0.3</v>
      </c>
      <c r="R395">
        <v>-14</v>
      </c>
      <c r="S395">
        <v>-150</v>
      </c>
      <c r="T395">
        <v>122</v>
      </c>
      <c r="U395">
        <v>81</v>
      </c>
      <c r="V395">
        <v>53</v>
      </c>
      <c r="W395">
        <v>37087</v>
      </c>
      <c r="X395">
        <v>42134</v>
      </c>
      <c r="Y395">
        <v>37865</v>
      </c>
      <c r="Z395">
        <v>2.73</v>
      </c>
      <c r="AA395" t="s">
        <v>2068</v>
      </c>
      <c r="AB395" t="s">
        <v>2067</v>
      </c>
    </row>
    <row r="396" spans="1:28" x14ac:dyDescent="0.3">
      <c r="A396" t="s">
        <v>2159</v>
      </c>
      <c r="B396" t="s">
        <v>2065</v>
      </c>
      <c r="C396" t="s">
        <v>2424</v>
      </c>
      <c r="D396" t="s">
        <v>2423</v>
      </c>
      <c r="E396" t="s">
        <v>39</v>
      </c>
      <c r="F396" t="s">
        <v>44</v>
      </c>
      <c r="G396" t="s">
        <v>1436</v>
      </c>
      <c r="H396" t="s">
        <v>70</v>
      </c>
      <c r="I396" t="s">
        <v>75</v>
      </c>
      <c r="J396" t="str">
        <f t="shared" si="6"/>
        <v>b: MIDWESTERN TRANSIT| 4224038101</v>
      </c>
      <c r="K396">
        <v>1</v>
      </c>
      <c r="L396">
        <v>2.0299999999999998</v>
      </c>
      <c r="M396">
        <v>0.27</v>
      </c>
      <c r="N396">
        <v>221</v>
      </c>
      <c r="O396">
        <v>0.54</v>
      </c>
      <c r="P396">
        <v>70</v>
      </c>
      <c r="Q396">
        <v>0.3</v>
      </c>
      <c r="R396">
        <v>-13</v>
      </c>
      <c r="S396">
        <v>-77</v>
      </c>
      <c r="T396">
        <v>2</v>
      </c>
      <c r="U396">
        <v>-153</v>
      </c>
      <c r="V396">
        <v>-228</v>
      </c>
      <c r="W396">
        <v>37201</v>
      </c>
      <c r="X396">
        <v>42240</v>
      </c>
      <c r="Y396">
        <v>38101</v>
      </c>
      <c r="Z396">
        <v>2.06</v>
      </c>
      <c r="AA396" t="s">
        <v>2068</v>
      </c>
      <c r="AB396" t="s">
        <v>2067</v>
      </c>
    </row>
    <row r="397" spans="1:28" x14ac:dyDescent="0.3">
      <c r="A397" t="s">
        <v>2159</v>
      </c>
      <c r="B397" t="s">
        <v>2065</v>
      </c>
      <c r="C397" t="s">
        <v>2421</v>
      </c>
      <c r="D397" t="s">
        <v>2420</v>
      </c>
      <c r="E397" t="s">
        <v>39</v>
      </c>
      <c r="F397" t="s">
        <v>44</v>
      </c>
      <c r="G397" t="s">
        <v>464</v>
      </c>
      <c r="H397" t="s">
        <v>70</v>
      </c>
      <c r="I397" t="s">
        <v>890</v>
      </c>
      <c r="J397" t="str">
        <f t="shared" si="6"/>
        <v>PREMIER NATIONAL INCO| 4213438053</v>
      </c>
      <c r="K397">
        <v>1</v>
      </c>
      <c r="L397">
        <v>1.37</v>
      </c>
      <c r="M397">
        <v>0.21</v>
      </c>
      <c r="N397">
        <v>243</v>
      </c>
      <c r="O397">
        <v>0.71</v>
      </c>
      <c r="P397">
        <v>45</v>
      </c>
      <c r="Q397">
        <v>0.25</v>
      </c>
      <c r="R397">
        <v>0</v>
      </c>
      <c r="S397">
        <v>-150</v>
      </c>
      <c r="T397">
        <v>-71</v>
      </c>
      <c r="U397">
        <v>-303</v>
      </c>
      <c r="V397">
        <v>-524</v>
      </c>
      <c r="W397">
        <v>37201</v>
      </c>
      <c r="X397">
        <v>42134</v>
      </c>
      <c r="Y397">
        <v>38053</v>
      </c>
      <c r="Z397">
        <v>1.34</v>
      </c>
      <c r="AA397" t="s">
        <v>2068</v>
      </c>
      <c r="AB397" t="s">
        <v>2067</v>
      </c>
    </row>
    <row r="398" spans="1:28" x14ac:dyDescent="0.3">
      <c r="A398" t="s">
        <v>2159</v>
      </c>
      <c r="B398" t="s">
        <v>2065</v>
      </c>
      <c r="C398" t="s">
        <v>123</v>
      </c>
      <c r="D398" t="s">
        <v>124</v>
      </c>
      <c r="E398" t="s">
        <v>39</v>
      </c>
      <c r="F398" t="s">
        <v>44</v>
      </c>
      <c r="G398" t="s">
        <v>209</v>
      </c>
      <c r="H398" t="s">
        <v>70</v>
      </c>
      <c r="I398" t="s">
        <v>75</v>
      </c>
      <c r="J398" t="str">
        <f t="shared" si="6"/>
        <v>WAL MART SAMS GENERAL| 4210138101</v>
      </c>
      <c r="K398">
        <v>1</v>
      </c>
      <c r="L398">
        <v>2.02</v>
      </c>
      <c r="M398">
        <v>0.33</v>
      </c>
      <c r="N398">
        <v>277</v>
      </c>
      <c r="O398">
        <v>0.88</v>
      </c>
      <c r="P398">
        <v>66</v>
      </c>
      <c r="Q398">
        <v>0.3</v>
      </c>
      <c r="R398">
        <v>-89</v>
      </c>
      <c r="S398">
        <v>-72</v>
      </c>
      <c r="T398">
        <v>-78</v>
      </c>
      <c r="U398">
        <v>-23</v>
      </c>
      <c r="V398">
        <v>-173</v>
      </c>
      <c r="W398">
        <v>37121</v>
      </c>
      <c r="X398">
        <v>42101</v>
      </c>
      <c r="Y398">
        <v>38101</v>
      </c>
      <c r="Z398">
        <v>2.11</v>
      </c>
      <c r="AA398" t="s">
        <v>2074</v>
      </c>
      <c r="AB398" t="s">
        <v>2073</v>
      </c>
    </row>
    <row r="399" spans="1:28" x14ac:dyDescent="0.3">
      <c r="A399" t="s">
        <v>2159</v>
      </c>
      <c r="B399" t="s">
        <v>2065</v>
      </c>
      <c r="C399" t="s">
        <v>123</v>
      </c>
      <c r="D399" t="s">
        <v>124</v>
      </c>
      <c r="E399" t="s">
        <v>39</v>
      </c>
      <c r="F399" t="s">
        <v>44</v>
      </c>
      <c r="G399" t="s">
        <v>1436</v>
      </c>
      <c r="H399" t="s">
        <v>70</v>
      </c>
      <c r="I399" t="s">
        <v>75</v>
      </c>
      <c r="J399" t="str">
        <f t="shared" si="6"/>
        <v>WAL MART SAMS GENERAL| 4224038101</v>
      </c>
      <c r="K399">
        <v>1</v>
      </c>
      <c r="L399">
        <v>2.33</v>
      </c>
      <c r="M399">
        <v>0.11</v>
      </c>
      <c r="N399">
        <v>279</v>
      </c>
      <c r="O399">
        <v>1.1299999999999999</v>
      </c>
      <c r="P399">
        <v>25</v>
      </c>
      <c r="Q399">
        <v>0.25</v>
      </c>
      <c r="R399">
        <v>-27</v>
      </c>
      <c r="S399">
        <v>-20</v>
      </c>
      <c r="T399">
        <v>-186</v>
      </c>
      <c r="U399">
        <v>2</v>
      </c>
      <c r="V399">
        <v>-204</v>
      </c>
      <c r="W399">
        <v>37040</v>
      </c>
      <c r="X399">
        <v>42240</v>
      </c>
      <c r="Y399">
        <v>38101</v>
      </c>
      <c r="Z399">
        <v>2.2000000000000002</v>
      </c>
      <c r="AA399" t="s">
        <v>2074</v>
      </c>
      <c r="AB399" t="s">
        <v>2073</v>
      </c>
    </row>
    <row r="400" spans="1:28" x14ac:dyDescent="0.3">
      <c r="A400" t="s">
        <v>2159</v>
      </c>
      <c r="B400" t="s">
        <v>2066</v>
      </c>
      <c r="C400" t="s">
        <v>2076</v>
      </c>
      <c r="D400" t="s">
        <v>2075</v>
      </c>
      <c r="E400" t="s">
        <v>39</v>
      </c>
      <c r="F400" t="s">
        <v>44</v>
      </c>
      <c r="G400" t="s">
        <v>1206</v>
      </c>
      <c r="H400" t="s">
        <v>70</v>
      </c>
      <c r="I400" t="s">
        <v>1835</v>
      </c>
      <c r="J400" t="str">
        <f t="shared" si="6"/>
        <v>HOOD CONTAINER CORP | 4216437134</v>
      </c>
      <c r="K400">
        <v>2</v>
      </c>
      <c r="L400">
        <v>3.5</v>
      </c>
      <c r="M400">
        <v>0.23</v>
      </c>
      <c r="N400">
        <v>133</v>
      </c>
      <c r="O400">
        <v>0.23</v>
      </c>
      <c r="P400">
        <v>31</v>
      </c>
      <c r="Q400">
        <v>0.28000000000000003</v>
      </c>
      <c r="R400">
        <v>-4</v>
      </c>
      <c r="S400">
        <v>-33</v>
      </c>
      <c r="T400">
        <v>1</v>
      </c>
      <c r="U400">
        <v>169</v>
      </c>
      <c r="V400">
        <v>137</v>
      </c>
      <c r="W400">
        <v>42164</v>
      </c>
      <c r="X400">
        <v>42164</v>
      </c>
      <c r="Y400">
        <v>37134</v>
      </c>
      <c r="Z400">
        <v>3.49</v>
      </c>
      <c r="AA400" t="s">
        <v>2074</v>
      </c>
      <c r="AB400" t="s">
        <v>2073</v>
      </c>
    </row>
    <row r="401" spans="1:28" x14ac:dyDescent="0.3">
      <c r="A401" t="s">
        <v>2159</v>
      </c>
      <c r="B401" t="s">
        <v>2066</v>
      </c>
      <c r="C401" t="s">
        <v>2421</v>
      </c>
      <c r="D401" t="s">
        <v>2420</v>
      </c>
      <c r="E401" t="s">
        <v>39</v>
      </c>
      <c r="F401" t="s">
        <v>44</v>
      </c>
      <c r="G401" t="s">
        <v>464</v>
      </c>
      <c r="H401" t="s">
        <v>70</v>
      </c>
      <c r="I401" t="s">
        <v>136</v>
      </c>
      <c r="J401" t="str">
        <f t="shared" si="6"/>
        <v>PREMIER NATIONAL INCO| 4213438555</v>
      </c>
      <c r="K401">
        <v>1</v>
      </c>
      <c r="L401">
        <v>4.5199999999999996</v>
      </c>
      <c r="M401">
        <v>0.28000000000000003</v>
      </c>
      <c r="N401">
        <v>125</v>
      </c>
      <c r="O401">
        <v>0.5</v>
      </c>
      <c r="P401">
        <v>178</v>
      </c>
      <c r="Q401">
        <v>0.4</v>
      </c>
      <c r="R401">
        <v>-9</v>
      </c>
      <c r="S401">
        <v>-150</v>
      </c>
      <c r="T401">
        <v>-115</v>
      </c>
      <c r="U401">
        <v>282</v>
      </c>
      <c r="V401">
        <v>17</v>
      </c>
      <c r="W401">
        <v>35601</v>
      </c>
      <c r="X401">
        <v>42134</v>
      </c>
      <c r="Y401">
        <v>38555</v>
      </c>
      <c r="Z401">
        <v>4.5599999999999996</v>
      </c>
      <c r="AA401" t="s">
        <v>2068</v>
      </c>
      <c r="AB401" t="s">
        <v>2067</v>
      </c>
    </row>
    <row r="402" spans="1:28" x14ac:dyDescent="0.3">
      <c r="A402" t="s">
        <v>2159</v>
      </c>
      <c r="B402" t="s">
        <v>2066</v>
      </c>
      <c r="C402" t="s">
        <v>2421</v>
      </c>
      <c r="D402" t="s">
        <v>2420</v>
      </c>
      <c r="E402" t="s">
        <v>39</v>
      </c>
      <c r="F402" t="s">
        <v>44</v>
      </c>
      <c r="G402" t="s">
        <v>464</v>
      </c>
      <c r="H402" t="s">
        <v>70</v>
      </c>
      <c r="I402" t="s">
        <v>2422</v>
      </c>
      <c r="J402" t="str">
        <f t="shared" si="6"/>
        <v>PREMIER NATIONAL INCO| 4213438462</v>
      </c>
      <c r="K402">
        <v>1</v>
      </c>
      <c r="L402">
        <v>4.96</v>
      </c>
      <c r="M402">
        <v>0.21</v>
      </c>
      <c r="N402">
        <v>116</v>
      </c>
      <c r="O402">
        <v>0.15</v>
      </c>
      <c r="P402">
        <v>239</v>
      </c>
      <c r="Q402">
        <v>0.45</v>
      </c>
      <c r="R402">
        <v>0</v>
      </c>
      <c r="S402">
        <v>-150</v>
      </c>
      <c r="T402">
        <v>35</v>
      </c>
      <c r="U402">
        <v>293</v>
      </c>
      <c r="V402">
        <v>178</v>
      </c>
      <c r="W402">
        <v>38053</v>
      </c>
      <c r="X402">
        <v>42134</v>
      </c>
      <c r="Y402">
        <v>38462</v>
      </c>
      <c r="Z402">
        <v>4.93</v>
      </c>
      <c r="AA402" t="s">
        <v>2068</v>
      </c>
      <c r="AB402" t="s">
        <v>2067</v>
      </c>
    </row>
    <row r="403" spans="1:28" x14ac:dyDescent="0.3">
      <c r="A403" t="s">
        <v>2159</v>
      </c>
      <c r="B403" t="s">
        <v>2066</v>
      </c>
      <c r="C403" t="s">
        <v>2421</v>
      </c>
      <c r="D403" t="s">
        <v>2420</v>
      </c>
      <c r="E403" t="s">
        <v>39</v>
      </c>
      <c r="F403" t="s">
        <v>44</v>
      </c>
      <c r="G403" t="s">
        <v>464</v>
      </c>
      <c r="H403" t="s">
        <v>70</v>
      </c>
      <c r="I403" t="s">
        <v>684</v>
      </c>
      <c r="J403" t="str">
        <f t="shared" si="6"/>
        <v>PREMIER NATIONAL INCO| 4213438478</v>
      </c>
      <c r="K403">
        <v>1</v>
      </c>
      <c r="L403">
        <v>4.91</v>
      </c>
      <c r="M403">
        <v>0.21</v>
      </c>
      <c r="N403">
        <v>117</v>
      </c>
      <c r="O403">
        <v>0.71</v>
      </c>
      <c r="P403">
        <v>173</v>
      </c>
      <c r="Q403">
        <v>0.4</v>
      </c>
      <c r="R403">
        <v>0</v>
      </c>
      <c r="S403">
        <v>-150</v>
      </c>
      <c r="T403">
        <v>-206</v>
      </c>
      <c r="U403">
        <v>268</v>
      </c>
      <c r="V403">
        <v>-88</v>
      </c>
      <c r="W403">
        <v>37830</v>
      </c>
      <c r="X403">
        <v>42134</v>
      </c>
      <c r="Y403">
        <v>38478</v>
      </c>
      <c r="Z403">
        <v>4.88</v>
      </c>
      <c r="AA403" t="s">
        <v>2068</v>
      </c>
      <c r="AB403" t="s">
        <v>2067</v>
      </c>
    </row>
    <row r="404" spans="1:28" x14ac:dyDescent="0.3">
      <c r="A404" t="s">
        <v>2157</v>
      </c>
      <c r="B404" t="s">
        <v>2061</v>
      </c>
      <c r="C404" t="s">
        <v>2129</v>
      </c>
      <c r="D404" t="s">
        <v>2128</v>
      </c>
      <c r="E404" t="s">
        <v>39</v>
      </c>
      <c r="F404" t="s">
        <v>44</v>
      </c>
      <c r="G404" t="s">
        <v>2156</v>
      </c>
      <c r="H404" t="s">
        <v>70</v>
      </c>
      <c r="I404" t="s">
        <v>2419</v>
      </c>
      <c r="J404" t="str">
        <f t="shared" si="6"/>
        <v>b: BASIC TRANSPORTATI| 4070137879</v>
      </c>
      <c r="K404">
        <v>1</v>
      </c>
      <c r="L404">
        <v>5.66</v>
      </c>
      <c r="M404">
        <v>0.25</v>
      </c>
      <c r="N404">
        <v>59</v>
      </c>
      <c r="O404">
        <v>0.83</v>
      </c>
      <c r="P404">
        <v>88</v>
      </c>
      <c r="Q404">
        <v>0.3</v>
      </c>
      <c r="R404">
        <v>-3</v>
      </c>
      <c r="S404">
        <v>-148</v>
      </c>
      <c r="T404">
        <v>-300</v>
      </c>
      <c r="U404">
        <v>47</v>
      </c>
      <c r="V404">
        <v>-401</v>
      </c>
      <c r="W404">
        <v>40501</v>
      </c>
      <c r="X404">
        <v>40701</v>
      </c>
      <c r="Y404">
        <v>37879</v>
      </c>
      <c r="Z404">
        <v>5.67</v>
      </c>
      <c r="AA404" t="s">
        <v>1996</v>
      </c>
      <c r="AB404" t="s">
        <v>1995</v>
      </c>
    </row>
    <row r="405" spans="1:28" x14ac:dyDescent="0.3">
      <c r="A405" t="s">
        <v>2154</v>
      </c>
      <c r="B405" t="s">
        <v>2033</v>
      </c>
      <c r="C405" t="s">
        <v>37</v>
      </c>
      <c r="D405" t="s">
        <v>38</v>
      </c>
      <c r="E405" t="s">
        <v>39</v>
      </c>
      <c r="F405" t="s">
        <v>44</v>
      </c>
      <c r="G405" t="s">
        <v>85</v>
      </c>
      <c r="H405" t="s">
        <v>70</v>
      </c>
      <c r="I405" t="s">
        <v>349</v>
      </c>
      <c r="J405" t="str">
        <f t="shared" si="6"/>
        <v>b: C H ROBINSON | 4050137401</v>
      </c>
      <c r="K405">
        <v>1</v>
      </c>
      <c r="L405">
        <v>1.88</v>
      </c>
      <c r="M405">
        <v>0.28000000000000003</v>
      </c>
      <c r="N405">
        <v>289</v>
      </c>
      <c r="O405">
        <v>0.75</v>
      </c>
      <c r="P405">
        <v>35</v>
      </c>
      <c r="Q405">
        <v>0.25</v>
      </c>
      <c r="R405">
        <v>-20</v>
      </c>
      <c r="S405">
        <v>-7</v>
      </c>
      <c r="T405">
        <v>-22</v>
      </c>
      <c r="U405">
        <v>138</v>
      </c>
      <c r="V405">
        <v>109</v>
      </c>
      <c r="W405">
        <v>40353</v>
      </c>
      <c r="X405">
        <v>40501</v>
      </c>
      <c r="Y405">
        <v>37401</v>
      </c>
      <c r="Z405">
        <v>1.92</v>
      </c>
      <c r="AA405" t="s">
        <v>1996</v>
      </c>
      <c r="AB405" t="s">
        <v>1995</v>
      </c>
    </row>
    <row r="406" spans="1:28" x14ac:dyDescent="0.3">
      <c r="A406" t="s">
        <v>2154</v>
      </c>
      <c r="B406" t="s">
        <v>2103</v>
      </c>
      <c r="C406" t="s">
        <v>465</v>
      </c>
      <c r="D406" t="s">
        <v>466</v>
      </c>
      <c r="E406" t="s">
        <v>39</v>
      </c>
      <c r="F406" t="s">
        <v>44</v>
      </c>
      <c r="G406" t="s">
        <v>166</v>
      </c>
      <c r="H406" t="s">
        <v>70</v>
      </c>
      <c r="I406" t="s">
        <v>71</v>
      </c>
      <c r="J406" t="str">
        <f t="shared" si="6"/>
        <v>b: BLUE GRACE LOGISTI| 4034038301</v>
      </c>
      <c r="K406">
        <v>1</v>
      </c>
      <c r="L406">
        <v>1.34</v>
      </c>
      <c r="M406">
        <v>0.27</v>
      </c>
      <c r="N406">
        <v>342</v>
      </c>
      <c r="O406">
        <v>0.84</v>
      </c>
      <c r="P406">
        <v>37</v>
      </c>
      <c r="Q406">
        <v>0.25</v>
      </c>
      <c r="R406">
        <v>-21</v>
      </c>
      <c r="S406">
        <v>-9</v>
      </c>
      <c r="T406">
        <v>0</v>
      </c>
      <c r="U406">
        <v>92</v>
      </c>
      <c r="V406">
        <v>83</v>
      </c>
      <c r="W406">
        <v>40475</v>
      </c>
      <c r="X406">
        <v>40340</v>
      </c>
      <c r="Y406">
        <v>38301</v>
      </c>
      <c r="Z406">
        <v>1.37</v>
      </c>
      <c r="AA406" t="s">
        <v>2363</v>
      </c>
      <c r="AB406" t="s">
        <v>2362</v>
      </c>
    </row>
    <row r="407" spans="1:28" x14ac:dyDescent="0.3">
      <c r="A407" t="s">
        <v>2154</v>
      </c>
      <c r="B407" t="s">
        <v>2065</v>
      </c>
      <c r="C407" t="s">
        <v>2418</v>
      </c>
      <c r="D407" t="s">
        <v>2417</v>
      </c>
      <c r="E407" t="s">
        <v>39</v>
      </c>
      <c r="F407" t="s">
        <v>44</v>
      </c>
      <c r="G407" t="s">
        <v>85</v>
      </c>
      <c r="H407" t="s">
        <v>70</v>
      </c>
      <c r="I407" t="s">
        <v>75</v>
      </c>
      <c r="J407" t="str">
        <f t="shared" si="6"/>
        <v>MCGUIRE LOGISTICS | 4050138101</v>
      </c>
      <c r="K407">
        <v>1</v>
      </c>
      <c r="L407">
        <v>1.85</v>
      </c>
      <c r="M407">
        <v>0.28000000000000003</v>
      </c>
      <c r="N407">
        <v>423</v>
      </c>
      <c r="O407">
        <v>0.94</v>
      </c>
      <c r="P407">
        <v>21</v>
      </c>
      <c r="Q407">
        <v>0.25</v>
      </c>
      <c r="R407">
        <v>-30</v>
      </c>
      <c r="S407">
        <v>11</v>
      </c>
      <c r="T407">
        <v>3</v>
      </c>
      <c r="U407">
        <v>248</v>
      </c>
      <c r="V407">
        <v>262</v>
      </c>
      <c r="W407">
        <v>40391</v>
      </c>
      <c r="X407">
        <v>40501</v>
      </c>
      <c r="Y407">
        <v>38101</v>
      </c>
      <c r="Z407">
        <v>1.89</v>
      </c>
      <c r="AA407" t="s">
        <v>1996</v>
      </c>
      <c r="AB407" t="s">
        <v>1995</v>
      </c>
    </row>
    <row r="408" spans="1:28" x14ac:dyDescent="0.3">
      <c r="A408" t="s">
        <v>2154</v>
      </c>
      <c r="B408" t="s">
        <v>2066</v>
      </c>
      <c r="C408" t="s">
        <v>2416</v>
      </c>
      <c r="D408" t="s">
        <v>2415</v>
      </c>
      <c r="E408" t="s">
        <v>39</v>
      </c>
      <c r="F408" t="s">
        <v>44</v>
      </c>
      <c r="G408" t="s">
        <v>46</v>
      </c>
      <c r="H408" t="s">
        <v>70</v>
      </c>
      <c r="I408" t="s">
        <v>1823</v>
      </c>
      <c r="J408" t="str">
        <f t="shared" si="6"/>
        <v>AHF PRODUCTS | 4250137055</v>
      </c>
      <c r="K408">
        <v>1</v>
      </c>
      <c r="L408">
        <v>2.84</v>
      </c>
      <c r="M408">
        <v>0.19</v>
      </c>
      <c r="N408">
        <v>199</v>
      </c>
      <c r="O408">
        <v>0.26</v>
      </c>
      <c r="P408">
        <v>0</v>
      </c>
      <c r="Q408">
        <v>0.25</v>
      </c>
      <c r="R408">
        <v>4</v>
      </c>
      <c r="S408">
        <v>37</v>
      </c>
      <c r="T408">
        <v>32</v>
      </c>
      <c r="U408">
        <v>430</v>
      </c>
      <c r="V408">
        <v>499</v>
      </c>
      <c r="W408">
        <v>42501</v>
      </c>
      <c r="X408">
        <v>42501</v>
      </c>
      <c r="Y408">
        <v>37055</v>
      </c>
      <c r="Z408">
        <v>2.79</v>
      </c>
      <c r="AA408" t="s">
        <v>2363</v>
      </c>
      <c r="AB408" t="s">
        <v>2362</v>
      </c>
    </row>
    <row r="409" spans="1:28" x14ac:dyDescent="0.3">
      <c r="A409" t="s">
        <v>2154</v>
      </c>
      <c r="B409" t="s">
        <v>2066</v>
      </c>
      <c r="C409" t="s">
        <v>855</v>
      </c>
      <c r="D409" t="s">
        <v>856</v>
      </c>
      <c r="E409" t="s">
        <v>39</v>
      </c>
      <c r="F409" t="s">
        <v>44</v>
      </c>
      <c r="G409" t="s">
        <v>452</v>
      </c>
      <c r="H409" t="s">
        <v>70</v>
      </c>
      <c r="I409" t="s">
        <v>2414</v>
      </c>
      <c r="J409" t="str">
        <f t="shared" si="6"/>
        <v>b: ARMSTRONG TRANSPOR| 4060137101</v>
      </c>
      <c r="K409">
        <v>1</v>
      </c>
      <c r="L409">
        <v>1.93</v>
      </c>
      <c r="M409">
        <v>0.27</v>
      </c>
      <c r="N409">
        <v>261</v>
      </c>
      <c r="O409">
        <v>0.75</v>
      </c>
      <c r="P409">
        <v>58</v>
      </c>
      <c r="Q409">
        <v>0.3</v>
      </c>
      <c r="R409">
        <v>-16</v>
      </c>
      <c r="S409">
        <v>-36</v>
      </c>
      <c r="T409">
        <v>-22</v>
      </c>
      <c r="U409">
        <v>322</v>
      </c>
      <c r="V409">
        <v>264</v>
      </c>
      <c r="W409">
        <v>40353</v>
      </c>
      <c r="X409">
        <v>40601</v>
      </c>
      <c r="Y409">
        <v>37101</v>
      </c>
      <c r="Z409">
        <v>1.96</v>
      </c>
      <c r="AA409" t="s">
        <v>2363</v>
      </c>
      <c r="AB409" t="s">
        <v>2362</v>
      </c>
    </row>
    <row r="410" spans="1:28" x14ac:dyDescent="0.3">
      <c r="A410" t="s">
        <v>2152</v>
      </c>
      <c r="B410" t="s">
        <v>2159</v>
      </c>
      <c r="C410" t="s">
        <v>2413</v>
      </c>
      <c r="D410" t="s">
        <v>2412</v>
      </c>
      <c r="E410" t="s">
        <v>39</v>
      </c>
      <c r="F410" t="s">
        <v>42</v>
      </c>
      <c r="G410" t="s">
        <v>2411</v>
      </c>
      <c r="H410" t="s">
        <v>70</v>
      </c>
      <c r="I410" t="s">
        <v>243</v>
      </c>
      <c r="J410" t="str">
        <f t="shared" si="6"/>
        <v>b: RIGHTWAY LOGISTICS| 4717237172</v>
      </c>
      <c r="K410">
        <v>1</v>
      </c>
      <c r="L410">
        <v>1.44</v>
      </c>
      <c r="M410">
        <v>0.28000000000000003</v>
      </c>
      <c r="N410">
        <v>174</v>
      </c>
      <c r="O410">
        <v>0.75</v>
      </c>
      <c r="P410">
        <v>80</v>
      </c>
      <c r="Q410">
        <v>0.3</v>
      </c>
      <c r="R410">
        <v>14</v>
      </c>
      <c r="S410">
        <v>46</v>
      </c>
      <c r="T410">
        <v>-179</v>
      </c>
      <c r="U410">
        <v>-212</v>
      </c>
      <c r="V410">
        <v>-345</v>
      </c>
      <c r="W410">
        <v>40324</v>
      </c>
      <c r="X410">
        <v>47172</v>
      </c>
      <c r="Y410">
        <v>37172</v>
      </c>
      <c r="Z410">
        <v>1.48</v>
      </c>
      <c r="AA410" t="s">
        <v>1986</v>
      </c>
      <c r="AB410" t="s">
        <v>1985</v>
      </c>
    </row>
    <row r="411" spans="1:28" x14ac:dyDescent="0.3">
      <c r="A411" t="s">
        <v>2152</v>
      </c>
      <c r="B411" t="s">
        <v>2149</v>
      </c>
      <c r="C411" t="s">
        <v>37</v>
      </c>
      <c r="D411" t="s">
        <v>38</v>
      </c>
      <c r="E411" t="s">
        <v>39</v>
      </c>
      <c r="F411" t="s">
        <v>44</v>
      </c>
      <c r="G411" t="s">
        <v>477</v>
      </c>
      <c r="H411" t="s">
        <v>44</v>
      </c>
      <c r="I411" t="s">
        <v>483</v>
      </c>
      <c r="J411" t="str">
        <f t="shared" si="6"/>
        <v>b: C H ROBINSON | 4020142001</v>
      </c>
      <c r="K411">
        <v>1</v>
      </c>
      <c r="L411">
        <v>1.99</v>
      </c>
      <c r="M411">
        <v>0.27</v>
      </c>
      <c r="N411">
        <v>221</v>
      </c>
      <c r="O411">
        <v>0.83</v>
      </c>
      <c r="P411">
        <v>80</v>
      </c>
      <c r="Q411">
        <v>0.3</v>
      </c>
      <c r="R411">
        <v>-13</v>
      </c>
      <c r="S411">
        <v>46</v>
      </c>
      <c r="T411">
        <v>-123</v>
      </c>
      <c r="U411">
        <v>-120</v>
      </c>
      <c r="V411">
        <v>-197</v>
      </c>
      <c r="W411">
        <v>40422</v>
      </c>
      <c r="X411">
        <v>40201</v>
      </c>
      <c r="Y411">
        <v>42001</v>
      </c>
      <c r="Z411">
        <v>2.02</v>
      </c>
      <c r="AA411" t="s">
        <v>2363</v>
      </c>
      <c r="AB411" t="s">
        <v>2362</v>
      </c>
    </row>
    <row r="412" spans="1:28" x14ac:dyDescent="0.3">
      <c r="A412" t="s">
        <v>2152</v>
      </c>
      <c r="B412" t="s">
        <v>2103</v>
      </c>
      <c r="C412" t="s">
        <v>2405</v>
      </c>
      <c r="D412" t="s">
        <v>2404</v>
      </c>
      <c r="E412" t="s">
        <v>39</v>
      </c>
      <c r="F412" t="s">
        <v>44</v>
      </c>
      <c r="G412" t="s">
        <v>477</v>
      </c>
      <c r="H412" t="s">
        <v>70</v>
      </c>
      <c r="I412" t="s">
        <v>71</v>
      </c>
      <c r="J412" t="str">
        <f t="shared" si="6"/>
        <v>DUNAVANT | 4020138301</v>
      </c>
      <c r="K412">
        <v>5</v>
      </c>
      <c r="L412">
        <v>1.63</v>
      </c>
      <c r="M412">
        <v>0.28000000000000003</v>
      </c>
      <c r="N412">
        <v>298</v>
      </c>
      <c r="O412">
        <v>0.7</v>
      </c>
      <c r="P412">
        <v>59</v>
      </c>
      <c r="Q412">
        <v>0.28000000000000003</v>
      </c>
      <c r="R412">
        <v>-20</v>
      </c>
      <c r="S412">
        <v>-5</v>
      </c>
      <c r="T412">
        <v>-1</v>
      </c>
      <c r="U412">
        <v>34</v>
      </c>
      <c r="V412">
        <v>28</v>
      </c>
      <c r="W412">
        <v>40065</v>
      </c>
      <c r="X412">
        <v>40201</v>
      </c>
      <c r="Y412">
        <v>38301</v>
      </c>
      <c r="Z412">
        <v>1.67</v>
      </c>
      <c r="AA412" t="s">
        <v>1986</v>
      </c>
      <c r="AB412" t="s">
        <v>1985</v>
      </c>
    </row>
    <row r="413" spans="1:28" x14ac:dyDescent="0.3">
      <c r="A413" t="s">
        <v>2152</v>
      </c>
      <c r="B413" t="s">
        <v>2103</v>
      </c>
      <c r="C413" t="s">
        <v>1753</v>
      </c>
      <c r="D413" t="s">
        <v>1754</v>
      </c>
      <c r="E413" t="s">
        <v>39</v>
      </c>
      <c r="F413" t="s">
        <v>44</v>
      </c>
      <c r="G413" t="s">
        <v>477</v>
      </c>
      <c r="H413" t="s">
        <v>70</v>
      </c>
      <c r="I413" t="s">
        <v>1755</v>
      </c>
      <c r="J413" t="str">
        <f t="shared" si="6"/>
        <v>PCA COUNCE | 4020138326</v>
      </c>
      <c r="K413">
        <v>1</v>
      </c>
      <c r="L413">
        <v>1.81</v>
      </c>
      <c r="M413">
        <v>0.2</v>
      </c>
      <c r="N413">
        <v>331</v>
      </c>
      <c r="O413">
        <v>0.88</v>
      </c>
      <c r="P413">
        <v>49</v>
      </c>
      <c r="Q413">
        <v>0.25</v>
      </c>
      <c r="R413">
        <v>3</v>
      </c>
      <c r="S413">
        <v>-58</v>
      </c>
      <c r="T413">
        <v>-17</v>
      </c>
      <c r="U413">
        <v>89</v>
      </c>
      <c r="V413">
        <v>14</v>
      </c>
      <c r="W413">
        <v>47250</v>
      </c>
      <c r="X413">
        <v>40201</v>
      </c>
      <c r="Y413">
        <v>38326</v>
      </c>
      <c r="Z413">
        <v>1.77</v>
      </c>
      <c r="AA413" t="s">
        <v>1986</v>
      </c>
      <c r="AB413" t="s">
        <v>1985</v>
      </c>
    </row>
    <row r="414" spans="1:28" x14ac:dyDescent="0.3">
      <c r="A414" t="s">
        <v>2152</v>
      </c>
      <c r="B414" t="s">
        <v>2103</v>
      </c>
      <c r="C414" t="s">
        <v>2328</v>
      </c>
      <c r="D414" t="s">
        <v>2327</v>
      </c>
      <c r="E414" t="s">
        <v>39</v>
      </c>
      <c r="F414" t="s">
        <v>44</v>
      </c>
      <c r="G414" t="s">
        <v>477</v>
      </c>
      <c r="H414" t="s">
        <v>70</v>
      </c>
      <c r="I414" t="s">
        <v>71</v>
      </c>
      <c r="J414" t="str">
        <f t="shared" si="6"/>
        <v>VASCOR BROKERAGE | 4020138301</v>
      </c>
      <c r="K414">
        <v>72</v>
      </c>
      <c r="L414">
        <v>1.87</v>
      </c>
      <c r="M414">
        <v>0.2</v>
      </c>
      <c r="N414">
        <v>297</v>
      </c>
      <c r="O414">
        <v>0.69</v>
      </c>
      <c r="P414">
        <v>13</v>
      </c>
      <c r="Q414">
        <v>0.26</v>
      </c>
      <c r="R414">
        <v>3</v>
      </c>
      <c r="S414">
        <v>-15</v>
      </c>
      <c r="T414">
        <v>3</v>
      </c>
      <c r="U414">
        <v>79</v>
      </c>
      <c r="V414">
        <v>67</v>
      </c>
      <c r="W414">
        <v>40201</v>
      </c>
      <c r="X414">
        <v>40201</v>
      </c>
      <c r="Y414">
        <v>38301</v>
      </c>
      <c r="Z414">
        <v>1.83</v>
      </c>
      <c r="AA414" t="s">
        <v>1986</v>
      </c>
      <c r="AB414" t="s">
        <v>1985</v>
      </c>
    </row>
    <row r="415" spans="1:28" x14ac:dyDescent="0.3">
      <c r="A415" t="s">
        <v>2152</v>
      </c>
      <c r="B415" t="s">
        <v>2061</v>
      </c>
      <c r="C415" t="s">
        <v>385</v>
      </c>
      <c r="D415" t="s">
        <v>386</v>
      </c>
      <c r="E415" t="s">
        <v>39</v>
      </c>
      <c r="F415" t="s">
        <v>44</v>
      </c>
      <c r="G415" t="s">
        <v>477</v>
      </c>
      <c r="H415" t="s">
        <v>70</v>
      </c>
      <c r="I415" t="s">
        <v>477</v>
      </c>
      <c r="J415" t="str">
        <f t="shared" si="6"/>
        <v>b: CROWLEY LOGISTICS | 4020137777</v>
      </c>
      <c r="K415">
        <v>1</v>
      </c>
      <c r="L415">
        <v>2.41</v>
      </c>
      <c r="M415">
        <v>0.27</v>
      </c>
      <c r="N415">
        <v>261</v>
      </c>
      <c r="O415">
        <v>0.75</v>
      </c>
      <c r="P415">
        <v>71</v>
      </c>
      <c r="Q415">
        <v>0.3</v>
      </c>
      <c r="R415">
        <v>-16</v>
      </c>
      <c r="S415">
        <v>57</v>
      </c>
      <c r="T415">
        <v>-22</v>
      </c>
      <c r="U415">
        <v>42</v>
      </c>
      <c r="V415">
        <v>77</v>
      </c>
      <c r="W415">
        <v>40501</v>
      </c>
      <c r="X415">
        <v>40201</v>
      </c>
      <c r="Y415">
        <v>37777</v>
      </c>
      <c r="Z415">
        <v>2.44</v>
      </c>
      <c r="AA415" t="s">
        <v>2363</v>
      </c>
      <c r="AB415" t="s">
        <v>2362</v>
      </c>
    </row>
    <row r="416" spans="1:28" x14ac:dyDescent="0.3">
      <c r="A416" t="s">
        <v>2152</v>
      </c>
      <c r="B416" t="s">
        <v>2061</v>
      </c>
      <c r="C416" t="s">
        <v>2410</v>
      </c>
      <c r="D416" t="s">
        <v>2409</v>
      </c>
      <c r="E416" t="s">
        <v>39</v>
      </c>
      <c r="F416" t="s">
        <v>44</v>
      </c>
      <c r="G416" t="s">
        <v>477</v>
      </c>
      <c r="H416" t="s">
        <v>70</v>
      </c>
      <c r="I416" t="s">
        <v>2095</v>
      </c>
      <c r="J416" t="str">
        <f t="shared" si="6"/>
        <v>ONE SOURCE LOGISTICS | 4020137701</v>
      </c>
      <c r="K416">
        <v>1</v>
      </c>
      <c r="L416">
        <v>2.11</v>
      </c>
      <c r="M416">
        <v>0.27</v>
      </c>
      <c r="N416">
        <v>262</v>
      </c>
      <c r="O416">
        <v>0.79</v>
      </c>
      <c r="P416">
        <v>5</v>
      </c>
      <c r="Q416">
        <v>0.25</v>
      </c>
      <c r="R416">
        <v>-15</v>
      </c>
      <c r="S416">
        <v>-3</v>
      </c>
      <c r="T416">
        <v>-40</v>
      </c>
      <c r="U416">
        <v>-34</v>
      </c>
      <c r="V416">
        <v>-77</v>
      </c>
      <c r="W416">
        <v>47129</v>
      </c>
      <c r="X416">
        <v>40201</v>
      </c>
      <c r="Y416">
        <v>37701</v>
      </c>
      <c r="Z416">
        <v>2.14</v>
      </c>
      <c r="AA416" t="s">
        <v>1996</v>
      </c>
      <c r="AB416" t="s">
        <v>1995</v>
      </c>
    </row>
    <row r="417" spans="1:28" x14ac:dyDescent="0.3">
      <c r="A417" t="s">
        <v>2152</v>
      </c>
      <c r="B417" t="s">
        <v>2061</v>
      </c>
      <c r="C417" t="s">
        <v>1201</v>
      </c>
      <c r="D417" t="s">
        <v>1202</v>
      </c>
      <c r="E417" t="s">
        <v>39</v>
      </c>
      <c r="F417" t="s">
        <v>42</v>
      </c>
      <c r="G417" t="s">
        <v>478</v>
      </c>
      <c r="H417" t="s">
        <v>70</v>
      </c>
      <c r="I417" t="s">
        <v>887</v>
      </c>
      <c r="J417" t="str">
        <f t="shared" si="6"/>
        <v>PARAMOUNT LOGISTICS L| 4713037950</v>
      </c>
      <c r="K417">
        <v>1</v>
      </c>
      <c r="L417">
        <v>2.77</v>
      </c>
      <c r="M417">
        <v>0.28000000000000003</v>
      </c>
      <c r="N417">
        <v>246</v>
      </c>
      <c r="O417">
        <v>0.83</v>
      </c>
      <c r="P417">
        <v>76</v>
      </c>
      <c r="Q417">
        <v>0.3</v>
      </c>
      <c r="R417">
        <v>9</v>
      </c>
      <c r="S417">
        <v>51</v>
      </c>
      <c r="T417">
        <v>-123</v>
      </c>
      <c r="U417">
        <v>86</v>
      </c>
      <c r="V417">
        <v>14</v>
      </c>
      <c r="W417">
        <v>40501</v>
      </c>
      <c r="X417">
        <v>47130</v>
      </c>
      <c r="Y417">
        <v>37950</v>
      </c>
      <c r="Z417">
        <v>2.81</v>
      </c>
      <c r="AA417" t="s">
        <v>2363</v>
      </c>
      <c r="AB417" t="s">
        <v>2362</v>
      </c>
    </row>
    <row r="418" spans="1:28" x14ac:dyDescent="0.3">
      <c r="A418" t="s">
        <v>2152</v>
      </c>
      <c r="B418" t="s">
        <v>2065</v>
      </c>
      <c r="C418" t="s">
        <v>2408</v>
      </c>
      <c r="D418" t="s">
        <v>2407</v>
      </c>
      <c r="E418" t="s">
        <v>39</v>
      </c>
      <c r="F418" t="s">
        <v>44</v>
      </c>
      <c r="G418" t="s">
        <v>477</v>
      </c>
      <c r="H418" t="s">
        <v>70</v>
      </c>
      <c r="I418" t="s">
        <v>75</v>
      </c>
      <c r="J418" t="str">
        <f t="shared" si="6"/>
        <v>TITANIUM AMERICAN LOG| 4020138101</v>
      </c>
      <c r="K418">
        <v>1</v>
      </c>
      <c r="L418">
        <v>1.47</v>
      </c>
      <c r="M418">
        <v>0.28000000000000003</v>
      </c>
      <c r="N418">
        <v>386</v>
      </c>
      <c r="O418">
        <v>0.79</v>
      </c>
      <c r="P418">
        <v>0</v>
      </c>
      <c r="Q418">
        <v>0.25</v>
      </c>
      <c r="R418">
        <v>-27</v>
      </c>
      <c r="S418">
        <v>3</v>
      </c>
      <c r="T418">
        <v>-11</v>
      </c>
      <c r="U418">
        <v>-75</v>
      </c>
      <c r="V418">
        <v>-83</v>
      </c>
      <c r="W418">
        <v>40201</v>
      </c>
      <c r="X418">
        <v>40201</v>
      </c>
      <c r="Y418">
        <v>38101</v>
      </c>
      <c r="Z418">
        <v>1.51</v>
      </c>
      <c r="AA418" t="s">
        <v>1996</v>
      </c>
      <c r="AB418" t="s">
        <v>1995</v>
      </c>
    </row>
    <row r="419" spans="1:28" x14ac:dyDescent="0.3">
      <c r="A419" t="s">
        <v>2152</v>
      </c>
      <c r="B419" t="s">
        <v>2066</v>
      </c>
      <c r="C419" t="s">
        <v>1181</v>
      </c>
      <c r="D419" t="s">
        <v>1182</v>
      </c>
      <c r="E419" t="s">
        <v>39</v>
      </c>
      <c r="F419" t="s">
        <v>44</v>
      </c>
      <c r="G419" t="s">
        <v>477</v>
      </c>
      <c r="H419" t="s">
        <v>70</v>
      </c>
      <c r="I419" t="s">
        <v>139</v>
      </c>
      <c r="J419" t="str">
        <f t="shared" si="6"/>
        <v>b: BACKHAUL DIRECT | 4020137086</v>
      </c>
      <c r="K419">
        <v>1</v>
      </c>
      <c r="L419">
        <v>2.76</v>
      </c>
      <c r="M419">
        <v>0.28000000000000003</v>
      </c>
      <c r="N419">
        <v>184</v>
      </c>
      <c r="O419">
        <v>0.33</v>
      </c>
      <c r="P419">
        <v>105</v>
      </c>
      <c r="Q419">
        <v>0.35</v>
      </c>
      <c r="R419">
        <v>-13</v>
      </c>
      <c r="S419">
        <v>14</v>
      </c>
      <c r="T419">
        <v>2</v>
      </c>
      <c r="U419">
        <v>136</v>
      </c>
      <c r="V419">
        <v>152</v>
      </c>
      <c r="W419">
        <v>40353</v>
      </c>
      <c r="X419">
        <v>40201</v>
      </c>
      <c r="Y419">
        <v>37086</v>
      </c>
      <c r="Z419">
        <v>2.8</v>
      </c>
      <c r="AA419" t="s">
        <v>1996</v>
      </c>
      <c r="AB419" t="s">
        <v>1995</v>
      </c>
    </row>
    <row r="420" spans="1:28" x14ac:dyDescent="0.3">
      <c r="A420" t="s">
        <v>2152</v>
      </c>
      <c r="B420" t="s">
        <v>2066</v>
      </c>
      <c r="C420" t="s">
        <v>631</v>
      </c>
      <c r="D420" t="s">
        <v>632</v>
      </c>
      <c r="E420" t="s">
        <v>39</v>
      </c>
      <c r="F420" t="s">
        <v>42</v>
      </c>
      <c r="G420" t="s">
        <v>478</v>
      </c>
      <c r="H420" t="s">
        <v>70</v>
      </c>
      <c r="I420" t="s">
        <v>350</v>
      </c>
      <c r="J420" t="str">
        <f t="shared" si="6"/>
        <v>b: BNSF LOGISTICS LLC| 4713038501</v>
      </c>
      <c r="K420">
        <v>1</v>
      </c>
      <c r="L420">
        <v>2.81</v>
      </c>
      <c r="M420">
        <v>0.28000000000000003</v>
      </c>
      <c r="N420">
        <v>178</v>
      </c>
      <c r="O420">
        <v>0.88</v>
      </c>
      <c r="P420">
        <v>76</v>
      </c>
      <c r="Q420">
        <v>0.3</v>
      </c>
      <c r="R420">
        <v>14</v>
      </c>
      <c r="S420">
        <v>51</v>
      </c>
      <c r="T420">
        <v>-235</v>
      </c>
      <c r="U420">
        <v>92</v>
      </c>
      <c r="V420">
        <v>-92</v>
      </c>
      <c r="W420">
        <v>40501</v>
      </c>
      <c r="X420">
        <v>47130</v>
      </c>
      <c r="Y420">
        <v>38501</v>
      </c>
      <c r="Z420">
        <v>2.85</v>
      </c>
      <c r="AA420" t="s">
        <v>1996</v>
      </c>
      <c r="AB420" t="s">
        <v>1995</v>
      </c>
    </row>
    <row r="421" spans="1:28" x14ac:dyDescent="0.3">
      <c r="A421" t="s">
        <v>2152</v>
      </c>
      <c r="B421" t="s">
        <v>2066</v>
      </c>
      <c r="C421" t="s">
        <v>37</v>
      </c>
      <c r="D421" t="s">
        <v>38</v>
      </c>
      <c r="E421" t="s">
        <v>39</v>
      </c>
      <c r="F421" t="s">
        <v>44</v>
      </c>
      <c r="G421" t="s">
        <v>2406</v>
      </c>
      <c r="H421" t="s">
        <v>70</v>
      </c>
      <c r="I421" t="s">
        <v>611</v>
      </c>
      <c r="J421" t="str">
        <f t="shared" si="6"/>
        <v>b: C H ROBINSON | 4004737127</v>
      </c>
      <c r="K421">
        <v>1</v>
      </c>
      <c r="L421">
        <v>2.2599999999999998</v>
      </c>
      <c r="M421">
        <v>0.27</v>
      </c>
      <c r="N421">
        <v>197</v>
      </c>
      <c r="O421">
        <v>0.67</v>
      </c>
      <c r="P421">
        <v>108</v>
      </c>
      <c r="Q421">
        <v>0.35</v>
      </c>
      <c r="R421">
        <v>-12</v>
      </c>
      <c r="S421">
        <v>11</v>
      </c>
      <c r="T421">
        <v>-144</v>
      </c>
      <c r="U421">
        <v>60</v>
      </c>
      <c r="V421">
        <v>-73</v>
      </c>
      <c r="W421">
        <v>40353</v>
      </c>
      <c r="X421">
        <v>40047</v>
      </c>
      <c r="Y421">
        <v>37127</v>
      </c>
      <c r="Z421">
        <v>2.29</v>
      </c>
      <c r="AA421" t="s">
        <v>2363</v>
      </c>
      <c r="AB421" t="s">
        <v>2362</v>
      </c>
    </row>
    <row r="422" spans="1:28" x14ac:dyDescent="0.3">
      <c r="A422" t="s">
        <v>2152</v>
      </c>
      <c r="B422" t="s">
        <v>2066</v>
      </c>
      <c r="C422" t="s">
        <v>37</v>
      </c>
      <c r="D422" t="s">
        <v>38</v>
      </c>
      <c r="E422" t="s">
        <v>39</v>
      </c>
      <c r="F422" t="s">
        <v>44</v>
      </c>
      <c r="G422" t="s">
        <v>786</v>
      </c>
      <c r="H422" t="s">
        <v>70</v>
      </c>
      <c r="I422" t="s">
        <v>139</v>
      </c>
      <c r="J422" t="str">
        <f t="shared" si="6"/>
        <v>b: C H ROBINSON | 4006537086</v>
      </c>
      <c r="K422">
        <v>1</v>
      </c>
      <c r="L422">
        <v>2.34</v>
      </c>
      <c r="M422">
        <v>0.27</v>
      </c>
      <c r="N422">
        <v>211</v>
      </c>
      <c r="O422">
        <v>0.54</v>
      </c>
      <c r="P422">
        <v>65</v>
      </c>
      <c r="Q422">
        <v>0.3</v>
      </c>
      <c r="R422">
        <v>-12</v>
      </c>
      <c r="S422">
        <v>65</v>
      </c>
      <c r="T422">
        <v>2</v>
      </c>
      <c r="U422">
        <v>92</v>
      </c>
      <c r="V422">
        <v>159</v>
      </c>
      <c r="W422">
        <v>40501</v>
      </c>
      <c r="X422">
        <v>40065</v>
      </c>
      <c r="Y422">
        <v>37086</v>
      </c>
      <c r="Z422">
        <v>2.37</v>
      </c>
      <c r="AA422" t="s">
        <v>2363</v>
      </c>
      <c r="AB422" t="s">
        <v>2362</v>
      </c>
    </row>
    <row r="423" spans="1:28" x14ac:dyDescent="0.3">
      <c r="A423" t="s">
        <v>2152</v>
      </c>
      <c r="B423" t="s">
        <v>2066</v>
      </c>
      <c r="C423" t="s">
        <v>865</v>
      </c>
      <c r="D423" t="s">
        <v>866</v>
      </c>
      <c r="E423" t="s">
        <v>39</v>
      </c>
      <c r="F423" t="s">
        <v>44</v>
      </c>
      <c r="G423" t="s">
        <v>477</v>
      </c>
      <c r="H423" t="s">
        <v>70</v>
      </c>
      <c r="I423" t="s">
        <v>2369</v>
      </c>
      <c r="J423" t="str">
        <f t="shared" si="6"/>
        <v>b: REDWOOD MULTIMODAL| 4020138570</v>
      </c>
      <c r="K423">
        <v>1</v>
      </c>
      <c r="L423">
        <v>4.1500000000000004</v>
      </c>
      <c r="M423">
        <v>0.28000000000000003</v>
      </c>
      <c r="N423">
        <v>158</v>
      </c>
      <c r="O423">
        <v>0.63</v>
      </c>
      <c r="P423">
        <v>71</v>
      </c>
      <c r="Q423">
        <v>0.3</v>
      </c>
      <c r="R423">
        <v>-11</v>
      </c>
      <c r="S423">
        <v>57</v>
      </c>
      <c r="T423">
        <v>-127</v>
      </c>
      <c r="U423">
        <v>309</v>
      </c>
      <c r="V423">
        <v>239</v>
      </c>
      <c r="W423">
        <v>40501</v>
      </c>
      <c r="X423">
        <v>40201</v>
      </c>
      <c r="Y423">
        <v>38570</v>
      </c>
      <c r="Z423">
        <v>4.1900000000000004</v>
      </c>
      <c r="AA423" t="s">
        <v>1996</v>
      </c>
      <c r="AB423" t="s">
        <v>1995</v>
      </c>
    </row>
    <row r="424" spans="1:28" x14ac:dyDescent="0.3">
      <c r="A424" t="s">
        <v>2152</v>
      </c>
      <c r="B424" t="s">
        <v>2066</v>
      </c>
      <c r="C424" t="s">
        <v>547</v>
      </c>
      <c r="D424" t="s">
        <v>548</v>
      </c>
      <c r="E424" t="s">
        <v>39</v>
      </c>
      <c r="F424" t="s">
        <v>42</v>
      </c>
      <c r="G424" t="s">
        <v>589</v>
      </c>
      <c r="H424" t="s">
        <v>70</v>
      </c>
      <c r="I424" t="s">
        <v>1108</v>
      </c>
      <c r="J424" t="str">
        <f t="shared" si="6"/>
        <v>CORPORATE TRAFFIC BRO| 4715037148</v>
      </c>
      <c r="K424">
        <v>1</v>
      </c>
      <c r="L424">
        <v>3.43</v>
      </c>
      <c r="M424">
        <v>0.28000000000000003</v>
      </c>
      <c r="N424">
        <v>148</v>
      </c>
      <c r="O424">
        <v>0.23</v>
      </c>
      <c r="P424">
        <v>78</v>
      </c>
      <c r="Q424">
        <v>0.3</v>
      </c>
      <c r="R424">
        <v>-10</v>
      </c>
      <c r="S424">
        <v>48</v>
      </c>
      <c r="T424">
        <v>1</v>
      </c>
      <c r="U424">
        <v>171</v>
      </c>
      <c r="V424">
        <v>220</v>
      </c>
      <c r="W424">
        <v>40501</v>
      </c>
      <c r="X424">
        <v>47150</v>
      </c>
      <c r="Y424">
        <v>37148</v>
      </c>
      <c r="Z424">
        <v>3.47</v>
      </c>
      <c r="AA424" t="s">
        <v>1996</v>
      </c>
      <c r="AB424" t="s">
        <v>1995</v>
      </c>
    </row>
    <row r="425" spans="1:28" x14ac:dyDescent="0.3">
      <c r="A425" t="s">
        <v>2152</v>
      </c>
      <c r="B425" t="s">
        <v>2066</v>
      </c>
      <c r="C425" t="s">
        <v>2405</v>
      </c>
      <c r="D425" t="s">
        <v>2404</v>
      </c>
      <c r="E425" t="s">
        <v>39</v>
      </c>
      <c r="F425" t="s">
        <v>44</v>
      </c>
      <c r="G425" t="s">
        <v>477</v>
      </c>
      <c r="H425" t="s">
        <v>70</v>
      </c>
      <c r="I425" t="s">
        <v>2403</v>
      </c>
      <c r="J425" t="str">
        <f t="shared" si="6"/>
        <v>DUNAVANT | 4020137110</v>
      </c>
      <c r="K425">
        <v>5</v>
      </c>
      <c r="L425">
        <v>2.21</v>
      </c>
      <c r="M425">
        <v>0.27</v>
      </c>
      <c r="N425">
        <v>242</v>
      </c>
      <c r="O425">
        <v>0.78</v>
      </c>
      <c r="P425">
        <v>43</v>
      </c>
      <c r="Q425">
        <v>0.25</v>
      </c>
      <c r="R425">
        <v>-16</v>
      </c>
      <c r="S425">
        <v>-5</v>
      </c>
      <c r="T425">
        <v>-102</v>
      </c>
      <c r="U425">
        <v>102</v>
      </c>
      <c r="V425">
        <v>-5</v>
      </c>
      <c r="W425">
        <v>47250</v>
      </c>
      <c r="X425">
        <v>40201</v>
      </c>
      <c r="Y425">
        <v>37110</v>
      </c>
      <c r="Z425">
        <v>2.2400000000000002</v>
      </c>
      <c r="AA425" t="s">
        <v>1986</v>
      </c>
      <c r="AB425" t="s">
        <v>1985</v>
      </c>
    </row>
    <row r="426" spans="1:28" x14ac:dyDescent="0.3">
      <c r="A426" t="s">
        <v>2151</v>
      </c>
      <c r="B426" t="s">
        <v>2103</v>
      </c>
      <c r="C426" t="s">
        <v>37</v>
      </c>
      <c r="D426" t="s">
        <v>38</v>
      </c>
      <c r="E426" t="s">
        <v>39</v>
      </c>
      <c r="F426" t="s">
        <v>44</v>
      </c>
      <c r="G426" t="s">
        <v>1019</v>
      </c>
      <c r="H426" t="s">
        <v>70</v>
      </c>
      <c r="I426" t="s">
        <v>71</v>
      </c>
      <c r="J426" t="str">
        <f t="shared" si="6"/>
        <v>b: C H ROBINSON | 4230138301</v>
      </c>
      <c r="K426">
        <v>1</v>
      </c>
      <c r="L426">
        <v>2.35</v>
      </c>
      <c r="M426">
        <v>0.27</v>
      </c>
      <c r="N426">
        <v>229</v>
      </c>
      <c r="O426">
        <v>0.75</v>
      </c>
      <c r="P426">
        <v>35</v>
      </c>
      <c r="Q426">
        <v>0.25</v>
      </c>
      <c r="R426">
        <v>-13</v>
      </c>
      <c r="S426">
        <v>128</v>
      </c>
      <c r="T426">
        <v>-89</v>
      </c>
      <c r="U426">
        <v>313</v>
      </c>
      <c r="V426">
        <v>352</v>
      </c>
      <c r="W426">
        <v>47701</v>
      </c>
      <c r="X426">
        <v>42301</v>
      </c>
      <c r="Y426">
        <v>38301</v>
      </c>
      <c r="Z426">
        <v>2.38</v>
      </c>
      <c r="AA426" t="s">
        <v>2068</v>
      </c>
      <c r="AB426" t="s">
        <v>2067</v>
      </c>
    </row>
    <row r="427" spans="1:28" x14ac:dyDescent="0.3">
      <c r="A427" t="s">
        <v>2149</v>
      </c>
      <c r="B427" t="s">
        <v>2122</v>
      </c>
      <c r="C427" t="s">
        <v>195</v>
      </c>
      <c r="D427" t="s">
        <v>196</v>
      </c>
      <c r="E427" t="s">
        <v>39</v>
      </c>
      <c r="F427" t="s">
        <v>44</v>
      </c>
      <c r="G427" t="s">
        <v>2150</v>
      </c>
      <c r="H427" t="s">
        <v>66</v>
      </c>
      <c r="I427" t="s">
        <v>709</v>
      </c>
      <c r="J427" t="str">
        <f t="shared" si="6"/>
        <v>MTD PRODUCTS INC | 4207138879</v>
      </c>
      <c r="K427">
        <v>17</v>
      </c>
      <c r="L427">
        <v>2.91</v>
      </c>
      <c r="M427">
        <v>0.2</v>
      </c>
      <c r="N427">
        <v>194</v>
      </c>
      <c r="O427">
        <v>0.33</v>
      </c>
      <c r="P427">
        <v>66</v>
      </c>
      <c r="Q427">
        <v>0.3</v>
      </c>
      <c r="R427">
        <v>1</v>
      </c>
      <c r="S427">
        <v>-155</v>
      </c>
      <c r="T427">
        <v>2</v>
      </c>
      <c r="U427">
        <v>205</v>
      </c>
      <c r="V427">
        <v>52</v>
      </c>
      <c r="W427">
        <v>37134</v>
      </c>
      <c r="X427">
        <v>42071</v>
      </c>
      <c r="Y427">
        <v>38879</v>
      </c>
      <c r="Z427">
        <v>2.87</v>
      </c>
      <c r="AA427" t="s">
        <v>2074</v>
      </c>
      <c r="AB427" t="s">
        <v>2073</v>
      </c>
    </row>
    <row r="428" spans="1:28" x14ac:dyDescent="0.3">
      <c r="A428" t="s">
        <v>2149</v>
      </c>
      <c r="B428" t="s">
        <v>2103</v>
      </c>
      <c r="C428" t="s">
        <v>1392</v>
      </c>
      <c r="D428" t="s">
        <v>1393</v>
      </c>
      <c r="E428" t="s">
        <v>39</v>
      </c>
      <c r="F428" t="s">
        <v>44</v>
      </c>
      <c r="G428" t="s">
        <v>634</v>
      </c>
      <c r="H428" t="s">
        <v>70</v>
      </c>
      <c r="I428" t="s">
        <v>1394</v>
      </c>
      <c r="J428" t="str">
        <f t="shared" si="6"/>
        <v>DEFA DELTA FAUCET COM| 4241938358</v>
      </c>
      <c r="K428">
        <v>27</v>
      </c>
      <c r="L428">
        <v>1.78</v>
      </c>
      <c r="M428">
        <v>0.32</v>
      </c>
      <c r="N428">
        <v>197</v>
      </c>
      <c r="O428">
        <v>0.27</v>
      </c>
      <c r="P428">
        <v>0</v>
      </c>
      <c r="Q428">
        <v>0.25</v>
      </c>
      <c r="R428">
        <v>-22</v>
      </c>
      <c r="S428">
        <v>0</v>
      </c>
      <c r="T428">
        <v>28</v>
      </c>
      <c r="U428">
        <v>145</v>
      </c>
      <c r="V428">
        <v>173</v>
      </c>
      <c r="W428">
        <v>42419</v>
      </c>
      <c r="X428">
        <v>42419</v>
      </c>
      <c r="Y428">
        <v>38358</v>
      </c>
      <c r="Z428">
        <v>1.86</v>
      </c>
      <c r="AA428" t="s">
        <v>2074</v>
      </c>
      <c r="AB428" t="s">
        <v>2073</v>
      </c>
    </row>
    <row r="429" spans="1:28" x14ac:dyDescent="0.3">
      <c r="A429" t="s">
        <v>2142</v>
      </c>
      <c r="B429" t="s">
        <v>2131</v>
      </c>
      <c r="C429" t="s">
        <v>37</v>
      </c>
      <c r="D429" t="s">
        <v>38</v>
      </c>
      <c r="E429" t="s">
        <v>39</v>
      </c>
      <c r="F429" t="s">
        <v>61</v>
      </c>
      <c r="G429" t="s">
        <v>71</v>
      </c>
      <c r="H429" t="s">
        <v>66</v>
      </c>
      <c r="I429" t="s">
        <v>498</v>
      </c>
      <c r="J429" t="str">
        <f t="shared" si="6"/>
        <v>b: C H ROBINSON | 6375538654</v>
      </c>
      <c r="K429">
        <v>1</v>
      </c>
      <c r="L429">
        <v>1.87</v>
      </c>
      <c r="M429">
        <v>0.27</v>
      </c>
      <c r="N429">
        <v>198</v>
      </c>
      <c r="O429">
        <v>0.26</v>
      </c>
      <c r="P429">
        <v>113</v>
      </c>
      <c r="Q429">
        <v>0.35</v>
      </c>
      <c r="R429">
        <v>-12</v>
      </c>
      <c r="S429">
        <v>-74</v>
      </c>
      <c r="T429">
        <v>32</v>
      </c>
      <c r="U429">
        <v>266</v>
      </c>
      <c r="V429">
        <v>224</v>
      </c>
      <c r="W429">
        <v>63043</v>
      </c>
      <c r="X429">
        <v>63755</v>
      </c>
      <c r="Y429">
        <v>38654</v>
      </c>
      <c r="Z429">
        <v>1.9</v>
      </c>
      <c r="AA429" t="s">
        <v>2363</v>
      </c>
      <c r="AB429" t="s">
        <v>2362</v>
      </c>
    </row>
    <row r="430" spans="1:28" x14ac:dyDescent="0.3">
      <c r="A430" t="s">
        <v>2142</v>
      </c>
      <c r="B430" t="s">
        <v>2122</v>
      </c>
      <c r="C430" t="s">
        <v>195</v>
      </c>
      <c r="D430" t="s">
        <v>196</v>
      </c>
      <c r="E430" t="s">
        <v>39</v>
      </c>
      <c r="F430" t="s">
        <v>61</v>
      </c>
      <c r="G430" t="s">
        <v>743</v>
      </c>
      <c r="H430" t="s">
        <v>66</v>
      </c>
      <c r="I430" t="s">
        <v>709</v>
      </c>
      <c r="J430" t="str">
        <f t="shared" si="6"/>
        <v>MTD PRODUCTS INC | 6390138879</v>
      </c>
      <c r="K430">
        <v>101</v>
      </c>
      <c r="L430">
        <v>2.14</v>
      </c>
      <c r="M430">
        <v>0.2</v>
      </c>
      <c r="N430">
        <v>263</v>
      </c>
      <c r="O430">
        <v>0.69</v>
      </c>
      <c r="P430">
        <v>74</v>
      </c>
      <c r="Q430">
        <v>0.3</v>
      </c>
      <c r="R430">
        <v>3</v>
      </c>
      <c r="S430">
        <v>-202</v>
      </c>
      <c r="T430">
        <v>3</v>
      </c>
      <c r="U430">
        <v>23</v>
      </c>
      <c r="V430">
        <v>-176</v>
      </c>
      <c r="W430">
        <v>38261</v>
      </c>
      <c r="X430">
        <v>63901</v>
      </c>
      <c r="Y430">
        <v>38879</v>
      </c>
      <c r="Z430">
        <v>2.1</v>
      </c>
      <c r="AA430" t="s">
        <v>1986</v>
      </c>
      <c r="AB430" t="s">
        <v>1985</v>
      </c>
    </row>
    <row r="431" spans="1:28" x14ac:dyDescent="0.3">
      <c r="A431" t="s">
        <v>2142</v>
      </c>
      <c r="B431" t="s">
        <v>2122</v>
      </c>
      <c r="C431" t="s">
        <v>123</v>
      </c>
      <c r="D431" t="s">
        <v>124</v>
      </c>
      <c r="E431" t="s">
        <v>39</v>
      </c>
      <c r="F431" t="s">
        <v>61</v>
      </c>
      <c r="G431" t="s">
        <v>183</v>
      </c>
      <c r="H431" t="s">
        <v>66</v>
      </c>
      <c r="I431" t="s">
        <v>589</v>
      </c>
      <c r="J431" t="str">
        <f t="shared" si="6"/>
        <v>WAL MART SAMS GENERAL| 6380138652</v>
      </c>
      <c r="K431">
        <v>14</v>
      </c>
      <c r="L431">
        <v>2.64</v>
      </c>
      <c r="M431">
        <v>7.0000000000000007E-2</v>
      </c>
      <c r="N431">
        <v>213</v>
      </c>
      <c r="O431">
        <v>0.56000000000000005</v>
      </c>
      <c r="P431">
        <v>39</v>
      </c>
      <c r="Q431">
        <v>0.28000000000000003</v>
      </c>
      <c r="R431">
        <v>28</v>
      </c>
      <c r="S431">
        <v>-136</v>
      </c>
      <c r="T431">
        <v>-7</v>
      </c>
      <c r="U431">
        <v>50</v>
      </c>
      <c r="V431">
        <v>-93</v>
      </c>
      <c r="W431">
        <v>63801</v>
      </c>
      <c r="X431">
        <v>63801</v>
      </c>
      <c r="Y431">
        <v>38652</v>
      </c>
      <c r="Z431">
        <v>2.4700000000000002</v>
      </c>
      <c r="AA431" t="s">
        <v>1986</v>
      </c>
      <c r="AB431" t="s">
        <v>1985</v>
      </c>
    </row>
    <row r="432" spans="1:28" x14ac:dyDescent="0.3">
      <c r="A432" t="s">
        <v>2142</v>
      </c>
      <c r="B432" t="s">
        <v>2103</v>
      </c>
      <c r="C432" t="s">
        <v>2105</v>
      </c>
      <c r="D432" t="s">
        <v>2104</v>
      </c>
      <c r="E432" t="s">
        <v>39</v>
      </c>
      <c r="F432" t="s">
        <v>61</v>
      </c>
      <c r="G432" t="s">
        <v>183</v>
      </c>
      <c r="H432" t="s">
        <v>70</v>
      </c>
      <c r="I432" t="s">
        <v>71</v>
      </c>
      <c r="J432" t="str">
        <f t="shared" si="6"/>
        <v>PCA JACKSON BILL DIRE| 6380138301</v>
      </c>
      <c r="K432">
        <v>9</v>
      </c>
      <c r="L432">
        <v>2.08</v>
      </c>
      <c r="M432">
        <v>0</v>
      </c>
      <c r="N432">
        <v>129</v>
      </c>
      <c r="O432">
        <v>0.17</v>
      </c>
      <c r="P432">
        <v>40</v>
      </c>
      <c r="Q432">
        <v>0.28000000000000003</v>
      </c>
      <c r="R432">
        <v>26</v>
      </c>
      <c r="S432">
        <v>-118</v>
      </c>
      <c r="T432">
        <v>26</v>
      </c>
      <c r="U432">
        <v>175</v>
      </c>
      <c r="V432">
        <v>83</v>
      </c>
      <c r="W432">
        <v>63801</v>
      </c>
      <c r="X432">
        <v>63801</v>
      </c>
      <c r="Y432">
        <v>38301</v>
      </c>
      <c r="Z432">
        <v>1.84</v>
      </c>
      <c r="AA432" t="s">
        <v>2363</v>
      </c>
      <c r="AB432" t="s">
        <v>2362</v>
      </c>
    </row>
    <row r="433" spans="1:28" x14ac:dyDescent="0.3">
      <c r="A433" t="s">
        <v>2140</v>
      </c>
      <c r="B433" t="s">
        <v>2202</v>
      </c>
      <c r="C433" t="s">
        <v>1156</v>
      </c>
      <c r="D433" t="s">
        <v>1157</v>
      </c>
      <c r="E433" t="s">
        <v>39</v>
      </c>
      <c r="F433" t="s">
        <v>61</v>
      </c>
      <c r="G433" t="s">
        <v>2402</v>
      </c>
      <c r="H433" t="s">
        <v>40</v>
      </c>
      <c r="I433" t="s">
        <v>264</v>
      </c>
      <c r="J433" t="str">
        <f t="shared" si="6"/>
        <v>CALVARY TRANSPORTATIO| 6301035661</v>
      </c>
      <c r="K433">
        <v>2</v>
      </c>
      <c r="L433">
        <v>1.39</v>
      </c>
      <c r="M433">
        <v>0.27</v>
      </c>
      <c r="N433">
        <v>361</v>
      </c>
      <c r="O433">
        <v>1.27</v>
      </c>
      <c r="P433">
        <v>41</v>
      </c>
      <c r="Q433">
        <v>0.25</v>
      </c>
      <c r="R433">
        <v>-22</v>
      </c>
      <c r="S433">
        <v>0</v>
      </c>
      <c r="T433">
        <v>-218</v>
      </c>
      <c r="U433">
        <v>8</v>
      </c>
      <c r="V433">
        <v>-210</v>
      </c>
      <c r="W433">
        <v>62025</v>
      </c>
      <c r="X433">
        <v>63010</v>
      </c>
      <c r="Y433">
        <v>35661</v>
      </c>
      <c r="Z433">
        <v>1.42</v>
      </c>
      <c r="AA433" t="s">
        <v>1996</v>
      </c>
      <c r="AB433" t="s">
        <v>1995</v>
      </c>
    </row>
    <row r="434" spans="1:28" x14ac:dyDescent="0.3">
      <c r="A434" t="s">
        <v>2140</v>
      </c>
      <c r="B434" t="s">
        <v>2131</v>
      </c>
      <c r="C434" t="s">
        <v>346</v>
      </c>
      <c r="D434" t="s">
        <v>347</v>
      </c>
      <c r="E434" t="s">
        <v>39</v>
      </c>
      <c r="F434" t="s">
        <v>61</v>
      </c>
      <c r="G434" t="s">
        <v>2137</v>
      </c>
      <c r="H434" t="s">
        <v>66</v>
      </c>
      <c r="I434" t="s">
        <v>498</v>
      </c>
      <c r="J434" t="str">
        <f t="shared" si="6"/>
        <v>b: COYOTE LOGISTICS | 6304338654</v>
      </c>
      <c r="K434">
        <v>1</v>
      </c>
      <c r="L434">
        <v>3.04</v>
      </c>
      <c r="M434">
        <v>0.2</v>
      </c>
      <c r="N434">
        <v>309</v>
      </c>
      <c r="O434">
        <v>0.88</v>
      </c>
      <c r="P434">
        <v>0</v>
      </c>
      <c r="Q434">
        <v>0.25</v>
      </c>
      <c r="R434">
        <v>3</v>
      </c>
      <c r="S434">
        <v>0</v>
      </c>
      <c r="T434">
        <v>-17</v>
      </c>
      <c r="U434">
        <v>609</v>
      </c>
      <c r="V434">
        <v>592</v>
      </c>
      <c r="W434">
        <v>63043</v>
      </c>
      <c r="X434">
        <v>63043</v>
      </c>
      <c r="Y434">
        <v>38654</v>
      </c>
      <c r="Z434">
        <v>3</v>
      </c>
      <c r="AA434" t="s">
        <v>1996</v>
      </c>
      <c r="AB434" t="s">
        <v>1995</v>
      </c>
    </row>
    <row r="435" spans="1:28" x14ac:dyDescent="0.3">
      <c r="A435" t="s">
        <v>2326</v>
      </c>
      <c r="B435" t="s">
        <v>2066</v>
      </c>
      <c r="C435" t="s">
        <v>2401</v>
      </c>
      <c r="D435" t="s">
        <v>2400</v>
      </c>
      <c r="E435" t="s">
        <v>39</v>
      </c>
      <c r="F435" t="s">
        <v>61</v>
      </c>
      <c r="G435" t="s">
        <v>1117</v>
      </c>
      <c r="H435" t="s">
        <v>70</v>
      </c>
      <c r="I435" t="s">
        <v>1823</v>
      </c>
      <c r="J435" t="str">
        <f t="shared" si="6"/>
        <v>b: BCC FREIGHT HAULER| 6577537055</v>
      </c>
      <c r="K435">
        <v>12</v>
      </c>
      <c r="L435">
        <v>1.55</v>
      </c>
      <c r="M435">
        <v>0.28000000000000003</v>
      </c>
      <c r="N435">
        <v>329</v>
      </c>
      <c r="O435">
        <v>0.84</v>
      </c>
      <c r="P435">
        <v>0</v>
      </c>
      <c r="Q435">
        <v>0.25</v>
      </c>
      <c r="R435">
        <v>-23</v>
      </c>
      <c r="S435">
        <v>0</v>
      </c>
      <c r="T435">
        <v>0</v>
      </c>
      <c r="U435">
        <v>10</v>
      </c>
      <c r="V435">
        <v>10</v>
      </c>
      <c r="W435">
        <v>65775</v>
      </c>
      <c r="X435">
        <v>65775</v>
      </c>
      <c r="Y435">
        <v>37055</v>
      </c>
      <c r="Z435">
        <v>1.59</v>
      </c>
      <c r="AA435" t="s">
        <v>1986</v>
      </c>
      <c r="AB435" t="s">
        <v>1985</v>
      </c>
    </row>
    <row r="436" spans="1:28" x14ac:dyDescent="0.3">
      <c r="A436" t="s">
        <v>2136</v>
      </c>
      <c r="B436" t="s">
        <v>2202</v>
      </c>
      <c r="C436" t="s">
        <v>1671</v>
      </c>
      <c r="D436" t="s">
        <v>1672</v>
      </c>
      <c r="E436" t="s">
        <v>39</v>
      </c>
      <c r="F436" t="s">
        <v>66</v>
      </c>
      <c r="G436" t="s">
        <v>2325</v>
      </c>
      <c r="H436" t="s">
        <v>40</v>
      </c>
      <c r="I436" t="s">
        <v>57</v>
      </c>
      <c r="J436" t="str">
        <f t="shared" si="6"/>
        <v>RESOLUTE FOREST PRODU| 3890135630</v>
      </c>
      <c r="K436">
        <v>2</v>
      </c>
      <c r="L436">
        <v>3.08</v>
      </c>
      <c r="M436">
        <v>0.22</v>
      </c>
      <c r="N436">
        <v>177</v>
      </c>
      <c r="O436">
        <v>0.56000000000000005</v>
      </c>
      <c r="P436">
        <v>102</v>
      </c>
      <c r="Q436">
        <v>0.33</v>
      </c>
      <c r="R436">
        <v>-2</v>
      </c>
      <c r="S436">
        <v>-241</v>
      </c>
      <c r="T436">
        <v>-97</v>
      </c>
      <c r="U436">
        <v>296</v>
      </c>
      <c r="V436">
        <v>-42</v>
      </c>
      <c r="W436">
        <v>38829</v>
      </c>
      <c r="X436">
        <v>38901</v>
      </c>
      <c r="Y436">
        <v>35630</v>
      </c>
      <c r="Z436">
        <v>3.06</v>
      </c>
      <c r="AA436" t="s">
        <v>2060</v>
      </c>
      <c r="AB436" t="s">
        <v>2059</v>
      </c>
    </row>
    <row r="437" spans="1:28" x14ac:dyDescent="0.3">
      <c r="A437" t="s">
        <v>2136</v>
      </c>
      <c r="B437" t="s">
        <v>2188</v>
      </c>
      <c r="C437" t="s">
        <v>1671</v>
      </c>
      <c r="D437" t="s">
        <v>1672</v>
      </c>
      <c r="E437" t="s">
        <v>39</v>
      </c>
      <c r="F437" t="s">
        <v>66</v>
      </c>
      <c r="G437" t="s">
        <v>2325</v>
      </c>
      <c r="H437" t="s">
        <v>146</v>
      </c>
      <c r="I437" t="s">
        <v>258</v>
      </c>
      <c r="J437" t="str">
        <f t="shared" si="6"/>
        <v>RESOLUTE FOREST PRODU| 3890172335</v>
      </c>
      <c r="K437">
        <v>1</v>
      </c>
      <c r="L437">
        <v>3.7</v>
      </c>
      <c r="M437">
        <v>0.2</v>
      </c>
      <c r="N437">
        <v>138</v>
      </c>
      <c r="O437">
        <v>0.23</v>
      </c>
      <c r="P437">
        <v>99</v>
      </c>
      <c r="Q437">
        <v>0.3</v>
      </c>
      <c r="R437">
        <v>0</v>
      </c>
      <c r="S437">
        <v>-241</v>
      </c>
      <c r="T437">
        <v>1</v>
      </c>
      <c r="U437">
        <v>132</v>
      </c>
      <c r="V437">
        <v>-108</v>
      </c>
      <c r="W437">
        <v>38101</v>
      </c>
      <c r="X437">
        <v>38901</v>
      </c>
      <c r="Y437">
        <v>72335</v>
      </c>
      <c r="Z437">
        <v>3.66</v>
      </c>
      <c r="AA437" t="s">
        <v>2060</v>
      </c>
      <c r="AB437" t="s">
        <v>2059</v>
      </c>
    </row>
    <row r="438" spans="1:28" x14ac:dyDescent="0.3">
      <c r="A438" t="s">
        <v>2136</v>
      </c>
      <c r="B438" t="s">
        <v>2033</v>
      </c>
      <c r="C438" t="s">
        <v>1872</v>
      </c>
      <c r="D438" t="s">
        <v>1873</v>
      </c>
      <c r="E438" t="s">
        <v>39</v>
      </c>
      <c r="F438" t="s">
        <v>66</v>
      </c>
      <c r="G438" t="s">
        <v>2399</v>
      </c>
      <c r="H438" t="s">
        <v>70</v>
      </c>
      <c r="I438" t="s">
        <v>349</v>
      </c>
      <c r="J438" t="str">
        <f t="shared" si="6"/>
        <v>b: TRANSPORTATION AND| 3863937401</v>
      </c>
      <c r="K438">
        <v>2</v>
      </c>
      <c r="L438">
        <v>1.1000000000000001</v>
      </c>
      <c r="M438">
        <v>0.27</v>
      </c>
      <c r="N438">
        <v>363</v>
      </c>
      <c r="O438">
        <v>0.76</v>
      </c>
      <c r="P438">
        <v>163</v>
      </c>
      <c r="Q438">
        <v>0.4</v>
      </c>
      <c r="R438">
        <v>-22</v>
      </c>
      <c r="S438">
        <v>-343</v>
      </c>
      <c r="T438">
        <v>1</v>
      </c>
      <c r="U438">
        <v>-400</v>
      </c>
      <c r="V438">
        <v>-742</v>
      </c>
      <c r="W438">
        <v>38101</v>
      </c>
      <c r="X438">
        <v>38639</v>
      </c>
      <c r="Y438">
        <v>37401</v>
      </c>
      <c r="Z438">
        <v>1.1299999999999999</v>
      </c>
      <c r="AA438" t="s">
        <v>2398</v>
      </c>
      <c r="AB438" t="s">
        <v>2397</v>
      </c>
    </row>
    <row r="439" spans="1:28" x14ac:dyDescent="0.3">
      <c r="A439" t="s">
        <v>2136</v>
      </c>
      <c r="B439" t="s">
        <v>2103</v>
      </c>
      <c r="C439" t="s">
        <v>1671</v>
      </c>
      <c r="D439" t="s">
        <v>1672</v>
      </c>
      <c r="E439" t="s">
        <v>39</v>
      </c>
      <c r="F439" t="s">
        <v>66</v>
      </c>
      <c r="G439" t="s">
        <v>2325</v>
      </c>
      <c r="H439" t="s">
        <v>70</v>
      </c>
      <c r="I439" t="s">
        <v>983</v>
      </c>
      <c r="J439" t="str">
        <f t="shared" si="6"/>
        <v>RESOLUTE FOREST PRODU| 3890138344</v>
      </c>
      <c r="K439">
        <v>1</v>
      </c>
      <c r="L439">
        <v>2.41</v>
      </c>
      <c r="M439">
        <v>0.21</v>
      </c>
      <c r="N439">
        <v>212</v>
      </c>
      <c r="O439">
        <v>0.54</v>
      </c>
      <c r="P439">
        <v>88</v>
      </c>
      <c r="Q439">
        <v>0.3</v>
      </c>
      <c r="R439">
        <v>0</v>
      </c>
      <c r="S439">
        <v>-241</v>
      </c>
      <c r="T439">
        <v>2</v>
      </c>
      <c r="U439">
        <v>101</v>
      </c>
      <c r="V439">
        <v>-138</v>
      </c>
      <c r="W439">
        <v>38801</v>
      </c>
      <c r="X439">
        <v>38901</v>
      </c>
      <c r="Y439">
        <v>38344</v>
      </c>
      <c r="Z439">
        <v>2.38</v>
      </c>
      <c r="AA439" t="s">
        <v>2060</v>
      </c>
      <c r="AB439" t="s">
        <v>2059</v>
      </c>
    </row>
    <row r="440" spans="1:28" x14ac:dyDescent="0.3">
      <c r="A440" t="s">
        <v>2136</v>
      </c>
      <c r="B440" t="s">
        <v>2103</v>
      </c>
      <c r="C440" t="s">
        <v>1671</v>
      </c>
      <c r="D440" t="s">
        <v>1672</v>
      </c>
      <c r="E440" t="s">
        <v>39</v>
      </c>
      <c r="F440" t="s">
        <v>66</v>
      </c>
      <c r="G440" t="s">
        <v>2325</v>
      </c>
      <c r="H440" t="s">
        <v>70</v>
      </c>
      <c r="I440" t="s">
        <v>194</v>
      </c>
      <c r="J440" t="str">
        <f t="shared" si="6"/>
        <v>RESOLUTE FOREST PRODU| 3890138261</v>
      </c>
      <c r="K440">
        <v>2</v>
      </c>
      <c r="L440">
        <v>2.57</v>
      </c>
      <c r="M440">
        <v>0.21</v>
      </c>
      <c r="N440">
        <v>208</v>
      </c>
      <c r="O440">
        <v>0.54</v>
      </c>
      <c r="P440">
        <v>88</v>
      </c>
      <c r="Q440">
        <v>0.3</v>
      </c>
      <c r="R440">
        <v>0</v>
      </c>
      <c r="S440">
        <v>-241</v>
      </c>
      <c r="T440">
        <v>2</v>
      </c>
      <c r="U440">
        <v>130</v>
      </c>
      <c r="V440">
        <v>-109</v>
      </c>
      <c r="W440">
        <v>38801</v>
      </c>
      <c r="X440">
        <v>38901</v>
      </c>
      <c r="Y440">
        <v>38261</v>
      </c>
      <c r="Z440">
        <v>2.54</v>
      </c>
      <c r="AA440" t="s">
        <v>2060</v>
      </c>
      <c r="AB440" t="s">
        <v>2059</v>
      </c>
    </row>
    <row r="441" spans="1:28" x14ac:dyDescent="0.3">
      <c r="A441" t="s">
        <v>2136</v>
      </c>
      <c r="B441" t="s">
        <v>2061</v>
      </c>
      <c r="C441" t="s">
        <v>1671</v>
      </c>
      <c r="D441" t="s">
        <v>1672</v>
      </c>
      <c r="E441" t="s">
        <v>39</v>
      </c>
      <c r="F441" t="s">
        <v>66</v>
      </c>
      <c r="G441" t="s">
        <v>2325</v>
      </c>
      <c r="H441" t="s">
        <v>70</v>
      </c>
      <c r="I441" t="s">
        <v>1272</v>
      </c>
      <c r="J441" t="str">
        <f t="shared" si="6"/>
        <v>RESOLUTE FOREST PRODU| 3890137862</v>
      </c>
      <c r="K441">
        <v>1</v>
      </c>
      <c r="L441">
        <v>1.98</v>
      </c>
      <c r="M441">
        <v>0.21</v>
      </c>
      <c r="N441">
        <v>454</v>
      </c>
      <c r="O441">
        <v>1.08</v>
      </c>
      <c r="P441">
        <v>99</v>
      </c>
      <c r="Q441">
        <v>0.3</v>
      </c>
      <c r="R441">
        <v>0</v>
      </c>
      <c r="S441">
        <v>-241</v>
      </c>
      <c r="T441">
        <v>1</v>
      </c>
      <c r="U441">
        <v>-150</v>
      </c>
      <c r="V441">
        <v>-390</v>
      </c>
      <c r="W441">
        <v>38101</v>
      </c>
      <c r="X441">
        <v>38901</v>
      </c>
      <c r="Y441">
        <v>37862</v>
      </c>
      <c r="Z441">
        <v>1.95</v>
      </c>
      <c r="AA441" t="s">
        <v>2060</v>
      </c>
      <c r="AB441" t="s">
        <v>2059</v>
      </c>
    </row>
    <row r="442" spans="1:28" x14ac:dyDescent="0.3">
      <c r="A442" t="s">
        <v>2136</v>
      </c>
      <c r="B442" t="s">
        <v>2066</v>
      </c>
      <c r="C442" t="s">
        <v>1671</v>
      </c>
      <c r="D442" t="s">
        <v>1672</v>
      </c>
      <c r="E442" t="s">
        <v>39</v>
      </c>
      <c r="F442" t="s">
        <v>66</v>
      </c>
      <c r="G442" t="s">
        <v>2325</v>
      </c>
      <c r="H442" t="s">
        <v>70</v>
      </c>
      <c r="I442" t="s">
        <v>202</v>
      </c>
      <c r="J442" t="str">
        <f t="shared" si="6"/>
        <v>RESOLUTE FOREST PRODU| 3890137201</v>
      </c>
      <c r="K442">
        <v>31</v>
      </c>
      <c r="L442">
        <v>2.2000000000000002</v>
      </c>
      <c r="M442">
        <v>0.21</v>
      </c>
      <c r="N442">
        <v>295</v>
      </c>
      <c r="O442">
        <v>0.7</v>
      </c>
      <c r="P442">
        <v>100</v>
      </c>
      <c r="Q442">
        <v>0.32</v>
      </c>
      <c r="R442">
        <v>-2</v>
      </c>
      <c r="S442">
        <v>-241</v>
      </c>
      <c r="T442">
        <v>-1</v>
      </c>
      <c r="U442">
        <v>24</v>
      </c>
      <c r="V442">
        <v>-218</v>
      </c>
      <c r="W442">
        <v>38101</v>
      </c>
      <c r="X442">
        <v>38901</v>
      </c>
      <c r="Y442">
        <v>37201</v>
      </c>
      <c r="Z442">
        <v>2.17</v>
      </c>
      <c r="AA442" t="s">
        <v>2060</v>
      </c>
      <c r="AB442" t="s">
        <v>2059</v>
      </c>
    </row>
    <row r="443" spans="1:28" x14ac:dyDescent="0.3">
      <c r="A443" t="s">
        <v>2394</v>
      </c>
      <c r="B443" t="s">
        <v>2219</v>
      </c>
      <c r="C443" t="s">
        <v>2396</v>
      </c>
      <c r="D443" t="s">
        <v>2395</v>
      </c>
      <c r="E443" t="s">
        <v>39</v>
      </c>
      <c r="F443" t="s">
        <v>66</v>
      </c>
      <c r="G443" t="s">
        <v>494</v>
      </c>
      <c r="H443" t="s">
        <v>40</v>
      </c>
      <c r="I443" t="s">
        <v>326</v>
      </c>
      <c r="J443" t="str">
        <f t="shared" si="6"/>
        <v>BALDWIN SPECIAL SERVI| 3940035203</v>
      </c>
      <c r="K443">
        <v>1</v>
      </c>
      <c r="L443">
        <v>1.79</v>
      </c>
      <c r="M443">
        <v>0.27</v>
      </c>
      <c r="N443">
        <v>243</v>
      </c>
      <c r="O443">
        <v>0.79</v>
      </c>
      <c r="P443">
        <v>0</v>
      </c>
      <c r="Q443">
        <v>0.25</v>
      </c>
      <c r="R443">
        <v>-14</v>
      </c>
      <c r="S443">
        <v>0</v>
      </c>
      <c r="T443">
        <v>-106</v>
      </c>
      <c r="U443">
        <v>133</v>
      </c>
      <c r="V443">
        <v>27</v>
      </c>
      <c r="W443">
        <v>39400</v>
      </c>
      <c r="X443">
        <v>39400</v>
      </c>
      <c r="Y443">
        <v>35203</v>
      </c>
      <c r="Z443">
        <v>1.82</v>
      </c>
      <c r="AA443" t="s">
        <v>2354</v>
      </c>
      <c r="AB443" t="s">
        <v>2353</v>
      </c>
    </row>
    <row r="444" spans="1:28" x14ac:dyDescent="0.3">
      <c r="A444" t="s">
        <v>2394</v>
      </c>
      <c r="B444" t="s">
        <v>2164</v>
      </c>
      <c r="C444" t="s">
        <v>819</v>
      </c>
      <c r="D444" t="s">
        <v>820</v>
      </c>
      <c r="E444" t="s">
        <v>39</v>
      </c>
      <c r="F444" t="s">
        <v>66</v>
      </c>
      <c r="G444" t="s">
        <v>2393</v>
      </c>
      <c r="H444" t="s">
        <v>50</v>
      </c>
      <c r="I444" t="s">
        <v>821</v>
      </c>
      <c r="J444" t="str">
        <f t="shared" si="6"/>
        <v>b: MDX FREIGHT LLC | 3948230747</v>
      </c>
      <c r="K444">
        <v>1</v>
      </c>
      <c r="L444">
        <v>1.67</v>
      </c>
      <c r="M444">
        <v>0.27</v>
      </c>
      <c r="N444">
        <v>360</v>
      </c>
      <c r="O444">
        <v>0.92</v>
      </c>
      <c r="P444">
        <v>57</v>
      </c>
      <c r="Q444">
        <v>0.3</v>
      </c>
      <c r="R444">
        <v>-22</v>
      </c>
      <c r="S444">
        <v>0</v>
      </c>
      <c r="T444">
        <v>-67</v>
      </c>
      <c r="U444">
        <v>44</v>
      </c>
      <c r="V444">
        <v>-23</v>
      </c>
      <c r="W444">
        <v>39573</v>
      </c>
      <c r="X444">
        <v>39482</v>
      </c>
      <c r="Y444">
        <v>30747</v>
      </c>
      <c r="Z444">
        <v>1.7</v>
      </c>
      <c r="AA444" t="s">
        <v>2354</v>
      </c>
      <c r="AB444" t="s">
        <v>2353</v>
      </c>
    </row>
    <row r="445" spans="1:28" x14ac:dyDescent="0.3">
      <c r="A445" t="s">
        <v>2135</v>
      </c>
      <c r="B445" t="s">
        <v>2219</v>
      </c>
      <c r="C445" t="s">
        <v>432</v>
      </c>
      <c r="D445" t="s">
        <v>433</v>
      </c>
      <c r="E445" t="s">
        <v>39</v>
      </c>
      <c r="F445" t="s">
        <v>40</v>
      </c>
      <c r="G445" t="s">
        <v>2392</v>
      </c>
      <c r="H445" t="s">
        <v>40</v>
      </c>
      <c r="I445" t="s">
        <v>326</v>
      </c>
      <c r="J445" t="str">
        <f t="shared" si="6"/>
        <v>b: UBER FREIGHT LLC | 3691635203</v>
      </c>
      <c r="K445">
        <v>1</v>
      </c>
      <c r="L445">
        <v>5.12</v>
      </c>
      <c r="M445">
        <v>0.28000000000000003</v>
      </c>
      <c r="N445">
        <v>148</v>
      </c>
      <c r="O445">
        <v>0.25</v>
      </c>
      <c r="P445">
        <v>51</v>
      </c>
      <c r="Q445">
        <v>0.3</v>
      </c>
      <c r="R445">
        <v>-10</v>
      </c>
      <c r="S445">
        <v>-33</v>
      </c>
      <c r="T445">
        <v>-8</v>
      </c>
      <c r="U445">
        <v>545</v>
      </c>
      <c r="V445">
        <v>504</v>
      </c>
      <c r="W445">
        <v>39301</v>
      </c>
      <c r="X445">
        <v>36916</v>
      </c>
      <c r="Y445">
        <v>35203</v>
      </c>
      <c r="Z445">
        <v>5.16</v>
      </c>
      <c r="AA445" t="s">
        <v>2354</v>
      </c>
      <c r="AB445" t="s">
        <v>2353</v>
      </c>
    </row>
    <row r="446" spans="1:28" x14ac:dyDescent="0.3">
      <c r="A446" t="s">
        <v>2135</v>
      </c>
      <c r="B446" t="s">
        <v>2202</v>
      </c>
      <c r="C446" t="s">
        <v>346</v>
      </c>
      <c r="D446" t="s">
        <v>347</v>
      </c>
      <c r="E446" t="s">
        <v>39</v>
      </c>
      <c r="F446" t="s">
        <v>66</v>
      </c>
      <c r="G446" t="s">
        <v>1166</v>
      </c>
      <c r="H446" t="s">
        <v>40</v>
      </c>
      <c r="I446" t="s">
        <v>94</v>
      </c>
      <c r="J446" t="str">
        <f t="shared" si="6"/>
        <v>b: COYOTE LOGISTICS | 3930135801</v>
      </c>
      <c r="K446">
        <v>1</v>
      </c>
      <c r="L446">
        <v>2.74</v>
      </c>
      <c r="M446">
        <v>0.2</v>
      </c>
      <c r="N446">
        <v>245</v>
      </c>
      <c r="O446">
        <v>1.04</v>
      </c>
      <c r="P446">
        <v>0</v>
      </c>
      <c r="Q446">
        <v>0.25</v>
      </c>
      <c r="R446">
        <v>0</v>
      </c>
      <c r="S446">
        <v>31</v>
      </c>
      <c r="T446">
        <v>-213</v>
      </c>
      <c r="U446">
        <v>283</v>
      </c>
      <c r="V446">
        <v>101</v>
      </c>
      <c r="W446">
        <v>39301</v>
      </c>
      <c r="X446">
        <v>39301</v>
      </c>
      <c r="Y446">
        <v>35801</v>
      </c>
      <c r="Z446">
        <v>2.7</v>
      </c>
      <c r="AA446" t="s">
        <v>2354</v>
      </c>
      <c r="AB446" t="s">
        <v>2353</v>
      </c>
    </row>
    <row r="447" spans="1:28" x14ac:dyDescent="0.3">
      <c r="A447" t="s">
        <v>2131</v>
      </c>
      <c r="B447" t="s">
        <v>2219</v>
      </c>
      <c r="C447" t="s">
        <v>631</v>
      </c>
      <c r="D447" t="s">
        <v>632</v>
      </c>
      <c r="E447" t="s">
        <v>39</v>
      </c>
      <c r="F447" t="s">
        <v>66</v>
      </c>
      <c r="G447" t="s">
        <v>497</v>
      </c>
      <c r="H447" t="s">
        <v>40</v>
      </c>
      <c r="I447" t="s">
        <v>326</v>
      </c>
      <c r="J447" t="str">
        <f t="shared" si="6"/>
        <v>b: BNSF LOGISTICS LLC| 3867135203</v>
      </c>
      <c r="K447">
        <v>1</v>
      </c>
      <c r="L447">
        <v>1.9</v>
      </c>
      <c r="M447">
        <v>0.27</v>
      </c>
      <c r="N447">
        <v>230</v>
      </c>
      <c r="O447">
        <v>0.92</v>
      </c>
      <c r="P447">
        <v>144</v>
      </c>
      <c r="Q447">
        <v>0.35</v>
      </c>
      <c r="R447">
        <v>-14</v>
      </c>
      <c r="S447">
        <v>-169</v>
      </c>
      <c r="T447">
        <v>-162</v>
      </c>
      <c r="U447">
        <v>-266</v>
      </c>
      <c r="V447">
        <v>-597</v>
      </c>
      <c r="W447">
        <v>38701</v>
      </c>
      <c r="X447">
        <v>38671</v>
      </c>
      <c r="Y447">
        <v>35203</v>
      </c>
      <c r="Z447">
        <v>1.93</v>
      </c>
      <c r="AA447" t="s">
        <v>2064</v>
      </c>
      <c r="AB447" t="s">
        <v>2063</v>
      </c>
    </row>
    <row r="448" spans="1:28" x14ac:dyDescent="0.3">
      <c r="A448" t="s">
        <v>2131</v>
      </c>
      <c r="B448" t="s">
        <v>2219</v>
      </c>
      <c r="C448" t="s">
        <v>37</v>
      </c>
      <c r="D448" t="s">
        <v>38</v>
      </c>
      <c r="E448" t="s">
        <v>39</v>
      </c>
      <c r="F448" t="s">
        <v>66</v>
      </c>
      <c r="G448" t="s">
        <v>774</v>
      </c>
      <c r="H448" t="s">
        <v>40</v>
      </c>
      <c r="I448" t="s">
        <v>326</v>
      </c>
      <c r="J448" t="str">
        <f t="shared" si="6"/>
        <v>b: C H ROBINSON | 3861135203</v>
      </c>
      <c r="K448">
        <v>1</v>
      </c>
      <c r="L448">
        <v>2.5499999999999998</v>
      </c>
      <c r="M448">
        <v>0.28000000000000003</v>
      </c>
      <c r="N448">
        <v>212</v>
      </c>
      <c r="O448">
        <v>0.63</v>
      </c>
      <c r="P448">
        <v>211</v>
      </c>
      <c r="Q448">
        <v>0.45</v>
      </c>
      <c r="R448">
        <v>-15</v>
      </c>
      <c r="S448">
        <v>-215</v>
      </c>
      <c r="T448">
        <v>-37</v>
      </c>
      <c r="U448">
        <v>-143</v>
      </c>
      <c r="V448">
        <v>-395</v>
      </c>
      <c r="W448">
        <v>35020</v>
      </c>
      <c r="X448">
        <v>38611</v>
      </c>
      <c r="Y448">
        <v>35203</v>
      </c>
      <c r="Z448">
        <v>2.59</v>
      </c>
      <c r="AA448" t="s">
        <v>2074</v>
      </c>
      <c r="AB448" t="s">
        <v>2073</v>
      </c>
    </row>
    <row r="449" spans="1:28" x14ac:dyDescent="0.3">
      <c r="A449" t="s">
        <v>2131</v>
      </c>
      <c r="B449" t="s">
        <v>2219</v>
      </c>
      <c r="C449" t="s">
        <v>346</v>
      </c>
      <c r="D449" t="s">
        <v>347</v>
      </c>
      <c r="E449" t="s">
        <v>39</v>
      </c>
      <c r="F449" t="s">
        <v>66</v>
      </c>
      <c r="G449" t="s">
        <v>774</v>
      </c>
      <c r="H449" t="s">
        <v>40</v>
      </c>
      <c r="I449" t="s">
        <v>320</v>
      </c>
      <c r="J449" t="str">
        <f t="shared" si="6"/>
        <v>b: COYOTE LOGISTICS | 3861135111</v>
      </c>
      <c r="K449">
        <v>2</v>
      </c>
      <c r="L449">
        <v>2.3199999999999998</v>
      </c>
      <c r="M449">
        <v>0.19</v>
      </c>
      <c r="N449">
        <v>219</v>
      </c>
      <c r="O449">
        <v>0.44</v>
      </c>
      <c r="P449">
        <v>122</v>
      </c>
      <c r="Q449">
        <v>0.35</v>
      </c>
      <c r="R449">
        <v>4</v>
      </c>
      <c r="S449">
        <v>-249</v>
      </c>
      <c r="T449">
        <v>45</v>
      </c>
      <c r="U449">
        <v>-201</v>
      </c>
      <c r="V449">
        <v>-405</v>
      </c>
      <c r="W449">
        <v>35801</v>
      </c>
      <c r="X449">
        <v>38611</v>
      </c>
      <c r="Y449">
        <v>35111</v>
      </c>
      <c r="Z449">
        <v>2.27</v>
      </c>
      <c r="AA449" t="s">
        <v>2074</v>
      </c>
      <c r="AB449" t="s">
        <v>2073</v>
      </c>
    </row>
    <row r="450" spans="1:28" x14ac:dyDescent="0.3">
      <c r="A450" t="s">
        <v>2131</v>
      </c>
      <c r="B450" t="s">
        <v>2219</v>
      </c>
      <c r="C450" t="s">
        <v>119</v>
      </c>
      <c r="D450" t="s">
        <v>120</v>
      </c>
      <c r="E450" t="s">
        <v>39</v>
      </c>
      <c r="F450" t="s">
        <v>66</v>
      </c>
      <c r="G450" t="s">
        <v>497</v>
      </c>
      <c r="H450" t="s">
        <v>40</v>
      </c>
      <c r="I450" t="s">
        <v>320</v>
      </c>
      <c r="J450" t="str">
        <f t="shared" ref="J450:J513" si="7">TRIM(CONCATENATE(C450,X450,Y450))</f>
        <v>b: HUB GROUP INC | 3867135111</v>
      </c>
      <c r="K450">
        <v>1</v>
      </c>
      <c r="L450">
        <v>3.45</v>
      </c>
      <c r="M450">
        <v>0.28000000000000003</v>
      </c>
      <c r="N450">
        <v>241</v>
      </c>
      <c r="O450">
        <v>0.71</v>
      </c>
      <c r="P450">
        <v>13</v>
      </c>
      <c r="Q450">
        <v>0.25</v>
      </c>
      <c r="R450">
        <v>-17</v>
      </c>
      <c r="S450">
        <v>-4</v>
      </c>
      <c r="T450">
        <v>-71</v>
      </c>
      <c r="U450">
        <v>120</v>
      </c>
      <c r="V450">
        <v>45</v>
      </c>
      <c r="W450">
        <v>38654</v>
      </c>
      <c r="X450">
        <v>38671</v>
      </c>
      <c r="Y450">
        <v>35111</v>
      </c>
      <c r="Z450">
        <v>3.49</v>
      </c>
      <c r="AA450" t="s">
        <v>2074</v>
      </c>
      <c r="AB450" t="s">
        <v>2073</v>
      </c>
    </row>
    <row r="451" spans="1:28" x14ac:dyDescent="0.3">
      <c r="A451" t="s">
        <v>2131</v>
      </c>
      <c r="B451" t="s">
        <v>2219</v>
      </c>
      <c r="C451" t="s">
        <v>2391</v>
      </c>
      <c r="D451" t="s">
        <v>2390</v>
      </c>
      <c r="E451" t="s">
        <v>39</v>
      </c>
      <c r="F451" t="s">
        <v>66</v>
      </c>
      <c r="G451" t="s">
        <v>1319</v>
      </c>
      <c r="H451" t="s">
        <v>40</v>
      </c>
      <c r="I451" t="s">
        <v>2389</v>
      </c>
      <c r="J451" t="str">
        <f t="shared" si="7"/>
        <v>FREIGHTLINE CARRIER S| 3865535179</v>
      </c>
      <c r="K451">
        <v>1</v>
      </c>
      <c r="L451">
        <v>2.6</v>
      </c>
      <c r="M451">
        <v>0.26</v>
      </c>
      <c r="N451">
        <v>174</v>
      </c>
      <c r="O451">
        <v>0.33</v>
      </c>
      <c r="P451">
        <v>50</v>
      </c>
      <c r="Q451">
        <v>0.25</v>
      </c>
      <c r="R451">
        <v>-10</v>
      </c>
      <c r="S451">
        <v>-9</v>
      </c>
      <c r="T451">
        <v>2</v>
      </c>
      <c r="U451">
        <v>-195</v>
      </c>
      <c r="V451">
        <v>-202</v>
      </c>
      <c r="W451">
        <v>38879</v>
      </c>
      <c r="X451">
        <v>38655</v>
      </c>
      <c r="Y451">
        <v>35179</v>
      </c>
      <c r="Z451">
        <v>2.62</v>
      </c>
      <c r="AA451" t="s">
        <v>2064</v>
      </c>
      <c r="AB451" t="s">
        <v>2063</v>
      </c>
    </row>
    <row r="452" spans="1:28" x14ac:dyDescent="0.3">
      <c r="A452" t="s">
        <v>2131</v>
      </c>
      <c r="B452" t="s">
        <v>2219</v>
      </c>
      <c r="C452" t="s">
        <v>539</v>
      </c>
      <c r="D452" t="s">
        <v>540</v>
      </c>
      <c r="E452" t="s">
        <v>39</v>
      </c>
      <c r="F452" t="s">
        <v>66</v>
      </c>
      <c r="G452" t="s">
        <v>497</v>
      </c>
      <c r="H452" t="s">
        <v>40</v>
      </c>
      <c r="I452" t="s">
        <v>320</v>
      </c>
      <c r="J452" t="str">
        <f t="shared" si="7"/>
        <v>HOME DEPOT | 3867135111</v>
      </c>
      <c r="K452">
        <v>25</v>
      </c>
      <c r="L452">
        <v>3.07</v>
      </c>
      <c r="M452">
        <v>0.2</v>
      </c>
      <c r="N452">
        <v>238</v>
      </c>
      <c r="O452">
        <v>0.48</v>
      </c>
      <c r="P452">
        <v>26</v>
      </c>
      <c r="Q452">
        <v>0.26</v>
      </c>
      <c r="R452">
        <v>0</v>
      </c>
      <c r="S452">
        <v>3</v>
      </c>
      <c r="T452">
        <v>27</v>
      </c>
      <c r="U452">
        <v>5</v>
      </c>
      <c r="V452">
        <v>35</v>
      </c>
      <c r="W452">
        <v>38101</v>
      </c>
      <c r="X452">
        <v>38671</v>
      </c>
      <c r="Y452">
        <v>35111</v>
      </c>
      <c r="Z452">
        <v>3.03</v>
      </c>
      <c r="AA452" t="s">
        <v>2074</v>
      </c>
      <c r="AB452" t="s">
        <v>2073</v>
      </c>
    </row>
    <row r="453" spans="1:28" x14ac:dyDescent="0.3">
      <c r="A453" t="s">
        <v>2131</v>
      </c>
      <c r="B453" t="s">
        <v>2219</v>
      </c>
      <c r="C453" t="s">
        <v>2381</v>
      </c>
      <c r="D453" t="s">
        <v>2380</v>
      </c>
      <c r="E453" t="s">
        <v>39</v>
      </c>
      <c r="F453" t="s">
        <v>66</v>
      </c>
      <c r="G453" t="s">
        <v>774</v>
      </c>
      <c r="H453" t="s">
        <v>40</v>
      </c>
      <c r="I453" t="s">
        <v>916</v>
      </c>
      <c r="J453" t="str">
        <f t="shared" si="7"/>
        <v>NIAGARA BOTTLING | 3861135020</v>
      </c>
      <c r="K453">
        <v>173</v>
      </c>
      <c r="L453">
        <v>2.5</v>
      </c>
      <c r="M453">
        <v>0.17</v>
      </c>
      <c r="N453">
        <v>212</v>
      </c>
      <c r="O453">
        <v>0.46</v>
      </c>
      <c r="P453">
        <v>65</v>
      </c>
      <c r="Q453">
        <v>0.28999999999999998</v>
      </c>
      <c r="R453">
        <v>8</v>
      </c>
      <c r="S453">
        <v>-48</v>
      </c>
      <c r="T453">
        <v>36</v>
      </c>
      <c r="U453">
        <v>-177</v>
      </c>
      <c r="V453">
        <v>-189</v>
      </c>
      <c r="W453">
        <v>38101</v>
      </c>
      <c r="X453">
        <v>38611</v>
      </c>
      <c r="Y453">
        <v>35020</v>
      </c>
      <c r="Z453">
        <v>2.4300000000000002</v>
      </c>
      <c r="AA453" t="s">
        <v>2074</v>
      </c>
      <c r="AB453" t="s">
        <v>2073</v>
      </c>
    </row>
    <row r="454" spans="1:28" x14ac:dyDescent="0.3">
      <c r="A454" t="s">
        <v>2131</v>
      </c>
      <c r="B454" t="s">
        <v>2219</v>
      </c>
      <c r="C454" t="s">
        <v>2381</v>
      </c>
      <c r="D454" t="s">
        <v>2384</v>
      </c>
      <c r="E454" t="s">
        <v>39</v>
      </c>
      <c r="F454" t="s">
        <v>66</v>
      </c>
      <c r="G454" t="s">
        <v>774</v>
      </c>
      <c r="H454" t="s">
        <v>40</v>
      </c>
      <c r="I454" t="s">
        <v>326</v>
      </c>
      <c r="J454" t="str">
        <f t="shared" si="7"/>
        <v>NIAGARA BOTTLING | 3861135203</v>
      </c>
      <c r="K454">
        <v>2</v>
      </c>
      <c r="L454">
        <v>2.39</v>
      </c>
      <c r="M454">
        <v>0.16</v>
      </c>
      <c r="N454">
        <v>217</v>
      </c>
      <c r="O454">
        <v>0.56000000000000005</v>
      </c>
      <c r="P454">
        <v>57</v>
      </c>
      <c r="Q454">
        <v>0.28000000000000003</v>
      </c>
      <c r="R454">
        <v>11</v>
      </c>
      <c r="S454">
        <v>-23</v>
      </c>
      <c r="T454">
        <v>-7</v>
      </c>
      <c r="U454">
        <v>-195</v>
      </c>
      <c r="V454">
        <v>-225</v>
      </c>
      <c r="W454">
        <v>38801</v>
      </c>
      <c r="X454">
        <v>38611</v>
      </c>
      <c r="Y454">
        <v>35203</v>
      </c>
      <c r="Z454">
        <v>2.31</v>
      </c>
      <c r="AA454" t="s">
        <v>2074</v>
      </c>
      <c r="AB454" t="s">
        <v>2073</v>
      </c>
    </row>
    <row r="455" spans="1:28" x14ac:dyDescent="0.3">
      <c r="A455" t="s">
        <v>2131</v>
      </c>
      <c r="B455" t="s">
        <v>2219</v>
      </c>
      <c r="C455" t="s">
        <v>2381</v>
      </c>
      <c r="D455" t="s">
        <v>2384</v>
      </c>
      <c r="E455" t="s">
        <v>39</v>
      </c>
      <c r="F455" t="s">
        <v>66</v>
      </c>
      <c r="G455" t="s">
        <v>774</v>
      </c>
      <c r="H455" t="s">
        <v>40</v>
      </c>
      <c r="I455" t="s">
        <v>2388</v>
      </c>
      <c r="J455" t="str">
        <f t="shared" si="7"/>
        <v>NIAGARA BOTTLING | 3861135294</v>
      </c>
      <c r="K455">
        <v>2</v>
      </c>
      <c r="L455">
        <v>2.4300000000000002</v>
      </c>
      <c r="M455">
        <v>0.16</v>
      </c>
      <c r="N455">
        <v>210</v>
      </c>
      <c r="O455">
        <v>0.41</v>
      </c>
      <c r="P455">
        <v>29</v>
      </c>
      <c r="Q455">
        <v>0.25</v>
      </c>
      <c r="R455">
        <v>11</v>
      </c>
      <c r="S455">
        <v>-23</v>
      </c>
      <c r="T455">
        <v>58</v>
      </c>
      <c r="U455">
        <v>-197</v>
      </c>
      <c r="V455">
        <v>-162</v>
      </c>
      <c r="W455">
        <v>38101</v>
      </c>
      <c r="X455">
        <v>38611</v>
      </c>
      <c r="Y455">
        <v>35294</v>
      </c>
      <c r="Z455">
        <v>2.35</v>
      </c>
      <c r="AA455" t="s">
        <v>2074</v>
      </c>
      <c r="AB455" t="s">
        <v>2073</v>
      </c>
    </row>
    <row r="456" spans="1:28" x14ac:dyDescent="0.3">
      <c r="A456" t="s">
        <v>2131</v>
      </c>
      <c r="B456" t="s">
        <v>2202</v>
      </c>
      <c r="C456" t="s">
        <v>888</v>
      </c>
      <c r="D456" t="s">
        <v>889</v>
      </c>
      <c r="E456" t="s">
        <v>39</v>
      </c>
      <c r="F456" t="s">
        <v>66</v>
      </c>
      <c r="G456" t="s">
        <v>497</v>
      </c>
      <c r="H456" t="s">
        <v>40</v>
      </c>
      <c r="I456" t="s">
        <v>255</v>
      </c>
      <c r="J456" t="str">
        <f t="shared" si="7"/>
        <v>b: XPO LOGISTICS | 3867135756</v>
      </c>
      <c r="K456">
        <v>1</v>
      </c>
      <c r="L456">
        <v>2.0499999999999998</v>
      </c>
      <c r="M456">
        <v>0.27</v>
      </c>
      <c r="N456">
        <v>198</v>
      </c>
      <c r="O456">
        <v>0.96</v>
      </c>
      <c r="P456">
        <v>12</v>
      </c>
      <c r="Q456">
        <v>0.25</v>
      </c>
      <c r="R456">
        <v>8</v>
      </c>
      <c r="S456">
        <v>21</v>
      </c>
      <c r="T456">
        <v>-269</v>
      </c>
      <c r="U456">
        <v>-48</v>
      </c>
      <c r="V456">
        <v>-296</v>
      </c>
      <c r="W456">
        <v>38101</v>
      </c>
      <c r="X456">
        <v>38671</v>
      </c>
      <c r="Y456">
        <v>35756</v>
      </c>
      <c r="Z456">
        <v>2.08</v>
      </c>
      <c r="AA456" t="s">
        <v>2068</v>
      </c>
      <c r="AB456" t="s">
        <v>2067</v>
      </c>
    </row>
    <row r="457" spans="1:28" x14ac:dyDescent="0.3">
      <c r="A457" t="s">
        <v>2131</v>
      </c>
      <c r="B457" t="s">
        <v>2202</v>
      </c>
      <c r="C457" t="s">
        <v>2381</v>
      </c>
      <c r="D457" t="s">
        <v>2380</v>
      </c>
      <c r="E457" t="s">
        <v>39</v>
      </c>
      <c r="F457" t="s">
        <v>66</v>
      </c>
      <c r="G457" t="s">
        <v>774</v>
      </c>
      <c r="H457" t="s">
        <v>40</v>
      </c>
      <c r="I457" t="s">
        <v>84</v>
      </c>
      <c r="J457" t="str">
        <f t="shared" si="7"/>
        <v>NIAGARA BOTTLING | 3861135950</v>
      </c>
      <c r="K457">
        <v>12</v>
      </c>
      <c r="L457">
        <v>2.2599999999999998</v>
      </c>
      <c r="M457">
        <v>0.15</v>
      </c>
      <c r="N457">
        <v>239</v>
      </c>
      <c r="O457">
        <v>0.67</v>
      </c>
      <c r="P457">
        <v>66</v>
      </c>
      <c r="Q457">
        <v>0.28999999999999998</v>
      </c>
      <c r="R457">
        <v>12</v>
      </c>
      <c r="S457">
        <v>-48</v>
      </c>
      <c r="T457">
        <v>-54</v>
      </c>
      <c r="U457">
        <v>54</v>
      </c>
      <c r="V457">
        <v>-48</v>
      </c>
      <c r="W457">
        <v>38301</v>
      </c>
      <c r="X457">
        <v>38611</v>
      </c>
      <c r="Y457">
        <v>35950</v>
      </c>
      <c r="Z457">
        <v>2.17</v>
      </c>
      <c r="AA457" t="s">
        <v>2074</v>
      </c>
      <c r="AB457" t="s">
        <v>2073</v>
      </c>
    </row>
    <row r="458" spans="1:28" x14ac:dyDescent="0.3">
      <c r="A458" t="s">
        <v>2131</v>
      </c>
      <c r="B458" t="s">
        <v>2202</v>
      </c>
      <c r="C458" t="s">
        <v>2381</v>
      </c>
      <c r="D458" t="s">
        <v>2384</v>
      </c>
      <c r="E458" t="s">
        <v>39</v>
      </c>
      <c r="F458" t="s">
        <v>66</v>
      </c>
      <c r="G458" t="s">
        <v>774</v>
      </c>
      <c r="H458" t="s">
        <v>40</v>
      </c>
      <c r="I458" t="s">
        <v>94</v>
      </c>
      <c r="J458" t="str">
        <f t="shared" si="7"/>
        <v>NIAGARA BOTTLING | 3861135801</v>
      </c>
      <c r="K458">
        <v>10</v>
      </c>
      <c r="L458">
        <v>2.52</v>
      </c>
      <c r="M458">
        <v>0.16</v>
      </c>
      <c r="N458">
        <v>191</v>
      </c>
      <c r="O458">
        <v>0.46</v>
      </c>
      <c r="P458">
        <v>82</v>
      </c>
      <c r="Q458">
        <v>0.31</v>
      </c>
      <c r="R458">
        <v>9</v>
      </c>
      <c r="S458">
        <v>-23</v>
      </c>
      <c r="T458">
        <v>-54</v>
      </c>
      <c r="U458">
        <v>45</v>
      </c>
      <c r="V458">
        <v>-32</v>
      </c>
      <c r="W458">
        <v>38017</v>
      </c>
      <c r="X458">
        <v>38611</v>
      </c>
      <c r="Y458">
        <v>35801</v>
      </c>
      <c r="Z458">
        <v>2.44</v>
      </c>
      <c r="AA458" t="s">
        <v>2074</v>
      </c>
      <c r="AB458" t="s">
        <v>2073</v>
      </c>
    </row>
    <row r="459" spans="1:28" x14ac:dyDescent="0.3">
      <c r="A459" t="s">
        <v>2131</v>
      </c>
      <c r="B459" t="s">
        <v>2202</v>
      </c>
      <c r="C459" t="s">
        <v>1633</v>
      </c>
      <c r="D459" t="s">
        <v>1634</v>
      </c>
      <c r="E459" t="s">
        <v>39</v>
      </c>
      <c r="F459" t="s">
        <v>66</v>
      </c>
      <c r="G459" t="s">
        <v>498</v>
      </c>
      <c r="H459" t="s">
        <v>40</v>
      </c>
      <c r="I459" t="s">
        <v>89</v>
      </c>
      <c r="J459" t="str">
        <f t="shared" si="7"/>
        <v>WESTROCK | 3865435772</v>
      </c>
      <c r="K459">
        <v>9</v>
      </c>
      <c r="L459">
        <v>2.75</v>
      </c>
      <c r="M459">
        <v>0.15</v>
      </c>
      <c r="N459">
        <v>253</v>
      </c>
      <c r="O459">
        <v>0.59</v>
      </c>
      <c r="P459">
        <v>37</v>
      </c>
      <c r="Q459">
        <v>0.27</v>
      </c>
      <c r="R459">
        <v>14</v>
      </c>
      <c r="S459">
        <v>3</v>
      </c>
      <c r="T459">
        <v>46</v>
      </c>
      <c r="U459">
        <v>192</v>
      </c>
      <c r="V459">
        <v>241</v>
      </c>
      <c r="W459">
        <v>72112</v>
      </c>
      <c r="X459">
        <v>38654</v>
      </c>
      <c r="Y459">
        <v>35772</v>
      </c>
      <c r="Z459">
        <v>2.66</v>
      </c>
      <c r="AA459" t="s">
        <v>2074</v>
      </c>
      <c r="AB459" t="s">
        <v>2073</v>
      </c>
    </row>
    <row r="460" spans="1:28" x14ac:dyDescent="0.3">
      <c r="A460" t="s">
        <v>2131</v>
      </c>
      <c r="B460" t="s">
        <v>2058</v>
      </c>
      <c r="C460" t="s">
        <v>2381</v>
      </c>
      <c r="D460" t="s">
        <v>2380</v>
      </c>
      <c r="E460" t="s">
        <v>39</v>
      </c>
      <c r="F460" t="s">
        <v>66</v>
      </c>
      <c r="G460" t="s">
        <v>774</v>
      </c>
      <c r="H460" t="s">
        <v>40</v>
      </c>
      <c r="I460" t="s">
        <v>107</v>
      </c>
      <c r="J460" t="str">
        <f t="shared" si="7"/>
        <v>NIAGARA BOTTLING | 3861136101</v>
      </c>
      <c r="K460">
        <v>1</v>
      </c>
      <c r="L460">
        <v>2.2799999999999998</v>
      </c>
      <c r="M460">
        <v>0.17</v>
      </c>
      <c r="N460">
        <v>299</v>
      </c>
      <c r="O460">
        <v>1.08</v>
      </c>
      <c r="P460">
        <v>29</v>
      </c>
      <c r="Q460">
        <v>0.25</v>
      </c>
      <c r="R460">
        <v>12</v>
      </c>
      <c r="S460">
        <v>-48</v>
      </c>
      <c r="T460">
        <v>-164</v>
      </c>
      <c r="U460">
        <v>-402</v>
      </c>
      <c r="V460">
        <v>-614</v>
      </c>
      <c r="W460">
        <v>38101</v>
      </c>
      <c r="X460">
        <v>38611</v>
      </c>
      <c r="Y460">
        <v>36101</v>
      </c>
      <c r="Z460">
        <v>2.21</v>
      </c>
      <c r="AA460" t="s">
        <v>2074</v>
      </c>
      <c r="AB460" t="s">
        <v>2073</v>
      </c>
    </row>
    <row r="461" spans="1:28" x14ac:dyDescent="0.3">
      <c r="A461" t="s">
        <v>2131</v>
      </c>
      <c r="B461" t="s">
        <v>2058</v>
      </c>
      <c r="C461" t="s">
        <v>2381</v>
      </c>
      <c r="D461" t="s">
        <v>2384</v>
      </c>
      <c r="E461" t="s">
        <v>39</v>
      </c>
      <c r="F461" t="s">
        <v>66</v>
      </c>
      <c r="G461" t="s">
        <v>774</v>
      </c>
      <c r="H461" t="s">
        <v>40</v>
      </c>
      <c r="I461" t="s">
        <v>107</v>
      </c>
      <c r="J461" t="str">
        <f t="shared" si="7"/>
        <v>NIAGARA BOTTLING | 3861136101</v>
      </c>
      <c r="K461">
        <v>4</v>
      </c>
      <c r="L461">
        <v>2.2799999999999998</v>
      </c>
      <c r="M461">
        <v>0.16</v>
      </c>
      <c r="N461">
        <v>300</v>
      </c>
      <c r="O461">
        <v>0.64</v>
      </c>
      <c r="P461">
        <v>21</v>
      </c>
      <c r="Q461">
        <v>0.25</v>
      </c>
      <c r="R461">
        <v>13</v>
      </c>
      <c r="S461">
        <v>-23</v>
      </c>
      <c r="T461">
        <v>25</v>
      </c>
      <c r="U461">
        <v>-403</v>
      </c>
      <c r="V461">
        <v>-401</v>
      </c>
      <c r="W461">
        <v>38611</v>
      </c>
      <c r="X461">
        <v>38611</v>
      </c>
      <c r="Y461">
        <v>36101</v>
      </c>
      <c r="Z461">
        <v>2.2000000000000002</v>
      </c>
      <c r="AA461" t="s">
        <v>2074</v>
      </c>
      <c r="AB461" t="s">
        <v>2073</v>
      </c>
    </row>
    <row r="462" spans="1:28" x14ac:dyDescent="0.3">
      <c r="A462" t="s">
        <v>2131</v>
      </c>
      <c r="B462" t="s">
        <v>2194</v>
      </c>
      <c r="C462" t="s">
        <v>2381</v>
      </c>
      <c r="D462" t="s">
        <v>2384</v>
      </c>
      <c r="E462" t="s">
        <v>39</v>
      </c>
      <c r="F462" t="s">
        <v>66</v>
      </c>
      <c r="G462" t="s">
        <v>774</v>
      </c>
      <c r="H462" t="s">
        <v>40</v>
      </c>
      <c r="I462" t="s">
        <v>212</v>
      </c>
      <c r="J462" t="str">
        <f t="shared" si="7"/>
        <v>NIAGARA BOTTLING | 3861135401</v>
      </c>
      <c r="K462">
        <v>1</v>
      </c>
      <c r="L462">
        <v>2.46</v>
      </c>
      <c r="M462">
        <v>0.16</v>
      </c>
      <c r="N462">
        <v>203</v>
      </c>
      <c r="O462">
        <v>0.71</v>
      </c>
      <c r="P462">
        <v>51</v>
      </c>
      <c r="Q462">
        <v>0.3</v>
      </c>
      <c r="R462">
        <v>15</v>
      </c>
      <c r="S462">
        <v>-23</v>
      </c>
      <c r="T462">
        <v>-71</v>
      </c>
      <c r="U462">
        <v>-342</v>
      </c>
      <c r="V462">
        <v>-436</v>
      </c>
      <c r="W462">
        <v>38652</v>
      </c>
      <c r="X462">
        <v>38611</v>
      </c>
      <c r="Y462">
        <v>35401</v>
      </c>
      <c r="Z462">
        <v>2.38</v>
      </c>
      <c r="AA462" t="s">
        <v>2074</v>
      </c>
      <c r="AB462" t="s">
        <v>2073</v>
      </c>
    </row>
    <row r="463" spans="1:28" x14ac:dyDescent="0.3">
      <c r="A463" t="s">
        <v>2131</v>
      </c>
      <c r="B463" t="s">
        <v>2188</v>
      </c>
      <c r="C463" t="s">
        <v>2286</v>
      </c>
      <c r="D463" t="s">
        <v>2285</v>
      </c>
      <c r="E463" t="s">
        <v>39</v>
      </c>
      <c r="F463" t="s">
        <v>66</v>
      </c>
      <c r="G463" t="s">
        <v>498</v>
      </c>
      <c r="H463" t="s">
        <v>146</v>
      </c>
      <c r="I463" t="s">
        <v>258</v>
      </c>
      <c r="J463" t="str">
        <f t="shared" si="7"/>
        <v>PCA JACKSON UNDER 160| 3865472335</v>
      </c>
      <c r="K463">
        <v>1</v>
      </c>
      <c r="L463">
        <v>6.72</v>
      </c>
      <c r="M463">
        <v>0</v>
      </c>
      <c r="N463">
        <v>67</v>
      </c>
      <c r="O463">
        <v>0.13</v>
      </c>
      <c r="P463">
        <v>87</v>
      </c>
      <c r="Q463">
        <v>0.3</v>
      </c>
      <c r="R463">
        <v>14</v>
      </c>
      <c r="S463">
        <v>-159</v>
      </c>
      <c r="T463">
        <v>1</v>
      </c>
      <c r="U463">
        <v>29</v>
      </c>
      <c r="V463">
        <v>-129</v>
      </c>
      <c r="W463">
        <v>38301</v>
      </c>
      <c r="X463">
        <v>38654</v>
      </c>
      <c r="Y463">
        <v>72335</v>
      </c>
      <c r="Z463">
        <v>6.48</v>
      </c>
      <c r="AA463" t="s">
        <v>2074</v>
      </c>
      <c r="AB463" t="s">
        <v>2073</v>
      </c>
    </row>
    <row r="464" spans="1:28" x14ac:dyDescent="0.3">
      <c r="A464" t="s">
        <v>2131</v>
      </c>
      <c r="B464" t="s">
        <v>2173</v>
      </c>
      <c r="C464" t="s">
        <v>400</v>
      </c>
      <c r="D464" t="s">
        <v>401</v>
      </c>
      <c r="E464" t="s">
        <v>39</v>
      </c>
      <c r="F464" t="s">
        <v>66</v>
      </c>
      <c r="G464" t="s">
        <v>774</v>
      </c>
      <c r="H464" t="s">
        <v>50</v>
      </c>
      <c r="I464" t="s">
        <v>223</v>
      </c>
      <c r="J464" t="str">
        <f t="shared" si="7"/>
        <v>KELLOGG COMPANY MLXP| 3861130301</v>
      </c>
      <c r="K464">
        <v>2</v>
      </c>
      <c r="L464">
        <v>2.2200000000000002</v>
      </c>
      <c r="M464">
        <v>0.25</v>
      </c>
      <c r="N464">
        <v>348</v>
      </c>
      <c r="O464">
        <v>0.84</v>
      </c>
      <c r="P464">
        <v>14</v>
      </c>
      <c r="Q464">
        <v>0.25</v>
      </c>
      <c r="R464">
        <v>-15</v>
      </c>
      <c r="S464">
        <v>8</v>
      </c>
      <c r="T464">
        <v>0</v>
      </c>
      <c r="U464">
        <v>-187</v>
      </c>
      <c r="V464">
        <v>-179</v>
      </c>
      <c r="W464">
        <v>38611</v>
      </c>
      <c r="X464">
        <v>38611</v>
      </c>
      <c r="Y464">
        <v>30301</v>
      </c>
      <c r="Z464">
        <v>2.23</v>
      </c>
      <c r="AA464" t="s">
        <v>2074</v>
      </c>
      <c r="AB464" t="s">
        <v>2073</v>
      </c>
    </row>
    <row r="465" spans="1:28" x14ac:dyDescent="0.3">
      <c r="A465" t="s">
        <v>2131</v>
      </c>
      <c r="B465" t="s">
        <v>2168</v>
      </c>
      <c r="C465" t="s">
        <v>2387</v>
      </c>
      <c r="D465" t="s">
        <v>2386</v>
      </c>
      <c r="E465" t="s">
        <v>39</v>
      </c>
      <c r="F465" t="s">
        <v>66</v>
      </c>
      <c r="G465" t="s">
        <v>498</v>
      </c>
      <c r="H465" t="s">
        <v>50</v>
      </c>
      <c r="I465" t="s">
        <v>215</v>
      </c>
      <c r="J465" t="str">
        <f t="shared" si="7"/>
        <v>ENERGY TRANSPORTATION| 3865430501</v>
      </c>
      <c r="K465">
        <v>2</v>
      </c>
      <c r="L465">
        <v>1.95</v>
      </c>
      <c r="M465">
        <v>0.27</v>
      </c>
      <c r="N465">
        <v>417</v>
      </c>
      <c r="O465">
        <v>0.94</v>
      </c>
      <c r="P465">
        <v>11</v>
      </c>
      <c r="Q465">
        <v>0.25</v>
      </c>
      <c r="R465">
        <v>-25</v>
      </c>
      <c r="S465">
        <v>10</v>
      </c>
      <c r="T465">
        <v>3</v>
      </c>
      <c r="U465">
        <v>-501</v>
      </c>
      <c r="V465">
        <v>-488</v>
      </c>
      <c r="W465">
        <v>38654</v>
      </c>
      <c r="X465">
        <v>38654</v>
      </c>
      <c r="Y465">
        <v>30501</v>
      </c>
      <c r="Z465">
        <v>1.98</v>
      </c>
      <c r="AA465" t="s">
        <v>2064</v>
      </c>
      <c r="AB465" t="s">
        <v>2063</v>
      </c>
    </row>
    <row r="466" spans="1:28" x14ac:dyDescent="0.3">
      <c r="A466" t="s">
        <v>2131</v>
      </c>
      <c r="B466" t="s">
        <v>2164</v>
      </c>
      <c r="C466" t="s">
        <v>1190</v>
      </c>
      <c r="D466" t="s">
        <v>1191</v>
      </c>
      <c r="E466" t="s">
        <v>39</v>
      </c>
      <c r="F466" t="s">
        <v>66</v>
      </c>
      <c r="G466" t="s">
        <v>774</v>
      </c>
      <c r="H466" t="s">
        <v>50</v>
      </c>
      <c r="I466" t="s">
        <v>390</v>
      </c>
      <c r="J466" t="str">
        <f t="shared" si="7"/>
        <v>ELITE TRANSIT | 3861130180</v>
      </c>
      <c r="K466">
        <v>1</v>
      </c>
      <c r="L466">
        <v>2.23</v>
      </c>
      <c r="M466">
        <v>0.27</v>
      </c>
      <c r="N466">
        <v>320</v>
      </c>
      <c r="O466">
        <v>0.84</v>
      </c>
      <c r="P466">
        <v>29</v>
      </c>
      <c r="Q466">
        <v>0.25</v>
      </c>
      <c r="R466">
        <v>-19</v>
      </c>
      <c r="S466">
        <v>-1</v>
      </c>
      <c r="T466">
        <v>0</v>
      </c>
      <c r="U466">
        <v>-331</v>
      </c>
      <c r="V466">
        <v>-332</v>
      </c>
      <c r="W466">
        <v>38101</v>
      </c>
      <c r="X466">
        <v>38611</v>
      </c>
      <c r="Y466">
        <v>30180</v>
      </c>
      <c r="Z466">
        <v>2.2599999999999998</v>
      </c>
      <c r="AA466" t="s">
        <v>2064</v>
      </c>
      <c r="AB466" t="s">
        <v>2063</v>
      </c>
    </row>
    <row r="467" spans="1:28" x14ac:dyDescent="0.3">
      <c r="A467" t="s">
        <v>2131</v>
      </c>
      <c r="B467" t="s">
        <v>2164</v>
      </c>
      <c r="C467" t="s">
        <v>47</v>
      </c>
      <c r="D467" t="s">
        <v>48</v>
      </c>
      <c r="E467" t="s">
        <v>39</v>
      </c>
      <c r="F467" t="s">
        <v>66</v>
      </c>
      <c r="G467" t="s">
        <v>774</v>
      </c>
      <c r="H467" t="s">
        <v>50</v>
      </c>
      <c r="I467" t="s">
        <v>362</v>
      </c>
      <c r="J467" t="str">
        <f t="shared" si="7"/>
        <v>LOWES MLXP VAN ONE WA| 3861130103</v>
      </c>
      <c r="K467">
        <v>7</v>
      </c>
      <c r="L467">
        <v>2.08</v>
      </c>
      <c r="M467">
        <v>0.21</v>
      </c>
      <c r="N467">
        <v>316</v>
      </c>
      <c r="O467">
        <v>0.63</v>
      </c>
      <c r="P467">
        <v>31</v>
      </c>
      <c r="Q467">
        <v>0.26</v>
      </c>
      <c r="R467">
        <v>0</v>
      </c>
      <c r="S467">
        <v>-8</v>
      </c>
      <c r="T467">
        <v>90</v>
      </c>
      <c r="U467">
        <v>-402</v>
      </c>
      <c r="V467">
        <v>-320</v>
      </c>
      <c r="W467">
        <v>38611</v>
      </c>
      <c r="X467">
        <v>38611</v>
      </c>
      <c r="Y467">
        <v>30103</v>
      </c>
      <c r="Z467">
        <v>2.0499999999999998</v>
      </c>
      <c r="AA467" t="s">
        <v>2074</v>
      </c>
      <c r="AB467" t="s">
        <v>2073</v>
      </c>
    </row>
    <row r="468" spans="1:28" x14ac:dyDescent="0.3">
      <c r="A468" t="s">
        <v>2131</v>
      </c>
      <c r="B468" t="s">
        <v>2164</v>
      </c>
      <c r="C468" t="s">
        <v>47</v>
      </c>
      <c r="D468" t="s">
        <v>48</v>
      </c>
      <c r="E468" t="s">
        <v>39</v>
      </c>
      <c r="F468" t="s">
        <v>66</v>
      </c>
      <c r="G468" t="s">
        <v>2385</v>
      </c>
      <c r="H468" t="s">
        <v>50</v>
      </c>
      <c r="I468" t="s">
        <v>362</v>
      </c>
      <c r="J468" t="str">
        <f t="shared" si="7"/>
        <v>LOWES MLXP VAN ONE WA| 3866630103</v>
      </c>
      <c r="K468">
        <v>3</v>
      </c>
      <c r="L468">
        <v>2.1800000000000002</v>
      </c>
      <c r="M468">
        <v>0.21</v>
      </c>
      <c r="N468">
        <v>328</v>
      </c>
      <c r="O468">
        <v>0.93</v>
      </c>
      <c r="P468">
        <v>71</v>
      </c>
      <c r="Q468">
        <v>0.3</v>
      </c>
      <c r="R468">
        <v>0</v>
      </c>
      <c r="S468">
        <v>-43</v>
      </c>
      <c r="T468">
        <v>-39</v>
      </c>
      <c r="U468">
        <v>-357</v>
      </c>
      <c r="V468">
        <v>-439</v>
      </c>
      <c r="W468">
        <v>38101</v>
      </c>
      <c r="X468">
        <v>38666</v>
      </c>
      <c r="Y468">
        <v>30103</v>
      </c>
      <c r="Z468">
        <v>2.15</v>
      </c>
      <c r="AA468" t="s">
        <v>2074</v>
      </c>
      <c r="AB468" t="s">
        <v>2073</v>
      </c>
    </row>
    <row r="469" spans="1:28" x14ac:dyDescent="0.3">
      <c r="A469" t="s">
        <v>2131</v>
      </c>
      <c r="B469" t="s">
        <v>2164</v>
      </c>
      <c r="C469" t="s">
        <v>47</v>
      </c>
      <c r="D469" t="s">
        <v>48</v>
      </c>
      <c r="E469" t="s">
        <v>39</v>
      </c>
      <c r="F469" t="s">
        <v>66</v>
      </c>
      <c r="G469" t="s">
        <v>497</v>
      </c>
      <c r="H469" t="s">
        <v>50</v>
      </c>
      <c r="I469" t="s">
        <v>362</v>
      </c>
      <c r="J469" t="str">
        <f t="shared" si="7"/>
        <v>LOWES MLXP VAN ONE WA| 3867130103</v>
      </c>
      <c r="K469">
        <v>1</v>
      </c>
      <c r="L469">
        <v>2.65</v>
      </c>
      <c r="M469">
        <v>0.21</v>
      </c>
      <c r="N469">
        <v>331</v>
      </c>
      <c r="O469">
        <v>0.92</v>
      </c>
      <c r="P469">
        <v>96</v>
      </c>
      <c r="Q469">
        <v>0.3</v>
      </c>
      <c r="R469">
        <v>0</v>
      </c>
      <c r="S469">
        <v>-67</v>
      </c>
      <c r="T469">
        <v>-35</v>
      </c>
      <c r="U469">
        <v>-198</v>
      </c>
      <c r="V469">
        <v>-300</v>
      </c>
      <c r="W469">
        <v>38801</v>
      </c>
      <c r="X469">
        <v>38671</v>
      </c>
      <c r="Y469">
        <v>30103</v>
      </c>
      <c r="Z469">
        <v>2.62</v>
      </c>
      <c r="AA469" t="s">
        <v>2074</v>
      </c>
      <c r="AB469" t="s">
        <v>2073</v>
      </c>
    </row>
    <row r="470" spans="1:28" x14ac:dyDescent="0.3">
      <c r="A470" t="s">
        <v>2131</v>
      </c>
      <c r="B470" t="s">
        <v>2122</v>
      </c>
      <c r="C470" t="s">
        <v>2381</v>
      </c>
      <c r="D470" t="s">
        <v>2384</v>
      </c>
      <c r="E470" t="s">
        <v>39</v>
      </c>
      <c r="F470" t="s">
        <v>66</v>
      </c>
      <c r="G470" t="s">
        <v>774</v>
      </c>
      <c r="H470" t="s">
        <v>66</v>
      </c>
      <c r="I470" t="s">
        <v>589</v>
      </c>
      <c r="J470" t="str">
        <f t="shared" si="7"/>
        <v>NIAGARA BOTTLING | 3861138652</v>
      </c>
      <c r="K470">
        <v>2</v>
      </c>
      <c r="L470">
        <v>4.4800000000000004</v>
      </c>
      <c r="M470">
        <v>0.22</v>
      </c>
      <c r="N470">
        <v>75</v>
      </c>
      <c r="O470">
        <v>0.1</v>
      </c>
      <c r="P470">
        <v>51</v>
      </c>
      <c r="Q470">
        <v>0.3</v>
      </c>
      <c r="R470">
        <v>0</v>
      </c>
      <c r="S470">
        <v>-23</v>
      </c>
      <c r="T470">
        <v>14</v>
      </c>
      <c r="U470">
        <v>38</v>
      </c>
      <c r="V470">
        <v>29</v>
      </c>
      <c r="W470">
        <v>38611</v>
      </c>
      <c r="X470">
        <v>38611</v>
      </c>
      <c r="Y470">
        <v>38652</v>
      </c>
      <c r="Z470">
        <v>4.46</v>
      </c>
      <c r="AA470" t="s">
        <v>2074</v>
      </c>
      <c r="AB470" t="s">
        <v>2073</v>
      </c>
    </row>
    <row r="471" spans="1:28" x14ac:dyDescent="0.3">
      <c r="A471" t="s">
        <v>2131</v>
      </c>
      <c r="B471" t="s">
        <v>2033</v>
      </c>
      <c r="C471" t="s">
        <v>2383</v>
      </c>
      <c r="D471" t="s">
        <v>2382</v>
      </c>
      <c r="E471" t="s">
        <v>39</v>
      </c>
      <c r="F471" t="s">
        <v>66</v>
      </c>
      <c r="G471" t="s">
        <v>774</v>
      </c>
      <c r="H471" t="s">
        <v>70</v>
      </c>
      <c r="I471" t="s">
        <v>725</v>
      </c>
      <c r="J471" t="str">
        <f t="shared" si="7"/>
        <v>b: BARTON LOGISTICS | 3861137311</v>
      </c>
      <c r="K471">
        <v>4</v>
      </c>
      <c r="L471">
        <v>2.82</v>
      </c>
      <c r="M471">
        <v>0.28000000000000003</v>
      </c>
      <c r="N471">
        <v>322</v>
      </c>
      <c r="O471">
        <v>0.85</v>
      </c>
      <c r="P471">
        <v>39</v>
      </c>
      <c r="Q471">
        <v>0.26</v>
      </c>
      <c r="R471">
        <v>-23</v>
      </c>
      <c r="S471">
        <v>-9</v>
      </c>
      <c r="T471">
        <v>-4</v>
      </c>
      <c r="U471">
        <v>-50</v>
      </c>
      <c r="V471">
        <v>-63</v>
      </c>
      <c r="W471">
        <v>38101</v>
      </c>
      <c r="X471">
        <v>38611</v>
      </c>
      <c r="Y471">
        <v>37311</v>
      </c>
      <c r="Z471">
        <v>2.86</v>
      </c>
      <c r="AA471" t="s">
        <v>2064</v>
      </c>
      <c r="AB471" t="s">
        <v>2063</v>
      </c>
    </row>
    <row r="472" spans="1:28" x14ac:dyDescent="0.3">
      <c r="A472" t="s">
        <v>2131</v>
      </c>
      <c r="B472" t="s">
        <v>2033</v>
      </c>
      <c r="C472" t="s">
        <v>82</v>
      </c>
      <c r="D472" t="s">
        <v>83</v>
      </c>
      <c r="E472" t="s">
        <v>39</v>
      </c>
      <c r="F472" t="s">
        <v>66</v>
      </c>
      <c r="G472" t="s">
        <v>774</v>
      </c>
      <c r="H472" t="s">
        <v>70</v>
      </c>
      <c r="I472" t="s">
        <v>603</v>
      </c>
      <c r="J472" t="str">
        <f t="shared" si="7"/>
        <v>b: TRANSPLACE TEXAS L| 3861137321</v>
      </c>
      <c r="K472">
        <v>1</v>
      </c>
      <c r="L472">
        <v>1.86</v>
      </c>
      <c r="M472">
        <v>0.27</v>
      </c>
      <c r="N472">
        <v>387</v>
      </c>
      <c r="O472">
        <v>0.76</v>
      </c>
      <c r="P472">
        <v>29</v>
      </c>
      <c r="Q472">
        <v>0.25</v>
      </c>
      <c r="R472">
        <v>-3</v>
      </c>
      <c r="S472">
        <v>-1</v>
      </c>
      <c r="T472">
        <v>1</v>
      </c>
      <c r="U472">
        <v>-327</v>
      </c>
      <c r="V472">
        <v>-327</v>
      </c>
      <c r="W472">
        <v>38101</v>
      </c>
      <c r="X472">
        <v>38611</v>
      </c>
      <c r="Y472">
        <v>37321</v>
      </c>
      <c r="Z472">
        <v>1.89</v>
      </c>
      <c r="AA472" t="s">
        <v>2064</v>
      </c>
      <c r="AB472" t="s">
        <v>2063</v>
      </c>
    </row>
    <row r="473" spans="1:28" x14ac:dyDescent="0.3">
      <c r="A473" t="s">
        <v>2131</v>
      </c>
      <c r="B473" t="s">
        <v>2103</v>
      </c>
      <c r="C473" t="s">
        <v>1183</v>
      </c>
      <c r="D473" t="s">
        <v>1184</v>
      </c>
      <c r="E473" t="s">
        <v>39</v>
      </c>
      <c r="F473" t="s">
        <v>66</v>
      </c>
      <c r="G473" t="s">
        <v>497</v>
      </c>
      <c r="H473" t="s">
        <v>70</v>
      </c>
      <c r="I473" t="s">
        <v>85</v>
      </c>
      <c r="J473" t="str">
        <f t="shared" si="7"/>
        <v>b: TRANSPLACE | 3867138351</v>
      </c>
      <c r="K473">
        <v>1</v>
      </c>
      <c r="L473">
        <v>3.29</v>
      </c>
      <c r="M473">
        <v>0.27</v>
      </c>
      <c r="N473">
        <v>119</v>
      </c>
      <c r="O473">
        <v>0.23</v>
      </c>
      <c r="P473">
        <v>12</v>
      </c>
      <c r="Q473">
        <v>0.25</v>
      </c>
      <c r="R473">
        <v>-8</v>
      </c>
      <c r="S473">
        <v>21</v>
      </c>
      <c r="T473">
        <v>1</v>
      </c>
      <c r="U473">
        <v>147</v>
      </c>
      <c r="V473">
        <v>169</v>
      </c>
      <c r="W473">
        <v>38101</v>
      </c>
      <c r="X473">
        <v>38671</v>
      </c>
      <c r="Y473">
        <v>38351</v>
      </c>
      <c r="Z473">
        <v>3.32</v>
      </c>
      <c r="AA473" t="s">
        <v>2064</v>
      </c>
      <c r="AB473" t="s">
        <v>2063</v>
      </c>
    </row>
    <row r="474" spans="1:28" x14ac:dyDescent="0.3">
      <c r="A474" t="s">
        <v>2131</v>
      </c>
      <c r="B474" t="s">
        <v>2103</v>
      </c>
      <c r="C474" t="s">
        <v>2317</v>
      </c>
      <c r="D474" t="s">
        <v>2316</v>
      </c>
      <c r="E474" t="s">
        <v>39</v>
      </c>
      <c r="F474" t="s">
        <v>66</v>
      </c>
      <c r="G474" t="s">
        <v>497</v>
      </c>
      <c r="H474" t="s">
        <v>70</v>
      </c>
      <c r="I474" t="s">
        <v>71</v>
      </c>
      <c r="J474" t="str">
        <f t="shared" si="7"/>
        <v>CHEP AMERICAS FREIGHT| 3867138301</v>
      </c>
      <c r="K474">
        <v>482</v>
      </c>
      <c r="L474">
        <v>3.86</v>
      </c>
      <c r="M474">
        <v>0.14000000000000001</v>
      </c>
      <c r="N474">
        <v>95</v>
      </c>
      <c r="O474">
        <v>0.13</v>
      </c>
      <c r="P474">
        <v>33</v>
      </c>
      <c r="Q474">
        <v>0.27</v>
      </c>
      <c r="R474">
        <v>5</v>
      </c>
      <c r="S474">
        <v>-13</v>
      </c>
      <c r="T474">
        <v>1</v>
      </c>
      <c r="U474">
        <v>133</v>
      </c>
      <c r="V474">
        <v>121</v>
      </c>
      <c r="W474">
        <v>38671</v>
      </c>
      <c r="X474">
        <v>38671</v>
      </c>
      <c r="Y474">
        <v>38301</v>
      </c>
      <c r="Z474">
        <v>3.76</v>
      </c>
      <c r="AA474" t="s">
        <v>2068</v>
      </c>
      <c r="AB474" t="s">
        <v>2067</v>
      </c>
    </row>
    <row r="475" spans="1:28" x14ac:dyDescent="0.3">
      <c r="A475" t="s">
        <v>2131</v>
      </c>
      <c r="B475" t="s">
        <v>2103</v>
      </c>
      <c r="C475" t="s">
        <v>2381</v>
      </c>
      <c r="D475" t="s">
        <v>2380</v>
      </c>
      <c r="E475" t="s">
        <v>39</v>
      </c>
      <c r="F475" t="s">
        <v>66</v>
      </c>
      <c r="G475" t="s">
        <v>774</v>
      </c>
      <c r="H475" t="s">
        <v>70</v>
      </c>
      <c r="I475" t="s">
        <v>71</v>
      </c>
      <c r="J475" t="str">
        <f t="shared" si="7"/>
        <v>NIAGARA BOTTLING | 3861138301</v>
      </c>
      <c r="K475">
        <v>2</v>
      </c>
      <c r="L475">
        <v>3.49</v>
      </c>
      <c r="M475">
        <v>0.47</v>
      </c>
      <c r="N475">
        <v>92</v>
      </c>
      <c r="O475">
        <v>0.13</v>
      </c>
      <c r="P475">
        <v>85</v>
      </c>
      <c r="Q475">
        <v>0.33</v>
      </c>
      <c r="R475">
        <v>-24</v>
      </c>
      <c r="S475">
        <v>-48</v>
      </c>
      <c r="T475">
        <v>1</v>
      </c>
      <c r="U475">
        <v>120</v>
      </c>
      <c r="V475">
        <v>73</v>
      </c>
      <c r="W475">
        <v>38611</v>
      </c>
      <c r="X475">
        <v>38611</v>
      </c>
      <c r="Y475">
        <v>38301</v>
      </c>
      <c r="Z475">
        <v>3.72</v>
      </c>
      <c r="AA475" t="s">
        <v>2068</v>
      </c>
      <c r="AB475" t="s">
        <v>2067</v>
      </c>
    </row>
    <row r="476" spans="1:28" x14ac:dyDescent="0.3">
      <c r="A476" t="s">
        <v>2131</v>
      </c>
      <c r="B476" t="s">
        <v>2103</v>
      </c>
      <c r="C476" t="s">
        <v>1753</v>
      </c>
      <c r="D476" t="s">
        <v>1754</v>
      </c>
      <c r="E476" t="s">
        <v>39</v>
      </c>
      <c r="F476" t="s">
        <v>66</v>
      </c>
      <c r="G476" t="s">
        <v>911</v>
      </c>
      <c r="H476" t="s">
        <v>70</v>
      </c>
      <c r="I476" t="s">
        <v>1755</v>
      </c>
      <c r="J476" t="str">
        <f t="shared" si="7"/>
        <v>PCA COUNCE | 3866338326</v>
      </c>
      <c r="K476">
        <v>3</v>
      </c>
      <c r="L476">
        <v>7.12</v>
      </c>
      <c r="M476">
        <v>0.18</v>
      </c>
      <c r="N476">
        <v>52</v>
      </c>
      <c r="O476">
        <v>7.0000000000000007E-2</v>
      </c>
      <c r="P476">
        <v>81</v>
      </c>
      <c r="Q476">
        <v>0.3</v>
      </c>
      <c r="R476">
        <v>0</v>
      </c>
      <c r="S476">
        <v>-148</v>
      </c>
      <c r="T476">
        <v>26</v>
      </c>
      <c r="U476">
        <v>187</v>
      </c>
      <c r="V476">
        <v>65</v>
      </c>
      <c r="W476">
        <v>38801</v>
      </c>
      <c r="X476">
        <v>38663</v>
      </c>
      <c r="Y476">
        <v>38326</v>
      </c>
      <c r="Z476">
        <v>7.06</v>
      </c>
      <c r="AA476" t="s">
        <v>2074</v>
      </c>
      <c r="AB476" t="s">
        <v>2073</v>
      </c>
    </row>
    <row r="477" spans="1:28" x14ac:dyDescent="0.3">
      <c r="A477" t="s">
        <v>2131</v>
      </c>
      <c r="B477" t="s">
        <v>2103</v>
      </c>
      <c r="C477" t="s">
        <v>2105</v>
      </c>
      <c r="D477" t="s">
        <v>2104</v>
      </c>
      <c r="E477" t="s">
        <v>39</v>
      </c>
      <c r="F477" t="s">
        <v>66</v>
      </c>
      <c r="G477" t="s">
        <v>498</v>
      </c>
      <c r="H477" t="s">
        <v>70</v>
      </c>
      <c r="I477" t="s">
        <v>71</v>
      </c>
      <c r="J477" t="str">
        <f t="shared" si="7"/>
        <v>PCA JACKSON BILL DIRE| 3865438301</v>
      </c>
      <c r="K477">
        <v>10</v>
      </c>
      <c r="L477">
        <v>2.0299999999999998</v>
      </c>
      <c r="M477">
        <v>0</v>
      </c>
      <c r="N477">
        <v>92</v>
      </c>
      <c r="O477">
        <v>0.14000000000000001</v>
      </c>
      <c r="P477">
        <v>17</v>
      </c>
      <c r="Q477">
        <v>0.25</v>
      </c>
      <c r="R477">
        <v>19</v>
      </c>
      <c r="S477">
        <v>7</v>
      </c>
      <c r="T477">
        <v>-4</v>
      </c>
      <c r="U477">
        <v>-57</v>
      </c>
      <c r="V477">
        <v>-54</v>
      </c>
      <c r="W477">
        <v>38101</v>
      </c>
      <c r="X477">
        <v>38654</v>
      </c>
      <c r="Y477">
        <v>38301</v>
      </c>
      <c r="Z477">
        <v>1.79</v>
      </c>
      <c r="AA477" t="s">
        <v>2074</v>
      </c>
      <c r="AB477" t="s">
        <v>2073</v>
      </c>
    </row>
    <row r="478" spans="1:28" x14ac:dyDescent="0.3">
      <c r="A478" t="s">
        <v>2131</v>
      </c>
      <c r="B478" t="s">
        <v>2103</v>
      </c>
      <c r="C478" t="s">
        <v>2105</v>
      </c>
      <c r="D478" t="s">
        <v>2104</v>
      </c>
      <c r="E478" t="s">
        <v>39</v>
      </c>
      <c r="F478" t="s">
        <v>66</v>
      </c>
      <c r="G478" t="s">
        <v>497</v>
      </c>
      <c r="H478" t="s">
        <v>70</v>
      </c>
      <c r="I478" t="s">
        <v>71</v>
      </c>
      <c r="J478" t="str">
        <f t="shared" si="7"/>
        <v>PCA JACKSON BILL DIRE| 3867138301</v>
      </c>
      <c r="K478">
        <v>1</v>
      </c>
      <c r="L478">
        <v>1.95</v>
      </c>
      <c r="M478">
        <v>0</v>
      </c>
      <c r="N478">
        <v>96</v>
      </c>
      <c r="O478">
        <v>0.12</v>
      </c>
      <c r="P478">
        <v>0</v>
      </c>
      <c r="Q478">
        <v>0.25</v>
      </c>
      <c r="R478">
        <v>20</v>
      </c>
      <c r="S478">
        <v>12</v>
      </c>
      <c r="T478">
        <v>5</v>
      </c>
      <c r="U478">
        <v>-62</v>
      </c>
      <c r="V478">
        <v>-45</v>
      </c>
      <c r="W478">
        <v>38671</v>
      </c>
      <c r="X478">
        <v>38671</v>
      </c>
      <c r="Y478">
        <v>38301</v>
      </c>
      <c r="Z478">
        <v>1.71</v>
      </c>
      <c r="AA478" t="s">
        <v>2074</v>
      </c>
      <c r="AB478" t="s">
        <v>2073</v>
      </c>
    </row>
    <row r="479" spans="1:28" x14ac:dyDescent="0.3">
      <c r="A479" t="s">
        <v>2131</v>
      </c>
      <c r="B479" t="s">
        <v>2103</v>
      </c>
      <c r="C479" t="s">
        <v>635</v>
      </c>
      <c r="D479" t="s">
        <v>636</v>
      </c>
      <c r="E479" t="s">
        <v>39</v>
      </c>
      <c r="F479" t="s">
        <v>66</v>
      </c>
      <c r="G479" t="s">
        <v>498</v>
      </c>
      <c r="H479" t="s">
        <v>70</v>
      </c>
      <c r="I479" t="s">
        <v>1394</v>
      </c>
      <c r="J479" t="str">
        <f t="shared" si="7"/>
        <v>WILLIAMS SONOMA | 3865438358</v>
      </c>
      <c r="K479">
        <v>4</v>
      </c>
      <c r="L479">
        <v>3.22</v>
      </c>
      <c r="M479">
        <v>0.11</v>
      </c>
      <c r="N479">
        <v>107</v>
      </c>
      <c r="O479">
        <v>0.17</v>
      </c>
      <c r="P479">
        <v>44</v>
      </c>
      <c r="Q479">
        <v>0.28000000000000003</v>
      </c>
      <c r="R479">
        <v>10</v>
      </c>
      <c r="S479">
        <v>-49</v>
      </c>
      <c r="T479">
        <v>26</v>
      </c>
      <c r="U479">
        <v>94</v>
      </c>
      <c r="V479">
        <v>71</v>
      </c>
      <c r="W479">
        <v>38654</v>
      </c>
      <c r="X479">
        <v>38654</v>
      </c>
      <c r="Y479">
        <v>38358</v>
      </c>
      <c r="Z479">
        <v>3.09</v>
      </c>
      <c r="AA479" t="s">
        <v>2074</v>
      </c>
      <c r="AB479" t="s">
        <v>2073</v>
      </c>
    </row>
    <row r="480" spans="1:28" x14ac:dyDescent="0.3">
      <c r="A480" t="s">
        <v>2131</v>
      </c>
      <c r="B480" t="s">
        <v>2061</v>
      </c>
      <c r="C480" t="s">
        <v>105</v>
      </c>
      <c r="D480" t="s">
        <v>106</v>
      </c>
      <c r="E480" t="s">
        <v>39</v>
      </c>
      <c r="F480" t="s">
        <v>66</v>
      </c>
      <c r="G480" t="s">
        <v>1319</v>
      </c>
      <c r="H480" t="s">
        <v>70</v>
      </c>
      <c r="I480" t="s">
        <v>2379</v>
      </c>
      <c r="J480" t="str">
        <f t="shared" si="7"/>
        <v>b: RYAN TRANSPORTATIO| 3865537869</v>
      </c>
      <c r="K480">
        <v>1</v>
      </c>
      <c r="L480">
        <v>2.27</v>
      </c>
      <c r="M480">
        <v>0.28000000000000003</v>
      </c>
      <c r="N480">
        <v>470</v>
      </c>
      <c r="O480">
        <v>1.08</v>
      </c>
      <c r="P480">
        <v>103</v>
      </c>
      <c r="Q480">
        <v>0.35</v>
      </c>
      <c r="R480">
        <v>-33</v>
      </c>
      <c r="S480">
        <v>-179</v>
      </c>
      <c r="T480">
        <v>1</v>
      </c>
      <c r="U480">
        <v>-64</v>
      </c>
      <c r="V480">
        <v>-242</v>
      </c>
      <c r="W480">
        <v>38301</v>
      </c>
      <c r="X480">
        <v>38655</v>
      </c>
      <c r="Y480">
        <v>37869</v>
      </c>
      <c r="Z480">
        <v>2.31</v>
      </c>
      <c r="AA480" t="s">
        <v>2064</v>
      </c>
      <c r="AB480" t="s">
        <v>2063</v>
      </c>
    </row>
    <row r="481" spans="1:28" x14ac:dyDescent="0.3">
      <c r="A481" t="s">
        <v>2131</v>
      </c>
      <c r="B481" t="s">
        <v>2061</v>
      </c>
      <c r="C481" t="s">
        <v>344</v>
      </c>
      <c r="D481" t="s">
        <v>345</v>
      </c>
      <c r="E481" t="s">
        <v>39</v>
      </c>
      <c r="F481" t="s">
        <v>66</v>
      </c>
      <c r="G481" t="s">
        <v>498</v>
      </c>
      <c r="H481" t="s">
        <v>70</v>
      </c>
      <c r="I481" t="s">
        <v>477</v>
      </c>
      <c r="J481" t="str">
        <f t="shared" si="7"/>
        <v>b: SCHNEIDER LOGISTIC| 3865437777</v>
      </c>
      <c r="K481">
        <v>1</v>
      </c>
      <c r="L481">
        <v>2.16</v>
      </c>
      <c r="M481">
        <v>0.51</v>
      </c>
      <c r="N481">
        <v>394</v>
      </c>
      <c r="O481">
        <v>0.76</v>
      </c>
      <c r="P481">
        <v>18</v>
      </c>
      <c r="Q481">
        <v>0.25</v>
      </c>
      <c r="R481">
        <v>-118</v>
      </c>
      <c r="S481">
        <v>13</v>
      </c>
      <c r="T481">
        <v>1</v>
      </c>
      <c r="U481">
        <v>-117</v>
      </c>
      <c r="V481">
        <v>-103</v>
      </c>
      <c r="W481">
        <v>38101</v>
      </c>
      <c r="X481">
        <v>38654</v>
      </c>
      <c r="Y481">
        <v>37777</v>
      </c>
      <c r="Z481">
        <v>2.4300000000000002</v>
      </c>
      <c r="AA481" t="s">
        <v>2064</v>
      </c>
      <c r="AB481" t="s">
        <v>2063</v>
      </c>
    </row>
    <row r="482" spans="1:28" x14ac:dyDescent="0.3">
      <c r="A482" t="s">
        <v>2131</v>
      </c>
      <c r="B482" t="s">
        <v>2061</v>
      </c>
      <c r="C482" t="s">
        <v>432</v>
      </c>
      <c r="D482" t="s">
        <v>433</v>
      </c>
      <c r="E482" t="s">
        <v>39</v>
      </c>
      <c r="F482" t="s">
        <v>66</v>
      </c>
      <c r="G482" t="s">
        <v>496</v>
      </c>
      <c r="H482" t="s">
        <v>70</v>
      </c>
      <c r="I482" t="s">
        <v>563</v>
      </c>
      <c r="J482" t="str">
        <f t="shared" si="7"/>
        <v>b: UBER FREIGHT LLC | 3861037809</v>
      </c>
      <c r="K482">
        <v>1</v>
      </c>
      <c r="L482">
        <v>2.52</v>
      </c>
      <c r="M482">
        <v>0.28000000000000003</v>
      </c>
      <c r="N482">
        <v>429</v>
      </c>
      <c r="O482">
        <v>0.94</v>
      </c>
      <c r="P482">
        <v>38</v>
      </c>
      <c r="Q482">
        <v>0.25</v>
      </c>
      <c r="R482">
        <v>-30</v>
      </c>
      <c r="S482">
        <v>6</v>
      </c>
      <c r="T482">
        <v>3</v>
      </c>
      <c r="U482">
        <v>-13</v>
      </c>
      <c r="V482">
        <v>-4</v>
      </c>
      <c r="W482">
        <v>38801</v>
      </c>
      <c r="X482">
        <v>38610</v>
      </c>
      <c r="Y482">
        <v>37809</v>
      </c>
      <c r="Z482">
        <v>2.56</v>
      </c>
      <c r="AA482" t="s">
        <v>2064</v>
      </c>
      <c r="AB482" t="s">
        <v>2063</v>
      </c>
    </row>
    <row r="483" spans="1:28" x14ac:dyDescent="0.3">
      <c r="A483" t="s">
        <v>2131</v>
      </c>
      <c r="B483" t="s">
        <v>2065</v>
      </c>
      <c r="C483" t="s">
        <v>400</v>
      </c>
      <c r="D483" t="s">
        <v>401</v>
      </c>
      <c r="E483" t="s">
        <v>39</v>
      </c>
      <c r="F483" t="s">
        <v>66</v>
      </c>
      <c r="G483" t="s">
        <v>774</v>
      </c>
      <c r="H483" t="s">
        <v>70</v>
      </c>
      <c r="I483" t="s">
        <v>75</v>
      </c>
      <c r="J483" t="str">
        <f t="shared" si="7"/>
        <v>KELLOGG COMPANY MLXP| 3861138101</v>
      </c>
      <c r="K483">
        <v>2</v>
      </c>
      <c r="L483">
        <v>4.2</v>
      </c>
      <c r="M483">
        <v>0.2</v>
      </c>
      <c r="N483">
        <v>50</v>
      </c>
      <c r="O483">
        <v>7.0000000000000007E-2</v>
      </c>
      <c r="P483">
        <v>0</v>
      </c>
      <c r="Q483">
        <v>0.25</v>
      </c>
      <c r="R483">
        <v>0</v>
      </c>
      <c r="S483">
        <v>8</v>
      </c>
      <c r="T483">
        <v>4</v>
      </c>
      <c r="U483">
        <v>-4</v>
      </c>
      <c r="V483">
        <v>8</v>
      </c>
      <c r="W483">
        <v>38611</v>
      </c>
      <c r="X483">
        <v>38611</v>
      </c>
      <c r="Y483">
        <v>38101</v>
      </c>
      <c r="Z483">
        <v>4.16</v>
      </c>
      <c r="AA483" t="s">
        <v>2074</v>
      </c>
      <c r="AB483" t="s">
        <v>2073</v>
      </c>
    </row>
    <row r="484" spans="1:28" x14ac:dyDescent="0.3">
      <c r="A484" t="s">
        <v>2122</v>
      </c>
      <c r="B484" t="s">
        <v>2219</v>
      </c>
      <c r="C484" t="s">
        <v>346</v>
      </c>
      <c r="D484" t="s">
        <v>347</v>
      </c>
      <c r="E484" t="s">
        <v>39</v>
      </c>
      <c r="F484" t="s">
        <v>66</v>
      </c>
      <c r="G484" t="s">
        <v>1175</v>
      </c>
      <c r="H484" t="s">
        <v>40</v>
      </c>
      <c r="I484" t="s">
        <v>326</v>
      </c>
      <c r="J484" t="str">
        <f t="shared" si="7"/>
        <v>b: COYOTE LOGISTICS | 3975635203</v>
      </c>
      <c r="K484">
        <v>1</v>
      </c>
      <c r="L484">
        <v>2.71</v>
      </c>
      <c r="M484">
        <v>0.2</v>
      </c>
      <c r="N484">
        <v>137</v>
      </c>
      <c r="O484">
        <v>0.23</v>
      </c>
      <c r="P484">
        <v>38</v>
      </c>
      <c r="Q484">
        <v>0.25</v>
      </c>
      <c r="R484">
        <v>0</v>
      </c>
      <c r="S484">
        <v>-33</v>
      </c>
      <c r="T484">
        <v>1</v>
      </c>
      <c r="U484">
        <v>-20</v>
      </c>
      <c r="V484">
        <v>-52</v>
      </c>
      <c r="W484">
        <v>38879</v>
      </c>
      <c r="X484">
        <v>39756</v>
      </c>
      <c r="Y484">
        <v>35203</v>
      </c>
      <c r="Z484">
        <v>2.67</v>
      </c>
      <c r="AA484" t="s">
        <v>2074</v>
      </c>
      <c r="AB484" t="s">
        <v>2073</v>
      </c>
    </row>
    <row r="485" spans="1:28" x14ac:dyDescent="0.3">
      <c r="A485" t="s">
        <v>2122</v>
      </c>
      <c r="B485" t="s">
        <v>2219</v>
      </c>
      <c r="C485" t="s">
        <v>346</v>
      </c>
      <c r="D485" t="s">
        <v>347</v>
      </c>
      <c r="E485" t="s">
        <v>39</v>
      </c>
      <c r="F485" t="s">
        <v>66</v>
      </c>
      <c r="G485" t="s">
        <v>1177</v>
      </c>
      <c r="H485" t="s">
        <v>40</v>
      </c>
      <c r="I485" t="s">
        <v>916</v>
      </c>
      <c r="J485" t="str">
        <f t="shared" si="7"/>
        <v>b: COYOTE LOGISTICS | 3880135020</v>
      </c>
      <c r="K485">
        <v>38</v>
      </c>
      <c r="L485">
        <v>2.67</v>
      </c>
      <c r="M485">
        <v>0.19</v>
      </c>
      <c r="N485">
        <v>142</v>
      </c>
      <c r="O485">
        <v>0.36</v>
      </c>
      <c r="P485">
        <v>27</v>
      </c>
      <c r="Q485">
        <v>0.27</v>
      </c>
      <c r="R485">
        <v>1</v>
      </c>
      <c r="S485">
        <v>-45</v>
      </c>
      <c r="T485">
        <v>-55</v>
      </c>
      <c r="U485">
        <v>-24</v>
      </c>
      <c r="V485">
        <v>-124</v>
      </c>
      <c r="W485">
        <v>38879</v>
      </c>
      <c r="X485">
        <v>38801</v>
      </c>
      <c r="Y485">
        <v>35020</v>
      </c>
      <c r="Z485">
        <v>2.62</v>
      </c>
      <c r="AA485" t="s">
        <v>2074</v>
      </c>
      <c r="AB485" t="s">
        <v>2073</v>
      </c>
    </row>
    <row r="486" spans="1:28" x14ac:dyDescent="0.3">
      <c r="A486" t="s">
        <v>2122</v>
      </c>
      <c r="B486" t="s">
        <v>2219</v>
      </c>
      <c r="C486" t="s">
        <v>161</v>
      </c>
      <c r="D486" t="s">
        <v>162</v>
      </c>
      <c r="E486" t="s">
        <v>39</v>
      </c>
      <c r="F486" t="s">
        <v>66</v>
      </c>
      <c r="G486" t="s">
        <v>1858</v>
      </c>
      <c r="H486" t="s">
        <v>40</v>
      </c>
      <c r="I486" t="s">
        <v>326</v>
      </c>
      <c r="J486" t="str">
        <f t="shared" si="7"/>
        <v>b: GLOBALTRANZ | 3886935203</v>
      </c>
      <c r="K486">
        <v>1</v>
      </c>
      <c r="L486">
        <v>2.33</v>
      </c>
      <c r="M486">
        <v>0.27</v>
      </c>
      <c r="N486">
        <v>153</v>
      </c>
      <c r="O486">
        <v>0.33</v>
      </c>
      <c r="P486">
        <v>148</v>
      </c>
      <c r="Q486">
        <v>0.35</v>
      </c>
      <c r="R486">
        <v>-10</v>
      </c>
      <c r="S486">
        <v>-40</v>
      </c>
      <c r="T486">
        <v>2</v>
      </c>
      <c r="U486">
        <v>-41</v>
      </c>
      <c r="V486">
        <v>-79</v>
      </c>
      <c r="W486">
        <v>35020</v>
      </c>
      <c r="X486">
        <v>38869</v>
      </c>
      <c r="Y486">
        <v>35203</v>
      </c>
      <c r="Z486">
        <v>2.36</v>
      </c>
      <c r="AA486" t="s">
        <v>2064</v>
      </c>
      <c r="AB486" t="s">
        <v>2063</v>
      </c>
    </row>
    <row r="487" spans="1:28" x14ac:dyDescent="0.3">
      <c r="A487" t="s">
        <v>2122</v>
      </c>
      <c r="B487" t="s">
        <v>2202</v>
      </c>
      <c r="C487" t="s">
        <v>346</v>
      </c>
      <c r="D487" t="s">
        <v>347</v>
      </c>
      <c r="E487" t="s">
        <v>39</v>
      </c>
      <c r="F487" t="s">
        <v>66</v>
      </c>
      <c r="G487" t="s">
        <v>1175</v>
      </c>
      <c r="H487" t="s">
        <v>40</v>
      </c>
      <c r="I487" t="s">
        <v>57</v>
      </c>
      <c r="J487" t="str">
        <f t="shared" si="7"/>
        <v>b: COYOTE LOGISTICS | 3975635630</v>
      </c>
      <c r="K487">
        <v>1</v>
      </c>
      <c r="L487">
        <v>2.85</v>
      </c>
      <c r="M487">
        <v>0.18</v>
      </c>
      <c r="N487">
        <v>131</v>
      </c>
      <c r="O487">
        <v>0.23</v>
      </c>
      <c r="P487">
        <v>37</v>
      </c>
      <c r="Q487">
        <v>0.25</v>
      </c>
      <c r="R487">
        <v>3</v>
      </c>
      <c r="S487">
        <v>-33</v>
      </c>
      <c r="T487">
        <v>1</v>
      </c>
      <c r="U487">
        <v>347</v>
      </c>
      <c r="V487">
        <v>315</v>
      </c>
      <c r="W487">
        <v>38801</v>
      </c>
      <c r="X487">
        <v>39756</v>
      </c>
      <c r="Y487">
        <v>35630</v>
      </c>
      <c r="Z487">
        <v>2.79</v>
      </c>
      <c r="AA487" t="s">
        <v>2074</v>
      </c>
      <c r="AB487" t="s">
        <v>2073</v>
      </c>
    </row>
    <row r="488" spans="1:28" x14ac:dyDescent="0.3">
      <c r="A488" t="s">
        <v>2122</v>
      </c>
      <c r="B488" t="s">
        <v>2173</v>
      </c>
      <c r="C488" t="s">
        <v>161</v>
      </c>
      <c r="D488" t="s">
        <v>162</v>
      </c>
      <c r="E488" t="s">
        <v>39</v>
      </c>
      <c r="F488" t="s">
        <v>66</v>
      </c>
      <c r="G488" t="s">
        <v>1003</v>
      </c>
      <c r="H488" t="s">
        <v>50</v>
      </c>
      <c r="I488" t="s">
        <v>404</v>
      </c>
      <c r="J488" t="str">
        <f t="shared" si="7"/>
        <v>b: GLOBALTRANZ | 3886330084</v>
      </c>
      <c r="K488">
        <v>1</v>
      </c>
      <c r="L488">
        <v>2.37</v>
      </c>
      <c r="M488">
        <v>0.28000000000000003</v>
      </c>
      <c r="N488">
        <v>339</v>
      </c>
      <c r="O488">
        <v>0.84</v>
      </c>
      <c r="P488">
        <v>22</v>
      </c>
      <c r="Q488">
        <v>0.25</v>
      </c>
      <c r="R488">
        <v>-3</v>
      </c>
      <c r="S488">
        <v>-13</v>
      </c>
      <c r="T488">
        <v>0</v>
      </c>
      <c r="U488">
        <v>46</v>
      </c>
      <c r="V488">
        <v>33</v>
      </c>
      <c r="W488">
        <v>38652</v>
      </c>
      <c r="X488">
        <v>38863</v>
      </c>
      <c r="Y488">
        <v>30084</v>
      </c>
      <c r="Z488">
        <v>2.41</v>
      </c>
      <c r="AA488" t="s">
        <v>2064</v>
      </c>
      <c r="AB488" t="s">
        <v>2063</v>
      </c>
    </row>
    <row r="489" spans="1:28" x14ac:dyDescent="0.3">
      <c r="A489" t="s">
        <v>2122</v>
      </c>
      <c r="B489" t="s">
        <v>2173</v>
      </c>
      <c r="C489" t="s">
        <v>161</v>
      </c>
      <c r="D489" t="s">
        <v>162</v>
      </c>
      <c r="E489" t="s">
        <v>39</v>
      </c>
      <c r="F489" t="s">
        <v>66</v>
      </c>
      <c r="G489" t="s">
        <v>1858</v>
      </c>
      <c r="H489" t="s">
        <v>50</v>
      </c>
      <c r="I489" t="s">
        <v>1602</v>
      </c>
      <c r="J489" t="str">
        <f t="shared" si="7"/>
        <v>b: GLOBALTRANZ | 3886930006</v>
      </c>
      <c r="K489">
        <v>1</v>
      </c>
      <c r="L489">
        <v>1.98</v>
      </c>
      <c r="M489">
        <v>0.28000000000000003</v>
      </c>
      <c r="N489">
        <v>287</v>
      </c>
      <c r="O489">
        <v>0.7</v>
      </c>
      <c r="P489">
        <v>15</v>
      </c>
      <c r="Q489">
        <v>0.25</v>
      </c>
      <c r="R489">
        <v>-20</v>
      </c>
      <c r="S489">
        <v>-40</v>
      </c>
      <c r="T489">
        <v>-1</v>
      </c>
      <c r="U489">
        <v>-119</v>
      </c>
      <c r="V489">
        <v>-160</v>
      </c>
      <c r="W489">
        <v>38879</v>
      </c>
      <c r="X489">
        <v>38869</v>
      </c>
      <c r="Y489">
        <v>30006</v>
      </c>
      <c r="Z489">
        <v>2.02</v>
      </c>
      <c r="AA489" t="s">
        <v>2074</v>
      </c>
      <c r="AB489" t="s">
        <v>2073</v>
      </c>
    </row>
    <row r="490" spans="1:28" x14ac:dyDescent="0.3">
      <c r="A490" t="s">
        <v>2122</v>
      </c>
      <c r="B490" t="s">
        <v>2173</v>
      </c>
      <c r="C490" t="s">
        <v>432</v>
      </c>
      <c r="D490" t="s">
        <v>433</v>
      </c>
      <c r="E490" t="s">
        <v>39</v>
      </c>
      <c r="F490" t="s">
        <v>66</v>
      </c>
      <c r="G490" t="s">
        <v>1214</v>
      </c>
      <c r="H490" t="s">
        <v>50</v>
      </c>
      <c r="I490" t="s">
        <v>543</v>
      </c>
      <c r="J490" t="str">
        <f t="shared" si="7"/>
        <v>b: UBER FREIGHT LLC | 3886830174</v>
      </c>
      <c r="K490">
        <v>1</v>
      </c>
      <c r="L490">
        <v>1.7</v>
      </c>
      <c r="M490">
        <v>0.27</v>
      </c>
      <c r="N490">
        <v>324</v>
      </c>
      <c r="O490">
        <v>0.84</v>
      </c>
      <c r="P490">
        <v>9</v>
      </c>
      <c r="Q490">
        <v>0.25</v>
      </c>
      <c r="R490">
        <v>-19</v>
      </c>
      <c r="S490">
        <v>3</v>
      </c>
      <c r="T490">
        <v>0</v>
      </c>
      <c r="U490">
        <v>-176</v>
      </c>
      <c r="V490">
        <v>-173</v>
      </c>
      <c r="W490">
        <v>38801</v>
      </c>
      <c r="X490">
        <v>38868</v>
      </c>
      <c r="Y490">
        <v>30174</v>
      </c>
      <c r="Z490">
        <v>1.73</v>
      </c>
      <c r="AA490" t="s">
        <v>2068</v>
      </c>
      <c r="AB490" t="s">
        <v>2067</v>
      </c>
    </row>
    <row r="491" spans="1:28" x14ac:dyDescent="0.3">
      <c r="A491" t="s">
        <v>2122</v>
      </c>
      <c r="B491" t="s">
        <v>2173</v>
      </c>
      <c r="C491" t="s">
        <v>1195</v>
      </c>
      <c r="D491" t="s">
        <v>1196</v>
      </c>
      <c r="E491" t="s">
        <v>39</v>
      </c>
      <c r="F491" t="s">
        <v>66</v>
      </c>
      <c r="G491" t="s">
        <v>709</v>
      </c>
      <c r="H491" t="s">
        <v>50</v>
      </c>
      <c r="I491" t="s">
        <v>399</v>
      </c>
      <c r="J491" t="str">
        <f t="shared" si="7"/>
        <v>WERNER | 3887930253</v>
      </c>
      <c r="K491">
        <v>1</v>
      </c>
      <c r="L491">
        <v>2.34</v>
      </c>
      <c r="M491">
        <v>0.23</v>
      </c>
      <c r="N491">
        <v>311</v>
      </c>
      <c r="O491">
        <v>0.84</v>
      </c>
      <c r="P491">
        <v>6</v>
      </c>
      <c r="Q491">
        <v>0.25</v>
      </c>
      <c r="R491">
        <v>-6</v>
      </c>
      <c r="S491">
        <v>7</v>
      </c>
      <c r="T491">
        <v>0</v>
      </c>
      <c r="U491">
        <v>1</v>
      </c>
      <c r="V491">
        <v>8</v>
      </c>
      <c r="W491">
        <v>38801</v>
      </c>
      <c r="X491">
        <v>38879</v>
      </c>
      <c r="Y491">
        <v>30253</v>
      </c>
      <c r="Z491">
        <v>2.33</v>
      </c>
      <c r="AA491" t="s">
        <v>2064</v>
      </c>
      <c r="AB491" t="s">
        <v>2063</v>
      </c>
    </row>
    <row r="492" spans="1:28" x14ac:dyDescent="0.3">
      <c r="A492" t="s">
        <v>2122</v>
      </c>
      <c r="B492" t="s">
        <v>2164</v>
      </c>
      <c r="C492" t="s">
        <v>161</v>
      </c>
      <c r="D492" t="s">
        <v>162</v>
      </c>
      <c r="E492" t="s">
        <v>39</v>
      </c>
      <c r="F492" t="s">
        <v>66</v>
      </c>
      <c r="G492" t="s">
        <v>1858</v>
      </c>
      <c r="H492" t="s">
        <v>50</v>
      </c>
      <c r="I492" t="s">
        <v>316</v>
      </c>
      <c r="J492" t="str">
        <f t="shared" si="7"/>
        <v>b: GLOBALTRANZ | 3886930161</v>
      </c>
      <c r="K492">
        <v>1</v>
      </c>
      <c r="L492">
        <v>2.0299999999999998</v>
      </c>
      <c r="M492">
        <v>0.28000000000000003</v>
      </c>
      <c r="N492">
        <v>260</v>
      </c>
      <c r="O492">
        <v>0.7</v>
      </c>
      <c r="P492">
        <v>11</v>
      </c>
      <c r="Q492">
        <v>0.25</v>
      </c>
      <c r="R492">
        <v>-18</v>
      </c>
      <c r="S492">
        <v>-40</v>
      </c>
      <c r="T492">
        <v>-1</v>
      </c>
      <c r="U492">
        <v>-198</v>
      </c>
      <c r="V492">
        <v>-239</v>
      </c>
      <c r="W492">
        <v>38801</v>
      </c>
      <c r="X492">
        <v>38869</v>
      </c>
      <c r="Y492">
        <v>30161</v>
      </c>
      <c r="Z492">
        <v>2.0699999999999998</v>
      </c>
      <c r="AA492" t="s">
        <v>2064</v>
      </c>
      <c r="AB492" t="s">
        <v>2063</v>
      </c>
    </row>
    <row r="493" spans="1:28" x14ac:dyDescent="0.3">
      <c r="A493" t="s">
        <v>2122</v>
      </c>
      <c r="B493" t="s">
        <v>2164</v>
      </c>
      <c r="C493" t="s">
        <v>47</v>
      </c>
      <c r="D493" t="s">
        <v>48</v>
      </c>
      <c r="E493" t="s">
        <v>39</v>
      </c>
      <c r="F493" t="s">
        <v>66</v>
      </c>
      <c r="G493" t="s">
        <v>1177</v>
      </c>
      <c r="H493" t="s">
        <v>50</v>
      </c>
      <c r="I493" t="s">
        <v>362</v>
      </c>
      <c r="J493" t="str">
        <f t="shared" si="7"/>
        <v>LOWES MLXP VAN ONE WA| 3880130103</v>
      </c>
      <c r="K493">
        <v>5</v>
      </c>
      <c r="L493">
        <v>2.4</v>
      </c>
      <c r="M493">
        <v>0.21</v>
      </c>
      <c r="N493">
        <v>246</v>
      </c>
      <c r="O493">
        <v>0.63</v>
      </c>
      <c r="P493">
        <v>33</v>
      </c>
      <c r="Q493">
        <v>0.27</v>
      </c>
      <c r="R493">
        <v>0</v>
      </c>
      <c r="S493">
        <v>-23</v>
      </c>
      <c r="T493">
        <v>-37</v>
      </c>
      <c r="U493">
        <v>-140</v>
      </c>
      <c r="V493">
        <v>-200</v>
      </c>
      <c r="W493">
        <v>38652</v>
      </c>
      <c r="X493">
        <v>38801</v>
      </c>
      <c r="Y493">
        <v>30103</v>
      </c>
      <c r="Z493">
        <v>2.37</v>
      </c>
      <c r="AA493" t="s">
        <v>2074</v>
      </c>
      <c r="AB493" t="s">
        <v>2073</v>
      </c>
    </row>
    <row r="494" spans="1:28" x14ac:dyDescent="0.3">
      <c r="A494" t="s">
        <v>2122</v>
      </c>
      <c r="B494" t="s">
        <v>2164</v>
      </c>
      <c r="C494" t="s">
        <v>47</v>
      </c>
      <c r="D494" t="s">
        <v>48</v>
      </c>
      <c r="E494" t="s">
        <v>39</v>
      </c>
      <c r="F494" t="s">
        <v>66</v>
      </c>
      <c r="G494" t="s">
        <v>709</v>
      </c>
      <c r="H494" t="s">
        <v>50</v>
      </c>
      <c r="I494" t="s">
        <v>362</v>
      </c>
      <c r="J494" t="str">
        <f t="shared" si="7"/>
        <v>LOWES MLXP VAN ONE WA| 3887930103</v>
      </c>
      <c r="K494">
        <v>2</v>
      </c>
      <c r="L494">
        <v>2.25</v>
      </c>
      <c r="M494">
        <v>0.21</v>
      </c>
      <c r="N494">
        <v>251</v>
      </c>
      <c r="O494">
        <v>0.52</v>
      </c>
      <c r="P494">
        <v>5</v>
      </c>
      <c r="Q494">
        <v>0.25</v>
      </c>
      <c r="R494">
        <v>0</v>
      </c>
      <c r="S494">
        <v>8</v>
      </c>
      <c r="T494">
        <v>76</v>
      </c>
      <c r="U494">
        <v>-170</v>
      </c>
      <c r="V494">
        <v>-86</v>
      </c>
      <c r="W494">
        <v>38801</v>
      </c>
      <c r="X494">
        <v>38879</v>
      </c>
      <c r="Y494">
        <v>30103</v>
      </c>
      <c r="Z494">
        <v>2.2200000000000002</v>
      </c>
      <c r="AA494" t="s">
        <v>2074</v>
      </c>
      <c r="AB494" t="s">
        <v>2073</v>
      </c>
    </row>
    <row r="495" spans="1:28" x14ac:dyDescent="0.3">
      <c r="A495" t="s">
        <v>2122</v>
      </c>
      <c r="B495" t="s">
        <v>2142</v>
      </c>
      <c r="C495" t="s">
        <v>195</v>
      </c>
      <c r="D495" t="s">
        <v>196</v>
      </c>
      <c r="E495" t="s">
        <v>39</v>
      </c>
      <c r="F495" t="s">
        <v>66</v>
      </c>
      <c r="G495" t="s">
        <v>709</v>
      </c>
      <c r="H495" t="s">
        <v>61</v>
      </c>
      <c r="I495" t="s">
        <v>743</v>
      </c>
      <c r="J495" t="str">
        <f t="shared" si="7"/>
        <v>MTD PRODUCTS INC | 3887963901</v>
      </c>
      <c r="K495">
        <v>1</v>
      </c>
      <c r="L495">
        <v>2.54</v>
      </c>
      <c r="M495">
        <v>0.2</v>
      </c>
      <c r="N495">
        <v>256</v>
      </c>
      <c r="O495">
        <v>0.7</v>
      </c>
      <c r="P495">
        <v>0</v>
      </c>
      <c r="Q495">
        <v>0.25</v>
      </c>
      <c r="R495">
        <v>0</v>
      </c>
      <c r="S495">
        <v>15</v>
      </c>
      <c r="T495">
        <v>-1</v>
      </c>
      <c r="U495">
        <v>-35</v>
      </c>
      <c r="V495">
        <v>-21</v>
      </c>
      <c r="W495">
        <v>38879</v>
      </c>
      <c r="X495">
        <v>38879</v>
      </c>
      <c r="Y495">
        <v>63901</v>
      </c>
      <c r="Z495">
        <v>2.5</v>
      </c>
      <c r="AA495" t="s">
        <v>2074</v>
      </c>
      <c r="AB495" t="s">
        <v>2073</v>
      </c>
    </row>
    <row r="496" spans="1:28" x14ac:dyDescent="0.3">
      <c r="A496" t="s">
        <v>2122</v>
      </c>
      <c r="B496" t="s">
        <v>2033</v>
      </c>
      <c r="C496" t="s">
        <v>346</v>
      </c>
      <c r="D496" t="s">
        <v>347</v>
      </c>
      <c r="E496" t="s">
        <v>39</v>
      </c>
      <c r="F496" t="s">
        <v>66</v>
      </c>
      <c r="G496" t="s">
        <v>228</v>
      </c>
      <c r="H496" t="s">
        <v>70</v>
      </c>
      <c r="I496" t="s">
        <v>603</v>
      </c>
      <c r="J496" t="str">
        <f t="shared" si="7"/>
        <v>b: COYOTE LOGISTICS | 3885137321</v>
      </c>
      <c r="K496">
        <v>1</v>
      </c>
      <c r="L496">
        <v>5.77</v>
      </c>
      <c r="M496">
        <v>0.2</v>
      </c>
      <c r="N496">
        <v>335</v>
      </c>
      <c r="O496">
        <v>0.83</v>
      </c>
      <c r="P496">
        <v>40</v>
      </c>
      <c r="Q496">
        <v>0.25</v>
      </c>
      <c r="R496">
        <v>4</v>
      </c>
      <c r="S496">
        <v>-36</v>
      </c>
      <c r="T496">
        <v>4</v>
      </c>
      <c r="U496">
        <v>1122</v>
      </c>
      <c r="V496">
        <v>1090</v>
      </c>
      <c r="W496">
        <v>38801</v>
      </c>
      <c r="X496">
        <v>38851</v>
      </c>
      <c r="Y496">
        <v>37321</v>
      </c>
      <c r="Z496">
        <v>5.73</v>
      </c>
      <c r="AA496" t="s">
        <v>2064</v>
      </c>
      <c r="AB496" t="s">
        <v>2063</v>
      </c>
    </row>
    <row r="497" spans="1:28" x14ac:dyDescent="0.3">
      <c r="A497" t="s">
        <v>2122</v>
      </c>
      <c r="B497" t="s">
        <v>2033</v>
      </c>
      <c r="C497" t="s">
        <v>587</v>
      </c>
      <c r="D497" t="s">
        <v>588</v>
      </c>
      <c r="E497" t="s">
        <v>39</v>
      </c>
      <c r="F497" t="s">
        <v>66</v>
      </c>
      <c r="G497" t="s">
        <v>228</v>
      </c>
      <c r="H497" t="s">
        <v>70</v>
      </c>
      <c r="I497" t="s">
        <v>2378</v>
      </c>
      <c r="J497" t="str">
        <f t="shared" si="7"/>
        <v>INTERNATIONAL PAPER C| 3885137381</v>
      </c>
      <c r="K497">
        <v>1</v>
      </c>
      <c r="L497">
        <v>2.14</v>
      </c>
      <c r="M497">
        <v>0.47</v>
      </c>
      <c r="N497">
        <v>327</v>
      </c>
      <c r="O497">
        <v>0.84</v>
      </c>
      <c r="P497">
        <v>33</v>
      </c>
      <c r="Q497">
        <v>0.25</v>
      </c>
      <c r="R497">
        <v>-85</v>
      </c>
      <c r="S497">
        <v>-27</v>
      </c>
      <c r="T497">
        <v>0</v>
      </c>
      <c r="U497">
        <v>-14</v>
      </c>
      <c r="V497">
        <v>-41</v>
      </c>
      <c r="W497">
        <v>38879</v>
      </c>
      <c r="X497">
        <v>38851</v>
      </c>
      <c r="Y497">
        <v>37381</v>
      </c>
      <c r="Z497">
        <v>2.37</v>
      </c>
      <c r="AA497" t="s">
        <v>2074</v>
      </c>
      <c r="AB497" t="s">
        <v>2073</v>
      </c>
    </row>
    <row r="498" spans="1:28" x14ac:dyDescent="0.3">
      <c r="A498" t="s">
        <v>2122</v>
      </c>
      <c r="B498" t="s">
        <v>2103</v>
      </c>
      <c r="C498" t="s">
        <v>2377</v>
      </c>
      <c r="D498" t="s">
        <v>2376</v>
      </c>
      <c r="E498" t="s">
        <v>39</v>
      </c>
      <c r="F498" t="s">
        <v>66</v>
      </c>
      <c r="G498" t="s">
        <v>709</v>
      </c>
      <c r="H498" t="s">
        <v>70</v>
      </c>
      <c r="I498" t="s">
        <v>1394</v>
      </c>
      <c r="J498" t="str">
        <f t="shared" si="7"/>
        <v>ELITE COMFORT | 3887938358</v>
      </c>
      <c r="K498">
        <v>24</v>
      </c>
      <c r="L498">
        <v>3.16</v>
      </c>
      <c r="M498">
        <v>0.27</v>
      </c>
      <c r="N498">
        <v>134</v>
      </c>
      <c r="O498">
        <v>0.24</v>
      </c>
      <c r="P498">
        <v>19</v>
      </c>
      <c r="Q498">
        <v>0.26</v>
      </c>
      <c r="R498">
        <v>-9</v>
      </c>
      <c r="S498">
        <v>-32</v>
      </c>
      <c r="T498">
        <v>-4</v>
      </c>
      <c r="U498">
        <v>264</v>
      </c>
      <c r="V498">
        <v>228</v>
      </c>
      <c r="W498">
        <v>38301</v>
      </c>
      <c r="X498">
        <v>38879</v>
      </c>
      <c r="Y498">
        <v>38358</v>
      </c>
      <c r="Z498">
        <v>3.19</v>
      </c>
      <c r="AA498" t="s">
        <v>2074</v>
      </c>
      <c r="AB498" t="s">
        <v>2073</v>
      </c>
    </row>
    <row r="499" spans="1:28" x14ac:dyDescent="0.3">
      <c r="A499" t="s">
        <v>2122</v>
      </c>
      <c r="B499" t="s">
        <v>2103</v>
      </c>
      <c r="C499" t="s">
        <v>1753</v>
      </c>
      <c r="D499" t="s">
        <v>1754</v>
      </c>
      <c r="E499" t="s">
        <v>39</v>
      </c>
      <c r="F499" t="s">
        <v>66</v>
      </c>
      <c r="G499" t="s">
        <v>2375</v>
      </c>
      <c r="H499" t="s">
        <v>70</v>
      </c>
      <c r="I499" t="s">
        <v>1755</v>
      </c>
      <c r="J499" t="str">
        <f t="shared" si="7"/>
        <v>PCA COUNCE | 3884138326</v>
      </c>
      <c r="K499">
        <v>8</v>
      </c>
      <c r="L499">
        <v>5.0599999999999996</v>
      </c>
      <c r="M499">
        <v>0.18</v>
      </c>
      <c r="N499">
        <v>83</v>
      </c>
      <c r="O499">
        <v>0.11</v>
      </c>
      <c r="P499">
        <v>59</v>
      </c>
      <c r="Q499">
        <v>0.28999999999999998</v>
      </c>
      <c r="R499">
        <v>0</v>
      </c>
      <c r="S499">
        <v>-83</v>
      </c>
      <c r="T499">
        <v>9</v>
      </c>
      <c r="U499">
        <v>307</v>
      </c>
      <c r="V499">
        <v>233</v>
      </c>
      <c r="W499">
        <v>38652</v>
      </c>
      <c r="X499">
        <v>38841</v>
      </c>
      <c r="Y499">
        <v>38326</v>
      </c>
      <c r="Z499">
        <v>5</v>
      </c>
      <c r="AA499" t="s">
        <v>2074</v>
      </c>
      <c r="AB499" t="s">
        <v>2073</v>
      </c>
    </row>
    <row r="500" spans="1:28" x14ac:dyDescent="0.3">
      <c r="A500" t="s">
        <v>2122</v>
      </c>
      <c r="B500" t="s">
        <v>2103</v>
      </c>
      <c r="C500" t="s">
        <v>2374</v>
      </c>
      <c r="D500" t="s">
        <v>2373</v>
      </c>
      <c r="E500" t="s">
        <v>39</v>
      </c>
      <c r="F500" t="s">
        <v>66</v>
      </c>
      <c r="G500" t="s">
        <v>1003</v>
      </c>
      <c r="H500" t="s">
        <v>70</v>
      </c>
      <c r="I500" t="s">
        <v>666</v>
      </c>
      <c r="J500" t="str">
        <f t="shared" si="7"/>
        <v>ROUGH COUNTRY | 3886338024</v>
      </c>
      <c r="K500">
        <v>25</v>
      </c>
      <c r="L500">
        <v>2.81</v>
      </c>
      <c r="M500">
        <v>0.27</v>
      </c>
      <c r="N500">
        <v>155</v>
      </c>
      <c r="O500">
        <v>0.3</v>
      </c>
      <c r="P500">
        <v>26</v>
      </c>
      <c r="Q500">
        <v>0.26</v>
      </c>
      <c r="R500">
        <v>-11</v>
      </c>
      <c r="S500">
        <v>-19</v>
      </c>
      <c r="T500">
        <v>15</v>
      </c>
      <c r="U500">
        <v>257</v>
      </c>
      <c r="V500">
        <v>253</v>
      </c>
      <c r="W500">
        <v>38801</v>
      </c>
      <c r="X500">
        <v>38863</v>
      </c>
      <c r="Y500">
        <v>38024</v>
      </c>
      <c r="Z500">
        <v>2.84</v>
      </c>
      <c r="AA500" t="s">
        <v>2074</v>
      </c>
      <c r="AB500" t="s">
        <v>2073</v>
      </c>
    </row>
    <row r="501" spans="1:28" x14ac:dyDescent="0.3">
      <c r="A501" t="s">
        <v>2122</v>
      </c>
      <c r="B501" t="s">
        <v>2065</v>
      </c>
      <c r="C501" t="s">
        <v>161</v>
      </c>
      <c r="D501" t="s">
        <v>162</v>
      </c>
      <c r="E501" t="s">
        <v>39</v>
      </c>
      <c r="F501" t="s">
        <v>66</v>
      </c>
      <c r="G501" t="s">
        <v>1858</v>
      </c>
      <c r="H501" t="s">
        <v>70</v>
      </c>
      <c r="I501" t="s">
        <v>75</v>
      </c>
      <c r="J501" t="str">
        <f t="shared" si="7"/>
        <v>b: GLOBALTRANZ | 3886938101</v>
      </c>
      <c r="K501">
        <v>1</v>
      </c>
      <c r="L501">
        <v>3.72</v>
      </c>
      <c r="M501">
        <v>0.28000000000000003</v>
      </c>
      <c r="N501">
        <v>100</v>
      </c>
      <c r="O501">
        <v>0.13</v>
      </c>
      <c r="P501">
        <v>16</v>
      </c>
      <c r="Q501">
        <v>0.25</v>
      </c>
      <c r="R501">
        <v>-8</v>
      </c>
      <c r="S501">
        <v>-40</v>
      </c>
      <c r="T501">
        <v>1</v>
      </c>
      <c r="U501">
        <v>220</v>
      </c>
      <c r="V501">
        <v>181</v>
      </c>
      <c r="W501">
        <v>38801</v>
      </c>
      <c r="X501">
        <v>38869</v>
      </c>
      <c r="Y501">
        <v>38101</v>
      </c>
      <c r="Z501">
        <v>3.76</v>
      </c>
      <c r="AA501" t="s">
        <v>2064</v>
      </c>
      <c r="AB501" t="s">
        <v>2063</v>
      </c>
    </row>
    <row r="502" spans="1:28" x14ac:dyDescent="0.3">
      <c r="A502" t="s">
        <v>2122</v>
      </c>
      <c r="B502" t="s">
        <v>2065</v>
      </c>
      <c r="C502" t="s">
        <v>432</v>
      </c>
      <c r="D502" t="s">
        <v>433</v>
      </c>
      <c r="E502" t="s">
        <v>39</v>
      </c>
      <c r="F502" t="s">
        <v>66</v>
      </c>
      <c r="G502" t="s">
        <v>1177</v>
      </c>
      <c r="H502" t="s">
        <v>70</v>
      </c>
      <c r="I502" t="s">
        <v>75</v>
      </c>
      <c r="J502" t="str">
        <f t="shared" si="7"/>
        <v>b: UBER FREIGHT LLC | 3880138101</v>
      </c>
      <c r="K502">
        <v>1</v>
      </c>
      <c r="L502">
        <v>6.33</v>
      </c>
      <c r="M502">
        <v>0.27</v>
      </c>
      <c r="N502">
        <v>96</v>
      </c>
      <c r="O502">
        <v>0.13</v>
      </c>
      <c r="P502">
        <v>4</v>
      </c>
      <c r="Q502">
        <v>0.25</v>
      </c>
      <c r="R502">
        <v>-6</v>
      </c>
      <c r="S502">
        <v>10</v>
      </c>
      <c r="T502">
        <v>1</v>
      </c>
      <c r="U502">
        <v>458</v>
      </c>
      <c r="V502">
        <v>469</v>
      </c>
      <c r="W502">
        <v>38879</v>
      </c>
      <c r="X502">
        <v>38801</v>
      </c>
      <c r="Y502">
        <v>38101</v>
      </c>
      <c r="Z502">
        <v>6.36</v>
      </c>
      <c r="AA502" t="s">
        <v>2068</v>
      </c>
      <c r="AB502" t="s">
        <v>2067</v>
      </c>
    </row>
    <row r="503" spans="1:28" x14ac:dyDescent="0.3">
      <c r="A503" t="s">
        <v>2122</v>
      </c>
      <c r="B503" t="s">
        <v>2065</v>
      </c>
      <c r="C503" t="s">
        <v>2372</v>
      </c>
      <c r="D503" t="s">
        <v>2371</v>
      </c>
      <c r="E503" t="s">
        <v>39</v>
      </c>
      <c r="F503" t="s">
        <v>66</v>
      </c>
      <c r="G503" t="s">
        <v>1177</v>
      </c>
      <c r="H503" t="s">
        <v>70</v>
      </c>
      <c r="I503" t="s">
        <v>75</v>
      </c>
      <c r="J503" t="str">
        <f t="shared" si="7"/>
        <v>SHARP MANUFACTURING C| 3880138101</v>
      </c>
      <c r="K503">
        <v>2</v>
      </c>
      <c r="L503">
        <v>3.28</v>
      </c>
      <c r="M503">
        <v>0.27</v>
      </c>
      <c r="N503">
        <v>102</v>
      </c>
      <c r="O503">
        <v>0.13</v>
      </c>
      <c r="P503">
        <v>14</v>
      </c>
      <c r="Q503">
        <v>0.25</v>
      </c>
      <c r="R503">
        <v>-7</v>
      </c>
      <c r="S503">
        <v>-4</v>
      </c>
      <c r="T503">
        <v>44</v>
      </c>
      <c r="U503">
        <v>179</v>
      </c>
      <c r="V503">
        <v>219</v>
      </c>
      <c r="W503">
        <v>38801</v>
      </c>
      <c r="X503">
        <v>38801</v>
      </c>
      <c r="Y503">
        <v>38101</v>
      </c>
      <c r="Z503">
        <v>3.31</v>
      </c>
      <c r="AA503" t="s">
        <v>2074</v>
      </c>
      <c r="AB503" t="s">
        <v>2073</v>
      </c>
    </row>
    <row r="504" spans="1:28" x14ac:dyDescent="0.3">
      <c r="A504" t="s">
        <v>2122</v>
      </c>
      <c r="B504" t="s">
        <v>2065</v>
      </c>
      <c r="C504" t="s">
        <v>1959</v>
      </c>
      <c r="D504" t="s">
        <v>1960</v>
      </c>
      <c r="E504" t="s">
        <v>39</v>
      </c>
      <c r="F504" t="s">
        <v>66</v>
      </c>
      <c r="G504" t="s">
        <v>1177</v>
      </c>
      <c r="H504" t="s">
        <v>70</v>
      </c>
      <c r="I504" t="s">
        <v>75</v>
      </c>
      <c r="J504" t="str">
        <f t="shared" si="7"/>
        <v>SONOCO | 3880138101</v>
      </c>
      <c r="K504">
        <v>10</v>
      </c>
      <c r="L504">
        <v>3.92</v>
      </c>
      <c r="M504">
        <v>0.17</v>
      </c>
      <c r="N504">
        <v>102</v>
      </c>
      <c r="O504">
        <v>0.17</v>
      </c>
      <c r="P504">
        <v>16</v>
      </c>
      <c r="Q504">
        <v>0.26</v>
      </c>
      <c r="R504">
        <v>4</v>
      </c>
      <c r="S504">
        <v>-12</v>
      </c>
      <c r="T504">
        <v>26</v>
      </c>
      <c r="U504">
        <v>233</v>
      </c>
      <c r="V504">
        <v>247</v>
      </c>
      <c r="W504">
        <v>38801</v>
      </c>
      <c r="X504">
        <v>38801</v>
      </c>
      <c r="Y504">
        <v>38101</v>
      </c>
      <c r="Z504">
        <v>3.85</v>
      </c>
      <c r="AA504" t="s">
        <v>2068</v>
      </c>
      <c r="AB504" t="s">
        <v>2067</v>
      </c>
    </row>
    <row r="505" spans="1:28" x14ac:dyDescent="0.3">
      <c r="A505" t="s">
        <v>2122</v>
      </c>
      <c r="B505" t="s">
        <v>2065</v>
      </c>
      <c r="C505" t="s">
        <v>123</v>
      </c>
      <c r="D505" t="s">
        <v>124</v>
      </c>
      <c r="E505" t="s">
        <v>39</v>
      </c>
      <c r="F505" t="s">
        <v>66</v>
      </c>
      <c r="G505" t="s">
        <v>709</v>
      </c>
      <c r="H505" t="s">
        <v>70</v>
      </c>
      <c r="I505" t="s">
        <v>75</v>
      </c>
      <c r="J505" t="str">
        <f t="shared" si="7"/>
        <v>WAL MART SAMS GENERAL| 3887938101</v>
      </c>
      <c r="K505">
        <v>9</v>
      </c>
      <c r="L505">
        <v>3.51</v>
      </c>
      <c r="M505">
        <v>0.18</v>
      </c>
      <c r="N505">
        <v>114</v>
      </c>
      <c r="O505">
        <v>0.21</v>
      </c>
      <c r="P505">
        <v>6</v>
      </c>
      <c r="Q505">
        <v>0.25</v>
      </c>
      <c r="R505">
        <v>-11</v>
      </c>
      <c r="S505">
        <v>6</v>
      </c>
      <c r="T505">
        <v>9</v>
      </c>
      <c r="U505">
        <v>235</v>
      </c>
      <c r="V505">
        <v>250</v>
      </c>
      <c r="W505">
        <v>38801</v>
      </c>
      <c r="X505">
        <v>38879</v>
      </c>
      <c r="Y505">
        <v>38101</v>
      </c>
      <c r="Z505">
        <v>3.45</v>
      </c>
      <c r="AA505" t="s">
        <v>2074</v>
      </c>
      <c r="AB505" t="s">
        <v>2073</v>
      </c>
    </row>
    <row r="506" spans="1:28" x14ac:dyDescent="0.3">
      <c r="A506" t="s">
        <v>2122</v>
      </c>
      <c r="B506" t="s">
        <v>2065</v>
      </c>
      <c r="C506" t="s">
        <v>123</v>
      </c>
      <c r="D506" t="s">
        <v>124</v>
      </c>
      <c r="E506" t="s">
        <v>39</v>
      </c>
      <c r="F506" t="s">
        <v>66</v>
      </c>
      <c r="G506" t="s">
        <v>1936</v>
      </c>
      <c r="H506" t="s">
        <v>70</v>
      </c>
      <c r="I506" t="s">
        <v>75</v>
      </c>
      <c r="J506" t="str">
        <f t="shared" si="7"/>
        <v>WAL MART SAMS GENERAL| 3977338101</v>
      </c>
      <c r="K506">
        <v>2</v>
      </c>
      <c r="L506">
        <v>2.6</v>
      </c>
      <c r="M506">
        <v>0.27</v>
      </c>
      <c r="N506">
        <v>154</v>
      </c>
      <c r="O506">
        <v>0.27</v>
      </c>
      <c r="P506">
        <v>44</v>
      </c>
      <c r="Q506">
        <v>0.25</v>
      </c>
      <c r="R506">
        <v>-10</v>
      </c>
      <c r="S506">
        <v>-41</v>
      </c>
      <c r="T506">
        <v>28</v>
      </c>
      <c r="U506">
        <v>192</v>
      </c>
      <c r="V506">
        <v>179</v>
      </c>
      <c r="W506">
        <v>38879</v>
      </c>
      <c r="X506">
        <v>39773</v>
      </c>
      <c r="Y506">
        <v>38101</v>
      </c>
      <c r="Z506">
        <v>2.63</v>
      </c>
      <c r="AA506" t="s">
        <v>2074</v>
      </c>
      <c r="AB506" t="s">
        <v>2073</v>
      </c>
    </row>
    <row r="507" spans="1:28" x14ac:dyDescent="0.3">
      <c r="A507" t="s">
        <v>2122</v>
      </c>
      <c r="B507" t="s">
        <v>2066</v>
      </c>
      <c r="C507" t="s">
        <v>888</v>
      </c>
      <c r="D507" t="s">
        <v>889</v>
      </c>
      <c r="E507" t="s">
        <v>39</v>
      </c>
      <c r="F507" t="s">
        <v>66</v>
      </c>
      <c r="G507" t="s">
        <v>2370</v>
      </c>
      <c r="H507" t="s">
        <v>70</v>
      </c>
      <c r="I507" t="s">
        <v>2369</v>
      </c>
      <c r="J507" t="str">
        <f t="shared" si="7"/>
        <v>b: XPO LOGISTICS | 3936138570</v>
      </c>
      <c r="K507">
        <v>1</v>
      </c>
      <c r="L507">
        <v>1.72</v>
      </c>
      <c r="M507">
        <v>0.28000000000000003</v>
      </c>
      <c r="N507">
        <v>425</v>
      </c>
      <c r="O507">
        <v>1.04</v>
      </c>
      <c r="P507">
        <v>51</v>
      </c>
      <c r="Q507">
        <v>0.3</v>
      </c>
      <c r="R507">
        <v>-10</v>
      </c>
      <c r="S507">
        <v>74</v>
      </c>
      <c r="T507">
        <v>-40</v>
      </c>
      <c r="U507">
        <v>63</v>
      </c>
      <c r="V507">
        <v>97</v>
      </c>
      <c r="W507">
        <v>39301</v>
      </c>
      <c r="X507">
        <v>39361</v>
      </c>
      <c r="Y507">
        <v>38570</v>
      </c>
      <c r="Z507">
        <v>1.76</v>
      </c>
      <c r="AA507" t="s">
        <v>2064</v>
      </c>
      <c r="AB507" t="s">
        <v>2063</v>
      </c>
    </row>
    <row r="508" spans="1:28" x14ac:dyDescent="0.3">
      <c r="A508" t="s">
        <v>2122</v>
      </c>
      <c r="B508" t="s">
        <v>2066</v>
      </c>
      <c r="C508" t="s">
        <v>2368</v>
      </c>
      <c r="D508" t="s">
        <v>2367</v>
      </c>
      <c r="E508" t="s">
        <v>39</v>
      </c>
      <c r="F508" t="s">
        <v>66</v>
      </c>
      <c r="G508" t="s">
        <v>393</v>
      </c>
      <c r="H508" t="s">
        <v>70</v>
      </c>
      <c r="I508" t="s">
        <v>202</v>
      </c>
      <c r="J508" t="str">
        <f t="shared" si="7"/>
        <v>NAV LOGISTICS LLC | 3970137201</v>
      </c>
      <c r="K508">
        <v>1</v>
      </c>
      <c r="L508">
        <v>2.2400000000000002</v>
      </c>
      <c r="M508">
        <v>0.28000000000000003</v>
      </c>
      <c r="N508">
        <v>238</v>
      </c>
      <c r="O508">
        <v>0.79</v>
      </c>
      <c r="P508">
        <v>87</v>
      </c>
      <c r="Q508">
        <v>0.3</v>
      </c>
      <c r="R508">
        <v>-17</v>
      </c>
      <c r="S508">
        <v>-95</v>
      </c>
      <c r="T508">
        <v>-106</v>
      </c>
      <c r="U508">
        <v>69</v>
      </c>
      <c r="V508">
        <v>-132</v>
      </c>
      <c r="W508">
        <v>38652</v>
      </c>
      <c r="X508">
        <v>39701</v>
      </c>
      <c r="Y508">
        <v>37201</v>
      </c>
      <c r="Z508">
        <v>2.2799999999999998</v>
      </c>
      <c r="AA508" t="s">
        <v>2074</v>
      </c>
      <c r="AB508" t="s">
        <v>2073</v>
      </c>
    </row>
    <row r="509" spans="1:28" x14ac:dyDescent="0.3">
      <c r="A509" t="s">
        <v>2122</v>
      </c>
      <c r="B509" t="s">
        <v>2066</v>
      </c>
      <c r="C509" t="s">
        <v>1959</v>
      </c>
      <c r="D509" t="s">
        <v>1960</v>
      </c>
      <c r="E509" t="s">
        <v>39</v>
      </c>
      <c r="F509" t="s">
        <v>66</v>
      </c>
      <c r="G509" t="s">
        <v>1177</v>
      </c>
      <c r="H509" t="s">
        <v>70</v>
      </c>
      <c r="I509" t="s">
        <v>139</v>
      </c>
      <c r="J509" t="str">
        <f t="shared" si="7"/>
        <v>SONOCO | 3880137086</v>
      </c>
      <c r="K509">
        <v>1</v>
      </c>
      <c r="L509">
        <v>2.65</v>
      </c>
      <c r="M509">
        <v>0.18</v>
      </c>
      <c r="N509">
        <v>217</v>
      </c>
      <c r="O509">
        <v>0.54</v>
      </c>
      <c r="P509">
        <v>168</v>
      </c>
      <c r="Q509">
        <v>0.4</v>
      </c>
      <c r="R509">
        <v>7</v>
      </c>
      <c r="S509">
        <v>-12</v>
      </c>
      <c r="T509">
        <v>2</v>
      </c>
      <c r="U509">
        <v>109</v>
      </c>
      <c r="V509">
        <v>99</v>
      </c>
      <c r="W509">
        <v>37091</v>
      </c>
      <c r="X509">
        <v>38801</v>
      </c>
      <c r="Y509">
        <v>37086</v>
      </c>
      <c r="Z509">
        <v>2.59</v>
      </c>
      <c r="AA509" t="s">
        <v>2074</v>
      </c>
      <c r="AB509" t="s">
        <v>2073</v>
      </c>
    </row>
    <row r="510" spans="1:28" x14ac:dyDescent="0.3">
      <c r="A510" t="s">
        <v>2122</v>
      </c>
      <c r="B510" t="s">
        <v>2066</v>
      </c>
      <c r="C510" t="s">
        <v>1959</v>
      </c>
      <c r="D510" t="s">
        <v>1960</v>
      </c>
      <c r="E510" t="s">
        <v>39</v>
      </c>
      <c r="F510" t="s">
        <v>66</v>
      </c>
      <c r="G510" t="s">
        <v>1177</v>
      </c>
      <c r="H510" t="s">
        <v>70</v>
      </c>
      <c r="I510" t="s">
        <v>2366</v>
      </c>
      <c r="J510" t="str">
        <f t="shared" si="7"/>
        <v>SONOCO | 3880137086</v>
      </c>
      <c r="K510">
        <v>15</v>
      </c>
      <c r="L510">
        <v>2.65</v>
      </c>
      <c r="M510">
        <v>0.26</v>
      </c>
      <c r="N510">
        <v>217</v>
      </c>
      <c r="O510">
        <v>0.5</v>
      </c>
      <c r="P510">
        <v>4</v>
      </c>
      <c r="Q510">
        <v>0.25</v>
      </c>
      <c r="R510">
        <v>-13</v>
      </c>
      <c r="S510">
        <v>-12</v>
      </c>
      <c r="T510">
        <v>19</v>
      </c>
      <c r="U510">
        <v>128</v>
      </c>
      <c r="V510">
        <v>135</v>
      </c>
      <c r="W510">
        <v>38801</v>
      </c>
      <c r="X510">
        <v>38801</v>
      </c>
      <c r="Y510">
        <v>37086</v>
      </c>
      <c r="Z510">
        <v>2.67</v>
      </c>
      <c r="AA510" t="s">
        <v>2074</v>
      </c>
      <c r="AB510" t="s">
        <v>2073</v>
      </c>
    </row>
    <row r="511" spans="1:28" x14ac:dyDescent="0.3">
      <c r="A511" t="s">
        <v>2122</v>
      </c>
      <c r="B511" t="s">
        <v>2066</v>
      </c>
      <c r="C511" t="s">
        <v>1959</v>
      </c>
      <c r="D511" t="s">
        <v>1960</v>
      </c>
      <c r="E511" t="s">
        <v>39</v>
      </c>
      <c r="F511" t="s">
        <v>66</v>
      </c>
      <c r="G511" t="s">
        <v>1177</v>
      </c>
      <c r="H511" t="s">
        <v>70</v>
      </c>
      <c r="I511" t="s">
        <v>202</v>
      </c>
      <c r="J511" t="str">
        <f t="shared" si="7"/>
        <v>SONOCO | 3880137201</v>
      </c>
      <c r="K511">
        <v>10</v>
      </c>
      <c r="L511">
        <v>2.78</v>
      </c>
      <c r="M511">
        <v>0.23</v>
      </c>
      <c r="N511">
        <v>207</v>
      </c>
      <c r="O511">
        <v>0.6</v>
      </c>
      <c r="P511">
        <v>16</v>
      </c>
      <c r="Q511">
        <v>0.27</v>
      </c>
      <c r="R511">
        <v>-4</v>
      </c>
      <c r="S511">
        <v>-12</v>
      </c>
      <c r="T511">
        <v>-24</v>
      </c>
      <c r="U511">
        <v>128</v>
      </c>
      <c r="V511">
        <v>92</v>
      </c>
      <c r="W511">
        <v>38829</v>
      </c>
      <c r="X511">
        <v>38801</v>
      </c>
      <c r="Y511">
        <v>37201</v>
      </c>
      <c r="Z511">
        <v>2.77</v>
      </c>
      <c r="AA511" t="s">
        <v>2074</v>
      </c>
      <c r="AB511" t="s">
        <v>2073</v>
      </c>
    </row>
    <row r="512" spans="1:28" x14ac:dyDescent="0.3">
      <c r="A512" t="s">
        <v>2365</v>
      </c>
      <c r="B512" t="s">
        <v>2001</v>
      </c>
      <c r="C512" t="s">
        <v>432</v>
      </c>
      <c r="D512" t="s">
        <v>433</v>
      </c>
      <c r="E512" t="s">
        <v>39</v>
      </c>
      <c r="F512" t="s">
        <v>87</v>
      </c>
      <c r="G512" t="s">
        <v>598</v>
      </c>
      <c r="H512" t="s">
        <v>396</v>
      </c>
      <c r="I512" t="s">
        <v>2364</v>
      </c>
      <c r="J512" t="str">
        <f t="shared" si="7"/>
        <v>b: UBER FREIGHT LLC | 4461820115</v>
      </c>
      <c r="K512">
        <v>1</v>
      </c>
      <c r="L512">
        <v>2.4500000000000002</v>
      </c>
      <c r="M512">
        <v>0.28000000000000003</v>
      </c>
      <c r="N512">
        <v>341</v>
      </c>
      <c r="O512">
        <v>0.84</v>
      </c>
      <c r="P512">
        <v>53</v>
      </c>
      <c r="Q512">
        <v>0.3</v>
      </c>
      <c r="R512">
        <v>57</v>
      </c>
      <c r="S512">
        <v>0</v>
      </c>
      <c r="T512">
        <v>0</v>
      </c>
      <c r="U512">
        <v>0</v>
      </c>
      <c r="V512">
        <v>0</v>
      </c>
      <c r="W512">
        <v>44422</v>
      </c>
      <c r="X512">
        <v>44618</v>
      </c>
      <c r="Y512">
        <v>20115</v>
      </c>
      <c r="Z512">
        <v>2.4900000000000002</v>
      </c>
      <c r="AA512" t="s">
        <v>2363</v>
      </c>
      <c r="AB512" t="s">
        <v>2362</v>
      </c>
    </row>
    <row r="513" spans="1:28" x14ac:dyDescent="0.3">
      <c r="A513" t="s">
        <v>2361</v>
      </c>
      <c r="B513" t="s">
        <v>2066</v>
      </c>
      <c r="C513" t="s">
        <v>531</v>
      </c>
      <c r="D513" t="s">
        <v>532</v>
      </c>
      <c r="E513" t="s">
        <v>39</v>
      </c>
      <c r="F513" t="s">
        <v>87</v>
      </c>
      <c r="G513" t="s">
        <v>533</v>
      </c>
      <c r="H513" t="s">
        <v>70</v>
      </c>
      <c r="I513" t="s">
        <v>139</v>
      </c>
      <c r="J513" t="str">
        <f t="shared" si="7"/>
        <v>PIXELLE | 4560137086</v>
      </c>
      <c r="K513">
        <v>1</v>
      </c>
      <c r="L513">
        <v>2</v>
      </c>
      <c r="M513">
        <v>0.2</v>
      </c>
      <c r="N513">
        <v>373</v>
      </c>
      <c r="O513">
        <v>0.76</v>
      </c>
      <c r="P513">
        <v>45</v>
      </c>
      <c r="Q513">
        <v>0.25</v>
      </c>
      <c r="R513">
        <v>4</v>
      </c>
      <c r="S513">
        <v>-41</v>
      </c>
      <c r="T513">
        <v>1</v>
      </c>
      <c r="U513">
        <v>0</v>
      </c>
      <c r="V513">
        <v>-40</v>
      </c>
      <c r="W513">
        <v>43201</v>
      </c>
      <c r="X513">
        <v>45601</v>
      </c>
      <c r="Y513">
        <v>37086</v>
      </c>
      <c r="Z513">
        <v>1.96</v>
      </c>
      <c r="AA513" t="s">
        <v>1986</v>
      </c>
      <c r="AB513" t="s">
        <v>1985</v>
      </c>
    </row>
    <row r="514" spans="1:28" x14ac:dyDescent="0.3">
      <c r="A514" t="s">
        <v>2360</v>
      </c>
      <c r="B514" t="s">
        <v>2103</v>
      </c>
      <c r="C514" t="s">
        <v>400</v>
      </c>
      <c r="D514" t="s">
        <v>401</v>
      </c>
      <c r="E514" t="s">
        <v>39</v>
      </c>
      <c r="F514" t="s">
        <v>87</v>
      </c>
      <c r="G514" t="s">
        <v>1170</v>
      </c>
      <c r="H514" t="s">
        <v>70</v>
      </c>
      <c r="I514" t="s">
        <v>553</v>
      </c>
      <c r="J514" t="str">
        <f t="shared" ref="J514:J577" si="8">TRIM(CONCATENATE(C514,X514,Y514))</f>
        <v>KELLOGG COMPANY MLXP| 4316238343</v>
      </c>
      <c r="K514">
        <v>1</v>
      </c>
      <c r="L514">
        <v>1.8</v>
      </c>
      <c r="M514">
        <v>0.23</v>
      </c>
      <c r="N514">
        <v>470</v>
      </c>
      <c r="O514">
        <v>1.08</v>
      </c>
      <c r="P514">
        <v>73</v>
      </c>
      <c r="Q514">
        <v>0.3</v>
      </c>
      <c r="R514">
        <v>-11</v>
      </c>
      <c r="S514">
        <v>-27</v>
      </c>
      <c r="T514">
        <v>1</v>
      </c>
      <c r="U514">
        <v>47</v>
      </c>
      <c r="V514">
        <v>21</v>
      </c>
      <c r="W514">
        <v>45050</v>
      </c>
      <c r="X514">
        <v>43162</v>
      </c>
      <c r="Y514">
        <v>38343</v>
      </c>
      <c r="Z514">
        <v>1.79</v>
      </c>
      <c r="AA514" t="s">
        <v>1986</v>
      </c>
      <c r="AB514" t="s">
        <v>1985</v>
      </c>
    </row>
    <row r="515" spans="1:28" x14ac:dyDescent="0.3">
      <c r="A515" t="s">
        <v>2359</v>
      </c>
      <c r="B515" t="s">
        <v>2066</v>
      </c>
      <c r="C515" t="s">
        <v>475</v>
      </c>
      <c r="D515" t="s">
        <v>476</v>
      </c>
      <c r="E515" t="s">
        <v>39</v>
      </c>
      <c r="F515" t="s">
        <v>87</v>
      </c>
      <c r="G515" t="s">
        <v>297</v>
      </c>
      <c r="H515" t="s">
        <v>70</v>
      </c>
      <c r="I515" t="s">
        <v>671</v>
      </c>
      <c r="J515" t="str">
        <f t="shared" si="8"/>
        <v>AXLE LOGISICS LLC | 4504238464</v>
      </c>
      <c r="K515">
        <v>1</v>
      </c>
      <c r="L515">
        <v>1.25</v>
      </c>
      <c r="M515">
        <v>0.28000000000000003</v>
      </c>
      <c r="N515">
        <v>391</v>
      </c>
      <c r="O515">
        <v>0.76</v>
      </c>
      <c r="P515">
        <v>114</v>
      </c>
      <c r="Q515">
        <v>0.35</v>
      </c>
      <c r="R515">
        <v>-27</v>
      </c>
      <c r="S515">
        <v>-215</v>
      </c>
      <c r="T515">
        <v>1</v>
      </c>
      <c r="U515">
        <v>29</v>
      </c>
      <c r="V515">
        <v>-185</v>
      </c>
      <c r="W515">
        <v>40501</v>
      </c>
      <c r="X515">
        <v>45042</v>
      </c>
      <c r="Y515">
        <v>38464</v>
      </c>
      <c r="Z515">
        <v>1.29</v>
      </c>
      <c r="AA515" t="s">
        <v>1986</v>
      </c>
      <c r="AB515" t="s">
        <v>1985</v>
      </c>
    </row>
    <row r="516" spans="1:28" x14ac:dyDescent="0.3">
      <c r="A516" t="s">
        <v>2012</v>
      </c>
      <c r="B516" t="s">
        <v>2028</v>
      </c>
      <c r="C516" t="s">
        <v>2358</v>
      </c>
      <c r="D516" t="s">
        <v>2357</v>
      </c>
      <c r="E516" t="s">
        <v>39</v>
      </c>
      <c r="F516" t="s">
        <v>544</v>
      </c>
      <c r="G516" t="s">
        <v>1532</v>
      </c>
      <c r="H516" t="s">
        <v>396</v>
      </c>
      <c r="I516" t="s">
        <v>2029</v>
      </c>
      <c r="J516" t="str">
        <f t="shared" si="8"/>
        <v>SHENANDOAH VALLEY ORC| 1701324477</v>
      </c>
      <c r="K516">
        <v>1</v>
      </c>
      <c r="L516">
        <v>1.57</v>
      </c>
      <c r="M516">
        <v>0.43</v>
      </c>
      <c r="N516">
        <v>201</v>
      </c>
      <c r="O516">
        <v>0.54</v>
      </c>
      <c r="P516">
        <v>269</v>
      </c>
      <c r="Q516">
        <v>0.5</v>
      </c>
      <c r="R516">
        <v>-44</v>
      </c>
      <c r="S516">
        <v>-277</v>
      </c>
      <c r="T516">
        <v>2</v>
      </c>
      <c r="U516">
        <v>-136</v>
      </c>
      <c r="V516">
        <v>-411</v>
      </c>
      <c r="W516">
        <v>24000</v>
      </c>
      <c r="X516">
        <v>17013</v>
      </c>
      <c r="Y516">
        <v>24477</v>
      </c>
      <c r="Z516">
        <v>1.76</v>
      </c>
      <c r="AA516" t="s">
        <v>1986</v>
      </c>
      <c r="AB516" t="s">
        <v>1985</v>
      </c>
    </row>
    <row r="517" spans="1:28" x14ac:dyDescent="0.3">
      <c r="A517" t="s">
        <v>2012</v>
      </c>
      <c r="B517" t="s">
        <v>1990</v>
      </c>
      <c r="C517" t="s">
        <v>1921</v>
      </c>
      <c r="D517" t="s">
        <v>1993</v>
      </c>
      <c r="E517" t="s">
        <v>39</v>
      </c>
      <c r="F517" t="s">
        <v>544</v>
      </c>
      <c r="G517" t="s">
        <v>2013</v>
      </c>
      <c r="H517" t="s">
        <v>396</v>
      </c>
      <c r="I517" t="s">
        <v>1923</v>
      </c>
      <c r="J517" t="str">
        <f t="shared" si="8"/>
        <v>PCA HARRISONBURG BILL| 1725722801</v>
      </c>
      <c r="K517">
        <v>1</v>
      </c>
      <c r="L517">
        <v>1.8</v>
      </c>
      <c r="M517">
        <v>0.18</v>
      </c>
      <c r="N517">
        <v>142</v>
      </c>
      <c r="O517">
        <v>0.18</v>
      </c>
      <c r="P517">
        <v>22</v>
      </c>
      <c r="Q517">
        <v>0.25</v>
      </c>
      <c r="R517">
        <v>3</v>
      </c>
      <c r="S517">
        <v>7</v>
      </c>
      <c r="T517">
        <v>22</v>
      </c>
      <c r="U517">
        <v>112</v>
      </c>
      <c r="V517">
        <v>141</v>
      </c>
      <c r="W517">
        <v>17225</v>
      </c>
      <c r="X517">
        <v>17257</v>
      </c>
      <c r="Y517">
        <v>22801</v>
      </c>
      <c r="Z517">
        <v>1.74</v>
      </c>
      <c r="AA517" t="s">
        <v>1986</v>
      </c>
      <c r="AB517" t="s">
        <v>1985</v>
      </c>
    </row>
    <row r="518" spans="1:28" x14ac:dyDescent="0.3">
      <c r="A518" t="s">
        <v>2012</v>
      </c>
      <c r="B518" t="s">
        <v>1990</v>
      </c>
      <c r="C518" t="s">
        <v>1921</v>
      </c>
      <c r="D518" t="s">
        <v>1993</v>
      </c>
      <c r="E518" t="s">
        <v>39</v>
      </c>
      <c r="F518" t="s">
        <v>544</v>
      </c>
      <c r="G518" t="s">
        <v>1409</v>
      </c>
      <c r="H518" t="s">
        <v>396</v>
      </c>
      <c r="I518" t="s">
        <v>1923</v>
      </c>
      <c r="J518" t="str">
        <f t="shared" si="8"/>
        <v>PCA HARRISONBURG BILL| 1726822801</v>
      </c>
      <c r="K518">
        <v>1</v>
      </c>
      <c r="L518">
        <v>1.99</v>
      </c>
      <c r="M518">
        <v>0.19</v>
      </c>
      <c r="N518">
        <v>128</v>
      </c>
      <c r="O518">
        <v>0.23</v>
      </c>
      <c r="P518">
        <v>0</v>
      </c>
      <c r="Q518">
        <v>0.25</v>
      </c>
      <c r="R518">
        <v>0</v>
      </c>
      <c r="S518">
        <v>35</v>
      </c>
      <c r="T518">
        <v>1</v>
      </c>
      <c r="U518">
        <v>130</v>
      </c>
      <c r="V518">
        <v>166</v>
      </c>
      <c r="W518">
        <v>17268</v>
      </c>
      <c r="X518">
        <v>17268</v>
      </c>
      <c r="Y518">
        <v>22801</v>
      </c>
      <c r="Z518">
        <v>1.94</v>
      </c>
      <c r="AA518" t="s">
        <v>1986</v>
      </c>
      <c r="AB518" t="s">
        <v>1985</v>
      </c>
    </row>
    <row r="519" spans="1:28" x14ac:dyDescent="0.3">
      <c r="A519" t="s">
        <v>2012</v>
      </c>
      <c r="B519" t="s">
        <v>1990</v>
      </c>
      <c r="C519" t="s">
        <v>1921</v>
      </c>
      <c r="D519" t="s">
        <v>1993</v>
      </c>
      <c r="E519" t="s">
        <v>39</v>
      </c>
      <c r="F519" t="s">
        <v>544</v>
      </c>
      <c r="G519" t="s">
        <v>1531</v>
      </c>
      <c r="H519" t="s">
        <v>396</v>
      </c>
      <c r="I519" t="s">
        <v>1923</v>
      </c>
      <c r="J519" t="str">
        <f t="shared" si="8"/>
        <v>PCA HARRISONBURG BILL| 1740122801</v>
      </c>
      <c r="K519">
        <v>3</v>
      </c>
      <c r="L519">
        <v>3.32</v>
      </c>
      <c r="M519">
        <v>0.19</v>
      </c>
      <c r="N519">
        <v>178</v>
      </c>
      <c r="O519">
        <v>0.38</v>
      </c>
      <c r="P519">
        <v>40</v>
      </c>
      <c r="Q519">
        <v>0.27</v>
      </c>
      <c r="R519">
        <v>4</v>
      </c>
      <c r="S519">
        <v>-17</v>
      </c>
      <c r="T519">
        <v>-20</v>
      </c>
      <c r="U519">
        <v>410</v>
      </c>
      <c r="V519">
        <v>373</v>
      </c>
      <c r="W519">
        <v>17350</v>
      </c>
      <c r="X519">
        <v>17401</v>
      </c>
      <c r="Y519">
        <v>22801</v>
      </c>
      <c r="Z519">
        <v>3.27</v>
      </c>
      <c r="AA519" t="s">
        <v>1986</v>
      </c>
      <c r="AB519" t="s">
        <v>1985</v>
      </c>
    </row>
    <row r="520" spans="1:28" x14ac:dyDescent="0.3">
      <c r="A520" t="s">
        <v>2356</v>
      </c>
      <c r="B520" t="s">
        <v>2001</v>
      </c>
      <c r="C520" t="s">
        <v>2000</v>
      </c>
      <c r="D520" t="s">
        <v>1999</v>
      </c>
      <c r="E520" t="s">
        <v>39</v>
      </c>
      <c r="F520" t="s">
        <v>544</v>
      </c>
      <c r="G520" t="s">
        <v>2355</v>
      </c>
      <c r="H520" t="s">
        <v>396</v>
      </c>
      <c r="I520" t="s">
        <v>112</v>
      </c>
      <c r="J520" t="str">
        <f t="shared" si="8"/>
        <v>PCA SS WINCHESTER | 1754522601</v>
      </c>
      <c r="K520">
        <v>1</v>
      </c>
      <c r="L520">
        <v>1.73</v>
      </c>
      <c r="M520">
        <v>0.18</v>
      </c>
      <c r="N520">
        <v>147</v>
      </c>
      <c r="O520">
        <v>0.19</v>
      </c>
      <c r="P520">
        <v>69</v>
      </c>
      <c r="Q520">
        <v>0.3</v>
      </c>
      <c r="R520">
        <v>4</v>
      </c>
      <c r="S520">
        <v>-194</v>
      </c>
      <c r="T520">
        <v>18</v>
      </c>
      <c r="U520">
        <v>0</v>
      </c>
      <c r="V520">
        <v>-176</v>
      </c>
      <c r="W520">
        <v>17257</v>
      </c>
      <c r="X520">
        <v>17545</v>
      </c>
      <c r="Y520">
        <v>22601</v>
      </c>
      <c r="Z520">
        <v>1.67</v>
      </c>
      <c r="AA520" t="s">
        <v>1986</v>
      </c>
      <c r="AB520" t="s">
        <v>1985</v>
      </c>
    </row>
    <row r="521" spans="1:28" x14ac:dyDescent="0.3">
      <c r="A521" t="s">
        <v>2352</v>
      </c>
      <c r="B521" t="s">
        <v>2061</v>
      </c>
      <c r="C521" t="s">
        <v>568</v>
      </c>
      <c r="D521" t="s">
        <v>569</v>
      </c>
      <c r="E521" t="s">
        <v>39</v>
      </c>
      <c r="F521" t="s">
        <v>90</v>
      </c>
      <c r="G521" t="s">
        <v>682</v>
      </c>
      <c r="H521" t="s">
        <v>70</v>
      </c>
      <c r="I521" t="s">
        <v>887</v>
      </c>
      <c r="J521" t="str">
        <f t="shared" si="8"/>
        <v>b: UNIVERSAL TRUCKLOA| 2940137950</v>
      </c>
      <c r="K521">
        <v>1</v>
      </c>
      <c r="L521">
        <v>1.99</v>
      </c>
      <c r="M521">
        <v>0.28000000000000003</v>
      </c>
      <c r="N521">
        <v>374</v>
      </c>
      <c r="O521">
        <v>0.76</v>
      </c>
      <c r="P521">
        <v>76</v>
      </c>
      <c r="Q521">
        <v>0.3</v>
      </c>
      <c r="R521">
        <v>-26</v>
      </c>
      <c r="S521">
        <v>0</v>
      </c>
      <c r="T521">
        <v>1</v>
      </c>
      <c r="U521">
        <v>255</v>
      </c>
      <c r="V521">
        <v>256</v>
      </c>
      <c r="W521">
        <v>29115</v>
      </c>
      <c r="X521">
        <v>29401</v>
      </c>
      <c r="Y521">
        <v>37950</v>
      </c>
      <c r="Z521">
        <v>2.0299999999999998</v>
      </c>
      <c r="AA521" t="s">
        <v>2354</v>
      </c>
      <c r="AB521" t="s">
        <v>2353</v>
      </c>
    </row>
    <row r="522" spans="1:28" x14ac:dyDescent="0.3">
      <c r="A522" t="s">
        <v>2352</v>
      </c>
      <c r="B522" t="s">
        <v>2066</v>
      </c>
      <c r="C522" t="s">
        <v>37</v>
      </c>
      <c r="D522" t="s">
        <v>38</v>
      </c>
      <c r="E522" t="s">
        <v>39</v>
      </c>
      <c r="F522" t="s">
        <v>90</v>
      </c>
      <c r="G522" t="s">
        <v>1142</v>
      </c>
      <c r="H522" t="s">
        <v>70</v>
      </c>
      <c r="I522" t="s">
        <v>464</v>
      </c>
      <c r="J522" t="str">
        <f t="shared" si="8"/>
        <v>b: C H ROBINSON | 2945637064</v>
      </c>
      <c r="K522">
        <v>1</v>
      </c>
      <c r="L522">
        <v>1.0900000000000001</v>
      </c>
      <c r="M522">
        <v>0.27</v>
      </c>
      <c r="N522">
        <v>549</v>
      </c>
      <c r="O522">
        <v>1.37</v>
      </c>
      <c r="P522">
        <v>276</v>
      </c>
      <c r="Q522">
        <v>0.5</v>
      </c>
      <c r="R522">
        <v>-33</v>
      </c>
      <c r="S522">
        <v>0</v>
      </c>
      <c r="T522">
        <v>-48</v>
      </c>
      <c r="U522">
        <v>-256</v>
      </c>
      <c r="V522">
        <v>-304</v>
      </c>
      <c r="W522">
        <v>31636</v>
      </c>
      <c r="X522">
        <v>29456</v>
      </c>
      <c r="Y522">
        <v>37064</v>
      </c>
      <c r="Z522">
        <v>1.1200000000000001</v>
      </c>
      <c r="AA522" t="s">
        <v>2351</v>
      </c>
      <c r="AB522" t="s">
        <v>2350</v>
      </c>
    </row>
    <row r="523" spans="1:28" x14ac:dyDescent="0.3">
      <c r="A523" t="s">
        <v>2033</v>
      </c>
      <c r="B523" t="s">
        <v>2219</v>
      </c>
      <c r="C523" t="s">
        <v>37</v>
      </c>
      <c r="D523" t="s">
        <v>38</v>
      </c>
      <c r="E523" t="s">
        <v>39</v>
      </c>
      <c r="F523" t="s">
        <v>70</v>
      </c>
      <c r="G523" t="s">
        <v>725</v>
      </c>
      <c r="H523" t="s">
        <v>40</v>
      </c>
      <c r="I523" t="s">
        <v>60</v>
      </c>
      <c r="J523" t="str">
        <f t="shared" si="8"/>
        <v>b: C H ROBINSON | 3731135055</v>
      </c>
      <c r="K523">
        <v>1</v>
      </c>
      <c r="L523">
        <v>2.23</v>
      </c>
      <c r="M523">
        <v>0.28000000000000003</v>
      </c>
      <c r="N523">
        <v>169</v>
      </c>
      <c r="O523">
        <v>0.33</v>
      </c>
      <c r="P523">
        <v>40</v>
      </c>
      <c r="Q523">
        <v>0.25</v>
      </c>
      <c r="R523">
        <v>-12</v>
      </c>
      <c r="S523">
        <v>-19</v>
      </c>
      <c r="T523">
        <v>2</v>
      </c>
      <c r="U523">
        <v>19</v>
      </c>
      <c r="V523">
        <v>2</v>
      </c>
      <c r="W523">
        <v>37401</v>
      </c>
      <c r="X523">
        <v>37311</v>
      </c>
      <c r="Y523">
        <v>35055</v>
      </c>
      <c r="Z523">
        <v>2.27</v>
      </c>
      <c r="AA523" t="s">
        <v>2074</v>
      </c>
      <c r="AB523" t="s">
        <v>2073</v>
      </c>
    </row>
    <row r="524" spans="1:28" x14ac:dyDescent="0.3">
      <c r="A524" t="s">
        <v>2033</v>
      </c>
      <c r="B524" t="s">
        <v>2202</v>
      </c>
      <c r="C524" t="s">
        <v>2349</v>
      </c>
      <c r="D524" t="s">
        <v>2348</v>
      </c>
      <c r="E524" t="s">
        <v>39</v>
      </c>
      <c r="F524" t="s">
        <v>70</v>
      </c>
      <c r="G524" t="s">
        <v>725</v>
      </c>
      <c r="H524" t="s">
        <v>40</v>
      </c>
      <c r="I524" t="s">
        <v>94</v>
      </c>
      <c r="J524" t="str">
        <f t="shared" si="8"/>
        <v>b: RED DOG LOGISTICS | 3731135801</v>
      </c>
      <c r="K524">
        <v>5</v>
      </c>
      <c r="L524">
        <v>2.75</v>
      </c>
      <c r="M524">
        <v>0.27</v>
      </c>
      <c r="N524">
        <v>132</v>
      </c>
      <c r="O524">
        <v>0.33</v>
      </c>
      <c r="P524">
        <v>39</v>
      </c>
      <c r="Q524">
        <v>0.26</v>
      </c>
      <c r="R524">
        <v>-9</v>
      </c>
      <c r="S524">
        <v>-19</v>
      </c>
      <c r="T524">
        <v>-42</v>
      </c>
      <c r="U524">
        <v>336</v>
      </c>
      <c r="V524">
        <v>275</v>
      </c>
      <c r="W524">
        <v>37401</v>
      </c>
      <c r="X524">
        <v>37311</v>
      </c>
      <c r="Y524">
        <v>35801</v>
      </c>
      <c r="Z524">
        <v>2.78</v>
      </c>
      <c r="AA524" t="s">
        <v>2064</v>
      </c>
      <c r="AB524" t="s">
        <v>2063</v>
      </c>
    </row>
    <row r="525" spans="1:28" x14ac:dyDescent="0.3">
      <c r="A525" t="s">
        <v>2033</v>
      </c>
      <c r="B525" t="s">
        <v>2173</v>
      </c>
      <c r="C525" t="s">
        <v>855</v>
      </c>
      <c r="D525" t="s">
        <v>856</v>
      </c>
      <c r="E525" t="s">
        <v>39</v>
      </c>
      <c r="F525" t="s">
        <v>70</v>
      </c>
      <c r="G525" t="s">
        <v>434</v>
      </c>
      <c r="H525" t="s">
        <v>50</v>
      </c>
      <c r="I525" t="s">
        <v>313</v>
      </c>
      <c r="J525" t="str">
        <f t="shared" si="8"/>
        <v>b: ARMSTRONG TRANSPOR| 3730330057</v>
      </c>
      <c r="K525">
        <v>1</v>
      </c>
      <c r="L525">
        <v>2.5</v>
      </c>
      <c r="M525">
        <v>0.26</v>
      </c>
      <c r="N525">
        <v>159</v>
      </c>
      <c r="O525">
        <v>0.79</v>
      </c>
      <c r="P525">
        <v>57</v>
      </c>
      <c r="Q525">
        <v>0.3</v>
      </c>
      <c r="R525">
        <v>-9</v>
      </c>
      <c r="S525">
        <v>-157</v>
      </c>
      <c r="T525">
        <v>-196</v>
      </c>
      <c r="U525">
        <v>-24</v>
      </c>
      <c r="V525">
        <v>-377</v>
      </c>
      <c r="W525">
        <v>37401</v>
      </c>
      <c r="X525">
        <v>37303</v>
      </c>
      <c r="Y525">
        <v>30057</v>
      </c>
      <c r="Z525">
        <v>2.52</v>
      </c>
      <c r="AA525" t="s">
        <v>2064</v>
      </c>
      <c r="AB525" t="s">
        <v>2063</v>
      </c>
    </row>
    <row r="526" spans="1:28" x14ac:dyDescent="0.3">
      <c r="A526" t="s">
        <v>2033</v>
      </c>
      <c r="B526" t="s">
        <v>2173</v>
      </c>
      <c r="C526" t="s">
        <v>1041</v>
      </c>
      <c r="D526" t="s">
        <v>1042</v>
      </c>
      <c r="E526" t="s">
        <v>39</v>
      </c>
      <c r="F526" t="s">
        <v>70</v>
      </c>
      <c r="G526" t="s">
        <v>725</v>
      </c>
      <c r="H526" t="s">
        <v>50</v>
      </c>
      <c r="I526" t="s">
        <v>399</v>
      </c>
      <c r="J526" t="str">
        <f t="shared" si="8"/>
        <v>b: WORLDWIDE EXPRESS | 3731130253</v>
      </c>
      <c r="K526">
        <v>1</v>
      </c>
      <c r="L526">
        <v>2.79</v>
      </c>
      <c r="M526">
        <v>0.27</v>
      </c>
      <c r="N526">
        <v>153</v>
      </c>
      <c r="O526">
        <v>0.33</v>
      </c>
      <c r="P526">
        <v>124</v>
      </c>
      <c r="Q526">
        <v>0.35</v>
      </c>
      <c r="R526">
        <v>-10</v>
      </c>
      <c r="S526">
        <v>-278</v>
      </c>
      <c r="T526">
        <v>2</v>
      </c>
      <c r="U526">
        <v>29</v>
      </c>
      <c r="V526">
        <v>-247</v>
      </c>
      <c r="W526">
        <v>37821</v>
      </c>
      <c r="X526">
        <v>37311</v>
      </c>
      <c r="Y526">
        <v>30253</v>
      </c>
      <c r="Z526">
        <v>2.82</v>
      </c>
      <c r="AA526" t="s">
        <v>2074</v>
      </c>
      <c r="AB526" t="s">
        <v>2073</v>
      </c>
    </row>
    <row r="527" spans="1:28" x14ac:dyDescent="0.3">
      <c r="A527" t="s">
        <v>2033</v>
      </c>
      <c r="B527" t="s">
        <v>2164</v>
      </c>
      <c r="C527" t="s">
        <v>528</v>
      </c>
      <c r="D527" t="s">
        <v>529</v>
      </c>
      <c r="E527" t="s">
        <v>39</v>
      </c>
      <c r="F527" t="s">
        <v>70</v>
      </c>
      <c r="G527" t="s">
        <v>725</v>
      </c>
      <c r="H527" t="s">
        <v>50</v>
      </c>
      <c r="I527" t="s">
        <v>316</v>
      </c>
      <c r="J527" t="str">
        <f t="shared" si="8"/>
        <v>GREIF | 3731130161</v>
      </c>
      <c r="K527">
        <v>7</v>
      </c>
      <c r="L527">
        <v>6.33</v>
      </c>
      <c r="M527">
        <v>0.17</v>
      </c>
      <c r="N527">
        <v>75</v>
      </c>
      <c r="O527">
        <v>0.13</v>
      </c>
      <c r="P527">
        <v>68</v>
      </c>
      <c r="Q527">
        <v>0.3</v>
      </c>
      <c r="R527">
        <v>0</v>
      </c>
      <c r="S527">
        <v>-84</v>
      </c>
      <c r="T527">
        <v>1</v>
      </c>
      <c r="U527">
        <v>204</v>
      </c>
      <c r="V527">
        <v>121</v>
      </c>
      <c r="W527">
        <v>37311</v>
      </c>
      <c r="X527">
        <v>37311</v>
      </c>
      <c r="Y527">
        <v>30161</v>
      </c>
      <c r="Z527">
        <v>6.26</v>
      </c>
      <c r="AA527" t="s">
        <v>2074</v>
      </c>
      <c r="AB527" t="s">
        <v>2073</v>
      </c>
    </row>
    <row r="528" spans="1:28" x14ac:dyDescent="0.3">
      <c r="A528" t="s">
        <v>2033</v>
      </c>
      <c r="B528" t="s">
        <v>2149</v>
      </c>
      <c r="C528" t="s">
        <v>2317</v>
      </c>
      <c r="D528" t="s">
        <v>2316</v>
      </c>
      <c r="E528" t="s">
        <v>39</v>
      </c>
      <c r="F528" t="s">
        <v>70</v>
      </c>
      <c r="G528" t="s">
        <v>349</v>
      </c>
      <c r="H528" t="s">
        <v>44</v>
      </c>
      <c r="I528" t="s">
        <v>925</v>
      </c>
      <c r="J528" t="str">
        <f t="shared" si="8"/>
        <v>CHEP AMERICAS FREIGHT| 3740142051</v>
      </c>
      <c r="K528">
        <v>28</v>
      </c>
      <c r="L528">
        <v>2.0099999999999998</v>
      </c>
      <c r="M528">
        <v>0.15</v>
      </c>
      <c r="N528">
        <v>291</v>
      </c>
      <c r="O528">
        <v>0.65</v>
      </c>
      <c r="P528">
        <v>63</v>
      </c>
      <c r="Q528">
        <v>0.3</v>
      </c>
      <c r="R528">
        <v>17</v>
      </c>
      <c r="S528">
        <v>-113</v>
      </c>
      <c r="T528">
        <v>21</v>
      </c>
      <c r="U528">
        <v>-30</v>
      </c>
      <c r="V528">
        <v>-122</v>
      </c>
      <c r="W528">
        <v>37401</v>
      </c>
      <c r="X528">
        <v>37401</v>
      </c>
      <c r="Y528">
        <v>42051</v>
      </c>
      <c r="Z528">
        <v>1.92</v>
      </c>
      <c r="AA528" t="s">
        <v>2068</v>
      </c>
      <c r="AB528" t="s">
        <v>2067</v>
      </c>
    </row>
    <row r="529" spans="1:28" x14ac:dyDescent="0.3">
      <c r="A529" t="s">
        <v>2033</v>
      </c>
      <c r="B529" t="s">
        <v>2131</v>
      </c>
      <c r="C529" t="s">
        <v>1675</v>
      </c>
      <c r="D529" t="s">
        <v>1676</v>
      </c>
      <c r="E529" t="s">
        <v>39</v>
      </c>
      <c r="F529" t="s">
        <v>70</v>
      </c>
      <c r="G529" t="s">
        <v>434</v>
      </c>
      <c r="H529" t="s">
        <v>66</v>
      </c>
      <c r="I529" t="s">
        <v>774</v>
      </c>
      <c r="J529" t="str">
        <f t="shared" si="8"/>
        <v>B AND K FREIGHT SOLUT| 3730338611</v>
      </c>
      <c r="K529">
        <v>55</v>
      </c>
      <c r="L529">
        <v>1.58</v>
      </c>
      <c r="M529">
        <v>0.27</v>
      </c>
      <c r="N529">
        <v>359</v>
      </c>
      <c r="O529">
        <v>0.78</v>
      </c>
      <c r="P529">
        <v>71</v>
      </c>
      <c r="Q529">
        <v>0.3</v>
      </c>
      <c r="R529">
        <v>-23</v>
      </c>
      <c r="S529">
        <v>-111</v>
      </c>
      <c r="T529">
        <v>-7</v>
      </c>
      <c r="U529">
        <v>40</v>
      </c>
      <c r="V529">
        <v>-78</v>
      </c>
      <c r="W529">
        <v>37311</v>
      </c>
      <c r="X529">
        <v>37303</v>
      </c>
      <c r="Y529">
        <v>38611</v>
      </c>
      <c r="Z529">
        <v>1.61</v>
      </c>
      <c r="AA529" t="s">
        <v>2074</v>
      </c>
      <c r="AB529" t="s">
        <v>2073</v>
      </c>
    </row>
    <row r="530" spans="1:28" x14ac:dyDescent="0.3">
      <c r="A530" t="s">
        <v>2033</v>
      </c>
      <c r="B530" t="s">
        <v>2131</v>
      </c>
      <c r="C530" t="s">
        <v>418</v>
      </c>
      <c r="D530" t="s">
        <v>419</v>
      </c>
      <c r="E530" t="s">
        <v>39</v>
      </c>
      <c r="F530" t="s">
        <v>70</v>
      </c>
      <c r="G530" t="s">
        <v>349</v>
      </c>
      <c r="H530" t="s">
        <v>66</v>
      </c>
      <c r="I530" t="s">
        <v>497</v>
      </c>
      <c r="J530" t="str">
        <f t="shared" si="8"/>
        <v>NOVOLEX | 3740138671</v>
      </c>
      <c r="K530">
        <v>5</v>
      </c>
      <c r="L530">
        <v>1.55</v>
      </c>
      <c r="M530">
        <v>0.22</v>
      </c>
      <c r="N530">
        <v>315</v>
      </c>
      <c r="O530">
        <v>0.72</v>
      </c>
      <c r="P530">
        <v>40</v>
      </c>
      <c r="Q530">
        <v>0.27</v>
      </c>
      <c r="R530">
        <v>-5</v>
      </c>
      <c r="S530">
        <v>-63</v>
      </c>
      <c r="T530">
        <v>51</v>
      </c>
      <c r="U530">
        <v>-8</v>
      </c>
      <c r="V530">
        <v>-20</v>
      </c>
      <c r="W530">
        <v>37311</v>
      </c>
      <c r="X530">
        <v>37401</v>
      </c>
      <c r="Y530">
        <v>38671</v>
      </c>
      <c r="Z530">
        <v>1.53</v>
      </c>
      <c r="AA530" t="s">
        <v>2072</v>
      </c>
      <c r="AB530" t="s">
        <v>2071</v>
      </c>
    </row>
    <row r="531" spans="1:28" x14ac:dyDescent="0.3">
      <c r="A531" t="s">
        <v>2033</v>
      </c>
      <c r="B531" t="s">
        <v>2103</v>
      </c>
      <c r="C531" t="s">
        <v>37</v>
      </c>
      <c r="D531" t="s">
        <v>38</v>
      </c>
      <c r="E531" t="s">
        <v>39</v>
      </c>
      <c r="F531" t="s">
        <v>70</v>
      </c>
      <c r="G531" t="s">
        <v>349</v>
      </c>
      <c r="H531" t="s">
        <v>70</v>
      </c>
      <c r="I531" t="s">
        <v>71</v>
      </c>
      <c r="J531" t="str">
        <f t="shared" si="8"/>
        <v>b: C H ROBINSON | 3740138301</v>
      </c>
      <c r="K531">
        <v>1</v>
      </c>
      <c r="L531">
        <v>1.65</v>
      </c>
      <c r="M531">
        <v>0.27</v>
      </c>
      <c r="N531">
        <v>260</v>
      </c>
      <c r="O531">
        <v>0.7</v>
      </c>
      <c r="P531">
        <v>58</v>
      </c>
      <c r="Q531">
        <v>0.3</v>
      </c>
      <c r="R531">
        <v>-16</v>
      </c>
      <c r="S531">
        <v>-8</v>
      </c>
      <c r="T531">
        <v>-1</v>
      </c>
      <c r="U531">
        <v>-8</v>
      </c>
      <c r="V531">
        <v>-17</v>
      </c>
      <c r="W531">
        <v>30103</v>
      </c>
      <c r="X531">
        <v>37401</v>
      </c>
      <c r="Y531">
        <v>38301</v>
      </c>
      <c r="Z531">
        <v>1.68</v>
      </c>
      <c r="AA531" t="s">
        <v>2074</v>
      </c>
      <c r="AB531" t="s">
        <v>2073</v>
      </c>
    </row>
    <row r="532" spans="1:28" x14ac:dyDescent="0.3">
      <c r="A532" t="s">
        <v>2033</v>
      </c>
      <c r="B532" t="s">
        <v>2103</v>
      </c>
      <c r="C532" t="s">
        <v>346</v>
      </c>
      <c r="D532" t="s">
        <v>347</v>
      </c>
      <c r="E532" t="s">
        <v>39</v>
      </c>
      <c r="F532" t="s">
        <v>70</v>
      </c>
      <c r="G532" t="s">
        <v>349</v>
      </c>
      <c r="H532" t="s">
        <v>70</v>
      </c>
      <c r="I532" t="s">
        <v>71</v>
      </c>
      <c r="J532" t="str">
        <f t="shared" si="8"/>
        <v>b: COYOTE LOGISTICS | 3740138301</v>
      </c>
      <c r="K532">
        <v>1</v>
      </c>
      <c r="L532">
        <v>2.13</v>
      </c>
      <c r="M532">
        <v>0.19</v>
      </c>
      <c r="N532">
        <v>258</v>
      </c>
      <c r="O532">
        <v>0.83</v>
      </c>
      <c r="P532">
        <v>0</v>
      </c>
      <c r="Q532">
        <v>0.25</v>
      </c>
      <c r="R532">
        <v>5</v>
      </c>
      <c r="S532">
        <v>31</v>
      </c>
      <c r="T532">
        <v>-57</v>
      </c>
      <c r="U532">
        <v>94</v>
      </c>
      <c r="V532">
        <v>68</v>
      </c>
      <c r="W532">
        <v>37401</v>
      </c>
      <c r="X532">
        <v>37401</v>
      </c>
      <c r="Y532">
        <v>38301</v>
      </c>
      <c r="Z532">
        <v>2.08</v>
      </c>
      <c r="AA532" t="s">
        <v>2064</v>
      </c>
      <c r="AB532" t="s">
        <v>2063</v>
      </c>
    </row>
    <row r="533" spans="1:28" x14ac:dyDescent="0.3">
      <c r="A533" t="s">
        <v>2033</v>
      </c>
      <c r="B533" t="s">
        <v>2103</v>
      </c>
      <c r="C533" t="s">
        <v>110</v>
      </c>
      <c r="D533" t="s">
        <v>111</v>
      </c>
      <c r="E533" t="s">
        <v>39</v>
      </c>
      <c r="F533" t="s">
        <v>70</v>
      </c>
      <c r="G533" t="s">
        <v>597</v>
      </c>
      <c r="H533" t="s">
        <v>70</v>
      </c>
      <c r="I533" t="s">
        <v>71</v>
      </c>
      <c r="J533" t="str">
        <f t="shared" si="8"/>
        <v>b: FRONTIER LOGISTICS| 3730938301</v>
      </c>
      <c r="K533">
        <v>1</v>
      </c>
      <c r="L533">
        <v>1.71</v>
      </c>
      <c r="M533">
        <v>0.28000000000000003</v>
      </c>
      <c r="N533">
        <v>301</v>
      </c>
      <c r="O533">
        <v>0.84</v>
      </c>
      <c r="P533">
        <v>39</v>
      </c>
      <c r="Q533">
        <v>0.25</v>
      </c>
      <c r="R533">
        <v>-21</v>
      </c>
      <c r="S533">
        <v>-171</v>
      </c>
      <c r="T533">
        <v>0</v>
      </c>
      <c r="U533">
        <v>39</v>
      </c>
      <c r="V533">
        <v>-132</v>
      </c>
      <c r="W533">
        <v>37774</v>
      </c>
      <c r="X533">
        <v>37309</v>
      </c>
      <c r="Y533">
        <v>38301</v>
      </c>
      <c r="Z533">
        <v>1.75</v>
      </c>
      <c r="AA533" t="s">
        <v>2074</v>
      </c>
      <c r="AB533" t="s">
        <v>2073</v>
      </c>
    </row>
    <row r="534" spans="1:28" x14ac:dyDescent="0.3">
      <c r="A534" t="s">
        <v>2033</v>
      </c>
      <c r="B534" t="s">
        <v>2103</v>
      </c>
      <c r="C534" t="s">
        <v>1753</v>
      </c>
      <c r="D534" t="s">
        <v>1754</v>
      </c>
      <c r="E534" t="s">
        <v>39</v>
      </c>
      <c r="F534" t="s">
        <v>70</v>
      </c>
      <c r="G534" t="s">
        <v>725</v>
      </c>
      <c r="H534" t="s">
        <v>70</v>
      </c>
      <c r="I534" t="s">
        <v>1755</v>
      </c>
      <c r="J534" t="str">
        <f t="shared" si="8"/>
        <v>PCA COUNCE | 3731138326</v>
      </c>
      <c r="K534">
        <v>13</v>
      </c>
      <c r="L534">
        <v>2.1</v>
      </c>
      <c r="M534">
        <v>0.2</v>
      </c>
      <c r="N534">
        <v>250</v>
      </c>
      <c r="O534">
        <v>0.54</v>
      </c>
      <c r="P534">
        <v>41</v>
      </c>
      <c r="Q534">
        <v>0.27</v>
      </c>
      <c r="R534">
        <v>0</v>
      </c>
      <c r="S534">
        <v>-65</v>
      </c>
      <c r="T534">
        <v>2</v>
      </c>
      <c r="U534">
        <v>82</v>
      </c>
      <c r="V534">
        <v>19</v>
      </c>
      <c r="W534">
        <v>37401</v>
      </c>
      <c r="X534">
        <v>37311</v>
      </c>
      <c r="Y534">
        <v>38326</v>
      </c>
      <c r="Z534">
        <v>2.06</v>
      </c>
      <c r="AA534" t="s">
        <v>2074</v>
      </c>
      <c r="AB534" t="s">
        <v>2073</v>
      </c>
    </row>
    <row r="535" spans="1:28" x14ac:dyDescent="0.3">
      <c r="A535" t="s">
        <v>2033</v>
      </c>
      <c r="B535" t="s">
        <v>2103</v>
      </c>
      <c r="C535" t="s">
        <v>1671</v>
      </c>
      <c r="D535" t="s">
        <v>1672</v>
      </c>
      <c r="E535" t="s">
        <v>39</v>
      </c>
      <c r="F535" t="s">
        <v>70</v>
      </c>
      <c r="G535" t="s">
        <v>597</v>
      </c>
      <c r="H535" t="s">
        <v>70</v>
      </c>
      <c r="I535" t="s">
        <v>553</v>
      </c>
      <c r="J535" t="str">
        <f t="shared" si="8"/>
        <v>RESOLUTE FOREST PRODU| 3730938343</v>
      </c>
      <c r="K535">
        <v>2</v>
      </c>
      <c r="L535">
        <v>1.77</v>
      </c>
      <c r="M535">
        <v>0.21</v>
      </c>
      <c r="N535">
        <v>301</v>
      </c>
      <c r="O535">
        <v>0.84</v>
      </c>
      <c r="P535">
        <v>110</v>
      </c>
      <c r="Q535">
        <v>0.33</v>
      </c>
      <c r="R535">
        <v>0</v>
      </c>
      <c r="S535">
        <v>-194</v>
      </c>
      <c r="T535">
        <v>0</v>
      </c>
      <c r="U535">
        <v>37</v>
      </c>
      <c r="V535">
        <v>-157</v>
      </c>
      <c r="W535">
        <v>37401</v>
      </c>
      <c r="X535">
        <v>37309</v>
      </c>
      <c r="Y535">
        <v>38343</v>
      </c>
      <c r="Z535">
        <v>1.74</v>
      </c>
      <c r="AA535" t="s">
        <v>2074</v>
      </c>
      <c r="AB535" t="s">
        <v>2073</v>
      </c>
    </row>
    <row r="536" spans="1:28" x14ac:dyDescent="0.3">
      <c r="A536" t="s">
        <v>2033</v>
      </c>
      <c r="B536" t="s">
        <v>2103</v>
      </c>
      <c r="C536" t="s">
        <v>1671</v>
      </c>
      <c r="D536" t="s">
        <v>1672</v>
      </c>
      <c r="E536" t="s">
        <v>39</v>
      </c>
      <c r="F536" t="s">
        <v>70</v>
      </c>
      <c r="G536" t="s">
        <v>597</v>
      </c>
      <c r="H536" t="s">
        <v>70</v>
      </c>
      <c r="I536" t="s">
        <v>71</v>
      </c>
      <c r="J536" t="str">
        <f t="shared" si="8"/>
        <v>RESOLUTE FOREST PRODU| 3730938301</v>
      </c>
      <c r="K536">
        <v>40</v>
      </c>
      <c r="L536">
        <v>1.84</v>
      </c>
      <c r="M536">
        <v>0.21</v>
      </c>
      <c r="N536">
        <v>290</v>
      </c>
      <c r="O536">
        <v>0.69</v>
      </c>
      <c r="P536">
        <v>93</v>
      </c>
      <c r="Q536">
        <v>0.31</v>
      </c>
      <c r="R536">
        <v>-1</v>
      </c>
      <c r="S536">
        <v>-194</v>
      </c>
      <c r="T536">
        <v>3</v>
      </c>
      <c r="U536">
        <v>50</v>
      </c>
      <c r="V536">
        <v>-141</v>
      </c>
      <c r="W536">
        <v>37401</v>
      </c>
      <c r="X536">
        <v>37309</v>
      </c>
      <c r="Y536">
        <v>38301</v>
      </c>
      <c r="Z536">
        <v>1.81</v>
      </c>
      <c r="AA536" t="s">
        <v>2074</v>
      </c>
      <c r="AB536" t="s">
        <v>2073</v>
      </c>
    </row>
    <row r="537" spans="1:28" x14ac:dyDescent="0.3">
      <c r="A537" t="s">
        <v>2033</v>
      </c>
      <c r="B537" t="s">
        <v>2061</v>
      </c>
      <c r="C537" t="s">
        <v>344</v>
      </c>
      <c r="D537" t="s">
        <v>345</v>
      </c>
      <c r="E537" t="s">
        <v>39</v>
      </c>
      <c r="F537" t="s">
        <v>70</v>
      </c>
      <c r="G537" t="s">
        <v>725</v>
      </c>
      <c r="H537" t="s">
        <v>70</v>
      </c>
      <c r="I537" t="s">
        <v>887</v>
      </c>
      <c r="J537" t="str">
        <f t="shared" si="8"/>
        <v>b: SCHNEIDER LOGISTIC| 3731137950</v>
      </c>
      <c r="K537">
        <v>1</v>
      </c>
      <c r="L537">
        <v>3.74</v>
      </c>
      <c r="M537">
        <v>0.27</v>
      </c>
      <c r="N537">
        <v>82</v>
      </c>
      <c r="O537">
        <v>0.17</v>
      </c>
      <c r="P537">
        <v>0</v>
      </c>
      <c r="Q537">
        <v>0.25</v>
      </c>
      <c r="R537">
        <v>-5</v>
      </c>
      <c r="S537">
        <v>31</v>
      </c>
      <c r="T537">
        <v>-17</v>
      </c>
      <c r="U537">
        <v>160</v>
      </c>
      <c r="V537">
        <v>174</v>
      </c>
      <c r="W537">
        <v>37311</v>
      </c>
      <c r="X537">
        <v>37311</v>
      </c>
      <c r="Y537">
        <v>37950</v>
      </c>
      <c r="Z537">
        <v>3.77</v>
      </c>
      <c r="AA537" t="s">
        <v>2074</v>
      </c>
      <c r="AB537" t="s">
        <v>2073</v>
      </c>
    </row>
    <row r="538" spans="1:28" x14ac:dyDescent="0.3">
      <c r="A538" t="s">
        <v>2033</v>
      </c>
      <c r="B538" t="s">
        <v>2061</v>
      </c>
      <c r="C538" t="s">
        <v>2347</v>
      </c>
      <c r="D538" t="s">
        <v>2346</v>
      </c>
      <c r="E538" t="s">
        <v>39</v>
      </c>
      <c r="F538" t="s">
        <v>70</v>
      </c>
      <c r="G538" t="s">
        <v>725</v>
      </c>
      <c r="H538" t="s">
        <v>70</v>
      </c>
      <c r="I538" t="s">
        <v>1800</v>
      </c>
      <c r="J538" t="str">
        <f t="shared" si="8"/>
        <v>PACKAGING CORP OF AME| 3731137806</v>
      </c>
      <c r="K538">
        <v>1</v>
      </c>
      <c r="L538">
        <v>2.37</v>
      </c>
      <c r="M538">
        <v>0</v>
      </c>
      <c r="N538">
        <v>101</v>
      </c>
      <c r="O538">
        <v>0.13</v>
      </c>
      <c r="P538">
        <v>0</v>
      </c>
      <c r="Q538">
        <v>0.25</v>
      </c>
      <c r="R538">
        <v>21</v>
      </c>
      <c r="S538">
        <v>31</v>
      </c>
      <c r="T538">
        <v>44</v>
      </c>
      <c r="U538">
        <v>46</v>
      </c>
      <c r="V538">
        <v>121</v>
      </c>
      <c r="W538">
        <v>37311</v>
      </c>
      <c r="X538">
        <v>37311</v>
      </c>
      <c r="Y538">
        <v>37806</v>
      </c>
      <c r="Z538">
        <v>2.13</v>
      </c>
      <c r="AA538" t="s">
        <v>2068</v>
      </c>
      <c r="AB538" t="s">
        <v>2067</v>
      </c>
    </row>
    <row r="539" spans="1:28" x14ac:dyDescent="0.3">
      <c r="A539" t="s">
        <v>2033</v>
      </c>
      <c r="B539" t="s">
        <v>2065</v>
      </c>
      <c r="C539" t="s">
        <v>1671</v>
      </c>
      <c r="D539" t="s">
        <v>1672</v>
      </c>
      <c r="E539" t="s">
        <v>39</v>
      </c>
      <c r="F539" t="s">
        <v>70</v>
      </c>
      <c r="G539" t="s">
        <v>597</v>
      </c>
      <c r="H539" t="s">
        <v>70</v>
      </c>
      <c r="I539" t="s">
        <v>447</v>
      </c>
      <c r="J539" t="str">
        <f t="shared" si="8"/>
        <v>RESOLUTE FOREST PRODU| 3730938019</v>
      </c>
      <c r="K539">
        <v>6</v>
      </c>
      <c r="L539">
        <v>1.8</v>
      </c>
      <c r="M539">
        <v>0.21</v>
      </c>
      <c r="N539">
        <v>338</v>
      </c>
      <c r="O539">
        <v>0.78</v>
      </c>
      <c r="P539">
        <v>100</v>
      </c>
      <c r="Q539">
        <v>0.33</v>
      </c>
      <c r="R539">
        <v>0</v>
      </c>
      <c r="S539">
        <v>-194</v>
      </c>
      <c r="T539">
        <v>26</v>
      </c>
      <c r="U539">
        <v>-35</v>
      </c>
      <c r="V539">
        <v>-203</v>
      </c>
      <c r="W539">
        <v>37091</v>
      </c>
      <c r="X539">
        <v>37309</v>
      </c>
      <c r="Y539">
        <v>38019</v>
      </c>
      <c r="Z539">
        <v>1.77</v>
      </c>
      <c r="AA539" t="s">
        <v>2074</v>
      </c>
      <c r="AB539" t="s">
        <v>2073</v>
      </c>
    </row>
    <row r="540" spans="1:28" x14ac:dyDescent="0.3">
      <c r="A540" t="s">
        <v>2033</v>
      </c>
      <c r="B540" t="s">
        <v>2065</v>
      </c>
      <c r="C540" t="s">
        <v>1671</v>
      </c>
      <c r="D540" t="s">
        <v>1672</v>
      </c>
      <c r="E540" t="s">
        <v>39</v>
      </c>
      <c r="F540" t="s">
        <v>70</v>
      </c>
      <c r="G540" t="s">
        <v>597</v>
      </c>
      <c r="H540" t="s">
        <v>70</v>
      </c>
      <c r="I540" t="s">
        <v>75</v>
      </c>
      <c r="J540" t="str">
        <f t="shared" si="8"/>
        <v>RESOLUTE FOREST PRODU| 3730938101</v>
      </c>
      <c r="K540">
        <v>58</v>
      </c>
      <c r="L540">
        <v>1.73</v>
      </c>
      <c r="M540">
        <v>0.22</v>
      </c>
      <c r="N540">
        <v>352</v>
      </c>
      <c r="O540">
        <v>0.78</v>
      </c>
      <c r="P540">
        <v>95</v>
      </c>
      <c r="Q540">
        <v>0.32</v>
      </c>
      <c r="R540">
        <v>-3</v>
      </c>
      <c r="S540">
        <v>-194</v>
      </c>
      <c r="T540">
        <v>-7</v>
      </c>
      <c r="U540">
        <v>-48</v>
      </c>
      <c r="V540">
        <v>-249</v>
      </c>
      <c r="W540">
        <v>37950</v>
      </c>
      <c r="X540">
        <v>37309</v>
      </c>
      <c r="Y540">
        <v>38101</v>
      </c>
      <c r="Z540">
        <v>1.71</v>
      </c>
      <c r="AA540" t="s">
        <v>2074</v>
      </c>
      <c r="AB540" t="s">
        <v>2073</v>
      </c>
    </row>
    <row r="541" spans="1:28" x14ac:dyDescent="0.3">
      <c r="A541" t="s">
        <v>2033</v>
      </c>
      <c r="B541" t="s">
        <v>2066</v>
      </c>
      <c r="C541" t="s">
        <v>855</v>
      </c>
      <c r="D541" t="s">
        <v>856</v>
      </c>
      <c r="E541" t="s">
        <v>39</v>
      </c>
      <c r="F541" t="s">
        <v>70</v>
      </c>
      <c r="G541" t="s">
        <v>434</v>
      </c>
      <c r="H541" t="s">
        <v>70</v>
      </c>
      <c r="I541" t="s">
        <v>202</v>
      </c>
      <c r="J541" t="str">
        <f t="shared" si="8"/>
        <v>b: ARMSTRONG TRANSPOR| 3730337201</v>
      </c>
      <c r="K541">
        <v>1</v>
      </c>
      <c r="L541">
        <v>2.74</v>
      </c>
      <c r="M541">
        <v>0.27</v>
      </c>
      <c r="N541">
        <v>166</v>
      </c>
      <c r="O541">
        <v>0.83</v>
      </c>
      <c r="P541">
        <v>120</v>
      </c>
      <c r="Q541">
        <v>0.35</v>
      </c>
      <c r="R541">
        <v>-10</v>
      </c>
      <c r="S541">
        <v>-157</v>
      </c>
      <c r="T541">
        <v>-213</v>
      </c>
      <c r="U541">
        <v>165</v>
      </c>
      <c r="V541">
        <v>-205</v>
      </c>
      <c r="W541">
        <v>37809</v>
      </c>
      <c r="X541">
        <v>37303</v>
      </c>
      <c r="Y541">
        <v>37201</v>
      </c>
      <c r="Z541">
        <v>2.77</v>
      </c>
      <c r="AA541" t="s">
        <v>2064</v>
      </c>
      <c r="AB541" t="s">
        <v>2063</v>
      </c>
    </row>
    <row r="542" spans="1:28" x14ac:dyDescent="0.3">
      <c r="A542" t="s">
        <v>2033</v>
      </c>
      <c r="B542" t="s">
        <v>2066</v>
      </c>
      <c r="C542" t="s">
        <v>137</v>
      </c>
      <c r="D542" t="s">
        <v>138</v>
      </c>
      <c r="E542" t="s">
        <v>39</v>
      </c>
      <c r="F542" t="s">
        <v>70</v>
      </c>
      <c r="G542" t="s">
        <v>725</v>
      </c>
      <c r="H542" t="s">
        <v>70</v>
      </c>
      <c r="I542" t="s">
        <v>139</v>
      </c>
      <c r="J542" t="str">
        <f t="shared" si="8"/>
        <v>b: RED CLASSIC BROKER| 3731137086</v>
      </c>
      <c r="K542">
        <v>1</v>
      </c>
      <c r="L542">
        <v>4.45</v>
      </c>
      <c r="M542">
        <v>0.28000000000000003</v>
      </c>
      <c r="N542">
        <v>148</v>
      </c>
      <c r="O542">
        <v>0.19</v>
      </c>
      <c r="P542">
        <v>114</v>
      </c>
      <c r="Q542">
        <v>0.35</v>
      </c>
      <c r="R542">
        <v>-10</v>
      </c>
      <c r="S542">
        <v>-500</v>
      </c>
      <c r="T542">
        <v>18</v>
      </c>
      <c r="U542">
        <v>403</v>
      </c>
      <c r="V542">
        <v>-79</v>
      </c>
      <c r="W542">
        <v>37352</v>
      </c>
      <c r="X542">
        <v>37311</v>
      </c>
      <c r="Y542">
        <v>37086</v>
      </c>
      <c r="Z542">
        <v>4.49</v>
      </c>
      <c r="AA542" t="s">
        <v>2074</v>
      </c>
      <c r="AB542" t="s">
        <v>2073</v>
      </c>
    </row>
    <row r="543" spans="1:28" x14ac:dyDescent="0.3">
      <c r="A543" t="s">
        <v>2033</v>
      </c>
      <c r="B543" t="s">
        <v>2066</v>
      </c>
      <c r="C543" t="s">
        <v>646</v>
      </c>
      <c r="D543" t="s">
        <v>1440</v>
      </c>
      <c r="E543" t="s">
        <v>39</v>
      </c>
      <c r="F543" t="s">
        <v>70</v>
      </c>
      <c r="G543" t="s">
        <v>349</v>
      </c>
      <c r="H543" t="s">
        <v>70</v>
      </c>
      <c r="I543" t="s">
        <v>694</v>
      </c>
      <c r="J543" t="str">
        <f t="shared" si="8"/>
        <v>GRAPHIC PACKAGING | 3740137040</v>
      </c>
      <c r="K543">
        <v>21</v>
      </c>
      <c r="L543">
        <v>3.01</v>
      </c>
      <c r="M543">
        <v>0.28000000000000003</v>
      </c>
      <c r="N543">
        <v>176</v>
      </c>
      <c r="O543">
        <v>0.38</v>
      </c>
      <c r="P543">
        <v>49</v>
      </c>
      <c r="Q543">
        <v>0.28999999999999998</v>
      </c>
      <c r="R543">
        <v>-14</v>
      </c>
      <c r="S543">
        <v>-115</v>
      </c>
      <c r="T543">
        <v>-20</v>
      </c>
      <c r="U543">
        <v>243</v>
      </c>
      <c r="V543">
        <v>108</v>
      </c>
      <c r="W543">
        <v>30272</v>
      </c>
      <c r="X543">
        <v>37401</v>
      </c>
      <c r="Y543">
        <v>37040</v>
      </c>
      <c r="Z543">
        <v>3.05</v>
      </c>
      <c r="AA543" t="s">
        <v>2074</v>
      </c>
      <c r="AB543" t="s">
        <v>2073</v>
      </c>
    </row>
    <row r="544" spans="1:28" x14ac:dyDescent="0.3">
      <c r="A544" t="s">
        <v>2033</v>
      </c>
      <c r="B544" t="s">
        <v>2066</v>
      </c>
      <c r="C544" t="s">
        <v>646</v>
      </c>
      <c r="D544" t="s">
        <v>647</v>
      </c>
      <c r="E544" t="s">
        <v>39</v>
      </c>
      <c r="F544" t="s">
        <v>70</v>
      </c>
      <c r="G544" t="s">
        <v>349</v>
      </c>
      <c r="H544" t="s">
        <v>70</v>
      </c>
      <c r="I544" t="s">
        <v>694</v>
      </c>
      <c r="J544" t="str">
        <f t="shared" si="8"/>
        <v>GRAPHIC PACKAGING | 3740137040</v>
      </c>
      <c r="K544">
        <v>4</v>
      </c>
      <c r="L544">
        <v>3.01</v>
      </c>
      <c r="M544">
        <v>0.28999999999999998</v>
      </c>
      <c r="N544">
        <v>176</v>
      </c>
      <c r="O544">
        <v>0.34</v>
      </c>
      <c r="P544">
        <v>23</v>
      </c>
      <c r="Q544">
        <v>0.26</v>
      </c>
      <c r="R544">
        <v>-16</v>
      </c>
      <c r="S544">
        <v>-111</v>
      </c>
      <c r="T544">
        <v>-3</v>
      </c>
      <c r="U544">
        <v>251</v>
      </c>
      <c r="V544">
        <v>137</v>
      </c>
      <c r="W544">
        <v>37388</v>
      </c>
      <c r="X544">
        <v>37401</v>
      </c>
      <c r="Y544">
        <v>37040</v>
      </c>
      <c r="Z544">
        <v>3.06</v>
      </c>
      <c r="AA544" t="s">
        <v>2074</v>
      </c>
      <c r="AB544" t="s">
        <v>2073</v>
      </c>
    </row>
    <row r="545" spans="1:28" x14ac:dyDescent="0.3">
      <c r="A545" t="s">
        <v>2033</v>
      </c>
      <c r="B545" t="s">
        <v>2066</v>
      </c>
      <c r="C545" t="s">
        <v>2076</v>
      </c>
      <c r="D545" t="s">
        <v>2075</v>
      </c>
      <c r="E545" t="s">
        <v>39</v>
      </c>
      <c r="F545" t="s">
        <v>70</v>
      </c>
      <c r="G545" t="s">
        <v>349</v>
      </c>
      <c r="H545" t="s">
        <v>70</v>
      </c>
      <c r="I545" t="s">
        <v>1835</v>
      </c>
      <c r="J545" t="str">
        <f t="shared" si="8"/>
        <v>HOOD CONTAINER CORP | 3740137134</v>
      </c>
      <c r="K545">
        <v>1</v>
      </c>
      <c r="L545">
        <v>2.5299999999999998</v>
      </c>
      <c r="M545">
        <v>0.25</v>
      </c>
      <c r="N545">
        <v>198</v>
      </c>
      <c r="O545">
        <v>1</v>
      </c>
      <c r="P545">
        <v>0</v>
      </c>
      <c r="Q545">
        <v>0.25</v>
      </c>
      <c r="R545">
        <v>-8</v>
      </c>
      <c r="S545">
        <v>31</v>
      </c>
      <c r="T545">
        <v>-286</v>
      </c>
      <c r="U545">
        <v>170</v>
      </c>
      <c r="V545">
        <v>-85</v>
      </c>
      <c r="W545">
        <v>37401</v>
      </c>
      <c r="X545">
        <v>37401</v>
      </c>
      <c r="Y545">
        <v>37134</v>
      </c>
      <c r="Z545">
        <v>2.54</v>
      </c>
      <c r="AA545" t="s">
        <v>2074</v>
      </c>
      <c r="AB545" t="s">
        <v>2073</v>
      </c>
    </row>
    <row r="546" spans="1:28" x14ac:dyDescent="0.3">
      <c r="A546" t="s">
        <v>2103</v>
      </c>
      <c r="B546" t="s">
        <v>2229</v>
      </c>
      <c r="C546" t="s">
        <v>1392</v>
      </c>
      <c r="D546" t="s">
        <v>1393</v>
      </c>
      <c r="E546" t="s">
        <v>39</v>
      </c>
      <c r="F546" t="s">
        <v>70</v>
      </c>
      <c r="G546" t="s">
        <v>71</v>
      </c>
      <c r="H546" t="s">
        <v>40</v>
      </c>
      <c r="I546" t="s">
        <v>2345</v>
      </c>
      <c r="J546" t="str">
        <f t="shared" si="8"/>
        <v>DEFA DELTA FAUCET COM| 3830135967</v>
      </c>
      <c r="K546">
        <v>3</v>
      </c>
      <c r="L546">
        <v>2.25</v>
      </c>
      <c r="M546">
        <v>0.32</v>
      </c>
      <c r="N546">
        <v>282</v>
      </c>
      <c r="O546">
        <v>0.72</v>
      </c>
      <c r="P546">
        <v>0</v>
      </c>
      <c r="Q546">
        <v>0.25</v>
      </c>
      <c r="R546">
        <v>-31</v>
      </c>
      <c r="S546">
        <v>-7</v>
      </c>
      <c r="T546">
        <v>-10</v>
      </c>
      <c r="U546">
        <v>-305</v>
      </c>
      <c r="V546">
        <v>-322</v>
      </c>
      <c r="W546">
        <v>38301</v>
      </c>
      <c r="X546">
        <v>38301</v>
      </c>
      <c r="Y546">
        <v>35967</v>
      </c>
      <c r="Z546">
        <v>2.33</v>
      </c>
      <c r="AA546" t="s">
        <v>2074</v>
      </c>
      <c r="AB546" t="s">
        <v>2073</v>
      </c>
    </row>
    <row r="547" spans="1:28" x14ac:dyDescent="0.3">
      <c r="A547" t="s">
        <v>2103</v>
      </c>
      <c r="B547" t="s">
        <v>2229</v>
      </c>
      <c r="C547" t="s">
        <v>302</v>
      </c>
      <c r="D547" t="s">
        <v>303</v>
      </c>
      <c r="E547" t="s">
        <v>39</v>
      </c>
      <c r="F547" t="s">
        <v>70</v>
      </c>
      <c r="G547" t="s">
        <v>71</v>
      </c>
      <c r="H547" t="s">
        <v>40</v>
      </c>
      <c r="I547" t="s">
        <v>2226</v>
      </c>
      <c r="J547" t="str">
        <f t="shared" si="8"/>
        <v>KIRKLANDS TL ONLY | 3830135901</v>
      </c>
      <c r="K547">
        <v>5</v>
      </c>
      <c r="L547">
        <v>1.75</v>
      </c>
      <c r="M547">
        <v>0.22</v>
      </c>
      <c r="N547">
        <v>257</v>
      </c>
      <c r="O547">
        <v>1.1499999999999999</v>
      </c>
      <c r="P547">
        <v>25</v>
      </c>
      <c r="Q547">
        <v>0.26</v>
      </c>
      <c r="R547">
        <v>-167</v>
      </c>
      <c r="S547">
        <v>-18</v>
      </c>
      <c r="T547">
        <v>-194</v>
      </c>
      <c r="U547">
        <v>-339</v>
      </c>
      <c r="V547">
        <v>-551</v>
      </c>
      <c r="W547">
        <v>38019</v>
      </c>
      <c r="X547">
        <v>38301</v>
      </c>
      <c r="Y547">
        <v>35901</v>
      </c>
      <c r="Z547">
        <v>1.73</v>
      </c>
      <c r="AA547" t="s">
        <v>2074</v>
      </c>
      <c r="AB547" t="s">
        <v>2073</v>
      </c>
    </row>
    <row r="548" spans="1:28" x14ac:dyDescent="0.3">
      <c r="A548" t="s">
        <v>2103</v>
      </c>
      <c r="B548" t="s">
        <v>2219</v>
      </c>
      <c r="C548" t="s">
        <v>1405</v>
      </c>
      <c r="D548" t="s">
        <v>1406</v>
      </c>
      <c r="E548" t="s">
        <v>39</v>
      </c>
      <c r="F548" t="s">
        <v>70</v>
      </c>
      <c r="G548" t="s">
        <v>1394</v>
      </c>
      <c r="H548" t="s">
        <v>40</v>
      </c>
      <c r="I548" t="s">
        <v>326</v>
      </c>
      <c r="J548" t="str">
        <f t="shared" si="8"/>
        <v>ASSA ABLOY | 3835835203</v>
      </c>
      <c r="K548">
        <v>1</v>
      </c>
      <c r="L548">
        <v>2.37</v>
      </c>
      <c r="M548">
        <v>0.21</v>
      </c>
      <c r="N548">
        <v>268</v>
      </c>
      <c r="O548">
        <v>0.7</v>
      </c>
      <c r="P548">
        <v>31</v>
      </c>
      <c r="Q548">
        <v>0.25</v>
      </c>
      <c r="R548">
        <v>-110</v>
      </c>
      <c r="S548">
        <v>-7</v>
      </c>
      <c r="T548">
        <v>-1</v>
      </c>
      <c r="U548">
        <v>-100</v>
      </c>
      <c r="V548">
        <v>-108</v>
      </c>
      <c r="W548">
        <v>38237</v>
      </c>
      <c r="X548">
        <v>38358</v>
      </c>
      <c r="Y548">
        <v>35203</v>
      </c>
      <c r="Z548">
        <v>2.34</v>
      </c>
      <c r="AA548" t="s">
        <v>2072</v>
      </c>
      <c r="AB548" t="s">
        <v>2071</v>
      </c>
    </row>
    <row r="549" spans="1:28" x14ac:dyDescent="0.3">
      <c r="A549" t="s">
        <v>2103</v>
      </c>
      <c r="B549" t="s">
        <v>2219</v>
      </c>
      <c r="C549" t="s">
        <v>37</v>
      </c>
      <c r="D549" t="s">
        <v>38</v>
      </c>
      <c r="E549" t="s">
        <v>39</v>
      </c>
      <c r="F549" t="s">
        <v>70</v>
      </c>
      <c r="G549" t="s">
        <v>71</v>
      </c>
      <c r="H549" t="s">
        <v>40</v>
      </c>
      <c r="I549" t="s">
        <v>916</v>
      </c>
      <c r="J549" t="str">
        <f t="shared" si="8"/>
        <v>b: C H ROBINSON | 3830135020</v>
      </c>
      <c r="K549">
        <v>1</v>
      </c>
      <c r="L549">
        <v>2.2200000000000002</v>
      </c>
      <c r="M549">
        <v>0.27</v>
      </c>
      <c r="N549">
        <v>241</v>
      </c>
      <c r="O549">
        <v>0.83</v>
      </c>
      <c r="P549">
        <v>55</v>
      </c>
      <c r="Q549">
        <v>0.3</v>
      </c>
      <c r="R549">
        <v>-15</v>
      </c>
      <c r="S549">
        <v>2</v>
      </c>
      <c r="T549">
        <v>-123</v>
      </c>
      <c r="U549">
        <v>-268</v>
      </c>
      <c r="V549">
        <v>-389</v>
      </c>
      <c r="W549">
        <v>38237</v>
      </c>
      <c r="X549">
        <v>38301</v>
      </c>
      <c r="Y549">
        <v>35020</v>
      </c>
      <c r="Z549">
        <v>2.25</v>
      </c>
      <c r="AA549" t="s">
        <v>2074</v>
      </c>
      <c r="AB549" t="s">
        <v>2073</v>
      </c>
    </row>
    <row r="550" spans="1:28" x14ac:dyDescent="0.3">
      <c r="A550" t="s">
        <v>2103</v>
      </c>
      <c r="B550" t="s">
        <v>2219</v>
      </c>
      <c r="C550" t="s">
        <v>37</v>
      </c>
      <c r="D550" t="s">
        <v>38</v>
      </c>
      <c r="E550" t="s">
        <v>39</v>
      </c>
      <c r="F550" t="s">
        <v>70</v>
      </c>
      <c r="G550" t="s">
        <v>71</v>
      </c>
      <c r="H550" t="s">
        <v>40</v>
      </c>
      <c r="I550" t="s">
        <v>1853</v>
      </c>
      <c r="J550" t="str">
        <f t="shared" si="8"/>
        <v>b: C H ROBINSON | 3830135124</v>
      </c>
      <c r="K550">
        <v>3</v>
      </c>
      <c r="L550">
        <v>2.89</v>
      </c>
      <c r="M550">
        <v>0.27</v>
      </c>
      <c r="N550">
        <v>237</v>
      </c>
      <c r="O550">
        <v>0.76</v>
      </c>
      <c r="P550">
        <v>0</v>
      </c>
      <c r="Q550">
        <v>0.25</v>
      </c>
      <c r="R550">
        <v>-14</v>
      </c>
      <c r="S550">
        <v>2</v>
      </c>
      <c r="T550">
        <v>-93</v>
      </c>
      <c r="U550">
        <v>-112</v>
      </c>
      <c r="V550">
        <v>-203</v>
      </c>
      <c r="W550">
        <v>38301</v>
      </c>
      <c r="X550">
        <v>38301</v>
      </c>
      <c r="Y550">
        <v>35124</v>
      </c>
      <c r="Z550">
        <v>2.92</v>
      </c>
      <c r="AA550" t="s">
        <v>2074</v>
      </c>
      <c r="AB550" t="s">
        <v>2073</v>
      </c>
    </row>
    <row r="551" spans="1:28" x14ac:dyDescent="0.3">
      <c r="A551" t="s">
        <v>2103</v>
      </c>
      <c r="B551" t="s">
        <v>2219</v>
      </c>
      <c r="C551" t="s">
        <v>2344</v>
      </c>
      <c r="D551" t="s">
        <v>2343</v>
      </c>
      <c r="E551" t="s">
        <v>39</v>
      </c>
      <c r="F551" t="s">
        <v>70</v>
      </c>
      <c r="G551" t="s">
        <v>2293</v>
      </c>
      <c r="H551" t="s">
        <v>40</v>
      </c>
      <c r="I551" t="s">
        <v>49</v>
      </c>
      <c r="J551" t="str">
        <f t="shared" si="8"/>
        <v>b: EXECUTIVE FREIGHT | 3804035040</v>
      </c>
      <c r="K551">
        <v>1</v>
      </c>
      <c r="L551">
        <v>2.27</v>
      </c>
      <c r="M551">
        <v>0.28000000000000003</v>
      </c>
      <c r="N551">
        <v>294</v>
      </c>
      <c r="O551">
        <v>0.7</v>
      </c>
      <c r="P551">
        <v>28</v>
      </c>
      <c r="Q551">
        <v>0.25</v>
      </c>
      <c r="R551">
        <v>-21</v>
      </c>
      <c r="S551">
        <v>-36</v>
      </c>
      <c r="T551">
        <v>-1</v>
      </c>
      <c r="U551">
        <v>-184</v>
      </c>
      <c r="V551">
        <v>-221</v>
      </c>
      <c r="W551">
        <v>38019</v>
      </c>
      <c r="X551">
        <v>38040</v>
      </c>
      <c r="Y551">
        <v>35040</v>
      </c>
      <c r="Z551">
        <v>2.31</v>
      </c>
      <c r="AA551" t="s">
        <v>2074</v>
      </c>
      <c r="AB551" t="s">
        <v>2073</v>
      </c>
    </row>
    <row r="552" spans="1:28" x14ac:dyDescent="0.3">
      <c r="A552" t="s">
        <v>2103</v>
      </c>
      <c r="B552" t="s">
        <v>2219</v>
      </c>
      <c r="C552" t="s">
        <v>432</v>
      </c>
      <c r="D552" t="s">
        <v>433</v>
      </c>
      <c r="E552" t="s">
        <v>39</v>
      </c>
      <c r="F552" t="s">
        <v>70</v>
      </c>
      <c r="G552" t="s">
        <v>1079</v>
      </c>
      <c r="H552" t="s">
        <v>40</v>
      </c>
      <c r="I552" t="s">
        <v>2342</v>
      </c>
      <c r="J552" t="str">
        <f t="shared" si="8"/>
        <v>b: UBER FREIGHT LLC | 3820135953</v>
      </c>
      <c r="K552">
        <v>1</v>
      </c>
      <c r="L552">
        <v>2.39</v>
      </c>
      <c r="M552">
        <v>0.27</v>
      </c>
      <c r="N552">
        <v>303</v>
      </c>
      <c r="O552">
        <v>0.84</v>
      </c>
      <c r="P552">
        <v>39</v>
      </c>
      <c r="Q552">
        <v>0.25</v>
      </c>
      <c r="R552">
        <v>-18</v>
      </c>
      <c r="S552">
        <v>-64</v>
      </c>
      <c r="T552">
        <v>0</v>
      </c>
      <c r="U552">
        <v>-141</v>
      </c>
      <c r="V552">
        <v>-205</v>
      </c>
      <c r="W552">
        <v>37134</v>
      </c>
      <c r="X552">
        <v>38201</v>
      </c>
      <c r="Y552">
        <v>35953</v>
      </c>
      <c r="Z552">
        <v>2.42</v>
      </c>
      <c r="AA552" t="s">
        <v>2064</v>
      </c>
      <c r="AB552" t="s">
        <v>2063</v>
      </c>
    </row>
    <row r="553" spans="1:28" x14ac:dyDescent="0.3">
      <c r="A553" t="s">
        <v>2103</v>
      </c>
      <c r="B553" t="s">
        <v>2219</v>
      </c>
      <c r="C553" t="s">
        <v>2292</v>
      </c>
      <c r="D553" t="s">
        <v>2291</v>
      </c>
      <c r="E553" t="s">
        <v>39</v>
      </c>
      <c r="F553" t="s">
        <v>70</v>
      </c>
      <c r="G553" t="s">
        <v>1707</v>
      </c>
      <c r="H553" t="s">
        <v>40</v>
      </c>
      <c r="I553" t="s">
        <v>916</v>
      </c>
      <c r="J553" t="str">
        <f t="shared" si="8"/>
        <v>BORAL BRICK | 3822935020</v>
      </c>
      <c r="K553">
        <v>2</v>
      </c>
      <c r="L553">
        <v>1.43</v>
      </c>
      <c r="M553">
        <v>0.18</v>
      </c>
      <c r="N553">
        <v>314</v>
      </c>
      <c r="O553">
        <v>0.82</v>
      </c>
      <c r="P553">
        <v>56</v>
      </c>
      <c r="Q553">
        <v>0.3</v>
      </c>
      <c r="R553">
        <v>9</v>
      </c>
      <c r="S553">
        <v>-35</v>
      </c>
      <c r="T553">
        <v>8</v>
      </c>
      <c r="U553">
        <v>-452</v>
      </c>
      <c r="V553">
        <v>-479</v>
      </c>
      <c r="W553">
        <v>38079</v>
      </c>
      <c r="X553">
        <v>38229</v>
      </c>
      <c r="Y553">
        <v>35020</v>
      </c>
      <c r="Z553">
        <v>1.37</v>
      </c>
      <c r="AA553" t="s">
        <v>2074</v>
      </c>
      <c r="AB553" t="s">
        <v>2073</v>
      </c>
    </row>
    <row r="554" spans="1:28" x14ac:dyDescent="0.3">
      <c r="A554" t="s">
        <v>2103</v>
      </c>
      <c r="B554" t="s">
        <v>2219</v>
      </c>
      <c r="C554" t="s">
        <v>539</v>
      </c>
      <c r="D554" t="s">
        <v>540</v>
      </c>
      <c r="E554" t="s">
        <v>39</v>
      </c>
      <c r="F554" t="s">
        <v>70</v>
      </c>
      <c r="G554" t="s">
        <v>71</v>
      </c>
      <c r="H554" t="s">
        <v>40</v>
      </c>
      <c r="I554" t="s">
        <v>320</v>
      </c>
      <c r="J554" t="str">
        <f t="shared" si="8"/>
        <v>HOME DEPOT | 3830135111</v>
      </c>
      <c r="K554">
        <v>1</v>
      </c>
      <c r="L554">
        <v>2.85</v>
      </c>
      <c r="M554">
        <v>0.15</v>
      </c>
      <c r="N554">
        <v>233</v>
      </c>
      <c r="O554">
        <v>0.31</v>
      </c>
      <c r="P554">
        <v>0</v>
      </c>
      <c r="Q554">
        <v>0.25</v>
      </c>
      <c r="R554">
        <v>14</v>
      </c>
      <c r="S554">
        <v>20</v>
      </c>
      <c r="T554">
        <v>101</v>
      </c>
      <c r="U554">
        <v>-159</v>
      </c>
      <c r="V554">
        <v>-38</v>
      </c>
      <c r="W554">
        <v>38301</v>
      </c>
      <c r="X554">
        <v>38301</v>
      </c>
      <c r="Y554">
        <v>35111</v>
      </c>
      <c r="Z554">
        <v>2.76</v>
      </c>
      <c r="AA554" t="s">
        <v>2074</v>
      </c>
      <c r="AB554" t="s">
        <v>2073</v>
      </c>
    </row>
    <row r="555" spans="1:28" x14ac:dyDescent="0.3">
      <c r="A555" t="s">
        <v>2103</v>
      </c>
      <c r="B555" t="s">
        <v>2219</v>
      </c>
      <c r="C555" t="s">
        <v>400</v>
      </c>
      <c r="D555" t="s">
        <v>401</v>
      </c>
      <c r="E555" t="s">
        <v>39</v>
      </c>
      <c r="F555" t="s">
        <v>70</v>
      </c>
      <c r="G555" t="s">
        <v>71</v>
      </c>
      <c r="H555" t="s">
        <v>40</v>
      </c>
      <c r="I555" t="s">
        <v>320</v>
      </c>
      <c r="J555" t="str">
        <f t="shared" si="8"/>
        <v>KELLOGG COMPANY MLXP| 3830135111</v>
      </c>
      <c r="K555">
        <v>6</v>
      </c>
      <c r="L555">
        <v>3.01</v>
      </c>
      <c r="M555">
        <v>0.87</v>
      </c>
      <c r="N555">
        <v>235</v>
      </c>
      <c r="O555">
        <v>0.73</v>
      </c>
      <c r="P555">
        <v>17</v>
      </c>
      <c r="Q555">
        <v>0.26</v>
      </c>
      <c r="R555">
        <v>-173</v>
      </c>
      <c r="S555">
        <v>-33</v>
      </c>
      <c r="T555">
        <v>-80</v>
      </c>
      <c r="U555">
        <v>68</v>
      </c>
      <c r="V555">
        <v>-45</v>
      </c>
      <c r="W555">
        <v>37134</v>
      </c>
      <c r="X555">
        <v>38301</v>
      </c>
      <c r="Y555">
        <v>35111</v>
      </c>
      <c r="Z555">
        <v>3.64</v>
      </c>
      <c r="AA555" t="s">
        <v>2074</v>
      </c>
      <c r="AB555" t="s">
        <v>2073</v>
      </c>
    </row>
    <row r="556" spans="1:28" x14ac:dyDescent="0.3">
      <c r="A556" t="s">
        <v>2103</v>
      </c>
      <c r="B556" t="s">
        <v>2219</v>
      </c>
      <c r="C556" t="s">
        <v>302</v>
      </c>
      <c r="D556" t="s">
        <v>303</v>
      </c>
      <c r="E556" t="s">
        <v>39</v>
      </c>
      <c r="F556" t="s">
        <v>70</v>
      </c>
      <c r="G556" t="s">
        <v>71</v>
      </c>
      <c r="H556" t="s">
        <v>40</v>
      </c>
      <c r="I556" t="s">
        <v>868</v>
      </c>
      <c r="J556" t="str">
        <f t="shared" si="8"/>
        <v>KIRKLANDS TL ONLY | 3830135007</v>
      </c>
      <c r="K556">
        <v>8</v>
      </c>
      <c r="L556">
        <v>1.9</v>
      </c>
      <c r="M556">
        <v>0.22</v>
      </c>
      <c r="N556">
        <v>287</v>
      </c>
      <c r="O556">
        <v>0.96</v>
      </c>
      <c r="P556">
        <v>29</v>
      </c>
      <c r="Q556">
        <v>0.27</v>
      </c>
      <c r="R556">
        <v>-112</v>
      </c>
      <c r="S556">
        <v>-18</v>
      </c>
      <c r="T556">
        <v>-113</v>
      </c>
      <c r="U556">
        <v>-209</v>
      </c>
      <c r="V556">
        <v>-340</v>
      </c>
      <c r="W556">
        <v>38301</v>
      </c>
      <c r="X556">
        <v>38301</v>
      </c>
      <c r="Y556">
        <v>35007</v>
      </c>
      <c r="Z556">
        <v>1.88</v>
      </c>
      <c r="AA556" t="s">
        <v>2074</v>
      </c>
      <c r="AB556" t="s">
        <v>2073</v>
      </c>
    </row>
    <row r="557" spans="1:28" x14ac:dyDescent="0.3">
      <c r="A557" t="s">
        <v>2103</v>
      </c>
      <c r="B557" t="s">
        <v>2219</v>
      </c>
      <c r="C557" t="s">
        <v>2341</v>
      </c>
      <c r="D557" t="s">
        <v>2340</v>
      </c>
      <c r="E557" t="s">
        <v>39</v>
      </c>
      <c r="F557" t="s">
        <v>70</v>
      </c>
      <c r="G557" t="s">
        <v>71</v>
      </c>
      <c r="H557" t="s">
        <v>40</v>
      </c>
      <c r="I557" t="s">
        <v>60</v>
      </c>
      <c r="J557" t="str">
        <f t="shared" si="8"/>
        <v>TTS LOGISTICS LLC | 3830135055</v>
      </c>
      <c r="K557">
        <v>1</v>
      </c>
      <c r="L557">
        <v>3.76</v>
      </c>
      <c r="M557">
        <v>0.28000000000000003</v>
      </c>
      <c r="N557">
        <v>173</v>
      </c>
      <c r="O557">
        <v>0.33</v>
      </c>
      <c r="P557">
        <v>0</v>
      </c>
      <c r="Q557">
        <v>0.25</v>
      </c>
      <c r="R557">
        <v>-12</v>
      </c>
      <c r="S557">
        <v>20</v>
      </c>
      <c r="T557">
        <v>2</v>
      </c>
      <c r="U557">
        <v>-82</v>
      </c>
      <c r="V557">
        <v>-60</v>
      </c>
      <c r="W557">
        <v>38301</v>
      </c>
      <c r="X557">
        <v>38301</v>
      </c>
      <c r="Y557">
        <v>35055</v>
      </c>
      <c r="Z557">
        <v>3.8</v>
      </c>
      <c r="AA557" t="s">
        <v>2064</v>
      </c>
      <c r="AB557" t="s">
        <v>2063</v>
      </c>
    </row>
    <row r="558" spans="1:28" x14ac:dyDescent="0.3">
      <c r="A558" t="s">
        <v>2103</v>
      </c>
      <c r="B558" t="s">
        <v>2202</v>
      </c>
      <c r="C558" t="s">
        <v>1041</v>
      </c>
      <c r="D558" t="s">
        <v>1042</v>
      </c>
      <c r="E558" t="s">
        <v>39</v>
      </c>
      <c r="F558" t="s">
        <v>70</v>
      </c>
      <c r="G558" t="s">
        <v>1394</v>
      </c>
      <c r="H558" t="s">
        <v>40</v>
      </c>
      <c r="I558" t="s">
        <v>94</v>
      </c>
      <c r="J558" t="str">
        <f t="shared" si="8"/>
        <v>b: WORLDWIDE EXPRESS | 3835835801</v>
      </c>
      <c r="K558">
        <v>1</v>
      </c>
      <c r="L558">
        <v>2.2599999999999998</v>
      </c>
      <c r="M558">
        <v>0.27</v>
      </c>
      <c r="N558">
        <v>197</v>
      </c>
      <c r="O558">
        <v>0.33</v>
      </c>
      <c r="P558">
        <v>24</v>
      </c>
      <c r="Q558">
        <v>0.25</v>
      </c>
      <c r="R558">
        <v>-12</v>
      </c>
      <c r="S558">
        <v>-11</v>
      </c>
      <c r="T558">
        <v>2</v>
      </c>
      <c r="U558">
        <v>233</v>
      </c>
      <c r="V558">
        <v>224</v>
      </c>
      <c r="W558">
        <v>38301</v>
      </c>
      <c r="X558">
        <v>38358</v>
      </c>
      <c r="Y558">
        <v>35801</v>
      </c>
      <c r="Z558">
        <v>2.29</v>
      </c>
      <c r="AA558" t="s">
        <v>2068</v>
      </c>
      <c r="AB558" t="s">
        <v>2067</v>
      </c>
    </row>
    <row r="559" spans="1:28" x14ac:dyDescent="0.3">
      <c r="A559" t="s">
        <v>2103</v>
      </c>
      <c r="B559" t="s">
        <v>2202</v>
      </c>
      <c r="C559" t="s">
        <v>95</v>
      </c>
      <c r="D559" t="s">
        <v>96</v>
      </c>
      <c r="E559" t="s">
        <v>39</v>
      </c>
      <c r="F559" t="s">
        <v>70</v>
      </c>
      <c r="G559" t="s">
        <v>1550</v>
      </c>
      <c r="H559" t="s">
        <v>40</v>
      </c>
      <c r="I559" t="s">
        <v>57</v>
      </c>
      <c r="J559" t="str">
        <f t="shared" si="8"/>
        <v>CORBETT FARMING COMPA| 3801235630</v>
      </c>
      <c r="K559">
        <v>1</v>
      </c>
      <c r="L559">
        <v>2.33</v>
      </c>
      <c r="M559">
        <v>0.26</v>
      </c>
      <c r="N559">
        <v>144</v>
      </c>
      <c r="O559">
        <v>0.23</v>
      </c>
      <c r="P559">
        <v>32</v>
      </c>
      <c r="Q559">
        <v>0.25</v>
      </c>
      <c r="R559">
        <v>-8</v>
      </c>
      <c r="S559">
        <v>-12</v>
      </c>
      <c r="T559">
        <v>1</v>
      </c>
      <c r="U559">
        <v>174</v>
      </c>
      <c r="V559">
        <v>163</v>
      </c>
      <c r="W559">
        <v>38002</v>
      </c>
      <c r="X559">
        <v>38012</v>
      </c>
      <c r="Y559">
        <v>35630</v>
      </c>
      <c r="Z559">
        <v>2.35</v>
      </c>
      <c r="AA559" t="s">
        <v>2074</v>
      </c>
      <c r="AB559" t="s">
        <v>2073</v>
      </c>
    </row>
    <row r="560" spans="1:28" x14ac:dyDescent="0.3">
      <c r="A560" t="s">
        <v>2103</v>
      </c>
      <c r="B560" t="s">
        <v>2202</v>
      </c>
      <c r="C560" t="s">
        <v>95</v>
      </c>
      <c r="D560" t="s">
        <v>96</v>
      </c>
      <c r="E560" t="s">
        <v>39</v>
      </c>
      <c r="F560" t="s">
        <v>70</v>
      </c>
      <c r="G560" t="s">
        <v>1550</v>
      </c>
      <c r="H560" t="s">
        <v>40</v>
      </c>
      <c r="I560" t="s">
        <v>264</v>
      </c>
      <c r="J560" t="str">
        <f t="shared" si="8"/>
        <v>CORBETT FARMING COMPA| 3801235661</v>
      </c>
      <c r="K560">
        <v>1</v>
      </c>
      <c r="L560">
        <v>2.57</v>
      </c>
      <c r="M560">
        <v>0.28000000000000003</v>
      </c>
      <c r="N560">
        <v>140</v>
      </c>
      <c r="O560">
        <v>0.23</v>
      </c>
      <c r="P560">
        <v>0</v>
      </c>
      <c r="Q560">
        <v>0.25</v>
      </c>
      <c r="R560">
        <v>-10</v>
      </c>
      <c r="S560">
        <v>-12</v>
      </c>
      <c r="T560">
        <v>1</v>
      </c>
      <c r="U560">
        <v>205</v>
      </c>
      <c r="V560">
        <v>194</v>
      </c>
      <c r="W560">
        <v>38012</v>
      </c>
      <c r="X560">
        <v>38012</v>
      </c>
      <c r="Y560">
        <v>35661</v>
      </c>
      <c r="Z560">
        <v>2.61</v>
      </c>
      <c r="AA560" t="s">
        <v>2068</v>
      </c>
      <c r="AB560" t="s">
        <v>2067</v>
      </c>
    </row>
    <row r="561" spans="1:28" x14ac:dyDescent="0.3">
      <c r="A561" t="s">
        <v>2103</v>
      </c>
      <c r="B561" t="s">
        <v>2202</v>
      </c>
      <c r="C561" t="s">
        <v>400</v>
      </c>
      <c r="D561" t="s">
        <v>401</v>
      </c>
      <c r="E561" t="s">
        <v>39</v>
      </c>
      <c r="F561" t="s">
        <v>70</v>
      </c>
      <c r="G561" t="s">
        <v>71</v>
      </c>
      <c r="H561" t="s">
        <v>40</v>
      </c>
      <c r="I561" t="s">
        <v>84</v>
      </c>
      <c r="J561" t="str">
        <f t="shared" si="8"/>
        <v>KELLOGG COMPANY MLXP| 3830135950</v>
      </c>
      <c r="K561">
        <v>1</v>
      </c>
      <c r="L561">
        <v>3.3</v>
      </c>
      <c r="M561">
        <v>1.88</v>
      </c>
      <c r="N561">
        <v>211</v>
      </c>
      <c r="O561">
        <v>0.54</v>
      </c>
      <c r="P561">
        <v>62</v>
      </c>
      <c r="Q561">
        <v>0.3</v>
      </c>
      <c r="R561">
        <v>-353</v>
      </c>
      <c r="S561">
        <v>-33</v>
      </c>
      <c r="T561">
        <v>2</v>
      </c>
      <c r="U561">
        <v>809</v>
      </c>
      <c r="V561">
        <v>778</v>
      </c>
      <c r="W561">
        <v>38261</v>
      </c>
      <c r="X561">
        <v>38301</v>
      </c>
      <c r="Y561">
        <v>35950</v>
      </c>
      <c r="Z561">
        <v>4.9400000000000004</v>
      </c>
      <c r="AA561" t="s">
        <v>2074</v>
      </c>
      <c r="AB561" t="s">
        <v>2073</v>
      </c>
    </row>
    <row r="562" spans="1:28" x14ac:dyDescent="0.3">
      <c r="A562" t="s">
        <v>2103</v>
      </c>
      <c r="B562" t="s">
        <v>2202</v>
      </c>
      <c r="C562" t="s">
        <v>222</v>
      </c>
      <c r="D562" t="s">
        <v>218</v>
      </c>
      <c r="E562" t="s">
        <v>39</v>
      </c>
      <c r="F562" t="s">
        <v>70</v>
      </c>
      <c r="G562" t="s">
        <v>71</v>
      </c>
      <c r="H562" t="s">
        <v>40</v>
      </c>
      <c r="I562" t="s">
        <v>94</v>
      </c>
      <c r="J562" t="str">
        <f t="shared" si="8"/>
        <v>OWENS CORNING FIBERGL| 3830135801</v>
      </c>
      <c r="K562">
        <v>7</v>
      </c>
      <c r="L562">
        <v>3.22</v>
      </c>
      <c r="M562">
        <v>0.17</v>
      </c>
      <c r="N562">
        <v>179</v>
      </c>
      <c r="O562">
        <v>0.25</v>
      </c>
      <c r="P562">
        <v>20</v>
      </c>
      <c r="Q562">
        <v>0.26</v>
      </c>
      <c r="R562">
        <v>6</v>
      </c>
      <c r="S562">
        <v>-9</v>
      </c>
      <c r="T562">
        <v>36</v>
      </c>
      <c r="U562">
        <v>363</v>
      </c>
      <c r="V562">
        <v>390</v>
      </c>
      <c r="W562">
        <v>38301</v>
      </c>
      <c r="X562">
        <v>38301</v>
      </c>
      <c r="Y562">
        <v>35801</v>
      </c>
      <c r="Z562">
        <v>3.15</v>
      </c>
      <c r="AA562" t="s">
        <v>2074</v>
      </c>
      <c r="AB562" t="s">
        <v>2073</v>
      </c>
    </row>
    <row r="563" spans="1:28" x14ac:dyDescent="0.3">
      <c r="A563" t="s">
        <v>2103</v>
      </c>
      <c r="B563" t="s">
        <v>2202</v>
      </c>
      <c r="C563" t="s">
        <v>217</v>
      </c>
      <c r="D563" t="s">
        <v>218</v>
      </c>
      <c r="E563" t="s">
        <v>39</v>
      </c>
      <c r="F563" t="s">
        <v>70</v>
      </c>
      <c r="G563" t="s">
        <v>71</v>
      </c>
      <c r="H563" t="s">
        <v>40</v>
      </c>
      <c r="I563" t="s">
        <v>94</v>
      </c>
      <c r="J563" t="str">
        <f t="shared" si="8"/>
        <v>OWENS CORNING SALES | 3830135801</v>
      </c>
      <c r="K563">
        <v>3</v>
      </c>
      <c r="L563">
        <v>3.22</v>
      </c>
      <c r="M563">
        <v>0.18</v>
      </c>
      <c r="N563">
        <v>179</v>
      </c>
      <c r="O563">
        <v>0.3</v>
      </c>
      <c r="P563">
        <v>16</v>
      </c>
      <c r="Q563">
        <v>0.25</v>
      </c>
      <c r="R563">
        <v>4</v>
      </c>
      <c r="S563">
        <v>-8</v>
      </c>
      <c r="T563">
        <v>15</v>
      </c>
      <c r="U563">
        <v>365</v>
      </c>
      <c r="V563">
        <v>372</v>
      </c>
      <c r="W563">
        <v>38019</v>
      </c>
      <c r="X563">
        <v>38301</v>
      </c>
      <c r="Y563">
        <v>35801</v>
      </c>
      <c r="Z563">
        <v>3.16</v>
      </c>
      <c r="AA563" t="s">
        <v>2074</v>
      </c>
      <c r="AB563" t="s">
        <v>2073</v>
      </c>
    </row>
    <row r="564" spans="1:28" x14ac:dyDescent="0.3">
      <c r="A564" t="s">
        <v>2103</v>
      </c>
      <c r="B564" t="s">
        <v>2202</v>
      </c>
      <c r="C564" t="s">
        <v>1508</v>
      </c>
      <c r="D564" t="s">
        <v>1509</v>
      </c>
      <c r="E564" t="s">
        <v>39</v>
      </c>
      <c r="F564" t="s">
        <v>70</v>
      </c>
      <c r="G564" t="s">
        <v>71</v>
      </c>
      <c r="H564" t="s">
        <v>70</v>
      </c>
      <c r="I564" t="s">
        <v>1573</v>
      </c>
      <c r="J564" t="str">
        <f t="shared" si="8"/>
        <v>OWENS ILLINOIS | 3830137352</v>
      </c>
      <c r="K564">
        <v>3</v>
      </c>
      <c r="L564">
        <v>3.74</v>
      </c>
      <c r="M564">
        <v>0.21</v>
      </c>
      <c r="N564">
        <v>174</v>
      </c>
      <c r="O564">
        <v>0.48</v>
      </c>
      <c r="P564">
        <v>104</v>
      </c>
      <c r="Q564">
        <v>0.35</v>
      </c>
      <c r="R564">
        <v>0</v>
      </c>
      <c r="S564">
        <v>-105</v>
      </c>
      <c r="T564">
        <v>-63</v>
      </c>
      <c r="U564">
        <v>449</v>
      </c>
      <c r="V564">
        <v>281</v>
      </c>
      <c r="W564">
        <v>38301</v>
      </c>
      <c r="X564">
        <v>38301</v>
      </c>
      <c r="Y564">
        <v>37352</v>
      </c>
      <c r="Z564">
        <v>3.71</v>
      </c>
      <c r="AA564" t="s">
        <v>2074</v>
      </c>
      <c r="AB564" t="s">
        <v>2073</v>
      </c>
    </row>
    <row r="565" spans="1:28" x14ac:dyDescent="0.3">
      <c r="A565" t="s">
        <v>2103</v>
      </c>
      <c r="B565" t="s">
        <v>2202</v>
      </c>
      <c r="C565" t="s">
        <v>2208</v>
      </c>
      <c r="D565" t="s">
        <v>2207</v>
      </c>
      <c r="E565" t="s">
        <v>39</v>
      </c>
      <c r="F565" t="s">
        <v>70</v>
      </c>
      <c r="G565" t="s">
        <v>1363</v>
      </c>
      <c r="H565" t="s">
        <v>40</v>
      </c>
      <c r="I565" t="s">
        <v>255</v>
      </c>
      <c r="J565" t="str">
        <f t="shared" si="8"/>
        <v>PCA MADISON | 3837535756</v>
      </c>
      <c r="K565">
        <v>1</v>
      </c>
      <c r="L565">
        <v>2.23</v>
      </c>
      <c r="M565">
        <v>0</v>
      </c>
      <c r="N565">
        <v>132</v>
      </c>
      <c r="O565">
        <v>0.17</v>
      </c>
      <c r="P565">
        <v>98</v>
      </c>
      <c r="Q565">
        <v>0.3</v>
      </c>
      <c r="R565">
        <v>27</v>
      </c>
      <c r="S565">
        <v>-104</v>
      </c>
      <c r="T565">
        <v>26</v>
      </c>
      <c r="U565">
        <v>110</v>
      </c>
      <c r="V565">
        <v>32</v>
      </c>
      <c r="W565">
        <v>38261</v>
      </c>
      <c r="X565">
        <v>38375</v>
      </c>
      <c r="Y565">
        <v>35756</v>
      </c>
      <c r="Z565">
        <v>1.99</v>
      </c>
      <c r="AA565" t="s">
        <v>2074</v>
      </c>
      <c r="AB565" t="s">
        <v>2073</v>
      </c>
    </row>
    <row r="566" spans="1:28" x14ac:dyDescent="0.3">
      <c r="A566" t="s">
        <v>2103</v>
      </c>
      <c r="B566" t="s">
        <v>2058</v>
      </c>
      <c r="C566" t="s">
        <v>302</v>
      </c>
      <c r="D566" t="s">
        <v>303</v>
      </c>
      <c r="E566" t="s">
        <v>39</v>
      </c>
      <c r="F566" t="s">
        <v>70</v>
      </c>
      <c r="G566" t="s">
        <v>71</v>
      </c>
      <c r="H566" t="s">
        <v>40</v>
      </c>
      <c r="I566" t="s">
        <v>129</v>
      </c>
      <c r="J566" t="str">
        <f t="shared" si="8"/>
        <v>KIRKLANDS TL ONLY | 3830136066</v>
      </c>
      <c r="K566">
        <v>2</v>
      </c>
      <c r="L566">
        <v>2.1</v>
      </c>
      <c r="M566">
        <v>0.22</v>
      </c>
      <c r="N566">
        <v>312</v>
      </c>
      <c r="O566">
        <v>0.98</v>
      </c>
      <c r="P566">
        <v>0</v>
      </c>
      <c r="Q566">
        <v>0.25</v>
      </c>
      <c r="R566">
        <v>-58</v>
      </c>
      <c r="S566">
        <v>-18</v>
      </c>
      <c r="T566">
        <v>-60</v>
      </c>
      <c r="U566">
        <v>-426</v>
      </c>
      <c r="V566">
        <v>-504</v>
      </c>
      <c r="W566">
        <v>38301</v>
      </c>
      <c r="X566">
        <v>38301</v>
      </c>
      <c r="Y566">
        <v>36066</v>
      </c>
      <c r="Z566">
        <v>2.08</v>
      </c>
      <c r="AA566" t="s">
        <v>2074</v>
      </c>
      <c r="AB566" t="s">
        <v>2073</v>
      </c>
    </row>
    <row r="567" spans="1:28" x14ac:dyDescent="0.3">
      <c r="A567" t="s">
        <v>2103</v>
      </c>
      <c r="B567" t="s">
        <v>2199</v>
      </c>
      <c r="C567" t="s">
        <v>432</v>
      </c>
      <c r="D567" t="s">
        <v>433</v>
      </c>
      <c r="E567" t="s">
        <v>39</v>
      </c>
      <c r="F567" t="s">
        <v>70</v>
      </c>
      <c r="G567" t="s">
        <v>71</v>
      </c>
      <c r="H567" t="s">
        <v>40</v>
      </c>
      <c r="I567" t="s">
        <v>171</v>
      </c>
      <c r="J567" t="str">
        <f t="shared" si="8"/>
        <v>b: UBER FREIGHT LLC | 3830136801</v>
      </c>
      <c r="K567">
        <v>4</v>
      </c>
      <c r="L567">
        <v>2.0099999999999998</v>
      </c>
      <c r="M567">
        <v>0.27</v>
      </c>
      <c r="N567">
        <v>329</v>
      </c>
      <c r="O567">
        <v>0.74</v>
      </c>
      <c r="P567">
        <v>10</v>
      </c>
      <c r="Q567">
        <v>0.25</v>
      </c>
      <c r="R567">
        <v>-20</v>
      </c>
      <c r="S567">
        <v>6</v>
      </c>
      <c r="T567">
        <v>43</v>
      </c>
      <c r="U567">
        <v>-110</v>
      </c>
      <c r="V567">
        <v>-61</v>
      </c>
      <c r="W567">
        <v>38301</v>
      </c>
      <c r="X567">
        <v>38301</v>
      </c>
      <c r="Y567">
        <v>36801</v>
      </c>
      <c r="Z567">
        <v>2.04</v>
      </c>
      <c r="AA567" t="s">
        <v>2068</v>
      </c>
      <c r="AB567" t="s">
        <v>2067</v>
      </c>
    </row>
    <row r="568" spans="1:28" x14ac:dyDescent="0.3">
      <c r="A568" t="s">
        <v>2103</v>
      </c>
      <c r="B568" t="s">
        <v>2199</v>
      </c>
      <c r="C568" t="s">
        <v>2292</v>
      </c>
      <c r="D568" t="s">
        <v>2291</v>
      </c>
      <c r="E568" t="s">
        <v>39</v>
      </c>
      <c r="F568" t="s">
        <v>70</v>
      </c>
      <c r="G568" t="s">
        <v>1707</v>
      </c>
      <c r="H568" t="s">
        <v>40</v>
      </c>
      <c r="I568" t="s">
        <v>193</v>
      </c>
      <c r="J568" t="str">
        <f t="shared" si="8"/>
        <v>BORAL BRICK | 3822936867</v>
      </c>
      <c r="K568">
        <v>2</v>
      </c>
      <c r="L568">
        <v>1.48</v>
      </c>
      <c r="M568">
        <v>0.18</v>
      </c>
      <c r="N568">
        <v>439</v>
      </c>
      <c r="O568">
        <v>0.94</v>
      </c>
      <c r="P568">
        <v>17</v>
      </c>
      <c r="Q568">
        <v>0.25</v>
      </c>
      <c r="R568">
        <v>13</v>
      </c>
      <c r="S568">
        <v>-35</v>
      </c>
      <c r="T568">
        <v>3</v>
      </c>
      <c r="U568">
        <v>-269</v>
      </c>
      <c r="V568">
        <v>-301</v>
      </c>
      <c r="W568">
        <v>38237</v>
      </c>
      <c r="X568">
        <v>38229</v>
      </c>
      <c r="Y568">
        <v>36867</v>
      </c>
      <c r="Z568">
        <v>1.42</v>
      </c>
      <c r="AA568" t="s">
        <v>2074</v>
      </c>
      <c r="AB568" t="s">
        <v>2073</v>
      </c>
    </row>
    <row r="569" spans="1:28" x14ac:dyDescent="0.3">
      <c r="A569" t="s">
        <v>2103</v>
      </c>
      <c r="B569" t="s">
        <v>2194</v>
      </c>
      <c r="C569" t="s">
        <v>101</v>
      </c>
      <c r="D569" t="s">
        <v>102</v>
      </c>
      <c r="E569" t="s">
        <v>39</v>
      </c>
      <c r="F569" t="s">
        <v>70</v>
      </c>
      <c r="G569" t="s">
        <v>1550</v>
      </c>
      <c r="H569" t="s">
        <v>40</v>
      </c>
      <c r="I569" t="s">
        <v>212</v>
      </c>
      <c r="J569" t="str">
        <f t="shared" si="8"/>
        <v>b: JB HUNT | 3801235401</v>
      </c>
      <c r="K569">
        <v>1</v>
      </c>
      <c r="L569">
        <v>2.4</v>
      </c>
      <c r="M569">
        <v>0.27</v>
      </c>
      <c r="N569">
        <v>258</v>
      </c>
      <c r="O569">
        <v>0.7</v>
      </c>
      <c r="P569">
        <v>0</v>
      </c>
      <c r="Q569">
        <v>0.25</v>
      </c>
      <c r="R569">
        <v>-10</v>
      </c>
      <c r="S569">
        <v>20</v>
      </c>
      <c r="T569">
        <v>-1</v>
      </c>
      <c r="U569">
        <v>-153</v>
      </c>
      <c r="V569">
        <v>-134</v>
      </c>
      <c r="W569">
        <v>38012</v>
      </c>
      <c r="X569">
        <v>38012</v>
      </c>
      <c r="Y569">
        <v>35401</v>
      </c>
      <c r="Z569">
        <v>2.4300000000000002</v>
      </c>
      <c r="AA569" t="s">
        <v>2064</v>
      </c>
      <c r="AB569" t="s">
        <v>2063</v>
      </c>
    </row>
    <row r="570" spans="1:28" x14ac:dyDescent="0.3">
      <c r="A570" t="s">
        <v>2103</v>
      </c>
      <c r="B570" t="s">
        <v>2194</v>
      </c>
      <c r="C570" t="s">
        <v>1218</v>
      </c>
      <c r="D570" t="s">
        <v>1219</v>
      </c>
      <c r="E570" t="s">
        <v>39</v>
      </c>
      <c r="F570" t="s">
        <v>70</v>
      </c>
      <c r="G570" t="s">
        <v>983</v>
      </c>
      <c r="H570" t="s">
        <v>40</v>
      </c>
      <c r="I570" t="s">
        <v>2339</v>
      </c>
      <c r="J570" t="str">
        <f t="shared" si="8"/>
        <v>b: MAX TRANS LOGISTIC| 3834435575</v>
      </c>
      <c r="K570">
        <v>1</v>
      </c>
      <c r="L570">
        <v>2.7</v>
      </c>
      <c r="M570">
        <v>0.19</v>
      </c>
      <c r="N570">
        <v>173</v>
      </c>
      <c r="O570">
        <v>0.33</v>
      </c>
      <c r="P570">
        <v>59</v>
      </c>
      <c r="Q570">
        <v>0.3</v>
      </c>
      <c r="R570">
        <v>4</v>
      </c>
      <c r="S570">
        <v>-46</v>
      </c>
      <c r="T570">
        <v>2</v>
      </c>
      <c r="U570">
        <v>-229</v>
      </c>
      <c r="V570">
        <v>-273</v>
      </c>
      <c r="W570">
        <v>38012</v>
      </c>
      <c r="X570">
        <v>38344</v>
      </c>
      <c r="Y570">
        <v>35575</v>
      </c>
      <c r="Z570">
        <v>2.65</v>
      </c>
      <c r="AA570" t="s">
        <v>2074</v>
      </c>
      <c r="AB570" t="s">
        <v>2073</v>
      </c>
    </row>
    <row r="571" spans="1:28" x14ac:dyDescent="0.3">
      <c r="A571" t="s">
        <v>2103</v>
      </c>
      <c r="B571" t="s">
        <v>2194</v>
      </c>
      <c r="C571" t="s">
        <v>2246</v>
      </c>
      <c r="D571" t="s">
        <v>2245</v>
      </c>
      <c r="E571" t="s">
        <v>39</v>
      </c>
      <c r="F571" t="s">
        <v>70</v>
      </c>
      <c r="G571" t="s">
        <v>1550</v>
      </c>
      <c r="H571" t="s">
        <v>40</v>
      </c>
      <c r="I571" t="s">
        <v>212</v>
      </c>
      <c r="J571" t="str">
        <f t="shared" si="8"/>
        <v>DIXIE PULP AND PAPER | 3801235401</v>
      </c>
      <c r="K571">
        <v>19</v>
      </c>
      <c r="L571">
        <v>2.2799999999999998</v>
      </c>
      <c r="M571">
        <v>0.28000000000000003</v>
      </c>
      <c r="N571">
        <v>258</v>
      </c>
      <c r="O571">
        <v>0.7</v>
      </c>
      <c r="P571">
        <v>33</v>
      </c>
      <c r="Q571">
        <v>0.26</v>
      </c>
      <c r="R571">
        <v>-12</v>
      </c>
      <c r="S571">
        <v>-27</v>
      </c>
      <c r="T571">
        <v>-1</v>
      </c>
      <c r="U571">
        <v>-183</v>
      </c>
      <c r="V571">
        <v>-211</v>
      </c>
      <c r="W571">
        <v>38301</v>
      </c>
      <c r="X571">
        <v>38012</v>
      </c>
      <c r="Y571">
        <v>35401</v>
      </c>
      <c r="Z571">
        <v>2.3199999999999998</v>
      </c>
      <c r="AA571" t="s">
        <v>2074</v>
      </c>
      <c r="AB571" t="s">
        <v>2073</v>
      </c>
    </row>
    <row r="572" spans="1:28" x14ac:dyDescent="0.3">
      <c r="A572" t="s">
        <v>2103</v>
      </c>
      <c r="B572" t="s">
        <v>2194</v>
      </c>
      <c r="C572" t="s">
        <v>1753</v>
      </c>
      <c r="D572" t="s">
        <v>1754</v>
      </c>
      <c r="E572" t="s">
        <v>39</v>
      </c>
      <c r="F572" t="s">
        <v>70</v>
      </c>
      <c r="G572" t="s">
        <v>1755</v>
      </c>
      <c r="H572" t="s">
        <v>40</v>
      </c>
      <c r="I572" t="s">
        <v>212</v>
      </c>
      <c r="J572" t="str">
        <f t="shared" si="8"/>
        <v>PCA COUNCE | 3832635401</v>
      </c>
      <c r="K572">
        <v>2</v>
      </c>
      <c r="L572">
        <v>4.59</v>
      </c>
      <c r="M572">
        <v>0.2</v>
      </c>
      <c r="N572">
        <v>167</v>
      </c>
      <c r="O572">
        <v>0.52</v>
      </c>
      <c r="P572">
        <v>30</v>
      </c>
      <c r="Q572">
        <v>0.28000000000000003</v>
      </c>
      <c r="R572">
        <v>2</v>
      </c>
      <c r="S572">
        <v>-53</v>
      </c>
      <c r="T572">
        <v>-80</v>
      </c>
      <c r="U572">
        <v>77</v>
      </c>
      <c r="V572">
        <v>-56</v>
      </c>
      <c r="W572">
        <v>38301</v>
      </c>
      <c r="X572">
        <v>38326</v>
      </c>
      <c r="Y572">
        <v>35401</v>
      </c>
      <c r="Z572">
        <v>4.55</v>
      </c>
      <c r="AA572" t="s">
        <v>2068</v>
      </c>
      <c r="AB572" t="s">
        <v>2067</v>
      </c>
    </row>
    <row r="573" spans="1:28" x14ac:dyDescent="0.3">
      <c r="A573" t="s">
        <v>2103</v>
      </c>
      <c r="B573" t="s">
        <v>2338</v>
      </c>
      <c r="C573" t="s">
        <v>2288</v>
      </c>
      <c r="D573" t="s">
        <v>2287</v>
      </c>
      <c r="E573" t="s">
        <v>39</v>
      </c>
      <c r="F573" t="s">
        <v>70</v>
      </c>
      <c r="G573" t="s">
        <v>71</v>
      </c>
      <c r="H573" t="s">
        <v>146</v>
      </c>
      <c r="I573" t="s">
        <v>371</v>
      </c>
      <c r="J573" t="str">
        <f t="shared" si="8"/>
        <v>PCA JACKSON OVER 160 | 3830172112</v>
      </c>
      <c r="K573">
        <v>23</v>
      </c>
      <c r="L573">
        <v>3.67</v>
      </c>
      <c r="M573">
        <v>0</v>
      </c>
      <c r="N573">
        <v>191</v>
      </c>
      <c r="O573">
        <v>0.27</v>
      </c>
      <c r="P573">
        <v>12</v>
      </c>
      <c r="Q573">
        <v>0.26</v>
      </c>
      <c r="R573">
        <v>39</v>
      </c>
      <c r="S573">
        <v>-6</v>
      </c>
      <c r="T573">
        <v>28</v>
      </c>
      <c r="U573">
        <v>30</v>
      </c>
      <c r="V573">
        <v>52</v>
      </c>
      <c r="W573">
        <v>38301</v>
      </c>
      <c r="X573">
        <v>38301</v>
      </c>
      <c r="Y573">
        <v>72112</v>
      </c>
      <c r="Z573">
        <v>3.43</v>
      </c>
      <c r="AA573" t="s">
        <v>2074</v>
      </c>
      <c r="AB573" t="s">
        <v>2073</v>
      </c>
    </row>
    <row r="574" spans="1:28" x14ac:dyDescent="0.3">
      <c r="A574" t="s">
        <v>2103</v>
      </c>
      <c r="B574" t="s">
        <v>2189</v>
      </c>
      <c r="C574" t="s">
        <v>2286</v>
      </c>
      <c r="D574" t="s">
        <v>2285</v>
      </c>
      <c r="E574" t="s">
        <v>39</v>
      </c>
      <c r="F574" t="s">
        <v>70</v>
      </c>
      <c r="G574" t="s">
        <v>71</v>
      </c>
      <c r="H574" t="s">
        <v>146</v>
      </c>
      <c r="I574" t="s">
        <v>2337</v>
      </c>
      <c r="J574" t="str">
        <f t="shared" si="8"/>
        <v>PCA JACKSON UNDER 160| 3830172450</v>
      </c>
      <c r="K574">
        <v>2</v>
      </c>
      <c r="L574">
        <v>4.32</v>
      </c>
      <c r="M574">
        <v>0.01</v>
      </c>
      <c r="N574">
        <v>124</v>
      </c>
      <c r="O574">
        <v>0.25</v>
      </c>
      <c r="P574">
        <v>0</v>
      </c>
      <c r="Q574">
        <v>0.25</v>
      </c>
      <c r="R574">
        <v>3</v>
      </c>
      <c r="S574">
        <v>-11</v>
      </c>
      <c r="T574">
        <v>-8</v>
      </c>
      <c r="U574">
        <v>-20</v>
      </c>
      <c r="V574">
        <v>-39</v>
      </c>
      <c r="W574">
        <v>38301</v>
      </c>
      <c r="X574">
        <v>38301</v>
      </c>
      <c r="Y574">
        <v>72450</v>
      </c>
      <c r="Z574">
        <v>4.09</v>
      </c>
      <c r="AA574" t="s">
        <v>2068</v>
      </c>
      <c r="AB574" t="s">
        <v>2067</v>
      </c>
    </row>
    <row r="575" spans="1:28" x14ac:dyDescent="0.3">
      <c r="A575" t="s">
        <v>2103</v>
      </c>
      <c r="B575" t="s">
        <v>2189</v>
      </c>
      <c r="C575" t="s">
        <v>2336</v>
      </c>
      <c r="D575" t="s">
        <v>2335</v>
      </c>
      <c r="E575" t="s">
        <v>39</v>
      </c>
      <c r="F575" t="s">
        <v>70</v>
      </c>
      <c r="G575" t="s">
        <v>909</v>
      </c>
      <c r="H575" t="s">
        <v>146</v>
      </c>
      <c r="I575" t="s">
        <v>2334</v>
      </c>
      <c r="J575" t="str">
        <f t="shared" si="8"/>
        <v>WISE | 3837272461</v>
      </c>
      <c r="K575">
        <v>12</v>
      </c>
      <c r="L575">
        <v>3.9</v>
      </c>
      <c r="M575">
        <v>0.47</v>
      </c>
      <c r="N575">
        <v>160</v>
      </c>
      <c r="O575">
        <v>0.43</v>
      </c>
      <c r="P575">
        <v>47</v>
      </c>
      <c r="Q575">
        <v>0.28000000000000003</v>
      </c>
      <c r="R575">
        <v>-42</v>
      </c>
      <c r="S575">
        <v>-39</v>
      </c>
      <c r="T575">
        <v>-41</v>
      </c>
      <c r="U575">
        <v>74</v>
      </c>
      <c r="V575">
        <v>-6</v>
      </c>
      <c r="W575">
        <v>38326</v>
      </c>
      <c r="X575">
        <v>38372</v>
      </c>
      <c r="Y575">
        <v>72461</v>
      </c>
      <c r="Z575">
        <v>4.13</v>
      </c>
      <c r="AA575" t="s">
        <v>2074</v>
      </c>
      <c r="AB575" t="s">
        <v>2073</v>
      </c>
    </row>
    <row r="576" spans="1:28" x14ac:dyDescent="0.3">
      <c r="A576" t="s">
        <v>2103</v>
      </c>
      <c r="B576" t="s">
        <v>1997</v>
      </c>
      <c r="C576" t="s">
        <v>302</v>
      </c>
      <c r="D576" t="s">
        <v>303</v>
      </c>
      <c r="E576" t="s">
        <v>39</v>
      </c>
      <c r="F576" t="s">
        <v>70</v>
      </c>
      <c r="G576" t="s">
        <v>71</v>
      </c>
      <c r="H576" t="s">
        <v>146</v>
      </c>
      <c r="I576" t="s">
        <v>2333</v>
      </c>
      <c r="J576" t="str">
        <f t="shared" si="8"/>
        <v>KIRKLANDS TL ONLY | 3830172032</v>
      </c>
      <c r="K576">
        <v>7</v>
      </c>
      <c r="L576">
        <v>2.08</v>
      </c>
      <c r="M576">
        <v>0.22</v>
      </c>
      <c r="N576">
        <v>280</v>
      </c>
      <c r="O576">
        <v>1.02</v>
      </c>
      <c r="P576">
        <v>17</v>
      </c>
      <c r="Q576">
        <v>0.26</v>
      </c>
      <c r="R576">
        <v>-176</v>
      </c>
      <c r="S576">
        <v>-18</v>
      </c>
      <c r="T576">
        <v>-139</v>
      </c>
      <c r="U576">
        <v>-158</v>
      </c>
      <c r="V576">
        <v>-315</v>
      </c>
      <c r="W576">
        <v>38024</v>
      </c>
      <c r="X576">
        <v>38301</v>
      </c>
      <c r="Y576">
        <v>72032</v>
      </c>
      <c r="Z576">
        <v>2.06</v>
      </c>
      <c r="AA576" t="s">
        <v>2074</v>
      </c>
      <c r="AB576" t="s">
        <v>2073</v>
      </c>
    </row>
    <row r="577" spans="1:28" x14ac:dyDescent="0.3">
      <c r="A577" t="s">
        <v>2103</v>
      </c>
      <c r="B577" t="s">
        <v>1997</v>
      </c>
      <c r="C577" t="s">
        <v>2288</v>
      </c>
      <c r="D577" t="s">
        <v>2287</v>
      </c>
      <c r="E577" t="s">
        <v>39</v>
      </c>
      <c r="F577" t="s">
        <v>70</v>
      </c>
      <c r="G577" t="s">
        <v>71</v>
      </c>
      <c r="H577" t="s">
        <v>146</v>
      </c>
      <c r="I577" t="s">
        <v>410</v>
      </c>
      <c r="J577" t="str">
        <f t="shared" si="8"/>
        <v>PCA JACKSON OVER 160 | 3830172143</v>
      </c>
      <c r="K577">
        <v>8</v>
      </c>
      <c r="L577">
        <v>4.12</v>
      </c>
      <c r="M577">
        <v>0</v>
      </c>
      <c r="N577">
        <v>193</v>
      </c>
      <c r="O577">
        <v>0.26</v>
      </c>
      <c r="P577">
        <v>16</v>
      </c>
      <c r="Q577">
        <v>0.26</v>
      </c>
      <c r="R577">
        <v>37</v>
      </c>
      <c r="S577">
        <v>-6</v>
      </c>
      <c r="T577">
        <v>32</v>
      </c>
      <c r="U577">
        <v>-66</v>
      </c>
      <c r="V577">
        <v>-40</v>
      </c>
      <c r="W577">
        <v>38301</v>
      </c>
      <c r="X577">
        <v>38301</v>
      </c>
      <c r="Y577">
        <v>72143</v>
      </c>
      <c r="Z577">
        <v>3.88</v>
      </c>
      <c r="AA577" t="s">
        <v>2068</v>
      </c>
      <c r="AB577" t="s">
        <v>2067</v>
      </c>
    </row>
    <row r="578" spans="1:28" x14ac:dyDescent="0.3">
      <c r="A578" t="s">
        <v>2103</v>
      </c>
      <c r="B578" t="s">
        <v>2332</v>
      </c>
      <c r="C578" t="s">
        <v>2288</v>
      </c>
      <c r="D578" t="s">
        <v>2287</v>
      </c>
      <c r="E578" t="s">
        <v>39</v>
      </c>
      <c r="F578" t="s">
        <v>70</v>
      </c>
      <c r="G578" t="s">
        <v>71</v>
      </c>
      <c r="H578" t="s">
        <v>146</v>
      </c>
      <c r="I578" t="s">
        <v>242</v>
      </c>
      <c r="J578" t="str">
        <f t="shared" ref="J578:J641" si="9">TRIM(CONCATENATE(C578,X578,Y578))</f>
        <v>PCA JACKSON OVER 160 | 3830172160</v>
      </c>
      <c r="K578">
        <v>2</v>
      </c>
      <c r="L578">
        <v>3.45</v>
      </c>
      <c r="M578">
        <v>0.01</v>
      </c>
      <c r="N578">
        <v>203</v>
      </c>
      <c r="O578">
        <v>0.28000000000000003</v>
      </c>
      <c r="P578">
        <v>41</v>
      </c>
      <c r="Q578">
        <v>0.28000000000000003</v>
      </c>
      <c r="R578">
        <v>26</v>
      </c>
      <c r="S578">
        <v>-6</v>
      </c>
      <c r="T578">
        <v>113</v>
      </c>
      <c r="U578">
        <v>35</v>
      </c>
      <c r="V578">
        <v>142</v>
      </c>
      <c r="W578">
        <v>38301</v>
      </c>
      <c r="X578">
        <v>38301</v>
      </c>
      <c r="Y578">
        <v>72160</v>
      </c>
      <c r="Z578">
        <v>3.22</v>
      </c>
      <c r="AA578" t="s">
        <v>2068</v>
      </c>
      <c r="AB578" t="s">
        <v>2067</v>
      </c>
    </row>
    <row r="579" spans="1:28" x14ac:dyDescent="0.3">
      <c r="A579" t="s">
        <v>2103</v>
      </c>
      <c r="B579" t="s">
        <v>2332</v>
      </c>
      <c r="C579" t="s">
        <v>2288</v>
      </c>
      <c r="D579" t="s">
        <v>2287</v>
      </c>
      <c r="E579" t="s">
        <v>39</v>
      </c>
      <c r="F579" t="s">
        <v>70</v>
      </c>
      <c r="G579" t="s">
        <v>71</v>
      </c>
      <c r="H579" t="s">
        <v>146</v>
      </c>
      <c r="I579" t="s">
        <v>235</v>
      </c>
      <c r="J579" t="str">
        <f t="shared" si="9"/>
        <v>PCA JACKSON OVER 160 | 3830171671</v>
      </c>
      <c r="K579">
        <v>13</v>
      </c>
      <c r="L579">
        <v>3.13</v>
      </c>
      <c r="M579">
        <v>0</v>
      </c>
      <c r="N579">
        <v>283</v>
      </c>
      <c r="O579">
        <v>0.49</v>
      </c>
      <c r="P579">
        <v>17</v>
      </c>
      <c r="Q579">
        <v>0.26</v>
      </c>
      <c r="R579">
        <v>58</v>
      </c>
      <c r="S579">
        <v>-6</v>
      </c>
      <c r="T579">
        <v>89</v>
      </c>
      <c r="U579">
        <v>104</v>
      </c>
      <c r="V579">
        <v>187</v>
      </c>
      <c r="W579">
        <v>38301</v>
      </c>
      <c r="X579">
        <v>38301</v>
      </c>
      <c r="Y579">
        <v>71671</v>
      </c>
      <c r="Z579">
        <v>2.89</v>
      </c>
      <c r="AA579" t="s">
        <v>2074</v>
      </c>
      <c r="AB579" t="s">
        <v>2073</v>
      </c>
    </row>
    <row r="580" spans="1:28" x14ac:dyDescent="0.3">
      <c r="A580" t="s">
        <v>2103</v>
      </c>
      <c r="B580" t="s">
        <v>2188</v>
      </c>
      <c r="C580" t="s">
        <v>2286</v>
      </c>
      <c r="D580" t="s">
        <v>2285</v>
      </c>
      <c r="E580" t="s">
        <v>39</v>
      </c>
      <c r="F580" t="s">
        <v>70</v>
      </c>
      <c r="G580" t="s">
        <v>71</v>
      </c>
      <c r="H580" t="s">
        <v>146</v>
      </c>
      <c r="I580" t="s">
        <v>258</v>
      </c>
      <c r="J580" t="str">
        <f t="shared" si="9"/>
        <v>PCA JACKSON UNDER 160| 3830172335</v>
      </c>
      <c r="K580">
        <v>31</v>
      </c>
      <c r="L580">
        <v>3.95</v>
      </c>
      <c r="M580">
        <v>0</v>
      </c>
      <c r="N580">
        <v>135</v>
      </c>
      <c r="O580">
        <v>0.18</v>
      </c>
      <c r="P580">
        <v>20</v>
      </c>
      <c r="Q580">
        <v>0.26</v>
      </c>
      <c r="R580">
        <v>26</v>
      </c>
      <c r="S580">
        <v>-11</v>
      </c>
      <c r="T580">
        <v>22</v>
      </c>
      <c r="U580">
        <v>74</v>
      </c>
      <c r="V580">
        <v>85</v>
      </c>
      <c r="W580">
        <v>38301</v>
      </c>
      <c r="X580">
        <v>38301</v>
      </c>
      <c r="Y580">
        <v>72335</v>
      </c>
      <c r="Z580">
        <v>3.71</v>
      </c>
      <c r="AA580" t="s">
        <v>2068</v>
      </c>
      <c r="AB580" t="s">
        <v>2067</v>
      </c>
    </row>
    <row r="581" spans="1:28" x14ac:dyDescent="0.3">
      <c r="A581" t="s">
        <v>2103</v>
      </c>
      <c r="B581" t="s">
        <v>2188</v>
      </c>
      <c r="C581" t="s">
        <v>2286</v>
      </c>
      <c r="D581" t="s">
        <v>2285</v>
      </c>
      <c r="E581" t="s">
        <v>39</v>
      </c>
      <c r="F581" t="s">
        <v>70</v>
      </c>
      <c r="G581" t="s">
        <v>71</v>
      </c>
      <c r="H581" t="s">
        <v>146</v>
      </c>
      <c r="I581" t="s">
        <v>254</v>
      </c>
      <c r="J581" t="str">
        <f t="shared" si="9"/>
        <v>PCA JACKSON UNDER 160| 3830172301</v>
      </c>
      <c r="K581">
        <v>8</v>
      </c>
      <c r="L581">
        <v>3.84</v>
      </c>
      <c r="M581">
        <v>0</v>
      </c>
      <c r="N581">
        <v>97</v>
      </c>
      <c r="O581">
        <v>0.15</v>
      </c>
      <c r="P581">
        <v>16</v>
      </c>
      <c r="Q581">
        <v>0.26</v>
      </c>
      <c r="R581">
        <v>10</v>
      </c>
      <c r="S581">
        <v>-11</v>
      </c>
      <c r="T581">
        <v>-8</v>
      </c>
      <c r="U581">
        <v>-31</v>
      </c>
      <c r="V581">
        <v>-50</v>
      </c>
      <c r="W581">
        <v>38301</v>
      </c>
      <c r="X581">
        <v>38301</v>
      </c>
      <c r="Y581">
        <v>72301</v>
      </c>
      <c r="Z581">
        <v>3.6</v>
      </c>
      <c r="AA581" t="s">
        <v>2074</v>
      </c>
      <c r="AB581" t="s">
        <v>2073</v>
      </c>
    </row>
    <row r="582" spans="1:28" x14ac:dyDescent="0.3">
      <c r="A582" t="s">
        <v>2103</v>
      </c>
      <c r="B582" t="s">
        <v>2188</v>
      </c>
      <c r="C582" t="s">
        <v>531</v>
      </c>
      <c r="D582" t="s">
        <v>2300</v>
      </c>
      <c r="E582" t="s">
        <v>39</v>
      </c>
      <c r="F582" t="s">
        <v>70</v>
      </c>
      <c r="G582" t="s">
        <v>71</v>
      </c>
      <c r="H582" t="s">
        <v>146</v>
      </c>
      <c r="I582" t="s">
        <v>1854</v>
      </c>
      <c r="J582" t="str">
        <f t="shared" si="9"/>
        <v>PIXELLE | 3830172370</v>
      </c>
      <c r="K582">
        <v>22</v>
      </c>
      <c r="L582">
        <v>3.49</v>
      </c>
      <c r="M582">
        <v>0</v>
      </c>
      <c r="N582">
        <v>118</v>
      </c>
      <c r="O582">
        <v>0.18</v>
      </c>
      <c r="P582">
        <v>23</v>
      </c>
      <c r="Q582">
        <v>0.27</v>
      </c>
      <c r="R582">
        <v>24</v>
      </c>
      <c r="S582">
        <v>-22</v>
      </c>
      <c r="T582">
        <v>22</v>
      </c>
      <c r="U582">
        <v>-29</v>
      </c>
      <c r="V582">
        <v>-29</v>
      </c>
      <c r="W582">
        <v>38301</v>
      </c>
      <c r="X582">
        <v>38301</v>
      </c>
      <c r="Y582">
        <v>72370</v>
      </c>
      <c r="Z582">
        <v>3.25</v>
      </c>
      <c r="AA582" t="s">
        <v>2068</v>
      </c>
      <c r="AB582" t="s">
        <v>2067</v>
      </c>
    </row>
    <row r="583" spans="1:28" x14ac:dyDescent="0.3">
      <c r="A583" t="s">
        <v>2103</v>
      </c>
      <c r="B583" t="s">
        <v>2188</v>
      </c>
      <c r="C583" t="s">
        <v>1709</v>
      </c>
      <c r="D583" t="s">
        <v>1710</v>
      </c>
      <c r="E583" t="s">
        <v>39</v>
      </c>
      <c r="F583" t="s">
        <v>70</v>
      </c>
      <c r="G583" t="s">
        <v>71</v>
      </c>
      <c r="H583" t="s">
        <v>146</v>
      </c>
      <c r="I583" t="s">
        <v>832</v>
      </c>
      <c r="J583" t="str">
        <f t="shared" si="9"/>
        <v>TOYOTA TSUSHO | 3830172364</v>
      </c>
      <c r="K583">
        <v>4</v>
      </c>
      <c r="L583">
        <v>6.96</v>
      </c>
      <c r="M583">
        <v>0.28000000000000003</v>
      </c>
      <c r="N583">
        <v>100</v>
      </c>
      <c r="O583">
        <v>0.27</v>
      </c>
      <c r="P583">
        <v>15</v>
      </c>
      <c r="Q583">
        <v>0.26</v>
      </c>
      <c r="R583">
        <v>-8</v>
      </c>
      <c r="S583">
        <v>-3</v>
      </c>
      <c r="T583">
        <v>-60</v>
      </c>
      <c r="U583">
        <v>301</v>
      </c>
      <c r="V583">
        <v>238</v>
      </c>
      <c r="W583">
        <v>38301</v>
      </c>
      <c r="X583">
        <v>38301</v>
      </c>
      <c r="Y583">
        <v>72364</v>
      </c>
      <c r="Z583">
        <v>7</v>
      </c>
      <c r="AA583" t="s">
        <v>2074</v>
      </c>
      <c r="AB583" t="s">
        <v>2073</v>
      </c>
    </row>
    <row r="584" spans="1:28" x14ac:dyDescent="0.3">
      <c r="A584" t="s">
        <v>2103</v>
      </c>
      <c r="B584" t="s">
        <v>2185</v>
      </c>
      <c r="C584" t="s">
        <v>302</v>
      </c>
      <c r="D584" t="s">
        <v>303</v>
      </c>
      <c r="E584" t="s">
        <v>39</v>
      </c>
      <c r="F584" t="s">
        <v>70</v>
      </c>
      <c r="G584" t="s">
        <v>71</v>
      </c>
      <c r="H584" t="s">
        <v>50</v>
      </c>
      <c r="I584" t="s">
        <v>393</v>
      </c>
      <c r="J584" t="str">
        <f t="shared" si="9"/>
        <v>KIRKLANDS TL ONLY | 3830131901</v>
      </c>
      <c r="K584">
        <v>6</v>
      </c>
      <c r="L584">
        <v>2.1</v>
      </c>
      <c r="M584">
        <v>0.22</v>
      </c>
      <c r="N584">
        <v>413</v>
      </c>
      <c r="O584">
        <v>1.2</v>
      </c>
      <c r="P584">
        <v>28</v>
      </c>
      <c r="Q584">
        <v>0.27</v>
      </c>
      <c r="R584">
        <v>-171</v>
      </c>
      <c r="S584">
        <v>-18</v>
      </c>
      <c r="T584">
        <v>-109</v>
      </c>
      <c r="U584">
        <v>-222</v>
      </c>
      <c r="V584">
        <v>-349</v>
      </c>
      <c r="W584">
        <v>38301</v>
      </c>
      <c r="X584">
        <v>38301</v>
      </c>
      <c r="Y584">
        <v>31901</v>
      </c>
      <c r="Z584">
        <v>2.08</v>
      </c>
      <c r="AA584" t="s">
        <v>2074</v>
      </c>
      <c r="AB584" t="s">
        <v>2073</v>
      </c>
    </row>
    <row r="585" spans="1:28" x14ac:dyDescent="0.3">
      <c r="A585" t="s">
        <v>2103</v>
      </c>
      <c r="B585" t="s">
        <v>2173</v>
      </c>
      <c r="C585" t="s">
        <v>423</v>
      </c>
      <c r="D585" t="s">
        <v>424</v>
      </c>
      <c r="E585" t="s">
        <v>39</v>
      </c>
      <c r="F585" t="s">
        <v>70</v>
      </c>
      <c r="G585" t="s">
        <v>71</v>
      </c>
      <c r="H585" t="s">
        <v>50</v>
      </c>
      <c r="I585" t="s">
        <v>399</v>
      </c>
      <c r="J585" t="str">
        <f t="shared" si="9"/>
        <v>CARLSTAR | 3830130253</v>
      </c>
      <c r="K585">
        <v>4</v>
      </c>
      <c r="L585">
        <v>2.19</v>
      </c>
      <c r="M585">
        <v>0.18</v>
      </c>
      <c r="N585">
        <v>394</v>
      </c>
      <c r="O585">
        <v>0.82</v>
      </c>
      <c r="P585">
        <v>63</v>
      </c>
      <c r="Q585">
        <v>0.3</v>
      </c>
      <c r="R585">
        <v>13</v>
      </c>
      <c r="S585">
        <v>-46</v>
      </c>
      <c r="T585">
        <v>-24</v>
      </c>
      <c r="U585">
        <v>-110</v>
      </c>
      <c r="V585">
        <v>-180</v>
      </c>
      <c r="W585">
        <v>38301</v>
      </c>
      <c r="X585">
        <v>38301</v>
      </c>
      <c r="Y585">
        <v>30253</v>
      </c>
      <c r="Z585">
        <v>2.13</v>
      </c>
      <c r="AA585" t="s">
        <v>2074</v>
      </c>
      <c r="AB585" t="s">
        <v>2073</v>
      </c>
    </row>
    <row r="586" spans="1:28" x14ac:dyDescent="0.3">
      <c r="A586" t="s">
        <v>2103</v>
      </c>
      <c r="B586" t="s">
        <v>2173</v>
      </c>
      <c r="C586" t="s">
        <v>400</v>
      </c>
      <c r="D586" t="s">
        <v>401</v>
      </c>
      <c r="E586" t="s">
        <v>39</v>
      </c>
      <c r="F586" t="s">
        <v>70</v>
      </c>
      <c r="G586" t="s">
        <v>71</v>
      </c>
      <c r="H586" t="s">
        <v>50</v>
      </c>
      <c r="I586" t="s">
        <v>542</v>
      </c>
      <c r="J586" t="str">
        <f t="shared" si="9"/>
        <v>KELLOGG COMPANY MLXP| 3830130211</v>
      </c>
      <c r="K586">
        <v>1</v>
      </c>
      <c r="L586">
        <v>2.75</v>
      </c>
      <c r="M586">
        <v>0.6</v>
      </c>
      <c r="N586">
        <v>362</v>
      </c>
      <c r="O586">
        <v>1.04</v>
      </c>
      <c r="P586">
        <v>17</v>
      </c>
      <c r="Q586">
        <v>0.25</v>
      </c>
      <c r="R586">
        <v>-141</v>
      </c>
      <c r="S586">
        <v>-33</v>
      </c>
      <c r="T586">
        <v>-119</v>
      </c>
      <c r="U586">
        <v>211</v>
      </c>
      <c r="V586">
        <v>59</v>
      </c>
      <c r="W586">
        <v>38343</v>
      </c>
      <c r="X586">
        <v>38301</v>
      </c>
      <c r="Y586">
        <v>30211</v>
      </c>
      <c r="Z586">
        <v>3.11</v>
      </c>
      <c r="AA586" t="s">
        <v>2074</v>
      </c>
      <c r="AB586" t="s">
        <v>2073</v>
      </c>
    </row>
    <row r="587" spans="1:28" x14ac:dyDescent="0.3">
      <c r="A587" t="s">
        <v>2103</v>
      </c>
      <c r="B587" t="s">
        <v>2173</v>
      </c>
      <c r="C587" t="s">
        <v>302</v>
      </c>
      <c r="D587" t="s">
        <v>303</v>
      </c>
      <c r="E587" t="s">
        <v>39</v>
      </c>
      <c r="F587" t="s">
        <v>70</v>
      </c>
      <c r="G587" t="s">
        <v>71</v>
      </c>
      <c r="H587" t="s">
        <v>50</v>
      </c>
      <c r="I587" t="s">
        <v>308</v>
      </c>
      <c r="J587" t="str">
        <f t="shared" si="9"/>
        <v>KIRKLANDS TL ONLY | 3830130012</v>
      </c>
      <c r="K587">
        <v>1</v>
      </c>
      <c r="L587">
        <v>2.15</v>
      </c>
      <c r="M587">
        <v>0.21</v>
      </c>
      <c r="N587">
        <v>381</v>
      </c>
      <c r="O587">
        <v>1.04</v>
      </c>
      <c r="P587">
        <v>0</v>
      </c>
      <c r="Q587">
        <v>0.25</v>
      </c>
      <c r="R587">
        <v>-55</v>
      </c>
      <c r="S587">
        <v>-18</v>
      </c>
      <c r="T587">
        <v>-119</v>
      </c>
      <c r="U587">
        <v>-71</v>
      </c>
      <c r="V587">
        <v>-208</v>
      </c>
      <c r="W587">
        <v>38301</v>
      </c>
      <c r="X587">
        <v>38301</v>
      </c>
      <c r="Y587">
        <v>30012</v>
      </c>
      <c r="Z587">
        <v>2.12</v>
      </c>
      <c r="AA587" t="s">
        <v>2074</v>
      </c>
      <c r="AB587" t="s">
        <v>2073</v>
      </c>
    </row>
    <row r="588" spans="1:28" x14ac:dyDescent="0.3">
      <c r="A588" t="s">
        <v>2103</v>
      </c>
      <c r="B588" t="s">
        <v>2173</v>
      </c>
      <c r="C588" t="s">
        <v>302</v>
      </c>
      <c r="D588" t="s">
        <v>303</v>
      </c>
      <c r="E588" t="s">
        <v>39</v>
      </c>
      <c r="F588" t="s">
        <v>70</v>
      </c>
      <c r="G588" t="s">
        <v>71</v>
      </c>
      <c r="H588" t="s">
        <v>50</v>
      </c>
      <c r="I588" t="s">
        <v>1602</v>
      </c>
      <c r="J588" t="str">
        <f t="shared" si="9"/>
        <v>KIRKLANDS TL ONLY | 3830130006</v>
      </c>
      <c r="K588">
        <v>1</v>
      </c>
      <c r="L588">
        <v>2.33</v>
      </c>
      <c r="M588">
        <v>0.21</v>
      </c>
      <c r="N588">
        <v>345</v>
      </c>
      <c r="O588">
        <v>0.84</v>
      </c>
      <c r="P588">
        <v>0</v>
      </c>
      <c r="Q588">
        <v>0.25</v>
      </c>
      <c r="R588">
        <v>-55</v>
      </c>
      <c r="S588">
        <v>-18</v>
      </c>
      <c r="T588">
        <v>0</v>
      </c>
      <c r="U588">
        <v>-49</v>
      </c>
      <c r="V588">
        <v>-67</v>
      </c>
      <c r="W588">
        <v>38301</v>
      </c>
      <c r="X588">
        <v>38301</v>
      </c>
      <c r="Y588">
        <v>30006</v>
      </c>
      <c r="Z588">
        <v>2.2999999999999998</v>
      </c>
      <c r="AA588" t="s">
        <v>2074</v>
      </c>
      <c r="AB588" t="s">
        <v>2073</v>
      </c>
    </row>
    <row r="589" spans="1:28" x14ac:dyDescent="0.3">
      <c r="A589" t="s">
        <v>2103</v>
      </c>
      <c r="B589" t="s">
        <v>2173</v>
      </c>
      <c r="C589" t="s">
        <v>302</v>
      </c>
      <c r="D589" t="s">
        <v>303</v>
      </c>
      <c r="E589" t="s">
        <v>39</v>
      </c>
      <c r="F589" t="s">
        <v>70</v>
      </c>
      <c r="G589" t="s">
        <v>71</v>
      </c>
      <c r="H589" t="s">
        <v>50</v>
      </c>
      <c r="I589" t="s">
        <v>538</v>
      </c>
      <c r="J589" t="str">
        <f t="shared" si="9"/>
        <v>KIRKLANDS TL ONLY | 3830130269</v>
      </c>
      <c r="K589">
        <v>7</v>
      </c>
      <c r="L589">
        <v>2.2200000000000002</v>
      </c>
      <c r="M589">
        <v>0.22</v>
      </c>
      <c r="N589">
        <v>390</v>
      </c>
      <c r="O589">
        <v>0.83</v>
      </c>
      <c r="P589">
        <v>8</v>
      </c>
      <c r="Q589">
        <v>0.26</v>
      </c>
      <c r="R589">
        <v>-160</v>
      </c>
      <c r="S589">
        <v>-18</v>
      </c>
      <c r="T589">
        <v>-29</v>
      </c>
      <c r="U589">
        <v>71</v>
      </c>
      <c r="V589">
        <v>24</v>
      </c>
      <c r="W589">
        <v>38301</v>
      </c>
      <c r="X589">
        <v>38301</v>
      </c>
      <c r="Y589">
        <v>30269</v>
      </c>
      <c r="Z589">
        <v>2.2000000000000002</v>
      </c>
      <c r="AA589" t="s">
        <v>2074</v>
      </c>
      <c r="AB589" t="s">
        <v>2073</v>
      </c>
    </row>
    <row r="590" spans="1:28" x14ac:dyDescent="0.3">
      <c r="A590" t="s">
        <v>2103</v>
      </c>
      <c r="B590" t="s">
        <v>2173</v>
      </c>
      <c r="C590" t="s">
        <v>1195</v>
      </c>
      <c r="D590" t="s">
        <v>1196</v>
      </c>
      <c r="E590" t="s">
        <v>39</v>
      </c>
      <c r="F590" t="s">
        <v>70</v>
      </c>
      <c r="G590" t="s">
        <v>197</v>
      </c>
      <c r="H590" t="s">
        <v>50</v>
      </c>
      <c r="I590" t="s">
        <v>399</v>
      </c>
      <c r="J590" t="str">
        <f t="shared" si="9"/>
        <v>WERNER | 3823730253</v>
      </c>
      <c r="K590">
        <v>1</v>
      </c>
      <c r="L590">
        <v>2.42</v>
      </c>
      <c r="M590">
        <v>0.23</v>
      </c>
      <c r="N590">
        <v>415</v>
      </c>
      <c r="O590">
        <v>0.94</v>
      </c>
      <c r="P590">
        <v>55</v>
      </c>
      <c r="Q590">
        <v>0.3</v>
      </c>
      <c r="R590">
        <v>-8</v>
      </c>
      <c r="S590">
        <v>-50</v>
      </c>
      <c r="T590">
        <v>3</v>
      </c>
      <c r="U590">
        <v>32</v>
      </c>
      <c r="V590">
        <v>-15</v>
      </c>
      <c r="W590">
        <v>38301</v>
      </c>
      <c r="X590">
        <v>38237</v>
      </c>
      <c r="Y590">
        <v>30253</v>
      </c>
      <c r="Z590">
        <v>2.41</v>
      </c>
      <c r="AA590" t="s">
        <v>2064</v>
      </c>
      <c r="AB590" t="s">
        <v>2063</v>
      </c>
    </row>
    <row r="591" spans="1:28" x14ac:dyDescent="0.3">
      <c r="A591" t="s">
        <v>2103</v>
      </c>
      <c r="B591" t="s">
        <v>2170</v>
      </c>
      <c r="C591" t="s">
        <v>37</v>
      </c>
      <c r="D591" t="s">
        <v>38</v>
      </c>
      <c r="E591" t="s">
        <v>39</v>
      </c>
      <c r="F591" t="s">
        <v>70</v>
      </c>
      <c r="G591" t="s">
        <v>666</v>
      </c>
      <c r="H591" t="s">
        <v>50</v>
      </c>
      <c r="I591" t="s">
        <v>597</v>
      </c>
      <c r="J591" t="str">
        <f t="shared" si="9"/>
        <v>b: C H ROBINSON | 3802430701</v>
      </c>
      <c r="K591">
        <v>6</v>
      </c>
      <c r="L591">
        <v>2.33</v>
      </c>
      <c r="M591">
        <v>0.28000000000000003</v>
      </c>
      <c r="N591">
        <v>345</v>
      </c>
      <c r="O591">
        <v>0.86</v>
      </c>
      <c r="P591">
        <v>19</v>
      </c>
      <c r="Q591">
        <v>0.26</v>
      </c>
      <c r="R591">
        <v>-24</v>
      </c>
      <c r="S591">
        <v>9</v>
      </c>
      <c r="T591">
        <v>-9</v>
      </c>
      <c r="U591">
        <v>-174</v>
      </c>
      <c r="V591">
        <v>-174</v>
      </c>
      <c r="W591">
        <v>38024</v>
      </c>
      <c r="X591">
        <v>38024</v>
      </c>
      <c r="Y591">
        <v>30701</v>
      </c>
      <c r="Z591">
        <v>2.37</v>
      </c>
      <c r="AA591" t="s">
        <v>2068</v>
      </c>
      <c r="AB591" t="s">
        <v>2067</v>
      </c>
    </row>
    <row r="592" spans="1:28" x14ac:dyDescent="0.3">
      <c r="A592" t="s">
        <v>2103</v>
      </c>
      <c r="B592" t="s">
        <v>2168</v>
      </c>
      <c r="C592" t="s">
        <v>1750</v>
      </c>
      <c r="D592" t="s">
        <v>1751</v>
      </c>
      <c r="E592" t="s">
        <v>39</v>
      </c>
      <c r="F592" t="s">
        <v>70</v>
      </c>
      <c r="G592" t="s">
        <v>71</v>
      </c>
      <c r="H592" t="s">
        <v>50</v>
      </c>
      <c r="I592" t="s">
        <v>338</v>
      </c>
      <c r="J592" t="str">
        <f t="shared" si="9"/>
        <v>MOST INC | 3830130567</v>
      </c>
      <c r="K592">
        <v>3</v>
      </c>
      <c r="L592">
        <v>2.25</v>
      </c>
      <c r="M592">
        <v>0.27</v>
      </c>
      <c r="N592">
        <v>393</v>
      </c>
      <c r="O592">
        <v>0.83</v>
      </c>
      <c r="P592">
        <v>53</v>
      </c>
      <c r="Q592">
        <v>0.3</v>
      </c>
      <c r="R592">
        <v>-26</v>
      </c>
      <c r="S592">
        <v>-59</v>
      </c>
      <c r="T592">
        <v>-29</v>
      </c>
      <c r="U592">
        <v>-274</v>
      </c>
      <c r="V592">
        <v>-362</v>
      </c>
      <c r="W592">
        <v>38301</v>
      </c>
      <c r="X592">
        <v>38301</v>
      </c>
      <c r="Y592">
        <v>30567</v>
      </c>
      <c r="Z592">
        <v>2.2799999999999998</v>
      </c>
      <c r="AA592" t="s">
        <v>2074</v>
      </c>
      <c r="AB592" t="s">
        <v>2073</v>
      </c>
    </row>
    <row r="593" spans="1:28" x14ac:dyDescent="0.3">
      <c r="A593" t="s">
        <v>2103</v>
      </c>
      <c r="B593" t="s">
        <v>2168</v>
      </c>
      <c r="C593" t="s">
        <v>2288</v>
      </c>
      <c r="D593" t="s">
        <v>2287</v>
      </c>
      <c r="E593" t="s">
        <v>39</v>
      </c>
      <c r="F593" t="s">
        <v>70</v>
      </c>
      <c r="G593" t="s">
        <v>71</v>
      </c>
      <c r="H593" t="s">
        <v>68</v>
      </c>
      <c r="I593" t="s">
        <v>2331</v>
      </c>
      <c r="J593" t="str">
        <f t="shared" si="9"/>
        <v>PCA JACKSON OVER 160 | 3830128905</v>
      </c>
      <c r="K593">
        <v>1</v>
      </c>
      <c r="L593">
        <v>2.96</v>
      </c>
      <c r="M593">
        <v>0.01</v>
      </c>
      <c r="N593">
        <v>353</v>
      </c>
      <c r="O593">
        <v>0.88</v>
      </c>
      <c r="P593">
        <v>232</v>
      </c>
      <c r="Q593">
        <v>0.45</v>
      </c>
      <c r="R593">
        <v>71</v>
      </c>
      <c r="S593">
        <v>-6</v>
      </c>
      <c r="T593">
        <v>-50</v>
      </c>
      <c r="U593">
        <v>-167</v>
      </c>
      <c r="V593">
        <v>-223</v>
      </c>
      <c r="W593">
        <v>35020</v>
      </c>
      <c r="X593">
        <v>38301</v>
      </c>
      <c r="Y593">
        <v>28905</v>
      </c>
      <c r="Z593">
        <v>2.73</v>
      </c>
      <c r="AA593" t="s">
        <v>2074</v>
      </c>
      <c r="AB593" t="s">
        <v>2073</v>
      </c>
    </row>
    <row r="594" spans="1:28" x14ac:dyDescent="0.3">
      <c r="A594" t="s">
        <v>2103</v>
      </c>
      <c r="B594" t="s">
        <v>2166</v>
      </c>
      <c r="C594" t="s">
        <v>302</v>
      </c>
      <c r="D594" t="s">
        <v>303</v>
      </c>
      <c r="E594" t="s">
        <v>39</v>
      </c>
      <c r="F594" t="s">
        <v>70</v>
      </c>
      <c r="G594" t="s">
        <v>71</v>
      </c>
      <c r="H594" t="s">
        <v>50</v>
      </c>
      <c r="I594" t="s">
        <v>384</v>
      </c>
      <c r="J594" t="str">
        <f t="shared" si="9"/>
        <v>KIRKLANDS TL ONLY | 3830131201</v>
      </c>
      <c r="K594">
        <v>6</v>
      </c>
      <c r="L594">
        <v>2.2200000000000002</v>
      </c>
      <c r="M594">
        <v>0.22</v>
      </c>
      <c r="N594">
        <v>453</v>
      </c>
      <c r="O594">
        <v>1.2</v>
      </c>
      <c r="P594">
        <v>25</v>
      </c>
      <c r="Q594">
        <v>0.27</v>
      </c>
      <c r="R594">
        <v>-161</v>
      </c>
      <c r="S594">
        <v>-18</v>
      </c>
      <c r="T594">
        <v>-50</v>
      </c>
      <c r="U594">
        <v>-169</v>
      </c>
      <c r="V594">
        <v>-237</v>
      </c>
      <c r="W594">
        <v>38301</v>
      </c>
      <c r="X594">
        <v>38301</v>
      </c>
      <c r="Y594">
        <v>31201</v>
      </c>
      <c r="Z594">
        <v>2.2000000000000002</v>
      </c>
      <c r="AA594" t="s">
        <v>2074</v>
      </c>
      <c r="AB594" t="s">
        <v>2073</v>
      </c>
    </row>
    <row r="595" spans="1:28" x14ac:dyDescent="0.3">
      <c r="A595" t="s">
        <v>2103</v>
      </c>
      <c r="B595" t="s">
        <v>2330</v>
      </c>
      <c r="C595" t="s">
        <v>302</v>
      </c>
      <c r="D595" t="s">
        <v>303</v>
      </c>
      <c r="E595" t="s">
        <v>39</v>
      </c>
      <c r="F595" t="s">
        <v>70</v>
      </c>
      <c r="G595" t="s">
        <v>71</v>
      </c>
      <c r="H595" t="s">
        <v>53</v>
      </c>
      <c r="I595" t="s">
        <v>769</v>
      </c>
      <c r="J595" t="str">
        <f t="shared" si="9"/>
        <v>KIRKLANDS TL ONLY | 3830162025</v>
      </c>
      <c r="K595">
        <v>1</v>
      </c>
      <c r="L595">
        <v>2.2799999999999998</v>
      </c>
      <c r="M595">
        <v>0.21</v>
      </c>
      <c r="N595">
        <v>289</v>
      </c>
      <c r="O595">
        <v>0.7</v>
      </c>
      <c r="P595">
        <v>0</v>
      </c>
      <c r="Q595">
        <v>0.25</v>
      </c>
      <c r="R595">
        <v>-165</v>
      </c>
      <c r="S595">
        <v>-18</v>
      </c>
      <c r="T595">
        <v>-1</v>
      </c>
      <c r="U595">
        <v>-192</v>
      </c>
      <c r="V595">
        <v>-211</v>
      </c>
      <c r="W595">
        <v>38301</v>
      </c>
      <c r="X595">
        <v>38301</v>
      </c>
      <c r="Y595">
        <v>62025</v>
      </c>
      <c r="Z595">
        <v>2.25</v>
      </c>
      <c r="AA595" t="s">
        <v>2074</v>
      </c>
      <c r="AB595" t="s">
        <v>2073</v>
      </c>
    </row>
    <row r="596" spans="1:28" x14ac:dyDescent="0.3">
      <c r="A596" t="s">
        <v>2103</v>
      </c>
      <c r="B596" t="s">
        <v>2159</v>
      </c>
      <c r="C596" t="s">
        <v>1017</v>
      </c>
      <c r="D596" t="s">
        <v>1018</v>
      </c>
      <c r="E596" t="s">
        <v>39</v>
      </c>
      <c r="F596" t="s">
        <v>66</v>
      </c>
      <c r="G596" t="s">
        <v>2329</v>
      </c>
      <c r="H596" t="s">
        <v>44</v>
      </c>
      <c r="I596" t="s">
        <v>1162</v>
      </c>
      <c r="J596" t="str">
        <f t="shared" si="9"/>
        <v>b: TRANSEND LOGISTICS| 3883342276</v>
      </c>
      <c r="K596">
        <v>1</v>
      </c>
      <c r="L596">
        <v>3.34</v>
      </c>
      <c r="M596">
        <v>0.28000000000000003</v>
      </c>
      <c r="N596">
        <v>221</v>
      </c>
      <c r="O596">
        <v>0.54</v>
      </c>
      <c r="P596">
        <v>68</v>
      </c>
      <c r="Q596">
        <v>0.3</v>
      </c>
      <c r="R596">
        <v>-15</v>
      </c>
      <c r="S596">
        <v>-53</v>
      </c>
      <c r="T596">
        <v>2</v>
      </c>
      <c r="U596">
        <v>207</v>
      </c>
      <c r="V596">
        <v>156</v>
      </c>
      <c r="W596">
        <v>38801</v>
      </c>
      <c r="X596">
        <v>38833</v>
      </c>
      <c r="Y596">
        <v>42276</v>
      </c>
      <c r="Z596">
        <v>3.38</v>
      </c>
      <c r="AA596" t="s">
        <v>2060</v>
      </c>
      <c r="AB596" t="s">
        <v>2059</v>
      </c>
    </row>
    <row r="597" spans="1:28" x14ac:dyDescent="0.3">
      <c r="A597" t="s">
        <v>2103</v>
      </c>
      <c r="B597" t="s">
        <v>2159</v>
      </c>
      <c r="C597" t="s">
        <v>1392</v>
      </c>
      <c r="D597" t="s">
        <v>1393</v>
      </c>
      <c r="E597" t="s">
        <v>39</v>
      </c>
      <c r="F597" t="s">
        <v>70</v>
      </c>
      <c r="G597" t="s">
        <v>71</v>
      </c>
      <c r="H597" t="s">
        <v>44</v>
      </c>
      <c r="I597" t="s">
        <v>463</v>
      </c>
      <c r="J597" t="str">
        <f t="shared" si="9"/>
        <v>DEFA DELTA FAUCET COM| 3830142261</v>
      </c>
      <c r="K597">
        <v>62</v>
      </c>
      <c r="L597">
        <v>1.65</v>
      </c>
      <c r="M597">
        <v>0.32</v>
      </c>
      <c r="N597">
        <v>212</v>
      </c>
      <c r="O597">
        <v>0.49</v>
      </c>
      <c r="P597">
        <v>20</v>
      </c>
      <c r="Q597">
        <v>0.26</v>
      </c>
      <c r="R597">
        <v>-23</v>
      </c>
      <c r="S597">
        <v>-7</v>
      </c>
      <c r="T597">
        <v>23</v>
      </c>
      <c r="U597">
        <v>-164</v>
      </c>
      <c r="V597">
        <v>-148</v>
      </c>
      <c r="W597">
        <v>38301</v>
      </c>
      <c r="X597">
        <v>38301</v>
      </c>
      <c r="Y597">
        <v>42261</v>
      </c>
      <c r="Z597">
        <v>1.73</v>
      </c>
      <c r="AA597" t="s">
        <v>2074</v>
      </c>
      <c r="AB597" t="s">
        <v>2073</v>
      </c>
    </row>
    <row r="598" spans="1:28" x14ac:dyDescent="0.3">
      <c r="A598" t="s">
        <v>2103</v>
      </c>
      <c r="B598" t="s">
        <v>2159</v>
      </c>
      <c r="C598" t="s">
        <v>1392</v>
      </c>
      <c r="D598" t="s">
        <v>1393</v>
      </c>
      <c r="E598" t="s">
        <v>39</v>
      </c>
      <c r="F598" t="s">
        <v>70</v>
      </c>
      <c r="G598" t="s">
        <v>1394</v>
      </c>
      <c r="H598" t="s">
        <v>44</v>
      </c>
      <c r="I598" t="s">
        <v>463</v>
      </c>
      <c r="J598" t="str">
        <f t="shared" si="9"/>
        <v>DEFA DELTA FAUCET COM| 3835842261</v>
      </c>
      <c r="K598">
        <v>5</v>
      </c>
      <c r="L598">
        <v>1.74</v>
      </c>
      <c r="M598">
        <v>0.32</v>
      </c>
      <c r="N598">
        <v>202</v>
      </c>
      <c r="O598">
        <v>0.21</v>
      </c>
      <c r="P598">
        <v>38</v>
      </c>
      <c r="Q598">
        <v>0.26</v>
      </c>
      <c r="R598">
        <v>-22</v>
      </c>
      <c r="S598">
        <v>-9</v>
      </c>
      <c r="T598">
        <v>144</v>
      </c>
      <c r="U598">
        <v>-156</v>
      </c>
      <c r="V598">
        <v>-21</v>
      </c>
      <c r="W598">
        <v>38301</v>
      </c>
      <c r="X598">
        <v>38358</v>
      </c>
      <c r="Y598">
        <v>42261</v>
      </c>
      <c r="Z598">
        <v>1.82</v>
      </c>
      <c r="AA598" t="s">
        <v>2074</v>
      </c>
      <c r="AB598" t="s">
        <v>2073</v>
      </c>
    </row>
    <row r="599" spans="1:28" x14ac:dyDescent="0.3">
      <c r="A599" t="s">
        <v>2103</v>
      </c>
      <c r="B599" t="s">
        <v>2157</v>
      </c>
      <c r="C599" t="s">
        <v>400</v>
      </c>
      <c r="D599" t="s">
        <v>401</v>
      </c>
      <c r="E599" t="s">
        <v>39</v>
      </c>
      <c r="F599" t="s">
        <v>70</v>
      </c>
      <c r="G599" t="s">
        <v>71</v>
      </c>
      <c r="H599" t="s">
        <v>44</v>
      </c>
      <c r="I599" t="s">
        <v>1419</v>
      </c>
      <c r="J599" t="str">
        <f t="shared" si="9"/>
        <v>KELLOGG COMPANY MLXP| 3830140741</v>
      </c>
      <c r="K599">
        <v>7</v>
      </c>
      <c r="L599">
        <v>2.5099999999999998</v>
      </c>
      <c r="M599">
        <v>0.45</v>
      </c>
      <c r="N599">
        <v>323</v>
      </c>
      <c r="O599">
        <v>0.69</v>
      </c>
      <c r="P599">
        <v>64</v>
      </c>
      <c r="Q599">
        <v>0.31</v>
      </c>
      <c r="R599">
        <v>-77</v>
      </c>
      <c r="S599">
        <v>-33</v>
      </c>
      <c r="T599">
        <v>64</v>
      </c>
      <c r="U599">
        <v>-172</v>
      </c>
      <c r="V599">
        <v>-141</v>
      </c>
      <c r="W599">
        <v>37821</v>
      </c>
      <c r="X599">
        <v>38301</v>
      </c>
      <c r="Y599">
        <v>40741</v>
      </c>
      <c r="Z599">
        <v>2.72</v>
      </c>
      <c r="AA599" t="s">
        <v>2074</v>
      </c>
      <c r="AB599" t="s">
        <v>2073</v>
      </c>
    </row>
    <row r="600" spans="1:28" x14ac:dyDescent="0.3">
      <c r="A600" t="s">
        <v>2103</v>
      </c>
      <c r="B600" t="s">
        <v>2154</v>
      </c>
      <c r="C600" t="s">
        <v>2288</v>
      </c>
      <c r="D600" t="s">
        <v>2287</v>
      </c>
      <c r="E600" t="s">
        <v>39</v>
      </c>
      <c r="F600" t="s">
        <v>70</v>
      </c>
      <c r="G600" t="s">
        <v>71</v>
      </c>
      <c r="H600" t="s">
        <v>44</v>
      </c>
      <c r="I600" t="s">
        <v>46</v>
      </c>
      <c r="J600" t="str">
        <f t="shared" si="9"/>
        <v>PCA JACKSON OVER 160 | 3830142501</v>
      </c>
      <c r="K600">
        <v>10</v>
      </c>
      <c r="L600">
        <v>2.2400000000000002</v>
      </c>
      <c r="M600">
        <v>0.01</v>
      </c>
      <c r="N600">
        <v>299</v>
      </c>
      <c r="O600">
        <v>0.59</v>
      </c>
      <c r="P600">
        <v>17</v>
      </c>
      <c r="Q600">
        <v>0.27</v>
      </c>
      <c r="R600">
        <v>56</v>
      </c>
      <c r="S600">
        <v>-6</v>
      </c>
      <c r="T600">
        <v>46</v>
      </c>
      <c r="U600">
        <v>-409</v>
      </c>
      <c r="V600">
        <v>-369</v>
      </c>
      <c r="W600">
        <v>38301</v>
      </c>
      <c r="X600">
        <v>38301</v>
      </c>
      <c r="Y600">
        <v>42501</v>
      </c>
      <c r="Z600">
        <v>2.0099999999999998</v>
      </c>
      <c r="AA600" t="s">
        <v>2074</v>
      </c>
      <c r="AB600" t="s">
        <v>2073</v>
      </c>
    </row>
    <row r="601" spans="1:28" x14ac:dyDescent="0.3">
      <c r="A601" t="s">
        <v>2103</v>
      </c>
      <c r="B601" t="s">
        <v>2152</v>
      </c>
      <c r="C601" t="s">
        <v>2328</v>
      </c>
      <c r="D601" t="s">
        <v>2327</v>
      </c>
      <c r="E601" t="s">
        <v>39</v>
      </c>
      <c r="F601" t="s">
        <v>70</v>
      </c>
      <c r="G601" t="s">
        <v>71</v>
      </c>
      <c r="H601" t="s">
        <v>44</v>
      </c>
      <c r="I601" t="s">
        <v>477</v>
      </c>
      <c r="J601" t="str">
        <f t="shared" si="9"/>
        <v>VASCOR BROKERAGE | 3830140201</v>
      </c>
      <c r="K601">
        <v>1</v>
      </c>
      <c r="L601">
        <v>1.76</v>
      </c>
      <c r="M601">
        <v>0.2</v>
      </c>
      <c r="N601">
        <v>293</v>
      </c>
      <c r="O601">
        <v>0.7</v>
      </c>
      <c r="P601">
        <v>0</v>
      </c>
      <c r="Q601">
        <v>0.25</v>
      </c>
      <c r="R601">
        <v>0</v>
      </c>
      <c r="S601">
        <v>20</v>
      </c>
      <c r="T601">
        <v>-1</v>
      </c>
      <c r="U601">
        <v>-330</v>
      </c>
      <c r="V601">
        <v>-311</v>
      </c>
      <c r="W601">
        <v>38301</v>
      </c>
      <c r="X601">
        <v>38301</v>
      </c>
      <c r="Y601">
        <v>40201</v>
      </c>
      <c r="Z601">
        <v>1.72</v>
      </c>
      <c r="AA601" t="s">
        <v>2074</v>
      </c>
      <c r="AB601" t="s">
        <v>2073</v>
      </c>
    </row>
    <row r="602" spans="1:28" x14ac:dyDescent="0.3">
      <c r="A602" t="s">
        <v>2103</v>
      </c>
      <c r="B602" t="s">
        <v>2149</v>
      </c>
      <c r="C602" t="s">
        <v>1392</v>
      </c>
      <c r="D602" t="s">
        <v>1393</v>
      </c>
      <c r="E602" t="s">
        <v>39</v>
      </c>
      <c r="F602" t="s">
        <v>70</v>
      </c>
      <c r="G602" t="s">
        <v>1394</v>
      </c>
      <c r="H602" t="s">
        <v>44</v>
      </c>
      <c r="I602" t="s">
        <v>634</v>
      </c>
      <c r="J602" t="str">
        <f t="shared" si="9"/>
        <v>DEFA DELTA FAUCET COM| 3835842419</v>
      </c>
      <c r="K602">
        <v>27</v>
      </c>
      <c r="L602">
        <v>1.78</v>
      </c>
      <c r="M602">
        <v>0.32</v>
      </c>
      <c r="N602">
        <v>197</v>
      </c>
      <c r="O602">
        <v>0.32</v>
      </c>
      <c r="P602">
        <v>7</v>
      </c>
      <c r="Q602">
        <v>0.25</v>
      </c>
      <c r="R602">
        <v>-22</v>
      </c>
      <c r="S602">
        <v>-9</v>
      </c>
      <c r="T602">
        <v>6</v>
      </c>
      <c r="U602">
        <v>-102</v>
      </c>
      <c r="V602">
        <v>-105</v>
      </c>
      <c r="W602">
        <v>38358</v>
      </c>
      <c r="X602">
        <v>38358</v>
      </c>
      <c r="Y602">
        <v>42419</v>
      </c>
      <c r="Z602">
        <v>1.86</v>
      </c>
      <c r="AA602" t="s">
        <v>2074</v>
      </c>
      <c r="AB602" t="s">
        <v>2073</v>
      </c>
    </row>
    <row r="603" spans="1:28" x14ac:dyDescent="0.3">
      <c r="A603" t="s">
        <v>2103</v>
      </c>
      <c r="B603" t="s">
        <v>2149</v>
      </c>
      <c r="C603" t="s">
        <v>2286</v>
      </c>
      <c r="D603" t="s">
        <v>2285</v>
      </c>
      <c r="E603" t="s">
        <v>39</v>
      </c>
      <c r="F603" t="s">
        <v>70</v>
      </c>
      <c r="G603" t="s">
        <v>71</v>
      </c>
      <c r="H603" t="s">
        <v>44</v>
      </c>
      <c r="I603" t="s">
        <v>992</v>
      </c>
      <c r="J603" t="str">
        <f t="shared" si="9"/>
        <v>PCA JACKSON UNDER 160| 3830142029</v>
      </c>
      <c r="K603">
        <v>1</v>
      </c>
      <c r="L603">
        <v>4.29</v>
      </c>
      <c r="M603">
        <v>0.01</v>
      </c>
      <c r="N603">
        <v>125</v>
      </c>
      <c r="O603">
        <v>0.25</v>
      </c>
      <c r="P603">
        <v>127</v>
      </c>
      <c r="Q603">
        <v>0.35</v>
      </c>
      <c r="R603">
        <v>10</v>
      </c>
      <c r="S603">
        <v>-11</v>
      </c>
      <c r="T603">
        <v>-8</v>
      </c>
      <c r="U603">
        <v>126</v>
      </c>
      <c r="V603">
        <v>107</v>
      </c>
      <c r="W603">
        <v>63801</v>
      </c>
      <c r="X603">
        <v>38301</v>
      </c>
      <c r="Y603">
        <v>42029</v>
      </c>
      <c r="Z603">
        <v>4.0599999999999996</v>
      </c>
      <c r="AA603" t="s">
        <v>2074</v>
      </c>
      <c r="AB603" t="s">
        <v>2073</v>
      </c>
    </row>
    <row r="604" spans="1:28" x14ac:dyDescent="0.3">
      <c r="A604" t="s">
        <v>2103</v>
      </c>
      <c r="B604" t="s">
        <v>2149</v>
      </c>
      <c r="C604" t="s">
        <v>2286</v>
      </c>
      <c r="D604" t="s">
        <v>2285</v>
      </c>
      <c r="E604" t="s">
        <v>39</v>
      </c>
      <c r="F604" t="s">
        <v>70</v>
      </c>
      <c r="G604" t="s">
        <v>71</v>
      </c>
      <c r="H604" t="s">
        <v>44</v>
      </c>
      <c r="I604" t="s">
        <v>2150</v>
      </c>
      <c r="J604" t="str">
        <f t="shared" si="9"/>
        <v>PCA JACKSON UNDER 160| 3830142071</v>
      </c>
      <c r="K604">
        <v>4</v>
      </c>
      <c r="L604">
        <v>4.5199999999999996</v>
      </c>
      <c r="M604">
        <v>0</v>
      </c>
      <c r="N604">
        <v>83</v>
      </c>
      <c r="O604">
        <v>0.25</v>
      </c>
      <c r="P604">
        <v>12</v>
      </c>
      <c r="Q604">
        <v>0.25</v>
      </c>
      <c r="R604">
        <v>-17</v>
      </c>
      <c r="S604">
        <v>-11</v>
      </c>
      <c r="T604">
        <v>-51</v>
      </c>
      <c r="U604">
        <v>35</v>
      </c>
      <c r="V604">
        <v>-27</v>
      </c>
      <c r="W604">
        <v>38301</v>
      </c>
      <c r="X604">
        <v>38301</v>
      </c>
      <c r="Y604">
        <v>42071</v>
      </c>
      <c r="Z604">
        <v>4.28</v>
      </c>
      <c r="AA604" t="s">
        <v>2074</v>
      </c>
      <c r="AB604" t="s">
        <v>2073</v>
      </c>
    </row>
    <row r="605" spans="1:28" x14ac:dyDescent="0.3">
      <c r="A605" t="s">
        <v>2103</v>
      </c>
      <c r="B605" t="s">
        <v>2142</v>
      </c>
      <c r="C605" t="s">
        <v>148</v>
      </c>
      <c r="D605" t="s">
        <v>149</v>
      </c>
      <c r="E605" t="s">
        <v>39</v>
      </c>
      <c r="F605" t="s">
        <v>70</v>
      </c>
      <c r="G605" t="s">
        <v>1394</v>
      </c>
      <c r="H605" t="s">
        <v>61</v>
      </c>
      <c r="I605" t="s">
        <v>743</v>
      </c>
      <c r="J605" t="str">
        <f t="shared" si="9"/>
        <v>BRIGGS AND STRATTON | 3835863901</v>
      </c>
      <c r="K605">
        <v>1</v>
      </c>
      <c r="L605">
        <v>4.03</v>
      </c>
      <c r="M605">
        <v>0.2</v>
      </c>
      <c r="N605">
        <v>130</v>
      </c>
      <c r="O605">
        <v>0.17</v>
      </c>
      <c r="P605">
        <v>0</v>
      </c>
      <c r="Q605">
        <v>0.25</v>
      </c>
      <c r="R605">
        <v>0</v>
      </c>
      <c r="S605">
        <v>20</v>
      </c>
      <c r="T605">
        <v>26</v>
      </c>
      <c r="U605">
        <v>126</v>
      </c>
      <c r="V605">
        <v>172</v>
      </c>
      <c r="W605">
        <v>38301</v>
      </c>
      <c r="X605">
        <v>38358</v>
      </c>
      <c r="Y605">
        <v>63901</v>
      </c>
      <c r="Z605">
        <v>3.99</v>
      </c>
      <c r="AA605" t="s">
        <v>2144</v>
      </c>
      <c r="AB605" t="s">
        <v>2143</v>
      </c>
    </row>
    <row r="606" spans="1:28" x14ac:dyDescent="0.3">
      <c r="A606" t="s">
        <v>2103</v>
      </c>
      <c r="B606" t="s">
        <v>2142</v>
      </c>
      <c r="C606" t="s">
        <v>2286</v>
      </c>
      <c r="D606" t="s">
        <v>2285</v>
      </c>
      <c r="E606" t="s">
        <v>39</v>
      </c>
      <c r="F606" t="s">
        <v>70</v>
      </c>
      <c r="G606" t="s">
        <v>71</v>
      </c>
      <c r="H606" t="s">
        <v>61</v>
      </c>
      <c r="I606" t="s">
        <v>743</v>
      </c>
      <c r="J606" t="str">
        <f t="shared" si="9"/>
        <v>PCA JACKSON UNDER 160| 3830163901</v>
      </c>
      <c r="K606">
        <v>2</v>
      </c>
      <c r="L606">
        <v>3.83</v>
      </c>
      <c r="M606">
        <v>0.01</v>
      </c>
      <c r="N606">
        <v>140</v>
      </c>
      <c r="O606">
        <v>0.24</v>
      </c>
      <c r="P606">
        <v>0</v>
      </c>
      <c r="Q606">
        <v>0.25</v>
      </c>
      <c r="R606">
        <v>-2</v>
      </c>
      <c r="S606">
        <v>-11</v>
      </c>
      <c r="T606">
        <v>-4</v>
      </c>
      <c r="U606">
        <v>129</v>
      </c>
      <c r="V606">
        <v>114</v>
      </c>
      <c r="W606">
        <v>38301</v>
      </c>
      <c r="X606">
        <v>38301</v>
      </c>
      <c r="Y606">
        <v>63901</v>
      </c>
      <c r="Z606">
        <v>3.6</v>
      </c>
      <c r="AA606" t="s">
        <v>2068</v>
      </c>
      <c r="AB606" t="s">
        <v>2067</v>
      </c>
    </row>
    <row r="607" spans="1:28" x14ac:dyDescent="0.3">
      <c r="A607" t="s">
        <v>2103</v>
      </c>
      <c r="B607" t="s">
        <v>2142</v>
      </c>
      <c r="C607" t="s">
        <v>2286</v>
      </c>
      <c r="D607" t="s">
        <v>2285</v>
      </c>
      <c r="E607" t="s">
        <v>39</v>
      </c>
      <c r="F607" t="s">
        <v>70</v>
      </c>
      <c r="G607" t="s">
        <v>71</v>
      </c>
      <c r="H607" t="s">
        <v>61</v>
      </c>
      <c r="I607" t="s">
        <v>183</v>
      </c>
      <c r="J607" t="str">
        <f t="shared" si="9"/>
        <v>PCA JACKSON UNDER 160| 3830163801</v>
      </c>
      <c r="K607">
        <v>110</v>
      </c>
      <c r="L607">
        <v>4.16</v>
      </c>
      <c r="M607">
        <v>0</v>
      </c>
      <c r="N607">
        <v>129</v>
      </c>
      <c r="O607">
        <v>0.17</v>
      </c>
      <c r="P607">
        <v>23</v>
      </c>
      <c r="Q607">
        <v>0.27</v>
      </c>
      <c r="R607">
        <v>25</v>
      </c>
      <c r="S607">
        <v>-11</v>
      </c>
      <c r="T607">
        <v>26</v>
      </c>
      <c r="U607">
        <v>113</v>
      </c>
      <c r="V607">
        <v>128</v>
      </c>
      <c r="W607">
        <v>38301</v>
      </c>
      <c r="X607">
        <v>38301</v>
      </c>
      <c r="Y607">
        <v>63801</v>
      </c>
      <c r="Z607">
        <v>3.92</v>
      </c>
      <c r="AA607" t="s">
        <v>2074</v>
      </c>
      <c r="AB607" t="s">
        <v>2073</v>
      </c>
    </row>
    <row r="608" spans="1:28" x14ac:dyDescent="0.3">
      <c r="A608" t="s">
        <v>2103</v>
      </c>
      <c r="B608" t="s">
        <v>2326</v>
      </c>
      <c r="C608" t="s">
        <v>2288</v>
      </c>
      <c r="D608" t="s">
        <v>2287</v>
      </c>
      <c r="E608" t="s">
        <v>39</v>
      </c>
      <c r="F608" t="s">
        <v>70</v>
      </c>
      <c r="G608" t="s">
        <v>71</v>
      </c>
      <c r="H608" t="s">
        <v>61</v>
      </c>
      <c r="I608" t="s">
        <v>1117</v>
      </c>
      <c r="J608" t="str">
        <f t="shared" si="9"/>
        <v>PCA JACKSON OVER 160 | 3830165775</v>
      </c>
      <c r="K608">
        <v>14</v>
      </c>
      <c r="L608">
        <v>3.78</v>
      </c>
      <c r="M608">
        <v>0</v>
      </c>
      <c r="N608">
        <v>240</v>
      </c>
      <c r="O608">
        <v>0.42</v>
      </c>
      <c r="P608">
        <v>18</v>
      </c>
      <c r="Q608">
        <v>0.26</v>
      </c>
      <c r="R608">
        <v>49</v>
      </c>
      <c r="S608">
        <v>-6</v>
      </c>
      <c r="T608">
        <v>53</v>
      </c>
      <c r="U608">
        <v>102</v>
      </c>
      <c r="V608">
        <v>149</v>
      </c>
      <c r="W608">
        <v>38301</v>
      </c>
      <c r="X608">
        <v>38301</v>
      </c>
      <c r="Y608">
        <v>65775</v>
      </c>
      <c r="Z608">
        <v>3.54</v>
      </c>
      <c r="AA608" t="s">
        <v>2074</v>
      </c>
      <c r="AB608" t="s">
        <v>2073</v>
      </c>
    </row>
    <row r="609" spans="1:28" x14ac:dyDescent="0.3">
      <c r="A609" t="s">
        <v>2103</v>
      </c>
      <c r="B609" t="s">
        <v>2136</v>
      </c>
      <c r="C609" t="s">
        <v>37</v>
      </c>
      <c r="D609" t="s">
        <v>38</v>
      </c>
      <c r="E609" t="s">
        <v>39</v>
      </c>
      <c r="F609" t="s">
        <v>70</v>
      </c>
      <c r="G609" t="s">
        <v>62</v>
      </c>
      <c r="H609" t="s">
        <v>66</v>
      </c>
      <c r="I609" t="s">
        <v>874</v>
      </c>
      <c r="J609" t="str">
        <f t="shared" si="9"/>
        <v>b: C H ROBINSON | 3823038930</v>
      </c>
      <c r="K609">
        <v>1</v>
      </c>
      <c r="L609">
        <v>1.96</v>
      </c>
      <c r="M609">
        <v>0.27</v>
      </c>
      <c r="N609">
        <v>246</v>
      </c>
      <c r="O609">
        <v>0.54</v>
      </c>
      <c r="P609">
        <v>41</v>
      </c>
      <c r="Q609">
        <v>0.25</v>
      </c>
      <c r="R609">
        <v>-15</v>
      </c>
      <c r="S609">
        <v>-32</v>
      </c>
      <c r="T609">
        <v>2</v>
      </c>
      <c r="U609">
        <v>-119</v>
      </c>
      <c r="V609">
        <v>-149</v>
      </c>
      <c r="W609">
        <v>38301</v>
      </c>
      <c r="X609">
        <v>38230</v>
      </c>
      <c r="Y609">
        <v>38930</v>
      </c>
      <c r="Z609">
        <v>1.99</v>
      </c>
      <c r="AA609" t="s">
        <v>2068</v>
      </c>
      <c r="AB609" t="s">
        <v>2067</v>
      </c>
    </row>
    <row r="610" spans="1:28" x14ac:dyDescent="0.3">
      <c r="A610" t="s">
        <v>2103</v>
      </c>
      <c r="B610" t="s">
        <v>2136</v>
      </c>
      <c r="C610" t="s">
        <v>1218</v>
      </c>
      <c r="D610" t="s">
        <v>1219</v>
      </c>
      <c r="E610" t="s">
        <v>39</v>
      </c>
      <c r="F610" t="s">
        <v>70</v>
      </c>
      <c r="G610" t="s">
        <v>983</v>
      </c>
      <c r="H610" t="s">
        <v>66</v>
      </c>
      <c r="I610" t="s">
        <v>2325</v>
      </c>
      <c r="J610" t="str">
        <f t="shared" si="9"/>
        <v>b: MAX TRANS LOGISTIC| 3834438901</v>
      </c>
      <c r="K610">
        <v>2</v>
      </c>
      <c r="L610">
        <v>1.81</v>
      </c>
      <c r="M610">
        <v>0.19</v>
      </c>
      <c r="N610">
        <v>212</v>
      </c>
      <c r="O610">
        <v>0.54</v>
      </c>
      <c r="P610">
        <v>48</v>
      </c>
      <c r="Q610">
        <v>0.25</v>
      </c>
      <c r="R610">
        <v>4</v>
      </c>
      <c r="S610">
        <v>-46</v>
      </c>
      <c r="T610">
        <v>2</v>
      </c>
      <c r="U610">
        <v>-201</v>
      </c>
      <c r="V610">
        <v>-245</v>
      </c>
      <c r="W610">
        <v>38301</v>
      </c>
      <c r="X610">
        <v>38344</v>
      </c>
      <c r="Y610">
        <v>38901</v>
      </c>
      <c r="Z610">
        <v>1.76</v>
      </c>
      <c r="AA610" t="s">
        <v>2068</v>
      </c>
      <c r="AB610" t="s">
        <v>2067</v>
      </c>
    </row>
    <row r="611" spans="1:28" x14ac:dyDescent="0.3">
      <c r="A611" t="s">
        <v>2103</v>
      </c>
      <c r="B611" t="s">
        <v>2135</v>
      </c>
      <c r="C611" t="s">
        <v>302</v>
      </c>
      <c r="D611" t="s">
        <v>303</v>
      </c>
      <c r="E611" t="s">
        <v>39</v>
      </c>
      <c r="F611" t="s">
        <v>70</v>
      </c>
      <c r="G611" t="s">
        <v>71</v>
      </c>
      <c r="H611" t="s">
        <v>66</v>
      </c>
      <c r="I611" t="s">
        <v>1166</v>
      </c>
      <c r="J611" t="str">
        <f t="shared" si="9"/>
        <v>KIRKLANDS TL ONLY | 3830139301</v>
      </c>
      <c r="K611">
        <v>3</v>
      </c>
      <c r="L611">
        <v>2.3199999999999998</v>
      </c>
      <c r="M611">
        <v>0.22</v>
      </c>
      <c r="N611">
        <v>388</v>
      </c>
      <c r="O611">
        <v>1.05</v>
      </c>
      <c r="P611">
        <v>62</v>
      </c>
      <c r="Q611">
        <v>0.28000000000000003</v>
      </c>
      <c r="R611">
        <v>-171</v>
      </c>
      <c r="S611">
        <v>-18</v>
      </c>
      <c r="T611">
        <v>-123</v>
      </c>
      <c r="U611">
        <v>-112</v>
      </c>
      <c r="V611">
        <v>-253</v>
      </c>
      <c r="W611">
        <v>38101</v>
      </c>
      <c r="X611">
        <v>38301</v>
      </c>
      <c r="Y611">
        <v>39301</v>
      </c>
      <c r="Z611">
        <v>2.2999999999999998</v>
      </c>
      <c r="AA611" t="s">
        <v>2074</v>
      </c>
      <c r="AB611" t="s">
        <v>2073</v>
      </c>
    </row>
    <row r="612" spans="1:28" x14ac:dyDescent="0.3">
      <c r="A612" t="s">
        <v>2103</v>
      </c>
      <c r="B612" t="s">
        <v>2131</v>
      </c>
      <c r="C612" t="s">
        <v>2324</v>
      </c>
      <c r="D612" t="s">
        <v>2323</v>
      </c>
      <c r="E612" t="s">
        <v>39</v>
      </c>
      <c r="F612" t="s">
        <v>70</v>
      </c>
      <c r="G612" t="s">
        <v>71</v>
      </c>
      <c r="H612" t="s">
        <v>66</v>
      </c>
      <c r="I612" t="s">
        <v>2132</v>
      </c>
      <c r="J612" t="str">
        <f t="shared" si="9"/>
        <v>ADM ARCHER DANIELS MI| 3830138632</v>
      </c>
      <c r="K612">
        <v>3</v>
      </c>
      <c r="L612">
        <v>3.74</v>
      </c>
      <c r="M612">
        <v>0.16</v>
      </c>
      <c r="N612">
        <v>107</v>
      </c>
      <c r="O612">
        <v>0.2</v>
      </c>
      <c r="P612">
        <v>24</v>
      </c>
      <c r="Q612">
        <v>0.27</v>
      </c>
      <c r="R612">
        <v>4</v>
      </c>
      <c r="S612">
        <v>-18</v>
      </c>
      <c r="T612">
        <v>14</v>
      </c>
      <c r="U612">
        <v>265</v>
      </c>
      <c r="V612">
        <v>261</v>
      </c>
      <c r="W612">
        <v>38301</v>
      </c>
      <c r="X612">
        <v>38301</v>
      </c>
      <c r="Y612">
        <v>38632</v>
      </c>
      <c r="Z612">
        <v>3.66</v>
      </c>
      <c r="AA612" t="s">
        <v>2074</v>
      </c>
      <c r="AB612" t="s">
        <v>2073</v>
      </c>
    </row>
    <row r="613" spans="1:28" x14ac:dyDescent="0.3">
      <c r="A613" t="s">
        <v>2103</v>
      </c>
      <c r="B613" t="s">
        <v>2131</v>
      </c>
      <c r="C613" t="s">
        <v>37</v>
      </c>
      <c r="D613" t="s">
        <v>38</v>
      </c>
      <c r="E613" t="s">
        <v>39</v>
      </c>
      <c r="F613" t="s">
        <v>70</v>
      </c>
      <c r="G613" t="s">
        <v>2322</v>
      </c>
      <c r="H613" t="s">
        <v>66</v>
      </c>
      <c r="I613" t="s">
        <v>498</v>
      </c>
      <c r="J613" t="str">
        <f t="shared" si="9"/>
        <v>b: C H ROBINSON | 3807538654</v>
      </c>
      <c r="K613">
        <v>1</v>
      </c>
      <c r="L613">
        <v>4.72</v>
      </c>
      <c r="M613">
        <v>0.27</v>
      </c>
      <c r="N613">
        <v>60</v>
      </c>
      <c r="O613">
        <v>0.13</v>
      </c>
      <c r="P613">
        <v>37</v>
      </c>
      <c r="Q613">
        <v>0.25</v>
      </c>
      <c r="R613">
        <v>-4</v>
      </c>
      <c r="S613">
        <v>-47</v>
      </c>
      <c r="T613">
        <v>1</v>
      </c>
      <c r="U613">
        <v>207</v>
      </c>
      <c r="V613">
        <v>161</v>
      </c>
      <c r="W613">
        <v>38002</v>
      </c>
      <c r="X613">
        <v>38075</v>
      </c>
      <c r="Y613">
        <v>38654</v>
      </c>
      <c r="Z613">
        <v>4.75</v>
      </c>
      <c r="AA613" t="s">
        <v>2074</v>
      </c>
      <c r="AB613" t="s">
        <v>2073</v>
      </c>
    </row>
    <row r="614" spans="1:28" x14ac:dyDescent="0.3">
      <c r="A614" t="s">
        <v>2103</v>
      </c>
      <c r="B614" t="s">
        <v>2131</v>
      </c>
      <c r="C614" t="s">
        <v>2321</v>
      </c>
      <c r="D614" t="s">
        <v>2320</v>
      </c>
      <c r="E614" t="s">
        <v>39</v>
      </c>
      <c r="F614" t="s">
        <v>70</v>
      </c>
      <c r="G614" t="s">
        <v>1550</v>
      </c>
      <c r="H614" t="s">
        <v>66</v>
      </c>
      <c r="I614" t="s">
        <v>2255</v>
      </c>
      <c r="J614" t="str">
        <f t="shared" si="9"/>
        <v>b: FULLEN TRANSPORTAT| 3801238676</v>
      </c>
      <c r="K614">
        <v>2</v>
      </c>
      <c r="L614">
        <v>3.72</v>
      </c>
      <c r="M614">
        <v>0.28000000000000003</v>
      </c>
      <c r="N614">
        <v>100</v>
      </c>
      <c r="O614">
        <v>0.15</v>
      </c>
      <c r="P614">
        <v>26</v>
      </c>
      <c r="Q614">
        <v>0.25</v>
      </c>
      <c r="R614">
        <v>-8</v>
      </c>
      <c r="S614">
        <v>-13</v>
      </c>
      <c r="T614">
        <v>-8</v>
      </c>
      <c r="U614">
        <v>258</v>
      </c>
      <c r="V614">
        <v>237</v>
      </c>
      <c r="W614">
        <v>38301</v>
      </c>
      <c r="X614">
        <v>38012</v>
      </c>
      <c r="Y614">
        <v>38676</v>
      </c>
      <c r="Z614">
        <v>3.76</v>
      </c>
      <c r="AA614" t="s">
        <v>2064</v>
      </c>
      <c r="AB614" t="s">
        <v>2063</v>
      </c>
    </row>
    <row r="615" spans="1:28" x14ac:dyDescent="0.3">
      <c r="A615" t="s">
        <v>2103</v>
      </c>
      <c r="B615" t="s">
        <v>2131</v>
      </c>
      <c r="C615" t="s">
        <v>2321</v>
      </c>
      <c r="D615" t="s">
        <v>2320</v>
      </c>
      <c r="E615" t="s">
        <v>39</v>
      </c>
      <c r="F615" t="s">
        <v>70</v>
      </c>
      <c r="G615" t="s">
        <v>1394</v>
      </c>
      <c r="H615" t="s">
        <v>66</v>
      </c>
      <c r="I615" t="s">
        <v>2255</v>
      </c>
      <c r="J615" t="str">
        <f t="shared" si="9"/>
        <v>b: FULLEN TRANSPORTAT| 3835838676</v>
      </c>
      <c r="K615">
        <v>1</v>
      </c>
      <c r="L615">
        <v>2.71</v>
      </c>
      <c r="M615">
        <v>0.28000000000000003</v>
      </c>
      <c r="N615">
        <v>141</v>
      </c>
      <c r="O615">
        <v>0.21</v>
      </c>
      <c r="P615">
        <v>101</v>
      </c>
      <c r="Q615">
        <v>0.35</v>
      </c>
      <c r="R615">
        <v>-10</v>
      </c>
      <c r="S615">
        <v>-283</v>
      </c>
      <c r="T615">
        <v>9</v>
      </c>
      <c r="U615">
        <v>226</v>
      </c>
      <c r="V615">
        <v>-48</v>
      </c>
      <c r="W615">
        <v>38654</v>
      </c>
      <c r="X615">
        <v>38358</v>
      </c>
      <c r="Y615">
        <v>38676</v>
      </c>
      <c r="Z615">
        <v>2.75</v>
      </c>
      <c r="AA615" t="s">
        <v>2064</v>
      </c>
      <c r="AB615" t="s">
        <v>2063</v>
      </c>
    </row>
    <row r="616" spans="1:28" x14ac:dyDescent="0.3">
      <c r="A616" t="s">
        <v>2103</v>
      </c>
      <c r="B616" t="s">
        <v>2131</v>
      </c>
      <c r="C616" t="s">
        <v>127</v>
      </c>
      <c r="D616" t="s">
        <v>128</v>
      </c>
      <c r="E616" t="s">
        <v>39</v>
      </c>
      <c r="F616" t="s">
        <v>70</v>
      </c>
      <c r="G616" t="s">
        <v>1550</v>
      </c>
      <c r="H616" t="s">
        <v>66</v>
      </c>
      <c r="I616" t="s">
        <v>2132</v>
      </c>
      <c r="J616" t="str">
        <f t="shared" si="9"/>
        <v>b: SCOTT LOGISTICS CO| 3801238632</v>
      </c>
      <c r="K616">
        <v>4</v>
      </c>
      <c r="L616">
        <v>3.81</v>
      </c>
      <c r="M616">
        <v>0.28000000000000003</v>
      </c>
      <c r="N616">
        <v>83</v>
      </c>
      <c r="O616">
        <v>0.14000000000000001</v>
      </c>
      <c r="P616">
        <v>23</v>
      </c>
      <c r="Q616">
        <v>0.25</v>
      </c>
      <c r="R616">
        <v>-6</v>
      </c>
      <c r="S616">
        <v>-15</v>
      </c>
      <c r="T616">
        <v>-4</v>
      </c>
      <c r="U616">
        <v>217</v>
      </c>
      <c r="V616">
        <v>198</v>
      </c>
      <c r="W616">
        <v>38063</v>
      </c>
      <c r="X616">
        <v>38012</v>
      </c>
      <c r="Y616">
        <v>38632</v>
      </c>
      <c r="Z616">
        <v>3.85</v>
      </c>
      <c r="AA616" t="s">
        <v>2064</v>
      </c>
      <c r="AB616" t="s">
        <v>2063</v>
      </c>
    </row>
    <row r="617" spans="1:28" x14ac:dyDescent="0.3">
      <c r="A617" t="s">
        <v>2103</v>
      </c>
      <c r="B617" t="s">
        <v>2131</v>
      </c>
      <c r="C617" t="s">
        <v>2319</v>
      </c>
      <c r="D617" t="s">
        <v>2318</v>
      </c>
      <c r="E617" t="s">
        <v>39</v>
      </c>
      <c r="F617" t="s">
        <v>70</v>
      </c>
      <c r="G617" t="s">
        <v>62</v>
      </c>
      <c r="H617" t="s">
        <v>66</v>
      </c>
      <c r="I617" t="s">
        <v>498</v>
      </c>
      <c r="J617" t="str">
        <f t="shared" si="9"/>
        <v>b: SUN CITY GROUP | 3823038654</v>
      </c>
      <c r="K617">
        <v>54</v>
      </c>
      <c r="L617">
        <v>2.9</v>
      </c>
      <c r="M617">
        <v>0.27</v>
      </c>
      <c r="N617">
        <v>125</v>
      </c>
      <c r="O617">
        <v>0.24</v>
      </c>
      <c r="P617">
        <v>17</v>
      </c>
      <c r="Q617">
        <v>0.25</v>
      </c>
      <c r="R617">
        <v>-8</v>
      </c>
      <c r="S617">
        <v>-3</v>
      </c>
      <c r="T617">
        <v>-4</v>
      </c>
      <c r="U617">
        <v>222</v>
      </c>
      <c r="V617">
        <v>215</v>
      </c>
      <c r="W617">
        <v>38230</v>
      </c>
      <c r="X617">
        <v>38230</v>
      </c>
      <c r="Y617">
        <v>38654</v>
      </c>
      <c r="Z617">
        <v>2.93</v>
      </c>
      <c r="AA617" t="s">
        <v>2074</v>
      </c>
      <c r="AB617" t="s">
        <v>2073</v>
      </c>
    </row>
    <row r="618" spans="1:28" x14ac:dyDescent="0.3">
      <c r="A618" t="s">
        <v>2103</v>
      </c>
      <c r="B618" t="s">
        <v>2131</v>
      </c>
      <c r="C618" t="s">
        <v>378</v>
      </c>
      <c r="D618" t="s">
        <v>379</v>
      </c>
      <c r="E618" t="s">
        <v>39</v>
      </c>
      <c r="F618" t="s">
        <v>70</v>
      </c>
      <c r="G618" t="s">
        <v>1550</v>
      </c>
      <c r="H618" t="s">
        <v>66</v>
      </c>
      <c r="I618" t="s">
        <v>2132</v>
      </c>
      <c r="J618" t="str">
        <f t="shared" si="9"/>
        <v>b: TOTAL QUALITY LOGI| 3801238632</v>
      </c>
      <c r="K618">
        <v>2</v>
      </c>
      <c r="L618">
        <v>3.93</v>
      </c>
      <c r="M618">
        <v>0.28000000000000003</v>
      </c>
      <c r="N618">
        <v>83</v>
      </c>
      <c r="O618">
        <v>0.12</v>
      </c>
      <c r="P618">
        <v>26</v>
      </c>
      <c r="Q618">
        <v>0.25</v>
      </c>
      <c r="R618">
        <v>-6</v>
      </c>
      <c r="S618">
        <v>-13</v>
      </c>
      <c r="T618">
        <v>5</v>
      </c>
      <c r="U618">
        <v>227</v>
      </c>
      <c r="V618">
        <v>219</v>
      </c>
      <c r="W618">
        <v>38301</v>
      </c>
      <c r="X618">
        <v>38012</v>
      </c>
      <c r="Y618">
        <v>38632</v>
      </c>
      <c r="Z618">
        <v>3.97</v>
      </c>
      <c r="AA618" t="s">
        <v>2064</v>
      </c>
      <c r="AB618" t="s">
        <v>2063</v>
      </c>
    </row>
    <row r="619" spans="1:28" x14ac:dyDescent="0.3">
      <c r="A619" t="s">
        <v>2103</v>
      </c>
      <c r="B619" t="s">
        <v>2131</v>
      </c>
      <c r="C619" t="s">
        <v>2317</v>
      </c>
      <c r="D619" t="s">
        <v>2316</v>
      </c>
      <c r="E619" t="s">
        <v>39</v>
      </c>
      <c r="F619" t="s">
        <v>70</v>
      </c>
      <c r="G619" t="s">
        <v>71</v>
      </c>
      <c r="H619" t="s">
        <v>66</v>
      </c>
      <c r="I619" t="s">
        <v>497</v>
      </c>
      <c r="J619" t="str">
        <f t="shared" si="9"/>
        <v>CHEP AMERICAS FREIGHT| 3830138671</v>
      </c>
      <c r="K619">
        <v>15</v>
      </c>
      <c r="L619">
        <v>3.65</v>
      </c>
      <c r="M619">
        <v>0.14000000000000001</v>
      </c>
      <c r="N619">
        <v>95</v>
      </c>
      <c r="O619">
        <v>0.17</v>
      </c>
      <c r="P619">
        <v>17</v>
      </c>
      <c r="Q619">
        <v>0.26</v>
      </c>
      <c r="R619">
        <v>5</v>
      </c>
      <c r="S619">
        <v>-7</v>
      </c>
      <c r="T619">
        <v>-17</v>
      </c>
      <c r="U619">
        <v>222</v>
      </c>
      <c r="V619">
        <v>198</v>
      </c>
      <c r="W619">
        <v>38002</v>
      </c>
      <c r="X619">
        <v>38301</v>
      </c>
      <c r="Y619">
        <v>38671</v>
      </c>
      <c r="Z619">
        <v>3.55</v>
      </c>
      <c r="AA619" t="s">
        <v>2068</v>
      </c>
      <c r="AB619" t="s">
        <v>2067</v>
      </c>
    </row>
    <row r="620" spans="1:28" x14ac:dyDescent="0.3">
      <c r="A620" t="s">
        <v>2103</v>
      </c>
      <c r="B620" t="s">
        <v>2131</v>
      </c>
      <c r="C620" t="s">
        <v>2304</v>
      </c>
      <c r="D620" t="s">
        <v>2303</v>
      </c>
      <c r="E620" t="s">
        <v>39</v>
      </c>
      <c r="F620" t="s">
        <v>70</v>
      </c>
      <c r="G620" t="s">
        <v>71</v>
      </c>
      <c r="H620" t="s">
        <v>66</v>
      </c>
      <c r="I620" t="s">
        <v>498</v>
      </c>
      <c r="J620" t="str">
        <f t="shared" si="9"/>
        <v>COTTON CARRIERS LLC | 3830138654</v>
      </c>
      <c r="K620">
        <v>1</v>
      </c>
      <c r="L620">
        <v>3.32</v>
      </c>
      <c r="M620">
        <v>0.28000000000000003</v>
      </c>
      <c r="N620">
        <v>90</v>
      </c>
      <c r="O620">
        <v>0.11</v>
      </c>
      <c r="P620">
        <v>0</v>
      </c>
      <c r="Q620">
        <v>0.25</v>
      </c>
      <c r="R620">
        <v>-7</v>
      </c>
      <c r="S620">
        <v>20</v>
      </c>
      <c r="T620">
        <v>9</v>
      </c>
      <c r="U620">
        <v>194</v>
      </c>
      <c r="V620">
        <v>223</v>
      </c>
      <c r="W620">
        <v>38301</v>
      </c>
      <c r="X620">
        <v>38301</v>
      </c>
      <c r="Y620">
        <v>38654</v>
      </c>
      <c r="Z620">
        <v>3.36</v>
      </c>
      <c r="AA620" t="s">
        <v>2064</v>
      </c>
      <c r="AB620" t="s">
        <v>2063</v>
      </c>
    </row>
    <row r="621" spans="1:28" x14ac:dyDescent="0.3">
      <c r="A621" t="s">
        <v>2103</v>
      </c>
      <c r="B621" t="s">
        <v>2131</v>
      </c>
      <c r="C621" t="s">
        <v>400</v>
      </c>
      <c r="D621" t="s">
        <v>401</v>
      </c>
      <c r="E621" t="s">
        <v>39</v>
      </c>
      <c r="F621" t="s">
        <v>70</v>
      </c>
      <c r="G621" t="s">
        <v>71</v>
      </c>
      <c r="H621" t="s">
        <v>66</v>
      </c>
      <c r="I621" t="s">
        <v>774</v>
      </c>
      <c r="J621" t="str">
        <f t="shared" si="9"/>
        <v>KELLOGG COMPANY MLXP| 3830138611</v>
      </c>
      <c r="K621">
        <v>14</v>
      </c>
      <c r="L621">
        <v>3.49</v>
      </c>
      <c r="M621">
        <v>0.24</v>
      </c>
      <c r="N621">
        <v>86</v>
      </c>
      <c r="O621">
        <v>0.14000000000000001</v>
      </c>
      <c r="P621">
        <v>44</v>
      </c>
      <c r="Q621">
        <v>0.28999999999999998</v>
      </c>
      <c r="R621">
        <v>-2</v>
      </c>
      <c r="S621">
        <v>-33</v>
      </c>
      <c r="T621">
        <v>-4</v>
      </c>
      <c r="U621">
        <v>193</v>
      </c>
      <c r="V621">
        <v>156</v>
      </c>
      <c r="W621">
        <v>38301</v>
      </c>
      <c r="X621">
        <v>38301</v>
      </c>
      <c r="Y621">
        <v>38611</v>
      </c>
      <c r="Z621">
        <v>3.49</v>
      </c>
      <c r="AA621" t="s">
        <v>2074</v>
      </c>
      <c r="AB621" t="s">
        <v>2073</v>
      </c>
    </row>
    <row r="622" spans="1:28" x14ac:dyDescent="0.3">
      <c r="A622" t="s">
        <v>2103</v>
      </c>
      <c r="B622" t="s">
        <v>2131</v>
      </c>
      <c r="C622" t="s">
        <v>302</v>
      </c>
      <c r="D622" t="s">
        <v>303</v>
      </c>
      <c r="E622" t="s">
        <v>39</v>
      </c>
      <c r="F622" t="s">
        <v>70</v>
      </c>
      <c r="G622" t="s">
        <v>71</v>
      </c>
      <c r="H622" t="s">
        <v>66</v>
      </c>
      <c r="I622" t="s">
        <v>497</v>
      </c>
      <c r="J622" t="str">
        <f t="shared" si="9"/>
        <v>KIRKLANDS TL ONLY | 3830138671</v>
      </c>
      <c r="K622">
        <v>6</v>
      </c>
      <c r="L622">
        <v>1.9</v>
      </c>
      <c r="M622">
        <v>0.22</v>
      </c>
      <c r="N622">
        <v>97</v>
      </c>
      <c r="O622">
        <v>0.13</v>
      </c>
      <c r="P622">
        <v>38</v>
      </c>
      <c r="Q622">
        <v>0.28000000000000003</v>
      </c>
      <c r="R622">
        <v>-38</v>
      </c>
      <c r="S622">
        <v>-18</v>
      </c>
      <c r="T622">
        <v>1</v>
      </c>
      <c r="U622">
        <v>102</v>
      </c>
      <c r="V622">
        <v>85</v>
      </c>
      <c r="W622">
        <v>38301</v>
      </c>
      <c r="X622">
        <v>38301</v>
      </c>
      <c r="Y622">
        <v>38671</v>
      </c>
      <c r="Z622">
        <v>1.88</v>
      </c>
      <c r="AA622" t="s">
        <v>2074</v>
      </c>
      <c r="AB622" t="s">
        <v>2073</v>
      </c>
    </row>
    <row r="623" spans="1:28" x14ac:dyDescent="0.3">
      <c r="A623" t="s">
        <v>2103</v>
      </c>
      <c r="B623" t="s">
        <v>2131</v>
      </c>
      <c r="C623" t="s">
        <v>2286</v>
      </c>
      <c r="D623" t="s">
        <v>2285</v>
      </c>
      <c r="E623" t="s">
        <v>39</v>
      </c>
      <c r="F623" t="s">
        <v>70</v>
      </c>
      <c r="G623" t="s">
        <v>71</v>
      </c>
      <c r="H623" t="s">
        <v>66</v>
      </c>
      <c r="I623" t="s">
        <v>2315</v>
      </c>
      <c r="J623" t="str">
        <f t="shared" si="9"/>
        <v>PCA JACKSON UNDER 160| 3830138637</v>
      </c>
      <c r="K623">
        <v>3</v>
      </c>
      <c r="L623">
        <v>3.83</v>
      </c>
      <c r="M623">
        <v>0</v>
      </c>
      <c r="N623">
        <v>98</v>
      </c>
      <c r="O623">
        <v>0.18</v>
      </c>
      <c r="P623">
        <v>43</v>
      </c>
      <c r="Q623">
        <v>0.28000000000000003</v>
      </c>
      <c r="R623">
        <v>10</v>
      </c>
      <c r="S623">
        <v>-11</v>
      </c>
      <c r="T623">
        <v>-21</v>
      </c>
      <c r="U623">
        <v>245</v>
      </c>
      <c r="V623">
        <v>213</v>
      </c>
      <c r="W623">
        <v>38301</v>
      </c>
      <c r="X623">
        <v>38301</v>
      </c>
      <c r="Y623">
        <v>38637</v>
      </c>
      <c r="Z623">
        <v>3.59</v>
      </c>
      <c r="AA623" t="s">
        <v>2074</v>
      </c>
      <c r="AB623" t="s">
        <v>2073</v>
      </c>
    </row>
    <row r="624" spans="1:28" x14ac:dyDescent="0.3">
      <c r="A624" t="s">
        <v>2103</v>
      </c>
      <c r="B624" t="s">
        <v>2131</v>
      </c>
      <c r="C624" t="s">
        <v>2286</v>
      </c>
      <c r="D624" t="s">
        <v>2285</v>
      </c>
      <c r="E624" t="s">
        <v>39</v>
      </c>
      <c r="F624" t="s">
        <v>70</v>
      </c>
      <c r="G624" t="s">
        <v>71</v>
      </c>
      <c r="H624" t="s">
        <v>66</v>
      </c>
      <c r="I624" t="s">
        <v>498</v>
      </c>
      <c r="J624" t="str">
        <f t="shared" si="9"/>
        <v>PCA JACKSON UNDER 160| 3830138654</v>
      </c>
      <c r="K624">
        <v>63</v>
      </c>
      <c r="L624">
        <v>4.03</v>
      </c>
      <c r="M624">
        <v>0</v>
      </c>
      <c r="N624">
        <v>92</v>
      </c>
      <c r="O624">
        <v>0.15</v>
      </c>
      <c r="P624">
        <v>22</v>
      </c>
      <c r="Q624">
        <v>0.27</v>
      </c>
      <c r="R624">
        <v>9</v>
      </c>
      <c r="S624">
        <v>-11</v>
      </c>
      <c r="T624">
        <v>-8</v>
      </c>
      <c r="U624">
        <v>250</v>
      </c>
      <c r="V624">
        <v>231</v>
      </c>
      <c r="W624">
        <v>38301</v>
      </c>
      <c r="X624">
        <v>38301</v>
      </c>
      <c r="Y624">
        <v>38654</v>
      </c>
      <c r="Z624">
        <v>3.79</v>
      </c>
      <c r="AA624" t="s">
        <v>2074</v>
      </c>
      <c r="AB624" t="s">
        <v>2073</v>
      </c>
    </row>
    <row r="625" spans="1:28" x14ac:dyDescent="0.3">
      <c r="A625" t="s">
        <v>2103</v>
      </c>
      <c r="B625" t="s">
        <v>2131</v>
      </c>
      <c r="C625" t="s">
        <v>2286</v>
      </c>
      <c r="D625" t="s">
        <v>2285</v>
      </c>
      <c r="E625" t="s">
        <v>39</v>
      </c>
      <c r="F625" t="s">
        <v>70</v>
      </c>
      <c r="G625" t="s">
        <v>71</v>
      </c>
      <c r="H625" t="s">
        <v>66</v>
      </c>
      <c r="I625" t="s">
        <v>497</v>
      </c>
      <c r="J625" t="str">
        <f t="shared" si="9"/>
        <v>PCA JACKSON UNDER 160| 3830138671</v>
      </c>
      <c r="K625">
        <v>17</v>
      </c>
      <c r="L625">
        <v>3.95</v>
      </c>
      <c r="M625">
        <v>7.0000000000000007E-2</v>
      </c>
      <c r="N625">
        <v>95</v>
      </c>
      <c r="O625">
        <v>0.17</v>
      </c>
      <c r="P625">
        <v>29</v>
      </c>
      <c r="Q625">
        <v>0.27</v>
      </c>
      <c r="R625">
        <v>-2</v>
      </c>
      <c r="S625">
        <v>-11</v>
      </c>
      <c r="T625">
        <v>-17</v>
      </c>
      <c r="U625">
        <v>259</v>
      </c>
      <c r="V625">
        <v>231</v>
      </c>
      <c r="W625">
        <v>38301</v>
      </c>
      <c r="X625">
        <v>38301</v>
      </c>
      <c r="Y625">
        <v>38671</v>
      </c>
      <c r="Z625">
        <v>3.78</v>
      </c>
      <c r="AA625" t="s">
        <v>2068</v>
      </c>
      <c r="AB625" t="s">
        <v>2067</v>
      </c>
    </row>
    <row r="626" spans="1:28" x14ac:dyDescent="0.3">
      <c r="A626" t="s">
        <v>2103</v>
      </c>
      <c r="B626" t="s">
        <v>2131</v>
      </c>
      <c r="C626" t="s">
        <v>635</v>
      </c>
      <c r="D626" t="s">
        <v>636</v>
      </c>
      <c r="E626" t="s">
        <v>39</v>
      </c>
      <c r="F626" t="s">
        <v>70</v>
      </c>
      <c r="G626" t="s">
        <v>1394</v>
      </c>
      <c r="H626" t="s">
        <v>66</v>
      </c>
      <c r="I626" t="s">
        <v>498</v>
      </c>
      <c r="J626" t="str">
        <f t="shared" si="9"/>
        <v>WILLIAMS SONOMA | 3835838654</v>
      </c>
      <c r="K626">
        <v>17</v>
      </c>
      <c r="L626">
        <v>3.22</v>
      </c>
      <c r="M626">
        <v>0.08</v>
      </c>
      <c r="N626">
        <v>107</v>
      </c>
      <c r="O626">
        <v>0.16</v>
      </c>
      <c r="P626">
        <v>20</v>
      </c>
      <c r="Q626">
        <v>0.25</v>
      </c>
      <c r="R626">
        <v>12</v>
      </c>
      <c r="S626">
        <v>-6</v>
      </c>
      <c r="T626">
        <v>31</v>
      </c>
      <c r="U626">
        <v>202</v>
      </c>
      <c r="V626">
        <v>227</v>
      </c>
      <c r="W626">
        <v>38301</v>
      </c>
      <c r="X626">
        <v>38358</v>
      </c>
      <c r="Y626">
        <v>38654</v>
      </c>
      <c r="Z626">
        <v>3.06</v>
      </c>
      <c r="AA626" t="s">
        <v>2074</v>
      </c>
      <c r="AB626" t="s">
        <v>2073</v>
      </c>
    </row>
    <row r="627" spans="1:28" x14ac:dyDescent="0.3">
      <c r="A627" t="s">
        <v>2103</v>
      </c>
      <c r="B627" t="s">
        <v>2122</v>
      </c>
      <c r="C627" t="s">
        <v>37</v>
      </c>
      <c r="D627" t="s">
        <v>38</v>
      </c>
      <c r="E627" t="s">
        <v>39</v>
      </c>
      <c r="F627" t="s">
        <v>70</v>
      </c>
      <c r="G627" t="s">
        <v>553</v>
      </c>
      <c r="H627" t="s">
        <v>66</v>
      </c>
      <c r="I627" t="s">
        <v>2126</v>
      </c>
      <c r="J627" t="str">
        <f t="shared" si="9"/>
        <v>b: C H ROBINSON | 3834338866</v>
      </c>
      <c r="K627">
        <v>1</v>
      </c>
      <c r="L627">
        <v>2.9</v>
      </c>
      <c r="M627">
        <v>0.27</v>
      </c>
      <c r="N627">
        <v>115</v>
      </c>
      <c r="O627">
        <v>0.23</v>
      </c>
      <c r="P627">
        <v>45</v>
      </c>
      <c r="Q627">
        <v>0.25</v>
      </c>
      <c r="R627">
        <v>-7</v>
      </c>
      <c r="S627">
        <v>-35</v>
      </c>
      <c r="T627">
        <v>1</v>
      </c>
      <c r="U627">
        <v>40</v>
      </c>
      <c r="V627">
        <v>6</v>
      </c>
      <c r="W627">
        <v>38261</v>
      </c>
      <c r="X627">
        <v>38343</v>
      </c>
      <c r="Y627">
        <v>38866</v>
      </c>
      <c r="Z627">
        <v>2.93</v>
      </c>
      <c r="AA627" t="s">
        <v>2068</v>
      </c>
      <c r="AB627" t="s">
        <v>2067</v>
      </c>
    </row>
    <row r="628" spans="1:28" x14ac:dyDescent="0.3">
      <c r="A628" t="s">
        <v>2103</v>
      </c>
      <c r="B628" t="s">
        <v>2122</v>
      </c>
      <c r="C628" t="s">
        <v>105</v>
      </c>
      <c r="D628" t="s">
        <v>106</v>
      </c>
      <c r="E628" t="s">
        <v>39</v>
      </c>
      <c r="F628" t="s">
        <v>70</v>
      </c>
      <c r="G628" t="s">
        <v>2293</v>
      </c>
      <c r="H628" t="s">
        <v>66</v>
      </c>
      <c r="I628" t="s">
        <v>589</v>
      </c>
      <c r="J628" t="str">
        <f t="shared" si="9"/>
        <v>b: RYAN TRANSPORTATIO| 3804038652</v>
      </c>
      <c r="K628">
        <v>1</v>
      </c>
      <c r="L628">
        <v>2.77</v>
      </c>
      <c r="M628">
        <v>0.27</v>
      </c>
      <c r="N628">
        <v>131</v>
      </c>
      <c r="O628">
        <v>0.17</v>
      </c>
      <c r="P628">
        <v>43</v>
      </c>
      <c r="Q628">
        <v>0.25</v>
      </c>
      <c r="R628">
        <v>-9</v>
      </c>
      <c r="S628">
        <v>-38</v>
      </c>
      <c r="T628">
        <v>26</v>
      </c>
      <c r="U628">
        <v>55</v>
      </c>
      <c r="V628">
        <v>43</v>
      </c>
      <c r="W628">
        <v>38301</v>
      </c>
      <c r="X628">
        <v>38040</v>
      </c>
      <c r="Y628">
        <v>38652</v>
      </c>
      <c r="Z628">
        <v>2.8</v>
      </c>
      <c r="AA628" t="s">
        <v>2064</v>
      </c>
      <c r="AB628" t="s">
        <v>2063</v>
      </c>
    </row>
    <row r="629" spans="1:28" x14ac:dyDescent="0.3">
      <c r="A629" t="s">
        <v>2103</v>
      </c>
      <c r="B629" t="s">
        <v>2122</v>
      </c>
      <c r="C629" t="s">
        <v>423</v>
      </c>
      <c r="D629" t="s">
        <v>424</v>
      </c>
      <c r="E629" t="s">
        <v>39</v>
      </c>
      <c r="F629" t="s">
        <v>70</v>
      </c>
      <c r="G629" t="s">
        <v>71</v>
      </c>
      <c r="H629" t="s">
        <v>66</v>
      </c>
      <c r="I629" t="s">
        <v>2126</v>
      </c>
      <c r="J629" t="str">
        <f t="shared" si="9"/>
        <v>CARLSTAR | 3830138866</v>
      </c>
      <c r="K629">
        <v>1</v>
      </c>
      <c r="L629">
        <v>6.2</v>
      </c>
      <c r="M629">
        <v>0.18</v>
      </c>
      <c r="N629">
        <v>100</v>
      </c>
      <c r="O629">
        <v>0.13</v>
      </c>
      <c r="P629">
        <v>0</v>
      </c>
      <c r="Q629">
        <v>0.25</v>
      </c>
      <c r="R629">
        <v>0</v>
      </c>
      <c r="S629">
        <v>-46</v>
      </c>
      <c r="T629">
        <v>1</v>
      </c>
      <c r="U629">
        <v>336</v>
      </c>
      <c r="V629">
        <v>291</v>
      </c>
      <c r="W629">
        <v>38301</v>
      </c>
      <c r="X629">
        <v>38301</v>
      </c>
      <c r="Y629">
        <v>38866</v>
      </c>
      <c r="Z629">
        <v>6.14</v>
      </c>
      <c r="AA629" t="s">
        <v>2074</v>
      </c>
      <c r="AB629" t="s">
        <v>2073</v>
      </c>
    </row>
    <row r="630" spans="1:28" x14ac:dyDescent="0.3">
      <c r="A630" t="s">
        <v>2103</v>
      </c>
      <c r="B630" t="s">
        <v>2122</v>
      </c>
      <c r="C630" t="s">
        <v>400</v>
      </c>
      <c r="D630" t="s">
        <v>401</v>
      </c>
      <c r="E630" t="s">
        <v>39</v>
      </c>
      <c r="F630" t="s">
        <v>70</v>
      </c>
      <c r="G630" t="s">
        <v>71</v>
      </c>
      <c r="H630" t="s">
        <v>66</v>
      </c>
      <c r="I630" t="s">
        <v>589</v>
      </c>
      <c r="J630" t="str">
        <f t="shared" si="9"/>
        <v>KELLOGG COMPANY MLXP| 3830138652</v>
      </c>
      <c r="K630">
        <v>3</v>
      </c>
      <c r="L630">
        <v>3.41</v>
      </c>
      <c r="M630">
        <v>0.23</v>
      </c>
      <c r="N630">
        <v>88</v>
      </c>
      <c r="O630">
        <v>0.14000000000000001</v>
      </c>
      <c r="P630">
        <v>0</v>
      </c>
      <c r="Q630">
        <v>0.25</v>
      </c>
      <c r="R630">
        <v>-3</v>
      </c>
      <c r="S630">
        <v>-33</v>
      </c>
      <c r="T630">
        <v>-4</v>
      </c>
      <c r="U630">
        <v>30</v>
      </c>
      <c r="V630">
        <v>-7</v>
      </c>
      <c r="W630">
        <v>38301</v>
      </c>
      <c r="X630">
        <v>38301</v>
      </c>
      <c r="Y630">
        <v>38652</v>
      </c>
      <c r="Z630">
        <v>3.4</v>
      </c>
      <c r="AA630" t="s">
        <v>2074</v>
      </c>
      <c r="AB630" t="s">
        <v>2073</v>
      </c>
    </row>
    <row r="631" spans="1:28" x14ac:dyDescent="0.3">
      <c r="A631" t="s">
        <v>2103</v>
      </c>
      <c r="B631" t="s">
        <v>2122</v>
      </c>
      <c r="C631" t="s">
        <v>2286</v>
      </c>
      <c r="D631" t="s">
        <v>2285</v>
      </c>
      <c r="E631" t="s">
        <v>39</v>
      </c>
      <c r="F631" t="s">
        <v>70</v>
      </c>
      <c r="G631" t="s">
        <v>71</v>
      </c>
      <c r="H631" t="s">
        <v>66</v>
      </c>
      <c r="I631" t="s">
        <v>1172</v>
      </c>
      <c r="J631" t="str">
        <f t="shared" si="9"/>
        <v>PCA JACKSON UNDER 160| 3830138829</v>
      </c>
      <c r="K631">
        <v>22</v>
      </c>
      <c r="L631">
        <v>3.84</v>
      </c>
      <c r="M631">
        <v>0</v>
      </c>
      <c r="N631">
        <v>75</v>
      </c>
      <c r="O631">
        <v>0.13</v>
      </c>
      <c r="P631">
        <v>8</v>
      </c>
      <c r="Q631">
        <v>0.25</v>
      </c>
      <c r="R631">
        <v>1</v>
      </c>
      <c r="S631">
        <v>-11</v>
      </c>
      <c r="T631">
        <v>1</v>
      </c>
      <c r="U631">
        <v>28</v>
      </c>
      <c r="V631">
        <v>18</v>
      </c>
      <c r="W631">
        <v>38301</v>
      </c>
      <c r="X631">
        <v>38301</v>
      </c>
      <c r="Y631">
        <v>38829</v>
      </c>
      <c r="Z631">
        <v>3.6</v>
      </c>
      <c r="AA631" t="s">
        <v>2068</v>
      </c>
      <c r="AB631" t="s">
        <v>2067</v>
      </c>
    </row>
    <row r="632" spans="1:28" x14ac:dyDescent="0.3">
      <c r="A632" t="s">
        <v>2103</v>
      </c>
      <c r="B632" t="s">
        <v>2122</v>
      </c>
      <c r="C632" t="s">
        <v>1709</v>
      </c>
      <c r="D632" t="s">
        <v>1710</v>
      </c>
      <c r="E632" t="s">
        <v>39</v>
      </c>
      <c r="F632" t="s">
        <v>70</v>
      </c>
      <c r="G632" t="s">
        <v>71</v>
      </c>
      <c r="H632" t="s">
        <v>66</v>
      </c>
      <c r="I632" t="s">
        <v>589</v>
      </c>
      <c r="J632" t="str">
        <f t="shared" si="9"/>
        <v>TOYOTA TSUSHO | 3830138652</v>
      </c>
      <c r="K632">
        <v>1</v>
      </c>
      <c r="L632">
        <v>4.18</v>
      </c>
      <c r="M632">
        <v>0.27</v>
      </c>
      <c r="N632">
        <v>92</v>
      </c>
      <c r="O632">
        <v>0.13</v>
      </c>
      <c r="P632">
        <v>0</v>
      </c>
      <c r="Q632">
        <v>0.25</v>
      </c>
      <c r="R632">
        <v>-6</v>
      </c>
      <c r="S632">
        <v>-3</v>
      </c>
      <c r="T632">
        <v>1</v>
      </c>
      <c r="U632">
        <v>115</v>
      </c>
      <c r="V632">
        <v>113</v>
      </c>
      <c r="W632">
        <v>38301</v>
      </c>
      <c r="X632">
        <v>38301</v>
      </c>
      <c r="Y632">
        <v>38652</v>
      </c>
      <c r="Z632">
        <v>4.21</v>
      </c>
      <c r="AA632" t="s">
        <v>2074</v>
      </c>
      <c r="AB632" t="s">
        <v>2073</v>
      </c>
    </row>
    <row r="633" spans="1:28" x14ac:dyDescent="0.3">
      <c r="A633" t="s">
        <v>2103</v>
      </c>
      <c r="B633" t="s">
        <v>2122</v>
      </c>
      <c r="C633" t="s">
        <v>2314</v>
      </c>
      <c r="D633" t="s">
        <v>2313</v>
      </c>
      <c r="E633" t="s">
        <v>39</v>
      </c>
      <c r="F633" t="s">
        <v>70</v>
      </c>
      <c r="G633" t="s">
        <v>71</v>
      </c>
      <c r="H633" t="s">
        <v>66</v>
      </c>
      <c r="I633" t="s">
        <v>2312</v>
      </c>
      <c r="J633" t="str">
        <f t="shared" si="9"/>
        <v>VASCOR LTD | 3830138849</v>
      </c>
      <c r="K633">
        <v>20</v>
      </c>
      <c r="L633">
        <v>3.51</v>
      </c>
      <c r="M633">
        <v>0.14000000000000001</v>
      </c>
      <c r="N633">
        <v>133</v>
      </c>
      <c r="O633">
        <v>0.18</v>
      </c>
      <c r="P633">
        <v>29</v>
      </c>
      <c r="Q633">
        <v>0.27</v>
      </c>
      <c r="R633">
        <v>6</v>
      </c>
      <c r="S633">
        <v>-21</v>
      </c>
      <c r="T633">
        <v>22</v>
      </c>
      <c r="U633">
        <v>89</v>
      </c>
      <c r="V633">
        <v>90</v>
      </c>
      <c r="W633">
        <v>38101</v>
      </c>
      <c r="X633">
        <v>38301</v>
      </c>
      <c r="Y633">
        <v>38849</v>
      </c>
      <c r="Z633">
        <v>3.41</v>
      </c>
      <c r="AA633" t="s">
        <v>2074</v>
      </c>
      <c r="AB633" t="s">
        <v>2073</v>
      </c>
    </row>
    <row r="634" spans="1:28" x14ac:dyDescent="0.3">
      <c r="A634" t="s">
        <v>2103</v>
      </c>
      <c r="B634" t="s">
        <v>2033</v>
      </c>
      <c r="C634" t="s">
        <v>37</v>
      </c>
      <c r="D634" t="s">
        <v>38</v>
      </c>
      <c r="E634" t="s">
        <v>39</v>
      </c>
      <c r="F634" t="s">
        <v>70</v>
      </c>
      <c r="G634" t="s">
        <v>559</v>
      </c>
      <c r="H634" t="s">
        <v>70</v>
      </c>
      <c r="I634" t="s">
        <v>725</v>
      </c>
      <c r="J634" t="str">
        <f t="shared" si="9"/>
        <v>b: C H ROBINSON | 3805937311</v>
      </c>
      <c r="K634">
        <v>2</v>
      </c>
      <c r="L634">
        <v>1.85</v>
      </c>
      <c r="M634">
        <v>0.28000000000000003</v>
      </c>
      <c r="N634">
        <v>328</v>
      </c>
      <c r="O634">
        <v>0.84</v>
      </c>
      <c r="P634">
        <v>26</v>
      </c>
      <c r="Q634">
        <v>0.25</v>
      </c>
      <c r="R634">
        <v>-23</v>
      </c>
      <c r="S634">
        <v>-13</v>
      </c>
      <c r="T634">
        <v>0</v>
      </c>
      <c r="U634">
        <v>-245</v>
      </c>
      <c r="V634">
        <v>-258</v>
      </c>
      <c r="W634">
        <v>38024</v>
      </c>
      <c r="X634">
        <v>38059</v>
      </c>
      <c r="Y634">
        <v>37311</v>
      </c>
      <c r="Z634">
        <v>1.89</v>
      </c>
      <c r="AA634" t="s">
        <v>2074</v>
      </c>
      <c r="AB634" t="s">
        <v>2073</v>
      </c>
    </row>
    <row r="635" spans="1:28" x14ac:dyDescent="0.3">
      <c r="A635" t="s">
        <v>2103</v>
      </c>
      <c r="B635" t="s">
        <v>2033</v>
      </c>
      <c r="C635" t="s">
        <v>413</v>
      </c>
      <c r="D635" t="s">
        <v>414</v>
      </c>
      <c r="E635" t="s">
        <v>39</v>
      </c>
      <c r="F635" t="s">
        <v>70</v>
      </c>
      <c r="G635" t="s">
        <v>71</v>
      </c>
      <c r="H635" t="s">
        <v>70</v>
      </c>
      <c r="I635" t="s">
        <v>349</v>
      </c>
      <c r="J635" t="str">
        <f t="shared" si="9"/>
        <v>BFT INC | 3830137401</v>
      </c>
      <c r="K635">
        <v>1</v>
      </c>
      <c r="L635">
        <v>1.66</v>
      </c>
      <c r="M635">
        <v>0.27</v>
      </c>
      <c r="N635">
        <v>259</v>
      </c>
      <c r="O635">
        <v>0.7</v>
      </c>
      <c r="P635">
        <v>0</v>
      </c>
      <c r="Q635">
        <v>0.25</v>
      </c>
      <c r="R635">
        <v>-15</v>
      </c>
      <c r="S635">
        <v>20</v>
      </c>
      <c r="T635">
        <v>-1</v>
      </c>
      <c r="U635">
        <v>-358</v>
      </c>
      <c r="V635">
        <v>-339</v>
      </c>
      <c r="W635">
        <v>38301</v>
      </c>
      <c r="X635">
        <v>38301</v>
      </c>
      <c r="Y635">
        <v>37401</v>
      </c>
      <c r="Z635">
        <v>1.69</v>
      </c>
      <c r="AA635" t="s">
        <v>2074</v>
      </c>
      <c r="AB635" t="s">
        <v>2073</v>
      </c>
    </row>
    <row r="636" spans="1:28" x14ac:dyDescent="0.3">
      <c r="A636" t="s">
        <v>2103</v>
      </c>
      <c r="B636" t="s">
        <v>2033</v>
      </c>
      <c r="C636" t="s">
        <v>95</v>
      </c>
      <c r="D636" t="s">
        <v>96</v>
      </c>
      <c r="E636" t="s">
        <v>39</v>
      </c>
      <c r="F636" t="s">
        <v>70</v>
      </c>
      <c r="G636" t="s">
        <v>1550</v>
      </c>
      <c r="H636" t="s">
        <v>70</v>
      </c>
      <c r="I636" t="s">
        <v>349</v>
      </c>
      <c r="J636" t="str">
        <f t="shared" si="9"/>
        <v>CORBETT FARMING COMPA| 3801237401</v>
      </c>
      <c r="K636">
        <v>2</v>
      </c>
      <c r="L636">
        <v>1.3</v>
      </c>
      <c r="M636">
        <v>0.28000000000000003</v>
      </c>
      <c r="N636">
        <v>284</v>
      </c>
      <c r="O636">
        <v>0.7</v>
      </c>
      <c r="P636">
        <v>10</v>
      </c>
      <c r="Q636">
        <v>0.25</v>
      </c>
      <c r="R636">
        <v>-20</v>
      </c>
      <c r="S636">
        <v>-12</v>
      </c>
      <c r="T636">
        <v>-1</v>
      </c>
      <c r="U636">
        <v>-440</v>
      </c>
      <c r="V636">
        <v>-453</v>
      </c>
      <c r="W636">
        <v>38012</v>
      </c>
      <c r="X636">
        <v>38012</v>
      </c>
      <c r="Y636">
        <v>37401</v>
      </c>
      <c r="Z636">
        <v>1.34</v>
      </c>
      <c r="AA636" t="s">
        <v>2068</v>
      </c>
      <c r="AB636" t="s">
        <v>2067</v>
      </c>
    </row>
    <row r="637" spans="1:28" x14ac:dyDescent="0.3">
      <c r="A637" t="s">
        <v>2103</v>
      </c>
      <c r="B637" t="s">
        <v>2033</v>
      </c>
      <c r="C637" t="s">
        <v>400</v>
      </c>
      <c r="D637" t="s">
        <v>401</v>
      </c>
      <c r="E637" t="s">
        <v>39</v>
      </c>
      <c r="F637" t="s">
        <v>70</v>
      </c>
      <c r="G637" t="s">
        <v>71</v>
      </c>
      <c r="H637" t="s">
        <v>70</v>
      </c>
      <c r="I637" t="s">
        <v>434</v>
      </c>
      <c r="J637" t="str">
        <f t="shared" si="9"/>
        <v>KELLOGG COMPANY MLXP| 3830137303</v>
      </c>
      <c r="K637">
        <v>1</v>
      </c>
      <c r="L637">
        <v>2.37</v>
      </c>
      <c r="M637">
        <v>0.23</v>
      </c>
      <c r="N637">
        <v>295</v>
      </c>
      <c r="O637">
        <v>0.83</v>
      </c>
      <c r="P637">
        <v>28</v>
      </c>
      <c r="Q637">
        <v>0.25</v>
      </c>
      <c r="R637">
        <v>-6</v>
      </c>
      <c r="S637">
        <v>-33</v>
      </c>
      <c r="T637">
        <v>-57</v>
      </c>
      <c r="U637">
        <v>-135</v>
      </c>
      <c r="V637">
        <v>-225</v>
      </c>
      <c r="W637">
        <v>38351</v>
      </c>
      <c r="X637">
        <v>38301</v>
      </c>
      <c r="Y637">
        <v>37303</v>
      </c>
      <c r="Z637">
        <v>2.36</v>
      </c>
      <c r="AA637" t="s">
        <v>2074</v>
      </c>
      <c r="AB637" t="s">
        <v>2073</v>
      </c>
    </row>
    <row r="638" spans="1:28" x14ac:dyDescent="0.3">
      <c r="A638" t="s">
        <v>2103</v>
      </c>
      <c r="B638" t="s">
        <v>2030</v>
      </c>
      <c r="C638" t="s">
        <v>279</v>
      </c>
      <c r="D638" t="s">
        <v>280</v>
      </c>
      <c r="E638" t="s">
        <v>39</v>
      </c>
      <c r="F638" t="s">
        <v>70</v>
      </c>
      <c r="G638" t="s">
        <v>2293</v>
      </c>
      <c r="H638" t="s">
        <v>70</v>
      </c>
      <c r="I638" t="s">
        <v>2240</v>
      </c>
      <c r="J638" t="str">
        <f t="shared" si="9"/>
        <v>b: NOLAN TRANSPORTATI| 3804037683</v>
      </c>
      <c r="K638">
        <v>1</v>
      </c>
      <c r="L638">
        <v>1.69</v>
      </c>
      <c r="M638">
        <v>0.27</v>
      </c>
      <c r="N638">
        <v>494</v>
      </c>
      <c r="O638">
        <v>1.08</v>
      </c>
      <c r="P638">
        <v>46</v>
      </c>
      <c r="Q638">
        <v>0.25</v>
      </c>
      <c r="R638">
        <v>-30</v>
      </c>
      <c r="S638">
        <v>-38</v>
      </c>
      <c r="T638">
        <v>1</v>
      </c>
      <c r="U638">
        <v>-380</v>
      </c>
      <c r="V638">
        <v>-417</v>
      </c>
      <c r="W638">
        <v>38012</v>
      </c>
      <c r="X638">
        <v>38040</v>
      </c>
      <c r="Y638">
        <v>37683</v>
      </c>
      <c r="Z638">
        <v>1.72</v>
      </c>
      <c r="AA638" t="s">
        <v>2064</v>
      </c>
      <c r="AB638" t="s">
        <v>2063</v>
      </c>
    </row>
    <row r="639" spans="1:28" x14ac:dyDescent="0.3">
      <c r="A639" t="s">
        <v>2103</v>
      </c>
      <c r="B639" t="s">
        <v>2030</v>
      </c>
      <c r="C639" t="s">
        <v>302</v>
      </c>
      <c r="D639" t="s">
        <v>303</v>
      </c>
      <c r="E639" t="s">
        <v>39</v>
      </c>
      <c r="F639" t="s">
        <v>70</v>
      </c>
      <c r="G639" t="s">
        <v>71</v>
      </c>
      <c r="H639" t="s">
        <v>70</v>
      </c>
      <c r="I639" t="s">
        <v>1030</v>
      </c>
      <c r="J639" t="str">
        <f t="shared" si="9"/>
        <v>KIRKLANDS TL ONLY | 3830137601</v>
      </c>
      <c r="K639">
        <v>1</v>
      </c>
      <c r="L639">
        <v>2.2000000000000002</v>
      </c>
      <c r="M639">
        <v>0.23</v>
      </c>
      <c r="N639">
        <v>434</v>
      </c>
      <c r="O639">
        <v>1.1299999999999999</v>
      </c>
      <c r="P639">
        <v>0</v>
      </c>
      <c r="Q639">
        <v>0.25</v>
      </c>
      <c r="R639">
        <v>-118</v>
      </c>
      <c r="S639">
        <v>-18</v>
      </c>
      <c r="T639">
        <v>-79</v>
      </c>
      <c r="U639">
        <v>-110</v>
      </c>
      <c r="V639">
        <v>-207</v>
      </c>
      <c r="W639">
        <v>38301</v>
      </c>
      <c r="X639">
        <v>38301</v>
      </c>
      <c r="Y639">
        <v>37601</v>
      </c>
      <c r="Z639">
        <v>2.19</v>
      </c>
      <c r="AA639" t="s">
        <v>2074</v>
      </c>
      <c r="AB639" t="s">
        <v>2073</v>
      </c>
    </row>
    <row r="640" spans="1:28" x14ac:dyDescent="0.3">
      <c r="A640" t="s">
        <v>2103</v>
      </c>
      <c r="B640" t="s">
        <v>2030</v>
      </c>
      <c r="C640" t="s">
        <v>1195</v>
      </c>
      <c r="D640" t="s">
        <v>1196</v>
      </c>
      <c r="E640" t="s">
        <v>39</v>
      </c>
      <c r="F640" t="s">
        <v>70</v>
      </c>
      <c r="G640" t="s">
        <v>1550</v>
      </c>
      <c r="H640" t="s">
        <v>70</v>
      </c>
      <c r="I640" t="s">
        <v>2240</v>
      </c>
      <c r="J640" t="str">
        <f t="shared" si="9"/>
        <v>WERNER | 3801237683</v>
      </c>
      <c r="K640">
        <v>1</v>
      </c>
      <c r="L640">
        <v>2.11</v>
      </c>
      <c r="M640">
        <v>0.22</v>
      </c>
      <c r="N640">
        <v>471</v>
      </c>
      <c r="O640">
        <v>1.08</v>
      </c>
      <c r="P640">
        <v>38</v>
      </c>
      <c r="Q640">
        <v>0.25</v>
      </c>
      <c r="R640">
        <v>-5</v>
      </c>
      <c r="S640">
        <v>-28</v>
      </c>
      <c r="T640">
        <v>1</v>
      </c>
      <c r="U640">
        <v>-220</v>
      </c>
      <c r="V640">
        <v>-247</v>
      </c>
      <c r="W640">
        <v>38024</v>
      </c>
      <c r="X640">
        <v>38012</v>
      </c>
      <c r="Y640">
        <v>37683</v>
      </c>
      <c r="Z640">
        <v>2.09</v>
      </c>
      <c r="AA640" t="s">
        <v>2064</v>
      </c>
      <c r="AB640" t="s">
        <v>2063</v>
      </c>
    </row>
    <row r="641" spans="1:28" x14ac:dyDescent="0.3">
      <c r="A641" t="s">
        <v>2103</v>
      </c>
      <c r="B641" t="s">
        <v>2061</v>
      </c>
      <c r="C641" t="s">
        <v>37</v>
      </c>
      <c r="D641" t="s">
        <v>38</v>
      </c>
      <c r="E641" t="s">
        <v>39</v>
      </c>
      <c r="F641" t="s">
        <v>70</v>
      </c>
      <c r="G641" t="s">
        <v>1394</v>
      </c>
      <c r="H641" t="s">
        <v>70</v>
      </c>
      <c r="I641" t="s">
        <v>1428</v>
      </c>
      <c r="J641" t="str">
        <f t="shared" si="9"/>
        <v>b: C H ROBINSON | 3835837616</v>
      </c>
      <c r="K641">
        <v>7</v>
      </c>
      <c r="L641">
        <v>1.1599999999999999</v>
      </c>
      <c r="M641">
        <v>0.28000000000000003</v>
      </c>
      <c r="N641">
        <v>386</v>
      </c>
      <c r="O641">
        <v>0.76</v>
      </c>
      <c r="P641">
        <v>37</v>
      </c>
      <c r="Q641">
        <v>0.26</v>
      </c>
      <c r="R641">
        <v>-26</v>
      </c>
      <c r="S641">
        <v>-44</v>
      </c>
      <c r="T641">
        <v>1</v>
      </c>
      <c r="U641">
        <v>-442</v>
      </c>
      <c r="V641">
        <v>-485</v>
      </c>
      <c r="W641">
        <v>38301</v>
      </c>
      <c r="X641">
        <v>38358</v>
      </c>
      <c r="Y641">
        <v>37616</v>
      </c>
      <c r="Z641">
        <v>1.2</v>
      </c>
      <c r="AA641" t="s">
        <v>2074</v>
      </c>
      <c r="AB641" t="s">
        <v>2073</v>
      </c>
    </row>
    <row r="642" spans="1:28" x14ac:dyDescent="0.3">
      <c r="A642" t="s">
        <v>2103</v>
      </c>
      <c r="B642" t="s">
        <v>2061</v>
      </c>
      <c r="C642" t="s">
        <v>37</v>
      </c>
      <c r="D642" t="s">
        <v>38</v>
      </c>
      <c r="E642" t="s">
        <v>39</v>
      </c>
      <c r="F642" t="s">
        <v>70</v>
      </c>
      <c r="G642" t="s">
        <v>909</v>
      </c>
      <c r="H642" t="s">
        <v>70</v>
      </c>
      <c r="I642" t="s">
        <v>763</v>
      </c>
      <c r="J642" t="str">
        <f t="shared" ref="J642:J705" si="10">TRIM(CONCATENATE(C642,X642,Y642))</f>
        <v>b: C H ROBINSON | 3837237885</v>
      </c>
      <c r="K642">
        <v>1</v>
      </c>
      <c r="L642">
        <v>1.82</v>
      </c>
      <c r="M642">
        <v>0.27</v>
      </c>
      <c r="N642">
        <v>287</v>
      </c>
      <c r="O642">
        <v>0.7</v>
      </c>
      <c r="P642">
        <v>77</v>
      </c>
      <c r="Q642">
        <v>0.3</v>
      </c>
      <c r="R642">
        <v>-17</v>
      </c>
      <c r="S642">
        <v>-77</v>
      </c>
      <c r="T642">
        <v>-1</v>
      </c>
      <c r="U642">
        <v>-274</v>
      </c>
      <c r="V642">
        <v>-352</v>
      </c>
      <c r="W642">
        <v>38343</v>
      </c>
      <c r="X642">
        <v>38372</v>
      </c>
      <c r="Y642">
        <v>37885</v>
      </c>
      <c r="Z642">
        <v>1.85</v>
      </c>
      <c r="AA642" t="s">
        <v>2074</v>
      </c>
      <c r="AB642" t="s">
        <v>2073</v>
      </c>
    </row>
    <row r="643" spans="1:28" x14ac:dyDescent="0.3">
      <c r="A643" t="s">
        <v>2103</v>
      </c>
      <c r="B643" t="s">
        <v>2061</v>
      </c>
      <c r="C643" t="s">
        <v>1426</v>
      </c>
      <c r="D643" t="s">
        <v>1427</v>
      </c>
      <c r="E643" t="s">
        <v>39</v>
      </c>
      <c r="F643" t="s">
        <v>70</v>
      </c>
      <c r="G643" t="s">
        <v>197</v>
      </c>
      <c r="H643" t="s">
        <v>70</v>
      </c>
      <c r="I643" t="s">
        <v>1009</v>
      </c>
      <c r="J643" t="str">
        <f t="shared" si="10"/>
        <v>b: TA SERVICES | 3823737813</v>
      </c>
      <c r="K643">
        <v>1</v>
      </c>
      <c r="L643">
        <v>1.74</v>
      </c>
      <c r="M643">
        <v>0.27</v>
      </c>
      <c r="N643">
        <v>373</v>
      </c>
      <c r="O643">
        <v>0.76</v>
      </c>
      <c r="P643">
        <v>49</v>
      </c>
      <c r="Q643">
        <v>0.25</v>
      </c>
      <c r="R643">
        <v>-22</v>
      </c>
      <c r="S643">
        <v>-42</v>
      </c>
      <c r="T643">
        <v>1</v>
      </c>
      <c r="U643">
        <v>-232</v>
      </c>
      <c r="V643">
        <v>-273</v>
      </c>
      <c r="W643">
        <v>38024</v>
      </c>
      <c r="X643">
        <v>38237</v>
      </c>
      <c r="Y643">
        <v>37813</v>
      </c>
      <c r="Z643">
        <v>1.77</v>
      </c>
      <c r="AA643" t="s">
        <v>2064</v>
      </c>
      <c r="AB643" t="s">
        <v>2063</v>
      </c>
    </row>
    <row r="644" spans="1:28" x14ac:dyDescent="0.3">
      <c r="A644" t="s">
        <v>2103</v>
      </c>
      <c r="B644" t="s">
        <v>2061</v>
      </c>
      <c r="C644" t="s">
        <v>82</v>
      </c>
      <c r="D644" t="s">
        <v>83</v>
      </c>
      <c r="E644" t="s">
        <v>39</v>
      </c>
      <c r="F644" t="s">
        <v>70</v>
      </c>
      <c r="G644" t="s">
        <v>71</v>
      </c>
      <c r="H644" t="s">
        <v>70</v>
      </c>
      <c r="I644" t="s">
        <v>477</v>
      </c>
      <c r="J644" t="str">
        <f t="shared" si="10"/>
        <v>b: TRANSPLACE TEXAS L| 3830137777</v>
      </c>
      <c r="K644">
        <v>1</v>
      </c>
      <c r="L644">
        <v>3.91</v>
      </c>
      <c r="M644">
        <v>0.28000000000000003</v>
      </c>
      <c r="N644">
        <v>310</v>
      </c>
      <c r="O644">
        <v>1</v>
      </c>
      <c r="P644">
        <v>51</v>
      </c>
      <c r="Q644">
        <v>0.3</v>
      </c>
      <c r="R644">
        <v>-21</v>
      </c>
      <c r="S644">
        <v>-45</v>
      </c>
      <c r="T644">
        <v>-69</v>
      </c>
      <c r="U644">
        <v>397</v>
      </c>
      <c r="V644">
        <v>283</v>
      </c>
      <c r="W644">
        <v>38024</v>
      </c>
      <c r="X644">
        <v>38301</v>
      </c>
      <c r="Y644">
        <v>37777</v>
      </c>
      <c r="Z644">
        <v>3.95</v>
      </c>
      <c r="AA644" t="s">
        <v>2064</v>
      </c>
      <c r="AB644" t="s">
        <v>2063</v>
      </c>
    </row>
    <row r="645" spans="1:28" x14ac:dyDescent="0.3">
      <c r="A645" t="s">
        <v>2103</v>
      </c>
      <c r="B645" t="s">
        <v>2061</v>
      </c>
      <c r="C645" t="s">
        <v>761</v>
      </c>
      <c r="D645" t="s">
        <v>762</v>
      </c>
      <c r="E645" t="s">
        <v>39</v>
      </c>
      <c r="F645" t="s">
        <v>70</v>
      </c>
      <c r="G645" t="s">
        <v>553</v>
      </c>
      <c r="H645" t="s">
        <v>70</v>
      </c>
      <c r="I645" t="s">
        <v>763</v>
      </c>
      <c r="J645" t="str">
        <f t="shared" si="10"/>
        <v>CONAGRA FOODS INC | 3834337885</v>
      </c>
      <c r="K645">
        <v>1</v>
      </c>
      <c r="L645">
        <v>1.88</v>
      </c>
      <c r="M645">
        <v>0.27</v>
      </c>
      <c r="N645">
        <v>313</v>
      </c>
      <c r="O645">
        <v>0.92</v>
      </c>
      <c r="P645">
        <v>78</v>
      </c>
      <c r="Q645">
        <v>0.3</v>
      </c>
      <c r="R645">
        <v>-21</v>
      </c>
      <c r="S645">
        <v>-79</v>
      </c>
      <c r="T645">
        <v>-35</v>
      </c>
      <c r="U645">
        <v>-230</v>
      </c>
      <c r="V645">
        <v>-344</v>
      </c>
      <c r="W645">
        <v>38326</v>
      </c>
      <c r="X645">
        <v>38343</v>
      </c>
      <c r="Y645">
        <v>37885</v>
      </c>
      <c r="Z645">
        <v>1.91</v>
      </c>
      <c r="AA645" t="s">
        <v>2074</v>
      </c>
      <c r="AB645" t="s">
        <v>2073</v>
      </c>
    </row>
    <row r="646" spans="1:28" x14ac:dyDescent="0.3">
      <c r="A646" t="s">
        <v>2103</v>
      </c>
      <c r="B646" t="s">
        <v>2061</v>
      </c>
      <c r="C646" t="s">
        <v>95</v>
      </c>
      <c r="D646" t="s">
        <v>96</v>
      </c>
      <c r="E646" t="s">
        <v>39</v>
      </c>
      <c r="F646" t="s">
        <v>70</v>
      </c>
      <c r="G646" t="s">
        <v>1550</v>
      </c>
      <c r="H646" t="s">
        <v>70</v>
      </c>
      <c r="I646" t="s">
        <v>887</v>
      </c>
      <c r="J646" t="str">
        <f t="shared" si="10"/>
        <v>CORBETT FARMING COMPA| 3801237950</v>
      </c>
      <c r="K646">
        <v>1</v>
      </c>
      <c r="L646">
        <v>1.45</v>
      </c>
      <c r="M646">
        <v>0.28000000000000003</v>
      </c>
      <c r="N646">
        <v>332</v>
      </c>
      <c r="O646">
        <v>0.84</v>
      </c>
      <c r="P646">
        <v>24</v>
      </c>
      <c r="Q646">
        <v>0.25</v>
      </c>
      <c r="R646">
        <v>-23</v>
      </c>
      <c r="S646">
        <v>-12</v>
      </c>
      <c r="T646">
        <v>0</v>
      </c>
      <c r="U646">
        <v>-355</v>
      </c>
      <c r="V646">
        <v>-367</v>
      </c>
      <c r="W646">
        <v>38019</v>
      </c>
      <c r="X646">
        <v>38012</v>
      </c>
      <c r="Y646">
        <v>37950</v>
      </c>
      <c r="Z646">
        <v>1.49</v>
      </c>
      <c r="AA646" t="s">
        <v>2068</v>
      </c>
      <c r="AB646" t="s">
        <v>2067</v>
      </c>
    </row>
    <row r="647" spans="1:28" x14ac:dyDescent="0.3">
      <c r="A647" t="s">
        <v>2103</v>
      </c>
      <c r="B647" t="s">
        <v>2061</v>
      </c>
      <c r="C647" t="s">
        <v>2311</v>
      </c>
      <c r="D647" t="s">
        <v>2310</v>
      </c>
      <c r="E647" t="s">
        <v>39</v>
      </c>
      <c r="F647" t="s">
        <v>70</v>
      </c>
      <c r="G647" t="s">
        <v>71</v>
      </c>
      <c r="H647" t="s">
        <v>70</v>
      </c>
      <c r="I647" t="s">
        <v>784</v>
      </c>
      <c r="J647" t="str">
        <f t="shared" si="10"/>
        <v>FASTMORE | 3830137774</v>
      </c>
      <c r="K647">
        <v>2</v>
      </c>
      <c r="L647">
        <v>2.16</v>
      </c>
      <c r="M647">
        <v>0.27</v>
      </c>
      <c r="N647">
        <v>299</v>
      </c>
      <c r="O647">
        <v>0.66</v>
      </c>
      <c r="P647">
        <v>68</v>
      </c>
      <c r="Q647">
        <v>0.3</v>
      </c>
      <c r="R647">
        <v>-18</v>
      </c>
      <c r="S647">
        <v>-60</v>
      </c>
      <c r="T647">
        <v>16</v>
      </c>
      <c r="U647">
        <v>-162</v>
      </c>
      <c r="V647">
        <v>-206</v>
      </c>
      <c r="W647">
        <v>38801</v>
      </c>
      <c r="X647">
        <v>38301</v>
      </c>
      <c r="Y647">
        <v>37774</v>
      </c>
      <c r="Z647">
        <v>2.19</v>
      </c>
      <c r="AA647" t="s">
        <v>2074</v>
      </c>
      <c r="AB647" t="s">
        <v>2073</v>
      </c>
    </row>
    <row r="648" spans="1:28" x14ac:dyDescent="0.3">
      <c r="A648" t="s">
        <v>2103</v>
      </c>
      <c r="B648" t="s">
        <v>2061</v>
      </c>
      <c r="C648" t="s">
        <v>302</v>
      </c>
      <c r="D648" t="s">
        <v>303</v>
      </c>
      <c r="E648" t="s">
        <v>39</v>
      </c>
      <c r="F648" t="s">
        <v>70</v>
      </c>
      <c r="G648" t="s">
        <v>71</v>
      </c>
      <c r="H648" t="s">
        <v>70</v>
      </c>
      <c r="I648" t="s">
        <v>1272</v>
      </c>
      <c r="J648" t="str">
        <f t="shared" si="10"/>
        <v>KIRKLANDS TL ONLY | 3830137862</v>
      </c>
      <c r="K648">
        <v>4</v>
      </c>
      <c r="L648">
        <v>2.4</v>
      </c>
      <c r="M648">
        <v>0.22</v>
      </c>
      <c r="N648">
        <v>332</v>
      </c>
      <c r="O648">
        <v>0.67</v>
      </c>
      <c r="P648">
        <v>28</v>
      </c>
      <c r="Q648">
        <v>0.26</v>
      </c>
      <c r="R648">
        <v>-5</v>
      </c>
      <c r="S648">
        <v>-18</v>
      </c>
      <c r="T648">
        <v>73</v>
      </c>
      <c r="U648">
        <v>-60</v>
      </c>
      <c r="V648">
        <v>-5</v>
      </c>
      <c r="W648">
        <v>38301</v>
      </c>
      <c r="X648">
        <v>38301</v>
      </c>
      <c r="Y648">
        <v>37862</v>
      </c>
      <c r="Z648">
        <v>2.38</v>
      </c>
      <c r="AA648" t="s">
        <v>2074</v>
      </c>
      <c r="AB648" t="s">
        <v>2073</v>
      </c>
    </row>
    <row r="649" spans="1:28" x14ac:dyDescent="0.3">
      <c r="A649" t="s">
        <v>2103</v>
      </c>
      <c r="B649" t="s">
        <v>2061</v>
      </c>
      <c r="C649" t="s">
        <v>1750</v>
      </c>
      <c r="D649" t="s">
        <v>1751</v>
      </c>
      <c r="E649" t="s">
        <v>39</v>
      </c>
      <c r="F649" t="s">
        <v>70</v>
      </c>
      <c r="G649" t="s">
        <v>71</v>
      </c>
      <c r="H649" t="s">
        <v>70</v>
      </c>
      <c r="I649" t="s">
        <v>1009</v>
      </c>
      <c r="J649" t="str">
        <f t="shared" si="10"/>
        <v>MOST INC | 3830137813</v>
      </c>
      <c r="K649">
        <v>1</v>
      </c>
      <c r="L649">
        <v>2.25</v>
      </c>
      <c r="M649">
        <v>0.28000000000000003</v>
      </c>
      <c r="N649">
        <v>355</v>
      </c>
      <c r="O649">
        <v>0.83</v>
      </c>
      <c r="P649">
        <v>61</v>
      </c>
      <c r="Q649">
        <v>0.3</v>
      </c>
      <c r="R649">
        <v>-25</v>
      </c>
      <c r="S649">
        <v>-59</v>
      </c>
      <c r="T649">
        <v>-29</v>
      </c>
      <c r="U649">
        <v>-59</v>
      </c>
      <c r="V649">
        <v>-147</v>
      </c>
      <c r="W649">
        <v>38326</v>
      </c>
      <c r="X649">
        <v>38301</v>
      </c>
      <c r="Y649">
        <v>37813</v>
      </c>
      <c r="Z649">
        <v>2.29</v>
      </c>
      <c r="AA649" t="s">
        <v>2074</v>
      </c>
      <c r="AB649" t="s">
        <v>2073</v>
      </c>
    </row>
    <row r="650" spans="1:28" x14ac:dyDescent="0.3">
      <c r="A650" t="s">
        <v>2103</v>
      </c>
      <c r="B650" t="s">
        <v>2061</v>
      </c>
      <c r="C650" t="s">
        <v>1753</v>
      </c>
      <c r="D650" t="s">
        <v>1754</v>
      </c>
      <c r="E650" t="s">
        <v>39</v>
      </c>
      <c r="F650" t="s">
        <v>70</v>
      </c>
      <c r="G650" t="s">
        <v>1755</v>
      </c>
      <c r="H650" t="s">
        <v>70</v>
      </c>
      <c r="I650" t="s">
        <v>1009</v>
      </c>
      <c r="J650" t="str">
        <f t="shared" si="10"/>
        <v>PCA COUNCE | 3832637813</v>
      </c>
      <c r="K650">
        <v>13</v>
      </c>
      <c r="L650">
        <v>2.12</v>
      </c>
      <c r="M650">
        <v>0.19</v>
      </c>
      <c r="N650">
        <v>363</v>
      </c>
      <c r="O650">
        <v>0.76</v>
      </c>
      <c r="P650">
        <v>35</v>
      </c>
      <c r="Q650">
        <v>0.28000000000000003</v>
      </c>
      <c r="R650">
        <v>6</v>
      </c>
      <c r="S650">
        <v>-53</v>
      </c>
      <c r="T650">
        <v>1</v>
      </c>
      <c r="U650">
        <v>-130</v>
      </c>
      <c r="V650">
        <v>-182</v>
      </c>
      <c r="W650">
        <v>38326</v>
      </c>
      <c r="X650">
        <v>38326</v>
      </c>
      <c r="Y650">
        <v>37813</v>
      </c>
      <c r="Z650">
        <v>2.0699999999999998</v>
      </c>
      <c r="AA650" t="s">
        <v>2068</v>
      </c>
      <c r="AB650" t="s">
        <v>2067</v>
      </c>
    </row>
    <row r="651" spans="1:28" x14ac:dyDescent="0.3">
      <c r="A651" t="s">
        <v>2103</v>
      </c>
      <c r="B651" t="s">
        <v>2061</v>
      </c>
      <c r="C651" t="s">
        <v>2284</v>
      </c>
      <c r="D651" t="s">
        <v>2283</v>
      </c>
      <c r="E651" t="s">
        <v>39</v>
      </c>
      <c r="F651" t="s">
        <v>70</v>
      </c>
      <c r="G651" t="s">
        <v>1707</v>
      </c>
      <c r="H651" t="s">
        <v>70</v>
      </c>
      <c r="I651" t="s">
        <v>887</v>
      </c>
      <c r="J651" t="str">
        <f t="shared" si="10"/>
        <v>S n S TRANSPORTATION | 3822937950</v>
      </c>
      <c r="K651">
        <v>1</v>
      </c>
      <c r="L651">
        <v>1.69</v>
      </c>
      <c r="M651">
        <v>0.28000000000000003</v>
      </c>
      <c r="N651">
        <v>304</v>
      </c>
      <c r="O651">
        <v>0.84</v>
      </c>
      <c r="P651">
        <v>53</v>
      </c>
      <c r="Q651">
        <v>0.3</v>
      </c>
      <c r="R651">
        <v>-22</v>
      </c>
      <c r="S651">
        <v>-47</v>
      </c>
      <c r="T651">
        <v>0</v>
      </c>
      <c r="U651">
        <v>-295</v>
      </c>
      <c r="V651">
        <v>-342</v>
      </c>
      <c r="W651">
        <v>38301</v>
      </c>
      <c r="X651">
        <v>38229</v>
      </c>
      <c r="Y651">
        <v>37950</v>
      </c>
      <c r="Z651">
        <v>1.73</v>
      </c>
      <c r="AA651" t="s">
        <v>2068</v>
      </c>
      <c r="AB651" t="s">
        <v>2067</v>
      </c>
    </row>
    <row r="652" spans="1:28" x14ac:dyDescent="0.3">
      <c r="A652" t="s">
        <v>2103</v>
      </c>
      <c r="B652" t="s">
        <v>2061</v>
      </c>
      <c r="C652" t="s">
        <v>1220</v>
      </c>
      <c r="D652" t="s">
        <v>1221</v>
      </c>
      <c r="E652" t="s">
        <v>39</v>
      </c>
      <c r="F652" t="s">
        <v>70</v>
      </c>
      <c r="G652" t="s">
        <v>1079</v>
      </c>
      <c r="H652" t="s">
        <v>70</v>
      </c>
      <c r="I652" t="s">
        <v>1009</v>
      </c>
      <c r="J652" t="str">
        <f t="shared" si="10"/>
        <v>WAYFINDER LOGISTICS L| 3820137813</v>
      </c>
      <c r="K652">
        <v>1</v>
      </c>
      <c r="L652">
        <v>1.98</v>
      </c>
      <c r="M652">
        <v>0.27</v>
      </c>
      <c r="N652">
        <v>355</v>
      </c>
      <c r="O652">
        <v>0.76</v>
      </c>
      <c r="P652">
        <v>26</v>
      </c>
      <c r="Q652">
        <v>0.25</v>
      </c>
      <c r="R652">
        <v>-76</v>
      </c>
      <c r="S652">
        <v>-13</v>
      </c>
      <c r="T652">
        <v>1</v>
      </c>
      <c r="U652">
        <v>-104</v>
      </c>
      <c r="V652">
        <v>-116</v>
      </c>
      <c r="W652">
        <v>38237</v>
      </c>
      <c r="X652">
        <v>38201</v>
      </c>
      <c r="Y652">
        <v>37813</v>
      </c>
      <c r="Z652">
        <v>2.0099999999999998</v>
      </c>
      <c r="AA652" t="s">
        <v>2064</v>
      </c>
      <c r="AB652" t="s">
        <v>2063</v>
      </c>
    </row>
    <row r="653" spans="1:28" x14ac:dyDescent="0.3">
      <c r="A653" t="s">
        <v>2103</v>
      </c>
      <c r="B653" t="s">
        <v>2065</v>
      </c>
      <c r="C653" t="s">
        <v>2309</v>
      </c>
      <c r="D653" t="s">
        <v>2308</v>
      </c>
      <c r="E653" t="s">
        <v>39</v>
      </c>
      <c r="F653" t="s">
        <v>70</v>
      </c>
      <c r="G653" t="s">
        <v>85</v>
      </c>
      <c r="H653" t="s">
        <v>70</v>
      </c>
      <c r="I653" t="s">
        <v>75</v>
      </c>
      <c r="J653" t="str">
        <f t="shared" si="10"/>
        <v>48 FORTY SOLUTIONS | 3835138101</v>
      </c>
      <c r="K653">
        <v>20</v>
      </c>
      <c r="L653">
        <v>3.04</v>
      </c>
      <c r="M653">
        <v>0.43</v>
      </c>
      <c r="N653">
        <v>115</v>
      </c>
      <c r="O653">
        <v>0.25</v>
      </c>
      <c r="P653">
        <v>29</v>
      </c>
      <c r="Q653">
        <v>0.25</v>
      </c>
      <c r="R653">
        <v>-26</v>
      </c>
      <c r="S653">
        <v>-23</v>
      </c>
      <c r="T653">
        <v>-8</v>
      </c>
      <c r="U653">
        <v>122</v>
      </c>
      <c r="V653">
        <v>91</v>
      </c>
      <c r="W653">
        <v>38351</v>
      </c>
      <c r="X653">
        <v>38351</v>
      </c>
      <c r="Y653">
        <v>38101</v>
      </c>
      <c r="Z653">
        <v>3.23</v>
      </c>
      <c r="AA653" t="s">
        <v>2074</v>
      </c>
      <c r="AB653" t="s">
        <v>2073</v>
      </c>
    </row>
    <row r="654" spans="1:28" x14ac:dyDescent="0.3">
      <c r="A654" t="s">
        <v>2103</v>
      </c>
      <c r="B654" t="s">
        <v>2065</v>
      </c>
      <c r="C654" t="s">
        <v>37</v>
      </c>
      <c r="D654" t="s">
        <v>38</v>
      </c>
      <c r="E654" t="s">
        <v>39</v>
      </c>
      <c r="F654" t="s">
        <v>70</v>
      </c>
      <c r="G654" t="s">
        <v>1701</v>
      </c>
      <c r="H654" t="s">
        <v>70</v>
      </c>
      <c r="I654" t="s">
        <v>75</v>
      </c>
      <c r="J654" t="str">
        <f t="shared" si="10"/>
        <v>b: C H ROBINSON | 3805238101</v>
      </c>
      <c r="K654">
        <v>3</v>
      </c>
      <c r="L654">
        <v>2.98</v>
      </c>
      <c r="M654">
        <v>0.26</v>
      </c>
      <c r="N654">
        <v>69</v>
      </c>
      <c r="O654">
        <v>0.13</v>
      </c>
      <c r="P654">
        <v>67</v>
      </c>
      <c r="Q654">
        <v>0.3</v>
      </c>
      <c r="R654">
        <v>-4</v>
      </c>
      <c r="S654">
        <v>-45</v>
      </c>
      <c r="T654">
        <v>1</v>
      </c>
      <c r="U654">
        <v>5</v>
      </c>
      <c r="V654">
        <v>-39</v>
      </c>
      <c r="W654">
        <v>38863</v>
      </c>
      <c r="X654">
        <v>38052</v>
      </c>
      <c r="Y654">
        <v>38101</v>
      </c>
      <c r="Z654">
        <v>3</v>
      </c>
      <c r="AA654" t="s">
        <v>2068</v>
      </c>
      <c r="AB654" t="s">
        <v>2067</v>
      </c>
    </row>
    <row r="655" spans="1:28" x14ac:dyDescent="0.3">
      <c r="A655" t="s">
        <v>2103</v>
      </c>
      <c r="B655" t="s">
        <v>2065</v>
      </c>
      <c r="C655" t="s">
        <v>37</v>
      </c>
      <c r="D655" t="s">
        <v>38</v>
      </c>
      <c r="E655" t="s">
        <v>39</v>
      </c>
      <c r="F655" t="s">
        <v>70</v>
      </c>
      <c r="G655" t="s">
        <v>1394</v>
      </c>
      <c r="H655" t="s">
        <v>70</v>
      </c>
      <c r="I655" t="s">
        <v>75</v>
      </c>
      <c r="J655" t="str">
        <f t="shared" si="10"/>
        <v>b: C H ROBINSON | 3835838101</v>
      </c>
      <c r="K655">
        <v>2</v>
      </c>
      <c r="L655">
        <v>3.19</v>
      </c>
      <c r="M655">
        <v>0.27</v>
      </c>
      <c r="N655">
        <v>101</v>
      </c>
      <c r="O655">
        <v>0.2</v>
      </c>
      <c r="P655">
        <v>64</v>
      </c>
      <c r="Q655">
        <v>0.28000000000000003</v>
      </c>
      <c r="R655">
        <v>-6</v>
      </c>
      <c r="S655">
        <v>-44</v>
      </c>
      <c r="T655">
        <v>14</v>
      </c>
      <c r="U655">
        <v>90</v>
      </c>
      <c r="V655">
        <v>60</v>
      </c>
      <c r="W655">
        <v>38101</v>
      </c>
      <c r="X655">
        <v>38358</v>
      </c>
      <c r="Y655">
        <v>38101</v>
      </c>
      <c r="Z655">
        <v>3.22</v>
      </c>
      <c r="AA655" t="s">
        <v>2068</v>
      </c>
      <c r="AB655" t="s">
        <v>2067</v>
      </c>
    </row>
    <row r="656" spans="1:28" x14ac:dyDescent="0.3">
      <c r="A656" t="s">
        <v>2103</v>
      </c>
      <c r="B656" t="s">
        <v>2065</v>
      </c>
      <c r="C656" t="s">
        <v>37</v>
      </c>
      <c r="D656" t="s">
        <v>38</v>
      </c>
      <c r="E656" t="s">
        <v>39</v>
      </c>
      <c r="F656" t="s">
        <v>70</v>
      </c>
      <c r="G656" t="s">
        <v>949</v>
      </c>
      <c r="H656" t="s">
        <v>70</v>
      </c>
      <c r="I656" t="s">
        <v>75</v>
      </c>
      <c r="J656" t="str">
        <f t="shared" si="10"/>
        <v>b: C H ROBINSON | 3824238101</v>
      </c>
      <c r="K656">
        <v>6</v>
      </c>
      <c r="L656">
        <v>2.4700000000000002</v>
      </c>
      <c r="M656">
        <v>0.27</v>
      </c>
      <c r="N656">
        <v>142</v>
      </c>
      <c r="O656">
        <v>0.23</v>
      </c>
      <c r="P656">
        <v>41</v>
      </c>
      <c r="Q656">
        <v>0.26</v>
      </c>
      <c r="R656">
        <v>-10</v>
      </c>
      <c r="S656">
        <v>-39</v>
      </c>
      <c r="T656">
        <v>1</v>
      </c>
      <c r="U656">
        <v>80</v>
      </c>
      <c r="V656">
        <v>42</v>
      </c>
      <c r="W656">
        <v>37134</v>
      </c>
      <c r="X656">
        <v>38242</v>
      </c>
      <c r="Y656">
        <v>38101</v>
      </c>
      <c r="Z656">
        <v>2.5</v>
      </c>
      <c r="AA656" t="s">
        <v>2074</v>
      </c>
      <c r="AB656" t="s">
        <v>2073</v>
      </c>
    </row>
    <row r="657" spans="1:28" x14ac:dyDescent="0.3">
      <c r="A657" t="s">
        <v>2103</v>
      </c>
      <c r="B657" t="s">
        <v>2065</v>
      </c>
      <c r="C657" t="s">
        <v>346</v>
      </c>
      <c r="D657" t="s">
        <v>347</v>
      </c>
      <c r="E657" t="s">
        <v>39</v>
      </c>
      <c r="F657" t="s">
        <v>70</v>
      </c>
      <c r="G657" t="s">
        <v>1363</v>
      </c>
      <c r="H657" t="s">
        <v>70</v>
      </c>
      <c r="I657" t="s">
        <v>75</v>
      </c>
      <c r="J657" t="str">
        <f t="shared" si="10"/>
        <v>b: COYOTE LOGISTICS | 3837538101</v>
      </c>
      <c r="K657">
        <v>1</v>
      </c>
      <c r="L657">
        <v>3.58</v>
      </c>
      <c r="M657">
        <v>0.17</v>
      </c>
      <c r="N657">
        <v>93</v>
      </c>
      <c r="O657">
        <v>0.13</v>
      </c>
      <c r="P657">
        <v>36</v>
      </c>
      <c r="Q657">
        <v>0.25</v>
      </c>
      <c r="R657">
        <v>3</v>
      </c>
      <c r="S657">
        <v>-23</v>
      </c>
      <c r="T657">
        <v>1</v>
      </c>
      <c r="U657">
        <v>101</v>
      </c>
      <c r="V657">
        <v>79</v>
      </c>
      <c r="W657">
        <v>38301</v>
      </c>
      <c r="X657">
        <v>38375</v>
      </c>
      <c r="Y657">
        <v>38101</v>
      </c>
      <c r="Z657">
        <v>3.51</v>
      </c>
      <c r="AA657" t="s">
        <v>2064</v>
      </c>
      <c r="AB657" t="s">
        <v>2063</v>
      </c>
    </row>
    <row r="658" spans="1:28" x14ac:dyDescent="0.3">
      <c r="A658" t="s">
        <v>2103</v>
      </c>
      <c r="B658" t="s">
        <v>2065</v>
      </c>
      <c r="C658" t="s">
        <v>622</v>
      </c>
      <c r="D658" t="s">
        <v>623</v>
      </c>
      <c r="E658" t="s">
        <v>39</v>
      </c>
      <c r="F658" t="s">
        <v>70</v>
      </c>
      <c r="G658" t="s">
        <v>2293</v>
      </c>
      <c r="H658" t="s">
        <v>70</v>
      </c>
      <c r="I658" t="s">
        <v>75</v>
      </c>
      <c r="J658" t="str">
        <f t="shared" si="10"/>
        <v>b: ESHIPPING | 3804038101</v>
      </c>
      <c r="K658">
        <v>1</v>
      </c>
      <c r="L658">
        <v>3.16</v>
      </c>
      <c r="M658">
        <v>0.26</v>
      </c>
      <c r="N658">
        <v>80</v>
      </c>
      <c r="O658">
        <v>0.13</v>
      </c>
      <c r="P658">
        <v>43</v>
      </c>
      <c r="Q658">
        <v>0.25</v>
      </c>
      <c r="R658">
        <v>-5</v>
      </c>
      <c r="S658">
        <v>-35</v>
      </c>
      <c r="T658">
        <v>1</v>
      </c>
      <c r="U658">
        <v>43</v>
      </c>
      <c r="V658">
        <v>9</v>
      </c>
      <c r="W658">
        <v>38301</v>
      </c>
      <c r="X658">
        <v>38040</v>
      </c>
      <c r="Y658">
        <v>38101</v>
      </c>
      <c r="Z658">
        <v>3.18</v>
      </c>
      <c r="AA658" t="s">
        <v>2074</v>
      </c>
      <c r="AB658" t="s">
        <v>2073</v>
      </c>
    </row>
    <row r="659" spans="1:28" x14ac:dyDescent="0.3">
      <c r="A659" t="s">
        <v>2103</v>
      </c>
      <c r="B659" t="s">
        <v>2065</v>
      </c>
      <c r="C659" t="s">
        <v>2307</v>
      </c>
      <c r="D659" t="s">
        <v>2306</v>
      </c>
      <c r="E659" t="s">
        <v>39</v>
      </c>
      <c r="F659" t="s">
        <v>70</v>
      </c>
      <c r="G659" t="s">
        <v>2305</v>
      </c>
      <c r="H659" t="s">
        <v>70</v>
      </c>
      <c r="I659" t="s">
        <v>75</v>
      </c>
      <c r="J659" t="str">
        <f t="shared" si="10"/>
        <v>b: ROBBINS RESOURCE M| 3836738101</v>
      </c>
      <c r="K659">
        <v>1</v>
      </c>
      <c r="L659">
        <v>3.48</v>
      </c>
      <c r="M659">
        <v>0.27</v>
      </c>
      <c r="N659">
        <v>93</v>
      </c>
      <c r="O659">
        <v>0.21</v>
      </c>
      <c r="P659">
        <v>49</v>
      </c>
      <c r="Q659">
        <v>0.25</v>
      </c>
      <c r="R659">
        <v>-6</v>
      </c>
      <c r="S659">
        <v>-42</v>
      </c>
      <c r="T659">
        <v>-34</v>
      </c>
      <c r="U659">
        <v>101</v>
      </c>
      <c r="V659">
        <v>25</v>
      </c>
      <c r="W659">
        <v>38301</v>
      </c>
      <c r="X659">
        <v>38367</v>
      </c>
      <c r="Y659">
        <v>38101</v>
      </c>
      <c r="Z659">
        <v>3.51</v>
      </c>
      <c r="AA659" t="s">
        <v>2064</v>
      </c>
      <c r="AB659" t="s">
        <v>2063</v>
      </c>
    </row>
    <row r="660" spans="1:28" x14ac:dyDescent="0.3">
      <c r="A660" t="s">
        <v>2103</v>
      </c>
      <c r="B660" t="s">
        <v>2065</v>
      </c>
      <c r="C660" t="s">
        <v>105</v>
      </c>
      <c r="D660" t="s">
        <v>106</v>
      </c>
      <c r="E660" t="s">
        <v>39</v>
      </c>
      <c r="F660" t="s">
        <v>70</v>
      </c>
      <c r="G660" t="s">
        <v>1701</v>
      </c>
      <c r="H660" t="s">
        <v>70</v>
      </c>
      <c r="I660" t="s">
        <v>75</v>
      </c>
      <c r="J660" t="str">
        <f t="shared" si="10"/>
        <v>b: RYAN TRANSPORTATIO| 3805238101</v>
      </c>
      <c r="K660">
        <v>1</v>
      </c>
      <c r="L660">
        <v>4.22</v>
      </c>
      <c r="M660">
        <v>0.28000000000000003</v>
      </c>
      <c r="N660">
        <v>72</v>
      </c>
      <c r="O660">
        <v>0.13</v>
      </c>
      <c r="P660">
        <v>43</v>
      </c>
      <c r="Q660">
        <v>0.25</v>
      </c>
      <c r="R660">
        <v>-5</v>
      </c>
      <c r="S660">
        <v>-35</v>
      </c>
      <c r="T660">
        <v>1</v>
      </c>
      <c r="U660">
        <v>102</v>
      </c>
      <c r="V660">
        <v>68</v>
      </c>
      <c r="W660">
        <v>38301</v>
      </c>
      <c r="X660">
        <v>38052</v>
      </c>
      <c r="Y660">
        <v>38101</v>
      </c>
      <c r="Z660">
        <v>4.26</v>
      </c>
      <c r="AA660" t="s">
        <v>2064</v>
      </c>
      <c r="AB660" t="s">
        <v>2063</v>
      </c>
    </row>
    <row r="661" spans="1:28" x14ac:dyDescent="0.3">
      <c r="A661" t="s">
        <v>2103</v>
      </c>
      <c r="B661" t="s">
        <v>2065</v>
      </c>
      <c r="C661" t="s">
        <v>344</v>
      </c>
      <c r="D661" t="s">
        <v>345</v>
      </c>
      <c r="E661" t="s">
        <v>39</v>
      </c>
      <c r="F661" t="s">
        <v>70</v>
      </c>
      <c r="G661" t="s">
        <v>666</v>
      </c>
      <c r="H661" t="s">
        <v>70</v>
      </c>
      <c r="I661" t="s">
        <v>75</v>
      </c>
      <c r="J661" t="str">
        <f t="shared" si="10"/>
        <v>b: SCHNEIDER LOGISTIC| 3802438101</v>
      </c>
      <c r="K661">
        <v>2</v>
      </c>
      <c r="L661">
        <v>3.04</v>
      </c>
      <c r="M661">
        <v>0.21</v>
      </c>
      <c r="N661">
        <v>85</v>
      </c>
      <c r="O661">
        <v>0.13</v>
      </c>
      <c r="P661">
        <v>0</v>
      </c>
      <c r="Q661">
        <v>0.25</v>
      </c>
      <c r="R661">
        <v>0</v>
      </c>
      <c r="S661">
        <v>20</v>
      </c>
      <c r="T661">
        <v>1</v>
      </c>
      <c r="U661">
        <v>37</v>
      </c>
      <c r="V661">
        <v>58</v>
      </c>
      <c r="W661">
        <v>38024</v>
      </c>
      <c r="X661">
        <v>38024</v>
      </c>
      <c r="Y661">
        <v>38101</v>
      </c>
      <c r="Z661">
        <v>3.01</v>
      </c>
      <c r="AA661" t="s">
        <v>2064</v>
      </c>
      <c r="AB661" t="s">
        <v>2063</v>
      </c>
    </row>
    <row r="662" spans="1:28" x14ac:dyDescent="0.3">
      <c r="A662" t="s">
        <v>2103</v>
      </c>
      <c r="B662" t="s">
        <v>2065</v>
      </c>
      <c r="C662" t="s">
        <v>1310</v>
      </c>
      <c r="D662" t="s">
        <v>1311</v>
      </c>
      <c r="E662" t="s">
        <v>39</v>
      </c>
      <c r="F662" t="s">
        <v>70</v>
      </c>
      <c r="G662" t="s">
        <v>1550</v>
      </c>
      <c r="H662" t="s">
        <v>70</v>
      </c>
      <c r="I662" t="s">
        <v>75</v>
      </c>
      <c r="J662" t="str">
        <f t="shared" si="10"/>
        <v>b: SHIPWELL INC | 3801238101</v>
      </c>
      <c r="K662">
        <v>4</v>
      </c>
      <c r="L662">
        <v>3.83</v>
      </c>
      <c r="M662">
        <v>0.27</v>
      </c>
      <c r="N662">
        <v>63</v>
      </c>
      <c r="O662">
        <v>0.13</v>
      </c>
      <c r="P662">
        <v>64</v>
      </c>
      <c r="Q662">
        <v>0.28999999999999998</v>
      </c>
      <c r="R662">
        <v>-5</v>
      </c>
      <c r="S662">
        <v>-76</v>
      </c>
      <c r="T662">
        <v>1</v>
      </c>
      <c r="U662">
        <v>49</v>
      </c>
      <c r="V662">
        <v>-26</v>
      </c>
      <c r="W662">
        <v>38301</v>
      </c>
      <c r="X662">
        <v>38012</v>
      </c>
      <c r="Y662">
        <v>38101</v>
      </c>
      <c r="Z662">
        <v>3.86</v>
      </c>
      <c r="AA662" t="s">
        <v>2068</v>
      </c>
      <c r="AB662" t="s">
        <v>2067</v>
      </c>
    </row>
    <row r="663" spans="1:28" x14ac:dyDescent="0.3">
      <c r="A663" t="s">
        <v>2103</v>
      </c>
      <c r="B663" t="s">
        <v>2065</v>
      </c>
      <c r="C663" t="s">
        <v>1310</v>
      </c>
      <c r="D663" t="s">
        <v>1311</v>
      </c>
      <c r="E663" t="s">
        <v>39</v>
      </c>
      <c r="F663" t="s">
        <v>70</v>
      </c>
      <c r="G663" t="s">
        <v>71</v>
      </c>
      <c r="H663" t="s">
        <v>70</v>
      </c>
      <c r="I663" t="s">
        <v>75</v>
      </c>
      <c r="J663" t="str">
        <f t="shared" si="10"/>
        <v>b: SHIPWELL INC | 3830138101</v>
      </c>
      <c r="K663">
        <v>26</v>
      </c>
      <c r="L663">
        <v>3.14</v>
      </c>
      <c r="M663">
        <v>0.26</v>
      </c>
      <c r="N663">
        <v>88</v>
      </c>
      <c r="O663">
        <v>0.17</v>
      </c>
      <c r="P663">
        <v>26</v>
      </c>
      <c r="Q663">
        <v>0.27</v>
      </c>
      <c r="R663">
        <v>-5</v>
      </c>
      <c r="S663">
        <v>-22</v>
      </c>
      <c r="T663">
        <v>-17</v>
      </c>
      <c r="U663">
        <v>53</v>
      </c>
      <c r="V663">
        <v>14</v>
      </c>
      <c r="W663">
        <v>38301</v>
      </c>
      <c r="X663">
        <v>38301</v>
      </c>
      <c r="Y663">
        <v>38101</v>
      </c>
      <c r="Z663">
        <v>3.16</v>
      </c>
      <c r="AA663" t="s">
        <v>2068</v>
      </c>
      <c r="AB663" t="s">
        <v>2067</v>
      </c>
    </row>
    <row r="664" spans="1:28" x14ac:dyDescent="0.3">
      <c r="A664" t="s">
        <v>2103</v>
      </c>
      <c r="B664" t="s">
        <v>2065</v>
      </c>
      <c r="C664" t="s">
        <v>199</v>
      </c>
      <c r="D664" t="s">
        <v>200</v>
      </c>
      <c r="E664" t="s">
        <v>39</v>
      </c>
      <c r="F664" t="s">
        <v>70</v>
      </c>
      <c r="G664" t="s">
        <v>1707</v>
      </c>
      <c r="H664" t="s">
        <v>70</v>
      </c>
      <c r="I664" t="s">
        <v>672</v>
      </c>
      <c r="J664" t="str">
        <f t="shared" si="10"/>
        <v>b: TITAN TRANSFER LOG| 3822938002</v>
      </c>
      <c r="K664">
        <v>31</v>
      </c>
      <c r="L664">
        <v>2.4500000000000002</v>
      </c>
      <c r="M664">
        <v>0.26</v>
      </c>
      <c r="N664">
        <v>110</v>
      </c>
      <c r="O664">
        <v>0.21</v>
      </c>
      <c r="P664">
        <v>38</v>
      </c>
      <c r="Q664">
        <v>0.27</v>
      </c>
      <c r="R664">
        <v>-7</v>
      </c>
      <c r="S664">
        <v>-34</v>
      </c>
      <c r="T664">
        <v>9</v>
      </c>
      <c r="U664">
        <v>29</v>
      </c>
      <c r="V664">
        <v>4</v>
      </c>
      <c r="W664">
        <v>38382</v>
      </c>
      <c r="X664">
        <v>38229</v>
      </c>
      <c r="Y664">
        <v>38002</v>
      </c>
      <c r="Z664">
        <v>2.4700000000000002</v>
      </c>
      <c r="AA664" t="s">
        <v>2074</v>
      </c>
      <c r="AB664" t="s">
        <v>2073</v>
      </c>
    </row>
    <row r="665" spans="1:28" x14ac:dyDescent="0.3">
      <c r="A665" t="s">
        <v>2103</v>
      </c>
      <c r="B665" t="s">
        <v>2065</v>
      </c>
      <c r="C665" t="s">
        <v>1872</v>
      </c>
      <c r="D665" t="s">
        <v>1873</v>
      </c>
      <c r="E665" t="s">
        <v>39</v>
      </c>
      <c r="F665" t="s">
        <v>70</v>
      </c>
      <c r="G665" t="s">
        <v>1394</v>
      </c>
      <c r="H665" t="s">
        <v>70</v>
      </c>
      <c r="I665" t="s">
        <v>75</v>
      </c>
      <c r="J665" t="str">
        <f t="shared" si="10"/>
        <v>b: TRANSPORTATION AND| 3835838101</v>
      </c>
      <c r="K665">
        <v>1</v>
      </c>
      <c r="L665">
        <v>3.19</v>
      </c>
      <c r="M665">
        <v>0.27</v>
      </c>
      <c r="N665">
        <v>101</v>
      </c>
      <c r="O665">
        <v>0.23</v>
      </c>
      <c r="P665">
        <v>0</v>
      </c>
      <c r="Q665">
        <v>0.25</v>
      </c>
      <c r="R665">
        <v>-6</v>
      </c>
      <c r="S665">
        <v>20</v>
      </c>
      <c r="T665">
        <v>1</v>
      </c>
      <c r="U665">
        <v>90</v>
      </c>
      <c r="V665">
        <v>111</v>
      </c>
      <c r="W665">
        <v>38358</v>
      </c>
      <c r="X665">
        <v>38358</v>
      </c>
      <c r="Y665">
        <v>38101</v>
      </c>
      <c r="Z665">
        <v>3.22</v>
      </c>
      <c r="AA665" t="s">
        <v>2064</v>
      </c>
      <c r="AB665" t="s">
        <v>2063</v>
      </c>
    </row>
    <row r="666" spans="1:28" x14ac:dyDescent="0.3">
      <c r="A666" t="s">
        <v>2103</v>
      </c>
      <c r="B666" t="s">
        <v>2065</v>
      </c>
      <c r="C666" t="s">
        <v>432</v>
      </c>
      <c r="D666" t="s">
        <v>433</v>
      </c>
      <c r="E666" t="s">
        <v>39</v>
      </c>
      <c r="F666" t="s">
        <v>70</v>
      </c>
      <c r="G666" t="s">
        <v>1550</v>
      </c>
      <c r="H666" t="s">
        <v>70</v>
      </c>
      <c r="I666" t="s">
        <v>75</v>
      </c>
      <c r="J666" t="str">
        <f t="shared" si="10"/>
        <v>b: UBER FREIGHT LLC | 3801238101</v>
      </c>
      <c r="K666">
        <v>1</v>
      </c>
      <c r="L666">
        <v>4.57</v>
      </c>
      <c r="M666">
        <v>0.27</v>
      </c>
      <c r="N666">
        <v>67</v>
      </c>
      <c r="O666">
        <v>0.08</v>
      </c>
      <c r="P666">
        <v>139</v>
      </c>
      <c r="Q666">
        <v>0.35</v>
      </c>
      <c r="R666">
        <v>-4</v>
      </c>
      <c r="S666">
        <v>-143</v>
      </c>
      <c r="T666">
        <v>22</v>
      </c>
      <c r="U666">
        <v>108</v>
      </c>
      <c r="V666">
        <v>-13</v>
      </c>
      <c r="W666">
        <v>38801</v>
      </c>
      <c r="X666">
        <v>38012</v>
      </c>
      <c r="Y666">
        <v>38101</v>
      </c>
      <c r="Z666">
        <v>4.5999999999999996</v>
      </c>
      <c r="AA666" t="s">
        <v>2074</v>
      </c>
      <c r="AB666" t="s">
        <v>2073</v>
      </c>
    </row>
    <row r="667" spans="1:28" x14ac:dyDescent="0.3">
      <c r="A667" t="s">
        <v>2103</v>
      </c>
      <c r="B667" t="s">
        <v>2065</v>
      </c>
      <c r="C667" t="s">
        <v>432</v>
      </c>
      <c r="D667" t="s">
        <v>433</v>
      </c>
      <c r="E667" t="s">
        <v>39</v>
      </c>
      <c r="F667" t="s">
        <v>70</v>
      </c>
      <c r="G667" t="s">
        <v>1394</v>
      </c>
      <c r="H667" t="s">
        <v>70</v>
      </c>
      <c r="I667" t="s">
        <v>75</v>
      </c>
      <c r="J667" t="str">
        <f t="shared" si="10"/>
        <v>b: UBER FREIGHT LLC | 3835838101</v>
      </c>
      <c r="K667">
        <v>5</v>
      </c>
      <c r="L667">
        <v>4.28</v>
      </c>
      <c r="M667">
        <v>0.27</v>
      </c>
      <c r="N667">
        <v>107</v>
      </c>
      <c r="O667">
        <v>0.18</v>
      </c>
      <c r="P667">
        <v>49</v>
      </c>
      <c r="Q667">
        <v>0.28000000000000003</v>
      </c>
      <c r="R667">
        <v>-7</v>
      </c>
      <c r="S667">
        <v>-14</v>
      </c>
      <c r="T667">
        <v>22</v>
      </c>
      <c r="U667">
        <v>221</v>
      </c>
      <c r="V667">
        <v>229</v>
      </c>
      <c r="W667">
        <v>38301</v>
      </c>
      <c r="X667">
        <v>38358</v>
      </c>
      <c r="Y667">
        <v>38101</v>
      </c>
      <c r="Z667">
        <v>4.3099999999999996</v>
      </c>
      <c r="AA667" t="s">
        <v>2074</v>
      </c>
      <c r="AB667" t="s">
        <v>2073</v>
      </c>
    </row>
    <row r="668" spans="1:28" x14ac:dyDescent="0.3">
      <c r="A668" t="s">
        <v>2103</v>
      </c>
      <c r="B668" t="s">
        <v>2065</v>
      </c>
      <c r="C668" t="s">
        <v>892</v>
      </c>
      <c r="D668" t="s">
        <v>893</v>
      </c>
      <c r="E668" t="s">
        <v>39</v>
      </c>
      <c r="F668" t="s">
        <v>70</v>
      </c>
      <c r="G668" t="s">
        <v>983</v>
      </c>
      <c r="H668" t="s">
        <v>70</v>
      </c>
      <c r="I668" t="s">
        <v>891</v>
      </c>
      <c r="J668" t="str">
        <f t="shared" si="10"/>
        <v>CARRIER CORPORATION | 3834438017</v>
      </c>
      <c r="K668">
        <v>44</v>
      </c>
      <c r="L668">
        <v>3.03</v>
      </c>
      <c r="M668">
        <v>0.25</v>
      </c>
      <c r="N668">
        <v>109</v>
      </c>
      <c r="O668">
        <v>0.21</v>
      </c>
      <c r="P668">
        <v>42</v>
      </c>
      <c r="Q668">
        <v>0.26</v>
      </c>
      <c r="R668">
        <v>-5</v>
      </c>
      <c r="S668">
        <v>-37</v>
      </c>
      <c r="T668">
        <v>9</v>
      </c>
      <c r="U668">
        <v>88</v>
      </c>
      <c r="V668">
        <v>60</v>
      </c>
      <c r="W668">
        <v>38301</v>
      </c>
      <c r="X668">
        <v>38344</v>
      </c>
      <c r="Y668">
        <v>38017</v>
      </c>
      <c r="Z668">
        <v>3.04</v>
      </c>
      <c r="AA668" t="s">
        <v>2074</v>
      </c>
      <c r="AB668" t="s">
        <v>2073</v>
      </c>
    </row>
    <row r="669" spans="1:28" x14ac:dyDescent="0.3">
      <c r="A669" t="s">
        <v>2103</v>
      </c>
      <c r="B669" t="s">
        <v>2065</v>
      </c>
      <c r="C669" t="s">
        <v>2304</v>
      </c>
      <c r="D669" t="s">
        <v>2303</v>
      </c>
      <c r="E669" t="s">
        <v>39</v>
      </c>
      <c r="F669" t="s">
        <v>70</v>
      </c>
      <c r="G669" t="s">
        <v>1550</v>
      </c>
      <c r="H669" t="s">
        <v>70</v>
      </c>
      <c r="I669" t="s">
        <v>75</v>
      </c>
      <c r="J669" t="str">
        <f t="shared" si="10"/>
        <v>COTTON CARRIERS LLC | 3801238101</v>
      </c>
      <c r="K669">
        <v>1</v>
      </c>
      <c r="L669">
        <v>3.63</v>
      </c>
      <c r="M669">
        <v>0.27</v>
      </c>
      <c r="N669">
        <v>64</v>
      </c>
      <c r="O669">
        <v>0.13</v>
      </c>
      <c r="P669">
        <v>46</v>
      </c>
      <c r="Q669">
        <v>0.25</v>
      </c>
      <c r="R669">
        <v>-4</v>
      </c>
      <c r="S669">
        <v>-38</v>
      </c>
      <c r="T669">
        <v>1</v>
      </c>
      <c r="U669">
        <v>37</v>
      </c>
      <c r="V669">
        <v>0</v>
      </c>
      <c r="W669">
        <v>38024</v>
      </c>
      <c r="X669">
        <v>38012</v>
      </c>
      <c r="Y669">
        <v>38101</v>
      </c>
      <c r="Z669">
        <v>3.66</v>
      </c>
      <c r="AA669" t="s">
        <v>2064</v>
      </c>
      <c r="AB669" t="s">
        <v>2063</v>
      </c>
    </row>
    <row r="670" spans="1:28" x14ac:dyDescent="0.3">
      <c r="A670" t="s">
        <v>2103</v>
      </c>
      <c r="B670" t="s">
        <v>2065</v>
      </c>
      <c r="C670" t="s">
        <v>2304</v>
      </c>
      <c r="D670" t="s">
        <v>2303</v>
      </c>
      <c r="E670" t="s">
        <v>39</v>
      </c>
      <c r="F670" t="s">
        <v>70</v>
      </c>
      <c r="G670" t="s">
        <v>553</v>
      </c>
      <c r="H670" t="s">
        <v>70</v>
      </c>
      <c r="I670" t="s">
        <v>75</v>
      </c>
      <c r="J670" t="str">
        <f t="shared" si="10"/>
        <v>COTTON CARRIERS LLC | 3834338101</v>
      </c>
      <c r="K670">
        <v>1</v>
      </c>
      <c r="L670">
        <v>3.37</v>
      </c>
      <c r="M670">
        <v>0.27</v>
      </c>
      <c r="N670">
        <v>89</v>
      </c>
      <c r="O670">
        <v>0.13</v>
      </c>
      <c r="P670">
        <v>47</v>
      </c>
      <c r="Q670">
        <v>0.25</v>
      </c>
      <c r="R670">
        <v>-6</v>
      </c>
      <c r="S670">
        <v>-60</v>
      </c>
      <c r="T670">
        <v>1</v>
      </c>
      <c r="U670">
        <v>81</v>
      </c>
      <c r="V670">
        <v>22</v>
      </c>
      <c r="W670">
        <v>38063</v>
      </c>
      <c r="X670">
        <v>38343</v>
      </c>
      <c r="Y670">
        <v>38101</v>
      </c>
      <c r="Z670">
        <v>3.4</v>
      </c>
      <c r="AA670" t="s">
        <v>2064</v>
      </c>
      <c r="AB670" t="s">
        <v>2063</v>
      </c>
    </row>
    <row r="671" spans="1:28" x14ac:dyDescent="0.3">
      <c r="A671" t="s">
        <v>2103</v>
      </c>
      <c r="B671" t="s">
        <v>2065</v>
      </c>
      <c r="C671" t="s">
        <v>2304</v>
      </c>
      <c r="D671" t="s">
        <v>2303</v>
      </c>
      <c r="E671" t="s">
        <v>39</v>
      </c>
      <c r="F671" t="s">
        <v>70</v>
      </c>
      <c r="G671" t="s">
        <v>71</v>
      </c>
      <c r="H671" t="s">
        <v>70</v>
      </c>
      <c r="I671" t="s">
        <v>75</v>
      </c>
      <c r="J671" t="str">
        <f t="shared" si="10"/>
        <v>COTTON CARRIERS LLC | 3830138101</v>
      </c>
      <c r="K671">
        <v>2</v>
      </c>
      <c r="L671">
        <v>3.53</v>
      </c>
      <c r="M671">
        <v>0.27</v>
      </c>
      <c r="N671">
        <v>85</v>
      </c>
      <c r="O671">
        <v>0.14000000000000001</v>
      </c>
      <c r="P671">
        <v>0</v>
      </c>
      <c r="Q671">
        <v>0.25</v>
      </c>
      <c r="R671">
        <v>-6</v>
      </c>
      <c r="S671">
        <v>20</v>
      </c>
      <c r="T671">
        <v>-4</v>
      </c>
      <c r="U671">
        <v>85</v>
      </c>
      <c r="V671">
        <v>101</v>
      </c>
      <c r="W671">
        <v>38301</v>
      </c>
      <c r="X671">
        <v>38301</v>
      </c>
      <c r="Y671">
        <v>38101</v>
      </c>
      <c r="Z671">
        <v>3.56</v>
      </c>
      <c r="AA671" t="s">
        <v>2064</v>
      </c>
      <c r="AB671" t="s">
        <v>2063</v>
      </c>
    </row>
    <row r="672" spans="1:28" x14ac:dyDescent="0.3">
      <c r="A672" t="s">
        <v>2103</v>
      </c>
      <c r="B672" t="s">
        <v>2065</v>
      </c>
      <c r="C672" t="s">
        <v>2304</v>
      </c>
      <c r="D672" t="s">
        <v>2303</v>
      </c>
      <c r="E672" t="s">
        <v>39</v>
      </c>
      <c r="F672" t="s">
        <v>70</v>
      </c>
      <c r="G672" t="s">
        <v>1394</v>
      </c>
      <c r="H672" t="s">
        <v>70</v>
      </c>
      <c r="I672" t="s">
        <v>75</v>
      </c>
      <c r="J672" t="str">
        <f t="shared" si="10"/>
        <v>COTTON CARRIERS LLC | 3835838101</v>
      </c>
      <c r="K672">
        <v>3</v>
      </c>
      <c r="L672">
        <v>3.06</v>
      </c>
      <c r="M672">
        <v>0.27</v>
      </c>
      <c r="N672">
        <v>105</v>
      </c>
      <c r="O672">
        <v>0.23</v>
      </c>
      <c r="P672">
        <v>15</v>
      </c>
      <c r="Q672">
        <v>0.25</v>
      </c>
      <c r="R672">
        <v>-6</v>
      </c>
      <c r="S672">
        <v>1</v>
      </c>
      <c r="T672">
        <v>1</v>
      </c>
      <c r="U672">
        <v>85</v>
      </c>
      <c r="V672">
        <v>87</v>
      </c>
      <c r="W672">
        <v>38358</v>
      </c>
      <c r="X672">
        <v>38358</v>
      </c>
      <c r="Y672">
        <v>38101</v>
      </c>
      <c r="Z672">
        <v>3.09</v>
      </c>
      <c r="AA672" t="s">
        <v>2074</v>
      </c>
      <c r="AB672" t="s">
        <v>2073</v>
      </c>
    </row>
    <row r="673" spans="1:28" x14ac:dyDescent="0.3">
      <c r="A673" t="s">
        <v>2103</v>
      </c>
      <c r="B673" t="s">
        <v>2065</v>
      </c>
      <c r="C673" t="s">
        <v>1904</v>
      </c>
      <c r="D673" t="s">
        <v>1905</v>
      </c>
      <c r="E673" t="s">
        <v>39</v>
      </c>
      <c r="F673" t="s">
        <v>70</v>
      </c>
      <c r="G673" t="s">
        <v>71</v>
      </c>
      <c r="H673" t="s">
        <v>70</v>
      </c>
      <c r="I673" t="s">
        <v>75</v>
      </c>
      <c r="J673" t="str">
        <f t="shared" si="10"/>
        <v>CROWN CORK n SEAL | 3830138101</v>
      </c>
      <c r="K673">
        <v>33</v>
      </c>
      <c r="L673">
        <v>3.49</v>
      </c>
      <c r="M673">
        <v>0.23</v>
      </c>
      <c r="N673">
        <v>86</v>
      </c>
      <c r="O673">
        <v>0.22</v>
      </c>
      <c r="P673">
        <v>13</v>
      </c>
      <c r="Q673">
        <v>0.26</v>
      </c>
      <c r="R673">
        <v>-1</v>
      </c>
      <c r="S673">
        <v>-1</v>
      </c>
      <c r="T673">
        <v>-38</v>
      </c>
      <c r="U673">
        <v>72</v>
      </c>
      <c r="V673">
        <v>33</v>
      </c>
      <c r="W673">
        <v>38301</v>
      </c>
      <c r="X673">
        <v>38301</v>
      </c>
      <c r="Y673">
        <v>38101</v>
      </c>
      <c r="Z673">
        <v>3.48</v>
      </c>
      <c r="AA673" t="s">
        <v>2074</v>
      </c>
      <c r="AB673" t="s">
        <v>2073</v>
      </c>
    </row>
    <row r="674" spans="1:28" x14ac:dyDescent="0.3">
      <c r="A674" t="s">
        <v>2103</v>
      </c>
      <c r="B674" t="s">
        <v>2065</v>
      </c>
      <c r="C674" t="s">
        <v>2302</v>
      </c>
      <c r="D674" t="s">
        <v>2301</v>
      </c>
      <c r="E674" t="s">
        <v>39</v>
      </c>
      <c r="F674" t="s">
        <v>70</v>
      </c>
      <c r="G674" t="s">
        <v>553</v>
      </c>
      <c r="H674" t="s">
        <v>70</v>
      </c>
      <c r="I674" t="s">
        <v>75</v>
      </c>
      <c r="J674" t="str">
        <f t="shared" si="10"/>
        <v>JONES TRANSPORT LLC | 3834338101</v>
      </c>
      <c r="K674">
        <v>2</v>
      </c>
      <c r="L674">
        <v>2.77</v>
      </c>
      <c r="M674">
        <v>0.27</v>
      </c>
      <c r="N674">
        <v>82</v>
      </c>
      <c r="O674">
        <v>0.13</v>
      </c>
      <c r="P674">
        <v>14</v>
      </c>
      <c r="Q674">
        <v>0.25</v>
      </c>
      <c r="R674">
        <v>-5</v>
      </c>
      <c r="S674">
        <v>1</v>
      </c>
      <c r="T674">
        <v>1</v>
      </c>
      <c r="U674">
        <v>14</v>
      </c>
      <c r="V674">
        <v>16</v>
      </c>
      <c r="W674">
        <v>38301</v>
      </c>
      <c r="X674">
        <v>38343</v>
      </c>
      <c r="Y674">
        <v>38101</v>
      </c>
      <c r="Z674">
        <v>2.8</v>
      </c>
      <c r="AA674" t="s">
        <v>2074</v>
      </c>
      <c r="AB674" t="s">
        <v>2073</v>
      </c>
    </row>
    <row r="675" spans="1:28" x14ac:dyDescent="0.3">
      <c r="A675" t="s">
        <v>2103</v>
      </c>
      <c r="B675" t="s">
        <v>2065</v>
      </c>
      <c r="C675" t="s">
        <v>400</v>
      </c>
      <c r="D675" t="s">
        <v>401</v>
      </c>
      <c r="E675" t="s">
        <v>39</v>
      </c>
      <c r="F675" t="s">
        <v>70</v>
      </c>
      <c r="G675" t="s">
        <v>71</v>
      </c>
      <c r="H675" t="s">
        <v>70</v>
      </c>
      <c r="I675" t="s">
        <v>75</v>
      </c>
      <c r="J675" t="str">
        <f t="shared" si="10"/>
        <v>KELLOGG COMPANY MLXP| 3830138101</v>
      </c>
      <c r="K675">
        <v>3</v>
      </c>
      <c r="L675">
        <v>4.76</v>
      </c>
      <c r="M675">
        <v>0.24</v>
      </c>
      <c r="N675">
        <v>84</v>
      </c>
      <c r="O675">
        <v>0.12</v>
      </c>
      <c r="P675">
        <v>0</v>
      </c>
      <c r="Q675">
        <v>0.25</v>
      </c>
      <c r="R675">
        <v>-3</v>
      </c>
      <c r="S675">
        <v>-33</v>
      </c>
      <c r="T675">
        <v>5</v>
      </c>
      <c r="U675">
        <v>182</v>
      </c>
      <c r="V675">
        <v>154</v>
      </c>
      <c r="W675">
        <v>38301</v>
      </c>
      <c r="X675">
        <v>38301</v>
      </c>
      <c r="Y675">
        <v>38101</v>
      </c>
      <c r="Z675">
        <v>4.76</v>
      </c>
      <c r="AA675" t="s">
        <v>2074</v>
      </c>
      <c r="AB675" t="s">
        <v>2073</v>
      </c>
    </row>
    <row r="676" spans="1:28" x14ac:dyDescent="0.3">
      <c r="A676" t="s">
        <v>2103</v>
      </c>
      <c r="B676" t="s">
        <v>2065</v>
      </c>
      <c r="C676" t="s">
        <v>2286</v>
      </c>
      <c r="D676" t="s">
        <v>2285</v>
      </c>
      <c r="E676" t="s">
        <v>39</v>
      </c>
      <c r="F676" t="s">
        <v>70</v>
      </c>
      <c r="G676" t="s">
        <v>71</v>
      </c>
      <c r="H676" t="s">
        <v>70</v>
      </c>
      <c r="I676" t="s">
        <v>672</v>
      </c>
      <c r="J676" t="str">
        <f t="shared" si="10"/>
        <v>PCA JACKSON UNDER 160| 3830138002</v>
      </c>
      <c r="K676">
        <v>73</v>
      </c>
      <c r="L676">
        <v>4.47</v>
      </c>
      <c r="M676">
        <v>0</v>
      </c>
      <c r="N676">
        <v>64</v>
      </c>
      <c r="O676">
        <v>0.1</v>
      </c>
      <c r="P676">
        <v>33</v>
      </c>
      <c r="Q676">
        <v>0.27</v>
      </c>
      <c r="R676">
        <v>9</v>
      </c>
      <c r="S676">
        <v>-11</v>
      </c>
      <c r="T676">
        <v>14</v>
      </c>
      <c r="U676">
        <v>78</v>
      </c>
      <c r="V676">
        <v>81</v>
      </c>
      <c r="W676">
        <v>38301</v>
      </c>
      <c r="X676">
        <v>38301</v>
      </c>
      <c r="Y676">
        <v>38002</v>
      </c>
      <c r="Z676">
        <v>4.2300000000000004</v>
      </c>
      <c r="AA676" t="s">
        <v>2074</v>
      </c>
      <c r="AB676" t="s">
        <v>2073</v>
      </c>
    </row>
    <row r="677" spans="1:28" x14ac:dyDescent="0.3">
      <c r="A677" t="s">
        <v>2103</v>
      </c>
      <c r="B677" t="s">
        <v>2065</v>
      </c>
      <c r="C677" t="s">
        <v>2286</v>
      </c>
      <c r="D677" t="s">
        <v>2285</v>
      </c>
      <c r="E677" t="s">
        <v>39</v>
      </c>
      <c r="F677" t="s">
        <v>70</v>
      </c>
      <c r="G677" t="s">
        <v>71</v>
      </c>
      <c r="H677" t="s">
        <v>70</v>
      </c>
      <c r="I677" t="s">
        <v>738</v>
      </c>
      <c r="J677" t="str">
        <f t="shared" si="10"/>
        <v>PCA JACKSON UNDER 160| 3830138133</v>
      </c>
      <c r="K677">
        <v>3</v>
      </c>
      <c r="L677">
        <v>4.0599999999999996</v>
      </c>
      <c r="M677">
        <v>0</v>
      </c>
      <c r="N677">
        <v>71</v>
      </c>
      <c r="O677">
        <v>0.09</v>
      </c>
      <c r="P677">
        <v>27</v>
      </c>
      <c r="Q677">
        <v>0.27</v>
      </c>
      <c r="R677">
        <v>14</v>
      </c>
      <c r="S677">
        <v>-11</v>
      </c>
      <c r="T677">
        <v>18</v>
      </c>
      <c r="U677">
        <v>67</v>
      </c>
      <c r="V677">
        <v>74</v>
      </c>
      <c r="W677">
        <v>38301</v>
      </c>
      <c r="X677">
        <v>38301</v>
      </c>
      <c r="Y677">
        <v>38133</v>
      </c>
      <c r="Z677">
        <v>3.82</v>
      </c>
      <c r="AA677" t="s">
        <v>2074</v>
      </c>
      <c r="AB677" t="s">
        <v>2073</v>
      </c>
    </row>
    <row r="678" spans="1:28" x14ac:dyDescent="0.3">
      <c r="A678" t="s">
        <v>2103</v>
      </c>
      <c r="B678" t="s">
        <v>2065</v>
      </c>
      <c r="C678" t="s">
        <v>2286</v>
      </c>
      <c r="D678" t="s">
        <v>2285</v>
      </c>
      <c r="E678" t="s">
        <v>39</v>
      </c>
      <c r="F678" t="s">
        <v>70</v>
      </c>
      <c r="G678" t="s">
        <v>71</v>
      </c>
      <c r="H678" t="s">
        <v>70</v>
      </c>
      <c r="I678" t="s">
        <v>447</v>
      </c>
      <c r="J678" t="str">
        <f t="shared" si="10"/>
        <v>PCA JACKSON UNDER 160| 3830138019</v>
      </c>
      <c r="K678">
        <v>53</v>
      </c>
      <c r="L678">
        <v>5.43</v>
      </c>
      <c r="M678">
        <v>0</v>
      </c>
      <c r="N678">
        <v>53</v>
      </c>
      <c r="O678">
        <v>0.1</v>
      </c>
      <c r="P678">
        <v>34</v>
      </c>
      <c r="Q678">
        <v>0.27</v>
      </c>
      <c r="R678">
        <v>8</v>
      </c>
      <c r="S678">
        <v>-11</v>
      </c>
      <c r="T678">
        <v>14</v>
      </c>
      <c r="U678">
        <v>92</v>
      </c>
      <c r="V678">
        <v>95</v>
      </c>
      <c r="W678">
        <v>38301</v>
      </c>
      <c r="X678">
        <v>38301</v>
      </c>
      <c r="Y678">
        <v>38019</v>
      </c>
      <c r="Z678">
        <v>5.19</v>
      </c>
      <c r="AA678" t="s">
        <v>2074</v>
      </c>
      <c r="AB678" t="s">
        <v>2073</v>
      </c>
    </row>
    <row r="679" spans="1:28" x14ac:dyDescent="0.3">
      <c r="A679" t="s">
        <v>2103</v>
      </c>
      <c r="B679" t="s">
        <v>2065</v>
      </c>
      <c r="C679" t="s">
        <v>2286</v>
      </c>
      <c r="D679" t="s">
        <v>2285</v>
      </c>
      <c r="E679" t="s">
        <v>39</v>
      </c>
      <c r="F679" t="s">
        <v>70</v>
      </c>
      <c r="G679" t="s">
        <v>71</v>
      </c>
      <c r="H679" t="s">
        <v>70</v>
      </c>
      <c r="I679" t="s">
        <v>75</v>
      </c>
      <c r="J679" t="str">
        <f t="shared" si="10"/>
        <v>PCA JACKSON UNDER 160| 3830138101</v>
      </c>
      <c r="K679">
        <v>94</v>
      </c>
      <c r="L679">
        <v>4.29</v>
      </c>
      <c r="M679">
        <v>0.01</v>
      </c>
      <c r="N679">
        <v>87</v>
      </c>
      <c r="O679">
        <v>0.12</v>
      </c>
      <c r="P679">
        <v>16</v>
      </c>
      <c r="Q679">
        <v>0.26</v>
      </c>
      <c r="R679">
        <v>11</v>
      </c>
      <c r="S679">
        <v>-11</v>
      </c>
      <c r="T679">
        <v>5</v>
      </c>
      <c r="U679">
        <v>139</v>
      </c>
      <c r="V679">
        <v>133</v>
      </c>
      <c r="W679">
        <v>38301</v>
      </c>
      <c r="X679">
        <v>38301</v>
      </c>
      <c r="Y679">
        <v>38101</v>
      </c>
      <c r="Z679">
        <v>4.0599999999999996</v>
      </c>
      <c r="AA679" t="s">
        <v>2074</v>
      </c>
      <c r="AB679" t="s">
        <v>2073</v>
      </c>
    </row>
    <row r="680" spans="1:28" x14ac:dyDescent="0.3">
      <c r="A680" t="s">
        <v>2103</v>
      </c>
      <c r="B680" t="s">
        <v>2065</v>
      </c>
      <c r="C680" t="s">
        <v>531</v>
      </c>
      <c r="D680" t="s">
        <v>2300</v>
      </c>
      <c r="E680" t="s">
        <v>39</v>
      </c>
      <c r="F680" t="s">
        <v>70</v>
      </c>
      <c r="G680" t="s">
        <v>71</v>
      </c>
      <c r="H680" t="s">
        <v>70</v>
      </c>
      <c r="I680" t="s">
        <v>911</v>
      </c>
      <c r="J680" t="str">
        <f t="shared" si="10"/>
        <v>PIXELLE | 3830138063</v>
      </c>
      <c r="K680">
        <v>32</v>
      </c>
      <c r="L680">
        <v>5.27</v>
      </c>
      <c r="M680">
        <v>0</v>
      </c>
      <c r="N680">
        <v>49</v>
      </c>
      <c r="O680">
        <v>0.09</v>
      </c>
      <c r="P680">
        <v>23</v>
      </c>
      <c r="Q680">
        <v>0.27</v>
      </c>
      <c r="R680">
        <v>10</v>
      </c>
      <c r="S680">
        <v>-22</v>
      </c>
      <c r="T680">
        <v>-5</v>
      </c>
      <c r="U680">
        <v>65</v>
      </c>
      <c r="V680">
        <v>38</v>
      </c>
      <c r="W680">
        <v>38301</v>
      </c>
      <c r="X680">
        <v>38301</v>
      </c>
      <c r="Y680">
        <v>38063</v>
      </c>
      <c r="Z680">
        <v>5.03</v>
      </c>
      <c r="AA680" t="s">
        <v>2068</v>
      </c>
      <c r="AB680" t="s">
        <v>2067</v>
      </c>
    </row>
    <row r="681" spans="1:28" x14ac:dyDescent="0.3">
      <c r="A681" t="s">
        <v>2103</v>
      </c>
      <c r="B681" t="s">
        <v>2065</v>
      </c>
      <c r="C681" t="s">
        <v>2299</v>
      </c>
      <c r="D681" t="s">
        <v>2298</v>
      </c>
      <c r="E681" t="s">
        <v>39</v>
      </c>
      <c r="F681" t="s">
        <v>70</v>
      </c>
      <c r="G681" t="s">
        <v>1079</v>
      </c>
      <c r="H681" t="s">
        <v>70</v>
      </c>
      <c r="I681" t="s">
        <v>75</v>
      </c>
      <c r="J681" t="str">
        <f t="shared" si="10"/>
        <v>UNIVERSAL MANUFACTURI| 3820138101</v>
      </c>
      <c r="K681">
        <v>3</v>
      </c>
      <c r="L681">
        <v>3.66</v>
      </c>
      <c r="M681">
        <v>0.28000000000000003</v>
      </c>
      <c r="N681">
        <v>108</v>
      </c>
      <c r="O681">
        <v>0.17</v>
      </c>
      <c r="P681">
        <v>41</v>
      </c>
      <c r="Q681">
        <v>0.27</v>
      </c>
      <c r="R681">
        <v>-8</v>
      </c>
      <c r="S681">
        <v>-33</v>
      </c>
      <c r="T681">
        <v>26</v>
      </c>
      <c r="U681">
        <v>157</v>
      </c>
      <c r="V681">
        <v>150</v>
      </c>
      <c r="W681">
        <v>38358</v>
      </c>
      <c r="X681">
        <v>38201</v>
      </c>
      <c r="Y681">
        <v>38101</v>
      </c>
      <c r="Z681">
        <v>3.7</v>
      </c>
      <c r="AA681" t="s">
        <v>2074</v>
      </c>
      <c r="AB681" t="s">
        <v>2073</v>
      </c>
    </row>
    <row r="682" spans="1:28" x14ac:dyDescent="0.3">
      <c r="A682" t="s">
        <v>2103</v>
      </c>
      <c r="B682" t="s">
        <v>2065</v>
      </c>
      <c r="C682" t="s">
        <v>1195</v>
      </c>
      <c r="D682" t="s">
        <v>1196</v>
      </c>
      <c r="E682" t="s">
        <v>39</v>
      </c>
      <c r="F682" t="s">
        <v>70</v>
      </c>
      <c r="G682" t="s">
        <v>1394</v>
      </c>
      <c r="H682" t="s">
        <v>70</v>
      </c>
      <c r="I682" t="s">
        <v>75</v>
      </c>
      <c r="J682" t="str">
        <f t="shared" si="10"/>
        <v>WERNER | 3835838101</v>
      </c>
      <c r="K682">
        <v>4</v>
      </c>
      <c r="L682">
        <v>4.97</v>
      </c>
      <c r="M682">
        <v>0.23</v>
      </c>
      <c r="N682">
        <v>96</v>
      </c>
      <c r="O682">
        <v>0.13</v>
      </c>
      <c r="P682">
        <v>56</v>
      </c>
      <c r="Q682">
        <v>0.28000000000000003</v>
      </c>
      <c r="R682">
        <v>0</v>
      </c>
      <c r="S682">
        <v>-47</v>
      </c>
      <c r="T682">
        <v>1</v>
      </c>
      <c r="U682">
        <v>245</v>
      </c>
      <c r="V682">
        <v>199</v>
      </c>
      <c r="W682">
        <v>38358</v>
      </c>
      <c r="X682">
        <v>38358</v>
      </c>
      <c r="Y682">
        <v>38101</v>
      </c>
      <c r="Z682">
        <v>4.96</v>
      </c>
      <c r="AA682" t="s">
        <v>2064</v>
      </c>
      <c r="AB682" t="s">
        <v>2063</v>
      </c>
    </row>
    <row r="683" spans="1:28" x14ac:dyDescent="0.3">
      <c r="A683" t="s">
        <v>2103</v>
      </c>
      <c r="B683" t="s">
        <v>2066</v>
      </c>
      <c r="C683" t="s">
        <v>1405</v>
      </c>
      <c r="D683" t="s">
        <v>1406</v>
      </c>
      <c r="E683" t="s">
        <v>39</v>
      </c>
      <c r="F683" t="s">
        <v>70</v>
      </c>
      <c r="G683" t="s">
        <v>1394</v>
      </c>
      <c r="H683" t="s">
        <v>70</v>
      </c>
      <c r="I683" t="s">
        <v>202</v>
      </c>
      <c r="J683" t="str">
        <f t="shared" si="10"/>
        <v>ASSA ABLOY | 3835837201</v>
      </c>
      <c r="K683">
        <v>1</v>
      </c>
      <c r="L683">
        <v>3.15</v>
      </c>
      <c r="M683">
        <v>0.21</v>
      </c>
      <c r="N683">
        <v>130</v>
      </c>
      <c r="O683">
        <v>0.23</v>
      </c>
      <c r="P683">
        <v>12</v>
      </c>
      <c r="Q683">
        <v>0.25</v>
      </c>
      <c r="R683">
        <v>0</v>
      </c>
      <c r="S683">
        <v>-7</v>
      </c>
      <c r="T683">
        <v>1</v>
      </c>
      <c r="U683">
        <v>81</v>
      </c>
      <c r="V683">
        <v>75</v>
      </c>
      <c r="W683">
        <v>38382</v>
      </c>
      <c r="X683">
        <v>38358</v>
      </c>
      <c r="Y683">
        <v>37201</v>
      </c>
      <c r="Z683">
        <v>3.12</v>
      </c>
      <c r="AA683" t="s">
        <v>2072</v>
      </c>
      <c r="AB683" t="s">
        <v>2071</v>
      </c>
    </row>
    <row r="684" spans="1:28" x14ac:dyDescent="0.3">
      <c r="A684" t="s">
        <v>2103</v>
      </c>
      <c r="B684" t="s">
        <v>2066</v>
      </c>
      <c r="C684" t="s">
        <v>1348</v>
      </c>
      <c r="D684" t="s">
        <v>1349</v>
      </c>
      <c r="E684" t="s">
        <v>39</v>
      </c>
      <c r="F684" t="s">
        <v>70</v>
      </c>
      <c r="G684" t="s">
        <v>1079</v>
      </c>
      <c r="H684" t="s">
        <v>70</v>
      </c>
      <c r="I684" t="s">
        <v>1661</v>
      </c>
      <c r="J684" t="str">
        <f t="shared" si="10"/>
        <v>b: BECKER LOGISTICS | 3820137030</v>
      </c>
      <c r="K684">
        <v>1</v>
      </c>
      <c r="L684">
        <v>1.27</v>
      </c>
      <c r="M684">
        <v>0.27</v>
      </c>
      <c r="N684">
        <v>178</v>
      </c>
      <c r="O684">
        <v>0.33</v>
      </c>
      <c r="P684">
        <v>27</v>
      </c>
      <c r="Q684">
        <v>0.25</v>
      </c>
      <c r="R684">
        <v>-11</v>
      </c>
      <c r="S684">
        <v>-25</v>
      </c>
      <c r="T684">
        <v>2</v>
      </c>
      <c r="U684">
        <v>-142</v>
      </c>
      <c r="V684">
        <v>-165</v>
      </c>
      <c r="W684">
        <v>38237</v>
      </c>
      <c r="X684">
        <v>38201</v>
      </c>
      <c r="Y684">
        <v>37030</v>
      </c>
      <c r="Z684">
        <v>1.3</v>
      </c>
      <c r="AA684" t="s">
        <v>2068</v>
      </c>
      <c r="AB684" t="s">
        <v>2067</v>
      </c>
    </row>
    <row r="685" spans="1:28" x14ac:dyDescent="0.3">
      <c r="A685" t="s">
        <v>2103</v>
      </c>
      <c r="B685" t="s">
        <v>2066</v>
      </c>
      <c r="C685" t="s">
        <v>37</v>
      </c>
      <c r="D685" t="s">
        <v>38</v>
      </c>
      <c r="E685" t="s">
        <v>39</v>
      </c>
      <c r="F685" t="s">
        <v>70</v>
      </c>
      <c r="G685" t="s">
        <v>553</v>
      </c>
      <c r="H685" t="s">
        <v>70</v>
      </c>
      <c r="I685" t="s">
        <v>702</v>
      </c>
      <c r="J685" t="str">
        <f t="shared" si="10"/>
        <v>b: C H ROBINSON | 3834337091</v>
      </c>
      <c r="K685">
        <v>1</v>
      </c>
      <c r="L685">
        <v>1.49</v>
      </c>
      <c r="M685">
        <v>0.26</v>
      </c>
      <c r="N685">
        <v>170</v>
      </c>
      <c r="O685">
        <v>0.33</v>
      </c>
      <c r="P685">
        <v>41</v>
      </c>
      <c r="Q685">
        <v>0.25</v>
      </c>
      <c r="R685">
        <v>-10</v>
      </c>
      <c r="S685">
        <v>-35</v>
      </c>
      <c r="T685">
        <v>2</v>
      </c>
      <c r="U685">
        <v>-107</v>
      </c>
      <c r="V685">
        <v>-140</v>
      </c>
      <c r="W685">
        <v>38237</v>
      </c>
      <c r="X685">
        <v>38343</v>
      </c>
      <c r="Y685">
        <v>37091</v>
      </c>
      <c r="Z685">
        <v>1.51</v>
      </c>
      <c r="AA685" t="s">
        <v>2074</v>
      </c>
      <c r="AB685" t="s">
        <v>2073</v>
      </c>
    </row>
    <row r="686" spans="1:28" x14ac:dyDescent="0.3">
      <c r="A686" t="s">
        <v>2103</v>
      </c>
      <c r="B686" t="s">
        <v>2066</v>
      </c>
      <c r="C686" t="s">
        <v>37</v>
      </c>
      <c r="D686" t="s">
        <v>38</v>
      </c>
      <c r="E686" t="s">
        <v>39</v>
      </c>
      <c r="F686" t="s">
        <v>70</v>
      </c>
      <c r="G686" t="s">
        <v>983</v>
      </c>
      <c r="H686" t="s">
        <v>70</v>
      </c>
      <c r="I686" t="s">
        <v>580</v>
      </c>
      <c r="J686" t="str">
        <f t="shared" si="10"/>
        <v>b: C H ROBINSON | 3834437070</v>
      </c>
      <c r="K686">
        <v>1</v>
      </c>
      <c r="L686">
        <v>2.15</v>
      </c>
      <c r="M686">
        <v>0.27</v>
      </c>
      <c r="N686">
        <v>130</v>
      </c>
      <c r="O686">
        <v>0.23</v>
      </c>
      <c r="P686">
        <v>28</v>
      </c>
      <c r="Q686">
        <v>0.25</v>
      </c>
      <c r="R686">
        <v>-8</v>
      </c>
      <c r="S686">
        <v>-50</v>
      </c>
      <c r="T686">
        <v>1</v>
      </c>
      <c r="U686">
        <v>-42</v>
      </c>
      <c r="V686">
        <v>-91</v>
      </c>
      <c r="W686">
        <v>37134</v>
      </c>
      <c r="X686">
        <v>38344</v>
      </c>
      <c r="Y686">
        <v>37070</v>
      </c>
      <c r="Z686">
        <v>2.1800000000000002</v>
      </c>
      <c r="AA686" t="s">
        <v>2068</v>
      </c>
      <c r="AB686" t="s">
        <v>2067</v>
      </c>
    </row>
    <row r="687" spans="1:28" x14ac:dyDescent="0.3">
      <c r="A687" t="s">
        <v>2103</v>
      </c>
      <c r="B687" t="s">
        <v>2066</v>
      </c>
      <c r="C687" t="s">
        <v>346</v>
      </c>
      <c r="D687" t="s">
        <v>347</v>
      </c>
      <c r="E687" t="s">
        <v>39</v>
      </c>
      <c r="F687" t="s">
        <v>70</v>
      </c>
      <c r="G687" t="s">
        <v>1363</v>
      </c>
      <c r="H687" t="s">
        <v>70</v>
      </c>
      <c r="I687" t="s">
        <v>350</v>
      </c>
      <c r="J687" t="str">
        <f t="shared" si="10"/>
        <v>b: COYOTE LOGISTICS | 3837538501</v>
      </c>
      <c r="K687">
        <v>2</v>
      </c>
      <c r="L687">
        <v>2.09</v>
      </c>
      <c r="M687">
        <v>0.19</v>
      </c>
      <c r="N687">
        <v>237</v>
      </c>
      <c r="O687">
        <v>0.54</v>
      </c>
      <c r="P687">
        <v>37</v>
      </c>
      <c r="Q687">
        <v>0.28000000000000003</v>
      </c>
      <c r="R687">
        <v>4</v>
      </c>
      <c r="S687">
        <v>-23</v>
      </c>
      <c r="T687">
        <v>2</v>
      </c>
      <c r="U687">
        <v>48</v>
      </c>
      <c r="V687">
        <v>27</v>
      </c>
      <c r="W687">
        <v>38801</v>
      </c>
      <c r="X687">
        <v>38375</v>
      </c>
      <c r="Y687">
        <v>38501</v>
      </c>
      <c r="Z687">
        <v>2.04</v>
      </c>
      <c r="AA687" t="s">
        <v>2064</v>
      </c>
      <c r="AB687" t="s">
        <v>2063</v>
      </c>
    </row>
    <row r="688" spans="1:28" x14ac:dyDescent="0.3">
      <c r="A688" t="s">
        <v>2103</v>
      </c>
      <c r="B688" t="s">
        <v>2066</v>
      </c>
      <c r="C688" t="s">
        <v>2297</v>
      </c>
      <c r="D688" t="s">
        <v>2296</v>
      </c>
      <c r="E688" t="s">
        <v>39</v>
      </c>
      <c r="F688" t="s">
        <v>70</v>
      </c>
      <c r="G688" t="s">
        <v>71</v>
      </c>
      <c r="H688" t="s">
        <v>70</v>
      </c>
      <c r="I688" t="s">
        <v>578</v>
      </c>
      <c r="J688" t="str">
        <f t="shared" si="10"/>
        <v>b: JAT OF FORT WAYNE | 3830137121</v>
      </c>
      <c r="K688">
        <v>1</v>
      </c>
      <c r="L688">
        <v>3.75</v>
      </c>
      <c r="M688">
        <v>0.27</v>
      </c>
      <c r="N688">
        <v>149</v>
      </c>
      <c r="O688">
        <v>0.79</v>
      </c>
      <c r="P688">
        <v>0</v>
      </c>
      <c r="Q688">
        <v>0.25</v>
      </c>
      <c r="R688">
        <v>-9</v>
      </c>
      <c r="S688">
        <v>20</v>
      </c>
      <c r="T688">
        <v>-240</v>
      </c>
      <c r="U688">
        <v>199</v>
      </c>
      <c r="V688">
        <v>-21</v>
      </c>
      <c r="W688">
        <v>38301</v>
      </c>
      <c r="X688">
        <v>38301</v>
      </c>
      <c r="Y688">
        <v>37121</v>
      </c>
      <c r="Z688">
        <v>3.78</v>
      </c>
      <c r="AA688" t="s">
        <v>2064</v>
      </c>
      <c r="AB688" t="s">
        <v>2063</v>
      </c>
    </row>
    <row r="689" spans="1:28" x14ac:dyDescent="0.3">
      <c r="A689" t="s">
        <v>2103</v>
      </c>
      <c r="B689" t="s">
        <v>2066</v>
      </c>
      <c r="C689" t="s">
        <v>805</v>
      </c>
      <c r="D689" t="s">
        <v>806</v>
      </c>
      <c r="E689" t="s">
        <v>39</v>
      </c>
      <c r="F689" t="s">
        <v>70</v>
      </c>
      <c r="G689" t="s">
        <v>560</v>
      </c>
      <c r="H689" t="s">
        <v>70</v>
      </c>
      <c r="I689" t="s">
        <v>139</v>
      </c>
      <c r="J689" t="str">
        <f t="shared" si="10"/>
        <v>b: KIRSCH TRANSPORTAT| 3822537086</v>
      </c>
      <c r="K689">
        <v>1</v>
      </c>
      <c r="L689">
        <v>5.81</v>
      </c>
      <c r="M689">
        <v>0.01</v>
      </c>
      <c r="N689">
        <v>146</v>
      </c>
      <c r="O689">
        <v>0.23</v>
      </c>
      <c r="P689">
        <v>21</v>
      </c>
      <c r="Q689">
        <v>0.25</v>
      </c>
      <c r="R689">
        <v>29</v>
      </c>
      <c r="S689">
        <v>-7</v>
      </c>
      <c r="T689">
        <v>1</v>
      </c>
      <c r="U689">
        <v>473</v>
      </c>
      <c r="V689">
        <v>467</v>
      </c>
      <c r="W689">
        <v>38358</v>
      </c>
      <c r="X689">
        <v>38225</v>
      </c>
      <c r="Y689">
        <v>37086</v>
      </c>
      <c r="Z689">
        <v>5.58</v>
      </c>
      <c r="AA689" t="s">
        <v>2064</v>
      </c>
      <c r="AB689" t="s">
        <v>2063</v>
      </c>
    </row>
    <row r="690" spans="1:28" x14ac:dyDescent="0.3">
      <c r="A690" t="s">
        <v>2103</v>
      </c>
      <c r="B690" t="s">
        <v>2066</v>
      </c>
      <c r="C690" t="s">
        <v>133</v>
      </c>
      <c r="D690" t="s">
        <v>134</v>
      </c>
      <c r="E690" t="s">
        <v>39</v>
      </c>
      <c r="F690" t="s">
        <v>70</v>
      </c>
      <c r="G690" t="s">
        <v>1701</v>
      </c>
      <c r="H690" t="s">
        <v>70</v>
      </c>
      <c r="I690" t="s">
        <v>580</v>
      </c>
      <c r="J690" t="str">
        <f t="shared" si="10"/>
        <v>b: PRIORITY 1 INC | 3805237070</v>
      </c>
      <c r="K690">
        <v>1</v>
      </c>
      <c r="L690">
        <v>2.98</v>
      </c>
      <c r="M690">
        <v>0.28000000000000003</v>
      </c>
      <c r="N690">
        <v>184</v>
      </c>
      <c r="O690">
        <v>0.33</v>
      </c>
      <c r="P690">
        <v>39</v>
      </c>
      <c r="Q690">
        <v>0.25</v>
      </c>
      <c r="R690">
        <v>-13</v>
      </c>
      <c r="S690">
        <v>-29</v>
      </c>
      <c r="T690">
        <v>2</v>
      </c>
      <c r="U690">
        <v>175</v>
      </c>
      <c r="V690">
        <v>148</v>
      </c>
      <c r="W690">
        <v>38326</v>
      </c>
      <c r="X690">
        <v>38052</v>
      </c>
      <c r="Y690">
        <v>37070</v>
      </c>
      <c r="Z690">
        <v>3.02</v>
      </c>
      <c r="AA690" t="s">
        <v>2064</v>
      </c>
      <c r="AB690" t="s">
        <v>2063</v>
      </c>
    </row>
    <row r="691" spans="1:28" x14ac:dyDescent="0.3">
      <c r="A691" t="s">
        <v>2103</v>
      </c>
      <c r="B691" t="s">
        <v>2066</v>
      </c>
      <c r="C691" t="s">
        <v>2295</v>
      </c>
      <c r="D691" t="s">
        <v>2294</v>
      </c>
      <c r="E691" t="s">
        <v>39</v>
      </c>
      <c r="F691" t="s">
        <v>70</v>
      </c>
      <c r="G691" t="s">
        <v>2293</v>
      </c>
      <c r="H691" t="s">
        <v>70</v>
      </c>
      <c r="I691" t="s">
        <v>579</v>
      </c>
      <c r="J691" t="str">
        <f t="shared" si="10"/>
        <v>b: RELIABLE LOGISTICS| 3804037135</v>
      </c>
      <c r="K691">
        <v>1</v>
      </c>
      <c r="L691">
        <v>2.48</v>
      </c>
      <c r="M691">
        <v>0.28000000000000003</v>
      </c>
      <c r="N691">
        <v>181</v>
      </c>
      <c r="O691">
        <v>0.33</v>
      </c>
      <c r="P691">
        <v>47</v>
      </c>
      <c r="Q691">
        <v>0.25</v>
      </c>
      <c r="R691">
        <v>-12</v>
      </c>
      <c r="S691">
        <v>-40</v>
      </c>
      <c r="T691">
        <v>2</v>
      </c>
      <c r="U691">
        <v>78</v>
      </c>
      <c r="V691">
        <v>40</v>
      </c>
      <c r="W691">
        <v>38261</v>
      </c>
      <c r="X691">
        <v>38040</v>
      </c>
      <c r="Y691">
        <v>37135</v>
      </c>
      <c r="Z691">
        <v>2.52</v>
      </c>
      <c r="AA691" t="s">
        <v>2068</v>
      </c>
      <c r="AB691" t="s">
        <v>2067</v>
      </c>
    </row>
    <row r="692" spans="1:28" x14ac:dyDescent="0.3">
      <c r="A692" t="s">
        <v>2103</v>
      </c>
      <c r="B692" t="s">
        <v>2066</v>
      </c>
      <c r="C692" t="s">
        <v>1222</v>
      </c>
      <c r="D692" t="s">
        <v>1223</v>
      </c>
      <c r="E692" t="s">
        <v>39</v>
      </c>
      <c r="F692" t="s">
        <v>70</v>
      </c>
      <c r="G692" t="s">
        <v>553</v>
      </c>
      <c r="H692" t="s">
        <v>70</v>
      </c>
      <c r="I692" t="s">
        <v>132</v>
      </c>
      <c r="J692" t="str">
        <f t="shared" si="10"/>
        <v>b: RL SOLUTIONS LLC | 3834337066</v>
      </c>
      <c r="K692">
        <v>3</v>
      </c>
      <c r="L692">
        <v>2.13</v>
      </c>
      <c r="M692">
        <v>0.28000000000000003</v>
      </c>
      <c r="N692">
        <v>166</v>
      </c>
      <c r="O692">
        <v>0.33</v>
      </c>
      <c r="P692">
        <v>26</v>
      </c>
      <c r="Q692">
        <v>0.25</v>
      </c>
      <c r="R692">
        <v>-12</v>
      </c>
      <c r="S692">
        <v>-21</v>
      </c>
      <c r="T692">
        <v>2</v>
      </c>
      <c r="U692">
        <v>-2</v>
      </c>
      <c r="V692">
        <v>-21</v>
      </c>
      <c r="W692">
        <v>38301</v>
      </c>
      <c r="X692">
        <v>38343</v>
      </c>
      <c r="Y692">
        <v>37066</v>
      </c>
      <c r="Z692">
        <v>2.17</v>
      </c>
      <c r="AA692" t="s">
        <v>2074</v>
      </c>
      <c r="AB692" t="s">
        <v>2073</v>
      </c>
    </row>
    <row r="693" spans="1:28" x14ac:dyDescent="0.3">
      <c r="A693" t="s">
        <v>2103</v>
      </c>
      <c r="B693" t="s">
        <v>2066</v>
      </c>
      <c r="C693" t="s">
        <v>199</v>
      </c>
      <c r="D693" t="s">
        <v>200</v>
      </c>
      <c r="E693" t="s">
        <v>39</v>
      </c>
      <c r="F693" t="s">
        <v>70</v>
      </c>
      <c r="G693" t="s">
        <v>1707</v>
      </c>
      <c r="H693" t="s">
        <v>70</v>
      </c>
      <c r="I693" t="s">
        <v>694</v>
      </c>
      <c r="J693" t="str">
        <f t="shared" si="10"/>
        <v>b: TITAN TRANSFER LOG| 3822937040</v>
      </c>
      <c r="K693">
        <v>3</v>
      </c>
      <c r="L693">
        <v>3.17</v>
      </c>
      <c r="M693">
        <v>0.27</v>
      </c>
      <c r="N693">
        <v>87</v>
      </c>
      <c r="O693">
        <v>0.16</v>
      </c>
      <c r="P693">
        <v>41</v>
      </c>
      <c r="Q693">
        <v>0.28000000000000003</v>
      </c>
      <c r="R693">
        <v>-6</v>
      </c>
      <c r="S693">
        <v>-34</v>
      </c>
      <c r="T693">
        <v>-12</v>
      </c>
      <c r="U693">
        <v>-3</v>
      </c>
      <c r="V693">
        <v>-49</v>
      </c>
      <c r="W693">
        <v>38237</v>
      </c>
      <c r="X693">
        <v>38229</v>
      </c>
      <c r="Y693">
        <v>37040</v>
      </c>
      <c r="Z693">
        <v>3.2</v>
      </c>
      <c r="AA693" t="s">
        <v>2074</v>
      </c>
      <c r="AB693" t="s">
        <v>2073</v>
      </c>
    </row>
    <row r="694" spans="1:28" x14ac:dyDescent="0.3">
      <c r="A694" t="s">
        <v>2103</v>
      </c>
      <c r="B694" t="s">
        <v>2066</v>
      </c>
      <c r="C694" t="s">
        <v>199</v>
      </c>
      <c r="D694" t="s">
        <v>200</v>
      </c>
      <c r="E694" t="s">
        <v>39</v>
      </c>
      <c r="F694" t="s">
        <v>70</v>
      </c>
      <c r="G694" t="s">
        <v>1707</v>
      </c>
      <c r="H694" t="s">
        <v>70</v>
      </c>
      <c r="I694" t="s">
        <v>202</v>
      </c>
      <c r="J694" t="str">
        <f t="shared" si="10"/>
        <v>b: TITAN TRANSFER LOG| 3822937201</v>
      </c>
      <c r="K694">
        <v>15</v>
      </c>
      <c r="L694">
        <v>2.16</v>
      </c>
      <c r="M694">
        <v>0.27</v>
      </c>
      <c r="N694">
        <v>133</v>
      </c>
      <c r="O694">
        <v>0.27</v>
      </c>
      <c r="P694">
        <v>50</v>
      </c>
      <c r="Q694">
        <v>0.28000000000000003</v>
      </c>
      <c r="R694">
        <v>-10</v>
      </c>
      <c r="S694">
        <v>-34</v>
      </c>
      <c r="T694">
        <v>-17</v>
      </c>
      <c r="U694">
        <v>-38</v>
      </c>
      <c r="V694">
        <v>-89</v>
      </c>
      <c r="W694">
        <v>38225</v>
      </c>
      <c r="X694">
        <v>38229</v>
      </c>
      <c r="Y694">
        <v>37201</v>
      </c>
      <c r="Z694">
        <v>2.19</v>
      </c>
      <c r="AA694" t="s">
        <v>2074</v>
      </c>
      <c r="AB694" t="s">
        <v>2073</v>
      </c>
    </row>
    <row r="695" spans="1:28" x14ac:dyDescent="0.3">
      <c r="A695" t="s">
        <v>2103</v>
      </c>
      <c r="B695" t="s">
        <v>2066</v>
      </c>
      <c r="C695" t="s">
        <v>1149</v>
      </c>
      <c r="D695" t="s">
        <v>1150</v>
      </c>
      <c r="E695" t="s">
        <v>39</v>
      </c>
      <c r="F695" t="s">
        <v>70</v>
      </c>
      <c r="G695" t="s">
        <v>71</v>
      </c>
      <c r="H695" t="s">
        <v>70</v>
      </c>
      <c r="I695" t="s">
        <v>828</v>
      </c>
      <c r="J695" t="str">
        <f t="shared" si="10"/>
        <v>b: TRAFFIX | 3830137089</v>
      </c>
      <c r="K695">
        <v>1</v>
      </c>
      <c r="L695">
        <v>4.99</v>
      </c>
      <c r="M695">
        <v>0.27</v>
      </c>
      <c r="N695">
        <v>152</v>
      </c>
      <c r="O695">
        <v>0.28999999999999998</v>
      </c>
      <c r="P695">
        <v>36</v>
      </c>
      <c r="Q695">
        <v>0.25</v>
      </c>
      <c r="R695">
        <v>-10</v>
      </c>
      <c r="S695">
        <v>-26</v>
      </c>
      <c r="T695">
        <v>19</v>
      </c>
      <c r="U695">
        <v>416</v>
      </c>
      <c r="V695">
        <v>409</v>
      </c>
      <c r="W695">
        <v>38344</v>
      </c>
      <c r="X695">
        <v>38301</v>
      </c>
      <c r="Y695">
        <v>37089</v>
      </c>
      <c r="Z695">
        <v>5.0199999999999996</v>
      </c>
      <c r="AA695" t="s">
        <v>2064</v>
      </c>
      <c r="AB695" t="s">
        <v>2063</v>
      </c>
    </row>
    <row r="696" spans="1:28" x14ac:dyDescent="0.3">
      <c r="A696" t="s">
        <v>2103</v>
      </c>
      <c r="B696" t="s">
        <v>2066</v>
      </c>
      <c r="C696" t="s">
        <v>888</v>
      </c>
      <c r="D696" t="s">
        <v>889</v>
      </c>
      <c r="E696" t="s">
        <v>39</v>
      </c>
      <c r="F696" t="s">
        <v>70</v>
      </c>
      <c r="G696" t="s">
        <v>1394</v>
      </c>
      <c r="H696" t="s">
        <v>70</v>
      </c>
      <c r="I696" t="s">
        <v>611</v>
      </c>
      <c r="J696" t="str">
        <f t="shared" si="10"/>
        <v>b: XPO LOGISTICS | 3835837127</v>
      </c>
      <c r="K696">
        <v>1</v>
      </c>
      <c r="L696">
        <v>3.31</v>
      </c>
      <c r="M696">
        <v>0.28000000000000003</v>
      </c>
      <c r="N696">
        <v>160</v>
      </c>
      <c r="O696">
        <v>0.33</v>
      </c>
      <c r="P696">
        <v>24</v>
      </c>
      <c r="Q696">
        <v>0.25</v>
      </c>
      <c r="R696">
        <v>-11</v>
      </c>
      <c r="S696">
        <v>-11</v>
      </c>
      <c r="T696">
        <v>2</v>
      </c>
      <c r="U696">
        <v>181</v>
      </c>
      <c r="V696">
        <v>172</v>
      </c>
      <c r="W696">
        <v>38301</v>
      </c>
      <c r="X696">
        <v>38358</v>
      </c>
      <c r="Y696">
        <v>37127</v>
      </c>
      <c r="Z696">
        <v>3.35</v>
      </c>
      <c r="AA696" t="s">
        <v>2064</v>
      </c>
      <c r="AB696" t="s">
        <v>2063</v>
      </c>
    </row>
    <row r="697" spans="1:28" x14ac:dyDescent="0.3">
      <c r="A697" t="s">
        <v>2103</v>
      </c>
      <c r="B697" t="s">
        <v>2066</v>
      </c>
      <c r="C697" t="s">
        <v>2292</v>
      </c>
      <c r="D697" t="s">
        <v>2291</v>
      </c>
      <c r="E697" t="s">
        <v>39</v>
      </c>
      <c r="F697" t="s">
        <v>70</v>
      </c>
      <c r="G697" t="s">
        <v>1707</v>
      </c>
      <c r="H697" t="s">
        <v>70</v>
      </c>
      <c r="I697" t="s">
        <v>202</v>
      </c>
      <c r="J697" t="str">
        <f t="shared" si="10"/>
        <v>BORAL BRICK | 3822937201</v>
      </c>
      <c r="K697">
        <v>2</v>
      </c>
      <c r="L697">
        <v>4.1399999999999997</v>
      </c>
      <c r="M697">
        <v>0.17</v>
      </c>
      <c r="N697">
        <v>133</v>
      </c>
      <c r="O697">
        <v>0.23</v>
      </c>
      <c r="P697">
        <v>54</v>
      </c>
      <c r="Q697">
        <v>0.3</v>
      </c>
      <c r="R697">
        <v>4</v>
      </c>
      <c r="S697">
        <v>-35</v>
      </c>
      <c r="T697">
        <v>1</v>
      </c>
      <c r="U697">
        <v>215</v>
      </c>
      <c r="V697">
        <v>181</v>
      </c>
      <c r="W697">
        <v>38301</v>
      </c>
      <c r="X697">
        <v>38229</v>
      </c>
      <c r="Y697">
        <v>37201</v>
      </c>
      <c r="Z697">
        <v>4.07</v>
      </c>
      <c r="AA697" t="s">
        <v>2074</v>
      </c>
      <c r="AB697" t="s">
        <v>2073</v>
      </c>
    </row>
    <row r="698" spans="1:28" x14ac:dyDescent="0.3">
      <c r="A698" t="s">
        <v>2103</v>
      </c>
      <c r="B698" t="s">
        <v>2066</v>
      </c>
      <c r="C698" t="s">
        <v>2082</v>
      </c>
      <c r="D698" t="s">
        <v>2081</v>
      </c>
      <c r="E698" t="s">
        <v>39</v>
      </c>
      <c r="F698" t="s">
        <v>70</v>
      </c>
      <c r="G698" t="s">
        <v>2290</v>
      </c>
      <c r="H698" t="s">
        <v>70</v>
      </c>
      <c r="I698" t="s">
        <v>2080</v>
      </c>
      <c r="J698" t="str">
        <f t="shared" si="10"/>
        <v>CARELINE | 3803437073</v>
      </c>
      <c r="K698">
        <v>5</v>
      </c>
      <c r="L698">
        <v>3.32</v>
      </c>
      <c r="M698">
        <v>0.28000000000000003</v>
      </c>
      <c r="N698">
        <v>181</v>
      </c>
      <c r="O698">
        <v>0.26</v>
      </c>
      <c r="P698">
        <v>36</v>
      </c>
      <c r="Q698">
        <v>0.25</v>
      </c>
      <c r="R698">
        <v>-12</v>
      </c>
      <c r="S698">
        <v>-30</v>
      </c>
      <c r="T698">
        <v>32</v>
      </c>
      <c r="U698">
        <v>228</v>
      </c>
      <c r="V698">
        <v>230</v>
      </c>
      <c r="W698">
        <v>38301</v>
      </c>
      <c r="X698">
        <v>38034</v>
      </c>
      <c r="Y698">
        <v>37073</v>
      </c>
      <c r="Z698">
        <v>3.36</v>
      </c>
      <c r="AA698" t="s">
        <v>2074</v>
      </c>
      <c r="AB698" t="s">
        <v>2073</v>
      </c>
    </row>
    <row r="699" spans="1:28" x14ac:dyDescent="0.3">
      <c r="A699" t="s">
        <v>2103</v>
      </c>
      <c r="B699" t="s">
        <v>2066</v>
      </c>
      <c r="C699" t="s">
        <v>892</v>
      </c>
      <c r="D699" t="s">
        <v>893</v>
      </c>
      <c r="E699" t="s">
        <v>39</v>
      </c>
      <c r="F699" t="s">
        <v>70</v>
      </c>
      <c r="G699" t="s">
        <v>71</v>
      </c>
      <c r="H699" t="s">
        <v>70</v>
      </c>
      <c r="I699" t="s">
        <v>702</v>
      </c>
      <c r="J699" t="str">
        <f t="shared" si="10"/>
        <v>CARRIER CORPORATION | 3830137091</v>
      </c>
      <c r="K699">
        <v>4</v>
      </c>
      <c r="L699">
        <v>3.12</v>
      </c>
      <c r="M699">
        <v>0.25</v>
      </c>
      <c r="N699">
        <v>157</v>
      </c>
      <c r="O699">
        <v>0.23</v>
      </c>
      <c r="P699">
        <v>21</v>
      </c>
      <c r="Q699">
        <v>0.26</v>
      </c>
      <c r="R699">
        <v>-7</v>
      </c>
      <c r="S699">
        <v>-5</v>
      </c>
      <c r="T699">
        <v>45</v>
      </c>
      <c r="U699">
        <v>140</v>
      </c>
      <c r="V699">
        <v>180</v>
      </c>
      <c r="W699">
        <v>38301</v>
      </c>
      <c r="X699">
        <v>38301</v>
      </c>
      <c r="Y699">
        <v>37091</v>
      </c>
      <c r="Z699">
        <v>3.13</v>
      </c>
      <c r="AA699" t="s">
        <v>2068</v>
      </c>
      <c r="AB699" t="s">
        <v>2067</v>
      </c>
    </row>
    <row r="700" spans="1:28" x14ac:dyDescent="0.3">
      <c r="A700" t="s">
        <v>2103</v>
      </c>
      <c r="B700" t="s">
        <v>2066</v>
      </c>
      <c r="C700" t="s">
        <v>95</v>
      </c>
      <c r="D700" t="s">
        <v>96</v>
      </c>
      <c r="E700" t="s">
        <v>39</v>
      </c>
      <c r="F700" t="s">
        <v>70</v>
      </c>
      <c r="G700" t="s">
        <v>1550</v>
      </c>
      <c r="H700" t="s">
        <v>70</v>
      </c>
      <c r="I700" t="s">
        <v>2289</v>
      </c>
      <c r="J700" t="str">
        <f t="shared" si="10"/>
        <v>CORBETT FARMING COMPA| 3801237024</v>
      </c>
      <c r="K700">
        <v>1</v>
      </c>
      <c r="L700">
        <v>2.15</v>
      </c>
      <c r="M700">
        <v>0.26</v>
      </c>
      <c r="N700">
        <v>155</v>
      </c>
      <c r="O700">
        <v>0.33</v>
      </c>
      <c r="P700">
        <v>0</v>
      </c>
      <c r="Q700">
        <v>0.25</v>
      </c>
      <c r="R700">
        <v>-9</v>
      </c>
      <c r="S700">
        <v>-12</v>
      </c>
      <c r="T700">
        <v>2</v>
      </c>
      <c r="U700">
        <v>-13</v>
      </c>
      <c r="V700">
        <v>-23</v>
      </c>
      <c r="W700">
        <v>38012</v>
      </c>
      <c r="X700">
        <v>38012</v>
      </c>
      <c r="Y700">
        <v>37024</v>
      </c>
      <c r="Z700">
        <v>2.17</v>
      </c>
      <c r="AA700" t="s">
        <v>2068</v>
      </c>
      <c r="AB700" t="s">
        <v>2067</v>
      </c>
    </row>
    <row r="701" spans="1:28" x14ac:dyDescent="0.3">
      <c r="A701" t="s">
        <v>2103</v>
      </c>
      <c r="B701" t="s">
        <v>2066</v>
      </c>
      <c r="C701" t="s">
        <v>95</v>
      </c>
      <c r="D701" t="s">
        <v>96</v>
      </c>
      <c r="E701" t="s">
        <v>39</v>
      </c>
      <c r="F701" t="s">
        <v>70</v>
      </c>
      <c r="G701" t="s">
        <v>1550</v>
      </c>
      <c r="H701" t="s">
        <v>70</v>
      </c>
      <c r="I701" t="s">
        <v>139</v>
      </c>
      <c r="J701" t="str">
        <f t="shared" si="10"/>
        <v>CORBETT FARMING COMPA| 3801237086</v>
      </c>
      <c r="K701">
        <v>1</v>
      </c>
      <c r="L701">
        <v>1.94</v>
      </c>
      <c r="M701">
        <v>0.26</v>
      </c>
      <c r="N701">
        <v>170</v>
      </c>
      <c r="O701">
        <v>0.33</v>
      </c>
      <c r="P701">
        <v>24</v>
      </c>
      <c r="Q701">
        <v>0.25</v>
      </c>
      <c r="R701">
        <v>-10</v>
      </c>
      <c r="S701">
        <v>-12</v>
      </c>
      <c r="T701">
        <v>2</v>
      </c>
      <c r="U701">
        <v>-32</v>
      </c>
      <c r="V701">
        <v>-42</v>
      </c>
      <c r="W701">
        <v>38019</v>
      </c>
      <c r="X701">
        <v>38012</v>
      </c>
      <c r="Y701">
        <v>37086</v>
      </c>
      <c r="Z701">
        <v>1.96</v>
      </c>
      <c r="AA701" t="s">
        <v>2068</v>
      </c>
      <c r="AB701" t="s">
        <v>2067</v>
      </c>
    </row>
    <row r="702" spans="1:28" x14ac:dyDescent="0.3">
      <c r="A702" t="s">
        <v>2103</v>
      </c>
      <c r="B702" t="s">
        <v>2066</v>
      </c>
      <c r="C702" t="s">
        <v>95</v>
      </c>
      <c r="D702" t="s">
        <v>96</v>
      </c>
      <c r="E702" t="s">
        <v>39</v>
      </c>
      <c r="F702" t="s">
        <v>70</v>
      </c>
      <c r="G702" t="s">
        <v>1550</v>
      </c>
      <c r="H702" t="s">
        <v>70</v>
      </c>
      <c r="I702" t="s">
        <v>1108</v>
      </c>
      <c r="J702" t="str">
        <f t="shared" si="10"/>
        <v>CORBETT FARMING COMPA| 3801237148</v>
      </c>
      <c r="K702">
        <v>9</v>
      </c>
      <c r="L702">
        <v>1.84</v>
      </c>
      <c r="M702">
        <v>0.28000000000000003</v>
      </c>
      <c r="N702">
        <v>189</v>
      </c>
      <c r="O702">
        <v>0.33</v>
      </c>
      <c r="P702">
        <v>17</v>
      </c>
      <c r="Q702">
        <v>0.25</v>
      </c>
      <c r="R702">
        <v>-14</v>
      </c>
      <c r="S702">
        <v>-12</v>
      </c>
      <c r="T702">
        <v>2</v>
      </c>
      <c r="U702">
        <v>-31</v>
      </c>
      <c r="V702">
        <v>-41</v>
      </c>
      <c r="W702">
        <v>38012</v>
      </c>
      <c r="X702">
        <v>38012</v>
      </c>
      <c r="Y702">
        <v>37148</v>
      </c>
      <c r="Z702">
        <v>1.88</v>
      </c>
      <c r="AA702" t="s">
        <v>2068</v>
      </c>
      <c r="AB702" t="s">
        <v>2067</v>
      </c>
    </row>
    <row r="703" spans="1:28" x14ac:dyDescent="0.3">
      <c r="A703" t="s">
        <v>2103</v>
      </c>
      <c r="B703" t="s">
        <v>2066</v>
      </c>
      <c r="C703" t="s">
        <v>2076</v>
      </c>
      <c r="D703" t="s">
        <v>2075</v>
      </c>
      <c r="E703" t="s">
        <v>39</v>
      </c>
      <c r="F703" t="s">
        <v>70</v>
      </c>
      <c r="G703" t="s">
        <v>1371</v>
      </c>
      <c r="H703" t="s">
        <v>70</v>
      </c>
      <c r="I703" t="s">
        <v>1835</v>
      </c>
      <c r="J703" t="str">
        <f t="shared" si="10"/>
        <v>HOOD CONTAINER CORP | 3800837134</v>
      </c>
      <c r="K703">
        <v>1</v>
      </c>
      <c r="L703">
        <v>4.18</v>
      </c>
      <c r="M703">
        <v>0.23</v>
      </c>
      <c r="N703">
        <v>91</v>
      </c>
      <c r="O703">
        <v>0.13</v>
      </c>
      <c r="P703">
        <v>28</v>
      </c>
      <c r="Q703">
        <v>0.25</v>
      </c>
      <c r="R703">
        <v>0</v>
      </c>
      <c r="S703">
        <v>-16</v>
      </c>
      <c r="T703">
        <v>1</v>
      </c>
      <c r="U703">
        <v>92</v>
      </c>
      <c r="V703">
        <v>77</v>
      </c>
      <c r="W703">
        <v>38301</v>
      </c>
      <c r="X703">
        <v>38008</v>
      </c>
      <c r="Y703">
        <v>37134</v>
      </c>
      <c r="Z703">
        <v>4.17</v>
      </c>
      <c r="AA703" t="s">
        <v>2074</v>
      </c>
      <c r="AB703" t="s">
        <v>2073</v>
      </c>
    </row>
    <row r="704" spans="1:28" x14ac:dyDescent="0.3">
      <c r="A704" t="s">
        <v>2103</v>
      </c>
      <c r="B704" t="s">
        <v>2066</v>
      </c>
      <c r="C704" t="s">
        <v>2076</v>
      </c>
      <c r="D704" t="s">
        <v>2075</v>
      </c>
      <c r="E704" t="s">
        <v>39</v>
      </c>
      <c r="F704" t="s">
        <v>70</v>
      </c>
      <c r="G704" t="s">
        <v>634</v>
      </c>
      <c r="H704" t="s">
        <v>70</v>
      </c>
      <c r="I704" t="s">
        <v>1835</v>
      </c>
      <c r="J704" t="str">
        <f t="shared" si="10"/>
        <v>HOOD CONTAINER CORP | 3834037134</v>
      </c>
      <c r="K704">
        <v>9</v>
      </c>
      <c r="L704">
        <v>6.44</v>
      </c>
      <c r="M704">
        <v>0.23</v>
      </c>
      <c r="N704">
        <v>73</v>
      </c>
      <c r="O704">
        <v>0.19</v>
      </c>
      <c r="P704">
        <v>48</v>
      </c>
      <c r="Q704">
        <v>0.28000000000000003</v>
      </c>
      <c r="R704">
        <v>-1</v>
      </c>
      <c r="S704">
        <v>-57</v>
      </c>
      <c r="T704">
        <v>-25</v>
      </c>
      <c r="U704">
        <v>197</v>
      </c>
      <c r="V704">
        <v>115</v>
      </c>
      <c r="W704">
        <v>38301</v>
      </c>
      <c r="X704">
        <v>38340</v>
      </c>
      <c r="Y704">
        <v>37134</v>
      </c>
      <c r="Z704">
        <v>6.43</v>
      </c>
      <c r="AA704" t="s">
        <v>2074</v>
      </c>
      <c r="AB704" t="s">
        <v>2073</v>
      </c>
    </row>
    <row r="705" spans="1:28" x14ac:dyDescent="0.3">
      <c r="A705" t="s">
        <v>2103</v>
      </c>
      <c r="B705" t="s">
        <v>2066</v>
      </c>
      <c r="C705" t="s">
        <v>2076</v>
      </c>
      <c r="D705" t="s">
        <v>2075</v>
      </c>
      <c r="E705" t="s">
        <v>39</v>
      </c>
      <c r="F705" t="s">
        <v>70</v>
      </c>
      <c r="G705" t="s">
        <v>71</v>
      </c>
      <c r="H705" t="s">
        <v>70</v>
      </c>
      <c r="I705" t="s">
        <v>1835</v>
      </c>
      <c r="J705" t="str">
        <f t="shared" si="10"/>
        <v>HOOD CONTAINER CORP | 3830137134</v>
      </c>
      <c r="K705">
        <v>25</v>
      </c>
      <c r="L705">
        <v>6.25</v>
      </c>
      <c r="M705">
        <v>0.24</v>
      </c>
      <c r="N705">
        <v>64</v>
      </c>
      <c r="O705">
        <v>0.33</v>
      </c>
      <c r="P705">
        <v>30</v>
      </c>
      <c r="Q705">
        <v>0.27</v>
      </c>
      <c r="R705">
        <v>-2</v>
      </c>
      <c r="S705">
        <v>-33</v>
      </c>
      <c r="T705">
        <v>-85</v>
      </c>
      <c r="U705">
        <v>123</v>
      </c>
      <c r="V705">
        <v>5</v>
      </c>
      <c r="W705">
        <v>38301</v>
      </c>
      <c r="X705">
        <v>38301</v>
      </c>
      <c r="Y705">
        <v>37134</v>
      </c>
      <c r="Z705">
        <v>6.25</v>
      </c>
      <c r="AA705" t="s">
        <v>2074</v>
      </c>
      <c r="AB705" t="s">
        <v>2073</v>
      </c>
    </row>
    <row r="706" spans="1:28" x14ac:dyDescent="0.3">
      <c r="A706" t="s">
        <v>2103</v>
      </c>
      <c r="B706" t="s">
        <v>2066</v>
      </c>
      <c r="C706" t="s">
        <v>2076</v>
      </c>
      <c r="D706" t="s">
        <v>2075</v>
      </c>
      <c r="E706" t="s">
        <v>39</v>
      </c>
      <c r="F706" t="s">
        <v>70</v>
      </c>
      <c r="G706" t="s">
        <v>85</v>
      </c>
      <c r="H706" t="s">
        <v>70</v>
      </c>
      <c r="I706" t="s">
        <v>1835</v>
      </c>
      <c r="J706" t="str">
        <f t="shared" ref="J706:J769" si="11">TRIM(CONCATENATE(C706,X706,Y706))</f>
        <v>HOOD CONTAINER CORP | 3835137134</v>
      </c>
      <c r="K706">
        <v>12</v>
      </c>
      <c r="L706">
        <v>7.7</v>
      </c>
      <c r="M706">
        <v>0.24</v>
      </c>
      <c r="N706">
        <v>50</v>
      </c>
      <c r="O706">
        <v>0.1</v>
      </c>
      <c r="P706">
        <v>64</v>
      </c>
      <c r="Q706">
        <v>0.28000000000000003</v>
      </c>
      <c r="R706">
        <v>0</v>
      </c>
      <c r="S706">
        <v>-89</v>
      </c>
      <c r="T706">
        <v>-9</v>
      </c>
      <c r="U706">
        <v>140</v>
      </c>
      <c r="V706">
        <v>42</v>
      </c>
      <c r="W706">
        <v>38301</v>
      </c>
      <c r="X706">
        <v>38351</v>
      </c>
      <c r="Y706">
        <v>37134</v>
      </c>
      <c r="Z706">
        <v>7.7</v>
      </c>
      <c r="AA706" t="s">
        <v>2074</v>
      </c>
      <c r="AB706" t="s">
        <v>2073</v>
      </c>
    </row>
    <row r="707" spans="1:28" x14ac:dyDescent="0.3">
      <c r="A707" t="s">
        <v>2103</v>
      </c>
      <c r="B707" t="s">
        <v>2066</v>
      </c>
      <c r="C707" t="s">
        <v>2076</v>
      </c>
      <c r="D707" t="s">
        <v>2075</v>
      </c>
      <c r="E707" t="s">
        <v>39</v>
      </c>
      <c r="F707" t="s">
        <v>70</v>
      </c>
      <c r="G707" t="s">
        <v>1409</v>
      </c>
      <c r="H707" t="s">
        <v>70</v>
      </c>
      <c r="I707" t="s">
        <v>1835</v>
      </c>
      <c r="J707" t="str">
        <f t="shared" si="11"/>
        <v>HOOD CONTAINER CORP | 3848537134</v>
      </c>
      <c r="K707">
        <v>2</v>
      </c>
      <c r="L707">
        <v>5.85</v>
      </c>
      <c r="M707">
        <v>0.23</v>
      </c>
      <c r="N707">
        <v>94</v>
      </c>
      <c r="O707">
        <v>0.23</v>
      </c>
      <c r="P707">
        <v>49</v>
      </c>
      <c r="Q707">
        <v>0.28000000000000003</v>
      </c>
      <c r="R707">
        <v>-3</v>
      </c>
      <c r="S707">
        <v>-77</v>
      </c>
      <c r="T707">
        <v>-42</v>
      </c>
      <c r="U707">
        <v>262</v>
      </c>
      <c r="V707">
        <v>143</v>
      </c>
      <c r="W707">
        <v>38464</v>
      </c>
      <c r="X707">
        <v>38485</v>
      </c>
      <c r="Y707">
        <v>37134</v>
      </c>
      <c r="Z707">
        <v>5.84</v>
      </c>
      <c r="AA707" t="s">
        <v>2074</v>
      </c>
      <c r="AB707" t="s">
        <v>2073</v>
      </c>
    </row>
    <row r="708" spans="1:28" x14ac:dyDescent="0.3">
      <c r="A708" t="s">
        <v>2103</v>
      </c>
      <c r="B708" t="s">
        <v>2066</v>
      </c>
      <c r="C708" t="s">
        <v>302</v>
      </c>
      <c r="D708" t="s">
        <v>303</v>
      </c>
      <c r="E708" t="s">
        <v>39</v>
      </c>
      <c r="F708" t="s">
        <v>70</v>
      </c>
      <c r="G708" t="s">
        <v>71</v>
      </c>
      <c r="H708" t="s">
        <v>70</v>
      </c>
      <c r="I708" t="s">
        <v>694</v>
      </c>
      <c r="J708" t="str">
        <f t="shared" si="11"/>
        <v>KIRKLANDS TL ONLY | 3830137040</v>
      </c>
      <c r="K708">
        <v>1</v>
      </c>
      <c r="L708">
        <v>2.15</v>
      </c>
      <c r="M708">
        <v>0.22</v>
      </c>
      <c r="N708">
        <v>124</v>
      </c>
      <c r="O708">
        <v>0.23</v>
      </c>
      <c r="P708">
        <v>0</v>
      </c>
      <c r="Q708">
        <v>0.25</v>
      </c>
      <c r="R708">
        <v>0</v>
      </c>
      <c r="S708">
        <v>-18</v>
      </c>
      <c r="T708">
        <v>1</v>
      </c>
      <c r="U708">
        <v>-57</v>
      </c>
      <c r="V708">
        <v>-74</v>
      </c>
      <c r="W708">
        <v>38301</v>
      </c>
      <c r="X708">
        <v>38301</v>
      </c>
      <c r="Y708">
        <v>37040</v>
      </c>
      <c r="Z708">
        <v>2.13</v>
      </c>
      <c r="AA708" t="s">
        <v>2074</v>
      </c>
      <c r="AB708" t="s">
        <v>2073</v>
      </c>
    </row>
    <row r="709" spans="1:28" x14ac:dyDescent="0.3">
      <c r="A709" t="s">
        <v>2103</v>
      </c>
      <c r="B709" t="s">
        <v>2066</v>
      </c>
      <c r="C709" t="s">
        <v>302</v>
      </c>
      <c r="D709" t="s">
        <v>303</v>
      </c>
      <c r="E709" t="s">
        <v>39</v>
      </c>
      <c r="F709" t="s">
        <v>70</v>
      </c>
      <c r="G709" t="s">
        <v>71</v>
      </c>
      <c r="H709" t="s">
        <v>70</v>
      </c>
      <c r="I709" t="s">
        <v>350</v>
      </c>
      <c r="J709" t="str">
        <f t="shared" si="11"/>
        <v>KIRKLANDS TL ONLY | 3830138501</v>
      </c>
      <c r="K709">
        <v>9</v>
      </c>
      <c r="L709">
        <v>2.25</v>
      </c>
      <c r="M709">
        <v>0.22</v>
      </c>
      <c r="N709">
        <v>212</v>
      </c>
      <c r="O709">
        <v>0.54</v>
      </c>
      <c r="P709">
        <v>17</v>
      </c>
      <c r="Q709">
        <v>0.27</v>
      </c>
      <c r="R709">
        <v>-155</v>
      </c>
      <c r="S709">
        <v>-18</v>
      </c>
      <c r="T709">
        <v>2</v>
      </c>
      <c r="U709">
        <v>217</v>
      </c>
      <c r="V709">
        <v>201</v>
      </c>
      <c r="W709">
        <v>38301</v>
      </c>
      <c r="X709">
        <v>38301</v>
      </c>
      <c r="Y709">
        <v>38501</v>
      </c>
      <c r="Z709">
        <v>2.23</v>
      </c>
      <c r="AA709" t="s">
        <v>2074</v>
      </c>
      <c r="AB709" t="s">
        <v>2073</v>
      </c>
    </row>
    <row r="710" spans="1:28" x14ac:dyDescent="0.3">
      <c r="A710" t="s">
        <v>2103</v>
      </c>
      <c r="B710" t="s">
        <v>2066</v>
      </c>
      <c r="C710" t="s">
        <v>302</v>
      </c>
      <c r="D710" t="s">
        <v>303</v>
      </c>
      <c r="E710" t="s">
        <v>39</v>
      </c>
      <c r="F710" t="s">
        <v>70</v>
      </c>
      <c r="G710" t="s">
        <v>71</v>
      </c>
      <c r="H710" t="s">
        <v>70</v>
      </c>
      <c r="I710" t="s">
        <v>785</v>
      </c>
      <c r="J710" t="str">
        <f t="shared" si="11"/>
        <v>KIRKLANDS TL ONLY | 3830137075</v>
      </c>
      <c r="K710">
        <v>1</v>
      </c>
      <c r="L710">
        <v>2.2599999999999998</v>
      </c>
      <c r="M710">
        <v>0.21</v>
      </c>
      <c r="N710">
        <v>265</v>
      </c>
      <c r="O710">
        <v>0.7</v>
      </c>
      <c r="P710">
        <v>0</v>
      </c>
      <c r="Q710">
        <v>0.25</v>
      </c>
      <c r="R710">
        <v>-110</v>
      </c>
      <c r="S710">
        <v>-18</v>
      </c>
      <c r="T710">
        <v>-1</v>
      </c>
      <c r="U710">
        <v>237</v>
      </c>
      <c r="V710">
        <v>218</v>
      </c>
      <c r="W710">
        <v>38301</v>
      </c>
      <c r="X710">
        <v>38301</v>
      </c>
      <c r="Y710">
        <v>37075</v>
      </c>
      <c r="Z710">
        <v>2.23</v>
      </c>
      <c r="AA710" t="s">
        <v>2074</v>
      </c>
      <c r="AB710" t="s">
        <v>2073</v>
      </c>
    </row>
    <row r="711" spans="1:28" x14ac:dyDescent="0.3">
      <c r="A711" t="s">
        <v>2103</v>
      </c>
      <c r="B711" t="s">
        <v>2066</v>
      </c>
      <c r="C711" t="s">
        <v>302</v>
      </c>
      <c r="D711" t="s">
        <v>303</v>
      </c>
      <c r="E711" t="s">
        <v>39</v>
      </c>
      <c r="F711" t="s">
        <v>70</v>
      </c>
      <c r="G711" t="s">
        <v>71</v>
      </c>
      <c r="H711" t="s">
        <v>70</v>
      </c>
      <c r="I711" t="s">
        <v>578</v>
      </c>
      <c r="J711" t="str">
        <f t="shared" si="11"/>
        <v>KIRKLANDS TL ONLY | 3830137121</v>
      </c>
      <c r="K711">
        <v>1</v>
      </c>
      <c r="L711">
        <v>2.2599999999999998</v>
      </c>
      <c r="M711">
        <v>0.22</v>
      </c>
      <c r="N711">
        <v>147</v>
      </c>
      <c r="O711">
        <v>0.23</v>
      </c>
      <c r="P711">
        <v>0</v>
      </c>
      <c r="Q711">
        <v>0.25</v>
      </c>
      <c r="R711">
        <v>-55</v>
      </c>
      <c r="S711">
        <v>-18</v>
      </c>
      <c r="T711">
        <v>1</v>
      </c>
      <c r="U711">
        <v>40</v>
      </c>
      <c r="V711">
        <v>23</v>
      </c>
      <c r="W711">
        <v>38301</v>
      </c>
      <c r="X711">
        <v>38301</v>
      </c>
      <c r="Y711">
        <v>37121</v>
      </c>
      <c r="Z711">
        <v>2.2400000000000002</v>
      </c>
      <c r="AA711" t="s">
        <v>2074</v>
      </c>
      <c r="AB711" t="s">
        <v>2073</v>
      </c>
    </row>
    <row r="712" spans="1:28" x14ac:dyDescent="0.3">
      <c r="A712" t="s">
        <v>2103</v>
      </c>
      <c r="B712" t="s">
        <v>2066</v>
      </c>
      <c r="C712" t="s">
        <v>302</v>
      </c>
      <c r="D712" t="s">
        <v>303</v>
      </c>
      <c r="E712" t="s">
        <v>39</v>
      </c>
      <c r="F712" t="s">
        <v>70</v>
      </c>
      <c r="G712" t="s">
        <v>71</v>
      </c>
      <c r="H712" t="s">
        <v>70</v>
      </c>
      <c r="I712" t="s">
        <v>611</v>
      </c>
      <c r="J712" t="str">
        <f t="shared" si="11"/>
        <v>KIRKLANDS TL ONLY | 3830137127</v>
      </c>
      <c r="K712">
        <v>1</v>
      </c>
      <c r="L712">
        <v>2.25</v>
      </c>
      <c r="M712">
        <v>0.21</v>
      </c>
      <c r="N712">
        <v>230</v>
      </c>
      <c r="O712">
        <v>0.54</v>
      </c>
      <c r="P712">
        <v>0</v>
      </c>
      <c r="Q712">
        <v>0.25</v>
      </c>
      <c r="R712">
        <v>-110</v>
      </c>
      <c r="S712">
        <v>-18</v>
      </c>
      <c r="T712">
        <v>2</v>
      </c>
      <c r="U712">
        <v>193</v>
      </c>
      <c r="V712">
        <v>177</v>
      </c>
      <c r="W712">
        <v>38301</v>
      </c>
      <c r="X712">
        <v>38301</v>
      </c>
      <c r="Y712">
        <v>37127</v>
      </c>
      <c r="Z712">
        <v>2.2200000000000002</v>
      </c>
      <c r="AA712" t="s">
        <v>2074</v>
      </c>
      <c r="AB712" t="s">
        <v>2073</v>
      </c>
    </row>
    <row r="713" spans="1:28" x14ac:dyDescent="0.3">
      <c r="A713" t="s">
        <v>2103</v>
      </c>
      <c r="B713" t="s">
        <v>2066</v>
      </c>
      <c r="C713" t="s">
        <v>302</v>
      </c>
      <c r="D713" t="s">
        <v>303</v>
      </c>
      <c r="E713" t="s">
        <v>39</v>
      </c>
      <c r="F713" t="s">
        <v>70</v>
      </c>
      <c r="G713" t="s">
        <v>71</v>
      </c>
      <c r="H713" t="s">
        <v>70</v>
      </c>
      <c r="I713" t="s">
        <v>202</v>
      </c>
      <c r="J713" t="str">
        <f t="shared" si="11"/>
        <v>KIRKLANDS TL ONLY | 3830137201</v>
      </c>
      <c r="K713">
        <v>2</v>
      </c>
      <c r="L713">
        <v>3.83</v>
      </c>
      <c r="M713">
        <v>0.22</v>
      </c>
      <c r="N713">
        <v>129</v>
      </c>
      <c r="O713">
        <v>0.43</v>
      </c>
      <c r="P713">
        <v>66</v>
      </c>
      <c r="Q713">
        <v>0.28000000000000003</v>
      </c>
      <c r="R713">
        <v>0</v>
      </c>
      <c r="S713">
        <v>-18</v>
      </c>
      <c r="T713">
        <v>-85</v>
      </c>
      <c r="U713">
        <v>161</v>
      </c>
      <c r="V713">
        <v>58</v>
      </c>
      <c r="W713">
        <v>42051</v>
      </c>
      <c r="X713">
        <v>38301</v>
      </c>
      <c r="Y713">
        <v>37201</v>
      </c>
      <c r="Z713">
        <v>3.81</v>
      </c>
      <c r="AA713" t="s">
        <v>2074</v>
      </c>
      <c r="AB713" t="s">
        <v>2073</v>
      </c>
    </row>
    <row r="714" spans="1:28" x14ac:dyDescent="0.3">
      <c r="A714" t="s">
        <v>2103</v>
      </c>
      <c r="B714" t="s">
        <v>2066</v>
      </c>
      <c r="C714" t="s">
        <v>195</v>
      </c>
      <c r="D714" t="s">
        <v>196</v>
      </c>
      <c r="E714" t="s">
        <v>39</v>
      </c>
      <c r="F714" t="s">
        <v>70</v>
      </c>
      <c r="G714" t="s">
        <v>1079</v>
      </c>
      <c r="H714" t="s">
        <v>70</v>
      </c>
      <c r="I714" t="s">
        <v>1661</v>
      </c>
      <c r="J714" t="str">
        <f t="shared" si="11"/>
        <v>MTD PRODUCTS INC | 3820137030</v>
      </c>
      <c r="K714">
        <v>2</v>
      </c>
      <c r="L714">
        <v>2.84</v>
      </c>
      <c r="M714">
        <v>0.2</v>
      </c>
      <c r="N714">
        <v>178</v>
      </c>
      <c r="O714">
        <v>0.33</v>
      </c>
      <c r="P714">
        <v>41</v>
      </c>
      <c r="Q714">
        <v>0.25</v>
      </c>
      <c r="R714">
        <v>0</v>
      </c>
      <c r="S714">
        <v>-34</v>
      </c>
      <c r="T714">
        <v>2</v>
      </c>
      <c r="U714">
        <v>126</v>
      </c>
      <c r="V714">
        <v>94</v>
      </c>
      <c r="W714">
        <v>37134</v>
      </c>
      <c r="X714">
        <v>38201</v>
      </c>
      <c r="Y714">
        <v>37030</v>
      </c>
      <c r="Z714">
        <v>2.8</v>
      </c>
      <c r="AA714" t="s">
        <v>2074</v>
      </c>
      <c r="AB714" t="s">
        <v>2073</v>
      </c>
    </row>
    <row r="715" spans="1:28" x14ac:dyDescent="0.3">
      <c r="A715" t="s">
        <v>2103</v>
      </c>
      <c r="B715" t="s">
        <v>2066</v>
      </c>
      <c r="C715" t="s">
        <v>765</v>
      </c>
      <c r="D715" t="s">
        <v>766</v>
      </c>
      <c r="E715" t="s">
        <v>39</v>
      </c>
      <c r="F715" t="s">
        <v>70</v>
      </c>
      <c r="G715" t="s">
        <v>559</v>
      </c>
      <c r="H715" t="s">
        <v>70</v>
      </c>
      <c r="I715" t="s">
        <v>578</v>
      </c>
      <c r="J715" t="str">
        <f t="shared" si="11"/>
        <v>NISSAN NORTH AMERICA | 3805937121</v>
      </c>
      <c r="K715">
        <v>1</v>
      </c>
      <c r="L715">
        <v>2.76</v>
      </c>
      <c r="M715">
        <v>0.24</v>
      </c>
      <c r="N715">
        <v>194</v>
      </c>
      <c r="O715">
        <v>0.33</v>
      </c>
      <c r="P715">
        <v>73</v>
      </c>
      <c r="Q715">
        <v>0.3</v>
      </c>
      <c r="R715">
        <v>-7</v>
      </c>
      <c r="S715">
        <v>-72</v>
      </c>
      <c r="T715">
        <v>2</v>
      </c>
      <c r="U715">
        <v>146</v>
      </c>
      <c r="V715">
        <v>76</v>
      </c>
      <c r="W715">
        <v>38242</v>
      </c>
      <c r="X715">
        <v>38059</v>
      </c>
      <c r="Y715">
        <v>37121</v>
      </c>
      <c r="Z715">
        <v>2.76</v>
      </c>
      <c r="AA715" t="s">
        <v>2068</v>
      </c>
      <c r="AB715" t="s">
        <v>2067</v>
      </c>
    </row>
    <row r="716" spans="1:28" x14ac:dyDescent="0.3">
      <c r="A716" t="s">
        <v>2103</v>
      </c>
      <c r="B716" t="s">
        <v>2066</v>
      </c>
      <c r="C716" t="s">
        <v>1753</v>
      </c>
      <c r="D716" t="s">
        <v>1754</v>
      </c>
      <c r="E716" t="s">
        <v>39</v>
      </c>
      <c r="F716" t="s">
        <v>70</v>
      </c>
      <c r="G716" t="s">
        <v>1755</v>
      </c>
      <c r="H716" t="s">
        <v>70</v>
      </c>
      <c r="I716" t="s">
        <v>671</v>
      </c>
      <c r="J716" t="str">
        <f t="shared" si="11"/>
        <v>PCA COUNCE | 3832638464</v>
      </c>
      <c r="K716">
        <v>1</v>
      </c>
      <c r="L716">
        <v>7.43</v>
      </c>
      <c r="M716">
        <v>0.18</v>
      </c>
      <c r="N716">
        <v>72</v>
      </c>
      <c r="O716">
        <v>0.13</v>
      </c>
      <c r="P716">
        <v>61</v>
      </c>
      <c r="Q716">
        <v>0.3</v>
      </c>
      <c r="R716">
        <v>0</v>
      </c>
      <c r="S716">
        <v>-53</v>
      </c>
      <c r="T716">
        <v>1</v>
      </c>
      <c r="U716">
        <v>267</v>
      </c>
      <c r="V716">
        <v>215</v>
      </c>
      <c r="W716">
        <v>38301</v>
      </c>
      <c r="X716">
        <v>38326</v>
      </c>
      <c r="Y716">
        <v>38464</v>
      </c>
      <c r="Z716">
        <v>7.37</v>
      </c>
      <c r="AA716" t="s">
        <v>2068</v>
      </c>
      <c r="AB716" t="s">
        <v>2067</v>
      </c>
    </row>
    <row r="717" spans="1:28" x14ac:dyDescent="0.3">
      <c r="A717" t="s">
        <v>2103</v>
      </c>
      <c r="B717" t="s">
        <v>2066</v>
      </c>
      <c r="C717" t="s">
        <v>1753</v>
      </c>
      <c r="D717" t="s">
        <v>1754</v>
      </c>
      <c r="E717" t="s">
        <v>39</v>
      </c>
      <c r="F717" t="s">
        <v>70</v>
      </c>
      <c r="G717" t="s">
        <v>1755</v>
      </c>
      <c r="H717" t="s">
        <v>70</v>
      </c>
      <c r="I717" t="s">
        <v>575</v>
      </c>
      <c r="J717" t="str">
        <f t="shared" si="11"/>
        <v>PCA COUNCE | 3832637087</v>
      </c>
      <c r="K717">
        <v>30</v>
      </c>
      <c r="L717">
        <v>3.59</v>
      </c>
      <c r="M717">
        <v>0.19</v>
      </c>
      <c r="N717">
        <v>167</v>
      </c>
      <c r="O717">
        <v>0.33</v>
      </c>
      <c r="P717">
        <v>60</v>
      </c>
      <c r="Q717">
        <v>0.3</v>
      </c>
      <c r="R717">
        <v>3</v>
      </c>
      <c r="S717">
        <v>-53</v>
      </c>
      <c r="T717">
        <v>2</v>
      </c>
      <c r="U717">
        <v>228</v>
      </c>
      <c r="V717">
        <v>177</v>
      </c>
      <c r="W717">
        <v>38326</v>
      </c>
      <c r="X717">
        <v>38326</v>
      </c>
      <c r="Y717">
        <v>37087</v>
      </c>
      <c r="Z717">
        <v>3.54</v>
      </c>
      <c r="AA717" t="s">
        <v>2068</v>
      </c>
      <c r="AB717" t="s">
        <v>2067</v>
      </c>
    </row>
    <row r="718" spans="1:28" x14ac:dyDescent="0.3">
      <c r="A718" t="s">
        <v>2103</v>
      </c>
      <c r="B718" t="s">
        <v>2066</v>
      </c>
      <c r="C718" t="s">
        <v>1753</v>
      </c>
      <c r="D718" t="s">
        <v>1754</v>
      </c>
      <c r="E718" t="s">
        <v>39</v>
      </c>
      <c r="F718" t="s">
        <v>70</v>
      </c>
      <c r="G718" t="s">
        <v>1755</v>
      </c>
      <c r="H718" t="s">
        <v>70</v>
      </c>
      <c r="I718" t="s">
        <v>702</v>
      </c>
      <c r="J718" t="str">
        <f t="shared" si="11"/>
        <v>PCA COUNCE | 3832637091</v>
      </c>
      <c r="K718">
        <v>11</v>
      </c>
      <c r="L718">
        <v>4.6900000000000004</v>
      </c>
      <c r="M718">
        <v>0.19</v>
      </c>
      <c r="N718">
        <v>114</v>
      </c>
      <c r="O718">
        <v>0.23</v>
      </c>
      <c r="P718">
        <v>46</v>
      </c>
      <c r="Q718">
        <v>0.28999999999999998</v>
      </c>
      <c r="R718">
        <v>0</v>
      </c>
      <c r="S718">
        <v>-53</v>
      </c>
      <c r="T718">
        <v>1</v>
      </c>
      <c r="U718">
        <v>221</v>
      </c>
      <c r="V718">
        <v>169</v>
      </c>
      <c r="W718">
        <v>38301</v>
      </c>
      <c r="X718">
        <v>38326</v>
      </c>
      <c r="Y718">
        <v>37091</v>
      </c>
      <c r="Z718">
        <v>4.6399999999999997</v>
      </c>
      <c r="AA718" t="s">
        <v>2068</v>
      </c>
      <c r="AB718" t="s">
        <v>2067</v>
      </c>
    </row>
    <row r="719" spans="1:28" x14ac:dyDescent="0.3">
      <c r="A719" t="s">
        <v>2103</v>
      </c>
      <c r="B719" t="s">
        <v>2066</v>
      </c>
      <c r="C719" t="s">
        <v>1753</v>
      </c>
      <c r="D719" t="s">
        <v>1754</v>
      </c>
      <c r="E719" t="s">
        <v>39</v>
      </c>
      <c r="F719" t="s">
        <v>70</v>
      </c>
      <c r="G719" t="s">
        <v>1755</v>
      </c>
      <c r="H719" t="s">
        <v>70</v>
      </c>
      <c r="I719" t="s">
        <v>611</v>
      </c>
      <c r="J719" t="str">
        <f t="shared" si="11"/>
        <v>PCA COUNCE | 3832637127</v>
      </c>
      <c r="K719">
        <v>17</v>
      </c>
      <c r="L719">
        <v>4.03</v>
      </c>
      <c r="M719">
        <v>0.19</v>
      </c>
      <c r="N719">
        <v>151</v>
      </c>
      <c r="O719">
        <v>0.33</v>
      </c>
      <c r="P719">
        <v>51</v>
      </c>
      <c r="Q719">
        <v>0.28999999999999998</v>
      </c>
      <c r="R719">
        <v>1</v>
      </c>
      <c r="S719">
        <v>-53</v>
      </c>
      <c r="T719">
        <v>2</v>
      </c>
      <c r="U719">
        <v>255</v>
      </c>
      <c r="V719">
        <v>204</v>
      </c>
      <c r="W719">
        <v>38849</v>
      </c>
      <c r="X719">
        <v>38326</v>
      </c>
      <c r="Y719">
        <v>37127</v>
      </c>
      <c r="Z719">
        <v>3.98</v>
      </c>
      <c r="AA719" t="s">
        <v>2068</v>
      </c>
      <c r="AB719" t="s">
        <v>2067</v>
      </c>
    </row>
    <row r="720" spans="1:28" x14ac:dyDescent="0.3">
      <c r="A720" t="s">
        <v>2103</v>
      </c>
      <c r="B720" t="s">
        <v>2066</v>
      </c>
      <c r="C720" t="s">
        <v>2288</v>
      </c>
      <c r="D720" t="s">
        <v>2287</v>
      </c>
      <c r="E720" t="s">
        <v>39</v>
      </c>
      <c r="F720" t="s">
        <v>70</v>
      </c>
      <c r="G720" t="s">
        <v>71</v>
      </c>
      <c r="H720" t="s">
        <v>70</v>
      </c>
      <c r="I720" t="s">
        <v>575</v>
      </c>
      <c r="J720" t="str">
        <f t="shared" si="11"/>
        <v>PCA JACKSON OVER 160 | 3830137087</v>
      </c>
      <c r="K720">
        <v>4</v>
      </c>
      <c r="L720">
        <v>3.33</v>
      </c>
      <c r="M720">
        <v>0.01</v>
      </c>
      <c r="N720">
        <v>161</v>
      </c>
      <c r="O720">
        <v>0.23</v>
      </c>
      <c r="P720">
        <v>43</v>
      </c>
      <c r="Q720">
        <v>0.28000000000000003</v>
      </c>
      <c r="R720">
        <v>17</v>
      </c>
      <c r="S720">
        <v>-6</v>
      </c>
      <c r="T720">
        <v>45</v>
      </c>
      <c r="U720">
        <v>156</v>
      </c>
      <c r="V720">
        <v>195</v>
      </c>
      <c r="W720">
        <v>38301</v>
      </c>
      <c r="X720">
        <v>38301</v>
      </c>
      <c r="Y720">
        <v>37087</v>
      </c>
      <c r="Z720">
        <v>3.1</v>
      </c>
      <c r="AA720" t="s">
        <v>2068</v>
      </c>
      <c r="AB720" t="s">
        <v>2067</v>
      </c>
    </row>
    <row r="721" spans="1:28" x14ac:dyDescent="0.3">
      <c r="A721" t="s">
        <v>2103</v>
      </c>
      <c r="B721" t="s">
        <v>2066</v>
      </c>
      <c r="C721" t="s">
        <v>2286</v>
      </c>
      <c r="D721" t="s">
        <v>2285</v>
      </c>
      <c r="E721" t="s">
        <v>39</v>
      </c>
      <c r="F721" t="s">
        <v>70</v>
      </c>
      <c r="G721" t="s">
        <v>71</v>
      </c>
      <c r="H721" t="s">
        <v>70</v>
      </c>
      <c r="I721" t="s">
        <v>139</v>
      </c>
      <c r="J721" t="str">
        <f t="shared" si="11"/>
        <v>PCA JACKSON UNDER 160| 3830137086</v>
      </c>
      <c r="K721">
        <v>14</v>
      </c>
      <c r="L721">
        <v>3.65</v>
      </c>
      <c r="M721">
        <v>0.01</v>
      </c>
      <c r="N721">
        <v>147</v>
      </c>
      <c r="O721">
        <v>0.19</v>
      </c>
      <c r="P721">
        <v>23</v>
      </c>
      <c r="Q721">
        <v>0.27</v>
      </c>
      <c r="R721">
        <v>23</v>
      </c>
      <c r="S721">
        <v>-11</v>
      </c>
      <c r="T721">
        <v>18</v>
      </c>
      <c r="U721">
        <v>165</v>
      </c>
      <c r="V721">
        <v>172</v>
      </c>
      <c r="W721">
        <v>38301</v>
      </c>
      <c r="X721">
        <v>38301</v>
      </c>
      <c r="Y721">
        <v>37086</v>
      </c>
      <c r="Z721">
        <v>3.42</v>
      </c>
      <c r="AA721" t="s">
        <v>2074</v>
      </c>
      <c r="AB721" t="s">
        <v>2073</v>
      </c>
    </row>
    <row r="722" spans="1:28" x14ac:dyDescent="0.3">
      <c r="A722" t="s">
        <v>2103</v>
      </c>
      <c r="B722" t="s">
        <v>2066</v>
      </c>
      <c r="C722" t="s">
        <v>2286</v>
      </c>
      <c r="D722" t="s">
        <v>2285</v>
      </c>
      <c r="E722" t="s">
        <v>39</v>
      </c>
      <c r="F722" t="s">
        <v>70</v>
      </c>
      <c r="G722" t="s">
        <v>71</v>
      </c>
      <c r="H722" t="s">
        <v>70</v>
      </c>
      <c r="I722" t="s">
        <v>202</v>
      </c>
      <c r="J722" t="str">
        <f t="shared" si="11"/>
        <v>PCA JACKSON UNDER 160| 3830137201</v>
      </c>
      <c r="K722">
        <v>21</v>
      </c>
      <c r="L722">
        <v>4.01</v>
      </c>
      <c r="M722">
        <v>0</v>
      </c>
      <c r="N722">
        <v>133</v>
      </c>
      <c r="O722">
        <v>0.19</v>
      </c>
      <c r="P722">
        <v>16</v>
      </c>
      <c r="Q722">
        <v>0.26</v>
      </c>
      <c r="R722">
        <v>18</v>
      </c>
      <c r="S722">
        <v>-11</v>
      </c>
      <c r="T722">
        <v>18</v>
      </c>
      <c r="U722">
        <v>185</v>
      </c>
      <c r="V722">
        <v>192</v>
      </c>
      <c r="W722">
        <v>38301</v>
      </c>
      <c r="X722">
        <v>38301</v>
      </c>
      <c r="Y722">
        <v>37201</v>
      </c>
      <c r="Z722">
        <v>3.77</v>
      </c>
      <c r="AA722" t="s">
        <v>2074</v>
      </c>
      <c r="AB722" t="s">
        <v>2073</v>
      </c>
    </row>
    <row r="723" spans="1:28" x14ac:dyDescent="0.3">
      <c r="A723" t="s">
        <v>2103</v>
      </c>
      <c r="B723" t="s">
        <v>2066</v>
      </c>
      <c r="C723" t="s">
        <v>2284</v>
      </c>
      <c r="D723" t="s">
        <v>2283</v>
      </c>
      <c r="E723" t="s">
        <v>39</v>
      </c>
      <c r="F723" t="s">
        <v>70</v>
      </c>
      <c r="G723" t="s">
        <v>1707</v>
      </c>
      <c r="H723" t="s">
        <v>70</v>
      </c>
      <c r="I723" t="s">
        <v>202</v>
      </c>
      <c r="J723" t="str">
        <f t="shared" si="11"/>
        <v>S n S TRANSPORTATION | 3822937201</v>
      </c>
      <c r="K723">
        <v>1</v>
      </c>
      <c r="L723">
        <v>2.72</v>
      </c>
      <c r="M723">
        <v>0.28000000000000003</v>
      </c>
      <c r="N723">
        <v>133</v>
      </c>
      <c r="O723">
        <v>0.23</v>
      </c>
      <c r="P723">
        <v>53</v>
      </c>
      <c r="Q723">
        <v>0.3</v>
      </c>
      <c r="R723">
        <v>-10</v>
      </c>
      <c r="S723">
        <v>-47</v>
      </c>
      <c r="T723">
        <v>1</v>
      </c>
      <c r="U723">
        <v>40</v>
      </c>
      <c r="V723">
        <v>-6</v>
      </c>
      <c r="W723">
        <v>38301</v>
      </c>
      <c r="X723">
        <v>38229</v>
      </c>
      <c r="Y723">
        <v>37201</v>
      </c>
      <c r="Z723">
        <v>2.76</v>
      </c>
      <c r="AA723" t="s">
        <v>2074</v>
      </c>
      <c r="AB723" t="s">
        <v>2073</v>
      </c>
    </row>
    <row r="724" spans="1:28" x14ac:dyDescent="0.3">
      <c r="A724" t="s">
        <v>2103</v>
      </c>
      <c r="B724" t="s">
        <v>2066</v>
      </c>
      <c r="C724" t="s">
        <v>593</v>
      </c>
      <c r="D724" t="s">
        <v>594</v>
      </c>
      <c r="E724" t="s">
        <v>39</v>
      </c>
      <c r="F724" t="s">
        <v>70</v>
      </c>
      <c r="G724" t="s">
        <v>71</v>
      </c>
      <c r="H724" t="s">
        <v>70</v>
      </c>
      <c r="I724" t="s">
        <v>132</v>
      </c>
      <c r="J724" t="str">
        <f t="shared" si="11"/>
        <v>STANLEY BLACK AND DEC| 3830137066</v>
      </c>
      <c r="K724">
        <v>13</v>
      </c>
      <c r="L724">
        <v>3.04</v>
      </c>
      <c r="M724">
        <v>0.21</v>
      </c>
      <c r="N724">
        <v>155</v>
      </c>
      <c r="O724">
        <v>0.2</v>
      </c>
      <c r="P724">
        <v>19</v>
      </c>
      <c r="Q724">
        <v>0.27</v>
      </c>
      <c r="R724">
        <v>0</v>
      </c>
      <c r="S724">
        <v>0</v>
      </c>
      <c r="T724">
        <v>58</v>
      </c>
      <c r="U724">
        <v>115</v>
      </c>
      <c r="V724">
        <v>173</v>
      </c>
      <c r="W724">
        <v>38301</v>
      </c>
      <c r="X724">
        <v>38301</v>
      </c>
      <c r="Y724">
        <v>37066</v>
      </c>
      <c r="Z724">
        <v>3.01</v>
      </c>
      <c r="AA724" t="s">
        <v>2074</v>
      </c>
      <c r="AB724" t="s">
        <v>2073</v>
      </c>
    </row>
    <row r="725" spans="1:28" x14ac:dyDescent="0.3">
      <c r="A725" t="s">
        <v>2103</v>
      </c>
      <c r="B725" t="s">
        <v>2066</v>
      </c>
      <c r="C725" t="s">
        <v>1709</v>
      </c>
      <c r="D725" t="s">
        <v>1710</v>
      </c>
      <c r="E725" t="s">
        <v>39</v>
      </c>
      <c r="F725" t="s">
        <v>70</v>
      </c>
      <c r="G725" t="s">
        <v>71</v>
      </c>
      <c r="H725" t="s">
        <v>70</v>
      </c>
      <c r="I725" t="s">
        <v>702</v>
      </c>
      <c r="J725" t="str">
        <f t="shared" si="11"/>
        <v>TOYOTA TSUSHO | 3830137091</v>
      </c>
      <c r="K725">
        <v>1</v>
      </c>
      <c r="L725">
        <v>3.82</v>
      </c>
      <c r="M725">
        <v>0.27</v>
      </c>
      <c r="N725">
        <v>157</v>
      </c>
      <c r="O725">
        <v>0.2</v>
      </c>
      <c r="P725">
        <v>0</v>
      </c>
      <c r="Q725">
        <v>0.25</v>
      </c>
      <c r="R725">
        <v>-11</v>
      </c>
      <c r="S725">
        <v>-3</v>
      </c>
      <c r="T725">
        <v>58</v>
      </c>
      <c r="U725">
        <v>254</v>
      </c>
      <c r="V725">
        <v>309</v>
      </c>
      <c r="W725">
        <v>38301</v>
      </c>
      <c r="X725">
        <v>38301</v>
      </c>
      <c r="Y725">
        <v>37091</v>
      </c>
      <c r="Z725">
        <v>3.85</v>
      </c>
      <c r="AA725" t="s">
        <v>2074</v>
      </c>
      <c r="AB725" t="s">
        <v>2073</v>
      </c>
    </row>
    <row r="726" spans="1:28" x14ac:dyDescent="0.3">
      <c r="A726" t="s">
        <v>2103</v>
      </c>
      <c r="B726" t="s">
        <v>2066</v>
      </c>
      <c r="C726" t="s">
        <v>1709</v>
      </c>
      <c r="D726" t="s">
        <v>1710</v>
      </c>
      <c r="E726" t="s">
        <v>39</v>
      </c>
      <c r="F726" t="s">
        <v>70</v>
      </c>
      <c r="G726" t="s">
        <v>71</v>
      </c>
      <c r="H726" t="s">
        <v>70</v>
      </c>
      <c r="I726" t="s">
        <v>611</v>
      </c>
      <c r="J726" t="str">
        <f t="shared" si="11"/>
        <v>TOYOTA TSUSHO | 3830137127</v>
      </c>
      <c r="K726">
        <v>3</v>
      </c>
      <c r="L726">
        <v>4.09</v>
      </c>
      <c r="M726">
        <v>0.27</v>
      </c>
      <c r="N726">
        <v>153</v>
      </c>
      <c r="O726">
        <v>0.2</v>
      </c>
      <c r="P726">
        <v>0</v>
      </c>
      <c r="Q726">
        <v>0.25</v>
      </c>
      <c r="R726">
        <v>-10</v>
      </c>
      <c r="S726">
        <v>-3</v>
      </c>
      <c r="T726">
        <v>58</v>
      </c>
      <c r="U726">
        <v>281</v>
      </c>
      <c r="V726">
        <v>336</v>
      </c>
      <c r="W726">
        <v>38301</v>
      </c>
      <c r="X726">
        <v>38301</v>
      </c>
      <c r="Y726">
        <v>37127</v>
      </c>
      <c r="Z726">
        <v>4.12</v>
      </c>
      <c r="AA726" t="s">
        <v>2074</v>
      </c>
      <c r="AB726" t="s">
        <v>2073</v>
      </c>
    </row>
    <row r="727" spans="1:28" x14ac:dyDescent="0.3">
      <c r="A727" t="s">
        <v>2103</v>
      </c>
      <c r="B727" t="s">
        <v>2001</v>
      </c>
      <c r="C727" t="s">
        <v>1392</v>
      </c>
      <c r="D727" t="s">
        <v>1393</v>
      </c>
      <c r="E727" t="s">
        <v>39</v>
      </c>
      <c r="F727" t="s">
        <v>70</v>
      </c>
      <c r="G727" t="s">
        <v>71</v>
      </c>
      <c r="H727" t="s">
        <v>396</v>
      </c>
      <c r="I727" t="s">
        <v>1783</v>
      </c>
      <c r="J727" t="str">
        <f t="shared" si="11"/>
        <v>DEFA DELTA FAUCET COM| 3830122630</v>
      </c>
      <c r="K727">
        <v>1</v>
      </c>
      <c r="L727">
        <v>2.4500000000000002</v>
      </c>
      <c r="M727">
        <v>0.32</v>
      </c>
      <c r="N727">
        <v>724</v>
      </c>
      <c r="O727">
        <v>1.5</v>
      </c>
      <c r="P727">
        <v>0</v>
      </c>
      <c r="Q727">
        <v>0.25</v>
      </c>
      <c r="R727">
        <v>-79</v>
      </c>
      <c r="S727">
        <v>-7</v>
      </c>
      <c r="T727">
        <v>0</v>
      </c>
      <c r="U727">
        <v>365</v>
      </c>
      <c r="V727">
        <v>358</v>
      </c>
      <c r="W727">
        <v>38301</v>
      </c>
      <c r="X727">
        <v>38301</v>
      </c>
      <c r="Y727">
        <v>22630</v>
      </c>
      <c r="Z727">
        <v>2.5299999999999998</v>
      </c>
      <c r="AA727" t="s">
        <v>2074</v>
      </c>
      <c r="AB727" t="s">
        <v>2073</v>
      </c>
    </row>
    <row r="728" spans="1:28" x14ac:dyDescent="0.3">
      <c r="A728" t="s">
        <v>2030</v>
      </c>
      <c r="B728" t="s">
        <v>2168</v>
      </c>
      <c r="C728" t="s">
        <v>37</v>
      </c>
      <c r="D728" t="s">
        <v>38</v>
      </c>
      <c r="E728" t="s">
        <v>39</v>
      </c>
      <c r="F728" t="s">
        <v>70</v>
      </c>
      <c r="G728" t="s">
        <v>1875</v>
      </c>
      <c r="H728" t="s">
        <v>50</v>
      </c>
      <c r="I728" t="s">
        <v>2282</v>
      </c>
      <c r="J728" t="str">
        <f t="shared" si="11"/>
        <v>b: C H ROBINSON | 3766030502</v>
      </c>
      <c r="K728">
        <v>1</v>
      </c>
      <c r="L728">
        <v>2.2200000000000002</v>
      </c>
      <c r="M728">
        <v>0.28000000000000003</v>
      </c>
      <c r="N728">
        <v>230</v>
      </c>
      <c r="O728">
        <v>0.71</v>
      </c>
      <c r="P728">
        <v>0</v>
      </c>
      <c r="Q728">
        <v>0.25</v>
      </c>
      <c r="R728">
        <v>-16</v>
      </c>
      <c r="S728">
        <v>16</v>
      </c>
      <c r="T728">
        <v>-71</v>
      </c>
      <c r="U728">
        <v>-221</v>
      </c>
      <c r="V728">
        <v>-276</v>
      </c>
      <c r="W728">
        <v>37660</v>
      </c>
      <c r="X728">
        <v>37660</v>
      </c>
      <c r="Y728">
        <v>30502</v>
      </c>
      <c r="Z728">
        <v>2.2599999999999998</v>
      </c>
      <c r="AA728" t="s">
        <v>2068</v>
      </c>
      <c r="AB728" t="s">
        <v>2067</v>
      </c>
    </row>
    <row r="729" spans="1:28" x14ac:dyDescent="0.3">
      <c r="A729" t="s">
        <v>2030</v>
      </c>
      <c r="B729" t="s">
        <v>2051</v>
      </c>
      <c r="C729" t="s">
        <v>1796</v>
      </c>
      <c r="D729" t="s">
        <v>1797</v>
      </c>
      <c r="E729" t="s">
        <v>39</v>
      </c>
      <c r="F729" t="s">
        <v>70</v>
      </c>
      <c r="G729" t="s">
        <v>1284</v>
      </c>
      <c r="H729" t="s">
        <v>68</v>
      </c>
      <c r="I729" t="s">
        <v>329</v>
      </c>
      <c r="J729" t="str">
        <f t="shared" si="11"/>
        <v>UPS DIRECT SHIP | 3768627420</v>
      </c>
      <c r="K729">
        <v>46</v>
      </c>
      <c r="L729">
        <v>3.18</v>
      </c>
      <c r="M729">
        <v>0.11</v>
      </c>
      <c r="N729">
        <v>165</v>
      </c>
      <c r="O729">
        <v>0.22</v>
      </c>
      <c r="P729">
        <v>153</v>
      </c>
      <c r="Q729">
        <v>0.38</v>
      </c>
      <c r="R729">
        <v>16</v>
      </c>
      <c r="S729">
        <v>-161</v>
      </c>
      <c r="T729">
        <v>49</v>
      </c>
      <c r="U729">
        <v>-154</v>
      </c>
      <c r="V729">
        <v>-266</v>
      </c>
      <c r="W729">
        <v>37813</v>
      </c>
      <c r="X729">
        <v>37686</v>
      </c>
      <c r="Y729">
        <v>27420</v>
      </c>
      <c r="Z729">
        <v>3.05</v>
      </c>
      <c r="AA729" t="s">
        <v>2074</v>
      </c>
      <c r="AB729" t="s">
        <v>2073</v>
      </c>
    </row>
    <row r="730" spans="1:28" x14ac:dyDescent="0.3">
      <c r="A730" t="s">
        <v>2030</v>
      </c>
      <c r="B730" t="s">
        <v>2051</v>
      </c>
      <c r="C730" t="s">
        <v>1799</v>
      </c>
      <c r="D730" t="s">
        <v>1797</v>
      </c>
      <c r="E730" t="s">
        <v>39</v>
      </c>
      <c r="F730" t="s">
        <v>70</v>
      </c>
      <c r="G730" t="s">
        <v>1284</v>
      </c>
      <c r="H730" t="s">
        <v>68</v>
      </c>
      <c r="I730" t="s">
        <v>329</v>
      </c>
      <c r="J730" t="str">
        <f t="shared" si="11"/>
        <v>UPS SUPPLY CHAIN SOLU| 3768627420</v>
      </c>
      <c r="K730">
        <v>15</v>
      </c>
      <c r="L730">
        <v>3.18</v>
      </c>
      <c r="M730">
        <v>0.1</v>
      </c>
      <c r="N730">
        <v>165</v>
      </c>
      <c r="O730">
        <v>0.21</v>
      </c>
      <c r="P730">
        <v>164</v>
      </c>
      <c r="Q730">
        <v>0.4</v>
      </c>
      <c r="R730">
        <v>17</v>
      </c>
      <c r="S730">
        <v>-131</v>
      </c>
      <c r="T730">
        <v>53</v>
      </c>
      <c r="U730">
        <v>-154</v>
      </c>
      <c r="V730">
        <v>-232</v>
      </c>
      <c r="W730">
        <v>37950</v>
      </c>
      <c r="X730">
        <v>37686</v>
      </c>
      <c r="Y730">
        <v>27420</v>
      </c>
      <c r="Z730">
        <v>3.04</v>
      </c>
      <c r="AA730" t="s">
        <v>2074</v>
      </c>
      <c r="AB730" t="s">
        <v>2073</v>
      </c>
    </row>
    <row r="731" spans="1:28" x14ac:dyDescent="0.3">
      <c r="A731" t="s">
        <v>2030</v>
      </c>
      <c r="B731" t="s">
        <v>2061</v>
      </c>
      <c r="C731" t="s">
        <v>1796</v>
      </c>
      <c r="D731" t="s">
        <v>1797</v>
      </c>
      <c r="E731" t="s">
        <v>39</v>
      </c>
      <c r="F731" t="s">
        <v>70</v>
      </c>
      <c r="G731" t="s">
        <v>1284</v>
      </c>
      <c r="H731" t="s">
        <v>70</v>
      </c>
      <c r="I731" t="s">
        <v>887</v>
      </c>
      <c r="J731" t="str">
        <f t="shared" si="11"/>
        <v>UPS DIRECT SHIP | 3768637950</v>
      </c>
      <c r="K731">
        <v>50</v>
      </c>
      <c r="L731">
        <v>4.0199999999999996</v>
      </c>
      <c r="M731">
        <v>0.11</v>
      </c>
      <c r="N731">
        <v>112</v>
      </c>
      <c r="O731">
        <v>0.19</v>
      </c>
      <c r="P731">
        <v>74</v>
      </c>
      <c r="Q731">
        <v>0.3</v>
      </c>
      <c r="R731">
        <v>11</v>
      </c>
      <c r="S731">
        <v>-161</v>
      </c>
      <c r="T731">
        <v>18</v>
      </c>
      <c r="U731">
        <v>278</v>
      </c>
      <c r="V731">
        <v>135</v>
      </c>
      <c r="W731">
        <v>37616</v>
      </c>
      <c r="X731">
        <v>37686</v>
      </c>
      <c r="Y731">
        <v>37950</v>
      </c>
      <c r="Z731">
        <v>3.89</v>
      </c>
      <c r="AA731" t="s">
        <v>2074</v>
      </c>
      <c r="AB731" t="s">
        <v>2073</v>
      </c>
    </row>
    <row r="732" spans="1:28" x14ac:dyDescent="0.3">
      <c r="A732" t="s">
        <v>2030</v>
      </c>
      <c r="B732" t="s">
        <v>2061</v>
      </c>
      <c r="C732" t="s">
        <v>1799</v>
      </c>
      <c r="D732" t="s">
        <v>1797</v>
      </c>
      <c r="E732" t="s">
        <v>39</v>
      </c>
      <c r="F732" t="s">
        <v>70</v>
      </c>
      <c r="G732" t="s">
        <v>1284</v>
      </c>
      <c r="H732" t="s">
        <v>70</v>
      </c>
      <c r="I732" t="s">
        <v>887</v>
      </c>
      <c r="J732" t="str">
        <f t="shared" si="11"/>
        <v>UPS SUPPLY CHAIN SOLU| 3768637950</v>
      </c>
      <c r="K732">
        <v>3</v>
      </c>
      <c r="L732">
        <v>4.0599999999999996</v>
      </c>
      <c r="M732">
        <v>0.1</v>
      </c>
      <c r="N732">
        <v>111</v>
      </c>
      <c r="O732">
        <v>0.15</v>
      </c>
      <c r="P732">
        <v>64</v>
      </c>
      <c r="Q732">
        <v>0.3</v>
      </c>
      <c r="R732">
        <v>12</v>
      </c>
      <c r="S732">
        <v>-131</v>
      </c>
      <c r="T732">
        <v>35</v>
      </c>
      <c r="U732">
        <v>279</v>
      </c>
      <c r="V732">
        <v>183</v>
      </c>
      <c r="W732">
        <v>37810</v>
      </c>
      <c r="X732">
        <v>37686</v>
      </c>
      <c r="Y732">
        <v>37950</v>
      </c>
      <c r="Z732">
        <v>3.92</v>
      </c>
      <c r="AA732" t="s">
        <v>2074</v>
      </c>
      <c r="AB732" t="s">
        <v>2073</v>
      </c>
    </row>
    <row r="733" spans="1:28" x14ac:dyDescent="0.3">
      <c r="A733" t="s">
        <v>2061</v>
      </c>
      <c r="B733" t="s">
        <v>2229</v>
      </c>
      <c r="C733" t="s">
        <v>346</v>
      </c>
      <c r="D733" t="s">
        <v>347</v>
      </c>
      <c r="E733" t="s">
        <v>39</v>
      </c>
      <c r="F733" t="s">
        <v>70</v>
      </c>
      <c r="G733" t="s">
        <v>887</v>
      </c>
      <c r="H733" t="s">
        <v>40</v>
      </c>
      <c r="I733" t="s">
        <v>1848</v>
      </c>
      <c r="J733" t="str">
        <f t="shared" si="11"/>
        <v>b: COYOTE LOGISTICS | 3795036201</v>
      </c>
      <c r="K733">
        <v>1</v>
      </c>
      <c r="L733">
        <v>2.04</v>
      </c>
      <c r="M733">
        <v>0.2</v>
      </c>
      <c r="N733">
        <v>222</v>
      </c>
      <c r="O733">
        <v>0.88</v>
      </c>
      <c r="P733">
        <v>0</v>
      </c>
      <c r="Q733">
        <v>0.25</v>
      </c>
      <c r="R733">
        <v>0</v>
      </c>
      <c r="S733">
        <v>37</v>
      </c>
      <c r="T733">
        <v>-145</v>
      </c>
      <c r="U733">
        <v>-230</v>
      </c>
      <c r="V733">
        <v>-338</v>
      </c>
      <c r="W733">
        <v>37950</v>
      </c>
      <c r="X733">
        <v>37950</v>
      </c>
      <c r="Y733">
        <v>36201</v>
      </c>
      <c r="Z733">
        <v>2</v>
      </c>
      <c r="AA733" t="s">
        <v>2074</v>
      </c>
      <c r="AB733" t="s">
        <v>2073</v>
      </c>
    </row>
    <row r="734" spans="1:28" x14ac:dyDescent="0.3">
      <c r="A734" t="s">
        <v>2061</v>
      </c>
      <c r="B734" t="s">
        <v>2229</v>
      </c>
      <c r="C734" t="s">
        <v>2244</v>
      </c>
      <c r="D734" t="s">
        <v>2243</v>
      </c>
      <c r="E734" t="s">
        <v>39</v>
      </c>
      <c r="F734" t="s">
        <v>70</v>
      </c>
      <c r="G734" t="s">
        <v>887</v>
      </c>
      <c r="H734" t="s">
        <v>40</v>
      </c>
      <c r="I734" t="s">
        <v>1848</v>
      </c>
      <c r="J734" t="str">
        <f t="shared" si="11"/>
        <v>DUPRE LOGITICS LLC | 3795036201</v>
      </c>
      <c r="K734">
        <v>1</v>
      </c>
      <c r="L734">
        <v>1.93</v>
      </c>
      <c r="M734">
        <v>0.27</v>
      </c>
      <c r="N734">
        <v>238</v>
      </c>
      <c r="O734">
        <v>0.75</v>
      </c>
      <c r="P734">
        <v>38</v>
      </c>
      <c r="Q734">
        <v>0.25</v>
      </c>
      <c r="R734">
        <v>-15</v>
      </c>
      <c r="S734">
        <v>-22</v>
      </c>
      <c r="T734">
        <v>-89</v>
      </c>
      <c r="U734">
        <v>-224</v>
      </c>
      <c r="V734">
        <v>-335</v>
      </c>
      <c r="W734">
        <v>37885</v>
      </c>
      <c r="X734">
        <v>37950</v>
      </c>
      <c r="Y734">
        <v>36201</v>
      </c>
      <c r="Z734">
        <v>1.96</v>
      </c>
      <c r="AA734" t="s">
        <v>2064</v>
      </c>
      <c r="AB734" t="s">
        <v>2063</v>
      </c>
    </row>
    <row r="735" spans="1:28" x14ac:dyDescent="0.3">
      <c r="A735" t="s">
        <v>2061</v>
      </c>
      <c r="B735" t="s">
        <v>2219</v>
      </c>
      <c r="C735" t="s">
        <v>346</v>
      </c>
      <c r="D735" t="s">
        <v>347</v>
      </c>
      <c r="E735" t="s">
        <v>39</v>
      </c>
      <c r="F735" t="s">
        <v>70</v>
      </c>
      <c r="G735" t="s">
        <v>371</v>
      </c>
      <c r="H735" t="s">
        <v>40</v>
      </c>
      <c r="I735" t="s">
        <v>320</v>
      </c>
      <c r="J735" t="str">
        <f t="shared" si="11"/>
        <v>b: COYOTE LOGISTICS | 3782135111</v>
      </c>
      <c r="K735">
        <v>1</v>
      </c>
      <c r="L735">
        <v>1.63</v>
      </c>
      <c r="M735">
        <v>0.19</v>
      </c>
      <c r="N735">
        <v>325</v>
      </c>
      <c r="O735">
        <v>0.84</v>
      </c>
      <c r="P735">
        <v>0</v>
      </c>
      <c r="Q735">
        <v>0.25</v>
      </c>
      <c r="R735">
        <v>7</v>
      </c>
      <c r="S735">
        <v>37</v>
      </c>
      <c r="T735">
        <v>0</v>
      </c>
      <c r="U735">
        <v>-173</v>
      </c>
      <c r="V735">
        <v>-136</v>
      </c>
      <c r="W735">
        <v>37821</v>
      </c>
      <c r="X735">
        <v>37821</v>
      </c>
      <c r="Y735">
        <v>35111</v>
      </c>
      <c r="Z735">
        <v>1.58</v>
      </c>
      <c r="AA735" t="s">
        <v>2074</v>
      </c>
      <c r="AB735" t="s">
        <v>2073</v>
      </c>
    </row>
    <row r="736" spans="1:28" x14ac:dyDescent="0.3">
      <c r="A736" t="s">
        <v>2061</v>
      </c>
      <c r="B736" t="s">
        <v>2219</v>
      </c>
      <c r="C736" t="s">
        <v>101</v>
      </c>
      <c r="D736" t="s">
        <v>102</v>
      </c>
      <c r="E736" t="s">
        <v>39</v>
      </c>
      <c r="F736" t="s">
        <v>70</v>
      </c>
      <c r="G736" t="s">
        <v>763</v>
      </c>
      <c r="H736" t="s">
        <v>40</v>
      </c>
      <c r="I736" t="s">
        <v>49</v>
      </c>
      <c r="J736" t="str">
        <f t="shared" si="11"/>
        <v>b: JB HUNT | 3788535040</v>
      </c>
      <c r="K736">
        <v>1</v>
      </c>
      <c r="L736">
        <v>2.83</v>
      </c>
      <c r="M736">
        <v>0.28000000000000003</v>
      </c>
      <c r="N736">
        <v>257</v>
      </c>
      <c r="O736">
        <v>0.67</v>
      </c>
      <c r="P736">
        <v>38</v>
      </c>
      <c r="Q736">
        <v>0.25</v>
      </c>
      <c r="R736">
        <v>-18</v>
      </c>
      <c r="S736">
        <v>-11</v>
      </c>
      <c r="T736">
        <v>12</v>
      </c>
      <c r="U736">
        <v>123</v>
      </c>
      <c r="V736">
        <v>124</v>
      </c>
      <c r="W736">
        <v>37950</v>
      </c>
      <c r="X736">
        <v>37885</v>
      </c>
      <c r="Y736">
        <v>35040</v>
      </c>
      <c r="Z736">
        <v>2.87</v>
      </c>
      <c r="AA736" t="s">
        <v>2064</v>
      </c>
      <c r="AB736" t="s">
        <v>2063</v>
      </c>
    </row>
    <row r="737" spans="1:28" x14ac:dyDescent="0.3">
      <c r="A737" t="s">
        <v>2061</v>
      </c>
      <c r="B737" t="s">
        <v>2219</v>
      </c>
      <c r="C737" t="s">
        <v>888</v>
      </c>
      <c r="D737" t="s">
        <v>889</v>
      </c>
      <c r="E737" t="s">
        <v>39</v>
      </c>
      <c r="F737" t="s">
        <v>70</v>
      </c>
      <c r="G737" t="s">
        <v>887</v>
      </c>
      <c r="H737" t="s">
        <v>40</v>
      </c>
      <c r="I737" t="s">
        <v>326</v>
      </c>
      <c r="J737" t="str">
        <f t="shared" si="11"/>
        <v>b: XPO LOGISTICS | 3795035203</v>
      </c>
      <c r="K737">
        <v>1</v>
      </c>
      <c r="L737">
        <v>1.95</v>
      </c>
      <c r="M737">
        <v>0.27</v>
      </c>
      <c r="N737">
        <v>257</v>
      </c>
      <c r="O737">
        <v>0.42</v>
      </c>
      <c r="P737">
        <v>0</v>
      </c>
      <c r="Q737">
        <v>0.25</v>
      </c>
      <c r="R737">
        <v>-16</v>
      </c>
      <c r="S737">
        <v>37</v>
      </c>
      <c r="T737">
        <v>119</v>
      </c>
      <c r="U737">
        <v>-107</v>
      </c>
      <c r="V737">
        <v>49</v>
      </c>
      <c r="W737">
        <v>37950</v>
      </c>
      <c r="X737">
        <v>37950</v>
      </c>
      <c r="Y737">
        <v>35203</v>
      </c>
      <c r="Z737">
        <v>1.98</v>
      </c>
      <c r="AA737" t="s">
        <v>2064</v>
      </c>
      <c r="AB737" t="s">
        <v>2063</v>
      </c>
    </row>
    <row r="738" spans="1:28" x14ac:dyDescent="0.3">
      <c r="A738" t="s">
        <v>2061</v>
      </c>
      <c r="B738" t="s">
        <v>2219</v>
      </c>
      <c r="C738" t="s">
        <v>761</v>
      </c>
      <c r="D738" t="s">
        <v>762</v>
      </c>
      <c r="E738" t="s">
        <v>39</v>
      </c>
      <c r="F738" t="s">
        <v>70</v>
      </c>
      <c r="G738" t="s">
        <v>371</v>
      </c>
      <c r="H738" t="s">
        <v>40</v>
      </c>
      <c r="I738" t="s">
        <v>916</v>
      </c>
      <c r="J738" t="str">
        <f t="shared" si="11"/>
        <v>CONAGRA FOODS INC | 3782135020</v>
      </c>
      <c r="K738">
        <v>10</v>
      </c>
      <c r="L738">
        <v>2.13</v>
      </c>
      <c r="M738">
        <v>0.71</v>
      </c>
      <c r="N738">
        <v>314</v>
      </c>
      <c r="O738">
        <v>0.78</v>
      </c>
      <c r="P738">
        <v>45</v>
      </c>
      <c r="Q738">
        <v>0.27</v>
      </c>
      <c r="R738">
        <v>-158</v>
      </c>
      <c r="S738">
        <v>-30</v>
      </c>
      <c r="T738">
        <v>26</v>
      </c>
      <c r="U738">
        <v>145</v>
      </c>
      <c r="V738">
        <v>141</v>
      </c>
      <c r="W738">
        <v>37821</v>
      </c>
      <c r="X738">
        <v>37821</v>
      </c>
      <c r="Y738">
        <v>35020</v>
      </c>
      <c r="Z738">
        <v>2.6</v>
      </c>
      <c r="AA738" t="s">
        <v>2074</v>
      </c>
      <c r="AB738" t="s">
        <v>2073</v>
      </c>
    </row>
    <row r="739" spans="1:28" x14ac:dyDescent="0.3">
      <c r="A739" t="s">
        <v>2061</v>
      </c>
      <c r="B739" t="s">
        <v>2219</v>
      </c>
      <c r="C739" t="s">
        <v>761</v>
      </c>
      <c r="D739" t="s">
        <v>762</v>
      </c>
      <c r="E739" t="s">
        <v>39</v>
      </c>
      <c r="F739" t="s">
        <v>70</v>
      </c>
      <c r="G739" t="s">
        <v>763</v>
      </c>
      <c r="H739" t="s">
        <v>40</v>
      </c>
      <c r="I739" t="s">
        <v>916</v>
      </c>
      <c r="J739" t="str">
        <f t="shared" si="11"/>
        <v>CONAGRA FOODS INC | 3788535020</v>
      </c>
      <c r="K739">
        <v>39</v>
      </c>
      <c r="L739">
        <v>2.8</v>
      </c>
      <c r="M739">
        <v>1.24</v>
      </c>
      <c r="N739">
        <v>241</v>
      </c>
      <c r="O739">
        <v>0.6</v>
      </c>
      <c r="P739">
        <v>52</v>
      </c>
      <c r="Q739">
        <v>0.28000000000000003</v>
      </c>
      <c r="R739">
        <v>-250</v>
      </c>
      <c r="S739">
        <v>-62</v>
      </c>
      <c r="T739">
        <v>-24</v>
      </c>
      <c r="U739">
        <v>317</v>
      </c>
      <c r="V739">
        <v>231</v>
      </c>
      <c r="W739">
        <v>37743</v>
      </c>
      <c r="X739">
        <v>37885</v>
      </c>
      <c r="Y739">
        <v>35020</v>
      </c>
      <c r="Z739">
        <v>3.8</v>
      </c>
      <c r="AA739" t="s">
        <v>2074</v>
      </c>
      <c r="AB739" t="s">
        <v>2073</v>
      </c>
    </row>
    <row r="740" spans="1:28" x14ac:dyDescent="0.3">
      <c r="A740" t="s">
        <v>2061</v>
      </c>
      <c r="B740" t="s">
        <v>2219</v>
      </c>
      <c r="C740" t="s">
        <v>761</v>
      </c>
      <c r="D740" t="s">
        <v>762</v>
      </c>
      <c r="E740" t="s">
        <v>39</v>
      </c>
      <c r="F740" t="s">
        <v>70</v>
      </c>
      <c r="G740" t="s">
        <v>763</v>
      </c>
      <c r="H740" t="s">
        <v>40</v>
      </c>
      <c r="I740" t="s">
        <v>49</v>
      </c>
      <c r="J740" t="str">
        <f t="shared" si="11"/>
        <v>CONAGRA FOODS INC | 3788535040</v>
      </c>
      <c r="K740">
        <v>1</v>
      </c>
      <c r="L740">
        <v>2.64</v>
      </c>
      <c r="M740">
        <v>1.02</v>
      </c>
      <c r="N740">
        <v>256</v>
      </c>
      <c r="O740">
        <v>0.34</v>
      </c>
      <c r="P740">
        <v>49</v>
      </c>
      <c r="Q740">
        <v>0.25</v>
      </c>
      <c r="R740">
        <v>-207</v>
      </c>
      <c r="S740">
        <v>-62</v>
      </c>
      <c r="T740">
        <v>154</v>
      </c>
      <c r="U740">
        <v>260</v>
      </c>
      <c r="V740">
        <v>352</v>
      </c>
      <c r="W740">
        <v>37862</v>
      </c>
      <c r="X740">
        <v>37885</v>
      </c>
      <c r="Y740">
        <v>35040</v>
      </c>
      <c r="Z740">
        <v>3.42</v>
      </c>
      <c r="AA740" t="s">
        <v>2074</v>
      </c>
      <c r="AB740" t="s">
        <v>2073</v>
      </c>
    </row>
    <row r="741" spans="1:28" x14ac:dyDescent="0.3">
      <c r="A741" t="s">
        <v>2061</v>
      </c>
      <c r="B741" t="s">
        <v>2219</v>
      </c>
      <c r="C741" t="s">
        <v>761</v>
      </c>
      <c r="D741" t="s">
        <v>762</v>
      </c>
      <c r="E741" t="s">
        <v>39</v>
      </c>
      <c r="F741" t="s">
        <v>70</v>
      </c>
      <c r="G741" t="s">
        <v>763</v>
      </c>
      <c r="H741" t="s">
        <v>40</v>
      </c>
      <c r="I741" t="s">
        <v>60</v>
      </c>
      <c r="J741" t="str">
        <f t="shared" si="11"/>
        <v>CONAGRA FOODS INC | 3788535055</v>
      </c>
      <c r="K741">
        <v>2</v>
      </c>
      <c r="L741">
        <v>2.86</v>
      </c>
      <c r="M741">
        <v>0.27</v>
      </c>
      <c r="N741">
        <v>207</v>
      </c>
      <c r="O741">
        <v>0.67</v>
      </c>
      <c r="P741">
        <v>127</v>
      </c>
      <c r="Q741">
        <v>0.35</v>
      </c>
      <c r="R741">
        <v>-13</v>
      </c>
      <c r="S741">
        <v>-62</v>
      </c>
      <c r="T741">
        <v>-54</v>
      </c>
      <c r="U741">
        <v>34</v>
      </c>
      <c r="V741">
        <v>-82</v>
      </c>
      <c r="W741">
        <v>37681</v>
      </c>
      <c r="X741">
        <v>37885</v>
      </c>
      <c r="Y741">
        <v>35055</v>
      </c>
      <c r="Z741">
        <v>2.89</v>
      </c>
      <c r="AA741" t="s">
        <v>2074</v>
      </c>
      <c r="AB741" t="s">
        <v>2073</v>
      </c>
    </row>
    <row r="742" spans="1:28" x14ac:dyDescent="0.3">
      <c r="A742" t="s">
        <v>2061</v>
      </c>
      <c r="B742" t="s">
        <v>2219</v>
      </c>
      <c r="C742" t="s">
        <v>2244</v>
      </c>
      <c r="D742" t="s">
        <v>2243</v>
      </c>
      <c r="E742" t="s">
        <v>39</v>
      </c>
      <c r="F742" t="s">
        <v>70</v>
      </c>
      <c r="G742" t="s">
        <v>887</v>
      </c>
      <c r="H742" t="s">
        <v>40</v>
      </c>
      <c r="I742" t="s">
        <v>916</v>
      </c>
      <c r="J742" t="str">
        <f t="shared" si="11"/>
        <v>DUPRE LOGITICS LLC | 3795035020</v>
      </c>
      <c r="K742">
        <v>1</v>
      </c>
      <c r="L742">
        <v>1.88</v>
      </c>
      <c r="M742">
        <v>0.28000000000000003</v>
      </c>
      <c r="N742">
        <v>277</v>
      </c>
      <c r="O742">
        <v>0.7</v>
      </c>
      <c r="P742">
        <v>266</v>
      </c>
      <c r="Q742">
        <v>0.5</v>
      </c>
      <c r="R742">
        <v>-19</v>
      </c>
      <c r="S742">
        <v>-22</v>
      </c>
      <c r="T742">
        <v>-1</v>
      </c>
      <c r="U742">
        <v>-103</v>
      </c>
      <c r="V742">
        <v>-126</v>
      </c>
      <c r="W742">
        <v>27420</v>
      </c>
      <c r="X742">
        <v>37950</v>
      </c>
      <c r="Y742">
        <v>35020</v>
      </c>
      <c r="Z742">
        <v>1.92</v>
      </c>
      <c r="AA742" t="s">
        <v>2064</v>
      </c>
      <c r="AB742" t="s">
        <v>2063</v>
      </c>
    </row>
    <row r="743" spans="1:28" x14ac:dyDescent="0.3">
      <c r="A743" t="s">
        <v>2061</v>
      </c>
      <c r="B743" t="s">
        <v>2202</v>
      </c>
      <c r="C743" t="s">
        <v>761</v>
      </c>
      <c r="D743" t="s">
        <v>762</v>
      </c>
      <c r="E743" t="s">
        <v>39</v>
      </c>
      <c r="F743" t="s">
        <v>70</v>
      </c>
      <c r="G743" t="s">
        <v>763</v>
      </c>
      <c r="H743" t="s">
        <v>40</v>
      </c>
      <c r="I743" t="s">
        <v>255</v>
      </c>
      <c r="J743" t="str">
        <f t="shared" si="11"/>
        <v>CONAGRA FOODS INC | 3788535756</v>
      </c>
      <c r="K743">
        <v>3</v>
      </c>
      <c r="L743">
        <v>2.62</v>
      </c>
      <c r="M743">
        <v>1.26</v>
      </c>
      <c r="N743">
        <v>195</v>
      </c>
      <c r="O743">
        <v>0.47</v>
      </c>
      <c r="P743">
        <v>97</v>
      </c>
      <c r="Q743">
        <v>0.32</v>
      </c>
      <c r="R743">
        <v>-206</v>
      </c>
      <c r="S743">
        <v>-62</v>
      </c>
      <c r="T743">
        <v>-58</v>
      </c>
      <c r="U743">
        <v>563</v>
      </c>
      <c r="V743">
        <v>443</v>
      </c>
      <c r="W743">
        <v>37166</v>
      </c>
      <c r="X743">
        <v>37885</v>
      </c>
      <c r="Y743">
        <v>35756</v>
      </c>
      <c r="Z743">
        <v>3.64</v>
      </c>
      <c r="AA743" t="s">
        <v>2074</v>
      </c>
      <c r="AB743" t="s">
        <v>2073</v>
      </c>
    </row>
    <row r="744" spans="1:28" x14ac:dyDescent="0.3">
      <c r="A744" t="s">
        <v>2061</v>
      </c>
      <c r="B744" t="s">
        <v>2202</v>
      </c>
      <c r="C744" t="s">
        <v>2267</v>
      </c>
      <c r="D744" t="s">
        <v>2266</v>
      </c>
      <c r="E744" t="s">
        <v>39</v>
      </c>
      <c r="F744" t="s">
        <v>70</v>
      </c>
      <c r="G744" t="s">
        <v>1800</v>
      </c>
      <c r="H744" t="s">
        <v>70</v>
      </c>
      <c r="I744" t="s">
        <v>2281</v>
      </c>
      <c r="J744" t="str">
        <f t="shared" si="11"/>
        <v>PCA MASCOT UNDER 160 | 3780637327</v>
      </c>
      <c r="K744">
        <v>1</v>
      </c>
      <c r="L744">
        <v>4.97</v>
      </c>
      <c r="M744">
        <v>0</v>
      </c>
      <c r="N744">
        <v>131</v>
      </c>
      <c r="O744">
        <v>0.25</v>
      </c>
      <c r="P744">
        <v>19</v>
      </c>
      <c r="Q744">
        <v>0.25</v>
      </c>
      <c r="R744">
        <v>-19</v>
      </c>
      <c r="S744">
        <v>-127</v>
      </c>
      <c r="T744">
        <v>-8</v>
      </c>
      <c r="U744">
        <v>585</v>
      </c>
      <c r="V744">
        <v>450</v>
      </c>
      <c r="W744">
        <v>37950</v>
      </c>
      <c r="X744">
        <v>37806</v>
      </c>
      <c r="Y744">
        <v>37327</v>
      </c>
      <c r="Z744">
        <v>4.7300000000000004</v>
      </c>
      <c r="AA744" t="s">
        <v>2068</v>
      </c>
      <c r="AB744" t="s">
        <v>2067</v>
      </c>
    </row>
    <row r="745" spans="1:28" x14ac:dyDescent="0.3">
      <c r="A745" t="s">
        <v>2061</v>
      </c>
      <c r="B745" t="s">
        <v>2058</v>
      </c>
      <c r="C745" t="s">
        <v>761</v>
      </c>
      <c r="D745" t="s">
        <v>762</v>
      </c>
      <c r="E745" t="s">
        <v>39</v>
      </c>
      <c r="F745" t="s">
        <v>70</v>
      </c>
      <c r="G745" t="s">
        <v>763</v>
      </c>
      <c r="H745" t="s">
        <v>40</v>
      </c>
      <c r="I745" t="s">
        <v>2280</v>
      </c>
      <c r="J745" t="str">
        <f t="shared" si="11"/>
        <v>CONAGRA FOODS INC | 3788535045</v>
      </c>
      <c r="K745">
        <v>6</v>
      </c>
      <c r="L745">
        <v>2.52</v>
      </c>
      <c r="M745">
        <v>0.88</v>
      </c>
      <c r="N745">
        <v>268</v>
      </c>
      <c r="O745">
        <v>0.67</v>
      </c>
      <c r="P745">
        <v>80</v>
      </c>
      <c r="Q745">
        <v>0.31</v>
      </c>
      <c r="R745">
        <v>-179</v>
      </c>
      <c r="S745">
        <v>-62</v>
      </c>
      <c r="T745">
        <v>12</v>
      </c>
      <c r="U745">
        <v>53</v>
      </c>
      <c r="V745">
        <v>3</v>
      </c>
      <c r="W745">
        <v>37166</v>
      </c>
      <c r="X745">
        <v>37885</v>
      </c>
      <c r="Y745">
        <v>35045</v>
      </c>
      <c r="Z745">
        <v>3.16</v>
      </c>
      <c r="AA745" t="s">
        <v>2074</v>
      </c>
      <c r="AB745" t="s">
        <v>2073</v>
      </c>
    </row>
    <row r="746" spans="1:28" x14ac:dyDescent="0.3">
      <c r="A746" t="s">
        <v>2061</v>
      </c>
      <c r="B746" t="s">
        <v>2173</v>
      </c>
      <c r="C746" t="s">
        <v>1387</v>
      </c>
      <c r="D746" t="s">
        <v>1388</v>
      </c>
      <c r="E746" t="s">
        <v>39</v>
      </c>
      <c r="F746" t="s">
        <v>70</v>
      </c>
      <c r="G746" t="s">
        <v>860</v>
      </c>
      <c r="H746" t="s">
        <v>50</v>
      </c>
      <c r="I746" t="s">
        <v>313</v>
      </c>
      <c r="J746" t="str">
        <f t="shared" si="11"/>
        <v>COLGATE | 3774330057</v>
      </c>
      <c r="K746">
        <v>27</v>
      </c>
      <c r="L746">
        <v>2.2999999999999998</v>
      </c>
      <c r="M746">
        <v>0.26</v>
      </c>
      <c r="N746">
        <v>254</v>
      </c>
      <c r="O746">
        <v>0.62</v>
      </c>
      <c r="P746">
        <v>72</v>
      </c>
      <c r="Q746">
        <v>0.3</v>
      </c>
      <c r="R746">
        <v>-20</v>
      </c>
      <c r="S746">
        <v>-68</v>
      </c>
      <c r="T746">
        <v>33</v>
      </c>
      <c r="U746">
        <v>47</v>
      </c>
      <c r="V746">
        <v>12</v>
      </c>
      <c r="W746">
        <v>37601</v>
      </c>
      <c r="X746">
        <v>37743</v>
      </c>
      <c r="Y746">
        <v>30057</v>
      </c>
      <c r="Z746">
        <v>2.3199999999999998</v>
      </c>
      <c r="AA746" t="s">
        <v>2074</v>
      </c>
      <c r="AB746" t="s">
        <v>2073</v>
      </c>
    </row>
    <row r="747" spans="1:28" x14ac:dyDescent="0.3">
      <c r="A747" t="s">
        <v>2061</v>
      </c>
      <c r="B747" t="s">
        <v>2168</v>
      </c>
      <c r="C747" t="s">
        <v>2269</v>
      </c>
      <c r="D747" t="s">
        <v>2268</v>
      </c>
      <c r="E747" t="s">
        <v>39</v>
      </c>
      <c r="F747" t="s">
        <v>70</v>
      </c>
      <c r="G747" t="s">
        <v>1800</v>
      </c>
      <c r="H747" t="s">
        <v>50</v>
      </c>
      <c r="I747" t="s">
        <v>215</v>
      </c>
      <c r="J747" t="str">
        <f t="shared" si="11"/>
        <v>PCA MASCOT OVER 160 | 3780630501</v>
      </c>
      <c r="K747">
        <v>6</v>
      </c>
      <c r="L747">
        <v>3.81</v>
      </c>
      <c r="M747">
        <v>0</v>
      </c>
      <c r="N747">
        <v>202</v>
      </c>
      <c r="O747">
        <v>0.5</v>
      </c>
      <c r="P747">
        <v>35</v>
      </c>
      <c r="Q747">
        <v>0.27</v>
      </c>
      <c r="R747">
        <v>42</v>
      </c>
      <c r="S747">
        <v>-49</v>
      </c>
      <c r="T747">
        <v>19</v>
      </c>
      <c r="U747">
        <v>50</v>
      </c>
      <c r="V747">
        <v>20</v>
      </c>
      <c r="W747">
        <v>37950</v>
      </c>
      <c r="X747">
        <v>37806</v>
      </c>
      <c r="Y747">
        <v>30501</v>
      </c>
      <c r="Z747">
        <v>3.57</v>
      </c>
      <c r="AA747" t="s">
        <v>2068</v>
      </c>
      <c r="AB747" t="s">
        <v>2067</v>
      </c>
    </row>
    <row r="748" spans="1:28" x14ac:dyDescent="0.3">
      <c r="A748" t="s">
        <v>2061</v>
      </c>
      <c r="B748" t="s">
        <v>2164</v>
      </c>
      <c r="C748" t="s">
        <v>37</v>
      </c>
      <c r="D748" t="s">
        <v>38</v>
      </c>
      <c r="E748" t="s">
        <v>39</v>
      </c>
      <c r="F748" t="s">
        <v>70</v>
      </c>
      <c r="G748" t="s">
        <v>887</v>
      </c>
      <c r="H748" t="s">
        <v>50</v>
      </c>
      <c r="I748" t="s">
        <v>316</v>
      </c>
      <c r="J748" t="str">
        <f t="shared" si="11"/>
        <v>b: C H ROBINSON | 3795030161</v>
      </c>
      <c r="K748">
        <v>2</v>
      </c>
      <c r="L748">
        <v>2.11</v>
      </c>
      <c r="M748">
        <v>0.28999999999999998</v>
      </c>
      <c r="N748">
        <v>168</v>
      </c>
      <c r="O748">
        <v>0.33</v>
      </c>
      <c r="P748">
        <v>31</v>
      </c>
      <c r="Q748">
        <v>0.28000000000000003</v>
      </c>
      <c r="R748">
        <v>-13</v>
      </c>
      <c r="S748">
        <v>-73</v>
      </c>
      <c r="T748">
        <v>2</v>
      </c>
      <c r="U748">
        <v>-197</v>
      </c>
      <c r="V748">
        <v>-268</v>
      </c>
      <c r="W748">
        <v>37809</v>
      </c>
      <c r="X748">
        <v>37950</v>
      </c>
      <c r="Y748">
        <v>30161</v>
      </c>
      <c r="Z748">
        <v>2.16</v>
      </c>
      <c r="AA748" t="s">
        <v>2064</v>
      </c>
      <c r="AB748" t="s">
        <v>2063</v>
      </c>
    </row>
    <row r="749" spans="1:28" x14ac:dyDescent="0.3">
      <c r="A749" t="s">
        <v>2061</v>
      </c>
      <c r="B749" t="s">
        <v>2164</v>
      </c>
      <c r="C749" t="s">
        <v>1366</v>
      </c>
      <c r="D749" t="s">
        <v>1367</v>
      </c>
      <c r="E749" t="s">
        <v>39</v>
      </c>
      <c r="F749" t="s">
        <v>70</v>
      </c>
      <c r="G749" t="s">
        <v>887</v>
      </c>
      <c r="H749" t="s">
        <v>50</v>
      </c>
      <c r="I749" t="s">
        <v>821</v>
      </c>
      <c r="J749" t="str">
        <f t="shared" si="11"/>
        <v>b: TRIDENT TRANSPORT | 3795030747</v>
      </c>
      <c r="K749">
        <v>1</v>
      </c>
      <c r="L749">
        <v>3.17</v>
      </c>
      <c r="M749">
        <v>0.27</v>
      </c>
      <c r="N749">
        <v>145</v>
      </c>
      <c r="O749">
        <v>0.83</v>
      </c>
      <c r="P749">
        <v>19</v>
      </c>
      <c r="Q749">
        <v>0.25</v>
      </c>
      <c r="R749">
        <v>-9</v>
      </c>
      <c r="S749">
        <v>13</v>
      </c>
      <c r="T749">
        <v>-257</v>
      </c>
      <c r="U749">
        <v>-94</v>
      </c>
      <c r="V749">
        <v>-338</v>
      </c>
      <c r="W749">
        <v>37806</v>
      </c>
      <c r="X749">
        <v>37950</v>
      </c>
      <c r="Y749">
        <v>30747</v>
      </c>
      <c r="Z749">
        <v>3.2</v>
      </c>
      <c r="AA749" t="s">
        <v>2064</v>
      </c>
      <c r="AB749" t="s">
        <v>2063</v>
      </c>
    </row>
    <row r="750" spans="1:28" x14ac:dyDescent="0.3">
      <c r="A750" t="s">
        <v>2061</v>
      </c>
      <c r="B750" t="s">
        <v>2159</v>
      </c>
      <c r="C750" t="s">
        <v>2269</v>
      </c>
      <c r="D750" t="s">
        <v>2268</v>
      </c>
      <c r="E750" t="s">
        <v>39</v>
      </c>
      <c r="F750" t="s">
        <v>70</v>
      </c>
      <c r="G750" t="s">
        <v>1800</v>
      </c>
      <c r="H750" t="s">
        <v>70</v>
      </c>
      <c r="I750" t="s">
        <v>243</v>
      </c>
      <c r="J750" t="str">
        <f t="shared" si="11"/>
        <v>PCA MASCOT OVER 160 | 3780637172</v>
      </c>
      <c r="K750">
        <v>1</v>
      </c>
      <c r="L750">
        <v>3.07</v>
      </c>
      <c r="M750">
        <v>0</v>
      </c>
      <c r="N750">
        <v>222</v>
      </c>
      <c r="O750">
        <v>0.28999999999999998</v>
      </c>
      <c r="P750">
        <v>19</v>
      </c>
      <c r="Q750">
        <v>0.25</v>
      </c>
      <c r="R750">
        <v>23</v>
      </c>
      <c r="S750">
        <v>-49</v>
      </c>
      <c r="T750">
        <v>109</v>
      </c>
      <c r="U750">
        <v>326</v>
      </c>
      <c r="V750">
        <v>386</v>
      </c>
      <c r="W750">
        <v>37950</v>
      </c>
      <c r="X750">
        <v>37806</v>
      </c>
      <c r="Y750">
        <v>37172</v>
      </c>
      <c r="Z750">
        <v>2.83</v>
      </c>
      <c r="AA750" t="s">
        <v>2068</v>
      </c>
      <c r="AB750" t="s">
        <v>2067</v>
      </c>
    </row>
    <row r="751" spans="1:28" x14ac:dyDescent="0.3">
      <c r="A751" t="s">
        <v>2061</v>
      </c>
      <c r="B751" t="s">
        <v>2157</v>
      </c>
      <c r="C751" t="s">
        <v>2267</v>
      </c>
      <c r="D751" t="s">
        <v>2266</v>
      </c>
      <c r="E751" t="s">
        <v>39</v>
      </c>
      <c r="F751" t="s">
        <v>70</v>
      </c>
      <c r="G751" t="s">
        <v>1800</v>
      </c>
      <c r="H751" t="s">
        <v>44</v>
      </c>
      <c r="I751" t="s">
        <v>1419</v>
      </c>
      <c r="J751" t="str">
        <f t="shared" si="11"/>
        <v>PCA MASCOT UNDER 160 | 3780640741</v>
      </c>
      <c r="K751">
        <v>1</v>
      </c>
      <c r="L751">
        <v>5.66</v>
      </c>
      <c r="M751">
        <v>0</v>
      </c>
      <c r="N751">
        <v>115</v>
      </c>
      <c r="O751">
        <v>0.25</v>
      </c>
      <c r="P751">
        <v>132</v>
      </c>
      <c r="Q751">
        <v>0.35</v>
      </c>
      <c r="R751">
        <v>-22</v>
      </c>
      <c r="S751">
        <v>-127</v>
      </c>
      <c r="T751">
        <v>-8</v>
      </c>
      <c r="U751">
        <v>186</v>
      </c>
      <c r="V751">
        <v>51</v>
      </c>
      <c r="W751">
        <v>42501</v>
      </c>
      <c r="X751">
        <v>37806</v>
      </c>
      <c r="Y751">
        <v>40741</v>
      </c>
      <c r="Z751">
        <v>5.42</v>
      </c>
      <c r="AA751" t="s">
        <v>2068</v>
      </c>
      <c r="AB751" t="s">
        <v>2067</v>
      </c>
    </row>
    <row r="752" spans="1:28" x14ac:dyDescent="0.3">
      <c r="A752" t="s">
        <v>2061</v>
      </c>
      <c r="B752" t="s">
        <v>2154</v>
      </c>
      <c r="C752" t="s">
        <v>1446</v>
      </c>
      <c r="D752" t="s">
        <v>1447</v>
      </c>
      <c r="E752" t="s">
        <v>39</v>
      </c>
      <c r="F752" t="s">
        <v>70</v>
      </c>
      <c r="G752" t="s">
        <v>1009</v>
      </c>
      <c r="H752" t="s">
        <v>44</v>
      </c>
      <c r="I752" t="s">
        <v>45</v>
      </c>
      <c r="J752" t="str">
        <f t="shared" si="11"/>
        <v>b: MDS LOGISTICS | 3781340353</v>
      </c>
      <c r="K752">
        <v>1</v>
      </c>
      <c r="L752">
        <v>2.76</v>
      </c>
      <c r="M752">
        <v>0.28000000000000003</v>
      </c>
      <c r="N752">
        <v>189</v>
      </c>
      <c r="O752">
        <v>0.92</v>
      </c>
      <c r="P752">
        <v>0</v>
      </c>
      <c r="Q752">
        <v>0.25</v>
      </c>
      <c r="R752">
        <v>-13</v>
      </c>
      <c r="S752">
        <v>37</v>
      </c>
      <c r="T752">
        <v>-252</v>
      </c>
      <c r="U752">
        <v>-82</v>
      </c>
      <c r="V752">
        <v>-297</v>
      </c>
      <c r="W752">
        <v>37813</v>
      </c>
      <c r="X752">
        <v>37813</v>
      </c>
      <c r="Y752">
        <v>40353</v>
      </c>
      <c r="Z752">
        <v>2.8</v>
      </c>
      <c r="AA752" t="s">
        <v>2068</v>
      </c>
      <c r="AB752" t="s">
        <v>2067</v>
      </c>
    </row>
    <row r="753" spans="1:28" x14ac:dyDescent="0.3">
      <c r="A753" t="s">
        <v>2061</v>
      </c>
      <c r="B753" t="s">
        <v>2154</v>
      </c>
      <c r="C753" t="s">
        <v>2269</v>
      </c>
      <c r="D753" t="s">
        <v>2268</v>
      </c>
      <c r="E753" t="s">
        <v>39</v>
      </c>
      <c r="F753" t="s">
        <v>70</v>
      </c>
      <c r="G753" t="s">
        <v>1800</v>
      </c>
      <c r="H753" t="s">
        <v>44</v>
      </c>
      <c r="I753" t="s">
        <v>166</v>
      </c>
      <c r="J753" t="str">
        <f t="shared" si="11"/>
        <v>PCA MASCOT OVER 160 | 3780640340</v>
      </c>
      <c r="K753">
        <v>1</v>
      </c>
      <c r="L753">
        <v>3.67</v>
      </c>
      <c r="M753">
        <v>0.26</v>
      </c>
      <c r="N753">
        <v>195</v>
      </c>
      <c r="O753">
        <v>0.25</v>
      </c>
      <c r="P753">
        <v>193</v>
      </c>
      <c r="Q753">
        <v>0.4</v>
      </c>
      <c r="R753">
        <v>-33</v>
      </c>
      <c r="S753">
        <v>-49</v>
      </c>
      <c r="T753">
        <v>36</v>
      </c>
      <c r="U753">
        <v>142</v>
      </c>
      <c r="V753">
        <v>129</v>
      </c>
      <c r="W753">
        <v>37201</v>
      </c>
      <c r="X753">
        <v>37806</v>
      </c>
      <c r="Y753">
        <v>40340</v>
      </c>
      <c r="Z753">
        <v>3.69</v>
      </c>
      <c r="AA753" t="s">
        <v>2068</v>
      </c>
      <c r="AB753" t="s">
        <v>2067</v>
      </c>
    </row>
    <row r="754" spans="1:28" x14ac:dyDescent="0.3">
      <c r="A754" t="s">
        <v>2061</v>
      </c>
      <c r="B754" t="s">
        <v>2154</v>
      </c>
      <c r="C754" t="s">
        <v>2267</v>
      </c>
      <c r="D754" t="s">
        <v>2266</v>
      </c>
      <c r="E754" t="s">
        <v>39</v>
      </c>
      <c r="F754" t="s">
        <v>70</v>
      </c>
      <c r="G754" t="s">
        <v>1800</v>
      </c>
      <c r="H754" t="s">
        <v>44</v>
      </c>
      <c r="I754" t="s">
        <v>46</v>
      </c>
      <c r="J754" t="str">
        <f t="shared" si="11"/>
        <v>PCA MASCOT UNDER 160 | 3780642501</v>
      </c>
      <c r="K754">
        <v>12</v>
      </c>
      <c r="L754">
        <v>5.17</v>
      </c>
      <c r="M754">
        <v>0</v>
      </c>
      <c r="N754">
        <v>126</v>
      </c>
      <c r="O754">
        <v>0.19</v>
      </c>
      <c r="P754">
        <v>112</v>
      </c>
      <c r="Q754">
        <v>0.34</v>
      </c>
      <c r="R754">
        <v>4</v>
      </c>
      <c r="S754">
        <v>-127</v>
      </c>
      <c r="T754">
        <v>18</v>
      </c>
      <c r="U754">
        <v>112</v>
      </c>
      <c r="V754">
        <v>3</v>
      </c>
      <c r="W754">
        <v>37950</v>
      </c>
      <c r="X754">
        <v>37806</v>
      </c>
      <c r="Y754">
        <v>42501</v>
      </c>
      <c r="Z754">
        <v>4.93</v>
      </c>
      <c r="AA754" t="s">
        <v>2068</v>
      </c>
      <c r="AB754" t="s">
        <v>2067</v>
      </c>
    </row>
    <row r="755" spans="1:28" x14ac:dyDescent="0.3">
      <c r="A755" t="s">
        <v>2061</v>
      </c>
      <c r="B755" t="s">
        <v>2151</v>
      </c>
      <c r="C755" t="s">
        <v>2070</v>
      </c>
      <c r="D755" t="s">
        <v>2069</v>
      </c>
      <c r="E755" t="s">
        <v>39</v>
      </c>
      <c r="F755" t="s">
        <v>70</v>
      </c>
      <c r="G755" t="s">
        <v>887</v>
      </c>
      <c r="H755" t="s">
        <v>44</v>
      </c>
      <c r="I755" t="s">
        <v>1019</v>
      </c>
      <c r="J755" t="str">
        <f t="shared" si="11"/>
        <v>PEPSI BEVERAGES COMPA| 3795042301</v>
      </c>
      <c r="K755">
        <v>1</v>
      </c>
      <c r="L755">
        <v>2.73</v>
      </c>
      <c r="M755">
        <v>0.35</v>
      </c>
      <c r="N755">
        <v>284</v>
      </c>
      <c r="O755">
        <v>0.7</v>
      </c>
      <c r="P755">
        <v>31</v>
      </c>
      <c r="Q755">
        <v>0.25</v>
      </c>
      <c r="R755">
        <v>-40</v>
      </c>
      <c r="S755">
        <v>8</v>
      </c>
      <c r="T755">
        <v>-1</v>
      </c>
      <c r="U755">
        <v>-92</v>
      </c>
      <c r="V755">
        <v>-85</v>
      </c>
      <c r="W755">
        <v>37774</v>
      </c>
      <c r="X755">
        <v>37950</v>
      </c>
      <c r="Y755">
        <v>42301</v>
      </c>
      <c r="Z755">
        <v>2.84</v>
      </c>
      <c r="AA755" t="s">
        <v>2068</v>
      </c>
      <c r="AB755" t="s">
        <v>2067</v>
      </c>
    </row>
    <row r="756" spans="1:28" x14ac:dyDescent="0.3">
      <c r="A756" t="s">
        <v>2061</v>
      </c>
      <c r="B756" t="s">
        <v>2052</v>
      </c>
      <c r="C756" t="s">
        <v>2267</v>
      </c>
      <c r="D756" t="s">
        <v>2266</v>
      </c>
      <c r="E756" t="s">
        <v>39</v>
      </c>
      <c r="F756" t="s">
        <v>70</v>
      </c>
      <c r="G756" t="s">
        <v>1800</v>
      </c>
      <c r="H756" t="s">
        <v>68</v>
      </c>
      <c r="I756" t="s">
        <v>2279</v>
      </c>
      <c r="J756" t="str">
        <f t="shared" si="11"/>
        <v>PCA MASCOT UNDER 160 | 3780628704</v>
      </c>
      <c r="K756">
        <v>1</v>
      </c>
      <c r="L756">
        <v>4.53</v>
      </c>
      <c r="M756">
        <v>0</v>
      </c>
      <c r="N756">
        <v>110</v>
      </c>
      <c r="O756">
        <v>0.21</v>
      </c>
      <c r="P756">
        <v>326</v>
      </c>
      <c r="Q756">
        <v>0.55000000000000004</v>
      </c>
      <c r="R756">
        <v>-23</v>
      </c>
      <c r="S756">
        <v>-127</v>
      </c>
      <c r="T756">
        <v>9</v>
      </c>
      <c r="U756">
        <v>7</v>
      </c>
      <c r="V756">
        <v>-111</v>
      </c>
      <c r="W756">
        <v>38301</v>
      </c>
      <c r="X756">
        <v>37806</v>
      </c>
      <c r="Y756">
        <v>28704</v>
      </c>
      <c r="Z756">
        <v>4.29</v>
      </c>
      <c r="AA756" t="s">
        <v>2068</v>
      </c>
      <c r="AB756" t="s">
        <v>2067</v>
      </c>
    </row>
    <row r="757" spans="1:28" x14ac:dyDescent="0.3">
      <c r="A757" t="s">
        <v>2061</v>
      </c>
      <c r="B757" t="s">
        <v>2278</v>
      </c>
      <c r="C757" t="s">
        <v>2269</v>
      </c>
      <c r="D757" t="s">
        <v>2268</v>
      </c>
      <c r="E757" t="s">
        <v>39</v>
      </c>
      <c r="F757" t="s">
        <v>70</v>
      </c>
      <c r="G757" t="s">
        <v>1800</v>
      </c>
      <c r="H757" t="s">
        <v>90</v>
      </c>
      <c r="I757" t="s">
        <v>2277</v>
      </c>
      <c r="J757" t="str">
        <f t="shared" si="11"/>
        <v>PCA MASCOT OVER 160 | 3780629680</v>
      </c>
      <c r="K757">
        <v>1</v>
      </c>
      <c r="L757">
        <v>3.47</v>
      </c>
      <c r="M757">
        <v>0</v>
      </c>
      <c r="N757">
        <v>173</v>
      </c>
      <c r="O757">
        <v>0.25</v>
      </c>
      <c r="P757">
        <v>24</v>
      </c>
      <c r="Q757">
        <v>0.25</v>
      </c>
      <c r="R757">
        <v>-10</v>
      </c>
      <c r="S757">
        <v>-49</v>
      </c>
      <c r="T757">
        <v>36</v>
      </c>
      <c r="U757">
        <v>-89</v>
      </c>
      <c r="V757">
        <v>-102</v>
      </c>
      <c r="W757">
        <v>37862</v>
      </c>
      <c r="X757">
        <v>37806</v>
      </c>
      <c r="Y757">
        <v>29680</v>
      </c>
      <c r="Z757">
        <v>3.23</v>
      </c>
      <c r="AA757" t="s">
        <v>2068</v>
      </c>
      <c r="AB757" t="s">
        <v>2067</v>
      </c>
    </row>
    <row r="758" spans="1:28" x14ac:dyDescent="0.3">
      <c r="A758" t="s">
        <v>2061</v>
      </c>
      <c r="B758" t="s">
        <v>2033</v>
      </c>
      <c r="C758" t="s">
        <v>2276</v>
      </c>
      <c r="D758" t="s">
        <v>2275</v>
      </c>
      <c r="E758" t="s">
        <v>39</v>
      </c>
      <c r="F758" t="s">
        <v>70</v>
      </c>
      <c r="G758" t="s">
        <v>1009</v>
      </c>
      <c r="H758" t="s">
        <v>70</v>
      </c>
      <c r="I758" t="s">
        <v>725</v>
      </c>
      <c r="J758" t="str">
        <f t="shared" si="11"/>
        <v>GRANE LOGISTICS EXPRE| 3781337311</v>
      </c>
      <c r="K758">
        <v>1</v>
      </c>
      <c r="L758">
        <v>3.32</v>
      </c>
      <c r="M758">
        <v>0.27</v>
      </c>
      <c r="N758">
        <v>128</v>
      </c>
      <c r="O758">
        <v>0.75</v>
      </c>
      <c r="P758">
        <v>114</v>
      </c>
      <c r="Q758">
        <v>0.35</v>
      </c>
      <c r="R758">
        <v>-8</v>
      </c>
      <c r="S758">
        <v>-200</v>
      </c>
      <c r="T758">
        <v>-223</v>
      </c>
      <c r="U758">
        <v>130</v>
      </c>
      <c r="V758">
        <v>-293</v>
      </c>
      <c r="W758">
        <v>37381</v>
      </c>
      <c r="X758">
        <v>37813</v>
      </c>
      <c r="Y758">
        <v>37311</v>
      </c>
      <c r="Z758">
        <v>3.35</v>
      </c>
      <c r="AA758" t="s">
        <v>2064</v>
      </c>
      <c r="AB758" t="s">
        <v>2063</v>
      </c>
    </row>
    <row r="759" spans="1:28" x14ac:dyDescent="0.3">
      <c r="A759" t="s">
        <v>2061</v>
      </c>
      <c r="B759" t="s">
        <v>2033</v>
      </c>
      <c r="C759" t="s">
        <v>2267</v>
      </c>
      <c r="D759" t="s">
        <v>2266</v>
      </c>
      <c r="E759" t="s">
        <v>39</v>
      </c>
      <c r="F759" t="s">
        <v>70</v>
      </c>
      <c r="G759" t="s">
        <v>1800</v>
      </c>
      <c r="H759" t="s">
        <v>70</v>
      </c>
      <c r="I759" t="s">
        <v>725</v>
      </c>
      <c r="J759" t="str">
        <f t="shared" si="11"/>
        <v>PCA MASCOT UNDER 160 | 3780637311</v>
      </c>
      <c r="K759">
        <v>19</v>
      </c>
      <c r="L759">
        <v>5.03</v>
      </c>
      <c r="M759">
        <v>0.12</v>
      </c>
      <c r="N759">
        <v>99</v>
      </c>
      <c r="O759">
        <v>0.21</v>
      </c>
      <c r="P759">
        <v>84</v>
      </c>
      <c r="Q759">
        <v>0.32</v>
      </c>
      <c r="R759">
        <v>-35</v>
      </c>
      <c r="S759">
        <v>-127</v>
      </c>
      <c r="T759">
        <v>-34</v>
      </c>
      <c r="U759">
        <v>284</v>
      </c>
      <c r="V759">
        <v>123</v>
      </c>
      <c r="W759">
        <v>37950</v>
      </c>
      <c r="X759">
        <v>37806</v>
      </c>
      <c r="Y759">
        <v>37311</v>
      </c>
      <c r="Z759">
        <v>4.91</v>
      </c>
      <c r="AA759" t="s">
        <v>2068</v>
      </c>
      <c r="AB759" t="s">
        <v>2067</v>
      </c>
    </row>
    <row r="760" spans="1:28" x14ac:dyDescent="0.3">
      <c r="A760" t="s">
        <v>2061</v>
      </c>
      <c r="B760" t="s">
        <v>2103</v>
      </c>
      <c r="C760" t="s">
        <v>1218</v>
      </c>
      <c r="D760" t="s">
        <v>1219</v>
      </c>
      <c r="E760" t="s">
        <v>39</v>
      </c>
      <c r="F760" t="s">
        <v>70</v>
      </c>
      <c r="G760" t="s">
        <v>860</v>
      </c>
      <c r="H760" t="s">
        <v>70</v>
      </c>
      <c r="I760" t="s">
        <v>666</v>
      </c>
      <c r="J760" t="str">
        <f t="shared" si="11"/>
        <v>b: MAX TRANS LOGISTIC| 3774338024</v>
      </c>
      <c r="K760">
        <v>1</v>
      </c>
      <c r="L760">
        <v>1.57</v>
      </c>
      <c r="M760">
        <v>0.19</v>
      </c>
      <c r="N760">
        <v>412</v>
      </c>
      <c r="O760">
        <v>0.94</v>
      </c>
      <c r="P760">
        <v>43</v>
      </c>
      <c r="Q760">
        <v>0.25</v>
      </c>
      <c r="R760">
        <v>8</v>
      </c>
      <c r="S760">
        <v>-50</v>
      </c>
      <c r="T760">
        <v>3</v>
      </c>
      <c r="U760">
        <v>-62</v>
      </c>
      <c r="V760">
        <v>-109</v>
      </c>
      <c r="W760">
        <v>37643</v>
      </c>
      <c r="X760">
        <v>37743</v>
      </c>
      <c r="Y760">
        <v>38024</v>
      </c>
      <c r="Z760">
        <v>1.52</v>
      </c>
      <c r="AA760" t="s">
        <v>2064</v>
      </c>
      <c r="AB760" t="s">
        <v>2063</v>
      </c>
    </row>
    <row r="761" spans="1:28" x14ac:dyDescent="0.3">
      <c r="A761" t="s">
        <v>2061</v>
      </c>
      <c r="B761" t="s">
        <v>2103</v>
      </c>
      <c r="C761" t="s">
        <v>1218</v>
      </c>
      <c r="D761" t="s">
        <v>1219</v>
      </c>
      <c r="E761" t="s">
        <v>39</v>
      </c>
      <c r="F761" t="s">
        <v>70</v>
      </c>
      <c r="G761" t="s">
        <v>563</v>
      </c>
      <c r="H761" t="s">
        <v>70</v>
      </c>
      <c r="I761" t="s">
        <v>983</v>
      </c>
      <c r="J761" t="str">
        <f t="shared" si="11"/>
        <v>b: MAX TRANS LOGISTIC| 3780938344</v>
      </c>
      <c r="K761">
        <v>3</v>
      </c>
      <c r="L761">
        <v>1.86</v>
      </c>
      <c r="M761">
        <v>0.19</v>
      </c>
      <c r="N761">
        <v>342</v>
      </c>
      <c r="O761">
        <v>0.88</v>
      </c>
      <c r="P761">
        <v>11</v>
      </c>
      <c r="Q761">
        <v>0.25</v>
      </c>
      <c r="R761">
        <v>7</v>
      </c>
      <c r="S761">
        <v>22</v>
      </c>
      <c r="T761">
        <v>-17</v>
      </c>
      <c r="U761">
        <v>1</v>
      </c>
      <c r="V761">
        <v>6</v>
      </c>
      <c r="W761">
        <v>37809</v>
      </c>
      <c r="X761">
        <v>37809</v>
      </c>
      <c r="Y761">
        <v>38344</v>
      </c>
      <c r="Z761">
        <v>1.81</v>
      </c>
      <c r="AA761" t="s">
        <v>2068</v>
      </c>
      <c r="AB761" t="s">
        <v>2067</v>
      </c>
    </row>
    <row r="762" spans="1:28" x14ac:dyDescent="0.3">
      <c r="A762" t="s">
        <v>2061</v>
      </c>
      <c r="B762" t="s">
        <v>2103</v>
      </c>
      <c r="C762" t="s">
        <v>344</v>
      </c>
      <c r="D762" t="s">
        <v>345</v>
      </c>
      <c r="E762" t="s">
        <v>39</v>
      </c>
      <c r="F762" t="s">
        <v>70</v>
      </c>
      <c r="G762" t="s">
        <v>784</v>
      </c>
      <c r="H762" t="s">
        <v>70</v>
      </c>
      <c r="I762" t="s">
        <v>71</v>
      </c>
      <c r="J762" t="str">
        <f t="shared" si="11"/>
        <v>b: SCHNEIDER LOGISTIC| 3777438301</v>
      </c>
      <c r="K762">
        <v>1</v>
      </c>
      <c r="L762">
        <v>2.8</v>
      </c>
      <c r="M762">
        <v>0.21</v>
      </c>
      <c r="N762">
        <v>299</v>
      </c>
      <c r="O762">
        <v>0.83</v>
      </c>
      <c r="P762">
        <v>124</v>
      </c>
      <c r="Q762">
        <v>0.35</v>
      </c>
      <c r="R762">
        <v>0</v>
      </c>
      <c r="S762">
        <v>-1</v>
      </c>
      <c r="T762">
        <v>-57</v>
      </c>
      <c r="U762">
        <v>257</v>
      </c>
      <c r="V762">
        <v>199</v>
      </c>
      <c r="W762">
        <v>40741</v>
      </c>
      <c r="X762">
        <v>37774</v>
      </c>
      <c r="Y762">
        <v>38301</v>
      </c>
      <c r="Z762">
        <v>2.77</v>
      </c>
      <c r="AA762" t="s">
        <v>2064</v>
      </c>
      <c r="AB762" t="s">
        <v>2063</v>
      </c>
    </row>
    <row r="763" spans="1:28" x14ac:dyDescent="0.3">
      <c r="A763" t="s">
        <v>2061</v>
      </c>
      <c r="B763" t="s">
        <v>2103</v>
      </c>
      <c r="C763" t="s">
        <v>761</v>
      </c>
      <c r="D763" t="s">
        <v>762</v>
      </c>
      <c r="E763" t="s">
        <v>39</v>
      </c>
      <c r="F763" t="s">
        <v>70</v>
      </c>
      <c r="G763" t="s">
        <v>763</v>
      </c>
      <c r="H763" t="s">
        <v>70</v>
      </c>
      <c r="I763" t="s">
        <v>553</v>
      </c>
      <c r="J763" t="str">
        <f t="shared" si="11"/>
        <v>CONAGRA FOODS INC | 3788538343</v>
      </c>
      <c r="K763">
        <v>1</v>
      </c>
      <c r="L763">
        <v>1.75</v>
      </c>
      <c r="M763">
        <v>0.27</v>
      </c>
      <c r="N763">
        <v>313</v>
      </c>
      <c r="O763">
        <v>0.84</v>
      </c>
      <c r="P763">
        <v>0</v>
      </c>
      <c r="Q763">
        <v>0.25</v>
      </c>
      <c r="R763">
        <v>-21</v>
      </c>
      <c r="S763">
        <v>-62</v>
      </c>
      <c r="T763">
        <v>0</v>
      </c>
      <c r="U763">
        <v>-27</v>
      </c>
      <c r="V763">
        <v>-89</v>
      </c>
      <c r="W763">
        <v>37885</v>
      </c>
      <c r="X763">
        <v>37885</v>
      </c>
      <c r="Y763">
        <v>38343</v>
      </c>
      <c r="Z763">
        <v>1.78</v>
      </c>
      <c r="AA763" t="s">
        <v>2074</v>
      </c>
      <c r="AB763" t="s">
        <v>2073</v>
      </c>
    </row>
    <row r="764" spans="1:28" x14ac:dyDescent="0.3">
      <c r="A764" t="s">
        <v>2061</v>
      </c>
      <c r="B764" t="s">
        <v>2103</v>
      </c>
      <c r="C764" t="s">
        <v>2274</v>
      </c>
      <c r="D764" t="s">
        <v>2273</v>
      </c>
      <c r="E764" t="s">
        <v>39</v>
      </c>
      <c r="F764" t="s">
        <v>70</v>
      </c>
      <c r="G764" t="s">
        <v>1372</v>
      </c>
      <c r="H764" t="s">
        <v>70</v>
      </c>
      <c r="I764" t="s">
        <v>1550</v>
      </c>
      <c r="J764" t="str">
        <f t="shared" si="11"/>
        <v>J L M BROKERAGE | 3781138012</v>
      </c>
      <c r="K764">
        <v>22</v>
      </c>
      <c r="L764">
        <v>1.68</v>
      </c>
      <c r="M764">
        <v>0.28000000000000003</v>
      </c>
      <c r="N764">
        <v>382</v>
      </c>
      <c r="O764">
        <v>0.77</v>
      </c>
      <c r="P764">
        <v>67</v>
      </c>
      <c r="Q764">
        <v>0.28999999999999998</v>
      </c>
      <c r="R764">
        <v>-26</v>
      </c>
      <c r="S764">
        <v>-28</v>
      </c>
      <c r="T764">
        <v>-3</v>
      </c>
      <c r="U764">
        <v>0</v>
      </c>
      <c r="V764">
        <v>-31</v>
      </c>
      <c r="W764">
        <v>37813</v>
      </c>
      <c r="X764">
        <v>37811</v>
      </c>
      <c r="Y764">
        <v>38012</v>
      </c>
      <c r="Z764">
        <v>1.72</v>
      </c>
      <c r="AA764" t="s">
        <v>2064</v>
      </c>
      <c r="AB764" t="s">
        <v>2063</v>
      </c>
    </row>
    <row r="765" spans="1:28" x14ac:dyDescent="0.3">
      <c r="A765" t="s">
        <v>2061</v>
      </c>
      <c r="B765" t="s">
        <v>2103</v>
      </c>
      <c r="C765" t="s">
        <v>195</v>
      </c>
      <c r="D765" t="s">
        <v>196</v>
      </c>
      <c r="E765" t="s">
        <v>39</v>
      </c>
      <c r="F765" t="s">
        <v>70</v>
      </c>
      <c r="G765" t="s">
        <v>1009</v>
      </c>
      <c r="H765" t="s">
        <v>70</v>
      </c>
      <c r="I765" t="s">
        <v>197</v>
      </c>
      <c r="J765" t="str">
        <f t="shared" si="11"/>
        <v>MTD PRODUCTS INC | 3781338237</v>
      </c>
      <c r="K765">
        <v>4</v>
      </c>
      <c r="L765">
        <v>1.65</v>
      </c>
      <c r="M765">
        <v>0.2</v>
      </c>
      <c r="N765">
        <v>363</v>
      </c>
      <c r="O765">
        <v>0.76</v>
      </c>
      <c r="P765">
        <v>30</v>
      </c>
      <c r="Q765">
        <v>0.26</v>
      </c>
      <c r="R765">
        <v>4</v>
      </c>
      <c r="S765">
        <v>-1</v>
      </c>
      <c r="T765">
        <v>1</v>
      </c>
      <c r="U765">
        <v>-53</v>
      </c>
      <c r="V765">
        <v>-53</v>
      </c>
      <c r="W765">
        <v>37813</v>
      </c>
      <c r="X765">
        <v>37813</v>
      </c>
      <c r="Y765">
        <v>38237</v>
      </c>
      <c r="Z765">
        <v>1.61</v>
      </c>
      <c r="AA765" t="s">
        <v>2074</v>
      </c>
      <c r="AB765" t="s">
        <v>2073</v>
      </c>
    </row>
    <row r="766" spans="1:28" x14ac:dyDescent="0.3">
      <c r="A766" t="s">
        <v>2061</v>
      </c>
      <c r="B766" t="s">
        <v>2103</v>
      </c>
      <c r="C766" t="s">
        <v>1753</v>
      </c>
      <c r="D766" t="s">
        <v>1754</v>
      </c>
      <c r="E766" t="s">
        <v>39</v>
      </c>
      <c r="F766" t="s">
        <v>70</v>
      </c>
      <c r="G766" t="s">
        <v>1800</v>
      </c>
      <c r="H766" t="s">
        <v>70</v>
      </c>
      <c r="I766" t="s">
        <v>1755</v>
      </c>
      <c r="J766" t="str">
        <f t="shared" si="11"/>
        <v>PCA COUNCE | 3780638326</v>
      </c>
      <c r="K766">
        <v>8</v>
      </c>
      <c r="L766">
        <v>1.99</v>
      </c>
      <c r="M766">
        <v>0.2</v>
      </c>
      <c r="N766">
        <v>327</v>
      </c>
      <c r="O766">
        <v>0.84</v>
      </c>
      <c r="P766">
        <v>41</v>
      </c>
      <c r="Q766">
        <v>0.26</v>
      </c>
      <c r="R766">
        <v>4</v>
      </c>
      <c r="S766">
        <v>0</v>
      </c>
      <c r="T766">
        <v>0</v>
      </c>
      <c r="U766">
        <v>34</v>
      </c>
      <c r="V766">
        <v>34</v>
      </c>
      <c r="W766">
        <v>37716</v>
      </c>
      <c r="X766">
        <v>37806</v>
      </c>
      <c r="Y766">
        <v>38326</v>
      </c>
      <c r="Z766">
        <v>1.95</v>
      </c>
      <c r="AA766" t="s">
        <v>2074</v>
      </c>
      <c r="AB766" t="s">
        <v>2073</v>
      </c>
    </row>
    <row r="767" spans="1:28" x14ac:dyDescent="0.3">
      <c r="A767" t="s">
        <v>2061</v>
      </c>
      <c r="B767" t="s">
        <v>2103</v>
      </c>
      <c r="C767" t="s">
        <v>2269</v>
      </c>
      <c r="D767" t="s">
        <v>2268</v>
      </c>
      <c r="E767" t="s">
        <v>39</v>
      </c>
      <c r="F767" t="s">
        <v>70</v>
      </c>
      <c r="G767" t="s">
        <v>1800</v>
      </c>
      <c r="H767" t="s">
        <v>70</v>
      </c>
      <c r="I767" t="s">
        <v>71</v>
      </c>
      <c r="J767" t="str">
        <f t="shared" si="11"/>
        <v>PCA MASCOT OVER 160 | 3780638301</v>
      </c>
      <c r="K767">
        <v>1</v>
      </c>
      <c r="L767">
        <v>2.8</v>
      </c>
      <c r="M767">
        <v>0</v>
      </c>
      <c r="N767">
        <v>325</v>
      </c>
      <c r="O767">
        <v>0.84</v>
      </c>
      <c r="P767">
        <v>326</v>
      </c>
      <c r="Q767">
        <v>0.55000000000000004</v>
      </c>
      <c r="R767">
        <v>68</v>
      </c>
      <c r="S767">
        <v>-49</v>
      </c>
      <c r="T767">
        <v>0</v>
      </c>
      <c r="U767">
        <v>233</v>
      </c>
      <c r="V767">
        <v>184</v>
      </c>
      <c r="W767">
        <v>38301</v>
      </c>
      <c r="X767">
        <v>37806</v>
      </c>
      <c r="Y767">
        <v>38301</v>
      </c>
      <c r="Z767">
        <v>2.56</v>
      </c>
      <c r="AA767" t="s">
        <v>2068</v>
      </c>
      <c r="AB767" t="s">
        <v>2067</v>
      </c>
    </row>
    <row r="768" spans="1:28" x14ac:dyDescent="0.3">
      <c r="A768" t="s">
        <v>2061</v>
      </c>
      <c r="B768" t="s">
        <v>2030</v>
      </c>
      <c r="C768" t="s">
        <v>2267</v>
      </c>
      <c r="D768" t="s">
        <v>2266</v>
      </c>
      <c r="E768" t="s">
        <v>39</v>
      </c>
      <c r="F768" t="s">
        <v>70</v>
      </c>
      <c r="G768" t="s">
        <v>1800</v>
      </c>
      <c r="H768" t="s">
        <v>70</v>
      </c>
      <c r="I768" t="s">
        <v>904</v>
      </c>
      <c r="J768" t="str">
        <f t="shared" si="11"/>
        <v>PCA MASCOT UNDER 160 | 3780637643</v>
      </c>
      <c r="K768">
        <v>4</v>
      </c>
      <c r="L768">
        <v>4.79</v>
      </c>
      <c r="M768">
        <v>0.33</v>
      </c>
      <c r="N768">
        <v>104</v>
      </c>
      <c r="O768">
        <v>0.18</v>
      </c>
      <c r="P768">
        <v>230</v>
      </c>
      <c r="Q768">
        <v>0.45</v>
      </c>
      <c r="R768">
        <v>-53</v>
      </c>
      <c r="S768">
        <v>-127</v>
      </c>
      <c r="T768">
        <v>22</v>
      </c>
      <c r="U768">
        <v>261</v>
      </c>
      <c r="V768">
        <v>156</v>
      </c>
      <c r="W768">
        <v>37055</v>
      </c>
      <c r="X768">
        <v>37806</v>
      </c>
      <c r="Y768">
        <v>37643</v>
      </c>
      <c r="Z768">
        <v>4.88</v>
      </c>
      <c r="AA768" t="s">
        <v>2068</v>
      </c>
      <c r="AB768" t="s">
        <v>2067</v>
      </c>
    </row>
    <row r="769" spans="1:28" x14ac:dyDescent="0.3">
      <c r="A769" t="s">
        <v>2061</v>
      </c>
      <c r="B769" t="s">
        <v>2030</v>
      </c>
      <c r="C769" t="s">
        <v>2267</v>
      </c>
      <c r="D769" t="s">
        <v>2266</v>
      </c>
      <c r="E769" t="s">
        <v>39</v>
      </c>
      <c r="F769" t="s">
        <v>70</v>
      </c>
      <c r="G769" t="s">
        <v>1800</v>
      </c>
      <c r="H769" t="s">
        <v>70</v>
      </c>
      <c r="I769" t="s">
        <v>1875</v>
      </c>
      <c r="J769" t="str">
        <f t="shared" si="11"/>
        <v>PCA MASCOT UNDER 160 | 3780637660</v>
      </c>
      <c r="K769">
        <v>2</v>
      </c>
      <c r="L769">
        <v>5.6</v>
      </c>
      <c r="M769">
        <v>0</v>
      </c>
      <c r="N769">
        <v>89</v>
      </c>
      <c r="O769">
        <v>0.13</v>
      </c>
      <c r="P769">
        <v>136</v>
      </c>
      <c r="Q769">
        <v>0.38</v>
      </c>
      <c r="R769">
        <v>-5</v>
      </c>
      <c r="S769">
        <v>-127</v>
      </c>
      <c r="T769">
        <v>1</v>
      </c>
      <c r="U769">
        <v>229</v>
      </c>
      <c r="V769">
        <v>103</v>
      </c>
      <c r="W769">
        <v>37950</v>
      </c>
      <c r="X769">
        <v>37806</v>
      </c>
      <c r="Y769">
        <v>37660</v>
      </c>
      <c r="Z769">
        <v>5.36</v>
      </c>
      <c r="AA769" t="s">
        <v>2068</v>
      </c>
      <c r="AB769" t="s">
        <v>2067</v>
      </c>
    </row>
    <row r="770" spans="1:28" x14ac:dyDescent="0.3">
      <c r="A770" t="s">
        <v>2061</v>
      </c>
      <c r="B770" t="s">
        <v>2030</v>
      </c>
      <c r="C770" t="s">
        <v>2267</v>
      </c>
      <c r="D770" t="s">
        <v>2266</v>
      </c>
      <c r="E770" t="s">
        <v>39</v>
      </c>
      <c r="F770" t="s">
        <v>70</v>
      </c>
      <c r="G770" t="s">
        <v>1800</v>
      </c>
      <c r="H770" t="s">
        <v>70</v>
      </c>
      <c r="I770" t="s">
        <v>1284</v>
      </c>
      <c r="J770" t="str">
        <f t="shared" ref="J770:J833" si="12">TRIM(CONCATENATE(C770,X770,Y770))</f>
        <v>PCA MASCOT UNDER 160 | 3780637686</v>
      </c>
      <c r="K770">
        <v>3</v>
      </c>
      <c r="L770">
        <v>5.03</v>
      </c>
      <c r="M770">
        <v>0.45</v>
      </c>
      <c r="N770">
        <v>99</v>
      </c>
      <c r="O770">
        <v>0.42</v>
      </c>
      <c r="P770">
        <v>145</v>
      </c>
      <c r="Q770">
        <v>0.37</v>
      </c>
      <c r="R770">
        <v>-87</v>
      </c>
      <c r="S770">
        <v>-127</v>
      </c>
      <c r="T770">
        <v>-124</v>
      </c>
      <c r="U770">
        <v>282</v>
      </c>
      <c r="V770">
        <v>31</v>
      </c>
      <c r="W770">
        <v>37055</v>
      </c>
      <c r="X770">
        <v>37806</v>
      </c>
      <c r="Y770">
        <v>37686</v>
      </c>
      <c r="Z770">
        <v>5.24</v>
      </c>
      <c r="AA770" t="s">
        <v>2068</v>
      </c>
      <c r="AB770" t="s">
        <v>2067</v>
      </c>
    </row>
    <row r="771" spans="1:28" x14ac:dyDescent="0.3">
      <c r="A771" t="s">
        <v>2061</v>
      </c>
      <c r="B771" t="s">
        <v>2030</v>
      </c>
      <c r="C771" t="s">
        <v>2267</v>
      </c>
      <c r="D771" t="s">
        <v>2266</v>
      </c>
      <c r="E771" t="s">
        <v>39</v>
      </c>
      <c r="F771" t="s">
        <v>70</v>
      </c>
      <c r="G771" t="s">
        <v>1800</v>
      </c>
      <c r="H771" t="s">
        <v>396</v>
      </c>
      <c r="I771" t="s">
        <v>1231</v>
      </c>
      <c r="J771" t="str">
        <f t="shared" si="12"/>
        <v>PCA MASCOT UNDER 160 | 3780624201</v>
      </c>
      <c r="K771">
        <v>1</v>
      </c>
      <c r="L771">
        <v>4.53</v>
      </c>
      <c r="M771">
        <v>0</v>
      </c>
      <c r="N771">
        <v>110</v>
      </c>
      <c r="O771">
        <v>0.14000000000000001</v>
      </c>
      <c r="P771">
        <v>14</v>
      </c>
      <c r="Q771">
        <v>0.25</v>
      </c>
      <c r="R771">
        <v>-23</v>
      </c>
      <c r="S771">
        <v>-127</v>
      </c>
      <c r="T771">
        <v>39</v>
      </c>
      <c r="U771">
        <v>225</v>
      </c>
      <c r="V771">
        <v>137</v>
      </c>
      <c r="W771">
        <v>37950</v>
      </c>
      <c r="X771">
        <v>37806</v>
      </c>
      <c r="Y771">
        <v>24201</v>
      </c>
      <c r="Z771">
        <v>4.29</v>
      </c>
      <c r="AA771" t="s">
        <v>2068</v>
      </c>
      <c r="AB771" t="s">
        <v>2067</v>
      </c>
    </row>
    <row r="772" spans="1:28" x14ac:dyDescent="0.3">
      <c r="A772" t="s">
        <v>2061</v>
      </c>
      <c r="B772" t="s">
        <v>2065</v>
      </c>
      <c r="C772" t="s">
        <v>37</v>
      </c>
      <c r="D772" t="s">
        <v>38</v>
      </c>
      <c r="E772" t="s">
        <v>39</v>
      </c>
      <c r="F772" t="s">
        <v>70</v>
      </c>
      <c r="G772" t="s">
        <v>887</v>
      </c>
      <c r="H772" t="s">
        <v>70</v>
      </c>
      <c r="I772" t="s">
        <v>891</v>
      </c>
      <c r="J772" t="str">
        <f t="shared" si="12"/>
        <v>b: C H ROBINSON | 3795038017</v>
      </c>
      <c r="K772">
        <v>1</v>
      </c>
      <c r="L772">
        <v>1.03</v>
      </c>
      <c r="M772">
        <v>0.28000000000000003</v>
      </c>
      <c r="N772">
        <v>382</v>
      </c>
      <c r="O772">
        <v>0.76</v>
      </c>
      <c r="P772">
        <v>34</v>
      </c>
      <c r="Q772">
        <v>0.25</v>
      </c>
      <c r="R772">
        <v>-26</v>
      </c>
      <c r="S772">
        <v>-73</v>
      </c>
      <c r="T772">
        <v>1</v>
      </c>
      <c r="U772">
        <v>-368</v>
      </c>
      <c r="V772">
        <v>-440</v>
      </c>
      <c r="W772">
        <v>37774</v>
      </c>
      <c r="X772">
        <v>37950</v>
      </c>
      <c r="Y772">
        <v>38017</v>
      </c>
      <c r="Z772">
        <v>1.07</v>
      </c>
      <c r="AA772" t="s">
        <v>2068</v>
      </c>
      <c r="AB772" t="s">
        <v>2067</v>
      </c>
    </row>
    <row r="773" spans="1:28" x14ac:dyDescent="0.3">
      <c r="A773" t="s">
        <v>2061</v>
      </c>
      <c r="B773" t="s">
        <v>2065</v>
      </c>
      <c r="C773" t="s">
        <v>37</v>
      </c>
      <c r="D773" t="s">
        <v>38</v>
      </c>
      <c r="E773" t="s">
        <v>39</v>
      </c>
      <c r="F773" t="s">
        <v>70</v>
      </c>
      <c r="G773" t="s">
        <v>887</v>
      </c>
      <c r="H773" t="s">
        <v>70</v>
      </c>
      <c r="I773" t="s">
        <v>75</v>
      </c>
      <c r="J773" t="str">
        <f t="shared" si="12"/>
        <v>b: C H ROBINSON | 3795038101</v>
      </c>
      <c r="K773">
        <v>1</v>
      </c>
      <c r="L773">
        <v>1.31</v>
      </c>
      <c r="M773">
        <v>0.28999999999999998</v>
      </c>
      <c r="N773">
        <v>391</v>
      </c>
      <c r="O773">
        <v>0.76</v>
      </c>
      <c r="P773">
        <v>69</v>
      </c>
      <c r="Q773">
        <v>0.3</v>
      </c>
      <c r="R773">
        <v>-31</v>
      </c>
      <c r="S773">
        <v>-73</v>
      </c>
      <c r="T773">
        <v>1</v>
      </c>
      <c r="U773">
        <v>-254</v>
      </c>
      <c r="V773">
        <v>-326</v>
      </c>
      <c r="W773">
        <v>38555</v>
      </c>
      <c r="X773">
        <v>37950</v>
      </c>
      <c r="Y773">
        <v>38101</v>
      </c>
      <c r="Z773">
        <v>1.36</v>
      </c>
      <c r="AA773" t="s">
        <v>2068</v>
      </c>
      <c r="AB773" t="s">
        <v>2067</v>
      </c>
    </row>
    <row r="774" spans="1:28" x14ac:dyDescent="0.3">
      <c r="A774" t="s">
        <v>2061</v>
      </c>
      <c r="B774" t="s">
        <v>2065</v>
      </c>
      <c r="C774" t="s">
        <v>913</v>
      </c>
      <c r="D774" t="s">
        <v>914</v>
      </c>
      <c r="E774" t="s">
        <v>39</v>
      </c>
      <c r="F774" t="s">
        <v>70</v>
      </c>
      <c r="G774" t="s">
        <v>763</v>
      </c>
      <c r="H774" t="s">
        <v>70</v>
      </c>
      <c r="I774" t="s">
        <v>75</v>
      </c>
      <c r="J774" t="str">
        <f t="shared" si="12"/>
        <v>b: US XPRESS | 3788538101</v>
      </c>
      <c r="K774">
        <v>1</v>
      </c>
      <c r="L774">
        <v>1.29</v>
      </c>
      <c r="M774">
        <v>0.28999999999999998</v>
      </c>
      <c r="N774">
        <v>395</v>
      </c>
      <c r="O774">
        <v>0.76</v>
      </c>
      <c r="P774">
        <v>154</v>
      </c>
      <c r="Q774">
        <v>0.4</v>
      </c>
      <c r="R774">
        <v>-32</v>
      </c>
      <c r="S774">
        <v>-387</v>
      </c>
      <c r="T774">
        <v>1</v>
      </c>
      <c r="U774">
        <v>-258</v>
      </c>
      <c r="V774">
        <v>-644</v>
      </c>
      <c r="W774">
        <v>37087</v>
      </c>
      <c r="X774">
        <v>37885</v>
      </c>
      <c r="Y774">
        <v>38101</v>
      </c>
      <c r="Z774">
        <v>1.34</v>
      </c>
      <c r="AA774" t="s">
        <v>2064</v>
      </c>
      <c r="AB774" t="s">
        <v>2063</v>
      </c>
    </row>
    <row r="775" spans="1:28" x14ac:dyDescent="0.3">
      <c r="A775" t="s">
        <v>2061</v>
      </c>
      <c r="B775" t="s">
        <v>2065</v>
      </c>
      <c r="C775" t="s">
        <v>892</v>
      </c>
      <c r="D775" t="s">
        <v>893</v>
      </c>
      <c r="E775" t="s">
        <v>39</v>
      </c>
      <c r="F775" t="s">
        <v>70</v>
      </c>
      <c r="G775" t="s">
        <v>371</v>
      </c>
      <c r="H775" t="s">
        <v>70</v>
      </c>
      <c r="I775" t="s">
        <v>891</v>
      </c>
      <c r="J775" t="str">
        <f t="shared" si="12"/>
        <v>CARRIER CORPORATION | 3782138017</v>
      </c>
      <c r="K775">
        <v>104</v>
      </c>
      <c r="L775">
        <v>1.56</v>
      </c>
      <c r="M775">
        <v>0.25</v>
      </c>
      <c r="N775">
        <v>432</v>
      </c>
      <c r="O775">
        <v>0.94</v>
      </c>
      <c r="P775">
        <v>37</v>
      </c>
      <c r="Q775">
        <v>0.26</v>
      </c>
      <c r="R775">
        <v>-16</v>
      </c>
      <c r="S775">
        <v>-13</v>
      </c>
      <c r="T775">
        <v>3</v>
      </c>
      <c r="U775">
        <v>-151</v>
      </c>
      <c r="V775">
        <v>-161</v>
      </c>
      <c r="W775">
        <v>37821</v>
      </c>
      <c r="X775">
        <v>37821</v>
      </c>
      <c r="Y775">
        <v>38017</v>
      </c>
      <c r="Z775">
        <v>1.57</v>
      </c>
      <c r="AA775" t="s">
        <v>2074</v>
      </c>
      <c r="AB775" t="s">
        <v>2073</v>
      </c>
    </row>
    <row r="776" spans="1:28" x14ac:dyDescent="0.3">
      <c r="A776" t="s">
        <v>2061</v>
      </c>
      <c r="B776" t="s">
        <v>2065</v>
      </c>
      <c r="C776" t="s">
        <v>2272</v>
      </c>
      <c r="D776" t="s">
        <v>2271</v>
      </c>
      <c r="E776" t="s">
        <v>39</v>
      </c>
      <c r="F776" t="s">
        <v>70</v>
      </c>
      <c r="G776" t="s">
        <v>1009</v>
      </c>
      <c r="H776" t="s">
        <v>70</v>
      </c>
      <c r="I776" t="s">
        <v>75</v>
      </c>
      <c r="J776" t="str">
        <f t="shared" si="12"/>
        <v>INTEPLAST FILMS CORP | 3781338101</v>
      </c>
      <c r="K776">
        <v>40</v>
      </c>
      <c r="L776">
        <v>1.8</v>
      </c>
      <c r="M776">
        <v>0.13</v>
      </c>
      <c r="N776">
        <v>435</v>
      </c>
      <c r="O776">
        <v>0.94</v>
      </c>
      <c r="P776">
        <v>82</v>
      </c>
      <c r="Q776">
        <v>0.32</v>
      </c>
      <c r="R776">
        <v>36</v>
      </c>
      <c r="S776">
        <v>-45</v>
      </c>
      <c r="T776">
        <v>3</v>
      </c>
      <c r="U776">
        <v>-97</v>
      </c>
      <c r="V776">
        <v>-139</v>
      </c>
      <c r="W776">
        <v>37813</v>
      </c>
      <c r="X776">
        <v>37813</v>
      </c>
      <c r="Y776">
        <v>38101</v>
      </c>
      <c r="Z776">
        <v>1.69</v>
      </c>
      <c r="AA776" t="s">
        <v>2074</v>
      </c>
      <c r="AB776" t="s">
        <v>2073</v>
      </c>
    </row>
    <row r="777" spans="1:28" x14ac:dyDescent="0.3">
      <c r="A777" t="s">
        <v>2061</v>
      </c>
      <c r="B777" t="s">
        <v>2065</v>
      </c>
      <c r="C777" t="s">
        <v>2070</v>
      </c>
      <c r="D777" t="s">
        <v>2069</v>
      </c>
      <c r="E777" t="s">
        <v>39</v>
      </c>
      <c r="F777" t="s">
        <v>70</v>
      </c>
      <c r="G777" t="s">
        <v>887</v>
      </c>
      <c r="H777" t="s">
        <v>70</v>
      </c>
      <c r="I777" t="s">
        <v>891</v>
      </c>
      <c r="J777" t="str">
        <f t="shared" si="12"/>
        <v>PEPSI BEVERAGES COMPA| 3795038017</v>
      </c>
      <c r="K777">
        <v>7</v>
      </c>
      <c r="L777">
        <v>1.47</v>
      </c>
      <c r="M777">
        <v>0.35</v>
      </c>
      <c r="N777">
        <v>382</v>
      </c>
      <c r="O777">
        <v>0.8</v>
      </c>
      <c r="P777">
        <v>52</v>
      </c>
      <c r="Q777">
        <v>0.27</v>
      </c>
      <c r="R777">
        <v>-53</v>
      </c>
      <c r="S777">
        <v>8</v>
      </c>
      <c r="T777">
        <v>-16</v>
      </c>
      <c r="U777">
        <v>-174</v>
      </c>
      <c r="V777">
        <v>-182</v>
      </c>
      <c r="W777">
        <v>37950</v>
      </c>
      <c r="X777">
        <v>37950</v>
      </c>
      <c r="Y777">
        <v>38017</v>
      </c>
      <c r="Z777">
        <v>1.58</v>
      </c>
      <c r="AA777" t="s">
        <v>2068</v>
      </c>
      <c r="AB777" t="s">
        <v>2067</v>
      </c>
    </row>
    <row r="778" spans="1:28" x14ac:dyDescent="0.3">
      <c r="A778" t="s">
        <v>2061</v>
      </c>
      <c r="B778" t="s">
        <v>2066</v>
      </c>
      <c r="C778" t="s">
        <v>1143</v>
      </c>
      <c r="D778" t="s">
        <v>1144</v>
      </c>
      <c r="E778" t="s">
        <v>39</v>
      </c>
      <c r="F778" t="s">
        <v>70</v>
      </c>
      <c r="G778" t="s">
        <v>563</v>
      </c>
      <c r="H778" t="s">
        <v>70</v>
      </c>
      <c r="I778" t="s">
        <v>1823</v>
      </c>
      <c r="J778" t="str">
        <f t="shared" si="12"/>
        <v>b: ARRIVE LOGISTICS | 3780937055</v>
      </c>
      <c r="K778">
        <v>1</v>
      </c>
      <c r="L778">
        <v>1.82</v>
      </c>
      <c r="M778">
        <v>0.28000000000000003</v>
      </c>
      <c r="N778">
        <v>285</v>
      </c>
      <c r="O778">
        <v>0.7</v>
      </c>
      <c r="P778">
        <v>0</v>
      </c>
      <c r="Q778">
        <v>0.25</v>
      </c>
      <c r="R778">
        <v>-20</v>
      </c>
      <c r="S778">
        <v>37</v>
      </c>
      <c r="T778">
        <v>-1</v>
      </c>
      <c r="U778">
        <v>144</v>
      </c>
      <c r="V778">
        <v>180</v>
      </c>
      <c r="W778">
        <v>37809</v>
      </c>
      <c r="X778">
        <v>37809</v>
      </c>
      <c r="Y778">
        <v>37055</v>
      </c>
      <c r="Z778">
        <v>1.86</v>
      </c>
      <c r="AA778" t="s">
        <v>2074</v>
      </c>
      <c r="AB778" t="s">
        <v>2073</v>
      </c>
    </row>
    <row r="779" spans="1:28" x14ac:dyDescent="0.3">
      <c r="A779" t="s">
        <v>2061</v>
      </c>
      <c r="B779" t="s">
        <v>2066</v>
      </c>
      <c r="C779" t="s">
        <v>37</v>
      </c>
      <c r="D779" t="s">
        <v>38</v>
      </c>
      <c r="E779" t="s">
        <v>39</v>
      </c>
      <c r="F779" t="s">
        <v>70</v>
      </c>
      <c r="G779" t="s">
        <v>2270</v>
      </c>
      <c r="H779" t="s">
        <v>70</v>
      </c>
      <c r="I779" t="s">
        <v>1108</v>
      </c>
      <c r="J779" t="str">
        <f t="shared" si="12"/>
        <v>b: C H ROBINSON | 3784137148</v>
      </c>
      <c r="K779">
        <v>1</v>
      </c>
      <c r="L779">
        <v>2.15</v>
      </c>
      <c r="M779">
        <v>0.27</v>
      </c>
      <c r="N779">
        <v>186</v>
      </c>
      <c r="O779">
        <v>0.67</v>
      </c>
      <c r="P779">
        <v>64</v>
      </c>
      <c r="Q779">
        <v>0.3</v>
      </c>
      <c r="R779">
        <v>-11</v>
      </c>
      <c r="S779">
        <v>-43</v>
      </c>
      <c r="T779">
        <v>-144</v>
      </c>
      <c r="U779">
        <v>118</v>
      </c>
      <c r="V779">
        <v>-69</v>
      </c>
      <c r="W779">
        <v>37950</v>
      </c>
      <c r="X779">
        <v>37841</v>
      </c>
      <c r="Y779">
        <v>37148</v>
      </c>
      <c r="Z779">
        <v>2.1800000000000002</v>
      </c>
      <c r="AA779" t="s">
        <v>2068</v>
      </c>
      <c r="AB779" t="s">
        <v>2067</v>
      </c>
    </row>
    <row r="780" spans="1:28" x14ac:dyDescent="0.3">
      <c r="A780" t="s">
        <v>2061</v>
      </c>
      <c r="B780" t="s">
        <v>2066</v>
      </c>
      <c r="C780" t="s">
        <v>2099</v>
      </c>
      <c r="D780" t="s">
        <v>2098</v>
      </c>
      <c r="E780" t="s">
        <v>39</v>
      </c>
      <c r="F780" t="s">
        <v>70</v>
      </c>
      <c r="G780" t="s">
        <v>763</v>
      </c>
      <c r="H780" t="s">
        <v>70</v>
      </c>
      <c r="I780" t="s">
        <v>575</v>
      </c>
      <c r="J780" t="str">
        <f t="shared" si="12"/>
        <v>CARLEX GLASS OF INDIA| 3788537087</v>
      </c>
      <c r="K780">
        <v>1</v>
      </c>
      <c r="L780">
        <v>3.55</v>
      </c>
      <c r="M780">
        <v>0.25</v>
      </c>
      <c r="N780">
        <v>155</v>
      </c>
      <c r="O780">
        <v>0.2</v>
      </c>
      <c r="P780">
        <v>65</v>
      </c>
      <c r="Q780">
        <v>0.3</v>
      </c>
      <c r="R780">
        <v>-6</v>
      </c>
      <c r="S780">
        <v>-51</v>
      </c>
      <c r="T780">
        <v>58</v>
      </c>
      <c r="U780">
        <v>297</v>
      </c>
      <c r="V780">
        <v>304</v>
      </c>
      <c r="W780">
        <v>37363</v>
      </c>
      <c r="X780">
        <v>37885</v>
      </c>
      <c r="Y780">
        <v>37087</v>
      </c>
      <c r="Z780">
        <v>3.56</v>
      </c>
      <c r="AA780" t="s">
        <v>2074</v>
      </c>
      <c r="AB780" t="s">
        <v>2073</v>
      </c>
    </row>
    <row r="781" spans="1:28" x14ac:dyDescent="0.3">
      <c r="A781" t="s">
        <v>2061</v>
      </c>
      <c r="B781" t="s">
        <v>2066</v>
      </c>
      <c r="C781" t="s">
        <v>2099</v>
      </c>
      <c r="D781" t="s">
        <v>2098</v>
      </c>
      <c r="E781" t="s">
        <v>39</v>
      </c>
      <c r="F781" t="s">
        <v>70</v>
      </c>
      <c r="G781" t="s">
        <v>763</v>
      </c>
      <c r="H781" t="s">
        <v>70</v>
      </c>
      <c r="I781" t="s">
        <v>202</v>
      </c>
      <c r="J781" t="str">
        <f t="shared" si="12"/>
        <v>CARLEX GLASS OF INDIA| 3788537201</v>
      </c>
      <c r="K781">
        <v>1</v>
      </c>
      <c r="L781">
        <v>2.71</v>
      </c>
      <c r="M781">
        <v>0.25</v>
      </c>
      <c r="N781">
        <v>188</v>
      </c>
      <c r="O781">
        <v>0.33</v>
      </c>
      <c r="P781">
        <v>0</v>
      </c>
      <c r="Q781">
        <v>0.25</v>
      </c>
      <c r="R781">
        <v>-8</v>
      </c>
      <c r="S781">
        <v>-51</v>
      </c>
      <c r="T781">
        <v>2</v>
      </c>
      <c r="U781">
        <v>224</v>
      </c>
      <c r="V781">
        <v>175</v>
      </c>
      <c r="W781">
        <v>37885</v>
      </c>
      <c r="X781">
        <v>37885</v>
      </c>
      <c r="Y781">
        <v>37201</v>
      </c>
      <c r="Z781">
        <v>2.72</v>
      </c>
      <c r="AA781" t="s">
        <v>2074</v>
      </c>
      <c r="AB781" t="s">
        <v>2073</v>
      </c>
    </row>
    <row r="782" spans="1:28" x14ac:dyDescent="0.3">
      <c r="A782" t="s">
        <v>2061</v>
      </c>
      <c r="B782" t="s">
        <v>2066</v>
      </c>
      <c r="C782" t="s">
        <v>761</v>
      </c>
      <c r="D782" t="s">
        <v>762</v>
      </c>
      <c r="E782" t="s">
        <v>39</v>
      </c>
      <c r="F782" t="s">
        <v>70</v>
      </c>
      <c r="G782" t="s">
        <v>763</v>
      </c>
      <c r="H782" t="s">
        <v>70</v>
      </c>
      <c r="I782" t="s">
        <v>575</v>
      </c>
      <c r="J782" t="str">
        <f t="shared" si="12"/>
        <v>CONAGRA FOODS INC | 3788537087</v>
      </c>
      <c r="K782">
        <v>3</v>
      </c>
      <c r="L782">
        <v>3.42</v>
      </c>
      <c r="M782">
        <v>2.31</v>
      </c>
      <c r="N782">
        <v>152</v>
      </c>
      <c r="O782">
        <v>0.56999999999999995</v>
      </c>
      <c r="P782">
        <v>59</v>
      </c>
      <c r="Q782">
        <v>0.28000000000000003</v>
      </c>
      <c r="R782">
        <v>-320</v>
      </c>
      <c r="S782">
        <v>-62</v>
      </c>
      <c r="T782">
        <v>-101</v>
      </c>
      <c r="U782">
        <v>578</v>
      </c>
      <c r="V782">
        <v>415</v>
      </c>
      <c r="W782">
        <v>37885</v>
      </c>
      <c r="X782">
        <v>37885</v>
      </c>
      <c r="Y782">
        <v>37087</v>
      </c>
      <c r="Z782">
        <v>5.49</v>
      </c>
      <c r="AA782" t="s">
        <v>2074</v>
      </c>
      <c r="AB782" t="s">
        <v>2073</v>
      </c>
    </row>
    <row r="783" spans="1:28" x14ac:dyDescent="0.3">
      <c r="A783" t="s">
        <v>2061</v>
      </c>
      <c r="B783" t="s">
        <v>2066</v>
      </c>
      <c r="C783" t="s">
        <v>761</v>
      </c>
      <c r="D783" t="s">
        <v>762</v>
      </c>
      <c r="E783" t="s">
        <v>39</v>
      </c>
      <c r="F783" t="s">
        <v>70</v>
      </c>
      <c r="G783" t="s">
        <v>763</v>
      </c>
      <c r="H783" t="s">
        <v>70</v>
      </c>
      <c r="I783" t="s">
        <v>1108</v>
      </c>
      <c r="J783" t="str">
        <f t="shared" si="12"/>
        <v>CONAGRA FOODS INC | 3788537148</v>
      </c>
      <c r="K783">
        <v>5</v>
      </c>
      <c r="L783">
        <v>2.64</v>
      </c>
      <c r="M783">
        <v>0.72</v>
      </c>
      <c r="N783">
        <v>182</v>
      </c>
      <c r="O783">
        <v>0.28999999999999998</v>
      </c>
      <c r="P783">
        <v>77</v>
      </c>
      <c r="Q783">
        <v>0.31</v>
      </c>
      <c r="R783">
        <v>-94</v>
      </c>
      <c r="S783">
        <v>-62</v>
      </c>
      <c r="T783">
        <v>19</v>
      </c>
      <c r="U783">
        <v>285</v>
      </c>
      <c r="V783">
        <v>242</v>
      </c>
      <c r="W783">
        <v>37809</v>
      </c>
      <c r="X783">
        <v>37885</v>
      </c>
      <c r="Y783">
        <v>37148</v>
      </c>
      <c r="Z783">
        <v>3.12</v>
      </c>
      <c r="AA783" t="s">
        <v>2074</v>
      </c>
      <c r="AB783" t="s">
        <v>2073</v>
      </c>
    </row>
    <row r="784" spans="1:28" x14ac:dyDescent="0.3">
      <c r="A784" t="s">
        <v>2061</v>
      </c>
      <c r="B784" t="s">
        <v>2066</v>
      </c>
      <c r="C784" t="s">
        <v>765</v>
      </c>
      <c r="D784" t="s">
        <v>766</v>
      </c>
      <c r="E784" t="s">
        <v>39</v>
      </c>
      <c r="F784" t="s">
        <v>70</v>
      </c>
      <c r="G784" t="s">
        <v>1804</v>
      </c>
      <c r="H784" t="s">
        <v>70</v>
      </c>
      <c r="I784" t="s">
        <v>828</v>
      </c>
      <c r="J784" t="str">
        <f t="shared" si="12"/>
        <v>NISSAN NORTH AMERICA | 3771637089</v>
      </c>
      <c r="K784">
        <v>2</v>
      </c>
      <c r="L784">
        <v>2.5299999999999998</v>
      </c>
      <c r="M784">
        <v>0.22</v>
      </c>
      <c r="N784">
        <v>170</v>
      </c>
      <c r="O784">
        <v>0.75</v>
      </c>
      <c r="P784">
        <v>74</v>
      </c>
      <c r="Q784">
        <v>0.3</v>
      </c>
      <c r="R784">
        <v>-29</v>
      </c>
      <c r="S784">
        <v>-104</v>
      </c>
      <c r="T784">
        <v>-179</v>
      </c>
      <c r="U784">
        <v>177</v>
      </c>
      <c r="V784">
        <v>-106</v>
      </c>
      <c r="W784">
        <v>37401</v>
      </c>
      <c r="X784">
        <v>37716</v>
      </c>
      <c r="Y784">
        <v>37089</v>
      </c>
      <c r="Z784">
        <v>2.5099999999999998</v>
      </c>
      <c r="AA784" t="s">
        <v>2074</v>
      </c>
      <c r="AB784" t="s">
        <v>2073</v>
      </c>
    </row>
    <row r="785" spans="1:28" x14ac:dyDescent="0.3">
      <c r="A785" t="s">
        <v>2061</v>
      </c>
      <c r="B785" t="s">
        <v>2066</v>
      </c>
      <c r="C785" t="s">
        <v>765</v>
      </c>
      <c r="D785" t="s">
        <v>766</v>
      </c>
      <c r="E785" t="s">
        <v>39</v>
      </c>
      <c r="F785" t="s">
        <v>70</v>
      </c>
      <c r="G785" t="s">
        <v>763</v>
      </c>
      <c r="H785" t="s">
        <v>70</v>
      </c>
      <c r="I785" t="s">
        <v>578</v>
      </c>
      <c r="J785" t="str">
        <f t="shared" si="12"/>
        <v>NISSAN NORTH AMERICA | 3788537121</v>
      </c>
      <c r="K785">
        <v>19</v>
      </c>
      <c r="L785">
        <v>2.61</v>
      </c>
      <c r="M785">
        <v>0.22</v>
      </c>
      <c r="N785">
        <v>168</v>
      </c>
      <c r="O785">
        <v>0.25</v>
      </c>
      <c r="P785">
        <v>62</v>
      </c>
      <c r="Q785">
        <v>0.28000000000000003</v>
      </c>
      <c r="R785">
        <v>-2</v>
      </c>
      <c r="S785">
        <v>-53</v>
      </c>
      <c r="T785">
        <v>36</v>
      </c>
      <c r="U785">
        <v>166</v>
      </c>
      <c r="V785">
        <v>149</v>
      </c>
      <c r="W785">
        <v>37950</v>
      </c>
      <c r="X785">
        <v>37885</v>
      </c>
      <c r="Y785">
        <v>37121</v>
      </c>
      <c r="Z785">
        <v>2.59</v>
      </c>
      <c r="AA785" t="s">
        <v>2074</v>
      </c>
      <c r="AB785" t="s">
        <v>2073</v>
      </c>
    </row>
    <row r="786" spans="1:28" x14ac:dyDescent="0.3">
      <c r="A786" t="s">
        <v>2061</v>
      </c>
      <c r="B786" t="s">
        <v>2066</v>
      </c>
      <c r="C786" t="s">
        <v>2269</v>
      </c>
      <c r="D786" t="s">
        <v>2268</v>
      </c>
      <c r="E786" t="s">
        <v>39</v>
      </c>
      <c r="F786" t="s">
        <v>70</v>
      </c>
      <c r="G786" t="s">
        <v>1800</v>
      </c>
      <c r="H786" t="s">
        <v>70</v>
      </c>
      <c r="I786" t="s">
        <v>579</v>
      </c>
      <c r="J786" t="str">
        <f t="shared" si="12"/>
        <v>PCA MASCOT OVER 160 | 3780637135</v>
      </c>
      <c r="K786">
        <v>3</v>
      </c>
      <c r="L786">
        <v>3.5</v>
      </c>
      <c r="M786">
        <v>0</v>
      </c>
      <c r="N786">
        <v>195</v>
      </c>
      <c r="O786">
        <v>0.25</v>
      </c>
      <c r="P786">
        <v>15</v>
      </c>
      <c r="Q786">
        <v>0.25</v>
      </c>
      <c r="R786">
        <v>32</v>
      </c>
      <c r="S786">
        <v>-49</v>
      </c>
      <c r="T786">
        <v>36</v>
      </c>
      <c r="U786">
        <v>348</v>
      </c>
      <c r="V786">
        <v>335</v>
      </c>
      <c r="W786">
        <v>37950</v>
      </c>
      <c r="X786">
        <v>37806</v>
      </c>
      <c r="Y786">
        <v>37135</v>
      </c>
      <c r="Z786">
        <v>3.26</v>
      </c>
      <c r="AA786" t="s">
        <v>2068</v>
      </c>
      <c r="AB786" t="s">
        <v>2067</v>
      </c>
    </row>
    <row r="787" spans="1:28" x14ac:dyDescent="0.3">
      <c r="A787" t="s">
        <v>2061</v>
      </c>
      <c r="B787" t="s">
        <v>2066</v>
      </c>
      <c r="C787" t="s">
        <v>2269</v>
      </c>
      <c r="D787" t="s">
        <v>2268</v>
      </c>
      <c r="E787" t="s">
        <v>39</v>
      </c>
      <c r="F787" t="s">
        <v>70</v>
      </c>
      <c r="G787" t="s">
        <v>1800</v>
      </c>
      <c r="H787" t="s">
        <v>70</v>
      </c>
      <c r="I787" t="s">
        <v>132</v>
      </c>
      <c r="J787" t="str">
        <f t="shared" si="12"/>
        <v>PCA MASCOT OVER 160 | 3780637066</v>
      </c>
      <c r="K787">
        <v>14</v>
      </c>
      <c r="L787">
        <v>3.63</v>
      </c>
      <c r="M787">
        <v>0</v>
      </c>
      <c r="N787">
        <v>188</v>
      </c>
      <c r="O787">
        <v>0.26</v>
      </c>
      <c r="P787">
        <v>56</v>
      </c>
      <c r="Q787">
        <v>0.28999999999999998</v>
      </c>
      <c r="R787">
        <v>39</v>
      </c>
      <c r="S787">
        <v>-49</v>
      </c>
      <c r="T787">
        <v>32</v>
      </c>
      <c r="U787">
        <v>349</v>
      </c>
      <c r="V787">
        <v>332</v>
      </c>
      <c r="W787">
        <v>37950</v>
      </c>
      <c r="X787">
        <v>37806</v>
      </c>
      <c r="Y787">
        <v>37066</v>
      </c>
      <c r="Z787">
        <v>3.39</v>
      </c>
      <c r="AA787" t="s">
        <v>2068</v>
      </c>
      <c r="AB787" t="s">
        <v>2067</v>
      </c>
    </row>
    <row r="788" spans="1:28" x14ac:dyDescent="0.3">
      <c r="A788" t="s">
        <v>2061</v>
      </c>
      <c r="B788" t="s">
        <v>2066</v>
      </c>
      <c r="C788" t="s">
        <v>2269</v>
      </c>
      <c r="D788" t="s">
        <v>2268</v>
      </c>
      <c r="E788" t="s">
        <v>39</v>
      </c>
      <c r="F788" t="s">
        <v>70</v>
      </c>
      <c r="G788" t="s">
        <v>1800</v>
      </c>
      <c r="H788" t="s">
        <v>70</v>
      </c>
      <c r="I788" t="s">
        <v>139</v>
      </c>
      <c r="J788" t="str">
        <f t="shared" si="12"/>
        <v>PCA MASCOT OVER 160 | 3780637086</v>
      </c>
      <c r="K788">
        <v>1</v>
      </c>
      <c r="L788">
        <v>3.53</v>
      </c>
      <c r="M788">
        <v>0</v>
      </c>
      <c r="N788">
        <v>193</v>
      </c>
      <c r="O788">
        <v>0.25</v>
      </c>
      <c r="P788">
        <v>31</v>
      </c>
      <c r="Q788">
        <v>0.25</v>
      </c>
      <c r="R788">
        <v>-6</v>
      </c>
      <c r="S788">
        <v>-49</v>
      </c>
      <c r="T788">
        <v>36</v>
      </c>
      <c r="U788">
        <v>389</v>
      </c>
      <c r="V788">
        <v>376</v>
      </c>
      <c r="W788">
        <v>37813</v>
      </c>
      <c r="X788">
        <v>37806</v>
      </c>
      <c r="Y788">
        <v>37086</v>
      </c>
      <c r="Z788">
        <v>3.29</v>
      </c>
      <c r="AA788" t="s">
        <v>2068</v>
      </c>
      <c r="AB788" t="s">
        <v>2067</v>
      </c>
    </row>
    <row r="789" spans="1:28" x14ac:dyDescent="0.3">
      <c r="A789" t="s">
        <v>2061</v>
      </c>
      <c r="B789" t="s">
        <v>2066</v>
      </c>
      <c r="C789" t="s">
        <v>2269</v>
      </c>
      <c r="D789" t="s">
        <v>2268</v>
      </c>
      <c r="E789" t="s">
        <v>39</v>
      </c>
      <c r="F789" t="s">
        <v>70</v>
      </c>
      <c r="G789" t="s">
        <v>1800</v>
      </c>
      <c r="H789" t="s">
        <v>70</v>
      </c>
      <c r="I789" t="s">
        <v>611</v>
      </c>
      <c r="J789" t="str">
        <f t="shared" si="12"/>
        <v>PCA MASCOT OVER 160 | 3780637127</v>
      </c>
      <c r="K789">
        <v>2</v>
      </c>
      <c r="L789">
        <v>3.57</v>
      </c>
      <c r="M789">
        <v>0.26</v>
      </c>
      <c r="N789">
        <v>191</v>
      </c>
      <c r="O789">
        <v>0.25</v>
      </c>
      <c r="P789">
        <v>77</v>
      </c>
      <c r="Q789">
        <v>0.3</v>
      </c>
      <c r="R789">
        <v>-68</v>
      </c>
      <c r="S789">
        <v>-49</v>
      </c>
      <c r="T789">
        <v>36</v>
      </c>
      <c r="U789">
        <v>452</v>
      </c>
      <c r="V789">
        <v>439</v>
      </c>
      <c r="W789">
        <v>37401</v>
      </c>
      <c r="X789">
        <v>37806</v>
      </c>
      <c r="Y789">
        <v>37127</v>
      </c>
      <c r="Z789">
        <v>3.59</v>
      </c>
      <c r="AA789" t="s">
        <v>2068</v>
      </c>
      <c r="AB789" t="s">
        <v>2067</v>
      </c>
    </row>
    <row r="790" spans="1:28" x14ac:dyDescent="0.3">
      <c r="A790" t="s">
        <v>2061</v>
      </c>
      <c r="B790" t="s">
        <v>2066</v>
      </c>
      <c r="C790" t="s">
        <v>2269</v>
      </c>
      <c r="D790" t="s">
        <v>2268</v>
      </c>
      <c r="E790" t="s">
        <v>39</v>
      </c>
      <c r="F790" t="s">
        <v>70</v>
      </c>
      <c r="G790" t="s">
        <v>1800</v>
      </c>
      <c r="H790" t="s">
        <v>70</v>
      </c>
      <c r="I790" t="s">
        <v>202</v>
      </c>
      <c r="J790" t="str">
        <f t="shared" si="12"/>
        <v>PCA MASCOT OVER 160 | 3780637201</v>
      </c>
      <c r="K790">
        <v>18</v>
      </c>
      <c r="L790">
        <v>3.47</v>
      </c>
      <c r="M790">
        <v>0.18</v>
      </c>
      <c r="N790">
        <v>196</v>
      </c>
      <c r="O790">
        <v>0.27</v>
      </c>
      <c r="P790">
        <v>79</v>
      </c>
      <c r="Q790">
        <v>0.31</v>
      </c>
      <c r="R790">
        <v>-40</v>
      </c>
      <c r="S790">
        <v>-49</v>
      </c>
      <c r="T790">
        <v>28</v>
      </c>
      <c r="U790">
        <v>419</v>
      </c>
      <c r="V790">
        <v>398</v>
      </c>
      <c r="W790">
        <v>37950</v>
      </c>
      <c r="X790">
        <v>37806</v>
      </c>
      <c r="Y790">
        <v>37201</v>
      </c>
      <c r="Z790">
        <v>3.41</v>
      </c>
      <c r="AA790" t="s">
        <v>2068</v>
      </c>
      <c r="AB790" t="s">
        <v>2067</v>
      </c>
    </row>
    <row r="791" spans="1:28" x14ac:dyDescent="0.3">
      <c r="A791" t="s">
        <v>2061</v>
      </c>
      <c r="B791" t="s">
        <v>2066</v>
      </c>
      <c r="C791" t="s">
        <v>2269</v>
      </c>
      <c r="D791" t="s">
        <v>2268</v>
      </c>
      <c r="E791" t="s">
        <v>39</v>
      </c>
      <c r="F791" t="s">
        <v>70</v>
      </c>
      <c r="G791" t="s">
        <v>1800</v>
      </c>
      <c r="H791" t="s">
        <v>70</v>
      </c>
      <c r="I791" t="s">
        <v>786</v>
      </c>
      <c r="J791" t="str">
        <f t="shared" si="12"/>
        <v>PCA MASCOT OVER 160 | 3780637160</v>
      </c>
      <c r="K791">
        <v>5</v>
      </c>
      <c r="L791">
        <v>3.5</v>
      </c>
      <c r="M791">
        <v>0.26</v>
      </c>
      <c r="N791">
        <v>195</v>
      </c>
      <c r="O791">
        <v>0.27</v>
      </c>
      <c r="P791">
        <v>75</v>
      </c>
      <c r="Q791">
        <v>0.3</v>
      </c>
      <c r="R791">
        <v>-66</v>
      </c>
      <c r="S791">
        <v>-49</v>
      </c>
      <c r="T791">
        <v>28</v>
      </c>
      <c r="U791">
        <v>446</v>
      </c>
      <c r="V791">
        <v>425</v>
      </c>
      <c r="W791">
        <v>37950</v>
      </c>
      <c r="X791">
        <v>37806</v>
      </c>
      <c r="Y791">
        <v>37160</v>
      </c>
      <c r="Z791">
        <v>3.52</v>
      </c>
      <c r="AA791" t="s">
        <v>2068</v>
      </c>
      <c r="AB791" t="s">
        <v>2067</v>
      </c>
    </row>
    <row r="792" spans="1:28" x14ac:dyDescent="0.3">
      <c r="A792" t="s">
        <v>2061</v>
      </c>
      <c r="B792" t="s">
        <v>2066</v>
      </c>
      <c r="C792" t="s">
        <v>2267</v>
      </c>
      <c r="D792" t="s">
        <v>2266</v>
      </c>
      <c r="E792" t="s">
        <v>39</v>
      </c>
      <c r="F792" t="s">
        <v>70</v>
      </c>
      <c r="G792" t="s">
        <v>1800</v>
      </c>
      <c r="H792" t="s">
        <v>70</v>
      </c>
      <c r="I792" t="s">
        <v>1826</v>
      </c>
      <c r="J792" t="str">
        <f t="shared" si="12"/>
        <v>PCA MASCOT UNDER 160 | 3780637357</v>
      </c>
      <c r="K792">
        <v>3</v>
      </c>
      <c r="L792">
        <v>4.28</v>
      </c>
      <c r="M792">
        <v>0.3</v>
      </c>
      <c r="N792">
        <v>152</v>
      </c>
      <c r="O792">
        <v>0.51</v>
      </c>
      <c r="P792">
        <v>17</v>
      </c>
      <c r="Q792">
        <v>0.25</v>
      </c>
      <c r="R792">
        <v>-53</v>
      </c>
      <c r="S792">
        <v>-127</v>
      </c>
      <c r="T792">
        <v>-76</v>
      </c>
      <c r="U792">
        <v>433</v>
      </c>
      <c r="V792">
        <v>230</v>
      </c>
      <c r="W792">
        <v>37813</v>
      </c>
      <c r="X792">
        <v>37806</v>
      </c>
      <c r="Y792">
        <v>37357</v>
      </c>
      <c r="Z792">
        <v>4.34</v>
      </c>
      <c r="AA792" t="s">
        <v>2068</v>
      </c>
      <c r="AB792" t="s">
        <v>2067</v>
      </c>
    </row>
    <row r="793" spans="1:28" x14ac:dyDescent="0.3">
      <c r="A793" t="s">
        <v>2061</v>
      </c>
      <c r="B793" t="s">
        <v>2066</v>
      </c>
      <c r="C793" t="s">
        <v>2070</v>
      </c>
      <c r="D793" t="s">
        <v>2069</v>
      </c>
      <c r="E793" t="s">
        <v>39</v>
      </c>
      <c r="F793" t="s">
        <v>70</v>
      </c>
      <c r="G793" t="s">
        <v>887</v>
      </c>
      <c r="H793" t="s">
        <v>70</v>
      </c>
      <c r="I793" t="s">
        <v>202</v>
      </c>
      <c r="J793" t="str">
        <f t="shared" si="12"/>
        <v>PEPSI BEVERAGES COMPA| 3795037201</v>
      </c>
      <c r="K793">
        <v>2</v>
      </c>
      <c r="L793">
        <v>2.85</v>
      </c>
      <c r="M793">
        <v>0.35</v>
      </c>
      <c r="N793">
        <v>180</v>
      </c>
      <c r="O793">
        <v>0.33</v>
      </c>
      <c r="P793">
        <v>15</v>
      </c>
      <c r="Q793">
        <v>0.25</v>
      </c>
      <c r="R793">
        <v>-26</v>
      </c>
      <c r="S793">
        <v>8</v>
      </c>
      <c r="T793">
        <v>2</v>
      </c>
      <c r="U793">
        <v>253</v>
      </c>
      <c r="V793">
        <v>263</v>
      </c>
      <c r="W793">
        <v>37863</v>
      </c>
      <c r="X793">
        <v>37950</v>
      </c>
      <c r="Y793">
        <v>37201</v>
      </c>
      <c r="Z793">
        <v>2.96</v>
      </c>
      <c r="AA793" t="s">
        <v>2068</v>
      </c>
      <c r="AB793" t="s">
        <v>2067</v>
      </c>
    </row>
    <row r="794" spans="1:28" x14ac:dyDescent="0.3">
      <c r="A794" t="s">
        <v>2061</v>
      </c>
      <c r="B794" t="s">
        <v>2066</v>
      </c>
      <c r="C794" t="s">
        <v>1796</v>
      </c>
      <c r="D794" t="s">
        <v>1797</v>
      </c>
      <c r="E794" t="s">
        <v>39</v>
      </c>
      <c r="F794" t="s">
        <v>70</v>
      </c>
      <c r="G794" t="s">
        <v>860</v>
      </c>
      <c r="H794" t="s">
        <v>70</v>
      </c>
      <c r="I794" t="s">
        <v>202</v>
      </c>
      <c r="J794" t="str">
        <f t="shared" si="12"/>
        <v>UPS DIRECT SHIP | 3774337201</v>
      </c>
      <c r="K794">
        <v>8</v>
      </c>
      <c r="L794">
        <v>2.0499999999999998</v>
      </c>
      <c r="M794">
        <v>0.1</v>
      </c>
      <c r="N794">
        <v>252</v>
      </c>
      <c r="O794">
        <v>0.51</v>
      </c>
      <c r="P794">
        <v>162</v>
      </c>
      <c r="Q794">
        <v>0.39</v>
      </c>
      <c r="R794">
        <v>27</v>
      </c>
      <c r="S794">
        <v>-85</v>
      </c>
      <c r="T794">
        <v>81</v>
      </c>
      <c r="U794">
        <v>128</v>
      </c>
      <c r="V794">
        <v>124</v>
      </c>
      <c r="W794">
        <v>42051</v>
      </c>
      <c r="X794">
        <v>37743</v>
      </c>
      <c r="Y794">
        <v>37201</v>
      </c>
      <c r="Z794">
        <v>1.91</v>
      </c>
      <c r="AA794" t="s">
        <v>2074</v>
      </c>
      <c r="AB794" t="s">
        <v>2073</v>
      </c>
    </row>
    <row r="795" spans="1:28" x14ac:dyDescent="0.3">
      <c r="A795" t="s">
        <v>2061</v>
      </c>
      <c r="B795" t="s">
        <v>2066</v>
      </c>
      <c r="C795" t="s">
        <v>1799</v>
      </c>
      <c r="D795" t="s">
        <v>1797</v>
      </c>
      <c r="E795" t="s">
        <v>39</v>
      </c>
      <c r="F795" t="s">
        <v>70</v>
      </c>
      <c r="G795" t="s">
        <v>860</v>
      </c>
      <c r="H795" t="s">
        <v>70</v>
      </c>
      <c r="I795" t="s">
        <v>202</v>
      </c>
      <c r="J795" t="str">
        <f t="shared" si="12"/>
        <v>UPS SUPPLY CHAIN SOLU| 3774337201</v>
      </c>
      <c r="K795">
        <v>7</v>
      </c>
      <c r="L795">
        <v>2.12</v>
      </c>
      <c r="M795">
        <v>0.1</v>
      </c>
      <c r="N795">
        <v>252</v>
      </c>
      <c r="O795">
        <v>0.39</v>
      </c>
      <c r="P795">
        <v>165</v>
      </c>
      <c r="Q795">
        <v>0.4</v>
      </c>
      <c r="R795">
        <v>33</v>
      </c>
      <c r="S795">
        <v>-156</v>
      </c>
      <c r="T795">
        <v>132</v>
      </c>
      <c r="U795">
        <v>140</v>
      </c>
      <c r="V795">
        <v>116</v>
      </c>
      <c r="W795">
        <v>37950</v>
      </c>
      <c r="X795">
        <v>37743</v>
      </c>
      <c r="Y795">
        <v>37201</v>
      </c>
      <c r="Z795">
        <v>1.98</v>
      </c>
      <c r="AA795" t="s">
        <v>2074</v>
      </c>
      <c r="AB795" t="s">
        <v>2073</v>
      </c>
    </row>
    <row r="796" spans="1:28" x14ac:dyDescent="0.3">
      <c r="A796" t="s">
        <v>2065</v>
      </c>
      <c r="B796" t="s">
        <v>2229</v>
      </c>
      <c r="C796" t="s">
        <v>37</v>
      </c>
      <c r="D796" t="s">
        <v>38</v>
      </c>
      <c r="E796" t="s">
        <v>39</v>
      </c>
      <c r="F796" t="s">
        <v>70</v>
      </c>
      <c r="G796" t="s">
        <v>75</v>
      </c>
      <c r="H796" t="s">
        <v>40</v>
      </c>
      <c r="I796" t="s">
        <v>2265</v>
      </c>
      <c r="J796" t="str">
        <f t="shared" si="12"/>
        <v>b: C H ROBINSON | 3810135986</v>
      </c>
      <c r="K796">
        <v>1</v>
      </c>
      <c r="L796">
        <v>1.86</v>
      </c>
      <c r="M796">
        <v>0.27</v>
      </c>
      <c r="N796">
        <v>258</v>
      </c>
      <c r="O796">
        <v>0.83</v>
      </c>
      <c r="P796">
        <v>24</v>
      </c>
      <c r="Q796">
        <v>0.25</v>
      </c>
      <c r="R796">
        <v>-15</v>
      </c>
      <c r="S796">
        <v>-73</v>
      </c>
      <c r="T796">
        <v>-57</v>
      </c>
      <c r="U796">
        <v>-308</v>
      </c>
      <c r="V796">
        <v>-438</v>
      </c>
      <c r="W796">
        <v>38017</v>
      </c>
      <c r="X796">
        <v>38101</v>
      </c>
      <c r="Y796">
        <v>35986</v>
      </c>
      <c r="Z796">
        <v>1.89</v>
      </c>
      <c r="AA796" t="s">
        <v>2074</v>
      </c>
      <c r="AB796" t="s">
        <v>2073</v>
      </c>
    </row>
    <row r="797" spans="1:28" x14ac:dyDescent="0.3">
      <c r="A797" t="s">
        <v>2065</v>
      </c>
      <c r="B797" t="s">
        <v>2219</v>
      </c>
      <c r="C797" t="s">
        <v>432</v>
      </c>
      <c r="D797" t="s">
        <v>433</v>
      </c>
      <c r="E797" t="s">
        <v>39</v>
      </c>
      <c r="F797" t="s">
        <v>70</v>
      </c>
      <c r="G797" t="s">
        <v>75</v>
      </c>
      <c r="H797" t="s">
        <v>40</v>
      </c>
      <c r="I797" t="s">
        <v>326</v>
      </c>
      <c r="J797" t="str">
        <f t="shared" si="12"/>
        <v>b: UBER FREIGHT LLC | 3810135203</v>
      </c>
      <c r="K797">
        <v>1</v>
      </c>
      <c r="L797">
        <v>2.1800000000000002</v>
      </c>
      <c r="M797">
        <v>0.27</v>
      </c>
      <c r="N797">
        <v>224</v>
      </c>
      <c r="O797">
        <v>0.54</v>
      </c>
      <c r="P797">
        <v>12</v>
      </c>
      <c r="Q797">
        <v>0.25</v>
      </c>
      <c r="R797">
        <v>-13</v>
      </c>
      <c r="S797">
        <v>-119</v>
      </c>
      <c r="T797">
        <v>2</v>
      </c>
      <c r="U797">
        <v>-104</v>
      </c>
      <c r="V797">
        <v>-221</v>
      </c>
      <c r="W797">
        <v>38671</v>
      </c>
      <c r="X797">
        <v>38101</v>
      </c>
      <c r="Y797">
        <v>35203</v>
      </c>
      <c r="Z797">
        <v>2.21</v>
      </c>
      <c r="AA797" t="s">
        <v>2064</v>
      </c>
      <c r="AB797" t="s">
        <v>2063</v>
      </c>
    </row>
    <row r="798" spans="1:28" x14ac:dyDescent="0.3">
      <c r="A798" t="s">
        <v>2065</v>
      </c>
      <c r="B798" t="s">
        <v>2219</v>
      </c>
      <c r="C798" t="s">
        <v>539</v>
      </c>
      <c r="D798" t="s">
        <v>540</v>
      </c>
      <c r="E798" t="s">
        <v>39</v>
      </c>
      <c r="F798" t="s">
        <v>70</v>
      </c>
      <c r="G798" t="s">
        <v>75</v>
      </c>
      <c r="H798" t="s">
        <v>40</v>
      </c>
      <c r="I798" t="s">
        <v>320</v>
      </c>
      <c r="J798" t="str">
        <f t="shared" si="12"/>
        <v>HOME DEPOT | 3810135111</v>
      </c>
      <c r="K798">
        <v>2</v>
      </c>
      <c r="L798">
        <v>2.76</v>
      </c>
      <c r="M798">
        <v>0.21</v>
      </c>
      <c r="N798">
        <v>232</v>
      </c>
      <c r="O798">
        <v>0.3</v>
      </c>
      <c r="P798">
        <v>56</v>
      </c>
      <c r="Q798">
        <v>0.3</v>
      </c>
      <c r="R798">
        <v>0</v>
      </c>
      <c r="S798">
        <v>-157</v>
      </c>
      <c r="T798">
        <v>105</v>
      </c>
      <c r="U798">
        <v>26</v>
      </c>
      <c r="V798">
        <v>-26</v>
      </c>
      <c r="W798">
        <v>38101</v>
      </c>
      <c r="X798">
        <v>38101</v>
      </c>
      <c r="Y798">
        <v>35111</v>
      </c>
      <c r="Z798">
        <v>2.73</v>
      </c>
      <c r="AA798" t="s">
        <v>2074</v>
      </c>
      <c r="AB798" t="s">
        <v>2073</v>
      </c>
    </row>
    <row r="799" spans="1:28" x14ac:dyDescent="0.3">
      <c r="A799" t="s">
        <v>2065</v>
      </c>
      <c r="B799" t="s">
        <v>2219</v>
      </c>
      <c r="C799" t="s">
        <v>539</v>
      </c>
      <c r="D799" t="s">
        <v>540</v>
      </c>
      <c r="E799" t="s">
        <v>39</v>
      </c>
      <c r="F799" t="s">
        <v>70</v>
      </c>
      <c r="G799" t="s">
        <v>890</v>
      </c>
      <c r="H799" t="s">
        <v>40</v>
      </c>
      <c r="I799" t="s">
        <v>320</v>
      </c>
      <c r="J799" t="str">
        <f t="shared" si="12"/>
        <v>HOME DEPOT | 3805335111</v>
      </c>
      <c r="K799">
        <v>1</v>
      </c>
      <c r="L799">
        <v>2.65</v>
      </c>
      <c r="M799">
        <v>0.15</v>
      </c>
      <c r="N799">
        <v>254</v>
      </c>
      <c r="O799">
        <v>0.33</v>
      </c>
      <c r="P799">
        <v>17</v>
      </c>
      <c r="Q799">
        <v>0.25</v>
      </c>
      <c r="R799">
        <v>15</v>
      </c>
      <c r="S799">
        <v>-13</v>
      </c>
      <c r="T799">
        <v>158</v>
      </c>
      <c r="U799">
        <v>22</v>
      </c>
      <c r="V799">
        <v>167</v>
      </c>
      <c r="W799">
        <v>38101</v>
      </c>
      <c r="X799">
        <v>38053</v>
      </c>
      <c r="Y799">
        <v>35111</v>
      </c>
      <c r="Z799">
        <v>2.56</v>
      </c>
      <c r="AA799" t="s">
        <v>2074</v>
      </c>
      <c r="AB799" t="s">
        <v>2073</v>
      </c>
    </row>
    <row r="800" spans="1:28" x14ac:dyDescent="0.3">
      <c r="A800" t="s">
        <v>2065</v>
      </c>
      <c r="B800" t="s">
        <v>2219</v>
      </c>
      <c r="C800" t="s">
        <v>1195</v>
      </c>
      <c r="D800" t="s">
        <v>1196</v>
      </c>
      <c r="E800" t="s">
        <v>39</v>
      </c>
      <c r="F800" t="s">
        <v>70</v>
      </c>
      <c r="G800" t="s">
        <v>75</v>
      </c>
      <c r="H800" t="s">
        <v>40</v>
      </c>
      <c r="I800" t="s">
        <v>916</v>
      </c>
      <c r="J800" t="str">
        <f t="shared" si="12"/>
        <v>WERNER | 3810135020</v>
      </c>
      <c r="K800">
        <v>4</v>
      </c>
      <c r="L800">
        <v>2.16</v>
      </c>
      <c r="M800">
        <v>0.22</v>
      </c>
      <c r="N800">
        <v>239</v>
      </c>
      <c r="O800">
        <v>0.68</v>
      </c>
      <c r="P800">
        <v>0</v>
      </c>
      <c r="Q800">
        <v>0.25</v>
      </c>
      <c r="R800">
        <v>0</v>
      </c>
      <c r="S800">
        <v>8</v>
      </c>
      <c r="T800">
        <v>-59</v>
      </c>
      <c r="U800">
        <v>-105</v>
      </c>
      <c r="V800">
        <v>-156</v>
      </c>
      <c r="W800">
        <v>38101</v>
      </c>
      <c r="X800">
        <v>38101</v>
      </c>
      <c r="Y800">
        <v>35020</v>
      </c>
      <c r="Z800">
        <v>2.14</v>
      </c>
      <c r="AA800" t="s">
        <v>2064</v>
      </c>
      <c r="AB800" t="s">
        <v>2063</v>
      </c>
    </row>
    <row r="801" spans="1:28" x14ac:dyDescent="0.3">
      <c r="A801" t="s">
        <v>2065</v>
      </c>
      <c r="B801" t="s">
        <v>2202</v>
      </c>
      <c r="C801" t="s">
        <v>37</v>
      </c>
      <c r="D801" t="s">
        <v>38</v>
      </c>
      <c r="E801" t="s">
        <v>39</v>
      </c>
      <c r="F801" t="s">
        <v>70</v>
      </c>
      <c r="G801" t="s">
        <v>75</v>
      </c>
      <c r="H801" t="s">
        <v>40</v>
      </c>
      <c r="I801" t="s">
        <v>522</v>
      </c>
      <c r="J801" t="str">
        <f t="shared" si="12"/>
        <v>b: C H ROBINSON | 3810135601</v>
      </c>
      <c r="K801">
        <v>1</v>
      </c>
      <c r="L801">
        <v>2.36</v>
      </c>
      <c r="M801">
        <v>0.27</v>
      </c>
      <c r="N801">
        <v>190</v>
      </c>
      <c r="O801">
        <v>0.33</v>
      </c>
      <c r="P801">
        <v>0</v>
      </c>
      <c r="Q801">
        <v>0.25</v>
      </c>
      <c r="R801">
        <v>-12</v>
      </c>
      <c r="S801">
        <v>-73</v>
      </c>
      <c r="T801">
        <v>2</v>
      </c>
      <c r="U801">
        <v>172</v>
      </c>
      <c r="V801">
        <v>101</v>
      </c>
      <c r="W801">
        <v>38101</v>
      </c>
      <c r="X801">
        <v>38101</v>
      </c>
      <c r="Y801">
        <v>35601</v>
      </c>
      <c r="Z801">
        <v>2.39</v>
      </c>
      <c r="AA801" t="s">
        <v>2074</v>
      </c>
      <c r="AB801" t="s">
        <v>2073</v>
      </c>
    </row>
    <row r="802" spans="1:28" x14ac:dyDescent="0.3">
      <c r="A802" t="s">
        <v>2065</v>
      </c>
      <c r="B802" t="s">
        <v>2202</v>
      </c>
      <c r="C802" t="s">
        <v>37</v>
      </c>
      <c r="D802" t="s">
        <v>38</v>
      </c>
      <c r="E802" t="s">
        <v>39</v>
      </c>
      <c r="F802" t="s">
        <v>70</v>
      </c>
      <c r="G802" t="s">
        <v>75</v>
      </c>
      <c r="H802" t="s">
        <v>70</v>
      </c>
      <c r="I802" t="s">
        <v>2264</v>
      </c>
      <c r="J802" t="str">
        <f t="shared" si="12"/>
        <v>b: C H ROBINSON | 3810137324</v>
      </c>
      <c r="K802">
        <v>1</v>
      </c>
      <c r="L802">
        <v>2.31</v>
      </c>
      <c r="M802">
        <v>0.28000000000000003</v>
      </c>
      <c r="N802">
        <v>251</v>
      </c>
      <c r="O802">
        <v>0.7</v>
      </c>
      <c r="P802">
        <v>18</v>
      </c>
      <c r="Q802">
        <v>0.25</v>
      </c>
      <c r="R802">
        <v>-18</v>
      </c>
      <c r="S802">
        <v>-73</v>
      </c>
      <c r="T802">
        <v>-1</v>
      </c>
      <c r="U802">
        <v>245</v>
      </c>
      <c r="V802">
        <v>171</v>
      </c>
      <c r="W802">
        <v>38654</v>
      </c>
      <c r="X802">
        <v>38101</v>
      </c>
      <c r="Y802">
        <v>37324</v>
      </c>
      <c r="Z802">
        <v>2.35</v>
      </c>
      <c r="AA802" t="s">
        <v>2068</v>
      </c>
      <c r="AB802" t="s">
        <v>2067</v>
      </c>
    </row>
    <row r="803" spans="1:28" x14ac:dyDescent="0.3">
      <c r="A803" t="s">
        <v>2065</v>
      </c>
      <c r="B803" t="s">
        <v>2202</v>
      </c>
      <c r="C803" t="s">
        <v>346</v>
      </c>
      <c r="D803" t="s">
        <v>347</v>
      </c>
      <c r="E803" t="s">
        <v>39</v>
      </c>
      <c r="F803" t="s">
        <v>70</v>
      </c>
      <c r="G803" t="s">
        <v>75</v>
      </c>
      <c r="H803" t="s">
        <v>40</v>
      </c>
      <c r="I803" t="s">
        <v>94</v>
      </c>
      <c r="J803" t="str">
        <f t="shared" si="12"/>
        <v>b: COYOTE LOGISTICS | 3810135801</v>
      </c>
      <c r="K803">
        <v>1</v>
      </c>
      <c r="L803">
        <v>3.14</v>
      </c>
      <c r="M803">
        <v>0.2</v>
      </c>
      <c r="N803">
        <v>209</v>
      </c>
      <c r="O803">
        <v>0.54</v>
      </c>
      <c r="P803">
        <v>0</v>
      </c>
      <c r="Q803">
        <v>0.25</v>
      </c>
      <c r="R803">
        <v>0</v>
      </c>
      <c r="S803">
        <v>-89</v>
      </c>
      <c r="T803">
        <v>2</v>
      </c>
      <c r="U803">
        <v>349</v>
      </c>
      <c r="V803">
        <v>262</v>
      </c>
      <c r="W803">
        <v>38101</v>
      </c>
      <c r="X803">
        <v>38101</v>
      </c>
      <c r="Y803">
        <v>35801</v>
      </c>
      <c r="Z803">
        <v>3.1</v>
      </c>
      <c r="AA803" t="s">
        <v>2068</v>
      </c>
      <c r="AB803" t="s">
        <v>2067</v>
      </c>
    </row>
    <row r="804" spans="1:28" x14ac:dyDescent="0.3">
      <c r="A804" t="s">
        <v>2065</v>
      </c>
      <c r="B804" t="s">
        <v>2202</v>
      </c>
      <c r="C804" t="s">
        <v>2263</v>
      </c>
      <c r="D804" t="s">
        <v>2262</v>
      </c>
      <c r="E804" t="s">
        <v>39</v>
      </c>
      <c r="F804" t="s">
        <v>70</v>
      </c>
      <c r="G804" t="s">
        <v>75</v>
      </c>
      <c r="H804" t="s">
        <v>40</v>
      </c>
      <c r="I804" t="s">
        <v>264</v>
      </c>
      <c r="J804" t="str">
        <f t="shared" si="12"/>
        <v>b: NATIONWIDE LOGISTI| 3810135661</v>
      </c>
      <c r="K804">
        <v>1</v>
      </c>
      <c r="L804">
        <v>3.03</v>
      </c>
      <c r="M804">
        <v>0.28000000000000003</v>
      </c>
      <c r="N804">
        <v>151</v>
      </c>
      <c r="O804">
        <v>0.33</v>
      </c>
      <c r="P804">
        <v>0</v>
      </c>
      <c r="Q804">
        <v>0.25</v>
      </c>
      <c r="R804">
        <v>-11</v>
      </c>
      <c r="S804">
        <v>8</v>
      </c>
      <c r="T804">
        <v>2</v>
      </c>
      <c r="U804">
        <v>221</v>
      </c>
      <c r="V804">
        <v>231</v>
      </c>
      <c r="W804">
        <v>38101</v>
      </c>
      <c r="X804">
        <v>38101</v>
      </c>
      <c r="Y804">
        <v>35661</v>
      </c>
      <c r="Z804">
        <v>3.07</v>
      </c>
      <c r="AA804" t="s">
        <v>2064</v>
      </c>
      <c r="AB804" t="s">
        <v>2063</v>
      </c>
    </row>
    <row r="805" spans="1:28" x14ac:dyDescent="0.3">
      <c r="A805" t="s">
        <v>2065</v>
      </c>
      <c r="B805" t="s">
        <v>2202</v>
      </c>
      <c r="C805" t="s">
        <v>439</v>
      </c>
      <c r="D805" t="s">
        <v>440</v>
      </c>
      <c r="E805" t="s">
        <v>39</v>
      </c>
      <c r="F805" t="s">
        <v>70</v>
      </c>
      <c r="G805" t="s">
        <v>75</v>
      </c>
      <c r="H805" t="s">
        <v>40</v>
      </c>
      <c r="I805" t="s">
        <v>2261</v>
      </c>
      <c r="J805" t="str">
        <f t="shared" si="12"/>
        <v>b: TMC LOGISTICS | 3810135677</v>
      </c>
      <c r="K805">
        <v>1</v>
      </c>
      <c r="L805">
        <v>3.17</v>
      </c>
      <c r="M805">
        <v>0.28000000000000003</v>
      </c>
      <c r="N805">
        <v>145</v>
      </c>
      <c r="O805">
        <v>0.21</v>
      </c>
      <c r="P805">
        <v>0</v>
      </c>
      <c r="Q805">
        <v>0.25</v>
      </c>
      <c r="R805">
        <v>-10</v>
      </c>
      <c r="S805">
        <v>8</v>
      </c>
      <c r="T805">
        <v>9</v>
      </c>
      <c r="U805">
        <v>228</v>
      </c>
      <c r="V805">
        <v>245</v>
      </c>
      <c r="W805">
        <v>38101</v>
      </c>
      <c r="X805">
        <v>38101</v>
      </c>
      <c r="Y805">
        <v>35677</v>
      </c>
      <c r="Z805">
        <v>3.21</v>
      </c>
      <c r="AA805" t="s">
        <v>2064</v>
      </c>
      <c r="AB805" t="s">
        <v>2063</v>
      </c>
    </row>
    <row r="806" spans="1:28" x14ac:dyDescent="0.3">
      <c r="A806" t="s">
        <v>2065</v>
      </c>
      <c r="B806" t="s">
        <v>2202</v>
      </c>
      <c r="C806" t="s">
        <v>413</v>
      </c>
      <c r="D806" t="s">
        <v>414</v>
      </c>
      <c r="E806" t="s">
        <v>39</v>
      </c>
      <c r="F806" t="s">
        <v>70</v>
      </c>
      <c r="G806" t="s">
        <v>75</v>
      </c>
      <c r="H806" t="s">
        <v>40</v>
      </c>
      <c r="I806" t="s">
        <v>89</v>
      </c>
      <c r="J806" t="str">
        <f t="shared" si="12"/>
        <v>BFT INC | 3810135772</v>
      </c>
      <c r="K806">
        <v>4</v>
      </c>
      <c r="L806">
        <v>2.0499999999999998</v>
      </c>
      <c r="M806">
        <v>0.27</v>
      </c>
      <c r="N806">
        <v>259</v>
      </c>
      <c r="O806">
        <v>0.77</v>
      </c>
      <c r="P806">
        <v>27</v>
      </c>
      <c r="Q806">
        <v>0.26</v>
      </c>
      <c r="R806">
        <v>-15</v>
      </c>
      <c r="S806">
        <v>-59</v>
      </c>
      <c r="T806">
        <v>-31</v>
      </c>
      <c r="U806">
        <v>185</v>
      </c>
      <c r="V806">
        <v>95</v>
      </c>
      <c r="W806">
        <v>38101</v>
      </c>
      <c r="X806">
        <v>38101</v>
      </c>
      <c r="Y806">
        <v>35772</v>
      </c>
      <c r="Z806">
        <v>2.08</v>
      </c>
      <c r="AA806" t="s">
        <v>2074</v>
      </c>
      <c r="AB806" t="s">
        <v>2073</v>
      </c>
    </row>
    <row r="807" spans="1:28" x14ac:dyDescent="0.3">
      <c r="A807" t="s">
        <v>2065</v>
      </c>
      <c r="B807" t="s">
        <v>2058</v>
      </c>
      <c r="C807" t="s">
        <v>346</v>
      </c>
      <c r="D807" t="s">
        <v>347</v>
      </c>
      <c r="E807" t="s">
        <v>39</v>
      </c>
      <c r="F807" t="s">
        <v>70</v>
      </c>
      <c r="G807" t="s">
        <v>75</v>
      </c>
      <c r="H807" t="s">
        <v>40</v>
      </c>
      <c r="I807" t="s">
        <v>107</v>
      </c>
      <c r="J807" t="str">
        <f t="shared" si="12"/>
        <v>b: COYOTE LOGISTICS | 3810136101</v>
      </c>
      <c r="K807">
        <v>1</v>
      </c>
      <c r="L807">
        <v>1.57</v>
      </c>
      <c r="M807">
        <v>0.19</v>
      </c>
      <c r="N807">
        <v>313</v>
      </c>
      <c r="O807">
        <v>0.84</v>
      </c>
      <c r="P807">
        <v>0</v>
      </c>
      <c r="Q807">
        <v>0.25</v>
      </c>
      <c r="R807">
        <v>6</v>
      </c>
      <c r="S807">
        <v>-89</v>
      </c>
      <c r="T807">
        <v>0</v>
      </c>
      <c r="U807">
        <v>-519</v>
      </c>
      <c r="V807">
        <v>-608</v>
      </c>
      <c r="W807">
        <v>38101</v>
      </c>
      <c r="X807">
        <v>38101</v>
      </c>
      <c r="Y807">
        <v>36101</v>
      </c>
      <c r="Z807">
        <v>1.52</v>
      </c>
      <c r="AA807" t="s">
        <v>2074</v>
      </c>
      <c r="AB807" t="s">
        <v>2073</v>
      </c>
    </row>
    <row r="808" spans="1:28" x14ac:dyDescent="0.3">
      <c r="A808" t="s">
        <v>2065</v>
      </c>
      <c r="B808" t="s">
        <v>1997</v>
      </c>
      <c r="C808" t="s">
        <v>761</v>
      </c>
      <c r="D808" t="s">
        <v>762</v>
      </c>
      <c r="E808" t="s">
        <v>39</v>
      </c>
      <c r="F808" t="s">
        <v>70</v>
      </c>
      <c r="G808" t="s">
        <v>75</v>
      </c>
      <c r="H808" t="s">
        <v>146</v>
      </c>
      <c r="I808" t="s">
        <v>410</v>
      </c>
      <c r="J808" t="str">
        <f t="shared" si="12"/>
        <v>CONAGRA FOODS INC | 3810172143</v>
      </c>
      <c r="K808">
        <v>3</v>
      </c>
      <c r="L808">
        <v>4.53</v>
      </c>
      <c r="M808">
        <v>0.26</v>
      </c>
      <c r="N808">
        <v>106</v>
      </c>
      <c r="O808">
        <v>0.52</v>
      </c>
      <c r="P808">
        <v>8</v>
      </c>
      <c r="Q808">
        <v>0.25</v>
      </c>
      <c r="R808">
        <v>-7</v>
      </c>
      <c r="S808">
        <v>-56</v>
      </c>
      <c r="T808">
        <v>-124</v>
      </c>
      <c r="U808">
        <v>-158</v>
      </c>
      <c r="V808">
        <v>-338</v>
      </c>
      <c r="W808">
        <v>38101</v>
      </c>
      <c r="X808">
        <v>38101</v>
      </c>
      <c r="Y808">
        <v>72143</v>
      </c>
      <c r="Z808">
        <v>4.55</v>
      </c>
      <c r="AA808" t="s">
        <v>2074</v>
      </c>
      <c r="AB808" t="s">
        <v>2073</v>
      </c>
    </row>
    <row r="809" spans="1:28" x14ac:dyDescent="0.3">
      <c r="A809" t="s">
        <v>2065</v>
      </c>
      <c r="B809" t="s">
        <v>2173</v>
      </c>
      <c r="C809" t="s">
        <v>677</v>
      </c>
      <c r="D809" t="s">
        <v>678</v>
      </c>
      <c r="E809" t="s">
        <v>39</v>
      </c>
      <c r="F809" t="s">
        <v>70</v>
      </c>
      <c r="G809" t="s">
        <v>75</v>
      </c>
      <c r="H809" t="s">
        <v>50</v>
      </c>
      <c r="I809" t="s">
        <v>411</v>
      </c>
      <c r="J809" t="str">
        <f t="shared" si="12"/>
        <v>b: TRANSFIX | 3810130050</v>
      </c>
      <c r="K809">
        <v>1</v>
      </c>
      <c r="L809">
        <v>2.42</v>
      </c>
      <c r="M809">
        <v>0.28000000000000003</v>
      </c>
      <c r="N809">
        <v>382</v>
      </c>
      <c r="O809">
        <v>0.92</v>
      </c>
      <c r="P809">
        <v>0</v>
      </c>
      <c r="Q809">
        <v>0.25</v>
      </c>
      <c r="R809">
        <v>-26</v>
      </c>
      <c r="S809">
        <v>-7</v>
      </c>
      <c r="T809">
        <v>-67</v>
      </c>
      <c r="U809">
        <v>48</v>
      </c>
      <c r="V809">
        <v>-26</v>
      </c>
      <c r="W809">
        <v>38101</v>
      </c>
      <c r="X809">
        <v>38101</v>
      </c>
      <c r="Y809">
        <v>30050</v>
      </c>
      <c r="Z809">
        <v>2.46</v>
      </c>
      <c r="AA809" t="s">
        <v>2068</v>
      </c>
      <c r="AB809" t="s">
        <v>2067</v>
      </c>
    </row>
    <row r="810" spans="1:28" x14ac:dyDescent="0.3">
      <c r="A810" t="s">
        <v>2065</v>
      </c>
      <c r="B810" t="s">
        <v>2173</v>
      </c>
      <c r="C810" t="s">
        <v>677</v>
      </c>
      <c r="D810" t="s">
        <v>678</v>
      </c>
      <c r="E810" t="s">
        <v>39</v>
      </c>
      <c r="F810" t="s">
        <v>70</v>
      </c>
      <c r="G810" t="s">
        <v>75</v>
      </c>
      <c r="H810" t="s">
        <v>50</v>
      </c>
      <c r="I810" t="s">
        <v>437</v>
      </c>
      <c r="J810" t="str">
        <f t="shared" si="12"/>
        <v>b: TRANSFIX | 3810130083</v>
      </c>
      <c r="K810">
        <v>1</v>
      </c>
      <c r="L810">
        <v>2.5</v>
      </c>
      <c r="M810">
        <v>0.28000000000000003</v>
      </c>
      <c r="N810">
        <v>386</v>
      </c>
      <c r="O810">
        <v>0.88</v>
      </c>
      <c r="P810">
        <v>24</v>
      </c>
      <c r="Q810">
        <v>0.25</v>
      </c>
      <c r="R810">
        <v>-27</v>
      </c>
      <c r="S810">
        <v>-7</v>
      </c>
      <c r="T810">
        <v>-50</v>
      </c>
      <c r="U810">
        <v>88</v>
      </c>
      <c r="V810">
        <v>31</v>
      </c>
      <c r="W810">
        <v>38017</v>
      </c>
      <c r="X810">
        <v>38101</v>
      </c>
      <c r="Y810">
        <v>30083</v>
      </c>
      <c r="Z810">
        <v>2.54</v>
      </c>
      <c r="AA810" t="s">
        <v>2064</v>
      </c>
      <c r="AB810" t="s">
        <v>2063</v>
      </c>
    </row>
    <row r="811" spans="1:28" x14ac:dyDescent="0.3">
      <c r="A811" t="s">
        <v>2065</v>
      </c>
      <c r="B811" t="s">
        <v>2170</v>
      </c>
      <c r="C811" t="s">
        <v>2260</v>
      </c>
      <c r="D811" t="s">
        <v>2259</v>
      </c>
      <c r="E811" t="s">
        <v>39</v>
      </c>
      <c r="F811" t="s">
        <v>70</v>
      </c>
      <c r="G811" t="s">
        <v>890</v>
      </c>
      <c r="H811" t="s">
        <v>50</v>
      </c>
      <c r="I811" t="s">
        <v>598</v>
      </c>
      <c r="J811" t="str">
        <f t="shared" si="12"/>
        <v>US ZINC | 3805330719</v>
      </c>
      <c r="K811">
        <v>1</v>
      </c>
      <c r="L811">
        <v>2.2999999999999998</v>
      </c>
      <c r="M811">
        <v>0.16</v>
      </c>
      <c r="N811">
        <v>358</v>
      </c>
      <c r="O811">
        <v>0.47</v>
      </c>
      <c r="P811">
        <v>123</v>
      </c>
      <c r="Q811">
        <v>0.35</v>
      </c>
      <c r="R811">
        <v>18</v>
      </c>
      <c r="S811">
        <v>-336</v>
      </c>
      <c r="T811">
        <v>126</v>
      </c>
      <c r="U811">
        <v>48</v>
      </c>
      <c r="V811">
        <v>-162</v>
      </c>
      <c r="W811">
        <v>38326</v>
      </c>
      <c r="X811">
        <v>38053</v>
      </c>
      <c r="Y811">
        <v>30719</v>
      </c>
      <c r="Z811">
        <v>2.2200000000000002</v>
      </c>
      <c r="AA811" t="s">
        <v>2068</v>
      </c>
      <c r="AB811" t="s">
        <v>2067</v>
      </c>
    </row>
    <row r="812" spans="1:28" x14ac:dyDescent="0.3">
      <c r="A812" t="s">
        <v>2065</v>
      </c>
      <c r="B812" t="s">
        <v>2168</v>
      </c>
      <c r="C812" t="s">
        <v>432</v>
      </c>
      <c r="D812" t="s">
        <v>433</v>
      </c>
      <c r="E812" t="s">
        <v>39</v>
      </c>
      <c r="F812" t="s">
        <v>70</v>
      </c>
      <c r="G812" t="s">
        <v>75</v>
      </c>
      <c r="H812" t="s">
        <v>50</v>
      </c>
      <c r="I812" t="s">
        <v>2258</v>
      </c>
      <c r="J812" t="str">
        <f t="shared" si="12"/>
        <v>b: UBER FREIGHT LLC | 3810130548</v>
      </c>
      <c r="K812">
        <v>1</v>
      </c>
      <c r="L812">
        <v>2.15</v>
      </c>
      <c r="M812">
        <v>0.28000000000000003</v>
      </c>
      <c r="N812">
        <v>434</v>
      </c>
      <c r="O812">
        <v>0.94</v>
      </c>
      <c r="P812">
        <v>0</v>
      </c>
      <c r="Q812">
        <v>0.25</v>
      </c>
      <c r="R812">
        <v>-30</v>
      </c>
      <c r="S812">
        <v>-119</v>
      </c>
      <c r="T812">
        <v>3</v>
      </c>
      <c r="U812">
        <v>-245</v>
      </c>
      <c r="V812">
        <v>-361</v>
      </c>
      <c r="W812">
        <v>38101</v>
      </c>
      <c r="X812">
        <v>38101</v>
      </c>
      <c r="Y812">
        <v>30548</v>
      </c>
      <c r="Z812">
        <v>2.19</v>
      </c>
      <c r="AA812" t="s">
        <v>2068</v>
      </c>
      <c r="AB812" t="s">
        <v>2067</v>
      </c>
    </row>
    <row r="813" spans="1:28" x14ac:dyDescent="0.3">
      <c r="A813" t="s">
        <v>2065</v>
      </c>
      <c r="B813" t="s">
        <v>2159</v>
      </c>
      <c r="C813" t="s">
        <v>37</v>
      </c>
      <c r="D813" t="s">
        <v>38</v>
      </c>
      <c r="E813" t="s">
        <v>39</v>
      </c>
      <c r="F813" t="s">
        <v>70</v>
      </c>
      <c r="G813" t="s">
        <v>738</v>
      </c>
      <c r="H813" t="s">
        <v>44</v>
      </c>
      <c r="I813" t="s">
        <v>1436</v>
      </c>
      <c r="J813" t="str">
        <f t="shared" si="12"/>
        <v>b: C H ROBINSON | 3813342240</v>
      </c>
      <c r="K813">
        <v>1</v>
      </c>
      <c r="L813">
        <v>2.21</v>
      </c>
      <c r="M813">
        <v>0.27</v>
      </c>
      <c r="N813">
        <v>201</v>
      </c>
      <c r="O813">
        <v>0.54</v>
      </c>
      <c r="P813">
        <v>17</v>
      </c>
      <c r="Q813">
        <v>0.25</v>
      </c>
      <c r="R813">
        <v>-12</v>
      </c>
      <c r="S813">
        <v>-13</v>
      </c>
      <c r="T813">
        <v>2</v>
      </c>
      <c r="U813">
        <v>-119</v>
      </c>
      <c r="V813">
        <v>-130</v>
      </c>
      <c r="W813">
        <v>38036</v>
      </c>
      <c r="X813">
        <v>38133</v>
      </c>
      <c r="Y813">
        <v>42240</v>
      </c>
      <c r="Z813">
        <v>2.2400000000000002</v>
      </c>
      <c r="AA813" t="s">
        <v>2074</v>
      </c>
      <c r="AB813" t="s">
        <v>2073</v>
      </c>
    </row>
    <row r="814" spans="1:28" x14ac:dyDescent="0.3">
      <c r="A814" t="s">
        <v>2065</v>
      </c>
      <c r="B814" t="s">
        <v>2159</v>
      </c>
      <c r="C814" t="s">
        <v>346</v>
      </c>
      <c r="D814" t="s">
        <v>347</v>
      </c>
      <c r="E814" t="s">
        <v>39</v>
      </c>
      <c r="F814" t="s">
        <v>70</v>
      </c>
      <c r="G814" t="s">
        <v>75</v>
      </c>
      <c r="H814" t="s">
        <v>44</v>
      </c>
      <c r="I814" t="s">
        <v>1206</v>
      </c>
      <c r="J814" t="str">
        <f t="shared" si="12"/>
        <v>b: COYOTE LOGISTICS | 3810142164</v>
      </c>
      <c r="K814">
        <v>110</v>
      </c>
      <c r="L814">
        <v>1.52</v>
      </c>
      <c r="M814">
        <v>0.19</v>
      </c>
      <c r="N814">
        <v>271</v>
      </c>
      <c r="O814">
        <v>0.7</v>
      </c>
      <c r="P814">
        <v>33</v>
      </c>
      <c r="Q814">
        <v>0.27</v>
      </c>
      <c r="R814">
        <v>2</v>
      </c>
      <c r="S814">
        <v>-89</v>
      </c>
      <c r="T814">
        <v>-1</v>
      </c>
      <c r="U814">
        <v>-240</v>
      </c>
      <c r="V814">
        <v>-330</v>
      </c>
      <c r="W814">
        <v>38101</v>
      </c>
      <c r="X814">
        <v>38101</v>
      </c>
      <c r="Y814">
        <v>42164</v>
      </c>
      <c r="Z814">
        <v>1.47</v>
      </c>
      <c r="AA814" t="s">
        <v>2074</v>
      </c>
      <c r="AB814" t="s">
        <v>2073</v>
      </c>
    </row>
    <row r="815" spans="1:28" x14ac:dyDescent="0.3">
      <c r="A815" t="s">
        <v>2065</v>
      </c>
      <c r="B815" t="s">
        <v>2159</v>
      </c>
      <c r="C815" t="s">
        <v>78</v>
      </c>
      <c r="D815" t="s">
        <v>79</v>
      </c>
      <c r="E815" t="s">
        <v>39</v>
      </c>
      <c r="F815" t="s">
        <v>70</v>
      </c>
      <c r="G815" t="s">
        <v>75</v>
      </c>
      <c r="H815" t="s">
        <v>44</v>
      </c>
      <c r="I815" t="s">
        <v>464</v>
      </c>
      <c r="J815" t="str">
        <f t="shared" si="12"/>
        <v>TRACTOR SUPPLY MANHAT| 3810142134</v>
      </c>
      <c r="K815">
        <v>1</v>
      </c>
      <c r="L815">
        <v>2.2400000000000002</v>
      </c>
      <c r="M815">
        <v>0.22</v>
      </c>
      <c r="N815">
        <v>252</v>
      </c>
      <c r="O815">
        <v>0.79</v>
      </c>
      <c r="P815">
        <v>24</v>
      </c>
      <c r="Q815">
        <v>0.25</v>
      </c>
      <c r="R815">
        <v>-3</v>
      </c>
      <c r="S815">
        <v>-22</v>
      </c>
      <c r="T815">
        <v>-40</v>
      </c>
      <c r="U815">
        <v>-61</v>
      </c>
      <c r="V815">
        <v>-123</v>
      </c>
      <c r="W815">
        <v>38017</v>
      </c>
      <c r="X815">
        <v>38101</v>
      </c>
      <c r="Y815">
        <v>42134</v>
      </c>
      <c r="Z815">
        <v>2.2200000000000002</v>
      </c>
      <c r="AA815" t="s">
        <v>2074</v>
      </c>
      <c r="AB815" t="s">
        <v>2073</v>
      </c>
    </row>
    <row r="816" spans="1:28" x14ac:dyDescent="0.3">
      <c r="A816" t="s">
        <v>2065</v>
      </c>
      <c r="B816" t="s">
        <v>2157</v>
      </c>
      <c r="C816" t="s">
        <v>123</v>
      </c>
      <c r="D816" t="s">
        <v>124</v>
      </c>
      <c r="E816" t="s">
        <v>39</v>
      </c>
      <c r="F816" t="s">
        <v>70</v>
      </c>
      <c r="G816" t="s">
        <v>75</v>
      </c>
      <c r="H816" t="s">
        <v>44</v>
      </c>
      <c r="I816" t="s">
        <v>1419</v>
      </c>
      <c r="J816" t="str">
        <f t="shared" si="12"/>
        <v>WAL MART SAMS GENERAL| 3810140741</v>
      </c>
      <c r="K816">
        <v>19</v>
      </c>
      <c r="L816">
        <v>1.92</v>
      </c>
      <c r="M816">
        <v>0.04</v>
      </c>
      <c r="N816">
        <v>403</v>
      </c>
      <c r="O816">
        <v>0.93</v>
      </c>
      <c r="P816">
        <v>34</v>
      </c>
      <c r="Q816">
        <v>0.27</v>
      </c>
      <c r="R816">
        <v>67</v>
      </c>
      <c r="S816">
        <v>-57</v>
      </c>
      <c r="T816">
        <v>7</v>
      </c>
      <c r="U816">
        <v>-487</v>
      </c>
      <c r="V816">
        <v>-537</v>
      </c>
      <c r="W816">
        <v>38017</v>
      </c>
      <c r="X816">
        <v>38101</v>
      </c>
      <c r="Y816">
        <v>40741</v>
      </c>
      <c r="Z816">
        <v>1.72</v>
      </c>
      <c r="AA816" t="s">
        <v>2072</v>
      </c>
      <c r="AB816" t="s">
        <v>2071</v>
      </c>
    </row>
    <row r="817" spans="1:28" x14ac:dyDescent="0.3">
      <c r="A817" t="s">
        <v>2065</v>
      </c>
      <c r="B817" t="s">
        <v>2154</v>
      </c>
      <c r="C817" t="s">
        <v>534</v>
      </c>
      <c r="D817" t="s">
        <v>535</v>
      </c>
      <c r="E817" t="s">
        <v>39</v>
      </c>
      <c r="F817" t="s">
        <v>70</v>
      </c>
      <c r="G817" t="s">
        <v>75</v>
      </c>
      <c r="H817" t="s">
        <v>44</v>
      </c>
      <c r="I817" t="s">
        <v>85</v>
      </c>
      <c r="J817" t="str">
        <f t="shared" si="12"/>
        <v>J M SMUCKER COMPANY | 3810140501</v>
      </c>
      <c r="K817">
        <v>3</v>
      </c>
      <c r="L817">
        <v>2.25</v>
      </c>
      <c r="M817">
        <v>0.06</v>
      </c>
      <c r="N817">
        <v>426</v>
      </c>
      <c r="O817">
        <v>0.96</v>
      </c>
      <c r="P817">
        <v>10</v>
      </c>
      <c r="Q817">
        <v>0.25</v>
      </c>
      <c r="R817">
        <v>62</v>
      </c>
      <c r="S817">
        <v>-164</v>
      </c>
      <c r="T817">
        <v>-6</v>
      </c>
      <c r="U817">
        <v>-373</v>
      </c>
      <c r="V817">
        <v>-543</v>
      </c>
      <c r="W817">
        <v>38101</v>
      </c>
      <c r="X817">
        <v>38101</v>
      </c>
      <c r="Y817">
        <v>40501</v>
      </c>
      <c r="Z817">
        <v>2.0699999999999998</v>
      </c>
      <c r="AA817" t="s">
        <v>2074</v>
      </c>
      <c r="AB817" t="s">
        <v>2073</v>
      </c>
    </row>
    <row r="818" spans="1:28" x14ac:dyDescent="0.3">
      <c r="A818" t="s">
        <v>2065</v>
      </c>
      <c r="B818" t="s">
        <v>2152</v>
      </c>
      <c r="C818" t="s">
        <v>2232</v>
      </c>
      <c r="D818" t="s">
        <v>2231</v>
      </c>
      <c r="E818" t="s">
        <v>39</v>
      </c>
      <c r="F818" t="s">
        <v>70</v>
      </c>
      <c r="G818" t="s">
        <v>75</v>
      </c>
      <c r="H818" t="s">
        <v>44</v>
      </c>
      <c r="I818" t="s">
        <v>1644</v>
      </c>
      <c r="J818" t="str">
        <f t="shared" si="12"/>
        <v>TECHNICOLOR GLOBAL LO| 3810140165</v>
      </c>
      <c r="K818">
        <v>1</v>
      </c>
      <c r="L818">
        <v>1.92</v>
      </c>
      <c r="M818">
        <v>0.27</v>
      </c>
      <c r="N818">
        <v>365</v>
      </c>
      <c r="O818">
        <v>0.76</v>
      </c>
      <c r="P818">
        <v>0</v>
      </c>
      <c r="Q818">
        <v>0.25</v>
      </c>
      <c r="R818">
        <v>-22</v>
      </c>
      <c r="S818">
        <v>-106</v>
      </c>
      <c r="T818">
        <v>1</v>
      </c>
      <c r="U818">
        <v>-163</v>
      </c>
      <c r="V818">
        <v>-268</v>
      </c>
      <c r="W818">
        <v>38101</v>
      </c>
      <c r="X818">
        <v>38101</v>
      </c>
      <c r="Y818">
        <v>40165</v>
      </c>
      <c r="Z818">
        <v>1.95</v>
      </c>
      <c r="AA818" t="s">
        <v>2074</v>
      </c>
      <c r="AB818" t="s">
        <v>2073</v>
      </c>
    </row>
    <row r="819" spans="1:28" x14ac:dyDescent="0.3">
      <c r="A819" t="s">
        <v>2065</v>
      </c>
      <c r="B819" t="s">
        <v>2149</v>
      </c>
      <c r="C819" t="s">
        <v>119</v>
      </c>
      <c r="D819" t="s">
        <v>120</v>
      </c>
      <c r="E819" t="s">
        <v>39</v>
      </c>
      <c r="F819" t="s">
        <v>70</v>
      </c>
      <c r="G819" t="s">
        <v>75</v>
      </c>
      <c r="H819" t="s">
        <v>44</v>
      </c>
      <c r="I819" t="s">
        <v>2150</v>
      </c>
      <c r="J819" t="str">
        <f t="shared" si="12"/>
        <v>b: HUB GROUP INC | 3810142071</v>
      </c>
      <c r="K819">
        <v>1</v>
      </c>
      <c r="L819">
        <v>6.02</v>
      </c>
      <c r="M819">
        <v>0.26</v>
      </c>
      <c r="N819">
        <v>159</v>
      </c>
      <c r="O819">
        <v>0.21</v>
      </c>
      <c r="P819">
        <v>18</v>
      </c>
      <c r="Q819">
        <v>0.25</v>
      </c>
      <c r="R819">
        <v>-9</v>
      </c>
      <c r="S819">
        <v>-54</v>
      </c>
      <c r="T819">
        <v>53</v>
      </c>
      <c r="U819">
        <v>632</v>
      </c>
      <c r="V819">
        <v>631</v>
      </c>
      <c r="W819">
        <v>38654</v>
      </c>
      <c r="X819">
        <v>38101</v>
      </c>
      <c r="Y819">
        <v>42071</v>
      </c>
      <c r="Z819">
        <v>6.04</v>
      </c>
      <c r="AA819" t="s">
        <v>2074</v>
      </c>
      <c r="AB819" t="s">
        <v>2073</v>
      </c>
    </row>
    <row r="820" spans="1:28" x14ac:dyDescent="0.3">
      <c r="A820" t="s">
        <v>2065</v>
      </c>
      <c r="B820" t="s">
        <v>2131</v>
      </c>
      <c r="C820" t="s">
        <v>2257</v>
      </c>
      <c r="D820" t="s">
        <v>2256</v>
      </c>
      <c r="E820" t="s">
        <v>39</v>
      </c>
      <c r="F820" t="s">
        <v>70</v>
      </c>
      <c r="G820" t="s">
        <v>1399</v>
      </c>
      <c r="H820" t="s">
        <v>66</v>
      </c>
      <c r="I820" t="s">
        <v>2255</v>
      </c>
      <c r="J820" t="str">
        <f t="shared" si="12"/>
        <v>FULLER WAREHOUSE AND | 3804938676</v>
      </c>
      <c r="K820">
        <v>1</v>
      </c>
      <c r="L820">
        <v>4.46</v>
      </c>
      <c r="M820">
        <v>0.28000000000000003</v>
      </c>
      <c r="N820">
        <v>79</v>
      </c>
      <c r="O820">
        <v>0.1</v>
      </c>
      <c r="P820">
        <v>45</v>
      </c>
      <c r="Q820">
        <v>0.25</v>
      </c>
      <c r="R820">
        <v>-6</v>
      </c>
      <c r="S820">
        <v>-48</v>
      </c>
      <c r="T820">
        <v>14</v>
      </c>
      <c r="U820">
        <v>339</v>
      </c>
      <c r="V820">
        <v>305</v>
      </c>
      <c r="W820">
        <v>38017</v>
      </c>
      <c r="X820">
        <v>38049</v>
      </c>
      <c r="Y820">
        <v>38676</v>
      </c>
      <c r="Z820">
        <v>4.5</v>
      </c>
      <c r="AA820" t="s">
        <v>2064</v>
      </c>
      <c r="AB820" t="s">
        <v>2063</v>
      </c>
    </row>
    <row r="821" spans="1:28" x14ac:dyDescent="0.3">
      <c r="A821" t="s">
        <v>2065</v>
      </c>
      <c r="B821" t="s">
        <v>2131</v>
      </c>
      <c r="C821" t="s">
        <v>1880</v>
      </c>
      <c r="D821" t="s">
        <v>1881</v>
      </c>
      <c r="E821" t="s">
        <v>39</v>
      </c>
      <c r="F821" t="s">
        <v>70</v>
      </c>
      <c r="G821" t="s">
        <v>1399</v>
      </c>
      <c r="H821" t="s">
        <v>66</v>
      </c>
      <c r="I821" t="s">
        <v>2255</v>
      </c>
      <c r="J821" t="str">
        <f t="shared" si="12"/>
        <v>GULF RELAY LOGISTICS | 3804938676</v>
      </c>
      <c r="K821">
        <v>1</v>
      </c>
      <c r="L821">
        <v>4.3899999999999997</v>
      </c>
      <c r="M821">
        <v>0.28000000000000003</v>
      </c>
      <c r="N821">
        <v>79</v>
      </c>
      <c r="O821">
        <v>0.13</v>
      </c>
      <c r="P821">
        <v>45</v>
      </c>
      <c r="Q821">
        <v>0.25</v>
      </c>
      <c r="R821">
        <v>-6</v>
      </c>
      <c r="S821">
        <v>-48</v>
      </c>
      <c r="T821">
        <v>1</v>
      </c>
      <c r="U821">
        <v>334</v>
      </c>
      <c r="V821">
        <v>287</v>
      </c>
      <c r="W821">
        <v>38017</v>
      </c>
      <c r="X821">
        <v>38049</v>
      </c>
      <c r="Y821">
        <v>38676</v>
      </c>
      <c r="Z821">
        <v>4.43</v>
      </c>
      <c r="AA821" t="s">
        <v>2064</v>
      </c>
      <c r="AB821" t="s">
        <v>2063</v>
      </c>
    </row>
    <row r="822" spans="1:28" x14ac:dyDescent="0.3">
      <c r="A822" t="s">
        <v>2065</v>
      </c>
      <c r="B822" t="s">
        <v>2122</v>
      </c>
      <c r="C822" t="s">
        <v>195</v>
      </c>
      <c r="D822" t="s">
        <v>196</v>
      </c>
      <c r="E822" t="s">
        <v>39</v>
      </c>
      <c r="F822" t="s">
        <v>70</v>
      </c>
      <c r="G822" t="s">
        <v>2254</v>
      </c>
      <c r="H822" t="s">
        <v>66</v>
      </c>
      <c r="I822" t="s">
        <v>709</v>
      </c>
      <c r="J822" t="str">
        <f t="shared" si="12"/>
        <v>MTD PRODUCTS INC | 3805738879</v>
      </c>
      <c r="K822">
        <v>13</v>
      </c>
      <c r="L822">
        <v>3.37</v>
      </c>
      <c r="M822">
        <v>0.19</v>
      </c>
      <c r="N822">
        <v>98</v>
      </c>
      <c r="O822">
        <v>0.15</v>
      </c>
      <c r="P822">
        <v>93</v>
      </c>
      <c r="Q822">
        <v>0.31</v>
      </c>
      <c r="R822">
        <v>0</v>
      </c>
      <c r="S822">
        <v>-154</v>
      </c>
      <c r="T822">
        <v>-8</v>
      </c>
      <c r="U822">
        <v>110</v>
      </c>
      <c r="V822">
        <v>-52</v>
      </c>
      <c r="W822">
        <v>35020</v>
      </c>
      <c r="X822">
        <v>38057</v>
      </c>
      <c r="Y822">
        <v>38879</v>
      </c>
      <c r="Z822">
        <v>3.32</v>
      </c>
      <c r="AA822" t="s">
        <v>2074</v>
      </c>
      <c r="AB822" t="s">
        <v>2073</v>
      </c>
    </row>
    <row r="823" spans="1:28" x14ac:dyDescent="0.3">
      <c r="A823" t="s">
        <v>2065</v>
      </c>
      <c r="B823" t="s">
        <v>2033</v>
      </c>
      <c r="C823" t="s">
        <v>1143</v>
      </c>
      <c r="D823" t="s">
        <v>1144</v>
      </c>
      <c r="E823" t="s">
        <v>39</v>
      </c>
      <c r="F823" t="s">
        <v>70</v>
      </c>
      <c r="G823" t="s">
        <v>75</v>
      </c>
      <c r="H823" t="s">
        <v>70</v>
      </c>
      <c r="I823" t="s">
        <v>349</v>
      </c>
      <c r="J823" t="str">
        <f t="shared" si="12"/>
        <v>b: ARRIVE LOGISTICS | 3810137401</v>
      </c>
      <c r="K823">
        <v>1</v>
      </c>
      <c r="L823">
        <v>2.09</v>
      </c>
      <c r="M823">
        <v>0.27</v>
      </c>
      <c r="N823">
        <v>337</v>
      </c>
      <c r="O823">
        <v>0.84</v>
      </c>
      <c r="P823">
        <v>0</v>
      </c>
      <c r="Q823">
        <v>0.25</v>
      </c>
      <c r="R823">
        <v>-20</v>
      </c>
      <c r="S823">
        <v>-66</v>
      </c>
      <c r="T823">
        <v>0</v>
      </c>
      <c r="U823">
        <v>-121</v>
      </c>
      <c r="V823">
        <v>-187</v>
      </c>
      <c r="W823">
        <v>38101</v>
      </c>
      <c r="X823">
        <v>38101</v>
      </c>
      <c r="Y823">
        <v>37401</v>
      </c>
      <c r="Z823">
        <v>2.12</v>
      </c>
      <c r="AA823" t="s">
        <v>2074</v>
      </c>
      <c r="AB823" t="s">
        <v>2073</v>
      </c>
    </row>
    <row r="824" spans="1:28" x14ac:dyDescent="0.3">
      <c r="A824" t="s">
        <v>2065</v>
      </c>
      <c r="B824" t="s">
        <v>2033</v>
      </c>
      <c r="C824" t="s">
        <v>37</v>
      </c>
      <c r="D824" t="s">
        <v>38</v>
      </c>
      <c r="E824" t="s">
        <v>39</v>
      </c>
      <c r="F824" t="s">
        <v>70</v>
      </c>
      <c r="G824" t="s">
        <v>75</v>
      </c>
      <c r="H824" t="s">
        <v>70</v>
      </c>
      <c r="I824" t="s">
        <v>349</v>
      </c>
      <c r="J824" t="str">
        <f t="shared" si="12"/>
        <v>b: C H ROBINSON | 3810137401</v>
      </c>
      <c r="K824">
        <v>9</v>
      </c>
      <c r="L824">
        <v>1.79</v>
      </c>
      <c r="M824">
        <v>0.28000000000000003</v>
      </c>
      <c r="N824">
        <v>350</v>
      </c>
      <c r="O824">
        <v>0.77</v>
      </c>
      <c r="P824">
        <v>35</v>
      </c>
      <c r="Q824">
        <v>0.28000000000000003</v>
      </c>
      <c r="R824">
        <v>-24</v>
      </c>
      <c r="S824">
        <v>-73</v>
      </c>
      <c r="T824">
        <v>30</v>
      </c>
      <c r="U824">
        <v>-207</v>
      </c>
      <c r="V824">
        <v>-250</v>
      </c>
      <c r="W824">
        <v>72401</v>
      </c>
      <c r="X824">
        <v>38101</v>
      </c>
      <c r="Y824">
        <v>37401</v>
      </c>
      <c r="Z824">
        <v>1.83</v>
      </c>
      <c r="AA824" t="s">
        <v>2074</v>
      </c>
      <c r="AB824" t="s">
        <v>2073</v>
      </c>
    </row>
    <row r="825" spans="1:28" x14ac:dyDescent="0.3">
      <c r="A825" t="s">
        <v>2065</v>
      </c>
      <c r="B825" t="s">
        <v>2033</v>
      </c>
      <c r="C825" t="s">
        <v>119</v>
      </c>
      <c r="D825" t="s">
        <v>120</v>
      </c>
      <c r="E825" t="s">
        <v>39</v>
      </c>
      <c r="F825" t="s">
        <v>70</v>
      </c>
      <c r="G825" t="s">
        <v>75</v>
      </c>
      <c r="H825" t="s">
        <v>70</v>
      </c>
      <c r="I825" t="s">
        <v>725</v>
      </c>
      <c r="J825" t="str">
        <f t="shared" si="12"/>
        <v>b: HUB GROUP INC | 3810137311</v>
      </c>
      <c r="K825">
        <v>1</v>
      </c>
      <c r="L825">
        <v>2.63</v>
      </c>
      <c r="M825">
        <v>0.27</v>
      </c>
      <c r="N825">
        <v>327</v>
      </c>
      <c r="O825">
        <v>0.88</v>
      </c>
      <c r="P825">
        <v>0</v>
      </c>
      <c r="Q825">
        <v>0.25</v>
      </c>
      <c r="R825">
        <v>-20</v>
      </c>
      <c r="S825">
        <v>-54</v>
      </c>
      <c r="T825">
        <v>-17</v>
      </c>
      <c r="U825">
        <v>46</v>
      </c>
      <c r="V825">
        <v>-25</v>
      </c>
      <c r="W825">
        <v>38101</v>
      </c>
      <c r="X825">
        <v>38101</v>
      </c>
      <c r="Y825">
        <v>37311</v>
      </c>
      <c r="Z825">
        <v>2.66</v>
      </c>
      <c r="AA825" t="s">
        <v>2074</v>
      </c>
      <c r="AB825" t="s">
        <v>2073</v>
      </c>
    </row>
    <row r="826" spans="1:28" x14ac:dyDescent="0.3">
      <c r="A826" t="s">
        <v>2065</v>
      </c>
      <c r="B826" t="s">
        <v>2033</v>
      </c>
      <c r="C826" t="s">
        <v>2253</v>
      </c>
      <c r="D826" t="s">
        <v>2252</v>
      </c>
      <c r="E826" t="s">
        <v>39</v>
      </c>
      <c r="F826" t="s">
        <v>70</v>
      </c>
      <c r="G826" t="s">
        <v>890</v>
      </c>
      <c r="H826" t="s">
        <v>70</v>
      </c>
      <c r="I826" t="s">
        <v>725</v>
      </c>
      <c r="J826" t="str">
        <f t="shared" si="12"/>
        <v>b: SUPPLY CHAIN MANAG| 3805337311</v>
      </c>
      <c r="K826">
        <v>1</v>
      </c>
      <c r="L826">
        <v>1.98</v>
      </c>
      <c r="M826">
        <v>0.28000000000000003</v>
      </c>
      <c r="N826">
        <v>354</v>
      </c>
      <c r="O826">
        <v>0.76</v>
      </c>
      <c r="P826">
        <v>28</v>
      </c>
      <c r="Q826">
        <v>0.25</v>
      </c>
      <c r="R826">
        <v>-25</v>
      </c>
      <c r="S826">
        <v>-266</v>
      </c>
      <c r="T826">
        <v>1</v>
      </c>
      <c r="U826">
        <v>-138</v>
      </c>
      <c r="V826">
        <v>-403</v>
      </c>
      <c r="W826">
        <v>38671</v>
      </c>
      <c r="X826">
        <v>38053</v>
      </c>
      <c r="Y826">
        <v>37311</v>
      </c>
      <c r="Z826">
        <v>2.02</v>
      </c>
      <c r="AA826" t="s">
        <v>2064</v>
      </c>
      <c r="AB826" t="s">
        <v>2063</v>
      </c>
    </row>
    <row r="827" spans="1:28" x14ac:dyDescent="0.3">
      <c r="A827" t="s">
        <v>2065</v>
      </c>
      <c r="B827" t="s">
        <v>2033</v>
      </c>
      <c r="C827" t="s">
        <v>82</v>
      </c>
      <c r="D827" t="s">
        <v>83</v>
      </c>
      <c r="E827" t="s">
        <v>39</v>
      </c>
      <c r="F827" t="s">
        <v>70</v>
      </c>
      <c r="G827" t="s">
        <v>75</v>
      </c>
      <c r="H827" t="s">
        <v>70</v>
      </c>
      <c r="I827" t="s">
        <v>725</v>
      </c>
      <c r="J827" t="str">
        <f t="shared" si="12"/>
        <v>b: TRANSPLACE TEXAS L| 3810137311</v>
      </c>
      <c r="K827">
        <v>1</v>
      </c>
      <c r="L827">
        <v>1.76</v>
      </c>
      <c r="M827">
        <v>0.28000000000000003</v>
      </c>
      <c r="N827">
        <v>367</v>
      </c>
      <c r="O827">
        <v>0.76</v>
      </c>
      <c r="P827">
        <v>47</v>
      </c>
      <c r="Q827">
        <v>0.25</v>
      </c>
      <c r="R827">
        <v>-25</v>
      </c>
      <c r="S827">
        <v>-16</v>
      </c>
      <c r="T827">
        <v>1</v>
      </c>
      <c r="U827">
        <v>-205</v>
      </c>
      <c r="V827">
        <v>-220</v>
      </c>
      <c r="W827">
        <v>72335</v>
      </c>
      <c r="X827">
        <v>38101</v>
      </c>
      <c r="Y827">
        <v>37311</v>
      </c>
      <c r="Z827">
        <v>1.8</v>
      </c>
      <c r="AA827" t="s">
        <v>2064</v>
      </c>
      <c r="AB827" t="s">
        <v>2063</v>
      </c>
    </row>
    <row r="828" spans="1:28" x14ac:dyDescent="0.3">
      <c r="A828" t="s">
        <v>2065</v>
      </c>
      <c r="B828" t="s">
        <v>2033</v>
      </c>
      <c r="C828" t="s">
        <v>82</v>
      </c>
      <c r="D828" t="s">
        <v>83</v>
      </c>
      <c r="E828" t="s">
        <v>39</v>
      </c>
      <c r="F828" t="s">
        <v>70</v>
      </c>
      <c r="G828" t="s">
        <v>75</v>
      </c>
      <c r="H828" t="s">
        <v>70</v>
      </c>
      <c r="I828" t="s">
        <v>2251</v>
      </c>
      <c r="J828" t="str">
        <f t="shared" si="12"/>
        <v>b: TRANSPLACE TEXAS L| 3810137332</v>
      </c>
      <c r="K828">
        <v>2</v>
      </c>
      <c r="L828">
        <v>2.81</v>
      </c>
      <c r="M828">
        <v>0.28000000000000003</v>
      </c>
      <c r="N828">
        <v>356</v>
      </c>
      <c r="O828">
        <v>0.96</v>
      </c>
      <c r="P828">
        <v>19</v>
      </c>
      <c r="Q828">
        <v>0.25</v>
      </c>
      <c r="R828">
        <v>-25</v>
      </c>
      <c r="S828">
        <v>-16</v>
      </c>
      <c r="T828">
        <v>-85</v>
      </c>
      <c r="U828">
        <v>160</v>
      </c>
      <c r="V828">
        <v>59</v>
      </c>
      <c r="W828">
        <v>38101</v>
      </c>
      <c r="X828">
        <v>38101</v>
      </c>
      <c r="Y828">
        <v>37332</v>
      </c>
      <c r="Z828">
        <v>2.85</v>
      </c>
      <c r="AA828" t="s">
        <v>2064</v>
      </c>
      <c r="AB828" t="s">
        <v>2063</v>
      </c>
    </row>
    <row r="829" spans="1:28" x14ac:dyDescent="0.3">
      <c r="A829" t="s">
        <v>2065</v>
      </c>
      <c r="B829" t="s">
        <v>2033</v>
      </c>
      <c r="C829" t="s">
        <v>2250</v>
      </c>
      <c r="D829" t="s">
        <v>2249</v>
      </c>
      <c r="E829" t="s">
        <v>39</v>
      </c>
      <c r="F829" t="s">
        <v>70</v>
      </c>
      <c r="G829" t="s">
        <v>75</v>
      </c>
      <c r="H829" t="s">
        <v>70</v>
      </c>
      <c r="I829" t="s">
        <v>349</v>
      </c>
      <c r="J829" t="str">
        <f t="shared" si="12"/>
        <v>RFG LOGISTICS | 3810137401</v>
      </c>
      <c r="K829">
        <v>3</v>
      </c>
      <c r="L829">
        <v>1.97</v>
      </c>
      <c r="M829">
        <v>0.28000000000000003</v>
      </c>
      <c r="N829">
        <v>333</v>
      </c>
      <c r="O829">
        <v>0.87</v>
      </c>
      <c r="P829">
        <v>39</v>
      </c>
      <c r="Q829">
        <v>0.28000000000000003</v>
      </c>
      <c r="R829">
        <v>-24</v>
      </c>
      <c r="S829">
        <v>-111</v>
      </c>
      <c r="T829">
        <v>-13</v>
      </c>
      <c r="U829">
        <v>-161</v>
      </c>
      <c r="V829">
        <v>-285</v>
      </c>
      <c r="W829">
        <v>38101</v>
      </c>
      <c r="X829">
        <v>38101</v>
      </c>
      <c r="Y829">
        <v>37401</v>
      </c>
      <c r="Z829">
        <v>2.0099999999999998</v>
      </c>
      <c r="AA829" t="s">
        <v>2064</v>
      </c>
      <c r="AB829" t="s">
        <v>2063</v>
      </c>
    </row>
    <row r="830" spans="1:28" x14ac:dyDescent="0.3">
      <c r="A830" t="s">
        <v>2065</v>
      </c>
      <c r="B830" t="s">
        <v>2103</v>
      </c>
      <c r="C830" t="s">
        <v>2248</v>
      </c>
      <c r="D830" t="s">
        <v>2247</v>
      </c>
      <c r="E830" t="s">
        <v>39</v>
      </c>
      <c r="F830" t="s">
        <v>70</v>
      </c>
      <c r="G830" t="s">
        <v>911</v>
      </c>
      <c r="H830" t="s">
        <v>70</v>
      </c>
      <c r="I830" t="s">
        <v>71</v>
      </c>
      <c r="J830" t="str">
        <f t="shared" si="12"/>
        <v>ALL FIBER AND SCRAP R| 3806338301</v>
      </c>
      <c r="K830">
        <v>2</v>
      </c>
      <c r="L830">
        <v>7.65</v>
      </c>
      <c r="M830">
        <v>0.27</v>
      </c>
      <c r="N830">
        <v>49</v>
      </c>
      <c r="O830">
        <v>0.08</v>
      </c>
      <c r="P830">
        <v>12</v>
      </c>
      <c r="Q830">
        <v>0.25</v>
      </c>
      <c r="R830">
        <v>-3</v>
      </c>
      <c r="S830">
        <v>-102</v>
      </c>
      <c r="T830">
        <v>-1</v>
      </c>
      <c r="U830">
        <v>297</v>
      </c>
      <c r="V830">
        <v>194</v>
      </c>
      <c r="W830">
        <v>38024</v>
      </c>
      <c r="X830">
        <v>38063</v>
      </c>
      <c r="Y830">
        <v>38301</v>
      </c>
      <c r="Z830">
        <v>7.68</v>
      </c>
      <c r="AA830" t="s">
        <v>2074</v>
      </c>
      <c r="AB830" t="s">
        <v>2073</v>
      </c>
    </row>
    <row r="831" spans="1:28" x14ac:dyDescent="0.3">
      <c r="A831" t="s">
        <v>2065</v>
      </c>
      <c r="B831" t="s">
        <v>2103</v>
      </c>
      <c r="C831" t="s">
        <v>1143</v>
      </c>
      <c r="D831" t="s">
        <v>1144</v>
      </c>
      <c r="E831" t="s">
        <v>39</v>
      </c>
      <c r="F831" t="s">
        <v>70</v>
      </c>
      <c r="G831" t="s">
        <v>75</v>
      </c>
      <c r="H831" t="s">
        <v>70</v>
      </c>
      <c r="I831" t="s">
        <v>71</v>
      </c>
      <c r="J831" t="str">
        <f t="shared" si="12"/>
        <v>b: ARRIVE LOGISTICS | 3810138301</v>
      </c>
      <c r="K831">
        <v>1</v>
      </c>
      <c r="L831">
        <v>3.84</v>
      </c>
      <c r="M831">
        <v>0.27</v>
      </c>
      <c r="N831">
        <v>85</v>
      </c>
      <c r="O831">
        <v>0.11</v>
      </c>
      <c r="P831">
        <v>0</v>
      </c>
      <c r="Q831">
        <v>0.25</v>
      </c>
      <c r="R831">
        <v>-6</v>
      </c>
      <c r="S831">
        <v>-66</v>
      </c>
      <c r="T831">
        <v>9</v>
      </c>
      <c r="U831">
        <v>213</v>
      </c>
      <c r="V831">
        <v>156</v>
      </c>
      <c r="W831">
        <v>38101</v>
      </c>
      <c r="X831">
        <v>38101</v>
      </c>
      <c r="Y831">
        <v>38301</v>
      </c>
      <c r="Z831">
        <v>3.87</v>
      </c>
      <c r="AA831" t="s">
        <v>2074</v>
      </c>
      <c r="AB831" t="s">
        <v>2073</v>
      </c>
    </row>
    <row r="832" spans="1:28" x14ac:dyDescent="0.3">
      <c r="A832" t="s">
        <v>2065</v>
      </c>
      <c r="B832" t="s">
        <v>2103</v>
      </c>
      <c r="C832" t="s">
        <v>37</v>
      </c>
      <c r="D832" t="s">
        <v>38</v>
      </c>
      <c r="E832" t="s">
        <v>39</v>
      </c>
      <c r="F832" t="s">
        <v>70</v>
      </c>
      <c r="G832" t="s">
        <v>75</v>
      </c>
      <c r="H832" t="s">
        <v>70</v>
      </c>
      <c r="I832" t="s">
        <v>71</v>
      </c>
      <c r="J832" t="str">
        <f t="shared" si="12"/>
        <v>b: C H ROBINSON | 3810138301</v>
      </c>
      <c r="K832">
        <v>2</v>
      </c>
      <c r="L832">
        <v>3.29</v>
      </c>
      <c r="M832">
        <v>0.27</v>
      </c>
      <c r="N832">
        <v>91</v>
      </c>
      <c r="O832">
        <v>0.13</v>
      </c>
      <c r="P832">
        <v>41</v>
      </c>
      <c r="Q832">
        <v>0.28000000000000003</v>
      </c>
      <c r="R832">
        <v>-6</v>
      </c>
      <c r="S832">
        <v>-73</v>
      </c>
      <c r="T832">
        <v>1</v>
      </c>
      <c r="U832">
        <v>180</v>
      </c>
      <c r="V832">
        <v>108</v>
      </c>
      <c r="W832">
        <v>38301</v>
      </c>
      <c r="X832">
        <v>38101</v>
      </c>
      <c r="Y832">
        <v>38301</v>
      </c>
      <c r="Z832">
        <v>3.32</v>
      </c>
      <c r="AA832" t="s">
        <v>2074</v>
      </c>
      <c r="AB832" t="s">
        <v>2073</v>
      </c>
    </row>
    <row r="833" spans="1:28" x14ac:dyDescent="0.3">
      <c r="A833" t="s">
        <v>2065</v>
      </c>
      <c r="B833" t="s">
        <v>2103</v>
      </c>
      <c r="C833" t="s">
        <v>37</v>
      </c>
      <c r="D833" t="s">
        <v>38</v>
      </c>
      <c r="E833" t="s">
        <v>39</v>
      </c>
      <c r="F833" t="s">
        <v>70</v>
      </c>
      <c r="G833" t="s">
        <v>75</v>
      </c>
      <c r="H833" t="s">
        <v>70</v>
      </c>
      <c r="I833" t="s">
        <v>85</v>
      </c>
      <c r="J833" t="str">
        <f t="shared" si="12"/>
        <v>b: C H ROBINSON | 3810138351</v>
      </c>
      <c r="K833">
        <v>2</v>
      </c>
      <c r="L833">
        <v>2.4</v>
      </c>
      <c r="M833">
        <v>0.27</v>
      </c>
      <c r="N833">
        <v>112</v>
      </c>
      <c r="O833">
        <v>0.28999999999999998</v>
      </c>
      <c r="P833">
        <v>0</v>
      </c>
      <c r="Q833">
        <v>0.25</v>
      </c>
      <c r="R833">
        <v>-7</v>
      </c>
      <c r="S833">
        <v>-73</v>
      </c>
      <c r="T833">
        <v>-25</v>
      </c>
      <c r="U833">
        <v>129</v>
      </c>
      <c r="V833">
        <v>31</v>
      </c>
      <c r="W833">
        <v>38101</v>
      </c>
      <c r="X833">
        <v>38101</v>
      </c>
      <c r="Y833">
        <v>38351</v>
      </c>
      <c r="Z833">
        <v>2.4300000000000002</v>
      </c>
      <c r="AA833" t="s">
        <v>2074</v>
      </c>
      <c r="AB833" t="s">
        <v>2073</v>
      </c>
    </row>
    <row r="834" spans="1:28" x14ac:dyDescent="0.3">
      <c r="A834" t="s">
        <v>2065</v>
      </c>
      <c r="B834" t="s">
        <v>2103</v>
      </c>
      <c r="C834" t="s">
        <v>1538</v>
      </c>
      <c r="D834" t="s">
        <v>1539</v>
      </c>
      <c r="E834" t="s">
        <v>39</v>
      </c>
      <c r="F834" t="s">
        <v>70</v>
      </c>
      <c r="G834" t="s">
        <v>75</v>
      </c>
      <c r="H834" t="s">
        <v>70</v>
      </c>
      <c r="I834" t="s">
        <v>1550</v>
      </c>
      <c r="J834" t="str">
        <f t="shared" ref="J834:J897" si="13">TRIM(CONCATENATE(C834,X834,Y834))</f>
        <v>BEEMAC TRUCKING | 3810138012</v>
      </c>
      <c r="K834">
        <v>1</v>
      </c>
      <c r="L834">
        <v>5.19</v>
      </c>
      <c r="M834">
        <v>0.27</v>
      </c>
      <c r="N834">
        <v>64</v>
      </c>
      <c r="O834">
        <v>0.08</v>
      </c>
      <c r="P834">
        <v>9</v>
      </c>
      <c r="Q834">
        <v>0.25</v>
      </c>
      <c r="R834">
        <v>-4</v>
      </c>
      <c r="S834">
        <v>34</v>
      </c>
      <c r="T834">
        <v>22</v>
      </c>
      <c r="U834">
        <v>239</v>
      </c>
      <c r="V834">
        <v>295</v>
      </c>
      <c r="W834">
        <v>72301</v>
      </c>
      <c r="X834">
        <v>38101</v>
      </c>
      <c r="Y834">
        <v>38012</v>
      </c>
      <c r="Z834">
        <v>5.22</v>
      </c>
      <c r="AA834" t="s">
        <v>2064</v>
      </c>
      <c r="AB834" t="s">
        <v>2063</v>
      </c>
    </row>
    <row r="835" spans="1:28" x14ac:dyDescent="0.3">
      <c r="A835" t="s">
        <v>2065</v>
      </c>
      <c r="B835" t="s">
        <v>2103</v>
      </c>
      <c r="C835" t="s">
        <v>2246</v>
      </c>
      <c r="D835" t="s">
        <v>2245</v>
      </c>
      <c r="E835" t="s">
        <v>39</v>
      </c>
      <c r="F835" t="s">
        <v>70</v>
      </c>
      <c r="G835" t="s">
        <v>75</v>
      </c>
      <c r="H835" t="s">
        <v>70</v>
      </c>
      <c r="I835" t="s">
        <v>71</v>
      </c>
      <c r="J835" t="str">
        <f t="shared" si="13"/>
        <v>DIXIE PULP AND PAPER | 3810138301</v>
      </c>
      <c r="K835">
        <v>2</v>
      </c>
      <c r="L835">
        <v>3.24</v>
      </c>
      <c r="M835">
        <v>0.27</v>
      </c>
      <c r="N835">
        <v>85</v>
      </c>
      <c r="O835">
        <v>0.13</v>
      </c>
      <c r="P835">
        <v>0</v>
      </c>
      <c r="Q835">
        <v>0.25</v>
      </c>
      <c r="R835">
        <v>-6</v>
      </c>
      <c r="S835">
        <v>8</v>
      </c>
      <c r="T835">
        <v>1</v>
      </c>
      <c r="U835">
        <v>162</v>
      </c>
      <c r="V835">
        <v>171</v>
      </c>
      <c r="W835">
        <v>38101</v>
      </c>
      <c r="X835">
        <v>38101</v>
      </c>
      <c r="Y835">
        <v>38301</v>
      </c>
      <c r="Z835">
        <v>3.27</v>
      </c>
      <c r="AA835" t="s">
        <v>2074</v>
      </c>
      <c r="AB835" t="s">
        <v>2073</v>
      </c>
    </row>
    <row r="836" spans="1:28" x14ac:dyDescent="0.3">
      <c r="A836" t="s">
        <v>2065</v>
      </c>
      <c r="B836" t="s">
        <v>2103</v>
      </c>
      <c r="C836" t="s">
        <v>2244</v>
      </c>
      <c r="D836" t="s">
        <v>2243</v>
      </c>
      <c r="E836" t="s">
        <v>39</v>
      </c>
      <c r="F836" t="s">
        <v>70</v>
      </c>
      <c r="G836" t="s">
        <v>75</v>
      </c>
      <c r="H836" t="s">
        <v>70</v>
      </c>
      <c r="I836" t="s">
        <v>197</v>
      </c>
      <c r="J836" t="str">
        <f t="shared" si="13"/>
        <v>DUPRE LOGITICS LLC | 3810138237</v>
      </c>
      <c r="K836">
        <v>1</v>
      </c>
      <c r="L836">
        <v>3.06</v>
      </c>
      <c r="M836">
        <v>0.27</v>
      </c>
      <c r="N836">
        <v>135</v>
      </c>
      <c r="O836">
        <v>0.23</v>
      </c>
      <c r="P836">
        <v>0</v>
      </c>
      <c r="Q836">
        <v>0.25</v>
      </c>
      <c r="R836">
        <v>-8</v>
      </c>
      <c r="S836">
        <v>8</v>
      </c>
      <c r="T836">
        <v>1</v>
      </c>
      <c r="U836">
        <v>250</v>
      </c>
      <c r="V836">
        <v>259</v>
      </c>
      <c r="W836">
        <v>38101</v>
      </c>
      <c r="X836">
        <v>38101</v>
      </c>
      <c r="Y836">
        <v>38237</v>
      </c>
      <c r="Z836">
        <v>3.09</v>
      </c>
      <c r="AA836" t="s">
        <v>2064</v>
      </c>
      <c r="AB836" t="s">
        <v>2063</v>
      </c>
    </row>
    <row r="837" spans="1:28" x14ac:dyDescent="0.3">
      <c r="A837" t="s">
        <v>2065</v>
      </c>
      <c r="B837" t="s">
        <v>2103</v>
      </c>
      <c r="C837" t="s">
        <v>759</v>
      </c>
      <c r="D837" t="s">
        <v>760</v>
      </c>
      <c r="E837" t="s">
        <v>39</v>
      </c>
      <c r="F837" t="s">
        <v>70</v>
      </c>
      <c r="G837" t="s">
        <v>75</v>
      </c>
      <c r="H837" t="s">
        <v>70</v>
      </c>
      <c r="I837" t="s">
        <v>666</v>
      </c>
      <c r="J837" t="str">
        <f t="shared" si="13"/>
        <v>ERMCO | 3810138024</v>
      </c>
      <c r="K837">
        <v>10</v>
      </c>
      <c r="L837">
        <v>3.43</v>
      </c>
      <c r="M837">
        <v>0.24</v>
      </c>
      <c r="N837">
        <v>89</v>
      </c>
      <c r="O837">
        <v>0.15</v>
      </c>
      <c r="P837">
        <v>19</v>
      </c>
      <c r="Q837">
        <v>0.26</v>
      </c>
      <c r="R837">
        <v>-10</v>
      </c>
      <c r="S837">
        <v>-49</v>
      </c>
      <c r="T837">
        <v>-8</v>
      </c>
      <c r="U837">
        <v>191</v>
      </c>
      <c r="V837">
        <v>134</v>
      </c>
      <c r="W837">
        <v>38101</v>
      </c>
      <c r="X837">
        <v>38101</v>
      </c>
      <c r="Y837">
        <v>38024</v>
      </c>
      <c r="Z837">
        <v>3.43</v>
      </c>
      <c r="AA837" t="s">
        <v>2068</v>
      </c>
      <c r="AB837" t="s">
        <v>2067</v>
      </c>
    </row>
    <row r="838" spans="1:28" x14ac:dyDescent="0.3">
      <c r="A838" t="s">
        <v>2065</v>
      </c>
      <c r="B838" t="s">
        <v>2103</v>
      </c>
      <c r="C838" t="s">
        <v>195</v>
      </c>
      <c r="D838" t="s">
        <v>196</v>
      </c>
      <c r="E838" t="s">
        <v>39</v>
      </c>
      <c r="F838" t="s">
        <v>70</v>
      </c>
      <c r="G838" t="s">
        <v>75</v>
      </c>
      <c r="H838" t="s">
        <v>70</v>
      </c>
      <c r="I838" t="s">
        <v>197</v>
      </c>
      <c r="J838" t="str">
        <f t="shared" si="13"/>
        <v>MTD PRODUCTS INC | 3810138237</v>
      </c>
      <c r="K838">
        <v>26</v>
      </c>
      <c r="L838">
        <v>2.46</v>
      </c>
      <c r="M838">
        <v>0.2</v>
      </c>
      <c r="N838">
        <v>122</v>
      </c>
      <c r="O838">
        <v>0.22</v>
      </c>
      <c r="P838">
        <v>39</v>
      </c>
      <c r="Q838">
        <v>0.28000000000000003</v>
      </c>
      <c r="R838">
        <v>0</v>
      </c>
      <c r="S838">
        <v>-60</v>
      </c>
      <c r="T838">
        <v>5</v>
      </c>
      <c r="U838">
        <v>142</v>
      </c>
      <c r="V838">
        <v>87</v>
      </c>
      <c r="W838">
        <v>38101</v>
      </c>
      <c r="X838">
        <v>38101</v>
      </c>
      <c r="Y838">
        <v>38237</v>
      </c>
      <c r="Z838">
        <v>2.42</v>
      </c>
      <c r="AA838" t="s">
        <v>2074</v>
      </c>
      <c r="AB838" t="s">
        <v>2073</v>
      </c>
    </row>
    <row r="839" spans="1:28" x14ac:dyDescent="0.3">
      <c r="A839" t="s">
        <v>2065</v>
      </c>
      <c r="B839" t="s">
        <v>2103</v>
      </c>
      <c r="C839" t="s">
        <v>1753</v>
      </c>
      <c r="D839" t="s">
        <v>1754</v>
      </c>
      <c r="E839" t="s">
        <v>39</v>
      </c>
      <c r="F839" t="s">
        <v>70</v>
      </c>
      <c r="G839" t="s">
        <v>75</v>
      </c>
      <c r="H839" t="s">
        <v>70</v>
      </c>
      <c r="I839" t="s">
        <v>1755</v>
      </c>
      <c r="J839" t="str">
        <f t="shared" si="13"/>
        <v>PCA COUNCE | 3810138326</v>
      </c>
      <c r="K839">
        <v>27</v>
      </c>
      <c r="L839">
        <v>2.4</v>
      </c>
      <c r="M839">
        <v>0.2</v>
      </c>
      <c r="N839">
        <v>116</v>
      </c>
      <c r="O839">
        <v>0.23</v>
      </c>
      <c r="P839">
        <v>18</v>
      </c>
      <c r="Q839">
        <v>0.26</v>
      </c>
      <c r="R839">
        <v>0</v>
      </c>
      <c r="S839">
        <v>-71</v>
      </c>
      <c r="T839">
        <v>1</v>
      </c>
      <c r="U839">
        <v>127</v>
      </c>
      <c r="V839">
        <v>57</v>
      </c>
      <c r="W839">
        <v>38101</v>
      </c>
      <c r="X839">
        <v>38101</v>
      </c>
      <c r="Y839">
        <v>38326</v>
      </c>
      <c r="Z839">
        <v>2.36</v>
      </c>
      <c r="AA839" t="s">
        <v>2074</v>
      </c>
      <c r="AB839" t="s">
        <v>2073</v>
      </c>
    </row>
    <row r="840" spans="1:28" x14ac:dyDescent="0.3">
      <c r="A840" t="s">
        <v>2065</v>
      </c>
      <c r="B840" t="s">
        <v>2103</v>
      </c>
      <c r="C840" t="s">
        <v>1753</v>
      </c>
      <c r="D840" t="s">
        <v>1754</v>
      </c>
      <c r="E840" t="s">
        <v>39</v>
      </c>
      <c r="F840" t="s">
        <v>70</v>
      </c>
      <c r="G840" t="s">
        <v>1818</v>
      </c>
      <c r="H840" t="s">
        <v>70</v>
      </c>
      <c r="I840" t="s">
        <v>1755</v>
      </c>
      <c r="J840" t="str">
        <f t="shared" si="13"/>
        <v>PCA COUNCE | 3806838326</v>
      </c>
      <c r="K840">
        <v>1</v>
      </c>
      <c r="L840">
        <v>4.3099999999999996</v>
      </c>
      <c r="M840">
        <v>0.19</v>
      </c>
      <c r="N840">
        <v>72</v>
      </c>
      <c r="O840">
        <v>0.13</v>
      </c>
      <c r="P840">
        <v>28</v>
      </c>
      <c r="Q840">
        <v>0.25</v>
      </c>
      <c r="R840">
        <v>0</v>
      </c>
      <c r="S840">
        <v>-27</v>
      </c>
      <c r="T840">
        <v>1</v>
      </c>
      <c r="U840">
        <v>205</v>
      </c>
      <c r="V840">
        <v>179</v>
      </c>
      <c r="W840">
        <v>38017</v>
      </c>
      <c r="X840">
        <v>38068</v>
      </c>
      <c r="Y840">
        <v>38326</v>
      </c>
      <c r="Z840">
        <v>4.26</v>
      </c>
      <c r="AA840" t="s">
        <v>2074</v>
      </c>
      <c r="AB840" t="s">
        <v>2073</v>
      </c>
    </row>
    <row r="841" spans="1:28" x14ac:dyDescent="0.3">
      <c r="A841" t="s">
        <v>2065</v>
      </c>
      <c r="B841" t="s">
        <v>2103</v>
      </c>
      <c r="C841" t="s">
        <v>2105</v>
      </c>
      <c r="D841" t="s">
        <v>2104</v>
      </c>
      <c r="E841" t="s">
        <v>39</v>
      </c>
      <c r="F841" t="s">
        <v>70</v>
      </c>
      <c r="G841" t="s">
        <v>75</v>
      </c>
      <c r="H841" t="s">
        <v>70</v>
      </c>
      <c r="I841" t="s">
        <v>71</v>
      </c>
      <c r="J841" t="str">
        <f t="shared" si="13"/>
        <v>PCA JACKSON BILL DIRE| 3810138301</v>
      </c>
      <c r="K841">
        <v>14</v>
      </c>
      <c r="L841">
        <v>2.19</v>
      </c>
      <c r="M841">
        <v>0</v>
      </c>
      <c r="N841">
        <v>85</v>
      </c>
      <c r="O841">
        <v>0.13</v>
      </c>
      <c r="P841">
        <v>9</v>
      </c>
      <c r="Q841">
        <v>0.26</v>
      </c>
      <c r="R841">
        <v>17</v>
      </c>
      <c r="S841">
        <v>-27</v>
      </c>
      <c r="T841">
        <v>1</v>
      </c>
      <c r="U841">
        <v>50</v>
      </c>
      <c r="V841">
        <v>24</v>
      </c>
      <c r="W841">
        <v>38101</v>
      </c>
      <c r="X841">
        <v>38101</v>
      </c>
      <c r="Y841">
        <v>38301</v>
      </c>
      <c r="Z841">
        <v>1.95</v>
      </c>
      <c r="AA841" t="s">
        <v>2074</v>
      </c>
      <c r="AB841" t="s">
        <v>2073</v>
      </c>
    </row>
    <row r="842" spans="1:28" x14ac:dyDescent="0.3">
      <c r="A842" t="s">
        <v>2065</v>
      </c>
      <c r="B842" t="s">
        <v>2103</v>
      </c>
      <c r="C842" t="s">
        <v>1959</v>
      </c>
      <c r="D842" t="s">
        <v>1960</v>
      </c>
      <c r="E842" t="s">
        <v>39</v>
      </c>
      <c r="F842" t="s">
        <v>70</v>
      </c>
      <c r="G842" t="s">
        <v>75</v>
      </c>
      <c r="H842" t="s">
        <v>70</v>
      </c>
      <c r="I842" t="s">
        <v>71</v>
      </c>
      <c r="J842" t="str">
        <f t="shared" si="13"/>
        <v>SONOCO | 3810138301</v>
      </c>
      <c r="K842">
        <v>117</v>
      </c>
      <c r="L842">
        <v>3.6</v>
      </c>
      <c r="M842">
        <v>0.23</v>
      </c>
      <c r="N842">
        <v>82</v>
      </c>
      <c r="O842">
        <v>0.16</v>
      </c>
      <c r="P842">
        <v>19</v>
      </c>
      <c r="Q842">
        <v>0.26</v>
      </c>
      <c r="R842">
        <v>-2</v>
      </c>
      <c r="S842">
        <v>-28</v>
      </c>
      <c r="T842">
        <v>-12</v>
      </c>
      <c r="U842">
        <v>180</v>
      </c>
      <c r="V842">
        <v>140</v>
      </c>
      <c r="W842">
        <v>38101</v>
      </c>
      <c r="X842">
        <v>38101</v>
      </c>
      <c r="Y842">
        <v>38301</v>
      </c>
      <c r="Z842">
        <v>3.59</v>
      </c>
      <c r="AA842" t="s">
        <v>2074</v>
      </c>
      <c r="AB842" t="s">
        <v>2073</v>
      </c>
    </row>
    <row r="843" spans="1:28" x14ac:dyDescent="0.3">
      <c r="A843" t="s">
        <v>2065</v>
      </c>
      <c r="B843" t="s">
        <v>2103</v>
      </c>
      <c r="C843" t="s">
        <v>2242</v>
      </c>
      <c r="D843" t="s">
        <v>2241</v>
      </c>
      <c r="E843" t="s">
        <v>39</v>
      </c>
      <c r="F843" t="s">
        <v>70</v>
      </c>
      <c r="G843" t="s">
        <v>75</v>
      </c>
      <c r="H843" t="s">
        <v>70</v>
      </c>
      <c r="I843" t="s">
        <v>71</v>
      </c>
      <c r="J843" t="str">
        <f t="shared" si="13"/>
        <v>SUNRISE RECYCLING SER| 3810138301</v>
      </c>
      <c r="K843">
        <v>2</v>
      </c>
      <c r="L843">
        <v>3.41</v>
      </c>
      <c r="M843">
        <v>0.56999999999999995</v>
      </c>
      <c r="N843">
        <v>88</v>
      </c>
      <c r="O843">
        <v>0.17</v>
      </c>
      <c r="P843">
        <v>0</v>
      </c>
      <c r="Q843">
        <v>0.25</v>
      </c>
      <c r="R843">
        <v>-32</v>
      </c>
      <c r="S843">
        <v>8</v>
      </c>
      <c r="T843">
        <v>-17</v>
      </c>
      <c r="U843">
        <v>210</v>
      </c>
      <c r="V843">
        <v>201</v>
      </c>
      <c r="W843">
        <v>38101</v>
      </c>
      <c r="X843">
        <v>38101</v>
      </c>
      <c r="Y843">
        <v>38301</v>
      </c>
      <c r="Z843">
        <v>3.74</v>
      </c>
      <c r="AA843" t="s">
        <v>2074</v>
      </c>
      <c r="AB843" t="s">
        <v>2073</v>
      </c>
    </row>
    <row r="844" spans="1:28" x14ac:dyDescent="0.3">
      <c r="A844" t="s">
        <v>2065</v>
      </c>
      <c r="B844" t="s">
        <v>2030</v>
      </c>
      <c r="C844" t="s">
        <v>244</v>
      </c>
      <c r="D844" t="s">
        <v>245</v>
      </c>
      <c r="E844" t="s">
        <v>39</v>
      </c>
      <c r="F844" t="s">
        <v>70</v>
      </c>
      <c r="G844" t="s">
        <v>75</v>
      </c>
      <c r="H844" t="s">
        <v>70</v>
      </c>
      <c r="I844" t="s">
        <v>2240</v>
      </c>
      <c r="J844" t="str">
        <f t="shared" si="13"/>
        <v>b: WILDCAT LOGISTICS | 3810137683</v>
      </c>
      <c r="K844">
        <v>2</v>
      </c>
      <c r="L844">
        <v>2.5099999999999998</v>
      </c>
      <c r="M844">
        <v>0.28000000000000003</v>
      </c>
      <c r="N844">
        <v>538</v>
      </c>
      <c r="O844">
        <v>1.1499999999999999</v>
      </c>
      <c r="P844">
        <v>0</v>
      </c>
      <c r="Q844">
        <v>0.25</v>
      </c>
      <c r="R844">
        <v>-28</v>
      </c>
      <c r="S844">
        <v>8</v>
      </c>
      <c r="T844">
        <v>47</v>
      </c>
      <c r="U844">
        <v>127</v>
      </c>
      <c r="V844">
        <v>182</v>
      </c>
      <c r="W844">
        <v>38101</v>
      </c>
      <c r="X844">
        <v>38101</v>
      </c>
      <c r="Y844">
        <v>37683</v>
      </c>
      <c r="Z844">
        <v>2.5499999999999998</v>
      </c>
      <c r="AA844" t="s">
        <v>2064</v>
      </c>
      <c r="AB844" t="s">
        <v>2063</v>
      </c>
    </row>
    <row r="845" spans="1:28" x14ac:dyDescent="0.3">
      <c r="A845" t="s">
        <v>2065</v>
      </c>
      <c r="B845" t="s">
        <v>2061</v>
      </c>
      <c r="C845" t="s">
        <v>1143</v>
      </c>
      <c r="D845" t="s">
        <v>1144</v>
      </c>
      <c r="E845" t="s">
        <v>39</v>
      </c>
      <c r="F845" t="s">
        <v>70</v>
      </c>
      <c r="G845" t="s">
        <v>75</v>
      </c>
      <c r="H845" t="s">
        <v>70</v>
      </c>
      <c r="I845" t="s">
        <v>371</v>
      </c>
      <c r="J845" t="str">
        <f t="shared" si="13"/>
        <v>b: ARRIVE LOGISTICS | 3810137821</v>
      </c>
      <c r="K845">
        <v>2</v>
      </c>
      <c r="L845">
        <v>2</v>
      </c>
      <c r="M845">
        <v>0.28000000000000003</v>
      </c>
      <c r="N845">
        <v>438</v>
      </c>
      <c r="O845">
        <v>0.94</v>
      </c>
      <c r="P845">
        <v>36</v>
      </c>
      <c r="Q845">
        <v>0.28000000000000003</v>
      </c>
      <c r="R845">
        <v>-31</v>
      </c>
      <c r="S845">
        <v>-66</v>
      </c>
      <c r="T845">
        <v>3</v>
      </c>
      <c r="U845">
        <v>-46</v>
      </c>
      <c r="V845">
        <v>-109</v>
      </c>
      <c r="W845">
        <v>38654</v>
      </c>
      <c r="X845">
        <v>38101</v>
      </c>
      <c r="Y845">
        <v>37821</v>
      </c>
      <c r="Z845">
        <v>2.04</v>
      </c>
      <c r="AA845" t="s">
        <v>2074</v>
      </c>
      <c r="AB845" t="s">
        <v>2073</v>
      </c>
    </row>
    <row r="846" spans="1:28" x14ac:dyDescent="0.3">
      <c r="A846" t="s">
        <v>2065</v>
      </c>
      <c r="B846" t="s">
        <v>2061</v>
      </c>
      <c r="C846" t="s">
        <v>1819</v>
      </c>
      <c r="D846" t="s">
        <v>1820</v>
      </c>
      <c r="E846" t="s">
        <v>39</v>
      </c>
      <c r="F846" t="s">
        <v>70</v>
      </c>
      <c r="G846" t="s">
        <v>75</v>
      </c>
      <c r="H846" t="s">
        <v>70</v>
      </c>
      <c r="I846" t="s">
        <v>1821</v>
      </c>
      <c r="J846" t="str">
        <f t="shared" si="13"/>
        <v>b: C CROSS TRANSPORT | 3810137681</v>
      </c>
      <c r="K846">
        <v>1</v>
      </c>
      <c r="L846">
        <v>1.66</v>
      </c>
      <c r="M846">
        <v>0.27</v>
      </c>
      <c r="N846">
        <v>467</v>
      </c>
      <c r="O846">
        <v>1.08</v>
      </c>
      <c r="P846">
        <v>84</v>
      </c>
      <c r="Q846">
        <v>0.3</v>
      </c>
      <c r="R846">
        <v>-28</v>
      </c>
      <c r="S846">
        <v>-287</v>
      </c>
      <c r="T846">
        <v>1</v>
      </c>
      <c r="U846">
        <v>-184</v>
      </c>
      <c r="V846">
        <v>-470</v>
      </c>
      <c r="W846">
        <v>38301</v>
      </c>
      <c r="X846">
        <v>38101</v>
      </c>
      <c r="Y846">
        <v>37681</v>
      </c>
      <c r="Z846">
        <v>1.69</v>
      </c>
      <c r="AA846" t="s">
        <v>2064</v>
      </c>
      <c r="AB846" t="s">
        <v>2063</v>
      </c>
    </row>
    <row r="847" spans="1:28" x14ac:dyDescent="0.3">
      <c r="A847" t="s">
        <v>2065</v>
      </c>
      <c r="B847" t="s">
        <v>2061</v>
      </c>
      <c r="C847" t="s">
        <v>37</v>
      </c>
      <c r="D847" t="s">
        <v>38</v>
      </c>
      <c r="E847" t="s">
        <v>39</v>
      </c>
      <c r="F847" t="s">
        <v>70</v>
      </c>
      <c r="G847" t="s">
        <v>75</v>
      </c>
      <c r="H847" t="s">
        <v>70</v>
      </c>
      <c r="I847" t="s">
        <v>887</v>
      </c>
      <c r="J847" t="str">
        <f t="shared" si="13"/>
        <v>b: C H ROBINSON | 3810137950</v>
      </c>
      <c r="K847">
        <v>2</v>
      </c>
      <c r="L847">
        <v>2.27</v>
      </c>
      <c r="M847">
        <v>0.28000000000000003</v>
      </c>
      <c r="N847">
        <v>392</v>
      </c>
      <c r="O847">
        <v>0.76</v>
      </c>
      <c r="P847">
        <v>0</v>
      </c>
      <c r="Q847">
        <v>0.25</v>
      </c>
      <c r="R847">
        <v>-27</v>
      </c>
      <c r="S847">
        <v>-73</v>
      </c>
      <c r="T847">
        <v>1</v>
      </c>
      <c r="U847">
        <v>11</v>
      </c>
      <c r="V847">
        <v>-61</v>
      </c>
      <c r="W847">
        <v>38101</v>
      </c>
      <c r="X847">
        <v>38101</v>
      </c>
      <c r="Y847">
        <v>37950</v>
      </c>
      <c r="Z847">
        <v>2.31</v>
      </c>
      <c r="AA847" t="s">
        <v>2074</v>
      </c>
      <c r="AB847" t="s">
        <v>2073</v>
      </c>
    </row>
    <row r="848" spans="1:28" x14ac:dyDescent="0.3">
      <c r="A848" t="s">
        <v>2065</v>
      </c>
      <c r="B848" t="s">
        <v>2061</v>
      </c>
      <c r="C848" t="s">
        <v>37</v>
      </c>
      <c r="D848" t="s">
        <v>38</v>
      </c>
      <c r="E848" t="s">
        <v>39</v>
      </c>
      <c r="F848" t="s">
        <v>70</v>
      </c>
      <c r="G848" t="s">
        <v>75</v>
      </c>
      <c r="H848" t="s">
        <v>70</v>
      </c>
      <c r="I848" t="s">
        <v>1148</v>
      </c>
      <c r="J848" t="str">
        <f t="shared" si="13"/>
        <v>b: C H ROBINSON | 3810137801</v>
      </c>
      <c r="K848">
        <v>1</v>
      </c>
      <c r="L848">
        <v>1.74</v>
      </c>
      <c r="M848">
        <v>0.28999999999999998</v>
      </c>
      <c r="N848">
        <v>394</v>
      </c>
      <c r="O848">
        <v>0.76</v>
      </c>
      <c r="P848">
        <v>91</v>
      </c>
      <c r="Q848">
        <v>0.3</v>
      </c>
      <c r="R848">
        <v>-32</v>
      </c>
      <c r="S848">
        <v>-73</v>
      </c>
      <c r="T848">
        <v>1</v>
      </c>
      <c r="U848">
        <v>-191</v>
      </c>
      <c r="V848">
        <v>-263</v>
      </c>
      <c r="W848">
        <v>72112</v>
      </c>
      <c r="X848">
        <v>38101</v>
      </c>
      <c r="Y848">
        <v>37801</v>
      </c>
      <c r="Z848">
        <v>1.79</v>
      </c>
      <c r="AA848" t="s">
        <v>2074</v>
      </c>
      <c r="AB848" t="s">
        <v>2073</v>
      </c>
    </row>
    <row r="849" spans="1:28" x14ac:dyDescent="0.3">
      <c r="A849" t="s">
        <v>2065</v>
      </c>
      <c r="B849" t="s">
        <v>2061</v>
      </c>
      <c r="C849" t="s">
        <v>37</v>
      </c>
      <c r="D849" t="s">
        <v>38</v>
      </c>
      <c r="E849" t="s">
        <v>39</v>
      </c>
      <c r="F849" t="s">
        <v>70</v>
      </c>
      <c r="G849" t="s">
        <v>75</v>
      </c>
      <c r="H849" t="s">
        <v>70</v>
      </c>
      <c r="I849" t="s">
        <v>1009</v>
      </c>
      <c r="J849" t="str">
        <f t="shared" si="13"/>
        <v>b: C H ROBINSON | 3810137813</v>
      </c>
      <c r="K849">
        <v>1</v>
      </c>
      <c r="L849">
        <v>1.34</v>
      </c>
      <c r="M849">
        <v>0.27</v>
      </c>
      <c r="N849">
        <v>434</v>
      </c>
      <c r="O849">
        <v>0.94</v>
      </c>
      <c r="P849">
        <v>84</v>
      </c>
      <c r="Q849">
        <v>0.3</v>
      </c>
      <c r="R849">
        <v>-26</v>
      </c>
      <c r="S849">
        <v>-73</v>
      </c>
      <c r="T849">
        <v>3</v>
      </c>
      <c r="U849">
        <v>-342</v>
      </c>
      <c r="V849">
        <v>-412</v>
      </c>
      <c r="W849">
        <v>38301</v>
      </c>
      <c r="X849">
        <v>38101</v>
      </c>
      <c r="Y849">
        <v>37813</v>
      </c>
      <c r="Z849">
        <v>1.37</v>
      </c>
      <c r="AA849" t="s">
        <v>2074</v>
      </c>
      <c r="AB849" t="s">
        <v>2073</v>
      </c>
    </row>
    <row r="850" spans="1:28" x14ac:dyDescent="0.3">
      <c r="A850" t="s">
        <v>2065</v>
      </c>
      <c r="B850" t="s">
        <v>2061</v>
      </c>
      <c r="C850" t="s">
        <v>37</v>
      </c>
      <c r="D850" t="s">
        <v>38</v>
      </c>
      <c r="E850" t="s">
        <v>39</v>
      </c>
      <c r="F850" t="s">
        <v>70</v>
      </c>
      <c r="G850" t="s">
        <v>75</v>
      </c>
      <c r="H850" t="s">
        <v>70</v>
      </c>
      <c r="I850" t="s">
        <v>763</v>
      </c>
      <c r="J850" t="str">
        <f t="shared" si="13"/>
        <v>b: C H ROBINSON | 3810137885</v>
      </c>
      <c r="K850">
        <v>2</v>
      </c>
      <c r="L850">
        <v>2.2599999999999998</v>
      </c>
      <c r="M850">
        <v>0.28000000000000003</v>
      </c>
      <c r="N850">
        <v>394</v>
      </c>
      <c r="O850">
        <v>0.64</v>
      </c>
      <c r="P850">
        <v>42</v>
      </c>
      <c r="Q850">
        <v>0.28000000000000003</v>
      </c>
      <c r="R850">
        <v>-26</v>
      </c>
      <c r="S850">
        <v>-73</v>
      </c>
      <c r="T850">
        <v>53</v>
      </c>
      <c r="U850">
        <v>9</v>
      </c>
      <c r="V850">
        <v>-11</v>
      </c>
      <c r="W850">
        <v>38101</v>
      </c>
      <c r="X850">
        <v>38101</v>
      </c>
      <c r="Y850">
        <v>37885</v>
      </c>
      <c r="Z850">
        <v>2.2999999999999998</v>
      </c>
      <c r="AA850" t="s">
        <v>2074</v>
      </c>
      <c r="AB850" t="s">
        <v>2073</v>
      </c>
    </row>
    <row r="851" spans="1:28" x14ac:dyDescent="0.3">
      <c r="A851" t="s">
        <v>2065</v>
      </c>
      <c r="B851" t="s">
        <v>2061</v>
      </c>
      <c r="C851" t="s">
        <v>210</v>
      </c>
      <c r="D851" t="s">
        <v>211</v>
      </c>
      <c r="E851" t="s">
        <v>39</v>
      </c>
      <c r="F851" t="s">
        <v>70</v>
      </c>
      <c r="G851" t="s">
        <v>75</v>
      </c>
      <c r="H851" t="s">
        <v>70</v>
      </c>
      <c r="I851" t="s">
        <v>887</v>
      </c>
      <c r="J851" t="str">
        <f t="shared" si="13"/>
        <v>b: ECHO GLOBAL LOGIST| 3810137950</v>
      </c>
      <c r="K851">
        <v>1</v>
      </c>
      <c r="L851">
        <v>1.8</v>
      </c>
      <c r="M851">
        <v>0.27</v>
      </c>
      <c r="N851">
        <v>386</v>
      </c>
      <c r="O851">
        <v>0.76</v>
      </c>
      <c r="P851">
        <v>77</v>
      </c>
      <c r="Q851">
        <v>0.3</v>
      </c>
      <c r="R851">
        <v>-23</v>
      </c>
      <c r="S851">
        <v>-278</v>
      </c>
      <c r="T851">
        <v>1</v>
      </c>
      <c r="U851">
        <v>-182</v>
      </c>
      <c r="V851">
        <v>-459</v>
      </c>
      <c r="W851">
        <v>38024</v>
      </c>
      <c r="X851">
        <v>38101</v>
      </c>
      <c r="Y851">
        <v>37950</v>
      </c>
      <c r="Z851">
        <v>1.83</v>
      </c>
      <c r="AA851" t="s">
        <v>2068</v>
      </c>
      <c r="AB851" t="s">
        <v>2067</v>
      </c>
    </row>
    <row r="852" spans="1:28" x14ac:dyDescent="0.3">
      <c r="A852" t="s">
        <v>2065</v>
      </c>
      <c r="B852" t="s">
        <v>2061</v>
      </c>
      <c r="C852" t="s">
        <v>1307</v>
      </c>
      <c r="D852" t="s">
        <v>1308</v>
      </c>
      <c r="E852" t="s">
        <v>39</v>
      </c>
      <c r="F852" t="s">
        <v>70</v>
      </c>
      <c r="G852" t="s">
        <v>75</v>
      </c>
      <c r="H852" t="s">
        <v>70</v>
      </c>
      <c r="I852" t="s">
        <v>887</v>
      </c>
      <c r="J852" t="str">
        <f t="shared" si="13"/>
        <v>b: HNRY LOGISTICS | 3810137950</v>
      </c>
      <c r="K852">
        <v>2</v>
      </c>
      <c r="L852">
        <v>2.34</v>
      </c>
      <c r="M852">
        <v>0.25</v>
      </c>
      <c r="N852">
        <v>396</v>
      </c>
      <c r="O852">
        <v>0.84</v>
      </c>
      <c r="P852">
        <v>0</v>
      </c>
      <c r="Q852">
        <v>0.25</v>
      </c>
      <c r="R852">
        <v>-17</v>
      </c>
      <c r="S852">
        <v>8</v>
      </c>
      <c r="T852">
        <v>-33</v>
      </c>
      <c r="U852">
        <v>31</v>
      </c>
      <c r="V852">
        <v>6</v>
      </c>
      <c r="W852">
        <v>38101</v>
      </c>
      <c r="X852">
        <v>38101</v>
      </c>
      <c r="Y852">
        <v>37950</v>
      </c>
      <c r="Z852">
        <v>2.35</v>
      </c>
      <c r="AA852" t="s">
        <v>2064</v>
      </c>
      <c r="AB852" t="s">
        <v>2063</v>
      </c>
    </row>
    <row r="853" spans="1:28" x14ac:dyDescent="0.3">
      <c r="A853" t="s">
        <v>2065</v>
      </c>
      <c r="B853" t="s">
        <v>2061</v>
      </c>
      <c r="C853" t="s">
        <v>119</v>
      </c>
      <c r="D853" t="s">
        <v>120</v>
      </c>
      <c r="E853" t="s">
        <v>39</v>
      </c>
      <c r="F853" t="s">
        <v>70</v>
      </c>
      <c r="G853" t="s">
        <v>75</v>
      </c>
      <c r="H853" t="s">
        <v>70</v>
      </c>
      <c r="I853" t="s">
        <v>887</v>
      </c>
      <c r="J853" t="str">
        <f t="shared" si="13"/>
        <v>b: HUB GROUP INC | 3810137950</v>
      </c>
      <c r="K853">
        <v>1</v>
      </c>
      <c r="L853">
        <v>2.83</v>
      </c>
      <c r="M853">
        <v>0.27</v>
      </c>
      <c r="N853">
        <v>387</v>
      </c>
      <c r="O853">
        <v>0.76</v>
      </c>
      <c r="P853">
        <v>0</v>
      </c>
      <c r="Q853">
        <v>0.25</v>
      </c>
      <c r="R853">
        <v>-23</v>
      </c>
      <c r="S853">
        <v>-54</v>
      </c>
      <c r="T853">
        <v>1</v>
      </c>
      <c r="U853">
        <v>217</v>
      </c>
      <c r="V853">
        <v>164</v>
      </c>
      <c r="W853">
        <v>38101</v>
      </c>
      <c r="X853">
        <v>38101</v>
      </c>
      <c r="Y853">
        <v>37950</v>
      </c>
      <c r="Z853">
        <v>2.86</v>
      </c>
      <c r="AA853" t="s">
        <v>2074</v>
      </c>
      <c r="AB853" t="s">
        <v>2073</v>
      </c>
    </row>
    <row r="854" spans="1:28" x14ac:dyDescent="0.3">
      <c r="A854" t="s">
        <v>2065</v>
      </c>
      <c r="B854" t="s">
        <v>2061</v>
      </c>
      <c r="C854" t="s">
        <v>119</v>
      </c>
      <c r="D854" t="s">
        <v>120</v>
      </c>
      <c r="E854" t="s">
        <v>39</v>
      </c>
      <c r="F854" t="s">
        <v>70</v>
      </c>
      <c r="G854" t="s">
        <v>75</v>
      </c>
      <c r="H854" t="s">
        <v>70</v>
      </c>
      <c r="I854" t="s">
        <v>763</v>
      </c>
      <c r="J854" t="str">
        <f t="shared" si="13"/>
        <v>b: HUB GROUP INC | 3810137885</v>
      </c>
      <c r="K854">
        <v>1</v>
      </c>
      <c r="L854">
        <v>2.16</v>
      </c>
      <c r="M854">
        <v>0.27</v>
      </c>
      <c r="N854">
        <v>391</v>
      </c>
      <c r="O854">
        <v>0.92</v>
      </c>
      <c r="P854">
        <v>38</v>
      </c>
      <c r="Q854">
        <v>0.25</v>
      </c>
      <c r="R854">
        <v>-23</v>
      </c>
      <c r="S854">
        <v>-54</v>
      </c>
      <c r="T854">
        <v>-67</v>
      </c>
      <c r="U854">
        <v>-38</v>
      </c>
      <c r="V854">
        <v>-159</v>
      </c>
      <c r="W854">
        <v>38019</v>
      </c>
      <c r="X854">
        <v>38101</v>
      </c>
      <c r="Y854">
        <v>37885</v>
      </c>
      <c r="Z854">
        <v>2.19</v>
      </c>
      <c r="AA854" t="s">
        <v>2074</v>
      </c>
      <c r="AB854" t="s">
        <v>2073</v>
      </c>
    </row>
    <row r="855" spans="1:28" x14ac:dyDescent="0.3">
      <c r="A855" t="s">
        <v>2065</v>
      </c>
      <c r="B855" t="s">
        <v>2061</v>
      </c>
      <c r="C855" t="s">
        <v>344</v>
      </c>
      <c r="D855" t="s">
        <v>345</v>
      </c>
      <c r="E855" t="s">
        <v>39</v>
      </c>
      <c r="F855" t="s">
        <v>70</v>
      </c>
      <c r="G855" t="s">
        <v>447</v>
      </c>
      <c r="H855" t="s">
        <v>70</v>
      </c>
      <c r="I855" t="s">
        <v>887</v>
      </c>
      <c r="J855" t="str">
        <f t="shared" si="13"/>
        <v>b: SCHNEIDER LOGISTIC| 3801937950</v>
      </c>
      <c r="K855">
        <v>1</v>
      </c>
      <c r="L855">
        <v>2.0499999999999998</v>
      </c>
      <c r="M855">
        <v>0.21</v>
      </c>
      <c r="N855">
        <v>354</v>
      </c>
      <c r="O855">
        <v>0.76</v>
      </c>
      <c r="P855">
        <v>57</v>
      </c>
      <c r="Q855">
        <v>0.3</v>
      </c>
      <c r="R855">
        <v>0</v>
      </c>
      <c r="S855">
        <v>-63</v>
      </c>
      <c r="T855">
        <v>1</v>
      </c>
      <c r="U855">
        <v>-140</v>
      </c>
      <c r="V855">
        <v>-202</v>
      </c>
      <c r="W855">
        <v>38101</v>
      </c>
      <c r="X855">
        <v>38019</v>
      </c>
      <c r="Y855">
        <v>37950</v>
      </c>
      <c r="Z855">
        <v>2.02</v>
      </c>
      <c r="AA855" t="s">
        <v>2064</v>
      </c>
      <c r="AB855" t="s">
        <v>2063</v>
      </c>
    </row>
    <row r="856" spans="1:28" x14ac:dyDescent="0.3">
      <c r="A856" t="s">
        <v>2065</v>
      </c>
      <c r="B856" t="s">
        <v>2061</v>
      </c>
      <c r="C856" t="s">
        <v>344</v>
      </c>
      <c r="D856" t="s">
        <v>345</v>
      </c>
      <c r="E856" t="s">
        <v>39</v>
      </c>
      <c r="F856" t="s">
        <v>70</v>
      </c>
      <c r="G856" t="s">
        <v>75</v>
      </c>
      <c r="H856" t="s">
        <v>70</v>
      </c>
      <c r="I856" t="s">
        <v>887</v>
      </c>
      <c r="J856" t="str">
        <f t="shared" si="13"/>
        <v>b: SCHNEIDER LOGISTIC| 3810137950</v>
      </c>
      <c r="K856">
        <v>3</v>
      </c>
      <c r="L856">
        <v>2.33</v>
      </c>
      <c r="M856">
        <v>0.21</v>
      </c>
      <c r="N856">
        <v>394</v>
      </c>
      <c r="O856">
        <v>0.68</v>
      </c>
      <c r="P856">
        <v>15</v>
      </c>
      <c r="Q856">
        <v>0.25</v>
      </c>
      <c r="R856">
        <v>0</v>
      </c>
      <c r="S856">
        <v>-127</v>
      </c>
      <c r="T856">
        <v>36</v>
      </c>
      <c r="U856">
        <v>10</v>
      </c>
      <c r="V856">
        <v>-81</v>
      </c>
      <c r="W856">
        <v>38654</v>
      </c>
      <c r="X856">
        <v>38101</v>
      </c>
      <c r="Y856">
        <v>37950</v>
      </c>
      <c r="Z856">
        <v>2.2999999999999998</v>
      </c>
      <c r="AA856" t="s">
        <v>2064</v>
      </c>
      <c r="AB856" t="s">
        <v>2063</v>
      </c>
    </row>
    <row r="857" spans="1:28" x14ac:dyDescent="0.3">
      <c r="A857" t="s">
        <v>2065</v>
      </c>
      <c r="B857" t="s">
        <v>2061</v>
      </c>
      <c r="C857" t="s">
        <v>892</v>
      </c>
      <c r="D857" t="s">
        <v>893</v>
      </c>
      <c r="E857" t="s">
        <v>39</v>
      </c>
      <c r="F857" t="s">
        <v>70</v>
      </c>
      <c r="G857" t="s">
        <v>75</v>
      </c>
      <c r="H857" t="s">
        <v>70</v>
      </c>
      <c r="I857" t="s">
        <v>371</v>
      </c>
      <c r="J857" t="str">
        <f t="shared" si="13"/>
        <v>CARRIER CORPORATION | 3810137821</v>
      </c>
      <c r="K857">
        <v>33</v>
      </c>
      <c r="L857">
        <v>1.85</v>
      </c>
      <c r="M857">
        <v>0.25</v>
      </c>
      <c r="N857">
        <v>440</v>
      </c>
      <c r="O857">
        <v>0.95</v>
      </c>
      <c r="P857">
        <v>24</v>
      </c>
      <c r="Q857">
        <v>0.26</v>
      </c>
      <c r="R857">
        <v>-17</v>
      </c>
      <c r="S857">
        <v>-71</v>
      </c>
      <c r="T857">
        <v>-2</v>
      </c>
      <c r="U857">
        <v>-128</v>
      </c>
      <c r="V857">
        <v>-201</v>
      </c>
      <c r="W857">
        <v>38606</v>
      </c>
      <c r="X857">
        <v>38101</v>
      </c>
      <c r="Y857">
        <v>37821</v>
      </c>
      <c r="Z857">
        <v>1.86</v>
      </c>
      <c r="AA857" t="s">
        <v>2074</v>
      </c>
      <c r="AB857" t="s">
        <v>2073</v>
      </c>
    </row>
    <row r="858" spans="1:28" x14ac:dyDescent="0.3">
      <c r="A858" t="s">
        <v>2065</v>
      </c>
      <c r="B858" t="s">
        <v>2061</v>
      </c>
      <c r="C858" t="s">
        <v>761</v>
      </c>
      <c r="D858" t="s">
        <v>762</v>
      </c>
      <c r="E858" t="s">
        <v>39</v>
      </c>
      <c r="F858" t="s">
        <v>70</v>
      </c>
      <c r="G858" t="s">
        <v>75</v>
      </c>
      <c r="H858" t="s">
        <v>70</v>
      </c>
      <c r="I858" t="s">
        <v>763</v>
      </c>
      <c r="J858" t="str">
        <f t="shared" si="13"/>
        <v>CONAGRA FOODS INC | 3810137885</v>
      </c>
      <c r="K858">
        <v>20</v>
      </c>
      <c r="L858">
        <v>1.68</v>
      </c>
      <c r="M858">
        <v>0.23</v>
      </c>
      <c r="N858">
        <v>388</v>
      </c>
      <c r="O858">
        <v>0.79</v>
      </c>
      <c r="P858">
        <v>23</v>
      </c>
      <c r="Q858">
        <v>0.26</v>
      </c>
      <c r="R858">
        <v>-10</v>
      </c>
      <c r="S858">
        <v>-56</v>
      </c>
      <c r="T858">
        <v>-11</v>
      </c>
      <c r="U858">
        <v>-242</v>
      </c>
      <c r="V858">
        <v>-309</v>
      </c>
      <c r="W858">
        <v>38101</v>
      </c>
      <c r="X858">
        <v>38101</v>
      </c>
      <c r="Y858">
        <v>37885</v>
      </c>
      <c r="Z858">
        <v>1.67</v>
      </c>
      <c r="AA858" t="s">
        <v>2074</v>
      </c>
      <c r="AB858" t="s">
        <v>2073</v>
      </c>
    </row>
    <row r="859" spans="1:28" x14ac:dyDescent="0.3">
      <c r="A859" t="s">
        <v>2065</v>
      </c>
      <c r="B859" t="s">
        <v>2066</v>
      </c>
      <c r="C859" t="s">
        <v>475</v>
      </c>
      <c r="D859" t="s">
        <v>476</v>
      </c>
      <c r="E859" t="s">
        <v>39</v>
      </c>
      <c r="F859" t="s">
        <v>70</v>
      </c>
      <c r="G859" t="s">
        <v>75</v>
      </c>
      <c r="H859" t="s">
        <v>70</v>
      </c>
      <c r="I859" t="s">
        <v>1826</v>
      </c>
      <c r="J859" t="str">
        <f t="shared" si="13"/>
        <v>AXLE LOGISICS LLC | 3810137357</v>
      </c>
      <c r="K859">
        <v>2</v>
      </c>
      <c r="L859">
        <v>1.77</v>
      </c>
      <c r="M859">
        <v>0.28000000000000003</v>
      </c>
      <c r="N859">
        <v>275</v>
      </c>
      <c r="O859">
        <v>0.79</v>
      </c>
      <c r="P859">
        <v>12</v>
      </c>
      <c r="Q859">
        <v>0.25</v>
      </c>
      <c r="R859">
        <v>-19</v>
      </c>
      <c r="S859">
        <v>-7</v>
      </c>
      <c r="T859">
        <v>-40</v>
      </c>
      <c r="U859">
        <v>-44</v>
      </c>
      <c r="V859">
        <v>-91</v>
      </c>
      <c r="W859">
        <v>38017</v>
      </c>
      <c r="X859">
        <v>38101</v>
      </c>
      <c r="Y859">
        <v>37357</v>
      </c>
      <c r="Z859">
        <v>1.81</v>
      </c>
      <c r="AA859" t="s">
        <v>2064</v>
      </c>
      <c r="AB859" t="s">
        <v>2063</v>
      </c>
    </row>
    <row r="860" spans="1:28" x14ac:dyDescent="0.3">
      <c r="A860" t="s">
        <v>2065</v>
      </c>
      <c r="B860" t="s">
        <v>2066</v>
      </c>
      <c r="C860" t="s">
        <v>475</v>
      </c>
      <c r="D860" t="s">
        <v>476</v>
      </c>
      <c r="E860" t="s">
        <v>39</v>
      </c>
      <c r="F860" t="s">
        <v>70</v>
      </c>
      <c r="G860" t="s">
        <v>890</v>
      </c>
      <c r="H860" t="s">
        <v>70</v>
      </c>
      <c r="I860" t="s">
        <v>1826</v>
      </c>
      <c r="J860" t="str">
        <f t="shared" si="13"/>
        <v>AXLE LOGISICS LLC | 3805337357</v>
      </c>
      <c r="K860">
        <v>3</v>
      </c>
      <c r="L860">
        <v>2</v>
      </c>
      <c r="M860">
        <v>0.27</v>
      </c>
      <c r="N860">
        <v>271</v>
      </c>
      <c r="O860">
        <v>0.47</v>
      </c>
      <c r="P860">
        <v>35</v>
      </c>
      <c r="Q860">
        <v>0.27</v>
      </c>
      <c r="R860">
        <v>-17</v>
      </c>
      <c r="S860">
        <v>-25</v>
      </c>
      <c r="T860">
        <v>98</v>
      </c>
      <c r="U860">
        <v>14</v>
      </c>
      <c r="V860">
        <v>87</v>
      </c>
      <c r="W860">
        <v>38019</v>
      </c>
      <c r="X860">
        <v>38053</v>
      </c>
      <c r="Y860">
        <v>37357</v>
      </c>
      <c r="Z860">
        <v>2.0299999999999998</v>
      </c>
      <c r="AA860" t="s">
        <v>2064</v>
      </c>
      <c r="AB860" t="s">
        <v>2063</v>
      </c>
    </row>
    <row r="861" spans="1:28" x14ac:dyDescent="0.3">
      <c r="A861" t="s">
        <v>2065</v>
      </c>
      <c r="B861" t="s">
        <v>2066</v>
      </c>
      <c r="C861" t="s">
        <v>855</v>
      </c>
      <c r="D861" t="s">
        <v>856</v>
      </c>
      <c r="E861" t="s">
        <v>39</v>
      </c>
      <c r="F861" t="s">
        <v>70</v>
      </c>
      <c r="G861" t="s">
        <v>75</v>
      </c>
      <c r="H861" t="s">
        <v>70</v>
      </c>
      <c r="I861" t="s">
        <v>136</v>
      </c>
      <c r="J861" t="str">
        <f t="shared" si="13"/>
        <v>b: ARMSTRONG TRANSPOR| 3810138555</v>
      </c>
      <c r="K861">
        <v>1</v>
      </c>
      <c r="L861">
        <v>1.84</v>
      </c>
      <c r="M861">
        <v>0.27</v>
      </c>
      <c r="N861">
        <v>332</v>
      </c>
      <c r="O861">
        <v>0.84</v>
      </c>
      <c r="P861">
        <v>0</v>
      </c>
      <c r="Q861">
        <v>0.25</v>
      </c>
      <c r="R861">
        <v>-20</v>
      </c>
      <c r="S861">
        <v>8</v>
      </c>
      <c r="T861">
        <v>0</v>
      </c>
      <c r="U861">
        <v>21</v>
      </c>
      <c r="V861">
        <v>29</v>
      </c>
      <c r="W861">
        <v>38101</v>
      </c>
      <c r="X861">
        <v>38101</v>
      </c>
      <c r="Y861">
        <v>38555</v>
      </c>
      <c r="Z861">
        <v>1.87</v>
      </c>
      <c r="AA861" t="s">
        <v>2064</v>
      </c>
      <c r="AB861" t="s">
        <v>2063</v>
      </c>
    </row>
    <row r="862" spans="1:28" x14ac:dyDescent="0.3">
      <c r="A862" t="s">
        <v>2065</v>
      </c>
      <c r="B862" t="s">
        <v>2066</v>
      </c>
      <c r="C862" t="s">
        <v>37</v>
      </c>
      <c r="D862" t="s">
        <v>38</v>
      </c>
      <c r="E862" t="s">
        <v>39</v>
      </c>
      <c r="F862" t="s">
        <v>70</v>
      </c>
      <c r="G862" t="s">
        <v>75</v>
      </c>
      <c r="H862" t="s">
        <v>70</v>
      </c>
      <c r="I862" t="s">
        <v>694</v>
      </c>
      <c r="J862" t="str">
        <f t="shared" si="13"/>
        <v>b: C H ROBINSON | 3810137040</v>
      </c>
      <c r="K862">
        <v>10</v>
      </c>
      <c r="L862">
        <v>2.68</v>
      </c>
      <c r="M862">
        <v>0.27</v>
      </c>
      <c r="N862">
        <v>203</v>
      </c>
      <c r="O862">
        <v>0.54</v>
      </c>
      <c r="P862">
        <v>22</v>
      </c>
      <c r="Q862">
        <v>0.27</v>
      </c>
      <c r="R862">
        <v>-12</v>
      </c>
      <c r="S862">
        <v>-73</v>
      </c>
      <c r="T862">
        <v>2</v>
      </c>
      <c r="U862">
        <v>83</v>
      </c>
      <c r="V862">
        <v>12</v>
      </c>
      <c r="W862">
        <v>38101</v>
      </c>
      <c r="X862">
        <v>38101</v>
      </c>
      <c r="Y862">
        <v>37040</v>
      </c>
      <c r="Z862">
        <v>2.71</v>
      </c>
      <c r="AA862" t="s">
        <v>2074</v>
      </c>
      <c r="AB862" t="s">
        <v>2073</v>
      </c>
    </row>
    <row r="863" spans="1:28" x14ac:dyDescent="0.3">
      <c r="A863" t="s">
        <v>2065</v>
      </c>
      <c r="B863" t="s">
        <v>2066</v>
      </c>
      <c r="C863" t="s">
        <v>37</v>
      </c>
      <c r="D863" t="s">
        <v>38</v>
      </c>
      <c r="E863" t="s">
        <v>39</v>
      </c>
      <c r="F863" t="s">
        <v>70</v>
      </c>
      <c r="G863" t="s">
        <v>75</v>
      </c>
      <c r="H863" t="s">
        <v>70</v>
      </c>
      <c r="I863" t="s">
        <v>139</v>
      </c>
      <c r="J863" t="str">
        <f t="shared" si="13"/>
        <v>b: C H ROBINSON | 3810137086</v>
      </c>
      <c r="K863">
        <v>1</v>
      </c>
      <c r="L863">
        <v>2.5499999999999998</v>
      </c>
      <c r="M863">
        <v>0.28000000000000003</v>
      </c>
      <c r="N863">
        <v>229</v>
      </c>
      <c r="O863">
        <v>0.54</v>
      </c>
      <c r="P863">
        <v>8</v>
      </c>
      <c r="Q863">
        <v>0.25</v>
      </c>
      <c r="R863">
        <v>-16</v>
      </c>
      <c r="S863">
        <v>-73</v>
      </c>
      <c r="T863">
        <v>2</v>
      </c>
      <c r="U863">
        <v>100</v>
      </c>
      <c r="V863">
        <v>29</v>
      </c>
      <c r="W863">
        <v>72301</v>
      </c>
      <c r="X863">
        <v>38101</v>
      </c>
      <c r="Y863">
        <v>37086</v>
      </c>
      <c r="Z863">
        <v>2.59</v>
      </c>
      <c r="AA863" t="s">
        <v>2074</v>
      </c>
      <c r="AB863" t="s">
        <v>2073</v>
      </c>
    </row>
    <row r="864" spans="1:28" x14ac:dyDescent="0.3">
      <c r="A864" t="s">
        <v>2065</v>
      </c>
      <c r="B864" t="s">
        <v>2066</v>
      </c>
      <c r="C864" t="s">
        <v>119</v>
      </c>
      <c r="D864" t="s">
        <v>120</v>
      </c>
      <c r="E864" t="s">
        <v>39</v>
      </c>
      <c r="F864" t="s">
        <v>70</v>
      </c>
      <c r="G864" t="s">
        <v>75</v>
      </c>
      <c r="H864" t="s">
        <v>70</v>
      </c>
      <c r="I864" t="s">
        <v>828</v>
      </c>
      <c r="J864" t="str">
        <f t="shared" si="13"/>
        <v>b: HUB GROUP INC | 3810137089</v>
      </c>
      <c r="K864">
        <v>1</v>
      </c>
      <c r="L864">
        <v>4.0599999999999996</v>
      </c>
      <c r="M864">
        <v>0.27</v>
      </c>
      <c r="N864">
        <v>231</v>
      </c>
      <c r="O864">
        <v>0.54</v>
      </c>
      <c r="P864">
        <v>0</v>
      </c>
      <c r="Q864">
        <v>0.25</v>
      </c>
      <c r="R864">
        <v>-14</v>
      </c>
      <c r="S864">
        <v>-54</v>
      </c>
      <c r="T864">
        <v>2</v>
      </c>
      <c r="U864">
        <v>448</v>
      </c>
      <c r="V864">
        <v>396</v>
      </c>
      <c r="W864">
        <v>38101</v>
      </c>
      <c r="X864">
        <v>38101</v>
      </c>
      <c r="Y864">
        <v>37089</v>
      </c>
      <c r="Z864">
        <v>4.09</v>
      </c>
      <c r="AA864" t="s">
        <v>2074</v>
      </c>
      <c r="AB864" t="s">
        <v>2073</v>
      </c>
    </row>
    <row r="865" spans="1:28" x14ac:dyDescent="0.3">
      <c r="A865" t="s">
        <v>2065</v>
      </c>
      <c r="B865" t="s">
        <v>2066</v>
      </c>
      <c r="C865" t="s">
        <v>2239</v>
      </c>
      <c r="D865" t="s">
        <v>2238</v>
      </c>
      <c r="E865" t="s">
        <v>39</v>
      </c>
      <c r="F865" t="s">
        <v>70</v>
      </c>
      <c r="G865" t="s">
        <v>75</v>
      </c>
      <c r="H865" t="s">
        <v>70</v>
      </c>
      <c r="I865" t="s">
        <v>578</v>
      </c>
      <c r="J865" t="str">
        <f t="shared" si="13"/>
        <v>b: R R DONNELLY LOGIS| 3810137121</v>
      </c>
      <c r="K865">
        <v>1</v>
      </c>
      <c r="L865">
        <v>2.5</v>
      </c>
      <c r="M865">
        <v>0.2</v>
      </c>
      <c r="N865">
        <v>231</v>
      </c>
      <c r="O865">
        <v>0.54</v>
      </c>
      <c r="P865">
        <v>0</v>
      </c>
      <c r="Q865">
        <v>0.25</v>
      </c>
      <c r="R865">
        <v>0</v>
      </c>
      <c r="S865">
        <v>8</v>
      </c>
      <c r="T865">
        <v>2</v>
      </c>
      <c r="U865">
        <v>75</v>
      </c>
      <c r="V865">
        <v>85</v>
      </c>
      <c r="W865">
        <v>38101</v>
      </c>
      <c r="X865">
        <v>38101</v>
      </c>
      <c r="Y865">
        <v>37121</v>
      </c>
      <c r="Z865">
        <v>2.46</v>
      </c>
      <c r="AA865" t="s">
        <v>2064</v>
      </c>
      <c r="AB865" t="s">
        <v>2063</v>
      </c>
    </row>
    <row r="866" spans="1:28" x14ac:dyDescent="0.3">
      <c r="A866" t="s">
        <v>2065</v>
      </c>
      <c r="B866" t="s">
        <v>2066</v>
      </c>
      <c r="C866" t="s">
        <v>344</v>
      </c>
      <c r="D866" t="s">
        <v>345</v>
      </c>
      <c r="E866" t="s">
        <v>39</v>
      </c>
      <c r="F866" t="s">
        <v>70</v>
      </c>
      <c r="G866" t="s">
        <v>75</v>
      </c>
      <c r="H866" t="s">
        <v>70</v>
      </c>
      <c r="I866" t="s">
        <v>611</v>
      </c>
      <c r="J866" t="str">
        <f t="shared" si="13"/>
        <v>b: SCHNEIDER LOGISTIC| 3810137127</v>
      </c>
      <c r="K866">
        <v>1</v>
      </c>
      <c r="L866">
        <v>2.2999999999999998</v>
      </c>
      <c r="M866">
        <v>0.21</v>
      </c>
      <c r="N866">
        <v>239</v>
      </c>
      <c r="O866">
        <v>0.54</v>
      </c>
      <c r="P866">
        <v>0</v>
      </c>
      <c r="Q866">
        <v>0.25</v>
      </c>
      <c r="R866">
        <v>0</v>
      </c>
      <c r="S866">
        <v>-127</v>
      </c>
      <c r="T866">
        <v>2</v>
      </c>
      <c r="U866">
        <v>39</v>
      </c>
      <c r="V866">
        <v>-86</v>
      </c>
      <c r="W866">
        <v>38101</v>
      </c>
      <c r="X866">
        <v>38101</v>
      </c>
      <c r="Y866">
        <v>37127</v>
      </c>
      <c r="Z866">
        <v>2.27</v>
      </c>
      <c r="AA866" t="s">
        <v>2064</v>
      </c>
      <c r="AB866" t="s">
        <v>2063</v>
      </c>
    </row>
    <row r="867" spans="1:28" x14ac:dyDescent="0.3">
      <c r="A867" t="s">
        <v>2065</v>
      </c>
      <c r="B867" t="s">
        <v>2066</v>
      </c>
      <c r="C867" t="s">
        <v>2237</v>
      </c>
      <c r="D867" t="s">
        <v>2236</v>
      </c>
      <c r="E867" t="s">
        <v>39</v>
      </c>
      <c r="F867" t="s">
        <v>70</v>
      </c>
      <c r="G867" t="s">
        <v>75</v>
      </c>
      <c r="H867" t="s">
        <v>70</v>
      </c>
      <c r="I867" t="s">
        <v>202</v>
      </c>
      <c r="J867" t="str">
        <f t="shared" si="13"/>
        <v>b: ST FREIGHT | 3810137201</v>
      </c>
      <c r="K867">
        <v>1</v>
      </c>
      <c r="L867">
        <v>2.57</v>
      </c>
      <c r="M867">
        <v>0.27</v>
      </c>
      <c r="N867">
        <v>211</v>
      </c>
      <c r="O867">
        <v>0.54</v>
      </c>
      <c r="P867">
        <v>82</v>
      </c>
      <c r="Q867">
        <v>0.3</v>
      </c>
      <c r="R867">
        <v>-12</v>
      </c>
      <c r="S867">
        <v>-284</v>
      </c>
      <c r="T867">
        <v>2</v>
      </c>
      <c r="U867">
        <v>73</v>
      </c>
      <c r="V867">
        <v>-209</v>
      </c>
      <c r="W867">
        <v>38301</v>
      </c>
      <c r="X867">
        <v>38101</v>
      </c>
      <c r="Y867">
        <v>37201</v>
      </c>
      <c r="Z867">
        <v>2.6</v>
      </c>
      <c r="AA867" t="s">
        <v>2064</v>
      </c>
      <c r="AB867" t="s">
        <v>2063</v>
      </c>
    </row>
    <row r="868" spans="1:28" x14ac:dyDescent="0.3">
      <c r="A868" t="s">
        <v>2065</v>
      </c>
      <c r="B868" t="s">
        <v>2066</v>
      </c>
      <c r="C868" t="s">
        <v>2235</v>
      </c>
      <c r="D868" t="s">
        <v>2234</v>
      </c>
      <c r="E868" t="s">
        <v>39</v>
      </c>
      <c r="F868" t="s">
        <v>70</v>
      </c>
      <c r="G868" t="s">
        <v>75</v>
      </c>
      <c r="H868" t="s">
        <v>70</v>
      </c>
      <c r="I868" t="s">
        <v>139</v>
      </c>
      <c r="J868" t="str">
        <f t="shared" si="13"/>
        <v>b: TECHNICOLOR | 3810137086</v>
      </c>
      <c r="K868">
        <v>1</v>
      </c>
      <c r="L868">
        <v>2.31</v>
      </c>
      <c r="M868">
        <v>0.31</v>
      </c>
      <c r="N868">
        <v>229</v>
      </c>
      <c r="O868">
        <v>0.54</v>
      </c>
      <c r="P868">
        <v>0</v>
      </c>
      <c r="Q868">
        <v>0.25</v>
      </c>
      <c r="R868">
        <v>-23</v>
      </c>
      <c r="S868">
        <v>8</v>
      </c>
      <c r="T868">
        <v>2</v>
      </c>
      <c r="U868">
        <v>52</v>
      </c>
      <c r="V868">
        <v>62</v>
      </c>
      <c r="W868">
        <v>38101</v>
      </c>
      <c r="X868">
        <v>38101</v>
      </c>
      <c r="Y868">
        <v>37086</v>
      </c>
      <c r="Z868">
        <v>2.38</v>
      </c>
      <c r="AA868" t="s">
        <v>2064</v>
      </c>
      <c r="AB868" t="s">
        <v>2063</v>
      </c>
    </row>
    <row r="869" spans="1:28" x14ac:dyDescent="0.3">
      <c r="A869" t="s">
        <v>2065</v>
      </c>
      <c r="B869" t="s">
        <v>2066</v>
      </c>
      <c r="C869" t="s">
        <v>1164</v>
      </c>
      <c r="D869" t="s">
        <v>1165</v>
      </c>
      <c r="E869" t="s">
        <v>39</v>
      </c>
      <c r="F869" t="s">
        <v>70</v>
      </c>
      <c r="G869" t="s">
        <v>75</v>
      </c>
      <c r="H869" t="s">
        <v>70</v>
      </c>
      <c r="I869" t="s">
        <v>2233</v>
      </c>
      <c r="J869" t="str">
        <f t="shared" si="13"/>
        <v>b: TRAFFIC TECH INC | 3810137074</v>
      </c>
      <c r="K869">
        <v>1</v>
      </c>
      <c r="L869">
        <v>2.62</v>
      </c>
      <c r="M869">
        <v>0.28000000000000003</v>
      </c>
      <c r="N869">
        <v>258</v>
      </c>
      <c r="O869">
        <v>0.7</v>
      </c>
      <c r="P869">
        <v>0</v>
      </c>
      <c r="Q869">
        <v>0.25</v>
      </c>
      <c r="R869">
        <v>-18</v>
      </c>
      <c r="S869">
        <v>8</v>
      </c>
      <c r="T869">
        <v>-1</v>
      </c>
      <c r="U869">
        <v>164</v>
      </c>
      <c r="V869">
        <v>171</v>
      </c>
      <c r="W869">
        <v>38101</v>
      </c>
      <c r="X869">
        <v>38101</v>
      </c>
      <c r="Y869">
        <v>37074</v>
      </c>
      <c r="Z869">
        <v>2.66</v>
      </c>
      <c r="AA869" t="s">
        <v>2074</v>
      </c>
      <c r="AB869" t="s">
        <v>2073</v>
      </c>
    </row>
    <row r="870" spans="1:28" x14ac:dyDescent="0.3">
      <c r="A870" t="s">
        <v>2065</v>
      </c>
      <c r="B870" t="s">
        <v>2066</v>
      </c>
      <c r="C870" t="s">
        <v>888</v>
      </c>
      <c r="D870" t="s">
        <v>889</v>
      </c>
      <c r="E870" t="s">
        <v>39</v>
      </c>
      <c r="F870" t="s">
        <v>70</v>
      </c>
      <c r="G870" t="s">
        <v>447</v>
      </c>
      <c r="H870" t="s">
        <v>70</v>
      </c>
      <c r="I870" t="s">
        <v>139</v>
      </c>
      <c r="J870" t="str">
        <f t="shared" si="13"/>
        <v>b: XPO LOGISTICS | 3801937086</v>
      </c>
      <c r="K870">
        <v>3</v>
      </c>
      <c r="L870">
        <v>2.19</v>
      </c>
      <c r="M870">
        <v>0.27</v>
      </c>
      <c r="N870">
        <v>193</v>
      </c>
      <c r="O870">
        <v>0.44</v>
      </c>
      <c r="P870">
        <v>53</v>
      </c>
      <c r="Q870">
        <v>0.27</v>
      </c>
      <c r="R870">
        <v>-12</v>
      </c>
      <c r="S870">
        <v>-249</v>
      </c>
      <c r="T870">
        <v>-46</v>
      </c>
      <c r="U870">
        <v>-29</v>
      </c>
      <c r="V870">
        <v>-324</v>
      </c>
      <c r="W870">
        <v>38301</v>
      </c>
      <c r="X870">
        <v>38019</v>
      </c>
      <c r="Y870">
        <v>37086</v>
      </c>
      <c r="Z870">
        <v>2.2200000000000002</v>
      </c>
      <c r="AA870" t="s">
        <v>2064</v>
      </c>
      <c r="AB870" t="s">
        <v>2063</v>
      </c>
    </row>
    <row r="871" spans="1:28" x14ac:dyDescent="0.3">
      <c r="A871" t="s">
        <v>2065</v>
      </c>
      <c r="B871" t="s">
        <v>2066</v>
      </c>
      <c r="C871" t="s">
        <v>2082</v>
      </c>
      <c r="D871" t="s">
        <v>2081</v>
      </c>
      <c r="E871" t="s">
        <v>39</v>
      </c>
      <c r="F871" t="s">
        <v>70</v>
      </c>
      <c r="G871" t="s">
        <v>2079</v>
      </c>
      <c r="H871" t="s">
        <v>70</v>
      </c>
      <c r="I871" t="s">
        <v>2080</v>
      </c>
      <c r="J871" t="str">
        <f t="shared" si="13"/>
        <v>CARELINE | 3803637073</v>
      </c>
      <c r="K871">
        <v>1</v>
      </c>
      <c r="L871">
        <v>3.03</v>
      </c>
      <c r="M871">
        <v>0.27</v>
      </c>
      <c r="N871">
        <v>204</v>
      </c>
      <c r="O871">
        <v>0.54</v>
      </c>
      <c r="P871">
        <v>65</v>
      </c>
      <c r="Q871">
        <v>0.3</v>
      </c>
      <c r="R871">
        <v>-13</v>
      </c>
      <c r="S871">
        <v>-263</v>
      </c>
      <c r="T871">
        <v>2</v>
      </c>
      <c r="U871">
        <v>157</v>
      </c>
      <c r="V871">
        <v>-104</v>
      </c>
      <c r="W871">
        <v>38301</v>
      </c>
      <c r="X871">
        <v>38036</v>
      </c>
      <c r="Y871">
        <v>37073</v>
      </c>
      <c r="Z871">
        <v>3.06</v>
      </c>
      <c r="AA871" t="s">
        <v>2074</v>
      </c>
      <c r="AB871" t="s">
        <v>2073</v>
      </c>
    </row>
    <row r="872" spans="1:28" x14ac:dyDescent="0.3">
      <c r="A872" t="s">
        <v>2065</v>
      </c>
      <c r="B872" t="s">
        <v>2066</v>
      </c>
      <c r="C872" t="s">
        <v>892</v>
      </c>
      <c r="D872" t="s">
        <v>893</v>
      </c>
      <c r="E872" t="s">
        <v>39</v>
      </c>
      <c r="F872" t="s">
        <v>70</v>
      </c>
      <c r="G872" t="s">
        <v>891</v>
      </c>
      <c r="H872" t="s">
        <v>70</v>
      </c>
      <c r="I872" t="s">
        <v>702</v>
      </c>
      <c r="J872" t="str">
        <f t="shared" si="13"/>
        <v>CARRIER CORPORATION | 3801737091</v>
      </c>
      <c r="K872">
        <v>173</v>
      </c>
      <c r="L872">
        <v>2.9</v>
      </c>
      <c r="M872">
        <v>0.25</v>
      </c>
      <c r="N872">
        <v>232</v>
      </c>
      <c r="O872">
        <v>0.53</v>
      </c>
      <c r="P872">
        <v>43</v>
      </c>
      <c r="Q872">
        <v>0.28000000000000003</v>
      </c>
      <c r="R872">
        <v>-9</v>
      </c>
      <c r="S872">
        <v>-124</v>
      </c>
      <c r="T872">
        <v>6</v>
      </c>
      <c r="U872">
        <v>177</v>
      </c>
      <c r="V872">
        <v>59</v>
      </c>
      <c r="W872">
        <v>38101</v>
      </c>
      <c r="X872">
        <v>38017</v>
      </c>
      <c r="Y872">
        <v>37091</v>
      </c>
      <c r="Z872">
        <v>2.91</v>
      </c>
      <c r="AA872" t="s">
        <v>2068</v>
      </c>
      <c r="AB872" t="s">
        <v>2067</v>
      </c>
    </row>
    <row r="873" spans="1:28" x14ac:dyDescent="0.3">
      <c r="A873" t="s">
        <v>2065</v>
      </c>
      <c r="B873" t="s">
        <v>2066</v>
      </c>
      <c r="C873" t="s">
        <v>2228</v>
      </c>
      <c r="D873" t="s">
        <v>2227</v>
      </c>
      <c r="E873" t="s">
        <v>39</v>
      </c>
      <c r="F873" t="s">
        <v>70</v>
      </c>
      <c r="G873" t="s">
        <v>75</v>
      </c>
      <c r="H873" t="s">
        <v>70</v>
      </c>
      <c r="I873" t="s">
        <v>1823</v>
      </c>
      <c r="J873" t="str">
        <f t="shared" si="13"/>
        <v>MCCLAIN AND ASSOCIATE| 3810137055</v>
      </c>
      <c r="K873">
        <v>1</v>
      </c>
      <c r="L873">
        <v>3.1</v>
      </c>
      <c r="M873">
        <v>0.27</v>
      </c>
      <c r="N873">
        <v>178</v>
      </c>
      <c r="O873">
        <v>0.33</v>
      </c>
      <c r="P873">
        <v>0</v>
      </c>
      <c r="Q873">
        <v>0.25</v>
      </c>
      <c r="R873">
        <v>-11</v>
      </c>
      <c r="S873">
        <v>8</v>
      </c>
      <c r="T873">
        <v>2</v>
      </c>
      <c r="U873">
        <v>115</v>
      </c>
      <c r="V873">
        <v>125</v>
      </c>
      <c r="W873">
        <v>38101</v>
      </c>
      <c r="X873">
        <v>38101</v>
      </c>
      <c r="Y873">
        <v>37055</v>
      </c>
      <c r="Z873">
        <v>3.13</v>
      </c>
      <c r="AA873" t="s">
        <v>2064</v>
      </c>
      <c r="AB873" t="s">
        <v>2063</v>
      </c>
    </row>
    <row r="874" spans="1:28" x14ac:dyDescent="0.3">
      <c r="A874" t="s">
        <v>2065</v>
      </c>
      <c r="B874" t="s">
        <v>2066</v>
      </c>
      <c r="C874" t="s">
        <v>2232</v>
      </c>
      <c r="D874" t="s">
        <v>2231</v>
      </c>
      <c r="E874" t="s">
        <v>39</v>
      </c>
      <c r="F874" t="s">
        <v>70</v>
      </c>
      <c r="G874" t="s">
        <v>75</v>
      </c>
      <c r="H874" t="s">
        <v>70</v>
      </c>
      <c r="I874" t="s">
        <v>139</v>
      </c>
      <c r="J874" t="str">
        <f t="shared" si="13"/>
        <v>TECHNICOLOR GLOBAL LO| 3810137086</v>
      </c>
      <c r="K874">
        <v>15</v>
      </c>
      <c r="L874">
        <v>2.3199999999999998</v>
      </c>
      <c r="M874">
        <v>0.28000000000000003</v>
      </c>
      <c r="N874">
        <v>228</v>
      </c>
      <c r="O874">
        <v>0.51</v>
      </c>
      <c r="P874">
        <v>33</v>
      </c>
      <c r="Q874">
        <v>0.27</v>
      </c>
      <c r="R874">
        <v>-16</v>
      </c>
      <c r="S874">
        <v>-106</v>
      </c>
      <c r="T874">
        <v>15</v>
      </c>
      <c r="U874">
        <v>45</v>
      </c>
      <c r="V874">
        <v>-46</v>
      </c>
      <c r="W874">
        <v>38637</v>
      </c>
      <c r="X874">
        <v>38101</v>
      </c>
      <c r="Y874">
        <v>37086</v>
      </c>
      <c r="Z874">
        <v>2.36</v>
      </c>
      <c r="AA874" t="s">
        <v>2074</v>
      </c>
      <c r="AB874" t="s">
        <v>2073</v>
      </c>
    </row>
    <row r="875" spans="1:28" x14ac:dyDescent="0.3">
      <c r="A875" t="s">
        <v>2066</v>
      </c>
      <c r="B875" t="s">
        <v>2229</v>
      </c>
      <c r="C875" t="s">
        <v>2225</v>
      </c>
      <c r="D875" t="s">
        <v>2224</v>
      </c>
      <c r="E875" t="s">
        <v>39</v>
      </c>
      <c r="F875" t="s">
        <v>70</v>
      </c>
      <c r="G875" t="s">
        <v>202</v>
      </c>
      <c r="H875" t="s">
        <v>40</v>
      </c>
      <c r="I875" t="s">
        <v>221</v>
      </c>
      <c r="J875" t="str">
        <f t="shared" si="13"/>
        <v>b: BLUE STAR TRANSPOR| 3720136265</v>
      </c>
      <c r="K875">
        <v>1</v>
      </c>
      <c r="L875">
        <v>1.9</v>
      </c>
      <c r="M875">
        <v>0.27</v>
      </c>
      <c r="N875">
        <v>230</v>
      </c>
      <c r="O875">
        <v>0.88</v>
      </c>
      <c r="P875">
        <v>46</v>
      </c>
      <c r="Q875">
        <v>0.25</v>
      </c>
      <c r="R875">
        <v>-14</v>
      </c>
      <c r="S875">
        <v>-12</v>
      </c>
      <c r="T875">
        <v>-145</v>
      </c>
      <c r="U875">
        <v>-245</v>
      </c>
      <c r="V875">
        <v>-402</v>
      </c>
      <c r="W875">
        <v>37040</v>
      </c>
      <c r="X875">
        <v>37201</v>
      </c>
      <c r="Y875">
        <v>36265</v>
      </c>
      <c r="Z875">
        <v>1.93</v>
      </c>
      <c r="AA875" t="s">
        <v>2064</v>
      </c>
      <c r="AB875" t="s">
        <v>2063</v>
      </c>
    </row>
    <row r="876" spans="1:28" x14ac:dyDescent="0.3">
      <c r="A876" t="s">
        <v>2066</v>
      </c>
      <c r="B876" t="s">
        <v>2229</v>
      </c>
      <c r="C876" t="s">
        <v>37</v>
      </c>
      <c r="D876" t="s">
        <v>38</v>
      </c>
      <c r="E876" t="s">
        <v>39</v>
      </c>
      <c r="F876" t="s">
        <v>70</v>
      </c>
      <c r="G876" t="s">
        <v>395</v>
      </c>
      <c r="H876" t="s">
        <v>40</v>
      </c>
      <c r="I876" t="s">
        <v>2230</v>
      </c>
      <c r="J876" t="str">
        <f t="shared" si="13"/>
        <v>b: C H ROBINSON | 3840135960</v>
      </c>
      <c r="K876">
        <v>2</v>
      </c>
      <c r="L876">
        <v>2.1800000000000002</v>
      </c>
      <c r="M876">
        <v>0.27</v>
      </c>
      <c r="N876">
        <v>163</v>
      </c>
      <c r="O876">
        <v>0.33</v>
      </c>
      <c r="P876">
        <v>167</v>
      </c>
      <c r="Q876">
        <v>0.4</v>
      </c>
      <c r="R876">
        <v>-10</v>
      </c>
      <c r="S876">
        <v>-140</v>
      </c>
      <c r="T876">
        <v>2</v>
      </c>
      <c r="U876">
        <v>-261</v>
      </c>
      <c r="V876">
        <v>-399</v>
      </c>
      <c r="W876">
        <v>37091</v>
      </c>
      <c r="X876">
        <v>38401</v>
      </c>
      <c r="Y876">
        <v>35960</v>
      </c>
      <c r="Z876">
        <v>2.21</v>
      </c>
      <c r="AA876" t="s">
        <v>2068</v>
      </c>
      <c r="AB876" t="s">
        <v>2067</v>
      </c>
    </row>
    <row r="877" spans="1:28" x14ac:dyDescent="0.3">
      <c r="A877" t="s">
        <v>2066</v>
      </c>
      <c r="B877" t="s">
        <v>2229</v>
      </c>
      <c r="C877" t="s">
        <v>47</v>
      </c>
      <c r="D877" t="s">
        <v>48</v>
      </c>
      <c r="E877" t="s">
        <v>39</v>
      </c>
      <c r="F877" t="s">
        <v>70</v>
      </c>
      <c r="G877" t="s">
        <v>1827</v>
      </c>
      <c r="H877" t="s">
        <v>40</v>
      </c>
      <c r="I877" t="s">
        <v>1848</v>
      </c>
      <c r="J877" t="str">
        <f t="shared" si="13"/>
        <v>LOWES MLXP VAN ONE WA| 3718836201</v>
      </c>
      <c r="K877">
        <v>1</v>
      </c>
      <c r="L877">
        <v>2.9</v>
      </c>
      <c r="M877">
        <v>0.21</v>
      </c>
      <c r="N877">
        <v>285</v>
      </c>
      <c r="O877">
        <v>0.92</v>
      </c>
      <c r="P877">
        <v>152</v>
      </c>
      <c r="Q877">
        <v>0.4</v>
      </c>
      <c r="R877">
        <v>-240</v>
      </c>
      <c r="S877">
        <v>-63</v>
      </c>
      <c r="T877">
        <v>-96</v>
      </c>
      <c r="U877">
        <v>312</v>
      </c>
      <c r="V877">
        <v>153</v>
      </c>
      <c r="W877">
        <v>40201</v>
      </c>
      <c r="X877">
        <v>37188</v>
      </c>
      <c r="Y877">
        <v>36201</v>
      </c>
      <c r="Z877">
        <v>2.87</v>
      </c>
      <c r="AA877" t="s">
        <v>2074</v>
      </c>
      <c r="AB877" t="s">
        <v>2073</v>
      </c>
    </row>
    <row r="878" spans="1:28" x14ac:dyDescent="0.3">
      <c r="A878" t="s">
        <v>2066</v>
      </c>
      <c r="B878" t="s">
        <v>2229</v>
      </c>
      <c r="C878" t="s">
        <v>47</v>
      </c>
      <c r="D878" t="s">
        <v>48</v>
      </c>
      <c r="E878" t="s">
        <v>39</v>
      </c>
      <c r="F878" t="s">
        <v>70</v>
      </c>
      <c r="G878" t="s">
        <v>1827</v>
      </c>
      <c r="H878" t="s">
        <v>40</v>
      </c>
      <c r="I878" t="s">
        <v>1319</v>
      </c>
      <c r="J878" t="str">
        <f t="shared" si="13"/>
        <v>LOWES MLXP VAN ONE WA| 3718836201</v>
      </c>
      <c r="K878">
        <v>1</v>
      </c>
      <c r="L878">
        <v>2.9</v>
      </c>
      <c r="M878">
        <v>0.21</v>
      </c>
      <c r="N878">
        <v>241</v>
      </c>
      <c r="O878">
        <v>0.96</v>
      </c>
      <c r="P878">
        <v>103</v>
      </c>
      <c r="Q878">
        <v>0.35</v>
      </c>
      <c r="R878">
        <v>-135</v>
      </c>
      <c r="S878">
        <v>-63</v>
      </c>
      <c r="T878">
        <v>-179</v>
      </c>
      <c r="U878">
        <v>125</v>
      </c>
      <c r="V878">
        <v>-117</v>
      </c>
      <c r="W878">
        <v>38464</v>
      </c>
      <c r="X878">
        <v>37188</v>
      </c>
      <c r="Y878">
        <v>36201</v>
      </c>
      <c r="Z878">
        <v>2.87</v>
      </c>
      <c r="AA878" t="s">
        <v>2074</v>
      </c>
      <c r="AB878" t="s">
        <v>2073</v>
      </c>
    </row>
    <row r="879" spans="1:28" x14ac:dyDescent="0.3">
      <c r="A879" t="s">
        <v>2066</v>
      </c>
      <c r="B879" t="s">
        <v>2229</v>
      </c>
      <c r="C879" t="s">
        <v>2228</v>
      </c>
      <c r="D879" t="s">
        <v>2227</v>
      </c>
      <c r="E879" t="s">
        <v>39</v>
      </c>
      <c r="F879" t="s">
        <v>70</v>
      </c>
      <c r="G879" t="s">
        <v>1823</v>
      </c>
      <c r="H879" t="s">
        <v>40</v>
      </c>
      <c r="I879" t="s">
        <v>2226</v>
      </c>
      <c r="J879" t="str">
        <f t="shared" si="13"/>
        <v>MCCLAIN AND ASSOCIATE| 3705535901</v>
      </c>
      <c r="K879">
        <v>1</v>
      </c>
      <c r="L879">
        <v>3.13</v>
      </c>
      <c r="M879">
        <v>0.28000000000000003</v>
      </c>
      <c r="N879">
        <v>220</v>
      </c>
      <c r="O879">
        <v>0.54</v>
      </c>
      <c r="P879">
        <v>64</v>
      </c>
      <c r="Q879">
        <v>0.3</v>
      </c>
      <c r="R879">
        <v>-70</v>
      </c>
      <c r="S879">
        <v>-38</v>
      </c>
      <c r="T879">
        <v>2</v>
      </c>
      <c r="U879">
        <v>73</v>
      </c>
      <c r="V879">
        <v>37</v>
      </c>
      <c r="W879">
        <v>37091</v>
      </c>
      <c r="X879">
        <v>37055</v>
      </c>
      <c r="Y879">
        <v>35901</v>
      </c>
      <c r="Z879">
        <v>3.17</v>
      </c>
      <c r="AA879" t="s">
        <v>2068</v>
      </c>
      <c r="AB879" t="s">
        <v>2067</v>
      </c>
    </row>
    <row r="880" spans="1:28" x14ac:dyDescent="0.3">
      <c r="A880" t="s">
        <v>2066</v>
      </c>
      <c r="B880" t="s">
        <v>2219</v>
      </c>
      <c r="C880" t="s">
        <v>855</v>
      </c>
      <c r="D880" t="s">
        <v>856</v>
      </c>
      <c r="E880" t="s">
        <v>39</v>
      </c>
      <c r="F880" t="s">
        <v>70</v>
      </c>
      <c r="G880" t="s">
        <v>202</v>
      </c>
      <c r="H880" t="s">
        <v>40</v>
      </c>
      <c r="I880" t="s">
        <v>916</v>
      </c>
      <c r="J880" t="str">
        <f t="shared" si="13"/>
        <v>b: ARMSTRONG TRANSPOR| 3720135020</v>
      </c>
      <c r="K880">
        <v>1</v>
      </c>
      <c r="L880">
        <v>1.98</v>
      </c>
      <c r="M880">
        <v>0.27</v>
      </c>
      <c r="N880">
        <v>204</v>
      </c>
      <c r="O880">
        <v>0.83</v>
      </c>
      <c r="P880">
        <v>30</v>
      </c>
      <c r="Q880">
        <v>0.25</v>
      </c>
      <c r="R880">
        <v>-13</v>
      </c>
      <c r="S880">
        <v>11</v>
      </c>
      <c r="T880">
        <v>-123</v>
      </c>
      <c r="U880">
        <v>-164</v>
      </c>
      <c r="V880">
        <v>-276</v>
      </c>
      <c r="W880">
        <v>37087</v>
      </c>
      <c r="X880">
        <v>37201</v>
      </c>
      <c r="Y880">
        <v>35020</v>
      </c>
      <c r="Z880">
        <v>2.0099999999999998</v>
      </c>
      <c r="AA880" t="s">
        <v>2064</v>
      </c>
      <c r="AB880" t="s">
        <v>2063</v>
      </c>
    </row>
    <row r="881" spans="1:28" x14ac:dyDescent="0.3">
      <c r="A881" t="s">
        <v>2066</v>
      </c>
      <c r="B881" t="s">
        <v>2219</v>
      </c>
      <c r="C881" t="s">
        <v>2225</v>
      </c>
      <c r="D881" t="s">
        <v>2224</v>
      </c>
      <c r="E881" t="s">
        <v>39</v>
      </c>
      <c r="F881" t="s">
        <v>70</v>
      </c>
      <c r="G881" t="s">
        <v>202</v>
      </c>
      <c r="H881" t="s">
        <v>40</v>
      </c>
      <c r="I881" t="s">
        <v>2223</v>
      </c>
      <c r="J881" t="str">
        <f t="shared" si="13"/>
        <v>b: BLUE STAR TRANSPOR| 3720135125</v>
      </c>
      <c r="K881">
        <v>1</v>
      </c>
      <c r="L881">
        <v>2.14</v>
      </c>
      <c r="M881">
        <v>0.27</v>
      </c>
      <c r="N881">
        <v>228</v>
      </c>
      <c r="O881">
        <v>0.92</v>
      </c>
      <c r="P881">
        <v>39</v>
      </c>
      <c r="Q881">
        <v>0.25</v>
      </c>
      <c r="R881">
        <v>-14</v>
      </c>
      <c r="S881">
        <v>-12</v>
      </c>
      <c r="T881">
        <v>-162</v>
      </c>
      <c r="U881">
        <v>-104</v>
      </c>
      <c r="V881">
        <v>-278</v>
      </c>
      <c r="W881">
        <v>37148</v>
      </c>
      <c r="X881">
        <v>37201</v>
      </c>
      <c r="Y881">
        <v>35125</v>
      </c>
      <c r="Z881">
        <v>2.17</v>
      </c>
      <c r="AA881" t="s">
        <v>2068</v>
      </c>
      <c r="AB881" t="s">
        <v>2067</v>
      </c>
    </row>
    <row r="882" spans="1:28" x14ac:dyDescent="0.3">
      <c r="A882" t="s">
        <v>2066</v>
      </c>
      <c r="B882" t="s">
        <v>2219</v>
      </c>
      <c r="C882" t="s">
        <v>37</v>
      </c>
      <c r="D882" t="s">
        <v>38</v>
      </c>
      <c r="E882" t="s">
        <v>39</v>
      </c>
      <c r="F882" t="s">
        <v>70</v>
      </c>
      <c r="G882" t="s">
        <v>139</v>
      </c>
      <c r="H882" t="s">
        <v>40</v>
      </c>
      <c r="I882" t="s">
        <v>916</v>
      </c>
      <c r="J882" t="str">
        <f t="shared" si="13"/>
        <v>b: C H ROBINSON | 3708635020</v>
      </c>
      <c r="K882">
        <v>2</v>
      </c>
      <c r="L882">
        <v>2.54</v>
      </c>
      <c r="M882">
        <v>0.28000000000000003</v>
      </c>
      <c r="N882">
        <v>213</v>
      </c>
      <c r="O882">
        <v>0.63</v>
      </c>
      <c r="P882">
        <v>22</v>
      </c>
      <c r="Q882">
        <v>0.25</v>
      </c>
      <c r="R882">
        <v>-15</v>
      </c>
      <c r="S882">
        <v>-10</v>
      </c>
      <c r="T882">
        <v>-37</v>
      </c>
      <c r="U882">
        <v>-34</v>
      </c>
      <c r="V882">
        <v>-81</v>
      </c>
      <c r="W882">
        <v>37064</v>
      </c>
      <c r="X882">
        <v>37086</v>
      </c>
      <c r="Y882">
        <v>35020</v>
      </c>
      <c r="Z882">
        <v>2.58</v>
      </c>
      <c r="AA882" t="s">
        <v>2068</v>
      </c>
      <c r="AB882" t="s">
        <v>2067</v>
      </c>
    </row>
    <row r="883" spans="1:28" x14ac:dyDescent="0.3">
      <c r="A883" t="s">
        <v>2066</v>
      </c>
      <c r="B883" t="s">
        <v>2219</v>
      </c>
      <c r="C883" t="s">
        <v>37</v>
      </c>
      <c r="D883" t="s">
        <v>38</v>
      </c>
      <c r="E883" t="s">
        <v>39</v>
      </c>
      <c r="F883" t="s">
        <v>70</v>
      </c>
      <c r="G883" t="s">
        <v>702</v>
      </c>
      <c r="H883" t="s">
        <v>40</v>
      </c>
      <c r="I883" t="s">
        <v>326</v>
      </c>
      <c r="J883" t="str">
        <f t="shared" si="13"/>
        <v>b: C H ROBINSON | 3709135203</v>
      </c>
      <c r="K883">
        <v>1</v>
      </c>
      <c r="L883">
        <v>2.78</v>
      </c>
      <c r="M883">
        <v>0.27</v>
      </c>
      <c r="N883">
        <v>139</v>
      </c>
      <c r="O883">
        <v>0.23</v>
      </c>
      <c r="P883">
        <v>0</v>
      </c>
      <c r="Q883">
        <v>0.25</v>
      </c>
      <c r="R883">
        <v>-8</v>
      </c>
      <c r="S883">
        <v>-44</v>
      </c>
      <c r="T883">
        <v>1</v>
      </c>
      <c r="U883">
        <v>-116</v>
      </c>
      <c r="V883">
        <v>-159</v>
      </c>
      <c r="W883">
        <v>37091</v>
      </c>
      <c r="X883">
        <v>37091</v>
      </c>
      <c r="Y883">
        <v>35203</v>
      </c>
      <c r="Z883">
        <v>2.81</v>
      </c>
      <c r="AA883" t="s">
        <v>2068</v>
      </c>
      <c r="AB883" t="s">
        <v>2067</v>
      </c>
    </row>
    <row r="884" spans="1:28" x14ac:dyDescent="0.3">
      <c r="A884" t="s">
        <v>2066</v>
      </c>
      <c r="B884" t="s">
        <v>2219</v>
      </c>
      <c r="C884" t="s">
        <v>346</v>
      </c>
      <c r="D884" t="s">
        <v>347</v>
      </c>
      <c r="E884" t="s">
        <v>39</v>
      </c>
      <c r="F884" t="s">
        <v>70</v>
      </c>
      <c r="G884" t="s">
        <v>578</v>
      </c>
      <c r="H884" t="s">
        <v>40</v>
      </c>
      <c r="I884" t="s">
        <v>916</v>
      </c>
      <c r="J884" t="str">
        <f t="shared" si="13"/>
        <v>b: COYOTE LOGISTICS | 3712135020</v>
      </c>
      <c r="K884">
        <v>31</v>
      </c>
      <c r="L884">
        <v>2.14</v>
      </c>
      <c r="M884">
        <v>0.2</v>
      </c>
      <c r="N884">
        <v>219</v>
      </c>
      <c r="O884">
        <v>0.5</v>
      </c>
      <c r="P884">
        <v>37</v>
      </c>
      <c r="Q884">
        <v>0.27</v>
      </c>
      <c r="R884">
        <v>1</v>
      </c>
      <c r="S884">
        <v>-15</v>
      </c>
      <c r="T884">
        <v>19</v>
      </c>
      <c r="U884">
        <v>-133</v>
      </c>
      <c r="V884">
        <v>-129</v>
      </c>
      <c r="W884">
        <v>37091</v>
      </c>
      <c r="X884">
        <v>37121</v>
      </c>
      <c r="Y884">
        <v>35020</v>
      </c>
      <c r="Z884">
        <v>2.1</v>
      </c>
      <c r="AA884" t="s">
        <v>2074</v>
      </c>
      <c r="AB884" t="s">
        <v>2073</v>
      </c>
    </row>
    <row r="885" spans="1:28" x14ac:dyDescent="0.3">
      <c r="A885" t="s">
        <v>2066</v>
      </c>
      <c r="B885" t="s">
        <v>2219</v>
      </c>
      <c r="C885" t="s">
        <v>346</v>
      </c>
      <c r="D885" t="s">
        <v>347</v>
      </c>
      <c r="E885" t="s">
        <v>39</v>
      </c>
      <c r="F885" t="s">
        <v>70</v>
      </c>
      <c r="G885" t="s">
        <v>202</v>
      </c>
      <c r="H885" t="s">
        <v>40</v>
      </c>
      <c r="I885" t="s">
        <v>916</v>
      </c>
      <c r="J885" t="str">
        <f t="shared" si="13"/>
        <v>b: COYOTE LOGISTICS | 3720135020</v>
      </c>
      <c r="K885">
        <v>2</v>
      </c>
      <c r="L885">
        <v>2.36</v>
      </c>
      <c r="M885">
        <v>0.2</v>
      </c>
      <c r="N885">
        <v>205</v>
      </c>
      <c r="O885">
        <v>0.45</v>
      </c>
      <c r="P885">
        <v>121</v>
      </c>
      <c r="Q885">
        <v>0.35</v>
      </c>
      <c r="R885">
        <v>0</v>
      </c>
      <c r="S885">
        <v>-38</v>
      </c>
      <c r="T885">
        <v>40</v>
      </c>
      <c r="U885">
        <v>-97</v>
      </c>
      <c r="V885">
        <v>-95</v>
      </c>
      <c r="W885">
        <v>37087</v>
      </c>
      <c r="X885">
        <v>37201</v>
      </c>
      <c r="Y885">
        <v>35020</v>
      </c>
      <c r="Z885">
        <v>2.3199999999999998</v>
      </c>
      <c r="AA885" t="s">
        <v>2074</v>
      </c>
      <c r="AB885" t="s">
        <v>2073</v>
      </c>
    </row>
    <row r="886" spans="1:28" x14ac:dyDescent="0.3">
      <c r="A886" t="s">
        <v>2066</v>
      </c>
      <c r="B886" t="s">
        <v>2219</v>
      </c>
      <c r="C886" t="s">
        <v>346</v>
      </c>
      <c r="D886" t="s">
        <v>347</v>
      </c>
      <c r="E886" t="s">
        <v>39</v>
      </c>
      <c r="F886" t="s">
        <v>70</v>
      </c>
      <c r="G886" t="s">
        <v>786</v>
      </c>
      <c r="H886" t="s">
        <v>40</v>
      </c>
      <c r="I886" t="s">
        <v>916</v>
      </c>
      <c r="J886" t="str">
        <f t="shared" si="13"/>
        <v>b: COYOTE LOGISTICS | 3716035020</v>
      </c>
      <c r="K886">
        <v>2</v>
      </c>
      <c r="L886">
        <v>2.76</v>
      </c>
      <c r="M886">
        <v>0.19</v>
      </c>
      <c r="N886">
        <v>169</v>
      </c>
      <c r="O886">
        <v>0.28000000000000003</v>
      </c>
      <c r="P886">
        <v>64</v>
      </c>
      <c r="Q886">
        <v>0.3</v>
      </c>
      <c r="R886">
        <v>3</v>
      </c>
      <c r="S886">
        <v>-59</v>
      </c>
      <c r="T886">
        <v>23</v>
      </c>
      <c r="U886">
        <v>-79</v>
      </c>
      <c r="V886">
        <v>-115</v>
      </c>
      <c r="W886">
        <v>37091</v>
      </c>
      <c r="X886">
        <v>37160</v>
      </c>
      <c r="Y886">
        <v>35020</v>
      </c>
      <c r="Z886">
        <v>2.71</v>
      </c>
      <c r="AA886" t="s">
        <v>2074</v>
      </c>
      <c r="AB886" t="s">
        <v>2073</v>
      </c>
    </row>
    <row r="887" spans="1:28" x14ac:dyDescent="0.3">
      <c r="A887" t="s">
        <v>2066</v>
      </c>
      <c r="B887" t="s">
        <v>2219</v>
      </c>
      <c r="C887" t="s">
        <v>137</v>
      </c>
      <c r="D887" t="s">
        <v>138</v>
      </c>
      <c r="E887" t="s">
        <v>39</v>
      </c>
      <c r="F887" t="s">
        <v>70</v>
      </c>
      <c r="G887" t="s">
        <v>202</v>
      </c>
      <c r="H887" t="s">
        <v>40</v>
      </c>
      <c r="I887" t="s">
        <v>326</v>
      </c>
      <c r="J887" t="str">
        <f t="shared" si="13"/>
        <v>b: RED CLASSIC BROKER| 3720135203</v>
      </c>
      <c r="K887">
        <v>1</v>
      </c>
      <c r="L887">
        <v>3.5</v>
      </c>
      <c r="M887">
        <v>0.28000000000000003</v>
      </c>
      <c r="N887">
        <v>185</v>
      </c>
      <c r="O887">
        <v>0.42</v>
      </c>
      <c r="P887">
        <v>46</v>
      </c>
      <c r="Q887">
        <v>0.25</v>
      </c>
      <c r="R887">
        <v>-13</v>
      </c>
      <c r="S887">
        <v>26</v>
      </c>
      <c r="T887">
        <v>-37</v>
      </c>
      <c r="U887">
        <v>101</v>
      </c>
      <c r="V887">
        <v>90</v>
      </c>
      <c r="W887">
        <v>37040</v>
      </c>
      <c r="X887">
        <v>37201</v>
      </c>
      <c r="Y887">
        <v>35203</v>
      </c>
      <c r="Z887">
        <v>3.54</v>
      </c>
      <c r="AA887" t="s">
        <v>2068</v>
      </c>
      <c r="AB887" t="s">
        <v>2067</v>
      </c>
    </row>
    <row r="888" spans="1:28" x14ac:dyDescent="0.3">
      <c r="A888" t="s">
        <v>2066</v>
      </c>
      <c r="B888" t="s">
        <v>2219</v>
      </c>
      <c r="C888" t="s">
        <v>1222</v>
      </c>
      <c r="D888" t="s">
        <v>1223</v>
      </c>
      <c r="E888" t="s">
        <v>39</v>
      </c>
      <c r="F888" t="s">
        <v>70</v>
      </c>
      <c r="G888" t="s">
        <v>132</v>
      </c>
      <c r="H888" t="s">
        <v>40</v>
      </c>
      <c r="I888" t="s">
        <v>2221</v>
      </c>
      <c r="J888" t="str">
        <f t="shared" si="13"/>
        <v>b: RL SOLUTIONS LLC | 3706635160</v>
      </c>
      <c r="K888">
        <v>3</v>
      </c>
      <c r="L888">
        <v>1.63</v>
      </c>
      <c r="M888">
        <v>0.27</v>
      </c>
      <c r="N888">
        <v>272</v>
      </c>
      <c r="O888">
        <v>0.79</v>
      </c>
      <c r="P888">
        <v>85</v>
      </c>
      <c r="Q888">
        <v>0.32</v>
      </c>
      <c r="R888">
        <v>-17</v>
      </c>
      <c r="S888">
        <v>-74</v>
      </c>
      <c r="T888">
        <v>-40</v>
      </c>
      <c r="U888">
        <v>-191</v>
      </c>
      <c r="V888">
        <v>-305</v>
      </c>
      <c r="W888">
        <v>37055</v>
      </c>
      <c r="X888">
        <v>37066</v>
      </c>
      <c r="Y888">
        <v>35160</v>
      </c>
      <c r="Z888">
        <v>1.66</v>
      </c>
      <c r="AA888" t="s">
        <v>2064</v>
      </c>
      <c r="AB888" t="s">
        <v>2063</v>
      </c>
    </row>
    <row r="889" spans="1:28" x14ac:dyDescent="0.3">
      <c r="A889" t="s">
        <v>2066</v>
      </c>
      <c r="B889" t="s">
        <v>2219</v>
      </c>
      <c r="C889" t="s">
        <v>1426</v>
      </c>
      <c r="D889" t="s">
        <v>1427</v>
      </c>
      <c r="E889" t="s">
        <v>39</v>
      </c>
      <c r="F889" t="s">
        <v>70</v>
      </c>
      <c r="G889" t="s">
        <v>202</v>
      </c>
      <c r="H889" t="s">
        <v>40</v>
      </c>
      <c r="I889" t="s">
        <v>2222</v>
      </c>
      <c r="J889" t="str">
        <f t="shared" si="13"/>
        <v>b: TA SERVICES | 3720135004</v>
      </c>
      <c r="K889">
        <v>2</v>
      </c>
      <c r="L889">
        <v>2.2599999999999998</v>
      </c>
      <c r="M889">
        <v>0.28000000000000003</v>
      </c>
      <c r="N889">
        <v>216</v>
      </c>
      <c r="O889">
        <v>0.52</v>
      </c>
      <c r="P889">
        <v>43</v>
      </c>
      <c r="Q889">
        <v>0.28000000000000003</v>
      </c>
      <c r="R889">
        <v>-15</v>
      </c>
      <c r="S889">
        <v>12</v>
      </c>
      <c r="T889">
        <v>10</v>
      </c>
      <c r="U889">
        <v>-88</v>
      </c>
      <c r="V889">
        <v>-66</v>
      </c>
      <c r="W889">
        <v>37127</v>
      </c>
      <c r="X889">
        <v>37201</v>
      </c>
      <c r="Y889">
        <v>35004</v>
      </c>
      <c r="Z889">
        <v>2.2999999999999998</v>
      </c>
      <c r="AA889" t="s">
        <v>2064</v>
      </c>
      <c r="AB889" t="s">
        <v>2063</v>
      </c>
    </row>
    <row r="890" spans="1:28" x14ac:dyDescent="0.3">
      <c r="A890" t="s">
        <v>2066</v>
      </c>
      <c r="B890" t="s">
        <v>2219</v>
      </c>
      <c r="C890" t="s">
        <v>432</v>
      </c>
      <c r="D890" t="s">
        <v>433</v>
      </c>
      <c r="E890" t="s">
        <v>39</v>
      </c>
      <c r="F890" t="s">
        <v>70</v>
      </c>
      <c r="G890" t="s">
        <v>828</v>
      </c>
      <c r="H890" t="s">
        <v>40</v>
      </c>
      <c r="I890" t="s">
        <v>2221</v>
      </c>
      <c r="J890" t="str">
        <f t="shared" si="13"/>
        <v>b: UBER FREIGHT LLC | 3708935160</v>
      </c>
      <c r="K890">
        <v>2</v>
      </c>
      <c r="L890">
        <v>1.66</v>
      </c>
      <c r="M890">
        <v>0.28000000000000003</v>
      </c>
      <c r="N890">
        <v>224</v>
      </c>
      <c r="O890">
        <v>0.54</v>
      </c>
      <c r="P890">
        <v>92</v>
      </c>
      <c r="Q890">
        <v>0.33</v>
      </c>
      <c r="R890">
        <v>-14</v>
      </c>
      <c r="S890">
        <v>-260</v>
      </c>
      <c r="T890">
        <v>2</v>
      </c>
      <c r="U890">
        <v>-217</v>
      </c>
      <c r="V890">
        <v>-475</v>
      </c>
      <c r="W890">
        <v>35756</v>
      </c>
      <c r="X890">
        <v>37089</v>
      </c>
      <c r="Y890">
        <v>35160</v>
      </c>
      <c r="Z890">
        <v>1.7</v>
      </c>
      <c r="AA890" t="s">
        <v>2074</v>
      </c>
      <c r="AB890" t="s">
        <v>2073</v>
      </c>
    </row>
    <row r="891" spans="1:28" x14ac:dyDescent="0.3">
      <c r="A891" t="s">
        <v>2066</v>
      </c>
      <c r="B891" t="s">
        <v>2219</v>
      </c>
      <c r="C891" t="s">
        <v>888</v>
      </c>
      <c r="D891" t="s">
        <v>889</v>
      </c>
      <c r="E891" t="s">
        <v>39</v>
      </c>
      <c r="F891" t="s">
        <v>70</v>
      </c>
      <c r="G891" t="s">
        <v>139</v>
      </c>
      <c r="H891" t="s">
        <v>40</v>
      </c>
      <c r="I891" t="s">
        <v>320</v>
      </c>
      <c r="J891" t="str">
        <f t="shared" si="13"/>
        <v>b: XPO LOGISTICS | 3708635111</v>
      </c>
      <c r="K891">
        <v>1</v>
      </c>
      <c r="L891">
        <v>1.54</v>
      </c>
      <c r="M891">
        <v>0.28000000000000003</v>
      </c>
      <c r="N891">
        <v>220</v>
      </c>
      <c r="O891">
        <v>0.28999999999999998</v>
      </c>
      <c r="P891">
        <v>62</v>
      </c>
      <c r="Q891">
        <v>0.3</v>
      </c>
      <c r="R891">
        <v>-15</v>
      </c>
      <c r="S891">
        <v>-36</v>
      </c>
      <c r="T891">
        <v>109</v>
      </c>
      <c r="U891">
        <v>-243</v>
      </c>
      <c r="V891">
        <v>-170</v>
      </c>
      <c r="W891">
        <v>37091</v>
      </c>
      <c r="X891">
        <v>37086</v>
      </c>
      <c r="Y891">
        <v>35111</v>
      </c>
      <c r="Z891">
        <v>1.58</v>
      </c>
      <c r="AA891" t="s">
        <v>2064</v>
      </c>
      <c r="AB891" t="s">
        <v>2063</v>
      </c>
    </row>
    <row r="892" spans="1:28" x14ac:dyDescent="0.3">
      <c r="A892" t="s">
        <v>2066</v>
      </c>
      <c r="B892" t="s">
        <v>2219</v>
      </c>
      <c r="C892" t="s">
        <v>929</v>
      </c>
      <c r="D892" t="s">
        <v>930</v>
      </c>
      <c r="E892" t="s">
        <v>39</v>
      </c>
      <c r="F892" t="s">
        <v>70</v>
      </c>
      <c r="G892" t="s">
        <v>575</v>
      </c>
      <c r="H892" t="s">
        <v>40</v>
      </c>
      <c r="I892" t="s">
        <v>326</v>
      </c>
      <c r="J892" t="str">
        <f t="shared" si="13"/>
        <v>BRIDGESTONE FIRESTONE| 3708735203</v>
      </c>
      <c r="K892">
        <v>18</v>
      </c>
      <c r="L892">
        <v>2.72</v>
      </c>
      <c r="M892">
        <v>0.19</v>
      </c>
      <c r="N892">
        <v>217</v>
      </c>
      <c r="O892">
        <v>0.74</v>
      </c>
      <c r="P892">
        <v>50</v>
      </c>
      <c r="Q892">
        <v>0.27</v>
      </c>
      <c r="R892">
        <v>3</v>
      </c>
      <c r="S892">
        <v>-49</v>
      </c>
      <c r="T892">
        <v>-84</v>
      </c>
      <c r="U892">
        <v>-6</v>
      </c>
      <c r="V892">
        <v>-139</v>
      </c>
      <c r="W892">
        <v>37087</v>
      </c>
      <c r="X892">
        <v>37087</v>
      </c>
      <c r="Y892">
        <v>35203</v>
      </c>
      <c r="Z892">
        <v>2.67</v>
      </c>
      <c r="AA892" t="s">
        <v>2074</v>
      </c>
      <c r="AB892" t="s">
        <v>2073</v>
      </c>
    </row>
    <row r="893" spans="1:28" x14ac:dyDescent="0.3">
      <c r="A893" t="s">
        <v>2066</v>
      </c>
      <c r="B893" t="s">
        <v>2219</v>
      </c>
      <c r="C893" t="s">
        <v>892</v>
      </c>
      <c r="D893" t="s">
        <v>893</v>
      </c>
      <c r="E893" t="s">
        <v>39</v>
      </c>
      <c r="F893" t="s">
        <v>70</v>
      </c>
      <c r="G893" t="s">
        <v>702</v>
      </c>
      <c r="H893" t="s">
        <v>40</v>
      </c>
      <c r="I893" t="s">
        <v>751</v>
      </c>
      <c r="J893" t="str">
        <f t="shared" si="13"/>
        <v>CARRIER CORPORATION | 3709135540</v>
      </c>
      <c r="K893">
        <v>14</v>
      </c>
      <c r="L893">
        <v>4.57</v>
      </c>
      <c r="M893">
        <v>0.25</v>
      </c>
      <c r="N893">
        <v>124</v>
      </c>
      <c r="O893">
        <v>0.25</v>
      </c>
      <c r="P893">
        <v>47</v>
      </c>
      <c r="Q893">
        <v>0.28000000000000003</v>
      </c>
      <c r="R893">
        <v>-9</v>
      </c>
      <c r="S893">
        <v>-21</v>
      </c>
      <c r="T893">
        <v>-8</v>
      </c>
      <c r="U893">
        <v>80</v>
      </c>
      <c r="V893">
        <v>51</v>
      </c>
      <c r="W893">
        <v>37115</v>
      </c>
      <c r="X893">
        <v>37091</v>
      </c>
      <c r="Y893">
        <v>35540</v>
      </c>
      <c r="Z893">
        <v>4.58</v>
      </c>
      <c r="AA893" t="s">
        <v>2068</v>
      </c>
      <c r="AB893" t="s">
        <v>2067</v>
      </c>
    </row>
    <row r="894" spans="1:28" x14ac:dyDescent="0.3">
      <c r="A894" t="s">
        <v>2066</v>
      </c>
      <c r="B894" t="s">
        <v>2219</v>
      </c>
      <c r="C894" t="s">
        <v>892</v>
      </c>
      <c r="D894" t="s">
        <v>893</v>
      </c>
      <c r="E894" t="s">
        <v>39</v>
      </c>
      <c r="F894" t="s">
        <v>70</v>
      </c>
      <c r="G894" t="s">
        <v>702</v>
      </c>
      <c r="H894" t="s">
        <v>40</v>
      </c>
      <c r="I894" t="s">
        <v>326</v>
      </c>
      <c r="J894" t="str">
        <f t="shared" si="13"/>
        <v>CARRIER CORPORATION | 3709135203</v>
      </c>
      <c r="K894">
        <v>2</v>
      </c>
      <c r="L894">
        <v>3.61</v>
      </c>
      <c r="M894">
        <v>0.24</v>
      </c>
      <c r="N894">
        <v>144</v>
      </c>
      <c r="O894">
        <v>0.23</v>
      </c>
      <c r="P894">
        <v>104</v>
      </c>
      <c r="Q894">
        <v>0.33</v>
      </c>
      <c r="R894">
        <v>-59</v>
      </c>
      <c r="S894">
        <v>-21</v>
      </c>
      <c r="T894">
        <v>1</v>
      </c>
      <c r="U894">
        <v>62</v>
      </c>
      <c r="V894">
        <v>42</v>
      </c>
      <c r="W894">
        <v>37089</v>
      </c>
      <c r="X894">
        <v>37091</v>
      </c>
      <c r="Y894">
        <v>35203</v>
      </c>
      <c r="Z894">
        <v>3.61</v>
      </c>
      <c r="AA894" t="s">
        <v>2068</v>
      </c>
      <c r="AB894" t="s">
        <v>2067</v>
      </c>
    </row>
    <row r="895" spans="1:28" x14ac:dyDescent="0.3">
      <c r="A895" t="s">
        <v>2066</v>
      </c>
      <c r="B895" t="s">
        <v>2219</v>
      </c>
      <c r="C895" t="s">
        <v>539</v>
      </c>
      <c r="D895" t="s">
        <v>540</v>
      </c>
      <c r="E895" t="s">
        <v>39</v>
      </c>
      <c r="F895" t="s">
        <v>70</v>
      </c>
      <c r="G895" t="s">
        <v>1823</v>
      </c>
      <c r="H895" t="s">
        <v>40</v>
      </c>
      <c r="I895" t="s">
        <v>320</v>
      </c>
      <c r="J895" t="str">
        <f t="shared" si="13"/>
        <v>HOME DEPOT | 3705535111</v>
      </c>
      <c r="K895">
        <v>13</v>
      </c>
      <c r="L895">
        <v>3.01</v>
      </c>
      <c r="M895">
        <v>0.2</v>
      </c>
      <c r="N895">
        <v>214</v>
      </c>
      <c r="O895">
        <v>0.41</v>
      </c>
      <c r="P895">
        <v>67</v>
      </c>
      <c r="Q895">
        <v>0.28999999999999998</v>
      </c>
      <c r="R895">
        <v>0</v>
      </c>
      <c r="S895">
        <v>-56</v>
      </c>
      <c r="T895">
        <v>58</v>
      </c>
      <c r="U895">
        <v>54</v>
      </c>
      <c r="V895">
        <v>56</v>
      </c>
      <c r="W895">
        <v>37201</v>
      </c>
      <c r="X895">
        <v>37055</v>
      </c>
      <c r="Y895">
        <v>35111</v>
      </c>
      <c r="Z895">
        <v>2.97</v>
      </c>
      <c r="AA895" t="s">
        <v>2074</v>
      </c>
      <c r="AB895" t="s">
        <v>2073</v>
      </c>
    </row>
    <row r="896" spans="1:28" x14ac:dyDescent="0.3">
      <c r="A896" t="s">
        <v>2066</v>
      </c>
      <c r="B896" t="s">
        <v>2219</v>
      </c>
      <c r="C896" t="s">
        <v>539</v>
      </c>
      <c r="D896" t="s">
        <v>540</v>
      </c>
      <c r="E896" t="s">
        <v>39</v>
      </c>
      <c r="F896" t="s">
        <v>70</v>
      </c>
      <c r="G896" t="s">
        <v>132</v>
      </c>
      <c r="H896" t="s">
        <v>40</v>
      </c>
      <c r="I896" t="s">
        <v>320</v>
      </c>
      <c r="J896" t="str">
        <f t="shared" si="13"/>
        <v>HOME DEPOT | 3706635111</v>
      </c>
      <c r="K896">
        <v>4</v>
      </c>
      <c r="L896">
        <v>2.66</v>
      </c>
      <c r="M896">
        <v>0.21</v>
      </c>
      <c r="N896">
        <v>235</v>
      </c>
      <c r="O896">
        <v>0.43</v>
      </c>
      <c r="P896">
        <v>43</v>
      </c>
      <c r="Q896">
        <v>0.26</v>
      </c>
      <c r="R896">
        <v>0</v>
      </c>
      <c r="S896">
        <v>-12</v>
      </c>
      <c r="T896">
        <v>49</v>
      </c>
      <c r="U896">
        <v>13</v>
      </c>
      <c r="V896">
        <v>50</v>
      </c>
      <c r="W896">
        <v>37201</v>
      </c>
      <c r="X896">
        <v>37066</v>
      </c>
      <c r="Y896">
        <v>35111</v>
      </c>
      <c r="Z896">
        <v>2.63</v>
      </c>
      <c r="AA896" t="s">
        <v>2074</v>
      </c>
      <c r="AB896" t="s">
        <v>2073</v>
      </c>
    </row>
    <row r="897" spans="1:28" x14ac:dyDescent="0.3">
      <c r="A897" t="s">
        <v>2066</v>
      </c>
      <c r="B897" t="s">
        <v>2219</v>
      </c>
      <c r="C897" t="s">
        <v>539</v>
      </c>
      <c r="D897" t="s">
        <v>540</v>
      </c>
      <c r="E897" t="s">
        <v>39</v>
      </c>
      <c r="F897" t="s">
        <v>70</v>
      </c>
      <c r="G897" t="s">
        <v>575</v>
      </c>
      <c r="H897" t="s">
        <v>40</v>
      </c>
      <c r="I897" t="s">
        <v>320</v>
      </c>
      <c r="J897" t="str">
        <f t="shared" si="13"/>
        <v>HOME DEPOT | 3708735111</v>
      </c>
      <c r="K897">
        <v>1</v>
      </c>
      <c r="L897">
        <v>2.78</v>
      </c>
      <c r="M897">
        <v>0.21</v>
      </c>
      <c r="N897">
        <v>225</v>
      </c>
      <c r="O897">
        <v>0.54</v>
      </c>
      <c r="P897">
        <v>21</v>
      </c>
      <c r="Q897">
        <v>0.25</v>
      </c>
      <c r="R897">
        <v>0</v>
      </c>
      <c r="S897">
        <v>16</v>
      </c>
      <c r="T897">
        <v>2</v>
      </c>
      <c r="U897">
        <v>23</v>
      </c>
      <c r="V897">
        <v>41</v>
      </c>
      <c r="W897">
        <v>37138</v>
      </c>
      <c r="X897">
        <v>37087</v>
      </c>
      <c r="Y897">
        <v>35111</v>
      </c>
      <c r="Z897">
        <v>2.75</v>
      </c>
      <c r="AA897" t="s">
        <v>2074</v>
      </c>
      <c r="AB897" t="s">
        <v>2073</v>
      </c>
    </row>
    <row r="898" spans="1:28" x14ac:dyDescent="0.3">
      <c r="A898" t="s">
        <v>2066</v>
      </c>
      <c r="B898" t="s">
        <v>2219</v>
      </c>
      <c r="C898" t="s">
        <v>539</v>
      </c>
      <c r="D898" t="s">
        <v>540</v>
      </c>
      <c r="E898" t="s">
        <v>39</v>
      </c>
      <c r="F898" t="s">
        <v>70</v>
      </c>
      <c r="G898" t="s">
        <v>578</v>
      </c>
      <c r="H898" t="s">
        <v>40</v>
      </c>
      <c r="I898" t="s">
        <v>320</v>
      </c>
      <c r="J898" t="str">
        <f t="shared" ref="J898:J961" si="14">TRIM(CONCATENATE(C898,X898,Y898))</f>
        <v>HOME DEPOT | 3712135111</v>
      </c>
      <c r="K898">
        <v>1</v>
      </c>
      <c r="L898">
        <v>2.79</v>
      </c>
      <c r="M898">
        <v>0.21</v>
      </c>
      <c r="N898">
        <v>222</v>
      </c>
      <c r="O898">
        <v>0.54</v>
      </c>
      <c r="P898">
        <v>20</v>
      </c>
      <c r="Q898">
        <v>0.25</v>
      </c>
      <c r="R898">
        <v>0</v>
      </c>
      <c r="S898">
        <v>17</v>
      </c>
      <c r="T898">
        <v>2</v>
      </c>
      <c r="U898">
        <v>21</v>
      </c>
      <c r="V898">
        <v>40</v>
      </c>
      <c r="W898">
        <v>37201</v>
      </c>
      <c r="X898">
        <v>37121</v>
      </c>
      <c r="Y898">
        <v>35111</v>
      </c>
      <c r="Z898">
        <v>2.76</v>
      </c>
      <c r="AA898" t="s">
        <v>2074</v>
      </c>
      <c r="AB898" t="s">
        <v>2073</v>
      </c>
    </row>
    <row r="899" spans="1:28" x14ac:dyDescent="0.3">
      <c r="A899" t="s">
        <v>2066</v>
      </c>
      <c r="B899" t="s">
        <v>2219</v>
      </c>
      <c r="C899" t="s">
        <v>539</v>
      </c>
      <c r="D899" t="s">
        <v>540</v>
      </c>
      <c r="E899" t="s">
        <v>39</v>
      </c>
      <c r="F899" t="s">
        <v>70</v>
      </c>
      <c r="G899" t="s">
        <v>2220</v>
      </c>
      <c r="H899" t="s">
        <v>40</v>
      </c>
      <c r="I899" t="s">
        <v>320</v>
      </c>
      <c r="J899" t="str">
        <f t="shared" si="14"/>
        <v>HOME DEPOT | 3718935111</v>
      </c>
      <c r="K899">
        <v>1</v>
      </c>
      <c r="L899">
        <v>2.86</v>
      </c>
      <c r="M899">
        <v>0.21</v>
      </c>
      <c r="N899">
        <v>217</v>
      </c>
      <c r="O899">
        <v>0.54</v>
      </c>
      <c r="P899">
        <v>22</v>
      </c>
      <c r="Q899">
        <v>0.25</v>
      </c>
      <c r="R899">
        <v>0</v>
      </c>
      <c r="S899">
        <v>15</v>
      </c>
      <c r="T899">
        <v>2</v>
      </c>
      <c r="U899">
        <v>27</v>
      </c>
      <c r="V899">
        <v>44</v>
      </c>
      <c r="W899">
        <v>37121</v>
      </c>
      <c r="X899">
        <v>37189</v>
      </c>
      <c r="Y899">
        <v>35111</v>
      </c>
      <c r="Z899">
        <v>2.83</v>
      </c>
      <c r="AA899" t="s">
        <v>2074</v>
      </c>
      <c r="AB899" t="s">
        <v>2073</v>
      </c>
    </row>
    <row r="900" spans="1:28" x14ac:dyDescent="0.3">
      <c r="A900" t="s">
        <v>2066</v>
      </c>
      <c r="B900" t="s">
        <v>2219</v>
      </c>
      <c r="C900" t="s">
        <v>47</v>
      </c>
      <c r="D900" t="s">
        <v>48</v>
      </c>
      <c r="E900" t="s">
        <v>39</v>
      </c>
      <c r="F900" t="s">
        <v>70</v>
      </c>
      <c r="G900" t="s">
        <v>1827</v>
      </c>
      <c r="H900" t="s">
        <v>40</v>
      </c>
      <c r="I900" t="s">
        <v>60</v>
      </c>
      <c r="J900" t="str">
        <f t="shared" si="14"/>
        <v>LOWES MLXP VAN ONE WA| 3718835055</v>
      </c>
      <c r="K900">
        <v>1</v>
      </c>
      <c r="L900">
        <v>2.9</v>
      </c>
      <c r="M900">
        <v>0.21</v>
      </c>
      <c r="N900">
        <v>228</v>
      </c>
      <c r="O900">
        <v>0.75</v>
      </c>
      <c r="P900">
        <v>39</v>
      </c>
      <c r="Q900">
        <v>0.25</v>
      </c>
      <c r="R900">
        <v>-345</v>
      </c>
      <c r="S900">
        <v>-63</v>
      </c>
      <c r="T900">
        <v>-89</v>
      </c>
      <c r="U900">
        <v>401</v>
      </c>
      <c r="V900">
        <v>249</v>
      </c>
      <c r="W900">
        <v>37087</v>
      </c>
      <c r="X900">
        <v>37188</v>
      </c>
      <c r="Y900">
        <v>35055</v>
      </c>
      <c r="Z900">
        <v>2.87</v>
      </c>
      <c r="AA900" t="s">
        <v>2074</v>
      </c>
      <c r="AB900" t="s">
        <v>2073</v>
      </c>
    </row>
    <row r="901" spans="1:28" x14ac:dyDescent="0.3">
      <c r="A901" t="s">
        <v>2066</v>
      </c>
      <c r="B901" t="s">
        <v>2219</v>
      </c>
      <c r="C901" t="s">
        <v>811</v>
      </c>
      <c r="D901" t="s">
        <v>812</v>
      </c>
      <c r="E901" t="s">
        <v>39</v>
      </c>
      <c r="F901" t="s">
        <v>70</v>
      </c>
      <c r="G901" t="s">
        <v>2218</v>
      </c>
      <c r="H901" t="s">
        <v>40</v>
      </c>
      <c r="I901" t="s">
        <v>49</v>
      </c>
      <c r="J901" t="str">
        <f t="shared" si="14"/>
        <v>USA TRUCK INCORPORATE| 3701535040</v>
      </c>
      <c r="K901">
        <v>1</v>
      </c>
      <c r="L901">
        <v>2.39</v>
      </c>
      <c r="M901">
        <v>0.28000000000000003</v>
      </c>
      <c r="N901">
        <v>243</v>
      </c>
      <c r="O901">
        <v>0.71</v>
      </c>
      <c r="P901">
        <v>19</v>
      </c>
      <c r="Q901">
        <v>0.25</v>
      </c>
      <c r="R901">
        <v>-17</v>
      </c>
      <c r="S901">
        <v>18</v>
      </c>
      <c r="T901">
        <v>-71</v>
      </c>
      <c r="U901">
        <v>-23</v>
      </c>
      <c r="V901">
        <v>-76</v>
      </c>
      <c r="W901">
        <v>37201</v>
      </c>
      <c r="X901">
        <v>37015</v>
      </c>
      <c r="Y901">
        <v>35040</v>
      </c>
      <c r="Z901">
        <v>2.4300000000000002</v>
      </c>
      <c r="AA901" t="s">
        <v>2064</v>
      </c>
      <c r="AB901" t="s">
        <v>2063</v>
      </c>
    </row>
    <row r="902" spans="1:28" x14ac:dyDescent="0.3">
      <c r="A902" t="s">
        <v>2066</v>
      </c>
      <c r="B902" t="s">
        <v>2202</v>
      </c>
      <c r="C902" t="s">
        <v>475</v>
      </c>
      <c r="D902" t="s">
        <v>476</v>
      </c>
      <c r="E902" t="s">
        <v>39</v>
      </c>
      <c r="F902" t="s">
        <v>70</v>
      </c>
      <c r="G902" t="s">
        <v>139</v>
      </c>
      <c r="H902" t="s">
        <v>40</v>
      </c>
      <c r="I902" t="s">
        <v>1452</v>
      </c>
      <c r="J902" t="str">
        <f t="shared" si="14"/>
        <v>AXLE LOGISICS LLC | 3708635976</v>
      </c>
      <c r="K902">
        <v>3</v>
      </c>
      <c r="L902">
        <v>2.59</v>
      </c>
      <c r="M902">
        <v>0.26</v>
      </c>
      <c r="N902">
        <v>137</v>
      </c>
      <c r="O902">
        <v>0.24</v>
      </c>
      <c r="P902">
        <v>96</v>
      </c>
      <c r="Q902">
        <v>0.32</v>
      </c>
      <c r="R902">
        <v>-8</v>
      </c>
      <c r="S902">
        <v>-101</v>
      </c>
      <c r="T902">
        <v>-4</v>
      </c>
      <c r="U902">
        <v>204</v>
      </c>
      <c r="V902">
        <v>99</v>
      </c>
      <c r="W902">
        <v>37040</v>
      </c>
      <c r="X902">
        <v>37086</v>
      </c>
      <c r="Y902">
        <v>35976</v>
      </c>
      <c r="Z902">
        <v>2.61</v>
      </c>
      <c r="AA902" t="s">
        <v>2064</v>
      </c>
      <c r="AB902" t="s">
        <v>2063</v>
      </c>
    </row>
    <row r="903" spans="1:28" x14ac:dyDescent="0.3">
      <c r="A903" t="s">
        <v>2066</v>
      </c>
      <c r="B903" t="s">
        <v>2202</v>
      </c>
      <c r="C903" t="s">
        <v>465</v>
      </c>
      <c r="D903" t="s">
        <v>466</v>
      </c>
      <c r="E903" t="s">
        <v>39</v>
      </c>
      <c r="F903" t="s">
        <v>70</v>
      </c>
      <c r="G903" t="s">
        <v>1826</v>
      </c>
      <c r="H903" t="s">
        <v>40</v>
      </c>
      <c r="I903" t="s">
        <v>1432</v>
      </c>
      <c r="J903" t="str">
        <f t="shared" si="14"/>
        <v>b: BLUE GRACE LOGISTI| 3735735671</v>
      </c>
      <c r="K903">
        <v>1</v>
      </c>
      <c r="L903">
        <v>3.5</v>
      </c>
      <c r="M903">
        <v>0.26</v>
      </c>
      <c r="N903">
        <v>106</v>
      </c>
      <c r="O903">
        <v>0.88</v>
      </c>
      <c r="P903">
        <v>99</v>
      </c>
      <c r="Q903">
        <v>0.3</v>
      </c>
      <c r="R903">
        <v>-6</v>
      </c>
      <c r="S903">
        <v>-196</v>
      </c>
      <c r="T903">
        <v>-279</v>
      </c>
      <c r="U903">
        <v>206</v>
      </c>
      <c r="V903">
        <v>-269</v>
      </c>
      <c r="W903">
        <v>42164</v>
      </c>
      <c r="X903">
        <v>37357</v>
      </c>
      <c r="Y903">
        <v>35671</v>
      </c>
      <c r="Z903">
        <v>3.52</v>
      </c>
      <c r="AA903" t="s">
        <v>2068</v>
      </c>
      <c r="AB903" t="s">
        <v>2067</v>
      </c>
    </row>
    <row r="904" spans="1:28" x14ac:dyDescent="0.3">
      <c r="A904" t="s">
        <v>2066</v>
      </c>
      <c r="B904" t="s">
        <v>2202</v>
      </c>
      <c r="C904" t="s">
        <v>37</v>
      </c>
      <c r="D904" t="s">
        <v>38</v>
      </c>
      <c r="E904" t="s">
        <v>39</v>
      </c>
      <c r="F904" t="s">
        <v>70</v>
      </c>
      <c r="G904" t="s">
        <v>1838</v>
      </c>
      <c r="H904" t="s">
        <v>40</v>
      </c>
      <c r="I904" t="s">
        <v>57</v>
      </c>
      <c r="J904" t="str">
        <f t="shared" si="14"/>
        <v>b: C H ROBINSON | 3702935630</v>
      </c>
      <c r="K904">
        <v>1</v>
      </c>
      <c r="L904">
        <v>2.95</v>
      </c>
      <c r="M904">
        <v>0.27</v>
      </c>
      <c r="N904">
        <v>124</v>
      </c>
      <c r="O904">
        <v>0.71</v>
      </c>
      <c r="P904">
        <v>34</v>
      </c>
      <c r="Q904">
        <v>0.25</v>
      </c>
      <c r="R904">
        <v>-7</v>
      </c>
      <c r="S904">
        <v>0</v>
      </c>
      <c r="T904">
        <v>-206</v>
      </c>
      <c r="U904">
        <v>207</v>
      </c>
      <c r="V904">
        <v>1</v>
      </c>
      <c r="W904">
        <v>37201</v>
      </c>
      <c r="X904">
        <v>37029</v>
      </c>
      <c r="Y904">
        <v>35630</v>
      </c>
      <c r="Z904">
        <v>2.98</v>
      </c>
      <c r="AA904" t="s">
        <v>2068</v>
      </c>
      <c r="AB904" t="s">
        <v>2067</v>
      </c>
    </row>
    <row r="905" spans="1:28" x14ac:dyDescent="0.3">
      <c r="A905" t="s">
        <v>2066</v>
      </c>
      <c r="B905" t="s">
        <v>2202</v>
      </c>
      <c r="C905" t="s">
        <v>37</v>
      </c>
      <c r="D905" t="s">
        <v>38</v>
      </c>
      <c r="E905" t="s">
        <v>39</v>
      </c>
      <c r="F905" t="s">
        <v>70</v>
      </c>
      <c r="G905" t="s">
        <v>694</v>
      </c>
      <c r="H905" t="s">
        <v>40</v>
      </c>
      <c r="I905" t="s">
        <v>57</v>
      </c>
      <c r="J905" t="str">
        <f t="shared" si="14"/>
        <v>b: C H ROBINSON | 3704035630</v>
      </c>
      <c r="K905">
        <v>15</v>
      </c>
      <c r="L905">
        <v>2.94</v>
      </c>
      <c r="M905">
        <v>0.27</v>
      </c>
      <c r="N905">
        <v>168</v>
      </c>
      <c r="O905">
        <v>0.48</v>
      </c>
      <c r="P905">
        <v>42</v>
      </c>
      <c r="Q905">
        <v>0.27</v>
      </c>
      <c r="R905">
        <v>-11</v>
      </c>
      <c r="S905">
        <v>-19</v>
      </c>
      <c r="T905">
        <v>-63</v>
      </c>
      <c r="U905">
        <v>308</v>
      </c>
      <c r="V905">
        <v>226</v>
      </c>
      <c r="W905">
        <v>37040</v>
      </c>
      <c r="X905">
        <v>37040</v>
      </c>
      <c r="Y905">
        <v>35630</v>
      </c>
      <c r="Z905">
        <v>2.97</v>
      </c>
      <c r="AA905" t="s">
        <v>2068</v>
      </c>
      <c r="AB905" t="s">
        <v>2067</v>
      </c>
    </row>
    <row r="906" spans="1:28" x14ac:dyDescent="0.3">
      <c r="A906" t="s">
        <v>2066</v>
      </c>
      <c r="B906" t="s">
        <v>2202</v>
      </c>
      <c r="C906" t="s">
        <v>37</v>
      </c>
      <c r="D906" t="s">
        <v>38</v>
      </c>
      <c r="E906" t="s">
        <v>39</v>
      </c>
      <c r="F906" t="s">
        <v>70</v>
      </c>
      <c r="G906" t="s">
        <v>1823</v>
      </c>
      <c r="H906" t="s">
        <v>40</v>
      </c>
      <c r="I906" t="s">
        <v>57</v>
      </c>
      <c r="J906" t="str">
        <f t="shared" si="14"/>
        <v>b: C H ROBINSON | 3705535630</v>
      </c>
      <c r="K906">
        <v>6</v>
      </c>
      <c r="L906">
        <v>2.96</v>
      </c>
      <c r="M906">
        <v>0.26</v>
      </c>
      <c r="N906">
        <v>125</v>
      </c>
      <c r="O906">
        <v>0.33</v>
      </c>
      <c r="P906">
        <v>55</v>
      </c>
      <c r="Q906">
        <v>0.28000000000000003</v>
      </c>
      <c r="R906">
        <v>-8</v>
      </c>
      <c r="S906">
        <v>-32</v>
      </c>
      <c r="T906">
        <v>-42</v>
      </c>
      <c r="U906">
        <v>226</v>
      </c>
      <c r="V906">
        <v>152</v>
      </c>
      <c r="W906">
        <v>37091</v>
      </c>
      <c r="X906">
        <v>37055</v>
      </c>
      <c r="Y906">
        <v>35630</v>
      </c>
      <c r="Z906">
        <v>2.98</v>
      </c>
      <c r="AA906" t="s">
        <v>2068</v>
      </c>
      <c r="AB906" t="s">
        <v>2067</v>
      </c>
    </row>
    <row r="907" spans="1:28" x14ac:dyDescent="0.3">
      <c r="A907" t="s">
        <v>2066</v>
      </c>
      <c r="B907" t="s">
        <v>2202</v>
      </c>
      <c r="C907" t="s">
        <v>37</v>
      </c>
      <c r="D907" t="s">
        <v>38</v>
      </c>
      <c r="E907" t="s">
        <v>39</v>
      </c>
      <c r="F907" t="s">
        <v>70</v>
      </c>
      <c r="G907" t="s">
        <v>1154</v>
      </c>
      <c r="H907" t="s">
        <v>40</v>
      </c>
      <c r="I907" t="s">
        <v>255</v>
      </c>
      <c r="J907" t="str">
        <f t="shared" si="14"/>
        <v>b: C H ROBINSON | 3857435756</v>
      </c>
      <c r="K907">
        <v>1</v>
      </c>
      <c r="L907">
        <v>3.94</v>
      </c>
      <c r="M907">
        <v>0.28000000000000003</v>
      </c>
      <c r="N907">
        <v>154</v>
      </c>
      <c r="O907">
        <v>0.96</v>
      </c>
      <c r="P907">
        <v>19</v>
      </c>
      <c r="Q907">
        <v>0.25</v>
      </c>
      <c r="R907">
        <v>-11</v>
      </c>
      <c r="S907">
        <v>18</v>
      </c>
      <c r="T907">
        <v>-269</v>
      </c>
      <c r="U907">
        <v>407</v>
      </c>
      <c r="V907">
        <v>156</v>
      </c>
      <c r="W907">
        <v>38570</v>
      </c>
      <c r="X907">
        <v>38574</v>
      </c>
      <c r="Y907">
        <v>35756</v>
      </c>
      <c r="Z907">
        <v>3.98</v>
      </c>
      <c r="AA907" t="s">
        <v>2064</v>
      </c>
      <c r="AB907" t="s">
        <v>2063</v>
      </c>
    </row>
    <row r="908" spans="1:28" x14ac:dyDescent="0.3">
      <c r="A908" t="s">
        <v>2066</v>
      </c>
      <c r="B908" t="s">
        <v>2202</v>
      </c>
      <c r="C908" t="s">
        <v>37</v>
      </c>
      <c r="D908" t="s">
        <v>38</v>
      </c>
      <c r="E908" t="s">
        <v>39</v>
      </c>
      <c r="F908" t="s">
        <v>70</v>
      </c>
      <c r="G908" t="s">
        <v>202</v>
      </c>
      <c r="H908" t="s">
        <v>40</v>
      </c>
      <c r="I908" t="s">
        <v>94</v>
      </c>
      <c r="J908" t="str">
        <f t="shared" si="14"/>
        <v>b: C H ROBINSON | 3720135801</v>
      </c>
      <c r="K908">
        <v>1</v>
      </c>
      <c r="L908">
        <v>2.13</v>
      </c>
      <c r="M908">
        <v>0.26</v>
      </c>
      <c r="N908">
        <v>125</v>
      </c>
      <c r="O908">
        <v>0.16</v>
      </c>
      <c r="P908">
        <v>31</v>
      </c>
      <c r="Q908">
        <v>0.25</v>
      </c>
      <c r="R908">
        <v>-7</v>
      </c>
      <c r="S908">
        <v>-24</v>
      </c>
      <c r="T908">
        <v>31</v>
      </c>
      <c r="U908">
        <v>127</v>
      </c>
      <c r="V908">
        <v>134</v>
      </c>
      <c r="W908">
        <v>37087</v>
      </c>
      <c r="X908">
        <v>37201</v>
      </c>
      <c r="Y908">
        <v>35801</v>
      </c>
      <c r="Z908">
        <v>2.15</v>
      </c>
      <c r="AA908" t="s">
        <v>2068</v>
      </c>
      <c r="AB908" t="s">
        <v>2067</v>
      </c>
    </row>
    <row r="909" spans="1:28" x14ac:dyDescent="0.3">
      <c r="A909" t="s">
        <v>2066</v>
      </c>
      <c r="B909" t="s">
        <v>2202</v>
      </c>
      <c r="C909" t="s">
        <v>37</v>
      </c>
      <c r="D909" t="s">
        <v>38</v>
      </c>
      <c r="E909" t="s">
        <v>39</v>
      </c>
      <c r="F909" t="s">
        <v>70</v>
      </c>
      <c r="G909" t="s">
        <v>669</v>
      </c>
      <c r="H909" t="s">
        <v>40</v>
      </c>
      <c r="I909" t="s">
        <v>94</v>
      </c>
      <c r="J909" t="str">
        <f t="shared" si="14"/>
        <v>b: C H ROBINSON | 3713835801</v>
      </c>
      <c r="K909">
        <v>1</v>
      </c>
      <c r="L909">
        <v>3.92</v>
      </c>
      <c r="M909">
        <v>0.28000000000000003</v>
      </c>
      <c r="N909">
        <v>119</v>
      </c>
      <c r="O909">
        <v>0.17</v>
      </c>
      <c r="P909">
        <v>14</v>
      </c>
      <c r="Q909">
        <v>0.25</v>
      </c>
      <c r="R909">
        <v>-9</v>
      </c>
      <c r="S909">
        <v>13</v>
      </c>
      <c r="T909">
        <v>26</v>
      </c>
      <c r="U909">
        <v>336</v>
      </c>
      <c r="V909">
        <v>375</v>
      </c>
      <c r="W909">
        <v>37121</v>
      </c>
      <c r="X909">
        <v>37138</v>
      </c>
      <c r="Y909">
        <v>35801</v>
      </c>
      <c r="Z909">
        <v>3.96</v>
      </c>
      <c r="AA909" t="s">
        <v>2068</v>
      </c>
      <c r="AB909" t="s">
        <v>2067</v>
      </c>
    </row>
    <row r="910" spans="1:28" x14ac:dyDescent="0.3">
      <c r="A910" t="s">
        <v>2066</v>
      </c>
      <c r="B910" t="s">
        <v>2202</v>
      </c>
      <c r="C910" t="s">
        <v>37</v>
      </c>
      <c r="D910" t="s">
        <v>38</v>
      </c>
      <c r="E910" t="s">
        <v>39</v>
      </c>
      <c r="F910" t="s">
        <v>70</v>
      </c>
      <c r="G910" t="s">
        <v>1837</v>
      </c>
      <c r="H910" t="s">
        <v>40</v>
      </c>
      <c r="I910" t="s">
        <v>264</v>
      </c>
      <c r="J910" t="str">
        <f t="shared" si="14"/>
        <v>b: C H ROBINSON | 3718535661</v>
      </c>
      <c r="K910">
        <v>1</v>
      </c>
      <c r="L910">
        <v>3.29</v>
      </c>
      <c r="M910">
        <v>0.27</v>
      </c>
      <c r="N910">
        <v>112</v>
      </c>
      <c r="O910">
        <v>0.83</v>
      </c>
      <c r="P910">
        <v>103</v>
      </c>
      <c r="Q910">
        <v>0.35</v>
      </c>
      <c r="R910">
        <v>-7</v>
      </c>
      <c r="S910">
        <v>-190</v>
      </c>
      <c r="T910">
        <v>-257</v>
      </c>
      <c r="U910">
        <v>206</v>
      </c>
      <c r="V910">
        <v>-241</v>
      </c>
      <c r="W910">
        <v>42051</v>
      </c>
      <c r="X910">
        <v>37185</v>
      </c>
      <c r="Y910">
        <v>35661</v>
      </c>
      <c r="Z910">
        <v>3.32</v>
      </c>
      <c r="AA910" t="s">
        <v>2068</v>
      </c>
      <c r="AB910" t="s">
        <v>2067</v>
      </c>
    </row>
    <row r="911" spans="1:28" x14ac:dyDescent="0.3">
      <c r="A911" t="s">
        <v>2066</v>
      </c>
      <c r="B911" t="s">
        <v>2202</v>
      </c>
      <c r="C911" t="s">
        <v>119</v>
      </c>
      <c r="D911" t="s">
        <v>120</v>
      </c>
      <c r="E911" t="s">
        <v>39</v>
      </c>
      <c r="F911" t="s">
        <v>70</v>
      </c>
      <c r="G911" t="s">
        <v>702</v>
      </c>
      <c r="H911" t="s">
        <v>40</v>
      </c>
      <c r="I911" t="s">
        <v>255</v>
      </c>
      <c r="J911" t="str">
        <f t="shared" si="14"/>
        <v>b: HUB GROUP INC | 3709135756</v>
      </c>
      <c r="K911">
        <v>1</v>
      </c>
      <c r="L911">
        <v>11.25</v>
      </c>
      <c r="M911">
        <v>0.28000000000000003</v>
      </c>
      <c r="N911">
        <v>65</v>
      </c>
      <c r="O911">
        <v>0.13</v>
      </c>
      <c r="P911">
        <v>22</v>
      </c>
      <c r="Q911">
        <v>0.25</v>
      </c>
      <c r="R911">
        <v>-5</v>
      </c>
      <c r="S911">
        <v>15</v>
      </c>
      <c r="T911">
        <v>1</v>
      </c>
      <c r="U911">
        <v>653</v>
      </c>
      <c r="V911">
        <v>669</v>
      </c>
      <c r="W911">
        <v>37160</v>
      </c>
      <c r="X911">
        <v>37091</v>
      </c>
      <c r="Y911">
        <v>35756</v>
      </c>
      <c r="Z911">
        <v>1.29</v>
      </c>
      <c r="AA911" t="s">
        <v>2068</v>
      </c>
      <c r="AB911" t="s">
        <v>2067</v>
      </c>
    </row>
    <row r="912" spans="1:28" x14ac:dyDescent="0.3">
      <c r="A912" t="s">
        <v>2066</v>
      </c>
      <c r="B912" t="s">
        <v>2202</v>
      </c>
      <c r="C912" t="s">
        <v>826</v>
      </c>
      <c r="D912" t="s">
        <v>827</v>
      </c>
      <c r="E912" t="s">
        <v>39</v>
      </c>
      <c r="F912" t="s">
        <v>70</v>
      </c>
      <c r="G912" t="s">
        <v>828</v>
      </c>
      <c r="H912" t="s">
        <v>40</v>
      </c>
      <c r="I912" t="s">
        <v>94</v>
      </c>
      <c r="J912" t="str">
        <f t="shared" si="14"/>
        <v>b: INTERNATIONAL LOGI| 3708935801</v>
      </c>
      <c r="K912">
        <v>7</v>
      </c>
      <c r="L912">
        <v>3.27</v>
      </c>
      <c r="M912">
        <v>0.32</v>
      </c>
      <c r="N912">
        <v>92</v>
      </c>
      <c r="O912">
        <v>0.34</v>
      </c>
      <c r="P912">
        <v>59</v>
      </c>
      <c r="Q912">
        <v>0.28999999999999998</v>
      </c>
      <c r="R912">
        <v>-11</v>
      </c>
      <c r="S912">
        <v>-76</v>
      </c>
      <c r="T912">
        <v>-90</v>
      </c>
      <c r="U912">
        <v>190</v>
      </c>
      <c r="V912">
        <v>24</v>
      </c>
      <c r="W912">
        <v>42164</v>
      </c>
      <c r="X912">
        <v>37089</v>
      </c>
      <c r="Y912">
        <v>35801</v>
      </c>
      <c r="Z912">
        <v>3.35</v>
      </c>
      <c r="AA912" t="s">
        <v>2064</v>
      </c>
      <c r="AB912" t="s">
        <v>2063</v>
      </c>
    </row>
    <row r="913" spans="1:28" x14ac:dyDescent="0.3">
      <c r="A913" t="s">
        <v>2066</v>
      </c>
      <c r="B913" t="s">
        <v>2202</v>
      </c>
      <c r="C913" t="s">
        <v>101</v>
      </c>
      <c r="D913" t="s">
        <v>102</v>
      </c>
      <c r="E913" t="s">
        <v>39</v>
      </c>
      <c r="F913" t="s">
        <v>70</v>
      </c>
      <c r="G913" t="s">
        <v>669</v>
      </c>
      <c r="H913" t="s">
        <v>70</v>
      </c>
      <c r="I913" t="s">
        <v>2217</v>
      </c>
      <c r="J913" t="str">
        <f t="shared" si="14"/>
        <v>b: JB HUNT | 3713837347</v>
      </c>
      <c r="K913">
        <v>1</v>
      </c>
      <c r="L913">
        <v>3.63</v>
      </c>
      <c r="M913">
        <v>0.27</v>
      </c>
      <c r="N913">
        <v>115</v>
      </c>
      <c r="O913">
        <v>0.17</v>
      </c>
      <c r="P913">
        <v>24</v>
      </c>
      <c r="Q913">
        <v>0.25</v>
      </c>
      <c r="R913">
        <v>-7</v>
      </c>
      <c r="S913">
        <v>12</v>
      </c>
      <c r="T913">
        <v>26</v>
      </c>
      <c r="U913">
        <v>290</v>
      </c>
      <c r="V913">
        <v>328</v>
      </c>
      <c r="W913">
        <v>37086</v>
      </c>
      <c r="X913">
        <v>37138</v>
      </c>
      <c r="Y913">
        <v>37347</v>
      </c>
      <c r="Z913">
        <v>3.66</v>
      </c>
      <c r="AA913" t="s">
        <v>2064</v>
      </c>
      <c r="AB913" t="s">
        <v>2063</v>
      </c>
    </row>
    <row r="914" spans="1:28" x14ac:dyDescent="0.3">
      <c r="A914" t="s">
        <v>2066</v>
      </c>
      <c r="B914" t="s">
        <v>2202</v>
      </c>
      <c r="C914" t="s">
        <v>2216</v>
      </c>
      <c r="D914" t="s">
        <v>2215</v>
      </c>
      <c r="E914" t="s">
        <v>39</v>
      </c>
      <c r="F914" t="s">
        <v>70</v>
      </c>
      <c r="G914" t="s">
        <v>611</v>
      </c>
      <c r="H914" t="s">
        <v>40</v>
      </c>
      <c r="I914" t="s">
        <v>264</v>
      </c>
      <c r="J914" t="str">
        <f t="shared" si="14"/>
        <v>b: MHL TRANSPORT | 3712735661</v>
      </c>
      <c r="K914">
        <v>1</v>
      </c>
      <c r="L914">
        <v>3.63</v>
      </c>
      <c r="M914">
        <v>0.27</v>
      </c>
      <c r="N914">
        <v>128</v>
      </c>
      <c r="O914">
        <v>0.23</v>
      </c>
      <c r="P914">
        <v>33</v>
      </c>
      <c r="Q914">
        <v>0.25</v>
      </c>
      <c r="R914">
        <v>-8</v>
      </c>
      <c r="S914">
        <v>1</v>
      </c>
      <c r="T914">
        <v>1</v>
      </c>
      <c r="U914">
        <v>324</v>
      </c>
      <c r="V914">
        <v>326</v>
      </c>
      <c r="W914">
        <v>37087</v>
      </c>
      <c r="X914">
        <v>37127</v>
      </c>
      <c r="Y914">
        <v>35661</v>
      </c>
      <c r="Z914">
        <v>3.66</v>
      </c>
      <c r="AA914" t="s">
        <v>2064</v>
      </c>
      <c r="AB914" t="s">
        <v>2063</v>
      </c>
    </row>
    <row r="915" spans="1:28" x14ac:dyDescent="0.3">
      <c r="A915" t="s">
        <v>2066</v>
      </c>
      <c r="B915" t="s">
        <v>2202</v>
      </c>
      <c r="C915" t="s">
        <v>344</v>
      </c>
      <c r="D915" t="s">
        <v>345</v>
      </c>
      <c r="E915" t="s">
        <v>39</v>
      </c>
      <c r="F915" t="s">
        <v>70</v>
      </c>
      <c r="G915" t="s">
        <v>702</v>
      </c>
      <c r="H915" t="s">
        <v>70</v>
      </c>
      <c r="I915" t="s">
        <v>86</v>
      </c>
      <c r="J915" t="str">
        <f t="shared" si="14"/>
        <v>b: SCHNEIDER LOGISTIC| 3709137388</v>
      </c>
      <c r="K915">
        <v>1</v>
      </c>
      <c r="L915">
        <v>5.43</v>
      </c>
      <c r="M915">
        <v>0.21</v>
      </c>
      <c r="N915">
        <v>40</v>
      </c>
      <c r="O915">
        <v>7.0000000000000007E-2</v>
      </c>
      <c r="P915">
        <v>53</v>
      </c>
      <c r="Q915">
        <v>0.3</v>
      </c>
      <c r="R915">
        <v>0</v>
      </c>
      <c r="S915">
        <v>-24</v>
      </c>
      <c r="T915">
        <v>4</v>
      </c>
      <c r="U915">
        <v>161</v>
      </c>
      <c r="V915">
        <v>141</v>
      </c>
      <c r="W915">
        <v>37201</v>
      </c>
      <c r="X915">
        <v>37091</v>
      </c>
      <c r="Y915">
        <v>37388</v>
      </c>
      <c r="Z915">
        <v>5.4</v>
      </c>
      <c r="AA915" t="s">
        <v>2064</v>
      </c>
      <c r="AB915" t="s">
        <v>2063</v>
      </c>
    </row>
    <row r="916" spans="1:28" x14ac:dyDescent="0.3">
      <c r="A916" t="s">
        <v>2066</v>
      </c>
      <c r="B916" t="s">
        <v>2202</v>
      </c>
      <c r="C916" t="s">
        <v>127</v>
      </c>
      <c r="D916" t="s">
        <v>128</v>
      </c>
      <c r="E916" t="s">
        <v>39</v>
      </c>
      <c r="F916" t="s">
        <v>70</v>
      </c>
      <c r="G916" t="s">
        <v>202</v>
      </c>
      <c r="H916" t="s">
        <v>40</v>
      </c>
      <c r="I916" t="s">
        <v>434</v>
      </c>
      <c r="J916" t="str">
        <f t="shared" si="14"/>
        <v>b: SCOTT LOGISTICS CO| 3720135611</v>
      </c>
      <c r="K916">
        <v>2</v>
      </c>
      <c r="L916">
        <v>2.5299999999999998</v>
      </c>
      <c r="M916">
        <v>0.26</v>
      </c>
      <c r="N916">
        <v>103</v>
      </c>
      <c r="O916">
        <v>0.22</v>
      </c>
      <c r="P916">
        <v>54</v>
      </c>
      <c r="Q916">
        <v>0.28000000000000003</v>
      </c>
      <c r="R916">
        <v>-6</v>
      </c>
      <c r="S916">
        <v>-26</v>
      </c>
      <c r="T916">
        <v>5</v>
      </c>
      <c r="U916">
        <v>143</v>
      </c>
      <c r="V916">
        <v>122</v>
      </c>
      <c r="W916">
        <v>37134</v>
      </c>
      <c r="X916">
        <v>37201</v>
      </c>
      <c r="Y916">
        <v>35611</v>
      </c>
      <c r="Z916">
        <v>2.5499999999999998</v>
      </c>
      <c r="AA916" t="s">
        <v>2064</v>
      </c>
      <c r="AB916" t="s">
        <v>2063</v>
      </c>
    </row>
    <row r="917" spans="1:28" x14ac:dyDescent="0.3">
      <c r="A917" t="s">
        <v>2066</v>
      </c>
      <c r="B917" t="s">
        <v>2202</v>
      </c>
      <c r="C917" t="s">
        <v>2214</v>
      </c>
      <c r="D917" t="s">
        <v>2213</v>
      </c>
      <c r="E917" t="s">
        <v>39</v>
      </c>
      <c r="F917" t="s">
        <v>70</v>
      </c>
      <c r="G917" t="s">
        <v>694</v>
      </c>
      <c r="H917" t="s">
        <v>40</v>
      </c>
      <c r="I917" t="s">
        <v>84</v>
      </c>
      <c r="J917" t="str">
        <f t="shared" si="14"/>
        <v>b: SPIKES FREIGHT SER| 3704035950</v>
      </c>
      <c r="K917">
        <v>1</v>
      </c>
      <c r="L917">
        <v>2.4</v>
      </c>
      <c r="M917">
        <v>0.28000000000000003</v>
      </c>
      <c r="N917">
        <v>205</v>
      </c>
      <c r="O917">
        <v>0.54</v>
      </c>
      <c r="P917">
        <v>70</v>
      </c>
      <c r="Q917">
        <v>0.3</v>
      </c>
      <c r="R917">
        <v>-14</v>
      </c>
      <c r="S917">
        <v>-46</v>
      </c>
      <c r="T917">
        <v>2</v>
      </c>
      <c r="U917">
        <v>276</v>
      </c>
      <c r="V917">
        <v>232</v>
      </c>
      <c r="W917">
        <v>37087</v>
      </c>
      <c r="X917">
        <v>37040</v>
      </c>
      <c r="Y917">
        <v>35950</v>
      </c>
      <c r="Z917">
        <v>2.44</v>
      </c>
      <c r="AA917" t="s">
        <v>2068</v>
      </c>
      <c r="AB917" t="s">
        <v>2067</v>
      </c>
    </row>
    <row r="918" spans="1:28" x14ac:dyDescent="0.3">
      <c r="A918" t="s">
        <v>2066</v>
      </c>
      <c r="B918" t="s">
        <v>2202</v>
      </c>
      <c r="C918" t="s">
        <v>199</v>
      </c>
      <c r="D918" t="s">
        <v>200</v>
      </c>
      <c r="E918" t="s">
        <v>39</v>
      </c>
      <c r="F918" t="s">
        <v>70</v>
      </c>
      <c r="G918" t="s">
        <v>786</v>
      </c>
      <c r="H918" t="s">
        <v>40</v>
      </c>
      <c r="I918" t="s">
        <v>522</v>
      </c>
      <c r="J918" t="str">
        <f t="shared" si="14"/>
        <v>b: TITAN TRANSFER LOG| 3716035601</v>
      </c>
      <c r="K918">
        <v>1</v>
      </c>
      <c r="L918">
        <v>4.2300000000000004</v>
      </c>
      <c r="M918">
        <v>0.28000000000000003</v>
      </c>
      <c r="N918">
        <v>83</v>
      </c>
      <c r="O918">
        <v>0.13</v>
      </c>
      <c r="P918">
        <v>0</v>
      </c>
      <c r="Q918">
        <v>0.25</v>
      </c>
      <c r="R918">
        <v>-6</v>
      </c>
      <c r="S918">
        <v>42</v>
      </c>
      <c r="T918">
        <v>1</v>
      </c>
      <c r="U918">
        <v>255</v>
      </c>
      <c r="V918">
        <v>298</v>
      </c>
      <c r="W918">
        <v>37160</v>
      </c>
      <c r="X918">
        <v>37160</v>
      </c>
      <c r="Y918">
        <v>35601</v>
      </c>
      <c r="Z918">
        <v>4.2699999999999996</v>
      </c>
      <c r="AA918" t="s">
        <v>2064</v>
      </c>
      <c r="AB918" t="s">
        <v>2063</v>
      </c>
    </row>
    <row r="919" spans="1:28" x14ac:dyDescent="0.3">
      <c r="A919" t="s">
        <v>2066</v>
      </c>
      <c r="B919" t="s">
        <v>2202</v>
      </c>
      <c r="C919" t="s">
        <v>82</v>
      </c>
      <c r="D919" t="s">
        <v>83</v>
      </c>
      <c r="E919" t="s">
        <v>39</v>
      </c>
      <c r="F919" t="s">
        <v>70</v>
      </c>
      <c r="G919" t="s">
        <v>575</v>
      </c>
      <c r="H919" t="s">
        <v>40</v>
      </c>
      <c r="I919" t="s">
        <v>264</v>
      </c>
      <c r="J919" t="str">
        <f t="shared" si="14"/>
        <v>b: TRANSPLACE TEXAS L| 3708735661</v>
      </c>
      <c r="K919">
        <v>1</v>
      </c>
      <c r="L919">
        <v>3.05</v>
      </c>
      <c r="M919">
        <v>0.28000000000000003</v>
      </c>
      <c r="N919">
        <v>150</v>
      </c>
      <c r="O919">
        <v>0.2</v>
      </c>
      <c r="P919">
        <v>22</v>
      </c>
      <c r="Q919">
        <v>0.25</v>
      </c>
      <c r="R919">
        <v>-11</v>
      </c>
      <c r="S919">
        <v>15</v>
      </c>
      <c r="T919">
        <v>14</v>
      </c>
      <c r="U919">
        <v>297</v>
      </c>
      <c r="V919">
        <v>326</v>
      </c>
      <c r="W919">
        <v>38563</v>
      </c>
      <c r="X919">
        <v>37087</v>
      </c>
      <c r="Y919">
        <v>35661</v>
      </c>
      <c r="Z919">
        <v>3.09</v>
      </c>
      <c r="AA919" t="s">
        <v>2064</v>
      </c>
      <c r="AB919" t="s">
        <v>2063</v>
      </c>
    </row>
    <row r="920" spans="1:28" x14ac:dyDescent="0.3">
      <c r="A920" t="s">
        <v>2066</v>
      </c>
      <c r="B920" t="s">
        <v>2202</v>
      </c>
      <c r="C920" t="s">
        <v>1366</v>
      </c>
      <c r="D920" t="s">
        <v>1367</v>
      </c>
      <c r="E920" t="s">
        <v>39</v>
      </c>
      <c r="F920" t="s">
        <v>70</v>
      </c>
      <c r="G920" t="s">
        <v>202</v>
      </c>
      <c r="H920" t="s">
        <v>40</v>
      </c>
      <c r="I920" t="s">
        <v>434</v>
      </c>
      <c r="J920" t="str">
        <f t="shared" si="14"/>
        <v>b: TRIDENT TRANSPORT | 3720135611</v>
      </c>
      <c r="K920">
        <v>1</v>
      </c>
      <c r="L920">
        <v>3.48</v>
      </c>
      <c r="M920">
        <v>0.27</v>
      </c>
      <c r="N920">
        <v>100</v>
      </c>
      <c r="O920">
        <v>0.17</v>
      </c>
      <c r="P920">
        <v>30</v>
      </c>
      <c r="Q920">
        <v>0.25</v>
      </c>
      <c r="R920">
        <v>-7</v>
      </c>
      <c r="S920">
        <v>-50</v>
      </c>
      <c r="T920">
        <v>-17</v>
      </c>
      <c r="U920">
        <v>236</v>
      </c>
      <c r="V920">
        <v>169</v>
      </c>
      <c r="W920">
        <v>37087</v>
      </c>
      <c r="X920">
        <v>37201</v>
      </c>
      <c r="Y920">
        <v>35611</v>
      </c>
      <c r="Z920">
        <v>3.51</v>
      </c>
      <c r="AA920" t="s">
        <v>2064</v>
      </c>
      <c r="AB920" t="s">
        <v>2063</v>
      </c>
    </row>
    <row r="921" spans="1:28" x14ac:dyDescent="0.3">
      <c r="A921" t="s">
        <v>2066</v>
      </c>
      <c r="B921" t="s">
        <v>2202</v>
      </c>
      <c r="C921" t="s">
        <v>432</v>
      </c>
      <c r="D921" t="s">
        <v>433</v>
      </c>
      <c r="E921" t="s">
        <v>39</v>
      </c>
      <c r="F921" t="s">
        <v>70</v>
      </c>
      <c r="G921" t="s">
        <v>202</v>
      </c>
      <c r="H921" t="s">
        <v>40</v>
      </c>
      <c r="I921" t="s">
        <v>255</v>
      </c>
      <c r="J921" t="str">
        <f t="shared" si="14"/>
        <v>b: UBER FREIGHT LLC | 3720135756</v>
      </c>
      <c r="K921">
        <v>1</v>
      </c>
      <c r="L921">
        <v>3.63</v>
      </c>
      <c r="M921">
        <v>0.26</v>
      </c>
      <c r="N921">
        <v>118</v>
      </c>
      <c r="O921">
        <v>0.17</v>
      </c>
      <c r="P921">
        <v>54</v>
      </c>
      <c r="Q921">
        <v>0.3</v>
      </c>
      <c r="R921">
        <v>-7</v>
      </c>
      <c r="S921">
        <v>-26</v>
      </c>
      <c r="T921">
        <v>26</v>
      </c>
      <c r="U921">
        <v>297</v>
      </c>
      <c r="V921">
        <v>297</v>
      </c>
      <c r="W921">
        <v>37091</v>
      </c>
      <c r="X921">
        <v>37201</v>
      </c>
      <c r="Y921">
        <v>35756</v>
      </c>
      <c r="Z921">
        <v>3.65</v>
      </c>
      <c r="AA921" t="s">
        <v>2074</v>
      </c>
      <c r="AB921" t="s">
        <v>2073</v>
      </c>
    </row>
    <row r="922" spans="1:28" x14ac:dyDescent="0.3">
      <c r="A922" t="s">
        <v>2066</v>
      </c>
      <c r="B922" t="s">
        <v>2202</v>
      </c>
      <c r="C922" t="s">
        <v>413</v>
      </c>
      <c r="D922" t="s">
        <v>414</v>
      </c>
      <c r="E922" t="s">
        <v>39</v>
      </c>
      <c r="F922" t="s">
        <v>70</v>
      </c>
      <c r="G922" t="s">
        <v>139</v>
      </c>
      <c r="H922" t="s">
        <v>40</v>
      </c>
      <c r="I922" t="s">
        <v>89</v>
      </c>
      <c r="J922" t="str">
        <f t="shared" si="14"/>
        <v>BFT INC | 3708635772</v>
      </c>
      <c r="K922">
        <v>1</v>
      </c>
      <c r="L922">
        <v>3.49</v>
      </c>
      <c r="M922">
        <v>0.27</v>
      </c>
      <c r="N922">
        <v>106</v>
      </c>
      <c r="O922">
        <v>1.23</v>
      </c>
      <c r="P922">
        <v>74</v>
      </c>
      <c r="Q922">
        <v>0.3</v>
      </c>
      <c r="R922">
        <v>-7</v>
      </c>
      <c r="S922">
        <v>-84</v>
      </c>
      <c r="T922">
        <v>-429</v>
      </c>
      <c r="U922">
        <v>151</v>
      </c>
      <c r="V922">
        <v>-362</v>
      </c>
      <c r="W922">
        <v>42164</v>
      </c>
      <c r="X922">
        <v>37086</v>
      </c>
      <c r="Y922">
        <v>35772</v>
      </c>
      <c r="Z922">
        <v>3.52</v>
      </c>
      <c r="AA922" t="s">
        <v>2074</v>
      </c>
      <c r="AB922" t="s">
        <v>2073</v>
      </c>
    </row>
    <row r="923" spans="1:28" x14ac:dyDescent="0.3">
      <c r="A923" t="s">
        <v>2066</v>
      </c>
      <c r="B923" t="s">
        <v>2202</v>
      </c>
      <c r="C923" t="s">
        <v>2196</v>
      </c>
      <c r="D923" t="s">
        <v>2195</v>
      </c>
      <c r="E923" t="s">
        <v>39</v>
      </c>
      <c r="F923" t="s">
        <v>70</v>
      </c>
      <c r="G923" t="s">
        <v>1108</v>
      </c>
      <c r="H923" t="s">
        <v>40</v>
      </c>
      <c r="I923" t="s">
        <v>94</v>
      </c>
      <c r="J923" t="str">
        <f t="shared" si="14"/>
        <v>DREW FOAM OF TENNESSE| 3714835801</v>
      </c>
      <c r="K923">
        <v>15</v>
      </c>
      <c r="L923">
        <v>4.0599999999999996</v>
      </c>
      <c r="M923">
        <v>0.27</v>
      </c>
      <c r="N923">
        <v>149</v>
      </c>
      <c r="O923">
        <v>0.28999999999999998</v>
      </c>
      <c r="P923">
        <v>52</v>
      </c>
      <c r="Q923">
        <v>0.28000000000000003</v>
      </c>
      <c r="R923">
        <v>-10</v>
      </c>
      <c r="S923">
        <v>-43</v>
      </c>
      <c r="T923">
        <v>-25</v>
      </c>
      <c r="U923">
        <v>437</v>
      </c>
      <c r="V923">
        <v>369</v>
      </c>
      <c r="W923">
        <v>37087</v>
      </c>
      <c r="X923">
        <v>37148</v>
      </c>
      <c r="Y923">
        <v>35801</v>
      </c>
      <c r="Z923">
        <v>4.09</v>
      </c>
      <c r="AA923" t="s">
        <v>2068</v>
      </c>
      <c r="AB923" t="s">
        <v>2067</v>
      </c>
    </row>
    <row r="924" spans="1:28" x14ac:dyDescent="0.3">
      <c r="A924" t="s">
        <v>2066</v>
      </c>
      <c r="B924" t="s">
        <v>2202</v>
      </c>
      <c r="C924" t="s">
        <v>2196</v>
      </c>
      <c r="D924" t="s">
        <v>2195</v>
      </c>
      <c r="E924" t="s">
        <v>39</v>
      </c>
      <c r="F924" t="s">
        <v>70</v>
      </c>
      <c r="G924" t="s">
        <v>1108</v>
      </c>
      <c r="H924" t="s">
        <v>70</v>
      </c>
      <c r="I924" t="s">
        <v>86</v>
      </c>
      <c r="J924" t="str">
        <f t="shared" si="14"/>
        <v>DREW FOAM OF TENNESSE| 3714837388</v>
      </c>
      <c r="K924">
        <v>1</v>
      </c>
      <c r="L924">
        <v>4.58</v>
      </c>
      <c r="M924">
        <v>0.27</v>
      </c>
      <c r="N924">
        <v>113</v>
      </c>
      <c r="O924">
        <v>0.23</v>
      </c>
      <c r="P924">
        <v>39</v>
      </c>
      <c r="Q924">
        <v>0.25</v>
      </c>
      <c r="R924">
        <v>-8</v>
      </c>
      <c r="S924">
        <v>-43</v>
      </c>
      <c r="T924">
        <v>1</v>
      </c>
      <c r="U924">
        <v>393</v>
      </c>
      <c r="V924">
        <v>351</v>
      </c>
      <c r="W924">
        <v>37201</v>
      </c>
      <c r="X924">
        <v>37148</v>
      </c>
      <c r="Y924">
        <v>37388</v>
      </c>
      <c r="Z924">
        <v>4.6100000000000003</v>
      </c>
      <c r="AA924" t="s">
        <v>2068</v>
      </c>
      <c r="AB924" t="s">
        <v>2067</v>
      </c>
    </row>
    <row r="925" spans="1:28" x14ac:dyDescent="0.3">
      <c r="A925" t="s">
        <v>2066</v>
      </c>
      <c r="B925" t="s">
        <v>2202</v>
      </c>
      <c r="C925" t="s">
        <v>525</v>
      </c>
      <c r="D925" t="s">
        <v>526</v>
      </c>
      <c r="E925" t="s">
        <v>39</v>
      </c>
      <c r="F925" t="s">
        <v>70</v>
      </c>
      <c r="G925" t="s">
        <v>202</v>
      </c>
      <c r="H925" t="s">
        <v>40</v>
      </c>
      <c r="I925" t="s">
        <v>255</v>
      </c>
      <c r="J925" t="str">
        <f t="shared" si="14"/>
        <v>FOODMASTER LOGISTICS | 3720135756</v>
      </c>
      <c r="K925">
        <v>1</v>
      </c>
      <c r="L925">
        <v>3.09</v>
      </c>
      <c r="M925">
        <v>0.28999999999999998</v>
      </c>
      <c r="N925">
        <v>118</v>
      </c>
      <c r="O925">
        <v>0.88</v>
      </c>
      <c r="P925">
        <v>21</v>
      </c>
      <c r="Q925">
        <v>0.25</v>
      </c>
      <c r="R925">
        <v>-10</v>
      </c>
      <c r="S925">
        <v>16</v>
      </c>
      <c r="T925">
        <v>-279</v>
      </c>
      <c r="U925">
        <v>197</v>
      </c>
      <c r="V925">
        <v>-66</v>
      </c>
      <c r="W925">
        <v>37089</v>
      </c>
      <c r="X925">
        <v>37201</v>
      </c>
      <c r="Y925">
        <v>35756</v>
      </c>
      <c r="Z925">
        <v>3.14</v>
      </c>
      <c r="AA925" t="s">
        <v>2074</v>
      </c>
      <c r="AB925" t="s">
        <v>2073</v>
      </c>
    </row>
    <row r="926" spans="1:28" x14ac:dyDescent="0.3">
      <c r="A926" t="s">
        <v>2066</v>
      </c>
      <c r="B926" t="s">
        <v>2202</v>
      </c>
      <c r="C926" t="s">
        <v>2212</v>
      </c>
      <c r="D926" t="s">
        <v>2211</v>
      </c>
      <c r="E926" t="s">
        <v>39</v>
      </c>
      <c r="F926" t="s">
        <v>70</v>
      </c>
      <c r="G926" t="s">
        <v>2210</v>
      </c>
      <c r="H926" t="s">
        <v>40</v>
      </c>
      <c r="I926" t="s">
        <v>522</v>
      </c>
      <c r="J926" t="str">
        <f t="shared" si="14"/>
        <v>JAMES R SMITH TRUCKIN| 3718335601</v>
      </c>
      <c r="K926">
        <v>1</v>
      </c>
      <c r="L926">
        <v>3.8</v>
      </c>
      <c r="M926">
        <v>0.26</v>
      </c>
      <c r="N926">
        <v>92</v>
      </c>
      <c r="O926">
        <v>0.13</v>
      </c>
      <c r="P926">
        <v>54</v>
      </c>
      <c r="Q926">
        <v>0.3</v>
      </c>
      <c r="R926">
        <v>-5</v>
      </c>
      <c r="S926">
        <v>-26</v>
      </c>
      <c r="T926">
        <v>1</v>
      </c>
      <c r="U926">
        <v>244</v>
      </c>
      <c r="V926">
        <v>219</v>
      </c>
      <c r="W926">
        <v>37087</v>
      </c>
      <c r="X926">
        <v>37183</v>
      </c>
      <c r="Y926">
        <v>35601</v>
      </c>
      <c r="Z926">
        <v>3.82</v>
      </c>
      <c r="AA926" t="s">
        <v>2064</v>
      </c>
      <c r="AB926" t="s">
        <v>2063</v>
      </c>
    </row>
    <row r="927" spans="1:28" x14ac:dyDescent="0.3">
      <c r="A927" t="s">
        <v>2066</v>
      </c>
      <c r="B927" t="s">
        <v>2202</v>
      </c>
      <c r="C927" t="s">
        <v>47</v>
      </c>
      <c r="D927" t="s">
        <v>48</v>
      </c>
      <c r="E927" t="s">
        <v>39</v>
      </c>
      <c r="F927" t="s">
        <v>70</v>
      </c>
      <c r="G927" t="s">
        <v>1827</v>
      </c>
      <c r="H927" t="s">
        <v>40</v>
      </c>
      <c r="I927" t="s">
        <v>57</v>
      </c>
      <c r="J927" t="str">
        <f t="shared" si="14"/>
        <v>LOWES MLXP VAN ONE WA| 3718835630</v>
      </c>
      <c r="K927">
        <v>1</v>
      </c>
      <c r="L927">
        <v>2.9</v>
      </c>
      <c r="M927">
        <v>0.21</v>
      </c>
      <c r="N927">
        <v>186</v>
      </c>
      <c r="O927">
        <v>1</v>
      </c>
      <c r="P927">
        <v>42</v>
      </c>
      <c r="Q927">
        <v>0.25</v>
      </c>
      <c r="R927">
        <v>-135</v>
      </c>
      <c r="S927">
        <v>-63</v>
      </c>
      <c r="T927">
        <v>-286</v>
      </c>
      <c r="U927">
        <v>438</v>
      </c>
      <c r="V927">
        <v>89</v>
      </c>
      <c r="W927">
        <v>42101</v>
      </c>
      <c r="X927">
        <v>37188</v>
      </c>
      <c r="Y927">
        <v>35630</v>
      </c>
      <c r="Z927">
        <v>2.87</v>
      </c>
      <c r="AA927" t="s">
        <v>2074</v>
      </c>
      <c r="AB927" t="s">
        <v>2073</v>
      </c>
    </row>
    <row r="928" spans="1:28" x14ac:dyDescent="0.3">
      <c r="A928" t="s">
        <v>2066</v>
      </c>
      <c r="B928" t="s">
        <v>2202</v>
      </c>
      <c r="C928" t="s">
        <v>47</v>
      </c>
      <c r="D928" t="s">
        <v>48</v>
      </c>
      <c r="E928" t="s">
        <v>39</v>
      </c>
      <c r="F928" t="s">
        <v>70</v>
      </c>
      <c r="G928" t="s">
        <v>1827</v>
      </c>
      <c r="H928" t="s">
        <v>40</v>
      </c>
      <c r="I928" t="s">
        <v>2209</v>
      </c>
      <c r="J928" t="str">
        <f t="shared" si="14"/>
        <v>LOWES MLXP VAN ONE WA| 3718835640</v>
      </c>
      <c r="K928">
        <v>2</v>
      </c>
      <c r="L928">
        <v>2.9</v>
      </c>
      <c r="M928">
        <v>0.21</v>
      </c>
      <c r="N928">
        <v>234</v>
      </c>
      <c r="O928">
        <v>0.9</v>
      </c>
      <c r="P928">
        <v>32</v>
      </c>
      <c r="Q928">
        <v>0.25</v>
      </c>
      <c r="R928">
        <v>-293</v>
      </c>
      <c r="S928">
        <v>-63</v>
      </c>
      <c r="T928">
        <v>-153</v>
      </c>
      <c r="U928">
        <v>706</v>
      </c>
      <c r="V928">
        <v>490</v>
      </c>
      <c r="W928">
        <v>37201</v>
      </c>
      <c r="X928">
        <v>37188</v>
      </c>
      <c r="Y928">
        <v>35640</v>
      </c>
      <c r="Z928">
        <v>2.87</v>
      </c>
      <c r="AA928" t="s">
        <v>2074</v>
      </c>
      <c r="AB928" t="s">
        <v>2073</v>
      </c>
    </row>
    <row r="929" spans="1:28" x14ac:dyDescent="0.3">
      <c r="A929" t="s">
        <v>2066</v>
      </c>
      <c r="B929" t="s">
        <v>2202</v>
      </c>
      <c r="C929" t="s">
        <v>47</v>
      </c>
      <c r="D929" t="s">
        <v>48</v>
      </c>
      <c r="E929" t="s">
        <v>39</v>
      </c>
      <c r="F929" t="s">
        <v>70</v>
      </c>
      <c r="G929" t="s">
        <v>1827</v>
      </c>
      <c r="H929" t="s">
        <v>40</v>
      </c>
      <c r="I929" t="s">
        <v>94</v>
      </c>
      <c r="J929" t="str">
        <f t="shared" si="14"/>
        <v>LOWES MLXP VAN ONE WA| 3718835801</v>
      </c>
      <c r="K929">
        <v>1</v>
      </c>
      <c r="L929">
        <v>2.9</v>
      </c>
      <c r="M929">
        <v>0.21</v>
      </c>
      <c r="N929">
        <v>246</v>
      </c>
      <c r="O929">
        <v>0.83</v>
      </c>
      <c r="P929">
        <v>188</v>
      </c>
      <c r="Q929">
        <v>0.4</v>
      </c>
      <c r="R929">
        <v>-345</v>
      </c>
      <c r="S929">
        <v>-63</v>
      </c>
      <c r="T929">
        <v>-123</v>
      </c>
      <c r="U929">
        <v>785</v>
      </c>
      <c r="V929">
        <v>599</v>
      </c>
      <c r="W929">
        <v>40501</v>
      </c>
      <c r="X929">
        <v>37188</v>
      </c>
      <c r="Y929">
        <v>35801</v>
      </c>
      <c r="Z929">
        <v>2.87</v>
      </c>
      <c r="AA929" t="s">
        <v>2068</v>
      </c>
      <c r="AB929" t="s">
        <v>2067</v>
      </c>
    </row>
    <row r="930" spans="1:28" x14ac:dyDescent="0.3">
      <c r="A930" t="s">
        <v>2066</v>
      </c>
      <c r="B930" t="s">
        <v>2202</v>
      </c>
      <c r="C930" t="s">
        <v>47</v>
      </c>
      <c r="D930" t="s">
        <v>48</v>
      </c>
      <c r="E930" t="s">
        <v>39</v>
      </c>
      <c r="F930" t="s">
        <v>70</v>
      </c>
      <c r="G930" t="s">
        <v>1827</v>
      </c>
      <c r="H930" t="s">
        <v>40</v>
      </c>
      <c r="I930" t="s">
        <v>264</v>
      </c>
      <c r="J930" t="str">
        <f t="shared" si="14"/>
        <v>LOWES MLXP VAN ONE WA| 3718835661</v>
      </c>
      <c r="K930">
        <v>2</v>
      </c>
      <c r="L930">
        <v>2.98</v>
      </c>
      <c r="M930">
        <v>0.21</v>
      </c>
      <c r="N930">
        <v>202</v>
      </c>
      <c r="O930">
        <v>0.88</v>
      </c>
      <c r="P930">
        <v>112</v>
      </c>
      <c r="Q930">
        <v>0.33</v>
      </c>
      <c r="R930">
        <v>-95</v>
      </c>
      <c r="S930">
        <v>-63</v>
      </c>
      <c r="T930">
        <v>-145</v>
      </c>
      <c r="U930">
        <v>455</v>
      </c>
      <c r="V930">
        <v>247</v>
      </c>
      <c r="W930">
        <v>42501</v>
      </c>
      <c r="X930">
        <v>37188</v>
      </c>
      <c r="Y930">
        <v>35661</v>
      </c>
      <c r="Z930">
        <v>2.95</v>
      </c>
      <c r="AA930" t="s">
        <v>2074</v>
      </c>
      <c r="AB930" t="s">
        <v>2073</v>
      </c>
    </row>
    <row r="931" spans="1:28" x14ac:dyDescent="0.3">
      <c r="A931" t="s">
        <v>2066</v>
      </c>
      <c r="B931" t="s">
        <v>2202</v>
      </c>
      <c r="C931" t="s">
        <v>1812</v>
      </c>
      <c r="D931" t="s">
        <v>1813</v>
      </c>
      <c r="E931" t="s">
        <v>39</v>
      </c>
      <c r="F931" t="s">
        <v>70</v>
      </c>
      <c r="G931" t="s">
        <v>828</v>
      </c>
      <c r="H931" t="s">
        <v>40</v>
      </c>
      <c r="I931" t="s">
        <v>264</v>
      </c>
      <c r="J931" t="str">
        <f t="shared" si="14"/>
        <v>NFI INDUSTRIES | 3708935661</v>
      </c>
      <c r="K931">
        <v>1</v>
      </c>
      <c r="L931">
        <v>3.18</v>
      </c>
      <c r="M931">
        <v>0.27</v>
      </c>
      <c r="N931">
        <v>130</v>
      </c>
      <c r="O931">
        <v>0.23</v>
      </c>
      <c r="P931">
        <v>37</v>
      </c>
      <c r="Q931">
        <v>0.25</v>
      </c>
      <c r="R931">
        <v>-8</v>
      </c>
      <c r="S931">
        <v>-66</v>
      </c>
      <c r="T931">
        <v>1</v>
      </c>
      <c r="U931">
        <v>271</v>
      </c>
      <c r="V931">
        <v>206</v>
      </c>
      <c r="W931">
        <v>37160</v>
      </c>
      <c r="X931">
        <v>37089</v>
      </c>
      <c r="Y931">
        <v>35661</v>
      </c>
      <c r="Z931">
        <v>3.21</v>
      </c>
      <c r="AA931" t="s">
        <v>2064</v>
      </c>
      <c r="AB931" t="s">
        <v>2063</v>
      </c>
    </row>
    <row r="932" spans="1:28" x14ac:dyDescent="0.3">
      <c r="A932" t="s">
        <v>2066</v>
      </c>
      <c r="B932" t="s">
        <v>2202</v>
      </c>
      <c r="C932" t="s">
        <v>1201</v>
      </c>
      <c r="D932" t="s">
        <v>1202</v>
      </c>
      <c r="E932" t="s">
        <v>39</v>
      </c>
      <c r="F932" t="s">
        <v>70</v>
      </c>
      <c r="G932" t="s">
        <v>350</v>
      </c>
      <c r="H932" t="s">
        <v>40</v>
      </c>
      <c r="I932" t="s">
        <v>434</v>
      </c>
      <c r="J932" t="str">
        <f t="shared" si="14"/>
        <v>PARAMOUNT LOGISTICS L| 3850135611</v>
      </c>
      <c r="K932">
        <v>1</v>
      </c>
      <c r="L932">
        <v>2.74</v>
      </c>
      <c r="M932">
        <v>0.28000000000000003</v>
      </c>
      <c r="N932">
        <v>174</v>
      </c>
      <c r="O932">
        <v>0.79</v>
      </c>
      <c r="P932">
        <v>0</v>
      </c>
      <c r="Q932">
        <v>0.25</v>
      </c>
      <c r="R932">
        <v>-12</v>
      </c>
      <c r="S932">
        <v>42</v>
      </c>
      <c r="T932">
        <v>-196</v>
      </c>
      <c r="U932">
        <v>281</v>
      </c>
      <c r="V932">
        <v>127</v>
      </c>
      <c r="W932">
        <v>38501</v>
      </c>
      <c r="X932">
        <v>38501</v>
      </c>
      <c r="Y932">
        <v>35611</v>
      </c>
      <c r="Z932">
        <v>2.78</v>
      </c>
      <c r="AA932" t="s">
        <v>2068</v>
      </c>
      <c r="AB932" t="s">
        <v>2067</v>
      </c>
    </row>
    <row r="933" spans="1:28" x14ac:dyDescent="0.3">
      <c r="A933" t="s">
        <v>2066</v>
      </c>
      <c r="B933" t="s">
        <v>2202</v>
      </c>
      <c r="C933" t="s">
        <v>2208</v>
      </c>
      <c r="D933" t="s">
        <v>2207</v>
      </c>
      <c r="E933" t="s">
        <v>39</v>
      </c>
      <c r="F933" t="s">
        <v>70</v>
      </c>
      <c r="G933" t="s">
        <v>255</v>
      </c>
      <c r="H933" t="s">
        <v>40</v>
      </c>
      <c r="I933" t="s">
        <v>255</v>
      </c>
      <c r="J933" t="str">
        <f t="shared" si="14"/>
        <v>PCA MADISON | 3711535756</v>
      </c>
      <c r="K933">
        <v>2</v>
      </c>
      <c r="L933">
        <v>2.35</v>
      </c>
      <c r="M933">
        <v>0</v>
      </c>
      <c r="N933">
        <v>125</v>
      </c>
      <c r="O933">
        <v>0.45</v>
      </c>
      <c r="P933">
        <v>0</v>
      </c>
      <c r="Q933">
        <v>0.25</v>
      </c>
      <c r="R933">
        <v>26</v>
      </c>
      <c r="S933">
        <v>42</v>
      </c>
      <c r="T933">
        <v>-94</v>
      </c>
      <c r="U933">
        <v>113</v>
      </c>
      <c r="V933">
        <v>61</v>
      </c>
      <c r="W933">
        <v>37115</v>
      </c>
      <c r="X933">
        <v>37115</v>
      </c>
      <c r="Y933">
        <v>35756</v>
      </c>
      <c r="Z933">
        <v>2.11</v>
      </c>
      <c r="AA933" t="s">
        <v>2074</v>
      </c>
      <c r="AB933" t="s">
        <v>2073</v>
      </c>
    </row>
    <row r="934" spans="1:28" x14ac:dyDescent="0.3">
      <c r="A934" t="s">
        <v>2066</v>
      </c>
      <c r="B934" t="s">
        <v>2202</v>
      </c>
      <c r="C934" t="s">
        <v>2208</v>
      </c>
      <c r="D934" t="s">
        <v>2207</v>
      </c>
      <c r="E934" t="s">
        <v>39</v>
      </c>
      <c r="F934" t="s">
        <v>70</v>
      </c>
      <c r="G934" t="s">
        <v>786</v>
      </c>
      <c r="H934" t="s">
        <v>40</v>
      </c>
      <c r="I934" t="s">
        <v>255</v>
      </c>
      <c r="J934" t="str">
        <f t="shared" si="14"/>
        <v>PCA MADISON | 3716035756</v>
      </c>
      <c r="K934">
        <v>1</v>
      </c>
      <c r="L934">
        <v>2.56</v>
      </c>
      <c r="M934">
        <v>0</v>
      </c>
      <c r="N934">
        <v>68</v>
      </c>
      <c r="O934">
        <v>0.13</v>
      </c>
      <c r="P934">
        <v>0</v>
      </c>
      <c r="Q934">
        <v>0.25</v>
      </c>
      <c r="R934">
        <v>14</v>
      </c>
      <c r="S934">
        <v>42</v>
      </c>
      <c r="T934">
        <v>1</v>
      </c>
      <c r="U934">
        <v>74</v>
      </c>
      <c r="V934">
        <v>117</v>
      </c>
      <c r="W934">
        <v>37160</v>
      </c>
      <c r="X934">
        <v>37160</v>
      </c>
      <c r="Y934">
        <v>35756</v>
      </c>
      <c r="Z934">
        <v>2.3199999999999998</v>
      </c>
      <c r="AA934" t="s">
        <v>2074</v>
      </c>
      <c r="AB934" t="s">
        <v>2073</v>
      </c>
    </row>
    <row r="935" spans="1:28" x14ac:dyDescent="0.3">
      <c r="A935" t="s">
        <v>2066</v>
      </c>
      <c r="B935" t="s">
        <v>2202</v>
      </c>
      <c r="C935" t="s">
        <v>2206</v>
      </c>
      <c r="D935" t="s">
        <v>2205</v>
      </c>
      <c r="E935" t="s">
        <v>39</v>
      </c>
      <c r="F935" t="s">
        <v>70</v>
      </c>
      <c r="G935" t="s">
        <v>611</v>
      </c>
      <c r="H935" t="s">
        <v>40</v>
      </c>
      <c r="I935" t="s">
        <v>94</v>
      </c>
      <c r="J935" t="str">
        <f t="shared" si="14"/>
        <v>R R DONNELLEY LOGISTI| 3712735801</v>
      </c>
      <c r="K935">
        <v>1</v>
      </c>
      <c r="L935">
        <v>3.41</v>
      </c>
      <c r="M935">
        <v>0.26</v>
      </c>
      <c r="N935">
        <v>95</v>
      </c>
      <c r="O935">
        <v>0.67</v>
      </c>
      <c r="P935">
        <v>31</v>
      </c>
      <c r="Q935">
        <v>0.25</v>
      </c>
      <c r="R935">
        <v>-6</v>
      </c>
      <c r="S935">
        <v>3</v>
      </c>
      <c r="T935">
        <v>-232</v>
      </c>
      <c r="U935">
        <v>187</v>
      </c>
      <c r="V935">
        <v>-42</v>
      </c>
      <c r="W935">
        <v>37201</v>
      </c>
      <c r="X935">
        <v>37127</v>
      </c>
      <c r="Y935">
        <v>35801</v>
      </c>
      <c r="Z935">
        <v>3.43</v>
      </c>
      <c r="AA935" t="s">
        <v>2064</v>
      </c>
      <c r="AB935" t="s">
        <v>2063</v>
      </c>
    </row>
    <row r="936" spans="1:28" x14ac:dyDescent="0.3">
      <c r="A936" t="s">
        <v>2066</v>
      </c>
      <c r="B936" t="s">
        <v>2202</v>
      </c>
      <c r="C936" t="s">
        <v>2204</v>
      </c>
      <c r="D936" t="s">
        <v>2203</v>
      </c>
      <c r="E936" t="s">
        <v>39</v>
      </c>
      <c r="F936" t="s">
        <v>70</v>
      </c>
      <c r="G936" t="s">
        <v>139</v>
      </c>
      <c r="H936" t="s">
        <v>40</v>
      </c>
      <c r="I936" t="s">
        <v>94</v>
      </c>
      <c r="J936" t="str">
        <f t="shared" si="14"/>
        <v>ROADMASTER SPECIALIZE| 3708635801</v>
      </c>
      <c r="K936">
        <v>3</v>
      </c>
      <c r="L936">
        <v>4.38</v>
      </c>
      <c r="M936">
        <v>0.27</v>
      </c>
      <c r="N936">
        <v>100</v>
      </c>
      <c r="O936">
        <v>0.22</v>
      </c>
      <c r="P936">
        <v>40</v>
      </c>
      <c r="Q936">
        <v>0.27</v>
      </c>
      <c r="R936">
        <v>-7</v>
      </c>
      <c r="S936">
        <v>-8</v>
      </c>
      <c r="T936">
        <v>-38</v>
      </c>
      <c r="U936">
        <v>326</v>
      </c>
      <c r="V936">
        <v>280</v>
      </c>
      <c r="W936">
        <v>37030</v>
      </c>
      <c r="X936">
        <v>37086</v>
      </c>
      <c r="Y936">
        <v>35801</v>
      </c>
      <c r="Z936">
        <v>4.41</v>
      </c>
      <c r="AA936" t="s">
        <v>2064</v>
      </c>
      <c r="AB936" t="s">
        <v>2063</v>
      </c>
    </row>
    <row r="937" spans="1:28" x14ac:dyDescent="0.3">
      <c r="A937" t="s">
        <v>2066</v>
      </c>
      <c r="B937" t="s">
        <v>2202</v>
      </c>
      <c r="C937" t="s">
        <v>2204</v>
      </c>
      <c r="D937" t="s">
        <v>2203</v>
      </c>
      <c r="E937" t="s">
        <v>39</v>
      </c>
      <c r="F937" t="s">
        <v>70</v>
      </c>
      <c r="G937" t="s">
        <v>828</v>
      </c>
      <c r="H937" t="s">
        <v>40</v>
      </c>
      <c r="I937" t="s">
        <v>94</v>
      </c>
      <c r="J937" t="str">
        <f t="shared" si="14"/>
        <v>ROADMASTER SPECIALIZE| 3708935801</v>
      </c>
      <c r="K937">
        <v>2</v>
      </c>
      <c r="L937">
        <v>3.95</v>
      </c>
      <c r="M937">
        <v>0.28000000000000003</v>
      </c>
      <c r="N937">
        <v>98</v>
      </c>
      <c r="O937">
        <v>0.51</v>
      </c>
      <c r="P937">
        <v>32</v>
      </c>
      <c r="Q937">
        <v>0.28000000000000003</v>
      </c>
      <c r="R937">
        <v>-35</v>
      </c>
      <c r="S937">
        <v>2</v>
      </c>
      <c r="T937">
        <v>-163</v>
      </c>
      <c r="U937">
        <v>287</v>
      </c>
      <c r="V937">
        <v>126</v>
      </c>
      <c r="W937">
        <v>37127</v>
      </c>
      <c r="X937">
        <v>37089</v>
      </c>
      <c r="Y937">
        <v>35801</v>
      </c>
      <c r="Z937">
        <v>3.99</v>
      </c>
      <c r="AA937" t="s">
        <v>2064</v>
      </c>
      <c r="AB937" t="s">
        <v>2063</v>
      </c>
    </row>
    <row r="938" spans="1:28" x14ac:dyDescent="0.3">
      <c r="A938" t="s">
        <v>2066</v>
      </c>
      <c r="B938" t="s">
        <v>2202</v>
      </c>
      <c r="C938" t="s">
        <v>1633</v>
      </c>
      <c r="D938" t="s">
        <v>1634</v>
      </c>
      <c r="E938" t="s">
        <v>39</v>
      </c>
      <c r="F938" t="s">
        <v>70</v>
      </c>
      <c r="G938" t="s">
        <v>694</v>
      </c>
      <c r="H938" t="s">
        <v>40</v>
      </c>
      <c r="I938" t="s">
        <v>89</v>
      </c>
      <c r="J938" t="str">
        <f t="shared" si="14"/>
        <v>WESTROCK | 3704035772</v>
      </c>
      <c r="K938">
        <v>1</v>
      </c>
      <c r="L938">
        <v>2.81</v>
      </c>
      <c r="M938">
        <v>0.15</v>
      </c>
      <c r="N938">
        <v>167</v>
      </c>
      <c r="O938">
        <v>0.33</v>
      </c>
      <c r="P938">
        <v>0</v>
      </c>
      <c r="Q938">
        <v>0.25</v>
      </c>
      <c r="R938">
        <v>10</v>
      </c>
      <c r="S938">
        <v>42</v>
      </c>
      <c r="T938">
        <v>2</v>
      </c>
      <c r="U938">
        <v>270</v>
      </c>
      <c r="V938">
        <v>314</v>
      </c>
      <c r="W938">
        <v>37040</v>
      </c>
      <c r="X938">
        <v>37040</v>
      </c>
      <c r="Y938">
        <v>35772</v>
      </c>
      <c r="Z938">
        <v>2.72</v>
      </c>
      <c r="AA938" t="s">
        <v>2074</v>
      </c>
      <c r="AB938" t="s">
        <v>2073</v>
      </c>
    </row>
    <row r="939" spans="1:28" x14ac:dyDescent="0.3">
      <c r="A939" t="s">
        <v>2066</v>
      </c>
      <c r="B939" t="s">
        <v>2202</v>
      </c>
      <c r="C939" t="s">
        <v>2201</v>
      </c>
      <c r="D939" t="s">
        <v>2200</v>
      </c>
      <c r="E939" t="s">
        <v>39</v>
      </c>
      <c r="F939" t="s">
        <v>70</v>
      </c>
      <c r="G939" t="s">
        <v>694</v>
      </c>
      <c r="H939" t="s">
        <v>40</v>
      </c>
      <c r="I939" t="s">
        <v>89</v>
      </c>
      <c r="J939" t="str">
        <f t="shared" si="14"/>
        <v>WESTROCK FAP DEPT | 3704035772</v>
      </c>
      <c r="K939">
        <v>2</v>
      </c>
      <c r="L939">
        <v>2.81</v>
      </c>
      <c r="M939">
        <v>0.16</v>
      </c>
      <c r="N939">
        <v>167</v>
      </c>
      <c r="O939">
        <v>0.33</v>
      </c>
      <c r="P939">
        <v>45</v>
      </c>
      <c r="Q939">
        <v>0.25</v>
      </c>
      <c r="R939">
        <v>9</v>
      </c>
      <c r="S939">
        <v>-14</v>
      </c>
      <c r="T939">
        <v>2</v>
      </c>
      <c r="U939">
        <v>271</v>
      </c>
      <c r="V939">
        <v>259</v>
      </c>
      <c r="W939">
        <v>37201</v>
      </c>
      <c r="X939">
        <v>37040</v>
      </c>
      <c r="Y939">
        <v>35772</v>
      </c>
      <c r="Z939">
        <v>2.73</v>
      </c>
      <c r="AA939" t="s">
        <v>2074</v>
      </c>
      <c r="AB939" t="s">
        <v>2073</v>
      </c>
    </row>
    <row r="940" spans="1:28" x14ac:dyDescent="0.3">
      <c r="A940" t="s">
        <v>2066</v>
      </c>
      <c r="B940" t="s">
        <v>2058</v>
      </c>
      <c r="C940" t="s">
        <v>37</v>
      </c>
      <c r="D940" t="s">
        <v>38</v>
      </c>
      <c r="E940" t="s">
        <v>39</v>
      </c>
      <c r="F940" t="s">
        <v>70</v>
      </c>
      <c r="G940" t="s">
        <v>202</v>
      </c>
      <c r="H940" t="s">
        <v>40</v>
      </c>
      <c r="I940" t="s">
        <v>107</v>
      </c>
      <c r="J940" t="str">
        <f t="shared" si="14"/>
        <v>b: C H ROBINSON | 3720136101</v>
      </c>
      <c r="K940">
        <v>1</v>
      </c>
      <c r="L940">
        <v>1.66</v>
      </c>
      <c r="M940">
        <v>0.28000000000000003</v>
      </c>
      <c r="N940">
        <v>283</v>
      </c>
      <c r="O940">
        <v>0.7</v>
      </c>
      <c r="P940">
        <v>45</v>
      </c>
      <c r="Q940">
        <v>0.25</v>
      </c>
      <c r="R940">
        <v>-20</v>
      </c>
      <c r="S940">
        <v>-24</v>
      </c>
      <c r="T940">
        <v>-1</v>
      </c>
      <c r="U940">
        <v>-419</v>
      </c>
      <c r="V940">
        <v>-444</v>
      </c>
      <c r="W940">
        <v>42134</v>
      </c>
      <c r="X940">
        <v>37201</v>
      </c>
      <c r="Y940">
        <v>36101</v>
      </c>
      <c r="Z940">
        <v>1.7</v>
      </c>
      <c r="AA940" t="s">
        <v>2068</v>
      </c>
      <c r="AB940" t="s">
        <v>2067</v>
      </c>
    </row>
    <row r="941" spans="1:28" x14ac:dyDescent="0.3">
      <c r="A941" t="s">
        <v>2066</v>
      </c>
      <c r="B941" t="s">
        <v>2199</v>
      </c>
      <c r="C941" t="s">
        <v>47</v>
      </c>
      <c r="D941" t="s">
        <v>48</v>
      </c>
      <c r="E941" t="s">
        <v>39</v>
      </c>
      <c r="F941" t="s">
        <v>70</v>
      </c>
      <c r="G941" t="s">
        <v>1827</v>
      </c>
      <c r="H941" t="s">
        <v>40</v>
      </c>
      <c r="I941" t="s">
        <v>171</v>
      </c>
      <c r="J941" t="str">
        <f t="shared" si="14"/>
        <v>LOWES MLXP VAN ONE WA| 3718836801</v>
      </c>
      <c r="K941">
        <v>1</v>
      </c>
      <c r="L941">
        <v>2.9</v>
      </c>
      <c r="M941">
        <v>0.21</v>
      </c>
      <c r="N941">
        <v>440</v>
      </c>
      <c r="O941">
        <v>0.83</v>
      </c>
      <c r="P941">
        <v>67</v>
      </c>
      <c r="Q941">
        <v>0.3</v>
      </c>
      <c r="R941">
        <v>-240</v>
      </c>
      <c r="S941">
        <v>-63</v>
      </c>
      <c r="T941">
        <v>50</v>
      </c>
      <c r="U941">
        <v>739</v>
      </c>
      <c r="V941">
        <v>726</v>
      </c>
      <c r="W941">
        <v>38401</v>
      </c>
      <c r="X941">
        <v>37188</v>
      </c>
      <c r="Y941">
        <v>36801</v>
      </c>
      <c r="Z941">
        <v>2.87</v>
      </c>
      <c r="AA941" t="s">
        <v>2074</v>
      </c>
      <c r="AB941" t="s">
        <v>2073</v>
      </c>
    </row>
    <row r="942" spans="1:28" x14ac:dyDescent="0.3">
      <c r="A942" t="s">
        <v>2066</v>
      </c>
      <c r="B942" t="s">
        <v>2199</v>
      </c>
      <c r="C942" t="s">
        <v>123</v>
      </c>
      <c r="D942" t="s">
        <v>124</v>
      </c>
      <c r="E942" t="s">
        <v>39</v>
      </c>
      <c r="F942" t="s">
        <v>70</v>
      </c>
      <c r="G942" t="s">
        <v>139</v>
      </c>
      <c r="H942" t="s">
        <v>40</v>
      </c>
      <c r="I942" t="s">
        <v>171</v>
      </c>
      <c r="J942" t="str">
        <f t="shared" si="14"/>
        <v>WAL MART SAMS GENERAL| 3708636801</v>
      </c>
      <c r="K942">
        <v>2</v>
      </c>
      <c r="L942">
        <v>2.37</v>
      </c>
      <c r="M942">
        <v>0.11</v>
      </c>
      <c r="N942">
        <v>295</v>
      </c>
      <c r="O942">
        <v>0.56000000000000005</v>
      </c>
      <c r="P942">
        <v>27</v>
      </c>
      <c r="Q942">
        <v>0.25</v>
      </c>
      <c r="R942">
        <v>29</v>
      </c>
      <c r="S942">
        <v>8</v>
      </c>
      <c r="T942">
        <v>59</v>
      </c>
      <c r="U942">
        <v>45</v>
      </c>
      <c r="V942">
        <v>112</v>
      </c>
      <c r="W942">
        <v>37201</v>
      </c>
      <c r="X942">
        <v>37086</v>
      </c>
      <c r="Y942">
        <v>36801</v>
      </c>
      <c r="Z942">
        <v>2.2400000000000002</v>
      </c>
      <c r="AA942" t="s">
        <v>2074</v>
      </c>
      <c r="AB942" t="s">
        <v>2073</v>
      </c>
    </row>
    <row r="943" spans="1:28" x14ac:dyDescent="0.3">
      <c r="A943" t="s">
        <v>2066</v>
      </c>
      <c r="B943" t="s">
        <v>2194</v>
      </c>
      <c r="C943" t="s">
        <v>37</v>
      </c>
      <c r="D943" t="s">
        <v>38</v>
      </c>
      <c r="E943" t="s">
        <v>39</v>
      </c>
      <c r="F943" t="s">
        <v>70</v>
      </c>
      <c r="G943" t="s">
        <v>136</v>
      </c>
      <c r="H943" t="s">
        <v>40</v>
      </c>
      <c r="I943" t="s">
        <v>2198</v>
      </c>
      <c r="J943" t="str">
        <f t="shared" si="14"/>
        <v>b: C H ROBINSON | 3855535042</v>
      </c>
      <c r="K943">
        <v>1</v>
      </c>
      <c r="L943">
        <v>1.92</v>
      </c>
      <c r="M943">
        <v>0.27</v>
      </c>
      <c r="N943">
        <v>285</v>
      </c>
      <c r="O943">
        <v>0.7</v>
      </c>
      <c r="P943">
        <v>69</v>
      </c>
      <c r="Q943">
        <v>0.3</v>
      </c>
      <c r="R943">
        <v>-17</v>
      </c>
      <c r="S943">
        <v>-84</v>
      </c>
      <c r="T943">
        <v>-1</v>
      </c>
      <c r="U943">
        <v>-251</v>
      </c>
      <c r="V943">
        <v>-336</v>
      </c>
      <c r="W943">
        <v>37950</v>
      </c>
      <c r="X943">
        <v>38555</v>
      </c>
      <c r="Y943">
        <v>35042</v>
      </c>
      <c r="Z943">
        <v>1.95</v>
      </c>
      <c r="AA943" t="s">
        <v>2068</v>
      </c>
      <c r="AB943" t="s">
        <v>2067</v>
      </c>
    </row>
    <row r="944" spans="1:28" x14ac:dyDescent="0.3">
      <c r="A944" t="s">
        <v>2066</v>
      </c>
      <c r="B944" t="s">
        <v>2194</v>
      </c>
      <c r="C944" t="s">
        <v>37</v>
      </c>
      <c r="D944" t="s">
        <v>38</v>
      </c>
      <c r="E944" t="s">
        <v>39</v>
      </c>
      <c r="F944" t="s">
        <v>70</v>
      </c>
      <c r="G944" t="s">
        <v>669</v>
      </c>
      <c r="H944" t="s">
        <v>40</v>
      </c>
      <c r="I944" t="s">
        <v>2197</v>
      </c>
      <c r="J944" t="str">
        <f t="shared" si="14"/>
        <v>b: C H ROBINSON | 3713835473</v>
      </c>
      <c r="K944">
        <v>1</v>
      </c>
      <c r="L944">
        <v>2.0299999999999998</v>
      </c>
      <c r="M944">
        <v>0.27</v>
      </c>
      <c r="N944">
        <v>260</v>
      </c>
      <c r="O944">
        <v>0.34</v>
      </c>
      <c r="P944">
        <v>14</v>
      </c>
      <c r="Q944">
        <v>0.25</v>
      </c>
      <c r="R944">
        <v>-16</v>
      </c>
      <c r="S944">
        <v>13</v>
      </c>
      <c r="T944">
        <v>154</v>
      </c>
      <c r="U944">
        <v>-244</v>
      </c>
      <c r="V944">
        <v>-77</v>
      </c>
      <c r="W944">
        <v>37201</v>
      </c>
      <c r="X944">
        <v>37138</v>
      </c>
      <c r="Y944">
        <v>35473</v>
      </c>
      <c r="Z944">
        <v>2.06</v>
      </c>
      <c r="AA944" t="s">
        <v>2068</v>
      </c>
      <c r="AB944" t="s">
        <v>2067</v>
      </c>
    </row>
    <row r="945" spans="1:28" x14ac:dyDescent="0.3">
      <c r="A945" t="s">
        <v>2066</v>
      </c>
      <c r="B945" t="s">
        <v>2194</v>
      </c>
      <c r="C945" t="s">
        <v>929</v>
      </c>
      <c r="D945" t="s">
        <v>930</v>
      </c>
      <c r="E945" t="s">
        <v>39</v>
      </c>
      <c r="F945" t="s">
        <v>70</v>
      </c>
      <c r="G945" t="s">
        <v>575</v>
      </c>
      <c r="H945" t="s">
        <v>40</v>
      </c>
      <c r="I945" t="s">
        <v>212</v>
      </c>
      <c r="J945" t="str">
        <f t="shared" si="14"/>
        <v>BRIDGESTONE FIRESTONE| 3708735401</v>
      </c>
      <c r="K945">
        <v>1</v>
      </c>
      <c r="L945">
        <v>2.7</v>
      </c>
      <c r="M945">
        <v>0.19</v>
      </c>
      <c r="N945">
        <v>266</v>
      </c>
      <c r="O945">
        <v>0.75</v>
      </c>
      <c r="P945">
        <v>25</v>
      </c>
      <c r="Q945">
        <v>0.25</v>
      </c>
      <c r="R945">
        <v>5</v>
      </c>
      <c r="S945">
        <v>-49</v>
      </c>
      <c r="T945">
        <v>-22</v>
      </c>
      <c r="U945">
        <v>-83</v>
      </c>
      <c r="V945">
        <v>-154</v>
      </c>
      <c r="W945">
        <v>37138</v>
      </c>
      <c r="X945">
        <v>37087</v>
      </c>
      <c r="Y945">
        <v>35401</v>
      </c>
      <c r="Z945">
        <v>2.65</v>
      </c>
      <c r="AA945" t="s">
        <v>2074</v>
      </c>
      <c r="AB945" t="s">
        <v>2073</v>
      </c>
    </row>
    <row r="946" spans="1:28" x14ac:dyDescent="0.3">
      <c r="A946" t="s">
        <v>2066</v>
      </c>
      <c r="B946" t="s">
        <v>2194</v>
      </c>
      <c r="C946" t="s">
        <v>892</v>
      </c>
      <c r="D946" t="s">
        <v>893</v>
      </c>
      <c r="E946" t="s">
        <v>39</v>
      </c>
      <c r="F946" t="s">
        <v>70</v>
      </c>
      <c r="G946" t="s">
        <v>702</v>
      </c>
      <c r="H946" t="s">
        <v>40</v>
      </c>
      <c r="I946" t="s">
        <v>212</v>
      </c>
      <c r="J946" t="str">
        <f t="shared" si="14"/>
        <v>CARRIER CORPORATION | 3709135401</v>
      </c>
      <c r="K946">
        <v>2</v>
      </c>
      <c r="L946">
        <v>2.94</v>
      </c>
      <c r="M946">
        <v>0.25</v>
      </c>
      <c r="N946">
        <v>200</v>
      </c>
      <c r="O946">
        <v>0.71</v>
      </c>
      <c r="P946">
        <v>59</v>
      </c>
      <c r="Q946">
        <v>0.3</v>
      </c>
      <c r="R946">
        <v>-63</v>
      </c>
      <c r="S946">
        <v>-21</v>
      </c>
      <c r="T946">
        <v>-162</v>
      </c>
      <c r="U946">
        <v>-78</v>
      </c>
      <c r="V946">
        <v>-261</v>
      </c>
      <c r="W946">
        <v>37086</v>
      </c>
      <c r="X946">
        <v>37091</v>
      </c>
      <c r="Y946">
        <v>35401</v>
      </c>
      <c r="Z946">
        <v>2.95</v>
      </c>
      <c r="AA946" t="s">
        <v>2068</v>
      </c>
      <c r="AB946" t="s">
        <v>2067</v>
      </c>
    </row>
    <row r="947" spans="1:28" x14ac:dyDescent="0.3">
      <c r="A947" t="s">
        <v>2066</v>
      </c>
      <c r="B947" t="s">
        <v>2194</v>
      </c>
      <c r="C947" t="s">
        <v>2196</v>
      </c>
      <c r="D947" t="s">
        <v>2195</v>
      </c>
      <c r="E947" t="s">
        <v>39</v>
      </c>
      <c r="F947" t="s">
        <v>70</v>
      </c>
      <c r="G947" t="s">
        <v>1108</v>
      </c>
      <c r="H947" t="s">
        <v>40</v>
      </c>
      <c r="I947" t="s">
        <v>1238</v>
      </c>
      <c r="J947" t="str">
        <f t="shared" si="14"/>
        <v>DREW FOAM OF TENNESSE| 3714835570</v>
      </c>
      <c r="K947">
        <v>1</v>
      </c>
      <c r="L947">
        <v>3.69</v>
      </c>
      <c r="M947">
        <v>0.28000000000000003</v>
      </c>
      <c r="N947">
        <v>214</v>
      </c>
      <c r="O947">
        <v>0.54</v>
      </c>
      <c r="P947">
        <v>39</v>
      </c>
      <c r="Q947">
        <v>0.25</v>
      </c>
      <c r="R947">
        <v>-15</v>
      </c>
      <c r="S947">
        <v>-43</v>
      </c>
      <c r="T947">
        <v>2</v>
      </c>
      <c r="U947">
        <v>64</v>
      </c>
      <c r="V947">
        <v>23</v>
      </c>
      <c r="W947">
        <v>37201</v>
      </c>
      <c r="X947">
        <v>37148</v>
      </c>
      <c r="Y947">
        <v>35570</v>
      </c>
      <c r="Z947">
        <v>3.73</v>
      </c>
      <c r="AA947" t="s">
        <v>2068</v>
      </c>
      <c r="AB947" t="s">
        <v>2067</v>
      </c>
    </row>
    <row r="948" spans="1:28" x14ac:dyDescent="0.3">
      <c r="A948" t="s">
        <v>2066</v>
      </c>
      <c r="B948" t="s">
        <v>2194</v>
      </c>
      <c r="C948" t="s">
        <v>47</v>
      </c>
      <c r="D948" t="s">
        <v>48</v>
      </c>
      <c r="E948" t="s">
        <v>39</v>
      </c>
      <c r="F948" t="s">
        <v>70</v>
      </c>
      <c r="G948" t="s">
        <v>1827</v>
      </c>
      <c r="H948" t="s">
        <v>40</v>
      </c>
      <c r="I948" t="s">
        <v>212</v>
      </c>
      <c r="J948" t="str">
        <f t="shared" si="14"/>
        <v>LOWES MLXP VAN ONE WA| 3718835401</v>
      </c>
      <c r="K948">
        <v>4</v>
      </c>
      <c r="L948">
        <v>2.9</v>
      </c>
      <c r="M948">
        <v>0.21</v>
      </c>
      <c r="N948">
        <v>365</v>
      </c>
      <c r="O948">
        <v>1.1100000000000001</v>
      </c>
      <c r="P948">
        <v>145</v>
      </c>
      <c r="Q948">
        <v>0.36</v>
      </c>
      <c r="R948">
        <v>-135</v>
      </c>
      <c r="S948">
        <v>-63</v>
      </c>
      <c r="T948">
        <v>-149</v>
      </c>
      <c r="U948">
        <v>285</v>
      </c>
      <c r="V948">
        <v>73</v>
      </c>
      <c r="W948">
        <v>37950</v>
      </c>
      <c r="X948">
        <v>37188</v>
      </c>
      <c r="Y948">
        <v>35401</v>
      </c>
      <c r="Z948">
        <v>2.87</v>
      </c>
      <c r="AA948" t="s">
        <v>2074</v>
      </c>
      <c r="AB948" t="s">
        <v>2073</v>
      </c>
    </row>
    <row r="949" spans="1:28" x14ac:dyDescent="0.3">
      <c r="A949" t="s">
        <v>2066</v>
      </c>
      <c r="B949" t="s">
        <v>2194</v>
      </c>
      <c r="C949" t="s">
        <v>2193</v>
      </c>
      <c r="D949" t="s">
        <v>2192</v>
      </c>
      <c r="E949" t="s">
        <v>39</v>
      </c>
      <c r="F949" t="s">
        <v>70</v>
      </c>
      <c r="G949" t="s">
        <v>2191</v>
      </c>
      <c r="H949" t="s">
        <v>40</v>
      </c>
      <c r="I949" t="s">
        <v>2190</v>
      </c>
      <c r="J949" t="str">
        <f t="shared" si="14"/>
        <v>MOCO TRANSPORT LLC | 3772335582</v>
      </c>
      <c r="K949">
        <v>1</v>
      </c>
      <c r="L949">
        <v>1.31</v>
      </c>
      <c r="M949">
        <v>0.28999999999999998</v>
      </c>
      <c r="N949">
        <v>284</v>
      </c>
      <c r="O949">
        <v>0.71</v>
      </c>
      <c r="P949">
        <v>65</v>
      </c>
      <c r="Q949">
        <v>0.3</v>
      </c>
      <c r="R949">
        <v>-23</v>
      </c>
      <c r="S949">
        <v>-40</v>
      </c>
      <c r="T949">
        <v>-5</v>
      </c>
      <c r="U949">
        <v>-420</v>
      </c>
      <c r="V949">
        <v>-465</v>
      </c>
      <c r="W949">
        <v>37110</v>
      </c>
      <c r="X949">
        <v>37723</v>
      </c>
      <c r="Y949">
        <v>35582</v>
      </c>
      <c r="Z949">
        <v>1.36</v>
      </c>
      <c r="AA949" t="s">
        <v>2064</v>
      </c>
      <c r="AB949" t="s">
        <v>2063</v>
      </c>
    </row>
    <row r="950" spans="1:28" x14ac:dyDescent="0.3">
      <c r="A950" t="s">
        <v>2066</v>
      </c>
      <c r="B950" t="s">
        <v>2189</v>
      </c>
      <c r="C950" t="s">
        <v>1348</v>
      </c>
      <c r="D950" t="s">
        <v>1349</v>
      </c>
      <c r="E950" t="s">
        <v>39</v>
      </c>
      <c r="F950" t="s">
        <v>70</v>
      </c>
      <c r="G950" t="s">
        <v>202</v>
      </c>
      <c r="H950" t="s">
        <v>146</v>
      </c>
      <c r="I950" t="s">
        <v>232</v>
      </c>
      <c r="J950" t="str">
        <f t="shared" si="14"/>
        <v>b: BECKER LOGISTICS | 3720172401</v>
      </c>
      <c r="K950">
        <v>7</v>
      </c>
      <c r="L950">
        <v>1.44</v>
      </c>
      <c r="M950">
        <v>0.28000000000000003</v>
      </c>
      <c r="N950">
        <v>283</v>
      </c>
      <c r="O950">
        <v>0.7</v>
      </c>
      <c r="P950">
        <v>52</v>
      </c>
      <c r="Q950">
        <v>0.28000000000000003</v>
      </c>
      <c r="R950">
        <v>-19</v>
      </c>
      <c r="S950">
        <v>-66</v>
      </c>
      <c r="T950">
        <v>-1</v>
      </c>
      <c r="U950">
        <v>-383</v>
      </c>
      <c r="V950">
        <v>-450</v>
      </c>
      <c r="W950">
        <v>37086</v>
      </c>
      <c r="X950">
        <v>37201</v>
      </c>
      <c r="Y950">
        <v>72401</v>
      </c>
      <c r="Z950">
        <v>1.48</v>
      </c>
      <c r="AA950" t="s">
        <v>2068</v>
      </c>
      <c r="AB950" t="s">
        <v>2067</v>
      </c>
    </row>
    <row r="951" spans="1:28" x14ac:dyDescent="0.3">
      <c r="A951" t="s">
        <v>2066</v>
      </c>
      <c r="B951" t="s">
        <v>1997</v>
      </c>
      <c r="C951" t="s">
        <v>37</v>
      </c>
      <c r="D951" t="s">
        <v>38</v>
      </c>
      <c r="E951" t="s">
        <v>39</v>
      </c>
      <c r="F951" t="s">
        <v>70</v>
      </c>
      <c r="G951" t="s">
        <v>1108</v>
      </c>
      <c r="H951" t="s">
        <v>146</v>
      </c>
      <c r="I951" t="s">
        <v>410</v>
      </c>
      <c r="J951" t="str">
        <f t="shared" si="14"/>
        <v>b: C H ROBINSON | 3714872143</v>
      </c>
      <c r="K951">
        <v>1</v>
      </c>
      <c r="L951">
        <v>1.56</v>
      </c>
      <c r="M951">
        <v>0.28000000000000003</v>
      </c>
      <c r="N951">
        <v>353</v>
      </c>
      <c r="O951">
        <v>0.76</v>
      </c>
      <c r="P951">
        <v>32</v>
      </c>
      <c r="Q951">
        <v>0.25</v>
      </c>
      <c r="R951">
        <v>-24</v>
      </c>
      <c r="S951">
        <v>-32</v>
      </c>
      <c r="T951">
        <v>1</v>
      </c>
      <c r="U951">
        <v>-492</v>
      </c>
      <c r="V951">
        <v>-523</v>
      </c>
      <c r="W951">
        <v>42164</v>
      </c>
      <c r="X951">
        <v>37148</v>
      </c>
      <c r="Y951">
        <v>72143</v>
      </c>
      <c r="Z951">
        <v>1.6</v>
      </c>
      <c r="AA951" t="s">
        <v>2068</v>
      </c>
      <c r="AB951" t="s">
        <v>2067</v>
      </c>
    </row>
    <row r="952" spans="1:28" x14ac:dyDescent="0.3">
      <c r="A952" t="s">
        <v>2066</v>
      </c>
      <c r="B952" t="s">
        <v>1997</v>
      </c>
      <c r="C952" t="s">
        <v>47</v>
      </c>
      <c r="D952" t="s">
        <v>48</v>
      </c>
      <c r="E952" t="s">
        <v>39</v>
      </c>
      <c r="F952" t="s">
        <v>70</v>
      </c>
      <c r="G952" t="s">
        <v>1827</v>
      </c>
      <c r="H952" t="s">
        <v>146</v>
      </c>
      <c r="I952" t="s">
        <v>410</v>
      </c>
      <c r="J952" t="str">
        <f t="shared" si="14"/>
        <v>LOWES MLXP VAN ONE WA| 3718872143</v>
      </c>
      <c r="K952">
        <v>2</v>
      </c>
      <c r="L952">
        <v>3.2</v>
      </c>
      <c r="M952">
        <v>0.21</v>
      </c>
      <c r="N952">
        <v>359</v>
      </c>
      <c r="O952">
        <v>0.96</v>
      </c>
      <c r="P952">
        <v>134</v>
      </c>
      <c r="Q952">
        <v>0.35</v>
      </c>
      <c r="R952">
        <v>-188</v>
      </c>
      <c r="S952">
        <v>-63</v>
      </c>
      <c r="T952">
        <v>-85</v>
      </c>
      <c r="U952">
        <v>263</v>
      </c>
      <c r="V952">
        <v>115</v>
      </c>
      <c r="W952">
        <v>47250</v>
      </c>
      <c r="X952">
        <v>37188</v>
      </c>
      <c r="Y952">
        <v>72143</v>
      </c>
      <c r="Z952">
        <v>3.17</v>
      </c>
      <c r="AA952" t="s">
        <v>2074</v>
      </c>
      <c r="AB952" t="s">
        <v>2073</v>
      </c>
    </row>
    <row r="953" spans="1:28" x14ac:dyDescent="0.3">
      <c r="A953" t="s">
        <v>2066</v>
      </c>
      <c r="B953" t="s">
        <v>2188</v>
      </c>
      <c r="C953" t="s">
        <v>2187</v>
      </c>
      <c r="D953" t="s">
        <v>2186</v>
      </c>
      <c r="E953" t="s">
        <v>39</v>
      </c>
      <c r="F953" t="s">
        <v>70</v>
      </c>
      <c r="G953" t="s">
        <v>1823</v>
      </c>
      <c r="H953" t="s">
        <v>146</v>
      </c>
      <c r="I953" t="s">
        <v>832</v>
      </c>
      <c r="J953" t="str">
        <f t="shared" si="14"/>
        <v>ADELCA SYSTEMS LLC | 3705572364</v>
      </c>
      <c r="K953">
        <v>1</v>
      </c>
      <c r="L953">
        <v>2.12</v>
      </c>
      <c r="M953">
        <v>0.28000000000000003</v>
      </c>
      <c r="N953">
        <v>189</v>
      </c>
      <c r="O953">
        <v>0.25</v>
      </c>
      <c r="P953">
        <v>120</v>
      </c>
      <c r="Q953">
        <v>0.35</v>
      </c>
      <c r="R953">
        <v>-13</v>
      </c>
      <c r="S953">
        <v>-130</v>
      </c>
      <c r="T953">
        <v>36</v>
      </c>
      <c r="U953">
        <v>-57</v>
      </c>
      <c r="V953">
        <v>-151</v>
      </c>
      <c r="W953">
        <v>42164</v>
      </c>
      <c r="X953">
        <v>37055</v>
      </c>
      <c r="Y953">
        <v>72364</v>
      </c>
      <c r="Z953">
        <v>2.16</v>
      </c>
      <c r="AA953" t="s">
        <v>2068</v>
      </c>
      <c r="AB953" t="s">
        <v>2067</v>
      </c>
    </row>
    <row r="954" spans="1:28" x14ac:dyDescent="0.3">
      <c r="A954" t="s">
        <v>2066</v>
      </c>
      <c r="B954" t="s">
        <v>2185</v>
      </c>
      <c r="C954" t="s">
        <v>47</v>
      </c>
      <c r="D954" t="s">
        <v>48</v>
      </c>
      <c r="E954" t="s">
        <v>39</v>
      </c>
      <c r="F954" t="s">
        <v>70</v>
      </c>
      <c r="G954" t="s">
        <v>1827</v>
      </c>
      <c r="H954" t="s">
        <v>50</v>
      </c>
      <c r="I954" t="s">
        <v>393</v>
      </c>
      <c r="J954" t="str">
        <f t="shared" si="14"/>
        <v>LOWES MLXP VAN ONE WA| 3718831901</v>
      </c>
      <c r="K954">
        <v>2</v>
      </c>
      <c r="L954">
        <v>2.9</v>
      </c>
      <c r="M954">
        <v>0.21</v>
      </c>
      <c r="N954">
        <v>449</v>
      </c>
      <c r="O954">
        <v>1.29</v>
      </c>
      <c r="P954">
        <v>58</v>
      </c>
      <c r="Q954">
        <v>0.28000000000000003</v>
      </c>
      <c r="R954">
        <v>-148</v>
      </c>
      <c r="S954">
        <v>-63</v>
      </c>
      <c r="T954">
        <v>-148</v>
      </c>
      <c r="U954">
        <v>176</v>
      </c>
      <c r="V954">
        <v>-35</v>
      </c>
      <c r="W954">
        <v>37357</v>
      </c>
      <c r="X954">
        <v>37188</v>
      </c>
      <c r="Y954">
        <v>31901</v>
      </c>
      <c r="Z954">
        <v>2.87</v>
      </c>
      <c r="AA954" t="s">
        <v>2074</v>
      </c>
      <c r="AB954" t="s">
        <v>2073</v>
      </c>
    </row>
    <row r="955" spans="1:28" x14ac:dyDescent="0.3">
      <c r="A955" t="s">
        <v>2066</v>
      </c>
      <c r="B955" t="s">
        <v>2173</v>
      </c>
      <c r="C955" t="s">
        <v>1675</v>
      </c>
      <c r="D955" t="s">
        <v>1676</v>
      </c>
      <c r="E955" t="s">
        <v>39</v>
      </c>
      <c r="F955" t="s">
        <v>70</v>
      </c>
      <c r="G955" t="s">
        <v>202</v>
      </c>
      <c r="H955" t="s">
        <v>50</v>
      </c>
      <c r="I955" t="s">
        <v>223</v>
      </c>
      <c r="J955" t="str">
        <f t="shared" si="14"/>
        <v>B AND K FREIGHT SOLUT| 3720130301</v>
      </c>
      <c r="K955">
        <v>1</v>
      </c>
      <c r="L955">
        <v>2.1</v>
      </c>
      <c r="M955">
        <v>0.27</v>
      </c>
      <c r="N955">
        <v>253</v>
      </c>
      <c r="O955">
        <v>0.92</v>
      </c>
      <c r="P955">
        <v>0</v>
      </c>
      <c r="Q955">
        <v>0.25</v>
      </c>
      <c r="R955">
        <v>-15</v>
      </c>
      <c r="S955">
        <v>42</v>
      </c>
      <c r="T955">
        <v>-96</v>
      </c>
      <c r="U955">
        <v>-243</v>
      </c>
      <c r="V955">
        <v>-297</v>
      </c>
      <c r="W955">
        <v>37201</v>
      </c>
      <c r="X955">
        <v>37201</v>
      </c>
      <c r="Y955">
        <v>30301</v>
      </c>
      <c r="Z955">
        <v>2.13</v>
      </c>
      <c r="AA955" t="s">
        <v>2064</v>
      </c>
      <c r="AB955" t="s">
        <v>2063</v>
      </c>
    </row>
    <row r="956" spans="1:28" x14ac:dyDescent="0.3">
      <c r="A956" t="s">
        <v>2066</v>
      </c>
      <c r="B956" t="s">
        <v>2173</v>
      </c>
      <c r="C956" t="s">
        <v>2184</v>
      </c>
      <c r="D956" t="s">
        <v>2183</v>
      </c>
      <c r="E956" t="s">
        <v>39</v>
      </c>
      <c r="F956" t="s">
        <v>70</v>
      </c>
      <c r="G956" t="s">
        <v>579</v>
      </c>
      <c r="H956" t="s">
        <v>50</v>
      </c>
      <c r="I956" t="s">
        <v>2182</v>
      </c>
      <c r="J956" t="str">
        <f t="shared" si="14"/>
        <v>b: AGRITECH LOGISTICS| 3713530677</v>
      </c>
      <c r="K956">
        <v>1</v>
      </c>
      <c r="L956">
        <v>1.86</v>
      </c>
      <c r="M956">
        <v>0.27</v>
      </c>
      <c r="N956">
        <v>293</v>
      </c>
      <c r="O956">
        <v>0.79</v>
      </c>
      <c r="P956">
        <v>70</v>
      </c>
      <c r="Q956">
        <v>0.3</v>
      </c>
      <c r="R956">
        <v>-18</v>
      </c>
      <c r="S956">
        <v>-159</v>
      </c>
      <c r="T956">
        <v>-40</v>
      </c>
      <c r="U956">
        <v>-268</v>
      </c>
      <c r="V956">
        <v>-467</v>
      </c>
      <c r="W956">
        <v>42164</v>
      </c>
      <c r="X956">
        <v>37135</v>
      </c>
      <c r="Y956">
        <v>30677</v>
      </c>
      <c r="Z956">
        <v>1.89</v>
      </c>
      <c r="AA956" t="s">
        <v>2064</v>
      </c>
      <c r="AB956" t="s">
        <v>2063</v>
      </c>
    </row>
    <row r="957" spans="1:28" x14ac:dyDescent="0.3">
      <c r="A957" t="s">
        <v>2066</v>
      </c>
      <c r="B957" t="s">
        <v>2173</v>
      </c>
      <c r="C957" t="s">
        <v>471</v>
      </c>
      <c r="D957" t="s">
        <v>472</v>
      </c>
      <c r="E957" t="s">
        <v>39</v>
      </c>
      <c r="F957" t="s">
        <v>70</v>
      </c>
      <c r="G957" t="s">
        <v>139</v>
      </c>
      <c r="H957" t="s">
        <v>50</v>
      </c>
      <c r="I957" t="s">
        <v>223</v>
      </c>
      <c r="J957" t="str">
        <f t="shared" si="14"/>
        <v>b: AJC LOGISTICSSURFA| 3708630301</v>
      </c>
      <c r="K957">
        <v>1</v>
      </c>
      <c r="L957">
        <v>2.29</v>
      </c>
      <c r="M957">
        <v>0.27</v>
      </c>
      <c r="N957">
        <v>234</v>
      </c>
      <c r="O957">
        <v>0.79</v>
      </c>
      <c r="P957">
        <v>37</v>
      </c>
      <c r="Q957">
        <v>0.25</v>
      </c>
      <c r="R957">
        <v>-14</v>
      </c>
      <c r="S957">
        <v>-4</v>
      </c>
      <c r="T957">
        <v>-106</v>
      </c>
      <c r="U957">
        <v>-219</v>
      </c>
      <c r="V957">
        <v>-329</v>
      </c>
      <c r="W957">
        <v>37066</v>
      </c>
      <c r="X957">
        <v>37086</v>
      </c>
      <c r="Y957">
        <v>30301</v>
      </c>
      <c r="Z957">
        <v>2.3199999999999998</v>
      </c>
      <c r="AA957" t="s">
        <v>2064</v>
      </c>
      <c r="AB957" t="s">
        <v>2063</v>
      </c>
    </row>
    <row r="958" spans="1:28" x14ac:dyDescent="0.3">
      <c r="A958" t="s">
        <v>2066</v>
      </c>
      <c r="B958" t="s">
        <v>2173</v>
      </c>
      <c r="C958" t="s">
        <v>855</v>
      </c>
      <c r="D958" t="s">
        <v>856</v>
      </c>
      <c r="E958" t="s">
        <v>39</v>
      </c>
      <c r="F958" t="s">
        <v>70</v>
      </c>
      <c r="G958" t="s">
        <v>202</v>
      </c>
      <c r="H958" t="s">
        <v>50</v>
      </c>
      <c r="I958" t="s">
        <v>399</v>
      </c>
      <c r="J958" t="str">
        <f t="shared" si="14"/>
        <v>b: ARMSTRONG TRANSPOR| 3720130253</v>
      </c>
      <c r="K958">
        <v>1</v>
      </c>
      <c r="L958">
        <v>2.0299999999999998</v>
      </c>
      <c r="M958">
        <v>0.27</v>
      </c>
      <c r="N958">
        <v>282</v>
      </c>
      <c r="O958">
        <v>1.7</v>
      </c>
      <c r="P958">
        <v>20</v>
      </c>
      <c r="Q958">
        <v>0.25</v>
      </c>
      <c r="R958">
        <v>-17</v>
      </c>
      <c r="S958">
        <v>11</v>
      </c>
      <c r="T958">
        <v>-431</v>
      </c>
      <c r="U958">
        <v>-330</v>
      </c>
      <c r="V958">
        <v>-750</v>
      </c>
      <c r="W958">
        <v>37089</v>
      </c>
      <c r="X958">
        <v>37201</v>
      </c>
      <c r="Y958">
        <v>30253</v>
      </c>
      <c r="Z958">
        <v>2.06</v>
      </c>
      <c r="AA958" t="s">
        <v>2068</v>
      </c>
      <c r="AB958" t="s">
        <v>2067</v>
      </c>
    </row>
    <row r="959" spans="1:28" x14ac:dyDescent="0.3">
      <c r="A959" t="s">
        <v>2066</v>
      </c>
      <c r="B959" t="s">
        <v>2173</v>
      </c>
      <c r="C959" t="s">
        <v>37</v>
      </c>
      <c r="D959" t="s">
        <v>38</v>
      </c>
      <c r="E959" t="s">
        <v>39</v>
      </c>
      <c r="F959" t="s">
        <v>70</v>
      </c>
      <c r="G959" t="s">
        <v>395</v>
      </c>
      <c r="H959" t="s">
        <v>50</v>
      </c>
      <c r="I959" t="s">
        <v>492</v>
      </c>
      <c r="J959" t="str">
        <f t="shared" si="14"/>
        <v>b: C H ROBINSON | 3840130106</v>
      </c>
      <c r="K959">
        <v>1</v>
      </c>
      <c r="L959">
        <v>2.27</v>
      </c>
      <c r="M959">
        <v>0.28000000000000003</v>
      </c>
      <c r="N959">
        <v>255</v>
      </c>
      <c r="O959">
        <v>0.7</v>
      </c>
      <c r="P959">
        <v>69</v>
      </c>
      <c r="Q959">
        <v>0.3</v>
      </c>
      <c r="R959">
        <v>-18</v>
      </c>
      <c r="S959">
        <v>-140</v>
      </c>
      <c r="T959">
        <v>-1</v>
      </c>
      <c r="U959">
        <v>-195</v>
      </c>
      <c r="V959">
        <v>-336</v>
      </c>
      <c r="W959">
        <v>37087</v>
      </c>
      <c r="X959">
        <v>38401</v>
      </c>
      <c r="Y959">
        <v>30106</v>
      </c>
      <c r="Z959">
        <v>2.31</v>
      </c>
      <c r="AA959" t="s">
        <v>2068</v>
      </c>
      <c r="AB959" t="s">
        <v>2067</v>
      </c>
    </row>
    <row r="960" spans="1:28" x14ac:dyDescent="0.3">
      <c r="A960" t="s">
        <v>2066</v>
      </c>
      <c r="B960" t="s">
        <v>2173</v>
      </c>
      <c r="C960" t="s">
        <v>37</v>
      </c>
      <c r="D960" t="s">
        <v>38</v>
      </c>
      <c r="E960" t="s">
        <v>39</v>
      </c>
      <c r="F960" t="s">
        <v>70</v>
      </c>
      <c r="G960" t="s">
        <v>1823</v>
      </c>
      <c r="H960" t="s">
        <v>50</v>
      </c>
      <c r="I960" t="s">
        <v>453</v>
      </c>
      <c r="J960" t="str">
        <f t="shared" si="14"/>
        <v>b: C H ROBINSON | 3705530049</v>
      </c>
      <c r="K960">
        <v>1</v>
      </c>
      <c r="L960">
        <v>2.16</v>
      </c>
      <c r="M960">
        <v>0.28000000000000003</v>
      </c>
      <c r="N960">
        <v>307</v>
      </c>
      <c r="O960">
        <v>0.84</v>
      </c>
      <c r="P960">
        <v>0</v>
      </c>
      <c r="Q960">
        <v>0.25</v>
      </c>
      <c r="R960">
        <v>-21</v>
      </c>
      <c r="S960">
        <v>-32</v>
      </c>
      <c r="T960">
        <v>0</v>
      </c>
      <c r="U960">
        <v>-161</v>
      </c>
      <c r="V960">
        <v>-193</v>
      </c>
      <c r="W960">
        <v>37055</v>
      </c>
      <c r="X960">
        <v>37055</v>
      </c>
      <c r="Y960">
        <v>30049</v>
      </c>
      <c r="Z960">
        <v>2.2000000000000002</v>
      </c>
      <c r="AA960" t="s">
        <v>2064</v>
      </c>
      <c r="AB960" t="s">
        <v>2063</v>
      </c>
    </row>
    <row r="961" spans="1:28" x14ac:dyDescent="0.3">
      <c r="A961" t="s">
        <v>2066</v>
      </c>
      <c r="B961" t="s">
        <v>2173</v>
      </c>
      <c r="C961" t="s">
        <v>346</v>
      </c>
      <c r="D961" t="s">
        <v>347</v>
      </c>
      <c r="E961" t="s">
        <v>39</v>
      </c>
      <c r="F961" t="s">
        <v>70</v>
      </c>
      <c r="G961" t="s">
        <v>202</v>
      </c>
      <c r="H961" t="s">
        <v>50</v>
      </c>
      <c r="I961" t="s">
        <v>492</v>
      </c>
      <c r="J961" t="str">
        <f t="shared" si="14"/>
        <v>b: COYOTE LOGISTICS | 3720130106</v>
      </c>
      <c r="K961">
        <v>1</v>
      </c>
      <c r="L961">
        <v>1.81</v>
      </c>
      <c r="M961">
        <v>0.2</v>
      </c>
      <c r="N961">
        <v>241</v>
      </c>
      <c r="O961">
        <v>0.54</v>
      </c>
      <c r="P961">
        <v>73</v>
      </c>
      <c r="Q961">
        <v>0.3</v>
      </c>
      <c r="R961">
        <v>0</v>
      </c>
      <c r="S961">
        <v>-38</v>
      </c>
      <c r="T961">
        <v>2</v>
      </c>
      <c r="U961">
        <v>-341</v>
      </c>
      <c r="V961">
        <v>-377</v>
      </c>
      <c r="W961">
        <v>37134</v>
      </c>
      <c r="X961">
        <v>37201</v>
      </c>
      <c r="Y961">
        <v>30106</v>
      </c>
      <c r="Z961">
        <v>1.77</v>
      </c>
      <c r="AA961" t="s">
        <v>2074</v>
      </c>
      <c r="AB961" t="s">
        <v>2073</v>
      </c>
    </row>
    <row r="962" spans="1:28" x14ac:dyDescent="0.3">
      <c r="A962" t="s">
        <v>2066</v>
      </c>
      <c r="B962" t="s">
        <v>2173</v>
      </c>
      <c r="C962" t="s">
        <v>101</v>
      </c>
      <c r="D962" t="s">
        <v>102</v>
      </c>
      <c r="E962" t="s">
        <v>39</v>
      </c>
      <c r="F962" t="s">
        <v>70</v>
      </c>
      <c r="G962" t="s">
        <v>575</v>
      </c>
      <c r="H962" t="s">
        <v>50</v>
      </c>
      <c r="I962" t="s">
        <v>538</v>
      </c>
      <c r="J962" t="str">
        <f t="shared" ref="J962:J1025" si="15">TRIM(CONCATENATE(C962,X962,Y962))</f>
        <v>b: JB HUNT | 3708730269</v>
      </c>
      <c r="K962">
        <v>1</v>
      </c>
      <c r="L962">
        <v>2.46</v>
      </c>
      <c r="M962">
        <v>0.28000000000000003</v>
      </c>
      <c r="N962">
        <v>255</v>
      </c>
      <c r="O962">
        <v>0.75</v>
      </c>
      <c r="P962">
        <v>0</v>
      </c>
      <c r="Q962">
        <v>0.25</v>
      </c>
      <c r="R962">
        <v>-18</v>
      </c>
      <c r="S962">
        <v>42</v>
      </c>
      <c r="T962">
        <v>-22</v>
      </c>
      <c r="U962">
        <v>-145</v>
      </c>
      <c r="V962">
        <v>-125</v>
      </c>
      <c r="W962">
        <v>37087</v>
      </c>
      <c r="X962">
        <v>37087</v>
      </c>
      <c r="Y962">
        <v>30269</v>
      </c>
      <c r="Z962">
        <v>2.5</v>
      </c>
      <c r="AA962" t="s">
        <v>2068</v>
      </c>
      <c r="AB962" t="s">
        <v>2067</v>
      </c>
    </row>
    <row r="963" spans="1:28" x14ac:dyDescent="0.3">
      <c r="A963" t="s">
        <v>2066</v>
      </c>
      <c r="B963" t="s">
        <v>2173</v>
      </c>
      <c r="C963" t="s">
        <v>2181</v>
      </c>
      <c r="D963" t="s">
        <v>2180</v>
      </c>
      <c r="E963" t="s">
        <v>39</v>
      </c>
      <c r="F963" t="s">
        <v>70</v>
      </c>
      <c r="G963" t="s">
        <v>684</v>
      </c>
      <c r="H963" t="s">
        <v>50</v>
      </c>
      <c r="I963" t="s">
        <v>422</v>
      </c>
      <c r="J963" t="str">
        <f t="shared" si="15"/>
        <v>b: STEAMBOAT TRANSPOR| 3847830003</v>
      </c>
      <c r="K963">
        <v>1</v>
      </c>
      <c r="L963">
        <v>1.54</v>
      </c>
      <c r="M963">
        <v>0.28000000000000003</v>
      </c>
      <c r="N963">
        <v>247</v>
      </c>
      <c r="O963">
        <v>0.54</v>
      </c>
      <c r="P963">
        <v>103</v>
      </c>
      <c r="Q963">
        <v>0.35</v>
      </c>
      <c r="R963">
        <v>-18</v>
      </c>
      <c r="S963">
        <v>-87</v>
      </c>
      <c r="T963">
        <v>2</v>
      </c>
      <c r="U963">
        <v>-385</v>
      </c>
      <c r="V963">
        <v>-470</v>
      </c>
      <c r="W963">
        <v>37055</v>
      </c>
      <c r="X963">
        <v>38478</v>
      </c>
      <c r="Y963">
        <v>30003</v>
      </c>
      <c r="Z963">
        <v>1.58</v>
      </c>
      <c r="AA963" t="s">
        <v>2064</v>
      </c>
      <c r="AB963" t="s">
        <v>2063</v>
      </c>
    </row>
    <row r="964" spans="1:28" x14ac:dyDescent="0.3">
      <c r="A964" t="s">
        <v>2066</v>
      </c>
      <c r="B964" t="s">
        <v>2173</v>
      </c>
      <c r="C964" t="s">
        <v>2134</v>
      </c>
      <c r="D964" t="s">
        <v>2133</v>
      </c>
      <c r="E964" t="s">
        <v>39</v>
      </c>
      <c r="F964" t="s">
        <v>70</v>
      </c>
      <c r="G964" t="s">
        <v>202</v>
      </c>
      <c r="H964" t="s">
        <v>50</v>
      </c>
      <c r="I964" t="s">
        <v>2179</v>
      </c>
      <c r="J964" t="str">
        <f t="shared" si="15"/>
        <v>b: SUREWAY TRANSPORTA| 3720130293</v>
      </c>
      <c r="K964">
        <v>1</v>
      </c>
      <c r="L964">
        <v>1.64</v>
      </c>
      <c r="M964">
        <v>0.28000000000000003</v>
      </c>
      <c r="N964">
        <v>312</v>
      </c>
      <c r="O964">
        <v>0.75</v>
      </c>
      <c r="P964">
        <v>53</v>
      </c>
      <c r="Q964">
        <v>0.3</v>
      </c>
      <c r="R964">
        <v>-22</v>
      </c>
      <c r="S964">
        <v>-40</v>
      </c>
      <c r="T964">
        <v>39</v>
      </c>
      <c r="U964">
        <v>-317</v>
      </c>
      <c r="V964">
        <v>-318</v>
      </c>
      <c r="W964">
        <v>37091</v>
      </c>
      <c r="X964">
        <v>37201</v>
      </c>
      <c r="Y964">
        <v>30293</v>
      </c>
      <c r="Z964">
        <v>1.68</v>
      </c>
      <c r="AA964" t="s">
        <v>2074</v>
      </c>
      <c r="AB964" t="s">
        <v>2073</v>
      </c>
    </row>
    <row r="965" spans="1:28" x14ac:dyDescent="0.3">
      <c r="A965" t="s">
        <v>2066</v>
      </c>
      <c r="B965" t="s">
        <v>2173</v>
      </c>
      <c r="C965" t="s">
        <v>199</v>
      </c>
      <c r="D965" t="s">
        <v>200</v>
      </c>
      <c r="E965" t="s">
        <v>39</v>
      </c>
      <c r="F965" t="s">
        <v>70</v>
      </c>
      <c r="G965" t="s">
        <v>578</v>
      </c>
      <c r="H965" t="s">
        <v>50</v>
      </c>
      <c r="I965" t="s">
        <v>492</v>
      </c>
      <c r="J965" t="str">
        <f t="shared" si="15"/>
        <v>b: TITAN TRANSFER LOG| 3712130106</v>
      </c>
      <c r="K965">
        <v>1</v>
      </c>
      <c r="L965">
        <v>2.37</v>
      </c>
      <c r="M965">
        <v>0.28000000000000003</v>
      </c>
      <c r="N965">
        <v>245</v>
      </c>
      <c r="O965">
        <v>0.54</v>
      </c>
      <c r="P965">
        <v>0</v>
      </c>
      <c r="Q965">
        <v>0.25</v>
      </c>
      <c r="R965">
        <v>-17</v>
      </c>
      <c r="S965">
        <v>42</v>
      </c>
      <c r="T965">
        <v>2</v>
      </c>
      <c r="U965">
        <v>-183</v>
      </c>
      <c r="V965">
        <v>-139</v>
      </c>
      <c r="W965">
        <v>37121</v>
      </c>
      <c r="X965">
        <v>37121</v>
      </c>
      <c r="Y965">
        <v>30106</v>
      </c>
      <c r="Z965">
        <v>2.41</v>
      </c>
      <c r="AA965" t="s">
        <v>2068</v>
      </c>
      <c r="AB965" t="s">
        <v>2067</v>
      </c>
    </row>
    <row r="966" spans="1:28" x14ac:dyDescent="0.3">
      <c r="A966" t="s">
        <v>2066</v>
      </c>
      <c r="B966" t="s">
        <v>2173</v>
      </c>
      <c r="C966" t="s">
        <v>1872</v>
      </c>
      <c r="D966" t="s">
        <v>2178</v>
      </c>
      <c r="E966" t="s">
        <v>39</v>
      </c>
      <c r="F966" t="s">
        <v>70</v>
      </c>
      <c r="G966" t="s">
        <v>671</v>
      </c>
      <c r="H966" t="s">
        <v>50</v>
      </c>
      <c r="I966" t="s">
        <v>223</v>
      </c>
      <c r="J966" t="str">
        <f t="shared" si="15"/>
        <v>b: TRANSPORTATION AND| 3846430301</v>
      </c>
      <c r="K966">
        <v>1</v>
      </c>
      <c r="L966">
        <v>2.0099999999999998</v>
      </c>
      <c r="M966">
        <v>0.27</v>
      </c>
      <c r="N966">
        <v>263</v>
      </c>
      <c r="O966">
        <v>1.04</v>
      </c>
      <c r="P966">
        <v>42</v>
      </c>
      <c r="Q966">
        <v>0.25</v>
      </c>
      <c r="R966">
        <v>-16</v>
      </c>
      <c r="S966">
        <v>-11</v>
      </c>
      <c r="T966">
        <v>-147</v>
      </c>
      <c r="U966">
        <v>-256</v>
      </c>
      <c r="V966">
        <v>-414</v>
      </c>
      <c r="W966">
        <v>37091</v>
      </c>
      <c r="X966">
        <v>38464</v>
      </c>
      <c r="Y966">
        <v>30301</v>
      </c>
      <c r="Z966">
        <v>2.04</v>
      </c>
      <c r="AA966" t="s">
        <v>2064</v>
      </c>
      <c r="AB966" t="s">
        <v>2063</v>
      </c>
    </row>
    <row r="967" spans="1:28" x14ac:dyDescent="0.3">
      <c r="A967" t="s">
        <v>2066</v>
      </c>
      <c r="B967" t="s">
        <v>2173</v>
      </c>
      <c r="C967" t="s">
        <v>888</v>
      </c>
      <c r="D967" t="s">
        <v>889</v>
      </c>
      <c r="E967" t="s">
        <v>39</v>
      </c>
      <c r="F967" t="s">
        <v>70</v>
      </c>
      <c r="G967" t="s">
        <v>828</v>
      </c>
      <c r="H967" t="s">
        <v>50</v>
      </c>
      <c r="I967" t="s">
        <v>434</v>
      </c>
      <c r="J967" t="str">
        <f t="shared" si="15"/>
        <v>b: XPO LOGISTICS | 3708930601</v>
      </c>
      <c r="K967">
        <v>1</v>
      </c>
      <c r="L967">
        <v>2</v>
      </c>
      <c r="M967">
        <v>0.27</v>
      </c>
      <c r="N967">
        <v>282</v>
      </c>
      <c r="O967">
        <v>0.38</v>
      </c>
      <c r="P967">
        <v>55</v>
      </c>
      <c r="Q967">
        <v>0.3</v>
      </c>
      <c r="R967">
        <v>-17</v>
      </c>
      <c r="S967">
        <v>-27</v>
      </c>
      <c r="T967">
        <v>137</v>
      </c>
      <c r="U967">
        <v>-240</v>
      </c>
      <c r="V967">
        <v>-130</v>
      </c>
      <c r="W967">
        <v>37357</v>
      </c>
      <c r="X967">
        <v>37089</v>
      </c>
      <c r="Y967">
        <v>30601</v>
      </c>
      <c r="Z967">
        <v>2.0299999999999998</v>
      </c>
      <c r="AA967" t="s">
        <v>2064</v>
      </c>
      <c r="AB967" t="s">
        <v>2063</v>
      </c>
    </row>
    <row r="968" spans="1:28" x14ac:dyDescent="0.3">
      <c r="A968" t="s">
        <v>2066</v>
      </c>
      <c r="B968" t="s">
        <v>2173</v>
      </c>
      <c r="C968" t="s">
        <v>47</v>
      </c>
      <c r="D968" t="s">
        <v>48</v>
      </c>
      <c r="E968" t="s">
        <v>39</v>
      </c>
      <c r="F968" t="s">
        <v>70</v>
      </c>
      <c r="G968" t="s">
        <v>1827</v>
      </c>
      <c r="H968" t="s">
        <v>50</v>
      </c>
      <c r="I968" t="s">
        <v>223</v>
      </c>
      <c r="J968" t="str">
        <f t="shared" si="15"/>
        <v>LOWES MLXP VAN ONE WA| 3718830301</v>
      </c>
      <c r="K968">
        <v>4</v>
      </c>
      <c r="L968">
        <v>2.9</v>
      </c>
      <c r="M968">
        <v>0.21</v>
      </c>
      <c r="N968">
        <v>293</v>
      </c>
      <c r="O968">
        <v>0.77</v>
      </c>
      <c r="P968">
        <v>97</v>
      </c>
      <c r="Q968">
        <v>0.31</v>
      </c>
      <c r="R968">
        <v>-135</v>
      </c>
      <c r="S968">
        <v>-63</v>
      </c>
      <c r="T968">
        <v>-31</v>
      </c>
      <c r="U968">
        <v>153</v>
      </c>
      <c r="V968">
        <v>59</v>
      </c>
      <c r="W968">
        <v>37121</v>
      </c>
      <c r="X968">
        <v>37188</v>
      </c>
      <c r="Y968">
        <v>30301</v>
      </c>
      <c r="Z968">
        <v>2.87</v>
      </c>
      <c r="AA968" t="s">
        <v>2074</v>
      </c>
      <c r="AB968" t="s">
        <v>2073</v>
      </c>
    </row>
    <row r="969" spans="1:28" x14ac:dyDescent="0.3">
      <c r="A969" t="s">
        <v>2066</v>
      </c>
      <c r="B969" t="s">
        <v>2173</v>
      </c>
      <c r="C969" t="s">
        <v>47</v>
      </c>
      <c r="D969" t="s">
        <v>48</v>
      </c>
      <c r="E969" t="s">
        <v>39</v>
      </c>
      <c r="F969" t="s">
        <v>70</v>
      </c>
      <c r="G969" t="s">
        <v>1827</v>
      </c>
      <c r="H969" t="s">
        <v>50</v>
      </c>
      <c r="I969" t="s">
        <v>492</v>
      </c>
      <c r="J969" t="str">
        <f t="shared" si="15"/>
        <v>LOWES MLXP VAN ONE WA| 3718830106</v>
      </c>
      <c r="K969">
        <v>1</v>
      </c>
      <c r="L969">
        <v>2.9</v>
      </c>
      <c r="M969">
        <v>0.21</v>
      </c>
      <c r="N969">
        <v>353</v>
      </c>
      <c r="O969">
        <v>1.08</v>
      </c>
      <c r="P969">
        <v>19</v>
      </c>
      <c r="Q969">
        <v>0.25</v>
      </c>
      <c r="R969">
        <v>-345</v>
      </c>
      <c r="S969">
        <v>-63</v>
      </c>
      <c r="T969">
        <v>-136</v>
      </c>
      <c r="U969">
        <v>474</v>
      </c>
      <c r="V969">
        <v>275</v>
      </c>
      <c r="W969">
        <v>37066</v>
      </c>
      <c r="X969">
        <v>37188</v>
      </c>
      <c r="Y969">
        <v>30106</v>
      </c>
      <c r="Z969">
        <v>2.87</v>
      </c>
      <c r="AA969" t="s">
        <v>2074</v>
      </c>
      <c r="AB969" t="s">
        <v>2073</v>
      </c>
    </row>
    <row r="970" spans="1:28" x14ac:dyDescent="0.3">
      <c r="A970" t="s">
        <v>2066</v>
      </c>
      <c r="B970" t="s">
        <v>2173</v>
      </c>
      <c r="C970" t="s">
        <v>47</v>
      </c>
      <c r="D970" t="s">
        <v>48</v>
      </c>
      <c r="E970" t="s">
        <v>39</v>
      </c>
      <c r="F970" t="s">
        <v>70</v>
      </c>
      <c r="G970" t="s">
        <v>1827</v>
      </c>
      <c r="H970" t="s">
        <v>50</v>
      </c>
      <c r="I970" t="s">
        <v>2177</v>
      </c>
      <c r="J970" t="str">
        <f t="shared" si="15"/>
        <v>LOWES MLXP VAN ONE WA| 3718830003</v>
      </c>
      <c r="K970">
        <v>2</v>
      </c>
      <c r="L970">
        <v>2.9</v>
      </c>
      <c r="M970">
        <v>0.21</v>
      </c>
      <c r="N970">
        <v>289</v>
      </c>
      <c r="O970">
        <v>0.9</v>
      </c>
      <c r="P970">
        <v>32</v>
      </c>
      <c r="Q970">
        <v>0.25</v>
      </c>
      <c r="R970">
        <v>-188</v>
      </c>
      <c r="S970">
        <v>-63</v>
      </c>
      <c r="T970">
        <v>-87</v>
      </c>
      <c r="U970">
        <v>198</v>
      </c>
      <c r="V970">
        <v>48</v>
      </c>
      <c r="W970">
        <v>37201</v>
      </c>
      <c r="X970">
        <v>37188</v>
      </c>
      <c r="Y970">
        <v>30003</v>
      </c>
      <c r="Z970">
        <v>2.87</v>
      </c>
      <c r="AA970" t="s">
        <v>2074</v>
      </c>
      <c r="AB970" t="s">
        <v>2073</v>
      </c>
    </row>
    <row r="971" spans="1:28" x14ac:dyDescent="0.3">
      <c r="A971" t="s">
        <v>2066</v>
      </c>
      <c r="B971" t="s">
        <v>2173</v>
      </c>
      <c r="C971" t="s">
        <v>47</v>
      </c>
      <c r="D971" t="s">
        <v>48</v>
      </c>
      <c r="E971" t="s">
        <v>39</v>
      </c>
      <c r="F971" t="s">
        <v>70</v>
      </c>
      <c r="G971" t="s">
        <v>1827</v>
      </c>
      <c r="H971" t="s">
        <v>50</v>
      </c>
      <c r="I971" t="s">
        <v>308</v>
      </c>
      <c r="J971" t="str">
        <f t="shared" si="15"/>
        <v>LOWES MLXP VAN ONE WA| 3718830012</v>
      </c>
      <c r="K971">
        <v>4</v>
      </c>
      <c r="L971">
        <v>2.9</v>
      </c>
      <c r="M971">
        <v>0.21</v>
      </c>
      <c r="N971">
        <v>325</v>
      </c>
      <c r="O971">
        <v>0.95</v>
      </c>
      <c r="P971">
        <v>60</v>
      </c>
      <c r="Q971">
        <v>0.28999999999999998</v>
      </c>
      <c r="R971">
        <v>-188</v>
      </c>
      <c r="S971">
        <v>-63</v>
      </c>
      <c r="T971">
        <v>-47</v>
      </c>
      <c r="U971">
        <v>266</v>
      </c>
      <c r="V971">
        <v>156</v>
      </c>
      <c r="W971">
        <v>37087</v>
      </c>
      <c r="X971">
        <v>37188</v>
      </c>
      <c r="Y971">
        <v>30012</v>
      </c>
      <c r="Z971">
        <v>2.87</v>
      </c>
      <c r="AA971" t="s">
        <v>2074</v>
      </c>
      <c r="AB971" t="s">
        <v>2073</v>
      </c>
    </row>
    <row r="972" spans="1:28" x14ac:dyDescent="0.3">
      <c r="A972" t="s">
        <v>2066</v>
      </c>
      <c r="B972" t="s">
        <v>2173</v>
      </c>
      <c r="C972" t="s">
        <v>47</v>
      </c>
      <c r="D972" t="s">
        <v>48</v>
      </c>
      <c r="E972" t="s">
        <v>39</v>
      </c>
      <c r="F972" t="s">
        <v>70</v>
      </c>
      <c r="G972" t="s">
        <v>1827</v>
      </c>
      <c r="H972" t="s">
        <v>50</v>
      </c>
      <c r="I972" t="s">
        <v>706</v>
      </c>
      <c r="J972" t="str">
        <f t="shared" si="15"/>
        <v>LOWES MLXP VAN ONE WA| 3718830128</v>
      </c>
      <c r="K972">
        <v>1</v>
      </c>
      <c r="L972">
        <v>2.9</v>
      </c>
      <c r="M972">
        <v>0.21</v>
      </c>
      <c r="N972">
        <v>309</v>
      </c>
      <c r="O972">
        <v>1</v>
      </c>
      <c r="P972">
        <v>117</v>
      </c>
      <c r="Q972">
        <v>0.35</v>
      </c>
      <c r="R972">
        <v>-240</v>
      </c>
      <c r="S972">
        <v>-63</v>
      </c>
      <c r="T972">
        <v>-69</v>
      </c>
      <c r="U972">
        <v>288</v>
      </c>
      <c r="V972">
        <v>156</v>
      </c>
      <c r="W972">
        <v>37352</v>
      </c>
      <c r="X972">
        <v>37188</v>
      </c>
      <c r="Y972">
        <v>30128</v>
      </c>
      <c r="Z972">
        <v>2.87</v>
      </c>
      <c r="AA972" t="s">
        <v>2068</v>
      </c>
      <c r="AB972" t="s">
        <v>2067</v>
      </c>
    </row>
    <row r="973" spans="1:28" x14ac:dyDescent="0.3">
      <c r="A973" t="s">
        <v>2066</v>
      </c>
      <c r="B973" t="s">
        <v>2173</v>
      </c>
      <c r="C973" t="s">
        <v>47</v>
      </c>
      <c r="D973" t="s">
        <v>48</v>
      </c>
      <c r="E973" t="s">
        <v>39</v>
      </c>
      <c r="F973" t="s">
        <v>70</v>
      </c>
      <c r="G973" t="s">
        <v>1827</v>
      </c>
      <c r="H973" t="s">
        <v>50</v>
      </c>
      <c r="I973" t="s">
        <v>430</v>
      </c>
      <c r="J973" t="str">
        <f t="shared" si="15"/>
        <v>LOWES MLXP VAN ONE WA| 3718830272</v>
      </c>
      <c r="K973">
        <v>1</v>
      </c>
      <c r="L973">
        <v>2.9</v>
      </c>
      <c r="M973">
        <v>0.21</v>
      </c>
      <c r="N973">
        <v>317</v>
      </c>
      <c r="O973">
        <v>1</v>
      </c>
      <c r="P973">
        <v>45</v>
      </c>
      <c r="Q973">
        <v>0.25</v>
      </c>
      <c r="R973">
        <v>-240</v>
      </c>
      <c r="S973">
        <v>-63</v>
      </c>
      <c r="T973">
        <v>-69</v>
      </c>
      <c r="U973">
        <v>303</v>
      </c>
      <c r="V973">
        <v>171</v>
      </c>
      <c r="W973">
        <v>42276</v>
      </c>
      <c r="X973">
        <v>37188</v>
      </c>
      <c r="Y973">
        <v>30272</v>
      </c>
      <c r="Z973">
        <v>2.87</v>
      </c>
      <c r="AA973" t="s">
        <v>2074</v>
      </c>
      <c r="AB973" t="s">
        <v>2073</v>
      </c>
    </row>
    <row r="974" spans="1:28" x14ac:dyDescent="0.3">
      <c r="A974" t="s">
        <v>2066</v>
      </c>
      <c r="B974" t="s">
        <v>2173</v>
      </c>
      <c r="C974" t="s">
        <v>47</v>
      </c>
      <c r="D974" t="s">
        <v>48</v>
      </c>
      <c r="E974" t="s">
        <v>39</v>
      </c>
      <c r="F974" t="s">
        <v>70</v>
      </c>
      <c r="G974" t="s">
        <v>1827</v>
      </c>
      <c r="H974" t="s">
        <v>50</v>
      </c>
      <c r="I974" t="s">
        <v>488</v>
      </c>
      <c r="J974" t="str">
        <f t="shared" si="15"/>
        <v>LOWES MLXP VAN ONE WA| 3718830223</v>
      </c>
      <c r="K974">
        <v>3</v>
      </c>
      <c r="L974">
        <v>2.9</v>
      </c>
      <c r="M974">
        <v>0.21</v>
      </c>
      <c r="N974">
        <v>345</v>
      </c>
      <c r="O974">
        <v>1.31</v>
      </c>
      <c r="P974">
        <v>50</v>
      </c>
      <c r="Q974">
        <v>0.27</v>
      </c>
      <c r="R974">
        <v>-275</v>
      </c>
      <c r="S974">
        <v>-63</v>
      </c>
      <c r="T974">
        <v>-202</v>
      </c>
      <c r="U974">
        <v>375</v>
      </c>
      <c r="V974">
        <v>110</v>
      </c>
      <c r="W974">
        <v>37134</v>
      </c>
      <c r="X974">
        <v>37188</v>
      </c>
      <c r="Y974">
        <v>30223</v>
      </c>
      <c r="Z974">
        <v>2.87</v>
      </c>
      <c r="AA974" t="s">
        <v>2074</v>
      </c>
      <c r="AB974" t="s">
        <v>2073</v>
      </c>
    </row>
    <row r="975" spans="1:28" x14ac:dyDescent="0.3">
      <c r="A975" t="s">
        <v>2066</v>
      </c>
      <c r="B975" t="s">
        <v>2173</v>
      </c>
      <c r="C975" t="s">
        <v>47</v>
      </c>
      <c r="D975" t="s">
        <v>48</v>
      </c>
      <c r="E975" t="s">
        <v>39</v>
      </c>
      <c r="F975" t="s">
        <v>70</v>
      </c>
      <c r="G975" t="s">
        <v>1827</v>
      </c>
      <c r="H975" t="s">
        <v>50</v>
      </c>
      <c r="I975" t="s">
        <v>537</v>
      </c>
      <c r="J975" t="str">
        <f t="shared" si="15"/>
        <v>LOWES MLXP VAN ONE WA| 3718830144</v>
      </c>
      <c r="K975">
        <v>2</v>
      </c>
      <c r="L975">
        <v>2.9</v>
      </c>
      <c r="M975">
        <v>0.21</v>
      </c>
      <c r="N975">
        <v>273</v>
      </c>
      <c r="O975">
        <v>0.88</v>
      </c>
      <c r="P975">
        <v>42</v>
      </c>
      <c r="Q975">
        <v>0.25</v>
      </c>
      <c r="R975">
        <v>-135</v>
      </c>
      <c r="S975">
        <v>-63</v>
      </c>
      <c r="T975">
        <v>-78</v>
      </c>
      <c r="U975">
        <v>116</v>
      </c>
      <c r="V975">
        <v>-25</v>
      </c>
      <c r="W975">
        <v>37087</v>
      </c>
      <c r="X975">
        <v>37188</v>
      </c>
      <c r="Y975">
        <v>30144</v>
      </c>
      <c r="Z975">
        <v>2.87</v>
      </c>
      <c r="AA975" t="s">
        <v>2074</v>
      </c>
      <c r="AB975" t="s">
        <v>2073</v>
      </c>
    </row>
    <row r="976" spans="1:28" x14ac:dyDescent="0.3">
      <c r="A976" t="s">
        <v>2066</v>
      </c>
      <c r="B976" t="s">
        <v>2173</v>
      </c>
      <c r="C976" t="s">
        <v>47</v>
      </c>
      <c r="D976" t="s">
        <v>48</v>
      </c>
      <c r="E976" t="s">
        <v>39</v>
      </c>
      <c r="F976" t="s">
        <v>70</v>
      </c>
      <c r="G976" t="s">
        <v>1827</v>
      </c>
      <c r="H976" t="s">
        <v>50</v>
      </c>
      <c r="I976" t="s">
        <v>515</v>
      </c>
      <c r="J976" t="str">
        <f t="shared" si="15"/>
        <v>LOWES MLXP VAN ONE WA| 3718830038</v>
      </c>
      <c r="K976">
        <v>2</v>
      </c>
      <c r="L976">
        <v>2.9</v>
      </c>
      <c r="M976">
        <v>0.21</v>
      </c>
      <c r="N976">
        <v>306</v>
      </c>
      <c r="O976">
        <v>0.98</v>
      </c>
      <c r="P976">
        <v>28</v>
      </c>
      <c r="Q976">
        <v>0.25</v>
      </c>
      <c r="R976">
        <v>-188</v>
      </c>
      <c r="S976">
        <v>-63</v>
      </c>
      <c r="T976">
        <v>-60</v>
      </c>
      <c r="U976">
        <v>231</v>
      </c>
      <c r="V976">
        <v>108</v>
      </c>
      <c r="W976">
        <v>42101</v>
      </c>
      <c r="X976">
        <v>37188</v>
      </c>
      <c r="Y976">
        <v>30038</v>
      </c>
      <c r="Z976">
        <v>2.87</v>
      </c>
      <c r="AA976" t="s">
        <v>2074</v>
      </c>
      <c r="AB976" t="s">
        <v>2073</v>
      </c>
    </row>
    <row r="977" spans="1:28" x14ac:dyDescent="0.3">
      <c r="A977" t="s">
        <v>2066</v>
      </c>
      <c r="B977" t="s">
        <v>2173</v>
      </c>
      <c r="C977" t="s">
        <v>47</v>
      </c>
      <c r="D977" t="s">
        <v>48</v>
      </c>
      <c r="E977" t="s">
        <v>39</v>
      </c>
      <c r="F977" t="s">
        <v>70</v>
      </c>
      <c r="G977" t="s">
        <v>1827</v>
      </c>
      <c r="H977" t="s">
        <v>50</v>
      </c>
      <c r="I977" t="s">
        <v>255</v>
      </c>
      <c r="J977" t="str">
        <f t="shared" si="15"/>
        <v>LOWES MLXP VAN ONE WA| 3718830650</v>
      </c>
      <c r="K977">
        <v>6</v>
      </c>
      <c r="L977">
        <v>2.9</v>
      </c>
      <c r="M977">
        <v>0.21</v>
      </c>
      <c r="N977">
        <v>372</v>
      </c>
      <c r="O977">
        <v>1.19</v>
      </c>
      <c r="P977">
        <v>65</v>
      </c>
      <c r="Q977">
        <v>0.28999999999999998</v>
      </c>
      <c r="R977">
        <v>-240</v>
      </c>
      <c r="S977">
        <v>-63</v>
      </c>
      <c r="T977">
        <v>-183</v>
      </c>
      <c r="U977">
        <v>397</v>
      </c>
      <c r="V977">
        <v>151</v>
      </c>
      <c r="W977">
        <v>42501</v>
      </c>
      <c r="X977">
        <v>37188</v>
      </c>
      <c r="Y977">
        <v>30650</v>
      </c>
      <c r="Z977">
        <v>2.87</v>
      </c>
      <c r="AA977" t="s">
        <v>2074</v>
      </c>
      <c r="AB977" t="s">
        <v>2073</v>
      </c>
    </row>
    <row r="978" spans="1:28" x14ac:dyDescent="0.3">
      <c r="A978" t="s">
        <v>2066</v>
      </c>
      <c r="B978" t="s">
        <v>2173</v>
      </c>
      <c r="C978" t="s">
        <v>47</v>
      </c>
      <c r="D978" t="s">
        <v>48</v>
      </c>
      <c r="E978" t="s">
        <v>39</v>
      </c>
      <c r="F978" t="s">
        <v>70</v>
      </c>
      <c r="G978" t="s">
        <v>1827</v>
      </c>
      <c r="H978" t="s">
        <v>50</v>
      </c>
      <c r="I978" t="s">
        <v>1602</v>
      </c>
      <c r="J978" t="str">
        <f t="shared" si="15"/>
        <v>LOWES MLXP VAN ONE WA| 3718830006</v>
      </c>
      <c r="K978">
        <v>1</v>
      </c>
      <c r="L978">
        <v>2.9</v>
      </c>
      <c r="M978">
        <v>0.21</v>
      </c>
      <c r="N978">
        <v>356</v>
      </c>
      <c r="O978">
        <v>1.1299999999999999</v>
      </c>
      <c r="P978">
        <v>39</v>
      </c>
      <c r="Q978">
        <v>0.25</v>
      </c>
      <c r="R978">
        <v>-345</v>
      </c>
      <c r="S978">
        <v>-63</v>
      </c>
      <c r="T978">
        <v>-158</v>
      </c>
      <c r="U978">
        <v>480</v>
      </c>
      <c r="V978">
        <v>259</v>
      </c>
      <c r="W978">
        <v>37087</v>
      </c>
      <c r="X978">
        <v>37188</v>
      </c>
      <c r="Y978">
        <v>30006</v>
      </c>
      <c r="Z978">
        <v>2.87</v>
      </c>
      <c r="AA978" t="s">
        <v>2074</v>
      </c>
      <c r="AB978" t="s">
        <v>2073</v>
      </c>
    </row>
    <row r="979" spans="1:28" x14ac:dyDescent="0.3">
      <c r="A979" t="s">
        <v>2066</v>
      </c>
      <c r="B979" t="s">
        <v>2173</v>
      </c>
      <c r="C979" t="s">
        <v>47</v>
      </c>
      <c r="D979" t="s">
        <v>48</v>
      </c>
      <c r="E979" t="s">
        <v>39</v>
      </c>
      <c r="F979" t="s">
        <v>70</v>
      </c>
      <c r="G979" t="s">
        <v>1827</v>
      </c>
      <c r="H979" t="s">
        <v>50</v>
      </c>
      <c r="I979" t="s">
        <v>399</v>
      </c>
      <c r="J979" t="str">
        <f t="shared" si="15"/>
        <v>LOWES MLXP VAN ONE WA| 3718830253</v>
      </c>
      <c r="K979">
        <v>2</v>
      </c>
      <c r="L979">
        <v>2.9</v>
      </c>
      <c r="M979">
        <v>0.21</v>
      </c>
      <c r="N979">
        <v>370</v>
      </c>
      <c r="O979">
        <v>0.98</v>
      </c>
      <c r="P979">
        <v>27</v>
      </c>
      <c r="Q979">
        <v>0.25</v>
      </c>
      <c r="R979">
        <v>-188</v>
      </c>
      <c r="S979">
        <v>-63</v>
      </c>
      <c r="T979">
        <v>-93</v>
      </c>
      <c r="U979">
        <v>348</v>
      </c>
      <c r="V979">
        <v>192</v>
      </c>
      <c r="W979">
        <v>37087</v>
      </c>
      <c r="X979">
        <v>37188</v>
      </c>
      <c r="Y979">
        <v>30253</v>
      </c>
      <c r="Z979">
        <v>2.87</v>
      </c>
      <c r="AA979" t="s">
        <v>2074</v>
      </c>
      <c r="AB979" t="s">
        <v>2073</v>
      </c>
    </row>
    <row r="980" spans="1:28" x14ac:dyDescent="0.3">
      <c r="A980" t="s">
        <v>2066</v>
      </c>
      <c r="B980" t="s">
        <v>2173</v>
      </c>
      <c r="C980" t="s">
        <v>47</v>
      </c>
      <c r="D980" t="s">
        <v>48</v>
      </c>
      <c r="E980" t="s">
        <v>39</v>
      </c>
      <c r="F980" t="s">
        <v>70</v>
      </c>
      <c r="G980" t="s">
        <v>1827</v>
      </c>
      <c r="H980" t="s">
        <v>50</v>
      </c>
      <c r="I980" t="s">
        <v>2176</v>
      </c>
      <c r="J980" t="str">
        <f t="shared" si="15"/>
        <v>LOWES MLXP VAN ONE WA| 3718830278</v>
      </c>
      <c r="K980">
        <v>1</v>
      </c>
      <c r="L980">
        <v>2.9</v>
      </c>
      <c r="M980">
        <v>0.21</v>
      </c>
      <c r="N980">
        <v>329</v>
      </c>
      <c r="O980">
        <v>1.1299999999999999</v>
      </c>
      <c r="P980">
        <v>153</v>
      </c>
      <c r="Q980">
        <v>0.4</v>
      </c>
      <c r="R980">
        <v>-345</v>
      </c>
      <c r="S980">
        <v>-63</v>
      </c>
      <c r="T980">
        <v>-125</v>
      </c>
      <c r="U980">
        <v>430</v>
      </c>
      <c r="V980">
        <v>242</v>
      </c>
      <c r="W980">
        <v>42051</v>
      </c>
      <c r="X980">
        <v>37188</v>
      </c>
      <c r="Y980">
        <v>30278</v>
      </c>
      <c r="Z980">
        <v>2.87</v>
      </c>
      <c r="AA980" t="s">
        <v>2074</v>
      </c>
      <c r="AB980" t="s">
        <v>2073</v>
      </c>
    </row>
    <row r="981" spans="1:28" x14ac:dyDescent="0.3">
      <c r="A981" t="s">
        <v>2066</v>
      </c>
      <c r="B981" t="s">
        <v>2173</v>
      </c>
      <c r="C981" t="s">
        <v>47</v>
      </c>
      <c r="D981" t="s">
        <v>48</v>
      </c>
      <c r="E981" t="s">
        <v>39</v>
      </c>
      <c r="F981" t="s">
        <v>70</v>
      </c>
      <c r="G981" t="s">
        <v>1827</v>
      </c>
      <c r="H981" t="s">
        <v>50</v>
      </c>
      <c r="I981" t="s">
        <v>556</v>
      </c>
      <c r="J981" t="str">
        <f t="shared" si="15"/>
        <v>LOWES MLXP VAN ONE WA| 3718830281</v>
      </c>
      <c r="K981">
        <v>3</v>
      </c>
      <c r="L981">
        <v>2.9</v>
      </c>
      <c r="M981">
        <v>0.21</v>
      </c>
      <c r="N981">
        <v>323</v>
      </c>
      <c r="O981">
        <v>0.92</v>
      </c>
      <c r="P981">
        <v>39</v>
      </c>
      <c r="Q981">
        <v>0.25</v>
      </c>
      <c r="R981">
        <v>-170</v>
      </c>
      <c r="S981">
        <v>-63</v>
      </c>
      <c r="T981">
        <v>-35</v>
      </c>
      <c r="U981">
        <v>244</v>
      </c>
      <c r="V981">
        <v>146</v>
      </c>
      <c r="W981">
        <v>37201</v>
      </c>
      <c r="X981">
        <v>37188</v>
      </c>
      <c r="Y981">
        <v>30281</v>
      </c>
      <c r="Z981">
        <v>2.87</v>
      </c>
      <c r="AA981" t="s">
        <v>2074</v>
      </c>
      <c r="AB981" t="s">
        <v>2073</v>
      </c>
    </row>
    <row r="982" spans="1:28" x14ac:dyDescent="0.3">
      <c r="A982" t="s">
        <v>2066</v>
      </c>
      <c r="B982" t="s">
        <v>2173</v>
      </c>
      <c r="C982" t="s">
        <v>2175</v>
      </c>
      <c r="D982" t="s">
        <v>2174</v>
      </c>
      <c r="E982" t="s">
        <v>39</v>
      </c>
      <c r="F982" t="s">
        <v>70</v>
      </c>
      <c r="G982" t="s">
        <v>139</v>
      </c>
      <c r="H982" t="s">
        <v>50</v>
      </c>
      <c r="I982" t="s">
        <v>411</v>
      </c>
      <c r="J982" t="str">
        <f t="shared" si="15"/>
        <v>TC TRANS LLC BROKERAG| 3708630050</v>
      </c>
      <c r="K982">
        <v>1</v>
      </c>
      <c r="L982">
        <v>2.2599999999999998</v>
      </c>
      <c r="M982">
        <v>0.27</v>
      </c>
      <c r="N982">
        <v>247</v>
      </c>
      <c r="O982">
        <v>0.92</v>
      </c>
      <c r="P982">
        <v>0</v>
      </c>
      <c r="Q982">
        <v>0.25</v>
      </c>
      <c r="R982">
        <v>-15</v>
      </c>
      <c r="S982">
        <v>42</v>
      </c>
      <c r="T982">
        <v>-162</v>
      </c>
      <c r="U982">
        <v>-210</v>
      </c>
      <c r="V982">
        <v>-330</v>
      </c>
      <c r="W982">
        <v>37086</v>
      </c>
      <c r="X982">
        <v>37086</v>
      </c>
      <c r="Y982">
        <v>30050</v>
      </c>
      <c r="Z982">
        <v>2.29</v>
      </c>
      <c r="AA982" t="s">
        <v>2064</v>
      </c>
      <c r="AB982" t="s">
        <v>2063</v>
      </c>
    </row>
    <row r="983" spans="1:28" x14ac:dyDescent="0.3">
      <c r="A983" t="s">
        <v>2066</v>
      </c>
      <c r="B983" t="s">
        <v>2173</v>
      </c>
      <c r="C983" t="s">
        <v>2172</v>
      </c>
      <c r="D983" t="s">
        <v>2171</v>
      </c>
      <c r="E983" t="s">
        <v>39</v>
      </c>
      <c r="F983" t="s">
        <v>70</v>
      </c>
      <c r="G983" t="s">
        <v>1108</v>
      </c>
      <c r="H983" t="s">
        <v>50</v>
      </c>
      <c r="I983" t="s">
        <v>411</v>
      </c>
      <c r="J983" t="str">
        <f t="shared" si="15"/>
        <v>UNITED NATION LOGISTI| 3714830050</v>
      </c>
      <c r="K983">
        <v>1</v>
      </c>
      <c r="L983">
        <v>1.97</v>
      </c>
      <c r="M983">
        <v>0.27</v>
      </c>
      <c r="N983">
        <v>290</v>
      </c>
      <c r="O983">
        <v>0.92</v>
      </c>
      <c r="P983">
        <v>34</v>
      </c>
      <c r="Q983">
        <v>0.25</v>
      </c>
      <c r="R983">
        <v>-18</v>
      </c>
      <c r="S983">
        <v>0</v>
      </c>
      <c r="T983">
        <v>-96</v>
      </c>
      <c r="U983">
        <v>-239</v>
      </c>
      <c r="V983">
        <v>-335</v>
      </c>
      <c r="W983">
        <v>37087</v>
      </c>
      <c r="X983">
        <v>37148</v>
      </c>
      <c r="Y983">
        <v>30050</v>
      </c>
      <c r="Z983">
        <v>2</v>
      </c>
      <c r="AA983" t="s">
        <v>2064</v>
      </c>
      <c r="AB983" t="s">
        <v>2063</v>
      </c>
    </row>
    <row r="984" spans="1:28" x14ac:dyDescent="0.3">
      <c r="A984" t="s">
        <v>2066</v>
      </c>
      <c r="B984" t="s">
        <v>2170</v>
      </c>
      <c r="C984" t="s">
        <v>37</v>
      </c>
      <c r="D984" t="s">
        <v>38</v>
      </c>
      <c r="E984" t="s">
        <v>39</v>
      </c>
      <c r="F984" t="s">
        <v>70</v>
      </c>
      <c r="G984" t="s">
        <v>1823</v>
      </c>
      <c r="H984" t="s">
        <v>50</v>
      </c>
      <c r="I984" t="s">
        <v>597</v>
      </c>
      <c r="J984" t="str">
        <f t="shared" si="15"/>
        <v>b: C H ROBINSON | 3705530701</v>
      </c>
      <c r="K984">
        <v>2</v>
      </c>
      <c r="L984">
        <v>1.8</v>
      </c>
      <c r="M984">
        <v>0.28000000000000003</v>
      </c>
      <c r="N984">
        <v>216</v>
      </c>
      <c r="O984">
        <v>0.77</v>
      </c>
      <c r="P984">
        <v>75</v>
      </c>
      <c r="Q984">
        <v>0.3</v>
      </c>
      <c r="R984">
        <v>-15</v>
      </c>
      <c r="S984">
        <v>-32</v>
      </c>
      <c r="T984">
        <v>-97</v>
      </c>
      <c r="U984">
        <v>-415</v>
      </c>
      <c r="V984">
        <v>-544</v>
      </c>
      <c r="W984">
        <v>37030</v>
      </c>
      <c r="X984">
        <v>37055</v>
      </c>
      <c r="Y984">
        <v>30701</v>
      </c>
      <c r="Z984">
        <v>1.84</v>
      </c>
      <c r="AA984" t="s">
        <v>2068</v>
      </c>
      <c r="AB984" t="s">
        <v>2067</v>
      </c>
    </row>
    <row r="985" spans="1:28" x14ac:dyDescent="0.3">
      <c r="A985" t="s">
        <v>2066</v>
      </c>
      <c r="B985" t="s">
        <v>2170</v>
      </c>
      <c r="C985" t="s">
        <v>47</v>
      </c>
      <c r="D985" t="s">
        <v>48</v>
      </c>
      <c r="E985" t="s">
        <v>39</v>
      </c>
      <c r="F985" t="s">
        <v>70</v>
      </c>
      <c r="G985" t="s">
        <v>1827</v>
      </c>
      <c r="H985" t="s">
        <v>50</v>
      </c>
      <c r="I985" t="s">
        <v>598</v>
      </c>
      <c r="J985" t="str">
        <f t="shared" si="15"/>
        <v>LOWES MLXP VAN ONE WA| 3718830719</v>
      </c>
      <c r="K985">
        <v>1</v>
      </c>
      <c r="L985">
        <v>2.9</v>
      </c>
      <c r="M985">
        <v>0.21</v>
      </c>
      <c r="N985">
        <v>203</v>
      </c>
      <c r="O985">
        <v>1</v>
      </c>
      <c r="P985">
        <v>137</v>
      </c>
      <c r="Q985">
        <v>0.35</v>
      </c>
      <c r="R985">
        <v>-135</v>
      </c>
      <c r="S985">
        <v>-63</v>
      </c>
      <c r="T985">
        <v>-196</v>
      </c>
      <c r="U985">
        <v>-95</v>
      </c>
      <c r="V985">
        <v>-354</v>
      </c>
      <c r="W985">
        <v>42419</v>
      </c>
      <c r="X985">
        <v>37188</v>
      </c>
      <c r="Y985">
        <v>30719</v>
      </c>
      <c r="Z985">
        <v>2.87</v>
      </c>
      <c r="AA985" t="s">
        <v>2074</v>
      </c>
      <c r="AB985" t="s">
        <v>2073</v>
      </c>
    </row>
    <row r="986" spans="1:28" x14ac:dyDescent="0.3">
      <c r="A986" t="s">
        <v>2066</v>
      </c>
      <c r="B986" t="s">
        <v>2170</v>
      </c>
      <c r="C986" t="s">
        <v>47</v>
      </c>
      <c r="D986" t="s">
        <v>48</v>
      </c>
      <c r="E986" t="s">
        <v>39</v>
      </c>
      <c r="F986" t="s">
        <v>70</v>
      </c>
      <c r="G986" t="s">
        <v>1827</v>
      </c>
      <c r="H986" t="s">
        <v>50</v>
      </c>
      <c r="I986" t="s">
        <v>2169</v>
      </c>
      <c r="J986" t="str">
        <f t="shared" si="15"/>
        <v>LOWES MLXP VAN ONE WA| 3718830539</v>
      </c>
      <c r="K986">
        <v>5</v>
      </c>
      <c r="L986">
        <v>2.9</v>
      </c>
      <c r="M986">
        <v>0.21</v>
      </c>
      <c r="N986">
        <v>240</v>
      </c>
      <c r="O986">
        <v>0.91</v>
      </c>
      <c r="P986">
        <v>102</v>
      </c>
      <c r="Q986">
        <v>0.31</v>
      </c>
      <c r="R986">
        <v>-161</v>
      </c>
      <c r="S986">
        <v>-63</v>
      </c>
      <c r="T986">
        <v>-157</v>
      </c>
      <c r="U986">
        <v>17</v>
      </c>
      <c r="V986">
        <v>-203</v>
      </c>
      <c r="W986">
        <v>37134</v>
      </c>
      <c r="X986">
        <v>37188</v>
      </c>
      <c r="Y986">
        <v>30539</v>
      </c>
      <c r="Z986">
        <v>2.87</v>
      </c>
      <c r="AA986" t="s">
        <v>2074</v>
      </c>
      <c r="AB986" t="s">
        <v>2073</v>
      </c>
    </row>
    <row r="987" spans="1:28" x14ac:dyDescent="0.3">
      <c r="A987" t="s">
        <v>2066</v>
      </c>
      <c r="B987" t="s">
        <v>2168</v>
      </c>
      <c r="C987" t="s">
        <v>314</v>
      </c>
      <c r="D987" t="s">
        <v>315</v>
      </c>
      <c r="E987" t="s">
        <v>39</v>
      </c>
      <c r="F987" t="s">
        <v>70</v>
      </c>
      <c r="G987" t="s">
        <v>578</v>
      </c>
      <c r="H987" t="s">
        <v>50</v>
      </c>
      <c r="I987" t="s">
        <v>1291</v>
      </c>
      <c r="J987" t="str">
        <f t="shared" si="15"/>
        <v>b: EPES LOGISTICS SER| 3712130529</v>
      </c>
      <c r="K987">
        <v>1</v>
      </c>
      <c r="L987">
        <v>2.02</v>
      </c>
      <c r="M987">
        <v>0.28000000000000003</v>
      </c>
      <c r="N987">
        <v>300</v>
      </c>
      <c r="O987">
        <v>1.04</v>
      </c>
      <c r="P987">
        <v>189</v>
      </c>
      <c r="Q987">
        <v>0.4</v>
      </c>
      <c r="R987">
        <v>-22</v>
      </c>
      <c r="S987">
        <v>-252</v>
      </c>
      <c r="T987">
        <v>-147</v>
      </c>
      <c r="U987">
        <v>-492</v>
      </c>
      <c r="V987">
        <v>-891</v>
      </c>
      <c r="W987">
        <v>40201</v>
      </c>
      <c r="X987">
        <v>37121</v>
      </c>
      <c r="Y987">
        <v>30529</v>
      </c>
      <c r="Z987">
        <v>2.06</v>
      </c>
      <c r="AA987" t="s">
        <v>2064</v>
      </c>
      <c r="AB987" t="s">
        <v>2063</v>
      </c>
    </row>
    <row r="988" spans="1:28" x14ac:dyDescent="0.3">
      <c r="A988" t="s">
        <v>2066</v>
      </c>
      <c r="B988" t="s">
        <v>2166</v>
      </c>
      <c r="C988" t="s">
        <v>47</v>
      </c>
      <c r="D988" t="s">
        <v>48</v>
      </c>
      <c r="E988" t="s">
        <v>39</v>
      </c>
      <c r="F988" t="s">
        <v>70</v>
      </c>
      <c r="G988" t="s">
        <v>1827</v>
      </c>
      <c r="H988" t="s">
        <v>50</v>
      </c>
      <c r="I988" t="s">
        <v>2167</v>
      </c>
      <c r="J988" t="str">
        <f t="shared" si="15"/>
        <v>LOWES MLXP VAN ONE WA| 3718831047</v>
      </c>
      <c r="K988">
        <v>1</v>
      </c>
      <c r="L988">
        <v>2.9</v>
      </c>
      <c r="M988">
        <v>0.21</v>
      </c>
      <c r="N988">
        <v>465</v>
      </c>
      <c r="O988">
        <v>0.62</v>
      </c>
      <c r="P988">
        <v>39</v>
      </c>
      <c r="Q988">
        <v>0.25</v>
      </c>
      <c r="R988">
        <v>-135</v>
      </c>
      <c r="S988">
        <v>-63</v>
      </c>
      <c r="T988">
        <v>199</v>
      </c>
      <c r="U988">
        <v>367</v>
      </c>
      <c r="V988">
        <v>503</v>
      </c>
      <c r="W988">
        <v>37087</v>
      </c>
      <c r="X988">
        <v>37188</v>
      </c>
      <c r="Y988">
        <v>31047</v>
      </c>
      <c r="Z988">
        <v>2.87</v>
      </c>
      <c r="AA988" t="s">
        <v>2074</v>
      </c>
      <c r="AB988" t="s">
        <v>2073</v>
      </c>
    </row>
    <row r="989" spans="1:28" x14ac:dyDescent="0.3">
      <c r="A989" t="s">
        <v>2066</v>
      </c>
      <c r="B989" t="s">
        <v>2166</v>
      </c>
      <c r="C989" t="s">
        <v>47</v>
      </c>
      <c r="D989" t="s">
        <v>48</v>
      </c>
      <c r="E989" t="s">
        <v>39</v>
      </c>
      <c r="F989" t="s">
        <v>70</v>
      </c>
      <c r="G989" t="s">
        <v>1827</v>
      </c>
      <c r="H989" t="s">
        <v>50</v>
      </c>
      <c r="I989" t="s">
        <v>384</v>
      </c>
      <c r="J989" t="str">
        <f t="shared" si="15"/>
        <v>LOWES MLXP VAN ONE WA| 3718831201</v>
      </c>
      <c r="K989">
        <v>2</v>
      </c>
      <c r="L989">
        <v>2.9</v>
      </c>
      <c r="M989">
        <v>0.21</v>
      </c>
      <c r="N989">
        <v>435</v>
      </c>
      <c r="O989">
        <v>1.02</v>
      </c>
      <c r="P989">
        <v>39</v>
      </c>
      <c r="Q989">
        <v>0.28000000000000003</v>
      </c>
      <c r="R989">
        <v>-240</v>
      </c>
      <c r="S989">
        <v>-63</v>
      </c>
      <c r="T989">
        <v>-32</v>
      </c>
      <c r="U989">
        <v>417</v>
      </c>
      <c r="V989">
        <v>322</v>
      </c>
      <c r="W989">
        <v>37040</v>
      </c>
      <c r="X989">
        <v>37188</v>
      </c>
      <c r="Y989">
        <v>31201</v>
      </c>
      <c r="Z989">
        <v>2.87</v>
      </c>
      <c r="AA989" t="s">
        <v>2074</v>
      </c>
      <c r="AB989" t="s">
        <v>2073</v>
      </c>
    </row>
    <row r="990" spans="1:28" x14ac:dyDescent="0.3">
      <c r="A990" t="s">
        <v>2066</v>
      </c>
      <c r="B990" t="s">
        <v>2166</v>
      </c>
      <c r="C990" t="s">
        <v>47</v>
      </c>
      <c r="D990" t="s">
        <v>48</v>
      </c>
      <c r="E990" t="s">
        <v>39</v>
      </c>
      <c r="F990" t="s">
        <v>70</v>
      </c>
      <c r="G990" t="s">
        <v>1827</v>
      </c>
      <c r="H990" t="s">
        <v>50</v>
      </c>
      <c r="I990" t="s">
        <v>2165</v>
      </c>
      <c r="J990" t="str">
        <f t="shared" si="15"/>
        <v>LOWES MLXP VAN ONE WA| 3718831061</v>
      </c>
      <c r="K990">
        <v>1</v>
      </c>
      <c r="L990">
        <v>2.9</v>
      </c>
      <c r="M990">
        <v>0.21</v>
      </c>
      <c r="N990">
        <v>394</v>
      </c>
      <c r="O990">
        <v>0.76</v>
      </c>
      <c r="P990">
        <v>39</v>
      </c>
      <c r="Q990">
        <v>0.25</v>
      </c>
      <c r="R990">
        <v>-240</v>
      </c>
      <c r="S990">
        <v>-63</v>
      </c>
      <c r="T990">
        <v>1</v>
      </c>
      <c r="U990">
        <v>341</v>
      </c>
      <c r="V990">
        <v>279</v>
      </c>
      <c r="W990">
        <v>37087</v>
      </c>
      <c r="X990">
        <v>37188</v>
      </c>
      <c r="Y990">
        <v>31061</v>
      </c>
      <c r="Z990">
        <v>2.87</v>
      </c>
      <c r="AA990" t="s">
        <v>2074</v>
      </c>
      <c r="AB990" t="s">
        <v>2073</v>
      </c>
    </row>
    <row r="991" spans="1:28" x14ac:dyDescent="0.3">
      <c r="A991" t="s">
        <v>2066</v>
      </c>
      <c r="B991" t="s">
        <v>2164</v>
      </c>
      <c r="C991" t="s">
        <v>37</v>
      </c>
      <c r="D991" t="s">
        <v>38</v>
      </c>
      <c r="E991" t="s">
        <v>39</v>
      </c>
      <c r="F991" t="s">
        <v>70</v>
      </c>
      <c r="G991" t="s">
        <v>694</v>
      </c>
      <c r="H991" t="s">
        <v>50</v>
      </c>
      <c r="I991" t="s">
        <v>362</v>
      </c>
      <c r="J991" t="str">
        <f t="shared" si="15"/>
        <v>b: C H ROBINSON | 3704030103</v>
      </c>
      <c r="K991">
        <v>2</v>
      </c>
      <c r="L991">
        <v>2.2799999999999998</v>
      </c>
      <c r="M991">
        <v>0.28000000000000003</v>
      </c>
      <c r="N991">
        <v>234</v>
      </c>
      <c r="O991">
        <v>0.54</v>
      </c>
      <c r="P991">
        <v>37</v>
      </c>
      <c r="Q991">
        <v>0.28000000000000003</v>
      </c>
      <c r="R991">
        <v>-16</v>
      </c>
      <c r="S991">
        <v>-19</v>
      </c>
      <c r="T991">
        <v>2</v>
      </c>
      <c r="U991">
        <v>-152</v>
      </c>
      <c r="V991">
        <v>-169</v>
      </c>
      <c r="W991">
        <v>37040</v>
      </c>
      <c r="X991">
        <v>37040</v>
      </c>
      <c r="Y991">
        <v>30103</v>
      </c>
      <c r="Z991">
        <v>2.3199999999999998</v>
      </c>
      <c r="AA991" t="s">
        <v>2068</v>
      </c>
      <c r="AB991" t="s">
        <v>2067</v>
      </c>
    </row>
    <row r="992" spans="1:28" x14ac:dyDescent="0.3">
      <c r="A992" t="s">
        <v>2066</v>
      </c>
      <c r="B992" t="s">
        <v>2164</v>
      </c>
      <c r="C992" t="s">
        <v>37</v>
      </c>
      <c r="D992" t="s">
        <v>38</v>
      </c>
      <c r="E992" t="s">
        <v>39</v>
      </c>
      <c r="F992" t="s">
        <v>70</v>
      </c>
      <c r="G992" t="s">
        <v>1828</v>
      </c>
      <c r="H992" t="s">
        <v>50</v>
      </c>
      <c r="I992" t="s">
        <v>362</v>
      </c>
      <c r="J992" t="str">
        <f t="shared" si="15"/>
        <v>b: C H ROBINSON | 3847430103</v>
      </c>
      <c r="K992">
        <v>1</v>
      </c>
      <c r="L992">
        <v>1.58</v>
      </c>
      <c r="M992">
        <v>0.27</v>
      </c>
      <c r="N992">
        <v>216</v>
      </c>
      <c r="O992">
        <v>0.54</v>
      </c>
      <c r="P992">
        <v>30</v>
      </c>
      <c r="Q992">
        <v>0.25</v>
      </c>
      <c r="R992">
        <v>-13</v>
      </c>
      <c r="S992">
        <v>-185</v>
      </c>
      <c r="T992">
        <v>2</v>
      </c>
      <c r="U992">
        <v>-329</v>
      </c>
      <c r="V992">
        <v>-512</v>
      </c>
      <c r="W992">
        <v>37091</v>
      </c>
      <c r="X992">
        <v>38474</v>
      </c>
      <c r="Y992">
        <v>30103</v>
      </c>
      <c r="Z992">
        <v>1.61</v>
      </c>
      <c r="AA992" t="s">
        <v>2064</v>
      </c>
      <c r="AB992" t="s">
        <v>2063</v>
      </c>
    </row>
    <row r="993" spans="1:28" x14ac:dyDescent="0.3">
      <c r="A993" t="s">
        <v>2066</v>
      </c>
      <c r="B993" t="s">
        <v>2164</v>
      </c>
      <c r="C993" t="s">
        <v>37</v>
      </c>
      <c r="D993" t="s">
        <v>38</v>
      </c>
      <c r="E993" t="s">
        <v>39</v>
      </c>
      <c r="F993" t="s">
        <v>70</v>
      </c>
      <c r="G993" t="s">
        <v>202</v>
      </c>
      <c r="H993" t="s">
        <v>50</v>
      </c>
      <c r="I993" t="s">
        <v>316</v>
      </c>
      <c r="J993" t="str">
        <f t="shared" si="15"/>
        <v>b: C H ROBINSON | 3720130161</v>
      </c>
      <c r="K993">
        <v>2</v>
      </c>
      <c r="L993">
        <v>2.74</v>
      </c>
      <c r="M993">
        <v>0.28000000000000003</v>
      </c>
      <c r="N993">
        <v>203</v>
      </c>
      <c r="O993">
        <v>0.54</v>
      </c>
      <c r="P993">
        <v>24</v>
      </c>
      <c r="Q993">
        <v>0.25</v>
      </c>
      <c r="R993">
        <v>-14</v>
      </c>
      <c r="S993">
        <v>-24</v>
      </c>
      <c r="T993">
        <v>2</v>
      </c>
      <c r="U993">
        <v>-101</v>
      </c>
      <c r="V993">
        <v>-123</v>
      </c>
      <c r="W993">
        <v>37086</v>
      </c>
      <c r="X993">
        <v>37201</v>
      </c>
      <c r="Y993">
        <v>30161</v>
      </c>
      <c r="Z993">
        <v>2.78</v>
      </c>
      <c r="AA993" t="s">
        <v>2068</v>
      </c>
      <c r="AB993" t="s">
        <v>2067</v>
      </c>
    </row>
    <row r="994" spans="1:28" x14ac:dyDescent="0.3">
      <c r="A994" t="s">
        <v>2066</v>
      </c>
      <c r="B994" t="s">
        <v>2164</v>
      </c>
      <c r="C994" t="s">
        <v>47</v>
      </c>
      <c r="D994" t="s">
        <v>48</v>
      </c>
      <c r="E994" t="s">
        <v>39</v>
      </c>
      <c r="F994" t="s">
        <v>70</v>
      </c>
      <c r="G994" t="s">
        <v>132</v>
      </c>
      <c r="H994" t="s">
        <v>50</v>
      </c>
      <c r="I994" t="s">
        <v>362</v>
      </c>
      <c r="J994" t="str">
        <f t="shared" si="15"/>
        <v>LOWES MLXP VAN ONE WA| 3706630103</v>
      </c>
      <c r="K994">
        <v>3</v>
      </c>
      <c r="L994">
        <v>2.65</v>
      </c>
      <c r="M994">
        <v>0.21</v>
      </c>
      <c r="N994">
        <v>199</v>
      </c>
      <c r="O994">
        <v>0.43</v>
      </c>
      <c r="P994">
        <v>31</v>
      </c>
      <c r="Q994">
        <v>0.25</v>
      </c>
      <c r="R994">
        <v>0</v>
      </c>
      <c r="S994">
        <v>-36</v>
      </c>
      <c r="T994">
        <v>-41</v>
      </c>
      <c r="U994">
        <v>-138</v>
      </c>
      <c r="V994">
        <v>-215</v>
      </c>
      <c r="W994">
        <v>37086</v>
      </c>
      <c r="X994">
        <v>37066</v>
      </c>
      <c r="Y994">
        <v>30103</v>
      </c>
      <c r="Z994">
        <v>2.62</v>
      </c>
      <c r="AA994" t="s">
        <v>2074</v>
      </c>
      <c r="AB994" t="s">
        <v>2073</v>
      </c>
    </row>
    <row r="995" spans="1:28" x14ac:dyDescent="0.3">
      <c r="A995" t="s">
        <v>2066</v>
      </c>
      <c r="B995" t="s">
        <v>2164</v>
      </c>
      <c r="C995" t="s">
        <v>72</v>
      </c>
      <c r="D995" t="s">
        <v>73</v>
      </c>
      <c r="E995" t="s">
        <v>39</v>
      </c>
      <c r="F995" t="s">
        <v>70</v>
      </c>
      <c r="G995" t="s">
        <v>202</v>
      </c>
      <c r="H995" t="s">
        <v>50</v>
      </c>
      <c r="I995" t="s">
        <v>821</v>
      </c>
      <c r="J995" t="str">
        <f t="shared" si="15"/>
        <v>REDWOOD LOGISTICS STR| 3720130747</v>
      </c>
      <c r="K995">
        <v>1</v>
      </c>
      <c r="L995">
        <v>4.75</v>
      </c>
      <c r="M995">
        <v>0.28000000000000003</v>
      </c>
      <c r="N995">
        <v>174</v>
      </c>
      <c r="O995">
        <v>0.33</v>
      </c>
      <c r="P995">
        <v>45</v>
      </c>
      <c r="Q995">
        <v>0.25</v>
      </c>
      <c r="R995">
        <v>-12</v>
      </c>
      <c r="S995">
        <v>-128</v>
      </c>
      <c r="T995">
        <v>2</v>
      </c>
      <c r="U995">
        <v>199</v>
      </c>
      <c r="V995">
        <v>73</v>
      </c>
      <c r="W995">
        <v>42134</v>
      </c>
      <c r="X995">
        <v>37201</v>
      </c>
      <c r="Y995">
        <v>30747</v>
      </c>
      <c r="Z995">
        <v>4.79</v>
      </c>
      <c r="AA995" t="s">
        <v>2074</v>
      </c>
      <c r="AB995" t="s">
        <v>2073</v>
      </c>
    </row>
    <row r="996" spans="1:28" x14ac:dyDescent="0.3">
      <c r="A996" t="s">
        <v>2066</v>
      </c>
      <c r="B996" t="s">
        <v>2163</v>
      </c>
      <c r="C996" t="s">
        <v>47</v>
      </c>
      <c r="D996" t="s">
        <v>48</v>
      </c>
      <c r="E996" t="s">
        <v>39</v>
      </c>
      <c r="F996" t="s">
        <v>70</v>
      </c>
      <c r="G996" t="s">
        <v>1827</v>
      </c>
      <c r="H996" t="s">
        <v>42</v>
      </c>
      <c r="I996" t="s">
        <v>104</v>
      </c>
      <c r="J996" t="str">
        <f t="shared" si="15"/>
        <v>LOWES MLXP VAN ONE WA| 3718847701</v>
      </c>
      <c r="K996">
        <v>3</v>
      </c>
      <c r="L996">
        <v>3.01</v>
      </c>
      <c r="M996">
        <v>0.21</v>
      </c>
      <c r="N996">
        <v>191</v>
      </c>
      <c r="O996">
        <v>0.88</v>
      </c>
      <c r="P996">
        <v>84</v>
      </c>
      <c r="Q996">
        <v>0.3</v>
      </c>
      <c r="R996">
        <v>-170</v>
      </c>
      <c r="S996">
        <v>-63</v>
      </c>
      <c r="T996">
        <v>-235</v>
      </c>
      <c r="U996">
        <v>-336</v>
      </c>
      <c r="V996">
        <v>-634</v>
      </c>
      <c r="W996">
        <v>37748</v>
      </c>
      <c r="X996">
        <v>37188</v>
      </c>
      <c r="Y996">
        <v>47701</v>
      </c>
      <c r="Z996">
        <v>2.98</v>
      </c>
      <c r="AA996" t="s">
        <v>2074</v>
      </c>
      <c r="AB996" t="s">
        <v>2073</v>
      </c>
    </row>
    <row r="997" spans="1:28" x14ac:dyDescent="0.3">
      <c r="A997" t="s">
        <v>2066</v>
      </c>
      <c r="B997" t="s">
        <v>2163</v>
      </c>
      <c r="C997" t="s">
        <v>47</v>
      </c>
      <c r="D997" t="s">
        <v>48</v>
      </c>
      <c r="E997" t="s">
        <v>39</v>
      </c>
      <c r="F997" t="s">
        <v>70</v>
      </c>
      <c r="G997" t="s">
        <v>1827</v>
      </c>
      <c r="H997" t="s">
        <v>42</v>
      </c>
      <c r="I997" t="s">
        <v>2162</v>
      </c>
      <c r="J997" t="str">
        <f t="shared" si="15"/>
        <v>LOWES MLXP VAN ONE WA| 3718847591</v>
      </c>
      <c r="K997">
        <v>1</v>
      </c>
      <c r="L997">
        <v>2.9</v>
      </c>
      <c r="M997">
        <v>0.21</v>
      </c>
      <c r="N997">
        <v>265</v>
      </c>
      <c r="O997">
        <v>1.7</v>
      </c>
      <c r="P997">
        <v>37</v>
      </c>
      <c r="Q997">
        <v>0.25</v>
      </c>
      <c r="R997">
        <v>-240</v>
      </c>
      <c r="S997">
        <v>-63</v>
      </c>
      <c r="T997">
        <v>-431</v>
      </c>
      <c r="U997">
        <v>-204</v>
      </c>
      <c r="V997">
        <v>-698</v>
      </c>
      <c r="W997">
        <v>37121</v>
      </c>
      <c r="X997">
        <v>37188</v>
      </c>
      <c r="Y997">
        <v>47591</v>
      </c>
      <c r="Z997">
        <v>2.87</v>
      </c>
      <c r="AA997" t="s">
        <v>2074</v>
      </c>
      <c r="AB997" t="s">
        <v>2073</v>
      </c>
    </row>
    <row r="998" spans="1:28" x14ac:dyDescent="0.3">
      <c r="A998" t="s">
        <v>2066</v>
      </c>
      <c r="B998" t="s">
        <v>2161</v>
      </c>
      <c r="C998" t="s">
        <v>892</v>
      </c>
      <c r="D998" t="s">
        <v>893</v>
      </c>
      <c r="E998" t="s">
        <v>39</v>
      </c>
      <c r="F998" t="s">
        <v>70</v>
      </c>
      <c r="G998" t="s">
        <v>702</v>
      </c>
      <c r="H998" t="s">
        <v>42</v>
      </c>
      <c r="I998" t="s">
        <v>442</v>
      </c>
      <c r="J998" t="str">
        <f t="shared" si="15"/>
        <v>CARRIER CORPORATION | 3709146201</v>
      </c>
      <c r="K998">
        <v>1</v>
      </c>
      <c r="L998">
        <v>2.54</v>
      </c>
      <c r="M998">
        <v>0.25</v>
      </c>
      <c r="N998">
        <v>355</v>
      </c>
      <c r="O998">
        <v>0.76</v>
      </c>
      <c r="P998">
        <v>188</v>
      </c>
      <c r="Q998">
        <v>0.4</v>
      </c>
      <c r="R998">
        <v>-56</v>
      </c>
      <c r="S998">
        <v>-21</v>
      </c>
      <c r="T998">
        <v>1</v>
      </c>
      <c r="U998">
        <v>-118</v>
      </c>
      <c r="V998">
        <v>-138</v>
      </c>
      <c r="W998">
        <v>37830</v>
      </c>
      <c r="X998">
        <v>37091</v>
      </c>
      <c r="Y998">
        <v>46201</v>
      </c>
      <c r="Z998">
        <v>2.5499999999999998</v>
      </c>
      <c r="AA998" t="s">
        <v>2068</v>
      </c>
      <c r="AB998" t="s">
        <v>2067</v>
      </c>
    </row>
    <row r="999" spans="1:28" x14ac:dyDescent="0.3">
      <c r="A999" t="s">
        <v>2066</v>
      </c>
      <c r="B999" t="s">
        <v>2160</v>
      </c>
      <c r="C999" t="s">
        <v>1833</v>
      </c>
      <c r="D999" t="s">
        <v>1834</v>
      </c>
      <c r="E999" t="s">
        <v>39</v>
      </c>
      <c r="F999" t="s">
        <v>70</v>
      </c>
      <c r="G999" t="s">
        <v>1835</v>
      </c>
      <c r="H999" t="s">
        <v>42</v>
      </c>
      <c r="I999" t="s">
        <v>945</v>
      </c>
      <c r="J999" t="str">
        <f t="shared" si="15"/>
        <v>CHEMOURS | 3713447801</v>
      </c>
      <c r="K999">
        <v>1</v>
      </c>
      <c r="L999">
        <v>2.56</v>
      </c>
      <c r="M999">
        <v>0.19</v>
      </c>
      <c r="N999">
        <v>273</v>
      </c>
      <c r="O999">
        <v>0.42</v>
      </c>
      <c r="P999">
        <v>64</v>
      </c>
      <c r="Q999">
        <v>0.3</v>
      </c>
      <c r="R999">
        <v>6</v>
      </c>
      <c r="S999">
        <v>-200</v>
      </c>
      <c r="T999">
        <v>119</v>
      </c>
      <c r="U999">
        <v>-248</v>
      </c>
      <c r="V999">
        <v>-329</v>
      </c>
      <c r="W999">
        <v>38301</v>
      </c>
      <c r="X999">
        <v>37134</v>
      </c>
      <c r="Y999">
        <v>47801</v>
      </c>
      <c r="Z999">
        <v>2.5099999999999998</v>
      </c>
      <c r="AA999" t="s">
        <v>2074</v>
      </c>
      <c r="AB999" t="s">
        <v>2073</v>
      </c>
    </row>
    <row r="1000" spans="1:28" x14ac:dyDescent="0.3">
      <c r="A1000" t="s">
        <v>2066</v>
      </c>
      <c r="B1000" t="s">
        <v>2159</v>
      </c>
      <c r="C1000" t="s">
        <v>37</v>
      </c>
      <c r="D1000" t="s">
        <v>38</v>
      </c>
      <c r="E1000" t="s">
        <v>39</v>
      </c>
      <c r="F1000" t="s">
        <v>70</v>
      </c>
      <c r="G1000" t="s">
        <v>671</v>
      </c>
      <c r="H1000" t="s">
        <v>44</v>
      </c>
      <c r="I1000" t="s">
        <v>209</v>
      </c>
      <c r="J1000" t="str">
        <f t="shared" si="15"/>
        <v>b: C H ROBINSON | 3846442101</v>
      </c>
      <c r="K1000">
        <v>2</v>
      </c>
      <c r="L1000">
        <v>2.12</v>
      </c>
      <c r="M1000">
        <v>0.27</v>
      </c>
      <c r="N1000">
        <v>146</v>
      </c>
      <c r="O1000">
        <v>0.71</v>
      </c>
      <c r="P1000">
        <v>91</v>
      </c>
      <c r="Q1000">
        <v>0.3</v>
      </c>
      <c r="R1000">
        <v>-9</v>
      </c>
      <c r="S1000">
        <v>-71</v>
      </c>
      <c r="T1000">
        <v>-206</v>
      </c>
      <c r="U1000">
        <v>17</v>
      </c>
      <c r="V1000">
        <v>-260</v>
      </c>
      <c r="W1000">
        <v>37089</v>
      </c>
      <c r="X1000">
        <v>38464</v>
      </c>
      <c r="Y1000">
        <v>42101</v>
      </c>
      <c r="Z1000">
        <v>2.15</v>
      </c>
      <c r="AA1000" t="s">
        <v>2068</v>
      </c>
      <c r="AB1000" t="s">
        <v>2067</v>
      </c>
    </row>
    <row r="1001" spans="1:28" x14ac:dyDescent="0.3">
      <c r="A1001" t="s">
        <v>2066</v>
      </c>
      <c r="B1001" t="s">
        <v>2159</v>
      </c>
      <c r="C1001" t="s">
        <v>37</v>
      </c>
      <c r="D1001" t="s">
        <v>38</v>
      </c>
      <c r="E1001" t="s">
        <v>39</v>
      </c>
      <c r="F1001" t="s">
        <v>70</v>
      </c>
      <c r="G1001" t="s">
        <v>611</v>
      </c>
      <c r="H1001" t="s">
        <v>44</v>
      </c>
      <c r="I1001" t="s">
        <v>209</v>
      </c>
      <c r="J1001" t="str">
        <f t="shared" si="15"/>
        <v>b: C H ROBINSON | 3712742101</v>
      </c>
      <c r="K1001">
        <v>1</v>
      </c>
      <c r="L1001">
        <v>2.81</v>
      </c>
      <c r="M1001">
        <v>0.27</v>
      </c>
      <c r="N1001">
        <v>97</v>
      </c>
      <c r="O1001">
        <v>0.88</v>
      </c>
      <c r="P1001">
        <v>0</v>
      </c>
      <c r="Q1001">
        <v>0.25</v>
      </c>
      <c r="R1001">
        <v>-6</v>
      </c>
      <c r="S1001">
        <v>-13</v>
      </c>
      <c r="T1001">
        <v>-322</v>
      </c>
      <c r="U1001">
        <v>-7</v>
      </c>
      <c r="V1001">
        <v>-342</v>
      </c>
      <c r="W1001">
        <v>37127</v>
      </c>
      <c r="X1001">
        <v>37127</v>
      </c>
      <c r="Y1001">
        <v>42101</v>
      </c>
      <c r="Z1001">
        <v>2.84</v>
      </c>
      <c r="AA1001" t="s">
        <v>2068</v>
      </c>
      <c r="AB1001" t="s">
        <v>2067</v>
      </c>
    </row>
    <row r="1002" spans="1:28" x14ac:dyDescent="0.3">
      <c r="A1002" t="s">
        <v>2066</v>
      </c>
      <c r="B1002" t="s">
        <v>2159</v>
      </c>
      <c r="C1002" t="s">
        <v>1833</v>
      </c>
      <c r="D1002" t="s">
        <v>1834</v>
      </c>
      <c r="E1002" t="s">
        <v>39</v>
      </c>
      <c r="F1002" t="s">
        <v>70</v>
      </c>
      <c r="G1002" t="s">
        <v>1835</v>
      </c>
      <c r="H1002" t="s">
        <v>44</v>
      </c>
      <c r="I1002" t="s">
        <v>209</v>
      </c>
      <c r="J1002" t="str">
        <f t="shared" si="15"/>
        <v>CHEMOURS | 3713442101</v>
      </c>
      <c r="K1002">
        <v>1</v>
      </c>
      <c r="L1002">
        <v>3.65</v>
      </c>
      <c r="M1002">
        <v>0.19</v>
      </c>
      <c r="N1002">
        <v>137</v>
      </c>
      <c r="O1002">
        <v>0.23</v>
      </c>
      <c r="P1002">
        <v>97</v>
      </c>
      <c r="Q1002">
        <v>0.3</v>
      </c>
      <c r="R1002">
        <v>0</v>
      </c>
      <c r="S1002">
        <v>-200</v>
      </c>
      <c r="T1002">
        <v>1</v>
      </c>
      <c r="U1002">
        <v>221</v>
      </c>
      <c r="V1002">
        <v>22</v>
      </c>
      <c r="W1002">
        <v>37091</v>
      </c>
      <c r="X1002">
        <v>37134</v>
      </c>
      <c r="Y1002">
        <v>42101</v>
      </c>
      <c r="Z1002">
        <v>3.6</v>
      </c>
      <c r="AA1002" t="s">
        <v>2074</v>
      </c>
      <c r="AB1002" t="s">
        <v>2073</v>
      </c>
    </row>
    <row r="1003" spans="1:28" x14ac:dyDescent="0.3">
      <c r="A1003" t="s">
        <v>2066</v>
      </c>
      <c r="B1003" t="s">
        <v>2159</v>
      </c>
      <c r="C1003" t="s">
        <v>47</v>
      </c>
      <c r="D1003" t="s">
        <v>48</v>
      </c>
      <c r="E1003" t="s">
        <v>39</v>
      </c>
      <c r="F1003" t="s">
        <v>70</v>
      </c>
      <c r="G1003" t="s">
        <v>1827</v>
      </c>
      <c r="H1003" t="s">
        <v>44</v>
      </c>
      <c r="I1003" t="s">
        <v>1899</v>
      </c>
      <c r="J1003" t="str">
        <f t="shared" si="15"/>
        <v>LOWES MLXP VAN ONE WA| 3718842141</v>
      </c>
      <c r="K1003">
        <v>2</v>
      </c>
      <c r="L1003">
        <v>2.9</v>
      </c>
      <c r="M1003">
        <v>0.21</v>
      </c>
      <c r="N1003">
        <v>202</v>
      </c>
      <c r="O1003">
        <v>0.31</v>
      </c>
      <c r="P1003">
        <v>31</v>
      </c>
      <c r="Q1003">
        <v>0.25</v>
      </c>
      <c r="R1003">
        <v>-148</v>
      </c>
      <c r="S1003">
        <v>-63</v>
      </c>
      <c r="T1003">
        <v>101</v>
      </c>
      <c r="U1003">
        <v>385</v>
      </c>
      <c r="V1003">
        <v>423</v>
      </c>
      <c r="W1003">
        <v>37201</v>
      </c>
      <c r="X1003">
        <v>37188</v>
      </c>
      <c r="Y1003">
        <v>42141</v>
      </c>
      <c r="Z1003">
        <v>2.87</v>
      </c>
      <c r="AA1003" t="s">
        <v>2074</v>
      </c>
      <c r="AB1003" t="s">
        <v>2073</v>
      </c>
    </row>
    <row r="1004" spans="1:28" x14ac:dyDescent="0.3">
      <c r="A1004" t="s">
        <v>2066</v>
      </c>
      <c r="B1004" t="s">
        <v>2159</v>
      </c>
      <c r="C1004" t="s">
        <v>47</v>
      </c>
      <c r="D1004" t="s">
        <v>48</v>
      </c>
      <c r="E1004" t="s">
        <v>39</v>
      </c>
      <c r="F1004" t="s">
        <v>70</v>
      </c>
      <c r="G1004" t="s">
        <v>1827</v>
      </c>
      <c r="H1004" t="s">
        <v>44</v>
      </c>
      <c r="I1004" t="s">
        <v>1436</v>
      </c>
      <c r="J1004" t="str">
        <f t="shared" si="15"/>
        <v>LOWES MLXP VAN ONE WA| 3718842240</v>
      </c>
      <c r="K1004">
        <v>1</v>
      </c>
      <c r="L1004">
        <v>2.89</v>
      </c>
      <c r="M1004">
        <v>0.2</v>
      </c>
      <c r="N1004">
        <v>171</v>
      </c>
      <c r="O1004">
        <v>0.22</v>
      </c>
      <c r="P1004">
        <v>26</v>
      </c>
      <c r="Q1004">
        <v>0.25</v>
      </c>
      <c r="R1004">
        <v>-55</v>
      </c>
      <c r="S1004">
        <v>-63</v>
      </c>
      <c r="T1004">
        <v>49</v>
      </c>
      <c r="U1004">
        <v>235</v>
      </c>
      <c r="V1004">
        <v>221</v>
      </c>
      <c r="W1004">
        <v>37201</v>
      </c>
      <c r="X1004">
        <v>37188</v>
      </c>
      <c r="Y1004">
        <v>42240</v>
      </c>
      <c r="Z1004">
        <v>2.85</v>
      </c>
      <c r="AA1004" t="s">
        <v>2074</v>
      </c>
      <c r="AB1004" t="s">
        <v>2073</v>
      </c>
    </row>
    <row r="1005" spans="1:28" x14ac:dyDescent="0.3">
      <c r="A1005" t="s">
        <v>2066</v>
      </c>
      <c r="B1005" t="s">
        <v>2159</v>
      </c>
      <c r="C1005" t="s">
        <v>78</v>
      </c>
      <c r="D1005" t="s">
        <v>79</v>
      </c>
      <c r="E1005" t="s">
        <v>39</v>
      </c>
      <c r="F1005" t="s">
        <v>70</v>
      </c>
      <c r="G1005" t="s">
        <v>1661</v>
      </c>
      <c r="H1005" t="s">
        <v>44</v>
      </c>
      <c r="I1005" t="s">
        <v>464</v>
      </c>
      <c r="J1005" t="str">
        <f t="shared" si="15"/>
        <v>TRACTOR SUPPLY MANHAT| 3703042134</v>
      </c>
      <c r="K1005">
        <v>4</v>
      </c>
      <c r="L1005">
        <v>5</v>
      </c>
      <c r="M1005">
        <v>0.21</v>
      </c>
      <c r="N1005">
        <v>66</v>
      </c>
      <c r="O1005">
        <v>0.09</v>
      </c>
      <c r="P1005">
        <v>55</v>
      </c>
      <c r="Q1005">
        <v>0.3</v>
      </c>
      <c r="R1005">
        <v>0</v>
      </c>
      <c r="S1005">
        <v>-55</v>
      </c>
      <c r="T1005">
        <v>18</v>
      </c>
      <c r="U1005">
        <v>125</v>
      </c>
      <c r="V1005">
        <v>88</v>
      </c>
      <c r="W1005">
        <v>42164</v>
      </c>
      <c r="X1005">
        <v>37030</v>
      </c>
      <c r="Y1005">
        <v>42134</v>
      </c>
      <c r="Z1005">
        <v>4.97</v>
      </c>
      <c r="AA1005" t="s">
        <v>2074</v>
      </c>
      <c r="AB1005" t="s">
        <v>2073</v>
      </c>
    </row>
    <row r="1006" spans="1:28" x14ac:dyDescent="0.3">
      <c r="A1006" t="s">
        <v>2066</v>
      </c>
      <c r="B1006" t="s">
        <v>2159</v>
      </c>
      <c r="C1006" t="s">
        <v>78</v>
      </c>
      <c r="D1006" t="s">
        <v>79</v>
      </c>
      <c r="E1006" t="s">
        <v>39</v>
      </c>
      <c r="F1006" t="s">
        <v>70</v>
      </c>
      <c r="G1006" t="s">
        <v>136</v>
      </c>
      <c r="H1006" t="s">
        <v>44</v>
      </c>
      <c r="I1006" t="s">
        <v>464</v>
      </c>
      <c r="J1006" t="str">
        <f t="shared" si="15"/>
        <v>TRACTOR SUPPLY MANHAT| 3855542134</v>
      </c>
      <c r="K1006">
        <v>1</v>
      </c>
      <c r="L1006">
        <v>3.05</v>
      </c>
      <c r="M1006">
        <v>0.21</v>
      </c>
      <c r="N1006">
        <v>131</v>
      </c>
      <c r="O1006">
        <v>0.17</v>
      </c>
      <c r="P1006">
        <v>112</v>
      </c>
      <c r="Q1006">
        <v>0.35</v>
      </c>
      <c r="R1006">
        <v>0</v>
      </c>
      <c r="S1006">
        <v>-99</v>
      </c>
      <c r="T1006">
        <v>26</v>
      </c>
      <c r="U1006">
        <v>127</v>
      </c>
      <c r="V1006">
        <v>54</v>
      </c>
      <c r="W1006">
        <v>37201</v>
      </c>
      <c r="X1006">
        <v>38555</v>
      </c>
      <c r="Y1006">
        <v>42134</v>
      </c>
      <c r="Z1006">
        <v>3.02</v>
      </c>
      <c r="AA1006" t="s">
        <v>2074</v>
      </c>
      <c r="AB1006" t="s">
        <v>2073</v>
      </c>
    </row>
    <row r="1007" spans="1:28" x14ac:dyDescent="0.3">
      <c r="A1007" t="s">
        <v>2066</v>
      </c>
      <c r="B1007" t="s">
        <v>2159</v>
      </c>
      <c r="C1007" t="s">
        <v>78</v>
      </c>
      <c r="D1007" t="s">
        <v>79</v>
      </c>
      <c r="E1007" t="s">
        <v>39</v>
      </c>
      <c r="F1007" t="s">
        <v>70</v>
      </c>
      <c r="G1007" t="s">
        <v>139</v>
      </c>
      <c r="H1007" t="s">
        <v>44</v>
      </c>
      <c r="I1007" t="s">
        <v>464</v>
      </c>
      <c r="J1007" t="str">
        <f t="shared" si="15"/>
        <v>TRACTOR SUPPLY MANHAT| 3708642134</v>
      </c>
      <c r="K1007">
        <v>12</v>
      </c>
      <c r="L1007">
        <v>5.68</v>
      </c>
      <c r="M1007">
        <v>0.21</v>
      </c>
      <c r="N1007">
        <v>59</v>
      </c>
      <c r="O1007">
        <v>0.12</v>
      </c>
      <c r="P1007">
        <v>25</v>
      </c>
      <c r="Q1007">
        <v>0.26</v>
      </c>
      <c r="R1007">
        <v>0</v>
      </c>
      <c r="S1007">
        <v>-21</v>
      </c>
      <c r="T1007">
        <v>5</v>
      </c>
      <c r="U1007">
        <v>138</v>
      </c>
      <c r="V1007">
        <v>122</v>
      </c>
      <c r="W1007">
        <v>37201</v>
      </c>
      <c r="X1007">
        <v>37086</v>
      </c>
      <c r="Y1007">
        <v>42134</v>
      </c>
      <c r="Z1007">
        <v>5.65</v>
      </c>
      <c r="AA1007" t="s">
        <v>2074</v>
      </c>
      <c r="AB1007" t="s">
        <v>2073</v>
      </c>
    </row>
    <row r="1008" spans="1:28" x14ac:dyDescent="0.3">
      <c r="A1008" t="s">
        <v>2066</v>
      </c>
      <c r="B1008" t="s">
        <v>2159</v>
      </c>
      <c r="C1008" t="s">
        <v>78</v>
      </c>
      <c r="D1008" t="s">
        <v>79</v>
      </c>
      <c r="E1008" t="s">
        <v>39</v>
      </c>
      <c r="F1008" t="s">
        <v>70</v>
      </c>
      <c r="G1008" t="s">
        <v>575</v>
      </c>
      <c r="H1008" t="s">
        <v>44</v>
      </c>
      <c r="I1008" t="s">
        <v>464</v>
      </c>
      <c r="J1008" t="str">
        <f t="shared" si="15"/>
        <v>TRACTOR SUPPLY MANHAT| 3708742134</v>
      </c>
      <c r="K1008">
        <v>1</v>
      </c>
      <c r="L1008">
        <v>3.52</v>
      </c>
      <c r="M1008">
        <v>0.22</v>
      </c>
      <c r="N1008">
        <v>91</v>
      </c>
      <c r="O1008">
        <v>0.21</v>
      </c>
      <c r="P1008">
        <v>54</v>
      </c>
      <c r="Q1008">
        <v>0.3</v>
      </c>
      <c r="R1008">
        <v>-55</v>
      </c>
      <c r="S1008">
        <v>-26</v>
      </c>
      <c r="T1008">
        <v>-34</v>
      </c>
      <c r="U1008">
        <v>144</v>
      </c>
      <c r="V1008">
        <v>84</v>
      </c>
      <c r="W1008">
        <v>37201</v>
      </c>
      <c r="X1008">
        <v>37087</v>
      </c>
      <c r="Y1008">
        <v>42134</v>
      </c>
      <c r="Z1008">
        <v>3.5</v>
      </c>
      <c r="AA1008" t="s">
        <v>2074</v>
      </c>
      <c r="AB1008" t="s">
        <v>2073</v>
      </c>
    </row>
    <row r="1009" spans="1:28" x14ac:dyDescent="0.3">
      <c r="A1009" t="s">
        <v>2066</v>
      </c>
      <c r="B1009" t="s">
        <v>2158</v>
      </c>
      <c r="C1009" t="s">
        <v>47</v>
      </c>
      <c r="D1009" t="s">
        <v>48</v>
      </c>
      <c r="E1009" t="s">
        <v>39</v>
      </c>
      <c r="F1009" t="s">
        <v>70</v>
      </c>
      <c r="G1009" t="s">
        <v>1827</v>
      </c>
      <c r="H1009" t="s">
        <v>44</v>
      </c>
      <c r="I1009" t="s">
        <v>467</v>
      </c>
      <c r="J1009" t="str">
        <f t="shared" si="15"/>
        <v>LOWES MLXP VAN ONE WA| 3718840351</v>
      </c>
      <c r="K1009">
        <v>2</v>
      </c>
      <c r="L1009">
        <v>2.9</v>
      </c>
      <c r="M1009">
        <v>0.21</v>
      </c>
      <c r="N1009">
        <v>275</v>
      </c>
      <c r="O1009">
        <v>0.92</v>
      </c>
      <c r="P1009">
        <v>175</v>
      </c>
      <c r="Q1009">
        <v>0.4</v>
      </c>
      <c r="R1009">
        <v>-95</v>
      </c>
      <c r="S1009">
        <v>-63</v>
      </c>
      <c r="T1009">
        <v>-96</v>
      </c>
      <c r="U1009">
        <v>-347</v>
      </c>
      <c r="V1009">
        <v>-506</v>
      </c>
      <c r="W1009">
        <v>40201</v>
      </c>
      <c r="X1009">
        <v>37188</v>
      </c>
      <c r="Y1009">
        <v>40351</v>
      </c>
      <c r="Z1009">
        <v>2.87</v>
      </c>
      <c r="AA1009" t="s">
        <v>2074</v>
      </c>
      <c r="AB1009" t="s">
        <v>2073</v>
      </c>
    </row>
    <row r="1010" spans="1:28" x14ac:dyDescent="0.3">
      <c r="A1010" t="s">
        <v>2066</v>
      </c>
      <c r="B1010" t="s">
        <v>2157</v>
      </c>
      <c r="C1010" t="s">
        <v>47</v>
      </c>
      <c r="D1010" t="s">
        <v>48</v>
      </c>
      <c r="E1010" t="s">
        <v>39</v>
      </c>
      <c r="F1010" t="s">
        <v>70</v>
      </c>
      <c r="G1010" t="s">
        <v>1827</v>
      </c>
      <c r="H1010" t="s">
        <v>44</v>
      </c>
      <c r="I1010" t="s">
        <v>2156</v>
      </c>
      <c r="J1010" t="str">
        <f t="shared" si="15"/>
        <v>LOWES MLXP VAN ONE WA| 3718840701</v>
      </c>
      <c r="K1010">
        <v>1</v>
      </c>
      <c r="L1010">
        <v>2.9</v>
      </c>
      <c r="M1010">
        <v>0.21</v>
      </c>
      <c r="N1010">
        <v>289</v>
      </c>
      <c r="O1010">
        <v>0.96</v>
      </c>
      <c r="P1010">
        <v>39</v>
      </c>
      <c r="Q1010">
        <v>0.25</v>
      </c>
      <c r="R1010">
        <v>-135</v>
      </c>
      <c r="S1010">
        <v>-63</v>
      </c>
      <c r="T1010">
        <v>-113</v>
      </c>
      <c r="U1010">
        <v>-118</v>
      </c>
      <c r="V1010">
        <v>-294</v>
      </c>
      <c r="W1010">
        <v>37087</v>
      </c>
      <c r="X1010">
        <v>37188</v>
      </c>
      <c r="Y1010">
        <v>40701</v>
      </c>
      <c r="Z1010">
        <v>2.87</v>
      </c>
      <c r="AA1010" t="s">
        <v>2074</v>
      </c>
      <c r="AB1010" t="s">
        <v>2073</v>
      </c>
    </row>
    <row r="1011" spans="1:28" x14ac:dyDescent="0.3">
      <c r="A1011" t="s">
        <v>2066</v>
      </c>
      <c r="B1011" t="s">
        <v>2154</v>
      </c>
      <c r="C1011" t="s">
        <v>47</v>
      </c>
      <c r="D1011" t="s">
        <v>48</v>
      </c>
      <c r="E1011" t="s">
        <v>39</v>
      </c>
      <c r="F1011" t="s">
        <v>70</v>
      </c>
      <c r="G1011" t="s">
        <v>1827</v>
      </c>
      <c r="H1011" t="s">
        <v>44</v>
      </c>
      <c r="I1011" t="s">
        <v>108</v>
      </c>
      <c r="J1011" t="str">
        <f t="shared" si="15"/>
        <v>LOWES MLXP VAN ONE WA| 3718840422</v>
      </c>
      <c r="K1011">
        <v>2</v>
      </c>
      <c r="L1011">
        <v>2.9</v>
      </c>
      <c r="M1011">
        <v>0.21</v>
      </c>
      <c r="N1011">
        <v>228</v>
      </c>
      <c r="O1011">
        <v>0.94</v>
      </c>
      <c r="P1011">
        <v>39</v>
      </c>
      <c r="Q1011">
        <v>0.25</v>
      </c>
      <c r="R1011">
        <v>-55</v>
      </c>
      <c r="S1011">
        <v>-63</v>
      </c>
      <c r="T1011">
        <v>-170</v>
      </c>
      <c r="U1011">
        <v>-302</v>
      </c>
      <c r="V1011">
        <v>-535</v>
      </c>
      <c r="W1011">
        <v>37086</v>
      </c>
      <c r="X1011">
        <v>37188</v>
      </c>
      <c r="Y1011">
        <v>40422</v>
      </c>
      <c r="Z1011">
        <v>2.87</v>
      </c>
      <c r="AA1011" t="s">
        <v>2074</v>
      </c>
      <c r="AB1011" t="s">
        <v>2073</v>
      </c>
    </row>
    <row r="1012" spans="1:28" x14ac:dyDescent="0.3">
      <c r="A1012" t="s">
        <v>2066</v>
      </c>
      <c r="B1012" t="s">
        <v>2154</v>
      </c>
      <c r="C1012" t="s">
        <v>47</v>
      </c>
      <c r="D1012" t="s">
        <v>48</v>
      </c>
      <c r="E1012" t="s">
        <v>39</v>
      </c>
      <c r="F1012" t="s">
        <v>70</v>
      </c>
      <c r="G1012" t="s">
        <v>1827</v>
      </c>
      <c r="H1012" t="s">
        <v>44</v>
      </c>
      <c r="I1012" t="s">
        <v>452</v>
      </c>
      <c r="J1012" t="str">
        <f t="shared" si="15"/>
        <v>LOWES MLXP VAN ONE WA| 3718840601</v>
      </c>
      <c r="K1012">
        <v>2</v>
      </c>
      <c r="L1012">
        <v>2.9</v>
      </c>
      <c r="M1012">
        <v>0.21</v>
      </c>
      <c r="N1012">
        <v>202</v>
      </c>
      <c r="O1012">
        <v>0.96</v>
      </c>
      <c r="P1012">
        <v>35</v>
      </c>
      <c r="Q1012">
        <v>0.25</v>
      </c>
      <c r="R1012">
        <v>-148</v>
      </c>
      <c r="S1012">
        <v>-63</v>
      </c>
      <c r="T1012">
        <v>-179</v>
      </c>
      <c r="U1012">
        <v>-267</v>
      </c>
      <c r="V1012">
        <v>-509</v>
      </c>
      <c r="W1012">
        <v>37201</v>
      </c>
      <c r="X1012">
        <v>37188</v>
      </c>
      <c r="Y1012">
        <v>40601</v>
      </c>
      <c r="Z1012">
        <v>2.87</v>
      </c>
      <c r="AA1012" t="s">
        <v>2074</v>
      </c>
      <c r="AB1012" t="s">
        <v>2073</v>
      </c>
    </row>
    <row r="1013" spans="1:28" x14ac:dyDescent="0.3">
      <c r="A1013" t="s">
        <v>2066</v>
      </c>
      <c r="B1013" t="s">
        <v>2154</v>
      </c>
      <c r="C1013" t="s">
        <v>47</v>
      </c>
      <c r="D1013" t="s">
        <v>48</v>
      </c>
      <c r="E1013" t="s">
        <v>39</v>
      </c>
      <c r="F1013" t="s">
        <v>70</v>
      </c>
      <c r="G1013" t="s">
        <v>1827</v>
      </c>
      <c r="H1013" t="s">
        <v>44</v>
      </c>
      <c r="I1013" t="s">
        <v>1605</v>
      </c>
      <c r="J1013" t="str">
        <f t="shared" si="15"/>
        <v>LOWES MLXP VAN ONE WA| 3718840324</v>
      </c>
      <c r="K1013">
        <v>5</v>
      </c>
      <c r="L1013">
        <v>2.9</v>
      </c>
      <c r="M1013">
        <v>0.21</v>
      </c>
      <c r="N1013">
        <v>234</v>
      </c>
      <c r="O1013">
        <v>0.91</v>
      </c>
      <c r="P1013">
        <v>65</v>
      </c>
      <c r="Q1013">
        <v>0.28000000000000003</v>
      </c>
      <c r="R1013">
        <v>-177</v>
      </c>
      <c r="S1013">
        <v>-63</v>
      </c>
      <c r="T1013">
        <v>-157</v>
      </c>
      <c r="U1013">
        <v>-163</v>
      </c>
      <c r="V1013">
        <v>-383</v>
      </c>
      <c r="W1013">
        <v>37055</v>
      </c>
      <c r="X1013">
        <v>37188</v>
      </c>
      <c r="Y1013">
        <v>40324</v>
      </c>
      <c r="Z1013">
        <v>2.87</v>
      </c>
      <c r="AA1013" t="s">
        <v>2074</v>
      </c>
      <c r="AB1013" t="s">
        <v>2073</v>
      </c>
    </row>
    <row r="1014" spans="1:28" x14ac:dyDescent="0.3">
      <c r="A1014" t="s">
        <v>2066</v>
      </c>
      <c r="B1014" t="s">
        <v>2154</v>
      </c>
      <c r="C1014" t="s">
        <v>47</v>
      </c>
      <c r="D1014" t="s">
        <v>48</v>
      </c>
      <c r="E1014" t="s">
        <v>39</v>
      </c>
      <c r="F1014" t="s">
        <v>70</v>
      </c>
      <c r="G1014" t="s">
        <v>1827</v>
      </c>
      <c r="H1014" t="s">
        <v>44</v>
      </c>
      <c r="I1014" t="s">
        <v>85</v>
      </c>
      <c r="J1014" t="str">
        <f t="shared" si="15"/>
        <v>LOWES MLXP VAN ONE WA| 3718840501</v>
      </c>
      <c r="K1014">
        <v>10</v>
      </c>
      <c r="L1014">
        <v>2.9</v>
      </c>
      <c r="M1014">
        <v>0.21</v>
      </c>
      <c r="N1014">
        <v>238</v>
      </c>
      <c r="O1014">
        <v>0.81</v>
      </c>
      <c r="P1014">
        <v>69</v>
      </c>
      <c r="Q1014">
        <v>0.3</v>
      </c>
      <c r="R1014">
        <v>-102</v>
      </c>
      <c r="S1014">
        <v>-63</v>
      </c>
      <c r="T1014">
        <v>-114</v>
      </c>
      <c r="U1014">
        <v>-234</v>
      </c>
      <c r="V1014">
        <v>-411</v>
      </c>
      <c r="W1014">
        <v>47129</v>
      </c>
      <c r="X1014">
        <v>37188</v>
      </c>
      <c r="Y1014">
        <v>40501</v>
      </c>
      <c r="Z1014">
        <v>2.87</v>
      </c>
      <c r="AA1014" t="s">
        <v>2074</v>
      </c>
      <c r="AB1014" t="s">
        <v>2073</v>
      </c>
    </row>
    <row r="1015" spans="1:28" x14ac:dyDescent="0.3">
      <c r="A1015" t="s">
        <v>2066</v>
      </c>
      <c r="B1015" t="s">
        <v>2154</v>
      </c>
      <c r="C1015" t="s">
        <v>47</v>
      </c>
      <c r="D1015" t="s">
        <v>48</v>
      </c>
      <c r="E1015" t="s">
        <v>39</v>
      </c>
      <c r="F1015" t="s">
        <v>70</v>
      </c>
      <c r="G1015" t="s">
        <v>1827</v>
      </c>
      <c r="H1015" t="s">
        <v>44</v>
      </c>
      <c r="I1015" t="s">
        <v>2155</v>
      </c>
      <c r="J1015" t="str">
        <f t="shared" si="15"/>
        <v>LOWES MLXP VAN ONE WA| 3718840353</v>
      </c>
      <c r="K1015">
        <v>4</v>
      </c>
      <c r="L1015">
        <v>2.9</v>
      </c>
      <c r="M1015">
        <v>0.21</v>
      </c>
      <c r="N1015">
        <v>254</v>
      </c>
      <c r="O1015">
        <v>0.99</v>
      </c>
      <c r="P1015">
        <v>108</v>
      </c>
      <c r="Q1015">
        <v>0.33</v>
      </c>
      <c r="R1015">
        <v>-162</v>
      </c>
      <c r="S1015">
        <v>-63</v>
      </c>
      <c r="T1015">
        <v>-126</v>
      </c>
      <c r="U1015">
        <v>-142</v>
      </c>
      <c r="V1015">
        <v>-331</v>
      </c>
      <c r="W1015">
        <v>37087</v>
      </c>
      <c r="X1015">
        <v>37188</v>
      </c>
      <c r="Y1015">
        <v>40353</v>
      </c>
      <c r="Z1015">
        <v>2.87</v>
      </c>
      <c r="AA1015" t="s">
        <v>2074</v>
      </c>
      <c r="AB1015" t="s">
        <v>2073</v>
      </c>
    </row>
    <row r="1016" spans="1:28" x14ac:dyDescent="0.3">
      <c r="A1016" t="s">
        <v>2066</v>
      </c>
      <c r="B1016" t="s">
        <v>2154</v>
      </c>
      <c r="C1016" t="s">
        <v>47</v>
      </c>
      <c r="D1016" t="s">
        <v>48</v>
      </c>
      <c r="E1016" t="s">
        <v>39</v>
      </c>
      <c r="F1016" t="s">
        <v>70</v>
      </c>
      <c r="G1016" t="s">
        <v>1827</v>
      </c>
      <c r="H1016" t="s">
        <v>44</v>
      </c>
      <c r="I1016" t="s">
        <v>166</v>
      </c>
      <c r="J1016" t="str">
        <f t="shared" si="15"/>
        <v>LOWES MLXP VAN ONE WA| 3718840340</v>
      </c>
      <c r="K1016">
        <v>2</v>
      </c>
      <c r="L1016">
        <v>2.9</v>
      </c>
      <c r="M1016">
        <v>0.21</v>
      </c>
      <c r="N1016">
        <v>213</v>
      </c>
      <c r="O1016">
        <v>0.83</v>
      </c>
      <c r="P1016">
        <v>32</v>
      </c>
      <c r="Q1016">
        <v>0.25</v>
      </c>
      <c r="R1016">
        <v>-95</v>
      </c>
      <c r="S1016">
        <v>-63</v>
      </c>
      <c r="T1016">
        <v>-123</v>
      </c>
      <c r="U1016">
        <v>-286</v>
      </c>
      <c r="V1016">
        <v>-472</v>
      </c>
      <c r="W1016">
        <v>37201</v>
      </c>
      <c r="X1016">
        <v>37188</v>
      </c>
      <c r="Y1016">
        <v>40340</v>
      </c>
      <c r="Z1016">
        <v>2.87</v>
      </c>
      <c r="AA1016" t="s">
        <v>2074</v>
      </c>
      <c r="AB1016" t="s">
        <v>2073</v>
      </c>
    </row>
    <row r="1017" spans="1:28" x14ac:dyDescent="0.3">
      <c r="A1017" t="s">
        <v>2066</v>
      </c>
      <c r="B1017" t="s">
        <v>2154</v>
      </c>
      <c r="C1017" t="s">
        <v>47</v>
      </c>
      <c r="D1017" t="s">
        <v>48</v>
      </c>
      <c r="E1017" t="s">
        <v>39</v>
      </c>
      <c r="F1017" t="s">
        <v>70</v>
      </c>
      <c r="G1017" t="s">
        <v>1827</v>
      </c>
      <c r="H1017" t="s">
        <v>44</v>
      </c>
      <c r="I1017" t="s">
        <v>116</v>
      </c>
      <c r="J1017" t="str">
        <f t="shared" si="15"/>
        <v>LOWES MLXP VAN ONE WA| 3718840475</v>
      </c>
      <c r="K1017">
        <v>6</v>
      </c>
      <c r="L1017">
        <v>2.9</v>
      </c>
      <c r="M1017">
        <v>0.21</v>
      </c>
      <c r="N1017">
        <v>237</v>
      </c>
      <c r="O1017">
        <v>0.69</v>
      </c>
      <c r="P1017">
        <v>104</v>
      </c>
      <c r="Q1017">
        <v>0.32</v>
      </c>
      <c r="R1017">
        <v>-82</v>
      </c>
      <c r="S1017">
        <v>-63</v>
      </c>
      <c r="T1017">
        <v>-63</v>
      </c>
      <c r="U1017">
        <v>-252</v>
      </c>
      <c r="V1017">
        <v>-378</v>
      </c>
      <c r="W1017">
        <v>42134</v>
      </c>
      <c r="X1017">
        <v>37188</v>
      </c>
      <c r="Y1017">
        <v>40475</v>
      </c>
      <c r="Z1017">
        <v>2.87</v>
      </c>
      <c r="AA1017" t="s">
        <v>2074</v>
      </c>
      <c r="AB1017" t="s">
        <v>2073</v>
      </c>
    </row>
    <row r="1018" spans="1:28" x14ac:dyDescent="0.3">
      <c r="A1018" t="s">
        <v>2066</v>
      </c>
      <c r="B1018" t="s">
        <v>2154</v>
      </c>
      <c r="C1018" t="s">
        <v>47</v>
      </c>
      <c r="D1018" t="s">
        <v>48</v>
      </c>
      <c r="E1018" t="s">
        <v>39</v>
      </c>
      <c r="F1018" t="s">
        <v>70</v>
      </c>
      <c r="G1018" t="s">
        <v>1827</v>
      </c>
      <c r="H1018" t="s">
        <v>44</v>
      </c>
      <c r="I1018" t="s">
        <v>46</v>
      </c>
      <c r="J1018" t="str">
        <f t="shared" si="15"/>
        <v>LOWES MLXP VAN ONE WA| 3718842501</v>
      </c>
      <c r="K1018">
        <v>1</v>
      </c>
      <c r="L1018">
        <v>2.9</v>
      </c>
      <c r="M1018">
        <v>0.21</v>
      </c>
      <c r="N1018">
        <v>263</v>
      </c>
      <c r="O1018">
        <v>0.88</v>
      </c>
      <c r="P1018">
        <v>46</v>
      </c>
      <c r="Q1018">
        <v>0.25</v>
      </c>
      <c r="R1018">
        <v>-135</v>
      </c>
      <c r="S1018">
        <v>-63</v>
      </c>
      <c r="T1018">
        <v>-78</v>
      </c>
      <c r="U1018">
        <v>-152</v>
      </c>
      <c r="V1018">
        <v>-293</v>
      </c>
      <c r="W1018">
        <v>42164</v>
      </c>
      <c r="X1018">
        <v>37188</v>
      </c>
      <c r="Y1018">
        <v>42501</v>
      </c>
      <c r="Z1018">
        <v>2.87</v>
      </c>
      <c r="AA1018" t="s">
        <v>2074</v>
      </c>
      <c r="AB1018" t="s">
        <v>2073</v>
      </c>
    </row>
    <row r="1019" spans="1:28" x14ac:dyDescent="0.3">
      <c r="A1019" t="s">
        <v>2066</v>
      </c>
      <c r="B1019" t="s">
        <v>2154</v>
      </c>
      <c r="C1019" t="s">
        <v>47</v>
      </c>
      <c r="D1019" t="s">
        <v>48</v>
      </c>
      <c r="E1019" t="s">
        <v>39</v>
      </c>
      <c r="F1019" t="s">
        <v>70</v>
      </c>
      <c r="G1019" t="s">
        <v>1827</v>
      </c>
      <c r="H1019" t="s">
        <v>44</v>
      </c>
      <c r="I1019" t="s">
        <v>112</v>
      </c>
      <c r="J1019" t="str">
        <f t="shared" si="15"/>
        <v>LOWES MLXP VAN ONE WA| 3718840391</v>
      </c>
      <c r="K1019">
        <v>4</v>
      </c>
      <c r="L1019">
        <v>2.9</v>
      </c>
      <c r="M1019">
        <v>0.21</v>
      </c>
      <c r="N1019">
        <v>237</v>
      </c>
      <c r="O1019">
        <v>0.9</v>
      </c>
      <c r="P1019">
        <v>52</v>
      </c>
      <c r="Q1019">
        <v>0.28000000000000003</v>
      </c>
      <c r="R1019">
        <v>-115</v>
      </c>
      <c r="S1019">
        <v>-63</v>
      </c>
      <c r="T1019">
        <v>-153</v>
      </c>
      <c r="U1019">
        <v>-222</v>
      </c>
      <c r="V1019">
        <v>-438</v>
      </c>
      <c r="W1019">
        <v>37091</v>
      </c>
      <c r="X1019">
        <v>37188</v>
      </c>
      <c r="Y1019">
        <v>40391</v>
      </c>
      <c r="Z1019">
        <v>2.87</v>
      </c>
      <c r="AA1019" t="s">
        <v>2074</v>
      </c>
      <c r="AB1019" t="s">
        <v>2073</v>
      </c>
    </row>
    <row r="1020" spans="1:28" x14ac:dyDescent="0.3">
      <c r="A1020" t="s">
        <v>2066</v>
      </c>
      <c r="B1020" t="s">
        <v>2152</v>
      </c>
      <c r="C1020" t="s">
        <v>101</v>
      </c>
      <c r="D1020" t="s">
        <v>102</v>
      </c>
      <c r="E1020" t="s">
        <v>39</v>
      </c>
      <c r="F1020" t="s">
        <v>70</v>
      </c>
      <c r="G1020" t="s">
        <v>828</v>
      </c>
      <c r="H1020" t="s">
        <v>44</v>
      </c>
      <c r="I1020" t="s">
        <v>786</v>
      </c>
      <c r="J1020" t="str">
        <f t="shared" si="15"/>
        <v>b: JB HUNT | 3708940065</v>
      </c>
      <c r="K1020">
        <v>1</v>
      </c>
      <c r="L1020">
        <v>2.99</v>
      </c>
      <c r="M1020">
        <v>0.28000000000000003</v>
      </c>
      <c r="N1020">
        <v>214</v>
      </c>
      <c r="O1020">
        <v>0.75</v>
      </c>
      <c r="P1020">
        <v>21</v>
      </c>
      <c r="Q1020">
        <v>0.25</v>
      </c>
      <c r="R1020">
        <v>-15</v>
      </c>
      <c r="S1020">
        <v>16</v>
      </c>
      <c r="T1020">
        <v>-89</v>
      </c>
      <c r="U1020">
        <v>-57</v>
      </c>
      <c r="V1020">
        <v>-130</v>
      </c>
      <c r="W1020">
        <v>37201</v>
      </c>
      <c r="X1020">
        <v>37089</v>
      </c>
      <c r="Y1020">
        <v>40065</v>
      </c>
      <c r="Z1020">
        <v>3.03</v>
      </c>
      <c r="AA1020" t="s">
        <v>2064</v>
      </c>
      <c r="AB1020" t="s">
        <v>2063</v>
      </c>
    </row>
    <row r="1021" spans="1:28" x14ac:dyDescent="0.3">
      <c r="A1021" t="s">
        <v>2066</v>
      </c>
      <c r="B1021" t="s">
        <v>2152</v>
      </c>
      <c r="C1021" t="s">
        <v>892</v>
      </c>
      <c r="D1021" t="s">
        <v>893</v>
      </c>
      <c r="E1021" t="s">
        <v>39</v>
      </c>
      <c r="F1021" t="s">
        <v>70</v>
      </c>
      <c r="G1021" t="s">
        <v>702</v>
      </c>
      <c r="H1021" t="s">
        <v>44</v>
      </c>
      <c r="I1021" t="s">
        <v>477</v>
      </c>
      <c r="J1021" t="str">
        <f t="shared" si="15"/>
        <v>CARRIER CORPORATION | 3709140201</v>
      </c>
      <c r="K1021">
        <v>3</v>
      </c>
      <c r="L1021">
        <v>2.5099999999999998</v>
      </c>
      <c r="M1021">
        <v>0.24</v>
      </c>
      <c r="N1021">
        <v>234</v>
      </c>
      <c r="O1021">
        <v>0.54</v>
      </c>
      <c r="P1021">
        <v>85</v>
      </c>
      <c r="Q1021">
        <v>0.32</v>
      </c>
      <c r="R1021">
        <v>-82</v>
      </c>
      <c r="S1021">
        <v>-21</v>
      </c>
      <c r="T1021">
        <v>2</v>
      </c>
      <c r="U1021">
        <v>-63</v>
      </c>
      <c r="V1021">
        <v>-82</v>
      </c>
      <c r="W1021">
        <v>37201</v>
      </c>
      <c r="X1021">
        <v>37091</v>
      </c>
      <c r="Y1021">
        <v>40201</v>
      </c>
      <c r="Z1021">
        <v>2.5099999999999998</v>
      </c>
      <c r="AA1021" t="s">
        <v>2068</v>
      </c>
      <c r="AB1021" t="s">
        <v>2067</v>
      </c>
    </row>
    <row r="1022" spans="1:28" x14ac:dyDescent="0.3">
      <c r="A1022" t="s">
        <v>2066</v>
      </c>
      <c r="B1022" t="s">
        <v>2152</v>
      </c>
      <c r="C1022" t="s">
        <v>47</v>
      </c>
      <c r="D1022" t="s">
        <v>48</v>
      </c>
      <c r="E1022" t="s">
        <v>39</v>
      </c>
      <c r="F1022" t="s">
        <v>70</v>
      </c>
      <c r="G1022" t="s">
        <v>1827</v>
      </c>
      <c r="H1022" t="s">
        <v>42</v>
      </c>
      <c r="I1022" t="s">
        <v>694</v>
      </c>
      <c r="J1022" t="str">
        <f t="shared" si="15"/>
        <v>LOWES MLXP VAN ONE WA| 3718847129</v>
      </c>
      <c r="K1022">
        <v>2</v>
      </c>
      <c r="L1022">
        <v>3.03</v>
      </c>
      <c r="M1022">
        <v>0.2</v>
      </c>
      <c r="N1022">
        <v>157</v>
      </c>
      <c r="O1022">
        <v>0.81</v>
      </c>
      <c r="P1022">
        <v>30</v>
      </c>
      <c r="Q1022">
        <v>0.25</v>
      </c>
      <c r="R1022">
        <v>-135</v>
      </c>
      <c r="S1022">
        <v>-63</v>
      </c>
      <c r="T1022">
        <v>-205</v>
      </c>
      <c r="U1022">
        <v>-61</v>
      </c>
      <c r="V1022">
        <v>-329</v>
      </c>
      <c r="W1022">
        <v>37087</v>
      </c>
      <c r="X1022">
        <v>37188</v>
      </c>
      <c r="Y1022">
        <v>47129</v>
      </c>
      <c r="Z1022">
        <v>2.99</v>
      </c>
      <c r="AA1022" t="s">
        <v>2074</v>
      </c>
      <c r="AB1022" t="s">
        <v>2073</v>
      </c>
    </row>
    <row r="1023" spans="1:28" x14ac:dyDescent="0.3">
      <c r="A1023" t="s">
        <v>2066</v>
      </c>
      <c r="B1023" t="s">
        <v>2152</v>
      </c>
      <c r="C1023" t="s">
        <v>47</v>
      </c>
      <c r="D1023" t="s">
        <v>48</v>
      </c>
      <c r="E1023" t="s">
        <v>39</v>
      </c>
      <c r="F1023" t="s">
        <v>70</v>
      </c>
      <c r="G1023" t="s">
        <v>1827</v>
      </c>
      <c r="H1023" t="s">
        <v>42</v>
      </c>
      <c r="I1023" t="s">
        <v>255</v>
      </c>
      <c r="J1023" t="str">
        <f t="shared" si="15"/>
        <v>LOWES MLXP VAN ONE WA| 3718847250</v>
      </c>
      <c r="K1023">
        <v>12</v>
      </c>
      <c r="L1023">
        <v>2.9</v>
      </c>
      <c r="M1023">
        <v>0.21</v>
      </c>
      <c r="N1023">
        <v>234</v>
      </c>
      <c r="O1023">
        <v>0.97</v>
      </c>
      <c r="P1023">
        <v>52</v>
      </c>
      <c r="Q1023">
        <v>0.27</v>
      </c>
      <c r="R1023">
        <v>-115</v>
      </c>
      <c r="S1023">
        <v>-63</v>
      </c>
      <c r="T1023">
        <v>-183</v>
      </c>
      <c r="U1023">
        <v>17</v>
      </c>
      <c r="V1023">
        <v>-229</v>
      </c>
      <c r="W1023">
        <v>42164</v>
      </c>
      <c r="X1023">
        <v>37188</v>
      </c>
      <c r="Y1023">
        <v>47250</v>
      </c>
      <c r="Z1023">
        <v>2.87</v>
      </c>
      <c r="AA1023" t="s">
        <v>2074</v>
      </c>
      <c r="AB1023" t="s">
        <v>2073</v>
      </c>
    </row>
    <row r="1024" spans="1:28" x14ac:dyDescent="0.3">
      <c r="A1024" t="s">
        <v>2066</v>
      </c>
      <c r="B1024" t="s">
        <v>2152</v>
      </c>
      <c r="C1024" t="s">
        <v>47</v>
      </c>
      <c r="D1024" t="s">
        <v>48</v>
      </c>
      <c r="E1024" t="s">
        <v>39</v>
      </c>
      <c r="F1024" t="s">
        <v>70</v>
      </c>
      <c r="G1024" t="s">
        <v>1827</v>
      </c>
      <c r="H1024" t="s">
        <v>44</v>
      </c>
      <c r="I1024" t="s">
        <v>2153</v>
      </c>
      <c r="J1024" t="str">
        <f t="shared" si="15"/>
        <v>LOWES MLXP VAN ONE WA| 3718842718</v>
      </c>
      <c r="K1024">
        <v>2</v>
      </c>
      <c r="L1024">
        <v>3.11</v>
      </c>
      <c r="M1024">
        <v>0.21</v>
      </c>
      <c r="N1024">
        <v>195</v>
      </c>
      <c r="O1024">
        <v>0.3</v>
      </c>
      <c r="P1024">
        <v>39</v>
      </c>
      <c r="Q1024">
        <v>0.25</v>
      </c>
      <c r="R1024">
        <v>-95</v>
      </c>
      <c r="S1024">
        <v>-63</v>
      </c>
      <c r="T1024">
        <v>15</v>
      </c>
      <c r="U1024">
        <v>-6</v>
      </c>
      <c r="V1024">
        <v>-54</v>
      </c>
      <c r="W1024">
        <v>37087</v>
      </c>
      <c r="X1024">
        <v>37188</v>
      </c>
      <c r="Y1024">
        <v>42718</v>
      </c>
      <c r="Z1024">
        <v>3.08</v>
      </c>
      <c r="AA1024" t="s">
        <v>2074</v>
      </c>
      <c r="AB1024" t="s">
        <v>2073</v>
      </c>
    </row>
    <row r="1025" spans="1:28" x14ac:dyDescent="0.3">
      <c r="A1025" t="s">
        <v>2066</v>
      </c>
      <c r="B1025" t="s">
        <v>2152</v>
      </c>
      <c r="C1025" t="s">
        <v>47</v>
      </c>
      <c r="D1025" t="s">
        <v>48</v>
      </c>
      <c r="E1025" t="s">
        <v>39</v>
      </c>
      <c r="F1025" t="s">
        <v>70</v>
      </c>
      <c r="G1025" t="s">
        <v>1827</v>
      </c>
      <c r="H1025" t="s">
        <v>44</v>
      </c>
      <c r="I1025" t="s">
        <v>477</v>
      </c>
      <c r="J1025" t="str">
        <f t="shared" si="15"/>
        <v>LOWES MLXP VAN ONE WA| 3718840201</v>
      </c>
      <c r="K1025">
        <v>15</v>
      </c>
      <c r="L1025">
        <v>2.9</v>
      </c>
      <c r="M1025">
        <v>0.21</v>
      </c>
      <c r="N1025">
        <v>180</v>
      </c>
      <c r="O1025">
        <v>0.65</v>
      </c>
      <c r="P1025">
        <v>72</v>
      </c>
      <c r="Q1025">
        <v>0.28999999999999998</v>
      </c>
      <c r="R1025">
        <v>-71</v>
      </c>
      <c r="S1025">
        <v>-63</v>
      </c>
      <c r="T1025">
        <v>-136</v>
      </c>
      <c r="U1025">
        <v>-89</v>
      </c>
      <c r="V1025">
        <v>-288</v>
      </c>
      <c r="W1025">
        <v>37101</v>
      </c>
      <c r="X1025">
        <v>37188</v>
      </c>
      <c r="Y1025">
        <v>40201</v>
      </c>
      <c r="Z1025">
        <v>2.87</v>
      </c>
      <c r="AA1025" t="s">
        <v>2074</v>
      </c>
      <c r="AB1025" t="s">
        <v>2073</v>
      </c>
    </row>
    <row r="1026" spans="1:28" x14ac:dyDescent="0.3">
      <c r="A1026" t="s">
        <v>2066</v>
      </c>
      <c r="B1026" t="s">
        <v>2152</v>
      </c>
      <c r="C1026" t="s">
        <v>47</v>
      </c>
      <c r="D1026" t="s">
        <v>48</v>
      </c>
      <c r="E1026" t="s">
        <v>39</v>
      </c>
      <c r="F1026" t="s">
        <v>70</v>
      </c>
      <c r="G1026" t="s">
        <v>1827</v>
      </c>
      <c r="H1026" t="s">
        <v>44</v>
      </c>
      <c r="I1026" t="s">
        <v>786</v>
      </c>
      <c r="J1026" t="str">
        <f t="shared" ref="J1026:J1089" si="16">TRIM(CONCATENATE(C1026,X1026,Y1026))</f>
        <v>LOWES MLXP VAN ONE WA| 3718840065</v>
      </c>
      <c r="K1026">
        <v>2</v>
      </c>
      <c r="L1026">
        <v>2.9</v>
      </c>
      <c r="M1026">
        <v>0.21</v>
      </c>
      <c r="N1026">
        <v>255</v>
      </c>
      <c r="O1026">
        <v>0.9</v>
      </c>
      <c r="P1026">
        <v>62</v>
      </c>
      <c r="Q1026">
        <v>0.28000000000000003</v>
      </c>
      <c r="R1026">
        <v>-95</v>
      </c>
      <c r="S1026">
        <v>-63</v>
      </c>
      <c r="T1026">
        <v>-87</v>
      </c>
      <c r="U1026">
        <v>79</v>
      </c>
      <c r="V1026">
        <v>-71</v>
      </c>
      <c r="W1026">
        <v>42164</v>
      </c>
      <c r="X1026">
        <v>37188</v>
      </c>
      <c r="Y1026">
        <v>40065</v>
      </c>
      <c r="Z1026">
        <v>2.87</v>
      </c>
      <c r="AA1026" t="s">
        <v>2074</v>
      </c>
      <c r="AB1026" t="s">
        <v>2073</v>
      </c>
    </row>
    <row r="1027" spans="1:28" x14ac:dyDescent="0.3">
      <c r="A1027" t="s">
        <v>2066</v>
      </c>
      <c r="B1027" t="s">
        <v>2152</v>
      </c>
      <c r="C1027" t="s">
        <v>47</v>
      </c>
      <c r="D1027" t="s">
        <v>48</v>
      </c>
      <c r="E1027" t="s">
        <v>39</v>
      </c>
      <c r="F1027" t="s">
        <v>70</v>
      </c>
      <c r="G1027" t="s">
        <v>1827</v>
      </c>
      <c r="H1027" t="s">
        <v>44</v>
      </c>
      <c r="I1027" t="s">
        <v>1644</v>
      </c>
      <c r="J1027" t="str">
        <f t="shared" si="16"/>
        <v>LOWES MLXP VAN ONE WA| 3718840165</v>
      </c>
      <c r="K1027">
        <v>2</v>
      </c>
      <c r="L1027">
        <v>2.9</v>
      </c>
      <c r="M1027">
        <v>0.21</v>
      </c>
      <c r="N1027">
        <v>193</v>
      </c>
      <c r="O1027">
        <v>0.34</v>
      </c>
      <c r="P1027">
        <v>37</v>
      </c>
      <c r="Q1027">
        <v>0.25</v>
      </c>
      <c r="R1027">
        <v>-188</v>
      </c>
      <c r="S1027">
        <v>-63</v>
      </c>
      <c r="T1027">
        <v>-3</v>
      </c>
      <c r="U1027">
        <v>57</v>
      </c>
      <c r="V1027">
        <v>-9</v>
      </c>
      <c r="W1027">
        <v>37121</v>
      </c>
      <c r="X1027">
        <v>37188</v>
      </c>
      <c r="Y1027">
        <v>40165</v>
      </c>
      <c r="Z1027">
        <v>2.87</v>
      </c>
      <c r="AA1027" t="s">
        <v>2074</v>
      </c>
      <c r="AB1027" t="s">
        <v>2073</v>
      </c>
    </row>
    <row r="1028" spans="1:28" x14ac:dyDescent="0.3">
      <c r="A1028" t="s">
        <v>2066</v>
      </c>
      <c r="B1028" t="s">
        <v>2151</v>
      </c>
      <c r="C1028" t="s">
        <v>2070</v>
      </c>
      <c r="D1028" t="s">
        <v>2069</v>
      </c>
      <c r="E1028" t="s">
        <v>39</v>
      </c>
      <c r="F1028" t="s">
        <v>70</v>
      </c>
      <c r="G1028" t="s">
        <v>202</v>
      </c>
      <c r="H1028" t="s">
        <v>44</v>
      </c>
      <c r="I1028" t="s">
        <v>1019</v>
      </c>
      <c r="J1028" t="str">
        <f t="shared" si="16"/>
        <v>PEPSI BEVERAGES COMPA| 3720142301</v>
      </c>
      <c r="K1028">
        <v>2</v>
      </c>
      <c r="L1028">
        <v>3.39</v>
      </c>
      <c r="M1028">
        <v>0.35</v>
      </c>
      <c r="N1028">
        <v>138</v>
      </c>
      <c r="O1028">
        <v>0.55000000000000004</v>
      </c>
      <c r="P1028">
        <v>88</v>
      </c>
      <c r="Q1028">
        <v>0.3</v>
      </c>
      <c r="R1028">
        <v>-20</v>
      </c>
      <c r="S1028">
        <v>-41</v>
      </c>
      <c r="T1028">
        <v>-137</v>
      </c>
      <c r="U1028">
        <v>-292</v>
      </c>
      <c r="V1028">
        <v>-470</v>
      </c>
      <c r="W1028">
        <v>37352</v>
      </c>
      <c r="X1028">
        <v>37201</v>
      </c>
      <c r="Y1028">
        <v>42301</v>
      </c>
      <c r="Z1028">
        <v>3.5</v>
      </c>
      <c r="AA1028" t="s">
        <v>2068</v>
      </c>
      <c r="AB1028" t="s">
        <v>2067</v>
      </c>
    </row>
    <row r="1029" spans="1:28" x14ac:dyDescent="0.3">
      <c r="A1029" t="s">
        <v>2066</v>
      </c>
      <c r="B1029" t="s">
        <v>2149</v>
      </c>
      <c r="C1029" t="s">
        <v>37</v>
      </c>
      <c r="D1029" t="s">
        <v>38</v>
      </c>
      <c r="E1029" t="s">
        <v>39</v>
      </c>
      <c r="F1029" t="s">
        <v>70</v>
      </c>
      <c r="G1029" t="s">
        <v>669</v>
      </c>
      <c r="H1029" t="s">
        <v>44</v>
      </c>
      <c r="I1029" t="s">
        <v>481</v>
      </c>
      <c r="J1029" t="str">
        <f t="shared" si="16"/>
        <v>b: C H ROBINSON | 3713842025</v>
      </c>
      <c r="K1029">
        <v>1</v>
      </c>
      <c r="L1029">
        <v>3.14</v>
      </c>
      <c r="M1029">
        <v>0.27</v>
      </c>
      <c r="N1029">
        <v>132</v>
      </c>
      <c r="O1029">
        <v>0.23</v>
      </c>
      <c r="P1029">
        <v>21</v>
      </c>
      <c r="Q1029">
        <v>0.25</v>
      </c>
      <c r="R1029">
        <v>-8</v>
      </c>
      <c r="S1029">
        <v>13</v>
      </c>
      <c r="T1029">
        <v>1</v>
      </c>
      <c r="U1029">
        <v>-63</v>
      </c>
      <c r="V1029">
        <v>-49</v>
      </c>
      <c r="W1029">
        <v>37087</v>
      </c>
      <c r="X1029">
        <v>37138</v>
      </c>
      <c r="Y1029">
        <v>42025</v>
      </c>
      <c r="Z1029">
        <v>3.17</v>
      </c>
      <c r="AA1029" t="s">
        <v>2068</v>
      </c>
      <c r="AB1029" t="s">
        <v>2067</v>
      </c>
    </row>
    <row r="1030" spans="1:28" x14ac:dyDescent="0.3">
      <c r="A1030" t="s">
        <v>2066</v>
      </c>
      <c r="B1030" t="s">
        <v>2149</v>
      </c>
      <c r="C1030" t="s">
        <v>1307</v>
      </c>
      <c r="D1030" t="s">
        <v>1308</v>
      </c>
      <c r="E1030" t="s">
        <v>39</v>
      </c>
      <c r="F1030" t="s">
        <v>70</v>
      </c>
      <c r="G1030" t="s">
        <v>1823</v>
      </c>
      <c r="H1030" t="s">
        <v>44</v>
      </c>
      <c r="I1030" t="s">
        <v>2150</v>
      </c>
      <c r="J1030" t="str">
        <f t="shared" si="16"/>
        <v>b: HNRY LOGISTICS | 3705542071</v>
      </c>
      <c r="K1030">
        <v>1</v>
      </c>
      <c r="L1030">
        <v>4.26</v>
      </c>
      <c r="M1030">
        <v>0.27</v>
      </c>
      <c r="N1030">
        <v>88</v>
      </c>
      <c r="O1030">
        <v>0.25</v>
      </c>
      <c r="P1030">
        <v>64</v>
      </c>
      <c r="Q1030">
        <v>0.3</v>
      </c>
      <c r="R1030">
        <v>-6</v>
      </c>
      <c r="S1030">
        <v>-38</v>
      </c>
      <c r="T1030">
        <v>-51</v>
      </c>
      <c r="U1030">
        <v>-58</v>
      </c>
      <c r="V1030">
        <v>-147</v>
      </c>
      <c r="W1030">
        <v>37091</v>
      </c>
      <c r="X1030">
        <v>37055</v>
      </c>
      <c r="Y1030">
        <v>42071</v>
      </c>
      <c r="Z1030">
        <v>4.29</v>
      </c>
      <c r="AA1030" t="s">
        <v>2064</v>
      </c>
      <c r="AB1030" t="s">
        <v>2063</v>
      </c>
    </row>
    <row r="1031" spans="1:28" x14ac:dyDescent="0.3">
      <c r="A1031" t="s">
        <v>2066</v>
      </c>
      <c r="B1031" t="s">
        <v>2149</v>
      </c>
      <c r="C1031" t="s">
        <v>119</v>
      </c>
      <c r="D1031" t="s">
        <v>120</v>
      </c>
      <c r="E1031" t="s">
        <v>39</v>
      </c>
      <c r="F1031" t="s">
        <v>70</v>
      </c>
      <c r="G1031" t="s">
        <v>202</v>
      </c>
      <c r="H1031" t="s">
        <v>44</v>
      </c>
      <c r="I1031" t="s">
        <v>2150</v>
      </c>
      <c r="J1031" t="str">
        <f t="shared" si="16"/>
        <v>b: HUB GROUP INC | 3720142071</v>
      </c>
      <c r="K1031">
        <v>2</v>
      </c>
      <c r="L1031">
        <v>5.76</v>
      </c>
      <c r="M1031">
        <v>0.27</v>
      </c>
      <c r="N1031">
        <v>116</v>
      </c>
      <c r="O1031">
        <v>0.2</v>
      </c>
      <c r="P1031">
        <v>116</v>
      </c>
      <c r="Q1031">
        <v>0.35</v>
      </c>
      <c r="R1031">
        <v>-7</v>
      </c>
      <c r="S1031">
        <v>-24</v>
      </c>
      <c r="T1031">
        <v>14</v>
      </c>
      <c r="U1031">
        <v>207</v>
      </c>
      <c r="V1031">
        <v>197</v>
      </c>
      <c r="W1031">
        <v>37201</v>
      </c>
      <c r="X1031">
        <v>37201</v>
      </c>
      <c r="Y1031">
        <v>42071</v>
      </c>
      <c r="Z1031">
        <v>5.79</v>
      </c>
      <c r="AA1031" t="s">
        <v>2068</v>
      </c>
      <c r="AB1031" t="s">
        <v>2067</v>
      </c>
    </row>
    <row r="1032" spans="1:28" x14ac:dyDescent="0.3">
      <c r="A1032" t="s">
        <v>2066</v>
      </c>
      <c r="B1032" t="s">
        <v>2149</v>
      </c>
      <c r="C1032" t="s">
        <v>137</v>
      </c>
      <c r="D1032" t="s">
        <v>138</v>
      </c>
      <c r="E1032" t="s">
        <v>39</v>
      </c>
      <c r="F1032" t="s">
        <v>70</v>
      </c>
      <c r="G1032" t="s">
        <v>202</v>
      </c>
      <c r="H1032" t="s">
        <v>44</v>
      </c>
      <c r="I1032" t="s">
        <v>483</v>
      </c>
      <c r="J1032" t="str">
        <f t="shared" si="16"/>
        <v>b: RED CLASSIC BROKER| 3720142001</v>
      </c>
      <c r="K1032">
        <v>1</v>
      </c>
      <c r="L1032">
        <v>4.68</v>
      </c>
      <c r="M1032">
        <v>0.28000000000000003</v>
      </c>
      <c r="N1032">
        <v>141</v>
      </c>
      <c r="O1032">
        <v>0.79</v>
      </c>
      <c r="P1032">
        <v>16</v>
      </c>
      <c r="Q1032">
        <v>0.25</v>
      </c>
      <c r="R1032">
        <v>-10</v>
      </c>
      <c r="S1032">
        <v>26</v>
      </c>
      <c r="T1032">
        <v>-240</v>
      </c>
      <c r="U1032">
        <v>152</v>
      </c>
      <c r="V1032">
        <v>-62</v>
      </c>
      <c r="W1032">
        <v>37086</v>
      </c>
      <c r="X1032">
        <v>37201</v>
      </c>
      <c r="Y1032">
        <v>42001</v>
      </c>
      <c r="Z1032">
        <v>4.72</v>
      </c>
      <c r="AA1032" t="s">
        <v>2068</v>
      </c>
      <c r="AB1032" t="s">
        <v>2067</v>
      </c>
    </row>
    <row r="1033" spans="1:28" x14ac:dyDescent="0.3">
      <c r="A1033" t="s">
        <v>2066</v>
      </c>
      <c r="B1033" t="s">
        <v>2149</v>
      </c>
      <c r="C1033" t="s">
        <v>47</v>
      </c>
      <c r="D1033" t="s">
        <v>48</v>
      </c>
      <c r="E1033" t="s">
        <v>39</v>
      </c>
      <c r="F1033" t="s">
        <v>70</v>
      </c>
      <c r="G1033" t="s">
        <v>1827</v>
      </c>
      <c r="H1033" t="s">
        <v>44</v>
      </c>
      <c r="I1033" t="s">
        <v>634</v>
      </c>
      <c r="J1033" t="str">
        <f t="shared" si="16"/>
        <v>LOWES MLXP VAN ONE WA| 3718842419</v>
      </c>
      <c r="K1033">
        <v>4</v>
      </c>
      <c r="L1033">
        <v>2.9</v>
      </c>
      <c r="M1033">
        <v>0.21</v>
      </c>
      <c r="N1033">
        <v>258</v>
      </c>
      <c r="O1033">
        <v>0.74</v>
      </c>
      <c r="P1033">
        <v>50</v>
      </c>
      <c r="Q1033">
        <v>0.26</v>
      </c>
      <c r="R1033">
        <v>-142</v>
      </c>
      <c r="S1033">
        <v>-63</v>
      </c>
      <c r="T1033">
        <v>-18</v>
      </c>
      <c r="U1033">
        <v>271</v>
      </c>
      <c r="V1033">
        <v>190</v>
      </c>
      <c r="W1033">
        <v>37201</v>
      </c>
      <c r="X1033">
        <v>37188</v>
      </c>
      <c r="Y1033">
        <v>42419</v>
      </c>
      <c r="Z1033">
        <v>2.87</v>
      </c>
      <c r="AA1033" t="s">
        <v>2074</v>
      </c>
      <c r="AB1033" t="s">
        <v>2073</v>
      </c>
    </row>
    <row r="1034" spans="1:28" x14ac:dyDescent="0.3">
      <c r="A1034" t="s">
        <v>2066</v>
      </c>
      <c r="B1034" t="s">
        <v>2149</v>
      </c>
      <c r="C1034" t="s">
        <v>47</v>
      </c>
      <c r="D1034" t="s">
        <v>48</v>
      </c>
      <c r="E1034" t="s">
        <v>39</v>
      </c>
      <c r="F1034" t="s">
        <v>70</v>
      </c>
      <c r="G1034" t="s">
        <v>1827</v>
      </c>
      <c r="H1034" t="s">
        <v>44</v>
      </c>
      <c r="I1034" t="s">
        <v>483</v>
      </c>
      <c r="J1034" t="str">
        <f t="shared" si="16"/>
        <v>LOWES MLXP VAN ONE WA| 3718842001</v>
      </c>
      <c r="K1034">
        <v>3</v>
      </c>
      <c r="L1034">
        <v>2.9</v>
      </c>
      <c r="M1034">
        <v>0.21</v>
      </c>
      <c r="N1034">
        <v>280</v>
      </c>
      <c r="O1034">
        <v>0.76</v>
      </c>
      <c r="P1034">
        <v>37</v>
      </c>
      <c r="Q1034">
        <v>0.25</v>
      </c>
      <c r="R1034">
        <v>-205</v>
      </c>
      <c r="S1034">
        <v>-63</v>
      </c>
      <c r="T1034">
        <v>-27</v>
      </c>
      <c r="U1034">
        <v>377</v>
      </c>
      <c r="V1034">
        <v>287</v>
      </c>
      <c r="W1034">
        <v>37087</v>
      </c>
      <c r="X1034">
        <v>37188</v>
      </c>
      <c r="Y1034">
        <v>42001</v>
      </c>
      <c r="Z1034">
        <v>2.87</v>
      </c>
      <c r="AA1034" t="s">
        <v>2074</v>
      </c>
      <c r="AB1034" t="s">
        <v>2073</v>
      </c>
    </row>
    <row r="1035" spans="1:28" x14ac:dyDescent="0.3">
      <c r="A1035" t="s">
        <v>2066</v>
      </c>
      <c r="B1035" t="s">
        <v>2146</v>
      </c>
      <c r="C1035" t="s">
        <v>47</v>
      </c>
      <c r="D1035" t="s">
        <v>48</v>
      </c>
      <c r="E1035" t="s">
        <v>39</v>
      </c>
      <c r="F1035" t="s">
        <v>70</v>
      </c>
      <c r="G1035" t="s">
        <v>1827</v>
      </c>
      <c r="H1035" t="s">
        <v>44</v>
      </c>
      <c r="I1035" t="s">
        <v>2148</v>
      </c>
      <c r="J1035" t="str">
        <f t="shared" si="16"/>
        <v>LOWES MLXP VAN ONE WA| 3718841240</v>
      </c>
      <c r="K1035">
        <v>1</v>
      </c>
      <c r="L1035">
        <v>2.9</v>
      </c>
      <c r="M1035">
        <v>0.21</v>
      </c>
      <c r="N1035">
        <v>334</v>
      </c>
      <c r="O1035">
        <v>1</v>
      </c>
      <c r="P1035">
        <v>54</v>
      </c>
      <c r="Q1035">
        <v>0.3</v>
      </c>
      <c r="R1035">
        <v>-135</v>
      </c>
      <c r="S1035">
        <v>-63</v>
      </c>
      <c r="T1035">
        <v>-69</v>
      </c>
      <c r="U1035">
        <v>-386</v>
      </c>
      <c r="V1035">
        <v>-518</v>
      </c>
      <c r="W1035">
        <v>37127</v>
      </c>
      <c r="X1035">
        <v>37188</v>
      </c>
      <c r="Y1035">
        <v>41240</v>
      </c>
      <c r="Z1035">
        <v>2.87</v>
      </c>
      <c r="AA1035" t="s">
        <v>2074</v>
      </c>
      <c r="AB1035" t="s">
        <v>2073</v>
      </c>
    </row>
    <row r="1036" spans="1:28" x14ac:dyDescent="0.3">
      <c r="A1036" t="s">
        <v>2066</v>
      </c>
      <c r="B1036" t="s">
        <v>2146</v>
      </c>
      <c r="C1036" t="s">
        <v>47</v>
      </c>
      <c r="D1036" t="s">
        <v>48</v>
      </c>
      <c r="E1036" t="s">
        <v>39</v>
      </c>
      <c r="F1036" t="s">
        <v>70</v>
      </c>
      <c r="G1036" t="s">
        <v>1827</v>
      </c>
      <c r="H1036" t="s">
        <v>44</v>
      </c>
      <c r="I1036" t="s">
        <v>2147</v>
      </c>
      <c r="J1036" t="str">
        <f t="shared" si="16"/>
        <v>LOWES MLXP VAN ONE WA| 3718841501</v>
      </c>
      <c r="K1036">
        <v>1</v>
      </c>
      <c r="L1036">
        <v>2.9</v>
      </c>
      <c r="M1036">
        <v>0.21</v>
      </c>
      <c r="N1036">
        <v>374</v>
      </c>
      <c r="O1036">
        <v>0.92</v>
      </c>
      <c r="P1036">
        <v>39</v>
      </c>
      <c r="Q1036">
        <v>0.25</v>
      </c>
      <c r="R1036">
        <v>-135</v>
      </c>
      <c r="S1036">
        <v>-63</v>
      </c>
      <c r="T1036">
        <v>-67</v>
      </c>
      <c r="U1036">
        <v>-312</v>
      </c>
      <c r="V1036">
        <v>-442</v>
      </c>
      <c r="W1036">
        <v>37087</v>
      </c>
      <c r="X1036">
        <v>37188</v>
      </c>
      <c r="Y1036">
        <v>41501</v>
      </c>
      <c r="Z1036">
        <v>2.87</v>
      </c>
      <c r="AA1036" t="s">
        <v>2074</v>
      </c>
      <c r="AB1036" t="s">
        <v>2073</v>
      </c>
    </row>
    <row r="1037" spans="1:28" x14ac:dyDescent="0.3">
      <c r="A1037" t="s">
        <v>2066</v>
      </c>
      <c r="B1037" t="s">
        <v>2146</v>
      </c>
      <c r="C1037" t="s">
        <v>47</v>
      </c>
      <c r="D1037" t="s">
        <v>48</v>
      </c>
      <c r="E1037" t="s">
        <v>39</v>
      </c>
      <c r="F1037" t="s">
        <v>70</v>
      </c>
      <c r="G1037" t="s">
        <v>1827</v>
      </c>
      <c r="H1037" t="s">
        <v>87</v>
      </c>
      <c r="I1037" t="s">
        <v>994</v>
      </c>
      <c r="J1037" t="str">
        <f t="shared" si="16"/>
        <v>LOWES MLXP VAN ONE WA| 3718845680</v>
      </c>
      <c r="K1037">
        <v>2</v>
      </c>
      <c r="L1037">
        <v>3.2</v>
      </c>
      <c r="M1037">
        <v>0.21</v>
      </c>
      <c r="N1037">
        <v>326</v>
      </c>
      <c r="O1037">
        <v>1.05</v>
      </c>
      <c r="P1037">
        <v>42</v>
      </c>
      <c r="Q1037">
        <v>0.25</v>
      </c>
      <c r="R1037">
        <v>-135</v>
      </c>
      <c r="S1037">
        <v>-63</v>
      </c>
      <c r="T1037">
        <v>-90</v>
      </c>
      <c r="U1037">
        <v>-302</v>
      </c>
      <c r="V1037">
        <v>-455</v>
      </c>
      <c r="W1037">
        <v>42276</v>
      </c>
      <c r="X1037">
        <v>37188</v>
      </c>
      <c r="Y1037">
        <v>45680</v>
      </c>
      <c r="Z1037">
        <v>3.17</v>
      </c>
      <c r="AA1037" t="s">
        <v>2074</v>
      </c>
      <c r="AB1037" t="s">
        <v>2073</v>
      </c>
    </row>
    <row r="1038" spans="1:28" x14ac:dyDescent="0.3">
      <c r="A1038" t="s">
        <v>2066</v>
      </c>
      <c r="B1038" t="s">
        <v>2146</v>
      </c>
      <c r="C1038" t="s">
        <v>47</v>
      </c>
      <c r="D1038" t="s">
        <v>48</v>
      </c>
      <c r="E1038" t="s">
        <v>39</v>
      </c>
      <c r="F1038" t="s">
        <v>70</v>
      </c>
      <c r="G1038" t="s">
        <v>1827</v>
      </c>
      <c r="H1038" t="s">
        <v>87</v>
      </c>
      <c r="I1038" t="s">
        <v>2145</v>
      </c>
      <c r="J1038" t="str">
        <f t="shared" si="16"/>
        <v>LOWES MLXP VAN ONE WA| 3718845694</v>
      </c>
      <c r="K1038">
        <v>1</v>
      </c>
      <c r="L1038">
        <v>3.2</v>
      </c>
      <c r="M1038">
        <v>0.21</v>
      </c>
      <c r="N1038">
        <v>346</v>
      </c>
      <c r="O1038">
        <v>1</v>
      </c>
      <c r="P1038">
        <v>73</v>
      </c>
      <c r="Q1038">
        <v>0.3</v>
      </c>
      <c r="R1038">
        <v>-135</v>
      </c>
      <c r="S1038">
        <v>-63</v>
      </c>
      <c r="T1038">
        <v>-69</v>
      </c>
      <c r="U1038">
        <v>-260</v>
      </c>
      <c r="V1038">
        <v>-392</v>
      </c>
      <c r="W1038">
        <v>37174</v>
      </c>
      <c r="X1038">
        <v>37188</v>
      </c>
      <c r="Y1038">
        <v>45694</v>
      </c>
      <c r="Z1038">
        <v>3.17</v>
      </c>
      <c r="AA1038" t="s">
        <v>2074</v>
      </c>
      <c r="AB1038" t="s">
        <v>2073</v>
      </c>
    </row>
    <row r="1039" spans="1:28" x14ac:dyDescent="0.3">
      <c r="A1039" t="s">
        <v>2066</v>
      </c>
      <c r="B1039" t="s">
        <v>2142</v>
      </c>
      <c r="C1039" t="s">
        <v>37</v>
      </c>
      <c r="D1039" t="s">
        <v>38</v>
      </c>
      <c r="E1039" t="s">
        <v>39</v>
      </c>
      <c r="F1039" t="s">
        <v>70</v>
      </c>
      <c r="G1039" t="s">
        <v>202</v>
      </c>
      <c r="H1039" t="s">
        <v>61</v>
      </c>
      <c r="I1039" t="s">
        <v>71</v>
      </c>
      <c r="J1039" t="str">
        <f t="shared" si="16"/>
        <v>b: C H ROBINSON | 3720163755</v>
      </c>
      <c r="K1039">
        <v>2</v>
      </c>
      <c r="L1039">
        <v>1.72</v>
      </c>
      <c r="M1039">
        <v>0.28000000000000003</v>
      </c>
      <c r="N1039">
        <v>212</v>
      </c>
      <c r="O1039">
        <v>0.61</v>
      </c>
      <c r="P1039">
        <v>65</v>
      </c>
      <c r="Q1039">
        <v>0.3</v>
      </c>
      <c r="R1039">
        <v>-15</v>
      </c>
      <c r="S1039">
        <v>-24</v>
      </c>
      <c r="T1039">
        <v>-28</v>
      </c>
      <c r="U1039">
        <v>-225</v>
      </c>
      <c r="V1039">
        <v>-277</v>
      </c>
      <c r="W1039">
        <v>37091</v>
      </c>
      <c r="X1039">
        <v>37201</v>
      </c>
      <c r="Y1039">
        <v>63755</v>
      </c>
      <c r="Z1039">
        <v>1.76</v>
      </c>
      <c r="AA1039" t="s">
        <v>2068</v>
      </c>
      <c r="AB1039" t="s">
        <v>2067</v>
      </c>
    </row>
    <row r="1040" spans="1:28" x14ac:dyDescent="0.3">
      <c r="A1040" t="s">
        <v>2066</v>
      </c>
      <c r="B1040" t="s">
        <v>2142</v>
      </c>
      <c r="C1040" t="s">
        <v>929</v>
      </c>
      <c r="D1040" t="s">
        <v>930</v>
      </c>
      <c r="E1040" t="s">
        <v>39</v>
      </c>
      <c r="F1040" t="s">
        <v>70</v>
      </c>
      <c r="G1040" t="s">
        <v>575</v>
      </c>
      <c r="H1040" t="s">
        <v>61</v>
      </c>
      <c r="I1040" t="s">
        <v>2141</v>
      </c>
      <c r="J1040" t="str">
        <f t="shared" si="16"/>
        <v>BRIDGESTONE FIRESTONE| 3708763701</v>
      </c>
      <c r="K1040">
        <v>4</v>
      </c>
      <c r="L1040">
        <v>2.5499999999999998</v>
      </c>
      <c r="M1040">
        <v>0.19</v>
      </c>
      <c r="N1040">
        <v>237</v>
      </c>
      <c r="O1040">
        <v>0.84</v>
      </c>
      <c r="P1040">
        <v>17</v>
      </c>
      <c r="Q1040">
        <v>0.26</v>
      </c>
      <c r="R1040">
        <v>3</v>
      </c>
      <c r="S1040">
        <v>-49</v>
      </c>
      <c r="T1040">
        <v>-127</v>
      </c>
      <c r="U1040">
        <v>-29</v>
      </c>
      <c r="V1040">
        <v>-205</v>
      </c>
      <c r="W1040">
        <v>37087</v>
      </c>
      <c r="X1040">
        <v>37087</v>
      </c>
      <c r="Y1040">
        <v>63701</v>
      </c>
      <c r="Z1040">
        <v>2.5</v>
      </c>
      <c r="AA1040" t="s">
        <v>2074</v>
      </c>
      <c r="AB1040" t="s">
        <v>2073</v>
      </c>
    </row>
    <row r="1041" spans="1:28" x14ac:dyDescent="0.3">
      <c r="A1041" t="s">
        <v>2066</v>
      </c>
      <c r="B1041" t="s">
        <v>2142</v>
      </c>
      <c r="C1041" t="s">
        <v>148</v>
      </c>
      <c r="D1041" t="s">
        <v>149</v>
      </c>
      <c r="E1041" t="s">
        <v>39</v>
      </c>
      <c r="F1041" t="s">
        <v>70</v>
      </c>
      <c r="G1041" t="s">
        <v>1678</v>
      </c>
      <c r="H1041" t="s">
        <v>61</v>
      </c>
      <c r="I1041" t="s">
        <v>743</v>
      </c>
      <c r="J1041" t="str">
        <f t="shared" si="16"/>
        <v>BRIGGS AND STRATTON | 3832063901</v>
      </c>
      <c r="K1041">
        <v>9</v>
      </c>
      <c r="L1041">
        <v>3.11</v>
      </c>
      <c r="M1041">
        <v>0.19</v>
      </c>
      <c r="N1041">
        <v>171</v>
      </c>
      <c r="O1041">
        <v>0.28000000000000003</v>
      </c>
      <c r="P1041">
        <v>48</v>
      </c>
      <c r="Q1041">
        <v>0.28999999999999998</v>
      </c>
      <c r="R1041">
        <v>2</v>
      </c>
      <c r="S1041">
        <v>-178</v>
      </c>
      <c r="T1041">
        <v>23</v>
      </c>
      <c r="U1041">
        <v>-28</v>
      </c>
      <c r="V1041">
        <v>-183</v>
      </c>
      <c r="W1041">
        <v>38301</v>
      </c>
      <c r="X1041">
        <v>38320</v>
      </c>
      <c r="Y1041">
        <v>63901</v>
      </c>
      <c r="Z1041">
        <v>3.06</v>
      </c>
      <c r="AA1041" t="s">
        <v>2144</v>
      </c>
      <c r="AB1041" t="s">
        <v>2143</v>
      </c>
    </row>
    <row r="1042" spans="1:28" x14ac:dyDescent="0.3">
      <c r="A1042" t="s">
        <v>2066</v>
      </c>
      <c r="B1042" t="s">
        <v>2142</v>
      </c>
      <c r="C1042" t="s">
        <v>47</v>
      </c>
      <c r="D1042" t="s">
        <v>48</v>
      </c>
      <c r="E1042" t="s">
        <v>39</v>
      </c>
      <c r="F1042" t="s">
        <v>70</v>
      </c>
      <c r="G1042" t="s">
        <v>1827</v>
      </c>
      <c r="H1042" t="s">
        <v>61</v>
      </c>
      <c r="I1042" t="s">
        <v>2141</v>
      </c>
      <c r="J1042" t="str">
        <f t="shared" si="16"/>
        <v>LOWES MLXP VAN ONE WA| 3718863701</v>
      </c>
      <c r="K1042">
        <v>3</v>
      </c>
      <c r="L1042">
        <v>3.3</v>
      </c>
      <c r="M1042">
        <v>0.21</v>
      </c>
      <c r="N1042">
        <v>297</v>
      </c>
      <c r="O1042">
        <v>0.79</v>
      </c>
      <c r="P1042">
        <v>122</v>
      </c>
      <c r="Q1042">
        <v>0.33</v>
      </c>
      <c r="R1042">
        <v>-240</v>
      </c>
      <c r="S1042">
        <v>-63</v>
      </c>
      <c r="T1042">
        <v>-40</v>
      </c>
      <c r="U1042">
        <v>530</v>
      </c>
      <c r="V1042">
        <v>427</v>
      </c>
      <c r="W1042">
        <v>37201</v>
      </c>
      <c r="X1042">
        <v>37188</v>
      </c>
      <c r="Y1042">
        <v>63701</v>
      </c>
      <c r="Z1042">
        <v>3.27</v>
      </c>
      <c r="AA1042" t="s">
        <v>2074</v>
      </c>
      <c r="AB1042" t="s">
        <v>2073</v>
      </c>
    </row>
    <row r="1043" spans="1:28" x14ac:dyDescent="0.3">
      <c r="A1043" t="s">
        <v>2066</v>
      </c>
      <c r="B1043" t="s">
        <v>2140</v>
      </c>
      <c r="C1043" t="s">
        <v>2139</v>
      </c>
      <c r="D1043" t="s">
        <v>2138</v>
      </c>
      <c r="E1043" t="s">
        <v>39</v>
      </c>
      <c r="F1043" t="s">
        <v>70</v>
      </c>
      <c r="G1043" t="s">
        <v>1469</v>
      </c>
      <c r="H1043" t="s">
        <v>61</v>
      </c>
      <c r="I1043" t="s">
        <v>2137</v>
      </c>
      <c r="J1043" t="str">
        <f t="shared" si="16"/>
        <v>FEDERAL RECYCLING | 3718763043</v>
      </c>
      <c r="K1043">
        <v>6</v>
      </c>
      <c r="L1043">
        <v>2.66</v>
      </c>
      <c r="M1043">
        <v>0.28000000000000003</v>
      </c>
      <c r="N1043">
        <v>319</v>
      </c>
      <c r="O1043">
        <v>0.85</v>
      </c>
      <c r="P1043">
        <v>48</v>
      </c>
      <c r="Q1043">
        <v>0.27</v>
      </c>
      <c r="R1043">
        <v>-22</v>
      </c>
      <c r="S1043">
        <v>-19</v>
      </c>
      <c r="T1043">
        <v>-4</v>
      </c>
      <c r="U1043">
        <v>-219</v>
      </c>
      <c r="V1043">
        <v>-242</v>
      </c>
      <c r="W1043">
        <v>37201</v>
      </c>
      <c r="X1043">
        <v>37187</v>
      </c>
      <c r="Y1043">
        <v>63043</v>
      </c>
      <c r="Z1043">
        <v>2.7</v>
      </c>
      <c r="AA1043" t="s">
        <v>2068</v>
      </c>
      <c r="AB1043" t="s">
        <v>2067</v>
      </c>
    </row>
    <row r="1044" spans="1:28" x14ac:dyDescent="0.3">
      <c r="A1044" t="s">
        <v>2066</v>
      </c>
      <c r="B1044" t="s">
        <v>2136</v>
      </c>
      <c r="C1044" t="s">
        <v>37</v>
      </c>
      <c r="D1044" t="s">
        <v>38</v>
      </c>
      <c r="E1044" t="s">
        <v>39</v>
      </c>
      <c r="F1044" t="s">
        <v>70</v>
      </c>
      <c r="G1044" t="s">
        <v>611</v>
      </c>
      <c r="H1044" t="s">
        <v>66</v>
      </c>
      <c r="I1044" t="s">
        <v>725</v>
      </c>
      <c r="J1044" t="str">
        <f t="shared" si="16"/>
        <v>b: C H ROBINSON | 3712738732</v>
      </c>
      <c r="K1044">
        <v>1</v>
      </c>
      <c r="L1044">
        <v>1.88</v>
      </c>
      <c r="M1044">
        <v>0.27</v>
      </c>
      <c r="N1044">
        <v>349</v>
      </c>
      <c r="O1044">
        <v>0.88</v>
      </c>
      <c r="P1044">
        <v>67</v>
      </c>
      <c r="Q1044">
        <v>0.3</v>
      </c>
      <c r="R1044">
        <v>-21</v>
      </c>
      <c r="S1044">
        <v>-13</v>
      </c>
      <c r="T1044">
        <v>-17</v>
      </c>
      <c r="U1044">
        <v>-195</v>
      </c>
      <c r="V1044">
        <v>-225</v>
      </c>
      <c r="W1044">
        <v>42164</v>
      </c>
      <c r="X1044">
        <v>37127</v>
      </c>
      <c r="Y1044">
        <v>38732</v>
      </c>
      <c r="Z1044">
        <v>1.91</v>
      </c>
      <c r="AA1044" t="s">
        <v>2068</v>
      </c>
      <c r="AB1044" t="s">
        <v>2067</v>
      </c>
    </row>
    <row r="1045" spans="1:28" x14ac:dyDescent="0.3">
      <c r="A1045" t="s">
        <v>2066</v>
      </c>
      <c r="B1045" t="s">
        <v>2136</v>
      </c>
      <c r="C1045" t="s">
        <v>47</v>
      </c>
      <c r="D1045" t="s">
        <v>48</v>
      </c>
      <c r="E1045" t="s">
        <v>39</v>
      </c>
      <c r="F1045" t="s">
        <v>70</v>
      </c>
      <c r="G1045" t="s">
        <v>1827</v>
      </c>
      <c r="H1045" t="s">
        <v>66</v>
      </c>
      <c r="I1045" t="s">
        <v>550</v>
      </c>
      <c r="J1045" t="str">
        <f t="shared" si="16"/>
        <v>LOWES MLXP VAN ONE WA| 3718838701</v>
      </c>
      <c r="K1045">
        <v>4</v>
      </c>
      <c r="L1045">
        <v>3.2</v>
      </c>
      <c r="M1045">
        <v>0.21</v>
      </c>
      <c r="N1045">
        <v>405</v>
      </c>
      <c r="O1045">
        <v>0.98</v>
      </c>
      <c r="P1045">
        <v>80</v>
      </c>
      <c r="Q1045">
        <v>0.3</v>
      </c>
      <c r="R1045">
        <v>-162</v>
      </c>
      <c r="S1045">
        <v>-63</v>
      </c>
      <c r="T1045">
        <v>-15</v>
      </c>
      <c r="U1045">
        <v>528</v>
      </c>
      <c r="V1045">
        <v>450</v>
      </c>
      <c r="W1045">
        <v>37040</v>
      </c>
      <c r="X1045">
        <v>37188</v>
      </c>
      <c r="Y1045">
        <v>38701</v>
      </c>
      <c r="Z1045">
        <v>3.17</v>
      </c>
      <c r="AA1045" t="s">
        <v>2074</v>
      </c>
      <c r="AB1045" t="s">
        <v>2073</v>
      </c>
    </row>
    <row r="1046" spans="1:28" x14ac:dyDescent="0.3">
      <c r="A1046" t="s">
        <v>2066</v>
      </c>
      <c r="B1046" t="s">
        <v>2135</v>
      </c>
      <c r="C1046" t="s">
        <v>47</v>
      </c>
      <c r="D1046" t="s">
        <v>48</v>
      </c>
      <c r="E1046" t="s">
        <v>39</v>
      </c>
      <c r="F1046" t="s">
        <v>70</v>
      </c>
      <c r="G1046" t="s">
        <v>1827</v>
      </c>
      <c r="H1046" t="s">
        <v>66</v>
      </c>
      <c r="I1046" t="s">
        <v>1166</v>
      </c>
      <c r="J1046" t="str">
        <f t="shared" si="16"/>
        <v>LOWES MLXP VAN ONE WA| 3718839301</v>
      </c>
      <c r="K1046">
        <v>1</v>
      </c>
      <c r="L1046">
        <v>3.2</v>
      </c>
      <c r="M1046">
        <v>0.21</v>
      </c>
      <c r="N1046">
        <v>389</v>
      </c>
      <c r="O1046">
        <v>1.17</v>
      </c>
      <c r="P1046">
        <v>52</v>
      </c>
      <c r="Q1046">
        <v>0.3</v>
      </c>
      <c r="R1046">
        <v>-135</v>
      </c>
      <c r="S1046">
        <v>-63</v>
      </c>
      <c r="T1046">
        <v>-175</v>
      </c>
      <c r="U1046">
        <v>200</v>
      </c>
      <c r="V1046">
        <v>-38</v>
      </c>
      <c r="W1046">
        <v>37040</v>
      </c>
      <c r="X1046">
        <v>37188</v>
      </c>
      <c r="Y1046">
        <v>39301</v>
      </c>
      <c r="Z1046">
        <v>3.17</v>
      </c>
      <c r="AA1046" t="s">
        <v>2074</v>
      </c>
      <c r="AB1046" t="s">
        <v>2073</v>
      </c>
    </row>
    <row r="1047" spans="1:28" x14ac:dyDescent="0.3">
      <c r="A1047" t="s">
        <v>2066</v>
      </c>
      <c r="B1047" t="s">
        <v>2131</v>
      </c>
      <c r="C1047" t="s">
        <v>2134</v>
      </c>
      <c r="D1047" t="s">
        <v>2133</v>
      </c>
      <c r="E1047" t="s">
        <v>39</v>
      </c>
      <c r="F1047" t="s">
        <v>70</v>
      </c>
      <c r="G1047" t="s">
        <v>202</v>
      </c>
      <c r="H1047" t="s">
        <v>66</v>
      </c>
      <c r="I1047" t="s">
        <v>498</v>
      </c>
      <c r="J1047" t="str">
        <f t="shared" si="16"/>
        <v>b: SUREWAY TRANSPORTA| 3720138654</v>
      </c>
      <c r="K1047">
        <v>1</v>
      </c>
      <c r="L1047">
        <v>1.81</v>
      </c>
      <c r="M1047">
        <v>0.28000000000000003</v>
      </c>
      <c r="N1047">
        <v>215</v>
      </c>
      <c r="O1047">
        <v>0.54</v>
      </c>
      <c r="P1047">
        <v>77</v>
      </c>
      <c r="Q1047">
        <v>0.3</v>
      </c>
      <c r="R1047">
        <v>-15</v>
      </c>
      <c r="S1047">
        <v>-40</v>
      </c>
      <c r="T1047">
        <v>2</v>
      </c>
      <c r="U1047">
        <v>-63</v>
      </c>
      <c r="V1047">
        <v>-101</v>
      </c>
      <c r="W1047">
        <v>37091</v>
      </c>
      <c r="X1047">
        <v>37201</v>
      </c>
      <c r="Y1047">
        <v>38654</v>
      </c>
      <c r="Z1047">
        <v>1.85</v>
      </c>
      <c r="AA1047" t="s">
        <v>2064</v>
      </c>
      <c r="AB1047" t="s">
        <v>2063</v>
      </c>
    </row>
    <row r="1048" spans="1:28" x14ac:dyDescent="0.3">
      <c r="A1048" t="s">
        <v>2066</v>
      </c>
      <c r="B1048" t="s">
        <v>2131</v>
      </c>
      <c r="C1048" t="s">
        <v>1366</v>
      </c>
      <c r="D1048" t="s">
        <v>1367</v>
      </c>
      <c r="E1048" t="s">
        <v>39</v>
      </c>
      <c r="F1048" t="s">
        <v>70</v>
      </c>
      <c r="G1048" t="s">
        <v>202</v>
      </c>
      <c r="H1048" t="s">
        <v>66</v>
      </c>
      <c r="I1048" t="s">
        <v>2132</v>
      </c>
      <c r="J1048" t="str">
        <f t="shared" si="16"/>
        <v>b: TRIDENT TRANSPORT | 3720138632</v>
      </c>
      <c r="K1048">
        <v>1</v>
      </c>
      <c r="L1048">
        <v>2.2799999999999998</v>
      </c>
      <c r="M1048">
        <v>0.28000000000000003</v>
      </c>
      <c r="N1048">
        <v>234</v>
      </c>
      <c r="O1048">
        <v>0.54</v>
      </c>
      <c r="P1048">
        <v>54</v>
      </c>
      <c r="Q1048">
        <v>0.3</v>
      </c>
      <c r="R1048">
        <v>-16</v>
      </c>
      <c r="S1048">
        <v>-50</v>
      </c>
      <c r="T1048">
        <v>2</v>
      </c>
      <c r="U1048">
        <v>63</v>
      </c>
      <c r="V1048">
        <v>15</v>
      </c>
      <c r="W1048">
        <v>37091</v>
      </c>
      <c r="X1048">
        <v>37201</v>
      </c>
      <c r="Y1048">
        <v>38632</v>
      </c>
      <c r="Z1048">
        <v>2.3199999999999998</v>
      </c>
      <c r="AA1048" t="s">
        <v>2068</v>
      </c>
      <c r="AB1048" t="s">
        <v>2067</v>
      </c>
    </row>
    <row r="1049" spans="1:28" x14ac:dyDescent="0.3">
      <c r="A1049" t="s">
        <v>2066</v>
      </c>
      <c r="B1049" t="s">
        <v>2131</v>
      </c>
      <c r="C1049" t="s">
        <v>47</v>
      </c>
      <c r="D1049" t="s">
        <v>48</v>
      </c>
      <c r="E1049" t="s">
        <v>39</v>
      </c>
      <c r="F1049" t="s">
        <v>70</v>
      </c>
      <c r="G1049" t="s">
        <v>1827</v>
      </c>
      <c r="H1049" t="s">
        <v>66</v>
      </c>
      <c r="I1049" t="s">
        <v>147</v>
      </c>
      <c r="J1049" t="str">
        <f t="shared" si="16"/>
        <v>LOWES MLXP VAN ONE WA| 3718838606</v>
      </c>
      <c r="K1049">
        <v>2</v>
      </c>
      <c r="L1049">
        <v>3.2</v>
      </c>
      <c r="M1049">
        <v>0.21</v>
      </c>
      <c r="N1049">
        <v>297</v>
      </c>
      <c r="O1049">
        <v>0.88</v>
      </c>
      <c r="P1049">
        <v>56</v>
      </c>
      <c r="Q1049">
        <v>0.28000000000000003</v>
      </c>
      <c r="R1049">
        <v>-135</v>
      </c>
      <c r="S1049">
        <v>-63</v>
      </c>
      <c r="T1049">
        <v>-78</v>
      </c>
      <c r="U1049">
        <v>531</v>
      </c>
      <c r="V1049">
        <v>390</v>
      </c>
      <c r="W1049">
        <v>42101</v>
      </c>
      <c r="X1049">
        <v>37188</v>
      </c>
      <c r="Y1049">
        <v>38606</v>
      </c>
      <c r="Z1049">
        <v>3.17</v>
      </c>
      <c r="AA1049" t="s">
        <v>2074</v>
      </c>
      <c r="AB1049" t="s">
        <v>2073</v>
      </c>
    </row>
    <row r="1050" spans="1:28" x14ac:dyDescent="0.3">
      <c r="A1050" t="s">
        <v>2066</v>
      </c>
      <c r="B1050" t="s">
        <v>2131</v>
      </c>
      <c r="C1050" t="s">
        <v>47</v>
      </c>
      <c r="D1050" t="s">
        <v>48</v>
      </c>
      <c r="E1050" t="s">
        <v>39</v>
      </c>
      <c r="F1050" t="s">
        <v>70</v>
      </c>
      <c r="G1050" t="s">
        <v>1827</v>
      </c>
      <c r="H1050" t="s">
        <v>66</v>
      </c>
      <c r="I1050" t="s">
        <v>498</v>
      </c>
      <c r="J1050" t="str">
        <f t="shared" si="16"/>
        <v>LOWES MLXP VAN ONE WA| 3718838654</v>
      </c>
      <c r="K1050">
        <v>3</v>
      </c>
      <c r="L1050">
        <v>3.2</v>
      </c>
      <c r="M1050">
        <v>0.21</v>
      </c>
      <c r="N1050">
        <v>275</v>
      </c>
      <c r="O1050">
        <v>0.89</v>
      </c>
      <c r="P1050">
        <v>112</v>
      </c>
      <c r="Q1050">
        <v>0.32</v>
      </c>
      <c r="R1050">
        <v>-170</v>
      </c>
      <c r="S1050">
        <v>-63</v>
      </c>
      <c r="T1050">
        <v>-83</v>
      </c>
      <c r="U1050">
        <v>519</v>
      </c>
      <c r="V1050">
        <v>373</v>
      </c>
      <c r="W1050">
        <v>42501</v>
      </c>
      <c r="X1050">
        <v>37188</v>
      </c>
      <c r="Y1050">
        <v>38654</v>
      </c>
      <c r="Z1050">
        <v>3.17</v>
      </c>
      <c r="AA1050" t="s">
        <v>2074</v>
      </c>
      <c r="AB1050" t="s">
        <v>2073</v>
      </c>
    </row>
    <row r="1051" spans="1:28" x14ac:dyDescent="0.3">
      <c r="A1051" t="s">
        <v>2066</v>
      </c>
      <c r="B1051" t="s">
        <v>2131</v>
      </c>
      <c r="C1051" t="s">
        <v>47</v>
      </c>
      <c r="D1051" t="s">
        <v>48</v>
      </c>
      <c r="E1051" t="s">
        <v>39</v>
      </c>
      <c r="F1051" t="s">
        <v>70</v>
      </c>
      <c r="G1051" t="s">
        <v>1827</v>
      </c>
      <c r="H1051" t="s">
        <v>66</v>
      </c>
      <c r="I1051" t="s">
        <v>497</v>
      </c>
      <c r="J1051" t="str">
        <f t="shared" si="16"/>
        <v>LOWES MLXP VAN ONE WA| 3718838671</v>
      </c>
      <c r="K1051">
        <v>1</v>
      </c>
      <c r="L1051">
        <v>3.2</v>
      </c>
      <c r="M1051">
        <v>0.21</v>
      </c>
      <c r="N1051">
        <v>292</v>
      </c>
      <c r="O1051">
        <v>0.71</v>
      </c>
      <c r="P1051">
        <v>146</v>
      </c>
      <c r="Q1051">
        <v>0.35</v>
      </c>
      <c r="R1051">
        <v>-135</v>
      </c>
      <c r="S1051">
        <v>-63</v>
      </c>
      <c r="T1051">
        <v>-5</v>
      </c>
      <c r="U1051">
        <v>521</v>
      </c>
      <c r="V1051">
        <v>453</v>
      </c>
      <c r="W1051">
        <v>42501</v>
      </c>
      <c r="X1051">
        <v>37188</v>
      </c>
      <c r="Y1051">
        <v>38671</v>
      </c>
      <c r="Z1051">
        <v>3.17</v>
      </c>
      <c r="AA1051" t="s">
        <v>2074</v>
      </c>
      <c r="AB1051" t="s">
        <v>2073</v>
      </c>
    </row>
    <row r="1052" spans="1:28" x14ac:dyDescent="0.3">
      <c r="A1052" t="s">
        <v>2066</v>
      </c>
      <c r="B1052" t="s">
        <v>2131</v>
      </c>
      <c r="C1052" t="s">
        <v>635</v>
      </c>
      <c r="D1052" t="s">
        <v>636</v>
      </c>
      <c r="E1052" t="s">
        <v>39</v>
      </c>
      <c r="F1052" t="s">
        <v>70</v>
      </c>
      <c r="G1052" t="s">
        <v>2130</v>
      </c>
      <c r="H1052" t="s">
        <v>66</v>
      </c>
      <c r="I1052" t="s">
        <v>498</v>
      </c>
      <c r="J1052" t="str">
        <f t="shared" si="16"/>
        <v>WILLIAMS SONOMA | 3705138654</v>
      </c>
      <c r="K1052">
        <v>13</v>
      </c>
      <c r="L1052">
        <v>2.1800000000000002</v>
      </c>
      <c r="M1052">
        <v>0.08</v>
      </c>
      <c r="N1052">
        <v>270</v>
      </c>
      <c r="O1052">
        <v>0.71</v>
      </c>
      <c r="P1052">
        <v>100</v>
      </c>
      <c r="Q1052">
        <v>0.32</v>
      </c>
      <c r="R1052">
        <v>34</v>
      </c>
      <c r="S1052">
        <v>-173</v>
      </c>
      <c r="T1052">
        <v>-5</v>
      </c>
      <c r="U1052">
        <v>28</v>
      </c>
      <c r="V1052">
        <v>-150</v>
      </c>
      <c r="W1052">
        <v>30272</v>
      </c>
      <c r="X1052">
        <v>37051</v>
      </c>
      <c r="Y1052">
        <v>38654</v>
      </c>
      <c r="Z1052">
        <v>2.02</v>
      </c>
      <c r="AA1052" t="s">
        <v>2074</v>
      </c>
      <c r="AB1052" t="s">
        <v>2073</v>
      </c>
    </row>
    <row r="1053" spans="1:28" x14ac:dyDescent="0.3">
      <c r="A1053" t="s">
        <v>2066</v>
      </c>
      <c r="B1053" t="s">
        <v>2122</v>
      </c>
      <c r="C1053" t="s">
        <v>2129</v>
      </c>
      <c r="D1053" t="s">
        <v>2128</v>
      </c>
      <c r="E1053" t="s">
        <v>39</v>
      </c>
      <c r="F1053" t="s">
        <v>70</v>
      </c>
      <c r="G1053" t="s">
        <v>579</v>
      </c>
      <c r="H1053" t="s">
        <v>66</v>
      </c>
      <c r="I1053" t="s">
        <v>1003</v>
      </c>
      <c r="J1053" t="str">
        <f t="shared" si="16"/>
        <v>b: BASIC TRANSPORTATI| 3713538863</v>
      </c>
      <c r="K1053">
        <v>1</v>
      </c>
      <c r="L1053">
        <v>1.83</v>
      </c>
      <c r="M1053">
        <v>0.28000000000000003</v>
      </c>
      <c r="N1053">
        <v>237</v>
      </c>
      <c r="O1053">
        <v>0.31</v>
      </c>
      <c r="P1053">
        <v>10</v>
      </c>
      <c r="Q1053">
        <v>0.25</v>
      </c>
      <c r="R1053">
        <v>-17</v>
      </c>
      <c r="S1053">
        <v>30</v>
      </c>
      <c r="T1053">
        <v>101</v>
      </c>
      <c r="U1053">
        <v>-164</v>
      </c>
      <c r="V1053">
        <v>-33</v>
      </c>
      <c r="W1053">
        <v>37201</v>
      </c>
      <c r="X1053">
        <v>37135</v>
      </c>
      <c r="Y1053">
        <v>38863</v>
      </c>
      <c r="Z1053">
        <v>1.87</v>
      </c>
      <c r="AA1053" t="s">
        <v>2064</v>
      </c>
      <c r="AB1053" t="s">
        <v>2063</v>
      </c>
    </row>
    <row r="1054" spans="1:28" x14ac:dyDescent="0.3">
      <c r="A1054" t="s">
        <v>2066</v>
      </c>
      <c r="B1054" t="s">
        <v>2122</v>
      </c>
      <c r="C1054" t="s">
        <v>1872</v>
      </c>
      <c r="D1054" t="s">
        <v>2127</v>
      </c>
      <c r="E1054" t="s">
        <v>39</v>
      </c>
      <c r="F1054" t="s">
        <v>70</v>
      </c>
      <c r="G1054" t="s">
        <v>575</v>
      </c>
      <c r="H1054" t="s">
        <v>66</v>
      </c>
      <c r="I1054" t="s">
        <v>2126</v>
      </c>
      <c r="J1054" t="str">
        <f t="shared" si="16"/>
        <v>b: TRANSPORTATION AND| 3708738866</v>
      </c>
      <c r="K1054">
        <v>1</v>
      </c>
      <c r="L1054">
        <v>3.08</v>
      </c>
      <c r="M1054">
        <v>0.28000000000000003</v>
      </c>
      <c r="N1054">
        <v>238</v>
      </c>
      <c r="O1054">
        <v>0.54</v>
      </c>
      <c r="P1054">
        <v>83</v>
      </c>
      <c r="Q1054">
        <v>0.3</v>
      </c>
      <c r="R1054">
        <v>-17</v>
      </c>
      <c r="S1054">
        <v>-62</v>
      </c>
      <c r="T1054">
        <v>2</v>
      </c>
      <c r="U1054">
        <v>135</v>
      </c>
      <c r="V1054">
        <v>75</v>
      </c>
      <c r="W1054">
        <v>37091</v>
      </c>
      <c r="X1054">
        <v>37087</v>
      </c>
      <c r="Y1054">
        <v>38866</v>
      </c>
      <c r="Z1054">
        <v>3.12</v>
      </c>
      <c r="AA1054" t="s">
        <v>2064</v>
      </c>
      <c r="AB1054" t="s">
        <v>2063</v>
      </c>
    </row>
    <row r="1055" spans="1:28" x14ac:dyDescent="0.3">
      <c r="A1055" t="s">
        <v>2066</v>
      </c>
      <c r="B1055" t="s">
        <v>2122</v>
      </c>
      <c r="C1055" t="s">
        <v>929</v>
      </c>
      <c r="D1055" t="s">
        <v>930</v>
      </c>
      <c r="E1055" t="s">
        <v>39</v>
      </c>
      <c r="F1055" t="s">
        <v>70</v>
      </c>
      <c r="G1055" t="s">
        <v>575</v>
      </c>
      <c r="H1055" t="s">
        <v>66</v>
      </c>
      <c r="I1055" t="s">
        <v>1177</v>
      </c>
      <c r="J1055" t="str">
        <f t="shared" si="16"/>
        <v>BRIDGESTONE FIRESTONE| 3708738801</v>
      </c>
      <c r="K1055">
        <v>2</v>
      </c>
      <c r="L1055">
        <v>2.0499999999999998</v>
      </c>
      <c r="M1055">
        <v>0.2</v>
      </c>
      <c r="N1055">
        <v>245</v>
      </c>
      <c r="O1055">
        <v>0.73</v>
      </c>
      <c r="P1055">
        <v>0</v>
      </c>
      <c r="Q1055">
        <v>0.25</v>
      </c>
      <c r="R1055">
        <v>4</v>
      </c>
      <c r="S1055">
        <v>-49</v>
      </c>
      <c r="T1055">
        <v>-80</v>
      </c>
      <c r="U1055">
        <v>-125</v>
      </c>
      <c r="V1055">
        <v>-254</v>
      </c>
      <c r="W1055">
        <v>37087</v>
      </c>
      <c r="X1055">
        <v>37087</v>
      </c>
      <c r="Y1055">
        <v>38801</v>
      </c>
      <c r="Z1055">
        <v>2.0099999999999998</v>
      </c>
      <c r="AA1055" t="s">
        <v>2074</v>
      </c>
      <c r="AB1055" t="s">
        <v>2073</v>
      </c>
    </row>
    <row r="1056" spans="1:28" x14ac:dyDescent="0.3">
      <c r="A1056" t="s">
        <v>2066</v>
      </c>
      <c r="B1056" t="s">
        <v>2122</v>
      </c>
      <c r="C1056" t="s">
        <v>47</v>
      </c>
      <c r="D1056" t="s">
        <v>48</v>
      </c>
      <c r="E1056" t="s">
        <v>39</v>
      </c>
      <c r="F1056" t="s">
        <v>70</v>
      </c>
      <c r="G1056" t="s">
        <v>1827</v>
      </c>
      <c r="H1056" t="s">
        <v>66</v>
      </c>
      <c r="I1056" t="s">
        <v>393</v>
      </c>
      <c r="J1056" t="str">
        <f t="shared" si="16"/>
        <v>LOWES MLXP VAN ONE WA| 3718839701</v>
      </c>
      <c r="K1056">
        <v>2</v>
      </c>
      <c r="L1056">
        <v>3.2</v>
      </c>
      <c r="M1056">
        <v>0.21</v>
      </c>
      <c r="N1056">
        <v>364</v>
      </c>
      <c r="O1056">
        <v>0.88</v>
      </c>
      <c r="P1056">
        <v>122</v>
      </c>
      <c r="Q1056">
        <v>0.35</v>
      </c>
      <c r="R1056">
        <v>-95</v>
      </c>
      <c r="S1056">
        <v>-63</v>
      </c>
      <c r="T1056">
        <v>-50</v>
      </c>
      <c r="U1056">
        <v>513</v>
      </c>
      <c r="V1056">
        <v>400</v>
      </c>
      <c r="W1056">
        <v>42419</v>
      </c>
      <c r="X1056">
        <v>37188</v>
      </c>
      <c r="Y1056">
        <v>39701</v>
      </c>
      <c r="Z1056">
        <v>3.17</v>
      </c>
      <c r="AA1056" t="s">
        <v>2074</v>
      </c>
      <c r="AB1056" t="s">
        <v>2073</v>
      </c>
    </row>
    <row r="1057" spans="1:28" x14ac:dyDescent="0.3">
      <c r="A1057" t="s">
        <v>2066</v>
      </c>
      <c r="B1057" t="s">
        <v>2122</v>
      </c>
      <c r="C1057" t="s">
        <v>47</v>
      </c>
      <c r="D1057" t="s">
        <v>48</v>
      </c>
      <c r="E1057" t="s">
        <v>39</v>
      </c>
      <c r="F1057" t="s">
        <v>70</v>
      </c>
      <c r="G1057" t="s">
        <v>1827</v>
      </c>
      <c r="H1057" t="s">
        <v>66</v>
      </c>
      <c r="I1057" t="s">
        <v>589</v>
      </c>
      <c r="J1057" t="str">
        <f t="shared" si="16"/>
        <v>LOWES MLXP VAN ONE WA| 3718838652</v>
      </c>
      <c r="K1057">
        <v>2</v>
      </c>
      <c r="L1057">
        <v>3.2</v>
      </c>
      <c r="M1057">
        <v>0.21</v>
      </c>
      <c r="N1057">
        <v>325</v>
      </c>
      <c r="O1057">
        <v>0.9</v>
      </c>
      <c r="P1057">
        <v>118</v>
      </c>
      <c r="Q1057">
        <v>0.33</v>
      </c>
      <c r="R1057">
        <v>-240</v>
      </c>
      <c r="S1057">
        <v>-63</v>
      </c>
      <c r="T1057">
        <v>-26</v>
      </c>
      <c r="U1057">
        <v>573</v>
      </c>
      <c r="V1057">
        <v>484</v>
      </c>
      <c r="W1057">
        <v>37086</v>
      </c>
      <c r="X1057">
        <v>37188</v>
      </c>
      <c r="Y1057">
        <v>38652</v>
      </c>
      <c r="Z1057">
        <v>3.17</v>
      </c>
      <c r="AA1057" t="s">
        <v>2074</v>
      </c>
      <c r="AB1057" t="s">
        <v>2073</v>
      </c>
    </row>
    <row r="1058" spans="1:28" x14ac:dyDescent="0.3">
      <c r="A1058" t="s">
        <v>2066</v>
      </c>
      <c r="B1058" t="s">
        <v>2122</v>
      </c>
      <c r="C1058" t="s">
        <v>47</v>
      </c>
      <c r="D1058" t="s">
        <v>48</v>
      </c>
      <c r="E1058" t="s">
        <v>39</v>
      </c>
      <c r="F1058" t="s">
        <v>70</v>
      </c>
      <c r="G1058" t="s">
        <v>1827</v>
      </c>
      <c r="H1058" t="s">
        <v>66</v>
      </c>
      <c r="I1058" t="s">
        <v>2125</v>
      </c>
      <c r="J1058" t="str">
        <f t="shared" si="16"/>
        <v>LOWES MLXP VAN ONE WA| 3718839759</v>
      </c>
      <c r="K1058">
        <v>5</v>
      </c>
      <c r="L1058">
        <v>3.2</v>
      </c>
      <c r="M1058">
        <v>0.21</v>
      </c>
      <c r="N1058">
        <v>358</v>
      </c>
      <c r="O1058">
        <v>0.99</v>
      </c>
      <c r="P1058">
        <v>86</v>
      </c>
      <c r="Q1058">
        <v>0.32</v>
      </c>
      <c r="R1058">
        <v>-198</v>
      </c>
      <c r="S1058">
        <v>-63</v>
      </c>
      <c r="T1058">
        <v>-97</v>
      </c>
      <c r="U1058">
        <v>603</v>
      </c>
      <c r="V1058">
        <v>443</v>
      </c>
      <c r="W1058">
        <v>37087</v>
      </c>
      <c r="X1058">
        <v>37188</v>
      </c>
      <c r="Y1058">
        <v>39759</v>
      </c>
      <c r="Z1058">
        <v>3.17</v>
      </c>
      <c r="AA1058" t="s">
        <v>2074</v>
      </c>
      <c r="AB1058" t="s">
        <v>2073</v>
      </c>
    </row>
    <row r="1059" spans="1:28" x14ac:dyDescent="0.3">
      <c r="A1059" t="s">
        <v>2066</v>
      </c>
      <c r="B1059" t="s">
        <v>2122</v>
      </c>
      <c r="C1059" t="s">
        <v>47</v>
      </c>
      <c r="D1059" t="s">
        <v>48</v>
      </c>
      <c r="E1059" t="s">
        <v>39</v>
      </c>
      <c r="F1059" t="s">
        <v>70</v>
      </c>
      <c r="G1059" t="s">
        <v>1827</v>
      </c>
      <c r="H1059" t="s">
        <v>66</v>
      </c>
      <c r="I1059" t="s">
        <v>1177</v>
      </c>
      <c r="J1059" t="str">
        <f t="shared" si="16"/>
        <v>LOWES MLXP VAN ONE WA| 3718838801</v>
      </c>
      <c r="K1059">
        <v>2</v>
      </c>
      <c r="L1059">
        <v>3.2</v>
      </c>
      <c r="M1059">
        <v>0.21</v>
      </c>
      <c r="N1059">
        <v>307</v>
      </c>
      <c r="O1059">
        <v>0.63</v>
      </c>
      <c r="P1059">
        <v>108</v>
      </c>
      <c r="Q1059">
        <v>0.33</v>
      </c>
      <c r="R1059">
        <v>-135</v>
      </c>
      <c r="S1059">
        <v>-63</v>
      </c>
      <c r="T1059">
        <v>90</v>
      </c>
      <c r="U1059">
        <v>430</v>
      </c>
      <c r="V1059">
        <v>457</v>
      </c>
      <c r="W1059">
        <v>42134</v>
      </c>
      <c r="X1059">
        <v>37188</v>
      </c>
      <c r="Y1059">
        <v>38801</v>
      </c>
      <c r="Z1059">
        <v>3.17</v>
      </c>
      <c r="AA1059" t="s">
        <v>2074</v>
      </c>
      <c r="AB1059" t="s">
        <v>2073</v>
      </c>
    </row>
    <row r="1060" spans="1:28" x14ac:dyDescent="0.3">
      <c r="A1060" t="s">
        <v>2066</v>
      </c>
      <c r="B1060" t="s">
        <v>2122</v>
      </c>
      <c r="C1060" t="s">
        <v>195</v>
      </c>
      <c r="D1060" t="s">
        <v>196</v>
      </c>
      <c r="E1060" t="s">
        <v>39</v>
      </c>
      <c r="F1060" t="s">
        <v>70</v>
      </c>
      <c r="G1060" t="s">
        <v>139</v>
      </c>
      <c r="H1060" t="s">
        <v>66</v>
      </c>
      <c r="I1060" t="s">
        <v>709</v>
      </c>
      <c r="J1060" t="str">
        <f t="shared" si="16"/>
        <v>MTD PRODUCTS INC | 3708638879</v>
      </c>
      <c r="K1060">
        <v>1</v>
      </c>
      <c r="L1060">
        <v>2.6</v>
      </c>
      <c r="M1060">
        <v>0.2</v>
      </c>
      <c r="N1060">
        <v>231</v>
      </c>
      <c r="O1060">
        <v>0.54</v>
      </c>
      <c r="P1060">
        <v>16</v>
      </c>
      <c r="Q1060">
        <v>0.25</v>
      </c>
      <c r="R1060">
        <v>0</v>
      </c>
      <c r="S1060">
        <v>22</v>
      </c>
      <c r="T1060">
        <v>2</v>
      </c>
      <c r="U1060">
        <v>-8</v>
      </c>
      <c r="V1060">
        <v>16</v>
      </c>
      <c r="W1060">
        <v>37201</v>
      </c>
      <c r="X1060">
        <v>37086</v>
      </c>
      <c r="Y1060">
        <v>38879</v>
      </c>
      <c r="Z1060">
        <v>2.56</v>
      </c>
      <c r="AA1060" t="s">
        <v>2074</v>
      </c>
      <c r="AB1060" t="s">
        <v>2073</v>
      </c>
    </row>
    <row r="1061" spans="1:28" x14ac:dyDescent="0.3">
      <c r="A1061" t="s">
        <v>2066</v>
      </c>
      <c r="B1061" t="s">
        <v>2122</v>
      </c>
      <c r="C1061" t="s">
        <v>2124</v>
      </c>
      <c r="D1061" t="s">
        <v>2123</v>
      </c>
      <c r="E1061" t="s">
        <v>39</v>
      </c>
      <c r="F1061" t="s">
        <v>70</v>
      </c>
      <c r="G1061" t="s">
        <v>139</v>
      </c>
      <c r="H1061" t="s">
        <v>66</v>
      </c>
      <c r="I1061" t="s">
        <v>709</v>
      </c>
      <c r="J1061" t="str">
        <f t="shared" si="16"/>
        <v>PAM TRANSPORTATION IN| 3708638879</v>
      </c>
      <c r="K1061">
        <v>1</v>
      </c>
      <c r="L1061">
        <v>2.11</v>
      </c>
      <c r="M1061">
        <v>0.27</v>
      </c>
      <c r="N1061">
        <v>231</v>
      </c>
      <c r="O1061">
        <v>0.54</v>
      </c>
      <c r="P1061">
        <v>53</v>
      </c>
      <c r="Q1061">
        <v>0.3</v>
      </c>
      <c r="R1061">
        <v>-14</v>
      </c>
      <c r="S1061">
        <v>-24</v>
      </c>
      <c r="T1061">
        <v>2</v>
      </c>
      <c r="U1061">
        <v>-107</v>
      </c>
      <c r="V1061">
        <v>-129</v>
      </c>
      <c r="W1061">
        <v>38401</v>
      </c>
      <c r="X1061">
        <v>37086</v>
      </c>
      <c r="Y1061">
        <v>38879</v>
      </c>
      <c r="Z1061">
        <v>2.14</v>
      </c>
      <c r="AA1061" t="s">
        <v>2064</v>
      </c>
      <c r="AB1061" t="s">
        <v>2063</v>
      </c>
    </row>
    <row r="1062" spans="1:28" x14ac:dyDescent="0.3">
      <c r="A1062" t="s">
        <v>2066</v>
      </c>
      <c r="B1062" t="s">
        <v>2122</v>
      </c>
      <c r="C1062" t="s">
        <v>2070</v>
      </c>
      <c r="D1062" t="s">
        <v>2069</v>
      </c>
      <c r="E1062" t="s">
        <v>39</v>
      </c>
      <c r="F1062" t="s">
        <v>70</v>
      </c>
      <c r="G1062" t="s">
        <v>202</v>
      </c>
      <c r="H1062" t="s">
        <v>66</v>
      </c>
      <c r="I1062" t="s">
        <v>1177</v>
      </c>
      <c r="J1062" t="str">
        <f t="shared" si="16"/>
        <v>PEPSI BEVERAGES COMPA| 3720138801</v>
      </c>
      <c r="K1062">
        <v>110</v>
      </c>
      <c r="L1062">
        <v>1.81</v>
      </c>
      <c r="M1062">
        <v>0.35</v>
      </c>
      <c r="N1062">
        <v>216</v>
      </c>
      <c r="O1062">
        <v>0.62</v>
      </c>
      <c r="P1062">
        <v>39</v>
      </c>
      <c r="Q1062">
        <v>0.27</v>
      </c>
      <c r="R1062">
        <v>-30</v>
      </c>
      <c r="S1062">
        <v>-41</v>
      </c>
      <c r="T1062">
        <v>-33</v>
      </c>
      <c r="U1062">
        <v>-173</v>
      </c>
      <c r="V1062">
        <v>-247</v>
      </c>
      <c r="W1062">
        <v>37091</v>
      </c>
      <c r="X1062">
        <v>37201</v>
      </c>
      <c r="Y1062">
        <v>38801</v>
      </c>
      <c r="Z1062">
        <v>1.92</v>
      </c>
      <c r="AA1062" t="s">
        <v>2068</v>
      </c>
      <c r="AB1062" t="s">
        <v>2067</v>
      </c>
    </row>
    <row r="1063" spans="1:28" x14ac:dyDescent="0.3">
      <c r="A1063" t="s">
        <v>2066</v>
      </c>
      <c r="B1063" t="s">
        <v>2033</v>
      </c>
      <c r="C1063" t="s">
        <v>1143</v>
      </c>
      <c r="D1063" t="s">
        <v>1144</v>
      </c>
      <c r="E1063" t="s">
        <v>39</v>
      </c>
      <c r="F1063" t="s">
        <v>70</v>
      </c>
      <c r="G1063" t="s">
        <v>575</v>
      </c>
      <c r="H1063" t="s">
        <v>70</v>
      </c>
      <c r="I1063" t="s">
        <v>349</v>
      </c>
      <c r="J1063" t="str">
        <f t="shared" si="16"/>
        <v>b: ARRIVE LOGISTICS | 3708737401</v>
      </c>
      <c r="K1063">
        <v>1</v>
      </c>
      <c r="L1063">
        <v>1.77</v>
      </c>
      <c r="M1063">
        <v>0.27</v>
      </c>
      <c r="N1063">
        <v>146</v>
      </c>
      <c r="O1063">
        <v>0.23</v>
      </c>
      <c r="P1063">
        <v>36</v>
      </c>
      <c r="Q1063">
        <v>0.25</v>
      </c>
      <c r="R1063">
        <v>-10</v>
      </c>
      <c r="S1063">
        <v>-3</v>
      </c>
      <c r="T1063">
        <v>1</v>
      </c>
      <c r="U1063">
        <v>-234</v>
      </c>
      <c r="V1063">
        <v>-236</v>
      </c>
      <c r="W1063">
        <v>37148</v>
      </c>
      <c r="X1063">
        <v>37087</v>
      </c>
      <c r="Y1063">
        <v>37401</v>
      </c>
      <c r="Z1063">
        <v>1.8</v>
      </c>
      <c r="AA1063" t="s">
        <v>2068</v>
      </c>
      <c r="AB1063" t="s">
        <v>2067</v>
      </c>
    </row>
    <row r="1064" spans="1:28" x14ac:dyDescent="0.3">
      <c r="A1064" t="s">
        <v>2066</v>
      </c>
      <c r="B1064" t="s">
        <v>2033</v>
      </c>
      <c r="C1064" t="s">
        <v>37</v>
      </c>
      <c r="D1064" t="s">
        <v>38</v>
      </c>
      <c r="E1064" t="s">
        <v>39</v>
      </c>
      <c r="F1064" t="s">
        <v>70</v>
      </c>
      <c r="G1064" t="s">
        <v>611</v>
      </c>
      <c r="H1064" t="s">
        <v>70</v>
      </c>
      <c r="I1064" t="s">
        <v>349</v>
      </c>
      <c r="J1064" t="str">
        <f t="shared" si="16"/>
        <v>b: C H ROBINSON | 3712737401</v>
      </c>
      <c r="K1064">
        <v>1</v>
      </c>
      <c r="L1064">
        <v>4.55</v>
      </c>
      <c r="M1064">
        <v>0.26</v>
      </c>
      <c r="N1064">
        <v>114</v>
      </c>
      <c r="O1064">
        <v>0.23</v>
      </c>
      <c r="P1064">
        <v>47</v>
      </c>
      <c r="Q1064">
        <v>0.25</v>
      </c>
      <c r="R1064">
        <v>-7</v>
      </c>
      <c r="S1064">
        <v>-13</v>
      </c>
      <c r="T1064">
        <v>1</v>
      </c>
      <c r="U1064">
        <v>57</v>
      </c>
      <c r="V1064">
        <v>45</v>
      </c>
      <c r="W1064">
        <v>37121</v>
      </c>
      <c r="X1064">
        <v>37127</v>
      </c>
      <c r="Y1064">
        <v>37401</v>
      </c>
      <c r="Z1064">
        <v>4.57</v>
      </c>
      <c r="AA1064" t="s">
        <v>2068</v>
      </c>
      <c r="AB1064" t="s">
        <v>2067</v>
      </c>
    </row>
    <row r="1065" spans="1:28" x14ac:dyDescent="0.3">
      <c r="A1065" t="s">
        <v>2066</v>
      </c>
      <c r="B1065" t="s">
        <v>2033</v>
      </c>
      <c r="C1065" t="s">
        <v>37</v>
      </c>
      <c r="D1065" t="s">
        <v>38</v>
      </c>
      <c r="E1065" t="s">
        <v>39</v>
      </c>
      <c r="F1065" t="s">
        <v>70</v>
      </c>
      <c r="G1065" t="s">
        <v>202</v>
      </c>
      <c r="H1065" t="s">
        <v>70</v>
      </c>
      <c r="I1065" t="s">
        <v>725</v>
      </c>
      <c r="J1065" t="str">
        <f t="shared" si="16"/>
        <v>b: C H ROBINSON | 3720137311</v>
      </c>
      <c r="K1065">
        <v>1</v>
      </c>
      <c r="L1065">
        <v>3.13</v>
      </c>
      <c r="M1065">
        <v>0.28000000000000003</v>
      </c>
      <c r="N1065">
        <v>161</v>
      </c>
      <c r="O1065">
        <v>0.33</v>
      </c>
      <c r="P1065">
        <v>31</v>
      </c>
      <c r="Q1065">
        <v>0.25</v>
      </c>
      <c r="R1065">
        <v>-12</v>
      </c>
      <c r="S1065">
        <v>-24</v>
      </c>
      <c r="T1065">
        <v>2</v>
      </c>
      <c r="U1065">
        <v>-3</v>
      </c>
      <c r="V1065">
        <v>-25</v>
      </c>
      <c r="W1065">
        <v>37087</v>
      </c>
      <c r="X1065">
        <v>37201</v>
      </c>
      <c r="Y1065">
        <v>37311</v>
      </c>
      <c r="Z1065">
        <v>3.17</v>
      </c>
      <c r="AA1065" t="s">
        <v>2068</v>
      </c>
      <c r="AB1065" t="s">
        <v>2067</v>
      </c>
    </row>
    <row r="1066" spans="1:28" x14ac:dyDescent="0.3">
      <c r="A1066" t="s">
        <v>2066</v>
      </c>
      <c r="B1066" t="s">
        <v>2033</v>
      </c>
      <c r="C1066" t="s">
        <v>346</v>
      </c>
      <c r="D1066" t="s">
        <v>347</v>
      </c>
      <c r="E1066" t="s">
        <v>39</v>
      </c>
      <c r="F1066" t="s">
        <v>70</v>
      </c>
      <c r="G1066" t="s">
        <v>786</v>
      </c>
      <c r="H1066" t="s">
        <v>70</v>
      </c>
      <c r="I1066" t="s">
        <v>725</v>
      </c>
      <c r="J1066" t="str">
        <f t="shared" si="16"/>
        <v>b: COYOTE LOGISTICS | 3716037311</v>
      </c>
      <c r="K1066">
        <v>1</v>
      </c>
      <c r="L1066">
        <v>3.64</v>
      </c>
      <c r="M1066">
        <v>0.19</v>
      </c>
      <c r="N1066">
        <v>124</v>
      </c>
      <c r="O1066">
        <v>0.23</v>
      </c>
      <c r="P1066">
        <v>52</v>
      </c>
      <c r="Q1066">
        <v>0.3</v>
      </c>
      <c r="R1066">
        <v>3</v>
      </c>
      <c r="S1066">
        <v>-59</v>
      </c>
      <c r="T1066">
        <v>1</v>
      </c>
      <c r="U1066">
        <v>-32</v>
      </c>
      <c r="V1066">
        <v>-90</v>
      </c>
      <c r="W1066">
        <v>37087</v>
      </c>
      <c r="X1066">
        <v>37160</v>
      </c>
      <c r="Y1066">
        <v>37311</v>
      </c>
      <c r="Z1066">
        <v>3.59</v>
      </c>
      <c r="AA1066" t="s">
        <v>2068</v>
      </c>
      <c r="AB1066" t="s">
        <v>2067</v>
      </c>
    </row>
    <row r="1067" spans="1:28" x14ac:dyDescent="0.3">
      <c r="A1067" t="s">
        <v>2066</v>
      </c>
      <c r="B1067" t="s">
        <v>2033</v>
      </c>
      <c r="C1067" t="s">
        <v>2121</v>
      </c>
      <c r="D1067" t="s">
        <v>2120</v>
      </c>
      <c r="E1067" t="s">
        <v>39</v>
      </c>
      <c r="F1067" t="s">
        <v>70</v>
      </c>
      <c r="G1067" t="s">
        <v>578</v>
      </c>
      <c r="H1067" t="s">
        <v>70</v>
      </c>
      <c r="I1067" t="s">
        <v>725</v>
      </c>
      <c r="J1067" t="str">
        <f t="shared" si="16"/>
        <v>b: LANGE LOGISTICS IN| 3712137311</v>
      </c>
      <c r="K1067">
        <v>1</v>
      </c>
      <c r="L1067">
        <v>2.74</v>
      </c>
      <c r="M1067">
        <v>0.27</v>
      </c>
      <c r="N1067">
        <v>166</v>
      </c>
      <c r="O1067">
        <v>0.33</v>
      </c>
      <c r="P1067">
        <v>66</v>
      </c>
      <c r="Q1067">
        <v>0.3</v>
      </c>
      <c r="R1067">
        <v>-10</v>
      </c>
      <c r="S1067">
        <v>-41</v>
      </c>
      <c r="T1067">
        <v>2</v>
      </c>
      <c r="U1067">
        <v>-59</v>
      </c>
      <c r="V1067">
        <v>-98</v>
      </c>
      <c r="W1067">
        <v>37091</v>
      </c>
      <c r="X1067">
        <v>37121</v>
      </c>
      <c r="Y1067">
        <v>37311</v>
      </c>
      <c r="Z1067">
        <v>2.77</v>
      </c>
      <c r="AA1067" t="s">
        <v>2064</v>
      </c>
      <c r="AB1067" t="s">
        <v>2063</v>
      </c>
    </row>
    <row r="1068" spans="1:28" x14ac:dyDescent="0.3">
      <c r="A1068" t="s">
        <v>2066</v>
      </c>
      <c r="B1068" t="s">
        <v>2033</v>
      </c>
      <c r="C1068" t="s">
        <v>344</v>
      </c>
      <c r="D1068" t="s">
        <v>345</v>
      </c>
      <c r="E1068" t="s">
        <v>39</v>
      </c>
      <c r="F1068" t="s">
        <v>70</v>
      </c>
      <c r="G1068" t="s">
        <v>1835</v>
      </c>
      <c r="H1068" t="s">
        <v>70</v>
      </c>
      <c r="I1068" t="s">
        <v>725</v>
      </c>
      <c r="J1068" t="str">
        <f t="shared" si="16"/>
        <v>b: SCHNEIDER LOGISTIC| 3713437311</v>
      </c>
      <c r="K1068">
        <v>3</v>
      </c>
      <c r="L1068">
        <v>2.4</v>
      </c>
      <c r="M1068">
        <v>0.21</v>
      </c>
      <c r="N1068">
        <v>230</v>
      </c>
      <c r="O1068">
        <v>0.65</v>
      </c>
      <c r="P1068">
        <v>21</v>
      </c>
      <c r="Q1068">
        <v>0.27</v>
      </c>
      <c r="R1068">
        <v>0</v>
      </c>
      <c r="S1068">
        <v>-59</v>
      </c>
      <c r="T1068">
        <v>-46</v>
      </c>
      <c r="U1068">
        <v>-39</v>
      </c>
      <c r="V1068">
        <v>-144</v>
      </c>
      <c r="W1068">
        <v>37134</v>
      </c>
      <c r="X1068">
        <v>37134</v>
      </c>
      <c r="Y1068">
        <v>37311</v>
      </c>
      <c r="Z1068">
        <v>2.37</v>
      </c>
      <c r="AA1068" t="s">
        <v>2064</v>
      </c>
      <c r="AB1068" t="s">
        <v>2063</v>
      </c>
    </row>
    <row r="1069" spans="1:28" x14ac:dyDescent="0.3">
      <c r="A1069" t="s">
        <v>2066</v>
      </c>
      <c r="B1069" t="s">
        <v>2033</v>
      </c>
      <c r="C1069" t="s">
        <v>413</v>
      </c>
      <c r="D1069" t="s">
        <v>414</v>
      </c>
      <c r="E1069" t="s">
        <v>39</v>
      </c>
      <c r="F1069" t="s">
        <v>70</v>
      </c>
      <c r="G1069" t="s">
        <v>139</v>
      </c>
      <c r="H1069" t="s">
        <v>70</v>
      </c>
      <c r="I1069" t="s">
        <v>349</v>
      </c>
      <c r="J1069" t="str">
        <f t="shared" si="16"/>
        <v>BFT INC | 3708637401</v>
      </c>
      <c r="K1069">
        <v>4</v>
      </c>
      <c r="L1069">
        <v>3.06</v>
      </c>
      <c r="M1069">
        <v>0.27</v>
      </c>
      <c r="N1069">
        <v>120</v>
      </c>
      <c r="O1069">
        <v>0.42</v>
      </c>
      <c r="P1069">
        <v>60</v>
      </c>
      <c r="Q1069">
        <v>0.28999999999999998</v>
      </c>
      <c r="R1069">
        <v>-7</v>
      </c>
      <c r="S1069">
        <v>-84</v>
      </c>
      <c r="T1069">
        <v>-81</v>
      </c>
      <c r="U1069">
        <v>-114</v>
      </c>
      <c r="V1069">
        <v>-279</v>
      </c>
      <c r="W1069">
        <v>37087</v>
      </c>
      <c r="X1069">
        <v>37086</v>
      </c>
      <c r="Y1069">
        <v>37401</v>
      </c>
      <c r="Z1069">
        <v>3.09</v>
      </c>
      <c r="AA1069" t="s">
        <v>2074</v>
      </c>
      <c r="AB1069" t="s">
        <v>2073</v>
      </c>
    </row>
    <row r="1070" spans="1:28" x14ac:dyDescent="0.3">
      <c r="A1070" t="s">
        <v>2066</v>
      </c>
      <c r="B1070" t="s">
        <v>2033</v>
      </c>
      <c r="C1070" t="s">
        <v>413</v>
      </c>
      <c r="D1070" t="s">
        <v>414</v>
      </c>
      <c r="E1070" t="s">
        <v>39</v>
      </c>
      <c r="F1070" t="s">
        <v>70</v>
      </c>
      <c r="G1070" t="s">
        <v>202</v>
      </c>
      <c r="H1070" t="s">
        <v>70</v>
      </c>
      <c r="I1070" t="s">
        <v>349</v>
      </c>
      <c r="J1070" t="str">
        <f t="shared" si="16"/>
        <v>BFT INC | 3720137401</v>
      </c>
      <c r="K1070">
        <v>11</v>
      </c>
      <c r="L1070">
        <v>2.69</v>
      </c>
      <c r="M1070">
        <v>0.27</v>
      </c>
      <c r="N1070">
        <v>135</v>
      </c>
      <c r="O1070">
        <v>0.37</v>
      </c>
      <c r="P1070">
        <v>29</v>
      </c>
      <c r="Q1070">
        <v>0.26</v>
      </c>
      <c r="R1070">
        <v>-9</v>
      </c>
      <c r="S1070">
        <v>-6</v>
      </c>
      <c r="T1070">
        <v>-60</v>
      </c>
      <c r="U1070">
        <v>-131</v>
      </c>
      <c r="V1070">
        <v>-197</v>
      </c>
      <c r="W1070">
        <v>37066</v>
      </c>
      <c r="X1070">
        <v>37201</v>
      </c>
      <c r="Y1070">
        <v>37401</v>
      </c>
      <c r="Z1070">
        <v>2.72</v>
      </c>
      <c r="AA1070" t="s">
        <v>2074</v>
      </c>
      <c r="AB1070" t="s">
        <v>2073</v>
      </c>
    </row>
    <row r="1071" spans="1:28" x14ac:dyDescent="0.3">
      <c r="A1071" t="s">
        <v>2066</v>
      </c>
      <c r="B1071" t="s">
        <v>2033</v>
      </c>
      <c r="C1071" t="s">
        <v>929</v>
      </c>
      <c r="D1071" t="s">
        <v>930</v>
      </c>
      <c r="E1071" t="s">
        <v>39</v>
      </c>
      <c r="F1071" t="s">
        <v>70</v>
      </c>
      <c r="G1071" t="s">
        <v>575</v>
      </c>
      <c r="H1071" t="s">
        <v>70</v>
      </c>
      <c r="I1071" t="s">
        <v>349</v>
      </c>
      <c r="J1071" t="str">
        <f t="shared" si="16"/>
        <v>BRIDGESTONE FIRESTONE| 3708737401</v>
      </c>
      <c r="K1071">
        <v>3</v>
      </c>
      <c r="L1071">
        <v>3.25</v>
      </c>
      <c r="M1071">
        <v>0.19</v>
      </c>
      <c r="N1071">
        <v>134</v>
      </c>
      <c r="O1071">
        <v>0.56000000000000005</v>
      </c>
      <c r="P1071">
        <v>15</v>
      </c>
      <c r="Q1071">
        <v>0.25</v>
      </c>
      <c r="R1071">
        <v>2</v>
      </c>
      <c r="S1071">
        <v>-49</v>
      </c>
      <c r="T1071">
        <v>-141</v>
      </c>
      <c r="U1071">
        <v>-70</v>
      </c>
      <c r="V1071">
        <v>-260</v>
      </c>
      <c r="W1071">
        <v>37201</v>
      </c>
      <c r="X1071">
        <v>37087</v>
      </c>
      <c r="Y1071">
        <v>37401</v>
      </c>
      <c r="Z1071">
        <v>3.2</v>
      </c>
      <c r="AA1071" t="s">
        <v>2074</v>
      </c>
      <c r="AB1071" t="s">
        <v>2073</v>
      </c>
    </row>
    <row r="1072" spans="1:28" x14ac:dyDescent="0.3">
      <c r="A1072" t="s">
        <v>2066</v>
      </c>
      <c r="B1072" t="s">
        <v>2033</v>
      </c>
      <c r="C1072" t="s">
        <v>528</v>
      </c>
      <c r="D1072" t="s">
        <v>529</v>
      </c>
      <c r="E1072" t="s">
        <v>39</v>
      </c>
      <c r="F1072" t="s">
        <v>70</v>
      </c>
      <c r="G1072" t="s">
        <v>139</v>
      </c>
      <c r="H1072" t="s">
        <v>70</v>
      </c>
      <c r="I1072" t="s">
        <v>349</v>
      </c>
      <c r="J1072" t="str">
        <f t="shared" si="16"/>
        <v>GREIF | 3708637401</v>
      </c>
      <c r="K1072">
        <v>2</v>
      </c>
      <c r="L1072">
        <v>3.87</v>
      </c>
      <c r="M1072">
        <v>0.17</v>
      </c>
      <c r="N1072">
        <v>115</v>
      </c>
      <c r="O1072">
        <v>0.64</v>
      </c>
      <c r="P1072">
        <v>23</v>
      </c>
      <c r="Q1072">
        <v>0.25</v>
      </c>
      <c r="R1072">
        <v>4</v>
      </c>
      <c r="S1072">
        <v>13</v>
      </c>
      <c r="T1072">
        <v>-176</v>
      </c>
      <c r="U1072">
        <v>-58</v>
      </c>
      <c r="V1072">
        <v>-221</v>
      </c>
      <c r="W1072">
        <v>37087</v>
      </c>
      <c r="X1072">
        <v>37086</v>
      </c>
      <c r="Y1072">
        <v>37401</v>
      </c>
      <c r="Z1072">
        <v>3.8</v>
      </c>
      <c r="AA1072" t="s">
        <v>2074</v>
      </c>
      <c r="AB1072" t="s">
        <v>2073</v>
      </c>
    </row>
    <row r="1073" spans="1:28" x14ac:dyDescent="0.3">
      <c r="A1073" t="s">
        <v>2066</v>
      </c>
      <c r="B1073" t="s">
        <v>2033</v>
      </c>
      <c r="C1073" t="s">
        <v>47</v>
      </c>
      <c r="D1073" t="s">
        <v>48</v>
      </c>
      <c r="E1073" t="s">
        <v>39</v>
      </c>
      <c r="F1073" t="s">
        <v>70</v>
      </c>
      <c r="G1073" t="s">
        <v>1827</v>
      </c>
      <c r="H1073" t="s">
        <v>50</v>
      </c>
      <c r="I1073" t="s">
        <v>2119</v>
      </c>
      <c r="J1073" t="str">
        <f t="shared" si="16"/>
        <v>LOWES MLXP VAN ONE WA| 3718830742</v>
      </c>
      <c r="K1073">
        <v>5</v>
      </c>
      <c r="L1073">
        <v>3.05</v>
      </c>
      <c r="M1073">
        <v>0.21</v>
      </c>
      <c r="N1073">
        <v>186</v>
      </c>
      <c r="O1073">
        <v>0.83</v>
      </c>
      <c r="P1073">
        <v>74</v>
      </c>
      <c r="Q1073">
        <v>0.28999999999999998</v>
      </c>
      <c r="R1073">
        <v>-103</v>
      </c>
      <c r="S1073">
        <v>-63</v>
      </c>
      <c r="T1073">
        <v>-213</v>
      </c>
      <c r="U1073">
        <v>115</v>
      </c>
      <c r="V1073">
        <v>-161</v>
      </c>
      <c r="W1073">
        <v>42164</v>
      </c>
      <c r="X1073">
        <v>37188</v>
      </c>
      <c r="Y1073">
        <v>30742</v>
      </c>
      <c r="Z1073">
        <v>3.02</v>
      </c>
      <c r="AA1073" t="s">
        <v>2074</v>
      </c>
      <c r="AB1073" t="s">
        <v>2073</v>
      </c>
    </row>
    <row r="1074" spans="1:28" x14ac:dyDescent="0.3">
      <c r="A1074" t="s">
        <v>2066</v>
      </c>
      <c r="B1074" t="s">
        <v>2033</v>
      </c>
      <c r="C1074" t="s">
        <v>47</v>
      </c>
      <c r="D1074" t="s">
        <v>48</v>
      </c>
      <c r="E1074" t="s">
        <v>39</v>
      </c>
      <c r="F1074" t="s">
        <v>70</v>
      </c>
      <c r="G1074" t="s">
        <v>1827</v>
      </c>
      <c r="H1074" t="s">
        <v>70</v>
      </c>
      <c r="I1074" t="s">
        <v>349</v>
      </c>
      <c r="J1074" t="str">
        <f t="shared" si="16"/>
        <v>LOWES MLXP VAN ONE WA| 3718837401</v>
      </c>
      <c r="K1074">
        <v>3</v>
      </c>
      <c r="L1074">
        <v>2.9</v>
      </c>
      <c r="M1074">
        <v>0.21</v>
      </c>
      <c r="N1074">
        <v>177</v>
      </c>
      <c r="O1074">
        <v>0.65</v>
      </c>
      <c r="P1074">
        <v>139</v>
      </c>
      <c r="Q1074">
        <v>0.35</v>
      </c>
      <c r="R1074">
        <v>-109</v>
      </c>
      <c r="S1074">
        <v>-63</v>
      </c>
      <c r="T1074">
        <v>-136</v>
      </c>
      <c r="U1074">
        <v>76</v>
      </c>
      <c r="V1074">
        <v>-123</v>
      </c>
      <c r="W1074">
        <v>42501</v>
      </c>
      <c r="X1074">
        <v>37188</v>
      </c>
      <c r="Y1074">
        <v>37401</v>
      </c>
      <c r="Z1074">
        <v>2.87</v>
      </c>
      <c r="AA1074" t="s">
        <v>2074</v>
      </c>
      <c r="AB1074" t="s">
        <v>2073</v>
      </c>
    </row>
    <row r="1075" spans="1:28" x14ac:dyDescent="0.3">
      <c r="A1075" t="s">
        <v>2066</v>
      </c>
      <c r="B1075" t="s">
        <v>2033</v>
      </c>
      <c r="C1075" t="s">
        <v>47</v>
      </c>
      <c r="D1075" t="s">
        <v>48</v>
      </c>
      <c r="E1075" t="s">
        <v>39</v>
      </c>
      <c r="F1075" t="s">
        <v>70</v>
      </c>
      <c r="G1075" t="s">
        <v>1827</v>
      </c>
      <c r="H1075" t="s">
        <v>70</v>
      </c>
      <c r="I1075" t="s">
        <v>725</v>
      </c>
      <c r="J1075" t="str">
        <f t="shared" si="16"/>
        <v>LOWES MLXP VAN ONE WA| 3718837311</v>
      </c>
      <c r="K1075">
        <v>1</v>
      </c>
      <c r="L1075">
        <v>2.9</v>
      </c>
      <c r="M1075">
        <v>0.21</v>
      </c>
      <c r="N1075">
        <v>206</v>
      </c>
      <c r="O1075">
        <v>0.75</v>
      </c>
      <c r="P1075">
        <v>26</v>
      </c>
      <c r="Q1075">
        <v>0.25</v>
      </c>
      <c r="R1075">
        <v>-135</v>
      </c>
      <c r="S1075">
        <v>-63</v>
      </c>
      <c r="T1075">
        <v>-89</v>
      </c>
      <c r="U1075">
        <v>166</v>
      </c>
      <c r="V1075">
        <v>14</v>
      </c>
      <c r="W1075">
        <v>37201</v>
      </c>
      <c r="X1075">
        <v>37188</v>
      </c>
      <c r="Y1075">
        <v>37311</v>
      </c>
      <c r="Z1075">
        <v>2.87</v>
      </c>
      <c r="AA1075" t="s">
        <v>2074</v>
      </c>
      <c r="AB1075" t="s">
        <v>2073</v>
      </c>
    </row>
    <row r="1076" spans="1:28" x14ac:dyDescent="0.3">
      <c r="A1076" t="s">
        <v>2066</v>
      </c>
      <c r="B1076" t="s">
        <v>2033</v>
      </c>
      <c r="C1076" t="s">
        <v>47</v>
      </c>
      <c r="D1076" t="s">
        <v>48</v>
      </c>
      <c r="E1076" t="s">
        <v>39</v>
      </c>
      <c r="F1076" t="s">
        <v>70</v>
      </c>
      <c r="G1076" t="s">
        <v>1827</v>
      </c>
      <c r="H1076" t="s">
        <v>70</v>
      </c>
      <c r="I1076" t="s">
        <v>2118</v>
      </c>
      <c r="J1076" t="str">
        <f t="shared" si="16"/>
        <v>LOWES MLXP VAN ONE WA| 3718837343</v>
      </c>
      <c r="K1076">
        <v>4</v>
      </c>
      <c r="L1076">
        <v>2.9</v>
      </c>
      <c r="M1076">
        <v>0.21</v>
      </c>
      <c r="N1076">
        <v>181</v>
      </c>
      <c r="O1076">
        <v>0.66</v>
      </c>
      <c r="P1076">
        <v>111</v>
      </c>
      <c r="Q1076">
        <v>0.33</v>
      </c>
      <c r="R1076">
        <v>-148</v>
      </c>
      <c r="S1076">
        <v>-63</v>
      </c>
      <c r="T1076">
        <v>-140</v>
      </c>
      <c r="U1076">
        <v>127</v>
      </c>
      <c r="V1076">
        <v>-76</v>
      </c>
      <c r="W1076">
        <v>47250</v>
      </c>
      <c r="X1076">
        <v>37188</v>
      </c>
      <c r="Y1076">
        <v>37343</v>
      </c>
      <c r="Z1076">
        <v>2.87</v>
      </c>
      <c r="AA1076" t="s">
        <v>2074</v>
      </c>
      <c r="AB1076" t="s">
        <v>2073</v>
      </c>
    </row>
    <row r="1077" spans="1:28" x14ac:dyDescent="0.3">
      <c r="A1077" t="s">
        <v>2066</v>
      </c>
      <c r="B1077" t="s">
        <v>2033</v>
      </c>
      <c r="C1077" t="s">
        <v>1812</v>
      </c>
      <c r="D1077" t="s">
        <v>1813</v>
      </c>
      <c r="E1077" t="s">
        <v>39</v>
      </c>
      <c r="F1077" t="s">
        <v>70</v>
      </c>
      <c r="G1077" t="s">
        <v>828</v>
      </c>
      <c r="H1077" t="s">
        <v>70</v>
      </c>
      <c r="I1077" t="s">
        <v>434</v>
      </c>
      <c r="J1077" t="str">
        <f t="shared" si="16"/>
        <v>NFI INDUSTRIES | 3708937303</v>
      </c>
      <c r="K1077">
        <v>1</v>
      </c>
      <c r="L1077">
        <v>2.67</v>
      </c>
      <c r="M1077">
        <v>0.26</v>
      </c>
      <c r="N1077">
        <v>170</v>
      </c>
      <c r="O1077">
        <v>0.33</v>
      </c>
      <c r="P1077">
        <v>21</v>
      </c>
      <c r="Q1077">
        <v>0.25</v>
      </c>
      <c r="R1077">
        <v>-10</v>
      </c>
      <c r="S1077">
        <v>-66</v>
      </c>
      <c r="T1077">
        <v>2</v>
      </c>
      <c r="U1077">
        <v>-64</v>
      </c>
      <c r="V1077">
        <v>-128</v>
      </c>
      <c r="W1077">
        <v>37201</v>
      </c>
      <c r="X1077">
        <v>37089</v>
      </c>
      <c r="Y1077">
        <v>37303</v>
      </c>
      <c r="Z1077">
        <v>2.69</v>
      </c>
      <c r="AA1077" t="s">
        <v>2064</v>
      </c>
      <c r="AB1077" t="s">
        <v>2063</v>
      </c>
    </row>
    <row r="1078" spans="1:28" x14ac:dyDescent="0.3">
      <c r="A1078" t="s">
        <v>2066</v>
      </c>
      <c r="B1078" t="s">
        <v>2033</v>
      </c>
      <c r="C1078" t="s">
        <v>2117</v>
      </c>
      <c r="D1078" t="s">
        <v>2116</v>
      </c>
      <c r="E1078" t="s">
        <v>39</v>
      </c>
      <c r="F1078" t="s">
        <v>70</v>
      </c>
      <c r="G1078" t="s">
        <v>350</v>
      </c>
      <c r="H1078" t="s">
        <v>70</v>
      </c>
      <c r="I1078" t="s">
        <v>349</v>
      </c>
      <c r="J1078" t="str">
        <f t="shared" si="16"/>
        <v>SHAH LOGISTICS LLC | 3850137401</v>
      </c>
      <c r="K1078">
        <v>1</v>
      </c>
      <c r="L1078">
        <v>3.26</v>
      </c>
      <c r="M1078">
        <v>0.26</v>
      </c>
      <c r="N1078">
        <v>99</v>
      </c>
      <c r="O1078">
        <v>0.17</v>
      </c>
      <c r="P1078">
        <v>51</v>
      </c>
      <c r="Q1078">
        <v>0.3</v>
      </c>
      <c r="R1078">
        <v>-6</v>
      </c>
      <c r="S1078">
        <v>-22</v>
      </c>
      <c r="T1078">
        <v>-17</v>
      </c>
      <c r="U1078">
        <v>-124</v>
      </c>
      <c r="V1078">
        <v>-163</v>
      </c>
      <c r="W1078">
        <v>37087</v>
      </c>
      <c r="X1078">
        <v>38501</v>
      </c>
      <c r="Y1078">
        <v>37401</v>
      </c>
      <c r="Z1078">
        <v>3.28</v>
      </c>
      <c r="AA1078" t="s">
        <v>2064</v>
      </c>
      <c r="AB1078" t="s">
        <v>2063</v>
      </c>
    </row>
    <row r="1079" spans="1:28" x14ac:dyDescent="0.3">
      <c r="A1079" t="s">
        <v>2066</v>
      </c>
      <c r="B1079" t="s">
        <v>2103</v>
      </c>
      <c r="C1079" t="s">
        <v>1143</v>
      </c>
      <c r="D1079" t="s">
        <v>1144</v>
      </c>
      <c r="E1079" t="s">
        <v>39</v>
      </c>
      <c r="F1079" t="s">
        <v>70</v>
      </c>
      <c r="G1079" t="s">
        <v>669</v>
      </c>
      <c r="H1079" t="s">
        <v>70</v>
      </c>
      <c r="I1079" t="s">
        <v>194</v>
      </c>
      <c r="J1079" t="str">
        <f t="shared" si="16"/>
        <v>b: ARRIVE LOGISTICS | 3713838261</v>
      </c>
      <c r="K1079">
        <v>1</v>
      </c>
      <c r="L1079">
        <v>2.58</v>
      </c>
      <c r="M1079">
        <v>0.27</v>
      </c>
      <c r="N1079">
        <v>184</v>
      </c>
      <c r="O1079">
        <v>0.33</v>
      </c>
      <c r="P1079">
        <v>50</v>
      </c>
      <c r="Q1079">
        <v>0.25</v>
      </c>
      <c r="R1079">
        <v>-11</v>
      </c>
      <c r="S1079">
        <v>-21</v>
      </c>
      <c r="T1079">
        <v>2</v>
      </c>
      <c r="U1079">
        <v>200</v>
      </c>
      <c r="V1079">
        <v>181</v>
      </c>
      <c r="W1079">
        <v>37040</v>
      </c>
      <c r="X1079">
        <v>37138</v>
      </c>
      <c r="Y1079">
        <v>38261</v>
      </c>
      <c r="Z1079">
        <v>2.61</v>
      </c>
      <c r="AA1079" t="s">
        <v>2068</v>
      </c>
      <c r="AB1079" t="s">
        <v>2067</v>
      </c>
    </row>
    <row r="1080" spans="1:28" x14ac:dyDescent="0.3">
      <c r="A1080" t="s">
        <v>2066</v>
      </c>
      <c r="B1080" t="s">
        <v>2103</v>
      </c>
      <c r="C1080" t="s">
        <v>284</v>
      </c>
      <c r="D1080" t="s">
        <v>285</v>
      </c>
      <c r="E1080" t="s">
        <v>39</v>
      </c>
      <c r="F1080" t="s">
        <v>70</v>
      </c>
      <c r="G1080" t="s">
        <v>202</v>
      </c>
      <c r="H1080" t="s">
        <v>70</v>
      </c>
      <c r="I1080" t="s">
        <v>71</v>
      </c>
      <c r="J1080" t="str">
        <f t="shared" si="16"/>
        <v>b: ATS LOGISTICS SERV| 3720138301</v>
      </c>
      <c r="K1080">
        <v>1</v>
      </c>
      <c r="L1080">
        <v>2.96</v>
      </c>
      <c r="M1080">
        <v>0.27</v>
      </c>
      <c r="N1080">
        <v>139</v>
      </c>
      <c r="O1080">
        <v>0.23</v>
      </c>
      <c r="P1080">
        <v>53</v>
      </c>
      <c r="Q1080">
        <v>0.3</v>
      </c>
      <c r="R1080">
        <v>-9</v>
      </c>
      <c r="S1080">
        <v>-24</v>
      </c>
      <c r="T1080">
        <v>1</v>
      </c>
      <c r="U1080">
        <v>182</v>
      </c>
      <c r="V1080">
        <v>159</v>
      </c>
      <c r="W1080">
        <v>37091</v>
      </c>
      <c r="X1080">
        <v>37201</v>
      </c>
      <c r="Y1080">
        <v>38301</v>
      </c>
      <c r="Z1080">
        <v>2.99</v>
      </c>
      <c r="AA1080" t="s">
        <v>2064</v>
      </c>
      <c r="AB1080" t="s">
        <v>2063</v>
      </c>
    </row>
    <row r="1081" spans="1:28" x14ac:dyDescent="0.3">
      <c r="A1081" t="s">
        <v>2066</v>
      </c>
      <c r="B1081" t="s">
        <v>2103</v>
      </c>
      <c r="C1081" t="s">
        <v>37</v>
      </c>
      <c r="D1081" t="s">
        <v>38</v>
      </c>
      <c r="E1081" t="s">
        <v>39</v>
      </c>
      <c r="F1081" t="s">
        <v>70</v>
      </c>
      <c r="G1081" t="s">
        <v>671</v>
      </c>
      <c r="H1081" t="s">
        <v>70</v>
      </c>
      <c r="I1081" t="s">
        <v>553</v>
      </c>
      <c r="J1081" t="str">
        <f t="shared" si="16"/>
        <v>b: C H ROBINSON | 3846438343</v>
      </c>
      <c r="K1081">
        <v>2</v>
      </c>
      <c r="L1081">
        <v>3.59</v>
      </c>
      <c r="M1081">
        <v>0.27</v>
      </c>
      <c r="N1081">
        <v>123</v>
      </c>
      <c r="O1081">
        <v>0.22</v>
      </c>
      <c r="P1081">
        <v>88</v>
      </c>
      <c r="Q1081">
        <v>0.33</v>
      </c>
      <c r="R1081">
        <v>-8</v>
      </c>
      <c r="S1081">
        <v>-71</v>
      </c>
      <c r="T1081">
        <v>5</v>
      </c>
      <c r="U1081">
        <v>227</v>
      </c>
      <c r="V1081">
        <v>161</v>
      </c>
      <c r="W1081">
        <v>37091</v>
      </c>
      <c r="X1081">
        <v>38464</v>
      </c>
      <c r="Y1081">
        <v>38343</v>
      </c>
      <c r="Z1081">
        <v>3.62</v>
      </c>
      <c r="AA1081" t="s">
        <v>2068</v>
      </c>
      <c r="AB1081" t="s">
        <v>2067</v>
      </c>
    </row>
    <row r="1082" spans="1:28" x14ac:dyDescent="0.3">
      <c r="A1082" t="s">
        <v>2066</v>
      </c>
      <c r="B1082" t="s">
        <v>2103</v>
      </c>
      <c r="C1082" t="s">
        <v>37</v>
      </c>
      <c r="D1082" t="s">
        <v>38</v>
      </c>
      <c r="E1082" t="s">
        <v>39</v>
      </c>
      <c r="F1082" t="s">
        <v>70</v>
      </c>
      <c r="G1082" t="s">
        <v>702</v>
      </c>
      <c r="H1082" t="s">
        <v>70</v>
      </c>
      <c r="I1082" t="s">
        <v>949</v>
      </c>
      <c r="J1082" t="str">
        <f t="shared" si="16"/>
        <v>b: C H ROBINSON | 3709138242</v>
      </c>
      <c r="K1082">
        <v>3</v>
      </c>
      <c r="L1082">
        <v>2.59</v>
      </c>
      <c r="M1082">
        <v>0.26</v>
      </c>
      <c r="N1082">
        <v>140</v>
      </c>
      <c r="O1082">
        <v>0.39</v>
      </c>
      <c r="P1082">
        <v>55</v>
      </c>
      <c r="Q1082">
        <v>0.3</v>
      </c>
      <c r="R1082">
        <v>-8</v>
      </c>
      <c r="S1082">
        <v>-44</v>
      </c>
      <c r="T1082">
        <v>-68</v>
      </c>
      <c r="U1082">
        <v>126</v>
      </c>
      <c r="V1082">
        <v>14</v>
      </c>
      <c r="W1082">
        <v>37091</v>
      </c>
      <c r="X1082">
        <v>37091</v>
      </c>
      <c r="Y1082">
        <v>38242</v>
      </c>
      <c r="Z1082">
        <v>2.61</v>
      </c>
      <c r="AA1082" t="s">
        <v>2068</v>
      </c>
      <c r="AB1082" t="s">
        <v>2067</v>
      </c>
    </row>
    <row r="1083" spans="1:28" x14ac:dyDescent="0.3">
      <c r="A1083" t="s">
        <v>2066</v>
      </c>
      <c r="B1083" t="s">
        <v>2103</v>
      </c>
      <c r="C1083" t="s">
        <v>37</v>
      </c>
      <c r="D1083" t="s">
        <v>38</v>
      </c>
      <c r="E1083" t="s">
        <v>39</v>
      </c>
      <c r="F1083" t="s">
        <v>70</v>
      </c>
      <c r="G1083" t="s">
        <v>202</v>
      </c>
      <c r="H1083" t="s">
        <v>70</v>
      </c>
      <c r="I1083" t="s">
        <v>553</v>
      </c>
      <c r="J1083" t="str">
        <f t="shared" si="16"/>
        <v>b: C H ROBINSON | 3720138343</v>
      </c>
      <c r="K1083">
        <v>1</v>
      </c>
      <c r="L1083">
        <v>2.8</v>
      </c>
      <c r="M1083">
        <v>0.27</v>
      </c>
      <c r="N1083">
        <v>146</v>
      </c>
      <c r="O1083">
        <v>0.67</v>
      </c>
      <c r="P1083">
        <v>0</v>
      </c>
      <c r="Q1083">
        <v>0.25</v>
      </c>
      <c r="R1083">
        <v>-10</v>
      </c>
      <c r="S1083">
        <v>-24</v>
      </c>
      <c r="T1083">
        <v>-189</v>
      </c>
      <c r="U1083">
        <v>164</v>
      </c>
      <c r="V1083">
        <v>-49</v>
      </c>
      <c r="W1083">
        <v>37201</v>
      </c>
      <c r="X1083">
        <v>37201</v>
      </c>
      <c r="Y1083">
        <v>38343</v>
      </c>
      <c r="Z1083">
        <v>2.83</v>
      </c>
      <c r="AA1083" t="s">
        <v>2064</v>
      </c>
      <c r="AB1083" t="s">
        <v>2063</v>
      </c>
    </row>
    <row r="1084" spans="1:28" x14ac:dyDescent="0.3">
      <c r="A1084" t="s">
        <v>2066</v>
      </c>
      <c r="B1084" t="s">
        <v>2103</v>
      </c>
      <c r="C1084" t="s">
        <v>37</v>
      </c>
      <c r="D1084" t="s">
        <v>38</v>
      </c>
      <c r="E1084" t="s">
        <v>39</v>
      </c>
      <c r="F1084" t="s">
        <v>70</v>
      </c>
      <c r="G1084" t="s">
        <v>669</v>
      </c>
      <c r="H1084" t="s">
        <v>70</v>
      </c>
      <c r="I1084" t="s">
        <v>1550</v>
      </c>
      <c r="J1084" t="str">
        <f t="shared" si="16"/>
        <v>b: C H ROBINSON | 3713838012</v>
      </c>
      <c r="K1084">
        <v>1</v>
      </c>
      <c r="L1084">
        <v>2.46</v>
      </c>
      <c r="M1084">
        <v>0.27</v>
      </c>
      <c r="N1084">
        <v>168</v>
      </c>
      <c r="O1084">
        <v>0.33</v>
      </c>
      <c r="P1084">
        <v>51</v>
      </c>
      <c r="Q1084">
        <v>0.3</v>
      </c>
      <c r="R1084">
        <v>-10</v>
      </c>
      <c r="S1084">
        <v>13</v>
      </c>
      <c r="T1084">
        <v>2</v>
      </c>
      <c r="U1084">
        <v>155</v>
      </c>
      <c r="V1084">
        <v>170</v>
      </c>
      <c r="W1084">
        <v>37055</v>
      </c>
      <c r="X1084">
        <v>37138</v>
      </c>
      <c r="Y1084">
        <v>38012</v>
      </c>
      <c r="Z1084">
        <v>2.4900000000000002</v>
      </c>
      <c r="AA1084" t="s">
        <v>2068</v>
      </c>
      <c r="AB1084" t="s">
        <v>2067</v>
      </c>
    </row>
    <row r="1085" spans="1:28" x14ac:dyDescent="0.3">
      <c r="A1085" t="s">
        <v>2066</v>
      </c>
      <c r="B1085" t="s">
        <v>2103</v>
      </c>
      <c r="C1085" t="s">
        <v>37</v>
      </c>
      <c r="D1085" t="s">
        <v>38</v>
      </c>
      <c r="E1085" t="s">
        <v>39</v>
      </c>
      <c r="F1085" t="s">
        <v>70</v>
      </c>
      <c r="G1085" t="s">
        <v>1108</v>
      </c>
      <c r="H1085" t="s">
        <v>44</v>
      </c>
      <c r="I1085" t="s">
        <v>1277</v>
      </c>
      <c r="J1085" t="str">
        <f t="shared" si="16"/>
        <v>b: C H ROBINSON | 3714842041</v>
      </c>
      <c r="K1085">
        <v>1</v>
      </c>
      <c r="L1085">
        <v>2.3199999999999998</v>
      </c>
      <c r="M1085">
        <v>0.26</v>
      </c>
      <c r="N1085">
        <v>174</v>
      </c>
      <c r="O1085">
        <v>0.33</v>
      </c>
      <c r="P1085">
        <v>0</v>
      </c>
      <c r="Q1085">
        <v>0.25</v>
      </c>
      <c r="R1085">
        <v>-10</v>
      </c>
      <c r="S1085">
        <v>-32</v>
      </c>
      <c r="T1085">
        <v>2</v>
      </c>
      <c r="U1085">
        <v>138</v>
      </c>
      <c r="V1085">
        <v>108</v>
      </c>
      <c r="W1085">
        <v>37148</v>
      </c>
      <c r="X1085">
        <v>37148</v>
      </c>
      <c r="Y1085">
        <v>42041</v>
      </c>
      <c r="Z1085">
        <v>2.34</v>
      </c>
      <c r="AA1085" t="s">
        <v>2068</v>
      </c>
      <c r="AB1085" t="s">
        <v>2067</v>
      </c>
    </row>
    <row r="1086" spans="1:28" x14ac:dyDescent="0.3">
      <c r="A1086" t="s">
        <v>2066</v>
      </c>
      <c r="B1086" t="s">
        <v>2103</v>
      </c>
      <c r="C1086" t="s">
        <v>638</v>
      </c>
      <c r="D1086" t="s">
        <v>639</v>
      </c>
      <c r="E1086" t="s">
        <v>39</v>
      </c>
      <c r="F1086" t="s">
        <v>70</v>
      </c>
      <c r="G1086" t="s">
        <v>1823</v>
      </c>
      <c r="H1086" t="s">
        <v>70</v>
      </c>
      <c r="I1086" t="s">
        <v>194</v>
      </c>
      <c r="J1086" t="str">
        <f t="shared" si="16"/>
        <v>b: CIRCLE LOGISTICS | 3705538261</v>
      </c>
      <c r="K1086">
        <v>1</v>
      </c>
      <c r="L1086">
        <v>4.1100000000000003</v>
      </c>
      <c r="M1086">
        <v>0.26</v>
      </c>
      <c r="N1086">
        <v>114</v>
      </c>
      <c r="O1086">
        <v>0.15</v>
      </c>
      <c r="P1086">
        <v>58</v>
      </c>
      <c r="Q1086">
        <v>0.3</v>
      </c>
      <c r="R1086">
        <v>-7</v>
      </c>
      <c r="S1086">
        <v>-31</v>
      </c>
      <c r="T1086">
        <v>35</v>
      </c>
      <c r="U1086">
        <v>264</v>
      </c>
      <c r="V1086">
        <v>268</v>
      </c>
      <c r="W1086">
        <v>37089</v>
      </c>
      <c r="X1086">
        <v>37055</v>
      </c>
      <c r="Y1086">
        <v>38261</v>
      </c>
      <c r="Z1086">
        <v>4.13</v>
      </c>
      <c r="AA1086" t="s">
        <v>2064</v>
      </c>
      <c r="AB1086" t="s">
        <v>2063</v>
      </c>
    </row>
    <row r="1087" spans="1:28" x14ac:dyDescent="0.3">
      <c r="A1087" t="s">
        <v>2066</v>
      </c>
      <c r="B1087" t="s">
        <v>2103</v>
      </c>
      <c r="C1087" t="s">
        <v>2115</v>
      </c>
      <c r="D1087" t="s">
        <v>2114</v>
      </c>
      <c r="E1087" t="s">
        <v>39</v>
      </c>
      <c r="F1087" t="s">
        <v>70</v>
      </c>
      <c r="G1087" t="s">
        <v>395</v>
      </c>
      <c r="H1087" t="s">
        <v>70</v>
      </c>
      <c r="I1087" t="s">
        <v>2113</v>
      </c>
      <c r="J1087" t="str">
        <f t="shared" si="16"/>
        <v>b: CMA LOGISTICS | 3840138315</v>
      </c>
      <c r="K1087">
        <v>1</v>
      </c>
      <c r="L1087">
        <v>4.1100000000000003</v>
      </c>
      <c r="M1087">
        <v>0.26</v>
      </c>
      <c r="N1087">
        <v>114</v>
      </c>
      <c r="O1087">
        <v>0.23</v>
      </c>
      <c r="P1087">
        <v>22</v>
      </c>
      <c r="Q1087">
        <v>0.25</v>
      </c>
      <c r="R1087">
        <v>-7</v>
      </c>
      <c r="S1087">
        <v>15</v>
      </c>
      <c r="T1087">
        <v>1</v>
      </c>
      <c r="U1087">
        <v>264</v>
      </c>
      <c r="V1087">
        <v>280</v>
      </c>
      <c r="W1087">
        <v>37091</v>
      </c>
      <c r="X1087">
        <v>38401</v>
      </c>
      <c r="Y1087">
        <v>38315</v>
      </c>
      <c r="Z1087">
        <v>4.13</v>
      </c>
      <c r="AA1087" t="s">
        <v>2064</v>
      </c>
      <c r="AB1087" t="s">
        <v>2063</v>
      </c>
    </row>
    <row r="1088" spans="1:28" x14ac:dyDescent="0.3">
      <c r="A1088" t="s">
        <v>2066</v>
      </c>
      <c r="B1088" t="s">
        <v>2103</v>
      </c>
      <c r="C1088" t="s">
        <v>346</v>
      </c>
      <c r="D1088" t="s">
        <v>347</v>
      </c>
      <c r="E1088" t="s">
        <v>39</v>
      </c>
      <c r="F1088" t="s">
        <v>70</v>
      </c>
      <c r="G1088" t="s">
        <v>1727</v>
      </c>
      <c r="H1088" t="s">
        <v>70</v>
      </c>
      <c r="I1088" t="s">
        <v>949</v>
      </c>
      <c r="J1088" t="str">
        <f t="shared" si="16"/>
        <v>b: COYOTE LOGISTICS | 3858338242</v>
      </c>
      <c r="K1088">
        <v>1</v>
      </c>
      <c r="L1088">
        <v>2.83</v>
      </c>
      <c r="M1088">
        <v>0.2</v>
      </c>
      <c r="N1088">
        <v>202</v>
      </c>
      <c r="O1088">
        <v>0.54</v>
      </c>
      <c r="P1088">
        <v>102</v>
      </c>
      <c r="Q1088">
        <v>0.35</v>
      </c>
      <c r="R1088">
        <v>0</v>
      </c>
      <c r="S1088">
        <v>-144</v>
      </c>
      <c r="T1088">
        <v>2</v>
      </c>
      <c r="U1088">
        <v>267</v>
      </c>
      <c r="V1088">
        <v>125</v>
      </c>
      <c r="W1088">
        <v>42134</v>
      </c>
      <c r="X1088">
        <v>38583</v>
      </c>
      <c r="Y1088">
        <v>38242</v>
      </c>
      <c r="Z1088">
        <v>2.79</v>
      </c>
      <c r="AA1088" t="s">
        <v>2068</v>
      </c>
      <c r="AB1088" t="s">
        <v>2067</v>
      </c>
    </row>
    <row r="1089" spans="1:28" x14ac:dyDescent="0.3">
      <c r="A1089" t="s">
        <v>2066</v>
      </c>
      <c r="B1089" t="s">
        <v>2103</v>
      </c>
      <c r="C1089" t="s">
        <v>314</v>
      </c>
      <c r="D1089" t="s">
        <v>315</v>
      </c>
      <c r="E1089" t="s">
        <v>39</v>
      </c>
      <c r="F1089" t="s">
        <v>70</v>
      </c>
      <c r="G1089" t="s">
        <v>350</v>
      </c>
      <c r="H1089" t="s">
        <v>70</v>
      </c>
      <c r="I1089" t="s">
        <v>2112</v>
      </c>
      <c r="J1089" t="str">
        <f t="shared" si="16"/>
        <v>b: EPES LOGISTICS SER| 3850138079</v>
      </c>
      <c r="K1089">
        <v>2</v>
      </c>
      <c r="L1089">
        <v>2.13</v>
      </c>
      <c r="M1089">
        <v>0.28000000000000003</v>
      </c>
      <c r="N1089">
        <v>260</v>
      </c>
      <c r="O1089">
        <v>0.7</v>
      </c>
      <c r="P1089">
        <v>65</v>
      </c>
      <c r="Q1089">
        <v>0.3</v>
      </c>
      <c r="R1089">
        <v>-18</v>
      </c>
      <c r="S1089">
        <v>-40</v>
      </c>
      <c r="T1089">
        <v>-1</v>
      </c>
      <c r="U1089">
        <v>208</v>
      </c>
      <c r="V1089">
        <v>167</v>
      </c>
      <c r="W1089">
        <v>37087</v>
      </c>
      <c r="X1089">
        <v>38501</v>
      </c>
      <c r="Y1089">
        <v>38079</v>
      </c>
      <c r="Z1089">
        <v>2.17</v>
      </c>
      <c r="AA1089" t="s">
        <v>2064</v>
      </c>
      <c r="AB1089" t="s">
        <v>2063</v>
      </c>
    </row>
    <row r="1090" spans="1:28" x14ac:dyDescent="0.3">
      <c r="A1090" t="s">
        <v>2066</v>
      </c>
      <c r="B1090" t="s">
        <v>2103</v>
      </c>
      <c r="C1090" t="s">
        <v>161</v>
      </c>
      <c r="D1090" t="s">
        <v>162</v>
      </c>
      <c r="E1090" t="s">
        <v>39</v>
      </c>
      <c r="F1090" t="s">
        <v>70</v>
      </c>
      <c r="G1090" t="s">
        <v>1108</v>
      </c>
      <c r="H1090" t="s">
        <v>70</v>
      </c>
      <c r="I1090" t="s">
        <v>2111</v>
      </c>
      <c r="J1090" t="str">
        <f t="shared" ref="J1090:J1153" si="17">TRIM(CONCATENATE(C1090,X1090,Y1090))</f>
        <v>b: GLOBALTRANZ | 3714838310</v>
      </c>
      <c r="K1090">
        <v>1</v>
      </c>
      <c r="L1090">
        <v>2.62</v>
      </c>
      <c r="M1090">
        <v>0.27</v>
      </c>
      <c r="N1090">
        <v>173</v>
      </c>
      <c r="O1090">
        <v>0.33</v>
      </c>
      <c r="P1090">
        <v>225</v>
      </c>
      <c r="Q1090">
        <v>0.45</v>
      </c>
      <c r="R1090">
        <v>-10</v>
      </c>
      <c r="S1090">
        <v>-362</v>
      </c>
      <c r="T1090">
        <v>2</v>
      </c>
      <c r="U1090">
        <v>189</v>
      </c>
      <c r="V1090">
        <v>-171</v>
      </c>
      <c r="W1090">
        <v>37862</v>
      </c>
      <c r="X1090">
        <v>37148</v>
      </c>
      <c r="Y1090">
        <v>38310</v>
      </c>
      <c r="Z1090">
        <v>2.65</v>
      </c>
      <c r="AA1090" t="s">
        <v>2064</v>
      </c>
      <c r="AB1090" t="s">
        <v>2063</v>
      </c>
    </row>
    <row r="1091" spans="1:28" x14ac:dyDescent="0.3">
      <c r="A1091" t="s">
        <v>2066</v>
      </c>
      <c r="B1091" t="s">
        <v>2103</v>
      </c>
      <c r="C1091" t="s">
        <v>2110</v>
      </c>
      <c r="D1091" t="s">
        <v>2109</v>
      </c>
      <c r="E1091" t="s">
        <v>39</v>
      </c>
      <c r="F1091" t="s">
        <v>70</v>
      </c>
      <c r="G1091" t="s">
        <v>669</v>
      </c>
      <c r="H1091" t="s">
        <v>70</v>
      </c>
      <c r="I1091" t="s">
        <v>194</v>
      </c>
      <c r="J1091" t="str">
        <f t="shared" si="17"/>
        <v>b: LUHU LOGISTICS | 3713838261</v>
      </c>
      <c r="K1091">
        <v>1</v>
      </c>
      <c r="L1091">
        <v>1.94</v>
      </c>
      <c r="M1091">
        <v>0.27</v>
      </c>
      <c r="N1091">
        <v>184</v>
      </c>
      <c r="O1091">
        <v>0.33</v>
      </c>
      <c r="P1091">
        <v>56</v>
      </c>
      <c r="Q1091">
        <v>0.3</v>
      </c>
      <c r="R1091">
        <v>-11</v>
      </c>
      <c r="S1091">
        <v>-142</v>
      </c>
      <c r="T1091">
        <v>2</v>
      </c>
      <c r="U1091">
        <v>82</v>
      </c>
      <c r="V1091">
        <v>-58</v>
      </c>
      <c r="W1091">
        <v>42164</v>
      </c>
      <c r="X1091">
        <v>37138</v>
      </c>
      <c r="Y1091">
        <v>38261</v>
      </c>
      <c r="Z1091">
        <v>1.97</v>
      </c>
      <c r="AA1091" t="s">
        <v>2064</v>
      </c>
      <c r="AB1091" t="s">
        <v>2063</v>
      </c>
    </row>
    <row r="1092" spans="1:28" x14ac:dyDescent="0.3">
      <c r="A1092" t="s">
        <v>2066</v>
      </c>
      <c r="B1092" t="s">
        <v>2103</v>
      </c>
      <c r="C1092" t="s">
        <v>1222</v>
      </c>
      <c r="D1092" t="s">
        <v>1223</v>
      </c>
      <c r="E1092" t="s">
        <v>39</v>
      </c>
      <c r="F1092" t="s">
        <v>70</v>
      </c>
      <c r="G1092" t="s">
        <v>132</v>
      </c>
      <c r="H1092" t="s">
        <v>70</v>
      </c>
      <c r="I1092" t="s">
        <v>553</v>
      </c>
      <c r="J1092" t="str">
        <f t="shared" si="17"/>
        <v>b: RL SOLUTIONS LLC | 3706638343</v>
      </c>
      <c r="K1092">
        <v>1</v>
      </c>
      <c r="L1092">
        <v>2.33</v>
      </c>
      <c r="M1092">
        <v>0.27</v>
      </c>
      <c r="N1092">
        <v>166</v>
      </c>
      <c r="O1092">
        <v>0.33</v>
      </c>
      <c r="P1092">
        <v>29</v>
      </c>
      <c r="Q1092">
        <v>0.25</v>
      </c>
      <c r="R1092">
        <v>-10</v>
      </c>
      <c r="S1092">
        <v>-74</v>
      </c>
      <c r="T1092">
        <v>2</v>
      </c>
      <c r="U1092">
        <v>129</v>
      </c>
      <c r="V1092">
        <v>57</v>
      </c>
      <c r="W1092">
        <v>37201</v>
      </c>
      <c r="X1092">
        <v>37066</v>
      </c>
      <c r="Y1092">
        <v>38343</v>
      </c>
      <c r="Z1092">
        <v>2.36</v>
      </c>
      <c r="AA1092" t="s">
        <v>2068</v>
      </c>
      <c r="AB1092" t="s">
        <v>2067</v>
      </c>
    </row>
    <row r="1093" spans="1:28" x14ac:dyDescent="0.3">
      <c r="A1093" t="s">
        <v>2066</v>
      </c>
      <c r="B1093" t="s">
        <v>2103</v>
      </c>
      <c r="C1093" t="s">
        <v>1426</v>
      </c>
      <c r="D1093" t="s">
        <v>1427</v>
      </c>
      <c r="E1093" t="s">
        <v>39</v>
      </c>
      <c r="F1093" t="s">
        <v>70</v>
      </c>
      <c r="G1093" t="s">
        <v>202</v>
      </c>
      <c r="H1093" t="s">
        <v>70</v>
      </c>
      <c r="I1093" t="s">
        <v>71</v>
      </c>
      <c r="J1093" t="str">
        <f t="shared" si="17"/>
        <v>b: TA SERVICES | 3720138301</v>
      </c>
      <c r="K1093">
        <v>2</v>
      </c>
      <c r="L1093">
        <v>2.93</v>
      </c>
      <c r="M1093">
        <v>0.28000000000000003</v>
      </c>
      <c r="N1093">
        <v>134</v>
      </c>
      <c r="O1093">
        <v>0.23</v>
      </c>
      <c r="P1093">
        <v>17</v>
      </c>
      <c r="Q1093">
        <v>0.25</v>
      </c>
      <c r="R1093">
        <v>-9</v>
      </c>
      <c r="S1093">
        <v>12</v>
      </c>
      <c r="T1093">
        <v>1</v>
      </c>
      <c r="U1093">
        <v>168</v>
      </c>
      <c r="V1093">
        <v>181</v>
      </c>
      <c r="W1093">
        <v>37086</v>
      </c>
      <c r="X1093">
        <v>37201</v>
      </c>
      <c r="Y1093">
        <v>38301</v>
      </c>
      <c r="Z1093">
        <v>2.97</v>
      </c>
      <c r="AA1093" t="s">
        <v>2064</v>
      </c>
      <c r="AB1093" t="s">
        <v>2063</v>
      </c>
    </row>
    <row r="1094" spans="1:28" x14ac:dyDescent="0.3">
      <c r="A1094" t="s">
        <v>2066</v>
      </c>
      <c r="B1094" t="s">
        <v>2103</v>
      </c>
      <c r="C1094" t="s">
        <v>167</v>
      </c>
      <c r="D1094" t="s">
        <v>168</v>
      </c>
      <c r="E1094" t="s">
        <v>39</v>
      </c>
      <c r="F1094" t="s">
        <v>70</v>
      </c>
      <c r="G1094" t="s">
        <v>580</v>
      </c>
      <c r="H1094" t="s">
        <v>70</v>
      </c>
      <c r="I1094" t="s">
        <v>559</v>
      </c>
      <c r="J1094" t="str">
        <f t="shared" si="17"/>
        <v>b: TOP WORLDWIDE LLC | 3707038059</v>
      </c>
      <c r="K1094">
        <v>1</v>
      </c>
      <c r="L1094">
        <v>2.4</v>
      </c>
      <c r="M1094">
        <v>0.27</v>
      </c>
      <c r="N1094">
        <v>187</v>
      </c>
      <c r="O1094">
        <v>0.24</v>
      </c>
      <c r="P1094">
        <v>25</v>
      </c>
      <c r="Q1094">
        <v>0.25</v>
      </c>
      <c r="R1094">
        <v>-11</v>
      </c>
      <c r="S1094">
        <v>11</v>
      </c>
      <c r="T1094">
        <v>40</v>
      </c>
      <c r="U1094">
        <v>171</v>
      </c>
      <c r="V1094">
        <v>222</v>
      </c>
      <c r="W1094">
        <v>37135</v>
      </c>
      <c r="X1094">
        <v>37070</v>
      </c>
      <c r="Y1094">
        <v>38059</v>
      </c>
      <c r="Z1094">
        <v>2.4300000000000002</v>
      </c>
      <c r="AA1094" t="s">
        <v>2064</v>
      </c>
      <c r="AB1094" t="s">
        <v>2063</v>
      </c>
    </row>
    <row r="1095" spans="1:28" x14ac:dyDescent="0.3">
      <c r="A1095" t="s">
        <v>2066</v>
      </c>
      <c r="B1095" t="s">
        <v>2103</v>
      </c>
      <c r="C1095" t="s">
        <v>929</v>
      </c>
      <c r="D1095" t="s">
        <v>930</v>
      </c>
      <c r="E1095" t="s">
        <v>39</v>
      </c>
      <c r="F1095" t="s">
        <v>70</v>
      </c>
      <c r="G1095" t="s">
        <v>575</v>
      </c>
      <c r="H1095" t="s">
        <v>70</v>
      </c>
      <c r="I1095" t="s">
        <v>71</v>
      </c>
      <c r="J1095" t="str">
        <f t="shared" si="17"/>
        <v>BRIDGESTONE FIRESTONE| 3708738301</v>
      </c>
      <c r="K1095">
        <v>6</v>
      </c>
      <c r="L1095">
        <v>2.8</v>
      </c>
      <c r="M1095">
        <v>0.18</v>
      </c>
      <c r="N1095">
        <v>157</v>
      </c>
      <c r="O1095">
        <v>0.33</v>
      </c>
      <c r="P1095">
        <v>29</v>
      </c>
      <c r="Q1095">
        <v>0.26</v>
      </c>
      <c r="R1095">
        <v>2</v>
      </c>
      <c r="S1095">
        <v>-49</v>
      </c>
      <c r="T1095">
        <v>2</v>
      </c>
      <c r="U1095">
        <v>180</v>
      </c>
      <c r="V1095">
        <v>133</v>
      </c>
      <c r="W1095">
        <v>37087</v>
      </c>
      <c r="X1095">
        <v>37087</v>
      </c>
      <c r="Y1095">
        <v>38301</v>
      </c>
      <c r="Z1095">
        <v>2.74</v>
      </c>
      <c r="AA1095" t="s">
        <v>2074</v>
      </c>
      <c r="AB1095" t="s">
        <v>2073</v>
      </c>
    </row>
    <row r="1096" spans="1:28" x14ac:dyDescent="0.3">
      <c r="A1096" t="s">
        <v>2066</v>
      </c>
      <c r="B1096" t="s">
        <v>2103</v>
      </c>
      <c r="C1096" t="s">
        <v>646</v>
      </c>
      <c r="D1096" t="s">
        <v>647</v>
      </c>
      <c r="E1096" t="s">
        <v>39</v>
      </c>
      <c r="F1096" t="s">
        <v>70</v>
      </c>
      <c r="G1096" t="s">
        <v>671</v>
      </c>
      <c r="H1096" t="s">
        <v>70</v>
      </c>
      <c r="I1096" t="s">
        <v>71</v>
      </c>
      <c r="J1096" t="str">
        <f t="shared" si="17"/>
        <v>GRAPHIC PACKAGING | 3846438301</v>
      </c>
      <c r="K1096">
        <v>2</v>
      </c>
      <c r="L1096">
        <v>4.3</v>
      </c>
      <c r="M1096">
        <v>0.26</v>
      </c>
      <c r="N1096">
        <v>111</v>
      </c>
      <c r="O1096">
        <v>0.17</v>
      </c>
      <c r="P1096">
        <v>42</v>
      </c>
      <c r="Q1096">
        <v>0.25</v>
      </c>
      <c r="R1096">
        <v>-6</v>
      </c>
      <c r="S1096">
        <v>-11</v>
      </c>
      <c r="T1096">
        <v>26</v>
      </c>
      <c r="U1096">
        <v>274</v>
      </c>
      <c r="V1096">
        <v>289</v>
      </c>
      <c r="W1096">
        <v>37091</v>
      </c>
      <c r="X1096">
        <v>38464</v>
      </c>
      <c r="Y1096">
        <v>38301</v>
      </c>
      <c r="Z1096">
        <v>4.32</v>
      </c>
      <c r="AA1096" t="s">
        <v>2074</v>
      </c>
      <c r="AB1096" t="s">
        <v>2073</v>
      </c>
    </row>
    <row r="1097" spans="1:28" x14ac:dyDescent="0.3">
      <c r="A1097" t="s">
        <v>2066</v>
      </c>
      <c r="B1097" t="s">
        <v>2103</v>
      </c>
      <c r="C1097" t="s">
        <v>400</v>
      </c>
      <c r="D1097" t="s">
        <v>401</v>
      </c>
      <c r="E1097" t="s">
        <v>39</v>
      </c>
      <c r="F1097" t="s">
        <v>70</v>
      </c>
      <c r="G1097" t="s">
        <v>671</v>
      </c>
      <c r="H1097" t="s">
        <v>70</v>
      </c>
      <c r="I1097" t="s">
        <v>71</v>
      </c>
      <c r="J1097" t="str">
        <f t="shared" si="17"/>
        <v>KELLOGG COMPANY MLXP| 3846438301</v>
      </c>
      <c r="K1097">
        <v>11</v>
      </c>
      <c r="L1097">
        <v>5.46</v>
      </c>
      <c r="M1097">
        <v>0.21</v>
      </c>
      <c r="N1097">
        <v>108</v>
      </c>
      <c r="O1097">
        <v>0.2</v>
      </c>
      <c r="P1097">
        <v>79</v>
      </c>
      <c r="Q1097">
        <v>0.28999999999999998</v>
      </c>
      <c r="R1097">
        <v>-1</v>
      </c>
      <c r="S1097">
        <v>-102</v>
      </c>
      <c r="T1097">
        <v>14</v>
      </c>
      <c r="U1097">
        <v>384</v>
      </c>
      <c r="V1097">
        <v>296</v>
      </c>
      <c r="W1097">
        <v>38401</v>
      </c>
      <c r="X1097">
        <v>38464</v>
      </c>
      <c r="Y1097">
        <v>38301</v>
      </c>
      <c r="Z1097">
        <v>5.43</v>
      </c>
      <c r="AA1097" t="s">
        <v>2074</v>
      </c>
      <c r="AB1097" t="s">
        <v>2073</v>
      </c>
    </row>
    <row r="1098" spans="1:28" x14ac:dyDescent="0.3">
      <c r="A1098" t="s">
        <v>2066</v>
      </c>
      <c r="B1098" t="s">
        <v>2103</v>
      </c>
      <c r="C1098" t="s">
        <v>2108</v>
      </c>
      <c r="D1098" t="s">
        <v>2107</v>
      </c>
      <c r="E1098" t="s">
        <v>39</v>
      </c>
      <c r="F1098" t="s">
        <v>70</v>
      </c>
      <c r="G1098" t="s">
        <v>956</v>
      </c>
      <c r="H1098" t="s">
        <v>66</v>
      </c>
      <c r="I1098" t="s">
        <v>2106</v>
      </c>
      <c r="J1098" t="str">
        <f t="shared" si="17"/>
        <v>LEAGUE LOGISTICS LLC | 3717438852</v>
      </c>
      <c r="K1098">
        <v>3</v>
      </c>
      <c r="L1098">
        <v>2.83</v>
      </c>
      <c r="M1098">
        <v>0.26</v>
      </c>
      <c r="N1098">
        <v>129</v>
      </c>
      <c r="O1098">
        <v>0.66</v>
      </c>
      <c r="P1098">
        <v>63</v>
      </c>
      <c r="Q1098">
        <v>0.28000000000000003</v>
      </c>
      <c r="R1098">
        <v>-7</v>
      </c>
      <c r="S1098">
        <v>-75</v>
      </c>
      <c r="T1098">
        <v>-184</v>
      </c>
      <c r="U1098">
        <v>120</v>
      </c>
      <c r="V1098">
        <v>-139</v>
      </c>
      <c r="W1098">
        <v>42164</v>
      </c>
      <c r="X1098">
        <v>37174</v>
      </c>
      <c r="Y1098">
        <v>38852</v>
      </c>
      <c r="Z1098">
        <v>2.85</v>
      </c>
      <c r="AA1098" t="s">
        <v>2068</v>
      </c>
      <c r="AB1098" t="s">
        <v>2067</v>
      </c>
    </row>
    <row r="1099" spans="1:28" x14ac:dyDescent="0.3">
      <c r="A1099" t="s">
        <v>2066</v>
      </c>
      <c r="B1099" t="s">
        <v>2103</v>
      </c>
      <c r="C1099" t="s">
        <v>47</v>
      </c>
      <c r="D1099" t="s">
        <v>48</v>
      </c>
      <c r="E1099" t="s">
        <v>39</v>
      </c>
      <c r="F1099" t="s">
        <v>70</v>
      </c>
      <c r="G1099" t="s">
        <v>1827</v>
      </c>
      <c r="H1099" t="s">
        <v>66</v>
      </c>
      <c r="I1099" t="s">
        <v>610</v>
      </c>
      <c r="J1099" t="str">
        <f t="shared" si="17"/>
        <v>LOWES MLXP VAN ONE WA| 3718838834</v>
      </c>
      <c r="K1099">
        <v>1</v>
      </c>
      <c r="L1099">
        <v>3.2</v>
      </c>
      <c r="M1099">
        <v>0.21</v>
      </c>
      <c r="N1099">
        <v>394</v>
      </c>
      <c r="O1099">
        <v>1.08</v>
      </c>
      <c r="P1099">
        <v>19</v>
      </c>
      <c r="Q1099">
        <v>0.25</v>
      </c>
      <c r="R1099">
        <v>-345</v>
      </c>
      <c r="S1099">
        <v>-63</v>
      </c>
      <c r="T1099">
        <v>-136</v>
      </c>
      <c r="U1099">
        <v>1099</v>
      </c>
      <c r="V1099">
        <v>900</v>
      </c>
      <c r="W1099">
        <v>37066</v>
      </c>
      <c r="X1099">
        <v>37188</v>
      </c>
      <c r="Y1099">
        <v>38834</v>
      </c>
      <c r="Z1099">
        <v>3.17</v>
      </c>
      <c r="AA1099" t="s">
        <v>2074</v>
      </c>
      <c r="AB1099" t="s">
        <v>2073</v>
      </c>
    </row>
    <row r="1100" spans="1:28" x14ac:dyDescent="0.3">
      <c r="A1100" t="s">
        <v>2066</v>
      </c>
      <c r="B1100" t="s">
        <v>2103</v>
      </c>
      <c r="C1100" t="s">
        <v>47</v>
      </c>
      <c r="D1100" t="s">
        <v>48</v>
      </c>
      <c r="E1100" t="s">
        <v>39</v>
      </c>
      <c r="F1100" t="s">
        <v>70</v>
      </c>
      <c r="G1100" t="s">
        <v>1827</v>
      </c>
      <c r="H1100" t="s">
        <v>70</v>
      </c>
      <c r="I1100" t="s">
        <v>666</v>
      </c>
      <c r="J1100" t="str">
        <f t="shared" si="17"/>
        <v>LOWES MLXP VAN ONE WA| 3718838024</v>
      </c>
      <c r="K1100">
        <v>1</v>
      </c>
      <c r="L1100">
        <v>2.9</v>
      </c>
      <c r="M1100">
        <v>0.21</v>
      </c>
      <c r="N1100">
        <v>241</v>
      </c>
      <c r="O1100">
        <v>1.04</v>
      </c>
      <c r="P1100">
        <v>186</v>
      </c>
      <c r="Q1100">
        <v>0.4</v>
      </c>
      <c r="R1100">
        <v>-240</v>
      </c>
      <c r="S1100">
        <v>-63</v>
      </c>
      <c r="T1100">
        <v>-213</v>
      </c>
      <c r="U1100">
        <v>585</v>
      </c>
      <c r="V1100">
        <v>309</v>
      </c>
      <c r="W1100">
        <v>37950</v>
      </c>
      <c r="X1100">
        <v>37188</v>
      </c>
      <c r="Y1100">
        <v>38024</v>
      </c>
      <c r="Z1100">
        <v>2.87</v>
      </c>
      <c r="AA1100" t="s">
        <v>2074</v>
      </c>
      <c r="AB1100" t="s">
        <v>2073</v>
      </c>
    </row>
    <row r="1101" spans="1:28" x14ac:dyDescent="0.3">
      <c r="A1101" t="s">
        <v>2066</v>
      </c>
      <c r="B1101" t="s">
        <v>2103</v>
      </c>
      <c r="C1101" t="s">
        <v>47</v>
      </c>
      <c r="D1101" t="s">
        <v>48</v>
      </c>
      <c r="E1101" t="s">
        <v>39</v>
      </c>
      <c r="F1101" t="s">
        <v>70</v>
      </c>
      <c r="G1101" t="s">
        <v>1827</v>
      </c>
      <c r="H1101" t="s">
        <v>70</v>
      </c>
      <c r="I1101" t="s">
        <v>71</v>
      </c>
      <c r="J1101" t="str">
        <f t="shared" si="17"/>
        <v>LOWES MLXP VAN ONE WA| 3718838301</v>
      </c>
      <c r="K1101">
        <v>1</v>
      </c>
      <c r="L1101">
        <v>2.9</v>
      </c>
      <c r="M1101">
        <v>0.21</v>
      </c>
      <c r="N1101">
        <v>228</v>
      </c>
      <c r="O1101">
        <v>0.88</v>
      </c>
      <c r="P1101">
        <v>54</v>
      </c>
      <c r="Q1101">
        <v>0.3</v>
      </c>
      <c r="R1101">
        <v>-135</v>
      </c>
      <c r="S1101">
        <v>-63</v>
      </c>
      <c r="T1101">
        <v>-145</v>
      </c>
      <c r="U1101">
        <v>464</v>
      </c>
      <c r="V1101">
        <v>256</v>
      </c>
      <c r="W1101">
        <v>37127</v>
      </c>
      <c r="X1101">
        <v>37188</v>
      </c>
      <c r="Y1101">
        <v>38301</v>
      </c>
      <c r="Z1101">
        <v>2.87</v>
      </c>
      <c r="AA1101" t="s">
        <v>2074</v>
      </c>
      <c r="AB1101" t="s">
        <v>2073</v>
      </c>
    </row>
    <row r="1102" spans="1:28" x14ac:dyDescent="0.3">
      <c r="A1102" t="s">
        <v>2066</v>
      </c>
      <c r="B1102" t="s">
        <v>2103</v>
      </c>
      <c r="C1102" t="s">
        <v>47</v>
      </c>
      <c r="D1102" t="s">
        <v>48</v>
      </c>
      <c r="E1102" t="s">
        <v>39</v>
      </c>
      <c r="F1102" t="s">
        <v>70</v>
      </c>
      <c r="G1102" t="s">
        <v>1827</v>
      </c>
      <c r="H1102" t="s">
        <v>70</v>
      </c>
      <c r="I1102" t="s">
        <v>1394</v>
      </c>
      <c r="J1102" t="str">
        <f t="shared" si="17"/>
        <v>LOWES MLXP VAN ONE WA| 3718838358</v>
      </c>
      <c r="K1102">
        <v>1</v>
      </c>
      <c r="L1102">
        <v>2.9</v>
      </c>
      <c r="M1102">
        <v>0.21</v>
      </c>
      <c r="N1102">
        <v>241</v>
      </c>
      <c r="O1102">
        <v>0.92</v>
      </c>
      <c r="P1102">
        <v>19</v>
      </c>
      <c r="Q1102">
        <v>0.25</v>
      </c>
      <c r="R1102">
        <v>-135</v>
      </c>
      <c r="S1102">
        <v>-63</v>
      </c>
      <c r="T1102">
        <v>-162</v>
      </c>
      <c r="U1102">
        <v>487</v>
      </c>
      <c r="V1102">
        <v>262</v>
      </c>
      <c r="W1102">
        <v>42134</v>
      </c>
      <c r="X1102">
        <v>37188</v>
      </c>
      <c r="Y1102">
        <v>38358</v>
      </c>
      <c r="Z1102">
        <v>2.87</v>
      </c>
      <c r="AA1102" t="s">
        <v>2074</v>
      </c>
      <c r="AB1102" t="s">
        <v>2073</v>
      </c>
    </row>
    <row r="1103" spans="1:28" x14ac:dyDescent="0.3">
      <c r="A1103" t="s">
        <v>2066</v>
      </c>
      <c r="B1103" t="s">
        <v>2103</v>
      </c>
      <c r="C1103" t="s">
        <v>47</v>
      </c>
      <c r="D1103" t="s">
        <v>48</v>
      </c>
      <c r="E1103" t="s">
        <v>39</v>
      </c>
      <c r="F1103" t="s">
        <v>70</v>
      </c>
      <c r="G1103" t="s">
        <v>1827</v>
      </c>
      <c r="H1103" t="s">
        <v>70</v>
      </c>
      <c r="I1103" t="s">
        <v>909</v>
      </c>
      <c r="J1103" t="str">
        <f t="shared" si="17"/>
        <v>LOWES MLXP VAN ONE WA| 3718838372</v>
      </c>
      <c r="K1103">
        <v>3</v>
      </c>
      <c r="L1103">
        <v>2.9</v>
      </c>
      <c r="M1103">
        <v>0.21</v>
      </c>
      <c r="N1103">
        <v>243</v>
      </c>
      <c r="O1103">
        <v>0.71</v>
      </c>
      <c r="P1103">
        <v>69</v>
      </c>
      <c r="Q1103">
        <v>0.28000000000000003</v>
      </c>
      <c r="R1103">
        <v>-109</v>
      </c>
      <c r="S1103">
        <v>-63</v>
      </c>
      <c r="T1103">
        <v>-71</v>
      </c>
      <c r="U1103">
        <v>465</v>
      </c>
      <c r="V1103">
        <v>331</v>
      </c>
      <c r="W1103">
        <v>37087</v>
      </c>
      <c r="X1103">
        <v>37188</v>
      </c>
      <c r="Y1103">
        <v>38372</v>
      </c>
      <c r="Z1103">
        <v>2.87</v>
      </c>
      <c r="AA1103" t="s">
        <v>2074</v>
      </c>
      <c r="AB1103" t="s">
        <v>2073</v>
      </c>
    </row>
    <row r="1104" spans="1:28" x14ac:dyDescent="0.3">
      <c r="A1104" t="s">
        <v>2066</v>
      </c>
      <c r="B1104" t="s">
        <v>2103</v>
      </c>
      <c r="C1104" t="s">
        <v>47</v>
      </c>
      <c r="D1104" t="s">
        <v>48</v>
      </c>
      <c r="E1104" t="s">
        <v>39</v>
      </c>
      <c r="F1104" t="s">
        <v>70</v>
      </c>
      <c r="G1104" t="s">
        <v>1827</v>
      </c>
      <c r="H1104" t="s">
        <v>70</v>
      </c>
      <c r="I1104" t="s">
        <v>194</v>
      </c>
      <c r="J1104" t="str">
        <f t="shared" si="17"/>
        <v>LOWES MLXP VAN ONE WA| 3718838261</v>
      </c>
      <c r="K1104">
        <v>1</v>
      </c>
      <c r="L1104">
        <v>2.9</v>
      </c>
      <c r="M1104">
        <v>0.21</v>
      </c>
      <c r="N1104">
        <v>242</v>
      </c>
      <c r="O1104">
        <v>0.88</v>
      </c>
      <c r="P1104">
        <v>54</v>
      </c>
      <c r="Q1104">
        <v>0.3</v>
      </c>
      <c r="R1104">
        <v>-240</v>
      </c>
      <c r="S1104">
        <v>-63</v>
      </c>
      <c r="T1104">
        <v>-145</v>
      </c>
      <c r="U1104">
        <v>594</v>
      </c>
      <c r="V1104">
        <v>386</v>
      </c>
      <c r="W1104">
        <v>37127</v>
      </c>
      <c r="X1104">
        <v>37188</v>
      </c>
      <c r="Y1104">
        <v>38261</v>
      </c>
      <c r="Z1104">
        <v>2.87</v>
      </c>
      <c r="AA1104" t="s">
        <v>2074</v>
      </c>
      <c r="AB1104" t="s">
        <v>2073</v>
      </c>
    </row>
    <row r="1105" spans="1:28" x14ac:dyDescent="0.3">
      <c r="A1105" t="s">
        <v>2066</v>
      </c>
      <c r="B1105" t="s">
        <v>2103</v>
      </c>
      <c r="C1105" t="s">
        <v>1812</v>
      </c>
      <c r="D1105" t="s">
        <v>1813</v>
      </c>
      <c r="E1105" t="s">
        <v>39</v>
      </c>
      <c r="F1105" t="s">
        <v>70</v>
      </c>
      <c r="G1105" t="s">
        <v>828</v>
      </c>
      <c r="H1105" t="s">
        <v>70</v>
      </c>
      <c r="I1105" t="s">
        <v>666</v>
      </c>
      <c r="J1105" t="str">
        <f t="shared" si="17"/>
        <v>NFI INDUSTRIES | 3708938024</v>
      </c>
      <c r="K1105">
        <v>1</v>
      </c>
      <c r="L1105">
        <v>2.29</v>
      </c>
      <c r="M1105">
        <v>0.27</v>
      </c>
      <c r="N1105">
        <v>195</v>
      </c>
      <c r="O1105">
        <v>0.33</v>
      </c>
      <c r="P1105">
        <v>141</v>
      </c>
      <c r="Q1105">
        <v>0.35</v>
      </c>
      <c r="R1105">
        <v>-12</v>
      </c>
      <c r="S1105">
        <v>-66</v>
      </c>
      <c r="T1105">
        <v>2</v>
      </c>
      <c r="U1105">
        <v>162</v>
      </c>
      <c r="V1105">
        <v>98</v>
      </c>
      <c r="W1105">
        <v>37311</v>
      </c>
      <c r="X1105">
        <v>37089</v>
      </c>
      <c r="Y1105">
        <v>38024</v>
      </c>
      <c r="Z1105">
        <v>2.3199999999999998</v>
      </c>
      <c r="AA1105" t="s">
        <v>2064</v>
      </c>
      <c r="AB1105" t="s">
        <v>2063</v>
      </c>
    </row>
    <row r="1106" spans="1:28" x14ac:dyDescent="0.3">
      <c r="A1106" t="s">
        <v>2066</v>
      </c>
      <c r="B1106" t="s">
        <v>2103</v>
      </c>
      <c r="C1106" t="s">
        <v>1753</v>
      </c>
      <c r="D1106" t="s">
        <v>1754</v>
      </c>
      <c r="E1106" t="s">
        <v>39</v>
      </c>
      <c r="F1106" t="s">
        <v>70</v>
      </c>
      <c r="G1106" t="s">
        <v>395</v>
      </c>
      <c r="H1106" t="s">
        <v>70</v>
      </c>
      <c r="I1106" t="s">
        <v>1755</v>
      </c>
      <c r="J1106" t="str">
        <f t="shared" si="17"/>
        <v>PCA COUNCE | 3840138326</v>
      </c>
      <c r="K1106">
        <v>2</v>
      </c>
      <c r="L1106">
        <v>4.3</v>
      </c>
      <c r="M1106">
        <v>0.2</v>
      </c>
      <c r="N1106">
        <v>105</v>
      </c>
      <c r="O1106">
        <v>0.19</v>
      </c>
      <c r="P1106">
        <v>166</v>
      </c>
      <c r="Q1106">
        <v>0.38</v>
      </c>
      <c r="R1106">
        <v>0</v>
      </c>
      <c r="S1106">
        <v>-228</v>
      </c>
      <c r="T1106">
        <v>18</v>
      </c>
      <c r="U1106">
        <v>249</v>
      </c>
      <c r="V1106">
        <v>39</v>
      </c>
      <c r="W1106">
        <v>37809</v>
      </c>
      <c r="X1106">
        <v>38401</v>
      </c>
      <c r="Y1106">
        <v>38326</v>
      </c>
      <c r="Z1106">
        <v>4.26</v>
      </c>
      <c r="AA1106" t="s">
        <v>2074</v>
      </c>
      <c r="AB1106" t="s">
        <v>2073</v>
      </c>
    </row>
    <row r="1107" spans="1:28" x14ac:dyDescent="0.3">
      <c r="A1107" t="s">
        <v>2066</v>
      </c>
      <c r="B1107" t="s">
        <v>2103</v>
      </c>
      <c r="C1107" t="s">
        <v>1753</v>
      </c>
      <c r="D1107" t="s">
        <v>1754</v>
      </c>
      <c r="E1107" t="s">
        <v>39</v>
      </c>
      <c r="F1107" t="s">
        <v>70</v>
      </c>
      <c r="G1107" t="s">
        <v>139</v>
      </c>
      <c r="H1107" t="s">
        <v>70</v>
      </c>
      <c r="I1107" t="s">
        <v>1755</v>
      </c>
      <c r="J1107" t="str">
        <f t="shared" si="17"/>
        <v>PCA COUNCE | 3708638326</v>
      </c>
      <c r="K1107">
        <v>24</v>
      </c>
      <c r="L1107">
        <v>1.84</v>
      </c>
      <c r="M1107">
        <v>0.2</v>
      </c>
      <c r="N1107">
        <v>158</v>
      </c>
      <c r="O1107">
        <v>0.34</v>
      </c>
      <c r="P1107">
        <v>51</v>
      </c>
      <c r="Q1107">
        <v>0.28000000000000003</v>
      </c>
      <c r="R1107">
        <v>0</v>
      </c>
      <c r="S1107">
        <v>-67</v>
      </c>
      <c r="T1107">
        <v>-3</v>
      </c>
      <c r="U1107">
        <v>31</v>
      </c>
      <c r="V1107">
        <v>-39</v>
      </c>
      <c r="W1107">
        <v>37201</v>
      </c>
      <c r="X1107">
        <v>37086</v>
      </c>
      <c r="Y1107">
        <v>38326</v>
      </c>
      <c r="Z1107">
        <v>1.8</v>
      </c>
      <c r="AA1107" t="s">
        <v>2074</v>
      </c>
      <c r="AB1107" t="s">
        <v>2073</v>
      </c>
    </row>
    <row r="1108" spans="1:28" x14ac:dyDescent="0.3">
      <c r="A1108" t="s">
        <v>2066</v>
      </c>
      <c r="B1108" t="s">
        <v>2103</v>
      </c>
      <c r="C1108" t="s">
        <v>1753</v>
      </c>
      <c r="D1108" t="s">
        <v>1754</v>
      </c>
      <c r="E1108" t="s">
        <v>39</v>
      </c>
      <c r="F1108" t="s">
        <v>70</v>
      </c>
      <c r="G1108" t="s">
        <v>202</v>
      </c>
      <c r="H1108" t="s">
        <v>70</v>
      </c>
      <c r="I1108" t="s">
        <v>1755</v>
      </c>
      <c r="J1108" t="str">
        <f t="shared" si="17"/>
        <v>PCA COUNCE | 3720138326</v>
      </c>
      <c r="K1108">
        <v>8</v>
      </c>
      <c r="L1108">
        <v>2.14</v>
      </c>
      <c r="M1108">
        <v>0.2</v>
      </c>
      <c r="N1108">
        <v>147</v>
      </c>
      <c r="O1108">
        <v>0.22</v>
      </c>
      <c r="P1108">
        <v>48</v>
      </c>
      <c r="Q1108">
        <v>0.28000000000000003</v>
      </c>
      <c r="R1108">
        <v>0</v>
      </c>
      <c r="S1108">
        <v>-94</v>
      </c>
      <c r="T1108">
        <v>5</v>
      </c>
      <c r="U1108">
        <v>66</v>
      </c>
      <c r="V1108">
        <v>-23</v>
      </c>
      <c r="W1108">
        <v>37352</v>
      </c>
      <c r="X1108">
        <v>37201</v>
      </c>
      <c r="Y1108">
        <v>38326</v>
      </c>
      <c r="Z1108">
        <v>2.1</v>
      </c>
      <c r="AA1108" t="s">
        <v>2074</v>
      </c>
      <c r="AB1108" t="s">
        <v>2073</v>
      </c>
    </row>
    <row r="1109" spans="1:28" x14ac:dyDescent="0.3">
      <c r="A1109" t="s">
        <v>2066</v>
      </c>
      <c r="B1109" t="s">
        <v>2103</v>
      </c>
      <c r="C1109" t="s">
        <v>2105</v>
      </c>
      <c r="D1109" t="s">
        <v>2104</v>
      </c>
      <c r="E1109" t="s">
        <v>39</v>
      </c>
      <c r="F1109" t="s">
        <v>70</v>
      </c>
      <c r="G1109" t="s">
        <v>694</v>
      </c>
      <c r="H1109" t="s">
        <v>70</v>
      </c>
      <c r="I1109" t="s">
        <v>71</v>
      </c>
      <c r="J1109" t="str">
        <f t="shared" si="17"/>
        <v>PCA JACKSON BILL DIRE| 3704038301</v>
      </c>
      <c r="K1109">
        <v>5</v>
      </c>
      <c r="L1109">
        <v>2.09</v>
      </c>
      <c r="M1109">
        <v>0</v>
      </c>
      <c r="N1109">
        <v>128</v>
      </c>
      <c r="O1109">
        <v>0.28000000000000003</v>
      </c>
      <c r="P1109">
        <v>69</v>
      </c>
      <c r="Q1109">
        <v>0.3</v>
      </c>
      <c r="R1109">
        <v>26</v>
      </c>
      <c r="S1109">
        <v>-157</v>
      </c>
      <c r="T1109">
        <v>-21</v>
      </c>
      <c r="U1109">
        <v>12</v>
      </c>
      <c r="V1109">
        <v>-166</v>
      </c>
      <c r="W1109">
        <v>37040</v>
      </c>
      <c r="X1109">
        <v>37040</v>
      </c>
      <c r="Y1109">
        <v>38301</v>
      </c>
      <c r="Z1109">
        <v>1.85</v>
      </c>
      <c r="AA1109" t="s">
        <v>2074</v>
      </c>
      <c r="AB1109" t="s">
        <v>2073</v>
      </c>
    </row>
    <row r="1110" spans="1:28" x14ac:dyDescent="0.3">
      <c r="A1110" t="s">
        <v>2066</v>
      </c>
      <c r="B1110" t="s">
        <v>2103</v>
      </c>
      <c r="C1110" t="s">
        <v>72</v>
      </c>
      <c r="D1110" t="s">
        <v>73</v>
      </c>
      <c r="E1110" t="s">
        <v>39</v>
      </c>
      <c r="F1110" t="s">
        <v>70</v>
      </c>
      <c r="G1110" t="s">
        <v>1823</v>
      </c>
      <c r="H1110" t="s">
        <v>70</v>
      </c>
      <c r="I1110" t="s">
        <v>194</v>
      </c>
      <c r="J1110" t="str">
        <f t="shared" si="17"/>
        <v>REDWOOD LOGISTICS STR| 3705538261</v>
      </c>
      <c r="K1110">
        <v>2</v>
      </c>
      <c r="L1110">
        <v>4</v>
      </c>
      <c r="M1110">
        <v>0.27</v>
      </c>
      <c r="N1110">
        <v>114</v>
      </c>
      <c r="O1110">
        <v>0.16</v>
      </c>
      <c r="P1110">
        <v>63</v>
      </c>
      <c r="Q1110">
        <v>0.3</v>
      </c>
      <c r="R1110">
        <v>-8</v>
      </c>
      <c r="S1110">
        <v>-37</v>
      </c>
      <c r="T1110">
        <v>31</v>
      </c>
      <c r="U1110">
        <v>251</v>
      </c>
      <c r="V1110">
        <v>245</v>
      </c>
      <c r="W1110">
        <v>37091</v>
      </c>
      <c r="X1110">
        <v>37055</v>
      </c>
      <c r="Y1110">
        <v>38261</v>
      </c>
      <c r="Z1110">
        <v>4.03</v>
      </c>
      <c r="AA1110" t="s">
        <v>2074</v>
      </c>
      <c r="AB1110" t="s">
        <v>2073</v>
      </c>
    </row>
    <row r="1111" spans="1:28" x14ac:dyDescent="0.3">
      <c r="A1111" t="s">
        <v>2066</v>
      </c>
      <c r="B1111" t="s">
        <v>2103</v>
      </c>
      <c r="C1111" t="s">
        <v>593</v>
      </c>
      <c r="D1111" t="s">
        <v>594</v>
      </c>
      <c r="E1111" t="s">
        <v>39</v>
      </c>
      <c r="F1111" t="s">
        <v>70</v>
      </c>
      <c r="G1111" t="s">
        <v>132</v>
      </c>
      <c r="H1111" t="s">
        <v>70</v>
      </c>
      <c r="I1111" t="s">
        <v>71</v>
      </c>
      <c r="J1111" t="str">
        <f t="shared" si="17"/>
        <v>STANLEY BLACK AND DEC| 3706638301</v>
      </c>
      <c r="K1111">
        <v>71</v>
      </c>
      <c r="L1111">
        <v>2.13</v>
      </c>
      <c r="M1111">
        <v>0.21</v>
      </c>
      <c r="N1111">
        <v>155</v>
      </c>
      <c r="O1111">
        <v>0.22</v>
      </c>
      <c r="P1111">
        <v>33</v>
      </c>
      <c r="Q1111">
        <v>0.26</v>
      </c>
      <c r="R1111">
        <v>-1</v>
      </c>
      <c r="S1111">
        <v>-14</v>
      </c>
      <c r="T1111">
        <v>49</v>
      </c>
      <c r="U1111">
        <v>76</v>
      </c>
      <c r="V1111">
        <v>111</v>
      </c>
      <c r="W1111">
        <v>37091</v>
      </c>
      <c r="X1111">
        <v>37066</v>
      </c>
      <c r="Y1111">
        <v>38301</v>
      </c>
      <c r="Z1111">
        <v>2.1</v>
      </c>
      <c r="AA1111" t="s">
        <v>2068</v>
      </c>
      <c r="AB1111" t="s">
        <v>2067</v>
      </c>
    </row>
    <row r="1112" spans="1:28" x14ac:dyDescent="0.3">
      <c r="A1112" t="s">
        <v>2066</v>
      </c>
      <c r="B1112" t="s">
        <v>2103</v>
      </c>
      <c r="C1112" t="s">
        <v>1220</v>
      </c>
      <c r="D1112" t="s">
        <v>1221</v>
      </c>
      <c r="E1112" t="s">
        <v>39</v>
      </c>
      <c r="F1112" t="s">
        <v>70</v>
      </c>
      <c r="G1112" t="s">
        <v>139</v>
      </c>
      <c r="H1112" t="s">
        <v>70</v>
      </c>
      <c r="I1112" t="s">
        <v>197</v>
      </c>
      <c r="J1112" t="str">
        <f t="shared" si="17"/>
        <v>WAYFINDER LOGISTICS L| 3708638237</v>
      </c>
      <c r="K1112">
        <v>1</v>
      </c>
      <c r="L1112">
        <v>2.27</v>
      </c>
      <c r="M1112">
        <v>0.27</v>
      </c>
      <c r="N1112">
        <v>157</v>
      </c>
      <c r="O1112">
        <v>0.33</v>
      </c>
      <c r="P1112">
        <v>0</v>
      </c>
      <c r="Q1112">
        <v>0.25</v>
      </c>
      <c r="R1112">
        <v>-10</v>
      </c>
      <c r="S1112">
        <v>42</v>
      </c>
      <c r="T1112">
        <v>2</v>
      </c>
      <c r="U1112">
        <v>110</v>
      </c>
      <c r="V1112">
        <v>154</v>
      </c>
      <c r="W1112">
        <v>37086</v>
      </c>
      <c r="X1112">
        <v>37086</v>
      </c>
      <c r="Y1112">
        <v>38237</v>
      </c>
      <c r="Z1112">
        <v>2.2999999999999998</v>
      </c>
      <c r="AA1112" t="s">
        <v>2064</v>
      </c>
      <c r="AB1112" t="s">
        <v>2063</v>
      </c>
    </row>
    <row r="1113" spans="1:28" x14ac:dyDescent="0.3">
      <c r="A1113" t="s">
        <v>2066</v>
      </c>
      <c r="B1113" t="s">
        <v>2030</v>
      </c>
      <c r="C1113" t="s">
        <v>137</v>
      </c>
      <c r="D1113" t="s">
        <v>138</v>
      </c>
      <c r="E1113" t="s">
        <v>39</v>
      </c>
      <c r="F1113" t="s">
        <v>70</v>
      </c>
      <c r="G1113" t="s">
        <v>202</v>
      </c>
      <c r="H1113" t="s">
        <v>70</v>
      </c>
      <c r="I1113" t="s">
        <v>1030</v>
      </c>
      <c r="J1113" t="str">
        <f t="shared" si="17"/>
        <v>b: RED CLASSIC BROKER| 3720137601</v>
      </c>
      <c r="K1113">
        <v>2</v>
      </c>
      <c r="L1113">
        <v>2.0699999999999998</v>
      </c>
      <c r="M1113">
        <v>0.27</v>
      </c>
      <c r="N1113">
        <v>282</v>
      </c>
      <c r="O1113">
        <v>0.79</v>
      </c>
      <c r="P1113">
        <v>0</v>
      </c>
      <c r="Q1113">
        <v>0.25</v>
      </c>
      <c r="R1113">
        <v>-17</v>
      </c>
      <c r="S1113">
        <v>26</v>
      </c>
      <c r="T1113">
        <v>-40</v>
      </c>
      <c r="U1113">
        <v>-268</v>
      </c>
      <c r="V1113">
        <v>-282</v>
      </c>
      <c r="W1113">
        <v>37201</v>
      </c>
      <c r="X1113">
        <v>37201</v>
      </c>
      <c r="Y1113">
        <v>37601</v>
      </c>
      <c r="Z1113">
        <v>2.1</v>
      </c>
      <c r="AA1113" t="s">
        <v>2064</v>
      </c>
      <c r="AB1113" t="s">
        <v>2063</v>
      </c>
    </row>
    <row r="1114" spans="1:28" x14ac:dyDescent="0.3">
      <c r="A1114" t="s">
        <v>2066</v>
      </c>
      <c r="B1114" t="s">
        <v>2030</v>
      </c>
      <c r="C1114" t="s">
        <v>47</v>
      </c>
      <c r="D1114" t="s">
        <v>48</v>
      </c>
      <c r="E1114" t="s">
        <v>39</v>
      </c>
      <c r="F1114" t="s">
        <v>70</v>
      </c>
      <c r="G1114" t="s">
        <v>1827</v>
      </c>
      <c r="H1114" t="s">
        <v>70</v>
      </c>
      <c r="I1114" t="s">
        <v>904</v>
      </c>
      <c r="J1114" t="str">
        <f t="shared" si="17"/>
        <v>LOWES MLXP VAN ONE WA| 3718837643</v>
      </c>
      <c r="K1114">
        <v>13</v>
      </c>
      <c r="L1114">
        <v>2.9</v>
      </c>
      <c r="M1114">
        <v>0.21</v>
      </c>
      <c r="N1114">
        <v>308</v>
      </c>
      <c r="O1114">
        <v>0.92</v>
      </c>
      <c r="P1114">
        <v>61</v>
      </c>
      <c r="Q1114">
        <v>0.28000000000000003</v>
      </c>
      <c r="R1114">
        <v>-156</v>
      </c>
      <c r="S1114">
        <v>-63</v>
      </c>
      <c r="T1114">
        <v>-35</v>
      </c>
      <c r="U1114">
        <v>154</v>
      </c>
      <c r="V1114">
        <v>56</v>
      </c>
      <c r="W1114">
        <v>40351</v>
      </c>
      <c r="X1114">
        <v>37188</v>
      </c>
      <c r="Y1114">
        <v>37643</v>
      </c>
      <c r="Z1114">
        <v>2.87</v>
      </c>
      <c r="AA1114" t="s">
        <v>2074</v>
      </c>
      <c r="AB1114" t="s">
        <v>2073</v>
      </c>
    </row>
    <row r="1115" spans="1:28" x14ac:dyDescent="0.3">
      <c r="A1115" t="s">
        <v>2066</v>
      </c>
      <c r="B1115" t="s">
        <v>2030</v>
      </c>
      <c r="C1115" t="s">
        <v>47</v>
      </c>
      <c r="D1115" t="s">
        <v>48</v>
      </c>
      <c r="E1115" t="s">
        <v>39</v>
      </c>
      <c r="F1115" t="s">
        <v>70</v>
      </c>
      <c r="G1115" t="s">
        <v>1827</v>
      </c>
      <c r="H1115" t="s">
        <v>70</v>
      </c>
      <c r="I1115" t="s">
        <v>1030</v>
      </c>
      <c r="J1115" t="str">
        <f t="shared" si="17"/>
        <v>LOWES MLXP VAN ONE WA| 3718837601</v>
      </c>
      <c r="K1115">
        <v>5</v>
      </c>
      <c r="L1115">
        <v>2.9</v>
      </c>
      <c r="M1115">
        <v>0.21</v>
      </c>
      <c r="N1115">
        <v>292</v>
      </c>
      <c r="O1115">
        <v>0.88</v>
      </c>
      <c r="P1115">
        <v>37</v>
      </c>
      <c r="Q1115">
        <v>0.26</v>
      </c>
      <c r="R1115">
        <v>-119</v>
      </c>
      <c r="S1115">
        <v>-63</v>
      </c>
      <c r="T1115">
        <v>-78</v>
      </c>
      <c r="U1115">
        <v>88</v>
      </c>
      <c r="V1115">
        <v>-53</v>
      </c>
      <c r="W1115">
        <v>37201</v>
      </c>
      <c r="X1115">
        <v>37188</v>
      </c>
      <c r="Y1115">
        <v>37601</v>
      </c>
      <c r="Z1115">
        <v>2.87</v>
      </c>
      <c r="AA1115" t="s">
        <v>2074</v>
      </c>
      <c r="AB1115" t="s">
        <v>2073</v>
      </c>
    </row>
    <row r="1116" spans="1:28" x14ac:dyDescent="0.3">
      <c r="A1116" t="s">
        <v>2066</v>
      </c>
      <c r="B1116" t="s">
        <v>2030</v>
      </c>
      <c r="C1116" t="s">
        <v>47</v>
      </c>
      <c r="D1116" t="s">
        <v>48</v>
      </c>
      <c r="E1116" t="s">
        <v>39</v>
      </c>
      <c r="F1116" t="s">
        <v>70</v>
      </c>
      <c r="G1116" t="s">
        <v>1827</v>
      </c>
      <c r="H1116" t="s">
        <v>70</v>
      </c>
      <c r="I1116" t="s">
        <v>2102</v>
      </c>
      <c r="J1116" t="str">
        <f t="shared" si="17"/>
        <v>LOWES MLXP VAN ONE WA| 3718837659</v>
      </c>
      <c r="K1116">
        <v>3</v>
      </c>
      <c r="L1116">
        <v>2.9</v>
      </c>
      <c r="M1116">
        <v>0.21</v>
      </c>
      <c r="N1116">
        <v>313</v>
      </c>
      <c r="O1116">
        <v>1.03</v>
      </c>
      <c r="P1116">
        <v>25</v>
      </c>
      <c r="Q1116">
        <v>0.25</v>
      </c>
      <c r="R1116">
        <v>-241</v>
      </c>
      <c r="S1116">
        <v>-63</v>
      </c>
      <c r="T1116">
        <v>-82</v>
      </c>
      <c r="U1116">
        <v>248</v>
      </c>
      <c r="V1116">
        <v>103</v>
      </c>
      <c r="W1116">
        <v>37201</v>
      </c>
      <c r="X1116">
        <v>37188</v>
      </c>
      <c r="Y1116">
        <v>37659</v>
      </c>
      <c r="Z1116">
        <v>2.87</v>
      </c>
      <c r="AA1116" t="s">
        <v>2068</v>
      </c>
      <c r="AB1116" t="s">
        <v>2067</v>
      </c>
    </row>
    <row r="1117" spans="1:28" x14ac:dyDescent="0.3">
      <c r="A1117" t="s">
        <v>2066</v>
      </c>
      <c r="B1117" t="s">
        <v>2030</v>
      </c>
      <c r="C1117" t="s">
        <v>47</v>
      </c>
      <c r="D1117" t="s">
        <v>48</v>
      </c>
      <c r="E1117" t="s">
        <v>39</v>
      </c>
      <c r="F1117" t="s">
        <v>70</v>
      </c>
      <c r="G1117" t="s">
        <v>1827</v>
      </c>
      <c r="H1117" t="s">
        <v>70</v>
      </c>
      <c r="I1117" t="s">
        <v>1875</v>
      </c>
      <c r="J1117" t="str">
        <f t="shared" si="17"/>
        <v>LOWES MLXP VAN ONE WA| 3718837660</v>
      </c>
      <c r="K1117">
        <v>5</v>
      </c>
      <c r="L1117">
        <v>2.9</v>
      </c>
      <c r="M1117">
        <v>0.21</v>
      </c>
      <c r="N1117">
        <v>301</v>
      </c>
      <c r="O1117">
        <v>0.81</v>
      </c>
      <c r="P1117">
        <v>82</v>
      </c>
      <c r="Q1117">
        <v>0.31</v>
      </c>
      <c r="R1117">
        <v>-136</v>
      </c>
      <c r="S1117">
        <v>-63</v>
      </c>
      <c r="T1117">
        <v>13</v>
      </c>
      <c r="U1117">
        <v>121</v>
      </c>
      <c r="V1117">
        <v>71</v>
      </c>
      <c r="W1117">
        <v>37073</v>
      </c>
      <c r="X1117">
        <v>37188</v>
      </c>
      <c r="Y1117">
        <v>37660</v>
      </c>
      <c r="Z1117">
        <v>2.87</v>
      </c>
      <c r="AA1117" t="s">
        <v>2074</v>
      </c>
      <c r="AB1117" t="s">
        <v>2073</v>
      </c>
    </row>
    <row r="1118" spans="1:28" x14ac:dyDescent="0.3">
      <c r="A1118" t="s">
        <v>2066</v>
      </c>
      <c r="B1118" t="s">
        <v>2030</v>
      </c>
      <c r="C1118" t="s">
        <v>47</v>
      </c>
      <c r="D1118" t="s">
        <v>48</v>
      </c>
      <c r="E1118" t="s">
        <v>39</v>
      </c>
      <c r="F1118" t="s">
        <v>70</v>
      </c>
      <c r="G1118" t="s">
        <v>1827</v>
      </c>
      <c r="H1118" t="s">
        <v>396</v>
      </c>
      <c r="I1118" t="s">
        <v>1231</v>
      </c>
      <c r="J1118" t="str">
        <f t="shared" si="17"/>
        <v>LOWES MLXP VAN ONE WA| 3718824201</v>
      </c>
      <c r="K1118">
        <v>2</v>
      </c>
      <c r="L1118">
        <v>3.2</v>
      </c>
      <c r="M1118">
        <v>0.21</v>
      </c>
      <c r="N1118">
        <v>335</v>
      </c>
      <c r="O1118">
        <v>1.1100000000000001</v>
      </c>
      <c r="P1118">
        <v>20</v>
      </c>
      <c r="Q1118">
        <v>0.25</v>
      </c>
      <c r="R1118">
        <v>-240</v>
      </c>
      <c r="S1118">
        <v>-63</v>
      </c>
      <c r="T1118">
        <v>-116</v>
      </c>
      <c r="U1118">
        <v>389</v>
      </c>
      <c r="V1118">
        <v>210</v>
      </c>
      <c r="W1118">
        <v>37201</v>
      </c>
      <c r="X1118">
        <v>37188</v>
      </c>
      <c r="Y1118">
        <v>24201</v>
      </c>
      <c r="Z1118">
        <v>3.17</v>
      </c>
      <c r="AA1118" t="s">
        <v>2074</v>
      </c>
      <c r="AB1118" t="s">
        <v>2073</v>
      </c>
    </row>
    <row r="1119" spans="1:28" x14ac:dyDescent="0.3">
      <c r="A1119" t="s">
        <v>2066</v>
      </c>
      <c r="B1119" t="s">
        <v>2030</v>
      </c>
      <c r="C1119" t="s">
        <v>2070</v>
      </c>
      <c r="D1119" t="s">
        <v>2069</v>
      </c>
      <c r="E1119" t="s">
        <v>39</v>
      </c>
      <c r="F1119" t="s">
        <v>70</v>
      </c>
      <c r="G1119" t="s">
        <v>202</v>
      </c>
      <c r="H1119" t="s">
        <v>70</v>
      </c>
      <c r="I1119" t="s">
        <v>1030</v>
      </c>
      <c r="J1119" t="str">
        <f t="shared" si="17"/>
        <v>PEPSI BEVERAGES COMPA| 3720137601</v>
      </c>
      <c r="K1119">
        <v>2</v>
      </c>
      <c r="L1119">
        <v>2.2000000000000002</v>
      </c>
      <c r="M1119">
        <v>0.35</v>
      </c>
      <c r="N1119">
        <v>283</v>
      </c>
      <c r="O1119">
        <v>0.79</v>
      </c>
      <c r="P1119">
        <v>14</v>
      </c>
      <c r="Q1119">
        <v>0.25</v>
      </c>
      <c r="R1119">
        <v>-40</v>
      </c>
      <c r="S1119">
        <v>-41</v>
      </c>
      <c r="T1119">
        <v>-40</v>
      </c>
      <c r="U1119">
        <v>-207</v>
      </c>
      <c r="V1119">
        <v>-288</v>
      </c>
      <c r="W1119">
        <v>37201</v>
      </c>
      <c r="X1119">
        <v>37201</v>
      </c>
      <c r="Y1119">
        <v>37601</v>
      </c>
      <c r="Z1119">
        <v>2.31</v>
      </c>
      <c r="AA1119" t="s">
        <v>2068</v>
      </c>
      <c r="AB1119" t="s">
        <v>2067</v>
      </c>
    </row>
    <row r="1120" spans="1:28" x14ac:dyDescent="0.3">
      <c r="A1120" t="s">
        <v>2066</v>
      </c>
      <c r="B1120" t="s">
        <v>2061</v>
      </c>
      <c r="C1120" t="s">
        <v>475</v>
      </c>
      <c r="D1120" t="s">
        <v>476</v>
      </c>
      <c r="E1120" t="s">
        <v>39</v>
      </c>
      <c r="F1120" t="s">
        <v>70</v>
      </c>
      <c r="G1120" t="s">
        <v>202</v>
      </c>
      <c r="H1120" t="s">
        <v>70</v>
      </c>
      <c r="I1120" t="s">
        <v>2095</v>
      </c>
      <c r="J1120" t="str">
        <f t="shared" si="17"/>
        <v>AXLE LOGISICS LLC | 3720137701</v>
      </c>
      <c r="K1120">
        <v>1</v>
      </c>
      <c r="L1120">
        <v>2.4700000000000002</v>
      </c>
      <c r="M1120">
        <v>0.27</v>
      </c>
      <c r="N1120">
        <v>182</v>
      </c>
      <c r="O1120">
        <v>0.33</v>
      </c>
      <c r="P1120">
        <v>30</v>
      </c>
      <c r="Q1120">
        <v>0.25</v>
      </c>
      <c r="R1120">
        <v>-11</v>
      </c>
      <c r="S1120">
        <v>5</v>
      </c>
      <c r="T1120">
        <v>2</v>
      </c>
      <c r="U1120">
        <v>-112</v>
      </c>
      <c r="V1120">
        <v>-105</v>
      </c>
      <c r="W1120">
        <v>37087</v>
      </c>
      <c r="X1120">
        <v>37201</v>
      </c>
      <c r="Y1120">
        <v>37701</v>
      </c>
      <c r="Z1120">
        <v>2.5</v>
      </c>
      <c r="AA1120" t="s">
        <v>2064</v>
      </c>
      <c r="AB1120" t="s">
        <v>2063</v>
      </c>
    </row>
    <row r="1121" spans="1:28" x14ac:dyDescent="0.3">
      <c r="A1121" t="s">
        <v>2066</v>
      </c>
      <c r="B1121" t="s">
        <v>2061</v>
      </c>
      <c r="C1121" t="s">
        <v>1143</v>
      </c>
      <c r="D1121" t="s">
        <v>1144</v>
      </c>
      <c r="E1121" t="s">
        <v>39</v>
      </c>
      <c r="F1121" t="s">
        <v>70</v>
      </c>
      <c r="G1121" t="s">
        <v>611</v>
      </c>
      <c r="H1121" t="s">
        <v>70</v>
      </c>
      <c r="I1121" t="s">
        <v>2101</v>
      </c>
      <c r="J1121" t="str">
        <f t="shared" si="17"/>
        <v>b: ARRIVE LOGISTICS | 3712737863</v>
      </c>
      <c r="K1121">
        <v>1</v>
      </c>
      <c r="L1121">
        <v>2.74</v>
      </c>
      <c r="M1121">
        <v>0.28000000000000003</v>
      </c>
      <c r="N1121">
        <v>215</v>
      </c>
      <c r="O1121">
        <v>0.88</v>
      </c>
      <c r="P1121">
        <v>0</v>
      </c>
      <c r="Q1121">
        <v>0.25</v>
      </c>
      <c r="R1121">
        <v>-15</v>
      </c>
      <c r="S1121">
        <v>22</v>
      </c>
      <c r="T1121">
        <v>-145</v>
      </c>
      <c r="U1121">
        <v>-4</v>
      </c>
      <c r="V1121">
        <v>-127</v>
      </c>
      <c r="W1121">
        <v>37127</v>
      </c>
      <c r="X1121">
        <v>37127</v>
      </c>
      <c r="Y1121">
        <v>37863</v>
      </c>
      <c r="Z1121">
        <v>2.78</v>
      </c>
      <c r="AA1121" t="s">
        <v>2068</v>
      </c>
      <c r="AB1121" t="s">
        <v>2067</v>
      </c>
    </row>
    <row r="1122" spans="1:28" x14ac:dyDescent="0.3">
      <c r="A1122" t="s">
        <v>2066</v>
      </c>
      <c r="B1122" t="s">
        <v>2061</v>
      </c>
      <c r="C1122" t="s">
        <v>37</v>
      </c>
      <c r="D1122" t="s">
        <v>38</v>
      </c>
      <c r="E1122" t="s">
        <v>39</v>
      </c>
      <c r="F1122" t="s">
        <v>70</v>
      </c>
      <c r="G1122" t="s">
        <v>395</v>
      </c>
      <c r="H1122" t="s">
        <v>70</v>
      </c>
      <c r="I1122" t="s">
        <v>887</v>
      </c>
      <c r="J1122" t="str">
        <f t="shared" si="17"/>
        <v>b: C H ROBINSON | 3840137950</v>
      </c>
      <c r="K1122">
        <v>1</v>
      </c>
      <c r="L1122">
        <v>2.02</v>
      </c>
      <c r="M1122">
        <v>0.27</v>
      </c>
      <c r="N1122">
        <v>218</v>
      </c>
      <c r="O1122">
        <v>0.28999999999999998</v>
      </c>
      <c r="P1122">
        <v>80</v>
      </c>
      <c r="Q1122">
        <v>0.3</v>
      </c>
      <c r="R1122">
        <v>-13</v>
      </c>
      <c r="S1122">
        <v>-140</v>
      </c>
      <c r="T1122">
        <v>109</v>
      </c>
      <c r="U1122">
        <v>-156</v>
      </c>
      <c r="V1122">
        <v>-187</v>
      </c>
      <c r="W1122">
        <v>37148</v>
      </c>
      <c r="X1122">
        <v>38401</v>
      </c>
      <c r="Y1122">
        <v>37950</v>
      </c>
      <c r="Z1122">
        <v>2.0499999999999998</v>
      </c>
      <c r="AA1122" t="s">
        <v>2068</v>
      </c>
      <c r="AB1122" t="s">
        <v>2067</v>
      </c>
    </row>
    <row r="1123" spans="1:28" x14ac:dyDescent="0.3">
      <c r="A1123" t="s">
        <v>2066</v>
      </c>
      <c r="B1123" t="s">
        <v>2061</v>
      </c>
      <c r="C1123" t="s">
        <v>37</v>
      </c>
      <c r="D1123" t="s">
        <v>38</v>
      </c>
      <c r="E1123" t="s">
        <v>39</v>
      </c>
      <c r="F1123" t="s">
        <v>70</v>
      </c>
      <c r="G1123" t="s">
        <v>255</v>
      </c>
      <c r="H1123" t="s">
        <v>70</v>
      </c>
      <c r="I1123" t="s">
        <v>763</v>
      </c>
      <c r="J1123" t="str">
        <f t="shared" si="17"/>
        <v>b: C H ROBINSON | 3711537885</v>
      </c>
      <c r="K1123">
        <v>1</v>
      </c>
      <c r="L1123">
        <v>2.69</v>
      </c>
      <c r="M1123">
        <v>0.28000000000000003</v>
      </c>
      <c r="N1123">
        <v>185</v>
      </c>
      <c r="O1123">
        <v>0.33</v>
      </c>
      <c r="P1123">
        <v>37</v>
      </c>
      <c r="Q1123">
        <v>0.25</v>
      </c>
      <c r="R1123">
        <v>-13</v>
      </c>
      <c r="S1123">
        <v>-19</v>
      </c>
      <c r="T1123">
        <v>2</v>
      </c>
      <c r="U1123">
        <v>-65</v>
      </c>
      <c r="V1123">
        <v>-82</v>
      </c>
      <c r="W1123">
        <v>37066</v>
      </c>
      <c r="X1123">
        <v>37115</v>
      </c>
      <c r="Y1123">
        <v>37885</v>
      </c>
      <c r="Z1123">
        <v>2.73</v>
      </c>
      <c r="AA1123" t="s">
        <v>2068</v>
      </c>
      <c r="AB1123" t="s">
        <v>2067</v>
      </c>
    </row>
    <row r="1124" spans="1:28" x14ac:dyDescent="0.3">
      <c r="A1124" t="s">
        <v>2066</v>
      </c>
      <c r="B1124" t="s">
        <v>2061</v>
      </c>
      <c r="C1124" t="s">
        <v>37</v>
      </c>
      <c r="D1124" t="s">
        <v>38</v>
      </c>
      <c r="E1124" t="s">
        <v>39</v>
      </c>
      <c r="F1124" t="s">
        <v>70</v>
      </c>
      <c r="G1124" t="s">
        <v>611</v>
      </c>
      <c r="H1124" t="s">
        <v>70</v>
      </c>
      <c r="I1124" t="s">
        <v>2100</v>
      </c>
      <c r="J1124" t="str">
        <f t="shared" si="17"/>
        <v>b: C H ROBINSON | 3712737849</v>
      </c>
      <c r="K1124">
        <v>2</v>
      </c>
      <c r="L1124">
        <v>3.44</v>
      </c>
      <c r="M1124">
        <v>0.28000000000000003</v>
      </c>
      <c r="N1124">
        <v>175</v>
      </c>
      <c r="O1124">
        <v>0.33</v>
      </c>
      <c r="P1124">
        <v>6</v>
      </c>
      <c r="Q1124">
        <v>0.25</v>
      </c>
      <c r="R1124">
        <v>-12</v>
      </c>
      <c r="S1124">
        <v>-13</v>
      </c>
      <c r="T1124">
        <v>2</v>
      </c>
      <c r="U1124">
        <v>48</v>
      </c>
      <c r="V1124">
        <v>37</v>
      </c>
      <c r="W1124">
        <v>37127</v>
      </c>
      <c r="X1124">
        <v>37127</v>
      </c>
      <c r="Y1124">
        <v>37849</v>
      </c>
      <c r="Z1124">
        <v>3.48</v>
      </c>
      <c r="AA1124" t="s">
        <v>2068</v>
      </c>
      <c r="AB1124" t="s">
        <v>2067</v>
      </c>
    </row>
    <row r="1125" spans="1:28" x14ac:dyDescent="0.3">
      <c r="A1125" t="s">
        <v>2066</v>
      </c>
      <c r="B1125" t="s">
        <v>2061</v>
      </c>
      <c r="C1125" t="s">
        <v>37</v>
      </c>
      <c r="D1125" t="s">
        <v>38</v>
      </c>
      <c r="E1125" t="s">
        <v>39</v>
      </c>
      <c r="F1125" t="s">
        <v>70</v>
      </c>
      <c r="G1125" t="s">
        <v>202</v>
      </c>
      <c r="H1125" t="s">
        <v>70</v>
      </c>
      <c r="I1125" t="s">
        <v>887</v>
      </c>
      <c r="J1125" t="str">
        <f t="shared" si="17"/>
        <v>b: C H ROBINSON | 3720137950</v>
      </c>
      <c r="K1125">
        <v>1</v>
      </c>
      <c r="L1125">
        <v>2.17</v>
      </c>
      <c r="M1125">
        <v>0.27</v>
      </c>
      <c r="N1125">
        <v>184</v>
      </c>
      <c r="O1125">
        <v>0.33</v>
      </c>
      <c r="P1125">
        <v>11</v>
      </c>
      <c r="Q1125">
        <v>0.25</v>
      </c>
      <c r="R1125">
        <v>-11</v>
      </c>
      <c r="S1125">
        <v>-24</v>
      </c>
      <c r="T1125">
        <v>2</v>
      </c>
      <c r="U1125">
        <v>-164</v>
      </c>
      <c r="V1125">
        <v>-186</v>
      </c>
      <c r="W1125">
        <v>37135</v>
      </c>
      <c r="X1125">
        <v>37201</v>
      </c>
      <c r="Y1125">
        <v>37950</v>
      </c>
      <c r="Z1125">
        <v>2.2000000000000002</v>
      </c>
      <c r="AA1125" t="s">
        <v>2068</v>
      </c>
      <c r="AB1125" t="s">
        <v>2067</v>
      </c>
    </row>
    <row r="1126" spans="1:28" x14ac:dyDescent="0.3">
      <c r="A1126" t="s">
        <v>2066</v>
      </c>
      <c r="B1126" t="s">
        <v>2061</v>
      </c>
      <c r="C1126" t="s">
        <v>37</v>
      </c>
      <c r="D1126" t="s">
        <v>38</v>
      </c>
      <c r="E1126" t="s">
        <v>39</v>
      </c>
      <c r="F1126" t="s">
        <v>70</v>
      </c>
      <c r="G1126" t="s">
        <v>669</v>
      </c>
      <c r="H1126" t="s">
        <v>70</v>
      </c>
      <c r="I1126" t="s">
        <v>887</v>
      </c>
      <c r="J1126" t="str">
        <f t="shared" si="17"/>
        <v>b: C H ROBINSON | 3713837950</v>
      </c>
      <c r="K1126">
        <v>2</v>
      </c>
      <c r="L1126">
        <v>2.99</v>
      </c>
      <c r="M1126">
        <v>0.28000000000000003</v>
      </c>
      <c r="N1126">
        <v>161</v>
      </c>
      <c r="O1126">
        <v>0.69</v>
      </c>
      <c r="P1126">
        <v>19</v>
      </c>
      <c r="Q1126">
        <v>0.25</v>
      </c>
      <c r="R1126">
        <v>-11</v>
      </c>
      <c r="S1126">
        <v>13</v>
      </c>
      <c r="T1126">
        <v>-153</v>
      </c>
      <c r="U1126">
        <v>-80</v>
      </c>
      <c r="V1126">
        <v>-220</v>
      </c>
      <c r="W1126">
        <v>37087</v>
      </c>
      <c r="X1126">
        <v>37138</v>
      </c>
      <c r="Y1126">
        <v>37950</v>
      </c>
      <c r="Z1126">
        <v>3.03</v>
      </c>
      <c r="AA1126" t="s">
        <v>2068</v>
      </c>
      <c r="AB1126" t="s">
        <v>2067</v>
      </c>
    </row>
    <row r="1127" spans="1:28" x14ac:dyDescent="0.3">
      <c r="A1127" t="s">
        <v>2066</v>
      </c>
      <c r="B1127" t="s">
        <v>2061</v>
      </c>
      <c r="C1127" t="s">
        <v>37</v>
      </c>
      <c r="D1127" t="s">
        <v>38</v>
      </c>
      <c r="E1127" t="s">
        <v>39</v>
      </c>
      <c r="F1127" t="s">
        <v>70</v>
      </c>
      <c r="G1127" t="s">
        <v>684</v>
      </c>
      <c r="H1127" t="s">
        <v>70</v>
      </c>
      <c r="I1127" t="s">
        <v>1804</v>
      </c>
      <c r="J1127" t="str">
        <f t="shared" si="17"/>
        <v>b: C H ROBINSON | 3847837716</v>
      </c>
      <c r="K1127">
        <v>5</v>
      </c>
      <c r="L1127">
        <v>1.69</v>
      </c>
      <c r="M1127">
        <v>0.28000000000000003</v>
      </c>
      <c r="N1127">
        <v>241</v>
      </c>
      <c r="O1127">
        <v>0.76</v>
      </c>
      <c r="P1127">
        <v>93</v>
      </c>
      <c r="Q1127">
        <v>0.32</v>
      </c>
      <c r="R1127">
        <v>-17</v>
      </c>
      <c r="S1127">
        <v>-133</v>
      </c>
      <c r="T1127">
        <v>-93</v>
      </c>
      <c r="U1127">
        <v>-211</v>
      </c>
      <c r="V1127">
        <v>-437</v>
      </c>
      <c r="W1127">
        <v>37127</v>
      </c>
      <c r="X1127">
        <v>38478</v>
      </c>
      <c r="Y1127">
        <v>37716</v>
      </c>
      <c r="Z1127">
        <v>1.73</v>
      </c>
      <c r="AA1127" t="s">
        <v>2068</v>
      </c>
      <c r="AB1127" t="s">
        <v>2067</v>
      </c>
    </row>
    <row r="1128" spans="1:28" x14ac:dyDescent="0.3">
      <c r="A1128" t="s">
        <v>2066</v>
      </c>
      <c r="B1128" t="s">
        <v>2061</v>
      </c>
      <c r="C1128" t="s">
        <v>37</v>
      </c>
      <c r="D1128" t="s">
        <v>38</v>
      </c>
      <c r="E1128" t="s">
        <v>39</v>
      </c>
      <c r="F1128" t="s">
        <v>70</v>
      </c>
      <c r="G1128" t="s">
        <v>684</v>
      </c>
      <c r="H1128" t="s">
        <v>70</v>
      </c>
      <c r="I1128" t="s">
        <v>1163</v>
      </c>
      <c r="J1128" t="str">
        <f t="shared" si="17"/>
        <v>b: C H ROBINSON | 3847837771</v>
      </c>
      <c r="K1128">
        <v>2</v>
      </c>
      <c r="L1128">
        <v>1.98</v>
      </c>
      <c r="M1128">
        <v>0.27</v>
      </c>
      <c r="N1128">
        <v>211</v>
      </c>
      <c r="O1128">
        <v>1.05</v>
      </c>
      <c r="P1128">
        <v>127</v>
      </c>
      <c r="Q1128">
        <v>0.35</v>
      </c>
      <c r="R1128">
        <v>-12</v>
      </c>
      <c r="S1128">
        <v>-133</v>
      </c>
      <c r="T1128">
        <v>-218</v>
      </c>
      <c r="U1128">
        <v>-223</v>
      </c>
      <c r="V1128">
        <v>-574</v>
      </c>
      <c r="W1128">
        <v>37401</v>
      </c>
      <c r="X1128">
        <v>38478</v>
      </c>
      <c r="Y1128">
        <v>37771</v>
      </c>
      <c r="Z1128">
        <v>2.0099999999999998</v>
      </c>
      <c r="AA1128" t="s">
        <v>2068</v>
      </c>
      <c r="AB1128" t="s">
        <v>2067</v>
      </c>
    </row>
    <row r="1129" spans="1:28" x14ac:dyDescent="0.3">
      <c r="A1129" t="s">
        <v>2066</v>
      </c>
      <c r="B1129" t="s">
        <v>2061</v>
      </c>
      <c r="C1129" t="s">
        <v>210</v>
      </c>
      <c r="D1129" t="s">
        <v>211</v>
      </c>
      <c r="E1129" t="s">
        <v>39</v>
      </c>
      <c r="F1129" t="s">
        <v>70</v>
      </c>
      <c r="G1129" t="s">
        <v>202</v>
      </c>
      <c r="H1129" t="s">
        <v>70</v>
      </c>
      <c r="I1129" t="s">
        <v>784</v>
      </c>
      <c r="J1129" t="str">
        <f t="shared" si="17"/>
        <v>b: ECHO GLOBAL LOGIST| 3720137774</v>
      </c>
      <c r="K1129">
        <v>1</v>
      </c>
      <c r="L1129">
        <v>2.52</v>
      </c>
      <c r="M1129">
        <v>0.27</v>
      </c>
      <c r="N1129">
        <v>179</v>
      </c>
      <c r="O1129">
        <v>0.33</v>
      </c>
      <c r="P1129">
        <v>0</v>
      </c>
      <c r="Q1129">
        <v>0.25</v>
      </c>
      <c r="R1129">
        <v>-11</v>
      </c>
      <c r="S1129">
        <v>12</v>
      </c>
      <c r="T1129">
        <v>2</v>
      </c>
      <c r="U1129">
        <v>-107</v>
      </c>
      <c r="V1129">
        <v>-93</v>
      </c>
      <c r="W1129">
        <v>37201</v>
      </c>
      <c r="X1129">
        <v>37201</v>
      </c>
      <c r="Y1129">
        <v>37774</v>
      </c>
      <c r="Z1129">
        <v>2.5499999999999998</v>
      </c>
      <c r="AA1129" t="s">
        <v>2064</v>
      </c>
      <c r="AB1129" t="s">
        <v>2063</v>
      </c>
    </row>
    <row r="1130" spans="1:28" x14ac:dyDescent="0.3">
      <c r="A1130" t="s">
        <v>2066</v>
      </c>
      <c r="B1130" t="s">
        <v>2061</v>
      </c>
      <c r="C1130" t="s">
        <v>314</v>
      </c>
      <c r="D1130" t="s">
        <v>315</v>
      </c>
      <c r="E1130" t="s">
        <v>39</v>
      </c>
      <c r="F1130" t="s">
        <v>70</v>
      </c>
      <c r="G1130" t="s">
        <v>139</v>
      </c>
      <c r="H1130" t="s">
        <v>70</v>
      </c>
      <c r="I1130" t="s">
        <v>887</v>
      </c>
      <c r="J1130" t="str">
        <f t="shared" si="17"/>
        <v>b: EPES LOGISTICS SER| 3708637950</v>
      </c>
      <c r="K1130">
        <v>1</v>
      </c>
      <c r="L1130">
        <v>2.56</v>
      </c>
      <c r="M1130">
        <v>0.27</v>
      </c>
      <c r="N1130">
        <v>173</v>
      </c>
      <c r="O1130">
        <v>0.25</v>
      </c>
      <c r="P1130">
        <v>16</v>
      </c>
      <c r="Q1130">
        <v>0.25</v>
      </c>
      <c r="R1130">
        <v>-10</v>
      </c>
      <c r="S1130">
        <v>22</v>
      </c>
      <c r="T1130">
        <v>36</v>
      </c>
      <c r="U1130">
        <v>-110</v>
      </c>
      <c r="V1130">
        <v>-52</v>
      </c>
      <c r="W1130">
        <v>37201</v>
      </c>
      <c r="X1130">
        <v>37086</v>
      </c>
      <c r="Y1130">
        <v>37950</v>
      </c>
      <c r="Z1130">
        <v>2.59</v>
      </c>
      <c r="AA1130" t="s">
        <v>2064</v>
      </c>
      <c r="AB1130" t="s">
        <v>2063</v>
      </c>
    </row>
    <row r="1131" spans="1:28" x14ac:dyDescent="0.3">
      <c r="A1131" t="s">
        <v>2066</v>
      </c>
      <c r="B1131" t="s">
        <v>2061</v>
      </c>
      <c r="C1131" t="s">
        <v>1307</v>
      </c>
      <c r="D1131" t="s">
        <v>1308</v>
      </c>
      <c r="E1131" t="s">
        <v>39</v>
      </c>
      <c r="F1131" t="s">
        <v>70</v>
      </c>
      <c r="G1131" t="s">
        <v>1037</v>
      </c>
      <c r="H1131" t="s">
        <v>70</v>
      </c>
      <c r="I1131" t="s">
        <v>563</v>
      </c>
      <c r="J1131" t="str">
        <f t="shared" si="17"/>
        <v>b: HNRY LOGISTICS | 3716637809</v>
      </c>
      <c r="K1131">
        <v>1</v>
      </c>
      <c r="L1131">
        <v>6.55</v>
      </c>
      <c r="M1131">
        <v>0.26</v>
      </c>
      <c r="N1131">
        <v>38</v>
      </c>
      <c r="O1131">
        <v>7.0000000000000007E-2</v>
      </c>
      <c r="P1131">
        <v>45</v>
      </c>
      <c r="Q1131">
        <v>0.25</v>
      </c>
      <c r="R1131">
        <v>-3</v>
      </c>
      <c r="S1131">
        <v>-135</v>
      </c>
      <c r="T1131">
        <v>4</v>
      </c>
      <c r="U1131">
        <v>-169</v>
      </c>
      <c r="V1131">
        <v>-300</v>
      </c>
      <c r="W1131">
        <v>37705</v>
      </c>
      <c r="X1131">
        <v>37166</v>
      </c>
      <c r="Y1131">
        <v>37809</v>
      </c>
      <c r="Z1131">
        <v>6.57</v>
      </c>
      <c r="AA1131" t="s">
        <v>2064</v>
      </c>
      <c r="AB1131" t="s">
        <v>2063</v>
      </c>
    </row>
    <row r="1132" spans="1:28" x14ac:dyDescent="0.3">
      <c r="A1132" t="s">
        <v>2066</v>
      </c>
      <c r="B1132" t="s">
        <v>2061</v>
      </c>
      <c r="C1132" t="s">
        <v>1570</v>
      </c>
      <c r="D1132" t="s">
        <v>1571</v>
      </c>
      <c r="E1132" t="s">
        <v>39</v>
      </c>
      <c r="F1132" t="s">
        <v>70</v>
      </c>
      <c r="G1132" t="s">
        <v>694</v>
      </c>
      <c r="H1132" t="s">
        <v>70</v>
      </c>
      <c r="I1132" t="s">
        <v>887</v>
      </c>
      <c r="J1132" t="str">
        <f t="shared" si="17"/>
        <v>b: LOADSMART INC | 3704037950</v>
      </c>
      <c r="K1132">
        <v>2</v>
      </c>
      <c r="L1132">
        <v>2.58</v>
      </c>
      <c r="M1132">
        <v>0.28000000000000003</v>
      </c>
      <c r="N1132">
        <v>223</v>
      </c>
      <c r="O1132">
        <v>0.67</v>
      </c>
      <c r="P1132">
        <v>52</v>
      </c>
      <c r="Q1132">
        <v>0.3</v>
      </c>
      <c r="R1132">
        <v>-15</v>
      </c>
      <c r="S1132">
        <v>-76</v>
      </c>
      <c r="T1132">
        <v>-54</v>
      </c>
      <c r="U1132">
        <v>-26</v>
      </c>
      <c r="V1132">
        <v>-156</v>
      </c>
      <c r="W1132">
        <v>37040</v>
      </c>
      <c r="X1132">
        <v>37040</v>
      </c>
      <c r="Y1132">
        <v>37950</v>
      </c>
      <c r="Z1132">
        <v>2.62</v>
      </c>
      <c r="AA1132" t="s">
        <v>2064</v>
      </c>
      <c r="AB1132" t="s">
        <v>2063</v>
      </c>
    </row>
    <row r="1133" spans="1:28" x14ac:dyDescent="0.3">
      <c r="A1133" t="s">
        <v>2066</v>
      </c>
      <c r="B1133" t="s">
        <v>2061</v>
      </c>
      <c r="C1133" t="s">
        <v>137</v>
      </c>
      <c r="D1133" t="s">
        <v>138</v>
      </c>
      <c r="E1133" t="s">
        <v>39</v>
      </c>
      <c r="F1133" t="s">
        <v>70</v>
      </c>
      <c r="G1133" t="s">
        <v>202</v>
      </c>
      <c r="H1133" t="s">
        <v>70</v>
      </c>
      <c r="I1133" t="s">
        <v>1009</v>
      </c>
      <c r="J1133" t="str">
        <f t="shared" si="17"/>
        <v>b: RED CLASSIC BROKER| 3720137813</v>
      </c>
      <c r="K1133">
        <v>1</v>
      </c>
      <c r="L1133">
        <v>2.87</v>
      </c>
      <c r="M1133">
        <v>0.28000000000000003</v>
      </c>
      <c r="N1133">
        <v>222</v>
      </c>
      <c r="O1133">
        <v>0.92</v>
      </c>
      <c r="P1133">
        <v>0</v>
      </c>
      <c r="Q1133">
        <v>0.25</v>
      </c>
      <c r="R1133">
        <v>-16</v>
      </c>
      <c r="S1133">
        <v>26</v>
      </c>
      <c r="T1133">
        <v>-162</v>
      </c>
      <c r="U1133">
        <v>34</v>
      </c>
      <c r="V1133">
        <v>-102</v>
      </c>
      <c r="W1133">
        <v>37201</v>
      </c>
      <c r="X1133">
        <v>37201</v>
      </c>
      <c r="Y1133">
        <v>37813</v>
      </c>
      <c r="Z1133">
        <v>2.91</v>
      </c>
      <c r="AA1133" t="s">
        <v>2074</v>
      </c>
      <c r="AB1133" t="s">
        <v>2073</v>
      </c>
    </row>
    <row r="1134" spans="1:28" x14ac:dyDescent="0.3">
      <c r="A1134" t="s">
        <v>2066</v>
      </c>
      <c r="B1134" t="s">
        <v>2061</v>
      </c>
      <c r="C1134" t="s">
        <v>344</v>
      </c>
      <c r="D1134" t="s">
        <v>345</v>
      </c>
      <c r="E1134" t="s">
        <v>39</v>
      </c>
      <c r="F1134" t="s">
        <v>70</v>
      </c>
      <c r="G1134" t="s">
        <v>132</v>
      </c>
      <c r="H1134" t="s">
        <v>70</v>
      </c>
      <c r="I1134" t="s">
        <v>1009</v>
      </c>
      <c r="J1134" t="str">
        <f t="shared" si="17"/>
        <v>b: SCHNEIDER LOGISTIC| 3706637813</v>
      </c>
      <c r="K1134">
        <v>1</v>
      </c>
      <c r="L1134">
        <v>2.9</v>
      </c>
      <c r="M1134">
        <v>0.21</v>
      </c>
      <c r="N1134">
        <v>214</v>
      </c>
      <c r="O1134">
        <v>0.28999999999999998</v>
      </c>
      <c r="P1134">
        <v>18</v>
      </c>
      <c r="Q1134">
        <v>0.25</v>
      </c>
      <c r="R1134">
        <v>0</v>
      </c>
      <c r="S1134">
        <v>-39</v>
      </c>
      <c r="T1134">
        <v>109</v>
      </c>
      <c r="U1134">
        <v>15</v>
      </c>
      <c r="V1134">
        <v>85</v>
      </c>
      <c r="W1134">
        <v>37121</v>
      </c>
      <c r="X1134">
        <v>37066</v>
      </c>
      <c r="Y1134">
        <v>37813</v>
      </c>
      <c r="Z1134">
        <v>2.87</v>
      </c>
      <c r="AA1134" t="s">
        <v>2068</v>
      </c>
      <c r="AB1134" t="s">
        <v>2067</v>
      </c>
    </row>
    <row r="1135" spans="1:28" x14ac:dyDescent="0.3">
      <c r="A1135" t="s">
        <v>2066</v>
      </c>
      <c r="B1135" t="s">
        <v>2061</v>
      </c>
      <c r="C1135" t="s">
        <v>439</v>
      </c>
      <c r="D1135" t="s">
        <v>440</v>
      </c>
      <c r="E1135" t="s">
        <v>39</v>
      </c>
      <c r="F1135" t="s">
        <v>70</v>
      </c>
      <c r="G1135" t="s">
        <v>956</v>
      </c>
      <c r="H1135" t="s">
        <v>70</v>
      </c>
      <c r="I1135" t="s">
        <v>887</v>
      </c>
      <c r="J1135" t="str">
        <f t="shared" si="17"/>
        <v>b: TMC LOGISTICS | 3717437950</v>
      </c>
      <c r="K1135">
        <v>1</v>
      </c>
      <c r="L1135">
        <v>1.86</v>
      </c>
      <c r="M1135">
        <v>0.27</v>
      </c>
      <c r="N1135">
        <v>211</v>
      </c>
      <c r="O1135">
        <v>0.54</v>
      </c>
      <c r="P1135">
        <v>32</v>
      </c>
      <c r="Q1135">
        <v>0.25</v>
      </c>
      <c r="R1135">
        <v>-12</v>
      </c>
      <c r="S1135">
        <v>2</v>
      </c>
      <c r="T1135">
        <v>2</v>
      </c>
      <c r="U1135">
        <v>-199</v>
      </c>
      <c r="V1135">
        <v>-195</v>
      </c>
      <c r="W1135">
        <v>37201</v>
      </c>
      <c r="X1135">
        <v>37174</v>
      </c>
      <c r="Y1135">
        <v>37950</v>
      </c>
      <c r="Z1135">
        <v>1.89</v>
      </c>
      <c r="AA1135" t="s">
        <v>2064</v>
      </c>
      <c r="AB1135" t="s">
        <v>2063</v>
      </c>
    </row>
    <row r="1136" spans="1:28" x14ac:dyDescent="0.3">
      <c r="A1136" t="s">
        <v>2066</v>
      </c>
      <c r="B1136" t="s">
        <v>2061</v>
      </c>
      <c r="C1136" t="s">
        <v>677</v>
      </c>
      <c r="D1136" t="s">
        <v>678</v>
      </c>
      <c r="E1136" t="s">
        <v>39</v>
      </c>
      <c r="F1136" t="s">
        <v>70</v>
      </c>
      <c r="G1136" t="s">
        <v>669</v>
      </c>
      <c r="H1136" t="s">
        <v>70</v>
      </c>
      <c r="I1136" t="s">
        <v>1009</v>
      </c>
      <c r="J1136" t="str">
        <f t="shared" si="17"/>
        <v>b: TRANSFIX | 3713837813</v>
      </c>
      <c r="K1136">
        <v>1</v>
      </c>
      <c r="L1136">
        <v>2.74</v>
      </c>
      <c r="M1136">
        <v>0.28000000000000003</v>
      </c>
      <c r="N1136">
        <v>215</v>
      </c>
      <c r="O1136">
        <v>0.54</v>
      </c>
      <c r="P1136">
        <v>6</v>
      </c>
      <c r="Q1136">
        <v>0.25</v>
      </c>
      <c r="R1136">
        <v>-15</v>
      </c>
      <c r="S1136">
        <v>35</v>
      </c>
      <c r="T1136">
        <v>2</v>
      </c>
      <c r="U1136">
        <v>-3</v>
      </c>
      <c r="V1136">
        <v>34</v>
      </c>
      <c r="W1136">
        <v>37076</v>
      </c>
      <c r="X1136">
        <v>37138</v>
      </c>
      <c r="Y1136">
        <v>37813</v>
      </c>
      <c r="Z1136">
        <v>2.78</v>
      </c>
      <c r="AA1136" t="s">
        <v>2064</v>
      </c>
      <c r="AB1136" t="s">
        <v>2063</v>
      </c>
    </row>
    <row r="1137" spans="1:28" x14ac:dyDescent="0.3">
      <c r="A1137" t="s">
        <v>2066</v>
      </c>
      <c r="B1137" t="s">
        <v>2061</v>
      </c>
      <c r="C1137" t="s">
        <v>357</v>
      </c>
      <c r="D1137" t="s">
        <v>358</v>
      </c>
      <c r="E1137" t="s">
        <v>39</v>
      </c>
      <c r="F1137" t="s">
        <v>70</v>
      </c>
      <c r="G1137" t="s">
        <v>202</v>
      </c>
      <c r="H1137" t="s">
        <v>70</v>
      </c>
      <c r="I1137" t="s">
        <v>1148</v>
      </c>
      <c r="J1137" t="str">
        <f t="shared" si="17"/>
        <v>C L SERVICES INCORPOR| 3720137801</v>
      </c>
      <c r="K1137">
        <v>1</v>
      </c>
      <c r="L1137">
        <v>2.64</v>
      </c>
      <c r="M1137">
        <v>0.27</v>
      </c>
      <c r="N1137">
        <v>182</v>
      </c>
      <c r="O1137">
        <v>0.24</v>
      </c>
      <c r="P1137">
        <v>31</v>
      </c>
      <c r="Q1137">
        <v>0.25</v>
      </c>
      <c r="R1137">
        <v>-11</v>
      </c>
      <c r="S1137">
        <v>3</v>
      </c>
      <c r="T1137">
        <v>40</v>
      </c>
      <c r="U1137">
        <v>-82</v>
      </c>
      <c r="V1137">
        <v>-39</v>
      </c>
      <c r="W1137">
        <v>37087</v>
      </c>
      <c r="X1137">
        <v>37201</v>
      </c>
      <c r="Y1137">
        <v>37801</v>
      </c>
      <c r="Z1137">
        <v>2.67</v>
      </c>
      <c r="AA1137" t="s">
        <v>2064</v>
      </c>
      <c r="AB1137" t="s">
        <v>2063</v>
      </c>
    </row>
    <row r="1138" spans="1:28" x14ac:dyDescent="0.3">
      <c r="A1138" t="s">
        <v>2066</v>
      </c>
      <c r="B1138" t="s">
        <v>2061</v>
      </c>
      <c r="C1138" t="s">
        <v>2099</v>
      </c>
      <c r="D1138" t="s">
        <v>2098</v>
      </c>
      <c r="E1138" t="s">
        <v>39</v>
      </c>
      <c r="F1138" t="s">
        <v>70</v>
      </c>
      <c r="G1138" t="s">
        <v>202</v>
      </c>
      <c r="H1138" t="s">
        <v>70</v>
      </c>
      <c r="I1138" t="s">
        <v>763</v>
      </c>
      <c r="J1138" t="str">
        <f t="shared" si="17"/>
        <v>CARLEX GLASS OF INDIA| 3720137885</v>
      </c>
      <c r="K1138">
        <v>21</v>
      </c>
      <c r="L1138">
        <v>2.39</v>
      </c>
      <c r="M1138">
        <v>0.25</v>
      </c>
      <c r="N1138">
        <v>188</v>
      </c>
      <c r="O1138">
        <v>0.45</v>
      </c>
      <c r="P1138">
        <v>25</v>
      </c>
      <c r="Q1138">
        <v>0.25</v>
      </c>
      <c r="R1138">
        <v>-8</v>
      </c>
      <c r="S1138">
        <v>-25</v>
      </c>
      <c r="T1138">
        <v>-50</v>
      </c>
      <c r="U1138">
        <v>-128</v>
      </c>
      <c r="V1138">
        <v>-203</v>
      </c>
      <c r="W1138">
        <v>37115</v>
      </c>
      <c r="X1138">
        <v>37201</v>
      </c>
      <c r="Y1138">
        <v>37885</v>
      </c>
      <c r="Z1138">
        <v>2.4</v>
      </c>
      <c r="AA1138" t="s">
        <v>2074</v>
      </c>
      <c r="AB1138" t="s">
        <v>2073</v>
      </c>
    </row>
    <row r="1139" spans="1:28" x14ac:dyDescent="0.3">
      <c r="A1139" t="s">
        <v>2066</v>
      </c>
      <c r="B1139" t="s">
        <v>2061</v>
      </c>
      <c r="C1139" t="s">
        <v>892</v>
      </c>
      <c r="D1139" t="s">
        <v>893</v>
      </c>
      <c r="E1139" t="s">
        <v>39</v>
      </c>
      <c r="F1139" t="s">
        <v>70</v>
      </c>
      <c r="G1139" t="s">
        <v>702</v>
      </c>
      <c r="H1139" t="s">
        <v>70</v>
      </c>
      <c r="I1139" t="s">
        <v>1009</v>
      </c>
      <c r="J1139" t="str">
        <f t="shared" si="17"/>
        <v>CARRIER CORPORATION | 3709137813</v>
      </c>
      <c r="K1139">
        <v>1</v>
      </c>
      <c r="L1139">
        <v>2.5099999999999998</v>
      </c>
      <c r="M1139">
        <v>0.25</v>
      </c>
      <c r="N1139">
        <v>259</v>
      </c>
      <c r="O1139">
        <v>0.7</v>
      </c>
      <c r="P1139">
        <v>70</v>
      </c>
      <c r="Q1139">
        <v>0.3</v>
      </c>
      <c r="R1139">
        <v>-10</v>
      </c>
      <c r="S1139">
        <v>-21</v>
      </c>
      <c r="T1139">
        <v>-1</v>
      </c>
      <c r="U1139">
        <v>7</v>
      </c>
      <c r="V1139">
        <v>-15</v>
      </c>
      <c r="W1139">
        <v>37087</v>
      </c>
      <c r="X1139">
        <v>37091</v>
      </c>
      <c r="Y1139">
        <v>37813</v>
      </c>
      <c r="Z1139">
        <v>2.52</v>
      </c>
      <c r="AA1139" t="s">
        <v>2068</v>
      </c>
      <c r="AB1139" t="s">
        <v>2067</v>
      </c>
    </row>
    <row r="1140" spans="1:28" x14ac:dyDescent="0.3">
      <c r="A1140" t="s">
        <v>2066</v>
      </c>
      <c r="B1140" t="s">
        <v>2061</v>
      </c>
      <c r="C1140" t="s">
        <v>1833</v>
      </c>
      <c r="D1140" t="s">
        <v>1834</v>
      </c>
      <c r="E1140" t="s">
        <v>39</v>
      </c>
      <c r="F1140" t="s">
        <v>70</v>
      </c>
      <c r="G1140" t="s">
        <v>1835</v>
      </c>
      <c r="H1140" t="s">
        <v>70</v>
      </c>
      <c r="I1140" t="s">
        <v>1804</v>
      </c>
      <c r="J1140" t="str">
        <f t="shared" si="17"/>
        <v>CHEMOURS | 3713437716</v>
      </c>
      <c r="K1140">
        <v>1</v>
      </c>
      <c r="L1140">
        <v>2.85</v>
      </c>
      <c r="M1140">
        <v>0.19</v>
      </c>
      <c r="N1140">
        <v>244</v>
      </c>
      <c r="O1140">
        <v>0.83</v>
      </c>
      <c r="P1140">
        <v>64</v>
      </c>
      <c r="Q1140">
        <v>0.3</v>
      </c>
      <c r="R1140">
        <v>5</v>
      </c>
      <c r="S1140">
        <v>-200</v>
      </c>
      <c r="T1140">
        <v>-123</v>
      </c>
      <c r="U1140">
        <v>52</v>
      </c>
      <c r="V1140">
        <v>-271</v>
      </c>
      <c r="W1140">
        <v>38301</v>
      </c>
      <c r="X1140">
        <v>37134</v>
      </c>
      <c r="Y1140">
        <v>37716</v>
      </c>
      <c r="Z1140">
        <v>2.8</v>
      </c>
      <c r="AA1140" t="s">
        <v>2074</v>
      </c>
      <c r="AB1140" t="s">
        <v>2073</v>
      </c>
    </row>
    <row r="1141" spans="1:28" x14ac:dyDescent="0.3">
      <c r="A1141" t="s">
        <v>2066</v>
      </c>
      <c r="B1141" t="s">
        <v>2061</v>
      </c>
      <c r="C1141" t="s">
        <v>2076</v>
      </c>
      <c r="D1141" t="s">
        <v>2075</v>
      </c>
      <c r="E1141" t="s">
        <v>39</v>
      </c>
      <c r="F1141" t="s">
        <v>70</v>
      </c>
      <c r="G1141" t="s">
        <v>1835</v>
      </c>
      <c r="H1141" t="s">
        <v>70</v>
      </c>
      <c r="I1141" t="s">
        <v>1009</v>
      </c>
      <c r="J1141" t="str">
        <f t="shared" si="17"/>
        <v>HOOD CONTAINER CORP | 3713437813</v>
      </c>
      <c r="K1141">
        <v>1</v>
      </c>
      <c r="L1141">
        <v>1.88</v>
      </c>
      <c r="M1141">
        <v>0.24</v>
      </c>
      <c r="N1141">
        <v>292</v>
      </c>
      <c r="O1141">
        <v>0.7</v>
      </c>
      <c r="P1141">
        <v>0</v>
      </c>
      <c r="Q1141">
        <v>0.25</v>
      </c>
      <c r="R1141">
        <v>-9</v>
      </c>
      <c r="S1141">
        <v>42</v>
      </c>
      <c r="T1141">
        <v>-1</v>
      </c>
      <c r="U1141">
        <v>-129</v>
      </c>
      <c r="V1141">
        <v>-88</v>
      </c>
      <c r="W1141">
        <v>37134</v>
      </c>
      <c r="X1141">
        <v>37134</v>
      </c>
      <c r="Y1141">
        <v>37813</v>
      </c>
      <c r="Z1141">
        <v>1.88</v>
      </c>
      <c r="AA1141" t="s">
        <v>2074</v>
      </c>
      <c r="AB1141" t="s">
        <v>2073</v>
      </c>
    </row>
    <row r="1142" spans="1:28" x14ac:dyDescent="0.3">
      <c r="A1142" t="s">
        <v>2066</v>
      </c>
      <c r="B1142" t="s">
        <v>2061</v>
      </c>
      <c r="C1142" t="s">
        <v>587</v>
      </c>
      <c r="D1142" t="s">
        <v>1171</v>
      </c>
      <c r="E1142" t="s">
        <v>39</v>
      </c>
      <c r="F1142" t="s">
        <v>70</v>
      </c>
      <c r="G1142" t="s">
        <v>611</v>
      </c>
      <c r="H1142" t="s">
        <v>70</v>
      </c>
      <c r="I1142" t="s">
        <v>1009</v>
      </c>
      <c r="J1142" t="str">
        <f t="shared" si="17"/>
        <v>INTERNATIONAL PAPER C| 3712737813</v>
      </c>
      <c r="K1142">
        <v>1</v>
      </c>
      <c r="L1142">
        <v>2.78</v>
      </c>
      <c r="M1142">
        <v>0.48</v>
      </c>
      <c r="N1142">
        <v>198</v>
      </c>
      <c r="O1142">
        <v>0.75</v>
      </c>
      <c r="P1142">
        <v>65</v>
      </c>
      <c r="Q1142">
        <v>0.3</v>
      </c>
      <c r="R1142">
        <v>-54</v>
      </c>
      <c r="S1142">
        <v>-410</v>
      </c>
      <c r="T1142">
        <v>-179</v>
      </c>
      <c r="U1142">
        <v>15</v>
      </c>
      <c r="V1142">
        <v>-574</v>
      </c>
      <c r="W1142">
        <v>37352</v>
      </c>
      <c r="X1142">
        <v>37127</v>
      </c>
      <c r="Y1142">
        <v>37813</v>
      </c>
      <c r="Z1142">
        <v>3.02</v>
      </c>
      <c r="AA1142" t="s">
        <v>2068</v>
      </c>
      <c r="AB1142" t="s">
        <v>2067</v>
      </c>
    </row>
    <row r="1143" spans="1:28" x14ac:dyDescent="0.3">
      <c r="A1143" t="s">
        <v>2066</v>
      </c>
      <c r="B1143" t="s">
        <v>2061</v>
      </c>
      <c r="C1143" t="s">
        <v>587</v>
      </c>
      <c r="D1143" t="s">
        <v>1171</v>
      </c>
      <c r="E1143" t="s">
        <v>39</v>
      </c>
      <c r="F1143" t="s">
        <v>70</v>
      </c>
      <c r="G1143" t="s">
        <v>828</v>
      </c>
      <c r="H1143" t="s">
        <v>70</v>
      </c>
      <c r="I1143" t="s">
        <v>1009</v>
      </c>
      <c r="J1143" t="str">
        <f t="shared" si="17"/>
        <v>INTERNATIONAL PAPER C| 3708937813</v>
      </c>
      <c r="K1143">
        <v>8</v>
      </c>
      <c r="L1143">
        <v>2.63</v>
      </c>
      <c r="M1143">
        <v>0.48</v>
      </c>
      <c r="N1143">
        <v>209</v>
      </c>
      <c r="O1143">
        <v>0.56000000000000005</v>
      </c>
      <c r="P1143">
        <v>37</v>
      </c>
      <c r="Q1143">
        <v>0.26</v>
      </c>
      <c r="R1143">
        <v>-57</v>
      </c>
      <c r="S1143">
        <v>-6</v>
      </c>
      <c r="T1143">
        <v>-7</v>
      </c>
      <c r="U1143">
        <v>6</v>
      </c>
      <c r="V1143">
        <v>-7</v>
      </c>
      <c r="W1143">
        <v>37201</v>
      </c>
      <c r="X1143">
        <v>37089</v>
      </c>
      <c r="Y1143">
        <v>37813</v>
      </c>
      <c r="Z1143">
        <v>2.87</v>
      </c>
      <c r="AA1143" t="s">
        <v>2068</v>
      </c>
      <c r="AB1143" t="s">
        <v>2067</v>
      </c>
    </row>
    <row r="1144" spans="1:28" x14ac:dyDescent="0.3">
      <c r="A1144" t="s">
        <v>2066</v>
      </c>
      <c r="B1144" t="s">
        <v>2061</v>
      </c>
      <c r="C1144" t="s">
        <v>2097</v>
      </c>
      <c r="D1144" t="s">
        <v>2096</v>
      </c>
      <c r="E1144" t="s">
        <v>39</v>
      </c>
      <c r="F1144" t="s">
        <v>70</v>
      </c>
      <c r="G1144" t="s">
        <v>1838</v>
      </c>
      <c r="H1144" t="s">
        <v>70</v>
      </c>
      <c r="I1144" t="s">
        <v>1272</v>
      </c>
      <c r="J1144" t="str">
        <f t="shared" si="17"/>
        <v>LnL FREIGHT SERVICES | 3702937862</v>
      </c>
      <c r="K1144">
        <v>1</v>
      </c>
      <c r="L1144">
        <v>1.79</v>
      </c>
      <c r="M1144">
        <v>0.27</v>
      </c>
      <c r="N1144">
        <v>242</v>
      </c>
      <c r="O1144">
        <v>0.54</v>
      </c>
      <c r="P1144">
        <v>34</v>
      </c>
      <c r="Q1144">
        <v>0.25</v>
      </c>
      <c r="R1144">
        <v>-15</v>
      </c>
      <c r="S1144">
        <v>0</v>
      </c>
      <c r="T1144">
        <v>2</v>
      </c>
      <c r="U1144">
        <v>-187</v>
      </c>
      <c r="V1144">
        <v>-185</v>
      </c>
      <c r="W1144">
        <v>37201</v>
      </c>
      <c r="X1144">
        <v>37029</v>
      </c>
      <c r="Y1144">
        <v>37862</v>
      </c>
      <c r="Z1144">
        <v>1.82</v>
      </c>
      <c r="AA1144" t="s">
        <v>2064</v>
      </c>
      <c r="AB1144" t="s">
        <v>2063</v>
      </c>
    </row>
    <row r="1145" spans="1:28" x14ac:dyDescent="0.3">
      <c r="A1145" t="s">
        <v>2066</v>
      </c>
      <c r="B1145" t="s">
        <v>2061</v>
      </c>
      <c r="C1145" t="s">
        <v>47</v>
      </c>
      <c r="D1145" t="s">
        <v>48</v>
      </c>
      <c r="E1145" t="s">
        <v>39</v>
      </c>
      <c r="F1145" t="s">
        <v>70</v>
      </c>
      <c r="G1145" t="s">
        <v>1827</v>
      </c>
      <c r="H1145" t="s">
        <v>70</v>
      </c>
      <c r="I1145" t="s">
        <v>2095</v>
      </c>
      <c r="J1145" t="str">
        <f t="shared" si="17"/>
        <v>LOWES MLXP VAN ONE WA| 3718837701</v>
      </c>
      <c r="K1145">
        <v>3</v>
      </c>
      <c r="L1145">
        <v>2.9</v>
      </c>
      <c r="M1145">
        <v>0.21</v>
      </c>
      <c r="N1145">
        <v>196</v>
      </c>
      <c r="O1145">
        <v>0.75</v>
      </c>
      <c r="P1145">
        <v>36</v>
      </c>
      <c r="Q1145">
        <v>0.25</v>
      </c>
      <c r="R1145">
        <v>-144</v>
      </c>
      <c r="S1145">
        <v>-63</v>
      </c>
      <c r="T1145">
        <v>-179</v>
      </c>
      <c r="U1145">
        <v>121</v>
      </c>
      <c r="V1145">
        <v>-121</v>
      </c>
      <c r="W1145">
        <v>42164</v>
      </c>
      <c r="X1145">
        <v>37188</v>
      </c>
      <c r="Y1145">
        <v>37701</v>
      </c>
      <c r="Z1145">
        <v>2.87</v>
      </c>
      <c r="AA1145" t="s">
        <v>2074</v>
      </c>
      <c r="AB1145" t="s">
        <v>2073</v>
      </c>
    </row>
    <row r="1146" spans="1:28" x14ac:dyDescent="0.3">
      <c r="A1146" t="s">
        <v>2066</v>
      </c>
      <c r="B1146" t="s">
        <v>2061</v>
      </c>
      <c r="C1146" t="s">
        <v>47</v>
      </c>
      <c r="D1146" t="s">
        <v>48</v>
      </c>
      <c r="E1146" t="s">
        <v>39</v>
      </c>
      <c r="F1146" t="s">
        <v>70</v>
      </c>
      <c r="G1146" t="s">
        <v>1827</v>
      </c>
      <c r="H1146" t="s">
        <v>70</v>
      </c>
      <c r="I1146" t="s">
        <v>860</v>
      </c>
      <c r="J1146" t="str">
        <f t="shared" si="17"/>
        <v>LOWES MLXP VAN ONE WA| 3718837743</v>
      </c>
      <c r="K1146">
        <v>1</v>
      </c>
      <c r="L1146">
        <v>2.9</v>
      </c>
      <c r="M1146">
        <v>0.21</v>
      </c>
      <c r="N1146">
        <v>258</v>
      </c>
      <c r="O1146">
        <v>0.79</v>
      </c>
      <c r="P1146">
        <v>109</v>
      </c>
      <c r="Q1146">
        <v>0.35</v>
      </c>
      <c r="R1146">
        <v>-55</v>
      </c>
      <c r="S1146">
        <v>-63</v>
      </c>
      <c r="T1146">
        <v>-40</v>
      </c>
      <c r="U1146">
        <v>151</v>
      </c>
      <c r="V1146">
        <v>48</v>
      </c>
      <c r="W1146">
        <v>42301</v>
      </c>
      <c r="X1146">
        <v>37188</v>
      </c>
      <c r="Y1146">
        <v>37743</v>
      </c>
      <c r="Z1146">
        <v>2.87</v>
      </c>
      <c r="AA1146" t="s">
        <v>2074</v>
      </c>
      <c r="AB1146" t="s">
        <v>2073</v>
      </c>
    </row>
    <row r="1147" spans="1:28" x14ac:dyDescent="0.3">
      <c r="A1147" t="s">
        <v>2066</v>
      </c>
      <c r="B1147" t="s">
        <v>2061</v>
      </c>
      <c r="C1147" t="s">
        <v>47</v>
      </c>
      <c r="D1147" t="s">
        <v>48</v>
      </c>
      <c r="E1147" t="s">
        <v>39</v>
      </c>
      <c r="F1147" t="s">
        <v>70</v>
      </c>
      <c r="G1147" t="s">
        <v>1827</v>
      </c>
      <c r="H1147" t="s">
        <v>70</v>
      </c>
      <c r="I1147" t="s">
        <v>2094</v>
      </c>
      <c r="J1147" t="str">
        <f t="shared" si="17"/>
        <v>LOWES MLXP VAN ONE WA| 3718837748</v>
      </c>
      <c r="K1147">
        <v>4</v>
      </c>
      <c r="L1147">
        <v>2.9</v>
      </c>
      <c r="M1147">
        <v>0.21</v>
      </c>
      <c r="N1147">
        <v>162</v>
      </c>
      <c r="O1147">
        <v>0.74</v>
      </c>
      <c r="P1147">
        <v>91</v>
      </c>
      <c r="Q1147">
        <v>0.31</v>
      </c>
      <c r="R1147">
        <v>-142</v>
      </c>
      <c r="S1147">
        <v>-63</v>
      </c>
      <c r="T1147">
        <v>-175</v>
      </c>
      <c r="U1147">
        <v>41</v>
      </c>
      <c r="V1147">
        <v>-197</v>
      </c>
      <c r="W1147">
        <v>40501</v>
      </c>
      <c r="X1147">
        <v>37188</v>
      </c>
      <c r="Y1147">
        <v>37748</v>
      </c>
      <c r="Z1147">
        <v>2.87</v>
      </c>
      <c r="AA1147" t="s">
        <v>2074</v>
      </c>
      <c r="AB1147" t="s">
        <v>2073</v>
      </c>
    </row>
    <row r="1148" spans="1:28" x14ac:dyDescent="0.3">
      <c r="A1148" t="s">
        <v>2066</v>
      </c>
      <c r="B1148" t="s">
        <v>2061</v>
      </c>
      <c r="C1148" t="s">
        <v>47</v>
      </c>
      <c r="D1148" t="s">
        <v>48</v>
      </c>
      <c r="E1148" t="s">
        <v>39</v>
      </c>
      <c r="F1148" t="s">
        <v>70</v>
      </c>
      <c r="G1148" t="s">
        <v>1827</v>
      </c>
      <c r="H1148" t="s">
        <v>70</v>
      </c>
      <c r="I1148" t="s">
        <v>887</v>
      </c>
      <c r="J1148" t="str">
        <f t="shared" si="17"/>
        <v>LOWES MLXP VAN ONE WA| 3718837950</v>
      </c>
      <c r="K1148">
        <v>7</v>
      </c>
      <c r="L1148">
        <v>2.9</v>
      </c>
      <c r="M1148">
        <v>0.21</v>
      </c>
      <c r="N1148">
        <v>196</v>
      </c>
      <c r="O1148">
        <v>0.76</v>
      </c>
      <c r="P1148">
        <v>75</v>
      </c>
      <c r="Q1148">
        <v>0.3</v>
      </c>
      <c r="R1148">
        <v>-116</v>
      </c>
      <c r="S1148">
        <v>-63</v>
      </c>
      <c r="T1148">
        <v>-183</v>
      </c>
      <c r="U1148">
        <v>92</v>
      </c>
      <c r="V1148">
        <v>-154</v>
      </c>
      <c r="W1148">
        <v>40475</v>
      </c>
      <c r="X1148">
        <v>37188</v>
      </c>
      <c r="Y1148">
        <v>37950</v>
      </c>
      <c r="Z1148">
        <v>2.87</v>
      </c>
      <c r="AA1148" t="s">
        <v>2074</v>
      </c>
      <c r="AB1148" t="s">
        <v>2073</v>
      </c>
    </row>
    <row r="1149" spans="1:28" x14ac:dyDescent="0.3">
      <c r="A1149" t="s">
        <v>2066</v>
      </c>
      <c r="B1149" t="s">
        <v>2061</v>
      </c>
      <c r="C1149" t="s">
        <v>47</v>
      </c>
      <c r="D1149" t="s">
        <v>48</v>
      </c>
      <c r="E1149" t="s">
        <v>39</v>
      </c>
      <c r="F1149" t="s">
        <v>70</v>
      </c>
      <c r="G1149" t="s">
        <v>1827</v>
      </c>
      <c r="H1149" t="s">
        <v>70</v>
      </c>
      <c r="I1149" t="s">
        <v>2093</v>
      </c>
      <c r="J1149" t="str">
        <f t="shared" si="17"/>
        <v>LOWES MLXP VAN ONE WA| 3718837729</v>
      </c>
      <c r="K1149">
        <v>5</v>
      </c>
      <c r="L1149">
        <v>2.9</v>
      </c>
      <c r="M1149">
        <v>0.21</v>
      </c>
      <c r="N1149">
        <v>220</v>
      </c>
      <c r="O1149">
        <v>0.8</v>
      </c>
      <c r="P1149">
        <v>76</v>
      </c>
      <c r="Q1149">
        <v>0.3</v>
      </c>
      <c r="R1149">
        <v>-135</v>
      </c>
      <c r="S1149">
        <v>-63</v>
      </c>
      <c r="T1149">
        <v>-110</v>
      </c>
      <c r="U1149">
        <v>159</v>
      </c>
      <c r="V1149">
        <v>-14</v>
      </c>
      <c r="W1149">
        <v>40391</v>
      </c>
      <c r="X1149">
        <v>37188</v>
      </c>
      <c r="Y1149">
        <v>37729</v>
      </c>
      <c r="Z1149">
        <v>2.87</v>
      </c>
      <c r="AA1149" t="s">
        <v>2074</v>
      </c>
      <c r="AB1149" t="s">
        <v>2073</v>
      </c>
    </row>
    <row r="1150" spans="1:28" x14ac:dyDescent="0.3">
      <c r="A1150" t="s">
        <v>2066</v>
      </c>
      <c r="B1150" t="s">
        <v>2061</v>
      </c>
      <c r="C1150" t="s">
        <v>47</v>
      </c>
      <c r="D1150" t="s">
        <v>48</v>
      </c>
      <c r="E1150" t="s">
        <v>39</v>
      </c>
      <c r="F1150" t="s">
        <v>70</v>
      </c>
      <c r="G1150" t="s">
        <v>1827</v>
      </c>
      <c r="H1150" t="s">
        <v>70</v>
      </c>
      <c r="I1150" t="s">
        <v>1009</v>
      </c>
      <c r="J1150" t="str">
        <f t="shared" si="17"/>
        <v>LOWES MLXP VAN ONE WA| 3718837813</v>
      </c>
      <c r="K1150">
        <v>6</v>
      </c>
      <c r="L1150">
        <v>2.9</v>
      </c>
      <c r="M1150">
        <v>0.21</v>
      </c>
      <c r="N1150">
        <v>241</v>
      </c>
      <c r="O1150">
        <v>0.82</v>
      </c>
      <c r="P1150">
        <v>35</v>
      </c>
      <c r="Q1150">
        <v>0.26</v>
      </c>
      <c r="R1150">
        <v>-161</v>
      </c>
      <c r="S1150">
        <v>-63</v>
      </c>
      <c r="T1150">
        <v>-119</v>
      </c>
      <c r="U1150">
        <v>225</v>
      </c>
      <c r="V1150">
        <v>43</v>
      </c>
      <c r="W1150">
        <v>37201</v>
      </c>
      <c r="X1150">
        <v>37188</v>
      </c>
      <c r="Y1150">
        <v>37813</v>
      </c>
      <c r="Z1150">
        <v>2.87</v>
      </c>
      <c r="AA1150" t="s">
        <v>2074</v>
      </c>
      <c r="AB1150" t="s">
        <v>2073</v>
      </c>
    </row>
    <row r="1151" spans="1:28" x14ac:dyDescent="0.3">
      <c r="A1151" t="s">
        <v>2066</v>
      </c>
      <c r="B1151" t="s">
        <v>2061</v>
      </c>
      <c r="C1151" t="s">
        <v>47</v>
      </c>
      <c r="D1151" t="s">
        <v>48</v>
      </c>
      <c r="E1151" t="s">
        <v>39</v>
      </c>
      <c r="F1151" t="s">
        <v>70</v>
      </c>
      <c r="G1151" t="s">
        <v>1827</v>
      </c>
      <c r="H1151" t="s">
        <v>70</v>
      </c>
      <c r="I1151" t="s">
        <v>371</v>
      </c>
      <c r="J1151" t="str">
        <f t="shared" si="17"/>
        <v>LOWES MLXP VAN ONE WA| 3718837821</v>
      </c>
      <c r="K1151">
        <v>6</v>
      </c>
      <c r="L1151">
        <v>2.9</v>
      </c>
      <c r="M1151">
        <v>0.21</v>
      </c>
      <c r="N1151">
        <v>260</v>
      </c>
      <c r="O1151">
        <v>0.75</v>
      </c>
      <c r="P1151">
        <v>64</v>
      </c>
      <c r="Q1151">
        <v>0.28000000000000003</v>
      </c>
      <c r="R1151">
        <v>-205</v>
      </c>
      <c r="S1151">
        <v>-63</v>
      </c>
      <c r="T1151">
        <v>-22</v>
      </c>
      <c r="U1151">
        <v>305</v>
      </c>
      <c r="V1151">
        <v>220</v>
      </c>
      <c r="W1151">
        <v>40201</v>
      </c>
      <c r="X1151">
        <v>37188</v>
      </c>
      <c r="Y1151">
        <v>37821</v>
      </c>
      <c r="Z1151">
        <v>2.87</v>
      </c>
      <c r="AA1151" t="s">
        <v>2074</v>
      </c>
      <c r="AB1151" t="s">
        <v>2073</v>
      </c>
    </row>
    <row r="1152" spans="1:28" x14ac:dyDescent="0.3">
      <c r="A1152" t="s">
        <v>2066</v>
      </c>
      <c r="B1152" t="s">
        <v>2061</v>
      </c>
      <c r="C1152" t="s">
        <v>47</v>
      </c>
      <c r="D1152" t="s">
        <v>48</v>
      </c>
      <c r="E1152" t="s">
        <v>39</v>
      </c>
      <c r="F1152" t="s">
        <v>70</v>
      </c>
      <c r="G1152" t="s">
        <v>1827</v>
      </c>
      <c r="H1152" t="s">
        <v>70</v>
      </c>
      <c r="I1152" t="s">
        <v>1272</v>
      </c>
      <c r="J1152" t="str">
        <f t="shared" si="17"/>
        <v>LOWES MLXP VAN ONE WA| 3718837862</v>
      </c>
      <c r="K1152">
        <v>5</v>
      </c>
      <c r="L1152">
        <v>2.9</v>
      </c>
      <c r="M1152">
        <v>0.21</v>
      </c>
      <c r="N1152">
        <v>225</v>
      </c>
      <c r="O1152">
        <v>0.85</v>
      </c>
      <c r="P1152">
        <v>47</v>
      </c>
      <c r="Q1152">
        <v>0.26</v>
      </c>
      <c r="R1152">
        <v>-182</v>
      </c>
      <c r="S1152">
        <v>-63</v>
      </c>
      <c r="T1152">
        <v>-132</v>
      </c>
      <c r="U1152">
        <v>212</v>
      </c>
      <c r="V1152">
        <v>17</v>
      </c>
      <c r="W1152">
        <v>37201</v>
      </c>
      <c r="X1152">
        <v>37188</v>
      </c>
      <c r="Y1152">
        <v>37862</v>
      </c>
      <c r="Z1152">
        <v>2.87</v>
      </c>
      <c r="AA1152" t="s">
        <v>2074</v>
      </c>
      <c r="AB1152" t="s">
        <v>2073</v>
      </c>
    </row>
    <row r="1153" spans="1:28" x14ac:dyDescent="0.3">
      <c r="A1153" t="s">
        <v>2066</v>
      </c>
      <c r="B1153" t="s">
        <v>2061</v>
      </c>
      <c r="C1153" t="s">
        <v>418</v>
      </c>
      <c r="D1153" t="s">
        <v>419</v>
      </c>
      <c r="E1153" t="s">
        <v>39</v>
      </c>
      <c r="F1153" t="s">
        <v>70</v>
      </c>
      <c r="G1153" t="s">
        <v>575</v>
      </c>
      <c r="H1153" t="s">
        <v>70</v>
      </c>
      <c r="I1153" t="s">
        <v>887</v>
      </c>
      <c r="J1153" t="str">
        <f t="shared" si="17"/>
        <v>NOVOLEX | 3708737950</v>
      </c>
      <c r="K1153">
        <v>1</v>
      </c>
      <c r="L1153">
        <v>3.28</v>
      </c>
      <c r="M1153">
        <v>0.22</v>
      </c>
      <c r="N1153">
        <v>157</v>
      </c>
      <c r="O1153">
        <v>0.33</v>
      </c>
      <c r="P1153">
        <v>0</v>
      </c>
      <c r="Q1153">
        <v>0.25</v>
      </c>
      <c r="R1153">
        <v>0</v>
      </c>
      <c r="S1153">
        <v>-133</v>
      </c>
      <c r="T1153">
        <v>2</v>
      </c>
      <c r="U1153">
        <v>-31</v>
      </c>
      <c r="V1153">
        <v>-162</v>
      </c>
      <c r="W1153">
        <v>37087</v>
      </c>
      <c r="X1153">
        <v>37087</v>
      </c>
      <c r="Y1153">
        <v>37950</v>
      </c>
      <c r="Z1153">
        <v>3.26</v>
      </c>
      <c r="AA1153" t="s">
        <v>2072</v>
      </c>
      <c r="AB1153" t="s">
        <v>2071</v>
      </c>
    </row>
    <row r="1154" spans="1:28" x14ac:dyDescent="0.3">
      <c r="A1154" t="s">
        <v>2066</v>
      </c>
      <c r="B1154" t="s">
        <v>2061</v>
      </c>
      <c r="C1154" t="s">
        <v>2070</v>
      </c>
      <c r="D1154" t="s">
        <v>2069</v>
      </c>
      <c r="E1154" t="s">
        <v>39</v>
      </c>
      <c r="F1154" t="s">
        <v>70</v>
      </c>
      <c r="G1154" t="s">
        <v>202</v>
      </c>
      <c r="H1154" t="s">
        <v>70</v>
      </c>
      <c r="I1154" t="s">
        <v>887</v>
      </c>
      <c r="J1154" t="str">
        <f t="shared" ref="J1154:J1217" si="18">TRIM(CONCATENATE(C1154,X1154,Y1154))</f>
        <v>PEPSI BEVERAGES COMPA| 3720137950</v>
      </c>
      <c r="K1154">
        <v>4</v>
      </c>
      <c r="L1154">
        <v>2.66</v>
      </c>
      <c r="M1154">
        <v>0.35</v>
      </c>
      <c r="N1154">
        <v>179</v>
      </c>
      <c r="O1154">
        <v>0.52</v>
      </c>
      <c r="P1154">
        <v>50</v>
      </c>
      <c r="Q1154">
        <v>0.28999999999999998</v>
      </c>
      <c r="R1154">
        <v>-26</v>
      </c>
      <c r="S1154">
        <v>-41</v>
      </c>
      <c r="T1154">
        <v>-80</v>
      </c>
      <c r="U1154">
        <v>-77</v>
      </c>
      <c r="V1154">
        <v>-198</v>
      </c>
      <c r="W1154">
        <v>37121</v>
      </c>
      <c r="X1154">
        <v>37201</v>
      </c>
      <c r="Y1154">
        <v>37950</v>
      </c>
      <c r="Z1154">
        <v>2.77</v>
      </c>
      <c r="AA1154" t="s">
        <v>2068</v>
      </c>
      <c r="AB1154" t="s">
        <v>2067</v>
      </c>
    </row>
    <row r="1155" spans="1:28" x14ac:dyDescent="0.3">
      <c r="A1155" t="s">
        <v>2066</v>
      </c>
      <c r="B1155" t="s">
        <v>2065</v>
      </c>
      <c r="C1155" t="s">
        <v>2092</v>
      </c>
      <c r="D1155" t="s">
        <v>2091</v>
      </c>
      <c r="E1155" t="s">
        <v>39</v>
      </c>
      <c r="F1155" t="s">
        <v>70</v>
      </c>
      <c r="G1155" t="s">
        <v>202</v>
      </c>
      <c r="H1155" t="s">
        <v>70</v>
      </c>
      <c r="I1155" t="s">
        <v>75</v>
      </c>
      <c r="J1155" t="str">
        <f t="shared" si="18"/>
        <v>48 FOURTY SOLUTIONS | 3720138101</v>
      </c>
      <c r="K1155">
        <v>1</v>
      </c>
      <c r="L1155">
        <v>3.08</v>
      </c>
      <c r="M1155">
        <v>0.28000000000000003</v>
      </c>
      <c r="N1155">
        <v>211</v>
      </c>
      <c r="O1155">
        <v>0.28000000000000003</v>
      </c>
      <c r="P1155">
        <v>42</v>
      </c>
      <c r="Q1155">
        <v>0.25</v>
      </c>
      <c r="R1155">
        <v>-15</v>
      </c>
      <c r="S1155">
        <v>-11</v>
      </c>
      <c r="T1155">
        <v>113</v>
      </c>
      <c r="U1155">
        <v>179</v>
      </c>
      <c r="V1155">
        <v>281</v>
      </c>
      <c r="W1155">
        <v>38401</v>
      </c>
      <c r="X1155">
        <v>37201</v>
      </c>
      <c r="Y1155">
        <v>38101</v>
      </c>
      <c r="Z1155">
        <v>3.12</v>
      </c>
      <c r="AA1155" t="s">
        <v>2068</v>
      </c>
      <c r="AB1155" t="s">
        <v>2067</v>
      </c>
    </row>
    <row r="1156" spans="1:28" x14ac:dyDescent="0.3">
      <c r="A1156" t="s">
        <v>2066</v>
      </c>
      <c r="B1156" t="s">
        <v>2065</v>
      </c>
      <c r="C1156" t="s">
        <v>1143</v>
      </c>
      <c r="D1156" t="s">
        <v>1144</v>
      </c>
      <c r="E1156" t="s">
        <v>39</v>
      </c>
      <c r="F1156" t="s">
        <v>70</v>
      </c>
      <c r="G1156" t="s">
        <v>611</v>
      </c>
      <c r="H1156" t="s">
        <v>70</v>
      </c>
      <c r="I1156" t="s">
        <v>75</v>
      </c>
      <c r="J1156" t="str">
        <f t="shared" si="18"/>
        <v>b: ARRIVE LOGISTICS | 3712738101</v>
      </c>
      <c r="K1156">
        <v>1</v>
      </c>
      <c r="L1156">
        <v>2.2200000000000002</v>
      </c>
      <c r="M1156">
        <v>0.27</v>
      </c>
      <c r="N1156">
        <v>241</v>
      </c>
      <c r="O1156">
        <v>0.88</v>
      </c>
      <c r="P1156">
        <v>31</v>
      </c>
      <c r="Q1156">
        <v>0.25</v>
      </c>
      <c r="R1156">
        <v>-15</v>
      </c>
      <c r="S1156">
        <v>22</v>
      </c>
      <c r="T1156">
        <v>-145</v>
      </c>
      <c r="U1156">
        <v>31</v>
      </c>
      <c r="V1156">
        <v>-92</v>
      </c>
      <c r="W1156">
        <v>37201</v>
      </c>
      <c r="X1156">
        <v>37127</v>
      </c>
      <c r="Y1156">
        <v>38101</v>
      </c>
      <c r="Z1156">
        <v>2.25</v>
      </c>
      <c r="AA1156" t="s">
        <v>2068</v>
      </c>
      <c r="AB1156" t="s">
        <v>2067</v>
      </c>
    </row>
    <row r="1157" spans="1:28" x14ac:dyDescent="0.3">
      <c r="A1157" t="s">
        <v>2066</v>
      </c>
      <c r="B1157" t="s">
        <v>2065</v>
      </c>
      <c r="C1157" t="s">
        <v>1348</v>
      </c>
      <c r="D1157" t="s">
        <v>1349</v>
      </c>
      <c r="E1157" t="s">
        <v>39</v>
      </c>
      <c r="F1157" t="s">
        <v>70</v>
      </c>
      <c r="G1157" t="s">
        <v>202</v>
      </c>
      <c r="H1157" t="s">
        <v>70</v>
      </c>
      <c r="I1157" t="s">
        <v>891</v>
      </c>
      <c r="J1157" t="str">
        <f t="shared" si="18"/>
        <v>b: BECKER LOGISTICS | 3720138017</v>
      </c>
      <c r="K1157">
        <v>1</v>
      </c>
      <c r="L1157">
        <v>1.7</v>
      </c>
      <c r="M1157">
        <v>0.27</v>
      </c>
      <c r="N1157">
        <v>203</v>
      </c>
      <c r="O1157">
        <v>0.54</v>
      </c>
      <c r="P1157">
        <v>73</v>
      </c>
      <c r="Q1157">
        <v>0.3</v>
      </c>
      <c r="R1157">
        <v>-12</v>
      </c>
      <c r="S1157">
        <v>-66</v>
      </c>
      <c r="T1157">
        <v>2</v>
      </c>
      <c r="U1157">
        <v>-121</v>
      </c>
      <c r="V1157">
        <v>-185</v>
      </c>
      <c r="W1157">
        <v>37110</v>
      </c>
      <c r="X1157">
        <v>37201</v>
      </c>
      <c r="Y1157">
        <v>38017</v>
      </c>
      <c r="Z1157">
        <v>1.73</v>
      </c>
      <c r="AA1157" t="s">
        <v>2068</v>
      </c>
      <c r="AB1157" t="s">
        <v>2067</v>
      </c>
    </row>
    <row r="1158" spans="1:28" x14ac:dyDescent="0.3">
      <c r="A1158" t="s">
        <v>2066</v>
      </c>
      <c r="B1158" t="s">
        <v>2065</v>
      </c>
      <c r="C1158" t="s">
        <v>37</v>
      </c>
      <c r="D1158" t="s">
        <v>38</v>
      </c>
      <c r="E1158" t="s">
        <v>39</v>
      </c>
      <c r="F1158" t="s">
        <v>70</v>
      </c>
      <c r="G1158" t="s">
        <v>1678</v>
      </c>
      <c r="H1158" t="s">
        <v>70</v>
      </c>
      <c r="I1158" t="s">
        <v>75</v>
      </c>
      <c r="J1158" t="str">
        <f t="shared" si="18"/>
        <v>b: C H ROBINSON | 3832038101</v>
      </c>
      <c r="K1158">
        <v>9</v>
      </c>
      <c r="L1158">
        <v>2.46</v>
      </c>
      <c r="M1158">
        <v>0.27</v>
      </c>
      <c r="N1158">
        <v>146</v>
      </c>
      <c r="O1158">
        <v>0.34</v>
      </c>
      <c r="P1158">
        <v>52</v>
      </c>
      <c r="Q1158">
        <v>0.28999999999999998</v>
      </c>
      <c r="R1158">
        <v>-10</v>
      </c>
      <c r="S1158">
        <v>-208</v>
      </c>
      <c r="T1158">
        <v>-47</v>
      </c>
      <c r="U1158">
        <v>-61</v>
      </c>
      <c r="V1158">
        <v>-316</v>
      </c>
      <c r="W1158">
        <v>37134</v>
      </c>
      <c r="X1158">
        <v>38320</v>
      </c>
      <c r="Y1158">
        <v>38101</v>
      </c>
      <c r="Z1158">
        <v>2.4900000000000002</v>
      </c>
      <c r="AA1158" t="s">
        <v>2074</v>
      </c>
      <c r="AB1158" t="s">
        <v>2073</v>
      </c>
    </row>
    <row r="1159" spans="1:28" x14ac:dyDescent="0.3">
      <c r="A1159" t="s">
        <v>2066</v>
      </c>
      <c r="B1159" t="s">
        <v>2065</v>
      </c>
      <c r="C1159" t="s">
        <v>37</v>
      </c>
      <c r="D1159" t="s">
        <v>38</v>
      </c>
      <c r="E1159" t="s">
        <v>39</v>
      </c>
      <c r="F1159" t="s">
        <v>70</v>
      </c>
      <c r="G1159" t="s">
        <v>694</v>
      </c>
      <c r="H1159" t="s">
        <v>70</v>
      </c>
      <c r="I1159" t="s">
        <v>75</v>
      </c>
      <c r="J1159" t="str">
        <f t="shared" si="18"/>
        <v>b: C H ROBINSON | 3704038101</v>
      </c>
      <c r="K1159">
        <v>2</v>
      </c>
      <c r="L1159">
        <v>2.7</v>
      </c>
      <c r="M1159">
        <v>0.28000000000000003</v>
      </c>
      <c r="N1159">
        <v>204</v>
      </c>
      <c r="O1159">
        <v>0.57999999999999996</v>
      </c>
      <c r="P1159">
        <v>23</v>
      </c>
      <c r="Q1159">
        <v>0.25</v>
      </c>
      <c r="R1159">
        <v>-14</v>
      </c>
      <c r="S1159">
        <v>-19</v>
      </c>
      <c r="T1159">
        <v>-16</v>
      </c>
      <c r="U1159">
        <v>85</v>
      </c>
      <c r="V1159">
        <v>50</v>
      </c>
      <c r="W1159">
        <v>37201</v>
      </c>
      <c r="X1159">
        <v>37040</v>
      </c>
      <c r="Y1159">
        <v>38101</v>
      </c>
      <c r="Z1159">
        <v>2.74</v>
      </c>
      <c r="AA1159" t="s">
        <v>2068</v>
      </c>
      <c r="AB1159" t="s">
        <v>2067</v>
      </c>
    </row>
    <row r="1160" spans="1:28" x14ac:dyDescent="0.3">
      <c r="A1160" t="s">
        <v>2066</v>
      </c>
      <c r="B1160" t="s">
        <v>2065</v>
      </c>
      <c r="C1160" t="s">
        <v>37</v>
      </c>
      <c r="D1160" t="s">
        <v>38</v>
      </c>
      <c r="E1160" t="s">
        <v>39</v>
      </c>
      <c r="F1160" t="s">
        <v>70</v>
      </c>
      <c r="G1160" t="s">
        <v>1823</v>
      </c>
      <c r="H1160" t="s">
        <v>70</v>
      </c>
      <c r="I1160" t="s">
        <v>75</v>
      </c>
      <c r="J1160" t="str">
        <f t="shared" si="18"/>
        <v>b: C H ROBINSON | 3705538101</v>
      </c>
      <c r="K1160">
        <v>2</v>
      </c>
      <c r="L1160">
        <v>2.44</v>
      </c>
      <c r="M1160">
        <v>0.27</v>
      </c>
      <c r="N1160">
        <v>200</v>
      </c>
      <c r="O1160">
        <v>0.44</v>
      </c>
      <c r="P1160">
        <v>49</v>
      </c>
      <c r="Q1160">
        <v>0.28000000000000003</v>
      </c>
      <c r="R1160">
        <v>-3</v>
      </c>
      <c r="S1160">
        <v>-32</v>
      </c>
      <c r="T1160">
        <v>-46</v>
      </c>
      <c r="U1160">
        <v>23</v>
      </c>
      <c r="V1160">
        <v>-55</v>
      </c>
      <c r="W1160">
        <v>42164</v>
      </c>
      <c r="X1160">
        <v>37055</v>
      </c>
      <c r="Y1160">
        <v>38101</v>
      </c>
      <c r="Z1160">
        <v>2.4700000000000002</v>
      </c>
      <c r="AA1160" t="s">
        <v>2068</v>
      </c>
      <c r="AB1160" t="s">
        <v>2067</v>
      </c>
    </row>
    <row r="1161" spans="1:28" x14ac:dyDescent="0.3">
      <c r="A1161" t="s">
        <v>2066</v>
      </c>
      <c r="B1161" t="s">
        <v>2065</v>
      </c>
      <c r="C1161" t="s">
        <v>37</v>
      </c>
      <c r="D1161" t="s">
        <v>38</v>
      </c>
      <c r="E1161" t="s">
        <v>39</v>
      </c>
      <c r="F1161" t="s">
        <v>70</v>
      </c>
      <c r="G1161" t="s">
        <v>139</v>
      </c>
      <c r="H1161" t="s">
        <v>70</v>
      </c>
      <c r="I1161" t="s">
        <v>75</v>
      </c>
      <c r="J1161" t="str">
        <f t="shared" si="18"/>
        <v>b: C H ROBINSON | 3708638101</v>
      </c>
      <c r="K1161">
        <v>8</v>
      </c>
      <c r="L1161">
        <v>1.97</v>
      </c>
      <c r="M1161">
        <v>0.28000000000000003</v>
      </c>
      <c r="N1161">
        <v>230</v>
      </c>
      <c r="O1161">
        <v>0.65</v>
      </c>
      <c r="P1161">
        <v>34</v>
      </c>
      <c r="Q1161">
        <v>0.27</v>
      </c>
      <c r="R1161">
        <v>-15</v>
      </c>
      <c r="S1161">
        <v>-10</v>
      </c>
      <c r="T1161">
        <v>-46</v>
      </c>
      <c r="U1161">
        <v>-38</v>
      </c>
      <c r="V1161">
        <v>-94</v>
      </c>
      <c r="W1161">
        <v>37091</v>
      </c>
      <c r="X1161">
        <v>37086</v>
      </c>
      <c r="Y1161">
        <v>38101</v>
      </c>
      <c r="Z1161">
        <v>2.0099999999999998</v>
      </c>
      <c r="AA1161" t="s">
        <v>2068</v>
      </c>
      <c r="AB1161" t="s">
        <v>2067</v>
      </c>
    </row>
    <row r="1162" spans="1:28" x14ac:dyDescent="0.3">
      <c r="A1162" t="s">
        <v>2066</v>
      </c>
      <c r="B1162" t="s">
        <v>2065</v>
      </c>
      <c r="C1162" t="s">
        <v>37</v>
      </c>
      <c r="D1162" t="s">
        <v>38</v>
      </c>
      <c r="E1162" t="s">
        <v>39</v>
      </c>
      <c r="F1162" t="s">
        <v>70</v>
      </c>
      <c r="G1162" t="s">
        <v>575</v>
      </c>
      <c r="H1162" t="s">
        <v>70</v>
      </c>
      <c r="I1162" t="s">
        <v>75</v>
      </c>
      <c r="J1162" t="str">
        <f t="shared" si="18"/>
        <v>b: C H ROBINSON | 3708738101</v>
      </c>
      <c r="K1162">
        <v>1</v>
      </c>
      <c r="L1162">
        <v>1.57</v>
      </c>
      <c r="M1162">
        <v>0.28999999999999998</v>
      </c>
      <c r="N1162">
        <v>242</v>
      </c>
      <c r="O1162">
        <v>0.54</v>
      </c>
      <c r="P1162">
        <v>26</v>
      </c>
      <c r="Q1162">
        <v>0.25</v>
      </c>
      <c r="R1162">
        <v>-20</v>
      </c>
      <c r="S1162">
        <v>10</v>
      </c>
      <c r="T1162">
        <v>2</v>
      </c>
      <c r="U1162">
        <v>-120</v>
      </c>
      <c r="V1162">
        <v>-108</v>
      </c>
      <c r="W1162">
        <v>37127</v>
      </c>
      <c r="X1162">
        <v>37087</v>
      </c>
      <c r="Y1162">
        <v>38101</v>
      </c>
      <c r="Z1162">
        <v>1.62</v>
      </c>
      <c r="AA1162" t="s">
        <v>2068</v>
      </c>
      <c r="AB1162" t="s">
        <v>2067</v>
      </c>
    </row>
    <row r="1163" spans="1:28" x14ac:dyDescent="0.3">
      <c r="A1163" t="s">
        <v>2066</v>
      </c>
      <c r="B1163" t="s">
        <v>2065</v>
      </c>
      <c r="C1163" t="s">
        <v>37</v>
      </c>
      <c r="D1163" t="s">
        <v>38</v>
      </c>
      <c r="E1163" t="s">
        <v>39</v>
      </c>
      <c r="F1163" t="s">
        <v>70</v>
      </c>
      <c r="G1163" t="s">
        <v>2090</v>
      </c>
      <c r="H1163" t="s">
        <v>70</v>
      </c>
      <c r="I1163" t="s">
        <v>75</v>
      </c>
      <c r="J1163" t="str">
        <f t="shared" si="18"/>
        <v>b: C H ROBINSON | 3710138101</v>
      </c>
      <c r="K1163">
        <v>1</v>
      </c>
      <c r="L1163">
        <v>3.23</v>
      </c>
      <c r="M1163">
        <v>0.27</v>
      </c>
      <c r="N1163">
        <v>171</v>
      </c>
      <c r="O1163">
        <v>0.33</v>
      </c>
      <c r="P1163">
        <v>49</v>
      </c>
      <c r="Q1163">
        <v>0.25</v>
      </c>
      <c r="R1163">
        <v>-12</v>
      </c>
      <c r="S1163">
        <v>-19</v>
      </c>
      <c r="T1163">
        <v>2</v>
      </c>
      <c r="U1163">
        <v>120</v>
      </c>
      <c r="V1163">
        <v>103</v>
      </c>
      <c r="W1163">
        <v>37040</v>
      </c>
      <c r="X1163">
        <v>37101</v>
      </c>
      <c r="Y1163">
        <v>38101</v>
      </c>
      <c r="Z1163">
        <v>3.26</v>
      </c>
      <c r="AA1163" t="s">
        <v>2068</v>
      </c>
      <c r="AB1163" t="s">
        <v>2067</v>
      </c>
    </row>
    <row r="1164" spans="1:28" x14ac:dyDescent="0.3">
      <c r="A1164" t="s">
        <v>2066</v>
      </c>
      <c r="B1164" t="s">
        <v>2065</v>
      </c>
      <c r="C1164" t="s">
        <v>37</v>
      </c>
      <c r="D1164" t="s">
        <v>38</v>
      </c>
      <c r="E1164" t="s">
        <v>39</v>
      </c>
      <c r="F1164" t="s">
        <v>70</v>
      </c>
      <c r="G1164" t="s">
        <v>1828</v>
      </c>
      <c r="H1164" t="s">
        <v>70</v>
      </c>
      <c r="I1164" t="s">
        <v>75</v>
      </c>
      <c r="J1164" t="str">
        <f t="shared" si="18"/>
        <v>b: C H ROBINSON | 3847438101</v>
      </c>
      <c r="K1164">
        <v>2</v>
      </c>
      <c r="L1164">
        <v>2.2799999999999998</v>
      </c>
      <c r="M1164">
        <v>0.28000000000000003</v>
      </c>
      <c r="N1164">
        <v>190</v>
      </c>
      <c r="O1164">
        <v>0.83</v>
      </c>
      <c r="P1164">
        <v>84</v>
      </c>
      <c r="Q1164">
        <v>0.33</v>
      </c>
      <c r="R1164">
        <v>-13</v>
      </c>
      <c r="S1164">
        <v>-185</v>
      </c>
      <c r="T1164">
        <v>-213</v>
      </c>
      <c r="U1164">
        <v>-24</v>
      </c>
      <c r="V1164">
        <v>-422</v>
      </c>
      <c r="W1164">
        <v>38301</v>
      </c>
      <c r="X1164">
        <v>38474</v>
      </c>
      <c r="Y1164">
        <v>38101</v>
      </c>
      <c r="Z1164">
        <v>2.3199999999999998</v>
      </c>
      <c r="AA1164" t="s">
        <v>2068</v>
      </c>
      <c r="AB1164" t="s">
        <v>2067</v>
      </c>
    </row>
    <row r="1165" spans="1:28" x14ac:dyDescent="0.3">
      <c r="A1165" t="s">
        <v>2066</v>
      </c>
      <c r="B1165" t="s">
        <v>2065</v>
      </c>
      <c r="C1165" t="s">
        <v>37</v>
      </c>
      <c r="D1165" t="s">
        <v>38</v>
      </c>
      <c r="E1165" t="s">
        <v>39</v>
      </c>
      <c r="F1165" t="s">
        <v>70</v>
      </c>
      <c r="G1165" t="s">
        <v>202</v>
      </c>
      <c r="H1165" t="s">
        <v>70</v>
      </c>
      <c r="I1165" t="s">
        <v>75</v>
      </c>
      <c r="J1165" t="str">
        <f t="shared" si="18"/>
        <v>b: C H ROBINSON | 3720138101</v>
      </c>
      <c r="K1165">
        <v>1</v>
      </c>
      <c r="L1165">
        <v>2.78</v>
      </c>
      <c r="M1165">
        <v>0.28000000000000003</v>
      </c>
      <c r="N1165">
        <v>212</v>
      </c>
      <c r="O1165">
        <v>0.54</v>
      </c>
      <c r="P1165">
        <v>0</v>
      </c>
      <c r="Q1165">
        <v>0.25</v>
      </c>
      <c r="R1165">
        <v>-15</v>
      </c>
      <c r="S1165">
        <v>-24</v>
      </c>
      <c r="T1165">
        <v>2</v>
      </c>
      <c r="U1165">
        <v>118</v>
      </c>
      <c r="V1165">
        <v>96</v>
      </c>
      <c r="W1165">
        <v>37201</v>
      </c>
      <c r="X1165">
        <v>37201</v>
      </c>
      <c r="Y1165">
        <v>38101</v>
      </c>
      <c r="Z1165">
        <v>2.82</v>
      </c>
      <c r="AA1165" t="s">
        <v>2068</v>
      </c>
      <c r="AB1165" t="s">
        <v>2067</v>
      </c>
    </row>
    <row r="1166" spans="1:28" x14ac:dyDescent="0.3">
      <c r="A1166" t="s">
        <v>2066</v>
      </c>
      <c r="B1166" t="s">
        <v>2065</v>
      </c>
      <c r="C1166" t="s">
        <v>37</v>
      </c>
      <c r="D1166" t="s">
        <v>38</v>
      </c>
      <c r="E1166" t="s">
        <v>39</v>
      </c>
      <c r="F1166" t="s">
        <v>70</v>
      </c>
      <c r="G1166" t="s">
        <v>202</v>
      </c>
      <c r="H1166" t="s">
        <v>70</v>
      </c>
      <c r="I1166" t="s">
        <v>890</v>
      </c>
      <c r="J1166" t="str">
        <f t="shared" si="18"/>
        <v>b: C H ROBINSON | 3720138053</v>
      </c>
      <c r="K1166">
        <v>1</v>
      </c>
      <c r="L1166">
        <v>1.93</v>
      </c>
      <c r="M1166">
        <v>0.27</v>
      </c>
      <c r="N1166">
        <v>204</v>
      </c>
      <c r="O1166">
        <v>0.27</v>
      </c>
      <c r="P1166">
        <v>32</v>
      </c>
      <c r="Q1166">
        <v>0.25</v>
      </c>
      <c r="R1166">
        <v>-13</v>
      </c>
      <c r="S1166">
        <v>-24</v>
      </c>
      <c r="T1166">
        <v>118</v>
      </c>
      <c r="U1166">
        <v>-72</v>
      </c>
      <c r="V1166">
        <v>22</v>
      </c>
      <c r="W1166">
        <v>37127</v>
      </c>
      <c r="X1166">
        <v>37201</v>
      </c>
      <c r="Y1166">
        <v>38053</v>
      </c>
      <c r="Z1166">
        <v>1.96</v>
      </c>
      <c r="AA1166" t="s">
        <v>2068</v>
      </c>
      <c r="AB1166" t="s">
        <v>2067</v>
      </c>
    </row>
    <row r="1167" spans="1:28" x14ac:dyDescent="0.3">
      <c r="A1167" t="s">
        <v>2066</v>
      </c>
      <c r="B1167" t="s">
        <v>2065</v>
      </c>
      <c r="C1167" t="s">
        <v>37</v>
      </c>
      <c r="D1167" t="s">
        <v>38</v>
      </c>
      <c r="E1167" t="s">
        <v>39</v>
      </c>
      <c r="F1167" t="s">
        <v>70</v>
      </c>
      <c r="G1167" t="s">
        <v>828</v>
      </c>
      <c r="H1167" t="s">
        <v>70</v>
      </c>
      <c r="I1167" t="s">
        <v>890</v>
      </c>
      <c r="J1167" t="str">
        <f t="shared" si="18"/>
        <v>b: C H ROBINSON | 3708938053</v>
      </c>
      <c r="K1167">
        <v>1</v>
      </c>
      <c r="L1167">
        <v>2.41</v>
      </c>
      <c r="M1167">
        <v>0.28000000000000003</v>
      </c>
      <c r="N1167">
        <v>223</v>
      </c>
      <c r="O1167">
        <v>0.54</v>
      </c>
      <c r="P1167">
        <v>4</v>
      </c>
      <c r="Q1167">
        <v>0.25</v>
      </c>
      <c r="R1167">
        <v>-16</v>
      </c>
      <c r="S1167">
        <v>-18</v>
      </c>
      <c r="T1167">
        <v>2</v>
      </c>
      <c r="U1167">
        <v>54</v>
      </c>
      <c r="V1167">
        <v>38</v>
      </c>
      <c r="W1167">
        <v>37086</v>
      </c>
      <c r="X1167">
        <v>37089</v>
      </c>
      <c r="Y1167">
        <v>38053</v>
      </c>
      <c r="Z1167">
        <v>2.4500000000000002</v>
      </c>
      <c r="AA1167" t="s">
        <v>2068</v>
      </c>
      <c r="AB1167" t="s">
        <v>2067</v>
      </c>
    </row>
    <row r="1168" spans="1:28" x14ac:dyDescent="0.3">
      <c r="A1168" t="s">
        <v>2066</v>
      </c>
      <c r="B1168" t="s">
        <v>2065</v>
      </c>
      <c r="C1168" t="s">
        <v>37</v>
      </c>
      <c r="D1168" t="s">
        <v>38</v>
      </c>
      <c r="E1168" t="s">
        <v>39</v>
      </c>
      <c r="F1168" t="s">
        <v>70</v>
      </c>
      <c r="G1168" t="s">
        <v>828</v>
      </c>
      <c r="H1168" t="s">
        <v>70</v>
      </c>
      <c r="I1168" t="s">
        <v>911</v>
      </c>
      <c r="J1168" t="str">
        <f t="shared" si="18"/>
        <v>b: C H ROBINSON | 3708938063</v>
      </c>
      <c r="K1168">
        <v>8</v>
      </c>
      <c r="L1168">
        <v>2.4300000000000002</v>
      </c>
      <c r="M1168">
        <v>0.27</v>
      </c>
      <c r="N1168">
        <v>195</v>
      </c>
      <c r="O1168">
        <v>0.33</v>
      </c>
      <c r="P1168">
        <v>43</v>
      </c>
      <c r="Q1168">
        <v>0.26</v>
      </c>
      <c r="R1168">
        <v>-13</v>
      </c>
      <c r="S1168">
        <v>-18</v>
      </c>
      <c r="T1168">
        <v>2</v>
      </c>
      <c r="U1168">
        <v>18</v>
      </c>
      <c r="V1168">
        <v>2</v>
      </c>
      <c r="W1168">
        <v>37087</v>
      </c>
      <c r="X1168">
        <v>37089</v>
      </c>
      <c r="Y1168">
        <v>38063</v>
      </c>
      <c r="Z1168">
        <v>2.46</v>
      </c>
      <c r="AA1168" t="s">
        <v>2068</v>
      </c>
      <c r="AB1168" t="s">
        <v>2067</v>
      </c>
    </row>
    <row r="1169" spans="1:28" x14ac:dyDescent="0.3">
      <c r="A1169" t="s">
        <v>2066</v>
      </c>
      <c r="B1169" t="s">
        <v>2065</v>
      </c>
      <c r="C1169" t="s">
        <v>1626</v>
      </c>
      <c r="D1169" t="s">
        <v>1627</v>
      </c>
      <c r="E1169" t="s">
        <v>39</v>
      </c>
      <c r="F1169" t="s">
        <v>70</v>
      </c>
      <c r="G1169" t="s">
        <v>202</v>
      </c>
      <c r="H1169" t="s">
        <v>70</v>
      </c>
      <c r="I1169" t="s">
        <v>75</v>
      </c>
      <c r="J1169" t="str">
        <f t="shared" si="18"/>
        <v>b: CAVALRY LOGISTICS | 3720138101</v>
      </c>
      <c r="K1169">
        <v>1</v>
      </c>
      <c r="L1169">
        <v>2.11</v>
      </c>
      <c r="M1169">
        <v>0.28000000000000003</v>
      </c>
      <c r="N1169">
        <v>213</v>
      </c>
      <c r="O1169">
        <v>0.92</v>
      </c>
      <c r="P1169">
        <v>0</v>
      </c>
      <c r="Q1169">
        <v>0.25</v>
      </c>
      <c r="R1169">
        <v>-15</v>
      </c>
      <c r="S1169">
        <v>42</v>
      </c>
      <c r="T1169">
        <v>-162</v>
      </c>
      <c r="U1169">
        <v>-30</v>
      </c>
      <c r="V1169">
        <v>-150</v>
      </c>
      <c r="W1169">
        <v>37201</v>
      </c>
      <c r="X1169">
        <v>37201</v>
      </c>
      <c r="Y1169">
        <v>38101</v>
      </c>
      <c r="Z1169">
        <v>2.15</v>
      </c>
      <c r="AA1169" t="s">
        <v>2068</v>
      </c>
      <c r="AB1169" t="s">
        <v>2067</v>
      </c>
    </row>
    <row r="1170" spans="1:28" x14ac:dyDescent="0.3">
      <c r="A1170" t="s">
        <v>2066</v>
      </c>
      <c r="B1170" t="s">
        <v>2065</v>
      </c>
      <c r="C1170" t="s">
        <v>346</v>
      </c>
      <c r="D1170" t="s">
        <v>347</v>
      </c>
      <c r="E1170" t="s">
        <v>39</v>
      </c>
      <c r="F1170" t="s">
        <v>70</v>
      </c>
      <c r="G1170" t="s">
        <v>139</v>
      </c>
      <c r="H1170" t="s">
        <v>70</v>
      </c>
      <c r="I1170" t="s">
        <v>75</v>
      </c>
      <c r="J1170" t="str">
        <f t="shared" si="18"/>
        <v>b: COYOTE LOGISTICS | 3708638101</v>
      </c>
      <c r="K1170">
        <v>1</v>
      </c>
      <c r="L1170">
        <v>1.92</v>
      </c>
      <c r="M1170">
        <v>0.24</v>
      </c>
      <c r="N1170">
        <v>226</v>
      </c>
      <c r="O1170">
        <v>0.54</v>
      </c>
      <c r="P1170">
        <v>17</v>
      </c>
      <c r="Q1170">
        <v>0.25</v>
      </c>
      <c r="R1170">
        <v>-7</v>
      </c>
      <c r="S1170">
        <v>16</v>
      </c>
      <c r="T1170">
        <v>2</v>
      </c>
      <c r="U1170">
        <v>-60</v>
      </c>
      <c r="V1170">
        <v>-42</v>
      </c>
      <c r="W1170">
        <v>37201</v>
      </c>
      <c r="X1170">
        <v>37086</v>
      </c>
      <c r="Y1170">
        <v>38101</v>
      </c>
      <c r="Z1170">
        <v>1.92</v>
      </c>
      <c r="AA1170" t="s">
        <v>2074</v>
      </c>
      <c r="AB1170" t="s">
        <v>2073</v>
      </c>
    </row>
    <row r="1171" spans="1:28" x14ac:dyDescent="0.3">
      <c r="A1171" t="s">
        <v>2066</v>
      </c>
      <c r="B1171" t="s">
        <v>2065</v>
      </c>
      <c r="C1171" t="s">
        <v>2089</v>
      </c>
      <c r="D1171" t="s">
        <v>2088</v>
      </c>
      <c r="E1171" t="s">
        <v>39</v>
      </c>
      <c r="F1171" t="s">
        <v>70</v>
      </c>
      <c r="G1171" t="s">
        <v>611</v>
      </c>
      <c r="H1171" t="s">
        <v>70</v>
      </c>
      <c r="I1171" t="s">
        <v>75</v>
      </c>
      <c r="J1171" t="str">
        <f t="shared" si="18"/>
        <v>b: FIVE STAR TRUCKING| 3712738101</v>
      </c>
      <c r="K1171">
        <v>1</v>
      </c>
      <c r="L1171">
        <v>1.95</v>
      </c>
      <c r="M1171">
        <v>0.27</v>
      </c>
      <c r="N1171">
        <v>240</v>
      </c>
      <c r="O1171">
        <v>0.54</v>
      </c>
      <c r="P1171">
        <v>0</v>
      </c>
      <c r="Q1171">
        <v>0.25</v>
      </c>
      <c r="R1171">
        <v>-14</v>
      </c>
      <c r="S1171">
        <v>42</v>
      </c>
      <c r="T1171">
        <v>2</v>
      </c>
      <c r="U1171">
        <v>-34</v>
      </c>
      <c r="V1171">
        <v>10</v>
      </c>
      <c r="W1171">
        <v>37127</v>
      </c>
      <c r="X1171">
        <v>37127</v>
      </c>
      <c r="Y1171">
        <v>38101</v>
      </c>
      <c r="Z1171">
        <v>1.98</v>
      </c>
      <c r="AA1171" t="s">
        <v>2064</v>
      </c>
      <c r="AB1171" t="s">
        <v>2063</v>
      </c>
    </row>
    <row r="1172" spans="1:28" x14ac:dyDescent="0.3">
      <c r="A1172" t="s">
        <v>2066</v>
      </c>
      <c r="B1172" t="s">
        <v>2065</v>
      </c>
      <c r="C1172" t="s">
        <v>161</v>
      </c>
      <c r="D1172" t="s">
        <v>162</v>
      </c>
      <c r="E1172" t="s">
        <v>39</v>
      </c>
      <c r="F1172" t="s">
        <v>70</v>
      </c>
      <c r="G1172" t="s">
        <v>579</v>
      </c>
      <c r="H1172" t="s">
        <v>70</v>
      </c>
      <c r="I1172" t="s">
        <v>75</v>
      </c>
      <c r="J1172" t="str">
        <f t="shared" si="18"/>
        <v>b: GLOBALTRANZ | 3713538101</v>
      </c>
      <c r="K1172">
        <v>1</v>
      </c>
      <c r="L1172">
        <v>2.4</v>
      </c>
      <c r="M1172">
        <v>0.28000000000000003</v>
      </c>
      <c r="N1172">
        <v>205</v>
      </c>
      <c r="O1172">
        <v>0.54</v>
      </c>
      <c r="P1172">
        <v>21</v>
      </c>
      <c r="Q1172">
        <v>0.25</v>
      </c>
      <c r="R1172">
        <v>-14</v>
      </c>
      <c r="S1172">
        <v>16</v>
      </c>
      <c r="T1172">
        <v>2</v>
      </c>
      <c r="U1172">
        <v>26</v>
      </c>
      <c r="V1172">
        <v>44</v>
      </c>
      <c r="W1172">
        <v>37121</v>
      </c>
      <c r="X1172">
        <v>37135</v>
      </c>
      <c r="Y1172">
        <v>38101</v>
      </c>
      <c r="Z1172">
        <v>2.44</v>
      </c>
      <c r="AA1172" t="s">
        <v>2064</v>
      </c>
      <c r="AB1172" t="s">
        <v>2063</v>
      </c>
    </row>
    <row r="1173" spans="1:28" x14ac:dyDescent="0.3">
      <c r="A1173" t="s">
        <v>2066</v>
      </c>
      <c r="B1173" t="s">
        <v>2065</v>
      </c>
      <c r="C1173" t="s">
        <v>101</v>
      </c>
      <c r="D1173" t="s">
        <v>102</v>
      </c>
      <c r="E1173" t="s">
        <v>39</v>
      </c>
      <c r="F1173" t="s">
        <v>70</v>
      </c>
      <c r="G1173" t="s">
        <v>139</v>
      </c>
      <c r="H1173" t="s">
        <v>70</v>
      </c>
      <c r="I1173" t="s">
        <v>75</v>
      </c>
      <c r="J1173" t="str">
        <f t="shared" si="18"/>
        <v>b: JB HUNT | 3708638101</v>
      </c>
      <c r="K1173">
        <v>2</v>
      </c>
      <c r="L1173">
        <v>1.74</v>
      </c>
      <c r="M1173">
        <v>0.27</v>
      </c>
      <c r="N1173">
        <v>229</v>
      </c>
      <c r="O1173">
        <v>0.54</v>
      </c>
      <c r="P1173">
        <v>16</v>
      </c>
      <c r="Q1173">
        <v>0.25</v>
      </c>
      <c r="R1173">
        <v>-13</v>
      </c>
      <c r="S1173">
        <v>22</v>
      </c>
      <c r="T1173">
        <v>2</v>
      </c>
      <c r="U1173">
        <v>-94</v>
      </c>
      <c r="V1173">
        <v>-70</v>
      </c>
      <c r="W1173">
        <v>37201</v>
      </c>
      <c r="X1173">
        <v>37086</v>
      </c>
      <c r="Y1173">
        <v>38101</v>
      </c>
      <c r="Z1173">
        <v>1.77</v>
      </c>
      <c r="AA1173" t="s">
        <v>2064</v>
      </c>
      <c r="AB1173" t="s">
        <v>2063</v>
      </c>
    </row>
    <row r="1174" spans="1:28" x14ac:dyDescent="0.3">
      <c r="A1174" t="s">
        <v>2066</v>
      </c>
      <c r="B1174" t="s">
        <v>2065</v>
      </c>
      <c r="C1174" t="s">
        <v>279</v>
      </c>
      <c r="D1174" t="s">
        <v>280</v>
      </c>
      <c r="E1174" t="s">
        <v>39</v>
      </c>
      <c r="F1174" t="s">
        <v>70</v>
      </c>
      <c r="G1174" t="s">
        <v>139</v>
      </c>
      <c r="H1174" t="s">
        <v>70</v>
      </c>
      <c r="I1174" t="s">
        <v>75</v>
      </c>
      <c r="J1174" t="str">
        <f t="shared" si="18"/>
        <v>b: NOLAN TRANSPORTATI| 3708638101</v>
      </c>
      <c r="K1174">
        <v>3</v>
      </c>
      <c r="L1174">
        <v>2.13</v>
      </c>
      <c r="M1174">
        <v>0.27</v>
      </c>
      <c r="N1174">
        <v>229</v>
      </c>
      <c r="O1174">
        <v>0.54</v>
      </c>
      <c r="P1174">
        <v>41</v>
      </c>
      <c r="Q1174">
        <v>0.28000000000000003</v>
      </c>
      <c r="R1174">
        <v>-13</v>
      </c>
      <c r="S1174">
        <v>-10</v>
      </c>
      <c r="T1174">
        <v>2</v>
      </c>
      <c r="U1174">
        <v>-4</v>
      </c>
      <c r="V1174">
        <v>-12</v>
      </c>
      <c r="W1174">
        <v>37201</v>
      </c>
      <c r="X1174">
        <v>37086</v>
      </c>
      <c r="Y1174">
        <v>38101</v>
      </c>
      <c r="Z1174">
        <v>2.16</v>
      </c>
      <c r="AA1174" t="s">
        <v>2064</v>
      </c>
      <c r="AB1174" t="s">
        <v>2063</v>
      </c>
    </row>
    <row r="1175" spans="1:28" x14ac:dyDescent="0.3">
      <c r="A1175" t="s">
        <v>2066</v>
      </c>
      <c r="B1175" t="s">
        <v>2065</v>
      </c>
      <c r="C1175" t="s">
        <v>2087</v>
      </c>
      <c r="D1175" t="s">
        <v>2086</v>
      </c>
      <c r="E1175" t="s">
        <v>39</v>
      </c>
      <c r="F1175" t="s">
        <v>70</v>
      </c>
      <c r="G1175" t="s">
        <v>1108</v>
      </c>
      <c r="H1175" t="s">
        <v>70</v>
      </c>
      <c r="I1175" t="s">
        <v>75</v>
      </c>
      <c r="J1175" t="str">
        <f t="shared" si="18"/>
        <v>b: RGL SPECIALTY SERV| 3714838101</v>
      </c>
      <c r="K1175">
        <v>1</v>
      </c>
      <c r="L1175">
        <v>2.5299999999999998</v>
      </c>
      <c r="M1175">
        <v>0.28000000000000003</v>
      </c>
      <c r="N1175">
        <v>249</v>
      </c>
      <c r="O1175">
        <v>0.88</v>
      </c>
      <c r="P1175">
        <v>31</v>
      </c>
      <c r="Q1175">
        <v>0.25</v>
      </c>
      <c r="R1175">
        <v>-17</v>
      </c>
      <c r="S1175">
        <v>3</v>
      </c>
      <c r="T1175">
        <v>-145</v>
      </c>
      <c r="U1175">
        <v>121</v>
      </c>
      <c r="V1175">
        <v>-21</v>
      </c>
      <c r="W1175">
        <v>37074</v>
      </c>
      <c r="X1175">
        <v>37148</v>
      </c>
      <c r="Y1175">
        <v>38101</v>
      </c>
      <c r="Z1175">
        <v>2.57</v>
      </c>
      <c r="AA1175" t="s">
        <v>2064</v>
      </c>
      <c r="AB1175" t="s">
        <v>2063</v>
      </c>
    </row>
    <row r="1176" spans="1:28" x14ac:dyDescent="0.3">
      <c r="A1176" t="s">
        <v>2066</v>
      </c>
      <c r="B1176" t="s">
        <v>2065</v>
      </c>
      <c r="C1176" t="s">
        <v>2085</v>
      </c>
      <c r="D1176" t="s">
        <v>2084</v>
      </c>
      <c r="E1176" t="s">
        <v>39</v>
      </c>
      <c r="F1176" t="s">
        <v>70</v>
      </c>
      <c r="G1176" t="s">
        <v>1823</v>
      </c>
      <c r="H1176" t="s">
        <v>70</v>
      </c>
      <c r="I1176" t="s">
        <v>75</v>
      </c>
      <c r="J1176" t="str">
        <f t="shared" si="18"/>
        <v>b: RUAN TRANSPORT COR| 3705538101</v>
      </c>
      <c r="K1176">
        <v>2</v>
      </c>
      <c r="L1176">
        <v>2.5</v>
      </c>
      <c r="M1176">
        <v>0.28000000000000003</v>
      </c>
      <c r="N1176">
        <v>180</v>
      </c>
      <c r="O1176">
        <v>0.61</v>
      </c>
      <c r="P1176">
        <v>52</v>
      </c>
      <c r="Q1176">
        <v>0.28000000000000003</v>
      </c>
      <c r="R1176">
        <v>-12</v>
      </c>
      <c r="S1176">
        <v>-24</v>
      </c>
      <c r="T1176">
        <v>-119</v>
      </c>
      <c r="U1176">
        <v>1</v>
      </c>
      <c r="V1176">
        <v>-142</v>
      </c>
      <c r="W1176">
        <v>37087</v>
      </c>
      <c r="X1176">
        <v>37055</v>
      </c>
      <c r="Y1176">
        <v>38101</v>
      </c>
      <c r="Z1176">
        <v>2.54</v>
      </c>
      <c r="AA1176" t="s">
        <v>2064</v>
      </c>
      <c r="AB1176" t="s">
        <v>2063</v>
      </c>
    </row>
    <row r="1177" spans="1:28" x14ac:dyDescent="0.3">
      <c r="A1177" t="s">
        <v>2066</v>
      </c>
      <c r="B1177" t="s">
        <v>2065</v>
      </c>
      <c r="C1177" t="s">
        <v>576</v>
      </c>
      <c r="D1177" t="s">
        <v>577</v>
      </c>
      <c r="E1177" t="s">
        <v>39</v>
      </c>
      <c r="F1177" t="s">
        <v>70</v>
      </c>
      <c r="G1177" t="s">
        <v>702</v>
      </c>
      <c r="H1177" t="s">
        <v>70</v>
      </c>
      <c r="I1177" t="s">
        <v>75</v>
      </c>
      <c r="J1177" t="str">
        <f t="shared" si="18"/>
        <v>b: SUNTECK TRANSPORT | 3709138101</v>
      </c>
      <c r="K1177">
        <v>1</v>
      </c>
      <c r="L1177">
        <v>2.06</v>
      </c>
      <c r="M1177">
        <v>0.28000000000000003</v>
      </c>
      <c r="N1177">
        <v>235</v>
      </c>
      <c r="O1177">
        <v>0.54</v>
      </c>
      <c r="P1177">
        <v>0</v>
      </c>
      <c r="Q1177">
        <v>0.25</v>
      </c>
      <c r="R1177">
        <v>-16</v>
      </c>
      <c r="S1177">
        <v>42</v>
      </c>
      <c r="T1177">
        <v>2</v>
      </c>
      <c r="U1177">
        <v>-11</v>
      </c>
      <c r="V1177">
        <v>33</v>
      </c>
      <c r="W1177">
        <v>37091</v>
      </c>
      <c r="X1177">
        <v>37091</v>
      </c>
      <c r="Y1177">
        <v>38101</v>
      </c>
      <c r="Z1177">
        <v>2.1</v>
      </c>
      <c r="AA1177" t="s">
        <v>2068</v>
      </c>
      <c r="AB1177" t="s">
        <v>2067</v>
      </c>
    </row>
    <row r="1178" spans="1:28" x14ac:dyDescent="0.3">
      <c r="A1178" t="s">
        <v>2066</v>
      </c>
      <c r="B1178" t="s">
        <v>2065</v>
      </c>
      <c r="C1178" t="s">
        <v>1426</v>
      </c>
      <c r="D1178" t="s">
        <v>1427</v>
      </c>
      <c r="E1178" t="s">
        <v>39</v>
      </c>
      <c r="F1178" t="s">
        <v>70</v>
      </c>
      <c r="G1178" t="s">
        <v>202</v>
      </c>
      <c r="H1178" t="s">
        <v>70</v>
      </c>
      <c r="I1178" t="s">
        <v>2083</v>
      </c>
      <c r="J1178" t="str">
        <f t="shared" si="18"/>
        <v>b: TA SERVICES | 3720138066</v>
      </c>
      <c r="K1178">
        <v>1</v>
      </c>
      <c r="L1178">
        <v>1.63</v>
      </c>
      <c r="M1178">
        <v>0.27</v>
      </c>
      <c r="N1178">
        <v>210</v>
      </c>
      <c r="O1178">
        <v>0.54</v>
      </c>
      <c r="P1178">
        <v>0</v>
      </c>
      <c r="Q1178">
        <v>0.25</v>
      </c>
      <c r="R1178">
        <v>-12</v>
      </c>
      <c r="S1178">
        <v>12</v>
      </c>
      <c r="T1178">
        <v>2</v>
      </c>
      <c r="U1178">
        <v>-130</v>
      </c>
      <c r="V1178">
        <v>-116</v>
      </c>
      <c r="W1178">
        <v>37201</v>
      </c>
      <c r="X1178">
        <v>37201</v>
      </c>
      <c r="Y1178">
        <v>38066</v>
      </c>
      <c r="Z1178">
        <v>1.66</v>
      </c>
      <c r="AA1178" t="s">
        <v>2064</v>
      </c>
      <c r="AB1178" t="s">
        <v>2063</v>
      </c>
    </row>
    <row r="1179" spans="1:28" x14ac:dyDescent="0.3">
      <c r="A1179" t="s">
        <v>2066</v>
      </c>
      <c r="B1179" t="s">
        <v>2065</v>
      </c>
      <c r="C1179" t="s">
        <v>667</v>
      </c>
      <c r="D1179" t="s">
        <v>668</v>
      </c>
      <c r="E1179" t="s">
        <v>39</v>
      </c>
      <c r="F1179" t="s">
        <v>70</v>
      </c>
      <c r="G1179" t="s">
        <v>139</v>
      </c>
      <c r="H1179" t="s">
        <v>70</v>
      </c>
      <c r="I1179" t="s">
        <v>75</v>
      </c>
      <c r="J1179" t="str">
        <f t="shared" si="18"/>
        <v>b: USA LOGISTICS | 3708638101</v>
      </c>
      <c r="K1179">
        <v>1</v>
      </c>
      <c r="L1179">
        <v>2.0299999999999998</v>
      </c>
      <c r="M1179">
        <v>0.27</v>
      </c>
      <c r="N1179">
        <v>226</v>
      </c>
      <c r="O1179">
        <v>0.54</v>
      </c>
      <c r="P1179">
        <v>18</v>
      </c>
      <c r="Q1179">
        <v>0.25</v>
      </c>
      <c r="R1179">
        <v>-14</v>
      </c>
      <c r="S1179">
        <v>20</v>
      </c>
      <c r="T1179">
        <v>2</v>
      </c>
      <c r="U1179">
        <v>-30</v>
      </c>
      <c r="V1179">
        <v>-8</v>
      </c>
      <c r="W1179">
        <v>37201</v>
      </c>
      <c r="X1179">
        <v>37086</v>
      </c>
      <c r="Y1179">
        <v>38101</v>
      </c>
      <c r="Z1179">
        <v>2.06</v>
      </c>
      <c r="AA1179" t="s">
        <v>2064</v>
      </c>
      <c r="AB1179" t="s">
        <v>2063</v>
      </c>
    </row>
    <row r="1180" spans="1:28" x14ac:dyDescent="0.3">
      <c r="A1180" t="s">
        <v>2066</v>
      </c>
      <c r="B1180" t="s">
        <v>2065</v>
      </c>
      <c r="C1180" t="s">
        <v>2082</v>
      </c>
      <c r="D1180" t="s">
        <v>2081</v>
      </c>
      <c r="E1180" t="s">
        <v>39</v>
      </c>
      <c r="F1180" t="s">
        <v>70</v>
      </c>
      <c r="G1180" t="s">
        <v>2080</v>
      </c>
      <c r="H1180" t="s">
        <v>70</v>
      </c>
      <c r="I1180" t="s">
        <v>2079</v>
      </c>
      <c r="J1180" t="str">
        <f t="shared" si="18"/>
        <v>CARELINE | 3707338036</v>
      </c>
      <c r="K1180">
        <v>2</v>
      </c>
      <c r="L1180">
        <v>2.64</v>
      </c>
      <c r="M1180">
        <v>0.27</v>
      </c>
      <c r="N1180">
        <v>204</v>
      </c>
      <c r="O1180">
        <v>0.54</v>
      </c>
      <c r="P1180">
        <v>42</v>
      </c>
      <c r="Q1180">
        <v>0.28000000000000003</v>
      </c>
      <c r="R1180">
        <v>-13</v>
      </c>
      <c r="S1180">
        <v>-68</v>
      </c>
      <c r="T1180">
        <v>2</v>
      </c>
      <c r="U1180">
        <v>73</v>
      </c>
      <c r="V1180">
        <v>7</v>
      </c>
      <c r="W1180">
        <v>37201</v>
      </c>
      <c r="X1180">
        <v>37073</v>
      </c>
      <c r="Y1180">
        <v>38036</v>
      </c>
      <c r="Z1180">
        <v>2.67</v>
      </c>
      <c r="AA1180" t="s">
        <v>2068</v>
      </c>
      <c r="AB1180" t="s">
        <v>2067</v>
      </c>
    </row>
    <row r="1181" spans="1:28" x14ac:dyDescent="0.3">
      <c r="A1181" t="s">
        <v>2066</v>
      </c>
      <c r="B1181" t="s">
        <v>2065</v>
      </c>
      <c r="C1181" t="s">
        <v>892</v>
      </c>
      <c r="D1181" t="s">
        <v>893</v>
      </c>
      <c r="E1181" t="s">
        <v>39</v>
      </c>
      <c r="F1181" t="s">
        <v>70</v>
      </c>
      <c r="G1181" t="s">
        <v>702</v>
      </c>
      <c r="H1181" t="s">
        <v>70</v>
      </c>
      <c r="I1181" t="s">
        <v>891</v>
      </c>
      <c r="J1181" t="str">
        <f t="shared" si="18"/>
        <v>CARRIER CORPORATION | 3709138017</v>
      </c>
      <c r="K1181">
        <v>2</v>
      </c>
      <c r="L1181">
        <v>2.19</v>
      </c>
      <c r="M1181">
        <v>0.25</v>
      </c>
      <c r="N1181">
        <v>233</v>
      </c>
      <c r="O1181">
        <v>0.43</v>
      </c>
      <c r="P1181">
        <v>27</v>
      </c>
      <c r="Q1181">
        <v>0.28000000000000003</v>
      </c>
      <c r="R1181">
        <v>-10</v>
      </c>
      <c r="S1181">
        <v>-21</v>
      </c>
      <c r="T1181">
        <v>49</v>
      </c>
      <c r="U1181">
        <v>11</v>
      </c>
      <c r="V1181">
        <v>39</v>
      </c>
      <c r="W1181">
        <v>37091</v>
      </c>
      <c r="X1181">
        <v>37091</v>
      </c>
      <c r="Y1181">
        <v>38017</v>
      </c>
      <c r="Z1181">
        <v>2.2000000000000002</v>
      </c>
      <c r="AA1181" t="s">
        <v>2068</v>
      </c>
      <c r="AB1181" t="s">
        <v>2067</v>
      </c>
    </row>
    <row r="1182" spans="1:28" x14ac:dyDescent="0.3">
      <c r="A1182" t="s">
        <v>2066</v>
      </c>
      <c r="B1182" t="s">
        <v>2065</v>
      </c>
      <c r="C1182" t="s">
        <v>892</v>
      </c>
      <c r="D1182" t="s">
        <v>893</v>
      </c>
      <c r="E1182" t="s">
        <v>39</v>
      </c>
      <c r="F1182" t="s">
        <v>70</v>
      </c>
      <c r="G1182" t="s">
        <v>702</v>
      </c>
      <c r="H1182" t="s">
        <v>70</v>
      </c>
      <c r="I1182" t="s">
        <v>75</v>
      </c>
      <c r="J1182" t="str">
        <f t="shared" si="18"/>
        <v>CARRIER CORPORATION | 3709138101</v>
      </c>
      <c r="K1182">
        <v>4</v>
      </c>
      <c r="L1182">
        <v>2.33</v>
      </c>
      <c r="M1182">
        <v>0.25</v>
      </c>
      <c r="N1182">
        <v>234</v>
      </c>
      <c r="O1182">
        <v>0.57999999999999996</v>
      </c>
      <c r="P1182">
        <v>41</v>
      </c>
      <c r="Q1182">
        <v>0.28999999999999998</v>
      </c>
      <c r="R1182">
        <v>-51</v>
      </c>
      <c r="S1182">
        <v>-21</v>
      </c>
      <c r="T1182">
        <v>-16</v>
      </c>
      <c r="U1182">
        <v>84</v>
      </c>
      <c r="V1182">
        <v>47</v>
      </c>
      <c r="W1182">
        <v>37091</v>
      </c>
      <c r="X1182">
        <v>37091</v>
      </c>
      <c r="Y1182">
        <v>38101</v>
      </c>
      <c r="Z1182">
        <v>2.34</v>
      </c>
      <c r="AA1182" t="s">
        <v>2068</v>
      </c>
      <c r="AB1182" t="s">
        <v>2067</v>
      </c>
    </row>
    <row r="1183" spans="1:28" x14ac:dyDescent="0.3">
      <c r="A1183" t="s">
        <v>2066</v>
      </c>
      <c r="B1183" t="s">
        <v>2065</v>
      </c>
      <c r="C1183" t="s">
        <v>2078</v>
      </c>
      <c r="D1183" t="s">
        <v>2077</v>
      </c>
      <c r="E1183" t="s">
        <v>39</v>
      </c>
      <c r="F1183" t="s">
        <v>70</v>
      </c>
      <c r="G1183" t="s">
        <v>202</v>
      </c>
      <c r="H1183" t="s">
        <v>70</v>
      </c>
      <c r="I1183" t="s">
        <v>75</v>
      </c>
      <c r="J1183" t="str">
        <f t="shared" si="18"/>
        <v>FALCONE SPECIALIZED C| 3720138101</v>
      </c>
      <c r="K1183">
        <v>1</v>
      </c>
      <c r="L1183">
        <v>2.1800000000000002</v>
      </c>
      <c r="M1183">
        <v>0.32</v>
      </c>
      <c r="N1183">
        <v>219</v>
      </c>
      <c r="O1183">
        <v>0.79</v>
      </c>
      <c r="P1183">
        <v>0</v>
      </c>
      <c r="Q1183">
        <v>0.25</v>
      </c>
      <c r="R1183">
        <v>-26</v>
      </c>
      <c r="S1183">
        <v>42</v>
      </c>
      <c r="T1183">
        <v>-106</v>
      </c>
      <c r="U1183">
        <v>10</v>
      </c>
      <c r="V1183">
        <v>-54</v>
      </c>
      <c r="W1183">
        <v>37201</v>
      </c>
      <c r="X1183">
        <v>37201</v>
      </c>
      <c r="Y1183">
        <v>38101</v>
      </c>
      <c r="Z1183">
        <v>2.2599999999999998</v>
      </c>
      <c r="AA1183" t="s">
        <v>2064</v>
      </c>
      <c r="AB1183" t="s">
        <v>2063</v>
      </c>
    </row>
    <row r="1184" spans="1:28" x14ac:dyDescent="0.3">
      <c r="A1184" t="s">
        <v>2066</v>
      </c>
      <c r="B1184" t="s">
        <v>2065</v>
      </c>
      <c r="C1184" t="s">
        <v>2076</v>
      </c>
      <c r="D1184" t="s">
        <v>2075</v>
      </c>
      <c r="E1184" t="s">
        <v>39</v>
      </c>
      <c r="F1184" t="s">
        <v>70</v>
      </c>
      <c r="G1184" t="s">
        <v>1835</v>
      </c>
      <c r="H1184" t="s">
        <v>70</v>
      </c>
      <c r="I1184" t="s">
        <v>75</v>
      </c>
      <c r="J1184" t="str">
        <f t="shared" si="18"/>
        <v>HOOD CONTAINER CORP | 3713438101</v>
      </c>
      <c r="K1184">
        <v>14</v>
      </c>
      <c r="L1184">
        <v>3.3</v>
      </c>
      <c r="M1184">
        <v>0.24</v>
      </c>
      <c r="N1184">
        <v>143</v>
      </c>
      <c r="O1184">
        <v>0.23</v>
      </c>
      <c r="P1184">
        <v>0</v>
      </c>
      <c r="Q1184">
        <v>0.25</v>
      </c>
      <c r="R1184">
        <v>-5</v>
      </c>
      <c r="S1184">
        <v>42</v>
      </c>
      <c r="T1184">
        <v>1</v>
      </c>
      <c r="U1184">
        <v>61</v>
      </c>
      <c r="V1184">
        <v>104</v>
      </c>
      <c r="W1184">
        <v>37134</v>
      </c>
      <c r="X1184">
        <v>37134</v>
      </c>
      <c r="Y1184">
        <v>38101</v>
      </c>
      <c r="Z1184">
        <v>3.3</v>
      </c>
      <c r="AA1184" t="s">
        <v>2074</v>
      </c>
      <c r="AB1184" t="s">
        <v>2073</v>
      </c>
    </row>
    <row r="1185" spans="1:28" x14ac:dyDescent="0.3">
      <c r="A1185" t="s">
        <v>2066</v>
      </c>
      <c r="B1185" t="s">
        <v>2065</v>
      </c>
      <c r="C1185" t="s">
        <v>47</v>
      </c>
      <c r="D1185" t="s">
        <v>48</v>
      </c>
      <c r="E1185" t="s">
        <v>39</v>
      </c>
      <c r="F1185" t="s">
        <v>70</v>
      </c>
      <c r="G1185" t="s">
        <v>1827</v>
      </c>
      <c r="H1185" t="s">
        <v>70</v>
      </c>
      <c r="I1185" t="s">
        <v>891</v>
      </c>
      <c r="J1185" t="str">
        <f t="shared" si="18"/>
        <v>LOWES MLXP VAN ONE WA| 3718838017</v>
      </c>
      <c r="K1185">
        <v>2</v>
      </c>
      <c r="L1185">
        <v>2.9</v>
      </c>
      <c r="M1185">
        <v>0.21</v>
      </c>
      <c r="N1185">
        <v>252</v>
      </c>
      <c r="O1185">
        <v>0.88</v>
      </c>
      <c r="P1185">
        <v>134</v>
      </c>
      <c r="Q1185">
        <v>0.35</v>
      </c>
      <c r="R1185">
        <v>-95</v>
      </c>
      <c r="S1185">
        <v>-63</v>
      </c>
      <c r="T1185">
        <v>-78</v>
      </c>
      <c r="U1185">
        <v>295</v>
      </c>
      <c r="V1185">
        <v>154</v>
      </c>
      <c r="W1185">
        <v>42718</v>
      </c>
      <c r="X1185">
        <v>37188</v>
      </c>
      <c r="Y1185">
        <v>38017</v>
      </c>
      <c r="Z1185">
        <v>2.87</v>
      </c>
      <c r="AA1185" t="s">
        <v>2074</v>
      </c>
      <c r="AB1185" t="s">
        <v>2073</v>
      </c>
    </row>
    <row r="1186" spans="1:28" x14ac:dyDescent="0.3">
      <c r="A1186" t="s">
        <v>2066</v>
      </c>
      <c r="B1186" t="s">
        <v>2065</v>
      </c>
      <c r="C1186" t="s">
        <v>47</v>
      </c>
      <c r="D1186" t="s">
        <v>48</v>
      </c>
      <c r="E1186" t="s">
        <v>39</v>
      </c>
      <c r="F1186" t="s">
        <v>70</v>
      </c>
      <c r="G1186" t="s">
        <v>1827</v>
      </c>
      <c r="H1186" t="s">
        <v>70</v>
      </c>
      <c r="I1186" t="s">
        <v>1160</v>
      </c>
      <c r="J1186" t="str">
        <f t="shared" si="18"/>
        <v>LOWES MLXP VAN ONE WA| 3718838018</v>
      </c>
      <c r="K1186">
        <v>1</v>
      </c>
      <c r="L1186">
        <v>2.9</v>
      </c>
      <c r="M1186">
        <v>0.21</v>
      </c>
      <c r="N1186">
        <v>321</v>
      </c>
      <c r="O1186">
        <v>1.17</v>
      </c>
      <c r="P1186">
        <v>103</v>
      </c>
      <c r="Q1186">
        <v>0.35</v>
      </c>
      <c r="R1186">
        <v>-345</v>
      </c>
      <c r="S1186">
        <v>-63</v>
      </c>
      <c r="T1186">
        <v>-142</v>
      </c>
      <c r="U1186">
        <v>673</v>
      </c>
      <c r="V1186">
        <v>468</v>
      </c>
      <c r="W1186">
        <v>38464</v>
      </c>
      <c r="X1186">
        <v>37188</v>
      </c>
      <c r="Y1186">
        <v>38018</v>
      </c>
      <c r="Z1186">
        <v>2.87</v>
      </c>
      <c r="AA1186" t="s">
        <v>2074</v>
      </c>
      <c r="AB1186" t="s">
        <v>2073</v>
      </c>
    </row>
    <row r="1187" spans="1:28" x14ac:dyDescent="0.3">
      <c r="A1187" t="s">
        <v>2066</v>
      </c>
      <c r="B1187" t="s">
        <v>2065</v>
      </c>
      <c r="C1187" t="s">
        <v>47</v>
      </c>
      <c r="D1187" t="s">
        <v>48</v>
      </c>
      <c r="E1187" t="s">
        <v>39</v>
      </c>
      <c r="F1187" t="s">
        <v>70</v>
      </c>
      <c r="G1187" t="s">
        <v>1827</v>
      </c>
      <c r="H1187" t="s">
        <v>70</v>
      </c>
      <c r="I1187" t="s">
        <v>75</v>
      </c>
      <c r="J1187" t="str">
        <f t="shared" si="18"/>
        <v>LOWES MLXP VAN ONE WA| 3718838101</v>
      </c>
      <c r="K1187">
        <v>5</v>
      </c>
      <c r="L1187">
        <v>2.9</v>
      </c>
      <c r="M1187">
        <v>0.21</v>
      </c>
      <c r="N1187">
        <v>258</v>
      </c>
      <c r="O1187">
        <v>0.88</v>
      </c>
      <c r="P1187">
        <v>126</v>
      </c>
      <c r="Q1187">
        <v>0.36</v>
      </c>
      <c r="R1187">
        <v>-166</v>
      </c>
      <c r="S1187">
        <v>-63</v>
      </c>
      <c r="T1187">
        <v>-78</v>
      </c>
      <c r="U1187">
        <v>377</v>
      </c>
      <c r="V1187">
        <v>236</v>
      </c>
      <c r="W1187">
        <v>37087</v>
      </c>
      <c r="X1187">
        <v>37188</v>
      </c>
      <c r="Y1187">
        <v>38101</v>
      </c>
      <c r="Z1187">
        <v>2.87</v>
      </c>
      <c r="AA1187" t="s">
        <v>2074</v>
      </c>
      <c r="AB1187" t="s">
        <v>2073</v>
      </c>
    </row>
    <row r="1188" spans="1:28" x14ac:dyDescent="0.3">
      <c r="A1188" t="s">
        <v>2066</v>
      </c>
      <c r="B1188" t="s">
        <v>2065</v>
      </c>
      <c r="C1188" t="s">
        <v>47</v>
      </c>
      <c r="D1188" t="s">
        <v>48</v>
      </c>
      <c r="E1188" t="s">
        <v>39</v>
      </c>
      <c r="F1188" t="s">
        <v>70</v>
      </c>
      <c r="G1188" t="s">
        <v>1827</v>
      </c>
      <c r="H1188" t="s">
        <v>70</v>
      </c>
      <c r="I1188" t="s">
        <v>890</v>
      </c>
      <c r="J1188" t="str">
        <f t="shared" si="18"/>
        <v>LOWES MLXP VAN ONE WA| 3718838053</v>
      </c>
      <c r="K1188">
        <v>3</v>
      </c>
      <c r="L1188">
        <v>2.9</v>
      </c>
      <c r="M1188">
        <v>0.21</v>
      </c>
      <c r="N1188">
        <v>244</v>
      </c>
      <c r="O1188">
        <v>0.78</v>
      </c>
      <c r="P1188">
        <v>78</v>
      </c>
      <c r="Q1188">
        <v>0.3</v>
      </c>
      <c r="R1188">
        <v>-135</v>
      </c>
      <c r="S1188">
        <v>-63</v>
      </c>
      <c r="T1188">
        <v>-102</v>
      </c>
      <c r="U1188">
        <v>323</v>
      </c>
      <c r="V1188">
        <v>158</v>
      </c>
      <c r="W1188">
        <v>42419</v>
      </c>
      <c r="X1188">
        <v>37188</v>
      </c>
      <c r="Y1188">
        <v>38053</v>
      </c>
      <c r="Z1188">
        <v>2.87</v>
      </c>
      <c r="AA1188" t="s">
        <v>2074</v>
      </c>
      <c r="AB1188" t="s">
        <v>2073</v>
      </c>
    </row>
    <row r="1189" spans="1:28" x14ac:dyDescent="0.3">
      <c r="A1189" t="s">
        <v>2066</v>
      </c>
      <c r="B1189" t="s">
        <v>2065</v>
      </c>
      <c r="C1189" t="s">
        <v>418</v>
      </c>
      <c r="D1189" t="s">
        <v>419</v>
      </c>
      <c r="E1189" t="s">
        <v>39</v>
      </c>
      <c r="F1189" t="s">
        <v>70</v>
      </c>
      <c r="G1189" t="s">
        <v>575</v>
      </c>
      <c r="H1189" t="s">
        <v>70</v>
      </c>
      <c r="I1189" t="s">
        <v>75</v>
      </c>
      <c r="J1189" t="str">
        <f t="shared" si="18"/>
        <v>NOVOLEX | 3708738101</v>
      </c>
      <c r="K1189">
        <v>2</v>
      </c>
      <c r="L1189">
        <v>1.93</v>
      </c>
      <c r="M1189">
        <v>0.23</v>
      </c>
      <c r="N1189">
        <v>243</v>
      </c>
      <c r="O1189">
        <v>0.54</v>
      </c>
      <c r="P1189">
        <v>61</v>
      </c>
      <c r="Q1189">
        <v>0.28000000000000003</v>
      </c>
      <c r="R1189">
        <v>-4</v>
      </c>
      <c r="S1189">
        <v>-133</v>
      </c>
      <c r="T1189">
        <v>2</v>
      </c>
      <c r="U1189">
        <v>-46</v>
      </c>
      <c r="V1189">
        <v>-177</v>
      </c>
      <c r="W1189">
        <v>37201</v>
      </c>
      <c r="X1189">
        <v>37087</v>
      </c>
      <c r="Y1189">
        <v>38101</v>
      </c>
      <c r="Z1189">
        <v>1.92</v>
      </c>
      <c r="AA1189" t="s">
        <v>2072</v>
      </c>
      <c r="AB1189" t="s">
        <v>2071</v>
      </c>
    </row>
    <row r="1190" spans="1:28" x14ac:dyDescent="0.3">
      <c r="A1190" t="s">
        <v>2066</v>
      </c>
      <c r="B1190" t="s">
        <v>2065</v>
      </c>
      <c r="C1190" t="s">
        <v>2070</v>
      </c>
      <c r="D1190" t="s">
        <v>2069</v>
      </c>
      <c r="E1190" t="s">
        <v>39</v>
      </c>
      <c r="F1190" t="s">
        <v>70</v>
      </c>
      <c r="G1190" t="s">
        <v>202</v>
      </c>
      <c r="H1190" t="s">
        <v>70</v>
      </c>
      <c r="I1190" t="s">
        <v>891</v>
      </c>
      <c r="J1190" t="str">
        <f t="shared" si="18"/>
        <v>PEPSI BEVERAGES COMPA| 3720138017</v>
      </c>
      <c r="K1190">
        <v>4</v>
      </c>
      <c r="L1190">
        <v>1.82</v>
      </c>
      <c r="M1190">
        <v>0.35</v>
      </c>
      <c r="N1190">
        <v>203</v>
      </c>
      <c r="O1190">
        <v>0.6</v>
      </c>
      <c r="P1190">
        <v>38</v>
      </c>
      <c r="Q1190">
        <v>0.28000000000000003</v>
      </c>
      <c r="R1190">
        <v>-29</v>
      </c>
      <c r="S1190">
        <v>-41</v>
      </c>
      <c r="T1190">
        <v>-24</v>
      </c>
      <c r="U1190">
        <v>-79</v>
      </c>
      <c r="V1190">
        <v>-144</v>
      </c>
      <c r="W1190">
        <v>37201</v>
      </c>
      <c r="X1190">
        <v>37201</v>
      </c>
      <c r="Y1190">
        <v>38017</v>
      </c>
      <c r="Z1190">
        <v>1.93</v>
      </c>
      <c r="AA1190" t="s">
        <v>2068</v>
      </c>
      <c r="AB1190" t="s">
        <v>2067</v>
      </c>
    </row>
    <row r="1191" spans="1:28" x14ac:dyDescent="0.3">
      <c r="A1191" t="s">
        <v>2066</v>
      </c>
      <c r="B1191" t="s">
        <v>2065</v>
      </c>
      <c r="C1191" t="s">
        <v>938</v>
      </c>
      <c r="D1191" t="s">
        <v>939</v>
      </c>
      <c r="E1191" t="s">
        <v>39</v>
      </c>
      <c r="F1191" t="s">
        <v>70</v>
      </c>
      <c r="G1191" t="s">
        <v>139</v>
      </c>
      <c r="H1191" t="s">
        <v>70</v>
      </c>
      <c r="I1191" t="s">
        <v>75</v>
      </c>
      <c r="J1191" t="str">
        <f t="shared" si="18"/>
        <v>TRANSCORR NATIONAL LO| 3708638101</v>
      </c>
      <c r="K1191">
        <v>1</v>
      </c>
      <c r="L1191">
        <v>1.91</v>
      </c>
      <c r="M1191">
        <v>0.27</v>
      </c>
      <c r="N1191">
        <v>229</v>
      </c>
      <c r="O1191">
        <v>0.54</v>
      </c>
      <c r="P1191">
        <v>61</v>
      </c>
      <c r="Q1191">
        <v>0.3</v>
      </c>
      <c r="R1191">
        <v>-13</v>
      </c>
      <c r="S1191">
        <v>-35</v>
      </c>
      <c r="T1191">
        <v>2</v>
      </c>
      <c r="U1191">
        <v>-54</v>
      </c>
      <c r="V1191">
        <v>-87</v>
      </c>
      <c r="W1191">
        <v>37040</v>
      </c>
      <c r="X1191">
        <v>37086</v>
      </c>
      <c r="Y1191">
        <v>38101</v>
      </c>
      <c r="Z1191">
        <v>1.94</v>
      </c>
      <c r="AA1191" t="s">
        <v>2064</v>
      </c>
      <c r="AB1191" t="s">
        <v>2063</v>
      </c>
    </row>
    <row r="1192" spans="1:28" x14ac:dyDescent="0.3">
      <c r="A1192" t="s">
        <v>2066</v>
      </c>
      <c r="B1192" t="s">
        <v>2065</v>
      </c>
      <c r="C1192" t="s">
        <v>1429</v>
      </c>
      <c r="D1192" t="s">
        <v>939</v>
      </c>
      <c r="E1192" t="s">
        <v>39</v>
      </c>
      <c r="F1192" t="s">
        <v>70</v>
      </c>
      <c r="G1192" t="s">
        <v>139</v>
      </c>
      <c r="H1192" t="s">
        <v>70</v>
      </c>
      <c r="I1192" t="s">
        <v>75</v>
      </c>
      <c r="J1192" t="str">
        <f t="shared" si="18"/>
        <v>VENTURE CONNECT | 3708638101</v>
      </c>
      <c r="K1192">
        <v>1</v>
      </c>
      <c r="L1192">
        <v>2.0099999999999998</v>
      </c>
      <c r="M1192">
        <v>0.28000000000000003</v>
      </c>
      <c r="N1192">
        <v>229</v>
      </c>
      <c r="O1192">
        <v>0.54</v>
      </c>
      <c r="P1192">
        <v>54</v>
      </c>
      <c r="Q1192">
        <v>0.3</v>
      </c>
      <c r="R1192">
        <v>-16</v>
      </c>
      <c r="S1192">
        <v>-26</v>
      </c>
      <c r="T1192">
        <v>2</v>
      </c>
      <c r="U1192">
        <v>-29</v>
      </c>
      <c r="V1192">
        <v>-53</v>
      </c>
      <c r="W1192">
        <v>37091</v>
      </c>
      <c r="X1192">
        <v>37086</v>
      </c>
      <c r="Y1192">
        <v>38101</v>
      </c>
      <c r="Z1192">
        <v>2.0499999999999998</v>
      </c>
      <c r="AA1192" t="s">
        <v>2064</v>
      </c>
      <c r="AB1192" t="s">
        <v>2063</v>
      </c>
    </row>
    <row r="1193" spans="1:28" x14ac:dyDescent="0.3">
      <c r="A1193" t="s">
        <v>2062</v>
      </c>
      <c r="B1193" t="s">
        <v>2061</v>
      </c>
      <c r="C1193" t="s">
        <v>222</v>
      </c>
      <c r="D1193" t="s">
        <v>218</v>
      </c>
      <c r="E1193" t="s">
        <v>39</v>
      </c>
      <c r="F1193" t="s">
        <v>76</v>
      </c>
      <c r="G1193" t="s">
        <v>1767</v>
      </c>
      <c r="H1193" t="s">
        <v>70</v>
      </c>
      <c r="I1193" t="s">
        <v>1800</v>
      </c>
      <c r="J1193" t="str">
        <f t="shared" si="18"/>
        <v>OWENS CORNING FIBERGL| 7516537806</v>
      </c>
      <c r="K1193">
        <v>1</v>
      </c>
      <c r="L1193">
        <v>1.2</v>
      </c>
      <c r="M1193">
        <v>0.17</v>
      </c>
      <c r="N1193">
        <v>888</v>
      </c>
      <c r="O1193">
        <v>1.19</v>
      </c>
      <c r="P1193">
        <v>221</v>
      </c>
      <c r="Q1193">
        <v>0.45</v>
      </c>
      <c r="R1193">
        <v>36</v>
      </c>
      <c r="S1193">
        <v>0</v>
      </c>
      <c r="T1193">
        <v>0</v>
      </c>
      <c r="U1193">
        <v>-4</v>
      </c>
      <c r="V1193">
        <v>-4</v>
      </c>
      <c r="W1193">
        <v>77001</v>
      </c>
      <c r="X1193">
        <v>75165</v>
      </c>
      <c r="Y1193">
        <v>37806</v>
      </c>
      <c r="Z1193">
        <v>1.1299999999999999</v>
      </c>
      <c r="AA1193" t="s">
        <v>2060</v>
      </c>
      <c r="AB1193" t="s">
        <v>2059</v>
      </c>
    </row>
    <row r="1194" spans="1:28" x14ac:dyDescent="0.3">
      <c r="A1194" t="s">
        <v>2062</v>
      </c>
      <c r="B1194" t="s">
        <v>2061</v>
      </c>
      <c r="C1194" t="s">
        <v>217</v>
      </c>
      <c r="D1194" t="s">
        <v>218</v>
      </c>
      <c r="E1194" t="s">
        <v>39</v>
      </c>
      <c r="F1194" t="s">
        <v>76</v>
      </c>
      <c r="G1194" t="s">
        <v>1767</v>
      </c>
      <c r="H1194" t="s">
        <v>70</v>
      </c>
      <c r="I1194" t="s">
        <v>1800</v>
      </c>
      <c r="J1194" t="str">
        <f t="shared" si="18"/>
        <v>OWENS CORNING SALES | 7516537806</v>
      </c>
      <c r="K1194">
        <v>1</v>
      </c>
      <c r="L1194">
        <v>1.2</v>
      </c>
      <c r="M1194">
        <v>0.18</v>
      </c>
      <c r="N1194">
        <v>888</v>
      </c>
      <c r="O1194">
        <v>1.19</v>
      </c>
      <c r="P1194">
        <v>37</v>
      </c>
      <c r="Q1194">
        <v>0.25</v>
      </c>
      <c r="R1194">
        <v>27</v>
      </c>
      <c r="S1194">
        <v>0</v>
      </c>
      <c r="T1194">
        <v>0</v>
      </c>
      <c r="U1194">
        <v>5</v>
      </c>
      <c r="V1194">
        <v>5</v>
      </c>
      <c r="W1194">
        <v>76031</v>
      </c>
      <c r="X1194">
        <v>75165</v>
      </c>
      <c r="Y1194">
        <v>37806</v>
      </c>
      <c r="Z1194">
        <v>1.1399999999999999</v>
      </c>
      <c r="AA1194" t="s">
        <v>2060</v>
      </c>
      <c r="AB1194" t="s">
        <v>2059</v>
      </c>
    </row>
    <row r="1195" spans="1:28" x14ac:dyDescent="0.3">
      <c r="A1195" t="s">
        <v>1990</v>
      </c>
      <c r="B1195" t="s">
        <v>2058</v>
      </c>
      <c r="C1195" t="s">
        <v>1921</v>
      </c>
      <c r="D1195" t="s">
        <v>1922</v>
      </c>
      <c r="E1195" t="s">
        <v>39</v>
      </c>
      <c r="F1195" t="s">
        <v>396</v>
      </c>
      <c r="G1195" t="s">
        <v>1923</v>
      </c>
      <c r="H1195" t="s">
        <v>66</v>
      </c>
      <c r="I1195" t="s">
        <v>1924</v>
      </c>
      <c r="J1195" t="str">
        <f t="shared" si="18"/>
        <v>PCA HARRISONBURG BILL| 2280139452</v>
      </c>
      <c r="K1195">
        <v>1</v>
      </c>
      <c r="L1195">
        <v>1.72</v>
      </c>
      <c r="M1195">
        <v>0.19</v>
      </c>
      <c r="N1195">
        <v>897</v>
      </c>
      <c r="O1195">
        <v>1.19</v>
      </c>
      <c r="P1195">
        <v>56</v>
      </c>
      <c r="Q1195">
        <v>0.3</v>
      </c>
      <c r="R1195">
        <v>18</v>
      </c>
      <c r="S1195">
        <v>-64</v>
      </c>
      <c r="T1195">
        <v>0</v>
      </c>
      <c r="U1195">
        <v>-628</v>
      </c>
      <c r="V1195">
        <v>-692</v>
      </c>
      <c r="W1195">
        <v>22630</v>
      </c>
      <c r="X1195">
        <v>22801</v>
      </c>
      <c r="Y1195">
        <v>39452</v>
      </c>
      <c r="Z1195">
        <v>1.67</v>
      </c>
      <c r="AA1195" t="s">
        <v>1986</v>
      </c>
      <c r="AB1195" t="s">
        <v>1985</v>
      </c>
    </row>
    <row r="1196" spans="1:28" x14ac:dyDescent="0.3">
      <c r="A1196" t="s">
        <v>1990</v>
      </c>
      <c r="B1196" t="s">
        <v>2019</v>
      </c>
      <c r="C1196" t="s">
        <v>1921</v>
      </c>
      <c r="D1196" t="s">
        <v>1922</v>
      </c>
      <c r="E1196" t="s">
        <v>39</v>
      </c>
      <c r="F1196" t="s">
        <v>396</v>
      </c>
      <c r="G1196" t="s">
        <v>1923</v>
      </c>
      <c r="H1196" t="s">
        <v>174</v>
      </c>
      <c r="I1196" t="s">
        <v>2057</v>
      </c>
      <c r="J1196" t="str">
        <f t="shared" si="18"/>
        <v>PCA HARRISONBURG BILL| 2280121001</v>
      </c>
      <c r="K1196">
        <v>8</v>
      </c>
      <c r="L1196">
        <v>3.55</v>
      </c>
      <c r="M1196">
        <v>0.19</v>
      </c>
      <c r="N1196">
        <v>200</v>
      </c>
      <c r="O1196">
        <v>0.26</v>
      </c>
      <c r="P1196">
        <v>88</v>
      </c>
      <c r="Q1196">
        <v>0.32</v>
      </c>
      <c r="R1196">
        <v>27</v>
      </c>
      <c r="S1196">
        <v>-64</v>
      </c>
      <c r="T1196">
        <v>32</v>
      </c>
      <c r="U1196">
        <v>-11</v>
      </c>
      <c r="V1196">
        <v>-43</v>
      </c>
      <c r="W1196">
        <v>22801</v>
      </c>
      <c r="X1196">
        <v>22801</v>
      </c>
      <c r="Y1196">
        <v>21001</v>
      </c>
      <c r="Z1196">
        <v>3.5</v>
      </c>
      <c r="AA1196" t="s">
        <v>1986</v>
      </c>
      <c r="AB1196" t="s">
        <v>1985</v>
      </c>
    </row>
    <row r="1197" spans="1:28" x14ac:dyDescent="0.3">
      <c r="A1197" t="s">
        <v>1990</v>
      </c>
      <c r="B1197" t="s">
        <v>2019</v>
      </c>
      <c r="C1197" t="s">
        <v>1921</v>
      </c>
      <c r="D1197" t="s">
        <v>1922</v>
      </c>
      <c r="E1197" t="s">
        <v>39</v>
      </c>
      <c r="F1197" t="s">
        <v>396</v>
      </c>
      <c r="G1197" t="s">
        <v>1923</v>
      </c>
      <c r="H1197" t="s">
        <v>174</v>
      </c>
      <c r="I1197" t="s">
        <v>1015</v>
      </c>
      <c r="J1197" t="str">
        <f t="shared" si="18"/>
        <v>PCA HARRISONBURG BILL| 2280121201</v>
      </c>
      <c r="K1197">
        <v>1</v>
      </c>
      <c r="L1197">
        <v>3.29</v>
      </c>
      <c r="M1197">
        <v>0.18</v>
      </c>
      <c r="N1197">
        <v>190</v>
      </c>
      <c r="O1197">
        <v>0.25</v>
      </c>
      <c r="P1197">
        <v>67</v>
      </c>
      <c r="Q1197">
        <v>0.3</v>
      </c>
      <c r="R1197">
        <v>-43</v>
      </c>
      <c r="S1197">
        <v>-64</v>
      </c>
      <c r="T1197">
        <v>36</v>
      </c>
      <c r="U1197">
        <v>-16</v>
      </c>
      <c r="V1197">
        <v>-44</v>
      </c>
      <c r="W1197">
        <v>22601</v>
      </c>
      <c r="X1197">
        <v>22801</v>
      </c>
      <c r="Y1197">
        <v>21201</v>
      </c>
      <c r="Z1197">
        <v>3.23</v>
      </c>
      <c r="AA1197" t="s">
        <v>1986</v>
      </c>
      <c r="AB1197" t="s">
        <v>1985</v>
      </c>
    </row>
    <row r="1198" spans="1:28" x14ac:dyDescent="0.3">
      <c r="A1198" t="s">
        <v>1990</v>
      </c>
      <c r="B1198" t="s">
        <v>2019</v>
      </c>
      <c r="C1198" t="s">
        <v>1921</v>
      </c>
      <c r="D1198" t="s">
        <v>1922</v>
      </c>
      <c r="E1198" t="s">
        <v>39</v>
      </c>
      <c r="F1198" t="s">
        <v>396</v>
      </c>
      <c r="G1198" t="s">
        <v>1923</v>
      </c>
      <c r="H1198" t="s">
        <v>174</v>
      </c>
      <c r="I1198" t="s">
        <v>2056</v>
      </c>
      <c r="J1198" t="str">
        <f t="shared" si="18"/>
        <v>PCA HARRISONBURG BILL| 2280121078</v>
      </c>
      <c r="K1198">
        <v>1</v>
      </c>
      <c r="L1198">
        <v>3.46</v>
      </c>
      <c r="M1198">
        <v>0.18</v>
      </c>
      <c r="N1198">
        <v>205</v>
      </c>
      <c r="O1198">
        <v>0.27</v>
      </c>
      <c r="P1198">
        <v>164</v>
      </c>
      <c r="Q1198">
        <v>0.4</v>
      </c>
      <c r="R1198">
        <v>31</v>
      </c>
      <c r="S1198">
        <v>-64</v>
      </c>
      <c r="T1198">
        <v>118</v>
      </c>
      <c r="U1198">
        <v>-21</v>
      </c>
      <c r="V1198">
        <v>33</v>
      </c>
      <c r="W1198">
        <v>17350</v>
      </c>
      <c r="X1198">
        <v>22801</v>
      </c>
      <c r="Y1198">
        <v>21078</v>
      </c>
      <c r="Z1198">
        <v>3.4</v>
      </c>
      <c r="AA1198" t="s">
        <v>1986</v>
      </c>
      <c r="AB1198" t="s">
        <v>1985</v>
      </c>
    </row>
    <row r="1199" spans="1:28" x14ac:dyDescent="0.3">
      <c r="A1199" t="s">
        <v>1990</v>
      </c>
      <c r="B1199" t="s">
        <v>2019</v>
      </c>
      <c r="C1199" t="s">
        <v>1921</v>
      </c>
      <c r="D1199" t="s">
        <v>1922</v>
      </c>
      <c r="E1199" t="s">
        <v>39</v>
      </c>
      <c r="F1199" t="s">
        <v>396</v>
      </c>
      <c r="G1199" t="s">
        <v>1923</v>
      </c>
      <c r="H1199" t="s">
        <v>174</v>
      </c>
      <c r="I1199" t="s">
        <v>2005</v>
      </c>
      <c r="J1199" t="str">
        <f t="shared" si="18"/>
        <v>PCA HARRISONBURG BILL| 2280120659</v>
      </c>
      <c r="K1199">
        <v>3</v>
      </c>
      <c r="L1199">
        <v>3.46</v>
      </c>
      <c r="M1199">
        <v>0.19</v>
      </c>
      <c r="N1199">
        <v>186</v>
      </c>
      <c r="O1199">
        <v>0.24</v>
      </c>
      <c r="P1199">
        <v>159</v>
      </c>
      <c r="Q1199">
        <v>0.38</v>
      </c>
      <c r="R1199">
        <v>-6</v>
      </c>
      <c r="S1199">
        <v>-64</v>
      </c>
      <c r="T1199">
        <v>40</v>
      </c>
      <c r="U1199">
        <v>-30</v>
      </c>
      <c r="V1199">
        <v>-54</v>
      </c>
      <c r="W1199">
        <v>23432</v>
      </c>
      <c r="X1199">
        <v>22801</v>
      </c>
      <c r="Y1199">
        <v>20659</v>
      </c>
      <c r="Z1199">
        <v>3.41</v>
      </c>
      <c r="AA1199" t="s">
        <v>1986</v>
      </c>
      <c r="AB1199" t="s">
        <v>1985</v>
      </c>
    </row>
    <row r="1200" spans="1:28" x14ac:dyDescent="0.3">
      <c r="A1200" t="s">
        <v>1990</v>
      </c>
      <c r="B1200" t="s">
        <v>2019</v>
      </c>
      <c r="C1200" t="s">
        <v>1921</v>
      </c>
      <c r="D1200" t="s">
        <v>1922</v>
      </c>
      <c r="E1200" t="s">
        <v>39</v>
      </c>
      <c r="F1200" t="s">
        <v>396</v>
      </c>
      <c r="G1200" t="s">
        <v>1923</v>
      </c>
      <c r="H1200" t="s">
        <v>174</v>
      </c>
      <c r="I1200" t="s">
        <v>2055</v>
      </c>
      <c r="J1200" t="str">
        <f t="shared" si="18"/>
        <v>PCA HARRISONBURG BILL| 2280121162</v>
      </c>
      <c r="K1200">
        <v>1</v>
      </c>
      <c r="L1200">
        <v>3.46</v>
      </c>
      <c r="M1200">
        <v>0.18</v>
      </c>
      <c r="N1200">
        <v>182</v>
      </c>
      <c r="O1200">
        <v>0.24</v>
      </c>
      <c r="P1200">
        <v>67</v>
      </c>
      <c r="Q1200">
        <v>0.3</v>
      </c>
      <c r="R1200">
        <v>30</v>
      </c>
      <c r="S1200">
        <v>-64</v>
      </c>
      <c r="T1200">
        <v>40</v>
      </c>
      <c r="U1200">
        <v>-76</v>
      </c>
      <c r="V1200">
        <v>-100</v>
      </c>
      <c r="W1200">
        <v>22601</v>
      </c>
      <c r="X1200">
        <v>22801</v>
      </c>
      <c r="Y1200">
        <v>21162</v>
      </c>
      <c r="Z1200">
        <v>3.4</v>
      </c>
      <c r="AA1200" t="s">
        <v>1986</v>
      </c>
      <c r="AB1200" t="s">
        <v>1985</v>
      </c>
    </row>
    <row r="1201" spans="1:28" x14ac:dyDescent="0.3">
      <c r="A1201" t="s">
        <v>1990</v>
      </c>
      <c r="B1201" t="s">
        <v>2019</v>
      </c>
      <c r="C1201" t="s">
        <v>1921</v>
      </c>
      <c r="D1201" t="s">
        <v>2016</v>
      </c>
      <c r="E1201" t="s">
        <v>39</v>
      </c>
      <c r="F1201" t="s">
        <v>396</v>
      </c>
      <c r="G1201" t="s">
        <v>1923</v>
      </c>
      <c r="H1201" t="s">
        <v>174</v>
      </c>
      <c r="I1201" t="s">
        <v>1804</v>
      </c>
      <c r="J1201" t="str">
        <f t="shared" si="18"/>
        <v>PCA HARRISONBURG BILL| 2280120735</v>
      </c>
      <c r="K1201">
        <v>2</v>
      </c>
      <c r="L1201">
        <v>3.52</v>
      </c>
      <c r="M1201">
        <v>0.19</v>
      </c>
      <c r="N1201">
        <v>145</v>
      </c>
      <c r="O1201">
        <v>0.24</v>
      </c>
      <c r="P1201">
        <v>155</v>
      </c>
      <c r="Q1201">
        <v>0.38</v>
      </c>
      <c r="R1201">
        <v>-5</v>
      </c>
      <c r="S1201">
        <v>-55</v>
      </c>
      <c r="T1201">
        <v>-4</v>
      </c>
      <c r="U1201">
        <v>-122</v>
      </c>
      <c r="V1201">
        <v>-181</v>
      </c>
      <c r="W1201">
        <v>17870</v>
      </c>
      <c r="X1201">
        <v>22801</v>
      </c>
      <c r="Y1201">
        <v>20735</v>
      </c>
      <c r="Z1201">
        <v>3.47</v>
      </c>
      <c r="AA1201" t="s">
        <v>1986</v>
      </c>
      <c r="AB1201" t="s">
        <v>1985</v>
      </c>
    </row>
    <row r="1202" spans="1:28" x14ac:dyDescent="0.3">
      <c r="A1202" t="s">
        <v>1990</v>
      </c>
      <c r="B1202" t="s">
        <v>2019</v>
      </c>
      <c r="C1202" t="s">
        <v>1921</v>
      </c>
      <c r="D1202" t="s">
        <v>2016</v>
      </c>
      <c r="E1202" t="s">
        <v>39</v>
      </c>
      <c r="F1202" t="s">
        <v>396</v>
      </c>
      <c r="G1202" t="s">
        <v>1923</v>
      </c>
      <c r="H1202" t="s">
        <v>174</v>
      </c>
      <c r="I1202" t="s">
        <v>2054</v>
      </c>
      <c r="J1202" t="str">
        <f t="shared" si="18"/>
        <v>PCA HARRISONBURG BILL| 2280120877</v>
      </c>
      <c r="K1202">
        <v>27</v>
      </c>
      <c r="L1202">
        <v>3.66</v>
      </c>
      <c r="M1202">
        <v>0.18</v>
      </c>
      <c r="N1202">
        <v>139</v>
      </c>
      <c r="O1202">
        <v>0.2</v>
      </c>
      <c r="P1202">
        <v>81</v>
      </c>
      <c r="Q1202">
        <v>0.31</v>
      </c>
      <c r="R1202">
        <v>-7</v>
      </c>
      <c r="S1202">
        <v>-55</v>
      </c>
      <c r="T1202">
        <v>14</v>
      </c>
      <c r="U1202">
        <v>-114</v>
      </c>
      <c r="V1202">
        <v>-155</v>
      </c>
      <c r="W1202">
        <v>22853</v>
      </c>
      <c r="X1202">
        <v>22801</v>
      </c>
      <c r="Y1202">
        <v>20877</v>
      </c>
      <c r="Z1202">
        <v>3.6</v>
      </c>
      <c r="AA1202" t="s">
        <v>1986</v>
      </c>
      <c r="AB1202" t="s">
        <v>1985</v>
      </c>
    </row>
    <row r="1203" spans="1:28" x14ac:dyDescent="0.3">
      <c r="A1203" t="s">
        <v>1990</v>
      </c>
      <c r="B1203" t="s">
        <v>2019</v>
      </c>
      <c r="C1203" t="s">
        <v>1921</v>
      </c>
      <c r="D1203" t="s">
        <v>2016</v>
      </c>
      <c r="E1203" t="s">
        <v>39</v>
      </c>
      <c r="F1203" t="s">
        <v>396</v>
      </c>
      <c r="G1203" t="s">
        <v>1923</v>
      </c>
      <c r="H1203" t="s">
        <v>174</v>
      </c>
      <c r="I1203" t="s">
        <v>1016</v>
      </c>
      <c r="J1203" t="str">
        <f t="shared" si="18"/>
        <v>PCA HARRISONBURG BILL| 2280120794</v>
      </c>
      <c r="K1203">
        <v>1</v>
      </c>
      <c r="L1203">
        <v>3.28</v>
      </c>
      <c r="M1203">
        <v>0.19</v>
      </c>
      <c r="N1203">
        <v>156</v>
      </c>
      <c r="O1203">
        <v>0.2</v>
      </c>
      <c r="P1203">
        <v>0</v>
      </c>
      <c r="Q1203">
        <v>0.25</v>
      </c>
      <c r="R1203">
        <v>3</v>
      </c>
      <c r="S1203">
        <v>-55</v>
      </c>
      <c r="T1203">
        <v>58</v>
      </c>
      <c r="U1203">
        <v>-140</v>
      </c>
      <c r="V1203">
        <v>-137</v>
      </c>
      <c r="W1203">
        <v>22801</v>
      </c>
      <c r="X1203">
        <v>22801</v>
      </c>
      <c r="Y1203">
        <v>20794</v>
      </c>
      <c r="Z1203">
        <v>3.23</v>
      </c>
      <c r="AA1203" t="s">
        <v>1986</v>
      </c>
      <c r="AB1203" t="s">
        <v>1985</v>
      </c>
    </row>
    <row r="1204" spans="1:28" x14ac:dyDescent="0.3">
      <c r="A1204" t="s">
        <v>1990</v>
      </c>
      <c r="B1204" t="s">
        <v>2019</v>
      </c>
      <c r="C1204" t="s">
        <v>1921</v>
      </c>
      <c r="D1204" t="s">
        <v>2016</v>
      </c>
      <c r="E1204" t="s">
        <v>39</v>
      </c>
      <c r="F1204" t="s">
        <v>396</v>
      </c>
      <c r="G1204" t="s">
        <v>1923</v>
      </c>
      <c r="H1204" t="s">
        <v>174</v>
      </c>
      <c r="I1204" t="s">
        <v>2053</v>
      </c>
      <c r="J1204" t="str">
        <f t="shared" si="18"/>
        <v>PCA HARRISONBURG BILL| 2280120710</v>
      </c>
      <c r="K1204">
        <v>4</v>
      </c>
      <c r="L1204">
        <v>3.36</v>
      </c>
      <c r="M1204">
        <v>0.18</v>
      </c>
      <c r="N1204">
        <v>152</v>
      </c>
      <c r="O1204">
        <v>0.32</v>
      </c>
      <c r="P1204">
        <v>107</v>
      </c>
      <c r="Q1204">
        <v>0.34</v>
      </c>
      <c r="R1204">
        <v>3</v>
      </c>
      <c r="S1204">
        <v>-55</v>
      </c>
      <c r="T1204">
        <v>6</v>
      </c>
      <c r="U1204">
        <v>-137</v>
      </c>
      <c r="V1204">
        <v>-186</v>
      </c>
      <c r="W1204">
        <v>20710</v>
      </c>
      <c r="X1204">
        <v>22801</v>
      </c>
      <c r="Y1204">
        <v>20710</v>
      </c>
      <c r="Z1204">
        <v>3.3</v>
      </c>
      <c r="AA1204" t="s">
        <v>1986</v>
      </c>
      <c r="AB1204" t="s">
        <v>1985</v>
      </c>
    </row>
    <row r="1205" spans="1:28" x14ac:dyDescent="0.3">
      <c r="A1205" t="s">
        <v>1990</v>
      </c>
      <c r="B1205" t="s">
        <v>2019</v>
      </c>
      <c r="C1205" t="s">
        <v>1921</v>
      </c>
      <c r="D1205" t="s">
        <v>2016</v>
      </c>
      <c r="E1205" t="s">
        <v>39</v>
      </c>
      <c r="F1205" t="s">
        <v>396</v>
      </c>
      <c r="G1205" t="s">
        <v>1923</v>
      </c>
      <c r="H1205" t="s">
        <v>174</v>
      </c>
      <c r="I1205" t="s">
        <v>1962</v>
      </c>
      <c r="J1205" t="str">
        <f t="shared" si="18"/>
        <v>PCA HARRISONBURG BILL| 2280120707</v>
      </c>
      <c r="K1205">
        <v>1</v>
      </c>
      <c r="L1205">
        <v>3.43</v>
      </c>
      <c r="M1205">
        <v>0.19</v>
      </c>
      <c r="N1205">
        <v>149</v>
      </c>
      <c r="O1205">
        <v>0.19</v>
      </c>
      <c r="P1205">
        <v>178</v>
      </c>
      <c r="Q1205">
        <v>0.4</v>
      </c>
      <c r="R1205">
        <v>3</v>
      </c>
      <c r="S1205">
        <v>-55</v>
      </c>
      <c r="T1205">
        <v>18</v>
      </c>
      <c r="U1205">
        <v>-133</v>
      </c>
      <c r="V1205">
        <v>-170</v>
      </c>
      <c r="W1205">
        <v>24343</v>
      </c>
      <c r="X1205">
        <v>22801</v>
      </c>
      <c r="Y1205">
        <v>20707</v>
      </c>
      <c r="Z1205">
        <v>3.38</v>
      </c>
      <c r="AA1205" t="s">
        <v>1986</v>
      </c>
      <c r="AB1205" t="s">
        <v>1985</v>
      </c>
    </row>
    <row r="1206" spans="1:28" x14ac:dyDescent="0.3">
      <c r="A1206" t="s">
        <v>1990</v>
      </c>
      <c r="B1206" t="s">
        <v>2052</v>
      </c>
      <c r="C1206" t="s">
        <v>1921</v>
      </c>
      <c r="D1206" t="s">
        <v>1922</v>
      </c>
      <c r="E1206" t="s">
        <v>39</v>
      </c>
      <c r="F1206" t="s">
        <v>396</v>
      </c>
      <c r="G1206" t="s">
        <v>1923</v>
      </c>
      <c r="H1206" t="s">
        <v>68</v>
      </c>
      <c r="I1206" t="s">
        <v>1004</v>
      </c>
      <c r="J1206" t="str">
        <f t="shared" si="18"/>
        <v>PCA HARRISONBURG BILL| 2280128655</v>
      </c>
      <c r="K1206">
        <v>1</v>
      </c>
      <c r="L1206">
        <v>3.15</v>
      </c>
      <c r="M1206">
        <v>0.19</v>
      </c>
      <c r="N1206">
        <v>302</v>
      </c>
      <c r="O1206">
        <v>0.4</v>
      </c>
      <c r="P1206">
        <v>183</v>
      </c>
      <c r="Q1206">
        <v>0.4</v>
      </c>
      <c r="R1206">
        <v>17</v>
      </c>
      <c r="S1206">
        <v>-64</v>
      </c>
      <c r="T1206">
        <v>189</v>
      </c>
      <c r="U1206">
        <v>-219</v>
      </c>
      <c r="V1206">
        <v>-94</v>
      </c>
      <c r="W1206">
        <v>15501</v>
      </c>
      <c r="X1206">
        <v>22801</v>
      </c>
      <c r="Y1206">
        <v>28655</v>
      </c>
      <c r="Z1206">
        <v>3.1</v>
      </c>
      <c r="AA1206" t="s">
        <v>1986</v>
      </c>
      <c r="AB1206" t="s">
        <v>1985</v>
      </c>
    </row>
    <row r="1207" spans="1:28" x14ac:dyDescent="0.3">
      <c r="A1207" t="s">
        <v>1990</v>
      </c>
      <c r="B1207" t="s">
        <v>2051</v>
      </c>
      <c r="C1207" t="s">
        <v>1921</v>
      </c>
      <c r="D1207" t="s">
        <v>1922</v>
      </c>
      <c r="E1207" t="s">
        <v>39</v>
      </c>
      <c r="F1207" t="s">
        <v>396</v>
      </c>
      <c r="G1207" t="s">
        <v>1923</v>
      </c>
      <c r="H1207" t="s">
        <v>68</v>
      </c>
      <c r="I1207" t="s">
        <v>1352</v>
      </c>
      <c r="J1207" t="str">
        <f t="shared" si="18"/>
        <v>PCA HARRISONBURG BILL| 2280127298</v>
      </c>
      <c r="K1207">
        <v>2</v>
      </c>
      <c r="L1207">
        <v>3.46</v>
      </c>
      <c r="M1207">
        <v>0.19</v>
      </c>
      <c r="N1207">
        <v>231</v>
      </c>
      <c r="O1207">
        <v>0.3</v>
      </c>
      <c r="P1207">
        <v>212</v>
      </c>
      <c r="Q1207">
        <v>0.43</v>
      </c>
      <c r="R1207">
        <v>18</v>
      </c>
      <c r="S1207">
        <v>-64</v>
      </c>
      <c r="T1207">
        <v>105</v>
      </c>
      <c r="U1207">
        <v>-449</v>
      </c>
      <c r="V1207">
        <v>-408</v>
      </c>
      <c r="W1207">
        <v>17961</v>
      </c>
      <c r="X1207">
        <v>22801</v>
      </c>
      <c r="Y1207">
        <v>27298</v>
      </c>
      <c r="Z1207">
        <v>3.41</v>
      </c>
      <c r="AA1207" t="s">
        <v>1986</v>
      </c>
      <c r="AB1207" t="s">
        <v>1985</v>
      </c>
    </row>
    <row r="1208" spans="1:28" x14ac:dyDescent="0.3">
      <c r="A1208" t="s">
        <v>1990</v>
      </c>
      <c r="B1208" t="s">
        <v>2050</v>
      </c>
      <c r="C1208" t="s">
        <v>1921</v>
      </c>
      <c r="D1208" t="s">
        <v>1922</v>
      </c>
      <c r="E1208" t="s">
        <v>39</v>
      </c>
      <c r="F1208" t="s">
        <v>396</v>
      </c>
      <c r="G1208" t="s">
        <v>1923</v>
      </c>
      <c r="H1208" t="s">
        <v>544</v>
      </c>
      <c r="I1208" t="s">
        <v>2049</v>
      </c>
      <c r="J1208" t="str">
        <f t="shared" si="18"/>
        <v>PCA HARRISONBURG BILL| 2280119020</v>
      </c>
      <c r="K1208">
        <v>1</v>
      </c>
      <c r="L1208">
        <v>3.47</v>
      </c>
      <c r="M1208">
        <v>0.19</v>
      </c>
      <c r="N1208">
        <v>282</v>
      </c>
      <c r="O1208">
        <v>0.37</v>
      </c>
      <c r="P1208">
        <v>161</v>
      </c>
      <c r="Q1208">
        <v>0.4</v>
      </c>
      <c r="R1208">
        <v>87</v>
      </c>
      <c r="S1208">
        <v>-64</v>
      </c>
      <c r="T1208">
        <v>141</v>
      </c>
      <c r="U1208">
        <v>182</v>
      </c>
      <c r="V1208">
        <v>259</v>
      </c>
      <c r="W1208">
        <v>23185</v>
      </c>
      <c r="X1208">
        <v>22801</v>
      </c>
      <c r="Y1208">
        <v>19020</v>
      </c>
      <c r="Z1208">
        <v>3.42</v>
      </c>
      <c r="AA1208" t="s">
        <v>1986</v>
      </c>
      <c r="AB1208" t="s">
        <v>1985</v>
      </c>
    </row>
    <row r="1209" spans="1:28" x14ac:dyDescent="0.3">
      <c r="A1209" t="s">
        <v>1990</v>
      </c>
      <c r="B1209" t="s">
        <v>2048</v>
      </c>
      <c r="C1209" t="s">
        <v>1921</v>
      </c>
      <c r="D1209" t="s">
        <v>1993</v>
      </c>
      <c r="E1209" t="s">
        <v>39</v>
      </c>
      <c r="F1209" t="s">
        <v>396</v>
      </c>
      <c r="G1209" t="s">
        <v>1923</v>
      </c>
      <c r="H1209" t="s">
        <v>87</v>
      </c>
      <c r="I1209" t="s">
        <v>2047</v>
      </c>
      <c r="J1209" t="str">
        <f t="shared" si="18"/>
        <v>PCA HARRISONBURG BILL| 2280144422</v>
      </c>
      <c r="K1209">
        <v>1</v>
      </c>
      <c r="L1209">
        <v>2.5299999999999998</v>
      </c>
      <c r="M1209">
        <v>0.19</v>
      </c>
      <c r="N1209">
        <v>316</v>
      </c>
      <c r="O1209">
        <v>0.42</v>
      </c>
      <c r="P1209">
        <v>0</v>
      </c>
      <c r="Q1209">
        <v>0.25</v>
      </c>
      <c r="R1209">
        <v>17</v>
      </c>
      <c r="S1209">
        <v>10</v>
      </c>
      <c r="T1209">
        <v>180</v>
      </c>
      <c r="U1209">
        <v>-188</v>
      </c>
      <c r="V1209">
        <v>2</v>
      </c>
      <c r="W1209">
        <v>22801</v>
      </c>
      <c r="X1209">
        <v>22801</v>
      </c>
      <c r="Y1209">
        <v>44422</v>
      </c>
      <c r="Z1209">
        <v>2.48</v>
      </c>
      <c r="AA1209" t="s">
        <v>1986</v>
      </c>
      <c r="AB1209" t="s">
        <v>1985</v>
      </c>
    </row>
    <row r="1210" spans="1:28" x14ac:dyDescent="0.3">
      <c r="A1210" t="s">
        <v>1990</v>
      </c>
      <c r="B1210" t="s">
        <v>2018</v>
      </c>
      <c r="C1210" t="s">
        <v>1921</v>
      </c>
      <c r="D1210" t="s">
        <v>1922</v>
      </c>
      <c r="E1210" t="s">
        <v>39</v>
      </c>
      <c r="F1210" t="s">
        <v>396</v>
      </c>
      <c r="G1210" t="s">
        <v>1923</v>
      </c>
      <c r="H1210" t="s">
        <v>544</v>
      </c>
      <c r="I1210" t="s">
        <v>46</v>
      </c>
      <c r="J1210" t="str">
        <f t="shared" si="18"/>
        <v>PCA HARRISONBURG BILL| 2280115501</v>
      </c>
      <c r="K1210">
        <v>13</v>
      </c>
      <c r="L1210">
        <v>3.93</v>
      </c>
      <c r="M1210">
        <v>0.19</v>
      </c>
      <c r="N1210">
        <v>189</v>
      </c>
      <c r="O1210">
        <v>0.28999999999999998</v>
      </c>
      <c r="P1210">
        <v>126</v>
      </c>
      <c r="Q1210">
        <v>0.35</v>
      </c>
      <c r="R1210">
        <v>52</v>
      </c>
      <c r="S1210">
        <v>-64</v>
      </c>
      <c r="T1210">
        <v>19</v>
      </c>
      <c r="U1210">
        <v>-126</v>
      </c>
      <c r="V1210">
        <v>-171</v>
      </c>
      <c r="W1210">
        <v>22801</v>
      </c>
      <c r="X1210">
        <v>22801</v>
      </c>
      <c r="Y1210">
        <v>15501</v>
      </c>
      <c r="Z1210">
        <v>3.88</v>
      </c>
      <c r="AA1210" t="s">
        <v>1986</v>
      </c>
      <c r="AB1210" t="s">
        <v>1985</v>
      </c>
    </row>
    <row r="1211" spans="1:28" x14ac:dyDescent="0.3">
      <c r="A1211" t="s">
        <v>1990</v>
      </c>
      <c r="B1211" t="s">
        <v>2012</v>
      </c>
      <c r="C1211" t="s">
        <v>1921</v>
      </c>
      <c r="D1211" t="s">
        <v>1922</v>
      </c>
      <c r="E1211" t="s">
        <v>39</v>
      </c>
      <c r="F1211" t="s">
        <v>396</v>
      </c>
      <c r="G1211" t="s">
        <v>1923</v>
      </c>
      <c r="H1211" t="s">
        <v>544</v>
      </c>
      <c r="I1211" t="s">
        <v>1532</v>
      </c>
      <c r="J1211" t="str">
        <f t="shared" si="18"/>
        <v>PCA HARRISONBURG BILL| 2280117013</v>
      </c>
      <c r="K1211">
        <v>1</v>
      </c>
      <c r="L1211">
        <v>3.47</v>
      </c>
      <c r="M1211">
        <v>0.18</v>
      </c>
      <c r="N1211">
        <v>163</v>
      </c>
      <c r="O1211">
        <v>0.25</v>
      </c>
      <c r="P1211">
        <v>110</v>
      </c>
      <c r="Q1211">
        <v>0.35</v>
      </c>
      <c r="R1211">
        <v>-44</v>
      </c>
      <c r="S1211">
        <v>-64</v>
      </c>
      <c r="T1211">
        <v>36</v>
      </c>
      <c r="U1211">
        <v>137</v>
      </c>
      <c r="V1211">
        <v>109</v>
      </c>
      <c r="W1211">
        <v>21740</v>
      </c>
      <c r="X1211">
        <v>22801</v>
      </c>
      <c r="Y1211">
        <v>17013</v>
      </c>
      <c r="Z1211">
        <v>3.41</v>
      </c>
      <c r="AA1211" t="s">
        <v>1986</v>
      </c>
      <c r="AB1211" t="s">
        <v>1985</v>
      </c>
    </row>
    <row r="1212" spans="1:28" x14ac:dyDescent="0.3">
      <c r="A1212" t="s">
        <v>1990</v>
      </c>
      <c r="B1212" t="s">
        <v>2012</v>
      </c>
      <c r="C1212" t="s">
        <v>1921</v>
      </c>
      <c r="D1212" t="s">
        <v>1922</v>
      </c>
      <c r="E1212" t="s">
        <v>39</v>
      </c>
      <c r="F1212" t="s">
        <v>396</v>
      </c>
      <c r="G1212" t="s">
        <v>1923</v>
      </c>
      <c r="H1212" t="s">
        <v>544</v>
      </c>
      <c r="I1212" t="s">
        <v>1528</v>
      </c>
      <c r="J1212" t="str">
        <f t="shared" si="18"/>
        <v>PCA HARRISONBURG BILL| 2280117055</v>
      </c>
      <c r="K1212">
        <v>5</v>
      </c>
      <c r="L1212">
        <v>3.46</v>
      </c>
      <c r="M1212">
        <v>0.19</v>
      </c>
      <c r="N1212">
        <v>173</v>
      </c>
      <c r="O1212">
        <v>0.24</v>
      </c>
      <c r="P1212">
        <v>182</v>
      </c>
      <c r="Q1212">
        <v>0.41</v>
      </c>
      <c r="R1212">
        <v>-6</v>
      </c>
      <c r="S1212">
        <v>-64</v>
      </c>
      <c r="T1212">
        <v>40</v>
      </c>
      <c r="U1212">
        <v>122</v>
      </c>
      <c r="V1212">
        <v>98</v>
      </c>
      <c r="W1212">
        <v>17048</v>
      </c>
      <c r="X1212">
        <v>22801</v>
      </c>
      <c r="Y1212">
        <v>17055</v>
      </c>
      <c r="Z1212">
        <v>3.41</v>
      </c>
      <c r="AA1212" t="s">
        <v>1986</v>
      </c>
      <c r="AB1212" t="s">
        <v>1985</v>
      </c>
    </row>
    <row r="1213" spans="1:28" x14ac:dyDescent="0.3">
      <c r="A1213" t="s">
        <v>1990</v>
      </c>
      <c r="B1213" t="s">
        <v>2012</v>
      </c>
      <c r="C1213" t="s">
        <v>1921</v>
      </c>
      <c r="D1213" t="s">
        <v>1922</v>
      </c>
      <c r="E1213" t="s">
        <v>39</v>
      </c>
      <c r="F1213" t="s">
        <v>396</v>
      </c>
      <c r="G1213" t="s">
        <v>1923</v>
      </c>
      <c r="H1213" t="s">
        <v>544</v>
      </c>
      <c r="I1213" t="s">
        <v>2046</v>
      </c>
      <c r="J1213" t="str">
        <f t="shared" si="18"/>
        <v>PCA HARRISONBURG BILL| 2280117350</v>
      </c>
      <c r="K1213">
        <v>11</v>
      </c>
      <c r="L1213">
        <v>2.97</v>
      </c>
      <c r="M1213">
        <v>0.18</v>
      </c>
      <c r="N1213">
        <v>181</v>
      </c>
      <c r="O1213">
        <v>0.27</v>
      </c>
      <c r="P1213">
        <v>155</v>
      </c>
      <c r="Q1213">
        <v>0.38</v>
      </c>
      <c r="R1213">
        <v>0</v>
      </c>
      <c r="S1213">
        <v>-64</v>
      </c>
      <c r="T1213">
        <v>28</v>
      </c>
      <c r="U1213">
        <v>15</v>
      </c>
      <c r="V1213">
        <v>-21</v>
      </c>
      <c r="W1213">
        <v>23601</v>
      </c>
      <c r="X1213">
        <v>22801</v>
      </c>
      <c r="Y1213">
        <v>17350</v>
      </c>
      <c r="Z1213">
        <v>2.91</v>
      </c>
      <c r="AA1213" t="s">
        <v>1986</v>
      </c>
      <c r="AB1213" t="s">
        <v>1985</v>
      </c>
    </row>
    <row r="1214" spans="1:28" x14ac:dyDescent="0.3">
      <c r="A1214" t="s">
        <v>1990</v>
      </c>
      <c r="B1214" t="s">
        <v>2012</v>
      </c>
      <c r="C1214" t="s">
        <v>1921</v>
      </c>
      <c r="D1214" t="s">
        <v>1922</v>
      </c>
      <c r="E1214" t="s">
        <v>39</v>
      </c>
      <c r="F1214" t="s">
        <v>396</v>
      </c>
      <c r="G1214" t="s">
        <v>1923</v>
      </c>
      <c r="H1214" t="s">
        <v>544</v>
      </c>
      <c r="I1214" t="s">
        <v>1531</v>
      </c>
      <c r="J1214" t="str">
        <f t="shared" si="18"/>
        <v>PCA HARRISONBURG BILL| 2280117401</v>
      </c>
      <c r="K1214">
        <v>1</v>
      </c>
      <c r="L1214">
        <v>3.34</v>
      </c>
      <c r="M1214">
        <v>0.18</v>
      </c>
      <c r="N1214">
        <v>184</v>
      </c>
      <c r="O1214">
        <v>0.25</v>
      </c>
      <c r="P1214">
        <v>67</v>
      </c>
      <c r="Q1214">
        <v>0.3</v>
      </c>
      <c r="R1214">
        <v>-12</v>
      </c>
      <c r="S1214">
        <v>-64</v>
      </c>
      <c r="T1214">
        <v>36</v>
      </c>
      <c r="U1214">
        <v>133</v>
      </c>
      <c r="V1214">
        <v>105</v>
      </c>
      <c r="W1214">
        <v>22601</v>
      </c>
      <c r="X1214">
        <v>22801</v>
      </c>
      <c r="Y1214">
        <v>17401</v>
      </c>
      <c r="Z1214">
        <v>3.28</v>
      </c>
      <c r="AA1214" t="s">
        <v>1986</v>
      </c>
      <c r="AB1214" t="s">
        <v>1985</v>
      </c>
    </row>
    <row r="1215" spans="1:28" x14ac:dyDescent="0.3">
      <c r="A1215" t="s">
        <v>1990</v>
      </c>
      <c r="B1215" t="s">
        <v>2012</v>
      </c>
      <c r="C1215" t="s">
        <v>1921</v>
      </c>
      <c r="D1215" t="s">
        <v>2016</v>
      </c>
      <c r="E1215" t="s">
        <v>39</v>
      </c>
      <c r="F1215" t="s">
        <v>396</v>
      </c>
      <c r="G1215" t="s">
        <v>1923</v>
      </c>
      <c r="H1215" t="s">
        <v>174</v>
      </c>
      <c r="I1215" t="s">
        <v>928</v>
      </c>
      <c r="J1215" t="str">
        <f t="shared" si="18"/>
        <v>PCA HARRISONBURG BILL| 2280121740</v>
      </c>
      <c r="K1215">
        <v>15</v>
      </c>
      <c r="L1215">
        <v>4.5599999999999996</v>
      </c>
      <c r="M1215">
        <v>0.19</v>
      </c>
      <c r="N1215">
        <v>112</v>
      </c>
      <c r="O1215">
        <v>0.16</v>
      </c>
      <c r="P1215">
        <v>58</v>
      </c>
      <c r="Q1215">
        <v>0.28999999999999998</v>
      </c>
      <c r="R1215">
        <v>-7</v>
      </c>
      <c r="S1215">
        <v>-55</v>
      </c>
      <c r="T1215">
        <v>31</v>
      </c>
      <c r="U1215">
        <v>99</v>
      </c>
      <c r="V1215">
        <v>75</v>
      </c>
      <c r="W1215">
        <v>22601</v>
      </c>
      <c r="X1215">
        <v>22801</v>
      </c>
      <c r="Y1215">
        <v>21740</v>
      </c>
      <c r="Z1215">
        <v>4.51</v>
      </c>
      <c r="AA1215" t="s">
        <v>1986</v>
      </c>
      <c r="AB1215" t="s">
        <v>1985</v>
      </c>
    </row>
    <row r="1216" spans="1:28" x14ac:dyDescent="0.3">
      <c r="A1216" t="s">
        <v>1990</v>
      </c>
      <c r="B1216" t="s">
        <v>2012</v>
      </c>
      <c r="C1216" t="s">
        <v>1921</v>
      </c>
      <c r="D1216" t="s">
        <v>2016</v>
      </c>
      <c r="E1216" t="s">
        <v>39</v>
      </c>
      <c r="F1216" t="s">
        <v>396</v>
      </c>
      <c r="G1216" t="s">
        <v>1923</v>
      </c>
      <c r="H1216" t="s">
        <v>544</v>
      </c>
      <c r="I1216" t="s">
        <v>1536</v>
      </c>
      <c r="J1216" t="str">
        <f t="shared" si="18"/>
        <v>PCA HARRISONBURG BILL| 2280117201</v>
      </c>
      <c r="K1216">
        <v>4</v>
      </c>
      <c r="L1216">
        <v>3.86</v>
      </c>
      <c r="M1216">
        <v>0.18</v>
      </c>
      <c r="N1216">
        <v>132</v>
      </c>
      <c r="O1216">
        <v>0.18</v>
      </c>
      <c r="P1216">
        <v>24</v>
      </c>
      <c r="Q1216">
        <v>0.26</v>
      </c>
      <c r="R1216">
        <v>-2</v>
      </c>
      <c r="S1216">
        <v>-55</v>
      </c>
      <c r="T1216">
        <v>22</v>
      </c>
      <c r="U1216">
        <v>73</v>
      </c>
      <c r="V1216">
        <v>40</v>
      </c>
      <c r="W1216">
        <v>22801</v>
      </c>
      <c r="X1216">
        <v>22801</v>
      </c>
      <c r="Y1216">
        <v>17201</v>
      </c>
      <c r="Z1216">
        <v>3.8</v>
      </c>
      <c r="AA1216" t="s">
        <v>1986</v>
      </c>
      <c r="AB1216" t="s">
        <v>1985</v>
      </c>
    </row>
    <row r="1217" spans="1:28" x14ac:dyDescent="0.3">
      <c r="A1217" t="s">
        <v>1990</v>
      </c>
      <c r="B1217" t="s">
        <v>2012</v>
      </c>
      <c r="C1217" t="s">
        <v>1921</v>
      </c>
      <c r="D1217" t="s">
        <v>2016</v>
      </c>
      <c r="E1217" t="s">
        <v>39</v>
      </c>
      <c r="F1217" t="s">
        <v>396</v>
      </c>
      <c r="G1217" t="s">
        <v>1923</v>
      </c>
      <c r="H1217" t="s">
        <v>544</v>
      </c>
      <c r="I1217" t="s">
        <v>1234</v>
      </c>
      <c r="J1217" t="str">
        <f t="shared" si="18"/>
        <v>PCA HARRISONBURG BILL| 2280117225</v>
      </c>
      <c r="K1217">
        <v>21</v>
      </c>
      <c r="L1217">
        <v>4.1900000000000004</v>
      </c>
      <c r="M1217">
        <v>0.18</v>
      </c>
      <c r="N1217">
        <v>121</v>
      </c>
      <c r="O1217">
        <v>0.19</v>
      </c>
      <c r="P1217">
        <v>79</v>
      </c>
      <c r="Q1217">
        <v>0.3</v>
      </c>
      <c r="R1217">
        <v>-10</v>
      </c>
      <c r="S1217">
        <v>-55</v>
      </c>
      <c r="T1217">
        <v>18</v>
      </c>
      <c r="U1217">
        <v>91</v>
      </c>
      <c r="V1217">
        <v>54</v>
      </c>
      <c r="W1217">
        <v>24477</v>
      </c>
      <c r="X1217">
        <v>22801</v>
      </c>
      <c r="Y1217">
        <v>17225</v>
      </c>
      <c r="Z1217">
        <v>4.13</v>
      </c>
      <c r="AA1217" t="s">
        <v>1986</v>
      </c>
      <c r="AB1217" t="s">
        <v>1985</v>
      </c>
    </row>
    <row r="1218" spans="1:28" x14ac:dyDescent="0.3">
      <c r="A1218" t="s">
        <v>1990</v>
      </c>
      <c r="B1218" t="s">
        <v>2012</v>
      </c>
      <c r="C1218" t="s">
        <v>1921</v>
      </c>
      <c r="D1218" t="s">
        <v>2016</v>
      </c>
      <c r="E1218" t="s">
        <v>39</v>
      </c>
      <c r="F1218" t="s">
        <v>396</v>
      </c>
      <c r="G1218" t="s">
        <v>1923</v>
      </c>
      <c r="H1218" t="s">
        <v>544</v>
      </c>
      <c r="I1218" t="s">
        <v>2045</v>
      </c>
      <c r="J1218" t="str">
        <f t="shared" ref="J1218:J1281" si="19">TRIM(CONCATENATE(C1218,X1218,Y1218))</f>
        <v>PCA HARRISONBURG BILL| 2280117331</v>
      </c>
      <c r="K1218">
        <v>3</v>
      </c>
      <c r="L1218">
        <v>3.32</v>
      </c>
      <c r="M1218">
        <v>0.18</v>
      </c>
      <c r="N1218">
        <v>154</v>
      </c>
      <c r="O1218">
        <v>0.22</v>
      </c>
      <c r="P1218">
        <v>167</v>
      </c>
      <c r="Q1218">
        <v>0.4</v>
      </c>
      <c r="R1218">
        <v>-23</v>
      </c>
      <c r="S1218">
        <v>-55</v>
      </c>
      <c r="T1218">
        <v>49</v>
      </c>
      <c r="U1218">
        <v>71</v>
      </c>
      <c r="V1218">
        <v>65</v>
      </c>
      <c r="W1218">
        <v>18031</v>
      </c>
      <c r="X1218">
        <v>22801</v>
      </c>
      <c r="Y1218">
        <v>17331</v>
      </c>
      <c r="Z1218">
        <v>3.26</v>
      </c>
      <c r="AA1218" t="s">
        <v>1986</v>
      </c>
      <c r="AB1218" t="s">
        <v>1985</v>
      </c>
    </row>
    <row r="1219" spans="1:28" x14ac:dyDescent="0.3">
      <c r="A1219" t="s">
        <v>1990</v>
      </c>
      <c r="B1219" t="s">
        <v>2012</v>
      </c>
      <c r="C1219" t="s">
        <v>1921</v>
      </c>
      <c r="D1219" t="s">
        <v>2016</v>
      </c>
      <c r="E1219" t="s">
        <v>39</v>
      </c>
      <c r="F1219" t="s">
        <v>396</v>
      </c>
      <c r="G1219" t="s">
        <v>1923</v>
      </c>
      <c r="H1219" t="s">
        <v>544</v>
      </c>
      <c r="I1219" t="s">
        <v>2013</v>
      </c>
      <c r="J1219" t="str">
        <f t="shared" si="19"/>
        <v>PCA HARRISONBURG BILL| 2280117257</v>
      </c>
      <c r="K1219">
        <v>2</v>
      </c>
      <c r="L1219">
        <v>3.38</v>
      </c>
      <c r="M1219">
        <v>0.18</v>
      </c>
      <c r="N1219">
        <v>151</v>
      </c>
      <c r="O1219">
        <v>0.23</v>
      </c>
      <c r="P1219">
        <v>127</v>
      </c>
      <c r="Q1219">
        <v>0.35</v>
      </c>
      <c r="R1219">
        <v>-20</v>
      </c>
      <c r="S1219">
        <v>-55</v>
      </c>
      <c r="T1219">
        <v>45</v>
      </c>
      <c r="U1219">
        <v>71</v>
      </c>
      <c r="V1219">
        <v>61</v>
      </c>
      <c r="W1219">
        <v>22601</v>
      </c>
      <c r="X1219">
        <v>22801</v>
      </c>
      <c r="Y1219">
        <v>17257</v>
      </c>
      <c r="Z1219">
        <v>3.32</v>
      </c>
      <c r="AA1219" t="s">
        <v>1986</v>
      </c>
      <c r="AB1219" t="s">
        <v>1985</v>
      </c>
    </row>
    <row r="1220" spans="1:28" x14ac:dyDescent="0.3">
      <c r="A1220" t="s">
        <v>1990</v>
      </c>
      <c r="B1220" t="s">
        <v>2012</v>
      </c>
      <c r="C1220" t="s">
        <v>1921</v>
      </c>
      <c r="D1220" t="s">
        <v>2016</v>
      </c>
      <c r="E1220" t="s">
        <v>39</v>
      </c>
      <c r="F1220" t="s">
        <v>396</v>
      </c>
      <c r="G1220" t="s">
        <v>1923</v>
      </c>
      <c r="H1220" t="s">
        <v>544</v>
      </c>
      <c r="I1220" t="s">
        <v>1409</v>
      </c>
      <c r="J1220" t="str">
        <f t="shared" si="19"/>
        <v>PCA HARRISONBURG BILL| 2280117268</v>
      </c>
      <c r="K1220">
        <v>5</v>
      </c>
      <c r="L1220">
        <v>3.99</v>
      </c>
      <c r="M1220">
        <v>0.19</v>
      </c>
      <c r="N1220">
        <v>128</v>
      </c>
      <c r="O1220">
        <v>0.18</v>
      </c>
      <c r="P1220">
        <v>58</v>
      </c>
      <c r="Q1220">
        <v>0.28999999999999998</v>
      </c>
      <c r="R1220">
        <v>-9</v>
      </c>
      <c r="S1220">
        <v>-55</v>
      </c>
      <c r="T1220">
        <v>22</v>
      </c>
      <c r="U1220">
        <v>85</v>
      </c>
      <c r="V1220">
        <v>52</v>
      </c>
      <c r="W1220">
        <v>22601</v>
      </c>
      <c r="X1220">
        <v>22801</v>
      </c>
      <c r="Y1220">
        <v>17268</v>
      </c>
      <c r="Z1220">
        <v>3.94</v>
      </c>
      <c r="AA1220" t="s">
        <v>1986</v>
      </c>
      <c r="AB1220" t="s">
        <v>1985</v>
      </c>
    </row>
    <row r="1221" spans="1:28" x14ac:dyDescent="0.3">
      <c r="A1221" t="s">
        <v>1990</v>
      </c>
      <c r="B1221" t="s">
        <v>2042</v>
      </c>
      <c r="C1221" t="s">
        <v>1921</v>
      </c>
      <c r="D1221" t="s">
        <v>1922</v>
      </c>
      <c r="E1221" t="s">
        <v>39</v>
      </c>
      <c r="F1221" t="s">
        <v>396</v>
      </c>
      <c r="G1221" t="s">
        <v>1923</v>
      </c>
      <c r="H1221" t="s">
        <v>544</v>
      </c>
      <c r="I1221" t="s">
        <v>2044</v>
      </c>
      <c r="J1221" t="str">
        <f t="shared" si="19"/>
        <v>PCA HARRISONBURG BILL| 2280117048</v>
      </c>
      <c r="K1221">
        <v>6</v>
      </c>
      <c r="L1221">
        <v>3.6</v>
      </c>
      <c r="M1221">
        <v>0.18</v>
      </c>
      <c r="N1221">
        <v>219</v>
      </c>
      <c r="O1221">
        <v>0.31</v>
      </c>
      <c r="P1221">
        <v>98</v>
      </c>
      <c r="Q1221">
        <v>0.33</v>
      </c>
      <c r="R1221">
        <v>-24</v>
      </c>
      <c r="S1221">
        <v>-64</v>
      </c>
      <c r="T1221">
        <v>101</v>
      </c>
      <c r="U1221">
        <v>-97</v>
      </c>
      <c r="V1221">
        <v>-60</v>
      </c>
      <c r="W1221">
        <v>22853</v>
      </c>
      <c r="X1221">
        <v>22801</v>
      </c>
      <c r="Y1221">
        <v>17048</v>
      </c>
      <c r="Z1221">
        <v>3.54</v>
      </c>
      <c r="AA1221" t="s">
        <v>1986</v>
      </c>
      <c r="AB1221" t="s">
        <v>1985</v>
      </c>
    </row>
    <row r="1222" spans="1:28" x14ac:dyDescent="0.3">
      <c r="A1222" t="s">
        <v>1990</v>
      </c>
      <c r="B1222" t="s">
        <v>2042</v>
      </c>
      <c r="C1222" t="s">
        <v>1921</v>
      </c>
      <c r="D1222" t="s">
        <v>1922</v>
      </c>
      <c r="E1222" t="s">
        <v>39</v>
      </c>
      <c r="F1222" t="s">
        <v>396</v>
      </c>
      <c r="G1222" t="s">
        <v>1923</v>
      </c>
      <c r="H1222" t="s">
        <v>544</v>
      </c>
      <c r="I1222" t="s">
        <v>2043</v>
      </c>
      <c r="J1222" t="str">
        <f t="shared" si="19"/>
        <v>PCA HARRISONBURG BILL| 2280117961</v>
      </c>
      <c r="K1222">
        <v>3</v>
      </c>
      <c r="L1222">
        <v>3.3</v>
      </c>
      <c r="M1222">
        <v>0.18</v>
      </c>
      <c r="N1222">
        <v>235</v>
      </c>
      <c r="O1222">
        <v>0.31</v>
      </c>
      <c r="P1222">
        <v>236</v>
      </c>
      <c r="Q1222">
        <v>0.47</v>
      </c>
      <c r="R1222">
        <v>1</v>
      </c>
      <c r="S1222">
        <v>-64</v>
      </c>
      <c r="T1222">
        <v>101</v>
      </c>
      <c r="U1222">
        <v>-152</v>
      </c>
      <c r="V1222">
        <v>-115</v>
      </c>
      <c r="W1222">
        <v>17350</v>
      </c>
      <c r="X1222">
        <v>22801</v>
      </c>
      <c r="Y1222">
        <v>17961</v>
      </c>
      <c r="Z1222">
        <v>3.24</v>
      </c>
      <c r="AA1222" t="s">
        <v>1986</v>
      </c>
      <c r="AB1222" t="s">
        <v>1985</v>
      </c>
    </row>
    <row r="1223" spans="1:28" x14ac:dyDescent="0.3">
      <c r="A1223" t="s">
        <v>1990</v>
      </c>
      <c r="B1223" t="s">
        <v>2042</v>
      </c>
      <c r="C1223" t="s">
        <v>1921</v>
      </c>
      <c r="D1223" t="s">
        <v>1922</v>
      </c>
      <c r="E1223" t="s">
        <v>39</v>
      </c>
      <c r="F1223" t="s">
        <v>396</v>
      </c>
      <c r="G1223" t="s">
        <v>1923</v>
      </c>
      <c r="H1223" t="s">
        <v>544</v>
      </c>
      <c r="I1223" t="s">
        <v>2041</v>
      </c>
      <c r="J1223" t="str">
        <f t="shared" si="19"/>
        <v>PCA HARRISONBURG BILL| 2280118255</v>
      </c>
      <c r="K1223">
        <v>4</v>
      </c>
      <c r="L1223">
        <v>3.43</v>
      </c>
      <c r="M1223">
        <v>0.19</v>
      </c>
      <c r="N1223">
        <v>270</v>
      </c>
      <c r="O1223">
        <v>0.36</v>
      </c>
      <c r="P1223">
        <v>209</v>
      </c>
      <c r="Q1223">
        <v>0.43</v>
      </c>
      <c r="R1223">
        <v>-17</v>
      </c>
      <c r="S1223">
        <v>-64</v>
      </c>
      <c r="T1223">
        <v>145</v>
      </c>
      <c r="U1223">
        <v>-20</v>
      </c>
      <c r="V1223">
        <v>61</v>
      </c>
      <c r="W1223">
        <v>23432</v>
      </c>
      <c r="X1223">
        <v>22801</v>
      </c>
      <c r="Y1223">
        <v>18255</v>
      </c>
      <c r="Z1223">
        <v>3.38</v>
      </c>
      <c r="AA1223" t="s">
        <v>1986</v>
      </c>
      <c r="AB1223" t="s">
        <v>1985</v>
      </c>
    </row>
    <row r="1224" spans="1:28" x14ac:dyDescent="0.3">
      <c r="A1224" t="s">
        <v>1990</v>
      </c>
      <c r="B1224" t="s">
        <v>2039</v>
      </c>
      <c r="C1224" t="s">
        <v>1921</v>
      </c>
      <c r="D1224" t="s">
        <v>1922</v>
      </c>
      <c r="E1224" t="s">
        <v>39</v>
      </c>
      <c r="F1224" t="s">
        <v>396</v>
      </c>
      <c r="G1224" t="s">
        <v>1923</v>
      </c>
      <c r="H1224" t="s">
        <v>544</v>
      </c>
      <c r="I1224" t="s">
        <v>2040</v>
      </c>
      <c r="J1224" t="str">
        <f t="shared" si="19"/>
        <v>PCA HARRISONBURG BILL| 2280115001</v>
      </c>
      <c r="K1224">
        <v>1</v>
      </c>
      <c r="L1224">
        <v>3.46</v>
      </c>
      <c r="M1224">
        <v>0.19</v>
      </c>
      <c r="N1224">
        <v>280</v>
      </c>
      <c r="O1224">
        <v>0.37</v>
      </c>
      <c r="P1224">
        <v>67</v>
      </c>
      <c r="Q1224">
        <v>0.3</v>
      </c>
      <c r="R1224">
        <v>66</v>
      </c>
      <c r="S1224">
        <v>-64</v>
      </c>
      <c r="T1224">
        <v>141</v>
      </c>
      <c r="U1224">
        <v>-133</v>
      </c>
      <c r="V1224">
        <v>-56</v>
      </c>
      <c r="W1224">
        <v>22601</v>
      </c>
      <c r="X1224">
        <v>22801</v>
      </c>
      <c r="Y1224">
        <v>15001</v>
      </c>
      <c r="Z1224">
        <v>3.41</v>
      </c>
      <c r="AA1224" t="s">
        <v>1986</v>
      </c>
      <c r="AB1224" t="s">
        <v>1985</v>
      </c>
    </row>
    <row r="1225" spans="1:28" x14ac:dyDescent="0.3">
      <c r="A1225" t="s">
        <v>1990</v>
      </c>
      <c r="B1225" t="s">
        <v>2039</v>
      </c>
      <c r="C1225" t="s">
        <v>1921</v>
      </c>
      <c r="D1225" t="s">
        <v>1922</v>
      </c>
      <c r="E1225" t="s">
        <v>39</v>
      </c>
      <c r="F1225" t="s">
        <v>396</v>
      </c>
      <c r="G1225" t="s">
        <v>1923</v>
      </c>
      <c r="H1225" t="s">
        <v>544</v>
      </c>
      <c r="I1225" t="s">
        <v>2038</v>
      </c>
      <c r="J1225" t="str">
        <f t="shared" si="19"/>
        <v>PCA HARRISONBURG BILL| 2280115024</v>
      </c>
      <c r="K1225">
        <v>1</v>
      </c>
      <c r="L1225">
        <v>2.93</v>
      </c>
      <c r="M1225">
        <v>0.2</v>
      </c>
      <c r="N1225">
        <v>253</v>
      </c>
      <c r="O1225">
        <v>0.33</v>
      </c>
      <c r="P1225">
        <v>250</v>
      </c>
      <c r="Q1225">
        <v>0.45</v>
      </c>
      <c r="R1225">
        <v>84</v>
      </c>
      <c r="S1225">
        <v>-64</v>
      </c>
      <c r="T1225">
        <v>158</v>
      </c>
      <c r="U1225">
        <v>-353</v>
      </c>
      <c r="V1225">
        <v>-259</v>
      </c>
      <c r="W1225">
        <v>17705</v>
      </c>
      <c r="X1225">
        <v>22801</v>
      </c>
      <c r="Y1225">
        <v>15024</v>
      </c>
      <c r="Z1225">
        <v>2.89</v>
      </c>
      <c r="AA1225" t="s">
        <v>1986</v>
      </c>
      <c r="AB1225" t="s">
        <v>1985</v>
      </c>
    </row>
    <row r="1226" spans="1:28" x14ac:dyDescent="0.3">
      <c r="A1226" t="s">
        <v>1990</v>
      </c>
      <c r="B1226" t="s">
        <v>2037</v>
      </c>
      <c r="C1226" t="s">
        <v>1921</v>
      </c>
      <c r="D1226" t="s">
        <v>1922</v>
      </c>
      <c r="E1226" t="s">
        <v>39</v>
      </c>
      <c r="F1226" t="s">
        <v>396</v>
      </c>
      <c r="G1226" t="s">
        <v>1923</v>
      </c>
      <c r="H1226" t="s">
        <v>544</v>
      </c>
      <c r="I1226" t="s">
        <v>724</v>
      </c>
      <c r="J1226" t="str">
        <f t="shared" si="19"/>
        <v>PCA HARRISONBURG BILL| 2280118031</v>
      </c>
      <c r="K1226">
        <v>4</v>
      </c>
      <c r="L1226">
        <v>2.93</v>
      </c>
      <c r="M1226">
        <v>0.19</v>
      </c>
      <c r="N1226">
        <v>254</v>
      </c>
      <c r="O1226">
        <v>0.35</v>
      </c>
      <c r="P1226">
        <v>52</v>
      </c>
      <c r="Q1226">
        <v>0.28999999999999998</v>
      </c>
      <c r="R1226">
        <v>-6</v>
      </c>
      <c r="S1226">
        <v>-64</v>
      </c>
      <c r="T1226">
        <v>150</v>
      </c>
      <c r="U1226">
        <v>-314</v>
      </c>
      <c r="V1226">
        <v>-228</v>
      </c>
      <c r="W1226">
        <v>20877</v>
      </c>
      <c r="X1226">
        <v>22801</v>
      </c>
      <c r="Y1226">
        <v>18031</v>
      </c>
      <c r="Z1226">
        <v>2.88</v>
      </c>
      <c r="AA1226" t="s">
        <v>1986</v>
      </c>
      <c r="AB1226" t="s">
        <v>1985</v>
      </c>
    </row>
    <row r="1227" spans="1:28" x14ac:dyDescent="0.3">
      <c r="A1227" t="s">
        <v>1990</v>
      </c>
      <c r="B1227" t="s">
        <v>2037</v>
      </c>
      <c r="C1227" t="s">
        <v>1921</v>
      </c>
      <c r="D1227" t="s">
        <v>1922</v>
      </c>
      <c r="E1227" t="s">
        <v>39</v>
      </c>
      <c r="F1227" t="s">
        <v>396</v>
      </c>
      <c r="G1227" t="s">
        <v>1923</v>
      </c>
      <c r="H1227" t="s">
        <v>544</v>
      </c>
      <c r="I1227" t="s">
        <v>1759</v>
      </c>
      <c r="J1227" t="str">
        <f t="shared" si="19"/>
        <v>PCA HARRISONBURG BILL| 2280118040</v>
      </c>
      <c r="K1227">
        <v>1</v>
      </c>
      <c r="L1227">
        <v>3.5</v>
      </c>
      <c r="M1227">
        <v>0.19</v>
      </c>
      <c r="N1227">
        <v>277</v>
      </c>
      <c r="O1227">
        <v>0.36</v>
      </c>
      <c r="P1227">
        <v>0</v>
      </c>
      <c r="Q1227">
        <v>0.25</v>
      </c>
      <c r="R1227">
        <v>-10</v>
      </c>
      <c r="S1227">
        <v>-64</v>
      </c>
      <c r="T1227">
        <v>145</v>
      </c>
      <c r="U1227">
        <v>-107</v>
      </c>
      <c r="V1227">
        <v>-26</v>
      </c>
      <c r="W1227">
        <v>22801</v>
      </c>
      <c r="X1227">
        <v>22801</v>
      </c>
      <c r="Y1227">
        <v>18040</v>
      </c>
      <c r="Z1227">
        <v>3.45</v>
      </c>
      <c r="AA1227" t="s">
        <v>1986</v>
      </c>
      <c r="AB1227" t="s">
        <v>1985</v>
      </c>
    </row>
    <row r="1228" spans="1:28" x14ac:dyDescent="0.3">
      <c r="A1228" t="s">
        <v>1990</v>
      </c>
      <c r="B1228" t="s">
        <v>2035</v>
      </c>
      <c r="C1228" t="s">
        <v>1921</v>
      </c>
      <c r="D1228" t="s">
        <v>1922</v>
      </c>
      <c r="E1228" t="s">
        <v>39</v>
      </c>
      <c r="F1228" t="s">
        <v>396</v>
      </c>
      <c r="G1228" t="s">
        <v>1923</v>
      </c>
      <c r="H1228" t="s">
        <v>544</v>
      </c>
      <c r="I1228" t="s">
        <v>2036</v>
      </c>
      <c r="J1228" t="str">
        <f t="shared" si="19"/>
        <v>PCA HARRISONBURG BILL| 2280117705</v>
      </c>
      <c r="K1228">
        <v>4</v>
      </c>
      <c r="L1228">
        <v>3.5</v>
      </c>
      <c r="M1228">
        <v>0.19</v>
      </c>
      <c r="N1228">
        <v>257</v>
      </c>
      <c r="O1228">
        <v>0.38</v>
      </c>
      <c r="P1228">
        <v>117</v>
      </c>
      <c r="Q1228">
        <v>0.35</v>
      </c>
      <c r="R1228">
        <v>1</v>
      </c>
      <c r="S1228">
        <v>-64</v>
      </c>
      <c r="T1228">
        <v>137</v>
      </c>
      <c r="U1228">
        <v>-152</v>
      </c>
      <c r="V1228">
        <v>-79</v>
      </c>
      <c r="W1228">
        <v>21750</v>
      </c>
      <c r="X1228">
        <v>22801</v>
      </c>
      <c r="Y1228">
        <v>17705</v>
      </c>
      <c r="Z1228">
        <v>3.45</v>
      </c>
      <c r="AA1228" t="s">
        <v>1986</v>
      </c>
      <c r="AB1228" t="s">
        <v>1985</v>
      </c>
    </row>
    <row r="1229" spans="1:28" x14ac:dyDescent="0.3">
      <c r="A1229" t="s">
        <v>1990</v>
      </c>
      <c r="B1229" t="s">
        <v>2035</v>
      </c>
      <c r="C1229" t="s">
        <v>1921</v>
      </c>
      <c r="D1229" t="s">
        <v>1922</v>
      </c>
      <c r="E1229" t="s">
        <v>39</v>
      </c>
      <c r="F1229" t="s">
        <v>396</v>
      </c>
      <c r="G1229" t="s">
        <v>1923</v>
      </c>
      <c r="H1229" t="s">
        <v>544</v>
      </c>
      <c r="I1229" t="s">
        <v>1583</v>
      </c>
      <c r="J1229" t="str">
        <f t="shared" si="19"/>
        <v>PCA HARRISONBURG BILL| 2280117044</v>
      </c>
      <c r="K1229">
        <v>2</v>
      </c>
      <c r="L1229">
        <v>3.09</v>
      </c>
      <c r="M1229">
        <v>0.19</v>
      </c>
      <c r="N1229">
        <v>196</v>
      </c>
      <c r="O1229">
        <v>0.26</v>
      </c>
      <c r="P1229">
        <v>210</v>
      </c>
      <c r="Q1229">
        <v>0.43</v>
      </c>
      <c r="R1229">
        <v>-5</v>
      </c>
      <c r="S1229">
        <v>-64</v>
      </c>
      <c r="T1229">
        <v>32</v>
      </c>
      <c r="U1229">
        <v>-377</v>
      </c>
      <c r="V1229">
        <v>-409</v>
      </c>
      <c r="W1229">
        <v>18255</v>
      </c>
      <c r="X1229">
        <v>22801</v>
      </c>
      <c r="Y1229">
        <v>17044</v>
      </c>
      <c r="Z1229">
        <v>3.04</v>
      </c>
      <c r="AA1229" t="s">
        <v>1986</v>
      </c>
      <c r="AB1229" t="s">
        <v>1985</v>
      </c>
    </row>
    <row r="1230" spans="1:28" x14ac:dyDescent="0.3">
      <c r="A1230" t="s">
        <v>1990</v>
      </c>
      <c r="B1230" t="s">
        <v>2035</v>
      </c>
      <c r="C1230" t="s">
        <v>1921</v>
      </c>
      <c r="D1230" t="s">
        <v>1922</v>
      </c>
      <c r="E1230" t="s">
        <v>39</v>
      </c>
      <c r="F1230" t="s">
        <v>396</v>
      </c>
      <c r="G1230" t="s">
        <v>1923</v>
      </c>
      <c r="H1230" t="s">
        <v>544</v>
      </c>
      <c r="I1230" t="s">
        <v>2034</v>
      </c>
      <c r="J1230" t="str">
        <f t="shared" si="19"/>
        <v>PCA HARRISONBURG BILL| 2280117870</v>
      </c>
      <c r="K1230">
        <v>4</v>
      </c>
      <c r="L1230">
        <v>3.41</v>
      </c>
      <c r="M1230">
        <v>0.19</v>
      </c>
      <c r="N1230">
        <v>227</v>
      </c>
      <c r="O1230">
        <v>0.3</v>
      </c>
      <c r="P1230">
        <v>159</v>
      </c>
      <c r="Q1230">
        <v>0.41</v>
      </c>
      <c r="R1230">
        <v>-11</v>
      </c>
      <c r="S1230">
        <v>-64</v>
      </c>
      <c r="T1230">
        <v>105</v>
      </c>
      <c r="U1230">
        <v>-233</v>
      </c>
      <c r="V1230">
        <v>-192</v>
      </c>
      <c r="W1230">
        <v>22801</v>
      </c>
      <c r="X1230">
        <v>22801</v>
      </c>
      <c r="Y1230">
        <v>17870</v>
      </c>
      <c r="Z1230">
        <v>3.36</v>
      </c>
      <c r="AA1230" t="s">
        <v>1986</v>
      </c>
      <c r="AB1230" t="s">
        <v>1985</v>
      </c>
    </row>
    <row r="1231" spans="1:28" x14ac:dyDescent="0.3">
      <c r="A1231" t="s">
        <v>1990</v>
      </c>
      <c r="B1231" t="s">
        <v>2033</v>
      </c>
      <c r="C1231" t="s">
        <v>1921</v>
      </c>
      <c r="D1231" t="s">
        <v>1922</v>
      </c>
      <c r="E1231" t="s">
        <v>39</v>
      </c>
      <c r="F1231" t="s">
        <v>396</v>
      </c>
      <c r="G1231" t="s">
        <v>1923</v>
      </c>
      <c r="H1231" t="s">
        <v>70</v>
      </c>
      <c r="I1231" t="s">
        <v>349</v>
      </c>
      <c r="J1231" t="str">
        <f t="shared" si="19"/>
        <v>PCA HARRISONBURG BILL| 2280137401</v>
      </c>
      <c r="K1231">
        <v>1</v>
      </c>
      <c r="L1231">
        <v>1.76</v>
      </c>
      <c r="M1231">
        <v>0.19</v>
      </c>
      <c r="N1231">
        <v>467</v>
      </c>
      <c r="O1231">
        <v>1.08</v>
      </c>
      <c r="P1231">
        <v>122</v>
      </c>
      <c r="Q1231">
        <v>0.35</v>
      </c>
      <c r="R1231">
        <v>10</v>
      </c>
      <c r="S1231">
        <v>-64</v>
      </c>
      <c r="T1231">
        <v>1</v>
      </c>
      <c r="U1231">
        <v>-661</v>
      </c>
      <c r="V1231">
        <v>-724</v>
      </c>
      <c r="W1231">
        <v>17225</v>
      </c>
      <c r="X1231">
        <v>22801</v>
      </c>
      <c r="Y1231">
        <v>37401</v>
      </c>
      <c r="Z1231">
        <v>1.71</v>
      </c>
      <c r="AA1231" t="s">
        <v>1986</v>
      </c>
      <c r="AB1231" t="s">
        <v>1985</v>
      </c>
    </row>
    <row r="1232" spans="1:28" x14ac:dyDescent="0.3">
      <c r="A1232" t="s">
        <v>1990</v>
      </c>
      <c r="B1232" t="s">
        <v>2030</v>
      </c>
      <c r="C1232" t="s">
        <v>1921</v>
      </c>
      <c r="D1232" t="s">
        <v>1922</v>
      </c>
      <c r="E1232" t="s">
        <v>39</v>
      </c>
      <c r="F1232" t="s">
        <v>396</v>
      </c>
      <c r="G1232" t="s">
        <v>1923</v>
      </c>
      <c r="H1232" t="s">
        <v>396</v>
      </c>
      <c r="I1232" t="s">
        <v>2032</v>
      </c>
      <c r="J1232" t="str">
        <f t="shared" si="19"/>
        <v>PCA HARRISONBURG BILL| 2280124328</v>
      </c>
      <c r="K1232">
        <v>2</v>
      </c>
      <c r="L1232">
        <v>3.46</v>
      </c>
      <c r="M1232">
        <v>0.19</v>
      </c>
      <c r="N1232">
        <v>193</v>
      </c>
      <c r="O1232">
        <v>0.25</v>
      </c>
      <c r="P1232">
        <v>131</v>
      </c>
      <c r="Q1232">
        <v>0.35</v>
      </c>
      <c r="R1232">
        <v>-4</v>
      </c>
      <c r="S1232">
        <v>-64</v>
      </c>
      <c r="T1232">
        <v>36</v>
      </c>
      <c r="U1232">
        <v>-83</v>
      </c>
      <c r="V1232">
        <v>-111</v>
      </c>
      <c r="W1232">
        <v>17225</v>
      </c>
      <c r="X1232">
        <v>22801</v>
      </c>
      <c r="Y1232">
        <v>24328</v>
      </c>
      <c r="Z1232">
        <v>3.41</v>
      </c>
      <c r="AA1232" t="s">
        <v>1986</v>
      </c>
      <c r="AB1232" t="s">
        <v>1985</v>
      </c>
    </row>
    <row r="1233" spans="1:28" x14ac:dyDescent="0.3">
      <c r="A1233" t="s">
        <v>1990</v>
      </c>
      <c r="B1233" t="s">
        <v>2030</v>
      </c>
      <c r="C1233" t="s">
        <v>1921</v>
      </c>
      <c r="D1233" t="s">
        <v>1922</v>
      </c>
      <c r="E1233" t="s">
        <v>39</v>
      </c>
      <c r="F1233" t="s">
        <v>396</v>
      </c>
      <c r="G1233" t="s">
        <v>1923</v>
      </c>
      <c r="H1233" t="s">
        <v>396</v>
      </c>
      <c r="I1233" t="s">
        <v>2031</v>
      </c>
      <c r="J1233" t="str">
        <f t="shared" si="19"/>
        <v>PCA HARRISONBURG BILL| 2280124343</v>
      </c>
      <c r="K1233">
        <v>8</v>
      </c>
      <c r="L1233">
        <v>3.4</v>
      </c>
      <c r="M1233">
        <v>0.19</v>
      </c>
      <c r="N1233">
        <v>191</v>
      </c>
      <c r="O1233">
        <v>0.38</v>
      </c>
      <c r="P1233">
        <v>100</v>
      </c>
      <c r="Q1233">
        <v>0.33</v>
      </c>
      <c r="R1233">
        <v>2</v>
      </c>
      <c r="S1233">
        <v>-64</v>
      </c>
      <c r="T1233">
        <v>-20</v>
      </c>
      <c r="U1233">
        <v>-106</v>
      </c>
      <c r="V1233">
        <v>-190</v>
      </c>
      <c r="W1233">
        <v>22741</v>
      </c>
      <c r="X1233">
        <v>22801</v>
      </c>
      <c r="Y1233">
        <v>24343</v>
      </c>
      <c r="Z1233">
        <v>3.35</v>
      </c>
      <c r="AA1233" t="s">
        <v>1986</v>
      </c>
      <c r="AB1233" t="s">
        <v>1985</v>
      </c>
    </row>
    <row r="1234" spans="1:28" x14ac:dyDescent="0.3">
      <c r="A1234" t="s">
        <v>1990</v>
      </c>
      <c r="B1234" t="s">
        <v>2030</v>
      </c>
      <c r="C1234" t="s">
        <v>1921</v>
      </c>
      <c r="D1234" t="s">
        <v>2016</v>
      </c>
      <c r="E1234" t="s">
        <v>39</v>
      </c>
      <c r="F1234" t="s">
        <v>396</v>
      </c>
      <c r="G1234" t="s">
        <v>1923</v>
      </c>
      <c r="H1234" t="s">
        <v>396</v>
      </c>
      <c r="I1234" t="s">
        <v>825</v>
      </c>
      <c r="J1234" t="str">
        <f t="shared" si="19"/>
        <v>PCA HARRISONBURG BILL| 2280124060</v>
      </c>
      <c r="K1234">
        <v>1</v>
      </c>
      <c r="L1234">
        <v>3.68</v>
      </c>
      <c r="M1234">
        <v>0.18</v>
      </c>
      <c r="N1234">
        <v>139</v>
      </c>
      <c r="O1234">
        <v>0.25</v>
      </c>
      <c r="P1234">
        <v>67</v>
      </c>
      <c r="Q1234">
        <v>0.3</v>
      </c>
      <c r="R1234">
        <v>-12</v>
      </c>
      <c r="S1234">
        <v>-55</v>
      </c>
      <c r="T1234">
        <v>-8</v>
      </c>
      <c r="U1234">
        <v>-175</v>
      </c>
      <c r="V1234">
        <v>-238</v>
      </c>
      <c r="W1234">
        <v>22601</v>
      </c>
      <c r="X1234">
        <v>22801</v>
      </c>
      <c r="Y1234">
        <v>24060</v>
      </c>
      <c r="Z1234">
        <v>3.62</v>
      </c>
      <c r="AA1234" t="s">
        <v>1986</v>
      </c>
      <c r="AB1234" t="s">
        <v>1985</v>
      </c>
    </row>
    <row r="1235" spans="1:28" x14ac:dyDescent="0.3">
      <c r="A1235" t="s">
        <v>1990</v>
      </c>
      <c r="B1235" t="s">
        <v>2030</v>
      </c>
      <c r="C1235" t="s">
        <v>1921</v>
      </c>
      <c r="D1235" t="s">
        <v>2016</v>
      </c>
      <c r="E1235" t="s">
        <v>39</v>
      </c>
      <c r="F1235" t="s">
        <v>396</v>
      </c>
      <c r="G1235" t="s">
        <v>1923</v>
      </c>
      <c r="H1235" t="s">
        <v>396</v>
      </c>
      <c r="I1235" t="s">
        <v>670</v>
      </c>
      <c r="J1235" t="str">
        <f t="shared" si="19"/>
        <v>PCA HARRISONBURG BILL| 2280124084</v>
      </c>
      <c r="K1235">
        <v>13</v>
      </c>
      <c r="L1235">
        <v>3.25</v>
      </c>
      <c r="M1235">
        <v>0.18</v>
      </c>
      <c r="N1235">
        <v>159</v>
      </c>
      <c r="O1235">
        <v>0.22</v>
      </c>
      <c r="P1235">
        <v>100</v>
      </c>
      <c r="Q1235">
        <v>0.33</v>
      </c>
      <c r="R1235">
        <v>3</v>
      </c>
      <c r="S1235">
        <v>-55</v>
      </c>
      <c r="T1235">
        <v>49</v>
      </c>
      <c r="U1235">
        <v>-212</v>
      </c>
      <c r="V1235">
        <v>-218</v>
      </c>
      <c r="W1235">
        <v>22853</v>
      </c>
      <c r="X1235">
        <v>22801</v>
      </c>
      <c r="Y1235">
        <v>24084</v>
      </c>
      <c r="Z1235">
        <v>3.19</v>
      </c>
      <c r="AA1235" t="s">
        <v>1986</v>
      </c>
      <c r="AB1235" t="s">
        <v>1985</v>
      </c>
    </row>
    <row r="1236" spans="1:28" x14ac:dyDescent="0.3">
      <c r="A1236" t="s">
        <v>1990</v>
      </c>
      <c r="B1236" t="s">
        <v>2028</v>
      </c>
      <c r="C1236" t="s">
        <v>1921</v>
      </c>
      <c r="D1236" t="s">
        <v>2016</v>
      </c>
      <c r="E1236" t="s">
        <v>39</v>
      </c>
      <c r="F1236" t="s">
        <v>396</v>
      </c>
      <c r="G1236" t="s">
        <v>1923</v>
      </c>
      <c r="H1236" t="s">
        <v>396</v>
      </c>
      <c r="I1236" t="s">
        <v>2029</v>
      </c>
      <c r="J1236" t="str">
        <f t="shared" si="19"/>
        <v>PCA HARRISONBURG BILL| 2280124477</v>
      </c>
      <c r="K1236">
        <v>106</v>
      </c>
      <c r="L1236">
        <v>5.26</v>
      </c>
      <c r="M1236">
        <v>0.18</v>
      </c>
      <c r="N1236">
        <v>39</v>
      </c>
      <c r="O1236">
        <v>0.06</v>
      </c>
      <c r="P1236">
        <v>49</v>
      </c>
      <c r="Q1236">
        <v>0.28000000000000003</v>
      </c>
      <c r="R1236">
        <v>0</v>
      </c>
      <c r="S1236">
        <v>-55</v>
      </c>
      <c r="T1236">
        <v>8</v>
      </c>
      <c r="U1236">
        <v>-62</v>
      </c>
      <c r="V1236">
        <v>-109</v>
      </c>
      <c r="W1236">
        <v>22801</v>
      </c>
      <c r="X1236">
        <v>22801</v>
      </c>
      <c r="Y1236">
        <v>24477</v>
      </c>
      <c r="Z1236">
        <v>5.2</v>
      </c>
      <c r="AA1236" t="s">
        <v>1986</v>
      </c>
      <c r="AB1236" t="s">
        <v>1985</v>
      </c>
    </row>
    <row r="1237" spans="1:28" x14ac:dyDescent="0.3">
      <c r="A1237" t="s">
        <v>1990</v>
      </c>
      <c r="B1237" t="s">
        <v>2028</v>
      </c>
      <c r="C1237" t="s">
        <v>1921</v>
      </c>
      <c r="D1237" t="s">
        <v>2016</v>
      </c>
      <c r="E1237" t="s">
        <v>39</v>
      </c>
      <c r="F1237" t="s">
        <v>396</v>
      </c>
      <c r="G1237" t="s">
        <v>1923</v>
      </c>
      <c r="H1237" t="s">
        <v>396</v>
      </c>
      <c r="I1237" t="s">
        <v>1409</v>
      </c>
      <c r="J1237" t="str">
        <f t="shared" si="19"/>
        <v>PCA HARRISONBURG BILL| 2280122980</v>
      </c>
      <c r="K1237">
        <v>8</v>
      </c>
      <c r="L1237">
        <v>5.86</v>
      </c>
      <c r="M1237">
        <v>0.17</v>
      </c>
      <c r="N1237">
        <v>35</v>
      </c>
      <c r="O1237">
        <v>0.1</v>
      </c>
      <c r="P1237">
        <v>30</v>
      </c>
      <c r="Q1237">
        <v>0.27</v>
      </c>
      <c r="R1237">
        <v>-2</v>
      </c>
      <c r="S1237">
        <v>-55</v>
      </c>
      <c r="T1237">
        <v>-9</v>
      </c>
      <c r="U1237">
        <v>-58</v>
      </c>
      <c r="V1237">
        <v>-122</v>
      </c>
      <c r="W1237">
        <v>22801</v>
      </c>
      <c r="X1237">
        <v>22801</v>
      </c>
      <c r="Y1237">
        <v>22980</v>
      </c>
      <c r="Z1237">
        <v>5.79</v>
      </c>
      <c r="AA1237" t="s">
        <v>1986</v>
      </c>
      <c r="AB1237" t="s">
        <v>1985</v>
      </c>
    </row>
    <row r="1238" spans="1:28" x14ac:dyDescent="0.3">
      <c r="A1238" t="s">
        <v>1990</v>
      </c>
      <c r="B1238" t="s">
        <v>2008</v>
      </c>
      <c r="C1238" t="s">
        <v>1921</v>
      </c>
      <c r="D1238" t="s">
        <v>1922</v>
      </c>
      <c r="E1238" t="s">
        <v>39</v>
      </c>
      <c r="F1238" t="s">
        <v>396</v>
      </c>
      <c r="G1238" t="s">
        <v>1923</v>
      </c>
      <c r="H1238" t="s">
        <v>396</v>
      </c>
      <c r="I1238" t="s">
        <v>108</v>
      </c>
      <c r="J1238" t="str">
        <f t="shared" si="19"/>
        <v>PCA HARRISONBURG BILL| 2280124540</v>
      </c>
      <c r="K1238">
        <v>1</v>
      </c>
      <c r="L1238">
        <v>3.44</v>
      </c>
      <c r="M1238">
        <v>0.18</v>
      </c>
      <c r="N1238">
        <v>167</v>
      </c>
      <c r="O1238">
        <v>0.22</v>
      </c>
      <c r="P1238">
        <v>253</v>
      </c>
      <c r="Q1238">
        <v>0.5</v>
      </c>
      <c r="R1238">
        <v>32</v>
      </c>
      <c r="S1238">
        <v>-64</v>
      </c>
      <c r="T1238">
        <v>49</v>
      </c>
      <c r="U1238">
        <v>13</v>
      </c>
      <c r="V1238">
        <v>-2</v>
      </c>
      <c r="W1238">
        <v>25033</v>
      </c>
      <c r="X1238">
        <v>22801</v>
      </c>
      <c r="Y1238">
        <v>24540</v>
      </c>
      <c r="Z1238">
        <v>3.38</v>
      </c>
      <c r="AA1238" t="s">
        <v>1986</v>
      </c>
      <c r="AB1238" t="s">
        <v>1985</v>
      </c>
    </row>
    <row r="1239" spans="1:28" x14ac:dyDescent="0.3">
      <c r="A1239" t="s">
        <v>1990</v>
      </c>
      <c r="B1239" t="s">
        <v>2008</v>
      </c>
      <c r="C1239" t="s">
        <v>1921</v>
      </c>
      <c r="D1239" t="s">
        <v>1922</v>
      </c>
      <c r="E1239" t="s">
        <v>39</v>
      </c>
      <c r="F1239" t="s">
        <v>396</v>
      </c>
      <c r="G1239" t="s">
        <v>1923</v>
      </c>
      <c r="H1239" t="s">
        <v>396</v>
      </c>
      <c r="I1239" t="s">
        <v>2009</v>
      </c>
      <c r="J1239" t="str">
        <f t="shared" si="19"/>
        <v>PCA HARRISONBURG BILL| 2280124115</v>
      </c>
      <c r="K1239">
        <v>2</v>
      </c>
      <c r="L1239">
        <v>3.46</v>
      </c>
      <c r="M1239">
        <v>0.19</v>
      </c>
      <c r="N1239">
        <v>182</v>
      </c>
      <c r="O1239">
        <v>0.56000000000000005</v>
      </c>
      <c r="P1239">
        <v>158</v>
      </c>
      <c r="Q1239">
        <v>0.38</v>
      </c>
      <c r="R1239">
        <v>-11</v>
      </c>
      <c r="S1239">
        <v>-64</v>
      </c>
      <c r="T1239">
        <v>-97</v>
      </c>
      <c r="U1239">
        <v>91</v>
      </c>
      <c r="V1239">
        <v>-70</v>
      </c>
      <c r="W1239">
        <v>23601</v>
      </c>
      <c r="X1239">
        <v>22801</v>
      </c>
      <c r="Y1239">
        <v>24115</v>
      </c>
      <c r="Z1239">
        <v>3.41</v>
      </c>
      <c r="AA1239" t="s">
        <v>1986</v>
      </c>
      <c r="AB1239" t="s">
        <v>1985</v>
      </c>
    </row>
    <row r="1240" spans="1:28" x14ac:dyDescent="0.3">
      <c r="A1240" t="s">
        <v>1990</v>
      </c>
      <c r="B1240" t="s">
        <v>2008</v>
      </c>
      <c r="C1240" t="s">
        <v>1921</v>
      </c>
      <c r="D1240" t="s">
        <v>2016</v>
      </c>
      <c r="E1240" t="s">
        <v>39</v>
      </c>
      <c r="F1240" t="s">
        <v>396</v>
      </c>
      <c r="G1240" t="s">
        <v>1923</v>
      </c>
      <c r="H1240" t="s">
        <v>396</v>
      </c>
      <c r="I1240" t="s">
        <v>2023</v>
      </c>
      <c r="J1240" t="str">
        <f t="shared" si="19"/>
        <v>PCA HARRISONBURG BILL| 2280124521</v>
      </c>
      <c r="K1240">
        <v>82</v>
      </c>
      <c r="L1240">
        <v>3.76</v>
      </c>
      <c r="M1240">
        <v>0.18</v>
      </c>
      <c r="N1240">
        <v>104</v>
      </c>
      <c r="O1240">
        <v>0.13</v>
      </c>
      <c r="P1240">
        <v>73</v>
      </c>
      <c r="Q1240">
        <v>0.3</v>
      </c>
      <c r="R1240">
        <v>1</v>
      </c>
      <c r="S1240">
        <v>-55</v>
      </c>
      <c r="T1240">
        <v>44</v>
      </c>
      <c r="U1240">
        <v>-75</v>
      </c>
      <c r="V1240">
        <v>-86</v>
      </c>
      <c r="W1240">
        <v>22801</v>
      </c>
      <c r="X1240">
        <v>22801</v>
      </c>
      <c r="Y1240">
        <v>24521</v>
      </c>
      <c r="Z1240">
        <v>3.7</v>
      </c>
      <c r="AA1240" t="s">
        <v>1986</v>
      </c>
      <c r="AB1240" t="s">
        <v>1985</v>
      </c>
    </row>
    <row r="1241" spans="1:28" x14ac:dyDescent="0.3">
      <c r="A1241" t="s">
        <v>1990</v>
      </c>
      <c r="B1241" t="s">
        <v>2008</v>
      </c>
      <c r="C1241" t="s">
        <v>1921</v>
      </c>
      <c r="D1241" t="s">
        <v>2016</v>
      </c>
      <c r="E1241" t="s">
        <v>39</v>
      </c>
      <c r="F1241" t="s">
        <v>396</v>
      </c>
      <c r="G1241" t="s">
        <v>1923</v>
      </c>
      <c r="H1241" t="s">
        <v>396</v>
      </c>
      <c r="I1241" t="s">
        <v>2027</v>
      </c>
      <c r="J1241" t="str">
        <f t="shared" si="19"/>
        <v>PCA HARRISONBURG BILL| 2280124077</v>
      </c>
      <c r="K1241">
        <v>1</v>
      </c>
      <c r="L1241">
        <v>3.91</v>
      </c>
      <c r="M1241">
        <v>0.18</v>
      </c>
      <c r="N1241">
        <v>100</v>
      </c>
      <c r="O1241">
        <v>0.96</v>
      </c>
      <c r="P1241">
        <v>0</v>
      </c>
      <c r="Q1241">
        <v>0.25</v>
      </c>
      <c r="R1241">
        <v>-32</v>
      </c>
      <c r="S1241">
        <v>-55</v>
      </c>
      <c r="T1241">
        <v>-356</v>
      </c>
      <c r="U1241">
        <v>-91</v>
      </c>
      <c r="V1241">
        <v>-502</v>
      </c>
      <c r="W1241">
        <v>22801</v>
      </c>
      <c r="X1241">
        <v>22801</v>
      </c>
      <c r="Y1241">
        <v>24077</v>
      </c>
      <c r="Z1241">
        <v>3.85</v>
      </c>
      <c r="AA1241" t="s">
        <v>1986</v>
      </c>
      <c r="AB1241" t="s">
        <v>1985</v>
      </c>
    </row>
    <row r="1242" spans="1:28" x14ac:dyDescent="0.3">
      <c r="A1242" t="s">
        <v>1990</v>
      </c>
      <c r="B1242" t="s">
        <v>2008</v>
      </c>
      <c r="C1242" t="s">
        <v>1921</v>
      </c>
      <c r="D1242" t="s">
        <v>2016</v>
      </c>
      <c r="E1242" t="s">
        <v>39</v>
      </c>
      <c r="F1242" t="s">
        <v>396</v>
      </c>
      <c r="G1242" t="s">
        <v>1923</v>
      </c>
      <c r="H1242" t="s">
        <v>396</v>
      </c>
      <c r="I1242" t="s">
        <v>1573</v>
      </c>
      <c r="J1242" t="str">
        <f t="shared" si="19"/>
        <v>PCA HARRISONBURG BILL| 2280124501</v>
      </c>
      <c r="K1242">
        <v>34</v>
      </c>
      <c r="L1242">
        <v>3.76</v>
      </c>
      <c r="M1242">
        <v>0.19</v>
      </c>
      <c r="N1242">
        <v>104</v>
      </c>
      <c r="O1242">
        <v>0.15</v>
      </c>
      <c r="P1242">
        <v>58</v>
      </c>
      <c r="Q1242">
        <v>0.28999999999999998</v>
      </c>
      <c r="R1242">
        <v>-2</v>
      </c>
      <c r="S1242">
        <v>-55</v>
      </c>
      <c r="T1242">
        <v>35</v>
      </c>
      <c r="U1242">
        <v>-73</v>
      </c>
      <c r="V1242">
        <v>-93</v>
      </c>
      <c r="W1242">
        <v>22801</v>
      </c>
      <c r="X1242">
        <v>22801</v>
      </c>
      <c r="Y1242">
        <v>24501</v>
      </c>
      <c r="Z1242">
        <v>3.71</v>
      </c>
      <c r="AA1242" t="s">
        <v>1986</v>
      </c>
      <c r="AB1242" t="s">
        <v>1985</v>
      </c>
    </row>
    <row r="1243" spans="1:28" x14ac:dyDescent="0.3">
      <c r="A1243" t="s">
        <v>1990</v>
      </c>
      <c r="B1243" t="s">
        <v>2008</v>
      </c>
      <c r="C1243" t="s">
        <v>1921</v>
      </c>
      <c r="D1243" t="s">
        <v>2016</v>
      </c>
      <c r="E1243" t="s">
        <v>39</v>
      </c>
      <c r="F1243" t="s">
        <v>396</v>
      </c>
      <c r="G1243" t="s">
        <v>1923</v>
      </c>
      <c r="H1243" t="s">
        <v>396</v>
      </c>
      <c r="I1243" t="s">
        <v>1527</v>
      </c>
      <c r="J1243" t="str">
        <f t="shared" si="19"/>
        <v>PCA HARRISONBURG BILL| 2280124000</v>
      </c>
      <c r="K1243">
        <v>28</v>
      </c>
      <c r="L1243">
        <v>3.71</v>
      </c>
      <c r="M1243">
        <v>0.18</v>
      </c>
      <c r="N1243">
        <v>106</v>
      </c>
      <c r="O1243">
        <v>0.14000000000000001</v>
      </c>
      <c r="P1243">
        <v>83</v>
      </c>
      <c r="Q1243">
        <v>0.31</v>
      </c>
      <c r="R1243">
        <v>-2</v>
      </c>
      <c r="S1243">
        <v>-55</v>
      </c>
      <c r="T1243">
        <v>39</v>
      </c>
      <c r="U1243">
        <v>-75</v>
      </c>
      <c r="V1243">
        <v>-91</v>
      </c>
      <c r="W1243">
        <v>17048</v>
      </c>
      <c r="X1243">
        <v>22801</v>
      </c>
      <c r="Y1243">
        <v>24000</v>
      </c>
      <c r="Z1243">
        <v>3.65</v>
      </c>
      <c r="AA1243" t="s">
        <v>1986</v>
      </c>
      <c r="AB1243" t="s">
        <v>1985</v>
      </c>
    </row>
    <row r="1244" spans="1:28" x14ac:dyDescent="0.3">
      <c r="A1244" t="s">
        <v>1990</v>
      </c>
      <c r="B1244" t="s">
        <v>2008</v>
      </c>
      <c r="C1244" t="s">
        <v>1921</v>
      </c>
      <c r="D1244" t="s">
        <v>2016</v>
      </c>
      <c r="E1244" t="s">
        <v>39</v>
      </c>
      <c r="F1244" t="s">
        <v>396</v>
      </c>
      <c r="G1244" t="s">
        <v>1923</v>
      </c>
      <c r="H1244" t="s">
        <v>396</v>
      </c>
      <c r="I1244" t="s">
        <v>922</v>
      </c>
      <c r="J1244" t="str">
        <f t="shared" si="19"/>
        <v>PCA HARRISONBURG BILL| 2280124153</v>
      </c>
      <c r="K1244">
        <v>4</v>
      </c>
      <c r="L1244">
        <v>3.55</v>
      </c>
      <c r="M1244">
        <v>0.18</v>
      </c>
      <c r="N1244">
        <v>110</v>
      </c>
      <c r="O1244">
        <v>0.14000000000000001</v>
      </c>
      <c r="P1244">
        <v>57</v>
      </c>
      <c r="Q1244">
        <v>0.28999999999999998</v>
      </c>
      <c r="R1244">
        <v>3</v>
      </c>
      <c r="S1244">
        <v>-55</v>
      </c>
      <c r="T1244">
        <v>39</v>
      </c>
      <c r="U1244">
        <v>-82</v>
      </c>
      <c r="V1244">
        <v>-98</v>
      </c>
      <c r="W1244">
        <v>22831</v>
      </c>
      <c r="X1244">
        <v>22801</v>
      </c>
      <c r="Y1244">
        <v>24153</v>
      </c>
      <c r="Z1244">
        <v>3.49</v>
      </c>
      <c r="AA1244" t="s">
        <v>1986</v>
      </c>
      <c r="AB1244" t="s">
        <v>1985</v>
      </c>
    </row>
    <row r="1245" spans="1:28" x14ac:dyDescent="0.3">
      <c r="A1245" t="s">
        <v>1990</v>
      </c>
      <c r="B1245" t="s">
        <v>2022</v>
      </c>
      <c r="C1245" t="s">
        <v>1921</v>
      </c>
      <c r="D1245" t="s">
        <v>1922</v>
      </c>
      <c r="E1245" t="s">
        <v>39</v>
      </c>
      <c r="F1245" t="s">
        <v>396</v>
      </c>
      <c r="G1245" t="s">
        <v>1923</v>
      </c>
      <c r="H1245" t="s">
        <v>396</v>
      </c>
      <c r="I1245" t="s">
        <v>1781</v>
      </c>
      <c r="J1245" t="str">
        <f t="shared" si="19"/>
        <v>PCA HARRISONBURG BILL| 2280123601</v>
      </c>
      <c r="K1245">
        <v>36</v>
      </c>
      <c r="L1245">
        <v>3.87</v>
      </c>
      <c r="M1245">
        <v>0.18</v>
      </c>
      <c r="N1245">
        <v>191</v>
      </c>
      <c r="O1245">
        <v>0.26</v>
      </c>
      <c r="P1245">
        <v>99</v>
      </c>
      <c r="Q1245">
        <v>0.33</v>
      </c>
      <c r="R1245">
        <v>2</v>
      </c>
      <c r="S1245">
        <v>-64</v>
      </c>
      <c r="T1245">
        <v>32</v>
      </c>
      <c r="U1245">
        <v>-25</v>
      </c>
      <c r="V1245">
        <v>-57</v>
      </c>
      <c r="W1245">
        <v>17048</v>
      </c>
      <c r="X1245">
        <v>22801</v>
      </c>
      <c r="Y1245">
        <v>23601</v>
      </c>
      <c r="Z1245">
        <v>3.81</v>
      </c>
      <c r="AA1245" t="s">
        <v>1986</v>
      </c>
      <c r="AB1245" t="s">
        <v>1985</v>
      </c>
    </row>
    <row r="1246" spans="1:28" x14ac:dyDescent="0.3">
      <c r="A1246" t="s">
        <v>1990</v>
      </c>
      <c r="B1246" t="s">
        <v>2022</v>
      </c>
      <c r="C1246" t="s">
        <v>1921</v>
      </c>
      <c r="D1246" t="s">
        <v>1922</v>
      </c>
      <c r="E1246" t="s">
        <v>39</v>
      </c>
      <c r="F1246" t="s">
        <v>396</v>
      </c>
      <c r="G1246" t="s">
        <v>1923</v>
      </c>
      <c r="H1246" t="s">
        <v>396</v>
      </c>
      <c r="I1246" t="s">
        <v>397</v>
      </c>
      <c r="J1246" t="str">
        <f t="shared" si="19"/>
        <v>PCA HARRISONBURG BILL| 2280123432</v>
      </c>
      <c r="K1246">
        <v>21</v>
      </c>
      <c r="L1246">
        <v>3.37</v>
      </c>
      <c r="M1246">
        <v>0.19</v>
      </c>
      <c r="N1246">
        <v>218</v>
      </c>
      <c r="O1246">
        <v>0.28999999999999998</v>
      </c>
      <c r="P1246">
        <v>136</v>
      </c>
      <c r="Q1246">
        <v>0.36</v>
      </c>
      <c r="R1246">
        <v>-2</v>
      </c>
      <c r="S1246">
        <v>-64</v>
      </c>
      <c r="T1246">
        <v>109</v>
      </c>
      <c r="U1246">
        <v>-51</v>
      </c>
      <c r="V1246">
        <v>-6</v>
      </c>
      <c r="W1246">
        <v>17225</v>
      </c>
      <c r="X1246">
        <v>22801</v>
      </c>
      <c r="Y1246">
        <v>23432</v>
      </c>
      <c r="Z1246">
        <v>3.32</v>
      </c>
      <c r="AA1246" t="s">
        <v>1986</v>
      </c>
      <c r="AB1246" t="s">
        <v>1985</v>
      </c>
    </row>
    <row r="1247" spans="1:28" x14ac:dyDescent="0.3">
      <c r="A1247" t="s">
        <v>1990</v>
      </c>
      <c r="B1247" t="s">
        <v>2022</v>
      </c>
      <c r="C1247" t="s">
        <v>1921</v>
      </c>
      <c r="D1247" t="s">
        <v>1922</v>
      </c>
      <c r="E1247" t="s">
        <v>39</v>
      </c>
      <c r="F1247" t="s">
        <v>396</v>
      </c>
      <c r="G1247" t="s">
        <v>1923</v>
      </c>
      <c r="H1247" t="s">
        <v>396</v>
      </c>
      <c r="I1247" t="s">
        <v>1395</v>
      </c>
      <c r="J1247" t="str">
        <f t="shared" si="19"/>
        <v>PCA HARRISONBURG BILL| 2280123185</v>
      </c>
      <c r="K1247">
        <v>24</v>
      </c>
      <c r="L1247">
        <v>3.46</v>
      </c>
      <c r="M1247">
        <v>0.19</v>
      </c>
      <c r="N1247">
        <v>181</v>
      </c>
      <c r="O1247">
        <v>0.24</v>
      </c>
      <c r="P1247">
        <v>61</v>
      </c>
      <c r="Q1247">
        <v>0.28999999999999998</v>
      </c>
      <c r="R1247">
        <v>4</v>
      </c>
      <c r="S1247">
        <v>-64</v>
      </c>
      <c r="T1247">
        <v>40</v>
      </c>
      <c r="U1247">
        <v>-127</v>
      </c>
      <c r="V1247">
        <v>-151</v>
      </c>
      <c r="W1247">
        <v>22801</v>
      </c>
      <c r="X1247">
        <v>22801</v>
      </c>
      <c r="Y1247">
        <v>23185</v>
      </c>
      <c r="Z1247">
        <v>3.41</v>
      </c>
      <c r="AA1247" t="s">
        <v>1986</v>
      </c>
      <c r="AB1247" t="s">
        <v>1985</v>
      </c>
    </row>
    <row r="1248" spans="1:28" x14ac:dyDescent="0.3">
      <c r="A1248" t="s">
        <v>1990</v>
      </c>
      <c r="B1248" t="s">
        <v>2006</v>
      </c>
      <c r="C1248" t="s">
        <v>1921</v>
      </c>
      <c r="D1248" t="s">
        <v>1922</v>
      </c>
      <c r="E1248" t="s">
        <v>39</v>
      </c>
      <c r="F1248" t="s">
        <v>396</v>
      </c>
      <c r="G1248" t="s">
        <v>1923</v>
      </c>
      <c r="H1248" t="s">
        <v>396</v>
      </c>
      <c r="I1248" t="s">
        <v>464</v>
      </c>
      <c r="J1248" t="str">
        <f t="shared" si="19"/>
        <v>PCA HARRISONBURG BILL| 2280123851</v>
      </c>
      <c r="K1248">
        <v>6</v>
      </c>
      <c r="L1248">
        <v>3.46</v>
      </c>
      <c r="M1248">
        <v>0.19</v>
      </c>
      <c r="N1248">
        <v>210</v>
      </c>
      <c r="O1248">
        <v>0.3</v>
      </c>
      <c r="P1248">
        <v>158</v>
      </c>
      <c r="Q1248">
        <v>0.38</v>
      </c>
      <c r="R1248">
        <v>23</v>
      </c>
      <c r="S1248">
        <v>-64</v>
      </c>
      <c r="T1248">
        <v>105</v>
      </c>
      <c r="U1248">
        <v>158</v>
      </c>
      <c r="V1248">
        <v>199</v>
      </c>
      <c r="W1248">
        <v>24084</v>
      </c>
      <c r="X1248">
        <v>22801</v>
      </c>
      <c r="Y1248">
        <v>23851</v>
      </c>
      <c r="Z1248">
        <v>3.41</v>
      </c>
      <c r="AA1248" t="s">
        <v>1986</v>
      </c>
      <c r="AB1248" t="s">
        <v>1985</v>
      </c>
    </row>
    <row r="1249" spans="1:28" x14ac:dyDescent="0.3">
      <c r="A1249" t="s">
        <v>1990</v>
      </c>
      <c r="B1249" t="s">
        <v>2006</v>
      </c>
      <c r="C1249" t="s">
        <v>1921</v>
      </c>
      <c r="D1249" t="s">
        <v>1922</v>
      </c>
      <c r="E1249" t="s">
        <v>39</v>
      </c>
      <c r="F1249" t="s">
        <v>396</v>
      </c>
      <c r="G1249" t="s">
        <v>1923</v>
      </c>
      <c r="H1249" t="s">
        <v>396</v>
      </c>
      <c r="I1249" t="s">
        <v>116</v>
      </c>
      <c r="J1249" t="str">
        <f t="shared" si="19"/>
        <v>PCA HARRISONBURG BILL| 2280123218</v>
      </c>
      <c r="K1249">
        <v>1</v>
      </c>
      <c r="L1249">
        <v>5.52</v>
      </c>
      <c r="M1249">
        <v>0.17</v>
      </c>
      <c r="N1249">
        <v>133</v>
      </c>
      <c r="O1249">
        <v>0.17</v>
      </c>
      <c r="P1249">
        <v>0</v>
      </c>
      <c r="Q1249">
        <v>0.25</v>
      </c>
      <c r="R1249">
        <v>4</v>
      </c>
      <c r="S1249">
        <v>-64</v>
      </c>
      <c r="T1249">
        <v>26</v>
      </c>
      <c r="U1249">
        <v>265</v>
      </c>
      <c r="V1249">
        <v>227</v>
      </c>
      <c r="W1249">
        <v>22801</v>
      </c>
      <c r="X1249">
        <v>22801</v>
      </c>
      <c r="Y1249">
        <v>23218</v>
      </c>
      <c r="Z1249">
        <v>5.45</v>
      </c>
      <c r="AA1249" t="s">
        <v>1986</v>
      </c>
      <c r="AB1249" t="s">
        <v>1985</v>
      </c>
    </row>
    <row r="1250" spans="1:28" x14ac:dyDescent="0.3">
      <c r="A1250" t="s">
        <v>1990</v>
      </c>
      <c r="B1250" t="s">
        <v>2006</v>
      </c>
      <c r="C1250" t="s">
        <v>1921</v>
      </c>
      <c r="D1250" t="s">
        <v>2016</v>
      </c>
      <c r="E1250" t="s">
        <v>39</v>
      </c>
      <c r="F1250" t="s">
        <v>396</v>
      </c>
      <c r="G1250" t="s">
        <v>1923</v>
      </c>
      <c r="H1250" t="s">
        <v>396</v>
      </c>
      <c r="I1250" t="s">
        <v>190</v>
      </c>
      <c r="J1250" t="str">
        <f t="shared" si="19"/>
        <v>PCA HARRISONBURG BILL| 2280123005</v>
      </c>
      <c r="K1250">
        <v>11</v>
      </c>
      <c r="L1250">
        <v>3.8</v>
      </c>
      <c r="M1250">
        <v>0.18</v>
      </c>
      <c r="N1250">
        <v>103</v>
      </c>
      <c r="O1250">
        <v>0.14000000000000001</v>
      </c>
      <c r="P1250">
        <v>92</v>
      </c>
      <c r="Q1250">
        <v>0.32</v>
      </c>
      <c r="R1250">
        <v>2</v>
      </c>
      <c r="S1250">
        <v>-55</v>
      </c>
      <c r="T1250">
        <v>39</v>
      </c>
      <c r="U1250">
        <v>-46</v>
      </c>
      <c r="V1250">
        <v>-62</v>
      </c>
      <c r="W1250">
        <v>22601</v>
      </c>
      <c r="X1250">
        <v>22801</v>
      </c>
      <c r="Y1250">
        <v>23005</v>
      </c>
      <c r="Z1250">
        <v>3.74</v>
      </c>
      <c r="AA1250" t="s">
        <v>1986</v>
      </c>
      <c r="AB1250" t="s">
        <v>1985</v>
      </c>
    </row>
    <row r="1251" spans="1:28" x14ac:dyDescent="0.3">
      <c r="A1251" t="s">
        <v>1990</v>
      </c>
      <c r="B1251" t="s">
        <v>2006</v>
      </c>
      <c r="C1251" t="s">
        <v>1921</v>
      </c>
      <c r="D1251" t="s">
        <v>2016</v>
      </c>
      <c r="E1251" t="s">
        <v>39</v>
      </c>
      <c r="F1251" t="s">
        <v>396</v>
      </c>
      <c r="G1251" t="s">
        <v>1923</v>
      </c>
      <c r="H1251" t="s">
        <v>396</v>
      </c>
      <c r="I1251" t="s">
        <v>906</v>
      </c>
      <c r="J1251" t="str">
        <f t="shared" si="19"/>
        <v>PCA HARRISONBURG BILL| 2280123040</v>
      </c>
      <c r="K1251">
        <v>1</v>
      </c>
      <c r="L1251">
        <v>4.4800000000000004</v>
      </c>
      <c r="M1251">
        <v>0.18</v>
      </c>
      <c r="N1251">
        <v>114</v>
      </c>
      <c r="O1251">
        <v>0.17</v>
      </c>
      <c r="P1251">
        <v>0</v>
      </c>
      <c r="Q1251">
        <v>0.25</v>
      </c>
      <c r="R1251">
        <v>-16</v>
      </c>
      <c r="S1251">
        <v>-55</v>
      </c>
      <c r="T1251">
        <v>26</v>
      </c>
      <c r="U1251">
        <v>82</v>
      </c>
      <c r="V1251">
        <v>53</v>
      </c>
      <c r="W1251">
        <v>22801</v>
      </c>
      <c r="X1251">
        <v>22801</v>
      </c>
      <c r="Y1251">
        <v>23040</v>
      </c>
      <c r="Z1251">
        <v>4.42</v>
      </c>
      <c r="AA1251" t="s">
        <v>1986</v>
      </c>
      <c r="AB1251" t="s">
        <v>1985</v>
      </c>
    </row>
    <row r="1252" spans="1:28" x14ac:dyDescent="0.3">
      <c r="A1252" t="s">
        <v>1990</v>
      </c>
      <c r="B1252" t="s">
        <v>2006</v>
      </c>
      <c r="C1252" t="s">
        <v>1921</v>
      </c>
      <c r="D1252" t="s">
        <v>2016</v>
      </c>
      <c r="E1252" t="s">
        <v>39</v>
      </c>
      <c r="F1252" t="s">
        <v>396</v>
      </c>
      <c r="G1252" t="s">
        <v>1923</v>
      </c>
      <c r="H1252" t="s">
        <v>396</v>
      </c>
      <c r="I1252" t="s">
        <v>2026</v>
      </c>
      <c r="J1252" t="str">
        <f t="shared" si="19"/>
        <v>PCA HARRISONBURG BILL| 2280122485</v>
      </c>
      <c r="K1252">
        <v>10</v>
      </c>
      <c r="L1252">
        <v>4.5199999999999996</v>
      </c>
      <c r="M1252">
        <v>0.18</v>
      </c>
      <c r="N1252">
        <v>113</v>
      </c>
      <c r="O1252">
        <v>0.15</v>
      </c>
      <c r="P1252">
        <v>43</v>
      </c>
      <c r="Q1252">
        <v>0.28000000000000003</v>
      </c>
      <c r="R1252">
        <v>4</v>
      </c>
      <c r="S1252">
        <v>-55</v>
      </c>
      <c r="T1252">
        <v>35</v>
      </c>
      <c r="U1252">
        <v>62</v>
      </c>
      <c r="V1252">
        <v>42</v>
      </c>
      <c r="W1252">
        <v>22801</v>
      </c>
      <c r="X1252">
        <v>22801</v>
      </c>
      <c r="Y1252">
        <v>22485</v>
      </c>
      <c r="Z1252">
        <v>4.46</v>
      </c>
      <c r="AA1252" t="s">
        <v>1986</v>
      </c>
      <c r="AB1252" t="s">
        <v>1985</v>
      </c>
    </row>
    <row r="1253" spans="1:28" x14ac:dyDescent="0.3">
      <c r="A1253" t="s">
        <v>1990</v>
      </c>
      <c r="B1253" t="s">
        <v>2006</v>
      </c>
      <c r="C1253" t="s">
        <v>1921</v>
      </c>
      <c r="D1253" t="s">
        <v>2016</v>
      </c>
      <c r="E1253" t="s">
        <v>39</v>
      </c>
      <c r="F1253" t="s">
        <v>396</v>
      </c>
      <c r="G1253" t="s">
        <v>1923</v>
      </c>
      <c r="H1253" t="s">
        <v>396</v>
      </c>
      <c r="I1253" t="s">
        <v>2005</v>
      </c>
      <c r="J1253" t="str">
        <f t="shared" si="19"/>
        <v>PCA HARRISONBURG BILL| 2280123111</v>
      </c>
      <c r="K1253">
        <v>4</v>
      </c>
      <c r="L1253">
        <v>3.81</v>
      </c>
      <c r="M1253">
        <v>0.19</v>
      </c>
      <c r="N1253">
        <v>134</v>
      </c>
      <c r="O1253">
        <v>0.17</v>
      </c>
      <c r="P1253">
        <v>42</v>
      </c>
      <c r="Q1253">
        <v>0.26</v>
      </c>
      <c r="R1253">
        <v>3</v>
      </c>
      <c r="S1253">
        <v>-55</v>
      </c>
      <c r="T1253">
        <v>26</v>
      </c>
      <c r="U1253">
        <v>41</v>
      </c>
      <c r="V1253">
        <v>12</v>
      </c>
      <c r="W1253">
        <v>22801</v>
      </c>
      <c r="X1253">
        <v>22801</v>
      </c>
      <c r="Y1253">
        <v>23111</v>
      </c>
      <c r="Z1253">
        <v>3.76</v>
      </c>
      <c r="AA1253" t="s">
        <v>1986</v>
      </c>
      <c r="AB1253" t="s">
        <v>1985</v>
      </c>
    </row>
    <row r="1254" spans="1:28" x14ac:dyDescent="0.3">
      <c r="A1254" t="s">
        <v>1990</v>
      </c>
      <c r="B1254" t="s">
        <v>2006</v>
      </c>
      <c r="C1254" t="s">
        <v>1921</v>
      </c>
      <c r="D1254" t="s">
        <v>2016</v>
      </c>
      <c r="E1254" t="s">
        <v>39</v>
      </c>
      <c r="F1254" t="s">
        <v>396</v>
      </c>
      <c r="G1254" t="s">
        <v>1923</v>
      </c>
      <c r="H1254" t="s">
        <v>396</v>
      </c>
      <c r="I1254" t="s">
        <v>787</v>
      </c>
      <c r="J1254" t="str">
        <f t="shared" si="19"/>
        <v>PCA HARRISONBURG BILL| 2280122514</v>
      </c>
      <c r="K1254">
        <v>1</v>
      </c>
      <c r="L1254">
        <v>3.96</v>
      </c>
      <c r="M1254">
        <v>0.18</v>
      </c>
      <c r="N1254">
        <v>129</v>
      </c>
      <c r="O1254">
        <v>0.17</v>
      </c>
      <c r="P1254">
        <v>39</v>
      </c>
      <c r="Q1254">
        <v>0.25</v>
      </c>
      <c r="R1254">
        <v>4</v>
      </c>
      <c r="S1254">
        <v>-55</v>
      </c>
      <c r="T1254">
        <v>26</v>
      </c>
      <c r="U1254">
        <v>46</v>
      </c>
      <c r="V1254">
        <v>17</v>
      </c>
      <c r="W1254">
        <v>24477</v>
      </c>
      <c r="X1254">
        <v>22801</v>
      </c>
      <c r="Y1254">
        <v>22514</v>
      </c>
      <c r="Z1254">
        <v>3.9</v>
      </c>
      <c r="AA1254" t="s">
        <v>1986</v>
      </c>
      <c r="AB1254" t="s">
        <v>1985</v>
      </c>
    </row>
    <row r="1255" spans="1:28" x14ac:dyDescent="0.3">
      <c r="A1255" t="s">
        <v>1990</v>
      </c>
      <c r="B1255" t="s">
        <v>2006</v>
      </c>
      <c r="C1255" t="s">
        <v>1921</v>
      </c>
      <c r="D1255" t="s">
        <v>2016</v>
      </c>
      <c r="E1255" t="s">
        <v>39</v>
      </c>
      <c r="F1255" t="s">
        <v>396</v>
      </c>
      <c r="G1255" t="s">
        <v>1923</v>
      </c>
      <c r="H1255" t="s">
        <v>396</v>
      </c>
      <c r="I1255" t="s">
        <v>116</v>
      </c>
      <c r="J1255" t="str">
        <f t="shared" si="19"/>
        <v>PCA HARRISONBURG BILL| 2280123218</v>
      </c>
      <c r="K1255">
        <v>11</v>
      </c>
      <c r="L1255">
        <v>3.83</v>
      </c>
      <c r="M1255">
        <v>0.18</v>
      </c>
      <c r="N1255">
        <v>133</v>
      </c>
      <c r="O1255">
        <v>0.2</v>
      </c>
      <c r="P1255">
        <v>50</v>
      </c>
      <c r="Q1255">
        <v>0.28999999999999998</v>
      </c>
      <c r="R1255">
        <v>-4</v>
      </c>
      <c r="S1255">
        <v>-55</v>
      </c>
      <c r="T1255">
        <v>14</v>
      </c>
      <c r="U1255">
        <v>49</v>
      </c>
      <c r="V1255">
        <v>8</v>
      </c>
      <c r="W1255">
        <v>22601</v>
      </c>
      <c r="X1255">
        <v>22801</v>
      </c>
      <c r="Y1255">
        <v>23218</v>
      </c>
      <c r="Z1255">
        <v>3.77</v>
      </c>
      <c r="AA1255" t="s">
        <v>1986</v>
      </c>
      <c r="AB1255" t="s">
        <v>1985</v>
      </c>
    </row>
    <row r="1256" spans="1:28" x14ac:dyDescent="0.3">
      <c r="A1256" t="s">
        <v>1990</v>
      </c>
      <c r="B1256" t="s">
        <v>2001</v>
      </c>
      <c r="C1256" t="s">
        <v>1921</v>
      </c>
      <c r="D1256" t="s">
        <v>1922</v>
      </c>
      <c r="E1256" t="s">
        <v>39</v>
      </c>
      <c r="F1256" t="s">
        <v>396</v>
      </c>
      <c r="G1256" t="s">
        <v>1923</v>
      </c>
      <c r="H1256" t="s">
        <v>396</v>
      </c>
      <c r="I1256" t="s">
        <v>112</v>
      </c>
      <c r="J1256" t="str">
        <f t="shared" si="19"/>
        <v>PCA HARRISONBURG BILL| 2280122601</v>
      </c>
      <c r="K1256">
        <v>1</v>
      </c>
      <c r="L1256">
        <v>2.93</v>
      </c>
      <c r="M1256">
        <v>0.19</v>
      </c>
      <c r="N1256">
        <v>254</v>
      </c>
      <c r="O1256">
        <v>0.57999999999999996</v>
      </c>
      <c r="P1256">
        <v>131</v>
      </c>
      <c r="Q1256">
        <v>0.35</v>
      </c>
      <c r="R1256">
        <v>-43</v>
      </c>
      <c r="S1256">
        <v>-64</v>
      </c>
      <c r="T1256">
        <v>51</v>
      </c>
      <c r="U1256">
        <v>341</v>
      </c>
      <c r="V1256">
        <v>328</v>
      </c>
      <c r="W1256">
        <v>20735</v>
      </c>
      <c r="X1256">
        <v>22801</v>
      </c>
      <c r="Y1256">
        <v>22601</v>
      </c>
      <c r="Z1256">
        <v>2.88</v>
      </c>
      <c r="AA1256" t="s">
        <v>1986</v>
      </c>
      <c r="AB1256" t="s">
        <v>1985</v>
      </c>
    </row>
    <row r="1257" spans="1:28" x14ac:dyDescent="0.3">
      <c r="A1257" t="s">
        <v>1990</v>
      </c>
      <c r="B1257" t="s">
        <v>2001</v>
      </c>
      <c r="C1257" t="s">
        <v>1921</v>
      </c>
      <c r="D1257" t="s">
        <v>2016</v>
      </c>
      <c r="E1257" t="s">
        <v>39</v>
      </c>
      <c r="F1257" t="s">
        <v>396</v>
      </c>
      <c r="G1257" t="s">
        <v>1923</v>
      </c>
      <c r="H1257" t="s">
        <v>396</v>
      </c>
      <c r="I1257" t="s">
        <v>2025</v>
      </c>
      <c r="J1257" t="str">
        <f t="shared" si="19"/>
        <v>PCA HARRISONBURG BILL| 2280122611</v>
      </c>
      <c r="K1257">
        <v>33</v>
      </c>
      <c r="L1257">
        <v>3.74</v>
      </c>
      <c r="M1257">
        <v>0.18</v>
      </c>
      <c r="N1257">
        <v>81</v>
      </c>
      <c r="O1257">
        <v>0.13</v>
      </c>
      <c r="P1257">
        <v>53</v>
      </c>
      <c r="Q1257">
        <v>0.28999999999999998</v>
      </c>
      <c r="R1257">
        <v>-11</v>
      </c>
      <c r="S1257">
        <v>-55</v>
      </c>
      <c r="T1257">
        <v>1</v>
      </c>
      <c r="U1257">
        <v>46</v>
      </c>
      <c r="V1257">
        <v>-8</v>
      </c>
      <c r="W1257">
        <v>22741</v>
      </c>
      <c r="X1257">
        <v>22801</v>
      </c>
      <c r="Y1257">
        <v>22611</v>
      </c>
      <c r="Z1257">
        <v>3.68</v>
      </c>
      <c r="AA1257" t="s">
        <v>1986</v>
      </c>
      <c r="AB1257" t="s">
        <v>1985</v>
      </c>
    </row>
    <row r="1258" spans="1:28" x14ac:dyDescent="0.3">
      <c r="A1258" t="s">
        <v>1990</v>
      </c>
      <c r="B1258" t="s">
        <v>2001</v>
      </c>
      <c r="C1258" t="s">
        <v>1921</v>
      </c>
      <c r="D1258" t="s">
        <v>2016</v>
      </c>
      <c r="E1258" t="s">
        <v>39</v>
      </c>
      <c r="F1258" t="s">
        <v>396</v>
      </c>
      <c r="G1258" t="s">
        <v>1923</v>
      </c>
      <c r="H1258" t="s">
        <v>396</v>
      </c>
      <c r="I1258" t="s">
        <v>1783</v>
      </c>
      <c r="J1258" t="str">
        <f t="shared" si="19"/>
        <v>PCA HARRISONBURG BILL| 2280122630</v>
      </c>
      <c r="K1258">
        <v>49</v>
      </c>
      <c r="L1258">
        <v>5.38</v>
      </c>
      <c r="M1258">
        <v>0.18</v>
      </c>
      <c r="N1258">
        <v>56</v>
      </c>
      <c r="O1258">
        <v>0.08</v>
      </c>
      <c r="P1258">
        <v>63</v>
      </c>
      <c r="Q1258">
        <v>0.3</v>
      </c>
      <c r="R1258">
        <v>0</v>
      </c>
      <c r="S1258">
        <v>-55</v>
      </c>
      <c r="T1258">
        <v>22</v>
      </c>
      <c r="U1258">
        <v>63</v>
      </c>
      <c r="V1258">
        <v>30</v>
      </c>
      <c r="W1258">
        <v>22801</v>
      </c>
      <c r="X1258">
        <v>22801</v>
      </c>
      <c r="Y1258">
        <v>22630</v>
      </c>
      <c r="Z1258">
        <v>5.32</v>
      </c>
      <c r="AA1258" t="s">
        <v>1986</v>
      </c>
      <c r="AB1258" t="s">
        <v>1985</v>
      </c>
    </row>
    <row r="1259" spans="1:28" x14ac:dyDescent="0.3">
      <c r="A1259" t="s">
        <v>1990</v>
      </c>
      <c r="B1259" t="s">
        <v>2001</v>
      </c>
      <c r="C1259" t="s">
        <v>1921</v>
      </c>
      <c r="D1259" t="s">
        <v>2016</v>
      </c>
      <c r="E1259" t="s">
        <v>39</v>
      </c>
      <c r="F1259" t="s">
        <v>396</v>
      </c>
      <c r="G1259" t="s">
        <v>1923</v>
      </c>
      <c r="H1259" t="s">
        <v>396</v>
      </c>
      <c r="I1259" t="s">
        <v>1785</v>
      </c>
      <c r="J1259" t="str">
        <f t="shared" si="19"/>
        <v>PCA HARRISONBURG BILL| 2280120163</v>
      </c>
      <c r="K1259">
        <v>1</v>
      </c>
      <c r="L1259">
        <v>4.29</v>
      </c>
      <c r="M1259">
        <v>0.18</v>
      </c>
      <c r="N1259">
        <v>119</v>
      </c>
      <c r="O1259">
        <v>0.25</v>
      </c>
      <c r="P1259">
        <v>15</v>
      </c>
      <c r="Q1259">
        <v>0.25</v>
      </c>
      <c r="R1259">
        <v>-13</v>
      </c>
      <c r="S1259">
        <v>-55</v>
      </c>
      <c r="T1259">
        <v>-8</v>
      </c>
      <c r="U1259">
        <v>220</v>
      </c>
      <c r="V1259">
        <v>157</v>
      </c>
      <c r="W1259">
        <v>22853</v>
      </c>
      <c r="X1259">
        <v>22801</v>
      </c>
      <c r="Y1259">
        <v>20163</v>
      </c>
      <c r="Z1259">
        <v>4.2300000000000004</v>
      </c>
      <c r="AA1259" t="s">
        <v>1986</v>
      </c>
      <c r="AB1259" t="s">
        <v>1985</v>
      </c>
    </row>
    <row r="1260" spans="1:28" x14ac:dyDescent="0.3">
      <c r="A1260" t="s">
        <v>1990</v>
      </c>
      <c r="B1260" t="s">
        <v>2001</v>
      </c>
      <c r="C1260" t="s">
        <v>1921</v>
      </c>
      <c r="D1260" t="s">
        <v>2016</v>
      </c>
      <c r="E1260" t="s">
        <v>39</v>
      </c>
      <c r="F1260" t="s">
        <v>396</v>
      </c>
      <c r="G1260" t="s">
        <v>1923</v>
      </c>
      <c r="H1260" t="s">
        <v>396</v>
      </c>
      <c r="I1260" t="s">
        <v>112</v>
      </c>
      <c r="J1260" t="str">
        <f t="shared" si="19"/>
        <v>PCA HARRISONBURG BILL| 2280122601</v>
      </c>
      <c r="K1260">
        <v>526</v>
      </c>
      <c r="L1260">
        <v>4.3899999999999997</v>
      </c>
      <c r="M1260">
        <v>0.18</v>
      </c>
      <c r="N1260">
        <v>68</v>
      </c>
      <c r="O1260">
        <v>0.1</v>
      </c>
      <c r="P1260">
        <v>63</v>
      </c>
      <c r="Q1260">
        <v>0.3</v>
      </c>
      <c r="R1260">
        <v>-4</v>
      </c>
      <c r="S1260">
        <v>-55</v>
      </c>
      <c r="T1260">
        <v>14</v>
      </c>
      <c r="U1260">
        <v>51</v>
      </c>
      <c r="V1260">
        <v>10</v>
      </c>
      <c r="W1260">
        <v>23601</v>
      </c>
      <c r="X1260">
        <v>22801</v>
      </c>
      <c r="Y1260">
        <v>22601</v>
      </c>
      <c r="Z1260">
        <v>4.33</v>
      </c>
      <c r="AA1260" t="s">
        <v>1986</v>
      </c>
      <c r="AB1260" t="s">
        <v>1985</v>
      </c>
    </row>
    <row r="1261" spans="1:28" x14ac:dyDescent="0.3">
      <c r="A1261" t="s">
        <v>1990</v>
      </c>
      <c r="B1261" t="s">
        <v>1994</v>
      </c>
      <c r="C1261" t="s">
        <v>1921</v>
      </c>
      <c r="D1261" t="s">
        <v>1922</v>
      </c>
      <c r="E1261" t="s">
        <v>39</v>
      </c>
      <c r="F1261" t="s">
        <v>396</v>
      </c>
      <c r="G1261" t="s">
        <v>1923</v>
      </c>
      <c r="H1261" t="s">
        <v>268</v>
      </c>
      <c r="I1261" t="s">
        <v>2024</v>
      </c>
      <c r="J1261" t="str">
        <f t="shared" si="19"/>
        <v>PCA HARRISONBURG BILL| 2280126627</v>
      </c>
      <c r="K1261">
        <v>1</v>
      </c>
      <c r="L1261">
        <v>4.01</v>
      </c>
      <c r="M1261">
        <v>0.19</v>
      </c>
      <c r="N1261">
        <v>221</v>
      </c>
      <c r="O1261">
        <v>0.28999999999999998</v>
      </c>
      <c r="P1261">
        <v>25</v>
      </c>
      <c r="Q1261">
        <v>0.25</v>
      </c>
      <c r="R1261">
        <v>5</v>
      </c>
      <c r="S1261">
        <v>-64</v>
      </c>
      <c r="T1261">
        <v>109</v>
      </c>
      <c r="U1261">
        <v>308</v>
      </c>
      <c r="V1261">
        <v>353</v>
      </c>
      <c r="W1261">
        <v>22842</v>
      </c>
      <c r="X1261">
        <v>22801</v>
      </c>
      <c r="Y1261">
        <v>26627</v>
      </c>
      <c r="Z1261">
        <v>3.96</v>
      </c>
      <c r="AA1261" t="s">
        <v>1986</v>
      </c>
      <c r="AB1261" t="s">
        <v>1985</v>
      </c>
    </row>
    <row r="1262" spans="1:28" x14ac:dyDescent="0.3">
      <c r="A1262" t="s">
        <v>1990</v>
      </c>
      <c r="B1262" t="s">
        <v>1994</v>
      </c>
      <c r="C1262" t="s">
        <v>1921</v>
      </c>
      <c r="D1262" t="s">
        <v>2016</v>
      </c>
      <c r="E1262" t="s">
        <v>39</v>
      </c>
      <c r="F1262" t="s">
        <v>396</v>
      </c>
      <c r="G1262" t="s">
        <v>1923</v>
      </c>
      <c r="H1262" t="s">
        <v>268</v>
      </c>
      <c r="I1262" t="s">
        <v>1992</v>
      </c>
      <c r="J1262" t="str">
        <f t="shared" si="19"/>
        <v>PCA HARRISONBURG BILL| 2280126253</v>
      </c>
      <c r="K1262">
        <v>8</v>
      </c>
      <c r="L1262">
        <v>3.69</v>
      </c>
      <c r="M1262">
        <v>0.19</v>
      </c>
      <c r="N1262">
        <v>106</v>
      </c>
      <c r="O1262">
        <v>0.17</v>
      </c>
      <c r="P1262">
        <v>70</v>
      </c>
      <c r="Q1262">
        <v>0.31</v>
      </c>
      <c r="R1262">
        <v>1</v>
      </c>
      <c r="S1262">
        <v>-55</v>
      </c>
      <c r="T1262">
        <v>26</v>
      </c>
      <c r="U1262">
        <v>-64</v>
      </c>
      <c r="V1262">
        <v>-93</v>
      </c>
      <c r="W1262">
        <v>22831</v>
      </c>
      <c r="X1262">
        <v>22801</v>
      </c>
      <c r="Y1262">
        <v>26253</v>
      </c>
      <c r="Z1262">
        <v>3.64</v>
      </c>
      <c r="AA1262" t="s">
        <v>1986</v>
      </c>
      <c r="AB1262" t="s">
        <v>1985</v>
      </c>
    </row>
    <row r="1263" spans="1:28" x14ac:dyDescent="0.3">
      <c r="A1263" t="s">
        <v>1990</v>
      </c>
      <c r="B1263" t="s">
        <v>1991</v>
      </c>
      <c r="C1263" t="s">
        <v>1921</v>
      </c>
      <c r="D1263" t="s">
        <v>2016</v>
      </c>
      <c r="E1263" t="s">
        <v>39</v>
      </c>
      <c r="F1263" t="s">
        <v>396</v>
      </c>
      <c r="G1263" t="s">
        <v>1923</v>
      </c>
      <c r="H1263" t="s">
        <v>174</v>
      </c>
      <c r="I1263" t="s">
        <v>2003</v>
      </c>
      <c r="J1263" t="str">
        <f t="shared" si="19"/>
        <v>PCA HARRISONBURG BILL| 2280121750</v>
      </c>
      <c r="K1263">
        <v>2</v>
      </c>
      <c r="L1263">
        <v>3.59</v>
      </c>
      <c r="M1263">
        <v>0.18</v>
      </c>
      <c r="N1263">
        <v>109</v>
      </c>
      <c r="O1263">
        <v>0.28999999999999998</v>
      </c>
      <c r="P1263">
        <v>228</v>
      </c>
      <c r="Q1263">
        <v>0.45</v>
      </c>
      <c r="R1263">
        <v>-39</v>
      </c>
      <c r="S1263">
        <v>-55</v>
      </c>
      <c r="T1263">
        <v>-25</v>
      </c>
      <c r="U1263">
        <v>244</v>
      </c>
      <c r="V1263">
        <v>164</v>
      </c>
      <c r="W1263">
        <v>18255</v>
      </c>
      <c r="X1263">
        <v>22801</v>
      </c>
      <c r="Y1263">
        <v>21750</v>
      </c>
      <c r="Z1263">
        <v>3.53</v>
      </c>
      <c r="AA1263" t="s">
        <v>1986</v>
      </c>
      <c r="AB1263" t="s">
        <v>1985</v>
      </c>
    </row>
    <row r="1264" spans="1:28" x14ac:dyDescent="0.3">
      <c r="A1264" t="s">
        <v>1990</v>
      </c>
      <c r="B1264" t="s">
        <v>1991</v>
      </c>
      <c r="C1264" t="s">
        <v>1921</v>
      </c>
      <c r="D1264" t="s">
        <v>2016</v>
      </c>
      <c r="E1264" t="s">
        <v>39</v>
      </c>
      <c r="F1264" t="s">
        <v>396</v>
      </c>
      <c r="G1264" t="s">
        <v>1923</v>
      </c>
      <c r="H1264" t="s">
        <v>268</v>
      </c>
      <c r="I1264" t="s">
        <v>1055</v>
      </c>
      <c r="J1264" t="str">
        <f t="shared" si="19"/>
        <v>PCA HARRISONBURG BILL| 2280125401</v>
      </c>
      <c r="K1264">
        <v>10</v>
      </c>
      <c r="L1264">
        <v>4.2300000000000004</v>
      </c>
      <c r="M1264">
        <v>0.19</v>
      </c>
      <c r="N1264">
        <v>92</v>
      </c>
      <c r="O1264">
        <v>0.16</v>
      </c>
      <c r="P1264">
        <v>62</v>
      </c>
      <c r="Q1264">
        <v>0.3</v>
      </c>
      <c r="R1264">
        <v>-22</v>
      </c>
      <c r="S1264">
        <v>-55</v>
      </c>
      <c r="T1264">
        <v>-12</v>
      </c>
      <c r="U1264">
        <v>244</v>
      </c>
      <c r="V1264">
        <v>177</v>
      </c>
      <c r="W1264">
        <v>22842</v>
      </c>
      <c r="X1264">
        <v>22801</v>
      </c>
      <c r="Y1264">
        <v>25401</v>
      </c>
      <c r="Z1264">
        <v>4.18</v>
      </c>
      <c r="AA1264" t="s">
        <v>1986</v>
      </c>
      <c r="AB1264" t="s">
        <v>1985</v>
      </c>
    </row>
    <row r="1265" spans="1:28" x14ac:dyDescent="0.3">
      <c r="A1265" t="s">
        <v>2008</v>
      </c>
      <c r="B1265" t="s">
        <v>1990</v>
      </c>
      <c r="C1265" t="s">
        <v>1921</v>
      </c>
      <c r="D1265" t="s">
        <v>1993</v>
      </c>
      <c r="E1265" t="s">
        <v>39</v>
      </c>
      <c r="F1265" t="s">
        <v>396</v>
      </c>
      <c r="G1265" t="s">
        <v>2023</v>
      </c>
      <c r="H1265" t="s">
        <v>396</v>
      </c>
      <c r="I1265" t="s">
        <v>1923</v>
      </c>
      <c r="J1265" t="str">
        <f t="shared" si="19"/>
        <v>PCA HARRISONBURG BILL| 2452122801</v>
      </c>
      <c r="K1265">
        <v>6</v>
      </c>
      <c r="L1265">
        <v>1.89</v>
      </c>
      <c r="M1265">
        <v>0.17</v>
      </c>
      <c r="N1265">
        <v>103</v>
      </c>
      <c r="O1265">
        <v>0.16</v>
      </c>
      <c r="P1265">
        <v>0</v>
      </c>
      <c r="Q1265">
        <v>0.25</v>
      </c>
      <c r="R1265">
        <v>2</v>
      </c>
      <c r="S1265">
        <v>0</v>
      </c>
      <c r="T1265">
        <v>31</v>
      </c>
      <c r="U1265">
        <v>228</v>
      </c>
      <c r="V1265">
        <v>259</v>
      </c>
      <c r="W1265">
        <v>24521</v>
      </c>
      <c r="X1265">
        <v>24521</v>
      </c>
      <c r="Y1265">
        <v>22801</v>
      </c>
      <c r="Z1265">
        <v>1.82</v>
      </c>
      <c r="AA1265" t="s">
        <v>1986</v>
      </c>
      <c r="AB1265" t="s">
        <v>1985</v>
      </c>
    </row>
    <row r="1266" spans="1:28" x14ac:dyDescent="0.3">
      <c r="A1266" t="s">
        <v>2022</v>
      </c>
      <c r="B1266" t="s">
        <v>1990</v>
      </c>
      <c r="C1266" t="s">
        <v>1921</v>
      </c>
      <c r="D1266" t="s">
        <v>1993</v>
      </c>
      <c r="E1266" t="s">
        <v>39</v>
      </c>
      <c r="F1266" t="s">
        <v>396</v>
      </c>
      <c r="G1266" t="s">
        <v>1781</v>
      </c>
      <c r="H1266" t="s">
        <v>396</v>
      </c>
      <c r="I1266" t="s">
        <v>1923</v>
      </c>
      <c r="J1266" t="str">
        <f t="shared" si="19"/>
        <v>PCA HARRISONBURG BILL| 2360122801</v>
      </c>
      <c r="K1266">
        <v>1</v>
      </c>
      <c r="L1266">
        <v>2.12</v>
      </c>
      <c r="M1266">
        <v>0.19</v>
      </c>
      <c r="N1266">
        <v>189</v>
      </c>
      <c r="O1266">
        <v>0.25</v>
      </c>
      <c r="P1266">
        <v>236</v>
      </c>
      <c r="Q1266">
        <v>0.45</v>
      </c>
      <c r="R1266">
        <v>4</v>
      </c>
      <c r="S1266">
        <v>53</v>
      </c>
      <c r="T1266">
        <v>36</v>
      </c>
      <c r="U1266">
        <v>362</v>
      </c>
      <c r="V1266">
        <v>451</v>
      </c>
      <c r="W1266">
        <v>27298</v>
      </c>
      <c r="X1266">
        <v>23601</v>
      </c>
      <c r="Y1266">
        <v>22801</v>
      </c>
      <c r="Z1266">
        <v>2.0699999999999998</v>
      </c>
      <c r="AA1266" t="s">
        <v>1986</v>
      </c>
      <c r="AB1266" t="s">
        <v>1985</v>
      </c>
    </row>
    <row r="1267" spans="1:28" x14ac:dyDescent="0.3">
      <c r="A1267" t="s">
        <v>2022</v>
      </c>
      <c r="B1267" t="s">
        <v>1990</v>
      </c>
      <c r="C1267" t="s">
        <v>1921</v>
      </c>
      <c r="D1267" t="s">
        <v>1993</v>
      </c>
      <c r="E1267" t="s">
        <v>39</v>
      </c>
      <c r="F1267" t="s">
        <v>396</v>
      </c>
      <c r="G1267" t="s">
        <v>397</v>
      </c>
      <c r="H1267" t="s">
        <v>396</v>
      </c>
      <c r="I1267" t="s">
        <v>1923</v>
      </c>
      <c r="J1267" t="str">
        <f t="shared" si="19"/>
        <v>PCA HARRISONBURG BILL| 2343222801</v>
      </c>
      <c r="K1267">
        <v>2</v>
      </c>
      <c r="L1267">
        <v>2.33</v>
      </c>
      <c r="M1267">
        <v>0.19</v>
      </c>
      <c r="N1267">
        <v>215</v>
      </c>
      <c r="O1267">
        <v>0.52</v>
      </c>
      <c r="P1267">
        <v>29</v>
      </c>
      <c r="Q1267">
        <v>0.25</v>
      </c>
      <c r="R1267">
        <v>5</v>
      </c>
      <c r="S1267">
        <v>-14</v>
      </c>
      <c r="T1267">
        <v>10</v>
      </c>
      <c r="U1267">
        <v>434</v>
      </c>
      <c r="V1267">
        <v>430</v>
      </c>
      <c r="W1267">
        <v>23601</v>
      </c>
      <c r="X1267">
        <v>23432</v>
      </c>
      <c r="Y1267">
        <v>22801</v>
      </c>
      <c r="Z1267">
        <v>2.2799999999999998</v>
      </c>
      <c r="AA1267" t="s">
        <v>1986</v>
      </c>
      <c r="AB1267" t="s">
        <v>1985</v>
      </c>
    </row>
    <row r="1268" spans="1:28" x14ac:dyDescent="0.3">
      <c r="A1268" t="s">
        <v>2022</v>
      </c>
      <c r="B1268" t="s">
        <v>1990</v>
      </c>
      <c r="C1268" t="s">
        <v>1921</v>
      </c>
      <c r="D1268" t="s">
        <v>1993</v>
      </c>
      <c r="E1268" t="s">
        <v>39</v>
      </c>
      <c r="F1268" t="s">
        <v>396</v>
      </c>
      <c r="G1268" t="s">
        <v>1395</v>
      </c>
      <c r="H1268" t="s">
        <v>396</v>
      </c>
      <c r="I1268" t="s">
        <v>1923</v>
      </c>
      <c r="J1268" t="str">
        <f t="shared" si="19"/>
        <v>PCA HARRISONBURG BILL| 2318522801</v>
      </c>
      <c r="K1268">
        <v>1</v>
      </c>
      <c r="L1268">
        <v>2.2200000000000002</v>
      </c>
      <c r="M1268">
        <v>0.19</v>
      </c>
      <c r="N1268">
        <v>180</v>
      </c>
      <c r="O1268">
        <v>0.23</v>
      </c>
      <c r="P1268">
        <v>0</v>
      </c>
      <c r="Q1268">
        <v>0.25</v>
      </c>
      <c r="R1268">
        <v>3</v>
      </c>
      <c r="S1268">
        <v>23</v>
      </c>
      <c r="T1268">
        <v>45</v>
      </c>
      <c r="U1268">
        <v>373</v>
      </c>
      <c r="V1268">
        <v>441</v>
      </c>
      <c r="W1268">
        <v>23185</v>
      </c>
      <c r="X1268">
        <v>23185</v>
      </c>
      <c r="Y1268">
        <v>22801</v>
      </c>
      <c r="Z1268">
        <v>2.17</v>
      </c>
      <c r="AA1268" t="s">
        <v>1986</v>
      </c>
      <c r="AB1268" t="s">
        <v>1985</v>
      </c>
    </row>
    <row r="1269" spans="1:28" x14ac:dyDescent="0.3">
      <c r="A1269" t="s">
        <v>2006</v>
      </c>
      <c r="B1269" t="s">
        <v>1990</v>
      </c>
      <c r="C1269" t="s">
        <v>1921</v>
      </c>
      <c r="D1269" t="s">
        <v>1993</v>
      </c>
      <c r="E1269" t="s">
        <v>39</v>
      </c>
      <c r="F1269" t="s">
        <v>396</v>
      </c>
      <c r="G1269" t="s">
        <v>190</v>
      </c>
      <c r="H1269" t="s">
        <v>396</v>
      </c>
      <c r="I1269" t="s">
        <v>1923</v>
      </c>
      <c r="J1269" t="str">
        <f t="shared" si="19"/>
        <v>PCA HARRISONBURG BILL| 2300522801</v>
      </c>
      <c r="K1269">
        <v>2</v>
      </c>
      <c r="L1269">
        <v>1.93</v>
      </c>
      <c r="M1269">
        <v>0.19</v>
      </c>
      <c r="N1269">
        <v>132</v>
      </c>
      <c r="O1269">
        <v>0.17</v>
      </c>
      <c r="P1269">
        <v>50</v>
      </c>
      <c r="Q1269">
        <v>0.3</v>
      </c>
      <c r="R1269">
        <v>0</v>
      </c>
      <c r="S1269">
        <v>-71</v>
      </c>
      <c r="T1269">
        <v>26</v>
      </c>
      <c r="U1269">
        <v>220</v>
      </c>
      <c r="V1269">
        <v>175</v>
      </c>
      <c r="W1269">
        <v>23005</v>
      </c>
      <c r="X1269">
        <v>23005</v>
      </c>
      <c r="Y1269">
        <v>22801</v>
      </c>
      <c r="Z1269">
        <v>1.88</v>
      </c>
      <c r="AA1269" t="s">
        <v>1986</v>
      </c>
      <c r="AB1269" t="s">
        <v>1985</v>
      </c>
    </row>
    <row r="1270" spans="1:28" x14ac:dyDescent="0.3">
      <c r="A1270" t="s">
        <v>2006</v>
      </c>
      <c r="B1270" t="s">
        <v>1990</v>
      </c>
      <c r="C1270" t="s">
        <v>1921</v>
      </c>
      <c r="D1270" t="s">
        <v>1993</v>
      </c>
      <c r="E1270" t="s">
        <v>39</v>
      </c>
      <c r="F1270" t="s">
        <v>396</v>
      </c>
      <c r="G1270" t="s">
        <v>116</v>
      </c>
      <c r="H1270" t="s">
        <v>396</v>
      </c>
      <c r="I1270" t="s">
        <v>1923</v>
      </c>
      <c r="J1270" t="str">
        <f t="shared" si="19"/>
        <v>PCA HARRISONBURG BILL| 2321822801</v>
      </c>
      <c r="K1270">
        <v>14</v>
      </c>
      <c r="L1270">
        <v>1.76</v>
      </c>
      <c r="M1270">
        <v>0.18</v>
      </c>
      <c r="N1270">
        <v>135</v>
      </c>
      <c r="O1270">
        <v>0.17</v>
      </c>
      <c r="P1270">
        <v>109</v>
      </c>
      <c r="Q1270">
        <v>0.33</v>
      </c>
      <c r="R1270">
        <v>9</v>
      </c>
      <c r="S1270">
        <v>-16</v>
      </c>
      <c r="T1270">
        <v>26</v>
      </c>
      <c r="U1270">
        <v>189</v>
      </c>
      <c r="V1270">
        <v>199</v>
      </c>
      <c r="W1270">
        <v>23185</v>
      </c>
      <c r="X1270">
        <v>23218</v>
      </c>
      <c r="Y1270">
        <v>22801</v>
      </c>
      <c r="Z1270">
        <v>1.7</v>
      </c>
      <c r="AA1270" t="s">
        <v>1986</v>
      </c>
      <c r="AB1270" t="s">
        <v>1985</v>
      </c>
    </row>
    <row r="1271" spans="1:28" x14ac:dyDescent="0.3">
      <c r="A1271" t="s">
        <v>2006</v>
      </c>
      <c r="B1271" t="s">
        <v>1990</v>
      </c>
      <c r="C1271" t="s">
        <v>2021</v>
      </c>
      <c r="D1271" t="s">
        <v>2020</v>
      </c>
      <c r="E1271" t="s">
        <v>39</v>
      </c>
      <c r="F1271" t="s">
        <v>396</v>
      </c>
      <c r="G1271" t="s">
        <v>116</v>
      </c>
      <c r="H1271" t="s">
        <v>396</v>
      </c>
      <c r="I1271" t="s">
        <v>1923</v>
      </c>
      <c r="J1271" t="str">
        <f t="shared" si="19"/>
        <v>PCA RICHMOND | 2321822801</v>
      </c>
      <c r="K1271">
        <v>3</v>
      </c>
      <c r="L1271">
        <v>1.68</v>
      </c>
      <c r="M1271">
        <v>0</v>
      </c>
      <c r="N1271">
        <v>134</v>
      </c>
      <c r="O1271">
        <v>0.18</v>
      </c>
      <c r="P1271">
        <v>105</v>
      </c>
      <c r="Q1271">
        <v>0.33</v>
      </c>
      <c r="R1271">
        <v>28</v>
      </c>
      <c r="S1271">
        <v>-95</v>
      </c>
      <c r="T1271">
        <v>22</v>
      </c>
      <c r="U1271">
        <v>160</v>
      </c>
      <c r="V1271">
        <v>87</v>
      </c>
      <c r="W1271">
        <v>23601</v>
      </c>
      <c r="X1271">
        <v>23218</v>
      </c>
      <c r="Y1271">
        <v>22801</v>
      </c>
      <c r="Z1271">
        <v>1.44</v>
      </c>
      <c r="AA1271" t="s">
        <v>1986</v>
      </c>
      <c r="AB1271" t="s">
        <v>1985</v>
      </c>
    </row>
    <row r="1272" spans="1:28" x14ac:dyDescent="0.3">
      <c r="A1272" t="s">
        <v>2006</v>
      </c>
      <c r="B1272" t="s">
        <v>2001</v>
      </c>
      <c r="C1272" t="s">
        <v>2000</v>
      </c>
      <c r="D1272" t="s">
        <v>1999</v>
      </c>
      <c r="E1272" t="s">
        <v>39</v>
      </c>
      <c r="F1272" t="s">
        <v>396</v>
      </c>
      <c r="G1272" t="s">
        <v>116</v>
      </c>
      <c r="H1272" t="s">
        <v>396</v>
      </c>
      <c r="I1272" t="s">
        <v>112</v>
      </c>
      <c r="J1272" t="str">
        <f t="shared" si="19"/>
        <v>PCA SS WINCHESTER | 2321822601</v>
      </c>
      <c r="K1272">
        <v>2</v>
      </c>
      <c r="L1272">
        <v>2.56</v>
      </c>
      <c r="M1272">
        <v>0.19</v>
      </c>
      <c r="N1272">
        <v>148</v>
      </c>
      <c r="O1272">
        <v>0.22</v>
      </c>
      <c r="P1272">
        <v>121</v>
      </c>
      <c r="Q1272">
        <v>0.35</v>
      </c>
      <c r="R1272">
        <v>3</v>
      </c>
      <c r="S1272">
        <v>-189</v>
      </c>
      <c r="T1272">
        <v>5</v>
      </c>
      <c r="U1272">
        <v>182</v>
      </c>
      <c r="V1272">
        <v>-2</v>
      </c>
      <c r="W1272">
        <v>20710</v>
      </c>
      <c r="X1272">
        <v>23218</v>
      </c>
      <c r="Y1272">
        <v>22601</v>
      </c>
      <c r="Z1272">
        <v>2.5099999999999998</v>
      </c>
      <c r="AA1272" t="s">
        <v>1986</v>
      </c>
      <c r="AB1272" t="s">
        <v>1985</v>
      </c>
    </row>
    <row r="1273" spans="1:28" x14ac:dyDescent="0.3">
      <c r="A1273" t="s">
        <v>2001</v>
      </c>
      <c r="B1273" t="s">
        <v>2019</v>
      </c>
      <c r="C1273" t="s">
        <v>2000</v>
      </c>
      <c r="D1273" t="s">
        <v>1999</v>
      </c>
      <c r="E1273" t="s">
        <v>39</v>
      </c>
      <c r="F1273" t="s">
        <v>396</v>
      </c>
      <c r="G1273" t="s">
        <v>112</v>
      </c>
      <c r="H1273" t="s">
        <v>174</v>
      </c>
      <c r="I1273" t="s">
        <v>2005</v>
      </c>
      <c r="J1273" t="str">
        <f t="shared" si="19"/>
        <v>PCA SS WINCHESTER | 2260120659</v>
      </c>
      <c r="K1273">
        <v>1</v>
      </c>
      <c r="L1273">
        <v>3.57</v>
      </c>
      <c r="M1273">
        <v>0.18</v>
      </c>
      <c r="N1273">
        <v>110</v>
      </c>
      <c r="O1273">
        <v>0.14000000000000001</v>
      </c>
      <c r="P1273">
        <v>94</v>
      </c>
      <c r="Q1273">
        <v>0.3</v>
      </c>
      <c r="R1273">
        <v>3</v>
      </c>
      <c r="S1273">
        <v>-36</v>
      </c>
      <c r="T1273">
        <v>39</v>
      </c>
      <c r="U1273">
        <v>-37</v>
      </c>
      <c r="V1273">
        <v>-34</v>
      </c>
      <c r="W1273">
        <v>22942</v>
      </c>
      <c r="X1273">
        <v>22601</v>
      </c>
      <c r="Y1273">
        <v>20659</v>
      </c>
      <c r="Z1273">
        <v>3.51</v>
      </c>
      <c r="AA1273" t="s">
        <v>1986</v>
      </c>
      <c r="AB1273" t="s">
        <v>1985</v>
      </c>
    </row>
    <row r="1274" spans="1:28" x14ac:dyDescent="0.3">
      <c r="A1274" t="s">
        <v>2001</v>
      </c>
      <c r="B1274" t="s">
        <v>2018</v>
      </c>
      <c r="C1274" t="s">
        <v>2000</v>
      </c>
      <c r="D1274" t="s">
        <v>1999</v>
      </c>
      <c r="E1274" t="s">
        <v>39</v>
      </c>
      <c r="F1274" t="s">
        <v>396</v>
      </c>
      <c r="G1274" t="s">
        <v>112</v>
      </c>
      <c r="H1274" t="s">
        <v>544</v>
      </c>
      <c r="I1274" t="s">
        <v>2017</v>
      </c>
      <c r="J1274" t="str">
        <f t="shared" si="19"/>
        <v>PCA SS WINCHESTER | 2260116673</v>
      </c>
      <c r="K1274">
        <v>1</v>
      </c>
      <c r="L1274">
        <v>3.97</v>
      </c>
      <c r="M1274">
        <v>0.18</v>
      </c>
      <c r="N1274">
        <v>99</v>
      </c>
      <c r="O1274">
        <v>0.13</v>
      </c>
      <c r="P1274">
        <v>74</v>
      </c>
      <c r="Q1274">
        <v>0.3</v>
      </c>
      <c r="R1274">
        <v>-55</v>
      </c>
      <c r="S1274">
        <v>-36</v>
      </c>
      <c r="T1274">
        <v>1</v>
      </c>
      <c r="U1274">
        <v>-59</v>
      </c>
      <c r="V1274">
        <v>-94</v>
      </c>
      <c r="W1274">
        <v>17257</v>
      </c>
      <c r="X1274">
        <v>22601</v>
      </c>
      <c r="Y1274">
        <v>16673</v>
      </c>
      <c r="Z1274">
        <v>3.91</v>
      </c>
      <c r="AA1274" t="s">
        <v>1986</v>
      </c>
      <c r="AB1274" t="s">
        <v>1985</v>
      </c>
    </row>
    <row r="1275" spans="1:28" x14ac:dyDescent="0.3">
      <c r="A1275" t="s">
        <v>2001</v>
      </c>
      <c r="B1275" t="s">
        <v>2012</v>
      </c>
      <c r="C1275" t="s">
        <v>1921</v>
      </c>
      <c r="D1275" t="s">
        <v>1993</v>
      </c>
      <c r="E1275" t="s">
        <v>39</v>
      </c>
      <c r="F1275" t="s">
        <v>396</v>
      </c>
      <c r="G1275" t="s">
        <v>112</v>
      </c>
      <c r="H1275" t="s">
        <v>544</v>
      </c>
      <c r="I1275" t="s">
        <v>1409</v>
      </c>
      <c r="J1275" t="str">
        <f t="shared" si="19"/>
        <v>PCA HARRISONBURG BILL| 2260117268</v>
      </c>
      <c r="K1275">
        <v>1</v>
      </c>
      <c r="L1275">
        <v>5</v>
      </c>
      <c r="M1275">
        <v>0.18</v>
      </c>
      <c r="N1275">
        <v>60</v>
      </c>
      <c r="O1275">
        <v>0.08</v>
      </c>
      <c r="P1275">
        <v>0</v>
      </c>
      <c r="Q1275">
        <v>0.25</v>
      </c>
      <c r="R1275">
        <v>0</v>
      </c>
      <c r="S1275">
        <v>-54</v>
      </c>
      <c r="T1275">
        <v>22</v>
      </c>
      <c r="U1275">
        <v>107</v>
      </c>
      <c r="V1275">
        <v>75</v>
      </c>
      <c r="W1275">
        <v>22601</v>
      </c>
      <c r="X1275">
        <v>22601</v>
      </c>
      <c r="Y1275">
        <v>17268</v>
      </c>
      <c r="Z1275">
        <v>4.9400000000000004</v>
      </c>
      <c r="AA1275" t="s">
        <v>1986</v>
      </c>
      <c r="AB1275" t="s">
        <v>1985</v>
      </c>
    </row>
    <row r="1276" spans="1:28" x14ac:dyDescent="0.3">
      <c r="A1276" t="s">
        <v>2001</v>
      </c>
      <c r="B1276" t="s">
        <v>2012</v>
      </c>
      <c r="C1276" t="s">
        <v>1921</v>
      </c>
      <c r="D1276" t="s">
        <v>2016</v>
      </c>
      <c r="E1276" t="s">
        <v>39</v>
      </c>
      <c r="F1276" t="s">
        <v>396</v>
      </c>
      <c r="G1276" t="s">
        <v>112</v>
      </c>
      <c r="H1276" t="s">
        <v>544</v>
      </c>
      <c r="I1276" t="s">
        <v>2013</v>
      </c>
      <c r="J1276" t="str">
        <f t="shared" si="19"/>
        <v>PCA HARRISONBURG BILL| 2260117257</v>
      </c>
      <c r="K1276">
        <v>1</v>
      </c>
      <c r="L1276">
        <v>4.41</v>
      </c>
      <c r="M1276">
        <v>0.18</v>
      </c>
      <c r="N1276">
        <v>68</v>
      </c>
      <c r="O1276">
        <v>0.09</v>
      </c>
      <c r="P1276">
        <v>43</v>
      </c>
      <c r="Q1276">
        <v>0.25</v>
      </c>
      <c r="R1276">
        <v>0</v>
      </c>
      <c r="S1276">
        <v>-116</v>
      </c>
      <c r="T1276">
        <v>18</v>
      </c>
      <c r="U1276">
        <v>98</v>
      </c>
      <c r="V1276">
        <v>0</v>
      </c>
      <c r="W1276">
        <v>21750</v>
      </c>
      <c r="X1276">
        <v>22601</v>
      </c>
      <c r="Y1276">
        <v>17257</v>
      </c>
      <c r="Z1276">
        <v>4.3499999999999996</v>
      </c>
      <c r="AA1276" t="s">
        <v>1986</v>
      </c>
      <c r="AB1276" t="s">
        <v>1985</v>
      </c>
    </row>
    <row r="1277" spans="1:28" x14ac:dyDescent="0.3">
      <c r="A1277" t="s">
        <v>2001</v>
      </c>
      <c r="B1277" t="s">
        <v>2012</v>
      </c>
      <c r="C1277" t="s">
        <v>2000</v>
      </c>
      <c r="D1277" t="s">
        <v>1999</v>
      </c>
      <c r="E1277" t="s">
        <v>39</v>
      </c>
      <c r="F1277" t="s">
        <v>396</v>
      </c>
      <c r="G1277" t="s">
        <v>112</v>
      </c>
      <c r="H1277" t="s">
        <v>174</v>
      </c>
      <c r="I1277" t="s">
        <v>928</v>
      </c>
      <c r="J1277" t="str">
        <f t="shared" si="19"/>
        <v>PCA SS WINCHESTER | 2260121740</v>
      </c>
      <c r="K1277">
        <v>1</v>
      </c>
      <c r="L1277">
        <v>4.58</v>
      </c>
      <c r="M1277">
        <v>0.18</v>
      </c>
      <c r="N1277">
        <v>45</v>
      </c>
      <c r="O1277">
        <v>0.08</v>
      </c>
      <c r="P1277">
        <v>74</v>
      </c>
      <c r="Q1277">
        <v>0.3</v>
      </c>
      <c r="R1277">
        <v>-55</v>
      </c>
      <c r="S1277">
        <v>-36</v>
      </c>
      <c r="T1277">
        <v>-1</v>
      </c>
      <c r="U1277">
        <v>83</v>
      </c>
      <c r="V1277">
        <v>46</v>
      </c>
      <c r="W1277">
        <v>17257</v>
      </c>
      <c r="X1277">
        <v>22601</v>
      </c>
      <c r="Y1277">
        <v>21740</v>
      </c>
      <c r="Z1277">
        <v>4.5199999999999996</v>
      </c>
      <c r="AA1277" t="s">
        <v>1986</v>
      </c>
      <c r="AB1277" t="s">
        <v>1985</v>
      </c>
    </row>
    <row r="1278" spans="1:28" x14ac:dyDescent="0.3">
      <c r="A1278" t="s">
        <v>2001</v>
      </c>
      <c r="B1278" t="s">
        <v>2012</v>
      </c>
      <c r="C1278" t="s">
        <v>2000</v>
      </c>
      <c r="D1278" t="s">
        <v>1999</v>
      </c>
      <c r="E1278" t="s">
        <v>39</v>
      </c>
      <c r="F1278" t="s">
        <v>396</v>
      </c>
      <c r="G1278" t="s">
        <v>112</v>
      </c>
      <c r="H1278" t="s">
        <v>174</v>
      </c>
      <c r="I1278" t="s">
        <v>2015</v>
      </c>
      <c r="J1278" t="str">
        <f t="shared" si="19"/>
        <v>PCA SS WINCHESTER | 2260121783</v>
      </c>
      <c r="K1278">
        <v>1</v>
      </c>
      <c r="L1278">
        <v>5.54</v>
      </c>
      <c r="M1278">
        <v>0.19</v>
      </c>
      <c r="N1278">
        <v>54</v>
      </c>
      <c r="O1278">
        <v>0.13</v>
      </c>
      <c r="P1278">
        <v>22</v>
      </c>
      <c r="Q1278">
        <v>0.25</v>
      </c>
      <c r="R1278">
        <v>-55</v>
      </c>
      <c r="S1278">
        <v>-36</v>
      </c>
      <c r="T1278">
        <v>1</v>
      </c>
      <c r="U1278">
        <v>167</v>
      </c>
      <c r="V1278">
        <v>132</v>
      </c>
      <c r="W1278">
        <v>25401</v>
      </c>
      <c r="X1278">
        <v>22601</v>
      </c>
      <c r="Y1278">
        <v>21783</v>
      </c>
      <c r="Z1278">
        <v>5.49</v>
      </c>
      <c r="AA1278" t="s">
        <v>1986</v>
      </c>
      <c r="AB1278" t="s">
        <v>1985</v>
      </c>
    </row>
    <row r="1279" spans="1:28" x14ac:dyDescent="0.3">
      <c r="A1279" t="s">
        <v>2001</v>
      </c>
      <c r="B1279" t="s">
        <v>2012</v>
      </c>
      <c r="C1279" t="s">
        <v>2000</v>
      </c>
      <c r="D1279" t="s">
        <v>1999</v>
      </c>
      <c r="E1279" t="s">
        <v>39</v>
      </c>
      <c r="F1279" t="s">
        <v>396</v>
      </c>
      <c r="G1279" t="s">
        <v>112</v>
      </c>
      <c r="H1279" t="s">
        <v>544</v>
      </c>
      <c r="I1279" t="s">
        <v>2014</v>
      </c>
      <c r="J1279" t="str">
        <f t="shared" si="19"/>
        <v>PCA SS WINCHESTER | 2260117353</v>
      </c>
      <c r="K1279">
        <v>2</v>
      </c>
      <c r="L1279">
        <v>4.68</v>
      </c>
      <c r="M1279">
        <v>0.18</v>
      </c>
      <c r="N1279">
        <v>84</v>
      </c>
      <c r="O1279">
        <v>0.14000000000000001</v>
      </c>
      <c r="P1279">
        <v>74</v>
      </c>
      <c r="Q1279">
        <v>0.3</v>
      </c>
      <c r="R1279">
        <v>-110</v>
      </c>
      <c r="S1279">
        <v>-36</v>
      </c>
      <c r="T1279">
        <v>-4</v>
      </c>
      <c r="U1279">
        <v>284</v>
      </c>
      <c r="V1279">
        <v>244</v>
      </c>
      <c r="W1279">
        <v>17257</v>
      </c>
      <c r="X1279">
        <v>22601</v>
      </c>
      <c r="Y1279">
        <v>17353</v>
      </c>
      <c r="Z1279">
        <v>4.62</v>
      </c>
      <c r="AA1279" t="s">
        <v>1986</v>
      </c>
      <c r="AB1279" t="s">
        <v>1985</v>
      </c>
    </row>
    <row r="1280" spans="1:28" x14ac:dyDescent="0.3">
      <c r="A1280" t="s">
        <v>2001</v>
      </c>
      <c r="B1280" t="s">
        <v>2012</v>
      </c>
      <c r="C1280" t="s">
        <v>2000</v>
      </c>
      <c r="D1280" t="s">
        <v>1999</v>
      </c>
      <c r="E1280" t="s">
        <v>39</v>
      </c>
      <c r="F1280" t="s">
        <v>396</v>
      </c>
      <c r="G1280" t="s">
        <v>112</v>
      </c>
      <c r="H1280" t="s">
        <v>544</v>
      </c>
      <c r="I1280" t="s">
        <v>2013</v>
      </c>
      <c r="J1280" t="str">
        <f t="shared" si="19"/>
        <v>PCA SS WINCHESTER | 2260117257</v>
      </c>
      <c r="K1280">
        <v>58</v>
      </c>
      <c r="L1280">
        <v>3.9</v>
      </c>
      <c r="M1280">
        <v>0.18</v>
      </c>
      <c r="N1280">
        <v>76</v>
      </c>
      <c r="O1280">
        <v>0.12</v>
      </c>
      <c r="P1280">
        <v>46</v>
      </c>
      <c r="Q1280">
        <v>0.26</v>
      </c>
      <c r="R1280">
        <v>-21</v>
      </c>
      <c r="S1280">
        <v>-36</v>
      </c>
      <c r="T1280">
        <v>5</v>
      </c>
      <c r="U1280">
        <v>108</v>
      </c>
      <c r="V1280">
        <v>77</v>
      </c>
      <c r="W1280">
        <v>25401</v>
      </c>
      <c r="X1280">
        <v>22601</v>
      </c>
      <c r="Y1280">
        <v>17257</v>
      </c>
      <c r="Z1280">
        <v>3.84</v>
      </c>
      <c r="AA1280" t="s">
        <v>1986</v>
      </c>
      <c r="AB1280" t="s">
        <v>1985</v>
      </c>
    </row>
    <row r="1281" spans="1:28" x14ac:dyDescent="0.3">
      <c r="A1281" t="s">
        <v>2001</v>
      </c>
      <c r="B1281" t="s">
        <v>2012</v>
      </c>
      <c r="C1281" t="s">
        <v>2000</v>
      </c>
      <c r="D1281" t="s">
        <v>1999</v>
      </c>
      <c r="E1281" t="s">
        <v>39</v>
      </c>
      <c r="F1281" t="s">
        <v>396</v>
      </c>
      <c r="G1281" t="s">
        <v>112</v>
      </c>
      <c r="H1281" t="s">
        <v>544</v>
      </c>
      <c r="I1281" t="s">
        <v>1409</v>
      </c>
      <c r="J1281" t="str">
        <f t="shared" si="19"/>
        <v>PCA SS WINCHESTER | 2260117268</v>
      </c>
      <c r="K1281">
        <v>4</v>
      </c>
      <c r="L1281">
        <v>4.9800000000000004</v>
      </c>
      <c r="M1281">
        <v>0.18</v>
      </c>
      <c r="N1281">
        <v>60</v>
      </c>
      <c r="O1281">
        <v>0.11</v>
      </c>
      <c r="P1281">
        <v>55</v>
      </c>
      <c r="Q1281">
        <v>0.28000000000000003</v>
      </c>
      <c r="R1281">
        <v>-28</v>
      </c>
      <c r="S1281">
        <v>-36</v>
      </c>
      <c r="T1281">
        <v>9</v>
      </c>
      <c r="U1281">
        <v>133</v>
      </c>
      <c r="V1281">
        <v>106</v>
      </c>
      <c r="W1281">
        <v>17257</v>
      </c>
      <c r="X1281">
        <v>22601</v>
      </c>
      <c r="Y1281">
        <v>17268</v>
      </c>
      <c r="Z1281">
        <v>4.92</v>
      </c>
      <c r="AA1281" t="s">
        <v>1986</v>
      </c>
      <c r="AB1281" t="s">
        <v>1985</v>
      </c>
    </row>
    <row r="1282" spans="1:28" x14ac:dyDescent="0.3">
      <c r="A1282" t="s">
        <v>2001</v>
      </c>
      <c r="B1282" t="s">
        <v>1990</v>
      </c>
      <c r="C1282" t="s">
        <v>1921</v>
      </c>
      <c r="D1282" t="s">
        <v>1993</v>
      </c>
      <c r="E1282" t="s">
        <v>39</v>
      </c>
      <c r="F1282" t="s">
        <v>396</v>
      </c>
      <c r="G1282" t="s">
        <v>112</v>
      </c>
      <c r="H1282" t="s">
        <v>396</v>
      </c>
      <c r="I1282" t="s">
        <v>1923</v>
      </c>
      <c r="J1282" t="str">
        <f t="shared" ref="J1282:J1295" si="20">TRIM(CONCATENATE(C1282,X1282,Y1282))</f>
        <v>PCA HARRISONBURG BILL| 2260122801</v>
      </c>
      <c r="K1282">
        <v>1</v>
      </c>
      <c r="L1282">
        <v>4.4000000000000004</v>
      </c>
      <c r="M1282">
        <v>0.18</v>
      </c>
      <c r="N1282">
        <v>68</v>
      </c>
      <c r="O1282">
        <v>0.09</v>
      </c>
      <c r="P1282">
        <v>69</v>
      </c>
      <c r="Q1282">
        <v>0.3</v>
      </c>
      <c r="R1282">
        <v>0</v>
      </c>
      <c r="S1282">
        <v>-54</v>
      </c>
      <c r="T1282">
        <v>18</v>
      </c>
      <c r="U1282">
        <v>294</v>
      </c>
      <c r="V1282">
        <v>258</v>
      </c>
      <c r="W1282">
        <v>22801</v>
      </c>
      <c r="X1282">
        <v>22601</v>
      </c>
      <c r="Y1282">
        <v>22801</v>
      </c>
      <c r="Z1282">
        <v>4.34</v>
      </c>
      <c r="AA1282" t="s">
        <v>1986</v>
      </c>
      <c r="AB1282" t="s">
        <v>1985</v>
      </c>
    </row>
    <row r="1283" spans="1:28" x14ac:dyDescent="0.3">
      <c r="A1283" t="s">
        <v>2001</v>
      </c>
      <c r="B1283" t="s">
        <v>1990</v>
      </c>
      <c r="C1283" t="s">
        <v>2000</v>
      </c>
      <c r="D1283" t="s">
        <v>1999</v>
      </c>
      <c r="E1283" t="s">
        <v>39</v>
      </c>
      <c r="F1283" t="s">
        <v>396</v>
      </c>
      <c r="G1283" t="s">
        <v>112</v>
      </c>
      <c r="H1283" t="s">
        <v>396</v>
      </c>
      <c r="I1283" t="s">
        <v>603</v>
      </c>
      <c r="J1283" t="str">
        <f t="shared" si="20"/>
        <v>PCA SS WINCHESTER | 2260122821</v>
      </c>
      <c r="K1283">
        <v>1</v>
      </c>
      <c r="L1283">
        <v>4.0999999999999996</v>
      </c>
      <c r="M1283">
        <v>0.18</v>
      </c>
      <c r="N1283">
        <v>73</v>
      </c>
      <c r="O1283">
        <v>0.13</v>
      </c>
      <c r="P1283">
        <v>0</v>
      </c>
      <c r="Q1283">
        <v>0.25</v>
      </c>
      <c r="R1283">
        <v>0</v>
      </c>
      <c r="S1283">
        <v>-36</v>
      </c>
      <c r="T1283">
        <v>1</v>
      </c>
      <c r="U1283">
        <v>289</v>
      </c>
      <c r="V1283">
        <v>254</v>
      </c>
      <c r="W1283">
        <v>22601</v>
      </c>
      <c r="X1283">
        <v>22601</v>
      </c>
      <c r="Y1283">
        <v>22821</v>
      </c>
      <c r="Z1283">
        <v>4.04</v>
      </c>
      <c r="AA1283" t="s">
        <v>1986</v>
      </c>
      <c r="AB1283" t="s">
        <v>1985</v>
      </c>
    </row>
    <row r="1284" spans="1:28" x14ac:dyDescent="0.3">
      <c r="A1284" t="s">
        <v>2001</v>
      </c>
      <c r="B1284" t="s">
        <v>1990</v>
      </c>
      <c r="C1284" t="s">
        <v>2000</v>
      </c>
      <c r="D1284" t="s">
        <v>1999</v>
      </c>
      <c r="E1284" t="s">
        <v>39</v>
      </c>
      <c r="F1284" t="s">
        <v>396</v>
      </c>
      <c r="G1284" t="s">
        <v>112</v>
      </c>
      <c r="H1284" t="s">
        <v>396</v>
      </c>
      <c r="I1284" t="s">
        <v>2011</v>
      </c>
      <c r="J1284" t="str">
        <f t="shared" si="20"/>
        <v>PCA SS WINCHESTER | 2260122842</v>
      </c>
      <c r="K1284">
        <v>2</v>
      </c>
      <c r="L1284">
        <v>4.79</v>
      </c>
      <c r="M1284">
        <v>0.18</v>
      </c>
      <c r="N1284">
        <v>43</v>
      </c>
      <c r="O1284">
        <v>0.08</v>
      </c>
      <c r="P1284">
        <v>48</v>
      </c>
      <c r="Q1284">
        <v>0.28000000000000003</v>
      </c>
      <c r="R1284">
        <v>-55</v>
      </c>
      <c r="S1284">
        <v>-36</v>
      </c>
      <c r="T1284">
        <v>-1</v>
      </c>
      <c r="U1284">
        <v>282</v>
      </c>
      <c r="V1284">
        <v>245</v>
      </c>
      <c r="W1284">
        <v>25401</v>
      </c>
      <c r="X1284">
        <v>22601</v>
      </c>
      <c r="Y1284">
        <v>22842</v>
      </c>
      <c r="Z1284">
        <v>4.7300000000000004</v>
      </c>
      <c r="AA1284" t="s">
        <v>1986</v>
      </c>
      <c r="AB1284" t="s">
        <v>1985</v>
      </c>
    </row>
    <row r="1285" spans="1:28" x14ac:dyDescent="0.3">
      <c r="A1285" t="s">
        <v>2001</v>
      </c>
      <c r="B1285" t="s">
        <v>1990</v>
      </c>
      <c r="C1285" t="s">
        <v>2000</v>
      </c>
      <c r="D1285" t="s">
        <v>1999</v>
      </c>
      <c r="E1285" t="s">
        <v>39</v>
      </c>
      <c r="F1285" t="s">
        <v>396</v>
      </c>
      <c r="G1285" t="s">
        <v>112</v>
      </c>
      <c r="H1285" t="s">
        <v>396</v>
      </c>
      <c r="I1285" t="s">
        <v>2010</v>
      </c>
      <c r="J1285" t="str">
        <f t="shared" si="20"/>
        <v>PCA SS WINCHESTER | 2260122844</v>
      </c>
      <c r="K1285">
        <v>32</v>
      </c>
      <c r="L1285">
        <v>4.12</v>
      </c>
      <c r="M1285">
        <v>0.18</v>
      </c>
      <c r="N1285">
        <v>50</v>
      </c>
      <c r="O1285">
        <v>0.09</v>
      </c>
      <c r="P1285">
        <v>39</v>
      </c>
      <c r="Q1285">
        <v>0.27</v>
      </c>
      <c r="R1285">
        <v>-9</v>
      </c>
      <c r="S1285">
        <v>-36</v>
      </c>
      <c r="T1285">
        <v>-5</v>
      </c>
      <c r="U1285">
        <v>228</v>
      </c>
      <c r="V1285">
        <v>187</v>
      </c>
      <c r="W1285">
        <v>22601</v>
      </c>
      <c r="X1285">
        <v>22601</v>
      </c>
      <c r="Y1285">
        <v>22844</v>
      </c>
      <c r="Z1285">
        <v>4.0599999999999996</v>
      </c>
      <c r="AA1285" t="s">
        <v>1986</v>
      </c>
      <c r="AB1285" t="s">
        <v>1985</v>
      </c>
    </row>
    <row r="1286" spans="1:28" x14ac:dyDescent="0.3">
      <c r="A1286" t="s">
        <v>2001</v>
      </c>
      <c r="B1286" t="s">
        <v>2008</v>
      </c>
      <c r="C1286" t="s">
        <v>2000</v>
      </c>
      <c r="D1286" t="s">
        <v>1999</v>
      </c>
      <c r="E1286" t="s">
        <v>39</v>
      </c>
      <c r="F1286" t="s">
        <v>396</v>
      </c>
      <c r="G1286" t="s">
        <v>112</v>
      </c>
      <c r="H1286" t="s">
        <v>396</v>
      </c>
      <c r="I1286" t="s">
        <v>2009</v>
      </c>
      <c r="J1286" t="str">
        <f t="shared" si="20"/>
        <v>PCA SS WINCHESTER | 2260124115</v>
      </c>
      <c r="K1286">
        <v>1</v>
      </c>
      <c r="L1286">
        <v>2.89</v>
      </c>
      <c r="M1286">
        <v>0.19</v>
      </c>
      <c r="N1286">
        <v>249</v>
      </c>
      <c r="O1286">
        <v>0.54</v>
      </c>
      <c r="P1286">
        <v>15</v>
      </c>
      <c r="Q1286">
        <v>0.25</v>
      </c>
      <c r="R1286">
        <v>5</v>
      </c>
      <c r="S1286">
        <v>-36</v>
      </c>
      <c r="T1286">
        <v>2</v>
      </c>
      <c r="U1286">
        <v>104</v>
      </c>
      <c r="V1286">
        <v>70</v>
      </c>
      <c r="W1286">
        <v>22645</v>
      </c>
      <c r="X1286">
        <v>22601</v>
      </c>
      <c r="Y1286">
        <v>24115</v>
      </c>
      <c r="Z1286">
        <v>2.84</v>
      </c>
      <c r="AA1286" t="s">
        <v>1986</v>
      </c>
      <c r="AB1286" t="s">
        <v>1985</v>
      </c>
    </row>
    <row r="1287" spans="1:28" x14ac:dyDescent="0.3">
      <c r="A1287" t="s">
        <v>2001</v>
      </c>
      <c r="B1287" t="s">
        <v>2008</v>
      </c>
      <c r="C1287" t="s">
        <v>2000</v>
      </c>
      <c r="D1287" t="s">
        <v>1999</v>
      </c>
      <c r="E1287" t="s">
        <v>39</v>
      </c>
      <c r="F1287" t="s">
        <v>396</v>
      </c>
      <c r="G1287" t="s">
        <v>112</v>
      </c>
      <c r="H1287" t="s">
        <v>396</v>
      </c>
      <c r="I1287" t="s">
        <v>2007</v>
      </c>
      <c r="J1287" t="str">
        <f t="shared" si="20"/>
        <v>PCA SS WINCHESTER | 2260122976</v>
      </c>
      <c r="K1287">
        <v>1</v>
      </c>
      <c r="L1287">
        <v>3.47</v>
      </c>
      <c r="M1287">
        <v>0.18</v>
      </c>
      <c r="N1287">
        <v>147</v>
      </c>
      <c r="O1287">
        <v>0.23</v>
      </c>
      <c r="P1287">
        <v>0</v>
      </c>
      <c r="Q1287">
        <v>0.25</v>
      </c>
      <c r="R1287">
        <v>3</v>
      </c>
      <c r="S1287">
        <v>-36</v>
      </c>
      <c r="T1287">
        <v>1</v>
      </c>
      <c r="U1287">
        <v>3</v>
      </c>
      <c r="V1287">
        <v>-32</v>
      </c>
      <c r="W1287">
        <v>22601</v>
      </c>
      <c r="X1287">
        <v>22601</v>
      </c>
      <c r="Y1287">
        <v>22976</v>
      </c>
      <c r="Z1287">
        <v>3.41</v>
      </c>
      <c r="AA1287" t="s">
        <v>1986</v>
      </c>
      <c r="AB1287" t="s">
        <v>1985</v>
      </c>
    </row>
    <row r="1288" spans="1:28" x14ac:dyDescent="0.3">
      <c r="A1288" t="s">
        <v>2001</v>
      </c>
      <c r="B1288" t="s">
        <v>2006</v>
      </c>
      <c r="C1288" t="s">
        <v>2000</v>
      </c>
      <c r="D1288" t="s">
        <v>1999</v>
      </c>
      <c r="E1288" t="s">
        <v>39</v>
      </c>
      <c r="F1288" t="s">
        <v>396</v>
      </c>
      <c r="G1288" t="s">
        <v>112</v>
      </c>
      <c r="H1288" t="s">
        <v>396</v>
      </c>
      <c r="I1288" t="s">
        <v>2005</v>
      </c>
      <c r="J1288" t="str">
        <f t="shared" si="20"/>
        <v>PCA SS WINCHESTER | 2260123111</v>
      </c>
      <c r="K1288">
        <v>5</v>
      </c>
      <c r="L1288">
        <v>3.68</v>
      </c>
      <c r="M1288">
        <v>0.19</v>
      </c>
      <c r="N1288">
        <v>138</v>
      </c>
      <c r="O1288">
        <v>0.22</v>
      </c>
      <c r="P1288">
        <v>21</v>
      </c>
      <c r="Q1288">
        <v>0.27</v>
      </c>
      <c r="R1288">
        <v>2</v>
      </c>
      <c r="S1288">
        <v>-36</v>
      </c>
      <c r="T1288">
        <v>5</v>
      </c>
      <c r="U1288">
        <v>139</v>
      </c>
      <c r="V1288">
        <v>108</v>
      </c>
      <c r="W1288">
        <v>22601</v>
      </c>
      <c r="X1288">
        <v>22601</v>
      </c>
      <c r="Y1288">
        <v>23111</v>
      </c>
      <c r="Z1288">
        <v>3.63</v>
      </c>
      <c r="AA1288" t="s">
        <v>1986</v>
      </c>
      <c r="AB1288" t="s">
        <v>1985</v>
      </c>
    </row>
    <row r="1289" spans="1:28" x14ac:dyDescent="0.3">
      <c r="A1289" t="s">
        <v>2001</v>
      </c>
      <c r="B1289" t="s">
        <v>1998</v>
      </c>
      <c r="C1289" t="s">
        <v>2000</v>
      </c>
      <c r="D1289" t="s">
        <v>1999</v>
      </c>
      <c r="E1289" t="s">
        <v>39</v>
      </c>
      <c r="F1289" t="s">
        <v>396</v>
      </c>
      <c r="G1289" t="s">
        <v>112</v>
      </c>
      <c r="H1289" t="s">
        <v>268</v>
      </c>
      <c r="I1289" t="s">
        <v>2004</v>
      </c>
      <c r="J1289" t="str">
        <f t="shared" si="20"/>
        <v>PCA SS WINCHESTER | 2260125033</v>
      </c>
      <c r="K1289">
        <v>1</v>
      </c>
      <c r="L1289">
        <v>3.26</v>
      </c>
      <c r="M1289">
        <v>0.18</v>
      </c>
      <c r="N1289">
        <v>300</v>
      </c>
      <c r="O1289">
        <v>0.7</v>
      </c>
      <c r="P1289">
        <v>0</v>
      </c>
      <c r="Q1289">
        <v>0.25</v>
      </c>
      <c r="R1289">
        <v>-47</v>
      </c>
      <c r="S1289">
        <v>-36</v>
      </c>
      <c r="T1289">
        <v>-1</v>
      </c>
      <c r="U1289">
        <v>-398</v>
      </c>
      <c r="V1289">
        <v>-435</v>
      </c>
      <c r="W1289">
        <v>22601</v>
      </c>
      <c r="X1289">
        <v>22601</v>
      </c>
      <c r="Y1289">
        <v>25033</v>
      </c>
      <c r="Z1289">
        <v>3.2</v>
      </c>
      <c r="AA1289" t="s">
        <v>1986</v>
      </c>
      <c r="AB1289" t="s">
        <v>1985</v>
      </c>
    </row>
    <row r="1290" spans="1:28" x14ac:dyDescent="0.3">
      <c r="A1290" t="s">
        <v>2001</v>
      </c>
      <c r="B1290" t="s">
        <v>1991</v>
      </c>
      <c r="C1290" t="s">
        <v>2000</v>
      </c>
      <c r="D1290" t="s">
        <v>1999</v>
      </c>
      <c r="E1290" t="s">
        <v>39</v>
      </c>
      <c r="F1290" t="s">
        <v>396</v>
      </c>
      <c r="G1290" t="s">
        <v>112</v>
      </c>
      <c r="H1290" t="s">
        <v>174</v>
      </c>
      <c r="I1290" t="s">
        <v>2003</v>
      </c>
      <c r="J1290" t="str">
        <f t="shared" si="20"/>
        <v>PCA SS WINCHESTER | 2260121750</v>
      </c>
      <c r="K1290">
        <v>15</v>
      </c>
      <c r="L1290">
        <v>4.9000000000000004</v>
      </c>
      <c r="M1290">
        <v>0.17</v>
      </c>
      <c r="N1290">
        <v>42</v>
      </c>
      <c r="O1290">
        <v>0.06</v>
      </c>
      <c r="P1290">
        <v>69</v>
      </c>
      <c r="Q1290">
        <v>0.28999999999999998</v>
      </c>
      <c r="R1290">
        <v>-4</v>
      </c>
      <c r="S1290">
        <v>-36</v>
      </c>
      <c r="T1290">
        <v>8</v>
      </c>
      <c r="U1290">
        <v>274</v>
      </c>
      <c r="V1290">
        <v>246</v>
      </c>
      <c r="W1290">
        <v>25401</v>
      </c>
      <c r="X1290">
        <v>22601</v>
      </c>
      <c r="Y1290">
        <v>21750</v>
      </c>
      <c r="Z1290">
        <v>4.83</v>
      </c>
      <c r="AA1290" t="s">
        <v>1986</v>
      </c>
      <c r="AB1290" t="s">
        <v>1985</v>
      </c>
    </row>
    <row r="1291" spans="1:28" x14ac:dyDescent="0.3">
      <c r="A1291" t="s">
        <v>2001</v>
      </c>
      <c r="B1291" t="s">
        <v>1991</v>
      </c>
      <c r="C1291" t="s">
        <v>2000</v>
      </c>
      <c r="D1291" t="s">
        <v>1999</v>
      </c>
      <c r="E1291" t="s">
        <v>39</v>
      </c>
      <c r="F1291" t="s">
        <v>396</v>
      </c>
      <c r="G1291" t="s">
        <v>112</v>
      </c>
      <c r="H1291" t="s">
        <v>268</v>
      </c>
      <c r="I1291" t="s">
        <v>2002</v>
      </c>
      <c r="J1291" t="str">
        <f t="shared" si="20"/>
        <v>PCA SS WINCHESTER | 2260125429</v>
      </c>
      <c r="K1291">
        <v>1</v>
      </c>
      <c r="L1291">
        <v>6.87</v>
      </c>
      <c r="M1291">
        <v>0.17</v>
      </c>
      <c r="N1291">
        <v>30</v>
      </c>
      <c r="O1291">
        <v>0.08</v>
      </c>
      <c r="P1291">
        <v>75</v>
      </c>
      <c r="Q1291">
        <v>0.3</v>
      </c>
      <c r="R1291">
        <v>-110</v>
      </c>
      <c r="S1291">
        <v>-36</v>
      </c>
      <c r="T1291">
        <v>-1</v>
      </c>
      <c r="U1291">
        <v>394</v>
      </c>
      <c r="V1291">
        <v>357</v>
      </c>
      <c r="W1291">
        <v>17257</v>
      </c>
      <c r="X1291">
        <v>22601</v>
      </c>
      <c r="Y1291">
        <v>25429</v>
      </c>
      <c r="Z1291">
        <v>6.8</v>
      </c>
      <c r="AA1291" t="s">
        <v>1986</v>
      </c>
      <c r="AB1291" t="s">
        <v>1985</v>
      </c>
    </row>
    <row r="1292" spans="1:28" x14ac:dyDescent="0.3">
      <c r="A1292" t="s">
        <v>2001</v>
      </c>
      <c r="B1292" t="s">
        <v>1991</v>
      </c>
      <c r="C1292" t="s">
        <v>2000</v>
      </c>
      <c r="D1292" t="s">
        <v>1999</v>
      </c>
      <c r="E1292" t="s">
        <v>39</v>
      </c>
      <c r="F1292" t="s">
        <v>396</v>
      </c>
      <c r="G1292" t="s">
        <v>112</v>
      </c>
      <c r="H1292" t="s">
        <v>268</v>
      </c>
      <c r="I1292" t="s">
        <v>1055</v>
      </c>
      <c r="J1292" t="str">
        <f t="shared" si="20"/>
        <v>PCA SS WINCHESTER | 2260125401</v>
      </c>
      <c r="K1292">
        <v>99</v>
      </c>
      <c r="L1292">
        <v>8.58</v>
      </c>
      <c r="M1292">
        <v>0.17</v>
      </c>
      <c r="N1292">
        <v>24</v>
      </c>
      <c r="O1292">
        <v>0.05</v>
      </c>
      <c r="P1292">
        <v>28</v>
      </c>
      <c r="Q1292">
        <v>0.26</v>
      </c>
      <c r="R1292">
        <v>-3</v>
      </c>
      <c r="S1292">
        <v>-36</v>
      </c>
      <c r="T1292">
        <v>12</v>
      </c>
      <c r="U1292">
        <v>292</v>
      </c>
      <c r="V1292">
        <v>268</v>
      </c>
      <c r="W1292">
        <v>25401</v>
      </c>
      <c r="X1292">
        <v>22601</v>
      </c>
      <c r="Y1292">
        <v>25401</v>
      </c>
      <c r="Z1292">
        <v>8.51</v>
      </c>
      <c r="AA1292" t="s">
        <v>1986</v>
      </c>
      <c r="AB1292" t="s">
        <v>1985</v>
      </c>
    </row>
    <row r="1293" spans="1:28" x14ac:dyDescent="0.3">
      <c r="A1293" t="s">
        <v>1998</v>
      </c>
      <c r="B1293" t="s">
        <v>1997</v>
      </c>
      <c r="C1293" t="s">
        <v>378</v>
      </c>
      <c r="D1293" t="s">
        <v>379</v>
      </c>
      <c r="E1293" t="s">
        <v>39</v>
      </c>
      <c r="F1293" t="s">
        <v>268</v>
      </c>
      <c r="G1293" t="s">
        <v>682</v>
      </c>
      <c r="H1293" t="s">
        <v>146</v>
      </c>
      <c r="I1293" t="s">
        <v>410</v>
      </c>
      <c r="J1293" t="str">
        <f t="shared" si="20"/>
        <v>b: TOTAL QUALITY LOGI| 2530172143</v>
      </c>
      <c r="K1293">
        <v>1</v>
      </c>
      <c r="L1293">
        <v>1.06</v>
      </c>
      <c r="M1293">
        <v>0.27</v>
      </c>
      <c r="N1293">
        <v>678</v>
      </c>
      <c r="O1293">
        <v>1.39</v>
      </c>
      <c r="P1293">
        <v>58</v>
      </c>
      <c r="Q1293">
        <v>0.3</v>
      </c>
      <c r="R1293">
        <v>-41</v>
      </c>
      <c r="S1293">
        <v>-393</v>
      </c>
      <c r="T1293">
        <v>0</v>
      </c>
      <c r="U1293">
        <v>-106</v>
      </c>
      <c r="V1293">
        <v>-499</v>
      </c>
      <c r="W1293">
        <v>45680</v>
      </c>
      <c r="X1293">
        <v>25301</v>
      </c>
      <c r="Y1293">
        <v>72143</v>
      </c>
      <c r="Z1293">
        <v>1.0900000000000001</v>
      </c>
      <c r="AA1293" t="s">
        <v>1996</v>
      </c>
      <c r="AB1293" t="s">
        <v>1995</v>
      </c>
    </row>
    <row r="1294" spans="1:28" x14ac:dyDescent="0.3">
      <c r="A1294" t="s">
        <v>1994</v>
      </c>
      <c r="B1294" t="s">
        <v>1990</v>
      </c>
      <c r="C1294" t="s">
        <v>1921</v>
      </c>
      <c r="D1294" t="s">
        <v>1993</v>
      </c>
      <c r="E1294" t="s">
        <v>39</v>
      </c>
      <c r="F1294" t="s">
        <v>268</v>
      </c>
      <c r="G1294" t="s">
        <v>1992</v>
      </c>
      <c r="H1294" t="s">
        <v>396</v>
      </c>
      <c r="I1294" t="s">
        <v>1923</v>
      </c>
      <c r="J1294" t="str">
        <f t="shared" si="20"/>
        <v>PCA HARRISONBURG BILL| 2625322801</v>
      </c>
      <c r="K1294">
        <v>2</v>
      </c>
      <c r="L1294">
        <v>1.84</v>
      </c>
      <c r="M1294">
        <v>0.19</v>
      </c>
      <c r="N1294">
        <v>106</v>
      </c>
      <c r="O1294">
        <v>0.14000000000000001</v>
      </c>
      <c r="P1294">
        <v>148</v>
      </c>
      <c r="Q1294">
        <v>0.38</v>
      </c>
      <c r="R1294">
        <v>0</v>
      </c>
      <c r="S1294">
        <v>-256</v>
      </c>
      <c r="T1294">
        <v>39</v>
      </c>
      <c r="U1294">
        <v>215</v>
      </c>
      <c r="V1294">
        <v>-2</v>
      </c>
      <c r="W1294">
        <v>22853</v>
      </c>
      <c r="X1294">
        <v>26253</v>
      </c>
      <c r="Y1294">
        <v>22801</v>
      </c>
      <c r="Z1294">
        <v>1.79</v>
      </c>
      <c r="AA1294" t="s">
        <v>1986</v>
      </c>
      <c r="AB1294" t="s">
        <v>1985</v>
      </c>
    </row>
    <row r="1295" spans="1:28" x14ac:dyDescent="0.3">
      <c r="A1295" t="s">
        <v>1991</v>
      </c>
      <c r="B1295" t="s">
        <v>1990</v>
      </c>
      <c r="C1295" t="s">
        <v>1989</v>
      </c>
      <c r="D1295" t="s">
        <v>1988</v>
      </c>
      <c r="E1295" t="s">
        <v>39</v>
      </c>
      <c r="F1295" t="s">
        <v>268</v>
      </c>
      <c r="G1295" t="s">
        <v>1055</v>
      </c>
      <c r="H1295" t="s">
        <v>396</v>
      </c>
      <c r="I1295" t="s">
        <v>1987</v>
      </c>
      <c r="J1295" t="str">
        <f t="shared" si="20"/>
        <v>CARGILL | 2540122853</v>
      </c>
      <c r="K1295">
        <v>48</v>
      </c>
      <c r="L1295">
        <v>5.0599999999999996</v>
      </c>
      <c r="M1295">
        <v>0.27</v>
      </c>
      <c r="N1295">
        <v>79</v>
      </c>
      <c r="O1295">
        <v>0.13</v>
      </c>
      <c r="P1295">
        <v>40</v>
      </c>
      <c r="Q1295">
        <v>0.27</v>
      </c>
      <c r="R1295">
        <v>-6</v>
      </c>
      <c r="S1295">
        <v>185</v>
      </c>
      <c r="T1295">
        <v>1</v>
      </c>
      <c r="U1295">
        <v>229</v>
      </c>
      <c r="V1295">
        <v>415</v>
      </c>
      <c r="W1295">
        <v>22601</v>
      </c>
      <c r="X1295">
        <v>25401</v>
      </c>
      <c r="Y1295">
        <v>22853</v>
      </c>
      <c r="Z1295">
        <v>5.09</v>
      </c>
      <c r="AA1295" t="s">
        <v>1986</v>
      </c>
      <c r="AB1295" t="s">
        <v>1985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64"/>
  <sheetViews>
    <sheetView workbookViewId="0">
      <selection activeCell="C1" sqref="C1:C364"/>
    </sheetView>
  </sheetViews>
  <sheetFormatPr defaultRowHeight="14.4" x14ac:dyDescent="0.3"/>
  <cols>
    <col min="1" max="1" width="41.6640625" customWidth="1"/>
    <col min="2" max="2" width="41.21875" customWidth="1"/>
    <col min="3" max="3" width="30.33203125" customWidth="1"/>
  </cols>
  <sheetData>
    <row r="1" spans="1:3" s="12" customFormat="1" x14ac:dyDescent="0.3">
      <c r="A1" s="12" t="s">
        <v>2613</v>
      </c>
      <c r="B1" s="12" t="s">
        <v>2614</v>
      </c>
      <c r="C1" t="s">
        <v>2615</v>
      </c>
    </row>
    <row r="2" spans="1:3" x14ac:dyDescent="0.3">
      <c r="A2" t="s">
        <v>2547</v>
      </c>
      <c r="B2" t="s">
        <v>2598</v>
      </c>
      <c r="C2" t="s">
        <v>37</v>
      </c>
    </row>
    <row r="3" spans="1:3" x14ac:dyDescent="0.3">
      <c r="A3" t="s">
        <v>2548</v>
      </c>
      <c r="B3" t="s">
        <v>2599</v>
      </c>
      <c r="C3" t="s">
        <v>47</v>
      </c>
    </row>
    <row r="4" spans="1:3" x14ac:dyDescent="0.3">
      <c r="A4" t="s">
        <v>2549</v>
      </c>
      <c r="B4" t="s">
        <v>2549</v>
      </c>
      <c r="C4" t="s">
        <v>58</v>
      </c>
    </row>
    <row r="5" spans="1:3" x14ac:dyDescent="0.3">
      <c r="A5" t="s">
        <v>2550</v>
      </c>
      <c r="B5" t="s">
        <v>2550</v>
      </c>
      <c r="C5" t="s">
        <v>63</v>
      </c>
    </row>
    <row r="6" spans="1:3" x14ac:dyDescent="0.3">
      <c r="A6" t="s">
        <v>2551</v>
      </c>
      <c r="B6" t="s">
        <v>2600</v>
      </c>
      <c r="C6" t="s">
        <v>72</v>
      </c>
    </row>
    <row r="7" spans="1:3" x14ac:dyDescent="0.3">
      <c r="A7" t="s">
        <v>2552</v>
      </c>
      <c r="B7" t="s">
        <v>2552</v>
      </c>
      <c r="C7" t="s">
        <v>78</v>
      </c>
    </row>
    <row r="8" spans="1:3" x14ac:dyDescent="0.3">
      <c r="A8" t="s">
        <v>2553</v>
      </c>
      <c r="B8" t="s">
        <v>2553</v>
      </c>
      <c r="C8" t="s">
        <v>82</v>
      </c>
    </row>
    <row r="9" spans="1:3" x14ac:dyDescent="0.3">
      <c r="A9" t="s">
        <v>2554</v>
      </c>
      <c r="B9" t="s">
        <v>2554</v>
      </c>
      <c r="C9" t="s">
        <v>92</v>
      </c>
    </row>
    <row r="10" spans="1:3" x14ac:dyDescent="0.3">
      <c r="A10" t="s">
        <v>2555</v>
      </c>
      <c r="B10" t="s">
        <v>2601</v>
      </c>
      <c r="C10" t="s">
        <v>95</v>
      </c>
    </row>
    <row r="11" spans="1:3" x14ac:dyDescent="0.3">
      <c r="A11" t="s">
        <v>2556</v>
      </c>
      <c r="B11" t="s">
        <v>2602</v>
      </c>
      <c r="C11" t="s">
        <v>101</v>
      </c>
    </row>
    <row r="12" spans="1:3" x14ac:dyDescent="0.3">
      <c r="A12" t="s">
        <v>2557</v>
      </c>
      <c r="B12" t="s">
        <v>2557</v>
      </c>
      <c r="C12" t="s">
        <v>105</v>
      </c>
    </row>
    <row r="13" spans="1:3" x14ac:dyDescent="0.3">
      <c r="A13" t="s">
        <v>2558</v>
      </c>
      <c r="B13" t="s">
        <v>2558</v>
      </c>
      <c r="C13" t="s">
        <v>110</v>
      </c>
    </row>
    <row r="14" spans="1:3" x14ac:dyDescent="0.3">
      <c r="A14" t="s">
        <v>2559</v>
      </c>
      <c r="B14" t="s">
        <v>2559</v>
      </c>
      <c r="C14" t="s">
        <v>113</v>
      </c>
    </row>
    <row r="15" spans="1:3" x14ac:dyDescent="0.3">
      <c r="A15" t="s">
        <v>2560</v>
      </c>
      <c r="B15" t="s">
        <v>2603</v>
      </c>
      <c r="C15" t="s">
        <v>119</v>
      </c>
    </row>
    <row r="16" spans="1:3" x14ac:dyDescent="0.3">
      <c r="A16" t="s">
        <v>2561</v>
      </c>
      <c r="B16" t="s">
        <v>2561</v>
      </c>
      <c r="C16" t="s">
        <v>123</v>
      </c>
    </row>
    <row r="17" spans="1:3" x14ac:dyDescent="0.3">
      <c r="A17" t="s">
        <v>2562</v>
      </c>
      <c r="B17" t="s">
        <v>2604</v>
      </c>
      <c r="C17" t="s">
        <v>127</v>
      </c>
    </row>
    <row r="18" spans="1:3" x14ac:dyDescent="0.3">
      <c r="A18" t="s">
        <v>2563</v>
      </c>
      <c r="B18" t="s">
        <v>2563</v>
      </c>
      <c r="C18" t="s">
        <v>130</v>
      </c>
    </row>
    <row r="19" spans="1:3" x14ac:dyDescent="0.3">
      <c r="A19" t="s">
        <v>2564</v>
      </c>
      <c r="B19" t="s">
        <v>2564</v>
      </c>
      <c r="C19" t="s">
        <v>133</v>
      </c>
    </row>
    <row r="20" spans="1:3" x14ac:dyDescent="0.3">
      <c r="A20" t="s">
        <v>2565</v>
      </c>
      <c r="B20" t="s">
        <v>2605</v>
      </c>
      <c r="C20" t="s">
        <v>137</v>
      </c>
    </row>
    <row r="21" spans="1:3" x14ac:dyDescent="0.3">
      <c r="A21" t="s">
        <v>2566</v>
      </c>
      <c r="B21" t="s">
        <v>2566</v>
      </c>
      <c r="C21" t="s">
        <v>143</v>
      </c>
    </row>
    <row r="22" spans="1:3" x14ac:dyDescent="0.3">
      <c r="A22" t="s">
        <v>2567</v>
      </c>
      <c r="B22" t="s">
        <v>2606</v>
      </c>
      <c r="C22" t="s">
        <v>148</v>
      </c>
    </row>
    <row r="23" spans="1:3" x14ac:dyDescent="0.3">
      <c r="A23" t="s">
        <v>2568</v>
      </c>
      <c r="B23" t="s">
        <v>2568</v>
      </c>
      <c r="C23" t="s">
        <v>156</v>
      </c>
    </row>
    <row r="24" spans="1:3" x14ac:dyDescent="0.3">
      <c r="A24" t="s">
        <v>2569</v>
      </c>
      <c r="B24" t="s">
        <v>2569</v>
      </c>
      <c r="C24" t="s">
        <v>161</v>
      </c>
    </row>
    <row r="25" spans="1:3" x14ac:dyDescent="0.3">
      <c r="A25" t="s">
        <v>2570</v>
      </c>
      <c r="B25" t="s">
        <v>2570</v>
      </c>
      <c r="C25" t="s">
        <v>167</v>
      </c>
    </row>
    <row r="26" spans="1:3" x14ac:dyDescent="0.3">
      <c r="A26" t="s">
        <v>2571</v>
      </c>
      <c r="B26" t="s">
        <v>2607</v>
      </c>
      <c r="C26" t="s">
        <v>169</v>
      </c>
    </row>
    <row r="27" spans="1:3" x14ac:dyDescent="0.3">
      <c r="A27" t="s">
        <v>2572</v>
      </c>
      <c r="B27" t="s">
        <v>2608</v>
      </c>
      <c r="C27" t="s">
        <v>178</v>
      </c>
    </row>
    <row r="28" spans="1:3" x14ac:dyDescent="0.3">
      <c r="A28" t="s">
        <v>2573</v>
      </c>
      <c r="B28" t="s">
        <v>2573</v>
      </c>
      <c r="C28" t="s">
        <v>188</v>
      </c>
    </row>
    <row r="29" spans="1:3" x14ac:dyDescent="0.3">
      <c r="A29" t="s">
        <v>2574</v>
      </c>
      <c r="B29" t="s">
        <v>2574</v>
      </c>
      <c r="C29" t="s">
        <v>191</v>
      </c>
    </row>
    <row r="30" spans="1:3" x14ac:dyDescent="0.3">
      <c r="A30" t="s">
        <v>2575</v>
      </c>
      <c r="B30" t="s">
        <v>2575</v>
      </c>
      <c r="C30" t="s">
        <v>195</v>
      </c>
    </row>
    <row r="31" spans="1:3" x14ac:dyDescent="0.3">
      <c r="A31" t="s">
        <v>2576</v>
      </c>
      <c r="B31" t="s">
        <v>2576</v>
      </c>
      <c r="C31" t="s">
        <v>199</v>
      </c>
    </row>
    <row r="32" spans="1:3" x14ac:dyDescent="0.3">
      <c r="A32" t="s">
        <v>2577</v>
      </c>
      <c r="B32" t="s">
        <v>2577</v>
      </c>
      <c r="C32" t="s">
        <v>210</v>
      </c>
    </row>
    <row r="33" spans="1:3" x14ac:dyDescent="0.3">
      <c r="A33" t="s">
        <v>2578</v>
      </c>
      <c r="B33" t="s">
        <v>2578</v>
      </c>
      <c r="C33" t="s">
        <v>217</v>
      </c>
    </row>
    <row r="34" spans="1:3" x14ac:dyDescent="0.3">
      <c r="A34" t="s">
        <v>2579</v>
      </c>
      <c r="B34" t="s">
        <v>2579</v>
      </c>
      <c r="C34" t="s">
        <v>222</v>
      </c>
    </row>
    <row r="35" spans="1:3" x14ac:dyDescent="0.3">
      <c r="A35" t="s">
        <v>2580</v>
      </c>
      <c r="B35" t="s">
        <v>2580</v>
      </c>
      <c r="C35" t="s">
        <v>224</v>
      </c>
    </row>
    <row r="36" spans="1:3" x14ac:dyDescent="0.3">
      <c r="A36" t="s">
        <v>2581</v>
      </c>
      <c r="B36" t="s">
        <v>2609</v>
      </c>
      <c r="C36" t="s">
        <v>236</v>
      </c>
    </row>
    <row r="37" spans="1:3" x14ac:dyDescent="0.3">
      <c r="A37" t="s">
        <v>2582</v>
      </c>
      <c r="B37" t="s">
        <v>2582</v>
      </c>
      <c r="C37" t="s">
        <v>240</v>
      </c>
    </row>
    <row r="38" spans="1:3" x14ac:dyDescent="0.3">
      <c r="A38" t="s">
        <v>2583</v>
      </c>
      <c r="B38" t="s">
        <v>2610</v>
      </c>
      <c r="C38" t="s">
        <v>244</v>
      </c>
    </row>
    <row r="39" spans="1:3" x14ac:dyDescent="0.3">
      <c r="A39" t="s">
        <v>2584</v>
      </c>
      <c r="B39" t="s">
        <v>2584</v>
      </c>
      <c r="C39" t="s">
        <v>248</v>
      </c>
    </row>
    <row r="40" spans="1:3" x14ac:dyDescent="0.3">
      <c r="A40" t="s">
        <v>2585</v>
      </c>
      <c r="B40" t="s">
        <v>2585</v>
      </c>
      <c r="C40" t="s">
        <v>251</v>
      </c>
    </row>
    <row r="41" spans="1:3" x14ac:dyDescent="0.3">
      <c r="A41" t="s">
        <v>2586</v>
      </c>
      <c r="B41" t="s">
        <v>2586</v>
      </c>
      <c r="C41" t="s">
        <v>256</v>
      </c>
    </row>
    <row r="42" spans="1:3" x14ac:dyDescent="0.3">
      <c r="A42" t="s">
        <v>2587</v>
      </c>
      <c r="B42" t="s">
        <v>2587</v>
      </c>
      <c r="C42" t="s">
        <v>260</v>
      </c>
    </row>
    <row r="43" spans="1:3" x14ac:dyDescent="0.3">
      <c r="A43" t="s">
        <v>2588</v>
      </c>
      <c r="B43" t="s">
        <v>2588</v>
      </c>
      <c r="C43" t="s">
        <v>270</v>
      </c>
    </row>
    <row r="44" spans="1:3" x14ac:dyDescent="0.3">
      <c r="A44" t="s">
        <v>2589</v>
      </c>
      <c r="B44" t="s">
        <v>2589</v>
      </c>
      <c r="C44" t="s">
        <v>279</v>
      </c>
    </row>
    <row r="45" spans="1:3" x14ac:dyDescent="0.3">
      <c r="A45" t="s">
        <v>2590</v>
      </c>
      <c r="B45" t="s">
        <v>2590</v>
      </c>
      <c r="C45" t="s">
        <v>284</v>
      </c>
    </row>
    <row r="46" spans="1:3" x14ac:dyDescent="0.3">
      <c r="A46" t="s">
        <v>2591</v>
      </c>
      <c r="B46" t="s">
        <v>2591</v>
      </c>
      <c r="C46" t="s">
        <v>288</v>
      </c>
    </row>
    <row r="47" spans="1:3" x14ac:dyDescent="0.3">
      <c r="A47" t="s">
        <v>2592</v>
      </c>
      <c r="B47" t="s">
        <v>2592</v>
      </c>
      <c r="C47" t="s">
        <v>293</v>
      </c>
    </row>
    <row r="48" spans="1:3" x14ac:dyDescent="0.3">
      <c r="A48" t="s">
        <v>2593</v>
      </c>
      <c r="B48" t="s">
        <v>2593</v>
      </c>
      <c r="C48" t="s">
        <v>299</v>
      </c>
    </row>
    <row r="49" spans="1:3" x14ac:dyDescent="0.3">
      <c r="A49" t="s">
        <v>2594</v>
      </c>
      <c r="B49" t="s">
        <v>2611</v>
      </c>
      <c r="C49" t="s">
        <v>302</v>
      </c>
    </row>
    <row r="50" spans="1:3" x14ac:dyDescent="0.3">
      <c r="A50" t="s">
        <v>2595</v>
      </c>
      <c r="B50" t="s">
        <v>2612</v>
      </c>
      <c r="C50" t="s">
        <v>305</v>
      </c>
    </row>
    <row r="51" spans="1:3" x14ac:dyDescent="0.3">
      <c r="A51" t="s">
        <v>2596</v>
      </c>
      <c r="B51" t="s">
        <v>2596</v>
      </c>
      <c r="C51" t="s">
        <v>309</v>
      </c>
    </row>
    <row r="52" spans="1:3" x14ac:dyDescent="0.3">
      <c r="A52" t="s">
        <v>2597</v>
      </c>
      <c r="B52" t="s">
        <v>2597</v>
      </c>
      <c r="C52" t="s">
        <v>311</v>
      </c>
    </row>
    <row r="53" spans="1:3" x14ac:dyDescent="0.3">
      <c r="C53" t="s">
        <v>314</v>
      </c>
    </row>
    <row r="54" spans="1:3" x14ac:dyDescent="0.3">
      <c r="C54" t="s">
        <v>317</v>
      </c>
    </row>
    <row r="55" spans="1:3" x14ac:dyDescent="0.3">
      <c r="C55" t="s">
        <v>322</v>
      </c>
    </row>
    <row r="56" spans="1:3" x14ac:dyDescent="0.3">
      <c r="C56" t="s">
        <v>324</v>
      </c>
    </row>
    <row r="57" spans="1:3" x14ac:dyDescent="0.3">
      <c r="C57" t="s">
        <v>327</v>
      </c>
    </row>
    <row r="58" spans="1:3" x14ac:dyDescent="0.3">
      <c r="C58" t="s">
        <v>331</v>
      </c>
    </row>
    <row r="59" spans="1:3" x14ac:dyDescent="0.3">
      <c r="C59" t="s">
        <v>344</v>
      </c>
    </row>
    <row r="60" spans="1:3" x14ac:dyDescent="0.3">
      <c r="C60" t="s">
        <v>346</v>
      </c>
    </row>
    <row r="61" spans="1:3" x14ac:dyDescent="0.3">
      <c r="C61" t="s">
        <v>351</v>
      </c>
    </row>
    <row r="62" spans="1:3" x14ac:dyDescent="0.3">
      <c r="C62" t="s">
        <v>354</v>
      </c>
    </row>
    <row r="63" spans="1:3" x14ac:dyDescent="0.3">
      <c r="C63" t="s">
        <v>357</v>
      </c>
    </row>
    <row r="64" spans="1:3" x14ac:dyDescent="0.3">
      <c r="C64" t="s">
        <v>365</v>
      </c>
    </row>
    <row r="65" spans="3:3" x14ac:dyDescent="0.3">
      <c r="C65" t="s">
        <v>374</v>
      </c>
    </row>
    <row r="66" spans="3:3" x14ac:dyDescent="0.3">
      <c r="C66" t="s">
        <v>378</v>
      </c>
    </row>
    <row r="67" spans="3:3" x14ac:dyDescent="0.3">
      <c r="C67" t="s">
        <v>382</v>
      </c>
    </row>
    <row r="68" spans="3:3" x14ac:dyDescent="0.3">
      <c r="C68" t="s">
        <v>385</v>
      </c>
    </row>
    <row r="69" spans="3:3" x14ac:dyDescent="0.3">
      <c r="C69" t="s">
        <v>391</v>
      </c>
    </row>
    <row r="70" spans="3:3" x14ac:dyDescent="0.3">
      <c r="C70" t="s">
        <v>400</v>
      </c>
    </row>
    <row r="71" spans="3:3" x14ac:dyDescent="0.3">
      <c r="C71" t="s">
        <v>402</v>
      </c>
    </row>
    <row r="72" spans="3:3" x14ac:dyDescent="0.3">
      <c r="C72" t="s">
        <v>405</v>
      </c>
    </row>
    <row r="73" spans="3:3" x14ac:dyDescent="0.3">
      <c r="C73" t="s">
        <v>408</v>
      </c>
    </row>
    <row r="74" spans="3:3" x14ac:dyDescent="0.3">
      <c r="C74" t="s">
        <v>413</v>
      </c>
    </row>
    <row r="75" spans="3:3" x14ac:dyDescent="0.3">
      <c r="C75" t="s">
        <v>418</v>
      </c>
    </row>
    <row r="76" spans="3:3" x14ac:dyDescent="0.3">
      <c r="C76" t="s">
        <v>423</v>
      </c>
    </row>
    <row r="77" spans="3:3" x14ac:dyDescent="0.3">
      <c r="C77" t="s">
        <v>428</v>
      </c>
    </row>
    <row r="78" spans="3:3" x14ac:dyDescent="0.3">
      <c r="C78" t="s">
        <v>432</v>
      </c>
    </row>
    <row r="79" spans="3:3" x14ac:dyDescent="0.3">
      <c r="C79" t="s">
        <v>439</v>
      </c>
    </row>
    <row r="80" spans="3:3" x14ac:dyDescent="0.3">
      <c r="C80" t="s">
        <v>443</v>
      </c>
    </row>
    <row r="81" spans="3:3" x14ac:dyDescent="0.3">
      <c r="C81" t="s">
        <v>445</v>
      </c>
    </row>
    <row r="82" spans="3:3" x14ac:dyDescent="0.3">
      <c r="C82" t="s">
        <v>449</v>
      </c>
    </row>
    <row r="83" spans="3:3" x14ac:dyDescent="0.3">
      <c r="C83" t="s">
        <v>456</v>
      </c>
    </row>
    <row r="84" spans="3:3" x14ac:dyDescent="0.3">
      <c r="C84" t="s">
        <v>461</v>
      </c>
    </row>
    <row r="85" spans="3:3" x14ac:dyDescent="0.3">
      <c r="C85" t="s">
        <v>465</v>
      </c>
    </row>
    <row r="86" spans="3:3" x14ac:dyDescent="0.3">
      <c r="C86" t="s">
        <v>468</v>
      </c>
    </row>
    <row r="87" spans="3:3" x14ac:dyDescent="0.3">
      <c r="C87" t="s">
        <v>471</v>
      </c>
    </row>
    <row r="88" spans="3:3" x14ac:dyDescent="0.3">
      <c r="C88" t="s">
        <v>473</v>
      </c>
    </row>
    <row r="89" spans="3:3" x14ac:dyDescent="0.3">
      <c r="C89" t="s">
        <v>475</v>
      </c>
    </row>
    <row r="90" spans="3:3" x14ac:dyDescent="0.3">
      <c r="C90" t="s">
        <v>479</v>
      </c>
    </row>
    <row r="91" spans="3:3" x14ac:dyDescent="0.3">
      <c r="C91" t="s">
        <v>485</v>
      </c>
    </row>
    <row r="92" spans="3:3" x14ac:dyDescent="0.3">
      <c r="C92" t="s">
        <v>490</v>
      </c>
    </row>
    <row r="93" spans="3:3" x14ac:dyDescent="0.3">
      <c r="C93" t="s">
        <v>501</v>
      </c>
    </row>
    <row r="94" spans="3:3" x14ac:dyDescent="0.3">
      <c r="C94" t="s">
        <v>506</v>
      </c>
    </row>
    <row r="95" spans="3:3" x14ac:dyDescent="0.3">
      <c r="C95" t="s">
        <v>509</v>
      </c>
    </row>
    <row r="96" spans="3:3" x14ac:dyDescent="0.3">
      <c r="C96" t="s">
        <v>513</v>
      </c>
    </row>
    <row r="97" spans="3:3" x14ac:dyDescent="0.3">
      <c r="C97" t="s">
        <v>517</v>
      </c>
    </row>
    <row r="98" spans="3:3" x14ac:dyDescent="0.3">
      <c r="C98" t="s">
        <v>520</v>
      </c>
    </row>
    <row r="99" spans="3:3" x14ac:dyDescent="0.3">
      <c r="C99" t="s">
        <v>525</v>
      </c>
    </row>
    <row r="100" spans="3:3" x14ac:dyDescent="0.3">
      <c r="C100" t="s">
        <v>528</v>
      </c>
    </row>
    <row r="101" spans="3:3" x14ac:dyDescent="0.3">
      <c r="C101" t="s">
        <v>531</v>
      </c>
    </row>
    <row r="102" spans="3:3" x14ac:dyDescent="0.3">
      <c r="C102" t="s">
        <v>534</v>
      </c>
    </row>
    <row r="103" spans="3:3" x14ac:dyDescent="0.3">
      <c r="C103" t="s">
        <v>539</v>
      </c>
    </row>
    <row r="104" spans="3:3" x14ac:dyDescent="0.3">
      <c r="C104" t="s">
        <v>547</v>
      </c>
    </row>
    <row r="105" spans="3:3" x14ac:dyDescent="0.3">
      <c r="C105" t="s">
        <v>551</v>
      </c>
    </row>
    <row r="106" spans="3:3" x14ac:dyDescent="0.3">
      <c r="C106" t="s">
        <v>554</v>
      </c>
    </row>
    <row r="107" spans="3:3" x14ac:dyDescent="0.3">
      <c r="C107" t="s">
        <v>557</v>
      </c>
    </row>
    <row r="108" spans="3:3" x14ac:dyDescent="0.3">
      <c r="C108" t="s">
        <v>561</v>
      </c>
    </row>
    <row r="109" spans="3:3" x14ac:dyDescent="0.3">
      <c r="C109" t="s">
        <v>564</v>
      </c>
    </row>
    <row r="110" spans="3:3" x14ac:dyDescent="0.3">
      <c r="C110" t="s">
        <v>566</v>
      </c>
    </row>
    <row r="111" spans="3:3" x14ac:dyDescent="0.3">
      <c r="C111" t="s">
        <v>568</v>
      </c>
    </row>
    <row r="112" spans="3:3" x14ac:dyDescent="0.3">
      <c r="C112" t="s">
        <v>570</v>
      </c>
    </row>
    <row r="113" spans="3:3" x14ac:dyDescent="0.3">
      <c r="C113" t="s">
        <v>572</v>
      </c>
    </row>
    <row r="114" spans="3:3" x14ac:dyDescent="0.3">
      <c r="C114" t="s">
        <v>576</v>
      </c>
    </row>
    <row r="115" spans="3:3" x14ac:dyDescent="0.3">
      <c r="C115" t="s">
        <v>587</v>
      </c>
    </row>
    <row r="116" spans="3:3" x14ac:dyDescent="0.3">
      <c r="C116" t="s">
        <v>593</v>
      </c>
    </row>
    <row r="117" spans="3:3" x14ac:dyDescent="0.3">
      <c r="C117" t="s">
        <v>600</v>
      </c>
    </row>
    <row r="118" spans="3:3" x14ac:dyDescent="0.3">
      <c r="C118" t="s">
        <v>604</v>
      </c>
    </row>
    <row r="119" spans="3:3" x14ac:dyDescent="0.3">
      <c r="C119" t="s">
        <v>607</v>
      </c>
    </row>
    <row r="120" spans="3:3" x14ac:dyDescent="0.3">
      <c r="C120" t="s">
        <v>613</v>
      </c>
    </row>
    <row r="121" spans="3:3" x14ac:dyDescent="0.3">
      <c r="C121" t="s">
        <v>616</v>
      </c>
    </row>
    <row r="122" spans="3:3" x14ac:dyDescent="0.3">
      <c r="C122" t="s">
        <v>622</v>
      </c>
    </row>
    <row r="123" spans="3:3" x14ac:dyDescent="0.3">
      <c r="C123" t="s">
        <v>626</v>
      </c>
    </row>
    <row r="124" spans="3:3" x14ac:dyDescent="0.3">
      <c r="C124" t="s">
        <v>629</v>
      </c>
    </row>
    <row r="125" spans="3:3" x14ac:dyDescent="0.3">
      <c r="C125" t="s">
        <v>631</v>
      </c>
    </row>
    <row r="126" spans="3:3" x14ac:dyDescent="0.3">
      <c r="C126" t="s">
        <v>635</v>
      </c>
    </row>
    <row r="127" spans="3:3" x14ac:dyDescent="0.3">
      <c r="C127" t="s">
        <v>638</v>
      </c>
    </row>
    <row r="128" spans="3:3" x14ac:dyDescent="0.3">
      <c r="C128" t="s">
        <v>643</v>
      </c>
    </row>
    <row r="129" spans="3:3" x14ac:dyDescent="0.3">
      <c r="C129" t="s">
        <v>646</v>
      </c>
    </row>
    <row r="130" spans="3:3" x14ac:dyDescent="0.3">
      <c r="C130" t="s">
        <v>650</v>
      </c>
    </row>
    <row r="131" spans="3:3" x14ac:dyDescent="0.3">
      <c r="C131" t="s">
        <v>657</v>
      </c>
    </row>
    <row r="132" spans="3:3" x14ac:dyDescent="0.3">
      <c r="C132" t="s">
        <v>664</v>
      </c>
    </row>
    <row r="133" spans="3:3" x14ac:dyDescent="0.3">
      <c r="C133" t="s">
        <v>667</v>
      </c>
    </row>
    <row r="134" spans="3:3" x14ac:dyDescent="0.3">
      <c r="C134" t="s">
        <v>677</v>
      </c>
    </row>
    <row r="135" spans="3:3" x14ac:dyDescent="0.3">
      <c r="C135" t="s">
        <v>686</v>
      </c>
    </row>
    <row r="136" spans="3:3" x14ac:dyDescent="0.3">
      <c r="C136" t="s">
        <v>692</v>
      </c>
    </row>
    <row r="137" spans="3:3" x14ac:dyDescent="0.3">
      <c r="C137" t="s">
        <v>696</v>
      </c>
    </row>
    <row r="138" spans="3:3" x14ac:dyDescent="0.3">
      <c r="C138" t="s">
        <v>703</v>
      </c>
    </row>
    <row r="139" spans="3:3" x14ac:dyDescent="0.3">
      <c r="C139" t="s">
        <v>710</v>
      </c>
    </row>
    <row r="140" spans="3:3" x14ac:dyDescent="0.3">
      <c r="C140" t="s">
        <v>717</v>
      </c>
    </row>
    <row r="141" spans="3:3" x14ac:dyDescent="0.3">
      <c r="C141" t="s">
        <v>719</v>
      </c>
    </row>
    <row r="142" spans="3:3" x14ac:dyDescent="0.3">
      <c r="C142" t="s">
        <v>721</v>
      </c>
    </row>
    <row r="143" spans="3:3" x14ac:dyDescent="0.3">
      <c r="C143" t="s">
        <v>726</v>
      </c>
    </row>
    <row r="144" spans="3:3" x14ac:dyDescent="0.3">
      <c r="C144" t="s">
        <v>748</v>
      </c>
    </row>
    <row r="145" spans="3:3" x14ac:dyDescent="0.3">
      <c r="C145" t="s">
        <v>752</v>
      </c>
    </row>
    <row r="146" spans="3:3" x14ac:dyDescent="0.3">
      <c r="C146" t="s">
        <v>757</v>
      </c>
    </row>
    <row r="147" spans="3:3" x14ac:dyDescent="0.3">
      <c r="C147" t="s">
        <v>759</v>
      </c>
    </row>
    <row r="148" spans="3:3" x14ac:dyDescent="0.3">
      <c r="C148" t="s">
        <v>761</v>
      </c>
    </row>
    <row r="149" spans="3:3" x14ac:dyDescent="0.3">
      <c r="C149" t="s">
        <v>765</v>
      </c>
    </row>
    <row r="150" spans="3:3" x14ac:dyDescent="0.3">
      <c r="C150" t="s">
        <v>771</v>
      </c>
    </row>
    <row r="151" spans="3:3" x14ac:dyDescent="0.3">
      <c r="C151" t="s">
        <v>775</v>
      </c>
    </row>
    <row r="152" spans="3:3" x14ac:dyDescent="0.3">
      <c r="C152" t="s">
        <v>777</v>
      </c>
    </row>
    <row r="153" spans="3:3" x14ac:dyDescent="0.3">
      <c r="C153" t="s">
        <v>779</v>
      </c>
    </row>
    <row r="154" spans="3:3" x14ac:dyDescent="0.3">
      <c r="C154" t="s">
        <v>789</v>
      </c>
    </row>
    <row r="155" spans="3:3" x14ac:dyDescent="0.3">
      <c r="C155" t="s">
        <v>792</v>
      </c>
    </row>
    <row r="156" spans="3:3" x14ac:dyDescent="0.3">
      <c r="C156" t="s">
        <v>794</v>
      </c>
    </row>
    <row r="157" spans="3:3" x14ac:dyDescent="0.3">
      <c r="C157" t="s">
        <v>801</v>
      </c>
    </row>
    <row r="158" spans="3:3" x14ac:dyDescent="0.3">
      <c r="C158" t="s">
        <v>805</v>
      </c>
    </row>
    <row r="159" spans="3:3" x14ac:dyDescent="0.3">
      <c r="C159" t="s">
        <v>808</v>
      </c>
    </row>
    <row r="160" spans="3:3" x14ac:dyDescent="0.3">
      <c r="C160" t="s">
        <v>811</v>
      </c>
    </row>
    <row r="161" spans="3:3" x14ac:dyDescent="0.3">
      <c r="C161" t="s">
        <v>816</v>
      </c>
    </row>
    <row r="162" spans="3:3" x14ac:dyDescent="0.3">
      <c r="C162" t="s">
        <v>819</v>
      </c>
    </row>
    <row r="163" spans="3:3" x14ac:dyDescent="0.3">
      <c r="C163" t="s">
        <v>822</v>
      </c>
    </row>
    <row r="164" spans="3:3" x14ac:dyDescent="0.3">
      <c r="C164" t="s">
        <v>826</v>
      </c>
    </row>
    <row r="165" spans="3:3" x14ac:dyDescent="0.3">
      <c r="C165" t="s">
        <v>829</v>
      </c>
    </row>
    <row r="166" spans="3:3" x14ac:dyDescent="0.3">
      <c r="C166" t="s">
        <v>833</v>
      </c>
    </row>
    <row r="167" spans="3:3" x14ac:dyDescent="0.3">
      <c r="C167" t="s">
        <v>841</v>
      </c>
    </row>
    <row r="168" spans="3:3" x14ac:dyDescent="0.3">
      <c r="C168" t="s">
        <v>844</v>
      </c>
    </row>
    <row r="169" spans="3:3" x14ac:dyDescent="0.3">
      <c r="C169" t="s">
        <v>855</v>
      </c>
    </row>
    <row r="170" spans="3:3" x14ac:dyDescent="0.3">
      <c r="C170" t="s">
        <v>857</v>
      </c>
    </row>
    <row r="171" spans="3:3" x14ac:dyDescent="0.3">
      <c r="C171" t="s">
        <v>865</v>
      </c>
    </row>
    <row r="172" spans="3:3" x14ac:dyDescent="0.3">
      <c r="C172" t="s">
        <v>869</v>
      </c>
    </row>
    <row r="173" spans="3:3" x14ac:dyDescent="0.3">
      <c r="C173" t="s">
        <v>872</v>
      </c>
    </row>
    <row r="174" spans="3:3" x14ac:dyDescent="0.3">
      <c r="C174" t="s">
        <v>879</v>
      </c>
    </row>
    <row r="175" spans="3:3" x14ac:dyDescent="0.3">
      <c r="C175" t="s">
        <v>888</v>
      </c>
    </row>
    <row r="176" spans="3:3" x14ac:dyDescent="0.3">
      <c r="C176" t="s">
        <v>892</v>
      </c>
    </row>
    <row r="177" spans="3:3" x14ac:dyDescent="0.3">
      <c r="C177" t="s">
        <v>894</v>
      </c>
    </row>
    <row r="178" spans="3:3" x14ac:dyDescent="0.3">
      <c r="C178" t="s">
        <v>913</v>
      </c>
    </row>
    <row r="179" spans="3:3" x14ac:dyDescent="0.3">
      <c r="C179" t="s">
        <v>929</v>
      </c>
    </row>
    <row r="180" spans="3:3" x14ac:dyDescent="0.3">
      <c r="C180" t="s">
        <v>932</v>
      </c>
    </row>
    <row r="181" spans="3:3" x14ac:dyDescent="0.3">
      <c r="C181" t="s">
        <v>934</v>
      </c>
    </row>
    <row r="182" spans="3:3" x14ac:dyDescent="0.3">
      <c r="C182" t="s">
        <v>936</v>
      </c>
    </row>
    <row r="183" spans="3:3" x14ac:dyDescent="0.3">
      <c r="C183" t="s">
        <v>938</v>
      </c>
    </row>
    <row r="184" spans="3:3" x14ac:dyDescent="0.3">
      <c r="C184" t="s">
        <v>940</v>
      </c>
    </row>
    <row r="185" spans="3:3" x14ac:dyDescent="0.3">
      <c r="C185" t="s">
        <v>946</v>
      </c>
    </row>
    <row r="186" spans="3:3" x14ac:dyDescent="0.3">
      <c r="C186" t="s">
        <v>953</v>
      </c>
    </row>
    <row r="187" spans="3:3" x14ac:dyDescent="0.3">
      <c r="C187" t="s">
        <v>963</v>
      </c>
    </row>
    <row r="188" spans="3:3" x14ac:dyDescent="0.3">
      <c r="C188" t="s">
        <v>970</v>
      </c>
    </row>
    <row r="189" spans="3:3" x14ac:dyDescent="0.3">
      <c r="C189" t="s">
        <v>974</v>
      </c>
    </row>
    <row r="190" spans="3:3" x14ac:dyDescent="0.3">
      <c r="C190" t="s">
        <v>976</v>
      </c>
    </row>
    <row r="191" spans="3:3" x14ac:dyDescent="0.3">
      <c r="C191" t="s">
        <v>980</v>
      </c>
    </row>
    <row r="192" spans="3:3" x14ac:dyDescent="0.3">
      <c r="C192" t="s">
        <v>984</v>
      </c>
    </row>
    <row r="193" spans="3:3" x14ac:dyDescent="0.3">
      <c r="C193" t="s">
        <v>987</v>
      </c>
    </row>
    <row r="194" spans="3:3" x14ac:dyDescent="0.3">
      <c r="C194" t="s">
        <v>990</v>
      </c>
    </row>
    <row r="195" spans="3:3" x14ac:dyDescent="0.3">
      <c r="C195" t="s">
        <v>995</v>
      </c>
    </row>
    <row r="196" spans="3:3" x14ac:dyDescent="0.3">
      <c r="C196" t="s">
        <v>1000</v>
      </c>
    </row>
    <row r="197" spans="3:3" x14ac:dyDescent="0.3">
      <c r="C197" t="s">
        <v>1017</v>
      </c>
    </row>
    <row r="198" spans="3:3" x14ac:dyDescent="0.3">
      <c r="C198" t="s">
        <v>1024</v>
      </c>
    </row>
    <row r="199" spans="3:3" x14ac:dyDescent="0.3">
      <c r="C199" t="s">
        <v>1028</v>
      </c>
    </row>
    <row r="200" spans="3:3" x14ac:dyDescent="0.3">
      <c r="C200" t="s">
        <v>1031</v>
      </c>
    </row>
    <row r="201" spans="3:3" x14ac:dyDescent="0.3">
      <c r="C201" t="s">
        <v>1041</v>
      </c>
    </row>
    <row r="202" spans="3:3" x14ac:dyDescent="0.3">
      <c r="C202" t="s">
        <v>1045</v>
      </c>
    </row>
    <row r="203" spans="3:3" x14ac:dyDescent="0.3">
      <c r="C203" t="s">
        <v>1052</v>
      </c>
    </row>
    <row r="204" spans="3:3" x14ac:dyDescent="0.3">
      <c r="C204" t="s">
        <v>1059</v>
      </c>
    </row>
    <row r="205" spans="3:3" x14ac:dyDescent="0.3">
      <c r="C205" t="s">
        <v>1063</v>
      </c>
    </row>
    <row r="206" spans="3:3" x14ac:dyDescent="0.3">
      <c r="C206" t="s">
        <v>1069</v>
      </c>
    </row>
    <row r="207" spans="3:3" x14ac:dyDescent="0.3">
      <c r="C207" t="s">
        <v>1073</v>
      </c>
    </row>
    <row r="208" spans="3:3" x14ac:dyDescent="0.3">
      <c r="C208" t="s">
        <v>1076</v>
      </c>
    </row>
    <row r="209" spans="3:3" x14ac:dyDescent="0.3">
      <c r="C209" t="s">
        <v>1085</v>
      </c>
    </row>
    <row r="210" spans="3:3" x14ac:dyDescent="0.3">
      <c r="C210" t="s">
        <v>1094</v>
      </c>
    </row>
    <row r="211" spans="3:3" x14ac:dyDescent="0.3">
      <c r="C211" t="s">
        <v>1098</v>
      </c>
    </row>
    <row r="212" spans="3:3" x14ac:dyDescent="0.3">
      <c r="C212" t="s">
        <v>1109</v>
      </c>
    </row>
    <row r="213" spans="3:3" x14ac:dyDescent="0.3">
      <c r="C213" t="s">
        <v>1121</v>
      </c>
    </row>
    <row r="214" spans="3:3" x14ac:dyDescent="0.3">
      <c r="C214" t="s">
        <v>1129</v>
      </c>
    </row>
    <row r="215" spans="3:3" x14ac:dyDescent="0.3">
      <c r="C215" t="s">
        <v>1139</v>
      </c>
    </row>
    <row r="216" spans="3:3" x14ac:dyDescent="0.3">
      <c r="C216" t="s">
        <v>1143</v>
      </c>
    </row>
    <row r="217" spans="3:3" x14ac:dyDescent="0.3">
      <c r="C217" t="s">
        <v>1149</v>
      </c>
    </row>
    <row r="218" spans="3:3" x14ac:dyDescent="0.3">
      <c r="C218" t="s">
        <v>1156</v>
      </c>
    </row>
    <row r="219" spans="3:3" x14ac:dyDescent="0.3">
      <c r="C219" t="s">
        <v>1164</v>
      </c>
    </row>
    <row r="220" spans="3:3" x14ac:dyDescent="0.3">
      <c r="C220" t="s">
        <v>1168</v>
      </c>
    </row>
    <row r="221" spans="3:3" x14ac:dyDescent="0.3">
      <c r="C221" t="s">
        <v>1173</v>
      </c>
    </row>
    <row r="222" spans="3:3" x14ac:dyDescent="0.3">
      <c r="C222" t="s">
        <v>1179</v>
      </c>
    </row>
    <row r="223" spans="3:3" x14ac:dyDescent="0.3">
      <c r="C223" t="s">
        <v>1181</v>
      </c>
    </row>
    <row r="224" spans="3:3" x14ac:dyDescent="0.3">
      <c r="C224" t="s">
        <v>1183</v>
      </c>
    </row>
    <row r="225" spans="3:3" x14ac:dyDescent="0.3">
      <c r="C225" t="s">
        <v>1188</v>
      </c>
    </row>
    <row r="226" spans="3:3" x14ac:dyDescent="0.3">
      <c r="C226" t="s">
        <v>1190</v>
      </c>
    </row>
    <row r="227" spans="3:3" x14ac:dyDescent="0.3">
      <c r="C227" t="s">
        <v>1193</v>
      </c>
    </row>
    <row r="228" spans="3:3" x14ac:dyDescent="0.3">
      <c r="C228" t="s">
        <v>1195</v>
      </c>
    </row>
    <row r="229" spans="3:3" x14ac:dyDescent="0.3">
      <c r="C229" t="s">
        <v>1198</v>
      </c>
    </row>
    <row r="230" spans="3:3" x14ac:dyDescent="0.3">
      <c r="C230" t="s">
        <v>1201</v>
      </c>
    </row>
    <row r="231" spans="3:3" x14ac:dyDescent="0.3">
      <c r="C231" t="s">
        <v>1207</v>
      </c>
    </row>
    <row r="232" spans="3:3" x14ac:dyDescent="0.3">
      <c r="C232" t="s">
        <v>1209</v>
      </c>
    </row>
    <row r="233" spans="3:3" x14ac:dyDescent="0.3">
      <c r="C233" t="s">
        <v>1218</v>
      </c>
    </row>
    <row r="234" spans="3:3" x14ac:dyDescent="0.3">
      <c r="C234" t="s">
        <v>1220</v>
      </c>
    </row>
    <row r="235" spans="3:3" x14ac:dyDescent="0.3">
      <c r="C235" t="s">
        <v>1222</v>
      </c>
    </row>
    <row r="236" spans="3:3" x14ac:dyDescent="0.3">
      <c r="C236" t="s">
        <v>1224</v>
      </c>
    </row>
    <row r="237" spans="3:3" x14ac:dyDescent="0.3">
      <c r="C237" t="s">
        <v>1228</v>
      </c>
    </row>
    <row r="238" spans="3:3" x14ac:dyDescent="0.3">
      <c r="C238" t="s">
        <v>1243</v>
      </c>
    </row>
    <row r="239" spans="3:3" x14ac:dyDescent="0.3">
      <c r="C239" t="s">
        <v>1246</v>
      </c>
    </row>
    <row r="240" spans="3:3" x14ac:dyDescent="0.3">
      <c r="C240" t="s">
        <v>1248</v>
      </c>
    </row>
    <row r="241" spans="3:3" x14ac:dyDescent="0.3">
      <c r="C241" t="s">
        <v>1252</v>
      </c>
    </row>
    <row r="242" spans="3:3" x14ac:dyDescent="0.3">
      <c r="C242" t="s">
        <v>1255</v>
      </c>
    </row>
    <row r="243" spans="3:3" x14ac:dyDescent="0.3">
      <c r="C243" t="s">
        <v>1257</v>
      </c>
    </row>
    <row r="244" spans="3:3" x14ac:dyDescent="0.3">
      <c r="C244" t="s">
        <v>1263</v>
      </c>
    </row>
    <row r="245" spans="3:3" x14ac:dyDescent="0.3">
      <c r="C245" t="s">
        <v>1267</v>
      </c>
    </row>
    <row r="246" spans="3:3" x14ac:dyDescent="0.3">
      <c r="C246" t="s">
        <v>1275</v>
      </c>
    </row>
    <row r="247" spans="3:3" x14ac:dyDescent="0.3">
      <c r="C247" t="s">
        <v>1282</v>
      </c>
    </row>
    <row r="248" spans="3:3" x14ac:dyDescent="0.3">
      <c r="C248" t="s">
        <v>1307</v>
      </c>
    </row>
    <row r="249" spans="3:3" x14ac:dyDescent="0.3">
      <c r="C249" t="s">
        <v>1310</v>
      </c>
    </row>
    <row r="250" spans="3:3" x14ac:dyDescent="0.3">
      <c r="C250" t="s">
        <v>1316</v>
      </c>
    </row>
    <row r="251" spans="3:3" x14ac:dyDescent="0.3">
      <c r="C251" t="s">
        <v>1325</v>
      </c>
    </row>
    <row r="252" spans="3:3" x14ac:dyDescent="0.3">
      <c r="C252" t="s">
        <v>1328</v>
      </c>
    </row>
    <row r="253" spans="3:3" x14ac:dyDescent="0.3">
      <c r="C253" t="s">
        <v>1338</v>
      </c>
    </row>
    <row r="254" spans="3:3" x14ac:dyDescent="0.3">
      <c r="C254" t="s">
        <v>1341</v>
      </c>
    </row>
    <row r="255" spans="3:3" x14ac:dyDescent="0.3">
      <c r="C255" t="s">
        <v>1345</v>
      </c>
    </row>
    <row r="256" spans="3:3" x14ac:dyDescent="0.3">
      <c r="C256" t="s">
        <v>1348</v>
      </c>
    </row>
    <row r="257" spans="3:3" x14ac:dyDescent="0.3">
      <c r="C257" t="s">
        <v>1366</v>
      </c>
    </row>
    <row r="258" spans="3:3" x14ac:dyDescent="0.3">
      <c r="C258" t="s">
        <v>1373</v>
      </c>
    </row>
    <row r="259" spans="3:3" x14ac:dyDescent="0.3">
      <c r="C259" t="s">
        <v>1387</v>
      </c>
    </row>
    <row r="260" spans="3:3" x14ac:dyDescent="0.3">
      <c r="C260" t="s">
        <v>1392</v>
      </c>
    </row>
    <row r="261" spans="3:3" x14ac:dyDescent="0.3">
      <c r="C261" t="s">
        <v>1397</v>
      </c>
    </row>
    <row r="262" spans="3:3" x14ac:dyDescent="0.3">
      <c r="C262" t="s">
        <v>1405</v>
      </c>
    </row>
    <row r="263" spans="3:3" x14ac:dyDescent="0.3">
      <c r="C263" t="s">
        <v>1411</v>
      </c>
    </row>
    <row r="264" spans="3:3" x14ac:dyDescent="0.3">
      <c r="C264" t="s">
        <v>1417</v>
      </c>
    </row>
    <row r="265" spans="3:3" x14ac:dyDescent="0.3">
      <c r="C265" t="s">
        <v>1423</v>
      </c>
    </row>
    <row r="266" spans="3:3" x14ac:dyDescent="0.3">
      <c r="C266" t="s">
        <v>1426</v>
      </c>
    </row>
    <row r="267" spans="3:3" x14ac:dyDescent="0.3">
      <c r="C267" t="s">
        <v>1429</v>
      </c>
    </row>
    <row r="268" spans="3:3" x14ac:dyDescent="0.3">
      <c r="C268" t="s">
        <v>1438</v>
      </c>
    </row>
    <row r="269" spans="3:3" x14ac:dyDescent="0.3">
      <c r="C269" t="s">
        <v>1446</v>
      </c>
    </row>
    <row r="270" spans="3:3" x14ac:dyDescent="0.3">
      <c r="C270" t="s">
        <v>1448</v>
      </c>
    </row>
    <row r="271" spans="3:3" x14ac:dyDescent="0.3">
      <c r="C271" t="s">
        <v>1455</v>
      </c>
    </row>
    <row r="272" spans="3:3" x14ac:dyDescent="0.3">
      <c r="C272" t="s">
        <v>1457</v>
      </c>
    </row>
    <row r="273" spans="3:3" x14ac:dyDescent="0.3">
      <c r="C273" t="s">
        <v>1459</v>
      </c>
    </row>
    <row r="274" spans="3:3" x14ac:dyDescent="0.3">
      <c r="C274" t="s">
        <v>1461</v>
      </c>
    </row>
    <row r="275" spans="3:3" x14ac:dyDescent="0.3">
      <c r="C275" t="s">
        <v>1466</v>
      </c>
    </row>
    <row r="276" spans="3:3" x14ac:dyDescent="0.3">
      <c r="C276" t="s">
        <v>1474</v>
      </c>
    </row>
    <row r="277" spans="3:3" x14ac:dyDescent="0.3">
      <c r="C277" t="s">
        <v>1478</v>
      </c>
    </row>
    <row r="278" spans="3:3" x14ac:dyDescent="0.3">
      <c r="C278" t="s">
        <v>1482</v>
      </c>
    </row>
    <row r="279" spans="3:3" x14ac:dyDescent="0.3">
      <c r="C279" t="s">
        <v>1488</v>
      </c>
    </row>
    <row r="280" spans="3:3" x14ac:dyDescent="0.3">
      <c r="C280" t="s">
        <v>1491</v>
      </c>
    </row>
    <row r="281" spans="3:3" x14ac:dyDescent="0.3">
      <c r="C281" t="s">
        <v>1493</v>
      </c>
    </row>
    <row r="282" spans="3:3" x14ac:dyDescent="0.3">
      <c r="C282" t="s">
        <v>1497</v>
      </c>
    </row>
    <row r="283" spans="3:3" x14ac:dyDescent="0.3">
      <c r="C283" t="s">
        <v>1502</v>
      </c>
    </row>
    <row r="284" spans="3:3" x14ac:dyDescent="0.3">
      <c r="C284" t="s">
        <v>1508</v>
      </c>
    </row>
    <row r="285" spans="3:3" x14ac:dyDescent="0.3">
      <c r="C285" t="s">
        <v>1510</v>
      </c>
    </row>
    <row r="286" spans="3:3" x14ac:dyDescent="0.3">
      <c r="C286" t="s">
        <v>1514</v>
      </c>
    </row>
    <row r="287" spans="3:3" x14ac:dyDescent="0.3">
      <c r="C287" t="s">
        <v>1524</v>
      </c>
    </row>
    <row r="288" spans="3:3" x14ac:dyDescent="0.3">
      <c r="C288" t="s">
        <v>1534</v>
      </c>
    </row>
    <row r="289" spans="3:3" x14ac:dyDescent="0.3">
      <c r="C289" t="s">
        <v>1538</v>
      </c>
    </row>
    <row r="290" spans="3:3" x14ac:dyDescent="0.3">
      <c r="C290" t="s">
        <v>1547</v>
      </c>
    </row>
    <row r="291" spans="3:3" x14ac:dyDescent="0.3">
      <c r="C291" t="s">
        <v>1551</v>
      </c>
    </row>
    <row r="292" spans="3:3" x14ac:dyDescent="0.3">
      <c r="C292" t="s">
        <v>1564</v>
      </c>
    </row>
    <row r="293" spans="3:3" x14ac:dyDescent="0.3">
      <c r="C293" t="s">
        <v>1570</v>
      </c>
    </row>
    <row r="294" spans="3:3" x14ac:dyDescent="0.3">
      <c r="C294" t="s">
        <v>1590</v>
      </c>
    </row>
    <row r="295" spans="3:3" x14ac:dyDescent="0.3">
      <c r="C295" t="s">
        <v>1593</v>
      </c>
    </row>
    <row r="296" spans="3:3" x14ac:dyDescent="0.3">
      <c r="C296" t="s">
        <v>1598</v>
      </c>
    </row>
    <row r="297" spans="3:3" x14ac:dyDescent="0.3">
      <c r="C297" t="s">
        <v>1600</v>
      </c>
    </row>
    <row r="298" spans="3:3" x14ac:dyDescent="0.3">
      <c r="C298" t="s">
        <v>1603</v>
      </c>
    </row>
    <row r="299" spans="3:3" x14ac:dyDescent="0.3">
      <c r="C299" t="s">
        <v>1613</v>
      </c>
    </row>
    <row r="300" spans="3:3" x14ac:dyDescent="0.3">
      <c r="C300" t="s">
        <v>1616</v>
      </c>
    </row>
    <row r="301" spans="3:3" x14ac:dyDescent="0.3">
      <c r="C301" t="s">
        <v>1626</v>
      </c>
    </row>
    <row r="302" spans="3:3" x14ac:dyDescent="0.3">
      <c r="C302" t="s">
        <v>1631</v>
      </c>
    </row>
    <row r="303" spans="3:3" x14ac:dyDescent="0.3">
      <c r="C303" t="s">
        <v>1633</v>
      </c>
    </row>
    <row r="304" spans="3:3" x14ac:dyDescent="0.3">
      <c r="C304" t="s">
        <v>1640</v>
      </c>
    </row>
    <row r="305" spans="3:3" x14ac:dyDescent="0.3">
      <c r="C305" t="s">
        <v>1646</v>
      </c>
    </row>
    <row r="306" spans="3:3" x14ac:dyDescent="0.3">
      <c r="C306" t="s">
        <v>1648</v>
      </c>
    </row>
    <row r="307" spans="3:3" x14ac:dyDescent="0.3">
      <c r="C307" t="s">
        <v>1656</v>
      </c>
    </row>
    <row r="308" spans="3:3" x14ac:dyDescent="0.3">
      <c r="C308" t="s">
        <v>1659</v>
      </c>
    </row>
    <row r="309" spans="3:3" x14ac:dyDescent="0.3">
      <c r="C309" t="s">
        <v>1671</v>
      </c>
    </row>
    <row r="310" spans="3:3" x14ac:dyDescent="0.3">
      <c r="C310" t="s">
        <v>1675</v>
      </c>
    </row>
    <row r="311" spans="3:3" x14ac:dyDescent="0.3">
      <c r="C311" t="s">
        <v>1705</v>
      </c>
    </row>
    <row r="312" spans="3:3" x14ac:dyDescent="0.3">
      <c r="C312" t="s">
        <v>1709</v>
      </c>
    </row>
    <row r="313" spans="3:3" x14ac:dyDescent="0.3">
      <c r="C313" t="s">
        <v>1721</v>
      </c>
    </row>
    <row r="314" spans="3:3" x14ac:dyDescent="0.3">
      <c r="C314" t="s">
        <v>1725</v>
      </c>
    </row>
    <row r="315" spans="3:3" x14ac:dyDescent="0.3">
      <c r="C315" t="s">
        <v>1728</v>
      </c>
    </row>
    <row r="316" spans="3:3" x14ac:dyDescent="0.3">
      <c r="C316" t="s">
        <v>1730</v>
      </c>
    </row>
    <row r="317" spans="3:3" x14ac:dyDescent="0.3">
      <c r="C317" t="s">
        <v>1740</v>
      </c>
    </row>
    <row r="318" spans="3:3" x14ac:dyDescent="0.3">
      <c r="C318" t="s">
        <v>1747</v>
      </c>
    </row>
    <row r="319" spans="3:3" x14ac:dyDescent="0.3">
      <c r="C319" t="s">
        <v>1750</v>
      </c>
    </row>
    <row r="320" spans="3:3" x14ac:dyDescent="0.3">
      <c r="C320" t="s">
        <v>1753</v>
      </c>
    </row>
    <row r="321" spans="3:3" x14ac:dyDescent="0.3">
      <c r="C321" t="s">
        <v>1789</v>
      </c>
    </row>
    <row r="322" spans="3:3" x14ac:dyDescent="0.3">
      <c r="C322" t="s">
        <v>1794</v>
      </c>
    </row>
    <row r="323" spans="3:3" x14ac:dyDescent="0.3">
      <c r="C323" t="s">
        <v>1796</v>
      </c>
    </row>
    <row r="324" spans="3:3" x14ac:dyDescent="0.3">
      <c r="C324" t="s">
        <v>1799</v>
      </c>
    </row>
    <row r="325" spans="3:3" x14ac:dyDescent="0.3">
      <c r="C325" t="s">
        <v>1802</v>
      </c>
    </row>
    <row r="326" spans="3:3" x14ac:dyDescent="0.3">
      <c r="C326" t="s">
        <v>1805</v>
      </c>
    </row>
    <row r="327" spans="3:3" x14ac:dyDescent="0.3">
      <c r="C327" t="s">
        <v>1810</v>
      </c>
    </row>
    <row r="328" spans="3:3" x14ac:dyDescent="0.3">
      <c r="C328" t="s">
        <v>1812</v>
      </c>
    </row>
    <row r="329" spans="3:3" x14ac:dyDescent="0.3">
      <c r="C329" t="s">
        <v>1815</v>
      </c>
    </row>
    <row r="330" spans="3:3" x14ac:dyDescent="0.3">
      <c r="C330" t="s">
        <v>1819</v>
      </c>
    </row>
    <row r="331" spans="3:3" x14ac:dyDescent="0.3">
      <c r="C331" t="s">
        <v>1829</v>
      </c>
    </row>
    <row r="332" spans="3:3" x14ac:dyDescent="0.3">
      <c r="C332" t="s">
        <v>1831</v>
      </c>
    </row>
    <row r="333" spans="3:3" x14ac:dyDescent="0.3">
      <c r="C333" t="s">
        <v>1833</v>
      </c>
    </row>
    <row r="334" spans="3:3" x14ac:dyDescent="0.3">
      <c r="C334" t="s">
        <v>1845</v>
      </c>
    </row>
    <row r="335" spans="3:3" x14ac:dyDescent="0.3">
      <c r="C335" t="s">
        <v>1849</v>
      </c>
    </row>
    <row r="336" spans="3:3" x14ac:dyDescent="0.3">
      <c r="C336" t="s">
        <v>1855</v>
      </c>
    </row>
    <row r="337" spans="3:3" x14ac:dyDescent="0.3">
      <c r="C337" t="s">
        <v>1860</v>
      </c>
    </row>
    <row r="338" spans="3:3" x14ac:dyDescent="0.3">
      <c r="C338" t="s">
        <v>1862</v>
      </c>
    </row>
    <row r="339" spans="3:3" x14ac:dyDescent="0.3">
      <c r="C339" t="s">
        <v>1865</v>
      </c>
    </row>
    <row r="340" spans="3:3" x14ac:dyDescent="0.3">
      <c r="C340" t="s">
        <v>1870</v>
      </c>
    </row>
    <row r="341" spans="3:3" x14ac:dyDescent="0.3">
      <c r="C341" t="s">
        <v>1872</v>
      </c>
    </row>
    <row r="342" spans="3:3" x14ac:dyDescent="0.3">
      <c r="C342" t="s">
        <v>1876</v>
      </c>
    </row>
    <row r="343" spans="3:3" x14ac:dyDescent="0.3">
      <c r="C343" t="s">
        <v>1878</v>
      </c>
    </row>
    <row r="344" spans="3:3" x14ac:dyDescent="0.3">
      <c r="C344" t="s">
        <v>1880</v>
      </c>
    </row>
    <row r="345" spans="3:3" x14ac:dyDescent="0.3">
      <c r="C345" t="s">
        <v>1882</v>
      </c>
    </row>
    <row r="346" spans="3:3" x14ac:dyDescent="0.3">
      <c r="C346" t="s">
        <v>1884</v>
      </c>
    </row>
    <row r="347" spans="3:3" x14ac:dyDescent="0.3">
      <c r="C347" t="s">
        <v>1886</v>
      </c>
    </row>
    <row r="348" spans="3:3" x14ac:dyDescent="0.3">
      <c r="C348" t="s">
        <v>1888</v>
      </c>
    </row>
    <row r="349" spans="3:3" x14ac:dyDescent="0.3">
      <c r="C349" t="s">
        <v>1890</v>
      </c>
    </row>
    <row r="350" spans="3:3" x14ac:dyDescent="0.3">
      <c r="C350" t="s">
        <v>1893</v>
      </c>
    </row>
    <row r="351" spans="3:3" x14ac:dyDescent="0.3">
      <c r="C351" t="s">
        <v>1902</v>
      </c>
    </row>
    <row r="352" spans="3:3" x14ac:dyDescent="0.3">
      <c r="C352" t="s">
        <v>1904</v>
      </c>
    </row>
    <row r="353" spans="3:3" x14ac:dyDescent="0.3">
      <c r="C353" t="s">
        <v>1909</v>
      </c>
    </row>
    <row r="354" spans="3:3" x14ac:dyDescent="0.3">
      <c r="C354" t="s">
        <v>1916</v>
      </c>
    </row>
    <row r="355" spans="3:3" x14ac:dyDescent="0.3">
      <c r="C355" t="s">
        <v>1921</v>
      </c>
    </row>
    <row r="356" spans="3:3" x14ac:dyDescent="0.3">
      <c r="C356" t="s">
        <v>1928</v>
      </c>
    </row>
    <row r="357" spans="3:3" x14ac:dyDescent="0.3">
      <c r="C357" t="s">
        <v>1938</v>
      </c>
    </row>
    <row r="358" spans="3:3" x14ac:dyDescent="0.3">
      <c r="C358" t="s">
        <v>1940</v>
      </c>
    </row>
    <row r="359" spans="3:3" x14ac:dyDescent="0.3">
      <c r="C359" t="s">
        <v>1943</v>
      </c>
    </row>
    <row r="360" spans="3:3" x14ac:dyDescent="0.3">
      <c r="C360" t="s">
        <v>1949</v>
      </c>
    </row>
    <row r="361" spans="3:3" x14ac:dyDescent="0.3">
      <c r="C361" t="s">
        <v>1951</v>
      </c>
    </row>
    <row r="362" spans="3:3" x14ac:dyDescent="0.3">
      <c r="C362" t="s">
        <v>1953</v>
      </c>
    </row>
    <row r="363" spans="3:3" x14ac:dyDescent="0.3">
      <c r="C363" t="s">
        <v>1959</v>
      </c>
    </row>
    <row r="364" spans="3:3" x14ac:dyDescent="0.3">
      <c r="C364" t="s">
        <v>1964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A7CDE-75C4-46D5-BAFF-ABA5D552EF7D}">
  <dimension ref="A1:AV91"/>
  <sheetViews>
    <sheetView workbookViewId="0"/>
  </sheetViews>
  <sheetFormatPr defaultRowHeight="14.4" x14ac:dyDescent="0.3"/>
  <sheetData>
    <row r="1" spans="1:48" x14ac:dyDescent="0.3">
      <c r="A1" s="15"/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</row>
    <row r="2" spans="1:48" x14ac:dyDescent="0.3">
      <c r="A2" s="13"/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6"/>
    </row>
    <row r="3" spans="1:48" x14ac:dyDescent="0.3">
      <c r="A3" s="13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6"/>
    </row>
    <row r="4" spans="1:48" x14ac:dyDescent="0.3">
      <c r="A4" s="13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6"/>
    </row>
    <row r="5" spans="1:48" x14ac:dyDescent="0.3">
      <c r="A5" s="13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6"/>
    </row>
    <row r="6" spans="1:48" x14ac:dyDescent="0.3">
      <c r="A6" s="13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6"/>
    </row>
    <row r="7" spans="1:48" x14ac:dyDescent="0.3">
      <c r="A7" s="13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6"/>
    </row>
    <row r="8" spans="1:48" x14ac:dyDescent="0.3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6"/>
    </row>
    <row r="9" spans="1:48" x14ac:dyDescent="0.3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6"/>
    </row>
    <row r="10" spans="1:48" x14ac:dyDescent="0.3">
      <c r="A10" s="13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6"/>
    </row>
    <row r="11" spans="1:48" x14ac:dyDescent="0.3">
      <c r="A11" s="13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6"/>
    </row>
    <row r="12" spans="1:48" x14ac:dyDescent="0.3">
      <c r="A12" s="13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6"/>
    </row>
    <row r="13" spans="1:48" x14ac:dyDescent="0.3">
      <c r="A13" s="13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6"/>
    </row>
    <row r="14" spans="1:48" x14ac:dyDescent="0.3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6"/>
    </row>
    <row r="15" spans="1:48" x14ac:dyDescent="0.3">
      <c r="A15" s="13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6"/>
    </row>
    <row r="16" spans="1:48" x14ac:dyDescent="0.3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6"/>
    </row>
    <row r="17" spans="1:48" x14ac:dyDescent="0.3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6"/>
    </row>
    <row r="18" spans="1:48" x14ac:dyDescent="0.3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6"/>
    </row>
    <row r="19" spans="1:48" x14ac:dyDescent="0.3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6"/>
    </row>
    <row r="20" spans="1:48" x14ac:dyDescent="0.3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20"/>
      <c r="AS20" s="13"/>
      <c r="AT20" s="13"/>
      <c r="AU20" s="13"/>
      <c r="AV20" s="16"/>
    </row>
    <row r="21" spans="1:48" x14ac:dyDescent="0.3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6"/>
    </row>
    <row r="22" spans="1:48" x14ac:dyDescent="0.3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6"/>
    </row>
    <row r="23" spans="1:48" x14ac:dyDescent="0.3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6"/>
    </row>
    <row r="24" spans="1:48" x14ac:dyDescent="0.3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6"/>
    </row>
    <row r="25" spans="1:48" x14ac:dyDescent="0.3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6"/>
    </row>
    <row r="26" spans="1:48" x14ac:dyDescent="0.3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6"/>
    </row>
    <row r="27" spans="1:48" x14ac:dyDescent="0.3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6"/>
    </row>
    <row r="28" spans="1:48" x14ac:dyDescent="0.3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6"/>
    </row>
    <row r="29" spans="1:48" x14ac:dyDescent="0.3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20"/>
      <c r="AS29" s="13"/>
      <c r="AT29" s="13"/>
      <c r="AU29" s="13"/>
      <c r="AV29" s="16"/>
    </row>
    <row r="30" spans="1:48" x14ac:dyDescent="0.3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6"/>
    </row>
    <row r="31" spans="1:48" x14ac:dyDescent="0.3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20"/>
      <c r="AS31" s="13"/>
      <c r="AT31" s="13"/>
      <c r="AU31" s="13"/>
      <c r="AV31" s="16"/>
    </row>
    <row r="32" spans="1:48" x14ac:dyDescent="0.3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6"/>
    </row>
    <row r="33" spans="1:48" x14ac:dyDescent="0.3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6"/>
    </row>
    <row r="34" spans="1:48" x14ac:dyDescent="0.3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6"/>
    </row>
    <row r="35" spans="1:48" x14ac:dyDescent="0.3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6"/>
    </row>
    <row r="36" spans="1:48" x14ac:dyDescent="0.3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6"/>
    </row>
    <row r="37" spans="1:48" x14ac:dyDescent="0.3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6"/>
    </row>
    <row r="38" spans="1:48" x14ac:dyDescent="0.3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6"/>
    </row>
    <row r="39" spans="1:48" x14ac:dyDescent="0.3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6"/>
    </row>
    <row r="40" spans="1:48" x14ac:dyDescent="0.3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6"/>
    </row>
    <row r="41" spans="1:48" x14ac:dyDescent="0.3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6"/>
    </row>
    <row r="42" spans="1:48" x14ac:dyDescent="0.3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6"/>
    </row>
    <row r="43" spans="1:48" x14ac:dyDescent="0.3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6"/>
    </row>
    <row r="44" spans="1:48" x14ac:dyDescent="0.3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6"/>
    </row>
    <row r="45" spans="1:48" x14ac:dyDescent="0.3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6"/>
    </row>
    <row r="46" spans="1:48" x14ac:dyDescent="0.3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6"/>
    </row>
    <row r="47" spans="1:48" x14ac:dyDescent="0.3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20"/>
      <c r="AS47" s="13"/>
      <c r="AT47" s="13"/>
      <c r="AU47" s="13"/>
      <c r="AV47" s="16"/>
    </row>
    <row r="48" spans="1:48" x14ac:dyDescent="0.3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6"/>
    </row>
    <row r="49" spans="1:48" x14ac:dyDescent="0.3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6"/>
    </row>
    <row r="50" spans="1:48" x14ac:dyDescent="0.3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20"/>
      <c r="AS50" s="13"/>
      <c r="AT50" s="13"/>
      <c r="AU50" s="13"/>
      <c r="AV50" s="16"/>
    </row>
    <row r="51" spans="1:48" x14ac:dyDescent="0.3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20"/>
      <c r="AS51" s="13"/>
      <c r="AT51" s="13"/>
      <c r="AU51" s="13"/>
      <c r="AV51" s="16"/>
    </row>
    <row r="52" spans="1:48" x14ac:dyDescent="0.3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6"/>
    </row>
    <row r="53" spans="1:48" x14ac:dyDescent="0.3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20"/>
      <c r="AS53" s="13"/>
      <c r="AT53" s="13"/>
      <c r="AU53" s="13"/>
      <c r="AV53" s="16"/>
    </row>
    <row r="54" spans="1:48" x14ac:dyDescent="0.3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20"/>
      <c r="AS54" s="13"/>
      <c r="AT54" s="13"/>
      <c r="AU54" s="13"/>
      <c r="AV54" s="16"/>
    </row>
    <row r="55" spans="1:48" x14ac:dyDescent="0.3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6"/>
    </row>
    <row r="56" spans="1:48" x14ac:dyDescent="0.3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6"/>
    </row>
    <row r="57" spans="1:48" x14ac:dyDescent="0.3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6"/>
    </row>
    <row r="58" spans="1:48" x14ac:dyDescent="0.3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6"/>
    </row>
    <row r="59" spans="1:48" x14ac:dyDescent="0.3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6"/>
    </row>
    <row r="60" spans="1:48" x14ac:dyDescent="0.3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6"/>
    </row>
    <row r="61" spans="1:48" x14ac:dyDescent="0.3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20"/>
      <c r="AS61" s="13"/>
      <c r="AT61" s="13"/>
      <c r="AU61" s="13"/>
      <c r="AV61" s="16"/>
    </row>
    <row r="62" spans="1:48" x14ac:dyDescent="0.3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6"/>
    </row>
    <row r="63" spans="1:48" x14ac:dyDescent="0.3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6"/>
    </row>
    <row r="64" spans="1:48" x14ac:dyDescent="0.3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20"/>
      <c r="AS64" s="13"/>
      <c r="AT64" s="13"/>
      <c r="AU64" s="13"/>
      <c r="AV64" s="16"/>
    </row>
    <row r="65" spans="1:48" x14ac:dyDescent="0.3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6"/>
    </row>
    <row r="66" spans="1:48" x14ac:dyDescent="0.3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20"/>
      <c r="AS66" s="13"/>
      <c r="AT66" s="13"/>
      <c r="AU66" s="13"/>
      <c r="AV66" s="16"/>
    </row>
    <row r="67" spans="1:48" x14ac:dyDescent="0.3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6"/>
    </row>
    <row r="68" spans="1:48" x14ac:dyDescent="0.3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6"/>
    </row>
    <row r="69" spans="1:48" x14ac:dyDescent="0.3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6"/>
    </row>
    <row r="70" spans="1:48" x14ac:dyDescent="0.3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20"/>
      <c r="AS70" s="13"/>
      <c r="AT70" s="13"/>
      <c r="AU70" s="13"/>
      <c r="AV70" s="16"/>
    </row>
    <row r="71" spans="1:48" x14ac:dyDescent="0.3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6"/>
    </row>
    <row r="72" spans="1:48" x14ac:dyDescent="0.3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6"/>
    </row>
    <row r="73" spans="1:48" x14ac:dyDescent="0.3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6"/>
    </row>
    <row r="74" spans="1:48" x14ac:dyDescent="0.3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6"/>
    </row>
    <row r="75" spans="1:48" x14ac:dyDescent="0.3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6"/>
    </row>
    <row r="76" spans="1:48" x14ac:dyDescent="0.3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6"/>
    </row>
    <row r="77" spans="1:48" x14ac:dyDescent="0.3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6"/>
    </row>
    <row r="78" spans="1:48" x14ac:dyDescent="0.3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6"/>
    </row>
    <row r="79" spans="1:48" x14ac:dyDescent="0.3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6"/>
    </row>
    <row r="80" spans="1:48" x14ac:dyDescent="0.3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6"/>
    </row>
    <row r="81" spans="1:48" x14ac:dyDescent="0.3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20"/>
      <c r="AS81" s="13"/>
      <c r="AT81" s="13"/>
      <c r="AU81" s="13"/>
      <c r="AV81" s="16"/>
    </row>
    <row r="82" spans="1:48" x14ac:dyDescent="0.3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20"/>
      <c r="AS82" s="13"/>
      <c r="AT82" s="13"/>
      <c r="AU82" s="13"/>
      <c r="AV82" s="16"/>
    </row>
    <row r="83" spans="1:48" x14ac:dyDescent="0.3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6"/>
    </row>
    <row r="84" spans="1:48" x14ac:dyDescent="0.3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6"/>
    </row>
    <row r="85" spans="1:48" x14ac:dyDescent="0.3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6"/>
    </row>
    <row r="86" spans="1:48" x14ac:dyDescent="0.3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20"/>
      <c r="AS86" s="13"/>
      <c r="AT86" s="13"/>
      <c r="AU86" s="13"/>
      <c r="AV86" s="16"/>
    </row>
    <row r="87" spans="1:48" x14ac:dyDescent="0.3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6"/>
    </row>
    <row r="88" spans="1:48" x14ac:dyDescent="0.3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6"/>
    </row>
    <row r="89" spans="1:48" x14ac:dyDescent="0.3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20"/>
      <c r="AS89" s="13"/>
      <c r="AT89" s="13"/>
      <c r="AU89" s="13"/>
      <c r="AV89" s="16"/>
    </row>
    <row r="90" spans="1:48" x14ac:dyDescent="0.3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20"/>
      <c r="AS90" s="13"/>
      <c r="AT90" s="13"/>
      <c r="AU90" s="13"/>
      <c r="AV90" s="16"/>
    </row>
    <row r="91" spans="1:48" x14ac:dyDescent="0.3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18023-3793-487D-990F-B402DAC87DD7}">
  <dimension ref="B1:W1009"/>
  <sheetViews>
    <sheetView topLeftCell="E981" workbookViewId="0">
      <selection activeCell="B1" sqref="B1:I1009"/>
    </sheetView>
  </sheetViews>
  <sheetFormatPr defaultRowHeight="14.4" x14ac:dyDescent="0.3"/>
  <cols>
    <col min="1" max="1" width="8.88671875" style="13"/>
    <col min="2" max="2" width="73" style="13" bestFit="1" customWidth="1"/>
    <col min="3" max="3" width="27.5546875" style="13" bestFit="1" customWidth="1"/>
    <col min="4" max="4" width="37" style="13" bestFit="1" customWidth="1"/>
    <col min="5" max="5" width="22.44140625" style="13" bestFit="1" customWidth="1"/>
    <col min="6" max="6" width="6" style="13" bestFit="1" customWidth="1"/>
    <col min="7" max="7" width="30.88671875" style="13" bestFit="1" customWidth="1"/>
    <col min="8" max="9" width="8.88671875" style="13"/>
    <col min="10" max="10" width="26.33203125" style="13" customWidth="1"/>
    <col min="11" max="11" width="34.44140625" style="13" customWidth="1"/>
    <col min="12" max="12" width="22.44140625" style="13" customWidth="1"/>
    <col min="13" max="16384" width="8.88671875" style="13"/>
  </cols>
  <sheetData>
    <row r="1" spans="2:23" x14ac:dyDescent="0.3">
      <c r="B1" s="13" t="s">
        <v>2617</v>
      </c>
      <c r="C1" s="13" t="s">
        <v>2618</v>
      </c>
      <c r="D1" s="13" t="s">
        <v>2619</v>
      </c>
      <c r="E1" s="13" t="s">
        <v>2620</v>
      </c>
      <c r="F1" s="13" t="s">
        <v>2621</v>
      </c>
      <c r="G1" s="13" t="s">
        <v>2622</v>
      </c>
      <c r="H1" s="13" t="s">
        <v>2623</v>
      </c>
      <c r="I1" s="13" t="s">
        <v>2624</v>
      </c>
      <c r="J1" s="13" t="s">
        <v>4216</v>
      </c>
      <c r="K1" t="s">
        <v>4217</v>
      </c>
      <c r="L1" s="11" t="s">
        <v>8</v>
      </c>
      <c r="M1" s="11" t="s">
        <v>9</v>
      </c>
      <c r="N1" s="11" t="s">
        <v>10</v>
      </c>
      <c r="O1" s="11" t="s">
        <v>11</v>
      </c>
      <c r="P1" s="11" t="s">
        <v>12</v>
      </c>
      <c r="Q1" s="11" t="s">
        <v>13</v>
      </c>
      <c r="R1" s="11" t="s">
        <v>14</v>
      </c>
      <c r="S1" s="11" t="s">
        <v>15</v>
      </c>
      <c r="T1" s="11" t="s">
        <v>16</v>
      </c>
      <c r="U1" s="11" t="s">
        <v>17</v>
      </c>
      <c r="V1" s="11" t="s">
        <v>18</v>
      </c>
      <c r="W1" s="11" t="s">
        <v>19</v>
      </c>
    </row>
    <row r="2" spans="2:23" x14ac:dyDescent="0.3">
      <c r="B2" s="13" t="s">
        <v>2625</v>
      </c>
      <c r="C2" s="13" t="s">
        <v>2626</v>
      </c>
      <c r="D2" s="13" t="s">
        <v>2565</v>
      </c>
      <c r="E2" s="13" t="s">
        <v>2627</v>
      </c>
      <c r="F2" s="13">
        <v>38611</v>
      </c>
      <c r="G2" s="13" t="s">
        <v>2627</v>
      </c>
      <c r="H2" s="13">
        <v>38611</v>
      </c>
      <c r="I2" s="13">
        <v>4760</v>
      </c>
      <c r="J2" s="13">
        <f>VLOOKUP(D2,'Matched Names'!A1:C52,3,FALSE)</f>
        <v>0</v>
      </c>
      <c r="K2" t="str">
        <f>TRIM(CONCATENATE(J2,F2,H2))</f>
        <v>03861138611</v>
      </c>
      <c r="L2" s="17" t="str">
        <f>IFERROR(VLOOKUP($K2,wiz[[Lanes]:[Min FRQT Load Check Lane]],2,FALSE),"n/a")</f>
        <v>n/a</v>
      </c>
      <c r="M2" s="17" t="str">
        <f>IFERROR(VLOOKUP($K2,wiz[[Lanes]:[Min FRQT Load Check Lane]],3,FALSE),"n/a")</f>
        <v>n/a</v>
      </c>
      <c r="N2" s="17" t="str">
        <f>IFERROR(VLOOKUP($K2,wiz[[Lanes]:[Min FRQT Load Check Lane]],4,FALSE),"n/a")</f>
        <v>n/a</v>
      </c>
      <c r="O2" s="17" t="str">
        <f>IFERROR(VLOOKUP($K2,wiz[[Lanes]:[Min FRQT Load Check Lane]],5,FALSE),"n/a")</f>
        <v>n/a</v>
      </c>
      <c r="P2" s="17" t="str">
        <f>IFERROR(VLOOKUP($K2,wiz[[Lanes]:[Min FRQT Load Check Lane]],6,FALSE),"n/a")</f>
        <v>n/a</v>
      </c>
      <c r="Q2" s="17" t="str">
        <f>IFERROR(VLOOKUP($K2,wiz[[Lanes]:[Min FRQT Load Check Lane]],7,FALSE),"n/a")</f>
        <v>n/a</v>
      </c>
      <c r="R2" s="17" t="str">
        <f>IFERROR(VLOOKUP($K2,wiz[[Lanes]:[Min FRQT Load Check Lane]],8,FALSE),"n/a")</f>
        <v>n/a</v>
      </c>
      <c r="S2" s="17" t="str">
        <f>IFERROR(VLOOKUP($K2,wiz[[Lanes]:[Min FRQT Load Check Lane]],9,FALSE),"n/a")</f>
        <v>n/a</v>
      </c>
      <c r="T2" s="17" t="str">
        <f>IFERROR(VLOOKUP($K2,wiz[[Lanes]:[Min FRQT Load Check Lane]],10,FALSE),"n/a")</f>
        <v>n/a</v>
      </c>
      <c r="U2" s="17" t="str">
        <f>IFERROR(VLOOKUP($K2,wiz[[Lanes]:[Min FRQT Load Check Lane]],11,FALSE),"n/a")</f>
        <v>n/a</v>
      </c>
      <c r="V2" s="17" t="str">
        <f>IFERROR(VLOOKUP($K2,wiz[[Lanes]:[Min FRQT Load Check Lane]],12,FALSE),"n/a")</f>
        <v>n/a</v>
      </c>
      <c r="W2" s="17" t="str">
        <f>IFERROR(VLOOKUP($K2,wiz[[Lanes]:[Min FRQT Load Check Lane]],13,FALSE),"n/a")</f>
        <v>n/a</v>
      </c>
    </row>
    <row r="3" spans="2:23" x14ac:dyDescent="0.3">
      <c r="B3" s="13" t="s">
        <v>2628</v>
      </c>
      <c r="C3" s="13" t="s">
        <v>2626</v>
      </c>
      <c r="D3" s="13" t="s">
        <v>2565</v>
      </c>
      <c r="E3" s="13" t="s">
        <v>2629</v>
      </c>
      <c r="F3" s="13">
        <v>30344</v>
      </c>
      <c r="G3" s="13" t="s">
        <v>2629</v>
      </c>
      <c r="H3" s="13">
        <v>30344</v>
      </c>
      <c r="I3" s="13">
        <v>14790</v>
      </c>
      <c r="J3" s="13">
        <f>VLOOKUP(D3,'Matched Names'!$A$1:$C$52,3,FALSE)</f>
        <v>0</v>
      </c>
      <c r="K3" t="str">
        <f t="shared" ref="K3:K66" si="0">TRIM(CONCATENATE(J3,F3,H3))</f>
        <v>03034430344</v>
      </c>
      <c r="L3" s="17" t="str">
        <f>IFERROR(VLOOKUP($K3,wiz[[Lanes]:[Min FRQT Load Check Lane]],2,FALSE),"n/a")</f>
        <v>n/a</v>
      </c>
      <c r="M3" s="17" t="str">
        <f>IFERROR(VLOOKUP($K3,wiz[[Lanes]:[Min FRQT Load Check Lane]],3,FALSE),"n/a")</f>
        <v>n/a</v>
      </c>
      <c r="N3" s="17" t="str">
        <f>IFERROR(VLOOKUP($K3,wiz[[Lanes]:[Min FRQT Load Check Lane]],4,FALSE),"n/a")</f>
        <v>n/a</v>
      </c>
      <c r="O3" s="17" t="str">
        <f>IFERROR(VLOOKUP($K3,wiz[[Lanes]:[Min FRQT Load Check Lane]],5,FALSE),"n/a")</f>
        <v>n/a</v>
      </c>
      <c r="P3" s="17" t="str">
        <f>IFERROR(VLOOKUP($K3,wiz[[Lanes]:[Min FRQT Load Check Lane]],6,FALSE),"n/a")</f>
        <v>n/a</v>
      </c>
      <c r="Q3" s="17" t="str">
        <f>IFERROR(VLOOKUP($K3,wiz[[Lanes]:[Min FRQT Load Check Lane]],7,FALSE),"n/a")</f>
        <v>n/a</v>
      </c>
      <c r="R3" s="17" t="str">
        <f>IFERROR(VLOOKUP($K3,wiz[[Lanes]:[Min FRQT Load Check Lane]],8,FALSE),"n/a")</f>
        <v>n/a</v>
      </c>
      <c r="S3" s="17" t="str">
        <f>IFERROR(VLOOKUP($K3,wiz[[Lanes]:[Min FRQT Load Check Lane]],9,FALSE),"n/a")</f>
        <v>n/a</v>
      </c>
      <c r="T3" s="17" t="str">
        <f>IFERROR(VLOOKUP($K3,wiz[[Lanes]:[Min FRQT Load Check Lane]],10,FALSE),"n/a")</f>
        <v>n/a</v>
      </c>
      <c r="U3" s="17" t="str">
        <f>IFERROR(VLOOKUP($K3,wiz[[Lanes]:[Min FRQT Load Check Lane]],11,FALSE),"n/a")</f>
        <v>n/a</v>
      </c>
      <c r="V3" s="17" t="str">
        <f>IFERROR(VLOOKUP($K3,wiz[[Lanes]:[Min FRQT Load Check Lane]],12,FALSE),"n/a")</f>
        <v>n/a</v>
      </c>
      <c r="W3" s="17" t="str">
        <f>IFERROR(VLOOKUP($K3,wiz[[Lanes]:[Min FRQT Load Check Lane]],13,FALSE),"n/a")</f>
        <v>n/a</v>
      </c>
    </row>
    <row r="4" spans="2:23" x14ac:dyDescent="0.3">
      <c r="B4" s="13" t="s">
        <v>2630</v>
      </c>
      <c r="C4" s="13" t="s">
        <v>2626</v>
      </c>
      <c r="D4" s="13" t="s">
        <v>2565</v>
      </c>
      <c r="E4" s="13" t="s">
        <v>2631</v>
      </c>
      <c r="F4" s="13">
        <v>37087</v>
      </c>
      <c r="G4" s="13" t="s">
        <v>2631</v>
      </c>
      <c r="H4" s="13">
        <v>37087</v>
      </c>
      <c r="I4" s="13">
        <v>9015</v>
      </c>
      <c r="J4" s="13">
        <f>VLOOKUP(D4,'Matched Names'!$A$1:$C$52,3,FALSE)</f>
        <v>0</v>
      </c>
      <c r="K4" t="str">
        <f t="shared" si="0"/>
        <v>03708737087</v>
      </c>
      <c r="L4" s="17" t="str">
        <f>IFERROR(VLOOKUP($K4,wiz[[Lanes]:[Min FRQT Load Check Lane]],2,FALSE),"n/a")</f>
        <v>n/a</v>
      </c>
      <c r="M4" s="17" t="str">
        <f>IFERROR(VLOOKUP($K4,wiz[[Lanes]:[Min FRQT Load Check Lane]],3,FALSE),"n/a")</f>
        <v>n/a</v>
      </c>
      <c r="N4" s="17" t="str">
        <f>IFERROR(VLOOKUP($K4,wiz[[Lanes]:[Min FRQT Load Check Lane]],4,FALSE),"n/a")</f>
        <v>n/a</v>
      </c>
      <c r="O4" s="17" t="str">
        <f>IFERROR(VLOOKUP($K4,wiz[[Lanes]:[Min FRQT Load Check Lane]],5,FALSE),"n/a")</f>
        <v>n/a</v>
      </c>
      <c r="P4" s="17" t="str">
        <f>IFERROR(VLOOKUP($K4,wiz[[Lanes]:[Min FRQT Load Check Lane]],6,FALSE),"n/a")</f>
        <v>n/a</v>
      </c>
      <c r="Q4" s="17" t="str">
        <f>IFERROR(VLOOKUP($K4,wiz[[Lanes]:[Min FRQT Load Check Lane]],7,FALSE),"n/a")</f>
        <v>n/a</v>
      </c>
      <c r="R4" s="17" t="str">
        <f>IFERROR(VLOOKUP($K4,wiz[[Lanes]:[Min FRQT Load Check Lane]],8,FALSE),"n/a")</f>
        <v>n/a</v>
      </c>
      <c r="S4" s="17" t="str">
        <f>IFERROR(VLOOKUP($K4,wiz[[Lanes]:[Min FRQT Load Check Lane]],9,FALSE),"n/a")</f>
        <v>n/a</v>
      </c>
      <c r="T4" s="17" t="str">
        <f>IFERROR(VLOOKUP($K4,wiz[[Lanes]:[Min FRQT Load Check Lane]],10,FALSE),"n/a")</f>
        <v>n/a</v>
      </c>
      <c r="U4" s="17" t="str">
        <f>IFERROR(VLOOKUP($K4,wiz[[Lanes]:[Min FRQT Load Check Lane]],11,FALSE),"n/a")</f>
        <v>n/a</v>
      </c>
      <c r="V4" s="17" t="str">
        <f>IFERROR(VLOOKUP($K4,wiz[[Lanes]:[Min FRQT Load Check Lane]],12,FALSE),"n/a")</f>
        <v>n/a</v>
      </c>
      <c r="W4" s="17" t="str">
        <f>IFERROR(VLOOKUP($K4,wiz[[Lanes]:[Min FRQT Load Check Lane]],13,FALSE),"n/a")</f>
        <v>n/a</v>
      </c>
    </row>
    <row r="5" spans="2:23" x14ac:dyDescent="0.3">
      <c r="B5" s="13" t="s">
        <v>2630</v>
      </c>
      <c r="C5" s="13" t="s">
        <v>2626</v>
      </c>
      <c r="D5" s="13" t="s">
        <v>2565</v>
      </c>
      <c r="E5" s="13" t="s">
        <v>2631</v>
      </c>
      <c r="F5" s="13">
        <v>37087</v>
      </c>
      <c r="G5" s="13" t="s">
        <v>2631</v>
      </c>
      <c r="H5" s="13">
        <v>37090</v>
      </c>
      <c r="I5" s="13">
        <v>1390</v>
      </c>
      <c r="J5" s="13">
        <f>VLOOKUP(D5,'Matched Names'!$A$1:$C$52,3,FALSE)</f>
        <v>0</v>
      </c>
      <c r="K5" t="str">
        <f t="shared" si="0"/>
        <v>03708737090</v>
      </c>
      <c r="L5" s="17" t="str">
        <f>IFERROR(VLOOKUP($K5,wiz[[Lanes]:[Min FRQT Load Check Lane]],2,FALSE),"n/a")</f>
        <v>n/a</v>
      </c>
      <c r="M5" s="17" t="str">
        <f>IFERROR(VLOOKUP($K5,wiz[[Lanes]:[Min FRQT Load Check Lane]],3,FALSE),"n/a")</f>
        <v>n/a</v>
      </c>
      <c r="N5" s="17" t="str">
        <f>IFERROR(VLOOKUP($K5,wiz[[Lanes]:[Min FRQT Load Check Lane]],4,FALSE),"n/a")</f>
        <v>n/a</v>
      </c>
      <c r="O5" s="17" t="str">
        <f>IFERROR(VLOOKUP($K5,wiz[[Lanes]:[Min FRQT Load Check Lane]],5,FALSE),"n/a")</f>
        <v>n/a</v>
      </c>
      <c r="P5" s="17" t="str">
        <f>IFERROR(VLOOKUP($K5,wiz[[Lanes]:[Min FRQT Load Check Lane]],6,FALSE),"n/a")</f>
        <v>n/a</v>
      </c>
      <c r="Q5" s="17" t="str">
        <f>IFERROR(VLOOKUP($K5,wiz[[Lanes]:[Min FRQT Load Check Lane]],7,FALSE),"n/a")</f>
        <v>n/a</v>
      </c>
      <c r="R5" s="17" t="str">
        <f>IFERROR(VLOOKUP($K5,wiz[[Lanes]:[Min FRQT Load Check Lane]],8,FALSE),"n/a")</f>
        <v>n/a</v>
      </c>
      <c r="S5" s="17" t="str">
        <f>IFERROR(VLOOKUP($K5,wiz[[Lanes]:[Min FRQT Load Check Lane]],9,FALSE),"n/a")</f>
        <v>n/a</v>
      </c>
      <c r="T5" s="17" t="str">
        <f>IFERROR(VLOOKUP($K5,wiz[[Lanes]:[Min FRQT Load Check Lane]],10,FALSE),"n/a")</f>
        <v>n/a</v>
      </c>
      <c r="U5" s="17" t="str">
        <f>IFERROR(VLOOKUP($K5,wiz[[Lanes]:[Min FRQT Load Check Lane]],11,FALSE),"n/a")</f>
        <v>n/a</v>
      </c>
      <c r="V5" s="17" t="str">
        <f>IFERROR(VLOOKUP($K5,wiz[[Lanes]:[Min FRQT Load Check Lane]],12,FALSE),"n/a")</f>
        <v>n/a</v>
      </c>
      <c r="W5" s="17" t="str">
        <f>IFERROR(VLOOKUP($K5,wiz[[Lanes]:[Min FRQT Load Check Lane]],13,FALSE),"n/a")</f>
        <v>n/a</v>
      </c>
    </row>
    <row r="6" spans="2:23" x14ac:dyDescent="0.3">
      <c r="B6" s="13" t="s">
        <v>2630</v>
      </c>
      <c r="C6" s="13" t="s">
        <v>2626</v>
      </c>
      <c r="D6" s="13" t="s">
        <v>2565</v>
      </c>
      <c r="E6" s="13" t="s">
        <v>2631</v>
      </c>
      <c r="F6" s="13">
        <v>37090</v>
      </c>
      <c r="G6" s="13" t="s">
        <v>2631</v>
      </c>
      <c r="H6" s="13">
        <v>37090</v>
      </c>
      <c r="I6" s="13">
        <v>4170</v>
      </c>
      <c r="J6" s="13">
        <f>VLOOKUP(D6,'Matched Names'!$A$1:$C$52,3,FALSE)</f>
        <v>0</v>
      </c>
      <c r="K6" t="str">
        <f t="shared" si="0"/>
        <v>03709037090</v>
      </c>
      <c r="L6" s="17" t="str">
        <f>IFERROR(VLOOKUP($K6,wiz[[Lanes]:[Min FRQT Load Check Lane]],2,FALSE),"n/a")</f>
        <v>n/a</v>
      </c>
      <c r="M6" s="17" t="str">
        <f>IFERROR(VLOOKUP($K6,wiz[[Lanes]:[Min FRQT Load Check Lane]],3,FALSE),"n/a")</f>
        <v>n/a</v>
      </c>
      <c r="N6" s="17" t="str">
        <f>IFERROR(VLOOKUP($K6,wiz[[Lanes]:[Min FRQT Load Check Lane]],4,FALSE),"n/a")</f>
        <v>n/a</v>
      </c>
      <c r="O6" s="17" t="str">
        <f>IFERROR(VLOOKUP($K6,wiz[[Lanes]:[Min FRQT Load Check Lane]],5,FALSE),"n/a")</f>
        <v>n/a</v>
      </c>
      <c r="P6" s="17" t="str">
        <f>IFERROR(VLOOKUP($K6,wiz[[Lanes]:[Min FRQT Load Check Lane]],6,FALSE),"n/a")</f>
        <v>n/a</v>
      </c>
      <c r="Q6" s="17" t="str">
        <f>IFERROR(VLOOKUP($K6,wiz[[Lanes]:[Min FRQT Load Check Lane]],7,FALSE),"n/a")</f>
        <v>n/a</v>
      </c>
      <c r="R6" s="17" t="str">
        <f>IFERROR(VLOOKUP($K6,wiz[[Lanes]:[Min FRQT Load Check Lane]],8,FALSE),"n/a")</f>
        <v>n/a</v>
      </c>
      <c r="S6" s="17" t="str">
        <f>IFERROR(VLOOKUP($K6,wiz[[Lanes]:[Min FRQT Load Check Lane]],9,FALSE),"n/a")</f>
        <v>n/a</v>
      </c>
      <c r="T6" s="17" t="str">
        <f>IFERROR(VLOOKUP($K6,wiz[[Lanes]:[Min FRQT Load Check Lane]],10,FALSE),"n/a")</f>
        <v>n/a</v>
      </c>
      <c r="U6" s="17" t="str">
        <f>IFERROR(VLOOKUP($K6,wiz[[Lanes]:[Min FRQT Load Check Lane]],11,FALSE),"n/a")</f>
        <v>n/a</v>
      </c>
      <c r="V6" s="17" t="str">
        <f>IFERROR(VLOOKUP($K6,wiz[[Lanes]:[Min FRQT Load Check Lane]],12,FALSE),"n/a")</f>
        <v>n/a</v>
      </c>
      <c r="W6" s="17" t="str">
        <f>IFERROR(VLOOKUP($K6,wiz[[Lanes]:[Min FRQT Load Check Lane]],13,FALSE),"n/a")</f>
        <v>n/a</v>
      </c>
    </row>
    <row r="7" spans="2:23" x14ac:dyDescent="0.3">
      <c r="B7" s="13" t="s">
        <v>2632</v>
      </c>
      <c r="C7" s="13" t="s">
        <v>2626</v>
      </c>
      <c r="D7" s="13" t="s">
        <v>2565</v>
      </c>
      <c r="E7" s="13" t="s">
        <v>2633</v>
      </c>
      <c r="F7" s="13">
        <v>30122</v>
      </c>
      <c r="G7" s="13" t="s">
        <v>2633</v>
      </c>
      <c r="H7" s="13">
        <v>30122</v>
      </c>
      <c r="I7" s="13">
        <v>5440</v>
      </c>
      <c r="J7" s="13">
        <f>VLOOKUP(D7,'Matched Names'!$A$1:$C$52,3,FALSE)</f>
        <v>0</v>
      </c>
      <c r="K7" t="str">
        <f t="shared" si="0"/>
        <v>03012230122</v>
      </c>
      <c r="L7" s="17" t="str">
        <f>IFERROR(VLOOKUP($K7,wiz[[Lanes]:[Min FRQT Load Check Lane]],2,FALSE),"n/a")</f>
        <v>n/a</v>
      </c>
      <c r="M7" s="17" t="str">
        <f>IFERROR(VLOOKUP($K7,wiz[[Lanes]:[Min FRQT Load Check Lane]],3,FALSE),"n/a")</f>
        <v>n/a</v>
      </c>
      <c r="N7" s="17" t="str">
        <f>IFERROR(VLOOKUP($K7,wiz[[Lanes]:[Min FRQT Load Check Lane]],4,FALSE),"n/a")</f>
        <v>n/a</v>
      </c>
      <c r="O7" s="17" t="str">
        <f>IFERROR(VLOOKUP($K7,wiz[[Lanes]:[Min FRQT Load Check Lane]],5,FALSE),"n/a")</f>
        <v>n/a</v>
      </c>
      <c r="P7" s="17" t="str">
        <f>IFERROR(VLOOKUP($K7,wiz[[Lanes]:[Min FRQT Load Check Lane]],6,FALSE),"n/a")</f>
        <v>n/a</v>
      </c>
      <c r="Q7" s="17" t="str">
        <f>IFERROR(VLOOKUP($K7,wiz[[Lanes]:[Min FRQT Load Check Lane]],7,FALSE),"n/a")</f>
        <v>n/a</v>
      </c>
      <c r="R7" s="17" t="str">
        <f>IFERROR(VLOOKUP($K7,wiz[[Lanes]:[Min FRQT Load Check Lane]],8,FALSE),"n/a")</f>
        <v>n/a</v>
      </c>
      <c r="S7" s="17" t="str">
        <f>IFERROR(VLOOKUP($K7,wiz[[Lanes]:[Min FRQT Load Check Lane]],9,FALSE),"n/a")</f>
        <v>n/a</v>
      </c>
      <c r="T7" s="17" t="str">
        <f>IFERROR(VLOOKUP($K7,wiz[[Lanes]:[Min FRQT Load Check Lane]],10,FALSE),"n/a")</f>
        <v>n/a</v>
      </c>
      <c r="U7" s="17" t="str">
        <f>IFERROR(VLOOKUP($K7,wiz[[Lanes]:[Min FRQT Load Check Lane]],11,FALSE),"n/a")</f>
        <v>n/a</v>
      </c>
      <c r="V7" s="17" t="str">
        <f>IFERROR(VLOOKUP($K7,wiz[[Lanes]:[Min FRQT Load Check Lane]],12,FALSE),"n/a")</f>
        <v>n/a</v>
      </c>
      <c r="W7" s="17" t="str">
        <f>IFERROR(VLOOKUP($K7,wiz[[Lanes]:[Min FRQT Load Check Lane]],13,FALSE),"n/a")</f>
        <v>n/a</v>
      </c>
    </row>
    <row r="8" spans="2:23" x14ac:dyDescent="0.3">
      <c r="B8" s="13" t="s">
        <v>2634</v>
      </c>
      <c r="C8" s="13" t="s">
        <v>2626</v>
      </c>
      <c r="D8" s="13" t="s">
        <v>2565</v>
      </c>
      <c r="E8" s="13" t="s">
        <v>2635</v>
      </c>
      <c r="F8" s="13">
        <v>38118</v>
      </c>
      <c r="G8" s="13" t="s">
        <v>2635</v>
      </c>
      <c r="H8" s="13">
        <v>38118</v>
      </c>
      <c r="I8" s="13">
        <v>7540</v>
      </c>
      <c r="J8" s="13">
        <f>VLOOKUP(D8,'Matched Names'!$A$1:$C$52,3,FALSE)</f>
        <v>0</v>
      </c>
      <c r="K8" t="str">
        <f t="shared" si="0"/>
        <v>03811838118</v>
      </c>
      <c r="L8" s="17" t="str">
        <f>IFERROR(VLOOKUP($K8,wiz[[Lanes]:[Min FRQT Load Check Lane]],2,FALSE),"n/a")</f>
        <v>n/a</v>
      </c>
      <c r="M8" s="17" t="str">
        <f>IFERROR(VLOOKUP($K8,wiz[[Lanes]:[Min FRQT Load Check Lane]],3,FALSE),"n/a")</f>
        <v>n/a</v>
      </c>
      <c r="N8" s="17" t="str">
        <f>IFERROR(VLOOKUP($K8,wiz[[Lanes]:[Min FRQT Load Check Lane]],4,FALSE),"n/a")</f>
        <v>n/a</v>
      </c>
      <c r="O8" s="17" t="str">
        <f>IFERROR(VLOOKUP($K8,wiz[[Lanes]:[Min FRQT Load Check Lane]],5,FALSE),"n/a")</f>
        <v>n/a</v>
      </c>
      <c r="P8" s="17" t="str">
        <f>IFERROR(VLOOKUP($K8,wiz[[Lanes]:[Min FRQT Load Check Lane]],6,FALSE),"n/a")</f>
        <v>n/a</v>
      </c>
      <c r="Q8" s="17" t="str">
        <f>IFERROR(VLOOKUP($K8,wiz[[Lanes]:[Min FRQT Load Check Lane]],7,FALSE),"n/a")</f>
        <v>n/a</v>
      </c>
      <c r="R8" s="17" t="str">
        <f>IFERROR(VLOOKUP($K8,wiz[[Lanes]:[Min FRQT Load Check Lane]],8,FALSE),"n/a")</f>
        <v>n/a</v>
      </c>
      <c r="S8" s="17" t="str">
        <f>IFERROR(VLOOKUP($K8,wiz[[Lanes]:[Min FRQT Load Check Lane]],9,FALSE),"n/a")</f>
        <v>n/a</v>
      </c>
      <c r="T8" s="17" t="str">
        <f>IFERROR(VLOOKUP($K8,wiz[[Lanes]:[Min FRQT Load Check Lane]],10,FALSE),"n/a")</f>
        <v>n/a</v>
      </c>
      <c r="U8" s="17" t="str">
        <f>IFERROR(VLOOKUP($K8,wiz[[Lanes]:[Min FRQT Load Check Lane]],11,FALSE),"n/a")</f>
        <v>n/a</v>
      </c>
      <c r="V8" s="17" t="str">
        <f>IFERROR(VLOOKUP($K8,wiz[[Lanes]:[Min FRQT Load Check Lane]],12,FALSE),"n/a")</f>
        <v>n/a</v>
      </c>
      <c r="W8" s="17" t="str">
        <f>IFERROR(VLOOKUP($K8,wiz[[Lanes]:[Min FRQT Load Check Lane]],13,FALSE),"n/a")</f>
        <v>n/a</v>
      </c>
    </row>
    <row r="9" spans="2:23" x14ac:dyDescent="0.3">
      <c r="B9" s="13" t="s">
        <v>2636</v>
      </c>
      <c r="C9" s="13" t="s">
        <v>2626</v>
      </c>
      <c r="D9" s="13" t="s">
        <v>2565</v>
      </c>
      <c r="E9" s="13" t="s">
        <v>2637</v>
      </c>
      <c r="F9" s="13">
        <v>37127</v>
      </c>
      <c r="G9" s="13" t="s">
        <v>2637</v>
      </c>
      <c r="H9" s="13">
        <v>37127</v>
      </c>
      <c r="I9" s="13">
        <v>18070</v>
      </c>
      <c r="J9" s="13">
        <f>VLOOKUP(D9,'Matched Names'!$A$1:$C$52,3,FALSE)</f>
        <v>0</v>
      </c>
      <c r="K9" t="str">
        <f t="shared" si="0"/>
        <v>03712737127</v>
      </c>
      <c r="L9" s="17" t="str">
        <f>IFERROR(VLOOKUP($K9,wiz[[Lanes]:[Min FRQT Load Check Lane]],2,FALSE),"n/a")</f>
        <v>n/a</v>
      </c>
      <c r="M9" s="17" t="str">
        <f>IFERROR(VLOOKUP($K9,wiz[[Lanes]:[Min FRQT Load Check Lane]],3,FALSE),"n/a")</f>
        <v>n/a</v>
      </c>
      <c r="N9" s="17" t="str">
        <f>IFERROR(VLOOKUP($K9,wiz[[Lanes]:[Min FRQT Load Check Lane]],4,FALSE),"n/a")</f>
        <v>n/a</v>
      </c>
      <c r="O9" s="17" t="str">
        <f>IFERROR(VLOOKUP($K9,wiz[[Lanes]:[Min FRQT Load Check Lane]],5,FALSE),"n/a")</f>
        <v>n/a</v>
      </c>
      <c r="P9" s="17" t="str">
        <f>IFERROR(VLOOKUP($K9,wiz[[Lanes]:[Min FRQT Load Check Lane]],6,FALSE),"n/a")</f>
        <v>n/a</v>
      </c>
      <c r="Q9" s="17" t="str">
        <f>IFERROR(VLOOKUP($K9,wiz[[Lanes]:[Min FRQT Load Check Lane]],7,FALSE),"n/a")</f>
        <v>n/a</v>
      </c>
      <c r="R9" s="17" t="str">
        <f>IFERROR(VLOOKUP($K9,wiz[[Lanes]:[Min FRQT Load Check Lane]],8,FALSE),"n/a")</f>
        <v>n/a</v>
      </c>
      <c r="S9" s="17" t="str">
        <f>IFERROR(VLOOKUP($K9,wiz[[Lanes]:[Min FRQT Load Check Lane]],9,FALSE),"n/a")</f>
        <v>n/a</v>
      </c>
      <c r="T9" s="17" t="str">
        <f>IFERROR(VLOOKUP($K9,wiz[[Lanes]:[Min FRQT Load Check Lane]],10,FALSE),"n/a")</f>
        <v>n/a</v>
      </c>
      <c r="U9" s="17" t="str">
        <f>IFERROR(VLOOKUP($K9,wiz[[Lanes]:[Min FRQT Load Check Lane]],11,FALSE),"n/a")</f>
        <v>n/a</v>
      </c>
      <c r="V9" s="17" t="str">
        <f>IFERROR(VLOOKUP($K9,wiz[[Lanes]:[Min FRQT Load Check Lane]],12,FALSE),"n/a")</f>
        <v>n/a</v>
      </c>
      <c r="W9" s="17" t="str">
        <f>IFERROR(VLOOKUP($K9,wiz[[Lanes]:[Min FRQT Load Check Lane]],13,FALSE),"n/a")</f>
        <v>n/a</v>
      </c>
    </row>
    <row r="10" spans="2:23" x14ac:dyDescent="0.3">
      <c r="B10" s="13" t="s">
        <v>2638</v>
      </c>
      <c r="C10" s="13" t="s">
        <v>2626</v>
      </c>
      <c r="D10" s="13" t="s">
        <v>2565</v>
      </c>
      <c r="E10" s="13" t="s">
        <v>2639</v>
      </c>
      <c r="F10" s="13">
        <v>37217</v>
      </c>
      <c r="G10" s="13" t="s">
        <v>2639</v>
      </c>
      <c r="H10" s="13">
        <v>37217</v>
      </c>
      <c r="I10" s="13">
        <v>25020</v>
      </c>
      <c r="J10" s="13">
        <f>VLOOKUP(D10,'Matched Names'!$A$1:$C$52,3,FALSE)</f>
        <v>0</v>
      </c>
      <c r="K10" t="str">
        <f t="shared" si="0"/>
        <v>03721737217</v>
      </c>
      <c r="L10" s="17" t="str">
        <f>IFERROR(VLOOKUP($K10,wiz[[Lanes]:[Min FRQT Load Check Lane]],2,FALSE),"n/a")</f>
        <v>n/a</v>
      </c>
      <c r="M10" s="17" t="str">
        <f>IFERROR(VLOOKUP($K10,wiz[[Lanes]:[Min FRQT Load Check Lane]],3,FALSE),"n/a")</f>
        <v>n/a</v>
      </c>
      <c r="N10" s="17" t="str">
        <f>IFERROR(VLOOKUP($K10,wiz[[Lanes]:[Min FRQT Load Check Lane]],4,FALSE),"n/a")</f>
        <v>n/a</v>
      </c>
      <c r="O10" s="17" t="str">
        <f>IFERROR(VLOOKUP($K10,wiz[[Lanes]:[Min FRQT Load Check Lane]],5,FALSE),"n/a")</f>
        <v>n/a</v>
      </c>
      <c r="P10" s="17" t="str">
        <f>IFERROR(VLOOKUP($K10,wiz[[Lanes]:[Min FRQT Load Check Lane]],6,FALSE),"n/a")</f>
        <v>n/a</v>
      </c>
      <c r="Q10" s="17" t="str">
        <f>IFERROR(VLOOKUP($K10,wiz[[Lanes]:[Min FRQT Load Check Lane]],7,FALSE),"n/a")</f>
        <v>n/a</v>
      </c>
      <c r="R10" s="17" t="str">
        <f>IFERROR(VLOOKUP($K10,wiz[[Lanes]:[Min FRQT Load Check Lane]],8,FALSE),"n/a")</f>
        <v>n/a</v>
      </c>
      <c r="S10" s="17" t="str">
        <f>IFERROR(VLOOKUP($K10,wiz[[Lanes]:[Min FRQT Load Check Lane]],9,FALSE),"n/a")</f>
        <v>n/a</v>
      </c>
      <c r="T10" s="17" t="str">
        <f>IFERROR(VLOOKUP($K10,wiz[[Lanes]:[Min FRQT Load Check Lane]],10,FALSE),"n/a")</f>
        <v>n/a</v>
      </c>
      <c r="U10" s="17" t="str">
        <f>IFERROR(VLOOKUP($K10,wiz[[Lanes]:[Min FRQT Load Check Lane]],11,FALSE),"n/a")</f>
        <v>n/a</v>
      </c>
      <c r="V10" s="17" t="str">
        <f>IFERROR(VLOOKUP($K10,wiz[[Lanes]:[Min FRQT Load Check Lane]],12,FALSE),"n/a")</f>
        <v>n/a</v>
      </c>
      <c r="W10" s="17" t="str">
        <f>IFERROR(VLOOKUP($K10,wiz[[Lanes]:[Min FRQT Load Check Lane]],13,FALSE),"n/a")</f>
        <v>n/a</v>
      </c>
    </row>
    <row r="11" spans="2:23" x14ac:dyDescent="0.3">
      <c r="B11" s="13" t="s">
        <v>2640</v>
      </c>
      <c r="C11" s="13" t="s">
        <v>2626</v>
      </c>
      <c r="D11" s="13" t="s">
        <v>2565</v>
      </c>
      <c r="E11" s="13" t="s">
        <v>2641</v>
      </c>
      <c r="F11" s="13">
        <v>30291</v>
      </c>
      <c r="G11" s="13" t="s">
        <v>2641</v>
      </c>
      <c r="H11" s="13">
        <v>30291</v>
      </c>
      <c r="I11" s="13">
        <v>4090</v>
      </c>
      <c r="J11" s="13">
        <f>VLOOKUP(D11,'Matched Names'!$A$1:$C$52,3,FALSE)</f>
        <v>0</v>
      </c>
      <c r="K11" t="str">
        <f t="shared" si="0"/>
        <v>03029130291</v>
      </c>
      <c r="L11" s="17" t="str">
        <f>IFERROR(VLOOKUP($K11,wiz[[Lanes]:[Min FRQT Load Check Lane]],2,FALSE),"n/a")</f>
        <v>n/a</v>
      </c>
      <c r="M11" s="17" t="str">
        <f>IFERROR(VLOOKUP($K11,wiz[[Lanes]:[Min FRQT Load Check Lane]],3,FALSE),"n/a")</f>
        <v>n/a</v>
      </c>
      <c r="N11" s="17" t="str">
        <f>IFERROR(VLOOKUP($K11,wiz[[Lanes]:[Min FRQT Load Check Lane]],4,FALSE),"n/a")</f>
        <v>n/a</v>
      </c>
      <c r="O11" s="17" t="str">
        <f>IFERROR(VLOOKUP($K11,wiz[[Lanes]:[Min FRQT Load Check Lane]],5,FALSE),"n/a")</f>
        <v>n/a</v>
      </c>
      <c r="P11" s="17" t="str">
        <f>IFERROR(VLOOKUP($K11,wiz[[Lanes]:[Min FRQT Load Check Lane]],6,FALSE),"n/a")</f>
        <v>n/a</v>
      </c>
      <c r="Q11" s="17" t="str">
        <f>IFERROR(VLOOKUP($K11,wiz[[Lanes]:[Min FRQT Load Check Lane]],7,FALSE),"n/a")</f>
        <v>n/a</v>
      </c>
      <c r="R11" s="17" t="str">
        <f>IFERROR(VLOOKUP($K11,wiz[[Lanes]:[Min FRQT Load Check Lane]],8,FALSE),"n/a")</f>
        <v>n/a</v>
      </c>
      <c r="S11" s="17" t="str">
        <f>IFERROR(VLOOKUP($K11,wiz[[Lanes]:[Min FRQT Load Check Lane]],9,FALSE),"n/a")</f>
        <v>n/a</v>
      </c>
      <c r="T11" s="17" t="str">
        <f>IFERROR(VLOOKUP($K11,wiz[[Lanes]:[Min FRQT Load Check Lane]],10,FALSE),"n/a")</f>
        <v>n/a</v>
      </c>
      <c r="U11" s="17" t="str">
        <f>IFERROR(VLOOKUP($K11,wiz[[Lanes]:[Min FRQT Load Check Lane]],11,FALSE),"n/a")</f>
        <v>n/a</v>
      </c>
      <c r="V11" s="17" t="str">
        <f>IFERROR(VLOOKUP($K11,wiz[[Lanes]:[Min FRQT Load Check Lane]],12,FALSE),"n/a")</f>
        <v>n/a</v>
      </c>
      <c r="W11" s="17" t="str">
        <f>IFERROR(VLOOKUP($K11,wiz[[Lanes]:[Min FRQT Load Check Lane]],13,FALSE),"n/a")</f>
        <v>n/a</v>
      </c>
    </row>
    <row r="12" spans="2:23" x14ac:dyDescent="0.3">
      <c r="B12" s="13" t="s">
        <v>2642</v>
      </c>
      <c r="C12" s="13" t="s">
        <v>2643</v>
      </c>
      <c r="D12" s="13" t="s">
        <v>2644</v>
      </c>
      <c r="E12" s="13" t="s">
        <v>2645</v>
      </c>
      <c r="F12" s="13">
        <v>30233</v>
      </c>
      <c r="G12" s="13" t="s">
        <v>2646</v>
      </c>
      <c r="H12" s="13">
        <v>30538</v>
      </c>
      <c r="I12" s="13">
        <v>0.38</v>
      </c>
      <c r="J12" s="13" t="e">
        <f>VLOOKUP(D12,'Matched Names'!$A$1:$C$52,3,FALSE)</f>
        <v>#N/A</v>
      </c>
      <c r="K12" t="e">
        <f t="shared" si="0"/>
        <v>#N/A</v>
      </c>
      <c r="L12" s="17" t="str">
        <f>IFERROR(VLOOKUP($K12,wiz[[Lanes]:[Min FRQT Load Check Lane]],2,FALSE),"n/a")</f>
        <v>n/a</v>
      </c>
      <c r="M12" s="17" t="str">
        <f>IFERROR(VLOOKUP($K12,wiz[[Lanes]:[Min FRQT Load Check Lane]],3,FALSE),"n/a")</f>
        <v>n/a</v>
      </c>
      <c r="N12" s="17" t="str">
        <f>IFERROR(VLOOKUP($K12,wiz[[Lanes]:[Min FRQT Load Check Lane]],4,FALSE),"n/a")</f>
        <v>n/a</v>
      </c>
      <c r="O12" s="17" t="str">
        <f>IFERROR(VLOOKUP($K12,wiz[[Lanes]:[Min FRQT Load Check Lane]],5,FALSE),"n/a")</f>
        <v>n/a</v>
      </c>
      <c r="P12" s="17" t="str">
        <f>IFERROR(VLOOKUP($K12,wiz[[Lanes]:[Min FRQT Load Check Lane]],6,FALSE),"n/a")</f>
        <v>n/a</v>
      </c>
      <c r="Q12" s="17" t="str">
        <f>IFERROR(VLOOKUP($K12,wiz[[Lanes]:[Min FRQT Load Check Lane]],7,FALSE),"n/a")</f>
        <v>n/a</v>
      </c>
      <c r="R12" s="17" t="str">
        <f>IFERROR(VLOOKUP($K12,wiz[[Lanes]:[Min FRQT Load Check Lane]],8,FALSE),"n/a")</f>
        <v>n/a</v>
      </c>
      <c r="S12" s="17" t="str">
        <f>IFERROR(VLOOKUP($K12,wiz[[Lanes]:[Min FRQT Load Check Lane]],9,FALSE),"n/a")</f>
        <v>n/a</v>
      </c>
      <c r="T12" s="17" t="str">
        <f>IFERROR(VLOOKUP($K12,wiz[[Lanes]:[Min FRQT Load Check Lane]],10,FALSE),"n/a")</f>
        <v>n/a</v>
      </c>
      <c r="U12" s="17" t="str">
        <f>IFERROR(VLOOKUP($K12,wiz[[Lanes]:[Min FRQT Load Check Lane]],11,FALSE),"n/a")</f>
        <v>n/a</v>
      </c>
      <c r="V12" s="17" t="str">
        <f>IFERROR(VLOOKUP($K12,wiz[[Lanes]:[Min FRQT Load Check Lane]],12,FALSE),"n/a")</f>
        <v>n/a</v>
      </c>
      <c r="W12" s="17" t="str">
        <f>IFERROR(VLOOKUP($K12,wiz[[Lanes]:[Min FRQT Load Check Lane]],13,FALSE),"n/a")</f>
        <v>n/a</v>
      </c>
    </row>
    <row r="13" spans="2:23" x14ac:dyDescent="0.3">
      <c r="B13" s="13" t="s">
        <v>2647</v>
      </c>
      <c r="C13" s="13" t="s">
        <v>2643</v>
      </c>
      <c r="D13" s="13" t="s">
        <v>2560</v>
      </c>
      <c r="E13" s="13" t="s">
        <v>2645</v>
      </c>
      <c r="F13" s="13">
        <v>30233</v>
      </c>
      <c r="G13" s="13" t="s">
        <v>2645</v>
      </c>
      <c r="H13" s="13">
        <v>30233</v>
      </c>
      <c r="I13" s="13">
        <v>158015</v>
      </c>
      <c r="J13" s="13" t="str">
        <f>VLOOKUP(D13,'Matched Names'!$A$1:$C$52,3,FALSE)</f>
        <v xml:space="preserve">AMER WOODMARK DED FT |   </v>
      </c>
      <c r="K13" t="str">
        <f t="shared" si="0"/>
        <v>AMER WOODMARK DED FT | 3023330233</v>
      </c>
      <c r="L13" s="17" t="str">
        <f>IFERROR(VLOOKUP($K13,wiz[[Lanes]:[Min FRQT Load Check Lane]],2,FALSE),"n/a")</f>
        <v>n/a</v>
      </c>
      <c r="M13" s="17" t="str">
        <f>IFERROR(VLOOKUP($K13,wiz[[Lanes]:[Min FRQT Load Check Lane]],3,FALSE),"n/a")</f>
        <v>n/a</v>
      </c>
      <c r="N13" s="17" t="str">
        <f>IFERROR(VLOOKUP($K13,wiz[[Lanes]:[Min FRQT Load Check Lane]],4,FALSE),"n/a")</f>
        <v>n/a</v>
      </c>
      <c r="O13" s="17" t="str">
        <f>IFERROR(VLOOKUP($K13,wiz[[Lanes]:[Min FRQT Load Check Lane]],5,FALSE),"n/a")</f>
        <v>n/a</v>
      </c>
      <c r="P13" s="17" t="str">
        <f>IFERROR(VLOOKUP($K13,wiz[[Lanes]:[Min FRQT Load Check Lane]],6,FALSE),"n/a")</f>
        <v>n/a</v>
      </c>
      <c r="Q13" s="17" t="str">
        <f>IFERROR(VLOOKUP($K13,wiz[[Lanes]:[Min FRQT Load Check Lane]],7,FALSE),"n/a")</f>
        <v>n/a</v>
      </c>
      <c r="R13" s="17" t="str">
        <f>IFERROR(VLOOKUP($K13,wiz[[Lanes]:[Min FRQT Load Check Lane]],8,FALSE),"n/a")</f>
        <v>n/a</v>
      </c>
      <c r="S13" s="17" t="str">
        <f>IFERROR(VLOOKUP($K13,wiz[[Lanes]:[Min FRQT Load Check Lane]],9,FALSE),"n/a")</f>
        <v>n/a</v>
      </c>
      <c r="T13" s="17" t="str">
        <f>IFERROR(VLOOKUP($K13,wiz[[Lanes]:[Min FRQT Load Check Lane]],10,FALSE),"n/a")</f>
        <v>n/a</v>
      </c>
      <c r="U13" s="17" t="str">
        <f>IFERROR(VLOOKUP($K13,wiz[[Lanes]:[Min FRQT Load Check Lane]],11,FALSE),"n/a")</f>
        <v>n/a</v>
      </c>
      <c r="V13" s="17" t="str">
        <f>IFERROR(VLOOKUP($K13,wiz[[Lanes]:[Min FRQT Load Check Lane]],12,FALSE),"n/a")</f>
        <v>n/a</v>
      </c>
      <c r="W13" s="17" t="str">
        <f>IFERROR(VLOOKUP($K13,wiz[[Lanes]:[Min FRQT Load Check Lane]],13,FALSE),"n/a")</f>
        <v>n/a</v>
      </c>
    </row>
    <row r="14" spans="2:23" x14ac:dyDescent="0.3">
      <c r="B14" s="13" t="s">
        <v>2648</v>
      </c>
      <c r="C14" s="13" t="s">
        <v>2643</v>
      </c>
      <c r="D14" s="13" t="s">
        <v>2649</v>
      </c>
      <c r="E14" s="13" t="s">
        <v>2645</v>
      </c>
      <c r="F14" s="13">
        <v>30233</v>
      </c>
      <c r="G14" s="13" t="s">
        <v>2645</v>
      </c>
      <c r="H14" s="13">
        <v>30233</v>
      </c>
      <c r="I14" s="13">
        <v>50544</v>
      </c>
      <c r="J14" s="13" t="e">
        <f>VLOOKUP(D14,'Matched Names'!$A$1:$C$52,3,FALSE)</f>
        <v>#N/A</v>
      </c>
      <c r="K14" t="e">
        <f t="shared" si="0"/>
        <v>#N/A</v>
      </c>
      <c r="L14" s="17" t="str">
        <f>IFERROR(VLOOKUP($K14,wiz[[Lanes]:[Min FRQT Load Check Lane]],2,FALSE),"n/a")</f>
        <v>n/a</v>
      </c>
      <c r="M14" s="17" t="str">
        <f>IFERROR(VLOOKUP($K14,wiz[[Lanes]:[Min FRQT Load Check Lane]],3,FALSE),"n/a")</f>
        <v>n/a</v>
      </c>
      <c r="N14" s="17" t="str">
        <f>IFERROR(VLOOKUP($K14,wiz[[Lanes]:[Min FRQT Load Check Lane]],4,FALSE),"n/a")</f>
        <v>n/a</v>
      </c>
      <c r="O14" s="17" t="str">
        <f>IFERROR(VLOOKUP($K14,wiz[[Lanes]:[Min FRQT Load Check Lane]],5,FALSE),"n/a")</f>
        <v>n/a</v>
      </c>
      <c r="P14" s="17" t="str">
        <f>IFERROR(VLOOKUP($K14,wiz[[Lanes]:[Min FRQT Load Check Lane]],6,FALSE),"n/a")</f>
        <v>n/a</v>
      </c>
      <c r="Q14" s="17" t="str">
        <f>IFERROR(VLOOKUP($K14,wiz[[Lanes]:[Min FRQT Load Check Lane]],7,FALSE),"n/a")</f>
        <v>n/a</v>
      </c>
      <c r="R14" s="17" t="str">
        <f>IFERROR(VLOOKUP($K14,wiz[[Lanes]:[Min FRQT Load Check Lane]],8,FALSE),"n/a")</f>
        <v>n/a</v>
      </c>
      <c r="S14" s="17" t="str">
        <f>IFERROR(VLOOKUP($K14,wiz[[Lanes]:[Min FRQT Load Check Lane]],9,FALSE),"n/a")</f>
        <v>n/a</v>
      </c>
      <c r="T14" s="17" t="str">
        <f>IFERROR(VLOOKUP($K14,wiz[[Lanes]:[Min FRQT Load Check Lane]],10,FALSE),"n/a")</f>
        <v>n/a</v>
      </c>
      <c r="U14" s="17" t="str">
        <f>IFERROR(VLOOKUP($K14,wiz[[Lanes]:[Min FRQT Load Check Lane]],11,FALSE),"n/a")</f>
        <v>n/a</v>
      </c>
      <c r="V14" s="17" t="str">
        <f>IFERROR(VLOOKUP($K14,wiz[[Lanes]:[Min FRQT Load Check Lane]],12,FALSE),"n/a")</f>
        <v>n/a</v>
      </c>
      <c r="W14" s="17" t="str">
        <f>IFERROR(VLOOKUP($K14,wiz[[Lanes]:[Min FRQT Load Check Lane]],13,FALSE),"n/a")</f>
        <v>n/a</v>
      </c>
    </row>
    <row r="15" spans="2:23" x14ac:dyDescent="0.3">
      <c r="B15" s="13" t="s">
        <v>2650</v>
      </c>
      <c r="C15" s="13" t="s">
        <v>2643</v>
      </c>
      <c r="D15" s="13" t="s">
        <v>2554</v>
      </c>
      <c r="E15" s="13" t="s">
        <v>2646</v>
      </c>
      <c r="F15" s="13">
        <v>30538</v>
      </c>
      <c r="G15" s="13" t="s">
        <v>2645</v>
      </c>
      <c r="H15" s="13">
        <v>30233</v>
      </c>
      <c r="I15" s="13">
        <v>45232</v>
      </c>
      <c r="J15" s="13" t="str">
        <f>VLOOKUP(D15,'Matched Names'!$A$1:$C$52,3,FALSE)</f>
        <v xml:space="preserve">AMER WOODMARK DED FT |   </v>
      </c>
      <c r="K15" t="str">
        <f t="shared" si="0"/>
        <v>AMER WOODMARK DED FT | 3053830233</v>
      </c>
      <c r="L15" s="17">
        <f>IFERROR(VLOOKUP($K15,wiz[[Lanes]:[Min FRQT Load Check Lane]],2,FALSE),"n/a")</f>
        <v>120</v>
      </c>
      <c r="M15" s="17">
        <f>IFERROR(VLOOKUP($K15,wiz[[Lanes]:[Min FRQT Load Check Lane]],3,FALSE),"n/a")</f>
        <v>1.78</v>
      </c>
      <c r="N15" s="17">
        <f>IFERROR(VLOOKUP($K15,wiz[[Lanes]:[Min FRQT Load Check Lane]],4,FALSE),"n/a")</f>
        <v>0.2</v>
      </c>
      <c r="O15" s="17">
        <f>IFERROR(VLOOKUP($K15,wiz[[Lanes]:[Min FRQT Load Check Lane]],5,FALSE),"n/a")</f>
        <v>290</v>
      </c>
      <c r="P15" s="17">
        <f>IFERROR(VLOOKUP($K15,wiz[[Lanes]:[Min FRQT Load Check Lane]],6,FALSE),"n/a")</f>
        <v>0.39</v>
      </c>
      <c r="Q15" s="17">
        <f>IFERROR(VLOOKUP($K15,wiz[[Lanes]:[Min FRQT Load Check Lane]],7,FALSE),"n/a")</f>
        <v>62</v>
      </c>
      <c r="R15" s="17">
        <f>IFERROR(VLOOKUP($K15,wiz[[Lanes]:[Min FRQT Load Check Lane]],8,FALSE),"n/a")</f>
        <v>0.3</v>
      </c>
      <c r="S15" s="17">
        <f>IFERROR(VLOOKUP($K15,wiz[[Lanes]:[Min FRQT Load Check Lane]],9,FALSE),"n/a")</f>
        <v>4</v>
      </c>
      <c r="T15" s="17">
        <f>IFERROR(VLOOKUP($K15,wiz[[Lanes]:[Min FRQT Load Check Lane]],10,FALSE),"n/a")</f>
        <v>-101</v>
      </c>
      <c r="U15" s="17">
        <f>IFERROR(VLOOKUP($K15,wiz[[Lanes]:[Min FRQT Load Check Lane]],11,FALSE),"n/a")</f>
        <v>35</v>
      </c>
      <c r="V15" s="17">
        <f>IFERROR(VLOOKUP($K15,wiz[[Lanes]:[Min FRQT Load Check Lane]],12,FALSE),"n/a")</f>
        <v>81</v>
      </c>
      <c r="W15" s="17">
        <f>IFERROR(VLOOKUP($K15,wiz[[Lanes]:[Min FRQT Load Check Lane]],13,FALSE),"n/a")</f>
        <v>15</v>
      </c>
    </row>
    <row r="16" spans="2:23" x14ac:dyDescent="0.3">
      <c r="B16" s="13" t="s">
        <v>2651</v>
      </c>
      <c r="C16" s="13" t="s">
        <v>2643</v>
      </c>
      <c r="D16" s="13" t="s">
        <v>2554</v>
      </c>
      <c r="E16" s="13" t="s">
        <v>2645</v>
      </c>
      <c r="F16" s="13">
        <v>30233</v>
      </c>
      <c r="G16" s="13" t="s">
        <v>2645</v>
      </c>
      <c r="H16" s="13">
        <v>30233</v>
      </c>
      <c r="I16" s="13">
        <v>222783</v>
      </c>
      <c r="J16" s="13" t="str">
        <f>VLOOKUP(D16,'Matched Names'!$A$1:$C$52,3,FALSE)</f>
        <v xml:space="preserve">AMER WOODMARK DED FT |   </v>
      </c>
      <c r="K16" t="str">
        <f t="shared" si="0"/>
        <v>AMER WOODMARK DED FT | 3023330233</v>
      </c>
      <c r="L16" s="17" t="str">
        <f>IFERROR(VLOOKUP($K16,wiz[[Lanes]:[Min FRQT Load Check Lane]],2,FALSE),"n/a")</f>
        <v>n/a</v>
      </c>
      <c r="M16" s="17" t="str">
        <f>IFERROR(VLOOKUP($K16,wiz[[Lanes]:[Min FRQT Load Check Lane]],3,FALSE),"n/a")</f>
        <v>n/a</v>
      </c>
      <c r="N16" s="17" t="str">
        <f>IFERROR(VLOOKUP($K16,wiz[[Lanes]:[Min FRQT Load Check Lane]],4,FALSE),"n/a")</f>
        <v>n/a</v>
      </c>
      <c r="O16" s="17" t="str">
        <f>IFERROR(VLOOKUP($K16,wiz[[Lanes]:[Min FRQT Load Check Lane]],5,FALSE),"n/a")</f>
        <v>n/a</v>
      </c>
      <c r="P16" s="17" t="str">
        <f>IFERROR(VLOOKUP($K16,wiz[[Lanes]:[Min FRQT Load Check Lane]],6,FALSE),"n/a")</f>
        <v>n/a</v>
      </c>
      <c r="Q16" s="17" t="str">
        <f>IFERROR(VLOOKUP($K16,wiz[[Lanes]:[Min FRQT Load Check Lane]],7,FALSE),"n/a")</f>
        <v>n/a</v>
      </c>
      <c r="R16" s="17" t="str">
        <f>IFERROR(VLOOKUP($K16,wiz[[Lanes]:[Min FRQT Load Check Lane]],8,FALSE),"n/a")</f>
        <v>n/a</v>
      </c>
      <c r="S16" s="17" t="str">
        <f>IFERROR(VLOOKUP($K16,wiz[[Lanes]:[Min FRQT Load Check Lane]],9,FALSE),"n/a")</f>
        <v>n/a</v>
      </c>
      <c r="T16" s="17" t="str">
        <f>IFERROR(VLOOKUP($K16,wiz[[Lanes]:[Min FRQT Load Check Lane]],10,FALSE),"n/a")</f>
        <v>n/a</v>
      </c>
      <c r="U16" s="17" t="str">
        <f>IFERROR(VLOOKUP($K16,wiz[[Lanes]:[Min FRQT Load Check Lane]],11,FALSE),"n/a")</f>
        <v>n/a</v>
      </c>
      <c r="V16" s="17" t="str">
        <f>IFERROR(VLOOKUP($K16,wiz[[Lanes]:[Min FRQT Load Check Lane]],12,FALSE),"n/a")</f>
        <v>n/a</v>
      </c>
      <c r="W16" s="17" t="str">
        <f>IFERROR(VLOOKUP($K16,wiz[[Lanes]:[Min FRQT Load Check Lane]],13,FALSE),"n/a")</f>
        <v>n/a</v>
      </c>
    </row>
    <row r="17" spans="2:23" x14ac:dyDescent="0.3">
      <c r="B17" s="13" t="s">
        <v>2652</v>
      </c>
      <c r="C17" s="13" t="s">
        <v>2643</v>
      </c>
      <c r="D17" s="13" t="s">
        <v>2554</v>
      </c>
      <c r="E17" s="13" t="s">
        <v>2645</v>
      </c>
      <c r="F17" s="13">
        <v>30233</v>
      </c>
      <c r="G17" s="13" t="s">
        <v>2653</v>
      </c>
      <c r="H17" s="13">
        <v>28658</v>
      </c>
      <c r="I17" s="13">
        <v>35682</v>
      </c>
      <c r="J17" s="13" t="str">
        <f>VLOOKUP(D17,'Matched Names'!$A$1:$C$52,3,FALSE)</f>
        <v xml:space="preserve">AMER WOODMARK DED FT |   </v>
      </c>
      <c r="K17" t="str">
        <f t="shared" si="0"/>
        <v>AMER WOODMARK DED FT | 3023328658</v>
      </c>
      <c r="L17" s="17">
        <f>IFERROR(VLOOKUP($K17,wiz[[Lanes]:[Min FRQT Load Check Lane]],2,FALSE),"n/a")</f>
        <v>41</v>
      </c>
      <c r="M17" s="17">
        <f>IFERROR(VLOOKUP($K17,wiz[[Lanes]:[Min FRQT Load Check Lane]],3,FALSE),"n/a")</f>
        <v>2.38</v>
      </c>
      <c r="N17" s="17">
        <f>IFERROR(VLOOKUP($K17,wiz[[Lanes]:[Min FRQT Load Check Lane]],4,FALSE),"n/a")</f>
        <v>0.2</v>
      </c>
      <c r="O17" s="17">
        <f>IFERROR(VLOOKUP($K17,wiz[[Lanes]:[Min FRQT Load Check Lane]],5,FALSE),"n/a")</f>
        <v>395</v>
      </c>
      <c r="P17" s="17">
        <f>IFERROR(VLOOKUP($K17,wiz[[Lanes]:[Min FRQT Load Check Lane]],6,FALSE),"n/a")</f>
        <v>0.57999999999999996</v>
      </c>
      <c r="Q17" s="17">
        <f>IFERROR(VLOOKUP($K17,wiz[[Lanes]:[Min FRQT Load Check Lane]],7,FALSE),"n/a")</f>
        <v>0</v>
      </c>
      <c r="R17" s="17">
        <f>IFERROR(VLOOKUP($K17,wiz[[Lanes]:[Min FRQT Load Check Lane]],8,FALSE),"n/a")</f>
        <v>0.25</v>
      </c>
      <c r="S17" s="17">
        <f>IFERROR(VLOOKUP($K17,wiz[[Lanes]:[Min FRQT Load Check Lane]],9,FALSE),"n/a")</f>
        <v>4</v>
      </c>
      <c r="T17" s="17">
        <f>IFERROR(VLOOKUP($K17,wiz[[Lanes]:[Min FRQT Load Check Lane]],10,FALSE),"n/a")</f>
        <v>12</v>
      </c>
      <c r="U17" s="17">
        <f>IFERROR(VLOOKUP($K17,wiz[[Lanes]:[Min FRQT Load Check Lane]],11,FALSE),"n/a")</f>
        <v>46</v>
      </c>
      <c r="V17" s="17">
        <f>IFERROR(VLOOKUP($K17,wiz[[Lanes]:[Min FRQT Load Check Lane]],12,FALSE),"n/a")</f>
        <v>312</v>
      </c>
      <c r="W17" s="17">
        <f>IFERROR(VLOOKUP($K17,wiz[[Lanes]:[Min FRQT Load Check Lane]],13,FALSE),"n/a")</f>
        <v>370</v>
      </c>
    </row>
    <row r="18" spans="2:23" x14ac:dyDescent="0.3">
      <c r="B18" s="13" t="s">
        <v>2654</v>
      </c>
      <c r="C18" s="13" t="s">
        <v>2643</v>
      </c>
      <c r="D18" s="13" t="s">
        <v>2554</v>
      </c>
      <c r="E18" s="13" t="s">
        <v>2655</v>
      </c>
      <c r="F18" s="13">
        <v>27048</v>
      </c>
      <c r="G18" s="13" t="s">
        <v>2645</v>
      </c>
      <c r="H18" s="13">
        <v>30233</v>
      </c>
      <c r="I18" s="13">
        <v>14100</v>
      </c>
      <c r="J18" s="13" t="str">
        <f>VLOOKUP(D18,'Matched Names'!$A$1:$C$52,3,FALSE)</f>
        <v xml:space="preserve">AMER WOODMARK DED FT |   </v>
      </c>
      <c r="K18" t="str">
        <f t="shared" si="0"/>
        <v>AMER WOODMARK DED FT | 2704830233</v>
      </c>
      <c r="L18" s="17">
        <f>IFERROR(VLOOKUP($K18,wiz[[Lanes]:[Min FRQT Load Check Lane]],2,FALSE),"n/a")</f>
        <v>35</v>
      </c>
      <c r="M18" s="17">
        <f>IFERROR(VLOOKUP($K18,wiz[[Lanes]:[Min FRQT Load Check Lane]],3,FALSE),"n/a")</f>
        <v>2.37</v>
      </c>
      <c r="N18" s="17">
        <f>IFERROR(VLOOKUP($K18,wiz[[Lanes]:[Min FRQT Load Check Lane]],4,FALSE),"n/a")</f>
        <v>0.19</v>
      </c>
      <c r="O18" s="17">
        <f>IFERROR(VLOOKUP($K18,wiz[[Lanes]:[Min FRQT Load Check Lane]],5,FALSE),"n/a")</f>
        <v>407</v>
      </c>
      <c r="P18" s="17">
        <f>IFERROR(VLOOKUP($K18,wiz[[Lanes]:[Min FRQT Load Check Lane]],6,FALSE),"n/a")</f>
        <v>0.6</v>
      </c>
      <c r="Q18" s="17">
        <f>IFERROR(VLOOKUP($K18,wiz[[Lanes]:[Min FRQT Load Check Lane]],7,FALSE),"n/a")</f>
        <v>45</v>
      </c>
      <c r="R18" s="17">
        <f>IFERROR(VLOOKUP($K18,wiz[[Lanes]:[Min FRQT Load Check Lane]],8,FALSE),"n/a")</f>
        <v>0.28999999999999998</v>
      </c>
      <c r="S18" s="17">
        <f>IFERROR(VLOOKUP($K18,wiz[[Lanes]:[Min FRQT Load Check Lane]],9,FALSE),"n/a")</f>
        <v>6</v>
      </c>
      <c r="T18" s="17">
        <f>IFERROR(VLOOKUP($K18,wiz[[Lanes]:[Min FRQT Load Check Lane]],10,FALSE),"n/a")</f>
        <v>73</v>
      </c>
      <c r="U18" s="17">
        <f>IFERROR(VLOOKUP($K18,wiz[[Lanes]:[Min FRQT Load Check Lane]],11,FALSE),"n/a")</f>
        <v>68</v>
      </c>
      <c r="V18" s="17">
        <f>IFERROR(VLOOKUP($K18,wiz[[Lanes]:[Min FRQT Load Check Lane]],12,FALSE),"n/a")</f>
        <v>110</v>
      </c>
      <c r="W18" s="17">
        <f>IFERROR(VLOOKUP($K18,wiz[[Lanes]:[Min FRQT Load Check Lane]],13,FALSE),"n/a")</f>
        <v>251</v>
      </c>
    </row>
    <row r="19" spans="2:23" x14ac:dyDescent="0.3">
      <c r="B19" s="13" t="s">
        <v>2656</v>
      </c>
      <c r="C19" s="13" t="s">
        <v>2643</v>
      </c>
      <c r="D19" s="13" t="s">
        <v>2657</v>
      </c>
      <c r="E19" s="13" t="s">
        <v>2658</v>
      </c>
      <c r="F19" s="13">
        <v>24527</v>
      </c>
      <c r="G19" s="13" t="s">
        <v>2659</v>
      </c>
      <c r="H19" s="13">
        <v>38343</v>
      </c>
      <c r="I19" s="13">
        <v>5900</v>
      </c>
      <c r="J19" s="13" t="e">
        <f>VLOOKUP(D19,'Matched Names'!$A$1:$C$52,3,FALSE)</f>
        <v>#N/A</v>
      </c>
      <c r="K19" t="e">
        <f t="shared" si="0"/>
        <v>#N/A</v>
      </c>
      <c r="L19" s="17" t="str">
        <f>IFERROR(VLOOKUP($K19,wiz[[Lanes]:[Min FRQT Load Check Lane]],2,FALSE),"n/a")</f>
        <v>n/a</v>
      </c>
      <c r="M19" s="17" t="str">
        <f>IFERROR(VLOOKUP($K19,wiz[[Lanes]:[Min FRQT Load Check Lane]],3,FALSE),"n/a")</f>
        <v>n/a</v>
      </c>
      <c r="N19" s="17" t="str">
        <f>IFERROR(VLOOKUP($K19,wiz[[Lanes]:[Min FRQT Load Check Lane]],4,FALSE),"n/a")</f>
        <v>n/a</v>
      </c>
      <c r="O19" s="17" t="str">
        <f>IFERROR(VLOOKUP($K19,wiz[[Lanes]:[Min FRQT Load Check Lane]],5,FALSE),"n/a")</f>
        <v>n/a</v>
      </c>
      <c r="P19" s="17" t="str">
        <f>IFERROR(VLOOKUP($K19,wiz[[Lanes]:[Min FRQT Load Check Lane]],6,FALSE),"n/a")</f>
        <v>n/a</v>
      </c>
      <c r="Q19" s="17" t="str">
        <f>IFERROR(VLOOKUP($K19,wiz[[Lanes]:[Min FRQT Load Check Lane]],7,FALSE),"n/a")</f>
        <v>n/a</v>
      </c>
      <c r="R19" s="17" t="str">
        <f>IFERROR(VLOOKUP($K19,wiz[[Lanes]:[Min FRQT Load Check Lane]],8,FALSE),"n/a")</f>
        <v>n/a</v>
      </c>
      <c r="S19" s="17" t="str">
        <f>IFERROR(VLOOKUP($K19,wiz[[Lanes]:[Min FRQT Load Check Lane]],9,FALSE),"n/a")</f>
        <v>n/a</v>
      </c>
      <c r="T19" s="17" t="str">
        <f>IFERROR(VLOOKUP($K19,wiz[[Lanes]:[Min FRQT Load Check Lane]],10,FALSE),"n/a")</f>
        <v>n/a</v>
      </c>
      <c r="U19" s="17" t="str">
        <f>IFERROR(VLOOKUP($K19,wiz[[Lanes]:[Min FRQT Load Check Lane]],11,FALSE),"n/a")</f>
        <v>n/a</v>
      </c>
      <c r="V19" s="17" t="str">
        <f>IFERROR(VLOOKUP($K19,wiz[[Lanes]:[Min FRQT Load Check Lane]],12,FALSE),"n/a")</f>
        <v>n/a</v>
      </c>
      <c r="W19" s="17" t="str">
        <f>IFERROR(VLOOKUP($K19,wiz[[Lanes]:[Min FRQT Load Check Lane]],13,FALSE),"n/a")</f>
        <v>n/a</v>
      </c>
    </row>
    <row r="20" spans="2:23" x14ac:dyDescent="0.3">
      <c r="B20" s="13" t="s">
        <v>2660</v>
      </c>
      <c r="C20" s="13" t="s">
        <v>2643</v>
      </c>
      <c r="D20" s="13" t="s">
        <v>2657</v>
      </c>
      <c r="E20" s="13" t="s">
        <v>2661</v>
      </c>
      <c r="F20" s="13">
        <v>46933</v>
      </c>
      <c r="G20" s="13" t="s">
        <v>2662</v>
      </c>
      <c r="H20" s="13">
        <v>77845</v>
      </c>
      <c r="I20" s="13">
        <v>2395</v>
      </c>
      <c r="J20" s="13" t="e">
        <f>VLOOKUP(D20,'Matched Names'!$A$1:$C$52,3,FALSE)</f>
        <v>#N/A</v>
      </c>
      <c r="K20" t="e">
        <f t="shared" si="0"/>
        <v>#N/A</v>
      </c>
      <c r="L20" s="17" t="str">
        <f>IFERROR(VLOOKUP($K20,wiz[[Lanes]:[Min FRQT Load Check Lane]],2,FALSE),"n/a")</f>
        <v>n/a</v>
      </c>
      <c r="M20" s="17" t="str">
        <f>IFERROR(VLOOKUP($K20,wiz[[Lanes]:[Min FRQT Load Check Lane]],3,FALSE),"n/a")</f>
        <v>n/a</v>
      </c>
      <c r="N20" s="17" t="str">
        <f>IFERROR(VLOOKUP($K20,wiz[[Lanes]:[Min FRQT Load Check Lane]],4,FALSE),"n/a")</f>
        <v>n/a</v>
      </c>
      <c r="O20" s="17" t="str">
        <f>IFERROR(VLOOKUP($K20,wiz[[Lanes]:[Min FRQT Load Check Lane]],5,FALSE),"n/a")</f>
        <v>n/a</v>
      </c>
      <c r="P20" s="17" t="str">
        <f>IFERROR(VLOOKUP($K20,wiz[[Lanes]:[Min FRQT Load Check Lane]],6,FALSE),"n/a")</f>
        <v>n/a</v>
      </c>
      <c r="Q20" s="17" t="str">
        <f>IFERROR(VLOOKUP($K20,wiz[[Lanes]:[Min FRQT Load Check Lane]],7,FALSE),"n/a")</f>
        <v>n/a</v>
      </c>
      <c r="R20" s="17" t="str">
        <f>IFERROR(VLOOKUP($K20,wiz[[Lanes]:[Min FRQT Load Check Lane]],8,FALSE),"n/a")</f>
        <v>n/a</v>
      </c>
      <c r="S20" s="17" t="str">
        <f>IFERROR(VLOOKUP($K20,wiz[[Lanes]:[Min FRQT Load Check Lane]],9,FALSE),"n/a")</f>
        <v>n/a</v>
      </c>
      <c r="T20" s="17" t="str">
        <f>IFERROR(VLOOKUP($K20,wiz[[Lanes]:[Min FRQT Load Check Lane]],10,FALSE),"n/a")</f>
        <v>n/a</v>
      </c>
      <c r="U20" s="17" t="str">
        <f>IFERROR(VLOOKUP($K20,wiz[[Lanes]:[Min FRQT Load Check Lane]],11,FALSE),"n/a")</f>
        <v>n/a</v>
      </c>
      <c r="V20" s="17" t="str">
        <f>IFERROR(VLOOKUP($K20,wiz[[Lanes]:[Min FRQT Load Check Lane]],12,FALSE),"n/a")</f>
        <v>n/a</v>
      </c>
      <c r="W20" s="17" t="str">
        <f>IFERROR(VLOOKUP($K20,wiz[[Lanes]:[Min FRQT Load Check Lane]],13,FALSE),"n/a")</f>
        <v>n/a</v>
      </c>
    </row>
    <row r="21" spans="2:23" x14ac:dyDescent="0.3">
      <c r="B21" s="13" t="s">
        <v>2663</v>
      </c>
      <c r="C21" s="13" t="s">
        <v>2643</v>
      </c>
      <c r="D21" s="13" t="s">
        <v>2657</v>
      </c>
      <c r="E21" s="13" t="s">
        <v>2661</v>
      </c>
      <c r="F21" s="13">
        <v>46933</v>
      </c>
      <c r="G21" s="13" t="s">
        <v>2664</v>
      </c>
      <c r="H21" s="13">
        <v>54942</v>
      </c>
      <c r="I21" s="13">
        <v>10491</v>
      </c>
      <c r="J21" s="13" t="e">
        <f>VLOOKUP(D21,'Matched Names'!$A$1:$C$52,3,FALSE)</f>
        <v>#N/A</v>
      </c>
      <c r="K21" t="e">
        <f t="shared" si="0"/>
        <v>#N/A</v>
      </c>
      <c r="L21" s="17" t="str">
        <f>IFERROR(VLOOKUP($K21,wiz[[Lanes]:[Min FRQT Load Check Lane]],2,FALSE),"n/a")</f>
        <v>n/a</v>
      </c>
      <c r="M21" s="17" t="str">
        <f>IFERROR(VLOOKUP($K21,wiz[[Lanes]:[Min FRQT Load Check Lane]],3,FALSE),"n/a")</f>
        <v>n/a</v>
      </c>
      <c r="N21" s="17" t="str">
        <f>IFERROR(VLOOKUP($K21,wiz[[Lanes]:[Min FRQT Load Check Lane]],4,FALSE),"n/a")</f>
        <v>n/a</v>
      </c>
      <c r="O21" s="17" t="str">
        <f>IFERROR(VLOOKUP($K21,wiz[[Lanes]:[Min FRQT Load Check Lane]],5,FALSE),"n/a")</f>
        <v>n/a</v>
      </c>
      <c r="P21" s="17" t="str">
        <f>IFERROR(VLOOKUP($K21,wiz[[Lanes]:[Min FRQT Load Check Lane]],6,FALSE),"n/a")</f>
        <v>n/a</v>
      </c>
      <c r="Q21" s="17" t="str">
        <f>IFERROR(VLOOKUP($K21,wiz[[Lanes]:[Min FRQT Load Check Lane]],7,FALSE),"n/a")</f>
        <v>n/a</v>
      </c>
      <c r="R21" s="17" t="str">
        <f>IFERROR(VLOOKUP($K21,wiz[[Lanes]:[Min FRQT Load Check Lane]],8,FALSE),"n/a")</f>
        <v>n/a</v>
      </c>
      <c r="S21" s="17" t="str">
        <f>IFERROR(VLOOKUP($K21,wiz[[Lanes]:[Min FRQT Load Check Lane]],9,FALSE),"n/a")</f>
        <v>n/a</v>
      </c>
      <c r="T21" s="17" t="str">
        <f>IFERROR(VLOOKUP($K21,wiz[[Lanes]:[Min FRQT Load Check Lane]],10,FALSE),"n/a")</f>
        <v>n/a</v>
      </c>
      <c r="U21" s="17" t="str">
        <f>IFERROR(VLOOKUP($K21,wiz[[Lanes]:[Min FRQT Load Check Lane]],11,FALSE),"n/a")</f>
        <v>n/a</v>
      </c>
      <c r="V21" s="17" t="str">
        <f>IFERROR(VLOOKUP($K21,wiz[[Lanes]:[Min FRQT Load Check Lane]],12,FALSE),"n/a")</f>
        <v>n/a</v>
      </c>
      <c r="W21" s="17" t="str">
        <f>IFERROR(VLOOKUP($K21,wiz[[Lanes]:[Min FRQT Load Check Lane]],13,FALSE),"n/a")</f>
        <v>n/a</v>
      </c>
    </row>
    <row r="22" spans="2:23" x14ac:dyDescent="0.3">
      <c r="B22" s="13" t="s">
        <v>2665</v>
      </c>
      <c r="C22" s="13" t="s">
        <v>2643</v>
      </c>
      <c r="D22" s="13" t="s">
        <v>2657</v>
      </c>
      <c r="E22" s="13" t="s">
        <v>2661</v>
      </c>
      <c r="F22" s="13">
        <v>46933</v>
      </c>
      <c r="G22" s="13" t="s">
        <v>2666</v>
      </c>
      <c r="H22" s="13">
        <v>66223</v>
      </c>
      <c r="I22" s="13">
        <v>2270</v>
      </c>
      <c r="J22" s="13" t="e">
        <f>VLOOKUP(D22,'Matched Names'!$A$1:$C$52,3,FALSE)</f>
        <v>#N/A</v>
      </c>
      <c r="K22" t="e">
        <f t="shared" si="0"/>
        <v>#N/A</v>
      </c>
      <c r="L22" s="17" t="str">
        <f>IFERROR(VLOOKUP($K22,wiz[[Lanes]:[Min FRQT Load Check Lane]],2,FALSE),"n/a")</f>
        <v>n/a</v>
      </c>
      <c r="M22" s="17" t="str">
        <f>IFERROR(VLOOKUP($K22,wiz[[Lanes]:[Min FRQT Load Check Lane]],3,FALSE),"n/a")</f>
        <v>n/a</v>
      </c>
      <c r="N22" s="17" t="str">
        <f>IFERROR(VLOOKUP($K22,wiz[[Lanes]:[Min FRQT Load Check Lane]],4,FALSE),"n/a")</f>
        <v>n/a</v>
      </c>
      <c r="O22" s="17" t="str">
        <f>IFERROR(VLOOKUP($K22,wiz[[Lanes]:[Min FRQT Load Check Lane]],5,FALSE),"n/a")</f>
        <v>n/a</v>
      </c>
      <c r="P22" s="17" t="str">
        <f>IFERROR(VLOOKUP($K22,wiz[[Lanes]:[Min FRQT Load Check Lane]],6,FALSE),"n/a")</f>
        <v>n/a</v>
      </c>
      <c r="Q22" s="17" t="str">
        <f>IFERROR(VLOOKUP($K22,wiz[[Lanes]:[Min FRQT Load Check Lane]],7,FALSE),"n/a")</f>
        <v>n/a</v>
      </c>
      <c r="R22" s="17" t="str">
        <f>IFERROR(VLOOKUP($K22,wiz[[Lanes]:[Min FRQT Load Check Lane]],8,FALSE),"n/a")</f>
        <v>n/a</v>
      </c>
      <c r="S22" s="17" t="str">
        <f>IFERROR(VLOOKUP($K22,wiz[[Lanes]:[Min FRQT Load Check Lane]],9,FALSE),"n/a")</f>
        <v>n/a</v>
      </c>
      <c r="T22" s="17" t="str">
        <f>IFERROR(VLOOKUP($K22,wiz[[Lanes]:[Min FRQT Load Check Lane]],10,FALSE),"n/a")</f>
        <v>n/a</v>
      </c>
      <c r="U22" s="17" t="str">
        <f>IFERROR(VLOOKUP($K22,wiz[[Lanes]:[Min FRQT Load Check Lane]],11,FALSE),"n/a")</f>
        <v>n/a</v>
      </c>
      <c r="V22" s="17" t="str">
        <f>IFERROR(VLOOKUP($K22,wiz[[Lanes]:[Min FRQT Load Check Lane]],12,FALSE),"n/a")</f>
        <v>n/a</v>
      </c>
      <c r="W22" s="17" t="str">
        <f>IFERROR(VLOOKUP($K22,wiz[[Lanes]:[Min FRQT Load Check Lane]],13,FALSE),"n/a")</f>
        <v>n/a</v>
      </c>
    </row>
    <row r="23" spans="2:23" x14ac:dyDescent="0.3">
      <c r="B23" s="13" t="s">
        <v>2667</v>
      </c>
      <c r="C23" s="13" t="s">
        <v>2643</v>
      </c>
      <c r="D23" s="13" t="s">
        <v>2657</v>
      </c>
      <c r="E23" s="13" t="s">
        <v>2661</v>
      </c>
      <c r="F23" s="13">
        <v>46933</v>
      </c>
      <c r="G23" s="13" t="s">
        <v>2668</v>
      </c>
      <c r="H23" s="13">
        <v>55113</v>
      </c>
      <c r="I23" s="13">
        <v>17565</v>
      </c>
      <c r="J23" s="13" t="e">
        <f>VLOOKUP(D23,'Matched Names'!$A$1:$C$52,3,FALSE)</f>
        <v>#N/A</v>
      </c>
      <c r="K23" t="e">
        <f t="shared" si="0"/>
        <v>#N/A</v>
      </c>
      <c r="L23" s="17" t="str">
        <f>IFERROR(VLOOKUP($K23,wiz[[Lanes]:[Min FRQT Load Check Lane]],2,FALSE),"n/a")</f>
        <v>n/a</v>
      </c>
      <c r="M23" s="17" t="str">
        <f>IFERROR(VLOOKUP($K23,wiz[[Lanes]:[Min FRQT Load Check Lane]],3,FALSE),"n/a")</f>
        <v>n/a</v>
      </c>
      <c r="N23" s="17" t="str">
        <f>IFERROR(VLOOKUP($K23,wiz[[Lanes]:[Min FRQT Load Check Lane]],4,FALSE),"n/a")</f>
        <v>n/a</v>
      </c>
      <c r="O23" s="17" t="str">
        <f>IFERROR(VLOOKUP($K23,wiz[[Lanes]:[Min FRQT Load Check Lane]],5,FALSE),"n/a")</f>
        <v>n/a</v>
      </c>
      <c r="P23" s="17" t="str">
        <f>IFERROR(VLOOKUP($K23,wiz[[Lanes]:[Min FRQT Load Check Lane]],6,FALSE),"n/a")</f>
        <v>n/a</v>
      </c>
      <c r="Q23" s="17" t="str">
        <f>IFERROR(VLOOKUP($K23,wiz[[Lanes]:[Min FRQT Load Check Lane]],7,FALSE),"n/a")</f>
        <v>n/a</v>
      </c>
      <c r="R23" s="17" t="str">
        <f>IFERROR(VLOOKUP($K23,wiz[[Lanes]:[Min FRQT Load Check Lane]],8,FALSE),"n/a")</f>
        <v>n/a</v>
      </c>
      <c r="S23" s="17" t="str">
        <f>IFERROR(VLOOKUP($K23,wiz[[Lanes]:[Min FRQT Load Check Lane]],9,FALSE),"n/a")</f>
        <v>n/a</v>
      </c>
      <c r="T23" s="17" t="str">
        <f>IFERROR(VLOOKUP($K23,wiz[[Lanes]:[Min FRQT Load Check Lane]],10,FALSE),"n/a")</f>
        <v>n/a</v>
      </c>
      <c r="U23" s="17" t="str">
        <f>IFERROR(VLOOKUP($K23,wiz[[Lanes]:[Min FRQT Load Check Lane]],11,FALSE),"n/a")</f>
        <v>n/a</v>
      </c>
      <c r="V23" s="17" t="str">
        <f>IFERROR(VLOOKUP($K23,wiz[[Lanes]:[Min FRQT Load Check Lane]],12,FALSE),"n/a")</f>
        <v>n/a</v>
      </c>
      <c r="W23" s="17" t="str">
        <f>IFERROR(VLOOKUP($K23,wiz[[Lanes]:[Min FRQT Load Check Lane]],13,FALSE),"n/a")</f>
        <v>n/a</v>
      </c>
    </row>
    <row r="24" spans="2:23" x14ac:dyDescent="0.3">
      <c r="B24" s="13" t="s">
        <v>2669</v>
      </c>
      <c r="C24" s="13" t="s">
        <v>2643</v>
      </c>
      <c r="D24" s="13" t="s">
        <v>2657</v>
      </c>
      <c r="E24" s="13" t="s">
        <v>2661</v>
      </c>
      <c r="F24" s="13">
        <v>46933</v>
      </c>
      <c r="G24" s="13" t="s">
        <v>2670</v>
      </c>
      <c r="H24" s="13">
        <v>30286</v>
      </c>
      <c r="I24" s="13">
        <v>34800</v>
      </c>
      <c r="J24" s="13" t="e">
        <f>VLOOKUP(D24,'Matched Names'!$A$1:$C$52,3,FALSE)</f>
        <v>#N/A</v>
      </c>
      <c r="K24" t="e">
        <f t="shared" si="0"/>
        <v>#N/A</v>
      </c>
      <c r="L24" s="17" t="str">
        <f>IFERROR(VLOOKUP($K24,wiz[[Lanes]:[Min FRQT Load Check Lane]],2,FALSE),"n/a")</f>
        <v>n/a</v>
      </c>
      <c r="M24" s="17" t="str">
        <f>IFERROR(VLOOKUP($K24,wiz[[Lanes]:[Min FRQT Load Check Lane]],3,FALSE),"n/a")</f>
        <v>n/a</v>
      </c>
      <c r="N24" s="17" t="str">
        <f>IFERROR(VLOOKUP($K24,wiz[[Lanes]:[Min FRQT Load Check Lane]],4,FALSE),"n/a")</f>
        <v>n/a</v>
      </c>
      <c r="O24" s="17" t="str">
        <f>IFERROR(VLOOKUP($K24,wiz[[Lanes]:[Min FRQT Load Check Lane]],5,FALSE),"n/a")</f>
        <v>n/a</v>
      </c>
      <c r="P24" s="17" t="str">
        <f>IFERROR(VLOOKUP($K24,wiz[[Lanes]:[Min FRQT Load Check Lane]],6,FALSE),"n/a")</f>
        <v>n/a</v>
      </c>
      <c r="Q24" s="17" t="str">
        <f>IFERROR(VLOOKUP($K24,wiz[[Lanes]:[Min FRQT Load Check Lane]],7,FALSE),"n/a")</f>
        <v>n/a</v>
      </c>
      <c r="R24" s="17" t="str">
        <f>IFERROR(VLOOKUP($K24,wiz[[Lanes]:[Min FRQT Load Check Lane]],8,FALSE),"n/a")</f>
        <v>n/a</v>
      </c>
      <c r="S24" s="17" t="str">
        <f>IFERROR(VLOOKUP($K24,wiz[[Lanes]:[Min FRQT Load Check Lane]],9,FALSE),"n/a")</f>
        <v>n/a</v>
      </c>
      <c r="T24" s="17" t="str">
        <f>IFERROR(VLOOKUP($K24,wiz[[Lanes]:[Min FRQT Load Check Lane]],10,FALSE),"n/a")</f>
        <v>n/a</v>
      </c>
      <c r="U24" s="17" t="str">
        <f>IFERROR(VLOOKUP($K24,wiz[[Lanes]:[Min FRQT Load Check Lane]],11,FALSE),"n/a")</f>
        <v>n/a</v>
      </c>
      <c r="V24" s="17" t="str">
        <f>IFERROR(VLOOKUP($K24,wiz[[Lanes]:[Min FRQT Load Check Lane]],12,FALSE),"n/a")</f>
        <v>n/a</v>
      </c>
      <c r="W24" s="17" t="str">
        <f>IFERROR(VLOOKUP($K24,wiz[[Lanes]:[Min FRQT Load Check Lane]],13,FALSE),"n/a")</f>
        <v>n/a</v>
      </c>
    </row>
    <row r="25" spans="2:23" x14ac:dyDescent="0.3">
      <c r="B25" s="13" t="s">
        <v>2671</v>
      </c>
      <c r="C25" s="13" t="s">
        <v>2643</v>
      </c>
      <c r="D25" s="13" t="s">
        <v>2657</v>
      </c>
      <c r="E25" s="13" t="s">
        <v>2645</v>
      </c>
      <c r="F25" s="13">
        <v>30233</v>
      </c>
      <c r="G25" s="13" t="s">
        <v>2645</v>
      </c>
      <c r="H25" s="13">
        <v>30233</v>
      </c>
      <c r="I25" s="13">
        <v>27680.91</v>
      </c>
      <c r="J25" s="13" t="e">
        <f>VLOOKUP(D25,'Matched Names'!$A$1:$C$52,3,FALSE)</f>
        <v>#N/A</v>
      </c>
      <c r="K25" t="e">
        <f t="shared" si="0"/>
        <v>#N/A</v>
      </c>
      <c r="L25" s="17" t="str">
        <f>IFERROR(VLOOKUP($K25,wiz[[Lanes]:[Min FRQT Load Check Lane]],2,FALSE),"n/a")</f>
        <v>n/a</v>
      </c>
      <c r="M25" s="17" t="str">
        <f>IFERROR(VLOOKUP($K25,wiz[[Lanes]:[Min FRQT Load Check Lane]],3,FALSE),"n/a")</f>
        <v>n/a</v>
      </c>
      <c r="N25" s="17" t="str">
        <f>IFERROR(VLOOKUP($K25,wiz[[Lanes]:[Min FRQT Load Check Lane]],4,FALSE),"n/a")</f>
        <v>n/a</v>
      </c>
      <c r="O25" s="17" t="str">
        <f>IFERROR(VLOOKUP($K25,wiz[[Lanes]:[Min FRQT Load Check Lane]],5,FALSE),"n/a")</f>
        <v>n/a</v>
      </c>
      <c r="P25" s="17" t="str">
        <f>IFERROR(VLOOKUP($K25,wiz[[Lanes]:[Min FRQT Load Check Lane]],6,FALSE),"n/a")</f>
        <v>n/a</v>
      </c>
      <c r="Q25" s="17" t="str">
        <f>IFERROR(VLOOKUP($K25,wiz[[Lanes]:[Min FRQT Load Check Lane]],7,FALSE),"n/a")</f>
        <v>n/a</v>
      </c>
      <c r="R25" s="17" t="str">
        <f>IFERROR(VLOOKUP($K25,wiz[[Lanes]:[Min FRQT Load Check Lane]],8,FALSE),"n/a")</f>
        <v>n/a</v>
      </c>
      <c r="S25" s="17" t="str">
        <f>IFERROR(VLOOKUP($K25,wiz[[Lanes]:[Min FRQT Load Check Lane]],9,FALSE),"n/a")</f>
        <v>n/a</v>
      </c>
      <c r="T25" s="17" t="str">
        <f>IFERROR(VLOOKUP($K25,wiz[[Lanes]:[Min FRQT Load Check Lane]],10,FALSE),"n/a")</f>
        <v>n/a</v>
      </c>
      <c r="U25" s="17" t="str">
        <f>IFERROR(VLOOKUP($K25,wiz[[Lanes]:[Min FRQT Load Check Lane]],11,FALSE),"n/a")</f>
        <v>n/a</v>
      </c>
      <c r="V25" s="17" t="str">
        <f>IFERROR(VLOOKUP($K25,wiz[[Lanes]:[Min FRQT Load Check Lane]],12,FALSE),"n/a")</f>
        <v>n/a</v>
      </c>
      <c r="W25" s="17" t="str">
        <f>IFERROR(VLOOKUP($K25,wiz[[Lanes]:[Min FRQT Load Check Lane]],13,FALSE),"n/a")</f>
        <v>n/a</v>
      </c>
    </row>
    <row r="26" spans="2:23" x14ac:dyDescent="0.3">
      <c r="B26" s="13" t="s">
        <v>2672</v>
      </c>
      <c r="C26" s="13" t="s">
        <v>2643</v>
      </c>
      <c r="D26" s="13" t="s">
        <v>2657</v>
      </c>
      <c r="E26" s="13" t="s">
        <v>2645</v>
      </c>
      <c r="F26" s="13">
        <v>30233</v>
      </c>
      <c r="G26" s="13" t="s">
        <v>2673</v>
      </c>
      <c r="H26" s="13">
        <v>72204</v>
      </c>
      <c r="I26" s="13">
        <v>2256</v>
      </c>
      <c r="J26" s="13" t="e">
        <f>VLOOKUP(D26,'Matched Names'!$A$1:$C$52,3,FALSE)</f>
        <v>#N/A</v>
      </c>
      <c r="K26" t="e">
        <f t="shared" si="0"/>
        <v>#N/A</v>
      </c>
      <c r="L26" s="17" t="str">
        <f>IFERROR(VLOOKUP($K26,wiz[[Lanes]:[Min FRQT Load Check Lane]],2,FALSE),"n/a")</f>
        <v>n/a</v>
      </c>
      <c r="M26" s="17" t="str">
        <f>IFERROR(VLOOKUP($K26,wiz[[Lanes]:[Min FRQT Load Check Lane]],3,FALSE),"n/a")</f>
        <v>n/a</v>
      </c>
      <c r="N26" s="17" t="str">
        <f>IFERROR(VLOOKUP($K26,wiz[[Lanes]:[Min FRQT Load Check Lane]],4,FALSE),"n/a")</f>
        <v>n/a</v>
      </c>
      <c r="O26" s="17" t="str">
        <f>IFERROR(VLOOKUP($K26,wiz[[Lanes]:[Min FRQT Load Check Lane]],5,FALSE),"n/a")</f>
        <v>n/a</v>
      </c>
      <c r="P26" s="17" t="str">
        <f>IFERROR(VLOOKUP($K26,wiz[[Lanes]:[Min FRQT Load Check Lane]],6,FALSE),"n/a")</f>
        <v>n/a</v>
      </c>
      <c r="Q26" s="17" t="str">
        <f>IFERROR(VLOOKUP($K26,wiz[[Lanes]:[Min FRQT Load Check Lane]],7,FALSE),"n/a")</f>
        <v>n/a</v>
      </c>
      <c r="R26" s="17" t="str">
        <f>IFERROR(VLOOKUP($K26,wiz[[Lanes]:[Min FRQT Load Check Lane]],8,FALSE),"n/a")</f>
        <v>n/a</v>
      </c>
      <c r="S26" s="17" t="str">
        <f>IFERROR(VLOOKUP($K26,wiz[[Lanes]:[Min FRQT Load Check Lane]],9,FALSE),"n/a")</f>
        <v>n/a</v>
      </c>
      <c r="T26" s="17" t="str">
        <f>IFERROR(VLOOKUP($K26,wiz[[Lanes]:[Min FRQT Load Check Lane]],10,FALSE),"n/a")</f>
        <v>n/a</v>
      </c>
      <c r="U26" s="17" t="str">
        <f>IFERROR(VLOOKUP($K26,wiz[[Lanes]:[Min FRQT Load Check Lane]],11,FALSE),"n/a")</f>
        <v>n/a</v>
      </c>
      <c r="V26" s="17" t="str">
        <f>IFERROR(VLOOKUP($K26,wiz[[Lanes]:[Min FRQT Load Check Lane]],12,FALSE),"n/a")</f>
        <v>n/a</v>
      </c>
      <c r="W26" s="17" t="str">
        <f>IFERROR(VLOOKUP($K26,wiz[[Lanes]:[Min FRQT Load Check Lane]],13,FALSE),"n/a")</f>
        <v>n/a</v>
      </c>
    </row>
    <row r="27" spans="2:23" x14ac:dyDescent="0.3">
      <c r="B27" s="13" t="s">
        <v>2674</v>
      </c>
      <c r="C27" s="13" t="s">
        <v>2643</v>
      </c>
      <c r="D27" s="13" t="s">
        <v>2657</v>
      </c>
      <c r="E27" s="13" t="s">
        <v>2645</v>
      </c>
      <c r="F27" s="13">
        <v>30233</v>
      </c>
      <c r="G27" s="13" t="s">
        <v>2675</v>
      </c>
      <c r="H27" s="13">
        <v>37138</v>
      </c>
      <c r="I27" s="13">
        <v>6424</v>
      </c>
      <c r="J27" s="13" t="e">
        <f>VLOOKUP(D27,'Matched Names'!$A$1:$C$52,3,FALSE)</f>
        <v>#N/A</v>
      </c>
      <c r="K27" t="e">
        <f t="shared" si="0"/>
        <v>#N/A</v>
      </c>
      <c r="L27" s="17" t="str">
        <f>IFERROR(VLOOKUP($K27,wiz[[Lanes]:[Min FRQT Load Check Lane]],2,FALSE),"n/a")</f>
        <v>n/a</v>
      </c>
      <c r="M27" s="17" t="str">
        <f>IFERROR(VLOOKUP($K27,wiz[[Lanes]:[Min FRQT Load Check Lane]],3,FALSE),"n/a")</f>
        <v>n/a</v>
      </c>
      <c r="N27" s="17" t="str">
        <f>IFERROR(VLOOKUP($K27,wiz[[Lanes]:[Min FRQT Load Check Lane]],4,FALSE),"n/a")</f>
        <v>n/a</v>
      </c>
      <c r="O27" s="17" t="str">
        <f>IFERROR(VLOOKUP($K27,wiz[[Lanes]:[Min FRQT Load Check Lane]],5,FALSE),"n/a")</f>
        <v>n/a</v>
      </c>
      <c r="P27" s="17" t="str">
        <f>IFERROR(VLOOKUP($K27,wiz[[Lanes]:[Min FRQT Load Check Lane]],6,FALSE),"n/a")</f>
        <v>n/a</v>
      </c>
      <c r="Q27" s="17" t="str">
        <f>IFERROR(VLOOKUP($K27,wiz[[Lanes]:[Min FRQT Load Check Lane]],7,FALSE),"n/a")</f>
        <v>n/a</v>
      </c>
      <c r="R27" s="17" t="str">
        <f>IFERROR(VLOOKUP($K27,wiz[[Lanes]:[Min FRQT Load Check Lane]],8,FALSE),"n/a")</f>
        <v>n/a</v>
      </c>
      <c r="S27" s="17" t="str">
        <f>IFERROR(VLOOKUP($K27,wiz[[Lanes]:[Min FRQT Load Check Lane]],9,FALSE),"n/a")</f>
        <v>n/a</v>
      </c>
      <c r="T27" s="17" t="str">
        <f>IFERROR(VLOOKUP($K27,wiz[[Lanes]:[Min FRQT Load Check Lane]],10,FALSE),"n/a")</f>
        <v>n/a</v>
      </c>
      <c r="U27" s="17" t="str">
        <f>IFERROR(VLOOKUP($K27,wiz[[Lanes]:[Min FRQT Load Check Lane]],11,FALSE),"n/a")</f>
        <v>n/a</v>
      </c>
      <c r="V27" s="17" t="str">
        <f>IFERROR(VLOOKUP($K27,wiz[[Lanes]:[Min FRQT Load Check Lane]],12,FALSE),"n/a")</f>
        <v>n/a</v>
      </c>
      <c r="W27" s="17" t="str">
        <f>IFERROR(VLOOKUP($K27,wiz[[Lanes]:[Min FRQT Load Check Lane]],13,FALSE),"n/a")</f>
        <v>n/a</v>
      </c>
    </row>
    <row r="28" spans="2:23" x14ac:dyDescent="0.3">
      <c r="B28" s="13" t="s">
        <v>2676</v>
      </c>
      <c r="C28" s="13" t="s">
        <v>2643</v>
      </c>
      <c r="D28" s="13" t="s">
        <v>2657</v>
      </c>
      <c r="E28" s="13" t="s">
        <v>2645</v>
      </c>
      <c r="F28" s="13">
        <v>30233</v>
      </c>
      <c r="G28" s="13" t="s">
        <v>2655</v>
      </c>
      <c r="H28" s="13">
        <v>27048</v>
      </c>
      <c r="I28" s="13">
        <v>3141.83</v>
      </c>
      <c r="J28" s="13" t="e">
        <f>VLOOKUP(D28,'Matched Names'!$A$1:$C$52,3,FALSE)</f>
        <v>#N/A</v>
      </c>
      <c r="K28" t="e">
        <f t="shared" si="0"/>
        <v>#N/A</v>
      </c>
      <c r="L28" s="17" t="str">
        <f>IFERROR(VLOOKUP($K28,wiz[[Lanes]:[Min FRQT Load Check Lane]],2,FALSE),"n/a")</f>
        <v>n/a</v>
      </c>
      <c r="M28" s="17" t="str">
        <f>IFERROR(VLOOKUP($K28,wiz[[Lanes]:[Min FRQT Load Check Lane]],3,FALSE),"n/a")</f>
        <v>n/a</v>
      </c>
      <c r="N28" s="17" t="str">
        <f>IFERROR(VLOOKUP($K28,wiz[[Lanes]:[Min FRQT Load Check Lane]],4,FALSE),"n/a")</f>
        <v>n/a</v>
      </c>
      <c r="O28" s="17" t="str">
        <f>IFERROR(VLOOKUP($K28,wiz[[Lanes]:[Min FRQT Load Check Lane]],5,FALSE),"n/a")</f>
        <v>n/a</v>
      </c>
      <c r="P28" s="17" t="str">
        <f>IFERROR(VLOOKUP($K28,wiz[[Lanes]:[Min FRQT Load Check Lane]],6,FALSE),"n/a")</f>
        <v>n/a</v>
      </c>
      <c r="Q28" s="17" t="str">
        <f>IFERROR(VLOOKUP($K28,wiz[[Lanes]:[Min FRQT Load Check Lane]],7,FALSE),"n/a")</f>
        <v>n/a</v>
      </c>
      <c r="R28" s="17" t="str">
        <f>IFERROR(VLOOKUP($K28,wiz[[Lanes]:[Min FRQT Load Check Lane]],8,FALSE),"n/a")</f>
        <v>n/a</v>
      </c>
      <c r="S28" s="17" t="str">
        <f>IFERROR(VLOOKUP($K28,wiz[[Lanes]:[Min FRQT Load Check Lane]],9,FALSE),"n/a")</f>
        <v>n/a</v>
      </c>
      <c r="T28" s="17" t="str">
        <f>IFERROR(VLOOKUP($K28,wiz[[Lanes]:[Min FRQT Load Check Lane]],10,FALSE),"n/a")</f>
        <v>n/a</v>
      </c>
      <c r="U28" s="17" t="str">
        <f>IFERROR(VLOOKUP($K28,wiz[[Lanes]:[Min FRQT Load Check Lane]],11,FALSE),"n/a")</f>
        <v>n/a</v>
      </c>
      <c r="V28" s="17" t="str">
        <f>IFERROR(VLOOKUP($K28,wiz[[Lanes]:[Min FRQT Load Check Lane]],12,FALSE),"n/a")</f>
        <v>n/a</v>
      </c>
      <c r="W28" s="17" t="str">
        <f>IFERROR(VLOOKUP($K28,wiz[[Lanes]:[Min FRQT Load Check Lane]],13,FALSE),"n/a")</f>
        <v>n/a</v>
      </c>
    </row>
    <row r="29" spans="2:23" x14ac:dyDescent="0.3">
      <c r="B29" s="13" t="s">
        <v>2677</v>
      </c>
      <c r="C29" s="13" t="s">
        <v>2643</v>
      </c>
      <c r="D29" s="13" t="s">
        <v>2657</v>
      </c>
      <c r="E29" s="13" t="s">
        <v>2678</v>
      </c>
      <c r="F29" s="13">
        <v>32827</v>
      </c>
      <c r="G29" s="13" t="s">
        <v>2679</v>
      </c>
      <c r="H29" s="13">
        <v>33619</v>
      </c>
      <c r="I29" s="13">
        <v>400</v>
      </c>
      <c r="J29" s="13" t="e">
        <f>VLOOKUP(D29,'Matched Names'!$A$1:$C$52,3,FALSE)</f>
        <v>#N/A</v>
      </c>
      <c r="K29" t="e">
        <f t="shared" si="0"/>
        <v>#N/A</v>
      </c>
      <c r="L29" s="17" t="str">
        <f>IFERROR(VLOOKUP($K29,wiz[[Lanes]:[Min FRQT Load Check Lane]],2,FALSE),"n/a")</f>
        <v>n/a</v>
      </c>
      <c r="M29" s="17" t="str">
        <f>IFERROR(VLOOKUP($K29,wiz[[Lanes]:[Min FRQT Load Check Lane]],3,FALSE),"n/a")</f>
        <v>n/a</v>
      </c>
      <c r="N29" s="17" t="str">
        <f>IFERROR(VLOOKUP($K29,wiz[[Lanes]:[Min FRQT Load Check Lane]],4,FALSE),"n/a")</f>
        <v>n/a</v>
      </c>
      <c r="O29" s="17" t="str">
        <f>IFERROR(VLOOKUP($K29,wiz[[Lanes]:[Min FRQT Load Check Lane]],5,FALSE),"n/a")</f>
        <v>n/a</v>
      </c>
      <c r="P29" s="17" t="str">
        <f>IFERROR(VLOOKUP($K29,wiz[[Lanes]:[Min FRQT Load Check Lane]],6,FALSE),"n/a")</f>
        <v>n/a</v>
      </c>
      <c r="Q29" s="17" t="str">
        <f>IFERROR(VLOOKUP($K29,wiz[[Lanes]:[Min FRQT Load Check Lane]],7,FALSE),"n/a")</f>
        <v>n/a</v>
      </c>
      <c r="R29" s="17" t="str">
        <f>IFERROR(VLOOKUP($K29,wiz[[Lanes]:[Min FRQT Load Check Lane]],8,FALSE),"n/a")</f>
        <v>n/a</v>
      </c>
      <c r="S29" s="17" t="str">
        <f>IFERROR(VLOOKUP($K29,wiz[[Lanes]:[Min FRQT Load Check Lane]],9,FALSE),"n/a")</f>
        <v>n/a</v>
      </c>
      <c r="T29" s="17" t="str">
        <f>IFERROR(VLOOKUP($K29,wiz[[Lanes]:[Min FRQT Load Check Lane]],10,FALSE),"n/a")</f>
        <v>n/a</v>
      </c>
      <c r="U29" s="17" t="str">
        <f>IFERROR(VLOOKUP($K29,wiz[[Lanes]:[Min FRQT Load Check Lane]],11,FALSE),"n/a")</f>
        <v>n/a</v>
      </c>
      <c r="V29" s="17" t="str">
        <f>IFERROR(VLOOKUP($K29,wiz[[Lanes]:[Min FRQT Load Check Lane]],12,FALSE),"n/a")</f>
        <v>n/a</v>
      </c>
      <c r="W29" s="17" t="str">
        <f>IFERROR(VLOOKUP($K29,wiz[[Lanes]:[Min FRQT Load Check Lane]],13,FALSE),"n/a")</f>
        <v>n/a</v>
      </c>
    </row>
    <row r="30" spans="2:23" x14ac:dyDescent="0.3">
      <c r="B30" s="13" t="s">
        <v>2680</v>
      </c>
      <c r="C30" s="13" t="s">
        <v>2643</v>
      </c>
      <c r="D30" s="13" t="s">
        <v>2657</v>
      </c>
      <c r="E30" s="13" t="s">
        <v>2655</v>
      </c>
      <c r="F30" s="13">
        <v>27048</v>
      </c>
      <c r="G30" s="13" t="s">
        <v>2645</v>
      </c>
      <c r="H30" s="13">
        <v>30233</v>
      </c>
      <c r="I30" s="13">
        <v>39410</v>
      </c>
      <c r="J30" s="13" t="e">
        <f>VLOOKUP(D30,'Matched Names'!$A$1:$C$52,3,FALSE)</f>
        <v>#N/A</v>
      </c>
      <c r="K30" t="e">
        <f t="shared" si="0"/>
        <v>#N/A</v>
      </c>
      <c r="L30" s="17" t="str">
        <f>IFERROR(VLOOKUP($K30,wiz[[Lanes]:[Min FRQT Load Check Lane]],2,FALSE),"n/a")</f>
        <v>n/a</v>
      </c>
      <c r="M30" s="17" t="str">
        <f>IFERROR(VLOOKUP($K30,wiz[[Lanes]:[Min FRQT Load Check Lane]],3,FALSE),"n/a")</f>
        <v>n/a</v>
      </c>
      <c r="N30" s="17" t="str">
        <f>IFERROR(VLOOKUP($K30,wiz[[Lanes]:[Min FRQT Load Check Lane]],4,FALSE),"n/a")</f>
        <v>n/a</v>
      </c>
      <c r="O30" s="17" t="str">
        <f>IFERROR(VLOOKUP($K30,wiz[[Lanes]:[Min FRQT Load Check Lane]],5,FALSE),"n/a")</f>
        <v>n/a</v>
      </c>
      <c r="P30" s="17" t="str">
        <f>IFERROR(VLOOKUP($K30,wiz[[Lanes]:[Min FRQT Load Check Lane]],6,FALSE),"n/a")</f>
        <v>n/a</v>
      </c>
      <c r="Q30" s="17" t="str">
        <f>IFERROR(VLOOKUP($K30,wiz[[Lanes]:[Min FRQT Load Check Lane]],7,FALSE),"n/a")</f>
        <v>n/a</v>
      </c>
      <c r="R30" s="17" t="str">
        <f>IFERROR(VLOOKUP($K30,wiz[[Lanes]:[Min FRQT Load Check Lane]],8,FALSE),"n/a")</f>
        <v>n/a</v>
      </c>
      <c r="S30" s="17" t="str">
        <f>IFERROR(VLOOKUP($K30,wiz[[Lanes]:[Min FRQT Load Check Lane]],9,FALSE),"n/a")</f>
        <v>n/a</v>
      </c>
      <c r="T30" s="17" t="str">
        <f>IFERROR(VLOOKUP($K30,wiz[[Lanes]:[Min FRQT Load Check Lane]],10,FALSE),"n/a")</f>
        <v>n/a</v>
      </c>
      <c r="U30" s="17" t="str">
        <f>IFERROR(VLOOKUP($K30,wiz[[Lanes]:[Min FRQT Load Check Lane]],11,FALSE),"n/a")</f>
        <v>n/a</v>
      </c>
      <c r="V30" s="17" t="str">
        <f>IFERROR(VLOOKUP($K30,wiz[[Lanes]:[Min FRQT Load Check Lane]],12,FALSE),"n/a")</f>
        <v>n/a</v>
      </c>
      <c r="W30" s="17" t="str">
        <f>IFERROR(VLOOKUP($K30,wiz[[Lanes]:[Min FRQT Load Check Lane]],13,FALSE),"n/a")</f>
        <v>n/a</v>
      </c>
    </row>
    <row r="31" spans="2:23" x14ac:dyDescent="0.3">
      <c r="B31" s="13" t="s">
        <v>2681</v>
      </c>
      <c r="C31" s="13" t="s">
        <v>2643</v>
      </c>
      <c r="D31" s="13" t="s">
        <v>2657</v>
      </c>
      <c r="E31" s="13" t="s">
        <v>2679</v>
      </c>
      <c r="F31" s="13">
        <v>33619</v>
      </c>
      <c r="G31" s="13" t="s">
        <v>2678</v>
      </c>
      <c r="H31" s="13">
        <v>32827</v>
      </c>
      <c r="I31" s="13">
        <v>400</v>
      </c>
      <c r="J31" s="13" t="e">
        <f>VLOOKUP(D31,'Matched Names'!$A$1:$C$52,3,FALSE)</f>
        <v>#N/A</v>
      </c>
      <c r="K31" t="e">
        <f t="shared" si="0"/>
        <v>#N/A</v>
      </c>
      <c r="L31" s="17" t="str">
        <f>IFERROR(VLOOKUP($K31,wiz[[Lanes]:[Min FRQT Load Check Lane]],2,FALSE),"n/a")</f>
        <v>n/a</v>
      </c>
      <c r="M31" s="17" t="str">
        <f>IFERROR(VLOOKUP($K31,wiz[[Lanes]:[Min FRQT Load Check Lane]],3,FALSE),"n/a")</f>
        <v>n/a</v>
      </c>
      <c r="N31" s="17" t="str">
        <f>IFERROR(VLOOKUP($K31,wiz[[Lanes]:[Min FRQT Load Check Lane]],4,FALSE),"n/a")</f>
        <v>n/a</v>
      </c>
      <c r="O31" s="17" t="str">
        <f>IFERROR(VLOOKUP($K31,wiz[[Lanes]:[Min FRQT Load Check Lane]],5,FALSE),"n/a")</f>
        <v>n/a</v>
      </c>
      <c r="P31" s="17" t="str">
        <f>IFERROR(VLOOKUP($K31,wiz[[Lanes]:[Min FRQT Load Check Lane]],6,FALSE),"n/a")</f>
        <v>n/a</v>
      </c>
      <c r="Q31" s="17" t="str">
        <f>IFERROR(VLOOKUP($K31,wiz[[Lanes]:[Min FRQT Load Check Lane]],7,FALSE),"n/a")</f>
        <v>n/a</v>
      </c>
      <c r="R31" s="17" t="str">
        <f>IFERROR(VLOOKUP($K31,wiz[[Lanes]:[Min FRQT Load Check Lane]],8,FALSE),"n/a")</f>
        <v>n/a</v>
      </c>
      <c r="S31" s="17" t="str">
        <f>IFERROR(VLOOKUP($K31,wiz[[Lanes]:[Min FRQT Load Check Lane]],9,FALSE),"n/a")</f>
        <v>n/a</v>
      </c>
      <c r="T31" s="17" t="str">
        <f>IFERROR(VLOOKUP($K31,wiz[[Lanes]:[Min FRQT Load Check Lane]],10,FALSE),"n/a")</f>
        <v>n/a</v>
      </c>
      <c r="U31" s="17" t="str">
        <f>IFERROR(VLOOKUP($K31,wiz[[Lanes]:[Min FRQT Load Check Lane]],11,FALSE),"n/a")</f>
        <v>n/a</v>
      </c>
      <c r="V31" s="17" t="str">
        <f>IFERROR(VLOOKUP($K31,wiz[[Lanes]:[Min FRQT Load Check Lane]],12,FALSE),"n/a")</f>
        <v>n/a</v>
      </c>
      <c r="W31" s="17" t="str">
        <f>IFERROR(VLOOKUP($K31,wiz[[Lanes]:[Min FRQT Load Check Lane]],13,FALSE),"n/a")</f>
        <v>n/a</v>
      </c>
    </row>
    <row r="32" spans="2:23" x14ac:dyDescent="0.3">
      <c r="B32" s="13" t="s">
        <v>2682</v>
      </c>
      <c r="C32" s="13" t="s">
        <v>2643</v>
      </c>
      <c r="D32" s="13" t="s">
        <v>2552</v>
      </c>
      <c r="E32" s="13" t="s">
        <v>2658</v>
      </c>
      <c r="F32" s="13">
        <v>24527</v>
      </c>
      <c r="G32" s="13" t="s">
        <v>2659</v>
      </c>
      <c r="H32" s="13">
        <v>38343</v>
      </c>
      <c r="I32" s="13">
        <v>1180</v>
      </c>
      <c r="J32" s="13" t="str">
        <f>VLOOKUP(D32,'Matched Names'!$A$1:$C$52,3,FALSE)</f>
        <v xml:space="preserve">AMERICAN WOODMARK COR|   </v>
      </c>
      <c r="K32" t="str">
        <f t="shared" si="0"/>
        <v>AMERICAN WOODMARK COR| 2452738343</v>
      </c>
      <c r="L32" s="17">
        <f>IFERROR(VLOOKUP($K32,wiz[[Lanes]:[Min FRQT Load Check Lane]],2,FALSE),"n/a")</f>
        <v>11</v>
      </c>
      <c r="M32" s="17">
        <f>IFERROR(VLOOKUP($K32,wiz[[Lanes]:[Min FRQT Load Check Lane]],3,FALSE),"n/a")</f>
        <v>1.8</v>
      </c>
      <c r="N32" s="17">
        <f>IFERROR(VLOOKUP($K32,wiz[[Lanes]:[Min FRQT Load Check Lane]],4,FALSE),"n/a")</f>
        <v>0.19</v>
      </c>
      <c r="O32" s="17">
        <f>IFERROR(VLOOKUP($K32,wiz[[Lanes]:[Min FRQT Load Check Lane]],5,FALSE),"n/a")</f>
        <v>654</v>
      </c>
      <c r="P32" s="17">
        <f>IFERROR(VLOOKUP($K32,wiz[[Lanes]:[Min FRQT Load Check Lane]],6,FALSE),"n/a")</f>
        <v>1.08</v>
      </c>
      <c r="Q32" s="17">
        <f>IFERROR(VLOOKUP($K32,wiz[[Lanes]:[Min FRQT Load Check Lane]],7,FALSE),"n/a")</f>
        <v>134</v>
      </c>
      <c r="R32" s="17">
        <f>IFERROR(VLOOKUP($K32,wiz[[Lanes]:[Min FRQT Load Check Lane]],8,FALSE),"n/a")</f>
        <v>0.36</v>
      </c>
      <c r="S32" s="17">
        <f>IFERROR(VLOOKUP($K32,wiz[[Lanes]:[Min FRQT Load Check Lane]],9,FALSE),"n/a")</f>
        <v>11</v>
      </c>
      <c r="T32" s="17">
        <f>IFERROR(VLOOKUP($K32,wiz[[Lanes]:[Min FRQT Load Check Lane]],10,FALSE),"n/a")</f>
        <v>188</v>
      </c>
      <c r="U32" s="17">
        <f>IFERROR(VLOOKUP($K32,wiz[[Lanes]:[Min FRQT Load Check Lane]],11,FALSE),"n/a")</f>
        <v>73</v>
      </c>
      <c r="V32" s="17">
        <f>IFERROR(VLOOKUP($K32,wiz[[Lanes]:[Min FRQT Load Check Lane]],12,FALSE),"n/a")</f>
        <v>231</v>
      </c>
      <c r="W32" s="17">
        <f>IFERROR(VLOOKUP($K32,wiz[[Lanes]:[Min FRQT Load Check Lane]],13,FALSE),"n/a")</f>
        <v>492</v>
      </c>
    </row>
    <row r="33" spans="2:23" x14ac:dyDescent="0.3">
      <c r="B33" s="13" t="s">
        <v>2683</v>
      </c>
      <c r="C33" s="13" t="s">
        <v>2643</v>
      </c>
      <c r="D33" s="13" t="s">
        <v>2552</v>
      </c>
      <c r="E33" s="13" t="s">
        <v>2646</v>
      </c>
      <c r="F33" s="13">
        <v>30538</v>
      </c>
      <c r="G33" s="13" t="s">
        <v>2661</v>
      </c>
      <c r="H33" s="13">
        <v>46933</v>
      </c>
      <c r="I33" s="13">
        <v>59398.64</v>
      </c>
      <c r="J33" s="13" t="str">
        <f>VLOOKUP(D33,'Matched Names'!$A$1:$C$52,3,FALSE)</f>
        <v xml:space="preserve">AMERICAN WOODMARK COR|   </v>
      </c>
      <c r="K33" t="str">
        <f t="shared" si="0"/>
        <v>AMERICAN WOODMARK COR| 3053846933</v>
      </c>
      <c r="L33" s="17">
        <f>IFERROR(VLOOKUP($K33,wiz[[Lanes]:[Min FRQT Load Check Lane]],2,FALSE),"n/a")</f>
        <v>58</v>
      </c>
      <c r="M33" s="17">
        <f>IFERROR(VLOOKUP($K33,wiz[[Lanes]:[Min FRQT Load Check Lane]],3,FALSE),"n/a")</f>
        <v>1.46</v>
      </c>
      <c r="N33" s="17">
        <f>IFERROR(VLOOKUP($K33,wiz[[Lanes]:[Min FRQT Load Check Lane]],4,FALSE),"n/a")</f>
        <v>0.2</v>
      </c>
      <c r="O33" s="17">
        <f>IFERROR(VLOOKUP($K33,wiz[[Lanes]:[Min FRQT Load Check Lane]],5,FALSE),"n/a")</f>
        <v>598</v>
      </c>
      <c r="P33" s="17">
        <f>IFERROR(VLOOKUP($K33,wiz[[Lanes]:[Min FRQT Load Check Lane]],6,FALSE),"n/a")</f>
        <v>1.25</v>
      </c>
      <c r="Q33" s="17">
        <f>IFERROR(VLOOKUP($K33,wiz[[Lanes]:[Min FRQT Load Check Lane]],7,FALSE),"n/a")</f>
        <v>98</v>
      </c>
      <c r="R33" s="17">
        <f>IFERROR(VLOOKUP($K33,wiz[[Lanes]:[Min FRQT Load Check Lane]],8,FALSE),"n/a")</f>
        <v>0.33</v>
      </c>
      <c r="S33" s="17">
        <f>IFERROR(VLOOKUP($K33,wiz[[Lanes]:[Min FRQT Load Check Lane]],9,FALSE),"n/a")</f>
        <v>5</v>
      </c>
      <c r="T33" s="17">
        <f>IFERROR(VLOOKUP($K33,wiz[[Lanes]:[Min FRQT Load Check Lane]],10,FALSE),"n/a")</f>
        <v>-147</v>
      </c>
      <c r="U33" s="17">
        <f>IFERROR(VLOOKUP($K33,wiz[[Lanes]:[Min FRQT Load Check Lane]],11,FALSE),"n/a")</f>
        <v>-35</v>
      </c>
      <c r="V33" s="17">
        <f>IFERROR(VLOOKUP($K33,wiz[[Lanes]:[Min FRQT Load Check Lane]],12,FALSE),"n/a")</f>
        <v>-53</v>
      </c>
      <c r="W33" s="17">
        <f>IFERROR(VLOOKUP($K33,wiz[[Lanes]:[Min FRQT Load Check Lane]],13,FALSE),"n/a")</f>
        <v>-235</v>
      </c>
    </row>
    <row r="34" spans="2:23" x14ac:dyDescent="0.3">
      <c r="B34" s="13" t="s">
        <v>2684</v>
      </c>
      <c r="C34" s="13" t="s">
        <v>2643</v>
      </c>
      <c r="D34" s="13" t="s">
        <v>2552</v>
      </c>
      <c r="E34" s="13" t="s">
        <v>2661</v>
      </c>
      <c r="F34" s="13">
        <v>46933</v>
      </c>
      <c r="G34" s="13" t="s">
        <v>2646</v>
      </c>
      <c r="H34" s="13">
        <v>30538</v>
      </c>
      <c r="I34" s="13">
        <v>5840.25</v>
      </c>
      <c r="J34" s="13" t="str">
        <f>VLOOKUP(D34,'Matched Names'!$A$1:$C$52,3,FALSE)</f>
        <v xml:space="preserve">AMERICAN WOODMARK COR|   </v>
      </c>
      <c r="K34" t="str">
        <f t="shared" si="0"/>
        <v>AMERICAN WOODMARK COR| 4693330538</v>
      </c>
      <c r="L34" s="17">
        <f>IFERROR(VLOOKUP($K34,wiz[[Lanes]:[Min FRQT Load Check Lane]],2,FALSE),"n/a")</f>
        <v>5</v>
      </c>
      <c r="M34" s="17">
        <f>IFERROR(VLOOKUP($K34,wiz[[Lanes]:[Min FRQT Load Check Lane]],3,FALSE),"n/a")</f>
        <v>1.95</v>
      </c>
      <c r="N34" s="17">
        <f>IFERROR(VLOOKUP($K34,wiz[[Lanes]:[Min FRQT Load Check Lane]],4,FALSE),"n/a")</f>
        <v>0.2</v>
      </c>
      <c r="O34" s="17">
        <f>IFERROR(VLOOKUP($K34,wiz[[Lanes]:[Min FRQT Load Check Lane]],5,FALSE),"n/a")</f>
        <v>599</v>
      </c>
      <c r="P34" s="17">
        <f>IFERROR(VLOOKUP($K34,wiz[[Lanes]:[Min FRQT Load Check Lane]],6,FALSE),"n/a")</f>
        <v>1</v>
      </c>
      <c r="Q34" s="17">
        <f>IFERROR(VLOOKUP($K34,wiz[[Lanes]:[Min FRQT Load Check Lane]],7,FALSE),"n/a")</f>
        <v>31</v>
      </c>
      <c r="R34" s="17">
        <f>IFERROR(VLOOKUP($K34,wiz[[Lanes]:[Min FRQT Load Check Lane]],8,FALSE),"n/a")</f>
        <v>0.27</v>
      </c>
      <c r="S34" s="17">
        <f>IFERROR(VLOOKUP($K34,wiz[[Lanes]:[Min FRQT Load Check Lane]],9,FALSE),"n/a")</f>
        <v>6</v>
      </c>
      <c r="T34" s="17">
        <f>IFERROR(VLOOKUP($K34,wiz[[Lanes]:[Min FRQT Load Check Lane]],10,FALSE),"n/a")</f>
        <v>-18</v>
      </c>
      <c r="U34" s="17">
        <f>IFERROR(VLOOKUP($K34,wiz[[Lanes]:[Min FRQT Load Check Lane]],11,FALSE),"n/a")</f>
        <v>24</v>
      </c>
      <c r="V34" s="17">
        <f>IFERROR(VLOOKUP($K34,wiz[[Lanes]:[Min FRQT Load Check Lane]],12,FALSE),"n/a")</f>
        <v>259</v>
      </c>
      <c r="W34" s="17">
        <f>IFERROR(VLOOKUP($K34,wiz[[Lanes]:[Min FRQT Load Check Lane]],13,FALSE),"n/a")</f>
        <v>265</v>
      </c>
    </row>
    <row r="35" spans="2:23" x14ac:dyDescent="0.3">
      <c r="B35" s="13" t="s">
        <v>2685</v>
      </c>
      <c r="C35" s="13" t="s">
        <v>2643</v>
      </c>
      <c r="D35" s="13" t="s">
        <v>2552</v>
      </c>
      <c r="E35" s="13" t="s">
        <v>2661</v>
      </c>
      <c r="F35" s="13">
        <v>46933</v>
      </c>
      <c r="G35" s="13" t="s">
        <v>2659</v>
      </c>
      <c r="H35" s="13">
        <v>38343</v>
      </c>
      <c r="I35" s="13">
        <v>1698</v>
      </c>
      <c r="J35" s="13" t="str">
        <f>VLOOKUP(D35,'Matched Names'!$A$1:$C$52,3,FALSE)</f>
        <v xml:space="preserve">AMERICAN WOODMARK COR|   </v>
      </c>
      <c r="K35" t="str">
        <f t="shared" si="0"/>
        <v>AMERICAN WOODMARK COR| 4693338343</v>
      </c>
      <c r="L35" s="17">
        <f>IFERROR(VLOOKUP($K35,wiz[[Lanes]:[Min FRQT Load Check Lane]],2,FALSE),"n/a")</f>
        <v>7</v>
      </c>
      <c r="M35" s="17">
        <f>IFERROR(VLOOKUP($K35,wiz[[Lanes]:[Min FRQT Load Check Lane]],3,FALSE),"n/a")</f>
        <v>1.76</v>
      </c>
      <c r="N35" s="17">
        <f>IFERROR(VLOOKUP($K35,wiz[[Lanes]:[Min FRQT Load Check Lane]],4,FALSE),"n/a")</f>
        <v>0.19</v>
      </c>
      <c r="O35" s="17">
        <f>IFERROR(VLOOKUP($K35,wiz[[Lanes]:[Min FRQT Load Check Lane]],5,FALSE),"n/a")</f>
        <v>482</v>
      </c>
      <c r="P35" s="17">
        <f>IFERROR(VLOOKUP($K35,wiz[[Lanes]:[Min FRQT Load Check Lane]],6,FALSE),"n/a")</f>
        <v>1.1499999999999999</v>
      </c>
      <c r="Q35" s="17">
        <f>IFERROR(VLOOKUP($K35,wiz[[Lanes]:[Min FRQT Load Check Lane]],7,FALSE),"n/a")</f>
        <v>48</v>
      </c>
      <c r="R35" s="17">
        <f>IFERROR(VLOOKUP($K35,wiz[[Lanes]:[Min FRQT Load Check Lane]],8,FALSE),"n/a")</f>
        <v>0.28000000000000003</v>
      </c>
      <c r="S35" s="17">
        <f>IFERROR(VLOOKUP($K35,wiz[[Lanes]:[Min FRQT Load Check Lane]],9,FALSE),"n/a")</f>
        <v>9</v>
      </c>
      <c r="T35" s="17">
        <f>IFERROR(VLOOKUP($K35,wiz[[Lanes]:[Min FRQT Load Check Lane]],10,FALSE),"n/a")</f>
        <v>-18</v>
      </c>
      <c r="U35" s="17">
        <f>IFERROR(VLOOKUP($K35,wiz[[Lanes]:[Min FRQT Load Check Lane]],11,FALSE),"n/a")</f>
        <v>-44</v>
      </c>
      <c r="V35" s="17">
        <f>IFERROR(VLOOKUP($K35,wiz[[Lanes]:[Min FRQT Load Check Lane]],12,FALSE),"n/a")</f>
        <v>294</v>
      </c>
      <c r="W35" s="17">
        <f>IFERROR(VLOOKUP($K35,wiz[[Lanes]:[Min FRQT Load Check Lane]],13,FALSE),"n/a")</f>
        <v>232</v>
      </c>
    </row>
    <row r="36" spans="2:23" x14ac:dyDescent="0.3">
      <c r="B36" s="13" t="s">
        <v>2686</v>
      </c>
      <c r="C36" s="13" t="s">
        <v>2643</v>
      </c>
      <c r="D36" s="13" t="s">
        <v>2552</v>
      </c>
      <c r="E36" s="13" t="s">
        <v>2661</v>
      </c>
      <c r="F36" s="13">
        <v>46933</v>
      </c>
      <c r="G36" s="13" t="s">
        <v>2666</v>
      </c>
      <c r="H36" s="13">
        <v>66223</v>
      </c>
      <c r="I36" s="13">
        <v>1135</v>
      </c>
      <c r="J36" s="13" t="str">
        <f>VLOOKUP(D36,'Matched Names'!$A$1:$C$52,3,FALSE)</f>
        <v xml:space="preserve">AMERICAN WOODMARK COR|   </v>
      </c>
      <c r="K36" t="str">
        <f t="shared" si="0"/>
        <v>AMERICAN WOODMARK COR| 4693366223</v>
      </c>
      <c r="L36" s="17" t="str">
        <f>IFERROR(VLOOKUP($K36,wiz[[Lanes]:[Min FRQT Load Check Lane]],2,FALSE),"n/a")</f>
        <v>n/a</v>
      </c>
      <c r="M36" s="17" t="str">
        <f>IFERROR(VLOOKUP($K36,wiz[[Lanes]:[Min FRQT Load Check Lane]],3,FALSE),"n/a")</f>
        <v>n/a</v>
      </c>
      <c r="N36" s="17" t="str">
        <f>IFERROR(VLOOKUP($K36,wiz[[Lanes]:[Min FRQT Load Check Lane]],4,FALSE),"n/a")</f>
        <v>n/a</v>
      </c>
      <c r="O36" s="17" t="str">
        <f>IFERROR(VLOOKUP($K36,wiz[[Lanes]:[Min FRQT Load Check Lane]],5,FALSE),"n/a")</f>
        <v>n/a</v>
      </c>
      <c r="P36" s="17" t="str">
        <f>IFERROR(VLOOKUP($K36,wiz[[Lanes]:[Min FRQT Load Check Lane]],6,FALSE),"n/a")</f>
        <v>n/a</v>
      </c>
      <c r="Q36" s="17" t="str">
        <f>IFERROR(VLOOKUP($K36,wiz[[Lanes]:[Min FRQT Load Check Lane]],7,FALSE),"n/a")</f>
        <v>n/a</v>
      </c>
      <c r="R36" s="17" t="str">
        <f>IFERROR(VLOOKUP($K36,wiz[[Lanes]:[Min FRQT Load Check Lane]],8,FALSE),"n/a")</f>
        <v>n/a</v>
      </c>
      <c r="S36" s="17" t="str">
        <f>IFERROR(VLOOKUP($K36,wiz[[Lanes]:[Min FRQT Load Check Lane]],9,FALSE),"n/a")</f>
        <v>n/a</v>
      </c>
      <c r="T36" s="17" t="str">
        <f>IFERROR(VLOOKUP($K36,wiz[[Lanes]:[Min FRQT Load Check Lane]],10,FALSE),"n/a")</f>
        <v>n/a</v>
      </c>
      <c r="U36" s="17" t="str">
        <f>IFERROR(VLOOKUP($K36,wiz[[Lanes]:[Min FRQT Load Check Lane]],11,FALSE),"n/a")</f>
        <v>n/a</v>
      </c>
      <c r="V36" s="17" t="str">
        <f>IFERROR(VLOOKUP($K36,wiz[[Lanes]:[Min FRQT Load Check Lane]],12,FALSE),"n/a")</f>
        <v>n/a</v>
      </c>
      <c r="W36" s="17" t="str">
        <f>IFERROR(VLOOKUP($K36,wiz[[Lanes]:[Min FRQT Load Check Lane]],13,FALSE),"n/a")</f>
        <v>n/a</v>
      </c>
    </row>
    <row r="37" spans="2:23" x14ac:dyDescent="0.3">
      <c r="B37" s="13" t="s">
        <v>2687</v>
      </c>
      <c r="C37" s="13" t="s">
        <v>2643</v>
      </c>
      <c r="D37" s="13" t="s">
        <v>2552</v>
      </c>
      <c r="E37" s="13" t="s">
        <v>2661</v>
      </c>
      <c r="F37" s="13">
        <v>46933</v>
      </c>
      <c r="G37" s="13" t="s">
        <v>2668</v>
      </c>
      <c r="H37" s="13">
        <v>55113</v>
      </c>
      <c r="I37" s="13">
        <v>3513</v>
      </c>
      <c r="J37" s="13" t="str">
        <f>VLOOKUP(D37,'Matched Names'!$A$1:$C$52,3,FALSE)</f>
        <v xml:space="preserve">AMERICAN WOODMARK COR|   </v>
      </c>
      <c r="K37" t="str">
        <f t="shared" si="0"/>
        <v>AMERICAN WOODMARK COR| 4693355113</v>
      </c>
      <c r="L37" s="17">
        <f>IFERROR(VLOOKUP($K37,wiz[[Lanes]:[Min FRQT Load Check Lane]],2,FALSE),"n/a")</f>
        <v>23</v>
      </c>
      <c r="M37" s="17">
        <f>IFERROR(VLOOKUP($K37,wiz[[Lanes]:[Min FRQT Load Check Lane]],3,FALSE),"n/a")</f>
        <v>1.97</v>
      </c>
      <c r="N37" s="17">
        <f>IFERROR(VLOOKUP($K37,wiz[[Lanes]:[Min FRQT Load Check Lane]],4,FALSE),"n/a")</f>
        <v>0.2</v>
      </c>
      <c r="O37" s="17">
        <f>IFERROR(VLOOKUP($K37,wiz[[Lanes]:[Min FRQT Load Check Lane]],5,FALSE),"n/a")</f>
        <v>594</v>
      </c>
      <c r="P37" s="17">
        <f>IFERROR(VLOOKUP($K37,wiz[[Lanes]:[Min FRQT Load Check Lane]],6,FALSE),"n/a")</f>
        <v>1.0900000000000001</v>
      </c>
      <c r="Q37" s="17">
        <f>IFERROR(VLOOKUP($K37,wiz[[Lanes]:[Min FRQT Load Check Lane]],7,FALSE),"n/a")</f>
        <v>52</v>
      </c>
      <c r="R37" s="17">
        <f>IFERROR(VLOOKUP($K37,wiz[[Lanes]:[Min FRQT Load Check Lane]],8,FALSE),"n/a")</f>
        <v>0.28000000000000003</v>
      </c>
      <c r="S37" s="17">
        <f>IFERROR(VLOOKUP($K37,wiz[[Lanes]:[Min FRQT Load Check Lane]],9,FALSE),"n/a")</f>
        <v>56</v>
      </c>
      <c r="T37" s="17">
        <f>IFERROR(VLOOKUP($K37,wiz[[Lanes]:[Min FRQT Load Check Lane]],10,FALSE),"n/a")</f>
        <v>-10</v>
      </c>
      <c r="U37" s="17">
        <f>IFERROR(VLOOKUP($K37,wiz[[Lanes]:[Min FRQT Load Check Lane]],11,FALSE),"n/a")</f>
        <v>3</v>
      </c>
      <c r="V37" s="17">
        <f>IFERROR(VLOOKUP($K37,wiz[[Lanes]:[Min FRQT Load Check Lane]],12,FALSE),"n/a")</f>
        <v>15</v>
      </c>
      <c r="W37" s="17">
        <f>IFERROR(VLOOKUP($K37,wiz[[Lanes]:[Min FRQT Load Check Lane]],13,FALSE),"n/a")</f>
        <v>8</v>
      </c>
    </row>
    <row r="38" spans="2:23" x14ac:dyDescent="0.3">
      <c r="B38" s="13" t="s">
        <v>2688</v>
      </c>
      <c r="C38" s="13" t="s">
        <v>2643</v>
      </c>
      <c r="D38" s="13" t="s">
        <v>2552</v>
      </c>
      <c r="E38" s="13" t="s">
        <v>2661</v>
      </c>
      <c r="F38" s="13">
        <v>46933</v>
      </c>
      <c r="G38" s="13" t="s">
        <v>2670</v>
      </c>
      <c r="H38" s="13">
        <v>30286</v>
      </c>
      <c r="I38" s="13">
        <v>2400</v>
      </c>
      <c r="J38" s="13" t="str">
        <f>VLOOKUP(D38,'Matched Names'!$A$1:$C$52,3,FALSE)</f>
        <v xml:space="preserve">AMERICAN WOODMARK COR|   </v>
      </c>
      <c r="K38" t="str">
        <f t="shared" si="0"/>
        <v>AMERICAN WOODMARK COR| 4693330286</v>
      </c>
      <c r="L38" s="17">
        <f>IFERROR(VLOOKUP($K38,wiz[[Lanes]:[Min FRQT Load Check Lane]],2,FALSE),"n/a")</f>
        <v>25</v>
      </c>
      <c r="M38" s="17">
        <f>IFERROR(VLOOKUP($K38,wiz[[Lanes]:[Min FRQT Load Check Lane]],3,FALSE),"n/a")</f>
        <v>1.78</v>
      </c>
      <c r="N38" s="17">
        <f>IFERROR(VLOOKUP($K38,wiz[[Lanes]:[Min FRQT Load Check Lane]],4,FALSE),"n/a")</f>
        <v>0.2</v>
      </c>
      <c r="O38" s="17">
        <f>IFERROR(VLOOKUP($K38,wiz[[Lanes]:[Min FRQT Load Check Lane]],5,FALSE),"n/a")</f>
        <v>674</v>
      </c>
      <c r="P38" s="17">
        <f>IFERROR(VLOOKUP($K38,wiz[[Lanes]:[Min FRQT Load Check Lane]],6,FALSE),"n/a")</f>
        <v>1.48</v>
      </c>
      <c r="Q38" s="17">
        <f>IFERROR(VLOOKUP($K38,wiz[[Lanes]:[Min FRQT Load Check Lane]],7,FALSE),"n/a")</f>
        <v>36</v>
      </c>
      <c r="R38" s="17">
        <f>IFERROR(VLOOKUP($K38,wiz[[Lanes]:[Min FRQT Load Check Lane]],8,FALSE),"n/a")</f>
        <v>0.27</v>
      </c>
      <c r="S38" s="17">
        <f>IFERROR(VLOOKUP($K38,wiz[[Lanes]:[Min FRQT Load Check Lane]],9,FALSE),"n/a")</f>
        <v>20</v>
      </c>
      <c r="T38" s="17">
        <f>IFERROR(VLOOKUP($K38,wiz[[Lanes]:[Min FRQT Load Check Lane]],10,FALSE),"n/a")</f>
        <v>-10</v>
      </c>
      <c r="U38" s="17">
        <f>IFERROR(VLOOKUP($K38,wiz[[Lanes]:[Min FRQT Load Check Lane]],11,FALSE),"n/a")</f>
        <v>-22</v>
      </c>
      <c r="V38" s="17">
        <f>IFERROR(VLOOKUP($K38,wiz[[Lanes]:[Min FRQT Load Check Lane]],12,FALSE),"n/a")</f>
        <v>82</v>
      </c>
      <c r="W38" s="17">
        <f>IFERROR(VLOOKUP($K38,wiz[[Lanes]:[Min FRQT Load Check Lane]],13,FALSE),"n/a")</f>
        <v>50</v>
      </c>
    </row>
    <row r="39" spans="2:23" x14ac:dyDescent="0.3">
      <c r="B39" s="13" t="s">
        <v>2689</v>
      </c>
      <c r="C39" s="13" t="s">
        <v>2643</v>
      </c>
      <c r="D39" s="13" t="s">
        <v>2552</v>
      </c>
      <c r="E39" s="13" t="s">
        <v>2659</v>
      </c>
      <c r="F39" s="13">
        <v>38343</v>
      </c>
      <c r="G39" s="13" t="s">
        <v>2646</v>
      </c>
      <c r="H39" s="13">
        <v>30538</v>
      </c>
      <c r="I39" s="13">
        <v>16620.8</v>
      </c>
      <c r="J39" s="13" t="str">
        <f>VLOOKUP(D39,'Matched Names'!$A$1:$C$52,3,FALSE)</f>
        <v xml:space="preserve">AMERICAN WOODMARK COR|   </v>
      </c>
      <c r="K39" t="str">
        <f t="shared" si="0"/>
        <v>AMERICAN WOODMARK COR| 3834330538</v>
      </c>
      <c r="L39" s="17">
        <f>IFERROR(VLOOKUP($K39,wiz[[Lanes]:[Min FRQT Load Check Lane]],2,FALSE),"n/a")</f>
        <v>12</v>
      </c>
      <c r="M39" s="17">
        <f>IFERROR(VLOOKUP($K39,wiz[[Lanes]:[Min FRQT Load Check Lane]],3,FALSE),"n/a")</f>
        <v>2.4500000000000002</v>
      </c>
      <c r="N39" s="17">
        <f>IFERROR(VLOOKUP($K39,wiz[[Lanes]:[Min FRQT Load Check Lane]],4,FALSE),"n/a")</f>
        <v>0.2</v>
      </c>
      <c r="O39" s="17">
        <f>IFERROR(VLOOKUP($K39,wiz[[Lanes]:[Min FRQT Load Check Lane]],5,FALSE),"n/a")</f>
        <v>424</v>
      </c>
      <c r="P39" s="17">
        <f>IFERROR(VLOOKUP($K39,wiz[[Lanes]:[Min FRQT Load Check Lane]],6,FALSE),"n/a")</f>
        <v>0.82</v>
      </c>
      <c r="Q39" s="17">
        <f>IFERROR(VLOOKUP($K39,wiz[[Lanes]:[Min FRQT Load Check Lane]],7,FALSE),"n/a")</f>
        <v>67</v>
      </c>
      <c r="R39" s="17">
        <f>IFERROR(VLOOKUP($K39,wiz[[Lanes]:[Min FRQT Load Check Lane]],8,FALSE),"n/a")</f>
        <v>0.3</v>
      </c>
      <c r="S39" s="17">
        <f>IFERROR(VLOOKUP($K39,wiz[[Lanes]:[Min FRQT Load Check Lane]],9,FALSE),"n/a")</f>
        <v>5</v>
      </c>
      <c r="T39" s="17">
        <f>IFERROR(VLOOKUP($K39,wiz[[Lanes]:[Min FRQT Load Check Lane]],10,FALSE),"n/a")</f>
        <v>-11</v>
      </c>
      <c r="U39" s="17">
        <f>IFERROR(VLOOKUP($K39,wiz[[Lanes]:[Min FRQT Load Check Lane]],11,FALSE),"n/a")</f>
        <v>16</v>
      </c>
      <c r="V39" s="17">
        <f>IFERROR(VLOOKUP($K39,wiz[[Lanes]:[Min FRQT Load Check Lane]],12,FALSE),"n/a")</f>
        <v>127</v>
      </c>
      <c r="W39" s="17">
        <f>IFERROR(VLOOKUP($K39,wiz[[Lanes]:[Min FRQT Load Check Lane]],13,FALSE),"n/a")</f>
        <v>132</v>
      </c>
    </row>
    <row r="40" spans="2:23" x14ac:dyDescent="0.3">
      <c r="B40" s="13" t="s">
        <v>2690</v>
      </c>
      <c r="C40" s="13" t="s">
        <v>2643</v>
      </c>
      <c r="D40" s="13" t="s">
        <v>2552</v>
      </c>
      <c r="E40" s="13" t="s">
        <v>2659</v>
      </c>
      <c r="F40" s="13">
        <v>38343</v>
      </c>
      <c r="G40" s="13" t="s">
        <v>2661</v>
      </c>
      <c r="H40" s="13">
        <v>46933</v>
      </c>
      <c r="I40" s="13">
        <v>44509</v>
      </c>
      <c r="J40" s="13" t="str">
        <f>VLOOKUP(D40,'Matched Names'!$A$1:$C$52,3,FALSE)</f>
        <v xml:space="preserve">AMERICAN WOODMARK COR|   </v>
      </c>
      <c r="K40" t="str">
        <f t="shared" si="0"/>
        <v>AMERICAN WOODMARK COR| 3834346933</v>
      </c>
      <c r="L40" s="17">
        <f>IFERROR(VLOOKUP($K40,wiz[[Lanes]:[Min FRQT Load Check Lane]],2,FALSE),"n/a")</f>
        <v>91</v>
      </c>
      <c r="M40" s="17">
        <f>IFERROR(VLOOKUP($K40,wiz[[Lanes]:[Min FRQT Load Check Lane]],3,FALSE),"n/a")</f>
        <v>1.96</v>
      </c>
      <c r="N40" s="17">
        <f>IFERROR(VLOOKUP($K40,wiz[[Lanes]:[Min FRQT Load Check Lane]],4,FALSE),"n/a")</f>
        <v>0.19</v>
      </c>
      <c r="O40" s="17">
        <f>IFERROR(VLOOKUP($K40,wiz[[Lanes]:[Min FRQT Load Check Lane]],5,FALSE),"n/a")</f>
        <v>481</v>
      </c>
      <c r="P40" s="17">
        <f>IFERROR(VLOOKUP($K40,wiz[[Lanes]:[Min FRQT Load Check Lane]],6,FALSE),"n/a")</f>
        <v>0.82</v>
      </c>
      <c r="Q40" s="17">
        <f>IFERROR(VLOOKUP($K40,wiz[[Lanes]:[Min FRQT Load Check Lane]],7,FALSE),"n/a")</f>
        <v>85</v>
      </c>
      <c r="R40" s="17">
        <f>IFERROR(VLOOKUP($K40,wiz[[Lanes]:[Min FRQT Load Check Lane]],8,FALSE),"n/a")</f>
        <v>0.32</v>
      </c>
      <c r="S40" s="17">
        <f>IFERROR(VLOOKUP($K40,wiz[[Lanes]:[Min FRQT Load Check Lane]],9,FALSE),"n/a")</f>
        <v>8</v>
      </c>
      <c r="T40" s="17">
        <f>IFERROR(VLOOKUP($K40,wiz[[Lanes]:[Min FRQT Load Check Lane]],10,FALSE),"n/a")</f>
        <v>-11</v>
      </c>
      <c r="U40" s="17">
        <f>IFERROR(VLOOKUP($K40,wiz[[Lanes]:[Min FRQT Load Check Lane]],11,FALSE),"n/a")</f>
        <v>35</v>
      </c>
      <c r="V40" s="17">
        <f>IFERROR(VLOOKUP($K40,wiz[[Lanes]:[Min FRQT Load Check Lane]],12,FALSE),"n/a")</f>
        <v>-33</v>
      </c>
      <c r="W40" s="17">
        <f>IFERROR(VLOOKUP($K40,wiz[[Lanes]:[Min FRQT Load Check Lane]],13,FALSE),"n/a")</f>
        <v>-9</v>
      </c>
    </row>
    <row r="41" spans="2:23" x14ac:dyDescent="0.3">
      <c r="B41" s="13" t="s">
        <v>2691</v>
      </c>
      <c r="C41" s="13" t="s">
        <v>2643</v>
      </c>
      <c r="D41" s="13" t="s">
        <v>2552</v>
      </c>
      <c r="E41" s="13" t="s">
        <v>2645</v>
      </c>
      <c r="F41" s="13">
        <v>30233</v>
      </c>
      <c r="G41" s="13" t="s">
        <v>2645</v>
      </c>
      <c r="H41" s="13">
        <v>30233</v>
      </c>
      <c r="I41" s="13">
        <v>84819</v>
      </c>
      <c r="J41" s="13" t="str">
        <f>VLOOKUP(D41,'Matched Names'!$A$1:$C$52,3,FALSE)</f>
        <v xml:space="preserve">AMERICAN WOODMARK COR|   </v>
      </c>
      <c r="K41" t="str">
        <f t="shared" si="0"/>
        <v>AMERICAN WOODMARK COR| 3023330233</v>
      </c>
      <c r="L41" s="17" t="str">
        <f>IFERROR(VLOOKUP($K41,wiz[[Lanes]:[Min FRQT Load Check Lane]],2,FALSE),"n/a")</f>
        <v>n/a</v>
      </c>
      <c r="M41" s="17" t="str">
        <f>IFERROR(VLOOKUP($K41,wiz[[Lanes]:[Min FRQT Load Check Lane]],3,FALSE),"n/a")</f>
        <v>n/a</v>
      </c>
      <c r="N41" s="17" t="str">
        <f>IFERROR(VLOOKUP($K41,wiz[[Lanes]:[Min FRQT Load Check Lane]],4,FALSE),"n/a")</f>
        <v>n/a</v>
      </c>
      <c r="O41" s="17" t="str">
        <f>IFERROR(VLOOKUP($K41,wiz[[Lanes]:[Min FRQT Load Check Lane]],5,FALSE),"n/a")</f>
        <v>n/a</v>
      </c>
      <c r="P41" s="17" t="str">
        <f>IFERROR(VLOOKUP($K41,wiz[[Lanes]:[Min FRQT Load Check Lane]],6,FALSE),"n/a")</f>
        <v>n/a</v>
      </c>
      <c r="Q41" s="17" t="str">
        <f>IFERROR(VLOOKUP($K41,wiz[[Lanes]:[Min FRQT Load Check Lane]],7,FALSE),"n/a")</f>
        <v>n/a</v>
      </c>
      <c r="R41" s="17" t="str">
        <f>IFERROR(VLOOKUP($K41,wiz[[Lanes]:[Min FRQT Load Check Lane]],8,FALSE),"n/a")</f>
        <v>n/a</v>
      </c>
      <c r="S41" s="17" t="str">
        <f>IFERROR(VLOOKUP($K41,wiz[[Lanes]:[Min FRQT Load Check Lane]],9,FALSE),"n/a")</f>
        <v>n/a</v>
      </c>
      <c r="T41" s="17" t="str">
        <f>IFERROR(VLOOKUP($K41,wiz[[Lanes]:[Min FRQT Load Check Lane]],10,FALSE),"n/a")</f>
        <v>n/a</v>
      </c>
      <c r="U41" s="17" t="str">
        <f>IFERROR(VLOOKUP($K41,wiz[[Lanes]:[Min FRQT Load Check Lane]],11,FALSE),"n/a")</f>
        <v>n/a</v>
      </c>
      <c r="V41" s="17" t="str">
        <f>IFERROR(VLOOKUP($K41,wiz[[Lanes]:[Min FRQT Load Check Lane]],12,FALSE),"n/a")</f>
        <v>n/a</v>
      </c>
      <c r="W41" s="17" t="str">
        <f>IFERROR(VLOOKUP($K41,wiz[[Lanes]:[Min FRQT Load Check Lane]],13,FALSE),"n/a")</f>
        <v>n/a</v>
      </c>
    </row>
    <row r="42" spans="2:23" x14ac:dyDescent="0.3">
      <c r="B42" s="13" t="s">
        <v>2692</v>
      </c>
      <c r="C42" s="13" t="s">
        <v>2643</v>
      </c>
      <c r="D42" s="13" t="s">
        <v>2552</v>
      </c>
      <c r="E42" s="13" t="s">
        <v>2645</v>
      </c>
      <c r="F42" s="13">
        <v>30233</v>
      </c>
      <c r="G42" s="13" t="s">
        <v>2673</v>
      </c>
      <c r="H42" s="13">
        <v>72204</v>
      </c>
      <c r="I42" s="13">
        <v>5640</v>
      </c>
      <c r="J42" s="13" t="str">
        <f>VLOOKUP(D42,'Matched Names'!$A$1:$C$52,3,FALSE)</f>
        <v xml:space="preserve">AMERICAN WOODMARK COR|   </v>
      </c>
      <c r="K42" t="str">
        <f t="shared" si="0"/>
        <v>AMERICAN WOODMARK COR| 3023372204</v>
      </c>
      <c r="L42" s="17" t="str">
        <f>IFERROR(VLOOKUP($K42,wiz[[Lanes]:[Min FRQT Load Check Lane]],2,FALSE),"n/a")</f>
        <v>n/a</v>
      </c>
      <c r="M42" s="17" t="str">
        <f>IFERROR(VLOOKUP($K42,wiz[[Lanes]:[Min FRQT Load Check Lane]],3,FALSE),"n/a")</f>
        <v>n/a</v>
      </c>
      <c r="N42" s="17" t="str">
        <f>IFERROR(VLOOKUP($K42,wiz[[Lanes]:[Min FRQT Load Check Lane]],4,FALSE),"n/a")</f>
        <v>n/a</v>
      </c>
      <c r="O42" s="17" t="str">
        <f>IFERROR(VLOOKUP($K42,wiz[[Lanes]:[Min FRQT Load Check Lane]],5,FALSE),"n/a")</f>
        <v>n/a</v>
      </c>
      <c r="P42" s="17" t="str">
        <f>IFERROR(VLOOKUP($K42,wiz[[Lanes]:[Min FRQT Load Check Lane]],6,FALSE),"n/a")</f>
        <v>n/a</v>
      </c>
      <c r="Q42" s="17" t="str">
        <f>IFERROR(VLOOKUP($K42,wiz[[Lanes]:[Min FRQT Load Check Lane]],7,FALSE),"n/a")</f>
        <v>n/a</v>
      </c>
      <c r="R42" s="17" t="str">
        <f>IFERROR(VLOOKUP($K42,wiz[[Lanes]:[Min FRQT Load Check Lane]],8,FALSE),"n/a")</f>
        <v>n/a</v>
      </c>
      <c r="S42" s="17" t="str">
        <f>IFERROR(VLOOKUP($K42,wiz[[Lanes]:[Min FRQT Load Check Lane]],9,FALSE),"n/a")</f>
        <v>n/a</v>
      </c>
      <c r="T42" s="17" t="str">
        <f>IFERROR(VLOOKUP($K42,wiz[[Lanes]:[Min FRQT Load Check Lane]],10,FALSE),"n/a")</f>
        <v>n/a</v>
      </c>
      <c r="U42" s="17" t="str">
        <f>IFERROR(VLOOKUP($K42,wiz[[Lanes]:[Min FRQT Load Check Lane]],11,FALSE),"n/a")</f>
        <v>n/a</v>
      </c>
      <c r="V42" s="17" t="str">
        <f>IFERROR(VLOOKUP($K42,wiz[[Lanes]:[Min FRQT Load Check Lane]],12,FALSE),"n/a")</f>
        <v>n/a</v>
      </c>
      <c r="W42" s="17" t="str">
        <f>IFERROR(VLOOKUP($K42,wiz[[Lanes]:[Min FRQT Load Check Lane]],13,FALSE),"n/a")</f>
        <v>n/a</v>
      </c>
    </row>
    <row r="43" spans="2:23" x14ac:dyDescent="0.3">
      <c r="B43" s="13" t="s">
        <v>2693</v>
      </c>
      <c r="C43" s="13" t="s">
        <v>2643</v>
      </c>
      <c r="D43" s="13" t="s">
        <v>2552</v>
      </c>
      <c r="E43" s="13" t="s">
        <v>2645</v>
      </c>
      <c r="F43" s="13">
        <v>30233</v>
      </c>
      <c r="G43" s="13" t="s">
        <v>2675</v>
      </c>
      <c r="H43" s="13">
        <v>37138</v>
      </c>
      <c r="I43" s="13">
        <v>1606</v>
      </c>
      <c r="J43" s="13" t="str">
        <f>VLOOKUP(D43,'Matched Names'!$A$1:$C$52,3,FALSE)</f>
        <v xml:space="preserve">AMERICAN WOODMARK COR|   </v>
      </c>
      <c r="K43" t="str">
        <f t="shared" si="0"/>
        <v>AMERICAN WOODMARK COR| 3023337138</v>
      </c>
      <c r="L43" s="17">
        <f>IFERROR(VLOOKUP($K43,wiz[[Lanes]:[Min FRQT Load Check Lane]],2,FALSE),"n/a")</f>
        <v>13</v>
      </c>
      <c r="M43" s="17">
        <f>IFERROR(VLOOKUP($K43,wiz[[Lanes]:[Min FRQT Load Check Lane]],3,FALSE),"n/a")</f>
        <v>2.6</v>
      </c>
      <c r="N43" s="17">
        <f>IFERROR(VLOOKUP($K43,wiz[[Lanes]:[Min FRQT Load Check Lane]],4,FALSE),"n/a")</f>
        <v>0.19</v>
      </c>
      <c r="O43" s="17">
        <f>IFERROR(VLOOKUP($K43,wiz[[Lanes]:[Min FRQT Load Check Lane]],5,FALSE),"n/a")</f>
        <v>309</v>
      </c>
      <c r="P43" s="17">
        <f>IFERROR(VLOOKUP($K43,wiz[[Lanes]:[Min FRQT Load Check Lane]],6,FALSE),"n/a")</f>
        <v>0.7</v>
      </c>
      <c r="Q43" s="17">
        <f>IFERROR(VLOOKUP($K43,wiz[[Lanes]:[Min FRQT Load Check Lane]],7,FALSE),"n/a")</f>
        <v>38</v>
      </c>
      <c r="R43" s="17">
        <f>IFERROR(VLOOKUP($K43,wiz[[Lanes]:[Min FRQT Load Check Lane]],8,FALSE),"n/a")</f>
        <v>0.27</v>
      </c>
      <c r="S43" s="17">
        <f>IFERROR(VLOOKUP($K43,wiz[[Lanes]:[Min FRQT Load Check Lane]],9,FALSE),"n/a")</f>
        <v>4</v>
      </c>
      <c r="T43" s="17">
        <f>IFERROR(VLOOKUP($K43,wiz[[Lanes]:[Min FRQT Load Check Lane]],10,FALSE),"n/a")</f>
        <v>1</v>
      </c>
      <c r="U43" s="17">
        <f>IFERROR(VLOOKUP($K43,wiz[[Lanes]:[Min FRQT Load Check Lane]],11,FALSE),"n/a")</f>
        <v>31</v>
      </c>
      <c r="V43" s="17">
        <f>IFERROR(VLOOKUP($K43,wiz[[Lanes]:[Min FRQT Load Check Lane]],12,FALSE),"n/a")</f>
        <v>252</v>
      </c>
      <c r="W43" s="17">
        <f>IFERROR(VLOOKUP($K43,wiz[[Lanes]:[Min FRQT Load Check Lane]],13,FALSE),"n/a")</f>
        <v>284</v>
      </c>
    </row>
    <row r="44" spans="2:23" x14ac:dyDescent="0.3">
      <c r="B44" s="13" t="s">
        <v>2694</v>
      </c>
      <c r="C44" s="13" t="s">
        <v>2643</v>
      </c>
      <c r="D44" s="13" t="s">
        <v>2552</v>
      </c>
      <c r="E44" s="13" t="s">
        <v>2645</v>
      </c>
      <c r="F44" s="13">
        <v>30233</v>
      </c>
      <c r="G44" s="13" t="s">
        <v>2655</v>
      </c>
      <c r="H44" s="13">
        <v>27048</v>
      </c>
      <c r="I44" s="13">
        <v>3151.33</v>
      </c>
      <c r="J44" s="13" t="str">
        <f>VLOOKUP(D44,'Matched Names'!$A$1:$C$52,3,FALSE)</f>
        <v xml:space="preserve">AMERICAN WOODMARK COR|   </v>
      </c>
      <c r="K44" t="str">
        <f t="shared" si="0"/>
        <v>AMERICAN WOODMARK COR| 3023327048</v>
      </c>
      <c r="L44" s="17">
        <f>IFERROR(VLOOKUP($K44,wiz[[Lanes]:[Min FRQT Load Check Lane]],2,FALSE),"n/a")</f>
        <v>13</v>
      </c>
      <c r="M44" s="17">
        <f>IFERROR(VLOOKUP($K44,wiz[[Lanes]:[Min FRQT Load Check Lane]],3,FALSE),"n/a")</f>
        <v>2.67</v>
      </c>
      <c r="N44" s="17">
        <f>IFERROR(VLOOKUP($K44,wiz[[Lanes]:[Min FRQT Load Check Lane]],4,FALSE),"n/a")</f>
        <v>0.19</v>
      </c>
      <c r="O44" s="17">
        <f>IFERROR(VLOOKUP($K44,wiz[[Lanes]:[Min FRQT Load Check Lane]],5,FALSE),"n/a")</f>
        <v>394</v>
      </c>
      <c r="P44" s="17">
        <f>IFERROR(VLOOKUP($K44,wiz[[Lanes]:[Min FRQT Load Check Lane]],6,FALSE),"n/a")</f>
        <v>0.59</v>
      </c>
      <c r="Q44" s="17">
        <f>IFERROR(VLOOKUP($K44,wiz[[Lanes]:[Min FRQT Load Check Lane]],7,FALSE),"n/a")</f>
        <v>0</v>
      </c>
      <c r="R44" s="17">
        <f>IFERROR(VLOOKUP($K44,wiz[[Lanes]:[Min FRQT Load Check Lane]],8,FALSE),"n/a")</f>
        <v>0.25</v>
      </c>
      <c r="S44" s="17">
        <f>IFERROR(VLOOKUP($K44,wiz[[Lanes]:[Min FRQT Load Check Lane]],9,FALSE),"n/a")</f>
        <v>7</v>
      </c>
      <c r="T44" s="17">
        <f>IFERROR(VLOOKUP($K44,wiz[[Lanes]:[Min FRQT Load Check Lane]],10,FALSE),"n/a")</f>
        <v>1</v>
      </c>
      <c r="U44" s="17">
        <f>IFERROR(VLOOKUP($K44,wiz[[Lanes]:[Min FRQT Load Check Lane]],11,FALSE),"n/a")</f>
        <v>43</v>
      </c>
      <c r="V44" s="17">
        <f>IFERROR(VLOOKUP($K44,wiz[[Lanes]:[Min FRQT Load Check Lane]],12,FALSE),"n/a")</f>
        <v>694</v>
      </c>
      <c r="W44" s="17">
        <f>IFERROR(VLOOKUP($K44,wiz[[Lanes]:[Min FRQT Load Check Lane]],13,FALSE),"n/a")</f>
        <v>738</v>
      </c>
    </row>
    <row r="45" spans="2:23" x14ac:dyDescent="0.3">
      <c r="B45" s="13" t="s">
        <v>2695</v>
      </c>
      <c r="C45" s="13" t="s">
        <v>2643</v>
      </c>
      <c r="D45" s="13" t="s">
        <v>2552</v>
      </c>
      <c r="E45" s="13" t="s">
        <v>2655</v>
      </c>
      <c r="F45" s="13">
        <v>27048</v>
      </c>
      <c r="G45" s="13" t="s">
        <v>2645</v>
      </c>
      <c r="H45" s="13">
        <v>30233</v>
      </c>
      <c r="I45" s="13">
        <v>3740</v>
      </c>
      <c r="J45" s="13" t="str">
        <f>VLOOKUP(D45,'Matched Names'!$A$1:$C$52,3,FALSE)</f>
        <v xml:space="preserve">AMERICAN WOODMARK COR|   </v>
      </c>
      <c r="K45" t="str">
        <f t="shared" si="0"/>
        <v>AMERICAN WOODMARK COR| 2704830233</v>
      </c>
      <c r="L45" s="17">
        <f>IFERROR(VLOOKUP($K45,wiz[[Lanes]:[Min FRQT Load Check Lane]],2,FALSE),"n/a")</f>
        <v>45</v>
      </c>
      <c r="M45" s="17">
        <f>IFERROR(VLOOKUP($K45,wiz[[Lanes]:[Min FRQT Load Check Lane]],3,FALSE),"n/a")</f>
        <v>2.37</v>
      </c>
      <c r="N45" s="17">
        <f>IFERROR(VLOOKUP($K45,wiz[[Lanes]:[Min FRQT Load Check Lane]],4,FALSE),"n/a")</f>
        <v>0.2</v>
      </c>
      <c r="O45" s="17">
        <f>IFERROR(VLOOKUP($K45,wiz[[Lanes]:[Min FRQT Load Check Lane]],5,FALSE),"n/a")</f>
        <v>396</v>
      </c>
      <c r="P45" s="17">
        <f>IFERROR(VLOOKUP($K45,wiz[[Lanes]:[Min FRQT Load Check Lane]],6,FALSE),"n/a")</f>
        <v>0.67</v>
      </c>
      <c r="Q45" s="17">
        <f>IFERROR(VLOOKUP($K45,wiz[[Lanes]:[Min FRQT Load Check Lane]],7,FALSE),"n/a")</f>
        <v>98</v>
      </c>
      <c r="R45" s="17">
        <f>IFERROR(VLOOKUP($K45,wiz[[Lanes]:[Min FRQT Load Check Lane]],8,FALSE),"n/a")</f>
        <v>0.34</v>
      </c>
      <c r="S45" s="17">
        <f>IFERROR(VLOOKUP($K45,wiz[[Lanes]:[Min FRQT Load Check Lane]],9,FALSE),"n/a")</f>
        <v>5</v>
      </c>
      <c r="T45" s="17">
        <f>IFERROR(VLOOKUP($K45,wiz[[Lanes]:[Min FRQT Load Check Lane]],10,FALSE),"n/a")</f>
        <v>185</v>
      </c>
      <c r="U45" s="17">
        <f>IFERROR(VLOOKUP($K45,wiz[[Lanes]:[Min FRQT Load Check Lane]],11,FALSE),"n/a")</f>
        <v>24</v>
      </c>
      <c r="V45" s="17">
        <f>IFERROR(VLOOKUP($K45,wiz[[Lanes]:[Min FRQT Load Check Lane]],12,FALSE),"n/a")</f>
        <v>92</v>
      </c>
      <c r="W45" s="17">
        <f>IFERROR(VLOOKUP($K45,wiz[[Lanes]:[Min FRQT Load Check Lane]],13,FALSE),"n/a")</f>
        <v>301</v>
      </c>
    </row>
    <row r="46" spans="2:23" x14ac:dyDescent="0.3">
      <c r="B46" s="13" t="s">
        <v>2696</v>
      </c>
      <c r="C46" s="13" t="s">
        <v>2643</v>
      </c>
      <c r="D46" s="13" t="s">
        <v>2557</v>
      </c>
      <c r="E46" s="13" t="s">
        <v>2645</v>
      </c>
      <c r="F46" s="13">
        <v>30233</v>
      </c>
      <c r="G46" s="13" t="s">
        <v>2645</v>
      </c>
      <c r="H46" s="13">
        <v>30233</v>
      </c>
      <c r="I46" s="13">
        <v>242346</v>
      </c>
      <c r="J46" s="13">
        <f>VLOOKUP(D46,'Matched Names'!$A$1:$C$52,3,FALSE)</f>
        <v>0</v>
      </c>
      <c r="K46" t="str">
        <f t="shared" si="0"/>
        <v>03023330233</v>
      </c>
      <c r="L46" s="17" t="str">
        <f>IFERROR(VLOOKUP($K46,wiz[[Lanes]:[Min FRQT Load Check Lane]],2,FALSE),"n/a")</f>
        <v>n/a</v>
      </c>
      <c r="M46" s="17" t="str">
        <f>IFERROR(VLOOKUP($K46,wiz[[Lanes]:[Min FRQT Load Check Lane]],3,FALSE),"n/a")</f>
        <v>n/a</v>
      </c>
      <c r="N46" s="17" t="str">
        <f>IFERROR(VLOOKUP($K46,wiz[[Lanes]:[Min FRQT Load Check Lane]],4,FALSE),"n/a")</f>
        <v>n/a</v>
      </c>
      <c r="O46" s="17" t="str">
        <f>IFERROR(VLOOKUP($K46,wiz[[Lanes]:[Min FRQT Load Check Lane]],5,FALSE),"n/a")</f>
        <v>n/a</v>
      </c>
      <c r="P46" s="17" t="str">
        <f>IFERROR(VLOOKUP($K46,wiz[[Lanes]:[Min FRQT Load Check Lane]],6,FALSE),"n/a")</f>
        <v>n/a</v>
      </c>
      <c r="Q46" s="17" t="str">
        <f>IFERROR(VLOOKUP($K46,wiz[[Lanes]:[Min FRQT Load Check Lane]],7,FALSE),"n/a")</f>
        <v>n/a</v>
      </c>
      <c r="R46" s="17" t="str">
        <f>IFERROR(VLOOKUP($K46,wiz[[Lanes]:[Min FRQT Load Check Lane]],8,FALSE),"n/a")</f>
        <v>n/a</v>
      </c>
      <c r="S46" s="17" t="str">
        <f>IFERROR(VLOOKUP($K46,wiz[[Lanes]:[Min FRQT Load Check Lane]],9,FALSE),"n/a")</f>
        <v>n/a</v>
      </c>
      <c r="T46" s="17" t="str">
        <f>IFERROR(VLOOKUP($K46,wiz[[Lanes]:[Min FRQT Load Check Lane]],10,FALSE),"n/a")</f>
        <v>n/a</v>
      </c>
      <c r="U46" s="17" t="str">
        <f>IFERROR(VLOOKUP($K46,wiz[[Lanes]:[Min FRQT Load Check Lane]],11,FALSE),"n/a")</f>
        <v>n/a</v>
      </c>
      <c r="V46" s="17" t="str">
        <f>IFERROR(VLOOKUP($K46,wiz[[Lanes]:[Min FRQT Load Check Lane]],12,FALSE),"n/a")</f>
        <v>n/a</v>
      </c>
      <c r="W46" s="17" t="str">
        <f>IFERROR(VLOOKUP($K46,wiz[[Lanes]:[Min FRQT Load Check Lane]],13,FALSE),"n/a")</f>
        <v>n/a</v>
      </c>
    </row>
    <row r="47" spans="2:23" x14ac:dyDescent="0.3">
      <c r="B47" s="13" t="s">
        <v>2697</v>
      </c>
      <c r="C47" s="13" t="s">
        <v>2580</v>
      </c>
      <c r="D47" s="13" t="s">
        <v>2580</v>
      </c>
      <c r="E47" s="13" t="s">
        <v>2698</v>
      </c>
      <c r="F47" s="13">
        <v>38358</v>
      </c>
      <c r="G47" s="13" t="s">
        <v>2699</v>
      </c>
      <c r="H47" s="13">
        <v>60188</v>
      </c>
      <c r="I47" s="13">
        <v>1766.75</v>
      </c>
      <c r="J47" s="13" t="str">
        <f>VLOOKUP(D47,'Matched Names'!$A$1:$C$52,3,FALSE)</f>
        <v xml:space="preserve">ASSA ABLOY           |   </v>
      </c>
      <c r="K47" t="str">
        <f t="shared" si="0"/>
        <v>ASSA ABLOY | 3835860188</v>
      </c>
      <c r="L47" s="17" t="str">
        <f>IFERROR(VLOOKUP($K47,wiz[[Lanes]:[Min FRQT Load Check Lane]],2,FALSE),"n/a")</f>
        <v>n/a</v>
      </c>
      <c r="M47" s="17" t="str">
        <f>IFERROR(VLOOKUP($K47,wiz[[Lanes]:[Min FRQT Load Check Lane]],3,FALSE),"n/a")</f>
        <v>n/a</v>
      </c>
      <c r="N47" s="17" t="str">
        <f>IFERROR(VLOOKUP($K47,wiz[[Lanes]:[Min FRQT Load Check Lane]],4,FALSE),"n/a")</f>
        <v>n/a</v>
      </c>
      <c r="O47" s="17" t="str">
        <f>IFERROR(VLOOKUP($K47,wiz[[Lanes]:[Min FRQT Load Check Lane]],5,FALSE),"n/a")</f>
        <v>n/a</v>
      </c>
      <c r="P47" s="17" t="str">
        <f>IFERROR(VLOOKUP($K47,wiz[[Lanes]:[Min FRQT Load Check Lane]],6,FALSE),"n/a")</f>
        <v>n/a</v>
      </c>
      <c r="Q47" s="17" t="str">
        <f>IFERROR(VLOOKUP($K47,wiz[[Lanes]:[Min FRQT Load Check Lane]],7,FALSE),"n/a")</f>
        <v>n/a</v>
      </c>
      <c r="R47" s="17" t="str">
        <f>IFERROR(VLOOKUP($K47,wiz[[Lanes]:[Min FRQT Load Check Lane]],8,FALSE),"n/a")</f>
        <v>n/a</v>
      </c>
      <c r="S47" s="17" t="str">
        <f>IFERROR(VLOOKUP($K47,wiz[[Lanes]:[Min FRQT Load Check Lane]],9,FALSE),"n/a")</f>
        <v>n/a</v>
      </c>
      <c r="T47" s="17" t="str">
        <f>IFERROR(VLOOKUP($K47,wiz[[Lanes]:[Min FRQT Load Check Lane]],10,FALSE),"n/a")</f>
        <v>n/a</v>
      </c>
      <c r="U47" s="17" t="str">
        <f>IFERROR(VLOOKUP($K47,wiz[[Lanes]:[Min FRQT Load Check Lane]],11,FALSE),"n/a")</f>
        <v>n/a</v>
      </c>
      <c r="V47" s="17" t="str">
        <f>IFERROR(VLOOKUP($K47,wiz[[Lanes]:[Min FRQT Load Check Lane]],12,FALSE),"n/a")</f>
        <v>n/a</v>
      </c>
      <c r="W47" s="17" t="str">
        <f>IFERROR(VLOOKUP($K47,wiz[[Lanes]:[Min FRQT Load Check Lane]],13,FALSE),"n/a")</f>
        <v>n/a</v>
      </c>
    </row>
    <row r="48" spans="2:23" x14ac:dyDescent="0.3">
      <c r="B48" s="13" t="s">
        <v>2700</v>
      </c>
      <c r="C48" s="13" t="s">
        <v>2580</v>
      </c>
      <c r="D48" s="13" t="s">
        <v>2580</v>
      </c>
      <c r="E48" s="13" t="s">
        <v>2698</v>
      </c>
      <c r="F48" s="13">
        <v>38358</v>
      </c>
      <c r="G48" s="13" t="s">
        <v>2701</v>
      </c>
      <c r="H48" s="13">
        <v>45241</v>
      </c>
      <c r="I48" s="13">
        <v>7196.74</v>
      </c>
      <c r="J48" s="13" t="str">
        <f>VLOOKUP(D48,'Matched Names'!$A$1:$C$52,3,FALSE)</f>
        <v xml:space="preserve">ASSA ABLOY           |   </v>
      </c>
      <c r="K48" t="str">
        <f t="shared" si="0"/>
        <v>ASSA ABLOY | 3835845241</v>
      </c>
      <c r="L48" s="17" t="str">
        <f>IFERROR(VLOOKUP($K48,wiz[[Lanes]:[Min FRQT Load Check Lane]],2,FALSE),"n/a")</f>
        <v>n/a</v>
      </c>
      <c r="M48" s="17" t="str">
        <f>IFERROR(VLOOKUP($K48,wiz[[Lanes]:[Min FRQT Load Check Lane]],3,FALSE),"n/a")</f>
        <v>n/a</v>
      </c>
      <c r="N48" s="17" t="str">
        <f>IFERROR(VLOOKUP($K48,wiz[[Lanes]:[Min FRQT Load Check Lane]],4,FALSE),"n/a")</f>
        <v>n/a</v>
      </c>
      <c r="O48" s="17" t="str">
        <f>IFERROR(VLOOKUP($K48,wiz[[Lanes]:[Min FRQT Load Check Lane]],5,FALSE),"n/a")</f>
        <v>n/a</v>
      </c>
      <c r="P48" s="17" t="str">
        <f>IFERROR(VLOOKUP($K48,wiz[[Lanes]:[Min FRQT Load Check Lane]],6,FALSE),"n/a")</f>
        <v>n/a</v>
      </c>
      <c r="Q48" s="17" t="str">
        <f>IFERROR(VLOOKUP($K48,wiz[[Lanes]:[Min FRQT Load Check Lane]],7,FALSE),"n/a")</f>
        <v>n/a</v>
      </c>
      <c r="R48" s="17" t="str">
        <f>IFERROR(VLOOKUP($K48,wiz[[Lanes]:[Min FRQT Load Check Lane]],8,FALSE),"n/a")</f>
        <v>n/a</v>
      </c>
      <c r="S48" s="17" t="str">
        <f>IFERROR(VLOOKUP($K48,wiz[[Lanes]:[Min FRQT Load Check Lane]],9,FALSE),"n/a")</f>
        <v>n/a</v>
      </c>
      <c r="T48" s="17" t="str">
        <f>IFERROR(VLOOKUP($K48,wiz[[Lanes]:[Min FRQT Load Check Lane]],10,FALSE),"n/a")</f>
        <v>n/a</v>
      </c>
      <c r="U48" s="17" t="str">
        <f>IFERROR(VLOOKUP($K48,wiz[[Lanes]:[Min FRQT Load Check Lane]],11,FALSE),"n/a")</f>
        <v>n/a</v>
      </c>
      <c r="V48" s="17" t="str">
        <f>IFERROR(VLOOKUP($K48,wiz[[Lanes]:[Min FRQT Load Check Lane]],12,FALSE),"n/a")</f>
        <v>n/a</v>
      </c>
      <c r="W48" s="17" t="str">
        <f>IFERROR(VLOOKUP($K48,wiz[[Lanes]:[Min FRQT Load Check Lane]],13,FALSE),"n/a")</f>
        <v>n/a</v>
      </c>
    </row>
    <row r="49" spans="2:23" x14ac:dyDescent="0.3">
      <c r="B49" s="13" t="s">
        <v>2702</v>
      </c>
      <c r="C49" s="13" t="s">
        <v>2580</v>
      </c>
      <c r="D49" s="13" t="s">
        <v>2580</v>
      </c>
      <c r="E49" s="13" t="s">
        <v>2698</v>
      </c>
      <c r="F49" s="13">
        <v>38358</v>
      </c>
      <c r="G49" s="13" t="s">
        <v>2703</v>
      </c>
      <c r="H49" s="13">
        <v>18040</v>
      </c>
      <c r="I49" s="13">
        <v>20546.98</v>
      </c>
      <c r="J49" s="13" t="str">
        <f>VLOOKUP(D49,'Matched Names'!$A$1:$C$52,3,FALSE)</f>
        <v xml:space="preserve">ASSA ABLOY           |   </v>
      </c>
      <c r="K49" t="str">
        <f t="shared" si="0"/>
        <v>ASSA ABLOY | 3835818040</v>
      </c>
      <c r="L49" s="17">
        <f>IFERROR(VLOOKUP($K49,wiz[[Lanes]:[Min FRQT Load Check Lane]],2,FALSE),"n/a")</f>
        <v>19</v>
      </c>
      <c r="M49" s="17">
        <f>IFERROR(VLOOKUP($K49,wiz[[Lanes]:[Min FRQT Load Check Lane]],3,FALSE),"n/a")</f>
        <v>2.39</v>
      </c>
      <c r="N49" s="17">
        <f>IFERROR(VLOOKUP($K49,wiz[[Lanes]:[Min FRQT Load Check Lane]],4,FALSE),"n/a")</f>
        <v>0.21</v>
      </c>
      <c r="O49" s="17">
        <f>IFERROR(VLOOKUP($K49,wiz[[Lanes]:[Min FRQT Load Check Lane]],5,FALSE),"n/a")</f>
        <v>956</v>
      </c>
      <c r="P49" s="17">
        <f>IFERROR(VLOOKUP($K49,wiz[[Lanes]:[Min FRQT Load Check Lane]],6,FALSE),"n/a")</f>
        <v>1.85</v>
      </c>
      <c r="Q49" s="17">
        <f>IFERROR(VLOOKUP($K49,wiz[[Lanes]:[Min FRQT Load Check Lane]],7,FALSE),"n/a")</f>
        <v>69</v>
      </c>
      <c r="R49" s="17">
        <f>IFERROR(VLOOKUP($K49,wiz[[Lanes]:[Min FRQT Load Check Lane]],8,FALSE),"n/a")</f>
        <v>0.3</v>
      </c>
      <c r="S49" s="17">
        <f>IFERROR(VLOOKUP($K49,wiz[[Lanes]:[Min FRQT Load Check Lane]],9,FALSE),"n/a")</f>
        <v>-12</v>
      </c>
      <c r="T49" s="17">
        <f>IFERROR(VLOOKUP($K49,wiz[[Lanes]:[Min FRQT Load Check Lane]],10,FALSE),"n/a")</f>
        <v>-25</v>
      </c>
      <c r="U49" s="17">
        <f>IFERROR(VLOOKUP($K49,wiz[[Lanes]:[Min FRQT Load Check Lane]],11,FALSE),"n/a")</f>
        <v>6</v>
      </c>
      <c r="V49" s="17">
        <f>IFERROR(VLOOKUP($K49,wiz[[Lanes]:[Min FRQT Load Check Lane]],12,FALSE),"n/a")</f>
        <v>92</v>
      </c>
      <c r="W49" s="17">
        <f>IFERROR(VLOOKUP($K49,wiz[[Lanes]:[Min FRQT Load Check Lane]],13,FALSE),"n/a")</f>
        <v>73</v>
      </c>
    </row>
    <row r="50" spans="2:23" x14ac:dyDescent="0.3">
      <c r="B50" s="13" t="s">
        <v>2704</v>
      </c>
      <c r="C50" s="13" t="s">
        <v>2580</v>
      </c>
      <c r="D50" s="13" t="s">
        <v>2580</v>
      </c>
      <c r="E50" s="13" t="s">
        <v>2698</v>
      </c>
      <c r="F50" s="13">
        <v>38358</v>
      </c>
      <c r="G50" s="13" t="s">
        <v>2705</v>
      </c>
      <c r="H50" s="13">
        <v>60007</v>
      </c>
      <c r="I50" s="13">
        <v>902.84</v>
      </c>
      <c r="J50" s="13" t="str">
        <f>VLOOKUP(D50,'Matched Names'!$A$1:$C$52,3,FALSE)</f>
        <v xml:space="preserve">ASSA ABLOY           |   </v>
      </c>
      <c r="K50" t="str">
        <f t="shared" si="0"/>
        <v>ASSA ABLOY | 3835860007</v>
      </c>
      <c r="L50" s="17">
        <f>IFERROR(VLOOKUP($K50,wiz[[Lanes]:[Min FRQT Load Check Lane]],2,FALSE),"n/a")</f>
        <v>1</v>
      </c>
      <c r="M50" s="17">
        <f>IFERROR(VLOOKUP($K50,wiz[[Lanes]:[Min FRQT Load Check Lane]],3,FALSE),"n/a")</f>
        <v>1.85</v>
      </c>
      <c r="N50" s="17">
        <f>IFERROR(VLOOKUP($K50,wiz[[Lanes]:[Min FRQT Load Check Lane]],4,FALSE),"n/a")</f>
        <v>0.21</v>
      </c>
      <c r="O50" s="17">
        <f>IFERROR(VLOOKUP($K50,wiz[[Lanes]:[Min FRQT Load Check Lane]],5,FALSE),"n/a")</f>
        <v>488</v>
      </c>
      <c r="P50" s="17">
        <f>IFERROR(VLOOKUP($K50,wiz[[Lanes]:[Min FRQT Load Check Lane]],6,FALSE),"n/a")</f>
        <v>1.1299999999999999</v>
      </c>
      <c r="Q50" s="17">
        <f>IFERROR(VLOOKUP($K50,wiz[[Lanes]:[Min FRQT Load Check Lane]],7,FALSE),"n/a")</f>
        <v>24</v>
      </c>
      <c r="R50" s="17">
        <f>IFERROR(VLOOKUP($K50,wiz[[Lanes]:[Min FRQT Load Check Lane]],8,FALSE),"n/a")</f>
        <v>0.25</v>
      </c>
      <c r="S50" s="17">
        <f>IFERROR(VLOOKUP($K50,wiz[[Lanes]:[Min FRQT Load Check Lane]],9,FALSE),"n/a")</f>
        <v>-15</v>
      </c>
      <c r="T50" s="17">
        <f>IFERROR(VLOOKUP($K50,wiz[[Lanes]:[Min FRQT Load Check Lane]],10,FALSE),"n/a")</f>
        <v>-25</v>
      </c>
      <c r="U50" s="17">
        <f>IFERROR(VLOOKUP($K50,wiz[[Lanes]:[Min FRQT Load Check Lane]],11,FALSE),"n/a")</f>
        <v>-39</v>
      </c>
      <c r="V50" s="17">
        <f>IFERROR(VLOOKUP($K50,wiz[[Lanes]:[Min FRQT Load Check Lane]],12,FALSE),"n/a")</f>
        <v>5</v>
      </c>
      <c r="W50" s="17">
        <f>IFERROR(VLOOKUP($K50,wiz[[Lanes]:[Min FRQT Load Check Lane]],13,FALSE),"n/a")</f>
        <v>-59</v>
      </c>
    </row>
    <row r="51" spans="2:23" x14ac:dyDescent="0.3">
      <c r="B51" s="13" t="s">
        <v>2706</v>
      </c>
      <c r="C51" s="13" t="s">
        <v>2580</v>
      </c>
      <c r="D51" s="13" t="s">
        <v>2580</v>
      </c>
      <c r="E51" s="13" t="s">
        <v>2698</v>
      </c>
      <c r="F51" s="13">
        <v>38358</v>
      </c>
      <c r="G51" s="13" t="s">
        <v>2707</v>
      </c>
      <c r="H51" s="13">
        <v>54303</v>
      </c>
      <c r="I51" s="13">
        <v>1382.67</v>
      </c>
      <c r="J51" s="13" t="str">
        <f>VLOOKUP(D51,'Matched Names'!$A$1:$C$52,3,FALSE)</f>
        <v xml:space="preserve">ASSA ABLOY           |   </v>
      </c>
      <c r="K51" t="str">
        <f t="shared" si="0"/>
        <v>ASSA ABLOY | 3835854303</v>
      </c>
      <c r="L51" s="17" t="str">
        <f>IFERROR(VLOOKUP($K51,wiz[[Lanes]:[Min FRQT Load Check Lane]],2,FALSE),"n/a")</f>
        <v>n/a</v>
      </c>
      <c r="M51" s="17" t="str">
        <f>IFERROR(VLOOKUP($K51,wiz[[Lanes]:[Min FRQT Load Check Lane]],3,FALSE),"n/a")</f>
        <v>n/a</v>
      </c>
      <c r="N51" s="17" t="str">
        <f>IFERROR(VLOOKUP($K51,wiz[[Lanes]:[Min FRQT Load Check Lane]],4,FALSE),"n/a")</f>
        <v>n/a</v>
      </c>
      <c r="O51" s="17" t="str">
        <f>IFERROR(VLOOKUP($K51,wiz[[Lanes]:[Min FRQT Load Check Lane]],5,FALSE),"n/a")</f>
        <v>n/a</v>
      </c>
      <c r="P51" s="17" t="str">
        <f>IFERROR(VLOOKUP($K51,wiz[[Lanes]:[Min FRQT Load Check Lane]],6,FALSE),"n/a")</f>
        <v>n/a</v>
      </c>
      <c r="Q51" s="17" t="str">
        <f>IFERROR(VLOOKUP($K51,wiz[[Lanes]:[Min FRQT Load Check Lane]],7,FALSE),"n/a")</f>
        <v>n/a</v>
      </c>
      <c r="R51" s="17" t="str">
        <f>IFERROR(VLOOKUP($K51,wiz[[Lanes]:[Min FRQT Load Check Lane]],8,FALSE),"n/a")</f>
        <v>n/a</v>
      </c>
      <c r="S51" s="17" t="str">
        <f>IFERROR(VLOOKUP($K51,wiz[[Lanes]:[Min FRQT Load Check Lane]],9,FALSE),"n/a")</f>
        <v>n/a</v>
      </c>
      <c r="T51" s="17" t="str">
        <f>IFERROR(VLOOKUP($K51,wiz[[Lanes]:[Min FRQT Load Check Lane]],10,FALSE),"n/a")</f>
        <v>n/a</v>
      </c>
      <c r="U51" s="17" t="str">
        <f>IFERROR(VLOOKUP($K51,wiz[[Lanes]:[Min FRQT Load Check Lane]],11,FALSE),"n/a")</f>
        <v>n/a</v>
      </c>
      <c r="V51" s="17" t="str">
        <f>IFERROR(VLOOKUP($K51,wiz[[Lanes]:[Min FRQT Load Check Lane]],12,FALSE),"n/a")</f>
        <v>n/a</v>
      </c>
      <c r="W51" s="17" t="str">
        <f>IFERROR(VLOOKUP($K51,wiz[[Lanes]:[Min FRQT Load Check Lane]],13,FALSE),"n/a")</f>
        <v>n/a</v>
      </c>
    </row>
    <row r="52" spans="2:23" x14ac:dyDescent="0.3">
      <c r="B52" s="13" t="s">
        <v>2708</v>
      </c>
      <c r="C52" s="13" t="s">
        <v>2580</v>
      </c>
      <c r="D52" s="13" t="s">
        <v>2580</v>
      </c>
      <c r="E52" s="13" t="s">
        <v>2698</v>
      </c>
      <c r="F52" s="13">
        <v>38358</v>
      </c>
      <c r="G52" s="13" t="s">
        <v>2678</v>
      </c>
      <c r="H52" s="13">
        <v>32804</v>
      </c>
      <c r="I52" s="13">
        <v>4745.4399999999996</v>
      </c>
      <c r="J52" s="13" t="str">
        <f>VLOOKUP(D52,'Matched Names'!$A$1:$C$52,3,FALSE)</f>
        <v xml:space="preserve">ASSA ABLOY           |   </v>
      </c>
      <c r="K52" t="str">
        <f t="shared" si="0"/>
        <v>ASSA ABLOY | 3835832804</v>
      </c>
      <c r="L52" s="17" t="str">
        <f>IFERROR(VLOOKUP($K52,wiz[[Lanes]:[Min FRQT Load Check Lane]],2,FALSE),"n/a")</f>
        <v>n/a</v>
      </c>
      <c r="M52" s="17" t="str">
        <f>IFERROR(VLOOKUP($K52,wiz[[Lanes]:[Min FRQT Load Check Lane]],3,FALSE),"n/a")</f>
        <v>n/a</v>
      </c>
      <c r="N52" s="17" t="str">
        <f>IFERROR(VLOOKUP($K52,wiz[[Lanes]:[Min FRQT Load Check Lane]],4,FALSE),"n/a")</f>
        <v>n/a</v>
      </c>
      <c r="O52" s="17" t="str">
        <f>IFERROR(VLOOKUP($K52,wiz[[Lanes]:[Min FRQT Load Check Lane]],5,FALSE),"n/a")</f>
        <v>n/a</v>
      </c>
      <c r="P52" s="17" t="str">
        <f>IFERROR(VLOOKUP($K52,wiz[[Lanes]:[Min FRQT Load Check Lane]],6,FALSE),"n/a")</f>
        <v>n/a</v>
      </c>
      <c r="Q52" s="17" t="str">
        <f>IFERROR(VLOOKUP($K52,wiz[[Lanes]:[Min FRQT Load Check Lane]],7,FALSE),"n/a")</f>
        <v>n/a</v>
      </c>
      <c r="R52" s="17" t="str">
        <f>IFERROR(VLOOKUP($K52,wiz[[Lanes]:[Min FRQT Load Check Lane]],8,FALSE),"n/a")</f>
        <v>n/a</v>
      </c>
      <c r="S52" s="17" t="str">
        <f>IFERROR(VLOOKUP($K52,wiz[[Lanes]:[Min FRQT Load Check Lane]],9,FALSE),"n/a")</f>
        <v>n/a</v>
      </c>
      <c r="T52" s="17" t="str">
        <f>IFERROR(VLOOKUP($K52,wiz[[Lanes]:[Min FRQT Load Check Lane]],10,FALSE),"n/a")</f>
        <v>n/a</v>
      </c>
      <c r="U52" s="17" t="str">
        <f>IFERROR(VLOOKUP($K52,wiz[[Lanes]:[Min FRQT Load Check Lane]],11,FALSE),"n/a")</f>
        <v>n/a</v>
      </c>
      <c r="V52" s="17" t="str">
        <f>IFERROR(VLOOKUP($K52,wiz[[Lanes]:[Min FRQT Load Check Lane]],12,FALSE),"n/a")</f>
        <v>n/a</v>
      </c>
      <c r="W52" s="17" t="str">
        <f>IFERROR(VLOOKUP($K52,wiz[[Lanes]:[Min FRQT Load Check Lane]],13,FALSE),"n/a")</f>
        <v>n/a</v>
      </c>
    </row>
    <row r="53" spans="2:23" x14ac:dyDescent="0.3">
      <c r="B53" s="13" t="s">
        <v>2709</v>
      </c>
      <c r="C53" s="13" t="s">
        <v>2580</v>
      </c>
      <c r="D53" s="13" t="s">
        <v>2580</v>
      </c>
      <c r="E53" s="13" t="s">
        <v>2698</v>
      </c>
      <c r="F53" s="13">
        <v>38358</v>
      </c>
      <c r="G53" s="13" t="s">
        <v>2679</v>
      </c>
      <c r="H53" s="13">
        <v>33602</v>
      </c>
      <c r="I53" s="13">
        <v>2040.89</v>
      </c>
      <c r="J53" s="13" t="str">
        <f>VLOOKUP(D53,'Matched Names'!$A$1:$C$52,3,FALSE)</f>
        <v xml:space="preserve">ASSA ABLOY           |   </v>
      </c>
      <c r="K53" t="str">
        <f t="shared" si="0"/>
        <v>ASSA ABLOY | 3835833602</v>
      </c>
      <c r="L53" s="17" t="str">
        <f>IFERROR(VLOOKUP($K53,wiz[[Lanes]:[Min FRQT Load Check Lane]],2,FALSE),"n/a")</f>
        <v>n/a</v>
      </c>
      <c r="M53" s="17" t="str">
        <f>IFERROR(VLOOKUP($K53,wiz[[Lanes]:[Min FRQT Load Check Lane]],3,FALSE),"n/a")</f>
        <v>n/a</v>
      </c>
      <c r="N53" s="17" t="str">
        <f>IFERROR(VLOOKUP($K53,wiz[[Lanes]:[Min FRQT Load Check Lane]],4,FALSE),"n/a")</f>
        <v>n/a</v>
      </c>
      <c r="O53" s="17" t="str">
        <f>IFERROR(VLOOKUP($K53,wiz[[Lanes]:[Min FRQT Load Check Lane]],5,FALSE),"n/a")</f>
        <v>n/a</v>
      </c>
      <c r="P53" s="17" t="str">
        <f>IFERROR(VLOOKUP($K53,wiz[[Lanes]:[Min FRQT Load Check Lane]],6,FALSE),"n/a")</f>
        <v>n/a</v>
      </c>
      <c r="Q53" s="17" t="str">
        <f>IFERROR(VLOOKUP($K53,wiz[[Lanes]:[Min FRQT Load Check Lane]],7,FALSE),"n/a")</f>
        <v>n/a</v>
      </c>
      <c r="R53" s="17" t="str">
        <f>IFERROR(VLOOKUP($K53,wiz[[Lanes]:[Min FRQT Load Check Lane]],8,FALSE),"n/a")</f>
        <v>n/a</v>
      </c>
      <c r="S53" s="17" t="str">
        <f>IFERROR(VLOOKUP($K53,wiz[[Lanes]:[Min FRQT Load Check Lane]],9,FALSE),"n/a")</f>
        <v>n/a</v>
      </c>
      <c r="T53" s="17" t="str">
        <f>IFERROR(VLOOKUP($K53,wiz[[Lanes]:[Min FRQT Load Check Lane]],10,FALSE),"n/a")</f>
        <v>n/a</v>
      </c>
      <c r="U53" s="17" t="str">
        <f>IFERROR(VLOOKUP($K53,wiz[[Lanes]:[Min FRQT Load Check Lane]],11,FALSE),"n/a")</f>
        <v>n/a</v>
      </c>
      <c r="V53" s="17" t="str">
        <f>IFERROR(VLOOKUP($K53,wiz[[Lanes]:[Min FRQT Load Check Lane]],12,FALSE),"n/a")</f>
        <v>n/a</v>
      </c>
      <c r="W53" s="17" t="str">
        <f>IFERROR(VLOOKUP($K53,wiz[[Lanes]:[Min FRQT Load Check Lane]],13,FALSE),"n/a")</f>
        <v>n/a</v>
      </c>
    </row>
    <row r="54" spans="2:23" x14ac:dyDescent="0.3">
      <c r="B54" s="13" t="s">
        <v>2710</v>
      </c>
      <c r="C54" s="13" t="s">
        <v>2580</v>
      </c>
      <c r="D54" s="13" t="s">
        <v>2580</v>
      </c>
      <c r="E54" s="13" t="s">
        <v>2698</v>
      </c>
      <c r="F54" s="13">
        <v>38358</v>
      </c>
      <c r="G54" s="13" t="s">
        <v>2711</v>
      </c>
      <c r="H54" s="13">
        <v>85281</v>
      </c>
      <c r="I54" s="13">
        <v>3811.22</v>
      </c>
      <c r="J54" s="13" t="str">
        <f>VLOOKUP(D54,'Matched Names'!$A$1:$C$52,3,FALSE)</f>
        <v xml:space="preserve">ASSA ABLOY           |   </v>
      </c>
      <c r="K54" t="str">
        <f t="shared" si="0"/>
        <v>ASSA ABLOY | 3835885281</v>
      </c>
      <c r="L54" s="17" t="str">
        <f>IFERROR(VLOOKUP($K54,wiz[[Lanes]:[Min FRQT Load Check Lane]],2,FALSE),"n/a")</f>
        <v>n/a</v>
      </c>
      <c r="M54" s="17" t="str">
        <f>IFERROR(VLOOKUP($K54,wiz[[Lanes]:[Min FRQT Load Check Lane]],3,FALSE),"n/a")</f>
        <v>n/a</v>
      </c>
      <c r="N54" s="17" t="str">
        <f>IFERROR(VLOOKUP($K54,wiz[[Lanes]:[Min FRQT Load Check Lane]],4,FALSE),"n/a")</f>
        <v>n/a</v>
      </c>
      <c r="O54" s="17" t="str">
        <f>IFERROR(VLOOKUP($K54,wiz[[Lanes]:[Min FRQT Load Check Lane]],5,FALSE),"n/a")</f>
        <v>n/a</v>
      </c>
      <c r="P54" s="17" t="str">
        <f>IFERROR(VLOOKUP($K54,wiz[[Lanes]:[Min FRQT Load Check Lane]],6,FALSE),"n/a")</f>
        <v>n/a</v>
      </c>
      <c r="Q54" s="17" t="str">
        <f>IFERROR(VLOOKUP($K54,wiz[[Lanes]:[Min FRQT Load Check Lane]],7,FALSE),"n/a")</f>
        <v>n/a</v>
      </c>
      <c r="R54" s="17" t="str">
        <f>IFERROR(VLOOKUP($K54,wiz[[Lanes]:[Min FRQT Load Check Lane]],8,FALSE),"n/a")</f>
        <v>n/a</v>
      </c>
      <c r="S54" s="17" t="str">
        <f>IFERROR(VLOOKUP($K54,wiz[[Lanes]:[Min FRQT Load Check Lane]],9,FALSE),"n/a")</f>
        <v>n/a</v>
      </c>
      <c r="T54" s="17" t="str">
        <f>IFERROR(VLOOKUP($K54,wiz[[Lanes]:[Min FRQT Load Check Lane]],10,FALSE),"n/a")</f>
        <v>n/a</v>
      </c>
      <c r="U54" s="17" t="str">
        <f>IFERROR(VLOOKUP($K54,wiz[[Lanes]:[Min FRQT Load Check Lane]],11,FALSE),"n/a")</f>
        <v>n/a</v>
      </c>
      <c r="V54" s="17" t="str">
        <f>IFERROR(VLOOKUP($K54,wiz[[Lanes]:[Min FRQT Load Check Lane]],12,FALSE),"n/a")</f>
        <v>n/a</v>
      </c>
      <c r="W54" s="17" t="str">
        <f>IFERROR(VLOOKUP($K54,wiz[[Lanes]:[Min FRQT Load Check Lane]],13,FALSE),"n/a")</f>
        <v>n/a</v>
      </c>
    </row>
    <row r="55" spans="2:23" x14ac:dyDescent="0.3">
      <c r="B55" s="13" t="s">
        <v>2712</v>
      </c>
      <c r="C55" s="13" t="s">
        <v>2580</v>
      </c>
      <c r="D55" s="13" t="s">
        <v>2580</v>
      </c>
      <c r="E55" s="13" t="s">
        <v>2698</v>
      </c>
      <c r="F55" s="13">
        <v>38358</v>
      </c>
      <c r="G55" s="13" t="s">
        <v>2713</v>
      </c>
      <c r="H55" s="13">
        <v>43607</v>
      </c>
      <c r="I55" s="13">
        <v>995.78</v>
      </c>
      <c r="J55" s="13" t="str">
        <f>VLOOKUP(D55,'Matched Names'!$A$1:$C$52,3,FALSE)</f>
        <v xml:space="preserve">ASSA ABLOY           |   </v>
      </c>
      <c r="K55" t="str">
        <f t="shared" si="0"/>
        <v>ASSA ABLOY | 3835843607</v>
      </c>
      <c r="L55" s="17" t="str">
        <f>IFERROR(VLOOKUP($K55,wiz[[Lanes]:[Min FRQT Load Check Lane]],2,FALSE),"n/a")</f>
        <v>n/a</v>
      </c>
      <c r="M55" s="17" t="str">
        <f>IFERROR(VLOOKUP($K55,wiz[[Lanes]:[Min FRQT Load Check Lane]],3,FALSE),"n/a")</f>
        <v>n/a</v>
      </c>
      <c r="N55" s="17" t="str">
        <f>IFERROR(VLOOKUP($K55,wiz[[Lanes]:[Min FRQT Load Check Lane]],4,FALSE),"n/a")</f>
        <v>n/a</v>
      </c>
      <c r="O55" s="17" t="str">
        <f>IFERROR(VLOOKUP($K55,wiz[[Lanes]:[Min FRQT Load Check Lane]],5,FALSE),"n/a")</f>
        <v>n/a</v>
      </c>
      <c r="P55" s="17" t="str">
        <f>IFERROR(VLOOKUP($K55,wiz[[Lanes]:[Min FRQT Load Check Lane]],6,FALSE),"n/a")</f>
        <v>n/a</v>
      </c>
      <c r="Q55" s="17" t="str">
        <f>IFERROR(VLOOKUP($K55,wiz[[Lanes]:[Min FRQT Load Check Lane]],7,FALSE),"n/a")</f>
        <v>n/a</v>
      </c>
      <c r="R55" s="17" t="str">
        <f>IFERROR(VLOOKUP($K55,wiz[[Lanes]:[Min FRQT Load Check Lane]],8,FALSE),"n/a")</f>
        <v>n/a</v>
      </c>
      <c r="S55" s="17" t="str">
        <f>IFERROR(VLOOKUP($K55,wiz[[Lanes]:[Min FRQT Load Check Lane]],9,FALSE),"n/a")</f>
        <v>n/a</v>
      </c>
      <c r="T55" s="17" t="str">
        <f>IFERROR(VLOOKUP($K55,wiz[[Lanes]:[Min FRQT Load Check Lane]],10,FALSE),"n/a")</f>
        <v>n/a</v>
      </c>
      <c r="U55" s="17" t="str">
        <f>IFERROR(VLOOKUP($K55,wiz[[Lanes]:[Min FRQT Load Check Lane]],11,FALSE),"n/a")</f>
        <v>n/a</v>
      </c>
      <c r="V55" s="17" t="str">
        <f>IFERROR(VLOOKUP($K55,wiz[[Lanes]:[Min FRQT Load Check Lane]],12,FALSE),"n/a")</f>
        <v>n/a</v>
      </c>
      <c r="W55" s="17" t="str">
        <f>IFERROR(VLOOKUP($K55,wiz[[Lanes]:[Min FRQT Load Check Lane]],13,FALSE),"n/a")</f>
        <v>n/a</v>
      </c>
    </row>
    <row r="56" spans="2:23" x14ac:dyDescent="0.3">
      <c r="B56" s="13" t="s">
        <v>2714</v>
      </c>
      <c r="C56" s="13" t="s">
        <v>2580</v>
      </c>
      <c r="D56" s="13" t="s">
        <v>2580</v>
      </c>
      <c r="E56" s="13" t="s">
        <v>2698</v>
      </c>
      <c r="F56" s="13">
        <v>38358</v>
      </c>
      <c r="G56" s="13" t="s">
        <v>2715</v>
      </c>
      <c r="H56" s="13">
        <v>76711</v>
      </c>
      <c r="I56" s="13">
        <v>1635.16</v>
      </c>
      <c r="J56" s="13" t="str">
        <f>VLOOKUP(D56,'Matched Names'!$A$1:$C$52,3,FALSE)</f>
        <v xml:space="preserve">ASSA ABLOY           |   </v>
      </c>
      <c r="K56" t="str">
        <f t="shared" si="0"/>
        <v>ASSA ABLOY | 3835876711</v>
      </c>
      <c r="L56" s="17" t="str">
        <f>IFERROR(VLOOKUP($K56,wiz[[Lanes]:[Min FRQT Load Check Lane]],2,FALSE),"n/a")</f>
        <v>n/a</v>
      </c>
      <c r="M56" s="17" t="str">
        <f>IFERROR(VLOOKUP($K56,wiz[[Lanes]:[Min FRQT Load Check Lane]],3,FALSE),"n/a")</f>
        <v>n/a</v>
      </c>
      <c r="N56" s="17" t="str">
        <f>IFERROR(VLOOKUP($K56,wiz[[Lanes]:[Min FRQT Load Check Lane]],4,FALSE),"n/a")</f>
        <v>n/a</v>
      </c>
      <c r="O56" s="17" t="str">
        <f>IFERROR(VLOOKUP($K56,wiz[[Lanes]:[Min FRQT Load Check Lane]],5,FALSE),"n/a")</f>
        <v>n/a</v>
      </c>
      <c r="P56" s="17" t="str">
        <f>IFERROR(VLOOKUP($K56,wiz[[Lanes]:[Min FRQT Load Check Lane]],6,FALSE),"n/a")</f>
        <v>n/a</v>
      </c>
      <c r="Q56" s="17" t="str">
        <f>IFERROR(VLOOKUP($K56,wiz[[Lanes]:[Min FRQT Load Check Lane]],7,FALSE),"n/a")</f>
        <v>n/a</v>
      </c>
      <c r="R56" s="17" t="str">
        <f>IFERROR(VLOOKUP($K56,wiz[[Lanes]:[Min FRQT Load Check Lane]],8,FALSE),"n/a")</f>
        <v>n/a</v>
      </c>
      <c r="S56" s="17" t="str">
        <f>IFERROR(VLOOKUP($K56,wiz[[Lanes]:[Min FRQT Load Check Lane]],9,FALSE),"n/a")</f>
        <v>n/a</v>
      </c>
      <c r="T56" s="17" t="str">
        <f>IFERROR(VLOOKUP($K56,wiz[[Lanes]:[Min FRQT Load Check Lane]],10,FALSE),"n/a")</f>
        <v>n/a</v>
      </c>
      <c r="U56" s="17" t="str">
        <f>IFERROR(VLOOKUP($K56,wiz[[Lanes]:[Min FRQT Load Check Lane]],11,FALSE),"n/a")</f>
        <v>n/a</v>
      </c>
      <c r="V56" s="17" t="str">
        <f>IFERROR(VLOOKUP($K56,wiz[[Lanes]:[Min FRQT Load Check Lane]],12,FALSE),"n/a")</f>
        <v>n/a</v>
      </c>
      <c r="W56" s="17" t="str">
        <f>IFERROR(VLOOKUP($K56,wiz[[Lanes]:[Min FRQT Load Check Lane]],13,FALSE),"n/a")</f>
        <v>n/a</v>
      </c>
    </row>
    <row r="57" spans="2:23" x14ac:dyDescent="0.3">
      <c r="B57" s="13" t="s">
        <v>2716</v>
      </c>
      <c r="C57" s="13" t="s">
        <v>2717</v>
      </c>
      <c r="D57" s="13" t="s">
        <v>2596</v>
      </c>
      <c r="E57" s="13" t="s">
        <v>2718</v>
      </c>
      <c r="F57" s="13">
        <v>53512</v>
      </c>
      <c r="G57" s="13" t="s">
        <v>2719</v>
      </c>
      <c r="H57" s="13">
        <v>38019</v>
      </c>
      <c r="I57" s="13">
        <v>14995.2</v>
      </c>
      <c r="J57" s="13" t="str">
        <f>VLOOKUP(D57,'Matched Names'!$A$1:$C$52,3,FALSE)</f>
        <v xml:space="preserve">BELOIT BOXBOARD COMPA|   </v>
      </c>
      <c r="K57" t="str">
        <f t="shared" si="0"/>
        <v>BELOIT BOXBOARD COMPA| 5351238019</v>
      </c>
      <c r="L57" s="17" t="str">
        <f>IFERROR(VLOOKUP($K57,wiz[[Lanes]:[Min FRQT Load Check Lane]],2,FALSE),"n/a")</f>
        <v>n/a</v>
      </c>
      <c r="M57" s="17" t="str">
        <f>IFERROR(VLOOKUP($K57,wiz[[Lanes]:[Min FRQT Load Check Lane]],3,FALSE),"n/a")</f>
        <v>n/a</v>
      </c>
      <c r="N57" s="17" t="str">
        <f>IFERROR(VLOOKUP($K57,wiz[[Lanes]:[Min FRQT Load Check Lane]],4,FALSE),"n/a")</f>
        <v>n/a</v>
      </c>
      <c r="O57" s="17" t="str">
        <f>IFERROR(VLOOKUP($K57,wiz[[Lanes]:[Min FRQT Load Check Lane]],5,FALSE),"n/a")</f>
        <v>n/a</v>
      </c>
      <c r="P57" s="17" t="str">
        <f>IFERROR(VLOOKUP($K57,wiz[[Lanes]:[Min FRQT Load Check Lane]],6,FALSE),"n/a")</f>
        <v>n/a</v>
      </c>
      <c r="Q57" s="17" t="str">
        <f>IFERROR(VLOOKUP($K57,wiz[[Lanes]:[Min FRQT Load Check Lane]],7,FALSE),"n/a")</f>
        <v>n/a</v>
      </c>
      <c r="R57" s="17" t="str">
        <f>IFERROR(VLOOKUP($K57,wiz[[Lanes]:[Min FRQT Load Check Lane]],8,FALSE),"n/a")</f>
        <v>n/a</v>
      </c>
      <c r="S57" s="17" t="str">
        <f>IFERROR(VLOOKUP($K57,wiz[[Lanes]:[Min FRQT Load Check Lane]],9,FALSE),"n/a")</f>
        <v>n/a</v>
      </c>
      <c r="T57" s="17" t="str">
        <f>IFERROR(VLOOKUP($K57,wiz[[Lanes]:[Min FRQT Load Check Lane]],10,FALSE),"n/a")</f>
        <v>n/a</v>
      </c>
      <c r="U57" s="17" t="str">
        <f>IFERROR(VLOOKUP($K57,wiz[[Lanes]:[Min FRQT Load Check Lane]],11,FALSE),"n/a")</f>
        <v>n/a</v>
      </c>
      <c r="V57" s="17" t="str">
        <f>IFERROR(VLOOKUP($K57,wiz[[Lanes]:[Min FRQT Load Check Lane]],12,FALSE),"n/a")</f>
        <v>n/a</v>
      </c>
      <c r="W57" s="17" t="str">
        <f>IFERROR(VLOOKUP($K57,wiz[[Lanes]:[Min FRQT Load Check Lane]],13,FALSE),"n/a")</f>
        <v>n/a</v>
      </c>
    </row>
    <row r="58" spans="2:23" x14ac:dyDescent="0.3">
      <c r="B58" s="13" t="s">
        <v>2720</v>
      </c>
      <c r="C58" s="13" t="s">
        <v>2717</v>
      </c>
      <c r="D58" s="13" t="s">
        <v>2596</v>
      </c>
      <c r="E58" s="13" t="s">
        <v>2719</v>
      </c>
      <c r="F58" s="13">
        <v>38019</v>
      </c>
      <c r="G58" s="13" t="s">
        <v>2718</v>
      </c>
      <c r="H58" s="13">
        <v>53512</v>
      </c>
      <c r="I58" s="13">
        <v>2811.6</v>
      </c>
      <c r="J58" s="13" t="str">
        <f>VLOOKUP(D58,'Matched Names'!$A$1:$C$52,3,FALSE)</f>
        <v xml:space="preserve">BELOIT BOXBOARD COMPA|   </v>
      </c>
      <c r="K58" t="str">
        <f t="shared" si="0"/>
        <v>BELOIT BOXBOARD COMPA| 3801953512</v>
      </c>
      <c r="L58" s="17" t="str">
        <f>IFERROR(VLOOKUP($K58,wiz[[Lanes]:[Min FRQT Load Check Lane]],2,FALSE),"n/a")</f>
        <v>n/a</v>
      </c>
      <c r="M58" s="17" t="str">
        <f>IFERROR(VLOOKUP($K58,wiz[[Lanes]:[Min FRQT Load Check Lane]],3,FALSE),"n/a")</f>
        <v>n/a</v>
      </c>
      <c r="N58" s="17" t="str">
        <f>IFERROR(VLOOKUP($K58,wiz[[Lanes]:[Min FRQT Load Check Lane]],4,FALSE),"n/a")</f>
        <v>n/a</v>
      </c>
      <c r="O58" s="17" t="str">
        <f>IFERROR(VLOOKUP($K58,wiz[[Lanes]:[Min FRQT Load Check Lane]],5,FALSE),"n/a")</f>
        <v>n/a</v>
      </c>
      <c r="P58" s="17" t="str">
        <f>IFERROR(VLOOKUP($K58,wiz[[Lanes]:[Min FRQT Load Check Lane]],6,FALSE),"n/a")</f>
        <v>n/a</v>
      </c>
      <c r="Q58" s="17" t="str">
        <f>IFERROR(VLOOKUP($K58,wiz[[Lanes]:[Min FRQT Load Check Lane]],7,FALSE),"n/a")</f>
        <v>n/a</v>
      </c>
      <c r="R58" s="17" t="str">
        <f>IFERROR(VLOOKUP($K58,wiz[[Lanes]:[Min FRQT Load Check Lane]],8,FALSE),"n/a")</f>
        <v>n/a</v>
      </c>
      <c r="S58" s="17" t="str">
        <f>IFERROR(VLOOKUP($K58,wiz[[Lanes]:[Min FRQT Load Check Lane]],9,FALSE),"n/a")</f>
        <v>n/a</v>
      </c>
      <c r="T58" s="17" t="str">
        <f>IFERROR(VLOOKUP($K58,wiz[[Lanes]:[Min FRQT Load Check Lane]],10,FALSE),"n/a")</f>
        <v>n/a</v>
      </c>
      <c r="U58" s="17" t="str">
        <f>IFERROR(VLOOKUP($K58,wiz[[Lanes]:[Min FRQT Load Check Lane]],11,FALSE),"n/a")</f>
        <v>n/a</v>
      </c>
      <c r="V58" s="17" t="str">
        <f>IFERROR(VLOOKUP($K58,wiz[[Lanes]:[Min FRQT Load Check Lane]],12,FALSE),"n/a")</f>
        <v>n/a</v>
      </c>
      <c r="W58" s="17" t="str">
        <f>IFERROR(VLOOKUP($K58,wiz[[Lanes]:[Min FRQT Load Check Lane]],13,FALSE),"n/a")</f>
        <v>n/a</v>
      </c>
    </row>
    <row r="59" spans="2:23" x14ac:dyDescent="0.3">
      <c r="B59" s="13" t="s">
        <v>2721</v>
      </c>
      <c r="C59" s="13" t="s">
        <v>2591</v>
      </c>
      <c r="D59" s="13" t="s">
        <v>2591</v>
      </c>
      <c r="E59" s="13" t="s">
        <v>2722</v>
      </c>
      <c r="F59" s="13">
        <v>60510</v>
      </c>
      <c r="G59" s="13" t="s">
        <v>2723</v>
      </c>
      <c r="H59" s="13">
        <v>31217</v>
      </c>
      <c r="I59" s="13">
        <v>6179</v>
      </c>
      <c r="J59" s="13" t="str">
        <f>VLOOKUP(D59,'Matched Names'!$A$1:$C$52,3,FALSE)</f>
        <v xml:space="preserve">BLUE BIRD            |   </v>
      </c>
      <c r="K59" t="str">
        <f t="shared" si="0"/>
        <v>BLUE BIRD | 6051031217</v>
      </c>
      <c r="L59" s="17" t="str">
        <f>IFERROR(VLOOKUP($K59,wiz[[Lanes]:[Min FRQT Load Check Lane]],2,FALSE),"n/a")</f>
        <v>n/a</v>
      </c>
      <c r="M59" s="17" t="str">
        <f>IFERROR(VLOOKUP($K59,wiz[[Lanes]:[Min FRQT Load Check Lane]],3,FALSE),"n/a")</f>
        <v>n/a</v>
      </c>
      <c r="N59" s="17" t="str">
        <f>IFERROR(VLOOKUP($K59,wiz[[Lanes]:[Min FRQT Load Check Lane]],4,FALSE),"n/a")</f>
        <v>n/a</v>
      </c>
      <c r="O59" s="17" t="str">
        <f>IFERROR(VLOOKUP($K59,wiz[[Lanes]:[Min FRQT Load Check Lane]],5,FALSE),"n/a")</f>
        <v>n/a</v>
      </c>
      <c r="P59" s="17" t="str">
        <f>IFERROR(VLOOKUP($K59,wiz[[Lanes]:[Min FRQT Load Check Lane]],6,FALSE),"n/a")</f>
        <v>n/a</v>
      </c>
      <c r="Q59" s="17" t="str">
        <f>IFERROR(VLOOKUP($K59,wiz[[Lanes]:[Min FRQT Load Check Lane]],7,FALSE),"n/a")</f>
        <v>n/a</v>
      </c>
      <c r="R59" s="17" t="str">
        <f>IFERROR(VLOOKUP($K59,wiz[[Lanes]:[Min FRQT Load Check Lane]],8,FALSE),"n/a")</f>
        <v>n/a</v>
      </c>
      <c r="S59" s="17" t="str">
        <f>IFERROR(VLOOKUP($K59,wiz[[Lanes]:[Min FRQT Load Check Lane]],9,FALSE),"n/a")</f>
        <v>n/a</v>
      </c>
      <c r="T59" s="17" t="str">
        <f>IFERROR(VLOOKUP($K59,wiz[[Lanes]:[Min FRQT Load Check Lane]],10,FALSE),"n/a")</f>
        <v>n/a</v>
      </c>
      <c r="U59" s="17" t="str">
        <f>IFERROR(VLOOKUP($K59,wiz[[Lanes]:[Min FRQT Load Check Lane]],11,FALSE),"n/a")</f>
        <v>n/a</v>
      </c>
      <c r="V59" s="17" t="str">
        <f>IFERROR(VLOOKUP($K59,wiz[[Lanes]:[Min FRQT Load Check Lane]],12,FALSE),"n/a")</f>
        <v>n/a</v>
      </c>
      <c r="W59" s="17" t="str">
        <f>IFERROR(VLOOKUP($K59,wiz[[Lanes]:[Min FRQT Load Check Lane]],13,FALSE),"n/a")</f>
        <v>n/a</v>
      </c>
    </row>
    <row r="60" spans="2:23" x14ac:dyDescent="0.3">
      <c r="B60" s="13" t="s">
        <v>2724</v>
      </c>
      <c r="C60" s="13" t="s">
        <v>2591</v>
      </c>
      <c r="D60" s="13" t="s">
        <v>2591</v>
      </c>
      <c r="E60" s="13" t="s">
        <v>2725</v>
      </c>
      <c r="F60" s="13">
        <v>55449</v>
      </c>
      <c r="G60" s="13" t="s">
        <v>2723</v>
      </c>
      <c r="H60" s="13">
        <v>31217</v>
      </c>
      <c r="I60" s="13">
        <v>3809.9</v>
      </c>
      <c r="J60" s="13" t="str">
        <f>VLOOKUP(D60,'Matched Names'!$A$1:$C$52,3,FALSE)</f>
        <v xml:space="preserve">BLUE BIRD            |   </v>
      </c>
      <c r="K60" t="str">
        <f t="shared" si="0"/>
        <v>BLUE BIRD | 5544931217</v>
      </c>
      <c r="L60" s="17" t="str">
        <f>IFERROR(VLOOKUP($K60,wiz[[Lanes]:[Min FRQT Load Check Lane]],2,FALSE),"n/a")</f>
        <v>n/a</v>
      </c>
      <c r="M60" s="17" t="str">
        <f>IFERROR(VLOOKUP($K60,wiz[[Lanes]:[Min FRQT Load Check Lane]],3,FALSE),"n/a")</f>
        <v>n/a</v>
      </c>
      <c r="N60" s="17" t="str">
        <f>IFERROR(VLOOKUP($K60,wiz[[Lanes]:[Min FRQT Load Check Lane]],4,FALSE),"n/a")</f>
        <v>n/a</v>
      </c>
      <c r="O60" s="17" t="str">
        <f>IFERROR(VLOOKUP($K60,wiz[[Lanes]:[Min FRQT Load Check Lane]],5,FALSE),"n/a")</f>
        <v>n/a</v>
      </c>
      <c r="P60" s="17" t="str">
        <f>IFERROR(VLOOKUP($K60,wiz[[Lanes]:[Min FRQT Load Check Lane]],6,FALSE),"n/a")</f>
        <v>n/a</v>
      </c>
      <c r="Q60" s="17" t="str">
        <f>IFERROR(VLOOKUP($K60,wiz[[Lanes]:[Min FRQT Load Check Lane]],7,FALSE),"n/a")</f>
        <v>n/a</v>
      </c>
      <c r="R60" s="17" t="str">
        <f>IFERROR(VLOOKUP($K60,wiz[[Lanes]:[Min FRQT Load Check Lane]],8,FALSE),"n/a")</f>
        <v>n/a</v>
      </c>
      <c r="S60" s="17" t="str">
        <f>IFERROR(VLOOKUP($K60,wiz[[Lanes]:[Min FRQT Load Check Lane]],9,FALSE),"n/a")</f>
        <v>n/a</v>
      </c>
      <c r="T60" s="17" t="str">
        <f>IFERROR(VLOOKUP($K60,wiz[[Lanes]:[Min FRQT Load Check Lane]],10,FALSE),"n/a")</f>
        <v>n/a</v>
      </c>
      <c r="U60" s="17" t="str">
        <f>IFERROR(VLOOKUP($K60,wiz[[Lanes]:[Min FRQT Load Check Lane]],11,FALSE),"n/a")</f>
        <v>n/a</v>
      </c>
      <c r="V60" s="17" t="str">
        <f>IFERROR(VLOOKUP($K60,wiz[[Lanes]:[Min FRQT Load Check Lane]],12,FALSE),"n/a")</f>
        <v>n/a</v>
      </c>
      <c r="W60" s="17" t="str">
        <f>IFERROR(VLOOKUP($K60,wiz[[Lanes]:[Min FRQT Load Check Lane]],13,FALSE),"n/a")</f>
        <v>n/a</v>
      </c>
    </row>
    <row r="61" spans="2:23" x14ac:dyDescent="0.3">
      <c r="B61" s="13" t="s">
        <v>2726</v>
      </c>
      <c r="C61" s="13" t="s">
        <v>2591</v>
      </c>
      <c r="D61" s="13" t="s">
        <v>2591</v>
      </c>
      <c r="E61" s="13" t="s">
        <v>2727</v>
      </c>
      <c r="F61" s="13">
        <v>47201</v>
      </c>
      <c r="G61" s="13" t="s">
        <v>2723</v>
      </c>
      <c r="H61" s="13">
        <v>31217</v>
      </c>
      <c r="I61" s="13">
        <v>1088.52</v>
      </c>
      <c r="J61" s="13" t="str">
        <f>VLOOKUP(D61,'Matched Names'!$A$1:$C$52,3,FALSE)</f>
        <v xml:space="preserve">BLUE BIRD            |   </v>
      </c>
      <c r="K61" t="str">
        <f t="shared" si="0"/>
        <v>BLUE BIRD | 4720131217</v>
      </c>
      <c r="L61" s="17" t="str">
        <f>IFERROR(VLOOKUP($K61,wiz[[Lanes]:[Min FRQT Load Check Lane]],2,FALSE),"n/a")</f>
        <v>n/a</v>
      </c>
      <c r="M61" s="17" t="str">
        <f>IFERROR(VLOOKUP($K61,wiz[[Lanes]:[Min FRQT Load Check Lane]],3,FALSE),"n/a")</f>
        <v>n/a</v>
      </c>
      <c r="N61" s="17" t="str">
        <f>IFERROR(VLOOKUP($K61,wiz[[Lanes]:[Min FRQT Load Check Lane]],4,FALSE),"n/a")</f>
        <v>n/a</v>
      </c>
      <c r="O61" s="17" t="str">
        <f>IFERROR(VLOOKUP($K61,wiz[[Lanes]:[Min FRQT Load Check Lane]],5,FALSE),"n/a")</f>
        <v>n/a</v>
      </c>
      <c r="P61" s="17" t="str">
        <f>IFERROR(VLOOKUP($K61,wiz[[Lanes]:[Min FRQT Load Check Lane]],6,FALSE),"n/a")</f>
        <v>n/a</v>
      </c>
      <c r="Q61" s="17" t="str">
        <f>IFERROR(VLOOKUP($K61,wiz[[Lanes]:[Min FRQT Load Check Lane]],7,FALSE),"n/a")</f>
        <v>n/a</v>
      </c>
      <c r="R61" s="17" t="str">
        <f>IFERROR(VLOOKUP($K61,wiz[[Lanes]:[Min FRQT Load Check Lane]],8,FALSE),"n/a")</f>
        <v>n/a</v>
      </c>
      <c r="S61" s="17" t="str">
        <f>IFERROR(VLOOKUP($K61,wiz[[Lanes]:[Min FRQT Load Check Lane]],9,FALSE),"n/a")</f>
        <v>n/a</v>
      </c>
      <c r="T61" s="17" t="str">
        <f>IFERROR(VLOOKUP($K61,wiz[[Lanes]:[Min FRQT Load Check Lane]],10,FALSE),"n/a")</f>
        <v>n/a</v>
      </c>
      <c r="U61" s="17" t="str">
        <f>IFERROR(VLOOKUP($K61,wiz[[Lanes]:[Min FRQT Load Check Lane]],11,FALSE),"n/a")</f>
        <v>n/a</v>
      </c>
      <c r="V61" s="17" t="str">
        <f>IFERROR(VLOOKUP($K61,wiz[[Lanes]:[Min FRQT Load Check Lane]],12,FALSE),"n/a")</f>
        <v>n/a</v>
      </c>
      <c r="W61" s="17" t="str">
        <f>IFERROR(VLOOKUP($K61,wiz[[Lanes]:[Min FRQT Load Check Lane]],13,FALSE),"n/a")</f>
        <v>n/a</v>
      </c>
    </row>
    <row r="62" spans="2:23" x14ac:dyDescent="0.3">
      <c r="B62" s="13" t="s">
        <v>2728</v>
      </c>
      <c r="C62" s="13" t="s">
        <v>2591</v>
      </c>
      <c r="D62" s="13" t="s">
        <v>2591</v>
      </c>
      <c r="E62" s="13" t="s">
        <v>2729</v>
      </c>
      <c r="F62" s="13">
        <v>43015</v>
      </c>
      <c r="G62" s="13" t="s">
        <v>2730</v>
      </c>
      <c r="H62" s="13">
        <v>31030</v>
      </c>
      <c r="I62" s="13">
        <v>2502.6799999999998</v>
      </c>
      <c r="J62" s="13" t="str">
        <f>VLOOKUP(D62,'Matched Names'!$A$1:$C$52,3,FALSE)</f>
        <v xml:space="preserve">BLUE BIRD            |   </v>
      </c>
      <c r="K62" t="str">
        <f t="shared" si="0"/>
        <v>BLUE BIRD | 4301531030</v>
      </c>
      <c r="L62" s="17">
        <f>IFERROR(VLOOKUP($K62,wiz[[Lanes]:[Min FRQT Load Check Lane]],2,FALSE),"n/a")</f>
        <v>2</v>
      </c>
      <c r="M62" s="17">
        <f>IFERROR(VLOOKUP($K62,wiz[[Lanes]:[Min FRQT Load Check Lane]],3,FALSE),"n/a")</f>
        <v>1.78</v>
      </c>
      <c r="N62" s="17">
        <f>IFERROR(VLOOKUP($K62,wiz[[Lanes]:[Min FRQT Load Check Lane]],4,FALSE),"n/a")</f>
        <v>0.23</v>
      </c>
      <c r="O62" s="17">
        <f>IFERROR(VLOOKUP($K62,wiz[[Lanes]:[Min FRQT Load Check Lane]],5,FALSE),"n/a")</f>
        <v>703</v>
      </c>
      <c r="P62" s="17">
        <f>IFERROR(VLOOKUP($K62,wiz[[Lanes]:[Min FRQT Load Check Lane]],6,FALSE),"n/a")</f>
        <v>1.1100000000000001</v>
      </c>
      <c r="Q62" s="17">
        <f>IFERROR(VLOOKUP($K62,wiz[[Lanes]:[Min FRQT Load Check Lane]],7,FALSE),"n/a")</f>
        <v>39</v>
      </c>
      <c r="R62" s="17">
        <f>IFERROR(VLOOKUP($K62,wiz[[Lanes]:[Min FRQT Load Check Lane]],8,FALSE),"n/a")</f>
        <v>0.25</v>
      </c>
      <c r="S62" s="17">
        <f>IFERROR(VLOOKUP($K62,wiz[[Lanes]:[Min FRQT Load Check Lane]],9,FALSE),"n/a")</f>
        <v>-11</v>
      </c>
      <c r="T62" s="17">
        <f>IFERROR(VLOOKUP($K62,wiz[[Lanes]:[Min FRQT Load Check Lane]],10,FALSE),"n/a")</f>
        <v>13</v>
      </c>
      <c r="U62" s="17">
        <f>IFERROR(VLOOKUP($K62,wiz[[Lanes]:[Min FRQT Load Check Lane]],11,FALSE),"n/a")</f>
        <v>118</v>
      </c>
      <c r="V62" s="17">
        <f>IFERROR(VLOOKUP($K62,wiz[[Lanes]:[Min FRQT Load Check Lane]],12,FALSE),"n/a")</f>
        <v>54</v>
      </c>
      <c r="W62" s="17">
        <f>IFERROR(VLOOKUP($K62,wiz[[Lanes]:[Min FRQT Load Check Lane]],13,FALSE),"n/a")</f>
        <v>185</v>
      </c>
    </row>
    <row r="63" spans="2:23" x14ac:dyDescent="0.3">
      <c r="B63" s="13" t="s">
        <v>2731</v>
      </c>
      <c r="C63" s="13" t="s">
        <v>2591</v>
      </c>
      <c r="D63" s="13" t="s">
        <v>2591</v>
      </c>
      <c r="E63" s="13" t="s">
        <v>2730</v>
      </c>
      <c r="F63" s="13">
        <v>31030</v>
      </c>
      <c r="G63" s="13" t="s">
        <v>2732</v>
      </c>
      <c r="H63" s="13">
        <v>76010</v>
      </c>
      <c r="I63" s="13">
        <v>3809.7</v>
      </c>
      <c r="J63" s="13" t="str">
        <f>VLOOKUP(D63,'Matched Names'!$A$1:$C$52,3,FALSE)</f>
        <v xml:space="preserve">BLUE BIRD            |   </v>
      </c>
      <c r="K63" t="str">
        <f t="shared" si="0"/>
        <v>BLUE BIRD | 3103076010</v>
      </c>
      <c r="L63" s="17" t="str">
        <f>IFERROR(VLOOKUP($K63,wiz[[Lanes]:[Min FRQT Load Check Lane]],2,FALSE),"n/a")</f>
        <v>n/a</v>
      </c>
      <c r="M63" s="17" t="str">
        <f>IFERROR(VLOOKUP($K63,wiz[[Lanes]:[Min FRQT Load Check Lane]],3,FALSE),"n/a")</f>
        <v>n/a</v>
      </c>
      <c r="N63" s="17" t="str">
        <f>IFERROR(VLOOKUP($K63,wiz[[Lanes]:[Min FRQT Load Check Lane]],4,FALSE),"n/a")</f>
        <v>n/a</v>
      </c>
      <c r="O63" s="17" t="str">
        <f>IFERROR(VLOOKUP($K63,wiz[[Lanes]:[Min FRQT Load Check Lane]],5,FALSE),"n/a")</f>
        <v>n/a</v>
      </c>
      <c r="P63" s="17" t="str">
        <f>IFERROR(VLOOKUP($K63,wiz[[Lanes]:[Min FRQT Load Check Lane]],6,FALSE),"n/a")</f>
        <v>n/a</v>
      </c>
      <c r="Q63" s="17" t="str">
        <f>IFERROR(VLOOKUP($K63,wiz[[Lanes]:[Min FRQT Load Check Lane]],7,FALSE),"n/a")</f>
        <v>n/a</v>
      </c>
      <c r="R63" s="17" t="str">
        <f>IFERROR(VLOOKUP($K63,wiz[[Lanes]:[Min FRQT Load Check Lane]],8,FALSE),"n/a")</f>
        <v>n/a</v>
      </c>
      <c r="S63" s="17" t="str">
        <f>IFERROR(VLOOKUP($K63,wiz[[Lanes]:[Min FRQT Load Check Lane]],9,FALSE),"n/a")</f>
        <v>n/a</v>
      </c>
      <c r="T63" s="17" t="str">
        <f>IFERROR(VLOOKUP($K63,wiz[[Lanes]:[Min FRQT Load Check Lane]],10,FALSE),"n/a")</f>
        <v>n/a</v>
      </c>
      <c r="U63" s="17" t="str">
        <f>IFERROR(VLOOKUP($K63,wiz[[Lanes]:[Min FRQT Load Check Lane]],11,FALSE),"n/a")</f>
        <v>n/a</v>
      </c>
      <c r="V63" s="17" t="str">
        <f>IFERROR(VLOOKUP($K63,wiz[[Lanes]:[Min FRQT Load Check Lane]],12,FALSE),"n/a")</f>
        <v>n/a</v>
      </c>
      <c r="W63" s="17" t="str">
        <f>IFERROR(VLOOKUP($K63,wiz[[Lanes]:[Min FRQT Load Check Lane]],13,FALSE),"n/a")</f>
        <v>n/a</v>
      </c>
    </row>
    <row r="64" spans="2:23" x14ac:dyDescent="0.3">
      <c r="B64" s="13" t="s">
        <v>2733</v>
      </c>
      <c r="C64" s="13" t="s">
        <v>2591</v>
      </c>
      <c r="D64" s="13" t="s">
        <v>2591</v>
      </c>
      <c r="E64" s="13" t="s">
        <v>2730</v>
      </c>
      <c r="F64" s="13">
        <v>31030</v>
      </c>
      <c r="G64" s="13" t="s">
        <v>2734</v>
      </c>
      <c r="H64" s="13">
        <v>47130</v>
      </c>
      <c r="I64" s="13">
        <v>743.4</v>
      </c>
      <c r="J64" s="13" t="str">
        <f>VLOOKUP(D64,'Matched Names'!$A$1:$C$52,3,FALSE)</f>
        <v xml:space="preserve">BLUE BIRD            |   </v>
      </c>
      <c r="K64" t="str">
        <f t="shared" si="0"/>
        <v>BLUE BIRD | 3103047130</v>
      </c>
      <c r="L64" s="17">
        <f>IFERROR(VLOOKUP($K64,wiz[[Lanes]:[Min FRQT Load Check Lane]],2,FALSE),"n/a")</f>
        <v>1</v>
      </c>
      <c r="M64" s="17">
        <f>IFERROR(VLOOKUP($K64,wiz[[Lanes]:[Min FRQT Load Check Lane]],3,FALSE),"n/a")</f>
        <v>1.4</v>
      </c>
      <c r="N64" s="17">
        <f>IFERROR(VLOOKUP($K64,wiz[[Lanes]:[Min FRQT Load Check Lane]],4,FALSE),"n/a")</f>
        <v>0.23</v>
      </c>
      <c r="O64" s="17">
        <f>IFERROR(VLOOKUP($K64,wiz[[Lanes]:[Min FRQT Load Check Lane]],5,FALSE),"n/a")</f>
        <v>531</v>
      </c>
      <c r="P64" s="17">
        <f>IFERROR(VLOOKUP($K64,wiz[[Lanes]:[Min FRQT Load Check Lane]],6,FALSE),"n/a")</f>
        <v>0.96</v>
      </c>
      <c r="Q64" s="17">
        <f>IFERROR(VLOOKUP($K64,wiz[[Lanes]:[Min FRQT Load Check Lane]],7,FALSE),"n/a")</f>
        <v>70</v>
      </c>
      <c r="R64" s="17">
        <f>IFERROR(VLOOKUP($K64,wiz[[Lanes]:[Min FRQT Load Check Lane]],8,FALSE),"n/a")</f>
        <v>0.3</v>
      </c>
      <c r="S64" s="17">
        <f>IFERROR(VLOOKUP($K64,wiz[[Lanes]:[Min FRQT Load Check Lane]],9,FALSE),"n/a")</f>
        <v>2</v>
      </c>
      <c r="T64" s="17">
        <f>IFERROR(VLOOKUP($K64,wiz[[Lanes]:[Min FRQT Load Check Lane]],10,FALSE),"n/a")</f>
        <v>-44</v>
      </c>
      <c r="U64" s="17">
        <f>IFERROR(VLOOKUP($K64,wiz[[Lanes]:[Min FRQT Load Check Lane]],11,FALSE),"n/a")</f>
        <v>20</v>
      </c>
      <c r="V64" s="17">
        <f>IFERROR(VLOOKUP($K64,wiz[[Lanes]:[Min FRQT Load Check Lane]],12,FALSE),"n/a")</f>
        <v>9</v>
      </c>
      <c r="W64" s="17">
        <f>IFERROR(VLOOKUP($K64,wiz[[Lanes]:[Min FRQT Load Check Lane]],13,FALSE),"n/a")</f>
        <v>-15</v>
      </c>
    </row>
    <row r="65" spans="2:23" x14ac:dyDescent="0.3">
      <c r="B65" s="13" t="s">
        <v>2735</v>
      </c>
      <c r="C65" s="13" t="s">
        <v>2591</v>
      </c>
      <c r="D65" s="13" t="s">
        <v>2591</v>
      </c>
      <c r="E65" s="13" t="s">
        <v>2730</v>
      </c>
      <c r="F65" s="13">
        <v>31030</v>
      </c>
      <c r="G65" s="13" t="s">
        <v>2639</v>
      </c>
      <c r="H65" s="13">
        <v>37211</v>
      </c>
      <c r="I65" s="13">
        <v>5200</v>
      </c>
      <c r="J65" s="13" t="str">
        <f>VLOOKUP(D65,'Matched Names'!$A$1:$C$52,3,FALSE)</f>
        <v xml:space="preserve">BLUE BIRD            |   </v>
      </c>
      <c r="K65" t="str">
        <f t="shared" si="0"/>
        <v>BLUE BIRD | 3103037211</v>
      </c>
      <c r="L65" s="17" t="str">
        <f>IFERROR(VLOOKUP($K65,wiz[[Lanes]:[Min FRQT Load Check Lane]],2,FALSE),"n/a")</f>
        <v>n/a</v>
      </c>
      <c r="M65" s="17" t="str">
        <f>IFERROR(VLOOKUP($K65,wiz[[Lanes]:[Min FRQT Load Check Lane]],3,FALSE),"n/a")</f>
        <v>n/a</v>
      </c>
      <c r="N65" s="17" t="str">
        <f>IFERROR(VLOOKUP($K65,wiz[[Lanes]:[Min FRQT Load Check Lane]],4,FALSE),"n/a")</f>
        <v>n/a</v>
      </c>
      <c r="O65" s="17" t="str">
        <f>IFERROR(VLOOKUP($K65,wiz[[Lanes]:[Min FRQT Load Check Lane]],5,FALSE),"n/a")</f>
        <v>n/a</v>
      </c>
      <c r="P65" s="17" t="str">
        <f>IFERROR(VLOOKUP($K65,wiz[[Lanes]:[Min FRQT Load Check Lane]],6,FALSE),"n/a")</f>
        <v>n/a</v>
      </c>
      <c r="Q65" s="17" t="str">
        <f>IFERROR(VLOOKUP($K65,wiz[[Lanes]:[Min FRQT Load Check Lane]],7,FALSE),"n/a")</f>
        <v>n/a</v>
      </c>
      <c r="R65" s="17" t="str">
        <f>IFERROR(VLOOKUP($K65,wiz[[Lanes]:[Min FRQT Load Check Lane]],8,FALSE),"n/a")</f>
        <v>n/a</v>
      </c>
      <c r="S65" s="17" t="str">
        <f>IFERROR(VLOOKUP($K65,wiz[[Lanes]:[Min FRQT Load Check Lane]],9,FALSE),"n/a")</f>
        <v>n/a</v>
      </c>
      <c r="T65" s="17" t="str">
        <f>IFERROR(VLOOKUP($K65,wiz[[Lanes]:[Min FRQT Load Check Lane]],10,FALSE),"n/a")</f>
        <v>n/a</v>
      </c>
      <c r="U65" s="17" t="str">
        <f>IFERROR(VLOOKUP($K65,wiz[[Lanes]:[Min FRQT Load Check Lane]],11,FALSE),"n/a")</f>
        <v>n/a</v>
      </c>
      <c r="V65" s="17" t="str">
        <f>IFERROR(VLOOKUP($K65,wiz[[Lanes]:[Min FRQT Load Check Lane]],12,FALSE),"n/a")</f>
        <v>n/a</v>
      </c>
      <c r="W65" s="17" t="str">
        <f>IFERROR(VLOOKUP($K65,wiz[[Lanes]:[Min FRQT Load Check Lane]],13,FALSE),"n/a")</f>
        <v>n/a</v>
      </c>
    </row>
    <row r="66" spans="2:23" x14ac:dyDescent="0.3">
      <c r="B66" s="13" t="s">
        <v>2736</v>
      </c>
      <c r="C66" s="13" t="s">
        <v>2591</v>
      </c>
      <c r="D66" s="13" t="s">
        <v>2591</v>
      </c>
      <c r="E66" s="13" t="s">
        <v>2737</v>
      </c>
      <c r="F66" s="13">
        <v>46528</v>
      </c>
      <c r="G66" s="13" t="s">
        <v>2723</v>
      </c>
      <c r="H66" s="13">
        <v>31217</v>
      </c>
      <c r="I66" s="13">
        <v>1487.7</v>
      </c>
      <c r="J66" s="13" t="str">
        <f>VLOOKUP(D66,'Matched Names'!$A$1:$C$52,3,FALSE)</f>
        <v xml:space="preserve">BLUE BIRD            |   </v>
      </c>
      <c r="K66" t="str">
        <f t="shared" si="0"/>
        <v>BLUE BIRD | 4652831217</v>
      </c>
      <c r="L66" s="17" t="str">
        <f>IFERROR(VLOOKUP($K66,wiz[[Lanes]:[Min FRQT Load Check Lane]],2,FALSE),"n/a")</f>
        <v>n/a</v>
      </c>
      <c r="M66" s="17" t="str">
        <f>IFERROR(VLOOKUP($K66,wiz[[Lanes]:[Min FRQT Load Check Lane]],3,FALSE),"n/a")</f>
        <v>n/a</v>
      </c>
      <c r="N66" s="17" t="str">
        <f>IFERROR(VLOOKUP($K66,wiz[[Lanes]:[Min FRQT Load Check Lane]],4,FALSE),"n/a")</f>
        <v>n/a</v>
      </c>
      <c r="O66" s="17" t="str">
        <f>IFERROR(VLOOKUP($K66,wiz[[Lanes]:[Min FRQT Load Check Lane]],5,FALSE),"n/a")</f>
        <v>n/a</v>
      </c>
      <c r="P66" s="17" t="str">
        <f>IFERROR(VLOOKUP($K66,wiz[[Lanes]:[Min FRQT Load Check Lane]],6,FALSE),"n/a")</f>
        <v>n/a</v>
      </c>
      <c r="Q66" s="17" t="str">
        <f>IFERROR(VLOOKUP($K66,wiz[[Lanes]:[Min FRQT Load Check Lane]],7,FALSE),"n/a")</f>
        <v>n/a</v>
      </c>
      <c r="R66" s="17" t="str">
        <f>IFERROR(VLOOKUP($K66,wiz[[Lanes]:[Min FRQT Load Check Lane]],8,FALSE),"n/a")</f>
        <v>n/a</v>
      </c>
      <c r="S66" s="17" t="str">
        <f>IFERROR(VLOOKUP($K66,wiz[[Lanes]:[Min FRQT Load Check Lane]],9,FALSE),"n/a")</f>
        <v>n/a</v>
      </c>
      <c r="T66" s="17" t="str">
        <f>IFERROR(VLOOKUP($K66,wiz[[Lanes]:[Min FRQT Load Check Lane]],10,FALSE),"n/a")</f>
        <v>n/a</v>
      </c>
      <c r="U66" s="17" t="str">
        <f>IFERROR(VLOOKUP($K66,wiz[[Lanes]:[Min FRQT Load Check Lane]],11,FALSE),"n/a")</f>
        <v>n/a</v>
      </c>
      <c r="V66" s="17" t="str">
        <f>IFERROR(VLOOKUP($K66,wiz[[Lanes]:[Min FRQT Load Check Lane]],12,FALSE),"n/a")</f>
        <v>n/a</v>
      </c>
      <c r="W66" s="17" t="str">
        <f>IFERROR(VLOOKUP($K66,wiz[[Lanes]:[Min FRQT Load Check Lane]],13,FALSE),"n/a")</f>
        <v>n/a</v>
      </c>
    </row>
    <row r="67" spans="2:23" x14ac:dyDescent="0.3">
      <c r="B67" s="13" t="s">
        <v>2738</v>
      </c>
      <c r="C67" s="13" t="s">
        <v>2591</v>
      </c>
      <c r="D67" s="13" t="s">
        <v>2591</v>
      </c>
      <c r="E67" s="13" t="s">
        <v>2739</v>
      </c>
      <c r="F67" s="13">
        <v>46975</v>
      </c>
      <c r="G67" s="13" t="s">
        <v>2723</v>
      </c>
      <c r="H67" s="13">
        <v>31217</v>
      </c>
      <c r="I67" s="13">
        <v>1340.79</v>
      </c>
      <c r="J67" s="13" t="str">
        <f>VLOOKUP(D67,'Matched Names'!$A$1:$C$52,3,FALSE)</f>
        <v xml:space="preserve">BLUE BIRD            |   </v>
      </c>
      <c r="K67" t="str">
        <f t="shared" ref="K67:K130" si="1">TRIM(CONCATENATE(J67,F67,H67))</f>
        <v>BLUE BIRD | 4697531217</v>
      </c>
      <c r="L67" s="17" t="str">
        <f>IFERROR(VLOOKUP($K67,wiz[[Lanes]:[Min FRQT Load Check Lane]],2,FALSE),"n/a")</f>
        <v>n/a</v>
      </c>
      <c r="M67" s="17" t="str">
        <f>IFERROR(VLOOKUP($K67,wiz[[Lanes]:[Min FRQT Load Check Lane]],3,FALSE),"n/a")</f>
        <v>n/a</v>
      </c>
      <c r="N67" s="17" t="str">
        <f>IFERROR(VLOOKUP($K67,wiz[[Lanes]:[Min FRQT Load Check Lane]],4,FALSE),"n/a")</f>
        <v>n/a</v>
      </c>
      <c r="O67" s="17" t="str">
        <f>IFERROR(VLOOKUP($K67,wiz[[Lanes]:[Min FRQT Load Check Lane]],5,FALSE),"n/a")</f>
        <v>n/a</v>
      </c>
      <c r="P67" s="17" t="str">
        <f>IFERROR(VLOOKUP($K67,wiz[[Lanes]:[Min FRQT Load Check Lane]],6,FALSE),"n/a")</f>
        <v>n/a</v>
      </c>
      <c r="Q67" s="17" t="str">
        <f>IFERROR(VLOOKUP($K67,wiz[[Lanes]:[Min FRQT Load Check Lane]],7,FALSE),"n/a")</f>
        <v>n/a</v>
      </c>
      <c r="R67" s="17" t="str">
        <f>IFERROR(VLOOKUP($K67,wiz[[Lanes]:[Min FRQT Load Check Lane]],8,FALSE),"n/a")</f>
        <v>n/a</v>
      </c>
      <c r="S67" s="17" t="str">
        <f>IFERROR(VLOOKUP($K67,wiz[[Lanes]:[Min FRQT Load Check Lane]],9,FALSE),"n/a")</f>
        <v>n/a</v>
      </c>
      <c r="T67" s="17" t="str">
        <f>IFERROR(VLOOKUP($K67,wiz[[Lanes]:[Min FRQT Load Check Lane]],10,FALSE),"n/a")</f>
        <v>n/a</v>
      </c>
      <c r="U67" s="17" t="str">
        <f>IFERROR(VLOOKUP($K67,wiz[[Lanes]:[Min FRQT Load Check Lane]],11,FALSE),"n/a")</f>
        <v>n/a</v>
      </c>
      <c r="V67" s="17" t="str">
        <f>IFERROR(VLOOKUP($K67,wiz[[Lanes]:[Min FRQT Load Check Lane]],12,FALSE),"n/a")</f>
        <v>n/a</v>
      </c>
      <c r="W67" s="17" t="str">
        <f>IFERROR(VLOOKUP($K67,wiz[[Lanes]:[Min FRQT Load Check Lane]],13,FALSE),"n/a")</f>
        <v>n/a</v>
      </c>
    </row>
    <row r="68" spans="2:23" x14ac:dyDescent="0.3">
      <c r="B68" s="13" t="s">
        <v>2740</v>
      </c>
      <c r="C68" s="13" t="s">
        <v>2741</v>
      </c>
      <c r="D68" s="13" t="s">
        <v>2742</v>
      </c>
      <c r="E68" s="13" t="s">
        <v>2743</v>
      </c>
      <c r="F68" s="13">
        <v>29829</v>
      </c>
      <c r="G68" s="13" t="s">
        <v>2744</v>
      </c>
      <c r="H68" s="13">
        <v>37086</v>
      </c>
      <c r="I68" s="13">
        <v>728.9</v>
      </c>
      <c r="J68" s="13" t="e">
        <f>VLOOKUP(D68,'Matched Names'!$A$1:$C$52,3,FALSE)</f>
        <v>#N/A</v>
      </c>
      <c r="K68" t="e">
        <f t="shared" si="1"/>
        <v>#N/A</v>
      </c>
      <c r="L68" s="17" t="str">
        <f>IFERROR(VLOOKUP($K68,wiz[[Lanes]:[Min FRQT Load Check Lane]],2,FALSE),"n/a")</f>
        <v>n/a</v>
      </c>
      <c r="M68" s="17" t="str">
        <f>IFERROR(VLOOKUP($K68,wiz[[Lanes]:[Min FRQT Load Check Lane]],3,FALSE),"n/a")</f>
        <v>n/a</v>
      </c>
      <c r="N68" s="17" t="str">
        <f>IFERROR(VLOOKUP($K68,wiz[[Lanes]:[Min FRQT Load Check Lane]],4,FALSE),"n/a")</f>
        <v>n/a</v>
      </c>
      <c r="O68" s="17" t="str">
        <f>IFERROR(VLOOKUP($K68,wiz[[Lanes]:[Min FRQT Load Check Lane]],5,FALSE),"n/a")</f>
        <v>n/a</v>
      </c>
      <c r="P68" s="17" t="str">
        <f>IFERROR(VLOOKUP($K68,wiz[[Lanes]:[Min FRQT Load Check Lane]],6,FALSE),"n/a")</f>
        <v>n/a</v>
      </c>
      <c r="Q68" s="17" t="str">
        <f>IFERROR(VLOOKUP($K68,wiz[[Lanes]:[Min FRQT Load Check Lane]],7,FALSE),"n/a")</f>
        <v>n/a</v>
      </c>
      <c r="R68" s="17" t="str">
        <f>IFERROR(VLOOKUP($K68,wiz[[Lanes]:[Min FRQT Load Check Lane]],8,FALSE),"n/a")</f>
        <v>n/a</v>
      </c>
      <c r="S68" s="17" t="str">
        <f>IFERROR(VLOOKUP($K68,wiz[[Lanes]:[Min FRQT Load Check Lane]],9,FALSE),"n/a")</f>
        <v>n/a</v>
      </c>
      <c r="T68" s="17" t="str">
        <f>IFERROR(VLOOKUP($K68,wiz[[Lanes]:[Min FRQT Load Check Lane]],10,FALSE),"n/a")</f>
        <v>n/a</v>
      </c>
      <c r="U68" s="17" t="str">
        <f>IFERROR(VLOOKUP($K68,wiz[[Lanes]:[Min FRQT Load Check Lane]],11,FALSE),"n/a")</f>
        <v>n/a</v>
      </c>
      <c r="V68" s="17" t="str">
        <f>IFERROR(VLOOKUP($K68,wiz[[Lanes]:[Min FRQT Load Check Lane]],12,FALSE),"n/a")</f>
        <v>n/a</v>
      </c>
      <c r="W68" s="17" t="str">
        <f>IFERROR(VLOOKUP($K68,wiz[[Lanes]:[Min FRQT Load Check Lane]],13,FALSE),"n/a")</f>
        <v>n/a</v>
      </c>
    </row>
    <row r="69" spans="2:23" x14ac:dyDescent="0.3">
      <c r="B69" s="13" t="s">
        <v>2745</v>
      </c>
      <c r="C69" s="13" t="s">
        <v>2741</v>
      </c>
      <c r="D69" s="13" t="s">
        <v>2742</v>
      </c>
      <c r="E69" s="13" t="s">
        <v>2746</v>
      </c>
      <c r="F69" s="13">
        <v>47374</v>
      </c>
      <c r="G69" s="13" t="s">
        <v>2743</v>
      </c>
      <c r="H69" s="13">
        <v>29829</v>
      </c>
      <c r="I69" s="13">
        <v>995</v>
      </c>
      <c r="J69" s="13" t="e">
        <f>VLOOKUP(D69,'Matched Names'!$A$1:$C$52,3,FALSE)</f>
        <v>#N/A</v>
      </c>
      <c r="K69" t="e">
        <f t="shared" si="1"/>
        <v>#N/A</v>
      </c>
      <c r="L69" s="17" t="str">
        <f>IFERROR(VLOOKUP($K69,wiz[[Lanes]:[Min FRQT Load Check Lane]],2,FALSE),"n/a")</f>
        <v>n/a</v>
      </c>
      <c r="M69" s="17" t="str">
        <f>IFERROR(VLOOKUP($K69,wiz[[Lanes]:[Min FRQT Load Check Lane]],3,FALSE),"n/a")</f>
        <v>n/a</v>
      </c>
      <c r="N69" s="17" t="str">
        <f>IFERROR(VLOOKUP($K69,wiz[[Lanes]:[Min FRQT Load Check Lane]],4,FALSE),"n/a")</f>
        <v>n/a</v>
      </c>
      <c r="O69" s="17" t="str">
        <f>IFERROR(VLOOKUP($K69,wiz[[Lanes]:[Min FRQT Load Check Lane]],5,FALSE),"n/a")</f>
        <v>n/a</v>
      </c>
      <c r="P69" s="17" t="str">
        <f>IFERROR(VLOOKUP($K69,wiz[[Lanes]:[Min FRQT Load Check Lane]],6,FALSE),"n/a")</f>
        <v>n/a</v>
      </c>
      <c r="Q69" s="17" t="str">
        <f>IFERROR(VLOOKUP($K69,wiz[[Lanes]:[Min FRQT Load Check Lane]],7,FALSE),"n/a")</f>
        <v>n/a</v>
      </c>
      <c r="R69" s="17" t="str">
        <f>IFERROR(VLOOKUP($K69,wiz[[Lanes]:[Min FRQT Load Check Lane]],8,FALSE),"n/a")</f>
        <v>n/a</v>
      </c>
      <c r="S69" s="17" t="str">
        <f>IFERROR(VLOOKUP($K69,wiz[[Lanes]:[Min FRQT Load Check Lane]],9,FALSE),"n/a")</f>
        <v>n/a</v>
      </c>
      <c r="T69" s="17" t="str">
        <f>IFERROR(VLOOKUP($K69,wiz[[Lanes]:[Min FRQT Load Check Lane]],10,FALSE),"n/a")</f>
        <v>n/a</v>
      </c>
      <c r="U69" s="17" t="str">
        <f>IFERROR(VLOOKUP($K69,wiz[[Lanes]:[Min FRQT Load Check Lane]],11,FALSE),"n/a")</f>
        <v>n/a</v>
      </c>
      <c r="V69" s="17" t="str">
        <f>IFERROR(VLOOKUP($K69,wiz[[Lanes]:[Min FRQT Load Check Lane]],12,FALSE),"n/a")</f>
        <v>n/a</v>
      </c>
      <c r="W69" s="17" t="str">
        <f>IFERROR(VLOOKUP($K69,wiz[[Lanes]:[Min FRQT Load Check Lane]],13,FALSE),"n/a")</f>
        <v>n/a</v>
      </c>
    </row>
    <row r="70" spans="2:23" x14ac:dyDescent="0.3">
      <c r="B70" s="13" t="s">
        <v>2747</v>
      </c>
      <c r="C70" s="13" t="s">
        <v>2741</v>
      </c>
      <c r="D70" s="13" t="s">
        <v>2559</v>
      </c>
      <c r="E70" s="13" t="s">
        <v>2743</v>
      </c>
      <c r="F70" s="13">
        <v>29829</v>
      </c>
      <c r="G70" s="13" t="s">
        <v>2748</v>
      </c>
      <c r="H70" s="13">
        <v>44301</v>
      </c>
      <c r="I70" s="13">
        <v>1250</v>
      </c>
      <c r="J70" s="13" t="str">
        <f>VLOOKUP(D70,'Matched Names'!$A$1:$C$52,3,FALSE)</f>
        <v xml:space="preserve">BRIDGESTONE FIRESTONE|   </v>
      </c>
      <c r="K70" t="str">
        <f t="shared" si="1"/>
        <v>BRIDGESTONE FIRESTONE| 2982944301</v>
      </c>
      <c r="L70" s="17">
        <f>IFERROR(VLOOKUP($K70,wiz[[Lanes]:[Min FRQT Load Check Lane]],2,FALSE),"n/a")</f>
        <v>1</v>
      </c>
      <c r="M70" s="17">
        <f>IFERROR(VLOOKUP($K70,wiz[[Lanes]:[Min FRQT Load Check Lane]],3,FALSE),"n/a")</f>
        <v>2.0099999999999998</v>
      </c>
      <c r="N70" s="17">
        <f>IFERROR(VLOOKUP($K70,wiz[[Lanes]:[Min FRQT Load Check Lane]],4,FALSE),"n/a")</f>
        <v>0.19</v>
      </c>
      <c r="O70" s="17">
        <f>IFERROR(VLOOKUP($K70,wiz[[Lanes]:[Min FRQT Load Check Lane]],5,FALSE),"n/a")</f>
        <v>622</v>
      </c>
      <c r="P70" s="17">
        <f>IFERROR(VLOOKUP($K70,wiz[[Lanes]:[Min FRQT Load Check Lane]],6,FALSE),"n/a")</f>
        <v>1</v>
      </c>
      <c r="Q70" s="17">
        <f>IFERROR(VLOOKUP($K70,wiz[[Lanes]:[Min FRQT Load Check Lane]],7,FALSE),"n/a")</f>
        <v>147</v>
      </c>
      <c r="R70" s="17">
        <f>IFERROR(VLOOKUP($K70,wiz[[Lanes]:[Min FRQT Load Check Lane]],8,FALSE),"n/a")</f>
        <v>0.35</v>
      </c>
      <c r="S70" s="17">
        <f>IFERROR(VLOOKUP($K70,wiz[[Lanes]:[Min FRQT Load Check Lane]],9,FALSE),"n/a")</f>
        <v>53</v>
      </c>
      <c r="T70" s="17">
        <f>IFERROR(VLOOKUP($K70,wiz[[Lanes]:[Min FRQT Load Check Lane]],10,FALSE),"n/a")</f>
        <v>-85</v>
      </c>
      <c r="U70" s="17">
        <f>IFERROR(VLOOKUP($K70,wiz[[Lanes]:[Min FRQT Load Check Lane]],11,FALSE),"n/a")</f>
        <v>50</v>
      </c>
      <c r="V70" s="17">
        <f>IFERROR(VLOOKUP($K70,wiz[[Lanes]:[Min FRQT Load Check Lane]],12,FALSE),"n/a")</f>
        <v>293</v>
      </c>
      <c r="W70" s="17">
        <f>IFERROR(VLOOKUP($K70,wiz[[Lanes]:[Min FRQT Load Check Lane]],13,FALSE),"n/a")</f>
        <v>258</v>
      </c>
    </row>
    <row r="71" spans="2:23" x14ac:dyDescent="0.3">
      <c r="B71" s="13" t="s">
        <v>2749</v>
      </c>
      <c r="C71" s="13" t="s">
        <v>2741</v>
      </c>
      <c r="D71" s="13" t="s">
        <v>2559</v>
      </c>
      <c r="E71" s="13" t="s">
        <v>2743</v>
      </c>
      <c r="F71" s="13">
        <v>29829</v>
      </c>
      <c r="G71" s="13" t="s">
        <v>2744</v>
      </c>
      <c r="H71" s="13">
        <v>37086</v>
      </c>
      <c r="I71" s="13">
        <v>2186.6999999999998</v>
      </c>
      <c r="J71" s="13" t="str">
        <f>VLOOKUP(D71,'Matched Names'!$A$1:$C$52,3,FALSE)</f>
        <v xml:space="preserve">BRIDGESTONE FIRESTONE|   </v>
      </c>
      <c r="K71" t="str">
        <f t="shared" si="1"/>
        <v>BRIDGESTONE FIRESTONE| 2982937086</v>
      </c>
      <c r="L71" s="17">
        <f>IFERROR(VLOOKUP($K71,wiz[[Lanes]:[Min FRQT Load Check Lane]],2,FALSE),"n/a")</f>
        <v>6</v>
      </c>
      <c r="M71" s="17">
        <f>IFERROR(VLOOKUP($K71,wiz[[Lanes]:[Min FRQT Load Check Lane]],3,FALSE),"n/a")</f>
        <v>1.85</v>
      </c>
      <c r="N71" s="17">
        <f>IFERROR(VLOOKUP($K71,wiz[[Lanes]:[Min FRQT Load Check Lane]],4,FALSE),"n/a")</f>
        <v>0.19</v>
      </c>
      <c r="O71" s="17">
        <f>IFERROR(VLOOKUP($K71,wiz[[Lanes]:[Min FRQT Load Check Lane]],5,FALSE),"n/a")</f>
        <v>394</v>
      </c>
      <c r="P71" s="17">
        <f>IFERROR(VLOOKUP($K71,wiz[[Lanes]:[Min FRQT Load Check Lane]],6,FALSE),"n/a")</f>
        <v>1.26</v>
      </c>
      <c r="Q71" s="17">
        <f>IFERROR(VLOOKUP($K71,wiz[[Lanes]:[Min FRQT Load Check Lane]],7,FALSE),"n/a")</f>
        <v>60</v>
      </c>
      <c r="R71" s="17">
        <f>IFERROR(VLOOKUP($K71,wiz[[Lanes]:[Min FRQT Load Check Lane]],8,FALSE),"n/a")</f>
        <v>0.28999999999999998</v>
      </c>
      <c r="S71" s="17">
        <f>IFERROR(VLOOKUP($K71,wiz[[Lanes]:[Min FRQT Load Check Lane]],9,FALSE),"n/a")</f>
        <v>7</v>
      </c>
      <c r="T71" s="17">
        <f>IFERROR(VLOOKUP($K71,wiz[[Lanes]:[Min FRQT Load Check Lane]],10,FALSE),"n/a")</f>
        <v>-85</v>
      </c>
      <c r="U71" s="17">
        <f>IFERROR(VLOOKUP($K71,wiz[[Lanes]:[Min FRQT Load Check Lane]],11,FALSE),"n/a")</f>
        <v>-116</v>
      </c>
      <c r="V71" s="17">
        <f>IFERROR(VLOOKUP($K71,wiz[[Lanes]:[Min FRQT Load Check Lane]],12,FALSE),"n/a")</f>
        <v>49</v>
      </c>
      <c r="W71" s="17">
        <f>IFERROR(VLOOKUP($K71,wiz[[Lanes]:[Min FRQT Load Check Lane]],13,FALSE),"n/a")</f>
        <v>-152</v>
      </c>
    </row>
    <row r="72" spans="2:23" x14ac:dyDescent="0.3">
      <c r="B72" s="13" t="s">
        <v>2750</v>
      </c>
      <c r="C72" s="13" t="s">
        <v>2741</v>
      </c>
      <c r="D72" s="13" t="s">
        <v>2559</v>
      </c>
      <c r="E72" s="13" t="s">
        <v>2743</v>
      </c>
      <c r="F72" s="13">
        <v>29829</v>
      </c>
      <c r="G72" s="13" t="s">
        <v>2631</v>
      </c>
      <c r="H72" s="13">
        <v>37090</v>
      </c>
      <c r="I72" s="13">
        <v>6103.35</v>
      </c>
      <c r="J72" s="13" t="str">
        <f>VLOOKUP(D72,'Matched Names'!$A$1:$C$52,3,FALSE)</f>
        <v xml:space="preserve">BRIDGESTONE FIRESTONE|   </v>
      </c>
      <c r="K72" t="str">
        <f t="shared" si="1"/>
        <v>BRIDGESTONE FIRESTONE| 2982937090</v>
      </c>
      <c r="L72" s="17" t="str">
        <f>IFERROR(VLOOKUP($K72,wiz[[Lanes]:[Min FRQT Load Check Lane]],2,FALSE),"n/a")</f>
        <v>n/a</v>
      </c>
      <c r="M72" s="17" t="str">
        <f>IFERROR(VLOOKUP($K72,wiz[[Lanes]:[Min FRQT Load Check Lane]],3,FALSE),"n/a")</f>
        <v>n/a</v>
      </c>
      <c r="N72" s="17" t="str">
        <f>IFERROR(VLOOKUP($K72,wiz[[Lanes]:[Min FRQT Load Check Lane]],4,FALSE),"n/a")</f>
        <v>n/a</v>
      </c>
      <c r="O72" s="17" t="str">
        <f>IFERROR(VLOOKUP($K72,wiz[[Lanes]:[Min FRQT Load Check Lane]],5,FALSE),"n/a")</f>
        <v>n/a</v>
      </c>
      <c r="P72" s="17" t="str">
        <f>IFERROR(VLOOKUP($K72,wiz[[Lanes]:[Min FRQT Load Check Lane]],6,FALSE),"n/a")</f>
        <v>n/a</v>
      </c>
      <c r="Q72" s="17" t="str">
        <f>IFERROR(VLOOKUP($K72,wiz[[Lanes]:[Min FRQT Load Check Lane]],7,FALSE),"n/a")</f>
        <v>n/a</v>
      </c>
      <c r="R72" s="17" t="str">
        <f>IFERROR(VLOOKUP($K72,wiz[[Lanes]:[Min FRQT Load Check Lane]],8,FALSE),"n/a")</f>
        <v>n/a</v>
      </c>
      <c r="S72" s="17" t="str">
        <f>IFERROR(VLOOKUP($K72,wiz[[Lanes]:[Min FRQT Load Check Lane]],9,FALSE),"n/a")</f>
        <v>n/a</v>
      </c>
      <c r="T72" s="17" t="str">
        <f>IFERROR(VLOOKUP($K72,wiz[[Lanes]:[Min FRQT Load Check Lane]],10,FALSE),"n/a")</f>
        <v>n/a</v>
      </c>
      <c r="U72" s="17" t="str">
        <f>IFERROR(VLOOKUP($K72,wiz[[Lanes]:[Min FRQT Load Check Lane]],11,FALSE),"n/a")</f>
        <v>n/a</v>
      </c>
      <c r="V72" s="17" t="str">
        <f>IFERROR(VLOOKUP($K72,wiz[[Lanes]:[Min FRQT Load Check Lane]],12,FALSE),"n/a")</f>
        <v>n/a</v>
      </c>
      <c r="W72" s="17" t="str">
        <f>IFERROR(VLOOKUP($K72,wiz[[Lanes]:[Min FRQT Load Check Lane]],13,FALSE),"n/a")</f>
        <v>n/a</v>
      </c>
    </row>
    <row r="73" spans="2:23" x14ac:dyDescent="0.3">
      <c r="B73" s="13" t="s">
        <v>2751</v>
      </c>
      <c r="C73" s="13" t="s">
        <v>2741</v>
      </c>
      <c r="D73" s="13" t="s">
        <v>2559</v>
      </c>
      <c r="E73" s="13" t="s">
        <v>2743</v>
      </c>
      <c r="F73" s="13">
        <v>29829</v>
      </c>
      <c r="G73" s="13" t="s">
        <v>2752</v>
      </c>
      <c r="H73" s="13">
        <v>76262</v>
      </c>
      <c r="I73" s="13">
        <v>51442</v>
      </c>
      <c r="J73" s="13" t="str">
        <f>VLOOKUP(D73,'Matched Names'!$A$1:$C$52,3,FALSE)</f>
        <v xml:space="preserve">BRIDGESTONE FIRESTONE|   </v>
      </c>
      <c r="K73" t="str">
        <f t="shared" si="1"/>
        <v>BRIDGESTONE FIRESTONE| 2982976262</v>
      </c>
      <c r="L73" s="17" t="str">
        <f>IFERROR(VLOOKUP($K73,wiz[[Lanes]:[Min FRQT Load Check Lane]],2,FALSE),"n/a")</f>
        <v>n/a</v>
      </c>
      <c r="M73" s="17" t="str">
        <f>IFERROR(VLOOKUP($K73,wiz[[Lanes]:[Min FRQT Load Check Lane]],3,FALSE),"n/a")</f>
        <v>n/a</v>
      </c>
      <c r="N73" s="17" t="str">
        <f>IFERROR(VLOOKUP($K73,wiz[[Lanes]:[Min FRQT Load Check Lane]],4,FALSE),"n/a")</f>
        <v>n/a</v>
      </c>
      <c r="O73" s="17" t="str">
        <f>IFERROR(VLOOKUP($K73,wiz[[Lanes]:[Min FRQT Load Check Lane]],5,FALSE),"n/a")</f>
        <v>n/a</v>
      </c>
      <c r="P73" s="17" t="str">
        <f>IFERROR(VLOOKUP($K73,wiz[[Lanes]:[Min FRQT Load Check Lane]],6,FALSE),"n/a")</f>
        <v>n/a</v>
      </c>
      <c r="Q73" s="17" t="str">
        <f>IFERROR(VLOOKUP($K73,wiz[[Lanes]:[Min FRQT Load Check Lane]],7,FALSE),"n/a")</f>
        <v>n/a</v>
      </c>
      <c r="R73" s="17" t="str">
        <f>IFERROR(VLOOKUP($K73,wiz[[Lanes]:[Min FRQT Load Check Lane]],8,FALSE),"n/a")</f>
        <v>n/a</v>
      </c>
      <c r="S73" s="17" t="str">
        <f>IFERROR(VLOOKUP($K73,wiz[[Lanes]:[Min FRQT Load Check Lane]],9,FALSE),"n/a")</f>
        <v>n/a</v>
      </c>
      <c r="T73" s="17" t="str">
        <f>IFERROR(VLOOKUP($K73,wiz[[Lanes]:[Min FRQT Load Check Lane]],10,FALSE),"n/a")</f>
        <v>n/a</v>
      </c>
      <c r="U73" s="17" t="str">
        <f>IFERROR(VLOOKUP($K73,wiz[[Lanes]:[Min FRQT Load Check Lane]],11,FALSE),"n/a")</f>
        <v>n/a</v>
      </c>
      <c r="V73" s="17" t="str">
        <f>IFERROR(VLOOKUP($K73,wiz[[Lanes]:[Min FRQT Load Check Lane]],12,FALSE),"n/a")</f>
        <v>n/a</v>
      </c>
      <c r="W73" s="17" t="str">
        <f>IFERROR(VLOOKUP($K73,wiz[[Lanes]:[Min FRQT Load Check Lane]],13,FALSE),"n/a")</f>
        <v>n/a</v>
      </c>
    </row>
    <row r="74" spans="2:23" x14ac:dyDescent="0.3">
      <c r="B74" s="13" t="s">
        <v>2753</v>
      </c>
      <c r="C74" s="13" t="s">
        <v>2741</v>
      </c>
      <c r="D74" s="13" t="s">
        <v>2559</v>
      </c>
      <c r="E74" s="13" t="s">
        <v>2743</v>
      </c>
      <c r="F74" s="13">
        <v>29829</v>
      </c>
      <c r="G74" s="13" t="s">
        <v>2754</v>
      </c>
      <c r="H74" s="13">
        <v>60517</v>
      </c>
      <c r="I74" s="13">
        <v>16950</v>
      </c>
      <c r="J74" s="13" t="str">
        <f>VLOOKUP(D74,'Matched Names'!$A$1:$C$52,3,FALSE)</f>
        <v xml:space="preserve">BRIDGESTONE FIRESTONE|   </v>
      </c>
      <c r="K74" t="str">
        <f t="shared" si="1"/>
        <v>BRIDGESTONE FIRESTONE| 2982960517</v>
      </c>
      <c r="L74" s="17" t="str">
        <f>IFERROR(VLOOKUP($K74,wiz[[Lanes]:[Min FRQT Load Check Lane]],2,FALSE),"n/a")</f>
        <v>n/a</v>
      </c>
      <c r="M74" s="17" t="str">
        <f>IFERROR(VLOOKUP($K74,wiz[[Lanes]:[Min FRQT Load Check Lane]],3,FALSE),"n/a")</f>
        <v>n/a</v>
      </c>
      <c r="N74" s="17" t="str">
        <f>IFERROR(VLOOKUP($K74,wiz[[Lanes]:[Min FRQT Load Check Lane]],4,FALSE),"n/a")</f>
        <v>n/a</v>
      </c>
      <c r="O74" s="17" t="str">
        <f>IFERROR(VLOOKUP($K74,wiz[[Lanes]:[Min FRQT Load Check Lane]],5,FALSE),"n/a")</f>
        <v>n/a</v>
      </c>
      <c r="P74" s="17" t="str">
        <f>IFERROR(VLOOKUP($K74,wiz[[Lanes]:[Min FRQT Load Check Lane]],6,FALSE),"n/a")</f>
        <v>n/a</v>
      </c>
      <c r="Q74" s="17" t="str">
        <f>IFERROR(VLOOKUP($K74,wiz[[Lanes]:[Min FRQT Load Check Lane]],7,FALSE),"n/a")</f>
        <v>n/a</v>
      </c>
      <c r="R74" s="17" t="str">
        <f>IFERROR(VLOOKUP($K74,wiz[[Lanes]:[Min FRQT Load Check Lane]],8,FALSE),"n/a")</f>
        <v>n/a</v>
      </c>
      <c r="S74" s="17" t="str">
        <f>IFERROR(VLOOKUP($K74,wiz[[Lanes]:[Min FRQT Load Check Lane]],9,FALSE),"n/a")</f>
        <v>n/a</v>
      </c>
      <c r="T74" s="17" t="str">
        <f>IFERROR(VLOOKUP($K74,wiz[[Lanes]:[Min FRQT Load Check Lane]],10,FALSE),"n/a")</f>
        <v>n/a</v>
      </c>
      <c r="U74" s="17" t="str">
        <f>IFERROR(VLOOKUP($K74,wiz[[Lanes]:[Min FRQT Load Check Lane]],11,FALSE),"n/a")</f>
        <v>n/a</v>
      </c>
      <c r="V74" s="17" t="str">
        <f>IFERROR(VLOOKUP($K74,wiz[[Lanes]:[Min FRQT Load Check Lane]],12,FALSE),"n/a")</f>
        <v>n/a</v>
      </c>
      <c r="W74" s="17" t="str">
        <f>IFERROR(VLOOKUP($K74,wiz[[Lanes]:[Min FRQT Load Check Lane]],13,FALSE),"n/a")</f>
        <v>n/a</v>
      </c>
    </row>
    <row r="75" spans="2:23" x14ac:dyDescent="0.3">
      <c r="B75" s="13" t="s">
        <v>2755</v>
      </c>
      <c r="C75" s="13" t="s">
        <v>2741</v>
      </c>
      <c r="D75" s="13" t="s">
        <v>2559</v>
      </c>
      <c r="E75" s="13" t="s">
        <v>2756</v>
      </c>
      <c r="F75" s="13">
        <v>37357</v>
      </c>
      <c r="G75" s="13" t="s">
        <v>2752</v>
      </c>
      <c r="H75" s="13">
        <v>76262</v>
      </c>
      <c r="I75" s="13">
        <v>17706</v>
      </c>
      <c r="J75" s="13" t="str">
        <f>VLOOKUP(D75,'Matched Names'!$A$1:$C$52,3,FALSE)</f>
        <v xml:space="preserve">BRIDGESTONE FIRESTONE|   </v>
      </c>
      <c r="K75" t="str">
        <f t="shared" si="1"/>
        <v>BRIDGESTONE FIRESTONE| 3735776262</v>
      </c>
      <c r="L75" s="17" t="str">
        <f>IFERROR(VLOOKUP($K75,wiz[[Lanes]:[Min FRQT Load Check Lane]],2,FALSE),"n/a")</f>
        <v>n/a</v>
      </c>
      <c r="M75" s="17" t="str">
        <f>IFERROR(VLOOKUP($K75,wiz[[Lanes]:[Min FRQT Load Check Lane]],3,FALSE),"n/a")</f>
        <v>n/a</v>
      </c>
      <c r="N75" s="17" t="str">
        <f>IFERROR(VLOOKUP($K75,wiz[[Lanes]:[Min FRQT Load Check Lane]],4,FALSE),"n/a")</f>
        <v>n/a</v>
      </c>
      <c r="O75" s="17" t="str">
        <f>IFERROR(VLOOKUP($K75,wiz[[Lanes]:[Min FRQT Load Check Lane]],5,FALSE),"n/a")</f>
        <v>n/a</v>
      </c>
      <c r="P75" s="17" t="str">
        <f>IFERROR(VLOOKUP($K75,wiz[[Lanes]:[Min FRQT Load Check Lane]],6,FALSE),"n/a")</f>
        <v>n/a</v>
      </c>
      <c r="Q75" s="17" t="str">
        <f>IFERROR(VLOOKUP($K75,wiz[[Lanes]:[Min FRQT Load Check Lane]],7,FALSE),"n/a")</f>
        <v>n/a</v>
      </c>
      <c r="R75" s="17" t="str">
        <f>IFERROR(VLOOKUP($K75,wiz[[Lanes]:[Min FRQT Load Check Lane]],8,FALSE),"n/a")</f>
        <v>n/a</v>
      </c>
      <c r="S75" s="17" t="str">
        <f>IFERROR(VLOOKUP($K75,wiz[[Lanes]:[Min FRQT Load Check Lane]],9,FALSE),"n/a")</f>
        <v>n/a</v>
      </c>
      <c r="T75" s="17" t="str">
        <f>IFERROR(VLOOKUP($K75,wiz[[Lanes]:[Min FRQT Load Check Lane]],10,FALSE),"n/a")</f>
        <v>n/a</v>
      </c>
      <c r="U75" s="17" t="str">
        <f>IFERROR(VLOOKUP($K75,wiz[[Lanes]:[Min FRQT Load Check Lane]],11,FALSE),"n/a")</f>
        <v>n/a</v>
      </c>
      <c r="V75" s="17" t="str">
        <f>IFERROR(VLOOKUP($K75,wiz[[Lanes]:[Min FRQT Load Check Lane]],12,FALSE),"n/a")</f>
        <v>n/a</v>
      </c>
      <c r="W75" s="17" t="str">
        <f>IFERROR(VLOOKUP($K75,wiz[[Lanes]:[Min FRQT Load Check Lane]],13,FALSE),"n/a")</f>
        <v>n/a</v>
      </c>
    </row>
    <row r="76" spans="2:23" x14ac:dyDescent="0.3">
      <c r="B76" s="13" t="s">
        <v>2757</v>
      </c>
      <c r="C76" s="13" t="s">
        <v>2741</v>
      </c>
      <c r="D76" s="13" t="s">
        <v>2559</v>
      </c>
      <c r="E76" s="13" t="s">
        <v>2756</v>
      </c>
      <c r="F76" s="13">
        <v>37357</v>
      </c>
      <c r="G76" s="13" t="s">
        <v>2754</v>
      </c>
      <c r="H76" s="13">
        <v>60517</v>
      </c>
      <c r="I76" s="13">
        <v>13040</v>
      </c>
      <c r="J76" s="13" t="str">
        <f>VLOOKUP(D76,'Matched Names'!$A$1:$C$52,3,FALSE)</f>
        <v xml:space="preserve">BRIDGESTONE FIRESTONE|   </v>
      </c>
      <c r="K76" t="str">
        <f t="shared" si="1"/>
        <v>BRIDGESTONE FIRESTONE| 3735760517</v>
      </c>
      <c r="L76" s="17" t="str">
        <f>IFERROR(VLOOKUP($K76,wiz[[Lanes]:[Min FRQT Load Check Lane]],2,FALSE),"n/a")</f>
        <v>n/a</v>
      </c>
      <c r="M76" s="17" t="str">
        <f>IFERROR(VLOOKUP($K76,wiz[[Lanes]:[Min FRQT Load Check Lane]],3,FALSE),"n/a")</f>
        <v>n/a</v>
      </c>
      <c r="N76" s="17" t="str">
        <f>IFERROR(VLOOKUP($K76,wiz[[Lanes]:[Min FRQT Load Check Lane]],4,FALSE),"n/a")</f>
        <v>n/a</v>
      </c>
      <c r="O76" s="17" t="str">
        <f>IFERROR(VLOOKUP($K76,wiz[[Lanes]:[Min FRQT Load Check Lane]],5,FALSE),"n/a")</f>
        <v>n/a</v>
      </c>
      <c r="P76" s="17" t="str">
        <f>IFERROR(VLOOKUP($K76,wiz[[Lanes]:[Min FRQT Load Check Lane]],6,FALSE),"n/a")</f>
        <v>n/a</v>
      </c>
      <c r="Q76" s="17" t="str">
        <f>IFERROR(VLOOKUP($K76,wiz[[Lanes]:[Min FRQT Load Check Lane]],7,FALSE),"n/a")</f>
        <v>n/a</v>
      </c>
      <c r="R76" s="17" t="str">
        <f>IFERROR(VLOOKUP($K76,wiz[[Lanes]:[Min FRQT Load Check Lane]],8,FALSE),"n/a")</f>
        <v>n/a</v>
      </c>
      <c r="S76" s="17" t="str">
        <f>IFERROR(VLOOKUP($K76,wiz[[Lanes]:[Min FRQT Load Check Lane]],9,FALSE),"n/a")</f>
        <v>n/a</v>
      </c>
      <c r="T76" s="17" t="str">
        <f>IFERROR(VLOOKUP($K76,wiz[[Lanes]:[Min FRQT Load Check Lane]],10,FALSE),"n/a")</f>
        <v>n/a</v>
      </c>
      <c r="U76" s="17" t="str">
        <f>IFERROR(VLOOKUP($K76,wiz[[Lanes]:[Min FRQT Load Check Lane]],11,FALSE),"n/a")</f>
        <v>n/a</v>
      </c>
      <c r="V76" s="17" t="str">
        <f>IFERROR(VLOOKUP($K76,wiz[[Lanes]:[Min FRQT Load Check Lane]],12,FALSE),"n/a")</f>
        <v>n/a</v>
      </c>
      <c r="W76" s="17" t="str">
        <f>IFERROR(VLOOKUP($K76,wiz[[Lanes]:[Min FRQT Load Check Lane]],13,FALSE),"n/a")</f>
        <v>n/a</v>
      </c>
    </row>
    <row r="77" spans="2:23" x14ac:dyDescent="0.3">
      <c r="B77" s="13" t="s">
        <v>2758</v>
      </c>
      <c r="C77" s="13" t="s">
        <v>2741</v>
      </c>
      <c r="D77" s="13" t="s">
        <v>2559</v>
      </c>
      <c r="E77" s="13" t="s">
        <v>2759</v>
      </c>
      <c r="F77" s="13">
        <v>27893</v>
      </c>
      <c r="G77" s="13" t="s">
        <v>2631</v>
      </c>
      <c r="H77" s="13">
        <v>37090</v>
      </c>
      <c r="I77" s="13">
        <v>6020</v>
      </c>
      <c r="J77" s="13" t="str">
        <f>VLOOKUP(D77,'Matched Names'!$A$1:$C$52,3,FALSE)</f>
        <v xml:space="preserve">BRIDGESTONE FIRESTONE|   </v>
      </c>
      <c r="K77" t="str">
        <f t="shared" si="1"/>
        <v>BRIDGESTONE FIRESTONE| 2789337090</v>
      </c>
      <c r="L77" s="17" t="str">
        <f>IFERROR(VLOOKUP($K77,wiz[[Lanes]:[Min FRQT Load Check Lane]],2,FALSE),"n/a")</f>
        <v>n/a</v>
      </c>
      <c r="M77" s="17" t="str">
        <f>IFERROR(VLOOKUP($K77,wiz[[Lanes]:[Min FRQT Load Check Lane]],3,FALSE),"n/a")</f>
        <v>n/a</v>
      </c>
      <c r="N77" s="17" t="str">
        <f>IFERROR(VLOOKUP($K77,wiz[[Lanes]:[Min FRQT Load Check Lane]],4,FALSE),"n/a")</f>
        <v>n/a</v>
      </c>
      <c r="O77" s="17" t="str">
        <f>IFERROR(VLOOKUP($K77,wiz[[Lanes]:[Min FRQT Load Check Lane]],5,FALSE),"n/a")</f>
        <v>n/a</v>
      </c>
      <c r="P77" s="17" t="str">
        <f>IFERROR(VLOOKUP($K77,wiz[[Lanes]:[Min FRQT Load Check Lane]],6,FALSE),"n/a")</f>
        <v>n/a</v>
      </c>
      <c r="Q77" s="17" t="str">
        <f>IFERROR(VLOOKUP($K77,wiz[[Lanes]:[Min FRQT Load Check Lane]],7,FALSE),"n/a")</f>
        <v>n/a</v>
      </c>
      <c r="R77" s="17" t="str">
        <f>IFERROR(VLOOKUP($K77,wiz[[Lanes]:[Min FRQT Load Check Lane]],8,FALSE),"n/a")</f>
        <v>n/a</v>
      </c>
      <c r="S77" s="17" t="str">
        <f>IFERROR(VLOOKUP($K77,wiz[[Lanes]:[Min FRQT Load Check Lane]],9,FALSE),"n/a")</f>
        <v>n/a</v>
      </c>
      <c r="T77" s="17" t="str">
        <f>IFERROR(VLOOKUP($K77,wiz[[Lanes]:[Min FRQT Load Check Lane]],10,FALSE),"n/a")</f>
        <v>n/a</v>
      </c>
      <c r="U77" s="17" t="str">
        <f>IFERROR(VLOOKUP($K77,wiz[[Lanes]:[Min FRQT Load Check Lane]],11,FALSE),"n/a")</f>
        <v>n/a</v>
      </c>
      <c r="V77" s="17" t="str">
        <f>IFERROR(VLOOKUP($K77,wiz[[Lanes]:[Min FRQT Load Check Lane]],12,FALSE),"n/a")</f>
        <v>n/a</v>
      </c>
      <c r="W77" s="17" t="str">
        <f>IFERROR(VLOOKUP($K77,wiz[[Lanes]:[Min FRQT Load Check Lane]],13,FALSE),"n/a")</f>
        <v>n/a</v>
      </c>
    </row>
    <row r="78" spans="2:23" x14ac:dyDescent="0.3">
      <c r="B78" s="13" t="s">
        <v>2758</v>
      </c>
      <c r="C78" s="13" t="s">
        <v>2741</v>
      </c>
      <c r="D78" s="13" t="s">
        <v>2559</v>
      </c>
      <c r="E78" s="13" t="s">
        <v>2759</v>
      </c>
      <c r="F78" s="13">
        <v>27896</v>
      </c>
      <c r="G78" s="13" t="s">
        <v>2631</v>
      </c>
      <c r="H78" s="13">
        <v>37090</v>
      </c>
      <c r="I78" s="13">
        <v>42140</v>
      </c>
      <c r="J78" s="13" t="str">
        <f>VLOOKUP(D78,'Matched Names'!$A$1:$C$52,3,FALSE)</f>
        <v xml:space="preserve">BRIDGESTONE FIRESTONE|   </v>
      </c>
      <c r="K78" t="str">
        <f t="shared" si="1"/>
        <v>BRIDGESTONE FIRESTONE| 2789637090</v>
      </c>
      <c r="L78" s="17" t="str">
        <f>IFERROR(VLOOKUP($K78,wiz[[Lanes]:[Min FRQT Load Check Lane]],2,FALSE),"n/a")</f>
        <v>n/a</v>
      </c>
      <c r="M78" s="17" t="str">
        <f>IFERROR(VLOOKUP($K78,wiz[[Lanes]:[Min FRQT Load Check Lane]],3,FALSE),"n/a")</f>
        <v>n/a</v>
      </c>
      <c r="N78" s="17" t="str">
        <f>IFERROR(VLOOKUP($K78,wiz[[Lanes]:[Min FRQT Load Check Lane]],4,FALSE),"n/a")</f>
        <v>n/a</v>
      </c>
      <c r="O78" s="17" t="str">
        <f>IFERROR(VLOOKUP($K78,wiz[[Lanes]:[Min FRQT Load Check Lane]],5,FALSE),"n/a")</f>
        <v>n/a</v>
      </c>
      <c r="P78" s="17" t="str">
        <f>IFERROR(VLOOKUP($K78,wiz[[Lanes]:[Min FRQT Load Check Lane]],6,FALSE),"n/a")</f>
        <v>n/a</v>
      </c>
      <c r="Q78" s="17" t="str">
        <f>IFERROR(VLOOKUP($K78,wiz[[Lanes]:[Min FRQT Load Check Lane]],7,FALSE),"n/a")</f>
        <v>n/a</v>
      </c>
      <c r="R78" s="17" t="str">
        <f>IFERROR(VLOOKUP($K78,wiz[[Lanes]:[Min FRQT Load Check Lane]],8,FALSE),"n/a")</f>
        <v>n/a</v>
      </c>
      <c r="S78" s="17" t="str">
        <f>IFERROR(VLOOKUP($K78,wiz[[Lanes]:[Min FRQT Load Check Lane]],9,FALSE),"n/a")</f>
        <v>n/a</v>
      </c>
      <c r="T78" s="17" t="str">
        <f>IFERROR(VLOOKUP($K78,wiz[[Lanes]:[Min FRQT Load Check Lane]],10,FALSE),"n/a")</f>
        <v>n/a</v>
      </c>
      <c r="U78" s="17" t="str">
        <f>IFERROR(VLOOKUP($K78,wiz[[Lanes]:[Min FRQT Load Check Lane]],11,FALSE),"n/a")</f>
        <v>n/a</v>
      </c>
      <c r="V78" s="17" t="str">
        <f>IFERROR(VLOOKUP($K78,wiz[[Lanes]:[Min FRQT Load Check Lane]],12,FALSE),"n/a")</f>
        <v>n/a</v>
      </c>
      <c r="W78" s="17" t="str">
        <f>IFERROR(VLOOKUP($K78,wiz[[Lanes]:[Min FRQT Load Check Lane]],13,FALSE),"n/a")</f>
        <v>n/a</v>
      </c>
    </row>
    <row r="79" spans="2:23" x14ac:dyDescent="0.3">
      <c r="B79" s="13" t="s">
        <v>2760</v>
      </c>
      <c r="C79" s="13" t="s">
        <v>2741</v>
      </c>
      <c r="D79" s="13" t="s">
        <v>2559</v>
      </c>
      <c r="E79" s="13" t="s">
        <v>2759</v>
      </c>
      <c r="F79" s="13">
        <v>27896</v>
      </c>
      <c r="G79" s="13" t="s">
        <v>2761</v>
      </c>
      <c r="H79" s="13">
        <v>37167</v>
      </c>
      <c r="I79" s="13">
        <v>2710.95</v>
      </c>
      <c r="J79" s="13" t="str">
        <f>VLOOKUP(D79,'Matched Names'!$A$1:$C$52,3,FALSE)</f>
        <v xml:space="preserve">BRIDGESTONE FIRESTONE|   </v>
      </c>
      <c r="K79" t="str">
        <f t="shared" si="1"/>
        <v>BRIDGESTONE FIRESTONE| 2789637167</v>
      </c>
      <c r="L79" s="17" t="str">
        <f>IFERROR(VLOOKUP($K79,wiz[[Lanes]:[Min FRQT Load Check Lane]],2,FALSE),"n/a")</f>
        <v>n/a</v>
      </c>
      <c r="M79" s="17" t="str">
        <f>IFERROR(VLOOKUP($K79,wiz[[Lanes]:[Min FRQT Load Check Lane]],3,FALSE),"n/a")</f>
        <v>n/a</v>
      </c>
      <c r="N79" s="17" t="str">
        <f>IFERROR(VLOOKUP($K79,wiz[[Lanes]:[Min FRQT Load Check Lane]],4,FALSE),"n/a")</f>
        <v>n/a</v>
      </c>
      <c r="O79" s="17" t="str">
        <f>IFERROR(VLOOKUP($K79,wiz[[Lanes]:[Min FRQT Load Check Lane]],5,FALSE),"n/a")</f>
        <v>n/a</v>
      </c>
      <c r="P79" s="17" t="str">
        <f>IFERROR(VLOOKUP($K79,wiz[[Lanes]:[Min FRQT Load Check Lane]],6,FALSE),"n/a")</f>
        <v>n/a</v>
      </c>
      <c r="Q79" s="17" t="str">
        <f>IFERROR(VLOOKUP($K79,wiz[[Lanes]:[Min FRQT Load Check Lane]],7,FALSE),"n/a")</f>
        <v>n/a</v>
      </c>
      <c r="R79" s="17" t="str">
        <f>IFERROR(VLOOKUP($K79,wiz[[Lanes]:[Min FRQT Load Check Lane]],8,FALSE),"n/a")</f>
        <v>n/a</v>
      </c>
      <c r="S79" s="17" t="str">
        <f>IFERROR(VLOOKUP($K79,wiz[[Lanes]:[Min FRQT Load Check Lane]],9,FALSE),"n/a")</f>
        <v>n/a</v>
      </c>
      <c r="T79" s="17" t="str">
        <f>IFERROR(VLOOKUP($K79,wiz[[Lanes]:[Min FRQT Load Check Lane]],10,FALSE),"n/a")</f>
        <v>n/a</v>
      </c>
      <c r="U79" s="17" t="str">
        <f>IFERROR(VLOOKUP($K79,wiz[[Lanes]:[Min FRQT Load Check Lane]],11,FALSE),"n/a")</f>
        <v>n/a</v>
      </c>
      <c r="V79" s="17" t="str">
        <f>IFERROR(VLOOKUP($K79,wiz[[Lanes]:[Min FRQT Load Check Lane]],12,FALSE),"n/a")</f>
        <v>n/a</v>
      </c>
      <c r="W79" s="17" t="str">
        <f>IFERROR(VLOOKUP($K79,wiz[[Lanes]:[Min FRQT Load Check Lane]],13,FALSE),"n/a")</f>
        <v>n/a</v>
      </c>
    </row>
    <row r="80" spans="2:23" x14ac:dyDescent="0.3">
      <c r="B80" s="13" t="s">
        <v>2762</v>
      </c>
      <c r="C80" s="13" t="s">
        <v>2741</v>
      </c>
      <c r="D80" s="13" t="s">
        <v>2559</v>
      </c>
      <c r="E80" s="13" t="s">
        <v>2759</v>
      </c>
      <c r="F80" s="13">
        <v>27896</v>
      </c>
      <c r="G80" s="13" t="s">
        <v>2754</v>
      </c>
      <c r="H80" s="13">
        <v>60517</v>
      </c>
      <c r="I80" s="13">
        <v>6944</v>
      </c>
      <c r="J80" s="13" t="str">
        <f>VLOOKUP(D80,'Matched Names'!$A$1:$C$52,3,FALSE)</f>
        <v xml:space="preserve">BRIDGESTONE FIRESTONE|   </v>
      </c>
      <c r="K80" t="str">
        <f t="shared" si="1"/>
        <v>BRIDGESTONE FIRESTONE| 2789660517</v>
      </c>
      <c r="L80" s="17" t="str">
        <f>IFERROR(VLOOKUP($K80,wiz[[Lanes]:[Min FRQT Load Check Lane]],2,FALSE),"n/a")</f>
        <v>n/a</v>
      </c>
      <c r="M80" s="17" t="str">
        <f>IFERROR(VLOOKUP($K80,wiz[[Lanes]:[Min FRQT Load Check Lane]],3,FALSE),"n/a")</f>
        <v>n/a</v>
      </c>
      <c r="N80" s="17" t="str">
        <f>IFERROR(VLOOKUP($K80,wiz[[Lanes]:[Min FRQT Load Check Lane]],4,FALSE),"n/a")</f>
        <v>n/a</v>
      </c>
      <c r="O80" s="17" t="str">
        <f>IFERROR(VLOOKUP($K80,wiz[[Lanes]:[Min FRQT Load Check Lane]],5,FALSE),"n/a")</f>
        <v>n/a</v>
      </c>
      <c r="P80" s="17" t="str">
        <f>IFERROR(VLOOKUP($K80,wiz[[Lanes]:[Min FRQT Load Check Lane]],6,FALSE),"n/a")</f>
        <v>n/a</v>
      </c>
      <c r="Q80" s="17" t="str">
        <f>IFERROR(VLOOKUP($K80,wiz[[Lanes]:[Min FRQT Load Check Lane]],7,FALSE),"n/a")</f>
        <v>n/a</v>
      </c>
      <c r="R80" s="17" t="str">
        <f>IFERROR(VLOOKUP($K80,wiz[[Lanes]:[Min FRQT Load Check Lane]],8,FALSE),"n/a")</f>
        <v>n/a</v>
      </c>
      <c r="S80" s="17" t="str">
        <f>IFERROR(VLOOKUP($K80,wiz[[Lanes]:[Min FRQT Load Check Lane]],9,FALSE),"n/a")</f>
        <v>n/a</v>
      </c>
      <c r="T80" s="17" t="str">
        <f>IFERROR(VLOOKUP($K80,wiz[[Lanes]:[Min FRQT Load Check Lane]],10,FALSE),"n/a")</f>
        <v>n/a</v>
      </c>
      <c r="U80" s="17" t="str">
        <f>IFERROR(VLOOKUP($K80,wiz[[Lanes]:[Min FRQT Load Check Lane]],11,FALSE),"n/a")</f>
        <v>n/a</v>
      </c>
      <c r="V80" s="17" t="str">
        <f>IFERROR(VLOOKUP($K80,wiz[[Lanes]:[Min FRQT Load Check Lane]],12,FALSE),"n/a")</f>
        <v>n/a</v>
      </c>
      <c r="W80" s="17" t="str">
        <f>IFERROR(VLOOKUP($K80,wiz[[Lanes]:[Min FRQT Load Check Lane]],13,FALSE),"n/a")</f>
        <v>n/a</v>
      </c>
    </row>
    <row r="81" spans="2:23" x14ac:dyDescent="0.3">
      <c r="B81" s="13" t="s">
        <v>2763</v>
      </c>
      <c r="C81" s="13" t="s">
        <v>2764</v>
      </c>
      <c r="D81" s="13" t="s">
        <v>2553</v>
      </c>
      <c r="E81" s="13" t="s">
        <v>2765</v>
      </c>
      <c r="F81" s="13">
        <v>29801</v>
      </c>
      <c r="G81" s="13" t="s">
        <v>2766</v>
      </c>
      <c r="H81" s="13">
        <v>63901</v>
      </c>
      <c r="I81" s="13">
        <v>2292.81</v>
      </c>
      <c r="J81" s="13" t="str">
        <f>VLOOKUP(D81,'Matched Names'!$A$1:$C$52,3,FALSE)</f>
        <v xml:space="preserve">BRIGGS AND STRATTON  |   </v>
      </c>
      <c r="K81" t="str">
        <f t="shared" si="1"/>
        <v>BRIGGS AND STRATTON | 2980163901</v>
      </c>
      <c r="L81" s="17">
        <f>IFERROR(VLOOKUP($K81,wiz[[Lanes]:[Min FRQT Load Check Lane]],2,FALSE),"n/a")</f>
        <v>1</v>
      </c>
      <c r="M81" s="17">
        <f>IFERROR(VLOOKUP($K81,wiz[[Lanes]:[Min FRQT Load Check Lane]],3,FALSE),"n/a")</f>
        <v>1.82</v>
      </c>
      <c r="N81" s="17">
        <f>IFERROR(VLOOKUP($K81,wiz[[Lanes]:[Min FRQT Load Check Lane]],4,FALSE),"n/a")</f>
        <v>0.2</v>
      </c>
      <c r="O81" s="17">
        <f>IFERROR(VLOOKUP($K81,wiz[[Lanes]:[Min FRQT Load Check Lane]],5,FALSE),"n/a")</f>
        <v>643</v>
      </c>
      <c r="P81" s="17">
        <f>IFERROR(VLOOKUP($K81,wiz[[Lanes]:[Min FRQT Load Check Lane]],6,FALSE),"n/a")</f>
        <v>0.96</v>
      </c>
      <c r="Q81" s="17">
        <f>IFERROR(VLOOKUP($K81,wiz[[Lanes]:[Min FRQT Load Check Lane]],7,FALSE),"n/a")</f>
        <v>102</v>
      </c>
      <c r="R81" s="17">
        <f>IFERROR(VLOOKUP($K81,wiz[[Lanes]:[Min FRQT Load Check Lane]],8,FALSE),"n/a")</f>
        <v>0.35</v>
      </c>
      <c r="S81" s="17">
        <f>IFERROR(VLOOKUP($K81,wiz[[Lanes]:[Min FRQT Load Check Lane]],9,FALSE),"n/a")</f>
        <v>7</v>
      </c>
      <c r="T81" s="17">
        <f>IFERROR(VLOOKUP($K81,wiz[[Lanes]:[Min FRQT Load Check Lane]],10,FALSE),"n/a")</f>
        <v>-77</v>
      </c>
      <c r="U81" s="17">
        <f>IFERROR(VLOOKUP($K81,wiz[[Lanes]:[Min FRQT Load Check Lane]],11,FALSE),"n/a")</f>
        <v>60</v>
      </c>
      <c r="V81" s="17">
        <f>IFERROR(VLOOKUP($K81,wiz[[Lanes]:[Min FRQT Load Check Lane]],12,FALSE),"n/a")</f>
        <v>343</v>
      </c>
      <c r="W81" s="17">
        <f>IFERROR(VLOOKUP($K81,wiz[[Lanes]:[Min FRQT Load Check Lane]],13,FALSE),"n/a")</f>
        <v>326</v>
      </c>
    </row>
    <row r="82" spans="2:23" x14ac:dyDescent="0.3">
      <c r="B82" s="13" t="s">
        <v>2767</v>
      </c>
      <c r="C82" s="13" t="s">
        <v>2764</v>
      </c>
      <c r="D82" s="13" t="s">
        <v>2553</v>
      </c>
      <c r="E82" s="13" t="s">
        <v>2768</v>
      </c>
      <c r="F82" s="13">
        <v>36830</v>
      </c>
      <c r="G82" s="13" t="s">
        <v>2769</v>
      </c>
      <c r="H82" s="13">
        <v>50021</v>
      </c>
      <c r="I82" s="13">
        <v>1418.2</v>
      </c>
      <c r="J82" s="13" t="str">
        <f>VLOOKUP(D82,'Matched Names'!$A$1:$C$52,3,FALSE)</f>
        <v xml:space="preserve">BRIGGS AND STRATTON  |   </v>
      </c>
      <c r="K82" t="str">
        <f t="shared" si="1"/>
        <v>BRIGGS AND STRATTON | 3683050021</v>
      </c>
      <c r="L82" s="17" t="str">
        <f>IFERROR(VLOOKUP($K82,wiz[[Lanes]:[Min FRQT Load Check Lane]],2,FALSE),"n/a")</f>
        <v>n/a</v>
      </c>
      <c r="M82" s="17" t="str">
        <f>IFERROR(VLOOKUP($K82,wiz[[Lanes]:[Min FRQT Load Check Lane]],3,FALSE),"n/a")</f>
        <v>n/a</v>
      </c>
      <c r="N82" s="17" t="str">
        <f>IFERROR(VLOOKUP($K82,wiz[[Lanes]:[Min FRQT Load Check Lane]],4,FALSE),"n/a")</f>
        <v>n/a</v>
      </c>
      <c r="O82" s="17" t="str">
        <f>IFERROR(VLOOKUP($K82,wiz[[Lanes]:[Min FRQT Load Check Lane]],5,FALSE),"n/a")</f>
        <v>n/a</v>
      </c>
      <c r="P82" s="17" t="str">
        <f>IFERROR(VLOOKUP($K82,wiz[[Lanes]:[Min FRQT Load Check Lane]],6,FALSE),"n/a")</f>
        <v>n/a</v>
      </c>
      <c r="Q82" s="17" t="str">
        <f>IFERROR(VLOOKUP($K82,wiz[[Lanes]:[Min FRQT Load Check Lane]],7,FALSE),"n/a")</f>
        <v>n/a</v>
      </c>
      <c r="R82" s="17" t="str">
        <f>IFERROR(VLOOKUP($K82,wiz[[Lanes]:[Min FRQT Load Check Lane]],8,FALSE),"n/a")</f>
        <v>n/a</v>
      </c>
      <c r="S82" s="17" t="str">
        <f>IFERROR(VLOOKUP($K82,wiz[[Lanes]:[Min FRQT Load Check Lane]],9,FALSE),"n/a")</f>
        <v>n/a</v>
      </c>
      <c r="T82" s="17" t="str">
        <f>IFERROR(VLOOKUP($K82,wiz[[Lanes]:[Min FRQT Load Check Lane]],10,FALSE),"n/a")</f>
        <v>n/a</v>
      </c>
      <c r="U82" s="17" t="str">
        <f>IFERROR(VLOOKUP($K82,wiz[[Lanes]:[Min FRQT Load Check Lane]],11,FALSE),"n/a")</f>
        <v>n/a</v>
      </c>
      <c r="V82" s="17" t="str">
        <f>IFERROR(VLOOKUP($K82,wiz[[Lanes]:[Min FRQT Load Check Lane]],12,FALSE),"n/a")</f>
        <v>n/a</v>
      </c>
      <c r="W82" s="17" t="str">
        <f>IFERROR(VLOOKUP($K82,wiz[[Lanes]:[Min FRQT Load Check Lane]],13,FALSE),"n/a")</f>
        <v>n/a</v>
      </c>
    </row>
    <row r="83" spans="2:23" x14ac:dyDescent="0.3">
      <c r="B83" s="13" t="s">
        <v>2770</v>
      </c>
      <c r="C83" s="13" t="s">
        <v>2764</v>
      </c>
      <c r="D83" s="13" t="s">
        <v>2553</v>
      </c>
      <c r="E83" s="13" t="s">
        <v>2768</v>
      </c>
      <c r="F83" s="13">
        <v>36830</v>
      </c>
      <c r="G83" s="13" t="s">
        <v>2771</v>
      </c>
      <c r="H83" s="13">
        <v>46706</v>
      </c>
      <c r="I83" s="13">
        <v>2115.3000000000002</v>
      </c>
      <c r="J83" s="13" t="str">
        <f>VLOOKUP(D83,'Matched Names'!$A$1:$C$52,3,FALSE)</f>
        <v xml:space="preserve">BRIGGS AND STRATTON  |   </v>
      </c>
      <c r="K83" t="str">
        <f t="shared" si="1"/>
        <v>BRIGGS AND STRATTON | 3683046706</v>
      </c>
      <c r="L83" s="17">
        <f>IFERROR(VLOOKUP($K83,wiz[[Lanes]:[Min FRQT Load Check Lane]],2,FALSE),"n/a")</f>
        <v>3</v>
      </c>
      <c r="M83" s="17">
        <f>IFERROR(VLOOKUP($K83,wiz[[Lanes]:[Min FRQT Load Check Lane]],3,FALSE),"n/a")</f>
        <v>1.34</v>
      </c>
      <c r="N83" s="17">
        <f>IFERROR(VLOOKUP($K83,wiz[[Lanes]:[Min FRQT Load Check Lane]],4,FALSE),"n/a")</f>
        <v>0.2</v>
      </c>
      <c r="O83" s="17">
        <f>IFERROR(VLOOKUP($K83,wiz[[Lanes]:[Min FRQT Load Check Lane]],5,FALSE),"n/a")</f>
        <v>715</v>
      </c>
      <c r="P83" s="17">
        <f>IFERROR(VLOOKUP($K83,wiz[[Lanes]:[Min FRQT Load Check Lane]],6,FALSE),"n/a")</f>
        <v>1.31</v>
      </c>
      <c r="Q83" s="17">
        <f>IFERROR(VLOOKUP($K83,wiz[[Lanes]:[Min FRQT Load Check Lane]],7,FALSE),"n/a")</f>
        <v>23</v>
      </c>
      <c r="R83" s="17">
        <f>IFERROR(VLOOKUP($K83,wiz[[Lanes]:[Min FRQT Load Check Lane]],8,FALSE),"n/a")</f>
        <v>0.27</v>
      </c>
      <c r="S83" s="17">
        <f>IFERROR(VLOOKUP($K83,wiz[[Lanes]:[Min FRQT Load Check Lane]],9,FALSE),"n/a")</f>
        <v>20</v>
      </c>
      <c r="T83" s="17">
        <f>IFERROR(VLOOKUP($K83,wiz[[Lanes]:[Min FRQT Load Check Lane]],10,FALSE),"n/a")</f>
        <v>-62</v>
      </c>
      <c r="U83" s="17">
        <f>IFERROR(VLOOKUP($K83,wiz[[Lanes]:[Min FRQT Load Check Lane]],11,FALSE),"n/a")</f>
        <v>71</v>
      </c>
      <c r="V83" s="17">
        <f>IFERROR(VLOOKUP($K83,wiz[[Lanes]:[Min FRQT Load Check Lane]],12,FALSE),"n/a")</f>
        <v>23</v>
      </c>
      <c r="W83" s="17">
        <f>IFERROR(VLOOKUP($K83,wiz[[Lanes]:[Min FRQT Load Check Lane]],13,FALSE),"n/a")</f>
        <v>32</v>
      </c>
    </row>
    <row r="84" spans="2:23" x14ac:dyDescent="0.3">
      <c r="B84" s="13" t="s">
        <v>2772</v>
      </c>
      <c r="C84" s="13" t="s">
        <v>2764</v>
      </c>
      <c r="D84" s="13" t="s">
        <v>2553</v>
      </c>
      <c r="E84" s="13" t="s">
        <v>2768</v>
      </c>
      <c r="F84" s="13">
        <v>36830</v>
      </c>
      <c r="G84" s="13" t="s">
        <v>2773</v>
      </c>
      <c r="H84" s="13">
        <v>28201</v>
      </c>
      <c r="I84" s="13">
        <v>2248.16</v>
      </c>
      <c r="J84" s="13" t="str">
        <f>VLOOKUP(D84,'Matched Names'!$A$1:$C$52,3,FALSE)</f>
        <v xml:space="preserve">BRIGGS AND STRATTON  |   </v>
      </c>
      <c r="K84" t="str">
        <f t="shared" si="1"/>
        <v>BRIGGS AND STRATTON | 3683028201</v>
      </c>
      <c r="L84" s="17">
        <f>IFERROR(VLOOKUP($K84,wiz[[Lanes]:[Min FRQT Load Check Lane]],2,FALSE),"n/a")</f>
        <v>2</v>
      </c>
      <c r="M84" s="17">
        <f>IFERROR(VLOOKUP($K84,wiz[[Lanes]:[Min FRQT Load Check Lane]],3,FALSE),"n/a")</f>
        <v>1.89</v>
      </c>
      <c r="N84" s="17">
        <f>IFERROR(VLOOKUP($K84,wiz[[Lanes]:[Min FRQT Load Check Lane]],4,FALSE),"n/a")</f>
        <v>0.19</v>
      </c>
      <c r="O84" s="17">
        <f>IFERROR(VLOOKUP($K84,wiz[[Lanes]:[Min FRQT Load Check Lane]],5,FALSE),"n/a")</f>
        <v>348</v>
      </c>
      <c r="P84" s="17">
        <f>IFERROR(VLOOKUP($K84,wiz[[Lanes]:[Min FRQT Load Check Lane]],6,FALSE),"n/a")</f>
        <v>0.81</v>
      </c>
      <c r="Q84" s="17">
        <f>IFERROR(VLOOKUP($K84,wiz[[Lanes]:[Min FRQT Load Check Lane]],7,FALSE),"n/a")</f>
        <v>0</v>
      </c>
      <c r="R84" s="17">
        <f>IFERROR(VLOOKUP($K84,wiz[[Lanes]:[Min FRQT Load Check Lane]],8,FALSE),"n/a")</f>
        <v>0.25</v>
      </c>
      <c r="S84" s="17">
        <f>IFERROR(VLOOKUP($K84,wiz[[Lanes]:[Min FRQT Load Check Lane]],9,FALSE),"n/a")</f>
        <v>7</v>
      </c>
      <c r="T84" s="17">
        <f>IFERROR(VLOOKUP($K84,wiz[[Lanes]:[Min FRQT Load Check Lane]],10,FALSE),"n/a")</f>
        <v>-62</v>
      </c>
      <c r="U84" s="17">
        <f>IFERROR(VLOOKUP($K84,wiz[[Lanes]:[Min FRQT Load Check Lane]],11,FALSE),"n/a")</f>
        <v>5</v>
      </c>
      <c r="V84" s="17">
        <f>IFERROR(VLOOKUP($K84,wiz[[Lanes]:[Min FRQT Load Check Lane]],12,FALSE),"n/a")</f>
        <v>59</v>
      </c>
      <c r="W84" s="17">
        <f>IFERROR(VLOOKUP($K84,wiz[[Lanes]:[Min FRQT Load Check Lane]],13,FALSE),"n/a")</f>
        <v>2</v>
      </c>
    </row>
    <row r="85" spans="2:23" x14ac:dyDescent="0.3">
      <c r="B85" s="13" t="s">
        <v>2774</v>
      </c>
      <c r="C85" s="13" t="s">
        <v>2764</v>
      </c>
      <c r="D85" s="13" t="s">
        <v>2553</v>
      </c>
      <c r="E85" s="13" t="s">
        <v>2768</v>
      </c>
      <c r="F85" s="13">
        <v>36830</v>
      </c>
      <c r="G85" s="13" t="s">
        <v>2775</v>
      </c>
      <c r="H85" s="13">
        <v>53051</v>
      </c>
      <c r="I85" s="13">
        <v>5404.4</v>
      </c>
      <c r="J85" s="13" t="str">
        <f>VLOOKUP(D85,'Matched Names'!$A$1:$C$52,3,FALSE)</f>
        <v xml:space="preserve">BRIGGS AND STRATTON  |   </v>
      </c>
      <c r="K85" t="str">
        <f t="shared" si="1"/>
        <v>BRIGGS AND STRATTON | 3683053051</v>
      </c>
      <c r="L85" s="17">
        <f>IFERROR(VLOOKUP($K85,wiz[[Lanes]:[Min FRQT Load Check Lane]],2,FALSE),"n/a")</f>
        <v>3</v>
      </c>
      <c r="M85" s="17">
        <f>IFERROR(VLOOKUP($K85,wiz[[Lanes]:[Min FRQT Load Check Lane]],3,FALSE),"n/a")</f>
        <v>2.1800000000000002</v>
      </c>
      <c r="N85" s="17">
        <f>IFERROR(VLOOKUP($K85,wiz[[Lanes]:[Min FRQT Load Check Lane]],4,FALSE),"n/a")</f>
        <v>0.2</v>
      </c>
      <c r="O85" s="17">
        <f>IFERROR(VLOOKUP($K85,wiz[[Lanes]:[Min FRQT Load Check Lane]],5,FALSE),"n/a")</f>
        <v>826</v>
      </c>
      <c r="P85" s="17">
        <f>IFERROR(VLOOKUP($K85,wiz[[Lanes]:[Min FRQT Load Check Lane]],6,FALSE),"n/a")</f>
        <v>1.45</v>
      </c>
      <c r="Q85" s="17">
        <f>IFERROR(VLOOKUP($K85,wiz[[Lanes]:[Min FRQT Load Check Lane]],7,FALSE),"n/a")</f>
        <v>46</v>
      </c>
      <c r="R85" s="17">
        <f>IFERROR(VLOOKUP($K85,wiz[[Lanes]:[Min FRQT Load Check Lane]],8,FALSE),"n/a")</f>
        <v>0.28000000000000003</v>
      </c>
      <c r="S85" s="17">
        <f>IFERROR(VLOOKUP($K85,wiz[[Lanes]:[Min FRQT Load Check Lane]],9,FALSE),"n/a")</f>
        <v>62</v>
      </c>
      <c r="T85" s="17">
        <f>IFERROR(VLOOKUP($K85,wiz[[Lanes]:[Min FRQT Load Check Lane]],10,FALSE),"n/a")</f>
        <v>-62</v>
      </c>
      <c r="U85" s="17">
        <f>IFERROR(VLOOKUP($K85,wiz[[Lanes]:[Min FRQT Load Check Lane]],11,FALSE),"n/a")</f>
        <v>74</v>
      </c>
      <c r="V85" s="17">
        <f>IFERROR(VLOOKUP($K85,wiz[[Lanes]:[Min FRQT Load Check Lane]],12,FALSE),"n/a")</f>
        <v>677</v>
      </c>
      <c r="W85" s="17">
        <f>IFERROR(VLOOKUP($K85,wiz[[Lanes]:[Min FRQT Load Check Lane]],13,FALSE),"n/a")</f>
        <v>689</v>
      </c>
    </row>
    <row r="86" spans="2:23" x14ac:dyDescent="0.3">
      <c r="B86" s="13" t="s">
        <v>2776</v>
      </c>
      <c r="C86" s="13" t="s">
        <v>2764</v>
      </c>
      <c r="D86" s="13" t="s">
        <v>2553</v>
      </c>
      <c r="E86" s="13" t="s">
        <v>2768</v>
      </c>
      <c r="F86" s="13">
        <v>36830</v>
      </c>
      <c r="G86" s="13" t="s">
        <v>2777</v>
      </c>
      <c r="H86" s="13">
        <v>38058</v>
      </c>
      <c r="I86" s="13">
        <v>578</v>
      </c>
      <c r="J86" s="13" t="str">
        <f>VLOOKUP(D86,'Matched Names'!$A$1:$C$52,3,FALSE)</f>
        <v xml:space="preserve">BRIGGS AND STRATTON  |   </v>
      </c>
      <c r="K86" t="str">
        <f t="shared" si="1"/>
        <v>BRIGGS AND STRATTON | 3683038058</v>
      </c>
      <c r="L86" s="17">
        <f>IFERROR(VLOOKUP($K86,wiz[[Lanes]:[Min FRQT Load Check Lane]],2,FALSE),"n/a")</f>
        <v>1</v>
      </c>
      <c r="M86" s="17">
        <f>IFERROR(VLOOKUP($K86,wiz[[Lanes]:[Min FRQT Load Check Lane]],3,FALSE),"n/a")</f>
        <v>1.61</v>
      </c>
      <c r="N86" s="17">
        <f>IFERROR(VLOOKUP($K86,wiz[[Lanes]:[Min FRQT Load Check Lane]],4,FALSE),"n/a")</f>
        <v>0.2</v>
      </c>
      <c r="O86" s="17">
        <f>IFERROR(VLOOKUP($K86,wiz[[Lanes]:[Min FRQT Load Check Lane]],5,FALSE),"n/a")</f>
        <v>360</v>
      </c>
      <c r="P86" s="17">
        <f>IFERROR(VLOOKUP($K86,wiz[[Lanes]:[Min FRQT Load Check Lane]],6,FALSE),"n/a")</f>
        <v>0.76</v>
      </c>
      <c r="Q86" s="17">
        <f>IFERROR(VLOOKUP($K86,wiz[[Lanes]:[Min FRQT Load Check Lane]],7,FALSE),"n/a")</f>
        <v>0</v>
      </c>
      <c r="R86" s="17">
        <f>IFERROR(VLOOKUP($K86,wiz[[Lanes]:[Min FRQT Load Check Lane]],8,FALSE),"n/a")</f>
        <v>0.25</v>
      </c>
      <c r="S86" s="17">
        <f>IFERROR(VLOOKUP($K86,wiz[[Lanes]:[Min FRQT Load Check Lane]],9,FALSE),"n/a")</f>
        <v>3</v>
      </c>
      <c r="T86" s="17">
        <f>IFERROR(VLOOKUP($K86,wiz[[Lanes]:[Min FRQT Load Check Lane]],10,FALSE),"n/a")</f>
        <v>-62</v>
      </c>
      <c r="U86" s="17">
        <f>IFERROR(VLOOKUP($K86,wiz[[Lanes]:[Min FRQT Load Check Lane]],11,FALSE),"n/a")</f>
        <v>3</v>
      </c>
      <c r="V86" s="17">
        <f>IFERROR(VLOOKUP($K86,wiz[[Lanes]:[Min FRQT Load Check Lane]],12,FALSE),"n/a")</f>
        <v>287</v>
      </c>
      <c r="W86" s="17">
        <f>IFERROR(VLOOKUP($K86,wiz[[Lanes]:[Min FRQT Load Check Lane]],13,FALSE),"n/a")</f>
        <v>228</v>
      </c>
    </row>
    <row r="87" spans="2:23" x14ac:dyDescent="0.3">
      <c r="B87" s="13" t="s">
        <v>2778</v>
      </c>
      <c r="C87" s="13" t="s">
        <v>2764</v>
      </c>
      <c r="D87" s="13" t="s">
        <v>2553</v>
      </c>
      <c r="E87" s="13" t="s">
        <v>2768</v>
      </c>
      <c r="F87" s="13">
        <v>36830</v>
      </c>
      <c r="G87" s="13" t="s">
        <v>2779</v>
      </c>
      <c r="H87" s="13">
        <v>53076</v>
      </c>
      <c r="I87" s="13">
        <v>20621</v>
      </c>
      <c r="J87" s="13" t="str">
        <f>VLOOKUP(D87,'Matched Names'!$A$1:$C$52,3,FALSE)</f>
        <v xml:space="preserve">BRIGGS AND STRATTON  |   </v>
      </c>
      <c r="K87" t="str">
        <f t="shared" si="1"/>
        <v>BRIGGS AND STRATTON | 3683053076</v>
      </c>
      <c r="L87" s="17">
        <f>IFERROR(VLOOKUP($K87,wiz[[Lanes]:[Min FRQT Load Check Lane]],2,FALSE),"n/a")</f>
        <v>33</v>
      </c>
      <c r="M87" s="17">
        <f>IFERROR(VLOOKUP($K87,wiz[[Lanes]:[Min FRQT Load Check Lane]],3,FALSE),"n/a")</f>
        <v>1.22</v>
      </c>
      <c r="N87" s="17">
        <f>IFERROR(VLOOKUP($K87,wiz[[Lanes]:[Min FRQT Load Check Lane]],4,FALSE),"n/a")</f>
        <v>0.2</v>
      </c>
      <c r="O87" s="17">
        <f>IFERROR(VLOOKUP($K87,wiz[[Lanes]:[Min FRQT Load Check Lane]],5,FALSE),"n/a")</f>
        <v>835</v>
      </c>
      <c r="P87" s="17">
        <f>IFERROR(VLOOKUP($K87,wiz[[Lanes]:[Min FRQT Load Check Lane]],6,FALSE),"n/a")</f>
        <v>1.77</v>
      </c>
      <c r="Q87" s="17">
        <f>IFERROR(VLOOKUP($K87,wiz[[Lanes]:[Min FRQT Load Check Lane]],7,FALSE),"n/a")</f>
        <v>41</v>
      </c>
      <c r="R87" s="17">
        <f>IFERROR(VLOOKUP($K87,wiz[[Lanes]:[Min FRQT Load Check Lane]],8,FALSE),"n/a")</f>
        <v>0.28000000000000003</v>
      </c>
      <c r="S87" s="17">
        <f>IFERROR(VLOOKUP($K87,wiz[[Lanes]:[Min FRQT Load Check Lane]],9,FALSE),"n/a")</f>
        <v>64</v>
      </c>
      <c r="T87" s="17">
        <f>IFERROR(VLOOKUP($K87,wiz[[Lanes]:[Min FRQT Load Check Lane]],10,FALSE),"n/a")</f>
        <v>-62</v>
      </c>
      <c r="U87" s="17">
        <f>IFERROR(VLOOKUP($K87,wiz[[Lanes]:[Min FRQT Load Check Lane]],11,FALSE),"n/a")</f>
        <v>-2</v>
      </c>
      <c r="V87" s="17">
        <f>IFERROR(VLOOKUP($K87,wiz[[Lanes]:[Min FRQT Load Check Lane]],12,FALSE),"n/a")</f>
        <v>-120</v>
      </c>
      <c r="W87" s="17">
        <f>IFERROR(VLOOKUP($K87,wiz[[Lanes]:[Min FRQT Load Check Lane]],13,FALSE),"n/a")</f>
        <v>-184</v>
      </c>
    </row>
    <row r="88" spans="2:23" x14ac:dyDescent="0.3">
      <c r="B88" s="13" t="s">
        <v>2780</v>
      </c>
      <c r="C88" s="13" t="s">
        <v>2764</v>
      </c>
      <c r="D88" s="13" t="s">
        <v>2553</v>
      </c>
      <c r="E88" s="13" t="s">
        <v>2768</v>
      </c>
      <c r="F88" s="13">
        <v>36830</v>
      </c>
      <c r="G88" s="13" t="s">
        <v>2781</v>
      </c>
      <c r="H88" s="13">
        <v>13461</v>
      </c>
      <c r="I88" s="13">
        <v>2196.3200000000002</v>
      </c>
      <c r="J88" s="13" t="str">
        <f>VLOOKUP(D88,'Matched Names'!$A$1:$C$52,3,FALSE)</f>
        <v xml:space="preserve">BRIGGS AND STRATTON  |   </v>
      </c>
      <c r="K88" t="str">
        <f t="shared" si="1"/>
        <v>BRIGGS AND STRATTON | 3683013461</v>
      </c>
      <c r="L88" s="17" t="str">
        <f>IFERROR(VLOOKUP($K88,wiz[[Lanes]:[Min FRQT Load Check Lane]],2,FALSE),"n/a")</f>
        <v>n/a</v>
      </c>
      <c r="M88" s="17" t="str">
        <f>IFERROR(VLOOKUP($K88,wiz[[Lanes]:[Min FRQT Load Check Lane]],3,FALSE),"n/a")</f>
        <v>n/a</v>
      </c>
      <c r="N88" s="17" t="str">
        <f>IFERROR(VLOOKUP($K88,wiz[[Lanes]:[Min FRQT Load Check Lane]],4,FALSE),"n/a")</f>
        <v>n/a</v>
      </c>
      <c r="O88" s="17" t="str">
        <f>IFERROR(VLOOKUP($K88,wiz[[Lanes]:[Min FRQT Load Check Lane]],5,FALSE),"n/a")</f>
        <v>n/a</v>
      </c>
      <c r="P88" s="17" t="str">
        <f>IFERROR(VLOOKUP($K88,wiz[[Lanes]:[Min FRQT Load Check Lane]],6,FALSE),"n/a")</f>
        <v>n/a</v>
      </c>
      <c r="Q88" s="17" t="str">
        <f>IFERROR(VLOOKUP($K88,wiz[[Lanes]:[Min FRQT Load Check Lane]],7,FALSE),"n/a")</f>
        <v>n/a</v>
      </c>
      <c r="R88" s="17" t="str">
        <f>IFERROR(VLOOKUP($K88,wiz[[Lanes]:[Min FRQT Load Check Lane]],8,FALSE),"n/a")</f>
        <v>n/a</v>
      </c>
      <c r="S88" s="17" t="str">
        <f>IFERROR(VLOOKUP($K88,wiz[[Lanes]:[Min FRQT Load Check Lane]],9,FALSE),"n/a")</f>
        <v>n/a</v>
      </c>
      <c r="T88" s="17" t="str">
        <f>IFERROR(VLOOKUP($K88,wiz[[Lanes]:[Min FRQT Load Check Lane]],10,FALSE),"n/a")</f>
        <v>n/a</v>
      </c>
      <c r="U88" s="17" t="str">
        <f>IFERROR(VLOOKUP($K88,wiz[[Lanes]:[Min FRQT Load Check Lane]],11,FALSE),"n/a")</f>
        <v>n/a</v>
      </c>
      <c r="V88" s="17" t="str">
        <f>IFERROR(VLOOKUP($K88,wiz[[Lanes]:[Min FRQT Load Check Lane]],12,FALSE),"n/a")</f>
        <v>n/a</v>
      </c>
      <c r="W88" s="17" t="str">
        <f>IFERROR(VLOOKUP($K88,wiz[[Lanes]:[Min FRQT Load Check Lane]],13,FALSE),"n/a")</f>
        <v>n/a</v>
      </c>
    </row>
    <row r="89" spans="2:23" x14ac:dyDescent="0.3">
      <c r="B89" s="13" t="s">
        <v>2782</v>
      </c>
      <c r="C89" s="13" t="s">
        <v>2764</v>
      </c>
      <c r="D89" s="13" t="s">
        <v>2553</v>
      </c>
      <c r="E89" s="13" t="s">
        <v>2768</v>
      </c>
      <c r="F89" s="13">
        <v>36830</v>
      </c>
      <c r="G89" s="13" t="s">
        <v>2783</v>
      </c>
      <c r="H89" s="13">
        <v>63801</v>
      </c>
      <c r="I89" s="13">
        <v>664.88</v>
      </c>
      <c r="J89" s="13" t="str">
        <f>VLOOKUP(D89,'Matched Names'!$A$1:$C$52,3,FALSE)</f>
        <v xml:space="preserve">BRIGGS AND STRATTON  |   </v>
      </c>
      <c r="K89" t="str">
        <f t="shared" si="1"/>
        <v>BRIGGS AND STRATTON | 3683063801</v>
      </c>
      <c r="L89" s="17">
        <f>IFERROR(VLOOKUP($K89,wiz[[Lanes]:[Min FRQT Load Check Lane]],2,FALSE),"n/a")</f>
        <v>1</v>
      </c>
      <c r="M89" s="17">
        <f>IFERROR(VLOOKUP($K89,wiz[[Lanes]:[Min FRQT Load Check Lane]],3,FALSE),"n/a")</f>
        <v>1.48</v>
      </c>
      <c r="N89" s="17">
        <f>IFERROR(VLOOKUP($K89,wiz[[Lanes]:[Min FRQT Load Check Lane]],4,FALSE),"n/a")</f>
        <v>0.2</v>
      </c>
      <c r="O89" s="17">
        <f>IFERROR(VLOOKUP($K89,wiz[[Lanes]:[Min FRQT Load Check Lane]],5,FALSE),"n/a")</f>
        <v>448</v>
      </c>
      <c r="P89" s="17">
        <f>IFERROR(VLOOKUP($K89,wiz[[Lanes]:[Min FRQT Load Check Lane]],6,FALSE),"n/a")</f>
        <v>0.89</v>
      </c>
      <c r="Q89" s="17">
        <f>IFERROR(VLOOKUP($K89,wiz[[Lanes]:[Min FRQT Load Check Lane]],7,FALSE),"n/a")</f>
        <v>164</v>
      </c>
      <c r="R89" s="17">
        <f>IFERROR(VLOOKUP($K89,wiz[[Lanes]:[Min FRQT Load Check Lane]],8,FALSE),"n/a")</f>
        <v>0.4</v>
      </c>
      <c r="S89" s="17">
        <f>IFERROR(VLOOKUP($K89,wiz[[Lanes]:[Min FRQT Load Check Lane]],9,FALSE),"n/a")</f>
        <v>5</v>
      </c>
      <c r="T89" s="17">
        <f>IFERROR(VLOOKUP($K89,wiz[[Lanes]:[Min FRQT Load Check Lane]],10,FALSE),"n/a")</f>
        <v>-62</v>
      </c>
      <c r="U89" s="17">
        <f>IFERROR(VLOOKUP($K89,wiz[[Lanes]:[Min FRQT Load Check Lane]],11,FALSE),"n/a")</f>
        <v>-1</v>
      </c>
      <c r="V89" s="17">
        <f>IFERROR(VLOOKUP($K89,wiz[[Lanes]:[Min FRQT Load Check Lane]],12,FALSE),"n/a")</f>
        <v>140</v>
      </c>
      <c r="W89" s="17">
        <f>IFERROR(VLOOKUP($K89,wiz[[Lanes]:[Min FRQT Load Check Lane]],13,FALSE),"n/a")</f>
        <v>77</v>
      </c>
    </row>
    <row r="90" spans="2:23" x14ac:dyDescent="0.3">
      <c r="B90" s="13" t="s">
        <v>2784</v>
      </c>
      <c r="C90" s="13" t="s">
        <v>2764</v>
      </c>
      <c r="D90" s="13" t="s">
        <v>2553</v>
      </c>
      <c r="E90" s="13" t="s">
        <v>2768</v>
      </c>
      <c r="F90" s="13">
        <v>36830</v>
      </c>
      <c r="G90" s="13" t="s">
        <v>2785</v>
      </c>
      <c r="H90" s="13">
        <v>51103</v>
      </c>
      <c r="I90" s="13">
        <v>1998.41</v>
      </c>
      <c r="J90" s="13" t="str">
        <f>VLOOKUP(D90,'Matched Names'!$A$1:$C$52,3,FALSE)</f>
        <v xml:space="preserve">BRIGGS AND STRATTON  |   </v>
      </c>
      <c r="K90" t="str">
        <f t="shared" si="1"/>
        <v>BRIGGS AND STRATTON | 3683051103</v>
      </c>
      <c r="L90" s="17" t="str">
        <f>IFERROR(VLOOKUP($K90,wiz[[Lanes]:[Min FRQT Load Check Lane]],2,FALSE),"n/a")</f>
        <v>n/a</v>
      </c>
      <c r="M90" s="17" t="str">
        <f>IFERROR(VLOOKUP($K90,wiz[[Lanes]:[Min FRQT Load Check Lane]],3,FALSE),"n/a")</f>
        <v>n/a</v>
      </c>
      <c r="N90" s="17" t="str">
        <f>IFERROR(VLOOKUP($K90,wiz[[Lanes]:[Min FRQT Load Check Lane]],4,FALSE),"n/a")</f>
        <v>n/a</v>
      </c>
      <c r="O90" s="17" t="str">
        <f>IFERROR(VLOOKUP($K90,wiz[[Lanes]:[Min FRQT Load Check Lane]],5,FALSE),"n/a")</f>
        <v>n/a</v>
      </c>
      <c r="P90" s="17" t="str">
        <f>IFERROR(VLOOKUP($K90,wiz[[Lanes]:[Min FRQT Load Check Lane]],6,FALSE),"n/a")</f>
        <v>n/a</v>
      </c>
      <c r="Q90" s="17" t="str">
        <f>IFERROR(VLOOKUP($K90,wiz[[Lanes]:[Min FRQT Load Check Lane]],7,FALSE),"n/a")</f>
        <v>n/a</v>
      </c>
      <c r="R90" s="17" t="str">
        <f>IFERROR(VLOOKUP($K90,wiz[[Lanes]:[Min FRQT Load Check Lane]],8,FALSE),"n/a")</f>
        <v>n/a</v>
      </c>
      <c r="S90" s="17" t="str">
        <f>IFERROR(VLOOKUP($K90,wiz[[Lanes]:[Min FRQT Load Check Lane]],9,FALSE),"n/a")</f>
        <v>n/a</v>
      </c>
      <c r="T90" s="17" t="str">
        <f>IFERROR(VLOOKUP($K90,wiz[[Lanes]:[Min FRQT Load Check Lane]],10,FALSE),"n/a")</f>
        <v>n/a</v>
      </c>
      <c r="U90" s="17" t="str">
        <f>IFERROR(VLOOKUP($K90,wiz[[Lanes]:[Min FRQT Load Check Lane]],11,FALSE),"n/a")</f>
        <v>n/a</v>
      </c>
      <c r="V90" s="17" t="str">
        <f>IFERROR(VLOOKUP($K90,wiz[[Lanes]:[Min FRQT Load Check Lane]],12,FALSE),"n/a")</f>
        <v>n/a</v>
      </c>
      <c r="W90" s="17" t="str">
        <f>IFERROR(VLOOKUP($K90,wiz[[Lanes]:[Min FRQT Load Check Lane]],13,FALSE),"n/a")</f>
        <v>n/a</v>
      </c>
    </row>
    <row r="91" spans="2:23" x14ac:dyDescent="0.3">
      <c r="B91" s="13" t="s">
        <v>2786</v>
      </c>
      <c r="C91" s="13" t="s">
        <v>2764</v>
      </c>
      <c r="D91" s="13" t="s">
        <v>2553</v>
      </c>
      <c r="E91" s="13" t="s">
        <v>2768</v>
      </c>
      <c r="F91" s="13">
        <v>36830</v>
      </c>
      <c r="G91" s="13" t="s">
        <v>2787</v>
      </c>
      <c r="H91" s="13">
        <v>30458</v>
      </c>
      <c r="I91" s="13">
        <v>1667</v>
      </c>
      <c r="J91" s="13" t="str">
        <f>VLOOKUP(D91,'Matched Names'!$A$1:$C$52,3,FALSE)</f>
        <v xml:space="preserve">BRIGGS AND STRATTON  |   </v>
      </c>
      <c r="K91" t="str">
        <f t="shared" si="1"/>
        <v>BRIGGS AND STRATTON | 3683030458</v>
      </c>
      <c r="L91" s="17">
        <f>IFERROR(VLOOKUP($K91,wiz[[Lanes]:[Min FRQT Load Check Lane]],2,FALSE),"n/a")</f>
        <v>8</v>
      </c>
      <c r="M91" s="17">
        <f>IFERROR(VLOOKUP($K91,wiz[[Lanes]:[Min FRQT Load Check Lane]],3,FALSE),"n/a")</f>
        <v>1.78</v>
      </c>
      <c r="N91" s="17">
        <f>IFERROR(VLOOKUP($K91,wiz[[Lanes]:[Min FRQT Load Check Lane]],4,FALSE),"n/a")</f>
        <v>0.19</v>
      </c>
      <c r="O91" s="17">
        <f>IFERROR(VLOOKUP($K91,wiz[[Lanes]:[Min FRQT Load Check Lane]],5,FALSE),"n/a")</f>
        <v>237</v>
      </c>
      <c r="P91" s="17">
        <f>IFERROR(VLOOKUP($K91,wiz[[Lanes]:[Min FRQT Load Check Lane]],6,FALSE),"n/a")</f>
        <v>0.98</v>
      </c>
      <c r="Q91" s="17">
        <f>IFERROR(VLOOKUP($K91,wiz[[Lanes]:[Min FRQT Load Check Lane]],7,FALSE),"n/a")</f>
        <v>28</v>
      </c>
      <c r="R91" s="17">
        <f>IFERROR(VLOOKUP($K91,wiz[[Lanes]:[Min FRQT Load Check Lane]],8,FALSE),"n/a")</f>
        <v>0.28000000000000003</v>
      </c>
      <c r="S91" s="17">
        <f>IFERROR(VLOOKUP($K91,wiz[[Lanes]:[Min FRQT Load Check Lane]],9,FALSE),"n/a")</f>
        <v>2</v>
      </c>
      <c r="T91" s="17">
        <f>IFERROR(VLOOKUP($K91,wiz[[Lanes]:[Min FRQT Load Check Lane]],10,FALSE),"n/a")</f>
        <v>-62</v>
      </c>
      <c r="U91" s="17">
        <f>IFERROR(VLOOKUP($K91,wiz[[Lanes]:[Min FRQT Load Check Lane]],11,FALSE),"n/a")</f>
        <v>-20</v>
      </c>
      <c r="V91" s="17">
        <f>IFERROR(VLOOKUP($K91,wiz[[Lanes]:[Min FRQT Load Check Lane]],12,FALSE),"n/a")</f>
        <v>-99</v>
      </c>
      <c r="W91" s="17">
        <f>IFERROR(VLOOKUP($K91,wiz[[Lanes]:[Min FRQT Load Check Lane]],13,FALSE),"n/a")</f>
        <v>-181</v>
      </c>
    </row>
    <row r="92" spans="2:23" x14ac:dyDescent="0.3">
      <c r="B92" s="13" t="s">
        <v>2788</v>
      </c>
      <c r="C92" s="13" t="s">
        <v>2764</v>
      </c>
      <c r="D92" s="13" t="s">
        <v>2553</v>
      </c>
      <c r="E92" s="13" t="s">
        <v>2768</v>
      </c>
      <c r="F92" s="13">
        <v>36830</v>
      </c>
      <c r="G92" s="13" t="s">
        <v>2789</v>
      </c>
      <c r="H92" s="13">
        <v>49093</v>
      </c>
      <c r="I92" s="13">
        <v>2722.4</v>
      </c>
      <c r="J92" s="13" t="str">
        <f>VLOOKUP(D92,'Matched Names'!$A$1:$C$52,3,FALSE)</f>
        <v xml:space="preserve">BRIGGS AND STRATTON  |   </v>
      </c>
      <c r="K92" t="str">
        <f t="shared" si="1"/>
        <v>BRIGGS AND STRATTON | 3683049093</v>
      </c>
      <c r="L92" s="17">
        <f>IFERROR(VLOOKUP($K92,wiz[[Lanes]:[Min FRQT Load Check Lane]],2,FALSE),"n/a")</f>
        <v>2</v>
      </c>
      <c r="M92" s="17">
        <f>IFERROR(VLOOKUP($K92,wiz[[Lanes]:[Min FRQT Load Check Lane]],3,FALSE),"n/a")</f>
        <v>1.78</v>
      </c>
      <c r="N92" s="17">
        <f>IFERROR(VLOOKUP($K92,wiz[[Lanes]:[Min FRQT Load Check Lane]],4,FALSE),"n/a")</f>
        <v>0.2</v>
      </c>
      <c r="O92" s="17">
        <f>IFERROR(VLOOKUP($K92,wiz[[Lanes]:[Min FRQT Load Check Lane]],5,FALSE),"n/a")</f>
        <v>764</v>
      </c>
      <c r="P92" s="17">
        <f>IFERROR(VLOOKUP($K92,wiz[[Lanes]:[Min FRQT Load Check Lane]],6,FALSE),"n/a")</f>
        <v>1.81</v>
      </c>
      <c r="Q92" s="17">
        <f>IFERROR(VLOOKUP($K92,wiz[[Lanes]:[Min FRQT Load Check Lane]],7,FALSE),"n/a")</f>
        <v>0</v>
      </c>
      <c r="R92" s="17">
        <f>IFERROR(VLOOKUP($K92,wiz[[Lanes]:[Min FRQT Load Check Lane]],8,FALSE),"n/a")</f>
        <v>0.25</v>
      </c>
      <c r="S92" s="17">
        <f>IFERROR(VLOOKUP($K92,wiz[[Lanes]:[Min FRQT Load Check Lane]],9,FALSE),"n/a")</f>
        <v>21</v>
      </c>
      <c r="T92" s="17">
        <f>IFERROR(VLOOKUP($K92,wiz[[Lanes]:[Min FRQT Load Check Lane]],10,FALSE),"n/a")</f>
        <v>-62</v>
      </c>
      <c r="U92" s="17">
        <f>IFERROR(VLOOKUP($K92,wiz[[Lanes]:[Min FRQT Load Check Lane]],11,FALSE),"n/a")</f>
        <v>-2</v>
      </c>
      <c r="V92" s="17">
        <f>IFERROR(VLOOKUP($K92,wiz[[Lanes]:[Min FRQT Load Check Lane]],12,FALSE),"n/a")</f>
        <v>69</v>
      </c>
      <c r="W92" s="17">
        <f>IFERROR(VLOOKUP($K92,wiz[[Lanes]:[Min FRQT Load Check Lane]],13,FALSE),"n/a")</f>
        <v>5</v>
      </c>
    </row>
    <row r="93" spans="2:23" x14ac:dyDescent="0.3">
      <c r="B93" s="13" t="s">
        <v>2790</v>
      </c>
      <c r="C93" s="13" t="s">
        <v>2764</v>
      </c>
      <c r="D93" s="13" t="s">
        <v>2553</v>
      </c>
      <c r="E93" s="13" t="s">
        <v>2768</v>
      </c>
      <c r="F93" s="13">
        <v>36830</v>
      </c>
      <c r="G93" s="13" t="s">
        <v>2791</v>
      </c>
      <c r="H93" s="13">
        <v>52772</v>
      </c>
      <c r="I93" s="13">
        <v>1092.49</v>
      </c>
      <c r="J93" s="13" t="str">
        <f>VLOOKUP(D93,'Matched Names'!$A$1:$C$52,3,FALSE)</f>
        <v xml:space="preserve">BRIGGS AND STRATTON  |   </v>
      </c>
      <c r="K93" t="str">
        <f t="shared" si="1"/>
        <v>BRIGGS AND STRATTON | 3683052772</v>
      </c>
      <c r="L93" s="17">
        <f>IFERROR(VLOOKUP($K93,wiz[[Lanes]:[Min FRQT Load Check Lane]],2,FALSE),"n/a")</f>
        <v>1</v>
      </c>
      <c r="M93" s="17">
        <f>IFERROR(VLOOKUP($K93,wiz[[Lanes]:[Min FRQT Load Check Lane]],3,FALSE),"n/a")</f>
        <v>1.32</v>
      </c>
      <c r="N93" s="17">
        <f>IFERROR(VLOOKUP($K93,wiz[[Lanes]:[Min FRQT Load Check Lane]],4,FALSE),"n/a")</f>
        <v>0.19</v>
      </c>
      <c r="O93" s="17">
        <f>IFERROR(VLOOKUP($K93,wiz[[Lanes]:[Min FRQT Load Check Lane]],5,FALSE),"n/a")</f>
        <v>829</v>
      </c>
      <c r="P93" s="17">
        <f>IFERROR(VLOOKUP($K93,wiz[[Lanes]:[Min FRQT Load Check Lane]],6,FALSE),"n/a")</f>
        <v>1.77</v>
      </c>
      <c r="Q93" s="17">
        <f>IFERROR(VLOOKUP($K93,wiz[[Lanes]:[Min FRQT Load Check Lane]],7,FALSE),"n/a")</f>
        <v>0</v>
      </c>
      <c r="R93" s="17">
        <f>IFERROR(VLOOKUP($K93,wiz[[Lanes]:[Min FRQT Load Check Lane]],8,FALSE),"n/a")</f>
        <v>0.25</v>
      </c>
      <c r="S93" s="17">
        <f>IFERROR(VLOOKUP($K93,wiz[[Lanes]:[Min FRQT Load Check Lane]],9,FALSE),"n/a")</f>
        <v>17</v>
      </c>
      <c r="T93" s="17">
        <f>IFERROR(VLOOKUP($K93,wiz[[Lanes]:[Min FRQT Load Check Lane]],10,FALSE),"n/a")</f>
        <v>-62</v>
      </c>
      <c r="U93" s="17">
        <f>IFERROR(VLOOKUP($K93,wiz[[Lanes]:[Min FRQT Load Check Lane]],11,FALSE),"n/a")</f>
        <v>-2</v>
      </c>
      <c r="V93" s="17">
        <f>IFERROR(VLOOKUP($K93,wiz[[Lanes]:[Min FRQT Load Check Lane]],12,FALSE),"n/a")</f>
        <v>-90</v>
      </c>
      <c r="W93" s="17">
        <f>IFERROR(VLOOKUP($K93,wiz[[Lanes]:[Min FRQT Load Check Lane]],13,FALSE),"n/a")</f>
        <v>-154</v>
      </c>
    </row>
    <row r="94" spans="2:23" x14ac:dyDescent="0.3">
      <c r="B94" s="13" t="s">
        <v>2792</v>
      </c>
      <c r="C94" s="13" t="s">
        <v>2764</v>
      </c>
      <c r="D94" s="13" t="s">
        <v>2553</v>
      </c>
      <c r="E94" s="13" t="s">
        <v>2768</v>
      </c>
      <c r="F94" s="13">
        <v>36830</v>
      </c>
      <c r="G94" s="13" t="s">
        <v>2793</v>
      </c>
      <c r="H94" s="13">
        <v>53222</v>
      </c>
      <c r="I94" s="13">
        <v>984</v>
      </c>
      <c r="J94" s="13" t="str">
        <f>VLOOKUP(D94,'Matched Names'!$A$1:$C$52,3,FALSE)</f>
        <v xml:space="preserve">BRIGGS AND STRATTON  |   </v>
      </c>
      <c r="K94" t="str">
        <f t="shared" si="1"/>
        <v>BRIGGS AND STRATTON | 3683053222</v>
      </c>
      <c r="L94" s="17" t="str">
        <f>IFERROR(VLOOKUP($K94,wiz[[Lanes]:[Min FRQT Load Check Lane]],2,FALSE),"n/a")</f>
        <v>n/a</v>
      </c>
      <c r="M94" s="17" t="str">
        <f>IFERROR(VLOOKUP($K94,wiz[[Lanes]:[Min FRQT Load Check Lane]],3,FALSE),"n/a")</f>
        <v>n/a</v>
      </c>
      <c r="N94" s="17" t="str">
        <f>IFERROR(VLOOKUP($K94,wiz[[Lanes]:[Min FRQT Load Check Lane]],4,FALSE),"n/a")</f>
        <v>n/a</v>
      </c>
      <c r="O94" s="17" t="str">
        <f>IFERROR(VLOOKUP($K94,wiz[[Lanes]:[Min FRQT Load Check Lane]],5,FALSE),"n/a")</f>
        <v>n/a</v>
      </c>
      <c r="P94" s="17" t="str">
        <f>IFERROR(VLOOKUP($K94,wiz[[Lanes]:[Min FRQT Load Check Lane]],6,FALSE),"n/a")</f>
        <v>n/a</v>
      </c>
      <c r="Q94" s="17" t="str">
        <f>IFERROR(VLOOKUP($K94,wiz[[Lanes]:[Min FRQT Load Check Lane]],7,FALSE),"n/a")</f>
        <v>n/a</v>
      </c>
      <c r="R94" s="17" t="str">
        <f>IFERROR(VLOOKUP($K94,wiz[[Lanes]:[Min FRQT Load Check Lane]],8,FALSE),"n/a")</f>
        <v>n/a</v>
      </c>
      <c r="S94" s="17" t="str">
        <f>IFERROR(VLOOKUP($K94,wiz[[Lanes]:[Min FRQT Load Check Lane]],9,FALSE),"n/a")</f>
        <v>n/a</v>
      </c>
      <c r="T94" s="17" t="str">
        <f>IFERROR(VLOOKUP($K94,wiz[[Lanes]:[Min FRQT Load Check Lane]],10,FALSE),"n/a")</f>
        <v>n/a</v>
      </c>
      <c r="U94" s="17" t="str">
        <f>IFERROR(VLOOKUP($K94,wiz[[Lanes]:[Min FRQT Load Check Lane]],11,FALSE),"n/a")</f>
        <v>n/a</v>
      </c>
      <c r="V94" s="17" t="str">
        <f>IFERROR(VLOOKUP($K94,wiz[[Lanes]:[Min FRQT Load Check Lane]],12,FALSE),"n/a")</f>
        <v>n/a</v>
      </c>
      <c r="W94" s="17" t="str">
        <f>IFERROR(VLOOKUP($K94,wiz[[Lanes]:[Min FRQT Load Check Lane]],13,FALSE),"n/a")</f>
        <v>n/a</v>
      </c>
    </row>
    <row r="95" spans="2:23" x14ac:dyDescent="0.3">
      <c r="B95" s="13" t="s">
        <v>2794</v>
      </c>
      <c r="C95" s="13" t="s">
        <v>2764</v>
      </c>
      <c r="D95" s="13" t="s">
        <v>2553</v>
      </c>
      <c r="E95" s="13" t="s">
        <v>2771</v>
      </c>
      <c r="F95" s="13">
        <v>46706</v>
      </c>
      <c r="G95" s="13" t="s">
        <v>2768</v>
      </c>
      <c r="H95" s="13">
        <v>36830</v>
      </c>
      <c r="I95" s="13">
        <v>9783.2800000000007</v>
      </c>
      <c r="J95" s="13" t="str">
        <f>VLOOKUP(D95,'Matched Names'!$A$1:$C$52,3,FALSE)</f>
        <v xml:space="preserve">BRIGGS AND STRATTON  |   </v>
      </c>
      <c r="K95" t="str">
        <f t="shared" si="1"/>
        <v>BRIGGS AND STRATTON | 4670636830</v>
      </c>
      <c r="L95" s="17">
        <f>IFERROR(VLOOKUP($K95,wiz[[Lanes]:[Min FRQT Load Check Lane]],2,FALSE),"n/a")</f>
        <v>5</v>
      </c>
      <c r="M95" s="17">
        <f>IFERROR(VLOOKUP($K95,wiz[[Lanes]:[Min FRQT Load Check Lane]],3,FALSE),"n/a")</f>
        <v>1.98</v>
      </c>
      <c r="N95" s="17">
        <f>IFERROR(VLOOKUP($K95,wiz[[Lanes]:[Min FRQT Load Check Lane]],4,FALSE),"n/a")</f>
        <v>0.2</v>
      </c>
      <c r="O95" s="17">
        <f>IFERROR(VLOOKUP($K95,wiz[[Lanes]:[Min FRQT Load Check Lane]],5,FALSE),"n/a")</f>
        <v>716</v>
      </c>
      <c r="P95" s="17">
        <f>IFERROR(VLOOKUP($K95,wiz[[Lanes]:[Min FRQT Load Check Lane]],6,FALSE),"n/a")</f>
        <v>1.35</v>
      </c>
      <c r="Q95" s="17">
        <f>IFERROR(VLOOKUP($K95,wiz[[Lanes]:[Min FRQT Load Check Lane]],7,FALSE),"n/a")</f>
        <v>82</v>
      </c>
      <c r="R95" s="17">
        <f>IFERROR(VLOOKUP($K95,wiz[[Lanes]:[Min FRQT Load Check Lane]],8,FALSE),"n/a")</f>
        <v>0.31</v>
      </c>
      <c r="S95" s="17">
        <f>IFERROR(VLOOKUP($K95,wiz[[Lanes]:[Min FRQT Load Check Lane]],9,FALSE),"n/a")</f>
        <v>20</v>
      </c>
      <c r="T95" s="17">
        <f>IFERROR(VLOOKUP($K95,wiz[[Lanes]:[Min FRQT Load Check Lane]],10,FALSE),"n/a")</f>
        <v>-50</v>
      </c>
      <c r="U95" s="17">
        <f>IFERROR(VLOOKUP($K95,wiz[[Lanes]:[Min FRQT Load Check Lane]],11,FALSE),"n/a")</f>
        <v>62</v>
      </c>
      <c r="V95" s="17">
        <f>IFERROR(VLOOKUP($K95,wiz[[Lanes]:[Min FRQT Load Check Lane]],12,FALSE),"n/a")</f>
        <v>153</v>
      </c>
      <c r="W95" s="17">
        <f>IFERROR(VLOOKUP($K95,wiz[[Lanes]:[Min FRQT Load Check Lane]],13,FALSE),"n/a")</f>
        <v>165</v>
      </c>
    </row>
    <row r="96" spans="2:23" x14ac:dyDescent="0.3">
      <c r="B96" s="13" t="s">
        <v>2795</v>
      </c>
      <c r="C96" s="13" t="s">
        <v>2764</v>
      </c>
      <c r="D96" s="13" t="s">
        <v>2553</v>
      </c>
      <c r="E96" s="13" t="s">
        <v>2771</v>
      </c>
      <c r="F96" s="13">
        <v>46706</v>
      </c>
      <c r="G96" s="13" t="s">
        <v>2766</v>
      </c>
      <c r="H96" s="13">
        <v>63901</v>
      </c>
      <c r="I96" s="13">
        <v>836.19</v>
      </c>
      <c r="J96" s="13" t="str">
        <f>VLOOKUP(D96,'Matched Names'!$A$1:$C$52,3,FALSE)</f>
        <v xml:space="preserve">BRIGGS AND STRATTON  |   </v>
      </c>
      <c r="K96" t="str">
        <f t="shared" si="1"/>
        <v>BRIGGS AND STRATTON | 4670663901</v>
      </c>
      <c r="L96" s="17">
        <f>IFERROR(VLOOKUP($K96,wiz[[Lanes]:[Min FRQT Load Check Lane]],2,FALSE),"n/a")</f>
        <v>1</v>
      </c>
      <c r="M96" s="17">
        <f>IFERROR(VLOOKUP($K96,wiz[[Lanes]:[Min FRQT Load Check Lane]],3,FALSE),"n/a")</f>
        <v>1.63</v>
      </c>
      <c r="N96" s="17">
        <f>IFERROR(VLOOKUP($K96,wiz[[Lanes]:[Min FRQT Load Check Lane]],4,FALSE),"n/a")</f>
        <v>0.2</v>
      </c>
      <c r="O96" s="17">
        <f>IFERROR(VLOOKUP($K96,wiz[[Lanes]:[Min FRQT Load Check Lane]],5,FALSE),"n/a")</f>
        <v>513</v>
      </c>
      <c r="P96" s="17">
        <f>IFERROR(VLOOKUP($K96,wiz[[Lanes]:[Min FRQT Load Check Lane]],6,FALSE),"n/a")</f>
        <v>0.71</v>
      </c>
      <c r="Q96" s="17">
        <f>IFERROR(VLOOKUP($K96,wiz[[Lanes]:[Min FRQT Load Check Lane]],7,FALSE),"n/a")</f>
        <v>112</v>
      </c>
      <c r="R96" s="17">
        <f>IFERROR(VLOOKUP($K96,wiz[[Lanes]:[Min FRQT Load Check Lane]],8,FALSE),"n/a")</f>
        <v>0.35</v>
      </c>
      <c r="S96" s="17">
        <f>IFERROR(VLOOKUP($K96,wiz[[Lanes]:[Min FRQT Load Check Lane]],9,FALSE),"n/a")</f>
        <v>5</v>
      </c>
      <c r="T96" s="17">
        <f>IFERROR(VLOOKUP($K96,wiz[[Lanes]:[Min FRQT Load Check Lane]],10,FALSE),"n/a")</f>
        <v>-50</v>
      </c>
      <c r="U96" s="17">
        <f>IFERROR(VLOOKUP($K96,wiz[[Lanes]:[Min FRQT Load Check Lane]],11,FALSE),"n/a")</f>
        <v>79</v>
      </c>
      <c r="V96" s="17">
        <f>IFERROR(VLOOKUP($K96,wiz[[Lanes]:[Min FRQT Load Check Lane]],12,FALSE),"n/a")</f>
        <v>12</v>
      </c>
      <c r="W96" s="17">
        <f>IFERROR(VLOOKUP($K96,wiz[[Lanes]:[Min FRQT Load Check Lane]],13,FALSE),"n/a")</f>
        <v>41</v>
      </c>
    </row>
    <row r="97" spans="2:23" x14ac:dyDescent="0.3">
      <c r="B97" s="13" t="s">
        <v>2796</v>
      </c>
      <c r="C97" s="13" t="s">
        <v>2764</v>
      </c>
      <c r="D97" s="13" t="s">
        <v>2553</v>
      </c>
      <c r="E97" s="13" t="s">
        <v>2797</v>
      </c>
      <c r="F97" s="13">
        <v>54002</v>
      </c>
      <c r="G97" s="13" t="s">
        <v>2793</v>
      </c>
      <c r="H97" s="13">
        <v>53222</v>
      </c>
      <c r="I97" s="13">
        <v>692.4</v>
      </c>
      <c r="J97" s="13" t="str">
        <f>VLOOKUP(D97,'Matched Names'!$A$1:$C$52,3,FALSE)</f>
        <v xml:space="preserve">BRIGGS AND STRATTON  |   </v>
      </c>
      <c r="K97" t="str">
        <f t="shared" si="1"/>
        <v>BRIGGS AND STRATTON | 5400253222</v>
      </c>
      <c r="L97" s="17" t="str">
        <f>IFERROR(VLOOKUP($K97,wiz[[Lanes]:[Min FRQT Load Check Lane]],2,FALSE),"n/a")</f>
        <v>n/a</v>
      </c>
      <c r="M97" s="17" t="str">
        <f>IFERROR(VLOOKUP($K97,wiz[[Lanes]:[Min FRQT Load Check Lane]],3,FALSE),"n/a")</f>
        <v>n/a</v>
      </c>
      <c r="N97" s="17" t="str">
        <f>IFERROR(VLOOKUP($K97,wiz[[Lanes]:[Min FRQT Load Check Lane]],4,FALSE),"n/a")</f>
        <v>n/a</v>
      </c>
      <c r="O97" s="17" t="str">
        <f>IFERROR(VLOOKUP($K97,wiz[[Lanes]:[Min FRQT Load Check Lane]],5,FALSE),"n/a")</f>
        <v>n/a</v>
      </c>
      <c r="P97" s="17" t="str">
        <f>IFERROR(VLOOKUP($K97,wiz[[Lanes]:[Min FRQT Load Check Lane]],6,FALSE),"n/a")</f>
        <v>n/a</v>
      </c>
      <c r="Q97" s="17" t="str">
        <f>IFERROR(VLOOKUP($K97,wiz[[Lanes]:[Min FRQT Load Check Lane]],7,FALSE),"n/a")</f>
        <v>n/a</v>
      </c>
      <c r="R97" s="17" t="str">
        <f>IFERROR(VLOOKUP($K97,wiz[[Lanes]:[Min FRQT Load Check Lane]],8,FALSE),"n/a")</f>
        <v>n/a</v>
      </c>
      <c r="S97" s="17" t="str">
        <f>IFERROR(VLOOKUP($K97,wiz[[Lanes]:[Min FRQT Load Check Lane]],9,FALSE),"n/a")</f>
        <v>n/a</v>
      </c>
      <c r="T97" s="17" t="str">
        <f>IFERROR(VLOOKUP($K97,wiz[[Lanes]:[Min FRQT Load Check Lane]],10,FALSE),"n/a")</f>
        <v>n/a</v>
      </c>
      <c r="U97" s="17" t="str">
        <f>IFERROR(VLOOKUP($K97,wiz[[Lanes]:[Min FRQT Load Check Lane]],11,FALSE),"n/a")</f>
        <v>n/a</v>
      </c>
      <c r="V97" s="17" t="str">
        <f>IFERROR(VLOOKUP($K97,wiz[[Lanes]:[Min FRQT Load Check Lane]],12,FALSE),"n/a")</f>
        <v>n/a</v>
      </c>
      <c r="W97" s="17" t="str">
        <f>IFERROR(VLOOKUP($K97,wiz[[Lanes]:[Min FRQT Load Check Lane]],13,FALSE),"n/a")</f>
        <v>n/a</v>
      </c>
    </row>
    <row r="98" spans="2:23" x14ac:dyDescent="0.3">
      <c r="B98" s="13" t="s">
        <v>2798</v>
      </c>
      <c r="C98" s="13" t="s">
        <v>2764</v>
      </c>
      <c r="D98" s="13" t="s">
        <v>2553</v>
      </c>
      <c r="E98" s="13" t="s">
        <v>2799</v>
      </c>
      <c r="F98" s="13">
        <v>30120</v>
      </c>
      <c r="G98" s="13" t="s">
        <v>2793</v>
      </c>
      <c r="H98" s="13">
        <v>53222</v>
      </c>
      <c r="I98" s="13">
        <v>2707.2</v>
      </c>
      <c r="J98" s="13" t="str">
        <f>VLOOKUP(D98,'Matched Names'!$A$1:$C$52,3,FALSE)</f>
        <v xml:space="preserve">BRIGGS AND STRATTON  |   </v>
      </c>
      <c r="K98" t="str">
        <f t="shared" si="1"/>
        <v>BRIGGS AND STRATTON | 3012053222</v>
      </c>
      <c r="L98" s="17" t="str">
        <f>IFERROR(VLOOKUP($K98,wiz[[Lanes]:[Min FRQT Load Check Lane]],2,FALSE),"n/a")</f>
        <v>n/a</v>
      </c>
      <c r="M98" s="17" t="str">
        <f>IFERROR(VLOOKUP($K98,wiz[[Lanes]:[Min FRQT Load Check Lane]],3,FALSE),"n/a")</f>
        <v>n/a</v>
      </c>
      <c r="N98" s="17" t="str">
        <f>IFERROR(VLOOKUP($K98,wiz[[Lanes]:[Min FRQT Load Check Lane]],4,FALSE),"n/a")</f>
        <v>n/a</v>
      </c>
      <c r="O98" s="17" t="str">
        <f>IFERROR(VLOOKUP($K98,wiz[[Lanes]:[Min FRQT Load Check Lane]],5,FALSE),"n/a")</f>
        <v>n/a</v>
      </c>
      <c r="P98" s="17" t="str">
        <f>IFERROR(VLOOKUP($K98,wiz[[Lanes]:[Min FRQT Load Check Lane]],6,FALSE),"n/a")</f>
        <v>n/a</v>
      </c>
      <c r="Q98" s="17" t="str">
        <f>IFERROR(VLOOKUP($K98,wiz[[Lanes]:[Min FRQT Load Check Lane]],7,FALSE),"n/a")</f>
        <v>n/a</v>
      </c>
      <c r="R98" s="17" t="str">
        <f>IFERROR(VLOOKUP($K98,wiz[[Lanes]:[Min FRQT Load Check Lane]],8,FALSE),"n/a")</f>
        <v>n/a</v>
      </c>
      <c r="S98" s="17" t="str">
        <f>IFERROR(VLOOKUP($K98,wiz[[Lanes]:[Min FRQT Load Check Lane]],9,FALSE),"n/a")</f>
        <v>n/a</v>
      </c>
      <c r="T98" s="17" t="str">
        <f>IFERROR(VLOOKUP($K98,wiz[[Lanes]:[Min FRQT Load Check Lane]],10,FALSE),"n/a")</f>
        <v>n/a</v>
      </c>
      <c r="U98" s="17" t="str">
        <f>IFERROR(VLOOKUP($K98,wiz[[Lanes]:[Min FRQT Load Check Lane]],11,FALSE),"n/a")</f>
        <v>n/a</v>
      </c>
      <c r="V98" s="17" t="str">
        <f>IFERROR(VLOOKUP($K98,wiz[[Lanes]:[Min FRQT Load Check Lane]],12,FALSE),"n/a")</f>
        <v>n/a</v>
      </c>
      <c r="W98" s="17" t="str">
        <f>IFERROR(VLOOKUP($K98,wiz[[Lanes]:[Min FRQT Load Check Lane]],13,FALSE),"n/a")</f>
        <v>n/a</v>
      </c>
    </row>
    <row r="99" spans="2:23" x14ac:dyDescent="0.3">
      <c r="B99" s="13" t="s">
        <v>2800</v>
      </c>
      <c r="C99" s="13" t="s">
        <v>2764</v>
      </c>
      <c r="D99" s="13" t="s">
        <v>2553</v>
      </c>
      <c r="E99" s="13" t="s">
        <v>2801</v>
      </c>
      <c r="F99" s="13">
        <v>46818</v>
      </c>
      <c r="G99" s="13" t="s">
        <v>2766</v>
      </c>
      <c r="H99" s="13">
        <v>63901</v>
      </c>
      <c r="I99" s="13">
        <v>1106.33</v>
      </c>
      <c r="J99" s="13" t="str">
        <f>VLOOKUP(D99,'Matched Names'!$A$1:$C$52,3,FALSE)</f>
        <v xml:space="preserve">BRIGGS AND STRATTON  |   </v>
      </c>
      <c r="K99" t="str">
        <f t="shared" si="1"/>
        <v>BRIGGS AND STRATTON | 4681863901</v>
      </c>
      <c r="L99" s="17" t="str">
        <f>IFERROR(VLOOKUP($K99,wiz[[Lanes]:[Min FRQT Load Check Lane]],2,FALSE),"n/a")</f>
        <v>n/a</v>
      </c>
      <c r="M99" s="17" t="str">
        <f>IFERROR(VLOOKUP($K99,wiz[[Lanes]:[Min FRQT Load Check Lane]],3,FALSE),"n/a")</f>
        <v>n/a</v>
      </c>
      <c r="N99" s="17" t="str">
        <f>IFERROR(VLOOKUP($K99,wiz[[Lanes]:[Min FRQT Load Check Lane]],4,FALSE),"n/a")</f>
        <v>n/a</v>
      </c>
      <c r="O99" s="17" t="str">
        <f>IFERROR(VLOOKUP($K99,wiz[[Lanes]:[Min FRQT Load Check Lane]],5,FALSE),"n/a")</f>
        <v>n/a</v>
      </c>
      <c r="P99" s="17" t="str">
        <f>IFERROR(VLOOKUP($K99,wiz[[Lanes]:[Min FRQT Load Check Lane]],6,FALSE),"n/a")</f>
        <v>n/a</v>
      </c>
      <c r="Q99" s="17" t="str">
        <f>IFERROR(VLOOKUP($K99,wiz[[Lanes]:[Min FRQT Load Check Lane]],7,FALSE),"n/a")</f>
        <v>n/a</v>
      </c>
      <c r="R99" s="17" t="str">
        <f>IFERROR(VLOOKUP($K99,wiz[[Lanes]:[Min FRQT Load Check Lane]],8,FALSE),"n/a")</f>
        <v>n/a</v>
      </c>
      <c r="S99" s="17" t="str">
        <f>IFERROR(VLOOKUP($K99,wiz[[Lanes]:[Min FRQT Load Check Lane]],9,FALSE),"n/a")</f>
        <v>n/a</v>
      </c>
      <c r="T99" s="17" t="str">
        <f>IFERROR(VLOOKUP($K99,wiz[[Lanes]:[Min FRQT Load Check Lane]],10,FALSE),"n/a")</f>
        <v>n/a</v>
      </c>
      <c r="U99" s="17" t="str">
        <f>IFERROR(VLOOKUP($K99,wiz[[Lanes]:[Min FRQT Load Check Lane]],11,FALSE),"n/a")</f>
        <v>n/a</v>
      </c>
      <c r="V99" s="17" t="str">
        <f>IFERROR(VLOOKUP($K99,wiz[[Lanes]:[Min FRQT Load Check Lane]],12,FALSE),"n/a")</f>
        <v>n/a</v>
      </c>
      <c r="W99" s="17" t="str">
        <f>IFERROR(VLOOKUP($K99,wiz[[Lanes]:[Min FRQT Load Check Lane]],13,FALSE),"n/a")</f>
        <v>n/a</v>
      </c>
    </row>
    <row r="100" spans="2:23" x14ac:dyDescent="0.3">
      <c r="B100" s="13" t="s">
        <v>2802</v>
      </c>
      <c r="C100" s="13" t="s">
        <v>2764</v>
      </c>
      <c r="D100" s="13" t="s">
        <v>2553</v>
      </c>
      <c r="E100" s="13" t="s">
        <v>2803</v>
      </c>
      <c r="F100" s="13">
        <v>53128</v>
      </c>
      <c r="G100" s="13" t="s">
        <v>2804</v>
      </c>
      <c r="H100" s="13">
        <v>30083</v>
      </c>
      <c r="I100" s="13">
        <v>2151</v>
      </c>
      <c r="J100" s="13" t="str">
        <f>VLOOKUP(D100,'Matched Names'!$A$1:$C$52,3,FALSE)</f>
        <v xml:space="preserve">BRIGGS AND STRATTON  |   </v>
      </c>
      <c r="K100" t="str">
        <f t="shared" si="1"/>
        <v>BRIGGS AND STRATTON | 5312830083</v>
      </c>
      <c r="L100" s="17">
        <f>IFERROR(VLOOKUP($K100,wiz[[Lanes]:[Min FRQT Load Check Lane]],2,FALSE),"n/a")</f>
        <v>1</v>
      </c>
      <c r="M100" s="17">
        <f>IFERROR(VLOOKUP($K100,wiz[[Lanes]:[Min FRQT Load Check Lane]],3,FALSE),"n/a")</f>
        <v>2.89</v>
      </c>
      <c r="N100" s="17">
        <f>IFERROR(VLOOKUP($K100,wiz[[Lanes]:[Min FRQT Load Check Lane]],4,FALSE),"n/a")</f>
        <v>0.2</v>
      </c>
      <c r="O100" s="17">
        <f>IFERROR(VLOOKUP($K100,wiz[[Lanes]:[Min FRQT Load Check Lane]],5,FALSE),"n/a")</f>
        <v>745</v>
      </c>
      <c r="P100" s="17">
        <f>IFERROR(VLOOKUP($K100,wiz[[Lanes]:[Min FRQT Load Check Lane]],6,FALSE),"n/a")</f>
        <v>0.99</v>
      </c>
      <c r="Q100" s="17">
        <f>IFERROR(VLOOKUP($K100,wiz[[Lanes]:[Min FRQT Load Check Lane]],7,FALSE),"n/a")</f>
        <v>60</v>
      </c>
      <c r="R100" s="17">
        <f>IFERROR(VLOOKUP($K100,wiz[[Lanes]:[Min FRQT Load Check Lane]],8,FALSE),"n/a")</f>
        <v>0.3</v>
      </c>
      <c r="S100" s="17">
        <f>IFERROR(VLOOKUP($K100,wiz[[Lanes]:[Min FRQT Load Check Lane]],9,FALSE),"n/a")</f>
        <v>40</v>
      </c>
      <c r="T100" s="17">
        <f>IFERROR(VLOOKUP($K100,wiz[[Lanes]:[Min FRQT Load Check Lane]],10,FALSE),"n/a")</f>
        <v>-34</v>
      </c>
      <c r="U100" s="17">
        <f>IFERROR(VLOOKUP($K100,wiz[[Lanes]:[Min FRQT Load Check Lane]],11,FALSE),"n/a")</f>
        <v>147</v>
      </c>
      <c r="V100" s="17">
        <f>IFERROR(VLOOKUP($K100,wiz[[Lanes]:[Min FRQT Load Check Lane]],12,FALSE),"n/a")</f>
        <v>809</v>
      </c>
      <c r="W100" s="17">
        <f>IFERROR(VLOOKUP($K100,wiz[[Lanes]:[Min FRQT Load Check Lane]],13,FALSE),"n/a")</f>
        <v>922</v>
      </c>
    </row>
    <row r="101" spans="2:23" x14ac:dyDescent="0.3">
      <c r="B101" s="13" t="s">
        <v>2805</v>
      </c>
      <c r="C101" s="13" t="s">
        <v>2764</v>
      </c>
      <c r="D101" s="13" t="s">
        <v>2553</v>
      </c>
      <c r="E101" s="13" t="s">
        <v>2806</v>
      </c>
      <c r="F101" s="13">
        <v>43040</v>
      </c>
      <c r="G101" s="13" t="s">
        <v>2793</v>
      </c>
      <c r="H101" s="13">
        <v>53222</v>
      </c>
      <c r="I101" s="13">
        <v>1952</v>
      </c>
      <c r="J101" s="13" t="str">
        <f>VLOOKUP(D101,'Matched Names'!$A$1:$C$52,3,FALSE)</f>
        <v xml:space="preserve">BRIGGS AND STRATTON  |   </v>
      </c>
      <c r="K101" t="str">
        <f t="shared" si="1"/>
        <v>BRIGGS AND STRATTON | 4304053222</v>
      </c>
      <c r="L101" s="17" t="str">
        <f>IFERROR(VLOOKUP($K101,wiz[[Lanes]:[Min FRQT Load Check Lane]],2,FALSE),"n/a")</f>
        <v>n/a</v>
      </c>
      <c r="M101" s="17" t="str">
        <f>IFERROR(VLOOKUP($K101,wiz[[Lanes]:[Min FRQT Load Check Lane]],3,FALSE),"n/a")</f>
        <v>n/a</v>
      </c>
      <c r="N101" s="17" t="str">
        <f>IFERROR(VLOOKUP($K101,wiz[[Lanes]:[Min FRQT Load Check Lane]],4,FALSE),"n/a")</f>
        <v>n/a</v>
      </c>
      <c r="O101" s="17" t="str">
        <f>IFERROR(VLOOKUP($K101,wiz[[Lanes]:[Min FRQT Load Check Lane]],5,FALSE),"n/a")</f>
        <v>n/a</v>
      </c>
      <c r="P101" s="17" t="str">
        <f>IFERROR(VLOOKUP($K101,wiz[[Lanes]:[Min FRQT Load Check Lane]],6,FALSE),"n/a")</f>
        <v>n/a</v>
      </c>
      <c r="Q101" s="17" t="str">
        <f>IFERROR(VLOOKUP($K101,wiz[[Lanes]:[Min FRQT Load Check Lane]],7,FALSE),"n/a")</f>
        <v>n/a</v>
      </c>
      <c r="R101" s="17" t="str">
        <f>IFERROR(VLOOKUP($K101,wiz[[Lanes]:[Min FRQT Load Check Lane]],8,FALSE),"n/a")</f>
        <v>n/a</v>
      </c>
      <c r="S101" s="17" t="str">
        <f>IFERROR(VLOOKUP($K101,wiz[[Lanes]:[Min FRQT Load Check Lane]],9,FALSE),"n/a")</f>
        <v>n/a</v>
      </c>
      <c r="T101" s="17" t="str">
        <f>IFERROR(VLOOKUP($K101,wiz[[Lanes]:[Min FRQT Load Check Lane]],10,FALSE),"n/a")</f>
        <v>n/a</v>
      </c>
      <c r="U101" s="17" t="str">
        <f>IFERROR(VLOOKUP($K101,wiz[[Lanes]:[Min FRQT Load Check Lane]],11,FALSE),"n/a")</f>
        <v>n/a</v>
      </c>
      <c r="V101" s="17" t="str">
        <f>IFERROR(VLOOKUP($K101,wiz[[Lanes]:[Min FRQT Load Check Lane]],12,FALSE),"n/a")</f>
        <v>n/a</v>
      </c>
      <c r="W101" s="17" t="str">
        <f>IFERROR(VLOOKUP($K101,wiz[[Lanes]:[Min FRQT Load Check Lane]],13,FALSE),"n/a")</f>
        <v>n/a</v>
      </c>
    </row>
    <row r="102" spans="2:23" x14ac:dyDescent="0.3">
      <c r="B102" s="13" t="s">
        <v>2807</v>
      </c>
      <c r="C102" s="13" t="s">
        <v>2764</v>
      </c>
      <c r="D102" s="13" t="s">
        <v>2553</v>
      </c>
      <c r="E102" s="13" t="s">
        <v>2775</v>
      </c>
      <c r="F102" s="13">
        <v>53051</v>
      </c>
      <c r="G102" s="13" t="s">
        <v>2808</v>
      </c>
      <c r="H102" s="13">
        <v>43228</v>
      </c>
      <c r="I102" s="13">
        <v>4009.5</v>
      </c>
      <c r="J102" s="13" t="str">
        <f>VLOOKUP(D102,'Matched Names'!$A$1:$C$52,3,FALSE)</f>
        <v xml:space="preserve">BRIGGS AND STRATTON  |   </v>
      </c>
      <c r="K102" t="str">
        <f t="shared" si="1"/>
        <v>BRIGGS AND STRATTON | 5305143228</v>
      </c>
      <c r="L102" s="17" t="str">
        <f>IFERROR(VLOOKUP($K102,wiz[[Lanes]:[Min FRQT Load Check Lane]],2,FALSE),"n/a")</f>
        <v>n/a</v>
      </c>
      <c r="M102" s="17" t="str">
        <f>IFERROR(VLOOKUP($K102,wiz[[Lanes]:[Min FRQT Load Check Lane]],3,FALSE),"n/a")</f>
        <v>n/a</v>
      </c>
      <c r="N102" s="17" t="str">
        <f>IFERROR(VLOOKUP($K102,wiz[[Lanes]:[Min FRQT Load Check Lane]],4,FALSE),"n/a")</f>
        <v>n/a</v>
      </c>
      <c r="O102" s="17" t="str">
        <f>IFERROR(VLOOKUP($K102,wiz[[Lanes]:[Min FRQT Load Check Lane]],5,FALSE),"n/a")</f>
        <v>n/a</v>
      </c>
      <c r="P102" s="17" t="str">
        <f>IFERROR(VLOOKUP($K102,wiz[[Lanes]:[Min FRQT Load Check Lane]],6,FALSE),"n/a")</f>
        <v>n/a</v>
      </c>
      <c r="Q102" s="17" t="str">
        <f>IFERROR(VLOOKUP($K102,wiz[[Lanes]:[Min FRQT Load Check Lane]],7,FALSE),"n/a")</f>
        <v>n/a</v>
      </c>
      <c r="R102" s="17" t="str">
        <f>IFERROR(VLOOKUP($K102,wiz[[Lanes]:[Min FRQT Load Check Lane]],8,FALSE),"n/a")</f>
        <v>n/a</v>
      </c>
      <c r="S102" s="17" t="str">
        <f>IFERROR(VLOOKUP($K102,wiz[[Lanes]:[Min FRQT Load Check Lane]],9,FALSE),"n/a")</f>
        <v>n/a</v>
      </c>
      <c r="T102" s="17" t="str">
        <f>IFERROR(VLOOKUP($K102,wiz[[Lanes]:[Min FRQT Load Check Lane]],10,FALSE),"n/a")</f>
        <v>n/a</v>
      </c>
      <c r="U102" s="17" t="str">
        <f>IFERROR(VLOOKUP($K102,wiz[[Lanes]:[Min FRQT Load Check Lane]],11,FALSE),"n/a")</f>
        <v>n/a</v>
      </c>
      <c r="V102" s="17" t="str">
        <f>IFERROR(VLOOKUP($K102,wiz[[Lanes]:[Min FRQT Load Check Lane]],12,FALSE),"n/a")</f>
        <v>n/a</v>
      </c>
      <c r="W102" s="17" t="str">
        <f>IFERROR(VLOOKUP($K102,wiz[[Lanes]:[Min FRQT Load Check Lane]],13,FALSE),"n/a")</f>
        <v>n/a</v>
      </c>
    </row>
    <row r="103" spans="2:23" x14ac:dyDescent="0.3">
      <c r="B103" s="13" t="s">
        <v>2809</v>
      </c>
      <c r="C103" s="13" t="s">
        <v>2764</v>
      </c>
      <c r="D103" s="13" t="s">
        <v>2553</v>
      </c>
      <c r="E103" s="13" t="s">
        <v>2775</v>
      </c>
      <c r="F103" s="13">
        <v>53051</v>
      </c>
      <c r="G103" s="13" t="s">
        <v>2810</v>
      </c>
      <c r="H103" s="13">
        <v>30567</v>
      </c>
      <c r="I103" s="13">
        <v>3317.28</v>
      </c>
      <c r="J103" s="13" t="str">
        <f>VLOOKUP(D103,'Matched Names'!$A$1:$C$52,3,FALSE)</f>
        <v xml:space="preserve">BRIGGS AND STRATTON  |   </v>
      </c>
      <c r="K103" t="str">
        <f t="shared" si="1"/>
        <v>BRIGGS AND STRATTON | 5305130567</v>
      </c>
      <c r="L103" s="17">
        <f>IFERROR(VLOOKUP($K103,wiz[[Lanes]:[Min FRQT Load Check Lane]],2,FALSE),"n/a")</f>
        <v>2</v>
      </c>
      <c r="M103" s="17">
        <f>IFERROR(VLOOKUP($K103,wiz[[Lanes]:[Min FRQT Load Check Lane]],3,FALSE),"n/a")</f>
        <v>2.02</v>
      </c>
      <c r="N103" s="17">
        <f>IFERROR(VLOOKUP($K103,wiz[[Lanes]:[Min FRQT Load Check Lane]],4,FALSE),"n/a")</f>
        <v>0.2</v>
      </c>
      <c r="O103" s="17">
        <f>IFERROR(VLOOKUP($K103,wiz[[Lanes]:[Min FRQT Load Check Lane]],5,FALSE),"n/a")</f>
        <v>824</v>
      </c>
      <c r="P103" s="17">
        <f>IFERROR(VLOOKUP($K103,wiz[[Lanes]:[Min FRQT Load Check Lane]],6,FALSE),"n/a")</f>
        <v>1.75</v>
      </c>
      <c r="Q103" s="17">
        <f>IFERROR(VLOOKUP($K103,wiz[[Lanes]:[Min FRQT Load Check Lane]],7,FALSE),"n/a")</f>
        <v>94</v>
      </c>
      <c r="R103" s="17">
        <f>IFERROR(VLOOKUP($K103,wiz[[Lanes]:[Min FRQT Load Check Lane]],8,FALSE),"n/a")</f>
        <v>0.3</v>
      </c>
      <c r="S103" s="17">
        <f>IFERROR(VLOOKUP($K103,wiz[[Lanes]:[Min FRQT Load Check Lane]],9,FALSE),"n/a")</f>
        <v>72</v>
      </c>
      <c r="T103" s="17">
        <f>IFERROR(VLOOKUP($K103,wiz[[Lanes]:[Min FRQT Load Check Lane]],10,FALSE),"n/a")</f>
        <v>-62</v>
      </c>
      <c r="U103" s="17">
        <f>IFERROR(VLOOKUP($K103,wiz[[Lanes]:[Min FRQT Load Check Lane]],11,FALSE),"n/a")</f>
        <v>3</v>
      </c>
      <c r="V103" s="17">
        <f>IFERROR(VLOOKUP($K103,wiz[[Lanes]:[Min FRQT Load Check Lane]],12,FALSE),"n/a")</f>
        <v>267</v>
      </c>
      <c r="W103" s="17">
        <f>IFERROR(VLOOKUP($K103,wiz[[Lanes]:[Min FRQT Load Check Lane]],13,FALSE),"n/a")</f>
        <v>208</v>
      </c>
    </row>
    <row r="104" spans="2:23" x14ac:dyDescent="0.3">
      <c r="B104" s="13" t="s">
        <v>2811</v>
      </c>
      <c r="C104" s="13" t="s">
        <v>2764</v>
      </c>
      <c r="D104" s="13" t="s">
        <v>2553</v>
      </c>
      <c r="E104" s="13" t="s">
        <v>2678</v>
      </c>
      <c r="F104" s="13">
        <v>32837</v>
      </c>
      <c r="G104" s="13" t="s">
        <v>2768</v>
      </c>
      <c r="H104" s="13">
        <v>36830</v>
      </c>
      <c r="I104" s="13">
        <v>532.6</v>
      </c>
      <c r="J104" s="13" t="str">
        <f>VLOOKUP(D104,'Matched Names'!$A$1:$C$52,3,FALSE)</f>
        <v xml:space="preserve">BRIGGS AND STRATTON  |   </v>
      </c>
      <c r="K104" t="str">
        <f t="shared" si="1"/>
        <v>BRIGGS AND STRATTON | 3283736830</v>
      </c>
      <c r="L104" s="17" t="str">
        <f>IFERROR(VLOOKUP($K104,wiz[[Lanes]:[Min FRQT Load Check Lane]],2,FALSE),"n/a")</f>
        <v>n/a</v>
      </c>
      <c r="M104" s="17" t="str">
        <f>IFERROR(VLOOKUP($K104,wiz[[Lanes]:[Min FRQT Load Check Lane]],3,FALSE),"n/a")</f>
        <v>n/a</v>
      </c>
      <c r="N104" s="17" t="str">
        <f>IFERROR(VLOOKUP($K104,wiz[[Lanes]:[Min FRQT Load Check Lane]],4,FALSE),"n/a")</f>
        <v>n/a</v>
      </c>
      <c r="O104" s="17" t="str">
        <f>IFERROR(VLOOKUP($K104,wiz[[Lanes]:[Min FRQT Load Check Lane]],5,FALSE),"n/a")</f>
        <v>n/a</v>
      </c>
      <c r="P104" s="17" t="str">
        <f>IFERROR(VLOOKUP($K104,wiz[[Lanes]:[Min FRQT Load Check Lane]],6,FALSE),"n/a")</f>
        <v>n/a</v>
      </c>
      <c r="Q104" s="17" t="str">
        <f>IFERROR(VLOOKUP($K104,wiz[[Lanes]:[Min FRQT Load Check Lane]],7,FALSE),"n/a")</f>
        <v>n/a</v>
      </c>
      <c r="R104" s="17" t="str">
        <f>IFERROR(VLOOKUP($K104,wiz[[Lanes]:[Min FRQT Load Check Lane]],8,FALSE),"n/a")</f>
        <v>n/a</v>
      </c>
      <c r="S104" s="17" t="str">
        <f>IFERROR(VLOOKUP($K104,wiz[[Lanes]:[Min FRQT Load Check Lane]],9,FALSE),"n/a")</f>
        <v>n/a</v>
      </c>
      <c r="T104" s="17" t="str">
        <f>IFERROR(VLOOKUP($K104,wiz[[Lanes]:[Min FRQT Load Check Lane]],10,FALSE),"n/a")</f>
        <v>n/a</v>
      </c>
      <c r="U104" s="17" t="str">
        <f>IFERROR(VLOOKUP($K104,wiz[[Lanes]:[Min FRQT Load Check Lane]],11,FALSE),"n/a")</f>
        <v>n/a</v>
      </c>
      <c r="V104" s="17" t="str">
        <f>IFERROR(VLOOKUP($K104,wiz[[Lanes]:[Min FRQT Load Check Lane]],12,FALSE),"n/a")</f>
        <v>n/a</v>
      </c>
      <c r="W104" s="17" t="str">
        <f>IFERROR(VLOOKUP($K104,wiz[[Lanes]:[Min FRQT Load Check Lane]],13,FALSE),"n/a")</f>
        <v>n/a</v>
      </c>
    </row>
    <row r="105" spans="2:23" x14ac:dyDescent="0.3">
      <c r="B105" s="13" t="s">
        <v>2812</v>
      </c>
      <c r="C105" s="13" t="s">
        <v>2764</v>
      </c>
      <c r="D105" s="13" t="s">
        <v>2553</v>
      </c>
      <c r="E105" s="13" t="s">
        <v>2678</v>
      </c>
      <c r="F105" s="13">
        <v>32837</v>
      </c>
      <c r="G105" s="13" t="s">
        <v>2787</v>
      </c>
      <c r="H105" s="13">
        <v>30458</v>
      </c>
      <c r="I105" s="13">
        <v>300.2</v>
      </c>
      <c r="J105" s="13" t="str">
        <f>VLOOKUP(D105,'Matched Names'!$A$1:$C$52,3,FALSE)</f>
        <v xml:space="preserve">BRIGGS AND STRATTON  |   </v>
      </c>
      <c r="K105" t="str">
        <f t="shared" si="1"/>
        <v>BRIGGS AND STRATTON | 3283730458</v>
      </c>
      <c r="L105" s="17" t="str">
        <f>IFERROR(VLOOKUP($K105,wiz[[Lanes]:[Min FRQT Load Check Lane]],2,FALSE),"n/a")</f>
        <v>n/a</v>
      </c>
      <c r="M105" s="17" t="str">
        <f>IFERROR(VLOOKUP($K105,wiz[[Lanes]:[Min FRQT Load Check Lane]],3,FALSE),"n/a")</f>
        <v>n/a</v>
      </c>
      <c r="N105" s="17" t="str">
        <f>IFERROR(VLOOKUP($K105,wiz[[Lanes]:[Min FRQT Load Check Lane]],4,FALSE),"n/a")</f>
        <v>n/a</v>
      </c>
      <c r="O105" s="17" t="str">
        <f>IFERROR(VLOOKUP($K105,wiz[[Lanes]:[Min FRQT Load Check Lane]],5,FALSE),"n/a")</f>
        <v>n/a</v>
      </c>
      <c r="P105" s="17" t="str">
        <f>IFERROR(VLOOKUP($K105,wiz[[Lanes]:[Min FRQT Load Check Lane]],6,FALSE),"n/a")</f>
        <v>n/a</v>
      </c>
      <c r="Q105" s="17" t="str">
        <f>IFERROR(VLOOKUP($K105,wiz[[Lanes]:[Min FRQT Load Check Lane]],7,FALSE),"n/a")</f>
        <v>n/a</v>
      </c>
      <c r="R105" s="17" t="str">
        <f>IFERROR(VLOOKUP($K105,wiz[[Lanes]:[Min FRQT Load Check Lane]],8,FALSE),"n/a")</f>
        <v>n/a</v>
      </c>
      <c r="S105" s="17" t="str">
        <f>IFERROR(VLOOKUP($K105,wiz[[Lanes]:[Min FRQT Load Check Lane]],9,FALSE),"n/a")</f>
        <v>n/a</v>
      </c>
      <c r="T105" s="17" t="str">
        <f>IFERROR(VLOOKUP($K105,wiz[[Lanes]:[Min FRQT Load Check Lane]],10,FALSE),"n/a")</f>
        <v>n/a</v>
      </c>
      <c r="U105" s="17" t="str">
        <f>IFERROR(VLOOKUP($K105,wiz[[Lanes]:[Min FRQT Load Check Lane]],11,FALSE),"n/a")</f>
        <v>n/a</v>
      </c>
      <c r="V105" s="17" t="str">
        <f>IFERROR(VLOOKUP($K105,wiz[[Lanes]:[Min FRQT Load Check Lane]],12,FALSE),"n/a")</f>
        <v>n/a</v>
      </c>
      <c r="W105" s="17" t="str">
        <f>IFERROR(VLOOKUP($K105,wiz[[Lanes]:[Min FRQT Load Check Lane]],13,FALSE),"n/a")</f>
        <v>n/a</v>
      </c>
    </row>
    <row r="106" spans="2:23" x14ac:dyDescent="0.3">
      <c r="B106" s="13" t="s">
        <v>2813</v>
      </c>
      <c r="C106" s="13" t="s">
        <v>2764</v>
      </c>
      <c r="D106" s="13" t="s">
        <v>2553</v>
      </c>
      <c r="E106" s="13" t="s">
        <v>2779</v>
      </c>
      <c r="F106" s="13">
        <v>53076</v>
      </c>
      <c r="G106" s="13" t="s">
        <v>2768</v>
      </c>
      <c r="H106" s="13">
        <v>36830</v>
      </c>
      <c r="I106" s="13">
        <v>34418.800000000003</v>
      </c>
      <c r="J106" s="13" t="str">
        <f>VLOOKUP(D106,'Matched Names'!$A$1:$C$52,3,FALSE)</f>
        <v xml:space="preserve">BRIGGS AND STRATTON  |   </v>
      </c>
      <c r="K106" t="str">
        <f t="shared" si="1"/>
        <v>BRIGGS AND STRATTON | 5307636830</v>
      </c>
      <c r="L106" s="17">
        <f>IFERROR(VLOOKUP($K106,wiz[[Lanes]:[Min FRQT Load Check Lane]],2,FALSE),"n/a")</f>
        <v>7</v>
      </c>
      <c r="M106" s="17">
        <f>IFERROR(VLOOKUP($K106,wiz[[Lanes]:[Min FRQT Load Check Lane]],3,FALSE),"n/a")</f>
        <v>2.23</v>
      </c>
      <c r="N106" s="17">
        <f>IFERROR(VLOOKUP($K106,wiz[[Lanes]:[Min FRQT Load Check Lane]],4,FALSE),"n/a")</f>
        <v>0.2</v>
      </c>
      <c r="O106" s="17">
        <f>IFERROR(VLOOKUP($K106,wiz[[Lanes]:[Min FRQT Load Check Lane]],5,FALSE),"n/a")</f>
        <v>835</v>
      </c>
      <c r="P106" s="17">
        <f>IFERROR(VLOOKUP($K106,wiz[[Lanes]:[Min FRQT Load Check Lane]],6,FALSE),"n/a")</f>
        <v>2.0699999999999998</v>
      </c>
      <c r="Q106" s="17">
        <f>IFERROR(VLOOKUP($K106,wiz[[Lanes]:[Min FRQT Load Check Lane]],7,FALSE),"n/a")</f>
        <v>40</v>
      </c>
      <c r="R106" s="17">
        <f>IFERROR(VLOOKUP($K106,wiz[[Lanes]:[Min FRQT Load Check Lane]],8,FALSE),"n/a")</f>
        <v>0.28000000000000003</v>
      </c>
      <c r="S106" s="17">
        <f>IFERROR(VLOOKUP($K106,wiz[[Lanes]:[Min FRQT Load Check Lane]],9,FALSE),"n/a")</f>
        <v>66</v>
      </c>
      <c r="T106" s="17">
        <f>IFERROR(VLOOKUP($K106,wiz[[Lanes]:[Min FRQT Load Check Lane]],10,FALSE),"n/a")</f>
        <v>-20</v>
      </c>
      <c r="U106" s="17">
        <f>IFERROR(VLOOKUP($K106,wiz[[Lanes]:[Min FRQT Load Check Lane]],11,FALSE),"n/a")</f>
        <v>-73</v>
      </c>
      <c r="V106" s="17">
        <f>IFERROR(VLOOKUP($K106,wiz[[Lanes]:[Min FRQT Load Check Lane]],12,FALSE),"n/a")</f>
        <v>268</v>
      </c>
      <c r="W106" s="17">
        <f>IFERROR(VLOOKUP($K106,wiz[[Lanes]:[Min FRQT Load Check Lane]],13,FALSE),"n/a")</f>
        <v>175</v>
      </c>
    </row>
    <row r="107" spans="2:23" x14ac:dyDescent="0.3">
      <c r="B107" s="13" t="s">
        <v>2814</v>
      </c>
      <c r="C107" s="13" t="s">
        <v>2764</v>
      </c>
      <c r="D107" s="13" t="s">
        <v>2553</v>
      </c>
      <c r="E107" s="13" t="s">
        <v>2779</v>
      </c>
      <c r="F107" s="13">
        <v>53076</v>
      </c>
      <c r="G107" s="13" t="s">
        <v>2639</v>
      </c>
      <c r="H107" s="13">
        <v>37210</v>
      </c>
      <c r="I107" s="13">
        <v>946.45</v>
      </c>
      <c r="J107" s="13" t="str">
        <f>VLOOKUP(D107,'Matched Names'!$A$1:$C$52,3,FALSE)</f>
        <v xml:space="preserve">BRIGGS AND STRATTON  |   </v>
      </c>
      <c r="K107" t="str">
        <f t="shared" si="1"/>
        <v>BRIGGS AND STRATTON | 5307637210</v>
      </c>
      <c r="L107" s="17" t="str">
        <f>IFERROR(VLOOKUP($K107,wiz[[Lanes]:[Min FRQT Load Check Lane]],2,FALSE),"n/a")</f>
        <v>n/a</v>
      </c>
      <c r="M107" s="17" t="str">
        <f>IFERROR(VLOOKUP($K107,wiz[[Lanes]:[Min FRQT Load Check Lane]],3,FALSE),"n/a")</f>
        <v>n/a</v>
      </c>
      <c r="N107" s="17" t="str">
        <f>IFERROR(VLOOKUP($K107,wiz[[Lanes]:[Min FRQT Load Check Lane]],4,FALSE),"n/a")</f>
        <v>n/a</v>
      </c>
      <c r="O107" s="17" t="str">
        <f>IFERROR(VLOOKUP($K107,wiz[[Lanes]:[Min FRQT Load Check Lane]],5,FALSE),"n/a")</f>
        <v>n/a</v>
      </c>
      <c r="P107" s="17" t="str">
        <f>IFERROR(VLOOKUP($K107,wiz[[Lanes]:[Min FRQT Load Check Lane]],6,FALSE),"n/a")</f>
        <v>n/a</v>
      </c>
      <c r="Q107" s="17" t="str">
        <f>IFERROR(VLOOKUP($K107,wiz[[Lanes]:[Min FRQT Load Check Lane]],7,FALSE),"n/a")</f>
        <v>n/a</v>
      </c>
      <c r="R107" s="17" t="str">
        <f>IFERROR(VLOOKUP($K107,wiz[[Lanes]:[Min FRQT Load Check Lane]],8,FALSE),"n/a")</f>
        <v>n/a</v>
      </c>
      <c r="S107" s="17" t="str">
        <f>IFERROR(VLOOKUP($K107,wiz[[Lanes]:[Min FRQT Load Check Lane]],9,FALSE),"n/a")</f>
        <v>n/a</v>
      </c>
      <c r="T107" s="17" t="str">
        <f>IFERROR(VLOOKUP($K107,wiz[[Lanes]:[Min FRQT Load Check Lane]],10,FALSE),"n/a")</f>
        <v>n/a</v>
      </c>
      <c r="U107" s="17" t="str">
        <f>IFERROR(VLOOKUP($K107,wiz[[Lanes]:[Min FRQT Load Check Lane]],11,FALSE),"n/a")</f>
        <v>n/a</v>
      </c>
      <c r="V107" s="17" t="str">
        <f>IFERROR(VLOOKUP($K107,wiz[[Lanes]:[Min FRQT Load Check Lane]],12,FALSE),"n/a")</f>
        <v>n/a</v>
      </c>
      <c r="W107" s="17" t="str">
        <f>IFERROR(VLOOKUP($K107,wiz[[Lanes]:[Min FRQT Load Check Lane]],13,FALSE),"n/a")</f>
        <v>n/a</v>
      </c>
    </row>
    <row r="108" spans="2:23" x14ac:dyDescent="0.3">
      <c r="B108" s="13" t="s">
        <v>2815</v>
      </c>
      <c r="C108" s="13" t="s">
        <v>2764</v>
      </c>
      <c r="D108" s="13" t="s">
        <v>2553</v>
      </c>
      <c r="E108" s="13" t="s">
        <v>2779</v>
      </c>
      <c r="F108" s="13">
        <v>53076</v>
      </c>
      <c r="G108" s="13" t="s">
        <v>2816</v>
      </c>
      <c r="H108" s="13">
        <v>38663</v>
      </c>
      <c r="I108" s="13">
        <v>1469</v>
      </c>
      <c r="J108" s="13" t="str">
        <f>VLOOKUP(D108,'Matched Names'!$A$1:$C$52,3,FALSE)</f>
        <v xml:space="preserve">BRIGGS AND STRATTON  |   </v>
      </c>
      <c r="K108" t="str">
        <f t="shared" si="1"/>
        <v>BRIGGS AND STRATTON | 5307638663</v>
      </c>
      <c r="L108" s="17">
        <f>IFERROR(VLOOKUP($K108,wiz[[Lanes]:[Min FRQT Load Check Lane]],2,FALSE),"n/a")</f>
        <v>1</v>
      </c>
      <c r="M108" s="17">
        <f>IFERROR(VLOOKUP($K108,wiz[[Lanes]:[Min FRQT Load Check Lane]],3,FALSE),"n/a")</f>
        <v>2.2400000000000002</v>
      </c>
      <c r="N108" s="17">
        <f>IFERROR(VLOOKUP($K108,wiz[[Lanes]:[Min FRQT Load Check Lane]],4,FALSE),"n/a")</f>
        <v>0.2</v>
      </c>
      <c r="O108" s="17">
        <f>IFERROR(VLOOKUP($K108,wiz[[Lanes]:[Min FRQT Load Check Lane]],5,FALSE),"n/a")</f>
        <v>655</v>
      </c>
      <c r="P108" s="17">
        <f>IFERROR(VLOOKUP($K108,wiz[[Lanes]:[Min FRQT Load Check Lane]],6,FALSE),"n/a")</f>
        <v>1.39</v>
      </c>
      <c r="Q108" s="17">
        <f>IFERROR(VLOOKUP($K108,wiz[[Lanes]:[Min FRQT Load Check Lane]],7,FALSE),"n/a")</f>
        <v>0</v>
      </c>
      <c r="R108" s="17">
        <f>IFERROR(VLOOKUP($K108,wiz[[Lanes]:[Min FRQT Load Check Lane]],8,FALSE),"n/a")</f>
        <v>0.25</v>
      </c>
      <c r="S108" s="17">
        <f>IFERROR(VLOOKUP($K108,wiz[[Lanes]:[Min FRQT Load Check Lane]],9,FALSE),"n/a")</f>
        <v>45</v>
      </c>
      <c r="T108" s="17">
        <f>IFERROR(VLOOKUP($K108,wiz[[Lanes]:[Min FRQT Load Check Lane]],10,FALSE),"n/a")</f>
        <v>-20</v>
      </c>
      <c r="U108" s="17">
        <f>IFERROR(VLOOKUP($K108,wiz[[Lanes]:[Min FRQT Load Check Lane]],11,FALSE),"n/a")</f>
        <v>0</v>
      </c>
      <c r="V108" s="17">
        <f>IFERROR(VLOOKUP($K108,wiz[[Lanes]:[Min FRQT Load Check Lane]],12,FALSE),"n/a")</f>
        <v>590</v>
      </c>
      <c r="W108" s="17">
        <f>IFERROR(VLOOKUP($K108,wiz[[Lanes]:[Min FRQT Load Check Lane]],13,FALSE),"n/a")</f>
        <v>570</v>
      </c>
    </row>
    <row r="109" spans="2:23" x14ac:dyDescent="0.3">
      <c r="B109" s="13" t="s">
        <v>2817</v>
      </c>
      <c r="C109" s="13" t="s">
        <v>2764</v>
      </c>
      <c r="D109" s="13" t="s">
        <v>2553</v>
      </c>
      <c r="E109" s="13" t="s">
        <v>2779</v>
      </c>
      <c r="F109" s="13">
        <v>53076</v>
      </c>
      <c r="G109" s="13" t="s">
        <v>2818</v>
      </c>
      <c r="H109" s="13">
        <v>28104</v>
      </c>
      <c r="I109" s="13">
        <v>2281.8000000000002</v>
      </c>
      <c r="J109" s="13" t="str">
        <f>VLOOKUP(D109,'Matched Names'!$A$1:$C$52,3,FALSE)</f>
        <v xml:space="preserve">BRIGGS AND STRATTON  |   </v>
      </c>
      <c r="K109" t="str">
        <f t="shared" si="1"/>
        <v>BRIGGS AND STRATTON | 5307628104</v>
      </c>
      <c r="L109" s="17" t="str">
        <f>IFERROR(VLOOKUP($K109,wiz[[Lanes]:[Min FRQT Load Check Lane]],2,FALSE),"n/a")</f>
        <v>n/a</v>
      </c>
      <c r="M109" s="17" t="str">
        <f>IFERROR(VLOOKUP($K109,wiz[[Lanes]:[Min FRQT Load Check Lane]],3,FALSE),"n/a")</f>
        <v>n/a</v>
      </c>
      <c r="N109" s="17" t="str">
        <f>IFERROR(VLOOKUP($K109,wiz[[Lanes]:[Min FRQT Load Check Lane]],4,FALSE),"n/a")</f>
        <v>n/a</v>
      </c>
      <c r="O109" s="17" t="str">
        <f>IFERROR(VLOOKUP($K109,wiz[[Lanes]:[Min FRQT Load Check Lane]],5,FALSE),"n/a")</f>
        <v>n/a</v>
      </c>
      <c r="P109" s="17" t="str">
        <f>IFERROR(VLOOKUP($K109,wiz[[Lanes]:[Min FRQT Load Check Lane]],6,FALSE),"n/a")</f>
        <v>n/a</v>
      </c>
      <c r="Q109" s="17" t="str">
        <f>IFERROR(VLOOKUP($K109,wiz[[Lanes]:[Min FRQT Load Check Lane]],7,FALSE),"n/a")</f>
        <v>n/a</v>
      </c>
      <c r="R109" s="17" t="str">
        <f>IFERROR(VLOOKUP($K109,wiz[[Lanes]:[Min FRQT Load Check Lane]],8,FALSE),"n/a")</f>
        <v>n/a</v>
      </c>
      <c r="S109" s="17" t="str">
        <f>IFERROR(VLOOKUP($K109,wiz[[Lanes]:[Min FRQT Load Check Lane]],9,FALSE),"n/a")</f>
        <v>n/a</v>
      </c>
      <c r="T109" s="17" t="str">
        <f>IFERROR(VLOOKUP($K109,wiz[[Lanes]:[Min FRQT Load Check Lane]],10,FALSE),"n/a")</f>
        <v>n/a</v>
      </c>
      <c r="U109" s="17" t="str">
        <f>IFERROR(VLOOKUP($K109,wiz[[Lanes]:[Min FRQT Load Check Lane]],11,FALSE),"n/a")</f>
        <v>n/a</v>
      </c>
      <c r="V109" s="17" t="str">
        <f>IFERROR(VLOOKUP($K109,wiz[[Lanes]:[Min FRQT Load Check Lane]],12,FALSE),"n/a")</f>
        <v>n/a</v>
      </c>
      <c r="W109" s="17" t="str">
        <f>IFERROR(VLOOKUP($K109,wiz[[Lanes]:[Min FRQT Load Check Lane]],13,FALSE),"n/a")</f>
        <v>n/a</v>
      </c>
    </row>
    <row r="110" spans="2:23" x14ac:dyDescent="0.3">
      <c r="B110" s="13" t="s">
        <v>2819</v>
      </c>
      <c r="C110" s="13" t="s">
        <v>2764</v>
      </c>
      <c r="D110" s="13" t="s">
        <v>2553</v>
      </c>
      <c r="E110" s="13" t="s">
        <v>2820</v>
      </c>
      <c r="F110" s="13">
        <v>44274</v>
      </c>
      <c r="G110" s="13" t="s">
        <v>2793</v>
      </c>
      <c r="H110" s="13">
        <v>53222</v>
      </c>
      <c r="I110" s="13">
        <v>908.4</v>
      </c>
      <c r="J110" s="13" t="str">
        <f>VLOOKUP(D110,'Matched Names'!$A$1:$C$52,3,FALSE)</f>
        <v xml:space="preserve">BRIGGS AND STRATTON  |   </v>
      </c>
      <c r="K110" t="str">
        <f t="shared" si="1"/>
        <v>BRIGGS AND STRATTON | 4427453222</v>
      </c>
      <c r="L110" s="17" t="str">
        <f>IFERROR(VLOOKUP($K110,wiz[[Lanes]:[Min FRQT Load Check Lane]],2,FALSE),"n/a")</f>
        <v>n/a</v>
      </c>
      <c r="M110" s="17" t="str">
        <f>IFERROR(VLOOKUP($K110,wiz[[Lanes]:[Min FRQT Load Check Lane]],3,FALSE),"n/a")</f>
        <v>n/a</v>
      </c>
      <c r="N110" s="17" t="str">
        <f>IFERROR(VLOOKUP($K110,wiz[[Lanes]:[Min FRQT Load Check Lane]],4,FALSE),"n/a")</f>
        <v>n/a</v>
      </c>
      <c r="O110" s="17" t="str">
        <f>IFERROR(VLOOKUP($K110,wiz[[Lanes]:[Min FRQT Load Check Lane]],5,FALSE),"n/a")</f>
        <v>n/a</v>
      </c>
      <c r="P110" s="17" t="str">
        <f>IFERROR(VLOOKUP($K110,wiz[[Lanes]:[Min FRQT Load Check Lane]],6,FALSE),"n/a")</f>
        <v>n/a</v>
      </c>
      <c r="Q110" s="17" t="str">
        <f>IFERROR(VLOOKUP($K110,wiz[[Lanes]:[Min FRQT Load Check Lane]],7,FALSE),"n/a")</f>
        <v>n/a</v>
      </c>
      <c r="R110" s="17" t="str">
        <f>IFERROR(VLOOKUP($K110,wiz[[Lanes]:[Min FRQT Load Check Lane]],8,FALSE),"n/a")</f>
        <v>n/a</v>
      </c>
      <c r="S110" s="17" t="str">
        <f>IFERROR(VLOOKUP($K110,wiz[[Lanes]:[Min FRQT Load Check Lane]],9,FALSE),"n/a")</f>
        <v>n/a</v>
      </c>
      <c r="T110" s="17" t="str">
        <f>IFERROR(VLOOKUP($K110,wiz[[Lanes]:[Min FRQT Load Check Lane]],10,FALSE),"n/a")</f>
        <v>n/a</v>
      </c>
      <c r="U110" s="17" t="str">
        <f>IFERROR(VLOOKUP($K110,wiz[[Lanes]:[Min FRQT Load Check Lane]],11,FALSE),"n/a")</f>
        <v>n/a</v>
      </c>
      <c r="V110" s="17" t="str">
        <f>IFERROR(VLOOKUP($K110,wiz[[Lanes]:[Min FRQT Load Check Lane]],12,FALSE),"n/a")</f>
        <v>n/a</v>
      </c>
      <c r="W110" s="17" t="str">
        <f>IFERROR(VLOOKUP($K110,wiz[[Lanes]:[Min FRQT Load Check Lane]],13,FALSE),"n/a")</f>
        <v>n/a</v>
      </c>
    </row>
    <row r="111" spans="2:23" x14ac:dyDescent="0.3">
      <c r="B111" s="13" t="s">
        <v>2821</v>
      </c>
      <c r="C111" s="13" t="s">
        <v>2764</v>
      </c>
      <c r="D111" s="13" t="s">
        <v>2553</v>
      </c>
      <c r="E111" s="13" t="s">
        <v>2822</v>
      </c>
      <c r="F111" s="13">
        <v>60177</v>
      </c>
      <c r="G111" s="13" t="s">
        <v>2766</v>
      </c>
      <c r="H111" s="13">
        <v>63901</v>
      </c>
      <c r="I111" s="13">
        <v>6432.64</v>
      </c>
      <c r="J111" s="13" t="str">
        <f>VLOOKUP(D111,'Matched Names'!$A$1:$C$52,3,FALSE)</f>
        <v xml:space="preserve">BRIGGS AND STRATTON  |   </v>
      </c>
      <c r="K111" t="str">
        <f t="shared" si="1"/>
        <v>BRIGGS AND STRATTON | 6017763901</v>
      </c>
      <c r="L111" s="17">
        <f>IFERROR(VLOOKUP($K111,wiz[[Lanes]:[Min FRQT Load Check Lane]],2,FALSE),"n/a")</f>
        <v>19</v>
      </c>
      <c r="M111" s="17">
        <f>IFERROR(VLOOKUP($K111,wiz[[Lanes]:[Min FRQT Load Check Lane]],3,FALSE),"n/a")</f>
        <v>1.84</v>
      </c>
      <c r="N111" s="17">
        <f>IFERROR(VLOOKUP($K111,wiz[[Lanes]:[Min FRQT Load Check Lane]],4,FALSE),"n/a")</f>
        <v>0.19</v>
      </c>
      <c r="O111" s="17">
        <f>IFERROR(VLOOKUP($K111,wiz[[Lanes]:[Min FRQT Load Check Lane]],5,FALSE),"n/a")</f>
        <v>437</v>
      </c>
      <c r="P111" s="17">
        <f>IFERROR(VLOOKUP($K111,wiz[[Lanes]:[Min FRQT Load Check Lane]],6,FALSE),"n/a")</f>
        <v>0.98</v>
      </c>
      <c r="Q111" s="17">
        <f>IFERROR(VLOOKUP($K111,wiz[[Lanes]:[Min FRQT Load Check Lane]],7,FALSE),"n/a")</f>
        <v>63</v>
      </c>
      <c r="R111" s="17">
        <f>IFERROR(VLOOKUP($K111,wiz[[Lanes]:[Min FRQT Load Check Lane]],8,FALSE),"n/a")</f>
        <v>0.28000000000000003</v>
      </c>
      <c r="S111" s="17">
        <f>IFERROR(VLOOKUP($K111,wiz[[Lanes]:[Min FRQT Load Check Lane]],9,FALSE),"n/a")</f>
        <v>14</v>
      </c>
      <c r="T111" s="17">
        <f>IFERROR(VLOOKUP($K111,wiz[[Lanes]:[Min FRQT Load Check Lane]],10,FALSE),"n/a")</f>
        <v>-13</v>
      </c>
      <c r="U111" s="17">
        <f>IFERROR(VLOOKUP($K111,wiz[[Lanes]:[Min FRQT Load Check Lane]],11,FALSE),"n/a")</f>
        <v>-22</v>
      </c>
      <c r="V111" s="17">
        <f>IFERROR(VLOOKUP($K111,wiz[[Lanes]:[Min FRQT Load Check Lane]],12,FALSE),"n/a")</f>
        <v>29</v>
      </c>
      <c r="W111" s="17">
        <f>IFERROR(VLOOKUP($K111,wiz[[Lanes]:[Min FRQT Load Check Lane]],13,FALSE),"n/a")</f>
        <v>-6</v>
      </c>
    </row>
    <row r="112" spans="2:23" x14ac:dyDescent="0.3">
      <c r="B112" s="13" t="s">
        <v>2823</v>
      </c>
      <c r="C112" s="13" t="s">
        <v>2764</v>
      </c>
      <c r="D112" s="13" t="s">
        <v>2553</v>
      </c>
      <c r="E112" s="13" t="s">
        <v>2787</v>
      </c>
      <c r="F112" s="13">
        <v>30458</v>
      </c>
      <c r="G112" s="13" t="s">
        <v>2768</v>
      </c>
      <c r="H112" s="13">
        <v>36830</v>
      </c>
      <c r="I112" s="13">
        <v>414</v>
      </c>
      <c r="J112" s="13" t="str">
        <f>VLOOKUP(D112,'Matched Names'!$A$1:$C$52,3,FALSE)</f>
        <v xml:space="preserve">BRIGGS AND STRATTON  |   </v>
      </c>
      <c r="K112" t="str">
        <f t="shared" si="1"/>
        <v>BRIGGS AND STRATTON | 3045836830</v>
      </c>
      <c r="L112" s="17">
        <f>IFERROR(VLOOKUP($K112,wiz[[Lanes]:[Min FRQT Load Check Lane]],2,FALSE),"n/a")</f>
        <v>4</v>
      </c>
      <c r="M112" s="17">
        <f>IFERROR(VLOOKUP($K112,wiz[[Lanes]:[Min FRQT Load Check Lane]],3,FALSE),"n/a")</f>
        <v>1.78</v>
      </c>
      <c r="N112" s="17">
        <f>IFERROR(VLOOKUP($K112,wiz[[Lanes]:[Min FRQT Load Check Lane]],4,FALSE),"n/a")</f>
        <v>0.19</v>
      </c>
      <c r="O112" s="17">
        <f>IFERROR(VLOOKUP($K112,wiz[[Lanes]:[Min FRQT Load Check Lane]],5,FALSE),"n/a")</f>
        <v>237</v>
      </c>
      <c r="P112" s="17">
        <f>IFERROR(VLOOKUP($K112,wiz[[Lanes]:[Min FRQT Load Check Lane]],6,FALSE),"n/a")</f>
        <v>0.4</v>
      </c>
      <c r="Q112" s="17">
        <f>IFERROR(VLOOKUP($K112,wiz[[Lanes]:[Min FRQT Load Check Lane]],7,FALSE),"n/a")</f>
        <v>216</v>
      </c>
      <c r="R112" s="17">
        <f>IFERROR(VLOOKUP($K112,wiz[[Lanes]:[Min FRQT Load Check Lane]],8,FALSE),"n/a")</f>
        <v>0.46</v>
      </c>
      <c r="S112" s="17">
        <f>IFERROR(VLOOKUP($K112,wiz[[Lanes]:[Min FRQT Load Check Lane]],9,FALSE),"n/a")</f>
        <v>3</v>
      </c>
      <c r="T112" s="17">
        <f>IFERROR(VLOOKUP($K112,wiz[[Lanes]:[Min FRQT Load Check Lane]],10,FALSE),"n/a")</f>
        <v>-423</v>
      </c>
      <c r="U112" s="17">
        <f>IFERROR(VLOOKUP($K112,wiz[[Lanes]:[Min FRQT Load Check Lane]],11,FALSE),"n/a")</f>
        <v>118</v>
      </c>
      <c r="V112" s="17">
        <f>IFERROR(VLOOKUP($K112,wiz[[Lanes]:[Min FRQT Load Check Lane]],12,FALSE),"n/a")</f>
        <v>46</v>
      </c>
      <c r="W112" s="17">
        <f>IFERROR(VLOOKUP($K112,wiz[[Lanes]:[Min FRQT Load Check Lane]],13,FALSE),"n/a")</f>
        <v>-259</v>
      </c>
    </row>
    <row r="113" spans="2:23" x14ac:dyDescent="0.3">
      <c r="B113" s="13" t="s">
        <v>2824</v>
      </c>
      <c r="C113" s="13" t="s">
        <v>2764</v>
      </c>
      <c r="D113" s="13" t="s">
        <v>2553</v>
      </c>
      <c r="E113" s="13" t="s">
        <v>2787</v>
      </c>
      <c r="F113" s="13">
        <v>30458</v>
      </c>
      <c r="G113" s="13" t="s">
        <v>2808</v>
      </c>
      <c r="H113" s="13">
        <v>43228</v>
      </c>
      <c r="I113" s="13">
        <v>1171.4000000000001</v>
      </c>
      <c r="J113" s="13" t="str">
        <f>VLOOKUP(D113,'Matched Names'!$A$1:$C$52,3,FALSE)</f>
        <v xml:space="preserve">BRIGGS AND STRATTON  |   </v>
      </c>
      <c r="K113" t="str">
        <f t="shared" si="1"/>
        <v>BRIGGS AND STRATTON | 3045843228</v>
      </c>
      <c r="L113" s="17" t="str">
        <f>IFERROR(VLOOKUP($K113,wiz[[Lanes]:[Min FRQT Load Check Lane]],2,FALSE),"n/a")</f>
        <v>n/a</v>
      </c>
      <c r="M113" s="17" t="str">
        <f>IFERROR(VLOOKUP($K113,wiz[[Lanes]:[Min FRQT Load Check Lane]],3,FALSE),"n/a")</f>
        <v>n/a</v>
      </c>
      <c r="N113" s="17" t="str">
        <f>IFERROR(VLOOKUP($K113,wiz[[Lanes]:[Min FRQT Load Check Lane]],4,FALSE),"n/a")</f>
        <v>n/a</v>
      </c>
      <c r="O113" s="17" t="str">
        <f>IFERROR(VLOOKUP($K113,wiz[[Lanes]:[Min FRQT Load Check Lane]],5,FALSE),"n/a")</f>
        <v>n/a</v>
      </c>
      <c r="P113" s="17" t="str">
        <f>IFERROR(VLOOKUP($K113,wiz[[Lanes]:[Min FRQT Load Check Lane]],6,FALSE),"n/a")</f>
        <v>n/a</v>
      </c>
      <c r="Q113" s="17" t="str">
        <f>IFERROR(VLOOKUP($K113,wiz[[Lanes]:[Min FRQT Load Check Lane]],7,FALSE),"n/a")</f>
        <v>n/a</v>
      </c>
      <c r="R113" s="17" t="str">
        <f>IFERROR(VLOOKUP($K113,wiz[[Lanes]:[Min FRQT Load Check Lane]],8,FALSE),"n/a")</f>
        <v>n/a</v>
      </c>
      <c r="S113" s="17" t="str">
        <f>IFERROR(VLOOKUP($K113,wiz[[Lanes]:[Min FRQT Load Check Lane]],9,FALSE),"n/a")</f>
        <v>n/a</v>
      </c>
      <c r="T113" s="17" t="str">
        <f>IFERROR(VLOOKUP($K113,wiz[[Lanes]:[Min FRQT Load Check Lane]],10,FALSE),"n/a")</f>
        <v>n/a</v>
      </c>
      <c r="U113" s="17" t="str">
        <f>IFERROR(VLOOKUP($K113,wiz[[Lanes]:[Min FRQT Load Check Lane]],11,FALSE),"n/a")</f>
        <v>n/a</v>
      </c>
      <c r="V113" s="17" t="str">
        <f>IFERROR(VLOOKUP($K113,wiz[[Lanes]:[Min FRQT Load Check Lane]],12,FALSE),"n/a")</f>
        <v>n/a</v>
      </c>
      <c r="W113" s="17" t="str">
        <f>IFERROR(VLOOKUP($K113,wiz[[Lanes]:[Min FRQT Load Check Lane]],13,FALSE),"n/a")</f>
        <v>n/a</v>
      </c>
    </row>
    <row r="114" spans="2:23" x14ac:dyDescent="0.3">
      <c r="B114" s="13" t="s">
        <v>2825</v>
      </c>
      <c r="C114" s="13" t="s">
        <v>2764</v>
      </c>
      <c r="D114" s="13" t="s">
        <v>2553</v>
      </c>
      <c r="E114" s="13" t="s">
        <v>2787</v>
      </c>
      <c r="F114" s="13">
        <v>30458</v>
      </c>
      <c r="G114" s="13" t="s">
        <v>2826</v>
      </c>
      <c r="H114" s="13">
        <v>54829</v>
      </c>
      <c r="I114" s="13">
        <v>0.01</v>
      </c>
      <c r="J114" s="13" t="str">
        <f>VLOOKUP(D114,'Matched Names'!$A$1:$C$52,3,FALSE)</f>
        <v xml:space="preserve">BRIGGS AND STRATTON  |   </v>
      </c>
      <c r="K114" t="str">
        <f t="shared" si="1"/>
        <v>BRIGGS AND STRATTON | 3045854829</v>
      </c>
      <c r="L114" s="17" t="str">
        <f>IFERROR(VLOOKUP($K114,wiz[[Lanes]:[Min FRQT Load Check Lane]],2,FALSE),"n/a")</f>
        <v>n/a</v>
      </c>
      <c r="M114" s="17" t="str">
        <f>IFERROR(VLOOKUP($K114,wiz[[Lanes]:[Min FRQT Load Check Lane]],3,FALSE),"n/a")</f>
        <v>n/a</v>
      </c>
      <c r="N114" s="17" t="str">
        <f>IFERROR(VLOOKUP($K114,wiz[[Lanes]:[Min FRQT Load Check Lane]],4,FALSE),"n/a")</f>
        <v>n/a</v>
      </c>
      <c r="O114" s="17" t="str">
        <f>IFERROR(VLOOKUP($K114,wiz[[Lanes]:[Min FRQT Load Check Lane]],5,FALSE),"n/a")</f>
        <v>n/a</v>
      </c>
      <c r="P114" s="17" t="str">
        <f>IFERROR(VLOOKUP($K114,wiz[[Lanes]:[Min FRQT Load Check Lane]],6,FALSE),"n/a")</f>
        <v>n/a</v>
      </c>
      <c r="Q114" s="17" t="str">
        <f>IFERROR(VLOOKUP($K114,wiz[[Lanes]:[Min FRQT Load Check Lane]],7,FALSE),"n/a")</f>
        <v>n/a</v>
      </c>
      <c r="R114" s="17" t="str">
        <f>IFERROR(VLOOKUP($K114,wiz[[Lanes]:[Min FRQT Load Check Lane]],8,FALSE),"n/a")</f>
        <v>n/a</v>
      </c>
      <c r="S114" s="17" t="str">
        <f>IFERROR(VLOOKUP($K114,wiz[[Lanes]:[Min FRQT Load Check Lane]],9,FALSE),"n/a")</f>
        <v>n/a</v>
      </c>
      <c r="T114" s="17" t="str">
        <f>IFERROR(VLOOKUP($K114,wiz[[Lanes]:[Min FRQT Load Check Lane]],10,FALSE),"n/a")</f>
        <v>n/a</v>
      </c>
      <c r="U114" s="17" t="str">
        <f>IFERROR(VLOOKUP($K114,wiz[[Lanes]:[Min FRQT Load Check Lane]],11,FALSE),"n/a")</f>
        <v>n/a</v>
      </c>
      <c r="V114" s="17" t="str">
        <f>IFERROR(VLOOKUP($K114,wiz[[Lanes]:[Min FRQT Load Check Lane]],12,FALSE),"n/a")</f>
        <v>n/a</v>
      </c>
      <c r="W114" s="17" t="str">
        <f>IFERROR(VLOOKUP($K114,wiz[[Lanes]:[Min FRQT Load Check Lane]],13,FALSE),"n/a")</f>
        <v>n/a</v>
      </c>
    </row>
    <row r="115" spans="2:23" x14ac:dyDescent="0.3">
      <c r="B115" s="13" t="s">
        <v>2827</v>
      </c>
      <c r="C115" s="13" t="s">
        <v>2764</v>
      </c>
      <c r="D115" s="13" t="s">
        <v>2553</v>
      </c>
      <c r="E115" s="13" t="s">
        <v>2787</v>
      </c>
      <c r="F115" s="13">
        <v>30458</v>
      </c>
      <c r="G115" s="13" t="s">
        <v>2775</v>
      </c>
      <c r="H115" s="13">
        <v>53051</v>
      </c>
      <c r="I115" s="13">
        <v>2008.6</v>
      </c>
      <c r="J115" s="13" t="str">
        <f>VLOOKUP(D115,'Matched Names'!$A$1:$C$52,3,FALSE)</f>
        <v xml:space="preserve">BRIGGS AND STRATTON  |   </v>
      </c>
      <c r="K115" t="str">
        <f t="shared" si="1"/>
        <v>BRIGGS AND STRATTON | 3045853051</v>
      </c>
      <c r="L115" s="17">
        <f>IFERROR(VLOOKUP($K115,wiz[[Lanes]:[Min FRQT Load Check Lane]],2,FALSE),"n/a")</f>
        <v>1</v>
      </c>
      <c r="M115" s="17">
        <f>IFERROR(VLOOKUP($K115,wiz[[Lanes]:[Min FRQT Load Check Lane]],3,FALSE),"n/a")</f>
        <v>2.1</v>
      </c>
      <c r="N115" s="17">
        <f>IFERROR(VLOOKUP($K115,wiz[[Lanes]:[Min FRQT Load Check Lane]],4,FALSE),"n/a")</f>
        <v>0.2</v>
      </c>
      <c r="O115" s="17">
        <f>IFERROR(VLOOKUP($K115,wiz[[Lanes]:[Min FRQT Load Check Lane]],5,FALSE),"n/a")</f>
        <v>957</v>
      </c>
      <c r="P115" s="17">
        <f>IFERROR(VLOOKUP($K115,wiz[[Lanes]:[Min FRQT Load Check Lane]],6,FALSE),"n/a")</f>
        <v>1.89</v>
      </c>
      <c r="Q115" s="17">
        <f>IFERROR(VLOOKUP($K115,wiz[[Lanes]:[Min FRQT Load Check Lane]],7,FALSE),"n/a")</f>
        <v>226</v>
      </c>
      <c r="R115" s="17">
        <f>IFERROR(VLOOKUP($K115,wiz[[Lanes]:[Min FRQT Load Check Lane]],8,FALSE),"n/a")</f>
        <v>0.45</v>
      </c>
      <c r="S115" s="17">
        <f>IFERROR(VLOOKUP($K115,wiz[[Lanes]:[Min FRQT Load Check Lane]],9,FALSE),"n/a")</f>
        <v>62</v>
      </c>
      <c r="T115" s="17">
        <f>IFERROR(VLOOKUP($K115,wiz[[Lanes]:[Min FRQT Load Check Lane]],10,FALSE),"n/a")</f>
        <v>-423</v>
      </c>
      <c r="U115" s="17">
        <f>IFERROR(VLOOKUP($K115,wiz[[Lanes]:[Min FRQT Load Check Lane]],11,FALSE),"n/a")</f>
        <v>-3</v>
      </c>
      <c r="V115" s="17">
        <f>IFERROR(VLOOKUP($K115,wiz[[Lanes]:[Min FRQT Load Check Lane]],12,FALSE),"n/a")</f>
        <v>756</v>
      </c>
      <c r="W115" s="17">
        <f>IFERROR(VLOOKUP($K115,wiz[[Lanes]:[Min FRQT Load Check Lane]],13,FALSE),"n/a")</f>
        <v>330</v>
      </c>
    </row>
    <row r="116" spans="2:23" x14ac:dyDescent="0.3">
      <c r="B116" s="13" t="s">
        <v>2828</v>
      </c>
      <c r="C116" s="13" t="s">
        <v>2764</v>
      </c>
      <c r="D116" s="13" t="s">
        <v>2553</v>
      </c>
      <c r="E116" s="13" t="s">
        <v>2787</v>
      </c>
      <c r="F116" s="13">
        <v>30458</v>
      </c>
      <c r="G116" s="13" t="s">
        <v>2789</v>
      </c>
      <c r="H116" s="13">
        <v>49093</v>
      </c>
      <c r="I116" s="13">
        <v>3227.4</v>
      </c>
      <c r="J116" s="13" t="str">
        <f>VLOOKUP(D116,'Matched Names'!$A$1:$C$52,3,FALSE)</f>
        <v xml:space="preserve">BRIGGS AND STRATTON  |   </v>
      </c>
      <c r="K116" t="str">
        <f t="shared" si="1"/>
        <v>BRIGGS AND STRATTON | 3045849093</v>
      </c>
      <c r="L116" s="17">
        <f>IFERROR(VLOOKUP($K116,wiz[[Lanes]:[Min FRQT Load Check Lane]],2,FALSE),"n/a")</f>
        <v>1</v>
      </c>
      <c r="M116" s="17">
        <f>IFERROR(VLOOKUP($K116,wiz[[Lanes]:[Min FRQT Load Check Lane]],3,FALSE),"n/a")</f>
        <v>1.7</v>
      </c>
      <c r="N116" s="17">
        <f>IFERROR(VLOOKUP($K116,wiz[[Lanes]:[Min FRQT Load Check Lane]],4,FALSE),"n/a")</f>
        <v>0.2</v>
      </c>
      <c r="O116" s="17">
        <f>IFERROR(VLOOKUP($K116,wiz[[Lanes]:[Min FRQT Load Check Lane]],5,FALSE),"n/a")</f>
        <v>816</v>
      </c>
      <c r="P116" s="17">
        <f>IFERROR(VLOOKUP($K116,wiz[[Lanes]:[Min FRQT Load Check Lane]],6,FALSE),"n/a")</f>
        <v>1.38</v>
      </c>
      <c r="Q116" s="17">
        <f>IFERROR(VLOOKUP($K116,wiz[[Lanes]:[Min FRQT Load Check Lane]],7,FALSE),"n/a")</f>
        <v>128</v>
      </c>
      <c r="R116" s="17">
        <f>IFERROR(VLOOKUP($K116,wiz[[Lanes]:[Min FRQT Load Check Lane]],8,FALSE),"n/a")</f>
        <v>0.35</v>
      </c>
      <c r="S116" s="17">
        <f>IFERROR(VLOOKUP($K116,wiz[[Lanes]:[Min FRQT Load Check Lane]],9,FALSE),"n/a")</f>
        <v>8</v>
      </c>
      <c r="T116" s="17">
        <f>IFERROR(VLOOKUP($K116,wiz[[Lanes]:[Min FRQT Load Check Lane]],10,FALSE),"n/a")</f>
        <v>-423</v>
      </c>
      <c r="U116" s="17">
        <f>IFERROR(VLOOKUP($K116,wiz[[Lanes]:[Min FRQT Load Check Lane]],11,FALSE),"n/a")</f>
        <v>90</v>
      </c>
      <c r="V116" s="17">
        <f>IFERROR(VLOOKUP($K116,wiz[[Lanes]:[Min FRQT Load Check Lane]],12,FALSE),"n/a")</f>
        <v>165</v>
      </c>
      <c r="W116" s="17">
        <f>IFERROR(VLOOKUP($K116,wiz[[Lanes]:[Min FRQT Load Check Lane]],13,FALSE),"n/a")</f>
        <v>-168</v>
      </c>
    </row>
    <row r="117" spans="2:23" x14ac:dyDescent="0.3">
      <c r="B117" s="13" t="s">
        <v>2829</v>
      </c>
      <c r="C117" s="13" t="s">
        <v>2764</v>
      </c>
      <c r="D117" s="13" t="s">
        <v>2553</v>
      </c>
      <c r="E117" s="13" t="s">
        <v>2830</v>
      </c>
      <c r="F117" s="13">
        <v>44241</v>
      </c>
      <c r="G117" s="13" t="s">
        <v>2781</v>
      </c>
      <c r="H117" s="13">
        <v>13461</v>
      </c>
      <c r="I117" s="13">
        <v>3313.88</v>
      </c>
      <c r="J117" s="13" t="str">
        <f>VLOOKUP(D117,'Matched Names'!$A$1:$C$52,3,FALSE)</f>
        <v xml:space="preserve">BRIGGS AND STRATTON  |   </v>
      </c>
      <c r="K117" t="str">
        <f t="shared" si="1"/>
        <v>BRIGGS AND STRATTON | 4424113461</v>
      </c>
      <c r="L117" s="17">
        <f>IFERROR(VLOOKUP($K117,wiz[[Lanes]:[Min FRQT Load Check Lane]],2,FALSE),"n/a")</f>
        <v>4</v>
      </c>
      <c r="M117" s="17">
        <f>IFERROR(VLOOKUP($K117,wiz[[Lanes]:[Min FRQT Load Check Lane]],3,FALSE),"n/a")</f>
        <v>2.81</v>
      </c>
      <c r="N117" s="17">
        <f>IFERROR(VLOOKUP($K117,wiz[[Lanes]:[Min FRQT Load Check Lane]],4,FALSE),"n/a")</f>
        <v>0.19</v>
      </c>
      <c r="O117" s="17">
        <f>IFERROR(VLOOKUP($K117,wiz[[Lanes]:[Min FRQT Load Check Lane]],5,FALSE),"n/a")</f>
        <v>364</v>
      </c>
      <c r="P117" s="17">
        <f>IFERROR(VLOOKUP($K117,wiz[[Lanes]:[Min FRQT Load Check Lane]],6,FALSE),"n/a")</f>
        <v>0.7</v>
      </c>
      <c r="Q117" s="17">
        <f>IFERROR(VLOOKUP($K117,wiz[[Lanes]:[Min FRQT Load Check Lane]],7,FALSE),"n/a")</f>
        <v>70</v>
      </c>
      <c r="R117" s="17">
        <f>IFERROR(VLOOKUP($K117,wiz[[Lanes]:[Min FRQT Load Check Lane]],8,FALSE),"n/a")</f>
        <v>0.28999999999999998</v>
      </c>
      <c r="S117" s="17">
        <f>IFERROR(VLOOKUP($K117,wiz[[Lanes]:[Min FRQT Load Check Lane]],9,FALSE),"n/a")</f>
        <v>61</v>
      </c>
      <c r="T117" s="17">
        <f>IFERROR(VLOOKUP($K117,wiz[[Lanes]:[Min FRQT Load Check Lane]],10,FALSE),"n/a")</f>
        <v>-102</v>
      </c>
      <c r="U117" s="17">
        <f>IFERROR(VLOOKUP($K117,wiz[[Lanes]:[Min FRQT Load Check Lane]],11,FALSE),"n/a")</f>
        <v>17</v>
      </c>
      <c r="V117" s="17">
        <f>IFERROR(VLOOKUP($K117,wiz[[Lanes]:[Min FRQT Load Check Lane]],12,FALSE),"n/a")</f>
        <v>-97</v>
      </c>
      <c r="W117" s="17">
        <f>IFERROR(VLOOKUP($K117,wiz[[Lanes]:[Min FRQT Load Check Lane]],13,FALSE),"n/a")</f>
        <v>-182</v>
      </c>
    </row>
    <row r="118" spans="2:23" x14ac:dyDescent="0.3">
      <c r="B118" s="13" t="s">
        <v>2831</v>
      </c>
      <c r="C118" s="13" t="s">
        <v>2764</v>
      </c>
      <c r="D118" s="13" t="s">
        <v>2553</v>
      </c>
      <c r="E118" s="13" t="s">
        <v>2832</v>
      </c>
      <c r="F118" s="13">
        <v>44149</v>
      </c>
      <c r="G118" s="13" t="s">
        <v>2793</v>
      </c>
      <c r="H118" s="13">
        <v>53222</v>
      </c>
      <c r="I118" s="13">
        <v>915.2</v>
      </c>
      <c r="J118" s="13" t="str">
        <f>VLOOKUP(D118,'Matched Names'!$A$1:$C$52,3,FALSE)</f>
        <v xml:space="preserve">BRIGGS AND STRATTON  |   </v>
      </c>
      <c r="K118" t="str">
        <f t="shared" si="1"/>
        <v>BRIGGS AND STRATTON | 4414953222</v>
      </c>
      <c r="L118" s="17" t="str">
        <f>IFERROR(VLOOKUP($K118,wiz[[Lanes]:[Min FRQT Load Check Lane]],2,FALSE),"n/a")</f>
        <v>n/a</v>
      </c>
      <c r="M118" s="17" t="str">
        <f>IFERROR(VLOOKUP($K118,wiz[[Lanes]:[Min FRQT Load Check Lane]],3,FALSE),"n/a")</f>
        <v>n/a</v>
      </c>
      <c r="N118" s="17" t="str">
        <f>IFERROR(VLOOKUP($K118,wiz[[Lanes]:[Min FRQT Load Check Lane]],4,FALSE),"n/a")</f>
        <v>n/a</v>
      </c>
      <c r="O118" s="17" t="str">
        <f>IFERROR(VLOOKUP($K118,wiz[[Lanes]:[Min FRQT Load Check Lane]],5,FALSE),"n/a")</f>
        <v>n/a</v>
      </c>
      <c r="P118" s="17" t="str">
        <f>IFERROR(VLOOKUP($K118,wiz[[Lanes]:[Min FRQT Load Check Lane]],6,FALSE),"n/a")</f>
        <v>n/a</v>
      </c>
      <c r="Q118" s="17" t="str">
        <f>IFERROR(VLOOKUP($K118,wiz[[Lanes]:[Min FRQT Load Check Lane]],7,FALSE),"n/a")</f>
        <v>n/a</v>
      </c>
      <c r="R118" s="17" t="str">
        <f>IFERROR(VLOOKUP($K118,wiz[[Lanes]:[Min FRQT Load Check Lane]],8,FALSE),"n/a")</f>
        <v>n/a</v>
      </c>
      <c r="S118" s="17" t="str">
        <f>IFERROR(VLOOKUP($K118,wiz[[Lanes]:[Min FRQT Load Check Lane]],9,FALSE),"n/a")</f>
        <v>n/a</v>
      </c>
      <c r="T118" s="17" t="str">
        <f>IFERROR(VLOOKUP($K118,wiz[[Lanes]:[Min FRQT Load Check Lane]],10,FALSE),"n/a")</f>
        <v>n/a</v>
      </c>
      <c r="U118" s="17" t="str">
        <f>IFERROR(VLOOKUP($K118,wiz[[Lanes]:[Min FRQT Load Check Lane]],11,FALSE),"n/a")</f>
        <v>n/a</v>
      </c>
      <c r="V118" s="17" t="str">
        <f>IFERROR(VLOOKUP($K118,wiz[[Lanes]:[Min FRQT Load Check Lane]],12,FALSE),"n/a")</f>
        <v>n/a</v>
      </c>
      <c r="W118" s="17" t="str">
        <f>IFERROR(VLOOKUP($K118,wiz[[Lanes]:[Min FRQT Load Check Lane]],13,FALSE),"n/a")</f>
        <v>n/a</v>
      </c>
    </row>
    <row r="119" spans="2:23" x14ac:dyDescent="0.3">
      <c r="B119" s="13" t="s">
        <v>2833</v>
      </c>
      <c r="C119" s="13" t="s">
        <v>2764</v>
      </c>
      <c r="D119" s="13" t="s">
        <v>2553</v>
      </c>
      <c r="E119" s="13" t="s">
        <v>2793</v>
      </c>
      <c r="F119" s="13">
        <v>53222</v>
      </c>
      <c r="G119" s="13" t="s">
        <v>2768</v>
      </c>
      <c r="H119" s="13">
        <v>36830</v>
      </c>
      <c r="I119" s="13">
        <v>196308</v>
      </c>
      <c r="J119" s="13" t="str">
        <f>VLOOKUP(D119,'Matched Names'!$A$1:$C$52,3,FALSE)</f>
        <v xml:space="preserve">BRIGGS AND STRATTON  |   </v>
      </c>
      <c r="K119" t="str">
        <f t="shared" si="1"/>
        <v>BRIGGS AND STRATTON | 5322236830</v>
      </c>
      <c r="L119" s="17" t="str">
        <f>IFERROR(VLOOKUP($K119,wiz[[Lanes]:[Min FRQT Load Check Lane]],2,FALSE),"n/a")</f>
        <v>n/a</v>
      </c>
      <c r="M119" s="17" t="str">
        <f>IFERROR(VLOOKUP($K119,wiz[[Lanes]:[Min FRQT Load Check Lane]],3,FALSE),"n/a")</f>
        <v>n/a</v>
      </c>
      <c r="N119" s="17" t="str">
        <f>IFERROR(VLOOKUP($K119,wiz[[Lanes]:[Min FRQT Load Check Lane]],4,FALSE),"n/a")</f>
        <v>n/a</v>
      </c>
      <c r="O119" s="17" t="str">
        <f>IFERROR(VLOOKUP($K119,wiz[[Lanes]:[Min FRQT Load Check Lane]],5,FALSE),"n/a")</f>
        <v>n/a</v>
      </c>
      <c r="P119" s="17" t="str">
        <f>IFERROR(VLOOKUP($K119,wiz[[Lanes]:[Min FRQT Load Check Lane]],6,FALSE),"n/a")</f>
        <v>n/a</v>
      </c>
      <c r="Q119" s="17" t="str">
        <f>IFERROR(VLOOKUP($K119,wiz[[Lanes]:[Min FRQT Load Check Lane]],7,FALSE),"n/a")</f>
        <v>n/a</v>
      </c>
      <c r="R119" s="17" t="str">
        <f>IFERROR(VLOOKUP($K119,wiz[[Lanes]:[Min FRQT Load Check Lane]],8,FALSE),"n/a")</f>
        <v>n/a</v>
      </c>
      <c r="S119" s="17" t="str">
        <f>IFERROR(VLOOKUP($K119,wiz[[Lanes]:[Min FRQT Load Check Lane]],9,FALSE),"n/a")</f>
        <v>n/a</v>
      </c>
      <c r="T119" s="17" t="str">
        <f>IFERROR(VLOOKUP($K119,wiz[[Lanes]:[Min FRQT Load Check Lane]],10,FALSE),"n/a")</f>
        <v>n/a</v>
      </c>
      <c r="U119" s="17" t="str">
        <f>IFERROR(VLOOKUP($K119,wiz[[Lanes]:[Min FRQT Load Check Lane]],11,FALSE),"n/a")</f>
        <v>n/a</v>
      </c>
      <c r="V119" s="17" t="str">
        <f>IFERROR(VLOOKUP($K119,wiz[[Lanes]:[Min FRQT Load Check Lane]],12,FALSE),"n/a")</f>
        <v>n/a</v>
      </c>
      <c r="W119" s="17" t="str">
        <f>IFERROR(VLOOKUP($K119,wiz[[Lanes]:[Min FRQT Load Check Lane]],13,FALSE),"n/a")</f>
        <v>n/a</v>
      </c>
    </row>
    <row r="120" spans="2:23" x14ac:dyDescent="0.3">
      <c r="B120" s="13" t="s">
        <v>2834</v>
      </c>
      <c r="C120" s="13" t="s">
        <v>2764</v>
      </c>
      <c r="D120" s="13" t="s">
        <v>2553</v>
      </c>
      <c r="E120" s="13" t="s">
        <v>2793</v>
      </c>
      <c r="F120" s="13">
        <v>53222</v>
      </c>
      <c r="G120" s="13" t="s">
        <v>2781</v>
      </c>
      <c r="H120" s="13">
        <v>13461</v>
      </c>
      <c r="I120" s="13">
        <v>6086</v>
      </c>
      <c r="J120" s="13" t="str">
        <f>VLOOKUP(D120,'Matched Names'!$A$1:$C$52,3,FALSE)</f>
        <v xml:space="preserve">BRIGGS AND STRATTON  |   </v>
      </c>
      <c r="K120" t="str">
        <f t="shared" si="1"/>
        <v>BRIGGS AND STRATTON | 5322213461</v>
      </c>
      <c r="L120" s="17" t="str">
        <f>IFERROR(VLOOKUP($K120,wiz[[Lanes]:[Min FRQT Load Check Lane]],2,FALSE),"n/a")</f>
        <v>n/a</v>
      </c>
      <c r="M120" s="17" t="str">
        <f>IFERROR(VLOOKUP($K120,wiz[[Lanes]:[Min FRQT Load Check Lane]],3,FALSE),"n/a")</f>
        <v>n/a</v>
      </c>
      <c r="N120" s="17" t="str">
        <f>IFERROR(VLOOKUP($K120,wiz[[Lanes]:[Min FRQT Load Check Lane]],4,FALSE),"n/a")</f>
        <v>n/a</v>
      </c>
      <c r="O120" s="17" t="str">
        <f>IFERROR(VLOOKUP($K120,wiz[[Lanes]:[Min FRQT Load Check Lane]],5,FALSE),"n/a")</f>
        <v>n/a</v>
      </c>
      <c r="P120" s="17" t="str">
        <f>IFERROR(VLOOKUP($K120,wiz[[Lanes]:[Min FRQT Load Check Lane]],6,FALSE),"n/a")</f>
        <v>n/a</v>
      </c>
      <c r="Q120" s="17" t="str">
        <f>IFERROR(VLOOKUP($K120,wiz[[Lanes]:[Min FRQT Load Check Lane]],7,FALSE),"n/a")</f>
        <v>n/a</v>
      </c>
      <c r="R120" s="17" t="str">
        <f>IFERROR(VLOOKUP($K120,wiz[[Lanes]:[Min FRQT Load Check Lane]],8,FALSE),"n/a")</f>
        <v>n/a</v>
      </c>
      <c r="S120" s="17" t="str">
        <f>IFERROR(VLOOKUP($K120,wiz[[Lanes]:[Min FRQT Load Check Lane]],9,FALSE),"n/a")</f>
        <v>n/a</v>
      </c>
      <c r="T120" s="17" t="str">
        <f>IFERROR(VLOOKUP($K120,wiz[[Lanes]:[Min FRQT Load Check Lane]],10,FALSE),"n/a")</f>
        <v>n/a</v>
      </c>
      <c r="U120" s="17" t="str">
        <f>IFERROR(VLOOKUP($K120,wiz[[Lanes]:[Min FRQT Load Check Lane]],11,FALSE),"n/a")</f>
        <v>n/a</v>
      </c>
      <c r="V120" s="17" t="str">
        <f>IFERROR(VLOOKUP($K120,wiz[[Lanes]:[Min FRQT Load Check Lane]],12,FALSE),"n/a")</f>
        <v>n/a</v>
      </c>
      <c r="W120" s="17" t="str">
        <f>IFERROR(VLOOKUP($K120,wiz[[Lanes]:[Min FRQT Load Check Lane]],13,FALSE),"n/a")</f>
        <v>n/a</v>
      </c>
    </row>
    <row r="121" spans="2:23" x14ac:dyDescent="0.3">
      <c r="B121" s="13" t="s">
        <v>2835</v>
      </c>
      <c r="C121" s="13" t="s">
        <v>2764</v>
      </c>
      <c r="D121" s="13" t="s">
        <v>2553</v>
      </c>
      <c r="E121" s="13" t="s">
        <v>2793</v>
      </c>
      <c r="F121" s="13">
        <v>53222</v>
      </c>
      <c r="G121" s="13" t="s">
        <v>2804</v>
      </c>
      <c r="H121" s="13">
        <v>30083</v>
      </c>
      <c r="I121" s="13">
        <v>3139.2</v>
      </c>
      <c r="J121" s="13" t="str">
        <f>VLOOKUP(D121,'Matched Names'!$A$1:$C$52,3,FALSE)</f>
        <v xml:space="preserve">BRIGGS AND STRATTON  |   </v>
      </c>
      <c r="K121" t="str">
        <f t="shared" si="1"/>
        <v>BRIGGS AND STRATTON | 5322230083</v>
      </c>
      <c r="L121" s="17" t="str">
        <f>IFERROR(VLOOKUP($K121,wiz[[Lanes]:[Min FRQT Load Check Lane]],2,FALSE),"n/a")</f>
        <v>n/a</v>
      </c>
      <c r="M121" s="17" t="str">
        <f>IFERROR(VLOOKUP($K121,wiz[[Lanes]:[Min FRQT Load Check Lane]],3,FALSE),"n/a")</f>
        <v>n/a</v>
      </c>
      <c r="N121" s="17" t="str">
        <f>IFERROR(VLOOKUP($K121,wiz[[Lanes]:[Min FRQT Load Check Lane]],4,FALSE),"n/a")</f>
        <v>n/a</v>
      </c>
      <c r="O121" s="17" t="str">
        <f>IFERROR(VLOOKUP($K121,wiz[[Lanes]:[Min FRQT Load Check Lane]],5,FALSE),"n/a")</f>
        <v>n/a</v>
      </c>
      <c r="P121" s="17" t="str">
        <f>IFERROR(VLOOKUP($K121,wiz[[Lanes]:[Min FRQT Load Check Lane]],6,FALSE),"n/a")</f>
        <v>n/a</v>
      </c>
      <c r="Q121" s="17" t="str">
        <f>IFERROR(VLOOKUP($K121,wiz[[Lanes]:[Min FRQT Load Check Lane]],7,FALSE),"n/a")</f>
        <v>n/a</v>
      </c>
      <c r="R121" s="17" t="str">
        <f>IFERROR(VLOOKUP($K121,wiz[[Lanes]:[Min FRQT Load Check Lane]],8,FALSE),"n/a")</f>
        <v>n/a</v>
      </c>
      <c r="S121" s="17" t="str">
        <f>IFERROR(VLOOKUP($K121,wiz[[Lanes]:[Min FRQT Load Check Lane]],9,FALSE),"n/a")</f>
        <v>n/a</v>
      </c>
      <c r="T121" s="17" t="str">
        <f>IFERROR(VLOOKUP($K121,wiz[[Lanes]:[Min FRQT Load Check Lane]],10,FALSE),"n/a")</f>
        <v>n/a</v>
      </c>
      <c r="U121" s="17" t="str">
        <f>IFERROR(VLOOKUP($K121,wiz[[Lanes]:[Min FRQT Load Check Lane]],11,FALSE),"n/a")</f>
        <v>n/a</v>
      </c>
      <c r="V121" s="17" t="str">
        <f>IFERROR(VLOOKUP($K121,wiz[[Lanes]:[Min FRQT Load Check Lane]],12,FALSE),"n/a")</f>
        <v>n/a</v>
      </c>
      <c r="W121" s="17" t="str">
        <f>IFERROR(VLOOKUP($K121,wiz[[Lanes]:[Min FRQT Load Check Lane]],13,FALSE),"n/a")</f>
        <v>n/a</v>
      </c>
    </row>
    <row r="122" spans="2:23" x14ac:dyDescent="0.3">
      <c r="B122" s="13" t="s">
        <v>2836</v>
      </c>
      <c r="C122" s="13" t="s">
        <v>2594</v>
      </c>
      <c r="D122" s="13" t="s">
        <v>2594</v>
      </c>
      <c r="E122" s="13" t="s">
        <v>2837</v>
      </c>
      <c r="F122" s="13">
        <v>45840</v>
      </c>
      <c r="G122" s="13" t="s">
        <v>2838</v>
      </c>
      <c r="H122" s="13">
        <v>37013</v>
      </c>
      <c r="I122" s="13">
        <v>805</v>
      </c>
      <c r="J122" s="13" t="str">
        <f>VLOOKUP(D122,'Matched Names'!$A$1:$C$52,3,FALSE)</f>
        <v xml:space="preserve">CAMPBELL SOUP COMPANY|   </v>
      </c>
      <c r="K122" t="str">
        <f t="shared" si="1"/>
        <v>CAMPBELL SOUP COMPANY| 4584037013</v>
      </c>
      <c r="L122" s="17" t="str">
        <f>IFERROR(VLOOKUP($K122,wiz[[Lanes]:[Min FRQT Load Check Lane]],2,FALSE),"n/a")</f>
        <v>n/a</v>
      </c>
      <c r="M122" s="17" t="str">
        <f>IFERROR(VLOOKUP($K122,wiz[[Lanes]:[Min FRQT Load Check Lane]],3,FALSE),"n/a")</f>
        <v>n/a</v>
      </c>
      <c r="N122" s="17" t="str">
        <f>IFERROR(VLOOKUP($K122,wiz[[Lanes]:[Min FRQT Load Check Lane]],4,FALSE),"n/a")</f>
        <v>n/a</v>
      </c>
      <c r="O122" s="17" t="str">
        <f>IFERROR(VLOOKUP($K122,wiz[[Lanes]:[Min FRQT Load Check Lane]],5,FALSE),"n/a")</f>
        <v>n/a</v>
      </c>
      <c r="P122" s="17" t="str">
        <f>IFERROR(VLOOKUP($K122,wiz[[Lanes]:[Min FRQT Load Check Lane]],6,FALSE),"n/a")</f>
        <v>n/a</v>
      </c>
      <c r="Q122" s="17" t="str">
        <f>IFERROR(VLOOKUP($K122,wiz[[Lanes]:[Min FRQT Load Check Lane]],7,FALSE),"n/a")</f>
        <v>n/a</v>
      </c>
      <c r="R122" s="17" t="str">
        <f>IFERROR(VLOOKUP($K122,wiz[[Lanes]:[Min FRQT Load Check Lane]],8,FALSE),"n/a")</f>
        <v>n/a</v>
      </c>
      <c r="S122" s="17" t="str">
        <f>IFERROR(VLOOKUP($K122,wiz[[Lanes]:[Min FRQT Load Check Lane]],9,FALSE),"n/a")</f>
        <v>n/a</v>
      </c>
      <c r="T122" s="17" t="str">
        <f>IFERROR(VLOOKUP($K122,wiz[[Lanes]:[Min FRQT Load Check Lane]],10,FALSE),"n/a")</f>
        <v>n/a</v>
      </c>
      <c r="U122" s="17" t="str">
        <f>IFERROR(VLOOKUP($K122,wiz[[Lanes]:[Min FRQT Load Check Lane]],11,FALSE),"n/a")</f>
        <v>n/a</v>
      </c>
      <c r="V122" s="17" t="str">
        <f>IFERROR(VLOOKUP($K122,wiz[[Lanes]:[Min FRQT Load Check Lane]],12,FALSE),"n/a")</f>
        <v>n/a</v>
      </c>
      <c r="W122" s="17" t="str">
        <f>IFERROR(VLOOKUP($K122,wiz[[Lanes]:[Min FRQT Load Check Lane]],13,FALSE),"n/a")</f>
        <v>n/a</v>
      </c>
    </row>
    <row r="123" spans="2:23" x14ac:dyDescent="0.3">
      <c r="B123" s="13" t="s">
        <v>2839</v>
      </c>
      <c r="C123" s="13" t="s">
        <v>2594</v>
      </c>
      <c r="D123" s="13" t="s">
        <v>2594</v>
      </c>
      <c r="E123" s="13" t="s">
        <v>2837</v>
      </c>
      <c r="F123" s="13">
        <v>45840</v>
      </c>
      <c r="G123" s="13" t="s">
        <v>2773</v>
      </c>
      <c r="H123" s="13">
        <v>28214</v>
      </c>
      <c r="I123" s="13">
        <v>1864</v>
      </c>
      <c r="J123" s="13" t="str">
        <f>VLOOKUP(D123,'Matched Names'!$A$1:$C$52,3,FALSE)</f>
        <v xml:space="preserve">CAMPBELL SOUP COMPANY|   </v>
      </c>
      <c r="K123" t="str">
        <f t="shared" si="1"/>
        <v>CAMPBELL SOUP COMPANY| 4584028214</v>
      </c>
      <c r="L123" s="17" t="str">
        <f>IFERROR(VLOOKUP($K123,wiz[[Lanes]:[Min FRQT Load Check Lane]],2,FALSE),"n/a")</f>
        <v>n/a</v>
      </c>
      <c r="M123" s="17" t="str">
        <f>IFERROR(VLOOKUP($K123,wiz[[Lanes]:[Min FRQT Load Check Lane]],3,FALSE),"n/a")</f>
        <v>n/a</v>
      </c>
      <c r="N123" s="17" t="str">
        <f>IFERROR(VLOOKUP($K123,wiz[[Lanes]:[Min FRQT Load Check Lane]],4,FALSE),"n/a")</f>
        <v>n/a</v>
      </c>
      <c r="O123" s="17" t="str">
        <f>IFERROR(VLOOKUP($K123,wiz[[Lanes]:[Min FRQT Load Check Lane]],5,FALSE),"n/a")</f>
        <v>n/a</v>
      </c>
      <c r="P123" s="17" t="str">
        <f>IFERROR(VLOOKUP($K123,wiz[[Lanes]:[Min FRQT Load Check Lane]],6,FALSE),"n/a")</f>
        <v>n/a</v>
      </c>
      <c r="Q123" s="17" t="str">
        <f>IFERROR(VLOOKUP($K123,wiz[[Lanes]:[Min FRQT Load Check Lane]],7,FALSE),"n/a")</f>
        <v>n/a</v>
      </c>
      <c r="R123" s="17" t="str">
        <f>IFERROR(VLOOKUP($K123,wiz[[Lanes]:[Min FRQT Load Check Lane]],8,FALSE),"n/a")</f>
        <v>n/a</v>
      </c>
      <c r="S123" s="17" t="str">
        <f>IFERROR(VLOOKUP($K123,wiz[[Lanes]:[Min FRQT Load Check Lane]],9,FALSE),"n/a")</f>
        <v>n/a</v>
      </c>
      <c r="T123" s="17" t="str">
        <f>IFERROR(VLOOKUP($K123,wiz[[Lanes]:[Min FRQT Load Check Lane]],10,FALSE),"n/a")</f>
        <v>n/a</v>
      </c>
      <c r="U123" s="17" t="str">
        <f>IFERROR(VLOOKUP($K123,wiz[[Lanes]:[Min FRQT Load Check Lane]],11,FALSE),"n/a")</f>
        <v>n/a</v>
      </c>
      <c r="V123" s="17" t="str">
        <f>IFERROR(VLOOKUP($K123,wiz[[Lanes]:[Min FRQT Load Check Lane]],12,FALSE),"n/a")</f>
        <v>n/a</v>
      </c>
      <c r="W123" s="17" t="str">
        <f>IFERROR(VLOOKUP($K123,wiz[[Lanes]:[Min FRQT Load Check Lane]],13,FALSE),"n/a")</f>
        <v>n/a</v>
      </c>
    </row>
    <row r="124" spans="2:23" x14ac:dyDescent="0.3">
      <c r="B124" s="13" t="s">
        <v>2839</v>
      </c>
      <c r="C124" s="13" t="s">
        <v>2594</v>
      </c>
      <c r="D124" s="13" t="s">
        <v>2594</v>
      </c>
      <c r="E124" s="13" t="s">
        <v>2837</v>
      </c>
      <c r="F124" s="13">
        <v>45840</v>
      </c>
      <c r="G124" s="13" t="s">
        <v>2773</v>
      </c>
      <c r="H124" s="13">
        <v>28269</v>
      </c>
      <c r="I124" s="13">
        <v>1864</v>
      </c>
      <c r="J124" s="13" t="str">
        <f>VLOOKUP(D124,'Matched Names'!$A$1:$C$52,3,FALSE)</f>
        <v xml:space="preserve">CAMPBELL SOUP COMPANY|   </v>
      </c>
      <c r="K124" t="str">
        <f t="shared" si="1"/>
        <v>CAMPBELL SOUP COMPANY| 4584028269</v>
      </c>
      <c r="L124" s="17" t="str">
        <f>IFERROR(VLOOKUP($K124,wiz[[Lanes]:[Min FRQT Load Check Lane]],2,FALSE),"n/a")</f>
        <v>n/a</v>
      </c>
      <c r="M124" s="17" t="str">
        <f>IFERROR(VLOOKUP($K124,wiz[[Lanes]:[Min FRQT Load Check Lane]],3,FALSE),"n/a")</f>
        <v>n/a</v>
      </c>
      <c r="N124" s="17" t="str">
        <f>IFERROR(VLOOKUP($K124,wiz[[Lanes]:[Min FRQT Load Check Lane]],4,FALSE),"n/a")</f>
        <v>n/a</v>
      </c>
      <c r="O124" s="17" t="str">
        <f>IFERROR(VLOOKUP($K124,wiz[[Lanes]:[Min FRQT Load Check Lane]],5,FALSE),"n/a")</f>
        <v>n/a</v>
      </c>
      <c r="P124" s="17" t="str">
        <f>IFERROR(VLOOKUP($K124,wiz[[Lanes]:[Min FRQT Load Check Lane]],6,FALSE),"n/a")</f>
        <v>n/a</v>
      </c>
      <c r="Q124" s="17" t="str">
        <f>IFERROR(VLOOKUP($K124,wiz[[Lanes]:[Min FRQT Load Check Lane]],7,FALSE),"n/a")</f>
        <v>n/a</v>
      </c>
      <c r="R124" s="17" t="str">
        <f>IFERROR(VLOOKUP($K124,wiz[[Lanes]:[Min FRQT Load Check Lane]],8,FALSE),"n/a")</f>
        <v>n/a</v>
      </c>
      <c r="S124" s="17" t="str">
        <f>IFERROR(VLOOKUP($K124,wiz[[Lanes]:[Min FRQT Load Check Lane]],9,FALSE),"n/a")</f>
        <v>n/a</v>
      </c>
      <c r="T124" s="17" t="str">
        <f>IFERROR(VLOOKUP($K124,wiz[[Lanes]:[Min FRQT Load Check Lane]],10,FALSE),"n/a")</f>
        <v>n/a</v>
      </c>
      <c r="U124" s="17" t="str">
        <f>IFERROR(VLOOKUP($K124,wiz[[Lanes]:[Min FRQT Load Check Lane]],11,FALSE),"n/a")</f>
        <v>n/a</v>
      </c>
      <c r="V124" s="17" t="str">
        <f>IFERROR(VLOOKUP($K124,wiz[[Lanes]:[Min FRQT Load Check Lane]],12,FALSE),"n/a")</f>
        <v>n/a</v>
      </c>
      <c r="W124" s="17" t="str">
        <f>IFERROR(VLOOKUP($K124,wiz[[Lanes]:[Min FRQT Load Check Lane]],13,FALSE),"n/a")</f>
        <v>n/a</v>
      </c>
    </row>
    <row r="125" spans="2:23" x14ac:dyDescent="0.3">
      <c r="B125" s="13" t="s">
        <v>2840</v>
      </c>
      <c r="C125" s="13" t="s">
        <v>2594</v>
      </c>
      <c r="D125" s="13" t="s">
        <v>2594</v>
      </c>
      <c r="E125" s="13" t="s">
        <v>2837</v>
      </c>
      <c r="F125" s="13">
        <v>45840</v>
      </c>
      <c r="G125" s="13" t="s">
        <v>2841</v>
      </c>
      <c r="H125" s="13">
        <v>28027</v>
      </c>
      <c r="I125" s="13">
        <v>947</v>
      </c>
      <c r="J125" s="13" t="str">
        <f>VLOOKUP(D125,'Matched Names'!$A$1:$C$52,3,FALSE)</f>
        <v xml:space="preserve">CAMPBELL SOUP COMPANY|   </v>
      </c>
      <c r="K125" t="str">
        <f t="shared" si="1"/>
        <v>CAMPBELL SOUP COMPANY| 4584028027</v>
      </c>
      <c r="L125" s="17" t="str">
        <f>IFERROR(VLOOKUP($K125,wiz[[Lanes]:[Min FRQT Load Check Lane]],2,FALSE),"n/a")</f>
        <v>n/a</v>
      </c>
      <c r="M125" s="17" t="str">
        <f>IFERROR(VLOOKUP($K125,wiz[[Lanes]:[Min FRQT Load Check Lane]],3,FALSE),"n/a")</f>
        <v>n/a</v>
      </c>
      <c r="N125" s="17" t="str">
        <f>IFERROR(VLOOKUP($K125,wiz[[Lanes]:[Min FRQT Load Check Lane]],4,FALSE),"n/a")</f>
        <v>n/a</v>
      </c>
      <c r="O125" s="17" t="str">
        <f>IFERROR(VLOOKUP($K125,wiz[[Lanes]:[Min FRQT Load Check Lane]],5,FALSE),"n/a")</f>
        <v>n/a</v>
      </c>
      <c r="P125" s="17" t="str">
        <f>IFERROR(VLOOKUP($K125,wiz[[Lanes]:[Min FRQT Load Check Lane]],6,FALSE),"n/a")</f>
        <v>n/a</v>
      </c>
      <c r="Q125" s="17" t="str">
        <f>IFERROR(VLOOKUP($K125,wiz[[Lanes]:[Min FRQT Load Check Lane]],7,FALSE),"n/a")</f>
        <v>n/a</v>
      </c>
      <c r="R125" s="17" t="str">
        <f>IFERROR(VLOOKUP($K125,wiz[[Lanes]:[Min FRQT Load Check Lane]],8,FALSE),"n/a")</f>
        <v>n/a</v>
      </c>
      <c r="S125" s="17" t="str">
        <f>IFERROR(VLOOKUP($K125,wiz[[Lanes]:[Min FRQT Load Check Lane]],9,FALSE),"n/a")</f>
        <v>n/a</v>
      </c>
      <c r="T125" s="17" t="str">
        <f>IFERROR(VLOOKUP($K125,wiz[[Lanes]:[Min FRQT Load Check Lane]],10,FALSE),"n/a")</f>
        <v>n/a</v>
      </c>
      <c r="U125" s="17" t="str">
        <f>IFERROR(VLOOKUP($K125,wiz[[Lanes]:[Min FRQT Load Check Lane]],11,FALSE),"n/a")</f>
        <v>n/a</v>
      </c>
      <c r="V125" s="17" t="str">
        <f>IFERROR(VLOOKUP($K125,wiz[[Lanes]:[Min FRQT Load Check Lane]],12,FALSE),"n/a")</f>
        <v>n/a</v>
      </c>
      <c r="W125" s="17" t="str">
        <f>IFERROR(VLOOKUP($K125,wiz[[Lanes]:[Min FRQT Load Check Lane]],13,FALSE),"n/a")</f>
        <v>n/a</v>
      </c>
    </row>
    <row r="126" spans="2:23" x14ac:dyDescent="0.3">
      <c r="B126" s="13" t="s">
        <v>2842</v>
      </c>
      <c r="C126" s="13" t="s">
        <v>2594</v>
      </c>
      <c r="D126" s="13" t="s">
        <v>2594</v>
      </c>
      <c r="E126" s="13" t="s">
        <v>2837</v>
      </c>
      <c r="F126" s="13">
        <v>45840</v>
      </c>
      <c r="G126" s="13" t="s">
        <v>2843</v>
      </c>
      <c r="H126" s="13">
        <v>38024</v>
      </c>
      <c r="I126" s="13">
        <v>740</v>
      </c>
      <c r="J126" s="13" t="str">
        <f>VLOOKUP(D126,'Matched Names'!$A$1:$C$52,3,FALSE)</f>
        <v xml:space="preserve">CAMPBELL SOUP COMPANY|   </v>
      </c>
      <c r="K126" t="str">
        <f t="shared" si="1"/>
        <v>CAMPBELL SOUP COMPANY| 4584038024</v>
      </c>
      <c r="L126" s="17" t="str">
        <f>IFERROR(VLOOKUP($K126,wiz[[Lanes]:[Min FRQT Load Check Lane]],2,FALSE),"n/a")</f>
        <v>n/a</v>
      </c>
      <c r="M126" s="17" t="str">
        <f>IFERROR(VLOOKUP($K126,wiz[[Lanes]:[Min FRQT Load Check Lane]],3,FALSE),"n/a")</f>
        <v>n/a</v>
      </c>
      <c r="N126" s="17" t="str">
        <f>IFERROR(VLOOKUP($K126,wiz[[Lanes]:[Min FRQT Load Check Lane]],4,FALSE),"n/a")</f>
        <v>n/a</v>
      </c>
      <c r="O126" s="17" t="str">
        <f>IFERROR(VLOOKUP($K126,wiz[[Lanes]:[Min FRQT Load Check Lane]],5,FALSE),"n/a")</f>
        <v>n/a</v>
      </c>
      <c r="P126" s="17" t="str">
        <f>IFERROR(VLOOKUP($K126,wiz[[Lanes]:[Min FRQT Load Check Lane]],6,FALSE),"n/a")</f>
        <v>n/a</v>
      </c>
      <c r="Q126" s="17" t="str">
        <f>IFERROR(VLOOKUP($K126,wiz[[Lanes]:[Min FRQT Load Check Lane]],7,FALSE),"n/a")</f>
        <v>n/a</v>
      </c>
      <c r="R126" s="17" t="str">
        <f>IFERROR(VLOOKUP($K126,wiz[[Lanes]:[Min FRQT Load Check Lane]],8,FALSE),"n/a")</f>
        <v>n/a</v>
      </c>
      <c r="S126" s="17" t="str">
        <f>IFERROR(VLOOKUP($K126,wiz[[Lanes]:[Min FRQT Load Check Lane]],9,FALSE),"n/a")</f>
        <v>n/a</v>
      </c>
      <c r="T126" s="17" t="str">
        <f>IFERROR(VLOOKUP($K126,wiz[[Lanes]:[Min FRQT Load Check Lane]],10,FALSE),"n/a")</f>
        <v>n/a</v>
      </c>
      <c r="U126" s="17" t="str">
        <f>IFERROR(VLOOKUP($K126,wiz[[Lanes]:[Min FRQT Load Check Lane]],11,FALSE),"n/a")</f>
        <v>n/a</v>
      </c>
      <c r="V126" s="17" t="str">
        <f>IFERROR(VLOOKUP($K126,wiz[[Lanes]:[Min FRQT Load Check Lane]],12,FALSE),"n/a")</f>
        <v>n/a</v>
      </c>
      <c r="W126" s="17" t="str">
        <f>IFERROR(VLOOKUP($K126,wiz[[Lanes]:[Min FRQT Load Check Lane]],13,FALSE),"n/a")</f>
        <v>n/a</v>
      </c>
    </row>
    <row r="127" spans="2:23" x14ac:dyDescent="0.3">
      <c r="B127" s="13" t="s">
        <v>2844</v>
      </c>
      <c r="C127" s="13" t="s">
        <v>2594</v>
      </c>
      <c r="D127" s="13" t="s">
        <v>2594</v>
      </c>
      <c r="E127" s="13" t="s">
        <v>2837</v>
      </c>
      <c r="F127" s="13">
        <v>45840</v>
      </c>
      <c r="G127" s="13" t="s">
        <v>2845</v>
      </c>
      <c r="H127" s="13">
        <v>37122</v>
      </c>
      <c r="I127" s="13">
        <v>781</v>
      </c>
      <c r="J127" s="13" t="str">
        <f>VLOOKUP(D127,'Matched Names'!$A$1:$C$52,3,FALSE)</f>
        <v xml:space="preserve">CAMPBELL SOUP COMPANY|   </v>
      </c>
      <c r="K127" t="str">
        <f t="shared" si="1"/>
        <v>CAMPBELL SOUP COMPANY| 4584037122</v>
      </c>
      <c r="L127" s="17" t="str">
        <f>IFERROR(VLOOKUP($K127,wiz[[Lanes]:[Min FRQT Load Check Lane]],2,FALSE),"n/a")</f>
        <v>n/a</v>
      </c>
      <c r="M127" s="17" t="str">
        <f>IFERROR(VLOOKUP($K127,wiz[[Lanes]:[Min FRQT Load Check Lane]],3,FALSE),"n/a")</f>
        <v>n/a</v>
      </c>
      <c r="N127" s="17" t="str">
        <f>IFERROR(VLOOKUP($K127,wiz[[Lanes]:[Min FRQT Load Check Lane]],4,FALSE),"n/a")</f>
        <v>n/a</v>
      </c>
      <c r="O127" s="17" t="str">
        <f>IFERROR(VLOOKUP($K127,wiz[[Lanes]:[Min FRQT Load Check Lane]],5,FALSE),"n/a")</f>
        <v>n/a</v>
      </c>
      <c r="P127" s="17" t="str">
        <f>IFERROR(VLOOKUP($K127,wiz[[Lanes]:[Min FRQT Load Check Lane]],6,FALSE),"n/a")</f>
        <v>n/a</v>
      </c>
      <c r="Q127" s="17" t="str">
        <f>IFERROR(VLOOKUP($K127,wiz[[Lanes]:[Min FRQT Load Check Lane]],7,FALSE),"n/a")</f>
        <v>n/a</v>
      </c>
      <c r="R127" s="17" t="str">
        <f>IFERROR(VLOOKUP($K127,wiz[[Lanes]:[Min FRQT Load Check Lane]],8,FALSE),"n/a")</f>
        <v>n/a</v>
      </c>
      <c r="S127" s="17" t="str">
        <f>IFERROR(VLOOKUP($K127,wiz[[Lanes]:[Min FRQT Load Check Lane]],9,FALSE),"n/a")</f>
        <v>n/a</v>
      </c>
      <c r="T127" s="17" t="str">
        <f>IFERROR(VLOOKUP($K127,wiz[[Lanes]:[Min FRQT Load Check Lane]],10,FALSE),"n/a")</f>
        <v>n/a</v>
      </c>
      <c r="U127" s="17" t="str">
        <f>IFERROR(VLOOKUP($K127,wiz[[Lanes]:[Min FRQT Load Check Lane]],11,FALSE),"n/a")</f>
        <v>n/a</v>
      </c>
      <c r="V127" s="17" t="str">
        <f>IFERROR(VLOOKUP($K127,wiz[[Lanes]:[Min FRQT Load Check Lane]],12,FALSE),"n/a")</f>
        <v>n/a</v>
      </c>
      <c r="W127" s="17" t="str">
        <f>IFERROR(VLOOKUP($K127,wiz[[Lanes]:[Min FRQT Load Check Lane]],13,FALSE),"n/a")</f>
        <v>n/a</v>
      </c>
    </row>
    <row r="128" spans="2:23" x14ac:dyDescent="0.3">
      <c r="B128" s="13" t="s">
        <v>2846</v>
      </c>
      <c r="C128" s="13" t="s">
        <v>2594</v>
      </c>
      <c r="D128" s="13" t="s">
        <v>2594</v>
      </c>
      <c r="E128" s="13" t="s">
        <v>2847</v>
      </c>
      <c r="F128" s="13">
        <v>43545</v>
      </c>
      <c r="G128" s="13" t="s">
        <v>2838</v>
      </c>
      <c r="H128" s="13">
        <v>37013</v>
      </c>
      <c r="I128" s="13">
        <v>836</v>
      </c>
      <c r="J128" s="13" t="str">
        <f>VLOOKUP(D128,'Matched Names'!$A$1:$C$52,3,FALSE)</f>
        <v xml:space="preserve">CAMPBELL SOUP COMPANY|   </v>
      </c>
      <c r="K128" t="str">
        <f t="shared" si="1"/>
        <v>CAMPBELL SOUP COMPANY| 4354537013</v>
      </c>
      <c r="L128" s="17" t="str">
        <f>IFERROR(VLOOKUP($K128,wiz[[Lanes]:[Min FRQT Load Check Lane]],2,FALSE),"n/a")</f>
        <v>n/a</v>
      </c>
      <c r="M128" s="17" t="str">
        <f>IFERROR(VLOOKUP($K128,wiz[[Lanes]:[Min FRQT Load Check Lane]],3,FALSE),"n/a")</f>
        <v>n/a</v>
      </c>
      <c r="N128" s="17" t="str">
        <f>IFERROR(VLOOKUP($K128,wiz[[Lanes]:[Min FRQT Load Check Lane]],4,FALSE),"n/a")</f>
        <v>n/a</v>
      </c>
      <c r="O128" s="17" t="str">
        <f>IFERROR(VLOOKUP($K128,wiz[[Lanes]:[Min FRQT Load Check Lane]],5,FALSE),"n/a")</f>
        <v>n/a</v>
      </c>
      <c r="P128" s="17" t="str">
        <f>IFERROR(VLOOKUP($K128,wiz[[Lanes]:[Min FRQT Load Check Lane]],6,FALSE),"n/a")</f>
        <v>n/a</v>
      </c>
      <c r="Q128" s="17" t="str">
        <f>IFERROR(VLOOKUP($K128,wiz[[Lanes]:[Min FRQT Load Check Lane]],7,FALSE),"n/a")</f>
        <v>n/a</v>
      </c>
      <c r="R128" s="17" t="str">
        <f>IFERROR(VLOOKUP($K128,wiz[[Lanes]:[Min FRQT Load Check Lane]],8,FALSE),"n/a")</f>
        <v>n/a</v>
      </c>
      <c r="S128" s="17" t="str">
        <f>IFERROR(VLOOKUP($K128,wiz[[Lanes]:[Min FRQT Load Check Lane]],9,FALSE),"n/a")</f>
        <v>n/a</v>
      </c>
      <c r="T128" s="17" t="str">
        <f>IFERROR(VLOOKUP($K128,wiz[[Lanes]:[Min FRQT Load Check Lane]],10,FALSE),"n/a")</f>
        <v>n/a</v>
      </c>
      <c r="U128" s="17" t="str">
        <f>IFERROR(VLOOKUP($K128,wiz[[Lanes]:[Min FRQT Load Check Lane]],11,FALSE),"n/a")</f>
        <v>n/a</v>
      </c>
      <c r="V128" s="17" t="str">
        <f>IFERROR(VLOOKUP($K128,wiz[[Lanes]:[Min FRQT Load Check Lane]],12,FALSE),"n/a")</f>
        <v>n/a</v>
      </c>
      <c r="W128" s="17" t="str">
        <f>IFERROR(VLOOKUP($K128,wiz[[Lanes]:[Min FRQT Load Check Lane]],13,FALSE),"n/a")</f>
        <v>n/a</v>
      </c>
    </row>
    <row r="129" spans="2:23" x14ac:dyDescent="0.3">
      <c r="B129" s="13" t="s">
        <v>2848</v>
      </c>
      <c r="C129" s="13" t="s">
        <v>2594</v>
      </c>
      <c r="D129" s="13" t="s">
        <v>2594</v>
      </c>
      <c r="E129" s="13" t="s">
        <v>2847</v>
      </c>
      <c r="F129" s="13">
        <v>43545</v>
      </c>
      <c r="G129" s="13" t="s">
        <v>2773</v>
      </c>
      <c r="H129" s="13">
        <v>28273</v>
      </c>
      <c r="I129" s="13">
        <v>2012</v>
      </c>
      <c r="J129" s="13" t="str">
        <f>VLOOKUP(D129,'Matched Names'!$A$1:$C$52,3,FALSE)</f>
        <v xml:space="preserve">CAMPBELL SOUP COMPANY|   </v>
      </c>
      <c r="K129" t="str">
        <f t="shared" si="1"/>
        <v>CAMPBELL SOUP COMPANY| 4354528273</v>
      </c>
      <c r="L129" s="17" t="str">
        <f>IFERROR(VLOOKUP($K129,wiz[[Lanes]:[Min FRQT Load Check Lane]],2,FALSE),"n/a")</f>
        <v>n/a</v>
      </c>
      <c r="M129" s="17" t="str">
        <f>IFERROR(VLOOKUP($K129,wiz[[Lanes]:[Min FRQT Load Check Lane]],3,FALSE),"n/a")</f>
        <v>n/a</v>
      </c>
      <c r="N129" s="17" t="str">
        <f>IFERROR(VLOOKUP($K129,wiz[[Lanes]:[Min FRQT Load Check Lane]],4,FALSE),"n/a")</f>
        <v>n/a</v>
      </c>
      <c r="O129" s="17" t="str">
        <f>IFERROR(VLOOKUP($K129,wiz[[Lanes]:[Min FRQT Load Check Lane]],5,FALSE),"n/a")</f>
        <v>n/a</v>
      </c>
      <c r="P129" s="17" t="str">
        <f>IFERROR(VLOOKUP($K129,wiz[[Lanes]:[Min FRQT Load Check Lane]],6,FALSE),"n/a")</f>
        <v>n/a</v>
      </c>
      <c r="Q129" s="17" t="str">
        <f>IFERROR(VLOOKUP($K129,wiz[[Lanes]:[Min FRQT Load Check Lane]],7,FALSE),"n/a")</f>
        <v>n/a</v>
      </c>
      <c r="R129" s="17" t="str">
        <f>IFERROR(VLOOKUP($K129,wiz[[Lanes]:[Min FRQT Load Check Lane]],8,FALSE),"n/a")</f>
        <v>n/a</v>
      </c>
      <c r="S129" s="17" t="str">
        <f>IFERROR(VLOOKUP($K129,wiz[[Lanes]:[Min FRQT Load Check Lane]],9,FALSE),"n/a")</f>
        <v>n/a</v>
      </c>
      <c r="T129" s="17" t="str">
        <f>IFERROR(VLOOKUP($K129,wiz[[Lanes]:[Min FRQT Load Check Lane]],10,FALSE),"n/a")</f>
        <v>n/a</v>
      </c>
      <c r="U129" s="17" t="str">
        <f>IFERROR(VLOOKUP($K129,wiz[[Lanes]:[Min FRQT Load Check Lane]],11,FALSE),"n/a")</f>
        <v>n/a</v>
      </c>
      <c r="V129" s="17" t="str">
        <f>IFERROR(VLOOKUP($K129,wiz[[Lanes]:[Min FRQT Load Check Lane]],12,FALSE),"n/a")</f>
        <v>n/a</v>
      </c>
      <c r="W129" s="17" t="str">
        <f>IFERROR(VLOOKUP($K129,wiz[[Lanes]:[Min FRQT Load Check Lane]],13,FALSE),"n/a")</f>
        <v>n/a</v>
      </c>
    </row>
    <row r="130" spans="2:23" x14ac:dyDescent="0.3">
      <c r="B130" s="13" t="s">
        <v>2849</v>
      </c>
      <c r="C130" s="13" t="s">
        <v>2594</v>
      </c>
      <c r="D130" s="13" t="s">
        <v>2594</v>
      </c>
      <c r="E130" s="13" t="s">
        <v>2847</v>
      </c>
      <c r="F130" s="13">
        <v>43545</v>
      </c>
      <c r="G130" s="13" t="s">
        <v>2850</v>
      </c>
      <c r="H130" s="13">
        <v>38652</v>
      </c>
      <c r="I130" s="13">
        <v>4330</v>
      </c>
      <c r="J130" s="13" t="str">
        <f>VLOOKUP(D130,'Matched Names'!$A$1:$C$52,3,FALSE)</f>
        <v xml:space="preserve">CAMPBELL SOUP COMPANY|   </v>
      </c>
      <c r="K130" t="str">
        <f t="shared" si="1"/>
        <v>CAMPBELL SOUP COMPANY| 4354538652</v>
      </c>
      <c r="L130" s="17">
        <f>IFERROR(VLOOKUP($K130,wiz[[Lanes]:[Min FRQT Load Check Lane]],2,FALSE),"n/a")</f>
        <v>4</v>
      </c>
      <c r="M130" s="17">
        <f>IFERROR(VLOOKUP($K130,wiz[[Lanes]:[Min FRQT Load Check Lane]],3,FALSE),"n/a")</f>
        <v>1.33</v>
      </c>
      <c r="N130" s="17">
        <f>IFERROR(VLOOKUP($K130,wiz[[Lanes]:[Min FRQT Load Check Lane]],4,FALSE),"n/a")</f>
        <v>0.28999999999999998</v>
      </c>
      <c r="O130" s="17">
        <f>IFERROR(VLOOKUP($K130,wiz[[Lanes]:[Min FRQT Load Check Lane]],5,FALSE),"n/a")</f>
        <v>651</v>
      </c>
      <c r="P130" s="17">
        <f>IFERROR(VLOOKUP($K130,wiz[[Lanes]:[Min FRQT Load Check Lane]],6,FALSE),"n/a")</f>
        <v>1.2</v>
      </c>
      <c r="Q130" s="17">
        <f>IFERROR(VLOOKUP($K130,wiz[[Lanes]:[Min FRQT Load Check Lane]],7,FALSE),"n/a")</f>
        <v>43</v>
      </c>
      <c r="R130" s="17">
        <f>IFERROR(VLOOKUP($K130,wiz[[Lanes]:[Min FRQT Load Check Lane]],8,FALSE),"n/a")</f>
        <v>0.25</v>
      </c>
      <c r="S130" s="17">
        <f>IFERROR(VLOOKUP($K130,wiz[[Lanes]:[Min FRQT Load Check Lane]],9,FALSE),"n/a")</f>
        <v>-38</v>
      </c>
      <c r="T130" s="17">
        <f>IFERROR(VLOOKUP($K130,wiz[[Lanes]:[Min FRQT Load Check Lane]],10,FALSE),"n/a")</f>
        <v>10</v>
      </c>
      <c r="U130" s="17">
        <f>IFERROR(VLOOKUP($K130,wiz[[Lanes]:[Min FRQT Load Check Lane]],11,FALSE),"n/a")</f>
        <v>45</v>
      </c>
      <c r="V130" s="17">
        <f>IFERROR(VLOOKUP($K130,wiz[[Lanes]:[Min FRQT Load Check Lane]],12,FALSE),"n/a")</f>
        <v>106</v>
      </c>
      <c r="W130" s="17">
        <f>IFERROR(VLOOKUP($K130,wiz[[Lanes]:[Min FRQT Load Check Lane]],13,FALSE),"n/a")</f>
        <v>161</v>
      </c>
    </row>
    <row r="131" spans="2:23" x14ac:dyDescent="0.3">
      <c r="B131" s="13" t="s">
        <v>2851</v>
      </c>
      <c r="C131" s="13" t="s">
        <v>2594</v>
      </c>
      <c r="D131" s="13" t="s">
        <v>2594</v>
      </c>
      <c r="E131" s="13" t="s">
        <v>2847</v>
      </c>
      <c r="F131" s="13">
        <v>43545</v>
      </c>
      <c r="G131" s="13" t="s">
        <v>2852</v>
      </c>
      <c r="H131" s="13">
        <v>30180</v>
      </c>
      <c r="I131" s="13">
        <v>2258</v>
      </c>
      <c r="J131" s="13" t="str">
        <f>VLOOKUP(D131,'Matched Names'!$A$1:$C$52,3,FALSE)</f>
        <v xml:space="preserve">CAMPBELL SOUP COMPANY|   </v>
      </c>
      <c r="K131" t="str">
        <f t="shared" ref="K131:K194" si="2">TRIM(CONCATENATE(J131,F131,H131))</f>
        <v>CAMPBELL SOUP COMPANY| 4354530180</v>
      </c>
      <c r="L131" s="17">
        <f>IFERROR(VLOOKUP($K131,wiz[[Lanes]:[Min FRQT Load Check Lane]],2,FALSE),"n/a")</f>
        <v>2</v>
      </c>
      <c r="M131" s="17">
        <f>IFERROR(VLOOKUP($K131,wiz[[Lanes]:[Min FRQT Load Check Lane]],3,FALSE),"n/a")</f>
        <v>1.85</v>
      </c>
      <c r="N131" s="17">
        <f>IFERROR(VLOOKUP($K131,wiz[[Lanes]:[Min FRQT Load Check Lane]],4,FALSE),"n/a")</f>
        <v>0.28999999999999998</v>
      </c>
      <c r="O131" s="17">
        <f>IFERROR(VLOOKUP($K131,wiz[[Lanes]:[Min FRQT Load Check Lane]],5,FALSE),"n/a")</f>
        <v>610</v>
      </c>
      <c r="P131" s="17">
        <f>IFERROR(VLOOKUP($K131,wiz[[Lanes]:[Min FRQT Load Check Lane]],6,FALSE),"n/a")</f>
        <v>1.7</v>
      </c>
      <c r="Q131" s="17">
        <f>IFERROR(VLOOKUP($K131,wiz[[Lanes]:[Min FRQT Load Check Lane]],7,FALSE),"n/a")</f>
        <v>57</v>
      </c>
      <c r="R131" s="17">
        <f>IFERROR(VLOOKUP($K131,wiz[[Lanes]:[Min FRQT Load Check Lane]],8,FALSE),"n/a")</f>
        <v>0.28000000000000003</v>
      </c>
      <c r="S131" s="17">
        <f>IFERROR(VLOOKUP($K131,wiz[[Lanes]:[Min FRQT Load Check Lane]],9,FALSE),"n/a")</f>
        <v>-45</v>
      </c>
      <c r="T131" s="17">
        <f>IFERROR(VLOOKUP($K131,wiz[[Lanes]:[Min FRQT Load Check Lane]],10,FALSE),"n/a")</f>
        <v>10</v>
      </c>
      <c r="U131" s="17">
        <f>IFERROR(VLOOKUP($K131,wiz[[Lanes]:[Min FRQT Load Check Lane]],11,FALSE),"n/a")</f>
        <v>-116</v>
      </c>
      <c r="V131" s="17">
        <f>IFERROR(VLOOKUP($K131,wiz[[Lanes]:[Min FRQT Load Check Lane]],12,FALSE),"n/a")</f>
        <v>28</v>
      </c>
      <c r="W131" s="17">
        <f>IFERROR(VLOOKUP($K131,wiz[[Lanes]:[Min FRQT Load Check Lane]],13,FALSE),"n/a")</f>
        <v>-78</v>
      </c>
    </row>
    <row r="132" spans="2:23" x14ac:dyDescent="0.3">
      <c r="B132" s="13" t="s">
        <v>2853</v>
      </c>
      <c r="C132" s="13" t="s">
        <v>2592</v>
      </c>
      <c r="D132" s="13" t="s">
        <v>2592</v>
      </c>
      <c r="E132" s="13" t="s">
        <v>2765</v>
      </c>
      <c r="F132" s="13">
        <v>29805</v>
      </c>
      <c r="G132" s="13" t="s">
        <v>2854</v>
      </c>
      <c r="H132" s="13">
        <v>38305</v>
      </c>
      <c r="I132" s="13">
        <v>849</v>
      </c>
      <c r="J132" s="13" t="str">
        <f>VLOOKUP(D132,'Matched Names'!$A$1:$C$52,3,FALSE)</f>
        <v xml:space="preserve">CARLSTAR             |   </v>
      </c>
      <c r="K132" t="str">
        <f t="shared" si="2"/>
        <v>CARLSTAR | 2980538305</v>
      </c>
      <c r="L132" s="17" t="str">
        <f>IFERROR(VLOOKUP($K132,wiz[[Lanes]:[Min FRQT Load Check Lane]],2,FALSE),"n/a")</f>
        <v>n/a</v>
      </c>
      <c r="M132" s="17" t="str">
        <f>IFERROR(VLOOKUP($K132,wiz[[Lanes]:[Min FRQT Load Check Lane]],3,FALSE),"n/a")</f>
        <v>n/a</v>
      </c>
      <c r="N132" s="17" t="str">
        <f>IFERROR(VLOOKUP($K132,wiz[[Lanes]:[Min FRQT Load Check Lane]],4,FALSE),"n/a")</f>
        <v>n/a</v>
      </c>
      <c r="O132" s="17" t="str">
        <f>IFERROR(VLOOKUP($K132,wiz[[Lanes]:[Min FRQT Load Check Lane]],5,FALSE),"n/a")</f>
        <v>n/a</v>
      </c>
      <c r="P132" s="17" t="str">
        <f>IFERROR(VLOOKUP($K132,wiz[[Lanes]:[Min FRQT Load Check Lane]],6,FALSE),"n/a")</f>
        <v>n/a</v>
      </c>
      <c r="Q132" s="17" t="str">
        <f>IFERROR(VLOOKUP($K132,wiz[[Lanes]:[Min FRQT Load Check Lane]],7,FALSE),"n/a")</f>
        <v>n/a</v>
      </c>
      <c r="R132" s="17" t="str">
        <f>IFERROR(VLOOKUP($K132,wiz[[Lanes]:[Min FRQT Load Check Lane]],8,FALSE),"n/a")</f>
        <v>n/a</v>
      </c>
      <c r="S132" s="17" t="str">
        <f>IFERROR(VLOOKUP($K132,wiz[[Lanes]:[Min FRQT Load Check Lane]],9,FALSE),"n/a")</f>
        <v>n/a</v>
      </c>
      <c r="T132" s="17" t="str">
        <f>IFERROR(VLOOKUP($K132,wiz[[Lanes]:[Min FRQT Load Check Lane]],10,FALSE),"n/a")</f>
        <v>n/a</v>
      </c>
      <c r="U132" s="17" t="str">
        <f>IFERROR(VLOOKUP($K132,wiz[[Lanes]:[Min FRQT Load Check Lane]],11,FALSE),"n/a")</f>
        <v>n/a</v>
      </c>
      <c r="V132" s="17" t="str">
        <f>IFERROR(VLOOKUP($K132,wiz[[Lanes]:[Min FRQT Load Check Lane]],12,FALSE),"n/a")</f>
        <v>n/a</v>
      </c>
      <c r="W132" s="17" t="str">
        <f>IFERROR(VLOOKUP($K132,wiz[[Lanes]:[Min FRQT Load Check Lane]],13,FALSE),"n/a")</f>
        <v>n/a</v>
      </c>
    </row>
    <row r="133" spans="2:23" x14ac:dyDescent="0.3">
      <c r="B133" s="13" t="s">
        <v>2855</v>
      </c>
      <c r="C133" s="13" t="s">
        <v>2592</v>
      </c>
      <c r="D133" s="13" t="s">
        <v>2592</v>
      </c>
      <c r="E133" s="13" t="s">
        <v>2856</v>
      </c>
      <c r="F133" s="13">
        <v>37716</v>
      </c>
      <c r="G133" s="13" t="s">
        <v>2857</v>
      </c>
      <c r="H133" s="13">
        <v>53086</v>
      </c>
      <c r="I133" s="13">
        <v>7230</v>
      </c>
      <c r="J133" s="13" t="str">
        <f>VLOOKUP(D133,'Matched Names'!$A$1:$C$52,3,FALSE)</f>
        <v xml:space="preserve">CARLSTAR             |   </v>
      </c>
      <c r="K133" t="str">
        <f t="shared" si="2"/>
        <v>CARLSTAR | 3771653086</v>
      </c>
      <c r="L133" s="17">
        <f>IFERROR(VLOOKUP($K133,wiz[[Lanes]:[Min FRQT Load Check Lane]],2,FALSE),"n/a")</f>
        <v>8</v>
      </c>
      <c r="M133" s="17">
        <f>IFERROR(VLOOKUP($K133,wiz[[Lanes]:[Min FRQT Load Check Lane]],3,FALSE),"n/a")</f>
        <v>1.73</v>
      </c>
      <c r="N133" s="17">
        <f>IFERROR(VLOOKUP($K133,wiz[[Lanes]:[Min FRQT Load Check Lane]],4,FALSE),"n/a")</f>
        <v>0.18</v>
      </c>
      <c r="O133" s="17">
        <f>IFERROR(VLOOKUP($K133,wiz[[Lanes]:[Min FRQT Load Check Lane]],5,FALSE),"n/a")</f>
        <v>624</v>
      </c>
      <c r="P133" s="17">
        <f>IFERROR(VLOOKUP($K133,wiz[[Lanes]:[Min FRQT Load Check Lane]],6,FALSE),"n/a")</f>
        <v>1.44</v>
      </c>
      <c r="Q133" s="17">
        <f>IFERROR(VLOOKUP($K133,wiz[[Lanes]:[Min FRQT Load Check Lane]],7,FALSE),"n/a")</f>
        <v>122</v>
      </c>
      <c r="R133" s="17">
        <f>IFERROR(VLOOKUP($K133,wiz[[Lanes]:[Min FRQT Load Check Lane]],8,FALSE),"n/a")</f>
        <v>0.34</v>
      </c>
      <c r="S133" s="17">
        <f>IFERROR(VLOOKUP($K133,wiz[[Lanes]:[Min FRQT Load Check Lane]],9,FALSE),"n/a")</f>
        <v>72</v>
      </c>
      <c r="T133" s="17">
        <f>IFERROR(VLOOKUP($K133,wiz[[Lanes]:[Min FRQT Load Check Lane]],10,FALSE),"n/a")</f>
        <v>-93</v>
      </c>
      <c r="U133" s="17">
        <f>IFERROR(VLOOKUP($K133,wiz[[Lanes]:[Min FRQT Load Check Lane]],11,FALSE),"n/a")</f>
        <v>-54</v>
      </c>
      <c r="V133" s="17">
        <f>IFERROR(VLOOKUP($K133,wiz[[Lanes]:[Min FRQT Load Check Lane]],12,FALSE),"n/a")</f>
        <v>121</v>
      </c>
      <c r="W133" s="17">
        <f>IFERROR(VLOOKUP($K133,wiz[[Lanes]:[Min FRQT Load Check Lane]],13,FALSE),"n/a")</f>
        <v>-26</v>
      </c>
    </row>
    <row r="134" spans="2:23" x14ac:dyDescent="0.3">
      <c r="B134" s="13" t="s">
        <v>2858</v>
      </c>
      <c r="C134" s="13" t="s">
        <v>2592</v>
      </c>
      <c r="D134" s="13" t="s">
        <v>2592</v>
      </c>
      <c r="E134" s="13" t="s">
        <v>2859</v>
      </c>
      <c r="F134" s="13">
        <v>37055</v>
      </c>
      <c r="G134" s="13" t="s">
        <v>2765</v>
      </c>
      <c r="H134" s="13">
        <v>29805</v>
      </c>
      <c r="I134" s="13">
        <v>895</v>
      </c>
      <c r="J134" s="13" t="str">
        <f>VLOOKUP(D134,'Matched Names'!$A$1:$C$52,3,FALSE)</f>
        <v xml:space="preserve">CARLSTAR             |   </v>
      </c>
      <c r="K134" t="str">
        <f t="shared" si="2"/>
        <v>CARLSTAR | 3705529805</v>
      </c>
      <c r="L134" s="17" t="str">
        <f>IFERROR(VLOOKUP($K134,wiz[[Lanes]:[Min FRQT Load Check Lane]],2,FALSE),"n/a")</f>
        <v>n/a</v>
      </c>
      <c r="M134" s="17" t="str">
        <f>IFERROR(VLOOKUP($K134,wiz[[Lanes]:[Min FRQT Load Check Lane]],3,FALSE),"n/a")</f>
        <v>n/a</v>
      </c>
      <c r="N134" s="17" t="str">
        <f>IFERROR(VLOOKUP($K134,wiz[[Lanes]:[Min FRQT Load Check Lane]],4,FALSE),"n/a")</f>
        <v>n/a</v>
      </c>
      <c r="O134" s="17" t="str">
        <f>IFERROR(VLOOKUP($K134,wiz[[Lanes]:[Min FRQT Load Check Lane]],5,FALSE),"n/a")</f>
        <v>n/a</v>
      </c>
      <c r="P134" s="17" t="str">
        <f>IFERROR(VLOOKUP($K134,wiz[[Lanes]:[Min FRQT Load Check Lane]],6,FALSE),"n/a")</f>
        <v>n/a</v>
      </c>
      <c r="Q134" s="17" t="str">
        <f>IFERROR(VLOOKUP($K134,wiz[[Lanes]:[Min FRQT Load Check Lane]],7,FALSE),"n/a")</f>
        <v>n/a</v>
      </c>
      <c r="R134" s="17" t="str">
        <f>IFERROR(VLOOKUP($K134,wiz[[Lanes]:[Min FRQT Load Check Lane]],8,FALSE),"n/a")</f>
        <v>n/a</v>
      </c>
      <c r="S134" s="17" t="str">
        <f>IFERROR(VLOOKUP($K134,wiz[[Lanes]:[Min FRQT Load Check Lane]],9,FALSE),"n/a")</f>
        <v>n/a</v>
      </c>
      <c r="T134" s="17" t="str">
        <f>IFERROR(VLOOKUP($K134,wiz[[Lanes]:[Min FRQT Load Check Lane]],10,FALSE),"n/a")</f>
        <v>n/a</v>
      </c>
      <c r="U134" s="17" t="str">
        <f>IFERROR(VLOOKUP($K134,wiz[[Lanes]:[Min FRQT Load Check Lane]],11,FALSE),"n/a")</f>
        <v>n/a</v>
      </c>
      <c r="V134" s="17" t="str">
        <f>IFERROR(VLOOKUP($K134,wiz[[Lanes]:[Min FRQT Load Check Lane]],12,FALSE),"n/a")</f>
        <v>n/a</v>
      </c>
      <c r="W134" s="17" t="str">
        <f>IFERROR(VLOOKUP($K134,wiz[[Lanes]:[Min FRQT Load Check Lane]],13,FALSE),"n/a")</f>
        <v>n/a</v>
      </c>
    </row>
    <row r="135" spans="2:23" x14ac:dyDescent="0.3">
      <c r="B135" s="13" t="s">
        <v>2860</v>
      </c>
      <c r="C135" s="13" t="s">
        <v>2592</v>
      </c>
      <c r="D135" s="13" t="s">
        <v>2592</v>
      </c>
      <c r="E135" s="13" t="s">
        <v>2854</v>
      </c>
      <c r="F135" s="13">
        <v>38305</v>
      </c>
      <c r="G135" s="13" t="s">
        <v>2765</v>
      </c>
      <c r="H135" s="13">
        <v>29805</v>
      </c>
      <c r="I135" s="13">
        <v>1195</v>
      </c>
      <c r="J135" s="13" t="str">
        <f>VLOOKUP(D135,'Matched Names'!$A$1:$C$52,3,FALSE)</f>
        <v xml:space="preserve">CARLSTAR             |   </v>
      </c>
      <c r="K135" t="str">
        <f t="shared" si="2"/>
        <v>CARLSTAR | 3830529805</v>
      </c>
      <c r="L135" s="17" t="str">
        <f>IFERROR(VLOOKUP($K135,wiz[[Lanes]:[Min FRQT Load Check Lane]],2,FALSE),"n/a")</f>
        <v>n/a</v>
      </c>
      <c r="M135" s="17" t="str">
        <f>IFERROR(VLOOKUP($K135,wiz[[Lanes]:[Min FRQT Load Check Lane]],3,FALSE),"n/a")</f>
        <v>n/a</v>
      </c>
      <c r="N135" s="17" t="str">
        <f>IFERROR(VLOOKUP($K135,wiz[[Lanes]:[Min FRQT Load Check Lane]],4,FALSE),"n/a")</f>
        <v>n/a</v>
      </c>
      <c r="O135" s="17" t="str">
        <f>IFERROR(VLOOKUP($K135,wiz[[Lanes]:[Min FRQT Load Check Lane]],5,FALSE),"n/a")</f>
        <v>n/a</v>
      </c>
      <c r="P135" s="17" t="str">
        <f>IFERROR(VLOOKUP($K135,wiz[[Lanes]:[Min FRQT Load Check Lane]],6,FALSE),"n/a")</f>
        <v>n/a</v>
      </c>
      <c r="Q135" s="17" t="str">
        <f>IFERROR(VLOOKUP($K135,wiz[[Lanes]:[Min FRQT Load Check Lane]],7,FALSE),"n/a")</f>
        <v>n/a</v>
      </c>
      <c r="R135" s="17" t="str">
        <f>IFERROR(VLOOKUP($K135,wiz[[Lanes]:[Min FRQT Load Check Lane]],8,FALSE),"n/a")</f>
        <v>n/a</v>
      </c>
      <c r="S135" s="17" t="str">
        <f>IFERROR(VLOOKUP($K135,wiz[[Lanes]:[Min FRQT Load Check Lane]],9,FALSE),"n/a")</f>
        <v>n/a</v>
      </c>
      <c r="T135" s="17" t="str">
        <f>IFERROR(VLOOKUP($K135,wiz[[Lanes]:[Min FRQT Load Check Lane]],10,FALSE),"n/a")</f>
        <v>n/a</v>
      </c>
      <c r="U135" s="17" t="str">
        <f>IFERROR(VLOOKUP($K135,wiz[[Lanes]:[Min FRQT Load Check Lane]],11,FALSE),"n/a")</f>
        <v>n/a</v>
      </c>
      <c r="V135" s="17" t="str">
        <f>IFERROR(VLOOKUP($K135,wiz[[Lanes]:[Min FRQT Load Check Lane]],12,FALSE),"n/a")</f>
        <v>n/a</v>
      </c>
      <c r="W135" s="17" t="str">
        <f>IFERROR(VLOOKUP($K135,wiz[[Lanes]:[Min FRQT Load Check Lane]],13,FALSE),"n/a")</f>
        <v>n/a</v>
      </c>
    </row>
    <row r="136" spans="2:23" x14ac:dyDescent="0.3">
      <c r="B136" s="13" t="s">
        <v>2861</v>
      </c>
      <c r="C136" s="13" t="s">
        <v>2592</v>
      </c>
      <c r="D136" s="13" t="s">
        <v>2592</v>
      </c>
      <c r="E136" s="13" t="s">
        <v>2854</v>
      </c>
      <c r="F136" s="13">
        <v>38305</v>
      </c>
      <c r="G136" s="13" t="s">
        <v>2759</v>
      </c>
      <c r="H136" s="13">
        <v>27893</v>
      </c>
      <c r="I136" s="13">
        <v>1201.3399999999999</v>
      </c>
      <c r="J136" s="13" t="str">
        <f>VLOOKUP(D136,'Matched Names'!$A$1:$C$52,3,FALSE)</f>
        <v xml:space="preserve">CARLSTAR             |   </v>
      </c>
      <c r="K136" t="str">
        <f t="shared" si="2"/>
        <v>CARLSTAR | 3830527893</v>
      </c>
      <c r="L136" s="17" t="str">
        <f>IFERROR(VLOOKUP($K136,wiz[[Lanes]:[Min FRQT Load Check Lane]],2,FALSE),"n/a")</f>
        <v>n/a</v>
      </c>
      <c r="M136" s="17" t="str">
        <f>IFERROR(VLOOKUP($K136,wiz[[Lanes]:[Min FRQT Load Check Lane]],3,FALSE),"n/a")</f>
        <v>n/a</v>
      </c>
      <c r="N136" s="17" t="str">
        <f>IFERROR(VLOOKUP($K136,wiz[[Lanes]:[Min FRQT Load Check Lane]],4,FALSE),"n/a")</f>
        <v>n/a</v>
      </c>
      <c r="O136" s="17" t="str">
        <f>IFERROR(VLOOKUP($K136,wiz[[Lanes]:[Min FRQT Load Check Lane]],5,FALSE),"n/a")</f>
        <v>n/a</v>
      </c>
      <c r="P136" s="17" t="str">
        <f>IFERROR(VLOOKUP($K136,wiz[[Lanes]:[Min FRQT Load Check Lane]],6,FALSE),"n/a")</f>
        <v>n/a</v>
      </c>
      <c r="Q136" s="17" t="str">
        <f>IFERROR(VLOOKUP($K136,wiz[[Lanes]:[Min FRQT Load Check Lane]],7,FALSE),"n/a")</f>
        <v>n/a</v>
      </c>
      <c r="R136" s="17" t="str">
        <f>IFERROR(VLOOKUP($K136,wiz[[Lanes]:[Min FRQT Load Check Lane]],8,FALSE),"n/a")</f>
        <v>n/a</v>
      </c>
      <c r="S136" s="17" t="str">
        <f>IFERROR(VLOOKUP($K136,wiz[[Lanes]:[Min FRQT Load Check Lane]],9,FALSE),"n/a")</f>
        <v>n/a</v>
      </c>
      <c r="T136" s="17" t="str">
        <f>IFERROR(VLOOKUP($K136,wiz[[Lanes]:[Min FRQT Load Check Lane]],10,FALSE),"n/a")</f>
        <v>n/a</v>
      </c>
      <c r="U136" s="17" t="str">
        <f>IFERROR(VLOOKUP($K136,wiz[[Lanes]:[Min FRQT Load Check Lane]],11,FALSE),"n/a")</f>
        <v>n/a</v>
      </c>
      <c r="V136" s="17" t="str">
        <f>IFERROR(VLOOKUP($K136,wiz[[Lanes]:[Min FRQT Load Check Lane]],12,FALSE),"n/a")</f>
        <v>n/a</v>
      </c>
      <c r="W136" s="17" t="str">
        <f>IFERROR(VLOOKUP($K136,wiz[[Lanes]:[Min FRQT Load Check Lane]],13,FALSE),"n/a")</f>
        <v>n/a</v>
      </c>
    </row>
    <row r="137" spans="2:23" x14ac:dyDescent="0.3">
      <c r="B137" s="13" t="s">
        <v>2862</v>
      </c>
      <c r="C137" s="13" t="s">
        <v>2592</v>
      </c>
      <c r="D137" s="13" t="s">
        <v>2592</v>
      </c>
      <c r="E137" s="13" t="s">
        <v>2863</v>
      </c>
      <c r="F137" s="13">
        <v>30253</v>
      </c>
      <c r="G137" s="13" t="s">
        <v>2864</v>
      </c>
      <c r="H137" s="13">
        <v>60115</v>
      </c>
      <c r="I137" s="13">
        <v>1220</v>
      </c>
      <c r="J137" s="13" t="str">
        <f>VLOOKUP(D137,'Matched Names'!$A$1:$C$52,3,FALSE)</f>
        <v xml:space="preserve">CARLSTAR             |   </v>
      </c>
      <c r="K137" t="str">
        <f t="shared" si="2"/>
        <v>CARLSTAR | 3025360115</v>
      </c>
      <c r="L137" s="17">
        <f>IFERROR(VLOOKUP($K137,wiz[[Lanes]:[Min FRQT Load Check Lane]],2,FALSE),"n/a")</f>
        <v>1</v>
      </c>
      <c r="M137" s="17">
        <f>IFERROR(VLOOKUP($K137,wiz[[Lanes]:[Min FRQT Load Check Lane]],3,FALSE),"n/a")</f>
        <v>1.62</v>
      </c>
      <c r="N137" s="17">
        <f>IFERROR(VLOOKUP($K137,wiz[[Lanes]:[Min FRQT Load Check Lane]],4,FALSE),"n/a")</f>
        <v>0.17</v>
      </c>
      <c r="O137" s="17">
        <f>IFERROR(VLOOKUP($K137,wiz[[Lanes]:[Min FRQT Load Check Lane]],5,FALSE),"n/a")</f>
        <v>755</v>
      </c>
      <c r="P137" s="17">
        <f>IFERROR(VLOOKUP($K137,wiz[[Lanes]:[Min FRQT Load Check Lane]],6,FALSE),"n/a")</f>
        <v>1.79</v>
      </c>
      <c r="Q137" s="17">
        <f>IFERROR(VLOOKUP($K137,wiz[[Lanes]:[Min FRQT Load Check Lane]],7,FALSE),"n/a")</f>
        <v>61</v>
      </c>
      <c r="R137" s="17">
        <f>IFERROR(VLOOKUP($K137,wiz[[Lanes]:[Min FRQT Load Check Lane]],8,FALSE),"n/a")</f>
        <v>0.3</v>
      </c>
      <c r="S137" s="17">
        <f>IFERROR(VLOOKUP($K137,wiz[[Lanes]:[Min FRQT Load Check Lane]],9,FALSE),"n/a")</f>
        <v>73</v>
      </c>
      <c r="T137" s="17">
        <f>IFERROR(VLOOKUP($K137,wiz[[Lanes]:[Min FRQT Load Check Lane]],10,FALSE),"n/a")</f>
        <v>-25</v>
      </c>
      <c r="U137" s="17">
        <f>IFERROR(VLOOKUP($K137,wiz[[Lanes]:[Min FRQT Load Check Lane]],11,FALSE),"n/a")</f>
        <v>3</v>
      </c>
      <c r="V137" s="17">
        <f>IFERROR(VLOOKUP($K137,wiz[[Lanes]:[Min FRQT Load Check Lane]],12,FALSE),"n/a")</f>
        <v>80</v>
      </c>
      <c r="W137" s="17">
        <f>IFERROR(VLOOKUP($K137,wiz[[Lanes]:[Min FRQT Load Check Lane]],13,FALSE),"n/a")</f>
        <v>58</v>
      </c>
    </row>
    <row r="138" spans="2:23" x14ac:dyDescent="0.3">
      <c r="B138" s="13" t="s">
        <v>2865</v>
      </c>
      <c r="C138" s="13" t="s">
        <v>2592</v>
      </c>
      <c r="D138" s="13" t="s">
        <v>2592</v>
      </c>
      <c r="E138" s="13" t="s">
        <v>2863</v>
      </c>
      <c r="F138" s="13">
        <v>30253</v>
      </c>
      <c r="G138" s="13" t="s">
        <v>2854</v>
      </c>
      <c r="H138" s="13">
        <v>38305</v>
      </c>
      <c r="I138" s="13">
        <v>590</v>
      </c>
      <c r="J138" s="13" t="str">
        <f>VLOOKUP(D138,'Matched Names'!$A$1:$C$52,3,FALSE)</f>
        <v xml:space="preserve">CARLSTAR             |   </v>
      </c>
      <c r="K138" t="str">
        <f t="shared" si="2"/>
        <v>CARLSTAR | 3025338305</v>
      </c>
      <c r="L138" s="17" t="str">
        <f>IFERROR(VLOOKUP($K138,wiz[[Lanes]:[Min FRQT Load Check Lane]],2,FALSE),"n/a")</f>
        <v>n/a</v>
      </c>
      <c r="M138" s="17" t="str">
        <f>IFERROR(VLOOKUP($K138,wiz[[Lanes]:[Min FRQT Load Check Lane]],3,FALSE),"n/a")</f>
        <v>n/a</v>
      </c>
      <c r="N138" s="17" t="str">
        <f>IFERROR(VLOOKUP($K138,wiz[[Lanes]:[Min FRQT Load Check Lane]],4,FALSE),"n/a")</f>
        <v>n/a</v>
      </c>
      <c r="O138" s="17" t="str">
        <f>IFERROR(VLOOKUP($K138,wiz[[Lanes]:[Min FRQT Load Check Lane]],5,FALSE),"n/a")</f>
        <v>n/a</v>
      </c>
      <c r="P138" s="17" t="str">
        <f>IFERROR(VLOOKUP($K138,wiz[[Lanes]:[Min FRQT Load Check Lane]],6,FALSE),"n/a")</f>
        <v>n/a</v>
      </c>
      <c r="Q138" s="17" t="str">
        <f>IFERROR(VLOOKUP($K138,wiz[[Lanes]:[Min FRQT Load Check Lane]],7,FALSE),"n/a")</f>
        <v>n/a</v>
      </c>
      <c r="R138" s="17" t="str">
        <f>IFERROR(VLOOKUP($K138,wiz[[Lanes]:[Min FRQT Load Check Lane]],8,FALSE),"n/a")</f>
        <v>n/a</v>
      </c>
      <c r="S138" s="17" t="str">
        <f>IFERROR(VLOOKUP($K138,wiz[[Lanes]:[Min FRQT Load Check Lane]],9,FALSE),"n/a")</f>
        <v>n/a</v>
      </c>
      <c r="T138" s="17" t="str">
        <f>IFERROR(VLOOKUP($K138,wiz[[Lanes]:[Min FRQT Load Check Lane]],10,FALSE),"n/a")</f>
        <v>n/a</v>
      </c>
      <c r="U138" s="17" t="str">
        <f>IFERROR(VLOOKUP($K138,wiz[[Lanes]:[Min FRQT Load Check Lane]],11,FALSE),"n/a")</f>
        <v>n/a</v>
      </c>
      <c r="V138" s="17" t="str">
        <f>IFERROR(VLOOKUP($K138,wiz[[Lanes]:[Min FRQT Load Check Lane]],12,FALSE),"n/a")</f>
        <v>n/a</v>
      </c>
      <c r="W138" s="17" t="str">
        <f>IFERROR(VLOOKUP($K138,wiz[[Lanes]:[Min FRQT Load Check Lane]],13,FALSE),"n/a")</f>
        <v>n/a</v>
      </c>
    </row>
    <row r="139" spans="2:23" x14ac:dyDescent="0.3">
      <c r="B139" s="13" t="s">
        <v>2866</v>
      </c>
      <c r="C139" s="13" t="s">
        <v>2592</v>
      </c>
      <c r="D139" s="13" t="s">
        <v>2592</v>
      </c>
      <c r="E139" s="13" t="s">
        <v>2863</v>
      </c>
      <c r="F139" s="13">
        <v>30253</v>
      </c>
      <c r="G139" s="13" t="s">
        <v>2635</v>
      </c>
      <c r="H139" s="13">
        <v>38118</v>
      </c>
      <c r="I139" s="13">
        <v>3640</v>
      </c>
      <c r="J139" s="13" t="str">
        <f>VLOOKUP(D139,'Matched Names'!$A$1:$C$52,3,FALSE)</f>
        <v xml:space="preserve">CARLSTAR             |   </v>
      </c>
      <c r="K139" t="str">
        <f t="shared" si="2"/>
        <v>CARLSTAR | 3025338118</v>
      </c>
      <c r="L139" s="17" t="str">
        <f>IFERROR(VLOOKUP($K139,wiz[[Lanes]:[Min FRQT Load Check Lane]],2,FALSE),"n/a")</f>
        <v>n/a</v>
      </c>
      <c r="M139" s="17" t="str">
        <f>IFERROR(VLOOKUP($K139,wiz[[Lanes]:[Min FRQT Load Check Lane]],3,FALSE),"n/a")</f>
        <v>n/a</v>
      </c>
      <c r="N139" s="17" t="str">
        <f>IFERROR(VLOOKUP($K139,wiz[[Lanes]:[Min FRQT Load Check Lane]],4,FALSE),"n/a")</f>
        <v>n/a</v>
      </c>
      <c r="O139" s="17" t="str">
        <f>IFERROR(VLOOKUP($K139,wiz[[Lanes]:[Min FRQT Load Check Lane]],5,FALSE),"n/a")</f>
        <v>n/a</v>
      </c>
      <c r="P139" s="17" t="str">
        <f>IFERROR(VLOOKUP($K139,wiz[[Lanes]:[Min FRQT Load Check Lane]],6,FALSE),"n/a")</f>
        <v>n/a</v>
      </c>
      <c r="Q139" s="17" t="str">
        <f>IFERROR(VLOOKUP($K139,wiz[[Lanes]:[Min FRQT Load Check Lane]],7,FALSE),"n/a")</f>
        <v>n/a</v>
      </c>
      <c r="R139" s="17" t="str">
        <f>IFERROR(VLOOKUP($K139,wiz[[Lanes]:[Min FRQT Load Check Lane]],8,FALSE),"n/a")</f>
        <v>n/a</v>
      </c>
      <c r="S139" s="17" t="str">
        <f>IFERROR(VLOOKUP($K139,wiz[[Lanes]:[Min FRQT Load Check Lane]],9,FALSE),"n/a")</f>
        <v>n/a</v>
      </c>
      <c r="T139" s="17" t="str">
        <f>IFERROR(VLOOKUP($K139,wiz[[Lanes]:[Min FRQT Load Check Lane]],10,FALSE),"n/a")</f>
        <v>n/a</v>
      </c>
      <c r="U139" s="17" t="str">
        <f>IFERROR(VLOOKUP($K139,wiz[[Lanes]:[Min FRQT Load Check Lane]],11,FALSE),"n/a")</f>
        <v>n/a</v>
      </c>
      <c r="V139" s="17" t="str">
        <f>IFERROR(VLOOKUP($K139,wiz[[Lanes]:[Min FRQT Load Check Lane]],12,FALSE),"n/a")</f>
        <v>n/a</v>
      </c>
      <c r="W139" s="17" t="str">
        <f>IFERROR(VLOOKUP($K139,wiz[[Lanes]:[Min FRQT Load Check Lane]],13,FALSE),"n/a")</f>
        <v>n/a</v>
      </c>
    </row>
    <row r="140" spans="2:23" x14ac:dyDescent="0.3">
      <c r="B140" s="13" t="s">
        <v>2866</v>
      </c>
      <c r="C140" s="13" t="s">
        <v>2592</v>
      </c>
      <c r="D140" s="13" t="s">
        <v>2592</v>
      </c>
      <c r="E140" s="13" t="s">
        <v>2863</v>
      </c>
      <c r="F140" s="13">
        <v>30253</v>
      </c>
      <c r="G140" s="13" t="s">
        <v>2635</v>
      </c>
      <c r="H140" s="13">
        <v>38141</v>
      </c>
      <c r="I140" s="13">
        <v>520</v>
      </c>
      <c r="J140" s="13" t="str">
        <f>VLOOKUP(D140,'Matched Names'!$A$1:$C$52,3,FALSE)</f>
        <v xml:space="preserve">CARLSTAR             |   </v>
      </c>
      <c r="K140" t="str">
        <f t="shared" si="2"/>
        <v>CARLSTAR | 3025338141</v>
      </c>
      <c r="L140" s="17" t="str">
        <f>IFERROR(VLOOKUP($K140,wiz[[Lanes]:[Min FRQT Load Check Lane]],2,FALSE),"n/a")</f>
        <v>n/a</v>
      </c>
      <c r="M140" s="17" t="str">
        <f>IFERROR(VLOOKUP($K140,wiz[[Lanes]:[Min FRQT Load Check Lane]],3,FALSE),"n/a")</f>
        <v>n/a</v>
      </c>
      <c r="N140" s="17" t="str">
        <f>IFERROR(VLOOKUP($K140,wiz[[Lanes]:[Min FRQT Load Check Lane]],4,FALSE),"n/a")</f>
        <v>n/a</v>
      </c>
      <c r="O140" s="17" t="str">
        <f>IFERROR(VLOOKUP($K140,wiz[[Lanes]:[Min FRQT Load Check Lane]],5,FALSE),"n/a")</f>
        <v>n/a</v>
      </c>
      <c r="P140" s="17" t="str">
        <f>IFERROR(VLOOKUP($K140,wiz[[Lanes]:[Min FRQT Load Check Lane]],6,FALSE),"n/a")</f>
        <v>n/a</v>
      </c>
      <c r="Q140" s="17" t="str">
        <f>IFERROR(VLOOKUP($K140,wiz[[Lanes]:[Min FRQT Load Check Lane]],7,FALSE),"n/a")</f>
        <v>n/a</v>
      </c>
      <c r="R140" s="17" t="str">
        <f>IFERROR(VLOOKUP($K140,wiz[[Lanes]:[Min FRQT Load Check Lane]],8,FALSE),"n/a")</f>
        <v>n/a</v>
      </c>
      <c r="S140" s="17" t="str">
        <f>IFERROR(VLOOKUP($K140,wiz[[Lanes]:[Min FRQT Load Check Lane]],9,FALSE),"n/a")</f>
        <v>n/a</v>
      </c>
      <c r="T140" s="17" t="str">
        <f>IFERROR(VLOOKUP($K140,wiz[[Lanes]:[Min FRQT Load Check Lane]],10,FALSE),"n/a")</f>
        <v>n/a</v>
      </c>
      <c r="U140" s="17" t="str">
        <f>IFERROR(VLOOKUP($K140,wiz[[Lanes]:[Min FRQT Load Check Lane]],11,FALSE),"n/a")</f>
        <v>n/a</v>
      </c>
      <c r="V140" s="17" t="str">
        <f>IFERROR(VLOOKUP($K140,wiz[[Lanes]:[Min FRQT Load Check Lane]],12,FALSE),"n/a")</f>
        <v>n/a</v>
      </c>
      <c r="W140" s="17" t="str">
        <f>IFERROR(VLOOKUP($K140,wiz[[Lanes]:[Min FRQT Load Check Lane]],13,FALSE),"n/a")</f>
        <v>n/a</v>
      </c>
    </row>
    <row r="141" spans="2:23" x14ac:dyDescent="0.3">
      <c r="B141" s="13" t="s">
        <v>2867</v>
      </c>
      <c r="C141" s="13" t="s">
        <v>2592</v>
      </c>
      <c r="D141" s="13" t="s">
        <v>2592</v>
      </c>
      <c r="E141" s="13" t="s">
        <v>2863</v>
      </c>
      <c r="F141" s="13">
        <v>30253</v>
      </c>
      <c r="G141" s="13" t="s">
        <v>2868</v>
      </c>
      <c r="H141" s="13">
        <v>48083</v>
      </c>
      <c r="I141" s="13">
        <v>6993</v>
      </c>
      <c r="J141" s="13" t="str">
        <f>VLOOKUP(D141,'Matched Names'!$A$1:$C$52,3,FALSE)</f>
        <v xml:space="preserve">CARLSTAR             |   </v>
      </c>
      <c r="K141" t="str">
        <f t="shared" si="2"/>
        <v>CARLSTAR | 3025348083</v>
      </c>
      <c r="L141" s="17" t="str">
        <f>IFERROR(VLOOKUP($K141,wiz[[Lanes]:[Min FRQT Load Check Lane]],2,FALSE),"n/a")</f>
        <v>n/a</v>
      </c>
      <c r="M141" s="17" t="str">
        <f>IFERROR(VLOOKUP($K141,wiz[[Lanes]:[Min FRQT Load Check Lane]],3,FALSE),"n/a")</f>
        <v>n/a</v>
      </c>
      <c r="N141" s="17" t="str">
        <f>IFERROR(VLOOKUP($K141,wiz[[Lanes]:[Min FRQT Load Check Lane]],4,FALSE),"n/a")</f>
        <v>n/a</v>
      </c>
      <c r="O141" s="17" t="str">
        <f>IFERROR(VLOOKUP($K141,wiz[[Lanes]:[Min FRQT Load Check Lane]],5,FALSE),"n/a")</f>
        <v>n/a</v>
      </c>
      <c r="P141" s="17" t="str">
        <f>IFERROR(VLOOKUP($K141,wiz[[Lanes]:[Min FRQT Load Check Lane]],6,FALSE),"n/a")</f>
        <v>n/a</v>
      </c>
      <c r="Q141" s="17" t="str">
        <f>IFERROR(VLOOKUP($K141,wiz[[Lanes]:[Min FRQT Load Check Lane]],7,FALSE),"n/a")</f>
        <v>n/a</v>
      </c>
      <c r="R141" s="17" t="str">
        <f>IFERROR(VLOOKUP($K141,wiz[[Lanes]:[Min FRQT Load Check Lane]],8,FALSE),"n/a")</f>
        <v>n/a</v>
      </c>
      <c r="S141" s="17" t="str">
        <f>IFERROR(VLOOKUP($K141,wiz[[Lanes]:[Min FRQT Load Check Lane]],9,FALSE),"n/a")</f>
        <v>n/a</v>
      </c>
      <c r="T141" s="17" t="str">
        <f>IFERROR(VLOOKUP($K141,wiz[[Lanes]:[Min FRQT Load Check Lane]],10,FALSE),"n/a")</f>
        <v>n/a</v>
      </c>
      <c r="U141" s="17" t="str">
        <f>IFERROR(VLOOKUP($K141,wiz[[Lanes]:[Min FRQT Load Check Lane]],11,FALSE),"n/a")</f>
        <v>n/a</v>
      </c>
      <c r="V141" s="17" t="str">
        <f>IFERROR(VLOOKUP($K141,wiz[[Lanes]:[Min FRQT Load Check Lane]],12,FALSE),"n/a")</f>
        <v>n/a</v>
      </c>
      <c r="W141" s="17" t="str">
        <f>IFERROR(VLOOKUP($K141,wiz[[Lanes]:[Min FRQT Load Check Lane]],13,FALSE),"n/a")</f>
        <v>n/a</v>
      </c>
    </row>
    <row r="142" spans="2:23" x14ac:dyDescent="0.3">
      <c r="B142" s="13" t="s">
        <v>2869</v>
      </c>
      <c r="C142" s="13" t="s">
        <v>2592</v>
      </c>
      <c r="D142" s="13" t="s">
        <v>2592</v>
      </c>
      <c r="E142" s="13" t="s">
        <v>2870</v>
      </c>
      <c r="F142" s="13">
        <v>77630</v>
      </c>
      <c r="G142" s="13" t="s">
        <v>2856</v>
      </c>
      <c r="H142" s="13">
        <v>37716</v>
      </c>
      <c r="I142" s="13">
        <v>3550</v>
      </c>
      <c r="J142" s="13" t="str">
        <f>VLOOKUP(D142,'Matched Names'!$A$1:$C$52,3,FALSE)</f>
        <v xml:space="preserve">CARLSTAR             |   </v>
      </c>
      <c r="K142" t="str">
        <f t="shared" si="2"/>
        <v>CARLSTAR | 7763037716</v>
      </c>
      <c r="L142" s="17">
        <f>IFERROR(VLOOKUP($K142,wiz[[Lanes]:[Min FRQT Load Check Lane]],2,FALSE),"n/a")</f>
        <v>1</v>
      </c>
      <c r="M142" s="17">
        <f>IFERROR(VLOOKUP($K142,wiz[[Lanes]:[Min FRQT Load Check Lane]],3,FALSE),"n/a")</f>
        <v>2.16</v>
      </c>
      <c r="N142" s="17">
        <f>IFERROR(VLOOKUP($K142,wiz[[Lanes]:[Min FRQT Load Check Lane]],4,FALSE),"n/a")</f>
        <v>0.18</v>
      </c>
      <c r="O142" s="17">
        <f>IFERROR(VLOOKUP($K142,wiz[[Lanes]:[Min FRQT Load Check Lane]],5,FALSE),"n/a")</f>
        <v>820</v>
      </c>
      <c r="P142" s="17">
        <f>IFERROR(VLOOKUP($K142,wiz[[Lanes]:[Min FRQT Load Check Lane]],6,FALSE),"n/a")</f>
        <v>2.67</v>
      </c>
      <c r="Q142" s="17">
        <f>IFERROR(VLOOKUP($K142,wiz[[Lanes]:[Min FRQT Load Check Lane]],7,FALSE),"n/a")</f>
        <v>109</v>
      </c>
      <c r="R142" s="17">
        <f>IFERROR(VLOOKUP($K142,wiz[[Lanes]:[Min FRQT Load Check Lane]],8,FALSE),"n/a")</f>
        <v>0.35</v>
      </c>
      <c r="S142" s="17">
        <f>IFERROR(VLOOKUP($K142,wiz[[Lanes]:[Min FRQT Load Check Lane]],9,FALSE),"n/a")</f>
        <v>25</v>
      </c>
      <c r="T142" s="17">
        <f>IFERROR(VLOOKUP($K142,wiz[[Lanes]:[Min FRQT Load Check Lane]],10,FALSE),"n/a")</f>
        <v>150</v>
      </c>
      <c r="U142" s="17">
        <f>IFERROR(VLOOKUP($K142,wiz[[Lanes]:[Min FRQT Load Check Lane]],11,FALSE),"n/a")</f>
        <v>-215</v>
      </c>
      <c r="V142" s="17">
        <f>IFERROR(VLOOKUP($K142,wiz[[Lanes]:[Min FRQT Load Check Lane]],12,FALSE),"n/a")</f>
        <v>1</v>
      </c>
      <c r="W142" s="17">
        <f>IFERROR(VLOOKUP($K142,wiz[[Lanes]:[Min FRQT Load Check Lane]],13,FALSE),"n/a")</f>
        <v>-64</v>
      </c>
    </row>
    <row r="143" spans="2:23" x14ac:dyDescent="0.3">
      <c r="B143" s="13" t="s">
        <v>2871</v>
      </c>
      <c r="C143" s="13" t="s">
        <v>2597</v>
      </c>
      <c r="D143" s="13" t="s">
        <v>2597</v>
      </c>
      <c r="E143" s="13" t="s">
        <v>2872</v>
      </c>
      <c r="F143" s="13">
        <v>38017</v>
      </c>
      <c r="G143" s="13" t="s">
        <v>2873</v>
      </c>
      <c r="H143" s="13">
        <v>37091</v>
      </c>
      <c r="I143" s="13">
        <v>670</v>
      </c>
      <c r="J143" s="13" t="str">
        <f>VLOOKUP(D143,'Matched Names'!$A$1:$C$52,3,FALSE)</f>
        <v xml:space="preserve">CARRIER CORPORATION  |   </v>
      </c>
      <c r="K143" t="str">
        <f t="shared" si="2"/>
        <v>CARRIER CORPORATION | 3801737091</v>
      </c>
      <c r="L143" s="17" t="str">
        <f>IFERROR(VLOOKUP($K143,wiz[[Lanes]:[Min FRQT Load Check Lane]],2,FALSE),"n/a")</f>
        <v>n/a</v>
      </c>
      <c r="M143" s="17" t="str">
        <f>IFERROR(VLOOKUP($K143,wiz[[Lanes]:[Min FRQT Load Check Lane]],3,FALSE),"n/a")</f>
        <v>n/a</v>
      </c>
      <c r="N143" s="17" t="str">
        <f>IFERROR(VLOOKUP($K143,wiz[[Lanes]:[Min FRQT Load Check Lane]],4,FALSE),"n/a")</f>
        <v>n/a</v>
      </c>
      <c r="O143" s="17" t="str">
        <f>IFERROR(VLOOKUP($K143,wiz[[Lanes]:[Min FRQT Load Check Lane]],5,FALSE),"n/a")</f>
        <v>n/a</v>
      </c>
      <c r="P143" s="17" t="str">
        <f>IFERROR(VLOOKUP($K143,wiz[[Lanes]:[Min FRQT Load Check Lane]],6,FALSE),"n/a")</f>
        <v>n/a</v>
      </c>
      <c r="Q143" s="17" t="str">
        <f>IFERROR(VLOOKUP($K143,wiz[[Lanes]:[Min FRQT Load Check Lane]],7,FALSE),"n/a")</f>
        <v>n/a</v>
      </c>
      <c r="R143" s="17" t="str">
        <f>IFERROR(VLOOKUP($K143,wiz[[Lanes]:[Min FRQT Load Check Lane]],8,FALSE),"n/a")</f>
        <v>n/a</v>
      </c>
      <c r="S143" s="17" t="str">
        <f>IFERROR(VLOOKUP($K143,wiz[[Lanes]:[Min FRQT Load Check Lane]],9,FALSE),"n/a")</f>
        <v>n/a</v>
      </c>
      <c r="T143" s="17" t="str">
        <f>IFERROR(VLOOKUP($K143,wiz[[Lanes]:[Min FRQT Load Check Lane]],10,FALSE),"n/a")</f>
        <v>n/a</v>
      </c>
      <c r="U143" s="17" t="str">
        <f>IFERROR(VLOOKUP($K143,wiz[[Lanes]:[Min FRQT Load Check Lane]],11,FALSE),"n/a")</f>
        <v>n/a</v>
      </c>
      <c r="V143" s="17" t="str">
        <f>IFERROR(VLOOKUP($K143,wiz[[Lanes]:[Min FRQT Load Check Lane]],12,FALSE),"n/a")</f>
        <v>n/a</v>
      </c>
      <c r="W143" s="17" t="str">
        <f>IFERROR(VLOOKUP($K143,wiz[[Lanes]:[Min FRQT Load Check Lane]],13,FALSE),"n/a")</f>
        <v>n/a</v>
      </c>
    </row>
    <row r="144" spans="2:23" x14ac:dyDescent="0.3">
      <c r="B144" s="13" t="s">
        <v>2874</v>
      </c>
      <c r="C144" s="13" t="s">
        <v>2597</v>
      </c>
      <c r="D144" s="13" t="s">
        <v>2597</v>
      </c>
      <c r="E144" s="13" t="s">
        <v>2875</v>
      </c>
      <c r="F144" s="13">
        <v>46231</v>
      </c>
      <c r="G144" s="13" t="s">
        <v>2873</v>
      </c>
      <c r="H144" s="13">
        <v>37091</v>
      </c>
      <c r="I144" s="13">
        <v>3000</v>
      </c>
      <c r="J144" s="13" t="str">
        <f>VLOOKUP(D144,'Matched Names'!$A$1:$C$52,3,FALSE)</f>
        <v xml:space="preserve">CARRIER CORPORATION  |   </v>
      </c>
      <c r="K144" t="str">
        <f t="shared" si="2"/>
        <v>CARRIER CORPORATION | 4623137091</v>
      </c>
      <c r="L144" s="17" t="str">
        <f>IFERROR(VLOOKUP($K144,wiz[[Lanes]:[Min FRQT Load Check Lane]],2,FALSE),"n/a")</f>
        <v>n/a</v>
      </c>
      <c r="M144" s="17" t="str">
        <f>IFERROR(VLOOKUP($K144,wiz[[Lanes]:[Min FRQT Load Check Lane]],3,FALSE),"n/a")</f>
        <v>n/a</v>
      </c>
      <c r="N144" s="17" t="str">
        <f>IFERROR(VLOOKUP($K144,wiz[[Lanes]:[Min FRQT Load Check Lane]],4,FALSE),"n/a")</f>
        <v>n/a</v>
      </c>
      <c r="O144" s="17" t="str">
        <f>IFERROR(VLOOKUP($K144,wiz[[Lanes]:[Min FRQT Load Check Lane]],5,FALSE),"n/a")</f>
        <v>n/a</v>
      </c>
      <c r="P144" s="17" t="str">
        <f>IFERROR(VLOOKUP($K144,wiz[[Lanes]:[Min FRQT Load Check Lane]],6,FALSE),"n/a")</f>
        <v>n/a</v>
      </c>
      <c r="Q144" s="17" t="str">
        <f>IFERROR(VLOOKUP($K144,wiz[[Lanes]:[Min FRQT Load Check Lane]],7,FALSE),"n/a")</f>
        <v>n/a</v>
      </c>
      <c r="R144" s="17" t="str">
        <f>IFERROR(VLOOKUP($K144,wiz[[Lanes]:[Min FRQT Load Check Lane]],8,FALSE),"n/a")</f>
        <v>n/a</v>
      </c>
      <c r="S144" s="17" t="str">
        <f>IFERROR(VLOOKUP($K144,wiz[[Lanes]:[Min FRQT Load Check Lane]],9,FALSE),"n/a")</f>
        <v>n/a</v>
      </c>
      <c r="T144" s="17" t="str">
        <f>IFERROR(VLOOKUP($K144,wiz[[Lanes]:[Min FRQT Load Check Lane]],10,FALSE),"n/a")</f>
        <v>n/a</v>
      </c>
      <c r="U144" s="17" t="str">
        <f>IFERROR(VLOOKUP($K144,wiz[[Lanes]:[Min FRQT Load Check Lane]],11,FALSE),"n/a")</f>
        <v>n/a</v>
      </c>
      <c r="V144" s="17" t="str">
        <f>IFERROR(VLOOKUP($K144,wiz[[Lanes]:[Min FRQT Load Check Lane]],12,FALSE),"n/a")</f>
        <v>n/a</v>
      </c>
      <c r="W144" s="17" t="str">
        <f>IFERROR(VLOOKUP($K144,wiz[[Lanes]:[Min FRQT Load Check Lane]],13,FALSE),"n/a")</f>
        <v>n/a</v>
      </c>
    </row>
    <row r="145" spans="2:23" x14ac:dyDescent="0.3">
      <c r="B145" s="13" t="s">
        <v>2876</v>
      </c>
      <c r="C145" s="13" t="s">
        <v>2597</v>
      </c>
      <c r="D145" s="13" t="s">
        <v>2597</v>
      </c>
      <c r="E145" s="13" t="s">
        <v>2877</v>
      </c>
      <c r="F145" s="13">
        <v>27042</v>
      </c>
      <c r="G145" s="13" t="s">
        <v>2872</v>
      </c>
      <c r="H145" s="13">
        <v>38017</v>
      </c>
      <c r="I145" s="13">
        <v>2548.1999999999998</v>
      </c>
      <c r="J145" s="13" t="str">
        <f>VLOOKUP(D145,'Matched Names'!$A$1:$C$52,3,FALSE)</f>
        <v xml:space="preserve">CARRIER CORPORATION  |   </v>
      </c>
      <c r="K145" t="str">
        <f t="shared" si="2"/>
        <v>CARRIER CORPORATION | 2704238017</v>
      </c>
      <c r="L145" s="17">
        <f>IFERROR(VLOOKUP($K145,wiz[[Lanes]:[Min FRQT Load Check Lane]],2,FALSE),"n/a")</f>
        <v>2</v>
      </c>
      <c r="M145" s="17">
        <f>IFERROR(VLOOKUP($K145,wiz[[Lanes]:[Min FRQT Load Check Lane]],3,FALSE),"n/a")</f>
        <v>1.28</v>
      </c>
      <c r="N145" s="17">
        <f>IFERROR(VLOOKUP($K145,wiz[[Lanes]:[Min FRQT Load Check Lane]],4,FALSE),"n/a")</f>
        <v>0.25</v>
      </c>
      <c r="O145" s="17">
        <f>IFERROR(VLOOKUP($K145,wiz[[Lanes]:[Min FRQT Load Check Lane]],5,FALSE),"n/a")</f>
        <v>662</v>
      </c>
      <c r="P145" s="17">
        <f>IFERROR(VLOOKUP($K145,wiz[[Lanes]:[Min FRQT Load Check Lane]],6,FALSE),"n/a")</f>
        <v>1.32</v>
      </c>
      <c r="Q145" s="17">
        <f>IFERROR(VLOOKUP($K145,wiz[[Lanes]:[Min FRQT Load Check Lane]],7,FALSE),"n/a")</f>
        <v>77</v>
      </c>
      <c r="R145" s="17">
        <f>IFERROR(VLOOKUP($K145,wiz[[Lanes]:[Min FRQT Load Check Lane]],8,FALSE),"n/a")</f>
        <v>0.3</v>
      </c>
      <c r="S145" s="17">
        <f>IFERROR(VLOOKUP($K145,wiz[[Lanes]:[Min FRQT Load Check Lane]],9,FALSE),"n/a")</f>
        <v>-23</v>
      </c>
      <c r="T145" s="17">
        <f>IFERROR(VLOOKUP($K145,wiz[[Lanes]:[Min FRQT Load Check Lane]],10,FALSE),"n/a")</f>
        <v>-141</v>
      </c>
      <c r="U145" s="17">
        <f>IFERROR(VLOOKUP($K145,wiz[[Lanes]:[Min FRQT Load Check Lane]],11,FALSE),"n/a")</f>
        <v>16</v>
      </c>
      <c r="V145" s="17">
        <f>IFERROR(VLOOKUP($K145,wiz[[Lanes]:[Min FRQT Load Check Lane]],12,FALSE),"n/a")</f>
        <v>136</v>
      </c>
      <c r="W145" s="17">
        <f>IFERROR(VLOOKUP($K145,wiz[[Lanes]:[Min FRQT Load Check Lane]],13,FALSE),"n/a")</f>
        <v>11</v>
      </c>
    </row>
    <row r="146" spans="2:23" x14ac:dyDescent="0.3">
      <c r="B146" s="13" t="s">
        <v>2878</v>
      </c>
      <c r="C146" s="13" t="s">
        <v>2597</v>
      </c>
      <c r="D146" s="13" t="s">
        <v>2597</v>
      </c>
      <c r="E146" s="13" t="s">
        <v>2879</v>
      </c>
      <c r="F146" s="13">
        <v>45365</v>
      </c>
      <c r="G146" s="13" t="s">
        <v>2773</v>
      </c>
      <c r="H146" s="13">
        <v>28262</v>
      </c>
      <c r="I146" s="13">
        <v>8791.2000000000007</v>
      </c>
      <c r="J146" s="13" t="str">
        <f>VLOOKUP(D146,'Matched Names'!$A$1:$C$52,3,FALSE)</f>
        <v xml:space="preserve">CARRIER CORPORATION  |   </v>
      </c>
      <c r="K146" t="str">
        <f t="shared" si="2"/>
        <v>CARRIER CORPORATION | 4536528262</v>
      </c>
      <c r="L146" s="17" t="str">
        <f>IFERROR(VLOOKUP($K146,wiz[[Lanes]:[Min FRQT Load Check Lane]],2,FALSE),"n/a")</f>
        <v>n/a</v>
      </c>
      <c r="M146" s="17" t="str">
        <f>IFERROR(VLOOKUP($K146,wiz[[Lanes]:[Min FRQT Load Check Lane]],3,FALSE),"n/a")</f>
        <v>n/a</v>
      </c>
      <c r="N146" s="17" t="str">
        <f>IFERROR(VLOOKUP($K146,wiz[[Lanes]:[Min FRQT Load Check Lane]],4,FALSE),"n/a")</f>
        <v>n/a</v>
      </c>
      <c r="O146" s="17" t="str">
        <f>IFERROR(VLOOKUP($K146,wiz[[Lanes]:[Min FRQT Load Check Lane]],5,FALSE),"n/a")</f>
        <v>n/a</v>
      </c>
      <c r="P146" s="17" t="str">
        <f>IFERROR(VLOOKUP($K146,wiz[[Lanes]:[Min FRQT Load Check Lane]],6,FALSE),"n/a")</f>
        <v>n/a</v>
      </c>
      <c r="Q146" s="17" t="str">
        <f>IFERROR(VLOOKUP($K146,wiz[[Lanes]:[Min FRQT Load Check Lane]],7,FALSE),"n/a")</f>
        <v>n/a</v>
      </c>
      <c r="R146" s="17" t="str">
        <f>IFERROR(VLOOKUP($K146,wiz[[Lanes]:[Min FRQT Load Check Lane]],8,FALSE),"n/a")</f>
        <v>n/a</v>
      </c>
      <c r="S146" s="17" t="str">
        <f>IFERROR(VLOOKUP($K146,wiz[[Lanes]:[Min FRQT Load Check Lane]],9,FALSE),"n/a")</f>
        <v>n/a</v>
      </c>
      <c r="T146" s="17" t="str">
        <f>IFERROR(VLOOKUP($K146,wiz[[Lanes]:[Min FRQT Load Check Lane]],10,FALSE),"n/a")</f>
        <v>n/a</v>
      </c>
      <c r="U146" s="17" t="str">
        <f>IFERROR(VLOOKUP($K146,wiz[[Lanes]:[Min FRQT Load Check Lane]],11,FALSE),"n/a")</f>
        <v>n/a</v>
      </c>
      <c r="V146" s="17" t="str">
        <f>IFERROR(VLOOKUP($K146,wiz[[Lanes]:[Min FRQT Load Check Lane]],12,FALSE),"n/a")</f>
        <v>n/a</v>
      </c>
      <c r="W146" s="17" t="str">
        <f>IFERROR(VLOOKUP($K146,wiz[[Lanes]:[Min FRQT Load Check Lane]],13,FALSE),"n/a")</f>
        <v>n/a</v>
      </c>
    </row>
    <row r="147" spans="2:23" x14ac:dyDescent="0.3">
      <c r="B147" s="13" t="s">
        <v>2880</v>
      </c>
      <c r="C147" s="13" t="s">
        <v>2579</v>
      </c>
      <c r="D147" s="13" t="s">
        <v>2579</v>
      </c>
      <c r="E147" s="13" t="s">
        <v>2881</v>
      </c>
      <c r="F147" s="13">
        <v>21213</v>
      </c>
      <c r="G147" s="13" t="s">
        <v>2882</v>
      </c>
      <c r="H147" s="13">
        <v>53014</v>
      </c>
      <c r="I147" s="13">
        <v>1020.45</v>
      </c>
      <c r="J147" s="13" t="str">
        <f>VLOOKUP(D147,'Matched Names'!$A$1:$C$52,3,FALSE)</f>
        <v xml:space="preserve">CENTRAL GARDEN AND PE|   </v>
      </c>
      <c r="K147" t="str">
        <f t="shared" si="2"/>
        <v>CENTRAL GARDEN AND PE| 2121353014</v>
      </c>
      <c r="L147" s="17" t="str">
        <f>IFERROR(VLOOKUP($K147,wiz[[Lanes]:[Min FRQT Load Check Lane]],2,FALSE),"n/a")</f>
        <v>n/a</v>
      </c>
      <c r="M147" s="17" t="str">
        <f>IFERROR(VLOOKUP($K147,wiz[[Lanes]:[Min FRQT Load Check Lane]],3,FALSE),"n/a")</f>
        <v>n/a</v>
      </c>
      <c r="N147" s="17" t="str">
        <f>IFERROR(VLOOKUP($K147,wiz[[Lanes]:[Min FRQT Load Check Lane]],4,FALSE),"n/a")</f>
        <v>n/a</v>
      </c>
      <c r="O147" s="17" t="str">
        <f>IFERROR(VLOOKUP($K147,wiz[[Lanes]:[Min FRQT Load Check Lane]],5,FALSE),"n/a")</f>
        <v>n/a</v>
      </c>
      <c r="P147" s="17" t="str">
        <f>IFERROR(VLOOKUP($K147,wiz[[Lanes]:[Min FRQT Load Check Lane]],6,FALSE),"n/a")</f>
        <v>n/a</v>
      </c>
      <c r="Q147" s="17" t="str">
        <f>IFERROR(VLOOKUP($K147,wiz[[Lanes]:[Min FRQT Load Check Lane]],7,FALSE),"n/a")</f>
        <v>n/a</v>
      </c>
      <c r="R147" s="17" t="str">
        <f>IFERROR(VLOOKUP($K147,wiz[[Lanes]:[Min FRQT Load Check Lane]],8,FALSE),"n/a")</f>
        <v>n/a</v>
      </c>
      <c r="S147" s="17" t="str">
        <f>IFERROR(VLOOKUP($K147,wiz[[Lanes]:[Min FRQT Load Check Lane]],9,FALSE),"n/a")</f>
        <v>n/a</v>
      </c>
      <c r="T147" s="17" t="str">
        <f>IFERROR(VLOOKUP($K147,wiz[[Lanes]:[Min FRQT Load Check Lane]],10,FALSE),"n/a")</f>
        <v>n/a</v>
      </c>
      <c r="U147" s="17" t="str">
        <f>IFERROR(VLOOKUP($K147,wiz[[Lanes]:[Min FRQT Load Check Lane]],11,FALSE),"n/a")</f>
        <v>n/a</v>
      </c>
      <c r="V147" s="17" t="str">
        <f>IFERROR(VLOOKUP($K147,wiz[[Lanes]:[Min FRQT Load Check Lane]],12,FALSE),"n/a")</f>
        <v>n/a</v>
      </c>
      <c r="W147" s="17" t="str">
        <f>IFERROR(VLOOKUP($K147,wiz[[Lanes]:[Min FRQT Load Check Lane]],13,FALSE),"n/a")</f>
        <v>n/a</v>
      </c>
    </row>
    <row r="148" spans="2:23" x14ac:dyDescent="0.3">
      <c r="B148" s="13" t="s">
        <v>2883</v>
      </c>
      <c r="C148" s="13" t="s">
        <v>2579</v>
      </c>
      <c r="D148" s="13" t="s">
        <v>2579</v>
      </c>
      <c r="E148" s="13" t="s">
        <v>2882</v>
      </c>
      <c r="F148" s="13">
        <v>53014</v>
      </c>
      <c r="G148" s="13" t="s">
        <v>2884</v>
      </c>
      <c r="H148" s="13">
        <v>30340</v>
      </c>
      <c r="I148" s="13">
        <v>1522.76</v>
      </c>
      <c r="J148" s="13" t="str">
        <f>VLOOKUP(D148,'Matched Names'!$A$1:$C$52,3,FALSE)</f>
        <v xml:space="preserve">CENTRAL GARDEN AND PE|   </v>
      </c>
      <c r="K148" t="str">
        <f t="shared" si="2"/>
        <v>CENTRAL GARDEN AND PE| 5301430340</v>
      </c>
      <c r="L148" s="17" t="str">
        <f>IFERROR(VLOOKUP($K148,wiz[[Lanes]:[Min FRQT Load Check Lane]],2,FALSE),"n/a")</f>
        <v>n/a</v>
      </c>
      <c r="M148" s="17" t="str">
        <f>IFERROR(VLOOKUP($K148,wiz[[Lanes]:[Min FRQT Load Check Lane]],3,FALSE),"n/a")</f>
        <v>n/a</v>
      </c>
      <c r="N148" s="17" t="str">
        <f>IFERROR(VLOOKUP($K148,wiz[[Lanes]:[Min FRQT Load Check Lane]],4,FALSE),"n/a")</f>
        <v>n/a</v>
      </c>
      <c r="O148" s="17" t="str">
        <f>IFERROR(VLOOKUP($K148,wiz[[Lanes]:[Min FRQT Load Check Lane]],5,FALSE),"n/a")</f>
        <v>n/a</v>
      </c>
      <c r="P148" s="17" t="str">
        <f>IFERROR(VLOOKUP($K148,wiz[[Lanes]:[Min FRQT Load Check Lane]],6,FALSE),"n/a")</f>
        <v>n/a</v>
      </c>
      <c r="Q148" s="17" t="str">
        <f>IFERROR(VLOOKUP($K148,wiz[[Lanes]:[Min FRQT Load Check Lane]],7,FALSE),"n/a")</f>
        <v>n/a</v>
      </c>
      <c r="R148" s="17" t="str">
        <f>IFERROR(VLOOKUP($K148,wiz[[Lanes]:[Min FRQT Load Check Lane]],8,FALSE),"n/a")</f>
        <v>n/a</v>
      </c>
      <c r="S148" s="17" t="str">
        <f>IFERROR(VLOOKUP($K148,wiz[[Lanes]:[Min FRQT Load Check Lane]],9,FALSE),"n/a")</f>
        <v>n/a</v>
      </c>
      <c r="T148" s="17" t="str">
        <f>IFERROR(VLOOKUP($K148,wiz[[Lanes]:[Min FRQT Load Check Lane]],10,FALSE),"n/a")</f>
        <v>n/a</v>
      </c>
      <c r="U148" s="17" t="str">
        <f>IFERROR(VLOOKUP($K148,wiz[[Lanes]:[Min FRQT Load Check Lane]],11,FALSE),"n/a")</f>
        <v>n/a</v>
      </c>
      <c r="V148" s="17" t="str">
        <f>IFERROR(VLOOKUP($K148,wiz[[Lanes]:[Min FRQT Load Check Lane]],12,FALSE),"n/a")</f>
        <v>n/a</v>
      </c>
      <c r="W148" s="17" t="str">
        <f>IFERROR(VLOOKUP($K148,wiz[[Lanes]:[Min FRQT Load Check Lane]],13,FALSE),"n/a")</f>
        <v>n/a</v>
      </c>
    </row>
    <row r="149" spans="2:23" x14ac:dyDescent="0.3">
      <c r="B149" s="13" t="s">
        <v>2883</v>
      </c>
      <c r="C149" s="13" t="s">
        <v>2579</v>
      </c>
      <c r="D149" s="13" t="s">
        <v>2579</v>
      </c>
      <c r="E149" s="13" t="s">
        <v>2882</v>
      </c>
      <c r="F149" s="13">
        <v>53014</v>
      </c>
      <c r="G149" s="13" t="s">
        <v>2884</v>
      </c>
      <c r="H149" s="13">
        <v>30354</v>
      </c>
      <c r="I149" s="13">
        <v>1422.76</v>
      </c>
      <c r="J149" s="13" t="str">
        <f>VLOOKUP(D149,'Matched Names'!$A$1:$C$52,3,FALSE)</f>
        <v xml:space="preserve">CENTRAL GARDEN AND PE|   </v>
      </c>
      <c r="K149" t="str">
        <f t="shared" si="2"/>
        <v>CENTRAL GARDEN AND PE| 5301430354</v>
      </c>
      <c r="L149" s="17" t="str">
        <f>IFERROR(VLOOKUP($K149,wiz[[Lanes]:[Min FRQT Load Check Lane]],2,FALSE),"n/a")</f>
        <v>n/a</v>
      </c>
      <c r="M149" s="17" t="str">
        <f>IFERROR(VLOOKUP($K149,wiz[[Lanes]:[Min FRQT Load Check Lane]],3,FALSE),"n/a")</f>
        <v>n/a</v>
      </c>
      <c r="N149" s="17" t="str">
        <f>IFERROR(VLOOKUP($K149,wiz[[Lanes]:[Min FRQT Load Check Lane]],4,FALSE),"n/a")</f>
        <v>n/a</v>
      </c>
      <c r="O149" s="17" t="str">
        <f>IFERROR(VLOOKUP($K149,wiz[[Lanes]:[Min FRQT Load Check Lane]],5,FALSE),"n/a")</f>
        <v>n/a</v>
      </c>
      <c r="P149" s="17" t="str">
        <f>IFERROR(VLOOKUP($K149,wiz[[Lanes]:[Min FRQT Load Check Lane]],6,FALSE),"n/a")</f>
        <v>n/a</v>
      </c>
      <c r="Q149" s="17" t="str">
        <f>IFERROR(VLOOKUP($K149,wiz[[Lanes]:[Min FRQT Load Check Lane]],7,FALSE),"n/a")</f>
        <v>n/a</v>
      </c>
      <c r="R149" s="17" t="str">
        <f>IFERROR(VLOOKUP($K149,wiz[[Lanes]:[Min FRQT Load Check Lane]],8,FALSE),"n/a")</f>
        <v>n/a</v>
      </c>
      <c r="S149" s="17" t="str">
        <f>IFERROR(VLOOKUP($K149,wiz[[Lanes]:[Min FRQT Load Check Lane]],9,FALSE),"n/a")</f>
        <v>n/a</v>
      </c>
      <c r="T149" s="17" t="str">
        <f>IFERROR(VLOOKUP($K149,wiz[[Lanes]:[Min FRQT Load Check Lane]],10,FALSE),"n/a")</f>
        <v>n/a</v>
      </c>
      <c r="U149" s="17" t="str">
        <f>IFERROR(VLOOKUP($K149,wiz[[Lanes]:[Min FRQT Load Check Lane]],11,FALSE),"n/a")</f>
        <v>n/a</v>
      </c>
      <c r="V149" s="17" t="str">
        <f>IFERROR(VLOOKUP($K149,wiz[[Lanes]:[Min FRQT Load Check Lane]],12,FALSE),"n/a")</f>
        <v>n/a</v>
      </c>
      <c r="W149" s="17" t="str">
        <f>IFERROR(VLOOKUP($K149,wiz[[Lanes]:[Min FRQT Load Check Lane]],13,FALSE),"n/a")</f>
        <v>n/a</v>
      </c>
    </row>
    <row r="150" spans="2:23" x14ac:dyDescent="0.3">
      <c r="B150" s="13" t="s">
        <v>2885</v>
      </c>
      <c r="C150" s="13" t="s">
        <v>2579</v>
      </c>
      <c r="D150" s="13" t="s">
        <v>2579</v>
      </c>
      <c r="E150" s="13" t="s">
        <v>2882</v>
      </c>
      <c r="F150" s="13">
        <v>53014</v>
      </c>
      <c r="G150" s="13" t="s">
        <v>2886</v>
      </c>
      <c r="H150" s="13">
        <v>30168</v>
      </c>
      <c r="I150" s="13">
        <v>1574.44</v>
      </c>
      <c r="J150" s="13" t="str">
        <f>VLOOKUP(D150,'Matched Names'!$A$1:$C$52,3,FALSE)</f>
        <v xml:space="preserve">CENTRAL GARDEN AND PE|   </v>
      </c>
      <c r="K150" t="str">
        <f t="shared" si="2"/>
        <v>CENTRAL GARDEN AND PE| 5301430168</v>
      </c>
      <c r="L150" s="17" t="str">
        <f>IFERROR(VLOOKUP($K150,wiz[[Lanes]:[Min FRQT Load Check Lane]],2,FALSE),"n/a")</f>
        <v>n/a</v>
      </c>
      <c r="M150" s="17" t="str">
        <f>IFERROR(VLOOKUP($K150,wiz[[Lanes]:[Min FRQT Load Check Lane]],3,FALSE),"n/a")</f>
        <v>n/a</v>
      </c>
      <c r="N150" s="17" t="str">
        <f>IFERROR(VLOOKUP($K150,wiz[[Lanes]:[Min FRQT Load Check Lane]],4,FALSE),"n/a")</f>
        <v>n/a</v>
      </c>
      <c r="O150" s="17" t="str">
        <f>IFERROR(VLOOKUP($K150,wiz[[Lanes]:[Min FRQT Load Check Lane]],5,FALSE),"n/a")</f>
        <v>n/a</v>
      </c>
      <c r="P150" s="17" t="str">
        <f>IFERROR(VLOOKUP($K150,wiz[[Lanes]:[Min FRQT Load Check Lane]],6,FALSE),"n/a")</f>
        <v>n/a</v>
      </c>
      <c r="Q150" s="17" t="str">
        <f>IFERROR(VLOOKUP($K150,wiz[[Lanes]:[Min FRQT Load Check Lane]],7,FALSE),"n/a")</f>
        <v>n/a</v>
      </c>
      <c r="R150" s="17" t="str">
        <f>IFERROR(VLOOKUP($K150,wiz[[Lanes]:[Min FRQT Load Check Lane]],8,FALSE),"n/a")</f>
        <v>n/a</v>
      </c>
      <c r="S150" s="17" t="str">
        <f>IFERROR(VLOOKUP($K150,wiz[[Lanes]:[Min FRQT Load Check Lane]],9,FALSE),"n/a")</f>
        <v>n/a</v>
      </c>
      <c r="T150" s="17" t="str">
        <f>IFERROR(VLOOKUP($K150,wiz[[Lanes]:[Min FRQT Load Check Lane]],10,FALSE),"n/a")</f>
        <v>n/a</v>
      </c>
      <c r="U150" s="17" t="str">
        <f>IFERROR(VLOOKUP($K150,wiz[[Lanes]:[Min FRQT Load Check Lane]],11,FALSE),"n/a")</f>
        <v>n/a</v>
      </c>
      <c r="V150" s="17" t="str">
        <f>IFERROR(VLOOKUP($K150,wiz[[Lanes]:[Min FRQT Load Check Lane]],12,FALSE),"n/a")</f>
        <v>n/a</v>
      </c>
      <c r="W150" s="17" t="str">
        <f>IFERROR(VLOOKUP($K150,wiz[[Lanes]:[Min FRQT Load Check Lane]],13,FALSE),"n/a")</f>
        <v>n/a</v>
      </c>
    </row>
    <row r="151" spans="2:23" x14ac:dyDescent="0.3">
      <c r="B151" s="13" t="s">
        <v>2887</v>
      </c>
      <c r="C151" s="13" t="s">
        <v>2579</v>
      </c>
      <c r="D151" s="13" t="s">
        <v>2579</v>
      </c>
      <c r="E151" s="13" t="s">
        <v>2882</v>
      </c>
      <c r="F151" s="13">
        <v>53014</v>
      </c>
      <c r="G151" s="13" t="s">
        <v>2888</v>
      </c>
      <c r="H151" s="13">
        <v>35055</v>
      </c>
      <c r="I151" s="13">
        <v>1353</v>
      </c>
      <c r="J151" s="13" t="str">
        <f>VLOOKUP(D151,'Matched Names'!$A$1:$C$52,3,FALSE)</f>
        <v xml:space="preserve">CENTRAL GARDEN AND PE|   </v>
      </c>
      <c r="K151" t="str">
        <f t="shared" si="2"/>
        <v>CENTRAL GARDEN AND PE| 5301435055</v>
      </c>
      <c r="L151" s="17">
        <f>IFERROR(VLOOKUP($K151,wiz[[Lanes]:[Min FRQT Load Check Lane]],2,FALSE),"n/a")</f>
        <v>1</v>
      </c>
      <c r="M151" s="17">
        <f>IFERROR(VLOOKUP($K151,wiz[[Lanes]:[Min FRQT Load Check Lane]],3,FALSE),"n/a")</f>
        <v>1.84</v>
      </c>
      <c r="N151" s="17">
        <f>IFERROR(VLOOKUP($K151,wiz[[Lanes]:[Min FRQT Load Check Lane]],4,FALSE),"n/a")</f>
        <v>0.21</v>
      </c>
      <c r="O151" s="17">
        <f>IFERROR(VLOOKUP($K151,wiz[[Lanes]:[Min FRQT Load Check Lane]],5,FALSE),"n/a")</f>
        <v>735</v>
      </c>
      <c r="P151" s="17">
        <f>IFERROR(VLOOKUP($K151,wiz[[Lanes]:[Min FRQT Load Check Lane]],6,FALSE),"n/a")</f>
        <v>1.1299999999999999</v>
      </c>
      <c r="Q151" s="17">
        <f>IFERROR(VLOOKUP($K151,wiz[[Lanes]:[Min FRQT Load Check Lane]],7,FALSE),"n/a")</f>
        <v>62</v>
      </c>
      <c r="R151" s="17">
        <f>IFERROR(VLOOKUP($K151,wiz[[Lanes]:[Min FRQT Load Check Lane]],8,FALSE),"n/a")</f>
        <v>0.3</v>
      </c>
      <c r="S151" s="17">
        <f>IFERROR(VLOOKUP($K151,wiz[[Lanes]:[Min FRQT Load Check Lane]],9,FALSE),"n/a")</f>
        <v>52</v>
      </c>
      <c r="T151" s="17">
        <f>IFERROR(VLOOKUP($K151,wiz[[Lanes]:[Min FRQT Load Check Lane]],10,FALSE),"n/a")</f>
        <v>-41</v>
      </c>
      <c r="U151" s="17">
        <f>IFERROR(VLOOKUP($K151,wiz[[Lanes]:[Min FRQT Load Check Lane]],11,FALSE),"n/a")</f>
        <v>114</v>
      </c>
      <c r="V151" s="17">
        <f>IFERROR(VLOOKUP($K151,wiz[[Lanes]:[Min FRQT Load Check Lane]],12,FALSE),"n/a")</f>
        <v>-32</v>
      </c>
      <c r="W151" s="17">
        <f>IFERROR(VLOOKUP($K151,wiz[[Lanes]:[Min FRQT Load Check Lane]],13,FALSE),"n/a")</f>
        <v>41</v>
      </c>
    </row>
    <row r="152" spans="2:23" x14ac:dyDescent="0.3">
      <c r="B152" s="13" t="s">
        <v>2889</v>
      </c>
      <c r="C152" s="13" t="s">
        <v>2579</v>
      </c>
      <c r="D152" s="13" t="s">
        <v>2579</v>
      </c>
      <c r="E152" s="13" t="s">
        <v>2882</v>
      </c>
      <c r="F152" s="13">
        <v>53014</v>
      </c>
      <c r="G152" s="13" t="s">
        <v>2890</v>
      </c>
      <c r="H152" s="13">
        <v>43123</v>
      </c>
      <c r="I152" s="13">
        <v>1825.5</v>
      </c>
      <c r="J152" s="13" t="str">
        <f>VLOOKUP(D152,'Matched Names'!$A$1:$C$52,3,FALSE)</f>
        <v xml:space="preserve">CENTRAL GARDEN AND PE|   </v>
      </c>
      <c r="K152" t="str">
        <f t="shared" si="2"/>
        <v>CENTRAL GARDEN AND PE| 5301443123</v>
      </c>
      <c r="L152" s="17">
        <f>IFERROR(VLOOKUP($K152,wiz[[Lanes]:[Min FRQT Load Check Lane]],2,FALSE),"n/a")</f>
        <v>2</v>
      </c>
      <c r="M152" s="17">
        <f>IFERROR(VLOOKUP($K152,wiz[[Lanes]:[Min FRQT Load Check Lane]],3,FALSE),"n/a")</f>
        <v>1.92</v>
      </c>
      <c r="N152" s="17">
        <f>IFERROR(VLOOKUP($K152,wiz[[Lanes]:[Min FRQT Load Check Lane]],4,FALSE),"n/a")</f>
        <v>0.21</v>
      </c>
      <c r="O152" s="17">
        <f>IFERROR(VLOOKUP($K152,wiz[[Lanes]:[Min FRQT Load Check Lane]],5,FALSE),"n/a")</f>
        <v>475</v>
      </c>
      <c r="P152" s="17">
        <f>IFERROR(VLOOKUP($K152,wiz[[Lanes]:[Min FRQT Load Check Lane]],6,FALSE),"n/a")</f>
        <v>0.97</v>
      </c>
      <c r="Q152" s="17">
        <f>IFERROR(VLOOKUP($K152,wiz[[Lanes]:[Min FRQT Load Check Lane]],7,FALSE),"n/a")</f>
        <v>104</v>
      </c>
      <c r="R152" s="17">
        <f>IFERROR(VLOOKUP($K152,wiz[[Lanes]:[Min FRQT Load Check Lane]],8,FALSE),"n/a")</f>
        <v>0.33</v>
      </c>
      <c r="S152" s="17">
        <f>IFERROR(VLOOKUP($K152,wiz[[Lanes]:[Min FRQT Load Check Lane]],9,FALSE),"n/a")</f>
        <v>39</v>
      </c>
      <c r="T152" s="17">
        <f>IFERROR(VLOOKUP($K152,wiz[[Lanes]:[Min FRQT Load Check Lane]],10,FALSE),"n/a")</f>
        <v>-41</v>
      </c>
      <c r="U152" s="17">
        <f>IFERROR(VLOOKUP($K152,wiz[[Lanes]:[Min FRQT Load Check Lane]],11,FALSE),"n/a")</f>
        <v>-1</v>
      </c>
      <c r="V152" s="17">
        <f>IFERROR(VLOOKUP($K152,wiz[[Lanes]:[Min FRQT Load Check Lane]],12,FALSE),"n/a")</f>
        <v>47</v>
      </c>
      <c r="W152" s="17">
        <f>IFERROR(VLOOKUP($K152,wiz[[Lanes]:[Min FRQT Load Check Lane]],13,FALSE),"n/a")</f>
        <v>5</v>
      </c>
    </row>
    <row r="153" spans="2:23" x14ac:dyDescent="0.3">
      <c r="B153" s="13" t="s">
        <v>2891</v>
      </c>
      <c r="C153" s="13" t="s">
        <v>2579</v>
      </c>
      <c r="D153" s="13" t="s">
        <v>2579</v>
      </c>
      <c r="E153" s="13" t="s">
        <v>2882</v>
      </c>
      <c r="F153" s="13">
        <v>53014</v>
      </c>
      <c r="G153" s="13" t="s">
        <v>2892</v>
      </c>
      <c r="H153" s="13">
        <v>53546</v>
      </c>
      <c r="I153" s="13">
        <v>4905.6000000000004</v>
      </c>
      <c r="J153" s="13" t="str">
        <f>VLOOKUP(D153,'Matched Names'!$A$1:$C$52,3,FALSE)</f>
        <v xml:space="preserve">CENTRAL GARDEN AND PE|   </v>
      </c>
      <c r="K153" t="str">
        <f t="shared" si="2"/>
        <v>CENTRAL GARDEN AND PE| 5301453546</v>
      </c>
      <c r="L153" s="17" t="str">
        <f>IFERROR(VLOOKUP($K153,wiz[[Lanes]:[Min FRQT Load Check Lane]],2,FALSE),"n/a")</f>
        <v>n/a</v>
      </c>
      <c r="M153" s="17" t="str">
        <f>IFERROR(VLOOKUP($K153,wiz[[Lanes]:[Min FRQT Load Check Lane]],3,FALSE),"n/a")</f>
        <v>n/a</v>
      </c>
      <c r="N153" s="17" t="str">
        <f>IFERROR(VLOOKUP($K153,wiz[[Lanes]:[Min FRQT Load Check Lane]],4,FALSE),"n/a")</f>
        <v>n/a</v>
      </c>
      <c r="O153" s="17" t="str">
        <f>IFERROR(VLOOKUP($K153,wiz[[Lanes]:[Min FRQT Load Check Lane]],5,FALSE),"n/a")</f>
        <v>n/a</v>
      </c>
      <c r="P153" s="17" t="str">
        <f>IFERROR(VLOOKUP($K153,wiz[[Lanes]:[Min FRQT Load Check Lane]],6,FALSE),"n/a")</f>
        <v>n/a</v>
      </c>
      <c r="Q153" s="17" t="str">
        <f>IFERROR(VLOOKUP($K153,wiz[[Lanes]:[Min FRQT Load Check Lane]],7,FALSE),"n/a")</f>
        <v>n/a</v>
      </c>
      <c r="R153" s="17" t="str">
        <f>IFERROR(VLOOKUP($K153,wiz[[Lanes]:[Min FRQT Load Check Lane]],8,FALSE),"n/a")</f>
        <v>n/a</v>
      </c>
      <c r="S153" s="17" t="str">
        <f>IFERROR(VLOOKUP($K153,wiz[[Lanes]:[Min FRQT Load Check Lane]],9,FALSE),"n/a")</f>
        <v>n/a</v>
      </c>
      <c r="T153" s="17" t="str">
        <f>IFERROR(VLOOKUP($K153,wiz[[Lanes]:[Min FRQT Load Check Lane]],10,FALSE),"n/a")</f>
        <v>n/a</v>
      </c>
      <c r="U153" s="17" t="str">
        <f>IFERROR(VLOOKUP($K153,wiz[[Lanes]:[Min FRQT Load Check Lane]],11,FALSE),"n/a")</f>
        <v>n/a</v>
      </c>
      <c r="V153" s="17" t="str">
        <f>IFERROR(VLOOKUP($K153,wiz[[Lanes]:[Min FRQT Load Check Lane]],12,FALSE),"n/a")</f>
        <v>n/a</v>
      </c>
      <c r="W153" s="17" t="str">
        <f>IFERROR(VLOOKUP($K153,wiz[[Lanes]:[Min FRQT Load Check Lane]],13,FALSE),"n/a")</f>
        <v>n/a</v>
      </c>
    </row>
    <row r="154" spans="2:23" x14ac:dyDescent="0.3">
      <c r="B154" s="13" t="s">
        <v>2893</v>
      </c>
      <c r="C154" s="13" t="s">
        <v>2579</v>
      </c>
      <c r="D154" s="13" t="s">
        <v>2579</v>
      </c>
      <c r="E154" s="13" t="s">
        <v>2882</v>
      </c>
      <c r="F154" s="13">
        <v>53014</v>
      </c>
      <c r="G154" s="13" t="s">
        <v>2894</v>
      </c>
      <c r="H154" s="13">
        <v>30650</v>
      </c>
      <c r="I154" s="13">
        <v>7560.88</v>
      </c>
      <c r="J154" s="13" t="str">
        <f>VLOOKUP(D154,'Matched Names'!$A$1:$C$52,3,FALSE)</f>
        <v xml:space="preserve">CENTRAL GARDEN AND PE|   </v>
      </c>
      <c r="K154" t="str">
        <f t="shared" si="2"/>
        <v>CENTRAL GARDEN AND PE| 5301430650</v>
      </c>
      <c r="L154" s="17">
        <f>IFERROR(VLOOKUP($K154,wiz[[Lanes]:[Min FRQT Load Check Lane]],2,FALSE),"n/a")</f>
        <v>5</v>
      </c>
      <c r="M154" s="17">
        <f>IFERROR(VLOOKUP($K154,wiz[[Lanes]:[Min FRQT Load Check Lane]],3,FALSE),"n/a")</f>
        <v>1.68</v>
      </c>
      <c r="N154" s="17">
        <f>IFERROR(VLOOKUP($K154,wiz[[Lanes]:[Min FRQT Load Check Lane]],4,FALSE),"n/a")</f>
        <v>0.21</v>
      </c>
      <c r="O154" s="17">
        <f>IFERROR(VLOOKUP($K154,wiz[[Lanes]:[Min FRQT Load Check Lane]],5,FALSE),"n/a")</f>
        <v>898</v>
      </c>
      <c r="P154" s="17">
        <f>IFERROR(VLOOKUP($K154,wiz[[Lanes]:[Min FRQT Load Check Lane]],6,FALSE),"n/a")</f>
        <v>1.93</v>
      </c>
      <c r="Q154" s="17">
        <f>IFERROR(VLOOKUP($K154,wiz[[Lanes]:[Min FRQT Load Check Lane]],7,FALSE),"n/a")</f>
        <v>84</v>
      </c>
      <c r="R154" s="17">
        <f>IFERROR(VLOOKUP($K154,wiz[[Lanes]:[Min FRQT Load Check Lane]],8,FALSE),"n/a")</f>
        <v>0.31</v>
      </c>
      <c r="S154" s="17">
        <f>IFERROR(VLOOKUP($K154,wiz[[Lanes]:[Min FRQT Load Check Lane]],9,FALSE),"n/a")</f>
        <v>52</v>
      </c>
      <c r="T154" s="17">
        <f>IFERROR(VLOOKUP($K154,wiz[[Lanes]:[Min FRQT Load Check Lane]],10,FALSE),"n/a")</f>
        <v>-41</v>
      </c>
      <c r="U154" s="17">
        <f>IFERROR(VLOOKUP($K154,wiz[[Lanes]:[Min FRQT Load Check Lane]],11,FALSE),"n/a")</f>
        <v>-60</v>
      </c>
      <c r="V154" s="17">
        <f>IFERROR(VLOOKUP($K154,wiz[[Lanes]:[Min FRQT Load Check Lane]],12,FALSE),"n/a")</f>
        <v>-55</v>
      </c>
      <c r="W154" s="17">
        <f>IFERROR(VLOOKUP($K154,wiz[[Lanes]:[Min FRQT Load Check Lane]],13,FALSE),"n/a")</f>
        <v>-156</v>
      </c>
    </row>
    <row r="155" spans="2:23" x14ac:dyDescent="0.3">
      <c r="B155" s="13" t="s">
        <v>2895</v>
      </c>
      <c r="C155" s="13" t="s">
        <v>2579</v>
      </c>
      <c r="D155" s="13" t="s">
        <v>2579</v>
      </c>
      <c r="E155" s="13" t="s">
        <v>2882</v>
      </c>
      <c r="F155" s="13">
        <v>53014</v>
      </c>
      <c r="G155" s="13" t="s">
        <v>2896</v>
      </c>
      <c r="H155" s="13">
        <v>37809</v>
      </c>
      <c r="I155" s="13">
        <v>2447.1799999999998</v>
      </c>
      <c r="J155" s="13" t="str">
        <f>VLOOKUP(D155,'Matched Names'!$A$1:$C$52,3,FALSE)</f>
        <v xml:space="preserve">CENTRAL GARDEN AND PE|   </v>
      </c>
      <c r="K155" t="str">
        <f t="shared" si="2"/>
        <v>CENTRAL GARDEN AND PE| 5301437809</v>
      </c>
      <c r="L155" s="17">
        <f>IFERROR(VLOOKUP($K155,wiz[[Lanes]:[Min FRQT Load Check Lane]],2,FALSE),"n/a")</f>
        <v>2</v>
      </c>
      <c r="M155" s="17">
        <f>IFERROR(VLOOKUP($K155,wiz[[Lanes]:[Min FRQT Load Check Lane]],3,FALSE),"n/a")</f>
        <v>1.7</v>
      </c>
      <c r="N155" s="17">
        <f>IFERROR(VLOOKUP($K155,wiz[[Lanes]:[Min FRQT Load Check Lane]],4,FALSE),"n/a")</f>
        <v>0.21</v>
      </c>
      <c r="O155" s="17">
        <f>IFERROR(VLOOKUP($K155,wiz[[Lanes]:[Min FRQT Load Check Lane]],5,FALSE),"n/a")</f>
        <v>721</v>
      </c>
      <c r="P155" s="17">
        <f>IFERROR(VLOOKUP($K155,wiz[[Lanes]:[Min FRQT Load Check Lane]],6,FALSE),"n/a")</f>
        <v>2.12</v>
      </c>
      <c r="Q155" s="17">
        <f>IFERROR(VLOOKUP($K155,wiz[[Lanes]:[Min FRQT Load Check Lane]],7,FALSE),"n/a")</f>
        <v>191</v>
      </c>
      <c r="R155" s="17">
        <f>IFERROR(VLOOKUP($K155,wiz[[Lanes]:[Min FRQT Load Check Lane]],8,FALSE),"n/a")</f>
        <v>0.43</v>
      </c>
      <c r="S155" s="17">
        <f>IFERROR(VLOOKUP($K155,wiz[[Lanes]:[Min FRQT Load Check Lane]],9,FALSE),"n/a")</f>
        <v>52</v>
      </c>
      <c r="T155" s="17">
        <f>IFERROR(VLOOKUP($K155,wiz[[Lanes]:[Min FRQT Load Check Lane]],10,FALSE),"n/a")</f>
        <v>-41</v>
      </c>
      <c r="U155" s="17">
        <f>IFERROR(VLOOKUP($K155,wiz[[Lanes]:[Min FRQT Load Check Lane]],11,FALSE),"n/a")</f>
        <v>-121</v>
      </c>
      <c r="V155" s="17">
        <f>IFERROR(VLOOKUP($K155,wiz[[Lanes]:[Min FRQT Load Check Lane]],12,FALSE),"n/a")</f>
        <v>-282</v>
      </c>
      <c r="W155" s="17">
        <f>IFERROR(VLOOKUP($K155,wiz[[Lanes]:[Min FRQT Load Check Lane]],13,FALSE),"n/a")</f>
        <v>-444</v>
      </c>
    </row>
    <row r="156" spans="2:23" x14ac:dyDescent="0.3">
      <c r="B156" s="13" t="s">
        <v>2897</v>
      </c>
      <c r="C156" s="13" t="s">
        <v>2579</v>
      </c>
      <c r="D156" s="13" t="s">
        <v>2579</v>
      </c>
      <c r="E156" s="13" t="s">
        <v>2882</v>
      </c>
      <c r="F156" s="13">
        <v>53014</v>
      </c>
      <c r="G156" s="13" t="s">
        <v>2898</v>
      </c>
      <c r="H156" s="13">
        <v>78154</v>
      </c>
      <c r="I156" s="13">
        <v>5052.97</v>
      </c>
      <c r="J156" s="13" t="str">
        <f>VLOOKUP(D156,'Matched Names'!$A$1:$C$52,3,FALSE)</f>
        <v xml:space="preserve">CENTRAL GARDEN AND PE|   </v>
      </c>
      <c r="K156" t="str">
        <f t="shared" si="2"/>
        <v>CENTRAL GARDEN AND PE| 5301478154</v>
      </c>
      <c r="L156" s="17">
        <f>IFERROR(VLOOKUP($K156,wiz[[Lanes]:[Min FRQT Load Check Lane]],2,FALSE),"n/a")</f>
        <v>2</v>
      </c>
      <c r="M156" s="17">
        <f>IFERROR(VLOOKUP($K156,wiz[[Lanes]:[Min FRQT Load Check Lane]],3,FALSE),"n/a")</f>
        <v>1.89</v>
      </c>
      <c r="N156" s="17">
        <f>IFERROR(VLOOKUP($K156,wiz[[Lanes]:[Min FRQT Load Check Lane]],4,FALSE),"n/a")</f>
        <v>0.21</v>
      </c>
      <c r="O156" s="17">
        <f>IFERROR(VLOOKUP($K156,wiz[[Lanes]:[Min FRQT Load Check Lane]],5,FALSE),"n/a")</f>
        <v>1334</v>
      </c>
      <c r="P156" s="17">
        <f>IFERROR(VLOOKUP($K156,wiz[[Lanes]:[Min FRQT Load Check Lane]],6,FALSE),"n/a")</f>
        <v>1.92</v>
      </c>
      <c r="Q156" s="17">
        <f>IFERROR(VLOOKUP($K156,wiz[[Lanes]:[Min FRQT Load Check Lane]],7,FALSE),"n/a")</f>
        <v>67</v>
      </c>
      <c r="R156" s="17">
        <f>IFERROR(VLOOKUP($K156,wiz[[Lanes]:[Min FRQT Load Check Lane]],8,FALSE),"n/a")</f>
        <v>0.3</v>
      </c>
      <c r="S156" s="17">
        <f>IFERROR(VLOOKUP($K156,wiz[[Lanes]:[Min FRQT Load Check Lane]],9,FALSE),"n/a")</f>
        <v>8</v>
      </c>
      <c r="T156" s="17">
        <f>IFERROR(VLOOKUP($K156,wiz[[Lanes]:[Min FRQT Load Check Lane]],10,FALSE),"n/a")</f>
        <v>-41</v>
      </c>
      <c r="U156" s="17">
        <f>IFERROR(VLOOKUP($K156,wiz[[Lanes]:[Min FRQT Load Check Lane]],11,FALSE),"n/a")</f>
        <v>0</v>
      </c>
      <c r="V156" s="17">
        <f>IFERROR(VLOOKUP($K156,wiz[[Lanes]:[Min FRQT Load Check Lane]],12,FALSE),"n/a")</f>
        <v>79</v>
      </c>
      <c r="W156" s="17">
        <f>IFERROR(VLOOKUP($K156,wiz[[Lanes]:[Min FRQT Load Check Lane]],13,FALSE),"n/a")</f>
        <v>38</v>
      </c>
    </row>
    <row r="157" spans="2:23" x14ac:dyDescent="0.3">
      <c r="B157" s="13" t="s">
        <v>2899</v>
      </c>
      <c r="C157" s="13" t="s">
        <v>2579</v>
      </c>
      <c r="D157" s="13" t="s">
        <v>2579</v>
      </c>
      <c r="E157" s="13" t="s">
        <v>2882</v>
      </c>
      <c r="F157" s="13">
        <v>53014</v>
      </c>
      <c r="G157" s="13" t="s">
        <v>2900</v>
      </c>
      <c r="H157" s="13">
        <v>28150</v>
      </c>
      <c r="I157" s="13">
        <v>1569.82</v>
      </c>
      <c r="J157" s="13" t="str">
        <f>VLOOKUP(D157,'Matched Names'!$A$1:$C$52,3,FALSE)</f>
        <v xml:space="preserve">CENTRAL GARDEN AND PE|   </v>
      </c>
      <c r="K157" t="str">
        <f t="shared" si="2"/>
        <v>CENTRAL GARDEN AND PE| 5301428150</v>
      </c>
      <c r="L157" s="17">
        <f>IFERROR(VLOOKUP($K157,wiz[[Lanes]:[Min FRQT Load Check Lane]],2,FALSE),"n/a")</f>
        <v>1</v>
      </c>
      <c r="M157" s="17">
        <f>IFERROR(VLOOKUP($K157,wiz[[Lanes]:[Min FRQT Load Check Lane]],3,FALSE),"n/a")</f>
        <v>1.83</v>
      </c>
      <c r="N157" s="17">
        <f>IFERROR(VLOOKUP($K157,wiz[[Lanes]:[Min FRQT Load Check Lane]],4,FALSE),"n/a")</f>
        <v>0.21</v>
      </c>
      <c r="O157" s="17">
        <f>IFERROR(VLOOKUP($K157,wiz[[Lanes]:[Min FRQT Load Check Lane]],5,FALSE),"n/a")</f>
        <v>858</v>
      </c>
      <c r="P157" s="17">
        <f>IFERROR(VLOOKUP($K157,wiz[[Lanes]:[Min FRQT Load Check Lane]],6,FALSE),"n/a")</f>
        <v>1.68</v>
      </c>
      <c r="Q157" s="17">
        <f>IFERROR(VLOOKUP($K157,wiz[[Lanes]:[Min FRQT Load Check Lane]],7,FALSE),"n/a")</f>
        <v>67</v>
      </c>
      <c r="R157" s="17">
        <f>IFERROR(VLOOKUP($K157,wiz[[Lanes]:[Min FRQT Load Check Lane]],8,FALSE),"n/a")</f>
        <v>0.3</v>
      </c>
      <c r="S157" s="17">
        <f>IFERROR(VLOOKUP($K157,wiz[[Lanes]:[Min FRQT Load Check Lane]],9,FALSE),"n/a")</f>
        <v>52</v>
      </c>
      <c r="T157" s="17">
        <f>IFERROR(VLOOKUP($K157,wiz[[Lanes]:[Min FRQT Load Check Lane]],10,FALSE),"n/a")</f>
        <v>-41</v>
      </c>
      <c r="U157" s="17">
        <f>IFERROR(VLOOKUP($K157,wiz[[Lanes]:[Min FRQT Load Check Lane]],11,FALSE),"n/a")</f>
        <v>0</v>
      </c>
      <c r="V157" s="17">
        <f>IFERROR(VLOOKUP($K157,wiz[[Lanes]:[Min FRQT Load Check Lane]],12,FALSE),"n/a")</f>
        <v>-32</v>
      </c>
      <c r="W157" s="17">
        <f>IFERROR(VLOOKUP($K157,wiz[[Lanes]:[Min FRQT Load Check Lane]],13,FALSE),"n/a")</f>
        <v>-73</v>
      </c>
    </row>
    <row r="158" spans="2:23" x14ac:dyDescent="0.3">
      <c r="B158" s="13" t="s">
        <v>2901</v>
      </c>
      <c r="C158" s="13" t="s">
        <v>2579</v>
      </c>
      <c r="D158" s="13" t="s">
        <v>2579</v>
      </c>
      <c r="E158" s="13" t="s">
        <v>2882</v>
      </c>
      <c r="F158" s="13">
        <v>53014</v>
      </c>
      <c r="G158" s="13" t="s">
        <v>2902</v>
      </c>
      <c r="H158" s="13">
        <v>30024</v>
      </c>
      <c r="I158" s="13">
        <v>1875</v>
      </c>
      <c r="J158" s="13" t="str">
        <f>VLOOKUP(D158,'Matched Names'!$A$1:$C$52,3,FALSE)</f>
        <v xml:space="preserve">CENTRAL GARDEN AND PE|   </v>
      </c>
      <c r="K158" t="str">
        <f t="shared" si="2"/>
        <v>CENTRAL GARDEN AND PE| 5301430024</v>
      </c>
      <c r="L158" s="17" t="str">
        <f>IFERROR(VLOOKUP($K158,wiz[[Lanes]:[Min FRQT Load Check Lane]],2,FALSE),"n/a")</f>
        <v>n/a</v>
      </c>
      <c r="M158" s="17" t="str">
        <f>IFERROR(VLOOKUP($K158,wiz[[Lanes]:[Min FRQT Load Check Lane]],3,FALSE),"n/a")</f>
        <v>n/a</v>
      </c>
      <c r="N158" s="17" t="str">
        <f>IFERROR(VLOOKUP($K158,wiz[[Lanes]:[Min FRQT Load Check Lane]],4,FALSE),"n/a")</f>
        <v>n/a</v>
      </c>
      <c r="O158" s="17" t="str">
        <f>IFERROR(VLOOKUP($K158,wiz[[Lanes]:[Min FRQT Load Check Lane]],5,FALSE),"n/a")</f>
        <v>n/a</v>
      </c>
      <c r="P158" s="17" t="str">
        <f>IFERROR(VLOOKUP($K158,wiz[[Lanes]:[Min FRQT Load Check Lane]],6,FALSE),"n/a")</f>
        <v>n/a</v>
      </c>
      <c r="Q158" s="17" t="str">
        <f>IFERROR(VLOOKUP($K158,wiz[[Lanes]:[Min FRQT Load Check Lane]],7,FALSE),"n/a")</f>
        <v>n/a</v>
      </c>
      <c r="R158" s="17" t="str">
        <f>IFERROR(VLOOKUP($K158,wiz[[Lanes]:[Min FRQT Load Check Lane]],8,FALSE),"n/a")</f>
        <v>n/a</v>
      </c>
      <c r="S158" s="17" t="str">
        <f>IFERROR(VLOOKUP($K158,wiz[[Lanes]:[Min FRQT Load Check Lane]],9,FALSE),"n/a")</f>
        <v>n/a</v>
      </c>
      <c r="T158" s="17" t="str">
        <f>IFERROR(VLOOKUP($K158,wiz[[Lanes]:[Min FRQT Load Check Lane]],10,FALSE),"n/a")</f>
        <v>n/a</v>
      </c>
      <c r="U158" s="17" t="str">
        <f>IFERROR(VLOOKUP($K158,wiz[[Lanes]:[Min FRQT Load Check Lane]],11,FALSE),"n/a")</f>
        <v>n/a</v>
      </c>
      <c r="V158" s="17" t="str">
        <f>IFERROR(VLOOKUP($K158,wiz[[Lanes]:[Min FRQT Load Check Lane]],12,FALSE),"n/a")</f>
        <v>n/a</v>
      </c>
      <c r="W158" s="17" t="str">
        <f>IFERROR(VLOOKUP($K158,wiz[[Lanes]:[Min FRQT Load Check Lane]],13,FALSE),"n/a")</f>
        <v>n/a</v>
      </c>
    </row>
    <row r="159" spans="2:23" x14ac:dyDescent="0.3">
      <c r="B159" s="13" t="s">
        <v>2903</v>
      </c>
      <c r="C159" s="13" t="s">
        <v>2579</v>
      </c>
      <c r="D159" s="13" t="s">
        <v>2579</v>
      </c>
      <c r="E159" s="13" t="s">
        <v>2888</v>
      </c>
      <c r="F159" s="13">
        <v>35055</v>
      </c>
      <c r="G159" s="13" t="s">
        <v>2904</v>
      </c>
      <c r="H159" s="13">
        <v>75051</v>
      </c>
      <c r="I159" s="13">
        <v>1208.67</v>
      </c>
      <c r="J159" s="13" t="str">
        <f>VLOOKUP(D159,'Matched Names'!$A$1:$C$52,3,FALSE)</f>
        <v xml:space="preserve">CENTRAL GARDEN AND PE|   </v>
      </c>
      <c r="K159" t="str">
        <f t="shared" si="2"/>
        <v>CENTRAL GARDEN AND PE| 3505575051</v>
      </c>
      <c r="L159" s="17" t="str">
        <f>IFERROR(VLOOKUP($K159,wiz[[Lanes]:[Min FRQT Load Check Lane]],2,FALSE),"n/a")</f>
        <v>n/a</v>
      </c>
      <c r="M159" s="17" t="str">
        <f>IFERROR(VLOOKUP($K159,wiz[[Lanes]:[Min FRQT Load Check Lane]],3,FALSE),"n/a")</f>
        <v>n/a</v>
      </c>
      <c r="N159" s="17" t="str">
        <f>IFERROR(VLOOKUP($K159,wiz[[Lanes]:[Min FRQT Load Check Lane]],4,FALSE),"n/a")</f>
        <v>n/a</v>
      </c>
      <c r="O159" s="17" t="str">
        <f>IFERROR(VLOOKUP($K159,wiz[[Lanes]:[Min FRQT Load Check Lane]],5,FALSE),"n/a")</f>
        <v>n/a</v>
      </c>
      <c r="P159" s="17" t="str">
        <f>IFERROR(VLOOKUP($K159,wiz[[Lanes]:[Min FRQT Load Check Lane]],6,FALSE),"n/a")</f>
        <v>n/a</v>
      </c>
      <c r="Q159" s="17" t="str">
        <f>IFERROR(VLOOKUP($K159,wiz[[Lanes]:[Min FRQT Load Check Lane]],7,FALSE),"n/a")</f>
        <v>n/a</v>
      </c>
      <c r="R159" s="17" t="str">
        <f>IFERROR(VLOOKUP($K159,wiz[[Lanes]:[Min FRQT Load Check Lane]],8,FALSE),"n/a")</f>
        <v>n/a</v>
      </c>
      <c r="S159" s="17" t="str">
        <f>IFERROR(VLOOKUP($K159,wiz[[Lanes]:[Min FRQT Load Check Lane]],9,FALSE),"n/a")</f>
        <v>n/a</v>
      </c>
      <c r="T159" s="17" t="str">
        <f>IFERROR(VLOOKUP($K159,wiz[[Lanes]:[Min FRQT Load Check Lane]],10,FALSE),"n/a")</f>
        <v>n/a</v>
      </c>
      <c r="U159" s="17" t="str">
        <f>IFERROR(VLOOKUP($K159,wiz[[Lanes]:[Min FRQT Load Check Lane]],11,FALSE),"n/a")</f>
        <v>n/a</v>
      </c>
      <c r="V159" s="17" t="str">
        <f>IFERROR(VLOOKUP($K159,wiz[[Lanes]:[Min FRQT Load Check Lane]],12,FALSE),"n/a")</f>
        <v>n/a</v>
      </c>
      <c r="W159" s="17" t="str">
        <f>IFERROR(VLOOKUP($K159,wiz[[Lanes]:[Min FRQT Load Check Lane]],13,FALSE),"n/a")</f>
        <v>n/a</v>
      </c>
    </row>
    <row r="160" spans="2:23" x14ac:dyDescent="0.3">
      <c r="B160" s="13" t="s">
        <v>2905</v>
      </c>
      <c r="C160" s="13" t="s">
        <v>2579</v>
      </c>
      <c r="D160" s="13" t="s">
        <v>2579</v>
      </c>
      <c r="E160" s="13" t="s">
        <v>2888</v>
      </c>
      <c r="F160" s="13">
        <v>35055</v>
      </c>
      <c r="G160" s="13" t="s">
        <v>2906</v>
      </c>
      <c r="H160" s="13">
        <v>65661</v>
      </c>
      <c r="I160" s="13">
        <v>5589.3</v>
      </c>
      <c r="J160" s="13" t="str">
        <f>VLOOKUP(D160,'Matched Names'!$A$1:$C$52,3,FALSE)</f>
        <v xml:space="preserve">CENTRAL GARDEN AND PE|   </v>
      </c>
      <c r="K160" t="str">
        <f t="shared" si="2"/>
        <v>CENTRAL GARDEN AND PE| 3505565661</v>
      </c>
      <c r="L160" s="17">
        <f>IFERROR(VLOOKUP($K160,wiz[[Lanes]:[Min FRQT Load Check Lane]],2,FALSE),"n/a")</f>
        <v>1</v>
      </c>
      <c r="M160" s="17">
        <f>IFERROR(VLOOKUP($K160,wiz[[Lanes]:[Min FRQT Load Check Lane]],3,FALSE),"n/a")</f>
        <v>2.04</v>
      </c>
      <c r="N160" s="17">
        <f>IFERROR(VLOOKUP($K160,wiz[[Lanes]:[Min FRQT Load Check Lane]],4,FALSE),"n/a")</f>
        <v>0.21</v>
      </c>
      <c r="O160" s="17">
        <f>IFERROR(VLOOKUP($K160,wiz[[Lanes]:[Min FRQT Load Check Lane]],5,FALSE),"n/a")</f>
        <v>534</v>
      </c>
      <c r="P160" s="17">
        <f>IFERROR(VLOOKUP($K160,wiz[[Lanes]:[Min FRQT Load Check Lane]],6,FALSE),"n/a")</f>
        <v>0.88</v>
      </c>
      <c r="Q160" s="17">
        <f>IFERROR(VLOOKUP($K160,wiz[[Lanes]:[Min FRQT Load Check Lane]],7,FALSE),"n/a")</f>
        <v>161</v>
      </c>
      <c r="R160" s="17">
        <f>IFERROR(VLOOKUP($K160,wiz[[Lanes]:[Min FRQT Load Check Lane]],8,FALSE),"n/a")</f>
        <v>0.4</v>
      </c>
      <c r="S160" s="17">
        <f>IFERROR(VLOOKUP($K160,wiz[[Lanes]:[Min FRQT Load Check Lane]],9,FALSE),"n/a")</f>
        <v>0</v>
      </c>
      <c r="T160" s="17">
        <f>IFERROR(VLOOKUP($K160,wiz[[Lanes]:[Min FRQT Load Check Lane]],10,FALSE),"n/a")</f>
        <v>-199</v>
      </c>
      <c r="U160" s="17">
        <f>IFERROR(VLOOKUP($K160,wiz[[Lanes]:[Min FRQT Load Check Lane]],11,FALSE),"n/a")</f>
        <v>39</v>
      </c>
      <c r="V160" s="17">
        <f>IFERROR(VLOOKUP($K160,wiz[[Lanes]:[Min FRQT Load Check Lane]],12,FALSE),"n/a")</f>
        <v>229</v>
      </c>
      <c r="W160" s="17">
        <f>IFERROR(VLOOKUP($K160,wiz[[Lanes]:[Min FRQT Load Check Lane]],13,FALSE),"n/a")</f>
        <v>69</v>
      </c>
    </row>
    <row r="161" spans="2:23" x14ac:dyDescent="0.3">
      <c r="B161" s="13" t="s">
        <v>2907</v>
      </c>
      <c r="C161" s="13" t="s">
        <v>2579</v>
      </c>
      <c r="D161" s="13" t="s">
        <v>2579</v>
      </c>
      <c r="E161" s="13" t="s">
        <v>2908</v>
      </c>
      <c r="F161" s="13">
        <v>39845</v>
      </c>
      <c r="G161" s="13" t="s">
        <v>2909</v>
      </c>
      <c r="H161" s="13">
        <v>23434</v>
      </c>
      <c r="I161" s="13">
        <v>957</v>
      </c>
      <c r="J161" s="13" t="str">
        <f>VLOOKUP(D161,'Matched Names'!$A$1:$C$52,3,FALSE)</f>
        <v xml:space="preserve">CENTRAL GARDEN AND PE|   </v>
      </c>
      <c r="K161" t="str">
        <f t="shared" si="2"/>
        <v>CENTRAL GARDEN AND PE| 3984523434</v>
      </c>
      <c r="L161" s="17" t="str">
        <f>IFERROR(VLOOKUP($K161,wiz[[Lanes]:[Min FRQT Load Check Lane]],2,FALSE),"n/a")</f>
        <v>n/a</v>
      </c>
      <c r="M161" s="17" t="str">
        <f>IFERROR(VLOOKUP($K161,wiz[[Lanes]:[Min FRQT Load Check Lane]],3,FALSE),"n/a")</f>
        <v>n/a</v>
      </c>
      <c r="N161" s="17" t="str">
        <f>IFERROR(VLOOKUP($K161,wiz[[Lanes]:[Min FRQT Load Check Lane]],4,FALSE),"n/a")</f>
        <v>n/a</v>
      </c>
      <c r="O161" s="17" t="str">
        <f>IFERROR(VLOOKUP($K161,wiz[[Lanes]:[Min FRQT Load Check Lane]],5,FALSE),"n/a")</f>
        <v>n/a</v>
      </c>
      <c r="P161" s="17" t="str">
        <f>IFERROR(VLOOKUP($K161,wiz[[Lanes]:[Min FRQT Load Check Lane]],6,FALSE),"n/a")</f>
        <v>n/a</v>
      </c>
      <c r="Q161" s="17" t="str">
        <f>IFERROR(VLOOKUP($K161,wiz[[Lanes]:[Min FRQT Load Check Lane]],7,FALSE),"n/a")</f>
        <v>n/a</v>
      </c>
      <c r="R161" s="17" t="str">
        <f>IFERROR(VLOOKUP($K161,wiz[[Lanes]:[Min FRQT Load Check Lane]],8,FALSE),"n/a")</f>
        <v>n/a</v>
      </c>
      <c r="S161" s="17" t="str">
        <f>IFERROR(VLOOKUP($K161,wiz[[Lanes]:[Min FRQT Load Check Lane]],9,FALSE),"n/a")</f>
        <v>n/a</v>
      </c>
      <c r="T161" s="17" t="str">
        <f>IFERROR(VLOOKUP($K161,wiz[[Lanes]:[Min FRQT Load Check Lane]],10,FALSE),"n/a")</f>
        <v>n/a</v>
      </c>
      <c r="U161" s="17" t="str">
        <f>IFERROR(VLOOKUP($K161,wiz[[Lanes]:[Min FRQT Load Check Lane]],11,FALSE),"n/a")</f>
        <v>n/a</v>
      </c>
      <c r="V161" s="17" t="str">
        <f>IFERROR(VLOOKUP($K161,wiz[[Lanes]:[Min FRQT Load Check Lane]],12,FALSE),"n/a")</f>
        <v>n/a</v>
      </c>
      <c r="W161" s="17" t="str">
        <f>IFERROR(VLOOKUP($K161,wiz[[Lanes]:[Min FRQT Load Check Lane]],13,FALSE),"n/a")</f>
        <v>n/a</v>
      </c>
    </row>
    <row r="162" spans="2:23" x14ac:dyDescent="0.3">
      <c r="B162" s="13" t="s">
        <v>2910</v>
      </c>
      <c r="C162" s="13" t="s">
        <v>2579</v>
      </c>
      <c r="D162" s="13" t="s">
        <v>2579</v>
      </c>
      <c r="E162" s="13" t="s">
        <v>2911</v>
      </c>
      <c r="F162" s="13">
        <v>28602</v>
      </c>
      <c r="G162" s="13" t="s">
        <v>2906</v>
      </c>
      <c r="H162" s="13">
        <v>65661</v>
      </c>
      <c r="I162" s="13">
        <v>1492.93</v>
      </c>
      <c r="J162" s="13" t="str">
        <f>VLOOKUP(D162,'Matched Names'!$A$1:$C$52,3,FALSE)</f>
        <v xml:space="preserve">CENTRAL GARDEN AND PE|   </v>
      </c>
      <c r="K162" t="str">
        <f t="shared" si="2"/>
        <v>CENTRAL GARDEN AND PE| 2860265661</v>
      </c>
      <c r="L162" s="17" t="str">
        <f>IFERROR(VLOOKUP($K162,wiz[[Lanes]:[Min FRQT Load Check Lane]],2,FALSE),"n/a")</f>
        <v>n/a</v>
      </c>
      <c r="M162" s="17" t="str">
        <f>IFERROR(VLOOKUP($K162,wiz[[Lanes]:[Min FRQT Load Check Lane]],3,FALSE),"n/a")</f>
        <v>n/a</v>
      </c>
      <c r="N162" s="17" t="str">
        <f>IFERROR(VLOOKUP($K162,wiz[[Lanes]:[Min FRQT Load Check Lane]],4,FALSE),"n/a")</f>
        <v>n/a</v>
      </c>
      <c r="O162" s="17" t="str">
        <f>IFERROR(VLOOKUP($K162,wiz[[Lanes]:[Min FRQT Load Check Lane]],5,FALSE),"n/a")</f>
        <v>n/a</v>
      </c>
      <c r="P162" s="17" t="str">
        <f>IFERROR(VLOOKUP($K162,wiz[[Lanes]:[Min FRQT Load Check Lane]],6,FALSE),"n/a")</f>
        <v>n/a</v>
      </c>
      <c r="Q162" s="17" t="str">
        <f>IFERROR(VLOOKUP($K162,wiz[[Lanes]:[Min FRQT Load Check Lane]],7,FALSE),"n/a")</f>
        <v>n/a</v>
      </c>
      <c r="R162" s="17" t="str">
        <f>IFERROR(VLOOKUP($K162,wiz[[Lanes]:[Min FRQT Load Check Lane]],8,FALSE),"n/a")</f>
        <v>n/a</v>
      </c>
      <c r="S162" s="17" t="str">
        <f>IFERROR(VLOOKUP($K162,wiz[[Lanes]:[Min FRQT Load Check Lane]],9,FALSE),"n/a")</f>
        <v>n/a</v>
      </c>
      <c r="T162" s="17" t="str">
        <f>IFERROR(VLOOKUP($K162,wiz[[Lanes]:[Min FRQT Load Check Lane]],10,FALSE),"n/a")</f>
        <v>n/a</v>
      </c>
      <c r="U162" s="17" t="str">
        <f>IFERROR(VLOOKUP($K162,wiz[[Lanes]:[Min FRQT Load Check Lane]],11,FALSE),"n/a")</f>
        <v>n/a</v>
      </c>
      <c r="V162" s="17" t="str">
        <f>IFERROR(VLOOKUP($K162,wiz[[Lanes]:[Min FRQT Load Check Lane]],12,FALSE),"n/a")</f>
        <v>n/a</v>
      </c>
      <c r="W162" s="17" t="str">
        <f>IFERROR(VLOOKUP($K162,wiz[[Lanes]:[Min FRQT Load Check Lane]],13,FALSE),"n/a")</f>
        <v>n/a</v>
      </c>
    </row>
    <row r="163" spans="2:23" x14ac:dyDescent="0.3">
      <c r="B163" s="13" t="s">
        <v>2912</v>
      </c>
      <c r="C163" s="13" t="s">
        <v>2579</v>
      </c>
      <c r="D163" s="13" t="s">
        <v>2579</v>
      </c>
      <c r="E163" s="13" t="s">
        <v>2913</v>
      </c>
      <c r="F163" s="13">
        <v>53207</v>
      </c>
      <c r="G163" s="13" t="s">
        <v>2894</v>
      </c>
      <c r="H163" s="13">
        <v>30650</v>
      </c>
      <c r="I163" s="13">
        <v>5951.96</v>
      </c>
      <c r="J163" s="13" t="str">
        <f>VLOOKUP(D163,'Matched Names'!$A$1:$C$52,3,FALSE)</f>
        <v xml:space="preserve">CENTRAL GARDEN AND PE|   </v>
      </c>
      <c r="K163" t="str">
        <f t="shared" si="2"/>
        <v>CENTRAL GARDEN AND PE| 5320730650</v>
      </c>
      <c r="L163" s="17" t="str">
        <f>IFERROR(VLOOKUP($K163,wiz[[Lanes]:[Min FRQT Load Check Lane]],2,FALSE),"n/a")</f>
        <v>n/a</v>
      </c>
      <c r="M163" s="17" t="str">
        <f>IFERROR(VLOOKUP($K163,wiz[[Lanes]:[Min FRQT Load Check Lane]],3,FALSE),"n/a")</f>
        <v>n/a</v>
      </c>
      <c r="N163" s="17" t="str">
        <f>IFERROR(VLOOKUP($K163,wiz[[Lanes]:[Min FRQT Load Check Lane]],4,FALSE),"n/a")</f>
        <v>n/a</v>
      </c>
      <c r="O163" s="17" t="str">
        <f>IFERROR(VLOOKUP($K163,wiz[[Lanes]:[Min FRQT Load Check Lane]],5,FALSE),"n/a")</f>
        <v>n/a</v>
      </c>
      <c r="P163" s="17" t="str">
        <f>IFERROR(VLOOKUP($K163,wiz[[Lanes]:[Min FRQT Load Check Lane]],6,FALSE),"n/a")</f>
        <v>n/a</v>
      </c>
      <c r="Q163" s="17" t="str">
        <f>IFERROR(VLOOKUP($K163,wiz[[Lanes]:[Min FRQT Load Check Lane]],7,FALSE),"n/a")</f>
        <v>n/a</v>
      </c>
      <c r="R163" s="17" t="str">
        <f>IFERROR(VLOOKUP($K163,wiz[[Lanes]:[Min FRQT Load Check Lane]],8,FALSE),"n/a")</f>
        <v>n/a</v>
      </c>
      <c r="S163" s="17" t="str">
        <f>IFERROR(VLOOKUP($K163,wiz[[Lanes]:[Min FRQT Load Check Lane]],9,FALSE),"n/a")</f>
        <v>n/a</v>
      </c>
      <c r="T163" s="17" t="str">
        <f>IFERROR(VLOOKUP($K163,wiz[[Lanes]:[Min FRQT Load Check Lane]],10,FALSE),"n/a")</f>
        <v>n/a</v>
      </c>
      <c r="U163" s="17" t="str">
        <f>IFERROR(VLOOKUP($K163,wiz[[Lanes]:[Min FRQT Load Check Lane]],11,FALSE),"n/a")</f>
        <v>n/a</v>
      </c>
      <c r="V163" s="17" t="str">
        <f>IFERROR(VLOOKUP($K163,wiz[[Lanes]:[Min FRQT Load Check Lane]],12,FALSE),"n/a")</f>
        <v>n/a</v>
      </c>
      <c r="W163" s="17" t="str">
        <f>IFERROR(VLOOKUP($K163,wiz[[Lanes]:[Min FRQT Load Check Lane]],13,FALSE),"n/a")</f>
        <v>n/a</v>
      </c>
    </row>
    <row r="164" spans="2:23" x14ac:dyDescent="0.3">
      <c r="B164" s="13" t="s">
        <v>2914</v>
      </c>
      <c r="C164" s="13" t="s">
        <v>2579</v>
      </c>
      <c r="D164" s="13" t="s">
        <v>2579</v>
      </c>
      <c r="E164" s="13" t="s">
        <v>2915</v>
      </c>
      <c r="F164" s="13">
        <v>64850</v>
      </c>
      <c r="G164" s="13" t="s">
        <v>2916</v>
      </c>
      <c r="H164" s="13">
        <v>46705</v>
      </c>
      <c r="I164" s="13">
        <v>1206.57</v>
      </c>
      <c r="J164" s="13" t="str">
        <f>VLOOKUP(D164,'Matched Names'!$A$1:$C$52,3,FALSE)</f>
        <v xml:space="preserve">CENTRAL GARDEN AND PE|   </v>
      </c>
      <c r="K164" t="str">
        <f t="shared" si="2"/>
        <v>CENTRAL GARDEN AND PE| 6485046705</v>
      </c>
      <c r="L164" s="17" t="str">
        <f>IFERROR(VLOOKUP($K164,wiz[[Lanes]:[Min FRQT Load Check Lane]],2,FALSE),"n/a")</f>
        <v>n/a</v>
      </c>
      <c r="M164" s="17" t="str">
        <f>IFERROR(VLOOKUP($K164,wiz[[Lanes]:[Min FRQT Load Check Lane]],3,FALSE),"n/a")</f>
        <v>n/a</v>
      </c>
      <c r="N164" s="17" t="str">
        <f>IFERROR(VLOOKUP($K164,wiz[[Lanes]:[Min FRQT Load Check Lane]],4,FALSE),"n/a")</f>
        <v>n/a</v>
      </c>
      <c r="O164" s="17" t="str">
        <f>IFERROR(VLOOKUP($K164,wiz[[Lanes]:[Min FRQT Load Check Lane]],5,FALSE),"n/a")</f>
        <v>n/a</v>
      </c>
      <c r="P164" s="17" t="str">
        <f>IFERROR(VLOOKUP($K164,wiz[[Lanes]:[Min FRQT Load Check Lane]],6,FALSE),"n/a")</f>
        <v>n/a</v>
      </c>
      <c r="Q164" s="17" t="str">
        <f>IFERROR(VLOOKUP($K164,wiz[[Lanes]:[Min FRQT Load Check Lane]],7,FALSE),"n/a")</f>
        <v>n/a</v>
      </c>
      <c r="R164" s="17" t="str">
        <f>IFERROR(VLOOKUP($K164,wiz[[Lanes]:[Min FRQT Load Check Lane]],8,FALSE),"n/a")</f>
        <v>n/a</v>
      </c>
      <c r="S164" s="17" t="str">
        <f>IFERROR(VLOOKUP($K164,wiz[[Lanes]:[Min FRQT Load Check Lane]],9,FALSE),"n/a")</f>
        <v>n/a</v>
      </c>
      <c r="T164" s="17" t="str">
        <f>IFERROR(VLOOKUP($K164,wiz[[Lanes]:[Min FRQT Load Check Lane]],10,FALSE),"n/a")</f>
        <v>n/a</v>
      </c>
      <c r="U164" s="17" t="str">
        <f>IFERROR(VLOOKUP($K164,wiz[[Lanes]:[Min FRQT Load Check Lane]],11,FALSE),"n/a")</f>
        <v>n/a</v>
      </c>
      <c r="V164" s="17" t="str">
        <f>IFERROR(VLOOKUP($K164,wiz[[Lanes]:[Min FRQT Load Check Lane]],12,FALSE),"n/a")</f>
        <v>n/a</v>
      </c>
      <c r="W164" s="17" t="str">
        <f>IFERROR(VLOOKUP($K164,wiz[[Lanes]:[Min FRQT Load Check Lane]],13,FALSE),"n/a")</f>
        <v>n/a</v>
      </c>
    </row>
    <row r="165" spans="2:23" x14ac:dyDescent="0.3">
      <c r="B165" s="13" t="s">
        <v>2917</v>
      </c>
      <c r="C165" s="13" t="s">
        <v>2579</v>
      </c>
      <c r="D165" s="13" t="s">
        <v>2579</v>
      </c>
      <c r="E165" s="13" t="s">
        <v>2915</v>
      </c>
      <c r="F165" s="13">
        <v>64850</v>
      </c>
      <c r="G165" s="13" t="s">
        <v>2918</v>
      </c>
      <c r="H165" s="13">
        <v>75006</v>
      </c>
      <c r="I165" s="13">
        <v>828.18</v>
      </c>
      <c r="J165" s="13" t="str">
        <f>VLOOKUP(D165,'Matched Names'!$A$1:$C$52,3,FALSE)</f>
        <v xml:space="preserve">CENTRAL GARDEN AND PE|   </v>
      </c>
      <c r="K165" t="str">
        <f t="shared" si="2"/>
        <v>CENTRAL GARDEN AND PE| 6485075006</v>
      </c>
      <c r="L165" s="17">
        <f>IFERROR(VLOOKUP($K165,wiz[[Lanes]:[Min FRQT Load Check Lane]],2,FALSE),"n/a")</f>
        <v>1</v>
      </c>
      <c r="M165" s="17">
        <f>IFERROR(VLOOKUP($K165,wiz[[Lanes]:[Min FRQT Load Check Lane]],3,FALSE),"n/a")</f>
        <v>2.42</v>
      </c>
      <c r="N165" s="17">
        <f>IFERROR(VLOOKUP($K165,wiz[[Lanes]:[Min FRQT Load Check Lane]],4,FALSE),"n/a")</f>
        <v>0.21</v>
      </c>
      <c r="O165" s="17">
        <f>IFERROR(VLOOKUP($K165,wiz[[Lanes]:[Min FRQT Load Check Lane]],5,FALSE),"n/a")</f>
        <v>342</v>
      </c>
      <c r="P165" s="17">
        <f>IFERROR(VLOOKUP($K165,wiz[[Lanes]:[Min FRQT Load Check Lane]],6,FALSE),"n/a")</f>
        <v>0.88</v>
      </c>
      <c r="Q165" s="17">
        <f>IFERROR(VLOOKUP($K165,wiz[[Lanes]:[Min FRQT Load Check Lane]],7,FALSE),"n/a")</f>
        <v>67</v>
      </c>
      <c r="R165" s="17">
        <f>IFERROR(VLOOKUP($K165,wiz[[Lanes]:[Min FRQT Load Check Lane]],8,FALSE),"n/a")</f>
        <v>0.3</v>
      </c>
      <c r="S165" s="17">
        <f>IFERROR(VLOOKUP($K165,wiz[[Lanes]:[Min FRQT Load Check Lane]],9,FALSE),"n/a")</f>
        <v>4</v>
      </c>
      <c r="T165" s="17">
        <f>IFERROR(VLOOKUP($K165,wiz[[Lanes]:[Min FRQT Load Check Lane]],10,FALSE),"n/a")</f>
        <v>-12</v>
      </c>
      <c r="U165" s="17">
        <f>IFERROR(VLOOKUP($K165,wiz[[Lanes]:[Min FRQT Load Check Lane]],11,FALSE),"n/a")</f>
        <v>-11</v>
      </c>
      <c r="V165" s="17">
        <f>IFERROR(VLOOKUP($K165,wiz[[Lanes]:[Min FRQT Load Check Lane]],12,FALSE),"n/a")</f>
        <v>209</v>
      </c>
      <c r="W165" s="17">
        <f>IFERROR(VLOOKUP($K165,wiz[[Lanes]:[Min FRQT Load Check Lane]],13,FALSE),"n/a")</f>
        <v>186</v>
      </c>
    </row>
    <row r="166" spans="2:23" x14ac:dyDescent="0.3">
      <c r="B166" s="13" t="s">
        <v>2919</v>
      </c>
      <c r="C166" s="13" t="s">
        <v>2579</v>
      </c>
      <c r="D166" s="13" t="s">
        <v>2579</v>
      </c>
      <c r="E166" s="13" t="s">
        <v>2920</v>
      </c>
      <c r="F166" s="13">
        <v>30056</v>
      </c>
      <c r="G166" s="13" t="s">
        <v>2906</v>
      </c>
      <c r="H166" s="13">
        <v>65661</v>
      </c>
      <c r="I166" s="13">
        <v>2440.8000000000002</v>
      </c>
      <c r="J166" s="13" t="str">
        <f>VLOOKUP(D166,'Matched Names'!$A$1:$C$52,3,FALSE)</f>
        <v xml:space="preserve">CENTRAL GARDEN AND PE|   </v>
      </c>
      <c r="K166" t="str">
        <f t="shared" si="2"/>
        <v>CENTRAL GARDEN AND PE| 3005665661</v>
      </c>
      <c r="L166" s="17" t="str">
        <f>IFERROR(VLOOKUP($K166,wiz[[Lanes]:[Min FRQT Load Check Lane]],2,FALSE),"n/a")</f>
        <v>n/a</v>
      </c>
      <c r="M166" s="17" t="str">
        <f>IFERROR(VLOOKUP($K166,wiz[[Lanes]:[Min FRQT Load Check Lane]],3,FALSE),"n/a")</f>
        <v>n/a</v>
      </c>
      <c r="N166" s="17" t="str">
        <f>IFERROR(VLOOKUP($K166,wiz[[Lanes]:[Min FRQT Load Check Lane]],4,FALSE),"n/a")</f>
        <v>n/a</v>
      </c>
      <c r="O166" s="17" t="str">
        <f>IFERROR(VLOOKUP($K166,wiz[[Lanes]:[Min FRQT Load Check Lane]],5,FALSE),"n/a")</f>
        <v>n/a</v>
      </c>
      <c r="P166" s="17" t="str">
        <f>IFERROR(VLOOKUP($K166,wiz[[Lanes]:[Min FRQT Load Check Lane]],6,FALSE),"n/a")</f>
        <v>n/a</v>
      </c>
      <c r="Q166" s="17" t="str">
        <f>IFERROR(VLOOKUP($K166,wiz[[Lanes]:[Min FRQT Load Check Lane]],7,FALSE),"n/a")</f>
        <v>n/a</v>
      </c>
      <c r="R166" s="17" t="str">
        <f>IFERROR(VLOOKUP($K166,wiz[[Lanes]:[Min FRQT Load Check Lane]],8,FALSE),"n/a")</f>
        <v>n/a</v>
      </c>
      <c r="S166" s="17" t="str">
        <f>IFERROR(VLOOKUP($K166,wiz[[Lanes]:[Min FRQT Load Check Lane]],9,FALSE),"n/a")</f>
        <v>n/a</v>
      </c>
      <c r="T166" s="17" t="str">
        <f>IFERROR(VLOOKUP($K166,wiz[[Lanes]:[Min FRQT Load Check Lane]],10,FALSE),"n/a")</f>
        <v>n/a</v>
      </c>
      <c r="U166" s="17" t="str">
        <f>IFERROR(VLOOKUP($K166,wiz[[Lanes]:[Min FRQT Load Check Lane]],11,FALSE),"n/a")</f>
        <v>n/a</v>
      </c>
      <c r="V166" s="17" t="str">
        <f>IFERROR(VLOOKUP($K166,wiz[[Lanes]:[Min FRQT Load Check Lane]],12,FALSE),"n/a")</f>
        <v>n/a</v>
      </c>
      <c r="W166" s="17" t="str">
        <f>IFERROR(VLOOKUP($K166,wiz[[Lanes]:[Min FRQT Load Check Lane]],13,FALSE),"n/a")</f>
        <v>n/a</v>
      </c>
    </row>
    <row r="167" spans="2:23" x14ac:dyDescent="0.3">
      <c r="B167" s="13" t="s">
        <v>2921</v>
      </c>
      <c r="C167" s="13" t="s">
        <v>2579</v>
      </c>
      <c r="D167" s="13" t="s">
        <v>2579</v>
      </c>
      <c r="E167" s="13" t="s">
        <v>2922</v>
      </c>
      <c r="F167" s="13">
        <v>53402</v>
      </c>
      <c r="G167" s="13" t="s">
        <v>2888</v>
      </c>
      <c r="H167" s="13">
        <v>35055</v>
      </c>
      <c r="I167" s="13">
        <v>1214.76</v>
      </c>
      <c r="J167" s="13" t="str">
        <f>VLOOKUP(D167,'Matched Names'!$A$1:$C$52,3,FALSE)</f>
        <v xml:space="preserve">CENTRAL GARDEN AND PE|   </v>
      </c>
      <c r="K167" t="str">
        <f t="shared" si="2"/>
        <v>CENTRAL GARDEN AND PE| 5340235055</v>
      </c>
      <c r="L167" s="17" t="str">
        <f>IFERROR(VLOOKUP($K167,wiz[[Lanes]:[Min FRQT Load Check Lane]],2,FALSE),"n/a")</f>
        <v>n/a</v>
      </c>
      <c r="M167" s="17" t="str">
        <f>IFERROR(VLOOKUP($K167,wiz[[Lanes]:[Min FRQT Load Check Lane]],3,FALSE),"n/a")</f>
        <v>n/a</v>
      </c>
      <c r="N167" s="17" t="str">
        <f>IFERROR(VLOOKUP($K167,wiz[[Lanes]:[Min FRQT Load Check Lane]],4,FALSE),"n/a")</f>
        <v>n/a</v>
      </c>
      <c r="O167" s="17" t="str">
        <f>IFERROR(VLOOKUP($K167,wiz[[Lanes]:[Min FRQT Load Check Lane]],5,FALSE),"n/a")</f>
        <v>n/a</v>
      </c>
      <c r="P167" s="17" t="str">
        <f>IFERROR(VLOOKUP($K167,wiz[[Lanes]:[Min FRQT Load Check Lane]],6,FALSE),"n/a")</f>
        <v>n/a</v>
      </c>
      <c r="Q167" s="17" t="str">
        <f>IFERROR(VLOOKUP($K167,wiz[[Lanes]:[Min FRQT Load Check Lane]],7,FALSE),"n/a")</f>
        <v>n/a</v>
      </c>
      <c r="R167" s="17" t="str">
        <f>IFERROR(VLOOKUP($K167,wiz[[Lanes]:[Min FRQT Load Check Lane]],8,FALSE),"n/a")</f>
        <v>n/a</v>
      </c>
      <c r="S167" s="17" t="str">
        <f>IFERROR(VLOOKUP($K167,wiz[[Lanes]:[Min FRQT Load Check Lane]],9,FALSE),"n/a")</f>
        <v>n/a</v>
      </c>
      <c r="T167" s="17" t="str">
        <f>IFERROR(VLOOKUP($K167,wiz[[Lanes]:[Min FRQT Load Check Lane]],10,FALSE),"n/a")</f>
        <v>n/a</v>
      </c>
      <c r="U167" s="17" t="str">
        <f>IFERROR(VLOOKUP($K167,wiz[[Lanes]:[Min FRQT Load Check Lane]],11,FALSE),"n/a")</f>
        <v>n/a</v>
      </c>
      <c r="V167" s="17" t="str">
        <f>IFERROR(VLOOKUP($K167,wiz[[Lanes]:[Min FRQT Load Check Lane]],12,FALSE),"n/a")</f>
        <v>n/a</v>
      </c>
      <c r="W167" s="17" t="str">
        <f>IFERROR(VLOOKUP($K167,wiz[[Lanes]:[Min FRQT Load Check Lane]],13,FALSE),"n/a")</f>
        <v>n/a</v>
      </c>
    </row>
    <row r="168" spans="2:23" x14ac:dyDescent="0.3">
      <c r="B168" s="13" t="s">
        <v>2923</v>
      </c>
      <c r="C168" s="13" t="s">
        <v>2924</v>
      </c>
      <c r="D168" s="13" t="s">
        <v>2924</v>
      </c>
      <c r="E168" s="13" t="s">
        <v>2701</v>
      </c>
      <c r="F168" s="13">
        <v>45217</v>
      </c>
      <c r="G168" s="13" t="s">
        <v>2633</v>
      </c>
      <c r="H168" s="13">
        <v>30122</v>
      </c>
      <c r="I168" s="13">
        <v>2533.0500000000002</v>
      </c>
      <c r="J168" s="13" t="e">
        <f>VLOOKUP(D168,'Matched Names'!$A$1:$C$52,3,FALSE)</f>
        <v>#N/A</v>
      </c>
      <c r="K168" t="e">
        <f t="shared" si="2"/>
        <v>#N/A</v>
      </c>
      <c r="L168" s="17" t="str">
        <f>IFERROR(VLOOKUP($K168,wiz[[Lanes]:[Min FRQT Load Check Lane]],2,FALSE),"n/a")</f>
        <v>n/a</v>
      </c>
      <c r="M168" s="17" t="str">
        <f>IFERROR(VLOOKUP($K168,wiz[[Lanes]:[Min FRQT Load Check Lane]],3,FALSE),"n/a")</f>
        <v>n/a</v>
      </c>
      <c r="N168" s="17" t="str">
        <f>IFERROR(VLOOKUP($K168,wiz[[Lanes]:[Min FRQT Load Check Lane]],4,FALSE),"n/a")</f>
        <v>n/a</v>
      </c>
      <c r="O168" s="17" t="str">
        <f>IFERROR(VLOOKUP($K168,wiz[[Lanes]:[Min FRQT Load Check Lane]],5,FALSE),"n/a")</f>
        <v>n/a</v>
      </c>
      <c r="P168" s="17" t="str">
        <f>IFERROR(VLOOKUP($K168,wiz[[Lanes]:[Min FRQT Load Check Lane]],6,FALSE),"n/a")</f>
        <v>n/a</v>
      </c>
      <c r="Q168" s="17" t="str">
        <f>IFERROR(VLOOKUP($K168,wiz[[Lanes]:[Min FRQT Load Check Lane]],7,FALSE),"n/a")</f>
        <v>n/a</v>
      </c>
      <c r="R168" s="17" t="str">
        <f>IFERROR(VLOOKUP($K168,wiz[[Lanes]:[Min FRQT Load Check Lane]],8,FALSE),"n/a")</f>
        <v>n/a</v>
      </c>
      <c r="S168" s="17" t="str">
        <f>IFERROR(VLOOKUP($K168,wiz[[Lanes]:[Min FRQT Load Check Lane]],9,FALSE),"n/a")</f>
        <v>n/a</v>
      </c>
      <c r="T168" s="17" t="str">
        <f>IFERROR(VLOOKUP($K168,wiz[[Lanes]:[Min FRQT Load Check Lane]],10,FALSE),"n/a")</f>
        <v>n/a</v>
      </c>
      <c r="U168" s="17" t="str">
        <f>IFERROR(VLOOKUP($K168,wiz[[Lanes]:[Min FRQT Load Check Lane]],11,FALSE),"n/a")</f>
        <v>n/a</v>
      </c>
      <c r="V168" s="17" t="str">
        <f>IFERROR(VLOOKUP($K168,wiz[[Lanes]:[Min FRQT Load Check Lane]],12,FALSE),"n/a")</f>
        <v>n/a</v>
      </c>
      <c r="W168" s="17" t="str">
        <f>IFERROR(VLOOKUP($K168,wiz[[Lanes]:[Min FRQT Load Check Lane]],13,FALSE),"n/a")</f>
        <v>n/a</v>
      </c>
    </row>
    <row r="169" spans="2:23" x14ac:dyDescent="0.3">
      <c r="B169" s="13" t="s">
        <v>2925</v>
      </c>
      <c r="C169" s="13" t="s">
        <v>2924</v>
      </c>
      <c r="D169" s="13" t="s">
        <v>2924</v>
      </c>
      <c r="E169" s="13" t="s">
        <v>2926</v>
      </c>
      <c r="F169" s="13">
        <v>43762</v>
      </c>
      <c r="G169" s="13" t="s">
        <v>2927</v>
      </c>
      <c r="H169" s="13">
        <v>35111</v>
      </c>
      <c r="I169" s="13">
        <v>1127.49</v>
      </c>
      <c r="J169" s="13" t="e">
        <f>VLOOKUP(D169,'Matched Names'!$A$1:$C$52,3,FALSE)</f>
        <v>#N/A</v>
      </c>
      <c r="K169" t="e">
        <f t="shared" si="2"/>
        <v>#N/A</v>
      </c>
      <c r="L169" s="17" t="str">
        <f>IFERROR(VLOOKUP($K169,wiz[[Lanes]:[Min FRQT Load Check Lane]],2,FALSE),"n/a")</f>
        <v>n/a</v>
      </c>
      <c r="M169" s="17" t="str">
        <f>IFERROR(VLOOKUP($K169,wiz[[Lanes]:[Min FRQT Load Check Lane]],3,FALSE),"n/a")</f>
        <v>n/a</v>
      </c>
      <c r="N169" s="17" t="str">
        <f>IFERROR(VLOOKUP($K169,wiz[[Lanes]:[Min FRQT Load Check Lane]],4,FALSE),"n/a")</f>
        <v>n/a</v>
      </c>
      <c r="O169" s="17" t="str">
        <f>IFERROR(VLOOKUP($K169,wiz[[Lanes]:[Min FRQT Load Check Lane]],5,FALSE),"n/a")</f>
        <v>n/a</v>
      </c>
      <c r="P169" s="17" t="str">
        <f>IFERROR(VLOOKUP($K169,wiz[[Lanes]:[Min FRQT Load Check Lane]],6,FALSE),"n/a")</f>
        <v>n/a</v>
      </c>
      <c r="Q169" s="17" t="str">
        <f>IFERROR(VLOOKUP($K169,wiz[[Lanes]:[Min FRQT Load Check Lane]],7,FALSE),"n/a")</f>
        <v>n/a</v>
      </c>
      <c r="R169" s="17" t="str">
        <f>IFERROR(VLOOKUP($K169,wiz[[Lanes]:[Min FRQT Load Check Lane]],8,FALSE),"n/a")</f>
        <v>n/a</v>
      </c>
      <c r="S169" s="17" t="str">
        <f>IFERROR(VLOOKUP($K169,wiz[[Lanes]:[Min FRQT Load Check Lane]],9,FALSE),"n/a")</f>
        <v>n/a</v>
      </c>
      <c r="T169" s="17" t="str">
        <f>IFERROR(VLOOKUP($K169,wiz[[Lanes]:[Min FRQT Load Check Lane]],10,FALSE),"n/a")</f>
        <v>n/a</v>
      </c>
      <c r="U169" s="17" t="str">
        <f>IFERROR(VLOOKUP($K169,wiz[[Lanes]:[Min FRQT Load Check Lane]],11,FALSE),"n/a")</f>
        <v>n/a</v>
      </c>
      <c r="V169" s="17" t="str">
        <f>IFERROR(VLOOKUP($K169,wiz[[Lanes]:[Min FRQT Load Check Lane]],12,FALSE),"n/a")</f>
        <v>n/a</v>
      </c>
      <c r="W169" s="17" t="str">
        <f>IFERROR(VLOOKUP($K169,wiz[[Lanes]:[Min FRQT Load Check Lane]],13,FALSE),"n/a")</f>
        <v>n/a</v>
      </c>
    </row>
    <row r="170" spans="2:23" x14ac:dyDescent="0.3">
      <c r="B170" s="13" t="s">
        <v>2928</v>
      </c>
      <c r="C170" s="13" t="s">
        <v>2929</v>
      </c>
      <c r="D170" s="13" t="s">
        <v>2570</v>
      </c>
      <c r="E170" s="13" t="s">
        <v>2930</v>
      </c>
      <c r="F170" s="13">
        <v>43502</v>
      </c>
      <c r="G170" s="13" t="s">
        <v>2931</v>
      </c>
      <c r="H170" s="13">
        <v>37885</v>
      </c>
      <c r="I170" s="13">
        <v>11068.2</v>
      </c>
      <c r="J170" s="13" t="str">
        <f>VLOOKUP(D170,'Matched Names'!$A$1:$C$52,3,FALSE)</f>
        <v xml:space="preserve">CONAGRA FOODS INC    |   </v>
      </c>
      <c r="K170" t="str">
        <f t="shared" si="2"/>
        <v>CONAGRA FOODS INC | 4350237885</v>
      </c>
      <c r="L170" s="17">
        <f>IFERROR(VLOOKUP($K170,wiz[[Lanes]:[Min FRQT Load Check Lane]],2,FALSE),"n/a")</f>
        <v>21</v>
      </c>
      <c r="M170" s="17">
        <f>IFERROR(VLOOKUP($K170,wiz[[Lanes]:[Min FRQT Load Check Lane]],3,FALSE),"n/a")</f>
        <v>1.8</v>
      </c>
      <c r="N170" s="17">
        <f>IFERROR(VLOOKUP($K170,wiz[[Lanes]:[Min FRQT Load Check Lane]],4,FALSE),"n/a")</f>
        <v>0.26</v>
      </c>
      <c r="O170" s="17">
        <f>IFERROR(VLOOKUP($K170,wiz[[Lanes]:[Min FRQT Load Check Lane]],5,FALSE),"n/a")</f>
        <v>473</v>
      </c>
      <c r="P170" s="17">
        <f>IFERROR(VLOOKUP($K170,wiz[[Lanes]:[Min FRQT Load Check Lane]],6,FALSE),"n/a")</f>
        <v>0.95</v>
      </c>
      <c r="Q170" s="17">
        <f>IFERROR(VLOOKUP($K170,wiz[[Lanes]:[Min FRQT Load Check Lane]],7,FALSE),"n/a")</f>
        <v>90</v>
      </c>
      <c r="R170" s="17">
        <f>IFERROR(VLOOKUP($K170,wiz[[Lanes]:[Min FRQT Load Check Lane]],8,FALSE),"n/a")</f>
        <v>0.32</v>
      </c>
      <c r="S170" s="17">
        <f>IFERROR(VLOOKUP($K170,wiz[[Lanes]:[Min FRQT Load Check Lane]],9,FALSE),"n/a")</f>
        <v>-19</v>
      </c>
      <c r="T170" s="17">
        <f>IFERROR(VLOOKUP($K170,wiz[[Lanes]:[Min FRQT Load Check Lane]],10,FALSE),"n/a")</f>
        <v>-69</v>
      </c>
      <c r="U170" s="17">
        <f>IFERROR(VLOOKUP($K170,wiz[[Lanes]:[Min FRQT Load Check Lane]],11,FALSE),"n/a")</f>
        <v>4</v>
      </c>
      <c r="V170" s="17">
        <f>IFERROR(VLOOKUP($K170,wiz[[Lanes]:[Min FRQT Load Check Lane]],12,FALSE),"n/a")</f>
        <v>61</v>
      </c>
      <c r="W170" s="17">
        <f>IFERROR(VLOOKUP($K170,wiz[[Lanes]:[Min FRQT Load Check Lane]],13,FALSE),"n/a")</f>
        <v>-4</v>
      </c>
    </row>
    <row r="171" spans="2:23" x14ac:dyDescent="0.3">
      <c r="B171" s="13" t="s">
        <v>2932</v>
      </c>
      <c r="C171" s="13" t="s">
        <v>2929</v>
      </c>
      <c r="D171" s="13" t="s">
        <v>2570</v>
      </c>
      <c r="E171" s="13" t="s">
        <v>2933</v>
      </c>
      <c r="F171" s="13">
        <v>53120</v>
      </c>
      <c r="G171" s="13" t="s">
        <v>2635</v>
      </c>
      <c r="H171" s="13">
        <v>38104</v>
      </c>
      <c r="I171" s="13">
        <v>964.8</v>
      </c>
      <c r="J171" s="13" t="str">
        <f>VLOOKUP(D171,'Matched Names'!$A$1:$C$52,3,FALSE)</f>
        <v xml:space="preserve">CONAGRA FOODS INC    |   </v>
      </c>
      <c r="K171" t="str">
        <f t="shared" si="2"/>
        <v>CONAGRA FOODS INC | 5312038104</v>
      </c>
      <c r="L171" s="17" t="str">
        <f>IFERROR(VLOOKUP($K171,wiz[[Lanes]:[Min FRQT Load Check Lane]],2,FALSE),"n/a")</f>
        <v>n/a</v>
      </c>
      <c r="M171" s="17" t="str">
        <f>IFERROR(VLOOKUP($K171,wiz[[Lanes]:[Min FRQT Load Check Lane]],3,FALSE),"n/a")</f>
        <v>n/a</v>
      </c>
      <c r="N171" s="17" t="str">
        <f>IFERROR(VLOOKUP($K171,wiz[[Lanes]:[Min FRQT Load Check Lane]],4,FALSE),"n/a")</f>
        <v>n/a</v>
      </c>
      <c r="O171" s="17" t="str">
        <f>IFERROR(VLOOKUP($K171,wiz[[Lanes]:[Min FRQT Load Check Lane]],5,FALSE),"n/a")</f>
        <v>n/a</v>
      </c>
      <c r="P171" s="17" t="str">
        <f>IFERROR(VLOOKUP($K171,wiz[[Lanes]:[Min FRQT Load Check Lane]],6,FALSE),"n/a")</f>
        <v>n/a</v>
      </c>
      <c r="Q171" s="17" t="str">
        <f>IFERROR(VLOOKUP($K171,wiz[[Lanes]:[Min FRQT Load Check Lane]],7,FALSE),"n/a")</f>
        <v>n/a</v>
      </c>
      <c r="R171" s="17" t="str">
        <f>IFERROR(VLOOKUP($K171,wiz[[Lanes]:[Min FRQT Load Check Lane]],8,FALSE),"n/a")</f>
        <v>n/a</v>
      </c>
      <c r="S171" s="17" t="str">
        <f>IFERROR(VLOOKUP($K171,wiz[[Lanes]:[Min FRQT Load Check Lane]],9,FALSE),"n/a")</f>
        <v>n/a</v>
      </c>
      <c r="T171" s="17" t="str">
        <f>IFERROR(VLOOKUP($K171,wiz[[Lanes]:[Min FRQT Load Check Lane]],10,FALSE),"n/a")</f>
        <v>n/a</v>
      </c>
      <c r="U171" s="17" t="str">
        <f>IFERROR(VLOOKUP($K171,wiz[[Lanes]:[Min FRQT Load Check Lane]],11,FALSE),"n/a")</f>
        <v>n/a</v>
      </c>
      <c r="V171" s="17" t="str">
        <f>IFERROR(VLOOKUP($K171,wiz[[Lanes]:[Min FRQT Load Check Lane]],12,FALSE),"n/a")</f>
        <v>n/a</v>
      </c>
      <c r="W171" s="17" t="str">
        <f>IFERROR(VLOOKUP($K171,wiz[[Lanes]:[Min FRQT Load Check Lane]],13,FALSE),"n/a")</f>
        <v>n/a</v>
      </c>
    </row>
    <row r="172" spans="2:23" x14ac:dyDescent="0.3">
      <c r="B172" s="13" t="s">
        <v>2934</v>
      </c>
      <c r="C172" s="13" t="s">
        <v>2929</v>
      </c>
      <c r="D172" s="13" t="s">
        <v>2570</v>
      </c>
      <c r="E172" s="13" t="s">
        <v>2935</v>
      </c>
      <c r="F172" s="13">
        <v>76106</v>
      </c>
      <c r="G172" s="13" t="s">
        <v>2936</v>
      </c>
      <c r="H172" s="13">
        <v>37821</v>
      </c>
      <c r="I172" s="13">
        <v>996.84</v>
      </c>
      <c r="J172" s="13" t="str">
        <f>VLOOKUP(D172,'Matched Names'!$A$1:$C$52,3,FALSE)</f>
        <v xml:space="preserve">CONAGRA FOODS INC    |   </v>
      </c>
      <c r="K172" t="str">
        <f t="shared" si="2"/>
        <v>CONAGRA FOODS INC | 7610637821</v>
      </c>
      <c r="L172" s="17" t="str">
        <f>IFERROR(VLOOKUP($K172,wiz[[Lanes]:[Min FRQT Load Check Lane]],2,FALSE),"n/a")</f>
        <v>n/a</v>
      </c>
      <c r="M172" s="17" t="str">
        <f>IFERROR(VLOOKUP($K172,wiz[[Lanes]:[Min FRQT Load Check Lane]],3,FALSE),"n/a")</f>
        <v>n/a</v>
      </c>
      <c r="N172" s="17" t="str">
        <f>IFERROR(VLOOKUP($K172,wiz[[Lanes]:[Min FRQT Load Check Lane]],4,FALSE),"n/a")</f>
        <v>n/a</v>
      </c>
      <c r="O172" s="17" t="str">
        <f>IFERROR(VLOOKUP($K172,wiz[[Lanes]:[Min FRQT Load Check Lane]],5,FALSE),"n/a")</f>
        <v>n/a</v>
      </c>
      <c r="P172" s="17" t="str">
        <f>IFERROR(VLOOKUP($K172,wiz[[Lanes]:[Min FRQT Load Check Lane]],6,FALSE),"n/a")</f>
        <v>n/a</v>
      </c>
      <c r="Q172" s="17" t="str">
        <f>IFERROR(VLOOKUP($K172,wiz[[Lanes]:[Min FRQT Load Check Lane]],7,FALSE),"n/a")</f>
        <v>n/a</v>
      </c>
      <c r="R172" s="17" t="str">
        <f>IFERROR(VLOOKUP($K172,wiz[[Lanes]:[Min FRQT Load Check Lane]],8,FALSE),"n/a")</f>
        <v>n/a</v>
      </c>
      <c r="S172" s="17" t="str">
        <f>IFERROR(VLOOKUP($K172,wiz[[Lanes]:[Min FRQT Load Check Lane]],9,FALSE),"n/a")</f>
        <v>n/a</v>
      </c>
      <c r="T172" s="17" t="str">
        <f>IFERROR(VLOOKUP($K172,wiz[[Lanes]:[Min FRQT Load Check Lane]],10,FALSE),"n/a")</f>
        <v>n/a</v>
      </c>
      <c r="U172" s="17" t="str">
        <f>IFERROR(VLOOKUP($K172,wiz[[Lanes]:[Min FRQT Load Check Lane]],11,FALSE),"n/a")</f>
        <v>n/a</v>
      </c>
      <c r="V172" s="17" t="str">
        <f>IFERROR(VLOOKUP($K172,wiz[[Lanes]:[Min FRQT Load Check Lane]],12,FALSE),"n/a")</f>
        <v>n/a</v>
      </c>
      <c r="W172" s="17" t="str">
        <f>IFERROR(VLOOKUP($K172,wiz[[Lanes]:[Min FRQT Load Check Lane]],13,FALSE),"n/a")</f>
        <v>n/a</v>
      </c>
    </row>
    <row r="173" spans="2:23" x14ac:dyDescent="0.3">
      <c r="B173" s="13" t="s">
        <v>2937</v>
      </c>
      <c r="C173" s="13" t="s">
        <v>2929</v>
      </c>
      <c r="D173" s="13" t="s">
        <v>2570</v>
      </c>
      <c r="E173" s="13" t="s">
        <v>2659</v>
      </c>
      <c r="F173" s="13">
        <v>38343</v>
      </c>
      <c r="G173" s="13" t="s">
        <v>2808</v>
      </c>
      <c r="H173" s="13">
        <v>43207</v>
      </c>
      <c r="I173" s="13">
        <v>35277.06</v>
      </c>
      <c r="J173" s="13" t="str">
        <f>VLOOKUP(D173,'Matched Names'!$A$1:$C$52,3,FALSE)</f>
        <v xml:space="preserve">CONAGRA FOODS INC    |   </v>
      </c>
      <c r="K173" t="str">
        <f t="shared" si="2"/>
        <v>CONAGRA FOODS INC | 3834343207</v>
      </c>
      <c r="L173" s="17" t="str">
        <f>IFERROR(VLOOKUP($K173,wiz[[Lanes]:[Min FRQT Load Check Lane]],2,FALSE),"n/a")</f>
        <v>n/a</v>
      </c>
      <c r="M173" s="17" t="str">
        <f>IFERROR(VLOOKUP($K173,wiz[[Lanes]:[Min FRQT Load Check Lane]],3,FALSE),"n/a")</f>
        <v>n/a</v>
      </c>
      <c r="N173" s="17" t="str">
        <f>IFERROR(VLOOKUP($K173,wiz[[Lanes]:[Min FRQT Load Check Lane]],4,FALSE),"n/a")</f>
        <v>n/a</v>
      </c>
      <c r="O173" s="17" t="str">
        <f>IFERROR(VLOOKUP($K173,wiz[[Lanes]:[Min FRQT Load Check Lane]],5,FALSE),"n/a")</f>
        <v>n/a</v>
      </c>
      <c r="P173" s="17" t="str">
        <f>IFERROR(VLOOKUP($K173,wiz[[Lanes]:[Min FRQT Load Check Lane]],6,FALSE),"n/a")</f>
        <v>n/a</v>
      </c>
      <c r="Q173" s="17" t="str">
        <f>IFERROR(VLOOKUP($K173,wiz[[Lanes]:[Min FRQT Load Check Lane]],7,FALSE),"n/a")</f>
        <v>n/a</v>
      </c>
      <c r="R173" s="17" t="str">
        <f>IFERROR(VLOOKUP($K173,wiz[[Lanes]:[Min FRQT Load Check Lane]],8,FALSE),"n/a")</f>
        <v>n/a</v>
      </c>
      <c r="S173" s="17" t="str">
        <f>IFERROR(VLOOKUP($K173,wiz[[Lanes]:[Min FRQT Load Check Lane]],9,FALSE),"n/a")</f>
        <v>n/a</v>
      </c>
      <c r="T173" s="17" t="str">
        <f>IFERROR(VLOOKUP($K173,wiz[[Lanes]:[Min FRQT Load Check Lane]],10,FALSE),"n/a")</f>
        <v>n/a</v>
      </c>
      <c r="U173" s="17" t="str">
        <f>IFERROR(VLOOKUP($K173,wiz[[Lanes]:[Min FRQT Load Check Lane]],11,FALSE),"n/a")</f>
        <v>n/a</v>
      </c>
      <c r="V173" s="17" t="str">
        <f>IFERROR(VLOOKUP($K173,wiz[[Lanes]:[Min FRQT Load Check Lane]],12,FALSE),"n/a")</f>
        <v>n/a</v>
      </c>
      <c r="W173" s="17" t="str">
        <f>IFERROR(VLOOKUP($K173,wiz[[Lanes]:[Min FRQT Load Check Lane]],13,FALSE),"n/a")</f>
        <v>n/a</v>
      </c>
    </row>
    <row r="174" spans="2:23" x14ac:dyDescent="0.3">
      <c r="B174" s="13" t="s">
        <v>2938</v>
      </c>
      <c r="C174" s="13" t="s">
        <v>2929</v>
      </c>
      <c r="D174" s="13" t="s">
        <v>2570</v>
      </c>
      <c r="E174" s="13" t="s">
        <v>2939</v>
      </c>
      <c r="F174" s="13">
        <v>53158</v>
      </c>
      <c r="G174" s="13" t="s">
        <v>2936</v>
      </c>
      <c r="H174" s="13">
        <v>37821</v>
      </c>
      <c r="I174" s="13">
        <v>4032.6</v>
      </c>
      <c r="J174" s="13" t="str">
        <f>VLOOKUP(D174,'Matched Names'!$A$1:$C$52,3,FALSE)</f>
        <v xml:space="preserve">CONAGRA FOODS INC    |   </v>
      </c>
      <c r="K174" t="str">
        <f t="shared" si="2"/>
        <v>CONAGRA FOODS INC | 5315837821</v>
      </c>
      <c r="L174" s="17">
        <f>IFERROR(VLOOKUP($K174,wiz[[Lanes]:[Min FRQT Load Check Lane]],2,FALSE),"n/a")</f>
        <v>4</v>
      </c>
      <c r="M174" s="17">
        <f>IFERROR(VLOOKUP($K174,wiz[[Lanes]:[Min FRQT Load Check Lane]],3,FALSE),"n/a")</f>
        <v>1.65</v>
      </c>
      <c r="N174" s="17">
        <f>IFERROR(VLOOKUP($K174,wiz[[Lanes]:[Min FRQT Load Check Lane]],4,FALSE),"n/a")</f>
        <v>0.28000000000000003</v>
      </c>
      <c r="O174" s="17">
        <f>IFERROR(VLOOKUP($K174,wiz[[Lanes]:[Min FRQT Load Check Lane]],5,FALSE),"n/a")</f>
        <v>611</v>
      </c>
      <c r="P174" s="17">
        <f>IFERROR(VLOOKUP($K174,wiz[[Lanes]:[Min FRQT Load Check Lane]],6,FALSE),"n/a")</f>
        <v>1.36</v>
      </c>
      <c r="Q174" s="17">
        <f>IFERROR(VLOOKUP($K174,wiz[[Lanes]:[Min FRQT Load Check Lane]],7,FALSE),"n/a")</f>
        <v>59</v>
      </c>
      <c r="R174" s="17">
        <f>IFERROR(VLOOKUP($K174,wiz[[Lanes]:[Min FRQT Load Check Lane]],8,FALSE),"n/a")</f>
        <v>0.28999999999999998</v>
      </c>
      <c r="S174" s="17">
        <f>IFERROR(VLOOKUP($K174,wiz[[Lanes]:[Min FRQT Load Check Lane]],9,FALSE),"n/a")</f>
        <v>24</v>
      </c>
      <c r="T174" s="17">
        <f>IFERROR(VLOOKUP($K174,wiz[[Lanes]:[Min FRQT Load Check Lane]],10,FALSE),"n/a")</f>
        <v>-32</v>
      </c>
      <c r="U174" s="17">
        <f>IFERROR(VLOOKUP($K174,wiz[[Lanes]:[Min FRQT Load Check Lane]],11,FALSE),"n/a")</f>
        <v>-35</v>
      </c>
      <c r="V174" s="17">
        <f>IFERROR(VLOOKUP($K174,wiz[[Lanes]:[Min FRQT Load Check Lane]],12,FALSE),"n/a")</f>
        <v>-151</v>
      </c>
      <c r="W174" s="17">
        <f>IFERROR(VLOOKUP($K174,wiz[[Lanes]:[Min FRQT Load Check Lane]],13,FALSE),"n/a")</f>
        <v>-218</v>
      </c>
    </row>
    <row r="175" spans="2:23" x14ac:dyDescent="0.3">
      <c r="B175" s="13" t="s">
        <v>2940</v>
      </c>
      <c r="C175" s="13" t="s">
        <v>2929</v>
      </c>
      <c r="D175" s="13" t="s">
        <v>2570</v>
      </c>
      <c r="E175" s="13" t="s">
        <v>2939</v>
      </c>
      <c r="F175" s="13">
        <v>53158</v>
      </c>
      <c r="G175" s="13" t="s">
        <v>2931</v>
      </c>
      <c r="H175" s="13">
        <v>37885</v>
      </c>
      <c r="I175" s="13">
        <v>1168.5</v>
      </c>
      <c r="J175" s="13" t="str">
        <f>VLOOKUP(D175,'Matched Names'!$A$1:$C$52,3,FALSE)</f>
        <v xml:space="preserve">CONAGRA FOODS INC    |   </v>
      </c>
      <c r="K175" t="str">
        <f t="shared" si="2"/>
        <v>CONAGRA FOODS INC | 5315837885</v>
      </c>
      <c r="L175" s="17">
        <f>IFERROR(VLOOKUP($K175,wiz[[Lanes]:[Min FRQT Load Check Lane]],2,FALSE),"n/a")</f>
        <v>1</v>
      </c>
      <c r="M175" s="17">
        <f>IFERROR(VLOOKUP($K175,wiz[[Lanes]:[Min FRQT Load Check Lane]],3,FALSE),"n/a")</f>
        <v>1.9</v>
      </c>
      <c r="N175" s="17">
        <f>IFERROR(VLOOKUP($K175,wiz[[Lanes]:[Min FRQT Load Check Lane]],4,FALSE),"n/a")</f>
        <v>0.28999999999999998</v>
      </c>
      <c r="O175" s="17">
        <f>IFERROR(VLOOKUP($K175,wiz[[Lanes]:[Min FRQT Load Check Lane]],5,FALSE),"n/a")</f>
        <v>615</v>
      </c>
      <c r="P175" s="17">
        <f>IFERROR(VLOOKUP($K175,wiz[[Lanes]:[Min FRQT Load Check Lane]],6,FALSE),"n/a")</f>
        <v>1.54</v>
      </c>
      <c r="Q175" s="17">
        <f>IFERROR(VLOOKUP($K175,wiz[[Lanes]:[Min FRQT Load Check Lane]],7,FALSE),"n/a")</f>
        <v>89</v>
      </c>
      <c r="R175" s="17">
        <f>IFERROR(VLOOKUP($K175,wiz[[Lanes]:[Min FRQT Load Check Lane]],8,FALSE),"n/a")</f>
        <v>0.3</v>
      </c>
      <c r="S175" s="17">
        <f>IFERROR(VLOOKUP($K175,wiz[[Lanes]:[Min FRQT Load Check Lane]],9,FALSE),"n/a")</f>
        <v>35</v>
      </c>
      <c r="T175" s="17">
        <f>IFERROR(VLOOKUP($K175,wiz[[Lanes]:[Min FRQT Load Check Lane]],10,FALSE),"n/a")</f>
        <v>-32</v>
      </c>
      <c r="U175" s="17">
        <f>IFERROR(VLOOKUP($K175,wiz[[Lanes]:[Min FRQT Load Check Lane]],11,FALSE),"n/a")</f>
        <v>-78</v>
      </c>
      <c r="V175" s="17">
        <f>IFERROR(VLOOKUP($K175,wiz[[Lanes]:[Min FRQT Load Check Lane]],12,FALSE),"n/a")</f>
        <v>-5</v>
      </c>
      <c r="W175" s="17">
        <f>IFERROR(VLOOKUP($K175,wiz[[Lanes]:[Min FRQT Load Check Lane]],13,FALSE),"n/a")</f>
        <v>-115</v>
      </c>
    </row>
    <row r="176" spans="2:23" x14ac:dyDescent="0.3">
      <c r="B176" s="13" t="s">
        <v>2941</v>
      </c>
      <c r="C176" s="13" t="s">
        <v>2929</v>
      </c>
      <c r="D176" s="13" t="s">
        <v>2570</v>
      </c>
      <c r="E176" s="13" t="s">
        <v>2942</v>
      </c>
      <c r="F176" s="13">
        <v>45882</v>
      </c>
      <c r="G176" s="13" t="s">
        <v>2931</v>
      </c>
      <c r="H176" s="13">
        <v>37885</v>
      </c>
      <c r="I176" s="13">
        <v>13049.2</v>
      </c>
      <c r="J176" s="13" t="str">
        <f>VLOOKUP(D176,'Matched Names'!$A$1:$C$52,3,FALSE)</f>
        <v xml:space="preserve">CONAGRA FOODS INC    |   </v>
      </c>
      <c r="K176" t="str">
        <f t="shared" si="2"/>
        <v>CONAGRA FOODS INC | 4588237885</v>
      </c>
      <c r="L176" s="17">
        <f>IFERROR(VLOOKUP($K176,wiz[[Lanes]:[Min FRQT Load Check Lane]],2,FALSE),"n/a")</f>
        <v>28</v>
      </c>
      <c r="M176" s="17">
        <f>IFERROR(VLOOKUP($K176,wiz[[Lanes]:[Min FRQT Load Check Lane]],3,FALSE),"n/a")</f>
        <v>1.9</v>
      </c>
      <c r="N176" s="17">
        <f>IFERROR(VLOOKUP($K176,wiz[[Lanes]:[Min FRQT Load Check Lane]],4,FALSE),"n/a")</f>
        <v>0.24</v>
      </c>
      <c r="O176" s="17">
        <f>IFERROR(VLOOKUP($K176,wiz[[Lanes]:[Min FRQT Load Check Lane]],5,FALSE),"n/a")</f>
        <v>404</v>
      </c>
      <c r="P176" s="17">
        <f>IFERROR(VLOOKUP($K176,wiz[[Lanes]:[Min FRQT Load Check Lane]],6,FALSE),"n/a")</f>
        <v>0.9</v>
      </c>
      <c r="Q176" s="17">
        <f>IFERROR(VLOOKUP($K176,wiz[[Lanes]:[Min FRQT Load Check Lane]],7,FALSE),"n/a")</f>
        <v>117</v>
      </c>
      <c r="R176" s="17">
        <f>IFERROR(VLOOKUP($K176,wiz[[Lanes]:[Min FRQT Load Check Lane]],8,FALSE),"n/a")</f>
        <v>0.35</v>
      </c>
      <c r="S176" s="17">
        <f>IFERROR(VLOOKUP($K176,wiz[[Lanes]:[Min FRQT Load Check Lane]],9,FALSE),"n/a")</f>
        <v>-13</v>
      </c>
      <c r="T176" s="17">
        <f>IFERROR(VLOOKUP($K176,wiz[[Lanes]:[Min FRQT Load Check Lane]],10,FALSE),"n/a")</f>
        <v>-147</v>
      </c>
      <c r="U176" s="17">
        <f>IFERROR(VLOOKUP($K176,wiz[[Lanes]:[Min FRQT Load Check Lane]],11,FALSE),"n/a")</f>
        <v>-3</v>
      </c>
      <c r="V176" s="17">
        <f>IFERROR(VLOOKUP($K176,wiz[[Lanes]:[Min FRQT Load Check Lane]],12,FALSE),"n/a")</f>
        <v>40</v>
      </c>
      <c r="W176" s="17">
        <f>IFERROR(VLOOKUP($K176,wiz[[Lanes]:[Min FRQT Load Check Lane]],13,FALSE),"n/a")</f>
        <v>-110</v>
      </c>
    </row>
    <row r="177" spans="2:23" x14ac:dyDescent="0.3">
      <c r="B177" s="13" t="s">
        <v>2943</v>
      </c>
      <c r="C177" s="13" t="s">
        <v>2944</v>
      </c>
      <c r="D177" s="13" t="s">
        <v>2575</v>
      </c>
      <c r="E177" s="13" t="s">
        <v>2945</v>
      </c>
      <c r="F177" s="13">
        <v>30013</v>
      </c>
      <c r="G177" s="13" t="s">
        <v>2659</v>
      </c>
      <c r="H177" s="13">
        <v>38343</v>
      </c>
      <c r="I177" s="13">
        <v>54815</v>
      </c>
      <c r="J177" s="13" t="str">
        <f>VLOOKUP(D177,'Matched Names'!$A$1:$C$52,3,FALSE)</f>
        <v xml:space="preserve">b: CORRUGATED LOGISTI|   </v>
      </c>
      <c r="K177" t="str">
        <f t="shared" si="2"/>
        <v>b: CORRUGATED LOGISTI| 3001338343</v>
      </c>
      <c r="L177" s="17" t="str">
        <f>IFERROR(VLOOKUP($K177,wiz[[Lanes]:[Min FRQT Load Check Lane]],2,FALSE),"n/a")</f>
        <v>n/a</v>
      </c>
      <c r="M177" s="17" t="str">
        <f>IFERROR(VLOOKUP($K177,wiz[[Lanes]:[Min FRQT Load Check Lane]],3,FALSE),"n/a")</f>
        <v>n/a</v>
      </c>
      <c r="N177" s="17" t="str">
        <f>IFERROR(VLOOKUP($K177,wiz[[Lanes]:[Min FRQT Load Check Lane]],4,FALSE),"n/a")</f>
        <v>n/a</v>
      </c>
      <c r="O177" s="17" t="str">
        <f>IFERROR(VLOOKUP($K177,wiz[[Lanes]:[Min FRQT Load Check Lane]],5,FALSE),"n/a")</f>
        <v>n/a</v>
      </c>
      <c r="P177" s="17" t="str">
        <f>IFERROR(VLOOKUP($K177,wiz[[Lanes]:[Min FRQT Load Check Lane]],6,FALSE),"n/a")</f>
        <v>n/a</v>
      </c>
      <c r="Q177" s="17" t="str">
        <f>IFERROR(VLOOKUP($K177,wiz[[Lanes]:[Min FRQT Load Check Lane]],7,FALSE),"n/a")</f>
        <v>n/a</v>
      </c>
      <c r="R177" s="17" t="str">
        <f>IFERROR(VLOOKUP($K177,wiz[[Lanes]:[Min FRQT Load Check Lane]],8,FALSE),"n/a")</f>
        <v>n/a</v>
      </c>
      <c r="S177" s="17" t="str">
        <f>IFERROR(VLOOKUP($K177,wiz[[Lanes]:[Min FRQT Load Check Lane]],9,FALSE),"n/a")</f>
        <v>n/a</v>
      </c>
      <c r="T177" s="17" t="str">
        <f>IFERROR(VLOOKUP($K177,wiz[[Lanes]:[Min FRQT Load Check Lane]],10,FALSE),"n/a")</f>
        <v>n/a</v>
      </c>
      <c r="U177" s="17" t="str">
        <f>IFERROR(VLOOKUP($K177,wiz[[Lanes]:[Min FRQT Load Check Lane]],11,FALSE),"n/a")</f>
        <v>n/a</v>
      </c>
      <c r="V177" s="17" t="str">
        <f>IFERROR(VLOOKUP($K177,wiz[[Lanes]:[Min FRQT Load Check Lane]],12,FALSE),"n/a")</f>
        <v>n/a</v>
      </c>
      <c r="W177" s="17" t="str">
        <f>IFERROR(VLOOKUP($K177,wiz[[Lanes]:[Min FRQT Load Check Lane]],13,FALSE),"n/a")</f>
        <v>n/a</v>
      </c>
    </row>
    <row r="178" spans="2:23" x14ac:dyDescent="0.3">
      <c r="B178" s="13" t="s">
        <v>2946</v>
      </c>
      <c r="C178" s="13" t="s">
        <v>2947</v>
      </c>
      <c r="D178" s="13" t="s">
        <v>2589</v>
      </c>
      <c r="E178" s="13" t="s">
        <v>2948</v>
      </c>
      <c r="F178" s="13">
        <v>29340</v>
      </c>
      <c r="G178" s="13" t="s">
        <v>2949</v>
      </c>
      <c r="H178" s="13">
        <v>53027</v>
      </c>
      <c r="I178" s="13">
        <v>3461.22</v>
      </c>
      <c r="J178" s="13" t="str">
        <f>VLOOKUP(D178,'Matched Names'!$A$1:$C$52,3,FALSE)</f>
        <v xml:space="preserve">DAIMLER TRUCKS NA LLC|   </v>
      </c>
      <c r="K178" t="str">
        <f t="shared" si="2"/>
        <v>DAIMLER TRUCKS NA LLC| 2934053027</v>
      </c>
      <c r="L178" s="17">
        <f>IFERROR(VLOOKUP($K178,wiz[[Lanes]:[Min FRQT Load Check Lane]],2,FALSE),"n/a")</f>
        <v>4</v>
      </c>
      <c r="M178" s="17">
        <f>IFERROR(VLOOKUP($K178,wiz[[Lanes]:[Min FRQT Load Check Lane]],3,FALSE),"n/a")</f>
        <v>1.34</v>
      </c>
      <c r="N178" s="17">
        <f>IFERROR(VLOOKUP($K178,wiz[[Lanes]:[Min FRQT Load Check Lane]],4,FALSE),"n/a")</f>
        <v>0.4</v>
      </c>
      <c r="O178" s="17">
        <f>IFERROR(VLOOKUP($K178,wiz[[Lanes]:[Min FRQT Load Check Lane]],5,FALSE),"n/a")</f>
        <v>861</v>
      </c>
      <c r="P178" s="17">
        <f>IFERROR(VLOOKUP($K178,wiz[[Lanes]:[Min FRQT Load Check Lane]],6,FALSE),"n/a")</f>
        <v>1.52</v>
      </c>
      <c r="Q178" s="17">
        <f>IFERROR(VLOOKUP($K178,wiz[[Lanes]:[Min FRQT Load Check Lane]],7,FALSE),"n/a")</f>
        <v>102</v>
      </c>
      <c r="R178" s="17">
        <f>IFERROR(VLOOKUP($K178,wiz[[Lanes]:[Min FRQT Load Check Lane]],8,FALSE),"n/a")</f>
        <v>0.33</v>
      </c>
      <c r="S178" s="17">
        <f>IFERROR(VLOOKUP($K178,wiz[[Lanes]:[Min FRQT Load Check Lane]],9,FALSE),"n/a")</f>
        <v>-107</v>
      </c>
      <c r="T178" s="17">
        <f>IFERROR(VLOOKUP($K178,wiz[[Lanes]:[Min FRQT Load Check Lane]],10,FALSE),"n/a")</f>
        <v>-100</v>
      </c>
      <c r="U178" s="17">
        <f>IFERROR(VLOOKUP($K178,wiz[[Lanes]:[Min FRQT Load Check Lane]],11,FALSE),"n/a")</f>
        <v>38</v>
      </c>
      <c r="V178" s="17">
        <f>IFERROR(VLOOKUP($K178,wiz[[Lanes]:[Min FRQT Load Check Lane]],12,FALSE),"n/a")</f>
        <v>40</v>
      </c>
      <c r="W178" s="17">
        <f>IFERROR(VLOOKUP($K178,wiz[[Lanes]:[Min FRQT Load Check Lane]],13,FALSE),"n/a")</f>
        <v>-22</v>
      </c>
    </row>
    <row r="179" spans="2:23" x14ac:dyDescent="0.3">
      <c r="B179" s="13" t="s">
        <v>2950</v>
      </c>
      <c r="C179" s="13" t="s">
        <v>2947</v>
      </c>
      <c r="D179" s="13" t="s">
        <v>2589</v>
      </c>
      <c r="E179" s="13" t="s">
        <v>2949</v>
      </c>
      <c r="F179" s="13">
        <v>53027</v>
      </c>
      <c r="G179" s="13" t="s">
        <v>2948</v>
      </c>
      <c r="H179" s="13">
        <v>29341</v>
      </c>
      <c r="I179" s="13">
        <v>4778.55</v>
      </c>
      <c r="J179" s="13" t="str">
        <f>VLOOKUP(D179,'Matched Names'!$A$1:$C$52,3,FALSE)</f>
        <v xml:space="preserve">DAIMLER TRUCKS NA LLC|   </v>
      </c>
      <c r="K179" t="str">
        <f t="shared" si="2"/>
        <v>DAIMLER TRUCKS NA LLC| 5302729341</v>
      </c>
      <c r="L179" s="17" t="str">
        <f>IFERROR(VLOOKUP($K179,wiz[[Lanes]:[Min FRQT Load Check Lane]],2,FALSE),"n/a")</f>
        <v>n/a</v>
      </c>
      <c r="M179" s="17" t="str">
        <f>IFERROR(VLOOKUP($K179,wiz[[Lanes]:[Min FRQT Load Check Lane]],3,FALSE),"n/a")</f>
        <v>n/a</v>
      </c>
      <c r="N179" s="17" t="str">
        <f>IFERROR(VLOOKUP($K179,wiz[[Lanes]:[Min FRQT Load Check Lane]],4,FALSE),"n/a")</f>
        <v>n/a</v>
      </c>
      <c r="O179" s="17" t="str">
        <f>IFERROR(VLOOKUP($K179,wiz[[Lanes]:[Min FRQT Load Check Lane]],5,FALSE),"n/a")</f>
        <v>n/a</v>
      </c>
      <c r="P179" s="17" t="str">
        <f>IFERROR(VLOOKUP($K179,wiz[[Lanes]:[Min FRQT Load Check Lane]],6,FALSE),"n/a")</f>
        <v>n/a</v>
      </c>
      <c r="Q179" s="17" t="str">
        <f>IFERROR(VLOOKUP($K179,wiz[[Lanes]:[Min FRQT Load Check Lane]],7,FALSE),"n/a")</f>
        <v>n/a</v>
      </c>
      <c r="R179" s="17" t="str">
        <f>IFERROR(VLOOKUP($K179,wiz[[Lanes]:[Min FRQT Load Check Lane]],8,FALSE),"n/a")</f>
        <v>n/a</v>
      </c>
      <c r="S179" s="17" t="str">
        <f>IFERROR(VLOOKUP($K179,wiz[[Lanes]:[Min FRQT Load Check Lane]],9,FALSE),"n/a")</f>
        <v>n/a</v>
      </c>
      <c r="T179" s="17" t="str">
        <f>IFERROR(VLOOKUP($K179,wiz[[Lanes]:[Min FRQT Load Check Lane]],10,FALSE),"n/a")</f>
        <v>n/a</v>
      </c>
      <c r="U179" s="17" t="str">
        <f>IFERROR(VLOOKUP($K179,wiz[[Lanes]:[Min FRQT Load Check Lane]],11,FALSE),"n/a")</f>
        <v>n/a</v>
      </c>
      <c r="V179" s="17" t="str">
        <f>IFERROR(VLOOKUP($K179,wiz[[Lanes]:[Min FRQT Load Check Lane]],12,FALSE),"n/a")</f>
        <v>n/a</v>
      </c>
      <c r="W179" s="17" t="str">
        <f>IFERROR(VLOOKUP($K179,wiz[[Lanes]:[Min FRQT Load Check Lane]],13,FALSE),"n/a")</f>
        <v>n/a</v>
      </c>
    </row>
    <row r="180" spans="2:23" x14ac:dyDescent="0.3">
      <c r="B180" s="13" t="s">
        <v>2950</v>
      </c>
      <c r="C180" s="13" t="s">
        <v>2947</v>
      </c>
      <c r="D180" s="13" t="s">
        <v>2589</v>
      </c>
      <c r="E180" s="13" t="s">
        <v>2949</v>
      </c>
      <c r="F180" s="13">
        <v>53027</v>
      </c>
      <c r="G180" s="13" t="s">
        <v>2948</v>
      </c>
      <c r="H180" s="13">
        <v>29340</v>
      </c>
      <c r="I180" s="13">
        <v>3185.7</v>
      </c>
      <c r="J180" s="13" t="str">
        <f>VLOOKUP(D180,'Matched Names'!$A$1:$C$52,3,FALSE)</f>
        <v xml:space="preserve">DAIMLER TRUCKS NA LLC|   </v>
      </c>
      <c r="K180" t="str">
        <f t="shared" si="2"/>
        <v>DAIMLER TRUCKS NA LLC| 5302729340</v>
      </c>
      <c r="L180" s="17">
        <f>IFERROR(VLOOKUP($K180,wiz[[Lanes]:[Min FRQT Load Check Lane]],2,FALSE),"n/a")</f>
        <v>6</v>
      </c>
      <c r="M180" s="17">
        <f>IFERROR(VLOOKUP($K180,wiz[[Lanes]:[Min FRQT Load Check Lane]],3,FALSE),"n/a")</f>
        <v>1.85</v>
      </c>
      <c r="N180" s="17">
        <f>IFERROR(VLOOKUP($K180,wiz[[Lanes]:[Min FRQT Load Check Lane]],4,FALSE),"n/a")</f>
        <v>0.39</v>
      </c>
      <c r="O180" s="17">
        <f>IFERROR(VLOOKUP($K180,wiz[[Lanes]:[Min FRQT Load Check Lane]],5,FALSE),"n/a")</f>
        <v>861</v>
      </c>
      <c r="P180" s="17">
        <f>IFERROR(VLOOKUP($K180,wiz[[Lanes]:[Min FRQT Load Check Lane]],6,FALSE),"n/a")</f>
        <v>1.39</v>
      </c>
      <c r="Q180" s="17">
        <f>IFERROR(VLOOKUP($K180,wiz[[Lanes]:[Min FRQT Load Check Lane]],7,FALSE),"n/a")</f>
        <v>49</v>
      </c>
      <c r="R180" s="17">
        <f>IFERROR(VLOOKUP($K180,wiz[[Lanes]:[Min FRQT Load Check Lane]],8,FALSE),"n/a")</f>
        <v>0.28000000000000003</v>
      </c>
      <c r="S180" s="17">
        <f>IFERROR(VLOOKUP($K180,wiz[[Lanes]:[Min FRQT Load Check Lane]],9,FALSE),"n/a")</f>
        <v>-106</v>
      </c>
      <c r="T180" s="17">
        <f>IFERROR(VLOOKUP($K180,wiz[[Lanes]:[Min FRQT Load Check Lane]],10,FALSE),"n/a")</f>
        <v>-74</v>
      </c>
      <c r="U180" s="17">
        <f>IFERROR(VLOOKUP($K180,wiz[[Lanes]:[Min FRQT Load Check Lane]],11,FALSE),"n/a")</f>
        <v>68</v>
      </c>
      <c r="V180" s="17">
        <f>IFERROR(VLOOKUP($K180,wiz[[Lanes]:[Min FRQT Load Check Lane]],12,FALSE),"n/a")</f>
        <v>367</v>
      </c>
      <c r="W180" s="17">
        <f>IFERROR(VLOOKUP($K180,wiz[[Lanes]:[Min FRQT Load Check Lane]],13,FALSE),"n/a")</f>
        <v>361</v>
      </c>
    </row>
    <row r="181" spans="2:23" x14ac:dyDescent="0.3">
      <c r="B181" s="13" t="s">
        <v>2951</v>
      </c>
      <c r="C181" s="13" t="s">
        <v>2947</v>
      </c>
      <c r="D181" s="13" t="s">
        <v>2589</v>
      </c>
      <c r="E181" s="13" t="s">
        <v>2952</v>
      </c>
      <c r="F181" s="13">
        <v>60491</v>
      </c>
      <c r="G181" s="13" t="s">
        <v>2948</v>
      </c>
      <c r="H181" s="13">
        <v>29341</v>
      </c>
      <c r="I181" s="13">
        <v>12763.26</v>
      </c>
      <c r="J181" s="13" t="str">
        <f>VLOOKUP(D181,'Matched Names'!$A$1:$C$52,3,FALSE)</f>
        <v xml:space="preserve">DAIMLER TRUCKS NA LLC|   </v>
      </c>
      <c r="K181" t="str">
        <f t="shared" si="2"/>
        <v>DAIMLER TRUCKS NA LLC| 6049129341</v>
      </c>
      <c r="L181" s="17" t="str">
        <f>IFERROR(VLOOKUP($K181,wiz[[Lanes]:[Min FRQT Load Check Lane]],2,FALSE),"n/a")</f>
        <v>n/a</v>
      </c>
      <c r="M181" s="17" t="str">
        <f>IFERROR(VLOOKUP($K181,wiz[[Lanes]:[Min FRQT Load Check Lane]],3,FALSE),"n/a")</f>
        <v>n/a</v>
      </c>
      <c r="N181" s="17" t="str">
        <f>IFERROR(VLOOKUP($K181,wiz[[Lanes]:[Min FRQT Load Check Lane]],4,FALSE),"n/a")</f>
        <v>n/a</v>
      </c>
      <c r="O181" s="17" t="str">
        <f>IFERROR(VLOOKUP($K181,wiz[[Lanes]:[Min FRQT Load Check Lane]],5,FALSE),"n/a")</f>
        <v>n/a</v>
      </c>
      <c r="P181" s="17" t="str">
        <f>IFERROR(VLOOKUP($K181,wiz[[Lanes]:[Min FRQT Load Check Lane]],6,FALSE),"n/a")</f>
        <v>n/a</v>
      </c>
      <c r="Q181" s="17" t="str">
        <f>IFERROR(VLOOKUP($K181,wiz[[Lanes]:[Min FRQT Load Check Lane]],7,FALSE),"n/a")</f>
        <v>n/a</v>
      </c>
      <c r="R181" s="17" t="str">
        <f>IFERROR(VLOOKUP($K181,wiz[[Lanes]:[Min FRQT Load Check Lane]],8,FALSE),"n/a")</f>
        <v>n/a</v>
      </c>
      <c r="S181" s="17" t="str">
        <f>IFERROR(VLOOKUP($K181,wiz[[Lanes]:[Min FRQT Load Check Lane]],9,FALSE),"n/a")</f>
        <v>n/a</v>
      </c>
      <c r="T181" s="17" t="str">
        <f>IFERROR(VLOOKUP($K181,wiz[[Lanes]:[Min FRQT Load Check Lane]],10,FALSE),"n/a")</f>
        <v>n/a</v>
      </c>
      <c r="U181" s="17" t="str">
        <f>IFERROR(VLOOKUP($K181,wiz[[Lanes]:[Min FRQT Load Check Lane]],11,FALSE),"n/a")</f>
        <v>n/a</v>
      </c>
      <c r="V181" s="17" t="str">
        <f>IFERROR(VLOOKUP($K181,wiz[[Lanes]:[Min FRQT Load Check Lane]],12,FALSE),"n/a")</f>
        <v>n/a</v>
      </c>
      <c r="W181" s="17" t="str">
        <f>IFERROR(VLOOKUP($K181,wiz[[Lanes]:[Min FRQT Load Check Lane]],13,FALSE),"n/a")</f>
        <v>n/a</v>
      </c>
    </row>
    <row r="182" spans="2:23" x14ac:dyDescent="0.3">
      <c r="B182" s="13" t="s">
        <v>2953</v>
      </c>
      <c r="C182" s="13" t="s">
        <v>2947</v>
      </c>
      <c r="D182" s="13" t="s">
        <v>2589</v>
      </c>
      <c r="E182" s="13" t="s">
        <v>2954</v>
      </c>
      <c r="F182" s="13">
        <v>28677</v>
      </c>
      <c r="G182" s="13" t="s">
        <v>2955</v>
      </c>
      <c r="H182" s="13">
        <v>61109</v>
      </c>
      <c r="I182" s="13">
        <v>3327.66</v>
      </c>
      <c r="J182" s="13" t="str">
        <f>VLOOKUP(D182,'Matched Names'!$A$1:$C$52,3,FALSE)</f>
        <v xml:space="preserve">DAIMLER TRUCKS NA LLC|   </v>
      </c>
      <c r="K182" t="str">
        <f t="shared" si="2"/>
        <v>DAIMLER TRUCKS NA LLC| 2867761109</v>
      </c>
      <c r="L182" s="17" t="str">
        <f>IFERROR(VLOOKUP($K182,wiz[[Lanes]:[Min FRQT Load Check Lane]],2,FALSE),"n/a")</f>
        <v>n/a</v>
      </c>
      <c r="M182" s="17" t="str">
        <f>IFERROR(VLOOKUP($K182,wiz[[Lanes]:[Min FRQT Load Check Lane]],3,FALSE),"n/a")</f>
        <v>n/a</v>
      </c>
      <c r="N182" s="17" t="str">
        <f>IFERROR(VLOOKUP($K182,wiz[[Lanes]:[Min FRQT Load Check Lane]],4,FALSE),"n/a")</f>
        <v>n/a</v>
      </c>
      <c r="O182" s="17" t="str">
        <f>IFERROR(VLOOKUP($K182,wiz[[Lanes]:[Min FRQT Load Check Lane]],5,FALSE),"n/a")</f>
        <v>n/a</v>
      </c>
      <c r="P182" s="17" t="str">
        <f>IFERROR(VLOOKUP($K182,wiz[[Lanes]:[Min FRQT Load Check Lane]],6,FALSE),"n/a")</f>
        <v>n/a</v>
      </c>
      <c r="Q182" s="17" t="str">
        <f>IFERROR(VLOOKUP($K182,wiz[[Lanes]:[Min FRQT Load Check Lane]],7,FALSE),"n/a")</f>
        <v>n/a</v>
      </c>
      <c r="R182" s="17" t="str">
        <f>IFERROR(VLOOKUP($K182,wiz[[Lanes]:[Min FRQT Load Check Lane]],8,FALSE),"n/a")</f>
        <v>n/a</v>
      </c>
      <c r="S182" s="17" t="str">
        <f>IFERROR(VLOOKUP($K182,wiz[[Lanes]:[Min FRQT Load Check Lane]],9,FALSE),"n/a")</f>
        <v>n/a</v>
      </c>
      <c r="T182" s="17" t="str">
        <f>IFERROR(VLOOKUP($K182,wiz[[Lanes]:[Min FRQT Load Check Lane]],10,FALSE),"n/a")</f>
        <v>n/a</v>
      </c>
      <c r="U182" s="17" t="str">
        <f>IFERROR(VLOOKUP($K182,wiz[[Lanes]:[Min FRQT Load Check Lane]],11,FALSE),"n/a")</f>
        <v>n/a</v>
      </c>
      <c r="V182" s="17" t="str">
        <f>IFERROR(VLOOKUP($K182,wiz[[Lanes]:[Min FRQT Load Check Lane]],12,FALSE),"n/a")</f>
        <v>n/a</v>
      </c>
      <c r="W182" s="17" t="str">
        <f>IFERROR(VLOOKUP($K182,wiz[[Lanes]:[Min FRQT Load Check Lane]],13,FALSE),"n/a")</f>
        <v>n/a</v>
      </c>
    </row>
    <row r="183" spans="2:23" x14ac:dyDescent="0.3">
      <c r="B183" s="13" t="s">
        <v>2956</v>
      </c>
      <c r="C183" s="13" t="s">
        <v>2602</v>
      </c>
      <c r="D183" s="13" t="s">
        <v>2556</v>
      </c>
      <c r="E183" s="13" t="s">
        <v>2957</v>
      </c>
      <c r="F183" s="13">
        <v>45414</v>
      </c>
      <c r="G183" s="13" t="s">
        <v>2698</v>
      </c>
      <c r="H183" s="13">
        <v>38358</v>
      </c>
      <c r="I183" s="13">
        <v>64710</v>
      </c>
      <c r="J183" s="13" t="str">
        <f>VLOOKUP(D183,'Matched Names'!$A$1:$C$52,3,FALSE)</f>
        <v xml:space="preserve">DEFA DELTA FAUCET COM|   </v>
      </c>
      <c r="K183" t="str">
        <f t="shared" si="2"/>
        <v>DEFA DELTA FAUCET COM| 4541438358</v>
      </c>
      <c r="L183" s="17" t="str">
        <f>IFERROR(VLOOKUP($K183,wiz[[Lanes]:[Min FRQT Load Check Lane]],2,FALSE),"n/a")</f>
        <v>n/a</v>
      </c>
      <c r="M183" s="17" t="str">
        <f>IFERROR(VLOOKUP($K183,wiz[[Lanes]:[Min FRQT Load Check Lane]],3,FALSE),"n/a")</f>
        <v>n/a</v>
      </c>
      <c r="N183" s="17" t="str">
        <f>IFERROR(VLOOKUP($K183,wiz[[Lanes]:[Min FRQT Load Check Lane]],4,FALSE),"n/a")</f>
        <v>n/a</v>
      </c>
      <c r="O183" s="17" t="str">
        <f>IFERROR(VLOOKUP($K183,wiz[[Lanes]:[Min FRQT Load Check Lane]],5,FALSE),"n/a")</f>
        <v>n/a</v>
      </c>
      <c r="P183" s="17" t="str">
        <f>IFERROR(VLOOKUP($K183,wiz[[Lanes]:[Min FRQT Load Check Lane]],6,FALSE),"n/a")</f>
        <v>n/a</v>
      </c>
      <c r="Q183" s="17" t="str">
        <f>IFERROR(VLOOKUP($K183,wiz[[Lanes]:[Min FRQT Load Check Lane]],7,FALSE),"n/a")</f>
        <v>n/a</v>
      </c>
      <c r="R183" s="17" t="str">
        <f>IFERROR(VLOOKUP($K183,wiz[[Lanes]:[Min FRQT Load Check Lane]],8,FALSE),"n/a")</f>
        <v>n/a</v>
      </c>
      <c r="S183" s="17" t="str">
        <f>IFERROR(VLOOKUP($K183,wiz[[Lanes]:[Min FRQT Load Check Lane]],9,FALSE),"n/a")</f>
        <v>n/a</v>
      </c>
      <c r="T183" s="17" t="str">
        <f>IFERROR(VLOOKUP($K183,wiz[[Lanes]:[Min FRQT Load Check Lane]],10,FALSE),"n/a")</f>
        <v>n/a</v>
      </c>
      <c r="U183" s="17" t="str">
        <f>IFERROR(VLOOKUP($K183,wiz[[Lanes]:[Min FRQT Load Check Lane]],11,FALSE),"n/a")</f>
        <v>n/a</v>
      </c>
      <c r="V183" s="17" t="str">
        <f>IFERROR(VLOOKUP($K183,wiz[[Lanes]:[Min FRQT Load Check Lane]],12,FALSE),"n/a")</f>
        <v>n/a</v>
      </c>
      <c r="W183" s="17" t="str">
        <f>IFERROR(VLOOKUP($K183,wiz[[Lanes]:[Min FRQT Load Check Lane]],13,FALSE),"n/a")</f>
        <v>n/a</v>
      </c>
    </row>
    <row r="184" spans="2:23" x14ac:dyDescent="0.3">
      <c r="B184" s="13" t="s">
        <v>2958</v>
      </c>
      <c r="C184" s="13" t="s">
        <v>2602</v>
      </c>
      <c r="D184" s="13" t="s">
        <v>2556</v>
      </c>
      <c r="E184" s="13" t="s">
        <v>2959</v>
      </c>
      <c r="F184" s="13">
        <v>47240</v>
      </c>
      <c r="G184" s="13" t="s">
        <v>2698</v>
      </c>
      <c r="H184" s="13">
        <v>38358</v>
      </c>
      <c r="I184" s="13">
        <v>53136</v>
      </c>
      <c r="J184" s="13" t="str">
        <f>VLOOKUP(D184,'Matched Names'!$A$1:$C$52,3,FALSE)</f>
        <v xml:space="preserve">DEFA DELTA FAUCET COM|   </v>
      </c>
      <c r="K184" t="str">
        <f t="shared" si="2"/>
        <v>DEFA DELTA FAUCET COM| 4724038358</v>
      </c>
      <c r="L184" s="17">
        <f>IFERROR(VLOOKUP($K184,wiz[[Lanes]:[Min FRQT Load Check Lane]],2,FALSE),"n/a")</f>
        <v>95</v>
      </c>
      <c r="M184" s="17">
        <f>IFERROR(VLOOKUP($K184,wiz[[Lanes]:[Min FRQT Load Check Lane]],3,FALSE),"n/a")</f>
        <v>1.93</v>
      </c>
      <c r="N184" s="17">
        <f>IFERROR(VLOOKUP($K184,wiz[[Lanes]:[Min FRQT Load Check Lane]],4,FALSE),"n/a")</f>
        <v>0.32</v>
      </c>
      <c r="O184" s="17">
        <f>IFERROR(VLOOKUP($K184,wiz[[Lanes]:[Min FRQT Load Check Lane]],5,FALSE),"n/a")</f>
        <v>383</v>
      </c>
      <c r="P184" s="17">
        <f>IFERROR(VLOOKUP($K184,wiz[[Lanes]:[Min FRQT Load Check Lane]],6,FALSE),"n/a")</f>
        <v>0.67</v>
      </c>
      <c r="Q184" s="17">
        <f>IFERROR(VLOOKUP($K184,wiz[[Lanes]:[Min FRQT Load Check Lane]],7,FALSE),"n/a")</f>
        <v>8</v>
      </c>
      <c r="R184" s="17">
        <f>IFERROR(VLOOKUP($K184,wiz[[Lanes]:[Min FRQT Load Check Lane]],8,FALSE),"n/a")</f>
        <v>0.26</v>
      </c>
      <c r="S184" s="17">
        <f>IFERROR(VLOOKUP($K184,wiz[[Lanes]:[Min FRQT Load Check Lane]],9,FALSE),"n/a")</f>
        <v>-30</v>
      </c>
      <c r="T184" s="17">
        <f>IFERROR(VLOOKUP($K184,wiz[[Lanes]:[Min FRQT Load Check Lane]],10,FALSE),"n/a")</f>
        <v>18</v>
      </c>
      <c r="U184" s="17">
        <f>IFERROR(VLOOKUP($K184,wiz[[Lanes]:[Min FRQT Load Check Lane]],11,FALSE),"n/a")</f>
        <v>24</v>
      </c>
      <c r="V184" s="17">
        <f>IFERROR(VLOOKUP($K184,wiz[[Lanes]:[Min FRQT Load Check Lane]],12,FALSE),"n/a")</f>
        <v>349</v>
      </c>
      <c r="W184" s="17">
        <f>IFERROR(VLOOKUP($K184,wiz[[Lanes]:[Min FRQT Load Check Lane]],13,FALSE),"n/a")</f>
        <v>391</v>
      </c>
    </row>
    <row r="185" spans="2:23" x14ac:dyDescent="0.3">
      <c r="B185" s="13" t="s">
        <v>2960</v>
      </c>
      <c r="C185" s="13" t="s">
        <v>2602</v>
      </c>
      <c r="D185" s="13" t="s">
        <v>2556</v>
      </c>
      <c r="E185" s="13" t="s">
        <v>2854</v>
      </c>
      <c r="F185" s="13">
        <v>38305</v>
      </c>
      <c r="G185" s="13" t="s">
        <v>2961</v>
      </c>
      <c r="H185" s="13">
        <v>45822</v>
      </c>
      <c r="I185" s="13">
        <v>11330</v>
      </c>
      <c r="J185" s="13" t="str">
        <f>VLOOKUP(D185,'Matched Names'!$A$1:$C$52,3,FALSE)</f>
        <v xml:space="preserve">DEFA DELTA FAUCET COM|   </v>
      </c>
      <c r="K185" t="str">
        <f t="shared" si="2"/>
        <v>DEFA DELTA FAUCET COM| 3830545822</v>
      </c>
      <c r="L185" s="17" t="str">
        <f>IFERROR(VLOOKUP($K185,wiz[[Lanes]:[Min FRQT Load Check Lane]],2,FALSE),"n/a")</f>
        <v>n/a</v>
      </c>
      <c r="M185" s="17" t="str">
        <f>IFERROR(VLOOKUP($K185,wiz[[Lanes]:[Min FRQT Load Check Lane]],3,FALSE),"n/a")</f>
        <v>n/a</v>
      </c>
      <c r="N185" s="17" t="str">
        <f>IFERROR(VLOOKUP($K185,wiz[[Lanes]:[Min FRQT Load Check Lane]],4,FALSE),"n/a")</f>
        <v>n/a</v>
      </c>
      <c r="O185" s="17" t="str">
        <f>IFERROR(VLOOKUP($K185,wiz[[Lanes]:[Min FRQT Load Check Lane]],5,FALSE),"n/a")</f>
        <v>n/a</v>
      </c>
      <c r="P185" s="17" t="str">
        <f>IFERROR(VLOOKUP($K185,wiz[[Lanes]:[Min FRQT Load Check Lane]],6,FALSE),"n/a")</f>
        <v>n/a</v>
      </c>
      <c r="Q185" s="17" t="str">
        <f>IFERROR(VLOOKUP($K185,wiz[[Lanes]:[Min FRQT Load Check Lane]],7,FALSE),"n/a")</f>
        <v>n/a</v>
      </c>
      <c r="R185" s="17" t="str">
        <f>IFERROR(VLOOKUP($K185,wiz[[Lanes]:[Min FRQT Load Check Lane]],8,FALSE),"n/a")</f>
        <v>n/a</v>
      </c>
      <c r="S185" s="17" t="str">
        <f>IFERROR(VLOOKUP($K185,wiz[[Lanes]:[Min FRQT Load Check Lane]],9,FALSE),"n/a")</f>
        <v>n/a</v>
      </c>
      <c r="T185" s="17" t="str">
        <f>IFERROR(VLOOKUP($K185,wiz[[Lanes]:[Min FRQT Load Check Lane]],10,FALSE),"n/a")</f>
        <v>n/a</v>
      </c>
      <c r="U185" s="17" t="str">
        <f>IFERROR(VLOOKUP($K185,wiz[[Lanes]:[Min FRQT Load Check Lane]],11,FALSE),"n/a")</f>
        <v>n/a</v>
      </c>
      <c r="V185" s="17" t="str">
        <f>IFERROR(VLOOKUP($K185,wiz[[Lanes]:[Min FRQT Load Check Lane]],12,FALSE),"n/a")</f>
        <v>n/a</v>
      </c>
      <c r="W185" s="17" t="str">
        <f>IFERROR(VLOOKUP($K185,wiz[[Lanes]:[Min FRQT Load Check Lane]],13,FALSE),"n/a")</f>
        <v>n/a</v>
      </c>
    </row>
    <row r="186" spans="2:23" x14ac:dyDescent="0.3">
      <c r="B186" s="13" t="s">
        <v>2962</v>
      </c>
      <c r="C186" s="13" t="s">
        <v>2602</v>
      </c>
      <c r="D186" s="13" t="s">
        <v>2556</v>
      </c>
      <c r="E186" s="13" t="s">
        <v>2854</v>
      </c>
      <c r="F186" s="13">
        <v>38305</v>
      </c>
      <c r="G186" s="13" t="s">
        <v>2963</v>
      </c>
      <c r="H186" s="13">
        <v>22630</v>
      </c>
      <c r="I186" s="13">
        <v>21324</v>
      </c>
      <c r="J186" s="13" t="str">
        <f>VLOOKUP(D186,'Matched Names'!$A$1:$C$52,3,FALSE)</f>
        <v xml:space="preserve">DEFA DELTA FAUCET COM|   </v>
      </c>
      <c r="K186" t="str">
        <f t="shared" si="2"/>
        <v>DEFA DELTA FAUCET COM| 3830522630</v>
      </c>
      <c r="L186" s="17" t="str">
        <f>IFERROR(VLOOKUP($K186,wiz[[Lanes]:[Min FRQT Load Check Lane]],2,FALSE),"n/a")</f>
        <v>n/a</v>
      </c>
      <c r="M186" s="17" t="str">
        <f>IFERROR(VLOOKUP($K186,wiz[[Lanes]:[Min FRQT Load Check Lane]],3,FALSE),"n/a")</f>
        <v>n/a</v>
      </c>
      <c r="N186" s="17" t="str">
        <f>IFERROR(VLOOKUP($K186,wiz[[Lanes]:[Min FRQT Load Check Lane]],4,FALSE),"n/a")</f>
        <v>n/a</v>
      </c>
      <c r="O186" s="17" t="str">
        <f>IFERROR(VLOOKUP($K186,wiz[[Lanes]:[Min FRQT Load Check Lane]],5,FALSE),"n/a")</f>
        <v>n/a</v>
      </c>
      <c r="P186" s="17" t="str">
        <f>IFERROR(VLOOKUP($K186,wiz[[Lanes]:[Min FRQT Load Check Lane]],6,FALSE),"n/a")</f>
        <v>n/a</v>
      </c>
      <c r="Q186" s="17" t="str">
        <f>IFERROR(VLOOKUP($K186,wiz[[Lanes]:[Min FRQT Load Check Lane]],7,FALSE),"n/a")</f>
        <v>n/a</v>
      </c>
      <c r="R186" s="17" t="str">
        <f>IFERROR(VLOOKUP($K186,wiz[[Lanes]:[Min FRQT Load Check Lane]],8,FALSE),"n/a")</f>
        <v>n/a</v>
      </c>
      <c r="S186" s="17" t="str">
        <f>IFERROR(VLOOKUP($K186,wiz[[Lanes]:[Min FRQT Load Check Lane]],9,FALSE),"n/a")</f>
        <v>n/a</v>
      </c>
      <c r="T186" s="17" t="str">
        <f>IFERROR(VLOOKUP($K186,wiz[[Lanes]:[Min FRQT Load Check Lane]],10,FALSE),"n/a")</f>
        <v>n/a</v>
      </c>
      <c r="U186" s="17" t="str">
        <f>IFERROR(VLOOKUP($K186,wiz[[Lanes]:[Min FRQT Load Check Lane]],11,FALSE),"n/a")</f>
        <v>n/a</v>
      </c>
      <c r="V186" s="17" t="str">
        <f>IFERROR(VLOOKUP($K186,wiz[[Lanes]:[Min FRQT Load Check Lane]],12,FALSE),"n/a")</f>
        <v>n/a</v>
      </c>
      <c r="W186" s="17" t="str">
        <f>IFERROR(VLOOKUP($K186,wiz[[Lanes]:[Min FRQT Load Check Lane]],13,FALSE),"n/a")</f>
        <v>n/a</v>
      </c>
    </row>
    <row r="187" spans="2:23" x14ac:dyDescent="0.3">
      <c r="B187" s="13" t="s">
        <v>2964</v>
      </c>
      <c r="C187" s="13" t="s">
        <v>2602</v>
      </c>
      <c r="D187" s="13" t="s">
        <v>2556</v>
      </c>
      <c r="E187" s="13" t="s">
        <v>2854</v>
      </c>
      <c r="F187" s="13">
        <v>38305</v>
      </c>
      <c r="G187" s="13" t="s">
        <v>2965</v>
      </c>
      <c r="H187" s="13">
        <v>33843</v>
      </c>
      <c r="I187" s="13">
        <v>21375</v>
      </c>
      <c r="J187" s="13" t="str">
        <f>VLOOKUP(D187,'Matched Names'!$A$1:$C$52,3,FALSE)</f>
        <v xml:space="preserve">DEFA DELTA FAUCET COM|   </v>
      </c>
      <c r="K187" t="str">
        <f t="shared" si="2"/>
        <v>DEFA DELTA FAUCET COM| 3830533843</v>
      </c>
      <c r="L187" s="17" t="str">
        <f>IFERROR(VLOOKUP($K187,wiz[[Lanes]:[Min FRQT Load Check Lane]],2,FALSE),"n/a")</f>
        <v>n/a</v>
      </c>
      <c r="M187" s="17" t="str">
        <f>IFERROR(VLOOKUP($K187,wiz[[Lanes]:[Min FRQT Load Check Lane]],3,FALSE),"n/a")</f>
        <v>n/a</v>
      </c>
      <c r="N187" s="17" t="str">
        <f>IFERROR(VLOOKUP($K187,wiz[[Lanes]:[Min FRQT Load Check Lane]],4,FALSE),"n/a")</f>
        <v>n/a</v>
      </c>
      <c r="O187" s="17" t="str">
        <f>IFERROR(VLOOKUP($K187,wiz[[Lanes]:[Min FRQT Load Check Lane]],5,FALSE),"n/a")</f>
        <v>n/a</v>
      </c>
      <c r="P187" s="17" t="str">
        <f>IFERROR(VLOOKUP($K187,wiz[[Lanes]:[Min FRQT Load Check Lane]],6,FALSE),"n/a")</f>
        <v>n/a</v>
      </c>
      <c r="Q187" s="17" t="str">
        <f>IFERROR(VLOOKUP($K187,wiz[[Lanes]:[Min FRQT Load Check Lane]],7,FALSE),"n/a")</f>
        <v>n/a</v>
      </c>
      <c r="R187" s="17" t="str">
        <f>IFERROR(VLOOKUP($K187,wiz[[Lanes]:[Min FRQT Load Check Lane]],8,FALSE),"n/a")</f>
        <v>n/a</v>
      </c>
      <c r="S187" s="17" t="str">
        <f>IFERROR(VLOOKUP($K187,wiz[[Lanes]:[Min FRQT Load Check Lane]],9,FALSE),"n/a")</f>
        <v>n/a</v>
      </c>
      <c r="T187" s="17" t="str">
        <f>IFERROR(VLOOKUP($K187,wiz[[Lanes]:[Min FRQT Load Check Lane]],10,FALSE),"n/a")</f>
        <v>n/a</v>
      </c>
      <c r="U187" s="17" t="str">
        <f>IFERROR(VLOOKUP($K187,wiz[[Lanes]:[Min FRQT Load Check Lane]],11,FALSE),"n/a")</f>
        <v>n/a</v>
      </c>
      <c r="V187" s="17" t="str">
        <f>IFERROR(VLOOKUP($K187,wiz[[Lanes]:[Min FRQT Load Check Lane]],12,FALSE),"n/a")</f>
        <v>n/a</v>
      </c>
      <c r="W187" s="17" t="str">
        <f>IFERROR(VLOOKUP($K187,wiz[[Lanes]:[Min FRQT Load Check Lane]],13,FALSE),"n/a")</f>
        <v>n/a</v>
      </c>
    </row>
    <row r="188" spans="2:23" x14ac:dyDescent="0.3">
      <c r="B188" s="13" t="s">
        <v>2966</v>
      </c>
      <c r="C188" s="13" t="s">
        <v>2602</v>
      </c>
      <c r="D188" s="13" t="s">
        <v>2556</v>
      </c>
      <c r="E188" s="13" t="s">
        <v>2854</v>
      </c>
      <c r="F188" s="13">
        <v>38305</v>
      </c>
      <c r="G188" s="13" t="s">
        <v>2967</v>
      </c>
      <c r="H188" s="13">
        <v>27107</v>
      </c>
      <c r="I188" s="13">
        <v>1137</v>
      </c>
      <c r="J188" s="13" t="str">
        <f>VLOOKUP(D188,'Matched Names'!$A$1:$C$52,3,FALSE)</f>
        <v xml:space="preserve">DEFA DELTA FAUCET COM|   </v>
      </c>
      <c r="K188" t="str">
        <f t="shared" si="2"/>
        <v>DEFA DELTA FAUCET COM| 3830527107</v>
      </c>
      <c r="L188" s="17" t="str">
        <f>IFERROR(VLOOKUP($K188,wiz[[Lanes]:[Min FRQT Load Check Lane]],2,FALSE),"n/a")</f>
        <v>n/a</v>
      </c>
      <c r="M188" s="17" t="str">
        <f>IFERROR(VLOOKUP($K188,wiz[[Lanes]:[Min FRQT Load Check Lane]],3,FALSE),"n/a")</f>
        <v>n/a</v>
      </c>
      <c r="N188" s="17" t="str">
        <f>IFERROR(VLOOKUP($K188,wiz[[Lanes]:[Min FRQT Load Check Lane]],4,FALSE),"n/a")</f>
        <v>n/a</v>
      </c>
      <c r="O188" s="17" t="str">
        <f>IFERROR(VLOOKUP($K188,wiz[[Lanes]:[Min FRQT Load Check Lane]],5,FALSE),"n/a")</f>
        <v>n/a</v>
      </c>
      <c r="P188" s="17" t="str">
        <f>IFERROR(VLOOKUP($K188,wiz[[Lanes]:[Min FRQT Load Check Lane]],6,FALSE),"n/a")</f>
        <v>n/a</v>
      </c>
      <c r="Q188" s="17" t="str">
        <f>IFERROR(VLOOKUP($K188,wiz[[Lanes]:[Min FRQT Load Check Lane]],7,FALSE),"n/a")</f>
        <v>n/a</v>
      </c>
      <c r="R188" s="17" t="str">
        <f>IFERROR(VLOOKUP($K188,wiz[[Lanes]:[Min FRQT Load Check Lane]],8,FALSE),"n/a")</f>
        <v>n/a</v>
      </c>
      <c r="S188" s="17" t="str">
        <f>IFERROR(VLOOKUP($K188,wiz[[Lanes]:[Min FRQT Load Check Lane]],9,FALSE),"n/a")</f>
        <v>n/a</v>
      </c>
      <c r="T188" s="17" t="str">
        <f>IFERROR(VLOOKUP($K188,wiz[[Lanes]:[Min FRQT Load Check Lane]],10,FALSE),"n/a")</f>
        <v>n/a</v>
      </c>
      <c r="U188" s="17" t="str">
        <f>IFERROR(VLOOKUP($K188,wiz[[Lanes]:[Min FRQT Load Check Lane]],11,FALSE),"n/a")</f>
        <v>n/a</v>
      </c>
      <c r="V188" s="17" t="str">
        <f>IFERROR(VLOOKUP($K188,wiz[[Lanes]:[Min FRQT Load Check Lane]],12,FALSE),"n/a")</f>
        <v>n/a</v>
      </c>
      <c r="W188" s="17" t="str">
        <f>IFERROR(VLOOKUP($K188,wiz[[Lanes]:[Min FRQT Load Check Lane]],13,FALSE),"n/a")</f>
        <v>n/a</v>
      </c>
    </row>
    <row r="189" spans="2:23" x14ac:dyDescent="0.3">
      <c r="B189" s="13" t="s">
        <v>2968</v>
      </c>
      <c r="C189" s="13" t="s">
        <v>2602</v>
      </c>
      <c r="D189" s="13" t="s">
        <v>2556</v>
      </c>
      <c r="E189" s="13" t="s">
        <v>2698</v>
      </c>
      <c r="F189" s="13">
        <v>38358</v>
      </c>
      <c r="G189" s="13" t="s">
        <v>2959</v>
      </c>
      <c r="H189" s="13">
        <v>47240</v>
      </c>
      <c r="I189" s="13">
        <v>106106</v>
      </c>
      <c r="J189" s="13" t="str">
        <f>VLOOKUP(D189,'Matched Names'!$A$1:$C$52,3,FALSE)</f>
        <v xml:space="preserve">DEFA DELTA FAUCET COM|   </v>
      </c>
      <c r="K189" t="str">
        <f t="shared" si="2"/>
        <v>DEFA DELTA FAUCET COM| 3835847240</v>
      </c>
      <c r="L189" s="17">
        <f>IFERROR(VLOOKUP($K189,wiz[[Lanes]:[Min FRQT Load Check Lane]],2,FALSE),"n/a")</f>
        <v>189</v>
      </c>
      <c r="M189" s="17">
        <f>IFERROR(VLOOKUP($K189,wiz[[Lanes]:[Min FRQT Load Check Lane]],3,FALSE),"n/a")</f>
        <v>1.94</v>
      </c>
      <c r="N189" s="17">
        <f>IFERROR(VLOOKUP($K189,wiz[[Lanes]:[Min FRQT Load Check Lane]],4,FALSE),"n/a")</f>
        <v>0.32</v>
      </c>
      <c r="O189" s="17">
        <f>IFERROR(VLOOKUP($K189,wiz[[Lanes]:[Min FRQT Load Check Lane]],5,FALSE),"n/a")</f>
        <v>383</v>
      </c>
      <c r="P189" s="17">
        <f>IFERROR(VLOOKUP($K189,wiz[[Lanes]:[Min FRQT Load Check Lane]],6,FALSE),"n/a")</f>
        <v>0.69</v>
      </c>
      <c r="Q189" s="17">
        <f>IFERROR(VLOOKUP($K189,wiz[[Lanes]:[Min FRQT Load Check Lane]],7,FALSE),"n/a")</f>
        <v>56</v>
      </c>
      <c r="R189" s="17">
        <f>IFERROR(VLOOKUP($K189,wiz[[Lanes]:[Min FRQT Load Check Lane]],8,FALSE),"n/a")</f>
        <v>0.3</v>
      </c>
      <c r="S189" s="17">
        <f>IFERROR(VLOOKUP($K189,wiz[[Lanes]:[Min FRQT Load Check Lane]],9,FALSE),"n/a")</f>
        <v>-29</v>
      </c>
      <c r="T189" s="17">
        <f>IFERROR(VLOOKUP($K189,wiz[[Lanes]:[Min FRQT Load Check Lane]],10,FALSE),"n/a")</f>
        <v>-25</v>
      </c>
      <c r="U189" s="17">
        <f>IFERROR(VLOOKUP($K189,wiz[[Lanes]:[Min FRQT Load Check Lane]],11,FALSE),"n/a")</f>
        <v>19</v>
      </c>
      <c r="V189" s="17">
        <f>IFERROR(VLOOKUP($K189,wiz[[Lanes]:[Min FRQT Load Check Lane]],12,FALSE),"n/a")</f>
        <v>61</v>
      </c>
      <c r="W189" s="17">
        <f>IFERROR(VLOOKUP($K189,wiz[[Lanes]:[Min FRQT Load Check Lane]],13,FALSE),"n/a")</f>
        <v>55</v>
      </c>
    </row>
    <row r="190" spans="2:23" x14ac:dyDescent="0.3">
      <c r="B190" s="13" t="s">
        <v>2969</v>
      </c>
      <c r="C190" s="13" t="s">
        <v>2584</v>
      </c>
      <c r="D190" s="13" t="s">
        <v>2584</v>
      </c>
      <c r="E190" s="13" t="s">
        <v>2970</v>
      </c>
      <c r="F190" s="13">
        <v>31027</v>
      </c>
      <c r="G190" s="13" t="s">
        <v>2971</v>
      </c>
      <c r="H190" s="13">
        <v>60803</v>
      </c>
      <c r="I190" s="13">
        <v>23430</v>
      </c>
      <c r="J190" s="13" t="str">
        <f>VLOOKUP(D190,'Matched Names'!$A$1:$C$52,3,FALSE)</f>
        <v xml:space="preserve">DURO BAG             |   </v>
      </c>
      <c r="K190" t="str">
        <f t="shared" si="2"/>
        <v>DURO BAG | 3102760803</v>
      </c>
      <c r="L190" s="17" t="str">
        <f>IFERROR(VLOOKUP($K190,wiz[[Lanes]:[Min FRQT Load Check Lane]],2,FALSE),"n/a")</f>
        <v>n/a</v>
      </c>
      <c r="M190" s="17" t="str">
        <f>IFERROR(VLOOKUP($K190,wiz[[Lanes]:[Min FRQT Load Check Lane]],3,FALSE),"n/a")</f>
        <v>n/a</v>
      </c>
      <c r="N190" s="17" t="str">
        <f>IFERROR(VLOOKUP($K190,wiz[[Lanes]:[Min FRQT Load Check Lane]],4,FALSE),"n/a")</f>
        <v>n/a</v>
      </c>
      <c r="O190" s="17" t="str">
        <f>IFERROR(VLOOKUP($K190,wiz[[Lanes]:[Min FRQT Load Check Lane]],5,FALSE),"n/a")</f>
        <v>n/a</v>
      </c>
      <c r="P190" s="17" t="str">
        <f>IFERROR(VLOOKUP($K190,wiz[[Lanes]:[Min FRQT Load Check Lane]],6,FALSE),"n/a")</f>
        <v>n/a</v>
      </c>
      <c r="Q190" s="17" t="str">
        <f>IFERROR(VLOOKUP($K190,wiz[[Lanes]:[Min FRQT Load Check Lane]],7,FALSE),"n/a")</f>
        <v>n/a</v>
      </c>
      <c r="R190" s="17" t="str">
        <f>IFERROR(VLOOKUP($K190,wiz[[Lanes]:[Min FRQT Load Check Lane]],8,FALSE),"n/a")</f>
        <v>n/a</v>
      </c>
      <c r="S190" s="17" t="str">
        <f>IFERROR(VLOOKUP($K190,wiz[[Lanes]:[Min FRQT Load Check Lane]],9,FALSE),"n/a")</f>
        <v>n/a</v>
      </c>
      <c r="T190" s="17" t="str">
        <f>IFERROR(VLOOKUP($K190,wiz[[Lanes]:[Min FRQT Load Check Lane]],10,FALSE),"n/a")</f>
        <v>n/a</v>
      </c>
      <c r="U190" s="17" t="str">
        <f>IFERROR(VLOOKUP($K190,wiz[[Lanes]:[Min FRQT Load Check Lane]],11,FALSE),"n/a")</f>
        <v>n/a</v>
      </c>
      <c r="V190" s="17" t="str">
        <f>IFERROR(VLOOKUP($K190,wiz[[Lanes]:[Min FRQT Load Check Lane]],12,FALSE),"n/a")</f>
        <v>n/a</v>
      </c>
      <c r="W190" s="17" t="str">
        <f>IFERROR(VLOOKUP($K190,wiz[[Lanes]:[Min FRQT Load Check Lane]],13,FALSE),"n/a")</f>
        <v>n/a</v>
      </c>
    </row>
    <row r="191" spans="2:23" x14ac:dyDescent="0.3">
      <c r="B191" s="13" t="s">
        <v>2972</v>
      </c>
      <c r="C191" s="13" t="s">
        <v>2584</v>
      </c>
      <c r="D191" s="13" t="s">
        <v>2584</v>
      </c>
      <c r="E191" s="13" t="s">
        <v>2970</v>
      </c>
      <c r="F191" s="13">
        <v>31027</v>
      </c>
      <c r="G191" s="13" t="s">
        <v>2973</v>
      </c>
      <c r="H191" s="13">
        <v>41042</v>
      </c>
      <c r="I191" s="13">
        <v>1073.8</v>
      </c>
      <c r="J191" s="13" t="str">
        <f>VLOOKUP(D191,'Matched Names'!$A$1:$C$52,3,FALSE)</f>
        <v xml:space="preserve">DURO BAG             |   </v>
      </c>
      <c r="K191" t="str">
        <f t="shared" si="2"/>
        <v>DURO BAG | 3102741042</v>
      </c>
      <c r="L191" s="17" t="str">
        <f>IFERROR(VLOOKUP($K191,wiz[[Lanes]:[Min FRQT Load Check Lane]],2,FALSE),"n/a")</f>
        <v>n/a</v>
      </c>
      <c r="M191" s="17" t="str">
        <f>IFERROR(VLOOKUP($K191,wiz[[Lanes]:[Min FRQT Load Check Lane]],3,FALSE),"n/a")</f>
        <v>n/a</v>
      </c>
      <c r="N191" s="17" t="str">
        <f>IFERROR(VLOOKUP($K191,wiz[[Lanes]:[Min FRQT Load Check Lane]],4,FALSE),"n/a")</f>
        <v>n/a</v>
      </c>
      <c r="O191" s="17" t="str">
        <f>IFERROR(VLOOKUP($K191,wiz[[Lanes]:[Min FRQT Load Check Lane]],5,FALSE),"n/a")</f>
        <v>n/a</v>
      </c>
      <c r="P191" s="17" t="str">
        <f>IFERROR(VLOOKUP($K191,wiz[[Lanes]:[Min FRQT Load Check Lane]],6,FALSE),"n/a")</f>
        <v>n/a</v>
      </c>
      <c r="Q191" s="17" t="str">
        <f>IFERROR(VLOOKUP($K191,wiz[[Lanes]:[Min FRQT Load Check Lane]],7,FALSE),"n/a")</f>
        <v>n/a</v>
      </c>
      <c r="R191" s="17" t="str">
        <f>IFERROR(VLOOKUP($K191,wiz[[Lanes]:[Min FRQT Load Check Lane]],8,FALSE),"n/a")</f>
        <v>n/a</v>
      </c>
      <c r="S191" s="17" t="str">
        <f>IFERROR(VLOOKUP($K191,wiz[[Lanes]:[Min FRQT Load Check Lane]],9,FALSE),"n/a")</f>
        <v>n/a</v>
      </c>
      <c r="T191" s="17" t="str">
        <f>IFERROR(VLOOKUP($K191,wiz[[Lanes]:[Min FRQT Load Check Lane]],10,FALSE),"n/a")</f>
        <v>n/a</v>
      </c>
      <c r="U191" s="17" t="str">
        <f>IFERROR(VLOOKUP($K191,wiz[[Lanes]:[Min FRQT Load Check Lane]],11,FALSE),"n/a")</f>
        <v>n/a</v>
      </c>
      <c r="V191" s="17" t="str">
        <f>IFERROR(VLOOKUP($K191,wiz[[Lanes]:[Min FRQT Load Check Lane]],12,FALSE),"n/a")</f>
        <v>n/a</v>
      </c>
      <c r="W191" s="17" t="str">
        <f>IFERROR(VLOOKUP($K191,wiz[[Lanes]:[Min FRQT Load Check Lane]],13,FALSE),"n/a")</f>
        <v>n/a</v>
      </c>
    </row>
    <row r="192" spans="2:23" x14ac:dyDescent="0.3">
      <c r="B192" s="13" t="s">
        <v>2974</v>
      </c>
      <c r="C192" s="13" t="s">
        <v>2584</v>
      </c>
      <c r="D192" s="13" t="s">
        <v>2584</v>
      </c>
      <c r="E192" s="13" t="s">
        <v>2970</v>
      </c>
      <c r="F192" s="13">
        <v>31027</v>
      </c>
      <c r="G192" s="13" t="s">
        <v>2854</v>
      </c>
      <c r="H192" s="13">
        <v>38301</v>
      </c>
      <c r="I192" s="13">
        <v>11819.25</v>
      </c>
      <c r="J192" s="13" t="str">
        <f>VLOOKUP(D192,'Matched Names'!$A$1:$C$52,3,FALSE)</f>
        <v xml:space="preserve">DURO BAG             |   </v>
      </c>
      <c r="K192" t="str">
        <f t="shared" si="2"/>
        <v>DURO BAG | 3102738301</v>
      </c>
      <c r="L192" s="17" t="str">
        <f>IFERROR(VLOOKUP($K192,wiz[[Lanes]:[Min FRQT Load Check Lane]],2,FALSE),"n/a")</f>
        <v>n/a</v>
      </c>
      <c r="M192" s="17" t="str">
        <f>IFERROR(VLOOKUP($K192,wiz[[Lanes]:[Min FRQT Load Check Lane]],3,FALSE),"n/a")</f>
        <v>n/a</v>
      </c>
      <c r="N192" s="17" t="str">
        <f>IFERROR(VLOOKUP($K192,wiz[[Lanes]:[Min FRQT Load Check Lane]],4,FALSE),"n/a")</f>
        <v>n/a</v>
      </c>
      <c r="O192" s="17" t="str">
        <f>IFERROR(VLOOKUP($K192,wiz[[Lanes]:[Min FRQT Load Check Lane]],5,FALSE),"n/a")</f>
        <v>n/a</v>
      </c>
      <c r="P192" s="17" t="str">
        <f>IFERROR(VLOOKUP($K192,wiz[[Lanes]:[Min FRQT Load Check Lane]],6,FALSE),"n/a")</f>
        <v>n/a</v>
      </c>
      <c r="Q192" s="17" t="str">
        <f>IFERROR(VLOOKUP($K192,wiz[[Lanes]:[Min FRQT Load Check Lane]],7,FALSE),"n/a")</f>
        <v>n/a</v>
      </c>
      <c r="R192" s="17" t="str">
        <f>IFERROR(VLOOKUP($K192,wiz[[Lanes]:[Min FRQT Load Check Lane]],8,FALSE),"n/a")</f>
        <v>n/a</v>
      </c>
      <c r="S192" s="17" t="str">
        <f>IFERROR(VLOOKUP($K192,wiz[[Lanes]:[Min FRQT Load Check Lane]],9,FALSE),"n/a")</f>
        <v>n/a</v>
      </c>
      <c r="T192" s="17" t="str">
        <f>IFERROR(VLOOKUP($K192,wiz[[Lanes]:[Min FRQT Load Check Lane]],10,FALSE),"n/a")</f>
        <v>n/a</v>
      </c>
      <c r="U192" s="17" t="str">
        <f>IFERROR(VLOOKUP($K192,wiz[[Lanes]:[Min FRQT Load Check Lane]],11,FALSE),"n/a")</f>
        <v>n/a</v>
      </c>
      <c r="V192" s="17" t="str">
        <f>IFERROR(VLOOKUP($K192,wiz[[Lanes]:[Min FRQT Load Check Lane]],12,FALSE),"n/a")</f>
        <v>n/a</v>
      </c>
      <c r="W192" s="17" t="str">
        <f>IFERROR(VLOOKUP($K192,wiz[[Lanes]:[Min FRQT Load Check Lane]],13,FALSE),"n/a")</f>
        <v>n/a</v>
      </c>
    </row>
    <row r="193" spans="2:23" x14ac:dyDescent="0.3">
      <c r="B193" s="13" t="s">
        <v>2975</v>
      </c>
      <c r="C193" s="13" t="s">
        <v>2568</v>
      </c>
      <c r="D193" s="13" t="s">
        <v>2568</v>
      </c>
      <c r="E193" s="13" t="s">
        <v>2976</v>
      </c>
      <c r="F193" s="13">
        <v>27203</v>
      </c>
      <c r="G193" s="13" t="s">
        <v>2977</v>
      </c>
      <c r="H193" s="13">
        <v>46131</v>
      </c>
      <c r="I193" s="13">
        <v>60936.72</v>
      </c>
      <c r="J193" s="13" t="str">
        <f>VLOOKUP(D193,'Matched Names'!$A$1:$C$52,3,FALSE)</f>
        <v xml:space="preserve">ENERGIZER BATTERY    |   </v>
      </c>
      <c r="K193" t="str">
        <f t="shared" si="2"/>
        <v>ENERGIZER BATTERY | 2720346131</v>
      </c>
      <c r="L193" s="17">
        <f>IFERROR(VLOOKUP($K193,wiz[[Lanes]:[Min FRQT Load Check Lane]],2,FALSE),"n/a")</f>
        <v>60</v>
      </c>
      <c r="M193" s="17">
        <f>IFERROR(VLOOKUP($K193,wiz[[Lanes]:[Min FRQT Load Check Lane]],3,FALSE),"n/a")</f>
        <v>1.72</v>
      </c>
      <c r="N193" s="17">
        <f>IFERROR(VLOOKUP($K193,wiz[[Lanes]:[Min FRQT Load Check Lane]],4,FALSE),"n/a")</f>
        <v>0.18</v>
      </c>
      <c r="O193" s="17">
        <f>IFERROR(VLOOKUP($K193,wiz[[Lanes]:[Min FRQT Load Check Lane]],5,FALSE),"n/a")</f>
        <v>570</v>
      </c>
      <c r="P193" s="17">
        <f>IFERROR(VLOOKUP($K193,wiz[[Lanes]:[Min FRQT Load Check Lane]],6,FALSE),"n/a")</f>
        <v>1.1000000000000001</v>
      </c>
      <c r="Q193" s="17">
        <f>IFERROR(VLOOKUP($K193,wiz[[Lanes]:[Min FRQT Load Check Lane]],7,FALSE),"n/a")</f>
        <v>90</v>
      </c>
      <c r="R193" s="17">
        <f>IFERROR(VLOOKUP($K193,wiz[[Lanes]:[Min FRQT Load Check Lane]],8,FALSE),"n/a")</f>
        <v>0.31</v>
      </c>
      <c r="S193" s="17">
        <f>IFERROR(VLOOKUP($K193,wiz[[Lanes]:[Min FRQT Load Check Lane]],9,FALSE),"n/a")</f>
        <v>68</v>
      </c>
      <c r="T193" s="17">
        <f>IFERROR(VLOOKUP($K193,wiz[[Lanes]:[Min FRQT Load Check Lane]],10,FALSE),"n/a")</f>
        <v>-137</v>
      </c>
      <c r="U193" s="17">
        <f>IFERROR(VLOOKUP($K193,wiz[[Lanes]:[Min FRQT Load Check Lane]],11,FALSE),"n/a")</f>
        <v>0</v>
      </c>
      <c r="V193" s="17">
        <f>IFERROR(VLOOKUP($K193,wiz[[Lanes]:[Min FRQT Load Check Lane]],12,FALSE),"n/a")</f>
        <v>48</v>
      </c>
      <c r="W193" s="17">
        <f>IFERROR(VLOOKUP($K193,wiz[[Lanes]:[Min FRQT Load Check Lane]],13,FALSE),"n/a")</f>
        <v>-89</v>
      </c>
    </row>
    <row r="194" spans="2:23" x14ac:dyDescent="0.3">
      <c r="B194" s="13" t="s">
        <v>2978</v>
      </c>
      <c r="C194" s="13" t="s">
        <v>2568</v>
      </c>
      <c r="D194" s="13" t="s">
        <v>2568</v>
      </c>
      <c r="E194" s="13" t="s">
        <v>2977</v>
      </c>
      <c r="F194" s="13">
        <v>46131</v>
      </c>
      <c r="G194" s="13" t="s">
        <v>2979</v>
      </c>
      <c r="H194" s="13">
        <v>73401</v>
      </c>
      <c r="I194" s="13">
        <v>1428.19</v>
      </c>
      <c r="J194" s="13" t="str">
        <f>VLOOKUP(D194,'Matched Names'!$A$1:$C$52,3,FALSE)</f>
        <v xml:space="preserve">ENERGIZER BATTERY    |   </v>
      </c>
      <c r="K194" t="str">
        <f t="shared" si="2"/>
        <v>ENERGIZER BATTERY | 4613173401</v>
      </c>
      <c r="L194" s="17">
        <f>IFERROR(VLOOKUP($K194,wiz[[Lanes]:[Min FRQT Load Check Lane]],2,FALSE),"n/a")</f>
        <v>1</v>
      </c>
      <c r="M194" s="17">
        <f>IFERROR(VLOOKUP($K194,wiz[[Lanes]:[Min FRQT Load Check Lane]],3,FALSE),"n/a")</f>
        <v>1.71</v>
      </c>
      <c r="N194" s="17">
        <f>IFERROR(VLOOKUP($K194,wiz[[Lanes]:[Min FRQT Load Check Lane]],4,FALSE),"n/a")</f>
        <v>0.18</v>
      </c>
      <c r="O194" s="17">
        <f>IFERROR(VLOOKUP($K194,wiz[[Lanes]:[Min FRQT Load Check Lane]],5,FALSE),"n/a")</f>
        <v>835</v>
      </c>
      <c r="P194" s="17">
        <f>IFERROR(VLOOKUP($K194,wiz[[Lanes]:[Min FRQT Load Check Lane]],6,FALSE),"n/a")</f>
        <v>1.5</v>
      </c>
      <c r="Q194" s="17">
        <f>IFERROR(VLOOKUP($K194,wiz[[Lanes]:[Min FRQT Load Check Lane]],7,FALSE),"n/a")</f>
        <v>51</v>
      </c>
      <c r="R194" s="17">
        <f>IFERROR(VLOOKUP($K194,wiz[[Lanes]:[Min FRQT Load Check Lane]],8,FALSE),"n/a")</f>
        <v>0.3</v>
      </c>
      <c r="S194" s="17">
        <f>IFERROR(VLOOKUP($K194,wiz[[Lanes]:[Min FRQT Load Check Lane]],9,FALSE),"n/a")</f>
        <v>66</v>
      </c>
      <c r="T194" s="17">
        <f>IFERROR(VLOOKUP($K194,wiz[[Lanes]:[Min FRQT Load Check Lane]],10,FALSE),"n/a")</f>
        <v>-43</v>
      </c>
      <c r="U194" s="17">
        <f>IFERROR(VLOOKUP($K194,wiz[[Lanes]:[Min FRQT Load Check Lane]],11,FALSE),"n/a")</f>
        <v>62</v>
      </c>
      <c r="V194" s="17">
        <f>IFERROR(VLOOKUP($K194,wiz[[Lanes]:[Min FRQT Load Check Lane]],12,FALSE),"n/a")</f>
        <v>-360</v>
      </c>
      <c r="W194" s="17">
        <f>IFERROR(VLOOKUP($K194,wiz[[Lanes]:[Min FRQT Load Check Lane]],13,FALSE),"n/a")</f>
        <v>-341</v>
      </c>
    </row>
    <row r="195" spans="2:23" x14ac:dyDescent="0.3">
      <c r="B195" s="13" t="s">
        <v>2980</v>
      </c>
      <c r="C195" s="13" t="s">
        <v>2568</v>
      </c>
      <c r="D195" s="13" t="s">
        <v>2568</v>
      </c>
      <c r="E195" s="13" t="s">
        <v>2977</v>
      </c>
      <c r="F195" s="13">
        <v>46131</v>
      </c>
      <c r="G195" s="13" t="s">
        <v>2981</v>
      </c>
      <c r="H195" s="13">
        <v>31533</v>
      </c>
      <c r="I195" s="13">
        <v>1366.67</v>
      </c>
      <c r="J195" s="13" t="str">
        <f>VLOOKUP(D195,'Matched Names'!$A$1:$C$52,3,FALSE)</f>
        <v xml:space="preserve">ENERGIZER BATTERY    |   </v>
      </c>
      <c r="K195" t="str">
        <f t="shared" ref="K195:K258" si="3">TRIM(CONCATENATE(J195,F195,H195))</f>
        <v>ENERGIZER BATTERY | 4613131533</v>
      </c>
      <c r="L195" s="17" t="str">
        <f>IFERROR(VLOOKUP($K195,wiz[[Lanes]:[Min FRQT Load Check Lane]],2,FALSE),"n/a")</f>
        <v>n/a</v>
      </c>
      <c r="M195" s="17" t="str">
        <f>IFERROR(VLOOKUP($K195,wiz[[Lanes]:[Min FRQT Load Check Lane]],3,FALSE),"n/a")</f>
        <v>n/a</v>
      </c>
      <c r="N195" s="17" t="str">
        <f>IFERROR(VLOOKUP($K195,wiz[[Lanes]:[Min FRQT Load Check Lane]],4,FALSE),"n/a")</f>
        <v>n/a</v>
      </c>
      <c r="O195" s="17" t="str">
        <f>IFERROR(VLOOKUP($K195,wiz[[Lanes]:[Min FRQT Load Check Lane]],5,FALSE),"n/a")</f>
        <v>n/a</v>
      </c>
      <c r="P195" s="17" t="str">
        <f>IFERROR(VLOOKUP($K195,wiz[[Lanes]:[Min FRQT Load Check Lane]],6,FALSE),"n/a")</f>
        <v>n/a</v>
      </c>
      <c r="Q195" s="17" t="str">
        <f>IFERROR(VLOOKUP($K195,wiz[[Lanes]:[Min FRQT Load Check Lane]],7,FALSE),"n/a")</f>
        <v>n/a</v>
      </c>
      <c r="R195" s="17" t="str">
        <f>IFERROR(VLOOKUP($K195,wiz[[Lanes]:[Min FRQT Load Check Lane]],8,FALSE),"n/a")</f>
        <v>n/a</v>
      </c>
      <c r="S195" s="17" t="str">
        <f>IFERROR(VLOOKUP($K195,wiz[[Lanes]:[Min FRQT Load Check Lane]],9,FALSE),"n/a")</f>
        <v>n/a</v>
      </c>
      <c r="T195" s="17" t="str">
        <f>IFERROR(VLOOKUP($K195,wiz[[Lanes]:[Min FRQT Load Check Lane]],10,FALSE),"n/a")</f>
        <v>n/a</v>
      </c>
      <c r="U195" s="17" t="str">
        <f>IFERROR(VLOOKUP($K195,wiz[[Lanes]:[Min FRQT Load Check Lane]],11,FALSE),"n/a")</f>
        <v>n/a</v>
      </c>
      <c r="V195" s="17" t="str">
        <f>IFERROR(VLOOKUP($K195,wiz[[Lanes]:[Min FRQT Load Check Lane]],12,FALSE),"n/a")</f>
        <v>n/a</v>
      </c>
      <c r="W195" s="17" t="str">
        <f>IFERROR(VLOOKUP($K195,wiz[[Lanes]:[Min FRQT Load Check Lane]],13,FALSE),"n/a")</f>
        <v>n/a</v>
      </c>
    </row>
    <row r="196" spans="2:23" x14ac:dyDescent="0.3">
      <c r="B196" s="13" t="s">
        <v>2982</v>
      </c>
      <c r="C196" s="13" t="s">
        <v>2568</v>
      </c>
      <c r="D196" s="13" t="s">
        <v>2568</v>
      </c>
      <c r="E196" s="13" t="s">
        <v>2977</v>
      </c>
      <c r="F196" s="13">
        <v>46131</v>
      </c>
      <c r="G196" s="13" t="s">
        <v>2983</v>
      </c>
      <c r="H196" s="13">
        <v>38751</v>
      </c>
      <c r="I196" s="13">
        <v>999.41</v>
      </c>
      <c r="J196" s="13" t="str">
        <f>VLOOKUP(D196,'Matched Names'!$A$1:$C$52,3,FALSE)</f>
        <v xml:space="preserve">ENERGIZER BATTERY    |   </v>
      </c>
      <c r="K196" t="str">
        <f t="shared" si="3"/>
        <v>ENERGIZER BATTERY | 4613138751</v>
      </c>
      <c r="L196" s="17">
        <f>IFERROR(VLOOKUP($K196,wiz[[Lanes]:[Min FRQT Load Check Lane]],2,FALSE),"n/a")</f>
        <v>1</v>
      </c>
      <c r="M196" s="17">
        <f>IFERROR(VLOOKUP($K196,wiz[[Lanes]:[Min FRQT Load Check Lane]],3,FALSE),"n/a")</f>
        <v>1.65</v>
      </c>
      <c r="N196" s="17">
        <f>IFERROR(VLOOKUP($K196,wiz[[Lanes]:[Min FRQT Load Check Lane]],4,FALSE),"n/a")</f>
        <v>0.18</v>
      </c>
      <c r="O196" s="17">
        <f>IFERROR(VLOOKUP($K196,wiz[[Lanes]:[Min FRQT Load Check Lane]],5,FALSE),"n/a")</f>
        <v>605</v>
      </c>
      <c r="P196" s="17">
        <f>IFERROR(VLOOKUP($K196,wiz[[Lanes]:[Min FRQT Load Check Lane]],6,FALSE),"n/a")</f>
        <v>1.21</v>
      </c>
      <c r="Q196" s="17">
        <f>IFERROR(VLOOKUP($K196,wiz[[Lanes]:[Min FRQT Load Check Lane]],7,FALSE),"n/a")</f>
        <v>48</v>
      </c>
      <c r="R196" s="17">
        <f>IFERROR(VLOOKUP($K196,wiz[[Lanes]:[Min FRQT Load Check Lane]],8,FALSE),"n/a")</f>
        <v>0.25</v>
      </c>
      <c r="S196" s="17">
        <f>IFERROR(VLOOKUP($K196,wiz[[Lanes]:[Min FRQT Load Check Lane]],9,FALSE),"n/a")</f>
        <v>18</v>
      </c>
      <c r="T196" s="17">
        <f>IFERROR(VLOOKUP($K196,wiz[[Lanes]:[Min FRQT Load Check Lane]],10,FALSE),"n/a")</f>
        <v>-43</v>
      </c>
      <c r="U196" s="17">
        <f>IFERROR(VLOOKUP($K196,wiz[[Lanes]:[Min FRQT Load Check Lane]],11,FALSE),"n/a")</f>
        <v>1</v>
      </c>
      <c r="V196" s="17">
        <f>IFERROR(VLOOKUP($K196,wiz[[Lanes]:[Min FRQT Load Check Lane]],12,FALSE),"n/a")</f>
        <v>130</v>
      </c>
      <c r="W196" s="17">
        <f>IFERROR(VLOOKUP($K196,wiz[[Lanes]:[Min FRQT Load Check Lane]],13,FALSE),"n/a")</f>
        <v>88</v>
      </c>
    </row>
    <row r="197" spans="2:23" x14ac:dyDescent="0.3">
      <c r="B197" s="13" t="s">
        <v>2984</v>
      </c>
      <c r="C197" s="13" t="s">
        <v>2568</v>
      </c>
      <c r="D197" s="13" t="s">
        <v>2568</v>
      </c>
      <c r="E197" s="13" t="s">
        <v>2977</v>
      </c>
      <c r="F197" s="13">
        <v>46131</v>
      </c>
      <c r="G197" s="13" t="s">
        <v>2985</v>
      </c>
      <c r="H197" s="13">
        <v>29353</v>
      </c>
      <c r="I197" s="13">
        <v>977.64</v>
      </c>
      <c r="J197" s="13" t="str">
        <f>VLOOKUP(D197,'Matched Names'!$A$1:$C$52,3,FALSE)</f>
        <v xml:space="preserve">ENERGIZER BATTERY    |   </v>
      </c>
      <c r="K197" t="str">
        <f t="shared" si="3"/>
        <v>ENERGIZER BATTERY | 4613129353</v>
      </c>
      <c r="L197" s="17">
        <f>IFERROR(VLOOKUP($K197,wiz[[Lanes]:[Min FRQT Load Check Lane]],2,FALSE),"n/a")</f>
        <v>1</v>
      </c>
      <c r="M197" s="17">
        <f>IFERROR(VLOOKUP($K197,wiz[[Lanes]:[Min FRQT Load Check Lane]],3,FALSE),"n/a")</f>
        <v>1.87</v>
      </c>
      <c r="N197" s="17">
        <f>IFERROR(VLOOKUP($K197,wiz[[Lanes]:[Min FRQT Load Check Lane]],4,FALSE),"n/a")</f>
        <v>0.19</v>
      </c>
      <c r="O197" s="17">
        <f>IFERROR(VLOOKUP($K197,wiz[[Lanes]:[Min FRQT Load Check Lane]],5,FALSE),"n/a")</f>
        <v>522</v>
      </c>
      <c r="P197" s="17">
        <f>IFERROR(VLOOKUP($K197,wiz[[Lanes]:[Min FRQT Load Check Lane]],6,FALSE),"n/a")</f>
        <v>1.58</v>
      </c>
      <c r="Q197" s="17">
        <f>IFERROR(VLOOKUP($K197,wiz[[Lanes]:[Min FRQT Load Check Lane]],7,FALSE),"n/a")</f>
        <v>155</v>
      </c>
      <c r="R197" s="17">
        <f>IFERROR(VLOOKUP($K197,wiz[[Lanes]:[Min FRQT Load Check Lane]],8,FALSE),"n/a")</f>
        <v>0.4</v>
      </c>
      <c r="S197" s="17">
        <f>IFERROR(VLOOKUP($K197,wiz[[Lanes]:[Min FRQT Load Check Lane]],9,FALSE),"n/a")</f>
        <v>23</v>
      </c>
      <c r="T197" s="17">
        <f>IFERROR(VLOOKUP($K197,wiz[[Lanes]:[Min FRQT Load Check Lane]],10,FALSE),"n/a")</f>
        <v>-43</v>
      </c>
      <c r="U197" s="17">
        <f>IFERROR(VLOOKUP($K197,wiz[[Lanes]:[Min FRQT Load Check Lane]],11,FALSE),"n/a")</f>
        <v>-127</v>
      </c>
      <c r="V197" s="17">
        <f>IFERROR(VLOOKUP($K197,wiz[[Lanes]:[Min FRQT Load Check Lane]],12,FALSE),"n/a")</f>
        <v>98</v>
      </c>
      <c r="W197" s="17">
        <f>IFERROR(VLOOKUP($K197,wiz[[Lanes]:[Min FRQT Load Check Lane]],13,FALSE),"n/a")</f>
        <v>-72</v>
      </c>
    </row>
    <row r="198" spans="2:23" x14ac:dyDescent="0.3">
      <c r="B198" s="13" t="s">
        <v>2986</v>
      </c>
      <c r="C198" s="13" t="s">
        <v>2568</v>
      </c>
      <c r="D198" s="13" t="s">
        <v>2568</v>
      </c>
      <c r="E198" s="13" t="s">
        <v>2977</v>
      </c>
      <c r="F198" s="13">
        <v>46131</v>
      </c>
      <c r="G198" s="13" t="s">
        <v>2635</v>
      </c>
      <c r="H198" s="13">
        <v>38118</v>
      </c>
      <c r="I198" s="13">
        <v>736.25</v>
      </c>
      <c r="J198" s="13" t="str">
        <f>VLOOKUP(D198,'Matched Names'!$A$1:$C$52,3,FALSE)</f>
        <v xml:space="preserve">ENERGIZER BATTERY    |   </v>
      </c>
      <c r="K198" t="str">
        <f t="shared" si="3"/>
        <v>ENERGIZER BATTERY | 4613138118</v>
      </c>
      <c r="L198" s="17" t="str">
        <f>IFERROR(VLOOKUP($K198,wiz[[Lanes]:[Min FRQT Load Check Lane]],2,FALSE),"n/a")</f>
        <v>n/a</v>
      </c>
      <c r="M198" s="17" t="str">
        <f>IFERROR(VLOOKUP($K198,wiz[[Lanes]:[Min FRQT Load Check Lane]],3,FALSE),"n/a")</f>
        <v>n/a</v>
      </c>
      <c r="N198" s="17" t="str">
        <f>IFERROR(VLOOKUP($K198,wiz[[Lanes]:[Min FRQT Load Check Lane]],4,FALSE),"n/a")</f>
        <v>n/a</v>
      </c>
      <c r="O198" s="17" t="str">
        <f>IFERROR(VLOOKUP($K198,wiz[[Lanes]:[Min FRQT Load Check Lane]],5,FALSE),"n/a")</f>
        <v>n/a</v>
      </c>
      <c r="P198" s="17" t="str">
        <f>IFERROR(VLOOKUP($K198,wiz[[Lanes]:[Min FRQT Load Check Lane]],6,FALSE),"n/a")</f>
        <v>n/a</v>
      </c>
      <c r="Q198" s="17" t="str">
        <f>IFERROR(VLOOKUP($K198,wiz[[Lanes]:[Min FRQT Load Check Lane]],7,FALSE),"n/a")</f>
        <v>n/a</v>
      </c>
      <c r="R198" s="17" t="str">
        <f>IFERROR(VLOOKUP($K198,wiz[[Lanes]:[Min FRQT Load Check Lane]],8,FALSE),"n/a")</f>
        <v>n/a</v>
      </c>
      <c r="S198" s="17" t="str">
        <f>IFERROR(VLOOKUP($K198,wiz[[Lanes]:[Min FRQT Load Check Lane]],9,FALSE),"n/a")</f>
        <v>n/a</v>
      </c>
      <c r="T198" s="17" t="str">
        <f>IFERROR(VLOOKUP($K198,wiz[[Lanes]:[Min FRQT Load Check Lane]],10,FALSE),"n/a")</f>
        <v>n/a</v>
      </c>
      <c r="U198" s="17" t="str">
        <f>IFERROR(VLOOKUP($K198,wiz[[Lanes]:[Min FRQT Load Check Lane]],11,FALSE),"n/a")</f>
        <v>n/a</v>
      </c>
      <c r="V198" s="17" t="str">
        <f>IFERROR(VLOOKUP($K198,wiz[[Lanes]:[Min FRQT Load Check Lane]],12,FALSE),"n/a")</f>
        <v>n/a</v>
      </c>
      <c r="W198" s="17" t="str">
        <f>IFERROR(VLOOKUP($K198,wiz[[Lanes]:[Min FRQT Load Check Lane]],13,FALSE),"n/a")</f>
        <v>n/a</v>
      </c>
    </row>
    <row r="199" spans="2:23" x14ac:dyDescent="0.3">
      <c r="B199" s="13" t="s">
        <v>2987</v>
      </c>
      <c r="C199" s="13" t="s">
        <v>2568</v>
      </c>
      <c r="D199" s="13" t="s">
        <v>2568</v>
      </c>
      <c r="E199" s="13" t="s">
        <v>2977</v>
      </c>
      <c r="F199" s="13">
        <v>46131</v>
      </c>
      <c r="G199" s="13" t="s">
        <v>2988</v>
      </c>
      <c r="H199" s="13">
        <v>72143</v>
      </c>
      <c r="I199" s="13">
        <v>6683.39</v>
      </c>
      <c r="J199" s="13" t="str">
        <f>VLOOKUP(D199,'Matched Names'!$A$1:$C$52,3,FALSE)</f>
        <v xml:space="preserve">ENERGIZER BATTERY    |   </v>
      </c>
      <c r="K199" t="str">
        <f t="shared" si="3"/>
        <v>ENERGIZER BATTERY | 4613172143</v>
      </c>
      <c r="L199" s="17">
        <f>IFERROR(VLOOKUP($K199,wiz[[Lanes]:[Min FRQT Load Check Lane]],2,FALSE),"n/a")</f>
        <v>8</v>
      </c>
      <c r="M199" s="17">
        <f>IFERROR(VLOOKUP($K199,wiz[[Lanes]:[Min FRQT Load Check Lane]],3,FALSE),"n/a")</f>
        <v>1.75</v>
      </c>
      <c r="N199" s="17">
        <f>IFERROR(VLOOKUP($K199,wiz[[Lanes]:[Min FRQT Load Check Lane]],4,FALSE),"n/a")</f>
        <v>0.18</v>
      </c>
      <c r="O199" s="17">
        <f>IFERROR(VLOOKUP($K199,wiz[[Lanes]:[Min FRQT Load Check Lane]],5,FALSE),"n/a")</f>
        <v>539</v>
      </c>
      <c r="P199" s="17">
        <f>IFERROR(VLOOKUP($K199,wiz[[Lanes]:[Min FRQT Load Check Lane]],6,FALSE),"n/a")</f>
        <v>1.06</v>
      </c>
      <c r="Q199" s="17">
        <f>IFERROR(VLOOKUP($K199,wiz[[Lanes]:[Min FRQT Load Check Lane]],7,FALSE),"n/a")</f>
        <v>33</v>
      </c>
      <c r="R199" s="17">
        <f>IFERROR(VLOOKUP($K199,wiz[[Lanes]:[Min FRQT Load Check Lane]],8,FALSE),"n/a")</f>
        <v>0.27</v>
      </c>
      <c r="S199" s="17">
        <f>IFERROR(VLOOKUP($K199,wiz[[Lanes]:[Min FRQT Load Check Lane]],9,FALSE),"n/a")</f>
        <v>9</v>
      </c>
      <c r="T199" s="17">
        <f>IFERROR(VLOOKUP($K199,wiz[[Lanes]:[Min FRQT Load Check Lane]],10,FALSE),"n/a")</f>
        <v>-43</v>
      </c>
      <c r="U199" s="17">
        <f>IFERROR(VLOOKUP($K199,wiz[[Lanes]:[Min FRQT Load Check Lane]],11,FALSE),"n/a")</f>
        <v>-4</v>
      </c>
      <c r="V199" s="17">
        <f>IFERROR(VLOOKUP($K199,wiz[[Lanes]:[Min FRQT Load Check Lane]],12,FALSE),"n/a")</f>
        <v>243</v>
      </c>
      <c r="W199" s="17">
        <f>IFERROR(VLOOKUP($K199,wiz[[Lanes]:[Min FRQT Load Check Lane]],13,FALSE),"n/a")</f>
        <v>196</v>
      </c>
    </row>
    <row r="200" spans="2:23" x14ac:dyDescent="0.3">
      <c r="B200" s="13" t="s">
        <v>2989</v>
      </c>
      <c r="C200" s="13" t="s">
        <v>2568</v>
      </c>
      <c r="D200" s="13" t="s">
        <v>2568</v>
      </c>
      <c r="E200" s="13" t="s">
        <v>2635</v>
      </c>
      <c r="F200" s="13">
        <v>38116</v>
      </c>
      <c r="G200" s="13" t="s">
        <v>2977</v>
      </c>
      <c r="H200" s="13">
        <v>46131</v>
      </c>
      <c r="I200" s="13">
        <v>810.9</v>
      </c>
      <c r="J200" s="13" t="str">
        <f>VLOOKUP(D200,'Matched Names'!$A$1:$C$52,3,FALSE)</f>
        <v xml:space="preserve">ENERGIZER BATTERY    |   </v>
      </c>
      <c r="K200" t="str">
        <f t="shared" si="3"/>
        <v>ENERGIZER BATTERY | 3811646131</v>
      </c>
      <c r="L200" s="17" t="str">
        <f>IFERROR(VLOOKUP($K200,wiz[[Lanes]:[Min FRQT Load Check Lane]],2,FALSE),"n/a")</f>
        <v>n/a</v>
      </c>
      <c r="M200" s="17" t="str">
        <f>IFERROR(VLOOKUP($K200,wiz[[Lanes]:[Min FRQT Load Check Lane]],3,FALSE),"n/a")</f>
        <v>n/a</v>
      </c>
      <c r="N200" s="17" t="str">
        <f>IFERROR(VLOOKUP($K200,wiz[[Lanes]:[Min FRQT Load Check Lane]],4,FALSE),"n/a")</f>
        <v>n/a</v>
      </c>
      <c r="O200" s="17" t="str">
        <f>IFERROR(VLOOKUP($K200,wiz[[Lanes]:[Min FRQT Load Check Lane]],5,FALSE),"n/a")</f>
        <v>n/a</v>
      </c>
      <c r="P200" s="17" t="str">
        <f>IFERROR(VLOOKUP($K200,wiz[[Lanes]:[Min FRQT Load Check Lane]],6,FALSE),"n/a")</f>
        <v>n/a</v>
      </c>
      <c r="Q200" s="17" t="str">
        <f>IFERROR(VLOOKUP($K200,wiz[[Lanes]:[Min FRQT Load Check Lane]],7,FALSE),"n/a")</f>
        <v>n/a</v>
      </c>
      <c r="R200" s="17" t="str">
        <f>IFERROR(VLOOKUP($K200,wiz[[Lanes]:[Min FRQT Load Check Lane]],8,FALSE),"n/a")</f>
        <v>n/a</v>
      </c>
      <c r="S200" s="17" t="str">
        <f>IFERROR(VLOOKUP($K200,wiz[[Lanes]:[Min FRQT Load Check Lane]],9,FALSE),"n/a")</f>
        <v>n/a</v>
      </c>
      <c r="T200" s="17" t="str">
        <f>IFERROR(VLOOKUP($K200,wiz[[Lanes]:[Min FRQT Load Check Lane]],10,FALSE),"n/a")</f>
        <v>n/a</v>
      </c>
      <c r="U200" s="17" t="str">
        <f>IFERROR(VLOOKUP($K200,wiz[[Lanes]:[Min FRQT Load Check Lane]],11,FALSE),"n/a")</f>
        <v>n/a</v>
      </c>
      <c r="V200" s="17" t="str">
        <f>IFERROR(VLOOKUP($K200,wiz[[Lanes]:[Min FRQT Load Check Lane]],12,FALSE),"n/a")</f>
        <v>n/a</v>
      </c>
      <c r="W200" s="17" t="str">
        <f>IFERROR(VLOOKUP($K200,wiz[[Lanes]:[Min FRQT Load Check Lane]],13,FALSE),"n/a")</f>
        <v>n/a</v>
      </c>
    </row>
    <row r="201" spans="2:23" x14ac:dyDescent="0.3">
      <c r="B201" s="13" t="s">
        <v>2990</v>
      </c>
      <c r="C201" s="13" t="s">
        <v>2568</v>
      </c>
      <c r="D201" s="13" t="s">
        <v>2568</v>
      </c>
      <c r="E201" s="13" t="s">
        <v>2635</v>
      </c>
      <c r="F201" s="13">
        <v>38116</v>
      </c>
      <c r="G201" s="13" t="s">
        <v>2991</v>
      </c>
      <c r="H201" s="13">
        <v>45050</v>
      </c>
      <c r="I201" s="13">
        <v>1014</v>
      </c>
      <c r="J201" s="13" t="str">
        <f>VLOOKUP(D201,'Matched Names'!$A$1:$C$52,3,FALSE)</f>
        <v xml:space="preserve">ENERGIZER BATTERY    |   </v>
      </c>
      <c r="K201" t="str">
        <f t="shared" si="3"/>
        <v>ENERGIZER BATTERY | 3811645050</v>
      </c>
      <c r="L201" s="17" t="str">
        <f>IFERROR(VLOOKUP($K201,wiz[[Lanes]:[Min FRQT Load Check Lane]],2,FALSE),"n/a")</f>
        <v>n/a</v>
      </c>
      <c r="M201" s="17" t="str">
        <f>IFERROR(VLOOKUP($K201,wiz[[Lanes]:[Min FRQT Load Check Lane]],3,FALSE),"n/a")</f>
        <v>n/a</v>
      </c>
      <c r="N201" s="17" t="str">
        <f>IFERROR(VLOOKUP($K201,wiz[[Lanes]:[Min FRQT Load Check Lane]],4,FALSE),"n/a")</f>
        <v>n/a</v>
      </c>
      <c r="O201" s="17" t="str">
        <f>IFERROR(VLOOKUP($K201,wiz[[Lanes]:[Min FRQT Load Check Lane]],5,FALSE),"n/a")</f>
        <v>n/a</v>
      </c>
      <c r="P201" s="17" t="str">
        <f>IFERROR(VLOOKUP($K201,wiz[[Lanes]:[Min FRQT Load Check Lane]],6,FALSE),"n/a")</f>
        <v>n/a</v>
      </c>
      <c r="Q201" s="17" t="str">
        <f>IFERROR(VLOOKUP($K201,wiz[[Lanes]:[Min FRQT Load Check Lane]],7,FALSE),"n/a")</f>
        <v>n/a</v>
      </c>
      <c r="R201" s="17" t="str">
        <f>IFERROR(VLOOKUP($K201,wiz[[Lanes]:[Min FRQT Load Check Lane]],8,FALSE),"n/a")</f>
        <v>n/a</v>
      </c>
      <c r="S201" s="17" t="str">
        <f>IFERROR(VLOOKUP($K201,wiz[[Lanes]:[Min FRQT Load Check Lane]],9,FALSE),"n/a")</f>
        <v>n/a</v>
      </c>
      <c r="T201" s="17" t="str">
        <f>IFERROR(VLOOKUP($K201,wiz[[Lanes]:[Min FRQT Load Check Lane]],10,FALSE),"n/a")</f>
        <v>n/a</v>
      </c>
      <c r="U201" s="17" t="str">
        <f>IFERROR(VLOOKUP($K201,wiz[[Lanes]:[Min FRQT Load Check Lane]],11,FALSE),"n/a")</f>
        <v>n/a</v>
      </c>
      <c r="V201" s="17" t="str">
        <f>IFERROR(VLOOKUP($K201,wiz[[Lanes]:[Min FRQT Load Check Lane]],12,FALSE),"n/a")</f>
        <v>n/a</v>
      </c>
      <c r="W201" s="17" t="str">
        <f>IFERROR(VLOOKUP($K201,wiz[[Lanes]:[Min FRQT Load Check Lane]],13,FALSE),"n/a")</f>
        <v>n/a</v>
      </c>
    </row>
    <row r="202" spans="2:23" x14ac:dyDescent="0.3">
      <c r="B202" s="13" t="s">
        <v>2992</v>
      </c>
      <c r="C202" s="13" t="s">
        <v>2568</v>
      </c>
      <c r="D202" s="13" t="s">
        <v>2568</v>
      </c>
      <c r="E202" s="13" t="s">
        <v>2991</v>
      </c>
      <c r="F202" s="13">
        <v>45050</v>
      </c>
      <c r="G202" s="13" t="s">
        <v>2993</v>
      </c>
      <c r="H202" s="13">
        <v>29536</v>
      </c>
      <c r="I202" s="13">
        <v>2186.52</v>
      </c>
      <c r="J202" s="13" t="str">
        <f>VLOOKUP(D202,'Matched Names'!$A$1:$C$52,3,FALSE)</f>
        <v xml:space="preserve">ENERGIZER BATTERY    |   </v>
      </c>
      <c r="K202" t="str">
        <f t="shared" si="3"/>
        <v>ENERGIZER BATTERY | 4505029536</v>
      </c>
      <c r="L202" s="17">
        <f>IFERROR(VLOOKUP($K202,wiz[[Lanes]:[Min FRQT Load Check Lane]],2,FALSE),"n/a")</f>
        <v>2</v>
      </c>
      <c r="M202" s="17">
        <f>IFERROR(VLOOKUP($K202,wiz[[Lanes]:[Min FRQT Load Check Lane]],3,FALSE),"n/a")</f>
        <v>1.9</v>
      </c>
      <c r="N202" s="17">
        <f>IFERROR(VLOOKUP($K202,wiz[[Lanes]:[Min FRQT Load Check Lane]],4,FALSE),"n/a")</f>
        <v>0.19</v>
      </c>
      <c r="O202" s="17">
        <f>IFERROR(VLOOKUP($K202,wiz[[Lanes]:[Min FRQT Load Check Lane]],5,FALSE),"n/a")</f>
        <v>575</v>
      </c>
      <c r="P202" s="17">
        <f>IFERROR(VLOOKUP($K202,wiz[[Lanes]:[Min FRQT Load Check Lane]],6,FALSE),"n/a")</f>
        <v>1.58</v>
      </c>
      <c r="Q202" s="17">
        <f>IFERROR(VLOOKUP($K202,wiz[[Lanes]:[Min FRQT Load Check Lane]],7,FALSE),"n/a")</f>
        <v>65</v>
      </c>
      <c r="R202" s="17">
        <f>IFERROR(VLOOKUP($K202,wiz[[Lanes]:[Min FRQT Load Check Lane]],8,FALSE),"n/a")</f>
        <v>0.28000000000000003</v>
      </c>
      <c r="S202" s="17">
        <f>IFERROR(VLOOKUP($K202,wiz[[Lanes]:[Min FRQT Load Check Lane]],9,FALSE),"n/a")</f>
        <v>55</v>
      </c>
      <c r="T202" s="17">
        <f>IFERROR(VLOOKUP($K202,wiz[[Lanes]:[Min FRQT Load Check Lane]],10,FALSE),"n/a")</f>
        <v>43</v>
      </c>
      <c r="U202" s="17">
        <f>IFERROR(VLOOKUP($K202,wiz[[Lanes]:[Min FRQT Load Check Lane]],11,FALSE),"n/a")</f>
        <v>-113</v>
      </c>
      <c r="V202" s="17">
        <f>IFERROR(VLOOKUP($K202,wiz[[Lanes]:[Min FRQT Load Check Lane]],12,FALSE),"n/a")</f>
        <v>97</v>
      </c>
      <c r="W202" s="17">
        <f>IFERROR(VLOOKUP($K202,wiz[[Lanes]:[Min FRQT Load Check Lane]],13,FALSE),"n/a")</f>
        <v>27</v>
      </c>
    </row>
    <row r="203" spans="2:23" x14ac:dyDescent="0.3">
      <c r="B203" s="13" t="s">
        <v>2994</v>
      </c>
      <c r="C203" s="13" t="s">
        <v>2568</v>
      </c>
      <c r="D203" s="13" t="s">
        <v>2568</v>
      </c>
      <c r="E203" s="13" t="s">
        <v>2995</v>
      </c>
      <c r="F203" s="13">
        <v>29730</v>
      </c>
      <c r="G203" s="13" t="s">
        <v>2996</v>
      </c>
      <c r="H203" s="13">
        <v>44622</v>
      </c>
      <c r="I203" s="13">
        <v>1478.72</v>
      </c>
      <c r="J203" s="13" t="str">
        <f>VLOOKUP(D203,'Matched Names'!$A$1:$C$52,3,FALSE)</f>
        <v xml:space="preserve">ENERGIZER BATTERY    |   </v>
      </c>
      <c r="K203" t="str">
        <f t="shared" si="3"/>
        <v>ENERGIZER BATTERY | 2973044622</v>
      </c>
      <c r="L203" s="17">
        <f>IFERROR(VLOOKUP($K203,wiz[[Lanes]:[Min FRQT Load Check Lane]],2,FALSE),"n/a")</f>
        <v>2</v>
      </c>
      <c r="M203" s="17">
        <f>IFERROR(VLOOKUP($K203,wiz[[Lanes]:[Min FRQT Load Check Lane]],3,FALSE),"n/a")</f>
        <v>1.6</v>
      </c>
      <c r="N203" s="17">
        <f>IFERROR(VLOOKUP($K203,wiz[[Lanes]:[Min FRQT Load Check Lane]],4,FALSE),"n/a")</f>
        <v>0.18</v>
      </c>
      <c r="O203" s="17">
        <f>IFERROR(VLOOKUP($K203,wiz[[Lanes]:[Min FRQT Load Check Lane]],5,FALSE),"n/a")</f>
        <v>462</v>
      </c>
      <c r="P203" s="17">
        <f>IFERROR(VLOOKUP($K203,wiz[[Lanes]:[Min FRQT Load Check Lane]],6,FALSE),"n/a")</f>
        <v>0.98</v>
      </c>
      <c r="Q203" s="17">
        <f>IFERROR(VLOOKUP($K203,wiz[[Lanes]:[Min FRQT Load Check Lane]],7,FALSE),"n/a")</f>
        <v>20</v>
      </c>
      <c r="R203" s="17">
        <f>IFERROR(VLOOKUP($K203,wiz[[Lanes]:[Min FRQT Load Check Lane]],8,FALSE),"n/a")</f>
        <v>0.25</v>
      </c>
      <c r="S203" s="17">
        <f>IFERROR(VLOOKUP($K203,wiz[[Lanes]:[Min FRQT Load Check Lane]],9,FALSE),"n/a")</f>
        <v>55</v>
      </c>
      <c r="T203" s="17">
        <f>IFERROR(VLOOKUP($K203,wiz[[Lanes]:[Min FRQT Load Check Lane]],10,FALSE),"n/a")</f>
        <v>-3</v>
      </c>
      <c r="U203" s="17">
        <f>IFERROR(VLOOKUP($K203,wiz[[Lanes]:[Min FRQT Load Check Lane]],11,FALSE),"n/a")</f>
        <v>-3</v>
      </c>
      <c r="V203" s="17">
        <f>IFERROR(VLOOKUP($K203,wiz[[Lanes]:[Min FRQT Load Check Lane]],12,FALSE),"n/a")</f>
        <v>28</v>
      </c>
      <c r="W203" s="17">
        <f>IFERROR(VLOOKUP($K203,wiz[[Lanes]:[Min FRQT Load Check Lane]],13,FALSE),"n/a")</f>
        <v>22</v>
      </c>
    </row>
    <row r="204" spans="2:23" x14ac:dyDescent="0.3">
      <c r="B204" s="13" t="s">
        <v>2997</v>
      </c>
      <c r="C204" s="13" t="s">
        <v>2568</v>
      </c>
      <c r="D204" s="13" t="s">
        <v>2568</v>
      </c>
      <c r="E204" s="13" t="s">
        <v>2995</v>
      </c>
      <c r="F204" s="13">
        <v>29730</v>
      </c>
      <c r="G204" s="13" t="s">
        <v>2890</v>
      </c>
      <c r="H204" s="13">
        <v>43123</v>
      </c>
      <c r="I204" s="13">
        <v>785.57</v>
      </c>
      <c r="J204" s="13" t="str">
        <f>VLOOKUP(D204,'Matched Names'!$A$1:$C$52,3,FALSE)</f>
        <v xml:space="preserve">ENERGIZER BATTERY    |   </v>
      </c>
      <c r="K204" t="str">
        <f t="shared" si="3"/>
        <v>ENERGIZER BATTERY | 2973043123</v>
      </c>
      <c r="L204" s="17">
        <f>IFERROR(VLOOKUP($K204,wiz[[Lanes]:[Min FRQT Load Check Lane]],2,FALSE),"n/a")</f>
        <v>1</v>
      </c>
      <c r="M204" s="17">
        <f>IFERROR(VLOOKUP($K204,wiz[[Lanes]:[Min FRQT Load Check Lane]],3,FALSE),"n/a")</f>
        <v>1.67</v>
      </c>
      <c r="N204" s="17">
        <f>IFERROR(VLOOKUP($K204,wiz[[Lanes]:[Min FRQT Load Check Lane]],4,FALSE),"n/a")</f>
        <v>0.18</v>
      </c>
      <c r="O204" s="17">
        <f>IFERROR(VLOOKUP($K204,wiz[[Lanes]:[Min FRQT Load Check Lane]],5,FALSE),"n/a")</f>
        <v>470</v>
      </c>
      <c r="P204" s="17">
        <f>IFERROR(VLOOKUP($K204,wiz[[Lanes]:[Min FRQT Load Check Lane]],6,FALSE),"n/a")</f>
        <v>0.62</v>
      </c>
      <c r="Q204" s="17">
        <f>IFERROR(VLOOKUP($K204,wiz[[Lanes]:[Min FRQT Load Check Lane]],7,FALSE),"n/a")</f>
        <v>20</v>
      </c>
      <c r="R204" s="17">
        <f>IFERROR(VLOOKUP($K204,wiz[[Lanes]:[Min FRQT Load Check Lane]],8,FALSE),"n/a")</f>
        <v>0.25</v>
      </c>
      <c r="S204" s="17">
        <f>IFERROR(VLOOKUP($K204,wiz[[Lanes]:[Min FRQT Load Check Lane]],9,FALSE),"n/a")</f>
        <v>55</v>
      </c>
      <c r="T204" s="17">
        <f>IFERROR(VLOOKUP($K204,wiz[[Lanes]:[Min FRQT Load Check Lane]],10,FALSE),"n/a")</f>
        <v>-3</v>
      </c>
      <c r="U204" s="17">
        <f>IFERROR(VLOOKUP($K204,wiz[[Lanes]:[Min FRQT Load Check Lane]],11,FALSE),"n/a")</f>
        <v>82</v>
      </c>
      <c r="V204" s="17">
        <f>IFERROR(VLOOKUP($K204,wiz[[Lanes]:[Min FRQT Load Check Lane]],12,FALSE),"n/a")</f>
        <v>101</v>
      </c>
      <c r="W204" s="17">
        <f>IFERROR(VLOOKUP($K204,wiz[[Lanes]:[Min FRQT Load Check Lane]],13,FALSE),"n/a")</f>
        <v>180</v>
      </c>
    </row>
    <row r="205" spans="2:23" x14ac:dyDescent="0.3">
      <c r="B205" s="13" t="s">
        <v>2998</v>
      </c>
      <c r="C205" s="13" t="s">
        <v>2568</v>
      </c>
      <c r="D205" s="13" t="s">
        <v>2568</v>
      </c>
      <c r="E205" s="13" t="s">
        <v>2995</v>
      </c>
      <c r="F205" s="13">
        <v>29730</v>
      </c>
      <c r="G205" s="13" t="s">
        <v>2999</v>
      </c>
      <c r="H205" s="13">
        <v>43551</v>
      </c>
      <c r="I205" s="13">
        <v>905.89</v>
      </c>
      <c r="J205" s="13" t="str">
        <f>VLOOKUP(D205,'Matched Names'!$A$1:$C$52,3,FALSE)</f>
        <v xml:space="preserve">ENERGIZER BATTERY    |   </v>
      </c>
      <c r="K205" t="str">
        <f t="shared" si="3"/>
        <v>ENERGIZER BATTERY | 2973043551</v>
      </c>
      <c r="L205" s="17">
        <f>IFERROR(VLOOKUP($K205,wiz[[Lanes]:[Min FRQT Load Check Lane]],2,FALSE),"n/a")</f>
        <v>1</v>
      </c>
      <c r="M205" s="17">
        <f>IFERROR(VLOOKUP($K205,wiz[[Lanes]:[Min FRQT Load Check Lane]],3,FALSE),"n/a")</f>
        <v>1.57</v>
      </c>
      <c r="N205" s="17">
        <f>IFERROR(VLOOKUP($K205,wiz[[Lanes]:[Min FRQT Load Check Lane]],4,FALSE),"n/a")</f>
        <v>0.18</v>
      </c>
      <c r="O205" s="17">
        <f>IFERROR(VLOOKUP($K205,wiz[[Lanes]:[Min FRQT Load Check Lane]],5,FALSE),"n/a")</f>
        <v>577</v>
      </c>
      <c r="P205" s="17">
        <f>IFERROR(VLOOKUP($K205,wiz[[Lanes]:[Min FRQT Load Check Lane]],6,FALSE),"n/a")</f>
        <v>2.12</v>
      </c>
      <c r="Q205" s="17">
        <f>IFERROR(VLOOKUP($K205,wiz[[Lanes]:[Min FRQT Load Check Lane]],7,FALSE),"n/a")</f>
        <v>0</v>
      </c>
      <c r="R205" s="17">
        <f>IFERROR(VLOOKUP($K205,wiz[[Lanes]:[Min FRQT Load Check Lane]],8,FALSE),"n/a")</f>
        <v>0.25</v>
      </c>
      <c r="S205" s="17">
        <f>IFERROR(VLOOKUP($K205,wiz[[Lanes]:[Min FRQT Load Check Lane]],9,FALSE),"n/a")</f>
        <v>59</v>
      </c>
      <c r="T205" s="17">
        <f>IFERROR(VLOOKUP($K205,wiz[[Lanes]:[Min FRQT Load Check Lane]],10,FALSE),"n/a")</f>
        <v>-3</v>
      </c>
      <c r="U205" s="17">
        <f>IFERROR(VLOOKUP($K205,wiz[[Lanes]:[Min FRQT Load Check Lane]],11,FALSE),"n/a")</f>
        <v>-241</v>
      </c>
      <c r="V205" s="17">
        <f>IFERROR(VLOOKUP($K205,wiz[[Lanes]:[Min FRQT Load Check Lane]],12,FALSE),"n/a")</f>
        <v>-110</v>
      </c>
      <c r="W205" s="17">
        <f>IFERROR(VLOOKUP($K205,wiz[[Lanes]:[Min FRQT Load Check Lane]],13,FALSE),"n/a")</f>
        <v>-354</v>
      </c>
    </row>
    <row r="206" spans="2:23" x14ac:dyDescent="0.3">
      <c r="B206" s="13" t="s">
        <v>3000</v>
      </c>
      <c r="C206" s="13" t="s">
        <v>3001</v>
      </c>
      <c r="D206" s="13" t="s">
        <v>2585</v>
      </c>
      <c r="E206" s="13" t="s">
        <v>3002</v>
      </c>
      <c r="F206" s="13">
        <v>30517</v>
      </c>
      <c r="G206" s="13" t="s">
        <v>2678</v>
      </c>
      <c r="H206" s="13">
        <v>32809</v>
      </c>
      <c r="I206" s="13">
        <v>35640</v>
      </c>
      <c r="J206" s="13" t="str">
        <f>VLOOKUP(D206,'Matched Names'!$A$1:$C$52,3,FALSE)</f>
        <v xml:space="preserve">FEDEX GROUND         |   </v>
      </c>
      <c r="K206" t="str">
        <f t="shared" si="3"/>
        <v>FEDEX GROUND | 3051732809</v>
      </c>
      <c r="L206" s="17" t="str">
        <f>IFERROR(VLOOKUP($K206,wiz[[Lanes]:[Min FRQT Load Check Lane]],2,FALSE),"n/a")</f>
        <v>n/a</v>
      </c>
      <c r="M206" s="17" t="str">
        <f>IFERROR(VLOOKUP($K206,wiz[[Lanes]:[Min FRQT Load Check Lane]],3,FALSE),"n/a")</f>
        <v>n/a</v>
      </c>
      <c r="N206" s="17" t="str">
        <f>IFERROR(VLOOKUP($K206,wiz[[Lanes]:[Min FRQT Load Check Lane]],4,FALSE),"n/a")</f>
        <v>n/a</v>
      </c>
      <c r="O206" s="17" t="str">
        <f>IFERROR(VLOOKUP($K206,wiz[[Lanes]:[Min FRQT Load Check Lane]],5,FALSE),"n/a")</f>
        <v>n/a</v>
      </c>
      <c r="P206" s="17" t="str">
        <f>IFERROR(VLOOKUP($K206,wiz[[Lanes]:[Min FRQT Load Check Lane]],6,FALSE),"n/a")</f>
        <v>n/a</v>
      </c>
      <c r="Q206" s="17" t="str">
        <f>IFERROR(VLOOKUP($K206,wiz[[Lanes]:[Min FRQT Load Check Lane]],7,FALSE),"n/a")</f>
        <v>n/a</v>
      </c>
      <c r="R206" s="17" t="str">
        <f>IFERROR(VLOOKUP($K206,wiz[[Lanes]:[Min FRQT Load Check Lane]],8,FALSE),"n/a")</f>
        <v>n/a</v>
      </c>
      <c r="S206" s="17" t="str">
        <f>IFERROR(VLOOKUP($K206,wiz[[Lanes]:[Min FRQT Load Check Lane]],9,FALSE),"n/a")</f>
        <v>n/a</v>
      </c>
      <c r="T206" s="17" t="str">
        <f>IFERROR(VLOOKUP($K206,wiz[[Lanes]:[Min FRQT Load Check Lane]],10,FALSE),"n/a")</f>
        <v>n/a</v>
      </c>
      <c r="U206" s="17" t="str">
        <f>IFERROR(VLOOKUP($K206,wiz[[Lanes]:[Min FRQT Load Check Lane]],11,FALSE),"n/a")</f>
        <v>n/a</v>
      </c>
      <c r="V206" s="17" t="str">
        <f>IFERROR(VLOOKUP($K206,wiz[[Lanes]:[Min FRQT Load Check Lane]],12,FALSE),"n/a")</f>
        <v>n/a</v>
      </c>
      <c r="W206" s="17" t="str">
        <f>IFERROR(VLOOKUP($K206,wiz[[Lanes]:[Min FRQT Load Check Lane]],13,FALSE),"n/a")</f>
        <v>n/a</v>
      </c>
    </row>
    <row r="207" spans="2:23" x14ac:dyDescent="0.3">
      <c r="B207" s="13" t="s">
        <v>3003</v>
      </c>
      <c r="C207" s="13" t="s">
        <v>2609</v>
      </c>
      <c r="D207" s="13" t="s">
        <v>2581</v>
      </c>
      <c r="E207" s="13" t="s">
        <v>2748</v>
      </c>
      <c r="F207" s="13">
        <v>44305</v>
      </c>
      <c r="G207" s="13" t="s">
        <v>2884</v>
      </c>
      <c r="H207" s="13">
        <v>30336</v>
      </c>
      <c r="I207" s="13">
        <v>2325.7800000000002</v>
      </c>
      <c r="J207" s="13" t="str">
        <f>VLOOKUP(D207,'Matched Names'!$A$1:$C$52,3,FALSE)</f>
        <v xml:space="preserve">GEORGIA PACIFIC CPG F|   </v>
      </c>
      <c r="K207" t="str">
        <f t="shared" si="3"/>
        <v>GEORGIA PACIFIC CPG F| 4430530336</v>
      </c>
      <c r="L207" s="17" t="str">
        <f>IFERROR(VLOOKUP($K207,wiz[[Lanes]:[Min FRQT Load Check Lane]],2,FALSE),"n/a")</f>
        <v>n/a</v>
      </c>
      <c r="M207" s="17" t="str">
        <f>IFERROR(VLOOKUP($K207,wiz[[Lanes]:[Min FRQT Load Check Lane]],3,FALSE),"n/a")</f>
        <v>n/a</v>
      </c>
      <c r="N207" s="17" t="str">
        <f>IFERROR(VLOOKUP($K207,wiz[[Lanes]:[Min FRQT Load Check Lane]],4,FALSE),"n/a")</f>
        <v>n/a</v>
      </c>
      <c r="O207" s="17" t="str">
        <f>IFERROR(VLOOKUP($K207,wiz[[Lanes]:[Min FRQT Load Check Lane]],5,FALSE),"n/a")</f>
        <v>n/a</v>
      </c>
      <c r="P207" s="17" t="str">
        <f>IFERROR(VLOOKUP($K207,wiz[[Lanes]:[Min FRQT Load Check Lane]],6,FALSE),"n/a")</f>
        <v>n/a</v>
      </c>
      <c r="Q207" s="17" t="str">
        <f>IFERROR(VLOOKUP($K207,wiz[[Lanes]:[Min FRQT Load Check Lane]],7,FALSE),"n/a")</f>
        <v>n/a</v>
      </c>
      <c r="R207" s="17" t="str">
        <f>IFERROR(VLOOKUP($K207,wiz[[Lanes]:[Min FRQT Load Check Lane]],8,FALSE),"n/a")</f>
        <v>n/a</v>
      </c>
      <c r="S207" s="17" t="str">
        <f>IFERROR(VLOOKUP($K207,wiz[[Lanes]:[Min FRQT Load Check Lane]],9,FALSE),"n/a")</f>
        <v>n/a</v>
      </c>
      <c r="T207" s="17" t="str">
        <f>IFERROR(VLOOKUP($K207,wiz[[Lanes]:[Min FRQT Load Check Lane]],10,FALSE),"n/a")</f>
        <v>n/a</v>
      </c>
      <c r="U207" s="17" t="str">
        <f>IFERROR(VLOOKUP($K207,wiz[[Lanes]:[Min FRQT Load Check Lane]],11,FALSE),"n/a")</f>
        <v>n/a</v>
      </c>
      <c r="V207" s="17" t="str">
        <f>IFERROR(VLOOKUP($K207,wiz[[Lanes]:[Min FRQT Load Check Lane]],12,FALSE),"n/a")</f>
        <v>n/a</v>
      </c>
      <c r="W207" s="17" t="str">
        <f>IFERROR(VLOOKUP($K207,wiz[[Lanes]:[Min FRQT Load Check Lane]],13,FALSE),"n/a")</f>
        <v>n/a</v>
      </c>
    </row>
    <row r="208" spans="2:23" x14ac:dyDescent="0.3">
      <c r="B208" s="13" t="s">
        <v>3004</v>
      </c>
      <c r="C208" s="13" t="s">
        <v>2609</v>
      </c>
      <c r="D208" s="13" t="s">
        <v>2581</v>
      </c>
      <c r="E208" s="13" t="s">
        <v>2748</v>
      </c>
      <c r="F208" s="13">
        <v>44305</v>
      </c>
      <c r="G208" s="13" t="s">
        <v>3005</v>
      </c>
      <c r="H208" s="13">
        <v>29605</v>
      </c>
      <c r="I208" s="13">
        <v>973.5</v>
      </c>
      <c r="J208" s="13" t="str">
        <f>VLOOKUP(D208,'Matched Names'!$A$1:$C$52,3,FALSE)</f>
        <v xml:space="preserve">GEORGIA PACIFIC CPG F|   </v>
      </c>
      <c r="K208" t="str">
        <f t="shared" si="3"/>
        <v>GEORGIA PACIFIC CPG F| 4430529605</v>
      </c>
      <c r="L208" s="17" t="str">
        <f>IFERROR(VLOOKUP($K208,wiz[[Lanes]:[Min FRQT Load Check Lane]],2,FALSE),"n/a")</f>
        <v>n/a</v>
      </c>
      <c r="M208" s="17" t="str">
        <f>IFERROR(VLOOKUP($K208,wiz[[Lanes]:[Min FRQT Load Check Lane]],3,FALSE),"n/a")</f>
        <v>n/a</v>
      </c>
      <c r="N208" s="17" t="str">
        <f>IFERROR(VLOOKUP($K208,wiz[[Lanes]:[Min FRQT Load Check Lane]],4,FALSE),"n/a")</f>
        <v>n/a</v>
      </c>
      <c r="O208" s="17" t="str">
        <f>IFERROR(VLOOKUP($K208,wiz[[Lanes]:[Min FRQT Load Check Lane]],5,FALSE),"n/a")</f>
        <v>n/a</v>
      </c>
      <c r="P208" s="17" t="str">
        <f>IFERROR(VLOOKUP($K208,wiz[[Lanes]:[Min FRQT Load Check Lane]],6,FALSE),"n/a")</f>
        <v>n/a</v>
      </c>
      <c r="Q208" s="17" t="str">
        <f>IFERROR(VLOOKUP($K208,wiz[[Lanes]:[Min FRQT Load Check Lane]],7,FALSE),"n/a")</f>
        <v>n/a</v>
      </c>
      <c r="R208" s="17" t="str">
        <f>IFERROR(VLOOKUP($K208,wiz[[Lanes]:[Min FRQT Load Check Lane]],8,FALSE),"n/a")</f>
        <v>n/a</v>
      </c>
      <c r="S208" s="17" t="str">
        <f>IFERROR(VLOOKUP($K208,wiz[[Lanes]:[Min FRQT Load Check Lane]],9,FALSE),"n/a")</f>
        <v>n/a</v>
      </c>
      <c r="T208" s="17" t="str">
        <f>IFERROR(VLOOKUP($K208,wiz[[Lanes]:[Min FRQT Load Check Lane]],10,FALSE),"n/a")</f>
        <v>n/a</v>
      </c>
      <c r="U208" s="17" t="str">
        <f>IFERROR(VLOOKUP($K208,wiz[[Lanes]:[Min FRQT Load Check Lane]],11,FALSE),"n/a")</f>
        <v>n/a</v>
      </c>
      <c r="V208" s="17" t="str">
        <f>IFERROR(VLOOKUP($K208,wiz[[Lanes]:[Min FRQT Load Check Lane]],12,FALSE),"n/a")</f>
        <v>n/a</v>
      </c>
      <c r="W208" s="17" t="str">
        <f>IFERROR(VLOOKUP($K208,wiz[[Lanes]:[Min FRQT Load Check Lane]],13,FALSE),"n/a")</f>
        <v>n/a</v>
      </c>
    </row>
    <row r="209" spans="2:23" x14ac:dyDescent="0.3">
      <c r="B209" s="13" t="s">
        <v>3006</v>
      </c>
      <c r="C209" s="13" t="s">
        <v>2609</v>
      </c>
      <c r="D209" s="13" t="s">
        <v>2581</v>
      </c>
      <c r="E209" s="13" t="s">
        <v>3007</v>
      </c>
      <c r="F209" s="13">
        <v>35811</v>
      </c>
      <c r="G209" s="13" t="s">
        <v>2854</v>
      </c>
      <c r="H209" s="13">
        <v>38301</v>
      </c>
      <c r="I209" s="13">
        <v>595</v>
      </c>
      <c r="J209" s="13" t="str">
        <f>VLOOKUP(D209,'Matched Names'!$A$1:$C$52,3,FALSE)</f>
        <v xml:space="preserve">GEORGIA PACIFIC CPG F|   </v>
      </c>
      <c r="K209" t="str">
        <f t="shared" si="3"/>
        <v>GEORGIA PACIFIC CPG F| 3581138301</v>
      </c>
      <c r="L209" s="17" t="str">
        <f>IFERROR(VLOOKUP($K209,wiz[[Lanes]:[Min FRQT Load Check Lane]],2,FALSE),"n/a")</f>
        <v>n/a</v>
      </c>
      <c r="M209" s="17" t="str">
        <f>IFERROR(VLOOKUP($K209,wiz[[Lanes]:[Min FRQT Load Check Lane]],3,FALSE),"n/a")</f>
        <v>n/a</v>
      </c>
      <c r="N209" s="17" t="str">
        <f>IFERROR(VLOOKUP($K209,wiz[[Lanes]:[Min FRQT Load Check Lane]],4,FALSE),"n/a")</f>
        <v>n/a</v>
      </c>
      <c r="O209" s="17" t="str">
        <f>IFERROR(VLOOKUP($K209,wiz[[Lanes]:[Min FRQT Load Check Lane]],5,FALSE),"n/a")</f>
        <v>n/a</v>
      </c>
      <c r="P209" s="17" t="str">
        <f>IFERROR(VLOOKUP($K209,wiz[[Lanes]:[Min FRQT Load Check Lane]],6,FALSE),"n/a")</f>
        <v>n/a</v>
      </c>
      <c r="Q209" s="17" t="str">
        <f>IFERROR(VLOOKUP($K209,wiz[[Lanes]:[Min FRQT Load Check Lane]],7,FALSE),"n/a")</f>
        <v>n/a</v>
      </c>
      <c r="R209" s="17" t="str">
        <f>IFERROR(VLOOKUP($K209,wiz[[Lanes]:[Min FRQT Load Check Lane]],8,FALSE),"n/a")</f>
        <v>n/a</v>
      </c>
      <c r="S209" s="17" t="str">
        <f>IFERROR(VLOOKUP($K209,wiz[[Lanes]:[Min FRQT Load Check Lane]],9,FALSE),"n/a")</f>
        <v>n/a</v>
      </c>
      <c r="T209" s="17" t="str">
        <f>IFERROR(VLOOKUP($K209,wiz[[Lanes]:[Min FRQT Load Check Lane]],10,FALSE),"n/a")</f>
        <v>n/a</v>
      </c>
      <c r="U209" s="17" t="str">
        <f>IFERROR(VLOOKUP($K209,wiz[[Lanes]:[Min FRQT Load Check Lane]],11,FALSE),"n/a")</f>
        <v>n/a</v>
      </c>
      <c r="V209" s="17" t="str">
        <f>IFERROR(VLOOKUP($K209,wiz[[Lanes]:[Min FRQT Load Check Lane]],12,FALSE),"n/a")</f>
        <v>n/a</v>
      </c>
      <c r="W209" s="17" t="str">
        <f>IFERROR(VLOOKUP($K209,wiz[[Lanes]:[Min FRQT Load Check Lane]],13,FALSE),"n/a")</f>
        <v>n/a</v>
      </c>
    </row>
    <row r="210" spans="2:23" x14ac:dyDescent="0.3">
      <c r="B210" s="13" t="s">
        <v>3008</v>
      </c>
      <c r="C210" s="13" t="s">
        <v>2609</v>
      </c>
      <c r="D210" s="13" t="s">
        <v>2581</v>
      </c>
      <c r="E210" s="13" t="s">
        <v>3009</v>
      </c>
      <c r="F210" s="13">
        <v>44260</v>
      </c>
      <c r="G210" s="13" t="s">
        <v>3010</v>
      </c>
      <c r="H210" s="13">
        <v>35022</v>
      </c>
      <c r="I210" s="13">
        <v>1293.81</v>
      </c>
      <c r="J210" s="13" t="str">
        <f>VLOOKUP(D210,'Matched Names'!$A$1:$C$52,3,FALSE)</f>
        <v xml:space="preserve">GEORGIA PACIFIC CPG F|   </v>
      </c>
      <c r="K210" t="str">
        <f t="shared" si="3"/>
        <v>GEORGIA PACIFIC CPG F| 4426035022</v>
      </c>
      <c r="L210" s="17" t="str">
        <f>IFERROR(VLOOKUP($K210,wiz[[Lanes]:[Min FRQT Load Check Lane]],2,FALSE),"n/a")</f>
        <v>n/a</v>
      </c>
      <c r="M210" s="17" t="str">
        <f>IFERROR(VLOOKUP($K210,wiz[[Lanes]:[Min FRQT Load Check Lane]],3,FALSE),"n/a")</f>
        <v>n/a</v>
      </c>
      <c r="N210" s="17" t="str">
        <f>IFERROR(VLOOKUP($K210,wiz[[Lanes]:[Min FRQT Load Check Lane]],4,FALSE),"n/a")</f>
        <v>n/a</v>
      </c>
      <c r="O210" s="17" t="str">
        <f>IFERROR(VLOOKUP($K210,wiz[[Lanes]:[Min FRQT Load Check Lane]],5,FALSE),"n/a")</f>
        <v>n/a</v>
      </c>
      <c r="P210" s="17" t="str">
        <f>IFERROR(VLOOKUP($K210,wiz[[Lanes]:[Min FRQT Load Check Lane]],6,FALSE),"n/a")</f>
        <v>n/a</v>
      </c>
      <c r="Q210" s="17" t="str">
        <f>IFERROR(VLOOKUP($K210,wiz[[Lanes]:[Min FRQT Load Check Lane]],7,FALSE),"n/a")</f>
        <v>n/a</v>
      </c>
      <c r="R210" s="17" t="str">
        <f>IFERROR(VLOOKUP($K210,wiz[[Lanes]:[Min FRQT Load Check Lane]],8,FALSE),"n/a")</f>
        <v>n/a</v>
      </c>
      <c r="S210" s="17" t="str">
        <f>IFERROR(VLOOKUP($K210,wiz[[Lanes]:[Min FRQT Load Check Lane]],9,FALSE),"n/a")</f>
        <v>n/a</v>
      </c>
      <c r="T210" s="17" t="str">
        <f>IFERROR(VLOOKUP($K210,wiz[[Lanes]:[Min FRQT Load Check Lane]],10,FALSE),"n/a")</f>
        <v>n/a</v>
      </c>
      <c r="U210" s="17" t="str">
        <f>IFERROR(VLOOKUP($K210,wiz[[Lanes]:[Min FRQT Load Check Lane]],11,FALSE),"n/a")</f>
        <v>n/a</v>
      </c>
      <c r="V210" s="17" t="str">
        <f>IFERROR(VLOOKUP($K210,wiz[[Lanes]:[Min FRQT Load Check Lane]],12,FALSE),"n/a")</f>
        <v>n/a</v>
      </c>
      <c r="W210" s="17" t="str">
        <f>IFERROR(VLOOKUP($K210,wiz[[Lanes]:[Min FRQT Load Check Lane]],13,FALSE),"n/a")</f>
        <v>n/a</v>
      </c>
    </row>
    <row r="211" spans="2:23" x14ac:dyDescent="0.3">
      <c r="B211" s="13" t="s">
        <v>3011</v>
      </c>
      <c r="C211" s="13" t="s">
        <v>2609</v>
      </c>
      <c r="D211" s="13" t="s">
        <v>2581</v>
      </c>
      <c r="E211" s="13" t="s">
        <v>3009</v>
      </c>
      <c r="F211" s="13">
        <v>44260</v>
      </c>
      <c r="G211" s="13" t="s">
        <v>3012</v>
      </c>
      <c r="H211" s="13">
        <v>37404</v>
      </c>
      <c r="I211" s="13">
        <v>992.97</v>
      </c>
      <c r="J211" s="13" t="str">
        <f>VLOOKUP(D211,'Matched Names'!$A$1:$C$52,3,FALSE)</f>
        <v xml:space="preserve">GEORGIA PACIFIC CPG F|   </v>
      </c>
      <c r="K211" t="str">
        <f t="shared" si="3"/>
        <v>GEORGIA PACIFIC CPG F| 4426037404</v>
      </c>
      <c r="L211" s="17" t="str">
        <f>IFERROR(VLOOKUP($K211,wiz[[Lanes]:[Min FRQT Load Check Lane]],2,FALSE),"n/a")</f>
        <v>n/a</v>
      </c>
      <c r="M211" s="17" t="str">
        <f>IFERROR(VLOOKUP($K211,wiz[[Lanes]:[Min FRQT Load Check Lane]],3,FALSE),"n/a")</f>
        <v>n/a</v>
      </c>
      <c r="N211" s="17" t="str">
        <f>IFERROR(VLOOKUP($K211,wiz[[Lanes]:[Min FRQT Load Check Lane]],4,FALSE),"n/a")</f>
        <v>n/a</v>
      </c>
      <c r="O211" s="17" t="str">
        <f>IFERROR(VLOOKUP($K211,wiz[[Lanes]:[Min FRQT Load Check Lane]],5,FALSE),"n/a")</f>
        <v>n/a</v>
      </c>
      <c r="P211" s="17" t="str">
        <f>IFERROR(VLOOKUP($K211,wiz[[Lanes]:[Min FRQT Load Check Lane]],6,FALSE),"n/a")</f>
        <v>n/a</v>
      </c>
      <c r="Q211" s="17" t="str">
        <f>IFERROR(VLOOKUP($K211,wiz[[Lanes]:[Min FRQT Load Check Lane]],7,FALSE),"n/a")</f>
        <v>n/a</v>
      </c>
      <c r="R211" s="17" t="str">
        <f>IFERROR(VLOOKUP($K211,wiz[[Lanes]:[Min FRQT Load Check Lane]],8,FALSE),"n/a")</f>
        <v>n/a</v>
      </c>
      <c r="S211" s="17" t="str">
        <f>IFERROR(VLOOKUP($K211,wiz[[Lanes]:[Min FRQT Load Check Lane]],9,FALSE),"n/a")</f>
        <v>n/a</v>
      </c>
      <c r="T211" s="17" t="str">
        <f>IFERROR(VLOOKUP($K211,wiz[[Lanes]:[Min FRQT Load Check Lane]],10,FALSE),"n/a")</f>
        <v>n/a</v>
      </c>
      <c r="U211" s="17" t="str">
        <f>IFERROR(VLOOKUP($K211,wiz[[Lanes]:[Min FRQT Load Check Lane]],11,FALSE),"n/a")</f>
        <v>n/a</v>
      </c>
      <c r="V211" s="17" t="str">
        <f>IFERROR(VLOOKUP($K211,wiz[[Lanes]:[Min FRQT Load Check Lane]],12,FALSE),"n/a")</f>
        <v>n/a</v>
      </c>
      <c r="W211" s="17" t="str">
        <f>IFERROR(VLOOKUP($K211,wiz[[Lanes]:[Min FRQT Load Check Lane]],13,FALSE),"n/a")</f>
        <v>n/a</v>
      </c>
    </row>
    <row r="212" spans="2:23" x14ac:dyDescent="0.3">
      <c r="B212" s="13" t="s">
        <v>3013</v>
      </c>
      <c r="C212" s="13" t="s">
        <v>2609</v>
      </c>
      <c r="D212" s="13" t="s">
        <v>2581</v>
      </c>
      <c r="E212" s="13" t="s">
        <v>3009</v>
      </c>
      <c r="F212" s="13">
        <v>44260</v>
      </c>
      <c r="G212" s="13" t="s">
        <v>3014</v>
      </c>
      <c r="H212" s="13">
        <v>30014</v>
      </c>
      <c r="I212" s="13">
        <v>2446.14</v>
      </c>
      <c r="J212" s="13" t="str">
        <f>VLOOKUP(D212,'Matched Names'!$A$1:$C$52,3,FALSE)</f>
        <v xml:space="preserve">GEORGIA PACIFIC CPG F|   </v>
      </c>
      <c r="K212" t="str">
        <f t="shared" si="3"/>
        <v>GEORGIA PACIFIC CPG F| 4426030014</v>
      </c>
      <c r="L212" s="17" t="str">
        <f>IFERROR(VLOOKUP($K212,wiz[[Lanes]:[Min FRQT Load Check Lane]],2,FALSE),"n/a")</f>
        <v>n/a</v>
      </c>
      <c r="M212" s="17" t="str">
        <f>IFERROR(VLOOKUP($K212,wiz[[Lanes]:[Min FRQT Load Check Lane]],3,FALSE),"n/a")</f>
        <v>n/a</v>
      </c>
      <c r="N212" s="17" t="str">
        <f>IFERROR(VLOOKUP($K212,wiz[[Lanes]:[Min FRQT Load Check Lane]],4,FALSE),"n/a")</f>
        <v>n/a</v>
      </c>
      <c r="O212" s="17" t="str">
        <f>IFERROR(VLOOKUP($K212,wiz[[Lanes]:[Min FRQT Load Check Lane]],5,FALSE),"n/a")</f>
        <v>n/a</v>
      </c>
      <c r="P212" s="17" t="str">
        <f>IFERROR(VLOOKUP($K212,wiz[[Lanes]:[Min FRQT Load Check Lane]],6,FALSE),"n/a")</f>
        <v>n/a</v>
      </c>
      <c r="Q212" s="17" t="str">
        <f>IFERROR(VLOOKUP($K212,wiz[[Lanes]:[Min FRQT Load Check Lane]],7,FALSE),"n/a")</f>
        <v>n/a</v>
      </c>
      <c r="R212" s="17" t="str">
        <f>IFERROR(VLOOKUP($K212,wiz[[Lanes]:[Min FRQT Load Check Lane]],8,FALSE),"n/a")</f>
        <v>n/a</v>
      </c>
      <c r="S212" s="17" t="str">
        <f>IFERROR(VLOOKUP($K212,wiz[[Lanes]:[Min FRQT Load Check Lane]],9,FALSE),"n/a")</f>
        <v>n/a</v>
      </c>
      <c r="T212" s="17" t="str">
        <f>IFERROR(VLOOKUP($K212,wiz[[Lanes]:[Min FRQT Load Check Lane]],10,FALSE),"n/a")</f>
        <v>n/a</v>
      </c>
      <c r="U212" s="17" t="str">
        <f>IFERROR(VLOOKUP($K212,wiz[[Lanes]:[Min FRQT Load Check Lane]],11,FALSE),"n/a")</f>
        <v>n/a</v>
      </c>
      <c r="V212" s="17" t="str">
        <f>IFERROR(VLOOKUP($K212,wiz[[Lanes]:[Min FRQT Load Check Lane]],12,FALSE),"n/a")</f>
        <v>n/a</v>
      </c>
      <c r="W212" s="17" t="str">
        <f>IFERROR(VLOOKUP($K212,wiz[[Lanes]:[Min FRQT Load Check Lane]],13,FALSE),"n/a")</f>
        <v>n/a</v>
      </c>
    </row>
    <row r="213" spans="2:23" x14ac:dyDescent="0.3">
      <c r="B213" s="13" t="s">
        <v>3015</v>
      </c>
      <c r="C213" s="13" t="s">
        <v>2609</v>
      </c>
      <c r="D213" s="13" t="s">
        <v>2581</v>
      </c>
      <c r="E213" s="13" t="s">
        <v>3009</v>
      </c>
      <c r="F213" s="13">
        <v>44260</v>
      </c>
      <c r="G213" s="13" t="s">
        <v>3016</v>
      </c>
      <c r="H213" s="13">
        <v>27260</v>
      </c>
      <c r="I213" s="13">
        <v>796.55</v>
      </c>
      <c r="J213" s="13" t="str">
        <f>VLOOKUP(D213,'Matched Names'!$A$1:$C$52,3,FALSE)</f>
        <v xml:space="preserve">GEORGIA PACIFIC CPG F|   </v>
      </c>
      <c r="K213" t="str">
        <f t="shared" si="3"/>
        <v>GEORGIA PACIFIC CPG F| 4426027260</v>
      </c>
      <c r="L213" s="17">
        <f>IFERROR(VLOOKUP($K213,wiz[[Lanes]:[Min FRQT Load Check Lane]],2,FALSE),"n/a")</f>
        <v>1</v>
      </c>
      <c r="M213" s="17">
        <f>IFERROR(VLOOKUP($K213,wiz[[Lanes]:[Min FRQT Load Check Lane]],3,FALSE),"n/a")</f>
        <v>1.79</v>
      </c>
      <c r="N213" s="17">
        <f>IFERROR(VLOOKUP($K213,wiz[[Lanes]:[Min FRQT Load Check Lane]],4,FALSE),"n/a")</f>
        <v>0.31</v>
      </c>
      <c r="O213" s="17">
        <f>IFERROR(VLOOKUP($K213,wiz[[Lanes]:[Min FRQT Load Check Lane]],5,FALSE),"n/a")</f>
        <v>445</v>
      </c>
      <c r="P213" s="17">
        <f>IFERROR(VLOOKUP($K213,wiz[[Lanes]:[Min FRQT Load Check Lane]],6,FALSE),"n/a")</f>
        <v>0.75</v>
      </c>
      <c r="Q213" s="17">
        <f>IFERROR(VLOOKUP($K213,wiz[[Lanes]:[Min FRQT Load Check Lane]],7,FALSE),"n/a")</f>
        <v>28</v>
      </c>
      <c r="R213" s="17">
        <f>IFERROR(VLOOKUP($K213,wiz[[Lanes]:[Min FRQT Load Check Lane]],8,FALSE),"n/a")</f>
        <v>0.25</v>
      </c>
      <c r="S213" s="17">
        <f>IFERROR(VLOOKUP($K213,wiz[[Lanes]:[Min FRQT Load Check Lane]],9,FALSE),"n/a")</f>
        <v>-2</v>
      </c>
      <c r="T213" s="17">
        <f>IFERROR(VLOOKUP($K213,wiz[[Lanes]:[Min FRQT Load Check Lane]],10,FALSE),"n/a")</f>
        <v>-46</v>
      </c>
      <c r="U213" s="17">
        <f>IFERROR(VLOOKUP($K213,wiz[[Lanes]:[Min FRQT Load Check Lane]],11,FALSE),"n/a")</f>
        <v>32</v>
      </c>
      <c r="V213" s="17">
        <f>IFERROR(VLOOKUP($K213,wiz[[Lanes]:[Min FRQT Load Check Lane]],12,FALSE),"n/a")</f>
        <v>60</v>
      </c>
      <c r="W213" s="17">
        <f>IFERROR(VLOOKUP($K213,wiz[[Lanes]:[Min FRQT Load Check Lane]],13,FALSE),"n/a")</f>
        <v>46</v>
      </c>
    </row>
    <row r="214" spans="2:23" x14ac:dyDescent="0.3">
      <c r="B214" s="13" t="s">
        <v>3017</v>
      </c>
      <c r="C214" s="13" t="s">
        <v>2609</v>
      </c>
      <c r="D214" s="13" t="s">
        <v>2581</v>
      </c>
      <c r="E214" s="13" t="s">
        <v>3009</v>
      </c>
      <c r="F214" s="13">
        <v>44260</v>
      </c>
      <c r="G214" s="13" t="s">
        <v>3018</v>
      </c>
      <c r="H214" s="13">
        <v>37083</v>
      </c>
      <c r="I214" s="13">
        <v>1632</v>
      </c>
      <c r="J214" s="13" t="str">
        <f>VLOOKUP(D214,'Matched Names'!$A$1:$C$52,3,FALSE)</f>
        <v xml:space="preserve">GEORGIA PACIFIC CPG F|   </v>
      </c>
      <c r="K214" t="str">
        <f t="shared" si="3"/>
        <v>GEORGIA PACIFIC CPG F| 4426037083</v>
      </c>
      <c r="L214" s="17" t="str">
        <f>IFERROR(VLOOKUP($K214,wiz[[Lanes]:[Min FRQT Load Check Lane]],2,FALSE),"n/a")</f>
        <v>n/a</v>
      </c>
      <c r="M214" s="17" t="str">
        <f>IFERROR(VLOOKUP($K214,wiz[[Lanes]:[Min FRQT Load Check Lane]],3,FALSE),"n/a")</f>
        <v>n/a</v>
      </c>
      <c r="N214" s="17" t="str">
        <f>IFERROR(VLOOKUP($K214,wiz[[Lanes]:[Min FRQT Load Check Lane]],4,FALSE),"n/a")</f>
        <v>n/a</v>
      </c>
      <c r="O214" s="17" t="str">
        <f>IFERROR(VLOOKUP($K214,wiz[[Lanes]:[Min FRQT Load Check Lane]],5,FALSE),"n/a")</f>
        <v>n/a</v>
      </c>
      <c r="P214" s="17" t="str">
        <f>IFERROR(VLOOKUP($K214,wiz[[Lanes]:[Min FRQT Load Check Lane]],6,FALSE),"n/a")</f>
        <v>n/a</v>
      </c>
      <c r="Q214" s="17" t="str">
        <f>IFERROR(VLOOKUP($K214,wiz[[Lanes]:[Min FRQT Load Check Lane]],7,FALSE),"n/a")</f>
        <v>n/a</v>
      </c>
      <c r="R214" s="17" t="str">
        <f>IFERROR(VLOOKUP($K214,wiz[[Lanes]:[Min FRQT Load Check Lane]],8,FALSE),"n/a")</f>
        <v>n/a</v>
      </c>
      <c r="S214" s="17" t="str">
        <f>IFERROR(VLOOKUP($K214,wiz[[Lanes]:[Min FRQT Load Check Lane]],9,FALSE),"n/a")</f>
        <v>n/a</v>
      </c>
      <c r="T214" s="17" t="str">
        <f>IFERROR(VLOOKUP($K214,wiz[[Lanes]:[Min FRQT Load Check Lane]],10,FALSE),"n/a")</f>
        <v>n/a</v>
      </c>
      <c r="U214" s="17" t="str">
        <f>IFERROR(VLOOKUP($K214,wiz[[Lanes]:[Min FRQT Load Check Lane]],11,FALSE),"n/a")</f>
        <v>n/a</v>
      </c>
      <c r="V214" s="17" t="str">
        <f>IFERROR(VLOOKUP($K214,wiz[[Lanes]:[Min FRQT Load Check Lane]],12,FALSE),"n/a")</f>
        <v>n/a</v>
      </c>
      <c r="W214" s="17" t="str">
        <f>IFERROR(VLOOKUP($K214,wiz[[Lanes]:[Min FRQT Load Check Lane]],13,FALSE),"n/a")</f>
        <v>n/a</v>
      </c>
    </row>
    <row r="215" spans="2:23" x14ac:dyDescent="0.3">
      <c r="B215" s="13" t="s">
        <v>3019</v>
      </c>
      <c r="C215" s="13" t="s">
        <v>2609</v>
      </c>
      <c r="D215" s="13" t="s">
        <v>2581</v>
      </c>
      <c r="E215" s="13" t="s">
        <v>3009</v>
      </c>
      <c r="F215" s="13">
        <v>44260</v>
      </c>
      <c r="G215" s="13" t="s">
        <v>3020</v>
      </c>
      <c r="H215" s="13">
        <v>38351</v>
      </c>
      <c r="I215" s="13">
        <v>1780.6</v>
      </c>
      <c r="J215" s="13" t="str">
        <f>VLOOKUP(D215,'Matched Names'!$A$1:$C$52,3,FALSE)</f>
        <v xml:space="preserve">GEORGIA PACIFIC CPG F|   </v>
      </c>
      <c r="K215" t="str">
        <f t="shared" si="3"/>
        <v>GEORGIA PACIFIC CPG F| 4426038351</v>
      </c>
      <c r="L215" s="17">
        <f>IFERROR(VLOOKUP($K215,wiz[[Lanes]:[Min FRQT Load Check Lane]],2,FALSE),"n/a")</f>
        <v>2</v>
      </c>
      <c r="M215" s="17">
        <f>IFERROR(VLOOKUP($K215,wiz[[Lanes]:[Min FRQT Load Check Lane]],3,FALSE),"n/a")</f>
        <v>1.45</v>
      </c>
      <c r="N215" s="17">
        <f>IFERROR(VLOOKUP($K215,wiz[[Lanes]:[Min FRQT Load Check Lane]],4,FALSE),"n/a")</f>
        <v>0.61</v>
      </c>
      <c r="O215" s="17">
        <f>IFERROR(VLOOKUP($K215,wiz[[Lanes]:[Min FRQT Load Check Lane]],5,FALSE),"n/a")</f>
        <v>614</v>
      </c>
      <c r="P215" s="17">
        <f>IFERROR(VLOOKUP($K215,wiz[[Lanes]:[Min FRQT Load Check Lane]],6,FALSE),"n/a")</f>
        <v>1.3</v>
      </c>
      <c r="Q215" s="17">
        <f>IFERROR(VLOOKUP($K215,wiz[[Lanes]:[Min FRQT Load Check Lane]],7,FALSE),"n/a")</f>
        <v>35</v>
      </c>
      <c r="R215" s="17">
        <f>IFERROR(VLOOKUP($K215,wiz[[Lanes]:[Min FRQT Load Check Lane]],8,FALSE),"n/a")</f>
        <v>0.25</v>
      </c>
      <c r="S215" s="17">
        <f>IFERROR(VLOOKUP($K215,wiz[[Lanes]:[Min FRQT Load Check Lane]],9,FALSE),"n/a")</f>
        <v>-246</v>
      </c>
      <c r="T215" s="17">
        <f>IFERROR(VLOOKUP($K215,wiz[[Lanes]:[Min FRQT Load Check Lane]],10,FALSE),"n/a")</f>
        <v>-46</v>
      </c>
      <c r="U215" s="17">
        <f>IFERROR(VLOOKUP($K215,wiz[[Lanes]:[Min FRQT Load Check Lane]],11,FALSE),"n/a")</f>
        <v>-21</v>
      </c>
      <c r="V215" s="17">
        <f>IFERROR(VLOOKUP($K215,wiz[[Lanes]:[Min FRQT Load Check Lane]],12,FALSE),"n/a")</f>
        <v>502</v>
      </c>
      <c r="W215" s="17">
        <f>IFERROR(VLOOKUP($K215,wiz[[Lanes]:[Min FRQT Load Check Lane]],13,FALSE),"n/a")</f>
        <v>435</v>
      </c>
    </row>
    <row r="216" spans="2:23" x14ac:dyDescent="0.3">
      <c r="B216" s="13" t="s">
        <v>3021</v>
      </c>
      <c r="C216" s="13" t="s">
        <v>2609</v>
      </c>
      <c r="D216" s="13" t="s">
        <v>2581</v>
      </c>
      <c r="E216" s="13" t="s">
        <v>3009</v>
      </c>
      <c r="F216" s="13">
        <v>44260</v>
      </c>
      <c r="G216" s="13" t="s">
        <v>2633</v>
      </c>
      <c r="H216" s="13">
        <v>30122</v>
      </c>
      <c r="I216" s="13">
        <v>1159.3499999999999</v>
      </c>
      <c r="J216" s="13" t="str">
        <f>VLOOKUP(D216,'Matched Names'!$A$1:$C$52,3,FALSE)</f>
        <v xml:space="preserve">GEORGIA PACIFIC CPG F|   </v>
      </c>
      <c r="K216" t="str">
        <f t="shared" si="3"/>
        <v>GEORGIA PACIFIC CPG F| 4426030122</v>
      </c>
      <c r="L216" s="17" t="str">
        <f>IFERROR(VLOOKUP($K216,wiz[[Lanes]:[Min FRQT Load Check Lane]],2,FALSE),"n/a")</f>
        <v>n/a</v>
      </c>
      <c r="M216" s="17" t="str">
        <f>IFERROR(VLOOKUP($K216,wiz[[Lanes]:[Min FRQT Load Check Lane]],3,FALSE),"n/a")</f>
        <v>n/a</v>
      </c>
      <c r="N216" s="17" t="str">
        <f>IFERROR(VLOOKUP($K216,wiz[[Lanes]:[Min FRQT Load Check Lane]],4,FALSE),"n/a")</f>
        <v>n/a</v>
      </c>
      <c r="O216" s="17" t="str">
        <f>IFERROR(VLOOKUP($K216,wiz[[Lanes]:[Min FRQT Load Check Lane]],5,FALSE),"n/a")</f>
        <v>n/a</v>
      </c>
      <c r="P216" s="17" t="str">
        <f>IFERROR(VLOOKUP($K216,wiz[[Lanes]:[Min FRQT Load Check Lane]],6,FALSE),"n/a")</f>
        <v>n/a</v>
      </c>
      <c r="Q216" s="17" t="str">
        <f>IFERROR(VLOOKUP($K216,wiz[[Lanes]:[Min FRQT Load Check Lane]],7,FALSE),"n/a")</f>
        <v>n/a</v>
      </c>
      <c r="R216" s="17" t="str">
        <f>IFERROR(VLOOKUP($K216,wiz[[Lanes]:[Min FRQT Load Check Lane]],8,FALSE),"n/a")</f>
        <v>n/a</v>
      </c>
      <c r="S216" s="17" t="str">
        <f>IFERROR(VLOOKUP($K216,wiz[[Lanes]:[Min FRQT Load Check Lane]],9,FALSE),"n/a")</f>
        <v>n/a</v>
      </c>
      <c r="T216" s="17" t="str">
        <f>IFERROR(VLOOKUP($K216,wiz[[Lanes]:[Min FRQT Load Check Lane]],10,FALSE),"n/a")</f>
        <v>n/a</v>
      </c>
      <c r="U216" s="17" t="str">
        <f>IFERROR(VLOOKUP($K216,wiz[[Lanes]:[Min FRQT Load Check Lane]],11,FALSE),"n/a")</f>
        <v>n/a</v>
      </c>
      <c r="V216" s="17" t="str">
        <f>IFERROR(VLOOKUP($K216,wiz[[Lanes]:[Min FRQT Load Check Lane]],12,FALSE),"n/a")</f>
        <v>n/a</v>
      </c>
      <c r="W216" s="17" t="str">
        <f>IFERROR(VLOOKUP($K216,wiz[[Lanes]:[Min FRQT Load Check Lane]],13,FALSE),"n/a")</f>
        <v>n/a</v>
      </c>
    </row>
    <row r="217" spans="2:23" x14ac:dyDescent="0.3">
      <c r="B217" s="13" t="s">
        <v>3022</v>
      </c>
      <c r="C217" s="13" t="s">
        <v>2609</v>
      </c>
      <c r="D217" s="13" t="s">
        <v>2581</v>
      </c>
      <c r="E217" s="13" t="s">
        <v>3009</v>
      </c>
      <c r="F217" s="13">
        <v>44260</v>
      </c>
      <c r="G217" s="13" t="s">
        <v>3023</v>
      </c>
      <c r="H217" s="13">
        <v>27801</v>
      </c>
      <c r="I217" s="13">
        <v>964.65</v>
      </c>
      <c r="J217" s="13" t="str">
        <f>VLOOKUP(D217,'Matched Names'!$A$1:$C$52,3,FALSE)</f>
        <v xml:space="preserve">GEORGIA PACIFIC CPG F|   </v>
      </c>
      <c r="K217" t="str">
        <f t="shared" si="3"/>
        <v>GEORGIA PACIFIC CPG F| 4426027801</v>
      </c>
      <c r="L217" s="17">
        <f>IFERROR(VLOOKUP($K217,wiz[[Lanes]:[Min FRQT Load Check Lane]],2,FALSE),"n/a")</f>
        <v>1</v>
      </c>
      <c r="M217" s="17">
        <f>IFERROR(VLOOKUP($K217,wiz[[Lanes]:[Min FRQT Load Check Lane]],3,FALSE),"n/a")</f>
        <v>1.77</v>
      </c>
      <c r="N217" s="17">
        <f>IFERROR(VLOOKUP($K217,wiz[[Lanes]:[Min FRQT Load Check Lane]],4,FALSE),"n/a")</f>
        <v>0.27</v>
      </c>
      <c r="O217" s="17">
        <f>IFERROR(VLOOKUP($K217,wiz[[Lanes]:[Min FRQT Load Check Lane]],5,FALSE),"n/a")</f>
        <v>545</v>
      </c>
      <c r="P217" s="17">
        <f>IFERROR(VLOOKUP($K217,wiz[[Lanes]:[Min FRQT Load Check Lane]],6,FALSE),"n/a")</f>
        <v>1.05</v>
      </c>
      <c r="Q217" s="17">
        <f>IFERROR(VLOOKUP($K217,wiz[[Lanes]:[Min FRQT Load Check Lane]],7,FALSE),"n/a")</f>
        <v>111</v>
      </c>
      <c r="R217" s="17">
        <f>IFERROR(VLOOKUP($K217,wiz[[Lanes]:[Min FRQT Load Check Lane]],8,FALSE),"n/a")</f>
        <v>0.35</v>
      </c>
      <c r="S217" s="17">
        <f>IFERROR(VLOOKUP($K217,wiz[[Lanes]:[Min FRQT Load Check Lane]],9,FALSE),"n/a")</f>
        <v>139</v>
      </c>
      <c r="T217" s="17">
        <f>IFERROR(VLOOKUP($K217,wiz[[Lanes]:[Min FRQT Load Check Lane]],10,FALSE),"n/a")</f>
        <v>-46</v>
      </c>
      <c r="U217" s="17">
        <f>IFERROR(VLOOKUP($K217,wiz[[Lanes]:[Min FRQT Load Check Lane]],11,FALSE),"n/a")</f>
        <v>-1</v>
      </c>
      <c r="V217" s="17">
        <f>IFERROR(VLOOKUP($K217,wiz[[Lanes]:[Min FRQT Load Check Lane]],12,FALSE),"n/a")</f>
        <v>-26</v>
      </c>
      <c r="W217" s="17">
        <f>IFERROR(VLOOKUP($K217,wiz[[Lanes]:[Min FRQT Load Check Lane]],13,FALSE),"n/a")</f>
        <v>-73</v>
      </c>
    </row>
    <row r="218" spans="2:23" x14ac:dyDescent="0.3">
      <c r="B218" s="13" t="s">
        <v>3024</v>
      </c>
      <c r="C218" s="13" t="s">
        <v>2609</v>
      </c>
      <c r="D218" s="13" t="s">
        <v>2581</v>
      </c>
      <c r="E218" s="13" t="s">
        <v>2746</v>
      </c>
      <c r="F218" s="13">
        <v>47374</v>
      </c>
      <c r="G218" s="13" t="s">
        <v>2854</v>
      </c>
      <c r="H218" s="13">
        <v>38301</v>
      </c>
      <c r="I218" s="13">
        <v>9075.01</v>
      </c>
      <c r="J218" s="13" t="str">
        <f>VLOOKUP(D218,'Matched Names'!$A$1:$C$52,3,FALSE)</f>
        <v xml:space="preserve">GEORGIA PACIFIC CPG F|   </v>
      </c>
      <c r="K218" t="str">
        <f t="shared" si="3"/>
        <v>GEORGIA PACIFIC CPG F| 4737438301</v>
      </c>
      <c r="L218" s="17">
        <f>IFERROR(VLOOKUP($K218,wiz[[Lanes]:[Min FRQT Load Check Lane]],2,FALSE),"n/a")</f>
        <v>9</v>
      </c>
      <c r="M218" s="17">
        <f>IFERROR(VLOOKUP($K218,wiz[[Lanes]:[Min FRQT Load Check Lane]],3,FALSE),"n/a")</f>
        <v>2.25</v>
      </c>
      <c r="N218" s="17">
        <f>IFERROR(VLOOKUP($K218,wiz[[Lanes]:[Min FRQT Load Check Lane]],4,FALSE),"n/a")</f>
        <v>0.37</v>
      </c>
      <c r="O218" s="17">
        <f>IFERROR(VLOOKUP($K218,wiz[[Lanes]:[Min FRQT Load Check Lane]],5,FALSE),"n/a")</f>
        <v>448</v>
      </c>
      <c r="P218" s="17">
        <f>IFERROR(VLOOKUP($K218,wiz[[Lanes]:[Min FRQT Load Check Lane]],6,FALSE),"n/a")</f>
        <v>0.67</v>
      </c>
      <c r="Q218" s="17">
        <f>IFERROR(VLOOKUP($K218,wiz[[Lanes]:[Min FRQT Load Check Lane]],7,FALSE),"n/a")</f>
        <v>79</v>
      </c>
      <c r="R218" s="17">
        <f>IFERROR(VLOOKUP($K218,wiz[[Lanes]:[Min FRQT Load Check Lane]],8,FALSE),"n/a")</f>
        <v>0.31</v>
      </c>
      <c r="S218" s="17">
        <f>IFERROR(VLOOKUP($K218,wiz[[Lanes]:[Min FRQT Load Check Lane]],9,FALSE),"n/a")</f>
        <v>-71</v>
      </c>
      <c r="T218" s="17">
        <f>IFERROR(VLOOKUP($K218,wiz[[Lanes]:[Min FRQT Load Check Lane]],10,FALSE),"n/a")</f>
        <v>-112</v>
      </c>
      <c r="U218" s="17">
        <f>IFERROR(VLOOKUP($K218,wiz[[Lanes]:[Min FRQT Load Check Lane]],11,FALSE),"n/a")</f>
        <v>51</v>
      </c>
      <c r="V218" s="17">
        <f>IFERROR(VLOOKUP($K218,wiz[[Lanes]:[Min FRQT Load Check Lane]],12,FALSE),"n/a")</f>
        <v>733</v>
      </c>
      <c r="W218" s="17">
        <f>IFERROR(VLOOKUP($K218,wiz[[Lanes]:[Min FRQT Load Check Lane]],13,FALSE),"n/a")</f>
        <v>672</v>
      </c>
    </row>
    <row r="219" spans="2:23" x14ac:dyDescent="0.3">
      <c r="B219" s="13" t="s">
        <v>3025</v>
      </c>
      <c r="C219" s="13" t="s">
        <v>2609</v>
      </c>
      <c r="D219" s="13" t="s">
        <v>2581</v>
      </c>
      <c r="E219" s="13" t="s">
        <v>3026</v>
      </c>
      <c r="F219" s="13">
        <v>29302</v>
      </c>
      <c r="G219" s="13" t="s">
        <v>2854</v>
      </c>
      <c r="H219" s="13">
        <v>38305</v>
      </c>
      <c r="I219" s="13">
        <v>15573.24</v>
      </c>
      <c r="J219" s="13" t="str">
        <f>VLOOKUP(D219,'Matched Names'!$A$1:$C$52,3,FALSE)</f>
        <v xml:space="preserve">GEORGIA PACIFIC CPG F|   </v>
      </c>
      <c r="K219" t="str">
        <f t="shared" si="3"/>
        <v>GEORGIA PACIFIC CPG F| 2930238305</v>
      </c>
      <c r="L219" s="17" t="str">
        <f>IFERROR(VLOOKUP($K219,wiz[[Lanes]:[Min FRQT Load Check Lane]],2,FALSE),"n/a")</f>
        <v>n/a</v>
      </c>
      <c r="M219" s="17" t="str">
        <f>IFERROR(VLOOKUP($K219,wiz[[Lanes]:[Min FRQT Load Check Lane]],3,FALSE),"n/a")</f>
        <v>n/a</v>
      </c>
      <c r="N219" s="17" t="str">
        <f>IFERROR(VLOOKUP($K219,wiz[[Lanes]:[Min FRQT Load Check Lane]],4,FALSE),"n/a")</f>
        <v>n/a</v>
      </c>
      <c r="O219" s="17" t="str">
        <f>IFERROR(VLOOKUP($K219,wiz[[Lanes]:[Min FRQT Load Check Lane]],5,FALSE),"n/a")</f>
        <v>n/a</v>
      </c>
      <c r="P219" s="17" t="str">
        <f>IFERROR(VLOOKUP($K219,wiz[[Lanes]:[Min FRQT Load Check Lane]],6,FALSE),"n/a")</f>
        <v>n/a</v>
      </c>
      <c r="Q219" s="17" t="str">
        <f>IFERROR(VLOOKUP($K219,wiz[[Lanes]:[Min FRQT Load Check Lane]],7,FALSE),"n/a")</f>
        <v>n/a</v>
      </c>
      <c r="R219" s="17" t="str">
        <f>IFERROR(VLOOKUP($K219,wiz[[Lanes]:[Min FRQT Load Check Lane]],8,FALSE),"n/a")</f>
        <v>n/a</v>
      </c>
      <c r="S219" s="17" t="str">
        <f>IFERROR(VLOOKUP($K219,wiz[[Lanes]:[Min FRQT Load Check Lane]],9,FALSE),"n/a")</f>
        <v>n/a</v>
      </c>
      <c r="T219" s="17" t="str">
        <f>IFERROR(VLOOKUP($K219,wiz[[Lanes]:[Min FRQT Load Check Lane]],10,FALSE),"n/a")</f>
        <v>n/a</v>
      </c>
      <c r="U219" s="17" t="str">
        <f>IFERROR(VLOOKUP($K219,wiz[[Lanes]:[Min FRQT Load Check Lane]],11,FALSE),"n/a")</f>
        <v>n/a</v>
      </c>
      <c r="V219" s="17" t="str">
        <f>IFERROR(VLOOKUP($K219,wiz[[Lanes]:[Min FRQT Load Check Lane]],12,FALSE),"n/a")</f>
        <v>n/a</v>
      </c>
      <c r="W219" s="17" t="str">
        <f>IFERROR(VLOOKUP($K219,wiz[[Lanes]:[Min FRQT Load Check Lane]],13,FALSE),"n/a")</f>
        <v>n/a</v>
      </c>
    </row>
    <row r="220" spans="2:23" x14ac:dyDescent="0.3">
      <c r="B220" s="13" t="s">
        <v>3025</v>
      </c>
      <c r="C220" s="13" t="s">
        <v>2609</v>
      </c>
      <c r="D220" s="13" t="s">
        <v>2581</v>
      </c>
      <c r="E220" s="13" t="s">
        <v>3026</v>
      </c>
      <c r="F220" s="13">
        <v>29302</v>
      </c>
      <c r="G220" s="13" t="s">
        <v>2854</v>
      </c>
      <c r="H220" s="13">
        <v>38301</v>
      </c>
      <c r="I220" s="13">
        <v>3460.72</v>
      </c>
      <c r="J220" s="13" t="str">
        <f>VLOOKUP(D220,'Matched Names'!$A$1:$C$52,3,FALSE)</f>
        <v xml:space="preserve">GEORGIA PACIFIC CPG F|   </v>
      </c>
      <c r="K220" t="str">
        <f t="shared" si="3"/>
        <v>GEORGIA PACIFIC CPG F| 2930238301</v>
      </c>
      <c r="L220" s="17" t="str">
        <f>IFERROR(VLOOKUP($K220,wiz[[Lanes]:[Min FRQT Load Check Lane]],2,FALSE),"n/a")</f>
        <v>n/a</v>
      </c>
      <c r="M220" s="17" t="str">
        <f>IFERROR(VLOOKUP($K220,wiz[[Lanes]:[Min FRQT Load Check Lane]],3,FALSE),"n/a")</f>
        <v>n/a</v>
      </c>
      <c r="N220" s="17" t="str">
        <f>IFERROR(VLOOKUP($K220,wiz[[Lanes]:[Min FRQT Load Check Lane]],4,FALSE),"n/a")</f>
        <v>n/a</v>
      </c>
      <c r="O220" s="17" t="str">
        <f>IFERROR(VLOOKUP($K220,wiz[[Lanes]:[Min FRQT Load Check Lane]],5,FALSE),"n/a")</f>
        <v>n/a</v>
      </c>
      <c r="P220" s="17" t="str">
        <f>IFERROR(VLOOKUP($K220,wiz[[Lanes]:[Min FRQT Load Check Lane]],6,FALSE),"n/a")</f>
        <v>n/a</v>
      </c>
      <c r="Q220" s="17" t="str">
        <f>IFERROR(VLOOKUP($K220,wiz[[Lanes]:[Min FRQT Load Check Lane]],7,FALSE),"n/a")</f>
        <v>n/a</v>
      </c>
      <c r="R220" s="17" t="str">
        <f>IFERROR(VLOOKUP($K220,wiz[[Lanes]:[Min FRQT Load Check Lane]],8,FALSE),"n/a")</f>
        <v>n/a</v>
      </c>
      <c r="S220" s="17" t="str">
        <f>IFERROR(VLOOKUP($K220,wiz[[Lanes]:[Min FRQT Load Check Lane]],9,FALSE),"n/a")</f>
        <v>n/a</v>
      </c>
      <c r="T220" s="17" t="str">
        <f>IFERROR(VLOOKUP($K220,wiz[[Lanes]:[Min FRQT Load Check Lane]],10,FALSE),"n/a")</f>
        <v>n/a</v>
      </c>
      <c r="U220" s="17" t="str">
        <f>IFERROR(VLOOKUP($K220,wiz[[Lanes]:[Min FRQT Load Check Lane]],11,FALSE),"n/a")</f>
        <v>n/a</v>
      </c>
      <c r="V220" s="17" t="str">
        <f>IFERROR(VLOOKUP($K220,wiz[[Lanes]:[Min FRQT Load Check Lane]],12,FALSE),"n/a")</f>
        <v>n/a</v>
      </c>
      <c r="W220" s="17" t="str">
        <f>IFERROR(VLOOKUP($K220,wiz[[Lanes]:[Min FRQT Load Check Lane]],13,FALSE),"n/a")</f>
        <v>n/a</v>
      </c>
    </row>
    <row r="221" spans="2:23" x14ac:dyDescent="0.3">
      <c r="B221" s="13" t="s">
        <v>3027</v>
      </c>
      <c r="C221" s="13" t="s">
        <v>2571</v>
      </c>
      <c r="D221" s="13" t="s">
        <v>3028</v>
      </c>
      <c r="E221" s="13" t="s">
        <v>3029</v>
      </c>
      <c r="F221" s="13">
        <v>45042</v>
      </c>
      <c r="G221" s="13" t="s">
        <v>2773</v>
      </c>
      <c r="H221" s="13">
        <v>28273</v>
      </c>
      <c r="I221" s="13">
        <v>15701.76</v>
      </c>
      <c r="J221" s="13" t="e">
        <f>VLOOKUP(D221,'Matched Names'!$A$1:$C$52,3,FALSE)</f>
        <v>#N/A</v>
      </c>
      <c r="K221" t="e">
        <f t="shared" si="3"/>
        <v>#N/A</v>
      </c>
      <c r="L221" s="17" t="str">
        <f>IFERROR(VLOOKUP($K221,wiz[[Lanes]:[Min FRQT Load Check Lane]],2,FALSE),"n/a")</f>
        <v>n/a</v>
      </c>
      <c r="M221" s="17" t="str">
        <f>IFERROR(VLOOKUP($K221,wiz[[Lanes]:[Min FRQT Load Check Lane]],3,FALSE),"n/a")</f>
        <v>n/a</v>
      </c>
      <c r="N221" s="17" t="str">
        <f>IFERROR(VLOOKUP($K221,wiz[[Lanes]:[Min FRQT Load Check Lane]],4,FALSE),"n/a")</f>
        <v>n/a</v>
      </c>
      <c r="O221" s="17" t="str">
        <f>IFERROR(VLOOKUP($K221,wiz[[Lanes]:[Min FRQT Load Check Lane]],5,FALSE),"n/a")</f>
        <v>n/a</v>
      </c>
      <c r="P221" s="17" t="str">
        <f>IFERROR(VLOOKUP($K221,wiz[[Lanes]:[Min FRQT Load Check Lane]],6,FALSE),"n/a")</f>
        <v>n/a</v>
      </c>
      <c r="Q221" s="17" t="str">
        <f>IFERROR(VLOOKUP($K221,wiz[[Lanes]:[Min FRQT Load Check Lane]],7,FALSE),"n/a")</f>
        <v>n/a</v>
      </c>
      <c r="R221" s="17" t="str">
        <f>IFERROR(VLOOKUP($K221,wiz[[Lanes]:[Min FRQT Load Check Lane]],8,FALSE),"n/a")</f>
        <v>n/a</v>
      </c>
      <c r="S221" s="17" t="str">
        <f>IFERROR(VLOOKUP($K221,wiz[[Lanes]:[Min FRQT Load Check Lane]],9,FALSE),"n/a")</f>
        <v>n/a</v>
      </c>
      <c r="T221" s="17" t="str">
        <f>IFERROR(VLOOKUP($K221,wiz[[Lanes]:[Min FRQT Load Check Lane]],10,FALSE),"n/a")</f>
        <v>n/a</v>
      </c>
      <c r="U221" s="17" t="str">
        <f>IFERROR(VLOOKUP($K221,wiz[[Lanes]:[Min FRQT Load Check Lane]],11,FALSE),"n/a")</f>
        <v>n/a</v>
      </c>
      <c r="V221" s="17" t="str">
        <f>IFERROR(VLOOKUP($K221,wiz[[Lanes]:[Min FRQT Load Check Lane]],12,FALSE),"n/a")</f>
        <v>n/a</v>
      </c>
      <c r="W221" s="17" t="str">
        <f>IFERROR(VLOOKUP($K221,wiz[[Lanes]:[Min FRQT Load Check Lane]],13,FALSE),"n/a")</f>
        <v>n/a</v>
      </c>
    </row>
    <row r="222" spans="2:23" x14ac:dyDescent="0.3">
      <c r="B222" s="13" t="s">
        <v>3027</v>
      </c>
      <c r="C222" s="13" t="s">
        <v>2571</v>
      </c>
      <c r="D222" s="13" t="s">
        <v>3028</v>
      </c>
      <c r="E222" s="13" t="s">
        <v>3029</v>
      </c>
      <c r="F222" s="13">
        <v>45042</v>
      </c>
      <c r="G222" s="13" t="s">
        <v>2773</v>
      </c>
      <c r="H222" s="13">
        <v>28208</v>
      </c>
      <c r="I222" s="13">
        <v>872.32</v>
      </c>
      <c r="J222" s="13" t="e">
        <f>VLOOKUP(D222,'Matched Names'!$A$1:$C$52,3,FALSE)</f>
        <v>#N/A</v>
      </c>
      <c r="K222" t="e">
        <f t="shared" si="3"/>
        <v>#N/A</v>
      </c>
      <c r="L222" s="17" t="str">
        <f>IFERROR(VLOOKUP($K222,wiz[[Lanes]:[Min FRQT Load Check Lane]],2,FALSE),"n/a")</f>
        <v>n/a</v>
      </c>
      <c r="M222" s="17" t="str">
        <f>IFERROR(VLOOKUP($K222,wiz[[Lanes]:[Min FRQT Load Check Lane]],3,FALSE),"n/a")</f>
        <v>n/a</v>
      </c>
      <c r="N222" s="17" t="str">
        <f>IFERROR(VLOOKUP($K222,wiz[[Lanes]:[Min FRQT Load Check Lane]],4,FALSE),"n/a")</f>
        <v>n/a</v>
      </c>
      <c r="O222" s="17" t="str">
        <f>IFERROR(VLOOKUP($K222,wiz[[Lanes]:[Min FRQT Load Check Lane]],5,FALSE),"n/a")</f>
        <v>n/a</v>
      </c>
      <c r="P222" s="17" t="str">
        <f>IFERROR(VLOOKUP($K222,wiz[[Lanes]:[Min FRQT Load Check Lane]],6,FALSE),"n/a")</f>
        <v>n/a</v>
      </c>
      <c r="Q222" s="17" t="str">
        <f>IFERROR(VLOOKUP($K222,wiz[[Lanes]:[Min FRQT Load Check Lane]],7,FALSE),"n/a")</f>
        <v>n/a</v>
      </c>
      <c r="R222" s="17" t="str">
        <f>IFERROR(VLOOKUP($K222,wiz[[Lanes]:[Min FRQT Load Check Lane]],8,FALSE),"n/a")</f>
        <v>n/a</v>
      </c>
      <c r="S222" s="17" t="str">
        <f>IFERROR(VLOOKUP($K222,wiz[[Lanes]:[Min FRQT Load Check Lane]],9,FALSE),"n/a")</f>
        <v>n/a</v>
      </c>
      <c r="T222" s="17" t="str">
        <f>IFERROR(VLOOKUP($K222,wiz[[Lanes]:[Min FRQT Load Check Lane]],10,FALSE),"n/a")</f>
        <v>n/a</v>
      </c>
      <c r="U222" s="17" t="str">
        <f>IFERROR(VLOOKUP($K222,wiz[[Lanes]:[Min FRQT Load Check Lane]],11,FALSE),"n/a")</f>
        <v>n/a</v>
      </c>
      <c r="V222" s="17" t="str">
        <f>IFERROR(VLOOKUP($K222,wiz[[Lanes]:[Min FRQT Load Check Lane]],12,FALSE),"n/a")</f>
        <v>n/a</v>
      </c>
      <c r="W222" s="17" t="str">
        <f>IFERROR(VLOOKUP($K222,wiz[[Lanes]:[Min FRQT Load Check Lane]],13,FALSE),"n/a")</f>
        <v>n/a</v>
      </c>
    </row>
    <row r="223" spans="2:23" x14ac:dyDescent="0.3">
      <c r="B223" s="13" t="s">
        <v>3030</v>
      </c>
      <c r="C223" s="13" t="s">
        <v>2571</v>
      </c>
      <c r="D223" s="13" t="s">
        <v>2571</v>
      </c>
      <c r="E223" s="13" t="s">
        <v>2723</v>
      </c>
      <c r="F223" s="13">
        <v>31206</v>
      </c>
      <c r="G223" s="13" t="s">
        <v>2771</v>
      </c>
      <c r="H223" s="13">
        <v>46706</v>
      </c>
      <c r="I223" s="13">
        <v>2600</v>
      </c>
      <c r="J223" s="13" t="str">
        <f>VLOOKUP(D223,'Matched Names'!$A$1:$C$52,3,FALSE)</f>
        <v xml:space="preserve">GRAPHIC PACKAGING    |   </v>
      </c>
      <c r="K223" t="str">
        <f t="shared" si="3"/>
        <v>GRAPHIC PACKAGING | 3120646706</v>
      </c>
      <c r="L223" s="17" t="str">
        <f>IFERROR(VLOOKUP($K223,wiz[[Lanes]:[Min FRQT Load Check Lane]],2,FALSE),"n/a")</f>
        <v>n/a</v>
      </c>
      <c r="M223" s="17" t="str">
        <f>IFERROR(VLOOKUP($K223,wiz[[Lanes]:[Min FRQT Load Check Lane]],3,FALSE),"n/a")</f>
        <v>n/a</v>
      </c>
      <c r="N223" s="17" t="str">
        <f>IFERROR(VLOOKUP($K223,wiz[[Lanes]:[Min FRQT Load Check Lane]],4,FALSE),"n/a")</f>
        <v>n/a</v>
      </c>
      <c r="O223" s="17" t="str">
        <f>IFERROR(VLOOKUP($K223,wiz[[Lanes]:[Min FRQT Load Check Lane]],5,FALSE),"n/a")</f>
        <v>n/a</v>
      </c>
      <c r="P223" s="17" t="str">
        <f>IFERROR(VLOOKUP($K223,wiz[[Lanes]:[Min FRQT Load Check Lane]],6,FALSE),"n/a")</f>
        <v>n/a</v>
      </c>
      <c r="Q223" s="17" t="str">
        <f>IFERROR(VLOOKUP($K223,wiz[[Lanes]:[Min FRQT Load Check Lane]],7,FALSE),"n/a")</f>
        <v>n/a</v>
      </c>
      <c r="R223" s="17" t="str">
        <f>IFERROR(VLOOKUP($K223,wiz[[Lanes]:[Min FRQT Load Check Lane]],8,FALSE),"n/a")</f>
        <v>n/a</v>
      </c>
      <c r="S223" s="17" t="str">
        <f>IFERROR(VLOOKUP($K223,wiz[[Lanes]:[Min FRQT Load Check Lane]],9,FALSE),"n/a")</f>
        <v>n/a</v>
      </c>
      <c r="T223" s="17" t="str">
        <f>IFERROR(VLOOKUP($K223,wiz[[Lanes]:[Min FRQT Load Check Lane]],10,FALSE),"n/a")</f>
        <v>n/a</v>
      </c>
      <c r="U223" s="17" t="str">
        <f>IFERROR(VLOOKUP($K223,wiz[[Lanes]:[Min FRQT Load Check Lane]],11,FALSE),"n/a")</f>
        <v>n/a</v>
      </c>
      <c r="V223" s="17" t="str">
        <f>IFERROR(VLOOKUP($K223,wiz[[Lanes]:[Min FRQT Load Check Lane]],12,FALSE),"n/a")</f>
        <v>n/a</v>
      </c>
      <c r="W223" s="17" t="str">
        <f>IFERROR(VLOOKUP($K223,wiz[[Lanes]:[Min FRQT Load Check Lane]],13,FALSE),"n/a")</f>
        <v>n/a</v>
      </c>
    </row>
    <row r="224" spans="2:23" x14ac:dyDescent="0.3">
      <c r="B224" s="13" t="s">
        <v>3031</v>
      </c>
      <c r="C224" s="13" t="s">
        <v>2571</v>
      </c>
      <c r="D224" s="13" t="s">
        <v>2571</v>
      </c>
      <c r="E224" s="13" t="s">
        <v>2723</v>
      </c>
      <c r="F224" s="13">
        <v>31206</v>
      </c>
      <c r="G224" s="13" t="s">
        <v>2705</v>
      </c>
      <c r="H224" s="13">
        <v>60007</v>
      </c>
      <c r="I224" s="13">
        <v>1136.1600000000001</v>
      </c>
      <c r="J224" s="13" t="str">
        <f>VLOOKUP(D224,'Matched Names'!$A$1:$C$52,3,FALSE)</f>
        <v xml:space="preserve">GRAPHIC PACKAGING    |   </v>
      </c>
      <c r="K224" t="str">
        <f t="shared" si="3"/>
        <v>GRAPHIC PACKAGING | 3120660007</v>
      </c>
      <c r="L224" s="17" t="str">
        <f>IFERROR(VLOOKUP($K224,wiz[[Lanes]:[Min FRQT Load Check Lane]],2,FALSE),"n/a")</f>
        <v>n/a</v>
      </c>
      <c r="M224" s="17" t="str">
        <f>IFERROR(VLOOKUP($K224,wiz[[Lanes]:[Min FRQT Load Check Lane]],3,FALSE),"n/a")</f>
        <v>n/a</v>
      </c>
      <c r="N224" s="17" t="str">
        <f>IFERROR(VLOOKUP($K224,wiz[[Lanes]:[Min FRQT Load Check Lane]],4,FALSE),"n/a")</f>
        <v>n/a</v>
      </c>
      <c r="O224" s="17" t="str">
        <f>IFERROR(VLOOKUP($K224,wiz[[Lanes]:[Min FRQT Load Check Lane]],5,FALSE),"n/a")</f>
        <v>n/a</v>
      </c>
      <c r="P224" s="17" t="str">
        <f>IFERROR(VLOOKUP($K224,wiz[[Lanes]:[Min FRQT Load Check Lane]],6,FALSE),"n/a")</f>
        <v>n/a</v>
      </c>
      <c r="Q224" s="17" t="str">
        <f>IFERROR(VLOOKUP($K224,wiz[[Lanes]:[Min FRQT Load Check Lane]],7,FALSE),"n/a")</f>
        <v>n/a</v>
      </c>
      <c r="R224" s="17" t="str">
        <f>IFERROR(VLOOKUP($K224,wiz[[Lanes]:[Min FRQT Load Check Lane]],8,FALSE),"n/a")</f>
        <v>n/a</v>
      </c>
      <c r="S224" s="17" t="str">
        <f>IFERROR(VLOOKUP($K224,wiz[[Lanes]:[Min FRQT Load Check Lane]],9,FALSE),"n/a")</f>
        <v>n/a</v>
      </c>
      <c r="T224" s="17" t="str">
        <f>IFERROR(VLOOKUP($K224,wiz[[Lanes]:[Min FRQT Load Check Lane]],10,FALSE),"n/a")</f>
        <v>n/a</v>
      </c>
      <c r="U224" s="17" t="str">
        <f>IFERROR(VLOOKUP($K224,wiz[[Lanes]:[Min FRQT Load Check Lane]],11,FALSE),"n/a")</f>
        <v>n/a</v>
      </c>
      <c r="V224" s="17" t="str">
        <f>IFERROR(VLOOKUP($K224,wiz[[Lanes]:[Min FRQT Load Check Lane]],12,FALSE),"n/a")</f>
        <v>n/a</v>
      </c>
      <c r="W224" s="17" t="str">
        <f>IFERROR(VLOOKUP($K224,wiz[[Lanes]:[Min FRQT Load Check Lane]],13,FALSE),"n/a")</f>
        <v>n/a</v>
      </c>
    </row>
    <row r="225" spans="2:23" x14ac:dyDescent="0.3">
      <c r="B225" s="13" t="s">
        <v>3032</v>
      </c>
      <c r="C225" s="13" t="s">
        <v>2571</v>
      </c>
      <c r="D225" s="13" t="s">
        <v>2571</v>
      </c>
      <c r="E225" s="13" t="s">
        <v>2723</v>
      </c>
      <c r="F225" s="13">
        <v>31206</v>
      </c>
      <c r="G225" s="13" t="s">
        <v>3033</v>
      </c>
      <c r="H225" s="13">
        <v>38563</v>
      </c>
      <c r="I225" s="13">
        <v>8602.2000000000007</v>
      </c>
      <c r="J225" s="13" t="str">
        <f>VLOOKUP(D225,'Matched Names'!$A$1:$C$52,3,FALSE)</f>
        <v xml:space="preserve">GRAPHIC PACKAGING    |   </v>
      </c>
      <c r="K225" t="str">
        <f t="shared" si="3"/>
        <v>GRAPHIC PACKAGING | 3120638563</v>
      </c>
      <c r="L225" s="17" t="str">
        <f>IFERROR(VLOOKUP($K225,wiz[[Lanes]:[Min FRQT Load Check Lane]],2,FALSE),"n/a")</f>
        <v>n/a</v>
      </c>
      <c r="M225" s="17" t="str">
        <f>IFERROR(VLOOKUP($K225,wiz[[Lanes]:[Min FRQT Load Check Lane]],3,FALSE),"n/a")</f>
        <v>n/a</v>
      </c>
      <c r="N225" s="17" t="str">
        <f>IFERROR(VLOOKUP($K225,wiz[[Lanes]:[Min FRQT Load Check Lane]],4,FALSE),"n/a")</f>
        <v>n/a</v>
      </c>
      <c r="O225" s="17" t="str">
        <f>IFERROR(VLOOKUP($K225,wiz[[Lanes]:[Min FRQT Load Check Lane]],5,FALSE),"n/a")</f>
        <v>n/a</v>
      </c>
      <c r="P225" s="17" t="str">
        <f>IFERROR(VLOOKUP($K225,wiz[[Lanes]:[Min FRQT Load Check Lane]],6,FALSE),"n/a")</f>
        <v>n/a</v>
      </c>
      <c r="Q225" s="17" t="str">
        <f>IFERROR(VLOOKUP($K225,wiz[[Lanes]:[Min FRQT Load Check Lane]],7,FALSE),"n/a")</f>
        <v>n/a</v>
      </c>
      <c r="R225" s="17" t="str">
        <f>IFERROR(VLOOKUP($K225,wiz[[Lanes]:[Min FRQT Load Check Lane]],8,FALSE),"n/a")</f>
        <v>n/a</v>
      </c>
      <c r="S225" s="17" t="str">
        <f>IFERROR(VLOOKUP($K225,wiz[[Lanes]:[Min FRQT Load Check Lane]],9,FALSE),"n/a")</f>
        <v>n/a</v>
      </c>
      <c r="T225" s="17" t="str">
        <f>IFERROR(VLOOKUP($K225,wiz[[Lanes]:[Min FRQT Load Check Lane]],10,FALSE),"n/a")</f>
        <v>n/a</v>
      </c>
      <c r="U225" s="17" t="str">
        <f>IFERROR(VLOOKUP($K225,wiz[[Lanes]:[Min FRQT Load Check Lane]],11,FALSE),"n/a")</f>
        <v>n/a</v>
      </c>
      <c r="V225" s="17" t="str">
        <f>IFERROR(VLOOKUP($K225,wiz[[Lanes]:[Min FRQT Load Check Lane]],12,FALSE),"n/a")</f>
        <v>n/a</v>
      </c>
      <c r="W225" s="17" t="str">
        <f>IFERROR(VLOOKUP($K225,wiz[[Lanes]:[Min FRQT Load Check Lane]],13,FALSE),"n/a")</f>
        <v>n/a</v>
      </c>
    </row>
    <row r="226" spans="2:23" x14ac:dyDescent="0.3">
      <c r="B226" s="13" t="s">
        <v>3034</v>
      </c>
      <c r="C226" s="13" t="s">
        <v>2571</v>
      </c>
      <c r="D226" s="13" t="s">
        <v>2571</v>
      </c>
      <c r="E226" s="13" t="s">
        <v>2723</v>
      </c>
      <c r="F226" s="13">
        <v>31206</v>
      </c>
      <c r="G226" s="13" t="s">
        <v>3035</v>
      </c>
      <c r="H226" s="13">
        <v>41048</v>
      </c>
      <c r="I226" s="13">
        <v>2515.1999999999998</v>
      </c>
      <c r="J226" s="13" t="str">
        <f>VLOOKUP(D226,'Matched Names'!$A$1:$C$52,3,FALSE)</f>
        <v xml:space="preserve">GRAPHIC PACKAGING    |   </v>
      </c>
      <c r="K226" t="str">
        <f t="shared" si="3"/>
        <v>GRAPHIC PACKAGING | 3120641048</v>
      </c>
      <c r="L226" s="17" t="str">
        <f>IFERROR(VLOOKUP($K226,wiz[[Lanes]:[Min FRQT Load Check Lane]],2,FALSE),"n/a")</f>
        <v>n/a</v>
      </c>
      <c r="M226" s="17" t="str">
        <f>IFERROR(VLOOKUP($K226,wiz[[Lanes]:[Min FRQT Load Check Lane]],3,FALSE),"n/a")</f>
        <v>n/a</v>
      </c>
      <c r="N226" s="17" t="str">
        <f>IFERROR(VLOOKUP($K226,wiz[[Lanes]:[Min FRQT Load Check Lane]],4,FALSE),"n/a")</f>
        <v>n/a</v>
      </c>
      <c r="O226" s="17" t="str">
        <f>IFERROR(VLOOKUP($K226,wiz[[Lanes]:[Min FRQT Load Check Lane]],5,FALSE),"n/a")</f>
        <v>n/a</v>
      </c>
      <c r="P226" s="17" t="str">
        <f>IFERROR(VLOOKUP($K226,wiz[[Lanes]:[Min FRQT Load Check Lane]],6,FALSE),"n/a")</f>
        <v>n/a</v>
      </c>
      <c r="Q226" s="17" t="str">
        <f>IFERROR(VLOOKUP($K226,wiz[[Lanes]:[Min FRQT Load Check Lane]],7,FALSE),"n/a")</f>
        <v>n/a</v>
      </c>
      <c r="R226" s="17" t="str">
        <f>IFERROR(VLOOKUP($K226,wiz[[Lanes]:[Min FRQT Load Check Lane]],8,FALSE),"n/a")</f>
        <v>n/a</v>
      </c>
      <c r="S226" s="17" t="str">
        <f>IFERROR(VLOOKUP($K226,wiz[[Lanes]:[Min FRQT Load Check Lane]],9,FALSE),"n/a")</f>
        <v>n/a</v>
      </c>
      <c r="T226" s="17" t="str">
        <f>IFERROR(VLOOKUP($K226,wiz[[Lanes]:[Min FRQT Load Check Lane]],10,FALSE),"n/a")</f>
        <v>n/a</v>
      </c>
      <c r="U226" s="17" t="str">
        <f>IFERROR(VLOOKUP($K226,wiz[[Lanes]:[Min FRQT Load Check Lane]],11,FALSE),"n/a")</f>
        <v>n/a</v>
      </c>
      <c r="V226" s="17" t="str">
        <f>IFERROR(VLOOKUP($K226,wiz[[Lanes]:[Min FRQT Load Check Lane]],12,FALSE),"n/a")</f>
        <v>n/a</v>
      </c>
      <c r="W226" s="17" t="str">
        <f>IFERROR(VLOOKUP($K226,wiz[[Lanes]:[Min FRQT Load Check Lane]],13,FALSE),"n/a")</f>
        <v>n/a</v>
      </c>
    </row>
    <row r="227" spans="2:23" x14ac:dyDescent="0.3">
      <c r="B227" s="13" t="s">
        <v>3036</v>
      </c>
      <c r="C227" s="13" t="s">
        <v>2571</v>
      </c>
      <c r="D227" s="13" t="s">
        <v>2571</v>
      </c>
      <c r="E227" s="13" t="s">
        <v>2723</v>
      </c>
      <c r="F227" s="13">
        <v>31206</v>
      </c>
      <c r="G227" s="13" t="s">
        <v>3037</v>
      </c>
      <c r="H227" s="13">
        <v>38464</v>
      </c>
      <c r="I227" s="13">
        <v>2523.4</v>
      </c>
      <c r="J227" s="13" t="str">
        <f>VLOOKUP(D227,'Matched Names'!$A$1:$C$52,3,FALSE)</f>
        <v xml:space="preserve">GRAPHIC PACKAGING    |   </v>
      </c>
      <c r="K227" t="str">
        <f t="shared" si="3"/>
        <v>GRAPHIC PACKAGING | 3120638464</v>
      </c>
      <c r="L227" s="17" t="str">
        <f>IFERROR(VLOOKUP($K227,wiz[[Lanes]:[Min FRQT Load Check Lane]],2,FALSE),"n/a")</f>
        <v>n/a</v>
      </c>
      <c r="M227" s="17" t="str">
        <f>IFERROR(VLOOKUP($K227,wiz[[Lanes]:[Min FRQT Load Check Lane]],3,FALSE),"n/a")</f>
        <v>n/a</v>
      </c>
      <c r="N227" s="17" t="str">
        <f>IFERROR(VLOOKUP($K227,wiz[[Lanes]:[Min FRQT Load Check Lane]],4,FALSE),"n/a")</f>
        <v>n/a</v>
      </c>
      <c r="O227" s="17" t="str">
        <f>IFERROR(VLOOKUP($K227,wiz[[Lanes]:[Min FRQT Load Check Lane]],5,FALSE),"n/a")</f>
        <v>n/a</v>
      </c>
      <c r="P227" s="17" t="str">
        <f>IFERROR(VLOOKUP($K227,wiz[[Lanes]:[Min FRQT Load Check Lane]],6,FALSE),"n/a")</f>
        <v>n/a</v>
      </c>
      <c r="Q227" s="17" t="str">
        <f>IFERROR(VLOOKUP($K227,wiz[[Lanes]:[Min FRQT Load Check Lane]],7,FALSE),"n/a")</f>
        <v>n/a</v>
      </c>
      <c r="R227" s="17" t="str">
        <f>IFERROR(VLOOKUP($K227,wiz[[Lanes]:[Min FRQT Load Check Lane]],8,FALSE),"n/a")</f>
        <v>n/a</v>
      </c>
      <c r="S227" s="17" t="str">
        <f>IFERROR(VLOOKUP($K227,wiz[[Lanes]:[Min FRQT Load Check Lane]],9,FALSE),"n/a")</f>
        <v>n/a</v>
      </c>
      <c r="T227" s="17" t="str">
        <f>IFERROR(VLOOKUP($K227,wiz[[Lanes]:[Min FRQT Load Check Lane]],10,FALSE),"n/a")</f>
        <v>n/a</v>
      </c>
      <c r="U227" s="17" t="str">
        <f>IFERROR(VLOOKUP($K227,wiz[[Lanes]:[Min FRQT Load Check Lane]],11,FALSE),"n/a")</f>
        <v>n/a</v>
      </c>
      <c r="V227" s="17" t="str">
        <f>IFERROR(VLOOKUP($K227,wiz[[Lanes]:[Min FRQT Load Check Lane]],12,FALSE),"n/a")</f>
        <v>n/a</v>
      </c>
      <c r="W227" s="17" t="str">
        <f>IFERROR(VLOOKUP($K227,wiz[[Lanes]:[Min FRQT Load Check Lane]],13,FALSE),"n/a")</f>
        <v>n/a</v>
      </c>
    </row>
    <row r="228" spans="2:23" x14ac:dyDescent="0.3">
      <c r="B228" s="13" t="s">
        <v>3038</v>
      </c>
      <c r="C228" s="13" t="s">
        <v>2571</v>
      </c>
      <c r="D228" s="13" t="s">
        <v>2571</v>
      </c>
      <c r="E228" s="13" t="s">
        <v>2723</v>
      </c>
      <c r="F228" s="13">
        <v>31206</v>
      </c>
      <c r="G228" s="13" t="s">
        <v>2631</v>
      </c>
      <c r="H228" s="13">
        <v>37087</v>
      </c>
      <c r="I228" s="13">
        <v>12232.5</v>
      </c>
      <c r="J228" s="13" t="str">
        <f>VLOOKUP(D228,'Matched Names'!$A$1:$C$52,3,FALSE)</f>
        <v xml:space="preserve">GRAPHIC PACKAGING    |   </v>
      </c>
      <c r="K228" t="str">
        <f t="shared" si="3"/>
        <v>GRAPHIC PACKAGING | 3120637087</v>
      </c>
      <c r="L228" s="17" t="str">
        <f>IFERROR(VLOOKUP($K228,wiz[[Lanes]:[Min FRQT Load Check Lane]],2,FALSE),"n/a")</f>
        <v>n/a</v>
      </c>
      <c r="M228" s="17" t="str">
        <f>IFERROR(VLOOKUP($K228,wiz[[Lanes]:[Min FRQT Load Check Lane]],3,FALSE),"n/a")</f>
        <v>n/a</v>
      </c>
      <c r="N228" s="17" t="str">
        <f>IFERROR(VLOOKUP($K228,wiz[[Lanes]:[Min FRQT Load Check Lane]],4,FALSE),"n/a")</f>
        <v>n/a</v>
      </c>
      <c r="O228" s="17" t="str">
        <f>IFERROR(VLOOKUP($K228,wiz[[Lanes]:[Min FRQT Load Check Lane]],5,FALSE),"n/a")</f>
        <v>n/a</v>
      </c>
      <c r="P228" s="17" t="str">
        <f>IFERROR(VLOOKUP($K228,wiz[[Lanes]:[Min FRQT Load Check Lane]],6,FALSE),"n/a")</f>
        <v>n/a</v>
      </c>
      <c r="Q228" s="17" t="str">
        <f>IFERROR(VLOOKUP($K228,wiz[[Lanes]:[Min FRQT Load Check Lane]],7,FALSE),"n/a")</f>
        <v>n/a</v>
      </c>
      <c r="R228" s="17" t="str">
        <f>IFERROR(VLOOKUP($K228,wiz[[Lanes]:[Min FRQT Load Check Lane]],8,FALSE),"n/a")</f>
        <v>n/a</v>
      </c>
      <c r="S228" s="17" t="str">
        <f>IFERROR(VLOOKUP($K228,wiz[[Lanes]:[Min FRQT Load Check Lane]],9,FALSE),"n/a")</f>
        <v>n/a</v>
      </c>
      <c r="T228" s="17" t="str">
        <f>IFERROR(VLOOKUP($K228,wiz[[Lanes]:[Min FRQT Load Check Lane]],10,FALSE),"n/a")</f>
        <v>n/a</v>
      </c>
      <c r="U228" s="17" t="str">
        <f>IFERROR(VLOOKUP($K228,wiz[[Lanes]:[Min FRQT Load Check Lane]],11,FALSE),"n/a")</f>
        <v>n/a</v>
      </c>
      <c r="V228" s="17" t="str">
        <f>IFERROR(VLOOKUP($K228,wiz[[Lanes]:[Min FRQT Load Check Lane]],12,FALSE),"n/a")</f>
        <v>n/a</v>
      </c>
      <c r="W228" s="17" t="str">
        <f>IFERROR(VLOOKUP($K228,wiz[[Lanes]:[Min FRQT Load Check Lane]],13,FALSE),"n/a")</f>
        <v>n/a</v>
      </c>
    </row>
    <row r="229" spans="2:23" x14ac:dyDescent="0.3">
      <c r="B229" s="13" t="s">
        <v>3039</v>
      </c>
      <c r="C229" s="13" t="s">
        <v>2571</v>
      </c>
      <c r="D229" s="13" t="s">
        <v>2571</v>
      </c>
      <c r="E229" s="13" t="s">
        <v>2723</v>
      </c>
      <c r="F229" s="13">
        <v>31206</v>
      </c>
      <c r="G229" s="13" t="s">
        <v>3040</v>
      </c>
      <c r="H229" s="13">
        <v>28358</v>
      </c>
      <c r="I229" s="13">
        <v>650</v>
      </c>
      <c r="J229" s="13" t="str">
        <f>VLOOKUP(D229,'Matched Names'!$A$1:$C$52,3,FALSE)</f>
        <v xml:space="preserve">GRAPHIC PACKAGING    |   </v>
      </c>
      <c r="K229" t="str">
        <f t="shared" si="3"/>
        <v>GRAPHIC PACKAGING | 3120628358</v>
      </c>
      <c r="L229" s="17" t="str">
        <f>IFERROR(VLOOKUP($K229,wiz[[Lanes]:[Min FRQT Load Check Lane]],2,FALSE),"n/a")</f>
        <v>n/a</v>
      </c>
      <c r="M229" s="17" t="str">
        <f>IFERROR(VLOOKUP($K229,wiz[[Lanes]:[Min FRQT Load Check Lane]],3,FALSE),"n/a")</f>
        <v>n/a</v>
      </c>
      <c r="N229" s="17" t="str">
        <f>IFERROR(VLOOKUP($K229,wiz[[Lanes]:[Min FRQT Load Check Lane]],4,FALSE),"n/a")</f>
        <v>n/a</v>
      </c>
      <c r="O229" s="17" t="str">
        <f>IFERROR(VLOOKUP($K229,wiz[[Lanes]:[Min FRQT Load Check Lane]],5,FALSE),"n/a")</f>
        <v>n/a</v>
      </c>
      <c r="P229" s="17" t="str">
        <f>IFERROR(VLOOKUP($K229,wiz[[Lanes]:[Min FRQT Load Check Lane]],6,FALSE),"n/a")</f>
        <v>n/a</v>
      </c>
      <c r="Q229" s="17" t="str">
        <f>IFERROR(VLOOKUP($K229,wiz[[Lanes]:[Min FRQT Load Check Lane]],7,FALSE),"n/a")</f>
        <v>n/a</v>
      </c>
      <c r="R229" s="17" t="str">
        <f>IFERROR(VLOOKUP($K229,wiz[[Lanes]:[Min FRQT Load Check Lane]],8,FALSE),"n/a")</f>
        <v>n/a</v>
      </c>
      <c r="S229" s="17" t="str">
        <f>IFERROR(VLOOKUP($K229,wiz[[Lanes]:[Min FRQT Load Check Lane]],9,FALSE),"n/a")</f>
        <v>n/a</v>
      </c>
      <c r="T229" s="17" t="str">
        <f>IFERROR(VLOOKUP($K229,wiz[[Lanes]:[Min FRQT Load Check Lane]],10,FALSE),"n/a")</f>
        <v>n/a</v>
      </c>
      <c r="U229" s="17" t="str">
        <f>IFERROR(VLOOKUP($K229,wiz[[Lanes]:[Min FRQT Load Check Lane]],11,FALSE),"n/a")</f>
        <v>n/a</v>
      </c>
      <c r="V229" s="17" t="str">
        <f>IFERROR(VLOOKUP($K229,wiz[[Lanes]:[Min FRQT Load Check Lane]],12,FALSE),"n/a")</f>
        <v>n/a</v>
      </c>
      <c r="W229" s="17" t="str">
        <f>IFERROR(VLOOKUP($K229,wiz[[Lanes]:[Min FRQT Load Check Lane]],13,FALSE),"n/a")</f>
        <v>n/a</v>
      </c>
    </row>
    <row r="230" spans="2:23" x14ac:dyDescent="0.3">
      <c r="B230" s="13" t="s">
        <v>3041</v>
      </c>
      <c r="C230" s="13" t="s">
        <v>2571</v>
      </c>
      <c r="D230" s="13" t="s">
        <v>2571</v>
      </c>
      <c r="E230" s="13" t="s">
        <v>2723</v>
      </c>
      <c r="F230" s="13">
        <v>31206</v>
      </c>
      <c r="G230" s="13" t="s">
        <v>3042</v>
      </c>
      <c r="H230" s="13">
        <v>41094</v>
      </c>
      <c r="I230" s="13">
        <v>4080</v>
      </c>
      <c r="J230" s="13" t="str">
        <f>VLOOKUP(D230,'Matched Names'!$A$1:$C$52,3,FALSE)</f>
        <v xml:space="preserve">GRAPHIC PACKAGING    |   </v>
      </c>
      <c r="K230" t="str">
        <f t="shared" si="3"/>
        <v>GRAPHIC PACKAGING | 3120641094</v>
      </c>
      <c r="L230" s="17" t="str">
        <f>IFERROR(VLOOKUP($K230,wiz[[Lanes]:[Min FRQT Load Check Lane]],2,FALSE),"n/a")</f>
        <v>n/a</v>
      </c>
      <c r="M230" s="17" t="str">
        <f>IFERROR(VLOOKUP($K230,wiz[[Lanes]:[Min FRQT Load Check Lane]],3,FALSE),"n/a")</f>
        <v>n/a</v>
      </c>
      <c r="N230" s="17" t="str">
        <f>IFERROR(VLOOKUP($K230,wiz[[Lanes]:[Min FRQT Load Check Lane]],4,FALSE),"n/a")</f>
        <v>n/a</v>
      </c>
      <c r="O230" s="17" t="str">
        <f>IFERROR(VLOOKUP($K230,wiz[[Lanes]:[Min FRQT Load Check Lane]],5,FALSE),"n/a")</f>
        <v>n/a</v>
      </c>
      <c r="P230" s="17" t="str">
        <f>IFERROR(VLOOKUP($K230,wiz[[Lanes]:[Min FRQT Load Check Lane]],6,FALSE),"n/a")</f>
        <v>n/a</v>
      </c>
      <c r="Q230" s="17" t="str">
        <f>IFERROR(VLOOKUP($K230,wiz[[Lanes]:[Min FRQT Load Check Lane]],7,FALSE),"n/a")</f>
        <v>n/a</v>
      </c>
      <c r="R230" s="17" t="str">
        <f>IFERROR(VLOOKUP($K230,wiz[[Lanes]:[Min FRQT Load Check Lane]],8,FALSE),"n/a")</f>
        <v>n/a</v>
      </c>
      <c r="S230" s="17" t="str">
        <f>IFERROR(VLOOKUP($K230,wiz[[Lanes]:[Min FRQT Load Check Lane]],9,FALSE),"n/a")</f>
        <v>n/a</v>
      </c>
      <c r="T230" s="17" t="str">
        <f>IFERROR(VLOOKUP($K230,wiz[[Lanes]:[Min FRQT Load Check Lane]],10,FALSE),"n/a")</f>
        <v>n/a</v>
      </c>
      <c r="U230" s="17" t="str">
        <f>IFERROR(VLOOKUP($K230,wiz[[Lanes]:[Min FRQT Load Check Lane]],11,FALSE),"n/a")</f>
        <v>n/a</v>
      </c>
      <c r="V230" s="17" t="str">
        <f>IFERROR(VLOOKUP($K230,wiz[[Lanes]:[Min FRQT Load Check Lane]],12,FALSE),"n/a")</f>
        <v>n/a</v>
      </c>
      <c r="W230" s="17" t="str">
        <f>IFERROR(VLOOKUP($K230,wiz[[Lanes]:[Min FRQT Load Check Lane]],13,FALSE),"n/a")</f>
        <v>n/a</v>
      </c>
    </row>
    <row r="231" spans="2:23" x14ac:dyDescent="0.3">
      <c r="B231" s="13" t="s">
        <v>3043</v>
      </c>
      <c r="C231" s="13" t="s">
        <v>2582</v>
      </c>
      <c r="D231" s="13" t="s">
        <v>2582</v>
      </c>
      <c r="E231" s="13" t="s">
        <v>2884</v>
      </c>
      <c r="F231" s="13">
        <v>30349</v>
      </c>
      <c r="G231" s="13" t="s">
        <v>3044</v>
      </c>
      <c r="H231" s="13">
        <v>43616</v>
      </c>
      <c r="I231" s="13">
        <v>947</v>
      </c>
      <c r="J231" s="13" t="str">
        <f>VLOOKUP(D231,'Matched Names'!$A$1:$C$52,3,FALSE)</f>
        <v xml:space="preserve">GREIF                |   </v>
      </c>
      <c r="K231" t="str">
        <f t="shared" si="3"/>
        <v>GREIF | 3034943616</v>
      </c>
      <c r="L231" s="17" t="str">
        <f>IFERROR(VLOOKUP($K231,wiz[[Lanes]:[Min FRQT Load Check Lane]],2,FALSE),"n/a")</f>
        <v>n/a</v>
      </c>
      <c r="M231" s="17" t="str">
        <f>IFERROR(VLOOKUP($K231,wiz[[Lanes]:[Min FRQT Load Check Lane]],3,FALSE),"n/a")</f>
        <v>n/a</v>
      </c>
      <c r="N231" s="17" t="str">
        <f>IFERROR(VLOOKUP($K231,wiz[[Lanes]:[Min FRQT Load Check Lane]],4,FALSE),"n/a")</f>
        <v>n/a</v>
      </c>
      <c r="O231" s="17" t="str">
        <f>IFERROR(VLOOKUP($K231,wiz[[Lanes]:[Min FRQT Load Check Lane]],5,FALSE),"n/a")</f>
        <v>n/a</v>
      </c>
      <c r="P231" s="17" t="str">
        <f>IFERROR(VLOOKUP($K231,wiz[[Lanes]:[Min FRQT Load Check Lane]],6,FALSE),"n/a")</f>
        <v>n/a</v>
      </c>
      <c r="Q231" s="17" t="str">
        <f>IFERROR(VLOOKUP($K231,wiz[[Lanes]:[Min FRQT Load Check Lane]],7,FALSE),"n/a")</f>
        <v>n/a</v>
      </c>
      <c r="R231" s="17" t="str">
        <f>IFERROR(VLOOKUP($K231,wiz[[Lanes]:[Min FRQT Load Check Lane]],8,FALSE),"n/a")</f>
        <v>n/a</v>
      </c>
      <c r="S231" s="17" t="str">
        <f>IFERROR(VLOOKUP($K231,wiz[[Lanes]:[Min FRQT Load Check Lane]],9,FALSE),"n/a")</f>
        <v>n/a</v>
      </c>
      <c r="T231" s="17" t="str">
        <f>IFERROR(VLOOKUP($K231,wiz[[Lanes]:[Min FRQT Load Check Lane]],10,FALSE),"n/a")</f>
        <v>n/a</v>
      </c>
      <c r="U231" s="17" t="str">
        <f>IFERROR(VLOOKUP($K231,wiz[[Lanes]:[Min FRQT Load Check Lane]],11,FALSE),"n/a")</f>
        <v>n/a</v>
      </c>
      <c r="V231" s="17" t="str">
        <f>IFERROR(VLOOKUP($K231,wiz[[Lanes]:[Min FRQT Load Check Lane]],12,FALSE),"n/a")</f>
        <v>n/a</v>
      </c>
      <c r="W231" s="17" t="str">
        <f>IFERROR(VLOOKUP($K231,wiz[[Lanes]:[Min FRQT Load Check Lane]],13,FALSE),"n/a")</f>
        <v>n/a</v>
      </c>
    </row>
    <row r="232" spans="2:23" x14ac:dyDescent="0.3">
      <c r="B232" s="13" t="s">
        <v>3045</v>
      </c>
      <c r="C232" s="13" t="s">
        <v>2582</v>
      </c>
      <c r="D232" s="13" t="s">
        <v>2582</v>
      </c>
      <c r="E232" s="13" t="s">
        <v>2886</v>
      </c>
      <c r="F232" s="13">
        <v>30106</v>
      </c>
      <c r="G232" s="13" t="s">
        <v>2719</v>
      </c>
      <c r="H232" s="13">
        <v>38019</v>
      </c>
      <c r="I232" s="13">
        <v>564</v>
      </c>
      <c r="J232" s="13" t="str">
        <f>VLOOKUP(D232,'Matched Names'!$A$1:$C$52,3,FALSE)</f>
        <v xml:space="preserve">GREIF                |   </v>
      </c>
      <c r="K232" t="str">
        <f t="shared" si="3"/>
        <v>GREIF | 3010638019</v>
      </c>
      <c r="L232" s="17">
        <f>IFERROR(VLOOKUP($K232,wiz[[Lanes]:[Min FRQT Load Check Lane]],2,FALSE),"n/a")</f>
        <v>1</v>
      </c>
      <c r="M232" s="17">
        <f>IFERROR(VLOOKUP($K232,wiz[[Lanes]:[Min FRQT Load Check Lane]],3,FALSE),"n/a")</f>
        <v>1.58</v>
      </c>
      <c r="N232" s="17">
        <f>IFERROR(VLOOKUP($K232,wiz[[Lanes]:[Min FRQT Load Check Lane]],4,FALSE),"n/a")</f>
        <v>0.18</v>
      </c>
      <c r="O232" s="17">
        <f>IFERROR(VLOOKUP($K232,wiz[[Lanes]:[Min FRQT Load Check Lane]],5,FALSE),"n/a")</f>
        <v>358</v>
      </c>
      <c r="P232" s="17">
        <f>IFERROR(VLOOKUP($K232,wiz[[Lanes]:[Min FRQT Load Check Lane]],6,FALSE),"n/a")</f>
        <v>1</v>
      </c>
      <c r="Q232" s="17">
        <f>IFERROR(VLOOKUP($K232,wiz[[Lanes]:[Min FRQT Load Check Lane]],7,FALSE),"n/a")</f>
        <v>20</v>
      </c>
      <c r="R232" s="17">
        <f>IFERROR(VLOOKUP($K232,wiz[[Lanes]:[Min FRQT Load Check Lane]],8,FALSE),"n/a")</f>
        <v>0.25</v>
      </c>
      <c r="S232" s="17">
        <f>IFERROR(VLOOKUP($K232,wiz[[Lanes]:[Min FRQT Load Check Lane]],9,FALSE),"n/a")</f>
        <v>11</v>
      </c>
      <c r="T232" s="17">
        <f>IFERROR(VLOOKUP($K232,wiz[[Lanes]:[Min FRQT Load Check Lane]],10,FALSE),"n/a")</f>
        <v>-6</v>
      </c>
      <c r="U232" s="17">
        <f>IFERROR(VLOOKUP($K232,wiz[[Lanes]:[Min FRQT Load Check Lane]],11,FALSE),"n/a")</f>
        <v>-54</v>
      </c>
      <c r="V232" s="17">
        <f>IFERROR(VLOOKUP($K232,wiz[[Lanes]:[Min FRQT Load Check Lane]],12,FALSE),"n/a")</f>
        <v>161</v>
      </c>
      <c r="W232" s="17">
        <f>IFERROR(VLOOKUP($K232,wiz[[Lanes]:[Min FRQT Load Check Lane]],13,FALSE),"n/a")</f>
        <v>101</v>
      </c>
    </row>
    <row r="233" spans="2:23" x14ac:dyDescent="0.3">
      <c r="B233" s="13" t="s">
        <v>3046</v>
      </c>
      <c r="C233" s="13" t="s">
        <v>2582</v>
      </c>
      <c r="D233" s="13" t="s">
        <v>2582</v>
      </c>
      <c r="E233" s="13" t="s">
        <v>2886</v>
      </c>
      <c r="F233" s="13">
        <v>30106</v>
      </c>
      <c r="G233" s="13" t="s">
        <v>3047</v>
      </c>
      <c r="H233" s="13">
        <v>43125</v>
      </c>
      <c r="I233" s="13">
        <v>10990</v>
      </c>
      <c r="J233" s="13" t="str">
        <f>VLOOKUP(D233,'Matched Names'!$A$1:$C$52,3,FALSE)</f>
        <v xml:space="preserve">GREIF                |   </v>
      </c>
      <c r="K233" t="str">
        <f t="shared" si="3"/>
        <v>GREIF | 3010643125</v>
      </c>
      <c r="L233" s="17">
        <f>IFERROR(VLOOKUP($K233,wiz[[Lanes]:[Min FRQT Load Check Lane]],2,FALSE),"n/a")</f>
        <v>21</v>
      </c>
      <c r="M233" s="17">
        <f>IFERROR(VLOOKUP($K233,wiz[[Lanes]:[Min FRQT Load Check Lane]],3,FALSE),"n/a")</f>
        <v>1.48</v>
      </c>
      <c r="N233" s="17">
        <f>IFERROR(VLOOKUP($K233,wiz[[Lanes]:[Min FRQT Load Check Lane]],4,FALSE),"n/a")</f>
        <v>0.18</v>
      </c>
      <c r="O233" s="17">
        <f>IFERROR(VLOOKUP($K233,wiz[[Lanes]:[Min FRQT Load Check Lane]],5,FALSE),"n/a")</f>
        <v>529</v>
      </c>
      <c r="P233" s="17">
        <f>IFERROR(VLOOKUP($K233,wiz[[Lanes]:[Min FRQT Load Check Lane]],6,FALSE),"n/a")</f>
        <v>1.17</v>
      </c>
      <c r="Q233" s="17">
        <f>IFERROR(VLOOKUP($K233,wiz[[Lanes]:[Min FRQT Load Check Lane]],7,FALSE),"n/a")</f>
        <v>60</v>
      </c>
      <c r="R233" s="17">
        <f>IFERROR(VLOOKUP($K233,wiz[[Lanes]:[Min FRQT Load Check Lane]],8,FALSE),"n/a")</f>
        <v>0.28999999999999998</v>
      </c>
      <c r="S233" s="17">
        <f>IFERROR(VLOOKUP($K233,wiz[[Lanes]:[Min FRQT Load Check Lane]],9,FALSE),"n/a")</f>
        <v>16</v>
      </c>
      <c r="T233" s="17">
        <f>IFERROR(VLOOKUP($K233,wiz[[Lanes]:[Min FRQT Load Check Lane]],10,FALSE),"n/a")</f>
        <v>-6</v>
      </c>
      <c r="U233" s="17">
        <f>IFERROR(VLOOKUP($K233,wiz[[Lanes]:[Min FRQT Load Check Lane]],11,FALSE),"n/a")</f>
        <v>-30</v>
      </c>
      <c r="V233" s="17">
        <f>IFERROR(VLOOKUP($K233,wiz[[Lanes]:[Min FRQT Load Check Lane]],12,FALSE),"n/a")</f>
        <v>-21</v>
      </c>
      <c r="W233" s="17">
        <f>IFERROR(VLOOKUP($K233,wiz[[Lanes]:[Min FRQT Load Check Lane]],13,FALSE),"n/a")</f>
        <v>-57</v>
      </c>
    </row>
    <row r="234" spans="2:23" x14ac:dyDescent="0.3">
      <c r="B234" s="13" t="s">
        <v>3048</v>
      </c>
      <c r="C234" s="13" t="s">
        <v>2582</v>
      </c>
      <c r="D234" s="13" t="s">
        <v>2582</v>
      </c>
      <c r="E234" s="13" t="s">
        <v>2886</v>
      </c>
      <c r="F234" s="13">
        <v>30106</v>
      </c>
      <c r="G234" s="13" t="s">
        <v>3049</v>
      </c>
      <c r="H234" s="13">
        <v>44657</v>
      </c>
      <c r="I234" s="13">
        <v>975</v>
      </c>
      <c r="J234" s="13" t="str">
        <f>VLOOKUP(D234,'Matched Names'!$A$1:$C$52,3,FALSE)</f>
        <v xml:space="preserve">GREIF                |   </v>
      </c>
      <c r="K234" t="str">
        <f t="shared" si="3"/>
        <v>GREIF | 3010644657</v>
      </c>
      <c r="L234" s="17">
        <f>IFERROR(VLOOKUP($K234,wiz[[Lanes]:[Min FRQT Load Check Lane]],2,FALSE),"n/a")</f>
        <v>1</v>
      </c>
      <c r="M234" s="17">
        <f>IFERROR(VLOOKUP($K234,wiz[[Lanes]:[Min FRQT Load Check Lane]],3,FALSE),"n/a")</f>
        <v>1.48</v>
      </c>
      <c r="N234" s="17">
        <f>IFERROR(VLOOKUP($K234,wiz[[Lanes]:[Min FRQT Load Check Lane]],4,FALSE),"n/a")</f>
        <v>0.18</v>
      </c>
      <c r="O234" s="17">
        <f>IFERROR(VLOOKUP($K234,wiz[[Lanes]:[Min FRQT Load Check Lane]],5,FALSE),"n/a")</f>
        <v>660</v>
      </c>
      <c r="P234" s="17">
        <f>IFERROR(VLOOKUP($K234,wiz[[Lanes]:[Min FRQT Load Check Lane]],6,FALSE),"n/a")</f>
        <v>1.21</v>
      </c>
      <c r="Q234" s="17">
        <f>IFERROR(VLOOKUP($K234,wiz[[Lanes]:[Min FRQT Load Check Lane]],7,FALSE),"n/a")</f>
        <v>2</v>
      </c>
      <c r="R234" s="17">
        <f>IFERROR(VLOOKUP($K234,wiz[[Lanes]:[Min FRQT Load Check Lane]],8,FALSE),"n/a")</f>
        <v>0.25</v>
      </c>
      <c r="S234" s="17">
        <f>IFERROR(VLOOKUP($K234,wiz[[Lanes]:[Min FRQT Load Check Lane]],9,FALSE),"n/a")</f>
        <v>61</v>
      </c>
      <c r="T234" s="17">
        <f>IFERROR(VLOOKUP($K234,wiz[[Lanes]:[Min FRQT Load Check Lane]],10,FALSE),"n/a")</f>
        <v>-6</v>
      </c>
      <c r="U234" s="17">
        <f>IFERROR(VLOOKUP($K234,wiz[[Lanes]:[Min FRQT Load Check Lane]],11,FALSE),"n/a")</f>
        <v>42</v>
      </c>
      <c r="V234" s="17">
        <f>IFERROR(VLOOKUP($K234,wiz[[Lanes]:[Min FRQT Load Check Lane]],12,FALSE),"n/a")</f>
        <v>0</v>
      </c>
      <c r="W234" s="17">
        <f>IFERROR(VLOOKUP($K234,wiz[[Lanes]:[Min FRQT Load Check Lane]],13,FALSE),"n/a")</f>
        <v>36</v>
      </c>
    </row>
    <row r="235" spans="2:23" x14ac:dyDescent="0.3">
      <c r="B235" s="13" t="s">
        <v>3050</v>
      </c>
      <c r="C235" s="13" t="s">
        <v>2582</v>
      </c>
      <c r="D235" s="13" t="s">
        <v>2582</v>
      </c>
      <c r="E235" s="13" t="s">
        <v>2886</v>
      </c>
      <c r="F235" s="13">
        <v>30106</v>
      </c>
      <c r="G235" s="13" t="s">
        <v>3044</v>
      </c>
      <c r="H235" s="13">
        <v>43616</v>
      </c>
      <c r="I235" s="13">
        <v>7576</v>
      </c>
      <c r="J235" s="13" t="str">
        <f>VLOOKUP(D235,'Matched Names'!$A$1:$C$52,3,FALSE)</f>
        <v xml:space="preserve">GREIF                |   </v>
      </c>
      <c r="K235" t="str">
        <f t="shared" si="3"/>
        <v>GREIF | 3010643616</v>
      </c>
      <c r="L235" s="17">
        <f>IFERROR(VLOOKUP($K235,wiz[[Lanes]:[Min FRQT Load Check Lane]],2,FALSE),"n/a")</f>
        <v>11</v>
      </c>
      <c r="M235" s="17">
        <f>IFERROR(VLOOKUP($K235,wiz[[Lanes]:[Min FRQT Load Check Lane]],3,FALSE),"n/a")</f>
        <v>1.48</v>
      </c>
      <c r="N235" s="17">
        <f>IFERROR(VLOOKUP($K235,wiz[[Lanes]:[Min FRQT Load Check Lane]],4,FALSE),"n/a")</f>
        <v>0.18</v>
      </c>
      <c r="O235" s="17">
        <f>IFERROR(VLOOKUP($K235,wiz[[Lanes]:[Min FRQT Load Check Lane]],5,FALSE),"n/a")</f>
        <v>639</v>
      </c>
      <c r="P235" s="17">
        <f>IFERROR(VLOOKUP($K235,wiz[[Lanes]:[Min FRQT Load Check Lane]],6,FALSE),"n/a")</f>
        <v>1.08</v>
      </c>
      <c r="Q235" s="17">
        <f>IFERROR(VLOOKUP($K235,wiz[[Lanes]:[Min FRQT Load Check Lane]],7,FALSE),"n/a")</f>
        <v>43</v>
      </c>
      <c r="R235" s="17">
        <f>IFERROR(VLOOKUP($K235,wiz[[Lanes]:[Min FRQT Load Check Lane]],8,FALSE),"n/a")</f>
        <v>0.28000000000000003</v>
      </c>
      <c r="S235" s="17">
        <f>IFERROR(VLOOKUP($K235,wiz[[Lanes]:[Min FRQT Load Check Lane]],9,FALSE),"n/a")</f>
        <v>19</v>
      </c>
      <c r="T235" s="17">
        <f>IFERROR(VLOOKUP($K235,wiz[[Lanes]:[Min FRQT Load Check Lane]],10,FALSE),"n/a")</f>
        <v>-6</v>
      </c>
      <c r="U235" s="17">
        <f>IFERROR(VLOOKUP($K235,wiz[[Lanes]:[Min FRQT Load Check Lane]],11,FALSE),"n/a")</f>
        <v>31</v>
      </c>
      <c r="V235" s="17">
        <f>IFERROR(VLOOKUP($K235,wiz[[Lanes]:[Min FRQT Load Check Lane]],12,FALSE),"n/a")</f>
        <v>50</v>
      </c>
      <c r="W235" s="17">
        <f>IFERROR(VLOOKUP($K235,wiz[[Lanes]:[Min FRQT Load Check Lane]],13,FALSE),"n/a")</f>
        <v>75</v>
      </c>
    </row>
    <row r="236" spans="2:23" x14ac:dyDescent="0.3">
      <c r="B236" s="13" t="s">
        <v>3051</v>
      </c>
      <c r="C236" s="13" t="s">
        <v>2582</v>
      </c>
      <c r="D236" s="13" t="s">
        <v>2582</v>
      </c>
      <c r="E236" s="13" t="s">
        <v>3052</v>
      </c>
      <c r="F236" s="13">
        <v>43105</v>
      </c>
      <c r="G236" s="13" t="s">
        <v>3053</v>
      </c>
      <c r="H236" s="13">
        <v>29626</v>
      </c>
      <c r="I236" s="13">
        <v>22260</v>
      </c>
      <c r="J236" s="13" t="str">
        <f>VLOOKUP(D236,'Matched Names'!$A$1:$C$52,3,FALSE)</f>
        <v xml:space="preserve">GREIF                |   </v>
      </c>
      <c r="K236" t="str">
        <f t="shared" si="3"/>
        <v>GREIF | 4310529626</v>
      </c>
      <c r="L236" s="17" t="str">
        <f>IFERROR(VLOOKUP($K236,wiz[[Lanes]:[Min FRQT Load Check Lane]],2,FALSE),"n/a")</f>
        <v>n/a</v>
      </c>
      <c r="M236" s="17" t="str">
        <f>IFERROR(VLOOKUP($K236,wiz[[Lanes]:[Min FRQT Load Check Lane]],3,FALSE),"n/a")</f>
        <v>n/a</v>
      </c>
      <c r="N236" s="17" t="str">
        <f>IFERROR(VLOOKUP($K236,wiz[[Lanes]:[Min FRQT Load Check Lane]],4,FALSE),"n/a")</f>
        <v>n/a</v>
      </c>
      <c r="O236" s="17" t="str">
        <f>IFERROR(VLOOKUP($K236,wiz[[Lanes]:[Min FRQT Load Check Lane]],5,FALSE),"n/a")</f>
        <v>n/a</v>
      </c>
      <c r="P236" s="17" t="str">
        <f>IFERROR(VLOOKUP($K236,wiz[[Lanes]:[Min FRQT Load Check Lane]],6,FALSE),"n/a")</f>
        <v>n/a</v>
      </c>
      <c r="Q236" s="17" t="str">
        <f>IFERROR(VLOOKUP($K236,wiz[[Lanes]:[Min FRQT Load Check Lane]],7,FALSE),"n/a")</f>
        <v>n/a</v>
      </c>
      <c r="R236" s="17" t="str">
        <f>IFERROR(VLOOKUP($K236,wiz[[Lanes]:[Min FRQT Load Check Lane]],8,FALSE),"n/a")</f>
        <v>n/a</v>
      </c>
      <c r="S236" s="17" t="str">
        <f>IFERROR(VLOOKUP($K236,wiz[[Lanes]:[Min FRQT Load Check Lane]],9,FALSE),"n/a")</f>
        <v>n/a</v>
      </c>
      <c r="T236" s="17" t="str">
        <f>IFERROR(VLOOKUP($K236,wiz[[Lanes]:[Min FRQT Load Check Lane]],10,FALSE),"n/a")</f>
        <v>n/a</v>
      </c>
      <c r="U236" s="17" t="str">
        <f>IFERROR(VLOOKUP($K236,wiz[[Lanes]:[Min FRQT Load Check Lane]],11,FALSE),"n/a")</f>
        <v>n/a</v>
      </c>
      <c r="V236" s="17" t="str">
        <f>IFERROR(VLOOKUP($K236,wiz[[Lanes]:[Min FRQT Load Check Lane]],12,FALSE),"n/a")</f>
        <v>n/a</v>
      </c>
      <c r="W236" s="17" t="str">
        <f>IFERROR(VLOOKUP($K236,wiz[[Lanes]:[Min FRQT Load Check Lane]],13,FALSE),"n/a")</f>
        <v>n/a</v>
      </c>
    </row>
    <row r="237" spans="2:23" x14ac:dyDescent="0.3">
      <c r="B237" s="13" t="s">
        <v>3054</v>
      </c>
      <c r="C237" s="13" t="s">
        <v>2558</v>
      </c>
      <c r="D237" s="13" t="s">
        <v>2558</v>
      </c>
      <c r="E237" s="13" t="s">
        <v>3055</v>
      </c>
      <c r="F237" s="13">
        <v>29812</v>
      </c>
      <c r="G237" s="13" t="s">
        <v>2991</v>
      </c>
      <c r="H237" s="13">
        <v>45050</v>
      </c>
      <c r="I237" s="13">
        <v>1917.6</v>
      </c>
      <c r="J237" s="13" t="str">
        <f>VLOOKUP(D237,'Matched Names'!$A$1:$C$52,3,FALSE)</f>
        <v xml:space="preserve">HOME DEPOT           |   </v>
      </c>
      <c r="K237" t="str">
        <f t="shared" si="3"/>
        <v>HOME DEPOT | 2981245050</v>
      </c>
      <c r="L237" s="17">
        <f>IFERROR(VLOOKUP($K237,wiz[[Lanes]:[Min FRQT Load Check Lane]],2,FALSE),"n/a")</f>
        <v>2</v>
      </c>
      <c r="M237" s="17">
        <f>IFERROR(VLOOKUP($K237,wiz[[Lanes]:[Min FRQT Load Check Lane]],3,FALSE),"n/a")</f>
        <v>1.7</v>
      </c>
      <c r="N237" s="17">
        <f>IFERROR(VLOOKUP($K237,wiz[[Lanes]:[Min FRQT Load Check Lane]],4,FALSE),"n/a")</f>
        <v>0.21</v>
      </c>
      <c r="O237" s="17">
        <f>IFERROR(VLOOKUP($K237,wiz[[Lanes]:[Min FRQT Load Check Lane]],5,FALSE),"n/a")</f>
        <v>564</v>
      </c>
      <c r="P237" s="17">
        <f>IFERROR(VLOOKUP($K237,wiz[[Lanes]:[Min FRQT Load Check Lane]],6,FALSE),"n/a")</f>
        <v>1.05</v>
      </c>
      <c r="Q237" s="17">
        <f>IFERROR(VLOOKUP($K237,wiz[[Lanes]:[Min FRQT Load Check Lane]],7,FALSE),"n/a")</f>
        <v>160</v>
      </c>
      <c r="R237" s="17">
        <f>IFERROR(VLOOKUP($K237,wiz[[Lanes]:[Min FRQT Load Check Lane]],8,FALSE),"n/a")</f>
        <v>0.38</v>
      </c>
      <c r="S237" s="17">
        <f>IFERROR(VLOOKUP($K237,wiz[[Lanes]:[Min FRQT Load Check Lane]],9,FALSE),"n/a")</f>
        <v>0</v>
      </c>
      <c r="T237" s="17">
        <f>IFERROR(VLOOKUP($K237,wiz[[Lanes]:[Min FRQT Load Check Lane]],10,FALSE),"n/a")</f>
        <v>-81</v>
      </c>
      <c r="U237" s="17">
        <f>IFERROR(VLOOKUP($K237,wiz[[Lanes]:[Min FRQT Load Check Lane]],11,FALSE),"n/a")</f>
        <v>12</v>
      </c>
      <c r="V237" s="17">
        <f>IFERROR(VLOOKUP($K237,wiz[[Lanes]:[Min FRQT Load Check Lane]],12,FALSE),"n/a")</f>
        <v>248</v>
      </c>
      <c r="W237" s="17">
        <f>IFERROR(VLOOKUP($K237,wiz[[Lanes]:[Min FRQT Load Check Lane]],13,FALSE),"n/a")</f>
        <v>179</v>
      </c>
    </row>
    <row r="238" spans="2:23" x14ac:dyDescent="0.3">
      <c r="B238" s="13" t="s">
        <v>3056</v>
      </c>
      <c r="C238" s="13" t="s">
        <v>2558</v>
      </c>
      <c r="D238" s="13" t="s">
        <v>2558</v>
      </c>
      <c r="E238" s="13" t="s">
        <v>3055</v>
      </c>
      <c r="F238" s="13">
        <v>29812</v>
      </c>
      <c r="G238" s="13" t="s">
        <v>3057</v>
      </c>
      <c r="H238" s="13">
        <v>45889</v>
      </c>
      <c r="I238" s="13">
        <v>4551.92</v>
      </c>
      <c r="J238" s="13" t="str">
        <f>VLOOKUP(D238,'Matched Names'!$A$1:$C$52,3,FALSE)</f>
        <v xml:space="preserve">HOME DEPOT           |   </v>
      </c>
      <c r="K238" t="str">
        <f t="shared" si="3"/>
        <v>HOME DEPOT | 2981245889</v>
      </c>
      <c r="L238" s="17">
        <f>IFERROR(VLOOKUP($K238,wiz[[Lanes]:[Min FRQT Load Check Lane]],2,FALSE),"n/a")</f>
        <v>9</v>
      </c>
      <c r="M238" s="17">
        <f>IFERROR(VLOOKUP($K238,wiz[[Lanes]:[Min FRQT Load Check Lane]],3,FALSE),"n/a")</f>
        <v>1.7</v>
      </c>
      <c r="N238" s="17">
        <f>IFERROR(VLOOKUP($K238,wiz[[Lanes]:[Min FRQT Load Check Lane]],4,FALSE),"n/a")</f>
        <v>0.2</v>
      </c>
      <c r="O238" s="17">
        <f>IFERROR(VLOOKUP($K238,wiz[[Lanes]:[Min FRQT Load Check Lane]],5,FALSE),"n/a")</f>
        <v>669</v>
      </c>
      <c r="P238" s="17">
        <f>IFERROR(VLOOKUP($K238,wiz[[Lanes]:[Min FRQT Load Check Lane]],6,FALSE),"n/a")</f>
        <v>1.4</v>
      </c>
      <c r="Q238" s="17">
        <f>IFERROR(VLOOKUP($K238,wiz[[Lanes]:[Min FRQT Load Check Lane]],7,FALSE),"n/a")</f>
        <v>95</v>
      </c>
      <c r="R238" s="17">
        <f>IFERROR(VLOOKUP($K238,wiz[[Lanes]:[Min FRQT Load Check Lane]],8,FALSE),"n/a")</f>
        <v>0.32</v>
      </c>
      <c r="S238" s="17">
        <f>IFERROR(VLOOKUP($K238,wiz[[Lanes]:[Min FRQT Load Check Lane]],9,FALSE),"n/a")</f>
        <v>44</v>
      </c>
      <c r="T238" s="17">
        <f>IFERROR(VLOOKUP($K238,wiz[[Lanes]:[Min FRQT Load Check Lane]],10,FALSE),"n/a")</f>
        <v>-81</v>
      </c>
      <c r="U238" s="17">
        <f>IFERROR(VLOOKUP($K238,wiz[[Lanes]:[Min FRQT Load Check Lane]],11,FALSE),"n/a")</f>
        <v>-3</v>
      </c>
      <c r="V238" s="17">
        <f>IFERROR(VLOOKUP($K238,wiz[[Lanes]:[Min FRQT Load Check Lane]],12,FALSE),"n/a")</f>
        <v>110</v>
      </c>
      <c r="W238" s="17">
        <f>IFERROR(VLOOKUP($K238,wiz[[Lanes]:[Min FRQT Load Check Lane]],13,FALSE),"n/a")</f>
        <v>26</v>
      </c>
    </row>
    <row r="239" spans="2:23" x14ac:dyDescent="0.3">
      <c r="B239" s="13" t="s">
        <v>3058</v>
      </c>
      <c r="C239" s="13" t="s">
        <v>2558</v>
      </c>
      <c r="D239" s="13" t="s">
        <v>2558</v>
      </c>
      <c r="E239" s="13" t="s">
        <v>2722</v>
      </c>
      <c r="F239" s="13">
        <v>60510</v>
      </c>
      <c r="G239" s="13" t="s">
        <v>2927</v>
      </c>
      <c r="H239" s="13">
        <v>35111</v>
      </c>
      <c r="I239" s="13">
        <v>1269</v>
      </c>
      <c r="J239" s="13" t="str">
        <f>VLOOKUP(D239,'Matched Names'!$A$1:$C$52,3,FALSE)</f>
        <v xml:space="preserve">HOME DEPOT           |   </v>
      </c>
      <c r="K239" t="str">
        <f t="shared" si="3"/>
        <v>HOME DEPOT | 6051035111</v>
      </c>
      <c r="L239" s="17" t="str">
        <f>IFERROR(VLOOKUP($K239,wiz[[Lanes]:[Min FRQT Load Check Lane]],2,FALSE),"n/a")</f>
        <v>n/a</v>
      </c>
      <c r="M239" s="17" t="str">
        <f>IFERROR(VLOOKUP($K239,wiz[[Lanes]:[Min FRQT Load Check Lane]],3,FALSE),"n/a")</f>
        <v>n/a</v>
      </c>
      <c r="N239" s="17" t="str">
        <f>IFERROR(VLOOKUP($K239,wiz[[Lanes]:[Min FRQT Load Check Lane]],4,FALSE),"n/a")</f>
        <v>n/a</v>
      </c>
      <c r="O239" s="17" t="str">
        <f>IFERROR(VLOOKUP($K239,wiz[[Lanes]:[Min FRQT Load Check Lane]],5,FALSE),"n/a")</f>
        <v>n/a</v>
      </c>
      <c r="P239" s="17" t="str">
        <f>IFERROR(VLOOKUP($K239,wiz[[Lanes]:[Min FRQT Load Check Lane]],6,FALSE),"n/a")</f>
        <v>n/a</v>
      </c>
      <c r="Q239" s="17" t="str">
        <f>IFERROR(VLOOKUP($K239,wiz[[Lanes]:[Min FRQT Load Check Lane]],7,FALSE),"n/a")</f>
        <v>n/a</v>
      </c>
      <c r="R239" s="17" t="str">
        <f>IFERROR(VLOOKUP($K239,wiz[[Lanes]:[Min FRQT Load Check Lane]],8,FALSE),"n/a")</f>
        <v>n/a</v>
      </c>
      <c r="S239" s="17" t="str">
        <f>IFERROR(VLOOKUP($K239,wiz[[Lanes]:[Min FRQT Load Check Lane]],9,FALSE),"n/a")</f>
        <v>n/a</v>
      </c>
      <c r="T239" s="17" t="str">
        <f>IFERROR(VLOOKUP($K239,wiz[[Lanes]:[Min FRQT Load Check Lane]],10,FALSE),"n/a")</f>
        <v>n/a</v>
      </c>
      <c r="U239" s="17" t="str">
        <f>IFERROR(VLOOKUP($K239,wiz[[Lanes]:[Min FRQT Load Check Lane]],11,FALSE),"n/a")</f>
        <v>n/a</v>
      </c>
      <c r="V239" s="17" t="str">
        <f>IFERROR(VLOOKUP($K239,wiz[[Lanes]:[Min FRQT Load Check Lane]],12,FALSE),"n/a")</f>
        <v>n/a</v>
      </c>
      <c r="W239" s="17" t="str">
        <f>IFERROR(VLOOKUP($K239,wiz[[Lanes]:[Min FRQT Load Check Lane]],13,FALSE),"n/a")</f>
        <v>n/a</v>
      </c>
    </row>
    <row r="240" spans="2:23" x14ac:dyDescent="0.3">
      <c r="B240" s="13" t="s">
        <v>3059</v>
      </c>
      <c r="C240" s="13" t="s">
        <v>2558</v>
      </c>
      <c r="D240" s="13" t="s">
        <v>2558</v>
      </c>
      <c r="E240" s="13" t="s">
        <v>3060</v>
      </c>
      <c r="F240" s="13">
        <v>27214</v>
      </c>
      <c r="G240" s="13" t="s">
        <v>3061</v>
      </c>
      <c r="H240" s="13">
        <v>60436</v>
      </c>
      <c r="I240" s="13">
        <v>2753.4</v>
      </c>
      <c r="J240" s="13" t="str">
        <f>VLOOKUP(D240,'Matched Names'!$A$1:$C$52,3,FALSE)</f>
        <v xml:space="preserve">HOME DEPOT           |   </v>
      </c>
      <c r="K240" t="str">
        <f t="shared" si="3"/>
        <v>HOME DEPOT | 2721460436</v>
      </c>
      <c r="L240" s="17" t="str">
        <f>IFERROR(VLOOKUP($K240,wiz[[Lanes]:[Min FRQT Load Check Lane]],2,FALSE),"n/a")</f>
        <v>n/a</v>
      </c>
      <c r="M240" s="17" t="str">
        <f>IFERROR(VLOOKUP($K240,wiz[[Lanes]:[Min FRQT Load Check Lane]],3,FALSE),"n/a")</f>
        <v>n/a</v>
      </c>
      <c r="N240" s="17" t="str">
        <f>IFERROR(VLOOKUP($K240,wiz[[Lanes]:[Min FRQT Load Check Lane]],4,FALSE),"n/a")</f>
        <v>n/a</v>
      </c>
      <c r="O240" s="17" t="str">
        <f>IFERROR(VLOOKUP($K240,wiz[[Lanes]:[Min FRQT Load Check Lane]],5,FALSE),"n/a")</f>
        <v>n/a</v>
      </c>
      <c r="P240" s="17" t="str">
        <f>IFERROR(VLOOKUP($K240,wiz[[Lanes]:[Min FRQT Load Check Lane]],6,FALSE),"n/a")</f>
        <v>n/a</v>
      </c>
      <c r="Q240" s="17" t="str">
        <f>IFERROR(VLOOKUP($K240,wiz[[Lanes]:[Min FRQT Load Check Lane]],7,FALSE),"n/a")</f>
        <v>n/a</v>
      </c>
      <c r="R240" s="17" t="str">
        <f>IFERROR(VLOOKUP($K240,wiz[[Lanes]:[Min FRQT Load Check Lane]],8,FALSE),"n/a")</f>
        <v>n/a</v>
      </c>
      <c r="S240" s="17" t="str">
        <f>IFERROR(VLOOKUP($K240,wiz[[Lanes]:[Min FRQT Load Check Lane]],9,FALSE),"n/a")</f>
        <v>n/a</v>
      </c>
      <c r="T240" s="17" t="str">
        <f>IFERROR(VLOOKUP($K240,wiz[[Lanes]:[Min FRQT Load Check Lane]],10,FALSE),"n/a")</f>
        <v>n/a</v>
      </c>
      <c r="U240" s="17" t="str">
        <f>IFERROR(VLOOKUP($K240,wiz[[Lanes]:[Min FRQT Load Check Lane]],11,FALSE),"n/a")</f>
        <v>n/a</v>
      </c>
      <c r="V240" s="17" t="str">
        <f>IFERROR(VLOOKUP($K240,wiz[[Lanes]:[Min FRQT Load Check Lane]],12,FALSE),"n/a")</f>
        <v>n/a</v>
      </c>
      <c r="W240" s="17" t="str">
        <f>IFERROR(VLOOKUP($K240,wiz[[Lanes]:[Min FRQT Load Check Lane]],13,FALSE),"n/a")</f>
        <v>n/a</v>
      </c>
    </row>
    <row r="241" spans="2:23" x14ac:dyDescent="0.3">
      <c r="B241" s="13" t="s">
        <v>3062</v>
      </c>
      <c r="C241" s="13" t="s">
        <v>2558</v>
      </c>
      <c r="D241" s="13" t="s">
        <v>2558</v>
      </c>
      <c r="E241" s="13" t="s">
        <v>3060</v>
      </c>
      <c r="F241" s="13">
        <v>27214</v>
      </c>
      <c r="G241" s="13" t="s">
        <v>2991</v>
      </c>
      <c r="H241" s="13">
        <v>45050</v>
      </c>
      <c r="I241" s="13">
        <v>3032.12</v>
      </c>
      <c r="J241" s="13" t="str">
        <f>VLOOKUP(D241,'Matched Names'!$A$1:$C$52,3,FALSE)</f>
        <v xml:space="preserve">HOME DEPOT           |   </v>
      </c>
      <c r="K241" t="str">
        <f t="shared" si="3"/>
        <v>HOME DEPOT | 2721445050</v>
      </c>
      <c r="L241" s="17">
        <f>IFERROR(VLOOKUP($K241,wiz[[Lanes]:[Min FRQT Load Check Lane]],2,FALSE),"n/a")</f>
        <v>4</v>
      </c>
      <c r="M241" s="17">
        <f>IFERROR(VLOOKUP($K241,wiz[[Lanes]:[Min FRQT Load Check Lane]],3,FALSE),"n/a")</f>
        <v>1.7</v>
      </c>
      <c r="N241" s="17">
        <f>IFERROR(VLOOKUP($K241,wiz[[Lanes]:[Min FRQT Load Check Lane]],4,FALSE),"n/a")</f>
        <v>0.21</v>
      </c>
      <c r="O241" s="17">
        <f>IFERROR(VLOOKUP($K241,wiz[[Lanes]:[Min FRQT Load Check Lane]],5,FALSE),"n/a")</f>
        <v>445</v>
      </c>
      <c r="P241" s="17">
        <f>IFERROR(VLOOKUP($K241,wiz[[Lanes]:[Min FRQT Load Check Lane]],6,FALSE),"n/a")</f>
        <v>0.67</v>
      </c>
      <c r="Q241" s="17">
        <f>IFERROR(VLOOKUP($K241,wiz[[Lanes]:[Min FRQT Load Check Lane]],7,FALSE),"n/a")</f>
        <v>56</v>
      </c>
      <c r="R241" s="17">
        <f>IFERROR(VLOOKUP($K241,wiz[[Lanes]:[Min FRQT Load Check Lane]],8,FALSE),"n/a")</f>
        <v>0.28999999999999998</v>
      </c>
      <c r="S241" s="17">
        <f>IFERROR(VLOOKUP($K241,wiz[[Lanes]:[Min FRQT Load Check Lane]],9,FALSE),"n/a")</f>
        <v>41</v>
      </c>
      <c r="T241" s="17">
        <f>IFERROR(VLOOKUP($K241,wiz[[Lanes]:[Min FRQT Load Check Lane]],10,FALSE),"n/a")</f>
        <v>-83</v>
      </c>
      <c r="U241" s="17">
        <f>IFERROR(VLOOKUP($K241,wiz[[Lanes]:[Min FRQT Load Check Lane]],11,FALSE),"n/a")</f>
        <v>51</v>
      </c>
      <c r="V241" s="17">
        <f>IFERROR(VLOOKUP($K241,wiz[[Lanes]:[Min FRQT Load Check Lane]],12,FALSE),"n/a")</f>
        <v>233</v>
      </c>
      <c r="W241" s="17">
        <f>IFERROR(VLOOKUP($K241,wiz[[Lanes]:[Min FRQT Load Check Lane]],13,FALSE),"n/a")</f>
        <v>201</v>
      </c>
    </row>
    <row r="242" spans="2:23" x14ac:dyDescent="0.3">
      <c r="B242" s="13" t="s">
        <v>3063</v>
      </c>
      <c r="C242" s="13" t="s">
        <v>2558</v>
      </c>
      <c r="D242" s="13" t="s">
        <v>2558</v>
      </c>
      <c r="E242" s="13" t="s">
        <v>3064</v>
      </c>
      <c r="F242" s="13">
        <v>30518</v>
      </c>
      <c r="G242" s="13" t="s">
        <v>2991</v>
      </c>
      <c r="H242" s="13">
        <v>45050</v>
      </c>
      <c r="I242" s="13">
        <v>17784</v>
      </c>
      <c r="J242" s="13" t="str">
        <f>VLOOKUP(D242,'Matched Names'!$A$1:$C$52,3,FALSE)</f>
        <v xml:space="preserve">HOME DEPOT           |   </v>
      </c>
      <c r="K242" t="str">
        <f t="shared" si="3"/>
        <v>HOME DEPOT | 3051845050</v>
      </c>
      <c r="L242" s="17" t="str">
        <f>IFERROR(VLOOKUP($K242,wiz[[Lanes]:[Min FRQT Load Check Lane]],2,FALSE),"n/a")</f>
        <v>n/a</v>
      </c>
      <c r="M242" s="17" t="str">
        <f>IFERROR(VLOOKUP($K242,wiz[[Lanes]:[Min FRQT Load Check Lane]],3,FALSE),"n/a")</f>
        <v>n/a</v>
      </c>
      <c r="N242" s="17" t="str">
        <f>IFERROR(VLOOKUP($K242,wiz[[Lanes]:[Min FRQT Load Check Lane]],4,FALSE),"n/a")</f>
        <v>n/a</v>
      </c>
      <c r="O242" s="17" t="str">
        <f>IFERROR(VLOOKUP($K242,wiz[[Lanes]:[Min FRQT Load Check Lane]],5,FALSE),"n/a")</f>
        <v>n/a</v>
      </c>
      <c r="P242" s="17" t="str">
        <f>IFERROR(VLOOKUP($K242,wiz[[Lanes]:[Min FRQT Load Check Lane]],6,FALSE),"n/a")</f>
        <v>n/a</v>
      </c>
      <c r="Q242" s="17" t="str">
        <f>IFERROR(VLOOKUP($K242,wiz[[Lanes]:[Min FRQT Load Check Lane]],7,FALSE),"n/a")</f>
        <v>n/a</v>
      </c>
      <c r="R242" s="17" t="str">
        <f>IFERROR(VLOOKUP($K242,wiz[[Lanes]:[Min FRQT Load Check Lane]],8,FALSE),"n/a")</f>
        <v>n/a</v>
      </c>
      <c r="S242" s="17" t="str">
        <f>IFERROR(VLOOKUP($K242,wiz[[Lanes]:[Min FRQT Load Check Lane]],9,FALSE),"n/a")</f>
        <v>n/a</v>
      </c>
      <c r="T242" s="17" t="str">
        <f>IFERROR(VLOOKUP($K242,wiz[[Lanes]:[Min FRQT Load Check Lane]],10,FALSE),"n/a")</f>
        <v>n/a</v>
      </c>
      <c r="U242" s="17" t="str">
        <f>IFERROR(VLOOKUP($K242,wiz[[Lanes]:[Min FRQT Load Check Lane]],11,FALSE),"n/a")</f>
        <v>n/a</v>
      </c>
      <c r="V242" s="17" t="str">
        <f>IFERROR(VLOOKUP($K242,wiz[[Lanes]:[Min FRQT Load Check Lane]],12,FALSE),"n/a")</f>
        <v>n/a</v>
      </c>
      <c r="W242" s="17" t="str">
        <f>IFERROR(VLOOKUP($K242,wiz[[Lanes]:[Min FRQT Load Check Lane]],13,FALSE),"n/a")</f>
        <v>n/a</v>
      </c>
    </row>
    <row r="243" spans="2:23" x14ac:dyDescent="0.3">
      <c r="B243" s="13" t="s">
        <v>3065</v>
      </c>
      <c r="C243" s="13" t="s">
        <v>2558</v>
      </c>
      <c r="D243" s="13" t="s">
        <v>2558</v>
      </c>
      <c r="E243" s="13" t="s">
        <v>2627</v>
      </c>
      <c r="F243" s="13">
        <v>38611</v>
      </c>
      <c r="G243" s="13" t="s">
        <v>3057</v>
      </c>
      <c r="H243" s="13">
        <v>45889</v>
      </c>
      <c r="I243" s="13">
        <v>13368</v>
      </c>
      <c r="J243" s="13" t="str">
        <f>VLOOKUP(D243,'Matched Names'!$A$1:$C$52,3,FALSE)</f>
        <v xml:space="preserve">HOME DEPOT           |   </v>
      </c>
      <c r="K243" t="str">
        <f t="shared" si="3"/>
        <v>HOME DEPOT | 3861145889</v>
      </c>
      <c r="L243" s="17">
        <f>IFERROR(VLOOKUP($K243,wiz[[Lanes]:[Min FRQT Load Check Lane]],2,FALSE),"n/a")</f>
        <v>16</v>
      </c>
      <c r="M243" s="17">
        <f>IFERROR(VLOOKUP($K243,wiz[[Lanes]:[Min FRQT Load Check Lane]],3,FALSE),"n/a")</f>
        <v>1.77</v>
      </c>
      <c r="N243" s="17">
        <f>IFERROR(VLOOKUP($K243,wiz[[Lanes]:[Min FRQT Load Check Lane]],4,FALSE),"n/a")</f>
        <v>0.2</v>
      </c>
      <c r="O243" s="17">
        <f>IFERROR(VLOOKUP($K243,wiz[[Lanes]:[Min FRQT Load Check Lane]],5,FALSE),"n/a")</f>
        <v>628</v>
      </c>
      <c r="P243" s="17">
        <f>IFERROR(VLOOKUP($K243,wiz[[Lanes]:[Min FRQT Load Check Lane]],6,FALSE),"n/a")</f>
        <v>1.17</v>
      </c>
      <c r="Q243" s="17">
        <f>IFERROR(VLOOKUP($K243,wiz[[Lanes]:[Min FRQT Load Check Lane]],7,FALSE),"n/a")</f>
        <v>76</v>
      </c>
      <c r="R243" s="17">
        <f>IFERROR(VLOOKUP($K243,wiz[[Lanes]:[Min FRQT Load Check Lane]],8,FALSE),"n/a")</f>
        <v>0.31</v>
      </c>
      <c r="S243" s="17">
        <f>IFERROR(VLOOKUP($K243,wiz[[Lanes]:[Min FRQT Load Check Lane]],9,FALSE),"n/a")</f>
        <v>3</v>
      </c>
      <c r="T243" s="17">
        <f>IFERROR(VLOOKUP($K243,wiz[[Lanes]:[Min FRQT Load Check Lane]],10,FALSE),"n/a")</f>
        <v>-42</v>
      </c>
      <c r="U243" s="17">
        <f>IFERROR(VLOOKUP($K243,wiz[[Lanes]:[Min FRQT Load Check Lane]],11,FALSE),"n/a")</f>
        <v>10</v>
      </c>
      <c r="V243" s="17">
        <f>IFERROR(VLOOKUP($K243,wiz[[Lanes]:[Min FRQT Load Check Lane]],12,FALSE),"n/a")</f>
        <v>-82</v>
      </c>
      <c r="W243" s="17">
        <f>IFERROR(VLOOKUP($K243,wiz[[Lanes]:[Min FRQT Load Check Lane]],13,FALSE),"n/a")</f>
        <v>-114</v>
      </c>
    </row>
    <row r="244" spans="2:23" x14ac:dyDescent="0.3">
      <c r="B244" s="13" t="s">
        <v>3066</v>
      </c>
      <c r="C244" s="13" t="s">
        <v>2558</v>
      </c>
      <c r="D244" s="13" t="s">
        <v>2558</v>
      </c>
      <c r="E244" s="13" t="s">
        <v>2773</v>
      </c>
      <c r="F244" s="13">
        <v>28269</v>
      </c>
      <c r="G244" s="13" t="s">
        <v>3067</v>
      </c>
      <c r="H244" s="13">
        <v>75232</v>
      </c>
      <c r="I244" s="13">
        <v>4938</v>
      </c>
      <c r="J244" s="13" t="str">
        <f>VLOOKUP(D244,'Matched Names'!$A$1:$C$52,3,FALSE)</f>
        <v xml:space="preserve">HOME DEPOT           |   </v>
      </c>
      <c r="K244" t="str">
        <f t="shared" si="3"/>
        <v>HOME DEPOT | 2826975232</v>
      </c>
      <c r="L244" s="17" t="str">
        <f>IFERROR(VLOOKUP($K244,wiz[[Lanes]:[Min FRQT Load Check Lane]],2,FALSE),"n/a")</f>
        <v>n/a</v>
      </c>
      <c r="M244" s="17" t="str">
        <f>IFERROR(VLOOKUP($K244,wiz[[Lanes]:[Min FRQT Load Check Lane]],3,FALSE),"n/a")</f>
        <v>n/a</v>
      </c>
      <c r="N244" s="17" t="str">
        <f>IFERROR(VLOOKUP($K244,wiz[[Lanes]:[Min FRQT Load Check Lane]],4,FALSE),"n/a")</f>
        <v>n/a</v>
      </c>
      <c r="O244" s="17" t="str">
        <f>IFERROR(VLOOKUP($K244,wiz[[Lanes]:[Min FRQT Load Check Lane]],5,FALSE),"n/a")</f>
        <v>n/a</v>
      </c>
      <c r="P244" s="17" t="str">
        <f>IFERROR(VLOOKUP($K244,wiz[[Lanes]:[Min FRQT Load Check Lane]],6,FALSE),"n/a")</f>
        <v>n/a</v>
      </c>
      <c r="Q244" s="17" t="str">
        <f>IFERROR(VLOOKUP($K244,wiz[[Lanes]:[Min FRQT Load Check Lane]],7,FALSE),"n/a")</f>
        <v>n/a</v>
      </c>
      <c r="R244" s="17" t="str">
        <f>IFERROR(VLOOKUP($K244,wiz[[Lanes]:[Min FRQT Load Check Lane]],8,FALSE),"n/a")</f>
        <v>n/a</v>
      </c>
      <c r="S244" s="17" t="str">
        <f>IFERROR(VLOOKUP($K244,wiz[[Lanes]:[Min FRQT Load Check Lane]],9,FALSE),"n/a")</f>
        <v>n/a</v>
      </c>
      <c r="T244" s="17" t="str">
        <f>IFERROR(VLOOKUP($K244,wiz[[Lanes]:[Min FRQT Load Check Lane]],10,FALSE),"n/a")</f>
        <v>n/a</v>
      </c>
      <c r="U244" s="17" t="str">
        <f>IFERROR(VLOOKUP($K244,wiz[[Lanes]:[Min FRQT Load Check Lane]],11,FALSE),"n/a")</f>
        <v>n/a</v>
      </c>
      <c r="V244" s="17" t="str">
        <f>IFERROR(VLOOKUP($K244,wiz[[Lanes]:[Min FRQT Load Check Lane]],12,FALSE),"n/a")</f>
        <v>n/a</v>
      </c>
      <c r="W244" s="17" t="str">
        <f>IFERROR(VLOOKUP($K244,wiz[[Lanes]:[Min FRQT Load Check Lane]],13,FALSE),"n/a")</f>
        <v>n/a</v>
      </c>
    </row>
    <row r="245" spans="2:23" x14ac:dyDescent="0.3">
      <c r="B245" s="13" t="s">
        <v>3068</v>
      </c>
      <c r="C245" s="13" t="s">
        <v>2558</v>
      </c>
      <c r="D245" s="13" t="s">
        <v>2558</v>
      </c>
      <c r="E245" s="13" t="s">
        <v>3069</v>
      </c>
      <c r="F245" s="13">
        <v>60609</v>
      </c>
      <c r="G245" s="13" t="s">
        <v>2927</v>
      </c>
      <c r="H245" s="13">
        <v>35111</v>
      </c>
      <c r="I245" s="13">
        <v>2406</v>
      </c>
      <c r="J245" s="13" t="str">
        <f>VLOOKUP(D245,'Matched Names'!$A$1:$C$52,3,FALSE)</f>
        <v xml:space="preserve">HOME DEPOT           |   </v>
      </c>
      <c r="K245" t="str">
        <f t="shared" si="3"/>
        <v>HOME DEPOT | 6060935111</v>
      </c>
      <c r="L245" s="17" t="str">
        <f>IFERROR(VLOOKUP($K245,wiz[[Lanes]:[Min FRQT Load Check Lane]],2,FALSE),"n/a")</f>
        <v>n/a</v>
      </c>
      <c r="M245" s="17" t="str">
        <f>IFERROR(VLOOKUP($K245,wiz[[Lanes]:[Min FRQT Load Check Lane]],3,FALSE),"n/a")</f>
        <v>n/a</v>
      </c>
      <c r="N245" s="17" t="str">
        <f>IFERROR(VLOOKUP($K245,wiz[[Lanes]:[Min FRQT Load Check Lane]],4,FALSE),"n/a")</f>
        <v>n/a</v>
      </c>
      <c r="O245" s="17" t="str">
        <f>IFERROR(VLOOKUP($K245,wiz[[Lanes]:[Min FRQT Load Check Lane]],5,FALSE),"n/a")</f>
        <v>n/a</v>
      </c>
      <c r="P245" s="17" t="str">
        <f>IFERROR(VLOOKUP($K245,wiz[[Lanes]:[Min FRQT Load Check Lane]],6,FALSE),"n/a")</f>
        <v>n/a</v>
      </c>
      <c r="Q245" s="17" t="str">
        <f>IFERROR(VLOOKUP($K245,wiz[[Lanes]:[Min FRQT Load Check Lane]],7,FALSE),"n/a")</f>
        <v>n/a</v>
      </c>
      <c r="R245" s="17" t="str">
        <f>IFERROR(VLOOKUP($K245,wiz[[Lanes]:[Min FRQT Load Check Lane]],8,FALSE),"n/a")</f>
        <v>n/a</v>
      </c>
      <c r="S245" s="17" t="str">
        <f>IFERROR(VLOOKUP($K245,wiz[[Lanes]:[Min FRQT Load Check Lane]],9,FALSE),"n/a")</f>
        <v>n/a</v>
      </c>
      <c r="T245" s="17" t="str">
        <f>IFERROR(VLOOKUP($K245,wiz[[Lanes]:[Min FRQT Load Check Lane]],10,FALSE),"n/a")</f>
        <v>n/a</v>
      </c>
      <c r="U245" s="17" t="str">
        <f>IFERROR(VLOOKUP($K245,wiz[[Lanes]:[Min FRQT Load Check Lane]],11,FALSE),"n/a")</f>
        <v>n/a</v>
      </c>
      <c r="V245" s="17" t="str">
        <f>IFERROR(VLOOKUP($K245,wiz[[Lanes]:[Min FRQT Load Check Lane]],12,FALSE),"n/a")</f>
        <v>n/a</v>
      </c>
      <c r="W245" s="17" t="str">
        <f>IFERROR(VLOOKUP($K245,wiz[[Lanes]:[Min FRQT Load Check Lane]],13,FALSE),"n/a")</f>
        <v>n/a</v>
      </c>
    </row>
    <row r="246" spans="2:23" x14ac:dyDescent="0.3">
      <c r="B246" s="13" t="s">
        <v>3070</v>
      </c>
      <c r="C246" s="13" t="s">
        <v>2558</v>
      </c>
      <c r="D246" s="13" t="s">
        <v>2558</v>
      </c>
      <c r="E246" s="13" t="s">
        <v>2841</v>
      </c>
      <c r="F246" s="13">
        <v>28025</v>
      </c>
      <c r="G246" s="13" t="s">
        <v>3057</v>
      </c>
      <c r="H246" s="13">
        <v>45889</v>
      </c>
      <c r="I246" s="13">
        <v>5130.18</v>
      </c>
      <c r="J246" s="13" t="str">
        <f>VLOOKUP(D246,'Matched Names'!$A$1:$C$52,3,FALSE)</f>
        <v xml:space="preserve">HOME DEPOT           |   </v>
      </c>
      <c r="K246" t="str">
        <f t="shared" si="3"/>
        <v>HOME DEPOT | 2802545889</v>
      </c>
      <c r="L246" s="17">
        <f>IFERROR(VLOOKUP($K246,wiz[[Lanes]:[Min FRQT Load Check Lane]],2,FALSE),"n/a")</f>
        <v>7</v>
      </c>
      <c r="M246" s="17">
        <f>IFERROR(VLOOKUP($K246,wiz[[Lanes]:[Min FRQT Load Check Lane]],3,FALSE),"n/a")</f>
        <v>1.65</v>
      </c>
      <c r="N246" s="17">
        <f>IFERROR(VLOOKUP($K246,wiz[[Lanes]:[Min FRQT Load Check Lane]],4,FALSE),"n/a")</f>
        <v>0.21</v>
      </c>
      <c r="O246" s="17">
        <f>IFERROR(VLOOKUP($K246,wiz[[Lanes]:[Min FRQT Load Check Lane]],5,FALSE),"n/a")</f>
        <v>518</v>
      </c>
      <c r="P246" s="17">
        <f>IFERROR(VLOOKUP($K246,wiz[[Lanes]:[Min FRQT Load Check Lane]],6,FALSE),"n/a")</f>
        <v>1.01</v>
      </c>
      <c r="Q246" s="17">
        <f>IFERROR(VLOOKUP($K246,wiz[[Lanes]:[Min FRQT Load Check Lane]],7,FALSE),"n/a")</f>
        <v>30</v>
      </c>
      <c r="R246" s="17">
        <f>IFERROR(VLOOKUP($K246,wiz[[Lanes]:[Min FRQT Load Check Lane]],8,FALSE),"n/a")</f>
        <v>0.26</v>
      </c>
      <c r="S246" s="17">
        <f>IFERROR(VLOOKUP($K246,wiz[[Lanes]:[Min FRQT Load Check Lane]],9,FALSE),"n/a")</f>
        <v>41</v>
      </c>
      <c r="T246" s="17">
        <f>IFERROR(VLOOKUP($K246,wiz[[Lanes]:[Min FRQT Load Check Lane]],10,FALSE),"n/a")</f>
        <v>-44</v>
      </c>
      <c r="U246" s="17">
        <f>IFERROR(VLOOKUP($K246,wiz[[Lanes]:[Min FRQT Load Check Lane]],11,FALSE),"n/a")</f>
        <v>8</v>
      </c>
      <c r="V246" s="17">
        <f>IFERROR(VLOOKUP($K246,wiz[[Lanes]:[Min FRQT Load Check Lane]],12,FALSE),"n/a")</f>
        <v>155</v>
      </c>
      <c r="W246" s="17">
        <f>IFERROR(VLOOKUP($K246,wiz[[Lanes]:[Min FRQT Load Check Lane]],13,FALSE),"n/a")</f>
        <v>119</v>
      </c>
    </row>
    <row r="247" spans="2:23" x14ac:dyDescent="0.3">
      <c r="B247" s="13" t="s">
        <v>3071</v>
      </c>
      <c r="C247" s="13" t="s">
        <v>2558</v>
      </c>
      <c r="D247" s="13" t="s">
        <v>2558</v>
      </c>
      <c r="E247" s="13" t="s">
        <v>3072</v>
      </c>
      <c r="F247" s="13">
        <v>30019</v>
      </c>
      <c r="G247" s="13" t="s">
        <v>3057</v>
      </c>
      <c r="H247" s="13">
        <v>45889</v>
      </c>
      <c r="I247" s="13">
        <v>1834.64</v>
      </c>
      <c r="J247" s="13" t="str">
        <f>VLOOKUP(D247,'Matched Names'!$A$1:$C$52,3,FALSE)</f>
        <v xml:space="preserve">HOME DEPOT           |   </v>
      </c>
      <c r="K247" t="str">
        <f t="shared" si="3"/>
        <v>HOME DEPOT | 3001945889</v>
      </c>
      <c r="L247" s="17" t="str">
        <f>IFERROR(VLOOKUP($K247,wiz[[Lanes]:[Min FRQT Load Check Lane]],2,FALSE),"n/a")</f>
        <v>n/a</v>
      </c>
      <c r="M247" s="17" t="str">
        <f>IFERROR(VLOOKUP($K247,wiz[[Lanes]:[Min FRQT Load Check Lane]],3,FALSE),"n/a")</f>
        <v>n/a</v>
      </c>
      <c r="N247" s="17" t="str">
        <f>IFERROR(VLOOKUP($K247,wiz[[Lanes]:[Min FRQT Load Check Lane]],4,FALSE),"n/a")</f>
        <v>n/a</v>
      </c>
      <c r="O247" s="17" t="str">
        <f>IFERROR(VLOOKUP($K247,wiz[[Lanes]:[Min FRQT Load Check Lane]],5,FALSE),"n/a")</f>
        <v>n/a</v>
      </c>
      <c r="P247" s="17" t="str">
        <f>IFERROR(VLOOKUP($K247,wiz[[Lanes]:[Min FRQT Load Check Lane]],6,FALSE),"n/a")</f>
        <v>n/a</v>
      </c>
      <c r="Q247" s="17" t="str">
        <f>IFERROR(VLOOKUP($K247,wiz[[Lanes]:[Min FRQT Load Check Lane]],7,FALSE),"n/a")</f>
        <v>n/a</v>
      </c>
      <c r="R247" s="17" t="str">
        <f>IFERROR(VLOOKUP($K247,wiz[[Lanes]:[Min FRQT Load Check Lane]],8,FALSE),"n/a")</f>
        <v>n/a</v>
      </c>
      <c r="S247" s="17" t="str">
        <f>IFERROR(VLOOKUP($K247,wiz[[Lanes]:[Min FRQT Load Check Lane]],9,FALSE),"n/a")</f>
        <v>n/a</v>
      </c>
      <c r="T247" s="17" t="str">
        <f>IFERROR(VLOOKUP($K247,wiz[[Lanes]:[Min FRQT Load Check Lane]],10,FALSE),"n/a")</f>
        <v>n/a</v>
      </c>
      <c r="U247" s="17" t="str">
        <f>IFERROR(VLOOKUP($K247,wiz[[Lanes]:[Min FRQT Load Check Lane]],11,FALSE),"n/a")</f>
        <v>n/a</v>
      </c>
      <c r="V247" s="17" t="str">
        <f>IFERROR(VLOOKUP($K247,wiz[[Lanes]:[Min FRQT Load Check Lane]],12,FALSE),"n/a")</f>
        <v>n/a</v>
      </c>
      <c r="W247" s="17" t="str">
        <f>IFERROR(VLOOKUP($K247,wiz[[Lanes]:[Min FRQT Load Check Lane]],13,FALSE),"n/a")</f>
        <v>n/a</v>
      </c>
    </row>
    <row r="248" spans="2:23" x14ac:dyDescent="0.3">
      <c r="B248" s="13" t="s">
        <v>3073</v>
      </c>
      <c r="C248" s="13" t="s">
        <v>2558</v>
      </c>
      <c r="D248" s="13" t="s">
        <v>2558</v>
      </c>
      <c r="E248" s="13" t="s">
        <v>2837</v>
      </c>
      <c r="F248" s="13">
        <v>45840</v>
      </c>
      <c r="G248" s="13" t="s">
        <v>3074</v>
      </c>
      <c r="H248" s="13">
        <v>29172</v>
      </c>
      <c r="I248" s="13">
        <v>1127</v>
      </c>
      <c r="J248" s="13" t="str">
        <f>VLOOKUP(D248,'Matched Names'!$A$1:$C$52,3,FALSE)</f>
        <v xml:space="preserve">HOME DEPOT           |   </v>
      </c>
      <c r="K248" t="str">
        <f t="shared" si="3"/>
        <v>HOME DEPOT | 4584029172</v>
      </c>
      <c r="L248" s="17" t="str">
        <f>IFERROR(VLOOKUP($K248,wiz[[Lanes]:[Min FRQT Load Check Lane]],2,FALSE),"n/a")</f>
        <v>n/a</v>
      </c>
      <c r="M248" s="17" t="str">
        <f>IFERROR(VLOOKUP($K248,wiz[[Lanes]:[Min FRQT Load Check Lane]],3,FALSE),"n/a")</f>
        <v>n/a</v>
      </c>
      <c r="N248" s="17" t="str">
        <f>IFERROR(VLOOKUP($K248,wiz[[Lanes]:[Min FRQT Load Check Lane]],4,FALSE),"n/a")</f>
        <v>n/a</v>
      </c>
      <c r="O248" s="17" t="str">
        <f>IFERROR(VLOOKUP($K248,wiz[[Lanes]:[Min FRQT Load Check Lane]],5,FALSE),"n/a")</f>
        <v>n/a</v>
      </c>
      <c r="P248" s="17" t="str">
        <f>IFERROR(VLOOKUP($K248,wiz[[Lanes]:[Min FRQT Load Check Lane]],6,FALSE),"n/a")</f>
        <v>n/a</v>
      </c>
      <c r="Q248" s="17" t="str">
        <f>IFERROR(VLOOKUP($K248,wiz[[Lanes]:[Min FRQT Load Check Lane]],7,FALSE),"n/a")</f>
        <v>n/a</v>
      </c>
      <c r="R248" s="17" t="str">
        <f>IFERROR(VLOOKUP($K248,wiz[[Lanes]:[Min FRQT Load Check Lane]],8,FALSE),"n/a")</f>
        <v>n/a</v>
      </c>
      <c r="S248" s="17" t="str">
        <f>IFERROR(VLOOKUP($K248,wiz[[Lanes]:[Min FRQT Load Check Lane]],9,FALSE),"n/a")</f>
        <v>n/a</v>
      </c>
      <c r="T248" s="17" t="str">
        <f>IFERROR(VLOOKUP($K248,wiz[[Lanes]:[Min FRQT Load Check Lane]],10,FALSE),"n/a")</f>
        <v>n/a</v>
      </c>
      <c r="U248" s="17" t="str">
        <f>IFERROR(VLOOKUP($K248,wiz[[Lanes]:[Min FRQT Load Check Lane]],11,FALSE),"n/a")</f>
        <v>n/a</v>
      </c>
      <c r="V248" s="17" t="str">
        <f>IFERROR(VLOOKUP($K248,wiz[[Lanes]:[Min FRQT Load Check Lane]],12,FALSE),"n/a")</f>
        <v>n/a</v>
      </c>
      <c r="W248" s="17" t="str">
        <f>IFERROR(VLOOKUP($K248,wiz[[Lanes]:[Min FRQT Load Check Lane]],13,FALSE),"n/a")</f>
        <v>n/a</v>
      </c>
    </row>
    <row r="249" spans="2:23" x14ac:dyDescent="0.3">
      <c r="B249" s="13" t="s">
        <v>3075</v>
      </c>
      <c r="C249" s="13" t="s">
        <v>2558</v>
      </c>
      <c r="D249" s="13" t="s">
        <v>2558</v>
      </c>
      <c r="E249" s="13" t="s">
        <v>3076</v>
      </c>
      <c r="F249" s="13">
        <v>29708</v>
      </c>
      <c r="G249" s="13" t="s">
        <v>3067</v>
      </c>
      <c r="H249" s="13">
        <v>75232</v>
      </c>
      <c r="I249" s="13">
        <v>4881</v>
      </c>
      <c r="J249" s="13" t="str">
        <f>VLOOKUP(D249,'Matched Names'!$A$1:$C$52,3,FALSE)</f>
        <v xml:space="preserve">HOME DEPOT           |   </v>
      </c>
      <c r="K249" t="str">
        <f t="shared" si="3"/>
        <v>HOME DEPOT | 2970875232</v>
      </c>
      <c r="L249" s="17" t="str">
        <f>IFERROR(VLOOKUP($K249,wiz[[Lanes]:[Min FRQT Load Check Lane]],2,FALSE),"n/a")</f>
        <v>n/a</v>
      </c>
      <c r="M249" s="17" t="str">
        <f>IFERROR(VLOOKUP($K249,wiz[[Lanes]:[Min FRQT Load Check Lane]],3,FALSE),"n/a")</f>
        <v>n/a</v>
      </c>
      <c r="N249" s="17" t="str">
        <f>IFERROR(VLOOKUP($K249,wiz[[Lanes]:[Min FRQT Load Check Lane]],4,FALSE),"n/a")</f>
        <v>n/a</v>
      </c>
      <c r="O249" s="17" t="str">
        <f>IFERROR(VLOOKUP($K249,wiz[[Lanes]:[Min FRQT Load Check Lane]],5,FALSE),"n/a")</f>
        <v>n/a</v>
      </c>
      <c r="P249" s="17" t="str">
        <f>IFERROR(VLOOKUP($K249,wiz[[Lanes]:[Min FRQT Load Check Lane]],6,FALSE),"n/a")</f>
        <v>n/a</v>
      </c>
      <c r="Q249" s="17" t="str">
        <f>IFERROR(VLOOKUP($K249,wiz[[Lanes]:[Min FRQT Load Check Lane]],7,FALSE),"n/a")</f>
        <v>n/a</v>
      </c>
      <c r="R249" s="17" t="str">
        <f>IFERROR(VLOOKUP($K249,wiz[[Lanes]:[Min FRQT Load Check Lane]],8,FALSE),"n/a")</f>
        <v>n/a</v>
      </c>
      <c r="S249" s="17" t="str">
        <f>IFERROR(VLOOKUP($K249,wiz[[Lanes]:[Min FRQT Load Check Lane]],9,FALSE),"n/a")</f>
        <v>n/a</v>
      </c>
      <c r="T249" s="17" t="str">
        <f>IFERROR(VLOOKUP($K249,wiz[[Lanes]:[Min FRQT Load Check Lane]],10,FALSE),"n/a")</f>
        <v>n/a</v>
      </c>
      <c r="U249" s="17" t="str">
        <f>IFERROR(VLOOKUP($K249,wiz[[Lanes]:[Min FRQT Load Check Lane]],11,FALSE),"n/a")</f>
        <v>n/a</v>
      </c>
      <c r="V249" s="17" t="str">
        <f>IFERROR(VLOOKUP($K249,wiz[[Lanes]:[Min FRQT Load Check Lane]],12,FALSE),"n/a")</f>
        <v>n/a</v>
      </c>
      <c r="W249" s="17" t="str">
        <f>IFERROR(VLOOKUP($K249,wiz[[Lanes]:[Min FRQT Load Check Lane]],13,FALSE),"n/a")</f>
        <v>n/a</v>
      </c>
    </row>
    <row r="250" spans="2:23" x14ac:dyDescent="0.3">
      <c r="B250" s="13" t="s">
        <v>3077</v>
      </c>
      <c r="C250" s="13" t="s">
        <v>2558</v>
      </c>
      <c r="D250" s="13" t="s">
        <v>2558</v>
      </c>
      <c r="E250" s="13" t="s">
        <v>3076</v>
      </c>
      <c r="F250" s="13">
        <v>29708</v>
      </c>
      <c r="G250" s="13" t="s">
        <v>3057</v>
      </c>
      <c r="H250" s="13">
        <v>45889</v>
      </c>
      <c r="I250" s="13">
        <v>856.96</v>
      </c>
      <c r="J250" s="13" t="str">
        <f>VLOOKUP(D250,'Matched Names'!$A$1:$C$52,3,FALSE)</f>
        <v xml:space="preserve">HOME DEPOT           |   </v>
      </c>
      <c r="K250" t="str">
        <f t="shared" si="3"/>
        <v>HOME DEPOT | 2970845889</v>
      </c>
      <c r="L250" s="17" t="str">
        <f>IFERROR(VLOOKUP($K250,wiz[[Lanes]:[Min FRQT Load Check Lane]],2,FALSE),"n/a")</f>
        <v>n/a</v>
      </c>
      <c r="M250" s="17" t="str">
        <f>IFERROR(VLOOKUP($K250,wiz[[Lanes]:[Min FRQT Load Check Lane]],3,FALSE),"n/a")</f>
        <v>n/a</v>
      </c>
      <c r="N250" s="17" t="str">
        <f>IFERROR(VLOOKUP($K250,wiz[[Lanes]:[Min FRQT Load Check Lane]],4,FALSE),"n/a")</f>
        <v>n/a</v>
      </c>
      <c r="O250" s="17" t="str">
        <f>IFERROR(VLOOKUP($K250,wiz[[Lanes]:[Min FRQT Load Check Lane]],5,FALSE),"n/a")</f>
        <v>n/a</v>
      </c>
      <c r="P250" s="17" t="str">
        <f>IFERROR(VLOOKUP($K250,wiz[[Lanes]:[Min FRQT Load Check Lane]],6,FALSE),"n/a")</f>
        <v>n/a</v>
      </c>
      <c r="Q250" s="17" t="str">
        <f>IFERROR(VLOOKUP($K250,wiz[[Lanes]:[Min FRQT Load Check Lane]],7,FALSE),"n/a")</f>
        <v>n/a</v>
      </c>
      <c r="R250" s="17" t="str">
        <f>IFERROR(VLOOKUP($K250,wiz[[Lanes]:[Min FRQT Load Check Lane]],8,FALSE),"n/a")</f>
        <v>n/a</v>
      </c>
      <c r="S250" s="17" t="str">
        <f>IFERROR(VLOOKUP($K250,wiz[[Lanes]:[Min FRQT Load Check Lane]],9,FALSE),"n/a")</f>
        <v>n/a</v>
      </c>
      <c r="T250" s="17" t="str">
        <f>IFERROR(VLOOKUP($K250,wiz[[Lanes]:[Min FRQT Load Check Lane]],10,FALSE),"n/a")</f>
        <v>n/a</v>
      </c>
      <c r="U250" s="17" t="str">
        <f>IFERROR(VLOOKUP($K250,wiz[[Lanes]:[Min FRQT Load Check Lane]],11,FALSE),"n/a")</f>
        <v>n/a</v>
      </c>
      <c r="V250" s="17" t="str">
        <f>IFERROR(VLOOKUP($K250,wiz[[Lanes]:[Min FRQT Load Check Lane]],12,FALSE),"n/a")</f>
        <v>n/a</v>
      </c>
      <c r="W250" s="17" t="str">
        <f>IFERROR(VLOOKUP($K250,wiz[[Lanes]:[Min FRQT Load Check Lane]],13,FALSE),"n/a")</f>
        <v>n/a</v>
      </c>
    </row>
    <row r="251" spans="2:23" x14ac:dyDescent="0.3">
      <c r="B251" s="13" t="s">
        <v>3078</v>
      </c>
      <c r="C251" s="13" t="s">
        <v>2558</v>
      </c>
      <c r="D251" s="13" t="s">
        <v>2558</v>
      </c>
      <c r="E251" s="13" t="s">
        <v>3079</v>
      </c>
      <c r="F251" s="13">
        <v>29644</v>
      </c>
      <c r="G251" s="13" t="s">
        <v>3067</v>
      </c>
      <c r="H251" s="13">
        <v>75232</v>
      </c>
      <c r="I251" s="13">
        <v>2976</v>
      </c>
      <c r="J251" s="13" t="str">
        <f>VLOOKUP(D251,'Matched Names'!$A$1:$C$52,3,FALSE)</f>
        <v xml:space="preserve">HOME DEPOT           |   </v>
      </c>
      <c r="K251" t="str">
        <f t="shared" si="3"/>
        <v>HOME DEPOT | 2964475232</v>
      </c>
      <c r="L251" s="17" t="str">
        <f>IFERROR(VLOOKUP($K251,wiz[[Lanes]:[Min FRQT Load Check Lane]],2,FALSE),"n/a")</f>
        <v>n/a</v>
      </c>
      <c r="M251" s="17" t="str">
        <f>IFERROR(VLOOKUP($K251,wiz[[Lanes]:[Min FRQT Load Check Lane]],3,FALSE),"n/a")</f>
        <v>n/a</v>
      </c>
      <c r="N251" s="17" t="str">
        <f>IFERROR(VLOOKUP($K251,wiz[[Lanes]:[Min FRQT Load Check Lane]],4,FALSE),"n/a")</f>
        <v>n/a</v>
      </c>
      <c r="O251" s="17" t="str">
        <f>IFERROR(VLOOKUP($K251,wiz[[Lanes]:[Min FRQT Load Check Lane]],5,FALSE),"n/a")</f>
        <v>n/a</v>
      </c>
      <c r="P251" s="17" t="str">
        <f>IFERROR(VLOOKUP($K251,wiz[[Lanes]:[Min FRQT Load Check Lane]],6,FALSE),"n/a")</f>
        <v>n/a</v>
      </c>
      <c r="Q251" s="17" t="str">
        <f>IFERROR(VLOOKUP($K251,wiz[[Lanes]:[Min FRQT Load Check Lane]],7,FALSE),"n/a")</f>
        <v>n/a</v>
      </c>
      <c r="R251" s="17" t="str">
        <f>IFERROR(VLOOKUP($K251,wiz[[Lanes]:[Min FRQT Load Check Lane]],8,FALSE),"n/a")</f>
        <v>n/a</v>
      </c>
      <c r="S251" s="17" t="str">
        <f>IFERROR(VLOOKUP($K251,wiz[[Lanes]:[Min FRQT Load Check Lane]],9,FALSE),"n/a")</f>
        <v>n/a</v>
      </c>
      <c r="T251" s="17" t="str">
        <f>IFERROR(VLOOKUP($K251,wiz[[Lanes]:[Min FRQT Load Check Lane]],10,FALSE),"n/a")</f>
        <v>n/a</v>
      </c>
      <c r="U251" s="17" t="str">
        <f>IFERROR(VLOOKUP($K251,wiz[[Lanes]:[Min FRQT Load Check Lane]],11,FALSE),"n/a")</f>
        <v>n/a</v>
      </c>
      <c r="V251" s="17" t="str">
        <f>IFERROR(VLOOKUP($K251,wiz[[Lanes]:[Min FRQT Load Check Lane]],12,FALSE),"n/a")</f>
        <v>n/a</v>
      </c>
      <c r="W251" s="17" t="str">
        <f>IFERROR(VLOOKUP($K251,wiz[[Lanes]:[Min FRQT Load Check Lane]],13,FALSE),"n/a")</f>
        <v>n/a</v>
      </c>
    </row>
    <row r="252" spans="2:23" x14ac:dyDescent="0.3">
      <c r="B252" s="13" t="s">
        <v>3080</v>
      </c>
      <c r="C252" s="13" t="s">
        <v>2558</v>
      </c>
      <c r="D252" s="13" t="s">
        <v>2558</v>
      </c>
      <c r="E252" s="13" t="s">
        <v>3081</v>
      </c>
      <c r="F252" s="13">
        <v>46404</v>
      </c>
      <c r="G252" s="13" t="s">
        <v>2927</v>
      </c>
      <c r="H252" s="13">
        <v>35111</v>
      </c>
      <c r="I252" s="13">
        <v>4789</v>
      </c>
      <c r="J252" s="13" t="str">
        <f>VLOOKUP(D252,'Matched Names'!$A$1:$C$52,3,FALSE)</f>
        <v xml:space="preserve">HOME DEPOT           |   </v>
      </c>
      <c r="K252" t="str">
        <f t="shared" si="3"/>
        <v>HOME DEPOT | 4640435111</v>
      </c>
      <c r="L252" s="17" t="str">
        <f>IFERROR(VLOOKUP($K252,wiz[[Lanes]:[Min FRQT Load Check Lane]],2,FALSE),"n/a")</f>
        <v>n/a</v>
      </c>
      <c r="M252" s="17" t="str">
        <f>IFERROR(VLOOKUP($K252,wiz[[Lanes]:[Min FRQT Load Check Lane]],3,FALSE),"n/a")</f>
        <v>n/a</v>
      </c>
      <c r="N252" s="17" t="str">
        <f>IFERROR(VLOOKUP($K252,wiz[[Lanes]:[Min FRQT Load Check Lane]],4,FALSE),"n/a")</f>
        <v>n/a</v>
      </c>
      <c r="O252" s="17" t="str">
        <f>IFERROR(VLOOKUP($K252,wiz[[Lanes]:[Min FRQT Load Check Lane]],5,FALSE),"n/a")</f>
        <v>n/a</v>
      </c>
      <c r="P252" s="17" t="str">
        <f>IFERROR(VLOOKUP($K252,wiz[[Lanes]:[Min FRQT Load Check Lane]],6,FALSE),"n/a")</f>
        <v>n/a</v>
      </c>
      <c r="Q252" s="17" t="str">
        <f>IFERROR(VLOOKUP($K252,wiz[[Lanes]:[Min FRQT Load Check Lane]],7,FALSE),"n/a")</f>
        <v>n/a</v>
      </c>
      <c r="R252" s="17" t="str">
        <f>IFERROR(VLOOKUP($K252,wiz[[Lanes]:[Min FRQT Load Check Lane]],8,FALSE),"n/a")</f>
        <v>n/a</v>
      </c>
      <c r="S252" s="17" t="str">
        <f>IFERROR(VLOOKUP($K252,wiz[[Lanes]:[Min FRQT Load Check Lane]],9,FALSE),"n/a")</f>
        <v>n/a</v>
      </c>
      <c r="T252" s="17" t="str">
        <f>IFERROR(VLOOKUP($K252,wiz[[Lanes]:[Min FRQT Load Check Lane]],10,FALSE),"n/a")</f>
        <v>n/a</v>
      </c>
      <c r="U252" s="17" t="str">
        <f>IFERROR(VLOOKUP($K252,wiz[[Lanes]:[Min FRQT Load Check Lane]],11,FALSE),"n/a")</f>
        <v>n/a</v>
      </c>
      <c r="V252" s="17" t="str">
        <f>IFERROR(VLOOKUP($K252,wiz[[Lanes]:[Min FRQT Load Check Lane]],12,FALSE),"n/a")</f>
        <v>n/a</v>
      </c>
      <c r="W252" s="17" t="str">
        <f>IFERROR(VLOOKUP($K252,wiz[[Lanes]:[Min FRQT Load Check Lane]],13,FALSE),"n/a")</f>
        <v>n/a</v>
      </c>
    </row>
    <row r="253" spans="2:23" x14ac:dyDescent="0.3">
      <c r="B253" s="13" t="s">
        <v>3082</v>
      </c>
      <c r="C253" s="13" t="s">
        <v>2558</v>
      </c>
      <c r="D253" s="13" t="s">
        <v>2558</v>
      </c>
      <c r="E253" s="13" t="s">
        <v>3083</v>
      </c>
      <c r="F253" s="13">
        <v>30642</v>
      </c>
      <c r="G253" s="13" t="s">
        <v>3067</v>
      </c>
      <c r="H253" s="13">
        <v>75232</v>
      </c>
      <c r="I253" s="13">
        <v>2828</v>
      </c>
      <c r="J253" s="13" t="str">
        <f>VLOOKUP(D253,'Matched Names'!$A$1:$C$52,3,FALSE)</f>
        <v xml:space="preserve">HOME DEPOT           |   </v>
      </c>
      <c r="K253" t="str">
        <f t="shared" si="3"/>
        <v>HOME DEPOT | 3064275232</v>
      </c>
      <c r="L253" s="17" t="str">
        <f>IFERROR(VLOOKUP($K253,wiz[[Lanes]:[Min FRQT Load Check Lane]],2,FALSE),"n/a")</f>
        <v>n/a</v>
      </c>
      <c r="M253" s="17" t="str">
        <f>IFERROR(VLOOKUP($K253,wiz[[Lanes]:[Min FRQT Load Check Lane]],3,FALSE),"n/a")</f>
        <v>n/a</v>
      </c>
      <c r="N253" s="17" t="str">
        <f>IFERROR(VLOOKUP($K253,wiz[[Lanes]:[Min FRQT Load Check Lane]],4,FALSE),"n/a")</f>
        <v>n/a</v>
      </c>
      <c r="O253" s="17" t="str">
        <f>IFERROR(VLOOKUP($K253,wiz[[Lanes]:[Min FRQT Load Check Lane]],5,FALSE),"n/a")</f>
        <v>n/a</v>
      </c>
      <c r="P253" s="17" t="str">
        <f>IFERROR(VLOOKUP($K253,wiz[[Lanes]:[Min FRQT Load Check Lane]],6,FALSE),"n/a")</f>
        <v>n/a</v>
      </c>
      <c r="Q253" s="17" t="str">
        <f>IFERROR(VLOOKUP($K253,wiz[[Lanes]:[Min FRQT Load Check Lane]],7,FALSE),"n/a")</f>
        <v>n/a</v>
      </c>
      <c r="R253" s="17" t="str">
        <f>IFERROR(VLOOKUP($K253,wiz[[Lanes]:[Min FRQT Load Check Lane]],8,FALSE),"n/a")</f>
        <v>n/a</v>
      </c>
      <c r="S253" s="17" t="str">
        <f>IFERROR(VLOOKUP($K253,wiz[[Lanes]:[Min FRQT Load Check Lane]],9,FALSE),"n/a")</f>
        <v>n/a</v>
      </c>
      <c r="T253" s="17" t="str">
        <f>IFERROR(VLOOKUP($K253,wiz[[Lanes]:[Min FRQT Load Check Lane]],10,FALSE),"n/a")</f>
        <v>n/a</v>
      </c>
      <c r="U253" s="17" t="str">
        <f>IFERROR(VLOOKUP($K253,wiz[[Lanes]:[Min FRQT Load Check Lane]],11,FALSE),"n/a")</f>
        <v>n/a</v>
      </c>
      <c r="V253" s="17" t="str">
        <f>IFERROR(VLOOKUP($K253,wiz[[Lanes]:[Min FRQT Load Check Lane]],12,FALSE),"n/a")</f>
        <v>n/a</v>
      </c>
      <c r="W253" s="17" t="str">
        <f>IFERROR(VLOOKUP($K253,wiz[[Lanes]:[Min FRQT Load Check Lane]],13,FALSE),"n/a")</f>
        <v>n/a</v>
      </c>
    </row>
    <row r="254" spans="2:23" x14ac:dyDescent="0.3">
      <c r="B254" s="13" t="s">
        <v>3084</v>
      </c>
      <c r="C254" s="13" t="s">
        <v>2558</v>
      </c>
      <c r="D254" s="13" t="s">
        <v>2558</v>
      </c>
      <c r="E254" s="13" t="s">
        <v>3083</v>
      </c>
      <c r="F254" s="13">
        <v>30642</v>
      </c>
      <c r="G254" s="13" t="s">
        <v>2991</v>
      </c>
      <c r="H254" s="13">
        <v>45050</v>
      </c>
      <c r="I254" s="13">
        <v>6432</v>
      </c>
      <c r="J254" s="13" t="str">
        <f>VLOOKUP(D254,'Matched Names'!$A$1:$C$52,3,FALSE)</f>
        <v xml:space="preserve">HOME DEPOT           |   </v>
      </c>
      <c r="K254" t="str">
        <f t="shared" si="3"/>
        <v>HOME DEPOT | 3064245050</v>
      </c>
      <c r="L254" s="17">
        <f>IFERROR(VLOOKUP($K254,wiz[[Lanes]:[Min FRQT Load Check Lane]],2,FALSE),"n/a")</f>
        <v>12</v>
      </c>
      <c r="M254" s="17">
        <f>IFERROR(VLOOKUP($K254,wiz[[Lanes]:[Min FRQT Load Check Lane]],3,FALSE),"n/a")</f>
        <v>1.56</v>
      </c>
      <c r="N254" s="17">
        <f>IFERROR(VLOOKUP($K254,wiz[[Lanes]:[Min FRQT Load Check Lane]],4,FALSE),"n/a")</f>
        <v>0.21</v>
      </c>
      <c r="O254" s="17">
        <f>IFERROR(VLOOKUP($K254,wiz[[Lanes]:[Min FRQT Load Check Lane]],5,FALSE),"n/a")</f>
        <v>517</v>
      </c>
      <c r="P254" s="17">
        <f>IFERROR(VLOOKUP($K254,wiz[[Lanes]:[Min FRQT Load Check Lane]],6,FALSE),"n/a")</f>
        <v>1.08</v>
      </c>
      <c r="Q254" s="17">
        <f>IFERROR(VLOOKUP($K254,wiz[[Lanes]:[Min FRQT Load Check Lane]],7,FALSE),"n/a")</f>
        <v>70</v>
      </c>
      <c r="R254" s="17">
        <f>IFERROR(VLOOKUP($K254,wiz[[Lanes]:[Min FRQT Load Check Lane]],8,FALSE),"n/a")</f>
        <v>0.3</v>
      </c>
      <c r="S254" s="17">
        <f>IFERROR(VLOOKUP($K254,wiz[[Lanes]:[Min FRQT Load Check Lane]],9,FALSE),"n/a")</f>
        <v>2</v>
      </c>
      <c r="T254" s="17">
        <f>IFERROR(VLOOKUP($K254,wiz[[Lanes]:[Min FRQT Load Check Lane]],10,FALSE),"n/a")</f>
        <v>-45</v>
      </c>
      <c r="U254" s="17">
        <f>IFERROR(VLOOKUP($K254,wiz[[Lanes]:[Min FRQT Load Check Lane]],11,FALSE),"n/a")</f>
        <v>-9</v>
      </c>
      <c r="V254" s="17">
        <f>IFERROR(VLOOKUP($K254,wiz[[Lanes]:[Min FRQT Load Check Lane]],12,FALSE),"n/a")</f>
        <v>132</v>
      </c>
      <c r="W254" s="17">
        <f>IFERROR(VLOOKUP($K254,wiz[[Lanes]:[Min FRQT Load Check Lane]],13,FALSE),"n/a")</f>
        <v>78</v>
      </c>
    </row>
    <row r="255" spans="2:23" x14ac:dyDescent="0.3">
      <c r="B255" s="13" t="s">
        <v>3085</v>
      </c>
      <c r="C255" s="13" t="s">
        <v>2558</v>
      </c>
      <c r="D255" s="13" t="s">
        <v>2558</v>
      </c>
      <c r="E255" s="13" t="s">
        <v>2949</v>
      </c>
      <c r="F255" s="13">
        <v>53027</v>
      </c>
      <c r="G255" s="13" t="s">
        <v>2927</v>
      </c>
      <c r="H255" s="13">
        <v>35111</v>
      </c>
      <c r="I255" s="13">
        <v>1401</v>
      </c>
      <c r="J255" s="13" t="str">
        <f>VLOOKUP(D255,'Matched Names'!$A$1:$C$52,3,FALSE)</f>
        <v xml:space="preserve">HOME DEPOT           |   </v>
      </c>
      <c r="K255" t="str">
        <f t="shared" si="3"/>
        <v>HOME DEPOT | 5302735111</v>
      </c>
      <c r="L255" s="17" t="str">
        <f>IFERROR(VLOOKUP($K255,wiz[[Lanes]:[Min FRQT Load Check Lane]],2,FALSE),"n/a")</f>
        <v>n/a</v>
      </c>
      <c r="M255" s="17" t="str">
        <f>IFERROR(VLOOKUP($K255,wiz[[Lanes]:[Min FRQT Load Check Lane]],3,FALSE),"n/a")</f>
        <v>n/a</v>
      </c>
      <c r="N255" s="17" t="str">
        <f>IFERROR(VLOOKUP($K255,wiz[[Lanes]:[Min FRQT Load Check Lane]],4,FALSE),"n/a")</f>
        <v>n/a</v>
      </c>
      <c r="O255" s="17" t="str">
        <f>IFERROR(VLOOKUP($K255,wiz[[Lanes]:[Min FRQT Load Check Lane]],5,FALSE),"n/a")</f>
        <v>n/a</v>
      </c>
      <c r="P255" s="17" t="str">
        <f>IFERROR(VLOOKUP($K255,wiz[[Lanes]:[Min FRQT Load Check Lane]],6,FALSE),"n/a")</f>
        <v>n/a</v>
      </c>
      <c r="Q255" s="17" t="str">
        <f>IFERROR(VLOOKUP($K255,wiz[[Lanes]:[Min FRQT Load Check Lane]],7,FALSE),"n/a")</f>
        <v>n/a</v>
      </c>
      <c r="R255" s="17" t="str">
        <f>IFERROR(VLOOKUP($K255,wiz[[Lanes]:[Min FRQT Load Check Lane]],8,FALSE),"n/a")</f>
        <v>n/a</v>
      </c>
      <c r="S255" s="17" t="str">
        <f>IFERROR(VLOOKUP($K255,wiz[[Lanes]:[Min FRQT Load Check Lane]],9,FALSE),"n/a")</f>
        <v>n/a</v>
      </c>
      <c r="T255" s="17" t="str">
        <f>IFERROR(VLOOKUP($K255,wiz[[Lanes]:[Min FRQT Load Check Lane]],10,FALSE),"n/a")</f>
        <v>n/a</v>
      </c>
      <c r="U255" s="17" t="str">
        <f>IFERROR(VLOOKUP($K255,wiz[[Lanes]:[Min FRQT Load Check Lane]],11,FALSE),"n/a")</f>
        <v>n/a</v>
      </c>
      <c r="V255" s="17" t="str">
        <f>IFERROR(VLOOKUP($K255,wiz[[Lanes]:[Min FRQT Load Check Lane]],12,FALSE),"n/a")</f>
        <v>n/a</v>
      </c>
      <c r="W255" s="17" t="str">
        <f>IFERROR(VLOOKUP($K255,wiz[[Lanes]:[Min FRQT Load Check Lane]],13,FALSE),"n/a")</f>
        <v>n/a</v>
      </c>
    </row>
    <row r="256" spans="2:23" x14ac:dyDescent="0.3">
      <c r="B256" s="13" t="s">
        <v>3086</v>
      </c>
      <c r="C256" s="13" t="s">
        <v>2558</v>
      </c>
      <c r="D256" s="13" t="s">
        <v>2558</v>
      </c>
      <c r="E256" s="13" t="s">
        <v>2875</v>
      </c>
      <c r="F256" s="13">
        <v>46241</v>
      </c>
      <c r="G256" s="13" t="s">
        <v>2927</v>
      </c>
      <c r="H256" s="13">
        <v>35111</v>
      </c>
      <c r="I256" s="13">
        <v>795.2</v>
      </c>
      <c r="J256" s="13" t="str">
        <f>VLOOKUP(D256,'Matched Names'!$A$1:$C$52,3,FALSE)</f>
        <v xml:space="preserve">HOME DEPOT           |   </v>
      </c>
      <c r="K256" t="str">
        <f t="shared" si="3"/>
        <v>HOME DEPOT | 4624135111</v>
      </c>
      <c r="L256" s="17" t="str">
        <f>IFERROR(VLOOKUP($K256,wiz[[Lanes]:[Min FRQT Load Check Lane]],2,FALSE),"n/a")</f>
        <v>n/a</v>
      </c>
      <c r="M256" s="17" t="str">
        <f>IFERROR(VLOOKUP($K256,wiz[[Lanes]:[Min FRQT Load Check Lane]],3,FALSE),"n/a")</f>
        <v>n/a</v>
      </c>
      <c r="N256" s="17" t="str">
        <f>IFERROR(VLOOKUP($K256,wiz[[Lanes]:[Min FRQT Load Check Lane]],4,FALSE),"n/a")</f>
        <v>n/a</v>
      </c>
      <c r="O256" s="17" t="str">
        <f>IFERROR(VLOOKUP($K256,wiz[[Lanes]:[Min FRQT Load Check Lane]],5,FALSE),"n/a")</f>
        <v>n/a</v>
      </c>
      <c r="P256" s="17" t="str">
        <f>IFERROR(VLOOKUP($K256,wiz[[Lanes]:[Min FRQT Load Check Lane]],6,FALSE),"n/a")</f>
        <v>n/a</v>
      </c>
      <c r="Q256" s="17" t="str">
        <f>IFERROR(VLOOKUP($K256,wiz[[Lanes]:[Min FRQT Load Check Lane]],7,FALSE),"n/a")</f>
        <v>n/a</v>
      </c>
      <c r="R256" s="17" t="str">
        <f>IFERROR(VLOOKUP($K256,wiz[[Lanes]:[Min FRQT Load Check Lane]],8,FALSE),"n/a")</f>
        <v>n/a</v>
      </c>
      <c r="S256" s="17" t="str">
        <f>IFERROR(VLOOKUP($K256,wiz[[Lanes]:[Min FRQT Load Check Lane]],9,FALSE),"n/a")</f>
        <v>n/a</v>
      </c>
      <c r="T256" s="17" t="str">
        <f>IFERROR(VLOOKUP($K256,wiz[[Lanes]:[Min FRQT Load Check Lane]],10,FALSE),"n/a")</f>
        <v>n/a</v>
      </c>
      <c r="U256" s="17" t="str">
        <f>IFERROR(VLOOKUP($K256,wiz[[Lanes]:[Min FRQT Load Check Lane]],11,FALSE),"n/a")</f>
        <v>n/a</v>
      </c>
      <c r="V256" s="17" t="str">
        <f>IFERROR(VLOOKUP($K256,wiz[[Lanes]:[Min FRQT Load Check Lane]],12,FALSE),"n/a")</f>
        <v>n/a</v>
      </c>
      <c r="W256" s="17" t="str">
        <f>IFERROR(VLOOKUP($K256,wiz[[Lanes]:[Min FRQT Load Check Lane]],13,FALSE),"n/a")</f>
        <v>n/a</v>
      </c>
    </row>
    <row r="257" spans="2:23" x14ac:dyDescent="0.3">
      <c r="B257" s="13" t="s">
        <v>3087</v>
      </c>
      <c r="C257" s="13" t="s">
        <v>2558</v>
      </c>
      <c r="D257" s="13" t="s">
        <v>2558</v>
      </c>
      <c r="E257" s="13" t="s">
        <v>3088</v>
      </c>
      <c r="F257" s="13">
        <v>30046</v>
      </c>
      <c r="G257" s="13" t="s">
        <v>3057</v>
      </c>
      <c r="H257" s="13">
        <v>45889</v>
      </c>
      <c r="I257" s="13">
        <v>912.15</v>
      </c>
      <c r="J257" s="13" t="str">
        <f>VLOOKUP(D257,'Matched Names'!$A$1:$C$52,3,FALSE)</f>
        <v xml:space="preserve">HOME DEPOT           |   </v>
      </c>
      <c r="K257" t="str">
        <f t="shared" si="3"/>
        <v>HOME DEPOT | 3004645889</v>
      </c>
      <c r="L257" s="17" t="str">
        <f>IFERROR(VLOOKUP($K257,wiz[[Lanes]:[Min FRQT Load Check Lane]],2,FALSE),"n/a")</f>
        <v>n/a</v>
      </c>
      <c r="M257" s="17" t="str">
        <f>IFERROR(VLOOKUP($K257,wiz[[Lanes]:[Min FRQT Load Check Lane]],3,FALSE),"n/a")</f>
        <v>n/a</v>
      </c>
      <c r="N257" s="17" t="str">
        <f>IFERROR(VLOOKUP($K257,wiz[[Lanes]:[Min FRQT Load Check Lane]],4,FALSE),"n/a")</f>
        <v>n/a</v>
      </c>
      <c r="O257" s="17" t="str">
        <f>IFERROR(VLOOKUP($K257,wiz[[Lanes]:[Min FRQT Load Check Lane]],5,FALSE),"n/a")</f>
        <v>n/a</v>
      </c>
      <c r="P257" s="17" t="str">
        <f>IFERROR(VLOOKUP($K257,wiz[[Lanes]:[Min FRQT Load Check Lane]],6,FALSE),"n/a")</f>
        <v>n/a</v>
      </c>
      <c r="Q257" s="17" t="str">
        <f>IFERROR(VLOOKUP($K257,wiz[[Lanes]:[Min FRQT Load Check Lane]],7,FALSE),"n/a")</f>
        <v>n/a</v>
      </c>
      <c r="R257" s="17" t="str">
        <f>IFERROR(VLOOKUP($K257,wiz[[Lanes]:[Min FRQT Load Check Lane]],8,FALSE),"n/a")</f>
        <v>n/a</v>
      </c>
      <c r="S257" s="17" t="str">
        <f>IFERROR(VLOOKUP($K257,wiz[[Lanes]:[Min FRQT Load Check Lane]],9,FALSE),"n/a")</f>
        <v>n/a</v>
      </c>
      <c r="T257" s="17" t="str">
        <f>IFERROR(VLOOKUP($K257,wiz[[Lanes]:[Min FRQT Load Check Lane]],10,FALSE),"n/a")</f>
        <v>n/a</v>
      </c>
      <c r="U257" s="17" t="str">
        <f>IFERROR(VLOOKUP($K257,wiz[[Lanes]:[Min FRQT Load Check Lane]],11,FALSE),"n/a")</f>
        <v>n/a</v>
      </c>
      <c r="V257" s="17" t="str">
        <f>IFERROR(VLOOKUP($K257,wiz[[Lanes]:[Min FRQT Load Check Lane]],12,FALSE),"n/a")</f>
        <v>n/a</v>
      </c>
      <c r="W257" s="17" t="str">
        <f>IFERROR(VLOOKUP($K257,wiz[[Lanes]:[Min FRQT Load Check Lane]],13,FALSE),"n/a")</f>
        <v>n/a</v>
      </c>
    </row>
    <row r="258" spans="2:23" x14ac:dyDescent="0.3">
      <c r="B258" s="13" t="s">
        <v>3089</v>
      </c>
      <c r="C258" s="13" t="s">
        <v>2558</v>
      </c>
      <c r="D258" s="13" t="s">
        <v>2558</v>
      </c>
      <c r="E258" s="13" t="s">
        <v>3090</v>
      </c>
      <c r="F258" s="13">
        <v>28092</v>
      </c>
      <c r="G258" s="13" t="s">
        <v>2991</v>
      </c>
      <c r="H258" s="13">
        <v>45050</v>
      </c>
      <c r="I258" s="13">
        <v>6051.35</v>
      </c>
      <c r="J258" s="13" t="str">
        <f>VLOOKUP(D258,'Matched Names'!$A$1:$C$52,3,FALSE)</f>
        <v xml:space="preserve">HOME DEPOT           |   </v>
      </c>
      <c r="K258" t="str">
        <f t="shared" si="3"/>
        <v>HOME DEPOT | 2809245050</v>
      </c>
      <c r="L258" s="17" t="str">
        <f>IFERROR(VLOOKUP($K258,wiz[[Lanes]:[Min FRQT Load Check Lane]],2,FALSE),"n/a")</f>
        <v>n/a</v>
      </c>
      <c r="M258" s="17" t="str">
        <f>IFERROR(VLOOKUP($K258,wiz[[Lanes]:[Min FRQT Load Check Lane]],3,FALSE),"n/a")</f>
        <v>n/a</v>
      </c>
      <c r="N258" s="17" t="str">
        <f>IFERROR(VLOOKUP($K258,wiz[[Lanes]:[Min FRQT Load Check Lane]],4,FALSE),"n/a")</f>
        <v>n/a</v>
      </c>
      <c r="O258" s="17" t="str">
        <f>IFERROR(VLOOKUP($K258,wiz[[Lanes]:[Min FRQT Load Check Lane]],5,FALSE),"n/a")</f>
        <v>n/a</v>
      </c>
      <c r="P258" s="17" t="str">
        <f>IFERROR(VLOOKUP($K258,wiz[[Lanes]:[Min FRQT Load Check Lane]],6,FALSE),"n/a")</f>
        <v>n/a</v>
      </c>
      <c r="Q258" s="17" t="str">
        <f>IFERROR(VLOOKUP($K258,wiz[[Lanes]:[Min FRQT Load Check Lane]],7,FALSE),"n/a")</f>
        <v>n/a</v>
      </c>
      <c r="R258" s="17" t="str">
        <f>IFERROR(VLOOKUP($K258,wiz[[Lanes]:[Min FRQT Load Check Lane]],8,FALSE),"n/a")</f>
        <v>n/a</v>
      </c>
      <c r="S258" s="17" t="str">
        <f>IFERROR(VLOOKUP($K258,wiz[[Lanes]:[Min FRQT Load Check Lane]],9,FALSE),"n/a")</f>
        <v>n/a</v>
      </c>
      <c r="T258" s="17" t="str">
        <f>IFERROR(VLOOKUP($K258,wiz[[Lanes]:[Min FRQT Load Check Lane]],10,FALSE),"n/a")</f>
        <v>n/a</v>
      </c>
      <c r="U258" s="17" t="str">
        <f>IFERROR(VLOOKUP($K258,wiz[[Lanes]:[Min FRQT Load Check Lane]],11,FALSE),"n/a")</f>
        <v>n/a</v>
      </c>
      <c r="V258" s="17" t="str">
        <f>IFERROR(VLOOKUP($K258,wiz[[Lanes]:[Min FRQT Load Check Lane]],12,FALSE),"n/a")</f>
        <v>n/a</v>
      </c>
      <c r="W258" s="17" t="str">
        <f>IFERROR(VLOOKUP($K258,wiz[[Lanes]:[Min FRQT Load Check Lane]],13,FALSE),"n/a")</f>
        <v>n/a</v>
      </c>
    </row>
    <row r="259" spans="2:23" x14ac:dyDescent="0.3">
      <c r="B259" s="13" t="s">
        <v>3091</v>
      </c>
      <c r="C259" s="13" t="s">
        <v>2558</v>
      </c>
      <c r="D259" s="13" t="s">
        <v>2558</v>
      </c>
      <c r="E259" s="13" t="s">
        <v>3090</v>
      </c>
      <c r="F259" s="13">
        <v>28092</v>
      </c>
      <c r="G259" s="13" t="s">
        <v>3057</v>
      </c>
      <c r="H259" s="13">
        <v>45889</v>
      </c>
      <c r="I259" s="13">
        <v>1709.74</v>
      </c>
      <c r="J259" s="13" t="str">
        <f>VLOOKUP(D259,'Matched Names'!$A$1:$C$52,3,FALSE)</f>
        <v xml:space="preserve">HOME DEPOT           |   </v>
      </c>
      <c r="K259" t="str">
        <f t="shared" ref="K259:K322" si="4">TRIM(CONCATENATE(J259,F259,H259))</f>
        <v>HOME DEPOT | 2809245889</v>
      </c>
      <c r="L259" s="17" t="str">
        <f>IFERROR(VLOOKUP($K259,wiz[[Lanes]:[Min FRQT Load Check Lane]],2,FALSE),"n/a")</f>
        <v>n/a</v>
      </c>
      <c r="M259" s="17" t="str">
        <f>IFERROR(VLOOKUP($K259,wiz[[Lanes]:[Min FRQT Load Check Lane]],3,FALSE),"n/a")</f>
        <v>n/a</v>
      </c>
      <c r="N259" s="17" t="str">
        <f>IFERROR(VLOOKUP($K259,wiz[[Lanes]:[Min FRQT Load Check Lane]],4,FALSE),"n/a")</f>
        <v>n/a</v>
      </c>
      <c r="O259" s="17" t="str">
        <f>IFERROR(VLOOKUP($K259,wiz[[Lanes]:[Min FRQT Load Check Lane]],5,FALSE),"n/a")</f>
        <v>n/a</v>
      </c>
      <c r="P259" s="17" t="str">
        <f>IFERROR(VLOOKUP($K259,wiz[[Lanes]:[Min FRQT Load Check Lane]],6,FALSE),"n/a")</f>
        <v>n/a</v>
      </c>
      <c r="Q259" s="17" t="str">
        <f>IFERROR(VLOOKUP($K259,wiz[[Lanes]:[Min FRQT Load Check Lane]],7,FALSE),"n/a")</f>
        <v>n/a</v>
      </c>
      <c r="R259" s="17" t="str">
        <f>IFERROR(VLOOKUP($K259,wiz[[Lanes]:[Min FRQT Load Check Lane]],8,FALSE),"n/a")</f>
        <v>n/a</v>
      </c>
      <c r="S259" s="17" t="str">
        <f>IFERROR(VLOOKUP($K259,wiz[[Lanes]:[Min FRQT Load Check Lane]],9,FALSE),"n/a")</f>
        <v>n/a</v>
      </c>
      <c r="T259" s="17" t="str">
        <f>IFERROR(VLOOKUP($K259,wiz[[Lanes]:[Min FRQT Load Check Lane]],10,FALSE),"n/a")</f>
        <v>n/a</v>
      </c>
      <c r="U259" s="17" t="str">
        <f>IFERROR(VLOOKUP($K259,wiz[[Lanes]:[Min FRQT Load Check Lane]],11,FALSE),"n/a")</f>
        <v>n/a</v>
      </c>
      <c r="V259" s="17" t="str">
        <f>IFERROR(VLOOKUP($K259,wiz[[Lanes]:[Min FRQT Load Check Lane]],12,FALSE),"n/a")</f>
        <v>n/a</v>
      </c>
      <c r="W259" s="17" t="str">
        <f>IFERROR(VLOOKUP($K259,wiz[[Lanes]:[Min FRQT Load Check Lane]],13,FALSE),"n/a")</f>
        <v>n/a</v>
      </c>
    </row>
    <row r="260" spans="2:23" x14ac:dyDescent="0.3">
      <c r="B260" s="13" t="s">
        <v>3092</v>
      </c>
      <c r="C260" s="13" t="s">
        <v>2558</v>
      </c>
      <c r="D260" s="13" t="s">
        <v>2558</v>
      </c>
      <c r="E260" s="13" t="s">
        <v>3093</v>
      </c>
      <c r="F260" s="13">
        <v>30248</v>
      </c>
      <c r="G260" s="13" t="s">
        <v>3061</v>
      </c>
      <c r="H260" s="13">
        <v>60436</v>
      </c>
      <c r="I260" s="13">
        <v>4840</v>
      </c>
      <c r="J260" s="13" t="str">
        <f>VLOOKUP(D260,'Matched Names'!$A$1:$C$52,3,FALSE)</f>
        <v xml:space="preserve">HOME DEPOT           |   </v>
      </c>
      <c r="K260" t="str">
        <f t="shared" si="4"/>
        <v>HOME DEPOT | 3024860436</v>
      </c>
      <c r="L260" s="17" t="str">
        <f>IFERROR(VLOOKUP($K260,wiz[[Lanes]:[Min FRQT Load Check Lane]],2,FALSE),"n/a")</f>
        <v>n/a</v>
      </c>
      <c r="M260" s="17" t="str">
        <f>IFERROR(VLOOKUP($K260,wiz[[Lanes]:[Min FRQT Load Check Lane]],3,FALSE),"n/a")</f>
        <v>n/a</v>
      </c>
      <c r="N260" s="17" t="str">
        <f>IFERROR(VLOOKUP($K260,wiz[[Lanes]:[Min FRQT Load Check Lane]],4,FALSE),"n/a")</f>
        <v>n/a</v>
      </c>
      <c r="O260" s="17" t="str">
        <f>IFERROR(VLOOKUP($K260,wiz[[Lanes]:[Min FRQT Load Check Lane]],5,FALSE),"n/a")</f>
        <v>n/a</v>
      </c>
      <c r="P260" s="17" t="str">
        <f>IFERROR(VLOOKUP($K260,wiz[[Lanes]:[Min FRQT Load Check Lane]],6,FALSE),"n/a")</f>
        <v>n/a</v>
      </c>
      <c r="Q260" s="17" t="str">
        <f>IFERROR(VLOOKUP($K260,wiz[[Lanes]:[Min FRQT Load Check Lane]],7,FALSE),"n/a")</f>
        <v>n/a</v>
      </c>
      <c r="R260" s="17" t="str">
        <f>IFERROR(VLOOKUP($K260,wiz[[Lanes]:[Min FRQT Load Check Lane]],8,FALSE),"n/a")</f>
        <v>n/a</v>
      </c>
      <c r="S260" s="17" t="str">
        <f>IFERROR(VLOOKUP($K260,wiz[[Lanes]:[Min FRQT Load Check Lane]],9,FALSE),"n/a")</f>
        <v>n/a</v>
      </c>
      <c r="T260" s="17" t="str">
        <f>IFERROR(VLOOKUP($K260,wiz[[Lanes]:[Min FRQT Load Check Lane]],10,FALSE),"n/a")</f>
        <v>n/a</v>
      </c>
      <c r="U260" s="17" t="str">
        <f>IFERROR(VLOOKUP($K260,wiz[[Lanes]:[Min FRQT Load Check Lane]],11,FALSE),"n/a")</f>
        <v>n/a</v>
      </c>
      <c r="V260" s="17" t="str">
        <f>IFERROR(VLOOKUP($K260,wiz[[Lanes]:[Min FRQT Load Check Lane]],12,FALSE),"n/a")</f>
        <v>n/a</v>
      </c>
      <c r="W260" s="17" t="str">
        <f>IFERROR(VLOOKUP($K260,wiz[[Lanes]:[Min FRQT Load Check Lane]],13,FALSE),"n/a")</f>
        <v>n/a</v>
      </c>
    </row>
    <row r="261" spans="2:23" x14ac:dyDescent="0.3">
      <c r="B261" s="13" t="s">
        <v>3094</v>
      </c>
      <c r="C261" s="13" t="s">
        <v>2558</v>
      </c>
      <c r="D261" s="13" t="s">
        <v>2558</v>
      </c>
      <c r="E261" s="13" t="s">
        <v>2806</v>
      </c>
      <c r="F261" s="13">
        <v>43040</v>
      </c>
      <c r="G261" s="13" t="s">
        <v>2927</v>
      </c>
      <c r="H261" s="13">
        <v>35111</v>
      </c>
      <c r="I261" s="13">
        <v>3114</v>
      </c>
      <c r="J261" s="13" t="str">
        <f>VLOOKUP(D261,'Matched Names'!$A$1:$C$52,3,FALSE)</f>
        <v xml:space="preserve">HOME DEPOT           |   </v>
      </c>
      <c r="K261" t="str">
        <f t="shared" si="4"/>
        <v>HOME DEPOT | 4304035111</v>
      </c>
      <c r="L261" s="17" t="str">
        <f>IFERROR(VLOOKUP($K261,wiz[[Lanes]:[Min FRQT Load Check Lane]],2,FALSE),"n/a")</f>
        <v>n/a</v>
      </c>
      <c r="M261" s="17" t="str">
        <f>IFERROR(VLOOKUP($K261,wiz[[Lanes]:[Min FRQT Load Check Lane]],3,FALSE),"n/a")</f>
        <v>n/a</v>
      </c>
      <c r="N261" s="17" t="str">
        <f>IFERROR(VLOOKUP($K261,wiz[[Lanes]:[Min FRQT Load Check Lane]],4,FALSE),"n/a")</f>
        <v>n/a</v>
      </c>
      <c r="O261" s="17" t="str">
        <f>IFERROR(VLOOKUP($K261,wiz[[Lanes]:[Min FRQT Load Check Lane]],5,FALSE),"n/a")</f>
        <v>n/a</v>
      </c>
      <c r="P261" s="17" t="str">
        <f>IFERROR(VLOOKUP($K261,wiz[[Lanes]:[Min FRQT Load Check Lane]],6,FALSE),"n/a")</f>
        <v>n/a</v>
      </c>
      <c r="Q261" s="17" t="str">
        <f>IFERROR(VLOOKUP($K261,wiz[[Lanes]:[Min FRQT Load Check Lane]],7,FALSE),"n/a")</f>
        <v>n/a</v>
      </c>
      <c r="R261" s="17" t="str">
        <f>IFERROR(VLOOKUP($K261,wiz[[Lanes]:[Min FRQT Load Check Lane]],8,FALSE),"n/a")</f>
        <v>n/a</v>
      </c>
      <c r="S261" s="17" t="str">
        <f>IFERROR(VLOOKUP($K261,wiz[[Lanes]:[Min FRQT Load Check Lane]],9,FALSE),"n/a")</f>
        <v>n/a</v>
      </c>
      <c r="T261" s="17" t="str">
        <f>IFERROR(VLOOKUP($K261,wiz[[Lanes]:[Min FRQT Load Check Lane]],10,FALSE),"n/a")</f>
        <v>n/a</v>
      </c>
      <c r="U261" s="17" t="str">
        <f>IFERROR(VLOOKUP($K261,wiz[[Lanes]:[Min FRQT Load Check Lane]],11,FALSE),"n/a")</f>
        <v>n/a</v>
      </c>
      <c r="V261" s="17" t="str">
        <f>IFERROR(VLOOKUP($K261,wiz[[Lanes]:[Min FRQT Load Check Lane]],12,FALSE),"n/a")</f>
        <v>n/a</v>
      </c>
      <c r="W261" s="17" t="str">
        <f>IFERROR(VLOOKUP($K261,wiz[[Lanes]:[Min FRQT Load Check Lane]],13,FALSE),"n/a")</f>
        <v>n/a</v>
      </c>
    </row>
    <row r="262" spans="2:23" x14ac:dyDescent="0.3">
      <c r="B262" s="13" t="s">
        <v>3095</v>
      </c>
      <c r="C262" s="13" t="s">
        <v>2558</v>
      </c>
      <c r="D262" s="13" t="s">
        <v>2558</v>
      </c>
      <c r="E262" s="13" t="s">
        <v>3096</v>
      </c>
      <c r="F262" s="13">
        <v>28105</v>
      </c>
      <c r="G262" s="13" t="s">
        <v>2991</v>
      </c>
      <c r="H262" s="13">
        <v>45050</v>
      </c>
      <c r="I262" s="13">
        <v>6096</v>
      </c>
      <c r="J262" s="13" t="str">
        <f>VLOOKUP(D262,'Matched Names'!$A$1:$C$52,3,FALSE)</f>
        <v xml:space="preserve">HOME DEPOT           |   </v>
      </c>
      <c r="K262" t="str">
        <f t="shared" si="4"/>
        <v>HOME DEPOT | 2810545050</v>
      </c>
      <c r="L262" s="17" t="str">
        <f>IFERROR(VLOOKUP($K262,wiz[[Lanes]:[Min FRQT Load Check Lane]],2,FALSE),"n/a")</f>
        <v>n/a</v>
      </c>
      <c r="M262" s="17" t="str">
        <f>IFERROR(VLOOKUP($K262,wiz[[Lanes]:[Min FRQT Load Check Lane]],3,FALSE),"n/a")</f>
        <v>n/a</v>
      </c>
      <c r="N262" s="17" t="str">
        <f>IFERROR(VLOOKUP($K262,wiz[[Lanes]:[Min FRQT Load Check Lane]],4,FALSE),"n/a")</f>
        <v>n/a</v>
      </c>
      <c r="O262" s="17" t="str">
        <f>IFERROR(VLOOKUP($K262,wiz[[Lanes]:[Min FRQT Load Check Lane]],5,FALSE),"n/a")</f>
        <v>n/a</v>
      </c>
      <c r="P262" s="17" t="str">
        <f>IFERROR(VLOOKUP($K262,wiz[[Lanes]:[Min FRQT Load Check Lane]],6,FALSE),"n/a")</f>
        <v>n/a</v>
      </c>
      <c r="Q262" s="17" t="str">
        <f>IFERROR(VLOOKUP($K262,wiz[[Lanes]:[Min FRQT Load Check Lane]],7,FALSE),"n/a")</f>
        <v>n/a</v>
      </c>
      <c r="R262" s="17" t="str">
        <f>IFERROR(VLOOKUP($K262,wiz[[Lanes]:[Min FRQT Load Check Lane]],8,FALSE),"n/a")</f>
        <v>n/a</v>
      </c>
      <c r="S262" s="17" t="str">
        <f>IFERROR(VLOOKUP($K262,wiz[[Lanes]:[Min FRQT Load Check Lane]],9,FALSE),"n/a")</f>
        <v>n/a</v>
      </c>
      <c r="T262" s="17" t="str">
        <f>IFERROR(VLOOKUP($K262,wiz[[Lanes]:[Min FRQT Load Check Lane]],10,FALSE),"n/a")</f>
        <v>n/a</v>
      </c>
      <c r="U262" s="17" t="str">
        <f>IFERROR(VLOOKUP($K262,wiz[[Lanes]:[Min FRQT Load Check Lane]],11,FALSE),"n/a")</f>
        <v>n/a</v>
      </c>
      <c r="V262" s="17" t="str">
        <f>IFERROR(VLOOKUP($K262,wiz[[Lanes]:[Min FRQT Load Check Lane]],12,FALSE),"n/a")</f>
        <v>n/a</v>
      </c>
      <c r="W262" s="17" t="str">
        <f>IFERROR(VLOOKUP($K262,wiz[[Lanes]:[Min FRQT Load Check Lane]],13,FALSE),"n/a")</f>
        <v>n/a</v>
      </c>
    </row>
    <row r="263" spans="2:23" x14ac:dyDescent="0.3">
      <c r="B263" s="13" t="s">
        <v>3097</v>
      </c>
      <c r="C263" s="13" t="s">
        <v>2558</v>
      </c>
      <c r="D263" s="13" t="s">
        <v>2558</v>
      </c>
      <c r="E263" s="13" t="s">
        <v>3098</v>
      </c>
      <c r="F263" s="13">
        <v>27302</v>
      </c>
      <c r="G263" s="13" t="s">
        <v>2991</v>
      </c>
      <c r="H263" s="13">
        <v>45050</v>
      </c>
      <c r="I263" s="13">
        <v>7510</v>
      </c>
      <c r="J263" s="13" t="str">
        <f>VLOOKUP(D263,'Matched Names'!$A$1:$C$52,3,FALSE)</f>
        <v xml:space="preserve">HOME DEPOT           |   </v>
      </c>
      <c r="K263" t="str">
        <f t="shared" si="4"/>
        <v>HOME DEPOT | 2730245050</v>
      </c>
      <c r="L263" s="17">
        <f>IFERROR(VLOOKUP($K263,wiz[[Lanes]:[Min FRQT Load Check Lane]],2,FALSE),"n/a")</f>
        <v>10</v>
      </c>
      <c r="M263" s="17">
        <f>IFERROR(VLOOKUP($K263,wiz[[Lanes]:[Min FRQT Load Check Lane]],3,FALSE),"n/a")</f>
        <v>1.6</v>
      </c>
      <c r="N263" s="17">
        <f>IFERROR(VLOOKUP($K263,wiz[[Lanes]:[Min FRQT Load Check Lane]],4,FALSE),"n/a")</f>
        <v>0.21</v>
      </c>
      <c r="O263" s="17">
        <f>IFERROR(VLOOKUP($K263,wiz[[Lanes]:[Min FRQT Load Check Lane]],5,FALSE),"n/a")</f>
        <v>517</v>
      </c>
      <c r="P263" s="17">
        <f>IFERROR(VLOOKUP($K263,wiz[[Lanes]:[Min FRQT Load Check Lane]],6,FALSE),"n/a")</f>
        <v>0.84</v>
      </c>
      <c r="Q263" s="17">
        <f>IFERROR(VLOOKUP($K263,wiz[[Lanes]:[Min FRQT Load Check Lane]],7,FALSE),"n/a")</f>
        <v>88</v>
      </c>
      <c r="R263" s="17">
        <f>IFERROR(VLOOKUP($K263,wiz[[Lanes]:[Min FRQT Load Check Lane]],8,FALSE),"n/a")</f>
        <v>0.32</v>
      </c>
      <c r="S263" s="17">
        <f>IFERROR(VLOOKUP($K263,wiz[[Lanes]:[Min FRQT Load Check Lane]],9,FALSE),"n/a")</f>
        <v>38</v>
      </c>
      <c r="T263" s="17">
        <f>IFERROR(VLOOKUP($K263,wiz[[Lanes]:[Min FRQT Load Check Lane]],10,FALSE),"n/a")</f>
        <v>-118</v>
      </c>
      <c r="U263" s="17">
        <f>IFERROR(VLOOKUP($K263,wiz[[Lanes]:[Min FRQT Load Check Lane]],11,FALSE),"n/a")</f>
        <v>48</v>
      </c>
      <c r="V263" s="17">
        <f>IFERROR(VLOOKUP($K263,wiz[[Lanes]:[Min FRQT Load Check Lane]],12,FALSE),"n/a")</f>
        <v>228</v>
      </c>
      <c r="W263" s="17">
        <f>IFERROR(VLOOKUP($K263,wiz[[Lanes]:[Min FRQT Load Check Lane]],13,FALSE),"n/a")</f>
        <v>158</v>
      </c>
    </row>
    <row r="264" spans="2:23" x14ac:dyDescent="0.3">
      <c r="B264" s="13" t="s">
        <v>3099</v>
      </c>
      <c r="C264" s="13" t="s">
        <v>2558</v>
      </c>
      <c r="D264" s="13" t="s">
        <v>2558</v>
      </c>
      <c r="E264" s="13" t="s">
        <v>3098</v>
      </c>
      <c r="F264" s="13">
        <v>27302</v>
      </c>
      <c r="G264" s="13" t="s">
        <v>3057</v>
      </c>
      <c r="H264" s="13">
        <v>45889</v>
      </c>
      <c r="I264" s="13">
        <v>1726.4</v>
      </c>
      <c r="J264" s="13" t="str">
        <f>VLOOKUP(D264,'Matched Names'!$A$1:$C$52,3,FALSE)</f>
        <v xml:space="preserve">HOME DEPOT           |   </v>
      </c>
      <c r="K264" t="str">
        <f t="shared" si="4"/>
        <v>HOME DEPOT | 2730245889</v>
      </c>
      <c r="L264" s="17">
        <f>IFERROR(VLOOKUP($K264,wiz[[Lanes]:[Min FRQT Load Check Lane]],2,FALSE),"n/a")</f>
        <v>2</v>
      </c>
      <c r="M264" s="17">
        <f>IFERROR(VLOOKUP($K264,wiz[[Lanes]:[Min FRQT Load Check Lane]],3,FALSE),"n/a")</f>
        <v>1.66</v>
      </c>
      <c r="N264" s="17">
        <f>IFERROR(VLOOKUP($K264,wiz[[Lanes]:[Min FRQT Load Check Lane]],4,FALSE),"n/a")</f>
        <v>0.21</v>
      </c>
      <c r="O264" s="17">
        <f>IFERROR(VLOOKUP($K264,wiz[[Lanes]:[Min FRQT Load Check Lane]],5,FALSE),"n/a")</f>
        <v>520</v>
      </c>
      <c r="P264" s="17">
        <f>IFERROR(VLOOKUP($K264,wiz[[Lanes]:[Min FRQT Load Check Lane]],6,FALSE),"n/a")</f>
        <v>0.87</v>
      </c>
      <c r="Q264" s="17">
        <f>IFERROR(VLOOKUP($K264,wiz[[Lanes]:[Min FRQT Load Check Lane]],7,FALSE),"n/a")</f>
        <v>43</v>
      </c>
      <c r="R264" s="17">
        <f>IFERROR(VLOOKUP($K264,wiz[[Lanes]:[Min FRQT Load Check Lane]],8,FALSE),"n/a")</f>
        <v>0.28000000000000003</v>
      </c>
      <c r="S264" s="17">
        <f>IFERROR(VLOOKUP($K264,wiz[[Lanes]:[Min FRQT Load Check Lane]],9,FALSE),"n/a")</f>
        <v>41</v>
      </c>
      <c r="T264" s="17">
        <f>IFERROR(VLOOKUP($K264,wiz[[Lanes]:[Min FRQT Load Check Lane]],10,FALSE),"n/a")</f>
        <v>-118</v>
      </c>
      <c r="U264" s="17">
        <f>IFERROR(VLOOKUP($K264,wiz[[Lanes]:[Min FRQT Load Check Lane]],11,FALSE),"n/a")</f>
        <v>41</v>
      </c>
      <c r="V264" s="17">
        <f>IFERROR(VLOOKUP($K264,wiz[[Lanes]:[Min FRQT Load Check Lane]],12,FALSE),"n/a")</f>
        <v>120</v>
      </c>
      <c r="W264" s="17">
        <f>IFERROR(VLOOKUP($K264,wiz[[Lanes]:[Min FRQT Load Check Lane]],13,FALSE),"n/a")</f>
        <v>43</v>
      </c>
    </row>
    <row r="265" spans="2:23" x14ac:dyDescent="0.3">
      <c r="B265" s="13" t="s">
        <v>3100</v>
      </c>
      <c r="C265" s="13" t="s">
        <v>2558</v>
      </c>
      <c r="D265" s="13" t="s">
        <v>2558</v>
      </c>
      <c r="E265" s="13" t="s">
        <v>3101</v>
      </c>
      <c r="F265" s="13">
        <v>30439</v>
      </c>
      <c r="G265" s="13" t="s">
        <v>3067</v>
      </c>
      <c r="H265" s="13">
        <v>75232</v>
      </c>
      <c r="I265" s="13">
        <v>1495</v>
      </c>
      <c r="J265" s="13" t="str">
        <f>VLOOKUP(D265,'Matched Names'!$A$1:$C$52,3,FALSE)</f>
        <v xml:space="preserve">HOME DEPOT           |   </v>
      </c>
      <c r="K265" t="str">
        <f t="shared" si="4"/>
        <v>HOME DEPOT | 3043975232</v>
      </c>
      <c r="L265" s="17" t="str">
        <f>IFERROR(VLOOKUP($K265,wiz[[Lanes]:[Min FRQT Load Check Lane]],2,FALSE),"n/a")</f>
        <v>n/a</v>
      </c>
      <c r="M265" s="17" t="str">
        <f>IFERROR(VLOOKUP($K265,wiz[[Lanes]:[Min FRQT Load Check Lane]],3,FALSE),"n/a")</f>
        <v>n/a</v>
      </c>
      <c r="N265" s="17" t="str">
        <f>IFERROR(VLOOKUP($K265,wiz[[Lanes]:[Min FRQT Load Check Lane]],4,FALSE),"n/a")</f>
        <v>n/a</v>
      </c>
      <c r="O265" s="17" t="str">
        <f>IFERROR(VLOOKUP($K265,wiz[[Lanes]:[Min FRQT Load Check Lane]],5,FALSE),"n/a")</f>
        <v>n/a</v>
      </c>
      <c r="P265" s="17" t="str">
        <f>IFERROR(VLOOKUP($K265,wiz[[Lanes]:[Min FRQT Load Check Lane]],6,FALSE),"n/a")</f>
        <v>n/a</v>
      </c>
      <c r="Q265" s="17" t="str">
        <f>IFERROR(VLOOKUP($K265,wiz[[Lanes]:[Min FRQT Load Check Lane]],7,FALSE),"n/a")</f>
        <v>n/a</v>
      </c>
      <c r="R265" s="17" t="str">
        <f>IFERROR(VLOOKUP($K265,wiz[[Lanes]:[Min FRQT Load Check Lane]],8,FALSE),"n/a")</f>
        <v>n/a</v>
      </c>
      <c r="S265" s="17" t="str">
        <f>IFERROR(VLOOKUP($K265,wiz[[Lanes]:[Min FRQT Load Check Lane]],9,FALSE),"n/a")</f>
        <v>n/a</v>
      </c>
      <c r="T265" s="17" t="str">
        <f>IFERROR(VLOOKUP($K265,wiz[[Lanes]:[Min FRQT Load Check Lane]],10,FALSE),"n/a")</f>
        <v>n/a</v>
      </c>
      <c r="U265" s="17" t="str">
        <f>IFERROR(VLOOKUP($K265,wiz[[Lanes]:[Min FRQT Load Check Lane]],11,FALSE),"n/a")</f>
        <v>n/a</v>
      </c>
      <c r="V265" s="17" t="str">
        <f>IFERROR(VLOOKUP($K265,wiz[[Lanes]:[Min FRQT Load Check Lane]],12,FALSE),"n/a")</f>
        <v>n/a</v>
      </c>
      <c r="W265" s="17" t="str">
        <f>IFERROR(VLOOKUP($K265,wiz[[Lanes]:[Min FRQT Load Check Lane]],13,FALSE),"n/a")</f>
        <v>n/a</v>
      </c>
    </row>
    <row r="266" spans="2:23" x14ac:dyDescent="0.3">
      <c r="B266" s="13" t="s">
        <v>3102</v>
      </c>
      <c r="C266" s="13" t="s">
        <v>2558</v>
      </c>
      <c r="D266" s="13" t="s">
        <v>2558</v>
      </c>
      <c r="E266" s="13" t="s">
        <v>3103</v>
      </c>
      <c r="F266" s="13">
        <v>28115</v>
      </c>
      <c r="G266" s="13" t="s">
        <v>3067</v>
      </c>
      <c r="H266" s="13">
        <v>75232</v>
      </c>
      <c r="I266" s="13">
        <v>9990</v>
      </c>
      <c r="J266" s="13" t="str">
        <f>VLOOKUP(D266,'Matched Names'!$A$1:$C$52,3,FALSE)</f>
        <v xml:space="preserve">HOME DEPOT           |   </v>
      </c>
      <c r="K266" t="str">
        <f t="shared" si="4"/>
        <v>HOME DEPOT | 2811575232</v>
      </c>
      <c r="L266" s="17" t="str">
        <f>IFERROR(VLOOKUP($K266,wiz[[Lanes]:[Min FRQT Load Check Lane]],2,FALSE),"n/a")</f>
        <v>n/a</v>
      </c>
      <c r="M266" s="17" t="str">
        <f>IFERROR(VLOOKUP($K266,wiz[[Lanes]:[Min FRQT Load Check Lane]],3,FALSE),"n/a")</f>
        <v>n/a</v>
      </c>
      <c r="N266" s="17" t="str">
        <f>IFERROR(VLOOKUP($K266,wiz[[Lanes]:[Min FRQT Load Check Lane]],4,FALSE),"n/a")</f>
        <v>n/a</v>
      </c>
      <c r="O266" s="17" t="str">
        <f>IFERROR(VLOOKUP($K266,wiz[[Lanes]:[Min FRQT Load Check Lane]],5,FALSE),"n/a")</f>
        <v>n/a</v>
      </c>
      <c r="P266" s="17" t="str">
        <f>IFERROR(VLOOKUP($K266,wiz[[Lanes]:[Min FRQT Load Check Lane]],6,FALSE),"n/a")</f>
        <v>n/a</v>
      </c>
      <c r="Q266" s="17" t="str">
        <f>IFERROR(VLOOKUP($K266,wiz[[Lanes]:[Min FRQT Load Check Lane]],7,FALSE),"n/a")</f>
        <v>n/a</v>
      </c>
      <c r="R266" s="17" t="str">
        <f>IFERROR(VLOOKUP($K266,wiz[[Lanes]:[Min FRQT Load Check Lane]],8,FALSE),"n/a")</f>
        <v>n/a</v>
      </c>
      <c r="S266" s="17" t="str">
        <f>IFERROR(VLOOKUP($K266,wiz[[Lanes]:[Min FRQT Load Check Lane]],9,FALSE),"n/a")</f>
        <v>n/a</v>
      </c>
      <c r="T266" s="17" t="str">
        <f>IFERROR(VLOOKUP($K266,wiz[[Lanes]:[Min FRQT Load Check Lane]],10,FALSE),"n/a")</f>
        <v>n/a</v>
      </c>
      <c r="U266" s="17" t="str">
        <f>IFERROR(VLOOKUP($K266,wiz[[Lanes]:[Min FRQT Load Check Lane]],11,FALSE),"n/a")</f>
        <v>n/a</v>
      </c>
      <c r="V266" s="17" t="str">
        <f>IFERROR(VLOOKUP($K266,wiz[[Lanes]:[Min FRQT Load Check Lane]],12,FALSE),"n/a")</f>
        <v>n/a</v>
      </c>
      <c r="W266" s="17" t="str">
        <f>IFERROR(VLOOKUP($K266,wiz[[Lanes]:[Min FRQT Load Check Lane]],13,FALSE),"n/a")</f>
        <v>n/a</v>
      </c>
    </row>
    <row r="267" spans="2:23" x14ac:dyDescent="0.3">
      <c r="B267" s="13" t="s">
        <v>3104</v>
      </c>
      <c r="C267" s="13" t="s">
        <v>2558</v>
      </c>
      <c r="D267" s="13" t="s">
        <v>2558</v>
      </c>
      <c r="E267" s="13" t="s">
        <v>3105</v>
      </c>
      <c r="F267" s="13">
        <v>53085</v>
      </c>
      <c r="G267" s="13" t="s">
        <v>2927</v>
      </c>
      <c r="H267" s="13">
        <v>35111</v>
      </c>
      <c r="I267" s="13">
        <v>1434</v>
      </c>
      <c r="J267" s="13" t="str">
        <f>VLOOKUP(D267,'Matched Names'!$A$1:$C$52,3,FALSE)</f>
        <v xml:space="preserve">HOME DEPOT           |   </v>
      </c>
      <c r="K267" t="str">
        <f t="shared" si="4"/>
        <v>HOME DEPOT | 5308535111</v>
      </c>
      <c r="L267" s="17" t="str">
        <f>IFERROR(VLOOKUP($K267,wiz[[Lanes]:[Min FRQT Load Check Lane]],2,FALSE),"n/a")</f>
        <v>n/a</v>
      </c>
      <c r="M267" s="17" t="str">
        <f>IFERROR(VLOOKUP($K267,wiz[[Lanes]:[Min FRQT Load Check Lane]],3,FALSE),"n/a")</f>
        <v>n/a</v>
      </c>
      <c r="N267" s="17" t="str">
        <f>IFERROR(VLOOKUP($K267,wiz[[Lanes]:[Min FRQT Load Check Lane]],4,FALSE),"n/a")</f>
        <v>n/a</v>
      </c>
      <c r="O267" s="17" t="str">
        <f>IFERROR(VLOOKUP($K267,wiz[[Lanes]:[Min FRQT Load Check Lane]],5,FALSE),"n/a")</f>
        <v>n/a</v>
      </c>
      <c r="P267" s="17" t="str">
        <f>IFERROR(VLOOKUP($K267,wiz[[Lanes]:[Min FRQT Load Check Lane]],6,FALSE),"n/a")</f>
        <v>n/a</v>
      </c>
      <c r="Q267" s="17" t="str">
        <f>IFERROR(VLOOKUP($K267,wiz[[Lanes]:[Min FRQT Load Check Lane]],7,FALSE),"n/a")</f>
        <v>n/a</v>
      </c>
      <c r="R267" s="17" t="str">
        <f>IFERROR(VLOOKUP($K267,wiz[[Lanes]:[Min FRQT Load Check Lane]],8,FALSE),"n/a")</f>
        <v>n/a</v>
      </c>
      <c r="S267" s="17" t="str">
        <f>IFERROR(VLOOKUP($K267,wiz[[Lanes]:[Min FRQT Load Check Lane]],9,FALSE),"n/a")</f>
        <v>n/a</v>
      </c>
      <c r="T267" s="17" t="str">
        <f>IFERROR(VLOOKUP($K267,wiz[[Lanes]:[Min FRQT Load Check Lane]],10,FALSE),"n/a")</f>
        <v>n/a</v>
      </c>
      <c r="U267" s="17" t="str">
        <f>IFERROR(VLOOKUP($K267,wiz[[Lanes]:[Min FRQT Load Check Lane]],11,FALSE),"n/a")</f>
        <v>n/a</v>
      </c>
      <c r="V267" s="17" t="str">
        <f>IFERROR(VLOOKUP($K267,wiz[[Lanes]:[Min FRQT Load Check Lane]],12,FALSE),"n/a")</f>
        <v>n/a</v>
      </c>
      <c r="W267" s="17" t="str">
        <f>IFERROR(VLOOKUP($K267,wiz[[Lanes]:[Min FRQT Load Check Lane]],13,FALSE),"n/a")</f>
        <v>n/a</v>
      </c>
    </row>
    <row r="268" spans="2:23" x14ac:dyDescent="0.3">
      <c r="B268" s="13" t="s">
        <v>3106</v>
      </c>
      <c r="C268" s="13" t="s">
        <v>2558</v>
      </c>
      <c r="D268" s="13" t="s">
        <v>2558</v>
      </c>
      <c r="E268" s="13" t="s">
        <v>3105</v>
      </c>
      <c r="F268" s="13">
        <v>53085</v>
      </c>
      <c r="G268" s="13" t="s">
        <v>3074</v>
      </c>
      <c r="H268" s="13">
        <v>29172</v>
      </c>
      <c r="I268" s="13">
        <v>1720</v>
      </c>
      <c r="J268" s="13" t="str">
        <f>VLOOKUP(D268,'Matched Names'!$A$1:$C$52,3,FALSE)</f>
        <v xml:space="preserve">HOME DEPOT           |   </v>
      </c>
      <c r="K268" t="str">
        <f t="shared" si="4"/>
        <v>HOME DEPOT | 5308529172</v>
      </c>
      <c r="L268" s="17" t="str">
        <f>IFERROR(VLOOKUP($K268,wiz[[Lanes]:[Min FRQT Load Check Lane]],2,FALSE),"n/a")</f>
        <v>n/a</v>
      </c>
      <c r="M268" s="17" t="str">
        <f>IFERROR(VLOOKUP($K268,wiz[[Lanes]:[Min FRQT Load Check Lane]],3,FALSE),"n/a")</f>
        <v>n/a</v>
      </c>
      <c r="N268" s="17" t="str">
        <f>IFERROR(VLOOKUP($K268,wiz[[Lanes]:[Min FRQT Load Check Lane]],4,FALSE),"n/a")</f>
        <v>n/a</v>
      </c>
      <c r="O268" s="17" t="str">
        <f>IFERROR(VLOOKUP($K268,wiz[[Lanes]:[Min FRQT Load Check Lane]],5,FALSE),"n/a")</f>
        <v>n/a</v>
      </c>
      <c r="P268" s="17" t="str">
        <f>IFERROR(VLOOKUP($K268,wiz[[Lanes]:[Min FRQT Load Check Lane]],6,FALSE),"n/a")</f>
        <v>n/a</v>
      </c>
      <c r="Q268" s="17" t="str">
        <f>IFERROR(VLOOKUP($K268,wiz[[Lanes]:[Min FRQT Load Check Lane]],7,FALSE),"n/a")</f>
        <v>n/a</v>
      </c>
      <c r="R268" s="17" t="str">
        <f>IFERROR(VLOOKUP($K268,wiz[[Lanes]:[Min FRQT Load Check Lane]],8,FALSE),"n/a")</f>
        <v>n/a</v>
      </c>
      <c r="S268" s="17" t="str">
        <f>IFERROR(VLOOKUP($K268,wiz[[Lanes]:[Min FRQT Load Check Lane]],9,FALSE),"n/a")</f>
        <v>n/a</v>
      </c>
      <c r="T268" s="17" t="str">
        <f>IFERROR(VLOOKUP($K268,wiz[[Lanes]:[Min FRQT Load Check Lane]],10,FALSE),"n/a")</f>
        <v>n/a</v>
      </c>
      <c r="U268" s="17" t="str">
        <f>IFERROR(VLOOKUP($K268,wiz[[Lanes]:[Min FRQT Load Check Lane]],11,FALSE),"n/a")</f>
        <v>n/a</v>
      </c>
      <c r="V268" s="17" t="str">
        <f>IFERROR(VLOOKUP($K268,wiz[[Lanes]:[Min FRQT Load Check Lane]],12,FALSE),"n/a")</f>
        <v>n/a</v>
      </c>
      <c r="W268" s="17" t="str">
        <f>IFERROR(VLOOKUP($K268,wiz[[Lanes]:[Min FRQT Load Check Lane]],13,FALSE),"n/a")</f>
        <v>n/a</v>
      </c>
    </row>
    <row r="269" spans="2:23" x14ac:dyDescent="0.3">
      <c r="B269" s="13" t="s">
        <v>3107</v>
      </c>
      <c r="C269" s="13" t="s">
        <v>2558</v>
      </c>
      <c r="D269" s="13" t="s">
        <v>2558</v>
      </c>
      <c r="E269" s="13" t="s">
        <v>3108</v>
      </c>
      <c r="F269" s="13">
        <v>38671</v>
      </c>
      <c r="G269" s="13" t="s">
        <v>3074</v>
      </c>
      <c r="H269" s="13">
        <v>29172</v>
      </c>
      <c r="I269" s="13">
        <v>2214</v>
      </c>
      <c r="J269" s="13" t="str">
        <f>VLOOKUP(D269,'Matched Names'!$A$1:$C$52,3,FALSE)</f>
        <v xml:space="preserve">HOME DEPOT           |   </v>
      </c>
      <c r="K269" t="str">
        <f t="shared" si="4"/>
        <v>HOME DEPOT | 3867129172</v>
      </c>
      <c r="L269" s="17" t="str">
        <f>IFERROR(VLOOKUP($K269,wiz[[Lanes]:[Min FRQT Load Check Lane]],2,FALSE),"n/a")</f>
        <v>n/a</v>
      </c>
      <c r="M269" s="17" t="str">
        <f>IFERROR(VLOOKUP($K269,wiz[[Lanes]:[Min FRQT Load Check Lane]],3,FALSE),"n/a")</f>
        <v>n/a</v>
      </c>
      <c r="N269" s="17" t="str">
        <f>IFERROR(VLOOKUP($K269,wiz[[Lanes]:[Min FRQT Load Check Lane]],4,FALSE),"n/a")</f>
        <v>n/a</v>
      </c>
      <c r="O269" s="17" t="str">
        <f>IFERROR(VLOOKUP($K269,wiz[[Lanes]:[Min FRQT Load Check Lane]],5,FALSE),"n/a")</f>
        <v>n/a</v>
      </c>
      <c r="P269" s="17" t="str">
        <f>IFERROR(VLOOKUP($K269,wiz[[Lanes]:[Min FRQT Load Check Lane]],6,FALSE),"n/a")</f>
        <v>n/a</v>
      </c>
      <c r="Q269" s="17" t="str">
        <f>IFERROR(VLOOKUP($K269,wiz[[Lanes]:[Min FRQT Load Check Lane]],7,FALSE),"n/a")</f>
        <v>n/a</v>
      </c>
      <c r="R269" s="17" t="str">
        <f>IFERROR(VLOOKUP($K269,wiz[[Lanes]:[Min FRQT Load Check Lane]],8,FALSE),"n/a")</f>
        <v>n/a</v>
      </c>
      <c r="S269" s="17" t="str">
        <f>IFERROR(VLOOKUP($K269,wiz[[Lanes]:[Min FRQT Load Check Lane]],9,FALSE),"n/a")</f>
        <v>n/a</v>
      </c>
      <c r="T269" s="17" t="str">
        <f>IFERROR(VLOOKUP($K269,wiz[[Lanes]:[Min FRQT Load Check Lane]],10,FALSE),"n/a")</f>
        <v>n/a</v>
      </c>
      <c r="U269" s="17" t="str">
        <f>IFERROR(VLOOKUP($K269,wiz[[Lanes]:[Min FRQT Load Check Lane]],11,FALSE),"n/a")</f>
        <v>n/a</v>
      </c>
      <c r="V269" s="17" t="str">
        <f>IFERROR(VLOOKUP($K269,wiz[[Lanes]:[Min FRQT Load Check Lane]],12,FALSE),"n/a")</f>
        <v>n/a</v>
      </c>
      <c r="W269" s="17" t="str">
        <f>IFERROR(VLOOKUP($K269,wiz[[Lanes]:[Min FRQT Load Check Lane]],13,FALSE),"n/a")</f>
        <v>n/a</v>
      </c>
    </row>
    <row r="270" spans="2:23" x14ac:dyDescent="0.3">
      <c r="B270" s="13" t="s">
        <v>3107</v>
      </c>
      <c r="C270" s="13" t="s">
        <v>2558</v>
      </c>
      <c r="D270" s="13" t="s">
        <v>2558</v>
      </c>
      <c r="E270" s="13" t="s">
        <v>3108</v>
      </c>
      <c r="F270" s="13">
        <v>38672</v>
      </c>
      <c r="G270" s="13" t="s">
        <v>3074</v>
      </c>
      <c r="H270" s="13">
        <v>29172</v>
      </c>
      <c r="I270" s="13">
        <v>1107</v>
      </c>
      <c r="J270" s="13" t="str">
        <f>VLOOKUP(D270,'Matched Names'!$A$1:$C$52,3,FALSE)</f>
        <v xml:space="preserve">HOME DEPOT           |   </v>
      </c>
      <c r="K270" t="str">
        <f t="shared" si="4"/>
        <v>HOME DEPOT | 3867229172</v>
      </c>
      <c r="L270" s="17" t="str">
        <f>IFERROR(VLOOKUP($K270,wiz[[Lanes]:[Min FRQT Load Check Lane]],2,FALSE),"n/a")</f>
        <v>n/a</v>
      </c>
      <c r="M270" s="17" t="str">
        <f>IFERROR(VLOOKUP($K270,wiz[[Lanes]:[Min FRQT Load Check Lane]],3,FALSE),"n/a")</f>
        <v>n/a</v>
      </c>
      <c r="N270" s="17" t="str">
        <f>IFERROR(VLOOKUP($K270,wiz[[Lanes]:[Min FRQT Load Check Lane]],4,FALSE),"n/a")</f>
        <v>n/a</v>
      </c>
      <c r="O270" s="17" t="str">
        <f>IFERROR(VLOOKUP($K270,wiz[[Lanes]:[Min FRQT Load Check Lane]],5,FALSE),"n/a")</f>
        <v>n/a</v>
      </c>
      <c r="P270" s="17" t="str">
        <f>IFERROR(VLOOKUP($K270,wiz[[Lanes]:[Min FRQT Load Check Lane]],6,FALSE),"n/a")</f>
        <v>n/a</v>
      </c>
      <c r="Q270" s="17" t="str">
        <f>IFERROR(VLOOKUP($K270,wiz[[Lanes]:[Min FRQT Load Check Lane]],7,FALSE),"n/a")</f>
        <v>n/a</v>
      </c>
      <c r="R270" s="17" t="str">
        <f>IFERROR(VLOOKUP($K270,wiz[[Lanes]:[Min FRQT Load Check Lane]],8,FALSE),"n/a")</f>
        <v>n/a</v>
      </c>
      <c r="S270" s="17" t="str">
        <f>IFERROR(VLOOKUP($K270,wiz[[Lanes]:[Min FRQT Load Check Lane]],9,FALSE),"n/a")</f>
        <v>n/a</v>
      </c>
      <c r="T270" s="17" t="str">
        <f>IFERROR(VLOOKUP($K270,wiz[[Lanes]:[Min FRQT Load Check Lane]],10,FALSE),"n/a")</f>
        <v>n/a</v>
      </c>
      <c r="U270" s="17" t="str">
        <f>IFERROR(VLOOKUP($K270,wiz[[Lanes]:[Min FRQT Load Check Lane]],11,FALSE),"n/a")</f>
        <v>n/a</v>
      </c>
      <c r="V270" s="17" t="str">
        <f>IFERROR(VLOOKUP($K270,wiz[[Lanes]:[Min FRQT Load Check Lane]],12,FALSE),"n/a")</f>
        <v>n/a</v>
      </c>
      <c r="W270" s="17" t="str">
        <f>IFERROR(VLOOKUP($K270,wiz[[Lanes]:[Min FRQT Load Check Lane]],13,FALSE),"n/a")</f>
        <v>n/a</v>
      </c>
    </row>
    <row r="271" spans="2:23" x14ac:dyDescent="0.3">
      <c r="B271" s="13" t="s">
        <v>3109</v>
      </c>
      <c r="C271" s="13" t="s">
        <v>2558</v>
      </c>
      <c r="D271" s="13" t="s">
        <v>2558</v>
      </c>
      <c r="E271" s="13" t="s">
        <v>3110</v>
      </c>
      <c r="F271" s="13">
        <v>28164</v>
      </c>
      <c r="G271" s="13" t="s">
        <v>3057</v>
      </c>
      <c r="H271" s="13">
        <v>45889</v>
      </c>
      <c r="I271" s="13">
        <v>904.72</v>
      </c>
      <c r="J271" s="13" t="str">
        <f>VLOOKUP(D271,'Matched Names'!$A$1:$C$52,3,FALSE)</f>
        <v xml:space="preserve">HOME DEPOT           |   </v>
      </c>
      <c r="K271" t="str">
        <f t="shared" si="4"/>
        <v>HOME DEPOT | 2816445889</v>
      </c>
      <c r="L271" s="17">
        <f>IFERROR(VLOOKUP($K271,wiz[[Lanes]:[Min FRQT Load Check Lane]],2,FALSE),"n/a")</f>
        <v>1</v>
      </c>
      <c r="M271" s="17">
        <f>IFERROR(VLOOKUP($K271,wiz[[Lanes]:[Min FRQT Load Check Lane]],3,FALSE),"n/a")</f>
        <v>1.72</v>
      </c>
      <c r="N271" s="17">
        <f>IFERROR(VLOOKUP($K271,wiz[[Lanes]:[Min FRQT Load Check Lane]],4,FALSE),"n/a")</f>
        <v>0.21</v>
      </c>
      <c r="O271" s="17">
        <f>IFERROR(VLOOKUP($K271,wiz[[Lanes]:[Min FRQT Load Check Lane]],5,FALSE),"n/a")</f>
        <v>526</v>
      </c>
      <c r="P271" s="17">
        <f>IFERROR(VLOOKUP($K271,wiz[[Lanes]:[Min FRQT Load Check Lane]],6,FALSE),"n/a")</f>
        <v>0.42</v>
      </c>
      <c r="Q271" s="17">
        <f>IFERROR(VLOOKUP($K271,wiz[[Lanes]:[Min FRQT Load Check Lane]],7,FALSE),"n/a")</f>
        <v>20</v>
      </c>
      <c r="R271" s="17">
        <f>IFERROR(VLOOKUP($K271,wiz[[Lanes]:[Min FRQT Load Check Lane]],8,FALSE),"n/a")</f>
        <v>0.25</v>
      </c>
      <c r="S271" s="17">
        <f>IFERROR(VLOOKUP($K271,wiz[[Lanes]:[Min FRQT Load Check Lane]],9,FALSE),"n/a")</f>
        <v>41</v>
      </c>
      <c r="T271" s="17">
        <f>IFERROR(VLOOKUP($K271,wiz[[Lanes]:[Min FRQT Load Check Lane]],10,FALSE),"n/a")</f>
        <v>1</v>
      </c>
      <c r="U271" s="17">
        <f>IFERROR(VLOOKUP($K271,wiz[[Lanes]:[Min FRQT Load Check Lane]],11,FALSE),"n/a")</f>
        <v>148</v>
      </c>
      <c r="V271" s="17">
        <f>IFERROR(VLOOKUP($K271,wiz[[Lanes]:[Min FRQT Load Check Lane]],12,FALSE),"n/a")</f>
        <v>198</v>
      </c>
      <c r="W271" s="17">
        <f>IFERROR(VLOOKUP($K271,wiz[[Lanes]:[Min FRQT Load Check Lane]],13,FALSE),"n/a")</f>
        <v>347</v>
      </c>
    </row>
    <row r="272" spans="2:23" x14ac:dyDescent="0.3">
      <c r="B272" s="13" t="s">
        <v>3111</v>
      </c>
      <c r="C272" s="13" t="s">
        <v>2558</v>
      </c>
      <c r="D272" s="13" t="s">
        <v>2558</v>
      </c>
      <c r="E272" s="13" t="s">
        <v>2954</v>
      </c>
      <c r="F272" s="13">
        <v>28677</v>
      </c>
      <c r="G272" s="13" t="s">
        <v>2991</v>
      </c>
      <c r="H272" s="13">
        <v>45050</v>
      </c>
      <c r="I272" s="13">
        <v>748</v>
      </c>
      <c r="J272" s="13" t="str">
        <f>VLOOKUP(D272,'Matched Names'!$A$1:$C$52,3,FALSE)</f>
        <v xml:space="preserve">HOME DEPOT           |   </v>
      </c>
      <c r="K272" t="str">
        <f t="shared" si="4"/>
        <v>HOME DEPOT | 2867745050</v>
      </c>
      <c r="L272" s="17" t="str">
        <f>IFERROR(VLOOKUP($K272,wiz[[Lanes]:[Min FRQT Load Check Lane]],2,FALSE),"n/a")</f>
        <v>n/a</v>
      </c>
      <c r="M272" s="17" t="str">
        <f>IFERROR(VLOOKUP($K272,wiz[[Lanes]:[Min FRQT Load Check Lane]],3,FALSE),"n/a")</f>
        <v>n/a</v>
      </c>
      <c r="N272" s="17" t="str">
        <f>IFERROR(VLOOKUP($K272,wiz[[Lanes]:[Min FRQT Load Check Lane]],4,FALSE),"n/a")</f>
        <v>n/a</v>
      </c>
      <c r="O272" s="17" t="str">
        <f>IFERROR(VLOOKUP($K272,wiz[[Lanes]:[Min FRQT Load Check Lane]],5,FALSE),"n/a")</f>
        <v>n/a</v>
      </c>
      <c r="P272" s="17" t="str">
        <f>IFERROR(VLOOKUP($K272,wiz[[Lanes]:[Min FRQT Load Check Lane]],6,FALSE),"n/a")</f>
        <v>n/a</v>
      </c>
      <c r="Q272" s="17" t="str">
        <f>IFERROR(VLOOKUP($K272,wiz[[Lanes]:[Min FRQT Load Check Lane]],7,FALSE),"n/a")</f>
        <v>n/a</v>
      </c>
      <c r="R272" s="17" t="str">
        <f>IFERROR(VLOOKUP($K272,wiz[[Lanes]:[Min FRQT Load Check Lane]],8,FALSE),"n/a")</f>
        <v>n/a</v>
      </c>
      <c r="S272" s="17" t="str">
        <f>IFERROR(VLOOKUP($K272,wiz[[Lanes]:[Min FRQT Load Check Lane]],9,FALSE),"n/a")</f>
        <v>n/a</v>
      </c>
      <c r="T272" s="17" t="str">
        <f>IFERROR(VLOOKUP($K272,wiz[[Lanes]:[Min FRQT Load Check Lane]],10,FALSE),"n/a")</f>
        <v>n/a</v>
      </c>
      <c r="U272" s="17" t="str">
        <f>IFERROR(VLOOKUP($K272,wiz[[Lanes]:[Min FRQT Load Check Lane]],11,FALSE),"n/a")</f>
        <v>n/a</v>
      </c>
      <c r="V272" s="17" t="str">
        <f>IFERROR(VLOOKUP($K272,wiz[[Lanes]:[Min FRQT Load Check Lane]],12,FALSE),"n/a")</f>
        <v>n/a</v>
      </c>
      <c r="W272" s="17" t="str">
        <f>IFERROR(VLOOKUP($K272,wiz[[Lanes]:[Min FRQT Load Check Lane]],13,FALSE),"n/a")</f>
        <v>n/a</v>
      </c>
    </row>
    <row r="273" spans="2:23" x14ac:dyDescent="0.3">
      <c r="B273" s="13" t="s">
        <v>3112</v>
      </c>
      <c r="C273" s="13" t="s">
        <v>2558</v>
      </c>
      <c r="D273" s="13" t="s">
        <v>2558</v>
      </c>
      <c r="E273" s="13" t="s">
        <v>2954</v>
      </c>
      <c r="F273" s="13">
        <v>28677</v>
      </c>
      <c r="G273" s="13" t="s">
        <v>3057</v>
      </c>
      <c r="H273" s="13">
        <v>45889</v>
      </c>
      <c r="I273" s="13">
        <v>14212</v>
      </c>
      <c r="J273" s="13" t="str">
        <f>VLOOKUP(D273,'Matched Names'!$A$1:$C$52,3,FALSE)</f>
        <v xml:space="preserve">HOME DEPOT           |   </v>
      </c>
      <c r="K273" t="str">
        <f t="shared" si="4"/>
        <v>HOME DEPOT | 2867745889</v>
      </c>
      <c r="L273" s="17" t="str">
        <f>IFERROR(VLOOKUP($K273,wiz[[Lanes]:[Min FRQT Load Check Lane]],2,FALSE),"n/a")</f>
        <v>n/a</v>
      </c>
      <c r="M273" s="17" t="str">
        <f>IFERROR(VLOOKUP($K273,wiz[[Lanes]:[Min FRQT Load Check Lane]],3,FALSE),"n/a")</f>
        <v>n/a</v>
      </c>
      <c r="N273" s="17" t="str">
        <f>IFERROR(VLOOKUP($K273,wiz[[Lanes]:[Min FRQT Load Check Lane]],4,FALSE),"n/a")</f>
        <v>n/a</v>
      </c>
      <c r="O273" s="17" t="str">
        <f>IFERROR(VLOOKUP($K273,wiz[[Lanes]:[Min FRQT Load Check Lane]],5,FALSE),"n/a")</f>
        <v>n/a</v>
      </c>
      <c r="P273" s="17" t="str">
        <f>IFERROR(VLOOKUP($K273,wiz[[Lanes]:[Min FRQT Load Check Lane]],6,FALSE),"n/a")</f>
        <v>n/a</v>
      </c>
      <c r="Q273" s="17" t="str">
        <f>IFERROR(VLOOKUP($K273,wiz[[Lanes]:[Min FRQT Load Check Lane]],7,FALSE),"n/a")</f>
        <v>n/a</v>
      </c>
      <c r="R273" s="17" t="str">
        <f>IFERROR(VLOOKUP($K273,wiz[[Lanes]:[Min FRQT Load Check Lane]],8,FALSE),"n/a")</f>
        <v>n/a</v>
      </c>
      <c r="S273" s="17" t="str">
        <f>IFERROR(VLOOKUP($K273,wiz[[Lanes]:[Min FRQT Load Check Lane]],9,FALSE),"n/a")</f>
        <v>n/a</v>
      </c>
      <c r="T273" s="17" t="str">
        <f>IFERROR(VLOOKUP($K273,wiz[[Lanes]:[Min FRQT Load Check Lane]],10,FALSE),"n/a")</f>
        <v>n/a</v>
      </c>
      <c r="U273" s="17" t="str">
        <f>IFERROR(VLOOKUP($K273,wiz[[Lanes]:[Min FRQT Load Check Lane]],11,FALSE),"n/a")</f>
        <v>n/a</v>
      </c>
      <c r="V273" s="17" t="str">
        <f>IFERROR(VLOOKUP($K273,wiz[[Lanes]:[Min FRQT Load Check Lane]],12,FALSE),"n/a")</f>
        <v>n/a</v>
      </c>
      <c r="W273" s="17" t="str">
        <f>IFERROR(VLOOKUP($K273,wiz[[Lanes]:[Min FRQT Load Check Lane]],13,FALSE),"n/a")</f>
        <v>n/a</v>
      </c>
    </row>
    <row r="274" spans="2:23" x14ac:dyDescent="0.3">
      <c r="B274" s="13" t="s">
        <v>3113</v>
      </c>
      <c r="C274" s="13" t="s">
        <v>2558</v>
      </c>
      <c r="D274" s="13" t="s">
        <v>2558</v>
      </c>
      <c r="E274" s="13" t="s">
        <v>3114</v>
      </c>
      <c r="F274" s="13">
        <v>53177</v>
      </c>
      <c r="G274" s="13" t="s">
        <v>2927</v>
      </c>
      <c r="H274" s="13">
        <v>35111</v>
      </c>
      <c r="I274" s="13">
        <v>1299</v>
      </c>
      <c r="J274" s="13" t="str">
        <f>VLOOKUP(D274,'Matched Names'!$A$1:$C$52,3,FALSE)</f>
        <v xml:space="preserve">HOME DEPOT           |   </v>
      </c>
      <c r="K274" t="str">
        <f t="shared" si="4"/>
        <v>HOME DEPOT | 5317735111</v>
      </c>
      <c r="L274" s="17" t="str">
        <f>IFERROR(VLOOKUP($K274,wiz[[Lanes]:[Min FRQT Load Check Lane]],2,FALSE),"n/a")</f>
        <v>n/a</v>
      </c>
      <c r="M274" s="17" t="str">
        <f>IFERROR(VLOOKUP($K274,wiz[[Lanes]:[Min FRQT Load Check Lane]],3,FALSE),"n/a")</f>
        <v>n/a</v>
      </c>
      <c r="N274" s="17" t="str">
        <f>IFERROR(VLOOKUP($K274,wiz[[Lanes]:[Min FRQT Load Check Lane]],4,FALSE),"n/a")</f>
        <v>n/a</v>
      </c>
      <c r="O274" s="17" t="str">
        <f>IFERROR(VLOOKUP($K274,wiz[[Lanes]:[Min FRQT Load Check Lane]],5,FALSE),"n/a")</f>
        <v>n/a</v>
      </c>
      <c r="P274" s="17" t="str">
        <f>IFERROR(VLOOKUP($K274,wiz[[Lanes]:[Min FRQT Load Check Lane]],6,FALSE),"n/a")</f>
        <v>n/a</v>
      </c>
      <c r="Q274" s="17" t="str">
        <f>IFERROR(VLOOKUP($K274,wiz[[Lanes]:[Min FRQT Load Check Lane]],7,FALSE),"n/a")</f>
        <v>n/a</v>
      </c>
      <c r="R274" s="17" t="str">
        <f>IFERROR(VLOOKUP($K274,wiz[[Lanes]:[Min FRQT Load Check Lane]],8,FALSE),"n/a")</f>
        <v>n/a</v>
      </c>
      <c r="S274" s="17" t="str">
        <f>IFERROR(VLOOKUP($K274,wiz[[Lanes]:[Min FRQT Load Check Lane]],9,FALSE),"n/a")</f>
        <v>n/a</v>
      </c>
      <c r="T274" s="17" t="str">
        <f>IFERROR(VLOOKUP($K274,wiz[[Lanes]:[Min FRQT Load Check Lane]],10,FALSE),"n/a")</f>
        <v>n/a</v>
      </c>
      <c r="U274" s="17" t="str">
        <f>IFERROR(VLOOKUP($K274,wiz[[Lanes]:[Min FRQT Load Check Lane]],11,FALSE),"n/a")</f>
        <v>n/a</v>
      </c>
      <c r="V274" s="17" t="str">
        <f>IFERROR(VLOOKUP($K274,wiz[[Lanes]:[Min FRQT Load Check Lane]],12,FALSE),"n/a")</f>
        <v>n/a</v>
      </c>
      <c r="W274" s="17" t="str">
        <f>IFERROR(VLOOKUP($K274,wiz[[Lanes]:[Min FRQT Load Check Lane]],13,FALSE),"n/a")</f>
        <v>n/a</v>
      </c>
    </row>
    <row r="275" spans="2:23" x14ac:dyDescent="0.3">
      <c r="B275" s="13" t="s">
        <v>3115</v>
      </c>
      <c r="C275" s="13" t="s">
        <v>2558</v>
      </c>
      <c r="D275" s="13" t="s">
        <v>2558</v>
      </c>
      <c r="E275" s="13" t="s">
        <v>3116</v>
      </c>
      <c r="F275" s="13">
        <v>38804</v>
      </c>
      <c r="G275" s="13" t="s">
        <v>2991</v>
      </c>
      <c r="H275" s="13">
        <v>45050</v>
      </c>
      <c r="I275" s="13">
        <v>6692</v>
      </c>
      <c r="J275" s="13" t="str">
        <f>VLOOKUP(D275,'Matched Names'!$A$1:$C$52,3,FALSE)</f>
        <v xml:space="preserve">HOME DEPOT           |   </v>
      </c>
      <c r="K275" t="str">
        <f t="shared" si="4"/>
        <v>HOME DEPOT | 3880445050</v>
      </c>
      <c r="L275" s="17" t="str">
        <f>IFERROR(VLOOKUP($K275,wiz[[Lanes]:[Min FRQT Load Check Lane]],2,FALSE),"n/a")</f>
        <v>n/a</v>
      </c>
      <c r="M275" s="17" t="str">
        <f>IFERROR(VLOOKUP($K275,wiz[[Lanes]:[Min FRQT Load Check Lane]],3,FALSE),"n/a")</f>
        <v>n/a</v>
      </c>
      <c r="N275" s="17" t="str">
        <f>IFERROR(VLOOKUP($K275,wiz[[Lanes]:[Min FRQT Load Check Lane]],4,FALSE),"n/a")</f>
        <v>n/a</v>
      </c>
      <c r="O275" s="17" t="str">
        <f>IFERROR(VLOOKUP($K275,wiz[[Lanes]:[Min FRQT Load Check Lane]],5,FALSE),"n/a")</f>
        <v>n/a</v>
      </c>
      <c r="P275" s="17" t="str">
        <f>IFERROR(VLOOKUP($K275,wiz[[Lanes]:[Min FRQT Load Check Lane]],6,FALSE),"n/a")</f>
        <v>n/a</v>
      </c>
      <c r="Q275" s="17" t="str">
        <f>IFERROR(VLOOKUP($K275,wiz[[Lanes]:[Min FRQT Load Check Lane]],7,FALSE),"n/a")</f>
        <v>n/a</v>
      </c>
      <c r="R275" s="17" t="str">
        <f>IFERROR(VLOOKUP($K275,wiz[[Lanes]:[Min FRQT Load Check Lane]],8,FALSE),"n/a")</f>
        <v>n/a</v>
      </c>
      <c r="S275" s="17" t="str">
        <f>IFERROR(VLOOKUP($K275,wiz[[Lanes]:[Min FRQT Load Check Lane]],9,FALSE),"n/a")</f>
        <v>n/a</v>
      </c>
      <c r="T275" s="17" t="str">
        <f>IFERROR(VLOOKUP($K275,wiz[[Lanes]:[Min FRQT Load Check Lane]],10,FALSE),"n/a")</f>
        <v>n/a</v>
      </c>
      <c r="U275" s="17" t="str">
        <f>IFERROR(VLOOKUP($K275,wiz[[Lanes]:[Min FRQT Load Check Lane]],11,FALSE),"n/a")</f>
        <v>n/a</v>
      </c>
      <c r="V275" s="17" t="str">
        <f>IFERROR(VLOOKUP($K275,wiz[[Lanes]:[Min FRQT Load Check Lane]],12,FALSE),"n/a")</f>
        <v>n/a</v>
      </c>
      <c r="W275" s="17" t="str">
        <f>IFERROR(VLOOKUP($K275,wiz[[Lanes]:[Min FRQT Load Check Lane]],13,FALSE),"n/a")</f>
        <v>n/a</v>
      </c>
    </row>
    <row r="276" spans="2:23" x14ac:dyDescent="0.3">
      <c r="B276" s="13" t="s">
        <v>3117</v>
      </c>
      <c r="C276" s="13" t="s">
        <v>2558</v>
      </c>
      <c r="D276" s="13" t="s">
        <v>2558</v>
      </c>
      <c r="E276" s="13" t="s">
        <v>3116</v>
      </c>
      <c r="F276" s="13">
        <v>38804</v>
      </c>
      <c r="G276" s="13" t="s">
        <v>3057</v>
      </c>
      <c r="H276" s="13">
        <v>45889</v>
      </c>
      <c r="I276" s="13">
        <v>9000</v>
      </c>
      <c r="J276" s="13" t="str">
        <f>VLOOKUP(D276,'Matched Names'!$A$1:$C$52,3,FALSE)</f>
        <v xml:space="preserve">HOME DEPOT           |   </v>
      </c>
      <c r="K276" t="str">
        <f t="shared" si="4"/>
        <v>HOME DEPOT | 3880445889</v>
      </c>
      <c r="L276" s="17" t="str">
        <f>IFERROR(VLOOKUP($K276,wiz[[Lanes]:[Min FRQT Load Check Lane]],2,FALSE),"n/a")</f>
        <v>n/a</v>
      </c>
      <c r="M276" s="17" t="str">
        <f>IFERROR(VLOOKUP($K276,wiz[[Lanes]:[Min FRQT Load Check Lane]],3,FALSE),"n/a")</f>
        <v>n/a</v>
      </c>
      <c r="N276" s="17" t="str">
        <f>IFERROR(VLOOKUP($K276,wiz[[Lanes]:[Min FRQT Load Check Lane]],4,FALSE),"n/a")</f>
        <v>n/a</v>
      </c>
      <c r="O276" s="17" t="str">
        <f>IFERROR(VLOOKUP($K276,wiz[[Lanes]:[Min FRQT Load Check Lane]],5,FALSE),"n/a")</f>
        <v>n/a</v>
      </c>
      <c r="P276" s="17" t="str">
        <f>IFERROR(VLOOKUP($K276,wiz[[Lanes]:[Min FRQT Load Check Lane]],6,FALSE),"n/a")</f>
        <v>n/a</v>
      </c>
      <c r="Q276" s="17" t="str">
        <f>IFERROR(VLOOKUP($K276,wiz[[Lanes]:[Min FRQT Load Check Lane]],7,FALSE),"n/a")</f>
        <v>n/a</v>
      </c>
      <c r="R276" s="17" t="str">
        <f>IFERROR(VLOOKUP($K276,wiz[[Lanes]:[Min FRQT Load Check Lane]],8,FALSE),"n/a")</f>
        <v>n/a</v>
      </c>
      <c r="S276" s="17" t="str">
        <f>IFERROR(VLOOKUP($K276,wiz[[Lanes]:[Min FRQT Load Check Lane]],9,FALSE),"n/a")</f>
        <v>n/a</v>
      </c>
      <c r="T276" s="17" t="str">
        <f>IFERROR(VLOOKUP($K276,wiz[[Lanes]:[Min FRQT Load Check Lane]],10,FALSE),"n/a")</f>
        <v>n/a</v>
      </c>
      <c r="U276" s="17" t="str">
        <f>IFERROR(VLOOKUP($K276,wiz[[Lanes]:[Min FRQT Load Check Lane]],11,FALSE),"n/a")</f>
        <v>n/a</v>
      </c>
      <c r="V276" s="17" t="str">
        <f>IFERROR(VLOOKUP($K276,wiz[[Lanes]:[Min FRQT Load Check Lane]],12,FALSE),"n/a")</f>
        <v>n/a</v>
      </c>
      <c r="W276" s="17" t="str">
        <f>IFERROR(VLOOKUP($K276,wiz[[Lanes]:[Min FRQT Load Check Lane]],13,FALSE),"n/a")</f>
        <v>n/a</v>
      </c>
    </row>
    <row r="277" spans="2:23" x14ac:dyDescent="0.3">
      <c r="B277" s="13" t="s">
        <v>3118</v>
      </c>
      <c r="C277" s="13" t="s">
        <v>2558</v>
      </c>
      <c r="D277" s="13" t="s">
        <v>2558</v>
      </c>
      <c r="E277" s="13" t="s">
        <v>2852</v>
      </c>
      <c r="F277" s="13">
        <v>30180</v>
      </c>
      <c r="G277" s="13" t="s">
        <v>3057</v>
      </c>
      <c r="H277" s="13">
        <v>45889</v>
      </c>
      <c r="I277" s="13">
        <v>9735</v>
      </c>
      <c r="J277" s="13" t="str">
        <f>VLOOKUP(D277,'Matched Names'!$A$1:$C$52,3,FALSE)</f>
        <v xml:space="preserve">HOME DEPOT           |   </v>
      </c>
      <c r="K277" t="str">
        <f t="shared" si="4"/>
        <v>HOME DEPOT | 3018045889</v>
      </c>
      <c r="L277" s="17">
        <f>IFERROR(VLOOKUP($K277,wiz[[Lanes]:[Min FRQT Load Check Lane]],2,FALSE),"n/a")</f>
        <v>17</v>
      </c>
      <c r="M277" s="17">
        <f>IFERROR(VLOOKUP($K277,wiz[[Lanes]:[Min FRQT Load Check Lane]],3,FALSE),"n/a")</f>
        <v>1.49</v>
      </c>
      <c r="N277" s="17">
        <f>IFERROR(VLOOKUP($K277,wiz[[Lanes]:[Min FRQT Load Check Lane]],4,FALSE),"n/a")</f>
        <v>0.21</v>
      </c>
      <c r="O277" s="17">
        <f>IFERROR(VLOOKUP($K277,wiz[[Lanes]:[Min FRQT Load Check Lane]],5,FALSE),"n/a")</f>
        <v>594</v>
      </c>
      <c r="P277" s="17">
        <f>IFERROR(VLOOKUP($K277,wiz[[Lanes]:[Min FRQT Load Check Lane]],6,FALSE),"n/a")</f>
        <v>0.64</v>
      </c>
      <c r="Q277" s="17">
        <f>IFERROR(VLOOKUP($K277,wiz[[Lanes]:[Min FRQT Load Check Lane]],7,FALSE),"n/a")</f>
        <v>88</v>
      </c>
      <c r="R277" s="17">
        <f>IFERROR(VLOOKUP($K277,wiz[[Lanes]:[Min FRQT Load Check Lane]],8,FALSE),"n/a")</f>
        <v>0.31</v>
      </c>
      <c r="S277" s="17">
        <f>IFERROR(VLOOKUP($K277,wiz[[Lanes]:[Min FRQT Load Check Lane]],9,FALSE),"n/a")</f>
        <v>2</v>
      </c>
      <c r="T277" s="17">
        <f>IFERROR(VLOOKUP($K277,wiz[[Lanes]:[Min FRQT Load Check Lane]],10,FALSE),"n/a")</f>
        <v>-107</v>
      </c>
      <c r="U277" s="17">
        <f>IFERROR(VLOOKUP($K277,wiz[[Lanes]:[Min FRQT Load Check Lane]],11,FALSE),"n/a")</f>
        <v>109</v>
      </c>
      <c r="V277" s="17">
        <f>IFERROR(VLOOKUP($K277,wiz[[Lanes]:[Min FRQT Load Check Lane]],12,FALSE),"n/a")</f>
        <v>171</v>
      </c>
      <c r="W277" s="17">
        <f>IFERROR(VLOOKUP($K277,wiz[[Lanes]:[Min FRQT Load Check Lane]],13,FALSE),"n/a")</f>
        <v>173</v>
      </c>
    </row>
    <row r="278" spans="2:23" x14ac:dyDescent="0.3">
      <c r="B278" s="13" t="s">
        <v>3119</v>
      </c>
      <c r="C278" s="13" t="s">
        <v>2558</v>
      </c>
      <c r="D278" s="13" t="s">
        <v>2558</v>
      </c>
      <c r="E278" s="13" t="s">
        <v>2967</v>
      </c>
      <c r="F278" s="13">
        <v>27107</v>
      </c>
      <c r="G278" s="13" t="s">
        <v>3057</v>
      </c>
      <c r="H278" s="13">
        <v>45889</v>
      </c>
      <c r="I278" s="13">
        <v>7311</v>
      </c>
      <c r="J278" s="13" t="str">
        <f>VLOOKUP(D278,'Matched Names'!$A$1:$C$52,3,FALSE)</f>
        <v xml:space="preserve">HOME DEPOT           |   </v>
      </c>
      <c r="K278" t="str">
        <f t="shared" si="4"/>
        <v>HOME DEPOT | 2710745889</v>
      </c>
      <c r="L278" s="17" t="str">
        <f>IFERROR(VLOOKUP($K278,wiz[[Lanes]:[Min FRQT Load Check Lane]],2,FALSE),"n/a")</f>
        <v>n/a</v>
      </c>
      <c r="M278" s="17" t="str">
        <f>IFERROR(VLOOKUP($K278,wiz[[Lanes]:[Min FRQT Load Check Lane]],3,FALSE),"n/a")</f>
        <v>n/a</v>
      </c>
      <c r="N278" s="17" t="str">
        <f>IFERROR(VLOOKUP($K278,wiz[[Lanes]:[Min FRQT Load Check Lane]],4,FALSE),"n/a")</f>
        <v>n/a</v>
      </c>
      <c r="O278" s="17" t="str">
        <f>IFERROR(VLOOKUP($K278,wiz[[Lanes]:[Min FRQT Load Check Lane]],5,FALSE),"n/a")</f>
        <v>n/a</v>
      </c>
      <c r="P278" s="17" t="str">
        <f>IFERROR(VLOOKUP($K278,wiz[[Lanes]:[Min FRQT Load Check Lane]],6,FALSE),"n/a")</f>
        <v>n/a</v>
      </c>
      <c r="Q278" s="17" t="str">
        <f>IFERROR(VLOOKUP($K278,wiz[[Lanes]:[Min FRQT Load Check Lane]],7,FALSE),"n/a")</f>
        <v>n/a</v>
      </c>
      <c r="R278" s="17" t="str">
        <f>IFERROR(VLOOKUP($K278,wiz[[Lanes]:[Min FRQT Load Check Lane]],8,FALSE),"n/a")</f>
        <v>n/a</v>
      </c>
      <c r="S278" s="17" t="str">
        <f>IFERROR(VLOOKUP($K278,wiz[[Lanes]:[Min FRQT Load Check Lane]],9,FALSE),"n/a")</f>
        <v>n/a</v>
      </c>
      <c r="T278" s="17" t="str">
        <f>IFERROR(VLOOKUP($K278,wiz[[Lanes]:[Min FRQT Load Check Lane]],10,FALSE),"n/a")</f>
        <v>n/a</v>
      </c>
      <c r="U278" s="17" t="str">
        <f>IFERROR(VLOOKUP($K278,wiz[[Lanes]:[Min FRQT Load Check Lane]],11,FALSE),"n/a")</f>
        <v>n/a</v>
      </c>
      <c r="V278" s="17" t="str">
        <f>IFERROR(VLOOKUP($K278,wiz[[Lanes]:[Min FRQT Load Check Lane]],12,FALSE),"n/a")</f>
        <v>n/a</v>
      </c>
      <c r="W278" s="17" t="str">
        <f>IFERROR(VLOOKUP($K278,wiz[[Lanes]:[Min FRQT Load Check Lane]],13,FALSE),"n/a")</f>
        <v>n/a</v>
      </c>
    </row>
    <row r="279" spans="2:23" x14ac:dyDescent="0.3">
      <c r="B279" s="13" t="s">
        <v>3120</v>
      </c>
      <c r="C279" s="13" t="s">
        <v>2558</v>
      </c>
      <c r="D279" s="13" t="s">
        <v>2558</v>
      </c>
      <c r="E279" s="13" t="s">
        <v>3121</v>
      </c>
      <c r="F279" s="13">
        <v>44691</v>
      </c>
      <c r="G279" s="13" t="s">
        <v>2927</v>
      </c>
      <c r="H279" s="13">
        <v>35111</v>
      </c>
      <c r="I279" s="13">
        <v>1041.5999999999999</v>
      </c>
      <c r="J279" s="13" t="str">
        <f>VLOOKUP(D279,'Matched Names'!$A$1:$C$52,3,FALSE)</f>
        <v xml:space="preserve">HOME DEPOT           |   </v>
      </c>
      <c r="K279" t="str">
        <f t="shared" si="4"/>
        <v>HOME DEPOT | 4469135111</v>
      </c>
      <c r="L279" s="17">
        <f>IFERROR(VLOOKUP($K279,wiz[[Lanes]:[Min FRQT Load Check Lane]],2,FALSE),"n/a")</f>
        <v>1</v>
      </c>
      <c r="M279" s="17">
        <f>IFERROR(VLOOKUP($K279,wiz[[Lanes]:[Min FRQT Load Check Lane]],3,FALSE),"n/a")</f>
        <v>1.55</v>
      </c>
      <c r="N279" s="17">
        <f>IFERROR(VLOOKUP($K279,wiz[[Lanes]:[Min FRQT Load Check Lane]],4,FALSE),"n/a")</f>
        <v>0.21</v>
      </c>
      <c r="O279" s="17">
        <f>IFERROR(VLOOKUP($K279,wiz[[Lanes]:[Min FRQT Load Check Lane]],5,FALSE),"n/a")</f>
        <v>672</v>
      </c>
      <c r="P279" s="17">
        <f>IFERROR(VLOOKUP($K279,wiz[[Lanes]:[Min FRQT Load Check Lane]],6,FALSE),"n/a")</f>
        <v>0.53</v>
      </c>
      <c r="Q279" s="17">
        <f>IFERROR(VLOOKUP($K279,wiz[[Lanes]:[Min FRQT Load Check Lane]],7,FALSE),"n/a")</f>
        <v>92</v>
      </c>
      <c r="R279" s="17">
        <f>IFERROR(VLOOKUP($K279,wiz[[Lanes]:[Min FRQT Load Check Lane]],8,FALSE),"n/a")</f>
        <v>0.3</v>
      </c>
      <c r="S279" s="17">
        <f>IFERROR(VLOOKUP($K279,wiz[[Lanes]:[Min FRQT Load Check Lane]],9,FALSE),"n/a")</f>
        <v>0</v>
      </c>
      <c r="T279" s="17">
        <f>IFERROR(VLOOKUP($K279,wiz[[Lanes]:[Min FRQT Load Check Lane]],10,FALSE),"n/a")</f>
        <v>-53</v>
      </c>
      <c r="U279" s="17">
        <f>IFERROR(VLOOKUP($K279,wiz[[Lanes]:[Min FRQT Load Check Lane]],11,FALSE),"n/a")</f>
        <v>204</v>
      </c>
      <c r="V279" s="17">
        <f>IFERROR(VLOOKUP($K279,wiz[[Lanes]:[Min FRQT Load Check Lane]],12,FALSE),"n/a")</f>
        <v>-69</v>
      </c>
      <c r="W279" s="17">
        <f>IFERROR(VLOOKUP($K279,wiz[[Lanes]:[Min FRQT Load Check Lane]],13,FALSE),"n/a")</f>
        <v>82</v>
      </c>
    </row>
    <row r="280" spans="2:23" x14ac:dyDescent="0.3">
      <c r="B280" s="13" t="s">
        <v>3122</v>
      </c>
      <c r="C280" s="13" t="s">
        <v>2583</v>
      </c>
      <c r="D280" s="13" t="s">
        <v>2583</v>
      </c>
      <c r="E280" s="13" t="s">
        <v>3123</v>
      </c>
      <c r="F280" s="13">
        <v>29115</v>
      </c>
      <c r="G280" s="13" t="s">
        <v>2808</v>
      </c>
      <c r="H280" s="13">
        <v>43228</v>
      </c>
      <c r="I280" s="13">
        <v>1050.95</v>
      </c>
      <c r="J280" s="13" t="str">
        <f>VLOOKUP(D280,'Matched Names'!$A$1:$C$52,3,FALSE)</f>
        <v xml:space="preserve">HUSQVARNA            |   </v>
      </c>
      <c r="K280" t="str">
        <f t="shared" si="4"/>
        <v>HUSQVARNA | 2911543228</v>
      </c>
      <c r="L280" s="17" t="str">
        <f>IFERROR(VLOOKUP($K280,wiz[[Lanes]:[Min FRQT Load Check Lane]],2,FALSE),"n/a")</f>
        <v>n/a</v>
      </c>
      <c r="M280" s="17" t="str">
        <f>IFERROR(VLOOKUP($K280,wiz[[Lanes]:[Min FRQT Load Check Lane]],3,FALSE),"n/a")</f>
        <v>n/a</v>
      </c>
      <c r="N280" s="17" t="str">
        <f>IFERROR(VLOOKUP($K280,wiz[[Lanes]:[Min FRQT Load Check Lane]],4,FALSE),"n/a")</f>
        <v>n/a</v>
      </c>
      <c r="O280" s="17" t="str">
        <f>IFERROR(VLOOKUP($K280,wiz[[Lanes]:[Min FRQT Load Check Lane]],5,FALSE),"n/a")</f>
        <v>n/a</v>
      </c>
      <c r="P280" s="17" t="str">
        <f>IFERROR(VLOOKUP($K280,wiz[[Lanes]:[Min FRQT Load Check Lane]],6,FALSE),"n/a")</f>
        <v>n/a</v>
      </c>
      <c r="Q280" s="17" t="str">
        <f>IFERROR(VLOOKUP($K280,wiz[[Lanes]:[Min FRQT Load Check Lane]],7,FALSE),"n/a")</f>
        <v>n/a</v>
      </c>
      <c r="R280" s="17" t="str">
        <f>IFERROR(VLOOKUP($K280,wiz[[Lanes]:[Min FRQT Load Check Lane]],8,FALSE),"n/a")</f>
        <v>n/a</v>
      </c>
      <c r="S280" s="17" t="str">
        <f>IFERROR(VLOOKUP($K280,wiz[[Lanes]:[Min FRQT Load Check Lane]],9,FALSE),"n/a")</f>
        <v>n/a</v>
      </c>
      <c r="T280" s="17" t="str">
        <f>IFERROR(VLOOKUP($K280,wiz[[Lanes]:[Min FRQT Load Check Lane]],10,FALSE),"n/a")</f>
        <v>n/a</v>
      </c>
      <c r="U280" s="17" t="str">
        <f>IFERROR(VLOOKUP($K280,wiz[[Lanes]:[Min FRQT Load Check Lane]],11,FALSE),"n/a")</f>
        <v>n/a</v>
      </c>
      <c r="V280" s="17" t="str">
        <f>IFERROR(VLOOKUP($K280,wiz[[Lanes]:[Min FRQT Load Check Lane]],12,FALSE),"n/a")</f>
        <v>n/a</v>
      </c>
      <c r="W280" s="17" t="str">
        <f>IFERROR(VLOOKUP($K280,wiz[[Lanes]:[Min FRQT Load Check Lane]],13,FALSE),"n/a")</f>
        <v>n/a</v>
      </c>
    </row>
    <row r="281" spans="2:23" x14ac:dyDescent="0.3">
      <c r="B281" s="13" t="s">
        <v>3124</v>
      </c>
      <c r="C281" s="13" t="s">
        <v>2583</v>
      </c>
      <c r="D281" s="13" t="s">
        <v>2583</v>
      </c>
      <c r="E281" s="13" t="s">
        <v>3123</v>
      </c>
      <c r="F281" s="13">
        <v>29115</v>
      </c>
      <c r="G281" s="13" t="s">
        <v>3047</v>
      </c>
      <c r="H281" s="13">
        <v>43125</v>
      </c>
      <c r="I281" s="13">
        <v>28850.36</v>
      </c>
      <c r="J281" s="13" t="str">
        <f>VLOOKUP(D281,'Matched Names'!$A$1:$C$52,3,FALSE)</f>
        <v xml:space="preserve">HUSQVARNA            |   </v>
      </c>
      <c r="K281" t="str">
        <f t="shared" si="4"/>
        <v>HUSQVARNA | 2911543125</v>
      </c>
      <c r="L281" s="17">
        <f>IFERROR(VLOOKUP($K281,wiz[[Lanes]:[Min FRQT Load Check Lane]],2,FALSE),"n/a")</f>
        <v>42</v>
      </c>
      <c r="M281" s="17">
        <f>IFERROR(VLOOKUP($K281,wiz[[Lanes]:[Min FRQT Load Check Lane]],3,FALSE),"n/a")</f>
        <v>1.87</v>
      </c>
      <c r="N281" s="17">
        <f>IFERROR(VLOOKUP($K281,wiz[[Lanes]:[Min FRQT Load Check Lane]],4,FALSE),"n/a")</f>
        <v>0.11</v>
      </c>
      <c r="O281" s="17">
        <f>IFERROR(VLOOKUP($K281,wiz[[Lanes]:[Min FRQT Load Check Lane]],5,FALSE),"n/a")</f>
        <v>551</v>
      </c>
      <c r="P281" s="17">
        <f>IFERROR(VLOOKUP($K281,wiz[[Lanes]:[Min FRQT Load Check Lane]],6,FALSE),"n/a")</f>
        <v>1.0900000000000001</v>
      </c>
      <c r="Q281" s="17">
        <f>IFERROR(VLOOKUP($K281,wiz[[Lanes]:[Min FRQT Load Check Lane]],7,FALSE),"n/a")</f>
        <v>85</v>
      </c>
      <c r="R281" s="17">
        <f>IFERROR(VLOOKUP($K281,wiz[[Lanes]:[Min FRQT Load Check Lane]],8,FALSE),"n/a")</f>
        <v>0.31</v>
      </c>
      <c r="S281" s="17">
        <f>IFERROR(VLOOKUP($K281,wiz[[Lanes]:[Min FRQT Load Check Lane]],9,FALSE),"n/a")</f>
        <v>98</v>
      </c>
      <c r="T281" s="17">
        <f>IFERROR(VLOOKUP($K281,wiz[[Lanes]:[Min FRQT Load Check Lane]],10,FALSE),"n/a")</f>
        <v>-77</v>
      </c>
      <c r="U281" s="17">
        <f>IFERROR(VLOOKUP($K281,wiz[[Lanes]:[Min FRQT Load Check Lane]],11,FALSE),"n/a")</f>
        <v>3</v>
      </c>
      <c r="V281" s="17">
        <f>IFERROR(VLOOKUP($K281,wiz[[Lanes]:[Min FRQT Load Check Lane]],12,FALSE),"n/a")</f>
        <v>78</v>
      </c>
      <c r="W281" s="17">
        <f>IFERROR(VLOOKUP($K281,wiz[[Lanes]:[Min FRQT Load Check Lane]],13,FALSE),"n/a")</f>
        <v>4</v>
      </c>
    </row>
    <row r="282" spans="2:23" x14ac:dyDescent="0.3">
      <c r="B282" s="13" t="s">
        <v>3125</v>
      </c>
      <c r="C282" s="13" t="s">
        <v>2583</v>
      </c>
      <c r="D282" s="13" t="s">
        <v>2583</v>
      </c>
      <c r="E282" s="13" t="s">
        <v>2955</v>
      </c>
      <c r="F282" s="13">
        <v>61109</v>
      </c>
      <c r="G282" s="13" t="s">
        <v>3123</v>
      </c>
      <c r="H282" s="13">
        <v>29115</v>
      </c>
      <c r="I282" s="13">
        <v>1892.15</v>
      </c>
      <c r="J282" s="13" t="str">
        <f>VLOOKUP(D282,'Matched Names'!$A$1:$C$52,3,FALSE)</f>
        <v xml:space="preserve">HUSQVARNA            |   </v>
      </c>
      <c r="K282" t="str">
        <f t="shared" si="4"/>
        <v>HUSQVARNA | 6110929115</v>
      </c>
      <c r="L282" s="17" t="str">
        <f>IFERROR(VLOOKUP($K282,wiz[[Lanes]:[Min FRQT Load Check Lane]],2,FALSE),"n/a")</f>
        <v>n/a</v>
      </c>
      <c r="M282" s="17" t="str">
        <f>IFERROR(VLOOKUP($K282,wiz[[Lanes]:[Min FRQT Load Check Lane]],3,FALSE),"n/a")</f>
        <v>n/a</v>
      </c>
      <c r="N282" s="17" t="str">
        <f>IFERROR(VLOOKUP($K282,wiz[[Lanes]:[Min FRQT Load Check Lane]],4,FALSE),"n/a")</f>
        <v>n/a</v>
      </c>
      <c r="O282" s="17" t="str">
        <f>IFERROR(VLOOKUP($K282,wiz[[Lanes]:[Min FRQT Load Check Lane]],5,FALSE),"n/a")</f>
        <v>n/a</v>
      </c>
      <c r="P282" s="17" t="str">
        <f>IFERROR(VLOOKUP($K282,wiz[[Lanes]:[Min FRQT Load Check Lane]],6,FALSE),"n/a")</f>
        <v>n/a</v>
      </c>
      <c r="Q282" s="17" t="str">
        <f>IFERROR(VLOOKUP($K282,wiz[[Lanes]:[Min FRQT Load Check Lane]],7,FALSE),"n/a")</f>
        <v>n/a</v>
      </c>
      <c r="R282" s="17" t="str">
        <f>IFERROR(VLOOKUP($K282,wiz[[Lanes]:[Min FRQT Load Check Lane]],8,FALSE),"n/a")</f>
        <v>n/a</v>
      </c>
      <c r="S282" s="17" t="str">
        <f>IFERROR(VLOOKUP($K282,wiz[[Lanes]:[Min FRQT Load Check Lane]],9,FALSE),"n/a")</f>
        <v>n/a</v>
      </c>
      <c r="T282" s="17" t="str">
        <f>IFERROR(VLOOKUP($K282,wiz[[Lanes]:[Min FRQT Load Check Lane]],10,FALSE),"n/a")</f>
        <v>n/a</v>
      </c>
      <c r="U282" s="17" t="str">
        <f>IFERROR(VLOOKUP($K282,wiz[[Lanes]:[Min FRQT Load Check Lane]],11,FALSE),"n/a")</f>
        <v>n/a</v>
      </c>
      <c r="V282" s="17" t="str">
        <f>IFERROR(VLOOKUP($K282,wiz[[Lanes]:[Min FRQT Load Check Lane]],12,FALSE),"n/a")</f>
        <v>n/a</v>
      </c>
      <c r="W282" s="17" t="str">
        <f>IFERROR(VLOOKUP($K282,wiz[[Lanes]:[Min FRQT Load Check Lane]],13,FALSE),"n/a")</f>
        <v>n/a</v>
      </c>
    </row>
    <row r="283" spans="2:23" x14ac:dyDescent="0.3">
      <c r="B283" s="13" t="s">
        <v>3126</v>
      </c>
      <c r="C283" s="13" t="s">
        <v>2583</v>
      </c>
      <c r="D283" s="13" t="s">
        <v>2583</v>
      </c>
      <c r="E283" s="13" t="s">
        <v>3127</v>
      </c>
      <c r="F283" s="13">
        <v>60087</v>
      </c>
      <c r="G283" s="13" t="s">
        <v>3123</v>
      </c>
      <c r="H283" s="13">
        <v>29115</v>
      </c>
      <c r="I283" s="13">
        <v>5682.45</v>
      </c>
      <c r="J283" s="13" t="str">
        <f>VLOOKUP(D283,'Matched Names'!$A$1:$C$52,3,FALSE)</f>
        <v xml:space="preserve">HUSQVARNA            |   </v>
      </c>
      <c r="K283" t="str">
        <f t="shared" si="4"/>
        <v>HUSQVARNA | 6008729115</v>
      </c>
      <c r="L283" s="17" t="str">
        <f>IFERROR(VLOOKUP($K283,wiz[[Lanes]:[Min FRQT Load Check Lane]],2,FALSE),"n/a")</f>
        <v>n/a</v>
      </c>
      <c r="M283" s="17" t="str">
        <f>IFERROR(VLOOKUP($K283,wiz[[Lanes]:[Min FRQT Load Check Lane]],3,FALSE),"n/a")</f>
        <v>n/a</v>
      </c>
      <c r="N283" s="17" t="str">
        <f>IFERROR(VLOOKUP($K283,wiz[[Lanes]:[Min FRQT Load Check Lane]],4,FALSE),"n/a")</f>
        <v>n/a</v>
      </c>
      <c r="O283" s="17" t="str">
        <f>IFERROR(VLOOKUP($K283,wiz[[Lanes]:[Min FRQT Load Check Lane]],5,FALSE),"n/a")</f>
        <v>n/a</v>
      </c>
      <c r="P283" s="17" t="str">
        <f>IFERROR(VLOOKUP($K283,wiz[[Lanes]:[Min FRQT Load Check Lane]],6,FALSE),"n/a")</f>
        <v>n/a</v>
      </c>
      <c r="Q283" s="17" t="str">
        <f>IFERROR(VLOOKUP($K283,wiz[[Lanes]:[Min FRQT Load Check Lane]],7,FALSE),"n/a")</f>
        <v>n/a</v>
      </c>
      <c r="R283" s="17" t="str">
        <f>IFERROR(VLOOKUP($K283,wiz[[Lanes]:[Min FRQT Load Check Lane]],8,FALSE),"n/a")</f>
        <v>n/a</v>
      </c>
      <c r="S283" s="17" t="str">
        <f>IFERROR(VLOOKUP($K283,wiz[[Lanes]:[Min FRQT Load Check Lane]],9,FALSE),"n/a")</f>
        <v>n/a</v>
      </c>
      <c r="T283" s="17" t="str">
        <f>IFERROR(VLOOKUP($K283,wiz[[Lanes]:[Min FRQT Load Check Lane]],10,FALSE),"n/a")</f>
        <v>n/a</v>
      </c>
      <c r="U283" s="17" t="str">
        <f>IFERROR(VLOOKUP($K283,wiz[[Lanes]:[Min FRQT Load Check Lane]],11,FALSE),"n/a")</f>
        <v>n/a</v>
      </c>
      <c r="V283" s="17" t="str">
        <f>IFERROR(VLOOKUP($K283,wiz[[Lanes]:[Min FRQT Load Check Lane]],12,FALSE),"n/a")</f>
        <v>n/a</v>
      </c>
      <c r="W283" s="17" t="str">
        <f>IFERROR(VLOOKUP($K283,wiz[[Lanes]:[Min FRQT Load Check Lane]],13,FALSE),"n/a")</f>
        <v>n/a</v>
      </c>
    </row>
    <row r="284" spans="2:23" x14ac:dyDescent="0.3">
      <c r="B284" s="13" t="s">
        <v>3128</v>
      </c>
      <c r="C284" s="13" t="s">
        <v>2593</v>
      </c>
      <c r="D284" s="13" t="s">
        <v>2593</v>
      </c>
      <c r="E284" s="13" t="s">
        <v>3129</v>
      </c>
      <c r="F284" s="13">
        <v>36801</v>
      </c>
      <c r="G284" s="13" t="s">
        <v>3130</v>
      </c>
      <c r="H284" s="13">
        <v>21702</v>
      </c>
      <c r="I284" s="13">
        <v>1432.6</v>
      </c>
      <c r="J284" s="13" t="str">
        <f>VLOOKUP(D284,'Matched Names'!$A$1:$C$52,3,FALSE)</f>
        <v xml:space="preserve">JOANN FABRIC         |   </v>
      </c>
      <c r="K284" t="str">
        <f t="shared" si="4"/>
        <v>JOANN FABRIC | 3680121702</v>
      </c>
      <c r="L284" s="17" t="str">
        <f>IFERROR(VLOOKUP($K284,wiz[[Lanes]:[Min FRQT Load Check Lane]],2,FALSE),"n/a")</f>
        <v>n/a</v>
      </c>
      <c r="M284" s="17" t="str">
        <f>IFERROR(VLOOKUP($K284,wiz[[Lanes]:[Min FRQT Load Check Lane]],3,FALSE),"n/a")</f>
        <v>n/a</v>
      </c>
      <c r="N284" s="17" t="str">
        <f>IFERROR(VLOOKUP($K284,wiz[[Lanes]:[Min FRQT Load Check Lane]],4,FALSE),"n/a")</f>
        <v>n/a</v>
      </c>
      <c r="O284" s="17" t="str">
        <f>IFERROR(VLOOKUP($K284,wiz[[Lanes]:[Min FRQT Load Check Lane]],5,FALSE),"n/a")</f>
        <v>n/a</v>
      </c>
      <c r="P284" s="17" t="str">
        <f>IFERROR(VLOOKUP($K284,wiz[[Lanes]:[Min FRQT Load Check Lane]],6,FALSE),"n/a")</f>
        <v>n/a</v>
      </c>
      <c r="Q284" s="17" t="str">
        <f>IFERROR(VLOOKUP($K284,wiz[[Lanes]:[Min FRQT Load Check Lane]],7,FALSE),"n/a")</f>
        <v>n/a</v>
      </c>
      <c r="R284" s="17" t="str">
        <f>IFERROR(VLOOKUP($K284,wiz[[Lanes]:[Min FRQT Load Check Lane]],8,FALSE),"n/a")</f>
        <v>n/a</v>
      </c>
      <c r="S284" s="17" t="str">
        <f>IFERROR(VLOOKUP($K284,wiz[[Lanes]:[Min FRQT Load Check Lane]],9,FALSE),"n/a")</f>
        <v>n/a</v>
      </c>
      <c r="T284" s="17" t="str">
        <f>IFERROR(VLOOKUP($K284,wiz[[Lanes]:[Min FRQT Load Check Lane]],10,FALSE),"n/a")</f>
        <v>n/a</v>
      </c>
      <c r="U284" s="17" t="str">
        <f>IFERROR(VLOOKUP($K284,wiz[[Lanes]:[Min FRQT Load Check Lane]],11,FALSE),"n/a")</f>
        <v>n/a</v>
      </c>
      <c r="V284" s="17" t="str">
        <f>IFERROR(VLOOKUP($K284,wiz[[Lanes]:[Min FRQT Load Check Lane]],12,FALSE),"n/a")</f>
        <v>n/a</v>
      </c>
      <c r="W284" s="17" t="str">
        <f>IFERROR(VLOOKUP($K284,wiz[[Lanes]:[Min FRQT Load Check Lane]],13,FALSE),"n/a")</f>
        <v>n/a</v>
      </c>
    </row>
    <row r="285" spans="2:23" x14ac:dyDescent="0.3">
      <c r="B285" s="13" t="s">
        <v>3131</v>
      </c>
      <c r="C285" s="13" t="s">
        <v>2593</v>
      </c>
      <c r="D285" s="13" t="s">
        <v>2593</v>
      </c>
      <c r="E285" s="13" t="s">
        <v>3129</v>
      </c>
      <c r="F285" s="13">
        <v>36801</v>
      </c>
      <c r="G285" s="13" t="s">
        <v>3132</v>
      </c>
      <c r="H285" s="13">
        <v>38138</v>
      </c>
      <c r="I285" s="13">
        <v>950</v>
      </c>
      <c r="J285" s="13" t="str">
        <f>VLOOKUP(D285,'Matched Names'!$A$1:$C$52,3,FALSE)</f>
        <v xml:space="preserve">JOANN FABRIC         |   </v>
      </c>
      <c r="K285" t="str">
        <f t="shared" si="4"/>
        <v>JOANN FABRIC | 3680138138</v>
      </c>
      <c r="L285" s="17" t="str">
        <f>IFERROR(VLOOKUP($K285,wiz[[Lanes]:[Min FRQT Load Check Lane]],2,FALSE),"n/a")</f>
        <v>n/a</v>
      </c>
      <c r="M285" s="17" t="str">
        <f>IFERROR(VLOOKUP($K285,wiz[[Lanes]:[Min FRQT Load Check Lane]],3,FALSE),"n/a")</f>
        <v>n/a</v>
      </c>
      <c r="N285" s="17" t="str">
        <f>IFERROR(VLOOKUP($K285,wiz[[Lanes]:[Min FRQT Load Check Lane]],4,FALSE),"n/a")</f>
        <v>n/a</v>
      </c>
      <c r="O285" s="17" t="str">
        <f>IFERROR(VLOOKUP($K285,wiz[[Lanes]:[Min FRQT Load Check Lane]],5,FALSE),"n/a")</f>
        <v>n/a</v>
      </c>
      <c r="P285" s="17" t="str">
        <f>IFERROR(VLOOKUP($K285,wiz[[Lanes]:[Min FRQT Load Check Lane]],6,FALSE),"n/a")</f>
        <v>n/a</v>
      </c>
      <c r="Q285" s="17" t="str">
        <f>IFERROR(VLOOKUP($K285,wiz[[Lanes]:[Min FRQT Load Check Lane]],7,FALSE),"n/a")</f>
        <v>n/a</v>
      </c>
      <c r="R285" s="17" t="str">
        <f>IFERROR(VLOOKUP($K285,wiz[[Lanes]:[Min FRQT Load Check Lane]],8,FALSE),"n/a")</f>
        <v>n/a</v>
      </c>
      <c r="S285" s="17" t="str">
        <f>IFERROR(VLOOKUP($K285,wiz[[Lanes]:[Min FRQT Load Check Lane]],9,FALSE),"n/a")</f>
        <v>n/a</v>
      </c>
      <c r="T285" s="17" t="str">
        <f>IFERROR(VLOOKUP($K285,wiz[[Lanes]:[Min FRQT Load Check Lane]],10,FALSE),"n/a")</f>
        <v>n/a</v>
      </c>
      <c r="U285" s="17" t="str">
        <f>IFERROR(VLOOKUP($K285,wiz[[Lanes]:[Min FRQT Load Check Lane]],11,FALSE),"n/a")</f>
        <v>n/a</v>
      </c>
      <c r="V285" s="17" t="str">
        <f>IFERROR(VLOOKUP($K285,wiz[[Lanes]:[Min FRQT Load Check Lane]],12,FALSE),"n/a")</f>
        <v>n/a</v>
      </c>
      <c r="W285" s="17" t="str">
        <f>IFERROR(VLOOKUP($K285,wiz[[Lanes]:[Min FRQT Load Check Lane]],13,FALSE),"n/a")</f>
        <v>n/a</v>
      </c>
    </row>
    <row r="286" spans="2:23" x14ac:dyDescent="0.3">
      <c r="B286" s="13" t="s">
        <v>3133</v>
      </c>
      <c r="C286" s="13" t="s">
        <v>2593</v>
      </c>
      <c r="D286" s="13" t="s">
        <v>2593</v>
      </c>
      <c r="E286" s="13" t="s">
        <v>3129</v>
      </c>
      <c r="F286" s="13">
        <v>36801</v>
      </c>
      <c r="G286" s="13" t="s">
        <v>2854</v>
      </c>
      <c r="H286" s="13">
        <v>38305</v>
      </c>
      <c r="I286" s="13">
        <v>4250.3</v>
      </c>
      <c r="J286" s="13" t="str">
        <f>VLOOKUP(D286,'Matched Names'!$A$1:$C$52,3,FALSE)</f>
        <v xml:space="preserve">JOANN FABRIC         |   </v>
      </c>
      <c r="K286" t="str">
        <f t="shared" si="4"/>
        <v>JOANN FABRIC | 3680138305</v>
      </c>
      <c r="L286" s="17" t="str">
        <f>IFERROR(VLOOKUP($K286,wiz[[Lanes]:[Min FRQT Load Check Lane]],2,FALSE),"n/a")</f>
        <v>n/a</v>
      </c>
      <c r="M286" s="17" t="str">
        <f>IFERROR(VLOOKUP($K286,wiz[[Lanes]:[Min FRQT Load Check Lane]],3,FALSE),"n/a")</f>
        <v>n/a</v>
      </c>
      <c r="N286" s="17" t="str">
        <f>IFERROR(VLOOKUP($K286,wiz[[Lanes]:[Min FRQT Load Check Lane]],4,FALSE),"n/a")</f>
        <v>n/a</v>
      </c>
      <c r="O286" s="17" t="str">
        <f>IFERROR(VLOOKUP($K286,wiz[[Lanes]:[Min FRQT Load Check Lane]],5,FALSE),"n/a")</f>
        <v>n/a</v>
      </c>
      <c r="P286" s="17" t="str">
        <f>IFERROR(VLOOKUP($K286,wiz[[Lanes]:[Min FRQT Load Check Lane]],6,FALSE),"n/a")</f>
        <v>n/a</v>
      </c>
      <c r="Q286" s="17" t="str">
        <f>IFERROR(VLOOKUP($K286,wiz[[Lanes]:[Min FRQT Load Check Lane]],7,FALSE),"n/a")</f>
        <v>n/a</v>
      </c>
      <c r="R286" s="17" t="str">
        <f>IFERROR(VLOOKUP($K286,wiz[[Lanes]:[Min FRQT Load Check Lane]],8,FALSE),"n/a")</f>
        <v>n/a</v>
      </c>
      <c r="S286" s="17" t="str">
        <f>IFERROR(VLOOKUP($K286,wiz[[Lanes]:[Min FRQT Load Check Lane]],9,FALSE),"n/a")</f>
        <v>n/a</v>
      </c>
      <c r="T286" s="17" t="str">
        <f>IFERROR(VLOOKUP($K286,wiz[[Lanes]:[Min FRQT Load Check Lane]],10,FALSE),"n/a")</f>
        <v>n/a</v>
      </c>
      <c r="U286" s="17" t="str">
        <f>IFERROR(VLOOKUP($K286,wiz[[Lanes]:[Min FRQT Load Check Lane]],11,FALSE),"n/a")</f>
        <v>n/a</v>
      </c>
      <c r="V286" s="17" t="str">
        <f>IFERROR(VLOOKUP($K286,wiz[[Lanes]:[Min FRQT Load Check Lane]],12,FALSE),"n/a")</f>
        <v>n/a</v>
      </c>
      <c r="W286" s="17" t="str">
        <f>IFERROR(VLOOKUP($K286,wiz[[Lanes]:[Min FRQT Load Check Lane]],13,FALSE),"n/a")</f>
        <v>n/a</v>
      </c>
    </row>
    <row r="287" spans="2:23" x14ac:dyDescent="0.3">
      <c r="B287" s="13" t="s">
        <v>3134</v>
      </c>
      <c r="C287" s="13" t="s">
        <v>2593</v>
      </c>
      <c r="D287" s="13" t="s">
        <v>2593</v>
      </c>
      <c r="E287" s="13" t="s">
        <v>3129</v>
      </c>
      <c r="F287" s="13">
        <v>36801</v>
      </c>
      <c r="G287" s="13" t="s">
        <v>3135</v>
      </c>
      <c r="H287" s="13">
        <v>19702</v>
      </c>
      <c r="I287" s="13">
        <v>1611.2</v>
      </c>
      <c r="J287" s="13" t="str">
        <f>VLOOKUP(D287,'Matched Names'!$A$1:$C$52,3,FALSE)</f>
        <v xml:space="preserve">JOANN FABRIC         |   </v>
      </c>
      <c r="K287" t="str">
        <f t="shared" si="4"/>
        <v>JOANN FABRIC | 3680119702</v>
      </c>
      <c r="L287" s="17">
        <f>IFERROR(VLOOKUP($K287,wiz[[Lanes]:[Min FRQT Load Check Lane]],2,FALSE),"n/a")</f>
        <v>1</v>
      </c>
      <c r="M287" s="17">
        <f>IFERROR(VLOOKUP($K287,wiz[[Lanes]:[Min FRQT Load Check Lane]],3,FALSE),"n/a")</f>
        <v>1.9</v>
      </c>
      <c r="N287" s="17">
        <f>IFERROR(VLOOKUP($K287,wiz[[Lanes]:[Min FRQT Load Check Lane]],4,FALSE),"n/a")</f>
        <v>0.22</v>
      </c>
      <c r="O287" s="17">
        <f>IFERROR(VLOOKUP($K287,wiz[[Lanes]:[Min FRQT Load Check Lane]],5,FALSE),"n/a")</f>
        <v>848</v>
      </c>
      <c r="P287" s="17">
        <f>IFERROR(VLOOKUP($K287,wiz[[Lanes]:[Min FRQT Load Check Lane]],6,FALSE),"n/a")</f>
        <v>1.75</v>
      </c>
      <c r="Q287" s="17">
        <f>IFERROR(VLOOKUP($K287,wiz[[Lanes]:[Min FRQT Load Check Lane]],7,FALSE),"n/a")</f>
        <v>161</v>
      </c>
      <c r="R287" s="17">
        <f>IFERROR(VLOOKUP($K287,wiz[[Lanes]:[Min FRQT Load Check Lane]],8,FALSE),"n/a")</f>
        <v>0.4</v>
      </c>
      <c r="S287" s="17">
        <f>IFERROR(VLOOKUP($K287,wiz[[Lanes]:[Min FRQT Load Check Lane]],9,FALSE),"n/a")</f>
        <v>64</v>
      </c>
      <c r="T287" s="17">
        <f>IFERROR(VLOOKUP($K287,wiz[[Lanes]:[Min FRQT Load Check Lane]],10,FALSE),"n/a")</f>
        <v>-128</v>
      </c>
      <c r="U287" s="17">
        <f>IFERROR(VLOOKUP($K287,wiz[[Lanes]:[Min FRQT Load Check Lane]],11,FALSE),"n/a")</f>
        <v>3</v>
      </c>
      <c r="V287" s="17">
        <f>IFERROR(VLOOKUP($K287,wiz[[Lanes]:[Min FRQT Load Check Lane]],12,FALSE),"n/a")</f>
        <v>60</v>
      </c>
      <c r="W287" s="17">
        <f>IFERROR(VLOOKUP($K287,wiz[[Lanes]:[Min FRQT Load Check Lane]],13,FALSE),"n/a")</f>
        <v>-65</v>
      </c>
    </row>
    <row r="288" spans="2:23" x14ac:dyDescent="0.3">
      <c r="B288" s="13" t="s">
        <v>3136</v>
      </c>
      <c r="C288" s="13" t="s">
        <v>2593</v>
      </c>
      <c r="D288" s="13" t="s">
        <v>2593</v>
      </c>
      <c r="E288" s="13" t="s">
        <v>3129</v>
      </c>
      <c r="F288" s="13">
        <v>36801</v>
      </c>
      <c r="G288" s="13" t="s">
        <v>3129</v>
      </c>
      <c r="H288" s="13">
        <v>36801</v>
      </c>
      <c r="I288" s="13">
        <v>11640</v>
      </c>
      <c r="J288" s="13" t="str">
        <f>VLOOKUP(D288,'Matched Names'!$A$1:$C$52,3,FALSE)</f>
        <v xml:space="preserve">JOANN FABRIC         |   </v>
      </c>
      <c r="K288" t="str">
        <f t="shared" si="4"/>
        <v>JOANN FABRIC | 3680136801</v>
      </c>
      <c r="L288" s="17" t="str">
        <f>IFERROR(VLOOKUP($K288,wiz[[Lanes]:[Min FRQT Load Check Lane]],2,FALSE),"n/a")</f>
        <v>n/a</v>
      </c>
      <c r="M288" s="17" t="str">
        <f>IFERROR(VLOOKUP($K288,wiz[[Lanes]:[Min FRQT Load Check Lane]],3,FALSE),"n/a")</f>
        <v>n/a</v>
      </c>
      <c r="N288" s="17" t="str">
        <f>IFERROR(VLOOKUP($K288,wiz[[Lanes]:[Min FRQT Load Check Lane]],4,FALSE),"n/a")</f>
        <v>n/a</v>
      </c>
      <c r="O288" s="17" t="str">
        <f>IFERROR(VLOOKUP($K288,wiz[[Lanes]:[Min FRQT Load Check Lane]],5,FALSE),"n/a")</f>
        <v>n/a</v>
      </c>
      <c r="P288" s="17" t="str">
        <f>IFERROR(VLOOKUP($K288,wiz[[Lanes]:[Min FRQT Load Check Lane]],6,FALSE),"n/a")</f>
        <v>n/a</v>
      </c>
      <c r="Q288" s="17" t="str">
        <f>IFERROR(VLOOKUP($K288,wiz[[Lanes]:[Min FRQT Load Check Lane]],7,FALSE),"n/a")</f>
        <v>n/a</v>
      </c>
      <c r="R288" s="17" t="str">
        <f>IFERROR(VLOOKUP($K288,wiz[[Lanes]:[Min FRQT Load Check Lane]],8,FALSE),"n/a")</f>
        <v>n/a</v>
      </c>
      <c r="S288" s="17" t="str">
        <f>IFERROR(VLOOKUP($K288,wiz[[Lanes]:[Min FRQT Load Check Lane]],9,FALSE),"n/a")</f>
        <v>n/a</v>
      </c>
      <c r="T288" s="17" t="str">
        <f>IFERROR(VLOOKUP($K288,wiz[[Lanes]:[Min FRQT Load Check Lane]],10,FALSE),"n/a")</f>
        <v>n/a</v>
      </c>
      <c r="U288" s="17" t="str">
        <f>IFERROR(VLOOKUP($K288,wiz[[Lanes]:[Min FRQT Load Check Lane]],11,FALSE),"n/a")</f>
        <v>n/a</v>
      </c>
      <c r="V288" s="17" t="str">
        <f>IFERROR(VLOOKUP($K288,wiz[[Lanes]:[Min FRQT Load Check Lane]],12,FALSE),"n/a")</f>
        <v>n/a</v>
      </c>
      <c r="W288" s="17" t="str">
        <f>IFERROR(VLOOKUP($K288,wiz[[Lanes]:[Min FRQT Load Check Lane]],13,FALSE),"n/a")</f>
        <v>n/a</v>
      </c>
    </row>
    <row r="289" spans="2:23" x14ac:dyDescent="0.3">
      <c r="B289" s="13" t="s">
        <v>3137</v>
      </c>
      <c r="C289" s="13" t="s">
        <v>2588</v>
      </c>
      <c r="D289" s="13" t="s">
        <v>2588</v>
      </c>
      <c r="E289" s="13" t="s">
        <v>3138</v>
      </c>
      <c r="F289" s="13">
        <v>37331</v>
      </c>
      <c r="G289" s="13" t="s">
        <v>3139</v>
      </c>
      <c r="H289" s="13">
        <v>44875</v>
      </c>
      <c r="I289" s="13">
        <v>1643.5</v>
      </c>
      <c r="J289" s="13" t="str">
        <f>VLOOKUP(D289,'Matched Names'!$A$1:$C$52,3,FALSE)</f>
        <v xml:space="preserve">JOHNS MANVILLE       |   </v>
      </c>
      <c r="K289" t="str">
        <f t="shared" si="4"/>
        <v>JOHNS MANVILLE | 3733144875</v>
      </c>
      <c r="L289" s="17">
        <f>IFERROR(VLOOKUP($K289,wiz[[Lanes]:[Min FRQT Load Check Lane]],2,FALSE),"n/a")</f>
        <v>2</v>
      </c>
      <c r="M289" s="17">
        <f>IFERROR(VLOOKUP($K289,wiz[[Lanes]:[Min FRQT Load Check Lane]],3,FALSE),"n/a")</f>
        <v>1.73</v>
      </c>
      <c r="N289" s="17">
        <f>IFERROR(VLOOKUP($K289,wiz[[Lanes]:[Min FRQT Load Check Lane]],4,FALSE),"n/a")</f>
        <v>0.2</v>
      </c>
      <c r="O289" s="17">
        <f>IFERROR(VLOOKUP($K289,wiz[[Lanes]:[Min FRQT Load Check Lane]],5,FALSE),"n/a")</f>
        <v>475</v>
      </c>
      <c r="P289" s="17">
        <f>IFERROR(VLOOKUP($K289,wiz[[Lanes]:[Min FRQT Load Check Lane]],6,FALSE),"n/a")</f>
        <v>0.8</v>
      </c>
      <c r="Q289" s="17">
        <f>IFERROR(VLOOKUP($K289,wiz[[Lanes]:[Min FRQT Load Check Lane]],7,FALSE),"n/a")</f>
        <v>90</v>
      </c>
      <c r="R289" s="17">
        <f>IFERROR(VLOOKUP($K289,wiz[[Lanes]:[Min FRQT Load Check Lane]],8,FALSE),"n/a")</f>
        <v>0.33</v>
      </c>
      <c r="S289" s="17">
        <f>IFERROR(VLOOKUP($K289,wiz[[Lanes]:[Min FRQT Load Check Lane]],9,FALSE),"n/a")</f>
        <v>4</v>
      </c>
      <c r="T289" s="17">
        <f>IFERROR(VLOOKUP($K289,wiz[[Lanes]:[Min FRQT Load Check Lane]],10,FALSE),"n/a")</f>
        <v>-140</v>
      </c>
      <c r="U289" s="17">
        <f>IFERROR(VLOOKUP($K289,wiz[[Lanes]:[Min FRQT Load Check Lane]],11,FALSE),"n/a")</f>
        <v>39</v>
      </c>
      <c r="V289" s="17">
        <f>IFERROR(VLOOKUP($K289,wiz[[Lanes]:[Min FRQT Load Check Lane]],12,FALSE),"n/a")</f>
        <v>239</v>
      </c>
      <c r="W289" s="17">
        <f>IFERROR(VLOOKUP($K289,wiz[[Lanes]:[Min FRQT Load Check Lane]],13,FALSE),"n/a")</f>
        <v>138</v>
      </c>
    </row>
    <row r="290" spans="2:23" x14ac:dyDescent="0.3">
      <c r="B290" s="13" t="s">
        <v>3140</v>
      </c>
      <c r="C290" s="13" t="s">
        <v>2588</v>
      </c>
      <c r="D290" s="13" t="s">
        <v>2588</v>
      </c>
      <c r="E290" s="13" t="s">
        <v>2875</v>
      </c>
      <c r="F290" s="13">
        <v>46268</v>
      </c>
      <c r="G290" s="13" t="s">
        <v>3141</v>
      </c>
      <c r="H290" s="13">
        <v>76033</v>
      </c>
      <c r="I290" s="13">
        <v>7183.8</v>
      </c>
      <c r="J290" s="13" t="str">
        <f>VLOOKUP(D290,'Matched Names'!$A$1:$C$52,3,FALSE)</f>
        <v xml:space="preserve">JOHNS MANVILLE       |   </v>
      </c>
      <c r="K290" t="str">
        <f t="shared" si="4"/>
        <v>JOHNS MANVILLE | 4626876033</v>
      </c>
      <c r="L290" s="17" t="str">
        <f>IFERROR(VLOOKUP($K290,wiz[[Lanes]:[Min FRQT Load Check Lane]],2,FALSE),"n/a")</f>
        <v>n/a</v>
      </c>
      <c r="M290" s="17" t="str">
        <f>IFERROR(VLOOKUP($K290,wiz[[Lanes]:[Min FRQT Load Check Lane]],3,FALSE),"n/a")</f>
        <v>n/a</v>
      </c>
      <c r="N290" s="17" t="str">
        <f>IFERROR(VLOOKUP($K290,wiz[[Lanes]:[Min FRQT Load Check Lane]],4,FALSE),"n/a")</f>
        <v>n/a</v>
      </c>
      <c r="O290" s="17" t="str">
        <f>IFERROR(VLOOKUP($K290,wiz[[Lanes]:[Min FRQT Load Check Lane]],5,FALSE),"n/a")</f>
        <v>n/a</v>
      </c>
      <c r="P290" s="17" t="str">
        <f>IFERROR(VLOOKUP($K290,wiz[[Lanes]:[Min FRQT Load Check Lane]],6,FALSE),"n/a")</f>
        <v>n/a</v>
      </c>
      <c r="Q290" s="17" t="str">
        <f>IFERROR(VLOOKUP($K290,wiz[[Lanes]:[Min FRQT Load Check Lane]],7,FALSE),"n/a")</f>
        <v>n/a</v>
      </c>
      <c r="R290" s="17" t="str">
        <f>IFERROR(VLOOKUP($K290,wiz[[Lanes]:[Min FRQT Load Check Lane]],8,FALSE),"n/a")</f>
        <v>n/a</v>
      </c>
      <c r="S290" s="17" t="str">
        <f>IFERROR(VLOOKUP($K290,wiz[[Lanes]:[Min FRQT Load Check Lane]],9,FALSE),"n/a")</f>
        <v>n/a</v>
      </c>
      <c r="T290" s="17" t="str">
        <f>IFERROR(VLOOKUP($K290,wiz[[Lanes]:[Min FRQT Load Check Lane]],10,FALSE),"n/a")</f>
        <v>n/a</v>
      </c>
      <c r="U290" s="17" t="str">
        <f>IFERROR(VLOOKUP($K290,wiz[[Lanes]:[Min FRQT Load Check Lane]],11,FALSE),"n/a")</f>
        <v>n/a</v>
      </c>
      <c r="V290" s="17" t="str">
        <f>IFERROR(VLOOKUP($K290,wiz[[Lanes]:[Min FRQT Load Check Lane]],12,FALSE),"n/a")</f>
        <v>n/a</v>
      </c>
      <c r="W290" s="17" t="str">
        <f>IFERROR(VLOOKUP($K290,wiz[[Lanes]:[Min FRQT Load Check Lane]],13,FALSE),"n/a")</f>
        <v>n/a</v>
      </c>
    </row>
    <row r="291" spans="2:23" x14ac:dyDescent="0.3">
      <c r="B291" s="13" t="s">
        <v>3142</v>
      </c>
      <c r="C291" s="13" t="s">
        <v>2588</v>
      </c>
      <c r="D291" s="13" t="s">
        <v>2588</v>
      </c>
      <c r="E291" s="13" t="s">
        <v>2875</v>
      </c>
      <c r="F291" s="13">
        <v>46268</v>
      </c>
      <c r="G291" s="13" t="s">
        <v>3143</v>
      </c>
      <c r="H291" s="13">
        <v>30041</v>
      </c>
      <c r="I291" s="13">
        <v>984.96</v>
      </c>
      <c r="J291" s="13" t="str">
        <f>VLOOKUP(D291,'Matched Names'!$A$1:$C$52,3,FALSE)</f>
        <v xml:space="preserve">JOHNS MANVILLE       |   </v>
      </c>
      <c r="K291" t="str">
        <f t="shared" si="4"/>
        <v>JOHNS MANVILLE | 4626830041</v>
      </c>
      <c r="L291" s="17" t="str">
        <f>IFERROR(VLOOKUP($K291,wiz[[Lanes]:[Min FRQT Load Check Lane]],2,FALSE),"n/a")</f>
        <v>n/a</v>
      </c>
      <c r="M291" s="17" t="str">
        <f>IFERROR(VLOOKUP($K291,wiz[[Lanes]:[Min FRQT Load Check Lane]],3,FALSE),"n/a")</f>
        <v>n/a</v>
      </c>
      <c r="N291" s="17" t="str">
        <f>IFERROR(VLOOKUP($K291,wiz[[Lanes]:[Min FRQT Load Check Lane]],4,FALSE),"n/a")</f>
        <v>n/a</v>
      </c>
      <c r="O291" s="17" t="str">
        <f>IFERROR(VLOOKUP($K291,wiz[[Lanes]:[Min FRQT Load Check Lane]],5,FALSE),"n/a")</f>
        <v>n/a</v>
      </c>
      <c r="P291" s="17" t="str">
        <f>IFERROR(VLOOKUP($K291,wiz[[Lanes]:[Min FRQT Load Check Lane]],6,FALSE),"n/a")</f>
        <v>n/a</v>
      </c>
      <c r="Q291" s="17" t="str">
        <f>IFERROR(VLOOKUP($K291,wiz[[Lanes]:[Min FRQT Load Check Lane]],7,FALSE),"n/a")</f>
        <v>n/a</v>
      </c>
      <c r="R291" s="17" t="str">
        <f>IFERROR(VLOOKUP($K291,wiz[[Lanes]:[Min FRQT Load Check Lane]],8,FALSE),"n/a")</f>
        <v>n/a</v>
      </c>
      <c r="S291" s="17" t="str">
        <f>IFERROR(VLOOKUP($K291,wiz[[Lanes]:[Min FRQT Load Check Lane]],9,FALSE),"n/a")</f>
        <v>n/a</v>
      </c>
      <c r="T291" s="17" t="str">
        <f>IFERROR(VLOOKUP($K291,wiz[[Lanes]:[Min FRQT Load Check Lane]],10,FALSE),"n/a")</f>
        <v>n/a</v>
      </c>
      <c r="U291" s="17" t="str">
        <f>IFERROR(VLOOKUP($K291,wiz[[Lanes]:[Min FRQT Load Check Lane]],11,FALSE),"n/a")</f>
        <v>n/a</v>
      </c>
      <c r="V291" s="17" t="str">
        <f>IFERROR(VLOOKUP($K291,wiz[[Lanes]:[Min FRQT Load Check Lane]],12,FALSE),"n/a")</f>
        <v>n/a</v>
      </c>
      <c r="W291" s="17" t="str">
        <f>IFERROR(VLOOKUP($K291,wiz[[Lanes]:[Min FRQT Load Check Lane]],13,FALSE),"n/a")</f>
        <v>n/a</v>
      </c>
    </row>
    <row r="292" spans="2:23" x14ac:dyDescent="0.3">
      <c r="B292" s="13" t="s">
        <v>3144</v>
      </c>
      <c r="C292" s="13" t="s">
        <v>2588</v>
      </c>
      <c r="D292" s="13" t="s">
        <v>2588</v>
      </c>
      <c r="E292" s="13" t="s">
        <v>2875</v>
      </c>
      <c r="F292" s="13">
        <v>46268</v>
      </c>
      <c r="G292" s="13" t="s">
        <v>3076</v>
      </c>
      <c r="H292" s="13">
        <v>29715</v>
      </c>
      <c r="I292" s="13">
        <v>1154.1500000000001</v>
      </c>
      <c r="J292" s="13" t="str">
        <f>VLOOKUP(D292,'Matched Names'!$A$1:$C$52,3,FALSE)</f>
        <v xml:space="preserve">JOHNS MANVILLE       |   </v>
      </c>
      <c r="K292" t="str">
        <f t="shared" si="4"/>
        <v>JOHNS MANVILLE | 4626829715</v>
      </c>
      <c r="L292" s="17" t="str">
        <f>IFERROR(VLOOKUP($K292,wiz[[Lanes]:[Min FRQT Load Check Lane]],2,FALSE),"n/a")</f>
        <v>n/a</v>
      </c>
      <c r="M292" s="17" t="str">
        <f>IFERROR(VLOOKUP($K292,wiz[[Lanes]:[Min FRQT Load Check Lane]],3,FALSE),"n/a")</f>
        <v>n/a</v>
      </c>
      <c r="N292" s="17" t="str">
        <f>IFERROR(VLOOKUP($K292,wiz[[Lanes]:[Min FRQT Load Check Lane]],4,FALSE),"n/a")</f>
        <v>n/a</v>
      </c>
      <c r="O292" s="17" t="str">
        <f>IFERROR(VLOOKUP($K292,wiz[[Lanes]:[Min FRQT Load Check Lane]],5,FALSE),"n/a")</f>
        <v>n/a</v>
      </c>
      <c r="P292" s="17" t="str">
        <f>IFERROR(VLOOKUP($K292,wiz[[Lanes]:[Min FRQT Load Check Lane]],6,FALSE),"n/a")</f>
        <v>n/a</v>
      </c>
      <c r="Q292" s="17" t="str">
        <f>IFERROR(VLOOKUP($K292,wiz[[Lanes]:[Min FRQT Load Check Lane]],7,FALSE),"n/a")</f>
        <v>n/a</v>
      </c>
      <c r="R292" s="17" t="str">
        <f>IFERROR(VLOOKUP($K292,wiz[[Lanes]:[Min FRQT Load Check Lane]],8,FALSE),"n/a")</f>
        <v>n/a</v>
      </c>
      <c r="S292" s="17" t="str">
        <f>IFERROR(VLOOKUP($K292,wiz[[Lanes]:[Min FRQT Load Check Lane]],9,FALSE),"n/a")</f>
        <v>n/a</v>
      </c>
      <c r="T292" s="17" t="str">
        <f>IFERROR(VLOOKUP($K292,wiz[[Lanes]:[Min FRQT Load Check Lane]],10,FALSE),"n/a")</f>
        <v>n/a</v>
      </c>
      <c r="U292" s="17" t="str">
        <f>IFERROR(VLOOKUP($K292,wiz[[Lanes]:[Min FRQT Load Check Lane]],11,FALSE),"n/a")</f>
        <v>n/a</v>
      </c>
      <c r="V292" s="17" t="str">
        <f>IFERROR(VLOOKUP($K292,wiz[[Lanes]:[Min FRQT Load Check Lane]],12,FALSE),"n/a")</f>
        <v>n/a</v>
      </c>
      <c r="W292" s="17" t="str">
        <f>IFERROR(VLOOKUP($K292,wiz[[Lanes]:[Min FRQT Load Check Lane]],13,FALSE),"n/a")</f>
        <v>n/a</v>
      </c>
    </row>
    <row r="293" spans="2:23" x14ac:dyDescent="0.3">
      <c r="B293" s="13" t="s">
        <v>3145</v>
      </c>
      <c r="C293" s="13" t="s">
        <v>2588</v>
      </c>
      <c r="D293" s="13" t="s">
        <v>2588</v>
      </c>
      <c r="E293" s="13" t="s">
        <v>2875</v>
      </c>
      <c r="F293" s="13">
        <v>46268</v>
      </c>
      <c r="G293" s="13" t="s">
        <v>3146</v>
      </c>
      <c r="H293" s="13">
        <v>27530</v>
      </c>
      <c r="I293" s="13">
        <v>1373.5</v>
      </c>
      <c r="J293" s="13" t="str">
        <f>VLOOKUP(D293,'Matched Names'!$A$1:$C$52,3,FALSE)</f>
        <v xml:space="preserve">JOHNS MANVILLE       |   </v>
      </c>
      <c r="K293" t="str">
        <f t="shared" si="4"/>
        <v>JOHNS MANVILLE | 4626827530</v>
      </c>
      <c r="L293" s="17" t="str">
        <f>IFERROR(VLOOKUP($K293,wiz[[Lanes]:[Min FRQT Load Check Lane]],2,FALSE),"n/a")</f>
        <v>n/a</v>
      </c>
      <c r="M293" s="17" t="str">
        <f>IFERROR(VLOOKUP($K293,wiz[[Lanes]:[Min FRQT Load Check Lane]],3,FALSE),"n/a")</f>
        <v>n/a</v>
      </c>
      <c r="N293" s="17" t="str">
        <f>IFERROR(VLOOKUP($K293,wiz[[Lanes]:[Min FRQT Load Check Lane]],4,FALSE),"n/a")</f>
        <v>n/a</v>
      </c>
      <c r="O293" s="17" t="str">
        <f>IFERROR(VLOOKUP($K293,wiz[[Lanes]:[Min FRQT Load Check Lane]],5,FALSE),"n/a")</f>
        <v>n/a</v>
      </c>
      <c r="P293" s="17" t="str">
        <f>IFERROR(VLOOKUP($K293,wiz[[Lanes]:[Min FRQT Load Check Lane]],6,FALSE),"n/a")</f>
        <v>n/a</v>
      </c>
      <c r="Q293" s="17" t="str">
        <f>IFERROR(VLOOKUP($K293,wiz[[Lanes]:[Min FRQT Load Check Lane]],7,FALSE),"n/a")</f>
        <v>n/a</v>
      </c>
      <c r="R293" s="17" t="str">
        <f>IFERROR(VLOOKUP($K293,wiz[[Lanes]:[Min FRQT Load Check Lane]],8,FALSE),"n/a")</f>
        <v>n/a</v>
      </c>
      <c r="S293" s="17" t="str">
        <f>IFERROR(VLOOKUP($K293,wiz[[Lanes]:[Min FRQT Load Check Lane]],9,FALSE),"n/a")</f>
        <v>n/a</v>
      </c>
      <c r="T293" s="17" t="str">
        <f>IFERROR(VLOOKUP($K293,wiz[[Lanes]:[Min FRQT Load Check Lane]],10,FALSE),"n/a")</f>
        <v>n/a</v>
      </c>
      <c r="U293" s="17" t="str">
        <f>IFERROR(VLOOKUP($K293,wiz[[Lanes]:[Min FRQT Load Check Lane]],11,FALSE),"n/a")</f>
        <v>n/a</v>
      </c>
      <c r="V293" s="17" t="str">
        <f>IFERROR(VLOOKUP($K293,wiz[[Lanes]:[Min FRQT Load Check Lane]],12,FALSE),"n/a")</f>
        <v>n/a</v>
      </c>
      <c r="W293" s="17" t="str">
        <f>IFERROR(VLOOKUP($K293,wiz[[Lanes]:[Min FRQT Load Check Lane]],13,FALSE),"n/a")</f>
        <v>n/a</v>
      </c>
    </row>
    <row r="294" spans="2:23" x14ac:dyDescent="0.3">
      <c r="B294" s="13" t="s">
        <v>3147</v>
      </c>
      <c r="C294" s="13" t="s">
        <v>2588</v>
      </c>
      <c r="D294" s="13" t="s">
        <v>2588</v>
      </c>
      <c r="E294" s="13" t="s">
        <v>2875</v>
      </c>
      <c r="F294" s="13">
        <v>46268</v>
      </c>
      <c r="G294" s="13" t="s">
        <v>3148</v>
      </c>
      <c r="H294" s="13">
        <v>27409</v>
      </c>
      <c r="I294" s="13">
        <v>1113.1500000000001</v>
      </c>
      <c r="J294" s="13" t="str">
        <f>VLOOKUP(D294,'Matched Names'!$A$1:$C$52,3,FALSE)</f>
        <v xml:space="preserve">JOHNS MANVILLE       |   </v>
      </c>
      <c r="K294" t="str">
        <f t="shared" si="4"/>
        <v>JOHNS MANVILLE | 4626827409</v>
      </c>
      <c r="L294" s="17" t="str">
        <f>IFERROR(VLOOKUP($K294,wiz[[Lanes]:[Min FRQT Load Check Lane]],2,FALSE),"n/a")</f>
        <v>n/a</v>
      </c>
      <c r="M294" s="17" t="str">
        <f>IFERROR(VLOOKUP($K294,wiz[[Lanes]:[Min FRQT Load Check Lane]],3,FALSE),"n/a")</f>
        <v>n/a</v>
      </c>
      <c r="N294" s="17" t="str">
        <f>IFERROR(VLOOKUP($K294,wiz[[Lanes]:[Min FRQT Load Check Lane]],4,FALSE),"n/a")</f>
        <v>n/a</v>
      </c>
      <c r="O294" s="17" t="str">
        <f>IFERROR(VLOOKUP($K294,wiz[[Lanes]:[Min FRQT Load Check Lane]],5,FALSE),"n/a")</f>
        <v>n/a</v>
      </c>
      <c r="P294" s="17" t="str">
        <f>IFERROR(VLOOKUP($K294,wiz[[Lanes]:[Min FRQT Load Check Lane]],6,FALSE),"n/a")</f>
        <v>n/a</v>
      </c>
      <c r="Q294" s="17" t="str">
        <f>IFERROR(VLOOKUP($K294,wiz[[Lanes]:[Min FRQT Load Check Lane]],7,FALSE),"n/a")</f>
        <v>n/a</v>
      </c>
      <c r="R294" s="17" t="str">
        <f>IFERROR(VLOOKUP($K294,wiz[[Lanes]:[Min FRQT Load Check Lane]],8,FALSE),"n/a")</f>
        <v>n/a</v>
      </c>
      <c r="S294" s="17" t="str">
        <f>IFERROR(VLOOKUP($K294,wiz[[Lanes]:[Min FRQT Load Check Lane]],9,FALSE),"n/a")</f>
        <v>n/a</v>
      </c>
      <c r="T294" s="17" t="str">
        <f>IFERROR(VLOOKUP($K294,wiz[[Lanes]:[Min FRQT Load Check Lane]],10,FALSE),"n/a")</f>
        <v>n/a</v>
      </c>
      <c r="U294" s="17" t="str">
        <f>IFERROR(VLOOKUP($K294,wiz[[Lanes]:[Min FRQT Load Check Lane]],11,FALSE),"n/a")</f>
        <v>n/a</v>
      </c>
      <c r="V294" s="17" t="str">
        <f>IFERROR(VLOOKUP($K294,wiz[[Lanes]:[Min FRQT Load Check Lane]],12,FALSE),"n/a")</f>
        <v>n/a</v>
      </c>
      <c r="W294" s="17" t="str">
        <f>IFERROR(VLOOKUP($K294,wiz[[Lanes]:[Min FRQT Load Check Lane]],13,FALSE),"n/a")</f>
        <v>n/a</v>
      </c>
    </row>
    <row r="295" spans="2:23" x14ac:dyDescent="0.3">
      <c r="B295" s="13" t="s">
        <v>3149</v>
      </c>
      <c r="C295" s="13" t="s">
        <v>2588</v>
      </c>
      <c r="D295" s="13" t="s">
        <v>2588</v>
      </c>
      <c r="E295" s="13" t="s">
        <v>2875</v>
      </c>
      <c r="F295" s="13">
        <v>46268</v>
      </c>
      <c r="G295" s="13" t="s">
        <v>3150</v>
      </c>
      <c r="H295" s="13">
        <v>37938</v>
      </c>
      <c r="I295" s="13">
        <v>612.5</v>
      </c>
      <c r="J295" s="13" t="str">
        <f>VLOOKUP(D295,'Matched Names'!$A$1:$C$52,3,FALSE)</f>
        <v xml:space="preserve">JOHNS MANVILLE       |   </v>
      </c>
      <c r="K295" t="str">
        <f t="shared" si="4"/>
        <v>JOHNS MANVILLE | 4626837938</v>
      </c>
      <c r="L295" s="17" t="str">
        <f>IFERROR(VLOOKUP($K295,wiz[[Lanes]:[Min FRQT Load Check Lane]],2,FALSE),"n/a")</f>
        <v>n/a</v>
      </c>
      <c r="M295" s="17" t="str">
        <f>IFERROR(VLOOKUP($K295,wiz[[Lanes]:[Min FRQT Load Check Lane]],3,FALSE),"n/a")</f>
        <v>n/a</v>
      </c>
      <c r="N295" s="17" t="str">
        <f>IFERROR(VLOOKUP($K295,wiz[[Lanes]:[Min FRQT Load Check Lane]],4,FALSE),"n/a")</f>
        <v>n/a</v>
      </c>
      <c r="O295" s="17" t="str">
        <f>IFERROR(VLOOKUP($K295,wiz[[Lanes]:[Min FRQT Load Check Lane]],5,FALSE),"n/a")</f>
        <v>n/a</v>
      </c>
      <c r="P295" s="17" t="str">
        <f>IFERROR(VLOOKUP($K295,wiz[[Lanes]:[Min FRQT Load Check Lane]],6,FALSE),"n/a")</f>
        <v>n/a</v>
      </c>
      <c r="Q295" s="17" t="str">
        <f>IFERROR(VLOOKUP($K295,wiz[[Lanes]:[Min FRQT Load Check Lane]],7,FALSE),"n/a")</f>
        <v>n/a</v>
      </c>
      <c r="R295" s="17" t="str">
        <f>IFERROR(VLOOKUP($K295,wiz[[Lanes]:[Min FRQT Load Check Lane]],8,FALSE),"n/a")</f>
        <v>n/a</v>
      </c>
      <c r="S295" s="17" t="str">
        <f>IFERROR(VLOOKUP($K295,wiz[[Lanes]:[Min FRQT Load Check Lane]],9,FALSE),"n/a")</f>
        <v>n/a</v>
      </c>
      <c r="T295" s="17" t="str">
        <f>IFERROR(VLOOKUP($K295,wiz[[Lanes]:[Min FRQT Load Check Lane]],10,FALSE),"n/a")</f>
        <v>n/a</v>
      </c>
      <c r="U295" s="17" t="str">
        <f>IFERROR(VLOOKUP($K295,wiz[[Lanes]:[Min FRQT Load Check Lane]],11,FALSE),"n/a")</f>
        <v>n/a</v>
      </c>
      <c r="V295" s="17" t="str">
        <f>IFERROR(VLOOKUP($K295,wiz[[Lanes]:[Min FRQT Load Check Lane]],12,FALSE),"n/a")</f>
        <v>n/a</v>
      </c>
      <c r="W295" s="17" t="str">
        <f>IFERROR(VLOOKUP($K295,wiz[[Lanes]:[Min FRQT Load Check Lane]],13,FALSE),"n/a")</f>
        <v>n/a</v>
      </c>
    </row>
    <row r="296" spans="2:23" x14ac:dyDescent="0.3">
      <c r="B296" s="13" t="s">
        <v>3151</v>
      </c>
      <c r="C296" s="13" t="s">
        <v>2588</v>
      </c>
      <c r="D296" s="13" t="s">
        <v>2588</v>
      </c>
      <c r="E296" s="13" t="s">
        <v>2875</v>
      </c>
      <c r="F296" s="13">
        <v>46268</v>
      </c>
      <c r="G296" s="13" t="s">
        <v>2635</v>
      </c>
      <c r="H296" s="13">
        <v>38116</v>
      </c>
      <c r="I296" s="13">
        <v>1554</v>
      </c>
      <c r="J296" s="13" t="str">
        <f>VLOOKUP(D296,'Matched Names'!$A$1:$C$52,3,FALSE)</f>
        <v xml:space="preserve">JOHNS MANVILLE       |   </v>
      </c>
      <c r="K296" t="str">
        <f t="shared" si="4"/>
        <v>JOHNS MANVILLE | 4626838116</v>
      </c>
      <c r="L296" s="17" t="str">
        <f>IFERROR(VLOOKUP($K296,wiz[[Lanes]:[Min FRQT Load Check Lane]],2,FALSE),"n/a")</f>
        <v>n/a</v>
      </c>
      <c r="M296" s="17" t="str">
        <f>IFERROR(VLOOKUP($K296,wiz[[Lanes]:[Min FRQT Load Check Lane]],3,FALSE),"n/a")</f>
        <v>n/a</v>
      </c>
      <c r="N296" s="17" t="str">
        <f>IFERROR(VLOOKUP($K296,wiz[[Lanes]:[Min FRQT Load Check Lane]],4,FALSE),"n/a")</f>
        <v>n/a</v>
      </c>
      <c r="O296" s="17" t="str">
        <f>IFERROR(VLOOKUP($K296,wiz[[Lanes]:[Min FRQT Load Check Lane]],5,FALSE),"n/a")</f>
        <v>n/a</v>
      </c>
      <c r="P296" s="17" t="str">
        <f>IFERROR(VLOOKUP($K296,wiz[[Lanes]:[Min FRQT Load Check Lane]],6,FALSE),"n/a")</f>
        <v>n/a</v>
      </c>
      <c r="Q296" s="17" t="str">
        <f>IFERROR(VLOOKUP($K296,wiz[[Lanes]:[Min FRQT Load Check Lane]],7,FALSE),"n/a")</f>
        <v>n/a</v>
      </c>
      <c r="R296" s="17" t="str">
        <f>IFERROR(VLOOKUP($K296,wiz[[Lanes]:[Min FRQT Load Check Lane]],8,FALSE),"n/a")</f>
        <v>n/a</v>
      </c>
      <c r="S296" s="17" t="str">
        <f>IFERROR(VLOOKUP($K296,wiz[[Lanes]:[Min FRQT Load Check Lane]],9,FALSE),"n/a")</f>
        <v>n/a</v>
      </c>
      <c r="T296" s="17" t="str">
        <f>IFERROR(VLOOKUP($K296,wiz[[Lanes]:[Min FRQT Load Check Lane]],10,FALSE),"n/a")</f>
        <v>n/a</v>
      </c>
      <c r="U296" s="17" t="str">
        <f>IFERROR(VLOOKUP($K296,wiz[[Lanes]:[Min FRQT Load Check Lane]],11,FALSE),"n/a")</f>
        <v>n/a</v>
      </c>
      <c r="V296" s="17" t="str">
        <f>IFERROR(VLOOKUP($K296,wiz[[Lanes]:[Min FRQT Load Check Lane]],12,FALSE),"n/a")</f>
        <v>n/a</v>
      </c>
      <c r="W296" s="17" t="str">
        <f>IFERROR(VLOOKUP($K296,wiz[[Lanes]:[Min FRQT Load Check Lane]],13,FALSE),"n/a")</f>
        <v>n/a</v>
      </c>
    </row>
    <row r="297" spans="2:23" x14ac:dyDescent="0.3">
      <c r="B297" s="13" t="s">
        <v>3152</v>
      </c>
      <c r="C297" s="13" t="s">
        <v>2588</v>
      </c>
      <c r="D297" s="13" t="s">
        <v>2588</v>
      </c>
      <c r="E297" s="13" t="s">
        <v>2875</v>
      </c>
      <c r="F297" s="13">
        <v>46268</v>
      </c>
      <c r="G297" s="13" t="s">
        <v>3153</v>
      </c>
      <c r="H297" s="13">
        <v>30680</v>
      </c>
      <c r="I297" s="13">
        <v>9626.8799999999992</v>
      </c>
      <c r="J297" s="13" t="str">
        <f>VLOOKUP(D297,'Matched Names'!$A$1:$C$52,3,FALSE)</f>
        <v xml:space="preserve">JOHNS MANVILLE       |   </v>
      </c>
      <c r="K297" t="str">
        <f t="shared" si="4"/>
        <v>JOHNS MANVILLE | 4626830680</v>
      </c>
      <c r="L297" s="17" t="str">
        <f>IFERROR(VLOOKUP($K297,wiz[[Lanes]:[Min FRQT Load Check Lane]],2,FALSE),"n/a")</f>
        <v>n/a</v>
      </c>
      <c r="M297" s="17" t="str">
        <f>IFERROR(VLOOKUP($K297,wiz[[Lanes]:[Min FRQT Load Check Lane]],3,FALSE),"n/a")</f>
        <v>n/a</v>
      </c>
      <c r="N297" s="17" t="str">
        <f>IFERROR(VLOOKUP($K297,wiz[[Lanes]:[Min FRQT Load Check Lane]],4,FALSE),"n/a")</f>
        <v>n/a</v>
      </c>
      <c r="O297" s="17" t="str">
        <f>IFERROR(VLOOKUP($K297,wiz[[Lanes]:[Min FRQT Load Check Lane]],5,FALSE),"n/a")</f>
        <v>n/a</v>
      </c>
      <c r="P297" s="17" t="str">
        <f>IFERROR(VLOOKUP($K297,wiz[[Lanes]:[Min FRQT Load Check Lane]],6,FALSE),"n/a")</f>
        <v>n/a</v>
      </c>
      <c r="Q297" s="17" t="str">
        <f>IFERROR(VLOOKUP($K297,wiz[[Lanes]:[Min FRQT Load Check Lane]],7,FALSE),"n/a")</f>
        <v>n/a</v>
      </c>
      <c r="R297" s="17" t="str">
        <f>IFERROR(VLOOKUP($K297,wiz[[Lanes]:[Min FRQT Load Check Lane]],8,FALSE),"n/a")</f>
        <v>n/a</v>
      </c>
      <c r="S297" s="17" t="str">
        <f>IFERROR(VLOOKUP($K297,wiz[[Lanes]:[Min FRQT Load Check Lane]],9,FALSE),"n/a")</f>
        <v>n/a</v>
      </c>
      <c r="T297" s="17" t="str">
        <f>IFERROR(VLOOKUP($K297,wiz[[Lanes]:[Min FRQT Load Check Lane]],10,FALSE),"n/a")</f>
        <v>n/a</v>
      </c>
      <c r="U297" s="17" t="str">
        <f>IFERROR(VLOOKUP($K297,wiz[[Lanes]:[Min FRQT Load Check Lane]],11,FALSE),"n/a")</f>
        <v>n/a</v>
      </c>
      <c r="V297" s="17" t="str">
        <f>IFERROR(VLOOKUP($K297,wiz[[Lanes]:[Min FRQT Load Check Lane]],12,FALSE),"n/a")</f>
        <v>n/a</v>
      </c>
      <c r="W297" s="17" t="str">
        <f>IFERROR(VLOOKUP($K297,wiz[[Lanes]:[Min FRQT Load Check Lane]],13,FALSE),"n/a")</f>
        <v>n/a</v>
      </c>
    </row>
    <row r="298" spans="2:23" x14ac:dyDescent="0.3">
      <c r="B298" s="13" t="s">
        <v>3154</v>
      </c>
      <c r="C298" s="13" t="s">
        <v>2588</v>
      </c>
      <c r="D298" s="13" t="s">
        <v>2588</v>
      </c>
      <c r="E298" s="13" t="s">
        <v>2746</v>
      </c>
      <c r="F298" s="13">
        <v>47374</v>
      </c>
      <c r="G298" s="13" t="s">
        <v>3155</v>
      </c>
      <c r="H298" s="13">
        <v>30103</v>
      </c>
      <c r="I298" s="13">
        <v>5168.16</v>
      </c>
      <c r="J298" s="13" t="str">
        <f>VLOOKUP(D298,'Matched Names'!$A$1:$C$52,3,FALSE)</f>
        <v xml:space="preserve">JOHNS MANVILLE       |   </v>
      </c>
      <c r="K298" t="str">
        <f t="shared" si="4"/>
        <v>JOHNS MANVILLE | 4737430103</v>
      </c>
      <c r="L298" s="17">
        <f>IFERROR(VLOOKUP($K298,wiz[[Lanes]:[Min FRQT Load Check Lane]],2,FALSE),"n/a")</f>
        <v>5</v>
      </c>
      <c r="M298" s="17">
        <f>IFERROR(VLOOKUP($K298,wiz[[Lanes]:[Min FRQT Load Check Lane]],3,FALSE),"n/a")</f>
        <v>1.94</v>
      </c>
      <c r="N298" s="17">
        <f>IFERROR(VLOOKUP($K298,wiz[[Lanes]:[Min FRQT Load Check Lane]],4,FALSE),"n/a")</f>
        <v>0.19</v>
      </c>
      <c r="O298" s="17">
        <f>IFERROR(VLOOKUP($K298,wiz[[Lanes]:[Min FRQT Load Check Lane]],5,FALSE),"n/a")</f>
        <v>444</v>
      </c>
      <c r="P298" s="17">
        <f>IFERROR(VLOOKUP($K298,wiz[[Lanes]:[Min FRQT Load Check Lane]],6,FALSE),"n/a")</f>
        <v>0.85</v>
      </c>
      <c r="Q298" s="17">
        <f>IFERROR(VLOOKUP($K298,wiz[[Lanes]:[Min FRQT Load Check Lane]],7,FALSE),"n/a")</f>
        <v>62</v>
      </c>
      <c r="R298" s="17">
        <f>IFERROR(VLOOKUP($K298,wiz[[Lanes]:[Min FRQT Load Check Lane]],8,FALSE),"n/a")</f>
        <v>0.28999999999999998</v>
      </c>
      <c r="S298" s="17">
        <f>IFERROR(VLOOKUP($K298,wiz[[Lanes]:[Min FRQT Load Check Lane]],9,FALSE),"n/a")</f>
        <v>7</v>
      </c>
      <c r="T298" s="17">
        <f>IFERROR(VLOOKUP($K298,wiz[[Lanes]:[Min FRQT Load Check Lane]],10,FALSE),"n/a")</f>
        <v>-151</v>
      </c>
      <c r="U298" s="17">
        <f>IFERROR(VLOOKUP($K298,wiz[[Lanes]:[Min FRQT Load Check Lane]],11,FALSE),"n/a")</f>
        <v>8</v>
      </c>
      <c r="V298" s="17">
        <f>IFERROR(VLOOKUP($K298,wiz[[Lanes]:[Min FRQT Load Check Lane]],12,FALSE),"n/a")</f>
        <v>90</v>
      </c>
      <c r="W298" s="17">
        <f>IFERROR(VLOOKUP($K298,wiz[[Lanes]:[Min FRQT Load Check Lane]],13,FALSE),"n/a")</f>
        <v>-53</v>
      </c>
    </row>
    <row r="299" spans="2:23" x14ac:dyDescent="0.3">
      <c r="B299" s="13" t="s">
        <v>3156</v>
      </c>
      <c r="C299" s="13" t="s">
        <v>3157</v>
      </c>
      <c r="D299" s="13" t="s">
        <v>3158</v>
      </c>
      <c r="E299" s="13" t="s">
        <v>3159</v>
      </c>
      <c r="F299" s="13">
        <v>78666</v>
      </c>
      <c r="G299" s="13" t="s">
        <v>3160</v>
      </c>
      <c r="H299" s="13">
        <v>36207</v>
      </c>
      <c r="I299" s="13">
        <v>1205.8399999999999</v>
      </c>
      <c r="J299" s="13" t="e">
        <f>VLOOKUP(D299,'Matched Names'!$A$1:$C$52,3,FALSE)</f>
        <v>#N/A</v>
      </c>
      <c r="K299" t="e">
        <f t="shared" si="4"/>
        <v>#N/A</v>
      </c>
      <c r="L299" s="17" t="str">
        <f>IFERROR(VLOOKUP($K299,wiz[[Lanes]:[Min FRQT Load Check Lane]],2,FALSE),"n/a")</f>
        <v>n/a</v>
      </c>
      <c r="M299" s="17" t="str">
        <f>IFERROR(VLOOKUP($K299,wiz[[Lanes]:[Min FRQT Load Check Lane]],3,FALSE),"n/a")</f>
        <v>n/a</v>
      </c>
      <c r="N299" s="17" t="str">
        <f>IFERROR(VLOOKUP($K299,wiz[[Lanes]:[Min FRQT Load Check Lane]],4,FALSE),"n/a")</f>
        <v>n/a</v>
      </c>
      <c r="O299" s="17" t="str">
        <f>IFERROR(VLOOKUP($K299,wiz[[Lanes]:[Min FRQT Load Check Lane]],5,FALSE),"n/a")</f>
        <v>n/a</v>
      </c>
      <c r="P299" s="17" t="str">
        <f>IFERROR(VLOOKUP($K299,wiz[[Lanes]:[Min FRQT Load Check Lane]],6,FALSE),"n/a")</f>
        <v>n/a</v>
      </c>
      <c r="Q299" s="17" t="str">
        <f>IFERROR(VLOOKUP($K299,wiz[[Lanes]:[Min FRQT Load Check Lane]],7,FALSE),"n/a")</f>
        <v>n/a</v>
      </c>
      <c r="R299" s="17" t="str">
        <f>IFERROR(VLOOKUP($K299,wiz[[Lanes]:[Min FRQT Load Check Lane]],8,FALSE),"n/a")</f>
        <v>n/a</v>
      </c>
      <c r="S299" s="17" t="str">
        <f>IFERROR(VLOOKUP($K299,wiz[[Lanes]:[Min FRQT Load Check Lane]],9,FALSE),"n/a")</f>
        <v>n/a</v>
      </c>
      <c r="T299" s="17" t="str">
        <f>IFERROR(VLOOKUP($K299,wiz[[Lanes]:[Min FRQT Load Check Lane]],10,FALSE),"n/a")</f>
        <v>n/a</v>
      </c>
      <c r="U299" s="17" t="str">
        <f>IFERROR(VLOOKUP($K299,wiz[[Lanes]:[Min FRQT Load Check Lane]],11,FALSE),"n/a")</f>
        <v>n/a</v>
      </c>
      <c r="V299" s="17" t="str">
        <f>IFERROR(VLOOKUP($K299,wiz[[Lanes]:[Min FRQT Load Check Lane]],12,FALSE),"n/a")</f>
        <v>n/a</v>
      </c>
      <c r="W299" s="17" t="str">
        <f>IFERROR(VLOOKUP($K299,wiz[[Lanes]:[Min FRQT Load Check Lane]],13,FALSE),"n/a")</f>
        <v>n/a</v>
      </c>
    </row>
    <row r="300" spans="2:23" x14ac:dyDescent="0.3">
      <c r="B300" s="13" t="s">
        <v>3161</v>
      </c>
      <c r="C300" s="13" t="s">
        <v>2598</v>
      </c>
      <c r="D300" s="13" t="s">
        <v>2547</v>
      </c>
      <c r="E300" s="13" t="s">
        <v>3162</v>
      </c>
      <c r="F300" s="13">
        <v>60101</v>
      </c>
      <c r="G300" s="13" t="s">
        <v>3163</v>
      </c>
      <c r="H300" s="13">
        <v>17601</v>
      </c>
      <c r="I300" s="13">
        <v>5181.75</v>
      </c>
      <c r="J300" s="13" t="str">
        <f>VLOOKUP(D300,'Matched Names'!$A$1:$C$52,3,FALSE)</f>
        <v xml:space="preserve">KELLOGG COMPANY  MLXP|   </v>
      </c>
      <c r="K300" t="str">
        <f t="shared" si="4"/>
        <v>KELLOGG COMPANY MLXP| 6010117601</v>
      </c>
      <c r="L300" s="17">
        <f>IFERROR(VLOOKUP($K300,wiz[[Lanes]:[Min FRQT Load Check Lane]],2,FALSE),"n/a")</f>
        <v>3</v>
      </c>
      <c r="M300" s="17">
        <f>IFERROR(VLOOKUP($K300,wiz[[Lanes]:[Min FRQT Load Check Lane]],3,FALSE),"n/a")</f>
        <v>2.4500000000000002</v>
      </c>
      <c r="N300" s="17">
        <f>IFERROR(VLOOKUP($K300,wiz[[Lanes]:[Min FRQT Load Check Lane]],4,FALSE),"n/a")</f>
        <v>0.3</v>
      </c>
      <c r="O300" s="17">
        <f>IFERROR(VLOOKUP($K300,wiz[[Lanes]:[Min FRQT Load Check Lane]],5,FALSE),"n/a")</f>
        <v>706</v>
      </c>
      <c r="P300" s="17">
        <f>IFERROR(VLOOKUP($K300,wiz[[Lanes]:[Min FRQT Load Check Lane]],6,FALSE),"n/a")</f>
        <v>1.63</v>
      </c>
      <c r="Q300" s="17">
        <f>IFERROR(VLOOKUP($K300,wiz[[Lanes]:[Min FRQT Load Check Lane]],7,FALSE),"n/a")</f>
        <v>34</v>
      </c>
      <c r="R300" s="17">
        <f>IFERROR(VLOOKUP($K300,wiz[[Lanes]:[Min FRQT Load Check Lane]],8,FALSE),"n/a")</f>
        <v>0.25</v>
      </c>
      <c r="S300" s="17">
        <f>IFERROR(VLOOKUP($K300,wiz[[Lanes]:[Min FRQT Load Check Lane]],9,FALSE),"n/a")</f>
        <v>71</v>
      </c>
      <c r="T300" s="17">
        <f>IFERROR(VLOOKUP($K300,wiz[[Lanes]:[Min FRQT Load Check Lane]],10,FALSE),"n/a")</f>
        <v>-22</v>
      </c>
      <c r="U300" s="17">
        <f>IFERROR(VLOOKUP($K300,wiz[[Lanes]:[Min FRQT Load Check Lane]],11,FALSE),"n/a")</f>
        <v>-5</v>
      </c>
      <c r="V300" s="17">
        <f>IFERROR(VLOOKUP($K300,wiz[[Lanes]:[Min FRQT Load Check Lane]],12,FALSE),"n/a")</f>
        <v>-9</v>
      </c>
      <c r="W300" s="17">
        <f>IFERROR(VLOOKUP($K300,wiz[[Lanes]:[Min FRQT Load Check Lane]],13,FALSE),"n/a")</f>
        <v>-36</v>
      </c>
    </row>
    <row r="301" spans="2:23" x14ac:dyDescent="0.3">
      <c r="B301" s="13" t="s">
        <v>3164</v>
      </c>
      <c r="C301" s="13" t="s">
        <v>2598</v>
      </c>
      <c r="D301" s="13" t="s">
        <v>2547</v>
      </c>
      <c r="E301" s="13" t="s">
        <v>2971</v>
      </c>
      <c r="F301" s="13">
        <v>60803</v>
      </c>
      <c r="G301" s="13" t="s">
        <v>3165</v>
      </c>
      <c r="H301" s="13">
        <v>18031</v>
      </c>
      <c r="I301" s="13">
        <v>20521.2</v>
      </c>
      <c r="J301" s="13" t="str">
        <f>VLOOKUP(D301,'Matched Names'!$A$1:$C$52,3,FALSE)</f>
        <v xml:space="preserve">KELLOGG COMPANY  MLXP|   </v>
      </c>
      <c r="K301" t="str">
        <f t="shared" si="4"/>
        <v>KELLOGG COMPANY MLXP| 6080318031</v>
      </c>
      <c r="L301" s="17">
        <f>IFERROR(VLOOKUP($K301,wiz[[Lanes]:[Min FRQT Load Check Lane]],2,FALSE),"n/a")</f>
        <v>16</v>
      </c>
      <c r="M301" s="17">
        <f>IFERROR(VLOOKUP($K301,wiz[[Lanes]:[Min FRQT Load Check Lane]],3,FALSE),"n/a")</f>
        <v>2.4500000000000002</v>
      </c>
      <c r="N301" s="17">
        <f>IFERROR(VLOOKUP($K301,wiz[[Lanes]:[Min FRQT Load Check Lane]],4,FALSE),"n/a")</f>
        <v>0.28999999999999998</v>
      </c>
      <c r="O301" s="17">
        <f>IFERROR(VLOOKUP($K301,wiz[[Lanes]:[Min FRQT Load Check Lane]],5,FALSE),"n/a")</f>
        <v>698</v>
      </c>
      <c r="P301" s="17">
        <f>IFERROR(VLOOKUP($K301,wiz[[Lanes]:[Min FRQT Load Check Lane]],6,FALSE),"n/a")</f>
        <v>1.68</v>
      </c>
      <c r="Q301" s="17">
        <f>IFERROR(VLOOKUP($K301,wiz[[Lanes]:[Min FRQT Load Check Lane]],7,FALSE),"n/a")</f>
        <v>45</v>
      </c>
      <c r="R301" s="17">
        <f>IFERROR(VLOOKUP($K301,wiz[[Lanes]:[Min FRQT Load Check Lane]],8,FALSE),"n/a")</f>
        <v>0.28000000000000003</v>
      </c>
      <c r="S301" s="17">
        <f>IFERROR(VLOOKUP($K301,wiz[[Lanes]:[Min FRQT Load Check Lane]],9,FALSE),"n/a")</f>
        <v>81</v>
      </c>
      <c r="T301" s="17">
        <f>IFERROR(VLOOKUP($K301,wiz[[Lanes]:[Min FRQT Load Check Lane]],10,FALSE),"n/a")</f>
        <v>-134</v>
      </c>
      <c r="U301" s="17">
        <f>IFERROR(VLOOKUP($K301,wiz[[Lanes]:[Min FRQT Load Check Lane]],11,FALSE),"n/a")</f>
        <v>-69</v>
      </c>
      <c r="V301" s="17">
        <f>IFERROR(VLOOKUP($K301,wiz[[Lanes]:[Min FRQT Load Check Lane]],12,FALSE),"n/a")</f>
        <v>57</v>
      </c>
      <c r="W301" s="17">
        <f>IFERROR(VLOOKUP($K301,wiz[[Lanes]:[Min FRQT Load Check Lane]],13,FALSE),"n/a")</f>
        <v>-146</v>
      </c>
    </row>
    <row r="302" spans="2:23" x14ac:dyDescent="0.3">
      <c r="B302" s="13" t="s">
        <v>3166</v>
      </c>
      <c r="C302" s="13" t="s">
        <v>2598</v>
      </c>
      <c r="D302" s="13" t="s">
        <v>2547</v>
      </c>
      <c r="E302" s="13" t="s">
        <v>2884</v>
      </c>
      <c r="F302" s="13">
        <v>30349</v>
      </c>
      <c r="G302" s="13" t="s">
        <v>2971</v>
      </c>
      <c r="H302" s="13">
        <v>60803</v>
      </c>
      <c r="I302" s="13">
        <v>1011</v>
      </c>
      <c r="J302" s="13" t="str">
        <f>VLOOKUP(D302,'Matched Names'!$A$1:$C$52,3,FALSE)</f>
        <v xml:space="preserve">KELLOGG COMPANY  MLXP|   </v>
      </c>
      <c r="K302" t="str">
        <f t="shared" si="4"/>
        <v>KELLOGG COMPANY MLXP| 3034960803</v>
      </c>
      <c r="L302" s="17" t="str">
        <f>IFERROR(VLOOKUP($K302,wiz[[Lanes]:[Min FRQT Load Check Lane]],2,FALSE),"n/a")</f>
        <v>n/a</v>
      </c>
      <c r="M302" s="17" t="str">
        <f>IFERROR(VLOOKUP($K302,wiz[[Lanes]:[Min FRQT Load Check Lane]],3,FALSE),"n/a")</f>
        <v>n/a</v>
      </c>
      <c r="N302" s="17" t="str">
        <f>IFERROR(VLOOKUP($K302,wiz[[Lanes]:[Min FRQT Load Check Lane]],4,FALSE),"n/a")</f>
        <v>n/a</v>
      </c>
      <c r="O302" s="17" t="str">
        <f>IFERROR(VLOOKUP($K302,wiz[[Lanes]:[Min FRQT Load Check Lane]],5,FALSE),"n/a")</f>
        <v>n/a</v>
      </c>
      <c r="P302" s="17" t="str">
        <f>IFERROR(VLOOKUP($K302,wiz[[Lanes]:[Min FRQT Load Check Lane]],6,FALSE),"n/a")</f>
        <v>n/a</v>
      </c>
      <c r="Q302" s="17" t="str">
        <f>IFERROR(VLOOKUP($K302,wiz[[Lanes]:[Min FRQT Load Check Lane]],7,FALSE),"n/a")</f>
        <v>n/a</v>
      </c>
      <c r="R302" s="17" t="str">
        <f>IFERROR(VLOOKUP($K302,wiz[[Lanes]:[Min FRQT Load Check Lane]],8,FALSE),"n/a")</f>
        <v>n/a</v>
      </c>
      <c r="S302" s="17" t="str">
        <f>IFERROR(VLOOKUP($K302,wiz[[Lanes]:[Min FRQT Load Check Lane]],9,FALSE),"n/a")</f>
        <v>n/a</v>
      </c>
      <c r="T302" s="17" t="str">
        <f>IFERROR(VLOOKUP($K302,wiz[[Lanes]:[Min FRQT Load Check Lane]],10,FALSE),"n/a")</f>
        <v>n/a</v>
      </c>
      <c r="U302" s="17" t="str">
        <f>IFERROR(VLOOKUP($K302,wiz[[Lanes]:[Min FRQT Load Check Lane]],11,FALSE),"n/a")</f>
        <v>n/a</v>
      </c>
      <c r="V302" s="17" t="str">
        <f>IFERROR(VLOOKUP($K302,wiz[[Lanes]:[Min FRQT Load Check Lane]],12,FALSE),"n/a")</f>
        <v>n/a</v>
      </c>
      <c r="W302" s="17" t="str">
        <f>IFERROR(VLOOKUP($K302,wiz[[Lanes]:[Min FRQT Load Check Lane]],13,FALSE),"n/a")</f>
        <v>n/a</v>
      </c>
    </row>
    <row r="303" spans="2:23" x14ac:dyDescent="0.3">
      <c r="B303" s="13" t="s">
        <v>3167</v>
      </c>
      <c r="C303" s="13" t="s">
        <v>2598</v>
      </c>
      <c r="D303" s="13" t="s">
        <v>2547</v>
      </c>
      <c r="E303" s="13" t="s">
        <v>2884</v>
      </c>
      <c r="F303" s="13">
        <v>30349</v>
      </c>
      <c r="G303" s="13" t="s">
        <v>2838</v>
      </c>
      <c r="H303" s="13">
        <v>37013</v>
      </c>
      <c r="I303" s="13">
        <v>451</v>
      </c>
      <c r="J303" s="13" t="str">
        <f>VLOOKUP(D303,'Matched Names'!$A$1:$C$52,3,FALSE)</f>
        <v xml:space="preserve">KELLOGG COMPANY  MLXP|   </v>
      </c>
      <c r="K303" t="str">
        <f t="shared" si="4"/>
        <v>KELLOGG COMPANY MLXP| 3034937013</v>
      </c>
      <c r="L303" s="17" t="str">
        <f>IFERROR(VLOOKUP($K303,wiz[[Lanes]:[Min FRQT Load Check Lane]],2,FALSE),"n/a")</f>
        <v>n/a</v>
      </c>
      <c r="M303" s="17" t="str">
        <f>IFERROR(VLOOKUP($K303,wiz[[Lanes]:[Min FRQT Load Check Lane]],3,FALSE),"n/a")</f>
        <v>n/a</v>
      </c>
      <c r="N303" s="17" t="str">
        <f>IFERROR(VLOOKUP($K303,wiz[[Lanes]:[Min FRQT Load Check Lane]],4,FALSE),"n/a")</f>
        <v>n/a</v>
      </c>
      <c r="O303" s="17" t="str">
        <f>IFERROR(VLOOKUP($K303,wiz[[Lanes]:[Min FRQT Load Check Lane]],5,FALSE),"n/a")</f>
        <v>n/a</v>
      </c>
      <c r="P303" s="17" t="str">
        <f>IFERROR(VLOOKUP($K303,wiz[[Lanes]:[Min FRQT Load Check Lane]],6,FALSE),"n/a")</f>
        <v>n/a</v>
      </c>
      <c r="Q303" s="17" t="str">
        <f>IFERROR(VLOOKUP($K303,wiz[[Lanes]:[Min FRQT Load Check Lane]],7,FALSE),"n/a")</f>
        <v>n/a</v>
      </c>
      <c r="R303" s="17" t="str">
        <f>IFERROR(VLOOKUP($K303,wiz[[Lanes]:[Min FRQT Load Check Lane]],8,FALSE),"n/a")</f>
        <v>n/a</v>
      </c>
      <c r="S303" s="17" t="str">
        <f>IFERROR(VLOOKUP($K303,wiz[[Lanes]:[Min FRQT Load Check Lane]],9,FALSE),"n/a")</f>
        <v>n/a</v>
      </c>
      <c r="T303" s="17" t="str">
        <f>IFERROR(VLOOKUP($K303,wiz[[Lanes]:[Min FRQT Load Check Lane]],10,FALSE),"n/a")</f>
        <v>n/a</v>
      </c>
      <c r="U303" s="17" t="str">
        <f>IFERROR(VLOOKUP($K303,wiz[[Lanes]:[Min FRQT Load Check Lane]],11,FALSE),"n/a")</f>
        <v>n/a</v>
      </c>
      <c r="V303" s="17" t="str">
        <f>IFERROR(VLOOKUP($K303,wiz[[Lanes]:[Min FRQT Load Check Lane]],12,FALSE),"n/a")</f>
        <v>n/a</v>
      </c>
      <c r="W303" s="17" t="str">
        <f>IFERROR(VLOOKUP($K303,wiz[[Lanes]:[Min FRQT Load Check Lane]],13,FALSE),"n/a")</f>
        <v>n/a</v>
      </c>
    </row>
    <row r="304" spans="2:23" x14ac:dyDescent="0.3">
      <c r="B304" s="13" t="s">
        <v>3168</v>
      </c>
      <c r="C304" s="13" t="s">
        <v>2598</v>
      </c>
      <c r="D304" s="13" t="s">
        <v>2547</v>
      </c>
      <c r="E304" s="13" t="s">
        <v>2884</v>
      </c>
      <c r="F304" s="13">
        <v>30349</v>
      </c>
      <c r="G304" s="13" t="s">
        <v>3169</v>
      </c>
      <c r="H304" s="13">
        <v>37303</v>
      </c>
      <c r="I304" s="13">
        <v>513</v>
      </c>
      <c r="J304" s="13" t="str">
        <f>VLOOKUP(D304,'Matched Names'!$A$1:$C$52,3,FALSE)</f>
        <v xml:space="preserve">KELLOGG COMPANY  MLXP|   </v>
      </c>
      <c r="K304" t="str">
        <f t="shared" si="4"/>
        <v>KELLOGG COMPANY MLXP| 3034937303</v>
      </c>
      <c r="L304" s="17" t="str">
        <f>IFERROR(VLOOKUP($K304,wiz[[Lanes]:[Min FRQT Load Check Lane]],2,FALSE),"n/a")</f>
        <v>n/a</v>
      </c>
      <c r="M304" s="17" t="str">
        <f>IFERROR(VLOOKUP($K304,wiz[[Lanes]:[Min FRQT Load Check Lane]],3,FALSE),"n/a")</f>
        <v>n/a</v>
      </c>
      <c r="N304" s="17" t="str">
        <f>IFERROR(VLOOKUP($K304,wiz[[Lanes]:[Min FRQT Load Check Lane]],4,FALSE),"n/a")</f>
        <v>n/a</v>
      </c>
      <c r="O304" s="17" t="str">
        <f>IFERROR(VLOOKUP($K304,wiz[[Lanes]:[Min FRQT Load Check Lane]],5,FALSE),"n/a")</f>
        <v>n/a</v>
      </c>
      <c r="P304" s="17" t="str">
        <f>IFERROR(VLOOKUP($K304,wiz[[Lanes]:[Min FRQT Load Check Lane]],6,FALSE),"n/a")</f>
        <v>n/a</v>
      </c>
      <c r="Q304" s="17" t="str">
        <f>IFERROR(VLOOKUP($K304,wiz[[Lanes]:[Min FRQT Load Check Lane]],7,FALSE),"n/a")</f>
        <v>n/a</v>
      </c>
      <c r="R304" s="17" t="str">
        <f>IFERROR(VLOOKUP($K304,wiz[[Lanes]:[Min FRQT Load Check Lane]],8,FALSE),"n/a")</f>
        <v>n/a</v>
      </c>
      <c r="S304" s="17" t="str">
        <f>IFERROR(VLOOKUP($K304,wiz[[Lanes]:[Min FRQT Load Check Lane]],9,FALSE),"n/a")</f>
        <v>n/a</v>
      </c>
      <c r="T304" s="17" t="str">
        <f>IFERROR(VLOOKUP($K304,wiz[[Lanes]:[Min FRQT Load Check Lane]],10,FALSE),"n/a")</f>
        <v>n/a</v>
      </c>
      <c r="U304" s="17" t="str">
        <f>IFERROR(VLOOKUP($K304,wiz[[Lanes]:[Min FRQT Load Check Lane]],11,FALSE),"n/a")</f>
        <v>n/a</v>
      </c>
      <c r="V304" s="17" t="str">
        <f>IFERROR(VLOOKUP($K304,wiz[[Lanes]:[Min FRQT Load Check Lane]],12,FALSE),"n/a")</f>
        <v>n/a</v>
      </c>
      <c r="W304" s="17" t="str">
        <f>IFERROR(VLOOKUP($K304,wiz[[Lanes]:[Min FRQT Load Check Lane]],13,FALSE),"n/a")</f>
        <v>n/a</v>
      </c>
    </row>
    <row r="305" spans="2:23" x14ac:dyDescent="0.3">
      <c r="B305" s="13" t="s">
        <v>3170</v>
      </c>
      <c r="C305" s="13" t="s">
        <v>2598</v>
      </c>
      <c r="D305" s="13" t="s">
        <v>2547</v>
      </c>
      <c r="E305" s="13" t="s">
        <v>2884</v>
      </c>
      <c r="F305" s="13">
        <v>30349</v>
      </c>
      <c r="G305" s="13" t="s">
        <v>3171</v>
      </c>
      <c r="H305" s="13">
        <v>35217</v>
      </c>
      <c r="I305" s="13">
        <v>526</v>
      </c>
      <c r="J305" s="13" t="str">
        <f>VLOOKUP(D305,'Matched Names'!$A$1:$C$52,3,FALSE)</f>
        <v xml:space="preserve">KELLOGG COMPANY  MLXP|   </v>
      </c>
      <c r="K305" t="str">
        <f t="shared" si="4"/>
        <v>KELLOGG COMPANY MLXP| 3034935217</v>
      </c>
      <c r="L305" s="17" t="str">
        <f>IFERROR(VLOOKUP($K305,wiz[[Lanes]:[Min FRQT Load Check Lane]],2,FALSE),"n/a")</f>
        <v>n/a</v>
      </c>
      <c r="M305" s="17" t="str">
        <f>IFERROR(VLOOKUP($K305,wiz[[Lanes]:[Min FRQT Load Check Lane]],3,FALSE),"n/a")</f>
        <v>n/a</v>
      </c>
      <c r="N305" s="17" t="str">
        <f>IFERROR(VLOOKUP($K305,wiz[[Lanes]:[Min FRQT Load Check Lane]],4,FALSE),"n/a")</f>
        <v>n/a</v>
      </c>
      <c r="O305" s="17" t="str">
        <f>IFERROR(VLOOKUP($K305,wiz[[Lanes]:[Min FRQT Load Check Lane]],5,FALSE),"n/a")</f>
        <v>n/a</v>
      </c>
      <c r="P305" s="17" t="str">
        <f>IFERROR(VLOOKUP($K305,wiz[[Lanes]:[Min FRQT Load Check Lane]],6,FALSE),"n/a")</f>
        <v>n/a</v>
      </c>
      <c r="Q305" s="17" t="str">
        <f>IFERROR(VLOOKUP($K305,wiz[[Lanes]:[Min FRQT Load Check Lane]],7,FALSE),"n/a")</f>
        <v>n/a</v>
      </c>
      <c r="R305" s="17" t="str">
        <f>IFERROR(VLOOKUP($K305,wiz[[Lanes]:[Min FRQT Load Check Lane]],8,FALSE),"n/a")</f>
        <v>n/a</v>
      </c>
      <c r="S305" s="17" t="str">
        <f>IFERROR(VLOOKUP($K305,wiz[[Lanes]:[Min FRQT Load Check Lane]],9,FALSE),"n/a")</f>
        <v>n/a</v>
      </c>
      <c r="T305" s="17" t="str">
        <f>IFERROR(VLOOKUP($K305,wiz[[Lanes]:[Min FRQT Load Check Lane]],10,FALSE),"n/a")</f>
        <v>n/a</v>
      </c>
      <c r="U305" s="17" t="str">
        <f>IFERROR(VLOOKUP($K305,wiz[[Lanes]:[Min FRQT Load Check Lane]],11,FALSE),"n/a")</f>
        <v>n/a</v>
      </c>
      <c r="V305" s="17" t="str">
        <f>IFERROR(VLOOKUP($K305,wiz[[Lanes]:[Min FRQT Load Check Lane]],12,FALSE),"n/a")</f>
        <v>n/a</v>
      </c>
      <c r="W305" s="17" t="str">
        <f>IFERROR(VLOOKUP($K305,wiz[[Lanes]:[Min FRQT Load Check Lane]],13,FALSE),"n/a")</f>
        <v>n/a</v>
      </c>
    </row>
    <row r="306" spans="2:23" x14ac:dyDescent="0.3">
      <c r="B306" s="13" t="s">
        <v>3172</v>
      </c>
      <c r="C306" s="13" t="s">
        <v>2598</v>
      </c>
      <c r="D306" s="13" t="s">
        <v>2547</v>
      </c>
      <c r="E306" s="13" t="s">
        <v>2884</v>
      </c>
      <c r="F306" s="13">
        <v>30349</v>
      </c>
      <c r="G306" s="13" t="s">
        <v>3173</v>
      </c>
      <c r="H306" s="13">
        <v>72335</v>
      </c>
      <c r="I306" s="13">
        <v>2640</v>
      </c>
      <c r="J306" s="13" t="str">
        <f>VLOOKUP(D306,'Matched Names'!$A$1:$C$52,3,FALSE)</f>
        <v xml:space="preserve">KELLOGG COMPANY  MLXP|   </v>
      </c>
      <c r="K306" t="str">
        <f t="shared" si="4"/>
        <v>KELLOGG COMPANY MLXP| 3034972335</v>
      </c>
      <c r="L306" s="17" t="str">
        <f>IFERROR(VLOOKUP($K306,wiz[[Lanes]:[Min FRQT Load Check Lane]],2,FALSE),"n/a")</f>
        <v>n/a</v>
      </c>
      <c r="M306" s="17" t="str">
        <f>IFERROR(VLOOKUP($K306,wiz[[Lanes]:[Min FRQT Load Check Lane]],3,FALSE),"n/a")</f>
        <v>n/a</v>
      </c>
      <c r="N306" s="17" t="str">
        <f>IFERROR(VLOOKUP($K306,wiz[[Lanes]:[Min FRQT Load Check Lane]],4,FALSE),"n/a")</f>
        <v>n/a</v>
      </c>
      <c r="O306" s="17" t="str">
        <f>IFERROR(VLOOKUP($K306,wiz[[Lanes]:[Min FRQT Load Check Lane]],5,FALSE),"n/a")</f>
        <v>n/a</v>
      </c>
      <c r="P306" s="17" t="str">
        <f>IFERROR(VLOOKUP($K306,wiz[[Lanes]:[Min FRQT Load Check Lane]],6,FALSE),"n/a")</f>
        <v>n/a</v>
      </c>
      <c r="Q306" s="17" t="str">
        <f>IFERROR(VLOOKUP($K306,wiz[[Lanes]:[Min FRQT Load Check Lane]],7,FALSE),"n/a")</f>
        <v>n/a</v>
      </c>
      <c r="R306" s="17" t="str">
        <f>IFERROR(VLOOKUP($K306,wiz[[Lanes]:[Min FRQT Load Check Lane]],8,FALSE),"n/a")</f>
        <v>n/a</v>
      </c>
      <c r="S306" s="17" t="str">
        <f>IFERROR(VLOOKUP($K306,wiz[[Lanes]:[Min FRQT Load Check Lane]],9,FALSE),"n/a")</f>
        <v>n/a</v>
      </c>
      <c r="T306" s="17" t="str">
        <f>IFERROR(VLOOKUP($K306,wiz[[Lanes]:[Min FRQT Load Check Lane]],10,FALSE),"n/a")</f>
        <v>n/a</v>
      </c>
      <c r="U306" s="17" t="str">
        <f>IFERROR(VLOOKUP($K306,wiz[[Lanes]:[Min FRQT Load Check Lane]],11,FALSE),"n/a")</f>
        <v>n/a</v>
      </c>
      <c r="V306" s="17" t="str">
        <f>IFERROR(VLOOKUP($K306,wiz[[Lanes]:[Min FRQT Load Check Lane]],12,FALSE),"n/a")</f>
        <v>n/a</v>
      </c>
      <c r="W306" s="17" t="str">
        <f>IFERROR(VLOOKUP($K306,wiz[[Lanes]:[Min FRQT Load Check Lane]],13,FALSE),"n/a")</f>
        <v>n/a</v>
      </c>
    </row>
    <row r="307" spans="2:23" x14ac:dyDescent="0.3">
      <c r="B307" s="13" t="s">
        <v>3174</v>
      </c>
      <c r="C307" s="13" t="s">
        <v>2598</v>
      </c>
      <c r="D307" s="13" t="s">
        <v>2547</v>
      </c>
      <c r="E307" s="13" t="s">
        <v>2884</v>
      </c>
      <c r="F307" s="13">
        <v>30349</v>
      </c>
      <c r="G307" s="13" t="s">
        <v>2854</v>
      </c>
      <c r="H307" s="13">
        <v>38301</v>
      </c>
      <c r="I307" s="13">
        <v>1300</v>
      </c>
      <c r="J307" s="13" t="str">
        <f>VLOOKUP(D307,'Matched Names'!$A$1:$C$52,3,FALSE)</f>
        <v xml:space="preserve">KELLOGG COMPANY  MLXP|   </v>
      </c>
      <c r="K307" t="str">
        <f t="shared" si="4"/>
        <v>KELLOGG COMPANY MLXP| 3034938301</v>
      </c>
      <c r="L307" s="17" t="str">
        <f>IFERROR(VLOOKUP($K307,wiz[[Lanes]:[Min FRQT Load Check Lane]],2,FALSE),"n/a")</f>
        <v>n/a</v>
      </c>
      <c r="M307" s="17" t="str">
        <f>IFERROR(VLOOKUP($K307,wiz[[Lanes]:[Min FRQT Load Check Lane]],3,FALSE),"n/a")</f>
        <v>n/a</v>
      </c>
      <c r="N307" s="17" t="str">
        <f>IFERROR(VLOOKUP($K307,wiz[[Lanes]:[Min FRQT Load Check Lane]],4,FALSE),"n/a")</f>
        <v>n/a</v>
      </c>
      <c r="O307" s="17" t="str">
        <f>IFERROR(VLOOKUP($K307,wiz[[Lanes]:[Min FRQT Load Check Lane]],5,FALSE),"n/a")</f>
        <v>n/a</v>
      </c>
      <c r="P307" s="17" t="str">
        <f>IFERROR(VLOOKUP($K307,wiz[[Lanes]:[Min FRQT Load Check Lane]],6,FALSE),"n/a")</f>
        <v>n/a</v>
      </c>
      <c r="Q307" s="17" t="str">
        <f>IFERROR(VLOOKUP($K307,wiz[[Lanes]:[Min FRQT Load Check Lane]],7,FALSE),"n/a")</f>
        <v>n/a</v>
      </c>
      <c r="R307" s="17" t="str">
        <f>IFERROR(VLOOKUP($K307,wiz[[Lanes]:[Min FRQT Load Check Lane]],8,FALSE),"n/a")</f>
        <v>n/a</v>
      </c>
      <c r="S307" s="17" t="str">
        <f>IFERROR(VLOOKUP($K307,wiz[[Lanes]:[Min FRQT Load Check Lane]],9,FALSE),"n/a")</f>
        <v>n/a</v>
      </c>
      <c r="T307" s="17" t="str">
        <f>IFERROR(VLOOKUP($K307,wiz[[Lanes]:[Min FRQT Load Check Lane]],10,FALSE),"n/a")</f>
        <v>n/a</v>
      </c>
      <c r="U307" s="17" t="str">
        <f>IFERROR(VLOOKUP($K307,wiz[[Lanes]:[Min FRQT Load Check Lane]],11,FALSE),"n/a")</f>
        <v>n/a</v>
      </c>
      <c r="V307" s="17" t="str">
        <f>IFERROR(VLOOKUP($K307,wiz[[Lanes]:[Min FRQT Load Check Lane]],12,FALSE),"n/a")</f>
        <v>n/a</v>
      </c>
      <c r="W307" s="17" t="str">
        <f>IFERROR(VLOOKUP($K307,wiz[[Lanes]:[Min FRQT Load Check Lane]],13,FALSE),"n/a")</f>
        <v>n/a</v>
      </c>
    </row>
    <row r="308" spans="2:23" x14ac:dyDescent="0.3">
      <c r="B308" s="13" t="s">
        <v>3175</v>
      </c>
      <c r="C308" s="13" t="s">
        <v>2598</v>
      </c>
      <c r="D308" s="13" t="s">
        <v>2547</v>
      </c>
      <c r="E308" s="13" t="s">
        <v>2884</v>
      </c>
      <c r="F308" s="13">
        <v>30349</v>
      </c>
      <c r="G308" s="13" t="s">
        <v>3176</v>
      </c>
      <c r="H308" s="13">
        <v>75067</v>
      </c>
      <c r="I308" s="13">
        <v>9408</v>
      </c>
      <c r="J308" s="13" t="str">
        <f>VLOOKUP(D308,'Matched Names'!$A$1:$C$52,3,FALSE)</f>
        <v xml:space="preserve">KELLOGG COMPANY  MLXP|   </v>
      </c>
      <c r="K308" t="str">
        <f t="shared" si="4"/>
        <v>KELLOGG COMPANY MLXP| 3034975067</v>
      </c>
      <c r="L308" s="17" t="str">
        <f>IFERROR(VLOOKUP($K308,wiz[[Lanes]:[Min FRQT Load Check Lane]],2,FALSE),"n/a")</f>
        <v>n/a</v>
      </c>
      <c r="M308" s="17" t="str">
        <f>IFERROR(VLOOKUP($K308,wiz[[Lanes]:[Min FRQT Load Check Lane]],3,FALSE),"n/a")</f>
        <v>n/a</v>
      </c>
      <c r="N308" s="17" t="str">
        <f>IFERROR(VLOOKUP($K308,wiz[[Lanes]:[Min FRQT Load Check Lane]],4,FALSE),"n/a")</f>
        <v>n/a</v>
      </c>
      <c r="O308" s="17" t="str">
        <f>IFERROR(VLOOKUP($K308,wiz[[Lanes]:[Min FRQT Load Check Lane]],5,FALSE),"n/a")</f>
        <v>n/a</v>
      </c>
      <c r="P308" s="17" t="str">
        <f>IFERROR(VLOOKUP($K308,wiz[[Lanes]:[Min FRQT Load Check Lane]],6,FALSE),"n/a")</f>
        <v>n/a</v>
      </c>
      <c r="Q308" s="17" t="str">
        <f>IFERROR(VLOOKUP($K308,wiz[[Lanes]:[Min FRQT Load Check Lane]],7,FALSE),"n/a")</f>
        <v>n/a</v>
      </c>
      <c r="R308" s="17" t="str">
        <f>IFERROR(VLOOKUP($K308,wiz[[Lanes]:[Min FRQT Load Check Lane]],8,FALSE),"n/a")</f>
        <v>n/a</v>
      </c>
      <c r="S308" s="17" t="str">
        <f>IFERROR(VLOOKUP($K308,wiz[[Lanes]:[Min FRQT Load Check Lane]],9,FALSE),"n/a")</f>
        <v>n/a</v>
      </c>
      <c r="T308" s="17" t="str">
        <f>IFERROR(VLOOKUP($K308,wiz[[Lanes]:[Min FRQT Load Check Lane]],10,FALSE),"n/a")</f>
        <v>n/a</v>
      </c>
      <c r="U308" s="17" t="str">
        <f>IFERROR(VLOOKUP($K308,wiz[[Lanes]:[Min FRQT Load Check Lane]],11,FALSE),"n/a")</f>
        <v>n/a</v>
      </c>
      <c r="V308" s="17" t="str">
        <f>IFERROR(VLOOKUP($K308,wiz[[Lanes]:[Min FRQT Load Check Lane]],12,FALSE),"n/a")</f>
        <v>n/a</v>
      </c>
      <c r="W308" s="17" t="str">
        <f>IFERROR(VLOOKUP($K308,wiz[[Lanes]:[Min FRQT Load Check Lane]],13,FALSE),"n/a")</f>
        <v>n/a</v>
      </c>
    </row>
    <row r="309" spans="2:23" x14ac:dyDescent="0.3">
      <c r="B309" s="13" t="s">
        <v>3177</v>
      </c>
      <c r="C309" s="13" t="s">
        <v>2598</v>
      </c>
      <c r="D309" s="13" t="s">
        <v>2547</v>
      </c>
      <c r="E309" s="13" t="s">
        <v>2884</v>
      </c>
      <c r="F309" s="13">
        <v>30349</v>
      </c>
      <c r="G309" s="13" t="s">
        <v>2635</v>
      </c>
      <c r="H309" s="13">
        <v>38118</v>
      </c>
      <c r="I309" s="13">
        <v>6480</v>
      </c>
      <c r="J309" s="13" t="str">
        <f>VLOOKUP(D309,'Matched Names'!$A$1:$C$52,3,FALSE)</f>
        <v xml:space="preserve">KELLOGG COMPANY  MLXP|   </v>
      </c>
      <c r="K309" t="str">
        <f t="shared" si="4"/>
        <v>KELLOGG COMPANY MLXP| 3034938118</v>
      </c>
      <c r="L309" s="17" t="str">
        <f>IFERROR(VLOOKUP($K309,wiz[[Lanes]:[Min FRQT Load Check Lane]],2,FALSE),"n/a")</f>
        <v>n/a</v>
      </c>
      <c r="M309" s="17" t="str">
        <f>IFERROR(VLOOKUP($K309,wiz[[Lanes]:[Min FRQT Load Check Lane]],3,FALSE),"n/a")</f>
        <v>n/a</v>
      </c>
      <c r="N309" s="17" t="str">
        <f>IFERROR(VLOOKUP($K309,wiz[[Lanes]:[Min FRQT Load Check Lane]],4,FALSE),"n/a")</f>
        <v>n/a</v>
      </c>
      <c r="O309" s="17" t="str">
        <f>IFERROR(VLOOKUP($K309,wiz[[Lanes]:[Min FRQT Load Check Lane]],5,FALSE),"n/a")</f>
        <v>n/a</v>
      </c>
      <c r="P309" s="17" t="str">
        <f>IFERROR(VLOOKUP($K309,wiz[[Lanes]:[Min FRQT Load Check Lane]],6,FALSE),"n/a")</f>
        <v>n/a</v>
      </c>
      <c r="Q309" s="17" t="str">
        <f>IFERROR(VLOOKUP($K309,wiz[[Lanes]:[Min FRQT Load Check Lane]],7,FALSE),"n/a")</f>
        <v>n/a</v>
      </c>
      <c r="R309" s="17" t="str">
        <f>IFERROR(VLOOKUP($K309,wiz[[Lanes]:[Min FRQT Load Check Lane]],8,FALSE),"n/a")</f>
        <v>n/a</v>
      </c>
      <c r="S309" s="17" t="str">
        <f>IFERROR(VLOOKUP($K309,wiz[[Lanes]:[Min FRQT Load Check Lane]],9,FALSE),"n/a")</f>
        <v>n/a</v>
      </c>
      <c r="T309" s="17" t="str">
        <f>IFERROR(VLOOKUP($K309,wiz[[Lanes]:[Min FRQT Load Check Lane]],10,FALSE),"n/a")</f>
        <v>n/a</v>
      </c>
      <c r="U309" s="17" t="str">
        <f>IFERROR(VLOOKUP($K309,wiz[[Lanes]:[Min FRQT Load Check Lane]],11,FALSE),"n/a")</f>
        <v>n/a</v>
      </c>
      <c r="V309" s="17" t="str">
        <f>IFERROR(VLOOKUP($K309,wiz[[Lanes]:[Min FRQT Load Check Lane]],12,FALSE),"n/a")</f>
        <v>n/a</v>
      </c>
      <c r="W309" s="17" t="str">
        <f>IFERROR(VLOOKUP($K309,wiz[[Lanes]:[Min FRQT Load Check Lane]],13,FALSE),"n/a")</f>
        <v>n/a</v>
      </c>
    </row>
    <row r="310" spans="2:23" x14ac:dyDescent="0.3">
      <c r="B310" s="13" t="s">
        <v>3177</v>
      </c>
      <c r="C310" s="13" t="s">
        <v>2598</v>
      </c>
      <c r="D310" s="13" t="s">
        <v>2547</v>
      </c>
      <c r="E310" s="13" t="s">
        <v>2884</v>
      </c>
      <c r="F310" s="13">
        <v>30349</v>
      </c>
      <c r="G310" s="13" t="s">
        <v>2635</v>
      </c>
      <c r="H310" s="13">
        <v>38101</v>
      </c>
      <c r="I310" s="13">
        <v>2160</v>
      </c>
      <c r="J310" s="13" t="str">
        <f>VLOOKUP(D310,'Matched Names'!$A$1:$C$52,3,FALSE)</f>
        <v xml:space="preserve">KELLOGG COMPANY  MLXP|   </v>
      </c>
      <c r="K310" t="str">
        <f t="shared" si="4"/>
        <v>KELLOGG COMPANY MLXP| 3034938101</v>
      </c>
      <c r="L310" s="17" t="str">
        <f>IFERROR(VLOOKUP($K310,wiz[[Lanes]:[Min FRQT Load Check Lane]],2,FALSE),"n/a")</f>
        <v>n/a</v>
      </c>
      <c r="M310" s="17" t="str">
        <f>IFERROR(VLOOKUP($K310,wiz[[Lanes]:[Min FRQT Load Check Lane]],3,FALSE),"n/a")</f>
        <v>n/a</v>
      </c>
      <c r="N310" s="17" t="str">
        <f>IFERROR(VLOOKUP($K310,wiz[[Lanes]:[Min FRQT Load Check Lane]],4,FALSE),"n/a")</f>
        <v>n/a</v>
      </c>
      <c r="O310" s="17" t="str">
        <f>IFERROR(VLOOKUP($K310,wiz[[Lanes]:[Min FRQT Load Check Lane]],5,FALSE),"n/a")</f>
        <v>n/a</v>
      </c>
      <c r="P310" s="17" t="str">
        <f>IFERROR(VLOOKUP($K310,wiz[[Lanes]:[Min FRQT Load Check Lane]],6,FALSE),"n/a")</f>
        <v>n/a</v>
      </c>
      <c r="Q310" s="17" t="str">
        <f>IFERROR(VLOOKUP($K310,wiz[[Lanes]:[Min FRQT Load Check Lane]],7,FALSE),"n/a")</f>
        <v>n/a</v>
      </c>
      <c r="R310" s="17" t="str">
        <f>IFERROR(VLOOKUP($K310,wiz[[Lanes]:[Min FRQT Load Check Lane]],8,FALSE),"n/a")</f>
        <v>n/a</v>
      </c>
      <c r="S310" s="17" t="str">
        <f>IFERROR(VLOOKUP($K310,wiz[[Lanes]:[Min FRQT Load Check Lane]],9,FALSE),"n/a")</f>
        <v>n/a</v>
      </c>
      <c r="T310" s="17" t="str">
        <f>IFERROR(VLOOKUP($K310,wiz[[Lanes]:[Min FRQT Load Check Lane]],10,FALSE),"n/a")</f>
        <v>n/a</v>
      </c>
      <c r="U310" s="17" t="str">
        <f>IFERROR(VLOOKUP($K310,wiz[[Lanes]:[Min FRQT Load Check Lane]],11,FALSE),"n/a")</f>
        <v>n/a</v>
      </c>
      <c r="V310" s="17" t="str">
        <f>IFERROR(VLOOKUP($K310,wiz[[Lanes]:[Min FRQT Load Check Lane]],12,FALSE),"n/a")</f>
        <v>n/a</v>
      </c>
      <c r="W310" s="17" t="str">
        <f>IFERROR(VLOOKUP($K310,wiz[[Lanes]:[Min FRQT Load Check Lane]],13,FALSE),"n/a")</f>
        <v>n/a</v>
      </c>
    </row>
    <row r="311" spans="2:23" x14ac:dyDescent="0.3">
      <c r="B311" s="13" t="s">
        <v>3178</v>
      </c>
      <c r="C311" s="13" t="s">
        <v>2598</v>
      </c>
      <c r="D311" s="13" t="s">
        <v>2547</v>
      </c>
      <c r="E311" s="13" t="s">
        <v>2884</v>
      </c>
      <c r="F311" s="13">
        <v>30349</v>
      </c>
      <c r="G311" s="13" t="s">
        <v>3179</v>
      </c>
      <c r="H311" s="13">
        <v>60447</v>
      </c>
      <c r="I311" s="13">
        <v>2595</v>
      </c>
      <c r="J311" s="13" t="str">
        <f>VLOOKUP(D311,'Matched Names'!$A$1:$C$52,3,FALSE)</f>
        <v xml:space="preserve">KELLOGG COMPANY  MLXP|   </v>
      </c>
      <c r="K311" t="str">
        <f t="shared" si="4"/>
        <v>KELLOGG COMPANY MLXP| 3034960447</v>
      </c>
      <c r="L311" s="17" t="str">
        <f>IFERROR(VLOOKUP($K311,wiz[[Lanes]:[Min FRQT Load Check Lane]],2,FALSE),"n/a")</f>
        <v>n/a</v>
      </c>
      <c r="M311" s="17" t="str">
        <f>IFERROR(VLOOKUP($K311,wiz[[Lanes]:[Min FRQT Load Check Lane]],3,FALSE),"n/a")</f>
        <v>n/a</v>
      </c>
      <c r="N311" s="17" t="str">
        <f>IFERROR(VLOOKUP($K311,wiz[[Lanes]:[Min FRQT Load Check Lane]],4,FALSE),"n/a")</f>
        <v>n/a</v>
      </c>
      <c r="O311" s="17" t="str">
        <f>IFERROR(VLOOKUP($K311,wiz[[Lanes]:[Min FRQT Load Check Lane]],5,FALSE),"n/a")</f>
        <v>n/a</v>
      </c>
      <c r="P311" s="17" t="str">
        <f>IFERROR(VLOOKUP($K311,wiz[[Lanes]:[Min FRQT Load Check Lane]],6,FALSE),"n/a")</f>
        <v>n/a</v>
      </c>
      <c r="Q311" s="17" t="str">
        <f>IFERROR(VLOOKUP($K311,wiz[[Lanes]:[Min FRQT Load Check Lane]],7,FALSE),"n/a")</f>
        <v>n/a</v>
      </c>
      <c r="R311" s="17" t="str">
        <f>IFERROR(VLOOKUP($K311,wiz[[Lanes]:[Min FRQT Load Check Lane]],8,FALSE),"n/a")</f>
        <v>n/a</v>
      </c>
      <c r="S311" s="17" t="str">
        <f>IFERROR(VLOOKUP($K311,wiz[[Lanes]:[Min FRQT Load Check Lane]],9,FALSE),"n/a")</f>
        <v>n/a</v>
      </c>
      <c r="T311" s="17" t="str">
        <f>IFERROR(VLOOKUP($K311,wiz[[Lanes]:[Min FRQT Load Check Lane]],10,FALSE),"n/a")</f>
        <v>n/a</v>
      </c>
      <c r="U311" s="17" t="str">
        <f>IFERROR(VLOOKUP($K311,wiz[[Lanes]:[Min FRQT Load Check Lane]],11,FALSE),"n/a")</f>
        <v>n/a</v>
      </c>
      <c r="V311" s="17" t="str">
        <f>IFERROR(VLOOKUP($K311,wiz[[Lanes]:[Min FRQT Load Check Lane]],12,FALSE),"n/a")</f>
        <v>n/a</v>
      </c>
      <c r="W311" s="17" t="str">
        <f>IFERROR(VLOOKUP($K311,wiz[[Lanes]:[Min FRQT Load Check Lane]],13,FALSE),"n/a")</f>
        <v>n/a</v>
      </c>
    </row>
    <row r="312" spans="2:23" x14ac:dyDescent="0.3">
      <c r="B312" s="13" t="s">
        <v>3180</v>
      </c>
      <c r="C312" s="13" t="s">
        <v>2598</v>
      </c>
      <c r="D312" s="13" t="s">
        <v>2547</v>
      </c>
      <c r="E312" s="13" t="s">
        <v>2884</v>
      </c>
      <c r="F312" s="13">
        <v>30349</v>
      </c>
      <c r="G312" s="13" t="s">
        <v>3181</v>
      </c>
      <c r="H312" s="13">
        <v>72301</v>
      </c>
      <c r="I312" s="13">
        <v>1244</v>
      </c>
      <c r="J312" s="13" t="str">
        <f>VLOOKUP(D312,'Matched Names'!$A$1:$C$52,3,FALSE)</f>
        <v xml:space="preserve">KELLOGG COMPANY  MLXP|   </v>
      </c>
      <c r="K312" t="str">
        <f t="shared" si="4"/>
        <v>KELLOGG COMPANY MLXP| 3034972301</v>
      </c>
      <c r="L312" s="17" t="str">
        <f>IFERROR(VLOOKUP($K312,wiz[[Lanes]:[Min FRQT Load Check Lane]],2,FALSE),"n/a")</f>
        <v>n/a</v>
      </c>
      <c r="M312" s="17" t="str">
        <f>IFERROR(VLOOKUP($K312,wiz[[Lanes]:[Min FRQT Load Check Lane]],3,FALSE),"n/a")</f>
        <v>n/a</v>
      </c>
      <c r="N312" s="17" t="str">
        <f>IFERROR(VLOOKUP($K312,wiz[[Lanes]:[Min FRQT Load Check Lane]],4,FALSE),"n/a")</f>
        <v>n/a</v>
      </c>
      <c r="O312" s="17" t="str">
        <f>IFERROR(VLOOKUP($K312,wiz[[Lanes]:[Min FRQT Load Check Lane]],5,FALSE),"n/a")</f>
        <v>n/a</v>
      </c>
      <c r="P312" s="17" t="str">
        <f>IFERROR(VLOOKUP($K312,wiz[[Lanes]:[Min FRQT Load Check Lane]],6,FALSE),"n/a")</f>
        <v>n/a</v>
      </c>
      <c r="Q312" s="17" t="str">
        <f>IFERROR(VLOOKUP($K312,wiz[[Lanes]:[Min FRQT Load Check Lane]],7,FALSE),"n/a")</f>
        <v>n/a</v>
      </c>
      <c r="R312" s="17" t="str">
        <f>IFERROR(VLOOKUP($K312,wiz[[Lanes]:[Min FRQT Load Check Lane]],8,FALSE),"n/a")</f>
        <v>n/a</v>
      </c>
      <c r="S312" s="17" t="str">
        <f>IFERROR(VLOOKUP($K312,wiz[[Lanes]:[Min FRQT Load Check Lane]],9,FALSE),"n/a")</f>
        <v>n/a</v>
      </c>
      <c r="T312" s="17" t="str">
        <f>IFERROR(VLOOKUP($K312,wiz[[Lanes]:[Min FRQT Load Check Lane]],10,FALSE),"n/a")</f>
        <v>n/a</v>
      </c>
      <c r="U312" s="17" t="str">
        <f>IFERROR(VLOOKUP($K312,wiz[[Lanes]:[Min FRQT Load Check Lane]],11,FALSE),"n/a")</f>
        <v>n/a</v>
      </c>
      <c r="V312" s="17" t="str">
        <f>IFERROR(VLOOKUP($K312,wiz[[Lanes]:[Min FRQT Load Check Lane]],12,FALSE),"n/a")</f>
        <v>n/a</v>
      </c>
      <c r="W312" s="17" t="str">
        <f>IFERROR(VLOOKUP($K312,wiz[[Lanes]:[Min FRQT Load Check Lane]],13,FALSE),"n/a")</f>
        <v>n/a</v>
      </c>
    </row>
    <row r="313" spans="2:23" x14ac:dyDescent="0.3">
      <c r="B313" s="13" t="s">
        <v>3182</v>
      </c>
      <c r="C313" s="13" t="s">
        <v>2598</v>
      </c>
      <c r="D313" s="13" t="s">
        <v>2547</v>
      </c>
      <c r="E313" s="13" t="s">
        <v>3183</v>
      </c>
      <c r="F313" s="13">
        <v>60440</v>
      </c>
      <c r="G313" s="13" t="s">
        <v>2884</v>
      </c>
      <c r="H313" s="13">
        <v>30349</v>
      </c>
      <c r="I313" s="13">
        <v>101442.9</v>
      </c>
      <c r="J313" s="13" t="str">
        <f>VLOOKUP(D313,'Matched Names'!$A$1:$C$52,3,FALSE)</f>
        <v xml:space="preserve">KELLOGG COMPANY  MLXP|   </v>
      </c>
      <c r="K313" t="str">
        <f t="shared" si="4"/>
        <v>KELLOGG COMPANY MLXP| 6044030349</v>
      </c>
      <c r="L313" s="17" t="str">
        <f>IFERROR(VLOOKUP($K313,wiz[[Lanes]:[Min FRQT Load Check Lane]],2,FALSE),"n/a")</f>
        <v>n/a</v>
      </c>
      <c r="M313" s="17" t="str">
        <f>IFERROR(VLOOKUP($K313,wiz[[Lanes]:[Min FRQT Load Check Lane]],3,FALSE),"n/a")</f>
        <v>n/a</v>
      </c>
      <c r="N313" s="17" t="str">
        <f>IFERROR(VLOOKUP($K313,wiz[[Lanes]:[Min FRQT Load Check Lane]],4,FALSE),"n/a")</f>
        <v>n/a</v>
      </c>
      <c r="O313" s="17" t="str">
        <f>IFERROR(VLOOKUP($K313,wiz[[Lanes]:[Min FRQT Load Check Lane]],5,FALSE),"n/a")</f>
        <v>n/a</v>
      </c>
      <c r="P313" s="17" t="str">
        <f>IFERROR(VLOOKUP($K313,wiz[[Lanes]:[Min FRQT Load Check Lane]],6,FALSE),"n/a")</f>
        <v>n/a</v>
      </c>
      <c r="Q313" s="17" t="str">
        <f>IFERROR(VLOOKUP($K313,wiz[[Lanes]:[Min FRQT Load Check Lane]],7,FALSE),"n/a")</f>
        <v>n/a</v>
      </c>
      <c r="R313" s="17" t="str">
        <f>IFERROR(VLOOKUP($K313,wiz[[Lanes]:[Min FRQT Load Check Lane]],8,FALSE),"n/a")</f>
        <v>n/a</v>
      </c>
      <c r="S313" s="17" t="str">
        <f>IFERROR(VLOOKUP($K313,wiz[[Lanes]:[Min FRQT Load Check Lane]],9,FALSE),"n/a")</f>
        <v>n/a</v>
      </c>
      <c r="T313" s="17" t="str">
        <f>IFERROR(VLOOKUP($K313,wiz[[Lanes]:[Min FRQT Load Check Lane]],10,FALSE),"n/a")</f>
        <v>n/a</v>
      </c>
      <c r="U313" s="17" t="str">
        <f>IFERROR(VLOOKUP($K313,wiz[[Lanes]:[Min FRQT Load Check Lane]],11,FALSE),"n/a")</f>
        <v>n/a</v>
      </c>
      <c r="V313" s="17" t="str">
        <f>IFERROR(VLOOKUP($K313,wiz[[Lanes]:[Min FRQT Load Check Lane]],12,FALSE),"n/a")</f>
        <v>n/a</v>
      </c>
      <c r="W313" s="17" t="str">
        <f>IFERROR(VLOOKUP($K313,wiz[[Lanes]:[Min FRQT Load Check Lane]],13,FALSE),"n/a")</f>
        <v>n/a</v>
      </c>
    </row>
    <row r="314" spans="2:23" x14ac:dyDescent="0.3">
      <c r="B314" s="13" t="s">
        <v>3184</v>
      </c>
      <c r="C314" s="13" t="s">
        <v>2598</v>
      </c>
      <c r="D314" s="13" t="s">
        <v>2547</v>
      </c>
      <c r="E314" s="13" t="s">
        <v>2627</v>
      </c>
      <c r="F314" s="13">
        <v>38611</v>
      </c>
      <c r="G314" s="13" t="s">
        <v>2971</v>
      </c>
      <c r="H314" s="13">
        <v>60803</v>
      </c>
      <c r="I314" s="13">
        <v>17632</v>
      </c>
      <c r="J314" s="13" t="str">
        <f>VLOOKUP(D314,'Matched Names'!$A$1:$C$52,3,FALSE)</f>
        <v xml:space="preserve">KELLOGG COMPANY  MLXP|   </v>
      </c>
      <c r="K314" t="str">
        <f t="shared" si="4"/>
        <v>KELLOGG COMPANY MLXP| 3861160803</v>
      </c>
      <c r="L314" s="17">
        <f>IFERROR(VLOOKUP($K314,wiz[[Lanes]:[Min FRQT Load Check Lane]],2,FALSE),"n/a")</f>
        <v>25</v>
      </c>
      <c r="M314" s="17">
        <f>IFERROR(VLOOKUP($K314,wiz[[Lanes]:[Min FRQT Load Check Lane]],3,FALSE),"n/a")</f>
        <v>2.0499999999999998</v>
      </c>
      <c r="N314" s="17">
        <f>IFERROR(VLOOKUP($K314,wiz[[Lanes]:[Min FRQT Load Check Lane]],4,FALSE),"n/a")</f>
        <v>0.27</v>
      </c>
      <c r="O314" s="17">
        <f>IFERROR(VLOOKUP($K314,wiz[[Lanes]:[Min FRQT Load Check Lane]],5,FALSE),"n/a")</f>
        <v>535</v>
      </c>
      <c r="P314" s="17">
        <f>IFERROR(VLOOKUP($K314,wiz[[Lanes]:[Min FRQT Load Check Lane]],6,FALSE),"n/a")</f>
        <v>1.1299999999999999</v>
      </c>
      <c r="Q314" s="17">
        <f>IFERROR(VLOOKUP($K314,wiz[[Lanes]:[Min FRQT Load Check Lane]],7,FALSE),"n/a")</f>
        <v>102</v>
      </c>
      <c r="R314" s="17">
        <f>IFERROR(VLOOKUP($K314,wiz[[Lanes]:[Min FRQT Load Check Lane]],8,FALSE),"n/a")</f>
        <v>0.33</v>
      </c>
      <c r="S314" s="17">
        <f>IFERROR(VLOOKUP($K314,wiz[[Lanes]:[Min FRQT Load Check Lane]],9,FALSE),"n/a")</f>
        <v>-26</v>
      </c>
      <c r="T314" s="17">
        <f>IFERROR(VLOOKUP($K314,wiz[[Lanes]:[Min FRQT Load Check Lane]],10,FALSE),"n/a")</f>
        <v>-37</v>
      </c>
      <c r="U314" s="17">
        <f>IFERROR(VLOOKUP($K314,wiz[[Lanes]:[Min FRQT Load Check Lane]],11,FALSE),"n/a")</f>
        <v>-20</v>
      </c>
      <c r="V314" s="17">
        <f>IFERROR(VLOOKUP($K314,wiz[[Lanes]:[Min FRQT Load Check Lane]],12,FALSE),"n/a")</f>
        <v>5</v>
      </c>
      <c r="W314" s="17">
        <f>IFERROR(VLOOKUP($K314,wiz[[Lanes]:[Min FRQT Load Check Lane]],13,FALSE),"n/a")</f>
        <v>-52</v>
      </c>
    </row>
    <row r="315" spans="2:23" x14ac:dyDescent="0.3">
      <c r="B315" s="13" t="s">
        <v>3185</v>
      </c>
      <c r="C315" s="13" t="s">
        <v>2598</v>
      </c>
      <c r="D315" s="13" t="s">
        <v>2547</v>
      </c>
      <c r="E315" s="13" t="s">
        <v>2627</v>
      </c>
      <c r="F315" s="13">
        <v>38611</v>
      </c>
      <c r="G315" s="13" t="s">
        <v>2884</v>
      </c>
      <c r="H315" s="13">
        <v>30349</v>
      </c>
      <c r="I315" s="13">
        <v>16254</v>
      </c>
      <c r="J315" s="13" t="str">
        <f>VLOOKUP(D315,'Matched Names'!$A$1:$C$52,3,FALSE)</f>
        <v xml:space="preserve">KELLOGG COMPANY  MLXP|   </v>
      </c>
      <c r="K315" t="str">
        <f t="shared" si="4"/>
        <v>KELLOGG COMPANY MLXP| 3861130349</v>
      </c>
      <c r="L315" s="17" t="str">
        <f>IFERROR(VLOOKUP($K315,wiz[[Lanes]:[Min FRQT Load Check Lane]],2,FALSE),"n/a")</f>
        <v>n/a</v>
      </c>
      <c r="M315" s="17" t="str">
        <f>IFERROR(VLOOKUP($K315,wiz[[Lanes]:[Min FRQT Load Check Lane]],3,FALSE),"n/a")</f>
        <v>n/a</v>
      </c>
      <c r="N315" s="17" t="str">
        <f>IFERROR(VLOOKUP($K315,wiz[[Lanes]:[Min FRQT Load Check Lane]],4,FALSE),"n/a")</f>
        <v>n/a</v>
      </c>
      <c r="O315" s="17" t="str">
        <f>IFERROR(VLOOKUP($K315,wiz[[Lanes]:[Min FRQT Load Check Lane]],5,FALSE),"n/a")</f>
        <v>n/a</v>
      </c>
      <c r="P315" s="17" t="str">
        <f>IFERROR(VLOOKUP($K315,wiz[[Lanes]:[Min FRQT Load Check Lane]],6,FALSE),"n/a")</f>
        <v>n/a</v>
      </c>
      <c r="Q315" s="17" t="str">
        <f>IFERROR(VLOOKUP($K315,wiz[[Lanes]:[Min FRQT Load Check Lane]],7,FALSE),"n/a")</f>
        <v>n/a</v>
      </c>
      <c r="R315" s="17" t="str">
        <f>IFERROR(VLOOKUP($K315,wiz[[Lanes]:[Min FRQT Load Check Lane]],8,FALSE),"n/a")</f>
        <v>n/a</v>
      </c>
      <c r="S315" s="17" t="str">
        <f>IFERROR(VLOOKUP($K315,wiz[[Lanes]:[Min FRQT Load Check Lane]],9,FALSE),"n/a")</f>
        <v>n/a</v>
      </c>
      <c r="T315" s="17" t="str">
        <f>IFERROR(VLOOKUP($K315,wiz[[Lanes]:[Min FRQT Load Check Lane]],10,FALSE),"n/a")</f>
        <v>n/a</v>
      </c>
      <c r="U315" s="17" t="str">
        <f>IFERROR(VLOOKUP($K315,wiz[[Lanes]:[Min FRQT Load Check Lane]],11,FALSE),"n/a")</f>
        <v>n/a</v>
      </c>
      <c r="V315" s="17" t="str">
        <f>IFERROR(VLOOKUP($K315,wiz[[Lanes]:[Min FRQT Load Check Lane]],12,FALSE),"n/a")</f>
        <v>n/a</v>
      </c>
      <c r="W315" s="17" t="str">
        <f>IFERROR(VLOOKUP($K315,wiz[[Lanes]:[Min FRQT Load Check Lane]],13,FALSE),"n/a")</f>
        <v>n/a</v>
      </c>
    </row>
    <row r="316" spans="2:23" x14ac:dyDescent="0.3">
      <c r="B316" s="13" t="s">
        <v>3186</v>
      </c>
      <c r="C316" s="13" t="s">
        <v>2598</v>
      </c>
      <c r="D316" s="13" t="s">
        <v>2547</v>
      </c>
      <c r="E316" s="13" t="s">
        <v>2627</v>
      </c>
      <c r="F316" s="13">
        <v>38611</v>
      </c>
      <c r="G316" s="13" t="s">
        <v>3183</v>
      </c>
      <c r="H316" s="13">
        <v>60440</v>
      </c>
      <c r="I316" s="13">
        <v>1101</v>
      </c>
      <c r="J316" s="13" t="str">
        <f>VLOOKUP(D316,'Matched Names'!$A$1:$C$52,3,FALSE)</f>
        <v xml:space="preserve">KELLOGG COMPANY  MLXP|   </v>
      </c>
      <c r="K316" t="str">
        <f t="shared" si="4"/>
        <v>KELLOGG COMPANY MLXP| 3861160440</v>
      </c>
      <c r="L316" s="17">
        <f>IFERROR(VLOOKUP($K316,wiz[[Lanes]:[Min FRQT Load Check Lane]],2,FALSE),"n/a")</f>
        <v>1</v>
      </c>
      <c r="M316" s="17">
        <f>IFERROR(VLOOKUP($K316,wiz[[Lanes]:[Min FRQT Load Check Lane]],3,FALSE),"n/a")</f>
        <v>2.02</v>
      </c>
      <c r="N316" s="17">
        <f>IFERROR(VLOOKUP($K316,wiz[[Lanes]:[Min FRQT Load Check Lane]],4,FALSE),"n/a")</f>
        <v>0.26</v>
      </c>
      <c r="O316" s="17">
        <f>IFERROR(VLOOKUP($K316,wiz[[Lanes]:[Min FRQT Load Check Lane]],5,FALSE),"n/a")</f>
        <v>545</v>
      </c>
      <c r="P316" s="17">
        <f>IFERROR(VLOOKUP($K316,wiz[[Lanes]:[Min FRQT Load Check Lane]],6,FALSE),"n/a")</f>
        <v>1.1299999999999999</v>
      </c>
      <c r="Q316" s="17">
        <f>IFERROR(VLOOKUP($K316,wiz[[Lanes]:[Min FRQT Load Check Lane]],7,FALSE),"n/a")</f>
        <v>87</v>
      </c>
      <c r="R316" s="17">
        <f>IFERROR(VLOOKUP($K316,wiz[[Lanes]:[Min FRQT Load Check Lane]],8,FALSE),"n/a")</f>
        <v>0.3</v>
      </c>
      <c r="S316" s="17">
        <f>IFERROR(VLOOKUP($K316,wiz[[Lanes]:[Min FRQT Load Check Lane]],9,FALSE),"n/a")</f>
        <v>-14</v>
      </c>
      <c r="T316" s="17">
        <f>IFERROR(VLOOKUP($K316,wiz[[Lanes]:[Min FRQT Load Check Lane]],10,FALSE),"n/a")</f>
        <v>-37</v>
      </c>
      <c r="U316" s="17">
        <f>IFERROR(VLOOKUP($K316,wiz[[Lanes]:[Min FRQT Load Check Lane]],11,FALSE),"n/a")</f>
        <v>-20</v>
      </c>
      <c r="V316" s="17">
        <f>IFERROR(VLOOKUP($K316,wiz[[Lanes]:[Min FRQT Load Check Lane]],12,FALSE),"n/a")</f>
        <v>152</v>
      </c>
      <c r="W316" s="17">
        <f>IFERROR(VLOOKUP($K316,wiz[[Lanes]:[Min FRQT Load Check Lane]],13,FALSE),"n/a")</f>
        <v>95</v>
      </c>
    </row>
    <row r="317" spans="2:23" x14ac:dyDescent="0.3">
      <c r="B317" s="13" t="s">
        <v>3187</v>
      </c>
      <c r="C317" s="13" t="s">
        <v>2598</v>
      </c>
      <c r="D317" s="13" t="s">
        <v>2547</v>
      </c>
      <c r="E317" s="13" t="s">
        <v>2627</v>
      </c>
      <c r="F317" s="13">
        <v>38611</v>
      </c>
      <c r="G317" s="13" t="s">
        <v>3165</v>
      </c>
      <c r="H317" s="13">
        <v>18031</v>
      </c>
      <c r="I317" s="13">
        <v>19520</v>
      </c>
      <c r="J317" s="13" t="str">
        <f>VLOOKUP(D317,'Matched Names'!$A$1:$C$52,3,FALSE)</f>
        <v xml:space="preserve">KELLOGG COMPANY  MLXP|   </v>
      </c>
      <c r="K317" t="str">
        <f t="shared" si="4"/>
        <v>KELLOGG COMPANY MLXP| 3861118031</v>
      </c>
      <c r="L317" s="17">
        <f>IFERROR(VLOOKUP($K317,wiz[[Lanes]:[Min FRQT Load Check Lane]],2,FALSE),"n/a")</f>
        <v>10</v>
      </c>
      <c r="M317" s="17">
        <f>IFERROR(VLOOKUP($K317,wiz[[Lanes]:[Min FRQT Load Check Lane]],3,FALSE),"n/a")</f>
        <v>2.44</v>
      </c>
      <c r="N317" s="17">
        <f>IFERROR(VLOOKUP($K317,wiz[[Lanes]:[Min FRQT Load Check Lane]],4,FALSE),"n/a")</f>
        <v>0.25</v>
      </c>
      <c r="O317" s="17">
        <f>IFERROR(VLOOKUP($K317,wiz[[Lanes]:[Min FRQT Load Check Lane]],5,FALSE),"n/a")</f>
        <v>1000</v>
      </c>
      <c r="P317" s="17">
        <f>IFERROR(VLOOKUP($K317,wiz[[Lanes]:[Min FRQT Load Check Lane]],6,FALSE),"n/a")</f>
        <v>1.91</v>
      </c>
      <c r="Q317" s="17">
        <f>IFERROR(VLOOKUP($K317,wiz[[Lanes]:[Min FRQT Load Check Lane]],7,FALSE),"n/a")</f>
        <v>94</v>
      </c>
      <c r="R317" s="17">
        <f>IFERROR(VLOOKUP($K317,wiz[[Lanes]:[Min FRQT Load Check Lane]],8,FALSE),"n/a")</f>
        <v>0.33</v>
      </c>
      <c r="S317" s="17">
        <f>IFERROR(VLOOKUP($K317,wiz[[Lanes]:[Min FRQT Load Check Lane]],9,FALSE),"n/a")</f>
        <v>-38</v>
      </c>
      <c r="T317" s="17">
        <f>IFERROR(VLOOKUP($K317,wiz[[Lanes]:[Min FRQT Load Check Lane]],10,FALSE),"n/a")</f>
        <v>-37</v>
      </c>
      <c r="U317" s="17">
        <f>IFERROR(VLOOKUP($K317,wiz[[Lanes]:[Min FRQT Load Check Lane]],11,FALSE),"n/a")</f>
        <v>-8</v>
      </c>
      <c r="V317" s="17">
        <f>IFERROR(VLOOKUP($K317,wiz[[Lanes]:[Min FRQT Load Check Lane]],12,FALSE),"n/a")</f>
        <v>240</v>
      </c>
      <c r="W317" s="17">
        <f>IFERROR(VLOOKUP($K317,wiz[[Lanes]:[Min FRQT Load Check Lane]],13,FALSE),"n/a")</f>
        <v>195</v>
      </c>
    </row>
    <row r="318" spans="2:23" x14ac:dyDescent="0.3">
      <c r="B318" s="13" t="s">
        <v>3188</v>
      </c>
      <c r="C318" s="13" t="s">
        <v>2598</v>
      </c>
      <c r="D318" s="13" t="s">
        <v>2547</v>
      </c>
      <c r="E318" s="13" t="s">
        <v>2627</v>
      </c>
      <c r="F318" s="13">
        <v>38611</v>
      </c>
      <c r="G318" s="13" t="s">
        <v>3189</v>
      </c>
      <c r="H318" s="13">
        <v>34602</v>
      </c>
      <c r="I318" s="13">
        <v>1997</v>
      </c>
      <c r="J318" s="13" t="str">
        <f>VLOOKUP(D318,'Matched Names'!$A$1:$C$52,3,FALSE)</f>
        <v xml:space="preserve">KELLOGG COMPANY  MLXP|   </v>
      </c>
      <c r="K318" t="str">
        <f t="shared" si="4"/>
        <v>KELLOGG COMPANY MLXP| 3861134602</v>
      </c>
      <c r="L318" s="17" t="str">
        <f>IFERROR(VLOOKUP($K318,wiz[[Lanes]:[Min FRQT Load Check Lane]],2,FALSE),"n/a")</f>
        <v>n/a</v>
      </c>
      <c r="M318" s="17" t="str">
        <f>IFERROR(VLOOKUP($K318,wiz[[Lanes]:[Min FRQT Load Check Lane]],3,FALSE),"n/a")</f>
        <v>n/a</v>
      </c>
      <c r="N318" s="17" t="str">
        <f>IFERROR(VLOOKUP($K318,wiz[[Lanes]:[Min FRQT Load Check Lane]],4,FALSE),"n/a")</f>
        <v>n/a</v>
      </c>
      <c r="O318" s="17" t="str">
        <f>IFERROR(VLOOKUP($K318,wiz[[Lanes]:[Min FRQT Load Check Lane]],5,FALSE),"n/a")</f>
        <v>n/a</v>
      </c>
      <c r="P318" s="17" t="str">
        <f>IFERROR(VLOOKUP($K318,wiz[[Lanes]:[Min FRQT Load Check Lane]],6,FALSE),"n/a")</f>
        <v>n/a</v>
      </c>
      <c r="Q318" s="17" t="str">
        <f>IFERROR(VLOOKUP($K318,wiz[[Lanes]:[Min FRQT Load Check Lane]],7,FALSE),"n/a")</f>
        <v>n/a</v>
      </c>
      <c r="R318" s="17" t="str">
        <f>IFERROR(VLOOKUP($K318,wiz[[Lanes]:[Min FRQT Load Check Lane]],8,FALSE),"n/a")</f>
        <v>n/a</v>
      </c>
      <c r="S318" s="17" t="str">
        <f>IFERROR(VLOOKUP($K318,wiz[[Lanes]:[Min FRQT Load Check Lane]],9,FALSE),"n/a")</f>
        <v>n/a</v>
      </c>
      <c r="T318" s="17" t="str">
        <f>IFERROR(VLOOKUP($K318,wiz[[Lanes]:[Min FRQT Load Check Lane]],10,FALSE),"n/a")</f>
        <v>n/a</v>
      </c>
      <c r="U318" s="17" t="str">
        <f>IFERROR(VLOOKUP($K318,wiz[[Lanes]:[Min FRQT Load Check Lane]],11,FALSE),"n/a")</f>
        <v>n/a</v>
      </c>
      <c r="V318" s="17" t="str">
        <f>IFERROR(VLOOKUP($K318,wiz[[Lanes]:[Min FRQT Load Check Lane]],12,FALSE),"n/a")</f>
        <v>n/a</v>
      </c>
      <c r="W318" s="17" t="str">
        <f>IFERROR(VLOOKUP($K318,wiz[[Lanes]:[Min FRQT Load Check Lane]],13,FALSE),"n/a")</f>
        <v>n/a</v>
      </c>
    </row>
    <row r="319" spans="2:23" x14ac:dyDescent="0.3">
      <c r="B319" s="13" t="s">
        <v>3190</v>
      </c>
      <c r="C319" s="13" t="s">
        <v>2598</v>
      </c>
      <c r="D319" s="13" t="s">
        <v>2547</v>
      </c>
      <c r="E319" s="13" t="s">
        <v>2627</v>
      </c>
      <c r="F319" s="13">
        <v>38611</v>
      </c>
      <c r="G319" s="13" t="s">
        <v>3191</v>
      </c>
      <c r="H319" s="13">
        <v>49512</v>
      </c>
      <c r="I319" s="13">
        <v>1429</v>
      </c>
      <c r="J319" s="13" t="str">
        <f>VLOOKUP(D319,'Matched Names'!$A$1:$C$52,3,FALSE)</f>
        <v xml:space="preserve">KELLOGG COMPANY  MLXP|   </v>
      </c>
      <c r="K319" t="str">
        <f t="shared" si="4"/>
        <v>KELLOGG COMPANY MLXP| 3861149512</v>
      </c>
      <c r="L319" s="17" t="str">
        <f>IFERROR(VLOOKUP($K319,wiz[[Lanes]:[Min FRQT Load Check Lane]],2,FALSE),"n/a")</f>
        <v>n/a</v>
      </c>
      <c r="M319" s="17" t="str">
        <f>IFERROR(VLOOKUP($K319,wiz[[Lanes]:[Min FRQT Load Check Lane]],3,FALSE),"n/a")</f>
        <v>n/a</v>
      </c>
      <c r="N319" s="17" t="str">
        <f>IFERROR(VLOOKUP($K319,wiz[[Lanes]:[Min FRQT Load Check Lane]],4,FALSE),"n/a")</f>
        <v>n/a</v>
      </c>
      <c r="O319" s="17" t="str">
        <f>IFERROR(VLOOKUP($K319,wiz[[Lanes]:[Min FRQT Load Check Lane]],5,FALSE),"n/a")</f>
        <v>n/a</v>
      </c>
      <c r="P319" s="17" t="str">
        <f>IFERROR(VLOOKUP($K319,wiz[[Lanes]:[Min FRQT Load Check Lane]],6,FALSE),"n/a")</f>
        <v>n/a</v>
      </c>
      <c r="Q319" s="17" t="str">
        <f>IFERROR(VLOOKUP($K319,wiz[[Lanes]:[Min FRQT Load Check Lane]],7,FALSE),"n/a")</f>
        <v>n/a</v>
      </c>
      <c r="R319" s="17" t="str">
        <f>IFERROR(VLOOKUP($K319,wiz[[Lanes]:[Min FRQT Load Check Lane]],8,FALSE),"n/a")</f>
        <v>n/a</v>
      </c>
      <c r="S319" s="17" t="str">
        <f>IFERROR(VLOOKUP($K319,wiz[[Lanes]:[Min FRQT Load Check Lane]],9,FALSE),"n/a")</f>
        <v>n/a</v>
      </c>
      <c r="T319" s="17" t="str">
        <f>IFERROR(VLOOKUP($K319,wiz[[Lanes]:[Min FRQT Load Check Lane]],10,FALSE),"n/a")</f>
        <v>n/a</v>
      </c>
      <c r="U319" s="17" t="str">
        <f>IFERROR(VLOOKUP($K319,wiz[[Lanes]:[Min FRQT Load Check Lane]],11,FALSE),"n/a")</f>
        <v>n/a</v>
      </c>
      <c r="V319" s="17" t="str">
        <f>IFERROR(VLOOKUP($K319,wiz[[Lanes]:[Min FRQT Load Check Lane]],12,FALSE),"n/a")</f>
        <v>n/a</v>
      </c>
      <c r="W319" s="17" t="str">
        <f>IFERROR(VLOOKUP($K319,wiz[[Lanes]:[Min FRQT Load Check Lane]],13,FALSE),"n/a")</f>
        <v>n/a</v>
      </c>
    </row>
    <row r="320" spans="2:23" x14ac:dyDescent="0.3">
      <c r="B320" s="13" t="s">
        <v>3192</v>
      </c>
      <c r="C320" s="13" t="s">
        <v>2598</v>
      </c>
      <c r="D320" s="13" t="s">
        <v>2547</v>
      </c>
      <c r="E320" s="13" t="s">
        <v>2627</v>
      </c>
      <c r="F320" s="13">
        <v>38611</v>
      </c>
      <c r="G320" s="13" t="s">
        <v>3176</v>
      </c>
      <c r="H320" s="13">
        <v>75067</v>
      </c>
      <c r="I320" s="13">
        <v>101655</v>
      </c>
      <c r="J320" s="13" t="str">
        <f>VLOOKUP(D320,'Matched Names'!$A$1:$C$52,3,FALSE)</f>
        <v xml:space="preserve">KELLOGG COMPANY  MLXP|   </v>
      </c>
      <c r="K320" t="str">
        <f t="shared" si="4"/>
        <v>KELLOGG COMPANY MLXP| 3861175067</v>
      </c>
      <c r="L320" s="17" t="str">
        <f>IFERROR(VLOOKUP($K320,wiz[[Lanes]:[Min FRQT Load Check Lane]],2,FALSE),"n/a")</f>
        <v>n/a</v>
      </c>
      <c r="M320" s="17" t="str">
        <f>IFERROR(VLOOKUP($K320,wiz[[Lanes]:[Min FRQT Load Check Lane]],3,FALSE),"n/a")</f>
        <v>n/a</v>
      </c>
      <c r="N320" s="17" t="str">
        <f>IFERROR(VLOOKUP($K320,wiz[[Lanes]:[Min FRQT Load Check Lane]],4,FALSE),"n/a")</f>
        <v>n/a</v>
      </c>
      <c r="O320" s="17" t="str">
        <f>IFERROR(VLOOKUP($K320,wiz[[Lanes]:[Min FRQT Load Check Lane]],5,FALSE),"n/a")</f>
        <v>n/a</v>
      </c>
      <c r="P320" s="17" t="str">
        <f>IFERROR(VLOOKUP($K320,wiz[[Lanes]:[Min FRQT Load Check Lane]],6,FALSE),"n/a")</f>
        <v>n/a</v>
      </c>
      <c r="Q320" s="17" t="str">
        <f>IFERROR(VLOOKUP($K320,wiz[[Lanes]:[Min FRQT Load Check Lane]],7,FALSE),"n/a")</f>
        <v>n/a</v>
      </c>
      <c r="R320" s="17" t="str">
        <f>IFERROR(VLOOKUP($K320,wiz[[Lanes]:[Min FRQT Load Check Lane]],8,FALSE),"n/a")</f>
        <v>n/a</v>
      </c>
      <c r="S320" s="17" t="str">
        <f>IFERROR(VLOOKUP($K320,wiz[[Lanes]:[Min FRQT Load Check Lane]],9,FALSE),"n/a")</f>
        <v>n/a</v>
      </c>
      <c r="T320" s="17" t="str">
        <f>IFERROR(VLOOKUP($K320,wiz[[Lanes]:[Min FRQT Load Check Lane]],10,FALSE),"n/a")</f>
        <v>n/a</v>
      </c>
      <c r="U320" s="17" t="str">
        <f>IFERROR(VLOOKUP($K320,wiz[[Lanes]:[Min FRQT Load Check Lane]],11,FALSE),"n/a")</f>
        <v>n/a</v>
      </c>
      <c r="V320" s="17" t="str">
        <f>IFERROR(VLOOKUP($K320,wiz[[Lanes]:[Min FRQT Load Check Lane]],12,FALSE),"n/a")</f>
        <v>n/a</v>
      </c>
      <c r="W320" s="17" t="str">
        <f>IFERROR(VLOOKUP($K320,wiz[[Lanes]:[Min FRQT Load Check Lane]],13,FALSE),"n/a")</f>
        <v>n/a</v>
      </c>
    </row>
    <row r="321" spans="2:23" x14ac:dyDescent="0.3">
      <c r="B321" s="13" t="s">
        <v>3193</v>
      </c>
      <c r="C321" s="13" t="s">
        <v>2598</v>
      </c>
      <c r="D321" s="13" t="s">
        <v>2547</v>
      </c>
      <c r="E321" s="13" t="s">
        <v>2627</v>
      </c>
      <c r="F321" s="13">
        <v>38611</v>
      </c>
      <c r="G321" s="13" t="s">
        <v>3179</v>
      </c>
      <c r="H321" s="13">
        <v>60447</v>
      </c>
      <c r="I321" s="13">
        <v>44160</v>
      </c>
      <c r="J321" s="13" t="str">
        <f>VLOOKUP(D321,'Matched Names'!$A$1:$C$52,3,FALSE)</f>
        <v xml:space="preserve">KELLOGG COMPANY  MLXP|   </v>
      </c>
      <c r="K321" t="str">
        <f t="shared" si="4"/>
        <v>KELLOGG COMPANY MLXP| 3861160447</v>
      </c>
      <c r="L321" s="17">
        <f>IFERROR(VLOOKUP($K321,wiz[[Lanes]:[Min FRQT Load Check Lane]],2,FALSE),"n/a")</f>
        <v>63</v>
      </c>
      <c r="M321" s="17">
        <f>IFERROR(VLOOKUP($K321,wiz[[Lanes]:[Min FRQT Load Check Lane]],3,FALSE),"n/a")</f>
        <v>2.1</v>
      </c>
      <c r="N321" s="17">
        <f>IFERROR(VLOOKUP($K321,wiz[[Lanes]:[Min FRQT Load Check Lane]],4,FALSE),"n/a")</f>
        <v>0.26</v>
      </c>
      <c r="O321" s="17">
        <f>IFERROR(VLOOKUP($K321,wiz[[Lanes]:[Min FRQT Load Check Lane]],5,FALSE),"n/a")</f>
        <v>525</v>
      </c>
      <c r="P321" s="17">
        <f>IFERROR(VLOOKUP($K321,wiz[[Lanes]:[Min FRQT Load Check Lane]],6,FALSE),"n/a")</f>
        <v>0.92</v>
      </c>
      <c r="Q321" s="17">
        <f>IFERROR(VLOOKUP($K321,wiz[[Lanes]:[Min FRQT Load Check Lane]],7,FALSE),"n/a")</f>
        <v>83</v>
      </c>
      <c r="R321" s="17">
        <f>IFERROR(VLOOKUP($K321,wiz[[Lanes]:[Min FRQT Load Check Lane]],8,FALSE),"n/a")</f>
        <v>0.31</v>
      </c>
      <c r="S321" s="17">
        <f>IFERROR(VLOOKUP($K321,wiz[[Lanes]:[Min FRQT Load Check Lane]],9,FALSE),"n/a")</f>
        <v>-27</v>
      </c>
      <c r="T321" s="17">
        <f>IFERROR(VLOOKUP($K321,wiz[[Lanes]:[Min FRQT Load Check Lane]],10,FALSE),"n/a")</f>
        <v>-37</v>
      </c>
      <c r="U321" s="17">
        <f>IFERROR(VLOOKUP($K321,wiz[[Lanes]:[Min FRQT Load Check Lane]],11,FALSE),"n/a")</f>
        <v>29</v>
      </c>
      <c r="V321" s="17">
        <f>IFERROR(VLOOKUP($K321,wiz[[Lanes]:[Min FRQT Load Check Lane]],12,FALSE),"n/a")</f>
        <v>187</v>
      </c>
      <c r="W321" s="17">
        <f>IFERROR(VLOOKUP($K321,wiz[[Lanes]:[Min FRQT Load Check Lane]],13,FALSE),"n/a")</f>
        <v>179</v>
      </c>
    </row>
    <row r="322" spans="2:23" x14ac:dyDescent="0.3">
      <c r="B322" s="13" t="s">
        <v>3194</v>
      </c>
      <c r="C322" s="13" t="s">
        <v>2598</v>
      </c>
      <c r="D322" s="13" t="s">
        <v>2547</v>
      </c>
      <c r="E322" s="13" t="s">
        <v>2627</v>
      </c>
      <c r="F322" s="13">
        <v>38611</v>
      </c>
      <c r="G322" s="13" t="s">
        <v>3195</v>
      </c>
      <c r="H322" s="13">
        <v>43054</v>
      </c>
      <c r="I322" s="13">
        <v>3858</v>
      </c>
      <c r="J322" s="13" t="str">
        <f>VLOOKUP(D322,'Matched Names'!$A$1:$C$52,3,FALSE)</f>
        <v xml:space="preserve">KELLOGG COMPANY  MLXP|   </v>
      </c>
      <c r="K322" t="str">
        <f t="shared" si="4"/>
        <v>KELLOGG COMPANY MLXP| 3861143054</v>
      </c>
      <c r="L322" s="17">
        <f>IFERROR(VLOOKUP($K322,wiz[[Lanes]:[Min FRQT Load Check Lane]],2,FALSE),"n/a")</f>
        <v>3</v>
      </c>
      <c r="M322" s="17">
        <f>IFERROR(VLOOKUP($K322,wiz[[Lanes]:[Min FRQT Load Check Lane]],3,FALSE),"n/a")</f>
        <v>2.19</v>
      </c>
      <c r="N322" s="17">
        <f>IFERROR(VLOOKUP($K322,wiz[[Lanes]:[Min FRQT Load Check Lane]],4,FALSE),"n/a")</f>
        <v>0.28000000000000003</v>
      </c>
      <c r="O322" s="17">
        <f>IFERROR(VLOOKUP($K322,wiz[[Lanes]:[Min FRQT Load Check Lane]],5,FALSE),"n/a")</f>
        <v>587</v>
      </c>
      <c r="P322" s="17">
        <f>IFERROR(VLOOKUP($K322,wiz[[Lanes]:[Min FRQT Load Check Lane]],6,FALSE),"n/a")</f>
        <v>0.99</v>
      </c>
      <c r="Q322" s="17">
        <f>IFERROR(VLOOKUP($K322,wiz[[Lanes]:[Min FRQT Load Check Lane]],7,FALSE),"n/a")</f>
        <v>29</v>
      </c>
      <c r="R322" s="17">
        <f>IFERROR(VLOOKUP($K322,wiz[[Lanes]:[Min FRQT Load Check Lane]],8,FALSE),"n/a")</f>
        <v>0.25</v>
      </c>
      <c r="S322" s="17">
        <f>IFERROR(VLOOKUP($K322,wiz[[Lanes]:[Min FRQT Load Check Lane]],9,FALSE),"n/a")</f>
        <v>-42</v>
      </c>
      <c r="T322" s="17">
        <f>IFERROR(VLOOKUP($K322,wiz[[Lanes]:[Min FRQT Load Check Lane]],10,FALSE),"n/a")</f>
        <v>-37</v>
      </c>
      <c r="U322" s="17">
        <f>IFERROR(VLOOKUP($K322,wiz[[Lanes]:[Min FRQT Load Check Lane]],11,FALSE),"n/a")</f>
        <v>26</v>
      </c>
      <c r="V322" s="17">
        <f>IFERROR(VLOOKUP($K322,wiz[[Lanes]:[Min FRQT Load Check Lane]],12,FALSE),"n/a")</f>
        <v>236</v>
      </c>
      <c r="W322" s="17">
        <f>IFERROR(VLOOKUP($K322,wiz[[Lanes]:[Min FRQT Load Check Lane]],13,FALSE),"n/a")</f>
        <v>225</v>
      </c>
    </row>
    <row r="323" spans="2:23" x14ac:dyDescent="0.3">
      <c r="B323" s="13" t="s">
        <v>3196</v>
      </c>
      <c r="C323" s="13" t="s">
        <v>2598</v>
      </c>
      <c r="D323" s="13" t="s">
        <v>2547</v>
      </c>
      <c r="E323" s="13" t="s">
        <v>2627</v>
      </c>
      <c r="F323" s="13">
        <v>38611</v>
      </c>
      <c r="G323" s="13" t="s">
        <v>3197</v>
      </c>
      <c r="H323" s="13">
        <v>43162</v>
      </c>
      <c r="I323" s="13">
        <v>29118</v>
      </c>
      <c r="J323" s="13" t="str">
        <f>VLOOKUP(D323,'Matched Names'!$A$1:$C$52,3,FALSE)</f>
        <v xml:space="preserve">KELLOGG COMPANY  MLXP|   </v>
      </c>
      <c r="K323" t="str">
        <f t="shared" ref="K323:K386" si="5">TRIM(CONCATENATE(J323,F323,H323))</f>
        <v>KELLOGG COMPANY MLXP| 3861143162</v>
      </c>
      <c r="L323" s="17">
        <f>IFERROR(VLOOKUP($K323,wiz[[Lanes]:[Min FRQT Load Check Lane]],2,FALSE),"n/a")</f>
        <v>33</v>
      </c>
      <c r="M323" s="17">
        <f>IFERROR(VLOOKUP($K323,wiz[[Lanes]:[Min FRQT Load Check Lane]],3,FALSE),"n/a")</f>
        <v>2.25</v>
      </c>
      <c r="N323" s="17">
        <f>IFERROR(VLOOKUP($K323,wiz[[Lanes]:[Min FRQT Load Check Lane]],4,FALSE),"n/a")</f>
        <v>0.22</v>
      </c>
      <c r="O323" s="17">
        <f>IFERROR(VLOOKUP($K323,wiz[[Lanes]:[Min FRQT Load Check Lane]],5,FALSE),"n/a")</f>
        <v>563</v>
      </c>
      <c r="P323" s="17">
        <f>IFERROR(VLOOKUP($K323,wiz[[Lanes]:[Min FRQT Load Check Lane]],6,FALSE),"n/a")</f>
        <v>1.02</v>
      </c>
      <c r="Q323" s="17">
        <f>IFERROR(VLOOKUP($K323,wiz[[Lanes]:[Min FRQT Load Check Lane]],7,FALSE),"n/a")</f>
        <v>108</v>
      </c>
      <c r="R323" s="17">
        <f>IFERROR(VLOOKUP($K323,wiz[[Lanes]:[Min FRQT Load Check Lane]],8,FALSE),"n/a")</f>
        <v>0.34</v>
      </c>
      <c r="S323" s="17">
        <f>IFERROR(VLOOKUP($K323,wiz[[Lanes]:[Min FRQT Load Check Lane]],9,FALSE),"n/a")</f>
        <v>-8</v>
      </c>
      <c r="T323" s="17">
        <f>IFERROR(VLOOKUP($K323,wiz[[Lanes]:[Min FRQT Load Check Lane]],10,FALSE),"n/a")</f>
        <v>-37</v>
      </c>
      <c r="U323" s="17">
        <f>IFERROR(VLOOKUP($K323,wiz[[Lanes]:[Min FRQT Load Check Lane]],11,FALSE),"n/a")</f>
        <v>19</v>
      </c>
      <c r="V323" s="17">
        <f>IFERROR(VLOOKUP($K323,wiz[[Lanes]:[Min FRQT Load Check Lane]],12,FALSE),"n/a")</f>
        <v>203</v>
      </c>
      <c r="W323" s="17">
        <f>IFERROR(VLOOKUP($K323,wiz[[Lanes]:[Min FRQT Load Check Lane]],13,FALSE),"n/a")</f>
        <v>185</v>
      </c>
    </row>
    <row r="324" spans="2:23" x14ac:dyDescent="0.3">
      <c r="B324" s="13" t="s">
        <v>3198</v>
      </c>
      <c r="C324" s="13" t="s">
        <v>2598</v>
      </c>
      <c r="D324" s="13" t="s">
        <v>2547</v>
      </c>
      <c r="E324" s="13" t="s">
        <v>2854</v>
      </c>
      <c r="F324" s="13">
        <v>38301</v>
      </c>
      <c r="G324" s="13" t="s">
        <v>2916</v>
      </c>
      <c r="H324" s="13">
        <v>46705</v>
      </c>
      <c r="I324" s="13">
        <v>1092</v>
      </c>
      <c r="J324" s="13" t="str">
        <f>VLOOKUP(D324,'Matched Names'!$A$1:$C$52,3,FALSE)</f>
        <v xml:space="preserve">KELLOGG COMPANY  MLXP|   </v>
      </c>
      <c r="K324" t="str">
        <f t="shared" si="5"/>
        <v>KELLOGG COMPANY MLXP| 3830146705</v>
      </c>
      <c r="L324" s="17">
        <f>IFERROR(VLOOKUP($K324,wiz[[Lanes]:[Min FRQT Load Check Lane]],2,FALSE),"n/a")</f>
        <v>1</v>
      </c>
      <c r="M324" s="17">
        <f>IFERROR(VLOOKUP($K324,wiz[[Lanes]:[Min FRQT Load Check Lane]],3,FALSE),"n/a")</f>
        <v>2.02</v>
      </c>
      <c r="N324" s="17">
        <f>IFERROR(VLOOKUP($K324,wiz[[Lanes]:[Min FRQT Load Check Lane]],4,FALSE),"n/a")</f>
        <v>1.24</v>
      </c>
      <c r="O324" s="17">
        <f>IFERROR(VLOOKUP($K324,wiz[[Lanes]:[Min FRQT Load Check Lane]],5,FALSE),"n/a")</f>
        <v>541</v>
      </c>
      <c r="P324" s="17">
        <f>IFERROR(VLOOKUP($K324,wiz[[Lanes]:[Min FRQT Load Check Lane]],6,FALSE),"n/a")</f>
        <v>0.96</v>
      </c>
      <c r="Q324" s="17">
        <f>IFERROR(VLOOKUP($K324,wiz[[Lanes]:[Min FRQT Load Check Lane]],7,FALSE),"n/a")</f>
        <v>0</v>
      </c>
      <c r="R324" s="17">
        <f>IFERROR(VLOOKUP($K324,wiz[[Lanes]:[Min FRQT Load Check Lane]],8,FALSE),"n/a")</f>
        <v>0.25</v>
      </c>
      <c r="S324" s="17">
        <f>IFERROR(VLOOKUP($K324,wiz[[Lanes]:[Min FRQT Load Check Lane]],9,FALSE),"n/a")</f>
        <v>-546</v>
      </c>
      <c r="T324" s="17">
        <f>IFERROR(VLOOKUP($K324,wiz[[Lanes]:[Min FRQT Load Check Lane]],10,FALSE),"n/a")</f>
        <v>-6</v>
      </c>
      <c r="U324" s="17">
        <f>IFERROR(VLOOKUP($K324,wiz[[Lanes]:[Min FRQT Load Check Lane]],11,FALSE),"n/a")</f>
        <v>20</v>
      </c>
      <c r="V324" s="17">
        <f>IFERROR(VLOOKUP($K324,wiz[[Lanes]:[Min FRQT Load Check Lane]],12,FALSE),"n/a")</f>
        <v>636</v>
      </c>
      <c r="W324" s="17">
        <f>IFERROR(VLOOKUP($K324,wiz[[Lanes]:[Min FRQT Load Check Lane]],13,FALSE),"n/a")</f>
        <v>650</v>
      </c>
    </row>
    <row r="325" spans="2:23" x14ac:dyDescent="0.3">
      <c r="B325" s="13" t="s">
        <v>3199</v>
      </c>
      <c r="C325" s="13" t="s">
        <v>2598</v>
      </c>
      <c r="D325" s="13" t="s">
        <v>2547</v>
      </c>
      <c r="E325" s="13" t="s">
        <v>2854</v>
      </c>
      <c r="F325" s="13">
        <v>38301</v>
      </c>
      <c r="G325" s="13" t="s">
        <v>3200</v>
      </c>
      <c r="H325" s="13">
        <v>30906</v>
      </c>
      <c r="I325" s="13">
        <v>3598</v>
      </c>
      <c r="J325" s="13" t="str">
        <f>VLOOKUP(D325,'Matched Names'!$A$1:$C$52,3,FALSE)</f>
        <v xml:space="preserve">KELLOGG COMPANY  MLXP|   </v>
      </c>
      <c r="K325" t="str">
        <f t="shared" si="5"/>
        <v>KELLOGG COMPANY MLXP| 3830130906</v>
      </c>
      <c r="L325" s="17" t="str">
        <f>IFERROR(VLOOKUP($K325,wiz[[Lanes]:[Min FRQT Load Check Lane]],2,FALSE),"n/a")</f>
        <v>n/a</v>
      </c>
      <c r="M325" s="17" t="str">
        <f>IFERROR(VLOOKUP($K325,wiz[[Lanes]:[Min FRQT Load Check Lane]],3,FALSE),"n/a")</f>
        <v>n/a</v>
      </c>
      <c r="N325" s="17" t="str">
        <f>IFERROR(VLOOKUP($K325,wiz[[Lanes]:[Min FRQT Load Check Lane]],4,FALSE),"n/a")</f>
        <v>n/a</v>
      </c>
      <c r="O325" s="17" t="str">
        <f>IFERROR(VLOOKUP($K325,wiz[[Lanes]:[Min FRQT Load Check Lane]],5,FALSE),"n/a")</f>
        <v>n/a</v>
      </c>
      <c r="P325" s="17" t="str">
        <f>IFERROR(VLOOKUP($K325,wiz[[Lanes]:[Min FRQT Load Check Lane]],6,FALSE),"n/a")</f>
        <v>n/a</v>
      </c>
      <c r="Q325" s="17" t="str">
        <f>IFERROR(VLOOKUP($K325,wiz[[Lanes]:[Min FRQT Load Check Lane]],7,FALSE),"n/a")</f>
        <v>n/a</v>
      </c>
      <c r="R325" s="17" t="str">
        <f>IFERROR(VLOOKUP($K325,wiz[[Lanes]:[Min FRQT Load Check Lane]],8,FALSE),"n/a")</f>
        <v>n/a</v>
      </c>
      <c r="S325" s="17" t="str">
        <f>IFERROR(VLOOKUP($K325,wiz[[Lanes]:[Min FRQT Load Check Lane]],9,FALSE),"n/a")</f>
        <v>n/a</v>
      </c>
      <c r="T325" s="17" t="str">
        <f>IFERROR(VLOOKUP($K325,wiz[[Lanes]:[Min FRQT Load Check Lane]],10,FALSE),"n/a")</f>
        <v>n/a</v>
      </c>
      <c r="U325" s="17" t="str">
        <f>IFERROR(VLOOKUP($K325,wiz[[Lanes]:[Min FRQT Load Check Lane]],11,FALSE),"n/a")</f>
        <v>n/a</v>
      </c>
      <c r="V325" s="17" t="str">
        <f>IFERROR(VLOOKUP($K325,wiz[[Lanes]:[Min FRQT Load Check Lane]],12,FALSE),"n/a")</f>
        <v>n/a</v>
      </c>
      <c r="W325" s="17" t="str">
        <f>IFERROR(VLOOKUP($K325,wiz[[Lanes]:[Min FRQT Load Check Lane]],13,FALSE),"n/a")</f>
        <v>n/a</v>
      </c>
    </row>
    <row r="326" spans="2:23" x14ac:dyDescent="0.3">
      <c r="B326" s="13" t="s">
        <v>3201</v>
      </c>
      <c r="C326" s="13" t="s">
        <v>2598</v>
      </c>
      <c r="D326" s="13" t="s">
        <v>2547</v>
      </c>
      <c r="E326" s="13" t="s">
        <v>2854</v>
      </c>
      <c r="F326" s="13">
        <v>38301</v>
      </c>
      <c r="G326" s="13" t="s">
        <v>3202</v>
      </c>
      <c r="H326" s="13">
        <v>44146</v>
      </c>
      <c r="I326" s="13">
        <v>3690</v>
      </c>
      <c r="J326" s="13" t="str">
        <f>VLOOKUP(D326,'Matched Names'!$A$1:$C$52,3,FALSE)</f>
        <v xml:space="preserve">KELLOGG COMPANY  MLXP|   </v>
      </c>
      <c r="K326" t="str">
        <f t="shared" si="5"/>
        <v>KELLOGG COMPANY MLXP| 3830144146</v>
      </c>
      <c r="L326" s="17" t="str">
        <f>IFERROR(VLOOKUP($K326,wiz[[Lanes]:[Min FRQT Load Check Lane]],2,FALSE),"n/a")</f>
        <v>n/a</v>
      </c>
      <c r="M326" s="17" t="str">
        <f>IFERROR(VLOOKUP($K326,wiz[[Lanes]:[Min FRQT Load Check Lane]],3,FALSE),"n/a")</f>
        <v>n/a</v>
      </c>
      <c r="N326" s="17" t="str">
        <f>IFERROR(VLOOKUP($K326,wiz[[Lanes]:[Min FRQT Load Check Lane]],4,FALSE),"n/a")</f>
        <v>n/a</v>
      </c>
      <c r="O326" s="17" t="str">
        <f>IFERROR(VLOOKUP($K326,wiz[[Lanes]:[Min FRQT Load Check Lane]],5,FALSE),"n/a")</f>
        <v>n/a</v>
      </c>
      <c r="P326" s="17" t="str">
        <f>IFERROR(VLOOKUP($K326,wiz[[Lanes]:[Min FRQT Load Check Lane]],6,FALSE),"n/a")</f>
        <v>n/a</v>
      </c>
      <c r="Q326" s="17" t="str">
        <f>IFERROR(VLOOKUP($K326,wiz[[Lanes]:[Min FRQT Load Check Lane]],7,FALSE),"n/a")</f>
        <v>n/a</v>
      </c>
      <c r="R326" s="17" t="str">
        <f>IFERROR(VLOOKUP($K326,wiz[[Lanes]:[Min FRQT Load Check Lane]],8,FALSE),"n/a")</f>
        <v>n/a</v>
      </c>
      <c r="S326" s="17" t="str">
        <f>IFERROR(VLOOKUP($K326,wiz[[Lanes]:[Min FRQT Load Check Lane]],9,FALSE),"n/a")</f>
        <v>n/a</v>
      </c>
      <c r="T326" s="17" t="str">
        <f>IFERROR(VLOOKUP($K326,wiz[[Lanes]:[Min FRQT Load Check Lane]],10,FALSE),"n/a")</f>
        <v>n/a</v>
      </c>
      <c r="U326" s="17" t="str">
        <f>IFERROR(VLOOKUP($K326,wiz[[Lanes]:[Min FRQT Load Check Lane]],11,FALSE),"n/a")</f>
        <v>n/a</v>
      </c>
      <c r="V326" s="17" t="str">
        <f>IFERROR(VLOOKUP($K326,wiz[[Lanes]:[Min FRQT Load Check Lane]],12,FALSE),"n/a")</f>
        <v>n/a</v>
      </c>
      <c r="W326" s="17" t="str">
        <f>IFERROR(VLOOKUP($K326,wiz[[Lanes]:[Min FRQT Load Check Lane]],13,FALSE),"n/a")</f>
        <v>n/a</v>
      </c>
    </row>
    <row r="327" spans="2:23" x14ac:dyDescent="0.3">
      <c r="B327" s="13" t="s">
        <v>3203</v>
      </c>
      <c r="C327" s="13" t="s">
        <v>2598</v>
      </c>
      <c r="D327" s="13" t="s">
        <v>2547</v>
      </c>
      <c r="E327" s="13" t="s">
        <v>2854</v>
      </c>
      <c r="F327" s="13">
        <v>38301</v>
      </c>
      <c r="G327" s="13" t="s">
        <v>2718</v>
      </c>
      <c r="H327" s="13">
        <v>53511</v>
      </c>
      <c r="I327" s="13">
        <v>1000</v>
      </c>
      <c r="J327" s="13" t="str">
        <f>VLOOKUP(D327,'Matched Names'!$A$1:$C$52,3,FALSE)</f>
        <v xml:space="preserve">KELLOGG COMPANY  MLXP|   </v>
      </c>
      <c r="K327" t="str">
        <f t="shared" si="5"/>
        <v>KELLOGG COMPANY MLXP| 3830153511</v>
      </c>
      <c r="L327" s="17">
        <f>IFERROR(VLOOKUP($K327,wiz[[Lanes]:[Min FRQT Load Check Lane]],2,FALSE),"n/a")</f>
        <v>2</v>
      </c>
      <c r="M327" s="17">
        <f>IFERROR(VLOOKUP($K327,wiz[[Lanes]:[Min FRQT Load Check Lane]],3,FALSE),"n/a")</f>
        <v>1.85</v>
      </c>
      <c r="N327" s="17">
        <f>IFERROR(VLOOKUP($K327,wiz[[Lanes]:[Min FRQT Load Check Lane]],4,FALSE),"n/a")</f>
        <v>0.24</v>
      </c>
      <c r="O327" s="17">
        <f>IFERROR(VLOOKUP($K327,wiz[[Lanes]:[Min FRQT Load Check Lane]],5,FALSE),"n/a")</f>
        <v>542</v>
      </c>
      <c r="P327" s="17">
        <f>IFERROR(VLOOKUP($K327,wiz[[Lanes]:[Min FRQT Load Check Lane]],6,FALSE),"n/a")</f>
        <v>0.88</v>
      </c>
      <c r="Q327" s="17">
        <f>IFERROR(VLOOKUP($K327,wiz[[Lanes]:[Min FRQT Load Check Lane]],7,FALSE),"n/a")</f>
        <v>0</v>
      </c>
      <c r="R327" s="17">
        <f>IFERROR(VLOOKUP($K327,wiz[[Lanes]:[Min FRQT Load Check Lane]],8,FALSE),"n/a")</f>
        <v>0.25</v>
      </c>
      <c r="S327" s="17">
        <f>IFERROR(VLOOKUP($K327,wiz[[Lanes]:[Min FRQT Load Check Lane]],9,FALSE),"n/a")</f>
        <v>-9</v>
      </c>
      <c r="T327" s="17">
        <f>IFERROR(VLOOKUP($K327,wiz[[Lanes]:[Min FRQT Load Check Lane]],10,FALSE),"n/a")</f>
        <v>-6</v>
      </c>
      <c r="U327" s="17">
        <f>IFERROR(VLOOKUP($K327,wiz[[Lanes]:[Min FRQT Load Check Lane]],11,FALSE),"n/a")</f>
        <v>39</v>
      </c>
      <c r="V327" s="17">
        <f>IFERROR(VLOOKUP($K327,wiz[[Lanes]:[Min FRQT Load Check Lane]],12,FALSE),"n/a")</f>
        <v>-35</v>
      </c>
      <c r="W327" s="17">
        <f>IFERROR(VLOOKUP($K327,wiz[[Lanes]:[Min FRQT Load Check Lane]],13,FALSE),"n/a")</f>
        <v>-2</v>
      </c>
    </row>
    <row r="328" spans="2:23" x14ac:dyDescent="0.3">
      <c r="B328" s="13" t="s">
        <v>3204</v>
      </c>
      <c r="C328" s="13" t="s">
        <v>2598</v>
      </c>
      <c r="D328" s="13" t="s">
        <v>2547</v>
      </c>
      <c r="E328" s="13" t="s">
        <v>2854</v>
      </c>
      <c r="F328" s="13">
        <v>38301</v>
      </c>
      <c r="G328" s="13" t="s">
        <v>3205</v>
      </c>
      <c r="H328" s="13">
        <v>28711</v>
      </c>
      <c r="I328" s="13">
        <v>6531</v>
      </c>
      <c r="J328" s="13" t="str">
        <f>VLOOKUP(D328,'Matched Names'!$A$1:$C$52,3,FALSE)</f>
        <v xml:space="preserve">KELLOGG COMPANY  MLXP|   </v>
      </c>
      <c r="K328" t="str">
        <f t="shared" si="5"/>
        <v>KELLOGG COMPANY MLXP| 3830128711</v>
      </c>
      <c r="L328" s="17">
        <f>IFERROR(VLOOKUP($K328,wiz[[Lanes]:[Min FRQT Load Check Lane]],2,FALSE),"n/a")</f>
        <v>8</v>
      </c>
      <c r="M328" s="17">
        <f>IFERROR(VLOOKUP($K328,wiz[[Lanes]:[Min FRQT Load Check Lane]],3,FALSE),"n/a")</f>
        <v>2.1800000000000002</v>
      </c>
      <c r="N328" s="17">
        <f>IFERROR(VLOOKUP($K328,wiz[[Lanes]:[Min FRQT Load Check Lane]],4,FALSE),"n/a")</f>
        <v>0.55000000000000004</v>
      </c>
      <c r="O328" s="17">
        <f>IFERROR(VLOOKUP($K328,wiz[[Lanes]:[Min FRQT Load Check Lane]],5,FALSE),"n/a")</f>
        <v>428</v>
      </c>
      <c r="P328" s="17">
        <f>IFERROR(VLOOKUP($K328,wiz[[Lanes]:[Min FRQT Load Check Lane]],6,FALSE),"n/a")</f>
        <v>0.82</v>
      </c>
      <c r="Q328" s="17">
        <f>IFERROR(VLOOKUP($K328,wiz[[Lanes]:[Min FRQT Load Check Lane]],7,FALSE),"n/a")</f>
        <v>70</v>
      </c>
      <c r="R328" s="17">
        <f>IFERROR(VLOOKUP($K328,wiz[[Lanes]:[Min FRQT Load Check Lane]],8,FALSE),"n/a")</f>
        <v>0.31</v>
      </c>
      <c r="S328" s="17">
        <f>IFERROR(VLOOKUP($K328,wiz[[Lanes]:[Min FRQT Load Check Lane]],9,FALSE),"n/a")</f>
        <v>-145</v>
      </c>
      <c r="T328" s="17">
        <f>IFERROR(VLOOKUP($K328,wiz[[Lanes]:[Min FRQT Load Check Lane]],10,FALSE),"n/a")</f>
        <v>-6</v>
      </c>
      <c r="U328" s="17">
        <f>IFERROR(VLOOKUP($K328,wiz[[Lanes]:[Min FRQT Load Check Lane]],11,FALSE),"n/a")</f>
        <v>16</v>
      </c>
      <c r="V328" s="17">
        <f>IFERROR(VLOOKUP($K328,wiz[[Lanes]:[Min FRQT Load Check Lane]],12,FALSE),"n/a")</f>
        <v>39</v>
      </c>
      <c r="W328" s="17">
        <f>IFERROR(VLOOKUP($K328,wiz[[Lanes]:[Min FRQT Load Check Lane]],13,FALSE),"n/a")</f>
        <v>49</v>
      </c>
    </row>
    <row r="329" spans="2:23" x14ac:dyDescent="0.3">
      <c r="B329" s="13" t="s">
        <v>3206</v>
      </c>
      <c r="C329" s="13" t="s">
        <v>2598</v>
      </c>
      <c r="D329" s="13" t="s">
        <v>2547</v>
      </c>
      <c r="E329" s="13" t="s">
        <v>2854</v>
      </c>
      <c r="F329" s="13">
        <v>38301</v>
      </c>
      <c r="G329" s="13" t="s">
        <v>3207</v>
      </c>
      <c r="H329" s="13">
        <v>46714</v>
      </c>
      <c r="I329" s="13">
        <v>3276</v>
      </c>
      <c r="J329" s="13" t="str">
        <f>VLOOKUP(D329,'Matched Names'!$A$1:$C$52,3,FALSE)</f>
        <v xml:space="preserve">KELLOGG COMPANY  MLXP|   </v>
      </c>
      <c r="K329" t="str">
        <f t="shared" si="5"/>
        <v>KELLOGG COMPANY MLXP| 3830146714</v>
      </c>
      <c r="L329" s="17">
        <f>IFERROR(VLOOKUP($K329,wiz[[Lanes]:[Min FRQT Load Check Lane]],2,FALSE),"n/a")</f>
        <v>3</v>
      </c>
      <c r="M329" s="17">
        <f>IFERROR(VLOOKUP($K329,wiz[[Lanes]:[Min FRQT Load Check Lane]],3,FALSE),"n/a")</f>
        <v>2.2200000000000002</v>
      </c>
      <c r="N329" s="17">
        <f>IFERROR(VLOOKUP($K329,wiz[[Lanes]:[Min FRQT Load Check Lane]],4,FALSE),"n/a")</f>
        <v>0.8</v>
      </c>
      <c r="O329" s="17">
        <f>IFERROR(VLOOKUP($K329,wiz[[Lanes]:[Min FRQT Load Check Lane]],5,FALSE),"n/a")</f>
        <v>493</v>
      </c>
      <c r="P329" s="17">
        <f>IFERROR(VLOOKUP($K329,wiz[[Lanes]:[Min FRQT Load Check Lane]],6,FALSE),"n/a")</f>
        <v>0.94</v>
      </c>
      <c r="Q329" s="17">
        <f>IFERROR(VLOOKUP($K329,wiz[[Lanes]:[Min FRQT Load Check Lane]],7,FALSE),"n/a")</f>
        <v>55</v>
      </c>
      <c r="R329" s="17">
        <f>IFERROR(VLOOKUP($K329,wiz[[Lanes]:[Min FRQT Load Check Lane]],8,FALSE),"n/a")</f>
        <v>0.3</v>
      </c>
      <c r="S329" s="17">
        <f>IFERROR(VLOOKUP($K329,wiz[[Lanes]:[Min FRQT Load Check Lane]],9,FALSE),"n/a")</f>
        <v>-280</v>
      </c>
      <c r="T329" s="17">
        <f>IFERROR(VLOOKUP($K329,wiz[[Lanes]:[Min FRQT Load Check Lane]],10,FALSE),"n/a")</f>
        <v>-6</v>
      </c>
      <c r="U329" s="17">
        <f>IFERROR(VLOOKUP($K329,wiz[[Lanes]:[Min FRQT Load Check Lane]],11,FALSE),"n/a")</f>
        <v>6</v>
      </c>
      <c r="V329" s="17">
        <f>IFERROR(VLOOKUP($K329,wiz[[Lanes]:[Min FRQT Load Check Lane]],12,FALSE),"n/a")</f>
        <v>420</v>
      </c>
      <c r="W329" s="17">
        <f>IFERROR(VLOOKUP($K329,wiz[[Lanes]:[Min FRQT Load Check Lane]],13,FALSE),"n/a")</f>
        <v>420</v>
      </c>
    </row>
    <row r="330" spans="2:23" x14ac:dyDescent="0.3">
      <c r="B330" s="13" t="s">
        <v>3208</v>
      </c>
      <c r="C330" s="13" t="s">
        <v>2598</v>
      </c>
      <c r="D330" s="13" t="s">
        <v>2547</v>
      </c>
      <c r="E330" s="13" t="s">
        <v>2854</v>
      </c>
      <c r="F330" s="13">
        <v>38301</v>
      </c>
      <c r="G330" s="13" t="s">
        <v>3183</v>
      </c>
      <c r="H330" s="13">
        <v>60440</v>
      </c>
      <c r="I330" s="13">
        <v>6755</v>
      </c>
      <c r="J330" s="13" t="str">
        <f>VLOOKUP(D330,'Matched Names'!$A$1:$C$52,3,FALSE)</f>
        <v xml:space="preserve">KELLOGG COMPANY  MLXP|   </v>
      </c>
      <c r="K330" t="str">
        <f t="shared" si="5"/>
        <v>KELLOGG COMPANY MLXP| 3830160440</v>
      </c>
      <c r="L330" s="17">
        <f>IFERROR(VLOOKUP($K330,wiz[[Lanes]:[Min FRQT Load Check Lane]],2,FALSE),"n/a")</f>
        <v>6</v>
      </c>
      <c r="M330" s="17">
        <f>IFERROR(VLOOKUP($K330,wiz[[Lanes]:[Min FRQT Load Check Lane]],3,FALSE),"n/a")</f>
        <v>2.04</v>
      </c>
      <c r="N330" s="17">
        <f>IFERROR(VLOOKUP($K330,wiz[[Lanes]:[Min FRQT Load Check Lane]],4,FALSE),"n/a")</f>
        <v>0.3</v>
      </c>
      <c r="O330" s="17">
        <f>IFERROR(VLOOKUP($K330,wiz[[Lanes]:[Min FRQT Load Check Lane]],5,FALSE),"n/a")</f>
        <v>472</v>
      </c>
      <c r="P330" s="17">
        <f>IFERROR(VLOOKUP($K330,wiz[[Lanes]:[Min FRQT Load Check Lane]],6,FALSE),"n/a")</f>
        <v>1.1100000000000001</v>
      </c>
      <c r="Q330" s="17">
        <f>IFERROR(VLOOKUP($K330,wiz[[Lanes]:[Min FRQT Load Check Lane]],7,FALSE),"n/a")</f>
        <v>65</v>
      </c>
      <c r="R330" s="17">
        <f>IFERROR(VLOOKUP($K330,wiz[[Lanes]:[Min FRQT Load Check Lane]],8,FALSE),"n/a")</f>
        <v>0.31</v>
      </c>
      <c r="S330" s="17">
        <f>IFERROR(VLOOKUP($K330,wiz[[Lanes]:[Min FRQT Load Check Lane]],9,FALSE),"n/a")</f>
        <v>-28</v>
      </c>
      <c r="T330" s="17">
        <f>IFERROR(VLOOKUP($K330,wiz[[Lanes]:[Min FRQT Load Check Lane]],10,FALSE),"n/a")</f>
        <v>-6</v>
      </c>
      <c r="U330" s="17">
        <f>IFERROR(VLOOKUP($K330,wiz[[Lanes]:[Min FRQT Load Check Lane]],11,FALSE),"n/a")</f>
        <v>-34</v>
      </c>
      <c r="V330" s="17">
        <f>IFERROR(VLOOKUP($K330,wiz[[Lanes]:[Min FRQT Load Check Lane]],12,FALSE),"n/a")</f>
        <v>125</v>
      </c>
      <c r="W330" s="17">
        <f>IFERROR(VLOOKUP($K330,wiz[[Lanes]:[Min FRQT Load Check Lane]],13,FALSE),"n/a")</f>
        <v>85</v>
      </c>
    </row>
    <row r="331" spans="2:23" x14ac:dyDescent="0.3">
      <c r="B331" s="13" t="s">
        <v>3209</v>
      </c>
      <c r="C331" s="13" t="s">
        <v>2598</v>
      </c>
      <c r="D331" s="13" t="s">
        <v>2547</v>
      </c>
      <c r="E331" s="13" t="s">
        <v>2854</v>
      </c>
      <c r="F331" s="13">
        <v>38301</v>
      </c>
      <c r="G331" s="13" t="s">
        <v>3210</v>
      </c>
      <c r="H331" s="13">
        <v>50036</v>
      </c>
      <c r="I331" s="13">
        <v>2380</v>
      </c>
      <c r="J331" s="13" t="str">
        <f>VLOOKUP(D331,'Matched Names'!$A$1:$C$52,3,FALSE)</f>
        <v xml:space="preserve">KELLOGG COMPANY  MLXP|   </v>
      </c>
      <c r="K331" t="str">
        <f t="shared" si="5"/>
        <v>KELLOGG COMPANY MLXP| 3830150036</v>
      </c>
      <c r="L331" s="17">
        <f>IFERROR(VLOOKUP($K331,wiz[[Lanes]:[Min FRQT Load Check Lane]],2,FALSE),"n/a")</f>
        <v>3</v>
      </c>
      <c r="M331" s="17">
        <f>IFERROR(VLOOKUP($K331,wiz[[Lanes]:[Min FRQT Load Check Lane]],3,FALSE),"n/a")</f>
        <v>1.88</v>
      </c>
      <c r="N331" s="17">
        <f>IFERROR(VLOOKUP($K331,wiz[[Lanes]:[Min FRQT Load Check Lane]],4,FALSE),"n/a")</f>
        <v>0.24</v>
      </c>
      <c r="O331" s="17">
        <f>IFERROR(VLOOKUP($K331,wiz[[Lanes]:[Min FRQT Load Check Lane]],5,FALSE),"n/a")</f>
        <v>632</v>
      </c>
      <c r="P331" s="17">
        <f>IFERROR(VLOOKUP($K331,wiz[[Lanes]:[Min FRQT Load Check Lane]],6,FALSE),"n/a")</f>
        <v>1.04</v>
      </c>
      <c r="Q331" s="17">
        <f>IFERROR(VLOOKUP($K331,wiz[[Lanes]:[Min FRQT Load Check Lane]],7,FALSE),"n/a")</f>
        <v>112</v>
      </c>
      <c r="R331" s="17">
        <f>IFERROR(VLOOKUP($K331,wiz[[Lanes]:[Min FRQT Load Check Lane]],8,FALSE),"n/a")</f>
        <v>0.35</v>
      </c>
      <c r="S331" s="17">
        <f>IFERROR(VLOOKUP($K331,wiz[[Lanes]:[Min FRQT Load Check Lane]],9,FALSE),"n/a")</f>
        <v>-18</v>
      </c>
      <c r="T331" s="17">
        <f>IFERROR(VLOOKUP($K331,wiz[[Lanes]:[Min FRQT Load Check Lane]],10,FALSE),"n/a")</f>
        <v>-6</v>
      </c>
      <c r="U331" s="17">
        <f>IFERROR(VLOOKUP($K331,wiz[[Lanes]:[Min FRQT Load Check Lane]],11,FALSE),"n/a")</f>
        <v>41</v>
      </c>
      <c r="V331" s="17">
        <f>IFERROR(VLOOKUP($K331,wiz[[Lanes]:[Min FRQT Load Check Lane]],12,FALSE),"n/a")</f>
        <v>-95</v>
      </c>
      <c r="W331" s="17">
        <f>IFERROR(VLOOKUP($K331,wiz[[Lanes]:[Min FRQT Load Check Lane]],13,FALSE),"n/a")</f>
        <v>-60</v>
      </c>
    </row>
    <row r="332" spans="2:23" x14ac:dyDescent="0.3">
      <c r="B332" s="13" t="s">
        <v>3211</v>
      </c>
      <c r="C332" s="13" t="s">
        <v>2598</v>
      </c>
      <c r="D332" s="13" t="s">
        <v>2547</v>
      </c>
      <c r="E332" s="13" t="s">
        <v>2854</v>
      </c>
      <c r="F332" s="13">
        <v>38301</v>
      </c>
      <c r="G332" s="13" t="s">
        <v>3212</v>
      </c>
      <c r="H332" s="13">
        <v>48134</v>
      </c>
      <c r="I332" s="13">
        <v>3597</v>
      </c>
      <c r="J332" s="13" t="str">
        <f>VLOOKUP(D332,'Matched Names'!$A$1:$C$52,3,FALSE)</f>
        <v xml:space="preserve">KELLOGG COMPANY  MLXP|   </v>
      </c>
      <c r="K332" t="str">
        <f t="shared" si="5"/>
        <v>KELLOGG COMPANY MLXP| 3830148134</v>
      </c>
      <c r="L332" s="17" t="str">
        <f>IFERROR(VLOOKUP($K332,wiz[[Lanes]:[Min FRQT Load Check Lane]],2,FALSE),"n/a")</f>
        <v>n/a</v>
      </c>
      <c r="M332" s="17" t="str">
        <f>IFERROR(VLOOKUP($K332,wiz[[Lanes]:[Min FRQT Load Check Lane]],3,FALSE),"n/a")</f>
        <v>n/a</v>
      </c>
      <c r="N332" s="17" t="str">
        <f>IFERROR(VLOOKUP($K332,wiz[[Lanes]:[Min FRQT Load Check Lane]],4,FALSE),"n/a")</f>
        <v>n/a</v>
      </c>
      <c r="O332" s="17" t="str">
        <f>IFERROR(VLOOKUP($K332,wiz[[Lanes]:[Min FRQT Load Check Lane]],5,FALSE),"n/a")</f>
        <v>n/a</v>
      </c>
      <c r="P332" s="17" t="str">
        <f>IFERROR(VLOOKUP($K332,wiz[[Lanes]:[Min FRQT Load Check Lane]],6,FALSE),"n/a")</f>
        <v>n/a</v>
      </c>
      <c r="Q332" s="17" t="str">
        <f>IFERROR(VLOOKUP($K332,wiz[[Lanes]:[Min FRQT Load Check Lane]],7,FALSE),"n/a")</f>
        <v>n/a</v>
      </c>
      <c r="R332" s="17" t="str">
        <f>IFERROR(VLOOKUP($K332,wiz[[Lanes]:[Min FRQT Load Check Lane]],8,FALSE),"n/a")</f>
        <v>n/a</v>
      </c>
      <c r="S332" s="17" t="str">
        <f>IFERROR(VLOOKUP($K332,wiz[[Lanes]:[Min FRQT Load Check Lane]],9,FALSE),"n/a")</f>
        <v>n/a</v>
      </c>
      <c r="T332" s="17" t="str">
        <f>IFERROR(VLOOKUP($K332,wiz[[Lanes]:[Min FRQT Load Check Lane]],10,FALSE),"n/a")</f>
        <v>n/a</v>
      </c>
      <c r="U332" s="17" t="str">
        <f>IFERROR(VLOOKUP($K332,wiz[[Lanes]:[Min FRQT Load Check Lane]],11,FALSE),"n/a")</f>
        <v>n/a</v>
      </c>
      <c r="V332" s="17" t="str">
        <f>IFERROR(VLOOKUP($K332,wiz[[Lanes]:[Min FRQT Load Check Lane]],12,FALSE),"n/a")</f>
        <v>n/a</v>
      </c>
      <c r="W332" s="17" t="str">
        <f>IFERROR(VLOOKUP($K332,wiz[[Lanes]:[Min FRQT Load Check Lane]],13,FALSE),"n/a")</f>
        <v>n/a</v>
      </c>
    </row>
    <row r="333" spans="2:23" x14ac:dyDescent="0.3">
      <c r="B333" s="13" t="s">
        <v>3213</v>
      </c>
      <c r="C333" s="13" t="s">
        <v>2598</v>
      </c>
      <c r="D333" s="13" t="s">
        <v>2547</v>
      </c>
      <c r="E333" s="13" t="s">
        <v>2854</v>
      </c>
      <c r="F333" s="13">
        <v>38301</v>
      </c>
      <c r="G333" s="13" t="s">
        <v>3214</v>
      </c>
      <c r="H333" s="13">
        <v>49315</v>
      </c>
      <c r="I333" s="13">
        <v>5935</v>
      </c>
      <c r="J333" s="13" t="str">
        <f>VLOOKUP(D333,'Matched Names'!$A$1:$C$52,3,FALSE)</f>
        <v xml:space="preserve">KELLOGG COMPANY  MLXP|   </v>
      </c>
      <c r="K333" t="str">
        <f t="shared" si="5"/>
        <v>KELLOGG COMPANY MLXP| 3830149315</v>
      </c>
      <c r="L333" s="17">
        <f>IFERROR(VLOOKUP($K333,wiz[[Lanes]:[Min FRQT Load Check Lane]],2,FALSE),"n/a")</f>
        <v>10</v>
      </c>
      <c r="M333" s="17">
        <f>IFERROR(VLOOKUP($K333,wiz[[Lanes]:[Min FRQT Load Check Lane]],3,FALSE),"n/a")</f>
        <v>1.91</v>
      </c>
      <c r="N333" s="17">
        <f>IFERROR(VLOOKUP($K333,wiz[[Lanes]:[Min FRQT Load Check Lane]],4,FALSE),"n/a")</f>
        <v>0.36</v>
      </c>
      <c r="O333" s="17">
        <f>IFERROR(VLOOKUP($K333,wiz[[Lanes]:[Min FRQT Load Check Lane]],5,FALSE),"n/a")</f>
        <v>621</v>
      </c>
      <c r="P333" s="17">
        <f>IFERROR(VLOOKUP($K333,wiz[[Lanes]:[Min FRQT Load Check Lane]],6,FALSE),"n/a")</f>
        <v>1.34</v>
      </c>
      <c r="Q333" s="17">
        <f>IFERROR(VLOOKUP($K333,wiz[[Lanes]:[Min FRQT Load Check Lane]],7,FALSE),"n/a")</f>
        <v>91</v>
      </c>
      <c r="R333" s="17">
        <f>IFERROR(VLOOKUP($K333,wiz[[Lanes]:[Min FRQT Load Check Lane]],8,FALSE),"n/a")</f>
        <v>0.33</v>
      </c>
      <c r="S333" s="17">
        <f>IFERROR(VLOOKUP($K333,wiz[[Lanes]:[Min FRQT Load Check Lane]],9,FALSE),"n/a")</f>
        <v>-90</v>
      </c>
      <c r="T333" s="17">
        <f>IFERROR(VLOOKUP($K333,wiz[[Lanes]:[Min FRQT Load Check Lane]],10,FALSE),"n/a")</f>
        <v>-6</v>
      </c>
      <c r="U333" s="17">
        <f>IFERROR(VLOOKUP($K333,wiz[[Lanes]:[Min FRQT Load Check Lane]],11,FALSE),"n/a")</f>
        <v>-30</v>
      </c>
      <c r="V333" s="17">
        <f>IFERROR(VLOOKUP($K333,wiz[[Lanes]:[Min FRQT Load Check Lane]],12,FALSE),"n/a")</f>
        <v>-143</v>
      </c>
      <c r="W333" s="17">
        <f>IFERROR(VLOOKUP($K333,wiz[[Lanes]:[Min FRQT Load Check Lane]],13,FALSE),"n/a")</f>
        <v>-179</v>
      </c>
    </row>
    <row r="334" spans="2:23" x14ac:dyDescent="0.3">
      <c r="B334" s="13" t="s">
        <v>3215</v>
      </c>
      <c r="C334" s="13" t="s">
        <v>2598</v>
      </c>
      <c r="D334" s="13" t="s">
        <v>2547</v>
      </c>
      <c r="E334" s="13" t="s">
        <v>2854</v>
      </c>
      <c r="F334" s="13">
        <v>38301</v>
      </c>
      <c r="G334" s="13" t="s">
        <v>3216</v>
      </c>
      <c r="H334" s="13">
        <v>47327</v>
      </c>
      <c r="I334" s="13">
        <v>3057</v>
      </c>
      <c r="J334" s="13" t="str">
        <f>VLOOKUP(D334,'Matched Names'!$A$1:$C$52,3,FALSE)</f>
        <v xml:space="preserve">KELLOGG COMPANY  MLXP|   </v>
      </c>
      <c r="K334" t="str">
        <f t="shared" si="5"/>
        <v>KELLOGG COMPANY MLXP| 3830147327</v>
      </c>
      <c r="L334" s="17">
        <f>IFERROR(VLOOKUP($K334,wiz[[Lanes]:[Min FRQT Load Check Lane]],2,FALSE),"n/a")</f>
        <v>4</v>
      </c>
      <c r="M334" s="17">
        <f>IFERROR(VLOOKUP($K334,wiz[[Lanes]:[Min FRQT Load Check Lane]],3,FALSE),"n/a")</f>
        <v>2.38</v>
      </c>
      <c r="N334" s="17">
        <f>IFERROR(VLOOKUP($K334,wiz[[Lanes]:[Min FRQT Load Check Lane]],4,FALSE),"n/a")</f>
        <v>0.25</v>
      </c>
      <c r="O334" s="17">
        <f>IFERROR(VLOOKUP($K334,wiz[[Lanes]:[Min FRQT Load Check Lane]],5,FALSE),"n/a")</f>
        <v>428</v>
      </c>
      <c r="P334" s="17">
        <f>IFERROR(VLOOKUP($K334,wiz[[Lanes]:[Min FRQT Load Check Lane]],6,FALSE),"n/a")</f>
        <v>0.9</v>
      </c>
      <c r="Q334" s="17">
        <f>IFERROR(VLOOKUP($K334,wiz[[Lanes]:[Min FRQT Load Check Lane]],7,FALSE),"n/a")</f>
        <v>83</v>
      </c>
      <c r="R334" s="17">
        <f>IFERROR(VLOOKUP($K334,wiz[[Lanes]:[Min FRQT Load Check Lane]],8,FALSE),"n/a")</f>
        <v>0.33</v>
      </c>
      <c r="S334" s="17">
        <f>IFERROR(VLOOKUP($K334,wiz[[Lanes]:[Min FRQT Load Check Lane]],9,FALSE),"n/a")</f>
        <v>-4</v>
      </c>
      <c r="T334" s="17">
        <f>IFERROR(VLOOKUP($K334,wiz[[Lanes]:[Min FRQT Load Check Lane]],10,FALSE),"n/a")</f>
        <v>-6</v>
      </c>
      <c r="U334" s="17">
        <f>IFERROR(VLOOKUP($K334,wiz[[Lanes]:[Min FRQT Load Check Lane]],11,FALSE),"n/a")</f>
        <v>-3</v>
      </c>
      <c r="V334" s="17">
        <f>IFERROR(VLOOKUP($K334,wiz[[Lanes]:[Min FRQT Load Check Lane]],12,FALSE),"n/a")</f>
        <v>60</v>
      </c>
      <c r="W334" s="17">
        <f>IFERROR(VLOOKUP($K334,wiz[[Lanes]:[Min FRQT Load Check Lane]],13,FALSE),"n/a")</f>
        <v>51</v>
      </c>
    </row>
    <row r="335" spans="2:23" x14ac:dyDescent="0.3">
      <c r="B335" s="13" t="s">
        <v>3217</v>
      </c>
      <c r="C335" s="13" t="s">
        <v>2598</v>
      </c>
      <c r="D335" s="13" t="s">
        <v>2547</v>
      </c>
      <c r="E335" s="13" t="s">
        <v>2854</v>
      </c>
      <c r="F335" s="13">
        <v>38301</v>
      </c>
      <c r="G335" s="13" t="s">
        <v>2699</v>
      </c>
      <c r="H335" s="13">
        <v>60188</v>
      </c>
      <c r="I335" s="13">
        <v>8172</v>
      </c>
      <c r="J335" s="13" t="str">
        <f>VLOOKUP(D335,'Matched Names'!$A$1:$C$52,3,FALSE)</f>
        <v xml:space="preserve">KELLOGG COMPANY  MLXP|   </v>
      </c>
      <c r="K335" t="str">
        <f t="shared" si="5"/>
        <v>KELLOGG COMPANY MLXP| 3830160188</v>
      </c>
      <c r="L335" s="17" t="str">
        <f>IFERROR(VLOOKUP($K335,wiz[[Lanes]:[Min FRQT Load Check Lane]],2,FALSE),"n/a")</f>
        <v>n/a</v>
      </c>
      <c r="M335" s="17" t="str">
        <f>IFERROR(VLOOKUP($K335,wiz[[Lanes]:[Min FRQT Load Check Lane]],3,FALSE),"n/a")</f>
        <v>n/a</v>
      </c>
      <c r="N335" s="17" t="str">
        <f>IFERROR(VLOOKUP($K335,wiz[[Lanes]:[Min FRQT Load Check Lane]],4,FALSE),"n/a")</f>
        <v>n/a</v>
      </c>
      <c r="O335" s="17" t="str">
        <f>IFERROR(VLOOKUP($K335,wiz[[Lanes]:[Min FRQT Load Check Lane]],5,FALSE),"n/a")</f>
        <v>n/a</v>
      </c>
      <c r="P335" s="17" t="str">
        <f>IFERROR(VLOOKUP($K335,wiz[[Lanes]:[Min FRQT Load Check Lane]],6,FALSE),"n/a")</f>
        <v>n/a</v>
      </c>
      <c r="Q335" s="17" t="str">
        <f>IFERROR(VLOOKUP($K335,wiz[[Lanes]:[Min FRQT Load Check Lane]],7,FALSE),"n/a")</f>
        <v>n/a</v>
      </c>
      <c r="R335" s="17" t="str">
        <f>IFERROR(VLOOKUP($K335,wiz[[Lanes]:[Min FRQT Load Check Lane]],8,FALSE),"n/a")</f>
        <v>n/a</v>
      </c>
      <c r="S335" s="17" t="str">
        <f>IFERROR(VLOOKUP($K335,wiz[[Lanes]:[Min FRQT Load Check Lane]],9,FALSE),"n/a")</f>
        <v>n/a</v>
      </c>
      <c r="T335" s="17" t="str">
        <f>IFERROR(VLOOKUP($K335,wiz[[Lanes]:[Min FRQT Load Check Lane]],10,FALSE),"n/a")</f>
        <v>n/a</v>
      </c>
      <c r="U335" s="17" t="str">
        <f>IFERROR(VLOOKUP($K335,wiz[[Lanes]:[Min FRQT Load Check Lane]],11,FALSE),"n/a")</f>
        <v>n/a</v>
      </c>
      <c r="V335" s="17" t="str">
        <f>IFERROR(VLOOKUP($K335,wiz[[Lanes]:[Min FRQT Load Check Lane]],12,FALSE),"n/a")</f>
        <v>n/a</v>
      </c>
      <c r="W335" s="17" t="str">
        <f>IFERROR(VLOOKUP($K335,wiz[[Lanes]:[Min FRQT Load Check Lane]],13,FALSE),"n/a")</f>
        <v>n/a</v>
      </c>
    </row>
    <row r="336" spans="2:23" x14ac:dyDescent="0.3">
      <c r="B336" s="13" t="s">
        <v>3218</v>
      </c>
      <c r="C336" s="13" t="s">
        <v>2598</v>
      </c>
      <c r="D336" s="13" t="s">
        <v>2547</v>
      </c>
      <c r="E336" s="13" t="s">
        <v>2854</v>
      </c>
      <c r="F336" s="13">
        <v>38301</v>
      </c>
      <c r="G336" s="13" t="s">
        <v>2773</v>
      </c>
      <c r="H336" s="13">
        <v>28269</v>
      </c>
      <c r="I336" s="13">
        <v>2082</v>
      </c>
      <c r="J336" s="13" t="str">
        <f>VLOOKUP(D336,'Matched Names'!$A$1:$C$52,3,FALSE)</f>
        <v xml:space="preserve">KELLOGG COMPANY  MLXP|   </v>
      </c>
      <c r="K336" t="str">
        <f t="shared" si="5"/>
        <v>KELLOGG COMPANY MLXP| 3830128269</v>
      </c>
      <c r="L336" s="17" t="str">
        <f>IFERROR(VLOOKUP($K336,wiz[[Lanes]:[Min FRQT Load Check Lane]],2,FALSE),"n/a")</f>
        <v>n/a</v>
      </c>
      <c r="M336" s="17" t="str">
        <f>IFERROR(VLOOKUP($K336,wiz[[Lanes]:[Min FRQT Load Check Lane]],3,FALSE),"n/a")</f>
        <v>n/a</v>
      </c>
      <c r="N336" s="17" t="str">
        <f>IFERROR(VLOOKUP($K336,wiz[[Lanes]:[Min FRQT Load Check Lane]],4,FALSE),"n/a")</f>
        <v>n/a</v>
      </c>
      <c r="O336" s="17" t="str">
        <f>IFERROR(VLOOKUP($K336,wiz[[Lanes]:[Min FRQT Load Check Lane]],5,FALSE),"n/a")</f>
        <v>n/a</v>
      </c>
      <c r="P336" s="17" t="str">
        <f>IFERROR(VLOOKUP($K336,wiz[[Lanes]:[Min FRQT Load Check Lane]],6,FALSE),"n/a")</f>
        <v>n/a</v>
      </c>
      <c r="Q336" s="17" t="str">
        <f>IFERROR(VLOOKUP($K336,wiz[[Lanes]:[Min FRQT Load Check Lane]],7,FALSE),"n/a")</f>
        <v>n/a</v>
      </c>
      <c r="R336" s="17" t="str">
        <f>IFERROR(VLOOKUP($K336,wiz[[Lanes]:[Min FRQT Load Check Lane]],8,FALSE),"n/a")</f>
        <v>n/a</v>
      </c>
      <c r="S336" s="17" t="str">
        <f>IFERROR(VLOOKUP($K336,wiz[[Lanes]:[Min FRQT Load Check Lane]],9,FALSE),"n/a")</f>
        <v>n/a</v>
      </c>
      <c r="T336" s="17" t="str">
        <f>IFERROR(VLOOKUP($K336,wiz[[Lanes]:[Min FRQT Load Check Lane]],10,FALSE),"n/a")</f>
        <v>n/a</v>
      </c>
      <c r="U336" s="17" t="str">
        <f>IFERROR(VLOOKUP($K336,wiz[[Lanes]:[Min FRQT Load Check Lane]],11,FALSE),"n/a")</f>
        <v>n/a</v>
      </c>
      <c r="V336" s="17" t="str">
        <f>IFERROR(VLOOKUP($K336,wiz[[Lanes]:[Min FRQT Load Check Lane]],12,FALSE),"n/a")</f>
        <v>n/a</v>
      </c>
      <c r="W336" s="17" t="str">
        <f>IFERROR(VLOOKUP($K336,wiz[[Lanes]:[Min FRQT Load Check Lane]],13,FALSE),"n/a")</f>
        <v>n/a</v>
      </c>
    </row>
    <row r="337" spans="2:23" x14ac:dyDescent="0.3">
      <c r="B337" s="13" t="s">
        <v>3218</v>
      </c>
      <c r="C337" s="13" t="s">
        <v>2598</v>
      </c>
      <c r="D337" s="13" t="s">
        <v>2547</v>
      </c>
      <c r="E337" s="13" t="s">
        <v>2854</v>
      </c>
      <c r="F337" s="13">
        <v>38301</v>
      </c>
      <c r="G337" s="13" t="s">
        <v>2773</v>
      </c>
      <c r="H337" s="13">
        <v>28273</v>
      </c>
      <c r="I337" s="13">
        <v>2060</v>
      </c>
      <c r="J337" s="13" t="str">
        <f>VLOOKUP(D337,'Matched Names'!$A$1:$C$52,3,FALSE)</f>
        <v xml:space="preserve">KELLOGG COMPANY  MLXP|   </v>
      </c>
      <c r="K337" t="str">
        <f t="shared" si="5"/>
        <v>KELLOGG COMPANY MLXP| 3830128273</v>
      </c>
      <c r="L337" s="17" t="str">
        <f>IFERROR(VLOOKUP($K337,wiz[[Lanes]:[Min FRQT Load Check Lane]],2,FALSE),"n/a")</f>
        <v>n/a</v>
      </c>
      <c r="M337" s="17" t="str">
        <f>IFERROR(VLOOKUP($K337,wiz[[Lanes]:[Min FRQT Load Check Lane]],3,FALSE),"n/a")</f>
        <v>n/a</v>
      </c>
      <c r="N337" s="17" t="str">
        <f>IFERROR(VLOOKUP($K337,wiz[[Lanes]:[Min FRQT Load Check Lane]],4,FALSE),"n/a")</f>
        <v>n/a</v>
      </c>
      <c r="O337" s="17" t="str">
        <f>IFERROR(VLOOKUP($K337,wiz[[Lanes]:[Min FRQT Load Check Lane]],5,FALSE),"n/a")</f>
        <v>n/a</v>
      </c>
      <c r="P337" s="17" t="str">
        <f>IFERROR(VLOOKUP($K337,wiz[[Lanes]:[Min FRQT Load Check Lane]],6,FALSE),"n/a")</f>
        <v>n/a</v>
      </c>
      <c r="Q337" s="17" t="str">
        <f>IFERROR(VLOOKUP($K337,wiz[[Lanes]:[Min FRQT Load Check Lane]],7,FALSE),"n/a")</f>
        <v>n/a</v>
      </c>
      <c r="R337" s="17" t="str">
        <f>IFERROR(VLOOKUP($K337,wiz[[Lanes]:[Min FRQT Load Check Lane]],8,FALSE),"n/a")</f>
        <v>n/a</v>
      </c>
      <c r="S337" s="17" t="str">
        <f>IFERROR(VLOOKUP($K337,wiz[[Lanes]:[Min FRQT Load Check Lane]],9,FALSE),"n/a")</f>
        <v>n/a</v>
      </c>
      <c r="T337" s="17" t="str">
        <f>IFERROR(VLOOKUP($K337,wiz[[Lanes]:[Min FRQT Load Check Lane]],10,FALSE),"n/a")</f>
        <v>n/a</v>
      </c>
      <c r="U337" s="17" t="str">
        <f>IFERROR(VLOOKUP($K337,wiz[[Lanes]:[Min FRQT Load Check Lane]],11,FALSE),"n/a")</f>
        <v>n/a</v>
      </c>
      <c r="V337" s="17" t="str">
        <f>IFERROR(VLOOKUP($K337,wiz[[Lanes]:[Min FRQT Load Check Lane]],12,FALSE),"n/a")</f>
        <v>n/a</v>
      </c>
      <c r="W337" s="17" t="str">
        <f>IFERROR(VLOOKUP($K337,wiz[[Lanes]:[Min FRQT Load Check Lane]],13,FALSE),"n/a")</f>
        <v>n/a</v>
      </c>
    </row>
    <row r="338" spans="2:23" x14ac:dyDescent="0.3">
      <c r="B338" s="13" t="s">
        <v>3219</v>
      </c>
      <c r="C338" s="13" t="s">
        <v>2598</v>
      </c>
      <c r="D338" s="13" t="s">
        <v>2547</v>
      </c>
      <c r="E338" s="13" t="s">
        <v>2854</v>
      </c>
      <c r="F338" s="13">
        <v>38301</v>
      </c>
      <c r="G338" s="13" t="s">
        <v>3141</v>
      </c>
      <c r="H338" s="13">
        <v>76033</v>
      </c>
      <c r="I338" s="13">
        <v>2768</v>
      </c>
      <c r="J338" s="13" t="str">
        <f>VLOOKUP(D338,'Matched Names'!$A$1:$C$52,3,FALSE)</f>
        <v xml:space="preserve">KELLOGG COMPANY  MLXP|   </v>
      </c>
      <c r="K338" t="str">
        <f t="shared" si="5"/>
        <v>KELLOGG COMPANY MLXP| 3830176033</v>
      </c>
      <c r="L338" s="17" t="str">
        <f>IFERROR(VLOOKUP($K338,wiz[[Lanes]:[Min FRQT Load Check Lane]],2,FALSE),"n/a")</f>
        <v>n/a</v>
      </c>
      <c r="M338" s="17" t="str">
        <f>IFERROR(VLOOKUP($K338,wiz[[Lanes]:[Min FRQT Load Check Lane]],3,FALSE),"n/a")</f>
        <v>n/a</v>
      </c>
      <c r="N338" s="17" t="str">
        <f>IFERROR(VLOOKUP($K338,wiz[[Lanes]:[Min FRQT Load Check Lane]],4,FALSE),"n/a")</f>
        <v>n/a</v>
      </c>
      <c r="O338" s="17" t="str">
        <f>IFERROR(VLOOKUP($K338,wiz[[Lanes]:[Min FRQT Load Check Lane]],5,FALSE),"n/a")</f>
        <v>n/a</v>
      </c>
      <c r="P338" s="17" t="str">
        <f>IFERROR(VLOOKUP($K338,wiz[[Lanes]:[Min FRQT Load Check Lane]],6,FALSE),"n/a")</f>
        <v>n/a</v>
      </c>
      <c r="Q338" s="17" t="str">
        <f>IFERROR(VLOOKUP($K338,wiz[[Lanes]:[Min FRQT Load Check Lane]],7,FALSE),"n/a")</f>
        <v>n/a</v>
      </c>
      <c r="R338" s="17" t="str">
        <f>IFERROR(VLOOKUP($K338,wiz[[Lanes]:[Min FRQT Load Check Lane]],8,FALSE),"n/a")</f>
        <v>n/a</v>
      </c>
      <c r="S338" s="17" t="str">
        <f>IFERROR(VLOOKUP($K338,wiz[[Lanes]:[Min FRQT Load Check Lane]],9,FALSE),"n/a")</f>
        <v>n/a</v>
      </c>
      <c r="T338" s="17" t="str">
        <f>IFERROR(VLOOKUP($K338,wiz[[Lanes]:[Min FRQT Load Check Lane]],10,FALSE),"n/a")</f>
        <v>n/a</v>
      </c>
      <c r="U338" s="17" t="str">
        <f>IFERROR(VLOOKUP($K338,wiz[[Lanes]:[Min FRQT Load Check Lane]],11,FALSE),"n/a")</f>
        <v>n/a</v>
      </c>
      <c r="V338" s="17" t="str">
        <f>IFERROR(VLOOKUP($K338,wiz[[Lanes]:[Min FRQT Load Check Lane]],12,FALSE),"n/a")</f>
        <v>n/a</v>
      </c>
      <c r="W338" s="17" t="str">
        <f>IFERROR(VLOOKUP($K338,wiz[[Lanes]:[Min FRQT Load Check Lane]],13,FALSE),"n/a")</f>
        <v>n/a</v>
      </c>
    </row>
    <row r="339" spans="2:23" x14ac:dyDescent="0.3">
      <c r="B339" s="13" t="s">
        <v>3220</v>
      </c>
      <c r="C339" s="13" t="s">
        <v>2598</v>
      </c>
      <c r="D339" s="13" t="s">
        <v>2547</v>
      </c>
      <c r="E339" s="13" t="s">
        <v>2854</v>
      </c>
      <c r="F339" s="13">
        <v>38301</v>
      </c>
      <c r="G339" s="13" t="s">
        <v>3072</v>
      </c>
      <c r="H339" s="13">
        <v>30019</v>
      </c>
      <c r="I339" s="13">
        <v>5970</v>
      </c>
      <c r="J339" s="13" t="str">
        <f>VLOOKUP(D339,'Matched Names'!$A$1:$C$52,3,FALSE)</f>
        <v xml:space="preserve">KELLOGG COMPANY  MLXP|   </v>
      </c>
      <c r="K339" t="str">
        <f t="shared" si="5"/>
        <v>KELLOGG COMPANY MLXP| 3830130019</v>
      </c>
      <c r="L339" s="17" t="str">
        <f>IFERROR(VLOOKUP($K339,wiz[[Lanes]:[Min FRQT Load Check Lane]],2,FALSE),"n/a")</f>
        <v>n/a</v>
      </c>
      <c r="M339" s="17" t="str">
        <f>IFERROR(VLOOKUP($K339,wiz[[Lanes]:[Min FRQT Load Check Lane]],3,FALSE),"n/a")</f>
        <v>n/a</v>
      </c>
      <c r="N339" s="17" t="str">
        <f>IFERROR(VLOOKUP($K339,wiz[[Lanes]:[Min FRQT Load Check Lane]],4,FALSE),"n/a")</f>
        <v>n/a</v>
      </c>
      <c r="O339" s="17" t="str">
        <f>IFERROR(VLOOKUP($K339,wiz[[Lanes]:[Min FRQT Load Check Lane]],5,FALSE),"n/a")</f>
        <v>n/a</v>
      </c>
      <c r="P339" s="17" t="str">
        <f>IFERROR(VLOOKUP($K339,wiz[[Lanes]:[Min FRQT Load Check Lane]],6,FALSE),"n/a")</f>
        <v>n/a</v>
      </c>
      <c r="Q339" s="17" t="str">
        <f>IFERROR(VLOOKUP($K339,wiz[[Lanes]:[Min FRQT Load Check Lane]],7,FALSE),"n/a")</f>
        <v>n/a</v>
      </c>
      <c r="R339" s="17" t="str">
        <f>IFERROR(VLOOKUP($K339,wiz[[Lanes]:[Min FRQT Load Check Lane]],8,FALSE),"n/a")</f>
        <v>n/a</v>
      </c>
      <c r="S339" s="17" t="str">
        <f>IFERROR(VLOOKUP($K339,wiz[[Lanes]:[Min FRQT Load Check Lane]],9,FALSE),"n/a")</f>
        <v>n/a</v>
      </c>
      <c r="T339" s="17" t="str">
        <f>IFERROR(VLOOKUP($K339,wiz[[Lanes]:[Min FRQT Load Check Lane]],10,FALSE),"n/a")</f>
        <v>n/a</v>
      </c>
      <c r="U339" s="17" t="str">
        <f>IFERROR(VLOOKUP($K339,wiz[[Lanes]:[Min FRQT Load Check Lane]],11,FALSE),"n/a")</f>
        <v>n/a</v>
      </c>
      <c r="V339" s="17" t="str">
        <f>IFERROR(VLOOKUP($K339,wiz[[Lanes]:[Min FRQT Load Check Lane]],12,FALSE),"n/a")</f>
        <v>n/a</v>
      </c>
      <c r="W339" s="17" t="str">
        <f>IFERROR(VLOOKUP($K339,wiz[[Lanes]:[Min FRQT Load Check Lane]],13,FALSE),"n/a")</f>
        <v>n/a</v>
      </c>
    </row>
    <row r="340" spans="2:23" x14ac:dyDescent="0.3">
      <c r="B340" s="13" t="s">
        <v>3221</v>
      </c>
      <c r="C340" s="13" t="s">
        <v>2598</v>
      </c>
      <c r="D340" s="13" t="s">
        <v>2547</v>
      </c>
      <c r="E340" s="13" t="s">
        <v>2854</v>
      </c>
      <c r="F340" s="13">
        <v>38301</v>
      </c>
      <c r="G340" s="13" t="s">
        <v>2729</v>
      </c>
      <c r="H340" s="13">
        <v>43015</v>
      </c>
      <c r="I340" s="13">
        <v>13020</v>
      </c>
      <c r="J340" s="13" t="str">
        <f>VLOOKUP(D340,'Matched Names'!$A$1:$C$52,3,FALSE)</f>
        <v xml:space="preserve">KELLOGG COMPANY  MLXP|   </v>
      </c>
      <c r="K340" t="str">
        <f t="shared" si="5"/>
        <v>KELLOGG COMPANY MLXP| 3830143015</v>
      </c>
      <c r="L340" s="17">
        <f>IFERROR(VLOOKUP($K340,wiz[[Lanes]:[Min FRQT Load Check Lane]],2,FALSE),"n/a")</f>
        <v>18</v>
      </c>
      <c r="M340" s="17">
        <f>IFERROR(VLOOKUP($K340,wiz[[Lanes]:[Min FRQT Load Check Lane]],3,FALSE),"n/a")</f>
        <v>1.82</v>
      </c>
      <c r="N340" s="17">
        <f>IFERROR(VLOOKUP($K340,wiz[[Lanes]:[Min FRQT Load Check Lane]],4,FALSE),"n/a")</f>
        <v>0.25</v>
      </c>
      <c r="O340" s="17">
        <f>IFERROR(VLOOKUP($K340,wiz[[Lanes]:[Min FRQT Load Check Lane]],5,FALSE),"n/a")</f>
        <v>510</v>
      </c>
      <c r="P340" s="17">
        <f>IFERROR(VLOOKUP($K340,wiz[[Lanes]:[Min FRQT Load Check Lane]],6,FALSE),"n/a")</f>
        <v>0.95</v>
      </c>
      <c r="Q340" s="17">
        <f>IFERROR(VLOOKUP($K340,wiz[[Lanes]:[Min FRQT Load Check Lane]],7,FALSE),"n/a")</f>
        <v>74</v>
      </c>
      <c r="R340" s="17">
        <f>IFERROR(VLOOKUP($K340,wiz[[Lanes]:[Min FRQT Load Check Lane]],8,FALSE),"n/a")</f>
        <v>0.31</v>
      </c>
      <c r="S340" s="17">
        <f>IFERROR(VLOOKUP($K340,wiz[[Lanes]:[Min FRQT Load Check Lane]],9,FALSE),"n/a")</f>
        <v>-19</v>
      </c>
      <c r="T340" s="17">
        <f>IFERROR(VLOOKUP($K340,wiz[[Lanes]:[Min FRQT Load Check Lane]],10,FALSE),"n/a")</f>
        <v>-6</v>
      </c>
      <c r="U340" s="17">
        <f>IFERROR(VLOOKUP($K340,wiz[[Lanes]:[Min FRQT Load Check Lane]],11,FALSE),"n/a")</f>
        <v>22</v>
      </c>
      <c r="V340" s="17">
        <f>IFERROR(VLOOKUP($K340,wiz[[Lanes]:[Min FRQT Load Check Lane]],12,FALSE),"n/a")</f>
        <v>12</v>
      </c>
      <c r="W340" s="17">
        <f>IFERROR(VLOOKUP($K340,wiz[[Lanes]:[Min FRQT Load Check Lane]],13,FALSE),"n/a")</f>
        <v>28</v>
      </c>
    </row>
    <row r="341" spans="2:23" x14ac:dyDescent="0.3">
      <c r="B341" s="13" t="s">
        <v>3222</v>
      </c>
      <c r="C341" s="13" t="s">
        <v>2598</v>
      </c>
      <c r="D341" s="13" t="s">
        <v>2547</v>
      </c>
      <c r="E341" s="13" t="s">
        <v>2854</v>
      </c>
      <c r="F341" s="13">
        <v>38301</v>
      </c>
      <c r="G341" s="13" t="s">
        <v>3223</v>
      </c>
      <c r="H341" s="13">
        <v>30297</v>
      </c>
      <c r="I341" s="13">
        <v>875</v>
      </c>
      <c r="J341" s="13" t="str">
        <f>VLOOKUP(D341,'Matched Names'!$A$1:$C$52,3,FALSE)</f>
        <v xml:space="preserve">KELLOGG COMPANY  MLXP|   </v>
      </c>
      <c r="K341" t="str">
        <f t="shared" si="5"/>
        <v>KELLOGG COMPANY MLXP| 3830130297</v>
      </c>
      <c r="L341" s="17" t="str">
        <f>IFERROR(VLOOKUP($K341,wiz[[Lanes]:[Min FRQT Load Check Lane]],2,FALSE),"n/a")</f>
        <v>n/a</v>
      </c>
      <c r="M341" s="17" t="str">
        <f>IFERROR(VLOOKUP($K341,wiz[[Lanes]:[Min FRQT Load Check Lane]],3,FALSE),"n/a")</f>
        <v>n/a</v>
      </c>
      <c r="N341" s="17" t="str">
        <f>IFERROR(VLOOKUP($K341,wiz[[Lanes]:[Min FRQT Load Check Lane]],4,FALSE),"n/a")</f>
        <v>n/a</v>
      </c>
      <c r="O341" s="17" t="str">
        <f>IFERROR(VLOOKUP($K341,wiz[[Lanes]:[Min FRQT Load Check Lane]],5,FALSE),"n/a")</f>
        <v>n/a</v>
      </c>
      <c r="P341" s="17" t="str">
        <f>IFERROR(VLOOKUP($K341,wiz[[Lanes]:[Min FRQT Load Check Lane]],6,FALSE),"n/a")</f>
        <v>n/a</v>
      </c>
      <c r="Q341" s="17" t="str">
        <f>IFERROR(VLOOKUP($K341,wiz[[Lanes]:[Min FRQT Load Check Lane]],7,FALSE),"n/a")</f>
        <v>n/a</v>
      </c>
      <c r="R341" s="17" t="str">
        <f>IFERROR(VLOOKUP($K341,wiz[[Lanes]:[Min FRQT Load Check Lane]],8,FALSE),"n/a")</f>
        <v>n/a</v>
      </c>
      <c r="S341" s="17" t="str">
        <f>IFERROR(VLOOKUP($K341,wiz[[Lanes]:[Min FRQT Load Check Lane]],9,FALSE),"n/a")</f>
        <v>n/a</v>
      </c>
      <c r="T341" s="17" t="str">
        <f>IFERROR(VLOOKUP($K341,wiz[[Lanes]:[Min FRQT Load Check Lane]],10,FALSE),"n/a")</f>
        <v>n/a</v>
      </c>
      <c r="U341" s="17" t="str">
        <f>IFERROR(VLOOKUP($K341,wiz[[Lanes]:[Min FRQT Load Check Lane]],11,FALSE),"n/a")</f>
        <v>n/a</v>
      </c>
      <c r="V341" s="17" t="str">
        <f>IFERROR(VLOOKUP($K341,wiz[[Lanes]:[Min FRQT Load Check Lane]],12,FALSE),"n/a")</f>
        <v>n/a</v>
      </c>
      <c r="W341" s="17" t="str">
        <f>IFERROR(VLOOKUP($K341,wiz[[Lanes]:[Min FRQT Load Check Lane]],13,FALSE),"n/a")</f>
        <v>n/a</v>
      </c>
    </row>
    <row r="342" spans="2:23" x14ac:dyDescent="0.3">
      <c r="B342" s="13" t="s">
        <v>3224</v>
      </c>
      <c r="C342" s="13" t="s">
        <v>2598</v>
      </c>
      <c r="D342" s="13" t="s">
        <v>2547</v>
      </c>
      <c r="E342" s="13" t="s">
        <v>2854</v>
      </c>
      <c r="F342" s="13">
        <v>38301</v>
      </c>
      <c r="G342" s="13" t="s">
        <v>2801</v>
      </c>
      <c r="H342" s="13">
        <v>46808</v>
      </c>
      <c r="I342" s="13">
        <v>1900</v>
      </c>
      <c r="J342" s="13" t="str">
        <f>VLOOKUP(D342,'Matched Names'!$A$1:$C$52,3,FALSE)</f>
        <v xml:space="preserve">KELLOGG COMPANY  MLXP|   </v>
      </c>
      <c r="K342" t="str">
        <f t="shared" si="5"/>
        <v>KELLOGG COMPANY MLXP| 3830146808</v>
      </c>
      <c r="L342" s="17" t="str">
        <f>IFERROR(VLOOKUP($K342,wiz[[Lanes]:[Min FRQT Load Check Lane]],2,FALSE),"n/a")</f>
        <v>n/a</v>
      </c>
      <c r="M342" s="17" t="str">
        <f>IFERROR(VLOOKUP($K342,wiz[[Lanes]:[Min FRQT Load Check Lane]],3,FALSE),"n/a")</f>
        <v>n/a</v>
      </c>
      <c r="N342" s="17" t="str">
        <f>IFERROR(VLOOKUP($K342,wiz[[Lanes]:[Min FRQT Load Check Lane]],4,FALSE),"n/a")</f>
        <v>n/a</v>
      </c>
      <c r="O342" s="17" t="str">
        <f>IFERROR(VLOOKUP($K342,wiz[[Lanes]:[Min FRQT Load Check Lane]],5,FALSE),"n/a")</f>
        <v>n/a</v>
      </c>
      <c r="P342" s="17" t="str">
        <f>IFERROR(VLOOKUP($K342,wiz[[Lanes]:[Min FRQT Load Check Lane]],6,FALSE),"n/a")</f>
        <v>n/a</v>
      </c>
      <c r="Q342" s="17" t="str">
        <f>IFERROR(VLOOKUP($K342,wiz[[Lanes]:[Min FRQT Load Check Lane]],7,FALSE),"n/a")</f>
        <v>n/a</v>
      </c>
      <c r="R342" s="17" t="str">
        <f>IFERROR(VLOOKUP($K342,wiz[[Lanes]:[Min FRQT Load Check Lane]],8,FALSE),"n/a")</f>
        <v>n/a</v>
      </c>
      <c r="S342" s="17" t="str">
        <f>IFERROR(VLOOKUP($K342,wiz[[Lanes]:[Min FRQT Load Check Lane]],9,FALSE),"n/a")</f>
        <v>n/a</v>
      </c>
      <c r="T342" s="17" t="str">
        <f>IFERROR(VLOOKUP($K342,wiz[[Lanes]:[Min FRQT Load Check Lane]],10,FALSE),"n/a")</f>
        <v>n/a</v>
      </c>
      <c r="U342" s="17" t="str">
        <f>IFERROR(VLOOKUP($K342,wiz[[Lanes]:[Min FRQT Load Check Lane]],11,FALSE),"n/a")</f>
        <v>n/a</v>
      </c>
      <c r="V342" s="17" t="str">
        <f>IFERROR(VLOOKUP($K342,wiz[[Lanes]:[Min FRQT Load Check Lane]],12,FALSE),"n/a")</f>
        <v>n/a</v>
      </c>
      <c r="W342" s="17" t="str">
        <f>IFERROR(VLOOKUP($K342,wiz[[Lanes]:[Min FRQT Load Check Lane]],13,FALSE),"n/a")</f>
        <v>n/a</v>
      </c>
    </row>
    <row r="343" spans="2:23" x14ac:dyDescent="0.3">
      <c r="B343" s="13" t="s">
        <v>3225</v>
      </c>
      <c r="C343" s="13" t="s">
        <v>2598</v>
      </c>
      <c r="D343" s="13" t="s">
        <v>2547</v>
      </c>
      <c r="E343" s="13" t="s">
        <v>2854</v>
      </c>
      <c r="F343" s="13">
        <v>38301</v>
      </c>
      <c r="G343" s="13" t="s">
        <v>2935</v>
      </c>
      <c r="H343" s="13">
        <v>76244</v>
      </c>
      <c r="I343" s="13">
        <v>2670</v>
      </c>
      <c r="J343" s="13" t="str">
        <f>VLOOKUP(D343,'Matched Names'!$A$1:$C$52,3,FALSE)</f>
        <v xml:space="preserve">KELLOGG COMPANY  MLXP|   </v>
      </c>
      <c r="K343" t="str">
        <f t="shared" si="5"/>
        <v>KELLOGG COMPANY MLXP| 3830176244</v>
      </c>
      <c r="L343" s="17" t="str">
        <f>IFERROR(VLOOKUP($K343,wiz[[Lanes]:[Min FRQT Load Check Lane]],2,FALSE),"n/a")</f>
        <v>n/a</v>
      </c>
      <c r="M343" s="17" t="str">
        <f>IFERROR(VLOOKUP($K343,wiz[[Lanes]:[Min FRQT Load Check Lane]],3,FALSE),"n/a")</f>
        <v>n/a</v>
      </c>
      <c r="N343" s="17" t="str">
        <f>IFERROR(VLOOKUP($K343,wiz[[Lanes]:[Min FRQT Load Check Lane]],4,FALSE),"n/a")</f>
        <v>n/a</v>
      </c>
      <c r="O343" s="17" t="str">
        <f>IFERROR(VLOOKUP($K343,wiz[[Lanes]:[Min FRQT Load Check Lane]],5,FALSE),"n/a")</f>
        <v>n/a</v>
      </c>
      <c r="P343" s="17" t="str">
        <f>IFERROR(VLOOKUP($K343,wiz[[Lanes]:[Min FRQT Load Check Lane]],6,FALSE),"n/a")</f>
        <v>n/a</v>
      </c>
      <c r="Q343" s="17" t="str">
        <f>IFERROR(VLOOKUP($K343,wiz[[Lanes]:[Min FRQT Load Check Lane]],7,FALSE),"n/a")</f>
        <v>n/a</v>
      </c>
      <c r="R343" s="17" t="str">
        <f>IFERROR(VLOOKUP($K343,wiz[[Lanes]:[Min FRQT Load Check Lane]],8,FALSE),"n/a")</f>
        <v>n/a</v>
      </c>
      <c r="S343" s="17" t="str">
        <f>IFERROR(VLOOKUP($K343,wiz[[Lanes]:[Min FRQT Load Check Lane]],9,FALSE),"n/a")</f>
        <v>n/a</v>
      </c>
      <c r="T343" s="17" t="str">
        <f>IFERROR(VLOOKUP($K343,wiz[[Lanes]:[Min FRQT Load Check Lane]],10,FALSE),"n/a")</f>
        <v>n/a</v>
      </c>
      <c r="U343" s="17" t="str">
        <f>IFERROR(VLOOKUP($K343,wiz[[Lanes]:[Min FRQT Load Check Lane]],11,FALSE),"n/a")</f>
        <v>n/a</v>
      </c>
      <c r="V343" s="17" t="str">
        <f>IFERROR(VLOOKUP($K343,wiz[[Lanes]:[Min FRQT Load Check Lane]],12,FALSE),"n/a")</f>
        <v>n/a</v>
      </c>
      <c r="W343" s="17" t="str">
        <f>IFERROR(VLOOKUP($K343,wiz[[Lanes]:[Min FRQT Load Check Lane]],13,FALSE),"n/a")</f>
        <v>n/a</v>
      </c>
    </row>
    <row r="344" spans="2:23" x14ac:dyDescent="0.3">
      <c r="B344" s="13" t="s">
        <v>3226</v>
      </c>
      <c r="C344" s="13" t="s">
        <v>2598</v>
      </c>
      <c r="D344" s="13" t="s">
        <v>2547</v>
      </c>
      <c r="E344" s="13" t="s">
        <v>2854</v>
      </c>
      <c r="F344" s="13">
        <v>38301</v>
      </c>
      <c r="G344" s="13" t="s">
        <v>2963</v>
      </c>
      <c r="H344" s="13">
        <v>22630</v>
      </c>
      <c r="I344" s="13">
        <v>7825</v>
      </c>
      <c r="J344" s="13" t="str">
        <f>VLOOKUP(D344,'Matched Names'!$A$1:$C$52,3,FALSE)</f>
        <v xml:space="preserve">KELLOGG COMPANY  MLXP|   </v>
      </c>
      <c r="K344" t="str">
        <f t="shared" si="5"/>
        <v>KELLOGG COMPANY MLXP| 3830122630</v>
      </c>
      <c r="L344" s="17">
        <f>IFERROR(VLOOKUP($K344,wiz[[Lanes]:[Min FRQT Load Check Lane]],2,FALSE),"n/a")</f>
        <v>7</v>
      </c>
      <c r="M344" s="17">
        <f>IFERROR(VLOOKUP($K344,wiz[[Lanes]:[Min FRQT Load Check Lane]],3,FALSE),"n/a")</f>
        <v>2.1800000000000002</v>
      </c>
      <c r="N344" s="17">
        <f>IFERROR(VLOOKUP($K344,wiz[[Lanes]:[Min FRQT Load Check Lane]],4,FALSE),"n/a")</f>
        <v>0.85</v>
      </c>
      <c r="O344" s="17">
        <f>IFERROR(VLOOKUP($K344,wiz[[Lanes]:[Min FRQT Load Check Lane]],5,FALSE),"n/a")</f>
        <v>719</v>
      </c>
      <c r="P344" s="17">
        <f>IFERROR(VLOOKUP($K344,wiz[[Lanes]:[Min FRQT Load Check Lane]],6,FALSE),"n/a")</f>
        <v>1.65</v>
      </c>
      <c r="Q344" s="17">
        <f>IFERROR(VLOOKUP($K344,wiz[[Lanes]:[Min FRQT Load Check Lane]],7,FALSE),"n/a")</f>
        <v>39</v>
      </c>
      <c r="R344" s="17">
        <f>IFERROR(VLOOKUP($K344,wiz[[Lanes]:[Min FRQT Load Check Lane]],8,FALSE),"n/a")</f>
        <v>0.28000000000000003</v>
      </c>
      <c r="S344" s="17">
        <f>IFERROR(VLOOKUP($K344,wiz[[Lanes]:[Min FRQT Load Check Lane]],9,FALSE),"n/a")</f>
        <v>-462</v>
      </c>
      <c r="T344" s="17">
        <f>IFERROR(VLOOKUP($K344,wiz[[Lanes]:[Min FRQT Load Check Lane]],10,FALSE),"n/a")</f>
        <v>-6</v>
      </c>
      <c r="U344" s="17">
        <f>IFERROR(VLOOKUP($K344,wiz[[Lanes]:[Min FRQT Load Check Lane]],11,FALSE),"n/a")</f>
        <v>-10</v>
      </c>
      <c r="V344" s="17">
        <f>IFERROR(VLOOKUP($K344,wiz[[Lanes]:[Min FRQT Load Check Lane]],12,FALSE),"n/a")</f>
        <v>198</v>
      </c>
      <c r="W344" s="17">
        <f>IFERROR(VLOOKUP($K344,wiz[[Lanes]:[Min FRQT Load Check Lane]],13,FALSE),"n/a")</f>
        <v>182</v>
      </c>
    </row>
    <row r="345" spans="2:23" x14ac:dyDescent="0.3">
      <c r="B345" s="13" t="s">
        <v>3227</v>
      </c>
      <c r="C345" s="13" t="s">
        <v>2598</v>
      </c>
      <c r="D345" s="13" t="s">
        <v>2547</v>
      </c>
      <c r="E345" s="13" t="s">
        <v>2854</v>
      </c>
      <c r="F345" s="13">
        <v>38301</v>
      </c>
      <c r="G345" s="13" t="s">
        <v>3005</v>
      </c>
      <c r="H345" s="13">
        <v>29607</v>
      </c>
      <c r="I345" s="13">
        <v>1890</v>
      </c>
      <c r="J345" s="13" t="str">
        <f>VLOOKUP(D345,'Matched Names'!$A$1:$C$52,3,FALSE)</f>
        <v xml:space="preserve">KELLOGG COMPANY  MLXP|   </v>
      </c>
      <c r="K345" t="str">
        <f t="shared" si="5"/>
        <v>KELLOGG COMPANY MLXP| 3830129607</v>
      </c>
      <c r="L345" s="17" t="str">
        <f>IFERROR(VLOOKUP($K345,wiz[[Lanes]:[Min FRQT Load Check Lane]],2,FALSE),"n/a")</f>
        <v>n/a</v>
      </c>
      <c r="M345" s="17" t="str">
        <f>IFERROR(VLOOKUP($K345,wiz[[Lanes]:[Min FRQT Load Check Lane]],3,FALSE),"n/a")</f>
        <v>n/a</v>
      </c>
      <c r="N345" s="17" t="str">
        <f>IFERROR(VLOOKUP($K345,wiz[[Lanes]:[Min FRQT Load Check Lane]],4,FALSE),"n/a")</f>
        <v>n/a</v>
      </c>
      <c r="O345" s="17" t="str">
        <f>IFERROR(VLOOKUP($K345,wiz[[Lanes]:[Min FRQT Load Check Lane]],5,FALSE),"n/a")</f>
        <v>n/a</v>
      </c>
      <c r="P345" s="17" t="str">
        <f>IFERROR(VLOOKUP($K345,wiz[[Lanes]:[Min FRQT Load Check Lane]],6,FALSE),"n/a")</f>
        <v>n/a</v>
      </c>
      <c r="Q345" s="17" t="str">
        <f>IFERROR(VLOOKUP($K345,wiz[[Lanes]:[Min FRQT Load Check Lane]],7,FALSE),"n/a")</f>
        <v>n/a</v>
      </c>
      <c r="R345" s="17" t="str">
        <f>IFERROR(VLOOKUP($K345,wiz[[Lanes]:[Min FRQT Load Check Lane]],8,FALSE),"n/a")</f>
        <v>n/a</v>
      </c>
      <c r="S345" s="17" t="str">
        <f>IFERROR(VLOOKUP($K345,wiz[[Lanes]:[Min FRQT Load Check Lane]],9,FALSE),"n/a")</f>
        <v>n/a</v>
      </c>
      <c r="T345" s="17" t="str">
        <f>IFERROR(VLOOKUP($K345,wiz[[Lanes]:[Min FRQT Load Check Lane]],10,FALSE),"n/a")</f>
        <v>n/a</v>
      </c>
      <c r="U345" s="17" t="str">
        <f>IFERROR(VLOOKUP($K345,wiz[[Lanes]:[Min FRQT Load Check Lane]],11,FALSE),"n/a")</f>
        <v>n/a</v>
      </c>
      <c r="V345" s="17" t="str">
        <f>IFERROR(VLOOKUP($K345,wiz[[Lanes]:[Min FRQT Load Check Lane]],12,FALSE),"n/a")</f>
        <v>n/a</v>
      </c>
      <c r="W345" s="17" t="str">
        <f>IFERROR(VLOOKUP($K345,wiz[[Lanes]:[Min FRQT Load Check Lane]],13,FALSE),"n/a")</f>
        <v>n/a</v>
      </c>
    </row>
    <row r="346" spans="2:23" x14ac:dyDescent="0.3">
      <c r="B346" s="13" t="s">
        <v>3228</v>
      </c>
      <c r="C346" s="13" t="s">
        <v>2598</v>
      </c>
      <c r="D346" s="13" t="s">
        <v>2547</v>
      </c>
      <c r="E346" s="13" t="s">
        <v>2854</v>
      </c>
      <c r="F346" s="13">
        <v>38301</v>
      </c>
      <c r="G346" s="13" t="s">
        <v>3229</v>
      </c>
      <c r="H346" s="13">
        <v>46143</v>
      </c>
      <c r="I346" s="13">
        <v>7083</v>
      </c>
      <c r="J346" s="13" t="str">
        <f>VLOOKUP(D346,'Matched Names'!$A$1:$C$52,3,FALSE)</f>
        <v xml:space="preserve">KELLOGG COMPANY  MLXP|   </v>
      </c>
      <c r="K346" t="str">
        <f t="shared" si="5"/>
        <v>KELLOGG COMPANY MLXP| 3830146143</v>
      </c>
      <c r="L346" s="17" t="str">
        <f>IFERROR(VLOOKUP($K346,wiz[[Lanes]:[Min FRQT Load Check Lane]],2,FALSE),"n/a")</f>
        <v>n/a</v>
      </c>
      <c r="M346" s="17" t="str">
        <f>IFERROR(VLOOKUP($K346,wiz[[Lanes]:[Min FRQT Load Check Lane]],3,FALSE),"n/a")</f>
        <v>n/a</v>
      </c>
      <c r="N346" s="17" t="str">
        <f>IFERROR(VLOOKUP($K346,wiz[[Lanes]:[Min FRQT Load Check Lane]],4,FALSE),"n/a")</f>
        <v>n/a</v>
      </c>
      <c r="O346" s="17" t="str">
        <f>IFERROR(VLOOKUP($K346,wiz[[Lanes]:[Min FRQT Load Check Lane]],5,FALSE),"n/a")</f>
        <v>n/a</v>
      </c>
      <c r="P346" s="17" t="str">
        <f>IFERROR(VLOOKUP($K346,wiz[[Lanes]:[Min FRQT Load Check Lane]],6,FALSE),"n/a")</f>
        <v>n/a</v>
      </c>
      <c r="Q346" s="17" t="str">
        <f>IFERROR(VLOOKUP($K346,wiz[[Lanes]:[Min FRQT Load Check Lane]],7,FALSE),"n/a")</f>
        <v>n/a</v>
      </c>
      <c r="R346" s="17" t="str">
        <f>IFERROR(VLOOKUP($K346,wiz[[Lanes]:[Min FRQT Load Check Lane]],8,FALSE),"n/a")</f>
        <v>n/a</v>
      </c>
      <c r="S346" s="17" t="str">
        <f>IFERROR(VLOOKUP($K346,wiz[[Lanes]:[Min FRQT Load Check Lane]],9,FALSE),"n/a")</f>
        <v>n/a</v>
      </c>
      <c r="T346" s="17" t="str">
        <f>IFERROR(VLOOKUP($K346,wiz[[Lanes]:[Min FRQT Load Check Lane]],10,FALSE),"n/a")</f>
        <v>n/a</v>
      </c>
      <c r="U346" s="17" t="str">
        <f>IFERROR(VLOOKUP($K346,wiz[[Lanes]:[Min FRQT Load Check Lane]],11,FALSE),"n/a")</f>
        <v>n/a</v>
      </c>
      <c r="V346" s="17" t="str">
        <f>IFERROR(VLOOKUP($K346,wiz[[Lanes]:[Min FRQT Load Check Lane]],12,FALSE),"n/a")</f>
        <v>n/a</v>
      </c>
      <c r="W346" s="17" t="str">
        <f>IFERROR(VLOOKUP($K346,wiz[[Lanes]:[Min FRQT Load Check Lane]],13,FALSE),"n/a")</f>
        <v>n/a</v>
      </c>
    </row>
    <row r="347" spans="2:23" x14ac:dyDescent="0.3">
      <c r="B347" s="13" t="s">
        <v>3230</v>
      </c>
      <c r="C347" s="13" t="s">
        <v>2598</v>
      </c>
      <c r="D347" s="13" t="s">
        <v>2547</v>
      </c>
      <c r="E347" s="13" t="s">
        <v>2854</v>
      </c>
      <c r="F347" s="13">
        <v>38301</v>
      </c>
      <c r="G347" s="13" t="s">
        <v>3231</v>
      </c>
      <c r="H347" s="13">
        <v>48030</v>
      </c>
      <c r="I347" s="13">
        <v>4992</v>
      </c>
      <c r="J347" s="13" t="str">
        <f>VLOOKUP(D347,'Matched Names'!$A$1:$C$52,3,FALSE)</f>
        <v xml:space="preserve">KELLOGG COMPANY  MLXP|   </v>
      </c>
      <c r="K347" t="str">
        <f t="shared" si="5"/>
        <v>KELLOGG COMPANY MLXP| 3830148030</v>
      </c>
      <c r="L347" s="17">
        <f>IFERROR(VLOOKUP($K347,wiz[[Lanes]:[Min FRQT Load Check Lane]],2,FALSE),"n/a")</f>
        <v>4</v>
      </c>
      <c r="M347" s="17">
        <f>IFERROR(VLOOKUP($K347,wiz[[Lanes]:[Min FRQT Load Check Lane]],3,FALSE),"n/a")</f>
        <v>1.9</v>
      </c>
      <c r="N347" s="17">
        <f>IFERROR(VLOOKUP($K347,wiz[[Lanes]:[Min FRQT Load Check Lane]],4,FALSE),"n/a")</f>
        <v>0.27</v>
      </c>
      <c r="O347" s="17">
        <f>IFERROR(VLOOKUP($K347,wiz[[Lanes]:[Min FRQT Load Check Lane]],5,FALSE),"n/a")</f>
        <v>658</v>
      </c>
      <c r="P347" s="17">
        <f>IFERROR(VLOOKUP($K347,wiz[[Lanes]:[Min FRQT Load Check Lane]],6,FALSE),"n/a")</f>
        <v>1.53</v>
      </c>
      <c r="Q347" s="17">
        <f>IFERROR(VLOOKUP($K347,wiz[[Lanes]:[Min FRQT Load Check Lane]],7,FALSE),"n/a")</f>
        <v>115</v>
      </c>
      <c r="R347" s="17">
        <f>IFERROR(VLOOKUP($K347,wiz[[Lanes]:[Min FRQT Load Check Lane]],8,FALSE),"n/a")</f>
        <v>0.35</v>
      </c>
      <c r="S347" s="17">
        <f>IFERROR(VLOOKUP($K347,wiz[[Lanes]:[Min FRQT Load Check Lane]],9,FALSE),"n/a")</f>
        <v>-37</v>
      </c>
      <c r="T347" s="17">
        <f>IFERROR(VLOOKUP($K347,wiz[[Lanes]:[Min FRQT Load Check Lane]],10,FALSE),"n/a")</f>
        <v>-6</v>
      </c>
      <c r="U347" s="17">
        <f>IFERROR(VLOOKUP($K347,wiz[[Lanes]:[Min FRQT Load Check Lane]],11,FALSE),"n/a")</f>
        <v>-33</v>
      </c>
      <c r="V347" s="17">
        <f>IFERROR(VLOOKUP($K347,wiz[[Lanes]:[Min FRQT Load Check Lane]],12,FALSE),"n/a")</f>
        <v>-311</v>
      </c>
      <c r="W347" s="17">
        <f>IFERROR(VLOOKUP($K347,wiz[[Lanes]:[Min FRQT Load Check Lane]],13,FALSE),"n/a")</f>
        <v>-350</v>
      </c>
    </row>
    <row r="348" spans="2:23" x14ac:dyDescent="0.3">
      <c r="B348" s="13" t="s">
        <v>3232</v>
      </c>
      <c r="C348" s="13" t="s">
        <v>2598</v>
      </c>
      <c r="D348" s="13" t="s">
        <v>2547</v>
      </c>
      <c r="E348" s="13" t="s">
        <v>2854</v>
      </c>
      <c r="F348" s="13">
        <v>38301</v>
      </c>
      <c r="G348" s="13" t="s">
        <v>3233</v>
      </c>
      <c r="H348" s="13">
        <v>46322</v>
      </c>
      <c r="I348" s="13">
        <v>1150</v>
      </c>
      <c r="J348" s="13" t="str">
        <f>VLOOKUP(D348,'Matched Names'!$A$1:$C$52,3,FALSE)</f>
        <v xml:space="preserve">KELLOGG COMPANY  MLXP|   </v>
      </c>
      <c r="K348" t="str">
        <f t="shared" si="5"/>
        <v>KELLOGG COMPANY MLXP| 3830146322</v>
      </c>
      <c r="L348" s="17" t="str">
        <f>IFERROR(VLOOKUP($K348,wiz[[Lanes]:[Min FRQT Load Check Lane]],2,FALSE),"n/a")</f>
        <v>n/a</v>
      </c>
      <c r="M348" s="17" t="str">
        <f>IFERROR(VLOOKUP($K348,wiz[[Lanes]:[Min FRQT Load Check Lane]],3,FALSE),"n/a")</f>
        <v>n/a</v>
      </c>
      <c r="N348" s="17" t="str">
        <f>IFERROR(VLOOKUP($K348,wiz[[Lanes]:[Min FRQT Load Check Lane]],4,FALSE),"n/a")</f>
        <v>n/a</v>
      </c>
      <c r="O348" s="17" t="str">
        <f>IFERROR(VLOOKUP($K348,wiz[[Lanes]:[Min FRQT Load Check Lane]],5,FALSE),"n/a")</f>
        <v>n/a</v>
      </c>
      <c r="P348" s="17" t="str">
        <f>IFERROR(VLOOKUP($K348,wiz[[Lanes]:[Min FRQT Load Check Lane]],6,FALSE),"n/a")</f>
        <v>n/a</v>
      </c>
      <c r="Q348" s="17" t="str">
        <f>IFERROR(VLOOKUP($K348,wiz[[Lanes]:[Min FRQT Load Check Lane]],7,FALSE),"n/a")</f>
        <v>n/a</v>
      </c>
      <c r="R348" s="17" t="str">
        <f>IFERROR(VLOOKUP($K348,wiz[[Lanes]:[Min FRQT Load Check Lane]],8,FALSE),"n/a")</f>
        <v>n/a</v>
      </c>
      <c r="S348" s="17" t="str">
        <f>IFERROR(VLOOKUP($K348,wiz[[Lanes]:[Min FRQT Load Check Lane]],9,FALSE),"n/a")</f>
        <v>n/a</v>
      </c>
      <c r="T348" s="17" t="str">
        <f>IFERROR(VLOOKUP($K348,wiz[[Lanes]:[Min FRQT Load Check Lane]],10,FALSE),"n/a")</f>
        <v>n/a</v>
      </c>
      <c r="U348" s="17" t="str">
        <f>IFERROR(VLOOKUP($K348,wiz[[Lanes]:[Min FRQT Load Check Lane]],11,FALSE),"n/a")</f>
        <v>n/a</v>
      </c>
      <c r="V348" s="17" t="str">
        <f>IFERROR(VLOOKUP($K348,wiz[[Lanes]:[Min FRQT Load Check Lane]],12,FALSE),"n/a")</f>
        <v>n/a</v>
      </c>
      <c r="W348" s="17" t="str">
        <f>IFERROR(VLOOKUP($K348,wiz[[Lanes]:[Min FRQT Load Check Lane]],13,FALSE),"n/a")</f>
        <v>n/a</v>
      </c>
    </row>
    <row r="349" spans="2:23" x14ac:dyDescent="0.3">
      <c r="B349" s="13" t="s">
        <v>3234</v>
      </c>
      <c r="C349" s="13" t="s">
        <v>2598</v>
      </c>
      <c r="D349" s="13" t="s">
        <v>2547</v>
      </c>
      <c r="E349" s="13" t="s">
        <v>2854</v>
      </c>
      <c r="F349" s="13">
        <v>38301</v>
      </c>
      <c r="G349" s="13" t="s">
        <v>3235</v>
      </c>
      <c r="H349" s="13">
        <v>77073</v>
      </c>
      <c r="I349" s="13">
        <v>1629.45</v>
      </c>
      <c r="J349" s="13" t="str">
        <f>VLOOKUP(D349,'Matched Names'!$A$1:$C$52,3,FALSE)</f>
        <v xml:space="preserve">KELLOGG COMPANY  MLXP|   </v>
      </c>
      <c r="K349" t="str">
        <f t="shared" si="5"/>
        <v>KELLOGG COMPANY MLXP| 3830177073</v>
      </c>
      <c r="L349" s="17" t="str">
        <f>IFERROR(VLOOKUP($K349,wiz[[Lanes]:[Min FRQT Load Check Lane]],2,FALSE),"n/a")</f>
        <v>n/a</v>
      </c>
      <c r="M349" s="17" t="str">
        <f>IFERROR(VLOOKUP($K349,wiz[[Lanes]:[Min FRQT Load Check Lane]],3,FALSE),"n/a")</f>
        <v>n/a</v>
      </c>
      <c r="N349" s="17" t="str">
        <f>IFERROR(VLOOKUP($K349,wiz[[Lanes]:[Min FRQT Load Check Lane]],4,FALSE),"n/a")</f>
        <v>n/a</v>
      </c>
      <c r="O349" s="17" t="str">
        <f>IFERROR(VLOOKUP($K349,wiz[[Lanes]:[Min FRQT Load Check Lane]],5,FALSE),"n/a")</f>
        <v>n/a</v>
      </c>
      <c r="P349" s="17" t="str">
        <f>IFERROR(VLOOKUP($K349,wiz[[Lanes]:[Min FRQT Load Check Lane]],6,FALSE),"n/a")</f>
        <v>n/a</v>
      </c>
      <c r="Q349" s="17" t="str">
        <f>IFERROR(VLOOKUP($K349,wiz[[Lanes]:[Min FRQT Load Check Lane]],7,FALSE),"n/a")</f>
        <v>n/a</v>
      </c>
      <c r="R349" s="17" t="str">
        <f>IFERROR(VLOOKUP($K349,wiz[[Lanes]:[Min FRQT Load Check Lane]],8,FALSE),"n/a")</f>
        <v>n/a</v>
      </c>
      <c r="S349" s="17" t="str">
        <f>IFERROR(VLOOKUP($K349,wiz[[Lanes]:[Min FRQT Load Check Lane]],9,FALSE),"n/a")</f>
        <v>n/a</v>
      </c>
      <c r="T349" s="17" t="str">
        <f>IFERROR(VLOOKUP($K349,wiz[[Lanes]:[Min FRQT Load Check Lane]],10,FALSE),"n/a")</f>
        <v>n/a</v>
      </c>
      <c r="U349" s="17" t="str">
        <f>IFERROR(VLOOKUP($K349,wiz[[Lanes]:[Min FRQT Load Check Lane]],11,FALSE),"n/a")</f>
        <v>n/a</v>
      </c>
      <c r="V349" s="17" t="str">
        <f>IFERROR(VLOOKUP($K349,wiz[[Lanes]:[Min FRQT Load Check Lane]],12,FALSE),"n/a")</f>
        <v>n/a</v>
      </c>
      <c r="W349" s="17" t="str">
        <f>IFERROR(VLOOKUP($K349,wiz[[Lanes]:[Min FRQT Load Check Lane]],13,FALSE),"n/a")</f>
        <v>n/a</v>
      </c>
    </row>
    <row r="350" spans="2:23" x14ac:dyDescent="0.3">
      <c r="B350" s="13" t="s">
        <v>3236</v>
      </c>
      <c r="C350" s="13" t="s">
        <v>2598</v>
      </c>
      <c r="D350" s="13" t="s">
        <v>2547</v>
      </c>
      <c r="E350" s="13" t="s">
        <v>2854</v>
      </c>
      <c r="F350" s="13">
        <v>38301</v>
      </c>
      <c r="G350" s="13" t="s">
        <v>2875</v>
      </c>
      <c r="H350" s="13">
        <v>46219</v>
      </c>
      <c r="I350" s="13">
        <v>11312</v>
      </c>
      <c r="J350" s="13" t="str">
        <f>VLOOKUP(D350,'Matched Names'!$A$1:$C$52,3,FALSE)</f>
        <v xml:space="preserve">KELLOGG COMPANY  MLXP|   </v>
      </c>
      <c r="K350" t="str">
        <f t="shared" si="5"/>
        <v>KELLOGG COMPANY MLXP| 3830146219</v>
      </c>
      <c r="L350" s="17" t="str">
        <f>IFERROR(VLOOKUP($K350,wiz[[Lanes]:[Min FRQT Load Check Lane]],2,FALSE),"n/a")</f>
        <v>n/a</v>
      </c>
      <c r="M350" s="17" t="str">
        <f>IFERROR(VLOOKUP($K350,wiz[[Lanes]:[Min FRQT Load Check Lane]],3,FALSE),"n/a")</f>
        <v>n/a</v>
      </c>
      <c r="N350" s="17" t="str">
        <f>IFERROR(VLOOKUP($K350,wiz[[Lanes]:[Min FRQT Load Check Lane]],4,FALSE),"n/a")</f>
        <v>n/a</v>
      </c>
      <c r="O350" s="17" t="str">
        <f>IFERROR(VLOOKUP($K350,wiz[[Lanes]:[Min FRQT Load Check Lane]],5,FALSE),"n/a")</f>
        <v>n/a</v>
      </c>
      <c r="P350" s="17" t="str">
        <f>IFERROR(VLOOKUP($K350,wiz[[Lanes]:[Min FRQT Load Check Lane]],6,FALSE),"n/a")</f>
        <v>n/a</v>
      </c>
      <c r="Q350" s="17" t="str">
        <f>IFERROR(VLOOKUP($K350,wiz[[Lanes]:[Min FRQT Load Check Lane]],7,FALSE),"n/a")</f>
        <v>n/a</v>
      </c>
      <c r="R350" s="17" t="str">
        <f>IFERROR(VLOOKUP($K350,wiz[[Lanes]:[Min FRQT Load Check Lane]],8,FALSE),"n/a")</f>
        <v>n/a</v>
      </c>
      <c r="S350" s="17" t="str">
        <f>IFERROR(VLOOKUP($K350,wiz[[Lanes]:[Min FRQT Load Check Lane]],9,FALSE),"n/a")</f>
        <v>n/a</v>
      </c>
      <c r="T350" s="17" t="str">
        <f>IFERROR(VLOOKUP($K350,wiz[[Lanes]:[Min FRQT Load Check Lane]],10,FALSE),"n/a")</f>
        <v>n/a</v>
      </c>
      <c r="U350" s="17" t="str">
        <f>IFERROR(VLOOKUP($K350,wiz[[Lanes]:[Min FRQT Load Check Lane]],11,FALSE),"n/a")</f>
        <v>n/a</v>
      </c>
      <c r="V350" s="17" t="str">
        <f>IFERROR(VLOOKUP($K350,wiz[[Lanes]:[Min FRQT Load Check Lane]],12,FALSE),"n/a")</f>
        <v>n/a</v>
      </c>
      <c r="W350" s="17" t="str">
        <f>IFERROR(VLOOKUP($K350,wiz[[Lanes]:[Min FRQT Load Check Lane]],13,FALSE),"n/a")</f>
        <v>n/a</v>
      </c>
    </row>
    <row r="351" spans="2:23" x14ac:dyDescent="0.3">
      <c r="B351" s="13" t="s">
        <v>3237</v>
      </c>
      <c r="C351" s="13" t="s">
        <v>2598</v>
      </c>
      <c r="D351" s="13" t="s">
        <v>2547</v>
      </c>
      <c r="E351" s="13" t="s">
        <v>2854</v>
      </c>
      <c r="F351" s="13">
        <v>38301</v>
      </c>
      <c r="G351" s="13" t="s">
        <v>2645</v>
      </c>
      <c r="H351" s="13">
        <v>30233</v>
      </c>
      <c r="I351" s="13">
        <v>8750</v>
      </c>
      <c r="J351" s="13" t="str">
        <f>VLOOKUP(D351,'Matched Names'!$A$1:$C$52,3,FALSE)</f>
        <v xml:space="preserve">KELLOGG COMPANY  MLXP|   </v>
      </c>
      <c r="K351" t="str">
        <f t="shared" si="5"/>
        <v>KELLOGG COMPANY MLXP| 3830130233</v>
      </c>
      <c r="L351" s="17">
        <f>IFERROR(VLOOKUP($K351,wiz[[Lanes]:[Min FRQT Load Check Lane]],2,FALSE),"n/a")</f>
        <v>15</v>
      </c>
      <c r="M351" s="17">
        <f>IFERROR(VLOOKUP($K351,wiz[[Lanes]:[Min FRQT Load Check Lane]],3,FALSE),"n/a")</f>
        <v>2.3199999999999998</v>
      </c>
      <c r="N351" s="17">
        <f>IFERROR(VLOOKUP($K351,wiz[[Lanes]:[Min FRQT Load Check Lane]],4,FALSE),"n/a")</f>
        <v>0.24</v>
      </c>
      <c r="O351" s="17">
        <f>IFERROR(VLOOKUP($K351,wiz[[Lanes]:[Min FRQT Load Check Lane]],5,FALSE),"n/a")</f>
        <v>377</v>
      </c>
      <c r="P351" s="17">
        <f>IFERROR(VLOOKUP($K351,wiz[[Lanes]:[Min FRQT Load Check Lane]],6,FALSE),"n/a")</f>
        <v>0.74</v>
      </c>
      <c r="Q351" s="17">
        <f>IFERROR(VLOOKUP($K351,wiz[[Lanes]:[Min FRQT Load Check Lane]],7,FALSE),"n/a")</f>
        <v>86</v>
      </c>
      <c r="R351" s="17">
        <f>IFERROR(VLOOKUP($K351,wiz[[Lanes]:[Min FRQT Load Check Lane]],8,FALSE),"n/a")</f>
        <v>0.32</v>
      </c>
      <c r="S351" s="17">
        <f>IFERROR(VLOOKUP($K351,wiz[[Lanes]:[Min FRQT Load Check Lane]],9,FALSE),"n/a")</f>
        <v>-13</v>
      </c>
      <c r="T351" s="17">
        <f>IFERROR(VLOOKUP($K351,wiz[[Lanes]:[Min FRQT Load Check Lane]],10,FALSE),"n/a")</f>
        <v>-6</v>
      </c>
      <c r="U351" s="17">
        <f>IFERROR(VLOOKUP($K351,wiz[[Lanes]:[Min FRQT Load Check Lane]],11,FALSE),"n/a")</f>
        <v>8</v>
      </c>
      <c r="V351" s="17">
        <f>IFERROR(VLOOKUP($K351,wiz[[Lanes]:[Min FRQT Load Check Lane]],12,FALSE),"n/a")</f>
        <v>-33</v>
      </c>
      <c r="W351" s="17">
        <f>IFERROR(VLOOKUP($K351,wiz[[Lanes]:[Min FRQT Load Check Lane]],13,FALSE),"n/a")</f>
        <v>-31</v>
      </c>
    </row>
    <row r="352" spans="2:23" x14ac:dyDescent="0.3">
      <c r="B352" s="13" t="s">
        <v>3238</v>
      </c>
      <c r="C352" s="13" t="s">
        <v>2598</v>
      </c>
      <c r="D352" s="13" t="s">
        <v>2547</v>
      </c>
      <c r="E352" s="13" t="s">
        <v>2854</v>
      </c>
      <c r="F352" s="13">
        <v>38301</v>
      </c>
      <c r="G352" s="13" t="s">
        <v>2892</v>
      </c>
      <c r="H352" s="13">
        <v>53546</v>
      </c>
      <c r="I352" s="13">
        <v>12078</v>
      </c>
      <c r="J352" s="13" t="str">
        <f>VLOOKUP(D352,'Matched Names'!$A$1:$C$52,3,FALSE)</f>
        <v xml:space="preserve">KELLOGG COMPANY  MLXP|   </v>
      </c>
      <c r="K352" t="str">
        <f t="shared" si="5"/>
        <v>KELLOGG COMPANY MLXP| 3830153546</v>
      </c>
      <c r="L352" s="17" t="str">
        <f>IFERROR(VLOOKUP($K352,wiz[[Lanes]:[Min FRQT Load Check Lane]],2,FALSE),"n/a")</f>
        <v>n/a</v>
      </c>
      <c r="M352" s="17" t="str">
        <f>IFERROR(VLOOKUP($K352,wiz[[Lanes]:[Min FRQT Load Check Lane]],3,FALSE),"n/a")</f>
        <v>n/a</v>
      </c>
      <c r="N352" s="17" t="str">
        <f>IFERROR(VLOOKUP($K352,wiz[[Lanes]:[Min FRQT Load Check Lane]],4,FALSE),"n/a")</f>
        <v>n/a</v>
      </c>
      <c r="O352" s="17" t="str">
        <f>IFERROR(VLOOKUP($K352,wiz[[Lanes]:[Min FRQT Load Check Lane]],5,FALSE),"n/a")</f>
        <v>n/a</v>
      </c>
      <c r="P352" s="17" t="str">
        <f>IFERROR(VLOOKUP($K352,wiz[[Lanes]:[Min FRQT Load Check Lane]],6,FALSE),"n/a")</f>
        <v>n/a</v>
      </c>
      <c r="Q352" s="17" t="str">
        <f>IFERROR(VLOOKUP($K352,wiz[[Lanes]:[Min FRQT Load Check Lane]],7,FALSE),"n/a")</f>
        <v>n/a</v>
      </c>
      <c r="R352" s="17" t="str">
        <f>IFERROR(VLOOKUP($K352,wiz[[Lanes]:[Min FRQT Load Check Lane]],8,FALSE),"n/a")</f>
        <v>n/a</v>
      </c>
      <c r="S352" s="17" t="str">
        <f>IFERROR(VLOOKUP($K352,wiz[[Lanes]:[Min FRQT Load Check Lane]],9,FALSE),"n/a")</f>
        <v>n/a</v>
      </c>
      <c r="T352" s="17" t="str">
        <f>IFERROR(VLOOKUP($K352,wiz[[Lanes]:[Min FRQT Load Check Lane]],10,FALSE),"n/a")</f>
        <v>n/a</v>
      </c>
      <c r="U352" s="17" t="str">
        <f>IFERROR(VLOOKUP($K352,wiz[[Lanes]:[Min FRQT Load Check Lane]],11,FALSE),"n/a")</f>
        <v>n/a</v>
      </c>
      <c r="V352" s="17" t="str">
        <f>IFERROR(VLOOKUP($K352,wiz[[Lanes]:[Min FRQT Load Check Lane]],12,FALSE),"n/a")</f>
        <v>n/a</v>
      </c>
      <c r="W352" s="17" t="str">
        <f>IFERROR(VLOOKUP($K352,wiz[[Lanes]:[Min FRQT Load Check Lane]],13,FALSE),"n/a")</f>
        <v>n/a</v>
      </c>
    </row>
    <row r="353" spans="2:23" x14ac:dyDescent="0.3">
      <c r="B353" s="13" t="s">
        <v>3239</v>
      </c>
      <c r="C353" s="13" t="s">
        <v>2598</v>
      </c>
      <c r="D353" s="13" t="s">
        <v>2547</v>
      </c>
      <c r="E353" s="13" t="s">
        <v>2854</v>
      </c>
      <c r="F353" s="13">
        <v>38301</v>
      </c>
      <c r="G353" s="13" t="s">
        <v>3061</v>
      </c>
      <c r="H353" s="13">
        <v>60433</v>
      </c>
      <c r="I353" s="13">
        <v>951</v>
      </c>
      <c r="J353" s="13" t="str">
        <f>VLOOKUP(D353,'Matched Names'!$A$1:$C$52,3,FALSE)</f>
        <v xml:space="preserve">KELLOGG COMPANY  MLXP|   </v>
      </c>
      <c r="K353" t="str">
        <f t="shared" si="5"/>
        <v>KELLOGG COMPANY MLXP| 3830160433</v>
      </c>
      <c r="L353" s="17" t="str">
        <f>IFERROR(VLOOKUP($K353,wiz[[Lanes]:[Min FRQT Load Check Lane]],2,FALSE),"n/a")</f>
        <v>n/a</v>
      </c>
      <c r="M353" s="17" t="str">
        <f>IFERROR(VLOOKUP($K353,wiz[[Lanes]:[Min FRQT Load Check Lane]],3,FALSE),"n/a")</f>
        <v>n/a</v>
      </c>
      <c r="N353" s="17" t="str">
        <f>IFERROR(VLOOKUP($K353,wiz[[Lanes]:[Min FRQT Load Check Lane]],4,FALSE),"n/a")</f>
        <v>n/a</v>
      </c>
      <c r="O353" s="17" t="str">
        <f>IFERROR(VLOOKUP($K353,wiz[[Lanes]:[Min FRQT Load Check Lane]],5,FALSE),"n/a")</f>
        <v>n/a</v>
      </c>
      <c r="P353" s="17" t="str">
        <f>IFERROR(VLOOKUP($K353,wiz[[Lanes]:[Min FRQT Load Check Lane]],6,FALSE),"n/a")</f>
        <v>n/a</v>
      </c>
      <c r="Q353" s="17" t="str">
        <f>IFERROR(VLOOKUP($K353,wiz[[Lanes]:[Min FRQT Load Check Lane]],7,FALSE),"n/a")</f>
        <v>n/a</v>
      </c>
      <c r="R353" s="17" t="str">
        <f>IFERROR(VLOOKUP($K353,wiz[[Lanes]:[Min FRQT Load Check Lane]],8,FALSE),"n/a")</f>
        <v>n/a</v>
      </c>
      <c r="S353" s="17" t="str">
        <f>IFERROR(VLOOKUP($K353,wiz[[Lanes]:[Min FRQT Load Check Lane]],9,FALSE),"n/a")</f>
        <v>n/a</v>
      </c>
      <c r="T353" s="17" t="str">
        <f>IFERROR(VLOOKUP($K353,wiz[[Lanes]:[Min FRQT Load Check Lane]],10,FALSE),"n/a")</f>
        <v>n/a</v>
      </c>
      <c r="U353" s="17" t="str">
        <f>IFERROR(VLOOKUP($K353,wiz[[Lanes]:[Min FRQT Load Check Lane]],11,FALSE),"n/a")</f>
        <v>n/a</v>
      </c>
      <c r="V353" s="17" t="str">
        <f>IFERROR(VLOOKUP($K353,wiz[[Lanes]:[Min FRQT Load Check Lane]],12,FALSE),"n/a")</f>
        <v>n/a</v>
      </c>
      <c r="W353" s="17" t="str">
        <f>IFERROR(VLOOKUP($K353,wiz[[Lanes]:[Min FRQT Load Check Lane]],13,FALSE),"n/a")</f>
        <v>n/a</v>
      </c>
    </row>
    <row r="354" spans="2:23" x14ac:dyDescent="0.3">
      <c r="B354" s="13" t="s">
        <v>3240</v>
      </c>
      <c r="C354" s="13" t="s">
        <v>2598</v>
      </c>
      <c r="D354" s="13" t="s">
        <v>2547</v>
      </c>
      <c r="E354" s="13" t="s">
        <v>2854</v>
      </c>
      <c r="F354" s="13">
        <v>38301</v>
      </c>
      <c r="G354" s="13" t="s">
        <v>2985</v>
      </c>
      <c r="H354" s="13">
        <v>29353</v>
      </c>
      <c r="I354" s="13">
        <v>8136</v>
      </c>
      <c r="J354" s="13" t="str">
        <f>VLOOKUP(D354,'Matched Names'!$A$1:$C$52,3,FALSE)</f>
        <v xml:space="preserve">KELLOGG COMPANY  MLXP|   </v>
      </c>
      <c r="K354" t="str">
        <f t="shared" si="5"/>
        <v>KELLOGG COMPANY MLXP| 3830129353</v>
      </c>
      <c r="L354" s="17">
        <f>IFERROR(VLOOKUP($K354,wiz[[Lanes]:[Min FRQT Load Check Lane]],2,FALSE),"n/a")</f>
        <v>13</v>
      </c>
      <c r="M354" s="17">
        <f>IFERROR(VLOOKUP($K354,wiz[[Lanes]:[Min FRQT Load Check Lane]],3,FALSE),"n/a")</f>
        <v>2.0499999999999998</v>
      </c>
      <c r="N354" s="17">
        <f>IFERROR(VLOOKUP($K354,wiz[[Lanes]:[Min FRQT Load Check Lane]],4,FALSE),"n/a")</f>
        <v>0.22</v>
      </c>
      <c r="O354" s="17">
        <f>IFERROR(VLOOKUP($K354,wiz[[Lanes]:[Min FRQT Load Check Lane]],5,FALSE),"n/a")</f>
        <v>497</v>
      </c>
      <c r="P354" s="17">
        <f>IFERROR(VLOOKUP($K354,wiz[[Lanes]:[Min FRQT Load Check Lane]],6,FALSE),"n/a")</f>
        <v>0.97</v>
      </c>
      <c r="Q354" s="17">
        <f>IFERROR(VLOOKUP($K354,wiz[[Lanes]:[Min FRQT Load Check Lane]],7,FALSE),"n/a")</f>
        <v>59</v>
      </c>
      <c r="R354" s="17">
        <f>IFERROR(VLOOKUP($K354,wiz[[Lanes]:[Min FRQT Load Check Lane]],8,FALSE),"n/a")</f>
        <v>0.3</v>
      </c>
      <c r="S354" s="17">
        <f>IFERROR(VLOOKUP($K354,wiz[[Lanes]:[Min FRQT Load Check Lane]],9,FALSE),"n/a")</f>
        <v>-6</v>
      </c>
      <c r="T354" s="17">
        <f>IFERROR(VLOOKUP($K354,wiz[[Lanes]:[Min FRQT Load Check Lane]],10,FALSE),"n/a")</f>
        <v>-6</v>
      </c>
      <c r="U354" s="17">
        <f>IFERROR(VLOOKUP($K354,wiz[[Lanes]:[Min FRQT Load Check Lane]],11,FALSE),"n/a")</f>
        <v>-1</v>
      </c>
      <c r="V354" s="17">
        <f>IFERROR(VLOOKUP($K354,wiz[[Lanes]:[Min FRQT Load Check Lane]],12,FALSE),"n/a")</f>
        <v>-23</v>
      </c>
      <c r="W354" s="17">
        <f>IFERROR(VLOOKUP($K354,wiz[[Lanes]:[Min FRQT Load Check Lane]],13,FALSE),"n/a")</f>
        <v>-30</v>
      </c>
    </row>
    <row r="355" spans="2:23" x14ac:dyDescent="0.3">
      <c r="B355" s="13" t="s">
        <v>3241</v>
      </c>
      <c r="C355" s="13" t="s">
        <v>2598</v>
      </c>
      <c r="D355" s="13" t="s">
        <v>2547</v>
      </c>
      <c r="E355" s="13" t="s">
        <v>2854</v>
      </c>
      <c r="F355" s="13">
        <v>38301</v>
      </c>
      <c r="G355" s="13" t="s">
        <v>3163</v>
      </c>
      <c r="H355" s="13">
        <v>17601</v>
      </c>
      <c r="I355" s="13">
        <v>25000</v>
      </c>
      <c r="J355" s="13" t="str">
        <f>VLOOKUP(D355,'Matched Names'!$A$1:$C$52,3,FALSE)</f>
        <v xml:space="preserve">KELLOGG COMPANY  MLXP|   </v>
      </c>
      <c r="K355" t="str">
        <f t="shared" si="5"/>
        <v>KELLOGG COMPANY MLXP| 3830117601</v>
      </c>
      <c r="L355" s="17">
        <f>IFERROR(VLOOKUP($K355,wiz[[Lanes]:[Min FRQT Load Check Lane]],2,FALSE),"n/a")</f>
        <v>11</v>
      </c>
      <c r="M355" s="17">
        <f>IFERROR(VLOOKUP($K355,wiz[[Lanes]:[Min FRQT Load Check Lane]],3,FALSE),"n/a")</f>
        <v>2.89</v>
      </c>
      <c r="N355" s="17">
        <f>IFERROR(VLOOKUP($K355,wiz[[Lanes]:[Min FRQT Load Check Lane]],4,FALSE),"n/a")</f>
        <v>0.25</v>
      </c>
      <c r="O355" s="17">
        <f>IFERROR(VLOOKUP($K355,wiz[[Lanes]:[Min FRQT Load Check Lane]],5,FALSE),"n/a")</f>
        <v>866</v>
      </c>
      <c r="P355" s="17">
        <f>IFERROR(VLOOKUP($K355,wiz[[Lanes]:[Min FRQT Load Check Lane]],6,FALSE),"n/a")</f>
        <v>1.3</v>
      </c>
      <c r="Q355" s="17">
        <f>IFERROR(VLOOKUP($K355,wiz[[Lanes]:[Min FRQT Load Check Lane]],7,FALSE),"n/a")</f>
        <v>39</v>
      </c>
      <c r="R355" s="17">
        <f>IFERROR(VLOOKUP($K355,wiz[[Lanes]:[Min FRQT Load Check Lane]],8,FALSE),"n/a")</f>
        <v>0.28000000000000003</v>
      </c>
      <c r="S355" s="17">
        <f>IFERROR(VLOOKUP($K355,wiz[[Lanes]:[Min FRQT Load Check Lane]],9,FALSE),"n/a")</f>
        <v>-42</v>
      </c>
      <c r="T355" s="17">
        <f>IFERROR(VLOOKUP($K355,wiz[[Lanes]:[Min FRQT Load Check Lane]],10,FALSE),"n/a")</f>
        <v>-6</v>
      </c>
      <c r="U355" s="17">
        <f>IFERROR(VLOOKUP($K355,wiz[[Lanes]:[Min FRQT Load Check Lane]],11,FALSE),"n/a")</f>
        <v>90</v>
      </c>
      <c r="V355" s="17">
        <f>IFERROR(VLOOKUP($K355,wiz[[Lanes]:[Min FRQT Load Check Lane]],12,FALSE),"n/a")</f>
        <v>618</v>
      </c>
      <c r="W355" s="17">
        <f>IFERROR(VLOOKUP($K355,wiz[[Lanes]:[Min FRQT Load Check Lane]],13,FALSE),"n/a")</f>
        <v>702</v>
      </c>
    </row>
    <row r="356" spans="2:23" x14ac:dyDescent="0.3">
      <c r="B356" s="13" t="s">
        <v>3242</v>
      </c>
      <c r="C356" s="13" t="s">
        <v>2598</v>
      </c>
      <c r="D356" s="13" t="s">
        <v>2547</v>
      </c>
      <c r="E356" s="13" t="s">
        <v>2854</v>
      </c>
      <c r="F356" s="13">
        <v>38301</v>
      </c>
      <c r="G356" s="13" t="s">
        <v>3176</v>
      </c>
      <c r="H356" s="13">
        <v>75067</v>
      </c>
      <c r="I356" s="13">
        <v>43320</v>
      </c>
      <c r="J356" s="13" t="str">
        <f>VLOOKUP(D356,'Matched Names'!$A$1:$C$52,3,FALSE)</f>
        <v xml:space="preserve">KELLOGG COMPANY  MLXP|   </v>
      </c>
      <c r="K356" t="str">
        <f t="shared" si="5"/>
        <v>KELLOGG COMPANY MLXP| 3830175067</v>
      </c>
      <c r="L356" s="17" t="str">
        <f>IFERROR(VLOOKUP($K356,wiz[[Lanes]:[Min FRQT Load Check Lane]],2,FALSE),"n/a")</f>
        <v>n/a</v>
      </c>
      <c r="M356" s="17" t="str">
        <f>IFERROR(VLOOKUP($K356,wiz[[Lanes]:[Min FRQT Load Check Lane]],3,FALSE),"n/a")</f>
        <v>n/a</v>
      </c>
      <c r="N356" s="17" t="str">
        <f>IFERROR(VLOOKUP($K356,wiz[[Lanes]:[Min FRQT Load Check Lane]],4,FALSE),"n/a")</f>
        <v>n/a</v>
      </c>
      <c r="O356" s="17" t="str">
        <f>IFERROR(VLOOKUP($K356,wiz[[Lanes]:[Min FRQT Load Check Lane]],5,FALSE),"n/a")</f>
        <v>n/a</v>
      </c>
      <c r="P356" s="17" t="str">
        <f>IFERROR(VLOOKUP($K356,wiz[[Lanes]:[Min FRQT Load Check Lane]],6,FALSE),"n/a")</f>
        <v>n/a</v>
      </c>
      <c r="Q356" s="17" t="str">
        <f>IFERROR(VLOOKUP($K356,wiz[[Lanes]:[Min FRQT Load Check Lane]],7,FALSE),"n/a")</f>
        <v>n/a</v>
      </c>
      <c r="R356" s="17" t="str">
        <f>IFERROR(VLOOKUP($K356,wiz[[Lanes]:[Min FRQT Load Check Lane]],8,FALSE),"n/a")</f>
        <v>n/a</v>
      </c>
      <c r="S356" s="17" t="str">
        <f>IFERROR(VLOOKUP($K356,wiz[[Lanes]:[Min FRQT Load Check Lane]],9,FALSE),"n/a")</f>
        <v>n/a</v>
      </c>
      <c r="T356" s="17" t="str">
        <f>IFERROR(VLOOKUP($K356,wiz[[Lanes]:[Min FRQT Load Check Lane]],10,FALSE),"n/a")</f>
        <v>n/a</v>
      </c>
      <c r="U356" s="17" t="str">
        <f>IFERROR(VLOOKUP($K356,wiz[[Lanes]:[Min FRQT Load Check Lane]],11,FALSE),"n/a")</f>
        <v>n/a</v>
      </c>
      <c r="V356" s="17" t="str">
        <f>IFERROR(VLOOKUP($K356,wiz[[Lanes]:[Min FRQT Load Check Lane]],12,FALSE),"n/a")</f>
        <v>n/a</v>
      </c>
      <c r="W356" s="17" t="str">
        <f>IFERROR(VLOOKUP($K356,wiz[[Lanes]:[Min FRQT Load Check Lane]],13,FALSE),"n/a")</f>
        <v>n/a</v>
      </c>
    </row>
    <row r="357" spans="2:23" x14ac:dyDescent="0.3">
      <c r="B357" s="13" t="s">
        <v>3243</v>
      </c>
      <c r="C357" s="13" t="s">
        <v>2598</v>
      </c>
      <c r="D357" s="13" t="s">
        <v>2547</v>
      </c>
      <c r="E357" s="13" t="s">
        <v>2854</v>
      </c>
      <c r="F357" s="13">
        <v>38301</v>
      </c>
      <c r="G357" s="13" t="s">
        <v>3244</v>
      </c>
      <c r="H357" s="13">
        <v>52060</v>
      </c>
      <c r="I357" s="13">
        <v>3201</v>
      </c>
      <c r="J357" s="13" t="str">
        <f>VLOOKUP(D357,'Matched Names'!$A$1:$C$52,3,FALSE)</f>
        <v xml:space="preserve">KELLOGG COMPANY  MLXP|   </v>
      </c>
      <c r="K357" t="str">
        <f t="shared" si="5"/>
        <v>KELLOGG COMPANY MLXP| 3830152060</v>
      </c>
      <c r="L357" s="17">
        <f>IFERROR(VLOOKUP($K357,wiz[[Lanes]:[Min FRQT Load Check Lane]],2,FALSE),"n/a")</f>
        <v>3</v>
      </c>
      <c r="M357" s="17">
        <f>IFERROR(VLOOKUP($K357,wiz[[Lanes]:[Min FRQT Load Check Lane]],3,FALSE),"n/a")</f>
        <v>2</v>
      </c>
      <c r="N357" s="17">
        <f>IFERROR(VLOOKUP($K357,wiz[[Lanes]:[Min FRQT Load Check Lane]],4,FALSE),"n/a")</f>
        <v>0.67</v>
      </c>
      <c r="O357" s="17">
        <f>IFERROR(VLOOKUP($K357,wiz[[Lanes]:[Min FRQT Load Check Lane]],5,FALSE),"n/a")</f>
        <v>534</v>
      </c>
      <c r="P357" s="17">
        <f>IFERROR(VLOOKUP($K357,wiz[[Lanes]:[Min FRQT Load Check Lane]],6,FALSE),"n/a")</f>
        <v>0.98</v>
      </c>
      <c r="Q357" s="17">
        <f>IFERROR(VLOOKUP($K357,wiz[[Lanes]:[Min FRQT Load Check Lane]],7,FALSE),"n/a")</f>
        <v>29</v>
      </c>
      <c r="R357" s="17">
        <f>IFERROR(VLOOKUP($K357,wiz[[Lanes]:[Min FRQT Load Check Lane]],8,FALSE),"n/a")</f>
        <v>0.27</v>
      </c>
      <c r="S357" s="17">
        <f>IFERROR(VLOOKUP($K357,wiz[[Lanes]:[Min FRQT Load Check Lane]],9,FALSE),"n/a")</f>
        <v>-245</v>
      </c>
      <c r="T357" s="17">
        <f>IFERROR(VLOOKUP($K357,wiz[[Lanes]:[Min FRQT Load Check Lane]],10,FALSE),"n/a")</f>
        <v>-6</v>
      </c>
      <c r="U357" s="17">
        <f>IFERROR(VLOOKUP($K357,wiz[[Lanes]:[Min FRQT Load Check Lane]],11,FALSE),"n/a")</f>
        <v>15</v>
      </c>
      <c r="V357" s="17">
        <f>IFERROR(VLOOKUP($K357,wiz[[Lanes]:[Min FRQT Load Check Lane]],12,FALSE),"n/a")</f>
        <v>294</v>
      </c>
      <c r="W357" s="17">
        <f>IFERROR(VLOOKUP($K357,wiz[[Lanes]:[Min FRQT Load Check Lane]],13,FALSE),"n/a")</f>
        <v>303</v>
      </c>
    </row>
    <row r="358" spans="2:23" x14ac:dyDescent="0.3">
      <c r="B358" s="13" t="s">
        <v>3245</v>
      </c>
      <c r="C358" s="13" t="s">
        <v>2598</v>
      </c>
      <c r="D358" s="13" t="s">
        <v>2547</v>
      </c>
      <c r="E358" s="13" t="s">
        <v>2854</v>
      </c>
      <c r="F358" s="13">
        <v>38301</v>
      </c>
      <c r="G358" s="13" t="s">
        <v>3246</v>
      </c>
      <c r="H358" s="13">
        <v>46952</v>
      </c>
      <c r="I358" s="13">
        <v>4555</v>
      </c>
      <c r="J358" s="13" t="str">
        <f>VLOOKUP(D358,'Matched Names'!$A$1:$C$52,3,FALSE)</f>
        <v xml:space="preserve">KELLOGG COMPANY  MLXP|   </v>
      </c>
      <c r="K358" t="str">
        <f t="shared" si="5"/>
        <v>KELLOGG COMPANY MLXP| 3830146952</v>
      </c>
      <c r="L358" s="17">
        <f>IFERROR(VLOOKUP($K358,wiz[[Lanes]:[Min FRQT Load Check Lane]],2,FALSE),"n/a")</f>
        <v>7</v>
      </c>
      <c r="M358" s="17">
        <f>IFERROR(VLOOKUP($K358,wiz[[Lanes]:[Min FRQT Load Check Lane]],3,FALSE),"n/a")</f>
        <v>2</v>
      </c>
      <c r="N358" s="17">
        <f>IFERROR(VLOOKUP($K358,wiz[[Lanes]:[Min FRQT Load Check Lane]],4,FALSE),"n/a")</f>
        <v>0.26</v>
      </c>
      <c r="O358" s="17">
        <f>IFERROR(VLOOKUP($K358,wiz[[Lanes]:[Min FRQT Load Check Lane]],5,FALSE),"n/a")</f>
        <v>455</v>
      </c>
      <c r="P358" s="17">
        <f>IFERROR(VLOOKUP($K358,wiz[[Lanes]:[Min FRQT Load Check Lane]],6,FALSE),"n/a")</f>
        <v>0.74</v>
      </c>
      <c r="Q358" s="17">
        <f>IFERROR(VLOOKUP($K358,wiz[[Lanes]:[Min FRQT Load Check Lane]],7,FALSE),"n/a")</f>
        <v>108</v>
      </c>
      <c r="R358" s="17">
        <f>IFERROR(VLOOKUP($K358,wiz[[Lanes]:[Min FRQT Load Check Lane]],8,FALSE),"n/a")</f>
        <v>0.34</v>
      </c>
      <c r="S358" s="17">
        <f>IFERROR(VLOOKUP($K358,wiz[[Lanes]:[Min FRQT Load Check Lane]],9,FALSE),"n/a")</f>
        <v>-11</v>
      </c>
      <c r="T358" s="17">
        <f>IFERROR(VLOOKUP($K358,wiz[[Lanes]:[Min FRQT Load Check Lane]],10,FALSE),"n/a")</f>
        <v>-6</v>
      </c>
      <c r="U358" s="17">
        <f>IFERROR(VLOOKUP($K358,wiz[[Lanes]:[Min FRQT Load Check Lane]],11,FALSE),"n/a")</f>
        <v>54</v>
      </c>
      <c r="V358" s="17">
        <f>IFERROR(VLOOKUP($K358,wiz[[Lanes]:[Min FRQT Load Check Lane]],12,FALSE),"n/a")</f>
        <v>10</v>
      </c>
      <c r="W358" s="17">
        <f>IFERROR(VLOOKUP($K358,wiz[[Lanes]:[Min FRQT Load Check Lane]],13,FALSE),"n/a")</f>
        <v>58</v>
      </c>
    </row>
    <row r="359" spans="2:23" x14ac:dyDescent="0.3">
      <c r="B359" s="13" t="s">
        <v>3247</v>
      </c>
      <c r="C359" s="13" t="s">
        <v>2598</v>
      </c>
      <c r="D359" s="13" t="s">
        <v>2547</v>
      </c>
      <c r="E359" s="13" t="s">
        <v>2854</v>
      </c>
      <c r="F359" s="13">
        <v>38301</v>
      </c>
      <c r="G359" s="13" t="s">
        <v>3096</v>
      </c>
      <c r="H359" s="13">
        <v>28105</v>
      </c>
      <c r="I359" s="13">
        <v>2096</v>
      </c>
      <c r="J359" s="13" t="str">
        <f>VLOOKUP(D359,'Matched Names'!$A$1:$C$52,3,FALSE)</f>
        <v xml:space="preserve">KELLOGG COMPANY  MLXP|   </v>
      </c>
      <c r="K359" t="str">
        <f t="shared" si="5"/>
        <v>KELLOGG COMPANY MLXP| 3830128105</v>
      </c>
      <c r="L359" s="17" t="str">
        <f>IFERROR(VLOOKUP($K359,wiz[[Lanes]:[Min FRQT Load Check Lane]],2,FALSE),"n/a")</f>
        <v>n/a</v>
      </c>
      <c r="M359" s="17" t="str">
        <f>IFERROR(VLOOKUP($K359,wiz[[Lanes]:[Min FRQT Load Check Lane]],3,FALSE),"n/a")</f>
        <v>n/a</v>
      </c>
      <c r="N359" s="17" t="str">
        <f>IFERROR(VLOOKUP($K359,wiz[[Lanes]:[Min FRQT Load Check Lane]],4,FALSE),"n/a")</f>
        <v>n/a</v>
      </c>
      <c r="O359" s="17" t="str">
        <f>IFERROR(VLOOKUP($K359,wiz[[Lanes]:[Min FRQT Load Check Lane]],5,FALSE),"n/a")</f>
        <v>n/a</v>
      </c>
      <c r="P359" s="17" t="str">
        <f>IFERROR(VLOOKUP($K359,wiz[[Lanes]:[Min FRQT Load Check Lane]],6,FALSE),"n/a")</f>
        <v>n/a</v>
      </c>
      <c r="Q359" s="17" t="str">
        <f>IFERROR(VLOOKUP($K359,wiz[[Lanes]:[Min FRQT Load Check Lane]],7,FALSE),"n/a")</f>
        <v>n/a</v>
      </c>
      <c r="R359" s="17" t="str">
        <f>IFERROR(VLOOKUP($K359,wiz[[Lanes]:[Min FRQT Load Check Lane]],8,FALSE),"n/a")</f>
        <v>n/a</v>
      </c>
      <c r="S359" s="17" t="str">
        <f>IFERROR(VLOOKUP($K359,wiz[[Lanes]:[Min FRQT Load Check Lane]],9,FALSE),"n/a")</f>
        <v>n/a</v>
      </c>
      <c r="T359" s="17" t="str">
        <f>IFERROR(VLOOKUP($K359,wiz[[Lanes]:[Min FRQT Load Check Lane]],10,FALSE),"n/a")</f>
        <v>n/a</v>
      </c>
      <c r="U359" s="17" t="str">
        <f>IFERROR(VLOOKUP($K359,wiz[[Lanes]:[Min FRQT Load Check Lane]],11,FALSE),"n/a")</f>
        <v>n/a</v>
      </c>
      <c r="V359" s="17" t="str">
        <f>IFERROR(VLOOKUP($K359,wiz[[Lanes]:[Min FRQT Load Check Lane]],12,FALSE),"n/a")</f>
        <v>n/a</v>
      </c>
      <c r="W359" s="17" t="str">
        <f>IFERROR(VLOOKUP($K359,wiz[[Lanes]:[Min FRQT Load Check Lane]],13,FALSE),"n/a")</f>
        <v>n/a</v>
      </c>
    </row>
    <row r="360" spans="2:23" x14ac:dyDescent="0.3">
      <c r="B360" s="13" t="s">
        <v>3248</v>
      </c>
      <c r="C360" s="13" t="s">
        <v>2598</v>
      </c>
      <c r="D360" s="13" t="s">
        <v>2547</v>
      </c>
      <c r="E360" s="13" t="s">
        <v>2854</v>
      </c>
      <c r="F360" s="13">
        <v>38301</v>
      </c>
      <c r="G360" s="13" t="s">
        <v>3179</v>
      </c>
      <c r="H360" s="13">
        <v>60447</v>
      </c>
      <c r="I360" s="13">
        <v>47550</v>
      </c>
      <c r="J360" s="13" t="str">
        <f>VLOOKUP(D360,'Matched Names'!$A$1:$C$52,3,FALSE)</f>
        <v xml:space="preserve">KELLOGG COMPANY  MLXP|   </v>
      </c>
      <c r="K360" t="str">
        <f t="shared" si="5"/>
        <v>KELLOGG COMPANY MLXP| 3830160447</v>
      </c>
      <c r="L360" s="17">
        <f>IFERROR(VLOOKUP($K360,wiz[[Lanes]:[Min FRQT Load Check Lane]],2,FALSE),"n/a")</f>
        <v>57</v>
      </c>
      <c r="M360" s="17">
        <f>IFERROR(VLOOKUP($K360,wiz[[Lanes]:[Min FRQT Load Check Lane]],3,FALSE),"n/a")</f>
        <v>2.1</v>
      </c>
      <c r="N360" s="17">
        <f>IFERROR(VLOOKUP($K360,wiz[[Lanes]:[Min FRQT Load Check Lane]],4,FALSE),"n/a")</f>
        <v>0.23</v>
      </c>
      <c r="O360" s="17">
        <f>IFERROR(VLOOKUP($K360,wiz[[Lanes]:[Min FRQT Load Check Lane]],5,FALSE),"n/a")</f>
        <v>452</v>
      </c>
      <c r="P360" s="17">
        <f>IFERROR(VLOOKUP($K360,wiz[[Lanes]:[Min FRQT Load Check Lane]],6,FALSE),"n/a")</f>
        <v>0.72</v>
      </c>
      <c r="Q360" s="17">
        <f>IFERROR(VLOOKUP($K360,wiz[[Lanes]:[Min FRQT Load Check Lane]],7,FALSE),"n/a")</f>
        <v>76</v>
      </c>
      <c r="R360" s="17">
        <f>IFERROR(VLOOKUP($K360,wiz[[Lanes]:[Min FRQT Load Check Lane]],8,FALSE),"n/a")</f>
        <v>0.31</v>
      </c>
      <c r="S360" s="17">
        <f>IFERROR(VLOOKUP($K360,wiz[[Lanes]:[Min FRQT Load Check Lane]],9,FALSE),"n/a")</f>
        <v>-11</v>
      </c>
      <c r="T360" s="17">
        <f>IFERROR(VLOOKUP($K360,wiz[[Lanes]:[Min FRQT Load Check Lane]],10,FALSE),"n/a")</f>
        <v>-6</v>
      </c>
      <c r="U360" s="17">
        <f>IFERROR(VLOOKUP($K360,wiz[[Lanes]:[Min FRQT Load Check Lane]],11,FALSE),"n/a")</f>
        <v>58</v>
      </c>
      <c r="V360" s="17">
        <f>IFERROR(VLOOKUP($K360,wiz[[Lanes]:[Min FRQT Load Check Lane]],12,FALSE),"n/a")</f>
        <v>130</v>
      </c>
      <c r="W360" s="17">
        <f>IFERROR(VLOOKUP($K360,wiz[[Lanes]:[Min FRQT Load Check Lane]],13,FALSE),"n/a")</f>
        <v>182</v>
      </c>
    </row>
    <row r="361" spans="2:23" x14ac:dyDescent="0.3">
      <c r="B361" s="13" t="s">
        <v>3249</v>
      </c>
      <c r="C361" s="13" t="s">
        <v>2598</v>
      </c>
      <c r="D361" s="13" t="s">
        <v>2547</v>
      </c>
      <c r="E361" s="13" t="s">
        <v>2854</v>
      </c>
      <c r="F361" s="13">
        <v>38301</v>
      </c>
      <c r="G361" s="13" t="s">
        <v>3250</v>
      </c>
      <c r="H361" s="13">
        <v>8831</v>
      </c>
      <c r="I361" s="13">
        <v>47716.6</v>
      </c>
      <c r="J361" s="13" t="str">
        <f>VLOOKUP(D361,'Matched Names'!$A$1:$C$52,3,FALSE)</f>
        <v xml:space="preserve">KELLOGG COMPANY  MLXP|   </v>
      </c>
      <c r="K361" t="str">
        <f t="shared" si="5"/>
        <v>KELLOGG COMPANY MLXP| 383018831</v>
      </c>
      <c r="L361" s="17">
        <f>IFERROR(VLOOKUP($K361,wiz[[Lanes]:[Min FRQT Load Check Lane]],2,FALSE),"n/a")</f>
        <v>33</v>
      </c>
      <c r="M361" s="17">
        <f>IFERROR(VLOOKUP($K361,wiz[[Lanes]:[Min FRQT Load Check Lane]],3,FALSE),"n/a")</f>
        <v>2.9</v>
      </c>
      <c r="N361" s="17">
        <f>IFERROR(VLOOKUP($K361,wiz[[Lanes]:[Min FRQT Load Check Lane]],4,FALSE),"n/a")</f>
        <v>0.24</v>
      </c>
      <c r="O361" s="17">
        <f>IFERROR(VLOOKUP($K361,wiz[[Lanes]:[Min FRQT Load Check Lane]],5,FALSE),"n/a")</f>
        <v>964</v>
      </c>
      <c r="P361" s="17">
        <f>IFERROR(VLOOKUP($K361,wiz[[Lanes]:[Min FRQT Load Check Lane]],6,FALSE),"n/a")</f>
        <v>1.73</v>
      </c>
      <c r="Q361" s="17">
        <f>IFERROR(VLOOKUP($K361,wiz[[Lanes]:[Min FRQT Load Check Lane]],7,FALSE),"n/a")</f>
        <v>109</v>
      </c>
      <c r="R361" s="17">
        <f>IFERROR(VLOOKUP($K361,wiz[[Lanes]:[Min FRQT Load Check Lane]],8,FALSE),"n/a")</f>
        <v>0.35</v>
      </c>
      <c r="S361" s="17">
        <f>IFERROR(VLOOKUP($K361,wiz[[Lanes]:[Min FRQT Load Check Lane]],9,FALSE),"n/a")</f>
        <v>52</v>
      </c>
      <c r="T361" s="17">
        <f>IFERROR(VLOOKUP($K361,wiz[[Lanes]:[Min FRQT Load Check Lane]],10,FALSE),"n/a")</f>
        <v>-6</v>
      </c>
      <c r="U361" s="17">
        <f>IFERROR(VLOOKUP($K361,wiz[[Lanes]:[Min FRQT Load Check Lane]],11,FALSE),"n/a")</f>
        <v>35</v>
      </c>
      <c r="V361" s="17">
        <f>IFERROR(VLOOKUP($K361,wiz[[Lanes]:[Min FRQT Load Check Lane]],12,FALSE),"n/a")</f>
        <v>563</v>
      </c>
      <c r="W361" s="17">
        <f>IFERROR(VLOOKUP($K361,wiz[[Lanes]:[Min FRQT Load Check Lane]],13,FALSE),"n/a")</f>
        <v>592</v>
      </c>
    </row>
    <row r="362" spans="2:23" x14ac:dyDescent="0.3">
      <c r="B362" s="13" t="s">
        <v>3251</v>
      </c>
      <c r="C362" s="13" t="s">
        <v>2598</v>
      </c>
      <c r="D362" s="13" t="s">
        <v>2547</v>
      </c>
      <c r="E362" s="13" t="s">
        <v>2854</v>
      </c>
      <c r="F362" s="13">
        <v>38301</v>
      </c>
      <c r="G362" s="13" t="s">
        <v>3252</v>
      </c>
      <c r="H362" s="13">
        <v>60450</v>
      </c>
      <c r="I362" s="13">
        <v>5190</v>
      </c>
      <c r="J362" s="13" t="str">
        <f>VLOOKUP(D362,'Matched Names'!$A$1:$C$52,3,FALSE)</f>
        <v xml:space="preserve">KELLOGG COMPANY  MLXP|   </v>
      </c>
      <c r="K362" t="str">
        <f t="shared" si="5"/>
        <v>KELLOGG COMPANY MLXP| 3830160450</v>
      </c>
      <c r="L362" s="17">
        <f>IFERROR(VLOOKUP($K362,wiz[[Lanes]:[Min FRQT Load Check Lane]],2,FALSE),"n/a")</f>
        <v>8</v>
      </c>
      <c r="M362" s="17">
        <f>IFERROR(VLOOKUP($K362,wiz[[Lanes]:[Min FRQT Load Check Lane]],3,FALSE),"n/a")</f>
        <v>1.97</v>
      </c>
      <c r="N362" s="17">
        <f>IFERROR(VLOOKUP($K362,wiz[[Lanes]:[Min FRQT Load Check Lane]],4,FALSE),"n/a")</f>
        <v>0.28000000000000003</v>
      </c>
      <c r="O362" s="17">
        <f>IFERROR(VLOOKUP($K362,wiz[[Lanes]:[Min FRQT Load Check Lane]],5,FALSE),"n/a")</f>
        <v>438</v>
      </c>
      <c r="P362" s="17">
        <f>IFERROR(VLOOKUP($K362,wiz[[Lanes]:[Min FRQT Load Check Lane]],6,FALSE),"n/a")</f>
        <v>0.7</v>
      </c>
      <c r="Q362" s="17">
        <f>IFERROR(VLOOKUP($K362,wiz[[Lanes]:[Min FRQT Load Check Lane]],7,FALSE),"n/a")</f>
        <v>119</v>
      </c>
      <c r="R362" s="17">
        <f>IFERROR(VLOOKUP($K362,wiz[[Lanes]:[Min FRQT Load Check Lane]],8,FALSE),"n/a")</f>
        <v>0.36</v>
      </c>
      <c r="S362" s="17">
        <f>IFERROR(VLOOKUP($K362,wiz[[Lanes]:[Min FRQT Load Check Lane]],9,FALSE),"n/a")</f>
        <v>-33</v>
      </c>
      <c r="T362" s="17">
        <f>IFERROR(VLOOKUP($K362,wiz[[Lanes]:[Min FRQT Load Check Lane]],10,FALSE),"n/a")</f>
        <v>-6</v>
      </c>
      <c r="U362" s="17">
        <f>IFERROR(VLOOKUP($K362,wiz[[Lanes]:[Min FRQT Load Check Lane]],11,FALSE),"n/a")</f>
        <v>44</v>
      </c>
      <c r="V362" s="17">
        <f>IFERROR(VLOOKUP($K362,wiz[[Lanes]:[Min FRQT Load Check Lane]],12,FALSE),"n/a")</f>
        <v>83</v>
      </c>
      <c r="W362" s="17">
        <f>IFERROR(VLOOKUP($K362,wiz[[Lanes]:[Min FRQT Load Check Lane]],13,FALSE),"n/a")</f>
        <v>121</v>
      </c>
    </row>
    <row r="363" spans="2:23" x14ac:dyDescent="0.3">
      <c r="B363" s="13" t="s">
        <v>3253</v>
      </c>
      <c r="C363" s="13" t="s">
        <v>2598</v>
      </c>
      <c r="D363" s="13" t="s">
        <v>2547</v>
      </c>
      <c r="E363" s="13" t="s">
        <v>2854</v>
      </c>
      <c r="F363" s="13">
        <v>38301</v>
      </c>
      <c r="G363" s="13" t="s">
        <v>3254</v>
      </c>
      <c r="H363" s="13">
        <v>23603</v>
      </c>
      <c r="I363" s="13">
        <v>1717</v>
      </c>
      <c r="J363" s="13" t="str">
        <f>VLOOKUP(D363,'Matched Names'!$A$1:$C$52,3,FALSE)</f>
        <v xml:space="preserve">KELLOGG COMPANY  MLXP|   </v>
      </c>
      <c r="K363" t="str">
        <f t="shared" si="5"/>
        <v>KELLOGG COMPANY MLXP| 3830123603</v>
      </c>
      <c r="L363" s="17" t="str">
        <f>IFERROR(VLOOKUP($K363,wiz[[Lanes]:[Min FRQT Load Check Lane]],2,FALSE),"n/a")</f>
        <v>n/a</v>
      </c>
      <c r="M363" s="17" t="str">
        <f>IFERROR(VLOOKUP($K363,wiz[[Lanes]:[Min FRQT Load Check Lane]],3,FALSE),"n/a")</f>
        <v>n/a</v>
      </c>
      <c r="N363" s="17" t="str">
        <f>IFERROR(VLOOKUP($K363,wiz[[Lanes]:[Min FRQT Load Check Lane]],4,FALSE),"n/a")</f>
        <v>n/a</v>
      </c>
      <c r="O363" s="17" t="str">
        <f>IFERROR(VLOOKUP($K363,wiz[[Lanes]:[Min FRQT Load Check Lane]],5,FALSE),"n/a")</f>
        <v>n/a</v>
      </c>
      <c r="P363" s="17" t="str">
        <f>IFERROR(VLOOKUP($K363,wiz[[Lanes]:[Min FRQT Load Check Lane]],6,FALSE),"n/a")</f>
        <v>n/a</v>
      </c>
      <c r="Q363" s="17" t="str">
        <f>IFERROR(VLOOKUP($K363,wiz[[Lanes]:[Min FRQT Load Check Lane]],7,FALSE),"n/a")</f>
        <v>n/a</v>
      </c>
      <c r="R363" s="17" t="str">
        <f>IFERROR(VLOOKUP($K363,wiz[[Lanes]:[Min FRQT Load Check Lane]],8,FALSE),"n/a")</f>
        <v>n/a</v>
      </c>
      <c r="S363" s="17" t="str">
        <f>IFERROR(VLOOKUP($K363,wiz[[Lanes]:[Min FRQT Load Check Lane]],9,FALSE),"n/a")</f>
        <v>n/a</v>
      </c>
      <c r="T363" s="17" t="str">
        <f>IFERROR(VLOOKUP($K363,wiz[[Lanes]:[Min FRQT Load Check Lane]],10,FALSE),"n/a")</f>
        <v>n/a</v>
      </c>
      <c r="U363" s="17" t="str">
        <f>IFERROR(VLOOKUP($K363,wiz[[Lanes]:[Min FRQT Load Check Lane]],11,FALSE),"n/a")</f>
        <v>n/a</v>
      </c>
      <c r="V363" s="17" t="str">
        <f>IFERROR(VLOOKUP($K363,wiz[[Lanes]:[Min FRQT Load Check Lane]],12,FALSE),"n/a")</f>
        <v>n/a</v>
      </c>
      <c r="W363" s="17" t="str">
        <f>IFERROR(VLOOKUP($K363,wiz[[Lanes]:[Min FRQT Load Check Lane]],13,FALSE),"n/a")</f>
        <v>n/a</v>
      </c>
    </row>
    <row r="364" spans="2:23" x14ac:dyDescent="0.3">
      <c r="B364" s="13" t="s">
        <v>3255</v>
      </c>
      <c r="C364" s="13" t="s">
        <v>2598</v>
      </c>
      <c r="D364" s="13" t="s">
        <v>2547</v>
      </c>
      <c r="E364" s="13" t="s">
        <v>2854</v>
      </c>
      <c r="F364" s="13">
        <v>38301</v>
      </c>
      <c r="G364" s="13" t="s">
        <v>3256</v>
      </c>
      <c r="H364" s="13">
        <v>44720</v>
      </c>
      <c r="I364" s="13">
        <v>2648</v>
      </c>
      <c r="J364" s="13" t="str">
        <f>VLOOKUP(D364,'Matched Names'!$A$1:$C$52,3,FALSE)</f>
        <v xml:space="preserve">KELLOGG COMPANY  MLXP|   </v>
      </c>
      <c r="K364" t="str">
        <f t="shared" si="5"/>
        <v>KELLOGG COMPANY MLXP| 3830144720</v>
      </c>
      <c r="L364" s="17">
        <f>IFERROR(VLOOKUP($K364,wiz[[Lanes]:[Min FRQT Load Check Lane]],2,FALSE),"n/a")</f>
        <v>2</v>
      </c>
      <c r="M364" s="17">
        <f>IFERROR(VLOOKUP($K364,wiz[[Lanes]:[Min FRQT Load Check Lane]],3,FALSE),"n/a")</f>
        <v>2.15</v>
      </c>
      <c r="N364" s="17">
        <f>IFERROR(VLOOKUP($K364,wiz[[Lanes]:[Min FRQT Load Check Lane]],4,FALSE),"n/a")</f>
        <v>0.24</v>
      </c>
      <c r="O364" s="17">
        <f>IFERROR(VLOOKUP($K364,wiz[[Lanes]:[Min FRQT Load Check Lane]],5,FALSE),"n/a")</f>
        <v>616</v>
      </c>
      <c r="P364" s="17">
        <f>IFERROR(VLOOKUP($K364,wiz[[Lanes]:[Min FRQT Load Check Lane]],6,FALSE),"n/a")</f>
        <v>1.88</v>
      </c>
      <c r="Q364" s="17">
        <f>IFERROR(VLOOKUP($K364,wiz[[Lanes]:[Min FRQT Load Check Lane]],7,FALSE),"n/a")</f>
        <v>88</v>
      </c>
      <c r="R364" s="17">
        <f>IFERROR(VLOOKUP($K364,wiz[[Lanes]:[Min FRQT Load Check Lane]],8,FALSE),"n/a")</f>
        <v>0.33</v>
      </c>
      <c r="S364" s="17">
        <f>IFERROR(VLOOKUP($K364,wiz[[Lanes]:[Min FRQT Load Check Lane]],9,FALSE),"n/a")</f>
        <v>-22</v>
      </c>
      <c r="T364" s="17">
        <f>IFERROR(VLOOKUP($K364,wiz[[Lanes]:[Min FRQT Load Check Lane]],10,FALSE),"n/a")</f>
        <v>-6</v>
      </c>
      <c r="U364" s="17">
        <f>IFERROR(VLOOKUP($K364,wiz[[Lanes]:[Min FRQT Load Check Lane]],11,FALSE),"n/a")</f>
        <v>-158</v>
      </c>
      <c r="V364" s="17">
        <f>IFERROR(VLOOKUP($K364,wiz[[Lanes]:[Min FRQT Load Check Lane]],12,FALSE),"n/a")</f>
        <v>-28</v>
      </c>
      <c r="W364" s="17">
        <f>IFERROR(VLOOKUP($K364,wiz[[Lanes]:[Min FRQT Load Check Lane]],13,FALSE),"n/a")</f>
        <v>-192</v>
      </c>
    </row>
    <row r="365" spans="2:23" x14ac:dyDescent="0.3">
      <c r="B365" s="13" t="s">
        <v>3257</v>
      </c>
      <c r="C365" s="13" t="s">
        <v>2598</v>
      </c>
      <c r="D365" s="13" t="s">
        <v>2547</v>
      </c>
      <c r="E365" s="13" t="s">
        <v>2854</v>
      </c>
      <c r="F365" s="13">
        <v>38301</v>
      </c>
      <c r="G365" s="13" t="s">
        <v>2752</v>
      </c>
      <c r="H365" s="13">
        <v>76262</v>
      </c>
      <c r="I365" s="13">
        <v>1250</v>
      </c>
      <c r="J365" s="13" t="str">
        <f>VLOOKUP(D365,'Matched Names'!$A$1:$C$52,3,FALSE)</f>
        <v xml:space="preserve">KELLOGG COMPANY  MLXP|   </v>
      </c>
      <c r="K365" t="str">
        <f t="shared" si="5"/>
        <v>KELLOGG COMPANY MLXP| 3830176262</v>
      </c>
      <c r="L365" s="17" t="str">
        <f>IFERROR(VLOOKUP($K365,wiz[[Lanes]:[Min FRQT Load Check Lane]],2,FALSE),"n/a")</f>
        <v>n/a</v>
      </c>
      <c r="M365" s="17" t="str">
        <f>IFERROR(VLOOKUP($K365,wiz[[Lanes]:[Min FRQT Load Check Lane]],3,FALSE),"n/a")</f>
        <v>n/a</v>
      </c>
      <c r="N365" s="17" t="str">
        <f>IFERROR(VLOOKUP($K365,wiz[[Lanes]:[Min FRQT Load Check Lane]],4,FALSE),"n/a")</f>
        <v>n/a</v>
      </c>
      <c r="O365" s="17" t="str">
        <f>IFERROR(VLOOKUP($K365,wiz[[Lanes]:[Min FRQT Load Check Lane]],5,FALSE),"n/a")</f>
        <v>n/a</v>
      </c>
      <c r="P365" s="17" t="str">
        <f>IFERROR(VLOOKUP($K365,wiz[[Lanes]:[Min FRQT Load Check Lane]],6,FALSE),"n/a")</f>
        <v>n/a</v>
      </c>
      <c r="Q365" s="17" t="str">
        <f>IFERROR(VLOOKUP($K365,wiz[[Lanes]:[Min FRQT Load Check Lane]],7,FALSE),"n/a")</f>
        <v>n/a</v>
      </c>
      <c r="R365" s="17" t="str">
        <f>IFERROR(VLOOKUP($K365,wiz[[Lanes]:[Min FRQT Load Check Lane]],8,FALSE),"n/a")</f>
        <v>n/a</v>
      </c>
      <c r="S365" s="17" t="str">
        <f>IFERROR(VLOOKUP($K365,wiz[[Lanes]:[Min FRQT Load Check Lane]],9,FALSE),"n/a")</f>
        <v>n/a</v>
      </c>
      <c r="T365" s="17" t="str">
        <f>IFERROR(VLOOKUP($K365,wiz[[Lanes]:[Min FRQT Load Check Lane]],10,FALSE),"n/a")</f>
        <v>n/a</v>
      </c>
      <c r="U365" s="17" t="str">
        <f>IFERROR(VLOOKUP($K365,wiz[[Lanes]:[Min FRQT Load Check Lane]],11,FALSE),"n/a")</f>
        <v>n/a</v>
      </c>
      <c r="V365" s="17" t="str">
        <f>IFERROR(VLOOKUP($K365,wiz[[Lanes]:[Min FRQT Load Check Lane]],12,FALSE),"n/a")</f>
        <v>n/a</v>
      </c>
      <c r="W365" s="17" t="str">
        <f>IFERROR(VLOOKUP($K365,wiz[[Lanes]:[Min FRQT Load Check Lane]],13,FALSE),"n/a")</f>
        <v>n/a</v>
      </c>
    </row>
    <row r="366" spans="2:23" x14ac:dyDescent="0.3">
      <c r="B366" s="13" t="s">
        <v>3258</v>
      </c>
      <c r="C366" s="13" t="s">
        <v>2598</v>
      </c>
      <c r="D366" s="13" t="s">
        <v>2547</v>
      </c>
      <c r="E366" s="13" t="s">
        <v>2854</v>
      </c>
      <c r="F366" s="13">
        <v>38301</v>
      </c>
      <c r="G366" s="13" t="s">
        <v>3259</v>
      </c>
      <c r="H366" s="13">
        <v>75701</v>
      </c>
      <c r="I366" s="13">
        <v>1119</v>
      </c>
      <c r="J366" s="13" t="str">
        <f>VLOOKUP(D366,'Matched Names'!$A$1:$C$52,3,FALSE)</f>
        <v xml:space="preserve">KELLOGG COMPANY  MLXP|   </v>
      </c>
      <c r="K366" t="str">
        <f t="shared" si="5"/>
        <v>KELLOGG COMPANY MLXP| 3830175701</v>
      </c>
      <c r="L366" s="17">
        <f>IFERROR(VLOOKUP($K366,wiz[[Lanes]:[Min FRQT Load Check Lane]],2,FALSE),"n/a")</f>
        <v>2</v>
      </c>
      <c r="M366" s="17">
        <f>IFERROR(VLOOKUP($K366,wiz[[Lanes]:[Min FRQT Load Check Lane]],3,FALSE),"n/a")</f>
        <v>2.37</v>
      </c>
      <c r="N366" s="17">
        <f>IFERROR(VLOOKUP($K366,wiz[[Lanes]:[Min FRQT Load Check Lane]],4,FALSE),"n/a")</f>
        <v>0.68</v>
      </c>
      <c r="O366" s="17">
        <f>IFERROR(VLOOKUP($K366,wiz[[Lanes]:[Min FRQT Load Check Lane]],5,FALSE),"n/a")</f>
        <v>473</v>
      </c>
      <c r="P366" s="17">
        <f>IFERROR(VLOOKUP($K366,wiz[[Lanes]:[Min FRQT Load Check Lane]],6,FALSE),"n/a")</f>
        <v>1.02</v>
      </c>
      <c r="Q366" s="17">
        <f>IFERROR(VLOOKUP($K366,wiz[[Lanes]:[Min FRQT Load Check Lane]],7,FALSE),"n/a")</f>
        <v>0</v>
      </c>
      <c r="R366" s="17">
        <f>IFERROR(VLOOKUP($K366,wiz[[Lanes]:[Min FRQT Load Check Lane]],8,FALSE),"n/a")</f>
        <v>0.25</v>
      </c>
      <c r="S366" s="17">
        <f>IFERROR(VLOOKUP($K366,wiz[[Lanes]:[Min FRQT Load Check Lane]],9,FALSE),"n/a")</f>
        <v>-221</v>
      </c>
      <c r="T366" s="17">
        <f>IFERROR(VLOOKUP($K366,wiz[[Lanes]:[Min FRQT Load Check Lane]],10,FALSE),"n/a")</f>
        <v>-6</v>
      </c>
      <c r="U366" s="17">
        <f>IFERROR(VLOOKUP($K366,wiz[[Lanes]:[Min FRQT Load Check Lane]],11,FALSE),"n/a")</f>
        <v>-13</v>
      </c>
      <c r="V366" s="17">
        <f>IFERROR(VLOOKUP($K366,wiz[[Lanes]:[Min FRQT Load Check Lane]],12,FALSE),"n/a")</f>
        <v>371</v>
      </c>
      <c r="W366" s="17">
        <f>IFERROR(VLOOKUP($K366,wiz[[Lanes]:[Min FRQT Load Check Lane]],13,FALSE),"n/a")</f>
        <v>352</v>
      </c>
    </row>
    <row r="367" spans="2:23" x14ac:dyDescent="0.3">
      <c r="B367" s="13" t="s">
        <v>3260</v>
      </c>
      <c r="C367" s="13" t="s">
        <v>2598</v>
      </c>
      <c r="D367" s="13" t="s">
        <v>2547</v>
      </c>
      <c r="E367" s="13" t="s">
        <v>2854</v>
      </c>
      <c r="F367" s="13">
        <v>38301</v>
      </c>
      <c r="G367" s="13" t="s">
        <v>3261</v>
      </c>
      <c r="H367" s="13">
        <v>30474</v>
      </c>
      <c r="I367" s="13">
        <v>2390</v>
      </c>
      <c r="J367" s="13" t="str">
        <f>VLOOKUP(D367,'Matched Names'!$A$1:$C$52,3,FALSE)</f>
        <v xml:space="preserve">KELLOGG COMPANY  MLXP|   </v>
      </c>
      <c r="K367" t="str">
        <f t="shared" si="5"/>
        <v>KELLOGG COMPANY MLXP| 3830130474</v>
      </c>
      <c r="L367" s="17">
        <f>IFERROR(VLOOKUP($K367,wiz[[Lanes]:[Min FRQT Load Check Lane]],2,FALSE),"n/a")</f>
        <v>3</v>
      </c>
      <c r="M367" s="17">
        <f>IFERROR(VLOOKUP($K367,wiz[[Lanes]:[Min FRQT Load Check Lane]],3,FALSE),"n/a")</f>
        <v>2.35</v>
      </c>
      <c r="N367" s="17">
        <f>IFERROR(VLOOKUP($K367,wiz[[Lanes]:[Min FRQT Load Check Lane]],4,FALSE),"n/a")</f>
        <v>0.24</v>
      </c>
      <c r="O367" s="17">
        <f>IFERROR(VLOOKUP($K367,wiz[[Lanes]:[Min FRQT Load Check Lane]],5,FALSE),"n/a")</f>
        <v>508</v>
      </c>
      <c r="P367" s="17">
        <f>IFERROR(VLOOKUP($K367,wiz[[Lanes]:[Min FRQT Load Check Lane]],6,FALSE),"n/a")</f>
        <v>1.27</v>
      </c>
      <c r="Q367" s="17">
        <f>IFERROR(VLOOKUP($K367,wiz[[Lanes]:[Min FRQT Load Check Lane]],7,FALSE),"n/a")</f>
        <v>50</v>
      </c>
      <c r="R367" s="17">
        <f>IFERROR(VLOOKUP($K367,wiz[[Lanes]:[Min FRQT Load Check Lane]],8,FALSE),"n/a")</f>
        <v>0.3</v>
      </c>
      <c r="S367" s="17">
        <f>IFERROR(VLOOKUP($K367,wiz[[Lanes]:[Min FRQT Load Check Lane]],9,FALSE),"n/a")</f>
        <v>-14</v>
      </c>
      <c r="T367" s="17">
        <f>IFERROR(VLOOKUP($K367,wiz[[Lanes]:[Min FRQT Load Check Lane]],10,FALSE),"n/a")</f>
        <v>-6</v>
      </c>
      <c r="U367" s="17">
        <f>IFERROR(VLOOKUP($K367,wiz[[Lanes]:[Min FRQT Load Check Lane]],11,FALSE),"n/a")</f>
        <v>-54</v>
      </c>
      <c r="V367" s="17">
        <f>IFERROR(VLOOKUP($K367,wiz[[Lanes]:[Min FRQT Load Check Lane]],12,FALSE),"n/a")</f>
        <v>85</v>
      </c>
      <c r="W367" s="17">
        <f>IFERROR(VLOOKUP($K367,wiz[[Lanes]:[Min FRQT Load Check Lane]],13,FALSE),"n/a")</f>
        <v>25</v>
      </c>
    </row>
    <row r="368" spans="2:23" x14ac:dyDescent="0.3">
      <c r="B368" s="13" t="s">
        <v>3262</v>
      </c>
      <c r="C368" s="13" t="s">
        <v>2598</v>
      </c>
      <c r="D368" s="13" t="s">
        <v>2547</v>
      </c>
      <c r="E368" s="13" t="s">
        <v>2854</v>
      </c>
      <c r="F368" s="13">
        <v>38301</v>
      </c>
      <c r="G368" s="13" t="s">
        <v>3263</v>
      </c>
      <c r="H368" s="13">
        <v>43160</v>
      </c>
      <c r="I368" s="13">
        <v>4520</v>
      </c>
      <c r="J368" s="13" t="str">
        <f>VLOOKUP(D368,'Matched Names'!$A$1:$C$52,3,FALSE)</f>
        <v xml:space="preserve">KELLOGG COMPANY  MLXP|   </v>
      </c>
      <c r="K368" t="str">
        <f t="shared" si="5"/>
        <v>KELLOGG COMPANY MLXP| 3830143160</v>
      </c>
      <c r="L368" s="17">
        <f>IFERROR(VLOOKUP($K368,wiz[[Lanes]:[Min FRQT Load Check Lane]],2,FALSE),"n/a")</f>
        <v>5</v>
      </c>
      <c r="M368" s="17">
        <f>IFERROR(VLOOKUP($K368,wiz[[Lanes]:[Min FRQT Load Check Lane]],3,FALSE),"n/a")</f>
        <v>1.97</v>
      </c>
      <c r="N368" s="17">
        <f>IFERROR(VLOOKUP($K368,wiz[[Lanes]:[Min FRQT Load Check Lane]],4,FALSE),"n/a")</f>
        <v>0.27</v>
      </c>
      <c r="O368" s="17">
        <f>IFERROR(VLOOKUP($K368,wiz[[Lanes]:[Min FRQT Load Check Lane]],5,FALSE),"n/a")</f>
        <v>460</v>
      </c>
      <c r="P368" s="17">
        <f>IFERROR(VLOOKUP($K368,wiz[[Lanes]:[Min FRQT Load Check Lane]],6,FALSE),"n/a")</f>
        <v>1.03</v>
      </c>
      <c r="Q368" s="17">
        <f>IFERROR(VLOOKUP($K368,wiz[[Lanes]:[Min FRQT Load Check Lane]],7,FALSE),"n/a")</f>
        <v>148</v>
      </c>
      <c r="R368" s="17">
        <f>IFERROR(VLOOKUP($K368,wiz[[Lanes]:[Min FRQT Load Check Lane]],8,FALSE),"n/a")</f>
        <v>0.39</v>
      </c>
      <c r="S368" s="17">
        <f>IFERROR(VLOOKUP($K368,wiz[[Lanes]:[Min FRQT Load Check Lane]],9,FALSE),"n/a")</f>
        <v>-25</v>
      </c>
      <c r="T368" s="17">
        <f>IFERROR(VLOOKUP($K368,wiz[[Lanes]:[Min FRQT Load Check Lane]],10,FALSE),"n/a")</f>
        <v>-6</v>
      </c>
      <c r="U368" s="17">
        <f>IFERROR(VLOOKUP($K368,wiz[[Lanes]:[Min FRQT Load Check Lane]],11,FALSE),"n/a")</f>
        <v>-15</v>
      </c>
      <c r="V368" s="17">
        <f>IFERROR(VLOOKUP($K368,wiz[[Lanes]:[Min FRQT Load Check Lane]],12,FALSE),"n/a")</f>
        <v>30</v>
      </c>
      <c r="W368" s="17">
        <f>IFERROR(VLOOKUP($K368,wiz[[Lanes]:[Min FRQT Load Check Lane]],13,FALSE),"n/a")</f>
        <v>9</v>
      </c>
    </row>
    <row r="369" spans="2:23" x14ac:dyDescent="0.3">
      <c r="B369" s="13" t="s">
        <v>3264</v>
      </c>
      <c r="C369" s="13" t="s">
        <v>2598</v>
      </c>
      <c r="D369" s="13" t="s">
        <v>2547</v>
      </c>
      <c r="E369" s="13" t="s">
        <v>2854</v>
      </c>
      <c r="F369" s="13">
        <v>38301</v>
      </c>
      <c r="G369" s="13" t="s">
        <v>3197</v>
      </c>
      <c r="H369" s="13">
        <v>43162</v>
      </c>
      <c r="I369" s="13">
        <v>6993</v>
      </c>
      <c r="J369" s="13" t="str">
        <f>VLOOKUP(D369,'Matched Names'!$A$1:$C$52,3,FALSE)</f>
        <v xml:space="preserve">KELLOGG COMPANY  MLXP|   </v>
      </c>
      <c r="K369" t="str">
        <f t="shared" si="5"/>
        <v>KELLOGG COMPANY MLXP| 3830143162</v>
      </c>
      <c r="L369" s="17">
        <f>IFERROR(VLOOKUP($K369,wiz[[Lanes]:[Min FRQT Load Check Lane]],2,FALSE),"n/a")</f>
        <v>7</v>
      </c>
      <c r="M369" s="17">
        <f>IFERROR(VLOOKUP($K369,wiz[[Lanes]:[Min FRQT Load Check Lane]],3,FALSE),"n/a")</f>
        <v>2.0699999999999998</v>
      </c>
      <c r="N369" s="17">
        <f>IFERROR(VLOOKUP($K369,wiz[[Lanes]:[Min FRQT Load Check Lane]],4,FALSE),"n/a")</f>
        <v>0.22</v>
      </c>
      <c r="O369" s="17">
        <f>IFERROR(VLOOKUP($K369,wiz[[Lanes]:[Min FRQT Load Check Lane]],5,FALSE),"n/a")</f>
        <v>483</v>
      </c>
      <c r="P369" s="17">
        <f>IFERROR(VLOOKUP($K369,wiz[[Lanes]:[Min FRQT Load Check Lane]],6,FALSE),"n/a")</f>
        <v>0.65</v>
      </c>
      <c r="Q369" s="17">
        <f>IFERROR(VLOOKUP($K369,wiz[[Lanes]:[Min FRQT Load Check Lane]],7,FALSE),"n/a")</f>
        <v>46</v>
      </c>
      <c r="R369" s="17">
        <f>IFERROR(VLOOKUP($K369,wiz[[Lanes]:[Min FRQT Load Check Lane]],8,FALSE),"n/a")</f>
        <v>0.28999999999999998</v>
      </c>
      <c r="S369" s="17">
        <f>IFERROR(VLOOKUP($K369,wiz[[Lanes]:[Min FRQT Load Check Lane]],9,FALSE),"n/a")</f>
        <v>-8</v>
      </c>
      <c r="T369" s="17">
        <f>IFERROR(VLOOKUP($K369,wiz[[Lanes]:[Min FRQT Load Check Lane]],10,FALSE),"n/a")</f>
        <v>-6</v>
      </c>
      <c r="U369" s="17">
        <f>IFERROR(VLOOKUP($K369,wiz[[Lanes]:[Min FRQT Load Check Lane]],11,FALSE),"n/a")</f>
        <v>75</v>
      </c>
      <c r="V369" s="17">
        <f>IFERROR(VLOOKUP($K369,wiz[[Lanes]:[Min FRQT Load Check Lane]],12,FALSE),"n/a")</f>
        <v>7</v>
      </c>
      <c r="W369" s="17">
        <f>IFERROR(VLOOKUP($K369,wiz[[Lanes]:[Min FRQT Load Check Lane]],13,FALSE),"n/a")</f>
        <v>76</v>
      </c>
    </row>
    <row r="370" spans="2:23" x14ac:dyDescent="0.3">
      <c r="B370" s="13" t="s">
        <v>3265</v>
      </c>
      <c r="C370" s="13" t="s">
        <v>2598</v>
      </c>
      <c r="D370" s="13" t="s">
        <v>2547</v>
      </c>
      <c r="E370" s="13" t="s">
        <v>2854</v>
      </c>
      <c r="F370" s="13">
        <v>38301</v>
      </c>
      <c r="G370" s="13" t="s">
        <v>3266</v>
      </c>
      <c r="H370" s="13">
        <v>29697</v>
      </c>
      <c r="I370" s="13">
        <v>4600</v>
      </c>
      <c r="J370" s="13" t="str">
        <f>VLOOKUP(D370,'Matched Names'!$A$1:$C$52,3,FALSE)</f>
        <v xml:space="preserve">KELLOGG COMPANY  MLXP|   </v>
      </c>
      <c r="K370" t="str">
        <f t="shared" si="5"/>
        <v>KELLOGG COMPANY MLXP| 3830129697</v>
      </c>
      <c r="L370" s="17">
        <f>IFERROR(VLOOKUP($K370,wiz[[Lanes]:[Min FRQT Load Check Lane]],2,FALSE),"n/a")</f>
        <v>6</v>
      </c>
      <c r="M370" s="17">
        <f>IFERROR(VLOOKUP($K370,wiz[[Lanes]:[Min FRQT Load Check Lane]],3,FALSE),"n/a")</f>
        <v>2</v>
      </c>
      <c r="N370" s="17">
        <f>IFERROR(VLOOKUP($K370,wiz[[Lanes]:[Min FRQT Load Check Lane]],4,FALSE),"n/a")</f>
        <v>0.2</v>
      </c>
      <c r="O370" s="17">
        <f>IFERROR(VLOOKUP($K370,wiz[[Lanes]:[Min FRQT Load Check Lane]],5,FALSE),"n/a")</f>
        <v>459</v>
      </c>
      <c r="P370" s="17">
        <f>IFERROR(VLOOKUP($K370,wiz[[Lanes]:[Min FRQT Load Check Lane]],6,FALSE),"n/a")</f>
        <v>0.96</v>
      </c>
      <c r="Q370" s="17">
        <f>IFERROR(VLOOKUP($K370,wiz[[Lanes]:[Min FRQT Load Check Lane]],7,FALSE),"n/a")</f>
        <v>88</v>
      </c>
      <c r="R370" s="17">
        <f>IFERROR(VLOOKUP($K370,wiz[[Lanes]:[Min FRQT Load Check Lane]],8,FALSE),"n/a")</f>
        <v>0.33</v>
      </c>
      <c r="S370" s="17">
        <f>IFERROR(VLOOKUP($K370,wiz[[Lanes]:[Min FRQT Load Check Lane]],9,FALSE),"n/a")</f>
        <v>4</v>
      </c>
      <c r="T370" s="17">
        <f>IFERROR(VLOOKUP($K370,wiz[[Lanes]:[Min FRQT Load Check Lane]],10,FALSE),"n/a")</f>
        <v>-6</v>
      </c>
      <c r="U370" s="17">
        <f>IFERROR(VLOOKUP($K370,wiz[[Lanes]:[Min FRQT Load Check Lane]],11,FALSE),"n/a")</f>
        <v>1</v>
      </c>
      <c r="V370" s="17">
        <f>IFERROR(VLOOKUP($K370,wiz[[Lanes]:[Min FRQT Load Check Lane]],12,FALSE),"n/a")</f>
        <v>-98</v>
      </c>
      <c r="W370" s="17">
        <f>IFERROR(VLOOKUP($K370,wiz[[Lanes]:[Min FRQT Load Check Lane]],13,FALSE),"n/a")</f>
        <v>-103</v>
      </c>
    </row>
    <row r="371" spans="2:23" x14ac:dyDescent="0.3">
      <c r="B371" s="13" t="s">
        <v>3267</v>
      </c>
      <c r="C371" s="13" t="s">
        <v>2598</v>
      </c>
      <c r="D371" s="13" t="s">
        <v>2547</v>
      </c>
      <c r="E371" s="13" t="s">
        <v>2854</v>
      </c>
      <c r="F371" s="13">
        <v>38301</v>
      </c>
      <c r="G371" s="13" t="s">
        <v>3268</v>
      </c>
      <c r="H371" s="13">
        <v>53598</v>
      </c>
      <c r="I371" s="13">
        <v>9882</v>
      </c>
      <c r="J371" s="13" t="str">
        <f>VLOOKUP(D371,'Matched Names'!$A$1:$C$52,3,FALSE)</f>
        <v xml:space="preserve">KELLOGG COMPANY  MLXP|   </v>
      </c>
      <c r="K371" t="str">
        <f t="shared" si="5"/>
        <v>KELLOGG COMPANY MLXP| 3830153598</v>
      </c>
      <c r="L371" s="17">
        <f>IFERROR(VLOOKUP($K371,wiz[[Lanes]:[Min FRQT Load Check Lane]],2,FALSE),"n/a")</f>
        <v>15</v>
      </c>
      <c r="M371" s="17">
        <f>IFERROR(VLOOKUP($K371,wiz[[Lanes]:[Min FRQT Load Check Lane]],3,FALSE),"n/a")</f>
        <v>1.84</v>
      </c>
      <c r="N371" s="17">
        <f>IFERROR(VLOOKUP($K371,wiz[[Lanes]:[Min FRQT Load Check Lane]],4,FALSE),"n/a")</f>
        <v>0.24</v>
      </c>
      <c r="O371" s="17">
        <f>IFERROR(VLOOKUP($K371,wiz[[Lanes]:[Min FRQT Load Check Lane]],5,FALSE),"n/a")</f>
        <v>598</v>
      </c>
      <c r="P371" s="17">
        <f>IFERROR(VLOOKUP($K371,wiz[[Lanes]:[Min FRQT Load Check Lane]],6,FALSE),"n/a")</f>
        <v>0.99</v>
      </c>
      <c r="Q371" s="17">
        <f>IFERROR(VLOOKUP($K371,wiz[[Lanes]:[Min FRQT Load Check Lane]],7,FALSE),"n/a")</f>
        <v>55</v>
      </c>
      <c r="R371" s="17">
        <f>IFERROR(VLOOKUP($K371,wiz[[Lanes]:[Min FRQT Load Check Lane]],8,FALSE),"n/a")</f>
        <v>0.3</v>
      </c>
      <c r="S371" s="17">
        <f>IFERROR(VLOOKUP($K371,wiz[[Lanes]:[Min FRQT Load Check Lane]],9,FALSE),"n/a")</f>
        <v>-10</v>
      </c>
      <c r="T371" s="17">
        <f>IFERROR(VLOOKUP($K371,wiz[[Lanes]:[Min FRQT Load Check Lane]],10,FALSE),"n/a")</f>
        <v>-6</v>
      </c>
      <c r="U371" s="17">
        <f>IFERROR(VLOOKUP($K371,wiz[[Lanes]:[Min FRQT Load Check Lane]],11,FALSE),"n/a")</f>
        <v>26</v>
      </c>
      <c r="V371" s="17">
        <f>IFERROR(VLOOKUP($K371,wiz[[Lanes]:[Min FRQT Load Check Lane]],12,FALSE),"n/a")</f>
        <v>-64</v>
      </c>
      <c r="W371" s="17">
        <f>IFERROR(VLOOKUP($K371,wiz[[Lanes]:[Min FRQT Load Check Lane]],13,FALSE),"n/a")</f>
        <v>-44</v>
      </c>
    </row>
    <row r="372" spans="2:23" x14ac:dyDescent="0.3">
      <c r="B372" s="13" t="s">
        <v>3269</v>
      </c>
      <c r="C372" s="13" t="s">
        <v>2598</v>
      </c>
      <c r="D372" s="13" t="s">
        <v>2547</v>
      </c>
      <c r="E372" s="13" t="s">
        <v>2854</v>
      </c>
      <c r="F372" s="13">
        <v>38301</v>
      </c>
      <c r="G372" s="13" t="s">
        <v>3270</v>
      </c>
      <c r="H372" s="13">
        <v>43953</v>
      </c>
      <c r="I372" s="13">
        <v>1458</v>
      </c>
      <c r="J372" s="13" t="str">
        <f>VLOOKUP(D372,'Matched Names'!$A$1:$C$52,3,FALSE)</f>
        <v xml:space="preserve">KELLOGG COMPANY  MLXP|   </v>
      </c>
      <c r="K372" t="str">
        <f t="shared" si="5"/>
        <v>KELLOGG COMPANY MLXP| 3830143953</v>
      </c>
      <c r="L372" s="17">
        <f>IFERROR(VLOOKUP($K372,wiz[[Lanes]:[Min FRQT Load Check Lane]],2,FALSE),"n/a")</f>
        <v>1</v>
      </c>
      <c r="M372" s="17">
        <f>IFERROR(VLOOKUP($K372,wiz[[Lanes]:[Min FRQT Load Check Lane]],3,FALSE),"n/a")</f>
        <v>2.3199999999999998</v>
      </c>
      <c r="N372" s="17">
        <f>IFERROR(VLOOKUP($K372,wiz[[Lanes]:[Min FRQT Load Check Lane]],4,FALSE),"n/a")</f>
        <v>7.0000000000000007E-2</v>
      </c>
      <c r="O372" s="17">
        <f>IFERROR(VLOOKUP($K372,wiz[[Lanes]:[Min FRQT Load Check Lane]],5,FALSE),"n/a")</f>
        <v>628</v>
      </c>
      <c r="P372" s="17">
        <f>IFERROR(VLOOKUP($K372,wiz[[Lanes]:[Min FRQT Load Check Lane]],6,FALSE),"n/a")</f>
        <v>1.21</v>
      </c>
      <c r="Q372" s="17">
        <f>IFERROR(VLOOKUP($K372,wiz[[Lanes]:[Min FRQT Load Check Lane]],7,FALSE),"n/a")</f>
        <v>0</v>
      </c>
      <c r="R372" s="17">
        <f>IFERROR(VLOOKUP($K372,wiz[[Lanes]:[Min FRQT Load Check Lane]],8,FALSE),"n/a")</f>
        <v>0.25</v>
      </c>
      <c r="S372" s="17">
        <f>IFERROR(VLOOKUP($K372,wiz[[Lanes]:[Min FRQT Load Check Lane]],9,FALSE),"n/a")</f>
        <v>86</v>
      </c>
      <c r="T372" s="17">
        <f>IFERROR(VLOOKUP($K372,wiz[[Lanes]:[Min FRQT Load Check Lane]],10,FALSE),"n/a")</f>
        <v>-6</v>
      </c>
      <c r="U372" s="17">
        <f>IFERROR(VLOOKUP($K372,wiz[[Lanes]:[Min FRQT Load Check Lane]],11,FALSE),"n/a")</f>
        <v>1</v>
      </c>
      <c r="V372" s="17">
        <f>IFERROR(VLOOKUP($K372,wiz[[Lanes]:[Min FRQT Load Check Lane]],12,FALSE),"n/a")</f>
        <v>-127</v>
      </c>
      <c r="W372" s="17">
        <f>IFERROR(VLOOKUP($K372,wiz[[Lanes]:[Min FRQT Load Check Lane]],13,FALSE),"n/a")</f>
        <v>-132</v>
      </c>
    </row>
    <row r="373" spans="2:23" x14ac:dyDescent="0.3">
      <c r="B373" s="13" t="s">
        <v>3271</v>
      </c>
      <c r="C373" s="13" t="s">
        <v>2598</v>
      </c>
      <c r="D373" s="13" t="s">
        <v>2547</v>
      </c>
      <c r="E373" s="13" t="s">
        <v>2854</v>
      </c>
      <c r="F373" s="13">
        <v>38301</v>
      </c>
      <c r="G373" s="13" t="s">
        <v>3272</v>
      </c>
      <c r="H373" s="13">
        <v>49509</v>
      </c>
      <c r="I373" s="13">
        <v>3528</v>
      </c>
      <c r="J373" s="13" t="str">
        <f>VLOOKUP(D373,'Matched Names'!$A$1:$C$52,3,FALSE)</f>
        <v xml:space="preserve">KELLOGG COMPANY  MLXP|   </v>
      </c>
      <c r="K373" t="str">
        <f t="shared" si="5"/>
        <v>KELLOGG COMPANY MLXP| 3830149509</v>
      </c>
      <c r="L373" s="17">
        <f>IFERROR(VLOOKUP($K373,wiz[[Lanes]:[Min FRQT Load Check Lane]],2,FALSE),"n/a")</f>
        <v>4</v>
      </c>
      <c r="M373" s="17">
        <f>IFERROR(VLOOKUP($K373,wiz[[Lanes]:[Min FRQT Load Check Lane]],3,FALSE),"n/a")</f>
        <v>1.9</v>
      </c>
      <c r="N373" s="17">
        <f>IFERROR(VLOOKUP($K373,wiz[[Lanes]:[Min FRQT Load Check Lane]],4,FALSE),"n/a")</f>
        <v>0.35</v>
      </c>
      <c r="O373" s="17">
        <f>IFERROR(VLOOKUP($K373,wiz[[Lanes]:[Min FRQT Load Check Lane]],5,FALSE),"n/a")</f>
        <v>618</v>
      </c>
      <c r="P373" s="17">
        <f>IFERROR(VLOOKUP($K373,wiz[[Lanes]:[Min FRQT Load Check Lane]],6,FALSE),"n/a")</f>
        <v>1.07</v>
      </c>
      <c r="Q373" s="17">
        <f>IFERROR(VLOOKUP($K373,wiz[[Lanes]:[Min FRQT Load Check Lane]],7,FALSE),"n/a")</f>
        <v>64</v>
      </c>
      <c r="R373" s="17">
        <f>IFERROR(VLOOKUP($K373,wiz[[Lanes]:[Min FRQT Load Check Lane]],8,FALSE),"n/a")</f>
        <v>0.3</v>
      </c>
      <c r="S373" s="17">
        <f>IFERROR(VLOOKUP($K373,wiz[[Lanes]:[Min FRQT Load Check Lane]],9,FALSE),"n/a")</f>
        <v>-84</v>
      </c>
      <c r="T373" s="17">
        <f>IFERROR(VLOOKUP($K373,wiz[[Lanes]:[Min FRQT Load Check Lane]],10,FALSE),"n/a")</f>
        <v>-6</v>
      </c>
      <c r="U373" s="17">
        <f>IFERROR(VLOOKUP($K373,wiz[[Lanes]:[Min FRQT Load Check Lane]],11,FALSE),"n/a")</f>
        <v>34</v>
      </c>
      <c r="V373" s="17">
        <f>IFERROR(VLOOKUP($K373,wiz[[Lanes]:[Min FRQT Load Check Lane]],12,FALSE),"n/a")</f>
        <v>-156</v>
      </c>
      <c r="W373" s="17">
        <f>IFERROR(VLOOKUP($K373,wiz[[Lanes]:[Min FRQT Load Check Lane]],13,FALSE),"n/a")</f>
        <v>-128</v>
      </c>
    </row>
    <row r="374" spans="2:23" x14ac:dyDescent="0.3">
      <c r="B374" s="13" t="s">
        <v>3273</v>
      </c>
      <c r="C374" s="13" t="s">
        <v>2598</v>
      </c>
      <c r="D374" s="13" t="s">
        <v>2547</v>
      </c>
      <c r="E374" s="13" t="s">
        <v>3274</v>
      </c>
      <c r="F374" s="13">
        <v>66115</v>
      </c>
      <c r="G374" s="13" t="s">
        <v>2971</v>
      </c>
      <c r="H374" s="13">
        <v>60803</v>
      </c>
      <c r="I374" s="13">
        <v>735</v>
      </c>
      <c r="J374" s="13" t="str">
        <f>VLOOKUP(D374,'Matched Names'!$A$1:$C$52,3,FALSE)</f>
        <v xml:space="preserve">KELLOGG COMPANY  MLXP|   </v>
      </c>
      <c r="K374" t="str">
        <f t="shared" si="5"/>
        <v>KELLOGG COMPANY MLXP| 6611560803</v>
      </c>
      <c r="L374" s="17" t="str">
        <f>IFERROR(VLOOKUP($K374,wiz[[Lanes]:[Min FRQT Load Check Lane]],2,FALSE),"n/a")</f>
        <v>n/a</v>
      </c>
      <c r="M374" s="17" t="str">
        <f>IFERROR(VLOOKUP($K374,wiz[[Lanes]:[Min FRQT Load Check Lane]],3,FALSE),"n/a")</f>
        <v>n/a</v>
      </c>
      <c r="N374" s="17" t="str">
        <f>IFERROR(VLOOKUP($K374,wiz[[Lanes]:[Min FRQT Load Check Lane]],4,FALSE),"n/a")</f>
        <v>n/a</v>
      </c>
      <c r="O374" s="17" t="str">
        <f>IFERROR(VLOOKUP($K374,wiz[[Lanes]:[Min FRQT Load Check Lane]],5,FALSE),"n/a")</f>
        <v>n/a</v>
      </c>
      <c r="P374" s="17" t="str">
        <f>IFERROR(VLOOKUP($K374,wiz[[Lanes]:[Min FRQT Load Check Lane]],6,FALSE),"n/a")</f>
        <v>n/a</v>
      </c>
      <c r="Q374" s="17" t="str">
        <f>IFERROR(VLOOKUP($K374,wiz[[Lanes]:[Min FRQT Load Check Lane]],7,FALSE),"n/a")</f>
        <v>n/a</v>
      </c>
      <c r="R374" s="17" t="str">
        <f>IFERROR(VLOOKUP($K374,wiz[[Lanes]:[Min FRQT Load Check Lane]],8,FALSE),"n/a")</f>
        <v>n/a</v>
      </c>
      <c r="S374" s="17" t="str">
        <f>IFERROR(VLOOKUP($K374,wiz[[Lanes]:[Min FRQT Load Check Lane]],9,FALSE),"n/a")</f>
        <v>n/a</v>
      </c>
      <c r="T374" s="17" t="str">
        <f>IFERROR(VLOOKUP($K374,wiz[[Lanes]:[Min FRQT Load Check Lane]],10,FALSE),"n/a")</f>
        <v>n/a</v>
      </c>
      <c r="U374" s="17" t="str">
        <f>IFERROR(VLOOKUP($K374,wiz[[Lanes]:[Min FRQT Load Check Lane]],11,FALSE),"n/a")</f>
        <v>n/a</v>
      </c>
      <c r="V374" s="17" t="str">
        <f>IFERROR(VLOOKUP($K374,wiz[[Lanes]:[Min FRQT Load Check Lane]],12,FALSE),"n/a")</f>
        <v>n/a</v>
      </c>
      <c r="W374" s="17" t="str">
        <f>IFERROR(VLOOKUP($K374,wiz[[Lanes]:[Min FRQT Load Check Lane]],13,FALSE),"n/a")</f>
        <v>n/a</v>
      </c>
    </row>
    <row r="375" spans="2:23" x14ac:dyDescent="0.3">
      <c r="B375" s="13" t="s">
        <v>3275</v>
      </c>
      <c r="C375" s="13" t="s">
        <v>2598</v>
      </c>
      <c r="D375" s="13" t="s">
        <v>2547</v>
      </c>
      <c r="E375" s="13" t="s">
        <v>3176</v>
      </c>
      <c r="F375" s="13">
        <v>75067</v>
      </c>
      <c r="G375" s="13" t="s">
        <v>3179</v>
      </c>
      <c r="H375" s="13">
        <v>60447</v>
      </c>
      <c r="I375" s="13">
        <v>10285</v>
      </c>
      <c r="J375" s="13" t="str">
        <f>VLOOKUP(D375,'Matched Names'!$A$1:$C$52,3,FALSE)</f>
        <v xml:space="preserve">KELLOGG COMPANY  MLXP|   </v>
      </c>
      <c r="K375" t="str">
        <f t="shared" si="5"/>
        <v>KELLOGG COMPANY MLXP| 7506760447</v>
      </c>
      <c r="L375" s="17" t="str">
        <f>IFERROR(VLOOKUP($K375,wiz[[Lanes]:[Min FRQT Load Check Lane]],2,FALSE),"n/a")</f>
        <v>n/a</v>
      </c>
      <c r="M375" s="17" t="str">
        <f>IFERROR(VLOOKUP($K375,wiz[[Lanes]:[Min FRQT Load Check Lane]],3,FALSE),"n/a")</f>
        <v>n/a</v>
      </c>
      <c r="N375" s="17" t="str">
        <f>IFERROR(VLOOKUP($K375,wiz[[Lanes]:[Min FRQT Load Check Lane]],4,FALSE),"n/a")</f>
        <v>n/a</v>
      </c>
      <c r="O375" s="17" t="str">
        <f>IFERROR(VLOOKUP($K375,wiz[[Lanes]:[Min FRQT Load Check Lane]],5,FALSE),"n/a")</f>
        <v>n/a</v>
      </c>
      <c r="P375" s="17" t="str">
        <f>IFERROR(VLOOKUP($K375,wiz[[Lanes]:[Min FRQT Load Check Lane]],6,FALSE),"n/a")</f>
        <v>n/a</v>
      </c>
      <c r="Q375" s="17" t="str">
        <f>IFERROR(VLOOKUP($K375,wiz[[Lanes]:[Min FRQT Load Check Lane]],7,FALSE),"n/a")</f>
        <v>n/a</v>
      </c>
      <c r="R375" s="17" t="str">
        <f>IFERROR(VLOOKUP($K375,wiz[[Lanes]:[Min FRQT Load Check Lane]],8,FALSE),"n/a")</f>
        <v>n/a</v>
      </c>
      <c r="S375" s="17" t="str">
        <f>IFERROR(VLOOKUP($K375,wiz[[Lanes]:[Min FRQT Load Check Lane]],9,FALSE),"n/a")</f>
        <v>n/a</v>
      </c>
      <c r="T375" s="17" t="str">
        <f>IFERROR(VLOOKUP($K375,wiz[[Lanes]:[Min FRQT Load Check Lane]],10,FALSE),"n/a")</f>
        <v>n/a</v>
      </c>
      <c r="U375" s="17" t="str">
        <f>IFERROR(VLOOKUP($K375,wiz[[Lanes]:[Min FRQT Load Check Lane]],11,FALSE),"n/a")</f>
        <v>n/a</v>
      </c>
      <c r="V375" s="17" t="str">
        <f>IFERROR(VLOOKUP($K375,wiz[[Lanes]:[Min FRQT Load Check Lane]],12,FALSE),"n/a")</f>
        <v>n/a</v>
      </c>
      <c r="W375" s="17" t="str">
        <f>IFERROR(VLOOKUP($K375,wiz[[Lanes]:[Min FRQT Load Check Lane]],13,FALSE),"n/a")</f>
        <v>n/a</v>
      </c>
    </row>
    <row r="376" spans="2:23" x14ac:dyDescent="0.3">
      <c r="B376" s="13" t="s">
        <v>3276</v>
      </c>
      <c r="C376" s="13" t="s">
        <v>2598</v>
      </c>
      <c r="D376" s="13" t="s">
        <v>2547</v>
      </c>
      <c r="E376" s="13" t="s">
        <v>2635</v>
      </c>
      <c r="F376" s="13">
        <v>38114</v>
      </c>
      <c r="G376" s="13" t="s">
        <v>3162</v>
      </c>
      <c r="H376" s="13">
        <v>60101</v>
      </c>
      <c r="I376" s="13">
        <v>2078</v>
      </c>
      <c r="J376" s="13" t="str">
        <f>VLOOKUP(D376,'Matched Names'!$A$1:$C$52,3,FALSE)</f>
        <v xml:space="preserve">KELLOGG COMPANY  MLXP|   </v>
      </c>
      <c r="K376" t="str">
        <f t="shared" si="5"/>
        <v>KELLOGG COMPANY MLXP| 3811460101</v>
      </c>
      <c r="L376" s="17" t="str">
        <f>IFERROR(VLOOKUP($K376,wiz[[Lanes]:[Min FRQT Load Check Lane]],2,FALSE),"n/a")</f>
        <v>n/a</v>
      </c>
      <c r="M376" s="17" t="str">
        <f>IFERROR(VLOOKUP($K376,wiz[[Lanes]:[Min FRQT Load Check Lane]],3,FALSE),"n/a")</f>
        <v>n/a</v>
      </c>
      <c r="N376" s="17" t="str">
        <f>IFERROR(VLOOKUP($K376,wiz[[Lanes]:[Min FRQT Load Check Lane]],4,FALSE),"n/a")</f>
        <v>n/a</v>
      </c>
      <c r="O376" s="17" t="str">
        <f>IFERROR(VLOOKUP($K376,wiz[[Lanes]:[Min FRQT Load Check Lane]],5,FALSE),"n/a")</f>
        <v>n/a</v>
      </c>
      <c r="P376" s="17" t="str">
        <f>IFERROR(VLOOKUP($K376,wiz[[Lanes]:[Min FRQT Load Check Lane]],6,FALSE),"n/a")</f>
        <v>n/a</v>
      </c>
      <c r="Q376" s="17" t="str">
        <f>IFERROR(VLOOKUP($K376,wiz[[Lanes]:[Min FRQT Load Check Lane]],7,FALSE),"n/a")</f>
        <v>n/a</v>
      </c>
      <c r="R376" s="17" t="str">
        <f>IFERROR(VLOOKUP($K376,wiz[[Lanes]:[Min FRQT Load Check Lane]],8,FALSE),"n/a")</f>
        <v>n/a</v>
      </c>
      <c r="S376" s="17" t="str">
        <f>IFERROR(VLOOKUP($K376,wiz[[Lanes]:[Min FRQT Load Check Lane]],9,FALSE),"n/a")</f>
        <v>n/a</v>
      </c>
      <c r="T376" s="17" t="str">
        <f>IFERROR(VLOOKUP($K376,wiz[[Lanes]:[Min FRQT Load Check Lane]],10,FALSE),"n/a")</f>
        <v>n/a</v>
      </c>
      <c r="U376" s="17" t="str">
        <f>IFERROR(VLOOKUP($K376,wiz[[Lanes]:[Min FRQT Load Check Lane]],11,FALSE),"n/a")</f>
        <v>n/a</v>
      </c>
      <c r="V376" s="17" t="str">
        <f>IFERROR(VLOOKUP($K376,wiz[[Lanes]:[Min FRQT Load Check Lane]],12,FALSE),"n/a")</f>
        <v>n/a</v>
      </c>
      <c r="W376" s="17" t="str">
        <f>IFERROR(VLOOKUP($K376,wiz[[Lanes]:[Min FRQT Load Check Lane]],13,FALSE),"n/a")</f>
        <v>n/a</v>
      </c>
    </row>
    <row r="377" spans="2:23" x14ac:dyDescent="0.3">
      <c r="B377" s="13" t="s">
        <v>3277</v>
      </c>
      <c r="C377" s="13" t="s">
        <v>2598</v>
      </c>
      <c r="D377" s="13" t="s">
        <v>2547</v>
      </c>
      <c r="E377" s="13" t="s">
        <v>2635</v>
      </c>
      <c r="F377" s="13">
        <v>38114</v>
      </c>
      <c r="G377" s="13" t="s">
        <v>2971</v>
      </c>
      <c r="H377" s="13">
        <v>60803</v>
      </c>
      <c r="I377" s="13">
        <v>4156</v>
      </c>
      <c r="J377" s="13" t="str">
        <f>VLOOKUP(D377,'Matched Names'!$A$1:$C$52,3,FALSE)</f>
        <v xml:space="preserve">KELLOGG COMPANY  MLXP|   </v>
      </c>
      <c r="K377" t="str">
        <f t="shared" si="5"/>
        <v>KELLOGG COMPANY MLXP| 3811460803</v>
      </c>
      <c r="L377" s="17" t="str">
        <f>IFERROR(VLOOKUP($K377,wiz[[Lanes]:[Min FRQT Load Check Lane]],2,FALSE),"n/a")</f>
        <v>n/a</v>
      </c>
      <c r="M377" s="17" t="str">
        <f>IFERROR(VLOOKUP($K377,wiz[[Lanes]:[Min FRQT Load Check Lane]],3,FALSE),"n/a")</f>
        <v>n/a</v>
      </c>
      <c r="N377" s="17" t="str">
        <f>IFERROR(VLOOKUP($K377,wiz[[Lanes]:[Min FRQT Load Check Lane]],4,FALSE),"n/a")</f>
        <v>n/a</v>
      </c>
      <c r="O377" s="17" t="str">
        <f>IFERROR(VLOOKUP($K377,wiz[[Lanes]:[Min FRQT Load Check Lane]],5,FALSE),"n/a")</f>
        <v>n/a</v>
      </c>
      <c r="P377" s="17" t="str">
        <f>IFERROR(VLOOKUP($K377,wiz[[Lanes]:[Min FRQT Load Check Lane]],6,FALSE),"n/a")</f>
        <v>n/a</v>
      </c>
      <c r="Q377" s="17" t="str">
        <f>IFERROR(VLOOKUP($K377,wiz[[Lanes]:[Min FRQT Load Check Lane]],7,FALSE),"n/a")</f>
        <v>n/a</v>
      </c>
      <c r="R377" s="17" t="str">
        <f>IFERROR(VLOOKUP($K377,wiz[[Lanes]:[Min FRQT Load Check Lane]],8,FALSE),"n/a")</f>
        <v>n/a</v>
      </c>
      <c r="S377" s="17" t="str">
        <f>IFERROR(VLOOKUP($K377,wiz[[Lanes]:[Min FRQT Load Check Lane]],9,FALSE),"n/a")</f>
        <v>n/a</v>
      </c>
      <c r="T377" s="17" t="str">
        <f>IFERROR(VLOOKUP($K377,wiz[[Lanes]:[Min FRQT Load Check Lane]],10,FALSE),"n/a")</f>
        <v>n/a</v>
      </c>
      <c r="U377" s="17" t="str">
        <f>IFERROR(VLOOKUP($K377,wiz[[Lanes]:[Min FRQT Load Check Lane]],11,FALSE),"n/a")</f>
        <v>n/a</v>
      </c>
      <c r="V377" s="17" t="str">
        <f>IFERROR(VLOOKUP($K377,wiz[[Lanes]:[Min FRQT Load Check Lane]],12,FALSE),"n/a")</f>
        <v>n/a</v>
      </c>
      <c r="W377" s="17" t="str">
        <f>IFERROR(VLOOKUP($K377,wiz[[Lanes]:[Min FRQT Load Check Lane]],13,FALSE),"n/a")</f>
        <v>n/a</v>
      </c>
    </row>
    <row r="378" spans="2:23" x14ac:dyDescent="0.3">
      <c r="B378" s="13" t="s">
        <v>3278</v>
      </c>
      <c r="C378" s="13" t="s">
        <v>2598</v>
      </c>
      <c r="D378" s="13" t="s">
        <v>2547</v>
      </c>
      <c r="E378" s="13" t="s">
        <v>2635</v>
      </c>
      <c r="F378" s="13">
        <v>38114</v>
      </c>
      <c r="G378" s="13" t="s">
        <v>3183</v>
      </c>
      <c r="H378" s="13">
        <v>60440</v>
      </c>
      <c r="I378" s="13">
        <v>6606</v>
      </c>
      <c r="J378" s="13" t="str">
        <f>VLOOKUP(D378,'Matched Names'!$A$1:$C$52,3,FALSE)</f>
        <v xml:space="preserve">KELLOGG COMPANY  MLXP|   </v>
      </c>
      <c r="K378" t="str">
        <f t="shared" si="5"/>
        <v>KELLOGG COMPANY MLXP| 3811460440</v>
      </c>
      <c r="L378" s="17" t="str">
        <f>IFERROR(VLOOKUP($K378,wiz[[Lanes]:[Min FRQT Load Check Lane]],2,FALSE),"n/a")</f>
        <v>n/a</v>
      </c>
      <c r="M378" s="17" t="str">
        <f>IFERROR(VLOOKUP($K378,wiz[[Lanes]:[Min FRQT Load Check Lane]],3,FALSE),"n/a")</f>
        <v>n/a</v>
      </c>
      <c r="N378" s="17" t="str">
        <f>IFERROR(VLOOKUP($K378,wiz[[Lanes]:[Min FRQT Load Check Lane]],4,FALSE),"n/a")</f>
        <v>n/a</v>
      </c>
      <c r="O378" s="17" t="str">
        <f>IFERROR(VLOOKUP($K378,wiz[[Lanes]:[Min FRQT Load Check Lane]],5,FALSE),"n/a")</f>
        <v>n/a</v>
      </c>
      <c r="P378" s="17" t="str">
        <f>IFERROR(VLOOKUP($K378,wiz[[Lanes]:[Min FRQT Load Check Lane]],6,FALSE),"n/a")</f>
        <v>n/a</v>
      </c>
      <c r="Q378" s="17" t="str">
        <f>IFERROR(VLOOKUP($K378,wiz[[Lanes]:[Min FRQT Load Check Lane]],7,FALSE),"n/a")</f>
        <v>n/a</v>
      </c>
      <c r="R378" s="17" t="str">
        <f>IFERROR(VLOOKUP($K378,wiz[[Lanes]:[Min FRQT Load Check Lane]],8,FALSE),"n/a")</f>
        <v>n/a</v>
      </c>
      <c r="S378" s="17" t="str">
        <f>IFERROR(VLOOKUP($K378,wiz[[Lanes]:[Min FRQT Load Check Lane]],9,FALSE),"n/a")</f>
        <v>n/a</v>
      </c>
      <c r="T378" s="17" t="str">
        <f>IFERROR(VLOOKUP($K378,wiz[[Lanes]:[Min FRQT Load Check Lane]],10,FALSE),"n/a")</f>
        <v>n/a</v>
      </c>
      <c r="U378" s="17" t="str">
        <f>IFERROR(VLOOKUP($K378,wiz[[Lanes]:[Min FRQT Load Check Lane]],11,FALSE),"n/a")</f>
        <v>n/a</v>
      </c>
      <c r="V378" s="17" t="str">
        <f>IFERROR(VLOOKUP($K378,wiz[[Lanes]:[Min FRQT Load Check Lane]],12,FALSE),"n/a")</f>
        <v>n/a</v>
      </c>
      <c r="W378" s="17" t="str">
        <f>IFERROR(VLOOKUP($K378,wiz[[Lanes]:[Min FRQT Load Check Lane]],13,FALSE),"n/a")</f>
        <v>n/a</v>
      </c>
    </row>
    <row r="379" spans="2:23" x14ac:dyDescent="0.3">
      <c r="B379" s="13" t="s">
        <v>3279</v>
      </c>
      <c r="C379" s="13" t="s">
        <v>2598</v>
      </c>
      <c r="D379" s="13" t="s">
        <v>2547</v>
      </c>
      <c r="E379" s="13" t="s">
        <v>2635</v>
      </c>
      <c r="F379" s="13">
        <v>38114</v>
      </c>
      <c r="G379" s="13" t="s">
        <v>3165</v>
      </c>
      <c r="H379" s="13">
        <v>18031</v>
      </c>
      <c r="I379" s="13">
        <v>9760</v>
      </c>
      <c r="J379" s="13" t="str">
        <f>VLOOKUP(D379,'Matched Names'!$A$1:$C$52,3,FALSE)</f>
        <v xml:space="preserve">KELLOGG COMPANY  MLXP|   </v>
      </c>
      <c r="K379" t="str">
        <f t="shared" si="5"/>
        <v>KELLOGG COMPANY MLXP| 3811418031</v>
      </c>
      <c r="L379" s="17" t="str">
        <f>IFERROR(VLOOKUP($K379,wiz[[Lanes]:[Min FRQT Load Check Lane]],2,FALSE),"n/a")</f>
        <v>n/a</v>
      </c>
      <c r="M379" s="17" t="str">
        <f>IFERROR(VLOOKUP($K379,wiz[[Lanes]:[Min FRQT Load Check Lane]],3,FALSE),"n/a")</f>
        <v>n/a</v>
      </c>
      <c r="N379" s="17" t="str">
        <f>IFERROR(VLOOKUP($K379,wiz[[Lanes]:[Min FRQT Load Check Lane]],4,FALSE),"n/a")</f>
        <v>n/a</v>
      </c>
      <c r="O379" s="17" t="str">
        <f>IFERROR(VLOOKUP($K379,wiz[[Lanes]:[Min FRQT Load Check Lane]],5,FALSE),"n/a")</f>
        <v>n/a</v>
      </c>
      <c r="P379" s="17" t="str">
        <f>IFERROR(VLOOKUP($K379,wiz[[Lanes]:[Min FRQT Load Check Lane]],6,FALSE),"n/a")</f>
        <v>n/a</v>
      </c>
      <c r="Q379" s="17" t="str">
        <f>IFERROR(VLOOKUP($K379,wiz[[Lanes]:[Min FRQT Load Check Lane]],7,FALSE),"n/a")</f>
        <v>n/a</v>
      </c>
      <c r="R379" s="17" t="str">
        <f>IFERROR(VLOOKUP($K379,wiz[[Lanes]:[Min FRQT Load Check Lane]],8,FALSE),"n/a")</f>
        <v>n/a</v>
      </c>
      <c r="S379" s="17" t="str">
        <f>IFERROR(VLOOKUP($K379,wiz[[Lanes]:[Min FRQT Load Check Lane]],9,FALSE),"n/a")</f>
        <v>n/a</v>
      </c>
      <c r="T379" s="17" t="str">
        <f>IFERROR(VLOOKUP($K379,wiz[[Lanes]:[Min FRQT Load Check Lane]],10,FALSE),"n/a")</f>
        <v>n/a</v>
      </c>
      <c r="U379" s="17" t="str">
        <f>IFERROR(VLOOKUP($K379,wiz[[Lanes]:[Min FRQT Load Check Lane]],11,FALSE),"n/a")</f>
        <v>n/a</v>
      </c>
      <c r="V379" s="17" t="str">
        <f>IFERROR(VLOOKUP($K379,wiz[[Lanes]:[Min FRQT Load Check Lane]],12,FALSE),"n/a")</f>
        <v>n/a</v>
      </c>
      <c r="W379" s="17" t="str">
        <f>IFERROR(VLOOKUP($K379,wiz[[Lanes]:[Min FRQT Load Check Lane]],13,FALSE),"n/a")</f>
        <v>n/a</v>
      </c>
    </row>
    <row r="380" spans="2:23" x14ac:dyDescent="0.3">
      <c r="B380" s="13" t="s">
        <v>3280</v>
      </c>
      <c r="C380" s="13" t="s">
        <v>2598</v>
      </c>
      <c r="D380" s="13" t="s">
        <v>2547</v>
      </c>
      <c r="E380" s="13" t="s">
        <v>2635</v>
      </c>
      <c r="F380" s="13">
        <v>38114</v>
      </c>
      <c r="G380" s="13" t="s">
        <v>3163</v>
      </c>
      <c r="H380" s="13">
        <v>17601</v>
      </c>
      <c r="I380" s="13">
        <v>24570</v>
      </c>
      <c r="J380" s="13" t="str">
        <f>VLOOKUP(D380,'Matched Names'!$A$1:$C$52,3,FALSE)</f>
        <v xml:space="preserve">KELLOGG COMPANY  MLXP|   </v>
      </c>
      <c r="K380" t="str">
        <f t="shared" si="5"/>
        <v>KELLOGG COMPANY MLXP| 3811417601</v>
      </c>
      <c r="L380" s="17" t="str">
        <f>IFERROR(VLOOKUP($K380,wiz[[Lanes]:[Min FRQT Load Check Lane]],2,FALSE),"n/a")</f>
        <v>n/a</v>
      </c>
      <c r="M380" s="17" t="str">
        <f>IFERROR(VLOOKUP($K380,wiz[[Lanes]:[Min FRQT Load Check Lane]],3,FALSE),"n/a")</f>
        <v>n/a</v>
      </c>
      <c r="N380" s="17" t="str">
        <f>IFERROR(VLOOKUP($K380,wiz[[Lanes]:[Min FRQT Load Check Lane]],4,FALSE),"n/a")</f>
        <v>n/a</v>
      </c>
      <c r="O380" s="17" t="str">
        <f>IFERROR(VLOOKUP($K380,wiz[[Lanes]:[Min FRQT Load Check Lane]],5,FALSE),"n/a")</f>
        <v>n/a</v>
      </c>
      <c r="P380" s="17" t="str">
        <f>IFERROR(VLOOKUP($K380,wiz[[Lanes]:[Min FRQT Load Check Lane]],6,FALSE),"n/a")</f>
        <v>n/a</v>
      </c>
      <c r="Q380" s="17" t="str">
        <f>IFERROR(VLOOKUP($K380,wiz[[Lanes]:[Min FRQT Load Check Lane]],7,FALSE),"n/a")</f>
        <v>n/a</v>
      </c>
      <c r="R380" s="17" t="str">
        <f>IFERROR(VLOOKUP($K380,wiz[[Lanes]:[Min FRQT Load Check Lane]],8,FALSE),"n/a")</f>
        <v>n/a</v>
      </c>
      <c r="S380" s="17" t="str">
        <f>IFERROR(VLOOKUP($K380,wiz[[Lanes]:[Min FRQT Load Check Lane]],9,FALSE),"n/a")</f>
        <v>n/a</v>
      </c>
      <c r="T380" s="17" t="str">
        <f>IFERROR(VLOOKUP($K380,wiz[[Lanes]:[Min FRQT Load Check Lane]],10,FALSE),"n/a")</f>
        <v>n/a</v>
      </c>
      <c r="U380" s="17" t="str">
        <f>IFERROR(VLOOKUP($K380,wiz[[Lanes]:[Min FRQT Load Check Lane]],11,FALSE),"n/a")</f>
        <v>n/a</v>
      </c>
      <c r="V380" s="17" t="str">
        <f>IFERROR(VLOOKUP($K380,wiz[[Lanes]:[Min FRQT Load Check Lane]],12,FALSE),"n/a")</f>
        <v>n/a</v>
      </c>
      <c r="W380" s="17" t="str">
        <f>IFERROR(VLOOKUP($K380,wiz[[Lanes]:[Min FRQT Load Check Lane]],13,FALSE),"n/a")</f>
        <v>n/a</v>
      </c>
    </row>
    <row r="381" spans="2:23" x14ac:dyDescent="0.3">
      <c r="B381" s="13" t="s">
        <v>3281</v>
      </c>
      <c r="C381" s="13" t="s">
        <v>2598</v>
      </c>
      <c r="D381" s="13" t="s">
        <v>2547</v>
      </c>
      <c r="E381" s="13" t="s">
        <v>2635</v>
      </c>
      <c r="F381" s="13">
        <v>38114</v>
      </c>
      <c r="G381" s="13" t="s">
        <v>3179</v>
      </c>
      <c r="H381" s="13">
        <v>60447</v>
      </c>
      <c r="I381" s="13">
        <v>2078</v>
      </c>
      <c r="J381" s="13" t="str">
        <f>VLOOKUP(D381,'Matched Names'!$A$1:$C$52,3,FALSE)</f>
        <v xml:space="preserve">KELLOGG COMPANY  MLXP|   </v>
      </c>
      <c r="K381" t="str">
        <f t="shared" si="5"/>
        <v>KELLOGG COMPANY MLXP| 3811460447</v>
      </c>
      <c r="L381" s="17" t="str">
        <f>IFERROR(VLOOKUP($K381,wiz[[Lanes]:[Min FRQT Load Check Lane]],2,FALSE),"n/a")</f>
        <v>n/a</v>
      </c>
      <c r="M381" s="17" t="str">
        <f>IFERROR(VLOOKUP($K381,wiz[[Lanes]:[Min FRQT Load Check Lane]],3,FALSE),"n/a")</f>
        <v>n/a</v>
      </c>
      <c r="N381" s="17" t="str">
        <f>IFERROR(VLOOKUP($K381,wiz[[Lanes]:[Min FRQT Load Check Lane]],4,FALSE),"n/a")</f>
        <v>n/a</v>
      </c>
      <c r="O381" s="17" t="str">
        <f>IFERROR(VLOOKUP($K381,wiz[[Lanes]:[Min FRQT Load Check Lane]],5,FALSE),"n/a")</f>
        <v>n/a</v>
      </c>
      <c r="P381" s="17" t="str">
        <f>IFERROR(VLOOKUP($K381,wiz[[Lanes]:[Min FRQT Load Check Lane]],6,FALSE),"n/a")</f>
        <v>n/a</v>
      </c>
      <c r="Q381" s="17" t="str">
        <f>IFERROR(VLOOKUP($K381,wiz[[Lanes]:[Min FRQT Load Check Lane]],7,FALSE),"n/a")</f>
        <v>n/a</v>
      </c>
      <c r="R381" s="17" t="str">
        <f>IFERROR(VLOOKUP($K381,wiz[[Lanes]:[Min FRQT Load Check Lane]],8,FALSE),"n/a")</f>
        <v>n/a</v>
      </c>
      <c r="S381" s="17" t="str">
        <f>IFERROR(VLOOKUP($K381,wiz[[Lanes]:[Min FRQT Load Check Lane]],9,FALSE),"n/a")</f>
        <v>n/a</v>
      </c>
      <c r="T381" s="17" t="str">
        <f>IFERROR(VLOOKUP($K381,wiz[[Lanes]:[Min FRQT Load Check Lane]],10,FALSE),"n/a")</f>
        <v>n/a</v>
      </c>
      <c r="U381" s="17" t="str">
        <f>IFERROR(VLOOKUP($K381,wiz[[Lanes]:[Min FRQT Load Check Lane]],11,FALSE),"n/a")</f>
        <v>n/a</v>
      </c>
      <c r="V381" s="17" t="str">
        <f>IFERROR(VLOOKUP($K381,wiz[[Lanes]:[Min FRQT Load Check Lane]],12,FALSE),"n/a")</f>
        <v>n/a</v>
      </c>
      <c r="W381" s="17" t="str">
        <f>IFERROR(VLOOKUP($K381,wiz[[Lanes]:[Min FRQT Load Check Lane]],13,FALSE),"n/a")</f>
        <v>n/a</v>
      </c>
    </row>
    <row r="382" spans="2:23" x14ac:dyDescent="0.3">
      <c r="B382" s="13" t="s">
        <v>3282</v>
      </c>
      <c r="C382" s="13" t="s">
        <v>2598</v>
      </c>
      <c r="D382" s="13" t="s">
        <v>2547</v>
      </c>
      <c r="E382" s="13" t="s">
        <v>3179</v>
      </c>
      <c r="F382" s="13">
        <v>60447</v>
      </c>
      <c r="G382" s="13" t="s">
        <v>2884</v>
      </c>
      <c r="H382" s="13">
        <v>30349</v>
      </c>
      <c r="I382" s="13">
        <v>38517</v>
      </c>
      <c r="J382" s="13" t="str">
        <f>VLOOKUP(D382,'Matched Names'!$A$1:$C$52,3,FALSE)</f>
        <v xml:space="preserve">KELLOGG COMPANY  MLXP|   </v>
      </c>
      <c r="K382" t="str">
        <f t="shared" si="5"/>
        <v>KELLOGG COMPANY MLXP| 6044730349</v>
      </c>
      <c r="L382" s="17" t="str">
        <f>IFERROR(VLOOKUP($K382,wiz[[Lanes]:[Min FRQT Load Check Lane]],2,FALSE),"n/a")</f>
        <v>n/a</v>
      </c>
      <c r="M382" s="17" t="str">
        <f>IFERROR(VLOOKUP($K382,wiz[[Lanes]:[Min FRQT Load Check Lane]],3,FALSE),"n/a")</f>
        <v>n/a</v>
      </c>
      <c r="N382" s="17" t="str">
        <f>IFERROR(VLOOKUP($K382,wiz[[Lanes]:[Min FRQT Load Check Lane]],4,FALSE),"n/a")</f>
        <v>n/a</v>
      </c>
      <c r="O382" s="17" t="str">
        <f>IFERROR(VLOOKUP($K382,wiz[[Lanes]:[Min FRQT Load Check Lane]],5,FALSE),"n/a")</f>
        <v>n/a</v>
      </c>
      <c r="P382" s="17" t="str">
        <f>IFERROR(VLOOKUP($K382,wiz[[Lanes]:[Min FRQT Load Check Lane]],6,FALSE),"n/a")</f>
        <v>n/a</v>
      </c>
      <c r="Q382" s="17" t="str">
        <f>IFERROR(VLOOKUP($K382,wiz[[Lanes]:[Min FRQT Load Check Lane]],7,FALSE),"n/a")</f>
        <v>n/a</v>
      </c>
      <c r="R382" s="17" t="str">
        <f>IFERROR(VLOOKUP($K382,wiz[[Lanes]:[Min FRQT Load Check Lane]],8,FALSE),"n/a")</f>
        <v>n/a</v>
      </c>
      <c r="S382" s="17" t="str">
        <f>IFERROR(VLOOKUP($K382,wiz[[Lanes]:[Min FRQT Load Check Lane]],9,FALSE),"n/a")</f>
        <v>n/a</v>
      </c>
      <c r="T382" s="17" t="str">
        <f>IFERROR(VLOOKUP($K382,wiz[[Lanes]:[Min FRQT Load Check Lane]],10,FALSE),"n/a")</f>
        <v>n/a</v>
      </c>
      <c r="U382" s="17" t="str">
        <f>IFERROR(VLOOKUP($K382,wiz[[Lanes]:[Min FRQT Load Check Lane]],11,FALSE),"n/a")</f>
        <v>n/a</v>
      </c>
      <c r="V382" s="17" t="str">
        <f>IFERROR(VLOOKUP($K382,wiz[[Lanes]:[Min FRQT Load Check Lane]],12,FALSE),"n/a")</f>
        <v>n/a</v>
      </c>
      <c r="W382" s="17" t="str">
        <f>IFERROR(VLOOKUP($K382,wiz[[Lanes]:[Min FRQT Load Check Lane]],13,FALSE),"n/a")</f>
        <v>n/a</v>
      </c>
    </row>
    <row r="383" spans="2:23" x14ac:dyDescent="0.3">
      <c r="B383" s="13" t="s">
        <v>3283</v>
      </c>
      <c r="C383" s="13" t="s">
        <v>2598</v>
      </c>
      <c r="D383" s="13" t="s">
        <v>2547</v>
      </c>
      <c r="E383" s="13" t="s">
        <v>3284</v>
      </c>
      <c r="F383" s="13">
        <v>60411</v>
      </c>
      <c r="G383" s="13" t="s">
        <v>2854</v>
      </c>
      <c r="H383" s="13">
        <v>38301</v>
      </c>
      <c r="I383" s="13">
        <v>215352</v>
      </c>
      <c r="J383" s="13" t="str">
        <f>VLOOKUP(D383,'Matched Names'!$A$1:$C$52,3,FALSE)</f>
        <v xml:space="preserve">KELLOGG COMPANY  MLXP|   </v>
      </c>
      <c r="K383" t="str">
        <f t="shared" si="5"/>
        <v>KELLOGG COMPANY MLXP| 6041138301</v>
      </c>
      <c r="L383" s="17" t="str">
        <f>IFERROR(VLOOKUP($K383,wiz[[Lanes]:[Min FRQT Load Check Lane]],2,FALSE),"n/a")</f>
        <v>n/a</v>
      </c>
      <c r="M383" s="17" t="str">
        <f>IFERROR(VLOOKUP($K383,wiz[[Lanes]:[Min FRQT Load Check Lane]],3,FALSE),"n/a")</f>
        <v>n/a</v>
      </c>
      <c r="N383" s="17" t="str">
        <f>IFERROR(VLOOKUP($K383,wiz[[Lanes]:[Min FRQT Load Check Lane]],4,FALSE),"n/a")</f>
        <v>n/a</v>
      </c>
      <c r="O383" s="17" t="str">
        <f>IFERROR(VLOOKUP($K383,wiz[[Lanes]:[Min FRQT Load Check Lane]],5,FALSE),"n/a")</f>
        <v>n/a</v>
      </c>
      <c r="P383" s="17" t="str">
        <f>IFERROR(VLOOKUP($K383,wiz[[Lanes]:[Min FRQT Load Check Lane]],6,FALSE),"n/a")</f>
        <v>n/a</v>
      </c>
      <c r="Q383" s="17" t="str">
        <f>IFERROR(VLOOKUP($K383,wiz[[Lanes]:[Min FRQT Load Check Lane]],7,FALSE),"n/a")</f>
        <v>n/a</v>
      </c>
      <c r="R383" s="17" t="str">
        <f>IFERROR(VLOOKUP($K383,wiz[[Lanes]:[Min FRQT Load Check Lane]],8,FALSE),"n/a")</f>
        <v>n/a</v>
      </c>
      <c r="S383" s="17" t="str">
        <f>IFERROR(VLOOKUP($K383,wiz[[Lanes]:[Min FRQT Load Check Lane]],9,FALSE),"n/a")</f>
        <v>n/a</v>
      </c>
      <c r="T383" s="17" t="str">
        <f>IFERROR(VLOOKUP($K383,wiz[[Lanes]:[Min FRQT Load Check Lane]],10,FALSE),"n/a")</f>
        <v>n/a</v>
      </c>
      <c r="U383" s="17" t="str">
        <f>IFERROR(VLOOKUP($K383,wiz[[Lanes]:[Min FRQT Load Check Lane]],11,FALSE),"n/a")</f>
        <v>n/a</v>
      </c>
      <c r="V383" s="17" t="str">
        <f>IFERROR(VLOOKUP($K383,wiz[[Lanes]:[Min FRQT Load Check Lane]],12,FALSE),"n/a")</f>
        <v>n/a</v>
      </c>
      <c r="W383" s="17" t="str">
        <f>IFERROR(VLOOKUP($K383,wiz[[Lanes]:[Min FRQT Load Check Lane]],13,FALSE),"n/a")</f>
        <v>n/a</v>
      </c>
    </row>
    <row r="384" spans="2:23" x14ac:dyDescent="0.3">
      <c r="B384" s="13" t="s">
        <v>3285</v>
      </c>
      <c r="C384" s="13" t="s">
        <v>2598</v>
      </c>
      <c r="D384" s="13" t="s">
        <v>2547</v>
      </c>
      <c r="E384" s="13" t="s">
        <v>3197</v>
      </c>
      <c r="F384" s="13">
        <v>43162</v>
      </c>
      <c r="G384" s="13" t="s">
        <v>2659</v>
      </c>
      <c r="H384" s="13">
        <v>38343</v>
      </c>
      <c r="I384" s="13">
        <v>4240</v>
      </c>
      <c r="J384" s="13" t="str">
        <f>VLOOKUP(D384,'Matched Names'!$A$1:$C$52,3,FALSE)</f>
        <v xml:space="preserve">KELLOGG COMPANY  MLXP|   </v>
      </c>
      <c r="K384" t="str">
        <f t="shared" si="5"/>
        <v>KELLOGG COMPANY MLXP| 4316238343</v>
      </c>
      <c r="L384" s="17">
        <f>IFERROR(VLOOKUP($K384,wiz[[Lanes]:[Min FRQT Load Check Lane]],2,FALSE),"n/a")</f>
        <v>8</v>
      </c>
      <c r="M384" s="17">
        <f>IFERROR(VLOOKUP($K384,wiz[[Lanes]:[Min FRQT Load Check Lane]],3,FALSE),"n/a")</f>
        <v>1.8</v>
      </c>
      <c r="N384" s="17">
        <f>IFERROR(VLOOKUP($K384,wiz[[Lanes]:[Min FRQT Load Check Lane]],4,FALSE),"n/a")</f>
        <v>0.27</v>
      </c>
      <c r="O384" s="17">
        <f>IFERROR(VLOOKUP($K384,wiz[[Lanes]:[Min FRQT Load Check Lane]],5,FALSE),"n/a")</f>
        <v>470</v>
      </c>
      <c r="P384" s="17">
        <f>IFERROR(VLOOKUP($K384,wiz[[Lanes]:[Min FRQT Load Check Lane]],6,FALSE),"n/a")</f>
        <v>0.91</v>
      </c>
      <c r="Q384" s="17">
        <f>IFERROR(VLOOKUP($K384,wiz[[Lanes]:[Min FRQT Load Check Lane]],7,FALSE),"n/a")</f>
        <v>53</v>
      </c>
      <c r="R384" s="17">
        <f>IFERROR(VLOOKUP($K384,wiz[[Lanes]:[Min FRQT Load Check Lane]],8,FALSE),"n/a")</f>
        <v>0.28000000000000003</v>
      </c>
      <c r="S384" s="17">
        <f>IFERROR(VLOOKUP($K384,wiz[[Lanes]:[Min FRQT Load Check Lane]],9,FALSE),"n/a")</f>
        <v>-30</v>
      </c>
      <c r="T384" s="17">
        <f>IFERROR(VLOOKUP($K384,wiz[[Lanes]:[Min FRQT Load Check Lane]],10,FALSE),"n/a")</f>
        <v>-73</v>
      </c>
      <c r="U384" s="17">
        <f>IFERROR(VLOOKUP($K384,wiz[[Lanes]:[Min FRQT Load Check Lane]],11,FALSE),"n/a")</f>
        <v>13</v>
      </c>
      <c r="V384" s="17">
        <f>IFERROR(VLOOKUP($K384,wiz[[Lanes]:[Min FRQT Load Check Lane]],12,FALSE),"n/a")</f>
        <v>413</v>
      </c>
      <c r="W384" s="17">
        <f>IFERROR(VLOOKUP($K384,wiz[[Lanes]:[Min FRQT Load Check Lane]],13,FALSE),"n/a")</f>
        <v>353</v>
      </c>
    </row>
    <row r="385" spans="2:23" x14ac:dyDescent="0.3">
      <c r="B385" s="13" t="s">
        <v>3286</v>
      </c>
      <c r="C385" s="13" t="s">
        <v>2598</v>
      </c>
      <c r="D385" s="13" t="s">
        <v>2547</v>
      </c>
      <c r="E385" s="13" t="s">
        <v>3197</v>
      </c>
      <c r="F385" s="13">
        <v>43162</v>
      </c>
      <c r="G385" s="13" t="s">
        <v>2845</v>
      </c>
      <c r="H385" s="13">
        <v>37122</v>
      </c>
      <c r="I385" s="13">
        <v>2436</v>
      </c>
      <c r="J385" s="13" t="str">
        <f>VLOOKUP(D385,'Matched Names'!$A$1:$C$52,3,FALSE)</f>
        <v xml:space="preserve">KELLOGG COMPANY  MLXP|   </v>
      </c>
      <c r="K385" t="str">
        <f t="shared" si="5"/>
        <v>KELLOGG COMPANY MLXP| 4316237122</v>
      </c>
      <c r="L385" s="17" t="str">
        <f>IFERROR(VLOOKUP($K385,wiz[[Lanes]:[Min FRQT Load Check Lane]],2,FALSE),"n/a")</f>
        <v>n/a</v>
      </c>
      <c r="M385" s="17" t="str">
        <f>IFERROR(VLOOKUP($K385,wiz[[Lanes]:[Min FRQT Load Check Lane]],3,FALSE),"n/a")</f>
        <v>n/a</v>
      </c>
      <c r="N385" s="17" t="str">
        <f>IFERROR(VLOOKUP($K385,wiz[[Lanes]:[Min FRQT Load Check Lane]],4,FALSE),"n/a")</f>
        <v>n/a</v>
      </c>
      <c r="O385" s="17" t="str">
        <f>IFERROR(VLOOKUP($K385,wiz[[Lanes]:[Min FRQT Load Check Lane]],5,FALSE),"n/a")</f>
        <v>n/a</v>
      </c>
      <c r="P385" s="17" t="str">
        <f>IFERROR(VLOOKUP($K385,wiz[[Lanes]:[Min FRQT Load Check Lane]],6,FALSE),"n/a")</f>
        <v>n/a</v>
      </c>
      <c r="Q385" s="17" t="str">
        <f>IFERROR(VLOOKUP($K385,wiz[[Lanes]:[Min FRQT Load Check Lane]],7,FALSE),"n/a")</f>
        <v>n/a</v>
      </c>
      <c r="R385" s="17" t="str">
        <f>IFERROR(VLOOKUP($K385,wiz[[Lanes]:[Min FRQT Load Check Lane]],8,FALSE),"n/a")</f>
        <v>n/a</v>
      </c>
      <c r="S385" s="17" t="str">
        <f>IFERROR(VLOOKUP($K385,wiz[[Lanes]:[Min FRQT Load Check Lane]],9,FALSE),"n/a")</f>
        <v>n/a</v>
      </c>
      <c r="T385" s="17" t="str">
        <f>IFERROR(VLOOKUP($K385,wiz[[Lanes]:[Min FRQT Load Check Lane]],10,FALSE),"n/a")</f>
        <v>n/a</v>
      </c>
      <c r="U385" s="17" t="str">
        <f>IFERROR(VLOOKUP($K385,wiz[[Lanes]:[Min FRQT Load Check Lane]],11,FALSE),"n/a")</f>
        <v>n/a</v>
      </c>
      <c r="V385" s="17" t="str">
        <f>IFERROR(VLOOKUP($K385,wiz[[Lanes]:[Min FRQT Load Check Lane]],12,FALSE),"n/a")</f>
        <v>n/a</v>
      </c>
      <c r="W385" s="17" t="str">
        <f>IFERROR(VLOOKUP($K385,wiz[[Lanes]:[Min FRQT Load Check Lane]],13,FALSE),"n/a")</f>
        <v>n/a</v>
      </c>
    </row>
    <row r="386" spans="2:23" x14ac:dyDescent="0.3">
      <c r="B386" s="13" t="s">
        <v>3287</v>
      </c>
      <c r="C386" s="13" t="s">
        <v>2598</v>
      </c>
      <c r="D386" s="13" t="s">
        <v>3288</v>
      </c>
      <c r="E386" s="13" t="s">
        <v>2635</v>
      </c>
      <c r="F386" s="13">
        <v>38114</v>
      </c>
      <c r="G386" s="13" t="s">
        <v>3183</v>
      </c>
      <c r="H386" s="13">
        <v>60440</v>
      </c>
      <c r="I386" s="13">
        <v>15818.1</v>
      </c>
      <c r="J386" s="13" t="e">
        <f>VLOOKUP(D386,'Matched Names'!$A$1:$C$52,3,FALSE)</f>
        <v>#N/A</v>
      </c>
      <c r="K386" t="e">
        <f t="shared" si="5"/>
        <v>#N/A</v>
      </c>
      <c r="L386" s="17" t="str">
        <f>IFERROR(VLOOKUP($K386,wiz[[Lanes]:[Min FRQT Load Check Lane]],2,FALSE),"n/a")</f>
        <v>n/a</v>
      </c>
      <c r="M386" s="17" t="str">
        <f>IFERROR(VLOOKUP($K386,wiz[[Lanes]:[Min FRQT Load Check Lane]],3,FALSE),"n/a")</f>
        <v>n/a</v>
      </c>
      <c r="N386" s="17" t="str">
        <f>IFERROR(VLOOKUP($K386,wiz[[Lanes]:[Min FRQT Load Check Lane]],4,FALSE),"n/a")</f>
        <v>n/a</v>
      </c>
      <c r="O386" s="17" t="str">
        <f>IFERROR(VLOOKUP($K386,wiz[[Lanes]:[Min FRQT Load Check Lane]],5,FALSE),"n/a")</f>
        <v>n/a</v>
      </c>
      <c r="P386" s="17" t="str">
        <f>IFERROR(VLOOKUP($K386,wiz[[Lanes]:[Min FRQT Load Check Lane]],6,FALSE),"n/a")</f>
        <v>n/a</v>
      </c>
      <c r="Q386" s="17" t="str">
        <f>IFERROR(VLOOKUP($K386,wiz[[Lanes]:[Min FRQT Load Check Lane]],7,FALSE),"n/a")</f>
        <v>n/a</v>
      </c>
      <c r="R386" s="17" t="str">
        <f>IFERROR(VLOOKUP($K386,wiz[[Lanes]:[Min FRQT Load Check Lane]],8,FALSE),"n/a")</f>
        <v>n/a</v>
      </c>
      <c r="S386" s="17" t="str">
        <f>IFERROR(VLOOKUP($K386,wiz[[Lanes]:[Min FRQT Load Check Lane]],9,FALSE),"n/a")</f>
        <v>n/a</v>
      </c>
      <c r="T386" s="17" t="str">
        <f>IFERROR(VLOOKUP($K386,wiz[[Lanes]:[Min FRQT Load Check Lane]],10,FALSE),"n/a")</f>
        <v>n/a</v>
      </c>
      <c r="U386" s="17" t="str">
        <f>IFERROR(VLOOKUP($K386,wiz[[Lanes]:[Min FRQT Load Check Lane]],11,FALSE),"n/a")</f>
        <v>n/a</v>
      </c>
      <c r="V386" s="17" t="str">
        <f>IFERROR(VLOOKUP($K386,wiz[[Lanes]:[Min FRQT Load Check Lane]],12,FALSE),"n/a")</f>
        <v>n/a</v>
      </c>
      <c r="W386" s="17" t="str">
        <f>IFERROR(VLOOKUP($K386,wiz[[Lanes]:[Min FRQT Load Check Lane]],13,FALSE),"n/a")</f>
        <v>n/a</v>
      </c>
    </row>
    <row r="387" spans="2:23" x14ac:dyDescent="0.3">
      <c r="B387" s="13" t="s">
        <v>3289</v>
      </c>
      <c r="C387" s="13" t="s">
        <v>2598</v>
      </c>
      <c r="D387" s="13" t="s">
        <v>3290</v>
      </c>
      <c r="E387" s="13" t="s">
        <v>2854</v>
      </c>
      <c r="F387" s="13">
        <v>38301</v>
      </c>
      <c r="G387" s="13" t="s">
        <v>3284</v>
      </c>
      <c r="H387" s="13">
        <v>60411</v>
      </c>
      <c r="I387" s="13">
        <v>0.87</v>
      </c>
      <c r="J387" s="13" t="e">
        <f>VLOOKUP(D387,'Matched Names'!$A$1:$C$52,3,FALSE)</f>
        <v>#N/A</v>
      </c>
      <c r="K387" t="e">
        <f t="shared" ref="K387:K450" si="6">TRIM(CONCATENATE(J387,F387,H387))</f>
        <v>#N/A</v>
      </c>
      <c r="L387" s="17" t="str">
        <f>IFERROR(VLOOKUP($K387,wiz[[Lanes]:[Min FRQT Load Check Lane]],2,FALSE),"n/a")</f>
        <v>n/a</v>
      </c>
      <c r="M387" s="17" t="str">
        <f>IFERROR(VLOOKUP($K387,wiz[[Lanes]:[Min FRQT Load Check Lane]],3,FALSE),"n/a")</f>
        <v>n/a</v>
      </c>
      <c r="N387" s="17" t="str">
        <f>IFERROR(VLOOKUP($K387,wiz[[Lanes]:[Min FRQT Load Check Lane]],4,FALSE),"n/a")</f>
        <v>n/a</v>
      </c>
      <c r="O387" s="17" t="str">
        <f>IFERROR(VLOOKUP($K387,wiz[[Lanes]:[Min FRQT Load Check Lane]],5,FALSE),"n/a")</f>
        <v>n/a</v>
      </c>
      <c r="P387" s="17" t="str">
        <f>IFERROR(VLOOKUP($K387,wiz[[Lanes]:[Min FRQT Load Check Lane]],6,FALSE),"n/a")</f>
        <v>n/a</v>
      </c>
      <c r="Q387" s="17" t="str">
        <f>IFERROR(VLOOKUP($K387,wiz[[Lanes]:[Min FRQT Load Check Lane]],7,FALSE),"n/a")</f>
        <v>n/a</v>
      </c>
      <c r="R387" s="17" t="str">
        <f>IFERROR(VLOOKUP($K387,wiz[[Lanes]:[Min FRQT Load Check Lane]],8,FALSE),"n/a")</f>
        <v>n/a</v>
      </c>
      <c r="S387" s="17" t="str">
        <f>IFERROR(VLOOKUP($K387,wiz[[Lanes]:[Min FRQT Load Check Lane]],9,FALSE),"n/a")</f>
        <v>n/a</v>
      </c>
      <c r="T387" s="17" t="str">
        <f>IFERROR(VLOOKUP($K387,wiz[[Lanes]:[Min FRQT Load Check Lane]],10,FALSE),"n/a")</f>
        <v>n/a</v>
      </c>
      <c r="U387" s="17" t="str">
        <f>IFERROR(VLOOKUP($K387,wiz[[Lanes]:[Min FRQT Load Check Lane]],11,FALSE),"n/a")</f>
        <v>n/a</v>
      </c>
      <c r="V387" s="17" t="str">
        <f>IFERROR(VLOOKUP($K387,wiz[[Lanes]:[Min FRQT Load Check Lane]],12,FALSE),"n/a")</f>
        <v>n/a</v>
      </c>
      <c r="W387" s="17" t="str">
        <f>IFERROR(VLOOKUP($K387,wiz[[Lanes]:[Min FRQT Load Check Lane]],13,FALSE),"n/a")</f>
        <v>n/a</v>
      </c>
    </row>
    <row r="388" spans="2:23" x14ac:dyDescent="0.3">
      <c r="B388" s="13" t="s">
        <v>3291</v>
      </c>
      <c r="C388" s="13" t="s">
        <v>2598</v>
      </c>
      <c r="D388" s="13" t="s">
        <v>3292</v>
      </c>
      <c r="E388" s="13" t="s">
        <v>2854</v>
      </c>
      <c r="F388" s="13">
        <v>38301</v>
      </c>
      <c r="G388" s="13" t="s">
        <v>3293</v>
      </c>
      <c r="H388" s="13">
        <v>49037</v>
      </c>
      <c r="I388" s="13">
        <v>1950</v>
      </c>
      <c r="J388" s="13" t="e">
        <f>VLOOKUP(D388,'Matched Names'!$A$1:$C$52,3,FALSE)</f>
        <v>#N/A</v>
      </c>
      <c r="K388" t="e">
        <f t="shared" si="6"/>
        <v>#N/A</v>
      </c>
      <c r="L388" s="17" t="str">
        <f>IFERROR(VLOOKUP($K388,wiz[[Lanes]:[Min FRQT Load Check Lane]],2,FALSE),"n/a")</f>
        <v>n/a</v>
      </c>
      <c r="M388" s="17" t="str">
        <f>IFERROR(VLOOKUP($K388,wiz[[Lanes]:[Min FRQT Load Check Lane]],3,FALSE),"n/a")</f>
        <v>n/a</v>
      </c>
      <c r="N388" s="17" t="str">
        <f>IFERROR(VLOOKUP($K388,wiz[[Lanes]:[Min FRQT Load Check Lane]],4,FALSE),"n/a")</f>
        <v>n/a</v>
      </c>
      <c r="O388" s="17" t="str">
        <f>IFERROR(VLOOKUP($K388,wiz[[Lanes]:[Min FRQT Load Check Lane]],5,FALSE),"n/a")</f>
        <v>n/a</v>
      </c>
      <c r="P388" s="17" t="str">
        <f>IFERROR(VLOOKUP($K388,wiz[[Lanes]:[Min FRQT Load Check Lane]],6,FALSE),"n/a")</f>
        <v>n/a</v>
      </c>
      <c r="Q388" s="17" t="str">
        <f>IFERROR(VLOOKUP($K388,wiz[[Lanes]:[Min FRQT Load Check Lane]],7,FALSE),"n/a")</f>
        <v>n/a</v>
      </c>
      <c r="R388" s="17" t="str">
        <f>IFERROR(VLOOKUP($K388,wiz[[Lanes]:[Min FRQT Load Check Lane]],8,FALSE),"n/a")</f>
        <v>n/a</v>
      </c>
      <c r="S388" s="17" t="str">
        <f>IFERROR(VLOOKUP($K388,wiz[[Lanes]:[Min FRQT Load Check Lane]],9,FALSE),"n/a")</f>
        <v>n/a</v>
      </c>
      <c r="T388" s="17" t="str">
        <f>IFERROR(VLOOKUP($K388,wiz[[Lanes]:[Min FRQT Load Check Lane]],10,FALSE),"n/a")</f>
        <v>n/a</v>
      </c>
      <c r="U388" s="17" t="str">
        <f>IFERROR(VLOOKUP($K388,wiz[[Lanes]:[Min FRQT Load Check Lane]],11,FALSE),"n/a")</f>
        <v>n/a</v>
      </c>
      <c r="V388" s="17" t="str">
        <f>IFERROR(VLOOKUP($K388,wiz[[Lanes]:[Min FRQT Load Check Lane]],12,FALSE),"n/a")</f>
        <v>n/a</v>
      </c>
      <c r="W388" s="17" t="str">
        <f>IFERROR(VLOOKUP($K388,wiz[[Lanes]:[Min FRQT Load Check Lane]],13,FALSE),"n/a")</f>
        <v>n/a</v>
      </c>
    </row>
    <row r="389" spans="2:23" x14ac:dyDescent="0.3">
      <c r="B389" s="13" t="s">
        <v>3294</v>
      </c>
      <c r="C389" s="13" t="s">
        <v>3295</v>
      </c>
      <c r="D389" s="13" t="s">
        <v>2550</v>
      </c>
      <c r="E389" s="13" t="s">
        <v>3296</v>
      </c>
      <c r="F389" s="13">
        <v>33328</v>
      </c>
      <c r="G389" s="13" t="s">
        <v>2854</v>
      </c>
      <c r="H389" s="13">
        <v>38301</v>
      </c>
      <c r="I389" s="13">
        <v>1100</v>
      </c>
      <c r="J389" s="13" t="str">
        <f>VLOOKUP(D389,'Matched Names'!$A$1:$C$52,3,FALSE)</f>
        <v xml:space="preserve">KIRKLANDS TL ONLY    |   </v>
      </c>
      <c r="K389" t="str">
        <f t="shared" si="6"/>
        <v>KIRKLANDS TL ONLY | 3332838301</v>
      </c>
      <c r="L389" s="17" t="str">
        <f>IFERROR(VLOOKUP($K389,wiz[[Lanes]:[Min FRQT Load Check Lane]],2,FALSE),"n/a")</f>
        <v>n/a</v>
      </c>
      <c r="M389" s="17" t="str">
        <f>IFERROR(VLOOKUP($K389,wiz[[Lanes]:[Min FRQT Load Check Lane]],3,FALSE),"n/a")</f>
        <v>n/a</v>
      </c>
      <c r="N389" s="17" t="str">
        <f>IFERROR(VLOOKUP($K389,wiz[[Lanes]:[Min FRQT Load Check Lane]],4,FALSE),"n/a")</f>
        <v>n/a</v>
      </c>
      <c r="O389" s="17" t="str">
        <f>IFERROR(VLOOKUP($K389,wiz[[Lanes]:[Min FRQT Load Check Lane]],5,FALSE),"n/a")</f>
        <v>n/a</v>
      </c>
      <c r="P389" s="17" t="str">
        <f>IFERROR(VLOOKUP($K389,wiz[[Lanes]:[Min FRQT Load Check Lane]],6,FALSE),"n/a")</f>
        <v>n/a</v>
      </c>
      <c r="Q389" s="17" t="str">
        <f>IFERROR(VLOOKUP($K389,wiz[[Lanes]:[Min FRQT Load Check Lane]],7,FALSE),"n/a")</f>
        <v>n/a</v>
      </c>
      <c r="R389" s="17" t="str">
        <f>IFERROR(VLOOKUP($K389,wiz[[Lanes]:[Min FRQT Load Check Lane]],8,FALSE),"n/a")</f>
        <v>n/a</v>
      </c>
      <c r="S389" s="17" t="str">
        <f>IFERROR(VLOOKUP($K389,wiz[[Lanes]:[Min FRQT Load Check Lane]],9,FALSE),"n/a")</f>
        <v>n/a</v>
      </c>
      <c r="T389" s="17" t="str">
        <f>IFERROR(VLOOKUP($K389,wiz[[Lanes]:[Min FRQT Load Check Lane]],10,FALSE),"n/a")</f>
        <v>n/a</v>
      </c>
      <c r="U389" s="17" t="str">
        <f>IFERROR(VLOOKUP($K389,wiz[[Lanes]:[Min FRQT Load Check Lane]],11,FALSE),"n/a")</f>
        <v>n/a</v>
      </c>
      <c r="V389" s="17" t="str">
        <f>IFERROR(VLOOKUP($K389,wiz[[Lanes]:[Min FRQT Load Check Lane]],12,FALSE),"n/a")</f>
        <v>n/a</v>
      </c>
      <c r="W389" s="17" t="str">
        <f>IFERROR(VLOOKUP($K389,wiz[[Lanes]:[Min FRQT Load Check Lane]],13,FALSE),"n/a")</f>
        <v>n/a</v>
      </c>
    </row>
    <row r="390" spans="2:23" x14ac:dyDescent="0.3">
      <c r="B390" s="13" t="s">
        <v>3297</v>
      </c>
      <c r="C390" s="13" t="s">
        <v>3295</v>
      </c>
      <c r="D390" s="13" t="s">
        <v>2550</v>
      </c>
      <c r="E390" s="13" t="s">
        <v>3298</v>
      </c>
      <c r="F390" s="13">
        <v>33012</v>
      </c>
      <c r="G390" s="13" t="s">
        <v>2854</v>
      </c>
      <c r="H390" s="13">
        <v>38301</v>
      </c>
      <c r="I390" s="13">
        <v>1100</v>
      </c>
      <c r="J390" s="13" t="str">
        <f>VLOOKUP(D390,'Matched Names'!$A$1:$C$52,3,FALSE)</f>
        <v xml:space="preserve">KIRKLANDS TL ONLY    |   </v>
      </c>
      <c r="K390" t="str">
        <f t="shared" si="6"/>
        <v>KIRKLANDS TL ONLY | 3301238301</v>
      </c>
      <c r="L390" s="17" t="str">
        <f>IFERROR(VLOOKUP($K390,wiz[[Lanes]:[Min FRQT Load Check Lane]],2,FALSE),"n/a")</f>
        <v>n/a</v>
      </c>
      <c r="M390" s="17" t="str">
        <f>IFERROR(VLOOKUP($K390,wiz[[Lanes]:[Min FRQT Load Check Lane]],3,FALSE),"n/a")</f>
        <v>n/a</v>
      </c>
      <c r="N390" s="17" t="str">
        <f>IFERROR(VLOOKUP($K390,wiz[[Lanes]:[Min FRQT Load Check Lane]],4,FALSE),"n/a")</f>
        <v>n/a</v>
      </c>
      <c r="O390" s="17" t="str">
        <f>IFERROR(VLOOKUP($K390,wiz[[Lanes]:[Min FRQT Load Check Lane]],5,FALSE),"n/a")</f>
        <v>n/a</v>
      </c>
      <c r="P390" s="17" t="str">
        <f>IFERROR(VLOOKUP($K390,wiz[[Lanes]:[Min FRQT Load Check Lane]],6,FALSE),"n/a")</f>
        <v>n/a</v>
      </c>
      <c r="Q390" s="17" t="str">
        <f>IFERROR(VLOOKUP($K390,wiz[[Lanes]:[Min FRQT Load Check Lane]],7,FALSE),"n/a")</f>
        <v>n/a</v>
      </c>
      <c r="R390" s="17" t="str">
        <f>IFERROR(VLOOKUP($K390,wiz[[Lanes]:[Min FRQT Load Check Lane]],8,FALSE),"n/a")</f>
        <v>n/a</v>
      </c>
      <c r="S390" s="17" t="str">
        <f>IFERROR(VLOOKUP($K390,wiz[[Lanes]:[Min FRQT Load Check Lane]],9,FALSE),"n/a")</f>
        <v>n/a</v>
      </c>
      <c r="T390" s="17" t="str">
        <f>IFERROR(VLOOKUP($K390,wiz[[Lanes]:[Min FRQT Load Check Lane]],10,FALSE),"n/a")</f>
        <v>n/a</v>
      </c>
      <c r="U390" s="17" t="str">
        <f>IFERROR(VLOOKUP($K390,wiz[[Lanes]:[Min FRQT Load Check Lane]],11,FALSE),"n/a")</f>
        <v>n/a</v>
      </c>
      <c r="V390" s="17" t="str">
        <f>IFERROR(VLOOKUP($K390,wiz[[Lanes]:[Min FRQT Load Check Lane]],12,FALSE),"n/a")</f>
        <v>n/a</v>
      </c>
      <c r="W390" s="17" t="str">
        <f>IFERROR(VLOOKUP($K390,wiz[[Lanes]:[Min FRQT Load Check Lane]],13,FALSE),"n/a")</f>
        <v>n/a</v>
      </c>
    </row>
    <row r="391" spans="2:23" x14ac:dyDescent="0.3">
      <c r="B391" s="13" t="s">
        <v>3299</v>
      </c>
      <c r="C391" s="13" t="s">
        <v>3295</v>
      </c>
      <c r="D391" s="13" t="s">
        <v>2550</v>
      </c>
      <c r="E391" s="13" t="s">
        <v>3235</v>
      </c>
      <c r="F391" s="13">
        <v>77084</v>
      </c>
      <c r="G391" s="13" t="s">
        <v>2854</v>
      </c>
      <c r="H391" s="13">
        <v>38301</v>
      </c>
      <c r="I391" s="13">
        <v>1225</v>
      </c>
      <c r="J391" s="13" t="str">
        <f>VLOOKUP(D391,'Matched Names'!$A$1:$C$52,3,FALSE)</f>
        <v xml:space="preserve">KIRKLANDS TL ONLY    |   </v>
      </c>
      <c r="K391" t="str">
        <f t="shared" si="6"/>
        <v>KIRKLANDS TL ONLY | 7708438301</v>
      </c>
      <c r="L391" s="17" t="str">
        <f>IFERROR(VLOOKUP($K391,wiz[[Lanes]:[Min FRQT Load Check Lane]],2,FALSE),"n/a")</f>
        <v>n/a</v>
      </c>
      <c r="M391" s="17" t="str">
        <f>IFERROR(VLOOKUP($K391,wiz[[Lanes]:[Min FRQT Load Check Lane]],3,FALSE),"n/a")</f>
        <v>n/a</v>
      </c>
      <c r="N391" s="17" t="str">
        <f>IFERROR(VLOOKUP($K391,wiz[[Lanes]:[Min FRQT Load Check Lane]],4,FALSE),"n/a")</f>
        <v>n/a</v>
      </c>
      <c r="O391" s="17" t="str">
        <f>IFERROR(VLOOKUP($K391,wiz[[Lanes]:[Min FRQT Load Check Lane]],5,FALSE),"n/a")</f>
        <v>n/a</v>
      </c>
      <c r="P391" s="17" t="str">
        <f>IFERROR(VLOOKUP($K391,wiz[[Lanes]:[Min FRQT Load Check Lane]],6,FALSE),"n/a")</f>
        <v>n/a</v>
      </c>
      <c r="Q391" s="17" t="str">
        <f>IFERROR(VLOOKUP($K391,wiz[[Lanes]:[Min FRQT Load Check Lane]],7,FALSE),"n/a")</f>
        <v>n/a</v>
      </c>
      <c r="R391" s="17" t="str">
        <f>IFERROR(VLOOKUP($K391,wiz[[Lanes]:[Min FRQT Load Check Lane]],8,FALSE),"n/a")</f>
        <v>n/a</v>
      </c>
      <c r="S391" s="17" t="str">
        <f>IFERROR(VLOOKUP($K391,wiz[[Lanes]:[Min FRQT Load Check Lane]],9,FALSE),"n/a")</f>
        <v>n/a</v>
      </c>
      <c r="T391" s="17" t="str">
        <f>IFERROR(VLOOKUP($K391,wiz[[Lanes]:[Min FRQT Load Check Lane]],10,FALSE),"n/a")</f>
        <v>n/a</v>
      </c>
      <c r="U391" s="17" t="str">
        <f>IFERROR(VLOOKUP($K391,wiz[[Lanes]:[Min FRQT Load Check Lane]],11,FALSE),"n/a")</f>
        <v>n/a</v>
      </c>
      <c r="V391" s="17" t="str">
        <f>IFERROR(VLOOKUP($K391,wiz[[Lanes]:[Min FRQT Load Check Lane]],12,FALSE),"n/a")</f>
        <v>n/a</v>
      </c>
      <c r="W391" s="17" t="str">
        <f>IFERROR(VLOOKUP($K391,wiz[[Lanes]:[Min FRQT Load Check Lane]],13,FALSE),"n/a")</f>
        <v>n/a</v>
      </c>
    </row>
    <row r="392" spans="2:23" x14ac:dyDescent="0.3">
      <c r="B392" s="13" t="s">
        <v>3300</v>
      </c>
      <c r="C392" s="13" t="s">
        <v>3295</v>
      </c>
      <c r="D392" s="13" t="s">
        <v>2550</v>
      </c>
      <c r="E392" s="13" t="s">
        <v>2854</v>
      </c>
      <c r="F392" s="13">
        <v>38301</v>
      </c>
      <c r="G392" s="13" t="s">
        <v>3301</v>
      </c>
      <c r="H392" s="13">
        <v>28806</v>
      </c>
      <c r="I392" s="13">
        <v>11326.2</v>
      </c>
      <c r="J392" s="13" t="str">
        <f>VLOOKUP(D392,'Matched Names'!$A$1:$C$52,3,FALSE)</f>
        <v xml:space="preserve">KIRKLANDS TL ONLY    |   </v>
      </c>
      <c r="K392" t="str">
        <f t="shared" si="6"/>
        <v>KIRKLANDS TL ONLY | 3830128806</v>
      </c>
      <c r="L392" s="17" t="str">
        <f>IFERROR(VLOOKUP($K392,wiz[[Lanes]:[Min FRQT Load Check Lane]],2,FALSE),"n/a")</f>
        <v>n/a</v>
      </c>
      <c r="M392" s="17" t="str">
        <f>IFERROR(VLOOKUP($K392,wiz[[Lanes]:[Min FRQT Load Check Lane]],3,FALSE),"n/a")</f>
        <v>n/a</v>
      </c>
      <c r="N392" s="17" t="str">
        <f>IFERROR(VLOOKUP($K392,wiz[[Lanes]:[Min FRQT Load Check Lane]],4,FALSE),"n/a")</f>
        <v>n/a</v>
      </c>
      <c r="O392" s="17" t="str">
        <f>IFERROR(VLOOKUP($K392,wiz[[Lanes]:[Min FRQT Load Check Lane]],5,FALSE),"n/a")</f>
        <v>n/a</v>
      </c>
      <c r="P392" s="17" t="str">
        <f>IFERROR(VLOOKUP($K392,wiz[[Lanes]:[Min FRQT Load Check Lane]],6,FALSE),"n/a")</f>
        <v>n/a</v>
      </c>
      <c r="Q392" s="17" t="str">
        <f>IFERROR(VLOOKUP($K392,wiz[[Lanes]:[Min FRQT Load Check Lane]],7,FALSE),"n/a")</f>
        <v>n/a</v>
      </c>
      <c r="R392" s="17" t="str">
        <f>IFERROR(VLOOKUP($K392,wiz[[Lanes]:[Min FRQT Load Check Lane]],8,FALSE),"n/a")</f>
        <v>n/a</v>
      </c>
      <c r="S392" s="17" t="str">
        <f>IFERROR(VLOOKUP($K392,wiz[[Lanes]:[Min FRQT Load Check Lane]],9,FALSE),"n/a")</f>
        <v>n/a</v>
      </c>
      <c r="T392" s="17" t="str">
        <f>IFERROR(VLOOKUP($K392,wiz[[Lanes]:[Min FRQT Load Check Lane]],10,FALSE),"n/a")</f>
        <v>n/a</v>
      </c>
      <c r="U392" s="17" t="str">
        <f>IFERROR(VLOOKUP($K392,wiz[[Lanes]:[Min FRQT Load Check Lane]],11,FALSE),"n/a")</f>
        <v>n/a</v>
      </c>
      <c r="V392" s="17" t="str">
        <f>IFERROR(VLOOKUP($K392,wiz[[Lanes]:[Min FRQT Load Check Lane]],12,FALSE),"n/a")</f>
        <v>n/a</v>
      </c>
      <c r="W392" s="17" t="str">
        <f>IFERROR(VLOOKUP($K392,wiz[[Lanes]:[Min FRQT Load Check Lane]],13,FALSE),"n/a")</f>
        <v>n/a</v>
      </c>
    </row>
    <row r="393" spans="2:23" x14ac:dyDescent="0.3">
      <c r="B393" s="13" t="s">
        <v>3302</v>
      </c>
      <c r="C393" s="13" t="s">
        <v>3295</v>
      </c>
      <c r="D393" s="13" t="s">
        <v>2550</v>
      </c>
      <c r="E393" s="13" t="s">
        <v>2854</v>
      </c>
      <c r="F393" s="13">
        <v>38301</v>
      </c>
      <c r="G393" s="13" t="s">
        <v>3200</v>
      </c>
      <c r="H393" s="13">
        <v>30903</v>
      </c>
      <c r="I393" s="13">
        <v>1197.55</v>
      </c>
      <c r="J393" s="13" t="str">
        <f>VLOOKUP(D393,'Matched Names'!$A$1:$C$52,3,FALSE)</f>
        <v xml:space="preserve">KIRKLANDS TL ONLY    |   </v>
      </c>
      <c r="K393" t="str">
        <f t="shared" si="6"/>
        <v>KIRKLANDS TL ONLY | 3830130903</v>
      </c>
      <c r="L393" s="17" t="str">
        <f>IFERROR(VLOOKUP($K393,wiz[[Lanes]:[Min FRQT Load Check Lane]],2,FALSE),"n/a")</f>
        <v>n/a</v>
      </c>
      <c r="M393" s="17" t="str">
        <f>IFERROR(VLOOKUP($K393,wiz[[Lanes]:[Min FRQT Load Check Lane]],3,FALSE),"n/a")</f>
        <v>n/a</v>
      </c>
      <c r="N393" s="17" t="str">
        <f>IFERROR(VLOOKUP($K393,wiz[[Lanes]:[Min FRQT Load Check Lane]],4,FALSE),"n/a")</f>
        <v>n/a</v>
      </c>
      <c r="O393" s="17" t="str">
        <f>IFERROR(VLOOKUP($K393,wiz[[Lanes]:[Min FRQT Load Check Lane]],5,FALSE),"n/a")</f>
        <v>n/a</v>
      </c>
      <c r="P393" s="17" t="str">
        <f>IFERROR(VLOOKUP($K393,wiz[[Lanes]:[Min FRQT Load Check Lane]],6,FALSE),"n/a")</f>
        <v>n/a</v>
      </c>
      <c r="Q393" s="17" t="str">
        <f>IFERROR(VLOOKUP($K393,wiz[[Lanes]:[Min FRQT Load Check Lane]],7,FALSE),"n/a")</f>
        <v>n/a</v>
      </c>
      <c r="R393" s="17" t="str">
        <f>IFERROR(VLOOKUP($K393,wiz[[Lanes]:[Min FRQT Load Check Lane]],8,FALSE),"n/a")</f>
        <v>n/a</v>
      </c>
      <c r="S393" s="17" t="str">
        <f>IFERROR(VLOOKUP($K393,wiz[[Lanes]:[Min FRQT Load Check Lane]],9,FALSE),"n/a")</f>
        <v>n/a</v>
      </c>
      <c r="T393" s="17" t="str">
        <f>IFERROR(VLOOKUP($K393,wiz[[Lanes]:[Min FRQT Load Check Lane]],10,FALSE),"n/a")</f>
        <v>n/a</v>
      </c>
      <c r="U393" s="17" t="str">
        <f>IFERROR(VLOOKUP($K393,wiz[[Lanes]:[Min FRQT Load Check Lane]],11,FALSE),"n/a")</f>
        <v>n/a</v>
      </c>
      <c r="V393" s="17" t="str">
        <f>IFERROR(VLOOKUP($K393,wiz[[Lanes]:[Min FRQT Load Check Lane]],12,FALSE),"n/a")</f>
        <v>n/a</v>
      </c>
      <c r="W393" s="17" t="str">
        <f>IFERROR(VLOOKUP($K393,wiz[[Lanes]:[Min FRQT Load Check Lane]],13,FALSE),"n/a")</f>
        <v>n/a</v>
      </c>
    </row>
    <row r="394" spans="2:23" x14ac:dyDescent="0.3">
      <c r="B394" s="13" t="s">
        <v>3303</v>
      </c>
      <c r="C394" s="13" t="s">
        <v>3295</v>
      </c>
      <c r="D394" s="13" t="s">
        <v>2550</v>
      </c>
      <c r="E394" s="13" t="s">
        <v>2854</v>
      </c>
      <c r="F394" s="13">
        <v>38301</v>
      </c>
      <c r="G394" s="13" t="s">
        <v>3304</v>
      </c>
      <c r="H394" s="13">
        <v>33426</v>
      </c>
      <c r="I394" s="13">
        <v>4541.76</v>
      </c>
      <c r="J394" s="13" t="str">
        <f>VLOOKUP(D394,'Matched Names'!$A$1:$C$52,3,FALSE)</f>
        <v xml:space="preserve">KIRKLANDS TL ONLY    |   </v>
      </c>
      <c r="K394" t="str">
        <f t="shared" si="6"/>
        <v>KIRKLANDS TL ONLY | 3830133426</v>
      </c>
      <c r="L394" s="17" t="str">
        <f>IFERROR(VLOOKUP($K394,wiz[[Lanes]:[Min FRQT Load Check Lane]],2,FALSE),"n/a")</f>
        <v>n/a</v>
      </c>
      <c r="M394" s="17" t="str">
        <f>IFERROR(VLOOKUP($K394,wiz[[Lanes]:[Min FRQT Load Check Lane]],3,FALSE),"n/a")</f>
        <v>n/a</v>
      </c>
      <c r="N394" s="17" t="str">
        <f>IFERROR(VLOOKUP($K394,wiz[[Lanes]:[Min FRQT Load Check Lane]],4,FALSE),"n/a")</f>
        <v>n/a</v>
      </c>
      <c r="O394" s="17" t="str">
        <f>IFERROR(VLOOKUP($K394,wiz[[Lanes]:[Min FRQT Load Check Lane]],5,FALSE),"n/a")</f>
        <v>n/a</v>
      </c>
      <c r="P394" s="17" t="str">
        <f>IFERROR(VLOOKUP($K394,wiz[[Lanes]:[Min FRQT Load Check Lane]],6,FALSE),"n/a")</f>
        <v>n/a</v>
      </c>
      <c r="Q394" s="17" t="str">
        <f>IFERROR(VLOOKUP($K394,wiz[[Lanes]:[Min FRQT Load Check Lane]],7,FALSE),"n/a")</f>
        <v>n/a</v>
      </c>
      <c r="R394" s="17" t="str">
        <f>IFERROR(VLOOKUP($K394,wiz[[Lanes]:[Min FRQT Load Check Lane]],8,FALSE),"n/a")</f>
        <v>n/a</v>
      </c>
      <c r="S394" s="17" t="str">
        <f>IFERROR(VLOOKUP($K394,wiz[[Lanes]:[Min FRQT Load Check Lane]],9,FALSE),"n/a")</f>
        <v>n/a</v>
      </c>
      <c r="T394" s="17" t="str">
        <f>IFERROR(VLOOKUP($K394,wiz[[Lanes]:[Min FRQT Load Check Lane]],10,FALSE),"n/a")</f>
        <v>n/a</v>
      </c>
      <c r="U394" s="17" t="str">
        <f>IFERROR(VLOOKUP($K394,wiz[[Lanes]:[Min FRQT Load Check Lane]],11,FALSE),"n/a")</f>
        <v>n/a</v>
      </c>
      <c r="V394" s="17" t="str">
        <f>IFERROR(VLOOKUP($K394,wiz[[Lanes]:[Min FRQT Load Check Lane]],12,FALSE),"n/a")</f>
        <v>n/a</v>
      </c>
      <c r="W394" s="17" t="str">
        <f>IFERROR(VLOOKUP($K394,wiz[[Lanes]:[Min FRQT Load Check Lane]],13,FALSE),"n/a")</f>
        <v>n/a</v>
      </c>
    </row>
    <row r="395" spans="2:23" x14ac:dyDescent="0.3">
      <c r="B395" s="13" t="s">
        <v>3305</v>
      </c>
      <c r="C395" s="13" t="s">
        <v>3295</v>
      </c>
      <c r="D395" s="13" t="s">
        <v>2550</v>
      </c>
      <c r="E395" s="13" t="s">
        <v>2854</v>
      </c>
      <c r="F395" s="13">
        <v>38301</v>
      </c>
      <c r="G395" s="13" t="s">
        <v>3306</v>
      </c>
      <c r="H395" s="13">
        <v>34201</v>
      </c>
      <c r="I395" s="13">
        <v>1923.25</v>
      </c>
      <c r="J395" s="13" t="str">
        <f>VLOOKUP(D395,'Matched Names'!$A$1:$C$52,3,FALSE)</f>
        <v xml:space="preserve">KIRKLANDS TL ONLY    |   </v>
      </c>
      <c r="K395" t="str">
        <f t="shared" si="6"/>
        <v>KIRKLANDS TL ONLY | 3830134201</v>
      </c>
      <c r="L395" s="17" t="str">
        <f>IFERROR(VLOOKUP($K395,wiz[[Lanes]:[Min FRQT Load Check Lane]],2,FALSE),"n/a")</f>
        <v>n/a</v>
      </c>
      <c r="M395" s="17" t="str">
        <f>IFERROR(VLOOKUP($K395,wiz[[Lanes]:[Min FRQT Load Check Lane]],3,FALSE),"n/a")</f>
        <v>n/a</v>
      </c>
      <c r="N395" s="17" t="str">
        <f>IFERROR(VLOOKUP($K395,wiz[[Lanes]:[Min FRQT Load Check Lane]],4,FALSE),"n/a")</f>
        <v>n/a</v>
      </c>
      <c r="O395" s="17" t="str">
        <f>IFERROR(VLOOKUP($K395,wiz[[Lanes]:[Min FRQT Load Check Lane]],5,FALSE),"n/a")</f>
        <v>n/a</v>
      </c>
      <c r="P395" s="17" t="str">
        <f>IFERROR(VLOOKUP($K395,wiz[[Lanes]:[Min FRQT Load Check Lane]],6,FALSE),"n/a")</f>
        <v>n/a</v>
      </c>
      <c r="Q395" s="17" t="str">
        <f>IFERROR(VLOOKUP($K395,wiz[[Lanes]:[Min FRQT Load Check Lane]],7,FALSE),"n/a")</f>
        <v>n/a</v>
      </c>
      <c r="R395" s="17" t="str">
        <f>IFERROR(VLOOKUP($K395,wiz[[Lanes]:[Min FRQT Load Check Lane]],8,FALSE),"n/a")</f>
        <v>n/a</v>
      </c>
      <c r="S395" s="17" t="str">
        <f>IFERROR(VLOOKUP($K395,wiz[[Lanes]:[Min FRQT Load Check Lane]],9,FALSE),"n/a")</f>
        <v>n/a</v>
      </c>
      <c r="T395" s="17" t="str">
        <f>IFERROR(VLOOKUP($K395,wiz[[Lanes]:[Min FRQT Load Check Lane]],10,FALSE),"n/a")</f>
        <v>n/a</v>
      </c>
      <c r="U395" s="17" t="str">
        <f>IFERROR(VLOOKUP($K395,wiz[[Lanes]:[Min FRQT Load Check Lane]],11,FALSE),"n/a")</f>
        <v>n/a</v>
      </c>
      <c r="V395" s="17" t="str">
        <f>IFERROR(VLOOKUP($K395,wiz[[Lanes]:[Min FRQT Load Check Lane]],12,FALSE),"n/a")</f>
        <v>n/a</v>
      </c>
      <c r="W395" s="17" t="str">
        <f>IFERROR(VLOOKUP($K395,wiz[[Lanes]:[Min FRQT Load Check Lane]],13,FALSE),"n/a")</f>
        <v>n/a</v>
      </c>
    </row>
    <row r="396" spans="2:23" x14ac:dyDescent="0.3">
      <c r="B396" s="13" t="s">
        <v>3307</v>
      </c>
      <c r="C396" s="13" t="s">
        <v>3295</v>
      </c>
      <c r="D396" s="13" t="s">
        <v>2550</v>
      </c>
      <c r="E396" s="13" t="s">
        <v>2854</v>
      </c>
      <c r="F396" s="13">
        <v>38301</v>
      </c>
      <c r="G396" s="13" t="s">
        <v>3308</v>
      </c>
      <c r="H396" s="13">
        <v>8723</v>
      </c>
      <c r="I396" s="13">
        <v>7112.6</v>
      </c>
      <c r="J396" s="13" t="str">
        <f>VLOOKUP(D396,'Matched Names'!$A$1:$C$52,3,FALSE)</f>
        <v xml:space="preserve">KIRKLANDS TL ONLY    |   </v>
      </c>
      <c r="K396" t="str">
        <f t="shared" si="6"/>
        <v>KIRKLANDS TL ONLY | 383018723</v>
      </c>
      <c r="L396" s="17">
        <f>IFERROR(VLOOKUP($K396,wiz[[Lanes]:[Min FRQT Load Check Lane]],2,FALSE),"n/a")</f>
        <v>3</v>
      </c>
      <c r="M396" s="17">
        <f>IFERROR(VLOOKUP($K396,wiz[[Lanes]:[Min FRQT Load Check Lane]],3,FALSE),"n/a")</f>
        <v>2.44</v>
      </c>
      <c r="N396" s="17">
        <f>IFERROR(VLOOKUP($K396,wiz[[Lanes]:[Min FRQT Load Check Lane]],4,FALSE),"n/a")</f>
        <v>0.23</v>
      </c>
      <c r="O396" s="17">
        <f>IFERROR(VLOOKUP($K396,wiz[[Lanes]:[Min FRQT Load Check Lane]],5,FALSE),"n/a")</f>
        <v>971</v>
      </c>
      <c r="P396" s="17">
        <f>IFERROR(VLOOKUP($K396,wiz[[Lanes]:[Min FRQT Load Check Lane]],6,FALSE),"n/a")</f>
        <v>1.64</v>
      </c>
      <c r="Q396" s="17">
        <f>IFERROR(VLOOKUP($K396,wiz[[Lanes]:[Min FRQT Load Check Lane]],7,FALSE),"n/a")</f>
        <v>55</v>
      </c>
      <c r="R396" s="17">
        <f>IFERROR(VLOOKUP($K396,wiz[[Lanes]:[Min FRQT Load Check Lane]],8,FALSE),"n/a")</f>
        <v>0.28000000000000003</v>
      </c>
      <c r="S396" s="17">
        <f>IFERROR(VLOOKUP($K396,wiz[[Lanes]:[Min FRQT Load Check Lane]],9,FALSE),"n/a")</f>
        <v>14</v>
      </c>
      <c r="T396" s="17">
        <f>IFERROR(VLOOKUP($K396,wiz[[Lanes]:[Min FRQT Load Check Lane]],10,FALSE),"n/a")</f>
        <v>-17</v>
      </c>
      <c r="U396" s="17">
        <f>IFERROR(VLOOKUP($K396,wiz[[Lanes]:[Min FRQT Load Check Lane]],11,FALSE),"n/a")</f>
        <v>56</v>
      </c>
      <c r="V396" s="17">
        <f>IFERROR(VLOOKUP($K396,wiz[[Lanes]:[Min FRQT Load Check Lane]],12,FALSE),"n/a")</f>
        <v>233</v>
      </c>
      <c r="W396" s="17">
        <f>IFERROR(VLOOKUP($K396,wiz[[Lanes]:[Min FRQT Load Check Lane]],13,FALSE),"n/a")</f>
        <v>272</v>
      </c>
    </row>
    <row r="397" spans="2:23" x14ac:dyDescent="0.3">
      <c r="B397" s="13" t="s">
        <v>3309</v>
      </c>
      <c r="C397" s="13" t="s">
        <v>3295</v>
      </c>
      <c r="D397" s="13" t="s">
        <v>2550</v>
      </c>
      <c r="E397" s="13" t="s">
        <v>2854</v>
      </c>
      <c r="F397" s="13">
        <v>38301</v>
      </c>
      <c r="G397" s="13" t="s">
        <v>3189</v>
      </c>
      <c r="H397" s="13">
        <v>34613</v>
      </c>
      <c r="I397" s="13">
        <v>16427.25</v>
      </c>
      <c r="J397" s="13" t="str">
        <f>VLOOKUP(D397,'Matched Names'!$A$1:$C$52,3,FALSE)</f>
        <v xml:space="preserve">KIRKLANDS TL ONLY    |   </v>
      </c>
      <c r="K397" t="str">
        <f t="shared" si="6"/>
        <v>KIRKLANDS TL ONLY | 3830134613</v>
      </c>
      <c r="L397" s="17" t="str">
        <f>IFERROR(VLOOKUP($K397,wiz[[Lanes]:[Min FRQT Load Check Lane]],2,FALSE),"n/a")</f>
        <v>n/a</v>
      </c>
      <c r="M397" s="17" t="str">
        <f>IFERROR(VLOOKUP($K397,wiz[[Lanes]:[Min FRQT Load Check Lane]],3,FALSE),"n/a")</f>
        <v>n/a</v>
      </c>
      <c r="N397" s="17" t="str">
        <f>IFERROR(VLOOKUP($K397,wiz[[Lanes]:[Min FRQT Load Check Lane]],4,FALSE),"n/a")</f>
        <v>n/a</v>
      </c>
      <c r="O397" s="17" t="str">
        <f>IFERROR(VLOOKUP($K397,wiz[[Lanes]:[Min FRQT Load Check Lane]],5,FALSE),"n/a")</f>
        <v>n/a</v>
      </c>
      <c r="P397" s="17" t="str">
        <f>IFERROR(VLOOKUP($K397,wiz[[Lanes]:[Min FRQT Load Check Lane]],6,FALSE),"n/a")</f>
        <v>n/a</v>
      </c>
      <c r="Q397" s="17" t="str">
        <f>IFERROR(VLOOKUP($K397,wiz[[Lanes]:[Min FRQT Load Check Lane]],7,FALSE),"n/a")</f>
        <v>n/a</v>
      </c>
      <c r="R397" s="17" t="str">
        <f>IFERROR(VLOOKUP($K397,wiz[[Lanes]:[Min FRQT Load Check Lane]],8,FALSE),"n/a")</f>
        <v>n/a</v>
      </c>
      <c r="S397" s="17" t="str">
        <f>IFERROR(VLOOKUP($K397,wiz[[Lanes]:[Min FRQT Load Check Lane]],9,FALSE),"n/a")</f>
        <v>n/a</v>
      </c>
      <c r="T397" s="17" t="str">
        <f>IFERROR(VLOOKUP($K397,wiz[[Lanes]:[Min FRQT Load Check Lane]],10,FALSE),"n/a")</f>
        <v>n/a</v>
      </c>
      <c r="U397" s="17" t="str">
        <f>IFERROR(VLOOKUP($K397,wiz[[Lanes]:[Min FRQT Load Check Lane]],11,FALSE),"n/a")</f>
        <v>n/a</v>
      </c>
      <c r="V397" s="17" t="str">
        <f>IFERROR(VLOOKUP($K397,wiz[[Lanes]:[Min FRQT Load Check Lane]],12,FALSE),"n/a")</f>
        <v>n/a</v>
      </c>
      <c r="W397" s="17" t="str">
        <f>IFERROR(VLOOKUP($K397,wiz[[Lanes]:[Min FRQT Load Check Lane]],13,FALSE),"n/a")</f>
        <v>n/a</v>
      </c>
    </row>
    <row r="398" spans="2:23" x14ac:dyDescent="0.3">
      <c r="B398" s="13" t="s">
        <v>3310</v>
      </c>
      <c r="C398" s="13" t="s">
        <v>3295</v>
      </c>
      <c r="D398" s="13" t="s">
        <v>2550</v>
      </c>
      <c r="E398" s="13" t="s">
        <v>2854</v>
      </c>
      <c r="F398" s="13">
        <v>38301</v>
      </c>
      <c r="G398" s="13" t="s">
        <v>3311</v>
      </c>
      <c r="H398" s="13">
        <v>33442</v>
      </c>
      <c r="I398" s="13">
        <v>18036.439999999999</v>
      </c>
      <c r="J398" s="13" t="str">
        <f>VLOOKUP(D398,'Matched Names'!$A$1:$C$52,3,FALSE)</f>
        <v xml:space="preserve">KIRKLANDS TL ONLY    |   </v>
      </c>
      <c r="K398" t="str">
        <f t="shared" si="6"/>
        <v>KIRKLANDS TL ONLY | 3830133442</v>
      </c>
      <c r="L398" s="17" t="str">
        <f>IFERROR(VLOOKUP($K398,wiz[[Lanes]:[Min FRQT Load Check Lane]],2,FALSE),"n/a")</f>
        <v>n/a</v>
      </c>
      <c r="M398" s="17" t="str">
        <f>IFERROR(VLOOKUP($K398,wiz[[Lanes]:[Min FRQT Load Check Lane]],3,FALSE),"n/a")</f>
        <v>n/a</v>
      </c>
      <c r="N398" s="17" t="str">
        <f>IFERROR(VLOOKUP($K398,wiz[[Lanes]:[Min FRQT Load Check Lane]],4,FALSE),"n/a")</f>
        <v>n/a</v>
      </c>
      <c r="O398" s="17" t="str">
        <f>IFERROR(VLOOKUP($K398,wiz[[Lanes]:[Min FRQT Load Check Lane]],5,FALSE),"n/a")</f>
        <v>n/a</v>
      </c>
      <c r="P398" s="17" t="str">
        <f>IFERROR(VLOOKUP($K398,wiz[[Lanes]:[Min FRQT Load Check Lane]],6,FALSE),"n/a")</f>
        <v>n/a</v>
      </c>
      <c r="Q398" s="17" t="str">
        <f>IFERROR(VLOOKUP($K398,wiz[[Lanes]:[Min FRQT Load Check Lane]],7,FALSE),"n/a")</f>
        <v>n/a</v>
      </c>
      <c r="R398" s="17" t="str">
        <f>IFERROR(VLOOKUP($K398,wiz[[Lanes]:[Min FRQT Load Check Lane]],8,FALSE),"n/a")</f>
        <v>n/a</v>
      </c>
      <c r="S398" s="17" t="str">
        <f>IFERROR(VLOOKUP($K398,wiz[[Lanes]:[Min FRQT Load Check Lane]],9,FALSE),"n/a")</f>
        <v>n/a</v>
      </c>
      <c r="T398" s="17" t="str">
        <f>IFERROR(VLOOKUP($K398,wiz[[Lanes]:[Min FRQT Load Check Lane]],10,FALSE),"n/a")</f>
        <v>n/a</v>
      </c>
      <c r="U398" s="17" t="str">
        <f>IFERROR(VLOOKUP($K398,wiz[[Lanes]:[Min FRQT Load Check Lane]],11,FALSE),"n/a")</f>
        <v>n/a</v>
      </c>
      <c r="V398" s="17" t="str">
        <f>IFERROR(VLOOKUP($K398,wiz[[Lanes]:[Min FRQT Load Check Lane]],12,FALSE),"n/a")</f>
        <v>n/a</v>
      </c>
      <c r="W398" s="17" t="str">
        <f>IFERROR(VLOOKUP($K398,wiz[[Lanes]:[Min FRQT Load Check Lane]],13,FALSE),"n/a")</f>
        <v>n/a</v>
      </c>
    </row>
    <row r="399" spans="2:23" x14ac:dyDescent="0.3">
      <c r="B399" s="13" t="s">
        <v>3312</v>
      </c>
      <c r="C399" s="13" t="s">
        <v>3295</v>
      </c>
      <c r="D399" s="13" t="s">
        <v>2550</v>
      </c>
      <c r="E399" s="13" t="s">
        <v>2854</v>
      </c>
      <c r="F399" s="13">
        <v>38301</v>
      </c>
      <c r="G399" s="13" t="s">
        <v>3313</v>
      </c>
      <c r="H399" s="13">
        <v>39540</v>
      </c>
      <c r="I399" s="13">
        <v>1037.8499999999999</v>
      </c>
      <c r="J399" s="13" t="str">
        <f>VLOOKUP(D399,'Matched Names'!$A$1:$C$52,3,FALSE)</f>
        <v xml:space="preserve">KIRKLANDS TL ONLY    |   </v>
      </c>
      <c r="K399" t="str">
        <f t="shared" si="6"/>
        <v>KIRKLANDS TL ONLY | 3830139540</v>
      </c>
      <c r="L399" s="17" t="str">
        <f>IFERROR(VLOOKUP($K399,wiz[[Lanes]:[Min FRQT Load Check Lane]],2,FALSE),"n/a")</f>
        <v>n/a</v>
      </c>
      <c r="M399" s="17" t="str">
        <f>IFERROR(VLOOKUP($K399,wiz[[Lanes]:[Min FRQT Load Check Lane]],3,FALSE),"n/a")</f>
        <v>n/a</v>
      </c>
      <c r="N399" s="17" t="str">
        <f>IFERROR(VLOOKUP($K399,wiz[[Lanes]:[Min FRQT Load Check Lane]],4,FALSE),"n/a")</f>
        <v>n/a</v>
      </c>
      <c r="O399" s="17" t="str">
        <f>IFERROR(VLOOKUP($K399,wiz[[Lanes]:[Min FRQT Load Check Lane]],5,FALSE),"n/a")</f>
        <v>n/a</v>
      </c>
      <c r="P399" s="17" t="str">
        <f>IFERROR(VLOOKUP($K399,wiz[[Lanes]:[Min FRQT Load Check Lane]],6,FALSE),"n/a")</f>
        <v>n/a</v>
      </c>
      <c r="Q399" s="17" t="str">
        <f>IFERROR(VLOOKUP($K399,wiz[[Lanes]:[Min FRQT Load Check Lane]],7,FALSE),"n/a")</f>
        <v>n/a</v>
      </c>
      <c r="R399" s="17" t="str">
        <f>IFERROR(VLOOKUP($K399,wiz[[Lanes]:[Min FRQT Load Check Lane]],8,FALSE),"n/a")</f>
        <v>n/a</v>
      </c>
      <c r="S399" s="17" t="str">
        <f>IFERROR(VLOOKUP($K399,wiz[[Lanes]:[Min FRQT Load Check Lane]],9,FALSE),"n/a")</f>
        <v>n/a</v>
      </c>
      <c r="T399" s="17" t="str">
        <f>IFERROR(VLOOKUP($K399,wiz[[Lanes]:[Min FRQT Load Check Lane]],10,FALSE),"n/a")</f>
        <v>n/a</v>
      </c>
      <c r="U399" s="17" t="str">
        <f>IFERROR(VLOOKUP($K399,wiz[[Lanes]:[Min FRQT Load Check Lane]],11,FALSE),"n/a")</f>
        <v>n/a</v>
      </c>
      <c r="V399" s="17" t="str">
        <f>IFERROR(VLOOKUP($K399,wiz[[Lanes]:[Min FRQT Load Check Lane]],12,FALSE),"n/a")</f>
        <v>n/a</v>
      </c>
      <c r="W399" s="17" t="str">
        <f>IFERROR(VLOOKUP($K399,wiz[[Lanes]:[Min FRQT Load Check Lane]],13,FALSE),"n/a")</f>
        <v>n/a</v>
      </c>
    </row>
    <row r="400" spans="2:23" x14ac:dyDescent="0.3">
      <c r="B400" s="13" t="s">
        <v>3314</v>
      </c>
      <c r="C400" s="13" t="s">
        <v>3295</v>
      </c>
      <c r="D400" s="13" t="s">
        <v>2550</v>
      </c>
      <c r="E400" s="13" t="s">
        <v>2854</v>
      </c>
      <c r="F400" s="13">
        <v>38301</v>
      </c>
      <c r="G400" s="13" t="s">
        <v>3315</v>
      </c>
      <c r="H400" s="13">
        <v>22033</v>
      </c>
      <c r="I400" s="13">
        <v>2190.1</v>
      </c>
      <c r="J400" s="13" t="str">
        <f>VLOOKUP(D400,'Matched Names'!$A$1:$C$52,3,FALSE)</f>
        <v xml:space="preserve">KIRKLANDS TL ONLY    |   </v>
      </c>
      <c r="K400" t="str">
        <f t="shared" si="6"/>
        <v>KIRKLANDS TL ONLY | 3830122033</v>
      </c>
      <c r="L400" s="17" t="str">
        <f>IFERROR(VLOOKUP($K400,wiz[[Lanes]:[Min FRQT Load Check Lane]],2,FALSE),"n/a")</f>
        <v>n/a</v>
      </c>
      <c r="M400" s="17" t="str">
        <f>IFERROR(VLOOKUP($K400,wiz[[Lanes]:[Min FRQT Load Check Lane]],3,FALSE),"n/a")</f>
        <v>n/a</v>
      </c>
      <c r="N400" s="17" t="str">
        <f>IFERROR(VLOOKUP($K400,wiz[[Lanes]:[Min FRQT Load Check Lane]],4,FALSE),"n/a")</f>
        <v>n/a</v>
      </c>
      <c r="O400" s="17" t="str">
        <f>IFERROR(VLOOKUP($K400,wiz[[Lanes]:[Min FRQT Load Check Lane]],5,FALSE),"n/a")</f>
        <v>n/a</v>
      </c>
      <c r="P400" s="17" t="str">
        <f>IFERROR(VLOOKUP($K400,wiz[[Lanes]:[Min FRQT Load Check Lane]],6,FALSE),"n/a")</f>
        <v>n/a</v>
      </c>
      <c r="Q400" s="17" t="str">
        <f>IFERROR(VLOOKUP($K400,wiz[[Lanes]:[Min FRQT Load Check Lane]],7,FALSE),"n/a")</f>
        <v>n/a</v>
      </c>
      <c r="R400" s="17" t="str">
        <f>IFERROR(VLOOKUP($K400,wiz[[Lanes]:[Min FRQT Load Check Lane]],8,FALSE),"n/a")</f>
        <v>n/a</v>
      </c>
      <c r="S400" s="17" t="str">
        <f>IFERROR(VLOOKUP($K400,wiz[[Lanes]:[Min FRQT Load Check Lane]],9,FALSE),"n/a")</f>
        <v>n/a</v>
      </c>
      <c r="T400" s="17" t="str">
        <f>IFERROR(VLOOKUP($K400,wiz[[Lanes]:[Min FRQT Load Check Lane]],10,FALSE),"n/a")</f>
        <v>n/a</v>
      </c>
      <c r="U400" s="17" t="str">
        <f>IFERROR(VLOOKUP($K400,wiz[[Lanes]:[Min FRQT Load Check Lane]],11,FALSE),"n/a")</f>
        <v>n/a</v>
      </c>
      <c r="V400" s="17" t="str">
        <f>IFERROR(VLOOKUP($K400,wiz[[Lanes]:[Min FRQT Load Check Lane]],12,FALSE),"n/a")</f>
        <v>n/a</v>
      </c>
      <c r="W400" s="17" t="str">
        <f>IFERROR(VLOOKUP($K400,wiz[[Lanes]:[Min FRQT Load Check Lane]],13,FALSE),"n/a")</f>
        <v>n/a</v>
      </c>
    </row>
    <row r="401" spans="2:23" x14ac:dyDescent="0.3">
      <c r="B401" s="13" t="s">
        <v>3316</v>
      </c>
      <c r="C401" s="13" t="s">
        <v>3295</v>
      </c>
      <c r="D401" s="13" t="s">
        <v>2550</v>
      </c>
      <c r="E401" s="13" t="s">
        <v>2854</v>
      </c>
      <c r="F401" s="13">
        <v>38301</v>
      </c>
      <c r="G401" s="13" t="s">
        <v>3317</v>
      </c>
      <c r="H401" s="13">
        <v>28302</v>
      </c>
      <c r="I401" s="13">
        <v>14660.85</v>
      </c>
      <c r="J401" s="13" t="str">
        <f>VLOOKUP(D401,'Matched Names'!$A$1:$C$52,3,FALSE)</f>
        <v xml:space="preserve">KIRKLANDS TL ONLY    |   </v>
      </c>
      <c r="K401" t="str">
        <f t="shared" si="6"/>
        <v>KIRKLANDS TL ONLY | 3830128302</v>
      </c>
      <c r="L401" s="17" t="str">
        <f>IFERROR(VLOOKUP($K401,wiz[[Lanes]:[Min FRQT Load Check Lane]],2,FALSE),"n/a")</f>
        <v>n/a</v>
      </c>
      <c r="M401" s="17" t="str">
        <f>IFERROR(VLOOKUP($K401,wiz[[Lanes]:[Min FRQT Load Check Lane]],3,FALSE),"n/a")</f>
        <v>n/a</v>
      </c>
      <c r="N401" s="17" t="str">
        <f>IFERROR(VLOOKUP($K401,wiz[[Lanes]:[Min FRQT Load Check Lane]],4,FALSE),"n/a")</f>
        <v>n/a</v>
      </c>
      <c r="O401" s="17" t="str">
        <f>IFERROR(VLOOKUP($K401,wiz[[Lanes]:[Min FRQT Load Check Lane]],5,FALSE),"n/a")</f>
        <v>n/a</v>
      </c>
      <c r="P401" s="17" t="str">
        <f>IFERROR(VLOOKUP($K401,wiz[[Lanes]:[Min FRQT Load Check Lane]],6,FALSE),"n/a")</f>
        <v>n/a</v>
      </c>
      <c r="Q401" s="17" t="str">
        <f>IFERROR(VLOOKUP($K401,wiz[[Lanes]:[Min FRQT Load Check Lane]],7,FALSE),"n/a")</f>
        <v>n/a</v>
      </c>
      <c r="R401" s="17" t="str">
        <f>IFERROR(VLOOKUP($K401,wiz[[Lanes]:[Min FRQT Load Check Lane]],8,FALSE),"n/a")</f>
        <v>n/a</v>
      </c>
      <c r="S401" s="17" t="str">
        <f>IFERROR(VLOOKUP($K401,wiz[[Lanes]:[Min FRQT Load Check Lane]],9,FALSE),"n/a")</f>
        <v>n/a</v>
      </c>
      <c r="T401" s="17" t="str">
        <f>IFERROR(VLOOKUP($K401,wiz[[Lanes]:[Min FRQT Load Check Lane]],10,FALSE),"n/a")</f>
        <v>n/a</v>
      </c>
      <c r="U401" s="17" t="str">
        <f>IFERROR(VLOOKUP($K401,wiz[[Lanes]:[Min FRQT Load Check Lane]],11,FALSE),"n/a")</f>
        <v>n/a</v>
      </c>
      <c r="V401" s="17" t="str">
        <f>IFERROR(VLOOKUP($K401,wiz[[Lanes]:[Min FRQT Load Check Lane]],12,FALSE),"n/a")</f>
        <v>n/a</v>
      </c>
      <c r="W401" s="17" t="str">
        <f>IFERROR(VLOOKUP($K401,wiz[[Lanes]:[Min FRQT Load Check Lane]],13,FALSE),"n/a")</f>
        <v>n/a</v>
      </c>
    </row>
    <row r="402" spans="2:23" x14ac:dyDescent="0.3">
      <c r="B402" s="13" t="s">
        <v>3318</v>
      </c>
      <c r="C402" s="13" t="s">
        <v>3295</v>
      </c>
      <c r="D402" s="13" t="s">
        <v>2550</v>
      </c>
      <c r="E402" s="13" t="s">
        <v>2854</v>
      </c>
      <c r="F402" s="13">
        <v>38301</v>
      </c>
      <c r="G402" s="13" t="s">
        <v>3319</v>
      </c>
      <c r="H402" s="13">
        <v>33913</v>
      </c>
      <c r="I402" s="13">
        <v>2091.88</v>
      </c>
      <c r="J402" s="13" t="str">
        <f>VLOOKUP(D402,'Matched Names'!$A$1:$C$52,3,FALSE)</f>
        <v xml:space="preserve">KIRKLANDS TL ONLY    |   </v>
      </c>
      <c r="K402" t="str">
        <f t="shared" si="6"/>
        <v>KIRKLANDS TL ONLY | 3830133913</v>
      </c>
      <c r="L402" s="17" t="str">
        <f>IFERROR(VLOOKUP($K402,wiz[[Lanes]:[Min FRQT Load Check Lane]],2,FALSE),"n/a")</f>
        <v>n/a</v>
      </c>
      <c r="M402" s="17" t="str">
        <f>IFERROR(VLOOKUP($K402,wiz[[Lanes]:[Min FRQT Load Check Lane]],3,FALSE),"n/a")</f>
        <v>n/a</v>
      </c>
      <c r="N402" s="17" t="str">
        <f>IFERROR(VLOOKUP($K402,wiz[[Lanes]:[Min FRQT Load Check Lane]],4,FALSE),"n/a")</f>
        <v>n/a</v>
      </c>
      <c r="O402" s="17" t="str">
        <f>IFERROR(VLOOKUP($K402,wiz[[Lanes]:[Min FRQT Load Check Lane]],5,FALSE),"n/a")</f>
        <v>n/a</v>
      </c>
      <c r="P402" s="17" t="str">
        <f>IFERROR(VLOOKUP($K402,wiz[[Lanes]:[Min FRQT Load Check Lane]],6,FALSE),"n/a")</f>
        <v>n/a</v>
      </c>
      <c r="Q402" s="17" t="str">
        <f>IFERROR(VLOOKUP($K402,wiz[[Lanes]:[Min FRQT Load Check Lane]],7,FALSE),"n/a")</f>
        <v>n/a</v>
      </c>
      <c r="R402" s="17" t="str">
        <f>IFERROR(VLOOKUP($K402,wiz[[Lanes]:[Min FRQT Load Check Lane]],8,FALSE),"n/a")</f>
        <v>n/a</v>
      </c>
      <c r="S402" s="17" t="str">
        <f>IFERROR(VLOOKUP($K402,wiz[[Lanes]:[Min FRQT Load Check Lane]],9,FALSE),"n/a")</f>
        <v>n/a</v>
      </c>
      <c r="T402" s="17" t="str">
        <f>IFERROR(VLOOKUP($K402,wiz[[Lanes]:[Min FRQT Load Check Lane]],10,FALSE),"n/a")</f>
        <v>n/a</v>
      </c>
      <c r="U402" s="17" t="str">
        <f>IFERROR(VLOOKUP($K402,wiz[[Lanes]:[Min FRQT Load Check Lane]],11,FALSE),"n/a")</f>
        <v>n/a</v>
      </c>
      <c r="V402" s="17" t="str">
        <f>IFERROR(VLOOKUP($K402,wiz[[Lanes]:[Min FRQT Load Check Lane]],12,FALSE),"n/a")</f>
        <v>n/a</v>
      </c>
      <c r="W402" s="17" t="str">
        <f>IFERROR(VLOOKUP($K402,wiz[[Lanes]:[Min FRQT Load Check Lane]],13,FALSE),"n/a")</f>
        <v>n/a</v>
      </c>
    </row>
    <row r="403" spans="2:23" x14ac:dyDescent="0.3">
      <c r="B403" s="13" t="s">
        <v>3320</v>
      </c>
      <c r="C403" s="13" t="s">
        <v>3295</v>
      </c>
      <c r="D403" s="13" t="s">
        <v>2550</v>
      </c>
      <c r="E403" s="13" t="s">
        <v>2854</v>
      </c>
      <c r="F403" s="13">
        <v>38301</v>
      </c>
      <c r="G403" s="13" t="s">
        <v>3321</v>
      </c>
      <c r="H403" s="13">
        <v>32608</v>
      </c>
      <c r="I403" s="13">
        <v>15479.1</v>
      </c>
      <c r="J403" s="13" t="str">
        <f>VLOOKUP(D403,'Matched Names'!$A$1:$C$52,3,FALSE)</f>
        <v xml:space="preserve">KIRKLANDS TL ONLY    |   </v>
      </c>
      <c r="K403" t="str">
        <f t="shared" si="6"/>
        <v>KIRKLANDS TL ONLY | 3830132608</v>
      </c>
      <c r="L403" s="17" t="str">
        <f>IFERROR(VLOOKUP($K403,wiz[[Lanes]:[Min FRQT Load Check Lane]],2,FALSE),"n/a")</f>
        <v>n/a</v>
      </c>
      <c r="M403" s="17" t="str">
        <f>IFERROR(VLOOKUP($K403,wiz[[Lanes]:[Min FRQT Load Check Lane]],3,FALSE),"n/a")</f>
        <v>n/a</v>
      </c>
      <c r="N403" s="17" t="str">
        <f>IFERROR(VLOOKUP($K403,wiz[[Lanes]:[Min FRQT Load Check Lane]],4,FALSE),"n/a")</f>
        <v>n/a</v>
      </c>
      <c r="O403" s="17" t="str">
        <f>IFERROR(VLOOKUP($K403,wiz[[Lanes]:[Min FRQT Load Check Lane]],5,FALSE),"n/a")</f>
        <v>n/a</v>
      </c>
      <c r="P403" s="17" t="str">
        <f>IFERROR(VLOOKUP($K403,wiz[[Lanes]:[Min FRQT Load Check Lane]],6,FALSE),"n/a")</f>
        <v>n/a</v>
      </c>
      <c r="Q403" s="17" t="str">
        <f>IFERROR(VLOOKUP($K403,wiz[[Lanes]:[Min FRQT Load Check Lane]],7,FALSE),"n/a")</f>
        <v>n/a</v>
      </c>
      <c r="R403" s="17" t="str">
        <f>IFERROR(VLOOKUP($K403,wiz[[Lanes]:[Min FRQT Load Check Lane]],8,FALSE),"n/a")</f>
        <v>n/a</v>
      </c>
      <c r="S403" s="17" t="str">
        <f>IFERROR(VLOOKUP($K403,wiz[[Lanes]:[Min FRQT Load Check Lane]],9,FALSE),"n/a")</f>
        <v>n/a</v>
      </c>
      <c r="T403" s="17" t="str">
        <f>IFERROR(VLOOKUP($K403,wiz[[Lanes]:[Min FRQT Load Check Lane]],10,FALSE),"n/a")</f>
        <v>n/a</v>
      </c>
      <c r="U403" s="17" t="str">
        <f>IFERROR(VLOOKUP($K403,wiz[[Lanes]:[Min FRQT Load Check Lane]],11,FALSE),"n/a")</f>
        <v>n/a</v>
      </c>
      <c r="V403" s="17" t="str">
        <f>IFERROR(VLOOKUP($K403,wiz[[Lanes]:[Min FRQT Load Check Lane]],12,FALSE),"n/a")</f>
        <v>n/a</v>
      </c>
      <c r="W403" s="17" t="str">
        <f>IFERROR(VLOOKUP($K403,wiz[[Lanes]:[Min FRQT Load Check Lane]],13,FALSE),"n/a")</f>
        <v>n/a</v>
      </c>
    </row>
    <row r="404" spans="2:23" x14ac:dyDescent="0.3">
      <c r="B404" s="13" t="s">
        <v>3322</v>
      </c>
      <c r="C404" s="13" t="s">
        <v>3295</v>
      </c>
      <c r="D404" s="13" t="s">
        <v>2550</v>
      </c>
      <c r="E404" s="13" t="s">
        <v>2854</v>
      </c>
      <c r="F404" s="13">
        <v>38301</v>
      </c>
      <c r="G404" s="13" t="s">
        <v>3323</v>
      </c>
      <c r="H404" s="13">
        <v>28056</v>
      </c>
      <c r="I404" s="13">
        <v>1038.28</v>
      </c>
      <c r="J404" s="13" t="str">
        <f>VLOOKUP(D404,'Matched Names'!$A$1:$C$52,3,FALSE)</f>
        <v xml:space="preserve">KIRKLANDS TL ONLY    |   </v>
      </c>
      <c r="K404" t="str">
        <f t="shared" si="6"/>
        <v>KIRKLANDS TL ONLY | 3830128056</v>
      </c>
      <c r="L404" s="17" t="str">
        <f>IFERROR(VLOOKUP($K404,wiz[[Lanes]:[Min FRQT Load Check Lane]],2,FALSE),"n/a")</f>
        <v>n/a</v>
      </c>
      <c r="M404" s="17" t="str">
        <f>IFERROR(VLOOKUP($K404,wiz[[Lanes]:[Min FRQT Load Check Lane]],3,FALSE),"n/a")</f>
        <v>n/a</v>
      </c>
      <c r="N404" s="17" t="str">
        <f>IFERROR(VLOOKUP($K404,wiz[[Lanes]:[Min FRQT Load Check Lane]],4,FALSE),"n/a")</f>
        <v>n/a</v>
      </c>
      <c r="O404" s="17" t="str">
        <f>IFERROR(VLOOKUP($K404,wiz[[Lanes]:[Min FRQT Load Check Lane]],5,FALSE),"n/a")</f>
        <v>n/a</v>
      </c>
      <c r="P404" s="17" t="str">
        <f>IFERROR(VLOOKUP($K404,wiz[[Lanes]:[Min FRQT Load Check Lane]],6,FALSE),"n/a")</f>
        <v>n/a</v>
      </c>
      <c r="Q404" s="17" t="str">
        <f>IFERROR(VLOOKUP($K404,wiz[[Lanes]:[Min FRQT Load Check Lane]],7,FALSE),"n/a")</f>
        <v>n/a</v>
      </c>
      <c r="R404" s="17" t="str">
        <f>IFERROR(VLOOKUP($K404,wiz[[Lanes]:[Min FRQT Load Check Lane]],8,FALSE),"n/a")</f>
        <v>n/a</v>
      </c>
      <c r="S404" s="17" t="str">
        <f>IFERROR(VLOOKUP($K404,wiz[[Lanes]:[Min FRQT Load Check Lane]],9,FALSE),"n/a")</f>
        <v>n/a</v>
      </c>
      <c r="T404" s="17" t="str">
        <f>IFERROR(VLOOKUP($K404,wiz[[Lanes]:[Min FRQT Load Check Lane]],10,FALSE),"n/a")</f>
        <v>n/a</v>
      </c>
      <c r="U404" s="17" t="str">
        <f>IFERROR(VLOOKUP($K404,wiz[[Lanes]:[Min FRQT Load Check Lane]],11,FALSE),"n/a")</f>
        <v>n/a</v>
      </c>
      <c r="V404" s="17" t="str">
        <f>IFERROR(VLOOKUP($K404,wiz[[Lanes]:[Min FRQT Load Check Lane]],12,FALSE),"n/a")</f>
        <v>n/a</v>
      </c>
      <c r="W404" s="17" t="str">
        <f>IFERROR(VLOOKUP($K404,wiz[[Lanes]:[Min FRQT Load Check Lane]],13,FALSE),"n/a")</f>
        <v>n/a</v>
      </c>
    </row>
    <row r="405" spans="2:23" x14ac:dyDescent="0.3">
      <c r="B405" s="13" t="s">
        <v>3324</v>
      </c>
      <c r="C405" s="13" t="s">
        <v>3295</v>
      </c>
      <c r="D405" s="13" t="s">
        <v>2550</v>
      </c>
      <c r="E405" s="13" t="s">
        <v>2854</v>
      </c>
      <c r="F405" s="13">
        <v>38301</v>
      </c>
      <c r="G405" s="13" t="s">
        <v>3325</v>
      </c>
      <c r="H405" s="13">
        <v>85338</v>
      </c>
      <c r="I405" s="13">
        <v>6075</v>
      </c>
      <c r="J405" s="13" t="str">
        <f>VLOOKUP(D405,'Matched Names'!$A$1:$C$52,3,FALSE)</f>
        <v xml:space="preserve">KIRKLANDS TL ONLY    |   </v>
      </c>
      <c r="K405" t="str">
        <f t="shared" si="6"/>
        <v>KIRKLANDS TL ONLY | 3830185338</v>
      </c>
      <c r="L405" s="17" t="str">
        <f>IFERROR(VLOOKUP($K405,wiz[[Lanes]:[Min FRQT Load Check Lane]],2,FALSE),"n/a")</f>
        <v>n/a</v>
      </c>
      <c r="M405" s="17" t="str">
        <f>IFERROR(VLOOKUP($K405,wiz[[Lanes]:[Min FRQT Load Check Lane]],3,FALSE),"n/a")</f>
        <v>n/a</v>
      </c>
      <c r="N405" s="17" t="str">
        <f>IFERROR(VLOOKUP($K405,wiz[[Lanes]:[Min FRQT Load Check Lane]],4,FALSE),"n/a")</f>
        <v>n/a</v>
      </c>
      <c r="O405" s="17" t="str">
        <f>IFERROR(VLOOKUP($K405,wiz[[Lanes]:[Min FRQT Load Check Lane]],5,FALSE),"n/a")</f>
        <v>n/a</v>
      </c>
      <c r="P405" s="17" t="str">
        <f>IFERROR(VLOOKUP($K405,wiz[[Lanes]:[Min FRQT Load Check Lane]],6,FALSE),"n/a")</f>
        <v>n/a</v>
      </c>
      <c r="Q405" s="17" t="str">
        <f>IFERROR(VLOOKUP($K405,wiz[[Lanes]:[Min FRQT Load Check Lane]],7,FALSE),"n/a")</f>
        <v>n/a</v>
      </c>
      <c r="R405" s="17" t="str">
        <f>IFERROR(VLOOKUP($K405,wiz[[Lanes]:[Min FRQT Load Check Lane]],8,FALSE),"n/a")</f>
        <v>n/a</v>
      </c>
      <c r="S405" s="17" t="str">
        <f>IFERROR(VLOOKUP($K405,wiz[[Lanes]:[Min FRQT Load Check Lane]],9,FALSE),"n/a")</f>
        <v>n/a</v>
      </c>
      <c r="T405" s="17" t="str">
        <f>IFERROR(VLOOKUP($K405,wiz[[Lanes]:[Min FRQT Load Check Lane]],10,FALSE),"n/a")</f>
        <v>n/a</v>
      </c>
      <c r="U405" s="17" t="str">
        <f>IFERROR(VLOOKUP($K405,wiz[[Lanes]:[Min FRQT Load Check Lane]],11,FALSE),"n/a")</f>
        <v>n/a</v>
      </c>
      <c r="V405" s="17" t="str">
        <f>IFERROR(VLOOKUP($K405,wiz[[Lanes]:[Min FRQT Load Check Lane]],12,FALSE),"n/a")</f>
        <v>n/a</v>
      </c>
      <c r="W405" s="17" t="str">
        <f>IFERROR(VLOOKUP($K405,wiz[[Lanes]:[Min FRQT Load Check Lane]],13,FALSE),"n/a")</f>
        <v>n/a</v>
      </c>
    </row>
    <row r="406" spans="2:23" x14ac:dyDescent="0.3">
      <c r="B406" s="13" t="s">
        <v>3326</v>
      </c>
      <c r="C406" s="13" t="s">
        <v>3295</v>
      </c>
      <c r="D406" s="13" t="s">
        <v>2550</v>
      </c>
      <c r="E406" s="13" t="s">
        <v>2854</v>
      </c>
      <c r="F406" s="13">
        <v>38301</v>
      </c>
      <c r="G406" s="13" t="s">
        <v>3148</v>
      </c>
      <c r="H406" s="13">
        <v>27408</v>
      </c>
      <c r="I406" s="13">
        <v>1295.5999999999999</v>
      </c>
      <c r="J406" s="13" t="str">
        <f>VLOOKUP(D406,'Matched Names'!$A$1:$C$52,3,FALSE)</f>
        <v xml:space="preserve">KIRKLANDS TL ONLY    |   </v>
      </c>
      <c r="K406" t="str">
        <f t="shared" si="6"/>
        <v>KIRKLANDS TL ONLY | 3830127408</v>
      </c>
      <c r="L406" s="17" t="str">
        <f>IFERROR(VLOOKUP($K406,wiz[[Lanes]:[Min FRQT Load Check Lane]],2,FALSE),"n/a")</f>
        <v>n/a</v>
      </c>
      <c r="M406" s="17" t="str">
        <f>IFERROR(VLOOKUP($K406,wiz[[Lanes]:[Min FRQT Load Check Lane]],3,FALSE),"n/a")</f>
        <v>n/a</v>
      </c>
      <c r="N406" s="17" t="str">
        <f>IFERROR(VLOOKUP($K406,wiz[[Lanes]:[Min FRQT Load Check Lane]],4,FALSE),"n/a")</f>
        <v>n/a</v>
      </c>
      <c r="O406" s="17" t="str">
        <f>IFERROR(VLOOKUP($K406,wiz[[Lanes]:[Min FRQT Load Check Lane]],5,FALSE),"n/a")</f>
        <v>n/a</v>
      </c>
      <c r="P406" s="17" t="str">
        <f>IFERROR(VLOOKUP($K406,wiz[[Lanes]:[Min FRQT Load Check Lane]],6,FALSE),"n/a")</f>
        <v>n/a</v>
      </c>
      <c r="Q406" s="17" t="str">
        <f>IFERROR(VLOOKUP($K406,wiz[[Lanes]:[Min FRQT Load Check Lane]],7,FALSE),"n/a")</f>
        <v>n/a</v>
      </c>
      <c r="R406" s="17" t="str">
        <f>IFERROR(VLOOKUP($K406,wiz[[Lanes]:[Min FRQT Load Check Lane]],8,FALSE),"n/a")</f>
        <v>n/a</v>
      </c>
      <c r="S406" s="17" t="str">
        <f>IFERROR(VLOOKUP($K406,wiz[[Lanes]:[Min FRQT Load Check Lane]],9,FALSE),"n/a")</f>
        <v>n/a</v>
      </c>
      <c r="T406" s="17" t="str">
        <f>IFERROR(VLOOKUP($K406,wiz[[Lanes]:[Min FRQT Load Check Lane]],10,FALSE),"n/a")</f>
        <v>n/a</v>
      </c>
      <c r="U406" s="17" t="str">
        <f>IFERROR(VLOOKUP($K406,wiz[[Lanes]:[Min FRQT Load Check Lane]],11,FALSE),"n/a")</f>
        <v>n/a</v>
      </c>
      <c r="V406" s="17" t="str">
        <f>IFERROR(VLOOKUP($K406,wiz[[Lanes]:[Min FRQT Load Check Lane]],12,FALSE),"n/a")</f>
        <v>n/a</v>
      </c>
      <c r="W406" s="17" t="str">
        <f>IFERROR(VLOOKUP($K406,wiz[[Lanes]:[Min FRQT Load Check Lane]],13,FALSE),"n/a")</f>
        <v>n/a</v>
      </c>
    </row>
    <row r="407" spans="2:23" x14ac:dyDescent="0.3">
      <c r="B407" s="13" t="s">
        <v>3327</v>
      </c>
      <c r="C407" s="13" t="s">
        <v>3295</v>
      </c>
      <c r="D407" s="13" t="s">
        <v>2550</v>
      </c>
      <c r="E407" s="13" t="s">
        <v>2854</v>
      </c>
      <c r="F407" s="13">
        <v>38301</v>
      </c>
      <c r="G407" s="13" t="s">
        <v>3328</v>
      </c>
      <c r="H407" s="13">
        <v>27834</v>
      </c>
      <c r="I407" s="13">
        <v>16419.55</v>
      </c>
      <c r="J407" s="13" t="str">
        <f>VLOOKUP(D407,'Matched Names'!$A$1:$C$52,3,FALSE)</f>
        <v xml:space="preserve">KIRKLANDS TL ONLY    |   </v>
      </c>
      <c r="K407" t="str">
        <f t="shared" si="6"/>
        <v>KIRKLANDS TL ONLY | 3830127834</v>
      </c>
      <c r="L407" s="17" t="str">
        <f>IFERROR(VLOOKUP($K407,wiz[[Lanes]:[Min FRQT Load Check Lane]],2,FALSE),"n/a")</f>
        <v>n/a</v>
      </c>
      <c r="M407" s="17" t="str">
        <f>IFERROR(VLOOKUP($K407,wiz[[Lanes]:[Min FRQT Load Check Lane]],3,FALSE),"n/a")</f>
        <v>n/a</v>
      </c>
      <c r="N407" s="17" t="str">
        <f>IFERROR(VLOOKUP($K407,wiz[[Lanes]:[Min FRQT Load Check Lane]],4,FALSE),"n/a")</f>
        <v>n/a</v>
      </c>
      <c r="O407" s="17" t="str">
        <f>IFERROR(VLOOKUP($K407,wiz[[Lanes]:[Min FRQT Load Check Lane]],5,FALSE),"n/a")</f>
        <v>n/a</v>
      </c>
      <c r="P407" s="17" t="str">
        <f>IFERROR(VLOOKUP($K407,wiz[[Lanes]:[Min FRQT Load Check Lane]],6,FALSE),"n/a")</f>
        <v>n/a</v>
      </c>
      <c r="Q407" s="17" t="str">
        <f>IFERROR(VLOOKUP($K407,wiz[[Lanes]:[Min FRQT Load Check Lane]],7,FALSE),"n/a")</f>
        <v>n/a</v>
      </c>
      <c r="R407" s="17" t="str">
        <f>IFERROR(VLOOKUP($K407,wiz[[Lanes]:[Min FRQT Load Check Lane]],8,FALSE),"n/a")</f>
        <v>n/a</v>
      </c>
      <c r="S407" s="17" t="str">
        <f>IFERROR(VLOOKUP($K407,wiz[[Lanes]:[Min FRQT Load Check Lane]],9,FALSE),"n/a")</f>
        <v>n/a</v>
      </c>
      <c r="T407" s="17" t="str">
        <f>IFERROR(VLOOKUP($K407,wiz[[Lanes]:[Min FRQT Load Check Lane]],10,FALSE),"n/a")</f>
        <v>n/a</v>
      </c>
      <c r="U407" s="17" t="str">
        <f>IFERROR(VLOOKUP($K407,wiz[[Lanes]:[Min FRQT Load Check Lane]],11,FALSE),"n/a")</f>
        <v>n/a</v>
      </c>
      <c r="V407" s="17" t="str">
        <f>IFERROR(VLOOKUP($K407,wiz[[Lanes]:[Min FRQT Load Check Lane]],12,FALSE),"n/a")</f>
        <v>n/a</v>
      </c>
      <c r="W407" s="17" t="str">
        <f>IFERROR(VLOOKUP($K407,wiz[[Lanes]:[Min FRQT Load Check Lane]],13,FALSE),"n/a")</f>
        <v>n/a</v>
      </c>
    </row>
    <row r="408" spans="2:23" x14ac:dyDescent="0.3">
      <c r="B408" s="13" t="s">
        <v>3329</v>
      </c>
      <c r="C408" s="13" t="s">
        <v>3295</v>
      </c>
      <c r="D408" s="13" t="s">
        <v>2550</v>
      </c>
      <c r="E408" s="13" t="s">
        <v>2854</v>
      </c>
      <c r="F408" s="13">
        <v>38301</v>
      </c>
      <c r="G408" s="13" t="s">
        <v>3005</v>
      </c>
      <c r="H408" s="13">
        <v>29607</v>
      </c>
      <c r="I408" s="13">
        <v>1062.0999999999999</v>
      </c>
      <c r="J408" s="13" t="str">
        <f>VLOOKUP(D408,'Matched Names'!$A$1:$C$52,3,FALSE)</f>
        <v xml:space="preserve">KIRKLANDS TL ONLY    |   </v>
      </c>
      <c r="K408" t="str">
        <f t="shared" si="6"/>
        <v>KIRKLANDS TL ONLY | 3830129607</v>
      </c>
      <c r="L408" s="17" t="str">
        <f>IFERROR(VLOOKUP($K408,wiz[[Lanes]:[Min FRQT Load Check Lane]],2,FALSE),"n/a")</f>
        <v>n/a</v>
      </c>
      <c r="M408" s="17" t="str">
        <f>IFERROR(VLOOKUP($K408,wiz[[Lanes]:[Min FRQT Load Check Lane]],3,FALSE),"n/a")</f>
        <v>n/a</v>
      </c>
      <c r="N408" s="17" t="str">
        <f>IFERROR(VLOOKUP($K408,wiz[[Lanes]:[Min FRQT Load Check Lane]],4,FALSE),"n/a")</f>
        <v>n/a</v>
      </c>
      <c r="O408" s="17" t="str">
        <f>IFERROR(VLOOKUP($K408,wiz[[Lanes]:[Min FRQT Load Check Lane]],5,FALSE),"n/a")</f>
        <v>n/a</v>
      </c>
      <c r="P408" s="17" t="str">
        <f>IFERROR(VLOOKUP($K408,wiz[[Lanes]:[Min FRQT Load Check Lane]],6,FALSE),"n/a")</f>
        <v>n/a</v>
      </c>
      <c r="Q408" s="17" t="str">
        <f>IFERROR(VLOOKUP($K408,wiz[[Lanes]:[Min FRQT Load Check Lane]],7,FALSE),"n/a")</f>
        <v>n/a</v>
      </c>
      <c r="R408" s="17" t="str">
        <f>IFERROR(VLOOKUP($K408,wiz[[Lanes]:[Min FRQT Load Check Lane]],8,FALSE),"n/a")</f>
        <v>n/a</v>
      </c>
      <c r="S408" s="17" t="str">
        <f>IFERROR(VLOOKUP($K408,wiz[[Lanes]:[Min FRQT Load Check Lane]],9,FALSE),"n/a")</f>
        <v>n/a</v>
      </c>
      <c r="T408" s="17" t="str">
        <f>IFERROR(VLOOKUP($K408,wiz[[Lanes]:[Min FRQT Load Check Lane]],10,FALSE),"n/a")</f>
        <v>n/a</v>
      </c>
      <c r="U408" s="17" t="str">
        <f>IFERROR(VLOOKUP($K408,wiz[[Lanes]:[Min FRQT Load Check Lane]],11,FALSE),"n/a")</f>
        <v>n/a</v>
      </c>
      <c r="V408" s="17" t="str">
        <f>IFERROR(VLOOKUP($K408,wiz[[Lanes]:[Min FRQT Load Check Lane]],12,FALSE),"n/a")</f>
        <v>n/a</v>
      </c>
      <c r="W408" s="17" t="str">
        <f>IFERROR(VLOOKUP($K408,wiz[[Lanes]:[Min FRQT Load Check Lane]],13,FALSE),"n/a")</f>
        <v>n/a</v>
      </c>
    </row>
    <row r="409" spans="2:23" x14ac:dyDescent="0.3">
      <c r="B409" s="13" t="s">
        <v>3330</v>
      </c>
      <c r="C409" s="13" t="s">
        <v>3295</v>
      </c>
      <c r="D409" s="13" t="s">
        <v>2550</v>
      </c>
      <c r="E409" s="13" t="s">
        <v>2854</v>
      </c>
      <c r="F409" s="13">
        <v>38301</v>
      </c>
      <c r="G409" s="13" t="s">
        <v>2911</v>
      </c>
      <c r="H409" s="13">
        <v>28602</v>
      </c>
      <c r="I409" s="13">
        <v>10210.35</v>
      </c>
      <c r="J409" s="13" t="str">
        <f>VLOOKUP(D409,'Matched Names'!$A$1:$C$52,3,FALSE)</f>
        <v xml:space="preserve">KIRKLANDS TL ONLY    |   </v>
      </c>
      <c r="K409" t="str">
        <f t="shared" si="6"/>
        <v>KIRKLANDS TL ONLY | 3830128602</v>
      </c>
      <c r="L409" s="17" t="str">
        <f>IFERROR(VLOOKUP($K409,wiz[[Lanes]:[Min FRQT Load Check Lane]],2,FALSE),"n/a")</f>
        <v>n/a</v>
      </c>
      <c r="M409" s="17" t="str">
        <f>IFERROR(VLOOKUP($K409,wiz[[Lanes]:[Min FRQT Load Check Lane]],3,FALSE),"n/a")</f>
        <v>n/a</v>
      </c>
      <c r="N409" s="17" t="str">
        <f>IFERROR(VLOOKUP($K409,wiz[[Lanes]:[Min FRQT Load Check Lane]],4,FALSE),"n/a")</f>
        <v>n/a</v>
      </c>
      <c r="O409" s="17" t="str">
        <f>IFERROR(VLOOKUP($K409,wiz[[Lanes]:[Min FRQT Load Check Lane]],5,FALSE),"n/a")</f>
        <v>n/a</v>
      </c>
      <c r="P409" s="17" t="str">
        <f>IFERROR(VLOOKUP($K409,wiz[[Lanes]:[Min FRQT Load Check Lane]],6,FALSE),"n/a")</f>
        <v>n/a</v>
      </c>
      <c r="Q409" s="17" t="str">
        <f>IFERROR(VLOOKUP($K409,wiz[[Lanes]:[Min FRQT Load Check Lane]],7,FALSE),"n/a")</f>
        <v>n/a</v>
      </c>
      <c r="R409" s="17" t="str">
        <f>IFERROR(VLOOKUP($K409,wiz[[Lanes]:[Min FRQT Load Check Lane]],8,FALSE),"n/a")</f>
        <v>n/a</v>
      </c>
      <c r="S409" s="17" t="str">
        <f>IFERROR(VLOOKUP($K409,wiz[[Lanes]:[Min FRQT Load Check Lane]],9,FALSE),"n/a")</f>
        <v>n/a</v>
      </c>
      <c r="T409" s="17" t="str">
        <f>IFERROR(VLOOKUP($K409,wiz[[Lanes]:[Min FRQT Load Check Lane]],10,FALSE),"n/a")</f>
        <v>n/a</v>
      </c>
      <c r="U409" s="17" t="str">
        <f>IFERROR(VLOOKUP($K409,wiz[[Lanes]:[Min FRQT Load Check Lane]],11,FALSE),"n/a")</f>
        <v>n/a</v>
      </c>
      <c r="V409" s="17" t="str">
        <f>IFERROR(VLOOKUP($K409,wiz[[Lanes]:[Min FRQT Load Check Lane]],12,FALSE),"n/a")</f>
        <v>n/a</v>
      </c>
      <c r="W409" s="17" t="str">
        <f>IFERROR(VLOOKUP($K409,wiz[[Lanes]:[Min FRQT Load Check Lane]],13,FALSE),"n/a")</f>
        <v>n/a</v>
      </c>
    </row>
    <row r="410" spans="2:23" x14ac:dyDescent="0.3">
      <c r="B410" s="13" t="s">
        <v>3331</v>
      </c>
      <c r="C410" s="13" t="s">
        <v>3295</v>
      </c>
      <c r="D410" s="13" t="s">
        <v>2550</v>
      </c>
      <c r="E410" s="13" t="s">
        <v>2854</v>
      </c>
      <c r="F410" s="13">
        <v>38301</v>
      </c>
      <c r="G410" s="13" t="s">
        <v>3332</v>
      </c>
      <c r="H410" s="13">
        <v>27540</v>
      </c>
      <c r="I410" s="13">
        <v>4792.97</v>
      </c>
      <c r="J410" s="13" t="str">
        <f>VLOOKUP(D410,'Matched Names'!$A$1:$C$52,3,FALSE)</f>
        <v xml:space="preserve">KIRKLANDS TL ONLY    |   </v>
      </c>
      <c r="K410" t="str">
        <f t="shared" si="6"/>
        <v>KIRKLANDS TL ONLY | 3830127540</v>
      </c>
      <c r="L410" s="17">
        <f>IFERROR(VLOOKUP($K410,wiz[[Lanes]:[Min FRQT Load Check Lane]],2,FALSE),"n/a")</f>
        <v>3</v>
      </c>
      <c r="M410" s="17">
        <f>IFERROR(VLOOKUP($K410,wiz[[Lanes]:[Min FRQT Load Check Lane]],3,FALSE),"n/a")</f>
        <v>2.29</v>
      </c>
      <c r="N410" s="17">
        <f>IFERROR(VLOOKUP($K410,wiz[[Lanes]:[Min FRQT Load Check Lane]],4,FALSE),"n/a")</f>
        <v>0.22</v>
      </c>
      <c r="O410" s="17">
        <f>IFERROR(VLOOKUP($K410,wiz[[Lanes]:[Min FRQT Load Check Lane]],5,FALSE),"n/a")</f>
        <v>697</v>
      </c>
      <c r="P410" s="17">
        <f>IFERROR(VLOOKUP($K410,wiz[[Lanes]:[Min FRQT Load Check Lane]],6,FALSE),"n/a")</f>
        <v>1.79</v>
      </c>
      <c r="Q410" s="17">
        <f>IFERROR(VLOOKUP($K410,wiz[[Lanes]:[Min FRQT Load Check Lane]],7,FALSE),"n/a")</f>
        <v>62</v>
      </c>
      <c r="R410" s="17">
        <f>IFERROR(VLOOKUP($K410,wiz[[Lanes]:[Min FRQT Load Check Lane]],8,FALSE),"n/a")</f>
        <v>0.3</v>
      </c>
      <c r="S410" s="17">
        <f>IFERROR(VLOOKUP($K410,wiz[[Lanes]:[Min FRQT Load Check Lane]],9,FALSE),"n/a")</f>
        <v>-59</v>
      </c>
      <c r="T410" s="17">
        <f>IFERROR(VLOOKUP($K410,wiz[[Lanes]:[Min FRQT Load Check Lane]],10,FALSE),"n/a")</f>
        <v>-17</v>
      </c>
      <c r="U410" s="17">
        <f>IFERROR(VLOOKUP($K410,wiz[[Lanes]:[Min FRQT Load Check Lane]],11,FALSE),"n/a")</f>
        <v>-95</v>
      </c>
      <c r="V410" s="17">
        <f>IFERROR(VLOOKUP($K410,wiz[[Lanes]:[Min FRQT Load Check Lane]],12,FALSE),"n/a")</f>
        <v>164</v>
      </c>
      <c r="W410" s="17">
        <f>IFERROR(VLOOKUP($K410,wiz[[Lanes]:[Min FRQT Load Check Lane]],13,FALSE),"n/a")</f>
        <v>52</v>
      </c>
    </row>
    <row r="411" spans="2:23" x14ac:dyDescent="0.3">
      <c r="B411" s="13" t="s">
        <v>3333</v>
      </c>
      <c r="C411" s="13" t="s">
        <v>3295</v>
      </c>
      <c r="D411" s="13" t="s">
        <v>2550</v>
      </c>
      <c r="E411" s="13" t="s">
        <v>2854</v>
      </c>
      <c r="F411" s="13">
        <v>38301</v>
      </c>
      <c r="G411" s="13" t="s">
        <v>3334</v>
      </c>
      <c r="H411" s="13">
        <v>32246</v>
      </c>
      <c r="I411" s="13">
        <v>1652.4</v>
      </c>
      <c r="J411" s="13" t="str">
        <f>VLOOKUP(D411,'Matched Names'!$A$1:$C$52,3,FALSE)</f>
        <v xml:space="preserve">KIRKLANDS TL ONLY    |   </v>
      </c>
      <c r="K411" t="str">
        <f t="shared" si="6"/>
        <v>KIRKLANDS TL ONLY | 3830132246</v>
      </c>
      <c r="L411" s="17" t="str">
        <f>IFERROR(VLOOKUP($K411,wiz[[Lanes]:[Min FRQT Load Check Lane]],2,FALSE),"n/a")</f>
        <v>n/a</v>
      </c>
      <c r="M411" s="17" t="str">
        <f>IFERROR(VLOOKUP($K411,wiz[[Lanes]:[Min FRQT Load Check Lane]],3,FALSE),"n/a")</f>
        <v>n/a</v>
      </c>
      <c r="N411" s="17" t="str">
        <f>IFERROR(VLOOKUP($K411,wiz[[Lanes]:[Min FRQT Load Check Lane]],4,FALSE),"n/a")</f>
        <v>n/a</v>
      </c>
      <c r="O411" s="17" t="str">
        <f>IFERROR(VLOOKUP($K411,wiz[[Lanes]:[Min FRQT Load Check Lane]],5,FALSE),"n/a")</f>
        <v>n/a</v>
      </c>
      <c r="P411" s="17" t="str">
        <f>IFERROR(VLOOKUP($K411,wiz[[Lanes]:[Min FRQT Load Check Lane]],6,FALSE),"n/a")</f>
        <v>n/a</v>
      </c>
      <c r="Q411" s="17" t="str">
        <f>IFERROR(VLOOKUP($K411,wiz[[Lanes]:[Min FRQT Load Check Lane]],7,FALSE),"n/a")</f>
        <v>n/a</v>
      </c>
      <c r="R411" s="17" t="str">
        <f>IFERROR(VLOOKUP($K411,wiz[[Lanes]:[Min FRQT Load Check Lane]],8,FALSE),"n/a")</f>
        <v>n/a</v>
      </c>
      <c r="S411" s="17" t="str">
        <f>IFERROR(VLOOKUP($K411,wiz[[Lanes]:[Min FRQT Load Check Lane]],9,FALSE),"n/a")</f>
        <v>n/a</v>
      </c>
      <c r="T411" s="17" t="str">
        <f>IFERROR(VLOOKUP($K411,wiz[[Lanes]:[Min FRQT Load Check Lane]],10,FALSE),"n/a")</f>
        <v>n/a</v>
      </c>
      <c r="U411" s="17" t="str">
        <f>IFERROR(VLOOKUP($K411,wiz[[Lanes]:[Min FRQT Load Check Lane]],11,FALSE),"n/a")</f>
        <v>n/a</v>
      </c>
      <c r="V411" s="17" t="str">
        <f>IFERROR(VLOOKUP($K411,wiz[[Lanes]:[Min FRQT Load Check Lane]],12,FALSE),"n/a")</f>
        <v>n/a</v>
      </c>
      <c r="W411" s="17" t="str">
        <f>IFERROR(VLOOKUP($K411,wiz[[Lanes]:[Min FRQT Load Check Lane]],13,FALSE),"n/a")</f>
        <v>n/a</v>
      </c>
    </row>
    <row r="412" spans="2:23" x14ac:dyDescent="0.3">
      <c r="B412" s="13" t="s">
        <v>3335</v>
      </c>
      <c r="C412" s="13" t="s">
        <v>3295</v>
      </c>
      <c r="D412" s="13" t="s">
        <v>2550</v>
      </c>
      <c r="E412" s="13" t="s">
        <v>2854</v>
      </c>
      <c r="F412" s="13">
        <v>38301</v>
      </c>
      <c r="G412" s="13" t="s">
        <v>3336</v>
      </c>
      <c r="H412" s="13">
        <v>28546</v>
      </c>
      <c r="I412" s="13">
        <v>5647.14</v>
      </c>
      <c r="J412" s="13" t="str">
        <f>VLOOKUP(D412,'Matched Names'!$A$1:$C$52,3,FALSE)</f>
        <v xml:space="preserve">KIRKLANDS TL ONLY    |   </v>
      </c>
      <c r="K412" t="str">
        <f t="shared" si="6"/>
        <v>KIRKLANDS TL ONLY | 3830128546</v>
      </c>
      <c r="L412" s="17" t="str">
        <f>IFERROR(VLOOKUP($K412,wiz[[Lanes]:[Min FRQT Load Check Lane]],2,FALSE),"n/a")</f>
        <v>n/a</v>
      </c>
      <c r="M412" s="17" t="str">
        <f>IFERROR(VLOOKUP($K412,wiz[[Lanes]:[Min FRQT Load Check Lane]],3,FALSE),"n/a")</f>
        <v>n/a</v>
      </c>
      <c r="N412" s="17" t="str">
        <f>IFERROR(VLOOKUP($K412,wiz[[Lanes]:[Min FRQT Load Check Lane]],4,FALSE),"n/a")</f>
        <v>n/a</v>
      </c>
      <c r="O412" s="17" t="str">
        <f>IFERROR(VLOOKUP($K412,wiz[[Lanes]:[Min FRQT Load Check Lane]],5,FALSE),"n/a")</f>
        <v>n/a</v>
      </c>
      <c r="P412" s="17" t="str">
        <f>IFERROR(VLOOKUP($K412,wiz[[Lanes]:[Min FRQT Load Check Lane]],6,FALSE),"n/a")</f>
        <v>n/a</v>
      </c>
      <c r="Q412" s="17" t="str">
        <f>IFERROR(VLOOKUP($K412,wiz[[Lanes]:[Min FRQT Load Check Lane]],7,FALSE),"n/a")</f>
        <v>n/a</v>
      </c>
      <c r="R412" s="17" t="str">
        <f>IFERROR(VLOOKUP($K412,wiz[[Lanes]:[Min FRQT Load Check Lane]],8,FALSE),"n/a")</f>
        <v>n/a</v>
      </c>
      <c r="S412" s="17" t="str">
        <f>IFERROR(VLOOKUP($K412,wiz[[Lanes]:[Min FRQT Load Check Lane]],9,FALSE),"n/a")</f>
        <v>n/a</v>
      </c>
      <c r="T412" s="17" t="str">
        <f>IFERROR(VLOOKUP($K412,wiz[[Lanes]:[Min FRQT Load Check Lane]],10,FALSE),"n/a")</f>
        <v>n/a</v>
      </c>
      <c r="U412" s="17" t="str">
        <f>IFERROR(VLOOKUP($K412,wiz[[Lanes]:[Min FRQT Load Check Lane]],11,FALSE),"n/a")</f>
        <v>n/a</v>
      </c>
      <c r="V412" s="17" t="str">
        <f>IFERROR(VLOOKUP($K412,wiz[[Lanes]:[Min FRQT Load Check Lane]],12,FALSE),"n/a")</f>
        <v>n/a</v>
      </c>
      <c r="W412" s="17" t="str">
        <f>IFERROR(VLOOKUP($K412,wiz[[Lanes]:[Min FRQT Load Check Lane]],13,FALSE),"n/a")</f>
        <v>n/a</v>
      </c>
    </row>
    <row r="413" spans="2:23" x14ac:dyDescent="0.3">
      <c r="B413" s="13" t="s">
        <v>3337</v>
      </c>
      <c r="C413" s="13" t="s">
        <v>3295</v>
      </c>
      <c r="D413" s="13" t="s">
        <v>2550</v>
      </c>
      <c r="E413" s="13" t="s">
        <v>2854</v>
      </c>
      <c r="F413" s="13">
        <v>38301</v>
      </c>
      <c r="G413" s="13" t="s">
        <v>3338</v>
      </c>
      <c r="H413" s="13">
        <v>77494</v>
      </c>
      <c r="I413" s="13">
        <v>1997</v>
      </c>
      <c r="J413" s="13" t="str">
        <f>VLOOKUP(D413,'Matched Names'!$A$1:$C$52,3,FALSE)</f>
        <v xml:space="preserve">KIRKLANDS TL ONLY    |   </v>
      </c>
      <c r="K413" t="str">
        <f t="shared" si="6"/>
        <v>KIRKLANDS TL ONLY | 3830177494</v>
      </c>
      <c r="L413" s="17" t="str">
        <f>IFERROR(VLOOKUP($K413,wiz[[Lanes]:[Min FRQT Load Check Lane]],2,FALSE),"n/a")</f>
        <v>n/a</v>
      </c>
      <c r="M413" s="17" t="str">
        <f>IFERROR(VLOOKUP($K413,wiz[[Lanes]:[Min FRQT Load Check Lane]],3,FALSE),"n/a")</f>
        <v>n/a</v>
      </c>
      <c r="N413" s="17" t="str">
        <f>IFERROR(VLOOKUP($K413,wiz[[Lanes]:[Min FRQT Load Check Lane]],4,FALSE),"n/a")</f>
        <v>n/a</v>
      </c>
      <c r="O413" s="17" t="str">
        <f>IFERROR(VLOOKUP($K413,wiz[[Lanes]:[Min FRQT Load Check Lane]],5,FALSE),"n/a")</f>
        <v>n/a</v>
      </c>
      <c r="P413" s="17" t="str">
        <f>IFERROR(VLOOKUP($K413,wiz[[Lanes]:[Min FRQT Load Check Lane]],6,FALSE),"n/a")</f>
        <v>n/a</v>
      </c>
      <c r="Q413" s="17" t="str">
        <f>IFERROR(VLOOKUP($K413,wiz[[Lanes]:[Min FRQT Load Check Lane]],7,FALSE),"n/a")</f>
        <v>n/a</v>
      </c>
      <c r="R413" s="17" t="str">
        <f>IFERROR(VLOOKUP($K413,wiz[[Lanes]:[Min FRQT Load Check Lane]],8,FALSE),"n/a")</f>
        <v>n/a</v>
      </c>
      <c r="S413" s="17" t="str">
        <f>IFERROR(VLOOKUP($K413,wiz[[Lanes]:[Min FRQT Load Check Lane]],9,FALSE),"n/a")</f>
        <v>n/a</v>
      </c>
      <c r="T413" s="17" t="str">
        <f>IFERROR(VLOOKUP($K413,wiz[[Lanes]:[Min FRQT Load Check Lane]],10,FALSE),"n/a")</f>
        <v>n/a</v>
      </c>
      <c r="U413" s="17" t="str">
        <f>IFERROR(VLOOKUP($K413,wiz[[Lanes]:[Min FRQT Load Check Lane]],11,FALSE),"n/a")</f>
        <v>n/a</v>
      </c>
      <c r="V413" s="17" t="str">
        <f>IFERROR(VLOOKUP($K413,wiz[[Lanes]:[Min FRQT Load Check Lane]],12,FALSE),"n/a")</f>
        <v>n/a</v>
      </c>
      <c r="W413" s="17" t="str">
        <f>IFERROR(VLOOKUP($K413,wiz[[Lanes]:[Min FRQT Load Check Lane]],13,FALSE),"n/a")</f>
        <v>n/a</v>
      </c>
    </row>
    <row r="414" spans="2:23" x14ac:dyDescent="0.3">
      <c r="B414" s="13" t="s">
        <v>3339</v>
      </c>
      <c r="C414" s="13" t="s">
        <v>3295</v>
      </c>
      <c r="D414" s="13" t="s">
        <v>2550</v>
      </c>
      <c r="E414" s="13" t="s">
        <v>2854</v>
      </c>
      <c r="F414" s="13">
        <v>38301</v>
      </c>
      <c r="G414" s="13" t="s">
        <v>3340</v>
      </c>
      <c r="H414" s="13">
        <v>27545</v>
      </c>
      <c r="I414" s="13">
        <v>1692.05</v>
      </c>
      <c r="J414" s="13" t="str">
        <f>VLOOKUP(D414,'Matched Names'!$A$1:$C$52,3,FALSE)</f>
        <v xml:space="preserve">KIRKLANDS TL ONLY    |   </v>
      </c>
      <c r="K414" t="str">
        <f t="shared" si="6"/>
        <v>KIRKLANDS TL ONLY | 3830127545</v>
      </c>
      <c r="L414" s="17">
        <f>IFERROR(VLOOKUP($K414,wiz[[Lanes]:[Min FRQT Load Check Lane]],2,FALSE),"n/a")</f>
        <v>1</v>
      </c>
      <c r="M414" s="17">
        <f>IFERROR(VLOOKUP($K414,wiz[[Lanes]:[Min FRQT Load Check Lane]],3,FALSE),"n/a")</f>
        <v>2.15</v>
      </c>
      <c r="N414" s="17">
        <f>IFERROR(VLOOKUP($K414,wiz[[Lanes]:[Min FRQT Load Check Lane]],4,FALSE),"n/a")</f>
        <v>0.22</v>
      </c>
      <c r="O414" s="17">
        <f>IFERROR(VLOOKUP($K414,wiz[[Lanes]:[Min FRQT Load Check Lane]],5,FALSE),"n/a")</f>
        <v>787</v>
      </c>
      <c r="P414" s="17">
        <f>IFERROR(VLOOKUP($K414,wiz[[Lanes]:[Min FRQT Load Check Lane]],6,FALSE),"n/a")</f>
        <v>1.33</v>
      </c>
      <c r="Q414" s="17">
        <f>IFERROR(VLOOKUP($K414,wiz[[Lanes]:[Min FRQT Load Check Lane]],7,FALSE),"n/a")</f>
        <v>159</v>
      </c>
      <c r="R414" s="17">
        <f>IFERROR(VLOOKUP($K414,wiz[[Lanes]:[Min FRQT Load Check Lane]],8,FALSE),"n/a")</f>
        <v>0.4</v>
      </c>
      <c r="S414" s="17">
        <f>IFERROR(VLOOKUP($K414,wiz[[Lanes]:[Min FRQT Load Check Lane]],9,FALSE),"n/a")</f>
        <v>-78</v>
      </c>
      <c r="T414" s="17">
        <f>IFERROR(VLOOKUP($K414,wiz[[Lanes]:[Min FRQT Load Check Lane]],10,FALSE),"n/a")</f>
        <v>-17</v>
      </c>
      <c r="U414" s="17">
        <f>IFERROR(VLOOKUP($K414,wiz[[Lanes]:[Min FRQT Load Check Lane]],11,FALSE),"n/a")</f>
        <v>112</v>
      </c>
      <c r="V414" s="17">
        <f>IFERROR(VLOOKUP($K414,wiz[[Lanes]:[Min FRQT Load Check Lane]],12,FALSE),"n/a")</f>
        <v>197</v>
      </c>
      <c r="W414" s="17">
        <f>IFERROR(VLOOKUP($K414,wiz[[Lanes]:[Min FRQT Load Check Lane]],13,FALSE),"n/a")</f>
        <v>292</v>
      </c>
    </row>
    <row r="415" spans="2:23" x14ac:dyDescent="0.3">
      <c r="B415" s="13" t="s">
        <v>3341</v>
      </c>
      <c r="C415" s="13" t="s">
        <v>3295</v>
      </c>
      <c r="D415" s="13" t="s">
        <v>2550</v>
      </c>
      <c r="E415" s="13" t="s">
        <v>2854</v>
      </c>
      <c r="F415" s="13">
        <v>38301</v>
      </c>
      <c r="G415" s="13" t="s">
        <v>3342</v>
      </c>
      <c r="H415" s="13">
        <v>76135</v>
      </c>
      <c r="I415" s="13">
        <v>1670</v>
      </c>
      <c r="J415" s="13" t="str">
        <f>VLOOKUP(D415,'Matched Names'!$A$1:$C$52,3,FALSE)</f>
        <v xml:space="preserve">KIRKLANDS TL ONLY    |   </v>
      </c>
      <c r="K415" t="str">
        <f t="shared" si="6"/>
        <v>KIRKLANDS TL ONLY | 3830176135</v>
      </c>
      <c r="L415" s="17" t="str">
        <f>IFERROR(VLOOKUP($K415,wiz[[Lanes]:[Min FRQT Load Check Lane]],2,FALSE),"n/a")</f>
        <v>n/a</v>
      </c>
      <c r="M415" s="17" t="str">
        <f>IFERROR(VLOOKUP($K415,wiz[[Lanes]:[Min FRQT Load Check Lane]],3,FALSE),"n/a")</f>
        <v>n/a</v>
      </c>
      <c r="N415" s="17" t="str">
        <f>IFERROR(VLOOKUP($K415,wiz[[Lanes]:[Min FRQT Load Check Lane]],4,FALSE),"n/a")</f>
        <v>n/a</v>
      </c>
      <c r="O415" s="17" t="str">
        <f>IFERROR(VLOOKUP($K415,wiz[[Lanes]:[Min FRQT Load Check Lane]],5,FALSE),"n/a")</f>
        <v>n/a</v>
      </c>
      <c r="P415" s="17" t="str">
        <f>IFERROR(VLOOKUP($K415,wiz[[Lanes]:[Min FRQT Load Check Lane]],6,FALSE),"n/a")</f>
        <v>n/a</v>
      </c>
      <c r="Q415" s="17" t="str">
        <f>IFERROR(VLOOKUP($K415,wiz[[Lanes]:[Min FRQT Load Check Lane]],7,FALSE),"n/a")</f>
        <v>n/a</v>
      </c>
      <c r="R415" s="17" t="str">
        <f>IFERROR(VLOOKUP($K415,wiz[[Lanes]:[Min FRQT Load Check Lane]],8,FALSE),"n/a")</f>
        <v>n/a</v>
      </c>
      <c r="S415" s="17" t="str">
        <f>IFERROR(VLOOKUP($K415,wiz[[Lanes]:[Min FRQT Load Check Lane]],9,FALSE),"n/a")</f>
        <v>n/a</v>
      </c>
      <c r="T415" s="17" t="str">
        <f>IFERROR(VLOOKUP($K415,wiz[[Lanes]:[Min FRQT Load Check Lane]],10,FALSE),"n/a")</f>
        <v>n/a</v>
      </c>
      <c r="U415" s="17" t="str">
        <f>IFERROR(VLOOKUP($K415,wiz[[Lanes]:[Min FRQT Load Check Lane]],11,FALSE),"n/a")</f>
        <v>n/a</v>
      </c>
      <c r="V415" s="17" t="str">
        <f>IFERROR(VLOOKUP($K415,wiz[[Lanes]:[Min FRQT Load Check Lane]],12,FALSE),"n/a")</f>
        <v>n/a</v>
      </c>
      <c r="W415" s="17" t="str">
        <f>IFERROR(VLOOKUP($K415,wiz[[Lanes]:[Min FRQT Load Check Lane]],13,FALSE),"n/a")</f>
        <v>n/a</v>
      </c>
    </row>
    <row r="416" spans="2:23" x14ac:dyDescent="0.3">
      <c r="B416" s="13" t="s">
        <v>3343</v>
      </c>
      <c r="C416" s="13" t="s">
        <v>3295</v>
      </c>
      <c r="D416" s="13" t="s">
        <v>2550</v>
      </c>
      <c r="E416" s="13" t="s">
        <v>2854</v>
      </c>
      <c r="F416" s="13">
        <v>38301</v>
      </c>
      <c r="G416" s="13" t="s">
        <v>3344</v>
      </c>
      <c r="H416" s="13">
        <v>89135</v>
      </c>
      <c r="I416" s="13">
        <v>6900</v>
      </c>
      <c r="J416" s="13" t="str">
        <f>VLOOKUP(D416,'Matched Names'!$A$1:$C$52,3,FALSE)</f>
        <v xml:space="preserve">KIRKLANDS TL ONLY    |   </v>
      </c>
      <c r="K416" t="str">
        <f t="shared" si="6"/>
        <v>KIRKLANDS TL ONLY | 3830189135</v>
      </c>
      <c r="L416" s="17" t="str">
        <f>IFERROR(VLOOKUP($K416,wiz[[Lanes]:[Min FRQT Load Check Lane]],2,FALSE),"n/a")</f>
        <v>n/a</v>
      </c>
      <c r="M416" s="17" t="str">
        <f>IFERROR(VLOOKUP($K416,wiz[[Lanes]:[Min FRQT Load Check Lane]],3,FALSE),"n/a")</f>
        <v>n/a</v>
      </c>
      <c r="N416" s="17" t="str">
        <f>IFERROR(VLOOKUP($K416,wiz[[Lanes]:[Min FRQT Load Check Lane]],4,FALSE),"n/a")</f>
        <v>n/a</v>
      </c>
      <c r="O416" s="17" t="str">
        <f>IFERROR(VLOOKUP($K416,wiz[[Lanes]:[Min FRQT Load Check Lane]],5,FALSE),"n/a")</f>
        <v>n/a</v>
      </c>
      <c r="P416" s="17" t="str">
        <f>IFERROR(VLOOKUP($K416,wiz[[Lanes]:[Min FRQT Load Check Lane]],6,FALSE),"n/a")</f>
        <v>n/a</v>
      </c>
      <c r="Q416" s="17" t="str">
        <f>IFERROR(VLOOKUP($K416,wiz[[Lanes]:[Min FRQT Load Check Lane]],7,FALSE),"n/a")</f>
        <v>n/a</v>
      </c>
      <c r="R416" s="17" t="str">
        <f>IFERROR(VLOOKUP($K416,wiz[[Lanes]:[Min FRQT Load Check Lane]],8,FALSE),"n/a")</f>
        <v>n/a</v>
      </c>
      <c r="S416" s="17" t="str">
        <f>IFERROR(VLOOKUP($K416,wiz[[Lanes]:[Min FRQT Load Check Lane]],9,FALSE),"n/a")</f>
        <v>n/a</v>
      </c>
      <c r="T416" s="17" t="str">
        <f>IFERROR(VLOOKUP($K416,wiz[[Lanes]:[Min FRQT Load Check Lane]],10,FALSE),"n/a")</f>
        <v>n/a</v>
      </c>
      <c r="U416" s="17" t="str">
        <f>IFERROR(VLOOKUP($K416,wiz[[Lanes]:[Min FRQT Load Check Lane]],11,FALSE),"n/a")</f>
        <v>n/a</v>
      </c>
      <c r="V416" s="17" t="str">
        <f>IFERROR(VLOOKUP($K416,wiz[[Lanes]:[Min FRQT Load Check Lane]],12,FALSE),"n/a")</f>
        <v>n/a</v>
      </c>
      <c r="W416" s="17" t="str">
        <f>IFERROR(VLOOKUP($K416,wiz[[Lanes]:[Min FRQT Load Check Lane]],13,FALSE),"n/a")</f>
        <v>n/a</v>
      </c>
    </row>
    <row r="417" spans="2:23" x14ac:dyDescent="0.3">
      <c r="B417" s="13" t="s">
        <v>3345</v>
      </c>
      <c r="C417" s="13" t="s">
        <v>3295</v>
      </c>
      <c r="D417" s="13" t="s">
        <v>2550</v>
      </c>
      <c r="E417" s="13" t="s">
        <v>2854</v>
      </c>
      <c r="F417" s="13">
        <v>38301</v>
      </c>
      <c r="G417" s="13" t="s">
        <v>2723</v>
      </c>
      <c r="H417" s="13">
        <v>31210</v>
      </c>
      <c r="I417" s="13">
        <v>1969.14</v>
      </c>
      <c r="J417" s="13" t="str">
        <f>VLOOKUP(D417,'Matched Names'!$A$1:$C$52,3,FALSE)</f>
        <v xml:space="preserve">KIRKLANDS TL ONLY    |   </v>
      </c>
      <c r="K417" t="str">
        <f t="shared" si="6"/>
        <v>KIRKLANDS TL ONLY | 3830131210</v>
      </c>
      <c r="L417" s="17" t="str">
        <f>IFERROR(VLOOKUP($K417,wiz[[Lanes]:[Min FRQT Load Check Lane]],2,FALSE),"n/a")</f>
        <v>n/a</v>
      </c>
      <c r="M417" s="17" t="str">
        <f>IFERROR(VLOOKUP($K417,wiz[[Lanes]:[Min FRQT Load Check Lane]],3,FALSE),"n/a")</f>
        <v>n/a</v>
      </c>
      <c r="N417" s="17" t="str">
        <f>IFERROR(VLOOKUP($K417,wiz[[Lanes]:[Min FRQT Load Check Lane]],4,FALSE),"n/a")</f>
        <v>n/a</v>
      </c>
      <c r="O417" s="17" t="str">
        <f>IFERROR(VLOOKUP($K417,wiz[[Lanes]:[Min FRQT Load Check Lane]],5,FALSE),"n/a")</f>
        <v>n/a</v>
      </c>
      <c r="P417" s="17" t="str">
        <f>IFERROR(VLOOKUP($K417,wiz[[Lanes]:[Min FRQT Load Check Lane]],6,FALSE),"n/a")</f>
        <v>n/a</v>
      </c>
      <c r="Q417" s="17" t="str">
        <f>IFERROR(VLOOKUP($K417,wiz[[Lanes]:[Min FRQT Load Check Lane]],7,FALSE),"n/a")</f>
        <v>n/a</v>
      </c>
      <c r="R417" s="17" t="str">
        <f>IFERROR(VLOOKUP($K417,wiz[[Lanes]:[Min FRQT Load Check Lane]],8,FALSE),"n/a")</f>
        <v>n/a</v>
      </c>
      <c r="S417" s="17" t="str">
        <f>IFERROR(VLOOKUP($K417,wiz[[Lanes]:[Min FRQT Load Check Lane]],9,FALSE),"n/a")</f>
        <v>n/a</v>
      </c>
      <c r="T417" s="17" t="str">
        <f>IFERROR(VLOOKUP($K417,wiz[[Lanes]:[Min FRQT Load Check Lane]],10,FALSE),"n/a")</f>
        <v>n/a</v>
      </c>
      <c r="U417" s="17" t="str">
        <f>IFERROR(VLOOKUP($K417,wiz[[Lanes]:[Min FRQT Load Check Lane]],11,FALSE),"n/a")</f>
        <v>n/a</v>
      </c>
      <c r="V417" s="17" t="str">
        <f>IFERROR(VLOOKUP($K417,wiz[[Lanes]:[Min FRQT Load Check Lane]],12,FALSE),"n/a")</f>
        <v>n/a</v>
      </c>
      <c r="W417" s="17" t="str">
        <f>IFERROR(VLOOKUP($K417,wiz[[Lanes]:[Min FRQT Load Check Lane]],13,FALSE),"n/a")</f>
        <v>n/a</v>
      </c>
    </row>
    <row r="418" spans="2:23" x14ac:dyDescent="0.3">
      <c r="B418" s="13" t="s">
        <v>3346</v>
      </c>
      <c r="C418" s="13" t="s">
        <v>3295</v>
      </c>
      <c r="D418" s="13" t="s">
        <v>2550</v>
      </c>
      <c r="E418" s="13" t="s">
        <v>2854</v>
      </c>
      <c r="F418" s="13">
        <v>38301</v>
      </c>
      <c r="G418" s="13" t="s">
        <v>3096</v>
      </c>
      <c r="H418" s="13">
        <v>28105</v>
      </c>
      <c r="I418" s="13">
        <v>8205.24</v>
      </c>
      <c r="J418" s="13" t="str">
        <f>VLOOKUP(D418,'Matched Names'!$A$1:$C$52,3,FALSE)</f>
        <v xml:space="preserve">KIRKLANDS TL ONLY    |   </v>
      </c>
      <c r="K418" t="str">
        <f t="shared" si="6"/>
        <v>KIRKLANDS TL ONLY | 3830128105</v>
      </c>
      <c r="L418" s="17" t="str">
        <f>IFERROR(VLOOKUP($K418,wiz[[Lanes]:[Min FRQT Load Check Lane]],2,FALSE),"n/a")</f>
        <v>n/a</v>
      </c>
      <c r="M418" s="17" t="str">
        <f>IFERROR(VLOOKUP($K418,wiz[[Lanes]:[Min FRQT Load Check Lane]],3,FALSE),"n/a")</f>
        <v>n/a</v>
      </c>
      <c r="N418" s="17" t="str">
        <f>IFERROR(VLOOKUP($K418,wiz[[Lanes]:[Min FRQT Load Check Lane]],4,FALSE),"n/a")</f>
        <v>n/a</v>
      </c>
      <c r="O418" s="17" t="str">
        <f>IFERROR(VLOOKUP($K418,wiz[[Lanes]:[Min FRQT Load Check Lane]],5,FALSE),"n/a")</f>
        <v>n/a</v>
      </c>
      <c r="P418" s="17" t="str">
        <f>IFERROR(VLOOKUP($K418,wiz[[Lanes]:[Min FRQT Load Check Lane]],6,FALSE),"n/a")</f>
        <v>n/a</v>
      </c>
      <c r="Q418" s="17" t="str">
        <f>IFERROR(VLOOKUP($K418,wiz[[Lanes]:[Min FRQT Load Check Lane]],7,FALSE),"n/a")</f>
        <v>n/a</v>
      </c>
      <c r="R418" s="17" t="str">
        <f>IFERROR(VLOOKUP($K418,wiz[[Lanes]:[Min FRQT Load Check Lane]],8,FALSE),"n/a")</f>
        <v>n/a</v>
      </c>
      <c r="S418" s="17" t="str">
        <f>IFERROR(VLOOKUP($K418,wiz[[Lanes]:[Min FRQT Load Check Lane]],9,FALSE),"n/a")</f>
        <v>n/a</v>
      </c>
      <c r="T418" s="17" t="str">
        <f>IFERROR(VLOOKUP($K418,wiz[[Lanes]:[Min FRQT Load Check Lane]],10,FALSE),"n/a")</f>
        <v>n/a</v>
      </c>
      <c r="U418" s="17" t="str">
        <f>IFERROR(VLOOKUP($K418,wiz[[Lanes]:[Min FRQT Load Check Lane]],11,FALSE),"n/a")</f>
        <v>n/a</v>
      </c>
      <c r="V418" s="17" t="str">
        <f>IFERROR(VLOOKUP($K418,wiz[[Lanes]:[Min FRQT Load Check Lane]],12,FALSE),"n/a")</f>
        <v>n/a</v>
      </c>
      <c r="W418" s="17" t="str">
        <f>IFERROR(VLOOKUP($K418,wiz[[Lanes]:[Min FRQT Load Check Lane]],13,FALSE),"n/a")</f>
        <v>n/a</v>
      </c>
    </row>
    <row r="419" spans="2:23" x14ac:dyDescent="0.3">
      <c r="B419" s="13" t="s">
        <v>3347</v>
      </c>
      <c r="C419" s="13" t="s">
        <v>3295</v>
      </c>
      <c r="D419" s="13" t="s">
        <v>2550</v>
      </c>
      <c r="E419" s="13" t="s">
        <v>2854</v>
      </c>
      <c r="F419" s="13">
        <v>38301</v>
      </c>
      <c r="G419" s="13" t="s">
        <v>3348</v>
      </c>
      <c r="H419" s="13">
        <v>78503</v>
      </c>
      <c r="I419" s="13">
        <v>3275</v>
      </c>
      <c r="J419" s="13" t="str">
        <f>VLOOKUP(D419,'Matched Names'!$A$1:$C$52,3,FALSE)</f>
        <v xml:space="preserve">KIRKLANDS TL ONLY    |   </v>
      </c>
      <c r="K419" t="str">
        <f t="shared" si="6"/>
        <v>KIRKLANDS TL ONLY | 3830178503</v>
      </c>
      <c r="L419" s="17" t="str">
        <f>IFERROR(VLOOKUP($K419,wiz[[Lanes]:[Min FRQT Load Check Lane]],2,FALSE),"n/a")</f>
        <v>n/a</v>
      </c>
      <c r="M419" s="17" t="str">
        <f>IFERROR(VLOOKUP($K419,wiz[[Lanes]:[Min FRQT Load Check Lane]],3,FALSE),"n/a")</f>
        <v>n/a</v>
      </c>
      <c r="N419" s="17" t="str">
        <f>IFERROR(VLOOKUP($K419,wiz[[Lanes]:[Min FRQT Load Check Lane]],4,FALSE),"n/a")</f>
        <v>n/a</v>
      </c>
      <c r="O419" s="17" t="str">
        <f>IFERROR(VLOOKUP($K419,wiz[[Lanes]:[Min FRQT Load Check Lane]],5,FALSE),"n/a")</f>
        <v>n/a</v>
      </c>
      <c r="P419" s="17" t="str">
        <f>IFERROR(VLOOKUP($K419,wiz[[Lanes]:[Min FRQT Load Check Lane]],6,FALSE),"n/a")</f>
        <v>n/a</v>
      </c>
      <c r="Q419" s="17" t="str">
        <f>IFERROR(VLOOKUP($K419,wiz[[Lanes]:[Min FRQT Load Check Lane]],7,FALSE),"n/a")</f>
        <v>n/a</v>
      </c>
      <c r="R419" s="17" t="str">
        <f>IFERROR(VLOOKUP($K419,wiz[[Lanes]:[Min FRQT Load Check Lane]],8,FALSE),"n/a")</f>
        <v>n/a</v>
      </c>
      <c r="S419" s="17" t="str">
        <f>IFERROR(VLOOKUP($K419,wiz[[Lanes]:[Min FRQT Load Check Lane]],9,FALSE),"n/a")</f>
        <v>n/a</v>
      </c>
      <c r="T419" s="17" t="str">
        <f>IFERROR(VLOOKUP($K419,wiz[[Lanes]:[Min FRQT Load Check Lane]],10,FALSE),"n/a")</f>
        <v>n/a</v>
      </c>
      <c r="U419" s="17" t="str">
        <f>IFERROR(VLOOKUP($K419,wiz[[Lanes]:[Min FRQT Load Check Lane]],11,FALSE),"n/a")</f>
        <v>n/a</v>
      </c>
      <c r="V419" s="17" t="str">
        <f>IFERROR(VLOOKUP($K419,wiz[[Lanes]:[Min FRQT Load Check Lane]],12,FALSE),"n/a")</f>
        <v>n/a</v>
      </c>
      <c r="W419" s="17" t="str">
        <f>IFERROR(VLOOKUP($K419,wiz[[Lanes]:[Min FRQT Load Check Lane]],13,FALSE),"n/a")</f>
        <v>n/a</v>
      </c>
    </row>
    <row r="420" spans="2:23" x14ac:dyDescent="0.3">
      <c r="B420" s="13" t="s">
        <v>3349</v>
      </c>
      <c r="C420" s="13" t="s">
        <v>3295</v>
      </c>
      <c r="D420" s="13" t="s">
        <v>2550</v>
      </c>
      <c r="E420" s="13" t="s">
        <v>2854</v>
      </c>
      <c r="F420" s="13">
        <v>38301</v>
      </c>
      <c r="G420" s="13" t="s">
        <v>3350</v>
      </c>
      <c r="H420" s="13">
        <v>32940</v>
      </c>
      <c r="I420" s="13">
        <v>17511.12</v>
      </c>
      <c r="J420" s="13" t="str">
        <f>VLOOKUP(D420,'Matched Names'!$A$1:$C$52,3,FALSE)</f>
        <v xml:space="preserve">KIRKLANDS TL ONLY    |   </v>
      </c>
      <c r="K420" t="str">
        <f t="shared" si="6"/>
        <v>KIRKLANDS TL ONLY | 3830132940</v>
      </c>
      <c r="L420" s="17" t="str">
        <f>IFERROR(VLOOKUP($K420,wiz[[Lanes]:[Min FRQT Load Check Lane]],2,FALSE),"n/a")</f>
        <v>n/a</v>
      </c>
      <c r="M420" s="17" t="str">
        <f>IFERROR(VLOOKUP($K420,wiz[[Lanes]:[Min FRQT Load Check Lane]],3,FALSE),"n/a")</f>
        <v>n/a</v>
      </c>
      <c r="N420" s="17" t="str">
        <f>IFERROR(VLOOKUP($K420,wiz[[Lanes]:[Min FRQT Load Check Lane]],4,FALSE),"n/a")</f>
        <v>n/a</v>
      </c>
      <c r="O420" s="17" t="str">
        <f>IFERROR(VLOOKUP($K420,wiz[[Lanes]:[Min FRQT Load Check Lane]],5,FALSE),"n/a")</f>
        <v>n/a</v>
      </c>
      <c r="P420" s="17" t="str">
        <f>IFERROR(VLOOKUP($K420,wiz[[Lanes]:[Min FRQT Load Check Lane]],6,FALSE),"n/a")</f>
        <v>n/a</v>
      </c>
      <c r="Q420" s="17" t="str">
        <f>IFERROR(VLOOKUP($K420,wiz[[Lanes]:[Min FRQT Load Check Lane]],7,FALSE),"n/a")</f>
        <v>n/a</v>
      </c>
      <c r="R420" s="17" t="str">
        <f>IFERROR(VLOOKUP($K420,wiz[[Lanes]:[Min FRQT Load Check Lane]],8,FALSE),"n/a")</f>
        <v>n/a</v>
      </c>
      <c r="S420" s="17" t="str">
        <f>IFERROR(VLOOKUP($K420,wiz[[Lanes]:[Min FRQT Load Check Lane]],9,FALSE),"n/a")</f>
        <v>n/a</v>
      </c>
      <c r="T420" s="17" t="str">
        <f>IFERROR(VLOOKUP($K420,wiz[[Lanes]:[Min FRQT Load Check Lane]],10,FALSE),"n/a")</f>
        <v>n/a</v>
      </c>
      <c r="U420" s="17" t="str">
        <f>IFERROR(VLOOKUP($K420,wiz[[Lanes]:[Min FRQT Load Check Lane]],11,FALSE),"n/a")</f>
        <v>n/a</v>
      </c>
      <c r="V420" s="17" t="str">
        <f>IFERROR(VLOOKUP($K420,wiz[[Lanes]:[Min FRQT Load Check Lane]],12,FALSE),"n/a")</f>
        <v>n/a</v>
      </c>
      <c r="W420" s="17" t="str">
        <f>IFERROR(VLOOKUP($K420,wiz[[Lanes]:[Min FRQT Load Check Lane]],13,FALSE),"n/a")</f>
        <v>n/a</v>
      </c>
    </row>
    <row r="421" spans="2:23" x14ac:dyDescent="0.3">
      <c r="B421" s="13" t="s">
        <v>3351</v>
      </c>
      <c r="C421" s="13" t="s">
        <v>3295</v>
      </c>
      <c r="D421" s="13" t="s">
        <v>2550</v>
      </c>
      <c r="E421" s="13" t="s">
        <v>2854</v>
      </c>
      <c r="F421" s="13">
        <v>38301</v>
      </c>
      <c r="G421" s="13" t="s">
        <v>3352</v>
      </c>
      <c r="H421" s="13">
        <v>33155</v>
      </c>
      <c r="I421" s="13">
        <v>20880.240000000002</v>
      </c>
      <c r="J421" s="13" t="str">
        <f>VLOOKUP(D421,'Matched Names'!$A$1:$C$52,3,FALSE)</f>
        <v xml:space="preserve">KIRKLANDS TL ONLY    |   </v>
      </c>
      <c r="K421" t="str">
        <f t="shared" si="6"/>
        <v>KIRKLANDS TL ONLY | 3830133155</v>
      </c>
      <c r="L421" s="17" t="str">
        <f>IFERROR(VLOOKUP($K421,wiz[[Lanes]:[Min FRQT Load Check Lane]],2,FALSE),"n/a")</f>
        <v>n/a</v>
      </c>
      <c r="M421" s="17" t="str">
        <f>IFERROR(VLOOKUP($K421,wiz[[Lanes]:[Min FRQT Load Check Lane]],3,FALSE),"n/a")</f>
        <v>n/a</v>
      </c>
      <c r="N421" s="17" t="str">
        <f>IFERROR(VLOOKUP($K421,wiz[[Lanes]:[Min FRQT Load Check Lane]],4,FALSE),"n/a")</f>
        <v>n/a</v>
      </c>
      <c r="O421" s="17" t="str">
        <f>IFERROR(VLOOKUP($K421,wiz[[Lanes]:[Min FRQT Load Check Lane]],5,FALSE),"n/a")</f>
        <v>n/a</v>
      </c>
      <c r="P421" s="17" t="str">
        <f>IFERROR(VLOOKUP($K421,wiz[[Lanes]:[Min FRQT Load Check Lane]],6,FALSE),"n/a")</f>
        <v>n/a</v>
      </c>
      <c r="Q421" s="17" t="str">
        <f>IFERROR(VLOOKUP($K421,wiz[[Lanes]:[Min FRQT Load Check Lane]],7,FALSE),"n/a")</f>
        <v>n/a</v>
      </c>
      <c r="R421" s="17" t="str">
        <f>IFERROR(VLOOKUP($K421,wiz[[Lanes]:[Min FRQT Load Check Lane]],8,FALSE),"n/a")</f>
        <v>n/a</v>
      </c>
      <c r="S421" s="17" t="str">
        <f>IFERROR(VLOOKUP($K421,wiz[[Lanes]:[Min FRQT Load Check Lane]],9,FALSE),"n/a")</f>
        <v>n/a</v>
      </c>
      <c r="T421" s="17" t="str">
        <f>IFERROR(VLOOKUP($K421,wiz[[Lanes]:[Min FRQT Load Check Lane]],10,FALSE),"n/a")</f>
        <v>n/a</v>
      </c>
      <c r="U421" s="17" t="str">
        <f>IFERROR(VLOOKUP($K421,wiz[[Lanes]:[Min FRQT Load Check Lane]],11,FALSE),"n/a")</f>
        <v>n/a</v>
      </c>
      <c r="V421" s="17" t="str">
        <f>IFERROR(VLOOKUP($K421,wiz[[Lanes]:[Min FRQT Load Check Lane]],12,FALSE),"n/a")</f>
        <v>n/a</v>
      </c>
      <c r="W421" s="17" t="str">
        <f>IFERROR(VLOOKUP($K421,wiz[[Lanes]:[Min FRQT Load Check Lane]],13,FALSE),"n/a")</f>
        <v>n/a</v>
      </c>
    </row>
    <row r="422" spans="2:23" x14ac:dyDescent="0.3">
      <c r="B422" s="13" t="s">
        <v>3353</v>
      </c>
      <c r="C422" s="13" t="s">
        <v>3295</v>
      </c>
      <c r="D422" s="13" t="s">
        <v>2550</v>
      </c>
      <c r="E422" s="13" t="s">
        <v>2854</v>
      </c>
      <c r="F422" s="13">
        <v>38301</v>
      </c>
      <c r="G422" s="13" t="s">
        <v>3354</v>
      </c>
      <c r="H422" s="13">
        <v>10954</v>
      </c>
      <c r="I422" s="13">
        <v>3700</v>
      </c>
      <c r="J422" s="13" t="str">
        <f>VLOOKUP(D422,'Matched Names'!$A$1:$C$52,3,FALSE)</f>
        <v xml:space="preserve">KIRKLANDS TL ONLY    |   </v>
      </c>
      <c r="K422" t="str">
        <f t="shared" si="6"/>
        <v>KIRKLANDS TL ONLY | 3830110954</v>
      </c>
      <c r="L422" s="17">
        <f>IFERROR(VLOOKUP($K422,wiz[[Lanes]:[Min FRQT Load Check Lane]],2,FALSE),"n/a")</f>
        <v>1</v>
      </c>
      <c r="M422" s="17">
        <f>IFERROR(VLOOKUP($K422,wiz[[Lanes]:[Min FRQT Load Check Lane]],3,FALSE),"n/a")</f>
        <v>3.59</v>
      </c>
      <c r="N422" s="17">
        <f>IFERROR(VLOOKUP($K422,wiz[[Lanes]:[Min FRQT Load Check Lane]],4,FALSE),"n/a")</f>
        <v>0.23</v>
      </c>
      <c r="O422" s="17">
        <f>IFERROR(VLOOKUP($K422,wiz[[Lanes]:[Min FRQT Load Check Lane]],5,FALSE),"n/a")</f>
        <v>1032</v>
      </c>
      <c r="P422" s="17">
        <f>IFERROR(VLOOKUP($K422,wiz[[Lanes]:[Min FRQT Load Check Lane]],6,FALSE),"n/a")</f>
        <v>1.83</v>
      </c>
      <c r="Q422" s="17">
        <f>IFERROR(VLOOKUP($K422,wiz[[Lanes]:[Min FRQT Load Check Lane]],7,FALSE),"n/a")</f>
        <v>159</v>
      </c>
      <c r="R422" s="17">
        <f>IFERROR(VLOOKUP($K422,wiz[[Lanes]:[Min FRQT Load Check Lane]],8,FALSE),"n/a")</f>
        <v>0.4</v>
      </c>
      <c r="S422" s="17">
        <f>IFERROR(VLOOKUP($K422,wiz[[Lanes]:[Min FRQT Load Check Lane]],9,FALSE),"n/a")</f>
        <v>-56</v>
      </c>
      <c r="T422" s="17">
        <f>IFERROR(VLOOKUP($K422,wiz[[Lanes]:[Min FRQT Load Check Lane]],10,FALSE),"n/a")</f>
        <v>-17</v>
      </c>
      <c r="U422" s="17">
        <f>IFERROR(VLOOKUP($K422,wiz[[Lanes]:[Min FRQT Load Check Lane]],11,FALSE),"n/a")</f>
        <v>32</v>
      </c>
      <c r="V422" s="17">
        <f>IFERROR(VLOOKUP($K422,wiz[[Lanes]:[Min FRQT Load Check Lane]],12,FALSE),"n/a")</f>
        <v>1196</v>
      </c>
      <c r="W422" s="17">
        <f>IFERROR(VLOOKUP($K422,wiz[[Lanes]:[Min FRQT Load Check Lane]],13,FALSE),"n/a")</f>
        <v>1211</v>
      </c>
    </row>
    <row r="423" spans="2:23" x14ac:dyDescent="0.3">
      <c r="B423" s="13" t="s">
        <v>3355</v>
      </c>
      <c r="C423" s="13" t="s">
        <v>3295</v>
      </c>
      <c r="D423" s="13" t="s">
        <v>2550</v>
      </c>
      <c r="E423" s="13" t="s">
        <v>2854</v>
      </c>
      <c r="F423" s="13">
        <v>38301</v>
      </c>
      <c r="G423" s="13" t="s">
        <v>3356</v>
      </c>
      <c r="H423" s="13">
        <v>34103</v>
      </c>
      <c r="I423" s="13">
        <v>17400.2</v>
      </c>
      <c r="J423" s="13" t="str">
        <f>VLOOKUP(D423,'Matched Names'!$A$1:$C$52,3,FALSE)</f>
        <v xml:space="preserve">KIRKLANDS TL ONLY    |   </v>
      </c>
      <c r="K423" t="str">
        <f t="shared" si="6"/>
        <v>KIRKLANDS TL ONLY | 3830134103</v>
      </c>
      <c r="L423" s="17" t="str">
        <f>IFERROR(VLOOKUP($K423,wiz[[Lanes]:[Min FRQT Load Check Lane]],2,FALSE),"n/a")</f>
        <v>n/a</v>
      </c>
      <c r="M423" s="17" t="str">
        <f>IFERROR(VLOOKUP($K423,wiz[[Lanes]:[Min FRQT Load Check Lane]],3,FALSE),"n/a")</f>
        <v>n/a</v>
      </c>
      <c r="N423" s="17" t="str">
        <f>IFERROR(VLOOKUP($K423,wiz[[Lanes]:[Min FRQT Load Check Lane]],4,FALSE),"n/a")</f>
        <v>n/a</v>
      </c>
      <c r="O423" s="17" t="str">
        <f>IFERROR(VLOOKUP($K423,wiz[[Lanes]:[Min FRQT Load Check Lane]],5,FALSE),"n/a")</f>
        <v>n/a</v>
      </c>
      <c r="P423" s="17" t="str">
        <f>IFERROR(VLOOKUP($K423,wiz[[Lanes]:[Min FRQT Load Check Lane]],6,FALSE),"n/a")</f>
        <v>n/a</v>
      </c>
      <c r="Q423" s="17" t="str">
        <f>IFERROR(VLOOKUP($K423,wiz[[Lanes]:[Min FRQT Load Check Lane]],7,FALSE),"n/a")</f>
        <v>n/a</v>
      </c>
      <c r="R423" s="17" t="str">
        <f>IFERROR(VLOOKUP($K423,wiz[[Lanes]:[Min FRQT Load Check Lane]],8,FALSE),"n/a")</f>
        <v>n/a</v>
      </c>
      <c r="S423" s="17" t="str">
        <f>IFERROR(VLOOKUP($K423,wiz[[Lanes]:[Min FRQT Load Check Lane]],9,FALSE),"n/a")</f>
        <v>n/a</v>
      </c>
      <c r="T423" s="17" t="str">
        <f>IFERROR(VLOOKUP($K423,wiz[[Lanes]:[Min FRQT Load Check Lane]],10,FALSE),"n/a")</f>
        <v>n/a</v>
      </c>
      <c r="U423" s="17" t="str">
        <f>IFERROR(VLOOKUP($K423,wiz[[Lanes]:[Min FRQT Load Check Lane]],11,FALSE),"n/a")</f>
        <v>n/a</v>
      </c>
      <c r="V423" s="17" t="str">
        <f>IFERROR(VLOOKUP($K423,wiz[[Lanes]:[Min FRQT Load Check Lane]],12,FALSE),"n/a")</f>
        <v>n/a</v>
      </c>
      <c r="W423" s="17" t="str">
        <f>IFERROR(VLOOKUP($K423,wiz[[Lanes]:[Min FRQT Load Check Lane]],13,FALSE),"n/a")</f>
        <v>n/a</v>
      </c>
    </row>
    <row r="424" spans="2:23" x14ac:dyDescent="0.3">
      <c r="B424" s="13" t="s">
        <v>3357</v>
      </c>
      <c r="C424" s="13" t="s">
        <v>3295</v>
      </c>
      <c r="D424" s="13" t="s">
        <v>2550</v>
      </c>
      <c r="E424" s="13" t="s">
        <v>2854</v>
      </c>
      <c r="F424" s="13">
        <v>38301</v>
      </c>
      <c r="G424" s="13" t="s">
        <v>3358</v>
      </c>
      <c r="H424" s="13">
        <v>70123</v>
      </c>
      <c r="I424" s="13">
        <v>6513.92</v>
      </c>
      <c r="J424" s="13" t="str">
        <f>VLOOKUP(D424,'Matched Names'!$A$1:$C$52,3,FALSE)</f>
        <v xml:space="preserve">KIRKLANDS TL ONLY    |   </v>
      </c>
      <c r="K424" t="str">
        <f t="shared" si="6"/>
        <v>KIRKLANDS TL ONLY | 3830170123</v>
      </c>
      <c r="L424" s="17" t="str">
        <f>IFERROR(VLOOKUP($K424,wiz[[Lanes]:[Min FRQT Load Check Lane]],2,FALSE),"n/a")</f>
        <v>n/a</v>
      </c>
      <c r="M424" s="17" t="str">
        <f>IFERROR(VLOOKUP($K424,wiz[[Lanes]:[Min FRQT Load Check Lane]],3,FALSE),"n/a")</f>
        <v>n/a</v>
      </c>
      <c r="N424" s="17" t="str">
        <f>IFERROR(VLOOKUP($K424,wiz[[Lanes]:[Min FRQT Load Check Lane]],4,FALSE),"n/a")</f>
        <v>n/a</v>
      </c>
      <c r="O424" s="17" t="str">
        <f>IFERROR(VLOOKUP($K424,wiz[[Lanes]:[Min FRQT Load Check Lane]],5,FALSE),"n/a")</f>
        <v>n/a</v>
      </c>
      <c r="P424" s="17" t="str">
        <f>IFERROR(VLOOKUP($K424,wiz[[Lanes]:[Min FRQT Load Check Lane]],6,FALSE),"n/a")</f>
        <v>n/a</v>
      </c>
      <c r="Q424" s="17" t="str">
        <f>IFERROR(VLOOKUP($K424,wiz[[Lanes]:[Min FRQT Load Check Lane]],7,FALSE),"n/a")</f>
        <v>n/a</v>
      </c>
      <c r="R424" s="17" t="str">
        <f>IFERROR(VLOOKUP($K424,wiz[[Lanes]:[Min FRQT Load Check Lane]],8,FALSE),"n/a")</f>
        <v>n/a</v>
      </c>
      <c r="S424" s="17" t="str">
        <f>IFERROR(VLOOKUP($K424,wiz[[Lanes]:[Min FRQT Load Check Lane]],9,FALSE),"n/a")</f>
        <v>n/a</v>
      </c>
      <c r="T424" s="17" t="str">
        <f>IFERROR(VLOOKUP($K424,wiz[[Lanes]:[Min FRQT Load Check Lane]],10,FALSE),"n/a")</f>
        <v>n/a</v>
      </c>
      <c r="U424" s="17" t="str">
        <f>IFERROR(VLOOKUP($K424,wiz[[Lanes]:[Min FRQT Load Check Lane]],11,FALSE),"n/a")</f>
        <v>n/a</v>
      </c>
      <c r="V424" s="17" t="str">
        <f>IFERROR(VLOOKUP($K424,wiz[[Lanes]:[Min FRQT Load Check Lane]],12,FALSE),"n/a")</f>
        <v>n/a</v>
      </c>
      <c r="W424" s="17" t="str">
        <f>IFERROR(VLOOKUP($K424,wiz[[Lanes]:[Min FRQT Load Check Lane]],13,FALSE),"n/a")</f>
        <v>n/a</v>
      </c>
    </row>
    <row r="425" spans="2:23" x14ac:dyDescent="0.3">
      <c r="B425" s="13" t="s">
        <v>3359</v>
      </c>
      <c r="C425" s="13" t="s">
        <v>3295</v>
      </c>
      <c r="D425" s="13" t="s">
        <v>2550</v>
      </c>
      <c r="E425" s="13" t="s">
        <v>2854</v>
      </c>
      <c r="F425" s="13">
        <v>38301</v>
      </c>
      <c r="G425" s="13" t="s">
        <v>3360</v>
      </c>
      <c r="H425" s="13">
        <v>34287</v>
      </c>
      <c r="I425" s="13">
        <v>2002.71</v>
      </c>
      <c r="J425" s="13" t="str">
        <f>VLOOKUP(D425,'Matched Names'!$A$1:$C$52,3,FALSE)</f>
        <v xml:space="preserve">KIRKLANDS TL ONLY    |   </v>
      </c>
      <c r="K425" t="str">
        <f t="shared" si="6"/>
        <v>KIRKLANDS TL ONLY | 3830134287</v>
      </c>
      <c r="L425" s="17" t="str">
        <f>IFERROR(VLOOKUP($K425,wiz[[Lanes]:[Min FRQT Load Check Lane]],2,FALSE),"n/a")</f>
        <v>n/a</v>
      </c>
      <c r="M425" s="17" t="str">
        <f>IFERROR(VLOOKUP($K425,wiz[[Lanes]:[Min FRQT Load Check Lane]],3,FALSE),"n/a")</f>
        <v>n/a</v>
      </c>
      <c r="N425" s="17" t="str">
        <f>IFERROR(VLOOKUP($K425,wiz[[Lanes]:[Min FRQT Load Check Lane]],4,FALSE),"n/a")</f>
        <v>n/a</v>
      </c>
      <c r="O425" s="17" t="str">
        <f>IFERROR(VLOOKUP($K425,wiz[[Lanes]:[Min FRQT Load Check Lane]],5,FALSE),"n/a")</f>
        <v>n/a</v>
      </c>
      <c r="P425" s="17" t="str">
        <f>IFERROR(VLOOKUP($K425,wiz[[Lanes]:[Min FRQT Load Check Lane]],6,FALSE),"n/a")</f>
        <v>n/a</v>
      </c>
      <c r="Q425" s="17" t="str">
        <f>IFERROR(VLOOKUP($K425,wiz[[Lanes]:[Min FRQT Load Check Lane]],7,FALSE),"n/a")</f>
        <v>n/a</v>
      </c>
      <c r="R425" s="17" t="str">
        <f>IFERROR(VLOOKUP($K425,wiz[[Lanes]:[Min FRQT Load Check Lane]],8,FALSE),"n/a")</f>
        <v>n/a</v>
      </c>
      <c r="S425" s="17" t="str">
        <f>IFERROR(VLOOKUP($K425,wiz[[Lanes]:[Min FRQT Load Check Lane]],9,FALSE),"n/a")</f>
        <v>n/a</v>
      </c>
      <c r="T425" s="17" t="str">
        <f>IFERROR(VLOOKUP($K425,wiz[[Lanes]:[Min FRQT Load Check Lane]],10,FALSE),"n/a")</f>
        <v>n/a</v>
      </c>
      <c r="U425" s="17" t="str">
        <f>IFERROR(VLOOKUP($K425,wiz[[Lanes]:[Min FRQT Load Check Lane]],11,FALSE),"n/a")</f>
        <v>n/a</v>
      </c>
      <c r="V425" s="17" t="str">
        <f>IFERROR(VLOOKUP($K425,wiz[[Lanes]:[Min FRQT Load Check Lane]],12,FALSE),"n/a")</f>
        <v>n/a</v>
      </c>
      <c r="W425" s="17" t="str">
        <f>IFERROR(VLOOKUP($K425,wiz[[Lanes]:[Min FRQT Load Check Lane]],13,FALSE),"n/a")</f>
        <v>n/a</v>
      </c>
    </row>
    <row r="426" spans="2:23" x14ac:dyDescent="0.3">
      <c r="B426" s="13" t="s">
        <v>3361</v>
      </c>
      <c r="C426" s="13" t="s">
        <v>3295</v>
      </c>
      <c r="D426" s="13" t="s">
        <v>2550</v>
      </c>
      <c r="E426" s="13" t="s">
        <v>2854</v>
      </c>
      <c r="F426" s="13">
        <v>38301</v>
      </c>
      <c r="G426" s="13" t="s">
        <v>3362</v>
      </c>
      <c r="H426" s="13">
        <v>32003</v>
      </c>
      <c r="I426" s="13">
        <v>15141.9</v>
      </c>
      <c r="J426" s="13" t="str">
        <f>VLOOKUP(D426,'Matched Names'!$A$1:$C$52,3,FALSE)</f>
        <v xml:space="preserve">KIRKLANDS TL ONLY    |   </v>
      </c>
      <c r="K426" t="str">
        <f t="shared" si="6"/>
        <v>KIRKLANDS TL ONLY | 3830132003</v>
      </c>
      <c r="L426" s="17" t="str">
        <f>IFERROR(VLOOKUP($K426,wiz[[Lanes]:[Min FRQT Load Check Lane]],2,FALSE),"n/a")</f>
        <v>n/a</v>
      </c>
      <c r="M426" s="17" t="str">
        <f>IFERROR(VLOOKUP($K426,wiz[[Lanes]:[Min FRQT Load Check Lane]],3,FALSE),"n/a")</f>
        <v>n/a</v>
      </c>
      <c r="N426" s="17" t="str">
        <f>IFERROR(VLOOKUP($K426,wiz[[Lanes]:[Min FRQT Load Check Lane]],4,FALSE),"n/a")</f>
        <v>n/a</v>
      </c>
      <c r="O426" s="17" t="str">
        <f>IFERROR(VLOOKUP($K426,wiz[[Lanes]:[Min FRQT Load Check Lane]],5,FALSE),"n/a")</f>
        <v>n/a</v>
      </c>
      <c r="P426" s="17" t="str">
        <f>IFERROR(VLOOKUP($K426,wiz[[Lanes]:[Min FRQT Load Check Lane]],6,FALSE),"n/a")</f>
        <v>n/a</v>
      </c>
      <c r="Q426" s="17" t="str">
        <f>IFERROR(VLOOKUP($K426,wiz[[Lanes]:[Min FRQT Load Check Lane]],7,FALSE),"n/a")</f>
        <v>n/a</v>
      </c>
      <c r="R426" s="17" t="str">
        <f>IFERROR(VLOOKUP($K426,wiz[[Lanes]:[Min FRQT Load Check Lane]],8,FALSE),"n/a")</f>
        <v>n/a</v>
      </c>
      <c r="S426" s="17" t="str">
        <f>IFERROR(VLOOKUP($K426,wiz[[Lanes]:[Min FRQT Load Check Lane]],9,FALSE),"n/a")</f>
        <v>n/a</v>
      </c>
      <c r="T426" s="17" t="str">
        <f>IFERROR(VLOOKUP($K426,wiz[[Lanes]:[Min FRQT Load Check Lane]],10,FALSE),"n/a")</f>
        <v>n/a</v>
      </c>
      <c r="U426" s="17" t="str">
        <f>IFERROR(VLOOKUP($K426,wiz[[Lanes]:[Min FRQT Load Check Lane]],11,FALSE),"n/a")</f>
        <v>n/a</v>
      </c>
      <c r="V426" s="17" t="str">
        <f>IFERROR(VLOOKUP($K426,wiz[[Lanes]:[Min FRQT Load Check Lane]],12,FALSE),"n/a")</f>
        <v>n/a</v>
      </c>
      <c r="W426" s="17" t="str">
        <f>IFERROR(VLOOKUP($K426,wiz[[Lanes]:[Min FRQT Load Check Lane]],13,FALSE),"n/a")</f>
        <v>n/a</v>
      </c>
    </row>
    <row r="427" spans="2:23" x14ac:dyDescent="0.3">
      <c r="B427" s="13" t="s">
        <v>3363</v>
      </c>
      <c r="C427" s="13" t="s">
        <v>3295</v>
      </c>
      <c r="D427" s="13" t="s">
        <v>2550</v>
      </c>
      <c r="E427" s="13" t="s">
        <v>2854</v>
      </c>
      <c r="F427" s="13">
        <v>38301</v>
      </c>
      <c r="G427" s="13" t="s">
        <v>3364</v>
      </c>
      <c r="H427" s="13">
        <v>48359</v>
      </c>
      <c r="I427" s="13">
        <v>10678</v>
      </c>
      <c r="J427" s="13" t="str">
        <f>VLOOKUP(D427,'Matched Names'!$A$1:$C$52,3,FALSE)</f>
        <v xml:space="preserve">KIRKLANDS TL ONLY    |   </v>
      </c>
      <c r="K427" t="str">
        <f t="shared" si="6"/>
        <v>KIRKLANDS TL ONLY | 3830148359</v>
      </c>
      <c r="L427" s="17">
        <f>IFERROR(VLOOKUP($K427,wiz[[Lanes]:[Min FRQT Load Check Lane]],2,FALSE),"n/a")</f>
        <v>7</v>
      </c>
      <c r="M427" s="17">
        <f>IFERROR(VLOOKUP($K427,wiz[[Lanes]:[Min FRQT Load Check Lane]],3,FALSE),"n/a")</f>
        <v>1.9</v>
      </c>
      <c r="N427" s="17">
        <f>IFERROR(VLOOKUP($K427,wiz[[Lanes]:[Min FRQT Load Check Lane]],4,FALSE),"n/a")</f>
        <v>0.22</v>
      </c>
      <c r="O427" s="17">
        <f>IFERROR(VLOOKUP($K427,wiz[[Lanes]:[Min FRQT Load Check Lane]],5,FALSE),"n/a")</f>
        <v>702</v>
      </c>
      <c r="P427" s="17">
        <f>IFERROR(VLOOKUP($K427,wiz[[Lanes]:[Min FRQT Load Check Lane]],6,FALSE),"n/a")</f>
        <v>1.92</v>
      </c>
      <c r="Q427" s="17">
        <f>IFERROR(VLOOKUP($K427,wiz[[Lanes]:[Min FRQT Load Check Lane]],7,FALSE),"n/a")</f>
        <v>153</v>
      </c>
      <c r="R427" s="17">
        <f>IFERROR(VLOOKUP($K427,wiz[[Lanes]:[Min FRQT Load Check Lane]],8,FALSE),"n/a")</f>
        <v>0.39</v>
      </c>
      <c r="S427" s="17">
        <f>IFERROR(VLOOKUP($K427,wiz[[Lanes]:[Min FRQT Load Check Lane]],9,FALSE),"n/a")</f>
        <v>-78</v>
      </c>
      <c r="T427" s="17">
        <f>IFERROR(VLOOKUP($K427,wiz[[Lanes]:[Min FRQT Load Check Lane]],10,FALSE),"n/a")</f>
        <v>-17</v>
      </c>
      <c r="U427" s="17">
        <f>IFERROR(VLOOKUP($K427,wiz[[Lanes]:[Min FRQT Load Check Lane]],11,FALSE),"n/a")</f>
        <v>-74</v>
      </c>
      <c r="V427" s="17">
        <f>IFERROR(VLOOKUP($K427,wiz[[Lanes]:[Min FRQT Load Check Lane]],12,FALSE),"n/a")</f>
        <v>-239</v>
      </c>
      <c r="W427" s="17">
        <f>IFERROR(VLOOKUP($K427,wiz[[Lanes]:[Min FRQT Load Check Lane]],13,FALSE),"n/a")</f>
        <v>-330</v>
      </c>
    </row>
    <row r="428" spans="2:23" x14ac:dyDescent="0.3">
      <c r="B428" s="13" t="s">
        <v>3365</v>
      </c>
      <c r="C428" s="13" t="s">
        <v>3295</v>
      </c>
      <c r="D428" s="13" t="s">
        <v>2550</v>
      </c>
      <c r="E428" s="13" t="s">
        <v>2854</v>
      </c>
      <c r="F428" s="13">
        <v>38301</v>
      </c>
      <c r="G428" s="13" t="s">
        <v>2678</v>
      </c>
      <c r="H428" s="13">
        <v>32839</v>
      </c>
      <c r="I428" s="13">
        <v>5296.8</v>
      </c>
      <c r="J428" s="13" t="str">
        <f>VLOOKUP(D428,'Matched Names'!$A$1:$C$52,3,FALSE)</f>
        <v xml:space="preserve">KIRKLANDS TL ONLY    |   </v>
      </c>
      <c r="K428" t="str">
        <f t="shared" si="6"/>
        <v>KIRKLANDS TL ONLY | 3830132839</v>
      </c>
      <c r="L428" s="17" t="str">
        <f>IFERROR(VLOOKUP($K428,wiz[[Lanes]:[Min FRQT Load Check Lane]],2,FALSE),"n/a")</f>
        <v>n/a</v>
      </c>
      <c r="M428" s="17" t="str">
        <f>IFERROR(VLOOKUP($K428,wiz[[Lanes]:[Min FRQT Load Check Lane]],3,FALSE),"n/a")</f>
        <v>n/a</v>
      </c>
      <c r="N428" s="17" t="str">
        <f>IFERROR(VLOOKUP($K428,wiz[[Lanes]:[Min FRQT Load Check Lane]],4,FALSE),"n/a")</f>
        <v>n/a</v>
      </c>
      <c r="O428" s="17" t="str">
        <f>IFERROR(VLOOKUP($K428,wiz[[Lanes]:[Min FRQT Load Check Lane]],5,FALSE),"n/a")</f>
        <v>n/a</v>
      </c>
      <c r="P428" s="17" t="str">
        <f>IFERROR(VLOOKUP($K428,wiz[[Lanes]:[Min FRQT Load Check Lane]],6,FALSE),"n/a")</f>
        <v>n/a</v>
      </c>
      <c r="Q428" s="17" t="str">
        <f>IFERROR(VLOOKUP($K428,wiz[[Lanes]:[Min FRQT Load Check Lane]],7,FALSE),"n/a")</f>
        <v>n/a</v>
      </c>
      <c r="R428" s="17" t="str">
        <f>IFERROR(VLOOKUP($K428,wiz[[Lanes]:[Min FRQT Load Check Lane]],8,FALSE),"n/a")</f>
        <v>n/a</v>
      </c>
      <c r="S428" s="17" t="str">
        <f>IFERROR(VLOOKUP($K428,wiz[[Lanes]:[Min FRQT Load Check Lane]],9,FALSE),"n/a")</f>
        <v>n/a</v>
      </c>
      <c r="T428" s="17" t="str">
        <f>IFERROR(VLOOKUP($K428,wiz[[Lanes]:[Min FRQT Load Check Lane]],10,FALSE),"n/a")</f>
        <v>n/a</v>
      </c>
      <c r="U428" s="17" t="str">
        <f>IFERROR(VLOOKUP($K428,wiz[[Lanes]:[Min FRQT Load Check Lane]],11,FALSE),"n/a")</f>
        <v>n/a</v>
      </c>
      <c r="V428" s="17" t="str">
        <f>IFERROR(VLOOKUP($K428,wiz[[Lanes]:[Min FRQT Load Check Lane]],12,FALSE),"n/a")</f>
        <v>n/a</v>
      </c>
      <c r="W428" s="17" t="str">
        <f>IFERROR(VLOOKUP($K428,wiz[[Lanes]:[Min FRQT Load Check Lane]],13,FALSE),"n/a")</f>
        <v>n/a</v>
      </c>
    </row>
    <row r="429" spans="2:23" x14ac:dyDescent="0.3">
      <c r="B429" s="13" t="s">
        <v>3366</v>
      </c>
      <c r="C429" s="13" t="s">
        <v>3295</v>
      </c>
      <c r="D429" s="13" t="s">
        <v>2550</v>
      </c>
      <c r="E429" s="13" t="s">
        <v>2854</v>
      </c>
      <c r="F429" s="13">
        <v>38301</v>
      </c>
      <c r="G429" s="13" t="s">
        <v>3367</v>
      </c>
      <c r="H429" s="13">
        <v>32413</v>
      </c>
      <c r="I429" s="13">
        <v>2713.21</v>
      </c>
      <c r="J429" s="13" t="str">
        <f>VLOOKUP(D429,'Matched Names'!$A$1:$C$52,3,FALSE)</f>
        <v xml:space="preserve">KIRKLANDS TL ONLY    |   </v>
      </c>
      <c r="K429" t="str">
        <f t="shared" si="6"/>
        <v>KIRKLANDS TL ONLY | 3830132413</v>
      </c>
      <c r="L429" s="17" t="str">
        <f>IFERROR(VLOOKUP($K429,wiz[[Lanes]:[Min FRQT Load Check Lane]],2,FALSE),"n/a")</f>
        <v>n/a</v>
      </c>
      <c r="M429" s="17" t="str">
        <f>IFERROR(VLOOKUP($K429,wiz[[Lanes]:[Min FRQT Load Check Lane]],3,FALSE),"n/a")</f>
        <v>n/a</v>
      </c>
      <c r="N429" s="17" t="str">
        <f>IFERROR(VLOOKUP($K429,wiz[[Lanes]:[Min FRQT Load Check Lane]],4,FALSE),"n/a")</f>
        <v>n/a</v>
      </c>
      <c r="O429" s="17" t="str">
        <f>IFERROR(VLOOKUP($K429,wiz[[Lanes]:[Min FRQT Load Check Lane]],5,FALSE),"n/a")</f>
        <v>n/a</v>
      </c>
      <c r="P429" s="17" t="str">
        <f>IFERROR(VLOOKUP($K429,wiz[[Lanes]:[Min FRQT Load Check Lane]],6,FALSE),"n/a")</f>
        <v>n/a</v>
      </c>
      <c r="Q429" s="17" t="str">
        <f>IFERROR(VLOOKUP($K429,wiz[[Lanes]:[Min FRQT Load Check Lane]],7,FALSE),"n/a")</f>
        <v>n/a</v>
      </c>
      <c r="R429" s="17" t="str">
        <f>IFERROR(VLOOKUP($K429,wiz[[Lanes]:[Min FRQT Load Check Lane]],8,FALSE),"n/a")</f>
        <v>n/a</v>
      </c>
      <c r="S429" s="17" t="str">
        <f>IFERROR(VLOOKUP($K429,wiz[[Lanes]:[Min FRQT Load Check Lane]],9,FALSE),"n/a")</f>
        <v>n/a</v>
      </c>
      <c r="T429" s="17" t="str">
        <f>IFERROR(VLOOKUP($K429,wiz[[Lanes]:[Min FRQT Load Check Lane]],10,FALSE),"n/a")</f>
        <v>n/a</v>
      </c>
      <c r="U429" s="17" t="str">
        <f>IFERROR(VLOOKUP($K429,wiz[[Lanes]:[Min FRQT Load Check Lane]],11,FALSE),"n/a")</f>
        <v>n/a</v>
      </c>
      <c r="V429" s="17" t="str">
        <f>IFERROR(VLOOKUP($K429,wiz[[Lanes]:[Min FRQT Load Check Lane]],12,FALSE),"n/a")</f>
        <v>n/a</v>
      </c>
      <c r="W429" s="17" t="str">
        <f>IFERROR(VLOOKUP($K429,wiz[[Lanes]:[Min FRQT Load Check Lane]],13,FALSE),"n/a")</f>
        <v>n/a</v>
      </c>
    </row>
    <row r="430" spans="2:23" x14ac:dyDescent="0.3">
      <c r="B430" s="13" t="s">
        <v>3368</v>
      </c>
      <c r="C430" s="13" t="s">
        <v>3295</v>
      </c>
      <c r="D430" s="13" t="s">
        <v>2550</v>
      </c>
      <c r="E430" s="13" t="s">
        <v>2854</v>
      </c>
      <c r="F430" s="13">
        <v>38301</v>
      </c>
      <c r="G430" s="13" t="s">
        <v>3369</v>
      </c>
      <c r="H430" s="13">
        <v>30269</v>
      </c>
      <c r="I430" s="13">
        <v>1678.32</v>
      </c>
      <c r="J430" s="13" t="str">
        <f>VLOOKUP(D430,'Matched Names'!$A$1:$C$52,3,FALSE)</f>
        <v xml:space="preserve">KIRKLANDS TL ONLY    |   </v>
      </c>
      <c r="K430" t="str">
        <f t="shared" si="6"/>
        <v>KIRKLANDS TL ONLY | 3830130269</v>
      </c>
      <c r="L430" s="17">
        <f>IFERROR(VLOOKUP($K430,wiz[[Lanes]:[Min FRQT Load Check Lane]],2,FALSE),"n/a")</f>
        <v>4</v>
      </c>
      <c r="M430" s="17">
        <f>IFERROR(VLOOKUP($K430,wiz[[Lanes]:[Min FRQT Load Check Lane]],3,FALSE),"n/a")</f>
        <v>2.2200000000000002</v>
      </c>
      <c r="N430" s="17">
        <f>IFERROR(VLOOKUP($K430,wiz[[Lanes]:[Min FRQT Load Check Lane]],4,FALSE),"n/a")</f>
        <v>0.22</v>
      </c>
      <c r="O430" s="17">
        <f>IFERROR(VLOOKUP($K430,wiz[[Lanes]:[Min FRQT Load Check Lane]],5,FALSE),"n/a")</f>
        <v>403</v>
      </c>
      <c r="P430" s="17">
        <f>IFERROR(VLOOKUP($K430,wiz[[Lanes]:[Min FRQT Load Check Lane]],6,FALSE),"n/a")</f>
        <v>1.1100000000000001</v>
      </c>
      <c r="Q430" s="17">
        <f>IFERROR(VLOOKUP($K430,wiz[[Lanes]:[Min FRQT Load Check Lane]],7,FALSE),"n/a")</f>
        <v>25</v>
      </c>
      <c r="R430" s="17">
        <f>IFERROR(VLOOKUP($K430,wiz[[Lanes]:[Min FRQT Load Check Lane]],8,FALSE),"n/a")</f>
        <v>0.26</v>
      </c>
      <c r="S430" s="17">
        <f>IFERROR(VLOOKUP($K430,wiz[[Lanes]:[Min FRQT Load Check Lane]],9,FALSE),"n/a")</f>
        <v>-116</v>
      </c>
      <c r="T430" s="17">
        <f>IFERROR(VLOOKUP($K430,wiz[[Lanes]:[Min FRQT Load Check Lane]],10,FALSE),"n/a")</f>
        <v>-17</v>
      </c>
      <c r="U430" s="17">
        <f>IFERROR(VLOOKUP($K430,wiz[[Lanes]:[Min FRQT Load Check Lane]],11,FALSE),"n/a")</f>
        <v>-53</v>
      </c>
      <c r="V430" s="17">
        <f>IFERROR(VLOOKUP($K430,wiz[[Lanes]:[Min FRQT Load Check Lane]],12,FALSE),"n/a")</f>
        <v>112</v>
      </c>
      <c r="W430" s="17">
        <f>IFERROR(VLOOKUP($K430,wiz[[Lanes]:[Min FRQT Load Check Lane]],13,FALSE),"n/a")</f>
        <v>42</v>
      </c>
    </row>
    <row r="431" spans="2:23" x14ac:dyDescent="0.3">
      <c r="B431" s="13" t="s">
        <v>3370</v>
      </c>
      <c r="C431" s="13" t="s">
        <v>3295</v>
      </c>
      <c r="D431" s="13" t="s">
        <v>2550</v>
      </c>
      <c r="E431" s="13" t="s">
        <v>2854</v>
      </c>
      <c r="F431" s="13">
        <v>38301</v>
      </c>
      <c r="G431" s="13" t="s">
        <v>3371</v>
      </c>
      <c r="H431" s="13">
        <v>19971</v>
      </c>
      <c r="I431" s="13">
        <v>22238.55</v>
      </c>
      <c r="J431" s="13" t="str">
        <f>VLOOKUP(D431,'Matched Names'!$A$1:$C$52,3,FALSE)</f>
        <v xml:space="preserve">KIRKLANDS TL ONLY    |   </v>
      </c>
      <c r="K431" t="str">
        <f t="shared" si="6"/>
        <v>KIRKLANDS TL ONLY | 3830119971</v>
      </c>
      <c r="L431" s="17">
        <f>IFERROR(VLOOKUP($K431,wiz[[Lanes]:[Min FRQT Load Check Lane]],2,FALSE),"n/a")</f>
        <v>11</v>
      </c>
      <c r="M431" s="17">
        <f>IFERROR(VLOOKUP($K431,wiz[[Lanes]:[Min FRQT Load Check Lane]],3,FALSE),"n/a")</f>
        <v>2.5499999999999998</v>
      </c>
      <c r="N431" s="17">
        <f>IFERROR(VLOOKUP($K431,wiz[[Lanes]:[Min FRQT Load Check Lane]],4,FALSE),"n/a")</f>
        <v>0.22</v>
      </c>
      <c r="O431" s="17">
        <f>IFERROR(VLOOKUP($K431,wiz[[Lanes]:[Min FRQT Load Check Lane]],5,FALSE),"n/a")</f>
        <v>993</v>
      </c>
      <c r="P431" s="17">
        <f>IFERROR(VLOOKUP($K431,wiz[[Lanes]:[Min FRQT Load Check Lane]],6,FALSE),"n/a")</f>
        <v>2.0099999999999998</v>
      </c>
      <c r="Q431" s="17">
        <f>IFERROR(VLOOKUP($K431,wiz[[Lanes]:[Min FRQT Load Check Lane]],7,FALSE),"n/a")</f>
        <v>96</v>
      </c>
      <c r="R431" s="17">
        <f>IFERROR(VLOOKUP($K431,wiz[[Lanes]:[Min FRQT Load Check Lane]],8,FALSE),"n/a")</f>
        <v>0.33</v>
      </c>
      <c r="S431" s="17">
        <f>IFERROR(VLOOKUP($K431,wiz[[Lanes]:[Min FRQT Load Check Lane]],9,FALSE),"n/a")</f>
        <v>-75</v>
      </c>
      <c r="T431" s="17">
        <f>IFERROR(VLOOKUP($K431,wiz[[Lanes]:[Min FRQT Load Check Lane]],10,FALSE),"n/a")</f>
        <v>-17</v>
      </c>
      <c r="U431" s="17">
        <f>IFERROR(VLOOKUP($K431,wiz[[Lanes]:[Min FRQT Load Check Lane]],11,FALSE),"n/a")</f>
        <v>-32</v>
      </c>
      <c r="V431" s="17">
        <f>IFERROR(VLOOKUP($K431,wiz[[Lanes]:[Min FRQT Load Check Lane]],12,FALSE),"n/a")</f>
        <v>309</v>
      </c>
      <c r="W431" s="17">
        <f>IFERROR(VLOOKUP($K431,wiz[[Lanes]:[Min FRQT Load Check Lane]],13,FALSE),"n/a")</f>
        <v>260</v>
      </c>
    </row>
    <row r="432" spans="2:23" x14ac:dyDescent="0.3">
      <c r="B432" s="13" t="s">
        <v>3372</v>
      </c>
      <c r="C432" s="13" t="s">
        <v>3295</v>
      </c>
      <c r="D432" s="13" t="s">
        <v>2550</v>
      </c>
      <c r="E432" s="13" t="s">
        <v>2854</v>
      </c>
      <c r="F432" s="13">
        <v>38301</v>
      </c>
      <c r="G432" s="13" t="s">
        <v>3373</v>
      </c>
      <c r="H432" s="13">
        <v>24012</v>
      </c>
      <c r="I432" s="13">
        <v>1407.5</v>
      </c>
      <c r="J432" s="13" t="str">
        <f>VLOOKUP(D432,'Matched Names'!$A$1:$C$52,3,FALSE)</f>
        <v xml:space="preserve">KIRKLANDS TL ONLY    |   </v>
      </c>
      <c r="K432" t="str">
        <f t="shared" si="6"/>
        <v>KIRKLANDS TL ONLY | 3830124012</v>
      </c>
      <c r="L432" s="17" t="str">
        <f>IFERROR(VLOOKUP($K432,wiz[[Lanes]:[Min FRQT Load Check Lane]],2,FALSE),"n/a")</f>
        <v>n/a</v>
      </c>
      <c r="M432" s="17" t="str">
        <f>IFERROR(VLOOKUP($K432,wiz[[Lanes]:[Min FRQT Load Check Lane]],3,FALSE),"n/a")</f>
        <v>n/a</v>
      </c>
      <c r="N432" s="17" t="str">
        <f>IFERROR(VLOOKUP($K432,wiz[[Lanes]:[Min FRQT Load Check Lane]],4,FALSE),"n/a")</f>
        <v>n/a</v>
      </c>
      <c r="O432" s="17" t="str">
        <f>IFERROR(VLOOKUP($K432,wiz[[Lanes]:[Min FRQT Load Check Lane]],5,FALSE),"n/a")</f>
        <v>n/a</v>
      </c>
      <c r="P432" s="17" t="str">
        <f>IFERROR(VLOOKUP($K432,wiz[[Lanes]:[Min FRQT Load Check Lane]],6,FALSE),"n/a")</f>
        <v>n/a</v>
      </c>
      <c r="Q432" s="17" t="str">
        <f>IFERROR(VLOOKUP($K432,wiz[[Lanes]:[Min FRQT Load Check Lane]],7,FALSE),"n/a")</f>
        <v>n/a</v>
      </c>
      <c r="R432" s="17" t="str">
        <f>IFERROR(VLOOKUP($K432,wiz[[Lanes]:[Min FRQT Load Check Lane]],8,FALSE),"n/a")</f>
        <v>n/a</v>
      </c>
      <c r="S432" s="17" t="str">
        <f>IFERROR(VLOOKUP($K432,wiz[[Lanes]:[Min FRQT Load Check Lane]],9,FALSE),"n/a")</f>
        <v>n/a</v>
      </c>
      <c r="T432" s="17" t="str">
        <f>IFERROR(VLOOKUP($K432,wiz[[Lanes]:[Min FRQT Load Check Lane]],10,FALSE),"n/a")</f>
        <v>n/a</v>
      </c>
      <c r="U432" s="17" t="str">
        <f>IFERROR(VLOOKUP($K432,wiz[[Lanes]:[Min FRQT Load Check Lane]],11,FALSE),"n/a")</f>
        <v>n/a</v>
      </c>
      <c r="V432" s="17" t="str">
        <f>IFERROR(VLOOKUP($K432,wiz[[Lanes]:[Min FRQT Load Check Lane]],12,FALSE),"n/a")</f>
        <v>n/a</v>
      </c>
      <c r="W432" s="17" t="str">
        <f>IFERROR(VLOOKUP($K432,wiz[[Lanes]:[Min FRQT Load Check Lane]],13,FALSE),"n/a")</f>
        <v>n/a</v>
      </c>
    </row>
    <row r="433" spans="2:23" x14ac:dyDescent="0.3">
      <c r="B433" s="13" t="s">
        <v>3374</v>
      </c>
      <c r="C433" s="13" t="s">
        <v>3295</v>
      </c>
      <c r="D433" s="13" t="s">
        <v>2550</v>
      </c>
      <c r="E433" s="13" t="s">
        <v>2854</v>
      </c>
      <c r="F433" s="13">
        <v>38301</v>
      </c>
      <c r="G433" s="13" t="s">
        <v>3375</v>
      </c>
      <c r="H433" s="13">
        <v>28146</v>
      </c>
      <c r="I433" s="13">
        <v>1269.4000000000001</v>
      </c>
      <c r="J433" s="13" t="str">
        <f>VLOOKUP(D433,'Matched Names'!$A$1:$C$52,3,FALSE)</f>
        <v xml:space="preserve">KIRKLANDS TL ONLY    |   </v>
      </c>
      <c r="K433" t="str">
        <f t="shared" si="6"/>
        <v>KIRKLANDS TL ONLY | 3830128146</v>
      </c>
      <c r="L433" s="17" t="str">
        <f>IFERROR(VLOOKUP($K433,wiz[[Lanes]:[Min FRQT Load Check Lane]],2,FALSE),"n/a")</f>
        <v>n/a</v>
      </c>
      <c r="M433" s="17" t="str">
        <f>IFERROR(VLOOKUP($K433,wiz[[Lanes]:[Min FRQT Load Check Lane]],3,FALSE),"n/a")</f>
        <v>n/a</v>
      </c>
      <c r="N433" s="17" t="str">
        <f>IFERROR(VLOOKUP($K433,wiz[[Lanes]:[Min FRQT Load Check Lane]],4,FALSE),"n/a")</f>
        <v>n/a</v>
      </c>
      <c r="O433" s="17" t="str">
        <f>IFERROR(VLOOKUP($K433,wiz[[Lanes]:[Min FRQT Load Check Lane]],5,FALSE),"n/a")</f>
        <v>n/a</v>
      </c>
      <c r="P433" s="17" t="str">
        <f>IFERROR(VLOOKUP($K433,wiz[[Lanes]:[Min FRQT Load Check Lane]],6,FALSE),"n/a")</f>
        <v>n/a</v>
      </c>
      <c r="Q433" s="17" t="str">
        <f>IFERROR(VLOOKUP($K433,wiz[[Lanes]:[Min FRQT Load Check Lane]],7,FALSE),"n/a")</f>
        <v>n/a</v>
      </c>
      <c r="R433" s="17" t="str">
        <f>IFERROR(VLOOKUP($K433,wiz[[Lanes]:[Min FRQT Load Check Lane]],8,FALSE),"n/a")</f>
        <v>n/a</v>
      </c>
      <c r="S433" s="17" t="str">
        <f>IFERROR(VLOOKUP($K433,wiz[[Lanes]:[Min FRQT Load Check Lane]],9,FALSE),"n/a")</f>
        <v>n/a</v>
      </c>
      <c r="T433" s="17" t="str">
        <f>IFERROR(VLOOKUP($K433,wiz[[Lanes]:[Min FRQT Load Check Lane]],10,FALSE),"n/a")</f>
        <v>n/a</v>
      </c>
      <c r="U433" s="17" t="str">
        <f>IFERROR(VLOOKUP($K433,wiz[[Lanes]:[Min FRQT Load Check Lane]],11,FALSE),"n/a")</f>
        <v>n/a</v>
      </c>
      <c r="V433" s="17" t="str">
        <f>IFERROR(VLOOKUP($K433,wiz[[Lanes]:[Min FRQT Load Check Lane]],12,FALSE),"n/a")</f>
        <v>n/a</v>
      </c>
      <c r="W433" s="17" t="str">
        <f>IFERROR(VLOOKUP($K433,wiz[[Lanes]:[Min FRQT Load Check Lane]],13,FALSE),"n/a")</f>
        <v>n/a</v>
      </c>
    </row>
    <row r="434" spans="2:23" x14ac:dyDescent="0.3">
      <c r="B434" s="13" t="s">
        <v>3376</v>
      </c>
      <c r="C434" s="13" t="s">
        <v>3295</v>
      </c>
      <c r="D434" s="13" t="s">
        <v>2550</v>
      </c>
      <c r="E434" s="13" t="s">
        <v>2854</v>
      </c>
      <c r="F434" s="13">
        <v>38301</v>
      </c>
      <c r="G434" s="13" t="s">
        <v>3377</v>
      </c>
      <c r="H434" s="13">
        <v>76904</v>
      </c>
      <c r="I434" s="13">
        <v>2920</v>
      </c>
      <c r="J434" s="13" t="str">
        <f>VLOOKUP(D434,'Matched Names'!$A$1:$C$52,3,FALSE)</f>
        <v xml:space="preserve">KIRKLANDS TL ONLY    |   </v>
      </c>
      <c r="K434" t="str">
        <f t="shared" si="6"/>
        <v>KIRKLANDS TL ONLY | 3830176904</v>
      </c>
      <c r="L434" s="17" t="str">
        <f>IFERROR(VLOOKUP($K434,wiz[[Lanes]:[Min FRQT Load Check Lane]],2,FALSE),"n/a")</f>
        <v>n/a</v>
      </c>
      <c r="M434" s="17" t="str">
        <f>IFERROR(VLOOKUP($K434,wiz[[Lanes]:[Min FRQT Load Check Lane]],3,FALSE),"n/a")</f>
        <v>n/a</v>
      </c>
      <c r="N434" s="17" t="str">
        <f>IFERROR(VLOOKUP($K434,wiz[[Lanes]:[Min FRQT Load Check Lane]],4,FALSE),"n/a")</f>
        <v>n/a</v>
      </c>
      <c r="O434" s="17" t="str">
        <f>IFERROR(VLOOKUP($K434,wiz[[Lanes]:[Min FRQT Load Check Lane]],5,FALSE),"n/a")</f>
        <v>n/a</v>
      </c>
      <c r="P434" s="17" t="str">
        <f>IFERROR(VLOOKUP($K434,wiz[[Lanes]:[Min FRQT Load Check Lane]],6,FALSE),"n/a")</f>
        <v>n/a</v>
      </c>
      <c r="Q434" s="17" t="str">
        <f>IFERROR(VLOOKUP($K434,wiz[[Lanes]:[Min FRQT Load Check Lane]],7,FALSE),"n/a")</f>
        <v>n/a</v>
      </c>
      <c r="R434" s="17" t="str">
        <f>IFERROR(VLOOKUP($K434,wiz[[Lanes]:[Min FRQT Load Check Lane]],8,FALSE),"n/a")</f>
        <v>n/a</v>
      </c>
      <c r="S434" s="17" t="str">
        <f>IFERROR(VLOOKUP($K434,wiz[[Lanes]:[Min FRQT Load Check Lane]],9,FALSE),"n/a")</f>
        <v>n/a</v>
      </c>
      <c r="T434" s="17" t="str">
        <f>IFERROR(VLOOKUP($K434,wiz[[Lanes]:[Min FRQT Load Check Lane]],10,FALSE),"n/a")</f>
        <v>n/a</v>
      </c>
      <c r="U434" s="17" t="str">
        <f>IFERROR(VLOOKUP($K434,wiz[[Lanes]:[Min FRQT Load Check Lane]],11,FALSE),"n/a")</f>
        <v>n/a</v>
      </c>
      <c r="V434" s="17" t="str">
        <f>IFERROR(VLOOKUP($K434,wiz[[Lanes]:[Min FRQT Load Check Lane]],12,FALSE),"n/a")</f>
        <v>n/a</v>
      </c>
      <c r="W434" s="17" t="str">
        <f>IFERROR(VLOOKUP($K434,wiz[[Lanes]:[Min FRQT Load Check Lane]],13,FALSE),"n/a")</f>
        <v>n/a</v>
      </c>
    </row>
    <row r="435" spans="2:23" x14ac:dyDescent="0.3">
      <c r="B435" s="13" t="s">
        <v>3378</v>
      </c>
      <c r="C435" s="13" t="s">
        <v>3295</v>
      </c>
      <c r="D435" s="13" t="s">
        <v>2550</v>
      </c>
      <c r="E435" s="13" t="s">
        <v>2854</v>
      </c>
      <c r="F435" s="13">
        <v>38301</v>
      </c>
      <c r="G435" s="13" t="s">
        <v>3379</v>
      </c>
      <c r="H435" s="13">
        <v>32771</v>
      </c>
      <c r="I435" s="13">
        <v>16646.400000000001</v>
      </c>
      <c r="J435" s="13" t="str">
        <f>VLOOKUP(D435,'Matched Names'!$A$1:$C$52,3,FALSE)</f>
        <v xml:space="preserve">KIRKLANDS TL ONLY    |   </v>
      </c>
      <c r="K435" t="str">
        <f t="shared" si="6"/>
        <v>KIRKLANDS TL ONLY | 3830132771</v>
      </c>
      <c r="L435" s="17">
        <f>IFERROR(VLOOKUP($K435,wiz[[Lanes]:[Min FRQT Load Check Lane]],2,FALSE),"n/a")</f>
        <v>10</v>
      </c>
      <c r="M435" s="17">
        <f>IFERROR(VLOOKUP($K435,wiz[[Lanes]:[Min FRQT Load Check Lane]],3,FALSE),"n/a")</f>
        <v>2.4</v>
      </c>
      <c r="N435" s="17">
        <f>IFERROR(VLOOKUP($K435,wiz[[Lanes]:[Min FRQT Load Check Lane]],4,FALSE),"n/a")</f>
        <v>0.22</v>
      </c>
      <c r="O435" s="17">
        <f>IFERROR(VLOOKUP($K435,wiz[[Lanes]:[Min FRQT Load Check Lane]],5,FALSE),"n/a")</f>
        <v>772</v>
      </c>
      <c r="P435" s="17">
        <f>IFERROR(VLOOKUP($K435,wiz[[Lanes]:[Min FRQT Load Check Lane]],6,FALSE),"n/a")</f>
        <v>1.95</v>
      </c>
      <c r="Q435" s="17">
        <f>IFERROR(VLOOKUP($K435,wiz[[Lanes]:[Min FRQT Load Check Lane]],7,FALSE),"n/a")</f>
        <v>73</v>
      </c>
      <c r="R435" s="17">
        <f>IFERROR(VLOOKUP($K435,wiz[[Lanes]:[Min FRQT Load Check Lane]],8,FALSE),"n/a")</f>
        <v>0.32</v>
      </c>
      <c r="S435" s="17">
        <f>IFERROR(VLOOKUP($K435,wiz[[Lanes]:[Min FRQT Load Check Lane]],9,FALSE),"n/a")</f>
        <v>-107</v>
      </c>
      <c r="T435" s="17">
        <f>IFERROR(VLOOKUP($K435,wiz[[Lanes]:[Min FRQT Load Check Lane]],10,FALSE),"n/a")</f>
        <v>-17</v>
      </c>
      <c r="U435" s="17">
        <f>IFERROR(VLOOKUP($K435,wiz[[Lanes]:[Min FRQT Load Check Lane]],11,FALSE),"n/a")</f>
        <v>-35</v>
      </c>
      <c r="V435" s="17">
        <f>IFERROR(VLOOKUP($K435,wiz[[Lanes]:[Min FRQT Load Check Lane]],12,FALSE),"n/a")</f>
        <v>-220</v>
      </c>
      <c r="W435" s="17">
        <f>IFERROR(VLOOKUP($K435,wiz[[Lanes]:[Min FRQT Load Check Lane]],13,FALSE),"n/a")</f>
        <v>-272</v>
      </c>
    </row>
    <row r="436" spans="2:23" x14ac:dyDescent="0.3">
      <c r="B436" s="13" t="s">
        <v>3380</v>
      </c>
      <c r="C436" s="13" t="s">
        <v>3295</v>
      </c>
      <c r="D436" s="13" t="s">
        <v>2550</v>
      </c>
      <c r="E436" s="13" t="s">
        <v>2854</v>
      </c>
      <c r="F436" s="13">
        <v>38301</v>
      </c>
      <c r="G436" s="13" t="s">
        <v>3381</v>
      </c>
      <c r="H436" s="13">
        <v>33772</v>
      </c>
      <c r="I436" s="13">
        <v>17004.96</v>
      </c>
      <c r="J436" s="13" t="str">
        <f>VLOOKUP(D436,'Matched Names'!$A$1:$C$52,3,FALSE)</f>
        <v xml:space="preserve">KIRKLANDS TL ONLY    |   </v>
      </c>
      <c r="K436" t="str">
        <f t="shared" si="6"/>
        <v>KIRKLANDS TL ONLY | 3830133772</v>
      </c>
      <c r="L436" s="17">
        <f>IFERROR(VLOOKUP($K436,wiz[[Lanes]:[Min FRQT Load Check Lane]],2,FALSE),"n/a")</f>
        <v>10</v>
      </c>
      <c r="M436" s="17">
        <f>IFERROR(VLOOKUP($K436,wiz[[Lanes]:[Min FRQT Load Check Lane]],3,FALSE),"n/a")</f>
        <v>2.41</v>
      </c>
      <c r="N436" s="17">
        <f>IFERROR(VLOOKUP($K436,wiz[[Lanes]:[Min FRQT Load Check Lane]],4,FALSE),"n/a")</f>
        <v>0.22</v>
      </c>
      <c r="O436" s="17">
        <f>IFERROR(VLOOKUP($K436,wiz[[Lanes]:[Min FRQT Load Check Lane]],5,FALSE),"n/a")</f>
        <v>796</v>
      </c>
      <c r="P436" s="17">
        <f>IFERROR(VLOOKUP($K436,wiz[[Lanes]:[Min FRQT Load Check Lane]],6,FALSE),"n/a")</f>
        <v>2.09</v>
      </c>
      <c r="Q436" s="17">
        <f>IFERROR(VLOOKUP($K436,wiz[[Lanes]:[Min FRQT Load Check Lane]],7,FALSE),"n/a")</f>
        <v>45</v>
      </c>
      <c r="R436" s="17">
        <f>IFERROR(VLOOKUP($K436,wiz[[Lanes]:[Min FRQT Load Check Lane]],8,FALSE),"n/a")</f>
        <v>0.28999999999999998</v>
      </c>
      <c r="S436" s="17">
        <f>IFERROR(VLOOKUP($K436,wiz[[Lanes]:[Min FRQT Load Check Lane]],9,FALSE),"n/a")</f>
        <v>-101</v>
      </c>
      <c r="T436" s="17">
        <f>IFERROR(VLOOKUP($K436,wiz[[Lanes]:[Min FRQT Load Check Lane]],10,FALSE),"n/a")</f>
        <v>-17</v>
      </c>
      <c r="U436" s="17">
        <f>IFERROR(VLOOKUP($K436,wiz[[Lanes]:[Min FRQT Load Check Lane]],11,FALSE),"n/a")</f>
        <v>-69</v>
      </c>
      <c r="V436" s="17">
        <f>IFERROR(VLOOKUP($K436,wiz[[Lanes]:[Min FRQT Load Check Lane]],12,FALSE),"n/a")</f>
        <v>-155</v>
      </c>
      <c r="W436" s="17">
        <f>IFERROR(VLOOKUP($K436,wiz[[Lanes]:[Min FRQT Load Check Lane]],13,FALSE),"n/a")</f>
        <v>-241</v>
      </c>
    </row>
    <row r="437" spans="2:23" x14ac:dyDescent="0.3">
      <c r="B437" s="13" t="s">
        <v>3382</v>
      </c>
      <c r="C437" s="13" t="s">
        <v>3295</v>
      </c>
      <c r="D437" s="13" t="s">
        <v>2550</v>
      </c>
      <c r="E437" s="13" t="s">
        <v>2854</v>
      </c>
      <c r="F437" s="13">
        <v>38301</v>
      </c>
      <c r="G437" s="13" t="s">
        <v>3383</v>
      </c>
      <c r="H437" s="13">
        <v>57106</v>
      </c>
      <c r="I437" s="13">
        <v>2310.75</v>
      </c>
      <c r="J437" s="13" t="str">
        <f>VLOOKUP(D437,'Matched Names'!$A$1:$C$52,3,FALSE)</f>
        <v xml:space="preserve">KIRKLANDS TL ONLY    |   </v>
      </c>
      <c r="K437" t="str">
        <f t="shared" si="6"/>
        <v>KIRKLANDS TL ONLY | 3830157106</v>
      </c>
      <c r="L437" s="17" t="str">
        <f>IFERROR(VLOOKUP($K437,wiz[[Lanes]:[Min FRQT Load Check Lane]],2,FALSE),"n/a")</f>
        <v>n/a</v>
      </c>
      <c r="M437" s="17" t="str">
        <f>IFERROR(VLOOKUP($K437,wiz[[Lanes]:[Min FRQT Load Check Lane]],3,FALSE),"n/a")</f>
        <v>n/a</v>
      </c>
      <c r="N437" s="17" t="str">
        <f>IFERROR(VLOOKUP($K437,wiz[[Lanes]:[Min FRQT Load Check Lane]],4,FALSE),"n/a")</f>
        <v>n/a</v>
      </c>
      <c r="O437" s="17" t="str">
        <f>IFERROR(VLOOKUP($K437,wiz[[Lanes]:[Min FRQT Load Check Lane]],5,FALSE),"n/a")</f>
        <v>n/a</v>
      </c>
      <c r="P437" s="17" t="str">
        <f>IFERROR(VLOOKUP($K437,wiz[[Lanes]:[Min FRQT Load Check Lane]],6,FALSE),"n/a")</f>
        <v>n/a</v>
      </c>
      <c r="Q437" s="17" t="str">
        <f>IFERROR(VLOOKUP($K437,wiz[[Lanes]:[Min FRQT Load Check Lane]],7,FALSE),"n/a")</f>
        <v>n/a</v>
      </c>
      <c r="R437" s="17" t="str">
        <f>IFERROR(VLOOKUP($K437,wiz[[Lanes]:[Min FRQT Load Check Lane]],8,FALSE),"n/a")</f>
        <v>n/a</v>
      </c>
      <c r="S437" s="17" t="str">
        <f>IFERROR(VLOOKUP($K437,wiz[[Lanes]:[Min FRQT Load Check Lane]],9,FALSE),"n/a")</f>
        <v>n/a</v>
      </c>
      <c r="T437" s="17" t="str">
        <f>IFERROR(VLOOKUP($K437,wiz[[Lanes]:[Min FRQT Load Check Lane]],10,FALSE),"n/a")</f>
        <v>n/a</v>
      </c>
      <c r="U437" s="17" t="str">
        <f>IFERROR(VLOOKUP($K437,wiz[[Lanes]:[Min FRQT Load Check Lane]],11,FALSE),"n/a")</f>
        <v>n/a</v>
      </c>
      <c r="V437" s="17" t="str">
        <f>IFERROR(VLOOKUP($K437,wiz[[Lanes]:[Min FRQT Load Check Lane]],12,FALSE),"n/a")</f>
        <v>n/a</v>
      </c>
      <c r="W437" s="17" t="str">
        <f>IFERROR(VLOOKUP($K437,wiz[[Lanes]:[Min FRQT Load Check Lane]],13,FALSE),"n/a")</f>
        <v>n/a</v>
      </c>
    </row>
    <row r="438" spans="2:23" x14ac:dyDescent="0.3">
      <c r="B438" s="13" t="s">
        <v>3384</v>
      </c>
      <c r="C438" s="13" t="s">
        <v>3295</v>
      </c>
      <c r="D438" s="13" t="s">
        <v>2550</v>
      </c>
      <c r="E438" s="13" t="s">
        <v>2854</v>
      </c>
      <c r="F438" s="13">
        <v>38301</v>
      </c>
      <c r="G438" s="13" t="s">
        <v>3385</v>
      </c>
      <c r="H438" s="13">
        <v>70458</v>
      </c>
      <c r="I438" s="13">
        <v>1032.4000000000001</v>
      </c>
      <c r="J438" s="13" t="str">
        <f>VLOOKUP(D438,'Matched Names'!$A$1:$C$52,3,FALSE)</f>
        <v xml:space="preserve">KIRKLANDS TL ONLY    |   </v>
      </c>
      <c r="K438" t="str">
        <f t="shared" si="6"/>
        <v>KIRKLANDS TL ONLY | 3830170458</v>
      </c>
      <c r="L438" s="17">
        <f>IFERROR(VLOOKUP($K438,wiz[[Lanes]:[Min FRQT Load Check Lane]],2,FALSE),"n/a")</f>
        <v>1</v>
      </c>
      <c r="M438" s="17">
        <f>IFERROR(VLOOKUP($K438,wiz[[Lanes]:[Min FRQT Load Check Lane]],3,FALSE),"n/a")</f>
        <v>2.3199999999999998</v>
      </c>
      <c r="N438" s="17">
        <f>IFERROR(VLOOKUP($K438,wiz[[Lanes]:[Min FRQT Load Check Lane]],4,FALSE),"n/a")</f>
        <v>0.22</v>
      </c>
      <c r="O438" s="17">
        <f>IFERROR(VLOOKUP($K438,wiz[[Lanes]:[Min FRQT Load Check Lane]],5,FALSE),"n/a")</f>
        <v>445</v>
      </c>
      <c r="P438" s="17">
        <f>IFERROR(VLOOKUP($K438,wiz[[Lanes]:[Min FRQT Load Check Lane]],6,FALSE),"n/a")</f>
        <v>1.92</v>
      </c>
      <c r="Q438" s="17">
        <f>IFERROR(VLOOKUP($K438,wiz[[Lanes]:[Min FRQT Load Check Lane]],7,FALSE),"n/a")</f>
        <v>159</v>
      </c>
      <c r="R438" s="17">
        <f>IFERROR(VLOOKUP($K438,wiz[[Lanes]:[Min FRQT Load Check Lane]],8,FALSE),"n/a")</f>
        <v>0.4</v>
      </c>
      <c r="S438" s="17">
        <f>IFERROR(VLOOKUP($K438,wiz[[Lanes]:[Min FRQT Load Check Lane]],9,FALSE),"n/a")</f>
        <v>-39</v>
      </c>
      <c r="T438" s="17">
        <f>IFERROR(VLOOKUP($K438,wiz[[Lanes]:[Min FRQT Load Check Lane]],10,FALSE),"n/a")</f>
        <v>-17</v>
      </c>
      <c r="U438" s="17">
        <f>IFERROR(VLOOKUP($K438,wiz[[Lanes]:[Min FRQT Load Check Lane]],11,FALSE),"n/a")</f>
        <v>-245</v>
      </c>
      <c r="V438" s="17">
        <f>IFERROR(VLOOKUP($K438,wiz[[Lanes]:[Min FRQT Load Check Lane]],12,FALSE),"n/a")</f>
        <v>-250</v>
      </c>
      <c r="W438" s="17">
        <f>IFERROR(VLOOKUP($K438,wiz[[Lanes]:[Min FRQT Load Check Lane]],13,FALSE),"n/a")</f>
        <v>-512</v>
      </c>
    </row>
    <row r="439" spans="2:23" x14ac:dyDescent="0.3">
      <c r="B439" s="13" t="s">
        <v>3386</v>
      </c>
      <c r="C439" s="13" t="s">
        <v>3295</v>
      </c>
      <c r="D439" s="13" t="s">
        <v>2550</v>
      </c>
      <c r="E439" s="13" t="s">
        <v>2854</v>
      </c>
      <c r="F439" s="13">
        <v>38301</v>
      </c>
      <c r="G439" s="13" t="s">
        <v>3387</v>
      </c>
      <c r="H439" s="13">
        <v>36527</v>
      </c>
      <c r="I439" s="13">
        <v>1004.7</v>
      </c>
      <c r="J439" s="13" t="str">
        <f>VLOOKUP(D439,'Matched Names'!$A$1:$C$52,3,FALSE)</f>
        <v xml:space="preserve">KIRKLANDS TL ONLY    |   </v>
      </c>
      <c r="K439" t="str">
        <f t="shared" si="6"/>
        <v>KIRKLANDS TL ONLY | 3830136527</v>
      </c>
      <c r="L439" s="17">
        <f>IFERROR(VLOOKUP($K439,wiz[[Lanes]:[Min FRQT Load Check Lane]],2,FALSE),"n/a")</f>
        <v>1</v>
      </c>
      <c r="M439" s="17">
        <f>IFERROR(VLOOKUP($K439,wiz[[Lanes]:[Min FRQT Load Check Lane]],3,FALSE),"n/a")</f>
        <v>2.5499999999999998</v>
      </c>
      <c r="N439" s="17">
        <f>IFERROR(VLOOKUP($K439,wiz[[Lanes]:[Min FRQT Load Check Lane]],4,FALSE),"n/a")</f>
        <v>0.22</v>
      </c>
      <c r="O439" s="17">
        <f>IFERROR(VLOOKUP($K439,wiz[[Lanes]:[Min FRQT Load Check Lane]],5,FALSE),"n/a")</f>
        <v>394</v>
      </c>
      <c r="P439" s="17">
        <f>IFERROR(VLOOKUP($K439,wiz[[Lanes]:[Min FRQT Load Check Lane]],6,FALSE),"n/a")</f>
        <v>1.1299999999999999</v>
      </c>
      <c r="Q439" s="17">
        <f>IFERROR(VLOOKUP($K439,wiz[[Lanes]:[Min FRQT Load Check Lane]],7,FALSE),"n/a")</f>
        <v>17</v>
      </c>
      <c r="R439" s="17">
        <f>IFERROR(VLOOKUP($K439,wiz[[Lanes]:[Min FRQT Load Check Lane]],8,FALSE),"n/a")</f>
        <v>0.25</v>
      </c>
      <c r="S439" s="17">
        <f>IFERROR(VLOOKUP($K439,wiz[[Lanes]:[Min FRQT Load Check Lane]],9,FALSE),"n/a")</f>
        <v>-39</v>
      </c>
      <c r="T439" s="17">
        <f>IFERROR(VLOOKUP($K439,wiz[[Lanes]:[Min FRQT Load Check Lane]],10,FALSE),"n/a")</f>
        <v>-17</v>
      </c>
      <c r="U439" s="17">
        <f>IFERROR(VLOOKUP($K439,wiz[[Lanes]:[Min FRQT Load Check Lane]],11,FALSE),"n/a")</f>
        <v>-85</v>
      </c>
      <c r="V439" s="17">
        <f>IFERROR(VLOOKUP($K439,wiz[[Lanes]:[Min FRQT Load Check Lane]],12,FALSE),"n/a")</f>
        <v>79</v>
      </c>
      <c r="W439" s="17">
        <f>IFERROR(VLOOKUP($K439,wiz[[Lanes]:[Min FRQT Load Check Lane]],13,FALSE),"n/a")</f>
        <v>-23</v>
      </c>
    </row>
    <row r="440" spans="2:23" x14ac:dyDescent="0.3">
      <c r="B440" s="13" t="s">
        <v>3388</v>
      </c>
      <c r="C440" s="13" t="s">
        <v>3295</v>
      </c>
      <c r="D440" s="13" t="s">
        <v>2550</v>
      </c>
      <c r="E440" s="13" t="s">
        <v>2854</v>
      </c>
      <c r="F440" s="13">
        <v>38301</v>
      </c>
      <c r="G440" s="13" t="s">
        <v>3389</v>
      </c>
      <c r="H440" s="13">
        <v>32086</v>
      </c>
      <c r="I440" s="13">
        <v>1755</v>
      </c>
      <c r="J440" s="13" t="str">
        <f>VLOOKUP(D440,'Matched Names'!$A$1:$C$52,3,FALSE)</f>
        <v xml:space="preserve">KIRKLANDS TL ONLY    |   </v>
      </c>
      <c r="K440" t="str">
        <f t="shared" si="6"/>
        <v>KIRKLANDS TL ONLY | 3830132086</v>
      </c>
      <c r="L440" s="17">
        <f>IFERROR(VLOOKUP($K440,wiz[[Lanes]:[Min FRQT Load Check Lane]],2,FALSE),"n/a")</f>
        <v>1</v>
      </c>
      <c r="M440" s="17">
        <f>IFERROR(VLOOKUP($K440,wiz[[Lanes]:[Min FRQT Load Check Lane]],3,FALSE),"n/a")</f>
        <v>2.6</v>
      </c>
      <c r="N440" s="17">
        <f>IFERROR(VLOOKUP($K440,wiz[[Lanes]:[Min FRQT Load Check Lane]],4,FALSE),"n/a")</f>
        <v>0.22</v>
      </c>
      <c r="O440" s="17">
        <f>IFERROR(VLOOKUP($K440,wiz[[Lanes]:[Min FRQT Load Check Lane]],5,FALSE),"n/a")</f>
        <v>675</v>
      </c>
      <c r="P440" s="17">
        <f>IFERROR(VLOOKUP($K440,wiz[[Lanes]:[Min FRQT Load Check Lane]],6,FALSE),"n/a")</f>
        <v>1.46</v>
      </c>
      <c r="Q440" s="17">
        <f>IFERROR(VLOOKUP($K440,wiz[[Lanes]:[Min FRQT Load Check Lane]],7,FALSE),"n/a")</f>
        <v>171</v>
      </c>
      <c r="R440" s="17">
        <f>IFERROR(VLOOKUP($K440,wiz[[Lanes]:[Min FRQT Load Check Lane]],8,FALSE),"n/a")</f>
        <v>0.4</v>
      </c>
      <c r="S440" s="17">
        <f>IFERROR(VLOOKUP($K440,wiz[[Lanes]:[Min FRQT Load Check Lane]],9,FALSE),"n/a")</f>
        <v>-7</v>
      </c>
      <c r="T440" s="17">
        <f>IFERROR(VLOOKUP($K440,wiz[[Lanes]:[Min FRQT Load Check Lane]],10,FALSE),"n/a")</f>
        <v>-17</v>
      </c>
      <c r="U440" s="17">
        <f>IFERROR(VLOOKUP($K440,wiz[[Lanes]:[Min FRQT Load Check Lane]],11,FALSE),"n/a")</f>
        <v>-17</v>
      </c>
      <c r="V440" s="17">
        <f>IFERROR(VLOOKUP($K440,wiz[[Lanes]:[Min FRQT Load Check Lane]],12,FALSE),"n/a")</f>
        <v>119</v>
      </c>
      <c r="W440" s="17">
        <f>IFERROR(VLOOKUP($K440,wiz[[Lanes]:[Min FRQT Load Check Lane]],13,FALSE),"n/a")</f>
        <v>85</v>
      </c>
    </row>
    <row r="441" spans="2:23" x14ac:dyDescent="0.3">
      <c r="B441" s="13" t="s">
        <v>3390</v>
      </c>
      <c r="C441" s="13" t="s">
        <v>3295</v>
      </c>
      <c r="D441" s="13" t="s">
        <v>2550</v>
      </c>
      <c r="E441" s="13" t="s">
        <v>2854</v>
      </c>
      <c r="F441" s="13">
        <v>38301</v>
      </c>
      <c r="G441" s="13" t="s">
        <v>3391</v>
      </c>
      <c r="H441" s="13">
        <v>20166</v>
      </c>
      <c r="I441" s="13">
        <v>17419.5</v>
      </c>
      <c r="J441" s="13" t="str">
        <f>VLOOKUP(D441,'Matched Names'!$A$1:$C$52,3,FALSE)</f>
        <v xml:space="preserve">KIRKLANDS TL ONLY    |   </v>
      </c>
      <c r="K441" t="str">
        <f t="shared" si="6"/>
        <v>KIRKLANDS TL ONLY | 3830120166</v>
      </c>
      <c r="L441" s="17" t="str">
        <f>IFERROR(VLOOKUP($K441,wiz[[Lanes]:[Min FRQT Load Check Lane]],2,FALSE),"n/a")</f>
        <v>n/a</v>
      </c>
      <c r="M441" s="17" t="str">
        <f>IFERROR(VLOOKUP($K441,wiz[[Lanes]:[Min FRQT Load Check Lane]],3,FALSE),"n/a")</f>
        <v>n/a</v>
      </c>
      <c r="N441" s="17" t="str">
        <f>IFERROR(VLOOKUP($K441,wiz[[Lanes]:[Min FRQT Load Check Lane]],4,FALSE),"n/a")</f>
        <v>n/a</v>
      </c>
      <c r="O441" s="17" t="str">
        <f>IFERROR(VLOOKUP($K441,wiz[[Lanes]:[Min FRQT Load Check Lane]],5,FALSE),"n/a")</f>
        <v>n/a</v>
      </c>
      <c r="P441" s="17" t="str">
        <f>IFERROR(VLOOKUP($K441,wiz[[Lanes]:[Min FRQT Load Check Lane]],6,FALSE),"n/a")</f>
        <v>n/a</v>
      </c>
      <c r="Q441" s="17" t="str">
        <f>IFERROR(VLOOKUP($K441,wiz[[Lanes]:[Min FRQT Load Check Lane]],7,FALSE),"n/a")</f>
        <v>n/a</v>
      </c>
      <c r="R441" s="17" t="str">
        <f>IFERROR(VLOOKUP($K441,wiz[[Lanes]:[Min FRQT Load Check Lane]],8,FALSE),"n/a")</f>
        <v>n/a</v>
      </c>
      <c r="S441" s="17" t="str">
        <f>IFERROR(VLOOKUP($K441,wiz[[Lanes]:[Min FRQT Load Check Lane]],9,FALSE),"n/a")</f>
        <v>n/a</v>
      </c>
      <c r="T441" s="17" t="str">
        <f>IFERROR(VLOOKUP($K441,wiz[[Lanes]:[Min FRQT Load Check Lane]],10,FALSE),"n/a")</f>
        <v>n/a</v>
      </c>
      <c r="U441" s="17" t="str">
        <f>IFERROR(VLOOKUP($K441,wiz[[Lanes]:[Min FRQT Load Check Lane]],11,FALSE),"n/a")</f>
        <v>n/a</v>
      </c>
      <c r="V441" s="17" t="str">
        <f>IFERROR(VLOOKUP($K441,wiz[[Lanes]:[Min FRQT Load Check Lane]],12,FALSE),"n/a")</f>
        <v>n/a</v>
      </c>
      <c r="W441" s="17" t="str">
        <f>IFERROR(VLOOKUP($K441,wiz[[Lanes]:[Min FRQT Load Check Lane]],13,FALSE),"n/a")</f>
        <v>n/a</v>
      </c>
    </row>
    <row r="442" spans="2:23" x14ac:dyDescent="0.3">
      <c r="B442" s="13" t="s">
        <v>3392</v>
      </c>
      <c r="C442" s="13" t="s">
        <v>3295</v>
      </c>
      <c r="D442" s="13" t="s">
        <v>2550</v>
      </c>
      <c r="E442" s="13" t="s">
        <v>2854</v>
      </c>
      <c r="F442" s="13">
        <v>38301</v>
      </c>
      <c r="G442" s="13" t="s">
        <v>3393</v>
      </c>
      <c r="H442" s="13">
        <v>66604</v>
      </c>
      <c r="I442" s="13">
        <v>1910</v>
      </c>
      <c r="J442" s="13" t="str">
        <f>VLOOKUP(D442,'Matched Names'!$A$1:$C$52,3,FALSE)</f>
        <v xml:space="preserve">KIRKLANDS TL ONLY    |   </v>
      </c>
      <c r="K442" t="str">
        <f t="shared" si="6"/>
        <v>KIRKLANDS TL ONLY | 3830166604</v>
      </c>
      <c r="L442" s="17" t="str">
        <f>IFERROR(VLOOKUP($K442,wiz[[Lanes]:[Min FRQT Load Check Lane]],2,FALSE),"n/a")</f>
        <v>n/a</v>
      </c>
      <c r="M442" s="17" t="str">
        <f>IFERROR(VLOOKUP($K442,wiz[[Lanes]:[Min FRQT Load Check Lane]],3,FALSE),"n/a")</f>
        <v>n/a</v>
      </c>
      <c r="N442" s="17" t="str">
        <f>IFERROR(VLOOKUP($K442,wiz[[Lanes]:[Min FRQT Load Check Lane]],4,FALSE),"n/a")</f>
        <v>n/a</v>
      </c>
      <c r="O442" s="17" t="str">
        <f>IFERROR(VLOOKUP($K442,wiz[[Lanes]:[Min FRQT Load Check Lane]],5,FALSE),"n/a")</f>
        <v>n/a</v>
      </c>
      <c r="P442" s="17" t="str">
        <f>IFERROR(VLOOKUP($K442,wiz[[Lanes]:[Min FRQT Load Check Lane]],6,FALSE),"n/a")</f>
        <v>n/a</v>
      </c>
      <c r="Q442" s="17" t="str">
        <f>IFERROR(VLOOKUP($K442,wiz[[Lanes]:[Min FRQT Load Check Lane]],7,FALSE),"n/a")</f>
        <v>n/a</v>
      </c>
      <c r="R442" s="17" t="str">
        <f>IFERROR(VLOOKUP($K442,wiz[[Lanes]:[Min FRQT Load Check Lane]],8,FALSE),"n/a")</f>
        <v>n/a</v>
      </c>
      <c r="S442" s="17" t="str">
        <f>IFERROR(VLOOKUP($K442,wiz[[Lanes]:[Min FRQT Load Check Lane]],9,FALSE),"n/a")</f>
        <v>n/a</v>
      </c>
      <c r="T442" s="17" t="str">
        <f>IFERROR(VLOOKUP($K442,wiz[[Lanes]:[Min FRQT Load Check Lane]],10,FALSE),"n/a")</f>
        <v>n/a</v>
      </c>
      <c r="U442" s="17" t="str">
        <f>IFERROR(VLOOKUP($K442,wiz[[Lanes]:[Min FRQT Load Check Lane]],11,FALSE),"n/a")</f>
        <v>n/a</v>
      </c>
      <c r="V442" s="17" t="str">
        <f>IFERROR(VLOOKUP($K442,wiz[[Lanes]:[Min FRQT Load Check Lane]],12,FALSE),"n/a")</f>
        <v>n/a</v>
      </c>
      <c r="W442" s="17" t="str">
        <f>IFERROR(VLOOKUP($K442,wiz[[Lanes]:[Min FRQT Load Check Lane]],13,FALSE),"n/a")</f>
        <v>n/a</v>
      </c>
    </row>
    <row r="443" spans="2:23" x14ac:dyDescent="0.3">
      <c r="B443" s="13" t="s">
        <v>3394</v>
      </c>
      <c r="C443" s="13" t="s">
        <v>3295</v>
      </c>
      <c r="D443" s="13" t="s">
        <v>2550</v>
      </c>
      <c r="E443" s="13" t="s">
        <v>2854</v>
      </c>
      <c r="F443" s="13">
        <v>38301</v>
      </c>
      <c r="G443" s="13" t="s">
        <v>3395</v>
      </c>
      <c r="H443" s="13">
        <v>74104</v>
      </c>
      <c r="I443" s="13">
        <v>1595</v>
      </c>
      <c r="J443" s="13" t="str">
        <f>VLOOKUP(D443,'Matched Names'!$A$1:$C$52,3,FALSE)</f>
        <v xml:space="preserve">KIRKLANDS TL ONLY    |   </v>
      </c>
      <c r="K443" t="str">
        <f t="shared" si="6"/>
        <v>KIRKLANDS TL ONLY | 3830174104</v>
      </c>
      <c r="L443" s="17" t="str">
        <f>IFERROR(VLOOKUP($K443,wiz[[Lanes]:[Min FRQT Load Check Lane]],2,FALSE),"n/a")</f>
        <v>n/a</v>
      </c>
      <c r="M443" s="17" t="str">
        <f>IFERROR(VLOOKUP($K443,wiz[[Lanes]:[Min FRQT Load Check Lane]],3,FALSE),"n/a")</f>
        <v>n/a</v>
      </c>
      <c r="N443" s="17" t="str">
        <f>IFERROR(VLOOKUP($K443,wiz[[Lanes]:[Min FRQT Load Check Lane]],4,FALSE),"n/a")</f>
        <v>n/a</v>
      </c>
      <c r="O443" s="17" t="str">
        <f>IFERROR(VLOOKUP($K443,wiz[[Lanes]:[Min FRQT Load Check Lane]],5,FALSE),"n/a")</f>
        <v>n/a</v>
      </c>
      <c r="P443" s="17" t="str">
        <f>IFERROR(VLOOKUP($K443,wiz[[Lanes]:[Min FRQT Load Check Lane]],6,FALSE),"n/a")</f>
        <v>n/a</v>
      </c>
      <c r="Q443" s="17" t="str">
        <f>IFERROR(VLOOKUP($K443,wiz[[Lanes]:[Min FRQT Load Check Lane]],7,FALSE),"n/a")</f>
        <v>n/a</v>
      </c>
      <c r="R443" s="17" t="str">
        <f>IFERROR(VLOOKUP($K443,wiz[[Lanes]:[Min FRQT Load Check Lane]],8,FALSE),"n/a")</f>
        <v>n/a</v>
      </c>
      <c r="S443" s="17" t="str">
        <f>IFERROR(VLOOKUP($K443,wiz[[Lanes]:[Min FRQT Load Check Lane]],9,FALSE),"n/a")</f>
        <v>n/a</v>
      </c>
      <c r="T443" s="17" t="str">
        <f>IFERROR(VLOOKUP($K443,wiz[[Lanes]:[Min FRQT Load Check Lane]],10,FALSE),"n/a")</f>
        <v>n/a</v>
      </c>
      <c r="U443" s="17" t="str">
        <f>IFERROR(VLOOKUP($K443,wiz[[Lanes]:[Min FRQT Load Check Lane]],11,FALSE),"n/a")</f>
        <v>n/a</v>
      </c>
      <c r="V443" s="17" t="str">
        <f>IFERROR(VLOOKUP($K443,wiz[[Lanes]:[Min FRQT Load Check Lane]],12,FALSE),"n/a")</f>
        <v>n/a</v>
      </c>
      <c r="W443" s="17" t="str">
        <f>IFERROR(VLOOKUP($K443,wiz[[Lanes]:[Min FRQT Load Check Lane]],13,FALSE),"n/a")</f>
        <v>n/a</v>
      </c>
    </row>
    <row r="444" spans="2:23" x14ac:dyDescent="0.3">
      <c r="B444" s="13" t="s">
        <v>3396</v>
      </c>
      <c r="C444" s="13" t="s">
        <v>3295</v>
      </c>
      <c r="D444" s="13" t="s">
        <v>2550</v>
      </c>
      <c r="E444" s="13" t="s">
        <v>2854</v>
      </c>
      <c r="F444" s="13">
        <v>38301</v>
      </c>
      <c r="G444" s="13" t="s">
        <v>3397</v>
      </c>
      <c r="H444" s="13">
        <v>11581</v>
      </c>
      <c r="I444" s="13">
        <v>8488.9500000000007</v>
      </c>
      <c r="J444" s="13" t="str">
        <f>VLOOKUP(D444,'Matched Names'!$A$1:$C$52,3,FALSE)</f>
        <v xml:space="preserve">KIRKLANDS TL ONLY    |   </v>
      </c>
      <c r="K444" t="str">
        <f t="shared" si="6"/>
        <v>KIRKLANDS TL ONLY | 3830111581</v>
      </c>
      <c r="L444" s="17" t="str">
        <f>IFERROR(VLOOKUP($K444,wiz[[Lanes]:[Min FRQT Load Check Lane]],2,FALSE),"n/a")</f>
        <v>n/a</v>
      </c>
      <c r="M444" s="17" t="str">
        <f>IFERROR(VLOOKUP($K444,wiz[[Lanes]:[Min FRQT Load Check Lane]],3,FALSE),"n/a")</f>
        <v>n/a</v>
      </c>
      <c r="N444" s="17" t="str">
        <f>IFERROR(VLOOKUP($K444,wiz[[Lanes]:[Min FRQT Load Check Lane]],4,FALSE),"n/a")</f>
        <v>n/a</v>
      </c>
      <c r="O444" s="17" t="str">
        <f>IFERROR(VLOOKUP($K444,wiz[[Lanes]:[Min FRQT Load Check Lane]],5,FALSE),"n/a")</f>
        <v>n/a</v>
      </c>
      <c r="P444" s="17" t="str">
        <f>IFERROR(VLOOKUP($K444,wiz[[Lanes]:[Min FRQT Load Check Lane]],6,FALSE),"n/a")</f>
        <v>n/a</v>
      </c>
      <c r="Q444" s="17" t="str">
        <f>IFERROR(VLOOKUP($K444,wiz[[Lanes]:[Min FRQT Load Check Lane]],7,FALSE),"n/a")</f>
        <v>n/a</v>
      </c>
      <c r="R444" s="17" t="str">
        <f>IFERROR(VLOOKUP($K444,wiz[[Lanes]:[Min FRQT Load Check Lane]],8,FALSE),"n/a")</f>
        <v>n/a</v>
      </c>
      <c r="S444" s="17" t="str">
        <f>IFERROR(VLOOKUP($K444,wiz[[Lanes]:[Min FRQT Load Check Lane]],9,FALSE),"n/a")</f>
        <v>n/a</v>
      </c>
      <c r="T444" s="17" t="str">
        <f>IFERROR(VLOOKUP($K444,wiz[[Lanes]:[Min FRQT Load Check Lane]],10,FALSE),"n/a")</f>
        <v>n/a</v>
      </c>
      <c r="U444" s="17" t="str">
        <f>IFERROR(VLOOKUP($K444,wiz[[Lanes]:[Min FRQT Load Check Lane]],11,FALSE),"n/a")</f>
        <v>n/a</v>
      </c>
      <c r="V444" s="17" t="str">
        <f>IFERROR(VLOOKUP($K444,wiz[[Lanes]:[Min FRQT Load Check Lane]],12,FALSE),"n/a")</f>
        <v>n/a</v>
      </c>
      <c r="W444" s="17" t="str">
        <f>IFERROR(VLOOKUP($K444,wiz[[Lanes]:[Min FRQT Load Check Lane]],13,FALSE),"n/a")</f>
        <v>n/a</v>
      </c>
    </row>
    <row r="445" spans="2:23" x14ac:dyDescent="0.3">
      <c r="B445" s="13" t="s">
        <v>3398</v>
      </c>
      <c r="C445" s="13" t="s">
        <v>3295</v>
      </c>
      <c r="D445" s="13" t="s">
        <v>2550</v>
      </c>
      <c r="E445" s="13" t="s">
        <v>2854</v>
      </c>
      <c r="F445" s="13">
        <v>38301</v>
      </c>
      <c r="G445" s="13" t="s">
        <v>3399</v>
      </c>
      <c r="H445" s="13">
        <v>27587</v>
      </c>
      <c r="I445" s="13">
        <v>1412.55</v>
      </c>
      <c r="J445" s="13" t="str">
        <f>VLOOKUP(D445,'Matched Names'!$A$1:$C$52,3,FALSE)</f>
        <v xml:space="preserve">KIRKLANDS TL ONLY    |   </v>
      </c>
      <c r="K445" t="str">
        <f t="shared" si="6"/>
        <v>KIRKLANDS TL ONLY | 3830127587</v>
      </c>
      <c r="L445" s="17">
        <f>IFERROR(VLOOKUP($K445,wiz[[Lanes]:[Min FRQT Load Check Lane]],2,FALSE),"n/a")</f>
        <v>3</v>
      </c>
      <c r="M445" s="17">
        <f>IFERROR(VLOOKUP($K445,wiz[[Lanes]:[Min FRQT Load Check Lane]],3,FALSE),"n/a")</f>
        <v>2.15</v>
      </c>
      <c r="N445" s="17">
        <f>IFERROR(VLOOKUP($K445,wiz[[Lanes]:[Min FRQT Load Check Lane]],4,FALSE),"n/a")</f>
        <v>0.22</v>
      </c>
      <c r="O445" s="17">
        <f>IFERROR(VLOOKUP($K445,wiz[[Lanes]:[Min FRQT Load Check Lane]],5,FALSE),"n/a")</f>
        <v>700</v>
      </c>
      <c r="P445" s="17">
        <f>IFERROR(VLOOKUP($K445,wiz[[Lanes]:[Min FRQT Load Check Lane]],6,FALSE),"n/a")</f>
        <v>1.7</v>
      </c>
      <c r="Q445" s="17">
        <f>IFERROR(VLOOKUP($K445,wiz[[Lanes]:[Min FRQT Load Check Lane]],7,FALSE),"n/a")</f>
        <v>45</v>
      </c>
      <c r="R445" s="17">
        <f>IFERROR(VLOOKUP($K445,wiz[[Lanes]:[Min FRQT Load Check Lane]],8,FALSE),"n/a")</f>
        <v>0.28000000000000003</v>
      </c>
      <c r="S445" s="17">
        <f>IFERROR(VLOOKUP($K445,wiz[[Lanes]:[Min FRQT Load Check Lane]],9,FALSE),"n/a")</f>
        <v>-98</v>
      </c>
      <c r="T445" s="17">
        <f>IFERROR(VLOOKUP($K445,wiz[[Lanes]:[Min FRQT Load Check Lane]],10,FALSE),"n/a")</f>
        <v>-17</v>
      </c>
      <c r="U445" s="17">
        <f>IFERROR(VLOOKUP($K445,wiz[[Lanes]:[Min FRQT Load Check Lane]],11,FALSE),"n/a")</f>
        <v>-74</v>
      </c>
      <c r="V445" s="17">
        <f>IFERROR(VLOOKUP($K445,wiz[[Lanes]:[Min FRQT Load Check Lane]],12,FALSE),"n/a")</f>
        <v>114</v>
      </c>
      <c r="W445" s="17">
        <f>IFERROR(VLOOKUP($K445,wiz[[Lanes]:[Min FRQT Load Check Lane]],13,FALSE),"n/a")</f>
        <v>23</v>
      </c>
    </row>
    <row r="446" spans="2:23" x14ac:dyDescent="0.3">
      <c r="B446" s="13" t="s">
        <v>3400</v>
      </c>
      <c r="C446" s="13" t="s">
        <v>3295</v>
      </c>
      <c r="D446" s="13" t="s">
        <v>2550</v>
      </c>
      <c r="E446" s="13" t="s">
        <v>2854</v>
      </c>
      <c r="F446" s="13">
        <v>38301</v>
      </c>
      <c r="G446" s="13" t="s">
        <v>3401</v>
      </c>
      <c r="H446" s="13">
        <v>33544</v>
      </c>
      <c r="I446" s="13">
        <v>17684.099999999999</v>
      </c>
      <c r="J446" s="13" t="str">
        <f>VLOOKUP(D446,'Matched Names'!$A$1:$C$52,3,FALSE)</f>
        <v xml:space="preserve">KIRKLANDS TL ONLY    |   </v>
      </c>
      <c r="K446" t="str">
        <f t="shared" si="6"/>
        <v>KIRKLANDS TL ONLY | 3830133544</v>
      </c>
      <c r="L446" s="17" t="str">
        <f>IFERROR(VLOOKUP($K446,wiz[[Lanes]:[Min FRQT Load Check Lane]],2,FALSE),"n/a")</f>
        <v>n/a</v>
      </c>
      <c r="M446" s="17" t="str">
        <f>IFERROR(VLOOKUP($K446,wiz[[Lanes]:[Min FRQT Load Check Lane]],3,FALSE),"n/a")</f>
        <v>n/a</v>
      </c>
      <c r="N446" s="17" t="str">
        <f>IFERROR(VLOOKUP($K446,wiz[[Lanes]:[Min FRQT Load Check Lane]],4,FALSE),"n/a")</f>
        <v>n/a</v>
      </c>
      <c r="O446" s="17" t="str">
        <f>IFERROR(VLOOKUP($K446,wiz[[Lanes]:[Min FRQT Load Check Lane]],5,FALSE),"n/a")</f>
        <v>n/a</v>
      </c>
      <c r="P446" s="17" t="str">
        <f>IFERROR(VLOOKUP($K446,wiz[[Lanes]:[Min FRQT Load Check Lane]],6,FALSE),"n/a")</f>
        <v>n/a</v>
      </c>
      <c r="Q446" s="17" t="str">
        <f>IFERROR(VLOOKUP($K446,wiz[[Lanes]:[Min FRQT Load Check Lane]],7,FALSE),"n/a")</f>
        <v>n/a</v>
      </c>
      <c r="R446" s="17" t="str">
        <f>IFERROR(VLOOKUP($K446,wiz[[Lanes]:[Min FRQT Load Check Lane]],8,FALSE),"n/a")</f>
        <v>n/a</v>
      </c>
      <c r="S446" s="17" t="str">
        <f>IFERROR(VLOOKUP($K446,wiz[[Lanes]:[Min FRQT Load Check Lane]],9,FALSE),"n/a")</f>
        <v>n/a</v>
      </c>
      <c r="T446" s="17" t="str">
        <f>IFERROR(VLOOKUP($K446,wiz[[Lanes]:[Min FRQT Load Check Lane]],10,FALSE),"n/a")</f>
        <v>n/a</v>
      </c>
      <c r="U446" s="17" t="str">
        <f>IFERROR(VLOOKUP($K446,wiz[[Lanes]:[Min FRQT Load Check Lane]],11,FALSE),"n/a")</f>
        <v>n/a</v>
      </c>
      <c r="V446" s="17" t="str">
        <f>IFERROR(VLOOKUP($K446,wiz[[Lanes]:[Min FRQT Load Check Lane]],12,FALSE),"n/a")</f>
        <v>n/a</v>
      </c>
      <c r="W446" s="17" t="str">
        <f>IFERROR(VLOOKUP($K446,wiz[[Lanes]:[Min FRQT Load Check Lane]],13,FALSE),"n/a")</f>
        <v>n/a</v>
      </c>
    </row>
    <row r="447" spans="2:23" x14ac:dyDescent="0.3">
      <c r="B447" s="13" t="s">
        <v>3402</v>
      </c>
      <c r="C447" s="13" t="s">
        <v>3295</v>
      </c>
      <c r="D447" s="13" t="s">
        <v>2550</v>
      </c>
      <c r="E447" s="13" t="s">
        <v>2854</v>
      </c>
      <c r="F447" s="13">
        <v>38301</v>
      </c>
      <c r="G447" s="13" t="s">
        <v>3403</v>
      </c>
      <c r="H447" s="13">
        <v>46075</v>
      </c>
      <c r="I447" s="13">
        <v>8529.24</v>
      </c>
      <c r="J447" s="13" t="str">
        <f>VLOOKUP(D447,'Matched Names'!$A$1:$C$52,3,FALSE)</f>
        <v xml:space="preserve">KIRKLANDS TL ONLY    |   </v>
      </c>
      <c r="K447" t="str">
        <f t="shared" si="6"/>
        <v>KIRKLANDS TL ONLY | 3830146075</v>
      </c>
      <c r="L447" s="17">
        <f>IFERROR(VLOOKUP($K447,wiz[[Lanes]:[Min FRQT Load Check Lane]],2,FALSE),"n/a")</f>
        <v>9</v>
      </c>
      <c r="M447" s="17">
        <f>IFERROR(VLOOKUP($K447,wiz[[Lanes]:[Min FRQT Load Check Lane]],3,FALSE),"n/a")</f>
        <v>2.2200000000000002</v>
      </c>
      <c r="N447" s="17">
        <f>IFERROR(VLOOKUP($K447,wiz[[Lanes]:[Min FRQT Load Check Lane]],4,FALSE),"n/a")</f>
        <v>0.22</v>
      </c>
      <c r="O447" s="17">
        <f>IFERROR(VLOOKUP($K447,wiz[[Lanes]:[Min FRQT Load Check Lane]],5,FALSE),"n/a")</f>
        <v>426</v>
      </c>
      <c r="P447" s="17">
        <f>IFERROR(VLOOKUP($K447,wiz[[Lanes]:[Min FRQT Load Check Lane]],6,FALSE),"n/a")</f>
        <v>1.19</v>
      </c>
      <c r="Q447" s="17">
        <f>IFERROR(VLOOKUP($K447,wiz[[Lanes]:[Min FRQT Load Check Lane]],7,FALSE),"n/a")</f>
        <v>25</v>
      </c>
      <c r="R447" s="17">
        <f>IFERROR(VLOOKUP($K447,wiz[[Lanes]:[Min FRQT Load Check Lane]],8,FALSE),"n/a")</f>
        <v>0.26</v>
      </c>
      <c r="S447" s="17">
        <f>IFERROR(VLOOKUP($K447,wiz[[Lanes]:[Min FRQT Load Check Lane]],9,FALSE),"n/a")</f>
        <v>-75</v>
      </c>
      <c r="T447" s="17">
        <f>IFERROR(VLOOKUP($K447,wiz[[Lanes]:[Min FRQT Load Check Lane]],10,FALSE),"n/a")</f>
        <v>-17</v>
      </c>
      <c r="U447" s="17">
        <f>IFERROR(VLOOKUP($K447,wiz[[Lanes]:[Min FRQT Load Check Lane]],11,FALSE),"n/a")</f>
        <v>-72</v>
      </c>
      <c r="V447" s="17">
        <f>IFERROR(VLOOKUP($K447,wiz[[Lanes]:[Min FRQT Load Check Lane]],12,FALSE),"n/a")</f>
        <v>88</v>
      </c>
      <c r="W447" s="17">
        <f>IFERROR(VLOOKUP($K447,wiz[[Lanes]:[Min FRQT Load Check Lane]],13,FALSE),"n/a")</f>
        <v>-1</v>
      </c>
    </row>
    <row r="448" spans="2:23" x14ac:dyDescent="0.3">
      <c r="B448" s="13" t="s">
        <v>3404</v>
      </c>
      <c r="C448" s="13" t="s">
        <v>3295</v>
      </c>
      <c r="D448" s="13" t="s">
        <v>2550</v>
      </c>
      <c r="E448" s="13" t="s">
        <v>3405</v>
      </c>
      <c r="F448" s="13">
        <v>78045</v>
      </c>
      <c r="G448" s="13" t="s">
        <v>2854</v>
      </c>
      <c r="H448" s="13">
        <v>38301</v>
      </c>
      <c r="I448" s="13">
        <v>1995</v>
      </c>
      <c r="J448" s="13" t="str">
        <f>VLOOKUP(D448,'Matched Names'!$A$1:$C$52,3,FALSE)</f>
        <v xml:space="preserve">KIRKLANDS TL ONLY    |   </v>
      </c>
      <c r="K448" t="str">
        <f t="shared" si="6"/>
        <v>KIRKLANDS TL ONLY | 7804538301</v>
      </c>
      <c r="L448" s="17" t="str">
        <f>IFERROR(VLOOKUP($K448,wiz[[Lanes]:[Min FRQT Load Check Lane]],2,FALSE),"n/a")</f>
        <v>n/a</v>
      </c>
      <c r="M448" s="17" t="str">
        <f>IFERROR(VLOOKUP($K448,wiz[[Lanes]:[Min FRQT Load Check Lane]],3,FALSE),"n/a")</f>
        <v>n/a</v>
      </c>
      <c r="N448" s="17" t="str">
        <f>IFERROR(VLOOKUP($K448,wiz[[Lanes]:[Min FRQT Load Check Lane]],4,FALSE),"n/a")</f>
        <v>n/a</v>
      </c>
      <c r="O448" s="17" t="str">
        <f>IFERROR(VLOOKUP($K448,wiz[[Lanes]:[Min FRQT Load Check Lane]],5,FALSE),"n/a")</f>
        <v>n/a</v>
      </c>
      <c r="P448" s="17" t="str">
        <f>IFERROR(VLOOKUP($K448,wiz[[Lanes]:[Min FRQT Load Check Lane]],6,FALSE),"n/a")</f>
        <v>n/a</v>
      </c>
      <c r="Q448" s="17" t="str">
        <f>IFERROR(VLOOKUP($K448,wiz[[Lanes]:[Min FRQT Load Check Lane]],7,FALSE),"n/a")</f>
        <v>n/a</v>
      </c>
      <c r="R448" s="17" t="str">
        <f>IFERROR(VLOOKUP($K448,wiz[[Lanes]:[Min FRQT Load Check Lane]],8,FALSE),"n/a")</f>
        <v>n/a</v>
      </c>
      <c r="S448" s="17" t="str">
        <f>IFERROR(VLOOKUP($K448,wiz[[Lanes]:[Min FRQT Load Check Lane]],9,FALSE),"n/a")</f>
        <v>n/a</v>
      </c>
      <c r="T448" s="17" t="str">
        <f>IFERROR(VLOOKUP($K448,wiz[[Lanes]:[Min FRQT Load Check Lane]],10,FALSE),"n/a")</f>
        <v>n/a</v>
      </c>
      <c r="U448" s="17" t="str">
        <f>IFERROR(VLOOKUP($K448,wiz[[Lanes]:[Min FRQT Load Check Lane]],11,FALSE),"n/a")</f>
        <v>n/a</v>
      </c>
      <c r="V448" s="17" t="str">
        <f>IFERROR(VLOOKUP($K448,wiz[[Lanes]:[Min FRQT Load Check Lane]],12,FALSE),"n/a")</f>
        <v>n/a</v>
      </c>
      <c r="W448" s="17" t="str">
        <f>IFERROR(VLOOKUP($K448,wiz[[Lanes]:[Min FRQT Load Check Lane]],13,FALSE),"n/a")</f>
        <v>n/a</v>
      </c>
    </row>
    <row r="449" spans="2:23" x14ac:dyDescent="0.3">
      <c r="B449" s="13" t="s">
        <v>3406</v>
      </c>
      <c r="C449" s="13" t="s">
        <v>3295</v>
      </c>
      <c r="D449" s="13" t="s">
        <v>2550</v>
      </c>
      <c r="E449" s="13" t="s">
        <v>3407</v>
      </c>
      <c r="F449" s="13">
        <v>75150</v>
      </c>
      <c r="G449" s="13" t="s">
        <v>2854</v>
      </c>
      <c r="H449" s="13">
        <v>38301</v>
      </c>
      <c r="I449" s="13">
        <v>800</v>
      </c>
      <c r="J449" s="13" t="str">
        <f>VLOOKUP(D449,'Matched Names'!$A$1:$C$52,3,FALSE)</f>
        <v xml:space="preserve">KIRKLANDS TL ONLY    |   </v>
      </c>
      <c r="K449" t="str">
        <f t="shared" si="6"/>
        <v>KIRKLANDS TL ONLY | 7515038301</v>
      </c>
      <c r="L449" s="17" t="str">
        <f>IFERROR(VLOOKUP($K449,wiz[[Lanes]:[Min FRQT Load Check Lane]],2,FALSE),"n/a")</f>
        <v>n/a</v>
      </c>
      <c r="M449" s="17" t="str">
        <f>IFERROR(VLOOKUP($K449,wiz[[Lanes]:[Min FRQT Load Check Lane]],3,FALSE),"n/a")</f>
        <v>n/a</v>
      </c>
      <c r="N449" s="17" t="str">
        <f>IFERROR(VLOOKUP($K449,wiz[[Lanes]:[Min FRQT Load Check Lane]],4,FALSE),"n/a")</f>
        <v>n/a</v>
      </c>
      <c r="O449" s="17" t="str">
        <f>IFERROR(VLOOKUP($K449,wiz[[Lanes]:[Min FRQT Load Check Lane]],5,FALSE),"n/a")</f>
        <v>n/a</v>
      </c>
      <c r="P449" s="17" t="str">
        <f>IFERROR(VLOOKUP($K449,wiz[[Lanes]:[Min FRQT Load Check Lane]],6,FALSE),"n/a")</f>
        <v>n/a</v>
      </c>
      <c r="Q449" s="17" t="str">
        <f>IFERROR(VLOOKUP($K449,wiz[[Lanes]:[Min FRQT Load Check Lane]],7,FALSE),"n/a")</f>
        <v>n/a</v>
      </c>
      <c r="R449" s="17" t="str">
        <f>IFERROR(VLOOKUP($K449,wiz[[Lanes]:[Min FRQT Load Check Lane]],8,FALSE),"n/a")</f>
        <v>n/a</v>
      </c>
      <c r="S449" s="17" t="str">
        <f>IFERROR(VLOOKUP($K449,wiz[[Lanes]:[Min FRQT Load Check Lane]],9,FALSE),"n/a")</f>
        <v>n/a</v>
      </c>
      <c r="T449" s="17" t="str">
        <f>IFERROR(VLOOKUP($K449,wiz[[Lanes]:[Min FRQT Load Check Lane]],10,FALSE),"n/a")</f>
        <v>n/a</v>
      </c>
      <c r="U449" s="17" t="str">
        <f>IFERROR(VLOOKUP($K449,wiz[[Lanes]:[Min FRQT Load Check Lane]],11,FALSE),"n/a")</f>
        <v>n/a</v>
      </c>
      <c r="V449" s="17" t="str">
        <f>IFERROR(VLOOKUP($K449,wiz[[Lanes]:[Min FRQT Load Check Lane]],12,FALSE),"n/a")</f>
        <v>n/a</v>
      </c>
      <c r="W449" s="17" t="str">
        <f>IFERROR(VLOOKUP($K449,wiz[[Lanes]:[Min FRQT Load Check Lane]],13,FALSE),"n/a")</f>
        <v>n/a</v>
      </c>
    </row>
    <row r="450" spans="2:23" x14ac:dyDescent="0.3">
      <c r="B450" s="13" t="s">
        <v>3408</v>
      </c>
      <c r="C450" s="13" t="s">
        <v>3295</v>
      </c>
      <c r="D450" s="13" t="s">
        <v>2550</v>
      </c>
      <c r="E450" s="13" t="s">
        <v>3391</v>
      </c>
      <c r="F450" s="13">
        <v>20166</v>
      </c>
      <c r="G450" s="13" t="s">
        <v>2854</v>
      </c>
      <c r="H450" s="13">
        <v>38301</v>
      </c>
      <c r="I450" s="13">
        <v>937.2</v>
      </c>
      <c r="J450" s="13" t="str">
        <f>VLOOKUP(D450,'Matched Names'!$A$1:$C$52,3,FALSE)</f>
        <v xml:space="preserve">KIRKLANDS TL ONLY    |   </v>
      </c>
      <c r="K450" t="str">
        <f t="shared" si="6"/>
        <v>KIRKLANDS TL ONLY | 2016638301</v>
      </c>
      <c r="L450" s="17" t="str">
        <f>IFERROR(VLOOKUP($K450,wiz[[Lanes]:[Min FRQT Load Check Lane]],2,FALSE),"n/a")</f>
        <v>n/a</v>
      </c>
      <c r="M450" s="17" t="str">
        <f>IFERROR(VLOOKUP($K450,wiz[[Lanes]:[Min FRQT Load Check Lane]],3,FALSE),"n/a")</f>
        <v>n/a</v>
      </c>
      <c r="N450" s="17" t="str">
        <f>IFERROR(VLOOKUP($K450,wiz[[Lanes]:[Min FRQT Load Check Lane]],4,FALSE),"n/a")</f>
        <v>n/a</v>
      </c>
      <c r="O450" s="17" t="str">
        <f>IFERROR(VLOOKUP($K450,wiz[[Lanes]:[Min FRQT Load Check Lane]],5,FALSE),"n/a")</f>
        <v>n/a</v>
      </c>
      <c r="P450" s="17" t="str">
        <f>IFERROR(VLOOKUP($K450,wiz[[Lanes]:[Min FRQT Load Check Lane]],6,FALSE),"n/a")</f>
        <v>n/a</v>
      </c>
      <c r="Q450" s="17" t="str">
        <f>IFERROR(VLOOKUP($K450,wiz[[Lanes]:[Min FRQT Load Check Lane]],7,FALSE),"n/a")</f>
        <v>n/a</v>
      </c>
      <c r="R450" s="17" t="str">
        <f>IFERROR(VLOOKUP($K450,wiz[[Lanes]:[Min FRQT Load Check Lane]],8,FALSE),"n/a")</f>
        <v>n/a</v>
      </c>
      <c r="S450" s="17" t="str">
        <f>IFERROR(VLOOKUP($K450,wiz[[Lanes]:[Min FRQT Load Check Lane]],9,FALSE),"n/a")</f>
        <v>n/a</v>
      </c>
      <c r="T450" s="17" t="str">
        <f>IFERROR(VLOOKUP($K450,wiz[[Lanes]:[Min FRQT Load Check Lane]],10,FALSE),"n/a")</f>
        <v>n/a</v>
      </c>
      <c r="U450" s="17" t="str">
        <f>IFERROR(VLOOKUP($K450,wiz[[Lanes]:[Min FRQT Load Check Lane]],11,FALSE),"n/a")</f>
        <v>n/a</v>
      </c>
      <c r="V450" s="17" t="str">
        <f>IFERROR(VLOOKUP($K450,wiz[[Lanes]:[Min FRQT Load Check Lane]],12,FALSE),"n/a")</f>
        <v>n/a</v>
      </c>
      <c r="W450" s="17" t="str">
        <f>IFERROR(VLOOKUP($K450,wiz[[Lanes]:[Min FRQT Load Check Lane]],13,FALSE),"n/a")</f>
        <v>n/a</v>
      </c>
    </row>
    <row r="451" spans="2:23" x14ac:dyDescent="0.3">
      <c r="B451" s="13" t="s">
        <v>3409</v>
      </c>
      <c r="C451" s="13" t="s">
        <v>3410</v>
      </c>
      <c r="D451" s="13" t="s">
        <v>2549</v>
      </c>
      <c r="E451" s="13" t="s">
        <v>3155</v>
      </c>
      <c r="F451" s="13">
        <v>30103</v>
      </c>
      <c r="G451" s="13" t="s">
        <v>3411</v>
      </c>
      <c r="H451" s="13">
        <v>54110</v>
      </c>
      <c r="I451" s="13">
        <v>3171.66</v>
      </c>
      <c r="J451" s="13" t="str">
        <f>VLOOKUP(D451,'Matched Names'!$A$1:$C$52,3,FALSE)</f>
        <v xml:space="preserve">LOWES MLXP VAN ONE WA|   </v>
      </c>
      <c r="K451" t="str">
        <f t="shared" ref="K451:K514" si="7">TRIM(CONCATENATE(J451,F451,H451))</f>
        <v>LOWES MLXP VAN ONE WA| 3010354110</v>
      </c>
      <c r="L451" s="17">
        <f>IFERROR(VLOOKUP($K451,wiz[[Lanes]:[Min FRQT Load Check Lane]],2,FALSE),"n/a")</f>
        <v>3</v>
      </c>
      <c r="M451" s="17">
        <f>IFERROR(VLOOKUP($K451,wiz[[Lanes]:[Min FRQT Load Check Lane]],3,FALSE),"n/a")</f>
        <v>1.32</v>
      </c>
      <c r="N451" s="17">
        <f>IFERROR(VLOOKUP($K451,wiz[[Lanes]:[Min FRQT Load Check Lane]],4,FALSE),"n/a")</f>
        <v>0.21</v>
      </c>
      <c r="O451" s="17">
        <f>IFERROR(VLOOKUP($K451,wiz[[Lanes]:[Min FRQT Load Check Lane]],5,FALSE),"n/a")</f>
        <v>803</v>
      </c>
      <c r="P451" s="17">
        <f>IFERROR(VLOOKUP($K451,wiz[[Lanes]:[Min FRQT Load Check Lane]],6,FALSE),"n/a")</f>
        <v>2.12</v>
      </c>
      <c r="Q451" s="17">
        <f>IFERROR(VLOOKUP($K451,wiz[[Lanes]:[Min FRQT Load Check Lane]],7,FALSE),"n/a")</f>
        <v>27</v>
      </c>
      <c r="R451" s="17">
        <f>IFERROR(VLOOKUP($K451,wiz[[Lanes]:[Min FRQT Load Check Lane]],8,FALSE),"n/a")</f>
        <v>0.27</v>
      </c>
      <c r="S451" s="17">
        <f>IFERROR(VLOOKUP($K451,wiz[[Lanes]:[Min FRQT Load Check Lane]],9,FALSE),"n/a")</f>
        <v>54</v>
      </c>
      <c r="T451" s="17">
        <f>IFERROR(VLOOKUP($K451,wiz[[Lanes]:[Min FRQT Load Check Lane]],10,FALSE),"n/a")</f>
        <v>-22</v>
      </c>
      <c r="U451" s="17">
        <f>IFERROR(VLOOKUP($K451,wiz[[Lanes]:[Min FRQT Load Check Lane]],11,FALSE),"n/a")</f>
        <v>-85</v>
      </c>
      <c r="V451" s="17">
        <f>IFERROR(VLOOKUP($K451,wiz[[Lanes]:[Min FRQT Load Check Lane]],12,FALSE),"n/a")</f>
        <v>-129</v>
      </c>
      <c r="W451" s="17">
        <f>IFERROR(VLOOKUP($K451,wiz[[Lanes]:[Min FRQT Load Check Lane]],13,FALSE),"n/a")</f>
        <v>-236</v>
      </c>
    </row>
    <row r="452" spans="2:23" x14ac:dyDescent="0.3">
      <c r="B452" s="13" t="s">
        <v>3412</v>
      </c>
      <c r="C452" s="13" t="s">
        <v>3410</v>
      </c>
      <c r="D452" s="13" t="s">
        <v>2549</v>
      </c>
      <c r="E452" s="13" t="s">
        <v>2748</v>
      </c>
      <c r="F452" s="13">
        <v>44314</v>
      </c>
      <c r="G452" s="13" t="s">
        <v>3413</v>
      </c>
      <c r="H452" s="13">
        <v>27831</v>
      </c>
      <c r="I452" s="13">
        <v>3985.8</v>
      </c>
      <c r="J452" s="13" t="str">
        <f>VLOOKUP(D452,'Matched Names'!$A$1:$C$52,3,FALSE)</f>
        <v xml:space="preserve">LOWES MLXP VAN ONE WA|   </v>
      </c>
      <c r="K452" t="str">
        <f t="shared" si="7"/>
        <v>LOWES MLXP VAN ONE WA| 4431427831</v>
      </c>
      <c r="L452" s="17" t="str">
        <f>IFERROR(VLOOKUP($K452,wiz[[Lanes]:[Min FRQT Load Check Lane]],2,FALSE),"n/a")</f>
        <v>n/a</v>
      </c>
      <c r="M452" s="17" t="str">
        <f>IFERROR(VLOOKUP($K452,wiz[[Lanes]:[Min FRQT Load Check Lane]],3,FALSE),"n/a")</f>
        <v>n/a</v>
      </c>
      <c r="N452" s="17" t="str">
        <f>IFERROR(VLOOKUP($K452,wiz[[Lanes]:[Min FRQT Load Check Lane]],4,FALSE),"n/a")</f>
        <v>n/a</v>
      </c>
      <c r="O452" s="17" t="str">
        <f>IFERROR(VLOOKUP($K452,wiz[[Lanes]:[Min FRQT Load Check Lane]],5,FALSE),"n/a")</f>
        <v>n/a</v>
      </c>
      <c r="P452" s="17" t="str">
        <f>IFERROR(VLOOKUP($K452,wiz[[Lanes]:[Min FRQT Load Check Lane]],6,FALSE),"n/a")</f>
        <v>n/a</v>
      </c>
      <c r="Q452" s="17" t="str">
        <f>IFERROR(VLOOKUP($K452,wiz[[Lanes]:[Min FRQT Load Check Lane]],7,FALSE),"n/a")</f>
        <v>n/a</v>
      </c>
      <c r="R452" s="17" t="str">
        <f>IFERROR(VLOOKUP($K452,wiz[[Lanes]:[Min FRQT Load Check Lane]],8,FALSE),"n/a")</f>
        <v>n/a</v>
      </c>
      <c r="S452" s="17" t="str">
        <f>IFERROR(VLOOKUP($K452,wiz[[Lanes]:[Min FRQT Load Check Lane]],9,FALSE),"n/a")</f>
        <v>n/a</v>
      </c>
      <c r="T452" s="17" t="str">
        <f>IFERROR(VLOOKUP($K452,wiz[[Lanes]:[Min FRQT Load Check Lane]],10,FALSE),"n/a")</f>
        <v>n/a</v>
      </c>
      <c r="U452" s="17" t="str">
        <f>IFERROR(VLOOKUP($K452,wiz[[Lanes]:[Min FRQT Load Check Lane]],11,FALSE),"n/a")</f>
        <v>n/a</v>
      </c>
      <c r="V452" s="17" t="str">
        <f>IFERROR(VLOOKUP($K452,wiz[[Lanes]:[Min FRQT Load Check Lane]],12,FALSE),"n/a")</f>
        <v>n/a</v>
      </c>
      <c r="W452" s="17" t="str">
        <f>IFERROR(VLOOKUP($K452,wiz[[Lanes]:[Min FRQT Load Check Lane]],13,FALSE),"n/a")</f>
        <v>n/a</v>
      </c>
    </row>
    <row r="453" spans="2:23" x14ac:dyDescent="0.3">
      <c r="B453" s="13" t="s">
        <v>3414</v>
      </c>
      <c r="C453" s="13" t="s">
        <v>3410</v>
      </c>
      <c r="D453" s="13" t="s">
        <v>2549</v>
      </c>
      <c r="E453" s="13" t="s">
        <v>3415</v>
      </c>
      <c r="F453" s="13">
        <v>46016</v>
      </c>
      <c r="G453" s="13" t="s">
        <v>3416</v>
      </c>
      <c r="H453" s="13">
        <v>28659</v>
      </c>
      <c r="I453" s="13">
        <v>38942.400000000001</v>
      </c>
      <c r="J453" s="13" t="str">
        <f>VLOOKUP(D453,'Matched Names'!$A$1:$C$52,3,FALSE)</f>
        <v xml:space="preserve">LOWES MLXP VAN ONE WA|   </v>
      </c>
      <c r="K453" t="str">
        <f t="shared" si="7"/>
        <v>LOWES MLXP VAN ONE WA| 4601628659</v>
      </c>
      <c r="L453" s="17" t="str">
        <f>IFERROR(VLOOKUP($K453,wiz[[Lanes]:[Min FRQT Load Check Lane]],2,FALSE),"n/a")</f>
        <v>n/a</v>
      </c>
      <c r="M453" s="17" t="str">
        <f>IFERROR(VLOOKUP($K453,wiz[[Lanes]:[Min FRQT Load Check Lane]],3,FALSE),"n/a")</f>
        <v>n/a</v>
      </c>
      <c r="N453" s="17" t="str">
        <f>IFERROR(VLOOKUP($K453,wiz[[Lanes]:[Min FRQT Load Check Lane]],4,FALSE),"n/a")</f>
        <v>n/a</v>
      </c>
      <c r="O453" s="17" t="str">
        <f>IFERROR(VLOOKUP($K453,wiz[[Lanes]:[Min FRQT Load Check Lane]],5,FALSE),"n/a")</f>
        <v>n/a</v>
      </c>
      <c r="P453" s="17" t="str">
        <f>IFERROR(VLOOKUP($K453,wiz[[Lanes]:[Min FRQT Load Check Lane]],6,FALSE),"n/a")</f>
        <v>n/a</v>
      </c>
      <c r="Q453" s="17" t="str">
        <f>IFERROR(VLOOKUP($K453,wiz[[Lanes]:[Min FRQT Load Check Lane]],7,FALSE),"n/a")</f>
        <v>n/a</v>
      </c>
      <c r="R453" s="17" t="str">
        <f>IFERROR(VLOOKUP($K453,wiz[[Lanes]:[Min FRQT Load Check Lane]],8,FALSE),"n/a")</f>
        <v>n/a</v>
      </c>
      <c r="S453" s="17" t="str">
        <f>IFERROR(VLOOKUP($K453,wiz[[Lanes]:[Min FRQT Load Check Lane]],9,FALSE),"n/a")</f>
        <v>n/a</v>
      </c>
      <c r="T453" s="17" t="str">
        <f>IFERROR(VLOOKUP($K453,wiz[[Lanes]:[Min FRQT Load Check Lane]],10,FALSE),"n/a")</f>
        <v>n/a</v>
      </c>
      <c r="U453" s="17" t="str">
        <f>IFERROR(VLOOKUP($K453,wiz[[Lanes]:[Min FRQT Load Check Lane]],11,FALSE),"n/a")</f>
        <v>n/a</v>
      </c>
      <c r="V453" s="17" t="str">
        <f>IFERROR(VLOOKUP($K453,wiz[[Lanes]:[Min FRQT Load Check Lane]],12,FALSE),"n/a")</f>
        <v>n/a</v>
      </c>
      <c r="W453" s="17" t="str">
        <f>IFERROR(VLOOKUP($K453,wiz[[Lanes]:[Min FRQT Load Check Lane]],13,FALSE),"n/a")</f>
        <v>n/a</v>
      </c>
    </row>
    <row r="454" spans="2:23" x14ac:dyDescent="0.3">
      <c r="B454" s="13" t="s">
        <v>3417</v>
      </c>
      <c r="C454" s="13" t="s">
        <v>3410</v>
      </c>
      <c r="D454" s="13" t="s">
        <v>2549</v>
      </c>
      <c r="E454" s="13" t="s">
        <v>3418</v>
      </c>
      <c r="F454" s="13">
        <v>30607</v>
      </c>
      <c r="G454" s="13" t="s">
        <v>3419</v>
      </c>
      <c r="H454" s="13">
        <v>47265</v>
      </c>
      <c r="I454" s="13">
        <v>3066</v>
      </c>
      <c r="J454" s="13" t="str">
        <f>VLOOKUP(D454,'Matched Names'!$A$1:$C$52,3,FALSE)</f>
        <v xml:space="preserve">LOWES MLXP VAN ONE WA|   </v>
      </c>
      <c r="K454" t="str">
        <f t="shared" si="7"/>
        <v>LOWES MLXP VAN ONE WA| 3060747265</v>
      </c>
      <c r="L454" s="17" t="str">
        <f>IFERROR(VLOOKUP($K454,wiz[[Lanes]:[Min FRQT Load Check Lane]],2,FALSE),"n/a")</f>
        <v>n/a</v>
      </c>
      <c r="M454" s="17" t="str">
        <f>IFERROR(VLOOKUP($K454,wiz[[Lanes]:[Min FRQT Load Check Lane]],3,FALSE),"n/a")</f>
        <v>n/a</v>
      </c>
      <c r="N454" s="17" t="str">
        <f>IFERROR(VLOOKUP($K454,wiz[[Lanes]:[Min FRQT Load Check Lane]],4,FALSE),"n/a")</f>
        <v>n/a</v>
      </c>
      <c r="O454" s="17" t="str">
        <f>IFERROR(VLOOKUP($K454,wiz[[Lanes]:[Min FRQT Load Check Lane]],5,FALSE),"n/a")</f>
        <v>n/a</v>
      </c>
      <c r="P454" s="17" t="str">
        <f>IFERROR(VLOOKUP($K454,wiz[[Lanes]:[Min FRQT Load Check Lane]],6,FALSE),"n/a")</f>
        <v>n/a</v>
      </c>
      <c r="Q454" s="17" t="str">
        <f>IFERROR(VLOOKUP($K454,wiz[[Lanes]:[Min FRQT Load Check Lane]],7,FALSE),"n/a")</f>
        <v>n/a</v>
      </c>
      <c r="R454" s="17" t="str">
        <f>IFERROR(VLOOKUP($K454,wiz[[Lanes]:[Min FRQT Load Check Lane]],8,FALSE),"n/a")</f>
        <v>n/a</v>
      </c>
      <c r="S454" s="17" t="str">
        <f>IFERROR(VLOOKUP($K454,wiz[[Lanes]:[Min FRQT Load Check Lane]],9,FALSE),"n/a")</f>
        <v>n/a</v>
      </c>
      <c r="T454" s="17" t="str">
        <f>IFERROR(VLOOKUP($K454,wiz[[Lanes]:[Min FRQT Load Check Lane]],10,FALSE),"n/a")</f>
        <v>n/a</v>
      </c>
      <c r="U454" s="17" t="str">
        <f>IFERROR(VLOOKUP($K454,wiz[[Lanes]:[Min FRQT Load Check Lane]],11,FALSE),"n/a")</f>
        <v>n/a</v>
      </c>
      <c r="V454" s="17" t="str">
        <f>IFERROR(VLOOKUP($K454,wiz[[Lanes]:[Min FRQT Load Check Lane]],12,FALSE),"n/a")</f>
        <v>n/a</v>
      </c>
      <c r="W454" s="17" t="str">
        <f>IFERROR(VLOOKUP($K454,wiz[[Lanes]:[Min FRQT Load Check Lane]],13,FALSE),"n/a")</f>
        <v>n/a</v>
      </c>
    </row>
    <row r="455" spans="2:23" x14ac:dyDescent="0.3">
      <c r="B455" s="13" t="s">
        <v>3420</v>
      </c>
      <c r="C455" s="13" t="s">
        <v>3410</v>
      </c>
      <c r="D455" s="13" t="s">
        <v>2549</v>
      </c>
      <c r="E455" s="13" t="s">
        <v>3421</v>
      </c>
      <c r="F455" s="13">
        <v>60502</v>
      </c>
      <c r="G455" s="13" t="s">
        <v>3155</v>
      </c>
      <c r="H455" s="13">
        <v>30103</v>
      </c>
      <c r="I455" s="13">
        <v>1179.44</v>
      </c>
      <c r="J455" s="13" t="str">
        <f>VLOOKUP(D455,'Matched Names'!$A$1:$C$52,3,FALSE)</f>
        <v xml:space="preserve">LOWES MLXP VAN ONE WA|   </v>
      </c>
      <c r="K455" t="str">
        <f t="shared" si="7"/>
        <v>LOWES MLXP VAN ONE WA| 6050230103</v>
      </c>
      <c r="L455" s="17" t="str">
        <f>IFERROR(VLOOKUP($K455,wiz[[Lanes]:[Min FRQT Load Check Lane]],2,FALSE),"n/a")</f>
        <v>n/a</v>
      </c>
      <c r="M455" s="17" t="str">
        <f>IFERROR(VLOOKUP($K455,wiz[[Lanes]:[Min FRQT Load Check Lane]],3,FALSE),"n/a")</f>
        <v>n/a</v>
      </c>
      <c r="N455" s="17" t="str">
        <f>IFERROR(VLOOKUP($K455,wiz[[Lanes]:[Min FRQT Load Check Lane]],4,FALSE),"n/a")</f>
        <v>n/a</v>
      </c>
      <c r="O455" s="17" t="str">
        <f>IFERROR(VLOOKUP($K455,wiz[[Lanes]:[Min FRQT Load Check Lane]],5,FALSE),"n/a")</f>
        <v>n/a</v>
      </c>
      <c r="P455" s="17" t="str">
        <f>IFERROR(VLOOKUP($K455,wiz[[Lanes]:[Min FRQT Load Check Lane]],6,FALSE),"n/a")</f>
        <v>n/a</v>
      </c>
      <c r="Q455" s="17" t="str">
        <f>IFERROR(VLOOKUP($K455,wiz[[Lanes]:[Min FRQT Load Check Lane]],7,FALSE),"n/a")</f>
        <v>n/a</v>
      </c>
      <c r="R455" s="17" t="str">
        <f>IFERROR(VLOOKUP($K455,wiz[[Lanes]:[Min FRQT Load Check Lane]],8,FALSE),"n/a")</f>
        <v>n/a</v>
      </c>
      <c r="S455" s="17" t="str">
        <f>IFERROR(VLOOKUP($K455,wiz[[Lanes]:[Min FRQT Load Check Lane]],9,FALSE),"n/a")</f>
        <v>n/a</v>
      </c>
      <c r="T455" s="17" t="str">
        <f>IFERROR(VLOOKUP($K455,wiz[[Lanes]:[Min FRQT Load Check Lane]],10,FALSE),"n/a")</f>
        <v>n/a</v>
      </c>
      <c r="U455" s="17" t="str">
        <f>IFERROR(VLOOKUP($K455,wiz[[Lanes]:[Min FRQT Load Check Lane]],11,FALSE),"n/a")</f>
        <v>n/a</v>
      </c>
      <c r="V455" s="17" t="str">
        <f>IFERROR(VLOOKUP($K455,wiz[[Lanes]:[Min FRQT Load Check Lane]],12,FALSE),"n/a")</f>
        <v>n/a</v>
      </c>
      <c r="W455" s="17" t="str">
        <f>IFERROR(VLOOKUP($K455,wiz[[Lanes]:[Min FRQT Load Check Lane]],13,FALSE),"n/a")</f>
        <v>n/a</v>
      </c>
    </row>
    <row r="456" spans="2:23" x14ac:dyDescent="0.3">
      <c r="B456" s="13" t="s">
        <v>3422</v>
      </c>
      <c r="C456" s="13" t="s">
        <v>3410</v>
      </c>
      <c r="D456" s="13" t="s">
        <v>2549</v>
      </c>
      <c r="E456" s="13" t="s">
        <v>3055</v>
      </c>
      <c r="F456" s="13">
        <v>29812</v>
      </c>
      <c r="G456" s="13" t="s">
        <v>3419</v>
      </c>
      <c r="H456" s="13">
        <v>47265</v>
      </c>
      <c r="I456" s="13">
        <v>800.55</v>
      </c>
      <c r="J456" s="13" t="str">
        <f>VLOOKUP(D456,'Matched Names'!$A$1:$C$52,3,FALSE)</f>
        <v xml:space="preserve">LOWES MLXP VAN ONE WA|   </v>
      </c>
      <c r="K456" t="str">
        <f t="shared" si="7"/>
        <v>LOWES MLXP VAN ONE WA| 2981247265</v>
      </c>
      <c r="L456" s="17">
        <f>IFERROR(VLOOKUP($K456,wiz[[Lanes]:[Min FRQT Load Check Lane]],2,FALSE),"n/a")</f>
        <v>1</v>
      </c>
      <c r="M456" s="17">
        <f>IFERROR(VLOOKUP($K456,wiz[[Lanes]:[Min FRQT Load Check Lane]],3,FALSE),"n/a")</f>
        <v>1.35</v>
      </c>
      <c r="N456" s="17">
        <f>IFERROR(VLOOKUP($K456,wiz[[Lanes]:[Min FRQT Load Check Lane]],4,FALSE),"n/a")</f>
        <v>0.21</v>
      </c>
      <c r="O456" s="17">
        <f>IFERROR(VLOOKUP($K456,wiz[[Lanes]:[Min FRQT Load Check Lane]],5,FALSE),"n/a")</f>
        <v>593</v>
      </c>
      <c r="P456" s="17">
        <f>IFERROR(VLOOKUP($K456,wiz[[Lanes]:[Min FRQT Load Check Lane]],6,FALSE),"n/a")</f>
        <v>1.17</v>
      </c>
      <c r="Q456" s="17">
        <f>IFERROR(VLOOKUP($K456,wiz[[Lanes]:[Min FRQT Load Check Lane]],7,FALSE),"n/a")</f>
        <v>35</v>
      </c>
      <c r="R456" s="17">
        <f>IFERROR(VLOOKUP($K456,wiz[[Lanes]:[Min FRQT Load Check Lane]],8,FALSE),"n/a")</f>
        <v>0.25</v>
      </c>
      <c r="S456" s="17">
        <f>IFERROR(VLOOKUP($K456,wiz[[Lanes]:[Min FRQT Load Check Lane]],9,FALSE),"n/a")</f>
        <v>13</v>
      </c>
      <c r="T456" s="17">
        <f>IFERROR(VLOOKUP($K456,wiz[[Lanes]:[Min FRQT Load Check Lane]],10,FALSE),"n/a")</f>
        <v>-38</v>
      </c>
      <c r="U456" s="17">
        <f>IFERROR(VLOOKUP($K456,wiz[[Lanes]:[Min FRQT Load Check Lane]],11,FALSE),"n/a")</f>
        <v>-16</v>
      </c>
      <c r="V456" s="17">
        <f>IFERROR(VLOOKUP($K456,wiz[[Lanes]:[Min FRQT Load Check Lane]],12,FALSE),"n/a")</f>
        <v>-165</v>
      </c>
      <c r="W456" s="17">
        <f>IFERROR(VLOOKUP($K456,wiz[[Lanes]:[Min FRQT Load Check Lane]],13,FALSE),"n/a")</f>
        <v>-219</v>
      </c>
    </row>
    <row r="457" spans="2:23" x14ac:dyDescent="0.3">
      <c r="B457" s="13" t="s">
        <v>3423</v>
      </c>
      <c r="C457" s="13" t="s">
        <v>3410</v>
      </c>
      <c r="D457" s="13" t="s">
        <v>2549</v>
      </c>
      <c r="E457" s="13" t="s">
        <v>3424</v>
      </c>
      <c r="F457" s="13">
        <v>60103</v>
      </c>
      <c r="G457" s="13" t="s">
        <v>3155</v>
      </c>
      <c r="H457" s="13">
        <v>30103</v>
      </c>
      <c r="I457" s="13">
        <v>1197.8399999999999</v>
      </c>
      <c r="J457" s="13" t="str">
        <f>VLOOKUP(D457,'Matched Names'!$A$1:$C$52,3,FALSE)</f>
        <v xml:space="preserve">LOWES MLXP VAN ONE WA|   </v>
      </c>
      <c r="K457" t="str">
        <f t="shared" si="7"/>
        <v>LOWES MLXP VAN ONE WA| 6010330103</v>
      </c>
      <c r="L457" s="17">
        <f>IFERROR(VLOOKUP($K457,wiz[[Lanes]:[Min FRQT Load Check Lane]],2,FALSE),"n/a")</f>
        <v>4</v>
      </c>
      <c r="M457" s="17">
        <f>IFERROR(VLOOKUP($K457,wiz[[Lanes]:[Min FRQT Load Check Lane]],3,FALSE),"n/a")</f>
        <v>1.84</v>
      </c>
      <c r="N457" s="17">
        <f>IFERROR(VLOOKUP($K457,wiz[[Lanes]:[Min FRQT Load Check Lane]],4,FALSE),"n/a")</f>
        <v>0.21</v>
      </c>
      <c r="O457" s="17">
        <f>IFERROR(VLOOKUP($K457,wiz[[Lanes]:[Min FRQT Load Check Lane]],5,FALSE),"n/a")</f>
        <v>651</v>
      </c>
      <c r="P457" s="17">
        <f>IFERROR(VLOOKUP($K457,wiz[[Lanes]:[Min FRQT Load Check Lane]],6,FALSE),"n/a")</f>
        <v>1.04</v>
      </c>
      <c r="Q457" s="17">
        <f>IFERROR(VLOOKUP($K457,wiz[[Lanes]:[Min FRQT Load Check Lane]],7,FALSE),"n/a")</f>
        <v>49</v>
      </c>
      <c r="R457" s="17">
        <f>IFERROR(VLOOKUP($K457,wiz[[Lanes]:[Min FRQT Load Check Lane]],8,FALSE),"n/a")</f>
        <v>0.28000000000000003</v>
      </c>
      <c r="S457" s="17">
        <f>IFERROR(VLOOKUP($K457,wiz[[Lanes]:[Min FRQT Load Check Lane]],9,FALSE),"n/a")</f>
        <v>42</v>
      </c>
      <c r="T457" s="17">
        <f>IFERROR(VLOOKUP($K457,wiz[[Lanes]:[Min FRQT Load Check Lane]],10,FALSE),"n/a")</f>
        <v>10</v>
      </c>
      <c r="U457" s="17">
        <f>IFERROR(VLOOKUP($K457,wiz[[Lanes]:[Min FRQT Load Check Lane]],11,FALSE),"n/a")</f>
        <v>83</v>
      </c>
      <c r="V457" s="17">
        <f>IFERROR(VLOOKUP($K457,wiz[[Lanes]:[Min FRQT Load Check Lane]],12,FALSE),"n/a")</f>
        <v>-67</v>
      </c>
      <c r="W457" s="17">
        <f>IFERROR(VLOOKUP($K457,wiz[[Lanes]:[Min FRQT Load Check Lane]],13,FALSE),"n/a")</f>
        <v>26</v>
      </c>
    </row>
    <row r="458" spans="2:23" x14ac:dyDescent="0.3">
      <c r="B458" s="13" t="s">
        <v>3425</v>
      </c>
      <c r="C458" s="13" t="s">
        <v>3410</v>
      </c>
      <c r="D458" s="13" t="s">
        <v>2549</v>
      </c>
      <c r="E458" s="13" t="s">
        <v>3002</v>
      </c>
      <c r="F458" s="13">
        <v>30517</v>
      </c>
      <c r="G458" s="13" t="s">
        <v>3419</v>
      </c>
      <c r="H458" s="13">
        <v>47265</v>
      </c>
      <c r="I458" s="13">
        <v>3528</v>
      </c>
      <c r="J458" s="13" t="str">
        <f>VLOOKUP(D458,'Matched Names'!$A$1:$C$52,3,FALSE)</f>
        <v xml:space="preserve">LOWES MLXP VAN ONE WA|   </v>
      </c>
      <c r="K458" t="str">
        <f t="shared" si="7"/>
        <v>LOWES MLXP VAN ONE WA| 3051747265</v>
      </c>
      <c r="L458" s="17">
        <f>IFERROR(VLOOKUP($K458,wiz[[Lanes]:[Min FRQT Load Check Lane]],2,FALSE),"n/a")</f>
        <v>9</v>
      </c>
      <c r="M458" s="17">
        <f>IFERROR(VLOOKUP($K458,wiz[[Lanes]:[Min FRQT Load Check Lane]],3,FALSE),"n/a")</f>
        <v>1.44</v>
      </c>
      <c r="N458" s="17">
        <f>IFERROR(VLOOKUP($K458,wiz[[Lanes]:[Min FRQT Load Check Lane]],4,FALSE),"n/a")</f>
        <v>0.21</v>
      </c>
      <c r="O458" s="17">
        <f>IFERROR(VLOOKUP($K458,wiz[[Lanes]:[Min FRQT Load Check Lane]],5,FALSE),"n/a")</f>
        <v>490</v>
      </c>
      <c r="P458" s="17">
        <f>IFERROR(VLOOKUP($K458,wiz[[Lanes]:[Min FRQT Load Check Lane]],6,FALSE),"n/a")</f>
        <v>0.96</v>
      </c>
      <c r="Q458" s="17">
        <f>IFERROR(VLOOKUP($K458,wiz[[Lanes]:[Min FRQT Load Check Lane]],7,FALSE),"n/a")</f>
        <v>53</v>
      </c>
      <c r="R458" s="17">
        <f>IFERROR(VLOOKUP($K458,wiz[[Lanes]:[Min FRQT Load Check Lane]],8,FALSE),"n/a")</f>
        <v>0.28000000000000003</v>
      </c>
      <c r="S458" s="17">
        <f>IFERROR(VLOOKUP($K458,wiz[[Lanes]:[Min FRQT Load Check Lane]],9,FALSE),"n/a")</f>
        <v>12</v>
      </c>
      <c r="T458" s="17">
        <f>IFERROR(VLOOKUP($K458,wiz[[Lanes]:[Min FRQT Load Check Lane]],10,FALSE),"n/a")</f>
        <v>-97</v>
      </c>
      <c r="U458" s="17">
        <f>IFERROR(VLOOKUP($K458,wiz[[Lanes]:[Min FRQT Load Check Lane]],11,FALSE),"n/a")</f>
        <v>1</v>
      </c>
      <c r="V458" s="17">
        <f>IFERROR(VLOOKUP($K458,wiz[[Lanes]:[Min FRQT Load Check Lane]],12,FALSE),"n/a")</f>
        <v>-133</v>
      </c>
      <c r="W458" s="17">
        <f>IFERROR(VLOOKUP($K458,wiz[[Lanes]:[Min FRQT Load Check Lane]],13,FALSE),"n/a")</f>
        <v>-229</v>
      </c>
    </row>
    <row r="459" spans="2:23" x14ac:dyDescent="0.3">
      <c r="B459" s="13" t="s">
        <v>3426</v>
      </c>
      <c r="C459" s="13" t="s">
        <v>3410</v>
      </c>
      <c r="D459" s="13" t="s">
        <v>2549</v>
      </c>
      <c r="E459" s="13" t="s">
        <v>3427</v>
      </c>
      <c r="F459" s="13">
        <v>44142</v>
      </c>
      <c r="G459" s="13" t="s">
        <v>3155</v>
      </c>
      <c r="H459" s="13">
        <v>30103</v>
      </c>
      <c r="I459" s="13">
        <v>3283.2</v>
      </c>
      <c r="J459" s="13" t="str">
        <f>VLOOKUP(D459,'Matched Names'!$A$1:$C$52,3,FALSE)</f>
        <v xml:space="preserve">LOWES MLXP VAN ONE WA|   </v>
      </c>
      <c r="K459" t="str">
        <f t="shared" si="7"/>
        <v>LOWES MLXP VAN ONE WA| 4414230103</v>
      </c>
      <c r="L459" s="17">
        <f>IFERROR(VLOOKUP($K459,wiz[[Lanes]:[Min FRQT Load Check Lane]],2,FALSE),"n/a")</f>
        <v>3</v>
      </c>
      <c r="M459" s="17">
        <f>IFERROR(VLOOKUP($K459,wiz[[Lanes]:[Min FRQT Load Check Lane]],3,FALSE),"n/a")</f>
        <v>1.8</v>
      </c>
      <c r="N459" s="17">
        <f>IFERROR(VLOOKUP($K459,wiz[[Lanes]:[Min FRQT Load Check Lane]],4,FALSE),"n/a")</f>
        <v>0.21</v>
      </c>
      <c r="O459" s="17">
        <f>IFERROR(VLOOKUP($K459,wiz[[Lanes]:[Min FRQT Load Check Lane]],5,FALSE),"n/a")</f>
        <v>608</v>
      </c>
      <c r="P459" s="17">
        <f>IFERROR(VLOOKUP($K459,wiz[[Lanes]:[Min FRQT Load Check Lane]],6,FALSE),"n/a")</f>
        <v>1.25</v>
      </c>
      <c r="Q459" s="17">
        <f>IFERROR(VLOOKUP($K459,wiz[[Lanes]:[Min FRQT Load Check Lane]],7,FALSE),"n/a")</f>
        <v>38</v>
      </c>
      <c r="R459" s="17">
        <f>IFERROR(VLOOKUP($K459,wiz[[Lanes]:[Min FRQT Load Check Lane]],8,FALSE),"n/a")</f>
        <v>0.27</v>
      </c>
      <c r="S459" s="17">
        <f>IFERROR(VLOOKUP($K459,wiz[[Lanes]:[Min FRQT Load Check Lane]],9,FALSE),"n/a")</f>
        <v>0</v>
      </c>
      <c r="T459" s="17">
        <f>IFERROR(VLOOKUP($K459,wiz[[Lanes]:[Min FRQT Load Check Lane]],10,FALSE),"n/a")</f>
        <v>-9</v>
      </c>
      <c r="U459" s="17">
        <f>IFERROR(VLOOKUP($K459,wiz[[Lanes]:[Min FRQT Load Check Lane]],11,FALSE),"n/a")</f>
        <v>-9</v>
      </c>
      <c r="V459" s="17">
        <f>IFERROR(VLOOKUP($K459,wiz[[Lanes]:[Min FRQT Load Check Lane]],12,FALSE),"n/a")</f>
        <v>31</v>
      </c>
      <c r="W459" s="17">
        <f>IFERROR(VLOOKUP($K459,wiz[[Lanes]:[Min FRQT Load Check Lane]],13,FALSE),"n/a")</f>
        <v>13</v>
      </c>
    </row>
    <row r="460" spans="2:23" x14ac:dyDescent="0.3">
      <c r="B460" s="13" t="s">
        <v>3428</v>
      </c>
      <c r="C460" s="13" t="s">
        <v>3410</v>
      </c>
      <c r="D460" s="13" t="s">
        <v>2549</v>
      </c>
      <c r="E460" s="13" t="s">
        <v>3427</v>
      </c>
      <c r="F460" s="13">
        <v>44142</v>
      </c>
      <c r="G460" s="13" t="s">
        <v>2954</v>
      </c>
      <c r="H460" s="13">
        <v>28625</v>
      </c>
      <c r="I460" s="13">
        <v>857.44</v>
      </c>
      <c r="J460" s="13" t="str">
        <f>VLOOKUP(D460,'Matched Names'!$A$1:$C$52,3,FALSE)</f>
        <v xml:space="preserve">LOWES MLXP VAN ONE WA|   </v>
      </c>
      <c r="K460" t="str">
        <f t="shared" si="7"/>
        <v>LOWES MLXP VAN ONE WA| 4414228625</v>
      </c>
      <c r="L460" s="17">
        <f>IFERROR(VLOOKUP($K460,wiz[[Lanes]:[Min FRQT Load Check Lane]],2,FALSE),"n/a")</f>
        <v>1</v>
      </c>
      <c r="M460" s="17">
        <f>IFERROR(VLOOKUP($K460,wiz[[Lanes]:[Min FRQT Load Check Lane]],3,FALSE),"n/a")</f>
        <v>1.84</v>
      </c>
      <c r="N460" s="17">
        <f>IFERROR(VLOOKUP($K460,wiz[[Lanes]:[Min FRQT Load Check Lane]],4,FALSE),"n/a")</f>
        <v>0.21</v>
      </c>
      <c r="O460" s="17">
        <f>IFERROR(VLOOKUP($K460,wiz[[Lanes]:[Min FRQT Load Check Lane]],5,FALSE),"n/a")</f>
        <v>466</v>
      </c>
      <c r="P460" s="17">
        <f>IFERROR(VLOOKUP($K460,wiz[[Lanes]:[Min FRQT Load Check Lane]],6,FALSE),"n/a")</f>
        <v>1.04</v>
      </c>
      <c r="Q460" s="17">
        <f>IFERROR(VLOOKUP($K460,wiz[[Lanes]:[Min FRQT Load Check Lane]],7,FALSE),"n/a")</f>
        <v>185</v>
      </c>
      <c r="R460" s="17">
        <f>IFERROR(VLOOKUP($K460,wiz[[Lanes]:[Min FRQT Load Check Lane]],8,FALSE),"n/a")</f>
        <v>0.4</v>
      </c>
      <c r="S460" s="17">
        <f>IFERROR(VLOOKUP($K460,wiz[[Lanes]:[Min FRQT Load Check Lane]],9,FALSE),"n/a")</f>
        <v>63</v>
      </c>
      <c r="T460" s="17">
        <f>IFERROR(VLOOKUP($K460,wiz[[Lanes]:[Min FRQT Load Check Lane]],10,FALSE),"n/a")</f>
        <v>-9</v>
      </c>
      <c r="U460" s="17">
        <f>IFERROR(VLOOKUP($K460,wiz[[Lanes]:[Min FRQT Load Check Lane]],11,FALSE),"n/a")</f>
        <v>-18</v>
      </c>
      <c r="V460" s="17">
        <f>IFERROR(VLOOKUP($K460,wiz[[Lanes]:[Min FRQT Load Check Lane]],12,FALSE),"n/a")</f>
        <v>-52</v>
      </c>
      <c r="W460" s="17">
        <f>IFERROR(VLOOKUP($K460,wiz[[Lanes]:[Min FRQT Load Check Lane]],13,FALSE),"n/a")</f>
        <v>-79</v>
      </c>
    </row>
    <row r="461" spans="2:23" x14ac:dyDescent="0.3">
      <c r="B461" s="13" t="s">
        <v>3429</v>
      </c>
      <c r="C461" s="13" t="s">
        <v>3410</v>
      </c>
      <c r="D461" s="13" t="s">
        <v>2549</v>
      </c>
      <c r="E461" s="13" t="s">
        <v>3060</v>
      </c>
      <c r="F461" s="13">
        <v>27214</v>
      </c>
      <c r="G461" s="13" t="s">
        <v>2837</v>
      </c>
      <c r="H461" s="13">
        <v>45840</v>
      </c>
      <c r="I461" s="13">
        <v>8032</v>
      </c>
      <c r="J461" s="13" t="str">
        <f>VLOOKUP(D461,'Matched Names'!$A$1:$C$52,3,FALSE)</f>
        <v xml:space="preserve">LOWES MLXP VAN ONE WA|   </v>
      </c>
      <c r="K461" t="str">
        <f t="shared" si="7"/>
        <v>LOWES MLXP VAN ONE WA| 2721445840</v>
      </c>
      <c r="L461" s="17" t="str">
        <f>IFERROR(VLOOKUP($K461,wiz[[Lanes]:[Min FRQT Load Check Lane]],2,FALSE),"n/a")</f>
        <v>n/a</v>
      </c>
      <c r="M461" s="17" t="str">
        <f>IFERROR(VLOOKUP($K461,wiz[[Lanes]:[Min FRQT Load Check Lane]],3,FALSE),"n/a")</f>
        <v>n/a</v>
      </c>
      <c r="N461" s="17" t="str">
        <f>IFERROR(VLOOKUP($K461,wiz[[Lanes]:[Min FRQT Load Check Lane]],4,FALSE),"n/a")</f>
        <v>n/a</v>
      </c>
      <c r="O461" s="17" t="str">
        <f>IFERROR(VLOOKUP($K461,wiz[[Lanes]:[Min FRQT Load Check Lane]],5,FALSE),"n/a")</f>
        <v>n/a</v>
      </c>
      <c r="P461" s="17" t="str">
        <f>IFERROR(VLOOKUP($K461,wiz[[Lanes]:[Min FRQT Load Check Lane]],6,FALSE),"n/a")</f>
        <v>n/a</v>
      </c>
      <c r="Q461" s="17" t="str">
        <f>IFERROR(VLOOKUP($K461,wiz[[Lanes]:[Min FRQT Load Check Lane]],7,FALSE),"n/a")</f>
        <v>n/a</v>
      </c>
      <c r="R461" s="17" t="str">
        <f>IFERROR(VLOOKUP($K461,wiz[[Lanes]:[Min FRQT Load Check Lane]],8,FALSE),"n/a")</f>
        <v>n/a</v>
      </c>
      <c r="S461" s="17" t="str">
        <f>IFERROR(VLOOKUP($K461,wiz[[Lanes]:[Min FRQT Load Check Lane]],9,FALSE),"n/a")</f>
        <v>n/a</v>
      </c>
      <c r="T461" s="17" t="str">
        <f>IFERROR(VLOOKUP($K461,wiz[[Lanes]:[Min FRQT Load Check Lane]],10,FALSE),"n/a")</f>
        <v>n/a</v>
      </c>
      <c r="U461" s="17" t="str">
        <f>IFERROR(VLOOKUP($K461,wiz[[Lanes]:[Min FRQT Load Check Lane]],11,FALSE),"n/a")</f>
        <v>n/a</v>
      </c>
      <c r="V461" s="17" t="str">
        <f>IFERROR(VLOOKUP($K461,wiz[[Lanes]:[Min FRQT Load Check Lane]],12,FALSE),"n/a")</f>
        <v>n/a</v>
      </c>
      <c r="W461" s="17" t="str">
        <f>IFERROR(VLOOKUP($K461,wiz[[Lanes]:[Min FRQT Load Check Lane]],13,FALSE),"n/a")</f>
        <v>n/a</v>
      </c>
    </row>
    <row r="462" spans="2:23" x14ac:dyDescent="0.3">
      <c r="B462" s="13" t="s">
        <v>3430</v>
      </c>
      <c r="C462" s="13" t="s">
        <v>3410</v>
      </c>
      <c r="D462" s="13" t="s">
        <v>2549</v>
      </c>
      <c r="E462" s="13" t="s">
        <v>3060</v>
      </c>
      <c r="F462" s="13">
        <v>27214</v>
      </c>
      <c r="G462" s="13" t="s">
        <v>3419</v>
      </c>
      <c r="H462" s="13">
        <v>47265</v>
      </c>
      <c r="I462" s="13">
        <v>30097.9</v>
      </c>
      <c r="J462" s="13" t="str">
        <f>VLOOKUP(D462,'Matched Names'!$A$1:$C$52,3,FALSE)</f>
        <v xml:space="preserve">LOWES MLXP VAN ONE WA|   </v>
      </c>
      <c r="K462" t="str">
        <f t="shared" si="7"/>
        <v>LOWES MLXP VAN ONE WA| 2721447265</v>
      </c>
      <c r="L462" s="17">
        <f>IFERROR(VLOOKUP($K462,wiz[[Lanes]:[Min FRQT Load Check Lane]],2,FALSE),"n/a")</f>
        <v>77</v>
      </c>
      <c r="M462" s="17">
        <f>IFERROR(VLOOKUP($K462,wiz[[Lanes]:[Min FRQT Load Check Lane]],3,FALSE),"n/a")</f>
        <v>1.55</v>
      </c>
      <c r="N462" s="17">
        <f>IFERROR(VLOOKUP($K462,wiz[[Lanes]:[Min FRQT Load Check Lane]],4,FALSE),"n/a")</f>
        <v>0.21</v>
      </c>
      <c r="O462" s="17">
        <f>IFERROR(VLOOKUP($K462,wiz[[Lanes]:[Min FRQT Load Check Lane]],5,FALSE),"n/a")</f>
        <v>511</v>
      </c>
      <c r="P462" s="17">
        <f>IFERROR(VLOOKUP($K462,wiz[[Lanes]:[Min FRQT Load Check Lane]],6,FALSE),"n/a")</f>
        <v>1</v>
      </c>
      <c r="Q462" s="17">
        <f>IFERROR(VLOOKUP($K462,wiz[[Lanes]:[Min FRQT Load Check Lane]],7,FALSE),"n/a")</f>
        <v>111</v>
      </c>
      <c r="R462" s="17">
        <f>IFERROR(VLOOKUP($K462,wiz[[Lanes]:[Min FRQT Load Check Lane]],8,FALSE),"n/a")</f>
        <v>0.33</v>
      </c>
      <c r="S462" s="17">
        <f>IFERROR(VLOOKUP($K462,wiz[[Lanes]:[Min FRQT Load Check Lane]],9,FALSE),"n/a")</f>
        <v>41</v>
      </c>
      <c r="T462" s="17">
        <f>IFERROR(VLOOKUP($K462,wiz[[Lanes]:[Min FRQT Load Check Lane]],10,FALSE),"n/a")</f>
        <v>-192</v>
      </c>
      <c r="U462" s="17">
        <f>IFERROR(VLOOKUP($K462,wiz[[Lanes]:[Min FRQT Load Check Lane]],11,FALSE),"n/a")</f>
        <v>10</v>
      </c>
      <c r="V462" s="17">
        <f>IFERROR(VLOOKUP($K462,wiz[[Lanes]:[Min FRQT Load Check Lane]],12,FALSE),"n/a")</f>
        <v>-51</v>
      </c>
      <c r="W462" s="17">
        <f>IFERROR(VLOOKUP($K462,wiz[[Lanes]:[Min FRQT Load Check Lane]],13,FALSE),"n/a")</f>
        <v>-233</v>
      </c>
    </row>
    <row r="463" spans="2:23" x14ac:dyDescent="0.3">
      <c r="B463" s="13" t="s">
        <v>3431</v>
      </c>
      <c r="C463" s="13" t="s">
        <v>3410</v>
      </c>
      <c r="D463" s="13" t="s">
        <v>2549</v>
      </c>
      <c r="E463" s="13" t="s">
        <v>3432</v>
      </c>
      <c r="F463" s="13">
        <v>38012</v>
      </c>
      <c r="G463" s="13" t="s">
        <v>3419</v>
      </c>
      <c r="H463" s="13">
        <v>47265</v>
      </c>
      <c r="I463" s="13">
        <v>4503.42</v>
      </c>
      <c r="J463" s="13" t="str">
        <f>VLOOKUP(D463,'Matched Names'!$A$1:$C$52,3,FALSE)</f>
        <v xml:space="preserve">LOWES MLXP VAN ONE WA|   </v>
      </c>
      <c r="K463" t="str">
        <f t="shared" si="7"/>
        <v>LOWES MLXP VAN ONE WA| 3801247265</v>
      </c>
      <c r="L463" s="17">
        <f>IFERROR(VLOOKUP($K463,wiz[[Lanes]:[Min FRQT Load Check Lane]],2,FALSE),"n/a")</f>
        <v>5</v>
      </c>
      <c r="M463" s="17">
        <f>IFERROR(VLOOKUP($K463,wiz[[Lanes]:[Min FRQT Load Check Lane]],3,FALSE),"n/a")</f>
        <v>1.97</v>
      </c>
      <c r="N463" s="17">
        <f>IFERROR(VLOOKUP($K463,wiz[[Lanes]:[Min FRQT Load Check Lane]],4,FALSE),"n/a")</f>
        <v>0.21</v>
      </c>
      <c r="O463" s="17">
        <f>IFERROR(VLOOKUP($K463,wiz[[Lanes]:[Min FRQT Load Check Lane]],5,FALSE),"n/a")</f>
        <v>381</v>
      </c>
      <c r="P463" s="17">
        <f>IFERROR(VLOOKUP($K463,wiz[[Lanes]:[Min FRQT Load Check Lane]],6,FALSE),"n/a")</f>
        <v>0.72</v>
      </c>
      <c r="Q463" s="17">
        <f>IFERROR(VLOOKUP($K463,wiz[[Lanes]:[Min FRQT Load Check Lane]],7,FALSE),"n/a")</f>
        <v>20</v>
      </c>
      <c r="R463" s="17">
        <f>IFERROR(VLOOKUP($K463,wiz[[Lanes]:[Min FRQT Load Check Lane]],8,FALSE),"n/a")</f>
        <v>0.25</v>
      </c>
      <c r="S463" s="17">
        <f>IFERROR(VLOOKUP($K463,wiz[[Lanes]:[Min FRQT Load Check Lane]],9,FALSE),"n/a")</f>
        <v>13</v>
      </c>
      <c r="T463" s="17">
        <f>IFERROR(VLOOKUP($K463,wiz[[Lanes]:[Min FRQT Load Check Lane]],10,FALSE),"n/a")</f>
        <v>-8</v>
      </c>
      <c r="U463" s="17">
        <f>IFERROR(VLOOKUP($K463,wiz[[Lanes]:[Min FRQT Load Check Lane]],11,FALSE),"n/a")</f>
        <v>12</v>
      </c>
      <c r="V463" s="17">
        <f>IFERROR(VLOOKUP($K463,wiz[[Lanes]:[Min FRQT Load Check Lane]],12,FALSE),"n/a")</f>
        <v>-206</v>
      </c>
      <c r="W463" s="17">
        <f>IFERROR(VLOOKUP($K463,wiz[[Lanes]:[Min FRQT Load Check Lane]],13,FALSE),"n/a")</f>
        <v>-202</v>
      </c>
    </row>
    <row r="464" spans="2:23" x14ac:dyDescent="0.3">
      <c r="B464" s="13" t="s">
        <v>3433</v>
      </c>
      <c r="C464" s="13" t="s">
        <v>3410</v>
      </c>
      <c r="D464" s="13" t="s">
        <v>2549</v>
      </c>
      <c r="E464" s="13" t="s">
        <v>3432</v>
      </c>
      <c r="F464" s="13">
        <v>38012</v>
      </c>
      <c r="G464" s="13" t="s">
        <v>2955</v>
      </c>
      <c r="H464" s="13">
        <v>61102</v>
      </c>
      <c r="I464" s="13">
        <v>5670</v>
      </c>
      <c r="J464" s="13" t="str">
        <f>VLOOKUP(D464,'Matched Names'!$A$1:$C$52,3,FALSE)</f>
        <v xml:space="preserve">LOWES MLXP VAN ONE WA|   </v>
      </c>
      <c r="K464" t="str">
        <f t="shared" si="7"/>
        <v>LOWES MLXP VAN ONE WA| 3801261102</v>
      </c>
      <c r="L464" s="17" t="str">
        <f>IFERROR(VLOOKUP($K464,wiz[[Lanes]:[Min FRQT Load Check Lane]],2,FALSE),"n/a")</f>
        <v>n/a</v>
      </c>
      <c r="M464" s="17" t="str">
        <f>IFERROR(VLOOKUP($K464,wiz[[Lanes]:[Min FRQT Load Check Lane]],3,FALSE),"n/a")</f>
        <v>n/a</v>
      </c>
      <c r="N464" s="17" t="str">
        <f>IFERROR(VLOOKUP($K464,wiz[[Lanes]:[Min FRQT Load Check Lane]],4,FALSE),"n/a")</f>
        <v>n/a</v>
      </c>
      <c r="O464" s="17" t="str">
        <f>IFERROR(VLOOKUP($K464,wiz[[Lanes]:[Min FRQT Load Check Lane]],5,FALSE),"n/a")</f>
        <v>n/a</v>
      </c>
      <c r="P464" s="17" t="str">
        <f>IFERROR(VLOOKUP($K464,wiz[[Lanes]:[Min FRQT Load Check Lane]],6,FALSE),"n/a")</f>
        <v>n/a</v>
      </c>
      <c r="Q464" s="17" t="str">
        <f>IFERROR(VLOOKUP($K464,wiz[[Lanes]:[Min FRQT Load Check Lane]],7,FALSE),"n/a")</f>
        <v>n/a</v>
      </c>
      <c r="R464" s="17" t="str">
        <f>IFERROR(VLOOKUP($K464,wiz[[Lanes]:[Min FRQT Load Check Lane]],8,FALSE),"n/a")</f>
        <v>n/a</v>
      </c>
      <c r="S464" s="17" t="str">
        <f>IFERROR(VLOOKUP($K464,wiz[[Lanes]:[Min FRQT Load Check Lane]],9,FALSE),"n/a")</f>
        <v>n/a</v>
      </c>
      <c r="T464" s="17" t="str">
        <f>IFERROR(VLOOKUP($K464,wiz[[Lanes]:[Min FRQT Load Check Lane]],10,FALSE),"n/a")</f>
        <v>n/a</v>
      </c>
      <c r="U464" s="17" t="str">
        <f>IFERROR(VLOOKUP($K464,wiz[[Lanes]:[Min FRQT Load Check Lane]],11,FALSE),"n/a")</f>
        <v>n/a</v>
      </c>
      <c r="V464" s="17" t="str">
        <f>IFERROR(VLOOKUP($K464,wiz[[Lanes]:[Min FRQT Load Check Lane]],12,FALSE),"n/a")</f>
        <v>n/a</v>
      </c>
      <c r="W464" s="17" t="str">
        <f>IFERROR(VLOOKUP($K464,wiz[[Lanes]:[Min FRQT Load Check Lane]],13,FALSE),"n/a")</f>
        <v>n/a</v>
      </c>
    </row>
    <row r="465" spans="2:23" x14ac:dyDescent="0.3">
      <c r="B465" s="13" t="s">
        <v>3434</v>
      </c>
      <c r="C465" s="13" t="s">
        <v>3410</v>
      </c>
      <c r="D465" s="13" t="s">
        <v>2549</v>
      </c>
      <c r="E465" s="13" t="s">
        <v>3432</v>
      </c>
      <c r="F465" s="13">
        <v>38012</v>
      </c>
      <c r="G465" s="13" t="s">
        <v>2954</v>
      </c>
      <c r="H465" s="13">
        <v>28625</v>
      </c>
      <c r="I465" s="13">
        <v>1060.8</v>
      </c>
      <c r="J465" s="13" t="str">
        <f>VLOOKUP(D465,'Matched Names'!$A$1:$C$52,3,FALSE)</f>
        <v xml:space="preserve">LOWES MLXP VAN ONE WA|   </v>
      </c>
      <c r="K465" t="str">
        <f t="shared" si="7"/>
        <v>LOWES MLXP VAN ONE WA| 3801228625</v>
      </c>
      <c r="L465" s="17">
        <f>IFERROR(VLOOKUP($K465,wiz[[Lanes]:[Min FRQT Load Check Lane]],2,FALSE),"n/a")</f>
        <v>1</v>
      </c>
      <c r="M465" s="17">
        <f>IFERROR(VLOOKUP($K465,wiz[[Lanes]:[Min FRQT Load Check Lane]],3,FALSE),"n/a")</f>
        <v>1.95</v>
      </c>
      <c r="N465" s="17">
        <f>IFERROR(VLOOKUP($K465,wiz[[Lanes]:[Min FRQT Load Check Lane]],4,FALSE),"n/a")</f>
        <v>0.21</v>
      </c>
      <c r="O465" s="17">
        <f>IFERROR(VLOOKUP($K465,wiz[[Lanes]:[Min FRQT Load Check Lane]],5,FALSE),"n/a")</f>
        <v>544</v>
      </c>
      <c r="P465" s="17">
        <f>IFERROR(VLOOKUP($K465,wiz[[Lanes]:[Min FRQT Load Check Lane]],6,FALSE),"n/a")</f>
        <v>1.05</v>
      </c>
      <c r="Q465" s="17">
        <f>IFERROR(VLOOKUP($K465,wiz[[Lanes]:[Min FRQT Load Check Lane]],7,FALSE),"n/a")</f>
        <v>24</v>
      </c>
      <c r="R465" s="17">
        <f>IFERROR(VLOOKUP($K465,wiz[[Lanes]:[Min FRQT Load Check Lane]],8,FALSE),"n/a")</f>
        <v>0.25</v>
      </c>
      <c r="S465" s="17">
        <f>IFERROR(VLOOKUP($K465,wiz[[Lanes]:[Min FRQT Load Check Lane]],9,FALSE),"n/a")</f>
        <v>0</v>
      </c>
      <c r="T465" s="17">
        <f>IFERROR(VLOOKUP($K465,wiz[[Lanes]:[Min FRQT Load Check Lane]],10,FALSE),"n/a")</f>
        <v>-8</v>
      </c>
      <c r="U465" s="17">
        <f>IFERROR(VLOOKUP($K465,wiz[[Lanes]:[Min FRQT Load Check Lane]],11,FALSE),"n/a")</f>
        <v>-1</v>
      </c>
      <c r="V465" s="17">
        <f>IFERROR(VLOOKUP($K465,wiz[[Lanes]:[Min FRQT Load Check Lane]],12,FALSE),"n/a")</f>
        <v>-130</v>
      </c>
      <c r="W465" s="17">
        <f>IFERROR(VLOOKUP($K465,wiz[[Lanes]:[Min FRQT Load Check Lane]],13,FALSE),"n/a")</f>
        <v>-139</v>
      </c>
    </row>
    <row r="466" spans="2:23" x14ac:dyDescent="0.3">
      <c r="B466" s="13" t="s">
        <v>3435</v>
      </c>
      <c r="C466" s="13" t="s">
        <v>3410</v>
      </c>
      <c r="D466" s="13" t="s">
        <v>2549</v>
      </c>
      <c r="E466" s="13" t="s">
        <v>2627</v>
      </c>
      <c r="F466" s="13">
        <v>38611</v>
      </c>
      <c r="G466" s="13" t="s">
        <v>3155</v>
      </c>
      <c r="H466" s="13">
        <v>30103</v>
      </c>
      <c r="I466" s="13">
        <v>657.28</v>
      </c>
      <c r="J466" s="13" t="str">
        <f>VLOOKUP(D466,'Matched Names'!$A$1:$C$52,3,FALSE)</f>
        <v xml:space="preserve">LOWES MLXP VAN ONE WA|   </v>
      </c>
      <c r="K466" t="str">
        <f t="shared" si="7"/>
        <v>LOWES MLXP VAN ONE WA| 3861130103</v>
      </c>
      <c r="L466" s="17">
        <f>IFERROR(VLOOKUP($K466,wiz[[Lanes]:[Min FRQT Load Check Lane]],2,FALSE),"n/a")</f>
        <v>2</v>
      </c>
      <c r="M466" s="17">
        <f>IFERROR(VLOOKUP($K466,wiz[[Lanes]:[Min FRQT Load Check Lane]],3,FALSE),"n/a")</f>
        <v>2.08</v>
      </c>
      <c r="N466" s="17">
        <f>IFERROR(VLOOKUP($K466,wiz[[Lanes]:[Min FRQT Load Check Lane]],4,FALSE),"n/a")</f>
        <v>0.21</v>
      </c>
      <c r="O466" s="17">
        <f>IFERROR(VLOOKUP($K466,wiz[[Lanes]:[Min FRQT Load Check Lane]],5,FALSE),"n/a")</f>
        <v>316</v>
      </c>
      <c r="P466" s="17">
        <f>IFERROR(VLOOKUP($K466,wiz[[Lanes]:[Min FRQT Load Check Lane]],6,FALSE),"n/a")</f>
        <v>1.35</v>
      </c>
      <c r="Q466" s="17">
        <f>IFERROR(VLOOKUP($K466,wiz[[Lanes]:[Min FRQT Load Check Lane]],7,FALSE),"n/a")</f>
        <v>20</v>
      </c>
      <c r="R466" s="17">
        <f>IFERROR(VLOOKUP($K466,wiz[[Lanes]:[Min FRQT Load Check Lane]],8,FALSE),"n/a")</f>
        <v>0.25</v>
      </c>
      <c r="S466" s="17">
        <f>IFERROR(VLOOKUP($K466,wiz[[Lanes]:[Min FRQT Load Check Lane]],9,FALSE),"n/a")</f>
        <v>0</v>
      </c>
      <c r="T466" s="17">
        <f>IFERROR(VLOOKUP($K466,wiz[[Lanes]:[Min FRQT Load Check Lane]],10,FALSE),"n/a")</f>
        <v>-5</v>
      </c>
      <c r="U466" s="17">
        <f>IFERROR(VLOOKUP($K466,wiz[[Lanes]:[Min FRQT Load Check Lane]],11,FALSE),"n/a")</f>
        <v>-123</v>
      </c>
      <c r="V466" s="17">
        <f>IFERROR(VLOOKUP($K466,wiz[[Lanes]:[Min FRQT Load Check Lane]],12,FALSE),"n/a")</f>
        <v>-387</v>
      </c>
      <c r="W466" s="17">
        <f>IFERROR(VLOOKUP($K466,wiz[[Lanes]:[Min FRQT Load Check Lane]],13,FALSE),"n/a")</f>
        <v>-515</v>
      </c>
    </row>
    <row r="467" spans="2:23" x14ac:dyDescent="0.3">
      <c r="B467" s="13" t="s">
        <v>3436</v>
      </c>
      <c r="C467" s="13" t="s">
        <v>3410</v>
      </c>
      <c r="D467" s="13" t="s">
        <v>2549</v>
      </c>
      <c r="E467" s="13" t="s">
        <v>2627</v>
      </c>
      <c r="F467" s="13">
        <v>38611</v>
      </c>
      <c r="G467" s="13" t="s">
        <v>2837</v>
      </c>
      <c r="H467" s="13">
        <v>45840</v>
      </c>
      <c r="I467" s="13">
        <v>3445.2</v>
      </c>
      <c r="J467" s="13" t="str">
        <f>VLOOKUP(D467,'Matched Names'!$A$1:$C$52,3,FALSE)</f>
        <v xml:space="preserve">LOWES MLXP VAN ONE WA|   </v>
      </c>
      <c r="K467" t="str">
        <f t="shared" si="7"/>
        <v>LOWES MLXP VAN ONE WA| 3861145840</v>
      </c>
      <c r="L467" s="17" t="str">
        <f>IFERROR(VLOOKUP($K467,wiz[[Lanes]:[Min FRQT Load Check Lane]],2,FALSE),"n/a")</f>
        <v>n/a</v>
      </c>
      <c r="M467" s="17" t="str">
        <f>IFERROR(VLOOKUP($K467,wiz[[Lanes]:[Min FRQT Load Check Lane]],3,FALSE),"n/a")</f>
        <v>n/a</v>
      </c>
      <c r="N467" s="17" t="str">
        <f>IFERROR(VLOOKUP($K467,wiz[[Lanes]:[Min FRQT Load Check Lane]],4,FALSE),"n/a")</f>
        <v>n/a</v>
      </c>
      <c r="O467" s="17" t="str">
        <f>IFERROR(VLOOKUP($K467,wiz[[Lanes]:[Min FRQT Load Check Lane]],5,FALSE),"n/a")</f>
        <v>n/a</v>
      </c>
      <c r="P467" s="17" t="str">
        <f>IFERROR(VLOOKUP($K467,wiz[[Lanes]:[Min FRQT Load Check Lane]],6,FALSE),"n/a")</f>
        <v>n/a</v>
      </c>
      <c r="Q467" s="17" t="str">
        <f>IFERROR(VLOOKUP($K467,wiz[[Lanes]:[Min FRQT Load Check Lane]],7,FALSE),"n/a")</f>
        <v>n/a</v>
      </c>
      <c r="R467" s="17" t="str">
        <f>IFERROR(VLOOKUP($K467,wiz[[Lanes]:[Min FRQT Load Check Lane]],8,FALSE),"n/a")</f>
        <v>n/a</v>
      </c>
      <c r="S467" s="17" t="str">
        <f>IFERROR(VLOOKUP($K467,wiz[[Lanes]:[Min FRQT Load Check Lane]],9,FALSE),"n/a")</f>
        <v>n/a</v>
      </c>
      <c r="T467" s="17" t="str">
        <f>IFERROR(VLOOKUP($K467,wiz[[Lanes]:[Min FRQT Load Check Lane]],10,FALSE),"n/a")</f>
        <v>n/a</v>
      </c>
      <c r="U467" s="17" t="str">
        <f>IFERROR(VLOOKUP($K467,wiz[[Lanes]:[Min FRQT Load Check Lane]],11,FALSE),"n/a")</f>
        <v>n/a</v>
      </c>
      <c r="V467" s="17" t="str">
        <f>IFERROR(VLOOKUP($K467,wiz[[Lanes]:[Min FRQT Load Check Lane]],12,FALSE),"n/a")</f>
        <v>n/a</v>
      </c>
      <c r="W467" s="17" t="str">
        <f>IFERROR(VLOOKUP($K467,wiz[[Lanes]:[Min FRQT Load Check Lane]],13,FALSE),"n/a")</f>
        <v>n/a</v>
      </c>
    </row>
    <row r="468" spans="2:23" x14ac:dyDescent="0.3">
      <c r="B468" s="13" t="s">
        <v>3437</v>
      </c>
      <c r="C468" s="13" t="s">
        <v>3410</v>
      </c>
      <c r="D468" s="13" t="s">
        <v>2549</v>
      </c>
      <c r="E468" s="13" t="s">
        <v>2627</v>
      </c>
      <c r="F468" s="13">
        <v>38611</v>
      </c>
      <c r="G468" s="13" t="s">
        <v>3413</v>
      </c>
      <c r="H468" s="13">
        <v>27831</v>
      </c>
      <c r="I468" s="13">
        <v>4763.88</v>
      </c>
      <c r="J468" s="13" t="str">
        <f>VLOOKUP(D468,'Matched Names'!$A$1:$C$52,3,FALSE)</f>
        <v xml:space="preserve">LOWES MLXP VAN ONE WA|   </v>
      </c>
      <c r="K468" t="str">
        <f t="shared" si="7"/>
        <v>LOWES MLXP VAN ONE WA| 3861127831</v>
      </c>
      <c r="L468" s="17">
        <f>IFERROR(VLOOKUP($K468,wiz[[Lanes]:[Min FRQT Load Check Lane]],2,FALSE),"n/a")</f>
        <v>4</v>
      </c>
      <c r="M468" s="17">
        <f>IFERROR(VLOOKUP($K468,wiz[[Lanes]:[Min FRQT Load Check Lane]],3,FALSE),"n/a")</f>
        <v>1.98</v>
      </c>
      <c r="N468" s="17">
        <f>IFERROR(VLOOKUP($K468,wiz[[Lanes]:[Min FRQT Load Check Lane]],4,FALSE),"n/a")</f>
        <v>0.21</v>
      </c>
      <c r="O468" s="17">
        <f>IFERROR(VLOOKUP($K468,wiz[[Lanes]:[Min FRQT Load Check Lane]],5,FALSE),"n/a")</f>
        <v>802</v>
      </c>
      <c r="P468" s="17">
        <f>IFERROR(VLOOKUP($K468,wiz[[Lanes]:[Min FRQT Load Check Lane]],6,FALSE),"n/a")</f>
        <v>2.08</v>
      </c>
      <c r="Q468" s="17">
        <f>IFERROR(VLOOKUP($K468,wiz[[Lanes]:[Min FRQT Load Check Lane]],7,FALSE),"n/a")</f>
        <v>37</v>
      </c>
      <c r="R468" s="17">
        <f>IFERROR(VLOOKUP($K468,wiz[[Lanes]:[Min FRQT Load Check Lane]],8,FALSE),"n/a")</f>
        <v>0.28000000000000003</v>
      </c>
      <c r="S468" s="17">
        <f>IFERROR(VLOOKUP($K468,wiz[[Lanes]:[Min FRQT Load Check Lane]],9,FALSE),"n/a")</f>
        <v>0</v>
      </c>
      <c r="T468" s="17">
        <f>IFERROR(VLOOKUP($K468,wiz[[Lanes]:[Min FRQT Load Check Lane]],10,FALSE),"n/a")</f>
        <v>-5</v>
      </c>
      <c r="U468" s="17">
        <f>IFERROR(VLOOKUP($K468,wiz[[Lanes]:[Min FRQT Load Check Lane]],11,FALSE),"n/a")</f>
        <v>-76</v>
      </c>
      <c r="V468" s="17">
        <f>IFERROR(VLOOKUP($K468,wiz[[Lanes]:[Min FRQT Load Check Lane]],12,FALSE),"n/a")</f>
        <v>-107</v>
      </c>
      <c r="W468" s="17">
        <f>IFERROR(VLOOKUP($K468,wiz[[Lanes]:[Min FRQT Load Check Lane]],13,FALSE),"n/a")</f>
        <v>-188</v>
      </c>
    </row>
    <row r="469" spans="2:23" x14ac:dyDescent="0.3">
      <c r="B469" s="13" t="s">
        <v>3438</v>
      </c>
      <c r="C469" s="13" t="s">
        <v>3410</v>
      </c>
      <c r="D469" s="13" t="s">
        <v>2549</v>
      </c>
      <c r="E469" s="13" t="s">
        <v>2627</v>
      </c>
      <c r="F469" s="13">
        <v>38611</v>
      </c>
      <c r="G469" s="13" t="s">
        <v>2955</v>
      </c>
      <c r="H469" s="13">
        <v>61102</v>
      </c>
      <c r="I469" s="13">
        <v>1051.2</v>
      </c>
      <c r="J469" s="13" t="str">
        <f>VLOOKUP(D469,'Matched Names'!$A$1:$C$52,3,FALSE)</f>
        <v xml:space="preserve">LOWES MLXP VAN ONE WA|   </v>
      </c>
      <c r="K469" t="str">
        <f t="shared" si="7"/>
        <v>LOWES MLXP VAN ONE WA| 3861161102</v>
      </c>
      <c r="L469" s="17" t="str">
        <f>IFERROR(VLOOKUP($K469,wiz[[Lanes]:[Min FRQT Load Check Lane]],2,FALSE),"n/a")</f>
        <v>n/a</v>
      </c>
      <c r="M469" s="17" t="str">
        <f>IFERROR(VLOOKUP($K469,wiz[[Lanes]:[Min FRQT Load Check Lane]],3,FALSE),"n/a")</f>
        <v>n/a</v>
      </c>
      <c r="N469" s="17" t="str">
        <f>IFERROR(VLOOKUP($K469,wiz[[Lanes]:[Min FRQT Load Check Lane]],4,FALSE),"n/a")</f>
        <v>n/a</v>
      </c>
      <c r="O469" s="17" t="str">
        <f>IFERROR(VLOOKUP($K469,wiz[[Lanes]:[Min FRQT Load Check Lane]],5,FALSE),"n/a")</f>
        <v>n/a</v>
      </c>
      <c r="P469" s="17" t="str">
        <f>IFERROR(VLOOKUP($K469,wiz[[Lanes]:[Min FRQT Load Check Lane]],6,FALSE),"n/a")</f>
        <v>n/a</v>
      </c>
      <c r="Q469" s="17" t="str">
        <f>IFERROR(VLOOKUP($K469,wiz[[Lanes]:[Min FRQT Load Check Lane]],7,FALSE),"n/a")</f>
        <v>n/a</v>
      </c>
      <c r="R469" s="17" t="str">
        <f>IFERROR(VLOOKUP($K469,wiz[[Lanes]:[Min FRQT Load Check Lane]],8,FALSE),"n/a")</f>
        <v>n/a</v>
      </c>
      <c r="S469" s="17" t="str">
        <f>IFERROR(VLOOKUP($K469,wiz[[Lanes]:[Min FRQT Load Check Lane]],9,FALSE),"n/a")</f>
        <v>n/a</v>
      </c>
      <c r="T469" s="17" t="str">
        <f>IFERROR(VLOOKUP($K469,wiz[[Lanes]:[Min FRQT Load Check Lane]],10,FALSE),"n/a")</f>
        <v>n/a</v>
      </c>
      <c r="U469" s="17" t="str">
        <f>IFERROR(VLOOKUP($K469,wiz[[Lanes]:[Min FRQT Load Check Lane]],11,FALSE),"n/a")</f>
        <v>n/a</v>
      </c>
      <c r="V469" s="17" t="str">
        <f>IFERROR(VLOOKUP($K469,wiz[[Lanes]:[Min FRQT Load Check Lane]],12,FALSE),"n/a")</f>
        <v>n/a</v>
      </c>
      <c r="W469" s="17" t="str">
        <f>IFERROR(VLOOKUP($K469,wiz[[Lanes]:[Min FRQT Load Check Lane]],13,FALSE),"n/a")</f>
        <v>n/a</v>
      </c>
    </row>
    <row r="470" spans="2:23" x14ac:dyDescent="0.3">
      <c r="B470" s="13" t="s">
        <v>3439</v>
      </c>
      <c r="C470" s="13" t="s">
        <v>3410</v>
      </c>
      <c r="D470" s="13" t="s">
        <v>2549</v>
      </c>
      <c r="E470" s="13" t="s">
        <v>2627</v>
      </c>
      <c r="F470" s="13">
        <v>38611</v>
      </c>
      <c r="G470" s="13" t="s">
        <v>2954</v>
      </c>
      <c r="H470" s="13">
        <v>28625</v>
      </c>
      <c r="I470" s="13">
        <v>1159.68</v>
      </c>
      <c r="J470" s="13" t="str">
        <f>VLOOKUP(D470,'Matched Names'!$A$1:$C$52,3,FALSE)</f>
        <v xml:space="preserve">LOWES MLXP VAN ONE WA|   </v>
      </c>
      <c r="K470" t="str">
        <f t="shared" si="7"/>
        <v>LOWES MLXP VAN ONE WA| 3861128625</v>
      </c>
      <c r="L470" s="17">
        <f>IFERROR(VLOOKUP($K470,wiz[[Lanes]:[Min FRQT Load Check Lane]],2,FALSE),"n/a")</f>
        <v>1</v>
      </c>
      <c r="M470" s="17">
        <f>IFERROR(VLOOKUP($K470,wiz[[Lanes]:[Min FRQT Load Check Lane]],3,FALSE),"n/a")</f>
        <v>1.92</v>
      </c>
      <c r="N470" s="17">
        <f>IFERROR(VLOOKUP($K470,wiz[[Lanes]:[Min FRQT Load Check Lane]],4,FALSE),"n/a")</f>
        <v>0.21</v>
      </c>
      <c r="O470" s="17">
        <f>IFERROR(VLOOKUP($K470,wiz[[Lanes]:[Min FRQT Load Check Lane]],5,FALSE),"n/a")</f>
        <v>604</v>
      </c>
      <c r="P470" s="17">
        <f>IFERROR(VLOOKUP($K470,wiz[[Lanes]:[Min FRQT Load Check Lane]],6,FALSE),"n/a")</f>
        <v>2.04</v>
      </c>
      <c r="Q470" s="17">
        <f>IFERROR(VLOOKUP($K470,wiz[[Lanes]:[Min FRQT Load Check Lane]],7,FALSE),"n/a")</f>
        <v>308</v>
      </c>
      <c r="R470" s="17">
        <f>IFERROR(VLOOKUP($K470,wiz[[Lanes]:[Min FRQT Load Check Lane]],8,FALSE),"n/a")</f>
        <v>0.55000000000000004</v>
      </c>
      <c r="S470" s="17">
        <f>IFERROR(VLOOKUP($K470,wiz[[Lanes]:[Min FRQT Load Check Lane]],9,FALSE),"n/a")</f>
        <v>0</v>
      </c>
      <c r="T470" s="17">
        <f>IFERROR(VLOOKUP($K470,wiz[[Lanes]:[Min FRQT Load Check Lane]],10,FALSE),"n/a")</f>
        <v>-5</v>
      </c>
      <c r="U470" s="17">
        <f>IFERROR(VLOOKUP($K470,wiz[[Lanes]:[Min FRQT Load Check Lane]],11,FALSE),"n/a")</f>
        <v>-196</v>
      </c>
      <c r="V470" s="17">
        <f>IFERROR(VLOOKUP($K470,wiz[[Lanes]:[Min FRQT Load Check Lane]],12,FALSE),"n/a")</f>
        <v>-185</v>
      </c>
      <c r="W470" s="17">
        <f>IFERROR(VLOOKUP($K470,wiz[[Lanes]:[Min FRQT Load Check Lane]],13,FALSE),"n/a")</f>
        <v>-386</v>
      </c>
    </row>
    <row r="471" spans="2:23" x14ac:dyDescent="0.3">
      <c r="B471" s="13" t="s">
        <v>3440</v>
      </c>
      <c r="C471" s="13" t="s">
        <v>3410</v>
      </c>
      <c r="D471" s="13" t="s">
        <v>2549</v>
      </c>
      <c r="E471" s="13" t="s">
        <v>3441</v>
      </c>
      <c r="F471" s="13">
        <v>30701</v>
      </c>
      <c r="G471" s="13" t="s">
        <v>2837</v>
      </c>
      <c r="H471" s="13">
        <v>45840</v>
      </c>
      <c r="I471" s="13">
        <v>6979.84</v>
      </c>
      <c r="J471" s="13" t="str">
        <f>VLOOKUP(D471,'Matched Names'!$A$1:$C$52,3,FALSE)</f>
        <v xml:space="preserve">LOWES MLXP VAN ONE WA|   </v>
      </c>
      <c r="K471" t="str">
        <f t="shared" si="7"/>
        <v>LOWES MLXP VAN ONE WA| 3070145840</v>
      </c>
      <c r="L471" s="17" t="str">
        <f>IFERROR(VLOOKUP($K471,wiz[[Lanes]:[Min FRQT Load Check Lane]],2,FALSE),"n/a")</f>
        <v>n/a</v>
      </c>
      <c r="M471" s="17" t="str">
        <f>IFERROR(VLOOKUP($K471,wiz[[Lanes]:[Min FRQT Load Check Lane]],3,FALSE),"n/a")</f>
        <v>n/a</v>
      </c>
      <c r="N471" s="17" t="str">
        <f>IFERROR(VLOOKUP($K471,wiz[[Lanes]:[Min FRQT Load Check Lane]],4,FALSE),"n/a")</f>
        <v>n/a</v>
      </c>
      <c r="O471" s="17" t="str">
        <f>IFERROR(VLOOKUP($K471,wiz[[Lanes]:[Min FRQT Load Check Lane]],5,FALSE),"n/a")</f>
        <v>n/a</v>
      </c>
      <c r="P471" s="17" t="str">
        <f>IFERROR(VLOOKUP($K471,wiz[[Lanes]:[Min FRQT Load Check Lane]],6,FALSE),"n/a")</f>
        <v>n/a</v>
      </c>
      <c r="Q471" s="17" t="str">
        <f>IFERROR(VLOOKUP($K471,wiz[[Lanes]:[Min FRQT Load Check Lane]],7,FALSE),"n/a")</f>
        <v>n/a</v>
      </c>
      <c r="R471" s="17" t="str">
        <f>IFERROR(VLOOKUP($K471,wiz[[Lanes]:[Min FRQT Load Check Lane]],8,FALSE),"n/a")</f>
        <v>n/a</v>
      </c>
      <c r="S471" s="17" t="str">
        <f>IFERROR(VLOOKUP($K471,wiz[[Lanes]:[Min FRQT Load Check Lane]],9,FALSE),"n/a")</f>
        <v>n/a</v>
      </c>
      <c r="T471" s="17" t="str">
        <f>IFERROR(VLOOKUP($K471,wiz[[Lanes]:[Min FRQT Load Check Lane]],10,FALSE),"n/a")</f>
        <v>n/a</v>
      </c>
      <c r="U471" s="17" t="str">
        <f>IFERROR(VLOOKUP($K471,wiz[[Lanes]:[Min FRQT Load Check Lane]],11,FALSE),"n/a")</f>
        <v>n/a</v>
      </c>
      <c r="V471" s="17" t="str">
        <f>IFERROR(VLOOKUP($K471,wiz[[Lanes]:[Min FRQT Load Check Lane]],12,FALSE),"n/a")</f>
        <v>n/a</v>
      </c>
      <c r="W471" s="17" t="str">
        <f>IFERROR(VLOOKUP($K471,wiz[[Lanes]:[Min FRQT Load Check Lane]],13,FALSE),"n/a")</f>
        <v>n/a</v>
      </c>
    </row>
    <row r="472" spans="2:23" x14ac:dyDescent="0.3">
      <c r="B472" s="13" t="s">
        <v>3442</v>
      </c>
      <c r="C472" s="13" t="s">
        <v>3410</v>
      </c>
      <c r="D472" s="13" t="s">
        <v>2549</v>
      </c>
      <c r="E472" s="13" t="s">
        <v>3441</v>
      </c>
      <c r="F472" s="13">
        <v>30701</v>
      </c>
      <c r="G472" s="13" t="s">
        <v>3419</v>
      </c>
      <c r="H472" s="13">
        <v>47265</v>
      </c>
      <c r="I472" s="13">
        <v>718.9</v>
      </c>
      <c r="J472" s="13" t="str">
        <f>VLOOKUP(D472,'Matched Names'!$A$1:$C$52,3,FALSE)</f>
        <v xml:space="preserve">LOWES MLXP VAN ONE WA|   </v>
      </c>
      <c r="K472" t="str">
        <f t="shared" si="7"/>
        <v>LOWES MLXP VAN ONE WA| 3070147265</v>
      </c>
      <c r="L472" s="17">
        <f>IFERROR(VLOOKUP($K472,wiz[[Lanes]:[Min FRQT Load Check Lane]],2,FALSE),"n/a")</f>
        <v>1</v>
      </c>
      <c r="M472" s="17">
        <f>IFERROR(VLOOKUP($K472,wiz[[Lanes]:[Min FRQT Load Check Lane]],3,FALSE),"n/a")</f>
        <v>1.82</v>
      </c>
      <c r="N472" s="17">
        <f>IFERROR(VLOOKUP($K472,wiz[[Lanes]:[Min FRQT Load Check Lane]],4,FALSE),"n/a")</f>
        <v>0.21</v>
      </c>
      <c r="O472" s="17">
        <f>IFERROR(VLOOKUP($K472,wiz[[Lanes]:[Min FRQT Load Check Lane]],5,FALSE),"n/a")</f>
        <v>395</v>
      </c>
      <c r="P472" s="17">
        <f>IFERROR(VLOOKUP($K472,wiz[[Lanes]:[Min FRQT Load Check Lane]],6,FALSE),"n/a")</f>
        <v>0.52</v>
      </c>
      <c r="Q472" s="17">
        <f>IFERROR(VLOOKUP($K472,wiz[[Lanes]:[Min FRQT Load Check Lane]],7,FALSE),"n/a")</f>
        <v>165</v>
      </c>
      <c r="R472" s="17">
        <f>IFERROR(VLOOKUP($K472,wiz[[Lanes]:[Min FRQT Load Check Lane]],8,FALSE),"n/a")</f>
        <v>0.4</v>
      </c>
      <c r="S472" s="17">
        <f>IFERROR(VLOOKUP($K472,wiz[[Lanes]:[Min FRQT Load Check Lane]],9,FALSE),"n/a")</f>
        <v>13</v>
      </c>
      <c r="T472" s="17">
        <f>IFERROR(VLOOKUP($K472,wiz[[Lanes]:[Min FRQT Load Check Lane]],10,FALSE),"n/a")</f>
        <v>-124</v>
      </c>
      <c r="U472" s="17">
        <f>IFERROR(VLOOKUP($K472,wiz[[Lanes]:[Min FRQT Load Check Lane]],11,FALSE),"n/a")</f>
        <v>60</v>
      </c>
      <c r="V472" s="17">
        <f>IFERROR(VLOOKUP($K472,wiz[[Lanes]:[Min FRQT Load Check Lane]],12,FALSE),"n/a")</f>
        <v>-47</v>
      </c>
      <c r="W472" s="17">
        <f>IFERROR(VLOOKUP($K472,wiz[[Lanes]:[Min FRQT Load Check Lane]],13,FALSE),"n/a")</f>
        <v>-111</v>
      </c>
    </row>
    <row r="473" spans="2:23" x14ac:dyDescent="0.3">
      <c r="B473" s="13" t="s">
        <v>3443</v>
      </c>
      <c r="C473" s="13" t="s">
        <v>3410</v>
      </c>
      <c r="D473" s="13" t="s">
        <v>2549</v>
      </c>
      <c r="E473" s="13" t="s">
        <v>3444</v>
      </c>
      <c r="F473" s="13">
        <v>43725</v>
      </c>
      <c r="G473" s="13" t="s">
        <v>3413</v>
      </c>
      <c r="H473" s="13">
        <v>27831</v>
      </c>
      <c r="I473" s="13">
        <v>2762.1</v>
      </c>
      <c r="J473" s="13" t="str">
        <f>VLOOKUP(D473,'Matched Names'!$A$1:$C$52,3,FALSE)</f>
        <v xml:space="preserve">LOWES MLXP VAN ONE WA|   </v>
      </c>
      <c r="K473" t="str">
        <f t="shared" si="7"/>
        <v>LOWES MLXP VAN ONE WA| 4372527831</v>
      </c>
      <c r="L473" s="17">
        <f>IFERROR(VLOOKUP($K473,wiz[[Lanes]:[Min FRQT Load Check Lane]],2,FALSE),"n/a")</f>
        <v>3</v>
      </c>
      <c r="M473" s="17">
        <f>IFERROR(VLOOKUP($K473,wiz[[Lanes]:[Min FRQT Load Check Lane]],3,FALSE),"n/a")</f>
        <v>1.98</v>
      </c>
      <c r="N473" s="17">
        <f>IFERROR(VLOOKUP($K473,wiz[[Lanes]:[Min FRQT Load Check Lane]],4,FALSE),"n/a")</f>
        <v>0.21</v>
      </c>
      <c r="O473" s="17">
        <f>IFERROR(VLOOKUP($K473,wiz[[Lanes]:[Min FRQT Load Check Lane]],5,FALSE),"n/a")</f>
        <v>465</v>
      </c>
      <c r="P473" s="17">
        <f>IFERROR(VLOOKUP($K473,wiz[[Lanes]:[Min FRQT Load Check Lane]],6,FALSE),"n/a")</f>
        <v>0.89</v>
      </c>
      <c r="Q473" s="17">
        <f>IFERROR(VLOOKUP($K473,wiz[[Lanes]:[Min FRQT Load Check Lane]],7,FALSE),"n/a")</f>
        <v>119</v>
      </c>
      <c r="R473" s="17">
        <f>IFERROR(VLOOKUP($K473,wiz[[Lanes]:[Min FRQT Load Check Lane]],8,FALSE),"n/a")</f>
        <v>0.35</v>
      </c>
      <c r="S473" s="17">
        <f>IFERROR(VLOOKUP($K473,wiz[[Lanes]:[Min FRQT Load Check Lane]],9,FALSE),"n/a")</f>
        <v>18</v>
      </c>
      <c r="T473" s="17">
        <f>IFERROR(VLOOKUP($K473,wiz[[Lanes]:[Min FRQT Load Check Lane]],10,FALSE),"n/a")</f>
        <v>145</v>
      </c>
      <c r="U473" s="17">
        <f>IFERROR(VLOOKUP($K473,wiz[[Lanes]:[Min FRQT Load Check Lane]],11,FALSE),"n/a")</f>
        <v>18</v>
      </c>
      <c r="V473" s="17">
        <f>IFERROR(VLOOKUP($K473,wiz[[Lanes]:[Min FRQT Load Check Lane]],12,FALSE),"n/a")</f>
        <v>-169</v>
      </c>
      <c r="W473" s="17">
        <f>IFERROR(VLOOKUP($K473,wiz[[Lanes]:[Min FRQT Load Check Lane]],13,FALSE),"n/a")</f>
        <v>-6</v>
      </c>
    </row>
    <row r="474" spans="2:23" x14ac:dyDescent="0.3">
      <c r="B474" s="13" t="s">
        <v>3445</v>
      </c>
      <c r="C474" s="13" t="s">
        <v>3410</v>
      </c>
      <c r="D474" s="13" t="s">
        <v>2549</v>
      </c>
      <c r="E474" s="13" t="s">
        <v>3444</v>
      </c>
      <c r="F474" s="13">
        <v>43725</v>
      </c>
      <c r="G474" s="13" t="s">
        <v>3446</v>
      </c>
      <c r="H474" s="13">
        <v>37146</v>
      </c>
      <c r="I474" s="13">
        <v>2903.04</v>
      </c>
      <c r="J474" s="13" t="str">
        <f>VLOOKUP(D474,'Matched Names'!$A$1:$C$52,3,FALSE)</f>
        <v xml:space="preserve">LOWES MLXP VAN ONE WA|   </v>
      </c>
      <c r="K474" t="str">
        <f t="shared" si="7"/>
        <v>LOWES MLXP VAN ONE WA| 4372537146</v>
      </c>
      <c r="L474" s="17">
        <f>IFERROR(VLOOKUP($K474,wiz[[Lanes]:[Min FRQT Load Check Lane]],2,FALSE),"n/a")</f>
        <v>8</v>
      </c>
      <c r="M474" s="17">
        <f>IFERROR(VLOOKUP($K474,wiz[[Lanes]:[Min FRQT Load Check Lane]],3,FALSE),"n/a")</f>
        <v>1.62</v>
      </c>
      <c r="N474" s="17">
        <f>IFERROR(VLOOKUP($K474,wiz[[Lanes]:[Min FRQT Load Check Lane]],4,FALSE),"n/a")</f>
        <v>0.21</v>
      </c>
      <c r="O474" s="17">
        <f>IFERROR(VLOOKUP($K474,wiz[[Lanes]:[Min FRQT Load Check Lane]],5,FALSE),"n/a")</f>
        <v>448</v>
      </c>
      <c r="P474" s="17">
        <f>IFERROR(VLOOKUP($K474,wiz[[Lanes]:[Min FRQT Load Check Lane]],6,FALSE),"n/a")</f>
        <v>0.9</v>
      </c>
      <c r="Q474" s="17">
        <f>IFERROR(VLOOKUP($K474,wiz[[Lanes]:[Min FRQT Load Check Lane]],7,FALSE),"n/a")</f>
        <v>140</v>
      </c>
      <c r="R474" s="17">
        <f>IFERROR(VLOOKUP($K474,wiz[[Lanes]:[Min FRQT Load Check Lane]],8,FALSE),"n/a")</f>
        <v>0.36</v>
      </c>
      <c r="S474" s="17">
        <f>IFERROR(VLOOKUP($K474,wiz[[Lanes]:[Min FRQT Load Check Lane]],9,FALSE),"n/a")</f>
        <v>19</v>
      </c>
      <c r="T474" s="17">
        <f>IFERROR(VLOOKUP($K474,wiz[[Lanes]:[Min FRQT Load Check Lane]],10,FALSE),"n/a")</f>
        <v>145</v>
      </c>
      <c r="U474" s="17">
        <f>IFERROR(VLOOKUP($K474,wiz[[Lanes]:[Min FRQT Load Check Lane]],11,FALSE),"n/a")</f>
        <v>-3</v>
      </c>
      <c r="V474" s="17">
        <f>IFERROR(VLOOKUP($K474,wiz[[Lanes]:[Min FRQT Load Check Lane]],12,FALSE),"n/a")</f>
        <v>-310</v>
      </c>
      <c r="W474" s="17">
        <f>IFERROR(VLOOKUP($K474,wiz[[Lanes]:[Min FRQT Load Check Lane]],13,FALSE),"n/a")</f>
        <v>-168</v>
      </c>
    </row>
    <row r="475" spans="2:23" x14ac:dyDescent="0.3">
      <c r="B475" s="13" t="s">
        <v>3447</v>
      </c>
      <c r="C475" s="13" t="s">
        <v>3410</v>
      </c>
      <c r="D475" s="13" t="s">
        <v>2549</v>
      </c>
      <c r="E475" s="13" t="s">
        <v>3448</v>
      </c>
      <c r="F475" s="13">
        <v>37310</v>
      </c>
      <c r="G475" s="13" t="s">
        <v>2837</v>
      </c>
      <c r="H475" s="13">
        <v>45840</v>
      </c>
      <c r="I475" s="13">
        <v>1378.86</v>
      </c>
      <c r="J475" s="13" t="str">
        <f>VLOOKUP(D475,'Matched Names'!$A$1:$C$52,3,FALSE)</f>
        <v xml:space="preserve">LOWES MLXP VAN ONE WA|   </v>
      </c>
      <c r="K475" t="str">
        <f t="shared" si="7"/>
        <v>LOWES MLXP VAN ONE WA| 3731045840</v>
      </c>
      <c r="L475" s="17" t="str">
        <f>IFERROR(VLOOKUP($K475,wiz[[Lanes]:[Min FRQT Load Check Lane]],2,FALSE),"n/a")</f>
        <v>n/a</v>
      </c>
      <c r="M475" s="17" t="str">
        <f>IFERROR(VLOOKUP($K475,wiz[[Lanes]:[Min FRQT Load Check Lane]],3,FALSE),"n/a")</f>
        <v>n/a</v>
      </c>
      <c r="N475" s="17" t="str">
        <f>IFERROR(VLOOKUP($K475,wiz[[Lanes]:[Min FRQT Load Check Lane]],4,FALSE),"n/a")</f>
        <v>n/a</v>
      </c>
      <c r="O475" s="17" t="str">
        <f>IFERROR(VLOOKUP($K475,wiz[[Lanes]:[Min FRQT Load Check Lane]],5,FALSE),"n/a")</f>
        <v>n/a</v>
      </c>
      <c r="P475" s="17" t="str">
        <f>IFERROR(VLOOKUP($K475,wiz[[Lanes]:[Min FRQT Load Check Lane]],6,FALSE),"n/a")</f>
        <v>n/a</v>
      </c>
      <c r="Q475" s="17" t="str">
        <f>IFERROR(VLOOKUP($K475,wiz[[Lanes]:[Min FRQT Load Check Lane]],7,FALSE),"n/a")</f>
        <v>n/a</v>
      </c>
      <c r="R475" s="17" t="str">
        <f>IFERROR(VLOOKUP($K475,wiz[[Lanes]:[Min FRQT Load Check Lane]],8,FALSE),"n/a")</f>
        <v>n/a</v>
      </c>
      <c r="S475" s="17" t="str">
        <f>IFERROR(VLOOKUP($K475,wiz[[Lanes]:[Min FRQT Load Check Lane]],9,FALSE),"n/a")</f>
        <v>n/a</v>
      </c>
      <c r="T475" s="17" t="str">
        <f>IFERROR(VLOOKUP($K475,wiz[[Lanes]:[Min FRQT Load Check Lane]],10,FALSE),"n/a")</f>
        <v>n/a</v>
      </c>
      <c r="U475" s="17" t="str">
        <f>IFERROR(VLOOKUP($K475,wiz[[Lanes]:[Min FRQT Load Check Lane]],11,FALSE),"n/a")</f>
        <v>n/a</v>
      </c>
      <c r="V475" s="17" t="str">
        <f>IFERROR(VLOOKUP($K475,wiz[[Lanes]:[Min FRQT Load Check Lane]],12,FALSE),"n/a")</f>
        <v>n/a</v>
      </c>
      <c r="W475" s="17" t="str">
        <f>IFERROR(VLOOKUP($K475,wiz[[Lanes]:[Min FRQT Load Check Lane]],13,FALSE),"n/a")</f>
        <v>n/a</v>
      </c>
    </row>
    <row r="476" spans="2:23" x14ac:dyDescent="0.3">
      <c r="B476" s="13" t="s">
        <v>3449</v>
      </c>
      <c r="C476" s="13" t="s">
        <v>3410</v>
      </c>
      <c r="D476" s="13" t="s">
        <v>2549</v>
      </c>
      <c r="E476" s="13" t="s">
        <v>2773</v>
      </c>
      <c r="F476" s="13">
        <v>28269</v>
      </c>
      <c r="G476" s="13" t="s">
        <v>3419</v>
      </c>
      <c r="H476" s="13">
        <v>47265</v>
      </c>
      <c r="I476" s="13">
        <v>843.15</v>
      </c>
      <c r="J476" s="13" t="str">
        <f>VLOOKUP(D476,'Matched Names'!$A$1:$C$52,3,FALSE)</f>
        <v xml:space="preserve">LOWES MLXP VAN ONE WA|   </v>
      </c>
      <c r="K476" t="str">
        <f t="shared" si="7"/>
        <v>LOWES MLXP VAN ONE WA| 2826947265</v>
      </c>
      <c r="L476" s="17" t="str">
        <f>IFERROR(VLOOKUP($K476,wiz[[Lanes]:[Min FRQT Load Check Lane]],2,FALSE),"n/a")</f>
        <v>n/a</v>
      </c>
      <c r="M476" s="17" t="str">
        <f>IFERROR(VLOOKUP($K476,wiz[[Lanes]:[Min FRQT Load Check Lane]],3,FALSE),"n/a")</f>
        <v>n/a</v>
      </c>
      <c r="N476" s="17" t="str">
        <f>IFERROR(VLOOKUP($K476,wiz[[Lanes]:[Min FRQT Load Check Lane]],4,FALSE),"n/a")</f>
        <v>n/a</v>
      </c>
      <c r="O476" s="17" t="str">
        <f>IFERROR(VLOOKUP($K476,wiz[[Lanes]:[Min FRQT Load Check Lane]],5,FALSE),"n/a")</f>
        <v>n/a</v>
      </c>
      <c r="P476" s="17" t="str">
        <f>IFERROR(VLOOKUP($K476,wiz[[Lanes]:[Min FRQT Load Check Lane]],6,FALSE),"n/a")</f>
        <v>n/a</v>
      </c>
      <c r="Q476" s="17" t="str">
        <f>IFERROR(VLOOKUP($K476,wiz[[Lanes]:[Min FRQT Load Check Lane]],7,FALSE),"n/a")</f>
        <v>n/a</v>
      </c>
      <c r="R476" s="17" t="str">
        <f>IFERROR(VLOOKUP($K476,wiz[[Lanes]:[Min FRQT Load Check Lane]],8,FALSE),"n/a")</f>
        <v>n/a</v>
      </c>
      <c r="S476" s="17" t="str">
        <f>IFERROR(VLOOKUP($K476,wiz[[Lanes]:[Min FRQT Load Check Lane]],9,FALSE),"n/a")</f>
        <v>n/a</v>
      </c>
      <c r="T476" s="17" t="str">
        <f>IFERROR(VLOOKUP($K476,wiz[[Lanes]:[Min FRQT Load Check Lane]],10,FALSE),"n/a")</f>
        <v>n/a</v>
      </c>
      <c r="U476" s="17" t="str">
        <f>IFERROR(VLOOKUP($K476,wiz[[Lanes]:[Min FRQT Load Check Lane]],11,FALSE),"n/a")</f>
        <v>n/a</v>
      </c>
      <c r="V476" s="17" t="str">
        <f>IFERROR(VLOOKUP($K476,wiz[[Lanes]:[Min FRQT Load Check Lane]],12,FALSE),"n/a")</f>
        <v>n/a</v>
      </c>
      <c r="W476" s="17" t="str">
        <f>IFERROR(VLOOKUP($K476,wiz[[Lanes]:[Min FRQT Load Check Lane]],13,FALSE),"n/a")</f>
        <v>n/a</v>
      </c>
    </row>
    <row r="477" spans="2:23" x14ac:dyDescent="0.3">
      <c r="B477" s="13" t="s">
        <v>3450</v>
      </c>
      <c r="C477" s="13" t="s">
        <v>3410</v>
      </c>
      <c r="D477" s="13" t="s">
        <v>2549</v>
      </c>
      <c r="E477" s="13" t="s">
        <v>3451</v>
      </c>
      <c r="F477" s="13">
        <v>44135</v>
      </c>
      <c r="G477" s="13" t="s">
        <v>3155</v>
      </c>
      <c r="H477" s="13">
        <v>30103</v>
      </c>
      <c r="I477" s="13">
        <v>2217.6</v>
      </c>
      <c r="J477" s="13" t="str">
        <f>VLOOKUP(D477,'Matched Names'!$A$1:$C$52,3,FALSE)</f>
        <v xml:space="preserve">LOWES MLXP VAN ONE WA|   </v>
      </c>
      <c r="K477" t="str">
        <f t="shared" si="7"/>
        <v>LOWES MLXP VAN ONE WA| 4413530103</v>
      </c>
      <c r="L477" s="17" t="str">
        <f>IFERROR(VLOOKUP($K477,wiz[[Lanes]:[Min FRQT Load Check Lane]],2,FALSE),"n/a")</f>
        <v>n/a</v>
      </c>
      <c r="M477" s="17" t="str">
        <f>IFERROR(VLOOKUP($K477,wiz[[Lanes]:[Min FRQT Load Check Lane]],3,FALSE),"n/a")</f>
        <v>n/a</v>
      </c>
      <c r="N477" s="17" t="str">
        <f>IFERROR(VLOOKUP($K477,wiz[[Lanes]:[Min FRQT Load Check Lane]],4,FALSE),"n/a")</f>
        <v>n/a</v>
      </c>
      <c r="O477" s="17" t="str">
        <f>IFERROR(VLOOKUP($K477,wiz[[Lanes]:[Min FRQT Load Check Lane]],5,FALSE),"n/a")</f>
        <v>n/a</v>
      </c>
      <c r="P477" s="17" t="str">
        <f>IFERROR(VLOOKUP($K477,wiz[[Lanes]:[Min FRQT Load Check Lane]],6,FALSE),"n/a")</f>
        <v>n/a</v>
      </c>
      <c r="Q477" s="17" t="str">
        <f>IFERROR(VLOOKUP($K477,wiz[[Lanes]:[Min FRQT Load Check Lane]],7,FALSE),"n/a")</f>
        <v>n/a</v>
      </c>
      <c r="R477" s="17" t="str">
        <f>IFERROR(VLOOKUP($K477,wiz[[Lanes]:[Min FRQT Load Check Lane]],8,FALSE),"n/a")</f>
        <v>n/a</v>
      </c>
      <c r="S477" s="17" t="str">
        <f>IFERROR(VLOOKUP($K477,wiz[[Lanes]:[Min FRQT Load Check Lane]],9,FALSE),"n/a")</f>
        <v>n/a</v>
      </c>
      <c r="T477" s="17" t="str">
        <f>IFERROR(VLOOKUP($K477,wiz[[Lanes]:[Min FRQT Load Check Lane]],10,FALSE),"n/a")</f>
        <v>n/a</v>
      </c>
      <c r="U477" s="17" t="str">
        <f>IFERROR(VLOOKUP($K477,wiz[[Lanes]:[Min FRQT Load Check Lane]],11,FALSE),"n/a")</f>
        <v>n/a</v>
      </c>
      <c r="V477" s="17" t="str">
        <f>IFERROR(VLOOKUP($K477,wiz[[Lanes]:[Min FRQT Load Check Lane]],12,FALSE),"n/a")</f>
        <v>n/a</v>
      </c>
      <c r="W477" s="17" t="str">
        <f>IFERROR(VLOOKUP($K477,wiz[[Lanes]:[Min FRQT Load Check Lane]],13,FALSE),"n/a")</f>
        <v>n/a</v>
      </c>
    </row>
    <row r="478" spans="2:23" x14ac:dyDescent="0.3">
      <c r="B478" s="13" t="s">
        <v>3452</v>
      </c>
      <c r="C478" s="13" t="s">
        <v>3410</v>
      </c>
      <c r="D478" s="13" t="s">
        <v>2549</v>
      </c>
      <c r="E478" s="13" t="s">
        <v>3453</v>
      </c>
      <c r="F478" s="13">
        <v>31904</v>
      </c>
      <c r="G478" s="13" t="s">
        <v>3047</v>
      </c>
      <c r="H478" s="13">
        <v>43125</v>
      </c>
      <c r="I478" s="13">
        <v>987.35</v>
      </c>
      <c r="J478" s="13" t="str">
        <f>VLOOKUP(D478,'Matched Names'!$A$1:$C$52,3,FALSE)</f>
        <v xml:space="preserve">LOWES MLXP VAN ONE WA|   </v>
      </c>
      <c r="K478" t="str">
        <f t="shared" si="7"/>
        <v>LOWES MLXP VAN ONE WA| 3190443125</v>
      </c>
      <c r="L478" s="17" t="str">
        <f>IFERROR(VLOOKUP($K478,wiz[[Lanes]:[Min FRQT Load Check Lane]],2,FALSE),"n/a")</f>
        <v>n/a</v>
      </c>
      <c r="M478" s="17" t="str">
        <f>IFERROR(VLOOKUP($K478,wiz[[Lanes]:[Min FRQT Load Check Lane]],3,FALSE),"n/a")</f>
        <v>n/a</v>
      </c>
      <c r="N478" s="17" t="str">
        <f>IFERROR(VLOOKUP($K478,wiz[[Lanes]:[Min FRQT Load Check Lane]],4,FALSE),"n/a")</f>
        <v>n/a</v>
      </c>
      <c r="O478" s="17" t="str">
        <f>IFERROR(VLOOKUP($K478,wiz[[Lanes]:[Min FRQT Load Check Lane]],5,FALSE),"n/a")</f>
        <v>n/a</v>
      </c>
      <c r="P478" s="17" t="str">
        <f>IFERROR(VLOOKUP($K478,wiz[[Lanes]:[Min FRQT Load Check Lane]],6,FALSE),"n/a")</f>
        <v>n/a</v>
      </c>
      <c r="Q478" s="17" t="str">
        <f>IFERROR(VLOOKUP($K478,wiz[[Lanes]:[Min FRQT Load Check Lane]],7,FALSE),"n/a")</f>
        <v>n/a</v>
      </c>
      <c r="R478" s="17" t="str">
        <f>IFERROR(VLOOKUP($K478,wiz[[Lanes]:[Min FRQT Load Check Lane]],8,FALSE),"n/a")</f>
        <v>n/a</v>
      </c>
      <c r="S478" s="17" t="str">
        <f>IFERROR(VLOOKUP($K478,wiz[[Lanes]:[Min FRQT Load Check Lane]],9,FALSE),"n/a")</f>
        <v>n/a</v>
      </c>
      <c r="T478" s="17" t="str">
        <f>IFERROR(VLOOKUP($K478,wiz[[Lanes]:[Min FRQT Load Check Lane]],10,FALSE),"n/a")</f>
        <v>n/a</v>
      </c>
      <c r="U478" s="17" t="str">
        <f>IFERROR(VLOOKUP($K478,wiz[[Lanes]:[Min FRQT Load Check Lane]],11,FALSE),"n/a")</f>
        <v>n/a</v>
      </c>
      <c r="V478" s="17" t="str">
        <f>IFERROR(VLOOKUP($K478,wiz[[Lanes]:[Min FRQT Load Check Lane]],12,FALSE),"n/a")</f>
        <v>n/a</v>
      </c>
      <c r="W478" s="17" t="str">
        <f>IFERROR(VLOOKUP($K478,wiz[[Lanes]:[Min FRQT Load Check Lane]],13,FALSE),"n/a")</f>
        <v>n/a</v>
      </c>
    </row>
    <row r="479" spans="2:23" x14ac:dyDescent="0.3">
      <c r="B479" s="13" t="s">
        <v>3454</v>
      </c>
      <c r="C479" s="13" t="s">
        <v>3410</v>
      </c>
      <c r="D479" s="13" t="s">
        <v>2549</v>
      </c>
      <c r="E479" s="13" t="s">
        <v>2808</v>
      </c>
      <c r="F479" s="13">
        <v>43228</v>
      </c>
      <c r="G479" s="13" t="s">
        <v>3155</v>
      </c>
      <c r="H479" s="13">
        <v>30103</v>
      </c>
      <c r="I479" s="13">
        <v>12744</v>
      </c>
      <c r="J479" s="13" t="str">
        <f>VLOOKUP(D479,'Matched Names'!$A$1:$C$52,3,FALSE)</f>
        <v xml:space="preserve">LOWES MLXP VAN ONE WA|   </v>
      </c>
      <c r="K479" t="str">
        <f t="shared" si="7"/>
        <v>LOWES MLXP VAN ONE WA| 4322830103</v>
      </c>
      <c r="L479" s="17" t="str">
        <f>IFERROR(VLOOKUP($K479,wiz[[Lanes]:[Min FRQT Load Check Lane]],2,FALSE),"n/a")</f>
        <v>n/a</v>
      </c>
      <c r="M479" s="17" t="str">
        <f>IFERROR(VLOOKUP($K479,wiz[[Lanes]:[Min FRQT Load Check Lane]],3,FALSE),"n/a")</f>
        <v>n/a</v>
      </c>
      <c r="N479" s="17" t="str">
        <f>IFERROR(VLOOKUP($K479,wiz[[Lanes]:[Min FRQT Load Check Lane]],4,FALSE),"n/a")</f>
        <v>n/a</v>
      </c>
      <c r="O479" s="17" t="str">
        <f>IFERROR(VLOOKUP($K479,wiz[[Lanes]:[Min FRQT Load Check Lane]],5,FALSE),"n/a")</f>
        <v>n/a</v>
      </c>
      <c r="P479" s="17" t="str">
        <f>IFERROR(VLOOKUP($K479,wiz[[Lanes]:[Min FRQT Load Check Lane]],6,FALSE),"n/a")</f>
        <v>n/a</v>
      </c>
      <c r="Q479" s="17" t="str">
        <f>IFERROR(VLOOKUP($K479,wiz[[Lanes]:[Min FRQT Load Check Lane]],7,FALSE),"n/a")</f>
        <v>n/a</v>
      </c>
      <c r="R479" s="17" t="str">
        <f>IFERROR(VLOOKUP($K479,wiz[[Lanes]:[Min FRQT Load Check Lane]],8,FALSE),"n/a")</f>
        <v>n/a</v>
      </c>
      <c r="S479" s="17" t="str">
        <f>IFERROR(VLOOKUP($K479,wiz[[Lanes]:[Min FRQT Load Check Lane]],9,FALSE),"n/a")</f>
        <v>n/a</v>
      </c>
      <c r="T479" s="17" t="str">
        <f>IFERROR(VLOOKUP($K479,wiz[[Lanes]:[Min FRQT Load Check Lane]],10,FALSE),"n/a")</f>
        <v>n/a</v>
      </c>
      <c r="U479" s="17" t="str">
        <f>IFERROR(VLOOKUP($K479,wiz[[Lanes]:[Min FRQT Load Check Lane]],11,FALSE),"n/a")</f>
        <v>n/a</v>
      </c>
      <c r="V479" s="17" t="str">
        <f>IFERROR(VLOOKUP($K479,wiz[[Lanes]:[Min FRQT Load Check Lane]],12,FALSE),"n/a")</f>
        <v>n/a</v>
      </c>
      <c r="W479" s="17" t="str">
        <f>IFERROR(VLOOKUP($K479,wiz[[Lanes]:[Min FRQT Load Check Lane]],13,FALSE),"n/a")</f>
        <v>n/a</v>
      </c>
    </row>
    <row r="480" spans="2:23" x14ac:dyDescent="0.3">
      <c r="B480" s="13" t="s">
        <v>3455</v>
      </c>
      <c r="C480" s="13" t="s">
        <v>3410</v>
      </c>
      <c r="D480" s="13" t="s">
        <v>2549</v>
      </c>
      <c r="E480" s="13" t="s">
        <v>2808</v>
      </c>
      <c r="F480" s="13">
        <v>43207</v>
      </c>
      <c r="G480" s="13" t="s">
        <v>3413</v>
      </c>
      <c r="H480" s="13">
        <v>27831</v>
      </c>
      <c r="I480" s="13">
        <v>1983.6</v>
      </c>
      <c r="J480" s="13" t="str">
        <f>VLOOKUP(D480,'Matched Names'!$A$1:$C$52,3,FALSE)</f>
        <v xml:space="preserve">LOWES MLXP VAN ONE WA|   </v>
      </c>
      <c r="K480" t="str">
        <f t="shared" si="7"/>
        <v>LOWES MLXP VAN ONE WA| 4320727831</v>
      </c>
      <c r="L480" s="17" t="str">
        <f>IFERROR(VLOOKUP($K480,wiz[[Lanes]:[Min FRQT Load Check Lane]],2,FALSE),"n/a")</f>
        <v>n/a</v>
      </c>
      <c r="M480" s="17" t="str">
        <f>IFERROR(VLOOKUP($K480,wiz[[Lanes]:[Min FRQT Load Check Lane]],3,FALSE),"n/a")</f>
        <v>n/a</v>
      </c>
      <c r="N480" s="17" t="str">
        <f>IFERROR(VLOOKUP($K480,wiz[[Lanes]:[Min FRQT Load Check Lane]],4,FALSE),"n/a")</f>
        <v>n/a</v>
      </c>
      <c r="O480" s="17" t="str">
        <f>IFERROR(VLOOKUP($K480,wiz[[Lanes]:[Min FRQT Load Check Lane]],5,FALSE),"n/a")</f>
        <v>n/a</v>
      </c>
      <c r="P480" s="17" t="str">
        <f>IFERROR(VLOOKUP($K480,wiz[[Lanes]:[Min FRQT Load Check Lane]],6,FALSE),"n/a")</f>
        <v>n/a</v>
      </c>
      <c r="Q480" s="17" t="str">
        <f>IFERROR(VLOOKUP($K480,wiz[[Lanes]:[Min FRQT Load Check Lane]],7,FALSE),"n/a")</f>
        <v>n/a</v>
      </c>
      <c r="R480" s="17" t="str">
        <f>IFERROR(VLOOKUP($K480,wiz[[Lanes]:[Min FRQT Load Check Lane]],8,FALSE),"n/a")</f>
        <v>n/a</v>
      </c>
      <c r="S480" s="17" t="str">
        <f>IFERROR(VLOOKUP($K480,wiz[[Lanes]:[Min FRQT Load Check Lane]],9,FALSE),"n/a")</f>
        <v>n/a</v>
      </c>
      <c r="T480" s="17" t="str">
        <f>IFERROR(VLOOKUP($K480,wiz[[Lanes]:[Min FRQT Load Check Lane]],10,FALSE),"n/a")</f>
        <v>n/a</v>
      </c>
      <c r="U480" s="17" t="str">
        <f>IFERROR(VLOOKUP($K480,wiz[[Lanes]:[Min FRQT Load Check Lane]],11,FALSE),"n/a")</f>
        <v>n/a</v>
      </c>
      <c r="V480" s="17" t="str">
        <f>IFERROR(VLOOKUP($K480,wiz[[Lanes]:[Min FRQT Load Check Lane]],12,FALSE),"n/a")</f>
        <v>n/a</v>
      </c>
      <c r="W480" s="17" t="str">
        <f>IFERROR(VLOOKUP($K480,wiz[[Lanes]:[Min FRQT Load Check Lane]],13,FALSE),"n/a")</f>
        <v>n/a</v>
      </c>
    </row>
    <row r="481" spans="2:23" x14ac:dyDescent="0.3">
      <c r="B481" s="13" t="s">
        <v>3456</v>
      </c>
      <c r="C481" s="13" t="s">
        <v>3410</v>
      </c>
      <c r="D481" s="13" t="s">
        <v>2549</v>
      </c>
      <c r="E481" s="13" t="s">
        <v>3457</v>
      </c>
      <c r="F481" s="13">
        <v>38555</v>
      </c>
      <c r="G481" s="13" t="s">
        <v>2837</v>
      </c>
      <c r="H481" s="13">
        <v>45840</v>
      </c>
      <c r="I481" s="13">
        <v>1292</v>
      </c>
      <c r="J481" s="13" t="str">
        <f>VLOOKUP(D481,'Matched Names'!$A$1:$C$52,3,FALSE)</f>
        <v xml:space="preserve">LOWES MLXP VAN ONE WA|   </v>
      </c>
      <c r="K481" t="str">
        <f t="shared" si="7"/>
        <v>LOWES MLXP VAN ONE WA| 3855545840</v>
      </c>
      <c r="L481" s="17" t="str">
        <f>IFERROR(VLOOKUP($K481,wiz[[Lanes]:[Min FRQT Load Check Lane]],2,FALSE),"n/a")</f>
        <v>n/a</v>
      </c>
      <c r="M481" s="17" t="str">
        <f>IFERROR(VLOOKUP($K481,wiz[[Lanes]:[Min FRQT Load Check Lane]],3,FALSE),"n/a")</f>
        <v>n/a</v>
      </c>
      <c r="N481" s="17" t="str">
        <f>IFERROR(VLOOKUP($K481,wiz[[Lanes]:[Min FRQT Load Check Lane]],4,FALSE),"n/a")</f>
        <v>n/a</v>
      </c>
      <c r="O481" s="17" t="str">
        <f>IFERROR(VLOOKUP($K481,wiz[[Lanes]:[Min FRQT Load Check Lane]],5,FALSE),"n/a")</f>
        <v>n/a</v>
      </c>
      <c r="P481" s="17" t="str">
        <f>IFERROR(VLOOKUP($K481,wiz[[Lanes]:[Min FRQT Load Check Lane]],6,FALSE),"n/a")</f>
        <v>n/a</v>
      </c>
      <c r="Q481" s="17" t="str">
        <f>IFERROR(VLOOKUP($K481,wiz[[Lanes]:[Min FRQT Load Check Lane]],7,FALSE),"n/a")</f>
        <v>n/a</v>
      </c>
      <c r="R481" s="17" t="str">
        <f>IFERROR(VLOOKUP($K481,wiz[[Lanes]:[Min FRQT Load Check Lane]],8,FALSE),"n/a")</f>
        <v>n/a</v>
      </c>
      <c r="S481" s="17" t="str">
        <f>IFERROR(VLOOKUP($K481,wiz[[Lanes]:[Min FRQT Load Check Lane]],9,FALSE),"n/a")</f>
        <v>n/a</v>
      </c>
      <c r="T481" s="17" t="str">
        <f>IFERROR(VLOOKUP($K481,wiz[[Lanes]:[Min FRQT Load Check Lane]],10,FALSE),"n/a")</f>
        <v>n/a</v>
      </c>
      <c r="U481" s="17" t="str">
        <f>IFERROR(VLOOKUP($K481,wiz[[Lanes]:[Min FRQT Load Check Lane]],11,FALSE),"n/a")</f>
        <v>n/a</v>
      </c>
      <c r="V481" s="17" t="str">
        <f>IFERROR(VLOOKUP($K481,wiz[[Lanes]:[Min FRQT Load Check Lane]],12,FALSE),"n/a")</f>
        <v>n/a</v>
      </c>
      <c r="W481" s="17" t="str">
        <f>IFERROR(VLOOKUP($K481,wiz[[Lanes]:[Min FRQT Load Check Lane]],13,FALSE),"n/a")</f>
        <v>n/a</v>
      </c>
    </row>
    <row r="482" spans="2:23" x14ac:dyDescent="0.3">
      <c r="B482" s="13" t="s">
        <v>3458</v>
      </c>
      <c r="C482" s="13" t="s">
        <v>3410</v>
      </c>
      <c r="D482" s="13" t="s">
        <v>2549</v>
      </c>
      <c r="E482" s="13" t="s">
        <v>2888</v>
      </c>
      <c r="F482" s="13">
        <v>35055</v>
      </c>
      <c r="G482" s="13" t="s">
        <v>3413</v>
      </c>
      <c r="H482" s="13">
        <v>27831</v>
      </c>
      <c r="I482" s="13">
        <v>1135.6400000000001</v>
      </c>
      <c r="J482" s="13" t="str">
        <f>VLOOKUP(D482,'Matched Names'!$A$1:$C$52,3,FALSE)</f>
        <v xml:space="preserve">LOWES MLXP VAN ONE WA|   </v>
      </c>
      <c r="K482" t="str">
        <f t="shared" si="7"/>
        <v>LOWES MLXP VAN ONE WA| 3505527831</v>
      </c>
      <c r="L482" s="17">
        <f>IFERROR(VLOOKUP($K482,wiz[[Lanes]:[Min FRQT Load Check Lane]],2,FALSE),"n/a")</f>
        <v>1</v>
      </c>
      <c r="M482" s="17">
        <f>IFERROR(VLOOKUP($K482,wiz[[Lanes]:[Min FRQT Load Check Lane]],3,FALSE),"n/a")</f>
        <v>1.78</v>
      </c>
      <c r="N482" s="17">
        <f>IFERROR(VLOOKUP($K482,wiz[[Lanes]:[Min FRQT Load Check Lane]],4,FALSE),"n/a")</f>
        <v>0.21</v>
      </c>
      <c r="O482" s="17">
        <f>IFERROR(VLOOKUP($K482,wiz[[Lanes]:[Min FRQT Load Check Lane]],5,FALSE),"n/a")</f>
        <v>638</v>
      </c>
      <c r="P482" s="17">
        <f>IFERROR(VLOOKUP($K482,wiz[[Lanes]:[Min FRQT Load Check Lane]],6,FALSE),"n/a")</f>
        <v>1.1299999999999999</v>
      </c>
      <c r="Q482" s="17">
        <f>IFERROR(VLOOKUP($K482,wiz[[Lanes]:[Min FRQT Load Check Lane]],7,FALSE),"n/a")</f>
        <v>158</v>
      </c>
      <c r="R482" s="17">
        <f>IFERROR(VLOOKUP($K482,wiz[[Lanes]:[Min FRQT Load Check Lane]],8,FALSE),"n/a")</f>
        <v>0.4</v>
      </c>
      <c r="S482" s="17">
        <f>IFERROR(VLOOKUP($K482,wiz[[Lanes]:[Min FRQT Load Check Lane]],9,FALSE),"n/a")</f>
        <v>0</v>
      </c>
      <c r="T482" s="17">
        <f>IFERROR(VLOOKUP($K482,wiz[[Lanes]:[Min FRQT Load Check Lane]],10,FALSE),"n/a")</f>
        <v>-193</v>
      </c>
      <c r="U482" s="17">
        <f>IFERROR(VLOOKUP($K482,wiz[[Lanes]:[Min FRQT Load Check Lane]],11,FALSE),"n/a")</f>
        <v>19</v>
      </c>
      <c r="V482" s="17">
        <f>IFERROR(VLOOKUP($K482,wiz[[Lanes]:[Min FRQT Load Check Lane]],12,FALSE),"n/a")</f>
        <v>276</v>
      </c>
      <c r="W482" s="17">
        <f>IFERROR(VLOOKUP($K482,wiz[[Lanes]:[Min FRQT Load Check Lane]],13,FALSE),"n/a")</f>
        <v>102</v>
      </c>
    </row>
    <row r="483" spans="2:23" x14ac:dyDescent="0.3">
      <c r="B483" s="13" t="s">
        <v>3459</v>
      </c>
      <c r="C483" s="13" t="s">
        <v>3410</v>
      </c>
      <c r="D483" s="13" t="s">
        <v>2549</v>
      </c>
      <c r="E483" s="13" t="s">
        <v>2888</v>
      </c>
      <c r="F483" s="13">
        <v>35055</v>
      </c>
      <c r="G483" s="13" t="s">
        <v>2954</v>
      </c>
      <c r="H483" s="13">
        <v>28625</v>
      </c>
      <c r="I483" s="13">
        <v>777.86</v>
      </c>
      <c r="J483" s="13" t="str">
        <f>VLOOKUP(D483,'Matched Names'!$A$1:$C$52,3,FALSE)</f>
        <v xml:space="preserve">LOWES MLXP VAN ONE WA|   </v>
      </c>
      <c r="K483" t="str">
        <f t="shared" si="7"/>
        <v>LOWES MLXP VAN ONE WA| 3505528625</v>
      </c>
      <c r="L483" s="17" t="str">
        <f>IFERROR(VLOOKUP($K483,wiz[[Lanes]:[Min FRQT Load Check Lane]],2,FALSE),"n/a")</f>
        <v>n/a</v>
      </c>
      <c r="M483" s="17" t="str">
        <f>IFERROR(VLOOKUP($K483,wiz[[Lanes]:[Min FRQT Load Check Lane]],3,FALSE),"n/a")</f>
        <v>n/a</v>
      </c>
      <c r="N483" s="17" t="str">
        <f>IFERROR(VLOOKUP($K483,wiz[[Lanes]:[Min FRQT Load Check Lane]],4,FALSE),"n/a")</f>
        <v>n/a</v>
      </c>
      <c r="O483" s="17" t="str">
        <f>IFERROR(VLOOKUP($K483,wiz[[Lanes]:[Min FRQT Load Check Lane]],5,FALSE),"n/a")</f>
        <v>n/a</v>
      </c>
      <c r="P483" s="17" t="str">
        <f>IFERROR(VLOOKUP($K483,wiz[[Lanes]:[Min FRQT Load Check Lane]],6,FALSE),"n/a")</f>
        <v>n/a</v>
      </c>
      <c r="Q483" s="17" t="str">
        <f>IFERROR(VLOOKUP($K483,wiz[[Lanes]:[Min FRQT Load Check Lane]],7,FALSE),"n/a")</f>
        <v>n/a</v>
      </c>
      <c r="R483" s="17" t="str">
        <f>IFERROR(VLOOKUP($K483,wiz[[Lanes]:[Min FRQT Load Check Lane]],8,FALSE),"n/a")</f>
        <v>n/a</v>
      </c>
      <c r="S483" s="17" t="str">
        <f>IFERROR(VLOOKUP($K483,wiz[[Lanes]:[Min FRQT Load Check Lane]],9,FALSE),"n/a")</f>
        <v>n/a</v>
      </c>
      <c r="T483" s="17" t="str">
        <f>IFERROR(VLOOKUP($K483,wiz[[Lanes]:[Min FRQT Load Check Lane]],10,FALSE),"n/a")</f>
        <v>n/a</v>
      </c>
      <c r="U483" s="17" t="str">
        <f>IFERROR(VLOOKUP($K483,wiz[[Lanes]:[Min FRQT Load Check Lane]],11,FALSE),"n/a")</f>
        <v>n/a</v>
      </c>
      <c r="V483" s="17" t="str">
        <f>IFERROR(VLOOKUP($K483,wiz[[Lanes]:[Min FRQT Load Check Lane]],12,FALSE),"n/a")</f>
        <v>n/a</v>
      </c>
      <c r="W483" s="17" t="str">
        <f>IFERROR(VLOOKUP($K483,wiz[[Lanes]:[Min FRQT Load Check Lane]],13,FALSE),"n/a")</f>
        <v>n/a</v>
      </c>
    </row>
    <row r="484" spans="2:23" x14ac:dyDescent="0.3">
      <c r="B484" s="13" t="s">
        <v>3460</v>
      </c>
      <c r="C484" s="13" t="s">
        <v>3410</v>
      </c>
      <c r="D484" s="13" t="s">
        <v>2549</v>
      </c>
      <c r="E484" s="13" t="s">
        <v>3072</v>
      </c>
      <c r="F484" s="13">
        <v>30019</v>
      </c>
      <c r="G484" s="13" t="s">
        <v>2837</v>
      </c>
      <c r="H484" s="13">
        <v>45840</v>
      </c>
      <c r="I484" s="13">
        <v>2878.35</v>
      </c>
      <c r="J484" s="13" t="str">
        <f>VLOOKUP(D484,'Matched Names'!$A$1:$C$52,3,FALSE)</f>
        <v xml:space="preserve">LOWES MLXP VAN ONE WA|   </v>
      </c>
      <c r="K484" t="str">
        <f t="shared" si="7"/>
        <v>LOWES MLXP VAN ONE WA| 3001945840</v>
      </c>
      <c r="L484" s="17" t="str">
        <f>IFERROR(VLOOKUP($K484,wiz[[Lanes]:[Min FRQT Load Check Lane]],2,FALSE),"n/a")</f>
        <v>n/a</v>
      </c>
      <c r="M484" s="17" t="str">
        <f>IFERROR(VLOOKUP($K484,wiz[[Lanes]:[Min FRQT Load Check Lane]],3,FALSE),"n/a")</f>
        <v>n/a</v>
      </c>
      <c r="N484" s="17" t="str">
        <f>IFERROR(VLOOKUP($K484,wiz[[Lanes]:[Min FRQT Load Check Lane]],4,FALSE),"n/a")</f>
        <v>n/a</v>
      </c>
      <c r="O484" s="17" t="str">
        <f>IFERROR(VLOOKUP($K484,wiz[[Lanes]:[Min FRQT Load Check Lane]],5,FALSE),"n/a")</f>
        <v>n/a</v>
      </c>
      <c r="P484" s="17" t="str">
        <f>IFERROR(VLOOKUP($K484,wiz[[Lanes]:[Min FRQT Load Check Lane]],6,FALSE),"n/a")</f>
        <v>n/a</v>
      </c>
      <c r="Q484" s="17" t="str">
        <f>IFERROR(VLOOKUP($K484,wiz[[Lanes]:[Min FRQT Load Check Lane]],7,FALSE),"n/a")</f>
        <v>n/a</v>
      </c>
      <c r="R484" s="17" t="str">
        <f>IFERROR(VLOOKUP($K484,wiz[[Lanes]:[Min FRQT Load Check Lane]],8,FALSE),"n/a")</f>
        <v>n/a</v>
      </c>
      <c r="S484" s="17" t="str">
        <f>IFERROR(VLOOKUP($K484,wiz[[Lanes]:[Min FRQT Load Check Lane]],9,FALSE),"n/a")</f>
        <v>n/a</v>
      </c>
      <c r="T484" s="17" t="str">
        <f>IFERROR(VLOOKUP($K484,wiz[[Lanes]:[Min FRQT Load Check Lane]],10,FALSE),"n/a")</f>
        <v>n/a</v>
      </c>
      <c r="U484" s="17" t="str">
        <f>IFERROR(VLOOKUP($K484,wiz[[Lanes]:[Min FRQT Load Check Lane]],11,FALSE),"n/a")</f>
        <v>n/a</v>
      </c>
      <c r="V484" s="17" t="str">
        <f>IFERROR(VLOOKUP($K484,wiz[[Lanes]:[Min FRQT Load Check Lane]],12,FALSE),"n/a")</f>
        <v>n/a</v>
      </c>
      <c r="W484" s="17" t="str">
        <f>IFERROR(VLOOKUP($K484,wiz[[Lanes]:[Min FRQT Load Check Lane]],13,FALSE),"n/a")</f>
        <v>n/a</v>
      </c>
    </row>
    <row r="485" spans="2:23" x14ac:dyDescent="0.3">
      <c r="B485" s="13" t="s">
        <v>3461</v>
      </c>
      <c r="C485" s="13" t="s">
        <v>3410</v>
      </c>
      <c r="D485" s="13" t="s">
        <v>2549</v>
      </c>
      <c r="E485" s="13" t="s">
        <v>3462</v>
      </c>
      <c r="F485" s="13">
        <v>30721</v>
      </c>
      <c r="G485" s="13" t="s">
        <v>3419</v>
      </c>
      <c r="H485" s="13">
        <v>47265</v>
      </c>
      <c r="I485" s="13">
        <v>682.2</v>
      </c>
      <c r="J485" s="13" t="str">
        <f>VLOOKUP(D485,'Matched Names'!$A$1:$C$52,3,FALSE)</f>
        <v xml:space="preserve">LOWES MLXP VAN ONE WA|   </v>
      </c>
      <c r="K485" t="str">
        <f t="shared" si="7"/>
        <v>LOWES MLXP VAN ONE WA| 3072147265</v>
      </c>
      <c r="L485" s="17" t="str">
        <f>IFERROR(VLOOKUP($K485,wiz[[Lanes]:[Min FRQT Load Check Lane]],2,FALSE),"n/a")</f>
        <v>n/a</v>
      </c>
      <c r="M485" s="17" t="str">
        <f>IFERROR(VLOOKUP($K485,wiz[[Lanes]:[Min FRQT Load Check Lane]],3,FALSE),"n/a")</f>
        <v>n/a</v>
      </c>
      <c r="N485" s="17" t="str">
        <f>IFERROR(VLOOKUP($K485,wiz[[Lanes]:[Min FRQT Load Check Lane]],4,FALSE),"n/a")</f>
        <v>n/a</v>
      </c>
      <c r="O485" s="17" t="str">
        <f>IFERROR(VLOOKUP($K485,wiz[[Lanes]:[Min FRQT Load Check Lane]],5,FALSE),"n/a")</f>
        <v>n/a</v>
      </c>
      <c r="P485" s="17" t="str">
        <f>IFERROR(VLOOKUP($K485,wiz[[Lanes]:[Min FRQT Load Check Lane]],6,FALSE),"n/a")</f>
        <v>n/a</v>
      </c>
      <c r="Q485" s="17" t="str">
        <f>IFERROR(VLOOKUP($K485,wiz[[Lanes]:[Min FRQT Load Check Lane]],7,FALSE),"n/a")</f>
        <v>n/a</v>
      </c>
      <c r="R485" s="17" t="str">
        <f>IFERROR(VLOOKUP($K485,wiz[[Lanes]:[Min FRQT Load Check Lane]],8,FALSE),"n/a")</f>
        <v>n/a</v>
      </c>
      <c r="S485" s="17" t="str">
        <f>IFERROR(VLOOKUP($K485,wiz[[Lanes]:[Min FRQT Load Check Lane]],9,FALSE),"n/a")</f>
        <v>n/a</v>
      </c>
      <c r="T485" s="17" t="str">
        <f>IFERROR(VLOOKUP($K485,wiz[[Lanes]:[Min FRQT Load Check Lane]],10,FALSE),"n/a")</f>
        <v>n/a</v>
      </c>
      <c r="U485" s="17" t="str">
        <f>IFERROR(VLOOKUP($K485,wiz[[Lanes]:[Min FRQT Load Check Lane]],11,FALSE),"n/a")</f>
        <v>n/a</v>
      </c>
      <c r="V485" s="17" t="str">
        <f>IFERROR(VLOOKUP($K485,wiz[[Lanes]:[Min FRQT Load Check Lane]],12,FALSE),"n/a")</f>
        <v>n/a</v>
      </c>
      <c r="W485" s="17" t="str">
        <f>IFERROR(VLOOKUP($K485,wiz[[Lanes]:[Min FRQT Load Check Lane]],13,FALSE),"n/a")</f>
        <v>n/a</v>
      </c>
    </row>
    <row r="486" spans="2:23" x14ac:dyDescent="0.3">
      <c r="B486" s="13" t="s">
        <v>3463</v>
      </c>
      <c r="C486" s="13" t="s">
        <v>3410</v>
      </c>
      <c r="D486" s="13" t="s">
        <v>2549</v>
      </c>
      <c r="E486" s="13" t="s">
        <v>2859</v>
      </c>
      <c r="F486" s="13">
        <v>37055</v>
      </c>
      <c r="G486" s="13" t="s">
        <v>2954</v>
      </c>
      <c r="H486" s="13">
        <v>28625</v>
      </c>
      <c r="I486" s="13">
        <v>838.5</v>
      </c>
      <c r="J486" s="13" t="str">
        <f>VLOOKUP(D486,'Matched Names'!$A$1:$C$52,3,FALSE)</f>
        <v xml:space="preserve">LOWES MLXP VAN ONE WA|   </v>
      </c>
      <c r="K486" t="str">
        <f t="shared" si="7"/>
        <v>LOWES MLXP VAN ONE WA| 3705528625</v>
      </c>
      <c r="L486" s="17">
        <f>IFERROR(VLOOKUP($K486,wiz[[Lanes]:[Min FRQT Load Check Lane]],2,FALSE),"n/a")</f>
        <v>1</v>
      </c>
      <c r="M486" s="17">
        <f>IFERROR(VLOOKUP($K486,wiz[[Lanes]:[Min FRQT Load Check Lane]],3,FALSE),"n/a")</f>
        <v>1.95</v>
      </c>
      <c r="N486" s="17">
        <f>IFERROR(VLOOKUP($K486,wiz[[Lanes]:[Min FRQT Load Check Lane]],4,FALSE),"n/a")</f>
        <v>0.21</v>
      </c>
      <c r="O486" s="17">
        <f>IFERROR(VLOOKUP($K486,wiz[[Lanes]:[Min FRQT Load Check Lane]],5,FALSE),"n/a")</f>
        <v>430</v>
      </c>
      <c r="P486" s="17">
        <f>IFERROR(VLOOKUP($K486,wiz[[Lanes]:[Min FRQT Load Check Lane]],6,FALSE),"n/a")</f>
        <v>0.88</v>
      </c>
      <c r="Q486" s="17">
        <f>IFERROR(VLOOKUP($K486,wiz[[Lanes]:[Min FRQT Load Check Lane]],7,FALSE),"n/a")</f>
        <v>80</v>
      </c>
      <c r="R486" s="17">
        <f>IFERROR(VLOOKUP($K486,wiz[[Lanes]:[Min FRQT Load Check Lane]],8,FALSE),"n/a")</f>
        <v>0.3</v>
      </c>
      <c r="S486" s="17">
        <f>IFERROR(VLOOKUP($K486,wiz[[Lanes]:[Min FRQT Load Check Lane]],9,FALSE),"n/a")</f>
        <v>0</v>
      </c>
      <c r="T486" s="17">
        <f>IFERROR(VLOOKUP($K486,wiz[[Lanes]:[Min FRQT Load Check Lane]],10,FALSE),"n/a")</f>
        <v>-106</v>
      </c>
      <c r="U486" s="17">
        <f>IFERROR(VLOOKUP($K486,wiz[[Lanes]:[Min FRQT Load Check Lane]],11,FALSE),"n/a")</f>
        <v>1</v>
      </c>
      <c r="V486" s="17">
        <f>IFERROR(VLOOKUP($K486,wiz[[Lanes]:[Min FRQT Load Check Lane]],12,FALSE),"n/a")</f>
        <v>149</v>
      </c>
      <c r="W486" s="17">
        <f>IFERROR(VLOOKUP($K486,wiz[[Lanes]:[Min FRQT Load Check Lane]],13,FALSE),"n/a")</f>
        <v>44</v>
      </c>
    </row>
    <row r="487" spans="2:23" x14ac:dyDescent="0.3">
      <c r="B487" s="13" t="s">
        <v>3464</v>
      </c>
      <c r="C487" s="13" t="s">
        <v>3410</v>
      </c>
      <c r="D487" s="13" t="s">
        <v>2549</v>
      </c>
      <c r="E487" s="13" t="s">
        <v>3465</v>
      </c>
      <c r="F487" s="13">
        <v>30294</v>
      </c>
      <c r="G487" s="13" t="s">
        <v>2837</v>
      </c>
      <c r="H487" s="13">
        <v>45840</v>
      </c>
      <c r="I487" s="13">
        <v>1023</v>
      </c>
      <c r="J487" s="13" t="str">
        <f>VLOOKUP(D487,'Matched Names'!$A$1:$C$52,3,FALSE)</f>
        <v xml:space="preserve">LOWES MLXP VAN ONE WA|   </v>
      </c>
      <c r="K487" t="str">
        <f t="shared" si="7"/>
        <v>LOWES MLXP VAN ONE WA| 3029445840</v>
      </c>
      <c r="L487" s="17" t="str">
        <f>IFERROR(VLOOKUP($K487,wiz[[Lanes]:[Min FRQT Load Check Lane]],2,FALSE),"n/a")</f>
        <v>n/a</v>
      </c>
      <c r="M487" s="17" t="str">
        <f>IFERROR(VLOOKUP($K487,wiz[[Lanes]:[Min FRQT Load Check Lane]],3,FALSE),"n/a")</f>
        <v>n/a</v>
      </c>
      <c r="N487" s="17" t="str">
        <f>IFERROR(VLOOKUP($K487,wiz[[Lanes]:[Min FRQT Load Check Lane]],4,FALSE),"n/a")</f>
        <v>n/a</v>
      </c>
      <c r="O487" s="17" t="str">
        <f>IFERROR(VLOOKUP($K487,wiz[[Lanes]:[Min FRQT Load Check Lane]],5,FALSE),"n/a")</f>
        <v>n/a</v>
      </c>
      <c r="P487" s="17" t="str">
        <f>IFERROR(VLOOKUP($K487,wiz[[Lanes]:[Min FRQT Load Check Lane]],6,FALSE),"n/a")</f>
        <v>n/a</v>
      </c>
      <c r="Q487" s="17" t="str">
        <f>IFERROR(VLOOKUP($K487,wiz[[Lanes]:[Min FRQT Load Check Lane]],7,FALSE),"n/a")</f>
        <v>n/a</v>
      </c>
      <c r="R487" s="17" t="str">
        <f>IFERROR(VLOOKUP($K487,wiz[[Lanes]:[Min FRQT Load Check Lane]],8,FALSE),"n/a")</f>
        <v>n/a</v>
      </c>
      <c r="S487" s="17" t="str">
        <f>IFERROR(VLOOKUP($K487,wiz[[Lanes]:[Min FRQT Load Check Lane]],9,FALSE),"n/a")</f>
        <v>n/a</v>
      </c>
      <c r="T487" s="17" t="str">
        <f>IFERROR(VLOOKUP($K487,wiz[[Lanes]:[Min FRQT Load Check Lane]],10,FALSE),"n/a")</f>
        <v>n/a</v>
      </c>
      <c r="U487" s="17" t="str">
        <f>IFERROR(VLOOKUP($K487,wiz[[Lanes]:[Min FRQT Load Check Lane]],11,FALSE),"n/a")</f>
        <v>n/a</v>
      </c>
      <c r="V487" s="17" t="str">
        <f>IFERROR(VLOOKUP($K487,wiz[[Lanes]:[Min FRQT Load Check Lane]],12,FALSE),"n/a")</f>
        <v>n/a</v>
      </c>
      <c r="W487" s="17" t="str">
        <f>IFERROR(VLOOKUP($K487,wiz[[Lanes]:[Min FRQT Load Check Lane]],13,FALSE),"n/a")</f>
        <v>n/a</v>
      </c>
    </row>
    <row r="488" spans="2:23" x14ac:dyDescent="0.3">
      <c r="B488" s="13" t="s">
        <v>3466</v>
      </c>
      <c r="C488" s="13" t="s">
        <v>3410</v>
      </c>
      <c r="D488" s="13" t="s">
        <v>2549</v>
      </c>
      <c r="E488" s="13" t="s">
        <v>3467</v>
      </c>
      <c r="F488" s="13">
        <v>47710</v>
      </c>
      <c r="G488" s="13" t="s">
        <v>3468</v>
      </c>
      <c r="H488" s="13">
        <v>30265</v>
      </c>
      <c r="I488" s="13">
        <v>5671.96</v>
      </c>
      <c r="J488" s="13" t="str">
        <f>VLOOKUP(D488,'Matched Names'!$A$1:$C$52,3,FALSE)</f>
        <v xml:space="preserve">LOWES MLXP VAN ONE WA|   </v>
      </c>
      <c r="K488" t="str">
        <f t="shared" si="7"/>
        <v>LOWES MLXP VAN ONE WA| 4771030265</v>
      </c>
      <c r="L488" s="17" t="str">
        <f>IFERROR(VLOOKUP($K488,wiz[[Lanes]:[Min FRQT Load Check Lane]],2,FALSE),"n/a")</f>
        <v>n/a</v>
      </c>
      <c r="M488" s="17" t="str">
        <f>IFERROR(VLOOKUP($K488,wiz[[Lanes]:[Min FRQT Load Check Lane]],3,FALSE),"n/a")</f>
        <v>n/a</v>
      </c>
      <c r="N488" s="17" t="str">
        <f>IFERROR(VLOOKUP($K488,wiz[[Lanes]:[Min FRQT Load Check Lane]],4,FALSE),"n/a")</f>
        <v>n/a</v>
      </c>
      <c r="O488" s="17" t="str">
        <f>IFERROR(VLOOKUP($K488,wiz[[Lanes]:[Min FRQT Load Check Lane]],5,FALSE),"n/a")</f>
        <v>n/a</v>
      </c>
      <c r="P488" s="17" t="str">
        <f>IFERROR(VLOOKUP($K488,wiz[[Lanes]:[Min FRQT Load Check Lane]],6,FALSE),"n/a")</f>
        <v>n/a</v>
      </c>
      <c r="Q488" s="17" t="str">
        <f>IFERROR(VLOOKUP($K488,wiz[[Lanes]:[Min FRQT Load Check Lane]],7,FALSE),"n/a")</f>
        <v>n/a</v>
      </c>
      <c r="R488" s="17" t="str">
        <f>IFERROR(VLOOKUP($K488,wiz[[Lanes]:[Min FRQT Load Check Lane]],8,FALSE),"n/a")</f>
        <v>n/a</v>
      </c>
      <c r="S488" s="17" t="str">
        <f>IFERROR(VLOOKUP($K488,wiz[[Lanes]:[Min FRQT Load Check Lane]],9,FALSE),"n/a")</f>
        <v>n/a</v>
      </c>
      <c r="T488" s="17" t="str">
        <f>IFERROR(VLOOKUP($K488,wiz[[Lanes]:[Min FRQT Load Check Lane]],10,FALSE),"n/a")</f>
        <v>n/a</v>
      </c>
      <c r="U488" s="17" t="str">
        <f>IFERROR(VLOOKUP($K488,wiz[[Lanes]:[Min FRQT Load Check Lane]],11,FALSE),"n/a")</f>
        <v>n/a</v>
      </c>
      <c r="V488" s="17" t="str">
        <f>IFERROR(VLOOKUP($K488,wiz[[Lanes]:[Min FRQT Load Check Lane]],12,FALSE),"n/a")</f>
        <v>n/a</v>
      </c>
      <c r="W488" s="17" t="str">
        <f>IFERROR(VLOOKUP($K488,wiz[[Lanes]:[Min FRQT Load Check Lane]],13,FALSE),"n/a")</f>
        <v>n/a</v>
      </c>
    </row>
    <row r="489" spans="2:23" x14ac:dyDescent="0.3">
      <c r="B489" s="13" t="s">
        <v>3469</v>
      </c>
      <c r="C489" s="13" t="s">
        <v>3410</v>
      </c>
      <c r="D489" s="13" t="s">
        <v>2549</v>
      </c>
      <c r="E489" s="13" t="s">
        <v>3470</v>
      </c>
      <c r="F489" s="13">
        <v>45324</v>
      </c>
      <c r="G489" s="13" t="s">
        <v>2954</v>
      </c>
      <c r="H489" s="13">
        <v>28625</v>
      </c>
      <c r="I489" s="13">
        <v>807.52</v>
      </c>
      <c r="J489" s="13" t="str">
        <f>VLOOKUP(D489,'Matched Names'!$A$1:$C$52,3,FALSE)</f>
        <v xml:space="preserve">LOWES MLXP VAN ONE WA|   </v>
      </c>
      <c r="K489" t="str">
        <f t="shared" si="7"/>
        <v>LOWES MLXP VAN ONE WA| 4532428625</v>
      </c>
      <c r="L489" s="17">
        <f>IFERROR(VLOOKUP($K489,wiz[[Lanes]:[Min FRQT Load Check Lane]],2,FALSE),"n/a")</f>
        <v>1</v>
      </c>
      <c r="M489" s="17">
        <f>IFERROR(VLOOKUP($K489,wiz[[Lanes]:[Min FRQT Load Check Lane]],3,FALSE),"n/a")</f>
        <v>1.96</v>
      </c>
      <c r="N489" s="17">
        <f>IFERROR(VLOOKUP($K489,wiz[[Lanes]:[Min FRQT Load Check Lane]],4,FALSE),"n/a")</f>
        <v>0.21</v>
      </c>
      <c r="O489" s="17">
        <f>IFERROR(VLOOKUP($K489,wiz[[Lanes]:[Min FRQT Load Check Lane]],5,FALSE),"n/a")</f>
        <v>412</v>
      </c>
      <c r="P489" s="17">
        <f>IFERROR(VLOOKUP($K489,wiz[[Lanes]:[Min FRQT Load Check Lane]],6,FALSE),"n/a")</f>
        <v>0.54</v>
      </c>
      <c r="Q489" s="17">
        <f>IFERROR(VLOOKUP($K489,wiz[[Lanes]:[Min FRQT Load Check Lane]],7,FALSE),"n/a")</f>
        <v>63</v>
      </c>
      <c r="R489" s="17">
        <f>IFERROR(VLOOKUP($K489,wiz[[Lanes]:[Min FRQT Load Check Lane]],8,FALSE),"n/a")</f>
        <v>0.3</v>
      </c>
      <c r="S489" s="17">
        <f>IFERROR(VLOOKUP($K489,wiz[[Lanes]:[Min FRQT Load Check Lane]],9,FALSE),"n/a")</f>
        <v>41</v>
      </c>
      <c r="T489" s="17">
        <f>IFERROR(VLOOKUP($K489,wiz[[Lanes]:[Min FRQT Load Check Lane]],10,FALSE),"n/a")</f>
        <v>-97</v>
      </c>
      <c r="U489" s="17">
        <f>IFERROR(VLOOKUP($K489,wiz[[Lanes]:[Min FRQT Load Check Lane]],11,FALSE),"n/a")</f>
        <v>82</v>
      </c>
      <c r="V489" s="17">
        <f>IFERROR(VLOOKUP($K489,wiz[[Lanes]:[Min FRQT Load Check Lane]],12,FALSE),"n/a")</f>
        <v>-58</v>
      </c>
      <c r="W489" s="17">
        <f>IFERROR(VLOOKUP($K489,wiz[[Lanes]:[Min FRQT Load Check Lane]],13,FALSE),"n/a")</f>
        <v>-73</v>
      </c>
    </row>
    <row r="490" spans="2:23" x14ac:dyDescent="0.3">
      <c r="B490" s="13" t="s">
        <v>3471</v>
      </c>
      <c r="C490" s="13" t="s">
        <v>3410</v>
      </c>
      <c r="D490" s="13" t="s">
        <v>2549</v>
      </c>
      <c r="E490" s="13" t="s">
        <v>3076</v>
      </c>
      <c r="F490" s="13">
        <v>29708</v>
      </c>
      <c r="G490" s="13" t="s">
        <v>3446</v>
      </c>
      <c r="H490" s="13">
        <v>37146</v>
      </c>
      <c r="I490" s="13">
        <v>2208.3000000000002</v>
      </c>
      <c r="J490" s="13" t="str">
        <f>VLOOKUP(D490,'Matched Names'!$A$1:$C$52,3,FALSE)</f>
        <v xml:space="preserve">LOWES MLXP VAN ONE WA|   </v>
      </c>
      <c r="K490" t="str">
        <f t="shared" si="7"/>
        <v>LOWES MLXP VAN ONE WA| 2970837146</v>
      </c>
      <c r="L490" s="17" t="str">
        <f>IFERROR(VLOOKUP($K490,wiz[[Lanes]:[Min FRQT Load Check Lane]],2,FALSE),"n/a")</f>
        <v>n/a</v>
      </c>
      <c r="M490" s="17" t="str">
        <f>IFERROR(VLOOKUP($K490,wiz[[Lanes]:[Min FRQT Load Check Lane]],3,FALSE),"n/a")</f>
        <v>n/a</v>
      </c>
      <c r="N490" s="17" t="str">
        <f>IFERROR(VLOOKUP($K490,wiz[[Lanes]:[Min FRQT Load Check Lane]],4,FALSE),"n/a")</f>
        <v>n/a</v>
      </c>
      <c r="O490" s="17" t="str">
        <f>IFERROR(VLOOKUP($K490,wiz[[Lanes]:[Min FRQT Load Check Lane]],5,FALSE),"n/a")</f>
        <v>n/a</v>
      </c>
      <c r="P490" s="17" t="str">
        <f>IFERROR(VLOOKUP($K490,wiz[[Lanes]:[Min FRQT Load Check Lane]],6,FALSE),"n/a")</f>
        <v>n/a</v>
      </c>
      <c r="Q490" s="17" t="str">
        <f>IFERROR(VLOOKUP($K490,wiz[[Lanes]:[Min FRQT Load Check Lane]],7,FALSE),"n/a")</f>
        <v>n/a</v>
      </c>
      <c r="R490" s="17" t="str">
        <f>IFERROR(VLOOKUP($K490,wiz[[Lanes]:[Min FRQT Load Check Lane]],8,FALSE),"n/a")</f>
        <v>n/a</v>
      </c>
      <c r="S490" s="17" t="str">
        <f>IFERROR(VLOOKUP($K490,wiz[[Lanes]:[Min FRQT Load Check Lane]],9,FALSE),"n/a")</f>
        <v>n/a</v>
      </c>
      <c r="T490" s="17" t="str">
        <f>IFERROR(VLOOKUP($K490,wiz[[Lanes]:[Min FRQT Load Check Lane]],10,FALSE),"n/a")</f>
        <v>n/a</v>
      </c>
      <c r="U490" s="17" t="str">
        <f>IFERROR(VLOOKUP($K490,wiz[[Lanes]:[Min FRQT Load Check Lane]],11,FALSE),"n/a")</f>
        <v>n/a</v>
      </c>
      <c r="V490" s="17" t="str">
        <f>IFERROR(VLOOKUP($K490,wiz[[Lanes]:[Min FRQT Load Check Lane]],12,FALSE),"n/a")</f>
        <v>n/a</v>
      </c>
      <c r="W490" s="17" t="str">
        <f>IFERROR(VLOOKUP($K490,wiz[[Lanes]:[Min FRQT Load Check Lane]],13,FALSE),"n/a")</f>
        <v>n/a</v>
      </c>
    </row>
    <row r="491" spans="2:23" x14ac:dyDescent="0.3">
      <c r="B491" s="13" t="s">
        <v>3472</v>
      </c>
      <c r="C491" s="13" t="s">
        <v>3410</v>
      </c>
      <c r="D491" s="13" t="s">
        <v>2549</v>
      </c>
      <c r="E491" s="13" t="s">
        <v>3079</v>
      </c>
      <c r="F491" s="13">
        <v>29644</v>
      </c>
      <c r="G491" s="13" t="s">
        <v>2837</v>
      </c>
      <c r="H491" s="13">
        <v>45840</v>
      </c>
      <c r="I491" s="13">
        <v>990.5</v>
      </c>
      <c r="J491" s="13" t="str">
        <f>VLOOKUP(D491,'Matched Names'!$A$1:$C$52,3,FALSE)</f>
        <v xml:space="preserve">LOWES MLXP VAN ONE WA|   </v>
      </c>
      <c r="K491" t="str">
        <f t="shared" si="7"/>
        <v>LOWES MLXP VAN ONE WA| 2964445840</v>
      </c>
      <c r="L491" s="17" t="str">
        <f>IFERROR(VLOOKUP($K491,wiz[[Lanes]:[Min FRQT Load Check Lane]],2,FALSE),"n/a")</f>
        <v>n/a</v>
      </c>
      <c r="M491" s="17" t="str">
        <f>IFERROR(VLOOKUP($K491,wiz[[Lanes]:[Min FRQT Load Check Lane]],3,FALSE),"n/a")</f>
        <v>n/a</v>
      </c>
      <c r="N491" s="17" t="str">
        <f>IFERROR(VLOOKUP($K491,wiz[[Lanes]:[Min FRQT Load Check Lane]],4,FALSE),"n/a")</f>
        <v>n/a</v>
      </c>
      <c r="O491" s="17" t="str">
        <f>IFERROR(VLOOKUP($K491,wiz[[Lanes]:[Min FRQT Load Check Lane]],5,FALSE),"n/a")</f>
        <v>n/a</v>
      </c>
      <c r="P491" s="17" t="str">
        <f>IFERROR(VLOOKUP($K491,wiz[[Lanes]:[Min FRQT Load Check Lane]],6,FALSE),"n/a")</f>
        <v>n/a</v>
      </c>
      <c r="Q491" s="17" t="str">
        <f>IFERROR(VLOOKUP($K491,wiz[[Lanes]:[Min FRQT Load Check Lane]],7,FALSE),"n/a")</f>
        <v>n/a</v>
      </c>
      <c r="R491" s="17" t="str">
        <f>IFERROR(VLOOKUP($K491,wiz[[Lanes]:[Min FRQT Load Check Lane]],8,FALSE),"n/a")</f>
        <v>n/a</v>
      </c>
      <c r="S491" s="17" t="str">
        <f>IFERROR(VLOOKUP($K491,wiz[[Lanes]:[Min FRQT Load Check Lane]],9,FALSE),"n/a")</f>
        <v>n/a</v>
      </c>
      <c r="T491" s="17" t="str">
        <f>IFERROR(VLOOKUP($K491,wiz[[Lanes]:[Min FRQT Load Check Lane]],10,FALSE),"n/a")</f>
        <v>n/a</v>
      </c>
      <c r="U491" s="17" t="str">
        <f>IFERROR(VLOOKUP($K491,wiz[[Lanes]:[Min FRQT Load Check Lane]],11,FALSE),"n/a")</f>
        <v>n/a</v>
      </c>
      <c r="V491" s="17" t="str">
        <f>IFERROR(VLOOKUP($K491,wiz[[Lanes]:[Min FRQT Load Check Lane]],12,FALSE),"n/a")</f>
        <v>n/a</v>
      </c>
      <c r="W491" s="17" t="str">
        <f>IFERROR(VLOOKUP($K491,wiz[[Lanes]:[Min FRQT Load Check Lane]],13,FALSE),"n/a")</f>
        <v>n/a</v>
      </c>
    </row>
    <row r="492" spans="2:23" x14ac:dyDescent="0.3">
      <c r="B492" s="13" t="s">
        <v>3473</v>
      </c>
      <c r="C492" s="13" t="s">
        <v>3410</v>
      </c>
      <c r="D492" s="13" t="s">
        <v>2549</v>
      </c>
      <c r="E492" s="13" t="s">
        <v>3474</v>
      </c>
      <c r="F492" s="13">
        <v>37066</v>
      </c>
      <c r="G492" s="13" t="s">
        <v>2955</v>
      </c>
      <c r="H492" s="13">
        <v>61102</v>
      </c>
      <c r="I492" s="13">
        <v>899.16</v>
      </c>
      <c r="J492" s="13" t="str">
        <f>VLOOKUP(D492,'Matched Names'!$A$1:$C$52,3,FALSE)</f>
        <v xml:space="preserve">LOWES MLXP VAN ONE WA|   </v>
      </c>
      <c r="K492" t="str">
        <f t="shared" si="7"/>
        <v>LOWES MLXP VAN ONE WA| 3706661102</v>
      </c>
      <c r="L492" s="17" t="str">
        <f>IFERROR(VLOOKUP($K492,wiz[[Lanes]:[Min FRQT Load Check Lane]],2,FALSE),"n/a")</f>
        <v>n/a</v>
      </c>
      <c r="M492" s="17" t="str">
        <f>IFERROR(VLOOKUP($K492,wiz[[Lanes]:[Min FRQT Load Check Lane]],3,FALSE),"n/a")</f>
        <v>n/a</v>
      </c>
      <c r="N492" s="17" t="str">
        <f>IFERROR(VLOOKUP($K492,wiz[[Lanes]:[Min FRQT Load Check Lane]],4,FALSE),"n/a")</f>
        <v>n/a</v>
      </c>
      <c r="O492" s="17" t="str">
        <f>IFERROR(VLOOKUP($K492,wiz[[Lanes]:[Min FRQT Load Check Lane]],5,FALSE),"n/a")</f>
        <v>n/a</v>
      </c>
      <c r="P492" s="17" t="str">
        <f>IFERROR(VLOOKUP($K492,wiz[[Lanes]:[Min FRQT Load Check Lane]],6,FALSE),"n/a")</f>
        <v>n/a</v>
      </c>
      <c r="Q492" s="17" t="str">
        <f>IFERROR(VLOOKUP($K492,wiz[[Lanes]:[Min FRQT Load Check Lane]],7,FALSE),"n/a")</f>
        <v>n/a</v>
      </c>
      <c r="R492" s="17" t="str">
        <f>IFERROR(VLOOKUP($K492,wiz[[Lanes]:[Min FRQT Load Check Lane]],8,FALSE),"n/a")</f>
        <v>n/a</v>
      </c>
      <c r="S492" s="17" t="str">
        <f>IFERROR(VLOOKUP($K492,wiz[[Lanes]:[Min FRQT Load Check Lane]],9,FALSE),"n/a")</f>
        <v>n/a</v>
      </c>
      <c r="T492" s="17" t="str">
        <f>IFERROR(VLOOKUP($K492,wiz[[Lanes]:[Min FRQT Load Check Lane]],10,FALSE),"n/a")</f>
        <v>n/a</v>
      </c>
      <c r="U492" s="17" t="str">
        <f>IFERROR(VLOOKUP($K492,wiz[[Lanes]:[Min FRQT Load Check Lane]],11,FALSE),"n/a")</f>
        <v>n/a</v>
      </c>
      <c r="V492" s="17" t="str">
        <f>IFERROR(VLOOKUP($K492,wiz[[Lanes]:[Min FRQT Load Check Lane]],12,FALSE),"n/a")</f>
        <v>n/a</v>
      </c>
      <c r="W492" s="17" t="str">
        <f>IFERROR(VLOOKUP($K492,wiz[[Lanes]:[Min FRQT Load Check Lane]],13,FALSE),"n/a")</f>
        <v>n/a</v>
      </c>
    </row>
    <row r="493" spans="2:23" x14ac:dyDescent="0.3">
      <c r="B493" s="13" t="s">
        <v>3475</v>
      </c>
      <c r="C493" s="13" t="s">
        <v>3410</v>
      </c>
      <c r="D493" s="13" t="s">
        <v>2549</v>
      </c>
      <c r="E493" s="13" t="s">
        <v>3476</v>
      </c>
      <c r="F493" s="13">
        <v>27529</v>
      </c>
      <c r="G493" s="13" t="s">
        <v>2837</v>
      </c>
      <c r="H493" s="13">
        <v>45840</v>
      </c>
      <c r="I493" s="13">
        <v>8709.6</v>
      </c>
      <c r="J493" s="13" t="str">
        <f>VLOOKUP(D493,'Matched Names'!$A$1:$C$52,3,FALSE)</f>
        <v xml:space="preserve">LOWES MLXP VAN ONE WA|   </v>
      </c>
      <c r="K493" t="str">
        <f t="shared" si="7"/>
        <v>LOWES MLXP VAN ONE WA| 2752945840</v>
      </c>
      <c r="L493" s="17" t="str">
        <f>IFERROR(VLOOKUP($K493,wiz[[Lanes]:[Min FRQT Load Check Lane]],2,FALSE),"n/a")</f>
        <v>n/a</v>
      </c>
      <c r="M493" s="17" t="str">
        <f>IFERROR(VLOOKUP($K493,wiz[[Lanes]:[Min FRQT Load Check Lane]],3,FALSE),"n/a")</f>
        <v>n/a</v>
      </c>
      <c r="N493" s="17" t="str">
        <f>IFERROR(VLOOKUP($K493,wiz[[Lanes]:[Min FRQT Load Check Lane]],4,FALSE),"n/a")</f>
        <v>n/a</v>
      </c>
      <c r="O493" s="17" t="str">
        <f>IFERROR(VLOOKUP($K493,wiz[[Lanes]:[Min FRQT Load Check Lane]],5,FALSE),"n/a")</f>
        <v>n/a</v>
      </c>
      <c r="P493" s="17" t="str">
        <f>IFERROR(VLOOKUP($K493,wiz[[Lanes]:[Min FRQT Load Check Lane]],6,FALSE),"n/a")</f>
        <v>n/a</v>
      </c>
      <c r="Q493" s="17" t="str">
        <f>IFERROR(VLOOKUP($K493,wiz[[Lanes]:[Min FRQT Load Check Lane]],7,FALSE),"n/a")</f>
        <v>n/a</v>
      </c>
      <c r="R493" s="17" t="str">
        <f>IFERROR(VLOOKUP($K493,wiz[[Lanes]:[Min FRQT Load Check Lane]],8,FALSE),"n/a")</f>
        <v>n/a</v>
      </c>
      <c r="S493" s="17" t="str">
        <f>IFERROR(VLOOKUP($K493,wiz[[Lanes]:[Min FRQT Load Check Lane]],9,FALSE),"n/a")</f>
        <v>n/a</v>
      </c>
      <c r="T493" s="17" t="str">
        <f>IFERROR(VLOOKUP($K493,wiz[[Lanes]:[Min FRQT Load Check Lane]],10,FALSE),"n/a")</f>
        <v>n/a</v>
      </c>
      <c r="U493" s="17" t="str">
        <f>IFERROR(VLOOKUP($K493,wiz[[Lanes]:[Min FRQT Load Check Lane]],11,FALSE),"n/a")</f>
        <v>n/a</v>
      </c>
      <c r="V493" s="17" t="str">
        <f>IFERROR(VLOOKUP($K493,wiz[[Lanes]:[Min FRQT Load Check Lane]],12,FALSE),"n/a")</f>
        <v>n/a</v>
      </c>
      <c r="W493" s="17" t="str">
        <f>IFERROR(VLOOKUP($K493,wiz[[Lanes]:[Min FRQT Load Check Lane]],13,FALSE),"n/a")</f>
        <v>n/a</v>
      </c>
    </row>
    <row r="494" spans="2:23" x14ac:dyDescent="0.3">
      <c r="B494" s="13" t="s">
        <v>3477</v>
      </c>
      <c r="C494" s="13" t="s">
        <v>3410</v>
      </c>
      <c r="D494" s="13" t="s">
        <v>2549</v>
      </c>
      <c r="E494" s="13" t="s">
        <v>2904</v>
      </c>
      <c r="F494" s="13">
        <v>75050</v>
      </c>
      <c r="G494" s="13" t="s">
        <v>3446</v>
      </c>
      <c r="H494" s="13">
        <v>37146</v>
      </c>
      <c r="I494" s="13">
        <v>4385.6400000000003</v>
      </c>
      <c r="J494" s="13" t="str">
        <f>VLOOKUP(D494,'Matched Names'!$A$1:$C$52,3,FALSE)</f>
        <v xml:space="preserve">LOWES MLXP VAN ONE WA|   </v>
      </c>
      <c r="K494" t="str">
        <f t="shared" si="7"/>
        <v>LOWES MLXP VAN ONE WA| 7505037146</v>
      </c>
      <c r="L494" s="17">
        <f>IFERROR(VLOOKUP($K494,wiz[[Lanes]:[Min FRQT Load Check Lane]],2,FALSE),"n/a")</f>
        <v>9</v>
      </c>
      <c r="M494" s="17">
        <f>IFERROR(VLOOKUP($K494,wiz[[Lanes]:[Min FRQT Load Check Lane]],3,FALSE),"n/a")</f>
        <v>0.92</v>
      </c>
      <c r="N494" s="17">
        <f>IFERROR(VLOOKUP($K494,wiz[[Lanes]:[Min FRQT Load Check Lane]],4,FALSE),"n/a")</f>
        <v>0.21</v>
      </c>
      <c r="O494" s="17">
        <f>IFERROR(VLOOKUP($K494,wiz[[Lanes]:[Min FRQT Load Check Lane]],5,FALSE),"n/a")</f>
        <v>681</v>
      </c>
      <c r="P494" s="17">
        <f>IFERROR(VLOOKUP($K494,wiz[[Lanes]:[Min FRQT Load Check Lane]],6,FALSE),"n/a")</f>
        <v>1.36</v>
      </c>
      <c r="Q494" s="17">
        <f>IFERROR(VLOOKUP($K494,wiz[[Lanes]:[Min FRQT Load Check Lane]],7,FALSE),"n/a")</f>
        <v>21</v>
      </c>
      <c r="R494" s="17">
        <f>IFERROR(VLOOKUP($K494,wiz[[Lanes]:[Min FRQT Load Check Lane]],8,FALSE),"n/a")</f>
        <v>0.25</v>
      </c>
      <c r="S494" s="17">
        <f>IFERROR(VLOOKUP($K494,wiz[[Lanes]:[Min FRQT Load Check Lane]],9,FALSE),"n/a")</f>
        <v>2</v>
      </c>
      <c r="T494" s="17">
        <f>IFERROR(VLOOKUP($K494,wiz[[Lanes]:[Min FRQT Load Check Lane]],10,FALSE),"n/a")</f>
        <v>1</v>
      </c>
      <c r="U494" s="17">
        <f>IFERROR(VLOOKUP($K494,wiz[[Lanes]:[Min FRQT Load Check Lane]],11,FALSE),"n/a")</f>
        <v>7</v>
      </c>
      <c r="V494" s="17">
        <f>IFERROR(VLOOKUP($K494,wiz[[Lanes]:[Min FRQT Load Check Lane]],12,FALSE),"n/a")</f>
        <v>-194</v>
      </c>
      <c r="W494" s="17">
        <f>IFERROR(VLOOKUP($K494,wiz[[Lanes]:[Min FRQT Load Check Lane]],13,FALSE),"n/a")</f>
        <v>-186</v>
      </c>
    </row>
    <row r="495" spans="2:23" x14ac:dyDescent="0.3">
      <c r="B495" s="13" t="s">
        <v>3478</v>
      </c>
      <c r="C495" s="13" t="s">
        <v>3410</v>
      </c>
      <c r="D495" s="13" t="s">
        <v>2549</v>
      </c>
      <c r="E495" s="13" t="s">
        <v>2959</v>
      </c>
      <c r="F495" s="13">
        <v>47240</v>
      </c>
      <c r="G495" s="13" t="s">
        <v>3148</v>
      </c>
      <c r="H495" s="13">
        <v>27405</v>
      </c>
      <c r="I495" s="13">
        <v>15599.2</v>
      </c>
      <c r="J495" s="13" t="str">
        <f>VLOOKUP(D495,'Matched Names'!$A$1:$C$52,3,FALSE)</f>
        <v xml:space="preserve">LOWES MLXP VAN ONE WA|   </v>
      </c>
      <c r="K495" t="str">
        <f t="shared" si="7"/>
        <v>LOWES MLXP VAN ONE WA| 4724027405</v>
      </c>
      <c r="L495" s="17" t="str">
        <f>IFERROR(VLOOKUP($K495,wiz[[Lanes]:[Min FRQT Load Check Lane]],2,FALSE),"n/a")</f>
        <v>n/a</v>
      </c>
      <c r="M495" s="17" t="str">
        <f>IFERROR(VLOOKUP($K495,wiz[[Lanes]:[Min FRQT Load Check Lane]],3,FALSE),"n/a")</f>
        <v>n/a</v>
      </c>
      <c r="N495" s="17" t="str">
        <f>IFERROR(VLOOKUP($K495,wiz[[Lanes]:[Min FRQT Load Check Lane]],4,FALSE),"n/a")</f>
        <v>n/a</v>
      </c>
      <c r="O495" s="17" t="str">
        <f>IFERROR(VLOOKUP($K495,wiz[[Lanes]:[Min FRQT Load Check Lane]],5,FALSE),"n/a")</f>
        <v>n/a</v>
      </c>
      <c r="P495" s="17" t="str">
        <f>IFERROR(VLOOKUP($K495,wiz[[Lanes]:[Min FRQT Load Check Lane]],6,FALSE),"n/a")</f>
        <v>n/a</v>
      </c>
      <c r="Q495" s="17" t="str">
        <f>IFERROR(VLOOKUP($K495,wiz[[Lanes]:[Min FRQT Load Check Lane]],7,FALSE),"n/a")</f>
        <v>n/a</v>
      </c>
      <c r="R495" s="17" t="str">
        <f>IFERROR(VLOOKUP($K495,wiz[[Lanes]:[Min FRQT Load Check Lane]],8,FALSE),"n/a")</f>
        <v>n/a</v>
      </c>
      <c r="S495" s="17" t="str">
        <f>IFERROR(VLOOKUP($K495,wiz[[Lanes]:[Min FRQT Load Check Lane]],9,FALSE),"n/a")</f>
        <v>n/a</v>
      </c>
      <c r="T495" s="17" t="str">
        <f>IFERROR(VLOOKUP($K495,wiz[[Lanes]:[Min FRQT Load Check Lane]],10,FALSE),"n/a")</f>
        <v>n/a</v>
      </c>
      <c r="U495" s="17" t="str">
        <f>IFERROR(VLOOKUP($K495,wiz[[Lanes]:[Min FRQT Load Check Lane]],11,FALSE),"n/a")</f>
        <v>n/a</v>
      </c>
      <c r="V495" s="17" t="str">
        <f>IFERROR(VLOOKUP($K495,wiz[[Lanes]:[Min FRQT Load Check Lane]],12,FALSE),"n/a")</f>
        <v>n/a</v>
      </c>
      <c r="W495" s="17" t="str">
        <f>IFERROR(VLOOKUP($K495,wiz[[Lanes]:[Min FRQT Load Check Lane]],13,FALSE),"n/a")</f>
        <v>n/a</v>
      </c>
    </row>
    <row r="496" spans="2:23" x14ac:dyDescent="0.3">
      <c r="B496" s="13" t="s">
        <v>3479</v>
      </c>
      <c r="C496" s="13" t="s">
        <v>3410</v>
      </c>
      <c r="D496" s="13" t="s">
        <v>2549</v>
      </c>
      <c r="E496" s="13" t="s">
        <v>2949</v>
      </c>
      <c r="F496" s="13">
        <v>53027</v>
      </c>
      <c r="G496" s="13" t="s">
        <v>3148</v>
      </c>
      <c r="H496" s="13">
        <v>27405</v>
      </c>
      <c r="I496" s="13">
        <v>4772.3999999999996</v>
      </c>
      <c r="J496" s="13" t="str">
        <f>VLOOKUP(D496,'Matched Names'!$A$1:$C$52,3,FALSE)</f>
        <v xml:space="preserve">LOWES MLXP VAN ONE WA|   </v>
      </c>
      <c r="K496" t="str">
        <f t="shared" si="7"/>
        <v>LOWES MLXP VAN ONE WA| 5302727405</v>
      </c>
      <c r="L496" s="17" t="str">
        <f>IFERROR(VLOOKUP($K496,wiz[[Lanes]:[Min FRQT Load Check Lane]],2,FALSE),"n/a")</f>
        <v>n/a</v>
      </c>
      <c r="M496" s="17" t="str">
        <f>IFERROR(VLOOKUP($K496,wiz[[Lanes]:[Min FRQT Load Check Lane]],3,FALSE),"n/a")</f>
        <v>n/a</v>
      </c>
      <c r="N496" s="17" t="str">
        <f>IFERROR(VLOOKUP($K496,wiz[[Lanes]:[Min FRQT Load Check Lane]],4,FALSE),"n/a")</f>
        <v>n/a</v>
      </c>
      <c r="O496" s="17" t="str">
        <f>IFERROR(VLOOKUP($K496,wiz[[Lanes]:[Min FRQT Load Check Lane]],5,FALSE),"n/a")</f>
        <v>n/a</v>
      </c>
      <c r="P496" s="17" t="str">
        <f>IFERROR(VLOOKUP($K496,wiz[[Lanes]:[Min FRQT Load Check Lane]],6,FALSE),"n/a")</f>
        <v>n/a</v>
      </c>
      <c r="Q496" s="17" t="str">
        <f>IFERROR(VLOOKUP($K496,wiz[[Lanes]:[Min FRQT Load Check Lane]],7,FALSE),"n/a")</f>
        <v>n/a</v>
      </c>
      <c r="R496" s="17" t="str">
        <f>IFERROR(VLOOKUP($K496,wiz[[Lanes]:[Min FRQT Load Check Lane]],8,FALSE),"n/a")</f>
        <v>n/a</v>
      </c>
      <c r="S496" s="17" t="str">
        <f>IFERROR(VLOOKUP($K496,wiz[[Lanes]:[Min FRQT Load Check Lane]],9,FALSE),"n/a")</f>
        <v>n/a</v>
      </c>
      <c r="T496" s="17" t="str">
        <f>IFERROR(VLOOKUP($K496,wiz[[Lanes]:[Min FRQT Load Check Lane]],10,FALSE),"n/a")</f>
        <v>n/a</v>
      </c>
      <c r="U496" s="17" t="str">
        <f>IFERROR(VLOOKUP($K496,wiz[[Lanes]:[Min FRQT Load Check Lane]],11,FALSE),"n/a")</f>
        <v>n/a</v>
      </c>
      <c r="V496" s="17" t="str">
        <f>IFERROR(VLOOKUP($K496,wiz[[Lanes]:[Min FRQT Load Check Lane]],12,FALSE),"n/a")</f>
        <v>n/a</v>
      </c>
      <c r="W496" s="17" t="str">
        <f>IFERROR(VLOOKUP($K496,wiz[[Lanes]:[Min FRQT Load Check Lane]],13,FALSE),"n/a")</f>
        <v>n/a</v>
      </c>
    </row>
    <row r="497" spans="2:23" x14ac:dyDescent="0.3">
      <c r="B497" s="13" t="s">
        <v>3480</v>
      </c>
      <c r="C497" s="13" t="s">
        <v>3410</v>
      </c>
      <c r="D497" s="13" t="s">
        <v>2549</v>
      </c>
      <c r="E497" s="13" t="s">
        <v>3007</v>
      </c>
      <c r="F497" s="13">
        <v>35824</v>
      </c>
      <c r="G497" s="13" t="s">
        <v>3047</v>
      </c>
      <c r="H497" s="13">
        <v>43125</v>
      </c>
      <c r="I497" s="13">
        <v>1029.8499999999999</v>
      </c>
      <c r="J497" s="13" t="str">
        <f>VLOOKUP(D497,'Matched Names'!$A$1:$C$52,3,FALSE)</f>
        <v xml:space="preserve">LOWES MLXP VAN ONE WA|   </v>
      </c>
      <c r="K497" t="str">
        <f t="shared" si="7"/>
        <v>LOWES MLXP VAN ONE WA| 3582443125</v>
      </c>
      <c r="L497" s="17" t="str">
        <f>IFERROR(VLOOKUP($K497,wiz[[Lanes]:[Min FRQT Load Check Lane]],2,FALSE),"n/a")</f>
        <v>n/a</v>
      </c>
      <c r="M497" s="17" t="str">
        <f>IFERROR(VLOOKUP($K497,wiz[[Lanes]:[Min FRQT Load Check Lane]],3,FALSE),"n/a")</f>
        <v>n/a</v>
      </c>
      <c r="N497" s="17" t="str">
        <f>IFERROR(VLOOKUP($K497,wiz[[Lanes]:[Min FRQT Load Check Lane]],4,FALSE),"n/a")</f>
        <v>n/a</v>
      </c>
      <c r="O497" s="17" t="str">
        <f>IFERROR(VLOOKUP($K497,wiz[[Lanes]:[Min FRQT Load Check Lane]],5,FALSE),"n/a")</f>
        <v>n/a</v>
      </c>
      <c r="P497" s="17" t="str">
        <f>IFERROR(VLOOKUP($K497,wiz[[Lanes]:[Min FRQT Load Check Lane]],6,FALSE),"n/a")</f>
        <v>n/a</v>
      </c>
      <c r="Q497" s="17" t="str">
        <f>IFERROR(VLOOKUP($K497,wiz[[Lanes]:[Min FRQT Load Check Lane]],7,FALSE),"n/a")</f>
        <v>n/a</v>
      </c>
      <c r="R497" s="17" t="str">
        <f>IFERROR(VLOOKUP($K497,wiz[[Lanes]:[Min FRQT Load Check Lane]],8,FALSE),"n/a")</f>
        <v>n/a</v>
      </c>
      <c r="S497" s="17" t="str">
        <f>IFERROR(VLOOKUP($K497,wiz[[Lanes]:[Min FRQT Load Check Lane]],9,FALSE),"n/a")</f>
        <v>n/a</v>
      </c>
      <c r="T497" s="17" t="str">
        <f>IFERROR(VLOOKUP($K497,wiz[[Lanes]:[Min FRQT Load Check Lane]],10,FALSE),"n/a")</f>
        <v>n/a</v>
      </c>
      <c r="U497" s="17" t="str">
        <f>IFERROR(VLOOKUP($K497,wiz[[Lanes]:[Min FRQT Load Check Lane]],11,FALSE),"n/a")</f>
        <v>n/a</v>
      </c>
      <c r="V497" s="17" t="str">
        <f>IFERROR(VLOOKUP($K497,wiz[[Lanes]:[Min FRQT Load Check Lane]],12,FALSE),"n/a")</f>
        <v>n/a</v>
      </c>
      <c r="W497" s="17" t="str">
        <f>IFERROR(VLOOKUP($K497,wiz[[Lanes]:[Min FRQT Load Check Lane]],13,FALSE),"n/a")</f>
        <v>n/a</v>
      </c>
    </row>
    <row r="498" spans="2:23" x14ac:dyDescent="0.3">
      <c r="B498" s="13" t="s">
        <v>3481</v>
      </c>
      <c r="C498" s="13" t="s">
        <v>3410</v>
      </c>
      <c r="D498" s="13" t="s">
        <v>2549</v>
      </c>
      <c r="E498" s="13" t="s">
        <v>2854</v>
      </c>
      <c r="F498" s="13">
        <v>38305</v>
      </c>
      <c r="G498" s="13" t="s">
        <v>3413</v>
      </c>
      <c r="H498" s="13">
        <v>27831</v>
      </c>
      <c r="I498" s="13">
        <v>1428.82</v>
      </c>
      <c r="J498" s="13" t="str">
        <f>VLOOKUP(D498,'Matched Names'!$A$1:$C$52,3,FALSE)</f>
        <v xml:space="preserve">LOWES MLXP VAN ONE WA|   </v>
      </c>
      <c r="K498" t="str">
        <f t="shared" si="7"/>
        <v>LOWES MLXP VAN ONE WA| 3830527831</v>
      </c>
      <c r="L498" s="17" t="str">
        <f>IFERROR(VLOOKUP($K498,wiz[[Lanes]:[Min FRQT Load Check Lane]],2,FALSE),"n/a")</f>
        <v>n/a</v>
      </c>
      <c r="M498" s="17" t="str">
        <f>IFERROR(VLOOKUP($K498,wiz[[Lanes]:[Min FRQT Load Check Lane]],3,FALSE),"n/a")</f>
        <v>n/a</v>
      </c>
      <c r="N498" s="17" t="str">
        <f>IFERROR(VLOOKUP($K498,wiz[[Lanes]:[Min FRQT Load Check Lane]],4,FALSE),"n/a")</f>
        <v>n/a</v>
      </c>
      <c r="O498" s="17" t="str">
        <f>IFERROR(VLOOKUP($K498,wiz[[Lanes]:[Min FRQT Load Check Lane]],5,FALSE),"n/a")</f>
        <v>n/a</v>
      </c>
      <c r="P498" s="17" t="str">
        <f>IFERROR(VLOOKUP($K498,wiz[[Lanes]:[Min FRQT Load Check Lane]],6,FALSE),"n/a")</f>
        <v>n/a</v>
      </c>
      <c r="Q498" s="17" t="str">
        <f>IFERROR(VLOOKUP($K498,wiz[[Lanes]:[Min FRQT Load Check Lane]],7,FALSE),"n/a")</f>
        <v>n/a</v>
      </c>
      <c r="R498" s="17" t="str">
        <f>IFERROR(VLOOKUP($K498,wiz[[Lanes]:[Min FRQT Load Check Lane]],8,FALSE),"n/a")</f>
        <v>n/a</v>
      </c>
      <c r="S498" s="17" t="str">
        <f>IFERROR(VLOOKUP($K498,wiz[[Lanes]:[Min FRQT Load Check Lane]],9,FALSE),"n/a")</f>
        <v>n/a</v>
      </c>
      <c r="T498" s="17" t="str">
        <f>IFERROR(VLOOKUP($K498,wiz[[Lanes]:[Min FRQT Load Check Lane]],10,FALSE),"n/a")</f>
        <v>n/a</v>
      </c>
      <c r="U498" s="17" t="str">
        <f>IFERROR(VLOOKUP($K498,wiz[[Lanes]:[Min FRQT Load Check Lane]],11,FALSE),"n/a")</f>
        <v>n/a</v>
      </c>
      <c r="V498" s="17" t="str">
        <f>IFERROR(VLOOKUP($K498,wiz[[Lanes]:[Min FRQT Load Check Lane]],12,FALSE),"n/a")</f>
        <v>n/a</v>
      </c>
      <c r="W498" s="17" t="str">
        <f>IFERROR(VLOOKUP($K498,wiz[[Lanes]:[Min FRQT Load Check Lane]],13,FALSE),"n/a")</f>
        <v>n/a</v>
      </c>
    </row>
    <row r="499" spans="2:23" x14ac:dyDescent="0.3">
      <c r="B499" s="13" t="s">
        <v>3482</v>
      </c>
      <c r="C499" s="13" t="s">
        <v>3410</v>
      </c>
      <c r="D499" s="13" t="s">
        <v>2549</v>
      </c>
      <c r="E499" s="13" t="s">
        <v>3483</v>
      </c>
      <c r="F499" s="13">
        <v>60901</v>
      </c>
      <c r="G499" s="13" t="s">
        <v>3413</v>
      </c>
      <c r="H499" s="13">
        <v>27831</v>
      </c>
      <c r="I499" s="13">
        <v>1531.4</v>
      </c>
      <c r="J499" s="13" t="str">
        <f>VLOOKUP(D499,'Matched Names'!$A$1:$C$52,3,FALSE)</f>
        <v xml:space="preserve">LOWES MLXP VAN ONE WA|   </v>
      </c>
      <c r="K499" t="str">
        <f t="shared" si="7"/>
        <v>LOWES MLXP VAN ONE WA| 6090127831</v>
      </c>
      <c r="L499" s="17">
        <f>IFERROR(VLOOKUP($K499,wiz[[Lanes]:[Min FRQT Load Check Lane]],2,FALSE),"n/a")</f>
        <v>1</v>
      </c>
      <c r="M499" s="17">
        <f>IFERROR(VLOOKUP($K499,wiz[[Lanes]:[Min FRQT Load Check Lane]],3,FALSE),"n/a")</f>
        <v>1.9</v>
      </c>
      <c r="N499" s="17">
        <f>IFERROR(VLOOKUP($K499,wiz[[Lanes]:[Min FRQT Load Check Lane]],4,FALSE),"n/a")</f>
        <v>0.21</v>
      </c>
      <c r="O499" s="17">
        <f>IFERROR(VLOOKUP($K499,wiz[[Lanes]:[Min FRQT Load Check Lane]],5,FALSE),"n/a")</f>
        <v>806</v>
      </c>
      <c r="P499" s="17">
        <f>IFERROR(VLOOKUP($K499,wiz[[Lanes]:[Min FRQT Load Check Lane]],6,FALSE),"n/a")</f>
        <v>1.67</v>
      </c>
      <c r="Q499" s="17">
        <f>IFERROR(VLOOKUP($K499,wiz[[Lanes]:[Min FRQT Load Check Lane]],7,FALSE),"n/a")</f>
        <v>47</v>
      </c>
      <c r="R499" s="17">
        <f>IFERROR(VLOOKUP($K499,wiz[[Lanes]:[Min FRQT Load Check Lane]],8,FALSE),"n/a")</f>
        <v>0.25</v>
      </c>
      <c r="S499" s="17">
        <f>IFERROR(VLOOKUP($K499,wiz[[Lanes]:[Min FRQT Load Check Lane]],9,FALSE),"n/a")</f>
        <v>41</v>
      </c>
      <c r="T499" s="17">
        <f>IFERROR(VLOOKUP($K499,wiz[[Lanes]:[Min FRQT Load Check Lane]],10,FALSE),"n/a")</f>
        <v>49</v>
      </c>
      <c r="U499" s="17">
        <f>IFERROR(VLOOKUP($K499,wiz[[Lanes]:[Min FRQT Load Check Lane]],11,FALSE),"n/a")</f>
        <v>22</v>
      </c>
      <c r="V499" s="17">
        <f>IFERROR(VLOOKUP($K499,wiz[[Lanes]:[Min FRQT Load Check Lane]],12,FALSE),"n/a")</f>
        <v>-99</v>
      </c>
      <c r="W499" s="17">
        <f>IFERROR(VLOOKUP($K499,wiz[[Lanes]:[Min FRQT Load Check Lane]],13,FALSE),"n/a")</f>
        <v>-28</v>
      </c>
    </row>
    <row r="500" spans="2:23" x14ac:dyDescent="0.3">
      <c r="B500" s="13" t="s">
        <v>3484</v>
      </c>
      <c r="C500" s="13" t="s">
        <v>3410</v>
      </c>
      <c r="D500" s="13" t="s">
        <v>2549</v>
      </c>
      <c r="E500" s="13" t="s">
        <v>3485</v>
      </c>
      <c r="F500" s="13">
        <v>53144</v>
      </c>
      <c r="G500" s="13" t="s">
        <v>3155</v>
      </c>
      <c r="H500" s="13">
        <v>30103</v>
      </c>
      <c r="I500" s="13">
        <v>19904.400000000001</v>
      </c>
      <c r="J500" s="13" t="str">
        <f>VLOOKUP(D500,'Matched Names'!$A$1:$C$52,3,FALSE)</f>
        <v xml:space="preserve">LOWES MLXP VAN ONE WA|   </v>
      </c>
      <c r="K500" t="str">
        <f t="shared" si="7"/>
        <v>LOWES MLXP VAN ONE WA| 5314430103</v>
      </c>
      <c r="L500" s="17" t="str">
        <f>IFERROR(VLOOKUP($K500,wiz[[Lanes]:[Min FRQT Load Check Lane]],2,FALSE),"n/a")</f>
        <v>n/a</v>
      </c>
      <c r="M500" s="17" t="str">
        <f>IFERROR(VLOOKUP($K500,wiz[[Lanes]:[Min FRQT Load Check Lane]],3,FALSE),"n/a")</f>
        <v>n/a</v>
      </c>
      <c r="N500" s="17" t="str">
        <f>IFERROR(VLOOKUP($K500,wiz[[Lanes]:[Min FRQT Load Check Lane]],4,FALSE),"n/a")</f>
        <v>n/a</v>
      </c>
      <c r="O500" s="17" t="str">
        <f>IFERROR(VLOOKUP($K500,wiz[[Lanes]:[Min FRQT Load Check Lane]],5,FALSE),"n/a")</f>
        <v>n/a</v>
      </c>
      <c r="P500" s="17" t="str">
        <f>IFERROR(VLOOKUP($K500,wiz[[Lanes]:[Min FRQT Load Check Lane]],6,FALSE),"n/a")</f>
        <v>n/a</v>
      </c>
      <c r="Q500" s="17" t="str">
        <f>IFERROR(VLOOKUP($K500,wiz[[Lanes]:[Min FRQT Load Check Lane]],7,FALSE),"n/a")</f>
        <v>n/a</v>
      </c>
      <c r="R500" s="17" t="str">
        <f>IFERROR(VLOOKUP($K500,wiz[[Lanes]:[Min FRQT Load Check Lane]],8,FALSE),"n/a")</f>
        <v>n/a</v>
      </c>
      <c r="S500" s="17" t="str">
        <f>IFERROR(VLOOKUP($K500,wiz[[Lanes]:[Min FRQT Load Check Lane]],9,FALSE),"n/a")</f>
        <v>n/a</v>
      </c>
      <c r="T500" s="17" t="str">
        <f>IFERROR(VLOOKUP($K500,wiz[[Lanes]:[Min FRQT Load Check Lane]],10,FALSE),"n/a")</f>
        <v>n/a</v>
      </c>
      <c r="U500" s="17" t="str">
        <f>IFERROR(VLOOKUP($K500,wiz[[Lanes]:[Min FRQT Load Check Lane]],11,FALSE),"n/a")</f>
        <v>n/a</v>
      </c>
      <c r="V500" s="17" t="str">
        <f>IFERROR(VLOOKUP($K500,wiz[[Lanes]:[Min FRQT Load Check Lane]],12,FALSE),"n/a")</f>
        <v>n/a</v>
      </c>
      <c r="W500" s="17" t="str">
        <f>IFERROR(VLOOKUP($K500,wiz[[Lanes]:[Min FRQT Load Check Lane]],13,FALSE),"n/a")</f>
        <v>n/a</v>
      </c>
    </row>
    <row r="501" spans="2:23" x14ac:dyDescent="0.3">
      <c r="B501" s="13" t="s">
        <v>3486</v>
      </c>
      <c r="C501" s="13" t="s">
        <v>3410</v>
      </c>
      <c r="D501" s="13" t="s">
        <v>2549</v>
      </c>
      <c r="E501" s="13" t="s">
        <v>3487</v>
      </c>
      <c r="F501" s="13">
        <v>60044</v>
      </c>
      <c r="G501" s="13" t="s">
        <v>3155</v>
      </c>
      <c r="H501" s="13">
        <v>30103</v>
      </c>
      <c r="I501" s="13">
        <v>2414.08</v>
      </c>
      <c r="J501" s="13" t="str">
        <f>VLOOKUP(D501,'Matched Names'!$A$1:$C$52,3,FALSE)</f>
        <v xml:space="preserve">LOWES MLXP VAN ONE WA|   </v>
      </c>
      <c r="K501" t="str">
        <f t="shared" si="7"/>
        <v>LOWES MLXP VAN ONE WA| 6004430103</v>
      </c>
      <c r="L501" s="17">
        <f>IFERROR(VLOOKUP($K501,wiz[[Lanes]:[Min FRQT Load Check Lane]],2,FALSE),"n/a")</f>
        <v>2</v>
      </c>
      <c r="M501" s="17">
        <f>IFERROR(VLOOKUP($K501,wiz[[Lanes]:[Min FRQT Load Check Lane]],3,FALSE),"n/a")</f>
        <v>1.84</v>
      </c>
      <c r="N501" s="17">
        <f>IFERROR(VLOOKUP($K501,wiz[[Lanes]:[Min FRQT Load Check Lane]],4,FALSE),"n/a")</f>
        <v>0.21</v>
      </c>
      <c r="O501" s="17">
        <f>IFERROR(VLOOKUP($K501,wiz[[Lanes]:[Min FRQT Load Check Lane]],5,FALSE),"n/a")</f>
        <v>656</v>
      </c>
      <c r="P501" s="17">
        <f>IFERROR(VLOOKUP($K501,wiz[[Lanes]:[Min FRQT Load Check Lane]],6,FALSE),"n/a")</f>
        <v>2.06</v>
      </c>
      <c r="Q501" s="17">
        <f>IFERROR(VLOOKUP($K501,wiz[[Lanes]:[Min FRQT Load Check Lane]],7,FALSE),"n/a")</f>
        <v>41</v>
      </c>
      <c r="R501" s="17">
        <f>IFERROR(VLOOKUP($K501,wiz[[Lanes]:[Min FRQT Load Check Lane]],8,FALSE),"n/a")</f>
        <v>0.25</v>
      </c>
      <c r="S501" s="17">
        <f>IFERROR(VLOOKUP($K501,wiz[[Lanes]:[Min FRQT Load Check Lane]],9,FALSE),"n/a")</f>
        <v>55</v>
      </c>
      <c r="T501" s="17">
        <f>IFERROR(VLOOKUP($K501,wiz[[Lanes]:[Min FRQT Load Check Lane]],10,FALSE),"n/a")</f>
        <v>61</v>
      </c>
      <c r="U501" s="17">
        <f>IFERROR(VLOOKUP($K501,wiz[[Lanes]:[Min FRQT Load Check Lane]],11,FALSE),"n/a")</f>
        <v>-159</v>
      </c>
      <c r="V501" s="17">
        <f>IFERROR(VLOOKUP($K501,wiz[[Lanes]:[Min FRQT Load Check Lane]],12,FALSE),"n/a")</f>
        <v>-107</v>
      </c>
      <c r="W501" s="17">
        <f>IFERROR(VLOOKUP($K501,wiz[[Lanes]:[Min FRQT Load Check Lane]],13,FALSE),"n/a")</f>
        <v>-205</v>
      </c>
    </row>
    <row r="502" spans="2:23" x14ac:dyDescent="0.3">
      <c r="B502" s="13" t="s">
        <v>3488</v>
      </c>
      <c r="C502" s="13" t="s">
        <v>3410</v>
      </c>
      <c r="D502" s="13" t="s">
        <v>2549</v>
      </c>
      <c r="E502" s="13" t="s">
        <v>3489</v>
      </c>
      <c r="F502" s="13">
        <v>43137</v>
      </c>
      <c r="G502" s="13" t="s">
        <v>3413</v>
      </c>
      <c r="H502" s="13">
        <v>27831</v>
      </c>
      <c r="I502" s="13">
        <v>971.96</v>
      </c>
      <c r="J502" s="13" t="str">
        <f>VLOOKUP(D502,'Matched Names'!$A$1:$C$52,3,FALSE)</f>
        <v xml:space="preserve">LOWES MLXP VAN ONE WA|   </v>
      </c>
      <c r="K502" t="str">
        <f t="shared" si="7"/>
        <v>LOWES MLXP VAN ONE WA| 4313727831</v>
      </c>
      <c r="L502" s="17">
        <f>IFERROR(VLOOKUP($K502,wiz[[Lanes]:[Min FRQT Load Check Lane]],2,FALSE),"n/a")</f>
        <v>1</v>
      </c>
      <c r="M502" s="17">
        <f>IFERROR(VLOOKUP($K502,wiz[[Lanes]:[Min FRQT Load Check Lane]],3,FALSE),"n/a")</f>
        <v>1.88</v>
      </c>
      <c r="N502" s="17">
        <f>IFERROR(VLOOKUP($K502,wiz[[Lanes]:[Min FRQT Load Check Lane]],4,FALSE),"n/a")</f>
        <v>0.21</v>
      </c>
      <c r="O502" s="17">
        <f>IFERROR(VLOOKUP($K502,wiz[[Lanes]:[Min FRQT Load Check Lane]],5,FALSE),"n/a")</f>
        <v>517</v>
      </c>
      <c r="P502" s="17">
        <f>IFERROR(VLOOKUP($K502,wiz[[Lanes]:[Min FRQT Load Check Lane]],6,FALSE),"n/a")</f>
        <v>0.88</v>
      </c>
      <c r="Q502" s="17">
        <f>IFERROR(VLOOKUP($K502,wiz[[Lanes]:[Min FRQT Load Check Lane]],7,FALSE),"n/a")</f>
        <v>0</v>
      </c>
      <c r="R502" s="17">
        <f>IFERROR(VLOOKUP($K502,wiz[[Lanes]:[Min FRQT Load Check Lane]],8,FALSE),"n/a")</f>
        <v>0.25</v>
      </c>
      <c r="S502" s="17">
        <f>IFERROR(VLOOKUP($K502,wiz[[Lanes]:[Min FRQT Load Check Lane]],9,FALSE),"n/a")</f>
        <v>41</v>
      </c>
      <c r="T502" s="17">
        <f>IFERROR(VLOOKUP($K502,wiz[[Lanes]:[Min FRQT Load Check Lane]],10,FALSE),"n/a")</f>
        <v>-68</v>
      </c>
      <c r="U502" s="17">
        <f>IFERROR(VLOOKUP($K502,wiz[[Lanes]:[Min FRQT Load Check Lane]],11,FALSE),"n/a")</f>
        <v>39</v>
      </c>
      <c r="V502" s="17">
        <f>IFERROR(VLOOKUP($K502,wiz[[Lanes]:[Min FRQT Load Check Lane]],12,FALSE),"n/a")</f>
        <v>53</v>
      </c>
      <c r="W502" s="17">
        <f>IFERROR(VLOOKUP($K502,wiz[[Lanes]:[Min FRQT Load Check Lane]],13,FALSE),"n/a")</f>
        <v>24</v>
      </c>
    </row>
    <row r="503" spans="2:23" x14ac:dyDescent="0.3">
      <c r="B503" s="13" t="s">
        <v>3490</v>
      </c>
      <c r="C503" s="13" t="s">
        <v>3410</v>
      </c>
      <c r="D503" s="13" t="s">
        <v>2549</v>
      </c>
      <c r="E503" s="13" t="s">
        <v>3489</v>
      </c>
      <c r="F503" s="13">
        <v>43137</v>
      </c>
      <c r="G503" s="13" t="s">
        <v>2954</v>
      </c>
      <c r="H503" s="13">
        <v>28625</v>
      </c>
      <c r="I503" s="13">
        <v>742.5</v>
      </c>
      <c r="J503" s="13" t="str">
        <f>VLOOKUP(D503,'Matched Names'!$A$1:$C$52,3,FALSE)</f>
        <v xml:space="preserve">LOWES MLXP VAN ONE WA|   </v>
      </c>
      <c r="K503" t="str">
        <f t="shared" si="7"/>
        <v>LOWES MLXP VAN ONE WA| 4313728625</v>
      </c>
      <c r="L503" s="17">
        <f>IFERROR(VLOOKUP($K503,wiz[[Lanes]:[Min FRQT Load Check Lane]],2,FALSE),"n/a")</f>
        <v>1</v>
      </c>
      <c r="M503" s="17">
        <f>IFERROR(VLOOKUP($K503,wiz[[Lanes]:[Min FRQT Load Check Lane]],3,FALSE),"n/a")</f>
        <v>1.98</v>
      </c>
      <c r="N503" s="17">
        <f>IFERROR(VLOOKUP($K503,wiz[[Lanes]:[Min FRQT Load Check Lane]],4,FALSE),"n/a")</f>
        <v>0.21</v>
      </c>
      <c r="O503" s="17">
        <f>IFERROR(VLOOKUP($K503,wiz[[Lanes]:[Min FRQT Load Check Lane]],5,FALSE),"n/a")</f>
        <v>375</v>
      </c>
      <c r="P503" s="17">
        <f>IFERROR(VLOOKUP($K503,wiz[[Lanes]:[Min FRQT Load Check Lane]],6,FALSE),"n/a")</f>
        <v>0.46</v>
      </c>
      <c r="Q503" s="17">
        <f>IFERROR(VLOOKUP($K503,wiz[[Lanes]:[Min FRQT Load Check Lane]],7,FALSE),"n/a")</f>
        <v>108</v>
      </c>
      <c r="R503" s="17">
        <f>IFERROR(VLOOKUP($K503,wiz[[Lanes]:[Min FRQT Load Check Lane]],8,FALSE),"n/a")</f>
        <v>0.35</v>
      </c>
      <c r="S503" s="17">
        <f>IFERROR(VLOOKUP($K503,wiz[[Lanes]:[Min FRQT Load Check Lane]],9,FALSE),"n/a")</f>
        <v>41</v>
      </c>
      <c r="T503" s="17">
        <f>IFERROR(VLOOKUP($K503,wiz[[Lanes]:[Min FRQT Load Check Lane]],10,FALSE),"n/a")</f>
        <v>-68</v>
      </c>
      <c r="U503" s="17">
        <f>IFERROR(VLOOKUP($K503,wiz[[Lanes]:[Min FRQT Load Check Lane]],11,FALSE),"n/a")</f>
        <v>74</v>
      </c>
      <c r="V503" s="17">
        <f>IFERROR(VLOOKUP($K503,wiz[[Lanes]:[Min FRQT Load Check Lane]],12,FALSE),"n/a")</f>
        <v>9</v>
      </c>
      <c r="W503" s="17">
        <f>IFERROR(VLOOKUP($K503,wiz[[Lanes]:[Min FRQT Load Check Lane]],13,FALSE),"n/a")</f>
        <v>15</v>
      </c>
    </row>
    <row r="504" spans="2:23" x14ac:dyDescent="0.3">
      <c r="B504" s="13" t="s">
        <v>3491</v>
      </c>
      <c r="C504" s="13" t="s">
        <v>3410</v>
      </c>
      <c r="D504" s="13" t="s">
        <v>2549</v>
      </c>
      <c r="E504" s="13" t="s">
        <v>2723</v>
      </c>
      <c r="F504" s="13">
        <v>31206</v>
      </c>
      <c r="G504" s="13" t="s">
        <v>2837</v>
      </c>
      <c r="H504" s="13">
        <v>45840</v>
      </c>
      <c r="I504" s="13">
        <v>18804.96</v>
      </c>
      <c r="J504" s="13" t="str">
        <f>VLOOKUP(D504,'Matched Names'!$A$1:$C$52,3,FALSE)</f>
        <v xml:space="preserve">LOWES MLXP VAN ONE WA|   </v>
      </c>
      <c r="K504" t="str">
        <f t="shared" si="7"/>
        <v>LOWES MLXP VAN ONE WA| 3120645840</v>
      </c>
      <c r="L504" s="17" t="str">
        <f>IFERROR(VLOOKUP($K504,wiz[[Lanes]:[Min FRQT Load Check Lane]],2,FALSE),"n/a")</f>
        <v>n/a</v>
      </c>
      <c r="M504" s="17" t="str">
        <f>IFERROR(VLOOKUP($K504,wiz[[Lanes]:[Min FRQT Load Check Lane]],3,FALSE),"n/a")</f>
        <v>n/a</v>
      </c>
      <c r="N504" s="17" t="str">
        <f>IFERROR(VLOOKUP($K504,wiz[[Lanes]:[Min FRQT Load Check Lane]],4,FALSE),"n/a")</f>
        <v>n/a</v>
      </c>
      <c r="O504" s="17" t="str">
        <f>IFERROR(VLOOKUP($K504,wiz[[Lanes]:[Min FRQT Load Check Lane]],5,FALSE),"n/a")</f>
        <v>n/a</v>
      </c>
      <c r="P504" s="17" t="str">
        <f>IFERROR(VLOOKUP($K504,wiz[[Lanes]:[Min FRQT Load Check Lane]],6,FALSE),"n/a")</f>
        <v>n/a</v>
      </c>
      <c r="Q504" s="17" t="str">
        <f>IFERROR(VLOOKUP($K504,wiz[[Lanes]:[Min FRQT Load Check Lane]],7,FALSE),"n/a")</f>
        <v>n/a</v>
      </c>
      <c r="R504" s="17" t="str">
        <f>IFERROR(VLOOKUP($K504,wiz[[Lanes]:[Min FRQT Load Check Lane]],8,FALSE),"n/a")</f>
        <v>n/a</v>
      </c>
      <c r="S504" s="17" t="str">
        <f>IFERROR(VLOOKUP($K504,wiz[[Lanes]:[Min FRQT Load Check Lane]],9,FALSE),"n/a")</f>
        <v>n/a</v>
      </c>
      <c r="T504" s="17" t="str">
        <f>IFERROR(VLOOKUP($K504,wiz[[Lanes]:[Min FRQT Load Check Lane]],10,FALSE),"n/a")</f>
        <v>n/a</v>
      </c>
      <c r="U504" s="17" t="str">
        <f>IFERROR(VLOOKUP($K504,wiz[[Lanes]:[Min FRQT Load Check Lane]],11,FALSE),"n/a")</f>
        <v>n/a</v>
      </c>
      <c r="V504" s="17" t="str">
        <f>IFERROR(VLOOKUP($K504,wiz[[Lanes]:[Min FRQT Load Check Lane]],12,FALSE),"n/a")</f>
        <v>n/a</v>
      </c>
      <c r="W504" s="17" t="str">
        <f>IFERROR(VLOOKUP($K504,wiz[[Lanes]:[Min FRQT Load Check Lane]],13,FALSE),"n/a")</f>
        <v>n/a</v>
      </c>
    </row>
    <row r="505" spans="2:23" x14ac:dyDescent="0.3">
      <c r="B505" s="13" t="s">
        <v>3492</v>
      </c>
      <c r="C505" s="13" t="s">
        <v>3410</v>
      </c>
      <c r="D505" s="13" t="s">
        <v>2549</v>
      </c>
      <c r="E505" s="13" t="s">
        <v>2723</v>
      </c>
      <c r="F505" s="13">
        <v>31206</v>
      </c>
      <c r="G505" s="13" t="s">
        <v>3419</v>
      </c>
      <c r="H505" s="13">
        <v>47265</v>
      </c>
      <c r="I505" s="13">
        <v>17143</v>
      </c>
      <c r="J505" s="13" t="str">
        <f>VLOOKUP(D505,'Matched Names'!$A$1:$C$52,3,FALSE)</f>
        <v xml:space="preserve">LOWES MLXP VAN ONE WA|   </v>
      </c>
      <c r="K505" t="str">
        <f t="shared" si="7"/>
        <v>LOWES MLXP VAN ONE WA| 3120647265</v>
      </c>
      <c r="L505" s="17" t="str">
        <f>IFERROR(VLOOKUP($K505,wiz[[Lanes]:[Min FRQT Load Check Lane]],2,FALSE),"n/a")</f>
        <v>n/a</v>
      </c>
      <c r="M505" s="17" t="str">
        <f>IFERROR(VLOOKUP($K505,wiz[[Lanes]:[Min FRQT Load Check Lane]],3,FALSE),"n/a")</f>
        <v>n/a</v>
      </c>
      <c r="N505" s="17" t="str">
        <f>IFERROR(VLOOKUP($K505,wiz[[Lanes]:[Min FRQT Load Check Lane]],4,FALSE),"n/a")</f>
        <v>n/a</v>
      </c>
      <c r="O505" s="17" t="str">
        <f>IFERROR(VLOOKUP($K505,wiz[[Lanes]:[Min FRQT Load Check Lane]],5,FALSE),"n/a")</f>
        <v>n/a</v>
      </c>
      <c r="P505" s="17" t="str">
        <f>IFERROR(VLOOKUP($K505,wiz[[Lanes]:[Min FRQT Load Check Lane]],6,FALSE),"n/a")</f>
        <v>n/a</v>
      </c>
      <c r="Q505" s="17" t="str">
        <f>IFERROR(VLOOKUP($K505,wiz[[Lanes]:[Min FRQT Load Check Lane]],7,FALSE),"n/a")</f>
        <v>n/a</v>
      </c>
      <c r="R505" s="17" t="str">
        <f>IFERROR(VLOOKUP($K505,wiz[[Lanes]:[Min FRQT Load Check Lane]],8,FALSE),"n/a")</f>
        <v>n/a</v>
      </c>
      <c r="S505" s="17" t="str">
        <f>IFERROR(VLOOKUP($K505,wiz[[Lanes]:[Min FRQT Load Check Lane]],9,FALSE),"n/a")</f>
        <v>n/a</v>
      </c>
      <c r="T505" s="17" t="str">
        <f>IFERROR(VLOOKUP($K505,wiz[[Lanes]:[Min FRQT Load Check Lane]],10,FALSE),"n/a")</f>
        <v>n/a</v>
      </c>
      <c r="U505" s="17" t="str">
        <f>IFERROR(VLOOKUP($K505,wiz[[Lanes]:[Min FRQT Load Check Lane]],11,FALSE),"n/a")</f>
        <v>n/a</v>
      </c>
      <c r="V505" s="17" t="str">
        <f>IFERROR(VLOOKUP($K505,wiz[[Lanes]:[Min FRQT Load Check Lane]],12,FALSE),"n/a")</f>
        <v>n/a</v>
      </c>
      <c r="W505" s="17" t="str">
        <f>IFERROR(VLOOKUP($K505,wiz[[Lanes]:[Min FRQT Load Check Lane]],13,FALSE),"n/a")</f>
        <v>n/a</v>
      </c>
    </row>
    <row r="506" spans="2:23" x14ac:dyDescent="0.3">
      <c r="B506" s="13" t="s">
        <v>3493</v>
      </c>
      <c r="C506" s="13" t="s">
        <v>3410</v>
      </c>
      <c r="D506" s="13" t="s">
        <v>2549</v>
      </c>
      <c r="E506" s="13" t="s">
        <v>3494</v>
      </c>
      <c r="F506" s="13">
        <v>44903</v>
      </c>
      <c r="G506" s="13" t="s">
        <v>3155</v>
      </c>
      <c r="H506" s="13">
        <v>30103</v>
      </c>
      <c r="I506" s="13">
        <v>1958.4</v>
      </c>
      <c r="J506" s="13" t="str">
        <f>VLOOKUP(D506,'Matched Names'!$A$1:$C$52,3,FALSE)</f>
        <v xml:space="preserve">LOWES MLXP VAN ONE WA|   </v>
      </c>
      <c r="K506" t="str">
        <f t="shared" si="7"/>
        <v>LOWES MLXP VAN ONE WA| 4490330103</v>
      </c>
      <c r="L506" s="17" t="str">
        <f>IFERROR(VLOOKUP($K506,wiz[[Lanes]:[Min FRQT Load Check Lane]],2,FALSE),"n/a")</f>
        <v>n/a</v>
      </c>
      <c r="M506" s="17" t="str">
        <f>IFERROR(VLOOKUP($K506,wiz[[Lanes]:[Min FRQT Load Check Lane]],3,FALSE),"n/a")</f>
        <v>n/a</v>
      </c>
      <c r="N506" s="17" t="str">
        <f>IFERROR(VLOOKUP($K506,wiz[[Lanes]:[Min FRQT Load Check Lane]],4,FALSE),"n/a")</f>
        <v>n/a</v>
      </c>
      <c r="O506" s="17" t="str">
        <f>IFERROR(VLOOKUP($K506,wiz[[Lanes]:[Min FRQT Load Check Lane]],5,FALSE),"n/a")</f>
        <v>n/a</v>
      </c>
      <c r="P506" s="17" t="str">
        <f>IFERROR(VLOOKUP($K506,wiz[[Lanes]:[Min FRQT Load Check Lane]],6,FALSE),"n/a")</f>
        <v>n/a</v>
      </c>
      <c r="Q506" s="17" t="str">
        <f>IFERROR(VLOOKUP($K506,wiz[[Lanes]:[Min FRQT Load Check Lane]],7,FALSE),"n/a")</f>
        <v>n/a</v>
      </c>
      <c r="R506" s="17" t="str">
        <f>IFERROR(VLOOKUP($K506,wiz[[Lanes]:[Min FRQT Load Check Lane]],8,FALSE),"n/a")</f>
        <v>n/a</v>
      </c>
      <c r="S506" s="17" t="str">
        <f>IFERROR(VLOOKUP($K506,wiz[[Lanes]:[Min FRQT Load Check Lane]],9,FALSE),"n/a")</f>
        <v>n/a</v>
      </c>
      <c r="T506" s="17" t="str">
        <f>IFERROR(VLOOKUP($K506,wiz[[Lanes]:[Min FRQT Load Check Lane]],10,FALSE),"n/a")</f>
        <v>n/a</v>
      </c>
      <c r="U506" s="17" t="str">
        <f>IFERROR(VLOOKUP($K506,wiz[[Lanes]:[Min FRQT Load Check Lane]],11,FALSE),"n/a")</f>
        <v>n/a</v>
      </c>
      <c r="V506" s="17" t="str">
        <f>IFERROR(VLOOKUP($K506,wiz[[Lanes]:[Min FRQT Load Check Lane]],12,FALSE),"n/a")</f>
        <v>n/a</v>
      </c>
      <c r="W506" s="17" t="str">
        <f>IFERROR(VLOOKUP($K506,wiz[[Lanes]:[Min FRQT Load Check Lane]],13,FALSE),"n/a")</f>
        <v>n/a</v>
      </c>
    </row>
    <row r="507" spans="2:23" x14ac:dyDescent="0.3">
      <c r="B507" s="13" t="s">
        <v>3495</v>
      </c>
      <c r="C507" s="13" t="s">
        <v>3410</v>
      </c>
      <c r="D507" s="13" t="s">
        <v>2549</v>
      </c>
      <c r="E507" s="13" t="s">
        <v>3494</v>
      </c>
      <c r="F507" s="13">
        <v>44903</v>
      </c>
      <c r="G507" s="13" t="s">
        <v>3468</v>
      </c>
      <c r="H507" s="13">
        <v>30265</v>
      </c>
      <c r="I507" s="13">
        <v>1152.06</v>
      </c>
      <c r="J507" s="13" t="str">
        <f>VLOOKUP(D507,'Matched Names'!$A$1:$C$52,3,FALSE)</f>
        <v xml:space="preserve">LOWES MLXP VAN ONE WA|   </v>
      </c>
      <c r="K507" t="str">
        <f t="shared" si="7"/>
        <v>LOWES MLXP VAN ONE WA| 4490330265</v>
      </c>
      <c r="L507" s="17" t="str">
        <f>IFERROR(VLOOKUP($K507,wiz[[Lanes]:[Min FRQT Load Check Lane]],2,FALSE),"n/a")</f>
        <v>n/a</v>
      </c>
      <c r="M507" s="17" t="str">
        <f>IFERROR(VLOOKUP($K507,wiz[[Lanes]:[Min FRQT Load Check Lane]],3,FALSE),"n/a")</f>
        <v>n/a</v>
      </c>
      <c r="N507" s="17" t="str">
        <f>IFERROR(VLOOKUP($K507,wiz[[Lanes]:[Min FRQT Load Check Lane]],4,FALSE),"n/a")</f>
        <v>n/a</v>
      </c>
      <c r="O507" s="17" t="str">
        <f>IFERROR(VLOOKUP($K507,wiz[[Lanes]:[Min FRQT Load Check Lane]],5,FALSE),"n/a")</f>
        <v>n/a</v>
      </c>
      <c r="P507" s="17" t="str">
        <f>IFERROR(VLOOKUP($K507,wiz[[Lanes]:[Min FRQT Load Check Lane]],6,FALSE),"n/a")</f>
        <v>n/a</v>
      </c>
      <c r="Q507" s="17" t="str">
        <f>IFERROR(VLOOKUP($K507,wiz[[Lanes]:[Min FRQT Load Check Lane]],7,FALSE),"n/a")</f>
        <v>n/a</v>
      </c>
      <c r="R507" s="17" t="str">
        <f>IFERROR(VLOOKUP($K507,wiz[[Lanes]:[Min FRQT Load Check Lane]],8,FALSE),"n/a")</f>
        <v>n/a</v>
      </c>
      <c r="S507" s="17" t="str">
        <f>IFERROR(VLOOKUP($K507,wiz[[Lanes]:[Min FRQT Load Check Lane]],9,FALSE),"n/a")</f>
        <v>n/a</v>
      </c>
      <c r="T507" s="17" t="str">
        <f>IFERROR(VLOOKUP($K507,wiz[[Lanes]:[Min FRQT Load Check Lane]],10,FALSE),"n/a")</f>
        <v>n/a</v>
      </c>
      <c r="U507" s="17" t="str">
        <f>IFERROR(VLOOKUP($K507,wiz[[Lanes]:[Min FRQT Load Check Lane]],11,FALSE),"n/a")</f>
        <v>n/a</v>
      </c>
      <c r="V507" s="17" t="str">
        <f>IFERROR(VLOOKUP($K507,wiz[[Lanes]:[Min FRQT Load Check Lane]],12,FALSE),"n/a")</f>
        <v>n/a</v>
      </c>
      <c r="W507" s="17" t="str">
        <f>IFERROR(VLOOKUP($K507,wiz[[Lanes]:[Min FRQT Load Check Lane]],13,FALSE),"n/a")</f>
        <v>n/a</v>
      </c>
    </row>
    <row r="508" spans="2:23" x14ac:dyDescent="0.3">
      <c r="B508" s="13" t="s">
        <v>3496</v>
      </c>
      <c r="C508" s="13" t="s">
        <v>3410</v>
      </c>
      <c r="D508" s="13" t="s">
        <v>2549</v>
      </c>
      <c r="E508" s="13" t="s">
        <v>3494</v>
      </c>
      <c r="F508" s="13">
        <v>44903</v>
      </c>
      <c r="G508" s="13" t="s">
        <v>2954</v>
      </c>
      <c r="H508" s="13">
        <v>28625</v>
      </c>
      <c r="I508" s="13">
        <v>793.04</v>
      </c>
      <c r="J508" s="13" t="str">
        <f>VLOOKUP(D508,'Matched Names'!$A$1:$C$52,3,FALSE)</f>
        <v xml:space="preserve">LOWES MLXP VAN ONE WA|   </v>
      </c>
      <c r="K508" t="str">
        <f t="shared" si="7"/>
        <v>LOWES MLXP VAN ONE WA| 4490328625</v>
      </c>
      <c r="L508" s="17" t="str">
        <f>IFERROR(VLOOKUP($K508,wiz[[Lanes]:[Min FRQT Load Check Lane]],2,FALSE),"n/a")</f>
        <v>n/a</v>
      </c>
      <c r="M508" s="17" t="str">
        <f>IFERROR(VLOOKUP($K508,wiz[[Lanes]:[Min FRQT Load Check Lane]],3,FALSE),"n/a")</f>
        <v>n/a</v>
      </c>
      <c r="N508" s="17" t="str">
        <f>IFERROR(VLOOKUP($K508,wiz[[Lanes]:[Min FRQT Load Check Lane]],4,FALSE),"n/a")</f>
        <v>n/a</v>
      </c>
      <c r="O508" s="17" t="str">
        <f>IFERROR(VLOOKUP($K508,wiz[[Lanes]:[Min FRQT Load Check Lane]],5,FALSE),"n/a")</f>
        <v>n/a</v>
      </c>
      <c r="P508" s="17" t="str">
        <f>IFERROR(VLOOKUP($K508,wiz[[Lanes]:[Min FRQT Load Check Lane]],6,FALSE),"n/a")</f>
        <v>n/a</v>
      </c>
      <c r="Q508" s="17" t="str">
        <f>IFERROR(VLOOKUP($K508,wiz[[Lanes]:[Min FRQT Load Check Lane]],7,FALSE),"n/a")</f>
        <v>n/a</v>
      </c>
      <c r="R508" s="17" t="str">
        <f>IFERROR(VLOOKUP($K508,wiz[[Lanes]:[Min FRQT Load Check Lane]],8,FALSE),"n/a")</f>
        <v>n/a</v>
      </c>
      <c r="S508" s="17" t="str">
        <f>IFERROR(VLOOKUP($K508,wiz[[Lanes]:[Min FRQT Load Check Lane]],9,FALSE),"n/a")</f>
        <v>n/a</v>
      </c>
      <c r="T508" s="17" t="str">
        <f>IFERROR(VLOOKUP($K508,wiz[[Lanes]:[Min FRQT Load Check Lane]],10,FALSE),"n/a")</f>
        <v>n/a</v>
      </c>
      <c r="U508" s="17" t="str">
        <f>IFERROR(VLOOKUP($K508,wiz[[Lanes]:[Min FRQT Load Check Lane]],11,FALSE),"n/a")</f>
        <v>n/a</v>
      </c>
      <c r="V508" s="17" t="str">
        <f>IFERROR(VLOOKUP($K508,wiz[[Lanes]:[Min FRQT Load Check Lane]],12,FALSE),"n/a")</f>
        <v>n/a</v>
      </c>
      <c r="W508" s="17" t="str">
        <f>IFERROR(VLOOKUP($K508,wiz[[Lanes]:[Min FRQT Load Check Lane]],13,FALSE),"n/a")</f>
        <v>n/a</v>
      </c>
    </row>
    <row r="509" spans="2:23" x14ac:dyDescent="0.3">
      <c r="B509" s="13" t="s">
        <v>3497</v>
      </c>
      <c r="C509" s="13" t="s">
        <v>3410</v>
      </c>
      <c r="D509" s="13" t="s">
        <v>2549</v>
      </c>
      <c r="E509" s="13" t="s">
        <v>3498</v>
      </c>
      <c r="F509" s="13">
        <v>38237</v>
      </c>
      <c r="G509" s="13" t="s">
        <v>3148</v>
      </c>
      <c r="H509" s="13">
        <v>27405</v>
      </c>
      <c r="I509" s="13">
        <v>3573.15</v>
      </c>
      <c r="J509" s="13" t="str">
        <f>VLOOKUP(D509,'Matched Names'!$A$1:$C$52,3,FALSE)</f>
        <v xml:space="preserve">LOWES MLXP VAN ONE WA|   </v>
      </c>
      <c r="K509" t="str">
        <f t="shared" si="7"/>
        <v>LOWES MLXP VAN ONE WA| 3823727405</v>
      </c>
      <c r="L509" s="17" t="str">
        <f>IFERROR(VLOOKUP($K509,wiz[[Lanes]:[Min FRQT Load Check Lane]],2,FALSE),"n/a")</f>
        <v>n/a</v>
      </c>
      <c r="M509" s="17" t="str">
        <f>IFERROR(VLOOKUP($K509,wiz[[Lanes]:[Min FRQT Load Check Lane]],3,FALSE),"n/a")</f>
        <v>n/a</v>
      </c>
      <c r="N509" s="17" t="str">
        <f>IFERROR(VLOOKUP($K509,wiz[[Lanes]:[Min FRQT Load Check Lane]],4,FALSE),"n/a")</f>
        <v>n/a</v>
      </c>
      <c r="O509" s="17" t="str">
        <f>IFERROR(VLOOKUP($K509,wiz[[Lanes]:[Min FRQT Load Check Lane]],5,FALSE),"n/a")</f>
        <v>n/a</v>
      </c>
      <c r="P509" s="17" t="str">
        <f>IFERROR(VLOOKUP($K509,wiz[[Lanes]:[Min FRQT Load Check Lane]],6,FALSE),"n/a")</f>
        <v>n/a</v>
      </c>
      <c r="Q509" s="17" t="str">
        <f>IFERROR(VLOOKUP($K509,wiz[[Lanes]:[Min FRQT Load Check Lane]],7,FALSE),"n/a")</f>
        <v>n/a</v>
      </c>
      <c r="R509" s="17" t="str">
        <f>IFERROR(VLOOKUP($K509,wiz[[Lanes]:[Min FRQT Load Check Lane]],8,FALSE),"n/a")</f>
        <v>n/a</v>
      </c>
      <c r="S509" s="17" t="str">
        <f>IFERROR(VLOOKUP($K509,wiz[[Lanes]:[Min FRQT Load Check Lane]],9,FALSE),"n/a")</f>
        <v>n/a</v>
      </c>
      <c r="T509" s="17" t="str">
        <f>IFERROR(VLOOKUP($K509,wiz[[Lanes]:[Min FRQT Load Check Lane]],10,FALSE),"n/a")</f>
        <v>n/a</v>
      </c>
      <c r="U509" s="17" t="str">
        <f>IFERROR(VLOOKUP($K509,wiz[[Lanes]:[Min FRQT Load Check Lane]],11,FALSE),"n/a")</f>
        <v>n/a</v>
      </c>
      <c r="V509" s="17" t="str">
        <f>IFERROR(VLOOKUP($K509,wiz[[Lanes]:[Min FRQT Load Check Lane]],12,FALSE),"n/a")</f>
        <v>n/a</v>
      </c>
      <c r="W509" s="17" t="str">
        <f>IFERROR(VLOOKUP($K509,wiz[[Lanes]:[Min FRQT Load Check Lane]],13,FALSE),"n/a")</f>
        <v>n/a</v>
      </c>
    </row>
    <row r="510" spans="2:23" x14ac:dyDescent="0.3">
      <c r="B510" s="13" t="s">
        <v>3499</v>
      </c>
      <c r="C510" s="13" t="s">
        <v>3410</v>
      </c>
      <c r="D510" s="13" t="s">
        <v>2549</v>
      </c>
      <c r="E510" s="13" t="s">
        <v>3498</v>
      </c>
      <c r="F510" s="13">
        <v>38237</v>
      </c>
      <c r="G510" s="13" t="s">
        <v>3047</v>
      </c>
      <c r="H510" s="13">
        <v>43125</v>
      </c>
      <c r="I510" s="13">
        <v>33505.360000000001</v>
      </c>
      <c r="J510" s="13" t="str">
        <f>VLOOKUP(D510,'Matched Names'!$A$1:$C$52,3,FALSE)</f>
        <v xml:space="preserve">LOWES MLXP VAN ONE WA|   </v>
      </c>
      <c r="K510" t="str">
        <f t="shared" si="7"/>
        <v>LOWES MLXP VAN ONE WA| 3823743125</v>
      </c>
      <c r="L510" s="17">
        <f>IFERROR(VLOOKUP($K510,wiz[[Lanes]:[Min FRQT Load Check Lane]],2,FALSE),"n/a")</f>
        <v>39</v>
      </c>
      <c r="M510" s="17">
        <f>IFERROR(VLOOKUP($K510,wiz[[Lanes]:[Min FRQT Load Check Lane]],3,FALSE),"n/a")</f>
        <v>1.88</v>
      </c>
      <c r="N510" s="17">
        <f>IFERROR(VLOOKUP($K510,wiz[[Lanes]:[Min FRQT Load Check Lane]],4,FALSE),"n/a")</f>
        <v>0.21</v>
      </c>
      <c r="O510" s="17">
        <f>IFERROR(VLOOKUP($K510,wiz[[Lanes]:[Min FRQT Load Check Lane]],5,FALSE),"n/a")</f>
        <v>469</v>
      </c>
      <c r="P510" s="17">
        <f>IFERROR(VLOOKUP($K510,wiz[[Lanes]:[Min FRQT Load Check Lane]],6,FALSE),"n/a")</f>
        <v>0.93</v>
      </c>
      <c r="Q510" s="17">
        <f>IFERROR(VLOOKUP($K510,wiz[[Lanes]:[Min FRQT Load Check Lane]],7,FALSE),"n/a")</f>
        <v>100</v>
      </c>
      <c r="R510" s="17">
        <f>IFERROR(VLOOKUP($K510,wiz[[Lanes]:[Min FRQT Load Check Lane]],8,FALSE),"n/a")</f>
        <v>0.33</v>
      </c>
      <c r="S510" s="17">
        <f>IFERROR(VLOOKUP($K510,wiz[[Lanes]:[Min FRQT Load Check Lane]],9,FALSE),"n/a")</f>
        <v>0</v>
      </c>
      <c r="T510" s="17">
        <f>IFERROR(VLOOKUP($K510,wiz[[Lanes]:[Min FRQT Load Check Lane]],10,FALSE),"n/a")</f>
        <v>-27</v>
      </c>
      <c r="U510" s="17">
        <f>IFERROR(VLOOKUP($K510,wiz[[Lanes]:[Min FRQT Load Check Lane]],11,FALSE),"n/a")</f>
        <v>9</v>
      </c>
      <c r="V510" s="17">
        <f>IFERROR(VLOOKUP($K510,wiz[[Lanes]:[Min FRQT Load Check Lane]],12,FALSE),"n/a")</f>
        <v>-104</v>
      </c>
      <c r="W510" s="17">
        <f>IFERROR(VLOOKUP($K510,wiz[[Lanes]:[Min FRQT Load Check Lane]],13,FALSE),"n/a")</f>
        <v>-122</v>
      </c>
    </row>
    <row r="511" spans="2:23" x14ac:dyDescent="0.3">
      <c r="B511" s="13" t="s">
        <v>3500</v>
      </c>
      <c r="C511" s="13" t="s">
        <v>3410</v>
      </c>
      <c r="D511" s="13" t="s">
        <v>2549</v>
      </c>
      <c r="E511" s="13" t="s">
        <v>2806</v>
      </c>
      <c r="F511" s="13">
        <v>43040</v>
      </c>
      <c r="G511" s="13" t="s">
        <v>2954</v>
      </c>
      <c r="H511" s="13">
        <v>28625</v>
      </c>
      <c r="I511" s="13">
        <v>5332.32</v>
      </c>
      <c r="J511" s="13" t="str">
        <f>VLOOKUP(D511,'Matched Names'!$A$1:$C$52,3,FALSE)</f>
        <v xml:space="preserve">LOWES MLXP VAN ONE WA|   </v>
      </c>
      <c r="K511" t="str">
        <f t="shared" si="7"/>
        <v>LOWES MLXP VAN ONE WA| 4304028625</v>
      </c>
      <c r="L511" s="17">
        <f>IFERROR(VLOOKUP($K511,wiz[[Lanes]:[Min FRQT Load Check Lane]],2,FALSE),"n/a")</f>
        <v>7</v>
      </c>
      <c r="M511" s="17">
        <f>IFERROR(VLOOKUP($K511,wiz[[Lanes]:[Min FRQT Load Check Lane]],3,FALSE),"n/a")</f>
        <v>1.84</v>
      </c>
      <c r="N511" s="17">
        <f>IFERROR(VLOOKUP($K511,wiz[[Lanes]:[Min FRQT Load Check Lane]],4,FALSE),"n/a")</f>
        <v>0.21</v>
      </c>
      <c r="O511" s="17">
        <f>IFERROR(VLOOKUP($K511,wiz[[Lanes]:[Min FRQT Load Check Lane]],5,FALSE),"n/a")</f>
        <v>414</v>
      </c>
      <c r="P511" s="17">
        <f>IFERROR(VLOOKUP($K511,wiz[[Lanes]:[Min FRQT Load Check Lane]],6,FALSE),"n/a")</f>
        <v>0.94</v>
      </c>
      <c r="Q511" s="17">
        <f>IFERROR(VLOOKUP($K511,wiz[[Lanes]:[Min FRQT Load Check Lane]],7,FALSE),"n/a")</f>
        <v>49</v>
      </c>
      <c r="R511" s="17">
        <f>IFERROR(VLOOKUP($K511,wiz[[Lanes]:[Min FRQT Load Check Lane]],8,FALSE),"n/a")</f>
        <v>0.28000000000000003</v>
      </c>
      <c r="S511" s="17">
        <f>IFERROR(VLOOKUP($K511,wiz[[Lanes]:[Min FRQT Load Check Lane]],9,FALSE),"n/a")</f>
        <v>41</v>
      </c>
      <c r="T511" s="17">
        <f>IFERROR(VLOOKUP($K511,wiz[[Lanes]:[Min FRQT Load Check Lane]],10,FALSE),"n/a")</f>
        <v>0</v>
      </c>
      <c r="U511" s="17">
        <f>IFERROR(VLOOKUP($K511,wiz[[Lanes]:[Min FRQT Load Check Lane]],11,FALSE),"n/a")</f>
        <v>-13</v>
      </c>
      <c r="V511" s="17">
        <f>IFERROR(VLOOKUP($K511,wiz[[Lanes]:[Min FRQT Load Check Lane]],12,FALSE),"n/a")</f>
        <v>-98</v>
      </c>
      <c r="W511" s="17">
        <f>IFERROR(VLOOKUP($K511,wiz[[Lanes]:[Min FRQT Load Check Lane]],13,FALSE),"n/a")</f>
        <v>-111</v>
      </c>
    </row>
    <row r="512" spans="2:23" x14ac:dyDescent="0.3">
      <c r="B512" s="13" t="s">
        <v>3501</v>
      </c>
      <c r="C512" s="13" t="s">
        <v>3410</v>
      </c>
      <c r="D512" s="13" t="s">
        <v>2549</v>
      </c>
      <c r="E512" s="13" t="s">
        <v>2635</v>
      </c>
      <c r="F512" s="13">
        <v>38113</v>
      </c>
      <c r="G512" s="13" t="s">
        <v>3419</v>
      </c>
      <c r="H512" s="13">
        <v>47265</v>
      </c>
      <c r="I512" s="13">
        <v>1763</v>
      </c>
      <c r="J512" s="13" t="str">
        <f>VLOOKUP(D512,'Matched Names'!$A$1:$C$52,3,FALSE)</f>
        <v xml:space="preserve">LOWES MLXP VAN ONE WA|   </v>
      </c>
      <c r="K512" t="str">
        <f t="shared" si="7"/>
        <v>LOWES MLXP VAN ONE WA| 3811347265</v>
      </c>
      <c r="L512" s="17" t="str">
        <f>IFERROR(VLOOKUP($K512,wiz[[Lanes]:[Min FRQT Load Check Lane]],2,FALSE),"n/a")</f>
        <v>n/a</v>
      </c>
      <c r="M512" s="17" t="str">
        <f>IFERROR(VLOOKUP($K512,wiz[[Lanes]:[Min FRQT Load Check Lane]],3,FALSE),"n/a")</f>
        <v>n/a</v>
      </c>
      <c r="N512" s="17" t="str">
        <f>IFERROR(VLOOKUP($K512,wiz[[Lanes]:[Min FRQT Load Check Lane]],4,FALSE),"n/a")</f>
        <v>n/a</v>
      </c>
      <c r="O512" s="17" t="str">
        <f>IFERROR(VLOOKUP($K512,wiz[[Lanes]:[Min FRQT Load Check Lane]],5,FALSE),"n/a")</f>
        <v>n/a</v>
      </c>
      <c r="P512" s="17" t="str">
        <f>IFERROR(VLOOKUP($K512,wiz[[Lanes]:[Min FRQT Load Check Lane]],6,FALSE),"n/a")</f>
        <v>n/a</v>
      </c>
      <c r="Q512" s="17" t="str">
        <f>IFERROR(VLOOKUP($K512,wiz[[Lanes]:[Min FRQT Load Check Lane]],7,FALSE),"n/a")</f>
        <v>n/a</v>
      </c>
      <c r="R512" s="17" t="str">
        <f>IFERROR(VLOOKUP($K512,wiz[[Lanes]:[Min FRQT Load Check Lane]],8,FALSE),"n/a")</f>
        <v>n/a</v>
      </c>
      <c r="S512" s="17" t="str">
        <f>IFERROR(VLOOKUP($K512,wiz[[Lanes]:[Min FRQT Load Check Lane]],9,FALSE),"n/a")</f>
        <v>n/a</v>
      </c>
      <c r="T512" s="17" t="str">
        <f>IFERROR(VLOOKUP($K512,wiz[[Lanes]:[Min FRQT Load Check Lane]],10,FALSE),"n/a")</f>
        <v>n/a</v>
      </c>
      <c r="U512" s="17" t="str">
        <f>IFERROR(VLOOKUP($K512,wiz[[Lanes]:[Min FRQT Load Check Lane]],11,FALSE),"n/a")</f>
        <v>n/a</v>
      </c>
      <c r="V512" s="17" t="str">
        <f>IFERROR(VLOOKUP($K512,wiz[[Lanes]:[Min FRQT Load Check Lane]],12,FALSE),"n/a")</f>
        <v>n/a</v>
      </c>
      <c r="W512" s="17" t="str">
        <f>IFERROR(VLOOKUP($K512,wiz[[Lanes]:[Min FRQT Load Check Lane]],13,FALSE),"n/a")</f>
        <v>n/a</v>
      </c>
    </row>
    <row r="513" spans="2:23" x14ac:dyDescent="0.3">
      <c r="B513" s="13" t="s">
        <v>3502</v>
      </c>
      <c r="C513" s="13" t="s">
        <v>3410</v>
      </c>
      <c r="D513" s="13" t="s">
        <v>2549</v>
      </c>
      <c r="E513" s="13" t="s">
        <v>2635</v>
      </c>
      <c r="F513" s="13">
        <v>38113</v>
      </c>
      <c r="G513" s="13" t="s">
        <v>2955</v>
      </c>
      <c r="H513" s="13">
        <v>61102</v>
      </c>
      <c r="I513" s="13">
        <v>982.35</v>
      </c>
      <c r="J513" s="13" t="str">
        <f>VLOOKUP(D513,'Matched Names'!$A$1:$C$52,3,FALSE)</f>
        <v xml:space="preserve">LOWES MLXP VAN ONE WA|   </v>
      </c>
      <c r="K513" t="str">
        <f t="shared" si="7"/>
        <v>LOWES MLXP VAN ONE WA| 3811361102</v>
      </c>
      <c r="L513" s="17" t="str">
        <f>IFERROR(VLOOKUP($K513,wiz[[Lanes]:[Min FRQT Load Check Lane]],2,FALSE),"n/a")</f>
        <v>n/a</v>
      </c>
      <c r="M513" s="17" t="str">
        <f>IFERROR(VLOOKUP($K513,wiz[[Lanes]:[Min FRQT Load Check Lane]],3,FALSE),"n/a")</f>
        <v>n/a</v>
      </c>
      <c r="N513" s="17" t="str">
        <f>IFERROR(VLOOKUP($K513,wiz[[Lanes]:[Min FRQT Load Check Lane]],4,FALSE),"n/a")</f>
        <v>n/a</v>
      </c>
      <c r="O513" s="17" t="str">
        <f>IFERROR(VLOOKUP($K513,wiz[[Lanes]:[Min FRQT Load Check Lane]],5,FALSE),"n/a")</f>
        <v>n/a</v>
      </c>
      <c r="P513" s="17" t="str">
        <f>IFERROR(VLOOKUP($K513,wiz[[Lanes]:[Min FRQT Load Check Lane]],6,FALSE),"n/a")</f>
        <v>n/a</v>
      </c>
      <c r="Q513" s="17" t="str">
        <f>IFERROR(VLOOKUP($K513,wiz[[Lanes]:[Min FRQT Load Check Lane]],7,FALSE),"n/a")</f>
        <v>n/a</v>
      </c>
      <c r="R513" s="17" t="str">
        <f>IFERROR(VLOOKUP($K513,wiz[[Lanes]:[Min FRQT Load Check Lane]],8,FALSE),"n/a")</f>
        <v>n/a</v>
      </c>
      <c r="S513" s="17" t="str">
        <f>IFERROR(VLOOKUP($K513,wiz[[Lanes]:[Min FRQT Load Check Lane]],9,FALSE),"n/a")</f>
        <v>n/a</v>
      </c>
      <c r="T513" s="17" t="str">
        <f>IFERROR(VLOOKUP($K513,wiz[[Lanes]:[Min FRQT Load Check Lane]],10,FALSE),"n/a")</f>
        <v>n/a</v>
      </c>
      <c r="U513" s="17" t="str">
        <f>IFERROR(VLOOKUP($K513,wiz[[Lanes]:[Min FRQT Load Check Lane]],11,FALSE),"n/a")</f>
        <v>n/a</v>
      </c>
      <c r="V513" s="17" t="str">
        <f>IFERROR(VLOOKUP($K513,wiz[[Lanes]:[Min FRQT Load Check Lane]],12,FALSE),"n/a")</f>
        <v>n/a</v>
      </c>
      <c r="W513" s="17" t="str">
        <f>IFERROR(VLOOKUP($K513,wiz[[Lanes]:[Min FRQT Load Check Lane]],13,FALSE),"n/a")</f>
        <v>n/a</v>
      </c>
    </row>
    <row r="514" spans="2:23" x14ac:dyDescent="0.3">
      <c r="B514" s="13" t="s">
        <v>3503</v>
      </c>
      <c r="C514" s="13" t="s">
        <v>3410</v>
      </c>
      <c r="D514" s="13" t="s">
        <v>2549</v>
      </c>
      <c r="E514" s="13" t="s">
        <v>2635</v>
      </c>
      <c r="F514" s="13">
        <v>38113</v>
      </c>
      <c r="G514" s="13" t="s">
        <v>2954</v>
      </c>
      <c r="H514" s="13">
        <v>28625</v>
      </c>
      <c r="I514" s="13">
        <v>21060</v>
      </c>
      <c r="J514" s="13" t="str">
        <f>VLOOKUP(D514,'Matched Names'!$A$1:$C$52,3,FALSE)</f>
        <v xml:space="preserve">LOWES MLXP VAN ONE WA|   </v>
      </c>
      <c r="K514" t="str">
        <f t="shared" si="7"/>
        <v>LOWES MLXP VAN ONE WA| 3811328625</v>
      </c>
      <c r="L514" s="17" t="str">
        <f>IFERROR(VLOOKUP($K514,wiz[[Lanes]:[Min FRQT Load Check Lane]],2,FALSE),"n/a")</f>
        <v>n/a</v>
      </c>
      <c r="M514" s="17" t="str">
        <f>IFERROR(VLOOKUP($K514,wiz[[Lanes]:[Min FRQT Load Check Lane]],3,FALSE),"n/a")</f>
        <v>n/a</v>
      </c>
      <c r="N514" s="17" t="str">
        <f>IFERROR(VLOOKUP($K514,wiz[[Lanes]:[Min FRQT Load Check Lane]],4,FALSE),"n/a")</f>
        <v>n/a</v>
      </c>
      <c r="O514" s="17" t="str">
        <f>IFERROR(VLOOKUP($K514,wiz[[Lanes]:[Min FRQT Load Check Lane]],5,FALSE),"n/a")</f>
        <v>n/a</v>
      </c>
      <c r="P514" s="17" t="str">
        <f>IFERROR(VLOOKUP($K514,wiz[[Lanes]:[Min FRQT Load Check Lane]],6,FALSE),"n/a")</f>
        <v>n/a</v>
      </c>
      <c r="Q514" s="17" t="str">
        <f>IFERROR(VLOOKUP($K514,wiz[[Lanes]:[Min FRQT Load Check Lane]],7,FALSE),"n/a")</f>
        <v>n/a</v>
      </c>
      <c r="R514" s="17" t="str">
        <f>IFERROR(VLOOKUP($K514,wiz[[Lanes]:[Min FRQT Load Check Lane]],8,FALSE),"n/a")</f>
        <v>n/a</v>
      </c>
      <c r="S514" s="17" t="str">
        <f>IFERROR(VLOOKUP($K514,wiz[[Lanes]:[Min FRQT Load Check Lane]],9,FALSE),"n/a")</f>
        <v>n/a</v>
      </c>
      <c r="T514" s="17" t="str">
        <f>IFERROR(VLOOKUP($K514,wiz[[Lanes]:[Min FRQT Load Check Lane]],10,FALSE),"n/a")</f>
        <v>n/a</v>
      </c>
      <c r="U514" s="17" t="str">
        <f>IFERROR(VLOOKUP($K514,wiz[[Lanes]:[Min FRQT Load Check Lane]],11,FALSE),"n/a")</f>
        <v>n/a</v>
      </c>
      <c r="V514" s="17" t="str">
        <f>IFERROR(VLOOKUP($K514,wiz[[Lanes]:[Min FRQT Load Check Lane]],12,FALSE),"n/a")</f>
        <v>n/a</v>
      </c>
      <c r="W514" s="17" t="str">
        <f>IFERROR(VLOOKUP($K514,wiz[[Lanes]:[Min FRQT Load Check Lane]],13,FALSE),"n/a")</f>
        <v>n/a</v>
      </c>
    </row>
    <row r="515" spans="2:23" x14ac:dyDescent="0.3">
      <c r="B515" s="13" t="s">
        <v>3504</v>
      </c>
      <c r="C515" s="13" t="s">
        <v>3410</v>
      </c>
      <c r="D515" s="13" t="s">
        <v>2549</v>
      </c>
      <c r="E515" s="13" t="s">
        <v>3505</v>
      </c>
      <c r="F515" s="13">
        <v>28110</v>
      </c>
      <c r="G515" s="13" t="s">
        <v>3419</v>
      </c>
      <c r="H515" s="13">
        <v>47265</v>
      </c>
      <c r="I515" s="13">
        <v>12289.2</v>
      </c>
      <c r="J515" s="13" t="str">
        <f>VLOOKUP(D515,'Matched Names'!$A$1:$C$52,3,FALSE)</f>
        <v xml:space="preserve">LOWES MLXP VAN ONE WA|   </v>
      </c>
      <c r="K515" t="str">
        <f t="shared" ref="K515:K578" si="8">TRIM(CONCATENATE(J515,F515,H515))</f>
        <v>LOWES MLXP VAN ONE WA| 2811047265</v>
      </c>
      <c r="L515" s="17">
        <f>IFERROR(VLOOKUP($K515,wiz[[Lanes]:[Min FRQT Load Check Lane]],2,FALSE),"n/a")</f>
        <v>22</v>
      </c>
      <c r="M515" s="17">
        <f>IFERROR(VLOOKUP($K515,wiz[[Lanes]:[Min FRQT Load Check Lane]],3,FALSE),"n/a")</f>
        <v>1.52</v>
      </c>
      <c r="N515" s="17">
        <f>IFERROR(VLOOKUP($K515,wiz[[Lanes]:[Min FRQT Load Check Lane]],4,FALSE),"n/a")</f>
        <v>0.21</v>
      </c>
      <c r="O515" s="17">
        <f>IFERROR(VLOOKUP($K515,wiz[[Lanes]:[Min FRQT Load Check Lane]],5,FALSE),"n/a")</f>
        <v>539</v>
      </c>
      <c r="P515" s="17">
        <f>IFERROR(VLOOKUP($K515,wiz[[Lanes]:[Min FRQT Load Check Lane]],6,FALSE),"n/a")</f>
        <v>1</v>
      </c>
      <c r="Q515" s="17">
        <f>IFERROR(VLOOKUP($K515,wiz[[Lanes]:[Min FRQT Load Check Lane]],7,FALSE),"n/a")</f>
        <v>56</v>
      </c>
      <c r="R515" s="17">
        <f>IFERROR(VLOOKUP($K515,wiz[[Lanes]:[Min FRQT Load Check Lane]],8,FALSE),"n/a")</f>
        <v>0.28999999999999998</v>
      </c>
      <c r="S515" s="17">
        <f>IFERROR(VLOOKUP($K515,wiz[[Lanes]:[Min FRQT Load Check Lane]],9,FALSE),"n/a")</f>
        <v>26</v>
      </c>
      <c r="T515" s="17">
        <f>IFERROR(VLOOKUP($K515,wiz[[Lanes]:[Min FRQT Load Check Lane]],10,FALSE),"n/a")</f>
        <v>-126</v>
      </c>
      <c r="U515" s="17">
        <f>IFERROR(VLOOKUP($K515,wiz[[Lanes]:[Min FRQT Load Check Lane]],11,FALSE),"n/a")</f>
        <v>10</v>
      </c>
      <c r="V515" s="17">
        <f>IFERROR(VLOOKUP($K515,wiz[[Lanes]:[Min FRQT Load Check Lane]],12,FALSE),"n/a")</f>
        <v>5</v>
      </c>
      <c r="W515" s="17">
        <f>IFERROR(VLOOKUP($K515,wiz[[Lanes]:[Min FRQT Load Check Lane]],13,FALSE),"n/a")</f>
        <v>-111</v>
      </c>
    </row>
    <row r="516" spans="2:23" x14ac:dyDescent="0.3">
      <c r="B516" s="13" t="s">
        <v>3506</v>
      </c>
      <c r="C516" s="13" t="s">
        <v>3410</v>
      </c>
      <c r="D516" s="13" t="s">
        <v>2549</v>
      </c>
      <c r="E516" s="13" t="s">
        <v>3505</v>
      </c>
      <c r="F516" s="13">
        <v>28110</v>
      </c>
      <c r="G516" s="13" t="s">
        <v>2955</v>
      </c>
      <c r="H516" s="13">
        <v>61102</v>
      </c>
      <c r="I516" s="13">
        <v>1167.5999999999999</v>
      </c>
      <c r="J516" s="13" t="str">
        <f>VLOOKUP(D516,'Matched Names'!$A$1:$C$52,3,FALSE)</f>
        <v xml:space="preserve">LOWES MLXP VAN ONE WA|   </v>
      </c>
      <c r="K516" t="str">
        <f t="shared" si="8"/>
        <v>LOWES MLXP VAN ONE WA| 2811061102</v>
      </c>
      <c r="L516" s="17" t="str">
        <f>IFERROR(VLOOKUP($K516,wiz[[Lanes]:[Min FRQT Load Check Lane]],2,FALSE),"n/a")</f>
        <v>n/a</v>
      </c>
      <c r="M516" s="17" t="str">
        <f>IFERROR(VLOOKUP($K516,wiz[[Lanes]:[Min FRQT Load Check Lane]],3,FALSE),"n/a")</f>
        <v>n/a</v>
      </c>
      <c r="N516" s="17" t="str">
        <f>IFERROR(VLOOKUP($K516,wiz[[Lanes]:[Min FRQT Load Check Lane]],4,FALSE),"n/a")</f>
        <v>n/a</v>
      </c>
      <c r="O516" s="17" t="str">
        <f>IFERROR(VLOOKUP($K516,wiz[[Lanes]:[Min FRQT Load Check Lane]],5,FALSE),"n/a")</f>
        <v>n/a</v>
      </c>
      <c r="P516" s="17" t="str">
        <f>IFERROR(VLOOKUP($K516,wiz[[Lanes]:[Min FRQT Load Check Lane]],6,FALSE),"n/a")</f>
        <v>n/a</v>
      </c>
      <c r="Q516" s="17" t="str">
        <f>IFERROR(VLOOKUP($K516,wiz[[Lanes]:[Min FRQT Load Check Lane]],7,FALSE),"n/a")</f>
        <v>n/a</v>
      </c>
      <c r="R516" s="17" t="str">
        <f>IFERROR(VLOOKUP($K516,wiz[[Lanes]:[Min FRQT Load Check Lane]],8,FALSE),"n/a")</f>
        <v>n/a</v>
      </c>
      <c r="S516" s="17" t="str">
        <f>IFERROR(VLOOKUP($K516,wiz[[Lanes]:[Min FRQT Load Check Lane]],9,FALSE),"n/a")</f>
        <v>n/a</v>
      </c>
      <c r="T516" s="17" t="str">
        <f>IFERROR(VLOOKUP($K516,wiz[[Lanes]:[Min FRQT Load Check Lane]],10,FALSE),"n/a")</f>
        <v>n/a</v>
      </c>
      <c r="U516" s="17" t="str">
        <f>IFERROR(VLOOKUP($K516,wiz[[Lanes]:[Min FRQT Load Check Lane]],11,FALSE),"n/a")</f>
        <v>n/a</v>
      </c>
      <c r="V516" s="17" t="str">
        <f>IFERROR(VLOOKUP($K516,wiz[[Lanes]:[Min FRQT Load Check Lane]],12,FALSE),"n/a")</f>
        <v>n/a</v>
      </c>
      <c r="W516" s="17" t="str">
        <f>IFERROR(VLOOKUP($K516,wiz[[Lanes]:[Min FRQT Load Check Lane]],13,FALSE),"n/a")</f>
        <v>n/a</v>
      </c>
    </row>
    <row r="517" spans="2:23" x14ac:dyDescent="0.3">
      <c r="B517" s="13" t="s">
        <v>3507</v>
      </c>
      <c r="C517" s="13" t="s">
        <v>3410</v>
      </c>
      <c r="D517" s="13" t="s">
        <v>2549</v>
      </c>
      <c r="E517" s="13" t="s">
        <v>3508</v>
      </c>
      <c r="F517" s="13">
        <v>60540</v>
      </c>
      <c r="G517" s="13" t="s">
        <v>3155</v>
      </c>
      <c r="H517" s="13">
        <v>30103</v>
      </c>
      <c r="I517" s="13">
        <v>3527.28</v>
      </c>
      <c r="J517" s="13" t="str">
        <f>VLOOKUP(D517,'Matched Names'!$A$1:$C$52,3,FALSE)</f>
        <v xml:space="preserve">LOWES MLXP VAN ONE WA|   </v>
      </c>
      <c r="K517" t="str">
        <f t="shared" si="8"/>
        <v>LOWES MLXP VAN ONE WA| 6054030103</v>
      </c>
      <c r="L517" s="17">
        <f>IFERROR(VLOOKUP($K517,wiz[[Lanes]:[Min FRQT Load Check Lane]],2,FALSE),"n/a")</f>
        <v>3</v>
      </c>
      <c r="M517" s="17">
        <f>IFERROR(VLOOKUP($K517,wiz[[Lanes]:[Min FRQT Load Check Lane]],3,FALSE),"n/a")</f>
        <v>1.84</v>
      </c>
      <c r="N517" s="17">
        <f>IFERROR(VLOOKUP($K517,wiz[[Lanes]:[Min FRQT Load Check Lane]],4,FALSE),"n/a")</f>
        <v>0.21</v>
      </c>
      <c r="O517" s="17">
        <f>IFERROR(VLOOKUP($K517,wiz[[Lanes]:[Min FRQT Load Check Lane]],5,FALSE),"n/a")</f>
        <v>639</v>
      </c>
      <c r="P517" s="17">
        <f>IFERROR(VLOOKUP($K517,wiz[[Lanes]:[Min FRQT Load Check Lane]],6,FALSE),"n/a")</f>
        <v>1.03</v>
      </c>
      <c r="Q517" s="17">
        <f>IFERROR(VLOOKUP($K517,wiz[[Lanes]:[Min FRQT Load Check Lane]],7,FALSE),"n/a")</f>
        <v>69</v>
      </c>
      <c r="R517" s="17">
        <f>IFERROR(VLOOKUP($K517,wiz[[Lanes]:[Min FRQT Load Check Lane]],8,FALSE),"n/a")</f>
        <v>0.28000000000000003</v>
      </c>
      <c r="S517" s="17">
        <f>IFERROR(VLOOKUP($K517,wiz[[Lanes]:[Min FRQT Load Check Lane]],9,FALSE),"n/a")</f>
        <v>35</v>
      </c>
      <c r="T517" s="17">
        <f>IFERROR(VLOOKUP($K517,wiz[[Lanes]:[Min FRQT Load Check Lane]],10,FALSE),"n/a")</f>
        <v>4</v>
      </c>
      <c r="U517" s="17">
        <f>IFERROR(VLOOKUP($K517,wiz[[Lanes]:[Min FRQT Load Check Lane]],11,FALSE),"n/a")</f>
        <v>43</v>
      </c>
      <c r="V517" s="17">
        <f>IFERROR(VLOOKUP($K517,wiz[[Lanes]:[Min FRQT Load Check Lane]],12,FALSE),"n/a")</f>
        <v>-48</v>
      </c>
      <c r="W517" s="17">
        <f>IFERROR(VLOOKUP($K517,wiz[[Lanes]:[Min FRQT Load Check Lane]],13,FALSE),"n/a")</f>
        <v>-1</v>
      </c>
    </row>
    <row r="518" spans="2:23" x14ac:dyDescent="0.3">
      <c r="B518" s="13" t="s">
        <v>3509</v>
      </c>
      <c r="C518" s="13" t="s">
        <v>3410</v>
      </c>
      <c r="D518" s="13" t="s">
        <v>2549</v>
      </c>
      <c r="E518" s="13" t="s">
        <v>3510</v>
      </c>
      <c r="F518" s="13">
        <v>44667</v>
      </c>
      <c r="G518" s="13" t="s">
        <v>3413</v>
      </c>
      <c r="H518" s="13">
        <v>27831</v>
      </c>
      <c r="I518" s="13">
        <v>5319.75</v>
      </c>
      <c r="J518" s="13" t="str">
        <f>VLOOKUP(D518,'Matched Names'!$A$1:$C$52,3,FALSE)</f>
        <v xml:space="preserve">LOWES MLXP VAN ONE WA|   </v>
      </c>
      <c r="K518" t="str">
        <f t="shared" si="8"/>
        <v>LOWES MLXP VAN ONE WA| 4466727831</v>
      </c>
      <c r="L518" s="17">
        <f>IFERROR(VLOOKUP($K518,wiz[[Lanes]:[Min FRQT Load Check Lane]],2,FALSE),"n/a")</f>
        <v>5</v>
      </c>
      <c r="M518" s="17">
        <f>IFERROR(VLOOKUP($K518,wiz[[Lanes]:[Min FRQT Load Check Lane]],3,FALSE),"n/a")</f>
        <v>2.0499999999999998</v>
      </c>
      <c r="N518" s="17">
        <f>IFERROR(VLOOKUP($K518,wiz[[Lanes]:[Min FRQT Load Check Lane]],4,FALSE),"n/a")</f>
        <v>0.21</v>
      </c>
      <c r="O518" s="17">
        <f>IFERROR(VLOOKUP($K518,wiz[[Lanes]:[Min FRQT Load Check Lane]],5,FALSE),"n/a")</f>
        <v>519</v>
      </c>
      <c r="P518" s="17">
        <f>IFERROR(VLOOKUP($K518,wiz[[Lanes]:[Min FRQT Load Check Lane]],6,FALSE),"n/a")</f>
        <v>1.06</v>
      </c>
      <c r="Q518" s="17">
        <f>IFERROR(VLOOKUP($K518,wiz[[Lanes]:[Min FRQT Load Check Lane]],7,FALSE),"n/a")</f>
        <v>68</v>
      </c>
      <c r="R518" s="17">
        <f>IFERROR(VLOOKUP($K518,wiz[[Lanes]:[Min FRQT Load Check Lane]],8,FALSE),"n/a")</f>
        <v>0.28999999999999998</v>
      </c>
      <c r="S518" s="17">
        <f>IFERROR(VLOOKUP($K518,wiz[[Lanes]:[Min FRQT Load Check Lane]],9,FALSE),"n/a")</f>
        <v>77</v>
      </c>
      <c r="T518" s="17">
        <f>IFERROR(VLOOKUP($K518,wiz[[Lanes]:[Min FRQT Load Check Lane]],10,FALSE),"n/a")</f>
        <v>-72</v>
      </c>
      <c r="U518" s="17">
        <f>IFERROR(VLOOKUP($K518,wiz[[Lanes]:[Min FRQT Load Check Lane]],11,FALSE),"n/a")</f>
        <v>-4</v>
      </c>
      <c r="V518" s="17">
        <f>IFERROR(VLOOKUP($K518,wiz[[Lanes]:[Min FRQT Load Check Lane]],12,FALSE),"n/a")</f>
        <v>66</v>
      </c>
      <c r="W518" s="17">
        <f>IFERROR(VLOOKUP($K518,wiz[[Lanes]:[Min FRQT Load Check Lane]],13,FALSE),"n/a")</f>
        <v>-10</v>
      </c>
    </row>
    <row r="519" spans="2:23" x14ac:dyDescent="0.3">
      <c r="B519" s="13" t="s">
        <v>3511</v>
      </c>
      <c r="C519" s="13" t="s">
        <v>3410</v>
      </c>
      <c r="D519" s="13" t="s">
        <v>2549</v>
      </c>
      <c r="E519" s="13" t="s">
        <v>3512</v>
      </c>
      <c r="F519" s="13">
        <v>45660</v>
      </c>
      <c r="G519" s="13" t="s">
        <v>3155</v>
      </c>
      <c r="H519" s="13">
        <v>30103</v>
      </c>
      <c r="I519" s="13">
        <v>3928.5</v>
      </c>
      <c r="J519" s="13" t="str">
        <f>VLOOKUP(D519,'Matched Names'!$A$1:$C$52,3,FALSE)</f>
        <v xml:space="preserve">LOWES MLXP VAN ONE WA|   </v>
      </c>
      <c r="K519" t="str">
        <f t="shared" si="8"/>
        <v>LOWES MLXP VAN ONE WA| 4566030103</v>
      </c>
      <c r="L519" s="17">
        <f>IFERROR(VLOOKUP($K519,wiz[[Lanes]:[Min FRQT Load Check Lane]],2,FALSE),"n/a")</f>
        <v>8</v>
      </c>
      <c r="M519" s="17">
        <f>IFERROR(VLOOKUP($K519,wiz[[Lanes]:[Min FRQT Load Check Lane]],3,FALSE),"n/a")</f>
        <v>1.93</v>
      </c>
      <c r="N519" s="17">
        <f>IFERROR(VLOOKUP($K519,wiz[[Lanes]:[Min FRQT Load Check Lane]],4,FALSE),"n/a")</f>
        <v>0.21</v>
      </c>
      <c r="O519" s="17">
        <f>IFERROR(VLOOKUP($K519,wiz[[Lanes]:[Min FRQT Load Check Lane]],5,FALSE),"n/a")</f>
        <v>405</v>
      </c>
      <c r="P519" s="17">
        <f>IFERROR(VLOOKUP($K519,wiz[[Lanes]:[Min FRQT Load Check Lane]],6,FALSE),"n/a")</f>
        <v>0.86</v>
      </c>
      <c r="Q519" s="17">
        <f>IFERROR(VLOOKUP($K519,wiz[[Lanes]:[Min FRQT Load Check Lane]],7,FALSE),"n/a")</f>
        <v>89</v>
      </c>
      <c r="R519" s="17">
        <f>IFERROR(VLOOKUP($K519,wiz[[Lanes]:[Min FRQT Load Check Lane]],8,FALSE),"n/a")</f>
        <v>0.31</v>
      </c>
      <c r="S519" s="17">
        <f>IFERROR(VLOOKUP($K519,wiz[[Lanes]:[Min FRQT Load Check Lane]],9,FALSE),"n/a")</f>
        <v>-1</v>
      </c>
      <c r="T519" s="17">
        <f>IFERROR(VLOOKUP($K519,wiz[[Lanes]:[Min FRQT Load Check Lane]],10,FALSE),"n/a")</f>
        <v>-125</v>
      </c>
      <c r="U519" s="17">
        <f>IFERROR(VLOOKUP($K519,wiz[[Lanes]:[Min FRQT Load Check Lane]],11,FALSE),"n/a")</f>
        <v>6</v>
      </c>
      <c r="V519" s="17">
        <f>IFERROR(VLOOKUP($K519,wiz[[Lanes]:[Min FRQT Load Check Lane]],12,FALSE),"n/a")</f>
        <v>114</v>
      </c>
      <c r="W519" s="17">
        <f>IFERROR(VLOOKUP($K519,wiz[[Lanes]:[Min FRQT Load Check Lane]],13,FALSE),"n/a")</f>
        <v>-5</v>
      </c>
    </row>
    <row r="520" spans="2:23" x14ac:dyDescent="0.3">
      <c r="B520" s="13" t="s">
        <v>3513</v>
      </c>
      <c r="C520" s="13" t="s">
        <v>3410</v>
      </c>
      <c r="D520" s="13" t="s">
        <v>2549</v>
      </c>
      <c r="E520" s="13" t="s">
        <v>3514</v>
      </c>
      <c r="F520" s="13">
        <v>46168</v>
      </c>
      <c r="G520" s="13" t="s">
        <v>3155</v>
      </c>
      <c r="H520" s="13">
        <v>30103</v>
      </c>
      <c r="I520" s="13">
        <v>9718.5</v>
      </c>
      <c r="J520" s="13" t="str">
        <f>VLOOKUP(D520,'Matched Names'!$A$1:$C$52,3,FALSE)</f>
        <v xml:space="preserve">LOWES MLXP VAN ONE WA|   </v>
      </c>
      <c r="K520" t="str">
        <f t="shared" si="8"/>
        <v>LOWES MLXP VAN ONE WA| 4616830103</v>
      </c>
      <c r="L520" s="17">
        <f>IFERROR(VLOOKUP($K520,wiz[[Lanes]:[Min FRQT Load Check Lane]],2,FALSE),"n/a")</f>
        <v>16</v>
      </c>
      <c r="M520" s="17">
        <f>IFERROR(VLOOKUP($K520,wiz[[Lanes]:[Min FRQT Load Check Lane]],3,FALSE),"n/a")</f>
        <v>1.9</v>
      </c>
      <c r="N520" s="17">
        <f>IFERROR(VLOOKUP($K520,wiz[[Lanes]:[Min FRQT Load Check Lane]],4,FALSE),"n/a")</f>
        <v>0.21</v>
      </c>
      <c r="O520" s="17">
        <f>IFERROR(VLOOKUP($K520,wiz[[Lanes]:[Min FRQT Load Check Lane]],5,FALSE),"n/a")</f>
        <v>465</v>
      </c>
      <c r="P520" s="17">
        <f>IFERROR(VLOOKUP($K520,wiz[[Lanes]:[Min FRQT Load Check Lane]],6,FALSE),"n/a")</f>
        <v>0.84</v>
      </c>
      <c r="Q520" s="17">
        <f>IFERROR(VLOOKUP($K520,wiz[[Lanes]:[Min FRQT Load Check Lane]],7,FALSE),"n/a")</f>
        <v>40</v>
      </c>
      <c r="R520" s="17">
        <f>IFERROR(VLOOKUP($K520,wiz[[Lanes]:[Min FRQT Load Check Lane]],8,FALSE),"n/a")</f>
        <v>0.27</v>
      </c>
      <c r="S520" s="17">
        <f>IFERROR(VLOOKUP($K520,wiz[[Lanes]:[Min FRQT Load Check Lane]],9,FALSE),"n/a")</f>
        <v>12</v>
      </c>
      <c r="T520" s="17">
        <f>IFERROR(VLOOKUP($K520,wiz[[Lanes]:[Min FRQT Load Check Lane]],10,FALSE),"n/a")</f>
        <v>-42</v>
      </c>
      <c r="U520" s="17">
        <f>IFERROR(VLOOKUP($K520,wiz[[Lanes]:[Min FRQT Load Check Lane]],11,FALSE),"n/a")</f>
        <v>30</v>
      </c>
      <c r="V520" s="17">
        <f>IFERROR(VLOOKUP($K520,wiz[[Lanes]:[Min FRQT Load Check Lane]],12,FALSE),"n/a")</f>
        <v>79</v>
      </c>
      <c r="W520" s="17">
        <f>IFERROR(VLOOKUP($K520,wiz[[Lanes]:[Min FRQT Load Check Lane]],13,FALSE),"n/a")</f>
        <v>67</v>
      </c>
    </row>
    <row r="521" spans="2:23" x14ac:dyDescent="0.3">
      <c r="B521" s="13" t="s">
        <v>3515</v>
      </c>
      <c r="C521" s="13" t="s">
        <v>3410</v>
      </c>
      <c r="D521" s="13" t="s">
        <v>2549</v>
      </c>
      <c r="E521" s="13" t="s">
        <v>3516</v>
      </c>
      <c r="F521" s="13">
        <v>44460</v>
      </c>
      <c r="G521" s="13" t="s">
        <v>3148</v>
      </c>
      <c r="H521" s="13">
        <v>27405</v>
      </c>
      <c r="I521" s="13">
        <v>3502.08</v>
      </c>
      <c r="J521" s="13" t="str">
        <f>VLOOKUP(D521,'Matched Names'!$A$1:$C$52,3,FALSE)</f>
        <v xml:space="preserve">LOWES MLXP VAN ONE WA|   </v>
      </c>
      <c r="K521" t="str">
        <f t="shared" si="8"/>
        <v>LOWES MLXP VAN ONE WA| 4446027405</v>
      </c>
      <c r="L521" s="17" t="str">
        <f>IFERROR(VLOOKUP($K521,wiz[[Lanes]:[Min FRQT Load Check Lane]],2,FALSE),"n/a")</f>
        <v>n/a</v>
      </c>
      <c r="M521" s="17" t="str">
        <f>IFERROR(VLOOKUP($K521,wiz[[Lanes]:[Min FRQT Load Check Lane]],3,FALSE),"n/a")</f>
        <v>n/a</v>
      </c>
      <c r="N521" s="17" t="str">
        <f>IFERROR(VLOOKUP($K521,wiz[[Lanes]:[Min FRQT Load Check Lane]],4,FALSE),"n/a")</f>
        <v>n/a</v>
      </c>
      <c r="O521" s="17" t="str">
        <f>IFERROR(VLOOKUP($K521,wiz[[Lanes]:[Min FRQT Load Check Lane]],5,FALSE),"n/a")</f>
        <v>n/a</v>
      </c>
      <c r="P521" s="17" t="str">
        <f>IFERROR(VLOOKUP($K521,wiz[[Lanes]:[Min FRQT Load Check Lane]],6,FALSE),"n/a")</f>
        <v>n/a</v>
      </c>
      <c r="Q521" s="17" t="str">
        <f>IFERROR(VLOOKUP($K521,wiz[[Lanes]:[Min FRQT Load Check Lane]],7,FALSE),"n/a")</f>
        <v>n/a</v>
      </c>
      <c r="R521" s="17" t="str">
        <f>IFERROR(VLOOKUP($K521,wiz[[Lanes]:[Min FRQT Load Check Lane]],8,FALSE),"n/a")</f>
        <v>n/a</v>
      </c>
      <c r="S521" s="17" t="str">
        <f>IFERROR(VLOOKUP($K521,wiz[[Lanes]:[Min FRQT Load Check Lane]],9,FALSE),"n/a")</f>
        <v>n/a</v>
      </c>
      <c r="T521" s="17" t="str">
        <f>IFERROR(VLOOKUP($K521,wiz[[Lanes]:[Min FRQT Load Check Lane]],10,FALSE),"n/a")</f>
        <v>n/a</v>
      </c>
      <c r="U521" s="17" t="str">
        <f>IFERROR(VLOOKUP($K521,wiz[[Lanes]:[Min FRQT Load Check Lane]],11,FALSE),"n/a")</f>
        <v>n/a</v>
      </c>
      <c r="V521" s="17" t="str">
        <f>IFERROR(VLOOKUP($K521,wiz[[Lanes]:[Min FRQT Load Check Lane]],12,FALSE),"n/a")</f>
        <v>n/a</v>
      </c>
      <c r="W521" s="17" t="str">
        <f>IFERROR(VLOOKUP($K521,wiz[[Lanes]:[Min FRQT Load Check Lane]],13,FALSE),"n/a")</f>
        <v>n/a</v>
      </c>
    </row>
    <row r="522" spans="2:23" x14ac:dyDescent="0.3">
      <c r="B522" s="13" t="s">
        <v>3517</v>
      </c>
      <c r="C522" s="13" t="s">
        <v>3410</v>
      </c>
      <c r="D522" s="13" t="s">
        <v>2549</v>
      </c>
      <c r="E522" s="13" t="s">
        <v>3518</v>
      </c>
      <c r="F522" s="13">
        <v>38666</v>
      </c>
      <c r="G522" s="13" t="s">
        <v>3419</v>
      </c>
      <c r="H522" s="13">
        <v>47265</v>
      </c>
      <c r="I522" s="13">
        <v>1106.3</v>
      </c>
      <c r="J522" s="13" t="str">
        <f>VLOOKUP(D522,'Matched Names'!$A$1:$C$52,3,FALSE)</f>
        <v xml:space="preserve">LOWES MLXP VAN ONE WA|   </v>
      </c>
      <c r="K522" t="str">
        <f t="shared" si="8"/>
        <v>LOWES MLXP VAN ONE WA| 3866647265</v>
      </c>
      <c r="L522" s="17" t="str">
        <f>IFERROR(VLOOKUP($K522,wiz[[Lanes]:[Min FRQT Load Check Lane]],2,FALSE),"n/a")</f>
        <v>n/a</v>
      </c>
      <c r="M522" s="17" t="str">
        <f>IFERROR(VLOOKUP($K522,wiz[[Lanes]:[Min FRQT Load Check Lane]],3,FALSE),"n/a")</f>
        <v>n/a</v>
      </c>
      <c r="N522" s="17" t="str">
        <f>IFERROR(VLOOKUP($K522,wiz[[Lanes]:[Min FRQT Load Check Lane]],4,FALSE),"n/a")</f>
        <v>n/a</v>
      </c>
      <c r="O522" s="17" t="str">
        <f>IFERROR(VLOOKUP($K522,wiz[[Lanes]:[Min FRQT Load Check Lane]],5,FALSE),"n/a")</f>
        <v>n/a</v>
      </c>
      <c r="P522" s="17" t="str">
        <f>IFERROR(VLOOKUP($K522,wiz[[Lanes]:[Min FRQT Load Check Lane]],6,FALSE),"n/a")</f>
        <v>n/a</v>
      </c>
      <c r="Q522" s="17" t="str">
        <f>IFERROR(VLOOKUP($K522,wiz[[Lanes]:[Min FRQT Load Check Lane]],7,FALSE),"n/a")</f>
        <v>n/a</v>
      </c>
      <c r="R522" s="17" t="str">
        <f>IFERROR(VLOOKUP($K522,wiz[[Lanes]:[Min FRQT Load Check Lane]],8,FALSE),"n/a")</f>
        <v>n/a</v>
      </c>
      <c r="S522" s="17" t="str">
        <f>IFERROR(VLOOKUP($K522,wiz[[Lanes]:[Min FRQT Load Check Lane]],9,FALSE),"n/a")</f>
        <v>n/a</v>
      </c>
      <c r="T522" s="17" t="str">
        <f>IFERROR(VLOOKUP($K522,wiz[[Lanes]:[Min FRQT Load Check Lane]],10,FALSE),"n/a")</f>
        <v>n/a</v>
      </c>
      <c r="U522" s="17" t="str">
        <f>IFERROR(VLOOKUP($K522,wiz[[Lanes]:[Min FRQT Load Check Lane]],11,FALSE),"n/a")</f>
        <v>n/a</v>
      </c>
      <c r="V522" s="17" t="str">
        <f>IFERROR(VLOOKUP($K522,wiz[[Lanes]:[Min FRQT Load Check Lane]],12,FALSE),"n/a")</f>
        <v>n/a</v>
      </c>
      <c r="W522" s="17" t="str">
        <f>IFERROR(VLOOKUP($K522,wiz[[Lanes]:[Min FRQT Load Check Lane]],13,FALSE),"n/a")</f>
        <v>n/a</v>
      </c>
    </row>
    <row r="523" spans="2:23" x14ac:dyDescent="0.3">
      <c r="B523" s="13" t="s">
        <v>3519</v>
      </c>
      <c r="C523" s="13" t="s">
        <v>3410</v>
      </c>
      <c r="D523" s="13" t="s">
        <v>2549</v>
      </c>
      <c r="E523" s="13" t="s">
        <v>3139</v>
      </c>
      <c r="F523" s="13">
        <v>44875</v>
      </c>
      <c r="G523" s="13" t="s">
        <v>2954</v>
      </c>
      <c r="H523" s="13">
        <v>28625</v>
      </c>
      <c r="I523" s="13">
        <v>3253.12</v>
      </c>
      <c r="J523" s="13" t="str">
        <f>VLOOKUP(D523,'Matched Names'!$A$1:$C$52,3,FALSE)</f>
        <v xml:space="preserve">LOWES MLXP VAN ONE WA|   </v>
      </c>
      <c r="K523" t="str">
        <f t="shared" si="8"/>
        <v>LOWES MLXP VAN ONE WA| 4487528625</v>
      </c>
      <c r="L523" s="17">
        <f>IFERROR(VLOOKUP($K523,wiz[[Lanes]:[Min FRQT Load Check Lane]],2,FALSE),"n/a")</f>
        <v>4</v>
      </c>
      <c r="M523" s="17">
        <f>IFERROR(VLOOKUP($K523,wiz[[Lanes]:[Min FRQT Load Check Lane]],3,FALSE),"n/a")</f>
        <v>1.84</v>
      </c>
      <c r="N523" s="17">
        <f>IFERROR(VLOOKUP($K523,wiz[[Lanes]:[Min FRQT Load Check Lane]],4,FALSE),"n/a")</f>
        <v>0.21</v>
      </c>
      <c r="O523" s="17">
        <f>IFERROR(VLOOKUP($K523,wiz[[Lanes]:[Min FRQT Load Check Lane]],5,FALSE),"n/a")</f>
        <v>442</v>
      </c>
      <c r="P523" s="17">
        <f>IFERROR(VLOOKUP($K523,wiz[[Lanes]:[Min FRQT Load Check Lane]],6,FALSE),"n/a")</f>
        <v>0.89</v>
      </c>
      <c r="Q523" s="17">
        <f>IFERROR(VLOOKUP($K523,wiz[[Lanes]:[Min FRQT Load Check Lane]],7,FALSE),"n/a")</f>
        <v>124</v>
      </c>
      <c r="R523" s="17">
        <f>IFERROR(VLOOKUP($K523,wiz[[Lanes]:[Min FRQT Load Check Lane]],8,FALSE),"n/a")</f>
        <v>0.35</v>
      </c>
      <c r="S523" s="17">
        <f>IFERROR(VLOOKUP($K523,wiz[[Lanes]:[Min FRQT Load Check Lane]],9,FALSE),"n/a")</f>
        <v>41</v>
      </c>
      <c r="T523" s="17">
        <f>IFERROR(VLOOKUP($K523,wiz[[Lanes]:[Min FRQT Load Check Lane]],10,FALSE),"n/a")</f>
        <v>-83</v>
      </c>
      <c r="U523" s="17">
        <f>IFERROR(VLOOKUP($K523,wiz[[Lanes]:[Min FRQT Load Check Lane]],11,FALSE),"n/a")</f>
        <v>-1</v>
      </c>
      <c r="V523" s="17">
        <f>IFERROR(VLOOKUP($K523,wiz[[Lanes]:[Min FRQT Load Check Lane]],12,FALSE),"n/a")</f>
        <v>-61</v>
      </c>
      <c r="W523" s="17">
        <f>IFERROR(VLOOKUP($K523,wiz[[Lanes]:[Min FRQT Load Check Lane]],13,FALSE),"n/a")</f>
        <v>-145</v>
      </c>
    </row>
    <row r="524" spans="2:23" x14ac:dyDescent="0.3">
      <c r="B524" s="13" t="s">
        <v>3520</v>
      </c>
      <c r="C524" s="13" t="s">
        <v>3410</v>
      </c>
      <c r="D524" s="13" t="s">
        <v>2549</v>
      </c>
      <c r="E524" s="13" t="s">
        <v>3521</v>
      </c>
      <c r="F524" s="13">
        <v>46628</v>
      </c>
      <c r="G524" s="13" t="s">
        <v>3155</v>
      </c>
      <c r="H524" s="13">
        <v>30103</v>
      </c>
      <c r="I524" s="13">
        <v>1133.6400000000001</v>
      </c>
      <c r="J524" s="13" t="str">
        <f>VLOOKUP(D524,'Matched Names'!$A$1:$C$52,3,FALSE)</f>
        <v xml:space="preserve">LOWES MLXP VAN ONE WA|   </v>
      </c>
      <c r="K524" t="str">
        <f t="shared" si="8"/>
        <v>LOWES MLXP VAN ONE WA| 4662830103</v>
      </c>
      <c r="L524" s="17" t="str">
        <f>IFERROR(VLOOKUP($K524,wiz[[Lanes]:[Min FRQT Load Check Lane]],2,FALSE),"n/a")</f>
        <v>n/a</v>
      </c>
      <c r="M524" s="17" t="str">
        <f>IFERROR(VLOOKUP($K524,wiz[[Lanes]:[Min FRQT Load Check Lane]],3,FALSE),"n/a")</f>
        <v>n/a</v>
      </c>
      <c r="N524" s="17" t="str">
        <f>IFERROR(VLOOKUP($K524,wiz[[Lanes]:[Min FRQT Load Check Lane]],4,FALSE),"n/a")</f>
        <v>n/a</v>
      </c>
      <c r="O524" s="17" t="str">
        <f>IFERROR(VLOOKUP($K524,wiz[[Lanes]:[Min FRQT Load Check Lane]],5,FALSE),"n/a")</f>
        <v>n/a</v>
      </c>
      <c r="P524" s="17" t="str">
        <f>IFERROR(VLOOKUP($K524,wiz[[Lanes]:[Min FRQT Load Check Lane]],6,FALSE),"n/a")</f>
        <v>n/a</v>
      </c>
      <c r="Q524" s="17" t="str">
        <f>IFERROR(VLOOKUP($K524,wiz[[Lanes]:[Min FRQT Load Check Lane]],7,FALSE),"n/a")</f>
        <v>n/a</v>
      </c>
      <c r="R524" s="17" t="str">
        <f>IFERROR(VLOOKUP($K524,wiz[[Lanes]:[Min FRQT Load Check Lane]],8,FALSE),"n/a")</f>
        <v>n/a</v>
      </c>
      <c r="S524" s="17" t="str">
        <f>IFERROR(VLOOKUP($K524,wiz[[Lanes]:[Min FRQT Load Check Lane]],9,FALSE),"n/a")</f>
        <v>n/a</v>
      </c>
      <c r="T524" s="17" t="str">
        <f>IFERROR(VLOOKUP($K524,wiz[[Lanes]:[Min FRQT Load Check Lane]],10,FALSE),"n/a")</f>
        <v>n/a</v>
      </c>
      <c r="U524" s="17" t="str">
        <f>IFERROR(VLOOKUP($K524,wiz[[Lanes]:[Min FRQT Load Check Lane]],11,FALSE),"n/a")</f>
        <v>n/a</v>
      </c>
      <c r="V524" s="17" t="str">
        <f>IFERROR(VLOOKUP($K524,wiz[[Lanes]:[Min FRQT Load Check Lane]],12,FALSE),"n/a")</f>
        <v>n/a</v>
      </c>
      <c r="W524" s="17" t="str">
        <f>IFERROR(VLOOKUP($K524,wiz[[Lanes]:[Min FRQT Load Check Lane]],13,FALSE),"n/a")</f>
        <v>n/a</v>
      </c>
    </row>
    <row r="525" spans="2:23" x14ac:dyDescent="0.3">
      <c r="B525" s="13" t="s">
        <v>3522</v>
      </c>
      <c r="C525" s="13" t="s">
        <v>3410</v>
      </c>
      <c r="D525" s="13" t="s">
        <v>2549</v>
      </c>
      <c r="E525" s="13" t="s">
        <v>3108</v>
      </c>
      <c r="F525" s="13">
        <v>38672</v>
      </c>
      <c r="G525" s="13" t="s">
        <v>2837</v>
      </c>
      <c r="H525" s="13">
        <v>45840</v>
      </c>
      <c r="I525" s="13">
        <v>2434.56</v>
      </c>
      <c r="J525" s="13" t="str">
        <f>VLOOKUP(D525,'Matched Names'!$A$1:$C$52,3,FALSE)</f>
        <v xml:space="preserve">LOWES MLXP VAN ONE WA|   </v>
      </c>
      <c r="K525" t="str">
        <f t="shared" si="8"/>
        <v>LOWES MLXP VAN ONE WA| 3867245840</v>
      </c>
      <c r="L525" s="17" t="str">
        <f>IFERROR(VLOOKUP($K525,wiz[[Lanes]:[Min FRQT Load Check Lane]],2,FALSE),"n/a")</f>
        <v>n/a</v>
      </c>
      <c r="M525" s="17" t="str">
        <f>IFERROR(VLOOKUP($K525,wiz[[Lanes]:[Min FRQT Load Check Lane]],3,FALSE),"n/a")</f>
        <v>n/a</v>
      </c>
      <c r="N525" s="17" t="str">
        <f>IFERROR(VLOOKUP($K525,wiz[[Lanes]:[Min FRQT Load Check Lane]],4,FALSE),"n/a")</f>
        <v>n/a</v>
      </c>
      <c r="O525" s="17" t="str">
        <f>IFERROR(VLOOKUP($K525,wiz[[Lanes]:[Min FRQT Load Check Lane]],5,FALSE),"n/a")</f>
        <v>n/a</v>
      </c>
      <c r="P525" s="17" t="str">
        <f>IFERROR(VLOOKUP($K525,wiz[[Lanes]:[Min FRQT Load Check Lane]],6,FALSE),"n/a")</f>
        <v>n/a</v>
      </c>
      <c r="Q525" s="17" t="str">
        <f>IFERROR(VLOOKUP($K525,wiz[[Lanes]:[Min FRQT Load Check Lane]],7,FALSE),"n/a")</f>
        <v>n/a</v>
      </c>
      <c r="R525" s="17" t="str">
        <f>IFERROR(VLOOKUP($K525,wiz[[Lanes]:[Min FRQT Load Check Lane]],8,FALSE),"n/a")</f>
        <v>n/a</v>
      </c>
      <c r="S525" s="17" t="str">
        <f>IFERROR(VLOOKUP($K525,wiz[[Lanes]:[Min FRQT Load Check Lane]],9,FALSE),"n/a")</f>
        <v>n/a</v>
      </c>
      <c r="T525" s="17" t="str">
        <f>IFERROR(VLOOKUP($K525,wiz[[Lanes]:[Min FRQT Load Check Lane]],10,FALSE),"n/a")</f>
        <v>n/a</v>
      </c>
      <c r="U525" s="17" t="str">
        <f>IFERROR(VLOOKUP($K525,wiz[[Lanes]:[Min FRQT Load Check Lane]],11,FALSE),"n/a")</f>
        <v>n/a</v>
      </c>
      <c r="V525" s="17" t="str">
        <f>IFERROR(VLOOKUP($K525,wiz[[Lanes]:[Min FRQT Load Check Lane]],12,FALSE),"n/a")</f>
        <v>n/a</v>
      </c>
      <c r="W525" s="17" t="str">
        <f>IFERROR(VLOOKUP($K525,wiz[[Lanes]:[Min FRQT Load Check Lane]],13,FALSE),"n/a")</f>
        <v>n/a</v>
      </c>
    </row>
    <row r="526" spans="2:23" x14ac:dyDescent="0.3">
      <c r="B526" s="13" t="s">
        <v>3523</v>
      </c>
      <c r="C526" s="13" t="s">
        <v>3410</v>
      </c>
      <c r="D526" s="13" t="s">
        <v>2549</v>
      </c>
      <c r="E526" s="13" t="s">
        <v>3108</v>
      </c>
      <c r="F526" s="13">
        <v>38672</v>
      </c>
      <c r="G526" s="13" t="s">
        <v>3413</v>
      </c>
      <c r="H526" s="13">
        <v>27831</v>
      </c>
      <c r="I526" s="13">
        <v>1595.88</v>
      </c>
      <c r="J526" s="13" t="str">
        <f>VLOOKUP(D526,'Matched Names'!$A$1:$C$52,3,FALSE)</f>
        <v xml:space="preserve">LOWES MLXP VAN ONE WA|   </v>
      </c>
      <c r="K526" t="str">
        <f t="shared" si="8"/>
        <v>LOWES MLXP VAN ONE WA| 3867227831</v>
      </c>
      <c r="L526" s="17" t="str">
        <f>IFERROR(VLOOKUP($K526,wiz[[Lanes]:[Min FRQT Load Check Lane]],2,FALSE),"n/a")</f>
        <v>n/a</v>
      </c>
      <c r="M526" s="17" t="str">
        <f>IFERROR(VLOOKUP($K526,wiz[[Lanes]:[Min FRQT Load Check Lane]],3,FALSE),"n/a")</f>
        <v>n/a</v>
      </c>
      <c r="N526" s="17" t="str">
        <f>IFERROR(VLOOKUP($K526,wiz[[Lanes]:[Min FRQT Load Check Lane]],4,FALSE),"n/a")</f>
        <v>n/a</v>
      </c>
      <c r="O526" s="17" t="str">
        <f>IFERROR(VLOOKUP($K526,wiz[[Lanes]:[Min FRQT Load Check Lane]],5,FALSE),"n/a")</f>
        <v>n/a</v>
      </c>
      <c r="P526" s="17" t="str">
        <f>IFERROR(VLOOKUP($K526,wiz[[Lanes]:[Min FRQT Load Check Lane]],6,FALSE),"n/a")</f>
        <v>n/a</v>
      </c>
      <c r="Q526" s="17" t="str">
        <f>IFERROR(VLOOKUP($K526,wiz[[Lanes]:[Min FRQT Load Check Lane]],7,FALSE),"n/a")</f>
        <v>n/a</v>
      </c>
      <c r="R526" s="17" t="str">
        <f>IFERROR(VLOOKUP($K526,wiz[[Lanes]:[Min FRQT Load Check Lane]],8,FALSE),"n/a")</f>
        <v>n/a</v>
      </c>
      <c r="S526" s="17" t="str">
        <f>IFERROR(VLOOKUP($K526,wiz[[Lanes]:[Min FRQT Load Check Lane]],9,FALSE),"n/a")</f>
        <v>n/a</v>
      </c>
      <c r="T526" s="17" t="str">
        <f>IFERROR(VLOOKUP($K526,wiz[[Lanes]:[Min FRQT Load Check Lane]],10,FALSE),"n/a")</f>
        <v>n/a</v>
      </c>
      <c r="U526" s="17" t="str">
        <f>IFERROR(VLOOKUP($K526,wiz[[Lanes]:[Min FRQT Load Check Lane]],11,FALSE),"n/a")</f>
        <v>n/a</v>
      </c>
      <c r="V526" s="17" t="str">
        <f>IFERROR(VLOOKUP($K526,wiz[[Lanes]:[Min FRQT Load Check Lane]],12,FALSE),"n/a")</f>
        <v>n/a</v>
      </c>
      <c r="W526" s="17" t="str">
        <f>IFERROR(VLOOKUP($K526,wiz[[Lanes]:[Min FRQT Load Check Lane]],13,FALSE),"n/a")</f>
        <v>n/a</v>
      </c>
    </row>
    <row r="527" spans="2:23" x14ac:dyDescent="0.3">
      <c r="B527" s="13" t="s">
        <v>3524</v>
      </c>
      <c r="C527" s="13" t="s">
        <v>3410</v>
      </c>
      <c r="D527" s="13" t="s">
        <v>2549</v>
      </c>
      <c r="E527" s="13" t="s">
        <v>3108</v>
      </c>
      <c r="F527" s="13">
        <v>38672</v>
      </c>
      <c r="G527" s="13" t="s">
        <v>2955</v>
      </c>
      <c r="H527" s="13">
        <v>61102</v>
      </c>
      <c r="I527" s="13">
        <v>1017</v>
      </c>
      <c r="J527" s="13" t="str">
        <f>VLOOKUP(D527,'Matched Names'!$A$1:$C$52,3,FALSE)</f>
        <v xml:space="preserve">LOWES MLXP VAN ONE WA|   </v>
      </c>
      <c r="K527" t="str">
        <f t="shared" si="8"/>
        <v>LOWES MLXP VAN ONE WA| 3867261102</v>
      </c>
      <c r="L527" s="17" t="str">
        <f>IFERROR(VLOOKUP($K527,wiz[[Lanes]:[Min FRQT Load Check Lane]],2,FALSE),"n/a")</f>
        <v>n/a</v>
      </c>
      <c r="M527" s="17" t="str">
        <f>IFERROR(VLOOKUP($K527,wiz[[Lanes]:[Min FRQT Load Check Lane]],3,FALSE),"n/a")</f>
        <v>n/a</v>
      </c>
      <c r="N527" s="17" t="str">
        <f>IFERROR(VLOOKUP($K527,wiz[[Lanes]:[Min FRQT Load Check Lane]],4,FALSE),"n/a")</f>
        <v>n/a</v>
      </c>
      <c r="O527" s="17" t="str">
        <f>IFERROR(VLOOKUP($K527,wiz[[Lanes]:[Min FRQT Load Check Lane]],5,FALSE),"n/a")</f>
        <v>n/a</v>
      </c>
      <c r="P527" s="17" t="str">
        <f>IFERROR(VLOOKUP($K527,wiz[[Lanes]:[Min FRQT Load Check Lane]],6,FALSE),"n/a")</f>
        <v>n/a</v>
      </c>
      <c r="Q527" s="17" t="str">
        <f>IFERROR(VLOOKUP($K527,wiz[[Lanes]:[Min FRQT Load Check Lane]],7,FALSE),"n/a")</f>
        <v>n/a</v>
      </c>
      <c r="R527" s="17" t="str">
        <f>IFERROR(VLOOKUP($K527,wiz[[Lanes]:[Min FRQT Load Check Lane]],8,FALSE),"n/a")</f>
        <v>n/a</v>
      </c>
      <c r="S527" s="17" t="str">
        <f>IFERROR(VLOOKUP($K527,wiz[[Lanes]:[Min FRQT Load Check Lane]],9,FALSE),"n/a")</f>
        <v>n/a</v>
      </c>
      <c r="T527" s="17" t="str">
        <f>IFERROR(VLOOKUP($K527,wiz[[Lanes]:[Min FRQT Load Check Lane]],10,FALSE),"n/a")</f>
        <v>n/a</v>
      </c>
      <c r="U527" s="17" t="str">
        <f>IFERROR(VLOOKUP($K527,wiz[[Lanes]:[Min FRQT Load Check Lane]],11,FALSE),"n/a")</f>
        <v>n/a</v>
      </c>
      <c r="V527" s="17" t="str">
        <f>IFERROR(VLOOKUP($K527,wiz[[Lanes]:[Min FRQT Load Check Lane]],12,FALSE),"n/a")</f>
        <v>n/a</v>
      </c>
      <c r="W527" s="17" t="str">
        <f>IFERROR(VLOOKUP($K527,wiz[[Lanes]:[Min FRQT Load Check Lane]],13,FALSE),"n/a")</f>
        <v>n/a</v>
      </c>
    </row>
    <row r="528" spans="2:23" x14ac:dyDescent="0.3">
      <c r="B528" s="13" t="s">
        <v>3525</v>
      </c>
      <c r="C528" s="13" t="s">
        <v>3410</v>
      </c>
      <c r="D528" s="13" t="s">
        <v>2549</v>
      </c>
      <c r="E528" s="13" t="s">
        <v>3108</v>
      </c>
      <c r="F528" s="13">
        <v>38671</v>
      </c>
      <c r="G528" s="13" t="s">
        <v>2954</v>
      </c>
      <c r="H528" s="13">
        <v>28625</v>
      </c>
      <c r="I528" s="13">
        <v>9354.24</v>
      </c>
      <c r="J528" s="13" t="str">
        <f>VLOOKUP(D528,'Matched Names'!$A$1:$C$52,3,FALSE)</f>
        <v xml:space="preserve">LOWES MLXP VAN ONE WA|   </v>
      </c>
      <c r="K528" t="str">
        <f t="shared" si="8"/>
        <v>LOWES MLXP VAN ONE WA| 3867128625</v>
      </c>
      <c r="L528" s="17">
        <f>IFERROR(VLOOKUP($K528,wiz[[Lanes]:[Min FRQT Load Check Lane]],2,FALSE),"n/a")</f>
        <v>10</v>
      </c>
      <c r="M528" s="17">
        <f>IFERROR(VLOOKUP($K528,wiz[[Lanes]:[Min FRQT Load Check Lane]],3,FALSE),"n/a")</f>
        <v>1.92</v>
      </c>
      <c r="N528" s="17">
        <f>IFERROR(VLOOKUP($K528,wiz[[Lanes]:[Min FRQT Load Check Lane]],4,FALSE),"n/a")</f>
        <v>0.21</v>
      </c>
      <c r="O528" s="17">
        <f>IFERROR(VLOOKUP($K528,wiz[[Lanes]:[Min FRQT Load Check Lane]],5,FALSE),"n/a")</f>
        <v>609</v>
      </c>
      <c r="P528" s="17">
        <f>IFERROR(VLOOKUP($K528,wiz[[Lanes]:[Min FRQT Load Check Lane]],6,FALSE),"n/a")</f>
        <v>1.28</v>
      </c>
      <c r="Q528" s="17">
        <f>IFERROR(VLOOKUP($K528,wiz[[Lanes]:[Min FRQT Load Check Lane]],7,FALSE),"n/a")</f>
        <v>29</v>
      </c>
      <c r="R528" s="17">
        <f>IFERROR(VLOOKUP($K528,wiz[[Lanes]:[Min FRQT Load Check Lane]],8,FALSE),"n/a")</f>
        <v>0.27</v>
      </c>
      <c r="S528" s="17">
        <f>IFERROR(VLOOKUP($K528,wiz[[Lanes]:[Min FRQT Load Check Lane]],9,FALSE),"n/a")</f>
        <v>-7</v>
      </c>
      <c r="T528" s="17">
        <f>IFERROR(VLOOKUP($K528,wiz[[Lanes]:[Min FRQT Load Check Lane]],10,FALSE),"n/a")</f>
        <v>51</v>
      </c>
      <c r="U528" s="17">
        <f>IFERROR(VLOOKUP($K528,wiz[[Lanes]:[Min FRQT Load Check Lane]],11,FALSE),"n/a")</f>
        <v>-16</v>
      </c>
      <c r="V528" s="17">
        <f>IFERROR(VLOOKUP($K528,wiz[[Lanes]:[Min FRQT Load Check Lane]],12,FALSE),"n/a")</f>
        <v>-117</v>
      </c>
      <c r="W528" s="17">
        <f>IFERROR(VLOOKUP($K528,wiz[[Lanes]:[Min FRQT Load Check Lane]],13,FALSE),"n/a")</f>
        <v>-82</v>
      </c>
    </row>
    <row r="529" spans="2:23" x14ac:dyDescent="0.3">
      <c r="B529" s="13" t="s">
        <v>3525</v>
      </c>
      <c r="C529" s="13" t="s">
        <v>3410</v>
      </c>
      <c r="D529" s="13" t="s">
        <v>2549</v>
      </c>
      <c r="E529" s="13" t="s">
        <v>3108</v>
      </c>
      <c r="F529" s="13">
        <v>38672</v>
      </c>
      <c r="G529" s="13" t="s">
        <v>2954</v>
      </c>
      <c r="H529" s="13">
        <v>28625</v>
      </c>
      <c r="I529" s="13">
        <v>2350.08</v>
      </c>
      <c r="J529" s="13" t="str">
        <f>VLOOKUP(D529,'Matched Names'!$A$1:$C$52,3,FALSE)</f>
        <v xml:space="preserve">LOWES MLXP VAN ONE WA|   </v>
      </c>
      <c r="K529" t="str">
        <f t="shared" si="8"/>
        <v>LOWES MLXP VAN ONE WA| 3867228625</v>
      </c>
      <c r="L529" s="17" t="str">
        <f>IFERROR(VLOOKUP($K529,wiz[[Lanes]:[Min FRQT Load Check Lane]],2,FALSE),"n/a")</f>
        <v>n/a</v>
      </c>
      <c r="M529" s="17" t="str">
        <f>IFERROR(VLOOKUP($K529,wiz[[Lanes]:[Min FRQT Load Check Lane]],3,FALSE),"n/a")</f>
        <v>n/a</v>
      </c>
      <c r="N529" s="17" t="str">
        <f>IFERROR(VLOOKUP($K529,wiz[[Lanes]:[Min FRQT Load Check Lane]],4,FALSE),"n/a")</f>
        <v>n/a</v>
      </c>
      <c r="O529" s="17" t="str">
        <f>IFERROR(VLOOKUP($K529,wiz[[Lanes]:[Min FRQT Load Check Lane]],5,FALSE),"n/a")</f>
        <v>n/a</v>
      </c>
      <c r="P529" s="17" t="str">
        <f>IFERROR(VLOOKUP($K529,wiz[[Lanes]:[Min FRQT Load Check Lane]],6,FALSE),"n/a")</f>
        <v>n/a</v>
      </c>
      <c r="Q529" s="17" t="str">
        <f>IFERROR(VLOOKUP($K529,wiz[[Lanes]:[Min FRQT Load Check Lane]],7,FALSE),"n/a")</f>
        <v>n/a</v>
      </c>
      <c r="R529" s="17" t="str">
        <f>IFERROR(VLOOKUP($K529,wiz[[Lanes]:[Min FRQT Load Check Lane]],8,FALSE),"n/a")</f>
        <v>n/a</v>
      </c>
      <c r="S529" s="17" t="str">
        <f>IFERROR(VLOOKUP($K529,wiz[[Lanes]:[Min FRQT Load Check Lane]],9,FALSE),"n/a")</f>
        <v>n/a</v>
      </c>
      <c r="T529" s="17" t="str">
        <f>IFERROR(VLOOKUP($K529,wiz[[Lanes]:[Min FRQT Load Check Lane]],10,FALSE),"n/a")</f>
        <v>n/a</v>
      </c>
      <c r="U529" s="17" t="str">
        <f>IFERROR(VLOOKUP($K529,wiz[[Lanes]:[Min FRQT Load Check Lane]],11,FALSE),"n/a")</f>
        <v>n/a</v>
      </c>
      <c r="V529" s="17" t="str">
        <f>IFERROR(VLOOKUP($K529,wiz[[Lanes]:[Min FRQT Load Check Lane]],12,FALSE),"n/a")</f>
        <v>n/a</v>
      </c>
      <c r="W529" s="17" t="str">
        <f>IFERROR(VLOOKUP($K529,wiz[[Lanes]:[Min FRQT Load Check Lane]],13,FALSE),"n/a")</f>
        <v>n/a</v>
      </c>
    </row>
    <row r="530" spans="2:23" x14ac:dyDescent="0.3">
      <c r="B530" s="13" t="s">
        <v>3526</v>
      </c>
      <c r="C530" s="13" t="s">
        <v>3410</v>
      </c>
      <c r="D530" s="13" t="s">
        <v>2549</v>
      </c>
      <c r="E530" s="13" t="s">
        <v>3527</v>
      </c>
      <c r="F530" s="13">
        <v>37388</v>
      </c>
      <c r="G530" s="13" t="s">
        <v>2837</v>
      </c>
      <c r="H530" s="13">
        <v>45840</v>
      </c>
      <c r="I530" s="13">
        <v>3354.72</v>
      </c>
      <c r="J530" s="13" t="str">
        <f>VLOOKUP(D530,'Matched Names'!$A$1:$C$52,3,FALSE)</f>
        <v xml:space="preserve">LOWES MLXP VAN ONE WA|   </v>
      </c>
      <c r="K530" t="str">
        <f t="shared" si="8"/>
        <v>LOWES MLXP VAN ONE WA| 3738845840</v>
      </c>
      <c r="L530" s="17" t="str">
        <f>IFERROR(VLOOKUP($K530,wiz[[Lanes]:[Min FRQT Load Check Lane]],2,FALSE),"n/a")</f>
        <v>n/a</v>
      </c>
      <c r="M530" s="17" t="str">
        <f>IFERROR(VLOOKUP($K530,wiz[[Lanes]:[Min FRQT Load Check Lane]],3,FALSE),"n/a")</f>
        <v>n/a</v>
      </c>
      <c r="N530" s="17" t="str">
        <f>IFERROR(VLOOKUP($K530,wiz[[Lanes]:[Min FRQT Load Check Lane]],4,FALSE),"n/a")</f>
        <v>n/a</v>
      </c>
      <c r="O530" s="17" t="str">
        <f>IFERROR(VLOOKUP($K530,wiz[[Lanes]:[Min FRQT Load Check Lane]],5,FALSE),"n/a")</f>
        <v>n/a</v>
      </c>
      <c r="P530" s="17" t="str">
        <f>IFERROR(VLOOKUP($K530,wiz[[Lanes]:[Min FRQT Load Check Lane]],6,FALSE),"n/a")</f>
        <v>n/a</v>
      </c>
      <c r="Q530" s="17" t="str">
        <f>IFERROR(VLOOKUP($K530,wiz[[Lanes]:[Min FRQT Load Check Lane]],7,FALSE),"n/a")</f>
        <v>n/a</v>
      </c>
      <c r="R530" s="17" t="str">
        <f>IFERROR(VLOOKUP($K530,wiz[[Lanes]:[Min FRQT Load Check Lane]],8,FALSE),"n/a")</f>
        <v>n/a</v>
      </c>
      <c r="S530" s="17" t="str">
        <f>IFERROR(VLOOKUP($K530,wiz[[Lanes]:[Min FRQT Load Check Lane]],9,FALSE),"n/a")</f>
        <v>n/a</v>
      </c>
      <c r="T530" s="17" t="str">
        <f>IFERROR(VLOOKUP($K530,wiz[[Lanes]:[Min FRQT Load Check Lane]],10,FALSE),"n/a")</f>
        <v>n/a</v>
      </c>
      <c r="U530" s="17" t="str">
        <f>IFERROR(VLOOKUP($K530,wiz[[Lanes]:[Min FRQT Load Check Lane]],11,FALSE),"n/a")</f>
        <v>n/a</v>
      </c>
      <c r="V530" s="17" t="str">
        <f>IFERROR(VLOOKUP($K530,wiz[[Lanes]:[Min FRQT Load Check Lane]],12,FALSE),"n/a")</f>
        <v>n/a</v>
      </c>
      <c r="W530" s="17" t="str">
        <f>IFERROR(VLOOKUP($K530,wiz[[Lanes]:[Min FRQT Load Check Lane]],13,FALSE),"n/a")</f>
        <v>n/a</v>
      </c>
    </row>
    <row r="531" spans="2:23" x14ac:dyDescent="0.3">
      <c r="B531" s="13" t="s">
        <v>3528</v>
      </c>
      <c r="C531" s="13" t="s">
        <v>3410</v>
      </c>
      <c r="D531" s="13" t="s">
        <v>2549</v>
      </c>
      <c r="E531" s="13" t="s">
        <v>3116</v>
      </c>
      <c r="F531" s="13">
        <v>38804</v>
      </c>
      <c r="G531" s="13" t="s">
        <v>2954</v>
      </c>
      <c r="H531" s="13">
        <v>28625</v>
      </c>
      <c r="I531" s="13">
        <v>4224</v>
      </c>
      <c r="J531" s="13" t="str">
        <f>VLOOKUP(D531,'Matched Names'!$A$1:$C$52,3,FALSE)</f>
        <v xml:space="preserve">LOWES MLXP VAN ONE WA|   </v>
      </c>
      <c r="K531" t="str">
        <f t="shared" si="8"/>
        <v>LOWES MLXP VAN ONE WA| 3880428625</v>
      </c>
      <c r="L531" s="17" t="str">
        <f>IFERROR(VLOOKUP($K531,wiz[[Lanes]:[Min FRQT Load Check Lane]],2,FALSE),"n/a")</f>
        <v>n/a</v>
      </c>
      <c r="M531" s="17" t="str">
        <f>IFERROR(VLOOKUP($K531,wiz[[Lanes]:[Min FRQT Load Check Lane]],3,FALSE),"n/a")</f>
        <v>n/a</v>
      </c>
      <c r="N531" s="17" t="str">
        <f>IFERROR(VLOOKUP($K531,wiz[[Lanes]:[Min FRQT Load Check Lane]],4,FALSE),"n/a")</f>
        <v>n/a</v>
      </c>
      <c r="O531" s="17" t="str">
        <f>IFERROR(VLOOKUP($K531,wiz[[Lanes]:[Min FRQT Load Check Lane]],5,FALSE),"n/a")</f>
        <v>n/a</v>
      </c>
      <c r="P531" s="17" t="str">
        <f>IFERROR(VLOOKUP($K531,wiz[[Lanes]:[Min FRQT Load Check Lane]],6,FALSE),"n/a")</f>
        <v>n/a</v>
      </c>
      <c r="Q531" s="17" t="str">
        <f>IFERROR(VLOOKUP($K531,wiz[[Lanes]:[Min FRQT Load Check Lane]],7,FALSE),"n/a")</f>
        <v>n/a</v>
      </c>
      <c r="R531" s="17" t="str">
        <f>IFERROR(VLOOKUP($K531,wiz[[Lanes]:[Min FRQT Load Check Lane]],8,FALSE),"n/a")</f>
        <v>n/a</v>
      </c>
      <c r="S531" s="17" t="str">
        <f>IFERROR(VLOOKUP($K531,wiz[[Lanes]:[Min FRQT Load Check Lane]],9,FALSE),"n/a")</f>
        <v>n/a</v>
      </c>
      <c r="T531" s="17" t="str">
        <f>IFERROR(VLOOKUP($K531,wiz[[Lanes]:[Min FRQT Load Check Lane]],10,FALSE),"n/a")</f>
        <v>n/a</v>
      </c>
      <c r="U531" s="17" t="str">
        <f>IFERROR(VLOOKUP($K531,wiz[[Lanes]:[Min FRQT Load Check Lane]],11,FALSE),"n/a")</f>
        <v>n/a</v>
      </c>
      <c r="V531" s="17" t="str">
        <f>IFERROR(VLOOKUP($K531,wiz[[Lanes]:[Min FRQT Load Check Lane]],12,FALSE),"n/a")</f>
        <v>n/a</v>
      </c>
      <c r="W531" s="17" t="str">
        <f>IFERROR(VLOOKUP($K531,wiz[[Lanes]:[Min FRQT Load Check Lane]],13,FALSE),"n/a")</f>
        <v>n/a</v>
      </c>
    </row>
    <row r="532" spans="2:23" x14ac:dyDescent="0.3">
      <c r="B532" s="13" t="s">
        <v>3529</v>
      </c>
      <c r="C532" s="13" t="s">
        <v>3410</v>
      </c>
      <c r="D532" s="13" t="s">
        <v>2549</v>
      </c>
      <c r="E532" s="13" t="s">
        <v>3530</v>
      </c>
      <c r="F532" s="13">
        <v>38261</v>
      </c>
      <c r="G532" s="13" t="s">
        <v>2955</v>
      </c>
      <c r="H532" s="13">
        <v>61102</v>
      </c>
      <c r="I532" s="13">
        <v>5631.92</v>
      </c>
      <c r="J532" s="13" t="str">
        <f>VLOOKUP(D532,'Matched Names'!$A$1:$C$52,3,FALSE)</f>
        <v xml:space="preserve">LOWES MLXP VAN ONE WA|   </v>
      </c>
      <c r="K532" t="str">
        <f t="shared" si="8"/>
        <v>LOWES MLXP VAN ONE WA| 3826161102</v>
      </c>
      <c r="L532" s="17" t="str">
        <f>IFERROR(VLOOKUP($K532,wiz[[Lanes]:[Min FRQT Load Check Lane]],2,FALSE),"n/a")</f>
        <v>n/a</v>
      </c>
      <c r="M532" s="17" t="str">
        <f>IFERROR(VLOOKUP($K532,wiz[[Lanes]:[Min FRQT Load Check Lane]],3,FALSE),"n/a")</f>
        <v>n/a</v>
      </c>
      <c r="N532" s="17" t="str">
        <f>IFERROR(VLOOKUP($K532,wiz[[Lanes]:[Min FRQT Load Check Lane]],4,FALSE),"n/a")</f>
        <v>n/a</v>
      </c>
      <c r="O532" s="17" t="str">
        <f>IFERROR(VLOOKUP($K532,wiz[[Lanes]:[Min FRQT Load Check Lane]],5,FALSE),"n/a")</f>
        <v>n/a</v>
      </c>
      <c r="P532" s="17" t="str">
        <f>IFERROR(VLOOKUP($K532,wiz[[Lanes]:[Min FRQT Load Check Lane]],6,FALSE),"n/a")</f>
        <v>n/a</v>
      </c>
      <c r="Q532" s="17" t="str">
        <f>IFERROR(VLOOKUP($K532,wiz[[Lanes]:[Min FRQT Load Check Lane]],7,FALSE),"n/a")</f>
        <v>n/a</v>
      </c>
      <c r="R532" s="17" t="str">
        <f>IFERROR(VLOOKUP($K532,wiz[[Lanes]:[Min FRQT Load Check Lane]],8,FALSE),"n/a")</f>
        <v>n/a</v>
      </c>
      <c r="S532" s="17" t="str">
        <f>IFERROR(VLOOKUP($K532,wiz[[Lanes]:[Min FRQT Load Check Lane]],9,FALSE),"n/a")</f>
        <v>n/a</v>
      </c>
      <c r="T532" s="17" t="str">
        <f>IFERROR(VLOOKUP($K532,wiz[[Lanes]:[Min FRQT Load Check Lane]],10,FALSE),"n/a")</f>
        <v>n/a</v>
      </c>
      <c r="U532" s="17" t="str">
        <f>IFERROR(VLOOKUP($K532,wiz[[Lanes]:[Min FRQT Load Check Lane]],11,FALSE),"n/a")</f>
        <v>n/a</v>
      </c>
      <c r="V532" s="17" t="str">
        <f>IFERROR(VLOOKUP($K532,wiz[[Lanes]:[Min FRQT Load Check Lane]],12,FALSE),"n/a")</f>
        <v>n/a</v>
      </c>
      <c r="W532" s="17" t="str">
        <f>IFERROR(VLOOKUP($K532,wiz[[Lanes]:[Min FRQT Load Check Lane]],13,FALSE),"n/a")</f>
        <v>n/a</v>
      </c>
    </row>
    <row r="533" spans="2:23" x14ac:dyDescent="0.3">
      <c r="B533" s="13" t="s">
        <v>3531</v>
      </c>
      <c r="C533" s="13" t="s">
        <v>3410</v>
      </c>
      <c r="D533" s="13" t="s">
        <v>2549</v>
      </c>
      <c r="E533" s="13" t="s">
        <v>3530</v>
      </c>
      <c r="F533" s="13">
        <v>38261</v>
      </c>
      <c r="G533" s="13" t="s">
        <v>2954</v>
      </c>
      <c r="H533" s="13">
        <v>28625</v>
      </c>
      <c r="I533" s="13">
        <v>2113.8000000000002</v>
      </c>
      <c r="J533" s="13" t="str">
        <f>VLOOKUP(D533,'Matched Names'!$A$1:$C$52,3,FALSE)</f>
        <v xml:space="preserve">LOWES MLXP VAN ONE WA|   </v>
      </c>
      <c r="K533" t="str">
        <f t="shared" si="8"/>
        <v>LOWES MLXP VAN ONE WA| 3826128625</v>
      </c>
      <c r="L533" s="17">
        <f>IFERROR(VLOOKUP($K533,wiz[[Lanes]:[Min FRQT Load Check Lane]],2,FALSE),"n/a")</f>
        <v>2</v>
      </c>
      <c r="M533" s="17">
        <f>IFERROR(VLOOKUP($K533,wiz[[Lanes]:[Min FRQT Load Check Lane]],3,FALSE),"n/a")</f>
        <v>1.95</v>
      </c>
      <c r="N533" s="17">
        <f>IFERROR(VLOOKUP($K533,wiz[[Lanes]:[Min FRQT Load Check Lane]],4,FALSE),"n/a")</f>
        <v>0.21</v>
      </c>
      <c r="O533" s="17">
        <f>IFERROR(VLOOKUP($K533,wiz[[Lanes]:[Min FRQT Load Check Lane]],5,FALSE),"n/a")</f>
        <v>542</v>
      </c>
      <c r="P533" s="17">
        <f>IFERROR(VLOOKUP($K533,wiz[[Lanes]:[Min FRQT Load Check Lane]],6,FALSE),"n/a")</f>
        <v>1.44</v>
      </c>
      <c r="Q533" s="17">
        <f>IFERROR(VLOOKUP($K533,wiz[[Lanes]:[Min FRQT Load Check Lane]],7,FALSE),"n/a")</f>
        <v>30</v>
      </c>
      <c r="R533" s="17">
        <f>IFERROR(VLOOKUP($K533,wiz[[Lanes]:[Min FRQT Load Check Lane]],8,FALSE),"n/a")</f>
        <v>0.25</v>
      </c>
      <c r="S533" s="17">
        <f>IFERROR(VLOOKUP($K533,wiz[[Lanes]:[Min FRQT Load Check Lane]],9,FALSE),"n/a")</f>
        <v>0</v>
      </c>
      <c r="T533" s="17">
        <f>IFERROR(VLOOKUP($K533,wiz[[Lanes]:[Min FRQT Load Check Lane]],10,FALSE),"n/a")</f>
        <v>-12</v>
      </c>
      <c r="U533" s="17">
        <f>IFERROR(VLOOKUP($K533,wiz[[Lanes]:[Min FRQT Load Check Lane]],11,FALSE),"n/a")</f>
        <v>-94</v>
      </c>
      <c r="V533" s="17">
        <f>IFERROR(VLOOKUP($K533,wiz[[Lanes]:[Min FRQT Load Check Lane]],12,FALSE),"n/a")</f>
        <v>-172</v>
      </c>
      <c r="W533" s="17">
        <f>IFERROR(VLOOKUP($K533,wiz[[Lanes]:[Min FRQT Load Check Lane]],13,FALSE),"n/a")</f>
        <v>-278</v>
      </c>
    </row>
    <row r="534" spans="2:23" x14ac:dyDescent="0.3">
      <c r="B534" s="13" t="s">
        <v>3532</v>
      </c>
      <c r="C534" s="13" t="s">
        <v>3410</v>
      </c>
      <c r="D534" s="13" t="s">
        <v>2549</v>
      </c>
      <c r="E534" s="13" t="s">
        <v>3533</v>
      </c>
      <c r="F534" s="13">
        <v>38879</v>
      </c>
      <c r="G534" s="13" t="s">
        <v>3155</v>
      </c>
      <c r="H534" s="13">
        <v>30103</v>
      </c>
      <c r="I534" s="13">
        <v>564.75</v>
      </c>
      <c r="J534" s="13" t="str">
        <f>VLOOKUP(D534,'Matched Names'!$A$1:$C$52,3,FALSE)</f>
        <v xml:space="preserve">LOWES MLXP VAN ONE WA|   </v>
      </c>
      <c r="K534" t="str">
        <f t="shared" si="8"/>
        <v>LOWES MLXP VAN ONE WA| 3887930103</v>
      </c>
      <c r="L534" s="17">
        <f>IFERROR(VLOOKUP($K534,wiz[[Lanes]:[Min FRQT Load Check Lane]],2,FALSE),"n/a")</f>
        <v>1</v>
      </c>
      <c r="M534" s="17">
        <f>IFERROR(VLOOKUP($K534,wiz[[Lanes]:[Min FRQT Load Check Lane]],3,FALSE),"n/a")</f>
        <v>2.25</v>
      </c>
      <c r="N534" s="17">
        <f>IFERROR(VLOOKUP($K534,wiz[[Lanes]:[Min FRQT Load Check Lane]],4,FALSE),"n/a")</f>
        <v>0.21</v>
      </c>
      <c r="O534" s="17">
        <f>IFERROR(VLOOKUP($K534,wiz[[Lanes]:[Min FRQT Load Check Lane]],5,FALSE),"n/a")</f>
        <v>251</v>
      </c>
      <c r="P534" s="17">
        <f>IFERROR(VLOOKUP($K534,wiz[[Lanes]:[Min FRQT Load Check Lane]],6,FALSE),"n/a")</f>
        <v>0.67</v>
      </c>
      <c r="Q534" s="17">
        <f>IFERROR(VLOOKUP($K534,wiz[[Lanes]:[Min FRQT Load Check Lane]],7,FALSE),"n/a")</f>
        <v>29</v>
      </c>
      <c r="R534" s="17">
        <f>IFERROR(VLOOKUP($K534,wiz[[Lanes]:[Min FRQT Load Check Lane]],8,FALSE),"n/a")</f>
        <v>0.25</v>
      </c>
      <c r="S534" s="17">
        <f>IFERROR(VLOOKUP($K534,wiz[[Lanes]:[Min FRQT Load Check Lane]],9,FALSE),"n/a")</f>
        <v>0</v>
      </c>
      <c r="T534" s="17">
        <f>IFERROR(VLOOKUP($K534,wiz[[Lanes]:[Min FRQT Load Check Lane]],10,FALSE),"n/a")</f>
        <v>-101</v>
      </c>
      <c r="U534" s="17">
        <f>IFERROR(VLOOKUP($K534,wiz[[Lanes]:[Min FRQT Load Check Lane]],11,FALSE),"n/a")</f>
        <v>-31</v>
      </c>
      <c r="V534" s="17">
        <f>IFERROR(VLOOKUP($K534,wiz[[Lanes]:[Min FRQT Load Check Lane]],12,FALSE),"n/a")</f>
        <v>-131</v>
      </c>
      <c r="W534" s="17">
        <f>IFERROR(VLOOKUP($K534,wiz[[Lanes]:[Min FRQT Load Check Lane]],13,FALSE),"n/a")</f>
        <v>-263</v>
      </c>
    </row>
    <row r="535" spans="2:23" x14ac:dyDescent="0.3">
      <c r="B535" s="13" t="s">
        <v>3534</v>
      </c>
      <c r="C535" s="13" t="s">
        <v>3410</v>
      </c>
      <c r="D535" s="13" t="s">
        <v>2549</v>
      </c>
      <c r="E535" s="13" t="s">
        <v>3533</v>
      </c>
      <c r="F535" s="13">
        <v>38879</v>
      </c>
      <c r="G535" s="13" t="s">
        <v>2837</v>
      </c>
      <c r="H535" s="13">
        <v>45840</v>
      </c>
      <c r="I535" s="13">
        <v>12612.6</v>
      </c>
      <c r="J535" s="13" t="str">
        <f>VLOOKUP(D535,'Matched Names'!$A$1:$C$52,3,FALSE)</f>
        <v xml:space="preserve">LOWES MLXP VAN ONE WA|   </v>
      </c>
      <c r="K535" t="str">
        <f t="shared" si="8"/>
        <v>LOWES MLXP VAN ONE WA| 3887945840</v>
      </c>
      <c r="L535" s="17" t="str">
        <f>IFERROR(VLOOKUP($K535,wiz[[Lanes]:[Min FRQT Load Check Lane]],2,FALSE),"n/a")</f>
        <v>n/a</v>
      </c>
      <c r="M535" s="17" t="str">
        <f>IFERROR(VLOOKUP($K535,wiz[[Lanes]:[Min FRQT Load Check Lane]],3,FALSE),"n/a")</f>
        <v>n/a</v>
      </c>
      <c r="N535" s="17" t="str">
        <f>IFERROR(VLOOKUP($K535,wiz[[Lanes]:[Min FRQT Load Check Lane]],4,FALSE),"n/a")</f>
        <v>n/a</v>
      </c>
      <c r="O535" s="17" t="str">
        <f>IFERROR(VLOOKUP($K535,wiz[[Lanes]:[Min FRQT Load Check Lane]],5,FALSE),"n/a")</f>
        <v>n/a</v>
      </c>
      <c r="P535" s="17" t="str">
        <f>IFERROR(VLOOKUP($K535,wiz[[Lanes]:[Min FRQT Load Check Lane]],6,FALSE),"n/a")</f>
        <v>n/a</v>
      </c>
      <c r="Q535" s="17" t="str">
        <f>IFERROR(VLOOKUP($K535,wiz[[Lanes]:[Min FRQT Load Check Lane]],7,FALSE),"n/a")</f>
        <v>n/a</v>
      </c>
      <c r="R535" s="17" t="str">
        <f>IFERROR(VLOOKUP($K535,wiz[[Lanes]:[Min FRQT Load Check Lane]],8,FALSE),"n/a")</f>
        <v>n/a</v>
      </c>
      <c r="S535" s="17" t="str">
        <f>IFERROR(VLOOKUP($K535,wiz[[Lanes]:[Min FRQT Load Check Lane]],9,FALSE),"n/a")</f>
        <v>n/a</v>
      </c>
      <c r="T535" s="17" t="str">
        <f>IFERROR(VLOOKUP($K535,wiz[[Lanes]:[Min FRQT Load Check Lane]],10,FALSE),"n/a")</f>
        <v>n/a</v>
      </c>
      <c r="U535" s="17" t="str">
        <f>IFERROR(VLOOKUP($K535,wiz[[Lanes]:[Min FRQT Load Check Lane]],11,FALSE),"n/a")</f>
        <v>n/a</v>
      </c>
      <c r="V535" s="17" t="str">
        <f>IFERROR(VLOOKUP($K535,wiz[[Lanes]:[Min FRQT Load Check Lane]],12,FALSE),"n/a")</f>
        <v>n/a</v>
      </c>
      <c r="W535" s="17" t="str">
        <f>IFERROR(VLOOKUP($K535,wiz[[Lanes]:[Min FRQT Load Check Lane]],13,FALSE),"n/a")</f>
        <v>n/a</v>
      </c>
    </row>
    <row r="536" spans="2:23" x14ac:dyDescent="0.3">
      <c r="B536" s="13" t="s">
        <v>3535</v>
      </c>
      <c r="C536" s="13" t="s">
        <v>3410</v>
      </c>
      <c r="D536" s="13" t="s">
        <v>2549</v>
      </c>
      <c r="E536" s="13" t="s">
        <v>3533</v>
      </c>
      <c r="F536" s="13">
        <v>38879</v>
      </c>
      <c r="G536" s="13" t="s">
        <v>3419</v>
      </c>
      <c r="H536" s="13">
        <v>47265</v>
      </c>
      <c r="I536" s="13">
        <v>710.4</v>
      </c>
      <c r="J536" s="13" t="str">
        <f>VLOOKUP(D536,'Matched Names'!$A$1:$C$52,3,FALSE)</f>
        <v xml:space="preserve">LOWES MLXP VAN ONE WA|   </v>
      </c>
      <c r="K536" t="str">
        <f t="shared" si="8"/>
        <v>LOWES MLXP VAN ONE WA| 3887947265</v>
      </c>
      <c r="L536" s="17" t="str">
        <f>IFERROR(VLOOKUP($K536,wiz[[Lanes]:[Min FRQT Load Check Lane]],2,FALSE),"n/a")</f>
        <v>n/a</v>
      </c>
      <c r="M536" s="17" t="str">
        <f>IFERROR(VLOOKUP($K536,wiz[[Lanes]:[Min FRQT Load Check Lane]],3,FALSE),"n/a")</f>
        <v>n/a</v>
      </c>
      <c r="N536" s="17" t="str">
        <f>IFERROR(VLOOKUP($K536,wiz[[Lanes]:[Min FRQT Load Check Lane]],4,FALSE),"n/a")</f>
        <v>n/a</v>
      </c>
      <c r="O536" s="17" t="str">
        <f>IFERROR(VLOOKUP($K536,wiz[[Lanes]:[Min FRQT Load Check Lane]],5,FALSE),"n/a")</f>
        <v>n/a</v>
      </c>
      <c r="P536" s="17" t="str">
        <f>IFERROR(VLOOKUP($K536,wiz[[Lanes]:[Min FRQT Load Check Lane]],6,FALSE),"n/a")</f>
        <v>n/a</v>
      </c>
      <c r="Q536" s="17" t="str">
        <f>IFERROR(VLOOKUP($K536,wiz[[Lanes]:[Min FRQT Load Check Lane]],7,FALSE),"n/a")</f>
        <v>n/a</v>
      </c>
      <c r="R536" s="17" t="str">
        <f>IFERROR(VLOOKUP($K536,wiz[[Lanes]:[Min FRQT Load Check Lane]],8,FALSE),"n/a")</f>
        <v>n/a</v>
      </c>
      <c r="S536" s="17" t="str">
        <f>IFERROR(VLOOKUP($K536,wiz[[Lanes]:[Min FRQT Load Check Lane]],9,FALSE),"n/a")</f>
        <v>n/a</v>
      </c>
      <c r="T536" s="17" t="str">
        <f>IFERROR(VLOOKUP($K536,wiz[[Lanes]:[Min FRQT Load Check Lane]],10,FALSE),"n/a")</f>
        <v>n/a</v>
      </c>
      <c r="U536" s="17" t="str">
        <f>IFERROR(VLOOKUP($K536,wiz[[Lanes]:[Min FRQT Load Check Lane]],11,FALSE),"n/a")</f>
        <v>n/a</v>
      </c>
      <c r="V536" s="17" t="str">
        <f>IFERROR(VLOOKUP($K536,wiz[[Lanes]:[Min FRQT Load Check Lane]],12,FALSE),"n/a")</f>
        <v>n/a</v>
      </c>
      <c r="W536" s="17" t="str">
        <f>IFERROR(VLOOKUP($K536,wiz[[Lanes]:[Min FRQT Load Check Lane]],13,FALSE),"n/a")</f>
        <v>n/a</v>
      </c>
    </row>
    <row r="537" spans="2:23" x14ac:dyDescent="0.3">
      <c r="B537" s="13" t="s">
        <v>3536</v>
      </c>
      <c r="C537" s="13" t="s">
        <v>3410</v>
      </c>
      <c r="D537" s="13" t="s">
        <v>2549</v>
      </c>
      <c r="E537" s="13" t="s">
        <v>3533</v>
      </c>
      <c r="F537" s="13">
        <v>38879</v>
      </c>
      <c r="G537" s="13" t="s">
        <v>2954</v>
      </c>
      <c r="H537" s="13">
        <v>28625</v>
      </c>
      <c r="I537" s="13">
        <v>17482.5</v>
      </c>
      <c r="J537" s="13" t="str">
        <f>VLOOKUP(D537,'Matched Names'!$A$1:$C$52,3,FALSE)</f>
        <v xml:space="preserve">LOWES MLXP VAN ONE WA|   </v>
      </c>
      <c r="K537" t="str">
        <f t="shared" si="8"/>
        <v>LOWES MLXP VAN ONE WA| 3887928625</v>
      </c>
      <c r="L537" s="17">
        <f>IFERROR(VLOOKUP($K537,wiz[[Lanes]:[Min FRQT Load Check Lane]],2,FALSE),"n/a")</f>
        <v>15</v>
      </c>
      <c r="M537" s="17">
        <f>IFERROR(VLOOKUP($K537,wiz[[Lanes]:[Min FRQT Load Check Lane]],3,FALSE),"n/a")</f>
        <v>2.1</v>
      </c>
      <c r="N537" s="17">
        <f>IFERROR(VLOOKUP($K537,wiz[[Lanes]:[Min FRQT Load Check Lane]],4,FALSE),"n/a")</f>
        <v>0.21</v>
      </c>
      <c r="O537" s="17">
        <f>IFERROR(VLOOKUP($K537,wiz[[Lanes]:[Min FRQT Load Check Lane]],5,FALSE),"n/a")</f>
        <v>555</v>
      </c>
      <c r="P537" s="17">
        <f>IFERROR(VLOOKUP($K537,wiz[[Lanes]:[Min FRQT Load Check Lane]],6,FALSE),"n/a")</f>
        <v>1.1399999999999999</v>
      </c>
      <c r="Q537" s="17">
        <f>IFERROR(VLOOKUP($K537,wiz[[Lanes]:[Min FRQT Load Check Lane]],7,FALSE),"n/a")</f>
        <v>74</v>
      </c>
      <c r="R537" s="17">
        <f>IFERROR(VLOOKUP($K537,wiz[[Lanes]:[Min FRQT Load Check Lane]],8,FALSE),"n/a")</f>
        <v>0.31</v>
      </c>
      <c r="S537" s="17">
        <f>IFERROR(VLOOKUP($K537,wiz[[Lanes]:[Min FRQT Load Check Lane]],9,FALSE),"n/a")</f>
        <v>0</v>
      </c>
      <c r="T537" s="17">
        <f>IFERROR(VLOOKUP($K537,wiz[[Lanes]:[Min FRQT Load Check Lane]],10,FALSE),"n/a")</f>
        <v>-101</v>
      </c>
      <c r="U537" s="17">
        <f>IFERROR(VLOOKUP($K537,wiz[[Lanes]:[Min FRQT Load Check Lane]],11,FALSE),"n/a")</f>
        <v>-9</v>
      </c>
      <c r="V537" s="17">
        <f>IFERROR(VLOOKUP($K537,wiz[[Lanes]:[Min FRQT Load Check Lane]],12,FALSE),"n/a")</f>
        <v>69</v>
      </c>
      <c r="W537" s="17">
        <f>IFERROR(VLOOKUP($K537,wiz[[Lanes]:[Min FRQT Load Check Lane]],13,FALSE),"n/a")</f>
        <v>-41</v>
      </c>
    </row>
    <row r="538" spans="2:23" x14ac:dyDescent="0.3">
      <c r="B538" s="13" t="s">
        <v>3537</v>
      </c>
      <c r="C538" s="13" t="s">
        <v>3410</v>
      </c>
      <c r="D538" s="13" t="s">
        <v>2549</v>
      </c>
      <c r="E538" s="13" t="s">
        <v>2852</v>
      </c>
      <c r="F538" s="13">
        <v>30180</v>
      </c>
      <c r="G538" s="13" t="s">
        <v>2837</v>
      </c>
      <c r="H538" s="13">
        <v>45840</v>
      </c>
      <c r="I538" s="13">
        <v>853.92</v>
      </c>
      <c r="J538" s="13" t="str">
        <f>VLOOKUP(D538,'Matched Names'!$A$1:$C$52,3,FALSE)</f>
        <v xml:space="preserve">LOWES MLXP VAN ONE WA|   </v>
      </c>
      <c r="K538" t="str">
        <f t="shared" si="8"/>
        <v>LOWES MLXP VAN ONE WA| 3018045840</v>
      </c>
      <c r="L538" s="17" t="str">
        <f>IFERROR(VLOOKUP($K538,wiz[[Lanes]:[Min FRQT Load Check Lane]],2,FALSE),"n/a")</f>
        <v>n/a</v>
      </c>
      <c r="M538" s="17" t="str">
        <f>IFERROR(VLOOKUP($K538,wiz[[Lanes]:[Min FRQT Load Check Lane]],3,FALSE),"n/a")</f>
        <v>n/a</v>
      </c>
      <c r="N538" s="17" t="str">
        <f>IFERROR(VLOOKUP($K538,wiz[[Lanes]:[Min FRQT Load Check Lane]],4,FALSE),"n/a")</f>
        <v>n/a</v>
      </c>
      <c r="O538" s="17" t="str">
        <f>IFERROR(VLOOKUP($K538,wiz[[Lanes]:[Min FRQT Load Check Lane]],5,FALSE),"n/a")</f>
        <v>n/a</v>
      </c>
      <c r="P538" s="17" t="str">
        <f>IFERROR(VLOOKUP($K538,wiz[[Lanes]:[Min FRQT Load Check Lane]],6,FALSE),"n/a")</f>
        <v>n/a</v>
      </c>
      <c r="Q538" s="17" t="str">
        <f>IFERROR(VLOOKUP($K538,wiz[[Lanes]:[Min FRQT Load Check Lane]],7,FALSE),"n/a")</f>
        <v>n/a</v>
      </c>
      <c r="R538" s="17" t="str">
        <f>IFERROR(VLOOKUP($K538,wiz[[Lanes]:[Min FRQT Load Check Lane]],8,FALSE),"n/a")</f>
        <v>n/a</v>
      </c>
      <c r="S538" s="17" t="str">
        <f>IFERROR(VLOOKUP($K538,wiz[[Lanes]:[Min FRQT Load Check Lane]],9,FALSE),"n/a")</f>
        <v>n/a</v>
      </c>
      <c r="T538" s="17" t="str">
        <f>IFERROR(VLOOKUP($K538,wiz[[Lanes]:[Min FRQT Load Check Lane]],10,FALSE),"n/a")</f>
        <v>n/a</v>
      </c>
      <c r="U538" s="17" t="str">
        <f>IFERROR(VLOOKUP($K538,wiz[[Lanes]:[Min FRQT Load Check Lane]],11,FALSE),"n/a")</f>
        <v>n/a</v>
      </c>
      <c r="V538" s="17" t="str">
        <f>IFERROR(VLOOKUP($K538,wiz[[Lanes]:[Min FRQT Load Check Lane]],12,FALSE),"n/a")</f>
        <v>n/a</v>
      </c>
      <c r="W538" s="17" t="str">
        <f>IFERROR(VLOOKUP($K538,wiz[[Lanes]:[Min FRQT Load Check Lane]],13,FALSE),"n/a")</f>
        <v>n/a</v>
      </c>
    </row>
    <row r="539" spans="2:23" x14ac:dyDescent="0.3">
      <c r="B539" s="13" t="s">
        <v>3538</v>
      </c>
      <c r="C539" s="13" t="s">
        <v>3410</v>
      </c>
      <c r="D539" s="13" t="s">
        <v>2549</v>
      </c>
      <c r="E539" s="13" t="s">
        <v>3181</v>
      </c>
      <c r="F539" s="13">
        <v>72301</v>
      </c>
      <c r="G539" s="13" t="s">
        <v>2837</v>
      </c>
      <c r="H539" s="13">
        <v>45840</v>
      </c>
      <c r="I539" s="13">
        <v>1182.52</v>
      </c>
      <c r="J539" s="13" t="str">
        <f>VLOOKUP(D539,'Matched Names'!$A$1:$C$52,3,FALSE)</f>
        <v xml:space="preserve">LOWES MLXP VAN ONE WA|   </v>
      </c>
      <c r="K539" t="str">
        <f t="shared" si="8"/>
        <v>LOWES MLXP VAN ONE WA| 7230145840</v>
      </c>
      <c r="L539" s="17" t="str">
        <f>IFERROR(VLOOKUP($K539,wiz[[Lanes]:[Min FRQT Load Check Lane]],2,FALSE),"n/a")</f>
        <v>n/a</v>
      </c>
      <c r="M539" s="17" t="str">
        <f>IFERROR(VLOOKUP($K539,wiz[[Lanes]:[Min FRQT Load Check Lane]],3,FALSE),"n/a")</f>
        <v>n/a</v>
      </c>
      <c r="N539" s="17" t="str">
        <f>IFERROR(VLOOKUP($K539,wiz[[Lanes]:[Min FRQT Load Check Lane]],4,FALSE),"n/a")</f>
        <v>n/a</v>
      </c>
      <c r="O539" s="17" t="str">
        <f>IFERROR(VLOOKUP($K539,wiz[[Lanes]:[Min FRQT Load Check Lane]],5,FALSE),"n/a")</f>
        <v>n/a</v>
      </c>
      <c r="P539" s="17" t="str">
        <f>IFERROR(VLOOKUP($K539,wiz[[Lanes]:[Min FRQT Load Check Lane]],6,FALSE),"n/a")</f>
        <v>n/a</v>
      </c>
      <c r="Q539" s="17" t="str">
        <f>IFERROR(VLOOKUP($K539,wiz[[Lanes]:[Min FRQT Load Check Lane]],7,FALSE),"n/a")</f>
        <v>n/a</v>
      </c>
      <c r="R539" s="17" t="str">
        <f>IFERROR(VLOOKUP($K539,wiz[[Lanes]:[Min FRQT Load Check Lane]],8,FALSE),"n/a")</f>
        <v>n/a</v>
      </c>
      <c r="S539" s="17" t="str">
        <f>IFERROR(VLOOKUP($K539,wiz[[Lanes]:[Min FRQT Load Check Lane]],9,FALSE),"n/a")</f>
        <v>n/a</v>
      </c>
      <c r="T539" s="17" t="str">
        <f>IFERROR(VLOOKUP($K539,wiz[[Lanes]:[Min FRQT Load Check Lane]],10,FALSE),"n/a")</f>
        <v>n/a</v>
      </c>
      <c r="U539" s="17" t="str">
        <f>IFERROR(VLOOKUP($K539,wiz[[Lanes]:[Min FRQT Load Check Lane]],11,FALSE),"n/a")</f>
        <v>n/a</v>
      </c>
      <c r="V539" s="17" t="str">
        <f>IFERROR(VLOOKUP($K539,wiz[[Lanes]:[Min FRQT Load Check Lane]],12,FALSE),"n/a")</f>
        <v>n/a</v>
      </c>
      <c r="W539" s="17" t="str">
        <f>IFERROR(VLOOKUP($K539,wiz[[Lanes]:[Min FRQT Load Check Lane]],13,FALSE),"n/a")</f>
        <v>n/a</v>
      </c>
    </row>
    <row r="540" spans="2:23" x14ac:dyDescent="0.3">
      <c r="B540" s="13" t="s">
        <v>3539</v>
      </c>
      <c r="C540" s="13" t="s">
        <v>3410</v>
      </c>
      <c r="D540" s="13" t="s">
        <v>2549</v>
      </c>
      <c r="E540" s="13" t="s">
        <v>3181</v>
      </c>
      <c r="F540" s="13">
        <v>72301</v>
      </c>
      <c r="G540" s="13" t="s">
        <v>3413</v>
      </c>
      <c r="H540" s="13">
        <v>27831</v>
      </c>
      <c r="I540" s="13">
        <v>6359.16</v>
      </c>
      <c r="J540" s="13" t="str">
        <f>VLOOKUP(D540,'Matched Names'!$A$1:$C$52,3,FALSE)</f>
        <v xml:space="preserve">LOWES MLXP VAN ONE WA|   </v>
      </c>
      <c r="K540" t="str">
        <f t="shared" si="8"/>
        <v>LOWES MLXP VAN ONE WA| 7230127831</v>
      </c>
      <c r="L540" s="17">
        <f>IFERROR(VLOOKUP($K540,wiz[[Lanes]:[Min FRQT Load Check Lane]],2,FALSE),"n/a")</f>
        <v>3</v>
      </c>
      <c r="M540" s="17">
        <f>IFERROR(VLOOKUP($K540,wiz[[Lanes]:[Min FRQT Load Check Lane]],3,FALSE),"n/a")</f>
        <v>1.97</v>
      </c>
      <c r="N540" s="17">
        <f>IFERROR(VLOOKUP($K540,wiz[[Lanes]:[Min FRQT Load Check Lane]],4,FALSE),"n/a")</f>
        <v>0.21</v>
      </c>
      <c r="O540" s="17">
        <f>IFERROR(VLOOKUP($K540,wiz[[Lanes]:[Min FRQT Load Check Lane]],5,FALSE),"n/a")</f>
        <v>807</v>
      </c>
      <c r="P540" s="17">
        <f>IFERROR(VLOOKUP($K540,wiz[[Lanes]:[Min FRQT Load Check Lane]],6,FALSE),"n/a")</f>
        <v>1.57</v>
      </c>
      <c r="Q540" s="17">
        <f>IFERROR(VLOOKUP($K540,wiz[[Lanes]:[Min FRQT Load Check Lane]],7,FALSE),"n/a")</f>
        <v>65</v>
      </c>
      <c r="R540" s="17">
        <f>IFERROR(VLOOKUP($K540,wiz[[Lanes]:[Min FRQT Load Check Lane]],8,FALSE),"n/a")</f>
        <v>0.28000000000000003</v>
      </c>
      <c r="S540" s="17">
        <f>IFERROR(VLOOKUP($K540,wiz[[Lanes]:[Min FRQT Load Check Lane]],9,FALSE),"n/a")</f>
        <v>0</v>
      </c>
      <c r="T540" s="17">
        <f>IFERROR(VLOOKUP($K540,wiz[[Lanes]:[Min FRQT Load Check Lane]],10,FALSE),"n/a")</f>
        <v>-101</v>
      </c>
      <c r="U540" s="17">
        <f>IFERROR(VLOOKUP($K540,wiz[[Lanes]:[Min FRQT Load Check Lane]],11,FALSE),"n/a")</f>
        <v>45</v>
      </c>
      <c r="V540" s="17">
        <f>IFERROR(VLOOKUP($K540,wiz[[Lanes]:[Min FRQT Load Check Lane]],12,FALSE),"n/a")</f>
        <v>150</v>
      </c>
      <c r="W540" s="17">
        <f>IFERROR(VLOOKUP($K540,wiz[[Lanes]:[Min FRQT Load Check Lane]],13,FALSE),"n/a")</f>
        <v>94</v>
      </c>
    </row>
    <row r="541" spans="2:23" x14ac:dyDescent="0.3">
      <c r="B541" s="13" t="s">
        <v>3540</v>
      </c>
      <c r="C541" s="13" t="s">
        <v>3410</v>
      </c>
      <c r="D541" s="13" t="s">
        <v>2549</v>
      </c>
      <c r="E541" s="13" t="s">
        <v>3181</v>
      </c>
      <c r="F541" s="13">
        <v>72301</v>
      </c>
      <c r="G541" s="13" t="s">
        <v>2954</v>
      </c>
      <c r="H541" s="13">
        <v>28625</v>
      </c>
      <c r="I541" s="13">
        <v>2314.1999999999998</v>
      </c>
      <c r="J541" s="13" t="str">
        <f>VLOOKUP(D541,'Matched Names'!$A$1:$C$52,3,FALSE)</f>
        <v xml:space="preserve">LOWES MLXP VAN ONE WA|   </v>
      </c>
      <c r="K541" t="str">
        <f t="shared" si="8"/>
        <v>LOWES MLXP VAN ONE WA| 7230128625</v>
      </c>
      <c r="L541" s="17">
        <f>IFERROR(VLOOKUP($K541,wiz[[Lanes]:[Min FRQT Load Check Lane]],2,FALSE),"n/a")</f>
        <v>1</v>
      </c>
      <c r="M541" s="17">
        <f>IFERROR(VLOOKUP($K541,wiz[[Lanes]:[Min FRQT Load Check Lane]],3,FALSE),"n/a")</f>
        <v>1.9</v>
      </c>
      <c r="N541" s="17">
        <f>IFERROR(VLOOKUP($K541,wiz[[Lanes]:[Min FRQT Load Check Lane]],4,FALSE),"n/a")</f>
        <v>0.21</v>
      </c>
      <c r="O541" s="17">
        <f>IFERROR(VLOOKUP($K541,wiz[[Lanes]:[Min FRQT Load Check Lane]],5,FALSE),"n/a")</f>
        <v>609</v>
      </c>
      <c r="P541" s="17">
        <f>IFERROR(VLOOKUP($K541,wiz[[Lanes]:[Min FRQT Load Check Lane]],6,FALSE),"n/a")</f>
        <v>1.21</v>
      </c>
      <c r="Q541" s="17">
        <f>IFERROR(VLOOKUP($K541,wiz[[Lanes]:[Min FRQT Load Check Lane]],7,FALSE),"n/a")</f>
        <v>9</v>
      </c>
      <c r="R541" s="17">
        <f>IFERROR(VLOOKUP($K541,wiz[[Lanes]:[Min FRQT Load Check Lane]],8,FALSE),"n/a")</f>
        <v>0.25</v>
      </c>
      <c r="S541" s="17">
        <f>IFERROR(VLOOKUP($K541,wiz[[Lanes]:[Min FRQT Load Check Lane]],9,FALSE),"n/a")</f>
        <v>0</v>
      </c>
      <c r="T541" s="17">
        <f>IFERROR(VLOOKUP($K541,wiz[[Lanes]:[Min FRQT Load Check Lane]],10,FALSE),"n/a")</f>
        <v>-101</v>
      </c>
      <c r="U541" s="17">
        <f>IFERROR(VLOOKUP($K541,wiz[[Lanes]:[Min FRQT Load Check Lane]],11,FALSE),"n/a")</f>
        <v>1</v>
      </c>
      <c r="V541" s="17">
        <f>IFERROR(VLOOKUP($K541,wiz[[Lanes]:[Min FRQT Load Check Lane]],12,FALSE),"n/a")</f>
        <v>16</v>
      </c>
      <c r="W541" s="17">
        <f>IFERROR(VLOOKUP($K541,wiz[[Lanes]:[Min FRQT Load Check Lane]],13,FALSE),"n/a")</f>
        <v>-84</v>
      </c>
    </row>
    <row r="542" spans="2:23" x14ac:dyDescent="0.3">
      <c r="B542" s="13" t="s">
        <v>3541</v>
      </c>
      <c r="C542" s="13" t="s">
        <v>3410</v>
      </c>
      <c r="D542" s="13" t="s">
        <v>2549</v>
      </c>
      <c r="E542" s="13" t="s">
        <v>3542</v>
      </c>
      <c r="F542" s="13">
        <v>37188</v>
      </c>
      <c r="G542" s="13" t="s">
        <v>2892</v>
      </c>
      <c r="H542" s="13">
        <v>53546</v>
      </c>
      <c r="I542" s="13">
        <v>23566.95</v>
      </c>
      <c r="J542" s="13" t="str">
        <f>VLOOKUP(D542,'Matched Names'!$A$1:$C$52,3,FALSE)</f>
        <v xml:space="preserve">LOWES MLXP VAN ONE WA|   </v>
      </c>
      <c r="K542" t="str">
        <f t="shared" si="8"/>
        <v>LOWES MLXP VAN ONE WA| 3718853546</v>
      </c>
      <c r="L542" s="17" t="str">
        <f>IFERROR(VLOOKUP($K542,wiz[[Lanes]:[Min FRQT Load Check Lane]],2,FALSE),"n/a")</f>
        <v>n/a</v>
      </c>
      <c r="M542" s="17" t="str">
        <f>IFERROR(VLOOKUP($K542,wiz[[Lanes]:[Min FRQT Load Check Lane]],3,FALSE),"n/a")</f>
        <v>n/a</v>
      </c>
      <c r="N542" s="17" t="str">
        <f>IFERROR(VLOOKUP($K542,wiz[[Lanes]:[Min FRQT Load Check Lane]],4,FALSE),"n/a")</f>
        <v>n/a</v>
      </c>
      <c r="O542" s="17" t="str">
        <f>IFERROR(VLOOKUP($K542,wiz[[Lanes]:[Min FRQT Load Check Lane]],5,FALSE),"n/a")</f>
        <v>n/a</v>
      </c>
      <c r="P542" s="17" t="str">
        <f>IFERROR(VLOOKUP($K542,wiz[[Lanes]:[Min FRQT Load Check Lane]],6,FALSE),"n/a")</f>
        <v>n/a</v>
      </c>
      <c r="Q542" s="17" t="str">
        <f>IFERROR(VLOOKUP($K542,wiz[[Lanes]:[Min FRQT Load Check Lane]],7,FALSE),"n/a")</f>
        <v>n/a</v>
      </c>
      <c r="R542" s="17" t="str">
        <f>IFERROR(VLOOKUP($K542,wiz[[Lanes]:[Min FRQT Load Check Lane]],8,FALSE),"n/a")</f>
        <v>n/a</v>
      </c>
      <c r="S542" s="17" t="str">
        <f>IFERROR(VLOOKUP($K542,wiz[[Lanes]:[Min FRQT Load Check Lane]],9,FALSE),"n/a")</f>
        <v>n/a</v>
      </c>
      <c r="T542" s="17" t="str">
        <f>IFERROR(VLOOKUP($K542,wiz[[Lanes]:[Min FRQT Load Check Lane]],10,FALSE),"n/a")</f>
        <v>n/a</v>
      </c>
      <c r="U542" s="17" t="str">
        <f>IFERROR(VLOOKUP($K542,wiz[[Lanes]:[Min FRQT Load Check Lane]],11,FALSE),"n/a")</f>
        <v>n/a</v>
      </c>
      <c r="V542" s="17" t="str">
        <f>IFERROR(VLOOKUP($K542,wiz[[Lanes]:[Min FRQT Load Check Lane]],12,FALSE),"n/a")</f>
        <v>n/a</v>
      </c>
      <c r="W542" s="17" t="str">
        <f>IFERROR(VLOOKUP($K542,wiz[[Lanes]:[Min FRQT Load Check Lane]],13,FALSE),"n/a")</f>
        <v>n/a</v>
      </c>
    </row>
    <row r="543" spans="2:23" x14ac:dyDescent="0.3">
      <c r="B543" s="13" t="s">
        <v>3543</v>
      </c>
      <c r="C543" s="13" t="s">
        <v>3410</v>
      </c>
      <c r="D543" s="13" t="s">
        <v>2549</v>
      </c>
      <c r="E543" s="13" t="s">
        <v>3544</v>
      </c>
      <c r="F543" s="13">
        <v>53190</v>
      </c>
      <c r="G543" s="13" t="s">
        <v>3155</v>
      </c>
      <c r="H543" s="13">
        <v>30103</v>
      </c>
      <c r="I543" s="13">
        <v>1404</v>
      </c>
      <c r="J543" s="13" t="str">
        <f>VLOOKUP(D543,'Matched Names'!$A$1:$C$52,3,FALSE)</f>
        <v xml:space="preserve">LOWES MLXP VAN ONE WA|   </v>
      </c>
      <c r="K543" t="str">
        <f t="shared" si="8"/>
        <v>LOWES MLXP VAN ONE WA| 5319030103</v>
      </c>
      <c r="L543" s="17">
        <f>IFERROR(VLOOKUP($K543,wiz[[Lanes]:[Min FRQT Load Check Lane]],2,FALSE),"n/a")</f>
        <v>1</v>
      </c>
      <c r="M543" s="17">
        <f>IFERROR(VLOOKUP($K543,wiz[[Lanes]:[Min FRQT Load Check Lane]],3,FALSE),"n/a")</f>
        <v>1.95</v>
      </c>
      <c r="N543" s="17">
        <f>IFERROR(VLOOKUP($K543,wiz[[Lanes]:[Min FRQT Load Check Lane]],4,FALSE),"n/a")</f>
        <v>0.21</v>
      </c>
      <c r="O543" s="17">
        <f>IFERROR(VLOOKUP($K543,wiz[[Lanes]:[Min FRQT Load Check Lane]],5,FALSE),"n/a")</f>
        <v>720</v>
      </c>
      <c r="P543" s="17">
        <f>IFERROR(VLOOKUP($K543,wiz[[Lanes]:[Min FRQT Load Check Lane]],6,FALSE),"n/a")</f>
        <v>1.71</v>
      </c>
      <c r="Q543" s="17">
        <f>IFERROR(VLOOKUP($K543,wiz[[Lanes]:[Min FRQT Load Check Lane]],7,FALSE),"n/a")</f>
        <v>99</v>
      </c>
      <c r="R543" s="17">
        <f>IFERROR(VLOOKUP($K543,wiz[[Lanes]:[Min FRQT Load Check Lane]],8,FALSE),"n/a")</f>
        <v>0.3</v>
      </c>
      <c r="S543" s="17">
        <f>IFERROR(VLOOKUP($K543,wiz[[Lanes]:[Min FRQT Load Check Lane]],9,FALSE),"n/a")</f>
        <v>33</v>
      </c>
      <c r="T543" s="17">
        <f>IFERROR(VLOOKUP($K543,wiz[[Lanes]:[Min FRQT Load Check Lane]],10,FALSE),"n/a")</f>
        <v>-150</v>
      </c>
      <c r="U543" s="17">
        <f>IFERROR(VLOOKUP($K543,wiz[[Lanes]:[Min FRQT Load Check Lane]],11,FALSE),"n/a")</f>
        <v>-24</v>
      </c>
      <c r="V543" s="17">
        <f>IFERROR(VLOOKUP($K543,wiz[[Lanes]:[Min FRQT Load Check Lane]],12,FALSE),"n/a")</f>
        <v>138</v>
      </c>
      <c r="W543" s="17">
        <f>IFERROR(VLOOKUP($K543,wiz[[Lanes]:[Min FRQT Load Check Lane]],13,FALSE),"n/a")</f>
        <v>-36</v>
      </c>
    </row>
    <row r="544" spans="2:23" x14ac:dyDescent="0.3">
      <c r="B544" s="13" t="s">
        <v>3545</v>
      </c>
      <c r="C544" s="13" t="s">
        <v>3410</v>
      </c>
      <c r="D544" s="13" t="s">
        <v>2549</v>
      </c>
      <c r="E544" s="13" t="s">
        <v>3546</v>
      </c>
      <c r="F544" s="13">
        <v>27377</v>
      </c>
      <c r="G544" s="13" t="s">
        <v>2837</v>
      </c>
      <c r="H544" s="13">
        <v>45840</v>
      </c>
      <c r="I544" s="13">
        <v>801.36</v>
      </c>
      <c r="J544" s="13" t="str">
        <f>VLOOKUP(D544,'Matched Names'!$A$1:$C$52,3,FALSE)</f>
        <v xml:space="preserve">LOWES MLXP VAN ONE WA|   </v>
      </c>
      <c r="K544" t="str">
        <f t="shared" si="8"/>
        <v>LOWES MLXP VAN ONE WA| 2737745840</v>
      </c>
      <c r="L544" s="17" t="str">
        <f>IFERROR(VLOOKUP($K544,wiz[[Lanes]:[Min FRQT Load Check Lane]],2,FALSE),"n/a")</f>
        <v>n/a</v>
      </c>
      <c r="M544" s="17" t="str">
        <f>IFERROR(VLOOKUP($K544,wiz[[Lanes]:[Min FRQT Load Check Lane]],3,FALSE),"n/a")</f>
        <v>n/a</v>
      </c>
      <c r="N544" s="17" t="str">
        <f>IFERROR(VLOOKUP($K544,wiz[[Lanes]:[Min FRQT Load Check Lane]],4,FALSE),"n/a")</f>
        <v>n/a</v>
      </c>
      <c r="O544" s="17" t="str">
        <f>IFERROR(VLOOKUP($K544,wiz[[Lanes]:[Min FRQT Load Check Lane]],5,FALSE),"n/a")</f>
        <v>n/a</v>
      </c>
      <c r="P544" s="17" t="str">
        <f>IFERROR(VLOOKUP($K544,wiz[[Lanes]:[Min FRQT Load Check Lane]],6,FALSE),"n/a")</f>
        <v>n/a</v>
      </c>
      <c r="Q544" s="17" t="str">
        <f>IFERROR(VLOOKUP($K544,wiz[[Lanes]:[Min FRQT Load Check Lane]],7,FALSE),"n/a")</f>
        <v>n/a</v>
      </c>
      <c r="R544" s="17" t="str">
        <f>IFERROR(VLOOKUP($K544,wiz[[Lanes]:[Min FRQT Load Check Lane]],8,FALSE),"n/a")</f>
        <v>n/a</v>
      </c>
      <c r="S544" s="17" t="str">
        <f>IFERROR(VLOOKUP($K544,wiz[[Lanes]:[Min FRQT Load Check Lane]],9,FALSE),"n/a")</f>
        <v>n/a</v>
      </c>
      <c r="T544" s="17" t="str">
        <f>IFERROR(VLOOKUP($K544,wiz[[Lanes]:[Min FRQT Load Check Lane]],10,FALSE),"n/a")</f>
        <v>n/a</v>
      </c>
      <c r="U544" s="17" t="str">
        <f>IFERROR(VLOOKUP($K544,wiz[[Lanes]:[Min FRQT Load Check Lane]],11,FALSE),"n/a")</f>
        <v>n/a</v>
      </c>
      <c r="V544" s="17" t="str">
        <f>IFERROR(VLOOKUP($K544,wiz[[Lanes]:[Min FRQT Load Check Lane]],12,FALSE),"n/a")</f>
        <v>n/a</v>
      </c>
      <c r="W544" s="17" t="str">
        <f>IFERROR(VLOOKUP($K544,wiz[[Lanes]:[Min FRQT Load Check Lane]],13,FALSE),"n/a")</f>
        <v>n/a</v>
      </c>
    </row>
    <row r="545" spans="2:23" x14ac:dyDescent="0.3">
      <c r="B545" s="13" t="s">
        <v>3547</v>
      </c>
      <c r="C545" s="13" t="s">
        <v>3410</v>
      </c>
      <c r="D545" s="13" t="s">
        <v>2549</v>
      </c>
      <c r="E545" s="13" t="s">
        <v>3546</v>
      </c>
      <c r="F545" s="13">
        <v>27377</v>
      </c>
      <c r="G545" s="13" t="s">
        <v>2955</v>
      </c>
      <c r="H545" s="13">
        <v>61102</v>
      </c>
      <c r="I545" s="13">
        <v>1217.52</v>
      </c>
      <c r="J545" s="13" t="str">
        <f>VLOOKUP(D545,'Matched Names'!$A$1:$C$52,3,FALSE)</f>
        <v xml:space="preserve">LOWES MLXP VAN ONE WA|   </v>
      </c>
      <c r="K545" t="str">
        <f t="shared" si="8"/>
        <v>LOWES MLXP VAN ONE WA| 2737761102</v>
      </c>
      <c r="L545" s="17" t="str">
        <f>IFERROR(VLOOKUP($K545,wiz[[Lanes]:[Min FRQT Load Check Lane]],2,FALSE),"n/a")</f>
        <v>n/a</v>
      </c>
      <c r="M545" s="17" t="str">
        <f>IFERROR(VLOOKUP($K545,wiz[[Lanes]:[Min FRQT Load Check Lane]],3,FALSE),"n/a")</f>
        <v>n/a</v>
      </c>
      <c r="N545" s="17" t="str">
        <f>IFERROR(VLOOKUP($K545,wiz[[Lanes]:[Min FRQT Load Check Lane]],4,FALSE),"n/a")</f>
        <v>n/a</v>
      </c>
      <c r="O545" s="17" t="str">
        <f>IFERROR(VLOOKUP($K545,wiz[[Lanes]:[Min FRQT Load Check Lane]],5,FALSE),"n/a")</f>
        <v>n/a</v>
      </c>
      <c r="P545" s="17" t="str">
        <f>IFERROR(VLOOKUP($K545,wiz[[Lanes]:[Min FRQT Load Check Lane]],6,FALSE),"n/a")</f>
        <v>n/a</v>
      </c>
      <c r="Q545" s="17" t="str">
        <f>IFERROR(VLOOKUP($K545,wiz[[Lanes]:[Min FRQT Load Check Lane]],7,FALSE),"n/a")</f>
        <v>n/a</v>
      </c>
      <c r="R545" s="17" t="str">
        <f>IFERROR(VLOOKUP($K545,wiz[[Lanes]:[Min FRQT Load Check Lane]],8,FALSE),"n/a")</f>
        <v>n/a</v>
      </c>
      <c r="S545" s="17" t="str">
        <f>IFERROR(VLOOKUP($K545,wiz[[Lanes]:[Min FRQT Load Check Lane]],9,FALSE),"n/a")</f>
        <v>n/a</v>
      </c>
      <c r="T545" s="17" t="str">
        <f>IFERROR(VLOOKUP($K545,wiz[[Lanes]:[Min FRQT Load Check Lane]],10,FALSE),"n/a")</f>
        <v>n/a</v>
      </c>
      <c r="U545" s="17" t="str">
        <f>IFERROR(VLOOKUP($K545,wiz[[Lanes]:[Min FRQT Load Check Lane]],11,FALSE),"n/a")</f>
        <v>n/a</v>
      </c>
      <c r="V545" s="17" t="str">
        <f>IFERROR(VLOOKUP($K545,wiz[[Lanes]:[Min FRQT Load Check Lane]],12,FALSE),"n/a")</f>
        <v>n/a</v>
      </c>
      <c r="W545" s="17" t="str">
        <f>IFERROR(VLOOKUP($K545,wiz[[Lanes]:[Min FRQT Load Check Lane]],13,FALSE),"n/a")</f>
        <v>n/a</v>
      </c>
    </row>
    <row r="546" spans="2:23" x14ac:dyDescent="0.3">
      <c r="B546" s="13" t="s">
        <v>3548</v>
      </c>
      <c r="C546" s="13" t="s">
        <v>3410</v>
      </c>
      <c r="D546" s="13" t="s">
        <v>2549</v>
      </c>
      <c r="E546" s="13" t="s">
        <v>3549</v>
      </c>
      <c r="F546" s="13">
        <v>44890</v>
      </c>
      <c r="G546" s="13" t="s">
        <v>3148</v>
      </c>
      <c r="H546" s="13">
        <v>27405</v>
      </c>
      <c r="I546" s="13">
        <v>20856</v>
      </c>
      <c r="J546" s="13" t="str">
        <f>VLOOKUP(D546,'Matched Names'!$A$1:$C$52,3,FALSE)</f>
        <v xml:space="preserve">LOWES MLXP VAN ONE WA|   </v>
      </c>
      <c r="K546" t="str">
        <f t="shared" si="8"/>
        <v>LOWES MLXP VAN ONE WA| 4489027405</v>
      </c>
      <c r="L546" s="17" t="str">
        <f>IFERROR(VLOOKUP($K546,wiz[[Lanes]:[Min FRQT Load Check Lane]],2,FALSE),"n/a")</f>
        <v>n/a</v>
      </c>
      <c r="M546" s="17" t="str">
        <f>IFERROR(VLOOKUP($K546,wiz[[Lanes]:[Min FRQT Load Check Lane]],3,FALSE),"n/a")</f>
        <v>n/a</v>
      </c>
      <c r="N546" s="17" t="str">
        <f>IFERROR(VLOOKUP($K546,wiz[[Lanes]:[Min FRQT Load Check Lane]],4,FALSE),"n/a")</f>
        <v>n/a</v>
      </c>
      <c r="O546" s="17" t="str">
        <f>IFERROR(VLOOKUP($K546,wiz[[Lanes]:[Min FRQT Load Check Lane]],5,FALSE),"n/a")</f>
        <v>n/a</v>
      </c>
      <c r="P546" s="17" t="str">
        <f>IFERROR(VLOOKUP($K546,wiz[[Lanes]:[Min FRQT Load Check Lane]],6,FALSE),"n/a")</f>
        <v>n/a</v>
      </c>
      <c r="Q546" s="17" t="str">
        <f>IFERROR(VLOOKUP($K546,wiz[[Lanes]:[Min FRQT Load Check Lane]],7,FALSE),"n/a")</f>
        <v>n/a</v>
      </c>
      <c r="R546" s="17" t="str">
        <f>IFERROR(VLOOKUP($K546,wiz[[Lanes]:[Min FRQT Load Check Lane]],8,FALSE),"n/a")</f>
        <v>n/a</v>
      </c>
      <c r="S546" s="17" t="str">
        <f>IFERROR(VLOOKUP($K546,wiz[[Lanes]:[Min FRQT Load Check Lane]],9,FALSE),"n/a")</f>
        <v>n/a</v>
      </c>
      <c r="T546" s="17" t="str">
        <f>IFERROR(VLOOKUP($K546,wiz[[Lanes]:[Min FRQT Load Check Lane]],10,FALSE),"n/a")</f>
        <v>n/a</v>
      </c>
      <c r="U546" s="17" t="str">
        <f>IFERROR(VLOOKUP($K546,wiz[[Lanes]:[Min FRQT Load Check Lane]],11,FALSE),"n/a")</f>
        <v>n/a</v>
      </c>
      <c r="V546" s="17" t="str">
        <f>IFERROR(VLOOKUP($K546,wiz[[Lanes]:[Min FRQT Load Check Lane]],12,FALSE),"n/a")</f>
        <v>n/a</v>
      </c>
      <c r="W546" s="17" t="str">
        <f>IFERROR(VLOOKUP($K546,wiz[[Lanes]:[Min FRQT Load Check Lane]],13,FALSE),"n/a")</f>
        <v>n/a</v>
      </c>
    </row>
    <row r="547" spans="2:23" x14ac:dyDescent="0.3">
      <c r="B547" s="13" t="s">
        <v>3550</v>
      </c>
      <c r="C547" s="13" t="s">
        <v>3410</v>
      </c>
      <c r="D547" s="13" t="s">
        <v>2549</v>
      </c>
      <c r="E547" s="13" t="s">
        <v>2967</v>
      </c>
      <c r="F547" s="13">
        <v>27107</v>
      </c>
      <c r="G547" s="13" t="s">
        <v>2837</v>
      </c>
      <c r="H547" s="13">
        <v>45840</v>
      </c>
      <c r="I547" s="13">
        <v>1438.4</v>
      </c>
      <c r="J547" s="13" t="str">
        <f>VLOOKUP(D547,'Matched Names'!$A$1:$C$52,3,FALSE)</f>
        <v xml:space="preserve">LOWES MLXP VAN ONE WA|   </v>
      </c>
      <c r="K547" t="str">
        <f t="shared" si="8"/>
        <v>LOWES MLXP VAN ONE WA| 2710745840</v>
      </c>
      <c r="L547" s="17" t="str">
        <f>IFERROR(VLOOKUP($K547,wiz[[Lanes]:[Min FRQT Load Check Lane]],2,FALSE),"n/a")</f>
        <v>n/a</v>
      </c>
      <c r="M547" s="17" t="str">
        <f>IFERROR(VLOOKUP($K547,wiz[[Lanes]:[Min FRQT Load Check Lane]],3,FALSE),"n/a")</f>
        <v>n/a</v>
      </c>
      <c r="N547" s="17" t="str">
        <f>IFERROR(VLOOKUP($K547,wiz[[Lanes]:[Min FRQT Load Check Lane]],4,FALSE),"n/a")</f>
        <v>n/a</v>
      </c>
      <c r="O547" s="17" t="str">
        <f>IFERROR(VLOOKUP($K547,wiz[[Lanes]:[Min FRQT Load Check Lane]],5,FALSE),"n/a")</f>
        <v>n/a</v>
      </c>
      <c r="P547" s="17" t="str">
        <f>IFERROR(VLOOKUP($K547,wiz[[Lanes]:[Min FRQT Load Check Lane]],6,FALSE),"n/a")</f>
        <v>n/a</v>
      </c>
      <c r="Q547" s="17" t="str">
        <f>IFERROR(VLOOKUP($K547,wiz[[Lanes]:[Min FRQT Load Check Lane]],7,FALSE),"n/a")</f>
        <v>n/a</v>
      </c>
      <c r="R547" s="17" t="str">
        <f>IFERROR(VLOOKUP($K547,wiz[[Lanes]:[Min FRQT Load Check Lane]],8,FALSE),"n/a")</f>
        <v>n/a</v>
      </c>
      <c r="S547" s="17" t="str">
        <f>IFERROR(VLOOKUP($K547,wiz[[Lanes]:[Min FRQT Load Check Lane]],9,FALSE),"n/a")</f>
        <v>n/a</v>
      </c>
      <c r="T547" s="17" t="str">
        <f>IFERROR(VLOOKUP($K547,wiz[[Lanes]:[Min FRQT Load Check Lane]],10,FALSE),"n/a")</f>
        <v>n/a</v>
      </c>
      <c r="U547" s="17" t="str">
        <f>IFERROR(VLOOKUP($K547,wiz[[Lanes]:[Min FRQT Load Check Lane]],11,FALSE),"n/a")</f>
        <v>n/a</v>
      </c>
      <c r="V547" s="17" t="str">
        <f>IFERROR(VLOOKUP($K547,wiz[[Lanes]:[Min FRQT Load Check Lane]],12,FALSE),"n/a")</f>
        <v>n/a</v>
      </c>
      <c r="W547" s="17" t="str">
        <f>IFERROR(VLOOKUP($K547,wiz[[Lanes]:[Min FRQT Load Check Lane]],13,FALSE),"n/a")</f>
        <v>n/a</v>
      </c>
    </row>
    <row r="548" spans="2:23" x14ac:dyDescent="0.3">
      <c r="B548" s="13" t="s">
        <v>3551</v>
      </c>
      <c r="C548" s="13" t="s">
        <v>2569</v>
      </c>
      <c r="D548" s="13" t="s">
        <v>2569</v>
      </c>
      <c r="E548" s="13" t="s">
        <v>2734</v>
      </c>
      <c r="F548" s="13">
        <v>47130</v>
      </c>
      <c r="G548" s="13" t="s">
        <v>3223</v>
      </c>
      <c r="H548" s="13">
        <v>30297</v>
      </c>
      <c r="I548" s="13">
        <v>36506.400000000001</v>
      </c>
      <c r="J548" s="13" t="str">
        <f>VLOOKUP(D548,'Matched Names'!$A$1:$C$52,3,FALSE)</f>
        <v xml:space="preserve">MORGAN FOODS         |   </v>
      </c>
      <c r="K548" t="str">
        <f t="shared" si="8"/>
        <v>MORGAN FOODS | 4713030297</v>
      </c>
      <c r="L548" s="17" t="str">
        <f>IFERROR(VLOOKUP($K548,wiz[[Lanes]:[Min FRQT Load Check Lane]],2,FALSE),"n/a")</f>
        <v>n/a</v>
      </c>
      <c r="M548" s="17" t="str">
        <f>IFERROR(VLOOKUP($K548,wiz[[Lanes]:[Min FRQT Load Check Lane]],3,FALSE),"n/a")</f>
        <v>n/a</v>
      </c>
      <c r="N548" s="17" t="str">
        <f>IFERROR(VLOOKUP($K548,wiz[[Lanes]:[Min FRQT Load Check Lane]],4,FALSE),"n/a")</f>
        <v>n/a</v>
      </c>
      <c r="O548" s="17" t="str">
        <f>IFERROR(VLOOKUP($K548,wiz[[Lanes]:[Min FRQT Load Check Lane]],5,FALSE),"n/a")</f>
        <v>n/a</v>
      </c>
      <c r="P548" s="17" t="str">
        <f>IFERROR(VLOOKUP($K548,wiz[[Lanes]:[Min FRQT Load Check Lane]],6,FALSE),"n/a")</f>
        <v>n/a</v>
      </c>
      <c r="Q548" s="17" t="str">
        <f>IFERROR(VLOOKUP($K548,wiz[[Lanes]:[Min FRQT Load Check Lane]],7,FALSE),"n/a")</f>
        <v>n/a</v>
      </c>
      <c r="R548" s="17" t="str">
        <f>IFERROR(VLOOKUP($K548,wiz[[Lanes]:[Min FRQT Load Check Lane]],8,FALSE),"n/a")</f>
        <v>n/a</v>
      </c>
      <c r="S548" s="17" t="str">
        <f>IFERROR(VLOOKUP($K548,wiz[[Lanes]:[Min FRQT Load Check Lane]],9,FALSE),"n/a")</f>
        <v>n/a</v>
      </c>
      <c r="T548" s="17" t="str">
        <f>IFERROR(VLOOKUP($K548,wiz[[Lanes]:[Min FRQT Load Check Lane]],10,FALSE),"n/a")</f>
        <v>n/a</v>
      </c>
      <c r="U548" s="17" t="str">
        <f>IFERROR(VLOOKUP($K548,wiz[[Lanes]:[Min FRQT Load Check Lane]],11,FALSE),"n/a")</f>
        <v>n/a</v>
      </c>
      <c r="V548" s="17" t="str">
        <f>IFERROR(VLOOKUP($K548,wiz[[Lanes]:[Min FRQT Load Check Lane]],12,FALSE),"n/a")</f>
        <v>n/a</v>
      </c>
      <c r="W548" s="17" t="str">
        <f>IFERROR(VLOOKUP($K548,wiz[[Lanes]:[Min FRQT Load Check Lane]],13,FALSE),"n/a")</f>
        <v>n/a</v>
      </c>
    </row>
    <row r="549" spans="2:23" x14ac:dyDescent="0.3">
      <c r="B549" s="13" t="s">
        <v>3552</v>
      </c>
      <c r="C549" s="13" t="s">
        <v>2569</v>
      </c>
      <c r="D549" s="13" t="s">
        <v>2569</v>
      </c>
      <c r="E549" s="13" t="s">
        <v>2734</v>
      </c>
      <c r="F549" s="13">
        <v>47130</v>
      </c>
      <c r="G549" s="13" t="s">
        <v>3553</v>
      </c>
      <c r="H549" s="13">
        <v>76244</v>
      </c>
      <c r="I549" s="13">
        <v>2505.36</v>
      </c>
      <c r="J549" s="13" t="str">
        <f>VLOOKUP(D549,'Matched Names'!$A$1:$C$52,3,FALSE)</f>
        <v xml:space="preserve">MORGAN FOODS         |   </v>
      </c>
      <c r="K549" t="str">
        <f t="shared" si="8"/>
        <v>MORGAN FOODS | 4713076244</v>
      </c>
      <c r="L549" s="17">
        <f>IFERROR(VLOOKUP($K549,wiz[[Lanes]:[Min FRQT Load Check Lane]],2,FALSE),"n/a")</f>
        <v>6</v>
      </c>
      <c r="M549" s="17">
        <f>IFERROR(VLOOKUP($K549,wiz[[Lanes]:[Min FRQT Load Check Lane]],3,FALSE),"n/a")</f>
        <v>1.46</v>
      </c>
      <c r="N549" s="17">
        <f>IFERROR(VLOOKUP($K549,wiz[[Lanes]:[Min FRQT Load Check Lane]],4,FALSE),"n/a")</f>
        <v>0.25</v>
      </c>
      <c r="O549" s="17">
        <f>IFERROR(VLOOKUP($K549,wiz[[Lanes]:[Min FRQT Load Check Lane]],5,FALSE),"n/a")</f>
        <v>858</v>
      </c>
      <c r="P549" s="17">
        <f>IFERROR(VLOOKUP($K549,wiz[[Lanes]:[Min FRQT Load Check Lane]],6,FALSE),"n/a")</f>
        <v>1.85</v>
      </c>
      <c r="Q549" s="17">
        <f>IFERROR(VLOOKUP($K549,wiz[[Lanes]:[Min FRQT Load Check Lane]],7,FALSE),"n/a")</f>
        <v>78</v>
      </c>
      <c r="R549" s="17">
        <f>IFERROR(VLOOKUP($K549,wiz[[Lanes]:[Min FRQT Load Check Lane]],8,FALSE),"n/a")</f>
        <v>0.32</v>
      </c>
      <c r="S549" s="17">
        <f>IFERROR(VLOOKUP($K549,wiz[[Lanes]:[Min FRQT Load Check Lane]],9,FALSE),"n/a")</f>
        <v>-18</v>
      </c>
      <c r="T549" s="17">
        <f>IFERROR(VLOOKUP($K549,wiz[[Lanes]:[Min FRQT Load Check Lane]],10,FALSE),"n/a")</f>
        <v>-98</v>
      </c>
      <c r="U549" s="17">
        <f>IFERROR(VLOOKUP($K549,wiz[[Lanes]:[Min FRQT Load Check Lane]],11,FALSE),"n/a")</f>
        <v>-41</v>
      </c>
      <c r="V549" s="17">
        <f>IFERROR(VLOOKUP($K549,wiz[[Lanes]:[Min FRQT Load Check Lane]],12,FALSE),"n/a")</f>
        <v>-371</v>
      </c>
      <c r="W549" s="17">
        <f>IFERROR(VLOOKUP($K549,wiz[[Lanes]:[Min FRQT Load Check Lane]],13,FALSE),"n/a")</f>
        <v>-510</v>
      </c>
    </row>
    <row r="550" spans="2:23" x14ac:dyDescent="0.3">
      <c r="B550" s="13" t="s">
        <v>3554</v>
      </c>
      <c r="C550" s="13" t="s">
        <v>2569</v>
      </c>
      <c r="D550" s="13" t="s">
        <v>2569</v>
      </c>
      <c r="E550" s="13" t="s">
        <v>2734</v>
      </c>
      <c r="F550" s="13">
        <v>47130</v>
      </c>
      <c r="G550" s="13" t="s">
        <v>2635</v>
      </c>
      <c r="H550" s="13">
        <v>38141</v>
      </c>
      <c r="I550" s="13">
        <v>7816.6</v>
      </c>
      <c r="J550" s="13" t="str">
        <f>VLOOKUP(D550,'Matched Names'!$A$1:$C$52,3,FALSE)</f>
        <v xml:space="preserve">MORGAN FOODS         |   </v>
      </c>
      <c r="K550" t="str">
        <f t="shared" si="8"/>
        <v>MORGAN FOODS | 4713038141</v>
      </c>
      <c r="L550" s="17" t="str">
        <f>IFERROR(VLOOKUP($K550,wiz[[Lanes]:[Min FRQT Load Check Lane]],2,FALSE),"n/a")</f>
        <v>n/a</v>
      </c>
      <c r="M550" s="17" t="str">
        <f>IFERROR(VLOOKUP($K550,wiz[[Lanes]:[Min FRQT Load Check Lane]],3,FALSE),"n/a")</f>
        <v>n/a</v>
      </c>
      <c r="N550" s="17" t="str">
        <f>IFERROR(VLOOKUP($K550,wiz[[Lanes]:[Min FRQT Load Check Lane]],4,FALSE),"n/a")</f>
        <v>n/a</v>
      </c>
      <c r="O550" s="17" t="str">
        <f>IFERROR(VLOOKUP($K550,wiz[[Lanes]:[Min FRQT Load Check Lane]],5,FALSE),"n/a")</f>
        <v>n/a</v>
      </c>
      <c r="P550" s="17" t="str">
        <f>IFERROR(VLOOKUP($K550,wiz[[Lanes]:[Min FRQT Load Check Lane]],6,FALSE),"n/a")</f>
        <v>n/a</v>
      </c>
      <c r="Q550" s="17" t="str">
        <f>IFERROR(VLOOKUP($K550,wiz[[Lanes]:[Min FRQT Load Check Lane]],7,FALSE),"n/a")</f>
        <v>n/a</v>
      </c>
      <c r="R550" s="17" t="str">
        <f>IFERROR(VLOOKUP($K550,wiz[[Lanes]:[Min FRQT Load Check Lane]],8,FALSE),"n/a")</f>
        <v>n/a</v>
      </c>
      <c r="S550" s="17" t="str">
        <f>IFERROR(VLOOKUP($K550,wiz[[Lanes]:[Min FRQT Load Check Lane]],9,FALSE),"n/a")</f>
        <v>n/a</v>
      </c>
      <c r="T550" s="17" t="str">
        <f>IFERROR(VLOOKUP($K550,wiz[[Lanes]:[Min FRQT Load Check Lane]],10,FALSE),"n/a")</f>
        <v>n/a</v>
      </c>
      <c r="U550" s="17" t="str">
        <f>IFERROR(VLOOKUP($K550,wiz[[Lanes]:[Min FRQT Load Check Lane]],11,FALSE),"n/a")</f>
        <v>n/a</v>
      </c>
      <c r="V550" s="17" t="str">
        <f>IFERROR(VLOOKUP($K550,wiz[[Lanes]:[Min FRQT Load Check Lane]],12,FALSE),"n/a")</f>
        <v>n/a</v>
      </c>
      <c r="W550" s="17" t="str">
        <f>IFERROR(VLOOKUP($K550,wiz[[Lanes]:[Min FRQT Load Check Lane]],13,FALSE),"n/a")</f>
        <v>n/a</v>
      </c>
    </row>
    <row r="551" spans="2:23" x14ac:dyDescent="0.3">
      <c r="B551" s="13" t="s">
        <v>3555</v>
      </c>
      <c r="C551" s="13" t="s">
        <v>2569</v>
      </c>
      <c r="D551" s="13" t="s">
        <v>2569</v>
      </c>
      <c r="E551" s="13" t="s">
        <v>2734</v>
      </c>
      <c r="F551" s="13">
        <v>47130</v>
      </c>
      <c r="G551" s="13" t="s">
        <v>3375</v>
      </c>
      <c r="H551" s="13">
        <v>28144</v>
      </c>
      <c r="I551" s="13">
        <v>3084.8</v>
      </c>
      <c r="J551" s="13" t="str">
        <f>VLOOKUP(D551,'Matched Names'!$A$1:$C$52,3,FALSE)</f>
        <v xml:space="preserve">MORGAN FOODS         |   </v>
      </c>
      <c r="K551" t="str">
        <f t="shared" si="8"/>
        <v>MORGAN FOODS | 4713028144</v>
      </c>
      <c r="L551" s="17">
        <f>IFERROR(VLOOKUP($K551,wiz[[Lanes]:[Min FRQT Load Check Lane]],2,FALSE),"n/a")</f>
        <v>7</v>
      </c>
      <c r="M551" s="17">
        <f>IFERROR(VLOOKUP($K551,wiz[[Lanes]:[Min FRQT Load Check Lane]],3,FALSE),"n/a")</f>
        <v>1.6</v>
      </c>
      <c r="N551" s="17">
        <f>IFERROR(VLOOKUP($K551,wiz[[Lanes]:[Min FRQT Load Check Lane]],4,FALSE),"n/a")</f>
        <v>0.25</v>
      </c>
      <c r="O551" s="17">
        <f>IFERROR(VLOOKUP($K551,wiz[[Lanes]:[Min FRQT Load Check Lane]],5,FALSE),"n/a")</f>
        <v>482</v>
      </c>
      <c r="P551" s="17">
        <f>IFERROR(VLOOKUP($K551,wiz[[Lanes]:[Min FRQT Load Check Lane]],6,FALSE),"n/a")</f>
        <v>1.1399999999999999</v>
      </c>
      <c r="Q551" s="17">
        <f>IFERROR(VLOOKUP($K551,wiz[[Lanes]:[Min FRQT Load Check Lane]],7,FALSE),"n/a")</f>
        <v>101</v>
      </c>
      <c r="R551" s="17">
        <f>IFERROR(VLOOKUP($K551,wiz[[Lanes]:[Min FRQT Load Check Lane]],8,FALSE),"n/a")</f>
        <v>0.32</v>
      </c>
      <c r="S551" s="17">
        <f>IFERROR(VLOOKUP($K551,wiz[[Lanes]:[Min FRQT Load Check Lane]],9,FALSE),"n/a")</f>
        <v>-3</v>
      </c>
      <c r="T551" s="17">
        <f>IFERROR(VLOOKUP($K551,wiz[[Lanes]:[Min FRQT Load Check Lane]],10,FALSE),"n/a")</f>
        <v>-98</v>
      </c>
      <c r="U551" s="17">
        <f>IFERROR(VLOOKUP($K551,wiz[[Lanes]:[Min FRQT Load Check Lane]],11,FALSE),"n/a")</f>
        <v>-41</v>
      </c>
      <c r="V551" s="17">
        <f>IFERROR(VLOOKUP($K551,wiz[[Lanes]:[Min FRQT Load Check Lane]],12,FALSE),"n/a")</f>
        <v>-160</v>
      </c>
      <c r="W551" s="17">
        <f>IFERROR(VLOOKUP($K551,wiz[[Lanes]:[Min FRQT Load Check Lane]],13,FALSE),"n/a")</f>
        <v>-299</v>
      </c>
    </row>
    <row r="552" spans="2:23" x14ac:dyDescent="0.3">
      <c r="B552" s="13" t="s">
        <v>3556</v>
      </c>
      <c r="C552" s="13" t="s">
        <v>2569</v>
      </c>
      <c r="D552" s="13" t="s">
        <v>2569</v>
      </c>
      <c r="E552" s="13" t="s">
        <v>2734</v>
      </c>
      <c r="F552" s="13">
        <v>47130</v>
      </c>
      <c r="G552" s="13" t="s">
        <v>3557</v>
      </c>
      <c r="H552" s="13">
        <v>78220</v>
      </c>
      <c r="I552" s="13">
        <v>13219.36</v>
      </c>
      <c r="J552" s="13" t="str">
        <f>VLOOKUP(D552,'Matched Names'!$A$1:$C$52,3,FALSE)</f>
        <v xml:space="preserve">MORGAN FOODS         |   </v>
      </c>
      <c r="K552" t="str">
        <f t="shared" si="8"/>
        <v>MORGAN FOODS | 4713078220</v>
      </c>
      <c r="L552" s="17" t="str">
        <f>IFERROR(VLOOKUP($K552,wiz[[Lanes]:[Min FRQT Load Check Lane]],2,FALSE),"n/a")</f>
        <v>n/a</v>
      </c>
      <c r="M552" s="17" t="str">
        <f>IFERROR(VLOOKUP($K552,wiz[[Lanes]:[Min FRQT Load Check Lane]],3,FALSE),"n/a")</f>
        <v>n/a</v>
      </c>
      <c r="N552" s="17" t="str">
        <f>IFERROR(VLOOKUP($K552,wiz[[Lanes]:[Min FRQT Load Check Lane]],4,FALSE),"n/a")</f>
        <v>n/a</v>
      </c>
      <c r="O552" s="17" t="str">
        <f>IFERROR(VLOOKUP($K552,wiz[[Lanes]:[Min FRQT Load Check Lane]],5,FALSE),"n/a")</f>
        <v>n/a</v>
      </c>
      <c r="P552" s="17" t="str">
        <f>IFERROR(VLOOKUP($K552,wiz[[Lanes]:[Min FRQT Load Check Lane]],6,FALSE),"n/a")</f>
        <v>n/a</v>
      </c>
      <c r="Q552" s="17" t="str">
        <f>IFERROR(VLOOKUP($K552,wiz[[Lanes]:[Min FRQT Load Check Lane]],7,FALSE),"n/a")</f>
        <v>n/a</v>
      </c>
      <c r="R552" s="17" t="str">
        <f>IFERROR(VLOOKUP($K552,wiz[[Lanes]:[Min FRQT Load Check Lane]],8,FALSE),"n/a")</f>
        <v>n/a</v>
      </c>
      <c r="S552" s="17" t="str">
        <f>IFERROR(VLOOKUP($K552,wiz[[Lanes]:[Min FRQT Load Check Lane]],9,FALSE),"n/a")</f>
        <v>n/a</v>
      </c>
      <c r="T552" s="17" t="str">
        <f>IFERROR(VLOOKUP($K552,wiz[[Lanes]:[Min FRQT Load Check Lane]],10,FALSE),"n/a")</f>
        <v>n/a</v>
      </c>
      <c r="U552" s="17" t="str">
        <f>IFERROR(VLOOKUP($K552,wiz[[Lanes]:[Min FRQT Load Check Lane]],11,FALSE),"n/a")</f>
        <v>n/a</v>
      </c>
      <c r="V552" s="17" t="str">
        <f>IFERROR(VLOOKUP($K552,wiz[[Lanes]:[Min FRQT Load Check Lane]],12,FALSE),"n/a")</f>
        <v>n/a</v>
      </c>
      <c r="W552" s="17" t="str">
        <f>IFERROR(VLOOKUP($K552,wiz[[Lanes]:[Min FRQT Load Check Lane]],13,FALSE),"n/a")</f>
        <v>n/a</v>
      </c>
    </row>
    <row r="553" spans="2:23" x14ac:dyDescent="0.3">
      <c r="B553" s="13" t="s">
        <v>3558</v>
      </c>
      <c r="C553" s="13" t="s">
        <v>3559</v>
      </c>
      <c r="D553" s="13" t="s">
        <v>2572</v>
      </c>
      <c r="E553" s="13" t="s">
        <v>2768</v>
      </c>
      <c r="F553" s="13">
        <v>36830</v>
      </c>
      <c r="G553" s="13" t="s">
        <v>3498</v>
      </c>
      <c r="H553" s="13">
        <v>38237</v>
      </c>
      <c r="I553" s="13">
        <v>2625</v>
      </c>
      <c r="J553" s="13" t="str">
        <f>VLOOKUP(D553,'Matched Names'!$A$1:$C$52,3,FALSE)</f>
        <v xml:space="preserve">MTD PRODUCTS INC     |   </v>
      </c>
      <c r="K553" t="str">
        <f t="shared" si="8"/>
        <v>MTD PRODUCTS INC | 3683038237</v>
      </c>
      <c r="L553" s="17">
        <f>IFERROR(VLOOKUP($K553,wiz[[Lanes]:[Min FRQT Load Check Lane]],2,FALSE),"n/a")</f>
        <v>6</v>
      </c>
      <c r="M553" s="17">
        <f>IFERROR(VLOOKUP($K553,wiz[[Lanes]:[Min FRQT Load Check Lane]],3,FALSE),"n/a")</f>
        <v>1.37</v>
      </c>
      <c r="N553" s="17">
        <f>IFERROR(VLOOKUP($K553,wiz[[Lanes]:[Min FRQT Load Check Lane]],4,FALSE),"n/a")</f>
        <v>0.2</v>
      </c>
      <c r="O553" s="17">
        <f>IFERROR(VLOOKUP($K553,wiz[[Lanes]:[Min FRQT Load Check Lane]],5,FALSE),"n/a")</f>
        <v>383</v>
      </c>
      <c r="P553" s="17">
        <f>IFERROR(VLOOKUP($K553,wiz[[Lanes]:[Min FRQT Load Check Lane]],6,FALSE),"n/a")</f>
        <v>0.94</v>
      </c>
      <c r="Q553" s="17">
        <f>IFERROR(VLOOKUP($K553,wiz[[Lanes]:[Min FRQT Load Check Lane]],7,FALSE),"n/a")</f>
        <v>36</v>
      </c>
      <c r="R553" s="17">
        <f>IFERROR(VLOOKUP($K553,wiz[[Lanes]:[Min FRQT Load Check Lane]],8,FALSE),"n/a")</f>
        <v>0.28000000000000003</v>
      </c>
      <c r="S553" s="17">
        <f>IFERROR(VLOOKUP($K553,wiz[[Lanes]:[Min FRQT Load Check Lane]],9,FALSE),"n/a")</f>
        <v>4</v>
      </c>
      <c r="T553" s="17">
        <f>IFERROR(VLOOKUP($K553,wiz[[Lanes]:[Min FRQT Load Check Lane]],10,FALSE),"n/a")</f>
        <v>-83</v>
      </c>
      <c r="U553" s="17">
        <f>IFERROR(VLOOKUP($K553,wiz[[Lanes]:[Min FRQT Load Check Lane]],11,FALSE),"n/a")</f>
        <v>-40</v>
      </c>
      <c r="V553" s="17">
        <f>IFERROR(VLOOKUP($K553,wiz[[Lanes]:[Min FRQT Load Check Lane]],12,FALSE),"n/a")</f>
        <v>198</v>
      </c>
      <c r="W553" s="17">
        <f>IFERROR(VLOOKUP($K553,wiz[[Lanes]:[Min FRQT Load Check Lane]],13,FALSE),"n/a")</f>
        <v>75</v>
      </c>
    </row>
    <row r="554" spans="2:23" x14ac:dyDescent="0.3">
      <c r="B554" s="13" t="s">
        <v>3560</v>
      </c>
      <c r="C554" s="13" t="s">
        <v>3559</v>
      </c>
      <c r="D554" s="13" t="s">
        <v>2572</v>
      </c>
      <c r="E554" s="13" t="s">
        <v>3421</v>
      </c>
      <c r="F554" s="13">
        <v>60506</v>
      </c>
      <c r="G554" s="13" t="s">
        <v>3498</v>
      </c>
      <c r="H554" s="13">
        <v>38237</v>
      </c>
      <c r="I554" s="13">
        <v>706.2</v>
      </c>
      <c r="J554" s="13" t="str">
        <f>VLOOKUP(D554,'Matched Names'!$A$1:$C$52,3,FALSE)</f>
        <v xml:space="preserve">MTD PRODUCTS INC     |   </v>
      </c>
      <c r="K554" t="str">
        <f t="shared" si="8"/>
        <v>MTD PRODUCTS INC | 6050638237</v>
      </c>
      <c r="L554" s="17" t="str">
        <f>IFERROR(VLOOKUP($K554,wiz[[Lanes]:[Min FRQT Load Check Lane]],2,FALSE),"n/a")</f>
        <v>n/a</v>
      </c>
      <c r="M554" s="17" t="str">
        <f>IFERROR(VLOOKUP($K554,wiz[[Lanes]:[Min FRQT Load Check Lane]],3,FALSE),"n/a")</f>
        <v>n/a</v>
      </c>
      <c r="N554" s="17" t="str">
        <f>IFERROR(VLOOKUP($K554,wiz[[Lanes]:[Min FRQT Load Check Lane]],4,FALSE),"n/a")</f>
        <v>n/a</v>
      </c>
      <c r="O554" s="17" t="str">
        <f>IFERROR(VLOOKUP($K554,wiz[[Lanes]:[Min FRQT Load Check Lane]],5,FALSE),"n/a")</f>
        <v>n/a</v>
      </c>
      <c r="P554" s="17" t="str">
        <f>IFERROR(VLOOKUP($K554,wiz[[Lanes]:[Min FRQT Load Check Lane]],6,FALSE),"n/a")</f>
        <v>n/a</v>
      </c>
      <c r="Q554" s="17" t="str">
        <f>IFERROR(VLOOKUP($K554,wiz[[Lanes]:[Min FRQT Load Check Lane]],7,FALSE),"n/a")</f>
        <v>n/a</v>
      </c>
      <c r="R554" s="17" t="str">
        <f>IFERROR(VLOOKUP($K554,wiz[[Lanes]:[Min FRQT Load Check Lane]],8,FALSE),"n/a")</f>
        <v>n/a</v>
      </c>
      <c r="S554" s="17" t="str">
        <f>IFERROR(VLOOKUP($K554,wiz[[Lanes]:[Min FRQT Load Check Lane]],9,FALSE),"n/a")</f>
        <v>n/a</v>
      </c>
      <c r="T554" s="17" t="str">
        <f>IFERROR(VLOOKUP($K554,wiz[[Lanes]:[Min FRQT Load Check Lane]],10,FALSE),"n/a")</f>
        <v>n/a</v>
      </c>
      <c r="U554" s="17" t="str">
        <f>IFERROR(VLOOKUP($K554,wiz[[Lanes]:[Min FRQT Load Check Lane]],11,FALSE),"n/a")</f>
        <v>n/a</v>
      </c>
      <c r="V554" s="17" t="str">
        <f>IFERROR(VLOOKUP($K554,wiz[[Lanes]:[Min FRQT Load Check Lane]],12,FALSE),"n/a")</f>
        <v>n/a</v>
      </c>
      <c r="W554" s="17" t="str">
        <f>IFERROR(VLOOKUP($K554,wiz[[Lanes]:[Min FRQT Load Check Lane]],13,FALSE),"n/a")</f>
        <v>n/a</v>
      </c>
    </row>
    <row r="555" spans="2:23" x14ac:dyDescent="0.3">
      <c r="B555" s="13" t="s">
        <v>3561</v>
      </c>
      <c r="C555" s="13" t="s">
        <v>3559</v>
      </c>
      <c r="D555" s="13" t="s">
        <v>2572</v>
      </c>
      <c r="E555" s="13" t="s">
        <v>3421</v>
      </c>
      <c r="F555" s="13">
        <v>60506</v>
      </c>
      <c r="G555" s="13" t="s">
        <v>3533</v>
      </c>
      <c r="H555" s="13">
        <v>38879</v>
      </c>
      <c r="I555" s="13">
        <v>6747.3</v>
      </c>
      <c r="J555" s="13" t="str">
        <f>VLOOKUP(D555,'Matched Names'!$A$1:$C$52,3,FALSE)</f>
        <v xml:space="preserve">MTD PRODUCTS INC     |   </v>
      </c>
      <c r="K555" t="str">
        <f t="shared" si="8"/>
        <v>MTD PRODUCTS INC | 6050638879</v>
      </c>
      <c r="L555" s="17" t="str">
        <f>IFERROR(VLOOKUP($K555,wiz[[Lanes]:[Min FRQT Load Check Lane]],2,FALSE),"n/a")</f>
        <v>n/a</v>
      </c>
      <c r="M555" s="17" t="str">
        <f>IFERROR(VLOOKUP($K555,wiz[[Lanes]:[Min FRQT Load Check Lane]],3,FALSE),"n/a")</f>
        <v>n/a</v>
      </c>
      <c r="N555" s="17" t="str">
        <f>IFERROR(VLOOKUP($K555,wiz[[Lanes]:[Min FRQT Load Check Lane]],4,FALSE),"n/a")</f>
        <v>n/a</v>
      </c>
      <c r="O555" s="17" t="str">
        <f>IFERROR(VLOOKUP($K555,wiz[[Lanes]:[Min FRQT Load Check Lane]],5,FALSE),"n/a")</f>
        <v>n/a</v>
      </c>
      <c r="P555" s="17" t="str">
        <f>IFERROR(VLOOKUP($K555,wiz[[Lanes]:[Min FRQT Load Check Lane]],6,FALSE),"n/a")</f>
        <v>n/a</v>
      </c>
      <c r="Q555" s="17" t="str">
        <f>IFERROR(VLOOKUP($K555,wiz[[Lanes]:[Min FRQT Load Check Lane]],7,FALSE),"n/a")</f>
        <v>n/a</v>
      </c>
      <c r="R555" s="17" t="str">
        <f>IFERROR(VLOOKUP($K555,wiz[[Lanes]:[Min FRQT Load Check Lane]],8,FALSE),"n/a")</f>
        <v>n/a</v>
      </c>
      <c r="S555" s="17" t="str">
        <f>IFERROR(VLOOKUP($K555,wiz[[Lanes]:[Min FRQT Load Check Lane]],9,FALSE),"n/a")</f>
        <v>n/a</v>
      </c>
      <c r="T555" s="17" t="str">
        <f>IFERROR(VLOOKUP($K555,wiz[[Lanes]:[Min FRQT Load Check Lane]],10,FALSE),"n/a")</f>
        <v>n/a</v>
      </c>
      <c r="U555" s="17" t="str">
        <f>IFERROR(VLOOKUP($K555,wiz[[Lanes]:[Min FRQT Load Check Lane]],11,FALSE),"n/a")</f>
        <v>n/a</v>
      </c>
      <c r="V555" s="17" t="str">
        <f>IFERROR(VLOOKUP($K555,wiz[[Lanes]:[Min FRQT Load Check Lane]],12,FALSE),"n/a")</f>
        <v>n/a</v>
      </c>
      <c r="W555" s="17" t="str">
        <f>IFERROR(VLOOKUP($K555,wiz[[Lanes]:[Min FRQT Load Check Lane]],13,FALSE),"n/a")</f>
        <v>n/a</v>
      </c>
    </row>
    <row r="556" spans="2:23" x14ac:dyDescent="0.3">
      <c r="B556" s="13" t="s">
        <v>3562</v>
      </c>
      <c r="C556" s="13" t="s">
        <v>3559</v>
      </c>
      <c r="D556" s="13" t="s">
        <v>2572</v>
      </c>
      <c r="E556" s="13" t="s">
        <v>3563</v>
      </c>
      <c r="F556" s="13">
        <v>30427</v>
      </c>
      <c r="G556" s="13" t="s">
        <v>3139</v>
      </c>
      <c r="H556" s="13">
        <v>44875</v>
      </c>
      <c r="I556" s="13">
        <v>2030.16</v>
      </c>
      <c r="J556" s="13" t="str">
        <f>VLOOKUP(D556,'Matched Names'!$A$1:$C$52,3,FALSE)</f>
        <v xml:space="preserve">MTD PRODUCTS INC     |   </v>
      </c>
      <c r="K556" t="str">
        <f t="shared" si="8"/>
        <v>MTD PRODUCTS INC | 3042744875</v>
      </c>
      <c r="L556" s="17">
        <f>IFERROR(VLOOKUP($K556,wiz[[Lanes]:[Min FRQT Load Check Lane]],2,FALSE),"n/a")</f>
        <v>2</v>
      </c>
      <c r="M556" s="17">
        <f>IFERROR(VLOOKUP($K556,wiz[[Lanes]:[Min FRQT Load Check Lane]],3,FALSE),"n/a")</f>
        <v>1.32</v>
      </c>
      <c r="N556" s="17">
        <f>IFERROR(VLOOKUP($K556,wiz[[Lanes]:[Min FRQT Load Check Lane]],4,FALSE),"n/a")</f>
        <v>0.2</v>
      </c>
      <c r="O556" s="17">
        <f>IFERROR(VLOOKUP($K556,wiz[[Lanes]:[Min FRQT Load Check Lane]],5,FALSE),"n/a")</f>
        <v>769</v>
      </c>
      <c r="P556" s="17">
        <f>IFERROR(VLOOKUP($K556,wiz[[Lanes]:[Min FRQT Load Check Lane]],6,FALSE),"n/a")</f>
        <v>2.21</v>
      </c>
      <c r="Q556" s="17">
        <f>IFERROR(VLOOKUP($K556,wiz[[Lanes]:[Min FRQT Load Check Lane]],7,FALSE),"n/a")</f>
        <v>127</v>
      </c>
      <c r="R556" s="17">
        <f>IFERROR(VLOOKUP($K556,wiz[[Lanes]:[Min FRQT Load Check Lane]],8,FALSE),"n/a")</f>
        <v>0.35</v>
      </c>
      <c r="S556" s="17">
        <f>IFERROR(VLOOKUP($K556,wiz[[Lanes]:[Min FRQT Load Check Lane]],9,FALSE),"n/a")</f>
        <v>52</v>
      </c>
      <c r="T556" s="17">
        <f>IFERROR(VLOOKUP($K556,wiz[[Lanes]:[Min FRQT Load Check Lane]],10,FALSE),"n/a")</f>
        <v>-148</v>
      </c>
      <c r="U556" s="17">
        <f>IFERROR(VLOOKUP($K556,wiz[[Lanes]:[Min FRQT Load Check Lane]],11,FALSE),"n/a")</f>
        <v>-97</v>
      </c>
      <c r="V556" s="17">
        <f>IFERROR(VLOOKUP($K556,wiz[[Lanes]:[Min FRQT Load Check Lane]],12,FALSE),"n/a")</f>
        <v>-263</v>
      </c>
      <c r="W556" s="17">
        <f>IFERROR(VLOOKUP($K556,wiz[[Lanes]:[Min FRQT Load Check Lane]],13,FALSE),"n/a")</f>
        <v>-508</v>
      </c>
    </row>
    <row r="557" spans="2:23" x14ac:dyDescent="0.3">
      <c r="B557" s="13" t="s">
        <v>3564</v>
      </c>
      <c r="C557" s="13" t="s">
        <v>3559</v>
      </c>
      <c r="D557" s="13" t="s">
        <v>2572</v>
      </c>
      <c r="E557" s="13" t="s">
        <v>2875</v>
      </c>
      <c r="F557" s="13">
        <v>46268</v>
      </c>
      <c r="G557" s="13" t="s">
        <v>3533</v>
      </c>
      <c r="H557" s="13">
        <v>38879</v>
      </c>
      <c r="I557" s="13">
        <v>2388.96</v>
      </c>
      <c r="J557" s="13" t="str">
        <f>VLOOKUP(D557,'Matched Names'!$A$1:$C$52,3,FALSE)</f>
        <v xml:space="preserve">MTD PRODUCTS INC     |   </v>
      </c>
      <c r="K557" t="str">
        <f t="shared" si="8"/>
        <v>MTD PRODUCTS INC | 4626838879</v>
      </c>
      <c r="L557" s="17" t="str">
        <f>IFERROR(VLOOKUP($K557,wiz[[Lanes]:[Min FRQT Load Check Lane]],2,FALSE),"n/a")</f>
        <v>n/a</v>
      </c>
      <c r="M557" s="17" t="str">
        <f>IFERROR(VLOOKUP($K557,wiz[[Lanes]:[Min FRQT Load Check Lane]],3,FALSE),"n/a")</f>
        <v>n/a</v>
      </c>
      <c r="N557" s="17" t="str">
        <f>IFERROR(VLOOKUP($K557,wiz[[Lanes]:[Min FRQT Load Check Lane]],4,FALSE),"n/a")</f>
        <v>n/a</v>
      </c>
      <c r="O557" s="17" t="str">
        <f>IFERROR(VLOOKUP($K557,wiz[[Lanes]:[Min FRQT Load Check Lane]],5,FALSE),"n/a")</f>
        <v>n/a</v>
      </c>
      <c r="P557" s="17" t="str">
        <f>IFERROR(VLOOKUP($K557,wiz[[Lanes]:[Min FRQT Load Check Lane]],6,FALSE),"n/a")</f>
        <v>n/a</v>
      </c>
      <c r="Q557" s="17" t="str">
        <f>IFERROR(VLOOKUP($K557,wiz[[Lanes]:[Min FRQT Load Check Lane]],7,FALSE),"n/a")</f>
        <v>n/a</v>
      </c>
      <c r="R557" s="17" t="str">
        <f>IFERROR(VLOOKUP($K557,wiz[[Lanes]:[Min FRQT Load Check Lane]],8,FALSE),"n/a")</f>
        <v>n/a</v>
      </c>
      <c r="S557" s="17" t="str">
        <f>IFERROR(VLOOKUP($K557,wiz[[Lanes]:[Min FRQT Load Check Lane]],9,FALSE),"n/a")</f>
        <v>n/a</v>
      </c>
      <c r="T557" s="17" t="str">
        <f>IFERROR(VLOOKUP($K557,wiz[[Lanes]:[Min FRQT Load Check Lane]],10,FALSE),"n/a")</f>
        <v>n/a</v>
      </c>
      <c r="U557" s="17" t="str">
        <f>IFERROR(VLOOKUP($K557,wiz[[Lanes]:[Min FRQT Load Check Lane]],11,FALSE),"n/a")</f>
        <v>n/a</v>
      </c>
      <c r="V557" s="17" t="str">
        <f>IFERROR(VLOOKUP($K557,wiz[[Lanes]:[Min FRQT Load Check Lane]],12,FALSE),"n/a")</f>
        <v>n/a</v>
      </c>
      <c r="W557" s="17" t="str">
        <f>IFERROR(VLOOKUP($K557,wiz[[Lanes]:[Min FRQT Load Check Lane]],13,FALSE),"n/a")</f>
        <v>n/a</v>
      </c>
    </row>
    <row r="558" spans="2:23" x14ac:dyDescent="0.3">
      <c r="B558" s="13" t="s">
        <v>3565</v>
      </c>
      <c r="C558" s="13" t="s">
        <v>3559</v>
      </c>
      <c r="D558" s="13" t="s">
        <v>2572</v>
      </c>
      <c r="E558" s="13" t="s">
        <v>3566</v>
      </c>
      <c r="F558" s="13">
        <v>53037</v>
      </c>
      <c r="G558" s="13" t="s">
        <v>3533</v>
      </c>
      <c r="H558" s="13">
        <v>38879</v>
      </c>
      <c r="I558" s="13">
        <v>1238.8800000000001</v>
      </c>
      <c r="J558" s="13" t="str">
        <f>VLOOKUP(D558,'Matched Names'!$A$1:$C$52,3,FALSE)</f>
        <v xml:space="preserve">MTD PRODUCTS INC     |   </v>
      </c>
      <c r="K558" t="str">
        <f t="shared" si="8"/>
        <v>MTD PRODUCTS INC | 5303738879</v>
      </c>
      <c r="L558" s="17">
        <f>IFERROR(VLOOKUP($K558,wiz[[Lanes]:[Min FRQT Load Check Lane]],2,FALSE),"n/a")</f>
        <v>1</v>
      </c>
      <c r="M558" s="17">
        <f>IFERROR(VLOOKUP($K558,wiz[[Lanes]:[Min FRQT Load Check Lane]],3,FALSE),"n/a")</f>
        <v>1.74</v>
      </c>
      <c r="N558" s="17">
        <f>IFERROR(VLOOKUP($K558,wiz[[Lanes]:[Min FRQT Load Check Lane]],4,FALSE),"n/a")</f>
        <v>0.19</v>
      </c>
      <c r="O558" s="17">
        <f>IFERROR(VLOOKUP($K558,wiz[[Lanes]:[Min FRQT Load Check Lane]],5,FALSE),"n/a")</f>
        <v>712</v>
      </c>
      <c r="P558" s="17">
        <f>IFERROR(VLOOKUP($K558,wiz[[Lanes]:[Min FRQT Load Check Lane]],6,FALSE),"n/a")</f>
        <v>2.63</v>
      </c>
      <c r="Q558" s="17">
        <f>IFERROR(VLOOKUP($K558,wiz[[Lanes]:[Min FRQT Load Check Lane]],7,FALSE),"n/a")</f>
        <v>84</v>
      </c>
      <c r="R558" s="17">
        <f>IFERROR(VLOOKUP($K558,wiz[[Lanes]:[Min FRQT Load Check Lane]],8,FALSE),"n/a")</f>
        <v>0.3</v>
      </c>
      <c r="S558" s="17">
        <f>IFERROR(VLOOKUP($K558,wiz[[Lanes]:[Min FRQT Load Check Lane]],9,FALSE),"n/a")</f>
        <v>54</v>
      </c>
      <c r="T558" s="17">
        <f>IFERROR(VLOOKUP($K558,wiz[[Lanes]:[Min FRQT Load Check Lane]],10,FALSE),"n/a")</f>
        <v>-144</v>
      </c>
      <c r="U558" s="17">
        <f>IFERROR(VLOOKUP($K558,wiz[[Lanes]:[Min FRQT Load Check Lane]],11,FALSE),"n/a")</f>
        <v>-242</v>
      </c>
      <c r="V558" s="17">
        <f>IFERROR(VLOOKUP($K558,wiz[[Lanes]:[Min FRQT Load Check Lane]],12,FALSE),"n/a")</f>
        <v>-148</v>
      </c>
      <c r="W558" s="17">
        <f>IFERROR(VLOOKUP($K558,wiz[[Lanes]:[Min FRQT Load Check Lane]],13,FALSE),"n/a")</f>
        <v>-534</v>
      </c>
    </row>
    <row r="559" spans="2:23" x14ac:dyDescent="0.3">
      <c r="B559" s="13" t="s">
        <v>3567</v>
      </c>
      <c r="C559" s="13" t="s">
        <v>3559</v>
      </c>
      <c r="D559" s="13" t="s">
        <v>2572</v>
      </c>
      <c r="E559" s="13" t="s">
        <v>3568</v>
      </c>
      <c r="F559" s="13">
        <v>30553</v>
      </c>
      <c r="G559" s="13" t="s">
        <v>3498</v>
      </c>
      <c r="H559" s="13">
        <v>38237</v>
      </c>
      <c r="I559" s="13">
        <v>2402.4</v>
      </c>
      <c r="J559" s="13" t="str">
        <f>VLOOKUP(D559,'Matched Names'!$A$1:$C$52,3,FALSE)</f>
        <v xml:space="preserve">MTD PRODUCTS INC     |   </v>
      </c>
      <c r="K559" t="str">
        <f t="shared" si="8"/>
        <v>MTD PRODUCTS INC | 3055338237</v>
      </c>
      <c r="L559" s="17">
        <f>IFERROR(VLOOKUP($K559,wiz[[Lanes]:[Min FRQT Load Check Lane]],2,FALSE),"n/a")</f>
        <v>3</v>
      </c>
      <c r="M559" s="17">
        <f>IFERROR(VLOOKUP($K559,wiz[[Lanes]:[Min FRQT Load Check Lane]],3,FALSE),"n/a")</f>
        <v>1.3</v>
      </c>
      <c r="N559" s="17">
        <f>IFERROR(VLOOKUP($K559,wiz[[Lanes]:[Min FRQT Load Check Lane]],4,FALSE),"n/a")</f>
        <v>0.2</v>
      </c>
      <c r="O559" s="17">
        <f>IFERROR(VLOOKUP($K559,wiz[[Lanes]:[Min FRQT Load Check Lane]],5,FALSE),"n/a")</f>
        <v>462</v>
      </c>
      <c r="P559" s="17">
        <f>IFERROR(VLOOKUP($K559,wiz[[Lanes]:[Min FRQT Load Check Lane]],6,FALSE),"n/a")</f>
        <v>1.26</v>
      </c>
      <c r="Q559" s="17">
        <f>IFERROR(VLOOKUP($K559,wiz[[Lanes]:[Min FRQT Load Check Lane]],7,FALSE),"n/a")</f>
        <v>107</v>
      </c>
      <c r="R559" s="17">
        <f>IFERROR(VLOOKUP($K559,wiz[[Lanes]:[Min FRQT Load Check Lane]],8,FALSE),"n/a")</f>
        <v>0.32</v>
      </c>
      <c r="S559" s="17">
        <f>IFERROR(VLOOKUP($K559,wiz[[Lanes]:[Min FRQT Load Check Lane]],9,FALSE),"n/a")</f>
        <v>5</v>
      </c>
      <c r="T559" s="17">
        <f>IFERROR(VLOOKUP($K559,wiz[[Lanes]:[Min FRQT Load Check Lane]],10,FALSE),"n/a")</f>
        <v>-163</v>
      </c>
      <c r="U559" s="17">
        <f>IFERROR(VLOOKUP($K559,wiz[[Lanes]:[Min FRQT Load Check Lane]],11,FALSE),"n/a")</f>
        <v>-70</v>
      </c>
      <c r="V559" s="17">
        <f>IFERROR(VLOOKUP($K559,wiz[[Lanes]:[Min FRQT Load Check Lane]],12,FALSE),"n/a")</f>
        <v>51</v>
      </c>
      <c r="W559" s="17">
        <f>IFERROR(VLOOKUP($K559,wiz[[Lanes]:[Min FRQT Load Check Lane]],13,FALSE),"n/a")</f>
        <v>-182</v>
      </c>
    </row>
    <row r="560" spans="2:23" x14ac:dyDescent="0.3">
      <c r="B560" s="13" t="s">
        <v>3569</v>
      </c>
      <c r="C560" s="13" t="s">
        <v>3559</v>
      </c>
      <c r="D560" s="13" t="s">
        <v>2572</v>
      </c>
      <c r="E560" s="13" t="s">
        <v>3570</v>
      </c>
      <c r="F560" s="13">
        <v>14482</v>
      </c>
      <c r="G560" s="13" t="s">
        <v>3498</v>
      </c>
      <c r="H560" s="13">
        <v>38237</v>
      </c>
      <c r="I560" s="13">
        <v>1053.75</v>
      </c>
      <c r="J560" s="13" t="str">
        <f>VLOOKUP(D560,'Matched Names'!$A$1:$C$52,3,FALSE)</f>
        <v xml:space="preserve">MTD PRODUCTS INC     |   </v>
      </c>
      <c r="K560" t="str">
        <f t="shared" si="8"/>
        <v>MTD PRODUCTS INC | 1448238237</v>
      </c>
      <c r="L560" s="17">
        <f>IFERROR(VLOOKUP($K560,wiz[[Lanes]:[Min FRQT Load Check Lane]],2,FALSE),"n/a")</f>
        <v>1</v>
      </c>
      <c r="M560" s="17">
        <f>IFERROR(VLOOKUP($K560,wiz[[Lanes]:[Min FRQT Load Check Lane]],3,FALSE),"n/a")</f>
        <v>1.25</v>
      </c>
      <c r="N560" s="17">
        <f>IFERROR(VLOOKUP($K560,wiz[[Lanes]:[Min FRQT Load Check Lane]],4,FALSE),"n/a")</f>
        <v>0.2</v>
      </c>
      <c r="O560" s="17">
        <f>IFERROR(VLOOKUP($K560,wiz[[Lanes]:[Min FRQT Load Check Lane]],5,FALSE),"n/a")</f>
        <v>843</v>
      </c>
      <c r="P560" s="17">
        <f>IFERROR(VLOOKUP($K560,wiz[[Lanes]:[Min FRQT Load Check Lane]],6,FALSE),"n/a")</f>
        <v>2.81</v>
      </c>
      <c r="Q560" s="17">
        <f>IFERROR(VLOOKUP($K560,wiz[[Lanes]:[Min FRQT Load Check Lane]],7,FALSE),"n/a")</f>
        <v>131</v>
      </c>
      <c r="R560" s="17">
        <f>IFERROR(VLOOKUP($K560,wiz[[Lanes]:[Min FRQT Load Check Lane]],8,FALSE),"n/a")</f>
        <v>0.35</v>
      </c>
      <c r="S560" s="17">
        <f>IFERROR(VLOOKUP($K560,wiz[[Lanes]:[Min FRQT Load Check Lane]],9,FALSE),"n/a")</f>
        <v>60</v>
      </c>
      <c r="T560" s="17">
        <f>IFERROR(VLOOKUP($K560,wiz[[Lanes]:[Min FRQT Load Check Lane]],10,FALSE),"n/a")</f>
        <v>12</v>
      </c>
      <c r="U560" s="17">
        <f>IFERROR(VLOOKUP($K560,wiz[[Lanes]:[Min FRQT Load Check Lane]],11,FALSE),"n/a")</f>
        <v>-249</v>
      </c>
      <c r="V560" s="17">
        <f>IFERROR(VLOOKUP($K560,wiz[[Lanes]:[Min FRQT Load Check Lane]],12,FALSE),"n/a")</f>
        <v>30</v>
      </c>
      <c r="W560" s="17">
        <f>IFERROR(VLOOKUP($K560,wiz[[Lanes]:[Min FRQT Load Check Lane]],13,FALSE),"n/a")</f>
        <v>-207</v>
      </c>
    </row>
    <row r="561" spans="2:23" x14ac:dyDescent="0.3">
      <c r="B561" s="13" t="s">
        <v>3571</v>
      </c>
      <c r="C561" s="13" t="s">
        <v>3559</v>
      </c>
      <c r="D561" s="13" t="s">
        <v>2572</v>
      </c>
      <c r="E561" s="13" t="s">
        <v>3498</v>
      </c>
      <c r="F561" s="13">
        <v>38237</v>
      </c>
      <c r="G561" s="13" t="s">
        <v>3489</v>
      </c>
      <c r="H561" s="13">
        <v>43137</v>
      </c>
      <c r="I561" s="13">
        <v>16019.8</v>
      </c>
      <c r="J561" s="13" t="str">
        <f>VLOOKUP(D561,'Matched Names'!$A$1:$C$52,3,FALSE)</f>
        <v xml:space="preserve">MTD PRODUCTS INC     |   </v>
      </c>
      <c r="K561" t="str">
        <f t="shared" si="8"/>
        <v>MTD PRODUCTS INC | 3823743137</v>
      </c>
      <c r="L561" s="17">
        <f>IFERROR(VLOOKUP($K561,wiz[[Lanes]:[Min FRQT Load Check Lane]],2,FALSE),"n/a")</f>
        <v>42</v>
      </c>
      <c r="M561" s="17">
        <f>IFERROR(VLOOKUP($K561,wiz[[Lanes]:[Min FRQT Load Check Lane]],3,FALSE),"n/a")</f>
        <v>1.73</v>
      </c>
      <c r="N561" s="17">
        <f>IFERROR(VLOOKUP($K561,wiz[[Lanes]:[Min FRQT Load Check Lane]],4,FALSE),"n/a")</f>
        <v>0.2</v>
      </c>
      <c r="O561" s="17">
        <f>IFERROR(VLOOKUP($K561,wiz[[Lanes]:[Min FRQT Load Check Lane]],5,FALSE),"n/a")</f>
        <v>463</v>
      </c>
      <c r="P561" s="17">
        <f>IFERROR(VLOOKUP($K561,wiz[[Lanes]:[Min FRQT Load Check Lane]],6,FALSE),"n/a")</f>
        <v>1.1100000000000001</v>
      </c>
      <c r="Q561" s="17">
        <f>IFERROR(VLOOKUP($K561,wiz[[Lanes]:[Min FRQT Load Check Lane]],7,FALSE),"n/a")</f>
        <v>75</v>
      </c>
      <c r="R561" s="17">
        <f>IFERROR(VLOOKUP($K561,wiz[[Lanes]:[Min FRQT Load Check Lane]],8,FALSE),"n/a")</f>
        <v>0.3</v>
      </c>
      <c r="S561" s="17">
        <f>IFERROR(VLOOKUP($K561,wiz[[Lanes]:[Min FRQT Load Check Lane]],9,FALSE),"n/a")</f>
        <v>6</v>
      </c>
      <c r="T561" s="17">
        <f>IFERROR(VLOOKUP($K561,wiz[[Lanes]:[Min FRQT Load Check Lane]],10,FALSE),"n/a")</f>
        <v>-18</v>
      </c>
      <c r="U561" s="17">
        <f>IFERROR(VLOOKUP($K561,wiz[[Lanes]:[Min FRQT Load Check Lane]],11,FALSE),"n/a")</f>
        <v>-34</v>
      </c>
      <c r="V561" s="17">
        <f>IFERROR(VLOOKUP($K561,wiz[[Lanes]:[Min FRQT Load Check Lane]],12,FALSE),"n/a")</f>
        <v>-196</v>
      </c>
      <c r="W561" s="17">
        <f>IFERROR(VLOOKUP($K561,wiz[[Lanes]:[Min FRQT Load Check Lane]],13,FALSE),"n/a")</f>
        <v>-248</v>
      </c>
    </row>
    <row r="562" spans="2:23" x14ac:dyDescent="0.3">
      <c r="B562" s="13" t="s">
        <v>3572</v>
      </c>
      <c r="C562" s="13" t="s">
        <v>3559</v>
      </c>
      <c r="D562" s="13" t="s">
        <v>2572</v>
      </c>
      <c r="E562" s="13" t="s">
        <v>3573</v>
      </c>
      <c r="F562" s="13">
        <v>61938</v>
      </c>
      <c r="G562" s="13" t="s">
        <v>3498</v>
      </c>
      <c r="H562" s="13">
        <v>38237</v>
      </c>
      <c r="I562" s="13">
        <v>675</v>
      </c>
      <c r="J562" s="13" t="str">
        <f>VLOOKUP(D562,'Matched Names'!$A$1:$C$52,3,FALSE)</f>
        <v xml:space="preserve">MTD PRODUCTS INC     |   </v>
      </c>
      <c r="K562" t="str">
        <f t="shared" si="8"/>
        <v>MTD PRODUCTS INC | 6193838237</v>
      </c>
      <c r="L562" s="17">
        <f>IFERROR(VLOOKUP($K562,wiz[[Lanes]:[Min FRQT Load Check Lane]],2,FALSE),"n/a")</f>
        <v>1</v>
      </c>
      <c r="M562" s="17">
        <f>IFERROR(VLOOKUP($K562,wiz[[Lanes]:[Min FRQT Load Check Lane]],3,FALSE),"n/a")</f>
        <v>2.74</v>
      </c>
      <c r="N562" s="17">
        <f>IFERROR(VLOOKUP($K562,wiz[[Lanes]:[Min FRQT Load Check Lane]],4,FALSE),"n/a")</f>
        <v>0.2</v>
      </c>
      <c r="O562" s="17">
        <f>IFERROR(VLOOKUP($K562,wiz[[Lanes]:[Min FRQT Load Check Lane]],5,FALSE),"n/a")</f>
        <v>246</v>
      </c>
      <c r="P562" s="17">
        <f>IFERROR(VLOOKUP($K562,wiz[[Lanes]:[Min FRQT Load Check Lane]],6,FALSE),"n/a")</f>
        <v>0.32</v>
      </c>
      <c r="Q562" s="17">
        <f>IFERROR(VLOOKUP($K562,wiz[[Lanes]:[Min FRQT Load Check Lane]],7,FALSE),"n/a")</f>
        <v>170</v>
      </c>
      <c r="R562" s="17">
        <f>IFERROR(VLOOKUP($K562,wiz[[Lanes]:[Min FRQT Load Check Lane]],8,FALSE),"n/a")</f>
        <v>0.4</v>
      </c>
      <c r="S562" s="17">
        <f>IFERROR(VLOOKUP($K562,wiz[[Lanes]:[Min FRQT Load Check Lane]],9,FALSE),"n/a")</f>
        <v>0</v>
      </c>
      <c r="T562" s="17">
        <f>IFERROR(VLOOKUP($K562,wiz[[Lanes]:[Min FRQT Load Check Lane]],10,FALSE),"n/a")</f>
        <v>-221</v>
      </c>
      <c r="U562" s="17">
        <f>IFERROR(VLOOKUP($K562,wiz[[Lanes]:[Min FRQT Load Check Lane]],11,FALSE),"n/a")</f>
        <v>136</v>
      </c>
      <c r="V562" s="17">
        <f>IFERROR(VLOOKUP($K562,wiz[[Lanes]:[Min FRQT Load Check Lane]],12,FALSE),"n/a")</f>
        <v>524</v>
      </c>
      <c r="W562" s="17">
        <f>IFERROR(VLOOKUP($K562,wiz[[Lanes]:[Min FRQT Load Check Lane]],13,FALSE),"n/a")</f>
        <v>439</v>
      </c>
    </row>
    <row r="563" spans="2:23" x14ac:dyDescent="0.3">
      <c r="B563" s="13" t="s">
        <v>3574</v>
      </c>
      <c r="C563" s="13" t="s">
        <v>3559</v>
      </c>
      <c r="D563" s="13" t="s">
        <v>2572</v>
      </c>
      <c r="E563" s="13" t="s">
        <v>2863</v>
      </c>
      <c r="F563" s="13">
        <v>30253</v>
      </c>
      <c r="G563" s="13" t="s">
        <v>3498</v>
      </c>
      <c r="H563" s="13">
        <v>38237</v>
      </c>
      <c r="I563" s="13">
        <v>1962.3</v>
      </c>
      <c r="J563" s="13" t="str">
        <f>VLOOKUP(D563,'Matched Names'!$A$1:$C$52,3,FALSE)</f>
        <v xml:space="preserve">MTD PRODUCTS INC     |   </v>
      </c>
      <c r="K563" t="str">
        <f t="shared" si="8"/>
        <v>MTD PRODUCTS INC | 3025338237</v>
      </c>
      <c r="L563" s="17">
        <f>IFERROR(VLOOKUP($K563,wiz[[Lanes]:[Min FRQT Load Check Lane]],2,FALSE),"n/a")</f>
        <v>3</v>
      </c>
      <c r="M563" s="17">
        <f>IFERROR(VLOOKUP($K563,wiz[[Lanes]:[Min FRQT Load Check Lane]],3,FALSE),"n/a")</f>
        <v>1.55</v>
      </c>
      <c r="N563" s="17">
        <f>IFERROR(VLOOKUP($K563,wiz[[Lanes]:[Min FRQT Load Check Lane]],4,FALSE),"n/a")</f>
        <v>0.2</v>
      </c>
      <c r="O563" s="17">
        <f>IFERROR(VLOOKUP($K563,wiz[[Lanes]:[Min FRQT Load Check Lane]],5,FALSE),"n/a")</f>
        <v>422</v>
      </c>
      <c r="P563" s="17">
        <f>IFERROR(VLOOKUP($K563,wiz[[Lanes]:[Min FRQT Load Check Lane]],6,FALSE),"n/a")</f>
        <v>1.29</v>
      </c>
      <c r="Q563" s="17">
        <f>IFERROR(VLOOKUP($K563,wiz[[Lanes]:[Min FRQT Load Check Lane]],7,FALSE),"n/a")</f>
        <v>32</v>
      </c>
      <c r="R563" s="17">
        <f>IFERROR(VLOOKUP($K563,wiz[[Lanes]:[Min FRQT Load Check Lane]],8,FALSE),"n/a")</f>
        <v>0.25</v>
      </c>
      <c r="S563" s="17">
        <f>IFERROR(VLOOKUP($K563,wiz[[Lanes]:[Min FRQT Load Check Lane]],9,FALSE),"n/a")</f>
        <v>4</v>
      </c>
      <c r="T563" s="17">
        <f>IFERROR(VLOOKUP($K563,wiz[[Lanes]:[Min FRQT Load Check Lane]],10,FALSE),"n/a")</f>
        <v>-6</v>
      </c>
      <c r="U563" s="17">
        <f>IFERROR(VLOOKUP($K563,wiz[[Lanes]:[Min FRQT Load Check Lane]],11,FALSE),"n/a")</f>
        <v>-96</v>
      </c>
      <c r="V563" s="17">
        <f>IFERROR(VLOOKUP($K563,wiz[[Lanes]:[Min FRQT Load Check Lane]],12,FALSE),"n/a")</f>
        <v>248</v>
      </c>
      <c r="W563" s="17">
        <f>IFERROR(VLOOKUP($K563,wiz[[Lanes]:[Min FRQT Load Check Lane]],13,FALSE),"n/a")</f>
        <v>146</v>
      </c>
    </row>
    <row r="564" spans="2:23" x14ac:dyDescent="0.3">
      <c r="B564" s="13" t="s">
        <v>3575</v>
      </c>
      <c r="C564" s="13" t="s">
        <v>3559</v>
      </c>
      <c r="D564" s="13" t="s">
        <v>2572</v>
      </c>
      <c r="E564" s="13" t="s">
        <v>3576</v>
      </c>
      <c r="F564" s="13">
        <v>54970</v>
      </c>
      <c r="G564" s="13" t="s">
        <v>3498</v>
      </c>
      <c r="H564" s="13">
        <v>38237</v>
      </c>
      <c r="I564" s="13">
        <v>2322.08</v>
      </c>
      <c r="J564" s="13" t="str">
        <f>VLOOKUP(D564,'Matched Names'!$A$1:$C$52,3,FALSE)</f>
        <v xml:space="preserve">MTD PRODUCTS INC     |   </v>
      </c>
      <c r="K564" t="str">
        <f t="shared" si="8"/>
        <v>MTD PRODUCTS INC | 5497038237</v>
      </c>
      <c r="L564" s="17">
        <f>IFERROR(VLOOKUP($K564,wiz[[Lanes]:[Min FRQT Load Check Lane]],2,FALSE),"n/a")</f>
        <v>2</v>
      </c>
      <c r="M564" s="17">
        <f>IFERROR(VLOOKUP($K564,wiz[[Lanes]:[Min FRQT Load Check Lane]],3,FALSE),"n/a")</f>
        <v>1.84</v>
      </c>
      <c r="N564" s="17">
        <f>IFERROR(VLOOKUP($K564,wiz[[Lanes]:[Min FRQT Load Check Lane]],4,FALSE),"n/a")</f>
        <v>0.2</v>
      </c>
      <c r="O564" s="17">
        <f>IFERROR(VLOOKUP($K564,wiz[[Lanes]:[Min FRQT Load Check Lane]],5,FALSE),"n/a")</f>
        <v>631</v>
      </c>
      <c r="P564" s="17">
        <f>IFERROR(VLOOKUP($K564,wiz[[Lanes]:[Min FRQT Load Check Lane]],6,FALSE),"n/a")</f>
        <v>1</v>
      </c>
      <c r="Q564" s="17">
        <f>IFERROR(VLOOKUP($K564,wiz[[Lanes]:[Min FRQT Load Check Lane]],7,FALSE),"n/a")</f>
        <v>60</v>
      </c>
      <c r="R564" s="17">
        <f>IFERROR(VLOOKUP($K564,wiz[[Lanes]:[Min FRQT Load Check Lane]],8,FALSE),"n/a")</f>
        <v>0.28000000000000003</v>
      </c>
      <c r="S564" s="17">
        <f>IFERROR(VLOOKUP($K564,wiz[[Lanes]:[Min FRQT Load Check Lane]],9,FALSE),"n/a")</f>
        <v>49</v>
      </c>
      <c r="T564" s="17">
        <f>IFERROR(VLOOKUP($K564,wiz[[Lanes]:[Min FRQT Load Check Lane]],10,FALSE),"n/a")</f>
        <v>32</v>
      </c>
      <c r="U564" s="17">
        <f>IFERROR(VLOOKUP($K564,wiz[[Lanes]:[Min FRQT Load Check Lane]],11,FALSE),"n/a")</f>
        <v>50</v>
      </c>
      <c r="V564" s="17">
        <f>IFERROR(VLOOKUP($K564,wiz[[Lanes]:[Min FRQT Load Check Lane]],12,FALSE),"n/a")</f>
        <v>292</v>
      </c>
      <c r="W564" s="17">
        <f>IFERROR(VLOOKUP($K564,wiz[[Lanes]:[Min FRQT Load Check Lane]],13,FALSE),"n/a")</f>
        <v>374</v>
      </c>
    </row>
    <row r="565" spans="2:23" x14ac:dyDescent="0.3">
      <c r="B565" s="13" t="s">
        <v>3577</v>
      </c>
      <c r="C565" s="13" t="s">
        <v>3559</v>
      </c>
      <c r="D565" s="13" t="s">
        <v>2572</v>
      </c>
      <c r="E565" s="13" t="s">
        <v>3578</v>
      </c>
      <c r="F565" s="13">
        <v>53959</v>
      </c>
      <c r="G565" s="13" t="s">
        <v>3498</v>
      </c>
      <c r="H565" s="13">
        <v>38237</v>
      </c>
      <c r="I565" s="13">
        <v>1028.56</v>
      </c>
      <c r="J565" s="13" t="str">
        <f>VLOOKUP(D565,'Matched Names'!$A$1:$C$52,3,FALSE)</f>
        <v xml:space="preserve">MTD PRODUCTS INC     |   </v>
      </c>
      <c r="K565" t="str">
        <f t="shared" si="8"/>
        <v>MTD PRODUCTS INC | 5395938237</v>
      </c>
      <c r="L565" s="17">
        <f>IFERROR(VLOOKUP($K565,wiz[[Lanes]:[Min FRQT Load Check Lane]],2,FALSE),"n/a")</f>
        <v>1</v>
      </c>
      <c r="M565" s="17">
        <f>IFERROR(VLOOKUP($K565,wiz[[Lanes]:[Min FRQT Load Check Lane]],3,FALSE),"n/a")</f>
        <v>1.72</v>
      </c>
      <c r="N565" s="17">
        <f>IFERROR(VLOOKUP($K565,wiz[[Lanes]:[Min FRQT Load Check Lane]],4,FALSE),"n/a")</f>
        <v>0.2</v>
      </c>
      <c r="O565" s="17">
        <f>IFERROR(VLOOKUP($K565,wiz[[Lanes]:[Min FRQT Load Check Lane]],5,FALSE),"n/a")</f>
        <v>598</v>
      </c>
      <c r="P565" s="17">
        <f>IFERROR(VLOOKUP($K565,wiz[[Lanes]:[Min FRQT Load Check Lane]],6,FALSE),"n/a")</f>
        <v>1.1000000000000001</v>
      </c>
      <c r="Q565" s="17">
        <f>IFERROR(VLOOKUP($K565,wiz[[Lanes]:[Min FRQT Load Check Lane]],7,FALSE),"n/a")</f>
        <v>131</v>
      </c>
      <c r="R565" s="17">
        <f>IFERROR(VLOOKUP($K565,wiz[[Lanes]:[Min FRQT Load Check Lane]],8,FALSE),"n/a")</f>
        <v>0.35</v>
      </c>
      <c r="S565" s="17">
        <f>IFERROR(VLOOKUP($K565,wiz[[Lanes]:[Min FRQT Load Check Lane]],9,FALSE),"n/a")</f>
        <v>15</v>
      </c>
      <c r="T565" s="17">
        <f>IFERROR(VLOOKUP($K565,wiz[[Lanes]:[Min FRQT Load Check Lane]],10,FALSE),"n/a")</f>
        <v>-261</v>
      </c>
      <c r="U565" s="17">
        <f>IFERROR(VLOOKUP($K565,wiz[[Lanes]:[Min FRQT Load Check Lane]],11,FALSE),"n/a")</f>
        <v>0</v>
      </c>
      <c r="V565" s="17">
        <f>IFERROR(VLOOKUP($K565,wiz[[Lanes]:[Min FRQT Load Check Lane]],12,FALSE),"n/a")</f>
        <v>410</v>
      </c>
      <c r="W565" s="17">
        <f>IFERROR(VLOOKUP($K565,wiz[[Lanes]:[Min FRQT Load Check Lane]],13,FALSE),"n/a")</f>
        <v>149</v>
      </c>
    </row>
    <row r="566" spans="2:23" x14ac:dyDescent="0.3">
      <c r="B566" s="13" t="s">
        <v>3579</v>
      </c>
      <c r="C566" s="13" t="s">
        <v>3559</v>
      </c>
      <c r="D566" s="13" t="s">
        <v>2572</v>
      </c>
      <c r="E566" s="13" t="s">
        <v>3580</v>
      </c>
      <c r="F566" s="13">
        <v>63129</v>
      </c>
      <c r="G566" s="13" t="s">
        <v>3549</v>
      </c>
      <c r="H566" s="13">
        <v>44890</v>
      </c>
      <c r="I566" s="13">
        <v>2520</v>
      </c>
      <c r="J566" s="13" t="str">
        <f>VLOOKUP(D566,'Matched Names'!$A$1:$C$52,3,FALSE)</f>
        <v xml:space="preserve">MTD PRODUCTS INC     |   </v>
      </c>
      <c r="K566" t="str">
        <f t="shared" si="8"/>
        <v>MTD PRODUCTS INC | 6312944890</v>
      </c>
      <c r="L566" s="17" t="str">
        <f>IFERROR(VLOOKUP($K566,wiz[[Lanes]:[Min FRQT Load Check Lane]],2,FALSE),"n/a")</f>
        <v>n/a</v>
      </c>
      <c r="M566" s="17" t="str">
        <f>IFERROR(VLOOKUP($K566,wiz[[Lanes]:[Min FRQT Load Check Lane]],3,FALSE),"n/a")</f>
        <v>n/a</v>
      </c>
      <c r="N566" s="17" t="str">
        <f>IFERROR(VLOOKUP($K566,wiz[[Lanes]:[Min FRQT Load Check Lane]],4,FALSE),"n/a")</f>
        <v>n/a</v>
      </c>
      <c r="O566" s="17" t="str">
        <f>IFERROR(VLOOKUP($K566,wiz[[Lanes]:[Min FRQT Load Check Lane]],5,FALSE),"n/a")</f>
        <v>n/a</v>
      </c>
      <c r="P566" s="17" t="str">
        <f>IFERROR(VLOOKUP($K566,wiz[[Lanes]:[Min FRQT Load Check Lane]],6,FALSE),"n/a")</f>
        <v>n/a</v>
      </c>
      <c r="Q566" s="17" t="str">
        <f>IFERROR(VLOOKUP($K566,wiz[[Lanes]:[Min FRQT Load Check Lane]],7,FALSE),"n/a")</f>
        <v>n/a</v>
      </c>
      <c r="R566" s="17" t="str">
        <f>IFERROR(VLOOKUP($K566,wiz[[Lanes]:[Min FRQT Load Check Lane]],8,FALSE),"n/a")</f>
        <v>n/a</v>
      </c>
      <c r="S566" s="17" t="str">
        <f>IFERROR(VLOOKUP($K566,wiz[[Lanes]:[Min FRQT Load Check Lane]],9,FALSE),"n/a")</f>
        <v>n/a</v>
      </c>
      <c r="T566" s="17" t="str">
        <f>IFERROR(VLOOKUP($K566,wiz[[Lanes]:[Min FRQT Load Check Lane]],10,FALSE),"n/a")</f>
        <v>n/a</v>
      </c>
      <c r="U566" s="17" t="str">
        <f>IFERROR(VLOOKUP($K566,wiz[[Lanes]:[Min FRQT Load Check Lane]],11,FALSE),"n/a")</f>
        <v>n/a</v>
      </c>
      <c r="V566" s="17" t="str">
        <f>IFERROR(VLOOKUP($K566,wiz[[Lanes]:[Min FRQT Load Check Lane]],12,FALSE),"n/a")</f>
        <v>n/a</v>
      </c>
      <c r="W566" s="17" t="str">
        <f>IFERROR(VLOOKUP($K566,wiz[[Lanes]:[Min FRQT Load Check Lane]],13,FALSE),"n/a")</f>
        <v>n/a</v>
      </c>
    </row>
    <row r="567" spans="2:23" x14ac:dyDescent="0.3">
      <c r="B567" s="13" t="s">
        <v>3581</v>
      </c>
      <c r="C567" s="13" t="s">
        <v>3559</v>
      </c>
      <c r="D567" s="13" t="s">
        <v>2572</v>
      </c>
      <c r="E567" s="13" t="s">
        <v>3582</v>
      </c>
      <c r="F567" s="13">
        <v>53080</v>
      </c>
      <c r="G567" s="13" t="s">
        <v>3498</v>
      </c>
      <c r="H567" s="13">
        <v>38237</v>
      </c>
      <c r="I567" s="13">
        <v>2753.01</v>
      </c>
      <c r="J567" s="13" t="str">
        <f>VLOOKUP(D567,'Matched Names'!$A$1:$C$52,3,FALSE)</f>
        <v xml:space="preserve">MTD PRODUCTS INC     |   </v>
      </c>
      <c r="K567" t="str">
        <f t="shared" si="8"/>
        <v>MTD PRODUCTS INC | 5308038237</v>
      </c>
      <c r="L567" s="17">
        <f>IFERROR(VLOOKUP($K567,wiz[[Lanes]:[Min FRQT Load Check Lane]],2,FALSE),"n/a")</f>
        <v>3</v>
      </c>
      <c r="M567" s="17">
        <f>IFERROR(VLOOKUP($K567,wiz[[Lanes]:[Min FRQT Load Check Lane]],3,FALSE),"n/a")</f>
        <v>1.69</v>
      </c>
      <c r="N567" s="17">
        <f>IFERROR(VLOOKUP($K567,wiz[[Lanes]:[Min FRQT Load Check Lane]],4,FALSE),"n/a")</f>
        <v>0.2</v>
      </c>
      <c r="O567" s="17">
        <f>IFERROR(VLOOKUP($K567,wiz[[Lanes]:[Min FRQT Load Check Lane]],5,FALSE),"n/a")</f>
        <v>543</v>
      </c>
      <c r="P567" s="17">
        <f>IFERROR(VLOOKUP($K567,wiz[[Lanes]:[Min FRQT Load Check Lane]],6,FALSE),"n/a")</f>
        <v>1.06</v>
      </c>
      <c r="Q567" s="17">
        <f>IFERROR(VLOOKUP($K567,wiz[[Lanes]:[Min FRQT Load Check Lane]],7,FALSE),"n/a")</f>
        <v>58</v>
      </c>
      <c r="R567" s="17">
        <f>IFERROR(VLOOKUP($K567,wiz[[Lanes]:[Min FRQT Load Check Lane]],8,FALSE),"n/a")</f>
        <v>0.28000000000000003</v>
      </c>
      <c r="S567" s="17">
        <f>IFERROR(VLOOKUP($K567,wiz[[Lanes]:[Min FRQT Load Check Lane]],9,FALSE),"n/a")</f>
        <v>45</v>
      </c>
      <c r="T567" s="17">
        <f>IFERROR(VLOOKUP($K567,wiz[[Lanes]:[Min FRQT Load Check Lane]],10,FALSE),"n/a")</f>
        <v>-73</v>
      </c>
      <c r="U567" s="17">
        <f>IFERROR(VLOOKUP($K567,wiz[[Lanes]:[Min FRQT Load Check Lane]],11,FALSE),"n/a")</f>
        <v>-4</v>
      </c>
      <c r="V567" s="17">
        <f>IFERROR(VLOOKUP($K567,wiz[[Lanes]:[Min FRQT Load Check Lane]],12,FALSE),"n/a")</f>
        <v>263</v>
      </c>
      <c r="W567" s="17">
        <f>IFERROR(VLOOKUP($K567,wiz[[Lanes]:[Min FRQT Load Check Lane]],13,FALSE),"n/a")</f>
        <v>186</v>
      </c>
    </row>
    <row r="568" spans="2:23" x14ac:dyDescent="0.3">
      <c r="B568" s="13" t="s">
        <v>3583</v>
      </c>
      <c r="C568" s="13" t="s">
        <v>3559</v>
      </c>
      <c r="D568" s="13" t="s">
        <v>2572</v>
      </c>
      <c r="E568" s="13" t="s">
        <v>3584</v>
      </c>
      <c r="F568" s="13">
        <v>66083</v>
      </c>
      <c r="G568" s="13" t="s">
        <v>3498</v>
      </c>
      <c r="H568" s="13">
        <v>38237</v>
      </c>
      <c r="I568" s="13">
        <v>650</v>
      </c>
      <c r="J568" s="13" t="str">
        <f>VLOOKUP(D568,'Matched Names'!$A$1:$C$52,3,FALSE)</f>
        <v xml:space="preserve">MTD PRODUCTS INC     |   </v>
      </c>
      <c r="K568" t="str">
        <f t="shared" si="8"/>
        <v>MTD PRODUCTS INC | 6608338237</v>
      </c>
      <c r="L568" s="17">
        <f>IFERROR(VLOOKUP($K568,wiz[[Lanes]:[Min FRQT Load Check Lane]],2,FALSE),"n/a")</f>
        <v>3</v>
      </c>
      <c r="M568" s="17">
        <f>IFERROR(VLOOKUP($K568,wiz[[Lanes]:[Min FRQT Load Check Lane]],3,FALSE),"n/a")</f>
        <v>1.39</v>
      </c>
      <c r="N568" s="17">
        <f>IFERROR(VLOOKUP($K568,wiz[[Lanes]:[Min FRQT Load Check Lane]],4,FALSE),"n/a")</f>
        <v>0.2</v>
      </c>
      <c r="O568" s="17">
        <f>IFERROR(VLOOKUP($K568,wiz[[Lanes]:[Min FRQT Load Check Lane]],5,FALSE),"n/a")</f>
        <v>469</v>
      </c>
      <c r="P568" s="17">
        <f>IFERROR(VLOOKUP($K568,wiz[[Lanes]:[Min FRQT Load Check Lane]],6,FALSE),"n/a")</f>
        <v>0.86</v>
      </c>
      <c r="Q568" s="17">
        <f>IFERROR(VLOOKUP($K568,wiz[[Lanes]:[Min FRQT Load Check Lane]],7,FALSE),"n/a")</f>
        <v>94</v>
      </c>
      <c r="R568" s="17">
        <f>IFERROR(VLOOKUP($K568,wiz[[Lanes]:[Min FRQT Load Check Lane]],8,FALSE),"n/a")</f>
        <v>0.33</v>
      </c>
      <c r="S568" s="17">
        <f>IFERROR(VLOOKUP($K568,wiz[[Lanes]:[Min FRQT Load Check Lane]],9,FALSE),"n/a")</f>
        <v>6</v>
      </c>
      <c r="T568" s="17">
        <f>IFERROR(VLOOKUP($K568,wiz[[Lanes]:[Min FRQT Load Check Lane]],10,FALSE),"n/a")</f>
        <v>-54</v>
      </c>
      <c r="U568" s="17">
        <f>IFERROR(VLOOKUP($K568,wiz[[Lanes]:[Min FRQT Load Check Lane]],11,FALSE),"n/a")</f>
        <v>25</v>
      </c>
      <c r="V568" s="17">
        <f>IFERROR(VLOOKUP($K568,wiz[[Lanes]:[Min FRQT Load Check Lane]],12,FALSE),"n/a")</f>
        <v>340</v>
      </c>
      <c r="W568" s="17">
        <f>IFERROR(VLOOKUP($K568,wiz[[Lanes]:[Min FRQT Load Check Lane]],13,FALSE),"n/a")</f>
        <v>311</v>
      </c>
    </row>
    <row r="569" spans="2:23" x14ac:dyDescent="0.3">
      <c r="B569" s="13" t="s">
        <v>3585</v>
      </c>
      <c r="C569" s="13" t="s">
        <v>3559</v>
      </c>
      <c r="D569" s="13" t="s">
        <v>2572</v>
      </c>
      <c r="E569" s="13" t="s">
        <v>2787</v>
      </c>
      <c r="F569" s="13">
        <v>30458</v>
      </c>
      <c r="G569" s="13" t="s">
        <v>3549</v>
      </c>
      <c r="H569" s="13">
        <v>44890</v>
      </c>
      <c r="I569" s="13">
        <v>10825.1</v>
      </c>
      <c r="J569" s="13" t="str">
        <f>VLOOKUP(D569,'Matched Names'!$A$1:$C$52,3,FALSE)</f>
        <v xml:space="preserve">MTD PRODUCTS INC     |   </v>
      </c>
      <c r="K569" t="str">
        <f t="shared" si="8"/>
        <v>MTD PRODUCTS INC | 3045844890</v>
      </c>
      <c r="L569" s="17" t="str">
        <f>IFERROR(VLOOKUP($K569,wiz[[Lanes]:[Min FRQT Load Check Lane]],2,FALSE),"n/a")</f>
        <v>n/a</v>
      </c>
      <c r="M569" s="17" t="str">
        <f>IFERROR(VLOOKUP($K569,wiz[[Lanes]:[Min FRQT Load Check Lane]],3,FALSE),"n/a")</f>
        <v>n/a</v>
      </c>
      <c r="N569" s="17" t="str">
        <f>IFERROR(VLOOKUP($K569,wiz[[Lanes]:[Min FRQT Load Check Lane]],4,FALSE),"n/a")</f>
        <v>n/a</v>
      </c>
      <c r="O569" s="17" t="str">
        <f>IFERROR(VLOOKUP($K569,wiz[[Lanes]:[Min FRQT Load Check Lane]],5,FALSE),"n/a")</f>
        <v>n/a</v>
      </c>
      <c r="P569" s="17" t="str">
        <f>IFERROR(VLOOKUP($K569,wiz[[Lanes]:[Min FRQT Load Check Lane]],6,FALSE),"n/a")</f>
        <v>n/a</v>
      </c>
      <c r="Q569" s="17" t="str">
        <f>IFERROR(VLOOKUP($K569,wiz[[Lanes]:[Min FRQT Load Check Lane]],7,FALSE),"n/a")</f>
        <v>n/a</v>
      </c>
      <c r="R569" s="17" t="str">
        <f>IFERROR(VLOOKUP($K569,wiz[[Lanes]:[Min FRQT Load Check Lane]],8,FALSE),"n/a")</f>
        <v>n/a</v>
      </c>
      <c r="S569" s="17" t="str">
        <f>IFERROR(VLOOKUP($K569,wiz[[Lanes]:[Min FRQT Load Check Lane]],9,FALSE),"n/a")</f>
        <v>n/a</v>
      </c>
      <c r="T569" s="17" t="str">
        <f>IFERROR(VLOOKUP($K569,wiz[[Lanes]:[Min FRQT Load Check Lane]],10,FALSE),"n/a")</f>
        <v>n/a</v>
      </c>
      <c r="U569" s="17" t="str">
        <f>IFERROR(VLOOKUP($K569,wiz[[Lanes]:[Min FRQT Load Check Lane]],11,FALSE),"n/a")</f>
        <v>n/a</v>
      </c>
      <c r="V569" s="17" t="str">
        <f>IFERROR(VLOOKUP($K569,wiz[[Lanes]:[Min FRQT Load Check Lane]],12,FALSE),"n/a")</f>
        <v>n/a</v>
      </c>
      <c r="W569" s="17" t="str">
        <f>IFERROR(VLOOKUP($K569,wiz[[Lanes]:[Min FRQT Load Check Lane]],13,FALSE),"n/a")</f>
        <v>n/a</v>
      </c>
    </row>
    <row r="570" spans="2:23" x14ac:dyDescent="0.3">
      <c r="B570" s="13" t="s">
        <v>3586</v>
      </c>
      <c r="C570" s="13" t="s">
        <v>3559</v>
      </c>
      <c r="D570" s="13" t="s">
        <v>2572</v>
      </c>
      <c r="E570" s="13" t="s">
        <v>3587</v>
      </c>
      <c r="F570" s="13">
        <v>54235</v>
      </c>
      <c r="G570" s="13" t="s">
        <v>3533</v>
      </c>
      <c r="H570" s="13">
        <v>38879</v>
      </c>
      <c r="I570" s="13">
        <v>1517.4</v>
      </c>
      <c r="J570" s="13" t="str">
        <f>VLOOKUP(D570,'Matched Names'!$A$1:$C$52,3,FALSE)</f>
        <v xml:space="preserve">MTD PRODUCTS INC     |   </v>
      </c>
      <c r="K570" t="str">
        <f t="shared" si="8"/>
        <v>MTD PRODUCTS INC | 5423538879</v>
      </c>
      <c r="L570" s="17">
        <f>IFERROR(VLOOKUP($K570,wiz[[Lanes]:[Min FRQT Load Check Lane]],2,FALSE),"n/a")</f>
        <v>1</v>
      </c>
      <c r="M570" s="17">
        <f>IFERROR(VLOOKUP($K570,wiz[[Lanes]:[Min FRQT Load Check Lane]],3,FALSE),"n/a")</f>
        <v>1.8</v>
      </c>
      <c r="N570" s="17">
        <f>IFERROR(VLOOKUP($K570,wiz[[Lanes]:[Min FRQT Load Check Lane]],4,FALSE),"n/a")</f>
        <v>0.2</v>
      </c>
      <c r="O570" s="17">
        <f>IFERROR(VLOOKUP($K570,wiz[[Lanes]:[Min FRQT Load Check Lane]],5,FALSE),"n/a")</f>
        <v>843</v>
      </c>
      <c r="P570" s="17">
        <f>IFERROR(VLOOKUP($K570,wiz[[Lanes]:[Min FRQT Load Check Lane]],6,FALSE),"n/a")</f>
        <v>1.17</v>
      </c>
      <c r="Q570" s="17">
        <f>IFERROR(VLOOKUP($K570,wiz[[Lanes]:[Min FRQT Load Check Lane]],7,FALSE),"n/a")</f>
        <v>83</v>
      </c>
      <c r="R570" s="17">
        <f>IFERROR(VLOOKUP($K570,wiz[[Lanes]:[Min FRQT Load Check Lane]],8,FALSE),"n/a")</f>
        <v>0.3</v>
      </c>
      <c r="S570" s="17">
        <f>IFERROR(VLOOKUP($K570,wiz[[Lanes]:[Min FRQT Load Check Lane]],9,FALSE),"n/a")</f>
        <v>48</v>
      </c>
      <c r="T570" s="17">
        <f>IFERROR(VLOOKUP($K570,wiz[[Lanes]:[Min FRQT Load Check Lane]],10,FALSE),"n/a")</f>
        <v>-40</v>
      </c>
      <c r="U570" s="17">
        <f>IFERROR(VLOOKUP($K570,wiz[[Lanes]:[Min FRQT Load Check Lane]],11,FALSE),"n/a")</f>
        <v>140</v>
      </c>
      <c r="V570" s="17">
        <f>IFERROR(VLOOKUP($K570,wiz[[Lanes]:[Min FRQT Load Check Lane]],12,FALSE),"n/a")</f>
        <v>376</v>
      </c>
      <c r="W570" s="17">
        <f>IFERROR(VLOOKUP($K570,wiz[[Lanes]:[Min FRQT Load Check Lane]],13,FALSE),"n/a")</f>
        <v>476</v>
      </c>
    </row>
    <row r="571" spans="2:23" x14ac:dyDescent="0.3">
      <c r="B571" s="13" t="s">
        <v>3588</v>
      </c>
      <c r="C571" s="13" t="s">
        <v>2573</v>
      </c>
      <c r="D571" s="13" t="s">
        <v>2573</v>
      </c>
      <c r="E571" s="13" t="s">
        <v>3589</v>
      </c>
      <c r="F571" s="13">
        <v>27011</v>
      </c>
      <c r="G571" s="13" t="s">
        <v>3530</v>
      </c>
      <c r="H571" s="13">
        <v>38261</v>
      </c>
      <c r="I571" s="13">
        <v>3625</v>
      </c>
      <c r="J571" s="13" t="str">
        <f>VLOOKUP(D571,'Matched Names'!$A$1:$C$52,3,FALSE)</f>
        <v xml:space="preserve">MVP GROUP            |   </v>
      </c>
      <c r="K571" t="str">
        <f t="shared" si="8"/>
        <v>MVP GROUP | 2701138261</v>
      </c>
      <c r="L571" s="17">
        <f>IFERROR(VLOOKUP($K571,wiz[[Lanes]:[Min FRQT Load Check Lane]],2,FALSE),"n/a")</f>
        <v>5</v>
      </c>
      <c r="M571" s="17">
        <f>IFERROR(VLOOKUP($K571,wiz[[Lanes]:[Min FRQT Load Check Lane]],3,FALSE),"n/a")</f>
        <v>1.19</v>
      </c>
      <c r="N571" s="17">
        <f>IFERROR(VLOOKUP($K571,wiz[[Lanes]:[Min FRQT Load Check Lane]],4,FALSE),"n/a")</f>
        <v>0.27</v>
      </c>
      <c r="O571" s="17">
        <f>IFERROR(VLOOKUP($K571,wiz[[Lanes]:[Min FRQT Load Check Lane]],5,FALSE),"n/a")</f>
        <v>610</v>
      </c>
      <c r="P571" s="17">
        <f>IFERROR(VLOOKUP($K571,wiz[[Lanes]:[Min FRQT Load Check Lane]],6,FALSE),"n/a")</f>
        <v>1.0900000000000001</v>
      </c>
      <c r="Q571" s="17">
        <f>IFERROR(VLOOKUP($K571,wiz[[Lanes]:[Min FRQT Load Check Lane]],7,FALSE),"n/a")</f>
        <v>44</v>
      </c>
      <c r="R571" s="17">
        <f>IFERROR(VLOOKUP($K571,wiz[[Lanes]:[Min FRQT Load Check Lane]],8,FALSE),"n/a")</f>
        <v>0.27</v>
      </c>
      <c r="S571" s="17">
        <f>IFERROR(VLOOKUP($K571,wiz[[Lanes]:[Min FRQT Load Check Lane]],9,FALSE),"n/a")</f>
        <v>-36</v>
      </c>
      <c r="T571" s="17">
        <f>IFERROR(VLOOKUP($K571,wiz[[Lanes]:[Min FRQT Load Check Lane]],10,FALSE),"n/a")</f>
        <v>-23</v>
      </c>
      <c r="U571" s="17">
        <f>IFERROR(VLOOKUP($K571,wiz[[Lanes]:[Min FRQT Load Check Lane]],11,FALSE),"n/a")</f>
        <v>29</v>
      </c>
      <c r="V571" s="17">
        <f>IFERROR(VLOOKUP($K571,wiz[[Lanes]:[Min FRQT Load Check Lane]],12,FALSE),"n/a")</f>
        <v>173</v>
      </c>
      <c r="W571" s="17">
        <f>IFERROR(VLOOKUP($K571,wiz[[Lanes]:[Min FRQT Load Check Lane]],13,FALSE),"n/a")</f>
        <v>179</v>
      </c>
    </row>
    <row r="572" spans="2:23" x14ac:dyDescent="0.3">
      <c r="B572" s="13" t="s">
        <v>3590</v>
      </c>
      <c r="C572" s="13" t="s">
        <v>2573</v>
      </c>
      <c r="D572" s="13" t="s">
        <v>2573</v>
      </c>
      <c r="E572" s="13" t="s">
        <v>3591</v>
      </c>
      <c r="F572" s="13">
        <v>28621</v>
      </c>
      <c r="G572" s="13" t="s">
        <v>3530</v>
      </c>
      <c r="H572" s="13">
        <v>38261</v>
      </c>
      <c r="I572" s="13">
        <v>28275</v>
      </c>
      <c r="J572" s="13" t="str">
        <f>VLOOKUP(D572,'Matched Names'!$A$1:$C$52,3,FALSE)</f>
        <v xml:space="preserve">MVP GROUP            |   </v>
      </c>
      <c r="K572" t="str">
        <f t="shared" si="8"/>
        <v>MVP GROUP | 2862138261</v>
      </c>
      <c r="L572" s="17">
        <f>IFERROR(VLOOKUP($K572,wiz[[Lanes]:[Min FRQT Load Check Lane]],2,FALSE),"n/a")</f>
        <v>66</v>
      </c>
      <c r="M572" s="17">
        <f>IFERROR(VLOOKUP($K572,wiz[[Lanes]:[Min FRQT Load Check Lane]],3,FALSE),"n/a")</f>
        <v>1.2</v>
      </c>
      <c r="N572" s="17">
        <f>IFERROR(VLOOKUP($K572,wiz[[Lanes]:[Min FRQT Load Check Lane]],4,FALSE),"n/a")</f>
        <v>0.27</v>
      </c>
      <c r="O572" s="17">
        <f>IFERROR(VLOOKUP($K572,wiz[[Lanes]:[Min FRQT Load Check Lane]],5,FALSE),"n/a")</f>
        <v>606</v>
      </c>
      <c r="P572" s="17">
        <f>IFERROR(VLOOKUP($K572,wiz[[Lanes]:[Min FRQT Load Check Lane]],6,FALSE),"n/a")</f>
        <v>1.18</v>
      </c>
      <c r="Q572" s="17">
        <f>IFERROR(VLOOKUP($K572,wiz[[Lanes]:[Min FRQT Load Check Lane]],7,FALSE),"n/a")</f>
        <v>81</v>
      </c>
      <c r="R572" s="17">
        <f>IFERROR(VLOOKUP($K572,wiz[[Lanes]:[Min FRQT Load Check Lane]],8,FALSE),"n/a")</f>
        <v>0.31</v>
      </c>
      <c r="S572" s="17">
        <f>IFERROR(VLOOKUP($K572,wiz[[Lanes]:[Min FRQT Load Check Lane]],9,FALSE),"n/a")</f>
        <v>-39</v>
      </c>
      <c r="T572" s="17">
        <f>IFERROR(VLOOKUP($K572,wiz[[Lanes]:[Min FRQT Load Check Lane]],10,FALSE),"n/a")</f>
        <v>-75</v>
      </c>
      <c r="U572" s="17">
        <f>IFERROR(VLOOKUP($K572,wiz[[Lanes]:[Min FRQT Load Check Lane]],11,FALSE),"n/a")</f>
        <v>8</v>
      </c>
      <c r="V572" s="17">
        <f>IFERROR(VLOOKUP($K572,wiz[[Lanes]:[Min FRQT Load Check Lane]],12,FALSE),"n/a")</f>
        <v>168</v>
      </c>
      <c r="W572" s="17">
        <f>IFERROR(VLOOKUP($K572,wiz[[Lanes]:[Min FRQT Load Check Lane]],13,FALSE),"n/a")</f>
        <v>101</v>
      </c>
    </row>
    <row r="573" spans="2:23" x14ac:dyDescent="0.3">
      <c r="B573" s="13" t="s">
        <v>3592</v>
      </c>
      <c r="C573" s="13" t="s">
        <v>2573</v>
      </c>
      <c r="D573" s="13" t="s">
        <v>2573</v>
      </c>
      <c r="E573" s="13" t="s">
        <v>3530</v>
      </c>
      <c r="F573" s="13">
        <v>38261</v>
      </c>
      <c r="G573" s="13" t="s">
        <v>3530</v>
      </c>
      <c r="H573" s="13">
        <v>38261</v>
      </c>
      <c r="I573" s="13">
        <v>22200</v>
      </c>
      <c r="J573" s="13" t="str">
        <f>VLOOKUP(D573,'Matched Names'!$A$1:$C$52,3,FALSE)</f>
        <v xml:space="preserve">MVP GROUP            |   </v>
      </c>
      <c r="K573" t="str">
        <f t="shared" si="8"/>
        <v>MVP GROUP | 3826138261</v>
      </c>
      <c r="L573" s="17" t="str">
        <f>IFERROR(VLOOKUP($K573,wiz[[Lanes]:[Min FRQT Load Check Lane]],2,FALSE),"n/a")</f>
        <v>n/a</v>
      </c>
      <c r="M573" s="17" t="str">
        <f>IFERROR(VLOOKUP($K573,wiz[[Lanes]:[Min FRQT Load Check Lane]],3,FALSE),"n/a")</f>
        <v>n/a</v>
      </c>
      <c r="N573" s="17" t="str">
        <f>IFERROR(VLOOKUP($K573,wiz[[Lanes]:[Min FRQT Load Check Lane]],4,FALSE),"n/a")</f>
        <v>n/a</v>
      </c>
      <c r="O573" s="17" t="str">
        <f>IFERROR(VLOOKUP($K573,wiz[[Lanes]:[Min FRQT Load Check Lane]],5,FALSE),"n/a")</f>
        <v>n/a</v>
      </c>
      <c r="P573" s="17" t="str">
        <f>IFERROR(VLOOKUP($K573,wiz[[Lanes]:[Min FRQT Load Check Lane]],6,FALSE),"n/a")</f>
        <v>n/a</v>
      </c>
      <c r="Q573" s="17" t="str">
        <f>IFERROR(VLOOKUP($K573,wiz[[Lanes]:[Min FRQT Load Check Lane]],7,FALSE),"n/a")</f>
        <v>n/a</v>
      </c>
      <c r="R573" s="17" t="str">
        <f>IFERROR(VLOOKUP($K573,wiz[[Lanes]:[Min FRQT Load Check Lane]],8,FALSE),"n/a")</f>
        <v>n/a</v>
      </c>
      <c r="S573" s="17" t="str">
        <f>IFERROR(VLOOKUP($K573,wiz[[Lanes]:[Min FRQT Load Check Lane]],9,FALSE),"n/a")</f>
        <v>n/a</v>
      </c>
      <c r="T573" s="17" t="str">
        <f>IFERROR(VLOOKUP($K573,wiz[[Lanes]:[Min FRQT Load Check Lane]],10,FALSE),"n/a")</f>
        <v>n/a</v>
      </c>
      <c r="U573" s="17" t="str">
        <f>IFERROR(VLOOKUP($K573,wiz[[Lanes]:[Min FRQT Load Check Lane]],11,FALSE),"n/a")</f>
        <v>n/a</v>
      </c>
      <c r="V573" s="17" t="str">
        <f>IFERROR(VLOOKUP($K573,wiz[[Lanes]:[Min FRQT Load Check Lane]],12,FALSE),"n/a")</f>
        <v>n/a</v>
      </c>
      <c r="W573" s="17" t="str">
        <f>IFERROR(VLOOKUP($K573,wiz[[Lanes]:[Min FRQT Load Check Lane]],13,FALSE),"n/a")</f>
        <v>n/a</v>
      </c>
    </row>
    <row r="574" spans="2:23" x14ac:dyDescent="0.3">
      <c r="B574" s="13" t="s">
        <v>3593</v>
      </c>
      <c r="C574" s="13" t="s">
        <v>2574</v>
      </c>
      <c r="D574" s="13" t="s">
        <v>2574</v>
      </c>
      <c r="E574" s="13" t="s">
        <v>3012</v>
      </c>
      <c r="F574" s="13">
        <v>37416</v>
      </c>
      <c r="G574" s="13" t="s">
        <v>3594</v>
      </c>
      <c r="H574" s="13">
        <v>63042</v>
      </c>
      <c r="I574" s="13">
        <v>739.2</v>
      </c>
      <c r="J574" s="13" t="str">
        <f>VLOOKUP(D574,'Matched Names'!$A$1:$C$52,3,FALSE)</f>
        <v xml:space="preserve">NOVOLEX              |   </v>
      </c>
      <c r="K574" t="str">
        <f t="shared" si="8"/>
        <v>NOVOLEX | 3741663042</v>
      </c>
      <c r="L574" s="17" t="str">
        <f>IFERROR(VLOOKUP($K574,wiz[[Lanes]:[Min FRQT Load Check Lane]],2,FALSE),"n/a")</f>
        <v>n/a</v>
      </c>
      <c r="M574" s="17" t="str">
        <f>IFERROR(VLOOKUP($K574,wiz[[Lanes]:[Min FRQT Load Check Lane]],3,FALSE),"n/a")</f>
        <v>n/a</v>
      </c>
      <c r="N574" s="17" t="str">
        <f>IFERROR(VLOOKUP($K574,wiz[[Lanes]:[Min FRQT Load Check Lane]],4,FALSE),"n/a")</f>
        <v>n/a</v>
      </c>
      <c r="O574" s="17" t="str">
        <f>IFERROR(VLOOKUP($K574,wiz[[Lanes]:[Min FRQT Load Check Lane]],5,FALSE),"n/a")</f>
        <v>n/a</v>
      </c>
      <c r="P574" s="17" t="str">
        <f>IFERROR(VLOOKUP($K574,wiz[[Lanes]:[Min FRQT Load Check Lane]],6,FALSE),"n/a")</f>
        <v>n/a</v>
      </c>
      <c r="Q574" s="17" t="str">
        <f>IFERROR(VLOOKUP($K574,wiz[[Lanes]:[Min FRQT Load Check Lane]],7,FALSE),"n/a")</f>
        <v>n/a</v>
      </c>
      <c r="R574" s="17" t="str">
        <f>IFERROR(VLOOKUP($K574,wiz[[Lanes]:[Min FRQT Load Check Lane]],8,FALSE),"n/a")</f>
        <v>n/a</v>
      </c>
      <c r="S574" s="17" t="str">
        <f>IFERROR(VLOOKUP($K574,wiz[[Lanes]:[Min FRQT Load Check Lane]],9,FALSE),"n/a")</f>
        <v>n/a</v>
      </c>
      <c r="T574" s="17" t="str">
        <f>IFERROR(VLOOKUP($K574,wiz[[Lanes]:[Min FRQT Load Check Lane]],10,FALSE),"n/a")</f>
        <v>n/a</v>
      </c>
      <c r="U574" s="17" t="str">
        <f>IFERROR(VLOOKUP($K574,wiz[[Lanes]:[Min FRQT Load Check Lane]],11,FALSE),"n/a")</f>
        <v>n/a</v>
      </c>
      <c r="V574" s="17" t="str">
        <f>IFERROR(VLOOKUP($K574,wiz[[Lanes]:[Min FRQT Load Check Lane]],12,FALSE),"n/a")</f>
        <v>n/a</v>
      </c>
      <c r="W574" s="17" t="str">
        <f>IFERROR(VLOOKUP($K574,wiz[[Lanes]:[Min FRQT Load Check Lane]],13,FALSE),"n/a")</f>
        <v>n/a</v>
      </c>
    </row>
    <row r="575" spans="2:23" x14ac:dyDescent="0.3">
      <c r="B575" s="13" t="s">
        <v>3595</v>
      </c>
      <c r="C575" s="13" t="s">
        <v>2574</v>
      </c>
      <c r="D575" s="13" t="s">
        <v>2574</v>
      </c>
      <c r="E575" s="13" t="s">
        <v>3012</v>
      </c>
      <c r="F575" s="13">
        <v>37416</v>
      </c>
      <c r="G575" s="13" t="s">
        <v>3235</v>
      </c>
      <c r="H575" s="13">
        <v>77073</v>
      </c>
      <c r="I575" s="13">
        <v>1309.3800000000001</v>
      </c>
      <c r="J575" s="13" t="str">
        <f>VLOOKUP(D575,'Matched Names'!$A$1:$C$52,3,FALSE)</f>
        <v xml:space="preserve">NOVOLEX              |   </v>
      </c>
      <c r="K575" t="str">
        <f t="shared" si="8"/>
        <v>NOVOLEX | 3741677073</v>
      </c>
      <c r="L575" s="17" t="str">
        <f>IFERROR(VLOOKUP($K575,wiz[[Lanes]:[Min FRQT Load Check Lane]],2,FALSE),"n/a")</f>
        <v>n/a</v>
      </c>
      <c r="M575" s="17" t="str">
        <f>IFERROR(VLOOKUP($K575,wiz[[Lanes]:[Min FRQT Load Check Lane]],3,FALSE),"n/a")</f>
        <v>n/a</v>
      </c>
      <c r="N575" s="17" t="str">
        <f>IFERROR(VLOOKUP($K575,wiz[[Lanes]:[Min FRQT Load Check Lane]],4,FALSE),"n/a")</f>
        <v>n/a</v>
      </c>
      <c r="O575" s="17" t="str">
        <f>IFERROR(VLOOKUP($K575,wiz[[Lanes]:[Min FRQT Load Check Lane]],5,FALSE),"n/a")</f>
        <v>n/a</v>
      </c>
      <c r="P575" s="17" t="str">
        <f>IFERROR(VLOOKUP($K575,wiz[[Lanes]:[Min FRQT Load Check Lane]],6,FALSE),"n/a")</f>
        <v>n/a</v>
      </c>
      <c r="Q575" s="17" t="str">
        <f>IFERROR(VLOOKUP($K575,wiz[[Lanes]:[Min FRQT Load Check Lane]],7,FALSE),"n/a")</f>
        <v>n/a</v>
      </c>
      <c r="R575" s="17" t="str">
        <f>IFERROR(VLOOKUP($K575,wiz[[Lanes]:[Min FRQT Load Check Lane]],8,FALSE),"n/a")</f>
        <v>n/a</v>
      </c>
      <c r="S575" s="17" t="str">
        <f>IFERROR(VLOOKUP($K575,wiz[[Lanes]:[Min FRQT Load Check Lane]],9,FALSE),"n/a")</f>
        <v>n/a</v>
      </c>
      <c r="T575" s="17" t="str">
        <f>IFERROR(VLOOKUP($K575,wiz[[Lanes]:[Min FRQT Load Check Lane]],10,FALSE),"n/a")</f>
        <v>n/a</v>
      </c>
      <c r="U575" s="17" t="str">
        <f>IFERROR(VLOOKUP($K575,wiz[[Lanes]:[Min FRQT Load Check Lane]],11,FALSE),"n/a")</f>
        <v>n/a</v>
      </c>
      <c r="V575" s="17" t="str">
        <f>IFERROR(VLOOKUP($K575,wiz[[Lanes]:[Min FRQT Load Check Lane]],12,FALSE),"n/a")</f>
        <v>n/a</v>
      </c>
      <c r="W575" s="17" t="str">
        <f>IFERROR(VLOOKUP($K575,wiz[[Lanes]:[Min FRQT Load Check Lane]],13,FALSE),"n/a")</f>
        <v>n/a</v>
      </c>
    </row>
    <row r="576" spans="2:23" x14ac:dyDescent="0.3">
      <c r="B576" s="13" t="s">
        <v>3596</v>
      </c>
      <c r="C576" s="13" t="s">
        <v>2574</v>
      </c>
      <c r="D576" s="13" t="s">
        <v>2574</v>
      </c>
      <c r="E576" s="13" t="s">
        <v>3012</v>
      </c>
      <c r="F576" s="13">
        <v>37416</v>
      </c>
      <c r="G576" s="13" t="s">
        <v>3597</v>
      </c>
      <c r="H576" s="13">
        <v>77489</v>
      </c>
      <c r="I576" s="13">
        <v>3932.85</v>
      </c>
      <c r="J576" s="13" t="str">
        <f>VLOOKUP(D576,'Matched Names'!$A$1:$C$52,3,FALSE)</f>
        <v xml:space="preserve">NOVOLEX              |   </v>
      </c>
      <c r="K576" t="str">
        <f t="shared" si="8"/>
        <v>NOVOLEX | 3741677489</v>
      </c>
      <c r="L576" s="17" t="str">
        <f>IFERROR(VLOOKUP($K576,wiz[[Lanes]:[Min FRQT Load Check Lane]],2,FALSE),"n/a")</f>
        <v>n/a</v>
      </c>
      <c r="M576" s="17" t="str">
        <f>IFERROR(VLOOKUP($K576,wiz[[Lanes]:[Min FRQT Load Check Lane]],3,FALSE),"n/a")</f>
        <v>n/a</v>
      </c>
      <c r="N576" s="17" t="str">
        <f>IFERROR(VLOOKUP($K576,wiz[[Lanes]:[Min FRQT Load Check Lane]],4,FALSE),"n/a")</f>
        <v>n/a</v>
      </c>
      <c r="O576" s="17" t="str">
        <f>IFERROR(VLOOKUP($K576,wiz[[Lanes]:[Min FRQT Load Check Lane]],5,FALSE),"n/a")</f>
        <v>n/a</v>
      </c>
      <c r="P576" s="17" t="str">
        <f>IFERROR(VLOOKUP($K576,wiz[[Lanes]:[Min FRQT Load Check Lane]],6,FALSE),"n/a")</f>
        <v>n/a</v>
      </c>
      <c r="Q576" s="17" t="str">
        <f>IFERROR(VLOOKUP($K576,wiz[[Lanes]:[Min FRQT Load Check Lane]],7,FALSE),"n/a")</f>
        <v>n/a</v>
      </c>
      <c r="R576" s="17" t="str">
        <f>IFERROR(VLOOKUP($K576,wiz[[Lanes]:[Min FRQT Load Check Lane]],8,FALSE),"n/a")</f>
        <v>n/a</v>
      </c>
      <c r="S576" s="17" t="str">
        <f>IFERROR(VLOOKUP($K576,wiz[[Lanes]:[Min FRQT Load Check Lane]],9,FALSE),"n/a")</f>
        <v>n/a</v>
      </c>
      <c r="T576" s="17" t="str">
        <f>IFERROR(VLOOKUP($K576,wiz[[Lanes]:[Min FRQT Load Check Lane]],10,FALSE),"n/a")</f>
        <v>n/a</v>
      </c>
      <c r="U576" s="17" t="str">
        <f>IFERROR(VLOOKUP($K576,wiz[[Lanes]:[Min FRQT Load Check Lane]],11,FALSE),"n/a")</f>
        <v>n/a</v>
      </c>
      <c r="V576" s="17" t="str">
        <f>IFERROR(VLOOKUP($K576,wiz[[Lanes]:[Min FRQT Load Check Lane]],12,FALSE),"n/a")</f>
        <v>n/a</v>
      </c>
      <c r="W576" s="17" t="str">
        <f>IFERROR(VLOOKUP($K576,wiz[[Lanes]:[Min FRQT Load Check Lane]],13,FALSE),"n/a")</f>
        <v>n/a</v>
      </c>
    </row>
    <row r="577" spans="2:23" x14ac:dyDescent="0.3">
      <c r="B577" s="13" t="s">
        <v>3598</v>
      </c>
      <c r="C577" s="13" t="s">
        <v>2574</v>
      </c>
      <c r="D577" s="13" t="s">
        <v>2574</v>
      </c>
      <c r="E577" s="13" t="s">
        <v>3012</v>
      </c>
      <c r="F577" s="13">
        <v>37416</v>
      </c>
      <c r="G577" s="13" t="s">
        <v>3599</v>
      </c>
      <c r="H577" s="13">
        <v>70087</v>
      </c>
      <c r="I577" s="13">
        <v>1850.4</v>
      </c>
      <c r="J577" s="13" t="str">
        <f>VLOOKUP(D577,'Matched Names'!$A$1:$C$52,3,FALSE)</f>
        <v xml:space="preserve">NOVOLEX              |   </v>
      </c>
      <c r="K577" t="str">
        <f t="shared" si="8"/>
        <v>NOVOLEX | 3741670087</v>
      </c>
      <c r="L577" s="17" t="str">
        <f>IFERROR(VLOOKUP($K577,wiz[[Lanes]:[Min FRQT Load Check Lane]],2,FALSE),"n/a")</f>
        <v>n/a</v>
      </c>
      <c r="M577" s="17" t="str">
        <f>IFERROR(VLOOKUP($K577,wiz[[Lanes]:[Min FRQT Load Check Lane]],3,FALSE),"n/a")</f>
        <v>n/a</v>
      </c>
      <c r="N577" s="17" t="str">
        <f>IFERROR(VLOOKUP($K577,wiz[[Lanes]:[Min FRQT Load Check Lane]],4,FALSE),"n/a")</f>
        <v>n/a</v>
      </c>
      <c r="O577" s="17" t="str">
        <f>IFERROR(VLOOKUP($K577,wiz[[Lanes]:[Min FRQT Load Check Lane]],5,FALSE),"n/a")</f>
        <v>n/a</v>
      </c>
      <c r="P577" s="17" t="str">
        <f>IFERROR(VLOOKUP($K577,wiz[[Lanes]:[Min FRQT Load Check Lane]],6,FALSE),"n/a")</f>
        <v>n/a</v>
      </c>
      <c r="Q577" s="17" t="str">
        <f>IFERROR(VLOOKUP($K577,wiz[[Lanes]:[Min FRQT Load Check Lane]],7,FALSE),"n/a")</f>
        <v>n/a</v>
      </c>
      <c r="R577" s="17" t="str">
        <f>IFERROR(VLOOKUP($K577,wiz[[Lanes]:[Min FRQT Load Check Lane]],8,FALSE),"n/a")</f>
        <v>n/a</v>
      </c>
      <c r="S577" s="17" t="str">
        <f>IFERROR(VLOOKUP($K577,wiz[[Lanes]:[Min FRQT Load Check Lane]],9,FALSE),"n/a")</f>
        <v>n/a</v>
      </c>
      <c r="T577" s="17" t="str">
        <f>IFERROR(VLOOKUP($K577,wiz[[Lanes]:[Min FRQT Load Check Lane]],10,FALSE),"n/a")</f>
        <v>n/a</v>
      </c>
      <c r="U577" s="17" t="str">
        <f>IFERROR(VLOOKUP($K577,wiz[[Lanes]:[Min FRQT Load Check Lane]],11,FALSE),"n/a")</f>
        <v>n/a</v>
      </c>
      <c r="V577" s="17" t="str">
        <f>IFERROR(VLOOKUP($K577,wiz[[Lanes]:[Min FRQT Load Check Lane]],12,FALSE),"n/a")</f>
        <v>n/a</v>
      </c>
      <c r="W577" s="17" t="str">
        <f>IFERROR(VLOOKUP($K577,wiz[[Lanes]:[Min FRQT Load Check Lane]],13,FALSE),"n/a")</f>
        <v>n/a</v>
      </c>
    </row>
    <row r="578" spans="2:23" x14ac:dyDescent="0.3">
      <c r="B578" s="13" t="s">
        <v>3600</v>
      </c>
      <c r="C578" s="13" t="s">
        <v>2574</v>
      </c>
      <c r="D578" s="13" t="s">
        <v>2574</v>
      </c>
      <c r="E578" s="13" t="s">
        <v>3012</v>
      </c>
      <c r="F578" s="13">
        <v>37416</v>
      </c>
      <c r="G578" s="13" t="s">
        <v>3601</v>
      </c>
      <c r="H578" s="13">
        <v>45502</v>
      </c>
      <c r="I578" s="13">
        <v>668.05</v>
      </c>
      <c r="J578" s="13" t="str">
        <f>VLOOKUP(D578,'Matched Names'!$A$1:$C$52,3,FALSE)</f>
        <v xml:space="preserve">NOVOLEX              |   </v>
      </c>
      <c r="K578" t="str">
        <f t="shared" si="8"/>
        <v>NOVOLEX | 3741645502</v>
      </c>
      <c r="L578" s="17" t="str">
        <f>IFERROR(VLOOKUP($K578,wiz[[Lanes]:[Min FRQT Load Check Lane]],2,FALSE),"n/a")</f>
        <v>n/a</v>
      </c>
      <c r="M578" s="17" t="str">
        <f>IFERROR(VLOOKUP($K578,wiz[[Lanes]:[Min FRQT Load Check Lane]],3,FALSE),"n/a")</f>
        <v>n/a</v>
      </c>
      <c r="N578" s="17" t="str">
        <f>IFERROR(VLOOKUP($K578,wiz[[Lanes]:[Min FRQT Load Check Lane]],4,FALSE),"n/a")</f>
        <v>n/a</v>
      </c>
      <c r="O578" s="17" t="str">
        <f>IFERROR(VLOOKUP($K578,wiz[[Lanes]:[Min FRQT Load Check Lane]],5,FALSE),"n/a")</f>
        <v>n/a</v>
      </c>
      <c r="P578" s="17" t="str">
        <f>IFERROR(VLOOKUP($K578,wiz[[Lanes]:[Min FRQT Load Check Lane]],6,FALSE),"n/a")</f>
        <v>n/a</v>
      </c>
      <c r="Q578" s="17" t="str">
        <f>IFERROR(VLOOKUP($K578,wiz[[Lanes]:[Min FRQT Load Check Lane]],7,FALSE),"n/a")</f>
        <v>n/a</v>
      </c>
      <c r="R578" s="17" t="str">
        <f>IFERROR(VLOOKUP($K578,wiz[[Lanes]:[Min FRQT Load Check Lane]],8,FALSE),"n/a")</f>
        <v>n/a</v>
      </c>
      <c r="S578" s="17" t="str">
        <f>IFERROR(VLOOKUP($K578,wiz[[Lanes]:[Min FRQT Load Check Lane]],9,FALSE),"n/a")</f>
        <v>n/a</v>
      </c>
      <c r="T578" s="17" t="str">
        <f>IFERROR(VLOOKUP($K578,wiz[[Lanes]:[Min FRQT Load Check Lane]],10,FALSE),"n/a")</f>
        <v>n/a</v>
      </c>
      <c r="U578" s="17" t="str">
        <f>IFERROR(VLOOKUP($K578,wiz[[Lanes]:[Min FRQT Load Check Lane]],11,FALSE),"n/a")</f>
        <v>n/a</v>
      </c>
      <c r="V578" s="17" t="str">
        <f>IFERROR(VLOOKUP($K578,wiz[[Lanes]:[Min FRQT Load Check Lane]],12,FALSE),"n/a")</f>
        <v>n/a</v>
      </c>
      <c r="W578" s="17" t="str">
        <f>IFERROR(VLOOKUP($K578,wiz[[Lanes]:[Min FRQT Load Check Lane]],13,FALSE),"n/a")</f>
        <v>n/a</v>
      </c>
    </row>
    <row r="579" spans="2:23" x14ac:dyDescent="0.3">
      <c r="B579" s="13" t="s">
        <v>3602</v>
      </c>
      <c r="C579" s="13" t="s">
        <v>2574</v>
      </c>
      <c r="D579" s="13" t="s">
        <v>2574</v>
      </c>
      <c r="E579" s="13" t="s">
        <v>3012</v>
      </c>
      <c r="F579" s="13">
        <v>37416</v>
      </c>
      <c r="G579" s="13" t="s">
        <v>3603</v>
      </c>
      <c r="H579" s="13">
        <v>48089</v>
      </c>
      <c r="I579" s="13">
        <v>974.95</v>
      </c>
      <c r="J579" s="13" t="str">
        <f>VLOOKUP(D579,'Matched Names'!$A$1:$C$52,3,FALSE)</f>
        <v xml:space="preserve">NOVOLEX              |   </v>
      </c>
      <c r="K579" t="str">
        <f t="shared" ref="K579:K642" si="9">TRIM(CONCATENATE(J579,F579,H579))</f>
        <v>NOVOLEX | 3741648089</v>
      </c>
      <c r="L579" s="17" t="str">
        <f>IFERROR(VLOOKUP($K579,wiz[[Lanes]:[Min FRQT Load Check Lane]],2,FALSE),"n/a")</f>
        <v>n/a</v>
      </c>
      <c r="M579" s="17" t="str">
        <f>IFERROR(VLOOKUP($K579,wiz[[Lanes]:[Min FRQT Load Check Lane]],3,FALSE),"n/a")</f>
        <v>n/a</v>
      </c>
      <c r="N579" s="17" t="str">
        <f>IFERROR(VLOOKUP($K579,wiz[[Lanes]:[Min FRQT Load Check Lane]],4,FALSE),"n/a")</f>
        <v>n/a</v>
      </c>
      <c r="O579" s="17" t="str">
        <f>IFERROR(VLOOKUP($K579,wiz[[Lanes]:[Min FRQT Load Check Lane]],5,FALSE),"n/a")</f>
        <v>n/a</v>
      </c>
      <c r="P579" s="17" t="str">
        <f>IFERROR(VLOOKUP($K579,wiz[[Lanes]:[Min FRQT Load Check Lane]],6,FALSE),"n/a")</f>
        <v>n/a</v>
      </c>
      <c r="Q579" s="17" t="str">
        <f>IFERROR(VLOOKUP($K579,wiz[[Lanes]:[Min FRQT Load Check Lane]],7,FALSE),"n/a")</f>
        <v>n/a</v>
      </c>
      <c r="R579" s="17" t="str">
        <f>IFERROR(VLOOKUP($K579,wiz[[Lanes]:[Min FRQT Load Check Lane]],8,FALSE),"n/a")</f>
        <v>n/a</v>
      </c>
      <c r="S579" s="17" t="str">
        <f>IFERROR(VLOOKUP($K579,wiz[[Lanes]:[Min FRQT Load Check Lane]],9,FALSE),"n/a")</f>
        <v>n/a</v>
      </c>
      <c r="T579" s="17" t="str">
        <f>IFERROR(VLOOKUP($K579,wiz[[Lanes]:[Min FRQT Load Check Lane]],10,FALSE),"n/a")</f>
        <v>n/a</v>
      </c>
      <c r="U579" s="17" t="str">
        <f>IFERROR(VLOOKUP($K579,wiz[[Lanes]:[Min FRQT Load Check Lane]],11,FALSE),"n/a")</f>
        <v>n/a</v>
      </c>
      <c r="V579" s="17" t="str">
        <f>IFERROR(VLOOKUP($K579,wiz[[Lanes]:[Min FRQT Load Check Lane]],12,FALSE),"n/a")</f>
        <v>n/a</v>
      </c>
      <c r="W579" s="17" t="str">
        <f>IFERROR(VLOOKUP($K579,wiz[[Lanes]:[Min FRQT Load Check Lane]],13,FALSE),"n/a")</f>
        <v>n/a</v>
      </c>
    </row>
    <row r="580" spans="2:23" x14ac:dyDescent="0.3">
      <c r="B580" s="13" t="s">
        <v>3604</v>
      </c>
      <c r="C580" s="13" t="s">
        <v>2574</v>
      </c>
      <c r="D580" s="13" t="s">
        <v>2574</v>
      </c>
      <c r="E580" s="13" t="s">
        <v>3012</v>
      </c>
      <c r="F580" s="13">
        <v>37416</v>
      </c>
      <c r="G580" s="13" t="s">
        <v>3605</v>
      </c>
      <c r="H580" s="13">
        <v>45014</v>
      </c>
      <c r="I580" s="13">
        <v>650</v>
      </c>
      <c r="J580" s="13" t="str">
        <f>VLOOKUP(D580,'Matched Names'!$A$1:$C$52,3,FALSE)</f>
        <v xml:space="preserve">NOVOLEX              |   </v>
      </c>
      <c r="K580" t="str">
        <f t="shared" si="9"/>
        <v>NOVOLEX | 3741645014</v>
      </c>
      <c r="L580" s="17" t="str">
        <f>IFERROR(VLOOKUP($K580,wiz[[Lanes]:[Min FRQT Load Check Lane]],2,FALSE),"n/a")</f>
        <v>n/a</v>
      </c>
      <c r="M580" s="17" t="str">
        <f>IFERROR(VLOOKUP($K580,wiz[[Lanes]:[Min FRQT Load Check Lane]],3,FALSE),"n/a")</f>
        <v>n/a</v>
      </c>
      <c r="N580" s="17" t="str">
        <f>IFERROR(VLOOKUP($K580,wiz[[Lanes]:[Min FRQT Load Check Lane]],4,FALSE),"n/a")</f>
        <v>n/a</v>
      </c>
      <c r="O580" s="17" t="str">
        <f>IFERROR(VLOOKUP($K580,wiz[[Lanes]:[Min FRQT Load Check Lane]],5,FALSE),"n/a")</f>
        <v>n/a</v>
      </c>
      <c r="P580" s="17" t="str">
        <f>IFERROR(VLOOKUP($K580,wiz[[Lanes]:[Min FRQT Load Check Lane]],6,FALSE),"n/a")</f>
        <v>n/a</v>
      </c>
      <c r="Q580" s="17" t="str">
        <f>IFERROR(VLOOKUP($K580,wiz[[Lanes]:[Min FRQT Load Check Lane]],7,FALSE),"n/a")</f>
        <v>n/a</v>
      </c>
      <c r="R580" s="17" t="str">
        <f>IFERROR(VLOOKUP($K580,wiz[[Lanes]:[Min FRQT Load Check Lane]],8,FALSE),"n/a")</f>
        <v>n/a</v>
      </c>
      <c r="S580" s="17" t="str">
        <f>IFERROR(VLOOKUP($K580,wiz[[Lanes]:[Min FRQT Load Check Lane]],9,FALSE),"n/a")</f>
        <v>n/a</v>
      </c>
      <c r="T580" s="17" t="str">
        <f>IFERROR(VLOOKUP($K580,wiz[[Lanes]:[Min FRQT Load Check Lane]],10,FALSE),"n/a")</f>
        <v>n/a</v>
      </c>
      <c r="U580" s="17" t="str">
        <f>IFERROR(VLOOKUP($K580,wiz[[Lanes]:[Min FRQT Load Check Lane]],11,FALSE),"n/a")</f>
        <v>n/a</v>
      </c>
      <c r="V580" s="17" t="str">
        <f>IFERROR(VLOOKUP($K580,wiz[[Lanes]:[Min FRQT Load Check Lane]],12,FALSE),"n/a")</f>
        <v>n/a</v>
      </c>
      <c r="W580" s="17" t="str">
        <f>IFERROR(VLOOKUP($K580,wiz[[Lanes]:[Min FRQT Load Check Lane]],13,FALSE),"n/a")</f>
        <v>n/a</v>
      </c>
    </row>
    <row r="581" spans="2:23" x14ac:dyDescent="0.3">
      <c r="B581" s="13" t="s">
        <v>3606</v>
      </c>
      <c r="C581" s="13" t="s">
        <v>2574</v>
      </c>
      <c r="D581" s="13" t="s">
        <v>2574</v>
      </c>
      <c r="E581" s="13" t="s">
        <v>3069</v>
      </c>
      <c r="F581" s="13">
        <v>60632</v>
      </c>
      <c r="G581" s="13" t="s">
        <v>3088</v>
      </c>
      <c r="H581" s="13">
        <v>30043</v>
      </c>
      <c r="I581" s="13">
        <v>10187.1</v>
      </c>
      <c r="J581" s="13" t="str">
        <f>VLOOKUP(D581,'Matched Names'!$A$1:$C$52,3,FALSE)</f>
        <v xml:space="preserve">NOVOLEX              |   </v>
      </c>
      <c r="K581" t="str">
        <f t="shared" si="9"/>
        <v>NOVOLEX | 6063230043</v>
      </c>
      <c r="L581" s="17" t="str">
        <f>IFERROR(VLOOKUP($K581,wiz[[Lanes]:[Min FRQT Load Check Lane]],2,FALSE),"n/a")</f>
        <v>n/a</v>
      </c>
      <c r="M581" s="17" t="str">
        <f>IFERROR(VLOOKUP($K581,wiz[[Lanes]:[Min FRQT Load Check Lane]],3,FALSE),"n/a")</f>
        <v>n/a</v>
      </c>
      <c r="N581" s="17" t="str">
        <f>IFERROR(VLOOKUP($K581,wiz[[Lanes]:[Min FRQT Load Check Lane]],4,FALSE),"n/a")</f>
        <v>n/a</v>
      </c>
      <c r="O581" s="17" t="str">
        <f>IFERROR(VLOOKUP($K581,wiz[[Lanes]:[Min FRQT Load Check Lane]],5,FALSE),"n/a")</f>
        <v>n/a</v>
      </c>
      <c r="P581" s="17" t="str">
        <f>IFERROR(VLOOKUP($K581,wiz[[Lanes]:[Min FRQT Load Check Lane]],6,FALSE),"n/a")</f>
        <v>n/a</v>
      </c>
      <c r="Q581" s="17" t="str">
        <f>IFERROR(VLOOKUP($K581,wiz[[Lanes]:[Min FRQT Load Check Lane]],7,FALSE),"n/a")</f>
        <v>n/a</v>
      </c>
      <c r="R581" s="17" t="str">
        <f>IFERROR(VLOOKUP($K581,wiz[[Lanes]:[Min FRQT Load Check Lane]],8,FALSE),"n/a")</f>
        <v>n/a</v>
      </c>
      <c r="S581" s="17" t="str">
        <f>IFERROR(VLOOKUP($K581,wiz[[Lanes]:[Min FRQT Load Check Lane]],9,FALSE),"n/a")</f>
        <v>n/a</v>
      </c>
      <c r="T581" s="17" t="str">
        <f>IFERROR(VLOOKUP($K581,wiz[[Lanes]:[Min FRQT Load Check Lane]],10,FALSE),"n/a")</f>
        <v>n/a</v>
      </c>
      <c r="U581" s="17" t="str">
        <f>IFERROR(VLOOKUP($K581,wiz[[Lanes]:[Min FRQT Load Check Lane]],11,FALSE),"n/a")</f>
        <v>n/a</v>
      </c>
      <c r="V581" s="17" t="str">
        <f>IFERROR(VLOOKUP($K581,wiz[[Lanes]:[Min FRQT Load Check Lane]],12,FALSE),"n/a")</f>
        <v>n/a</v>
      </c>
      <c r="W581" s="17" t="str">
        <f>IFERROR(VLOOKUP($K581,wiz[[Lanes]:[Min FRQT Load Check Lane]],13,FALSE),"n/a")</f>
        <v>n/a</v>
      </c>
    </row>
    <row r="582" spans="2:23" x14ac:dyDescent="0.3">
      <c r="B582" s="13" t="s">
        <v>3607</v>
      </c>
      <c r="C582" s="13" t="s">
        <v>2574</v>
      </c>
      <c r="D582" s="13" t="s">
        <v>2574</v>
      </c>
      <c r="E582" s="13" t="s">
        <v>3608</v>
      </c>
      <c r="F582" s="13">
        <v>45828</v>
      </c>
      <c r="G582" s="13" t="s">
        <v>3098</v>
      </c>
      <c r="H582" s="13">
        <v>27302</v>
      </c>
      <c r="I582" s="13">
        <v>1053.3599999999999</v>
      </c>
      <c r="J582" s="13" t="str">
        <f>VLOOKUP(D582,'Matched Names'!$A$1:$C$52,3,FALSE)</f>
        <v xml:space="preserve">NOVOLEX              |   </v>
      </c>
      <c r="K582" t="str">
        <f t="shared" si="9"/>
        <v>NOVOLEX | 4582827302</v>
      </c>
      <c r="L582" s="17">
        <f>IFERROR(VLOOKUP($K582,wiz[[Lanes]:[Min FRQT Load Check Lane]],2,FALSE),"n/a")</f>
        <v>2</v>
      </c>
      <c r="M582" s="17">
        <f>IFERROR(VLOOKUP($K582,wiz[[Lanes]:[Min FRQT Load Check Lane]],3,FALSE),"n/a")</f>
        <v>1.98</v>
      </c>
      <c r="N582" s="17">
        <f>IFERROR(VLOOKUP($K582,wiz[[Lanes]:[Min FRQT Load Check Lane]],4,FALSE),"n/a")</f>
        <v>0.22</v>
      </c>
      <c r="O582" s="17">
        <f>IFERROR(VLOOKUP($K582,wiz[[Lanes]:[Min FRQT Load Check Lane]],5,FALSE),"n/a")</f>
        <v>532</v>
      </c>
      <c r="P582" s="17">
        <f>IFERROR(VLOOKUP($K582,wiz[[Lanes]:[Min FRQT Load Check Lane]],6,FALSE),"n/a")</f>
        <v>0.88</v>
      </c>
      <c r="Q582" s="17">
        <f>IFERROR(VLOOKUP($K582,wiz[[Lanes]:[Min FRQT Load Check Lane]],7,FALSE),"n/a")</f>
        <v>74</v>
      </c>
      <c r="R582" s="17">
        <f>IFERROR(VLOOKUP($K582,wiz[[Lanes]:[Min FRQT Load Check Lane]],8,FALSE),"n/a")</f>
        <v>0.3</v>
      </c>
      <c r="S582" s="17">
        <f>IFERROR(VLOOKUP($K582,wiz[[Lanes]:[Min FRQT Load Check Lane]],9,FALSE),"n/a")</f>
        <v>35</v>
      </c>
      <c r="T582" s="17">
        <f>IFERROR(VLOOKUP($K582,wiz[[Lanes]:[Min FRQT Load Check Lane]],10,FALSE),"n/a")</f>
        <v>-81</v>
      </c>
      <c r="U582" s="17">
        <f>IFERROR(VLOOKUP($K582,wiz[[Lanes]:[Min FRQT Load Check Lane]],11,FALSE),"n/a")</f>
        <v>39</v>
      </c>
      <c r="V582" s="17">
        <f>IFERROR(VLOOKUP($K582,wiz[[Lanes]:[Min FRQT Load Check Lane]],12,FALSE),"n/a")</f>
        <v>132</v>
      </c>
      <c r="W582" s="17">
        <f>IFERROR(VLOOKUP($K582,wiz[[Lanes]:[Min FRQT Load Check Lane]],13,FALSE),"n/a")</f>
        <v>90</v>
      </c>
    </row>
    <row r="583" spans="2:23" x14ac:dyDescent="0.3">
      <c r="B583" s="13" t="s">
        <v>3609</v>
      </c>
      <c r="C583" s="13" t="s">
        <v>2574</v>
      </c>
      <c r="D583" s="13" t="s">
        <v>2574</v>
      </c>
      <c r="E583" s="13" t="s">
        <v>3610</v>
      </c>
      <c r="F583" s="13">
        <v>60525</v>
      </c>
      <c r="G583" s="13" t="s">
        <v>3088</v>
      </c>
      <c r="H583" s="13">
        <v>30043</v>
      </c>
      <c r="I583" s="13">
        <v>2938.32</v>
      </c>
      <c r="J583" s="13" t="str">
        <f>VLOOKUP(D583,'Matched Names'!$A$1:$C$52,3,FALSE)</f>
        <v xml:space="preserve">NOVOLEX              |   </v>
      </c>
      <c r="K583" t="str">
        <f t="shared" si="9"/>
        <v>NOVOLEX | 6052530043</v>
      </c>
      <c r="L583" s="17" t="str">
        <f>IFERROR(VLOOKUP($K583,wiz[[Lanes]:[Min FRQT Load Check Lane]],2,FALSE),"n/a")</f>
        <v>n/a</v>
      </c>
      <c r="M583" s="17" t="str">
        <f>IFERROR(VLOOKUP($K583,wiz[[Lanes]:[Min FRQT Load Check Lane]],3,FALSE),"n/a")</f>
        <v>n/a</v>
      </c>
      <c r="N583" s="17" t="str">
        <f>IFERROR(VLOOKUP($K583,wiz[[Lanes]:[Min FRQT Load Check Lane]],4,FALSE),"n/a")</f>
        <v>n/a</v>
      </c>
      <c r="O583" s="17" t="str">
        <f>IFERROR(VLOOKUP($K583,wiz[[Lanes]:[Min FRQT Load Check Lane]],5,FALSE),"n/a")</f>
        <v>n/a</v>
      </c>
      <c r="P583" s="17" t="str">
        <f>IFERROR(VLOOKUP($K583,wiz[[Lanes]:[Min FRQT Load Check Lane]],6,FALSE),"n/a")</f>
        <v>n/a</v>
      </c>
      <c r="Q583" s="17" t="str">
        <f>IFERROR(VLOOKUP($K583,wiz[[Lanes]:[Min FRQT Load Check Lane]],7,FALSE),"n/a")</f>
        <v>n/a</v>
      </c>
      <c r="R583" s="17" t="str">
        <f>IFERROR(VLOOKUP($K583,wiz[[Lanes]:[Min FRQT Load Check Lane]],8,FALSE),"n/a")</f>
        <v>n/a</v>
      </c>
      <c r="S583" s="17" t="str">
        <f>IFERROR(VLOOKUP($K583,wiz[[Lanes]:[Min FRQT Load Check Lane]],9,FALSE),"n/a")</f>
        <v>n/a</v>
      </c>
      <c r="T583" s="17" t="str">
        <f>IFERROR(VLOOKUP($K583,wiz[[Lanes]:[Min FRQT Load Check Lane]],10,FALSE),"n/a")</f>
        <v>n/a</v>
      </c>
      <c r="U583" s="17" t="str">
        <f>IFERROR(VLOOKUP($K583,wiz[[Lanes]:[Min FRQT Load Check Lane]],11,FALSE),"n/a")</f>
        <v>n/a</v>
      </c>
      <c r="V583" s="17" t="str">
        <f>IFERROR(VLOOKUP($K583,wiz[[Lanes]:[Min FRQT Load Check Lane]],12,FALSE),"n/a")</f>
        <v>n/a</v>
      </c>
      <c r="W583" s="17" t="str">
        <f>IFERROR(VLOOKUP($K583,wiz[[Lanes]:[Min FRQT Load Check Lane]],13,FALSE),"n/a")</f>
        <v>n/a</v>
      </c>
    </row>
    <row r="584" spans="2:23" x14ac:dyDescent="0.3">
      <c r="B584" s="13" t="s">
        <v>3611</v>
      </c>
      <c r="C584" s="13" t="s">
        <v>2574</v>
      </c>
      <c r="D584" s="13" t="s">
        <v>2574</v>
      </c>
      <c r="E584" s="13" t="s">
        <v>3610</v>
      </c>
      <c r="F584" s="13">
        <v>60525</v>
      </c>
      <c r="G584" s="13" t="s">
        <v>3612</v>
      </c>
      <c r="H584" s="13">
        <v>30071</v>
      </c>
      <c r="I584" s="13">
        <v>1443.42</v>
      </c>
      <c r="J584" s="13" t="str">
        <f>VLOOKUP(D584,'Matched Names'!$A$1:$C$52,3,FALSE)</f>
        <v xml:space="preserve">NOVOLEX              |   </v>
      </c>
      <c r="K584" t="str">
        <f t="shared" si="9"/>
        <v>NOVOLEX | 6052530071</v>
      </c>
      <c r="L584" s="17" t="str">
        <f>IFERROR(VLOOKUP($K584,wiz[[Lanes]:[Min FRQT Load Check Lane]],2,FALSE),"n/a")</f>
        <v>n/a</v>
      </c>
      <c r="M584" s="17" t="str">
        <f>IFERROR(VLOOKUP($K584,wiz[[Lanes]:[Min FRQT Load Check Lane]],3,FALSE),"n/a")</f>
        <v>n/a</v>
      </c>
      <c r="N584" s="17" t="str">
        <f>IFERROR(VLOOKUP($K584,wiz[[Lanes]:[Min FRQT Load Check Lane]],4,FALSE),"n/a")</f>
        <v>n/a</v>
      </c>
      <c r="O584" s="17" t="str">
        <f>IFERROR(VLOOKUP($K584,wiz[[Lanes]:[Min FRQT Load Check Lane]],5,FALSE),"n/a")</f>
        <v>n/a</v>
      </c>
      <c r="P584" s="17" t="str">
        <f>IFERROR(VLOOKUP($K584,wiz[[Lanes]:[Min FRQT Load Check Lane]],6,FALSE),"n/a")</f>
        <v>n/a</v>
      </c>
      <c r="Q584" s="17" t="str">
        <f>IFERROR(VLOOKUP($K584,wiz[[Lanes]:[Min FRQT Load Check Lane]],7,FALSE),"n/a")</f>
        <v>n/a</v>
      </c>
      <c r="R584" s="17" t="str">
        <f>IFERROR(VLOOKUP($K584,wiz[[Lanes]:[Min FRQT Load Check Lane]],8,FALSE),"n/a")</f>
        <v>n/a</v>
      </c>
      <c r="S584" s="17" t="str">
        <f>IFERROR(VLOOKUP($K584,wiz[[Lanes]:[Min FRQT Load Check Lane]],9,FALSE),"n/a")</f>
        <v>n/a</v>
      </c>
      <c r="T584" s="17" t="str">
        <f>IFERROR(VLOOKUP($K584,wiz[[Lanes]:[Min FRQT Load Check Lane]],10,FALSE),"n/a")</f>
        <v>n/a</v>
      </c>
      <c r="U584" s="17" t="str">
        <f>IFERROR(VLOOKUP($K584,wiz[[Lanes]:[Min FRQT Load Check Lane]],11,FALSE),"n/a")</f>
        <v>n/a</v>
      </c>
      <c r="V584" s="17" t="str">
        <f>IFERROR(VLOOKUP($K584,wiz[[Lanes]:[Min FRQT Load Check Lane]],12,FALSE),"n/a")</f>
        <v>n/a</v>
      </c>
      <c r="W584" s="17" t="str">
        <f>IFERROR(VLOOKUP($K584,wiz[[Lanes]:[Min FRQT Load Check Lane]],13,FALSE),"n/a")</f>
        <v>n/a</v>
      </c>
    </row>
    <row r="585" spans="2:23" x14ac:dyDescent="0.3">
      <c r="B585" s="13" t="s">
        <v>3613</v>
      </c>
      <c r="C585" s="13" t="s">
        <v>2574</v>
      </c>
      <c r="D585" s="13" t="s">
        <v>2574</v>
      </c>
      <c r="E585" s="13" t="s">
        <v>3088</v>
      </c>
      <c r="F585" s="13">
        <v>30043</v>
      </c>
      <c r="G585" s="13" t="s">
        <v>3610</v>
      </c>
      <c r="H585" s="13">
        <v>60525</v>
      </c>
      <c r="I585" s="13">
        <v>1862.5</v>
      </c>
      <c r="J585" s="13" t="str">
        <f>VLOOKUP(D585,'Matched Names'!$A$1:$C$52,3,FALSE)</f>
        <v xml:space="preserve">NOVOLEX              |   </v>
      </c>
      <c r="K585" t="str">
        <f t="shared" si="9"/>
        <v>NOVOLEX | 3004360525</v>
      </c>
      <c r="L585" s="17" t="str">
        <f>IFERROR(VLOOKUP($K585,wiz[[Lanes]:[Min FRQT Load Check Lane]],2,FALSE),"n/a")</f>
        <v>n/a</v>
      </c>
      <c r="M585" s="17" t="str">
        <f>IFERROR(VLOOKUP($K585,wiz[[Lanes]:[Min FRQT Load Check Lane]],3,FALSE),"n/a")</f>
        <v>n/a</v>
      </c>
      <c r="N585" s="17" t="str">
        <f>IFERROR(VLOOKUP($K585,wiz[[Lanes]:[Min FRQT Load Check Lane]],4,FALSE),"n/a")</f>
        <v>n/a</v>
      </c>
      <c r="O585" s="17" t="str">
        <f>IFERROR(VLOOKUP($K585,wiz[[Lanes]:[Min FRQT Load Check Lane]],5,FALSE),"n/a")</f>
        <v>n/a</v>
      </c>
      <c r="P585" s="17" t="str">
        <f>IFERROR(VLOOKUP($K585,wiz[[Lanes]:[Min FRQT Load Check Lane]],6,FALSE),"n/a")</f>
        <v>n/a</v>
      </c>
      <c r="Q585" s="17" t="str">
        <f>IFERROR(VLOOKUP($K585,wiz[[Lanes]:[Min FRQT Load Check Lane]],7,FALSE),"n/a")</f>
        <v>n/a</v>
      </c>
      <c r="R585" s="17" t="str">
        <f>IFERROR(VLOOKUP($K585,wiz[[Lanes]:[Min FRQT Load Check Lane]],8,FALSE),"n/a")</f>
        <v>n/a</v>
      </c>
      <c r="S585" s="17" t="str">
        <f>IFERROR(VLOOKUP($K585,wiz[[Lanes]:[Min FRQT Load Check Lane]],9,FALSE),"n/a")</f>
        <v>n/a</v>
      </c>
      <c r="T585" s="17" t="str">
        <f>IFERROR(VLOOKUP($K585,wiz[[Lanes]:[Min FRQT Load Check Lane]],10,FALSE),"n/a")</f>
        <v>n/a</v>
      </c>
      <c r="U585" s="17" t="str">
        <f>IFERROR(VLOOKUP($K585,wiz[[Lanes]:[Min FRQT Load Check Lane]],11,FALSE),"n/a")</f>
        <v>n/a</v>
      </c>
      <c r="V585" s="17" t="str">
        <f>IFERROR(VLOOKUP($K585,wiz[[Lanes]:[Min FRQT Load Check Lane]],12,FALSE),"n/a")</f>
        <v>n/a</v>
      </c>
      <c r="W585" s="17" t="str">
        <f>IFERROR(VLOOKUP($K585,wiz[[Lanes]:[Min FRQT Load Check Lane]],13,FALSE),"n/a")</f>
        <v>n/a</v>
      </c>
    </row>
    <row r="586" spans="2:23" x14ac:dyDescent="0.3">
      <c r="B586" s="13" t="s">
        <v>3614</v>
      </c>
      <c r="C586" s="13" t="s">
        <v>2574</v>
      </c>
      <c r="D586" s="13" t="s">
        <v>2574</v>
      </c>
      <c r="E586" s="13" t="s">
        <v>2631</v>
      </c>
      <c r="F586" s="13">
        <v>37087</v>
      </c>
      <c r="G586" s="13" t="s">
        <v>3002</v>
      </c>
      <c r="H586" s="13">
        <v>30517</v>
      </c>
      <c r="I586" s="13">
        <v>2025</v>
      </c>
      <c r="J586" s="13" t="str">
        <f>VLOOKUP(D586,'Matched Names'!$A$1:$C$52,3,FALSE)</f>
        <v xml:space="preserve">NOVOLEX              |   </v>
      </c>
      <c r="K586" t="str">
        <f t="shared" si="9"/>
        <v>NOVOLEX | 3708730517</v>
      </c>
      <c r="L586" s="17">
        <f>IFERROR(VLOOKUP($K586,wiz[[Lanes]:[Min FRQT Load Check Lane]],2,FALSE),"n/a")</f>
        <v>2</v>
      </c>
      <c r="M586" s="17">
        <f>IFERROR(VLOOKUP($K586,wiz[[Lanes]:[Min FRQT Load Check Lane]],3,FALSE),"n/a")</f>
        <v>2.37</v>
      </c>
      <c r="N586" s="17">
        <f>IFERROR(VLOOKUP($K586,wiz[[Lanes]:[Min FRQT Load Check Lane]],4,FALSE),"n/a")</f>
        <v>0.23</v>
      </c>
      <c r="O586" s="17">
        <f>IFERROR(VLOOKUP($K586,wiz[[Lanes]:[Min FRQT Load Check Lane]],5,FALSE),"n/a")</f>
        <v>285</v>
      </c>
      <c r="P586" s="17">
        <f>IFERROR(VLOOKUP($K586,wiz[[Lanes]:[Min FRQT Load Check Lane]],6,FALSE),"n/a")</f>
        <v>1.17</v>
      </c>
      <c r="Q586" s="17">
        <f>IFERROR(VLOOKUP($K586,wiz[[Lanes]:[Min FRQT Load Check Lane]],7,FALSE),"n/a")</f>
        <v>37</v>
      </c>
      <c r="R586" s="17">
        <f>IFERROR(VLOOKUP($K586,wiz[[Lanes]:[Min FRQT Load Check Lane]],8,FALSE),"n/a")</f>
        <v>0.25</v>
      </c>
      <c r="S586" s="17">
        <f>IFERROR(VLOOKUP($K586,wiz[[Lanes]:[Min FRQT Load Check Lane]],9,FALSE),"n/a")</f>
        <v>-6</v>
      </c>
      <c r="T586" s="17">
        <f>IFERROR(VLOOKUP($K586,wiz[[Lanes]:[Min FRQT Load Check Lane]],10,FALSE),"n/a")</f>
        <v>-28</v>
      </c>
      <c r="U586" s="17">
        <f>IFERROR(VLOOKUP($K586,wiz[[Lanes]:[Min FRQT Load Check Lane]],11,FALSE),"n/a")</f>
        <v>-150</v>
      </c>
      <c r="V586" s="17">
        <f>IFERROR(VLOOKUP($K586,wiz[[Lanes]:[Min FRQT Load Check Lane]],12,FALSE),"n/a")</f>
        <v>44</v>
      </c>
      <c r="W586" s="17">
        <f>IFERROR(VLOOKUP($K586,wiz[[Lanes]:[Min FRQT Load Check Lane]],13,FALSE),"n/a")</f>
        <v>-134</v>
      </c>
    </row>
    <row r="587" spans="2:23" x14ac:dyDescent="0.3">
      <c r="B587" s="13" t="s">
        <v>3615</v>
      </c>
      <c r="C587" s="13" t="s">
        <v>2574</v>
      </c>
      <c r="D587" s="13" t="s">
        <v>2574</v>
      </c>
      <c r="E587" s="13" t="s">
        <v>2631</v>
      </c>
      <c r="F587" s="13">
        <v>37087</v>
      </c>
      <c r="G587" s="13" t="s">
        <v>3485</v>
      </c>
      <c r="H587" s="13">
        <v>53144</v>
      </c>
      <c r="I587" s="13">
        <v>7588.8</v>
      </c>
      <c r="J587" s="13" t="str">
        <f>VLOOKUP(D587,'Matched Names'!$A$1:$C$52,3,FALSE)</f>
        <v xml:space="preserve">NOVOLEX              |   </v>
      </c>
      <c r="K587" t="str">
        <f t="shared" si="9"/>
        <v>NOVOLEX | 3708753144</v>
      </c>
      <c r="L587" s="17" t="str">
        <f>IFERROR(VLOOKUP($K587,wiz[[Lanes]:[Min FRQT Load Check Lane]],2,FALSE),"n/a")</f>
        <v>n/a</v>
      </c>
      <c r="M587" s="17" t="str">
        <f>IFERROR(VLOOKUP($K587,wiz[[Lanes]:[Min FRQT Load Check Lane]],3,FALSE),"n/a")</f>
        <v>n/a</v>
      </c>
      <c r="N587" s="17" t="str">
        <f>IFERROR(VLOOKUP($K587,wiz[[Lanes]:[Min FRQT Load Check Lane]],4,FALSE),"n/a")</f>
        <v>n/a</v>
      </c>
      <c r="O587" s="17" t="str">
        <f>IFERROR(VLOOKUP($K587,wiz[[Lanes]:[Min FRQT Load Check Lane]],5,FALSE),"n/a")</f>
        <v>n/a</v>
      </c>
      <c r="P587" s="17" t="str">
        <f>IFERROR(VLOOKUP($K587,wiz[[Lanes]:[Min FRQT Load Check Lane]],6,FALSE),"n/a")</f>
        <v>n/a</v>
      </c>
      <c r="Q587" s="17" t="str">
        <f>IFERROR(VLOOKUP($K587,wiz[[Lanes]:[Min FRQT Load Check Lane]],7,FALSE),"n/a")</f>
        <v>n/a</v>
      </c>
      <c r="R587" s="17" t="str">
        <f>IFERROR(VLOOKUP($K587,wiz[[Lanes]:[Min FRQT Load Check Lane]],8,FALSE),"n/a")</f>
        <v>n/a</v>
      </c>
      <c r="S587" s="17" t="str">
        <f>IFERROR(VLOOKUP($K587,wiz[[Lanes]:[Min FRQT Load Check Lane]],9,FALSE),"n/a")</f>
        <v>n/a</v>
      </c>
      <c r="T587" s="17" t="str">
        <f>IFERROR(VLOOKUP($K587,wiz[[Lanes]:[Min FRQT Load Check Lane]],10,FALSE),"n/a")</f>
        <v>n/a</v>
      </c>
      <c r="U587" s="17" t="str">
        <f>IFERROR(VLOOKUP($K587,wiz[[Lanes]:[Min FRQT Load Check Lane]],11,FALSE),"n/a")</f>
        <v>n/a</v>
      </c>
      <c r="V587" s="17" t="str">
        <f>IFERROR(VLOOKUP($K587,wiz[[Lanes]:[Min FRQT Load Check Lane]],12,FALSE),"n/a")</f>
        <v>n/a</v>
      </c>
      <c r="W587" s="17" t="str">
        <f>IFERROR(VLOOKUP($K587,wiz[[Lanes]:[Min FRQT Load Check Lane]],13,FALSE),"n/a")</f>
        <v>n/a</v>
      </c>
    </row>
    <row r="588" spans="2:23" x14ac:dyDescent="0.3">
      <c r="B588" s="13" t="s">
        <v>3616</v>
      </c>
      <c r="C588" s="13" t="s">
        <v>2574</v>
      </c>
      <c r="D588" s="13" t="s">
        <v>2574</v>
      </c>
      <c r="E588" s="13" t="s">
        <v>2631</v>
      </c>
      <c r="F588" s="13">
        <v>37087</v>
      </c>
      <c r="G588" s="13" t="s">
        <v>2852</v>
      </c>
      <c r="H588" s="13">
        <v>30180</v>
      </c>
      <c r="I588" s="13">
        <v>720</v>
      </c>
      <c r="J588" s="13" t="str">
        <f>VLOOKUP(D588,'Matched Names'!$A$1:$C$52,3,FALSE)</f>
        <v xml:space="preserve">NOVOLEX              |   </v>
      </c>
      <c r="K588" t="str">
        <f t="shared" si="9"/>
        <v>NOVOLEX | 3708730180</v>
      </c>
      <c r="L588" s="17">
        <f>IFERROR(VLOOKUP($K588,wiz[[Lanes]:[Min FRQT Load Check Lane]],2,FALSE),"n/a")</f>
        <v>1</v>
      </c>
      <c r="M588" s="17">
        <f>IFERROR(VLOOKUP($K588,wiz[[Lanes]:[Min FRQT Load Check Lane]],3,FALSE),"n/a")</f>
        <v>3.45</v>
      </c>
      <c r="N588" s="17">
        <f>IFERROR(VLOOKUP($K588,wiz[[Lanes]:[Min FRQT Load Check Lane]],4,FALSE),"n/a")</f>
        <v>0.23</v>
      </c>
      <c r="O588" s="17">
        <f>IFERROR(VLOOKUP($K588,wiz[[Lanes]:[Min FRQT Load Check Lane]],5,FALSE),"n/a")</f>
        <v>245</v>
      </c>
      <c r="P588" s="17">
        <f>IFERROR(VLOOKUP($K588,wiz[[Lanes]:[Min FRQT Load Check Lane]],6,FALSE),"n/a")</f>
        <v>0.88</v>
      </c>
      <c r="Q588" s="17">
        <f>IFERROR(VLOOKUP($K588,wiz[[Lanes]:[Min FRQT Load Check Lane]],7,FALSE),"n/a")</f>
        <v>37</v>
      </c>
      <c r="R588" s="17">
        <f>IFERROR(VLOOKUP($K588,wiz[[Lanes]:[Min FRQT Load Check Lane]],8,FALSE),"n/a")</f>
        <v>0.25</v>
      </c>
      <c r="S588" s="17">
        <f>IFERROR(VLOOKUP($K588,wiz[[Lanes]:[Min FRQT Load Check Lane]],9,FALSE),"n/a")</f>
        <v>-5</v>
      </c>
      <c r="T588" s="17">
        <f>IFERROR(VLOOKUP($K588,wiz[[Lanes]:[Min FRQT Load Check Lane]],10,FALSE),"n/a")</f>
        <v>-28</v>
      </c>
      <c r="U588" s="17">
        <f>IFERROR(VLOOKUP($K588,wiz[[Lanes]:[Min FRQT Load Check Lane]],11,FALSE),"n/a")</f>
        <v>4</v>
      </c>
      <c r="V588" s="17">
        <f>IFERROR(VLOOKUP($K588,wiz[[Lanes]:[Min FRQT Load Check Lane]],12,FALSE),"n/a")</f>
        <v>286</v>
      </c>
      <c r="W588" s="17">
        <f>IFERROR(VLOOKUP($K588,wiz[[Lanes]:[Min FRQT Load Check Lane]],13,FALSE),"n/a")</f>
        <v>262</v>
      </c>
    </row>
    <row r="589" spans="2:23" x14ac:dyDescent="0.3">
      <c r="B589" s="13" t="s">
        <v>3617</v>
      </c>
      <c r="C589" s="13" t="s">
        <v>2574</v>
      </c>
      <c r="D589" s="13" t="s">
        <v>2574</v>
      </c>
      <c r="E589" s="13" t="s">
        <v>3618</v>
      </c>
      <c r="F589" s="13">
        <v>47250</v>
      </c>
      <c r="G589" s="13" t="s">
        <v>3223</v>
      </c>
      <c r="H589" s="13">
        <v>30297</v>
      </c>
      <c r="I589" s="13">
        <v>972.18</v>
      </c>
      <c r="J589" s="13" t="str">
        <f>VLOOKUP(D589,'Matched Names'!$A$1:$C$52,3,FALSE)</f>
        <v xml:space="preserve">NOVOLEX              |   </v>
      </c>
      <c r="K589" t="str">
        <f t="shared" si="9"/>
        <v>NOVOLEX | 4725030297</v>
      </c>
      <c r="L589" s="17" t="str">
        <f>IFERROR(VLOOKUP($K589,wiz[[Lanes]:[Min FRQT Load Check Lane]],2,FALSE),"n/a")</f>
        <v>n/a</v>
      </c>
      <c r="M589" s="17" t="str">
        <f>IFERROR(VLOOKUP($K589,wiz[[Lanes]:[Min FRQT Load Check Lane]],3,FALSE),"n/a")</f>
        <v>n/a</v>
      </c>
      <c r="N589" s="17" t="str">
        <f>IFERROR(VLOOKUP($K589,wiz[[Lanes]:[Min FRQT Load Check Lane]],4,FALSE),"n/a")</f>
        <v>n/a</v>
      </c>
      <c r="O589" s="17" t="str">
        <f>IFERROR(VLOOKUP($K589,wiz[[Lanes]:[Min FRQT Load Check Lane]],5,FALSE),"n/a")</f>
        <v>n/a</v>
      </c>
      <c r="P589" s="17" t="str">
        <f>IFERROR(VLOOKUP($K589,wiz[[Lanes]:[Min FRQT Load Check Lane]],6,FALSE),"n/a")</f>
        <v>n/a</v>
      </c>
      <c r="Q589" s="17" t="str">
        <f>IFERROR(VLOOKUP($K589,wiz[[Lanes]:[Min FRQT Load Check Lane]],7,FALSE),"n/a")</f>
        <v>n/a</v>
      </c>
      <c r="R589" s="17" t="str">
        <f>IFERROR(VLOOKUP($K589,wiz[[Lanes]:[Min FRQT Load Check Lane]],8,FALSE),"n/a")</f>
        <v>n/a</v>
      </c>
      <c r="S589" s="17" t="str">
        <f>IFERROR(VLOOKUP($K589,wiz[[Lanes]:[Min FRQT Load Check Lane]],9,FALSE),"n/a")</f>
        <v>n/a</v>
      </c>
      <c r="T589" s="17" t="str">
        <f>IFERROR(VLOOKUP($K589,wiz[[Lanes]:[Min FRQT Load Check Lane]],10,FALSE),"n/a")</f>
        <v>n/a</v>
      </c>
      <c r="U589" s="17" t="str">
        <f>IFERROR(VLOOKUP($K589,wiz[[Lanes]:[Min FRQT Load Check Lane]],11,FALSE),"n/a")</f>
        <v>n/a</v>
      </c>
      <c r="V589" s="17" t="str">
        <f>IFERROR(VLOOKUP($K589,wiz[[Lanes]:[Min FRQT Load Check Lane]],12,FALSE),"n/a")</f>
        <v>n/a</v>
      </c>
      <c r="W589" s="17" t="str">
        <f>IFERROR(VLOOKUP($K589,wiz[[Lanes]:[Min FRQT Load Check Lane]],13,FALSE),"n/a")</f>
        <v>n/a</v>
      </c>
    </row>
    <row r="590" spans="2:23" x14ac:dyDescent="0.3">
      <c r="B590" s="13" t="s">
        <v>3619</v>
      </c>
      <c r="C590" s="13" t="s">
        <v>2574</v>
      </c>
      <c r="D590" s="13" t="s">
        <v>2574</v>
      </c>
      <c r="E590" s="13" t="s">
        <v>3618</v>
      </c>
      <c r="F590" s="13">
        <v>47250</v>
      </c>
      <c r="G590" s="13" t="s">
        <v>3108</v>
      </c>
      <c r="H590" s="13">
        <v>38671</v>
      </c>
      <c r="I590" s="13">
        <v>2361.8200000000002</v>
      </c>
      <c r="J590" s="13" t="str">
        <f>VLOOKUP(D590,'Matched Names'!$A$1:$C$52,3,FALSE)</f>
        <v xml:space="preserve">NOVOLEX              |   </v>
      </c>
      <c r="K590" t="str">
        <f t="shared" si="9"/>
        <v>NOVOLEX | 4725038671</v>
      </c>
      <c r="L590" s="17">
        <f>IFERROR(VLOOKUP($K590,wiz[[Lanes]:[Min FRQT Load Check Lane]],2,FALSE),"n/a")</f>
        <v>3</v>
      </c>
      <c r="M590" s="17">
        <f>IFERROR(VLOOKUP($K590,wiz[[Lanes]:[Min FRQT Load Check Lane]],3,FALSE),"n/a")</f>
        <v>1.79</v>
      </c>
      <c r="N590" s="17">
        <f>IFERROR(VLOOKUP($K590,wiz[[Lanes]:[Min FRQT Load Check Lane]],4,FALSE),"n/a")</f>
        <v>0.23</v>
      </c>
      <c r="O590" s="17">
        <f>IFERROR(VLOOKUP($K590,wiz[[Lanes]:[Min FRQT Load Check Lane]],5,FALSE),"n/a")</f>
        <v>439</v>
      </c>
      <c r="P590" s="17">
        <f>IFERROR(VLOOKUP($K590,wiz[[Lanes]:[Min FRQT Load Check Lane]],6,FALSE),"n/a")</f>
        <v>0.83</v>
      </c>
      <c r="Q590" s="17">
        <f>IFERROR(VLOOKUP($K590,wiz[[Lanes]:[Min FRQT Load Check Lane]],7,FALSE),"n/a")</f>
        <v>54</v>
      </c>
      <c r="R590" s="17">
        <f>IFERROR(VLOOKUP($K590,wiz[[Lanes]:[Min FRQT Load Check Lane]],8,FALSE),"n/a")</f>
        <v>0.28000000000000003</v>
      </c>
      <c r="S590" s="17">
        <f>IFERROR(VLOOKUP($K590,wiz[[Lanes]:[Min FRQT Load Check Lane]],9,FALSE),"n/a")</f>
        <v>-7</v>
      </c>
      <c r="T590" s="17">
        <f>IFERROR(VLOOKUP($K590,wiz[[Lanes]:[Min FRQT Load Check Lane]],10,FALSE),"n/a")</f>
        <v>-47</v>
      </c>
      <c r="U590" s="17">
        <f>IFERROR(VLOOKUP($K590,wiz[[Lanes]:[Min FRQT Load Check Lane]],11,FALSE),"n/a")</f>
        <v>13</v>
      </c>
      <c r="V590" s="17">
        <f>IFERROR(VLOOKUP($K590,wiz[[Lanes]:[Min FRQT Load Check Lane]],12,FALSE),"n/a")</f>
        <v>343</v>
      </c>
      <c r="W590" s="17">
        <f>IFERROR(VLOOKUP($K590,wiz[[Lanes]:[Min FRQT Load Check Lane]],13,FALSE),"n/a")</f>
        <v>309</v>
      </c>
    </row>
    <row r="591" spans="2:23" x14ac:dyDescent="0.3">
      <c r="B591" s="13" t="s">
        <v>3620</v>
      </c>
      <c r="C591" s="13" t="s">
        <v>2574</v>
      </c>
      <c r="D591" s="13" t="s">
        <v>2574</v>
      </c>
      <c r="E591" s="13" t="s">
        <v>3612</v>
      </c>
      <c r="F591" s="13">
        <v>30071</v>
      </c>
      <c r="G591" s="13" t="s">
        <v>3610</v>
      </c>
      <c r="H591" s="13">
        <v>60525</v>
      </c>
      <c r="I591" s="13">
        <v>10065</v>
      </c>
      <c r="J591" s="13" t="str">
        <f>VLOOKUP(D591,'Matched Names'!$A$1:$C$52,3,FALSE)</f>
        <v xml:space="preserve">NOVOLEX              |   </v>
      </c>
      <c r="K591" t="str">
        <f t="shared" si="9"/>
        <v>NOVOLEX | 3007160525</v>
      </c>
      <c r="L591" s="17" t="str">
        <f>IFERROR(VLOOKUP($K591,wiz[[Lanes]:[Min FRQT Load Check Lane]],2,FALSE),"n/a")</f>
        <v>n/a</v>
      </c>
      <c r="M591" s="17" t="str">
        <f>IFERROR(VLOOKUP($K591,wiz[[Lanes]:[Min FRQT Load Check Lane]],3,FALSE),"n/a")</f>
        <v>n/a</v>
      </c>
      <c r="N591" s="17" t="str">
        <f>IFERROR(VLOOKUP($K591,wiz[[Lanes]:[Min FRQT Load Check Lane]],4,FALSE),"n/a")</f>
        <v>n/a</v>
      </c>
      <c r="O591" s="17" t="str">
        <f>IFERROR(VLOOKUP($K591,wiz[[Lanes]:[Min FRQT Load Check Lane]],5,FALSE),"n/a")</f>
        <v>n/a</v>
      </c>
      <c r="P591" s="17" t="str">
        <f>IFERROR(VLOOKUP($K591,wiz[[Lanes]:[Min FRQT Load Check Lane]],6,FALSE),"n/a")</f>
        <v>n/a</v>
      </c>
      <c r="Q591" s="17" t="str">
        <f>IFERROR(VLOOKUP($K591,wiz[[Lanes]:[Min FRQT Load Check Lane]],7,FALSE),"n/a")</f>
        <v>n/a</v>
      </c>
      <c r="R591" s="17" t="str">
        <f>IFERROR(VLOOKUP($K591,wiz[[Lanes]:[Min FRQT Load Check Lane]],8,FALSE),"n/a")</f>
        <v>n/a</v>
      </c>
      <c r="S591" s="17" t="str">
        <f>IFERROR(VLOOKUP($K591,wiz[[Lanes]:[Min FRQT Load Check Lane]],9,FALSE),"n/a")</f>
        <v>n/a</v>
      </c>
      <c r="T591" s="17" t="str">
        <f>IFERROR(VLOOKUP($K591,wiz[[Lanes]:[Min FRQT Load Check Lane]],10,FALSE),"n/a")</f>
        <v>n/a</v>
      </c>
      <c r="U591" s="17" t="str">
        <f>IFERROR(VLOOKUP($K591,wiz[[Lanes]:[Min FRQT Load Check Lane]],11,FALSE),"n/a")</f>
        <v>n/a</v>
      </c>
      <c r="V591" s="17" t="str">
        <f>IFERROR(VLOOKUP($K591,wiz[[Lanes]:[Min FRQT Load Check Lane]],12,FALSE),"n/a")</f>
        <v>n/a</v>
      </c>
      <c r="W591" s="17" t="str">
        <f>IFERROR(VLOOKUP($K591,wiz[[Lanes]:[Min FRQT Load Check Lane]],13,FALSE),"n/a")</f>
        <v>n/a</v>
      </c>
    </row>
    <row r="592" spans="2:23" x14ac:dyDescent="0.3">
      <c r="B592" s="13" t="s">
        <v>3621</v>
      </c>
      <c r="C592" s="13" t="s">
        <v>2574</v>
      </c>
      <c r="D592" s="13" t="s">
        <v>2574</v>
      </c>
      <c r="E592" s="13" t="s">
        <v>3419</v>
      </c>
      <c r="F592" s="13">
        <v>47265</v>
      </c>
      <c r="G592" s="13" t="s">
        <v>3223</v>
      </c>
      <c r="H592" s="13">
        <v>30297</v>
      </c>
      <c r="I592" s="13">
        <v>1976.04</v>
      </c>
      <c r="J592" s="13" t="str">
        <f>VLOOKUP(D592,'Matched Names'!$A$1:$C$52,3,FALSE)</f>
        <v xml:space="preserve">NOVOLEX              |   </v>
      </c>
      <c r="K592" t="str">
        <f t="shared" si="9"/>
        <v>NOVOLEX | 4726530297</v>
      </c>
      <c r="L592" s="17" t="str">
        <f>IFERROR(VLOOKUP($K592,wiz[[Lanes]:[Min FRQT Load Check Lane]],2,FALSE),"n/a")</f>
        <v>n/a</v>
      </c>
      <c r="M592" s="17" t="str">
        <f>IFERROR(VLOOKUP($K592,wiz[[Lanes]:[Min FRQT Load Check Lane]],3,FALSE),"n/a")</f>
        <v>n/a</v>
      </c>
      <c r="N592" s="17" t="str">
        <f>IFERROR(VLOOKUP($K592,wiz[[Lanes]:[Min FRQT Load Check Lane]],4,FALSE),"n/a")</f>
        <v>n/a</v>
      </c>
      <c r="O592" s="17" t="str">
        <f>IFERROR(VLOOKUP($K592,wiz[[Lanes]:[Min FRQT Load Check Lane]],5,FALSE),"n/a")</f>
        <v>n/a</v>
      </c>
      <c r="P592" s="17" t="str">
        <f>IFERROR(VLOOKUP($K592,wiz[[Lanes]:[Min FRQT Load Check Lane]],6,FALSE),"n/a")</f>
        <v>n/a</v>
      </c>
      <c r="Q592" s="17" t="str">
        <f>IFERROR(VLOOKUP($K592,wiz[[Lanes]:[Min FRQT Load Check Lane]],7,FALSE),"n/a")</f>
        <v>n/a</v>
      </c>
      <c r="R592" s="17" t="str">
        <f>IFERROR(VLOOKUP($K592,wiz[[Lanes]:[Min FRQT Load Check Lane]],8,FALSE),"n/a")</f>
        <v>n/a</v>
      </c>
      <c r="S592" s="17" t="str">
        <f>IFERROR(VLOOKUP($K592,wiz[[Lanes]:[Min FRQT Load Check Lane]],9,FALSE),"n/a")</f>
        <v>n/a</v>
      </c>
      <c r="T592" s="17" t="str">
        <f>IFERROR(VLOOKUP($K592,wiz[[Lanes]:[Min FRQT Load Check Lane]],10,FALSE),"n/a")</f>
        <v>n/a</v>
      </c>
      <c r="U592" s="17" t="str">
        <f>IFERROR(VLOOKUP($K592,wiz[[Lanes]:[Min FRQT Load Check Lane]],11,FALSE),"n/a")</f>
        <v>n/a</v>
      </c>
      <c r="V592" s="17" t="str">
        <f>IFERROR(VLOOKUP($K592,wiz[[Lanes]:[Min FRQT Load Check Lane]],12,FALSE),"n/a")</f>
        <v>n/a</v>
      </c>
      <c r="W592" s="17" t="str">
        <f>IFERROR(VLOOKUP($K592,wiz[[Lanes]:[Min FRQT Load Check Lane]],13,FALSE),"n/a")</f>
        <v>n/a</v>
      </c>
    </row>
    <row r="593" spans="2:23" x14ac:dyDescent="0.3">
      <c r="B593" s="13" t="s">
        <v>3622</v>
      </c>
      <c r="C593" s="13" t="s">
        <v>2574</v>
      </c>
      <c r="D593" s="13" t="s">
        <v>2574</v>
      </c>
      <c r="E593" s="13" t="s">
        <v>3419</v>
      </c>
      <c r="F593" s="13">
        <v>47265</v>
      </c>
      <c r="G593" s="13" t="s">
        <v>3108</v>
      </c>
      <c r="H593" s="13">
        <v>38671</v>
      </c>
      <c r="I593" s="13">
        <v>2320.5</v>
      </c>
      <c r="J593" s="13" t="str">
        <f>VLOOKUP(D593,'Matched Names'!$A$1:$C$52,3,FALSE)</f>
        <v xml:space="preserve">NOVOLEX              |   </v>
      </c>
      <c r="K593" t="str">
        <f t="shared" si="9"/>
        <v>NOVOLEX | 4726538671</v>
      </c>
      <c r="L593" s="17">
        <f>IFERROR(VLOOKUP($K593,wiz[[Lanes]:[Min FRQT Load Check Lane]],2,FALSE),"n/a")</f>
        <v>2</v>
      </c>
      <c r="M593" s="17">
        <f>IFERROR(VLOOKUP($K593,wiz[[Lanes]:[Min FRQT Load Check Lane]],3,FALSE),"n/a")</f>
        <v>1.77</v>
      </c>
      <c r="N593" s="17">
        <f>IFERROR(VLOOKUP($K593,wiz[[Lanes]:[Min FRQT Load Check Lane]],4,FALSE),"n/a")</f>
        <v>0.23</v>
      </c>
      <c r="O593" s="17">
        <f>IFERROR(VLOOKUP($K593,wiz[[Lanes]:[Min FRQT Load Check Lane]],5,FALSE),"n/a")</f>
        <v>455</v>
      </c>
      <c r="P593" s="17">
        <f>IFERROR(VLOOKUP($K593,wiz[[Lanes]:[Min FRQT Load Check Lane]],6,FALSE),"n/a")</f>
        <v>0.86</v>
      </c>
      <c r="Q593" s="17">
        <f>IFERROR(VLOOKUP($K593,wiz[[Lanes]:[Min FRQT Load Check Lane]],7,FALSE),"n/a")</f>
        <v>54</v>
      </c>
      <c r="R593" s="17">
        <f>IFERROR(VLOOKUP($K593,wiz[[Lanes]:[Min FRQT Load Check Lane]],8,FALSE),"n/a")</f>
        <v>0.28000000000000003</v>
      </c>
      <c r="S593" s="17">
        <f>IFERROR(VLOOKUP($K593,wiz[[Lanes]:[Min FRQT Load Check Lane]],9,FALSE),"n/a")</f>
        <v>6</v>
      </c>
      <c r="T593" s="17">
        <f>IFERROR(VLOOKUP($K593,wiz[[Lanes]:[Min FRQT Load Check Lane]],10,FALSE),"n/a")</f>
        <v>-44</v>
      </c>
      <c r="U593" s="17">
        <f>IFERROR(VLOOKUP($K593,wiz[[Lanes]:[Min FRQT Load Check Lane]],11,FALSE),"n/a")</f>
        <v>25</v>
      </c>
      <c r="V593" s="17">
        <f>IFERROR(VLOOKUP($K593,wiz[[Lanes]:[Min FRQT Load Check Lane]],12,FALSE),"n/a")</f>
        <v>433</v>
      </c>
      <c r="W593" s="17">
        <f>IFERROR(VLOOKUP($K593,wiz[[Lanes]:[Min FRQT Load Check Lane]],13,FALSE),"n/a")</f>
        <v>414</v>
      </c>
    </row>
    <row r="594" spans="2:23" x14ac:dyDescent="0.3">
      <c r="B594" s="13" t="s">
        <v>3623</v>
      </c>
      <c r="C594" s="13" t="s">
        <v>3624</v>
      </c>
      <c r="D594" s="13" t="s">
        <v>2548</v>
      </c>
      <c r="E594" s="13" t="s">
        <v>2765</v>
      </c>
      <c r="F594" s="13">
        <v>29801</v>
      </c>
      <c r="G594" s="13" t="s">
        <v>2627</v>
      </c>
      <c r="H594" s="13">
        <v>38611</v>
      </c>
      <c r="I594" s="13">
        <v>2380.3200000000002</v>
      </c>
      <c r="J594" s="13" t="str">
        <f>VLOOKUP(D594,'Matched Names'!$A$1:$C$52,3,FALSE)</f>
        <v xml:space="preserve">OWENS CORNING SALES  |   </v>
      </c>
      <c r="K594" t="str">
        <f t="shared" si="9"/>
        <v>OWENS CORNING SALES | 2980138611</v>
      </c>
      <c r="L594" s="17">
        <f>IFERROR(VLOOKUP($K594,wiz[[Lanes]:[Min FRQT Load Check Lane]],2,FALSE),"n/a")</f>
        <v>1</v>
      </c>
      <c r="M594" s="17">
        <f>IFERROR(VLOOKUP($K594,wiz[[Lanes]:[Min FRQT Load Check Lane]],3,FALSE),"n/a")</f>
        <v>1.52</v>
      </c>
      <c r="N594" s="17">
        <f>IFERROR(VLOOKUP($K594,wiz[[Lanes]:[Min FRQT Load Check Lane]],4,FALSE),"n/a")</f>
        <v>0.18</v>
      </c>
      <c r="O594" s="17">
        <f>IFERROR(VLOOKUP($K594,wiz[[Lanes]:[Min FRQT Load Check Lane]],5,FALSE),"n/a")</f>
        <v>522</v>
      </c>
      <c r="P594" s="17">
        <f>IFERROR(VLOOKUP($K594,wiz[[Lanes]:[Min FRQT Load Check Lane]],6,FALSE),"n/a")</f>
        <v>0.92</v>
      </c>
      <c r="Q594" s="17">
        <f>IFERROR(VLOOKUP($K594,wiz[[Lanes]:[Min FRQT Load Check Lane]],7,FALSE),"n/a")</f>
        <v>0</v>
      </c>
      <c r="R594" s="17">
        <f>IFERROR(VLOOKUP($K594,wiz[[Lanes]:[Min FRQT Load Check Lane]],8,FALSE),"n/a")</f>
        <v>0.25</v>
      </c>
      <c r="S594" s="17">
        <f>IFERROR(VLOOKUP($K594,wiz[[Lanes]:[Min FRQT Load Check Lane]],9,FALSE),"n/a")</f>
        <v>16</v>
      </c>
      <c r="T594" s="17">
        <f>IFERROR(VLOOKUP($K594,wiz[[Lanes]:[Min FRQT Load Check Lane]],10,FALSE),"n/a")</f>
        <v>-48</v>
      </c>
      <c r="U594" s="17">
        <f>IFERROR(VLOOKUP($K594,wiz[[Lanes]:[Min FRQT Load Check Lane]],11,FALSE),"n/a")</f>
        <v>29</v>
      </c>
      <c r="V594" s="17">
        <f>IFERROR(VLOOKUP($K594,wiz[[Lanes]:[Min FRQT Load Check Lane]],12,FALSE),"n/a")</f>
        <v>275</v>
      </c>
      <c r="W594" s="17">
        <f>IFERROR(VLOOKUP($K594,wiz[[Lanes]:[Min FRQT Load Check Lane]],13,FALSE),"n/a")</f>
        <v>256</v>
      </c>
    </row>
    <row r="595" spans="2:23" x14ac:dyDescent="0.3">
      <c r="B595" s="13" t="s">
        <v>3625</v>
      </c>
      <c r="C595" s="13" t="s">
        <v>3624</v>
      </c>
      <c r="D595" s="13" t="s">
        <v>2548</v>
      </c>
      <c r="E595" s="13" t="s">
        <v>2765</v>
      </c>
      <c r="F595" s="13">
        <v>29801</v>
      </c>
      <c r="G595" s="13" t="s">
        <v>2854</v>
      </c>
      <c r="H595" s="13">
        <v>38301</v>
      </c>
      <c r="I595" s="13">
        <v>35945.94</v>
      </c>
      <c r="J595" s="13" t="str">
        <f>VLOOKUP(D595,'Matched Names'!$A$1:$C$52,3,FALSE)</f>
        <v xml:space="preserve">OWENS CORNING SALES  |   </v>
      </c>
      <c r="K595" t="str">
        <f t="shared" si="9"/>
        <v>OWENS CORNING SALES | 2980138301</v>
      </c>
      <c r="L595" s="17">
        <f>IFERROR(VLOOKUP($K595,wiz[[Lanes]:[Min FRQT Load Check Lane]],2,FALSE),"n/a")</f>
        <v>18</v>
      </c>
      <c r="M595" s="17">
        <f>IFERROR(VLOOKUP($K595,wiz[[Lanes]:[Min FRQT Load Check Lane]],3,FALSE),"n/a")</f>
        <v>1.54</v>
      </c>
      <c r="N595" s="17">
        <f>IFERROR(VLOOKUP($K595,wiz[[Lanes]:[Min FRQT Load Check Lane]],4,FALSE),"n/a")</f>
        <v>0.18</v>
      </c>
      <c r="O595" s="17">
        <f>IFERROR(VLOOKUP($K595,wiz[[Lanes]:[Min FRQT Load Check Lane]],5,FALSE),"n/a")</f>
        <v>519</v>
      </c>
      <c r="P595" s="17">
        <f>IFERROR(VLOOKUP($K595,wiz[[Lanes]:[Min FRQT Load Check Lane]],6,FALSE),"n/a")</f>
        <v>0.97</v>
      </c>
      <c r="Q595" s="17">
        <f>IFERROR(VLOOKUP($K595,wiz[[Lanes]:[Min FRQT Load Check Lane]],7,FALSE),"n/a")</f>
        <v>60</v>
      </c>
      <c r="R595" s="17">
        <f>IFERROR(VLOOKUP($K595,wiz[[Lanes]:[Min FRQT Load Check Lane]],8,FALSE),"n/a")</f>
        <v>0.3</v>
      </c>
      <c r="S595" s="17">
        <f>IFERROR(VLOOKUP($K595,wiz[[Lanes]:[Min FRQT Load Check Lane]],9,FALSE),"n/a")</f>
        <v>14</v>
      </c>
      <c r="T595" s="17">
        <f>IFERROR(VLOOKUP($K595,wiz[[Lanes]:[Min FRQT Load Check Lane]],10,FALSE),"n/a")</f>
        <v>-48</v>
      </c>
      <c r="U595" s="17">
        <f>IFERROR(VLOOKUP($K595,wiz[[Lanes]:[Min FRQT Load Check Lane]],11,FALSE),"n/a")</f>
        <v>18</v>
      </c>
      <c r="V595" s="17">
        <f>IFERROR(VLOOKUP($K595,wiz[[Lanes]:[Min FRQT Load Check Lane]],12,FALSE),"n/a")</f>
        <v>302</v>
      </c>
      <c r="W595" s="17">
        <f>IFERROR(VLOOKUP($K595,wiz[[Lanes]:[Min FRQT Load Check Lane]],13,FALSE),"n/a")</f>
        <v>272</v>
      </c>
    </row>
    <row r="596" spans="2:23" x14ac:dyDescent="0.3">
      <c r="B596" s="13" t="s">
        <v>3626</v>
      </c>
      <c r="C596" s="13" t="s">
        <v>3624</v>
      </c>
      <c r="D596" s="13" t="s">
        <v>2548</v>
      </c>
      <c r="E596" s="13" t="s">
        <v>2765</v>
      </c>
      <c r="F596" s="13">
        <v>29801</v>
      </c>
      <c r="G596" s="13" t="s">
        <v>3627</v>
      </c>
      <c r="H596" s="13">
        <v>44256</v>
      </c>
      <c r="I596" s="13">
        <v>3380.4</v>
      </c>
      <c r="J596" s="13" t="str">
        <f>VLOOKUP(D596,'Matched Names'!$A$1:$C$52,3,FALSE)</f>
        <v xml:space="preserve">OWENS CORNING SALES  |   </v>
      </c>
      <c r="K596" t="str">
        <f t="shared" si="9"/>
        <v>OWENS CORNING SALES | 2980144256</v>
      </c>
      <c r="L596" s="17" t="str">
        <f>IFERROR(VLOOKUP($K596,wiz[[Lanes]:[Min FRQT Load Check Lane]],2,FALSE),"n/a")</f>
        <v>n/a</v>
      </c>
      <c r="M596" s="17" t="str">
        <f>IFERROR(VLOOKUP($K596,wiz[[Lanes]:[Min FRQT Load Check Lane]],3,FALSE),"n/a")</f>
        <v>n/a</v>
      </c>
      <c r="N596" s="17" t="str">
        <f>IFERROR(VLOOKUP($K596,wiz[[Lanes]:[Min FRQT Load Check Lane]],4,FALSE),"n/a")</f>
        <v>n/a</v>
      </c>
      <c r="O596" s="17" t="str">
        <f>IFERROR(VLOOKUP($K596,wiz[[Lanes]:[Min FRQT Load Check Lane]],5,FALSE),"n/a")</f>
        <v>n/a</v>
      </c>
      <c r="P596" s="17" t="str">
        <f>IFERROR(VLOOKUP($K596,wiz[[Lanes]:[Min FRQT Load Check Lane]],6,FALSE),"n/a")</f>
        <v>n/a</v>
      </c>
      <c r="Q596" s="17" t="str">
        <f>IFERROR(VLOOKUP($K596,wiz[[Lanes]:[Min FRQT Load Check Lane]],7,FALSE),"n/a")</f>
        <v>n/a</v>
      </c>
      <c r="R596" s="17" t="str">
        <f>IFERROR(VLOOKUP($K596,wiz[[Lanes]:[Min FRQT Load Check Lane]],8,FALSE),"n/a")</f>
        <v>n/a</v>
      </c>
      <c r="S596" s="17" t="str">
        <f>IFERROR(VLOOKUP($K596,wiz[[Lanes]:[Min FRQT Load Check Lane]],9,FALSE),"n/a")</f>
        <v>n/a</v>
      </c>
      <c r="T596" s="17" t="str">
        <f>IFERROR(VLOOKUP($K596,wiz[[Lanes]:[Min FRQT Load Check Lane]],10,FALSE),"n/a")</f>
        <v>n/a</v>
      </c>
      <c r="U596" s="17" t="str">
        <f>IFERROR(VLOOKUP($K596,wiz[[Lanes]:[Min FRQT Load Check Lane]],11,FALSE),"n/a")</f>
        <v>n/a</v>
      </c>
      <c r="V596" s="17" t="str">
        <f>IFERROR(VLOOKUP($K596,wiz[[Lanes]:[Min FRQT Load Check Lane]],12,FALSE),"n/a")</f>
        <v>n/a</v>
      </c>
      <c r="W596" s="17" t="str">
        <f>IFERROR(VLOOKUP($K596,wiz[[Lanes]:[Min FRQT Load Check Lane]],13,FALSE),"n/a")</f>
        <v>n/a</v>
      </c>
    </row>
    <row r="597" spans="2:23" x14ac:dyDescent="0.3">
      <c r="B597" s="13" t="s">
        <v>3628</v>
      </c>
      <c r="C597" s="13" t="s">
        <v>3624</v>
      </c>
      <c r="D597" s="13" t="s">
        <v>2548</v>
      </c>
      <c r="E597" s="13" t="s">
        <v>2765</v>
      </c>
      <c r="F597" s="13">
        <v>29801</v>
      </c>
      <c r="G597" s="13" t="s">
        <v>3263</v>
      </c>
      <c r="H597" s="13">
        <v>43160</v>
      </c>
      <c r="I597" s="13">
        <v>913</v>
      </c>
      <c r="J597" s="13" t="str">
        <f>VLOOKUP(D597,'Matched Names'!$A$1:$C$52,3,FALSE)</f>
        <v xml:space="preserve">OWENS CORNING SALES  |   </v>
      </c>
      <c r="K597" t="str">
        <f t="shared" si="9"/>
        <v>OWENS CORNING SALES | 2980143160</v>
      </c>
      <c r="L597" s="17" t="str">
        <f>IFERROR(VLOOKUP($K597,wiz[[Lanes]:[Min FRQT Load Check Lane]],2,FALSE),"n/a")</f>
        <v>n/a</v>
      </c>
      <c r="M597" s="17" t="str">
        <f>IFERROR(VLOOKUP($K597,wiz[[Lanes]:[Min FRQT Load Check Lane]],3,FALSE),"n/a")</f>
        <v>n/a</v>
      </c>
      <c r="N597" s="17" t="str">
        <f>IFERROR(VLOOKUP($K597,wiz[[Lanes]:[Min FRQT Load Check Lane]],4,FALSE),"n/a")</f>
        <v>n/a</v>
      </c>
      <c r="O597" s="17" t="str">
        <f>IFERROR(VLOOKUP($K597,wiz[[Lanes]:[Min FRQT Load Check Lane]],5,FALSE),"n/a")</f>
        <v>n/a</v>
      </c>
      <c r="P597" s="17" t="str">
        <f>IFERROR(VLOOKUP($K597,wiz[[Lanes]:[Min FRQT Load Check Lane]],6,FALSE),"n/a")</f>
        <v>n/a</v>
      </c>
      <c r="Q597" s="17" t="str">
        <f>IFERROR(VLOOKUP($K597,wiz[[Lanes]:[Min FRQT Load Check Lane]],7,FALSE),"n/a")</f>
        <v>n/a</v>
      </c>
      <c r="R597" s="17" t="str">
        <f>IFERROR(VLOOKUP($K597,wiz[[Lanes]:[Min FRQT Load Check Lane]],8,FALSE),"n/a")</f>
        <v>n/a</v>
      </c>
      <c r="S597" s="17" t="str">
        <f>IFERROR(VLOOKUP($K597,wiz[[Lanes]:[Min FRQT Load Check Lane]],9,FALSE),"n/a")</f>
        <v>n/a</v>
      </c>
      <c r="T597" s="17" t="str">
        <f>IFERROR(VLOOKUP($K597,wiz[[Lanes]:[Min FRQT Load Check Lane]],10,FALSE),"n/a")</f>
        <v>n/a</v>
      </c>
      <c r="U597" s="17" t="str">
        <f>IFERROR(VLOOKUP($K597,wiz[[Lanes]:[Min FRQT Load Check Lane]],11,FALSE),"n/a")</f>
        <v>n/a</v>
      </c>
      <c r="V597" s="17" t="str">
        <f>IFERROR(VLOOKUP($K597,wiz[[Lanes]:[Min FRQT Load Check Lane]],12,FALSE),"n/a")</f>
        <v>n/a</v>
      </c>
      <c r="W597" s="17" t="str">
        <f>IFERROR(VLOOKUP($K597,wiz[[Lanes]:[Min FRQT Load Check Lane]],13,FALSE),"n/a")</f>
        <v>n/a</v>
      </c>
    </row>
    <row r="598" spans="2:23" x14ac:dyDescent="0.3">
      <c r="B598" s="13" t="s">
        <v>3629</v>
      </c>
      <c r="C598" s="13" t="s">
        <v>3624</v>
      </c>
      <c r="D598" s="13" t="s">
        <v>2548</v>
      </c>
      <c r="E598" s="13" t="s">
        <v>3053</v>
      </c>
      <c r="F598" s="13">
        <v>29625</v>
      </c>
      <c r="G598" s="13" t="s">
        <v>3630</v>
      </c>
      <c r="H598" s="13">
        <v>47620</v>
      </c>
      <c r="I598" s="13">
        <v>882.18</v>
      </c>
      <c r="J598" s="13" t="str">
        <f>VLOOKUP(D598,'Matched Names'!$A$1:$C$52,3,FALSE)</f>
        <v xml:space="preserve">OWENS CORNING SALES  |   </v>
      </c>
      <c r="K598" t="str">
        <f t="shared" si="9"/>
        <v>OWENS CORNING SALES | 2962547620</v>
      </c>
      <c r="L598" s="17" t="str">
        <f>IFERROR(VLOOKUP($K598,wiz[[Lanes]:[Min FRQT Load Check Lane]],2,FALSE),"n/a")</f>
        <v>n/a</v>
      </c>
      <c r="M598" s="17" t="str">
        <f>IFERROR(VLOOKUP($K598,wiz[[Lanes]:[Min FRQT Load Check Lane]],3,FALSE),"n/a")</f>
        <v>n/a</v>
      </c>
      <c r="N598" s="17" t="str">
        <f>IFERROR(VLOOKUP($K598,wiz[[Lanes]:[Min FRQT Load Check Lane]],4,FALSE),"n/a")</f>
        <v>n/a</v>
      </c>
      <c r="O598" s="17" t="str">
        <f>IFERROR(VLOOKUP($K598,wiz[[Lanes]:[Min FRQT Load Check Lane]],5,FALSE),"n/a")</f>
        <v>n/a</v>
      </c>
      <c r="P598" s="17" t="str">
        <f>IFERROR(VLOOKUP($K598,wiz[[Lanes]:[Min FRQT Load Check Lane]],6,FALSE),"n/a")</f>
        <v>n/a</v>
      </c>
      <c r="Q598" s="17" t="str">
        <f>IFERROR(VLOOKUP($K598,wiz[[Lanes]:[Min FRQT Load Check Lane]],7,FALSE),"n/a")</f>
        <v>n/a</v>
      </c>
      <c r="R598" s="17" t="str">
        <f>IFERROR(VLOOKUP($K598,wiz[[Lanes]:[Min FRQT Load Check Lane]],8,FALSE),"n/a")</f>
        <v>n/a</v>
      </c>
      <c r="S598" s="17" t="str">
        <f>IFERROR(VLOOKUP($K598,wiz[[Lanes]:[Min FRQT Load Check Lane]],9,FALSE),"n/a")</f>
        <v>n/a</v>
      </c>
      <c r="T598" s="17" t="str">
        <f>IFERROR(VLOOKUP($K598,wiz[[Lanes]:[Min FRQT Load Check Lane]],10,FALSE),"n/a")</f>
        <v>n/a</v>
      </c>
      <c r="U598" s="17" t="str">
        <f>IFERROR(VLOOKUP($K598,wiz[[Lanes]:[Min FRQT Load Check Lane]],11,FALSE),"n/a")</f>
        <v>n/a</v>
      </c>
      <c r="V598" s="17" t="str">
        <f>IFERROR(VLOOKUP($K598,wiz[[Lanes]:[Min FRQT Load Check Lane]],12,FALSE),"n/a")</f>
        <v>n/a</v>
      </c>
      <c r="W598" s="17" t="str">
        <f>IFERROR(VLOOKUP($K598,wiz[[Lanes]:[Min FRQT Load Check Lane]],13,FALSE),"n/a")</f>
        <v>n/a</v>
      </c>
    </row>
    <row r="599" spans="2:23" x14ac:dyDescent="0.3">
      <c r="B599" s="13" t="s">
        <v>3631</v>
      </c>
      <c r="C599" s="13" t="s">
        <v>3624</v>
      </c>
      <c r="D599" s="13" t="s">
        <v>2548</v>
      </c>
      <c r="E599" s="13" t="s">
        <v>3632</v>
      </c>
      <c r="F599" s="13">
        <v>29016</v>
      </c>
      <c r="G599" s="13" t="s">
        <v>3633</v>
      </c>
      <c r="H599" s="13">
        <v>72908</v>
      </c>
      <c r="I599" s="13">
        <v>1900</v>
      </c>
      <c r="J599" s="13" t="str">
        <f>VLOOKUP(D599,'Matched Names'!$A$1:$C$52,3,FALSE)</f>
        <v xml:space="preserve">OWENS CORNING SALES  |   </v>
      </c>
      <c r="K599" t="str">
        <f t="shared" si="9"/>
        <v>OWENS CORNING SALES | 2901672908</v>
      </c>
      <c r="L599" s="17" t="str">
        <f>IFERROR(VLOOKUP($K599,wiz[[Lanes]:[Min FRQT Load Check Lane]],2,FALSE),"n/a")</f>
        <v>n/a</v>
      </c>
      <c r="M599" s="17" t="str">
        <f>IFERROR(VLOOKUP($K599,wiz[[Lanes]:[Min FRQT Load Check Lane]],3,FALSE),"n/a")</f>
        <v>n/a</v>
      </c>
      <c r="N599" s="17" t="str">
        <f>IFERROR(VLOOKUP($K599,wiz[[Lanes]:[Min FRQT Load Check Lane]],4,FALSE),"n/a")</f>
        <v>n/a</v>
      </c>
      <c r="O599" s="17" t="str">
        <f>IFERROR(VLOOKUP($K599,wiz[[Lanes]:[Min FRQT Load Check Lane]],5,FALSE),"n/a")</f>
        <v>n/a</v>
      </c>
      <c r="P599" s="17" t="str">
        <f>IFERROR(VLOOKUP($K599,wiz[[Lanes]:[Min FRQT Load Check Lane]],6,FALSE),"n/a")</f>
        <v>n/a</v>
      </c>
      <c r="Q599" s="17" t="str">
        <f>IFERROR(VLOOKUP($K599,wiz[[Lanes]:[Min FRQT Load Check Lane]],7,FALSE),"n/a")</f>
        <v>n/a</v>
      </c>
      <c r="R599" s="17" t="str">
        <f>IFERROR(VLOOKUP($K599,wiz[[Lanes]:[Min FRQT Load Check Lane]],8,FALSE),"n/a")</f>
        <v>n/a</v>
      </c>
      <c r="S599" s="17" t="str">
        <f>IFERROR(VLOOKUP($K599,wiz[[Lanes]:[Min FRQT Load Check Lane]],9,FALSE),"n/a")</f>
        <v>n/a</v>
      </c>
      <c r="T599" s="17" t="str">
        <f>IFERROR(VLOOKUP($K599,wiz[[Lanes]:[Min FRQT Load Check Lane]],10,FALSE),"n/a")</f>
        <v>n/a</v>
      </c>
      <c r="U599" s="17" t="str">
        <f>IFERROR(VLOOKUP($K599,wiz[[Lanes]:[Min FRQT Load Check Lane]],11,FALSE),"n/a")</f>
        <v>n/a</v>
      </c>
      <c r="V599" s="17" t="str">
        <f>IFERROR(VLOOKUP($K599,wiz[[Lanes]:[Min FRQT Load Check Lane]],12,FALSE),"n/a")</f>
        <v>n/a</v>
      </c>
      <c r="W599" s="17" t="str">
        <f>IFERROR(VLOOKUP($K599,wiz[[Lanes]:[Min FRQT Load Check Lane]],13,FALSE),"n/a")</f>
        <v>n/a</v>
      </c>
    </row>
    <row r="600" spans="2:23" x14ac:dyDescent="0.3">
      <c r="B600" s="13" t="s">
        <v>3634</v>
      </c>
      <c r="C600" s="13" t="s">
        <v>3624</v>
      </c>
      <c r="D600" s="13" t="s">
        <v>2548</v>
      </c>
      <c r="E600" s="13" t="s">
        <v>3632</v>
      </c>
      <c r="F600" s="13">
        <v>29016</v>
      </c>
      <c r="G600" s="13" t="s">
        <v>3635</v>
      </c>
      <c r="H600" s="13">
        <v>15478</v>
      </c>
      <c r="I600" s="13">
        <v>928.62</v>
      </c>
      <c r="J600" s="13" t="str">
        <f>VLOOKUP(D600,'Matched Names'!$A$1:$C$52,3,FALSE)</f>
        <v xml:space="preserve">OWENS CORNING SALES  |   </v>
      </c>
      <c r="K600" t="str">
        <f t="shared" si="9"/>
        <v>OWENS CORNING SALES | 2901615478</v>
      </c>
      <c r="L600" s="17" t="str">
        <f>IFERROR(VLOOKUP($K600,wiz[[Lanes]:[Min FRQT Load Check Lane]],2,FALSE),"n/a")</f>
        <v>n/a</v>
      </c>
      <c r="M600" s="17" t="str">
        <f>IFERROR(VLOOKUP($K600,wiz[[Lanes]:[Min FRQT Load Check Lane]],3,FALSE),"n/a")</f>
        <v>n/a</v>
      </c>
      <c r="N600" s="17" t="str">
        <f>IFERROR(VLOOKUP($K600,wiz[[Lanes]:[Min FRQT Load Check Lane]],4,FALSE),"n/a")</f>
        <v>n/a</v>
      </c>
      <c r="O600" s="17" t="str">
        <f>IFERROR(VLOOKUP($K600,wiz[[Lanes]:[Min FRQT Load Check Lane]],5,FALSE),"n/a")</f>
        <v>n/a</v>
      </c>
      <c r="P600" s="17" t="str">
        <f>IFERROR(VLOOKUP($K600,wiz[[Lanes]:[Min FRQT Load Check Lane]],6,FALSE),"n/a")</f>
        <v>n/a</v>
      </c>
      <c r="Q600" s="17" t="str">
        <f>IFERROR(VLOOKUP($K600,wiz[[Lanes]:[Min FRQT Load Check Lane]],7,FALSE),"n/a")</f>
        <v>n/a</v>
      </c>
      <c r="R600" s="17" t="str">
        <f>IFERROR(VLOOKUP($K600,wiz[[Lanes]:[Min FRQT Load Check Lane]],8,FALSE),"n/a")</f>
        <v>n/a</v>
      </c>
      <c r="S600" s="17" t="str">
        <f>IFERROR(VLOOKUP($K600,wiz[[Lanes]:[Min FRQT Load Check Lane]],9,FALSE),"n/a")</f>
        <v>n/a</v>
      </c>
      <c r="T600" s="17" t="str">
        <f>IFERROR(VLOOKUP($K600,wiz[[Lanes]:[Min FRQT Load Check Lane]],10,FALSE),"n/a")</f>
        <v>n/a</v>
      </c>
      <c r="U600" s="17" t="str">
        <f>IFERROR(VLOOKUP($K600,wiz[[Lanes]:[Min FRQT Load Check Lane]],11,FALSE),"n/a")</f>
        <v>n/a</v>
      </c>
      <c r="V600" s="17" t="str">
        <f>IFERROR(VLOOKUP($K600,wiz[[Lanes]:[Min FRQT Load Check Lane]],12,FALSE),"n/a")</f>
        <v>n/a</v>
      </c>
      <c r="W600" s="17" t="str">
        <f>IFERROR(VLOOKUP($K600,wiz[[Lanes]:[Min FRQT Load Check Lane]],13,FALSE),"n/a")</f>
        <v>n/a</v>
      </c>
    </row>
    <row r="601" spans="2:23" x14ac:dyDescent="0.3">
      <c r="B601" s="13" t="s">
        <v>3636</v>
      </c>
      <c r="C601" s="13" t="s">
        <v>3624</v>
      </c>
      <c r="D601" s="13" t="s">
        <v>2548</v>
      </c>
      <c r="E601" s="13" t="s">
        <v>3637</v>
      </c>
      <c r="F601" s="13">
        <v>29706</v>
      </c>
      <c r="G601" s="13" t="s">
        <v>2854</v>
      </c>
      <c r="H601" s="13">
        <v>38301</v>
      </c>
      <c r="I601" s="13">
        <v>4479.5</v>
      </c>
      <c r="J601" s="13" t="str">
        <f>VLOOKUP(D601,'Matched Names'!$A$1:$C$52,3,FALSE)</f>
        <v xml:space="preserve">OWENS CORNING SALES  |   </v>
      </c>
      <c r="K601" t="str">
        <f t="shared" si="9"/>
        <v>OWENS CORNING SALES | 2970638301</v>
      </c>
      <c r="L601" s="17">
        <f>IFERROR(VLOOKUP($K601,wiz[[Lanes]:[Min FRQT Load Check Lane]],2,FALSE),"n/a")</f>
        <v>2</v>
      </c>
      <c r="M601" s="17">
        <f>IFERROR(VLOOKUP($K601,wiz[[Lanes]:[Min FRQT Load Check Lane]],3,FALSE),"n/a")</f>
        <v>1.7</v>
      </c>
      <c r="N601" s="17">
        <f>IFERROR(VLOOKUP($K601,wiz[[Lanes]:[Min FRQT Load Check Lane]],4,FALSE),"n/a")</f>
        <v>0.18</v>
      </c>
      <c r="O601" s="17">
        <f>IFERROR(VLOOKUP($K601,wiz[[Lanes]:[Min FRQT Load Check Lane]],5,FALSE),"n/a")</f>
        <v>527</v>
      </c>
      <c r="P601" s="17">
        <f>IFERROR(VLOOKUP($K601,wiz[[Lanes]:[Min FRQT Load Check Lane]],6,FALSE),"n/a")</f>
        <v>1.05</v>
      </c>
      <c r="Q601" s="17">
        <f>IFERROR(VLOOKUP($K601,wiz[[Lanes]:[Min FRQT Load Check Lane]],7,FALSE),"n/a")</f>
        <v>38</v>
      </c>
      <c r="R601" s="17">
        <f>IFERROR(VLOOKUP($K601,wiz[[Lanes]:[Min FRQT Load Check Lane]],8,FALSE),"n/a")</f>
        <v>0.25</v>
      </c>
      <c r="S601" s="17">
        <f>IFERROR(VLOOKUP($K601,wiz[[Lanes]:[Min FRQT Load Check Lane]],9,FALSE),"n/a")</f>
        <v>14</v>
      </c>
      <c r="T601" s="17">
        <f>IFERROR(VLOOKUP($K601,wiz[[Lanes]:[Min FRQT Load Check Lane]],10,FALSE),"n/a")</f>
        <v>-16</v>
      </c>
      <c r="U601" s="17">
        <f>IFERROR(VLOOKUP($K601,wiz[[Lanes]:[Min FRQT Load Check Lane]],11,FALSE),"n/a")</f>
        <v>-1</v>
      </c>
      <c r="V601" s="17">
        <f>IFERROR(VLOOKUP($K601,wiz[[Lanes]:[Min FRQT Load Check Lane]],12,FALSE),"n/a")</f>
        <v>411</v>
      </c>
      <c r="W601" s="17">
        <f>IFERROR(VLOOKUP($K601,wiz[[Lanes]:[Min FRQT Load Check Lane]],13,FALSE),"n/a")</f>
        <v>394</v>
      </c>
    </row>
    <row r="602" spans="2:23" x14ac:dyDescent="0.3">
      <c r="B602" s="13" t="s">
        <v>3638</v>
      </c>
      <c r="C602" s="13" t="s">
        <v>3624</v>
      </c>
      <c r="D602" s="13" t="s">
        <v>2548</v>
      </c>
      <c r="E602" s="13" t="s">
        <v>3639</v>
      </c>
      <c r="F602" s="13">
        <v>28034</v>
      </c>
      <c r="G602" s="13" t="s">
        <v>3640</v>
      </c>
      <c r="H602" s="13">
        <v>46176</v>
      </c>
      <c r="I602" s="13">
        <v>766.5</v>
      </c>
      <c r="J602" s="13" t="str">
        <f>VLOOKUP(D602,'Matched Names'!$A$1:$C$52,3,FALSE)</f>
        <v xml:space="preserve">OWENS CORNING SALES  |   </v>
      </c>
      <c r="K602" t="str">
        <f t="shared" si="9"/>
        <v>OWENS CORNING SALES | 2803446176</v>
      </c>
      <c r="L602" s="17" t="str">
        <f>IFERROR(VLOOKUP($K602,wiz[[Lanes]:[Min FRQT Load Check Lane]],2,FALSE),"n/a")</f>
        <v>n/a</v>
      </c>
      <c r="M602" s="17" t="str">
        <f>IFERROR(VLOOKUP($K602,wiz[[Lanes]:[Min FRQT Load Check Lane]],3,FALSE),"n/a")</f>
        <v>n/a</v>
      </c>
      <c r="N602" s="17" t="str">
        <f>IFERROR(VLOOKUP($K602,wiz[[Lanes]:[Min FRQT Load Check Lane]],4,FALSE),"n/a")</f>
        <v>n/a</v>
      </c>
      <c r="O602" s="17" t="str">
        <f>IFERROR(VLOOKUP($K602,wiz[[Lanes]:[Min FRQT Load Check Lane]],5,FALSE),"n/a")</f>
        <v>n/a</v>
      </c>
      <c r="P602" s="17" t="str">
        <f>IFERROR(VLOOKUP($K602,wiz[[Lanes]:[Min FRQT Load Check Lane]],6,FALSE),"n/a")</f>
        <v>n/a</v>
      </c>
      <c r="Q602" s="17" t="str">
        <f>IFERROR(VLOOKUP($K602,wiz[[Lanes]:[Min FRQT Load Check Lane]],7,FALSE),"n/a")</f>
        <v>n/a</v>
      </c>
      <c r="R602" s="17" t="str">
        <f>IFERROR(VLOOKUP($K602,wiz[[Lanes]:[Min FRQT Load Check Lane]],8,FALSE),"n/a")</f>
        <v>n/a</v>
      </c>
      <c r="S602" s="17" t="str">
        <f>IFERROR(VLOOKUP($K602,wiz[[Lanes]:[Min FRQT Load Check Lane]],9,FALSE),"n/a")</f>
        <v>n/a</v>
      </c>
      <c r="T602" s="17" t="str">
        <f>IFERROR(VLOOKUP($K602,wiz[[Lanes]:[Min FRQT Load Check Lane]],10,FALSE),"n/a")</f>
        <v>n/a</v>
      </c>
      <c r="U602" s="17" t="str">
        <f>IFERROR(VLOOKUP($K602,wiz[[Lanes]:[Min FRQT Load Check Lane]],11,FALSE),"n/a")</f>
        <v>n/a</v>
      </c>
      <c r="V602" s="17" t="str">
        <f>IFERROR(VLOOKUP($K602,wiz[[Lanes]:[Min FRQT Load Check Lane]],12,FALSE),"n/a")</f>
        <v>n/a</v>
      </c>
      <c r="W602" s="17" t="str">
        <f>IFERROR(VLOOKUP($K602,wiz[[Lanes]:[Min FRQT Load Check Lane]],13,FALSE),"n/a")</f>
        <v>n/a</v>
      </c>
    </row>
    <row r="603" spans="2:23" x14ac:dyDescent="0.3">
      <c r="B603" s="13" t="s">
        <v>3641</v>
      </c>
      <c r="C603" s="13" t="s">
        <v>3624</v>
      </c>
      <c r="D603" s="13" t="s">
        <v>2548</v>
      </c>
      <c r="E603" s="13" t="s">
        <v>3067</v>
      </c>
      <c r="F603" s="13">
        <v>75221</v>
      </c>
      <c r="G603" s="13" t="s">
        <v>2773</v>
      </c>
      <c r="H603" s="13">
        <v>28273</v>
      </c>
      <c r="I603" s="13">
        <v>1486.25</v>
      </c>
      <c r="J603" s="13" t="str">
        <f>VLOOKUP(D603,'Matched Names'!$A$1:$C$52,3,FALSE)</f>
        <v xml:space="preserve">OWENS CORNING SALES  |   </v>
      </c>
      <c r="K603" t="str">
        <f t="shared" si="9"/>
        <v>OWENS CORNING SALES | 7522128273</v>
      </c>
      <c r="L603" s="17" t="str">
        <f>IFERROR(VLOOKUP($K603,wiz[[Lanes]:[Min FRQT Load Check Lane]],2,FALSE),"n/a")</f>
        <v>n/a</v>
      </c>
      <c r="M603" s="17" t="str">
        <f>IFERROR(VLOOKUP($K603,wiz[[Lanes]:[Min FRQT Load Check Lane]],3,FALSE),"n/a")</f>
        <v>n/a</v>
      </c>
      <c r="N603" s="17" t="str">
        <f>IFERROR(VLOOKUP($K603,wiz[[Lanes]:[Min FRQT Load Check Lane]],4,FALSE),"n/a")</f>
        <v>n/a</v>
      </c>
      <c r="O603" s="17" t="str">
        <f>IFERROR(VLOOKUP($K603,wiz[[Lanes]:[Min FRQT Load Check Lane]],5,FALSE),"n/a")</f>
        <v>n/a</v>
      </c>
      <c r="P603" s="17" t="str">
        <f>IFERROR(VLOOKUP($K603,wiz[[Lanes]:[Min FRQT Load Check Lane]],6,FALSE),"n/a")</f>
        <v>n/a</v>
      </c>
      <c r="Q603" s="17" t="str">
        <f>IFERROR(VLOOKUP($K603,wiz[[Lanes]:[Min FRQT Load Check Lane]],7,FALSE),"n/a")</f>
        <v>n/a</v>
      </c>
      <c r="R603" s="17" t="str">
        <f>IFERROR(VLOOKUP($K603,wiz[[Lanes]:[Min FRQT Load Check Lane]],8,FALSE),"n/a")</f>
        <v>n/a</v>
      </c>
      <c r="S603" s="17" t="str">
        <f>IFERROR(VLOOKUP($K603,wiz[[Lanes]:[Min FRQT Load Check Lane]],9,FALSE),"n/a")</f>
        <v>n/a</v>
      </c>
      <c r="T603" s="17" t="str">
        <f>IFERROR(VLOOKUP($K603,wiz[[Lanes]:[Min FRQT Load Check Lane]],10,FALSE),"n/a")</f>
        <v>n/a</v>
      </c>
      <c r="U603" s="17" t="str">
        <f>IFERROR(VLOOKUP($K603,wiz[[Lanes]:[Min FRQT Load Check Lane]],11,FALSE),"n/a")</f>
        <v>n/a</v>
      </c>
      <c r="V603" s="17" t="str">
        <f>IFERROR(VLOOKUP($K603,wiz[[Lanes]:[Min FRQT Load Check Lane]],12,FALSE),"n/a")</f>
        <v>n/a</v>
      </c>
      <c r="W603" s="17" t="str">
        <f>IFERROR(VLOOKUP($K603,wiz[[Lanes]:[Min FRQT Load Check Lane]],13,FALSE),"n/a")</f>
        <v>n/a</v>
      </c>
    </row>
    <row r="604" spans="2:23" x14ac:dyDescent="0.3">
      <c r="B604" s="13" t="s">
        <v>3641</v>
      </c>
      <c r="C604" s="13" t="s">
        <v>3624</v>
      </c>
      <c r="D604" s="13" t="s">
        <v>2548</v>
      </c>
      <c r="E604" s="13" t="s">
        <v>3067</v>
      </c>
      <c r="F604" s="13">
        <v>75221</v>
      </c>
      <c r="G604" s="13" t="s">
        <v>2773</v>
      </c>
      <c r="H604" s="13">
        <v>28206</v>
      </c>
      <c r="I604" s="13">
        <v>6029.1</v>
      </c>
      <c r="J604" s="13" t="str">
        <f>VLOOKUP(D604,'Matched Names'!$A$1:$C$52,3,FALSE)</f>
        <v xml:space="preserve">OWENS CORNING SALES  |   </v>
      </c>
      <c r="K604" t="str">
        <f t="shared" si="9"/>
        <v>OWENS CORNING SALES | 7522128206</v>
      </c>
      <c r="L604" s="17" t="str">
        <f>IFERROR(VLOOKUP($K604,wiz[[Lanes]:[Min FRQT Load Check Lane]],2,FALSE),"n/a")</f>
        <v>n/a</v>
      </c>
      <c r="M604" s="17" t="str">
        <f>IFERROR(VLOOKUP($K604,wiz[[Lanes]:[Min FRQT Load Check Lane]],3,FALSE),"n/a")</f>
        <v>n/a</v>
      </c>
      <c r="N604" s="17" t="str">
        <f>IFERROR(VLOOKUP($K604,wiz[[Lanes]:[Min FRQT Load Check Lane]],4,FALSE),"n/a")</f>
        <v>n/a</v>
      </c>
      <c r="O604" s="17" t="str">
        <f>IFERROR(VLOOKUP($K604,wiz[[Lanes]:[Min FRQT Load Check Lane]],5,FALSE),"n/a")</f>
        <v>n/a</v>
      </c>
      <c r="P604" s="17" t="str">
        <f>IFERROR(VLOOKUP($K604,wiz[[Lanes]:[Min FRQT Load Check Lane]],6,FALSE),"n/a")</f>
        <v>n/a</v>
      </c>
      <c r="Q604" s="17" t="str">
        <f>IFERROR(VLOOKUP($K604,wiz[[Lanes]:[Min FRQT Load Check Lane]],7,FALSE),"n/a")</f>
        <v>n/a</v>
      </c>
      <c r="R604" s="17" t="str">
        <f>IFERROR(VLOOKUP($K604,wiz[[Lanes]:[Min FRQT Load Check Lane]],8,FALSE),"n/a")</f>
        <v>n/a</v>
      </c>
      <c r="S604" s="17" t="str">
        <f>IFERROR(VLOOKUP($K604,wiz[[Lanes]:[Min FRQT Load Check Lane]],9,FALSE),"n/a")</f>
        <v>n/a</v>
      </c>
      <c r="T604" s="17" t="str">
        <f>IFERROR(VLOOKUP($K604,wiz[[Lanes]:[Min FRQT Load Check Lane]],10,FALSE),"n/a")</f>
        <v>n/a</v>
      </c>
      <c r="U604" s="17" t="str">
        <f>IFERROR(VLOOKUP($K604,wiz[[Lanes]:[Min FRQT Load Check Lane]],11,FALSE),"n/a")</f>
        <v>n/a</v>
      </c>
      <c r="V604" s="17" t="str">
        <f>IFERROR(VLOOKUP($K604,wiz[[Lanes]:[Min FRQT Load Check Lane]],12,FALSE),"n/a")</f>
        <v>n/a</v>
      </c>
      <c r="W604" s="17" t="str">
        <f>IFERROR(VLOOKUP($K604,wiz[[Lanes]:[Min FRQT Load Check Lane]],13,FALSE),"n/a")</f>
        <v>n/a</v>
      </c>
    </row>
    <row r="605" spans="2:23" x14ac:dyDescent="0.3">
      <c r="B605" s="13" t="s">
        <v>3642</v>
      </c>
      <c r="C605" s="13" t="s">
        <v>3624</v>
      </c>
      <c r="D605" s="13" t="s">
        <v>2548</v>
      </c>
      <c r="E605" s="13" t="s">
        <v>3067</v>
      </c>
      <c r="F605" s="13">
        <v>75221</v>
      </c>
      <c r="G605" s="13" t="s">
        <v>3012</v>
      </c>
      <c r="H605" s="13">
        <v>37416</v>
      </c>
      <c r="I605" s="13">
        <v>1284.4000000000001</v>
      </c>
      <c r="J605" s="13" t="str">
        <f>VLOOKUP(D605,'Matched Names'!$A$1:$C$52,3,FALSE)</f>
        <v xml:space="preserve">OWENS CORNING SALES  |   </v>
      </c>
      <c r="K605" t="str">
        <f t="shared" si="9"/>
        <v>OWENS CORNING SALES | 7522137416</v>
      </c>
      <c r="L605" s="17" t="str">
        <f>IFERROR(VLOOKUP($K605,wiz[[Lanes]:[Min FRQT Load Check Lane]],2,FALSE),"n/a")</f>
        <v>n/a</v>
      </c>
      <c r="M605" s="17" t="str">
        <f>IFERROR(VLOOKUP($K605,wiz[[Lanes]:[Min FRQT Load Check Lane]],3,FALSE),"n/a")</f>
        <v>n/a</v>
      </c>
      <c r="N605" s="17" t="str">
        <f>IFERROR(VLOOKUP($K605,wiz[[Lanes]:[Min FRQT Load Check Lane]],4,FALSE),"n/a")</f>
        <v>n/a</v>
      </c>
      <c r="O605" s="17" t="str">
        <f>IFERROR(VLOOKUP($K605,wiz[[Lanes]:[Min FRQT Load Check Lane]],5,FALSE),"n/a")</f>
        <v>n/a</v>
      </c>
      <c r="P605" s="17" t="str">
        <f>IFERROR(VLOOKUP($K605,wiz[[Lanes]:[Min FRQT Load Check Lane]],6,FALSE),"n/a")</f>
        <v>n/a</v>
      </c>
      <c r="Q605" s="17" t="str">
        <f>IFERROR(VLOOKUP($K605,wiz[[Lanes]:[Min FRQT Load Check Lane]],7,FALSE),"n/a")</f>
        <v>n/a</v>
      </c>
      <c r="R605" s="17" t="str">
        <f>IFERROR(VLOOKUP($K605,wiz[[Lanes]:[Min FRQT Load Check Lane]],8,FALSE),"n/a")</f>
        <v>n/a</v>
      </c>
      <c r="S605" s="17" t="str">
        <f>IFERROR(VLOOKUP($K605,wiz[[Lanes]:[Min FRQT Load Check Lane]],9,FALSE),"n/a")</f>
        <v>n/a</v>
      </c>
      <c r="T605" s="17" t="str">
        <f>IFERROR(VLOOKUP($K605,wiz[[Lanes]:[Min FRQT Load Check Lane]],10,FALSE),"n/a")</f>
        <v>n/a</v>
      </c>
      <c r="U605" s="17" t="str">
        <f>IFERROR(VLOOKUP($K605,wiz[[Lanes]:[Min FRQT Load Check Lane]],11,FALSE),"n/a")</f>
        <v>n/a</v>
      </c>
      <c r="V605" s="17" t="str">
        <f>IFERROR(VLOOKUP($K605,wiz[[Lanes]:[Min FRQT Load Check Lane]],12,FALSE),"n/a")</f>
        <v>n/a</v>
      </c>
      <c r="W605" s="17" t="str">
        <f>IFERROR(VLOOKUP($K605,wiz[[Lanes]:[Min FRQT Load Check Lane]],13,FALSE),"n/a")</f>
        <v>n/a</v>
      </c>
    </row>
    <row r="606" spans="2:23" x14ac:dyDescent="0.3">
      <c r="B606" s="13" t="s">
        <v>3643</v>
      </c>
      <c r="C606" s="13" t="s">
        <v>3624</v>
      </c>
      <c r="D606" s="13" t="s">
        <v>2548</v>
      </c>
      <c r="E606" s="13" t="s">
        <v>3067</v>
      </c>
      <c r="F606" s="13">
        <v>75221</v>
      </c>
      <c r="G606" s="13" t="s">
        <v>3317</v>
      </c>
      <c r="H606" s="13">
        <v>28306</v>
      </c>
      <c r="I606" s="13">
        <v>1746</v>
      </c>
      <c r="J606" s="13" t="str">
        <f>VLOOKUP(D606,'Matched Names'!$A$1:$C$52,3,FALSE)</f>
        <v xml:space="preserve">OWENS CORNING SALES  |   </v>
      </c>
      <c r="K606" t="str">
        <f t="shared" si="9"/>
        <v>OWENS CORNING SALES | 7522128306</v>
      </c>
      <c r="L606" s="17" t="str">
        <f>IFERROR(VLOOKUP($K606,wiz[[Lanes]:[Min FRQT Load Check Lane]],2,FALSE),"n/a")</f>
        <v>n/a</v>
      </c>
      <c r="M606" s="17" t="str">
        <f>IFERROR(VLOOKUP($K606,wiz[[Lanes]:[Min FRQT Load Check Lane]],3,FALSE),"n/a")</f>
        <v>n/a</v>
      </c>
      <c r="N606" s="17" t="str">
        <f>IFERROR(VLOOKUP($K606,wiz[[Lanes]:[Min FRQT Load Check Lane]],4,FALSE),"n/a")</f>
        <v>n/a</v>
      </c>
      <c r="O606" s="17" t="str">
        <f>IFERROR(VLOOKUP($K606,wiz[[Lanes]:[Min FRQT Load Check Lane]],5,FALSE),"n/a")</f>
        <v>n/a</v>
      </c>
      <c r="P606" s="17" t="str">
        <f>IFERROR(VLOOKUP($K606,wiz[[Lanes]:[Min FRQT Load Check Lane]],6,FALSE),"n/a")</f>
        <v>n/a</v>
      </c>
      <c r="Q606" s="17" t="str">
        <f>IFERROR(VLOOKUP($K606,wiz[[Lanes]:[Min FRQT Load Check Lane]],7,FALSE),"n/a")</f>
        <v>n/a</v>
      </c>
      <c r="R606" s="17" t="str">
        <f>IFERROR(VLOOKUP($K606,wiz[[Lanes]:[Min FRQT Load Check Lane]],8,FALSE),"n/a")</f>
        <v>n/a</v>
      </c>
      <c r="S606" s="17" t="str">
        <f>IFERROR(VLOOKUP($K606,wiz[[Lanes]:[Min FRQT Load Check Lane]],9,FALSE),"n/a")</f>
        <v>n/a</v>
      </c>
      <c r="T606" s="17" t="str">
        <f>IFERROR(VLOOKUP($K606,wiz[[Lanes]:[Min FRQT Load Check Lane]],10,FALSE),"n/a")</f>
        <v>n/a</v>
      </c>
      <c r="U606" s="17" t="str">
        <f>IFERROR(VLOOKUP($K606,wiz[[Lanes]:[Min FRQT Load Check Lane]],11,FALSE),"n/a")</f>
        <v>n/a</v>
      </c>
      <c r="V606" s="17" t="str">
        <f>IFERROR(VLOOKUP($K606,wiz[[Lanes]:[Min FRQT Load Check Lane]],12,FALSE),"n/a")</f>
        <v>n/a</v>
      </c>
      <c r="W606" s="17" t="str">
        <f>IFERROR(VLOOKUP($K606,wiz[[Lanes]:[Min FRQT Load Check Lane]],13,FALSE),"n/a")</f>
        <v>n/a</v>
      </c>
    </row>
    <row r="607" spans="2:23" x14ac:dyDescent="0.3">
      <c r="B607" s="13" t="s">
        <v>3644</v>
      </c>
      <c r="C607" s="13" t="s">
        <v>3624</v>
      </c>
      <c r="D607" s="13" t="s">
        <v>2548</v>
      </c>
      <c r="E607" s="13" t="s">
        <v>3067</v>
      </c>
      <c r="F607" s="13">
        <v>75221</v>
      </c>
      <c r="G607" s="13" t="s">
        <v>3323</v>
      </c>
      <c r="H607" s="13">
        <v>28052</v>
      </c>
      <c r="I607" s="13">
        <v>1484.8</v>
      </c>
      <c r="J607" s="13" t="str">
        <f>VLOOKUP(D607,'Matched Names'!$A$1:$C$52,3,FALSE)</f>
        <v xml:space="preserve">OWENS CORNING SALES  |   </v>
      </c>
      <c r="K607" t="str">
        <f t="shared" si="9"/>
        <v>OWENS CORNING SALES | 7522128052</v>
      </c>
      <c r="L607" s="17" t="str">
        <f>IFERROR(VLOOKUP($K607,wiz[[Lanes]:[Min FRQT Load Check Lane]],2,FALSE),"n/a")</f>
        <v>n/a</v>
      </c>
      <c r="M607" s="17" t="str">
        <f>IFERROR(VLOOKUP($K607,wiz[[Lanes]:[Min FRQT Load Check Lane]],3,FALSE),"n/a")</f>
        <v>n/a</v>
      </c>
      <c r="N607" s="17" t="str">
        <f>IFERROR(VLOOKUP($K607,wiz[[Lanes]:[Min FRQT Load Check Lane]],4,FALSE),"n/a")</f>
        <v>n/a</v>
      </c>
      <c r="O607" s="17" t="str">
        <f>IFERROR(VLOOKUP($K607,wiz[[Lanes]:[Min FRQT Load Check Lane]],5,FALSE),"n/a")</f>
        <v>n/a</v>
      </c>
      <c r="P607" s="17" t="str">
        <f>IFERROR(VLOOKUP($K607,wiz[[Lanes]:[Min FRQT Load Check Lane]],6,FALSE),"n/a")</f>
        <v>n/a</v>
      </c>
      <c r="Q607" s="17" t="str">
        <f>IFERROR(VLOOKUP($K607,wiz[[Lanes]:[Min FRQT Load Check Lane]],7,FALSE),"n/a")</f>
        <v>n/a</v>
      </c>
      <c r="R607" s="17" t="str">
        <f>IFERROR(VLOOKUP($K607,wiz[[Lanes]:[Min FRQT Load Check Lane]],8,FALSE),"n/a")</f>
        <v>n/a</v>
      </c>
      <c r="S607" s="17" t="str">
        <f>IFERROR(VLOOKUP($K607,wiz[[Lanes]:[Min FRQT Load Check Lane]],9,FALSE),"n/a")</f>
        <v>n/a</v>
      </c>
      <c r="T607" s="17" t="str">
        <f>IFERROR(VLOOKUP($K607,wiz[[Lanes]:[Min FRQT Load Check Lane]],10,FALSE),"n/a")</f>
        <v>n/a</v>
      </c>
      <c r="U607" s="17" t="str">
        <f>IFERROR(VLOOKUP($K607,wiz[[Lanes]:[Min FRQT Load Check Lane]],11,FALSE),"n/a")</f>
        <v>n/a</v>
      </c>
      <c r="V607" s="17" t="str">
        <f>IFERROR(VLOOKUP($K607,wiz[[Lanes]:[Min FRQT Load Check Lane]],12,FALSE),"n/a")</f>
        <v>n/a</v>
      </c>
      <c r="W607" s="17" t="str">
        <f>IFERROR(VLOOKUP($K607,wiz[[Lanes]:[Min FRQT Load Check Lane]],13,FALSE),"n/a")</f>
        <v>n/a</v>
      </c>
    </row>
    <row r="608" spans="2:23" x14ac:dyDescent="0.3">
      <c r="B608" s="13" t="s">
        <v>3645</v>
      </c>
      <c r="C608" s="13" t="s">
        <v>3624</v>
      </c>
      <c r="D608" s="13" t="s">
        <v>2548</v>
      </c>
      <c r="E608" s="13" t="s">
        <v>3067</v>
      </c>
      <c r="F608" s="13">
        <v>75221</v>
      </c>
      <c r="G608" s="13" t="s">
        <v>3148</v>
      </c>
      <c r="H608" s="13">
        <v>27420</v>
      </c>
      <c r="I608" s="13">
        <v>1758.85</v>
      </c>
      <c r="J608" s="13" t="str">
        <f>VLOOKUP(D608,'Matched Names'!$A$1:$C$52,3,FALSE)</f>
        <v xml:space="preserve">OWENS CORNING SALES  |   </v>
      </c>
      <c r="K608" t="str">
        <f t="shared" si="9"/>
        <v>OWENS CORNING SALES | 7522127420</v>
      </c>
      <c r="L608" s="17" t="str">
        <f>IFERROR(VLOOKUP($K608,wiz[[Lanes]:[Min FRQT Load Check Lane]],2,FALSE),"n/a")</f>
        <v>n/a</v>
      </c>
      <c r="M608" s="17" t="str">
        <f>IFERROR(VLOOKUP($K608,wiz[[Lanes]:[Min FRQT Load Check Lane]],3,FALSE),"n/a")</f>
        <v>n/a</v>
      </c>
      <c r="N608" s="17" t="str">
        <f>IFERROR(VLOOKUP($K608,wiz[[Lanes]:[Min FRQT Load Check Lane]],4,FALSE),"n/a")</f>
        <v>n/a</v>
      </c>
      <c r="O608" s="17" t="str">
        <f>IFERROR(VLOOKUP($K608,wiz[[Lanes]:[Min FRQT Load Check Lane]],5,FALSE),"n/a")</f>
        <v>n/a</v>
      </c>
      <c r="P608" s="17" t="str">
        <f>IFERROR(VLOOKUP($K608,wiz[[Lanes]:[Min FRQT Load Check Lane]],6,FALSE),"n/a")</f>
        <v>n/a</v>
      </c>
      <c r="Q608" s="17" t="str">
        <f>IFERROR(VLOOKUP($K608,wiz[[Lanes]:[Min FRQT Load Check Lane]],7,FALSE),"n/a")</f>
        <v>n/a</v>
      </c>
      <c r="R608" s="17" t="str">
        <f>IFERROR(VLOOKUP($K608,wiz[[Lanes]:[Min FRQT Load Check Lane]],8,FALSE),"n/a")</f>
        <v>n/a</v>
      </c>
      <c r="S608" s="17" t="str">
        <f>IFERROR(VLOOKUP($K608,wiz[[Lanes]:[Min FRQT Load Check Lane]],9,FALSE),"n/a")</f>
        <v>n/a</v>
      </c>
      <c r="T608" s="17" t="str">
        <f>IFERROR(VLOOKUP($K608,wiz[[Lanes]:[Min FRQT Load Check Lane]],10,FALSE),"n/a")</f>
        <v>n/a</v>
      </c>
      <c r="U608" s="17" t="str">
        <f>IFERROR(VLOOKUP($K608,wiz[[Lanes]:[Min FRQT Load Check Lane]],11,FALSE),"n/a")</f>
        <v>n/a</v>
      </c>
      <c r="V608" s="17" t="str">
        <f>IFERROR(VLOOKUP($K608,wiz[[Lanes]:[Min FRQT Load Check Lane]],12,FALSE),"n/a")</f>
        <v>n/a</v>
      </c>
      <c r="W608" s="17" t="str">
        <f>IFERROR(VLOOKUP($K608,wiz[[Lanes]:[Min FRQT Load Check Lane]],13,FALSE),"n/a")</f>
        <v>n/a</v>
      </c>
    </row>
    <row r="609" spans="2:23" x14ac:dyDescent="0.3">
      <c r="B609" s="13" t="s">
        <v>3646</v>
      </c>
      <c r="C609" s="13" t="s">
        <v>3624</v>
      </c>
      <c r="D609" s="13" t="s">
        <v>2548</v>
      </c>
      <c r="E609" s="13" t="s">
        <v>3067</v>
      </c>
      <c r="F609" s="13">
        <v>75221</v>
      </c>
      <c r="G609" s="13" t="s">
        <v>3005</v>
      </c>
      <c r="H609" s="13">
        <v>29616</v>
      </c>
      <c r="I609" s="13">
        <v>1932</v>
      </c>
      <c r="J609" s="13" t="str">
        <f>VLOOKUP(D609,'Matched Names'!$A$1:$C$52,3,FALSE)</f>
        <v xml:space="preserve">OWENS CORNING SALES  |   </v>
      </c>
      <c r="K609" t="str">
        <f t="shared" si="9"/>
        <v>OWENS CORNING SALES | 7522129616</v>
      </c>
      <c r="L609" s="17" t="str">
        <f>IFERROR(VLOOKUP($K609,wiz[[Lanes]:[Min FRQT Load Check Lane]],2,FALSE),"n/a")</f>
        <v>n/a</v>
      </c>
      <c r="M609" s="17" t="str">
        <f>IFERROR(VLOOKUP($K609,wiz[[Lanes]:[Min FRQT Load Check Lane]],3,FALSE),"n/a")</f>
        <v>n/a</v>
      </c>
      <c r="N609" s="17" t="str">
        <f>IFERROR(VLOOKUP($K609,wiz[[Lanes]:[Min FRQT Load Check Lane]],4,FALSE),"n/a")</f>
        <v>n/a</v>
      </c>
      <c r="O609" s="17" t="str">
        <f>IFERROR(VLOOKUP($K609,wiz[[Lanes]:[Min FRQT Load Check Lane]],5,FALSE),"n/a")</f>
        <v>n/a</v>
      </c>
      <c r="P609" s="17" t="str">
        <f>IFERROR(VLOOKUP($K609,wiz[[Lanes]:[Min FRQT Load Check Lane]],6,FALSE),"n/a")</f>
        <v>n/a</v>
      </c>
      <c r="Q609" s="17" t="str">
        <f>IFERROR(VLOOKUP($K609,wiz[[Lanes]:[Min FRQT Load Check Lane]],7,FALSE),"n/a")</f>
        <v>n/a</v>
      </c>
      <c r="R609" s="17" t="str">
        <f>IFERROR(VLOOKUP($K609,wiz[[Lanes]:[Min FRQT Load Check Lane]],8,FALSE),"n/a")</f>
        <v>n/a</v>
      </c>
      <c r="S609" s="17" t="str">
        <f>IFERROR(VLOOKUP($K609,wiz[[Lanes]:[Min FRQT Load Check Lane]],9,FALSE),"n/a")</f>
        <v>n/a</v>
      </c>
      <c r="T609" s="17" t="str">
        <f>IFERROR(VLOOKUP($K609,wiz[[Lanes]:[Min FRQT Load Check Lane]],10,FALSE),"n/a")</f>
        <v>n/a</v>
      </c>
      <c r="U609" s="17" t="str">
        <f>IFERROR(VLOOKUP($K609,wiz[[Lanes]:[Min FRQT Load Check Lane]],11,FALSE),"n/a")</f>
        <v>n/a</v>
      </c>
      <c r="V609" s="17" t="str">
        <f>IFERROR(VLOOKUP($K609,wiz[[Lanes]:[Min FRQT Load Check Lane]],12,FALSE),"n/a")</f>
        <v>n/a</v>
      </c>
      <c r="W609" s="17" t="str">
        <f>IFERROR(VLOOKUP($K609,wiz[[Lanes]:[Min FRQT Load Check Lane]],13,FALSE),"n/a")</f>
        <v>n/a</v>
      </c>
    </row>
    <row r="610" spans="2:23" x14ac:dyDescent="0.3">
      <c r="B610" s="13" t="s">
        <v>3647</v>
      </c>
      <c r="C610" s="13" t="s">
        <v>3624</v>
      </c>
      <c r="D610" s="13" t="s">
        <v>2548</v>
      </c>
      <c r="E610" s="13" t="s">
        <v>3067</v>
      </c>
      <c r="F610" s="13">
        <v>75221</v>
      </c>
      <c r="G610" s="13" t="s">
        <v>3648</v>
      </c>
      <c r="H610" s="13">
        <v>43025</v>
      </c>
      <c r="I610" s="13">
        <v>27799.200000000001</v>
      </c>
      <c r="J610" s="13" t="str">
        <f>VLOOKUP(D610,'Matched Names'!$A$1:$C$52,3,FALSE)</f>
        <v xml:space="preserve">OWENS CORNING SALES  |   </v>
      </c>
      <c r="K610" t="str">
        <f t="shared" si="9"/>
        <v>OWENS CORNING SALES | 7522143025</v>
      </c>
      <c r="L610" s="17" t="str">
        <f>IFERROR(VLOOKUP($K610,wiz[[Lanes]:[Min FRQT Load Check Lane]],2,FALSE),"n/a")</f>
        <v>n/a</v>
      </c>
      <c r="M610" s="17" t="str">
        <f>IFERROR(VLOOKUP($K610,wiz[[Lanes]:[Min FRQT Load Check Lane]],3,FALSE),"n/a")</f>
        <v>n/a</v>
      </c>
      <c r="N610" s="17" t="str">
        <f>IFERROR(VLOOKUP($K610,wiz[[Lanes]:[Min FRQT Load Check Lane]],4,FALSE),"n/a")</f>
        <v>n/a</v>
      </c>
      <c r="O610" s="17" t="str">
        <f>IFERROR(VLOOKUP($K610,wiz[[Lanes]:[Min FRQT Load Check Lane]],5,FALSE),"n/a")</f>
        <v>n/a</v>
      </c>
      <c r="P610" s="17" t="str">
        <f>IFERROR(VLOOKUP($K610,wiz[[Lanes]:[Min FRQT Load Check Lane]],6,FALSE),"n/a")</f>
        <v>n/a</v>
      </c>
      <c r="Q610" s="17" t="str">
        <f>IFERROR(VLOOKUP($K610,wiz[[Lanes]:[Min FRQT Load Check Lane]],7,FALSE),"n/a")</f>
        <v>n/a</v>
      </c>
      <c r="R610" s="17" t="str">
        <f>IFERROR(VLOOKUP($K610,wiz[[Lanes]:[Min FRQT Load Check Lane]],8,FALSE),"n/a")</f>
        <v>n/a</v>
      </c>
      <c r="S610" s="17" t="str">
        <f>IFERROR(VLOOKUP($K610,wiz[[Lanes]:[Min FRQT Load Check Lane]],9,FALSE),"n/a")</f>
        <v>n/a</v>
      </c>
      <c r="T610" s="17" t="str">
        <f>IFERROR(VLOOKUP($K610,wiz[[Lanes]:[Min FRQT Load Check Lane]],10,FALSE),"n/a")</f>
        <v>n/a</v>
      </c>
      <c r="U610" s="17" t="str">
        <f>IFERROR(VLOOKUP($K610,wiz[[Lanes]:[Min FRQT Load Check Lane]],11,FALSE),"n/a")</f>
        <v>n/a</v>
      </c>
      <c r="V610" s="17" t="str">
        <f>IFERROR(VLOOKUP($K610,wiz[[Lanes]:[Min FRQT Load Check Lane]],12,FALSE),"n/a")</f>
        <v>n/a</v>
      </c>
      <c r="W610" s="17" t="str">
        <f>IFERROR(VLOOKUP($K610,wiz[[Lanes]:[Min FRQT Load Check Lane]],13,FALSE),"n/a")</f>
        <v>n/a</v>
      </c>
    </row>
    <row r="611" spans="2:23" x14ac:dyDescent="0.3">
      <c r="B611" s="13" t="s">
        <v>3649</v>
      </c>
      <c r="C611" s="13" t="s">
        <v>3624</v>
      </c>
      <c r="D611" s="13" t="s">
        <v>2548</v>
      </c>
      <c r="E611" s="13" t="s">
        <v>3067</v>
      </c>
      <c r="F611" s="13">
        <v>75221</v>
      </c>
      <c r="G611" s="13" t="s">
        <v>2911</v>
      </c>
      <c r="H611" s="13">
        <v>28602</v>
      </c>
      <c r="I611" s="13">
        <v>1564.55</v>
      </c>
      <c r="J611" s="13" t="str">
        <f>VLOOKUP(D611,'Matched Names'!$A$1:$C$52,3,FALSE)</f>
        <v xml:space="preserve">OWENS CORNING SALES  |   </v>
      </c>
      <c r="K611" t="str">
        <f t="shared" si="9"/>
        <v>OWENS CORNING SALES | 7522128602</v>
      </c>
      <c r="L611" s="17" t="str">
        <f>IFERROR(VLOOKUP($K611,wiz[[Lanes]:[Min FRQT Load Check Lane]],2,FALSE),"n/a")</f>
        <v>n/a</v>
      </c>
      <c r="M611" s="17" t="str">
        <f>IFERROR(VLOOKUP($K611,wiz[[Lanes]:[Min FRQT Load Check Lane]],3,FALSE),"n/a")</f>
        <v>n/a</v>
      </c>
      <c r="N611" s="17" t="str">
        <f>IFERROR(VLOOKUP($K611,wiz[[Lanes]:[Min FRQT Load Check Lane]],4,FALSE),"n/a")</f>
        <v>n/a</v>
      </c>
      <c r="O611" s="17" t="str">
        <f>IFERROR(VLOOKUP($K611,wiz[[Lanes]:[Min FRQT Load Check Lane]],5,FALSE),"n/a")</f>
        <v>n/a</v>
      </c>
      <c r="P611" s="17" t="str">
        <f>IFERROR(VLOOKUP($K611,wiz[[Lanes]:[Min FRQT Load Check Lane]],6,FALSE),"n/a")</f>
        <v>n/a</v>
      </c>
      <c r="Q611" s="17" t="str">
        <f>IFERROR(VLOOKUP($K611,wiz[[Lanes]:[Min FRQT Load Check Lane]],7,FALSE),"n/a")</f>
        <v>n/a</v>
      </c>
      <c r="R611" s="17" t="str">
        <f>IFERROR(VLOOKUP($K611,wiz[[Lanes]:[Min FRQT Load Check Lane]],8,FALSE),"n/a")</f>
        <v>n/a</v>
      </c>
      <c r="S611" s="17" t="str">
        <f>IFERROR(VLOOKUP($K611,wiz[[Lanes]:[Min FRQT Load Check Lane]],9,FALSE),"n/a")</f>
        <v>n/a</v>
      </c>
      <c r="T611" s="17" t="str">
        <f>IFERROR(VLOOKUP($K611,wiz[[Lanes]:[Min FRQT Load Check Lane]],10,FALSE),"n/a")</f>
        <v>n/a</v>
      </c>
      <c r="U611" s="17" t="str">
        <f>IFERROR(VLOOKUP($K611,wiz[[Lanes]:[Min FRQT Load Check Lane]],11,FALSE),"n/a")</f>
        <v>n/a</v>
      </c>
      <c r="V611" s="17" t="str">
        <f>IFERROR(VLOOKUP($K611,wiz[[Lanes]:[Min FRQT Load Check Lane]],12,FALSE),"n/a")</f>
        <v>n/a</v>
      </c>
      <c r="W611" s="17" t="str">
        <f>IFERROR(VLOOKUP($K611,wiz[[Lanes]:[Min FRQT Load Check Lane]],13,FALSE),"n/a")</f>
        <v>n/a</v>
      </c>
    </row>
    <row r="612" spans="2:23" x14ac:dyDescent="0.3">
      <c r="B612" s="13" t="s">
        <v>3650</v>
      </c>
      <c r="C612" s="13" t="s">
        <v>3624</v>
      </c>
      <c r="D612" s="13" t="s">
        <v>2548</v>
      </c>
      <c r="E612" s="13" t="s">
        <v>3067</v>
      </c>
      <c r="F612" s="13">
        <v>75221</v>
      </c>
      <c r="G612" s="13" t="s">
        <v>3336</v>
      </c>
      <c r="H612" s="13">
        <v>28541</v>
      </c>
      <c r="I612" s="13">
        <v>1888.5</v>
      </c>
      <c r="J612" s="13" t="str">
        <f>VLOOKUP(D612,'Matched Names'!$A$1:$C$52,3,FALSE)</f>
        <v xml:space="preserve">OWENS CORNING SALES  |   </v>
      </c>
      <c r="K612" t="str">
        <f t="shared" si="9"/>
        <v>OWENS CORNING SALES | 7522128541</v>
      </c>
      <c r="L612" s="17" t="str">
        <f>IFERROR(VLOOKUP($K612,wiz[[Lanes]:[Min FRQT Load Check Lane]],2,FALSE),"n/a")</f>
        <v>n/a</v>
      </c>
      <c r="M612" s="17" t="str">
        <f>IFERROR(VLOOKUP($K612,wiz[[Lanes]:[Min FRQT Load Check Lane]],3,FALSE),"n/a")</f>
        <v>n/a</v>
      </c>
      <c r="N612" s="17" t="str">
        <f>IFERROR(VLOOKUP($K612,wiz[[Lanes]:[Min FRQT Load Check Lane]],4,FALSE),"n/a")</f>
        <v>n/a</v>
      </c>
      <c r="O612" s="17" t="str">
        <f>IFERROR(VLOOKUP($K612,wiz[[Lanes]:[Min FRQT Load Check Lane]],5,FALSE),"n/a")</f>
        <v>n/a</v>
      </c>
      <c r="P612" s="17" t="str">
        <f>IFERROR(VLOOKUP($K612,wiz[[Lanes]:[Min FRQT Load Check Lane]],6,FALSE),"n/a")</f>
        <v>n/a</v>
      </c>
      <c r="Q612" s="17" t="str">
        <f>IFERROR(VLOOKUP($K612,wiz[[Lanes]:[Min FRQT Load Check Lane]],7,FALSE),"n/a")</f>
        <v>n/a</v>
      </c>
      <c r="R612" s="17" t="str">
        <f>IFERROR(VLOOKUP($K612,wiz[[Lanes]:[Min FRQT Load Check Lane]],8,FALSE),"n/a")</f>
        <v>n/a</v>
      </c>
      <c r="S612" s="17" t="str">
        <f>IFERROR(VLOOKUP($K612,wiz[[Lanes]:[Min FRQT Load Check Lane]],9,FALSE),"n/a")</f>
        <v>n/a</v>
      </c>
      <c r="T612" s="17" t="str">
        <f>IFERROR(VLOOKUP($K612,wiz[[Lanes]:[Min FRQT Load Check Lane]],10,FALSE),"n/a")</f>
        <v>n/a</v>
      </c>
      <c r="U612" s="17" t="str">
        <f>IFERROR(VLOOKUP($K612,wiz[[Lanes]:[Min FRQT Load Check Lane]],11,FALSE),"n/a")</f>
        <v>n/a</v>
      </c>
      <c r="V612" s="17" t="str">
        <f>IFERROR(VLOOKUP($K612,wiz[[Lanes]:[Min FRQT Load Check Lane]],12,FALSE),"n/a")</f>
        <v>n/a</v>
      </c>
      <c r="W612" s="17" t="str">
        <f>IFERROR(VLOOKUP($K612,wiz[[Lanes]:[Min FRQT Load Check Lane]],13,FALSE),"n/a")</f>
        <v>n/a</v>
      </c>
    </row>
    <row r="613" spans="2:23" x14ac:dyDescent="0.3">
      <c r="B613" s="13" t="s">
        <v>3651</v>
      </c>
      <c r="C613" s="13" t="s">
        <v>3624</v>
      </c>
      <c r="D613" s="13" t="s">
        <v>2548</v>
      </c>
      <c r="E613" s="13" t="s">
        <v>3067</v>
      </c>
      <c r="F613" s="13">
        <v>75221</v>
      </c>
      <c r="G613" s="13" t="s">
        <v>3061</v>
      </c>
      <c r="H613" s="13">
        <v>60431</v>
      </c>
      <c r="I613" s="13">
        <v>1063.2</v>
      </c>
      <c r="J613" s="13" t="str">
        <f>VLOOKUP(D613,'Matched Names'!$A$1:$C$52,3,FALSE)</f>
        <v xml:space="preserve">OWENS CORNING SALES  |   </v>
      </c>
      <c r="K613" t="str">
        <f t="shared" si="9"/>
        <v>OWENS CORNING SALES | 7522160431</v>
      </c>
      <c r="L613" s="17" t="str">
        <f>IFERROR(VLOOKUP($K613,wiz[[Lanes]:[Min FRQT Load Check Lane]],2,FALSE),"n/a")</f>
        <v>n/a</v>
      </c>
      <c r="M613" s="17" t="str">
        <f>IFERROR(VLOOKUP($K613,wiz[[Lanes]:[Min FRQT Load Check Lane]],3,FALSE),"n/a")</f>
        <v>n/a</v>
      </c>
      <c r="N613" s="17" t="str">
        <f>IFERROR(VLOOKUP($K613,wiz[[Lanes]:[Min FRQT Load Check Lane]],4,FALSE),"n/a")</f>
        <v>n/a</v>
      </c>
      <c r="O613" s="17" t="str">
        <f>IFERROR(VLOOKUP($K613,wiz[[Lanes]:[Min FRQT Load Check Lane]],5,FALSE),"n/a")</f>
        <v>n/a</v>
      </c>
      <c r="P613" s="17" t="str">
        <f>IFERROR(VLOOKUP($K613,wiz[[Lanes]:[Min FRQT Load Check Lane]],6,FALSE),"n/a")</f>
        <v>n/a</v>
      </c>
      <c r="Q613" s="17" t="str">
        <f>IFERROR(VLOOKUP($K613,wiz[[Lanes]:[Min FRQT Load Check Lane]],7,FALSE),"n/a")</f>
        <v>n/a</v>
      </c>
      <c r="R613" s="17" t="str">
        <f>IFERROR(VLOOKUP($K613,wiz[[Lanes]:[Min FRQT Load Check Lane]],8,FALSE),"n/a")</f>
        <v>n/a</v>
      </c>
      <c r="S613" s="17" t="str">
        <f>IFERROR(VLOOKUP($K613,wiz[[Lanes]:[Min FRQT Load Check Lane]],9,FALSE),"n/a")</f>
        <v>n/a</v>
      </c>
      <c r="T613" s="17" t="str">
        <f>IFERROR(VLOOKUP($K613,wiz[[Lanes]:[Min FRQT Load Check Lane]],10,FALSE),"n/a")</f>
        <v>n/a</v>
      </c>
      <c r="U613" s="17" t="str">
        <f>IFERROR(VLOOKUP($K613,wiz[[Lanes]:[Min FRQT Load Check Lane]],11,FALSE),"n/a")</f>
        <v>n/a</v>
      </c>
      <c r="V613" s="17" t="str">
        <f>IFERROR(VLOOKUP($K613,wiz[[Lanes]:[Min FRQT Load Check Lane]],12,FALSE),"n/a")</f>
        <v>n/a</v>
      </c>
      <c r="W613" s="17" t="str">
        <f>IFERROR(VLOOKUP($K613,wiz[[Lanes]:[Min FRQT Load Check Lane]],13,FALSE),"n/a")</f>
        <v>n/a</v>
      </c>
    </row>
    <row r="614" spans="2:23" x14ac:dyDescent="0.3">
      <c r="B614" s="13" t="s">
        <v>3652</v>
      </c>
      <c r="C614" s="13" t="s">
        <v>3624</v>
      </c>
      <c r="D614" s="13" t="s">
        <v>2548</v>
      </c>
      <c r="E614" s="13" t="s">
        <v>3067</v>
      </c>
      <c r="F614" s="13">
        <v>75221</v>
      </c>
      <c r="G614" s="13" t="s">
        <v>3150</v>
      </c>
      <c r="H614" s="13">
        <v>37921</v>
      </c>
      <c r="I614" s="13">
        <v>2035.2</v>
      </c>
      <c r="J614" s="13" t="str">
        <f>VLOOKUP(D614,'Matched Names'!$A$1:$C$52,3,FALSE)</f>
        <v xml:space="preserve">OWENS CORNING SALES  |   </v>
      </c>
      <c r="K614" t="str">
        <f t="shared" si="9"/>
        <v>OWENS CORNING SALES | 7522137921</v>
      </c>
      <c r="L614" s="17" t="str">
        <f>IFERROR(VLOOKUP($K614,wiz[[Lanes]:[Min FRQT Load Check Lane]],2,FALSE),"n/a")</f>
        <v>n/a</v>
      </c>
      <c r="M614" s="17" t="str">
        <f>IFERROR(VLOOKUP($K614,wiz[[Lanes]:[Min FRQT Load Check Lane]],3,FALSE),"n/a")</f>
        <v>n/a</v>
      </c>
      <c r="N614" s="17" t="str">
        <f>IFERROR(VLOOKUP($K614,wiz[[Lanes]:[Min FRQT Load Check Lane]],4,FALSE),"n/a")</f>
        <v>n/a</v>
      </c>
      <c r="O614" s="17" t="str">
        <f>IFERROR(VLOOKUP($K614,wiz[[Lanes]:[Min FRQT Load Check Lane]],5,FALSE),"n/a")</f>
        <v>n/a</v>
      </c>
      <c r="P614" s="17" t="str">
        <f>IFERROR(VLOOKUP($K614,wiz[[Lanes]:[Min FRQT Load Check Lane]],6,FALSE),"n/a")</f>
        <v>n/a</v>
      </c>
      <c r="Q614" s="17" t="str">
        <f>IFERROR(VLOOKUP($K614,wiz[[Lanes]:[Min FRQT Load Check Lane]],7,FALSE),"n/a")</f>
        <v>n/a</v>
      </c>
      <c r="R614" s="17" t="str">
        <f>IFERROR(VLOOKUP($K614,wiz[[Lanes]:[Min FRQT Load Check Lane]],8,FALSE),"n/a")</f>
        <v>n/a</v>
      </c>
      <c r="S614" s="17" t="str">
        <f>IFERROR(VLOOKUP($K614,wiz[[Lanes]:[Min FRQT Load Check Lane]],9,FALSE),"n/a")</f>
        <v>n/a</v>
      </c>
      <c r="T614" s="17" t="str">
        <f>IFERROR(VLOOKUP($K614,wiz[[Lanes]:[Min FRQT Load Check Lane]],10,FALSE),"n/a")</f>
        <v>n/a</v>
      </c>
      <c r="U614" s="17" t="str">
        <f>IFERROR(VLOOKUP($K614,wiz[[Lanes]:[Min FRQT Load Check Lane]],11,FALSE),"n/a")</f>
        <v>n/a</v>
      </c>
      <c r="V614" s="17" t="str">
        <f>IFERROR(VLOOKUP($K614,wiz[[Lanes]:[Min FRQT Load Check Lane]],12,FALSE),"n/a")</f>
        <v>n/a</v>
      </c>
      <c r="W614" s="17" t="str">
        <f>IFERROR(VLOOKUP($K614,wiz[[Lanes]:[Min FRQT Load Check Lane]],13,FALSE),"n/a")</f>
        <v>n/a</v>
      </c>
    </row>
    <row r="615" spans="2:23" x14ac:dyDescent="0.3">
      <c r="B615" s="13" t="s">
        <v>3653</v>
      </c>
      <c r="C615" s="13" t="s">
        <v>3624</v>
      </c>
      <c r="D615" s="13" t="s">
        <v>2548</v>
      </c>
      <c r="E615" s="13" t="s">
        <v>3067</v>
      </c>
      <c r="F615" s="13">
        <v>75221</v>
      </c>
      <c r="G615" s="13" t="s">
        <v>3505</v>
      </c>
      <c r="H615" s="13">
        <v>28110</v>
      </c>
      <c r="I615" s="13">
        <v>1847.3</v>
      </c>
      <c r="J615" s="13" t="str">
        <f>VLOOKUP(D615,'Matched Names'!$A$1:$C$52,3,FALSE)</f>
        <v xml:space="preserve">OWENS CORNING SALES  |   </v>
      </c>
      <c r="K615" t="str">
        <f t="shared" si="9"/>
        <v>OWENS CORNING SALES | 7522128110</v>
      </c>
      <c r="L615" s="17" t="str">
        <f>IFERROR(VLOOKUP($K615,wiz[[Lanes]:[Min FRQT Load Check Lane]],2,FALSE),"n/a")</f>
        <v>n/a</v>
      </c>
      <c r="M615" s="17" t="str">
        <f>IFERROR(VLOOKUP($K615,wiz[[Lanes]:[Min FRQT Load Check Lane]],3,FALSE),"n/a")</f>
        <v>n/a</v>
      </c>
      <c r="N615" s="17" t="str">
        <f>IFERROR(VLOOKUP($K615,wiz[[Lanes]:[Min FRQT Load Check Lane]],4,FALSE),"n/a")</f>
        <v>n/a</v>
      </c>
      <c r="O615" s="17" t="str">
        <f>IFERROR(VLOOKUP($K615,wiz[[Lanes]:[Min FRQT Load Check Lane]],5,FALSE),"n/a")</f>
        <v>n/a</v>
      </c>
      <c r="P615" s="17" t="str">
        <f>IFERROR(VLOOKUP($K615,wiz[[Lanes]:[Min FRQT Load Check Lane]],6,FALSE),"n/a")</f>
        <v>n/a</v>
      </c>
      <c r="Q615" s="17" t="str">
        <f>IFERROR(VLOOKUP($K615,wiz[[Lanes]:[Min FRQT Load Check Lane]],7,FALSE),"n/a")</f>
        <v>n/a</v>
      </c>
      <c r="R615" s="17" t="str">
        <f>IFERROR(VLOOKUP($K615,wiz[[Lanes]:[Min FRQT Load Check Lane]],8,FALSE),"n/a")</f>
        <v>n/a</v>
      </c>
      <c r="S615" s="17" t="str">
        <f>IFERROR(VLOOKUP($K615,wiz[[Lanes]:[Min FRQT Load Check Lane]],9,FALSE),"n/a")</f>
        <v>n/a</v>
      </c>
      <c r="T615" s="17" t="str">
        <f>IFERROR(VLOOKUP($K615,wiz[[Lanes]:[Min FRQT Load Check Lane]],10,FALSE),"n/a")</f>
        <v>n/a</v>
      </c>
      <c r="U615" s="17" t="str">
        <f>IFERROR(VLOOKUP($K615,wiz[[Lanes]:[Min FRQT Load Check Lane]],11,FALSE),"n/a")</f>
        <v>n/a</v>
      </c>
      <c r="V615" s="17" t="str">
        <f>IFERROR(VLOOKUP($K615,wiz[[Lanes]:[Min FRQT Load Check Lane]],12,FALSE),"n/a")</f>
        <v>n/a</v>
      </c>
      <c r="W615" s="17" t="str">
        <f>IFERROR(VLOOKUP($K615,wiz[[Lanes]:[Min FRQT Load Check Lane]],13,FALSE),"n/a")</f>
        <v>n/a</v>
      </c>
    </row>
    <row r="616" spans="2:23" x14ac:dyDescent="0.3">
      <c r="B616" s="13" t="s">
        <v>3654</v>
      </c>
      <c r="C616" s="13" t="s">
        <v>3624</v>
      </c>
      <c r="D616" s="13" t="s">
        <v>2548</v>
      </c>
      <c r="E616" s="13" t="s">
        <v>3067</v>
      </c>
      <c r="F616" s="13">
        <v>75221</v>
      </c>
      <c r="G616" s="13" t="s">
        <v>2639</v>
      </c>
      <c r="H616" s="13">
        <v>37210</v>
      </c>
      <c r="I616" s="13">
        <v>4895</v>
      </c>
      <c r="J616" s="13" t="str">
        <f>VLOOKUP(D616,'Matched Names'!$A$1:$C$52,3,FALSE)</f>
        <v xml:space="preserve">OWENS CORNING SALES  |   </v>
      </c>
      <c r="K616" t="str">
        <f t="shared" si="9"/>
        <v>OWENS CORNING SALES | 7522137210</v>
      </c>
      <c r="L616" s="17" t="str">
        <f>IFERROR(VLOOKUP($K616,wiz[[Lanes]:[Min FRQT Load Check Lane]],2,FALSE),"n/a")</f>
        <v>n/a</v>
      </c>
      <c r="M616" s="17" t="str">
        <f>IFERROR(VLOOKUP($K616,wiz[[Lanes]:[Min FRQT Load Check Lane]],3,FALSE),"n/a")</f>
        <v>n/a</v>
      </c>
      <c r="N616" s="17" t="str">
        <f>IFERROR(VLOOKUP($K616,wiz[[Lanes]:[Min FRQT Load Check Lane]],4,FALSE),"n/a")</f>
        <v>n/a</v>
      </c>
      <c r="O616" s="17" t="str">
        <f>IFERROR(VLOOKUP($K616,wiz[[Lanes]:[Min FRQT Load Check Lane]],5,FALSE),"n/a")</f>
        <v>n/a</v>
      </c>
      <c r="P616" s="17" t="str">
        <f>IFERROR(VLOOKUP($K616,wiz[[Lanes]:[Min FRQT Load Check Lane]],6,FALSE),"n/a")</f>
        <v>n/a</v>
      </c>
      <c r="Q616" s="17" t="str">
        <f>IFERROR(VLOOKUP($K616,wiz[[Lanes]:[Min FRQT Load Check Lane]],7,FALSE),"n/a")</f>
        <v>n/a</v>
      </c>
      <c r="R616" s="17" t="str">
        <f>IFERROR(VLOOKUP($K616,wiz[[Lanes]:[Min FRQT Load Check Lane]],8,FALSE),"n/a")</f>
        <v>n/a</v>
      </c>
      <c r="S616" s="17" t="str">
        <f>IFERROR(VLOOKUP($K616,wiz[[Lanes]:[Min FRQT Load Check Lane]],9,FALSE),"n/a")</f>
        <v>n/a</v>
      </c>
      <c r="T616" s="17" t="str">
        <f>IFERROR(VLOOKUP($K616,wiz[[Lanes]:[Min FRQT Load Check Lane]],10,FALSE),"n/a")</f>
        <v>n/a</v>
      </c>
      <c r="U616" s="17" t="str">
        <f>IFERROR(VLOOKUP($K616,wiz[[Lanes]:[Min FRQT Load Check Lane]],11,FALSE),"n/a")</f>
        <v>n/a</v>
      </c>
      <c r="V616" s="17" t="str">
        <f>IFERROR(VLOOKUP($K616,wiz[[Lanes]:[Min FRQT Load Check Lane]],12,FALSE),"n/a")</f>
        <v>n/a</v>
      </c>
      <c r="W616" s="17" t="str">
        <f>IFERROR(VLOOKUP($K616,wiz[[Lanes]:[Min FRQT Load Check Lane]],13,FALSE),"n/a")</f>
        <v>n/a</v>
      </c>
    </row>
    <row r="617" spans="2:23" x14ac:dyDescent="0.3">
      <c r="B617" s="13" t="s">
        <v>3655</v>
      </c>
      <c r="C617" s="13" t="s">
        <v>3624</v>
      </c>
      <c r="D617" s="13" t="s">
        <v>2548</v>
      </c>
      <c r="E617" s="13" t="s">
        <v>3067</v>
      </c>
      <c r="F617" s="13">
        <v>75221</v>
      </c>
      <c r="G617" s="13" t="s">
        <v>3612</v>
      </c>
      <c r="H617" s="13">
        <v>30071</v>
      </c>
      <c r="I617" s="13">
        <v>1160</v>
      </c>
      <c r="J617" s="13" t="str">
        <f>VLOOKUP(D617,'Matched Names'!$A$1:$C$52,3,FALSE)</f>
        <v xml:space="preserve">OWENS CORNING SALES  |   </v>
      </c>
      <c r="K617" t="str">
        <f t="shared" si="9"/>
        <v>OWENS CORNING SALES | 7522130071</v>
      </c>
      <c r="L617" s="17" t="str">
        <f>IFERROR(VLOOKUP($K617,wiz[[Lanes]:[Min FRQT Load Check Lane]],2,FALSE),"n/a")</f>
        <v>n/a</v>
      </c>
      <c r="M617" s="17" t="str">
        <f>IFERROR(VLOOKUP($K617,wiz[[Lanes]:[Min FRQT Load Check Lane]],3,FALSE),"n/a")</f>
        <v>n/a</v>
      </c>
      <c r="N617" s="17" t="str">
        <f>IFERROR(VLOOKUP($K617,wiz[[Lanes]:[Min FRQT Load Check Lane]],4,FALSE),"n/a")</f>
        <v>n/a</v>
      </c>
      <c r="O617" s="17" t="str">
        <f>IFERROR(VLOOKUP($K617,wiz[[Lanes]:[Min FRQT Load Check Lane]],5,FALSE),"n/a")</f>
        <v>n/a</v>
      </c>
      <c r="P617" s="17" t="str">
        <f>IFERROR(VLOOKUP($K617,wiz[[Lanes]:[Min FRQT Load Check Lane]],6,FALSE),"n/a")</f>
        <v>n/a</v>
      </c>
      <c r="Q617" s="17" t="str">
        <f>IFERROR(VLOOKUP($K617,wiz[[Lanes]:[Min FRQT Load Check Lane]],7,FALSE),"n/a")</f>
        <v>n/a</v>
      </c>
      <c r="R617" s="17" t="str">
        <f>IFERROR(VLOOKUP($K617,wiz[[Lanes]:[Min FRQT Load Check Lane]],8,FALSE),"n/a")</f>
        <v>n/a</v>
      </c>
      <c r="S617" s="17" t="str">
        <f>IFERROR(VLOOKUP($K617,wiz[[Lanes]:[Min FRQT Load Check Lane]],9,FALSE),"n/a")</f>
        <v>n/a</v>
      </c>
      <c r="T617" s="17" t="str">
        <f>IFERROR(VLOOKUP($K617,wiz[[Lanes]:[Min FRQT Load Check Lane]],10,FALSE),"n/a")</f>
        <v>n/a</v>
      </c>
      <c r="U617" s="17" t="str">
        <f>IFERROR(VLOOKUP($K617,wiz[[Lanes]:[Min FRQT Load Check Lane]],11,FALSE),"n/a")</f>
        <v>n/a</v>
      </c>
      <c r="V617" s="17" t="str">
        <f>IFERROR(VLOOKUP($K617,wiz[[Lanes]:[Min FRQT Load Check Lane]],12,FALSE),"n/a")</f>
        <v>n/a</v>
      </c>
      <c r="W617" s="17" t="str">
        <f>IFERROR(VLOOKUP($K617,wiz[[Lanes]:[Min FRQT Load Check Lane]],13,FALSE),"n/a")</f>
        <v>n/a</v>
      </c>
    </row>
    <row r="618" spans="2:23" x14ac:dyDescent="0.3">
      <c r="B618" s="13" t="s">
        <v>3656</v>
      </c>
      <c r="C618" s="13" t="s">
        <v>3624</v>
      </c>
      <c r="D618" s="13" t="s">
        <v>2548</v>
      </c>
      <c r="E618" s="13" t="s">
        <v>3067</v>
      </c>
      <c r="F618" s="13">
        <v>75221</v>
      </c>
      <c r="G618" s="13" t="s">
        <v>3657</v>
      </c>
      <c r="H618" s="13">
        <v>28160</v>
      </c>
      <c r="I618" s="13">
        <v>1490.6</v>
      </c>
      <c r="J618" s="13" t="str">
        <f>VLOOKUP(D618,'Matched Names'!$A$1:$C$52,3,FALSE)</f>
        <v xml:space="preserve">OWENS CORNING SALES  |   </v>
      </c>
      <c r="K618" t="str">
        <f t="shared" si="9"/>
        <v>OWENS CORNING SALES | 7522128160</v>
      </c>
      <c r="L618" s="17" t="str">
        <f>IFERROR(VLOOKUP($K618,wiz[[Lanes]:[Min FRQT Load Check Lane]],2,FALSE),"n/a")</f>
        <v>n/a</v>
      </c>
      <c r="M618" s="17" t="str">
        <f>IFERROR(VLOOKUP($K618,wiz[[Lanes]:[Min FRQT Load Check Lane]],3,FALSE),"n/a")</f>
        <v>n/a</v>
      </c>
      <c r="N618" s="17" t="str">
        <f>IFERROR(VLOOKUP($K618,wiz[[Lanes]:[Min FRQT Load Check Lane]],4,FALSE),"n/a")</f>
        <v>n/a</v>
      </c>
      <c r="O618" s="17" t="str">
        <f>IFERROR(VLOOKUP($K618,wiz[[Lanes]:[Min FRQT Load Check Lane]],5,FALSE),"n/a")</f>
        <v>n/a</v>
      </c>
      <c r="P618" s="17" t="str">
        <f>IFERROR(VLOOKUP($K618,wiz[[Lanes]:[Min FRQT Load Check Lane]],6,FALSE),"n/a")</f>
        <v>n/a</v>
      </c>
      <c r="Q618" s="17" t="str">
        <f>IFERROR(VLOOKUP($K618,wiz[[Lanes]:[Min FRQT Load Check Lane]],7,FALSE),"n/a")</f>
        <v>n/a</v>
      </c>
      <c r="R618" s="17" t="str">
        <f>IFERROR(VLOOKUP($K618,wiz[[Lanes]:[Min FRQT Load Check Lane]],8,FALSE),"n/a")</f>
        <v>n/a</v>
      </c>
      <c r="S618" s="17" t="str">
        <f>IFERROR(VLOOKUP($K618,wiz[[Lanes]:[Min FRQT Load Check Lane]],9,FALSE),"n/a")</f>
        <v>n/a</v>
      </c>
      <c r="T618" s="17" t="str">
        <f>IFERROR(VLOOKUP($K618,wiz[[Lanes]:[Min FRQT Load Check Lane]],10,FALSE),"n/a")</f>
        <v>n/a</v>
      </c>
      <c r="U618" s="17" t="str">
        <f>IFERROR(VLOOKUP($K618,wiz[[Lanes]:[Min FRQT Load Check Lane]],11,FALSE),"n/a")</f>
        <v>n/a</v>
      </c>
      <c r="V618" s="17" t="str">
        <f>IFERROR(VLOOKUP($K618,wiz[[Lanes]:[Min FRQT Load Check Lane]],12,FALSE),"n/a")</f>
        <v>n/a</v>
      </c>
      <c r="W618" s="17" t="str">
        <f>IFERROR(VLOOKUP($K618,wiz[[Lanes]:[Min FRQT Load Check Lane]],13,FALSE),"n/a")</f>
        <v>n/a</v>
      </c>
    </row>
    <row r="619" spans="2:23" x14ac:dyDescent="0.3">
      <c r="B619" s="13" t="s">
        <v>3658</v>
      </c>
      <c r="C619" s="13" t="s">
        <v>3624</v>
      </c>
      <c r="D619" s="13" t="s">
        <v>2548</v>
      </c>
      <c r="E619" s="13" t="s">
        <v>3067</v>
      </c>
      <c r="F619" s="13">
        <v>75221</v>
      </c>
      <c r="G619" s="13" t="s">
        <v>3110</v>
      </c>
      <c r="H619" s="13">
        <v>28164</v>
      </c>
      <c r="I619" s="13">
        <v>1468.85</v>
      </c>
      <c r="J619" s="13" t="str">
        <f>VLOOKUP(D619,'Matched Names'!$A$1:$C$52,3,FALSE)</f>
        <v xml:space="preserve">OWENS CORNING SALES  |   </v>
      </c>
      <c r="K619" t="str">
        <f t="shared" si="9"/>
        <v>OWENS CORNING SALES | 7522128164</v>
      </c>
      <c r="L619" s="17" t="str">
        <f>IFERROR(VLOOKUP($K619,wiz[[Lanes]:[Min FRQT Load Check Lane]],2,FALSE),"n/a")</f>
        <v>n/a</v>
      </c>
      <c r="M619" s="17" t="str">
        <f>IFERROR(VLOOKUP($K619,wiz[[Lanes]:[Min FRQT Load Check Lane]],3,FALSE),"n/a")</f>
        <v>n/a</v>
      </c>
      <c r="N619" s="17" t="str">
        <f>IFERROR(VLOOKUP($K619,wiz[[Lanes]:[Min FRQT Load Check Lane]],4,FALSE),"n/a")</f>
        <v>n/a</v>
      </c>
      <c r="O619" s="17" t="str">
        <f>IFERROR(VLOOKUP($K619,wiz[[Lanes]:[Min FRQT Load Check Lane]],5,FALSE),"n/a")</f>
        <v>n/a</v>
      </c>
      <c r="P619" s="17" t="str">
        <f>IFERROR(VLOOKUP($K619,wiz[[Lanes]:[Min FRQT Load Check Lane]],6,FALSE),"n/a")</f>
        <v>n/a</v>
      </c>
      <c r="Q619" s="17" t="str">
        <f>IFERROR(VLOOKUP($K619,wiz[[Lanes]:[Min FRQT Load Check Lane]],7,FALSE),"n/a")</f>
        <v>n/a</v>
      </c>
      <c r="R619" s="17" t="str">
        <f>IFERROR(VLOOKUP($K619,wiz[[Lanes]:[Min FRQT Load Check Lane]],8,FALSE),"n/a")</f>
        <v>n/a</v>
      </c>
      <c r="S619" s="17" t="str">
        <f>IFERROR(VLOOKUP($K619,wiz[[Lanes]:[Min FRQT Load Check Lane]],9,FALSE),"n/a")</f>
        <v>n/a</v>
      </c>
      <c r="T619" s="17" t="str">
        <f>IFERROR(VLOOKUP($K619,wiz[[Lanes]:[Min FRQT Load Check Lane]],10,FALSE),"n/a")</f>
        <v>n/a</v>
      </c>
      <c r="U619" s="17" t="str">
        <f>IFERROR(VLOOKUP($K619,wiz[[Lanes]:[Min FRQT Load Check Lane]],11,FALSE),"n/a")</f>
        <v>n/a</v>
      </c>
      <c r="V619" s="17" t="str">
        <f>IFERROR(VLOOKUP($K619,wiz[[Lanes]:[Min FRQT Load Check Lane]],12,FALSE),"n/a")</f>
        <v>n/a</v>
      </c>
      <c r="W619" s="17" t="str">
        <f>IFERROR(VLOOKUP($K619,wiz[[Lanes]:[Min FRQT Load Check Lane]],13,FALSE),"n/a")</f>
        <v>n/a</v>
      </c>
    </row>
    <row r="620" spans="2:23" x14ac:dyDescent="0.3">
      <c r="B620" s="13" t="s">
        <v>3659</v>
      </c>
      <c r="C620" s="13" t="s">
        <v>3624</v>
      </c>
      <c r="D620" s="13" t="s">
        <v>2548</v>
      </c>
      <c r="E620" s="13" t="s">
        <v>3660</v>
      </c>
      <c r="F620" s="13">
        <v>61834</v>
      </c>
      <c r="G620" s="13" t="s">
        <v>2884</v>
      </c>
      <c r="H620" s="13">
        <v>30336</v>
      </c>
      <c r="I620" s="13">
        <v>4225.6000000000004</v>
      </c>
      <c r="J620" s="13" t="str">
        <f>VLOOKUP(D620,'Matched Names'!$A$1:$C$52,3,FALSE)</f>
        <v xml:space="preserve">OWENS CORNING SALES  |   </v>
      </c>
      <c r="K620" t="str">
        <f t="shared" si="9"/>
        <v>OWENS CORNING SALES | 6183430336</v>
      </c>
      <c r="L620" s="17" t="str">
        <f>IFERROR(VLOOKUP($K620,wiz[[Lanes]:[Min FRQT Load Check Lane]],2,FALSE),"n/a")</f>
        <v>n/a</v>
      </c>
      <c r="M620" s="17" t="str">
        <f>IFERROR(VLOOKUP($K620,wiz[[Lanes]:[Min FRQT Load Check Lane]],3,FALSE),"n/a")</f>
        <v>n/a</v>
      </c>
      <c r="N620" s="17" t="str">
        <f>IFERROR(VLOOKUP($K620,wiz[[Lanes]:[Min FRQT Load Check Lane]],4,FALSE),"n/a")</f>
        <v>n/a</v>
      </c>
      <c r="O620" s="17" t="str">
        <f>IFERROR(VLOOKUP($K620,wiz[[Lanes]:[Min FRQT Load Check Lane]],5,FALSE),"n/a")</f>
        <v>n/a</v>
      </c>
      <c r="P620" s="17" t="str">
        <f>IFERROR(VLOOKUP($K620,wiz[[Lanes]:[Min FRQT Load Check Lane]],6,FALSE),"n/a")</f>
        <v>n/a</v>
      </c>
      <c r="Q620" s="17" t="str">
        <f>IFERROR(VLOOKUP($K620,wiz[[Lanes]:[Min FRQT Load Check Lane]],7,FALSE),"n/a")</f>
        <v>n/a</v>
      </c>
      <c r="R620" s="17" t="str">
        <f>IFERROR(VLOOKUP($K620,wiz[[Lanes]:[Min FRQT Load Check Lane]],8,FALSE),"n/a")</f>
        <v>n/a</v>
      </c>
      <c r="S620" s="17" t="str">
        <f>IFERROR(VLOOKUP($K620,wiz[[Lanes]:[Min FRQT Load Check Lane]],9,FALSE),"n/a")</f>
        <v>n/a</v>
      </c>
      <c r="T620" s="17" t="str">
        <f>IFERROR(VLOOKUP($K620,wiz[[Lanes]:[Min FRQT Load Check Lane]],10,FALSE),"n/a")</f>
        <v>n/a</v>
      </c>
      <c r="U620" s="17" t="str">
        <f>IFERROR(VLOOKUP($K620,wiz[[Lanes]:[Min FRQT Load Check Lane]],11,FALSE),"n/a")</f>
        <v>n/a</v>
      </c>
      <c r="V620" s="17" t="str">
        <f>IFERROR(VLOOKUP($K620,wiz[[Lanes]:[Min FRQT Load Check Lane]],12,FALSE),"n/a")</f>
        <v>n/a</v>
      </c>
      <c r="W620" s="17" t="str">
        <f>IFERROR(VLOOKUP($K620,wiz[[Lanes]:[Min FRQT Load Check Lane]],13,FALSE),"n/a")</f>
        <v>n/a</v>
      </c>
    </row>
    <row r="621" spans="2:23" x14ac:dyDescent="0.3">
      <c r="B621" s="13" t="s">
        <v>3661</v>
      </c>
      <c r="C621" s="13" t="s">
        <v>3624</v>
      </c>
      <c r="D621" s="13" t="s">
        <v>2548</v>
      </c>
      <c r="E621" s="13" t="s">
        <v>3660</v>
      </c>
      <c r="F621" s="13">
        <v>61834</v>
      </c>
      <c r="G621" s="13" t="s">
        <v>3662</v>
      </c>
      <c r="H621" s="13">
        <v>80216</v>
      </c>
      <c r="I621" s="13">
        <v>13488.48</v>
      </c>
      <c r="J621" s="13" t="str">
        <f>VLOOKUP(D621,'Matched Names'!$A$1:$C$52,3,FALSE)</f>
        <v xml:space="preserve">OWENS CORNING SALES  |   </v>
      </c>
      <c r="K621" t="str">
        <f t="shared" si="9"/>
        <v>OWENS CORNING SALES | 6183480216</v>
      </c>
      <c r="L621" s="17" t="str">
        <f>IFERROR(VLOOKUP($K621,wiz[[Lanes]:[Min FRQT Load Check Lane]],2,FALSE),"n/a")</f>
        <v>n/a</v>
      </c>
      <c r="M621" s="17" t="str">
        <f>IFERROR(VLOOKUP($K621,wiz[[Lanes]:[Min FRQT Load Check Lane]],3,FALSE),"n/a")</f>
        <v>n/a</v>
      </c>
      <c r="N621" s="17" t="str">
        <f>IFERROR(VLOOKUP($K621,wiz[[Lanes]:[Min FRQT Load Check Lane]],4,FALSE),"n/a")</f>
        <v>n/a</v>
      </c>
      <c r="O621" s="17" t="str">
        <f>IFERROR(VLOOKUP($K621,wiz[[Lanes]:[Min FRQT Load Check Lane]],5,FALSE),"n/a")</f>
        <v>n/a</v>
      </c>
      <c r="P621" s="17" t="str">
        <f>IFERROR(VLOOKUP($K621,wiz[[Lanes]:[Min FRQT Load Check Lane]],6,FALSE),"n/a")</f>
        <v>n/a</v>
      </c>
      <c r="Q621" s="17" t="str">
        <f>IFERROR(VLOOKUP($K621,wiz[[Lanes]:[Min FRQT Load Check Lane]],7,FALSE),"n/a")</f>
        <v>n/a</v>
      </c>
      <c r="R621" s="17" t="str">
        <f>IFERROR(VLOOKUP($K621,wiz[[Lanes]:[Min FRQT Load Check Lane]],8,FALSE),"n/a")</f>
        <v>n/a</v>
      </c>
      <c r="S621" s="17" t="str">
        <f>IFERROR(VLOOKUP($K621,wiz[[Lanes]:[Min FRQT Load Check Lane]],9,FALSE),"n/a")</f>
        <v>n/a</v>
      </c>
      <c r="T621" s="17" t="str">
        <f>IFERROR(VLOOKUP($K621,wiz[[Lanes]:[Min FRQT Load Check Lane]],10,FALSE),"n/a")</f>
        <v>n/a</v>
      </c>
      <c r="U621" s="17" t="str">
        <f>IFERROR(VLOOKUP($K621,wiz[[Lanes]:[Min FRQT Load Check Lane]],11,FALSE),"n/a")</f>
        <v>n/a</v>
      </c>
      <c r="V621" s="17" t="str">
        <f>IFERROR(VLOOKUP($K621,wiz[[Lanes]:[Min FRQT Load Check Lane]],12,FALSE),"n/a")</f>
        <v>n/a</v>
      </c>
      <c r="W621" s="17" t="str">
        <f>IFERROR(VLOOKUP($K621,wiz[[Lanes]:[Min FRQT Load Check Lane]],13,FALSE),"n/a")</f>
        <v>n/a</v>
      </c>
    </row>
    <row r="622" spans="2:23" x14ac:dyDescent="0.3">
      <c r="B622" s="13" t="s">
        <v>3663</v>
      </c>
      <c r="C622" s="13" t="s">
        <v>3624</v>
      </c>
      <c r="D622" s="13" t="s">
        <v>2548</v>
      </c>
      <c r="E622" s="13" t="s">
        <v>3660</v>
      </c>
      <c r="F622" s="13">
        <v>61834</v>
      </c>
      <c r="G622" s="13" t="s">
        <v>3627</v>
      </c>
      <c r="H622" s="13">
        <v>44256</v>
      </c>
      <c r="I622" s="13">
        <v>47089</v>
      </c>
      <c r="J622" s="13" t="str">
        <f>VLOOKUP(D622,'Matched Names'!$A$1:$C$52,3,FALSE)</f>
        <v xml:space="preserve">OWENS CORNING SALES  |   </v>
      </c>
      <c r="K622" t="str">
        <f t="shared" si="9"/>
        <v>OWENS CORNING SALES | 6183444256</v>
      </c>
      <c r="L622" s="17" t="str">
        <f>IFERROR(VLOOKUP($K622,wiz[[Lanes]:[Min FRQT Load Check Lane]],2,FALSE),"n/a")</f>
        <v>n/a</v>
      </c>
      <c r="M622" s="17" t="str">
        <f>IFERROR(VLOOKUP($K622,wiz[[Lanes]:[Min FRQT Load Check Lane]],3,FALSE),"n/a")</f>
        <v>n/a</v>
      </c>
      <c r="N622" s="17" t="str">
        <f>IFERROR(VLOOKUP($K622,wiz[[Lanes]:[Min FRQT Load Check Lane]],4,FALSE),"n/a")</f>
        <v>n/a</v>
      </c>
      <c r="O622" s="17" t="str">
        <f>IFERROR(VLOOKUP($K622,wiz[[Lanes]:[Min FRQT Load Check Lane]],5,FALSE),"n/a")</f>
        <v>n/a</v>
      </c>
      <c r="P622" s="17" t="str">
        <f>IFERROR(VLOOKUP($K622,wiz[[Lanes]:[Min FRQT Load Check Lane]],6,FALSE),"n/a")</f>
        <v>n/a</v>
      </c>
      <c r="Q622" s="17" t="str">
        <f>IFERROR(VLOOKUP($K622,wiz[[Lanes]:[Min FRQT Load Check Lane]],7,FALSE),"n/a")</f>
        <v>n/a</v>
      </c>
      <c r="R622" s="17" t="str">
        <f>IFERROR(VLOOKUP($K622,wiz[[Lanes]:[Min FRQT Load Check Lane]],8,FALSE),"n/a")</f>
        <v>n/a</v>
      </c>
      <c r="S622" s="17" t="str">
        <f>IFERROR(VLOOKUP($K622,wiz[[Lanes]:[Min FRQT Load Check Lane]],9,FALSE),"n/a")</f>
        <v>n/a</v>
      </c>
      <c r="T622" s="17" t="str">
        <f>IFERROR(VLOOKUP($K622,wiz[[Lanes]:[Min FRQT Load Check Lane]],10,FALSE),"n/a")</f>
        <v>n/a</v>
      </c>
      <c r="U622" s="17" t="str">
        <f>IFERROR(VLOOKUP($K622,wiz[[Lanes]:[Min FRQT Load Check Lane]],11,FALSE),"n/a")</f>
        <v>n/a</v>
      </c>
      <c r="V622" s="17" t="str">
        <f>IFERROR(VLOOKUP($K622,wiz[[Lanes]:[Min FRQT Load Check Lane]],12,FALSE),"n/a")</f>
        <v>n/a</v>
      </c>
      <c r="W622" s="17" t="str">
        <f>IFERROR(VLOOKUP($K622,wiz[[Lanes]:[Min FRQT Load Check Lane]],13,FALSE),"n/a")</f>
        <v>n/a</v>
      </c>
    </row>
    <row r="623" spans="2:23" x14ac:dyDescent="0.3">
      <c r="B623" s="13" t="s">
        <v>3664</v>
      </c>
      <c r="C623" s="13" t="s">
        <v>3624</v>
      </c>
      <c r="D623" s="13" t="s">
        <v>2548</v>
      </c>
      <c r="E623" s="13" t="s">
        <v>3660</v>
      </c>
      <c r="F623" s="13">
        <v>61834</v>
      </c>
      <c r="G623" s="13" t="s">
        <v>2635</v>
      </c>
      <c r="H623" s="13">
        <v>38107</v>
      </c>
      <c r="I623" s="13">
        <v>1751.4</v>
      </c>
      <c r="J623" s="13" t="str">
        <f>VLOOKUP(D623,'Matched Names'!$A$1:$C$52,3,FALSE)</f>
        <v xml:space="preserve">OWENS CORNING SALES  |   </v>
      </c>
      <c r="K623" t="str">
        <f t="shared" si="9"/>
        <v>OWENS CORNING SALES | 6183438107</v>
      </c>
      <c r="L623" s="17" t="str">
        <f>IFERROR(VLOOKUP($K623,wiz[[Lanes]:[Min FRQT Load Check Lane]],2,FALSE),"n/a")</f>
        <v>n/a</v>
      </c>
      <c r="M623" s="17" t="str">
        <f>IFERROR(VLOOKUP($K623,wiz[[Lanes]:[Min FRQT Load Check Lane]],3,FALSE),"n/a")</f>
        <v>n/a</v>
      </c>
      <c r="N623" s="17" t="str">
        <f>IFERROR(VLOOKUP($K623,wiz[[Lanes]:[Min FRQT Load Check Lane]],4,FALSE),"n/a")</f>
        <v>n/a</v>
      </c>
      <c r="O623" s="17" t="str">
        <f>IFERROR(VLOOKUP($K623,wiz[[Lanes]:[Min FRQT Load Check Lane]],5,FALSE),"n/a")</f>
        <v>n/a</v>
      </c>
      <c r="P623" s="17" t="str">
        <f>IFERROR(VLOOKUP($K623,wiz[[Lanes]:[Min FRQT Load Check Lane]],6,FALSE),"n/a")</f>
        <v>n/a</v>
      </c>
      <c r="Q623" s="17" t="str">
        <f>IFERROR(VLOOKUP($K623,wiz[[Lanes]:[Min FRQT Load Check Lane]],7,FALSE),"n/a")</f>
        <v>n/a</v>
      </c>
      <c r="R623" s="17" t="str">
        <f>IFERROR(VLOOKUP($K623,wiz[[Lanes]:[Min FRQT Load Check Lane]],8,FALSE),"n/a")</f>
        <v>n/a</v>
      </c>
      <c r="S623" s="17" t="str">
        <f>IFERROR(VLOOKUP($K623,wiz[[Lanes]:[Min FRQT Load Check Lane]],9,FALSE),"n/a")</f>
        <v>n/a</v>
      </c>
      <c r="T623" s="17" t="str">
        <f>IFERROR(VLOOKUP($K623,wiz[[Lanes]:[Min FRQT Load Check Lane]],10,FALSE),"n/a")</f>
        <v>n/a</v>
      </c>
      <c r="U623" s="17" t="str">
        <f>IFERROR(VLOOKUP($K623,wiz[[Lanes]:[Min FRQT Load Check Lane]],11,FALSE),"n/a")</f>
        <v>n/a</v>
      </c>
      <c r="V623" s="17" t="str">
        <f>IFERROR(VLOOKUP($K623,wiz[[Lanes]:[Min FRQT Load Check Lane]],12,FALSE),"n/a")</f>
        <v>n/a</v>
      </c>
      <c r="W623" s="17" t="str">
        <f>IFERROR(VLOOKUP($K623,wiz[[Lanes]:[Min FRQT Load Check Lane]],13,FALSE),"n/a")</f>
        <v>n/a</v>
      </c>
    </row>
    <row r="624" spans="2:23" x14ac:dyDescent="0.3">
      <c r="B624" s="13" t="s">
        <v>3665</v>
      </c>
      <c r="C624" s="13" t="s">
        <v>3624</v>
      </c>
      <c r="D624" s="13" t="s">
        <v>2548</v>
      </c>
      <c r="E624" s="13" t="s">
        <v>3660</v>
      </c>
      <c r="F624" s="13">
        <v>61834</v>
      </c>
      <c r="G624" s="13" t="s">
        <v>3666</v>
      </c>
      <c r="H624" s="13">
        <v>55430</v>
      </c>
      <c r="I624" s="13">
        <v>16068.06</v>
      </c>
      <c r="J624" s="13" t="str">
        <f>VLOOKUP(D624,'Matched Names'!$A$1:$C$52,3,FALSE)</f>
        <v xml:space="preserve">OWENS CORNING SALES  |   </v>
      </c>
      <c r="K624" t="str">
        <f t="shared" si="9"/>
        <v>OWENS CORNING SALES | 6183455430</v>
      </c>
      <c r="L624" s="17" t="str">
        <f>IFERROR(VLOOKUP($K624,wiz[[Lanes]:[Min FRQT Load Check Lane]],2,FALSE),"n/a")</f>
        <v>n/a</v>
      </c>
      <c r="M624" s="17" t="str">
        <f>IFERROR(VLOOKUP($K624,wiz[[Lanes]:[Min FRQT Load Check Lane]],3,FALSE),"n/a")</f>
        <v>n/a</v>
      </c>
      <c r="N624" s="17" t="str">
        <f>IFERROR(VLOOKUP($K624,wiz[[Lanes]:[Min FRQT Load Check Lane]],4,FALSE),"n/a")</f>
        <v>n/a</v>
      </c>
      <c r="O624" s="17" t="str">
        <f>IFERROR(VLOOKUP($K624,wiz[[Lanes]:[Min FRQT Load Check Lane]],5,FALSE),"n/a")</f>
        <v>n/a</v>
      </c>
      <c r="P624" s="17" t="str">
        <f>IFERROR(VLOOKUP($K624,wiz[[Lanes]:[Min FRQT Load Check Lane]],6,FALSE),"n/a")</f>
        <v>n/a</v>
      </c>
      <c r="Q624" s="17" t="str">
        <f>IFERROR(VLOOKUP($K624,wiz[[Lanes]:[Min FRQT Load Check Lane]],7,FALSE),"n/a")</f>
        <v>n/a</v>
      </c>
      <c r="R624" s="17" t="str">
        <f>IFERROR(VLOOKUP($K624,wiz[[Lanes]:[Min FRQT Load Check Lane]],8,FALSE),"n/a")</f>
        <v>n/a</v>
      </c>
      <c r="S624" s="17" t="str">
        <f>IFERROR(VLOOKUP($K624,wiz[[Lanes]:[Min FRQT Load Check Lane]],9,FALSE),"n/a")</f>
        <v>n/a</v>
      </c>
      <c r="T624" s="17" t="str">
        <f>IFERROR(VLOOKUP($K624,wiz[[Lanes]:[Min FRQT Load Check Lane]],10,FALSE),"n/a")</f>
        <v>n/a</v>
      </c>
      <c r="U624" s="17" t="str">
        <f>IFERROR(VLOOKUP($K624,wiz[[Lanes]:[Min FRQT Load Check Lane]],11,FALSE),"n/a")</f>
        <v>n/a</v>
      </c>
      <c r="V624" s="17" t="str">
        <f>IFERROR(VLOOKUP($K624,wiz[[Lanes]:[Min FRQT Load Check Lane]],12,FALSE),"n/a")</f>
        <v>n/a</v>
      </c>
      <c r="W624" s="17" t="str">
        <f>IFERROR(VLOOKUP($K624,wiz[[Lanes]:[Min FRQT Load Check Lane]],13,FALSE),"n/a")</f>
        <v>n/a</v>
      </c>
    </row>
    <row r="625" spans="2:23" x14ac:dyDescent="0.3">
      <c r="B625" s="13" t="s">
        <v>3667</v>
      </c>
      <c r="C625" s="13" t="s">
        <v>3624</v>
      </c>
      <c r="D625" s="13" t="s">
        <v>2548</v>
      </c>
      <c r="E625" s="13" t="s">
        <v>3633</v>
      </c>
      <c r="F625" s="13">
        <v>72908</v>
      </c>
      <c r="G625" s="13" t="s">
        <v>2884</v>
      </c>
      <c r="H625" s="13">
        <v>30336</v>
      </c>
      <c r="I625" s="13">
        <v>3148.8</v>
      </c>
      <c r="J625" s="13" t="str">
        <f>VLOOKUP(D625,'Matched Names'!$A$1:$C$52,3,FALSE)</f>
        <v xml:space="preserve">OWENS CORNING SALES  |   </v>
      </c>
      <c r="K625" t="str">
        <f t="shared" si="9"/>
        <v>OWENS CORNING SALES | 7290830336</v>
      </c>
      <c r="L625" s="17" t="str">
        <f>IFERROR(VLOOKUP($K625,wiz[[Lanes]:[Min FRQT Load Check Lane]],2,FALSE),"n/a")</f>
        <v>n/a</v>
      </c>
      <c r="M625" s="17" t="str">
        <f>IFERROR(VLOOKUP($K625,wiz[[Lanes]:[Min FRQT Load Check Lane]],3,FALSE),"n/a")</f>
        <v>n/a</v>
      </c>
      <c r="N625" s="17" t="str">
        <f>IFERROR(VLOOKUP($K625,wiz[[Lanes]:[Min FRQT Load Check Lane]],4,FALSE),"n/a")</f>
        <v>n/a</v>
      </c>
      <c r="O625" s="17" t="str">
        <f>IFERROR(VLOOKUP($K625,wiz[[Lanes]:[Min FRQT Load Check Lane]],5,FALSE),"n/a")</f>
        <v>n/a</v>
      </c>
      <c r="P625" s="17" t="str">
        <f>IFERROR(VLOOKUP($K625,wiz[[Lanes]:[Min FRQT Load Check Lane]],6,FALSE),"n/a")</f>
        <v>n/a</v>
      </c>
      <c r="Q625" s="17" t="str">
        <f>IFERROR(VLOOKUP($K625,wiz[[Lanes]:[Min FRQT Load Check Lane]],7,FALSE),"n/a")</f>
        <v>n/a</v>
      </c>
      <c r="R625" s="17" t="str">
        <f>IFERROR(VLOOKUP($K625,wiz[[Lanes]:[Min FRQT Load Check Lane]],8,FALSE),"n/a")</f>
        <v>n/a</v>
      </c>
      <c r="S625" s="17" t="str">
        <f>IFERROR(VLOOKUP($K625,wiz[[Lanes]:[Min FRQT Load Check Lane]],9,FALSE),"n/a")</f>
        <v>n/a</v>
      </c>
      <c r="T625" s="17" t="str">
        <f>IFERROR(VLOOKUP($K625,wiz[[Lanes]:[Min FRQT Load Check Lane]],10,FALSE),"n/a")</f>
        <v>n/a</v>
      </c>
      <c r="U625" s="17" t="str">
        <f>IFERROR(VLOOKUP($K625,wiz[[Lanes]:[Min FRQT Load Check Lane]],11,FALSE),"n/a")</f>
        <v>n/a</v>
      </c>
      <c r="V625" s="17" t="str">
        <f>IFERROR(VLOOKUP($K625,wiz[[Lanes]:[Min FRQT Load Check Lane]],12,FALSE),"n/a")</f>
        <v>n/a</v>
      </c>
      <c r="W625" s="17" t="str">
        <f>IFERROR(VLOOKUP($K625,wiz[[Lanes]:[Min FRQT Load Check Lane]],13,FALSE),"n/a")</f>
        <v>n/a</v>
      </c>
    </row>
    <row r="626" spans="2:23" x14ac:dyDescent="0.3">
      <c r="B626" s="13" t="s">
        <v>3668</v>
      </c>
      <c r="C626" s="13" t="s">
        <v>3624</v>
      </c>
      <c r="D626" s="13" t="s">
        <v>2548</v>
      </c>
      <c r="E626" s="13" t="s">
        <v>3633</v>
      </c>
      <c r="F626" s="13">
        <v>72908</v>
      </c>
      <c r="G626" s="13" t="s">
        <v>3235</v>
      </c>
      <c r="H626" s="13">
        <v>77029</v>
      </c>
      <c r="I626" s="13">
        <v>7103.25</v>
      </c>
      <c r="J626" s="13" t="str">
        <f>VLOOKUP(D626,'Matched Names'!$A$1:$C$52,3,FALSE)</f>
        <v xml:space="preserve">OWENS CORNING SALES  |   </v>
      </c>
      <c r="K626" t="str">
        <f t="shared" si="9"/>
        <v>OWENS CORNING SALES | 7290877029</v>
      </c>
      <c r="L626" s="17" t="str">
        <f>IFERROR(VLOOKUP($K626,wiz[[Lanes]:[Min FRQT Load Check Lane]],2,FALSE),"n/a")</f>
        <v>n/a</v>
      </c>
      <c r="M626" s="17" t="str">
        <f>IFERROR(VLOOKUP($K626,wiz[[Lanes]:[Min FRQT Load Check Lane]],3,FALSE),"n/a")</f>
        <v>n/a</v>
      </c>
      <c r="N626" s="17" t="str">
        <f>IFERROR(VLOOKUP($K626,wiz[[Lanes]:[Min FRQT Load Check Lane]],4,FALSE),"n/a")</f>
        <v>n/a</v>
      </c>
      <c r="O626" s="17" t="str">
        <f>IFERROR(VLOOKUP($K626,wiz[[Lanes]:[Min FRQT Load Check Lane]],5,FALSE),"n/a")</f>
        <v>n/a</v>
      </c>
      <c r="P626" s="17" t="str">
        <f>IFERROR(VLOOKUP($K626,wiz[[Lanes]:[Min FRQT Load Check Lane]],6,FALSE),"n/a")</f>
        <v>n/a</v>
      </c>
      <c r="Q626" s="17" t="str">
        <f>IFERROR(VLOOKUP($K626,wiz[[Lanes]:[Min FRQT Load Check Lane]],7,FALSE),"n/a")</f>
        <v>n/a</v>
      </c>
      <c r="R626" s="17" t="str">
        <f>IFERROR(VLOOKUP($K626,wiz[[Lanes]:[Min FRQT Load Check Lane]],8,FALSE),"n/a")</f>
        <v>n/a</v>
      </c>
      <c r="S626" s="17" t="str">
        <f>IFERROR(VLOOKUP($K626,wiz[[Lanes]:[Min FRQT Load Check Lane]],9,FALSE),"n/a")</f>
        <v>n/a</v>
      </c>
      <c r="T626" s="17" t="str">
        <f>IFERROR(VLOOKUP($K626,wiz[[Lanes]:[Min FRQT Load Check Lane]],10,FALSE),"n/a")</f>
        <v>n/a</v>
      </c>
      <c r="U626" s="17" t="str">
        <f>IFERROR(VLOOKUP($K626,wiz[[Lanes]:[Min FRQT Load Check Lane]],11,FALSE),"n/a")</f>
        <v>n/a</v>
      </c>
      <c r="V626" s="17" t="str">
        <f>IFERROR(VLOOKUP($K626,wiz[[Lanes]:[Min FRQT Load Check Lane]],12,FALSE),"n/a")</f>
        <v>n/a</v>
      </c>
      <c r="W626" s="17" t="str">
        <f>IFERROR(VLOOKUP($K626,wiz[[Lanes]:[Min FRQT Load Check Lane]],13,FALSE),"n/a")</f>
        <v>n/a</v>
      </c>
    </row>
    <row r="627" spans="2:23" x14ac:dyDescent="0.3">
      <c r="B627" s="13" t="s">
        <v>3669</v>
      </c>
      <c r="C627" s="13" t="s">
        <v>3624</v>
      </c>
      <c r="D627" s="13" t="s">
        <v>2548</v>
      </c>
      <c r="E627" s="13" t="s">
        <v>3633</v>
      </c>
      <c r="F627" s="13">
        <v>72908</v>
      </c>
      <c r="G627" s="13" t="s">
        <v>3334</v>
      </c>
      <c r="H627" s="13">
        <v>32206</v>
      </c>
      <c r="I627" s="13">
        <v>1746.52</v>
      </c>
      <c r="J627" s="13" t="str">
        <f>VLOOKUP(D627,'Matched Names'!$A$1:$C$52,3,FALSE)</f>
        <v xml:space="preserve">OWENS CORNING SALES  |   </v>
      </c>
      <c r="K627" t="str">
        <f t="shared" si="9"/>
        <v>OWENS CORNING SALES | 7290832206</v>
      </c>
      <c r="L627" s="17" t="str">
        <f>IFERROR(VLOOKUP($K627,wiz[[Lanes]:[Min FRQT Load Check Lane]],2,FALSE),"n/a")</f>
        <v>n/a</v>
      </c>
      <c r="M627" s="17" t="str">
        <f>IFERROR(VLOOKUP($K627,wiz[[Lanes]:[Min FRQT Load Check Lane]],3,FALSE),"n/a")</f>
        <v>n/a</v>
      </c>
      <c r="N627" s="17" t="str">
        <f>IFERROR(VLOOKUP($K627,wiz[[Lanes]:[Min FRQT Load Check Lane]],4,FALSE),"n/a")</f>
        <v>n/a</v>
      </c>
      <c r="O627" s="17" t="str">
        <f>IFERROR(VLOOKUP($K627,wiz[[Lanes]:[Min FRQT Load Check Lane]],5,FALSE),"n/a")</f>
        <v>n/a</v>
      </c>
      <c r="P627" s="17" t="str">
        <f>IFERROR(VLOOKUP($K627,wiz[[Lanes]:[Min FRQT Load Check Lane]],6,FALSE),"n/a")</f>
        <v>n/a</v>
      </c>
      <c r="Q627" s="17" t="str">
        <f>IFERROR(VLOOKUP($K627,wiz[[Lanes]:[Min FRQT Load Check Lane]],7,FALSE),"n/a")</f>
        <v>n/a</v>
      </c>
      <c r="R627" s="17" t="str">
        <f>IFERROR(VLOOKUP($K627,wiz[[Lanes]:[Min FRQT Load Check Lane]],8,FALSE),"n/a")</f>
        <v>n/a</v>
      </c>
      <c r="S627" s="17" t="str">
        <f>IFERROR(VLOOKUP($K627,wiz[[Lanes]:[Min FRQT Load Check Lane]],9,FALSE),"n/a")</f>
        <v>n/a</v>
      </c>
      <c r="T627" s="17" t="str">
        <f>IFERROR(VLOOKUP($K627,wiz[[Lanes]:[Min FRQT Load Check Lane]],10,FALSE),"n/a")</f>
        <v>n/a</v>
      </c>
      <c r="U627" s="17" t="str">
        <f>IFERROR(VLOOKUP($K627,wiz[[Lanes]:[Min FRQT Load Check Lane]],11,FALSE),"n/a")</f>
        <v>n/a</v>
      </c>
      <c r="V627" s="17" t="str">
        <f>IFERROR(VLOOKUP($K627,wiz[[Lanes]:[Min FRQT Load Check Lane]],12,FALSE),"n/a")</f>
        <v>n/a</v>
      </c>
      <c r="W627" s="17" t="str">
        <f>IFERROR(VLOOKUP($K627,wiz[[Lanes]:[Min FRQT Load Check Lane]],13,FALSE),"n/a")</f>
        <v>n/a</v>
      </c>
    </row>
    <row r="628" spans="2:23" x14ac:dyDescent="0.3">
      <c r="B628" s="13" t="s">
        <v>3670</v>
      </c>
      <c r="C628" s="13" t="s">
        <v>3624</v>
      </c>
      <c r="D628" s="13" t="s">
        <v>2548</v>
      </c>
      <c r="E628" s="13" t="s">
        <v>3633</v>
      </c>
      <c r="F628" s="13">
        <v>72908</v>
      </c>
      <c r="G628" s="13" t="s">
        <v>3627</v>
      </c>
      <c r="H628" s="13">
        <v>44256</v>
      </c>
      <c r="I628" s="13">
        <v>11571.2</v>
      </c>
      <c r="J628" s="13" t="str">
        <f>VLOOKUP(D628,'Matched Names'!$A$1:$C$52,3,FALSE)</f>
        <v xml:space="preserve">OWENS CORNING SALES  |   </v>
      </c>
      <c r="K628" t="str">
        <f t="shared" si="9"/>
        <v>OWENS CORNING SALES | 7290844256</v>
      </c>
      <c r="L628" s="17" t="str">
        <f>IFERROR(VLOOKUP($K628,wiz[[Lanes]:[Min FRQT Load Check Lane]],2,FALSE),"n/a")</f>
        <v>n/a</v>
      </c>
      <c r="M628" s="17" t="str">
        <f>IFERROR(VLOOKUP($K628,wiz[[Lanes]:[Min FRQT Load Check Lane]],3,FALSE),"n/a")</f>
        <v>n/a</v>
      </c>
      <c r="N628" s="17" t="str">
        <f>IFERROR(VLOOKUP($K628,wiz[[Lanes]:[Min FRQT Load Check Lane]],4,FALSE),"n/a")</f>
        <v>n/a</v>
      </c>
      <c r="O628" s="17" t="str">
        <f>IFERROR(VLOOKUP($K628,wiz[[Lanes]:[Min FRQT Load Check Lane]],5,FALSE),"n/a")</f>
        <v>n/a</v>
      </c>
      <c r="P628" s="17" t="str">
        <f>IFERROR(VLOOKUP($K628,wiz[[Lanes]:[Min FRQT Load Check Lane]],6,FALSE),"n/a")</f>
        <v>n/a</v>
      </c>
      <c r="Q628" s="17" t="str">
        <f>IFERROR(VLOOKUP($K628,wiz[[Lanes]:[Min FRQT Load Check Lane]],7,FALSE),"n/a")</f>
        <v>n/a</v>
      </c>
      <c r="R628" s="17" t="str">
        <f>IFERROR(VLOOKUP($K628,wiz[[Lanes]:[Min FRQT Load Check Lane]],8,FALSE),"n/a")</f>
        <v>n/a</v>
      </c>
      <c r="S628" s="17" t="str">
        <f>IFERROR(VLOOKUP($K628,wiz[[Lanes]:[Min FRQT Load Check Lane]],9,FALSE),"n/a")</f>
        <v>n/a</v>
      </c>
      <c r="T628" s="17" t="str">
        <f>IFERROR(VLOOKUP($K628,wiz[[Lanes]:[Min FRQT Load Check Lane]],10,FALSE),"n/a")</f>
        <v>n/a</v>
      </c>
      <c r="U628" s="17" t="str">
        <f>IFERROR(VLOOKUP($K628,wiz[[Lanes]:[Min FRQT Load Check Lane]],11,FALSE),"n/a")</f>
        <v>n/a</v>
      </c>
      <c r="V628" s="17" t="str">
        <f>IFERROR(VLOOKUP($K628,wiz[[Lanes]:[Min FRQT Load Check Lane]],12,FALSE),"n/a")</f>
        <v>n/a</v>
      </c>
      <c r="W628" s="17" t="str">
        <f>IFERROR(VLOOKUP($K628,wiz[[Lanes]:[Min FRQT Load Check Lane]],13,FALSE),"n/a")</f>
        <v>n/a</v>
      </c>
    </row>
    <row r="629" spans="2:23" x14ac:dyDescent="0.3">
      <c r="B629" s="13" t="s">
        <v>3671</v>
      </c>
      <c r="C629" s="13" t="s">
        <v>3624</v>
      </c>
      <c r="D629" s="13" t="s">
        <v>2548</v>
      </c>
      <c r="E629" s="13" t="s">
        <v>3648</v>
      </c>
      <c r="F629" s="13">
        <v>43025</v>
      </c>
      <c r="G629" s="13" t="s">
        <v>2732</v>
      </c>
      <c r="H629" s="13">
        <v>76014</v>
      </c>
      <c r="I629" s="13">
        <v>1886.72</v>
      </c>
      <c r="J629" s="13" t="str">
        <f>VLOOKUP(D629,'Matched Names'!$A$1:$C$52,3,FALSE)</f>
        <v xml:space="preserve">OWENS CORNING SALES  |   </v>
      </c>
      <c r="K629" t="str">
        <f t="shared" si="9"/>
        <v>OWENS CORNING SALES | 4302576014</v>
      </c>
      <c r="L629" s="17" t="str">
        <f>IFERROR(VLOOKUP($K629,wiz[[Lanes]:[Min FRQT Load Check Lane]],2,FALSE),"n/a")</f>
        <v>n/a</v>
      </c>
      <c r="M629" s="17" t="str">
        <f>IFERROR(VLOOKUP($K629,wiz[[Lanes]:[Min FRQT Load Check Lane]],3,FALSE),"n/a")</f>
        <v>n/a</v>
      </c>
      <c r="N629" s="17" t="str">
        <f>IFERROR(VLOOKUP($K629,wiz[[Lanes]:[Min FRQT Load Check Lane]],4,FALSE),"n/a")</f>
        <v>n/a</v>
      </c>
      <c r="O629" s="17" t="str">
        <f>IFERROR(VLOOKUP($K629,wiz[[Lanes]:[Min FRQT Load Check Lane]],5,FALSE),"n/a")</f>
        <v>n/a</v>
      </c>
      <c r="P629" s="17" t="str">
        <f>IFERROR(VLOOKUP($K629,wiz[[Lanes]:[Min FRQT Load Check Lane]],6,FALSE),"n/a")</f>
        <v>n/a</v>
      </c>
      <c r="Q629" s="17" t="str">
        <f>IFERROR(VLOOKUP($K629,wiz[[Lanes]:[Min FRQT Load Check Lane]],7,FALSE),"n/a")</f>
        <v>n/a</v>
      </c>
      <c r="R629" s="17" t="str">
        <f>IFERROR(VLOOKUP($K629,wiz[[Lanes]:[Min FRQT Load Check Lane]],8,FALSE),"n/a")</f>
        <v>n/a</v>
      </c>
      <c r="S629" s="17" t="str">
        <f>IFERROR(VLOOKUP($K629,wiz[[Lanes]:[Min FRQT Load Check Lane]],9,FALSE),"n/a")</f>
        <v>n/a</v>
      </c>
      <c r="T629" s="17" t="str">
        <f>IFERROR(VLOOKUP($K629,wiz[[Lanes]:[Min FRQT Load Check Lane]],10,FALSE),"n/a")</f>
        <v>n/a</v>
      </c>
      <c r="U629" s="17" t="str">
        <f>IFERROR(VLOOKUP($K629,wiz[[Lanes]:[Min FRQT Load Check Lane]],11,FALSE),"n/a")</f>
        <v>n/a</v>
      </c>
      <c r="V629" s="17" t="str">
        <f>IFERROR(VLOOKUP($K629,wiz[[Lanes]:[Min FRQT Load Check Lane]],12,FALSE),"n/a")</f>
        <v>n/a</v>
      </c>
      <c r="W629" s="17" t="str">
        <f>IFERROR(VLOOKUP($K629,wiz[[Lanes]:[Min FRQT Load Check Lane]],13,FALSE),"n/a")</f>
        <v>n/a</v>
      </c>
    </row>
    <row r="630" spans="2:23" x14ac:dyDescent="0.3">
      <c r="B630" s="13" t="s">
        <v>3672</v>
      </c>
      <c r="C630" s="13" t="s">
        <v>3624</v>
      </c>
      <c r="D630" s="13" t="s">
        <v>2548</v>
      </c>
      <c r="E630" s="13" t="s">
        <v>3648</v>
      </c>
      <c r="F630" s="13">
        <v>43025</v>
      </c>
      <c r="G630" s="13" t="s">
        <v>2884</v>
      </c>
      <c r="H630" s="13">
        <v>30354</v>
      </c>
      <c r="I630" s="13">
        <v>1019.2</v>
      </c>
      <c r="J630" s="13" t="str">
        <f>VLOOKUP(D630,'Matched Names'!$A$1:$C$52,3,FALSE)</f>
        <v xml:space="preserve">OWENS CORNING SALES  |   </v>
      </c>
      <c r="K630" t="str">
        <f t="shared" si="9"/>
        <v>OWENS CORNING SALES | 4302530354</v>
      </c>
      <c r="L630" s="17" t="str">
        <f>IFERROR(VLOOKUP($K630,wiz[[Lanes]:[Min FRQT Load Check Lane]],2,FALSE),"n/a")</f>
        <v>n/a</v>
      </c>
      <c r="M630" s="17" t="str">
        <f>IFERROR(VLOOKUP($K630,wiz[[Lanes]:[Min FRQT Load Check Lane]],3,FALSE),"n/a")</f>
        <v>n/a</v>
      </c>
      <c r="N630" s="17" t="str">
        <f>IFERROR(VLOOKUP($K630,wiz[[Lanes]:[Min FRQT Load Check Lane]],4,FALSE),"n/a")</f>
        <v>n/a</v>
      </c>
      <c r="O630" s="17" t="str">
        <f>IFERROR(VLOOKUP($K630,wiz[[Lanes]:[Min FRQT Load Check Lane]],5,FALSE),"n/a")</f>
        <v>n/a</v>
      </c>
      <c r="P630" s="17" t="str">
        <f>IFERROR(VLOOKUP($K630,wiz[[Lanes]:[Min FRQT Load Check Lane]],6,FALSE),"n/a")</f>
        <v>n/a</v>
      </c>
      <c r="Q630" s="17" t="str">
        <f>IFERROR(VLOOKUP($K630,wiz[[Lanes]:[Min FRQT Load Check Lane]],7,FALSE),"n/a")</f>
        <v>n/a</v>
      </c>
      <c r="R630" s="17" t="str">
        <f>IFERROR(VLOOKUP($K630,wiz[[Lanes]:[Min FRQT Load Check Lane]],8,FALSE),"n/a")</f>
        <v>n/a</v>
      </c>
      <c r="S630" s="17" t="str">
        <f>IFERROR(VLOOKUP($K630,wiz[[Lanes]:[Min FRQT Load Check Lane]],9,FALSE),"n/a")</f>
        <v>n/a</v>
      </c>
      <c r="T630" s="17" t="str">
        <f>IFERROR(VLOOKUP($K630,wiz[[Lanes]:[Min FRQT Load Check Lane]],10,FALSE),"n/a")</f>
        <v>n/a</v>
      </c>
      <c r="U630" s="17" t="str">
        <f>IFERROR(VLOOKUP($K630,wiz[[Lanes]:[Min FRQT Load Check Lane]],11,FALSE),"n/a")</f>
        <v>n/a</v>
      </c>
      <c r="V630" s="17" t="str">
        <f>IFERROR(VLOOKUP($K630,wiz[[Lanes]:[Min FRQT Load Check Lane]],12,FALSE),"n/a")</f>
        <v>n/a</v>
      </c>
      <c r="W630" s="17" t="str">
        <f>IFERROR(VLOOKUP($K630,wiz[[Lanes]:[Min FRQT Load Check Lane]],13,FALSE),"n/a")</f>
        <v>n/a</v>
      </c>
    </row>
    <row r="631" spans="2:23" x14ac:dyDescent="0.3">
      <c r="B631" s="13" t="s">
        <v>3673</v>
      </c>
      <c r="C631" s="13" t="s">
        <v>3624</v>
      </c>
      <c r="D631" s="13" t="s">
        <v>2548</v>
      </c>
      <c r="E631" s="13" t="s">
        <v>3648</v>
      </c>
      <c r="F631" s="13">
        <v>43025</v>
      </c>
      <c r="G631" s="13" t="s">
        <v>3674</v>
      </c>
      <c r="H631" s="13">
        <v>70807</v>
      </c>
      <c r="I631" s="13">
        <v>3361.6</v>
      </c>
      <c r="J631" s="13" t="str">
        <f>VLOOKUP(D631,'Matched Names'!$A$1:$C$52,3,FALSE)</f>
        <v xml:space="preserve">OWENS CORNING SALES  |   </v>
      </c>
      <c r="K631" t="str">
        <f t="shared" si="9"/>
        <v>OWENS CORNING SALES | 4302570807</v>
      </c>
      <c r="L631" s="17" t="str">
        <f>IFERROR(VLOOKUP($K631,wiz[[Lanes]:[Min FRQT Load Check Lane]],2,FALSE),"n/a")</f>
        <v>n/a</v>
      </c>
      <c r="M631" s="17" t="str">
        <f>IFERROR(VLOOKUP($K631,wiz[[Lanes]:[Min FRQT Load Check Lane]],3,FALSE),"n/a")</f>
        <v>n/a</v>
      </c>
      <c r="N631" s="17" t="str">
        <f>IFERROR(VLOOKUP($K631,wiz[[Lanes]:[Min FRQT Load Check Lane]],4,FALSE),"n/a")</f>
        <v>n/a</v>
      </c>
      <c r="O631" s="17" t="str">
        <f>IFERROR(VLOOKUP($K631,wiz[[Lanes]:[Min FRQT Load Check Lane]],5,FALSE),"n/a")</f>
        <v>n/a</v>
      </c>
      <c r="P631" s="17" t="str">
        <f>IFERROR(VLOOKUP($K631,wiz[[Lanes]:[Min FRQT Load Check Lane]],6,FALSE),"n/a")</f>
        <v>n/a</v>
      </c>
      <c r="Q631" s="17" t="str">
        <f>IFERROR(VLOOKUP($K631,wiz[[Lanes]:[Min FRQT Load Check Lane]],7,FALSE),"n/a")</f>
        <v>n/a</v>
      </c>
      <c r="R631" s="17" t="str">
        <f>IFERROR(VLOOKUP($K631,wiz[[Lanes]:[Min FRQT Load Check Lane]],8,FALSE),"n/a")</f>
        <v>n/a</v>
      </c>
      <c r="S631" s="17" t="str">
        <f>IFERROR(VLOOKUP($K631,wiz[[Lanes]:[Min FRQT Load Check Lane]],9,FALSE),"n/a")</f>
        <v>n/a</v>
      </c>
      <c r="T631" s="17" t="str">
        <f>IFERROR(VLOOKUP($K631,wiz[[Lanes]:[Min FRQT Load Check Lane]],10,FALSE),"n/a")</f>
        <v>n/a</v>
      </c>
      <c r="U631" s="17" t="str">
        <f>IFERROR(VLOOKUP($K631,wiz[[Lanes]:[Min FRQT Load Check Lane]],11,FALSE),"n/a")</f>
        <v>n/a</v>
      </c>
      <c r="V631" s="17" t="str">
        <f>IFERROR(VLOOKUP($K631,wiz[[Lanes]:[Min FRQT Load Check Lane]],12,FALSE),"n/a")</f>
        <v>n/a</v>
      </c>
      <c r="W631" s="17" t="str">
        <f>IFERROR(VLOOKUP($K631,wiz[[Lanes]:[Min FRQT Load Check Lane]],13,FALSE),"n/a")</f>
        <v>n/a</v>
      </c>
    </row>
    <row r="632" spans="2:23" x14ac:dyDescent="0.3">
      <c r="B632" s="13" t="s">
        <v>3675</v>
      </c>
      <c r="C632" s="13" t="s">
        <v>3624</v>
      </c>
      <c r="D632" s="13" t="s">
        <v>2548</v>
      </c>
      <c r="E632" s="13" t="s">
        <v>3648</v>
      </c>
      <c r="F632" s="13">
        <v>43025</v>
      </c>
      <c r="G632" s="13" t="s">
        <v>3676</v>
      </c>
      <c r="H632" s="13">
        <v>33432</v>
      </c>
      <c r="I632" s="13">
        <v>2759.1</v>
      </c>
      <c r="J632" s="13" t="str">
        <f>VLOOKUP(D632,'Matched Names'!$A$1:$C$52,3,FALSE)</f>
        <v xml:space="preserve">OWENS CORNING SALES  |   </v>
      </c>
      <c r="K632" t="str">
        <f t="shared" si="9"/>
        <v>OWENS CORNING SALES | 4302533432</v>
      </c>
      <c r="L632" s="17" t="str">
        <f>IFERROR(VLOOKUP($K632,wiz[[Lanes]:[Min FRQT Load Check Lane]],2,FALSE),"n/a")</f>
        <v>n/a</v>
      </c>
      <c r="M632" s="17" t="str">
        <f>IFERROR(VLOOKUP($K632,wiz[[Lanes]:[Min FRQT Load Check Lane]],3,FALSE),"n/a")</f>
        <v>n/a</v>
      </c>
      <c r="N632" s="17" t="str">
        <f>IFERROR(VLOOKUP($K632,wiz[[Lanes]:[Min FRQT Load Check Lane]],4,FALSE),"n/a")</f>
        <v>n/a</v>
      </c>
      <c r="O632" s="17" t="str">
        <f>IFERROR(VLOOKUP($K632,wiz[[Lanes]:[Min FRQT Load Check Lane]],5,FALSE),"n/a")</f>
        <v>n/a</v>
      </c>
      <c r="P632" s="17" t="str">
        <f>IFERROR(VLOOKUP($K632,wiz[[Lanes]:[Min FRQT Load Check Lane]],6,FALSE),"n/a")</f>
        <v>n/a</v>
      </c>
      <c r="Q632" s="17" t="str">
        <f>IFERROR(VLOOKUP($K632,wiz[[Lanes]:[Min FRQT Load Check Lane]],7,FALSE),"n/a")</f>
        <v>n/a</v>
      </c>
      <c r="R632" s="17" t="str">
        <f>IFERROR(VLOOKUP($K632,wiz[[Lanes]:[Min FRQT Load Check Lane]],8,FALSE),"n/a")</f>
        <v>n/a</v>
      </c>
      <c r="S632" s="17" t="str">
        <f>IFERROR(VLOOKUP($K632,wiz[[Lanes]:[Min FRQT Load Check Lane]],9,FALSE),"n/a")</f>
        <v>n/a</v>
      </c>
      <c r="T632" s="17" t="str">
        <f>IFERROR(VLOOKUP($K632,wiz[[Lanes]:[Min FRQT Load Check Lane]],10,FALSE),"n/a")</f>
        <v>n/a</v>
      </c>
      <c r="U632" s="17" t="str">
        <f>IFERROR(VLOOKUP($K632,wiz[[Lanes]:[Min FRQT Load Check Lane]],11,FALSE),"n/a")</f>
        <v>n/a</v>
      </c>
      <c r="V632" s="17" t="str">
        <f>IFERROR(VLOOKUP($K632,wiz[[Lanes]:[Min FRQT Load Check Lane]],12,FALSE),"n/a")</f>
        <v>n/a</v>
      </c>
      <c r="W632" s="17" t="str">
        <f>IFERROR(VLOOKUP($K632,wiz[[Lanes]:[Min FRQT Load Check Lane]],13,FALSE),"n/a")</f>
        <v>n/a</v>
      </c>
    </row>
    <row r="633" spans="2:23" x14ac:dyDescent="0.3">
      <c r="B633" s="13" t="s">
        <v>3677</v>
      </c>
      <c r="C633" s="13" t="s">
        <v>3624</v>
      </c>
      <c r="D633" s="13" t="s">
        <v>2548</v>
      </c>
      <c r="E633" s="13" t="s">
        <v>3648</v>
      </c>
      <c r="F633" s="13">
        <v>43025</v>
      </c>
      <c r="G633" s="13" t="s">
        <v>3678</v>
      </c>
      <c r="H633" s="13">
        <v>29405</v>
      </c>
      <c r="I633" s="13">
        <v>2379.69</v>
      </c>
      <c r="J633" s="13" t="str">
        <f>VLOOKUP(D633,'Matched Names'!$A$1:$C$52,3,FALSE)</f>
        <v xml:space="preserve">OWENS CORNING SALES  |   </v>
      </c>
      <c r="K633" t="str">
        <f t="shared" si="9"/>
        <v>OWENS CORNING SALES | 4302529405</v>
      </c>
      <c r="L633" s="17" t="str">
        <f>IFERROR(VLOOKUP($K633,wiz[[Lanes]:[Min FRQT Load Check Lane]],2,FALSE),"n/a")</f>
        <v>n/a</v>
      </c>
      <c r="M633" s="17" t="str">
        <f>IFERROR(VLOOKUP($K633,wiz[[Lanes]:[Min FRQT Load Check Lane]],3,FALSE),"n/a")</f>
        <v>n/a</v>
      </c>
      <c r="N633" s="17" t="str">
        <f>IFERROR(VLOOKUP($K633,wiz[[Lanes]:[Min FRQT Load Check Lane]],4,FALSE),"n/a")</f>
        <v>n/a</v>
      </c>
      <c r="O633" s="17" t="str">
        <f>IFERROR(VLOOKUP($K633,wiz[[Lanes]:[Min FRQT Load Check Lane]],5,FALSE),"n/a")</f>
        <v>n/a</v>
      </c>
      <c r="P633" s="17" t="str">
        <f>IFERROR(VLOOKUP($K633,wiz[[Lanes]:[Min FRQT Load Check Lane]],6,FALSE),"n/a")</f>
        <v>n/a</v>
      </c>
      <c r="Q633" s="17" t="str">
        <f>IFERROR(VLOOKUP($K633,wiz[[Lanes]:[Min FRQT Load Check Lane]],7,FALSE),"n/a")</f>
        <v>n/a</v>
      </c>
      <c r="R633" s="17" t="str">
        <f>IFERROR(VLOOKUP($K633,wiz[[Lanes]:[Min FRQT Load Check Lane]],8,FALSE),"n/a")</f>
        <v>n/a</v>
      </c>
      <c r="S633" s="17" t="str">
        <f>IFERROR(VLOOKUP($K633,wiz[[Lanes]:[Min FRQT Load Check Lane]],9,FALSE),"n/a")</f>
        <v>n/a</v>
      </c>
      <c r="T633" s="17" t="str">
        <f>IFERROR(VLOOKUP($K633,wiz[[Lanes]:[Min FRQT Load Check Lane]],10,FALSE),"n/a")</f>
        <v>n/a</v>
      </c>
      <c r="U633" s="17" t="str">
        <f>IFERROR(VLOOKUP($K633,wiz[[Lanes]:[Min FRQT Load Check Lane]],11,FALSE),"n/a")</f>
        <v>n/a</v>
      </c>
      <c r="V633" s="17" t="str">
        <f>IFERROR(VLOOKUP($K633,wiz[[Lanes]:[Min FRQT Load Check Lane]],12,FALSE),"n/a")</f>
        <v>n/a</v>
      </c>
      <c r="W633" s="17" t="str">
        <f>IFERROR(VLOOKUP($K633,wiz[[Lanes]:[Min FRQT Load Check Lane]],13,FALSE),"n/a")</f>
        <v>n/a</v>
      </c>
    </row>
    <row r="634" spans="2:23" x14ac:dyDescent="0.3">
      <c r="B634" s="13" t="s">
        <v>3679</v>
      </c>
      <c r="C634" s="13" t="s">
        <v>3624</v>
      </c>
      <c r="D634" s="13" t="s">
        <v>2548</v>
      </c>
      <c r="E634" s="13" t="s">
        <v>3648</v>
      </c>
      <c r="F634" s="13">
        <v>43025</v>
      </c>
      <c r="G634" s="13" t="s">
        <v>3067</v>
      </c>
      <c r="H634" s="13">
        <v>75221</v>
      </c>
      <c r="I634" s="13">
        <v>1874.34</v>
      </c>
      <c r="J634" s="13" t="str">
        <f>VLOOKUP(D634,'Matched Names'!$A$1:$C$52,3,FALSE)</f>
        <v xml:space="preserve">OWENS CORNING SALES  |   </v>
      </c>
      <c r="K634" t="str">
        <f t="shared" si="9"/>
        <v>OWENS CORNING SALES | 4302575221</v>
      </c>
      <c r="L634" s="17" t="str">
        <f>IFERROR(VLOOKUP($K634,wiz[[Lanes]:[Min FRQT Load Check Lane]],2,FALSE),"n/a")</f>
        <v>n/a</v>
      </c>
      <c r="M634" s="17" t="str">
        <f>IFERROR(VLOOKUP($K634,wiz[[Lanes]:[Min FRQT Load Check Lane]],3,FALSE),"n/a")</f>
        <v>n/a</v>
      </c>
      <c r="N634" s="17" t="str">
        <f>IFERROR(VLOOKUP($K634,wiz[[Lanes]:[Min FRQT Load Check Lane]],4,FALSE),"n/a")</f>
        <v>n/a</v>
      </c>
      <c r="O634" s="17" t="str">
        <f>IFERROR(VLOOKUP($K634,wiz[[Lanes]:[Min FRQT Load Check Lane]],5,FALSE),"n/a")</f>
        <v>n/a</v>
      </c>
      <c r="P634" s="17" t="str">
        <f>IFERROR(VLOOKUP($K634,wiz[[Lanes]:[Min FRQT Load Check Lane]],6,FALSE),"n/a")</f>
        <v>n/a</v>
      </c>
      <c r="Q634" s="17" t="str">
        <f>IFERROR(VLOOKUP($K634,wiz[[Lanes]:[Min FRQT Load Check Lane]],7,FALSE),"n/a")</f>
        <v>n/a</v>
      </c>
      <c r="R634" s="17" t="str">
        <f>IFERROR(VLOOKUP($K634,wiz[[Lanes]:[Min FRQT Load Check Lane]],8,FALSE),"n/a")</f>
        <v>n/a</v>
      </c>
      <c r="S634" s="17" t="str">
        <f>IFERROR(VLOOKUP($K634,wiz[[Lanes]:[Min FRQT Load Check Lane]],9,FALSE),"n/a")</f>
        <v>n/a</v>
      </c>
      <c r="T634" s="17" t="str">
        <f>IFERROR(VLOOKUP($K634,wiz[[Lanes]:[Min FRQT Load Check Lane]],10,FALSE),"n/a")</f>
        <v>n/a</v>
      </c>
      <c r="U634" s="17" t="str">
        <f>IFERROR(VLOOKUP($K634,wiz[[Lanes]:[Min FRQT Load Check Lane]],11,FALSE),"n/a")</f>
        <v>n/a</v>
      </c>
      <c r="V634" s="17" t="str">
        <f>IFERROR(VLOOKUP($K634,wiz[[Lanes]:[Min FRQT Load Check Lane]],12,FALSE),"n/a")</f>
        <v>n/a</v>
      </c>
      <c r="W634" s="17" t="str">
        <f>IFERROR(VLOOKUP($K634,wiz[[Lanes]:[Min FRQT Load Check Lane]],13,FALSE),"n/a")</f>
        <v>n/a</v>
      </c>
    </row>
    <row r="635" spans="2:23" x14ac:dyDescent="0.3">
      <c r="B635" s="13" t="s">
        <v>3679</v>
      </c>
      <c r="C635" s="13" t="s">
        <v>3624</v>
      </c>
      <c r="D635" s="13" t="s">
        <v>2548</v>
      </c>
      <c r="E635" s="13" t="s">
        <v>3648</v>
      </c>
      <c r="F635" s="13">
        <v>43025</v>
      </c>
      <c r="G635" s="13" t="s">
        <v>3067</v>
      </c>
      <c r="H635" s="13">
        <v>75247</v>
      </c>
      <c r="I635" s="13">
        <v>1874.34</v>
      </c>
      <c r="J635" s="13" t="str">
        <f>VLOOKUP(D635,'Matched Names'!$A$1:$C$52,3,FALSE)</f>
        <v xml:space="preserve">OWENS CORNING SALES  |   </v>
      </c>
      <c r="K635" t="str">
        <f t="shared" si="9"/>
        <v>OWENS CORNING SALES | 4302575247</v>
      </c>
      <c r="L635" s="17" t="str">
        <f>IFERROR(VLOOKUP($K635,wiz[[Lanes]:[Min FRQT Load Check Lane]],2,FALSE),"n/a")</f>
        <v>n/a</v>
      </c>
      <c r="M635" s="17" t="str">
        <f>IFERROR(VLOOKUP($K635,wiz[[Lanes]:[Min FRQT Load Check Lane]],3,FALSE),"n/a")</f>
        <v>n/a</v>
      </c>
      <c r="N635" s="17" t="str">
        <f>IFERROR(VLOOKUP($K635,wiz[[Lanes]:[Min FRQT Load Check Lane]],4,FALSE),"n/a")</f>
        <v>n/a</v>
      </c>
      <c r="O635" s="17" t="str">
        <f>IFERROR(VLOOKUP($K635,wiz[[Lanes]:[Min FRQT Load Check Lane]],5,FALSE),"n/a")</f>
        <v>n/a</v>
      </c>
      <c r="P635" s="17" t="str">
        <f>IFERROR(VLOOKUP($K635,wiz[[Lanes]:[Min FRQT Load Check Lane]],6,FALSE),"n/a")</f>
        <v>n/a</v>
      </c>
      <c r="Q635" s="17" t="str">
        <f>IFERROR(VLOOKUP($K635,wiz[[Lanes]:[Min FRQT Load Check Lane]],7,FALSE),"n/a")</f>
        <v>n/a</v>
      </c>
      <c r="R635" s="17" t="str">
        <f>IFERROR(VLOOKUP($K635,wiz[[Lanes]:[Min FRQT Load Check Lane]],8,FALSE),"n/a")</f>
        <v>n/a</v>
      </c>
      <c r="S635" s="17" t="str">
        <f>IFERROR(VLOOKUP($K635,wiz[[Lanes]:[Min FRQT Load Check Lane]],9,FALSE),"n/a")</f>
        <v>n/a</v>
      </c>
      <c r="T635" s="17" t="str">
        <f>IFERROR(VLOOKUP($K635,wiz[[Lanes]:[Min FRQT Load Check Lane]],10,FALSE),"n/a")</f>
        <v>n/a</v>
      </c>
      <c r="U635" s="17" t="str">
        <f>IFERROR(VLOOKUP($K635,wiz[[Lanes]:[Min FRQT Load Check Lane]],11,FALSE),"n/a")</f>
        <v>n/a</v>
      </c>
      <c r="V635" s="17" t="str">
        <f>IFERROR(VLOOKUP($K635,wiz[[Lanes]:[Min FRQT Load Check Lane]],12,FALSE),"n/a")</f>
        <v>n/a</v>
      </c>
      <c r="W635" s="17" t="str">
        <f>IFERROR(VLOOKUP($K635,wiz[[Lanes]:[Min FRQT Load Check Lane]],13,FALSE),"n/a")</f>
        <v>n/a</v>
      </c>
    </row>
    <row r="636" spans="2:23" x14ac:dyDescent="0.3">
      <c r="B636" s="13" t="s">
        <v>3680</v>
      </c>
      <c r="C636" s="13" t="s">
        <v>3624</v>
      </c>
      <c r="D636" s="13" t="s">
        <v>2548</v>
      </c>
      <c r="E636" s="13" t="s">
        <v>3648</v>
      </c>
      <c r="F636" s="13">
        <v>43025</v>
      </c>
      <c r="G636" s="13" t="s">
        <v>3681</v>
      </c>
      <c r="H636" s="13">
        <v>30034</v>
      </c>
      <c r="I636" s="13">
        <v>2052.96</v>
      </c>
      <c r="J636" s="13" t="str">
        <f>VLOOKUP(D636,'Matched Names'!$A$1:$C$52,3,FALSE)</f>
        <v xml:space="preserve">OWENS CORNING SALES  |   </v>
      </c>
      <c r="K636" t="str">
        <f t="shared" si="9"/>
        <v>OWENS CORNING SALES | 4302530034</v>
      </c>
      <c r="L636" s="17" t="str">
        <f>IFERROR(VLOOKUP($K636,wiz[[Lanes]:[Min FRQT Load Check Lane]],2,FALSE),"n/a")</f>
        <v>n/a</v>
      </c>
      <c r="M636" s="17" t="str">
        <f>IFERROR(VLOOKUP($K636,wiz[[Lanes]:[Min FRQT Load Check Lane]],3,FALSE),"n/a")</f>
        <v>n/a</v>
      </c>
      <c r="N636" s="17" t="str">
        <f>IFERROR(VLOOKUP($K636,wiz[[Lanes]:[Min FRQT Load Check Lane]],4,FALSE),"n/a")</f>
        <v>n/a</v>
      </c>
      <c r="O636" s="17" t="str">
        <f>IFERROR(VLOOKUP($K636,wiz[[Lanes]:[Min FRQT Load Check Lane]],5,FALSE),"n/a")</f>
        <v>n/a</v>
      </c>
      <c r="P636" s="17" t="str">
        <f>IFERROR(VLOOKUP($K636,wiz[[Lanes]:[Min FRQT Load Check Lane]],6,FALSE),"n/a")</f>
        <v>n/a</v>
      </c>
      <c r="Q636" s="17" t="str">
        <f>IFERROR(VLOOKUP($K636,wiz[[Lanes]:[Min FRQT Load Check Lane]],7,FALSE),"n/a")</f>
        <v>n/a</v>
      </c>
      <c r="R636" s="17" t="str">
        <f>IFERROR(VLOOKUP($K636,wiz[[Lanes]:[Min FRQT Load Check Lane]],8,FALSE),"n/a")</f>
        <v>n/a</v>
      </c>
      <c r="S636" s="17" t="str">
        <f>IFERROR(VLOOKUP($K636,wiz[[Lanes]:[Min FRQT Load Check Lane]],9,FALSE),"n/a")</f>
        <v>n/a</v>
      </c>
      <c r="T636" s="17" t="str">
        <f>IFERROR(VLOOKUP($K636,wiz[[Lanes]:[Min FRQT Load Check Lane]],10,FALSE),"n/a")</f>
        <v>n/a</v>
      </c>
      <c r="U636" s="17" t="str">
        <f>IFERROR(VLOOKUP($K636,wiz[[Lanes]:[Min FRQT Load Check Lane]],11,FALSE),"n/a")</f>
        <v>n/a</v>
      </c>
      <c r="V636" s="17" t="str">
        <f>IFERROR(VLOOKUP($K636,wiz[[Lanes]:[Min FRQT Load Check Lane]],12,FALSE),"n/a")</f>
        <v>n/a</v>
      </c>
      <c r="W636" s="17" t="str">
        <f>IFERROR(VLOOKUP($K636,wiz[[Lanes]:[Min FRQT Load Check Lane]],13,FALSE),"n/a")</f>
        <v>n/a</v>
      </c>
    </row>
    <row r="637" spans="2:23" x14ac:dyDescent="0.3">
      <c r="B637" s="13" t="s">
        <v>3682</v>
      </c>
      <c r="C637" s="13" t="s">
        <v>3624</v>
      </c>
      <c r="D637" s="13" t="s">
        <v>2548</v>
      </c>
      <c r="E637" s="13" t="s">
        <v>3648</v>
      </c>
      <c r="F637" s="13">
        <v>43025</v>
      </c>
      <c r="G637" s="13" t="s">
        <v>3683</v>
      </c>
      <c r="H637" s="13">
        <v>30340</v>
      </c>
      <c r="I637" s="13">
        <v>1019.2</v>
      </c>
      <c r="J637" s="13" t="str">
        <f>VLOOKUP(D637,'Matched Names'!$A$1:$C$52,3,FALSE)</f>
        <v xml:space="preserve">OWENS CORNING SALES  |   </v>
      </c>
      <c r="K637" t="str">
        <f t="shared" si="9"/>
        <v>OWENS CORNING SALES | 4302530340</v>
      </c>
      <c r="L637" s="17" t="str">
        <f>IFERROR(VLOOKUP($K637,wiz[[Lanes]:[Min FRQT Load Check Lane]],2,FALSE),"n/a")</f>
        <v>n/a</v>
      </c>
      <c r="M637" s="17" t="str">
        <f>IFERROR(VLOOKUP($K637,wiz[[Lanes]:[Min FRQT Load Check Lane]],3,FALSE),"n/a")</f>
        <v>n/a</v>
      </c>
      <c r="N637" s="17" t="str">
        <f>IFERROR(VLOOKUP($K637,wiz[[Lanes]:[Min FRQT Load Check Lane]],4,FALSE),"n/a")</f>
        <v>n/a</v>
      </c>
      <c r="O637" s="17" t="str">
        <f>IFERROR(VLOOKUP($K637,wiz[[Lanes]:[Min FRQT Load Check Lane]],5,FALSE),"n/a")</f>
        <v>n/a</v>
      </c>
      <c r="P637" s="17" t="str">
        <f>IFERROR(VLOOKUP($K637,wiz[[Lanes]:[Min FRQT Load Check Lane]],6,FALSE),"n/a")</f>
        <v>n/a</v>
      </c>
      <c r="Q637" s="17" t="str">
        <f>IFERROR(VLOOKUP($K637,wiz[[Lanes]:[Min FRQT Load Check Lane]],7,FALSE),"n/a")</f>
        <v>n/a</v>
      </c>
      <c r="R637" s="17" t="str">
        <f>IFERROR(VLOOKUP($K637,wiz[[Lanes]:[Min FRQT Load Check Lane]],8,FALSE),"n/a")</f>
        <v>n/a</v>
      </c>
      <c r="S637" s="17" t="str">
        <f>IFERROR(VLOOKUP($K637,wiz[[Lanes]:[Min FRQT Load Check Lane]],9,FALSE),"n/a")</f>
        <v>n/a</v>
      </c>
      <c r="T637" s="17" t="str">
        <f>IFERROR(VLOOKUP($K637,wiz[[Lanes]:[Min FRQT Load Check Lane]],10,FALSE),"n/a")</f>
        <v>n/a</v>
      </c>
      <c r="U637" s="17" t="str">
        <f>IFERROR(VLOOKUP($K637,wiz[[Lanes]:[Min FRQT Load Check Lane]],11,FALSE),"n/a")</f>
        <v>n/a</v>
      </c>
      <c r="V637" s="17" t="str">
        <f>IFERROR(VLOOKUP($K637,wiz[[Lanes]:[Min FRQT Load Check Lane]],12,FALSE),"n/a")</f>
        <v>n/a</v>
      </c>
      <c r="W637" s="17" t="str">
        <f>IFERROR(VLOOKUP($K637,wiz[[Lanes]:[Min FRQT Load Check Lane]],13,FALSE),"n/a")</f>
        <v>n/a</v>
      </c>
    </row>
    <row r="638" spans="2:23" x14ac:dyDescent="0.3">
      <c r="B638" s="13" t="s">
        <v>3684</v>
      </c>
      <c r="C638" s="13" t="s">
        <v>3624</v>
      </c>
      <c r="D638" s="13" t="s">
        <v>2548</v>
      </c>
      <c r="E638" s="13" t="s">
        <v>3648</v>
      </c>
      <c r="F638" s="13">
        <v>43025</v>
      </c>
      <c r="G638" s="13" t="s">
        <v>3235</v>
      </c>
      <c r="H638" s="13">
        <v>77041</v>
      </c>
      <c r="I638" s="13">
        <v>2033.5</v>
      </c>
      <c r="J638" s="13" t="str">
        <f>VLOOKUP(D638,'Matched Names'!$A$1:$C$52,3,FALSE)</f>
        <v xml:space="preserve">OWENS CORNING SALES  |   </v>
      </c>
      <c r="K638" t="str">
        <f t="shared" si="9"/>
        <v>OWENS CORNING SALES | 4302577041</v>
      </c>
      <c r="L638" s="17" t="str">
        <f>IFERROR(VLOOKUP($K638,wiz[[Lanes]:[Min FRQT Load Check Lane]],2,FALSE),"n/a")</f>
        <v>n/a</v>
      </c>
      <c r="M638" s="17" t="str">
        <f>IFERROR(VLOOKUP($K638,wiz[[Lanes]:[Min FRQT Load Check Lane]],3,FALSE),"n/a")</f>
        <v>n/a</v>
      </c>
      <c r="N638" s="17" t="str">
        <f>IFERROR(VLOOKUP($K638,wiz[[Lanes]:[Min FRQT Load Check Lane]],4,FALSE),"n/a")</f>
        <v>n/a</v>
      </c>
      <c r="O638" s="17" t="str">
        <f>IFERROR(VLOOKUP($K638,wiz[[Lanes]:[Min FRQT Load Check Lane]],5,FALSE),"n/a")</f>
        <v>n/a</v>
      </c>
      <c r="P638" s="17" t="str">
        <f>IFERROR(VLOOKUP($K638,wiz[[Lanes]:[Min FRQT Load Check Lane]],6,FALSE),"n/a")</f>
        <v>n/a</v>
      </c>
      <c r="Q638" s="17" t="str">
        <f>IFERROR(VLOOKUP($K638,wiz[[Lanes]:[Min FRQT Load Check Lane]],7,FALSE),"n/a")</f>
        <v>n/a</v>
      </c>
      <c r="R638" s="17" t="str">
        <f>IFERROR(VLOOKUP($K638,wiz[[Lanes]:[Min FRQT Load Check Lane]],8,FALSE),"n/a")</f>
        <v>n/a</v>
      </c>
      <c r="S638" s="17" t="str">
        <f>IFERROR(VLOOKUP($K638,wiz[[Lanes]:[Min FRQT Load Check Lane]],9,FALSE),"n/a")</f>
        <v>n/a</v>
      </c>
      <c r="T638" s="17" t="str">
        <f>IFERROR(VLOOKUP($K638,wiz[[Lanes]:[Min FRQT Load Check Lane]],10,FALSE),"n/a")</f>
        <v>n/a</v>
      </c>
      <c r="U638" s="17" t="str">
        <f>IFERROR(VLOOKUP($K638,wiz[[Lanes]:[Min FRQT Load Check Lane]],11,FALSE),"n/a")</f>
        <v>n/a</v>
      </c>
      <c r="V638" s="17" t="str">
        <f>IFERROR(VLOOKUP($K638,wiz[[Lanes]:[Min FRQT Load Check Lane]],12,FALSE),"n/a")</f>
        <v>n/a</v>
      </c>
      <c r="W638" s="17" t="str">
        <f>IFERROR(VLOOKUP($K638,wiz[[Lanes]:[Min FRQT Load Check Lane]],13,FALSE),"n/a")</f>
        <v>n/a</v>
      </c>
    </row>
    <row r="639" spans="2:23" x14ac:dyDescent="0.3">
      <c r="B639" s="13" t="s">
        <v>3684</v>
      </c>
      <c r="C639" s="13" t="s">
        <v>3624</v>
      </c>
      <c r="D639" s="13" t="s">
        <v>2548</v>
      </c>
      <c r="E639" s="13" t="s">
        <v>3648</v>
      </c>
      <c r="F639" s="13">
        <v>43025</v>
      </c>
      <c r="G639" s="13" t="s">
        <v>3235</v>
      </c>
      <c r="H639" s="13">
        <v>77040</v>
      </c>
      <c r="I639" s="13">
        <v>2033.5</v>
      </c>
      <c r="J639" s="13" t="str">
        <f>VLOOKUP(D639,'Matched Names'!$A$1:$C$52,3,FALSE)</f>
        <v xml:space="preserve">OWENS CORNING SALES  |   </v>
      </c>
      <c r="K639" t="str">
        <f t="shared" si="9"/>
        <v>OWENS CORNING SALES | 4302577040</v>
      </c>
      <c r="L639" s="17" t="str">
        <f>IFERROR(VLOOKUP($K639,wiz[[Lanes]:[Min FRQT Load Check Lane]],2,FALSE),"n/a")</f>
        <v>n/a</v>
      </c>
      <c r="M639" s="17" t="str">
        <f>IFERROR(VLOOKUP($K639,wiz[[Lanes]:[Min FRQT Load Check Lane]],3,FALSE),"n/a")</f>
        <v>n/a</v>
      </c>
      <c r="N639" s="17" t="str">
        <f>IFERROR(VLOOKUP($K639,wiz[[Lanes]:[Min FRQT Load Check Lane]],4,FALSE),"n/a")</f>
        <v>n/a</v>
      </c>
      <c r="O639" s="17" t="str">
        <f>IFERROR(VLOOKUP($K639,wiz[[Lanes]:[Min FRQT Load Check Lane]],5,FALSE),"n/a")</f>
        <v>n/a</v>
      </c>
      <c r="P639" s="17" t="str">
        <f>IFERROR(VLOOKUP($K639,wiz[[Lanes]:[Min FRQT Load Check Lane]],6,FALSE),"n/a")</f>
        <v>n/a</v>
      </c>
      <c r="Q639" s="17" t="str">
        <f>IFERROR(VLOOKUP($K639,wiz[[Lanes]:[Min FRQT Load Check Lane]],7,FALSE),"n/a")</f>
        <v>n/a</v>
      </c>
      <c r="R639" s="17" t="str">
        <f>IFERROR(VLOOKUP($K639,wiz[[Lanes]:[Min FRQT Load Check Lane]],8,FALSE),"n/a")</f>
        <v>n/a</v>
      </c>
      <c r="S639" s="17" t="str">
        <f>IFERROR(VLOOKUP($K639,wiz[[Lanes]:[Min FRQT Load Check Lane]],9,FALSE),"n/a")</f>
        <v>n/a</v>
      </c>
      <c r="T639" s="17" t="str">
        <f>IFERROR(VLOOKUP($K639,wiz[[Lanes]:[Min FRQT Load Check Lane]],10,FALSE),"n/a")</f>
        <v>n/a</v>
      </c>
      <c r="U639" s="17" t="str">
        <f>IFERROR(VLOOKUP($K639,wiz[[Lanes]:[Min FRQT Load Check Lane]],11,FALSE),"n/a")</f>
        <v>n/a</v>
      </c>
      <c r="V639" s="17" t="str">
        <f>IFERROR(VLOOKUP($K639,wiz[[Lanes]:[Min FRQT Load Check Lane]],12,FALSE),"n/a")</f>
        <v>n/a</v>
      </c>
      <c r="W639" s="17" t="str">
        <f>IFERROR(VLOOKUP($K639,wiz[[Lanes]:[Min FRQT Load Check Lane]],13,FALSE),"n/a")</f>
        <v>n/a</v>
      </c>
    </row>
    <row r="640" spans="2:23" x14ac:dyDescent="0.3">
      <c r="B640" s="13" t="s">
        <v>3684</v>
      </c>
      <c r="C640" s="13" t="s">
        <v>3624</v>
      </c>
      <c r="D640" s="13" t="s">
        <v>2548</v>
      </c>
      <c r="E640" s="13" t="s">
        <v>3648</v>
      </c>
      <c r="F640" s="13">
        <v>43025</v>
      </c>
      <c r="G640" s="13" t="s">
        <v>3235</v>
      </c>
      <c r="H640" s="13">
        <v>77011</v>
      </c>
      <c r="I640" s="13">
        <v>2033.5</v>
      </c>
      <c r="J640" s="13" t="str">
        <f>VLOOKUP(D640,'Matched Names'!$A$1:$C$52,3,FALSE)</f>
        <v xml:space="preserve">OWENS CORNING SALES  |   </v>
      </c>
      <c r="K640" t="str">
        <f t="shared" si="9"/>
        <v>OWENS CORNING SALES | 4302577011</v>
      </c>
      <c r="L640" s="17" t="str">
        <f>IFERROR(VLOOKUP($K640,wiz[[Lanes]:[Min FRQT Load Check Lane]],2,FALSE),"n/a")</f>
        <v>n/a</v>
      </c>
      <c r="M640" s="17" t="str">
        <f>IFERROR(VLOOKUP($K640,wiz[[Lanes]:[Min FRQT Load Check Lane]],3,FALSE),"n/a")</f>
        <v>n/a</v>
      </c>
      <c r="N640" s="17" t="str">
        <f>IFERROR(VLOOKUP($K640,wiz[[Lanes]:[Min FRQT Load Check Lane]],4,FALSE),"n/a")</f>
        <v>n/a</v>
      </c>
      <c r="O640" s="17" t="str">
        <f>IFERROR(VLOOKUP($K640,wiz[[Lanes]:[Min FRQT Load Check Lane]],5,FALSE),"n/a")</f>
        <v>n/a</v>
      </c>
      <c r="P640" s="17" t="str">
        <f>IFERROR(VLOOKUP($K640,wiz[[Lanes]:[Min FRQT Load Check Lane]],6,FALSE),"n/a")</f>
        <v>n/a</v>
      </c>
      <c r="Q640" s="17" t="str">
        <f>IFERROR(VLOOKUP($K640,wiz[[Lanes]:[Min FRQT Load Check Lane]],7,FALSE),"n/a")</f>
        <v>n/a</v>
      </c>
      <c r="R640" s="17" t="str">
        <f>IFERROR(VLOOKUP($K640,wiz[[Lanes]:[Min FRQT Load Check Lane]],8,FALSE),"n/a")</f>
        <v>n/a</v>
      </c>
      <c r="S640" s="17" t="str">
        <f>IFERROR(VLOOKUP($K640,wiz[[Lanes]:[Min FRQT Load Check Lane]],9,FALSE),"n/a")</f>
        <v>n/a</v>
      </c>
      <c r="T640" s="17" t="str">
        <f>IFERROR(VLOOKUP($K640,wiz[[Lanes]:[Min FRQT Load Check Lane]],10,FALSE),"n/a")</f>
        <v>n/a</v>
      </c>
      <c r="U640" s="17" t="str">
        <f>IFERROR(VLOOKUP($K640,wiz[[Lanes]:[Min FRQT Load Check Lane]],11,FALSE),"n/a")</f>
        <v>n/a</v>
      </c>
      <c r="V640" s="17" t="str">
        <f>IFERROR(VLOOKUP($K640,wiz[[Lanes]:[Min FRQT Load Check Lane]],12,FALSE),"n/a")</f>
        <v>n/a</v>
      </c>
      <c r="W640" s="17" t="str">
        <f>IFERROR(VLOOKUP($K640,wiz[[Lanes]:[Min FRQT Load Check Lane]],13,FALSE),"n/a")</f>
        <v>n/a</v>
      </c>
    </row>
    <row r="641" spans="2:23" x14ac:dyDescent="0.3">
      <c r="B641" s="13" t="s">
        <v>3685</v>
      </c>
      <c r="C641" s="13" t="s">
        <v>3624</v>
      </c>
      <c r="D641" s="13" t="s">
        <v>2548</v>
      </c>
      <c r="E641" s="13" t="s">
        <v>3648</v>
      </c>
      <c r="F641" s="13">
        <v>43025</v>
      </c>
      <c r="G641" s="13" t="s">
        <v>3274</v>
      </c>
      <c r="H641" s="13">
        <v>66115</v>
      </c>
      <c r="I641" s="13">
        <v>12695.76</v>
      </c>
      <c r="J641" s="13" t="str">
        <f>VLOOKUP(D641,'Matched Names'!$A$1:$C$52,3,FALSE)</f>
        <v xml:space="preserve">OWENS CORNING SALES  |   </v>
      </c>
      <c r="K641" t="str">
        <f t="shared" si="9"/>
        <v>OWENS CORNING SALES | 4302566115</v>
      </c>
      <c r="L641" s="17" t="str">
        <f>IFERROR(VLOOKUP($K641,wiz[[Lanes]:[Min FRQT Load Check Lane]],2,FALSE),"n/a")</f>
        <v>n/a</v>
      </c>
      <c r="M641" s="17" t="str">
        <f>IFERROR(VLOOKUP($K641,wiz[[Lanes]:[Min FRQT Load Check Lane]],3,FALSE),"n/a")</f>
        <v>n/a</v>
      </c>
      <c r="N641" s="17" t="str">
        <f>IFERROR(VLOOKUP($K641,wiz[[Lanes]:[Min FRQT Load Check Lane]],4,FALSE),"n/a")</f>
        <v>n/a</v>
      </c>
      <c r="O641" s="17" t="str">
        <f>IFERROR(VLOOKUP($K641,wiz[[Lanes]:[Min FRQT Load Check Lane]],5,FALSE),"n/a")</f>
        <v>n/a</v>
      </c>
      <c r="P641" s="17" t="str">
        <f>IFERROR(VLOOKUP($K641,wiz[[Lanes]:[Min FRQT Load Check Lane]],6,FALSE),"n/a")</f>
        <v>n/a</v>
      </c>
      <c r="Q641" s="17" t="str">
        <f>IFERROR(VLOOKUP($K641,wiz[[Lanes]:[Min FRQT Load Check Lane]],7,FALSE),"n/a")</f>
        <v>n/a</v>
      </c>
      <c r="R641" s="17" t="str">
        <f>IFERROR(VLOOKUP($K641,wiz[[Lanes]:[Min FRQT Load Check Lane]],8,FALSE),"n/a")</f>
        <v>n/a</v>
      </c>
      <c r="S641" s="17" t="str">
        <f>IFERROR(VLOOKUP($K641,wiz[[Lanes]:[Min FRQT Load Check Lane]],9,FALSE),"n/a")</f>
        <v>n/a</v>
      </c>
      <c r="T641" s="17" t="str">
        <f>IFERROR(VLOOKUP($K641,wiz[[Lanes]:[Min FRQT Load Check Lane]],10,FALSE),"n/a")</f>
        <v>n/a</v>
      </c>
      <c r="U641" s="17" t="str">
        <f>IFERROR(VLOOKUP($K641,wiz[[Lanes]:[Min FRQT Load Check Lane]],11,FALSE),"n/a")</f>
        <v>n/a</v>
      </c>
      <c r="V641" s="17" t="str">
        <f>IFERROR(VLOOKUP($K641,wiz[[Lanes]:[Min FRQT Load Check Lane]],12,FALSE),"n/a")</f>
        <v>n/a</v>
      </c>
      <c r="W641" s="17" t="str">
        <f>IFERROR(VLOOKUP($K641,wiz[[Lanes]:[Min FRQT Load Check Lane]],13,FALSE),"n/a")</f>
        <v>n/a</v>
      </c>
    </row>
    <row r="642" spans="2:23" x14ac:dyDescent="0.3">
      <c r="B642" s="13" t="s">
        <v>3686</v>
      </c>
      <c r="C642" s="13" t="s">
        <v>3624</v>
      </c>
      <c r="D642" s="13" t="s">
        <v>2548</v>
      </c>
      <c r="E642" s="13" t="s">
        <v>3648</v>
      </c>
      <c r="F642" s="13">
        <v>43025</v>
      </c>
      <c r="G642" s="13" t="s">
        <v>2635</v>
      </c>
      <c r="H642" s="13">
        <v>38118</v>
      </c>
      <c r="I642" s="13">
        <v>931.55</v>
      </c>
      <c r="J642" s="13" t="str">
        <f>VLOOKUP(D642,'Matched Names'!$A$1:$C$52,3,FALSE)</f>
        <v xml:space="preserve">OWENS CORNING SALES  |   </v>
      </c>
      <c r="K642" t="str">
        <f t="shared" si="9"/>
        <v>OWENS CORNING SALES | 4302538118</v>
      </c>
      <c r="L642" s="17" t="str">
        <f>IFERROR(VLOOKUP($K642,wiz[[Lanes]:[Min FRQT Load Check Lane]],2,FALSE),"n/a")</f>
        <v>n/a</v>
      </c>
      <c r="M642" s="17" t="str">
        <f>IFERROR(VLOOKUP($K642,wiz[[Lanes]:[Min FRQT Load Check Lane]],3,FALSE),"n/a")</f>
        <v>n/a</v>
      </c>
      <c r="N642" s="17" t="str">
        <f>IFERROR(VLOOKUP($K642,wiz[[Lanes]:[Min FRQT Load Check Lane]],4,FALSE),"n/a")</f>
        <v>n/a</v>
      </c>
      <c r="O642" s="17" t="str">
        <f>IFERROR(VLOOKUP($K642,wiz[[Lanes]:[Min FRQT Load Check Lane]],5,FALSE),"n/a")</f>
        <v>n/a</v>
      </c>
      <c r="P642" s="17" t="str">
        <f>IFERROR(VLOOKUP($K642,wiz[[Lanes]:[Min FRQT Load Check Lane]],6,FALSE),"n/a")</f>
        <v>n/a</v>
      </c>
      <c r="Q642" s="17" t="str">
        <f>IFERROR(VLOOKUP($K642,wiz[[Lanes]:[Min FRQT Load Check Lane]],7,FALSE),"n/a")</f>
        <v>n/a</v>
      </c>
      <c r="R642" s="17" t="str">
        <f>IFERROR(VLOOKUP($K642,wiz[[Lanes]:[Min FRQT Load Check Lane]],8,FALSE),"n/a")</f>
        <v>n/a</v>
      </c>
      <c r="S642" s="17" t="str">
        <f>IFERROR(VLOOKUP($K642,wiz[[Lanes]:[Min FRQT Load Check Lane]],9,FALSE),"n/a")</f>
        <v>n/a</v>
      </c>
      <c r="T642" s="17" t="str">
        <f>IFERROR(VLOOKUP($K642,wiz[[Lanes]:[Min FRQT Load Check Lane]],10,FALSE),"n/a")</f>
        <v>n/a</v>
      </c>
      <c r="U642" s="17" t="str">
        <f>IFERROR(VLOOKUP($K642,wiz[[Lanes]:[Min FRQT Load Check Lane]],11,FALSE),"n/a")</f>
        <v>n/a</v>
      </c>
      <c r="V642" s="17" t="str">
        <f>IFERROR(VLOOKUP($K642,wiz[[Lanes]:[Min FRQT Load Check Lane]],12,FALSE),"n/a")</f>
        <v>n/a</v>
      </c>
      <c r="W642" s="17" t="str">
        <f>IFERROR(VLOOKUP($K642,wiz[[Lanes]:[Min FRQT Load Check Lane]],13,FALSE),"n/a")</f>
        <v>n/a</v>
      </c>
    </row>
    <row r="643" spans="2:23" x14ac:dyDescent="0.3">
      <c r="B643" s="13" t="s">
        <v>3686</v>
      </c>
      <c r="C643" s="13" t="s">
        <v>3624</v>
      </c>
      <c r="D643" s="13" t="s">
        <v>2548</v>
      </c>
      <c r="E643" s="13" t="s">
        <v>3648</v>
      </c>
      <c r="F643" s="13">
        <v>43025</v>
      </c>
      <c r="G643" s="13" t="s">
        <v>2635</v>
      </c>
      <c r="H643" s="13">
        <v>38115</v>
      </c>
      <c r="I643" s="13">
        <v>1863.1</v>
      </c>
      <c r="J643" s="13" t="str">
        <f>VLOOKUP(D643,'Matched Names'!$A$1:$C$52,3,FALSE)</f>
        <v xml:space="preserve">OWENS CORNING SALES  |   </v>
      </c>
      <c r="K643" t="str">
        <f t="shared" ref="K643:K706" si="10">TRIM(CONCATENATE(J643,F643,H643))</f>
        <v>OWENS CORNING SALES | 4302538115</v>
      </c>
      <c r="L643" s="17" t="str">
        <f>IFERROR(VLOOKUP($K643,wiz[[Lanes]:[Min FRQT Load Check Lane]],2,FALSE),"n/a")</f>
        <v>n/a</v>
      </c>
      <c r="M643" s="17" t="str">
        <f>IFERROR(VLOOKUP($K643,wiz[[Lanes]:[Min FRQT Load Check Lane]],3,FALSE),"n/a")</f>
        <v>n/a</v>
      </c>
      <c r="N643" s="17" t="str">
        <f>IFERROR(VLOOKUP($K643,wiz[[Lanes]:[Min FRQT Load Check Lane]],4,FALSE),"n/a")</f>
        <v>n/a</v>
      </c>
      <c r="O643" s="17" t="str">
        <f>IFERROR(VLOOKUP($K643,wiz[[Lanes]:[Min FRQT Load Check Lane]],5,FALSE),"n/a")</f>
        <v>n/a</v>
      </c>
      <c r="P643" s="17" t="str">
        <f>IFERROR(VLOOKUP($K643,wiz[[Lanes]:[Min FRQT Load Check Lane]],6,FALSE),"n/a")</f>
        <v>n/a</v>
      </c>
      <c r="Q643" s="17" t="str">
        <f>IFERROR(VLOOKUP($K643,wiz[[Lanes]:[Min FRQT Load Check Lane]],7,FALSE),"n/a")</f>
        <v>n/a</v>
      </c>
      <c r="R643" s="17" t="str">
        <f>IFERROR(VLOOKUP($K643,wiz[[Lanes]:[Min FRQT Load Check Lane]],8,FALSE),"n/a")</f>
        <v>n/a</v>
      </c>
      <c r="S643" s="17" t="str">
        <f>IFERROR(VLOOKUP($K643,wiz[[Lanes]:[Min FRQT Load Check Lane]],9,FALSE),"n/a")</f>
        <v>n/a</v>
      </c>
      <c r="T643" s="17" t="str">
        <f>IFERROR(VLOOKUP($K643,wiz[[Lanes]:[Min FRQT Load Check Lane]],10,FALSE),"n/a")</f>
        <v>n/a</v>
      </c>
      <c r="U643" s="17" t="str">
        <f>IFERROR(VLOOKUP($K643,wiz[[Lanes]:[Min FRQT Load Check Lane]],11,FALSE),"n/a")</f>
        <v>n/a</v>
      </c>
      <c r="V643" s="17" t="str">
        <f>IFERROR(VLOOKUP($K643,wiz[[Lanes]:[Min FRQT Load Check Lane]],12,FALSE),"n/a")</f>
        <v>n/a</v>
      </c>
      <c r="W643" s="17" t="str">
        <f>IFERROR(VLOOKUP($K643,wiz[[Lanes]:[Min FRQT Load Check Lane]],13,FALSE),"n/a")</f>
        <v>n/a</v>
      </c>
    </row>
    <row r="644" spans="2:23" x14ac:dyDescent="0.3">
      <c r="B644" s="13" t="s">
        <v>3686</v>
      </c>
      <c r="C644" s="13" t="s">
        <v>3624</v>
      </c>
      <c r="D644" s="13" t="s">
        <v>2548</v>
      </c>
      <c r="E644" s="13" t="s">
        <v>3648</v>
      </c>
      <c r="F644" s="13">
        <v>43025</v>
      </c>
      <c r="G644" s="13" t="s">
        <v>2635</v>
      </c>
      <c r="H644" s="13">
        <v>38101</v>
      </c>
      <c r="I644" s="13">
        <v>931.55</v>
      </c>
      <c r="J644" s="13" t="str">
        <f>VLOOKUP(D644,'Matched Names'!$A$1:$C$52,3,FALSE)</f>
        <v xml:space="preserve">OWENS CORNING SALES  |   </v>
      </c>
      <c r="K644" t="str">
        <f t="shared" si="10"/>
        <v>OWENS CORNING SALES | 4302538101</v>
      </c>
      <c r="L644" s="17">
        <f>IFERROR(VLOOKUP($K644,wiz[[Lanes]:[Min FRQT Load Check Lane]],2,FALSE),"n/a")</f>
        <v>1</v>
      </c>
      <c r="M644" s="17">
        <f>IFERROR(VLOOKUP($K644,wiz[[Lanes]:[Min FRQT Load Check Lane]],3,FALSE),"n/a")</f>
        <v>1.55</v>
      </c>
      <c r="N644" s="17">
        <f>IFERROR(VLOOKUP($K644,wiz[[Lanes]:[Min FRQT Load Check Lane]],4,FALSE),"n/a")</f>
        <v>0.18</v>
      </c>
      <c r="O644" s="17">
        <f>IFERROR(VLOOKUP($K644,wiz[[Lanes]:[Min FRQT Load Check Lane]],5,FALSE),"n/a")</f>
        <v>601</v>
      </c>
      <c r="P644" s="17">
        <f>IFERROR(VLOOKUP($K644,wiz[[Lanes]:[Min FRQT Load Check Lane]],6,FALSE),"n/a")</f>
        <v>1.21</v>
      </c>
      <c r="Q644" s="17">
        <f>IFERROR(VLOOKUP($K644,wiz[[Lanes]:[Min FRQT Load Check Lane]],7,FALSE),"n/a")</f>
        <v>43</v>
      </c>
      <c r="R644" s="17">
        <f>IFERROR(VLOOKUP($K644,wiz[[Lanes]:[Min FRQT Load Check Lane]],8,FALSE),"n/a")</f>
        <v>0.25</v>
      </c>
      <c r="S644" s="17">
        <f>IFERROR(VLOOKUP($K644,wiz[[Lanes]:[Min FRQT Load Check Lane]],9,FALSE),"n/a")</f>
        <v>-20</v>
      </c>
      <c r="T644" s="17">
        <f>IFERROR(VLOOKUP($K644,wiz[[Lanes]:[Min FRQT Load Check Lane]],10,FALSE),"n/a")</f>
        <v>-91</v>
      </c>
      <c r="U644" s="17">
        <f>IFERROR(VLOOKUP($K644,wiz[[Lanes]:[Min FRQT Load Check Lane]],11,FALSE),"n/a")</f>
        <v>1</v>
      </c>
      <c r="V644" s="17">
        <f>IFERROR(VLOOKUP($K644,wiz[[Lanes]:[Min FRQT Load Check Lane]],12,FALSE),"n/a")</f>
        <v>126</v>
      </c>
      <c r="W644" s="17">
        <f>IFERROR(VLOOKUP($K644,wiz[[Lanes]:[Min FRQT Load Check Lane]],13,FALSE),"n/a")</f>
        <v>36</v>
      </c>
    </row>
    <row r="645" spans="2:23" x14ac:dyDescent="0.3">
      <c r="B645" s="13" t="s">
        <v>3687</v>
      </c>
      <c r="C645" s="13" t="s">
        <v>3624</v>
      </c>
      <c r="D645" s="13" t="s">
        <v>2548</v>
      </c>
      <c r="E645" s="13" t="s">
        <v>3648</v>
      </c>
      <c r="F645" s="13">
        <v>43025</v>
      </c>
      <c r="G645" s="13" t="s">
        <v>3688</v>
      </c>
      <c r="H645" s="13">
        <v>70001</v>
      </c>
      <c r="I645" s="13">
        <v>1645.6</v>
      </c>
      <c r="J645" s="13" t="str">
        <f>VLOOKUP(D645,'Matched Names'!$A$1:$C$52,3,FALSE)</f>
        <v xml:space="preserve">OWENS CORNING SALES  |   </v>
      </c>
      <c r="K645" t="str">
        <f t="shared" si="10"/>
        <v>OWENS CORNING SALES | 4302570001</v>
      </c>
      <c r="L645" s="17" t="str">
        <f>IFERROR(VLOOKUP($K645,wiz[[Lanes]:[Min FRQT Load Check Lane]],2,FALSE),"n/a")</f>
        <v>n/a</v>
      </c>
      <c r="M645" s="17" t="str">
        <f>IFERROR(VLOOKUP($K645,wiz[[Lanes]:[Min FRQT Load Check Lane]],3,FALSE),"n/a")</f>
        <v>n/a</v>
      </c>
      <c r="N645" s="17" t="str">
        <f>IFERROR(VLOOKUP($K645,wiz[[Lanes]:[Min FRQT Load Check Lane]],4,FALSE),"n/a")</f>
        <v>n/a</v>
      </c>
      <c r="O645" s="17" t="str">
        <f>IFERROR(VLOOKUP($K645,wiz[[Lanes]:[Min FRQT Load Check Lane]],5,FALSE),"n/a")</f>
        <v>n/a</v>
      </c>
      <c r="P645" s="17" t="str">
        <f>IFERROR(VLOOKUP($K645,wiz[[Lanes]:[Min FRQT Load Check Lane]],6,FALSE),"n/a")</f>
        <v>n/a</v>
      </c>
      <c r="Q645" s="17" t="str">
        <f>IFERROR(VLOOKUP($K645,wiz[[Lanes]:[Min FRQT Load Check Lane]],7,FALSE),"n/a")</f>
        <v>n/a</v>
      </c>
      <c r="R645" s="17" t="str">
        <f>IFERROR(VLOOKUP($K645,wiz[[Lanes]:[Min FRQT Load Check Lane]],8,FALSE),"n/a")</f>
        <v>n/a</v>
      </c>
      <c r="S645" s="17" t="str">
        <f>IFERROR(VLOOKUP($K645,wiz[[Lanes]:[Min FRQT Load Check Lane]],9,FALSE),"n/a")</f>
        <v>n/a</v>
      </c>
      <c r="T645" s="17" t="str">
        <f>IFERROR(VLOOKUP($K645,wiz[[Lanes]:[Min FRQT Load Check Lane]],10,FALSE),"n/a")</f>
        <v>n/a</v>
      </c>
      <c r="U645" s="17" t="str">
        <f>IFERROR(VLOOKUP($K645,wiz[[Lanes]:[Min FRQT Load Check Lane]],11,FALSE),"n/a")</f>
        <v>n/a</v>
      </c>
      <c r="V645" s="17" t="str">
        <f>IFERROR(VLOOKUP($K645,wiz[[Lanes]:[Min FRQT Load Check Lane]],12,FALSE),"n/a")</f>
        <v>n/a</v>
      </c>
      <c r="W645" s="17" t="str">
        <f>IFERROR(VLOOKUP($K645,wiz[[Lanes]:[Min FRQT Load Check Lane]],13,FALSE),"n/a")</f>
        <v>n/a</v>
      </c>
    </row>
    <row r="646" spans="2:23" x14ac:dyDescent="0.3">
      <c r="B646" s="13" t="s">
        <v>3689</v>
      </c>
      <c r="C646" s="13" t="s">
        <v>3624</v>
      </c>
      <c r="D646" s="13" t="s">
        <v>2548</v>
      </c>
      <c r="E646" s="13" t="s">
        <v>3648</v>
      </c>
      <c r="F646" s="13">
        <v>43025</v>
      </c>
      <c r="G646" s="13" t="s">
        <v>3358</v>
      </c>
      <c r="H646" s="13">
        <v>70119</v>
      </c>
      <c r="I646" s="13">
        <v>1636.8</v>
      </c>
      <c r="J646" s="13" t="str">
        <f>VLOOKUP(D646,'Matched Names'!$A$1:$C$52,3,FALSE)</f>
        <v xml:space="preserve">OWENS CORNING SALES  |   </v>
      </c>
      <c r="K646" t="str">
        <f t="shared" si="10"/>
        <v>OWENS CORNING SALES | 4302570119</v>
      </c>
      <c r="L646" s="17" t="str">
        <f>IFERROR(VLOOKUP($K646,wiz[[Lanes]:[Min FRQT Load Check Lane]],2,FALSE),"n/a")</f>
        <v>n/a</v>
      </c>
      <c r="M646" s="17" t="str">
        <f>IFERROR(VLOOKUP($K646,wiz[[Lanes]:[Min FRQT Load Check Lane]],3,FALSE),"n/a")</f>
        <v>n/a</v>
      </c>
      <c r="N646" s="17" t="str">
        <f>IFERROR(VLOOKUP($K646,wiz[[Lanes]:[Min FRQT Load Check Lane]],4,FALSE),"n/a")</f>
        <v>n/a</v>
      </c>
      <c r="O646" s="17" t="str">
        <f>IFERROR(VLOOKUP($K646,wiz[[Lanes]:[Min FRQT Load Check Lane]],5,FALSE),"n/a")</f>
        <v>n/a</v>
      </c>
      <c r="P646" s="17" t="str">
        <f>IFERROR(VLOOKUP($K646,wiz[[Lanes]:[Min FRQT Load Check Lane]],6,FALSE),"n/a")</f>
        <v>n/a</v>
      </c>
      <c r="Q646" s="17" t="str">
        <f>IFERROR(VLOOKUP($K646,wiz[[Lanes]:[Min FRQT Load Check Lane]],7,FALSE),"n/a")</f>
        <v>n/a</v>
      </c>
      <c r="R646" s="17" t="str">
        <f>IFERROR(VLOOKUP($K646,wiz[[Lanes]:[Min FRQT Load Check Lane]],8,FALSE),"n/a")</f>
        <v>n/a</v>
      </c>
      <c r="S646" s="17" t="str">
        <f>IFERROR(VLOOKUP($K646,wiz[[Lanes]:[Min FRQT Load Check Lane]],9,FALSE),"n/a")</f>
        <v>n/a</v>
      </c>
      <c r="T646" s="17" t="str">
        <f>IFERROR(VLOOKUP($K646,wiz[[Lanes]:[Min FRQT Load Check Lane]],10,FALSE),"n/a")</f>
        <v>n/a</v>
      </c>
      <c r="U646" s="17" t="str">
        <f>IFERROR(VLOOKUP($K646,wiz[[Lanes]:[Min FRQT Load Check Lane]],11,FALSE),"n/a")</f>
        <v>n/a</v>
      </c>
      <c r="V646" s="17" t="str">
        <f>IFERROR(VLOOKUP($K646,wiz[[Lanes]:[Min FRQT Load Check Lane]],12,FALSE),"n/a")</f>
        <v>n/a</v>
      </c>
      <c r="W646" s="17" t="str">
        <f>IFERROR(VLOOKUP($K646,wiz[[Lanes]:[Min FRQT Load Check Lane]],13,FALSE),"n/a")</f>
        <v>n/a</v>
      </c>
    </row>
    <row r="647" spans="2:23" x14ac:dyDescent="0.3">
      <c r="B647" s="13" t="s">
        <v>3690</v>
      </c>
      <c r="C647" s="13" t="s">
        <v>3624</v>
      </c>
      <c r="D647" s="13" t="s">
        <v>2548</v>
      </c>
      <c r="E647" s="13" t="s">
        <v>3648</v>
      </c>
      <c r="F647" s="13">
        <v>43025</v>
      </c>
      <c r="G647" s="13" t="s">
        <v>3612</v>
      </c>
      <c r="H647" s="13">
        <v>30071</v>
      </c>
      <c r="I647" s="13">
        <v>1053.78</v>
      </c>
      <c r="J647" s="13" t="str">
        <f>VLOOKUP(D647,'Matched Names'!$A$1:$C$52,3,FALSE)</f>
        <v xml:space="preserve">OWENS CORNING SALES  |   </v>
      </c>
      <c r="K647" t="str">
        <f t="shared" si="10"/>
        <v>OWENS CORNING SALES | 4302530071</v>
      </c>
      <c r="L647" s="17" t="str">
        <f>IFERROR(VLOOKUP($K647,wiz[[Lanes]:[Min FRQT Load Check Lane]],2,FALSE),"n/a")</f>
        <v>n/a</v>
      </c>
      <c r="M647" s="17" t="str">
        <f>IFERROR(VLOOKUP($K647,wiz[[Lanes]:[Min FRQT Load Check Lane]],3,FALSE),"n/a")</f>
        <v>n/a</v>
      </c>
      <c r="N647" s="17" t="str">
        <f>IFERROR(VLOOKUP($K647,wiz[[Lanes]:[Min FRQT Load Check Lane]],4,FALSE),"n/a")</f>
        <v>n/a</v>
      </c>
      <c r="O647" s="17" t="str">
        <f>IFERROR(VLOOKUP($K647,wiz[[Lanes]:[Min FRQT Load Check Lane]],5,FALSE),"n/a")</f>
        <v>n/a</v>
      </c>
      <c r="P647" s="17" t="str">
        <f>IFERROR(VLOOKUP($K647,wiz[[Lanes]:[Min FRQT Load Check Lane]],6,FALSE),"n/a")</f>
        <v>n/a</v>
      </c>
      <c r="Q647" s="17" t="str">
        <f>IFERROR(VLOOKUP($K647,wiz[[Lanes]:[Min FRQT Load Check Lane]],7,FALSE),"n/a")</f>
        <v>n/a</v>
      </c>
      <c r="R647" s="17" t="str">
        <f>IFERROR(VLOOKUP($K647,wiz[[Lanes]:[Min FRQT Load Check Lane]],8,FALSE),"n/a")</f>
        <v>n/a</v>
      </c>
      <c r="S647" s="17" t="str">
        <f>IFERROR(VLOOKUP($K647,wiz[[Lanes]:[Min FRQT Load Check Lane]],9,FALSE),"n/a")</f>
        <v>n/a</v>
      </c>
      <c r="T647" s="17" t="str">
        <f>IFERROR(VLOOKUP($K647,wiz[[Lanes]:[Min FRQT Load Check Lane]],10,FALSE),"n/a")</f>
        <v>n/a</v>
      </c>
      <c r="U647" s="17" t="str">
        <f>IFERROR(VLOOKUP($K647,wiz[[Lanes]:[Min FRQT Load Check Lane]],11,FALSE),"n/a")</f>
        <v>n/a</v>
      </c>
      <c r="V647" s="17" t="str">
        <f>IFERROR(VLOOKUP($K647,wiz[[Lanes]:[Min FRQT Load Check Lane]],12,FALSE),"n/a")</f>
        <v>n/a</v>
      </c>
      <c r="W647" s="17" t="str">
        <f>IFERROR(VLOOKUP($K647,wiz[[Lanes]:[Min FRQT Load Check Lane]],13,FALSE),"n/a")</f>
        <v>n/a</v>
      </c>
    </row>
    <row r="648" spans="2:23" x14ac:dyDescent="0.3">
      <c r="B648" s="13" t="s">
        <v>3691</v>
      </c>
      <c r="C648" s="13" t="s">
        <v>3624</v>
      </c>
      <c r="D648" s="13" t="s">
        <v>2548</v>
      </c>
      <c r="E648" s="13" t="s">
        <v>3648</v>
      </c>
      <c r="F648" s="13">
        <v>43025</v>
      </c>
      <c r="G648" s="13" t="s">
        <v>3692</v>
      </c>
      <c r="H648" s="13">
        <v>29418</v>
      </c>
      <c r="I648" s="13">
        <v>1173.44</v>
      </c>
      <c r="J648" s="13" t="str">
        <f>VLOOKUP(D648,'Matched Names'!$A$1:$C$52,3,FALSE)</f>
        <v xml:space="preserve">OWENS CORNING SALES  |   </v>
      </c>
      <c r="K648" t="str">
        <f t="shared" si="10"/>
        <v>OWENS CORNING SALES | 4302529418</v>
      </c>
      <c r="L648" s="17" t="str">
        <f>IFERROR(VLOOKUP($K648,wiz[[Lanes]:[Min FRQT Load Check Lane]],2,FALSE),"n/a")</f>
        <v>n/a</v>
      </c>
      <c r="M648" s="17" t="str">
        <f>IFERROR(VLOOKUP($K648,wiz[[Lanes]:[Min FRQT Load Check Lane]],3,FALSE),"n/a")</f>
        <v>n/a</v>
      </c>
      <c r="N648" s="17" t="str">
        <f>IFERROR(VLOOKUP($K648,wiz[[Lanes]:[Min FRQT Load Check Lane]],4,FALSE),"n/a")</f>
        <v>n/a</v>
      </c>
      <c r="O648" s="17" t="str">
        <f>IFERROR(VLOOKUP($K648,wiz[[Lanes]:[Min FRQT Load Check Lane]],5,FALSE),"n/a")</f>
        <v>n/a</v>
      </c>
      <c r="P648" s="17" t="str">
        <f>IFERROR(VLOOKUP($K648,wiz[[Lanes]:[Min FRQT Load Check Lane]],6,FALSE),"n/a")</f>
        <v>n/a</v>
      </c>
      <c r="Q648" s="17" t="str">
        <f>IFERROR(VLOOKUP($K648,wiz[[Lanes]:[Min FRQT Load Check Lane]],7,FALSE),"n/a")</f>
        <v>n/a</v>
      </c>
      <c r="R648" s="17" t="str">
        <f>IFERROR(VLOOKUP($K648,wiz[[Lanes]:[Min FRQT Load Check Lane]],8,FALSE),"n/a")</f>
        <v>n/a</v>
      </c>
      <c r="S648" s="17" t="str">
        <f>IFERROR(VLOOKUP($K648,wiz[[Lanes]:[Min FRQT Load Check Lane]],9,FALSE),"n/a")</f>
        <v>n/a</v>
      </c>
      <c r="T648" s="17" t="str">
        <f>IFERROR(VLOOKUP($K648,wiz[[Lanes]:[Min FRQT Load Check Lane]],10,FALSE),"n/a")</f>
        <v>n/a</v>
      </c>
      <c r="U648" s="17" t="str">
        <f>IFERROR(VLOOKUP($K648,wiz[[Lanes]:[Min FRQT Load Check Lane]],11,FALSE),"n/a")</f>
        <v>n/a</v>
      </c>
      <c r="V648" s="17" t="str">
        <f>IFERROR(VLOOKUP($K648,wiz[[Lanes]:[Min FRQT Load Check Lane]],12,FALSE),"n/a")</f>
        <v>n/a</v>
      </c>
      <c r="W648" s="17" t="str">
        <f>IFERROR(VLOOKUP($K648,wiz[[Lanes]:[Min FRQT Load Check Lane]],13,FALSE),"n/a")</f>
        <v>n/a</v>
      </c>
    </row>
    <row r="649" spans="2:23" x14ac:dyDescent="0.3">
      <c r="B649" s="13" t="s">
        <v>3693</v>
      </c>
      <c r="C649" s="13" t="s">
        <v>3624</v>
      </c>
      <c r="D649" s="13" t="s">
        <v>2548</v>
      </c>
      <c r="E649" s="13" t="s">
        <v>3648</v>
      </c>
      <c r="F649" s="13">
        <v>43025</v>
      </c>
      <c r="G649" s="13" t="s">
        <v>2678</v>
      </c>
      <c r="H649" s="13">
        <v>32804</v>
      </c>
      <c r="I649" s="13">
        <v>2264.2399999999998</v>
      </c>
      <c r="J649" s="13" t="str">
        <f>VLOOKUP(D649,'Matched Names'!$A$1:$C$52,3,FALSE)</f>
        <v xml:space="preserve">OWENS CORNING SALES  |   </v>
      </c>
      <c r="K649" t="str">
        <f t="shared" si="10"/>
        <v>OWENS CORNING SALES | 4302532804</v>
      </c>
      <c r="L649" s="17" t="str">
        <f>IFERROR(VLOOKUP($K649,wiz[[Lanes]:[Min FRQT Load Check Lane]],2,FALSE),"n/a")</f>
        <v>n/a</v>
      </c>
      <c r="M649" s="17" t="str">
        <f>IFERROR(VLOOKUP($K649,wiz[[Lanes]:[Min FRQT Load Check Lane]],3,FALSE),"n/a")</f>
        <v>n/a</v>
      </c>
      <c r="N649" s="17" t="str">
        <f>IFERROR(VLOOKUP($K649,wiz[[Lanes]:[Min FRQT Load Check Lane]],4,FALSE),"n/a")</f>
        <v>n/a</v>
      </c>
      <c r="O649" s="17" t="str">
        <f>IFERROR(VLOOKUP($K649,wiz[[Lanes]:[Min FRQT Load Check Lane]],5,FALSE),"n/a")</f>
        <v>n/a</v>
      </c>
      <c r="P649" s="17" t="str">
        <f>IFERROR(VLOOKUP($K649,wiz[[Lanes]:[Min FRQT Load Check Lane]],6,FALSE),"n/a")</f>
        <v>n/a</v>
      </c>
      <c r="Q649" s="17" t="str">
        <f>IFERROR(VLOOKUP($K649,wiz[[Lanes]:[Min FRQT Load Check Lane]],7,FALSE),"n/a")</f>
        <v>n/a</v>
      </c>
      <c r="R649" s="17" t="str">
        <f>IFERROR(VLOOKUP($K649,wiz[[Lanes]:[Min FRQT Load Check Lane]],8,FALSE),"n/a")</f>
        <v>n/a</v>
      </c>
      <c r="S649" s="17" t="str">
        <f>IFERROR(VLOOKUP($K649,wiz[[Lanes]:[Min FRQT Load Check Lane]],9,FALSE),"n/a")</f>
        <v>n/a</v>
      </c>
      <c r="T649" s="17" t="str">
        <f>IFERROR(VLOOKUP($K649,wiz[[Lanes]:[Min FRQT Load Check Lane]],10,FALSE),"n/a")</f>
        <v>n/a</v>
      </c>
      <c r="U649" s="17" t="str">
        <f>IFERROR(VLOOKUP($K649,wiz[[Lanes]:[Min FRQT Load Check Lane]],11,FALSE),"n/a")</f>
        <v>n/a</v>
      </c>
      <c r="V649" s="17" t="str">
        <f>IFERROR(VLOOKUP($K649,wiz[[Lanes]:[Min FRQT Load Check Lane]],12,FALSE),"n/a")</f>
        <v>n/a</v>
      </c>
      <c r="W649" s="17" t="str">
        <f>IFERROR(VLOOKUP($K649,wiz[[Lanes]:[Min FRQT Load Check Lane]],13,FALSE),"n/a")</f>
        <v>n/a</v>
      </c>
    </row>
    <row r="650" spans="2:23" x14ac:dyDescent="0.3">
      <c r="B650" s="13" t="s">
        <v>3694</v>
      </c>
      <c r="C650" s="13" t="s">
        <v>3624</v>
      </c>
      <c r="D650" s="13" t="s">
        <v>2548</v>
      </c>
      <c r="E650" s="13" t="s">
        <v>3648</v>
      </c>
      <c r="F650" s="13">
        <v>43025</v>
      </c>
      <c r="G650" s="13" t="s">
        <v>3695</v>
      </c>
      <c r="H650" s="13">
        <v>30268</v>
      </c>
      <c r="I650" s="13">
        <v>1023.5</v>
      </c>
      <c r="J650" s="13" t="str">
        <f>VLOOKUP(D650,'Matched Names'!$A$1:$C$52,3,FALSE)</f>
        <v xml:space="preserve">OWENS CORNING SALES  |   </v>
      </c>
      <c r="K650" t="str">
        <f t="shared" si="10"/>
        <v>OWENS CORNING SALES | 4302530268</v>
      </c>
      <c r="L650" s="17">
        <f>IFERROR(VLOOKUP($K650,wiz[[Lanes]:[Min FRQT Load Check Lane]],2,FALSE),"n/a")</f>
        <v>1</v>
      </c>
      <c r="M650" s="17">
        <f>IFERROR(VLOOKUP($K650,wiz[[Lanes]:[Min FRQT Load Check Lane]],3,FALSE),"n/a")</f>
        <v>1.78</v>
      </c>
      <c r="N650" s="17">
        <f>IFERROR(VLOOKUP($K650,wiz[[Lanes]:[Min FRQT Load Check Lane]],4,FALSE),"n/a")</f>
        <v>0.18</v>
      </c>
      <c r="O650" s="17">
        <f>IFERROR(VLOOKUP($K650,wiz[[Lanes]:[Min FRQT Load Check Lane]],5,FALSE),"n/a")</f>
        <v>575</v>
      </c>
      <c r="P650" s="17">
        <f>IFERROR(VLOOKUP($K650,wiz[[Lanes]:[Min FRQT Load Check Lane]],6,FALSE),"n/a")</f>
        <v>0.88</v>
      </c>
      <c r="Q650" s="17">
        <f>IFERROR(VLOOKUP($K650,wiz[[Lanes]:[Min FRQT Load Check Lane]],7,FALSE),"n/a")</f>
        <v>9</v>
      </c>
      <c r="R650" s="17">
        <f>IFERROR(VLOOKUP($K650,wiz[[Lanes]:[Min FRQT Load Check Lane]],8,FALSE),"n/a")</f>
        <v>0.25</v>
      </c>
      <c r="S650" s="17">
        <f>IFERROR(VLOOKUP($K650,wiz[[Lanes]:[Min FRQT Load Check Lane]],9,FALSE),"n/a")</f>
        <v>17</v>
      </c>
      <c r="T650" s="17">
        <f>IFERROR(VLOOKUP($K650,wiz[[Lanes]:[Min FRQT Load Check Lane]],10,FALSE),"n/a")</f>
        <v>-91</v>
      </c>
      <c r="U650" s="17">
        <f>IFERROR(VLOOKUP($K650,wiz[[Lanes]:[Min FRQT Load Check Lane]],11,FALSE),"n/a")</f>
        <v>53</v>
      </c>
      <c r="V650" s="17">
        <f>IFERROR(VLOOKUP($K650,wiz[[Lanes]:[Min FRQT Load Check Lane]],12,FALSE),"n/a")</f>
        <v>-7</v>
      </c>
      <c r="W650" s="17">
        <f>IFERROR(VLOOKUP($K650,wiz[[Lanes]:[Min FRQT Load Check Lane]],13,FALSE),"n/a")</f>
        <v>-45</v>
      </c>
    </row>
    <row r="651" spans="2:23" x14ac:dyDescent="0.3">
      <c r="B651" s="13" t="s">
        <v>3696</v>
      </c>
      <c r="C651" s="13" t="s">
        <v>3624</v>
      </c>
      <c r="D651" s="13" t="s">
        <v>2548</v>
      </c>
      <c r="E651" s="13" t="s">
        <v>3648</v>
      </c>
      <c r="F651" s="13">
        <v>43025</v>
      </c>
      <c r="G651" s="13" t="s">
        <v>3697</v>
      </c>
      <c r="H651" s="13">
        <v>31405</v>
      </c>
      <c r="I651" s="13">
        <v>1240.7</v>
      </c>
      <c r="J651" s="13" t="str">
        <f>VLOOKUP(D651,'Matched Names'!$A$1:$C$52,3,FALSE)</f>
        <v xml:space="preserve">OWENS CORNING SALES  |   </v>
      </c>
      <c r="K651" t="str">
        <f t="shared" si="10"/>
        <v>OWENS CORNING SALES | 4302531405</v>
      </c>
      <c r="L651" s="17" t="str">
        <f>IFERROR(VLOOKUP($K651,wiz[[Lanes]:[Min FRQT Load Check Lane]],2,FALSE),"n/a")</f>
        <v>n/a</v>
      </c>
      <c r="M651" s="17" t="str">
        <f>IFERROR(VLOOKUP($K651,wiz[[Lanes]:[Min FRQT Load Check Lane]],3,FALSE),"n/a")</f>
        <v>n/a</v>
      </c>
      <c r="N651" s="17" t="str">
        <f>IFERROR(VLOOKUP($K651,wiz[[Lanes]:[Min FRQT Load Check Lane]],4,FALSE),"n/a")</f>
        <v>n/a</v>
      </c>
      <c r="O651" s="17" t="str">
        <f>IFERROR(VLOOKUP($K651,wiz[[Lanes]:[Min FRQT Load Check Lane]],5,FALSE),"n/a")</f>
        <v>n/a</v>
      </c>
      <c r="P651" s="17" t="str">
        <f>IFERROR(VLOOKUP($K651,wiz[[Lanes]:[Min FRQT Load Check Lane]],6,FALSE),"n/a")</f>
        <v>n/a</v>
      </c>
      <c r="Q651" s="17" t="str">
        <f>IFERROR(VLOOKUP($K651,wiz[[Lanes]:[Min FRQT Load Check Lane]],7,FALSE),"n/a")</f>
        <v>n/a</v>
      </c>
      <c r="R651" s="17" t="str">
        <f>IFERROR(VLOOKUP($K651,wiz[[Lanes]:[Min FRQT Load Check Lane]],8,FALSE),"n/a")</f>
        <v>n/a</v>
      </c>
      <c r="S651" s="17" t="str">
        <f>IFERROR(VLOOKUP($K651,wiz[[Lanes]:[Min FRQT Load Check Lane]],9,FALSE),"n/a")</f>
        <v>n/a</v>
      </c>
      <c r="T651" s="17" t="str">
        <f>IFERROR(VLOOKUP($K651,wiz[[Lanes]:[Min FRQT Load Check Lane]],10,FALSE),"n/a")</f>
        <v>n/a</v>
      </c>
      <c r="U651" s="17" t="str">
        <f>IFERROR(VLOOKUP($K651,wiz[[Lanes]:[Min FRQT Load Check Lane]],11,FALSE),"n/a")</f>
        <v>n/a</v>
      </c>
      <c r="V651" s="17" t="str">
        <f>IFERROR(VLOOKUP($K651,wiz[[Lanes]:[Min FRQT Load Check Lane]],12,FALSE),"n/a")</f>
        <v>n/a</v>
      </c>
      <c r="W651" s="17" t="str">
        <f>IFERROR(VLOOKUP($K651,wiz[[Lanes]:[Min FRQT Load Check Lane]],13,FALSE),"n/a")</f>
        <v>n/a</v>
      </c>
    </row>
    <row r="652" spans="2:23" x14ac:dyDescent="0.3">
      <c r="B652" s="13" t="s">
        <v>3698</v>
      </c>
      <c r="C652" s="13" t="s">
        <v>3624</v>
      </c>
      <c r="D652" s="13" t="s">
        <v>2548</v>
      </c>
      <c r="E652" s="13" t="s">
        <v>3648</v>
      </c>
      <c r="F652" s="13">
        <v>43025</v>
      </c>
      <c r="G652" s="13" t="s">
        <v>2679</v>
      </c>
      <c r="H652" s="13">
        <v>33605</v>
      </c>
      <c r="I652" s="13">
        <v>2400.64</v>
      </c>
      <c r="J652" s="13" t="str">
        <f>VLOOKUP(D652,'Matched Names'!$A$1:$C$52,3,FALSE)</f>
        <v xml:space="preserve">OWENS CORNING SALES  |   </v>
      </c>
      <c r="K652" t="str">
        <f t="shared" si="10"/>
        <v>OWENS CORNING SALES | 4302533605</v>
      </c>
      <c r="L652" s="17" t="str">
        <f>IFERROR(VLOOKUP($K652,wiz[[Lanes]:[Min FRQT Load Check Lane]],2,FALSE),"n/a")</f>
        <v>n/a</v>
      </c>
      <c r="M652" s="17" t="str">
        <f>IFERROR(VLOOKUP($K652,wiz[[Lanes]:[Min FRQT Load Check Lane]],3,FALSE),"n/a")</f>
        <v>n/a</v>
      </c>
      <c r="N652" s="17" t="str">
        <f>IFERROR(VLOOKUP($K652,wiz[[Lanes]:[Min FRQT Load Check Lane]],4,FALSE),"n/a")</f>
        <v>n/a</v>
      </c>
      <c r="O652" s="17" t="str">
        <f>IFERROR(VLOOKUP($K652,wiz[[Lanes]:[Min FRQT Load Check Lane]],5,FALSE),"n/a")</f>
        <v>n/a</v>
      </c>
      <c r="P652" s="17" t="str">
        <f>IFERROR(VLOOKUP($K652,wiz[[Lanes]:[Min FRQT Load Check Lane]],6,FALSE),"n/a")</f>
        <v>n/a</v>
      </c>
      <c r="Q652" s="17" t="str">
        <f>IFERROR(VLOOKUP($K652,wiz[[Lanes]:[Min FRQT Load Check Lane]],7,FALSE),"n/a")</f>
        <v>n/a</v>
      </c>
      <c r="R652" s="17" t="str">
        <f>IFERROR(VLOOKUP($K652,wiz[[Lanes]:[Min FRQT Load Check Lane]],8,FALSE),"n/a")</f>
        <v>n/a</v>
      </c>
      <c r="S652" s="17" t="str">
        <f>IFERROR(VLOOKUP($K652,wiz[[Lanes]:[Min FRQT Load Check Lane]],9,FALSE),"n/a")</f>
        <v>n/a</v>
      </c>
      <c r="T652" s="17" t="str">
        <f>IFERROR(VLOOKUP($K652,wiz[[Lanes]:[Min FRQT Load Check Lane]],10,FALSE),"n/a")</f>
        <v>n/a</v>
      </c>
      <c r="U652" s="17" t="str">
        <f>IFERROR(VLOOKUP($K652,wiz[[Lanes]:[Min FRQT Load Check Lane]],11,FALSE),"n/a")</f>
        <v>n/a</v>
      </c>
      <c r="V652" s="17" t="str">
        <f>IFERROR(VLOOKUP($K652,wiz[[Lanes]:[Min FRQT Load Check Lane]],12,FALSE),"n/a")</f>
        <v>n/a</v>
      </c>
      <c r="W652" s="17" t="str">
        <f>IFERROR(VLOOKUP($K652,wiz[[Lanes]:[Min FRQT Load Check Lane]],13,FALSE),"n/a")</f>
        <v>n/a</v>
      </c>
    </row>
    <row r="653" spans="2:23" x14ac:dyDescent="0.3">
      <c r="B653" s="13" t="s">
        <v>3699</v>
      </c>
      <c r="C653" s="13" t="s">
        <v>3624</v>
      </c>
      <c r="D653" s="13" t="s">
        <v>2548</v>
      </c>
      <c r="E653" s="13" t="s">
        <v>3648</v>
      </c>
      <c r="F653" s="13">
        <v>43025</v>
      </c>
      <c r="G653" s="13" t="s">
        <v>3700</v>
      </c>
      <c r="H653" s="13">
        <v>30830</v>
      </c>
      <c r="I653" s="13">
        <v>1086.54</v>
      </c>
      <c r="J653" s="13" t="str">
        <f>VLOOKUP(D653,'Matched Names'!$A$1:$C$52,3,FALSE)</f>
        <v xml:space="preserve">OWENS CORNING SALES  |   </v>
      </c>
      <c r="K653" t="str">
        <f t="shared" si="10"/>
        <v>OWENS CORNING SALES | 4302530830</v>
      </c>
      <c r="L653" s="17" t="str">
        <f>IFERROR(VLOOKUP($K653,wiz[[Lanes]:[Min FRQT Load Check Lane]],2,FALSE),"n/a")</f>
        <v>n/a</v>
      </c>
      <c r="M653" s="17" t="str">
        <f>IFERROR(VLOOKUP($K653,wiz[[Lanes]:[Min FRQT Load Check Lane]],3,FALSE),"n/a")</f>
        <v>n/a</v>
      </c>
      <c r="N653" s="17" t="str">
        <f>IFERROR(VLOOKUP($K653,wiz[[Lanes]:[Min FRQT Load Check Lane]],4,FALSE),"n/a")</f>
        <v>n/a</v>
      </c>
      <c r="O653" s="17" t="str">
        <f>IFERROR(VLOOKUP($K653,wiz[[Lanes]:[Min FRQT Load Check Lane]],5,FALSE),"n/a")</f>
        <v>n/a</v>
      </c>
      <c r="P653" s="17" t="str">
        <f>IFERROR(VLOOKUP($K653,wiz[[Lanes]:[Min FRQT Load Check Lane]],6,FALSE),"n/a")</f>
        <v>n/a</v>
      </c>
      <c r="Q653" s="17" t="str">
        <f>IFERROR(VLOOKUP($K653,wiz[[Lanes]:[Min FRQT Load Check Lane]],7,FALSE),"n/a")</f>
        <v>n/a</v>
      </c>
      <c r="R653" s="17" t="str">
        <f>IFERROR(VLOOKUP($K653,wiz[[Lanes]:[Min FRQT Load Check Lane]],8,FALSE),"n/a")</f>
        <v>n/a</v>
      </c>
      <c r="S653" s="17" t="str">
        <f>IFERROR(VLOOKUP($K653,wiz[[Lanes]:[Min FRQT Load Check Lane]],9,FALSE),"n/a")</f>
        <v>n/a</v>
      </c>
      <c r="T653" s="17" t="str">
        <f>IFERROR(VLOOKUP($K653,wiz[[Lanes]:[Min FRQT Load Check Lane]],10,FALSE),"n/a")</f>
        <v>n/a</v>
      </c>
      <c r="U653" s="17" t="str">
        <f>IFERROR(VLOOKUP($K653,wiz[[Lanes]:[Min FRQT Load Check Lane]],11,FALSE),"n/a")</f>
        <v>n/a</v>
      </c>
      <c r="V653" s="17" t="str">
        <f>IFERROR(VLOOKUP($K653,wiz[[Lanes]:[Min FRQT Load Check Lane]],12,FALSE),"n/a")</f>
        <v>n/a</v>
      </c>
      <c r="W653" s="17" t="str">
        <f>IFERROR(VLOOKUP($K653,wiz[[Lanes]:[Min FRQT Load Check Lane]],13,FALSE),"n/a")</f>
        <v>n/a</v>
      </c>
    </row>
    <row r="654" spans="2:23" x14ac:dyDescent="0.3">
      <c r="B654" s="13" t="s">
        <v>3701</v>
      </c>
      <c r="C654" s="13" t="s">
        <v>3624</v>
      </c>
      <c r="D654" s="13" t="s">
        <v>2548</v>
      </c>
      <c r="E654" s="13" t="s">
        <v>2854</v>
      </c>
      <c r="F654" s="13">
        <v>38301</v>
      </c>
      <c r="G654" s="13" t="s">
        <v>2765</v>
      </c>
      <c r="H654" s="13">
        <v>29801</v>
      </c>
      <c r="I654" s="13">
        <v>155855.70000000001</v>
      </c>
      <c r="J654" s="13" t="str">
        <f>VLOOKUP(D654,'Matched Names'!$A$1:$C$52,3,FALSE)</f>
        <v xml:space="preserve">OWENS CORNING SALES  |   </v>
      </c>
      <c r="K654" t="str">
        <f t="shared" si="10"/>
        <v>OWENS CORNING SALES | 3830129801</v>
      </c>
      <c r="L654" s="17">
        <f>IFERROR(VLOOKUP($K654,wiz[[Lanes]:[Min FRQT Load Check Lane]],2,FALSE),"n/a")</f>
        <v>59</v>
      </c>
      <c r="M654" s="17">
        <f>IFERROR(VLOOKUP($K654,wiz[[Lanes]:[Min FRQT Load Check Lane]],3,FALSE),"n/a")</f>
        <v>2.1</v>
      </c>
      <c r="N654" s="17">
        <f>IFERROR(VLOOKUP($K654,wiz[[Lanes]:[Min FRQT Load Check Lane]],4,FALSE),"n/a")</f>
        <v>0.18</v>
      </c>
      <c r="O654" s="17">
        <f>IFERROR(VLOOKUP($K654,wiz[[Lanes]:[Min FRQT Load Check Lane]],5,FALSE),"n/a")</f>
        <v>519</v>
      </c>
      <c r="P654" s="17">
        <f>IFERROR(VLOOKUP($K654,wiz[[Lanes]:[Min FRQT Load Check Lane]],6,FALSE),"n/a")</f>
        <v>0.94</v>
      </c>
      <c r="Q654" s="17">
        <f>IFERROR(VLOOKUP($K654,wiz[[Lanes]:[Min FRQT Load Check Lane]],7,FALSE),"n/a")</f>
        <v>92</v>
      </c>
      <c r="R654" s="17">
        <f>IFERROR(VLOOKUP($K654,wiz[[Lanes]:[Min FRQT Load Check Lane]],8,FALSE),"n/a")</f>
        <v>0.33</v>
      </c>
      <c r="S654" s="17">
        <f>IFERROR(VLOOKUP($K654,wiz[[Lanes]:[Min FRQT Load Check Lane]],9,FALSE),"n/a")</f>
        <v>13</v>
      </c>
      <c r="T654" s="17">
        <f>IFERROR(VLOOKUP($K654,wiz[[Lanes]:[Min FRQT Load Check Lane]],10,FALSE),"n/a")</f>
        <v>-16</v>
      </c>
      <c r="U654" s="17">
        <f>IFERROR(VLOOKUP($K654,wiz[[Lanes]:[Min FRQT Load Check Lane]],11,FALSE),"n/a")</f>
        <v>25</v>
      </c>
      <c r="V654" s="17">
        <f>IFERROR(VLOOKUP($K654,wiz[[Lanes]:[Min FRQT Load Check Lane]],12,FALSE),"n/a")</f>
        <v>-1</v>
      </c>
      <c r="W654" s="17">
        <f>IFERROR(VLOOKUP($K654,wiz[[Lanes]:[Min FRQT Load Check Lane]],13,FALSE),"n/a")</f>
        <v>8</v>
      </c>
    </row>
    <row r="655" spans="2:23" x14ac:dyDescent="0.3">
      <c r="B655" s="13" t="s">
        <v>3701</v>
      </c>
      <c r="C655" s="13" t="s">
        <v>3624</v>
      </c>
      <c r="D655" s="13" t="s">
        <v>2548</v>
      </c>
      <c r="E655" s="13" t="s">
        <v>2854</v>
      </c>
      <c r="F655" s="13">
        <v>38305</v>
      </c>
      <c r="G655" s="13" t="s">
        <v>2765</v>
      </c>
      <c r="H655" s="13">
        <v>29801</v>
      </c>
      <c r="I655" s="13">
        <v>86102.1</v>
      </c>
      <c r="J655" s="13" t="str">
        <f>VLOOKUP(D655,'Matched Names'!$A$1:$C$52,3,FALSE)</f>
        <v xml:space="preserve">OWENS CORNING SALES  |   </v>
      </c>
      <c r="K655" t="str">
        <f t="shared" si="10"/>
        <v>OWENS CORNING SALES | 3830529801</v>
      </c>
      <c r="L655" s="17" t="str">
        <f>IFERROR(VLOOKUP($K655,wiz[[Lanes]:[Min FRQT Load Check Lane]],2,FALSE),"n/a")</f>
        <v>n/a</v>
      </c>
      <c r="M655" s="17" t="str">
        <f>IFERROR(VLOOKUP($K655,wiz[[Lanes]:[Min FRQT Load Check Lane]],3,FALSE),"n/a")</f>
        <v>n/a</v>
      </c>
      <c r="N655" s="17" t="str">
        <f>IFERROR(VLOOKUP($K655,wiz[[Lanes]:[Min FRQT Load Check Lane]],4,FALSE),"n/a")</f>
        <v>n/a</v>
      </c>
      <c r="O655" s="17" t="str">
        <f>IFERROR(VLOOKUP($K655,wiz[[Lanes]:[Min FRQT Load Check Lane]],5,FALSE),"n/a")</f>
        <v>n/a</v>
      </c>
      <c r="P655" s="17" t="str">
        <f>IFERROR(VLOOKUP($K655,wiz[[Lanes]:[Min FRQT Load Check Lane]],6,FALSE),"n/a")</f>
        <v>n/a</v>
      </c>
      <c r="Q655" s="17" t="str">
        <f>IFERROR(VLOOKUP($K655,wiz[[Lanes]:[Min FRQT Load Check Lane]],7,FALSE),"n/a")</f>
        <v>n/a</v>
      </c>
      <c r="R655" s="17" t="str">
        <f>IFERROR(VLOOKUP($K655,wiz[[Lanes]:[Min FRQT Load Check Lane]],8,FALSE),"n/a")</f>
        <v>n/a</v>
      </c>
      <c r="S655" s="17" t="str">
        <f>IFERROR(VLOOKUP($K655,wiz[[Lanes]:[Min FRQT Load Check Lane]],9,FALSE),"n/a")</f>
        <v>n/a</v>
      </c>
      <c r="T655" s="17" t="str">
        <f>IFERROR(VLOOKUP($K655,wiz[[Lanes]:[Min FRQT Load Check Lane]],10,FALSE),"n/a")</f>
        <v>n/a</v>
      </c>
      <c r="U655" s="17" t="str">
        <f>IFERROR(VLOOKUP($K655,wiz[[Lanes]:[Min FRQT Load Check Lane]],11,FALSE),"n/a")</f>
        <v>n/a</v>
      </c>
      <c r="V655" s="17" t="str">
        <f>IFERROR(VLOOKUP($K655,wiz[[Lanes]:[Min FRQT Load Check Lane]],12,FALSE),"n/a")</f>
        <v>n/a</v>
      </c>
      <c r="W655" s="17" t="str">
        <f>IFERROR(VLOOKUP($K655,wiz[[Lanes]:[Min FRQT Load Check Lane]],13,FALSE),"n/a")</f>
        <v>n/a</v>
      </c>
    </row>
    <row r="656" spans="2:23" x14ac:dyDescent="0.3">
      <c r="B656" s="13" t="s">
        <v>3702</v>
      </c>
      <c r="C656" s="13" t="s">
        <v>3624</v>
      </c>
      <c r="D656" s="13" t="s">
        <v>2548</v>
      </c>
      <c r="E656" s="13" t="s">
        <v>2854</v>
      </c>
      <c r="F656" s="13">
        <v>38301</v>
      </c>
      <c r="G656" s="13" t="s">
        <v>3637</v>
      </c>
      <c r="H656" s="13">
        <v>29706</v>
      </c>
      <c r="I656" s="13">
        <v>115940</v>
      </c>
      <c r="J656" s="13" t="str">
        <f>VLOOKUP(D656,'Matched Names'!$A$1:$C$52,3,FALSE)</f>
        <v xml:space="preserve">OWENS CORNING SALES  |   </v>
      </c>
      <c r="K656" t="str">
        <f t="shared" si="10"/>
        <v>OWENS CORNING SALES | 3830129706</v>
      </c>
      <c r="L656" s="17">
        <f>IFERROR(VLOOKUP($K656,wiz[[Lanes]:[Min FRQT Load Check Lane]],2,FALSE),"n/a")</f>
        <v>7</v>
      </c>
      <c r="M656" s="17">
        <f>IFERROR(VLOOKUP($K656,wiz[[Lanes]:[Min FRQT Load Check Lane]],3,FALSE),"n/a")</f>
        <v>2</v>
      </c>
      <c r="N656" s="17">
        <f>IFERROR(VLOOKUP($K656,wiz[[Lanes]:[Min FRQT Load Check Lane]],4,FALSE),"n/a")</f>
        <v>0.18</v>
      </c>
      <c r="O656" s="17">
        <f>IFERROR(VLOOKUP($K656,wiz[[Lanes]:[Min FRQT Load Check Lane]],5,FALSE),"n/a")</f>
        <v>527</v>
      </c>
      <c r="P656" s="17">
        <f>IFERROR(VLOOKUP($K656,wiz[[Lanes]:[Min FRQT Load Check Lane]],6,FALSE),"n/a")</f>
        <v>1.18</v>
      </c>
      <c r="Q656" s="17">
        <f>IFERROR(VLOOKUP($K656,wiz[[Lanes]:[Min FRQT Load Check Lane]],7,FALSE),"n/a")</f>
        <v>96</v>
      </c>
      <c r="R656" s="17">
        <f>IFERROR(VLOOKUP($K656,wiz[[Lanes]:[Min FRQT Load Check Lane]],8,FALSE),"n/a")</f>
        <v>0.34</v>
      </c>
      <c r="S656" s="17">
        <f>IFERROR(VLOOKUP($K656,wiz[[Lanes]:[Min FRQT Load Check Lane]],9,FALSE),"n/a")</f>
        <v>15</v>
      </c>
      <c r="T656" s="17">
        <f>IFERROR(VLOOKUP($K656,wiz[[Lanes]:[Min FRQT Load Check Lane]],10,FALSE),"n/a")</f>
        <v>-16</v>
      </c>
      <c r="U656" s="17">
        <f>IFERROR(VLOOKUP($K656,wiz[[Lanes]:[Min FRQT Load Check Lane]],11,FALSE),"n/a")</f>
        <v>-32</v>
      </c>
      <c r="V656" s="17">
        <f>IFERROR(VLOOKUP($K656,wiz[[Lanes]:[Min FRQT Load Check Lane]],12,FALSE),"n/a")</f>
        <v>-115</v>
      </c>
      <c r="W656" s="17">
        <f>IFERROR(VLOOKUP($K656,wiz[[Lanes]:[Min FRQT Load Check Lane]],13,FALSE),"n/a")</f>
        <v>-163</v>
      </c>
    </row>
    <row r="657" spans="2:23" x14ac:dyDescent="0.3">
      <c r="B657" s="13" t="s">
        <v>3702</v>
      </c>
      <c r="C657" s="13" t="s">
        <v>3624</v>
      </c>
      <c r="D657" s="13" t="s">
        <v>2548</v>
      </c>
      <c r="E657" s="13" t="s">
        <v>2854</v>
      </c>
      <c r="F657" s="13">
        <v>38305</v>
      </c>
      <c r="G657" s="13" t="s">
        <v>3637</v>
      </c>
      <c r="H657" s="13">
        <v>29706</v>
      </c>
      <c r="I657" s="13">
        <v>33728</v>
      </c>
      <c r="J657" s="13" t="str">
        <f>VLOOKUP(D657,'Matched Names'!$A$1:$C$52,3,FALSE)</f>
        <v xml:space="preserve">OWENS CORNING SALES  |   </v>
      </c>
      <c r="K657" t="str">
        <f t="shared" si="10"/>
        <v>OWENS CORNING SALES | 3830529706</v>
      </c>
      <c r="L657" s="17" t="str">
        <f>IFERROR(VLOOKUP($K657,wiz[[Lanes]:[Min FRQT Load Check Lane]],2,FALSE),"n/a")</f>
        <v>n/a</v>
      </c>
      <c r="M657" s="17" t="str">
        <f>IFERROR(VLOOKUP($K657,wiz[[Lanes]:[Min FRQT Load Check Lane]],3,FALSE),"n/a")</f>
        <v>n/a</v>
      </c>
      <c r="N657" s="17" t="str">
        <f>IFERROR(VLOOKUP($K657,wiz[[Lanes]:[Min FRQT Load Check Lane]],4,FALSE),"n/a")</f>
        <v>n/a</v>
      </c>
      <c r="O657" s="17" t="str">
        <f>IFERROR(VLOOKUP($K657,wiz[[Lanes]:[Min FRQT Load Check Lane]],5,FALSE),"n/a")</f>
        <v>n/a</v>
      </c>
      <c r="P657" s="17" t="str">
        <f>IFERROR(VLOOKUP($K657,wiz[[Lanes]:[Min FRQT Load Check Lane]],6,FALSE),"n/a")</f>
        <v>n/a</v>
      </c>
      <c r="Q657" s="17" t="str">
        <f>IFERROR(VLOOKUP($K657,wiz[[Lanes]:[Min FRQT Load Check Lane]],7,FALSE),"n/a")</f>
        <v>n/a</v>
      </c>
      <c r="R657" s="17" t="str">
        <f>IFERROR(VLOOKUP($K657,wiz[[Lanes]:[Min FRQT Load Check Lane]],8,FALSE),"n/a")</f>
        <v>n/a</v>
      </c>
      <c r="S657" s="17" t="str">
        <f>IFERROR(VLOOKUP($K657,wiz[[Lanes]:[Min FRQT Load Check Lane]],9,FALSE),"n/a")</f>
        <v>n/a</v>
      </c>
      <c r="T657" s="17" t="str">
        <f>IFERROR(VLOOKUP($K657,wiz[[Lanes]:[Min FRQT Load Check Lane]],10,FALSE),"n/a")</f>
        <v>n/a</v>
      </c>
      <c r="U657" s="17" t="str">
        <f>IFERROR(VLOOKUP($K657,wiz[[Lanes]:[Min FRQT Load Check Lane]],11,FALSE),"n/a")</f>
        <v>n/a</v>
      </c>
      <c r="V657" s="17" t="str">
        <f>IFERROR(VLOOKUP($K657,wiz[[Lanes]:[Min FRQT Load Check Lane]],12,FALSE),"n/a")</f>
        <v>n/a</v>
      </c>
      <c r="W657" s="17" t="str">
        <f>IFERROR(VLOOKUP($K657,wiz[[Lanes]:[Min FRQT Load Check Lane]],13,FALSE),"n/a")</f>
        <v>n/a</v>
      </c>
    </row>
    <row r="658" spans="2:23" x14ac:dyDescent="0.3">
      <c r="B658" s="13" t="s">
        <v>3703</v>
      </c>
      <c r="C658" s="13" t="s">
        <v>3624</v>
      </c>
      <c r="D658" s="13" t="s">
        <v>2548</v>
      </c>
      <c r="E658" s="13" t="s">
        <v>2854</v>
      </c>
      <c r="F658" s="13">
        <v>38301</v>
      </c>
      <c r="G658" s="13" t="s">
        <v>3639</v>
      </c>
      <c r="H658" s="13">
        <v>28034</v>
      </c>
      <c r="I658" s="13">
        <v>2008.5</v>
      </c>
      <c r="J658" s="13" t="str">
        <f>VLOOKUP(D658,'Matched Names'!$A$1:$C$52,3,FALSE)</f>
        <v xml:space="preserve">OWENS CORNING SALES  |   </v>
      </c>
      <c r="K658" t="str">
        <f t="shared" si="10"/>
        <v>OWENS CORNING SALES | 3830128034</v>
      </c>
      <c r="L658" s="17">
        <f>IFERROR(VLOOKUP($K658,wiz[[Lanes]:[Min FRQT Load Check Lane]],2,FALSE),"n/a")</f>
        <v>1</v>
      </c>
      <c r="M658" s="17">
        <f>IFERROR(VLOOKUP($K658,wiz[[Lanes]:[Min FRQT Load Check Lane]],3,FALSE),"n/a")</f>
        <v>1.95</v>
      </c>
      <c r="N658" s="17">
        <f>IFERROR(VLOOKUP($K658,wiz[[Lanes]:[Min FRQT Load Check Lane]],4,FALSE),"n/a")</f>
        <v>0.18</v>
      </c>
      <c r="O658" s="17">
        <f>IFERROR(VLOOKUP($K658,wiz[[Lanes]:[Min FRQT Load Check Lane]],5,FALSE),"n/a")</f>
        <v>515</v>
      </c>
      <c r="P658" s="17">
        <f>IFERROR(VLOOKUP($K658,wiz[[Lanes]:[Min FRQT Load Check Lane]],6,FALSE),"n/a")</f>
        <v>0.41</v>
      </c>
      <c r="Q658" s="17">
        <f>IFERROR(VLOOKUP($K658,wiz[[Lanes]:[Min FRQT Load Check Lane]],7,FALSE),"n/a")</f>
        <v>0</v>
      </c>
      <c r="R658" s="17">
        <f>IFERROR(VLOOKUP($K658,wiz[[Lanes]:[Min FRQT Load Check Lane]],8,FALSE),"n/a")</f>
        <v>0.25</v>
      </c>
      <c r="S658" s="17">
        <f>IFERROR(VLOOKUP($K658,wiz[[Lanes]:[Min FRQT Load Check Lane]],9,FALSE),"n/a")</f>
        <v>13</v>
      </c>
      <c r="T658" s="17">
        <f>IFERROR(VLOOKUP($K658,wiz[[Lanes]:[Min FRQT Load Check Lane]],10,FALSE),"n/a")</f>
        <v>-16</v>
      </c>
      <c r="U658" s="17">
        <f>IFERROR(VLOOKUP($K658,wiz[[Lanes]:[Min FRQT Load Check Lane]],11,FALSE),"n/a")</f>
        <v>150</v>
      </c>
      <c r="V658" s="17">
        <f>IFERROR(VLOOKUP($K658,wiz[[Lanes]:[Min FRQT Load Check Lane]],12,FALSE),"n/a")</f>
        <v>-211</v>
      </c>
      <c r="W658" s="17">
        <f>IFERROR(VLOOKUP($K658,wiz[[Lanes]:[Min FRQT Load Check Lane]],13,FALSE),"n/a")</f>
        <v>-77</v>
      </c>
    </row>
    <row r="659" spans="2:23" x14ac:dyDescent="0.3">
      <c r="B659" s="13" t="s">
        <v>3704</v>
      </c>
      <c r="C659" s="13" t="s">
        <v>3624</v>
      </c>
      <c r="D659" s="13" t="s">
        <v>2548</v>
      </c>
      <c r="E659" s="13" t="s">
        <v>2854</v>
      </c>
      <c r="F659" s="13">
        <v>38301</v>
      </c>
      <c r="G659" s="13" t="s">
        <v>3660</v>
      </c>
      <c r="H659" s="13">
        <v>61834</v>
      </c>
      <c r="I659" s="13">
        <v>54885.599999999999</v>
      </c>
      <c r="J659" s="13" t="str">
        <f>VLOOKUP(D659,'Matched Names'!$A$1:$C$52,3,FALSE)</f>
        <v xml:space="preserve">OWENS CORNING SALES  |   </v>
      </c>
      <c r="K659" t="str">
        <f t="shared" si="10"/>
        <v>OWENS CORNING SALES | 3830161834</v>
      </c>
      <c r="L659" s="17" t="str">
        <f>IFERROR(VLOOKUP($K659,wiz[[Lanes]:[Min FRQT Load Check Lane]],2,FALSE),"n/a")</f>
        <v>n/a</v>
      </c>
      <c r="M659" s="17" t="str">
        <f>IFERROR(VLOOKUP($K659,wiz[[Lanes]:[Min FRQT Load Check Lane]],3,FALSE),"n/a")</f>
        <v>n/a</v>
      </c>
      <c r="N659" s="17" t="str">
        <f>IFERROR(VLOOKUP($K659,wiz[[Lanes]:[Min FRQT Load Check Lane]],4,FALSE),"n/a")</f>
        <v>n/a</v>
      </c>
      <c r="O659" s="17" t="str">
        <f>IFERROR(VLOOKUP($K659,wiz[[Lanes]:[Min FRQT Load Check Lane]],5,FALSE),"n/a")</f>
        <v>n/a</v>
      </c>
      <c r="P659" s="17" t="str">
        <f>IFERROR(VLOOKUP($K659,wiz[[Lanes]:[Min FRQT Load Check Lane]],6,FALSE),"n/a")</f>
        <v>n/a</v>
      </c>
      <c r="Q659" s="17" t="str">
        <f>IFERROR(VLOOKUP($K659,wiz[[Lanes]:[Min FRQT Load Check Lane]],7,FALSE),"n/a")</f>
        <v>n/a</v>
      </c>
      <c r="R659" s="17" t="str">
        <f>IFERROR(VLOOKUP($K659,wiz[[Lanes]:[Min FRQT Load Check Lane]],8,FALSE),"n/a")</f>
        <v>n/a</v>
      </c>
      <c r="S659" s="17" t="str">
        <f>IFERROR(VLOOKUP($K659,wiz[[Lanes]:[Min FRQT Load Check Lane]],9,FALSE),"n/a")</f>
        <v>n/a</v>
      </c>
      <c r="T659" s="17" t="str">
        <f>IFERROR(VLOOKUP($K659,wiz[[Lanes]:[Min FRQT Load Check Lane]],10,FALSE),"n/a")</f>
        <v>n/a</v>
      </c>
      <c r="U659" s="17" t="str">
        <f>IFERROR(VLOOKUP($K659,wiz[[Lanes]:[Min FRQT Load Check Lane]],11,FALSE),"n/a")</f>
        <v>n/a</v>
      </c>
      <c r="V659" s="17" t="str">
        <f>IFERROR(VLOOKUP($K659,wiz[[Lanes]:[Min FRQT Load Check Lane]],12,FALSE),"n/a")</f>
        <v>n/a</v>
      </c>
      <c r="W659" s="17" t="str">
        <f>IFERROR(VLOOKUP($K659,wiz[[Lanes]:[Min FRQT Load Check Lane]],13,FALSE),"n/a")</f>
        <v>n/a</v>
      </c>
    </row>
    <row r="660" spans="2:23" x14ac:dyDescent="0.3">
      <c r="B660" s="13" t="s">
        <v>3704</v>
      </c>
      <c r="C660" s="13" t="s">
        <v>3624</v>
      </c>
      <c r="D660" s="13" t="s">
        <v>2548</v>
      </c>
      <c r="E660" s="13" t="s">
        <v>2854</v>
      </c>
      <c r="F660" s="13">
        <v>38305</v>
      </c>
      <c r="G660" s="13" t="s">
        <v>3660</v>
      </c>
      <c r="H660" s="13">
        <v>61834</v>
      </c>
      <c r="I660" s="13">
        <v>16770.599999999999</v>
      </c>
      <c r="J660" s="13" t="str">
        <f>VLOOKUP(D660,'Matched Names'!$A$1:$C$52,3,FALSE)</f>
        <v xml:space="preserve">OWENS CORNING SALES  |   </v>
      </c>
      <c r="K660" t="str">
        <f t="shared" si="10"/>
        <v>OWENS CORNING SALES | 3830561834</v>
      </c>
      <c r="L660" s="17" t="str">
        <f>IFERROR(VLOOKUP($K660,wiz[[Lanes]:[Min FRQT Load Check Lane]],2,FALSE),"n/a")</f>
        <v>n/a</v>
      </c>
      <c r="M660" s="17" t="str">
        <f>IFERROR(VLOOKUP($K660,wiz[[Lanes]:[Min FRQT Load Check Lane]],3,FALSE),"n/a")</f>
        <v>n/a</v>
      </c>
      <c r="N660" s="17" t="str">
        <f>IFERROR(VLOOKUP($K660,wiz[[Lanes]:[Min FRQT Load Check Lane]],4,FALSE),"n/a")</f>
        <v>n/a</v>
      </c>
      <c r="O660" s="17" t="str">
        <f>IFERROR(VLOOKUP($K660,wiz[[Lanes]:[Min FRQT Load Check Lane]],5,FALSE),"n/a")</f>
        <v>n/a</v>
      </c>
      <c r="P660" s="17" t="str">
        <f>IFERROR(VLOOKUP($K660,wiz[[Lanes]:[Min FRQT Load Check Lane]],6,FALSE),"n/a")</f>
        <v>n/a</v>
      </c>
      <c r="Q660" s="17" t="str">
        <f>IFERROR(VLOOKUP($K660,wiz[[Lanes]:[Min FRQT Load Check Lane]],7,FALSE),"n/a")</f>
        <v>n/a</v>
      </c>
      <c r="R660" s="17" t="str">
        <f>IFERROR(VLOOKUP($K660,wiz[[Lanes]:[Min FRQT Load Check Lane]],8,FALSE),"n/a")</f>
        <v>n/a</v>
      </c>
      <c r="S660" s="17" t="str">
        <f>IFERROR(VLOOKUP($K660,wiz[[Lanes]:[Min FRQT Load Check Lane]],9,FALSE),"n/a")</f>
        <v>n/a</v>
      </c>
      <c r="T660" s="17" t="str">
        <f>IFERROR(VLOOKUP($K660,wiz[[Lanes]:[Min FRQT Load Check Lane]],10,FALSE),"n/a")</f>
        <v>n/a</v>
      </c>
      <c r="U660" s="17" t="str">
        <f>IFERROR(VLOOKUP($K660,wiz[[Lanes]:[Min FRQT Load Check Lane]],11,FALSE),"n/a")</f>
        <v>n/a</v>
      </c>
      <c r="V660" s="17" t="str">
        <f>IFERROR(VLOOKUP($K660,wiz[[Lanes]:[Min FRQT Load Check Lane]],12,FALSE),"n/a")</f>
        <v>n/a</v>
      </c>
      <c r="W660" s="17" t="str">
        <f>IFERROR(VLOOKUP($K660,wiz[[Lanes]:[Min FRQT Load Check Lane]],13,FALSE),"n/a")</f>
        <v>n/a</v>
      </c>
    </row>
    <row r="661" spans="2:23" x14ac:dyDescent="0.3">
      <c r="B661" s="13" t="s">
        <v>3705</v>
      </c>
      <c r="C661" s="13" t="s">
        <v>3624</v>
      </c>
      <c r="D661" s="13" t="s">
        <v>2548</v>
      </c>
      <c r="E661" s="13" t="s">
        <v>2854</v>
      </c>
      <c r="F661" s="13">
        <v>38301</v>
      </c>
      <c r="G661" s="13" t="s">
        <v>3633</v>
      </c>
      <c r="H661" s="13">
        <v>72916</v>
      </c>
      <c r="I661" s="13">
        <v>48077.22</v>
      </c>
      <c r="J661" s="13" t="str">
        <f>VLOOKUP(D661,'Matched Names'!$A$1:$C$52,3,FALSE)</f>
        <v xml:space="preserve">OWENS CORNING SALES  |   </v>
      </c>
      <c r="K661" t="str">
        <f t="shared" si="10"/>
        <v>OWENS CORNING SALES | 3830172916</v>
      </c>
      <c r="L661" s="17" t="str">
        <f>IFERROR(VLOOKUP($K661,wiz[[Lanes]:[Min FRQT Load Check Lane]],2,FALSE),"n/a")</f>
        <v>n/a</v>
      </c>
      <c r="M661" s="17" t="str">
        <f>IFERROR(VLOOKUP($K661,wiz[[Lanes]:[Min FRQT Load Check Lane]],3,FALSE),"n/a")</f>
        <v>n/a</v>
      </c>
      <c r="N661" s="17" t="str">
        <f>IFERROR(VLOOKUP($K661,wiz[[Lanes]:[Min FRQT Load Check Lane]],4,FALSE),"n/a")</f>
        <v>n/a</v>
      </c>
      <c r="O661" s="17" t="str">
        <f>IFERROR(VLOOKUP($K661,wiz[[Lanes]:[Min FRQT Load Check Lane]],5,FALSE),"n/a")</f>
        <v>n/a</v>
      </c>
      <c r="P661" s="17" t="str">
        <f>IFERROR(VLOOKUP($K661,wiz[[Lanes]:[Min FRQT Load Check Lane]],6,FALSE),"n/a")</f>
        <v>n/a</v>
      </c>
      <c r="Q661" s="17" t="str">
        <f>IFERROR(VLOOKUP($K661,wiz[[Lanes]:[Min FRQT Load Check Lane]],7,FALSE),"n/a")</f>
        <v>n/a</v>
      </c>
      <c r="R661" s="17" t="str">
        <f>IFERROR(VLOOKUP($K661,wiz[[Lanes]:[Min FRQT Load Check Lane]],8,FALSE),"n/a")</f>
        <v>n/a</v>
      </c>
      <c r="S661" s="17" t="str">
        <f>IFERROR(VLOOKUP($K661,wiz[[Lanes]:[Min FRQT Load Check Lane]],9,FALSE),"n/a")</f>
        <v>n/a</v>
      </c>
      <c r="T661" s="17" t="str">
        <f>IFERROR(VLOOKUP($K661,wiz[[Lanes]:[Min FRQT Load Check Lane]],10,FALSE),"n/a")</f>
        <v>n/a</v>
      </c>
      <c r="U661" s="17" t="str">
        <f>IFERROR(VLOOKUP($K661,wiz[[Lanes]:[Min FRQT Load Check Lane]],11,FALSE),"n/a")</f>
        <v>n/a</v>
      </c>
      <c r="V661" s="17" t="str">
        <f>IFERROR(VLOOKUP($K661,wiz[[Lanes]:[Min FRQT Load Check Lane]],12,FALSE),"n/a")</f>
        <v>n/a</v>
      </c>
      <c r="W661" s="17" t="str">
        <f>IFERROR(VLOOKUP($K661,wiz[[Lanes]:[Min FRQT Load Check Lane]],13,FALSE),"n/a")</f>
        <v>n/a</v>
      </c>
    </row>
    <row r="662" spans="2:23" x14ac:dyDescent="0.3">
      <c r="B662" s="13" t="s">
        <v>3705</v>
      </c>
      <c r="C662" s="13" t="s">
        <v>3624</v>
      </c>
      <c r="D662" s="13" t="s">
        <v>2548</v>
      </c>
      <c r="E662" s="13" t="s">
        <v>2854</v>
      </c>
      <c r="F662" s="13">
        <v>38305</v>
      </c>
      <c r="G662" s="13" t="s">
        <v>3633</v>
      </c>
      <c r="H662" s="13">
        <v>72916</v>
      </c>
      <c r="I662" s="13">
        <v>4217.3</v>
      </c>
      <c r="J662" s="13" t="str">
        <f>VLOOKUP(D662,'Matched Names'!$A$1:$C$52,3,FALSE)</f>
        <v xml:space="preserve">OWENS CORNING SALES  |   </v>
      </c>
      <c r="K662" t="str">
        <f t="shared" si="10"/>
        <v>OWENS CORNING SALES | 3830572916</v>
      </c>
      <c r="L662" s="17" t="str">
        <f>IFERROR(VLOOKUP($K662,wiz[[Lanes]:[Min FRQT Load Check Lane]],2,FALSE),"n/a")</f>
        <v>n/a</v>
      </c>
      <c r="M662" s="17" t="str">
        <f>IFERROR(VLOOKUP($K662,wiz[[Lanes]:[Min FRQT Load Check Lane]],3,FALSE),"n/a")</f>
        <v>n/a</v>
      </c>
      <c r="N662" s="17" t="str">
        <f>IFERROR(VLOOKUP($K662,wiz[[Lanes]:[Min FRQT Load Check Lane]],4,FALSE),"n/a")</f>
        <v>n/a</v>
      </c>
      <c r="O662" s="17" t="str">
        <f>IFERROR(VLOOKUP($K662,wiz[[Lanes]:[Min FRQT Load Check Lane]],5,FALSE),"n/a")</f>
        <v>n/a</v>
      </c>
      <c r="P662" s="17" t="str">
        <f>IFERROR(VLOOKUP($K662,wiz[[Lanes]:[Min FRQT Load Check Lane]],6,FALSE),"n/a")</f>
        <v>n/a</v>
      </c>
      <c r="Q662" s="17" t="str">
        <f>IFERROR(VLOOKUP($K662,wiz[[Lanes]:[Min FRQT Load Check Lane]],7,FALSE),"n/a")</f>
        <v>n/a</v>
      </c>
      <c r="R662" s="17" t="str">
        <f>IFERROR(VLOOKUP($K662,wiz[[Lanes]:[Min FRQT Load Check Lane]],8,FALSE),"n/a")</f>
        <v>n/a</v>
      </c>
      <c r="S662" s="17" t="str">
        <f>IFERROR(VLOOKUP($K662,wiz[[Lanes]:[Min FRQT Load Check Lane]],9,FALSE),"n/a")</f>
        <v>n/a</v>
      </c>
      <c r="T662" s="17" t="str">
        <f>IFERROR(VLOOKUP($K662,wiz[[Lanes]:[Min FRQT Load Check Lane]],10,FALSE),"n/a")</f>
        <v>n/a</v>
      </c>
      <c r="U662" s="17" t="str">
        <f>IFERROR(VLOOKUP($K662,wiz[[Lanes]:[Min FRQT Load Check Lane]],11,FALSE),"n/a")</f>
        <v>n/a</v>
      </c>
      <c r="V662" s="17" t="str">
        <f>IFERROR(VLOOKUP($K662,wiz[[Lanes]:[Min FRQT Load Check Lane]],12,FALSE),"n/a")</f>
        <v>n/a</v>
      </c>
      <c r="W662" s="17" t="str">
        <f>IFERROR(VLOOKUP($K662,wiz[[Lanes]:[Min FRQT Load Check Lane]],13,FALSE),"n/a")</f>
        <v>n/a</v>
      </c>
    </row>
    <row r="663" spans="2:23" x14ac:dyDescent="0.3">
      <c r="B663" s="13" t="s">
        <v>3706</v>
      </c>
      <c r="C663" s="13" t="s">
        <v>3624</v>
      </c>
      <c r="D663" s="13" t="s">
        <v>2548</v>
      </c>
      <c r="E663" s="13" t="s">
        <v>2854</v>
      </c>
      <c r="F663" s="13">
        <v>38301</v>
      </c>
      <c r="G663" s="13" t="s">
        <v>3405</v>
      </c>
      <c r="H663" s="13">
        <v>78040</v>
      </c>
      <c r="I663" s="13">
        <v>1542.75</v>
      </c>
      <c r="J663" s="13" t="str">
        <f>VLOOKUP(D663,'Matched Names'!$A$1:$C$52,3,FALSE)</f>
        <v xml:space="preserve">OWENS CORNING SALES  |   </v>
      </c>
      <c r="K663" t="str">
        <f t="shared" si="10"/>
        <v>OWENS CORNING SALES | 3830178040</v>
      </c>
      <c r="L663" s="17">
        <f>IFERROR(VLOOKUP($K663,wiz[[Lanes]:[Min FRQT Load Check Lane]],2,FALSE),"n/a")</f>
        <v>1</v>
      </c>
      <c r="M663" s="17">
        <f>IFERROR(VLOOKUP($K663,wiz[[Lanes]:[Min FRQT Load Check Lane]],3,FALSE),"n/a")</f>
        <v>1.65</v>
      </c>
      <c r="N663" s="17">
        <f>IFERROR(VLOOKUP($K663,wiz[[Lanes]:[Min FRQT Load Check Lane]],4,FALSE),"n/a")</f>
        <v>0.18</v>
      </c>
      <c r="O663" s="17">
        <f>IFERROR(VLOOKUP($K663,wiz[[Lanes]:[Min FRQT Load Check Lane]],5,FALSE),"n/a")</f>
        <v>935</v>
      </c>
      <c r="P663" s="17">
        <f>IFERROR(VLOOKUP($K663,wiz[[Lanes]:[Min FRQT Load Check Lane]],6,FALSE),"n/a")</f>
        <v>2.13</v>
      </c>
      <c r="Q663" s="17">
        <f>IFERROR(VLOOKUP($K663,wiz[[Lanes]:[Min FRQT Load Check Lane]],7,FALSE),"n/a")</f>
        <v>55</v>
      </c>
      <c r="R663" s="17">
        <f>IFERROR(VLOOKUP($K663,wiz[[Lanes]:[Min FRQT Load Check Lane]],8,FALSE),"n/a")</f>
        <v>0.3</v>
      </c>
      <c r="S663" s="17">
        <f>IFERROR(VLOOKUP($K663,wiz[[Lanes]:[Min FRQT Load Check Lane]],9,FALSE),"n/a")</f>
        <v>28</v>
      </c>
      <c r="T663" s="17">
        <f>IFERROR(VLOOKUP($K663,wiz[[Lanes]:[Min FRQT Load Check Lane]],10,FALSE),"n/a")</f>
        <v>-16</v>
      </c>
      <c r="U663" s="17">
        <f>IFERROR(VLOOKUP($K663,wiz[[Lanes]:[Min FRQT Load Check Lane]],11,FALSE),"n/a")</f>
        <v>-75</v>
      </c>
      <c r="V663" s="17">
        <f>IFERROR(VLOOKUP($K663,wiz[[Lanes]:[Min FRQT Load Check Lane]],12,FALSE),"n/a")</f>
        <v>516</v>
      </c>
      <c r="W663" s="17">
        <f>IFERROR(VLOOKUP($K663,wiz[[Lanes]:[Min FRQT Load Check Lane]],13,FALSE),"n/a")</f>
        <v>425</v>
      </c>
    </row>
    <row r="664" spans="2:23" x14ac:dyDescent="0.3">
      <c r="B664" s="13" t="s">
        <v>3707</v>
      </c>
      <c r="C664" s="13" t="s">
        <v>3624</v>
      </c>
      <c r="D664" s="13" t="s">
        <v>2548</v>
      </c>
      <c r="E664" s="13" t="s">
        <v>3708</v>
      </c>
      <c r="F664" s="13">
        <v>28086</v>
      </c>
      <c r="G664" s="13" t="s">
        <v>3709</v>
      </c>
      <c r="H664" s="13">
        <v>55720</v>
      </c>
      <c r="I664" s="13">
        <v>9614.7000000000007</v>
      </c>
      <c r="J664" s="13" t="str">
        <f>VLOOKUP(D664,'Matched Names'!$A$1:$C$52,3,FALSE)</f>
        <v xml:space="preserve">OWENS CORNING SALES  |   </v>
      </c>
      <c r="K664" t="str">
        <f t="shared" si="10"/>
        <v>OWENS CORNING SALES | 2808655720</v>
      </c>
      <c r="L664" s="17">
        <f>IFERROR(VLOOKUP($K664,wiz[[Lanes]:[Min FRQT Load Check Lane]],2,FALSE),"n/a")</f>
        <v>2</v>
      </c>
      <c r="M664" s="17">
        <f>IFERROR(VLOOKUP($K664,wiz[[Lanes]:[Min FRQT Load Check Lane]],3,FALSE),"n/a")</f>
        <v>1.35</v>
      </c>
      <c r="N664" s="17">
        <f>IFERROR(VLOOKUP($K664,wiz[[Lanes]:[Min FRQT Load Check Lane]],4,FALSE),"n/a")</f>
        <v>0.18</v>
      </c>
      <c r="O664" s="17">
        <f>IFERROR(VLOOKUP($K664,wiz[[Lanes]:[Min FRQT Load Check Lane]],5,FALSE),"n/a")</f>
        <v>1187</v>
      </c>
      <c r="P664" s="17">
        <f>IFERROR(VLOOKUP($K664,wiz[[Lanes]:[Min FRQT Load Check Lane]],6,FALSE),"n/a")</f>
        <v>2.13</v>
      </c>
      <c r="Q664" s="17">
        <f>IFERROR(VLOOKUP($K664,wiz[[Lanes]:[Min FRQT Load Check Lane]],7,FALSE),"n/a")</f>
        <v>39</v>
      </c>
      <c r="R664" s="17">
        <f>IFERROR(VLOOKUP($K664,wiz[[Lanes]:[Min FRQT Load Check Lane]],8,FALSE),"n/a")</f>
        <v>0.25</v>
      </c>
      <c r="S664" s="17">
        <f>IFERROR(VLOOKUP($K664,wiz[[Lanes]:[Min FRQT Load Check Lane]],9,FALSE),"n/a")</f>
        <v>98</v>
      </c>
      <c r="T664" s="17">
        <f>IFERROR(VLOOKUP($K664,wiz[[Lanes]:[Min FRQT Load Check Lane]],10,FALSE),"n/a")</f>
        <v>-69</v>
      </c>
      <c r="U664" s="17">
        <f>IFERROR(VLOOKUP($K664,wiz[[Lanes]:[Min FRQT Load Check Lane]],11,FALSE),"n/a")</f>
        <v>23</v>
      </c>
      <c r="V664" s="17">
        <f>IFERROR(VLOOKUP($K664,wiz[[Lanes]:[Min FRQT Load Check Lane]],12,FALSE),"n/a")</f>
        <v>-344</v>
      </c>
      <c r="W664" s="17">
        <f>IFERROR(VLOOKUP($K664,wiz[[Lanes]:[Min FRQT Load Check Lane]],13,FALSE),"n/a")</f>
        <v>-390</v>
      </c>
    </row>
    <row r="665" spans="2:23" x14ac:dyDescent="0.3">
      <c r="B665" s="13" t="s">
        <v>3710</v>
      </c>
      <c r="C665" s="13" t="s">
        <v>3624</v>
      </c>
      <c r="D665" s="13" t="s">
        <v>2548</v>
      </c>
      <c r="E665" s="13" t="s">
        <v>3708</v>
      </c>
      <c r="F665" s="13">
        <v>28086</v>
      </c>
      <c r="G665" s="13" t="s">
        <v>3711</v>
      </c>
      <c r="H665" s="13">
        <v>38701</v>
      </c>
      <c r="I665" s="13">
        <v>971.55</v>
      </c>
      <c r="J665" s="13" t="str">
        <f>VLOOKUP(D665,'Matched Names'!$A$1:$C$52,3,FALSE)</f>
        <v xml:space="preserve">OWENS CORNING SALES  |   </v>
      </c>
      <c r="K665" t="str">
        <f t="shared" si="10"/>
        <v>OWENS CORNING SALES | 2808638701</v>
      </c>
      <c r="L665" s="17">
        <f>IFERROR(VLOOKUP($K665,wiz[[Lanes]:[Min FRQT Load Check Lane]],2,FALSE),"n/a")</f>
        <v>1</v>
      </c>
      <c r="M665" s="17">
        <f>IFERROR(VLOOKUP($K665,wiz[[Lanes]:[Min FRQT Load Check Lane]],3,FALSE),"n/a")</f>
        <v>1.53</v>
      </c>
      <c r="N665" s="17">
        <f>IFERROR(VLOOKUP($K665,wiz[[Lanes]:[Min FRQT Load Check Lane]],4,FALSE),"n/a")</f>
        <v>0.18</v>
      </c>
      <c r="O665" s="17">
        <f>IFERROR(VLOOKUP($K665,wiz[[Lanes]:[Min FRQT Load Check Lane]],5,FALSE),"n/a")</f>
        <v>635</v>
      </c>
      <c r="P665" s="17">
        <f>IFERROR(VLOOKUP($K665,wiz[[Lanes]:[Min FRQT Load Check Lane]],6,FALSE),"n/a")</f>
        <v>2.04</v>
      </c>
      <c r="Q665" s="17">
        <f>IFERROR(VLOOKUP($K665,wiz[[Lanes]:[Min FRQT Load Check Lane]],7,FALSE),"n/a")</f>
        <v>31</v>
      </c>
      <c r="R665" s="17">
        <f>IFERROR(VLOOKUP($K665,wiz[[Lanes]:[Min FRQT Load Check Lane]],8,FALSE),"n/a")</f>
        <v>0.25</v>
      </c>
      <c r="S665" s="17">
        <f>IFERROR(VLOOKUP($K665,wiz[[Lanes]:[Min FRQT Load Check Lane]],9,FALSE),"n/a")</f>
        <v>19</v>
      </c>
      <c r="T665" s="17">
        <f>IFERROR(VLOOKUP($K665,wiz[[Lanes]:[Min FRQT Load Check Lane]],10,FALSE),"n/a")</f>
        <v>-69</v>
      </c>
      <c r="U665" s="17">
        <f>IFERROR(VLOOKUP($K665,wiz[[Lanes]:[Min FRQT Load Check Lane]],11,FALSE),"n/a")</f>
        <v>-196</v>
      </c>
      <c r="V665" s="17">
        <f>IFERROR(VLOOKUP($K665,wiz[[Lanes]:[Min FRQT Load Check Lane]],12,FALSE),"n/a")</f>
        <v>-38</v>
      </c>
      <c r="W665" s="17">
        <f>IFERROR(VLOOKUP($K665,wiz[[Lanes]:[Min FRQT Load Check Lane]],13,FALSE),"n/a")</f>
        <v>-303</v>
      </c>
    </row>
    <row r="666" spans="2:23" x14ac:dyDescent="0.3">
      <c r="B666" s="13" t="s">
        <v>3712</v>
      </c>
      <c r="C666" s="13" t="s">
        <v>3624</v>
      </c>
      <c r="D666" s="13" t="s">
        <v>2548</v>
      </c>
      <c r="E666" s="13" t="s">
        <v>3708</v>
      </c>
      <c r="F666" s="13">
        <v>28086</v>
      </c>
      <c r="G666" s="13" t="s">
        <v>3713</v>
      </c>
      <c r="H666" s="13">
        <v>43055</v>
      </c>
      <c r="I666" s="13">
        <v>4365.8999999999996</v>
      </c>
      <c r="J666" s="13" t="str">
        <f>VLOOKUP(D666,'Matched Names'!$A$1:$C$52,3,FALSE)</f>
        <v xml:space="preserve">OWENS CORNING SALES  |   </v>
      </c>
      <c r="K666" t="str">
        <f t="shared" si="10"/>
        <v>OWENS CORNING SALES | 2808643055</v>
      </c>
      <c r="L666" s="17">
        <f>IFERROR(VLOOKUP($K666,wiz[[Lanes]:[Min FRQT Load Check Lane]],2,FALSE),"n/a")</f>
        <v>2</v>
      </c>
      <c r="M666" s="17">
        <f>IFERROR(VLOOKUP($K666,wiz[[Lanes]:[Min FRQT Load Check Lane]],3,FALSE),"n/a")</f>
        <v>1.65</v>
      </c>
      <c r="N666" s="17">
        <f>IFERROR(VLOOKUP($K666,wiz[[Lanes]:[Min FRQT Load Check Lane]],4,FALSE),"n/a")</f>
        <v>0.18</v>
      </c>
      <c r="O666" s="17">
        <f>IFERROR(VLOOKUP($K666,wiz[[Lanes]:[Min FRQT Load Check Lane]],5,FALSE),"n/a")</f>
        <v>441</v>
      </c>
      <c r="P666" s="17">
        <f>IFERROR(VLOOKUP($K666,wiz[[Lanes]:[Min FRQT Load Check Lane]],6,FALSE),"n/a")</f>
        <v>0.89</v>
      </c>
      <c r="Q666" s="17">
        <f>IFERROR(VLOOKUP($K666,wiz[[Lanes]:[Min FRQT Load Check Lane]],7,FALSE),"n/a")</f>
        <v>61</v>
      </c>
      <c r="R666" s="17">
        <f>IFERROR(VLOOKUP($K666,wiz[[Lanes]:[Min FRQT Load Check Lane]],8,FALSE),"n/a")</f>
        <v>0.28000000000000003</v>
      </c>
      <c r="S666" s="17">
        <f>IFERROR(VLOOKUP($K666,wiz[[Lanes]:[Min FRQT Load Check Lane]],9,FALSE),"n/a")</f>
        <v>54</v>
      </c>
      <c r="T666" s="17">
        <f>IFERROR(VLOOKUP($K666,wiz[[Lanes]:[Min FRQT Load Check Lane]],10,FALSE),"n/a")</f>
        <v>-69</v>
      </c>
      <c r="U666" s="17">
        <f>IFERROR(VLOOKUP($K666,wiz[[Lanes]:[Min FRQT Load Check Lane]],11,FALSE),"n/a")</f>
        <v>-1</v>
      </c>
      <c r="V666" s="17">
        <f>IFERROR(VLOOKUP($K666,wiz[[Lanes]:[Min FRQT Load Check Lane]],12,FALSE),"n/a")</f>
        <v>129</v>
      </c>
      <c r="W666" s="17">
        <f>IFERROR(VLOOKUP($K666,wiz[[Lanes]:[Min FRQT Load Check Lane]],13,FALSE),"n/a")</f>
        <v>59</v>
      </c>
    </row>
    <row r="667" spans="2:23" x14ac:dyDescent="0.3">
      <c r="B667" s="13" t="s">
        <v>3714</v>
      </c>
      <c r="C667" s="13" t="s">
        <v>3624</v>
      </c>
      <c r="D667" s="13" t="s">
        <v>2548</v>
      </c>
      <c r="E667" s="13" t="s">
        <v>3708</v>
      </c>
      <c r="F667" s="13">
        <v>28086</v>
      </c>
      <c r="G667" s="13" t="s">
        <v>3640</v>
      </c>
      <c r="H667" s="13">
        <v>46176</v>
      </c>
      <c r="I667" s="13">
        <v>748.5</v>
      </c>
      <c r="J667" s="13" t="str">
        <f>VLOOKUP(D667,'Matched Names'!$A$1:$C$52,3,FALSE)</f>
        <v xml:space="preserve">OWENS CORNING SALES  |   </v>
      </c>
      <c r="K667" t="str">
        <f t="shared" si="10"/>
        <v>OWENS CORNING SALES | 2808646176</v>
      </c>
      <c r="L667" s="17">
        <f>IFERROR(VLOOKUP($K667,wiz[[Lanes]:[Min FRQT Load Check Lane]],2,FALSE),"n/a")</f>
        <v>1</v>
      </c>
      <c r="M667" s="17">
        <f>IFERROR(VLOOKUP($K667,wiz[[Lanes]:[Min FRQT Load Check Lane]],3,FALSE),"n/a")</f>
        <v>1.5</v>
      </c>
      <c r="N667" s="17">
        <f>IFERROR(VLOOKUP($K667,wiz[[Lanes]:[Min FRQT Load Check Lane]],4,FALSE),"n/a")</f>
        <v>0.18</v>
      </c>
      <c r="O667" s="17">
        <f>IFERROR(VLOOKUP($K667,wiz[[Lanes]:[Min FRQT Load Check Lane]],5,FALSE),"n/a")</f>
        <v>499</v>
      </c>
      <c r="P667" s="17">
        <f>IFERROR(VLOOKUP($K667,wiz[[Lanes]:[Min FRQT Load Check Lane]],6,FALSE),"n/a")</f>
        <v>0.96</v>
      </c>
      <c r="Q667" s="17">
        <f>IFERROR(VLOOKUP($K667,wiz[[Lanes]:[Min FRQT Load Check Lane]],7,FALSE),"n/a")</f>
        <v>69</v>
      </c>
      <c r="R667" s="17">
        <f>IFERROR(VLOOKUP($K667,wiz[[Lanes]:[Min FRQT Load Check Lane]],8,FALSE),"n/a")</f>
        <v>0.3</v>
      </c>
      <c r="S667" s="17">
        <f>IFERROR(VLOOKUP($K667,wiz[[Lanes]:[Min FRQT Load Check Lane]],9,FALSE),"n/a")</f>
        <v>15</v>
      </c>
      <c r="T667" s="17">
        <f>IFERROR(VLOOKUP($K667,wiz[[Lanes]:[Min FRQT Load Check Lane]],10,FALSE),"n/a")</f>
        <v>-69</v>
      </c>
      <c r="U667" s="17">
        <f>IFERROR(VLOOKUP($K667,wiz[[Lanes]:[Min FRQT Load Check Lane]],11,FALSE),"n/a")</f>
        <v>1</v>
      </c>
      <c r="V667" s="17">
        <f>IFERROR(VLOOKUP($K667,wiz[[Lanes]:[Min FRQT Load Check Lane]],12,FALSE),"n/a")</f>
        <v>20</v>
      </c>
      <c r="W667" s="17">
        <f>IFERROR(VLOOKUP($K667,wiz[[Lanes]:[Min FRQT Load Check Lane]],13,FALSE),"n/a")</f>
        <v>-48</v>
      </c>
    </row>
    <row r="668" spans="2:23" x14ac:dyDescent="0.3">
      <c r="B668" s="13" t="s">
        <v>3715</v>
      </c>
      <c r="C668" s="13" t="s">
        <v>3624</v>
      </c>
      <c r="D668" s="13" t="s">
        <v>2548</v>
      </c>
      <c r="E668" s="13" t="s">
        <v>3708</v>
      </c>
      <c r="F668" s="13">
        <v>28086</v>
      </c>
      <c r="G668" s="13" t="s">
        <v>3716</v>
      </c>
      <c r="H668" s="13">
        <v>47581</v>
      </c>
      <c r="I668" s="13">
        <v>726.68</v>
      </c>
      <c r="J668" s="13" t="str">
        <f>VLOOKUP(D668,'Matched Names'!$A$1:$C$52,3,FALSE)</f>
        <v xml:space="preserve">OWENS CORNING SALES  |   </v>
      </c>
      <c r="K668" t="str">
        <f t="shared" si="10"/>
        <v>OWENS CORNING SALES | 2808647581</v>
      </c>
      <c r="L668" s="17" t="str">
        <f>IFERROR(VLOOKUP($K668,wiz[[Lanes]:[Min FRQT Load Check Lane]],2,FALSE),"n/a")</f>
        <v>n/a</v>
      </c>
      <c r="M668" s="17" t="str">
        <f>IFERROR(VLOOKUP($K668,wiz[[Lanes]:[Min FRQT Load Check Lane]],3,FALSE),"n/a")</f>
        <v>n/a</v>
      </c>
      <c r="N668" s="17" t="str">
        <f>IFERROR(VLOOKUP($K668,wiz[[Lanes]:[Min FRQT Load Check Lane]],4,FALSE),"n/a")</f>
        <v>n/a</v>
      </c>
      <c r="O668" s="17" t="str">
        <f>IFERROR(VLOOKUP($K668,wiz[[Lanes]:[Min FRQT Load Check Lane]],5,FALSE),"n/a")</f>
        <v>n/a</v>
      </c>
      <c r="P668" s="17" t="str">
        <f>IFERROR(VLOOKUP($K668,wiz[[Lanes]:[Min FRQT Load Check Lane]],6,FALSE),"n/a")</f>
        <v>n/a</v>
      </c>
      <c r="Q668" s="17" t="str">
        <f>IFERROR(VLOOKUP($K668,wiz[[Lanes]:[Min FRQT Load Check Lane]],7,FALSE),"n/a")</f>
        <v>n/a</v>
      </c>
      <c r="R668" s="17" t="str">
        <f>IFERROR(VLOOKUP($K668,wiz[[Lanes]:[Min FRQT Load Check Lane]],8,FALSE),"n/a")</f>
        <v>n/a</v>
      </c>
      <c r="S668" s="17" t="str">
        <f>IFERROR(VLOOKUP($K668,wiz[[Lanes]:[Min FRQT Load Check Lane]],9,FALSE),"n/a")</f>
        <v>n/a</v>
      </c>
      <c r="T668" s="17" t="str">
        <f>IFERROR(VLOOKUP($K668,wiz[[Lanes]:[Min FRQT Load Check Lane]],10,FALSE),"n/a")</f>
        <v>n/a</v>
      </c>
      <c r="U668" s="17" t="str">
        <f>IFERROR(VLOOKUP($K668,wiz[[Lanes]:[Min FRQT Load Check Lane]],11,FALSE),"n/a")</f>
        <v>n/a</v>
      </c>
      <c r="V668" s="17" t="str">
        <f>IFERROR(VLOOKUP($K668,wiz[[Lanes]:[Min FRQT Load Check Lane]],12,FALSE),"n/a")</f>
        <v>n/a</v>
      </c>
      <c r="W668" s="17" t="str">
        <f>IFERROR(VLOOKUP($K668,wiz[[Lanes]:[Min FRQT Load Check Lane]],13,FALSE),"n/a")</f>
        <v>n/a</v>
      </c>
    </row>
    <row r="669" spans="2:23" x14ac:dyDescent="0.3">
      <c r="B669" s="13" t="s">
        <v>3717</v>
      </c>
      <c r="C669" s="13" t="s">
        <v>3624</v>
      </c>
      <c r="D669" s="13" t="s">
        <v>2548</v>
      </c>
      <c r="E669" s="13" t="s">
        <v>3708</v>
      </c>
      <c r="F669" s="13">
        <v>28086</v>
      </c>
      <c r="G669" s="13" t="s">
        <v>3718</v>
      </c>
      <c r="H669" s="13">
        <v>79556</v>
      </c>
      <c r="I669" s="13">
        <v>1798.2</v>
      </c>
      <c r="J669" s="13" t="str">
        <f>VLOOKUP(D669,'Matched Names'!$A$1:$C$52,3,FALSE)</f>
        <v xml:space="preserve">OWENS CORNING SALES  |   </v>
      </c>
      <c r="K669" t="str">
        <f t="shared" si="10"/>
        <v>OWENS CORNING SALES | 2808679556</v>
      </c>
      <c r="L669" s="17">
        <f>IFERROR(VLOOKUP($K669,wiz[[Lanes]:[Min FRQT Load Check Lane]],2,FALSE),"n/a")</f>
        <v>1</v>
      </c>
      <c r="M669" s="17">
        <f>IFERROR(VLOOKUP($K669,wiz[[Lanes]:[Min FRQT Load Check Lane]],3,FALSE),"n/a")</f>
        <v>1.48</v>
      </c>
      <c r="N669" s="17">
        <f>IFERROR(VLOOKUP($K669,wiz[[Lanes]:[Min FRQT Load Check Lane]],4,FALSE),"n/a")</f>
        <v>0.18</v>
      </c>
      <c r="O669" s="17">
        <f>IFERROR(VLOOKUP($K669,wiz[[Lanes]:[Min FRQT Load Check Lane]],5,FALSE),"n/a")</f>
        <v>1215</v>
      </c>
      <c r="P669" s="17">
        <f>IFERROR(VLOOKUP($K669,wiz[[Lanes]:[Min FRQT Load Check Lane]],6,FALSE),"n/a")</f>
        <v>2.4500000000000002</v>
      </c>
      <c r="Q669" s="17">
        <f>IFERROR(VLOOKUP($K669,wiz[[Lanes]:[Min FRQT Load Check Lane]],7,FALSE),"n/a")</f>
        <v>31</v>
      </c>
      <c r="R669" s="17">
        <f>IFERROR(VLOOKUP($K669,wiz[[Lanes]:[Min FRQT Load Check Lane]],8,FALSE),"n/a")</f>
        <v>0.25</v>
      </c>
      <c r="S669" s="17">
        <f>IFERROR(VLOOKUP($K669,wiz[[Lanes]:[Min FRQT Load Check Lane]],9,FALSE),"n/a")</f>
        <v>37</v>
      </c>
      <c r="T669" s="17">
        <f>IFERROR(VLOOKUP($K669,wiz[[Lanes]:[Min FRQT Load Check Lane]],10,FALSE),"n/a")</f>
        <v>-69</v>
      </c>
      <c r="U669" s="17">
        <f>IFERROR(VLOOKUP($K669,wiz[[Lanes]:[Min FRQT Load Check Lane]],11,FALSE),"n/a")</f>
        <v>-6</v>
      </c>
      <c r="V669" s="17">
        <f>IFERROR(VLOOKUP($K669,wiz[[Lanes]:[Min FRQT Load Check Lane]],12,FALSE),"n/a")</f>
        <v>-397</v>
      </c>
      <c r="W669" s="17">
        <f>IFERROR(VLOOKUP($K669,wiz[[Lanes]:[Min FRQT Load Check Lane]],13,FALSE),"n/a")</f>
        <v>-472</v>
      </c>
    </row>
    <row r="670" spans="2:23" x14ac:dyDescent="0.3">
      <c r="B670" s="13" t="s">
        <v>3719</v>
      </c>
      <c r="C670" s="13" t="s">
        <v>3624</v>
      </c>
      <c r="D670" s="13" t="s">
        <v>2548</v>
      </c>
      <c r="E670" s="13" t="s">
        <v>3720</v>
      </c>
      <c r="F670" s="13">
        <v>33810</v>
      </c>
      <c r="G670" s="13" t="s">
        <v>2773</v>
      </c>
      <c r="H670" s="13">
        <v>28201</v>
      </c>
      <c r="I670" s="13">
        <v>7138.35</v>
      </c>
      <c r="J670" s="13" t="str">
        <f>VLOOKUP(D670,'Matched Names'!$A$1:$C$52,3,FALSE)</f>
        <v xml:space="preserve">OWENS CORNING SALES  |   </v>
      </c>
      <c r="K670" t="str">
        <f t="shared" si="10"/>
        <v>OWENS CORNING SALES | 3381028201</v>
      </c>
      <c r="L670" s="17" t="str">
        <f>IFERROR(VLOOKUP($K670,wiz[[Lanes]:[Min FRQT Load Check Lane]],2,FALSE),"n/a")</f>
        <v>n/a</v>
      </c>
      <c r="M670" s="17" t="str">
        <f>IFERROR(VLOOKUP($K670,wiz[[Lanes]:[Min FRQT Load Check Lane]],3,FALSE),"n/a")</f>
        <v>n/a</v>
      </c>
      <c r="N670" s="17" t="str">
        <f>IFERROR(VLOOKUP($K670,wiz[[Lanes]:[Min FRQT Load Check Lane]],4,FALSE),"n/a")</f>
        <v>n/a</v>
      </c>
      <c r="O670" s="17" t="str">
        <f>IFERROR(VLOOKUP($K670,wiz[[Lanes]:[Min FRQT Load Check Lane]],5,FALSE),"n/a")</f>
        <v>n/a</v>
      </c>
      <c r="P670" s="17" t="str">
        <f>IFERROR(VLOOKUP($K670,wiz[[Lanes]:[Min FRQT Load Check Lane]],6,FALSE),"n/a")</f>
        <v>n/a</v>
      </c>
      <c r="Q670" s="17" t="str">
        <f>IFERROR(VLOOKUP($K670,wiz[[Lanes]:[Min FRQT Load Check Lane]],7,FALSE),"n/a")</f>
        <v>n/a</v>
      </c>
      <c r="R670" s="17" t="str">
        <f>IFERROR(VLOOKUP($K670,wiz[[Lanes]:[Min FRQT Load Check Lane]],8,FALSE),"n/a")</f>
        <v>n/a</v>
      </c>
      <c r="S670" s="17" t="str">
        <f>IFERROR(VLOOKUP($K670,wiz[[Lanes]:[Min FRQT Load Check Lane]],9,FALSE),"n/a")</f>
        <v>n/a</v>
      </c>
      <c r="T670" s="17" t="str">
        <f>IFERROR(VLOOKUP($K670,wiz[[Lanes]:[Min FRQT Load Check Lane]],10,FALSE),"n/a")</f>
        <v>n/a</v>
      </c>
      <c r="U670" s="17" t="str">
        <f>IFERROR(VLOOKUP($K670,wiz[[Lanes]:[Min FRQT Load Check Lane]],11,FALSE),"n/a")</f>
        <v>n/a</v>
      </c>
      <c r="V670" s="17" t="str">
        <f>IFERROR(VLOOKUP($K670,wiz[[Lanes]:[Min FRQT Load Check Lane]],12,FALSE),"n/a")</f>
        <v>n/a</v>
      </c>
      <c r="W670" s="17" t="str">
        <f>IFERROR(VLOOKUP($K670,wiz[[Lanes]:[Min FRQT Load Check Lane]],13,FALSE),"n/a")</f>
        <v>n/a</v>
      </c>
    </row>
    <row r="671" spans="2:23" x14ac:dyDescent="0.3">
      <c r="B671" s="13" t="s">
        <v>3719</v>
      </c>
      <c r="C671" s="13" t="s">
        <v>3624</v>
      </c>
      <c r="D671" s="13" t="s">
        <v>2548</v>
      </c>
      <c r="E671" s="13" t="s">
        <v>3720</v>
      </c>
      <c r="F671" s="13">
        <v>33810</v>
      </c>
      <c r="G671" s="13" t="s">
        <v>2773</v>
      </c>
      <c r="H671" s="13">
        <v>28273</v>
      </c>
      <c r="I671" s="13">
        <v>1903.56</v>
      </c>
      <c r="J671" s="13" t="str">
        <f>VLOOKUP(D671,'Matched Names'!$A$1:$C$52,3,FALSE)</f>
        <v xml:space="preserve">OWENS CORNING SALES  |   </v>
      </c>
      <c r="K671" t="str">
        <f t="shared" si="10"/>
        <v>OWENS CORNING SALES | 3381028273</v>
      </c>
      <c r="L671" s="17" t="str">
        <f>IFERROR(VLOOKUP($K671,wiz[[Lanes]:[Min FRQT Load Check Lane]],2,FALSE),"n/a")</f>
        <v>n/a</v>
      </c>
      <c r="M671" s="17" t="str">
        <f>IFERROR(VLOOKUP($K671,wiz[[Lanes]:[Min FRQT Load Check Lane]],3,FALSE),"n/a")</f>
        <v>n/a</v>
      </c>
      <c r="N671" s="17" t="str">
        <f>IFERROR(VLOOKUP($K671,wiz[[Lanes]:[Min FRQT Load Check Lane]],4,FALSE),"n/a")</f>
        <v>n/a</v>
      </c>
      <c r="O671" s="17" t="str">
        <f>IFERROR(VLOOKUP($K671,wiz[[Lanes]:[Min FRQT Load Check Lane]],5,FALSE),"n/a")</f>
        <v>n/a</v>
      </c>
      <c r="P671" s="17" t="str">
        <f>IFERROR(VLOOKUP($K671,wiz[[Lanes]:[Min FRQT Load Check Lane]],6,FALSE),"n/a")</f>
        <v>n/a</v>
      </c>
      <c r="Q671" s="17" t="str">
        <f>IFERROR(VLOOKUP($K671,wiz[[Lanes]:[Min FRQT Load Check Lane]],7,FALSE),"n/a")</f>
        <v>n/a</v>
      </c>
      <c r="R671" s="17" t="str">
        <f>IFERROR(VLOOKUP($K671,wiz[[Lanes]:[Min FRQT Load Check Lane]],8,FALSE),"n/a")</f>
        <v>n/a</v>
      </c>
      <c r="S671" s="17" t="str">
        <f>IFERROR(VLOOKUP($K671,wiz[[Lanes]:[Min FRQT Load Check Lane]],9,FALSE),"n/a")</f>
        <v>n/a</v>
      </c>
      <c r="T671" s="17" t="str">
        <f>IFERROR(VLOOKUP($K671,wiz[[Lanes]:[Min FRQT Load Check Lane]],10,FALSE),"n/a")</f>
        <v>n/a</v>
      </c>
      <c r="U671" s="17" t="str">
        <f>IFERROR(VLOOKUP($K671,wiz[[Lanes]:[Min FRQT Load Check Lane]],11,FALSE),"n/a")</f>
        <v>n/a</v>
      </c>
      <c r="V671" s="17" t="str">
        <f>IFERROR(VLOOKUP($K671,wiz[[Lanes]:[Min FRQT Load Check Lane]],12,FALSE),"n/a")</f>
        <v>n/a</v>
      </c>
      <c r="W671" s="17" t="str">
        <f>IFERROR(VLOOKUP($K671,wiz[[Lanes]:[Min FRQT Load Check Lane]],13,FALSE),"n/a")</f>
        <v>n/a</v>
      </c>
    </row>
    <row r="672" spans="2:23" x14ac:dyDescent="0.3">
      <c r="B672" s="13" t="s">
        <v>3721</v>
      </c>
      <c r="C672" s="13" t="s">
        <v>3624</v>
      </c>
      <c r="D672" s="13" t="s">
        <v>2548</v>
      </c>
      <c r="E672" s="13" t="s">
        <v>3720</v>
      </c>
      <c r="F672" s="13">
        <v>33810</v>
      </c>
      <c r="G672" s="13" t="s">
        <v>3722</v>
      </c>
      <c r="H672" s="13">
        <v>28340</v>
      </c>
      <c r="I672" s="13">
        <v>466.32</v>
      </c>
      <c r="J672" s="13" t="str">
        <f>VLOOKUP(D672,'Matched Names'!$A$1:$C$52,3,FALSE)</f>
        <v xml:space="preserve">OWENS CORNING SALES  |   </v>
      </c>
      <c r="K672" t="str">
        <f t="shared" si="10"/>
        <v>OWENS CORNING SALES | 3381028340</v>
      </c>
      <c r="L672" s="17" t="str">
        <f>IFERROR(VLOOKUP($K672,wiz[[Lanes]:[Min FRQT Load Check Lane]],2,FALSE),"n/a")</f>
        <v>n/a</v>
      </c>
      <c r="M672" s="17" t="str">
        <f>IFERROR(VLOOKUP($K672,wiz[[Lanes]:[Min FRQT Load Check Lane]],3,FALSE),"n/a")</f>
        <v>n/a</v>
      </c>
      <c r="N672" s="17" t="str">
        <f>IFERROR(VLOOKUP($K672,wiz[[Lanes]:[Min FRQT Load Check Lane]],4,FALSE),"n/a")</f>
        <v>n/a</v>
      </c>
      <c r="O672" s="17" t="str">
        <f>IFERROR(VLOOKUP($K672,wiz[[Lanes]:[Min FRQT Load Check Lane]],5,FALSE),"n/a")</f>
        <v>n/a</v>
      </c>
      <c r="P672" s="17" t="str">
        <f>IFERROR(VLOOKUP($K672,wiz[[Lanes]:[Min FRQT Load Check Lane]],6,FALSE),"n/a")</f>
        <v>n/a</v>
      </c>
      <c r="Q672" s="17" t="str">
        <f>IFERROR(VLOOKUP($K672,wiz[[Lanes]:[Min FRQT Load Check Lane]],7,FALSE),"n/a")</f>
        <v>n/a</v>
      </c>
      <c r="R672" s="17" t="str">
        <f>IFERROR(VLOOKUP($K672,wiz[[Lanes]:[Min FRQT Load Check Lane]],8,FALSE),"n/a")</f>
        <v>n/a</v>
      </c>
      <c r="S672" s="17" t="str">
        <f>IFERROR(VLOOKUP($K672,wiz[[Lanes]:[Min FRQT Load Check Lane]],9,FALSE),"n/a")</f>
        <v>n/a</v>
      </c>
      <c r="T672" s="17" t="str">
        <f>IFERROR(VLOOKUP($K672,wiz[[Lanes]:[Min FRQT Load Check Lane]],10,FALSE),"n/a")</f>
        <v>n/a</v>
      </c>
      <c r="U672" s="17" t="str">
        <f>IFERROR(VLOOKUP($K672,wiz[[Lanes]:[Min FRQT Load Check Lane]],11,FALSE),"n/a")</f>
        <v>n/a</v>
      </c>
      <c r="V672" s="17" t="str">
        <f>IFERROR(VLOOKUP($K672,wiz[[Lanes]:[Min FRQT Load Check Lane]],12,FALSE),"n/a")</f>
        <v>n/a</v>
      </c>
      <c r="W672" s="17" t="str">
        <f>IFERROR(VLOOKUP($K672,wiz[[Lanes]:[Min FRQT Load Check Lane]],13,FALSE),"n/a")</f>
        <v>n/a</v>
      </c>
    </row>
    <row r="673" spans="2:23" x14ac:dyDescent="0.3">
      <c r="B673" s="13" t="s">
        <v>3723</v>
      </c>
      <c r="C673" s="13" t="s">
        <v>3624</v>
      </c>
      <c r="D673" s="13" t="s">
        <v>2548</v>
      </c>
      <c r="E673" s="13" t="s">
        <v>3720</v>
      </c>
      <c r="F673" s="13">
        <v>33810</v>
      </c>
      <c r="G673" s="13" t="s">
        <v>3695</v>
      </c>
      <c r="H673" s="13">
        <v>30268</v>
      </c>
      <c r="I673" s="13">
        <v>828</v>
      </c>
      <c r="J673" s="13" t="str">
        <f>VLOOKUP(D673,'Matched Names'!$A$1:$C$52,3,FALSE)</f>
        <v xml:space="preserve">OWENS CORNING SALES  |   </v>
      </c>
      <c r="K673" t="str">
        <f t="shared" si="10"/>
        <v>OWENS CORNING SALES | 3381030268</v>
      </c>
      <c r="L673" s="17" t="str">
        <f>IFERROR(VLOOKUP($K673,wiz[[Lanes]:[Min FRQT Load Check Lane]],2,FALSE),"n/a")</f>
        <v>n/a</v>
      </c>
      <c r="M673" s="17" t="str">
        <f>IFERROR(VLOOKUP($K673,wiz[[Lanes]:[Min FRQT Load Check Lane]],3,FALSE),"n/a")</f>
        <v>n/a</v>
      </c>
      <c r="N673" s="17" t="str">
        <f>IFERROR(VLOOKUP($K673,wiz[[Lanes]:[Min FRQT Load Check Lane]],4,FALSE),"n/a")</f>
        <v>n/a</v>
      </c>
      <c r="O673" s="17" t="str">
        <f>IFERROR(VLOOKUP($K673,wiz[[Lanes]:[Min FRQT Load Check Lane]],5,FALSE),"n/a")</f>
        <v>n/a</v>
      </c>
      <c r="P673" s="17" t="str">
        <f>IFERROR(VLOOKUP($K673,wiz[[Lanes]:[Min FRQT Load Check Lane]],6,FALSE),"n/a")</f>
        <v>n/a</v>
      </c>
      <c r="Q673" s="17" t="str">
        <f>IFERROR(VLOOKUP($K673,wiz[[Lanes]:[Min FRQT Load Check Lane]],7,FALSE),"n/a")</f>
        <v>n/a</v>
      </c>
      <c r="R673" s="17" t="str">
        <f>IFERROR(VLOOKUP($K673,wiz[[Lanes]:[Min FRQT Load Check Lane]],8,FALSE),"n/a")</f>
        <v>n/a</v>
      </c>
      <c r="S673" s="17" t="str">
        <f>IFERROR(VLOOKUP($K673,wiz[[Lanes]:[Min FRQT Load Check Lane]],9,FALSE),"n/a")</f>
        <v>n/a</v>
      </c>
      <c r="T673" s="17" t="str">
        <f>IFERROR(VLOOKUP($K673,wiz[[Lanes]:[Min FRQT Load Check Lane]],10,FALSE),"n/a")</f>
        <v>n/a</v>
      </c>
      <c r="U673" s="17" t="str">
        <f>IFERROR(VLOOKUP($K673,wiz[[Lanes]:[Min FRQT Load Check Lane]],11,FALSE),"n/a")</f>
        <v>n/a</v>
      </c>
      <c r="V673" s="17" t="str">
        <f>IFERROR(VLOOKUP($K673,wiz[[Lanes]:[Min FRQT Load Check Lane]],12,FALSE),"n/a")</f>
        <v>n/a</v>
      </c>
      <c r="W673" s="17" t="str">
        <f>IFERROR(VLOOKUP($K673,wiz[[Lanes]:[Min FRQT Load Check Lane]],13,FALSE),"n/a")</f>
        <v>n/a</v>
      </c>
    </row>
    <row r="674" spans="2:23" x14ac:dyDescent="0.3">
      <c r="B674" s="13" t="s">
        <v>3724</v>
      </c>
      <c r="C674" s="13" t="s">
        <v>3624</v>
      </c>
      <c r="D674" s="13" t="s">
        <v>2548</v>
      </c>
      <c r="E674" s="13" t="s">
        <v>3720</v>
      </c>
      <c r="F674" s="13">
        <v>33810</v>
      </c>
      <c r="G674" s="13" t="s">
        <v>2810</v>
      </c>
      <c r="H674" s="13">
        <v>30567</v>
      </c>
      <c r="I674" s="13">
        <v>1742.4</v>
      </c>
      <c r="J674" s="13" t="str">
        <f>VLOOKUP(D674,'Matched Names'!$A$1:$C$52,3,FALSE)</f>
        <v xml:space="preserve">OWENS CORNING SALES  |   </v>
      </c>
      <c r="K674" t="str">
        <f t="shared" si="10"/>
        <v>OWENS CORNING SALES | 3381030567</v>
      </c>
      <c r="L674" s="17" t="str">
        <f>IFERROR(VLOOKUP($K674,wiz[[Lanes]:[Min FRQT Load Check Lane]],2,FALSE),"n/a")</f>
        <v>n/a</v>
      </c>
      <c r="M674" s="17" t="str">
        <f>IFERROR(VLOOKUP($K674,wiz[[Lanes]:[Min FRQT Load Check Lane]],3,FALSE),"n/a")</f>
        <v>n/a</v>
      </c>
      <c r="N674" s="17" t="str">
        <f>IFERROR(VLOOKUP($K674,wiz[[Lanes]:[Min FRQT Load Check Lane]],4,FALSE),"n/a")</f>
        <v>n/a</v>
      </c>
      <c r="O674" s="17" t="str">
        <f>IFERROR(VLOOKUP($K674,wiz[[Lanes]:[Min FRQT Load Check Lane]],5,FALSE),"n/a")</f>
        <v>n/a</v>
      </c>
      <c r="P674" s="17" t="str">
        <f>IFERROR(VLOOKUP($K674,wiz[[Lanes]:[Min FRQT Load Check Lane]],6,FALSE),"n/a")</f>
        <v>n/a</v>
      </c>
      <c r="Q674" s="17" t="str">
        <f>IFERROR(VLOOKUP($K674,wiz[[Lanes]:[Min FRQT Load Check Lane]],7,FALSE),"n/a")</f>
        <v>n/a</v>
      </c>
      <c r="R674" s="17" t="str">
        <f>IFERROR(VLOOKUP($K674,wiz[[Lanes]:[Min FRQT Load Check Lane]],8,FALSE),"n/a")</f>
        <v>n/a</v>
      </c>
      <c r="S674" s="17" t="str">
        <f>IFERROR(VLOOKUP($K674,wiz[[Lanes]:[Min FRQT Load Check Lane]],9,FALSE),"n/a")</f>
        <v>n/a</v>
      </c>
      <c r="T674" s="17" t="str">
        <f>IFERROR(VLOOKUP($K674,wiz[[Lanes]:[Min FRQT Load Check Lane]],10,FALSE),"n/a")</f>
        <v>n/a</v>
      </c>
      <c r="U674" s="17" t="str">
        <f>IFERROR(VLOOKUP($K674,wiz[[Lanes]:[Min FRQT Load Check Lane]],11,FALSE),"n/a")</f>
        <v>n/a</v>
      </c>
      <c r="V674" s="17" t="str">
        <f>IFERROR(VLOOKUP($K674,wiz[[Lanes]:[Min FRQT Load Check Lane]],12,FALSE),"n/a")</f>
        <v>n/a</v>
      </c>
      <c r="W674" s="17" t="str">
        <f>IFERROR(VLOOKUP($K674,wiz[[Lanes]:[Min FRQT Load Check Lane]],13,FALSE),"n/a")</f>
        <v>n/a</v>
      </c>
    </row>
    <row r="675" spans="2:23" x14ac:dyDescent="0.3">
      <c r="B675" s="13" t="s">
        <v>3725</v>
      </c>
      <c r="C675" s="13" t="s">
        <v>3624</v>
      </c>
      <c r="D675" s="13" t="s">
        <v>2548</v>
      </c>
      <c r="E675" s="13" t="s">
        <v>3720</v>
      </c>
      <c r="F675" s="13">
        <v>33810</v>
      </c>
      <c r="G675" s="13" t="s">
        <v>3726</v>
      </c>
      <c r="H675" s="13">
        <v>27603</v>
      </c>
      <c r="I675" s="13">
        <v>1101.42</v>
      </c>
      <c r="J675" s="13" t="str">
        <f>VLOOKUP(D675,'Matched Names'!$A$1:$C$52,3,FALSE)</f>
        <v xml:space="preserve">OWENS CORNING SALES  |   </v>
      </c>
      <c r="K675" t="str">
        <f t="shared" si="10"/>
        <v>OWENS CORNING SALES | 3381027603</v>
      </c>
      <c r="L675" s="17" t="str">
        <f>IFERROR(VLOOKUP($K675,wiz[[Lanes]:[Min FRQT Load Check Lane]],2,FALSE),"n/a")</f>
        <v>n/a</v>
      </c>
      <c r="M675" s="17" t="str">
        <f>IFERROR(VLOOKUP($K675,wiz[[Lanes]:[Min FRQT Load Check Lane]],3,FALSE),"n/a")</f>
        <v>n/a</v>
      </c>
      <c r="N675" s="17" t="str">
        <f>IFERROR(VLOOKUP($K675,wiz[[Lanes]:[Min FRQT Load Check Lane]],4,FALSE),"n/a")</f>
        <v>n/a</v>
      </c>
      <c r="O675" s="17" t="str">
        <f>IFERROR(VLOOKUP($K675,wiz[[Lanes]:[Min FRQT Load Check Lane]],5,FALSE),"n/a")</f>
        <v>n/a</v>
      </c>
      <c r="P675" s="17" t="str">
        <f>IFERROR(VLOOKUP($K675,wiz[[Lanes]:[Min FRQT Load Check Lane]],6,FALSE),"n/a")</f>
        <v>n/a</v>
      </c>
      <c r="Q675" s="17" t="str">
        <f>IFERROR(VLOOKUP($K675,wiz[[Lanes]:[Min FRQT Load Check Lane]],7,FALSE),"n/a")</f>
        <v>n/a</v>
      </c>
      <c r="R675" s="17" t="str">
        <f>IFERROR(VLOOKUP($K675,wiz[[Lanes]:[Min FRQT Load Check Lane]],8,FALSE),"n/a")</f>
        <v>n/a</v>
      </c>
      <c r="S675" s="17" t="str">
        <f>IFERROR(VLOOKUP($K675,wiz[[Lanes]:[Min FRQT Load Check Lane]],9,FALSE),"n/a")</f>
        <v>n/a</v>
      </c>
      <c r="T675" s="17" t="str">
        <f>IFERROR(VLOOKUP($K675,wiz[[Lanes]:[Min FRQT Load Check Lane]],10,FALSE),"n/a")</f>
        <v>n/a</v>
      </c>
      <c r="U675" s="17" t="str">
        <f>IFERROR(VLOOKUP($K675,wiz[[Lanes]:[Min FRQT Load Check Lane]],11,FALSE),"n/a")</f>
        <v>n/a</v>
      </c>
      <c r="V675" s="17" t="str">
        <f>IFERROR(VLOOKUP($K675,wiz[[Lanes]:[Min FRQT Load Check Lane]],12,FALSE),"n/a")</f>
        <v>n/a</v>
      </c>
      <c r="W675" s="17" t="str">
        <f>IFERROR(VLOOKUP($K675,wiz[[Lanes]:[Min FRQT Load Check Lane]],13,FALSE),"n/a")</f>
        <v>n/a</v>
      </c>
    </row>
    <row r="676" spans="2:23" x14ac:dyDescent="0.3">
      <c r="B676" s="13" t="s">
        <v>3725</v>
      </c>
      <c r="C676" s="13" t="s">
        <v>3624</v>
      </c>
      <c r="D676" s="13" t="s">
        <v>2548</v>
      </c>
      <c r="E676" s="13" t="s">
        <v>3720</v>
      </c>
      <c r="F676" s="13">
        <v>33810</v>
      </c>
      <c r="G676" s="13" t="s">
        <v>3726</v>
      </c>
      <c r="H676" s="13">
        <v>27604</v>
      </c>
      <c r="I676" s="13">
        <v>2202.84</v>
      </c>
      <c r="J676" s="13" t="str">
        <f>VLOOKUP(D676,'Matched Names'!$A$1:$C$52,3,FALSE)</f>
        <v xml:space="preserve">OWENS CORNING SALES  |   </v>
      </c>
      <c r="K676" t="str">
        <f t="shared" si="10"/>
        <v>OWENS CORNING SALES | 3381027604</v>
      </c>
      <c r="L676" s="17" t="str">
        <f>IFERROR(VLOOKUP($K676,wiz[[Lanes]:[Min FRQT Load Check Lane]],2,FALSE),"n/a")</f>
        <v>n/a</v>
      </c>
      <c r="M676" s="17" t="str">
        <f>IFERROR(VLOOKUP($K676,wiz[[Lanes]:[Min FRQT Load Check Lane]],3,FALSE),"n/a")</f>
        <v>n/a</v>
      </c>
      <c r="N676" s="17" t="str">
        <f>IFERROR(VLOOKUP($K676,wiz[[Lanes]:[Min FRQT Load Check Lane]],4,FALSE),"n/a")</f>
        <v>n/a</v>
      </c>
      <c r="O676" s="17" t="str">
        <f>IFERROR(VLOOKUP($K676,wiz[[Lanes]:[Min FRQT Load Check Lane]],5,FALSE),"n/a")</f>
        <v>n/a</v>
      </c>
      <c r="P676" s="17" t="str">
        <f>IFERROR(VLOOKUP($K676,wiz[[Lanes]:[Min FRQT Load Check Lane]],6,FALSE),"n/a")</f>
        <v>n/a</v>
      </c>
      <c r="Q676" s="17" t="str">
        <f>IFERROR(VLOOKUP($K676,wiz[[Lanes]:[Min FRQT Load Check Lane]],7,FALSE),"n/a")</f>
        <v>n/a</v>
      </c>
      <c r="R676" s="17" t="str">
        <f>IFERROR(VLOOKUP($K676,wiz[[Lanes]:[Min FRQT Load Check Lane]],8,FALSE),"n/a")</f>
        <v>n/a</v>
      </c>
      <c r="S676" s="17" t="str">
        <f>IFERROR(VLOOKUP($K676,wiz[[Lanes]:[Min FRQT Load Check Lane]],9,FALSE),"n/a")</f>
        <v>n/a</v>
      </c>
      <c r="T676" s="17" t="str">
        <f>IFERROR(VLOOKUP($K676,wiz[[Lanes]:[Min FRQT Load Check Lane]],10,FALSE),"n/a")</f>
        <v>n/a</v>
      </c>
      <c r="U676" s="17" t="str">
        <f>IFERROR(VLOOKUP($K676,wiz[[Lanes]:[Min FRQT Load Check Lane]],11,FALSE),"n/a")</f>
        <v>n/a</v>
      </c>
      <c r="V676" s="17" t="str">
        <f>IFERROR(VLOOKUP($K676,wiz[[Lanes]:[Min FRQT Load Check Lane]],12,FALSE),"n/a")</f>
        <v>n/a</v>
      </c>
      <c r="W676" s="17" t="str">
        <f>IFERROR(VLOOKUP($K676,wiz[[Lanes]:[Min FRQT Load Check Lane]],13,FALSE),"n/a")</f>
        <v>n/a</v>
      </c>
    </row>
    <row r="677" spans="2:23" x14ac:dyDescent="0.3">
      <c r="B677" s="13" t="s">
        <v>3727</v>
      </c>
      <c r="C677" s="13" t="s">
        <v>3624</v>
      </c>
      <c r="D677" s="13" t="s">
        <v>2548</v>
      </c>
      <c r="E677" s="13" t="s">
        <v>3720</v>
      </c>
      <c r="F677" s="13">
        <v>33810</v>
      </c>
      <c r="G677" s="13" t="s">
        <v>3728</v>
      </c>
      <c r="H677" s="13">
        <v>27330</v>
      </c>
      <c r="I677" s="13">
        <v>515.91</v>
      </c>
      <c r="J677" s="13" t="str">
        <f>VLOOKUP(D677,'Matched Names'!$A$1:$C$52,3,FALSE)</f>
        <v xml:space="preserve">OWENS CORNING SALES  |   </v>
      </c>
      <c r="K677" t="str">
        <f t="shared" si="10"/>
        <v>OWENS CORNING SALES | 3381027330</v>
      </c>
      <c r="L677" s="17" t="str">
        <f>IFERROR(VLOOKUP($K677,wiz[[Lanes]:[Min FRQT Load Check Lane]],2,FALSE),"n/a")</f>
        <v>n/a</v>
      </c>
      <c r="M677" s="17" t="str">
        <f>IFERROR(VLOOKUP($K677,wiz[[Lanes]:[Min FRQT Load Check Lane]],3,FALSE),"n/a")</f>
        <v>n/a</v>
      </c>
      <c r="N677" s="17" t="str">
        <f>IFERROR(VLOOKUP($K677,wiz[[Lanes]:[Min FRQT Load Check Lane]],4,FALSE),"n/a")</f>
        <v>n/a</v>
      </c>
      <c r="O677" s="17" t="str">
        <f>IFERROR(VLOOKUP($K677,wiz[[Lanes]:[Min FRQT Load Check Lane]],5,FALSE),"n/a")</f>
        <v>n/a</v>
      </c>
      <c r="P677" s="17" t="str">
        <f>IFERROR(VLOOKUP($K677,wiz[[Lanes]:[Min FRQT Load Check Lane]],6,FALSE),"n/a")</f>
        <v>n/a</v>
      </c>
      <c r="Q677" s="17" t="str">
        <f>IFERROR(VLOOKUP($K677,wiz[[Lanes]:[Min FRQT Load Check Lane]],7,FALSE),"n/a")</f>
        <v>n/a</v>
      </c>
      <c r="R677" s="17" t="str">
        <f>IFERROR(VLOOKUP($K677,wiz[[Lanes]:[Min FRQT Load Check Lane]],8,FALSE),"n/a")</f>
        <v>n/a</v>
      </c>
      <c r="S677" s="17" t="str">
        <f>IFERROR(VLOOKUP($K677,wiz[[Lanes]:[Min FRQT Load Check Lane]],9,FALSE),"n/a")</f>
        <v>n/a</v>
      </c>
      <c r="T677" s="17" t="str">
        <f>IFERROR(VLOOKUP($K677,wiz[[Lanes]:[Min FRQT Load Check Lane]],10,FALSE),"n/a")</f>
        <v>n/a</v>
      </c>
      <c r="U677" s="17" t="str">
        <f>IFERROR(VLOOKUP($K677,wiz[[Lanes]:[Min FRQT Load Check Lane]],11,FALSE),"n/a")</f>
        <v>n/a</v>
      </c>
      <c r="V677" s="17" t="str">
        <f>IFERROR(VLOOKUP($K677,wiz[[Lanes]:[Min FRQT Load Check Lane]],12,FALSE),"n/a")</f>
        <v>n/a</v>
      </c>
      <c r="W677" s="17" t="str">
        <f>IFERROR(VLOOKUP($K677,wiz[[Lanes]:[Min FRQT Load Check Lane]],13,FALSE),"n/a")</f>
        <v>n/a</v>
      </c>
    </row>
    <row r="678" spans="2:23" x14ac:dyDescent="0.3">
      <c r="B678" s="13" t="s">
        <v>3729</v>
      </c>
      <c r="C678" s="13" t="s">
        <v>3624</v>
      </c>
      <c r="D678" s="13" t="s">
        <v>2548</v>
      </c>
      <c r="E678" s="13" t="s">
        <v>3730</v>
      </c>
      <c r="F678" s="13">
        <v>42066</v>
      </c>
      <c r="G678" s="13" t="s">
        <v>3695</v>
      </c>
      <c r="H678" s="13">
        <v>30268</v>
      </c>
      <c r="I678" s="13">
        <v>888.8</v>
      </c>
      <c r="J678" s="13" t="str">
        <f>VLOOKUP(D678,'Matched Names'!$A$1:$C$52,3,FALSE)</f>
        <v xml:space="preserve">OWENS CORNING SALES  |   </v>
      </c>
      <c r="K678" t="str">
        <f t="shared" si="10"/>
        <v>OWENS CORNING SALES | 4206630268</v>
      </c>
      <c r="L678" s="17" t="str">
        <f>IFERROR(VLOOKUP($K678,wiz[[Lanes]:[Min FRQT Load Check Lane]],2,FALSE),"n/a")</f>
        <v>n/a</v>
      </c>
      <c r="M678" s="17" t="str">
        <f>IFERROR(VLOOKUP($K678,wiz[[Lanes]:[Min FRQT Load Check Lane]],3,FALSE),"n/a")</f>
        <v>n/a</v>
      </c>
      <c r="N678" s="17" t="str">
        <f>IFERROR(VLOOKUP($K678,wiz[[Lanes]:[Min FRQT Load Check Lane]],4,FALSE),"n/a")</f>
        <v>n/a</v>
      </c>
      <c r="O678" s="17" t="str">
        <f>IFERROR(VLOOKUP($K678,wiz[[Lanes]:[Min FRQT Load Check Lane]],5,FALSE),"n/a")</f>
        <v>n/a</v>
      </c>
      <c r="P678" s="17" t="str">
        <f>IFERROR(VLOOKUP($K678,wiz[[Lanes]:[Min FRQT Load Check Lane]],6,FALSE),"n/a")</f>
        <v>n/a</v>
      </c>
      <c r="Q678" s="17" t="str">
        <f>IFERROR(VLOOKUP($K678,wiz[[Lanes]:[Min FRQT Load Check Lane]],7,FALSE),"n/a")</f>
        <v>n/a</v>
      </c>
      <c r="R678" s="17" t="str">
        <f>IFERROR(VLOOKUP($K678,wiz[[Lanes]:[Min FRQT Load Check Lane]],8,FALSE),"n/a")</f>
        <v>n/a</v>
      </c>
      <c r="S678" s="17" t="str">
        <f>IFERROR(VLOOKUP($K678,wiz[[Lanes]:[Min FRQT Load Check Lane]],9,FALSE),"n/a")</f>
        <v>n/a</v>
      </c>
      <c r="T678" s="17" t="str">
        <f>IFERROR(VLOOKUP($K678,wiz[[Lanes]:[Min FRQT Load Check Lane]],10,FALSE),"n/a")</f>
        <v>n/a</v>
      </c>
      <c r="U678" s="17" t="str">
        <f>IFERROR(VLOOKUP($K678,wiz[[Lanes]:[Min FRQT Load Check Lane]],11,FALSE),"n/a")</f>
        <v>n/a</v>
      </c>
      <c r="V678" s="17" t="str">
        <f>IFERROR(VLOOKUP($K678,wiz[[Lanes]:[Min FRQT Load Check Lane]],12,FALSE),"n/a")</f>
        <v>n/a</v>
      </c>
      <c r="W678" s="17" t="str">
        <f>IFERROR(VLOOKUP($K678,wiz[[Lanes]:[Min FRQT Load Check Lane]],13,FALSE),"n/a")</f>
        <v>n/a</v>
      </c>
    </row>
    <row r="679" spans="2:23" x14ac:dyDescent="0.3">
      <c r="B679" s="13" t="s">
        <v>3731</v>
      </c>
      <c r="C679" s="13" t="s">
        <v>3624</v>
      </c>
      <c r="D679" s="13" t="s">
        <v>2548</v>
      </c>
      <c r="E679" s="13" t="s">
        <v>3732</v>
      </c>
      <c r="F679" s="13">
        <v>43050</v>
      </c>
      <c r="G679" s="13" t="s">
        <v>3733</v>
      </c>
      <c r="H679" s="13">
        <v>37072</v>
      </c>
      <c r="I679" s="13">
        <v>4662.6000000000004</v>
      </c>
      <c r="J679" s="13" t="str">
        <f>VLOOKUP(D679,'Matched Names'!$A$1:$C$52,3,FALSE)</f>
        <v xml:space="preserve">OWENS CORNING SALES  |   </v>
      </c>
      <c r="K679" t="str">
        <f t="shared" si="10"/>
        <v>OWENS CORNING SALES | 4305037072</v>
      </c>
      <c r="L679" s="17" t="str">
        <f>IFERROR(VLOOKUP($K679,wiz[[Lanes]:[Min FRQT Load Check Lane]],2,FALSE),"n/a")</f>
        <v>n/a</v>
      </c>
      <c r="M679" s="17" t="str">
        <f>IFERROR(VLOOKUP($K679,wiz[[Lanes]:[Min FRQT Load Check Lane]],3,FALSE),"n/a")</f>
        <v>n/a</v>
      </c>
      <c r="N679" s="17" t="str">
        <f>IFERROR(VLOOKUP($K679,wiz[[Lanes]:[Min FRQT Load Check Lane]],4,FALSE),"n/a")</f>
        <v>n/a</v>
      </c>
      <c r="O679" s="17" t="str">
        <f>IFERROR(VLOOKUP($K679,wiz[[Lanes]:[Min FRQT Load Check Lane]],5,FALSE),"n/a")</f>
        <v>n/a</v>
      </c>
      <c r="P679" s="17" t="str">
        <f>IFERROR(VLOOKUP($K679,wiz[[Lanes]:[Min FRQT Load Check Lane]],6,FALSE),"n/a")</f>
        <v>n/a</v>
      </c>
      <c r="Q679" s="17" t="str">
        <f>IFERROR(VLOOKUP($K679,wiz[[Lanes]:[Min FRQT Load Check Lane]],7,FALSE),"n/a")</f>
        <v>n/a</v>
      </c>
      <c r="R679" s="17" t="str">
        <f>IFERROR(VLOOKUP($K679,wiz[[Lanes]:[Min FRQT Load Check Lane]],8,FALSE),"n/a")</f>
        <v>n/a</v>
      </c>
      <c r="S679" s="17" t="str">
        <f>IFERROR(VLOOKUP($K679,wiz[[Lanes]:[Min FRQT Load Check Lane]],9,FALSE),"n/a")</f>
        <v>n/a</v>
      </c>
      <c r="T679" s="17" t="str">
        <f>IFERROR(VLOOKUP($K679,wiz[[Lanes]:[Min FRQT Load Check Lane]],10,FALSE),"n/a")</f>
        <v>n/a</v>
      </c>
      <c r="U679" s="17" t="str">
        <f>IFERROR(VLOOKUP($K679,wiz[[Lanes]:[Min FRQT Load Check Lane]],11,FALSE),"n/a")</f>
        <v>n/a</v>
      </c>
      <c r="V679" s="17" t="str">
        <f>IFERROR(VLOOKUP($K679,wiz[[Lanes]:[Min FRQT Load Check Lane]],12,FALSE),"n/a")</f>
        <v>n/a</v>
      </c>
      <c r="W679" s="17" t="str">
        <f>IFERROR(VLOOKUP($K679,wiz[[Lanes]:[Min FRQT Load Check Lane]],13,FALSE),"n/a")</f>
        <v>n/a</v>
      </c>
    </row>
    <row r="680" spans="2:23" x14ac:dyDescent="0.3">
      <c r="B680" s="13" t="s">
        <v>3734</v>
      </c>
      <c r="C680" s="13" t="s">
        <v>3624</v>
      </c>
      <c r="D680" s="13" t="s">
        <v>2548</v>
      </c>
      <c r="E680" s="13" t="s">
        <v>3732</v>
      </c>
      <c r="F680" s="13">
        <v>43050</v>
      </c>
      <c r="G680" s="13" t="s">
        <v>3148</v>
      </c>
      <c r="H680" s="13">
        <v>27409</v>
      </c>
      <c r="I680" s="13">
        <v>1629.6</v>
      </c>
      <c r="J680" s="13" t="str">
        <f>VLOOKUP(D680,'Matched Names'!$A$1:$C$52,3,FALSE)</f>
        <v xml:space="preserve">OWENS CORNING SALES  |   </v>
      </c>
      <c r="K680" t="str">
        <f t="shared" si="10"/>
        <v>OWENS CORNING SALES | 4305027409</v>
      </c>
      <c r="L680" s="17" t="str">
        <f>IFERROR(VLOOKUP($K680,wiz[[Lanes]:[Min FRQT Load Check Lane]],2,FALSE),"n/a")</f>
        <v>n/a</v>
      </c>
      <c r="M680" s="17" t="str">
        <f>IFERROR(VLOOKUP($K680,wiz[[Lanes]:[Min FRQT Load Check Lane]],3,FALSE),"n/a")</f>
        <v>n/a</v>
      </c>
      <c r="N680" s="17" t="str">
        <f>IFERROR(VLOOKUP($K680,wiz[[Lanes]:[Min FRQT Load Check Lane]],4,FALSE),"n/a")</f>
        <v>n/a</v>
      </c>
      <c r="O680" s="17" t="str">
        <f>IFERROR(VLOOKUP($K680,wiz[[Lanes]:[Min FRQT Load Check Lane]],5,FALSE),"n/a")</f>
        <v>n/a</v>
      </c>
      <c r="P680" s="17" t="str">
        <f>IFERROR(VLOOKUP($K680,wiz[[Lanes]:[Min FRQT Load Check Lane]],6,FALSE),"n/a")</f>
        <v>n/a</v>
      </c>
      <c r="Q680" s="17" t="str">
        <f>IFERROR(VLOOKUP($K680,wiz[[Lanes]:[Min FRQT Load Check Lane]],7,FALSE),"n/a")</f>
        <v>n/a</v>
      </c>
      <c r="R680" s="17" t="str">
        <f>IFERROR(VLOOKUP($K680,wiz[[Lanes]:[Min FRQT Load Check Lane]],8,FALSE),"n/a")</f>
        <v>n/a</v>
      </c>
      <c r="S680" s="17" t="str">
        <f>IFERROR(VLOOKUP($K680,wiz[[Lanes]:[Min FRQT Load Check Lane]],9,FALSE),"n/a")</f>
        <v>n/a</v>
      </c>
      <c r="T680" s="17" t="str">
        <f>IFERROR(VLOOKUP($K680,wiz[[Lanes]:[Min FRQT Load Check Lane]],10,FALSE),"n/a")</f>
        <v>n/a</v>
      </c>
      <c r="U680" s="17" t="str">
        <f>IFERROR(VLOOKUP($K680,wiz[[Lanes]:[Min FRQT Load Check Lane]],11,FALSE),"n/a")</f>
        <v>n/a</v>
      </c>
      <c r="V680" s="17" t="str">
        <f>IFERROR(VLOOKUP($K680,wiz[[Lanes]:[Min FRQT Load Check Lane]],12,FALSE),"n/a")</f>
        <v>n/a</v>
      </c>
      <c r="W680" s="17" t="str">
        <f>IFERROR(VLOOKUP($K680,wiz[[Lanes]:[Min FRQT Load Check Lane]],13,FALSE),"n/a")</f>
        <v>n/a</v>
      </c>
    </row>
    <row r="681" spans="2:23" x14ac:dyDescent="0.3">
      <c r="B681" s="13" t="s">
        <v>3735</v>
      </c>
      <c r="C681" s="13" t="s">
        <v>3624</v>
      </c>
      <c r="D681" s="13" t="s">
        <v>2548</v>
      </c>
      <c r="E681" s="13" t="s">
        <v>3732</v>
      </c>
      <c r="F681" s="13">
        <v>43050</v>
      </c>
      <c r="G681" s="13" t="s">
        <v>2639</v>
      </c>
      <c r="H681" s="13">
        <v>37210</v>
      </c>
      <c r="I681" s="13">
        <v>2416.8000000000002</v>
      </c>
      <c r="J681" s="13" t="str">
        <f>VLOOKUP(D681,'Matched Names'!$A$1:$C$52,3,FALSE)</f>
        <v xml:space="preserve">OWENS CORNING SALES  |   </v>
      </c>
      <c r="K681" t="str">
        <f t="shared" si="10"/>
        <v>OWENS CORNING SALES | 4305037210</v>
      </c>
      <c r="L681" s="17" t="str">
        <f>IFERROR(VLOOKUP($K681,wiz[[Lanes]:[Min FRQT Load Check Lane]],2,FALSE),"n/a")</f>
        <v>n/a</v>
      </c>
      <c r="M681" s="17" t="str">
        <f>IFERROR(VLOOKUP($K681,wiz[[Lanes]:[Min FRQT Load Check Lane]],3,FALSE),"n/a")</f>
        <v>n/a</v>
      </c>
      <c r="N681" s="17" t="str">
        <f>IFERROR(VLOOKUP($K681,wiz[[Lanes]:[Min FRQT Load Check Lane]],4,FALSE),"n/a")</f>
        <v>n/a</v>
      </c>
      <c r="O681" s="17" t="str">
        <f>IFERROR(VLOOKUP($K681,wiz[[Lanes]:[Min FRQT Load Check Lane]],5,FALSE),"n/a")</f>
        <v>n/a</v>
      </c>
      <c r="P681" s="17" t="str">
        <f>IFERROR(VLOOKUP($K681,wiz[[Lanes]:[Min FRQT Load Check Lane]],6,FALSE),"n/a")</f>
        <v>n/a</v>
      </c>
      <c r="Q681" s="17" t="str">
        <f>IFERROR(VLOOKUP($K681,wiz[[Lanes]:[Min FRQT Load Check Lane]],7,FALSE),"n/a")</f>
        <v>n/a</v>
      </c>
      <c r="R681" s="17" t="str">
        <f>IFERROR(VLOOKUP($K681,wiz[[Lanes]:[Min FRQT Load Check Lane]],8,FALSE),"n/a")</f>
        <v>n/a</v>
      </c>
      <c r="S681" s="17" t="str">
        <f>IFERROR(VLOOKUP($K681,wiz[[Lanes]:[Min FRQT Load Check Lane]],9,FALSE),"n/a")</f>
        <v>n/a</v>
      </c>
      <c r="T681" s="17" t="str">
        <f>IFERROR(VLOOKUP($K681,wiz[[Lanes]:[Min FRQT Load Check Lane]],10,FALSE),"n/a")</f>
        <v>n/a</v>
      </c>
      <c r="U681" s="17" t="str">
        <f>IFERROR(VLOOKUP($K681,wiz[[Lanes]:[Min FRQT Load Check Lane]],11,FALSE),"n/a")</f>
        <v>n/a</v>
      </c>
      <c r="V681" s="17" t="str">
        <f>IFERROR(VLOOKUP($K681,wiz[[Lanes]:[Min FRQT Load Check Lane]],12,FALSE),"n/a")</f>
        <v>n/a</v>
      </c>
      <c r="W681" s="17" t="str">
        <f>IFERROR(VLOOKUP($K681,wiz[[Lanes]:[Min FRQT Load Check Lane]],13,FALSE),"n/a")</f>
        <v>n/a</v>
      </c>
    </row>
    <row r="682" spans="2:23" x14ac:dyDescent="0.3">
      <c r="B682" s="13" t="s">
        <v>3736</v>
      </c>
      <c r="C682" s="13" t="s">
        <v>3624</v>
      </c>
      <c r="D682" s="13" t="s">
        <v>2548</v>
      </c>
      <c r="E682" s="13" t="s">
        <v>3732</v>
      </c>
      <c r="F682" s="13">
        <v>43050</v>
      </c>
      <c r="G682" s="13" t="s">
        <v>3737</v>
      </c>
      <c r="H682" s="13">
        <v>37172</v>
      </c>
      <c r="I682" s="13">
        <v>777.1</v>
      </c>
      <c r="J682" s="13" t="str">
        <f>VLOOKUP(D682,'Matched Names'!$A$1:$C$52,3,FALSE)</f>
        <v xml:space="preserve">OWENS CORNING SALES  |   </v>
      </c>
      <c r="K682" t="str">
        <f t="shared" si="10"/>
        <v>OWENS CORNING SALES | 4305037172</v>
      </c>
      <c r="L682" s="17">
        <f>IFERROR(VLOOKUP($K682,wiz[[Lanes]:[Min FRQT Load Check Lane]],2,FALSE),"n/a")</f>
        <v>1</v>
      </c>
      <c r="M682" s="17">
        <f>IFERROR(VLOOKUP($K682,wiz[[Lanes]:[Min FRQT Load Check Lane]],3,FALSE),"n/a")</f>
        <v>1.9</v>
      </c>
      <c r="N682" s="17">
        <f>IFERROR(VLOOKUP($K682,wiz[[Lanes]:[Min FRQT Load Check Lane]],4,FALSE),"n/a")</f>
        <v>0.18</v>
      </c>
      <c r="O682" s="17">
        <f>IFERROR(VLOOKUP($K682,wiz[[Lanes]:[Min FRQT Load Check Lane]],5,FALSE),"n/a")</f>
        <v>409</v>
      </c>
      <c r="P682" s="17">
        <f>IFERROR(VLOOKUP($K682,wiz[[Lanes]:[Min FRQT Load Check Lane]],6,FALSE),"n/a")</f>
        <v>0.71</v>
      </c>
      <c r="Q682" s="17">
        <f>IFERROR(VLOOKUP($K682,wiz[[Lanes]:[Min FRQT Load Check Lane]],7,FALSE),"n/a")</f>
        <v>24</v>
      </c>
      <c r="R682" s="17">
        <f>IFERROR(VLOOKUP($K682,wiz[[Lanes]:[Min FRQT Load Check Lane]],8,FALSE),"n/a")</f>
        <v>0.25</v>
      </c>
      <c r="S682" s="17">
        <f>IFERROR(VLOOKUP($K682,wiz[[Lanes]:[Min FRQT Load Check Lane]],9,FALSE),"n/a")</f>
        <v>10</v>
      </c>
      <c r="T682" s="17">
        <f>IFERROR(VLOOKUP($K682,wiz[[Lanes]:[Min FRQT Load Check Lane]],10,FALSE),"n/a")</f>
        <v>-96</v>
      </c>
      <c r="U682" s="17">
        <f>IFERROR(VLOOKUP($K682,wiz[[Lanes]:[Min FRQT Load Check Lane]],11,FALSE),"n/a")</f>
        <v>42</v>
      </c>
      <c r="V682" s="17">
        <f>IFERROR(VLOOKUP($K682,wiz[[Lanes]:[Min FRQT Load Check Lane]],12,FALSE),"n/a")</f>
        <v>76</v>
      </c>
      <c r="W682" s="17">
        <f>IFERROR(VLOOKUP($K682,wiz[[Lanes]:[Min FRQT Load Check Lane]],13,FALSE),"n/a")</f>
        <v>22</v>
      </c>
    </row>
    <row r="683" spans="2:23" x14ac:dyDescent="0.3">
      <c r="B683" s="13" t="s">
        <v>3738</v>
      </c>
      <c r="C683" s="13" t="s">
        <v>3624</v>
      </c>
      <c r="D683" s="13" t="s">
        <v>2548</v>
      </c>
      <c r="E683" s="13" t="s">
        <v>3732</v>
      </c>
      <c r="F683" s="13">
        <v>43050</v>
      </c>
      <c r="G683" s="13" t="s">
        <v>2954</v>
      </c>
      <c r="H683" s="13">
        <v>28677</v>
      </c>
      <c r="I683" s="13">
        <v>1559.76</v>
      </c>
      <c r="J683" s="13" t="str">
        <f>VLOOKUP(D683,'Matched Names'!$A$1:$C$52,3,FALSE)</f>
        <v xml:space="preserve">OWENS CORNING SALES  |   </v>
      </c>
      <c r="K683" t="str">
        <f t="shared" si="10"/>
        <v>OWENS CORNING SALES | 4305028677</v>
      </c>
      <c r="L683" s="17" t="str">
        <f>IFERROR(VLOOKUP($K683,wiz[[Lanes]:[Min FRQT Load Check Lane]],2,FALSE),"n/a")</f>
        <v>n/a</v>
      </c>
      <c r="M683" s="17" t="str">
        <f>IFERROR(VLOOKUP($K683,wiz[[Lanes]:[Min FRQT Load Check Lane]],3,FALSE),"n/a")</f>
        <v>n/a</v>
      </c>
      <c r="N683" s="17" t="str">
        <f>IFERROR(VLOOKUP($K683,wiz[[Lanes]:[Min FRQT Load Check Lane]],4,FALSE),"n/a")</f>
        <v>n/a</v>
      </c>
      <c r="O683" s="17" t="str">
        <f>IFERROR(VLOOKUP($K683,wiz[[Lanes]:[Min FRQT Load Check Lane]],5,FALSE),"n/a")</f>
        <v>n/a</v>
      </c>
      <c r="P683" s="17" t="str">
        <f>IFERROR(VLOOKUP($K683,wiz[[Lanes]:[Min FRQT Load Check Lane]],6,FALSE),"n/a")</f>
        <v>n/a</v>
      </c>
      <c r="Q683" s="17" t="str">
        <f>IFERROR(VLOOKUP($K683,wiz[[Lanes]:[Min FRQT Load Check Lane]],7,FALSE),"n/a")</f>
        <v>n/a</v>
      </c>
      <c r="R683" s="17" t="str">
        <f>IFERROR(VLOOKUP($K683,wiz[[Lanes]:[Min FRQT Load Check Lane]],8,FALSE),"n/a")</f>
        <v>n/a</v>
      </c>
      <c r="S683" s="17" t="str">
        <f>IFERROR(VLOOKUP($K683,wiz[[Lanes]:[Min FRQT Load Check Lane]],9,FALSE),"n/a")</f>
        <v>n/a</v>
      </c>
      <c r="T683" s="17" t="str">
        <f>IFERROR(VLOOKUP($K683,wiz[[Lanes]:[Min FRQT Load Check Lane]],10,FALSE),"n/a")</f>
        <v>n/a</v>
      </c>
      <c r="U683" s="17" t="str">
        <f>IFERROR(VLOOKUP($K683,wiz[[Lanes]:[Min FRQT Load Check Lane]],11,FALSE),"n/a")</f>
        <v>n/a</v>
      </c>
      <c r="V683" s="17" t="str">
        <f>IFERROR(VLOOKUP($K683,wiz[[Lanes]:[Min FRQT Load Check Lane]],12,FALSE),"n/a")</f>
        <v>n/a</v>
      </c>
      <c r="W683" s="17" t="str">
        <f>IFERROR(VLOOKUP($K683,wiz[[Lanes]:[Min FRQT Load Check Lane]],13,FALSE),"n/a")</f>
        <v>n/a</v>
      </c>
    </row>
    <row r="684" spans="2:23" x14ac:dyDescent="0.3">
      <c r="B684" s="13" t="s">
        <v>3739</v>
      </c>
      <c r="C684" s="13" t="s">
        <v>3624</v>
      </c>
      <c r="D684" s="13" t="s">
        <v>2548</v>
      </c>
      <c r="E684" s="13" t="s">
        <v>3713</v>
      </c>
      <c r="F684" s="13">
        <v>43055</v>
      </c>
      <c r="G684" s="13" t="s">
        <v>3674</v>
      </c>
      <c r="H684" s="13">
        <v>70805</v>
      </c>
      <c r="I684" s="13">
        <v>1693.12</v>
      </c>
      <c r="J684" s="13" t="str">
        <f>VLOOKUP(D684,'Matched Names'!$A$1:$C$52,3,FALSE)</f>
        <v xml:space="preserve">OWENS CORNING SALES  |   </v>
      </c>
      <c r="K684" t="str">
        <f t="shared" si="10"/>
        <v>OWENS CORNING SALES | 4305570805</v>
      </c>
      <c r="L684" s="17" t="str">
        <f>IFERROR(VLOOKUP($K684,wiz[[Lanes]:[Min FRQT Load Check Lane]],2,FALSE),"n/a")</f>
        <v>n/a</v>
      </c>
      <c r="M684" s="17" t="str">
        <f>IFERROR(VLOOKUP($K684,wiz[[Lanes]:[Min FRQT Load Check Lane]],3,FALSE),"n/a")</f>
        <v>n/a</v>
      </c>
      <c r="N684" s="17" t="str">
        <f>IFERROR(VLOOKUP($K684,wiz[[Lanes]:[Min FRQT Load Check Lane]],4,FALSE),"n/a")</f>
        <v>n/a</v>
      </c>
      <c r="O684" s="17" t="str">
        <f>IFERROR(VLOOKUP($K684,wiz[[Lanes]:[Min FRQT Load Check Lane]],5,FALSE),"n/a")</f>
        <v>n/a</v>
      </c>
      <c r="P684" s="17" t="str">
        <f>IFERROR(VLOOKUP($K684,wiz[[Lanes]:[Min FRQT Load Check Lane]],6,FALSE),"n/a")</f>
        <v>n/a</v>
      </c>
      <c r="Q684" s="17" t="str">
        <f>IFERROR(VLOOKUP($K684,wiz[[Lanes]:[Min FRQT Load Check Lane]],7,FALSE),"n/a")</f>
        <v>n/a</v>
      </c>
      <c r="R684" s="17" t="str">
        <f>IFERROR(VLOOKUP($K684,wiz[[Lanes]:[Min FRQT Load Check Lane]],8,FALSE),"n/a")</f>
        <v>n/a</v>
      </c>
      <c r="S684" s="17" t="str">
        <f>IFERROR(VLOOKUP($K684,wiz[[Lanes]:[Min FRQT Load Check Lane]],9,FALSE),"n/a")</f>
        <v>n/a</v>
      </c>
      <c r="T684" s="17" t="str">
        <f>IFERROR(VLOOKUP($K684,wiz[[Lanes]:[Min FRQT Load Check Lane]],10,FALSE),"n/a")</f>
        <v>n/a</v>
      </c>
      <c r="U684" s="17" t="str">
        <f>IFERROR(VLOOKUP($K684,wiz[[Lanes]:[Min FRQT Load Check Lane]],11,FALSE),"n/a")</f>
        <v>n/a</v>
      </c>
      <c r="V684" s="17" t="str">
        <f>IFERROR(VLOOKUP($K684,wiz[[Lanes]:[Min FRQT Load Check Lane]],12,FALSE),"n/a")</f>
        <v>n/a</v>
      </c>
      <c r="W684" s="17" t="str">
        <f>IFERROR(VLOOKUP($K684,wiz[[Lanes]:[Min FRQT Load Check Lane]],13,FALSE),"n/a")</f>
        <v>n/a</v>
      </c>
    </row>
    <row r="685" spans="2:23" x14ac:dyDescent="0.3">
      <c r="B685" s="13" t="s">
        <v>3740</v>
      </c>
      <c r="C685" s="13" t="s">
        <v>3624</v>
      </c>
      <c r="D685" s="13" t="s">
        <v>2548</v>
      </c>
      <c r="E685" s="13" t="s">
        <v>3713</v>
      </c>
      <c r="F685" s="13">
        <v>43055</v>
      </c>
      <c r="G685" s="13" t="s">
        <v>3741</v>
      </c>
      <c r="H685" s="13">
        <v>37311</v>
      </c>
      <c r="I685" s="13">
        <v>867.84</v>
      </c>
      <c r="J685" s="13" t="str">
        <f>VLOOKUP(D685,'Matched Names'!$A$1:$C$52,3,FALSE)</f>
        <v xml:space="preserve">OWENS CORNING SALES  |   </v>
      </c>
      <c r="K685" t="str">
        <f t="shared" si="10"/>
        <v>OWENS CORNING SALES | 4305537311</v>
      </c>
      <c r="L685" s="17" t="str">
        <f>IFERROR(VLOOKUP($K685,wiz[[Lanes]:[Min FRQT Load Check Lane]],2,FALSE),"n/a")</f>
        <v>n/a</v>
      </c>
      <c r="M685" s="17" t="str">
        <f>IFERROR(VLOOKUP($K685,wiz[[Lanes]:[Min FRQT Load Check Lane]],3,FALSE),"n/a")</f>
        <v>n/a</v>
      </c>
      <c r="N685" s="17" t="str">
        <f>IFERROR(VLOOKUP($K685,wiz[[Lanes]:[Min FRQT Load Check Lane]],4,FALSE),"n/a")</f>
        <v>n/a</v>
      </c>
      <c r="O685" s="17" t="str">
        <f>IFERROR(VLOOKUP($K685,wiz[[Lanes]:[Min FRQT Load Check Lane]],5,FALSE),"n/a")</f>
        <v>n/a</v>
      </c>
      <c r="P685" s="17" t="str">
        <f>IFERROR(VLOOKUP($K685,wiz[[Lanes]:[Min FRQT Load Check Lane]],6,FALSE),"n/a")</f>
        <v>n/a</v>
      </c>
      <c r="Q685" s="17" t="str">
        <f>IFERROR(VLOOKUP($K685,wiz[[Lanes]:[Min FRQT Load Check Lane]],7,FALSE),"n/a")</f>
        <v>n/a</v>
      </c>
      <c r="R685" s="17" t="str">
        <f>IFERROR(VLOOKUP($K685,wiz[[Lanes]:[Min FRQT Load Check Lane]],8,FALSE),"n/a")</f>
        <v>n/a</v>
      </c>
      <c r="S685" s="17" t="str">
        <f>IFERROR(VLOOKUP($K685,wiz[[Lanes]:[Min FRQT Load Check Lane]],9,FALSE),"n/a")</f>
        <v>n/a</v>
      </c>
      <c r="T685" s="17" t="str">
        <f>IFERROR(VLOOKUP($K685,wiz[[Lanes]:[Min FRQT Load Check Lane]],10,FALSE),"n/a")</f>
        <v>n/a</v>
      </c>
      <c r="U685" s="17" t="str">
        <f>IFERROR(VLOOKUP($K685,wiz[[Lanes]:[Min FRQT Load Check Lane]],11,FALSE),"n/a")</f>
        <v>n/a</v>
      </c>
      <c r="V685" s="17" t="str">
        <f>IFERROR(VLOOKUP($K685,wiz[[Lanes]:[Min FRQT Load Check Lane]],12,FALSE),"n/a")</f>
        <v>n/a</v>
      </c>
      <c r="W685" s="17" t="str">
        <f>IFERROR(VLOOKUP($K685,wiz[[Lanes]:[Min FRQT Load Check Lane]],13,FALSE),"n/a")</f>
        <v>n/a</v>
      </c>
    </row>
    <row r="686" spans="2:23" x14ac:dyDescent="0.3">
      <c r="B686" s="13" t="s">
        <v>3742</v>
      </c>
      <c r="C686" s="13" t="s">
        <v>3624</v>
      </c>
      <c r="D686" s="13" t="s">
        <v>2548</v>
      </c>
      <c r="E686" s="13" t="s">
        <v>3713</v>
      </c>
      <c r="F686" s="13">
        <v>43055</v>
      </c>
      <c r="G686" s="13" t="s">
        <v>3067</v>
      </c>
      <c r="H686" s="13">
        <v>75236</v>
      </c>
      <c r="I686" s="13">
        <v>9425.1</v>
      </c>
      <c r="J686" s="13" t="str">
        <f>VLOOKUP(D686,'Matched Names'!$A$1:$C$52,3,FALSE)</f>
        <v xml:space="preserve">OWENS CORNING SALES  |   </v>
      </c>
      <c r="K686" t="str">
        <f t="shared" si="10"/>
        <v>OWENS CORNING SALES | 4305575236</v>
      </c>
      <c r="L686" s="17" t="str">
        <f>IFERROR(VLOOKUP($K686,wiz[[Lanes]:[Min FRQT Load Check Lane]],2,FALSE),"n/a")</f>
        <v>n/a</v>
      </c>
      <c r="M686" s="17" t="str">
        <f>IFERROR(VLOOKUP($K686,wiz[[Lanes]:[Min FRQT Load Check Lane]],3,FALSE),"n/a")</f>
        <v>n/a</v>
      </c>
      <c r="N686" s="17" t="str">
        <f>IFERROR(VLOOKUP($K686,wiz[[Lanes]:[Min FRQT Load Check Lane]],4,FALSE),"n/a")</f>
        <v>n/a</v>
      </c>
      <c r="O686" s="17" t="str">
        <f>IFERROR(VLOOKUP($K686,wiz[[Lanes]:[Min FRQT Load Check Lane]],5,FALSE),"n/a")</f>
        <v>n/a</v>
      </c>
      <c r="P686" s="17" t="str">
        <f>IFERROR(VLOOKUP($K686,wiz[[Lanes]:[Min FRQT Load Check Lane]],6,FALSE),"n/a")</f>
        <v>n/a</v>
      </c>
      <c r="Q686" s="17" t="str">
        <f>IFERROR(VLOOKUP($K686,wiz[[Lanes]:[Min FRQT Load Check Lane]],7,FALSE),"n/a")</f>
        <v>n/a</v>
      </c>
      <c r="R686" s="17" t="str">
        <f>IFERROR(VLOOKUP($K686,wiz[[Lanes]:[Min FRQT Load Check Lane]],8,FALSE),"n/a")</f>
        <v>n/a</v>
      </c>
      <c r="S686" s="17" t="str">
        <f>IFERROR(VLOOKUP($K686,wiz[[Lanes]:[Min FRQT Load Check Lane]],9,FALSE),"n/a")</f>
        <v>n/a</v>
      </c>
      <c r="T686" s="17" t="str">
        <f>IFERROR(VLOOKUP($K686,wiz[[Lanes]:[Min FRQT Load Check Lane]],10,FALSE),"n/a")</f>
        <v>n/a</v>
      </c>
      <c r="U686" s="17" t="str">
        <f>IFERROR(VLOOKUP($K686,wiz[[Lanes]:[Min FRQT Load Check Lane]],11,FALSE),"n/a")</f>
        <v>n/a</v>
      </c>
      <c r="V686" s="17" t="str">
        <f>IFERROR(VLOOKUP($K686,wiz[[Lanes]:[Min FRQT Load Check Lane]],12,FALSE),"n/a")</f>
        <v>n/a</v>
      </c>
      <c r="W686" s="17" t="str">
        <f>IFERROR(VLOOKUP($K686,wiz[[Lanes]:[Min FRQT Load Check Lane]],13,FALSE),"n/a")</f>
        <v>n/a</v>
      </c>
    </row>
    <row r="687" spans="2:23" x14ac:dyDescent="0.3">
      <c r="B687" s="13" t="s">
        <v>3743</v>
      </c>
      <c r="C687" s="13" t="s">
        <v>3624</v>
      </c>
      <c r="D687" s="13" t="s">
        <v>2548</v>
      </c>
      <c r="E687" s="13" t="s">
        <v>3713</v>
      </c>
      <c r="F687" s="13">
        <v>43055</v>
      </c>
      <c r="G687" s="13" t="s">
        <v>3016</v>
      </c>
      <c r="H687" s="13">
        <v>27263</v>
      </c>
      <c r="I687" s="13">
        <v>812.7</v>
      </c>
      <c r="J687" s="13" t="str">
        <f>VLOOKUP(D687,'Matched Names'!$A$1:$C$52,3,FALSE)</f>
        <v xml:space="preserve">OWENS CORNING SALES  |   </v>
      </c>
      <c r="K687" t="str">
        <f t="shared" si="10"/>
        <v>OWENS CORNING SALES | 4305527263</v>
      </c>
      <c r="L687" s="17" t="str">
        <f>IFERROR(VLOOKUP($K687,wiz[[Lanes]:[Min FRQT Load Check Lane]],2,FALSE),"n/a")</f>
        <v>n/a</v>
      </c>
      <c r="M687" s="17" t="str">
        <f>IFERROR(VLOOKUP($K687,wiz[[Lanes]:[Min FRQT Load Check Lane]],3,FALSE),"n/a")</f>
        <v>n/a</v>
      </c>
      <c r="N687" s="17" t="str">
        <f>IFERROR(VLOOKUP($K687,wiz[[Lanes]:[Min FRQT Load Check Lane]],4,FALSE),"n/a")</f>
        <v>n/a</v>
      </c>
      <c r="O687" s="17" t="str">
        <f>IFERROR(VLOOKUP($K687,wiz[[Lanes]:[Min FRQT Load Check Lane]],5,FALSE),"n/a")</f>
        <v>n/a</v>
      </c>
      <c r="P687" s="17" t="str">
        <f>IFERROR(VLOOKUP($K687,wiz[[Lanes]:[Min FRQT Load Check Lane]],6,FALSE),"n/a")</f>
        <v>n/a</v>
      </c>
      <c r="Q687" s="17" t="str">
        <f>IFERROR(VLOOKUP($K687,wiz[[Lanes]:[Min FRQT Load Check Lane]],7,FALSE),"n/a")</f>
        <v>n/a</v>
      </c>
      <c r="R687" s="17" t="str">
        <f>IFERROR(VLOOKUP($K687,wiz[[Lanes]:[Min FRQT Load Check Lane]],8,FALSE),"n/a")</f>
        <v>n/a</v>
      </c>
      <c r="S687" s="17" t="str">
        <f>IFERROR(VLOOKUP($K687,wiz[[Lanes]:[Min FRQT Load Check Lane]],9,FALSE),"n/a")</f>
        <v>n/a</v>
      </c>
      <c r="T687" s="17" t="str">
        <f>IFERROR(VLOOKUP($K687,wiz[[Lanes]:[Min FRQT Load Check Lane]],10,FALSE),"n/a")</f>
        <v>n/a</v>
      </c>
      <c r="U687" s="17" t="str">
        <f>IFERROR(VLOOKUP($K687,wiz[[Lanes]:[Min FRQT Load Check Lane]],11,FALSE),"n/a")</f>
        <v>n/a</v>
      </c>
      <c r="V687" s="17" t="str">
        <f>IFERROR(VLOOKUP($K687,wiz[[Lanes]:[Min FRQT Load Check Lane]],12,FALSE),"n/a")</f>
        <v>n/a</v>
      </c>
      <c r="W687" s="17" t="str">
        <f>IFERROR(VLOOKUP($K687,wiz[[Lanes]:[Min FRQT Load Check Lane]],13,FALSE),"n/a")</f>
        <v>n/a</v>
      </c>
    </row>
    <row r="688" spans="2:23" x14ac:dyDescent="0.3">
      <c r="B688" s="13" t="s">
        <v>3744</v>
      </c>
      <c r="C688" s="13" t="s">
        <v>3624</v>
      </c>
      <c r="D688" s="13" t="s">
        <v>2548</v>
      </c>
      <c r="E688" s="13" t="s">
        <v>3713</v>
      </c>
      <c r="F688" s="13">
        <v>43055</v>
      </c>
      <c r="G688" s="13" t="s">
        <v>3235</v>
      </c>
      <c r="H688" s="13">
        <v>77052</v>
      </c>
      <c r="I688" s="13">
        <v>2044</v>
      </c>
      <c r="J688" s="13" t="str">
        <f>VLOOKUP(D688,'Matched Names'!$A$1:$C$52,3,FALSE)</f>
        <v xml:space="preserve">OWENS CORNING SALES  |   </v>
      </c>
      <c r="K688" t="str">
        <f t="shared" si="10"/>
        <v>OWENS CORNING SALES | 4305577052</v>
      </c>
      <c r="L688" s="17" t="str">
        <f>IFERROR(VLOOKUP($K688,wiz[[Lanes]:[Min FRQT Load Check Lane]],2,FALSE),"n/a")</f>
        <v>n/a</v>
      </c>
      <c r="M688" s="17" t="str">
        <f>IFERROR(VLOOKUP($K688,wiz[[Lanes]:[Min FRQT Load Check Lane]],3,FALSE),"n/a")</f>
        <v>n/a</v>
      </c>
      <c r="N688" s="17" t="str">
        <f>IFERROR(VLOOKUP($K688,wiz[[Lanes]:[Min FRQT Load Check Lane]],4,FALSE),"n/a")</f>
        <v>n/a</v>
      </c>
      <c r="O688" s="17" t="str">
        <f>IFERROR(VLOOKUP($K688,wiz[[Lanes]:[Min FRQT Load Check Lane]],5,FALSE),"n/a")</f>
        <v>n/a</v>
      </c>
      <c r="P688" s="17" t="str">
        <f>IFERROR(VLOOKUP($K688,wiz[[Lanes]:[Min FRQT Load Check Lane]],6,FALSE),"n/a")</f>
        <v>n/a</v>
      </c>
      <c r="Q688" s="17" t="str">
        <f>IFERROR(VLOOKUP($K688,wiz[[Lanes]:[Min FRQT Load Check Lane]],7,FALSE),"n/a")</f>
        <v>n/a</v>
      </c>
      <c r="R688" s="17" t="str">
        <f>IFERROR(VLOOKUP($K688,wiz[[Lanes]:[Min FRQT Load Check Lane]],8,FALSE),"n/a")</f>
        <v>n/a</v>
      </c>
      <c r="S688" s="17" t="str">
        <f>IFERROR(VLOOKUP($K688,wiz[[Lanes]:[Min FRQT Load Check Lane]],9,FALSE),"n/a")</f>
        <v>n/a</v>
      </c>
      <c r="T688" s="17" t="str">
        <f>IFERROR(VLOOKUP($K688,wiz[[Lanes]:[Min FRQT Load Check Lane]],10,FALSE),"n/a")</f>
        <v>n/a</v>
      </c>
      <c r="U688" s="17" t="str">
        <f>IFERROR(VLOOKUP($K688,wiz[[Lanes]:[Min FRQT Load Check Lane]],11,FALSE),"n/a")</f>
        <v>n/a</v>
      </c>
      <c r="V688" s="17" t="str">
        <f>IFERROR(VLOOKUP($K688,wiz[[Lanes]:[Min FRQT Load Check Lane]],12,FALSE),"n/a")</f>
        <v>n/a</v>
      </c>
      <c r="W688" s="17" t="str">
        <f>IFERROR(VLOOKUP($K688,wiz[[Lanes]:[Min FRQT Load Check Lane]],13,FALSE),"n/a")</f>
        <v>n/a</v>
      </c>
    </row>
    <row r="689" spans="2:23" x14ac:dyDescent="0.3">
      <c r="B689" s="13" t="s">
        <v>3745</v>
      </c>
      <c r="C689" s="13" t="s">
        <v>3624</v>
      </c>
      <c r="D689" s="13" t="s">
        <v>2548</v>
      </c>
      <c r="E689" s="13" t="s">
        <v>3713</v>
      </c>
      <c r="F689" s="13">
        <v>43055</v>
      </c>
      <c r="G689" s="13" t="s">
        <v>2635</v>
      </c>
      <c r="H689" s="13">
        <v>38115</v>
      </c>
      <c r="I689" s="13">
        <v>8635.0499999999993</v>
      </c>
      <c r="J689" s="13" t="str">
        <f>VLOOKUP(D689,'Matched Names'!$A$1:$C$52,3,FALSE)</f>
        <v xml:space="preserve">OWENS CORNING SALES  |   </v>
      </c>
      <c r="K689" t="str">
        <f t="shared" si="10"/>
        <v>OWENS CORNING SALES | 4305538115</v>
      </c>
      <c r="L689" s="17" t="str">
        <f>IFERROR(VLOOKUP($K689,wiz[[Lanes]:[Min FRQT Load Check Lane]],2,FALSE),"n/a")</f>
        <v>n/a</v>
      </c>
      <c r="M689" s="17" t="str">
        <f>IFERROR(VLOOKUP($K689,wiz[[Lanes]:[Min FRQT Load Check Lane]],3,FALSE),"n/a")</f>
        <v>n/a</v>
      </c>
      <c r="N689" s="17" t="str">
        <f>IFERROR(VLOOKUP($K689,wiz[[Lanes]:[Min FRQT Load Check Lane]],4,FALSE),"n/a")</f>
        <v>n/a</v>
      </c>
      <c r="O689" s="17" t="str">
        <f>IFERROR(VLOOKUP($K689,wiz[[Lanes]:[Min FRQT Load Check Lane]],5,FALSE),"n/a")</f>
        <v>n/a</v>
      </c>
      <c r="P689" s="17" t="str">
        <f>IFERROR(VLOOKUP($K689,wiz[[Lanes]:[Min FRQT Load Check Lane]],6,FALSE),"n/a")</f>
        <v>n/a</v>
      </c>
      <c r="Q689" s="17" t="str">
        <f>IFERROR(VLOOKUP($K689,wiz[[Lanes]:[Min FRQT Load Check Lane]],7,FALSE),"n/a")</f>
        <v>n/a</v>
      </c>
      <c r="R689" s="17" t="str">
        <f>IFERROR(VLOOKUP($K689,wiz[[Lanes]:[Min FRQT Load Check Lane]],8,FALSE),"n/a")</f>
        <v>n/a</v>
      </c>
      <c r="S689" s="17" t="str">
        <f>IFERROR(VLOOKUP($K689,wiz[[Lanes]:[Min FRQT Load Check Lane]],9,FALSE),"n/a")</f>
        <v>n/a</v>
      </c>
      <c r="T689" s="17" t="str">
        <f>IFERROR(VLOOKUP($K689,wiz[[Lanes]:[Min FRQT Load Check Lane]],10,FALSE),"n/a")</f>
        <v>n/a</v>
      </c>
      <c r="U689" s="17" t="str">
        <f>IFERROR(VLOOKUP($K689,wiz[[Lanes]:[Min FRQT Load Check Lane]],11,FALSE),"n/a")</f>
        <v>n/a</v>
      </c>
      <c r="V689" s="17" t="str">
        <f>IFERROR(VLOOKUP($K689,wiz[[Lanes]:[Min FRQT Load Check Lane]],12,FALSE),"n/a")</f>
        <v>n/a</v>
      </c>
      <c r="W689" s="17" t="str">
        <f>IFERROR(VLOOKUP($K689,wiz[[Lanes]:[Min FRQT Load Check Lane]],13,FALSE),"n/a")</f>
        <v>n/a</v>
      </c>
    </row>
    <row r="690" spans="2:23" x14ac:dyDescent="0.3">
      <c r="B690" s="13" t="s">
        <v>3746</v>
      </c>
      <c r="C690" s="13" t="s">
        <v>3624</v>
      </c>
      <c r="D690" s="13" t="s">
        <v>2548</v>
      </c>
      <c r="E690" s="13" t="s">
        <v>3713</v>
      </c>
      <c r="F690" s="13">
        <v>43055</v>
      </c>
      <c r="G690" s="13" t="s">
        <v>3612</v>
      </c>
      <c r="H690" s="13">
        <v>30071</v>
      </c>
      <c r="I690" s="13">
        <v>4167.8</v>
      </c>
      <c r="J690" s="13" t="str">
        <f>VLOOKUP(D690,'Matched Names'!$A$1:$C$52,3,FALSE)</f>
        <v xml:space="preserve">OWENS CORNING SALES  |   </v>
      </c>
      <c r="K690" t="str">
        <f t="shared" si="10"/>
        <v>OWENS CORNING SALES | 4305530071</v>
      </c>
      <c r="L690" s="17" t="str">
        <f>IFERROR(VLOOKUP($K690,wiz[[Lanes]:[Min FRQT Load Check Lane]],2,FALSE),"n/a")</f>
        <v>n/a</v>
      </c>
      <c r="M690" s="17" t="str">
        <f>IFERROR(VLOOKUP($K690,wiz[[Lanes]:[Min FRQT Load Check Lane]],3,FALSE),"n/a")</f>
        <v>n/a</v>
      </c>
      <c r="N690" s="17" t="str">
        <f>IFERROR(VLOOKUP($K690,wiz[[Lanes]:[Min FRQT Load Check Lane]],4,FALSE),"n/a")</f>
        <v>n/a</v>
      </c>
      <c r="O690" s="17" t="str">
        <f>IFERROR(VLOOKUP($K690,wiz[[Lanes]:[Min FRQT Load Check Lane]],5,FALSE),"n/a")</f>
        <v>n/a</v>
      </c>
      <c r="P690" s="17" t="str">
        <f>IFERROR(VLOOKUP($K690,wiz[[Lanes]:[Min FRQT Load Check Lane]],6,FALSE),"n/a")</f>
        <v>n/a</v>
      </c>
      <c r="Q690" s="17" t="str">
        <f>IFERROR(VLOOKUP($K690,wiz[[Lanes]:[Min FRQT Load Check Lane]],7,FALSE),"n/a")</f>
        <v>n/a</v>
      </c>
      <c r="R690" s="17" t="str">
        <f>IFERROR(VLOOKUP($K690,wiz[[Lanes]:[Min FRQT Load Check Lane]],8,FALSE),"n/a")</f>
        <v>n/a</v>
      </c>
      <c r="S690" s="17" t="str">
        <f>IFERROR(VLOOKUP($K690,wiz[[Lanes]:[Min FRQT Load Check Lane]],9,FALSE),"n/a")</f>
        <v>n/a</v>
      </c>
      <c r="T690" s="17" t="str">
        <f>IFERROR(VLOOKUP($K690,wiz[[Lanes]:[Min FRQT Load Check Lane]],10,FALSE),"n/a")</f>
        <v>n/a</v>
      </c>
      <c r="U690" s="17" t="str">
        <f>IFERROR(VLOOKUP($K690,wiz[[Lanes]:[Min FRQT Load Check Lane]],11,FALSE),"n/a")</f>
        <v>n/a</v>
      </c>
      <c r="V690" s="17" t="str">
        <f>IFERROR(VLOOKUP($K690,wiz[[Lanes]:[Min FRQT Load Check Lane]],12,FALSE),"n/a")</f>
        <v>n/a</v>
      </c>
      <c r="W690" s="17" t="str">
        <f>IFERROR(VLOOKUP($K690,wiz[[Lanes]:[Min FRQT Load Check Lane]],13,FALSE),"n/a")</f>
        <v>n/a</v>
      </c>
    </row>
    <row r="691" spans="2:23" x14ac:dyDescent="0.3">
      <c r="B691" s="13" t="s">
        <v>3747</v>
      </c>
      <c r="C691" s="13" t="s">
        <v>3624</v>
      </c>
      <c r="D691" s="13" t="s">
        <v>2548</v>
      </c>
      <c r="E691" s="13" t="s">
        <v>3713</v>
      </c>
      <c r="F691" s="13">
        <v>43055</v>
      </c>
      <c r="G691" s="13" t="s">
        <v>2678</v>
      </c>
      <c r="H691" s="13">
        <v>32824</v>
      </c>
      <c r="I691" s="13">
        <v>2274.16</v>
      </c>
      <c r="J691" s="13" t="str">
        <f>VLOOKUP(D691,'Matched Names'!$A$1:$C$52,3,FALSE)</f>
        <v xml:space="preserve">OWENS CORNING SALES  |   </v>
      </c>
      <c r="K691" t="str">
        <f t="shared" si="10"/>
        <v>OWENS CORNING SALES | 4305532824</v>
      </c>
      <c r="L691" s="17" t="str">
        <f>IFERROR(VLOOKUP($K691,wiz[[Lanes]:[Min FRQT Load Check Lane]],2,FALSE),"n/a")</f>
        <v>n/a</v>
      </c>
      <c r="M691" s="17" t="str">
        <f>IFERROR(VLOOKUP($K691,wiz[[Lanes]:[Min FRQT Load Check Lane]],3,FALSE),"n/a")</f>
        <v>n/a</v>
      </c>
      <c r="N691" s="17" t="str">
        <f>IFERROR(VLOOKUP($K691,wiz[[Lanes]:[Min FRQT Load Check Lane]],4,FALSE),"n/a")</f>
        <v>n/a</v>
      </c>
      <c r="O691" s="17" t="str">
        <f>IFERROR(VLOOKUP($K691,wiz[[Lanes]:[Min FRQT Load Check Lane]],5,FALSE),"n/a")</f>
        <v>n/a</v>
      </c>
      <c r="P691" s="17" t="str">
        <f>IFERROR(VLOOKUP($K691,wiz[[Lanes]:[Min FRQT Load Check Lane]],6,FALSE),"n/a")</f>
        <v>n/a</v>
      </c>
      <c r="Q691" s="17" t="str">
        <f>IFERROR(VLOOKUP($K691,wiz[[Lanes]:[Min FRQT Load Check Lane]],7,FALSE),"n/a")</f>
        <v>n/a</v>
      </c>
      <c r="R691" s="17" t="str">
        <f>IFERROR(VLOOKUP($K691,wiz[[Lanes]:[Min FRQT Load Check Lane]],8,FALSE),"n/a")</f>
        <v>n/a</v>
      </c>
      <c r="S691" s="17" t="str">
        <f>IFERROR(VLOOKUP($K691,wiz[[Lanes]:[Min FRQT Load Check Lane]],9,FALSE),"n/a")</f>
        <v>n/a</v>
      </c>
      <c r="T691" s="17" t="str">
        <f>IFERROR(VLOOKUP($K691,wiz[[Lanes]:[Min FRQT Load Check Lane]],10,FALSE),"n/a")</f>
        <v>n/a</v>
      </c>
      <c r="U691" s="17" t="str">
        <f>IFERROR(VLOOKUP($K691,wiz[[Lanes]:[Min FRQT Load Check Lane]],11,FALSE),"n/a")</f>
        <v>n/a</v>
      </c>
      <c r="V691" s="17" t="str">
        <f>IFERROR(VLOOKUP($K691,wiz[[Lanes]:[Min FRQT Load Check Lane]],12,FALSE),"n/a")</f>
        <v>n/a</v>
      </c>
      <c r="W691" s="17" t="str">
        <f>IFERROR(VLOOKUP($K691,wiz[[Lanes]:[Min FRQT Load Check Lane]],13,FALSE),"n/a")</f>
        <v>n/a</v>
      </c>
    </row>
    <row r="692" spans="2:23" x14ac:dyDescent="0.3">
      <c r="B692" s="13" t="s">
        <v>3748</v>
      </c>
      <c r="C692" s="13" t="s">
        <v>3624</v>
      </c>
      <c r="D692" s="13" t="s">
        <v>2548</v>
      </c>
      <c r="E692" s="13" t="s">
        <v>3713</v>
      </c>
      <c r="F692" s="13">
        <v>43055</v>
      </c>
      <c r="G692" s="13" t="s">
        <v>3695</v>
      </c>
      <c r="H692" s="13">
        <v>30268</v>
      </c>
      <c r="I692" s="13">
        <v>1035.96</v>
      </c>
      <c r="J692" s="13" t="str">
        <f>VLOOKUP(D692,'Matched Names'!$A$1:$C$52,3,FALSE)</f>
        <v xml:space="preserve">OWENS CORNING SALES  |   </v>
      </c>
      <c r="K692" t="str">
        <f t="shared" si="10"/>
        <v>OWENS CORNING SALES | 4305530268</v>
      </c>
      <c r="L692" s="17">
        <f>IFERROR(VLOOKUP($K692,wiz[[Lanes]:[Min FRQT Load Check Lane]],2,FALSE),"n/a")</f>
        <v>1</v>
      </c>
      <c r="M692" s="17">
        <f>IFERROR(VLOOKUP($K692,wiz[[Lanes]:[Min FRQT Load Check Lane]],3,FALSE),"n/a")</f>
        <v>1.78</v>
      </c>
      <c r="N692" s="17">
        <f>IFERROR(VLOOKUP($K692,wiz[[Lanes]:[Min FRQT Load Check Lane]],4,FALSE),"n/a")</f>
        <v>0.18</v>
      </c>
      <c r="O692" s="17">
        <f>IFERROR(VLOOKUP($K692,wiz[[Lanes]:[Min FRQT Load Check Lane]],5,FALSE),"n/a")</f>
        <v>582</v>
      </c>
      <c r="P692" s="17">
        <f>IFERROR(VLOOKUP($K692,wiz[[Lanes]:[Min FRQT Load Check Lane]],6,FALSE),"n/a")</f>
        <v>2.12</v>
      </c>
      <c r="Q692" s="17">
        <f>IFERROR(VLOOKUP($K692,wiz[[Lanes]:[Min FRQT Load Check Lane]],7,FALSE),"n/a")</f>
        <v>117</v>
      </c>
      <c r="R692" s="17">
        <f>IFERROR(VLOOKUP($K692,wiz[[Lanes]:[Min FRQT Load Check Lane]],8,FALSE),"n/a")</f>
        <v>0.35</v>
      </c>
      <c r="S692" s="17">
        <f>IFERROR(VLOOKUP($K692,wiz[[Lanes]:[Min FRQT Load Check Lane]],9,FALSE),"n/a")</f>
        <v>18</v>
      </c>
      <c r="T692" s="17">
        <f>IFERROR(VLOOKUP($K692,wiz[[Lanes]:[Min FRQT Load Check Lane]],10,FALSE),"n/a")</f>
        <v>-100</v>
      </c>
      <c r="U692" s="17">
        <f>IFERROR(VLOOKUP($K692,wiz[[Lanes]:[Min FRQT Load Check Lane]],11,FALSE),"n/a")</f>
        <v>-241</v>
      </c>
      <c r="V692" s="17">
        <f>IFERROR(VLOOKUP($K692,wiz[[Lanes]:[Min FRQT Load Check Lane]],12,FALSE),"n/a")</f>
        <v>-104</v>
      </c>
      <c r="W692" s="17">
        <f>IFERROR(VLOOKUP($K692,wiz[[Lanes]:[Min FRQT Load Check Lane]],13,FALSE),"n/a")</f>
        <v>-445</v>
      </c>
    </row>
    <row r="693" spans="2:23" x14ac:dyDescent="0.3">
      <c r="B693" s="13" t="s">
        <v>3749</v>
      </c>
      <c r="C693" s="13" t="s">
        <v>3624</v>
      </c>
      <c r="D693" s="13" t="s">
        <v>2548</v>
      </c>
      <c r="E693" s="13" t="s">
        <v>3713</v>
      </c>
      <c r="F693" s="13">
        <v>43055</v>
      </c>
      <c r="G693" s="13" t="s">
        <v>3726</v>
      </c>
      <c r="H693" s="13">
        <v>27611</v>
      </c>
      <c r="I693" s="13">
        <v>4521.6000000000004</v>
      </c>
      <c r="J693" s="13" t="str">
        <f>VLOOKUP(D693,'Matched Names'!$A$1:$C$52,3,FALSE)</f>
        <v xml:space="preserve">OWENS CORNING SALES  |   </v>
      </c>
      <c r="K693" t="str">
        <f t="shared" si="10"/>
        <v>OWENS CORNING SALES | 4305527611</v>
      </c>
      <c r="L693" s="17" t="str">
        <f>IFERROR(VLOOKUP($K693,wiz[[Lanes]:[Min FRQT Load Check Lane]],2,FALSE),"n/a")</f>
        <v>n/a</v>
      </c>
      <c r="M693" s="17" t="str">
        <f>IFERROR(VLOOKUP($K693,wiz[[Lanes]:[Min FRQT Load Check Lane]],3,FALSE),"n/a")</f>
        <v>n/a</v>
      </c>
      <c r="N693" s="17" t="str">
        <f>IFERROR(VLOOKUP($K693,wiz[[Lanes]:[Min FRQT Load Check Lane]],4,FALSE),"n/a")</f>
        <v>n/a</v>
      </c>
      <c r="O693" s="17" t="str">
        <f>IFERROR(VLOOKUP($K693,wiz[[Lanes]:[Min FRQT Load Check Lane]],5,FALSE),"n/a")</f>
        <v>n/a</v>
      </c>
      <c r="P693" s="17" t="str">
        <f>IFERROR(VLOOKUP($K693,wiz[[Lanes]:[Min FRQT Load Check Lane]],6,FALSE),"n/a")</f>
        <v>n/a</v>
      </c>
      <c r="Q693" s="17" t="str">
        <f>IFERROR(VLOOKUP($K693,wiz[[Lanes]:[Min FRQT Load Check Lane]],7,FALSE),"n/a")</f>
        <v>n/a</v>
      </c>
      <c r="R693" s="17" t="str">
        <f>IFERROR(VLOOKUP($K693,wiz[[Lanes]:[Min FRQT Load Check Lane]],8,FALSE),"n/a")</f>
        <v>n/a</v>
      </c>
      <c r="S693" s="17" t="str">
        <f>IFERROR(VLOOKUP($K693,wiz[[Lanes]:[Min FRQT Load Check Lane]],9,FALSE),"n/a")</f>
        <v>n/a</v>
      </c>
      <c r="T693" s="17" t="str">
        <f>IFERROR(VLOOKUP($K693,wiz[[Lanes]:[Min FRQT Load Check Lane]],10,FALSE),"n/a")</f>
        <v>n/a</v>
      </c>
      <c r="U693" s="17" t="str">
        <f>IFERROR(VLOOKUP($K693,wiz[[Lanes]:[Min FRQT Load Check Lane]],11,FALSE),"n/a")</f>
        <v>n/a</v>
      </c>
      <c r="V693" s="17" t="str">
        <f>IFERROR(VLOOKUP($K693,wiz[[Lanes]:[Min FRQT Load Check Lane]],12,FALSE),"n/a")</f>
        <v>n/a</v>
      </c>
      <c r="W693" s="17" t="str">
        <f>IFERROR(VLOOKUP($K693,wiz[[Lanes]:[Min FRQT Load Check Lane]],13,FALSE),"n/a")</f>
        <v>n/a</v>
      </c>
    </row>
    <row r="694" spans="2:23" x14ac:dyDescent="0.3">
      <c r="B694" s="13" t="s">
        <v>3750</v>
      </c>
      <c r="C694" s="13" t="s">
        <v>3624</v>
      </c>
      <c r="D694" s="13" t="s">
        <v>2548</v>
      </c>
      <c r="E694" s="13" t="s">
        <v>3695</v>
      </c>
      <c r="F694" s="13">
        <v>30268</v>
      </c>
      <c r="G694" s="13" t="s">
        <v>3751</v>
      </c>
      <c r="H694" s="13">
        <v>42025</v>
      </c>
      <c r="I694" s="13">
        <v>1112.54</v>
      </c>
      <c r="J694" s="13" t="str">
        <f>VLOOKUP(D694,'Matched Names'!$A$1:$C$52,3,FALSE)</f>
        <v xml:space="preserve">OWENS CORNING SALES  |   </v>
      </c>
      <c r="K694" t="str">
        <f t="shared" si="10"/>
        <v>OWENS CORNING SALES | 3026842025</v>
      </c>
      <c r="L694" s="17">
        <f>IFERROR(VLOOKUP($K694,wiz[[Lanes]:[Min FRQT Load Check Lane]],2,FALSE),"n/a")</f>
        <v>1</v>
      </c>
      <c r="M694" s="17">
        <f>IFERROR(VLOOKUP($K694,wiz[[Lanes]:[Min FRQT Load Check Lane]],3,FALSE),"n/a")</f>
        <v>1.43</v>
      </c>
      <c r="N694" s="17">
        <f>IFERROR(VLOOKUP($K694,wiz[[Lanes]:[Min FRQT Load Check Lane]],4,FALSE),"n/a")</f>
        <v>0.18</v>
      </c>
      <c r="O694" s="17">
        <f>IFERROR(VLOOKUP($K694,wiz[[Lanes]:[Min FRQT Load Check Lane]],5,FALSE),"n/a")</f>
        <v>389</v>
      </c>
      <c r="P694" s="17">
        <f>IFERROR(VLOOKUP($K694,wiz[[Lanes]:[Min FRQT Load Check Lane]],6,FALSE),"n/a")</f>
        <v>0.51</v>
      </c>
      <c r="Q694" s="17">
        <f>IFERROR(VLOOKUP($K694,wiz[[Lanes]:[Min FRQT Load Check Lane]],7,FALSE),"n/a")</f>
        <v>41</v>
      </c>
      <c r="R694" s="17">
        <f>IFERROR(VLOOKUP($K694,wiz[[Lanes]:[Min FRQT Load Check Lane]],8,FALSE),"n/a")</f>
        <v>0.25</v>
      </c>
      <c r="S694" s="17">
        <f>IFERROR(VLOOKUP($K694,wiz[[Lanes]:[Min FRQT Load Check Lane]],9,FALSE),"n/a")</f>
        <v>10</v>
      </c>
      <c r="T694" s="17">
        <f>IFERROR(VLOOKUP($K694,wiz[[Lanes]:[Min FRQT Load Check Lane]],10,FALSE),"n/a")</f>
        <v>-11</v>
      </c>
      <c r="U694" s="17">
        <f>IFERROR(VLOOKUP($K694,wiz[[Lanes]:[Min FRQT Load Check Lane]],11,FALSE),"n/a")</f>
        <v>62</v>
      </c>
      <c r="V694" s="17">
        <f>IFERROR(VLOOKUP($K694,wiz[[Lanes]:[Min FRQT Load Check Lane]],12,FALSE),"n/a")</f>
        <v>59</v>
      </c>
      <c r="W694" s="17">
        <f>IFERROR(VLOOKUP($K694,wiz[[Lanes]:[Min FRQT Load Check Lane]],13,FALSE),"n/a")</f>
        <v>110</v>
      </c>
    </row>
    <row r="695" spans="2:23" x14ac:dyDescent="0.3">
      <c r="B695" s="13" t="s">
        <v>3752</v>
      </c>
      <c r="C695" s="13" t="s">
        <v>3624</v>
      </c>
      <c r="D695" s="13" t="s">
        <v>2548</v>
      </c>
      <c r="E695" s="13" t="s">
        <v>3695</v>
      </c>
      <c r="F695" s="13">
        <v>30268</v>
      </c>
      <c r="G695" s="13" t="s">
        <v>3753</v>
      </c>
      <c r="H695" s="13">
        <v>70433</v>
      </c>
      <c r="I695" s="13">
        <v>773.49</v>
      </c>
      <c r="J695" s="13" t="str">
        <f>VLOOKUP(D695,'Matched Names'!$A$1:$C$52,3,FALSE)</f>
        <v xml:space="preserve">OWENS CORNING SALES  |   </v>
      </c>
      <c r="K695" t="str">
        <f t="shared" si="10"/>
        <v>OWENS CORNING SALES | 3026870433</v>
      </c>
      <c r="L695" s="17" t="str">
        <f>IFERROR(VLOOKUP($K695,wiz[[Lanes]:[Min FRQT Load Check Lane]],2,FALSE),"n/a")</f>
        <v>n/a</v>
      </c>
      <c r="M695" s="17" t="str">
        <f>IFERROR(VLOOKUP($K695,wiz[[Lanes]:[Min FRQT Load Check Lane]],3,FALSE),"n/a")</f>
        <v>n/a</v>
      </c>
      <c r="N695" s="17" t="str">
        <f>IFERROR(VLOOKUP($K695,wiz[[Lanes]:[Min FRQT Load Check Lane]],4,FALSE),"n/a")</f>
        <v>n/a</v>
      </c>
      <c r="O695" s="17" t="str">
        <f>IFERROR(VLOOKUP($K695,wiz[[Lanes]:[Min FRQT Load Check Lane]],5,FALSE),"n/a")</f>
        <v>n/a</v>
      </c>
      <c r="P695" s="17" t="str">
        <f>IFERROR(VLOOKUP($K695,wiz[[Lanes]:[Min FRQT Load Check Lane]],6,FALSE),"n/a")</f>
        <v>n/a</v>
      </c>
      <c r="Q695" s="17" t="str">
        <f>IFERROR(VLOOKUP($K695,wiz[[Lanes]:[Min FRQT Load Check Lane]],7,FALSE),"n/a")</f>
        <v>n/a</v>
      </c>
      <c r="R695" s="17" t="str">
        <f>IFERROR(VLOOKUP($K695,wiz[[Lanes]:[Min FRQT Load Check Lane]],8,FALSE),"n/a")</f>
        <v>n/a</v>
      </c>
      <c r="S695" s="17" t="str">
        <f>IFERROR(VLOOKUP($K695,wiz[[Lanes]:[Min FRQT Load Check Lane]],9,FALSE),"n/a")</f>
        <v>n/a</v>
      </c>
      <c r="T695" s="17" t="str">
        <f>IFERROR(VLOOKUP($K695,wiz[[Lanes]:[Min FRQT Load Check Lane]],10,FALSE),"n/a")</f>
        <v>n/a</v>
      </c>
      <c r="U695" s="17" t="str">
        <f>IFERROR(VLOOKUP($K695,wiz[[Lanes]:[Min FRQT Load Check Lane]],11,FALSE),"n/a")</f>
        <v>n/a</v>
      </c>
      <c r="V695" s="17" t="str">
        <f>IFERROR(VLOOKUP($K695,wiz[[Lanes]:[Min FRQT Load Check Lane]],12,FALSE),"n/a")</f>
        <v>n/a</v>
      </c>
      <c r="W695" s="17" t="str">
        <f>IFERROR(VLOOKUP($K695,wiz[[Lanes]:[Min FRQT Load Check Lane]],13,FALSE),"n/a")</f>
        <v>n/a</v>
      </c>
    </row>
    <row r="696" spans="2:23" x14ac:dyDescent="0.3">
      <c r="B696" s="13" t="s">
        <v>3754</v>
      </c>
      <c r="C696" s="13" t="s">
        <v>3624</v>
      </c>
      <c r="D696" s="13" t="s">
        <v>2548</v>
      </c>
      <c r="E696" s="13" t="s">
        <v>3695</v>
      </c>
      <c r="F696" s="13">
        <v>30268</v>
      </c>
      <c r="G696" s="13" t="s">
        <v>3067</v>
      </c>
      <c r="H696" s="13">
        <v>75221</v>
      </c>
      <c r="I696" s="13">
        <v>1201.2</v>
      </c>
      <c r="J696" s="13" t="str">
        <f>VLOOKUP(D696,'Matched Names'!$A$1:$C$52,3,FALSE)</f>
        <v xml:space="preserve">OWENS CORNING SALES  |   </v>
      </c>
      <c r="K696" t="str">
        <f t="shared" si="10"/>
        <v>OWENS CORNING SALES | 3026875221</v>
      </c>
      <c r="L696" s="17" t="str">
        <f>IFERROR(VLOOKUP($K696,wiz[[Lanes]:[Min FRQT Load Check Lane]],2,FALSE),"n/a")</f>
        <v>n/a</v>
      </c>
      <c r="M696" s="17" t="str">
        <f>IFERROR(VLOOKUP($K696,wiz[[Lanes]:[Min FRQT Load Check Lane]],3,FALSE),"n/a")</f>
        <v>n/a</v>
      </c>
      <c r="N696" s="17" t="str">
        <f>IFERROR(VLOOKUP($K696,wiz[[Lanes]:[Min FRQT Load Check Lane]],4,FALSE),"n/a")</f>
        <v>n/a</v>
      </c>
      <c r="O696" s="17" t="str">
        <f>IFERROR(VLOOKUP($K696,wiz[[Lanes]:[Min FRQT Load Check Lane]],5,FALSE),"n/a")</f>
        <v>n/a</v>
      </c>
      <c r="P696" s="17" t="str">
        <f>IFERROR(VLOOKUP($K696,wiz[[Lanes]:[Min FRQT Load Check Lane]],6,FALSE),"n/a")</f>
        <v>n/a</v>
      </c>
      <c r="Q696" s="17" t="str">
        <f>IFERROR(VLOOKUP($K696,wiz[[Lanes]:[Min FRQT Load Check Lane]],7,FALSE),"n/a")</f>
        <v>n/a</v>
      </c>
      <c r="R696" s="17" t="str">
        <f>IFERROR(VLOOKUP($K696,wiz[[Lanes]:[Min FRQT Load Check Lane]],8,FALSE),"n/a")</f>
        <v>n/a</v>
      </c>
      <c r="S696" s="17" t="str">
        <f>IFERROR(VLOOKUP($K696,wiz[[Lanes]:[Min FRQT Load Check Lane]],9,FALSE),"n/a")</f>
        <v>n/a</v>
      </c>
      <c r="T696" s="17" t="str">
        <f>IFERROR(VLOOKUP($K696,wiz[[Lanes]:[Min FRQT Load Check Lane]],10,FALSE),"n/a")</f>
        <v>n/a</v>
      </c>
      <c r="U696" s="17" t="str">
        <f>IFERROR(VLOOKUP($K696,wiz[[Lanes]:[Min FRQT Load Check Lane]],11,FALSE),"n/a")</f>
        <v>n/a</v>
      </c>
      <c r="V696" s="17" t="str">
        <f>IFERROR(VLOOKUP($K696,wiz[[Lanes]:[Min FRQT Load Check Lane]],12,FALSE),"n/a")</f>
        <v>n/a</v>
      </c>
      <c r="W696" s="17" t="str">
        <f>IFERROR(VLOOKUP($K696,wiz[[Lanes]:[Min FRQT Load Check Lane]],13,FALSE),"n/a")</f>
        <v>n/a</v>
      </c>
    </row>
    <row r="697" spans="2:23" x14ac:dyDescent="0.3">
      <c r="B697" s="13" t="s">
        <v>3755</v>
      </c>
      <c r="C697" s="13" t="s">
        <v>3624</v>
      </c>
      <c r="D697" s="13" t="s">
        <v>2548</v>
      </c>
      <c r="E697" s="13" t="s">
        <v>3695</v>
      </c>
      <c r="F697" s="13">
        <v>30268</v>
      </c>
      <c r="G697" s="13" t="s">
        <v>3756</v>
      </c>
      <c r="H697" s="13">
        <v>38225</v>
      </c>
      <c r="I697" s="13">
        <v>2200</v>
      </c>
      <c r="J697" s="13" t="str">
        <f>VLOOKUP(D697,'Matched Names'!$A$1:$C$52,3,FALSE)</f>
        <v xml:space="preserve">OWENS CORNING SALES  |   </v>
      </c>
      <c r="K697" t="str">
        <f t="shared" si="10"/>
        <v>OWENS CORNING SALES | 3026838225</v>
      </c>
      <c r="L697" s="17">
        <f>IFERROR(VLOOKUP($K697,wiz[[Lanes]:[Min FRQT Load Check Lane]],2,FALSE),"n/a")</f>
        <v>2</v>
      </c>
      <c r="M697" s="17">
        <f>IFERROR(VLOOKUP($K697,wiz[[Lanes]:[Min FRQT Load Check Lane]],3,FALSE),"n/a")</f>
        <v>1.45</v>
      </c>
      <c r="N697" s="17">
        <f>IFERROR(VLOOKUP($K697,wiz[[Lanes]:[Min FRQT Load Check Lane]],4,FALSE),"n/a")</f>
        <v>0.18</v>
      </c>
      <c r="O697" s="17">
        <f>IFERROR(VLOOKUP($K697,wiz[[Lanes]:[Min FRQT Load Check Lane]],5,FALSE),"n/a")</f>
        <v>379</v>
      </c>
      <c r="P697" s="17">
        <f>IFERROR(VLOOKUP($K697,wiz[[Lanes]:[Min FRQT Load Check Lane]],6,FALSE),"n/a")</f>
        <v>0.82</v>
      </c>
      <c r="Q697" s="17">
        <f>IFERROR(VLOOKUP($K697,wiz[[Lanes]:[Min FRQT Load Check Lane]],7,FALSE),"n/a")</f>
        <v>59</v>
      </c>
      <c r="R697" s="17">
        <f>IFERROR(VLOOKUP($K697,wiz[[Lanes]:[Min FRQT Load Check Lane]],8,FALSE),"n/a")</f>
        <v>0.28000000000000003</v>
      </c>
      <c r="S697" s="17">
        <f>IFERROR(VLOOKUP($K697,wiz[[Lanes]:[Min FRQT Load Check Lane]],9,FALSE),"n/a")</f>
        <v>11</v>
      </c>
      <c r="T697" s="17">
        <f>IFERROR(VLOOKUP($K697,wiz[[Lanes]:[Min FRQT Load Check Lane]],10,FALSE),"n/a")</f>
        <v>-11</v>
      </c>
      <c r="U697" s="17">
        <f>IFERROR(VLOOKUP($K697,wiz[[Lanes]:[Min FRQT Load Check Lane]],11,FALSE),"n/a")</f>
        <v>-11</v>
      </c>
      <c r="V697" s="17">
        <f>IFERROR(VLOOKUP($K697,wiz[[Lanes]:[Min FRQT Load Check Lane]],12,FALSE),"n/a")</f>
        <v>203</v>
      </c>
      <c r="W697" s="17">
        <f>IFERROR(VLOOKUP($K697,wiz[[Lanes]:[Min FRQT Load Check Lane]],13,FALSE),"n/a")</f>
        <v>181</v>
      </c>
    </row>
    <row r="698" spans="2:23" x14ac:dyDescent="0.3">
      <c r="B698" s="13" t="s">
        <v>3757</v>
      </c>
      <c r="C698" s="13" t="s">
        <v>3624</v>
      </c>
      <c r="D698" s="13" t="s">
        <v>2548</v>
      </c>
      <c r="E698" s="13" t="s">
        <v>3695</v>
      </c>
      <c r="F698" s="13">
        <v>30268</v>
      </c>
      <c r="G698" s="13" t="s">
        <v>3758</v>
      </c>
      <c r="H698" s="13">
        <v>46514</v>
      </c>
      <c r="I698" s="13">
        <v>3768.8</v>
      </c>
      <c r="J698" s="13" t="str">
        <f>VLOOKUP(D698,'Matched Names'!$A$1:$C$52,3,FALSE)</f>
        <v xml:space="preserve">OWENS CORNING SALES  |   </v>
      </c>
      <c r="K698" t="str">
        <f t="shared" si="10"/>
        <v>OWENS CORNING SALES | 3026846514</v>
      </c>
      <c r="L698" s="17">
        <f>IFERROR(VLOOKUP($K698,wiz[[Lanes]:[Min FRQT Load Check Lane]],2,FALSE),"n/a")</f>
        <v>1</v>
      </c>
      <c r="M698" s="17">
        <f>IFERROR(VLOOKUP($K698,wiz[[Lanes]:[Min FRQT Load Check Lane]],3,FALSE),"n/a")</f>
        <v>1.4</v>
      </c>
      <c r="N698" s="17">
        <f>IFERROR(VLOOKUP($K698,wiz[[Lanes]:[Min FRQT Load Check Lane]],4,FALSE),"n/a")</f>
        <v>0.18</v>
      </c>
      <c r="O698" s="17">
        <f>IFERROR(VLOOKUP($K698,wiz[[Lanes]:[Min FRQT Load Check Lane]],5,FALSE),"n/a")</f>
        <v>673</v>
      </c>
      <c r="P698" s="17">
        <f>IFERROR(VLOOKUP($K698,wiz[[Lanes]:[Min FRQT Load Check Lane]],6,FALSE),"n/a")</f>
        <v>0.96</v>
      </c>
      <c r="Q698" s="17">
        <f>IFERROR(VLOOKUP($K698,wiz[[Lanes]:[Min FRQT Load Check Lane]],7,FALSE),"n/a")</f>
        <v>71</v>
      </c>
      <c r="R698" s="17">
        <f>IFERROR(VLOOKUP($K698,wiz[[Lanes]:[Min FRQT Load Check Lane]],8,FALSE),"n/a")</f>
        <v>0.3</v>
      </c>
      <c r="S698" s="17">
        <f>IFERROR(VLOOKUP($K698,wiz[[Lanes]:[Min FRQT Load Check Lane]],9,FALSE),"n/a")</f>
        <v>33</v>
      </c>
      <c r="T698" s="17">
        <f>IFERROR(VLOOKUP($K698,wiz[[Lanes]:[Min FRQT Load Check Lane]],10,FALSE),"n/a")</f>
        <v>-11</v>
      </c>
      <c r="U698" s="17">
        <f>IFERROR(VLOOKUP($K698,wiz[[Lanes]:[Min FRQT Load Check Lane]],11,FALSE),"n/a")</f>
        <v>102</v>
      </c>
      <c r="V698" s="17">
        <f>IFERROR(VLOOKUP($K698,wiz[[Lanes]:[Min FRQT Load Check Lane]],12,FALSE),"n/a")</f>
        <v>-180</v>
      </c>
      <c r="W698" s="17">
        <f>IFERROR(VLOOKUP($K698,wiz[[Lanes]:[Min FRQT Load Check Lane]],13,FALSE),"n/a")</f>
        <v>-89</v>
      </c>
    </row>
    <row r="699" spans="2:23" x14ac:dyDescent="0.3">
      <c r="B699" s="13" t="s">
        <v>3759</v>
      </c>
      <c r="C699" s="13" t="s">
        <v>3624</v>
      </c>
      <c r="D699" s="13" t="s">
        <v>2548</v>
      </c>
      <c r="E699" s="13" t="s">
        <v>3695</v>
      </c>
      <c r="F699" s="13">
        <v>30268</v>
      </c>
      <c r="G699" s="13" t="s">
        <v>3733</v>
      </c>
      <c r="H699" s="13">
        <v>37072</v>
      </c>
      <c r="I699" s="13">
        <v>4600</v>
      </c>
      <c r="J699" s="13" t="str">
        <f>VLOOKUP(D699,'Matched Names'!$A$1:$C$52,3,FALSE)</f>
        <v xml:space="preserve">OWENS CORNING SALES  |   </v>
      </c>
      <c r="K699" t="str">
        <f t="shared" si="10"/>
        <v>OWENS CORNING SALES | 3026837072</v>
      </c>
      <c r="L699" s="17" t="str">
        <f>IFERROR(VLOOKUP($K699,wiz[[Lanes]:[Min FRQT Load Check Lane]],2,FALSE),"n/a")</f>
        <v>n/a</v>
      </c>
      <c r="M699" s="17" t="str">
        <f>IFERROR(VLOOKUP($K699,wiz[[Lanes]:[Min FRQT Load Check Lane]],3,FALSE),"n/a")</f>
        <v>n/a</v>
      </c>
      <c r="N699" s="17" t="str">
        <f>IFERROR(VLOOKUP($K699,wiz[[Lanes]:[Min FRQT Load Check Lane]],4,FALSE),"n/a")</f>
        <v>n/a</v>
      </c>
      <c r="O699" s="17" t="str">
        <f>IFERROR(VLOOKUP($K699,wiz[[Lanes]:[Min FRQT Load Check Lane]],5,FALSE),"n/a")</f>
        <v>n/a</v>
      </c>
      <c r="P699" s="17" t="str">
        <f>IFERROR(VLOOKUP($K699,wiz[[Lanes]:[Min FRQT Load Check Lane]],6,FALSE),"n/a")</f>
        <v>n/a</v>
      </c>
      <c r="Q699" s="17" t="str">
        <f>IFERROR(VLOOKUP($K699,wiz[[Lanes]:[Min FRQT Load Check Lane]],7,FALSE),"n/a")</f>
        <v>n/a</v>
      </c>
      <c r="R699" s="17" t="str">
        <f>IFERROR(VLOOKUP($K699,wiz[[Lanes]:[Min FRQT Load Check Lane]],8,FALSE),"n/a")</f>
        <v>n/a</v>
      </c>
      <c r="S699" s="17" t="str">
        <f>IFERROR(VLOOKUP($K699,wiz[[Lanes]:[Min FRQT Load Check Lane]],9,FALSE),"n/a")</f>
        <v>n/a</v>
      </c>
      <c r="T699" s="17" t="str">
        <f>IFERROR(VLOOKUP($K699,wiz[[Lanes]:[Min FRQT Load Check Lane]],10,FALSE),"n/a")</f>
        <v>n/a</v>
      </c>
      <c r="U699" s="17" t="str">
        <f>IFERROR(VLOOKUP($K699,wiz[[Lanes]:[Min FRQT Load Check Lane]],11,FALSE),"n/a")</f>
        <v>n/a</v>
      </c>
      <c r="V699" s="17" t="str">
        <f>IFERROR(VLOOKUP($K699,wiz[[Lanes]:[Min FRQT Load Check Lane]],12,FALSE),"n/a")</f>
        <v>n/a</v>
      </c>
      <c r="W699" s="17" t="str">
        <f>IFERROR(VLOOKUP($K699,wiz[[Lanes]:[Min FRQT Load Check Lane]],13,FALSE),"n/a")</f>
        <v>n/a</v>
      </c>
    </row>
    <row r="700" spans="2:23" x14ac:dyDescent="0.3">
      <c r="B700" s="13" t="s">
        <v>3760</v>
      </c>
      <c r="C700" s="13" t="s">
        <v>3624</v>
      </c>
      <c r="D700" s="13" t="s">
        <v>2548</v>
      </c>
      <c r="E700" s="13" t="s">
        <v>3695</v>
      </c>
      <c r="F700" s="13">
        <v>30268</v>
      </c>
      <c r="G700" s="13" t="s">
        <v>3274</v>
      </c>
      <c r="H700" s="13">
        <v>66115</v>
      </c>
      <c r="I700" s="13">
        <v>3499.2</v>
      </c>
      <c r="J700" s="13" t="str">
        <f>VLOOKUP(D700,'Matched Names'!$A$1:$C$52,3,FALSE)</f>
        <v xml:space="preserve">OWENS CORNING SALES  |   </v>
      </c>
      <c r="K700" t="str">
        <f t="shared" si="10"/>
        <v>OWENS CORNING SALES | 3026866115</v>
      </c>
      <c r="L700" s="17" t="str">
        <f>IFERROR(VLOOKUP($K700,wiz[[Lanes]:[Min FRQT Load Check Lane]],2,FALSE),"n/a")</f>
        <v>n/a</v>
      </c>
      <c r="M700" s="17" t="str">
        <f>IFERROR(VLOOKUP($K700,wiz[[Lanes]:[Min FRQT Load Check Lane]],3,FALSE),"n/a")</f>
        <v>n/a</v>
      </c>
      <c r="N700" s="17" t="str">
        <f>IFERROR(VLOOKUP($K700,wiz[[Lanes]:[Min FRQT Load Check Lane]],4,FALSE),"n/a")</f>
        <v>n/a</v>
      </c>
      <c r="O700" s="17" t="str">
        <f>IFERROR(VLOOKUP($K700,wiz[[Lanes]:[Min FRQT Load Check Lane]],5,FALSE),"n/a")</f>
        <v>n/a</v>
      </c>
      <c r="P700" s="17" t="str">
        <f>IFERROR(VLOOKUP($K700,wiz[[Lanes]:[Min FRQT Load Check Lane]],6,FALSE),"n/a")</f>
        <v>n/a</v>
      </c>
      <c r="Q700" s="17" t="str">
        <f>IFERROR(VLOOKUP($K700,wiz[[Lanes]:[Min FRQT Load Check Lane]],7,FALSE),"n/a")</f>
        <v>n/a</v>
      </c>
      <c r="R700" s="17" t="str">
        <f>IFERROR(VLOOKUP($K700,wiz[[Lanes]:[Min FRQT Load Check Lane]],8,FALSE),"n/a")</f>
        <v>n/a</v>
      </c>
      <c r="S700" s="17" t="str">
        <f>IFERROR(VLOOKUP($K700,wiz[[Lanes]:[Min FRQT Load Check Lane]],9,FALSE),"n/a")</f>
        <v>n/a</v>
      </c>
      <c r="T700" s="17" t="str">
        <f>IFERROR(VLOOKUP($K700,wiz[[Lanes]:[Min FRQT Load Check Lane]],10,FALSE),"n/a")</f>
        <v>n/a</v>
      </c>
      <c r="U700" s="17" t="str">
        <f>IFERROR(VLOOKUP($K700,wiz[[Lanes]:[Min FRQT Load Check Lane]],11,FALSE),"n/a")</f>
        <v>n/a</v>
      </c>
      <c r="V700" s="17" t="str">
        <f>IFERROR(VLOOKUP($K700,wiz[[Lanes]:[Min FRQT Load Check Lane]],12,FALSE),"n/a")</f>
        <v>n/a</v>
      </c>
      <c r="W700" s="17" t="str">
        <f>IFERROR(VLOOKUP($K700,wiz[[Lanes]:[Min FRQT Load Check Lane]],13,FALSE),"n/a")</f>
        <v>n/a</v>
      </c>
    </row>
    <row r="701" spans="2:23" x14ac:dyDescent="0.3">
      <c r="B701" s="13" t="s">
        <v>3761</v>
      </c>
      <c r="C701" s="13" t="s">
        <v>3624</v>
      </c>
      <c r="D701" s="13" t="s">
        <v>2548</v>
      </c>
      <c r="E701" s="13" t="s">
        <v>3695</v>
      </c>
      <c r="F701" s="13">
        <v>30268</v>
      </c>
      <c r="G701" s="13" t="s">
        <v>3762</v>
      </c>
      <c r="H701" s="13">
        <v>40213</v>
      </c>
      <c r="I701" s="13">
        <v>1344.62</v>
      </c>
      <c r="J701" s="13" t="str">
        <f>VLOOKUP(D701,'Matched Names'!$A$1:$C$52,3,FALSE)</f>
        <v xml:space="preserve">OWENS CORNING SALES  |   </v>
      </c>
      <c r="K701" t="str">
        <f t="shared" si="10"/>
        <v>OWENS CORNING SALES | 3026840213</v>
      </c>
      <c r="L701" s="17" t="str">
        <f>IFERROR(VLOOKUP($K701,wiz[[Lanes]:[Min FRQT Load Check Lane]],2,FALSE),"n/a")</f>
        <v>n/a</v>
      </c>
      <c r="M701" s="17" t="str">
        <f>IFERROR(VLOOKUP($K701,wiz[[Lanes]:[Min FRQT Load Check Lane]],3,FALSE),"n/a")</f>
        <v>n/a</v>
      </c>
      <c r="N701" s="17" t="str">
        <f>IFERROR(VLOOKUP($K701,wiz[[Lanes]:[Min FRQT Load Check Lane]],4,FALSE),"n/a")</f>
        <v>n/a</v>
      </c>
      <c r="O701" s="17" t="str">
        <f>IFERROR(VLOOKUP($K701,wiz[[Lanes]:[Min FRQT Load Check Lane]],5,FALSE),"n/a")</f>
        <v>n/a</v>
      </c>
      <c r="P701" s="17" t="str">
        <f>IFERROR(VLOOKUP($K701,wiz[[Lanes]:[Min FRQT Load Check Lane]],6,FALSE),"n/a")</f>
        <v>n/a</v>
      </c>
      <c r="Q701" s="17" t="str">
        <f>IFERROR(VLOOKUP($K701,wiz[[Lanes]:[Min FRQT Load Check Lane]],7,FALSE),"n/a")</f>
        <v>n/a</v>
      </c>
      <c r="R701" s="17" t="str">
        <f>IFERROR(VLOOKUP($K701,wiz[[Lanes]:[Min FRQT Load Check Lane]],8,FALSE),"n/a")</f>
        <v>n/a</v>
      </c>
      <c r="S701" s="17" t="str">
        <f>IFERROR(VLOOKUP($K701,wiz[[Lanes]:[Min FRQT Load Check Lane]],9,FALSE),"n/a")</f>
        <v>n/a</v>
      </c>
      <c r="T701" s="17" t="str">
        <f>IFERROR(VLOOKUP($K701,wiz[[Lanes]:[Min FRQT Load Check Lane]],10,FALSE),"n/a")</f>
        <v>n/a</v>
      </c>
      <c r="U701" s="17" t="str">
        <f>IFERROR(VLOOKUP($K701,wiz[[Lanes]:[Min FRQT Load Check Lane]],11,FALSE),"n/a")</f>
        <v>n/a</v>
      </c>
      <c r="V701" s="17" t="str">
        <f>IFERROR(VLOOKUP($K701,wiz[[Lanes]:[Min FRQT Load Check Lane]],12,FALSE),"n/a")</f>
        <v>n/a</v>
      </c>
      <c r="W701" s="17" t="str">
        <f>IFERROR(VLOOKUP($K701,wiz[[Lanes]:[Min FRQT Load Check Lane]],13,FALSE),"n/a")</f>
        <v>n/a</v>
      </c>
    </row>
    <row r="702" spans="2:23" x14ac:dyDescent="0.3">
      <c r="B702" s="13" t="s">
        <v>3761</v>
      </c>
      <c r="C702" s="13" t="s">
        <v>3624</v>
      </c>
      <c r="D702" s="13" t="s">
        <v>2548</v>
      </c>
      <c r="E702" s="13" t="s">
        <v>3695</v>
      </c>
      <c r="F702" s="13">
        <v>30268</v>
      </c>
      <c r="G702" s="13" t="s">
        <v>3762</v>
      </c>
      <c r="H702" s="13">
        <v>40218</v>
      </c>
      <c r="I702" s="13">
        <v>3250</v>
      </c>
      <c r="J702" s="13" t="str">
        <f>VLOOKUP(D702,'Matched Names'!$A$1:$C$52,3,FALSE)</f>
        <v xml:space="preserve">OWENS CORNING SALES  |   </v>
      </c>
      <c r="K702" t="str">
        <f t="shared" si="10"/>
        <v>OWENS CORNING SALES | 3026840218</v>
      </c>
      <c r="L702" s="17" t="str">
        <f>IFERROR(VLOOKUP($K702,wiz[[Lanes]:[Min FRQT Load Check Lane]],2,FALSE),"n/a")</f>
        <v>n/a</v>
      </c>
      <c r="M702" s="17" t="str">
        <f>IFERROR(VLOOKUP($K702,wiz[[Lanes]:[Min FRQT Load Check Lane]],3,FALSE),"n/a")</f>
        <v>n/a</v>
      </c>
      <c r="N702" s="17" t="str">
        <f>IFERROR(VLOOKUP($K702,wiz[[Lanes]:[Min FRQT Load Check Lane]],4,FALSE),"n/a")</f>
        <v>n/a</v>
      </c>
      <c r="O702" s="17" t="str">
        <f>IFERROR(VLOOKUP($K702,wiz[[Lanes]:[Min FRQT Load Check Lane]],5,FALSE),"n/a")</f>
        <v>n/a</v>
      </c>
      <c r="P702" s="17" t="str">
        <f>IFERROR(VLOOKUP($K702,wiz[[Lanes]:[Min FRQT Load Check Lane]],6,FALSE),"n/a")</f>
        <v>n/a</v>
      </c>
      <c r="Q702" s="17" t="str">
        <f>IFERROR(VLOOKUP($K702,wiz[[Lanes]:[Min FRQT Load Check Lane]],7,FALSE),"n/a")</f>
        <v>n/a</v>
      </c>
      <c r="R702" s="17" t="str">
        <f>IFERROR(VLOOKUP($K702,wiz[[Lanes]:[Min FRQT Load Check Lane]],8,FALSE),"n/a")</f>
        <v>n/a</v>
      </c>
      <c r="S702" s="17" t="str">
        <f>IFERROR(VLOOKUP($K702,wiz[[Lanes]:[Min FRQT Load Check Lane]],9,FALSE),"n/a")</f>
        <v>n/a</v>
      </c>
      <c r="T702" s="17" t="str">
        <f>IFERROR(VLOOKUP($K702,wiz[[Lanes]:[Min FRQT Load Check Lane]],10,FALSE),"n/a")</f>
        <v>n/a</v>
      </c>
      <c r="U702" s="17" t="str">
        <f>IFERROR(VLOOKUP($K702,wiz[[Lanes]:[Min FRQT Load Check Lane]],11,FALSE),"n/a")</f>
        <v>n/a</v>
      </c>
      <c r="V702" s="17" t="str">
        <f>IFERROR(VLOOKUP($K702,wiz[[Lanes]:[Min FRQT Load Check Lane]],12,FALSE),"n/a")</f>
        <v>n/a</v>
      </c>
      <c r="W702" s="17" t="str">
        <f>IFERROR(VLOOKUP($K702,wiz[[Lanes]:[Min FRQT Load Check Lane]],13,FALSE),"n/a")</f>
        <v>n/a</v>
      </c>
    </row>
    <row r="703" spans="2:23" x14ac:dyDescent="0.3">
      <c r="B703" s="13" t="s">
        <v>3763</v>
      </c>
      <c r="C703" s="13" t="s">
        <v>3624</v>
      </c>
      <c r="D703" s="13" t="s">
        <v>2548</v>
      </c>
      <c r="E703" s="13" t="s">
        <v>3695</v>
      </c>
      <c r="F703" s="13">
        <v>30268</v>
      </c>
      <c r="G703" s="13" t="s">
        <v>3730</v>
      </c>
      <c r="H703" s="13">
        <v>42066</v>
      </c>
      <c r="I703" s="13">
        <v>577.72</v>
      </c>
      <c r="J703" s="13" t="str">
        <f>VLOOKUP(D703,'Matched Names'!$A$1:$C$52,3,FALSE)</f>
        <v xml:space="preserve">OWENS CORNING SALES  |   </v>
      </c>
      <c r="K703" t="str">
        <f t="shared" si="10"/>
        <v>OWENS CORNING SALES | 3026842066</v>
      </c>
      <c r="L703" s="17" t="str">
        <f>IFERROR(VLOOKUP($K703,wiz[[Lanes]:[Min FRQT Load Check Lane]],2,FALSE),"n/a")</f>
        <v>n/a</v>
      </c>
      <c r="M703" s="17" t="str">
        <f>IFERROR(VLOOKUP($K703,wiz[[Lanes]:[Min FRQT Load Check Lane]],3,FALSE),"n/a")</f>
        <v>n/a</v>
      </c>
      <c r="N703" s="17" t="str">
        <f>IFERROR(VLOOKUP($K703,wiz[[Lanes]:[Min FRQT Load Check Lane]],4,FALSE),"n/a")</f>
        <v>n/a</v>
      </c>
      <c r="O703" s="17" t="str">
        <f>IFERROR(VLOOKUP($K703,wiz[[Lanes]:[Min FRQT Load Check Lane]],5,FALSE),"n/a")</f>
        <v>n/a</v>
      </c>
      <c r="P703" s="17" t="str">
        <f>IFERROR(VLOOKUP($K703,wiz[[Lanes]:[Min FRQT Load Check Lane]],6,FALSE),"n/a")</f>
        <v>n/a</v>
      </c>
      <c r="Q703" s="17" t="str">
        <f>IFERROR(VLOOKUP($K703,wiz[[Lanes]:[Min FRQT Load Check Lane]],7,FALSE),"n/a")</f>
        <v>n/a</v>
      </c>
      <c r="R703" s="17" t="str">
        <f>IFERROR(VLOOKUP($K703,wiz[[Lanes]:[Min FRQT Load Check Lane]],8,FALSE),"n/a")</f>
        <v>n/a</v>
      </c>
      <c r="S703" s="17" t="str">
        <f>IFERROR(VLOOKUP($K703,wiz[[Lanes]:[Min FRQT Load Check Lane]],9,FALSE),"n/a")</f>
        <v>n/a</v>
      </c>
      <c r="T703" s="17" t="str">
        <f>IFERROR(VLOOKUP($K703,wiz[[Lanes]:[Min FRQT Load Check Lane]],10,FALSE),"n/a")</f>
        <v>n/a</v>
      </c>
      <c r="U703" s="17" t="str">
        <f>IFERROR(VLOOKUP($K703,wiz[[Lanes]:[Min FRQT Load Check Lane]],11,FALSE),"n/a")</f>
        <v>n/a</v>
      </c>
      <c r="V703" s="17" t="str">
        <f>IFERROR(VLOOKUP($K703,wiz[[Lanes]:[Min FRQT Load Check Lane]],12,FALSE),"n/a")</f>
        <v>n/a</v>
      </c>
      <c r="W703" s="17" t="str">
        <f>IFERROR(VLOOKUP($K703,wiz[[Lanes]:[Min FRQT Load Check Lane]],13,FALSE),"n/a")</f>
        <v>n/a</v>
      </c>
    </row>
    <row r="704" spans="2:23" x14ac:dyDescent="0.3">
      <c r="B704" s="13" t="s">
        <v>3764</v>
      </c>
      <c r="C704" s="13" t="s">
        <v>3624</v>
      </c>
      <c r="D704" s="13" t="s">
        <v>2548</v>
      </c>
      <c r="E704" s="13" t="s">
        <v>3695</v>
      </c>
      <c r="F704" s="13">
        <v>30268</v>
      </c>
      <c r="G704" s="13" t="s">
        <v>3765</v>
      </c>
      <c r="H704" s="13">
        <v>46550</v>
      </c>
      <c r="I704" s="13">
        <v>924</v>
      </c>
      <c r="J704" s="13" t="str">
        <f>VLOOKUP(D704,'Matched Names'!$A$1:$C$52,3,FALSE)</f>
        <v xml:space="preserve">OWENS CORNING SALES  |   </v>
      </c>
      <c r="K704" t="str">
        <f t="shared" si="10"/>
        <v>OWENS CORNING SALES | 3026846550</v>
      </c>
      <c r="L704" s="17" t="str">
        <f>IFERROR(VLOOKUP($K704,wiz[[Lanes]:[Min FRQT Load Check Lane]],2,FALSE),"n/a")</f>
        <v>n/a</v>
      </c>
      <c r="M704" s="17" t="str">
        <f>IFERROR(VLOOKUP($K704,wiz[[Lanes]:[Min FRQT Load Check Lane]],3,FALSE),"n/a")</f>
        <v>n/a</v>
      </c>
      <c r="N704" s="17" t="str">
        <f>IFERROR(VLOOKUP($K704,wiz[[Lanes]:[Min FRQT Load Check Lane]],4,FALSE),"n/a")</f>
        <v>n/a</v>
      </c>
      <c r="O704" s="17" t="str">
        <f>IFERROR(VLOOKUP($K704,wiz[[Lanes]:[Min FRQT Load Check Lane]],5,FALSE),"n/a")</f>
        <v>n/a</v>
      </c>
      <c r="P704" s="17" t="str">
        <f>IFERROR(VLOOKUP($K704,wiz[[Lanes]:[Min FRQT Load Check Lane]],6,FALSE),"n/a")</f>
        <v>n/a</v>
      </c>
      <c r="Q704" s="17" t="str">
        <f>IFERROR(VLOOKUP($K704,wiz[[Lanes]:[Min FRQT Load Check Lane]],7,FALSE),"n/a")</f>
        <v>n/a</v>
      </c>
      <c r="R704" s="17" t="str">
        <f>IFERROR(VLOOKUP($K704,wiz[[Lanes]:[Min FRQT Load Check Lane]],8,FALSE),"n/a")</f>
        <v>n/a</v>
      </c>
      <c r="S704" s="17" t="str">
        <f>IFERROR(VLOOKUP($K704,wiz[[Lanes]:[Min FRQT Load Check Lane]],9,FALSE),"n/a")</f>
        <v>n/a</v>
      </c>
      <c r="T704" s="17" t="str">
        <f>IFERROR(VLOOKUP($K704,wiz[[Lanes]:[Min FRQT Load Check Lane]],10,FALSE),"n/a")</f>
        <v>n/a</v>
      </c>
      <c r="U704" s="17" t="str">
        <f>IFERROR(VLOOKUP($K704,wiz[[Lanes]:[Min FRQT Load Check Lane]],11,FALSE),"n/a")</f>
        <v>n/a</v>
      </c>
      <c r="V704" s="17" t="str">
        <f>IFERROR(VLOOKUP($K704,wiz[[Lanes]:[Min FRQT Load Check Lane]],12,FALSE),"n/a")</f>
        <v>n/a</v>
      </c>
      <c r="W704" s="17" t="str">
        <f>IFERROR(VLOOKUP($K704,wiz[[Lanes]:[Min FRQT Load Check Lane]],13,FALSE),"n/a")</f>
        <v>n/a</v>
      </c>
    </row>
    <row r="705" spans="2:23" x14ac:dyDescent="0.3">
      <c r="B705" s="13" t="s">
        <v>3766</v>
      </c>
      <c r="C705" s="13" t="s">
        <v>3624</v>
      </c>
      <c r="D705" s="13" t="s">
        <v>2548</v>
      </c>
      <c r="E705" s="13" t="s">
        <v>3695</v>
      </c>
      <c r="F705" s="13">
        <v>30268</v>
      </c>
      <c r="G705" s="13" t="s">
        <v>2639</v>
      </c>
      <c r="H705" s="13">
        <v>37210</v>
      </c>
      <c r="I705" s="13">
        <v>1725</v>
      </c>
      <c r="J705" s="13" t="str">
        <f>VLOOKUP(D705,'Matched Names'!$A$1:$C$52,3,FALSE)</f>
        <v xml:space="preserve">OWENS CORNING SALES  |   </v>
      </c>
      <c r="K705" t="str">
        <f t="shared" si="10"/>
        <v>OWENS CORNING SALES | 3026837210</v>
      </c>
      <c r="L705" s="17" t="str">
        <f>IFERROR(VLOOKUP($K705,wiz[[Lanes]:[Min FRQT Load Check Lane]],2,FALSE),"n/a")</f>
        <v>n/a</v>
      </c>
      <c r="M705" s="17" t="str">
        <f>IFERROR(VLOOKUP($K705,wiz[[Lanes]:[Min FRQT Load Check Lane]],3,FALSE),"n/a")</f>
        <v>n/a</v>
      </c>
      <c r="N705" s="17" t="str">
        <f>IFERROR(VLOOKUP($K705,wiz[[Lanes]:[Min FRQT Load Check Lane]],4,FALSE),"n/a")</f>
        <v>n/a</v>
      </c>
      <c r="O705" s="17" t="str">
        <f>IFERROR(VLOOKUP($K705,wiz[[Lanes]:[Min FRQT Load Check Lane]],5,FALSE),"n/a")</f>
        <v>n/a</v>
      </c>
      <c r="P705" s="17" t="str">
        <f>IFERROR(VLOOKUP($K705,wiz[[Lanes]:[Min FRQT Load Check Lane]],6,FALSE),"n/a")</f>
        <v>n/a</v>
      </c>
      <c r="Q705" s="17" t="str">
        <f>IFERROR(VLOOKUP($K705,wiz[[Lanes]:[Min FRQT Load Check Lane]],7,FALSE),"n/a")</f>
        <v>n/a</v>
      </c>
      <c r="R705" s="17" t="str">
        <f>IFERROR(VLOOKUP($K705,wiz[[Lanes]:[Min FRQT Load Check Lane]],8,FALSE),"n/a")</f>
        <v>n/a</v>
      </c>
      <c r="S705" s="17" t="str">
        <f>IFERROR(VLOOKUP($K705,wiz[[Lanes]:[Min FRQT Load Check Lane]],9,FALSE),"n/a")</f>
        <v>n/a</v>
      </c>
      <c r="T705" s="17" t="str">
        <f>IFERROR(VLOOKUP($K705,wiz[[Lanes]:[Min FRQT Load Check Lane]],10,FALSE),"n/a")</f>
        <v>n/a</v>
      </c>
      <c r="U705" s="17" t="str">
        <f>IFERROR(VLOOKUP($K705,wiz[[Lanes]:[Min FRQT Load Check Lane]],11,FALSE),"n/a")</f>
        <v>n/a</v>
      </c>
      <c r="V705" s="17" t="str">
        <f>IFERROR(VLOOKUP($K705,wiz[[Lanes]:[Min FRQT Load Check Lane]],12,FALSE),"n/a")</f>
        <v>n/a</v>
      </c>
      <c r="W705" s="17" t="str">
        <f>IFERROR(VLOOKUP($K705,wiz[[Lanes]:[Min FRQT Load Check Lane]],13,FALSE),"n/a")</f>
        <v>n/a</v>
      </c>
    </row>
    <row r="706" spans="2:23" x14ac:dyDescent="0.3">
      <c r="B706" s="13" t="s">
        <v>3766</v>
      </c>
      <c r="C706" s="13" t="s">
        <v>3624</v>
      </c>
      <c r="D706" s="13" t="s">
        <v>2548</v>
      </c>
      <c r="E706" s="13" t="s">
        <v>3695</v>
      </c>
      <c r="F706" s="13">
        <v>30268</v>
      </c>
      <c r="G706" s="13" t="s">
        <v>2639</v>
      </c>
      <c r="H706" s="13">
        <v>37203</v>
      </c>
      <c r="I706" s="13">
        <v>575</v>
      </c>
      <c r="J706" s="13" t="str">
        <f>VLOOKUP(D706,'Matched Names'!$A$1:$C$52,3,FALSE)</f>
        <v xml:space="preserve">OWENS CORNING SALES  |   </v>
      </c>
      <c r="K706" t="str">
        <f t="shared" si="10"/>
        <v>OWENS CORNING SALES | 3026837203</v>
      </c>
      <c r="L706" s="17" t="str">
        <f>IFERROR(VLOOKUP($K706,wiz[[Lanes]:[Min FRQT Load Check Lane]],2,FALSE),"n/a")</f>
        <v>n/a</v>
      </c>
      <c r="M706" s="17" t="str">
        <f>IFERROR(VLOOKUP($K706,wiz[[Lanes]:[Min FRQT Load Check Lane]],3,FALSE),"n/a")</f>
        <v>n/a</v>
      </c>
      <c r="N706" s="17" t="str">
        <f>IFERROR(VLOOKUP($K706,wiz[[Lanes]:[Min FRQT Load Check Lane]],4,FALSE),"n/a")</f>
        <v>n/a</v>
      </c>
      <c r="O706" s="17" t="str">
        <f>IFERROR(VLOOKUP($K706,wiz[[Lanes]:[Min FRQT Load Check Lane]],5,FALSE),"n/a")</f>
        <v>n/a</v>
      </c>
      <c r="P706" s="17" t="str">
        <f>IFERROR(VLOOKUP($K706,wiz[[Lanes]:[Min FRQT Load Check Lane]],6,FALSE),"n/a")</f>
        <v>n/a</v>
      </c>
      <c r="Q706" s="17" t="str">
        <f>IFERROR(VLOOKUP($K706,wiz[[Lanes]:[Min FRQT Load Check Lane]],7,FALSE),"n/a")</f>
        <v>n/a</v>
      </c>
      <c r="R706" s="17" t="str">
        <f>IFERROR(VLOOKUP($K706,wiz[[Lanes]:[Min FRQT Load Check Lane]],8,FALSE),"n/a")</f>
        <v>n/a</v>
      </c>
      <c r="S706" s="17" t="str">
        <f>IFERROR(VLOOKUP($K706,wiz[[Lanes]:[Min FRQT Load Check Lane]],9,FALSE),"n/a")</f>
        <v>n/a</v>
      </c>
      <c r="T706" s="17" t="str">
        <f>IFERROR(VLOOKUP($K706,wiz[[Lanes]:[Min FRQT Load Check Lane]],10,FALSE),"n/a")</f>
        <v>n/a</v>
      </c>
      <c r="U706" s="17" t="str">
        <f>IFERROR(VLOOKUP($K706,wiz[[Lanes]:[Min FRQT Load Check Lane]],11,FALSE),"n/a")</f>
        <v>n/a</v>
      </c>
      <c r="V706" s="17" t="str">
        <f>IFERROR(VLOOKUP($K706,wiz[[Lanes]:[Min FRQT Load Check Lane]],12,FALSE),"n/a")</f>
        <v>n/a</v>
      </c>
      <c r="W706" s="17" t="str">
        <f>IFERROR(VLOOKUP($K706,wiz[[Lanes]:[Min FRQT Load Check Lane]],13,FALSE),"n/a")</f>
        <v>n/a</v>
      </c>
    </row>
    <row r="707" spans="2:23" x14ac:dyDescent="0.3">
      <c r="B707" s="13" t="s">
        <v>3767</v>
      </c>
      <c r="C707" s="13" t="s">
        <v>3624</v>
      </c>
      <c r="D707" s="13" t="s">
        <v>2548</v>
      </c>
      <c r="E707" s="13" t="s">
        <v>3695</v>
      </c>
      <c r="F707" s="13">
        <v>30268</v>
      </c>
      <c r="G707" s="13" t="s">
        <v>3612</v>
      </c>
      <c r="H707" s="13">
        <v>30071</v>
      </c>
      <c r="I707" s="13">
        <v>350</v>
      </c>
      <c r="J707" s="13" t="str">
        <f>VLOOKUP(D707,'Matched Names'!$A$1:$C$52,3,FALSE)</f>
        <v xml:space="preserve">OWENS CORNING SALES  |   </v>
      </c>
      <c r="K707" t="str">
        <f t="shared" ref="K707:K770" si="11">TRIM(CONCATENATE(J707,F707,H707))</f>
        <v>OWENS CORNING SALES | 3026830071</v>
      </c>
      <c r="L707" s="17" t="str">
        <f>IFERROR(VLOOKUP($K707,wiz[[Lanes]:[Min FRQT Load Check Lane]],2,FALSE),"n/a")</f>
        <v>n/a</v>
      </c>
      <c r="M707" s="17" t="str">
        <f>IFERROR(VLOOKUP($K707,wiz[[Lanes]:[Min FRQT Load Check Lane]],3,FALSE),"n/a")</f>
        <v>n/a</v>
      </c>
      <c r="N707" s="17" t="str">
        <f>IFERROR(VLOOKUP($K707,wiz[[Lanes]:[Min FRQT Load Check Lane]],4,FALSE),"n/a")</f>
        <v>n/a</v>
      </c>
      <c r="O707" s="17" t="str">
        <f>IFERROR(VLOOKUP($K707,wiz[[Lanes]:[Min FRQT Load Check Lane]],5,FALSE),"n/a")</f>
        <v>n/a</v>
      </c>
      <c r="P707" s="17" t="str">
        <f>IFERROR(VLOOKUP($K707,wiz[[Lanes]:[Min FRQT Load Check Lane]],6,FALSE),"n/a")</f>
        <v>n/a</v>
      </c>
      <c r="Q707" s="17" t="str">
        <f>IFERROR(VLOOKUP($K707,wiz[[Lanes]:[Min FRQT Load Check Lane]],7,FALSE),"n/a")</f>
        <v>n/a</v>
      </c>
      <c r="R707" s="17" t="str">
        <f>IFERROR(VLOOKUP($K707,wiz[[Lanes]:[Min FRQT Load Check Lane]],8,FALSE),"n/a")</f>
        <v>n/a</v>
      </c>
      <c r="S707" s="17" t="str">
        <f>IFERROR(VLOOKUP($K707,wiz[[Lanes]:[Min FRQT Load Check Lane]],9,FALSE),"n/a")</f>
        <v>n/a</v>
      </c>
      <c r="T707" s="17" t="str">
        <f>IFERROR(VLOOKUP($K707,wiz[[Lanes]:[Min FRQT Load Check Lane]],10,FALSE),"n/a")</f>
        <v>n/a</v>
      </c>
      <c r="U707" s="17" t="str">
        <f>IFERROR(VLOOKUP($K707,wiz[[Lanes]:[Min FRQT Load Check Lane]],11,FALSE),"n/a")</f>
        <v>n/a</v>
      </c>
      <c r="V707" s="17" t="str">
        <f>IFERROR(VLOOKUP($K707,wiz[[Lanes]:[Min FRQT Load Check Lane]],12,FALSE),"n/a")</f>
        <v>n/a</v>
      </c>
      <c r="W707" s="17" t="str">
        <f>IFERROR(VLOOKUP($K707,wiz[[Lanes]:[Min FRQT Load Check Lane]],13,FALSE),"n/a")</f>
        <v>n/a</v>
      </c>
    </row>
    <row r="708" spans="2:23" x14ac:dyDescent="0.3">
      <c r="B708" s="13" t="s">
        <v>3768</v>
      </c>
      <c r="C708" s="13" t="s">
        <v>3624</v>
      </c>
      <c r="D708" s="13" t="s">
        <v>2548</v>
      </c>
      <c r="E708" s="13" t="s">
        <v>3695</v>
      </c>
      <c r="F708" s="13">
        <v>30268</v>
      </c>
      <c r="G708" s="13" t="s">
        <v>3446</v>
      </c>
      <c r="H708" s="13">
        <v>37146</v>
      </c>
      <c r="I708" s="13">
        <v>575</v>
      </c>
      <c r="J708" s="13" t="str">
        <f>VLOOKUP(D708,'Matched Names'!$A$1:$C$52,3,FALSE)</f>
        <v xml:space="preserve">OWENS CORNING SALES  |   </v>
      </c>
      <c r="K708" t="str">
        <f t="shared" si="11"/>
        <v>OWENS CORNING SALES | 3026837146</v>
      </c>
      <c r="L708" s="17" t="str">
        <f>IFERROR(VLOOKUP($K708,wiz[[Lanes]:[Min FRQT Load Check Lane]],2,FALSE),"n/a")</f>
        <v>n/a</v>
      </c>
      <c r="M708" s="17" t="str">
        <f>IFERROR(VLOOKUP($K708,wiz[[Lanes]:[Min FRQT Load Check Lane]],3,FALSE),"n/a")</f>
        <v>n/a</v>
      </c>
      <c r="N708" s="17" t="str">
        <f>IFERROR(VLOOKUP($K708,wiz[[Lanes]:[Min FRQT Load Check Lane]],4,FALSE),"n/a")</f>
        <v>n/a</v>
      </c>
      <c r="O708" s="17" t="str">
        <f>IFERROR(VLOOKUP($K708,wiz[[Lanes]:[Min FRQT Load Check Lane]],5,FALSE),"n/a")</f>
        <v>n/a</v>
      </c>
      <c r="P708" s="17" t="str">
        <f>IFERROR(VLOOKUP($K708,wiz[[Lanes]:[Min FRQT Load Check Lane]],6,FALSE),"n/a")</f>
        <v>n/a</v>
      </c>
      <c r="Q708" s="17" t="str">
        <f>IFERROR(VLOOKUP($K708,wiz[[Lanes]:[Min FRQT Load Check Lane]],7,FALSE),"n/a")</f>
        <v>n/a</v>
      </c>
      <c r="R708" s="17" t="str">
        <f>IFERROR(VLOOKUP($K708,wiz[[Lanes]:[Min FRQT Load Check Lane]],8,FALSE),"n/a")</f>
        <v>n/a</v>
      </c>
      <c r="S708" s="17" t="str">
        <f>IFERROR(VLOOKUP($K708,wiz[[Lanes]:[Min FRQT Load Check Lane]],9,FALSE),"n/a")</f>
        <v>n/a</v>
      </c>
      <c r="T708" s="17" t="str">
        <f>IFERROR(VLOOKUP($K708,wiz[[Lanes]:[Min FRQT Load Check Lane]],10,FALSE),"n/a")</f>
        <v>n/a</v>
      </c>
      <c r="U708" s="17" t="str">
        <f>IFERROR(VLOOKUP($K708,wiz[[Lanes]:[Min FRQT Load Check Lane]],11,FALSE),"n/a")</f>
        <v>n/a</v>
      </c>
      <c r="V708" s="17" t="str">
        <f>IFERROR(VLOOKUP($K708,wiz[[Lanes]:[Min FRQT Load Check Lane]],12,FALSE),"n/a")</f>
        <v>n/a</v>
      </c>
      <c r="W708" s="17" t="str">
        <f>IFERROR(VLOOKUP($K708,wiz[[Lanes]:[Min FRQT Load Check Lane]],13,FALSE),"n/a")</f>
        <v>n/a</v>
      </c>
    </row>
    <row r="709" spans="2:23" x14ac:dyDescent="0.3">
      <c r="B709" s="13" t="s">
        <v>3769</v>
      </c>
      <c r="C709" s="13" t="s">
        <v>3624</v>
      </c>
      <c r="D709" s="13" t="s">
        <v>2548</v>
      </c>
      <c r="E709" s="13" t="s">
        <v>3695</v>
      </c>
      <c r="F709" s="13">
        <v>30268</v>
      </c>
      <c r="G709" s="13" t="s">
        <v>3108</v>
      </c>
      <c r="H709" s="13">
        <v>38671</v>
      </c>
      <c r="I709" s="13">
        <v>575</v>
      </c>
      <c r="J709" s="13" t="str">
        <f>VLOOKUP(D709,'Matched Names'!$A$1:$C$52,3,FALSE)</f>
        <v xml:space="preserve">OWENS CORNING SALES  |   </v>
      </c>
      <c r="K709" t="str">
        <f t="shared" si="11"/>
        <v>OWENS CORNING SALES | 3026838671</v>
      </c>
      <c r="L709" s="17">
        <f>IFERROR(VLOOKUP($K709,wiz[[Lanes]:[Min FRQT Load Check Lane]],2,FALSE),"n/a")</f>
        <v>1</v>
      </c>
      <c r="M709" s="17">
        <f>IFERROR(VLOOKUP($K709,wiz[[Lanes]:[Min FRQT Load Check Lane]],3,FALSE),"n/a")</f>
        <v>1.56</v>
      </c>
      <c r="N709" s="17">
        <f>IFERROR(VLOOKUP($K709,wiz[[Lanes]:[Min FRQT Load Check Lane]],4,FALSE),"n/a")</f>
        <v>0.18</v>
      </c>
      <c r="O709" s="17">
        <f>IFERROR(VLOOKUP($K709,wiz[[Lanes]:[Min FRQT Load Check Lane]],5,FALSE),"n/a")</f>
        <v>369</v>
      </c>
      <c r="P709" s="17">
        <f>IFERROR(VLOOKUP($K709,wiz[[Lanes]:[Min FRQT Load Check Lane]],6,FALSE),"n/a")</f>
        <v>0.79</v>
      </c>
      <c r="Q709" s="17">
        <f>IFERROR(VLOOKUP($K709,wiz[[Lanes]:[Min FRQT Load Check Lane]],7,FALSE),"n/a")</f>
        <v>105</v>
      </c>
      <c r="R709" s="17">
        <f>IFERROR(VLOOKUP($K709,wiz[[Lanes]:[Min FRQT Load Check Lane]],8,FALSE),"n/a")</f>
        <v>0.35</v>
      </c>
      <c r="S709" s="17">
        <f>IFERROR(VLOOKUP($K709,wiz[[Lanes]:[Min FRQT Load Check Lane]],9,FALSE),"n/a")</f>
        <v>9</v>
      </c>
      <c r="T709" s="17">
        <f>IFERROR(VLOOKUP($K709,wiz[[Lanes]:[Min FRQT Load Check Lane]],10,FALSE),"n/a")</f>
        <v>-11</v>
      </c>
      <c r="U709" s="17">
        <f>IFERROR(VLOOKUP($K709,wiz[[Lanes]:[Min FRQT Load Check Lane]],11,FALSE),"n/a")</f>
        <v>-4</v>
      </c>
      <c r="V709" s="17">
        <f>IFERROR(VLOOKUP($K709,wiz[[Lanes]:[Min FRQT Load Check Lane]],12,FALSE),"n/a")</f>
        <v>175</v>
      </c>
      <c r="W709" s="17">
        <f>IFERROR(VLOOKUP($K709,wiz[[Lanes]:[Min FRQT Load Check Lane]],13,FALSE),"n/a")</f>
        <v>160</v>
      </c>
    </row>
    <row r="710" spans="2:23" x14ac:dyDescent="0.3">
      <c r="B710" s="13" t="s">
        <v>3770</v>
      </c>
      <c r="C710" s="13" t="s">
        <v>3624</v>
      </c>
      <c r="D710" s="13" t="s">
        <v>2548</v>
      </c>
      <c r="E710" s="13" t="s">
        <v>3695</v>
      </c>
      <c r="F710" s="13">
        <v>30268</v>
      </c>
      <c r="G710" s="13" t="s">
        <v>3771</v>
      </c>
      <c r="H710" s="13">
        <v>46571</v>
      </c>
      <c r="I710" s="13">
        <v>8227.7999999999993</v>
      </c>
      <c r="J710" s="13" t="str">
        <f>VLOOKUP(D710,'Matched Names'!$A$1:$C$52,3,FALSE)</f>
        <v xml:space="preserve">OWENS CORNING SALES  |   </v>
      </c>
      <c r="K710" t="str">
        <f t="shared" si="11"/>
        <v>OWENS CORNING SALES | 3026846571</v>
      </c>
      <c r="L710" s="17">
        <f>IFERROR(VLOOKUP($K710,wiz[[Lanes]:[Min FRQT Load Check Lane]],2,FALSE),"n/a")</f>
        <v>4</v>
      </c>
      <c r="M710" s="17">
        <f>IFERROR(VLOOKUP($K710,wiz[[Lanes]:[Min FRQT Load Check Lane]],3,FALSE),"n/a")</f>
        <v>1.4</v>
      </c>
      <c r="N710" s="17">
        <f>IFERROR(VLOOKUP($K710,wiz[[Lanes]:[Min FRQT Load Check Lane]],4,FALSE),"n/a")</f>
        <v>0.18</v>
      </c>
      <c r="O710" s="17">
        <f>IFERROR(VLOOKUP($K710,wiz[[Lanes]:[Min FRQT Load Check Lane]],5,FALSE),"n/a")</f>
        <v>653</v>
      </c>
      <c r="P710" s="17">
        <f>IFERROR(VLOOKUP($K710,wiz[[Lanes]:[Min FRQT Load Check Lane]],6,FALSE),"n/a")</f>
        <v>1.1200000000000001</v>
      </c>
      <c r="Q710" s="17">
        <f>IFERROR(VLOOKUP($K710,wiz[[Lanes]:[Min FRQT Load Check Lane]],7,FALSE),"n/a")</f>
        <v>43</v>
      </c>
      <c r="R710" s="17">
        <f>IFERROR(VLOOKUP($K710,wiz[[Lanes]:[Min FRQT Load Check Lane]],8,FALSE),"n/a")</f>
        <v>0.28000000000000003</v>
      </c>
      <c r="S710" s="17">
        <f>IFERROR(VLOOKUP($K710,wiz[[Lanes]:[Min FRQT Load Check Lane]],9,FALSE),"n/a")</f>
        <v>33</v>
      </c>
      <c r="T710" s="17">
        <f>IFERROR(VLOOKUP($K710,wiz[[Lanes]:[Min FRQT Load Check Lane]],10,FALSE),"n/a")</f>
        <v>-11</v>
      </c>
      <c r="U710" s="17">
        <f>IFERROR(VLOOKUP($K710,wiz[[Lanes]:[Min FRQT Load Check Lane]],11,FALSE),"n/a")</f>
        <v>64</v>
      </c>
      <c r="V710" s="17">
        <f>IFERROR(VLOOKUP($K710,wiz[[Lanes]:[Min FRQT Load Check Lane]],12,FALSE),"n/a")</f>
        <v>-187</v>
      </c>
      <c r="W710" s="17">
        <f>IFERROR(VLOOKUP($K710,wiz[[Lanes]:[Min FRQT Load Check Lane]],13,FALSE),"n/a")</f>
        <v>-134</v>
      </c>
    </row>
    <row r="711" spans="2:23" x14ac:dyDescent="0.3">
      <c r="B711" s="13" t="s">
        <v>3772</v>
      </c>
      <c r="C711" s="13" t="s">
        <v>3624</v>
      </c>
      <c r="D711" s="13" t="s">
        <v>2548</v>
      </c>
      <c r="E711" s="13" t="s">
        <v>3773</v>
      </c>
      <c r="F711" s="13">
        <v>29684</v>
      </c>
      <c r="G711" s="13" t="s">
        <v>2808</v>
      </c>
      <c r="H711" s="13">
        <v>43207</v>
      </c>
      <c r="I711" s="13">
        <v>1809.08</v>
      </c>
      <c r="J711" s="13" t="str">
        <f>VLOOKUP(D711,'Matched Names'!$A$1:$C$52,3,FALSE)</f>
        <v xml:space="preserve">OWENS CORNING SALES  |   </v>
      </c>
      <c r="K711" t="str">
        <f t="shared" si="11"/>
        <v>OWENS CORNING SALES | 2968443207</v>
      </c>
      <c r="L711" s="17" t="str">
        <f>IFERROR(VLOOKUP($K711,wiz[[Lanes]:[Min FRQT Load Check Lane]],2,FALSE),"n/a")</f>
        <v>n/a</v>
      </c>
      <c r="M711" s="17" t="str">
        <f>IFERROR(VLOOKUP($K711,wiz[[Lanes]:[Min FRQT Load Check Lane]],3,FALSE),"n/a")</f>
        <v>n/a</v>
      </c>
      <c r="N711" s="17" t="str">
        <f>IFERROR(VLOOKUP($K711,wiz[[Lanes]:[Min FRQT Load Check Lane]],4,FALSE),"n/a")</f>
        <v>n/a</v>
      </c>
      <c r="O711" s="17" t="str">
        <f>IFERROR(VLOOKUP($K711,wiz[[Lanes]:[Min FRQT Load Check Lane]],5,FALSE),"n/a")</f>
        <v>n/a</v>
      </c>
      <c r="P711" s="17" t="str">
        <f>IFERROR(VLOOKUP($K711,wiz[[Lanes]:[Min FRQT Load Check Lane]],6,FALSE),"n/a")</f>
        <v>n/a</v>
      </c>
      <c r="Q711" s="17" t="str">
        <f>IFERROR(VLOOKUP($K711,wiz[[Lanes]:[Min FRQT Load Check Lane]],7,FALSE),"n/a")</f>
        <v>n/a</v>
      </c>
      <c r="R711" s="17" t="str">
        <f>IFERROR(VLOOKUP($K711,wiz[[Lanes]:[Min FRQT Load Check Lane]],8,FALSE),"n/a")</f>
        <v>n/a</v>
      </c>
      <c r="S711" s="17" t="str">
        <f>IFERROR(VLOOKUP($K711,wiz[[Lanes]:[Min FRQT Load Check Lane]],9,FALSE),"n/a")</f>
        <v>n/a</v>
      </c>
      <c r="T711" s="17" t="str">
        <f>IFERROR(VLOOKUP($K711,wiz[[Lanes]:[Min FRQT Load Check Lane]],10,FALSE),"n/a")</f>
        <v>n/a</v>
      </c>
      <c r="U711" s="17" t="str">
        <f>IFERROR(VLOOKUP($K711,wiz[[Lanes]:[Min FRQT Load Check Lane]],11,FALSE),"n/a")</f>
        <v>n/a</v>
      </c>
      <c r="V711" s="17" t="str">
        <f>IFERROR(VLOOKUP($K711,wiz[[Lanes]:[Min FRQT Load Check Lane]],12,FALSE),"n/a")</f>
        <v>n/a</v>
      </c>
      <c r="W711" s="17" t="str">
        <f>IFERROR(VLOOKUP($K711,wiz[[Lanes]:[Min FRQT Load Check Lane]],13,FALSE),"n/a")</f>
        <v>n/a</v>
      </c>
    </row>
    <row r="712" spans="2:23" x14ac:dyDescent="0.3">
      <c r="B712" s="13" t="s">
        <v>3774</v>
      </c>
      <c r="C712" s="13" t="s">
        <v>3624</v>
      </c>
      <c r="D712" s="13" t="s">
        <v>2548</v>
      </c>
      <c r="E712" s="13" t="s">
        <v>3773</v>
      </c>
      <c r="F712" s="13">
        <v>29684</v>
      </c>
      <c r="G712" s="13" t="s">
        <v>3467</v>
      </c>
      <c r="H712" s="13">
        <v>47711</v>
      </c>
      <c r="I712" s="13">
        <v>12082.56</v>
      </c>
      <c r="J712" s="13" t="str">
        <f>VLOOKUP(D712,'Matched Names'!$A$1:$C$52,3,FALSE)</f>
        <v xml:space="preserve">OWENS CORNING SALES  |   </v>
      </c>
      <c r="K712" t="str">
        <f t="shared" si="11"/>
        <v>OWENS CORNING SALES | 2968447711</v>
      </c>
      <c r="L712" s="17" t="str">
        <f>IFERROR(VLOOKUP($K712,wiz[[Lanes]:[Min FRQT Load Check Lane]],2,FALSE),"n/a")</f>
        <v>n/a</v>
      </c>
      <c r="M712" s="17" t="str">
        <f>IFERROR(VLOOKUP($K712,wiz[[Lanes]:[Min FRQT Load Check Lane]],3,FALSE),"n/a")</f>
        <v>n/a</v>
      </c>
      <c r="N712" s="17" t="str">
        <f>IFERROR(VLOOKUP($K712,wiz[[Lanes]:[Min FRQT Load Check Lane]],4,FALSE),"n/a")</f>
        <v>n/a</v>
      </c>
      <c r="O712" s="17" t="str">
        <f>IFERROR(VLOOKUP($K712,wiz[[Lanes]:[Min FRQT Load Check Lane]],5,FALSE),"n/a")</f>
        <v>n/a</v>
      </c>
      <c r="P712" s="17" t="str">
        <f>IFERROR(VLOOKUP($K712,wiz[[Lanes]:[Min FRQT Load Check Lane]],6,FALSE),"n/a")</f>
        <v>n/a</v>
      </c>
      <c r="Q712" s="17" t="str">
        <f>IFERROR(VLOOKUP($K712,wiz[[Lanes]:[Min FRQT Load Check Lane]],7,FALSE),"n/a")</f>
        <v>n/a</v>
      </c>
      <c r="R712" s="17" t="str">
        <f>IFERROR(VLOOKUP($K712,wiz[[Lanes]:[Min FRQT Load Check Lane]],8,FALSE),"n/a")</f>
        <v>n/a</v>
      </c>
      <c r="S712" s="17" t="str">
        <f>IFERROR(VLOOKUP($K712,wiz[[Lanes]:[Min FRQT Load Check Lane]],9,FALSE),"n/a")</f>
        <v>n/a</v>
      </c>
      <c r="T712" s="17" t="str">
        <f>IFERROR(VLOOKUP($K712,wiz[[Lanes]:[Min FRQT Load Check Lane]],10,FALSE),"n/a")</f>
        <v>n/a</v>
      </c>
      <c r="U712" s="17" t="str">
        <f>IFERROR(VLOOKUP($K712,wiz[[Lanes]:[Min FRQT Load Check Lane]],11,FALSE),"n/a")</f>
        <v>n/a</v>
      </c>
      <c r="V712" s="17" t="str">
        <f>IFERROR(VLOOKUP($K712,wiz[[Lanes]:[Min FRQT Load Check Lane]],12,FALSE),"n/a")</f>
        <v>n/a</v>
      </c>
      <c r="W712" s="17" t="str">
        <f>IFERROR(VLOOKUP($K712,wiz[[Lanes]:[Min FRQT Load Check Lane]],13,FALSE),"n/a")</f>
        <v>n/a</v>
      </c>
    </row>
    <row r="713" spans="2:23" x14ac:dyDescent="0.3">
      <c r="B713" s="13" t="s">
        <v>3774</v>
      </c>
      <c r="C713" s="13" t="s">
        <v>3624</v>
      </c>
      <c r="D713" s="13" t="s">
        <v>2548</v>
      </c>
      <c r="E713" s="13" t="s">
        <v>3773</v>
      </c>
      <c r="F713" s="13">
        <v>29684</v>
      </c>
      <c r="G713" s="13" t="s">
        <v>3467</v>
      </c>
      <c r="H713" s="13">
        <v>47720</v>
      </c>
      <c r="I713" s="13">
        <v>20712.96</v>
      </c>
      <c r="J713" s="13" t="str">
        <f>VLOOKUP(D713,'Matched Names'!$A$1:$C$52,3,FALSE)</f>
        <v xml:space="preserve">OWENS CORNING SALES  |   </v>
      </c>
      <c r="K713" t="str">
        <f t="shared" si="11"/>
        <v>OWENS CORNING SALES | 2968447720</v>
      </c>
      <c r="L713" s="17" t="str">
        <f>IFERROR(VLOOKUP($K713,wiz[[Lanes]:[Min FRQT Load Check Lane]],2,FALSE),"n/a")</f>
        <v>n/a</v>
      </c>
      <c r="M713" s="17" t="str">
        <f>IFERROR(VLOOKUP($K713,wiz[[Lanes]:[Min FRQT Load Check Lane]],3,FALSE),"n/a")</f>
        <v>n/a</v>
      </c>
      <c r="N713" s="17" t="str">
        <f>IFERROR(VLOOKUP($K713,wiz[[Lanes]:[Min FRQT Load Check Lane]],4,FALSE),"n/a")</f>
        <v>n/a</v>
      </c>
      <c r="O713" s="17" t="str">
        <f>IFERROR(VLOOKUP($K713,wiz[[Lanes]:[Min FRQT Load Check Lane]],5,FALSE),"n/a")</f>
        <v>n/a</v>
      </c>
      <c r="P713" s="17" t="str">
        <f>IFERROR(VLOOKUP($K713,wiz[[Lanes]:[Min FRQT Load Check Lane]],6,FALSE),"n/a")</f>
        <v>n/a</v>
      </c>
      <c r="Q713" s="17" t="str">
        <f>IFERROR(VLOOKUP($K713,wiz[[Lanes]:[Min FRQT Load Check Lane]],7,FALSE),"n/a")</f>
        <v>n/a</v>
      </c>
      <c r="R713" s="17" t="str">
        <f>IFERROR(VLOOKUP($K713,wiz[[Lanes]:[Min FRQT Load Check Lane]],8,FALSE),"n/a")</f>
        <v>n/a</v>
      </c>
      <c r="S713" s="17" t="str">
        <f>IFERROR(VLOOKUP($K713,wiz[[Lanes]:[Min FRQT Load Check Lane]],9,FALSE),"n/a")</f>
        <v>n/a</v>
      </c>
      <c r="T713" s="17" t="str">
        <f>IFERROR(VLOOKUP($K713,wiz[[Lanes]:[Min FRQT Load Check Lane]],10,FALSE),"n/a")</f>
        <v>n/a</v>
      </c>
      <c r="U713" s="17" t="str">
        <f>IFERROR(VLOOKUP($K713,wiz[[Lanes]:[Min FRQT Load Check Lane]],11,FALSE),"n/a")</f>
        <v>n/a</v>
      </c>
      <c r="V713" s="17" t="str">
        <f>IFERROR(VLOOKUP($K713,wiz[[Lanes]:[Min FRQT Load Check Lane]],12,FALSE),"n/a")</f>
        <v>n/a</v>
      </c>
      <c r="W713" s="17" t="str">
        <f>IFERROR(VLOOKUP($K713,wiz[[Lanes]:[Min FRQT Load Check Lane]],13,FALSE),"n/a")</f>
        <v>n/a</v>
      </c>
    </row>
    <row r="714" spans="2:23" x14ac:dyDescent="0.3">
      <c r="B714" s="13" t="s">
        <v>3775</v>
      </c>
      <c r="C714" s="13" t="s">
        <v>3624</v>
      </c>
      <c r="D714" s="13" t="s">
        <v>2548</v>
      </c>
      <c r="E714" s="13" t="s">
        <v>3773</v>
      </c>
      <c r="F714" s="13">
        <v>29684</v>
      </c>
      <c r="G714" s="13" t="s">
        <v>3776</v>
      </c>
      <c r="H714" s="13">
        <v>43230</v>
      </c>
      <c r="I714" s="13">
        <v>1600</v>
      </c>
      <c r="J714" s="13" t="str">
        <f>VLOOKUP(D714,'Matched Names'!$A$1:$C$52,3,FALSE)</f>
        <v xml:space="preserve">OWENS CORNING SALES  |   </v>
      </c>
      <c r="K714" t="str">
        <f t="shared" si="11"/>
        <v>OWENS CORNING SALES | 2968443230</v>
      </c>
      <c r="L714" s="17" t="str">
        <f>IFERROR(VLOOKUP($K714,wiz[[Lanes]:[Min FRQT Load Check Lane]],2,FALSE),"n/a")</f>
        <v>n/a</v>
      </c>
      <c r="M714" s="17" t="str">
        <f>IFERROR(VLOOKUP($K714,wiz[[Lanes]:[Min FRQT Load Check Lane]],3,FALSE),"n/a")</f>
        <v>n/a</v>
      </c>
      <c r="N714" s="17" t="str">
        <f>IFERROR(VLOOKUP($K714,wiz[[Lanes]:[Min FRQT Load Check Lane]],4,FALSE),"n/a")</f>
        <v>n/a</v>
      </c>
      <c r="O714" s="17" t="str">
        <f>IFERROR(VLOOKUP($K714,wiz[[Lanes]:[Min FRQT Load Check Lane]],5,FALSE),"n/a")</f>
        <v>n/a</v>
      </c>
      <c r="P714" s="17" t="str">
        <f>IFERROR(VLOOKUP($K714,wiz[[Lanes]:[Min FRQT Load Check Lane]],6,FALSE),"n/a")</f>
        <v>n/a</v>
      </c>
      <c r="Q714" s="17" t="str">
        <f>IFERROR(VLOOKUP($K714,wiz[[Lanes]:[Min FRQT Load Check Lane]],7,FALSE),"n/a")</f>
        <v>n/a</v>
      </c>
      <c r="R714" s="17" t="str">
        <f>IFERROR(VLOOKUP($K714,wiz[[Lanes]:[Min FRQT Load Check Lane]],8,FALSE),"n/a")</f>
        <v>n/a</v>
      </c>
      <c r="S714" s="17" t="str">
        <f>IFERROR(VLOOKUP($K714,wiz[[Lanes]:[Min FRQT Load Check Lane]],9,FALSE),"n/a")</f>
        <v>n/a</v>
      </c>
      <c r="T714" s="17" t="str">
        <f>IFERROR(VLOOKUP($K714,wiz[[Lanes]:[Min FRQT Load Check Lane]],10,FALSE),"n/a")</f>
        <v>n/a</v>
      </c>
      <c r="U714" s="17" t="str">
        <f>IFERROR(VLOOKUP($K714,wiz[[Lanes]:[Min FRQT Load Check Lane]],11,FALSE),"n/a")</f>
        <v>n/a</v>
      </c>
      <c r="V714" s="17" t="str">
        <f>IFERROR(VLOOKUP($K714,wiz[[Lanes]:[Min FRQT Load Check Lane]],12,FALSE),"n/a")</f>
        <v>n/a</v>
      </c>
      <c r="W714" s="17" t="str">
        <f>IFERROR(VLOOKUP($K714,wiz[[Lanes]:[Min FRQT Load Check Lane]],13,FALSE),"n/a")</f>
        <v>n/a</v>
      </c>
    </row>
    <row r="715" spans="2:23" x14ac:dyDescent="0.3">
      <c r="B715" s="13" t="s">
        <v>3777</v>
      </c>
      <c r="C715" s="13" t="s">
        <v>3624</v>
      </c>
      <c r="D715" s="13" t="s">
        <v>2548</v>
      </c>
      <c r="E715" s="13" t="s">
        <v>3773</v>
      </c>
      <c r="F715" s="13">
        <v>29684</v>
      </c>
      <c r="G715" s="13" t="s">
        <v>3778</v>
      </c>
      <c r="H715" s="13">
        <v>45750</v>
      </c>
      <c r="I715" s="13">
        <v>3369.6</v>
      </c>
      <c r="J715" s="13" t="str">
        <f>VLOOKUP(D715,'Matched Names'!$A$1:$C$52,3,FALSE)</f>
        <v xml:space="preserve">OWENS CORNING SALES  |   </v>
      </c>
      <c r="K715" t="str">
        <f t="shared" si="11"/>
        <v>OWENS CORNING SALES | 2968445750</v>
      </c>
      <c r="L715" s="17">
        <f>IFERROR(VLOOKUP($K715,wiz[[Lanes]:[Min FRQT Load Check Lane]],2,FALSE),"n/a")</f>
        <v>1</v>
      </c>
      <c r="M715" s="17">
        <f>IFERROR(VLOOKUP($K715,wiz[[Lanes]:[Min FRQT Load Check Lane]],3,FALSE),"n/a")</f>
        <v>1.8</v>
      </c>
      <c r="N715" s="17">
        <f>IFERROR(VLOOKUP($K715,wiz[[Lanes]:[Min FRQT Load Check Lane]],4,FALSE),"n/a")</f>
        <v>0.18</v>
      </c>
      <c r="O715" s="17">
        <f>IFERROR(VLOOKUP($K715,wiz[[Lanes]:[Min FRQT Load Check Lane]],5,FALSE),"n/a")</f>
        <v>468</v>
      </c>
      <c r="P715" s="17">
        <f>IFERROR(VLOOKUP($K715,wiz[[Lanes]:[Min FRQT Load Check Lane]],6,FALSE),"n/a")</f>
        <v>0.92</v>
      </c>
      <c r="Q715" s="17">
        <f>IFERROR(VLOOKUP($K715,wiz[[Lanes]:[Min FRQT Load Check Lane]],7,FALSE),"n/a")</f>
        <v>147</v>
      </c>
      <c r="R715" s="17">
        <f>IFERROR(VLOOKUP($K715,wiz[[Lanes]:[Min FRQT Load Check Lane]],8,FALSE),"n/a")</f>
        <v>0.35</v>
      </c>
      <c r="S715" s="17">
        <f>IFERROR(VLOOKUP($K715,wiz[[Lanes]:[Min FRQT Load Check Lane]],9,FALSE),"n/a")</f>
        <v>53</v>
      </c>
      <c r="T715" s="17">
        <f>IFERROR(VLOOKUP($K715,wiz[[Lanes]:[Min FRQT Load Check Lane]],10,FALSE),"n/a")</f>
        <v>-110</v>
      </c>
      <c r="U715" s="17">
        <f>IFERROR(VLOOKUP($K715,wiz[[Lanes]:[Min FRQT Load Check Lane]],11,FALSE),"n/a")</f>
        <v>11</v>
      </c>
      <c r="V715" s="17">
        <f>IFERROR(VLOOKUP($K715,wiz[[Lanes]:[Min FRQT Load Check Lane]],12,FALSE),"n/a")</f>
        <v>46</v>
      </c>
      <c r="W715" s="17">
        <f>IFERROR(VLOOKUP($K715,wiz[[Lanes]:[Min FRQT Load Check Lane]],13,FALSE),"n/a")</f>
        <v>-53</v>
      </c>
    </row>
    <row r="716" spans="2:23" x14ac:dyDescent="0.3">
      <c r="B716" s="13" t="s">
        <v>3779</v>
      </c>
      <c r="C716" s="13" t="s">
        <v>3624</v>
      </c>
      <c r="D716" s="13" t="s">
        <v>2548</v>
      </c>
      <c r="E716" s="13" t="s">
        <v>3773</v>
      </c>
      <c r="F716" s="13">
        <v>29684</v>
      </c>
      <c r="G716" s="13" t="s">
        <v>3630</v>
      </c>
      <c r="H716" s="13">
        <v>47620</v>
      </c>
      <c r="I716" s="13">
        <v>897.84</v>
      </c>
      <c r="J716" s="13" t="str">
        <f>VLOOKUP(D716,'Matched Names'!$A$1:$C$52,3,FALSE)</f>
        <v xml:space="preserve">OWENS CORNING SALES  |   </v>
      </c>
      <c r="K716" t="str">
        <f t="shared" si="11"/>
        <v>OWENS CORNING SALES | 2968447620</v>
      </c>
      <c r="L716" s="17">
        <f>IFERROR(VLOOKUP($K716,wiz[[Lanes]:[Min FRQT Load Check Lane]],2,FALSE),"n/a")</f>
        <v>1</v>
      </c>
      <c r="M716" s="17">
        <f>IFERROR(VLOOKUP($K716,wiz[[Lanes]:[Min FRQT Load Check Lane]],3,FALSE),"n/a")</f>
        <v>1.74</v>
      </c>
      <c r="N716" s="17">
        <f>IFERROR(VLOOKUP($K716,wiz[[Lanes]:[Min FRQT Load Check Lane]],4,FALSE),"n/a")</f>
        <v>0.18</v>
      </c>
      <c r="O716" s="17">
        <f>IFERROR(VLOOKUP($K716,wiz[[Lanes]:[Min FRQT Load Check Lane]],5,FALSE),"n/a")</f>
        <v>516</v>
      </c>
      <c r="P716" s="17">
        <f>IFERROR(VLOOKUP($K716,wiz[[Lanes]:[Min FRQT Load Check Lane]],6,FALSE),"n/a")</f>
        <v>2.08</v>
      </c>
      <c r="Q716" s="17">
        <f>IFERROR(VLOOKUP($K716,wiz[[Lanes]:[Min FRQT Load Check Lane]],7,FALSE),"n/a")</f>
        <v>114</v>
      </c>
      <c r="R716" s="17">
        <f>IFERROR(VLOOKUP($K716,wiz[[Lanes]:[Min FRQT Load Check Lane]],8,FALSE),"n/a")</f>
        <v>0.35</v>
      </c>
      <c r="S716" s="17">
        <f>IFERROR(VLOOKUP($K716,wiz[[Lanes]:[Min FRQT Load Check Lane]],9,FALSE),"n/a")</f>
        <v>16</v>
      </c>
      <c r="T716" s="17">
        <f>IFERROR(VLOOKUP($K716,wiz[[Lanes]:[Min FRQT Load Check Lane]],10,FALSE),"n/a")</f>
        <v>-110</v>
      </c>
      <c r="U716" s="17">
        <f>IFERROR(VLOOKUP($K716,wiz[[Lanes]:[Min FRQT Load Check Lane]],11,FALSE),"n/a")</f>
        <v>-246</v>
      </c>
      <c r="V716" s="17">
        <f>IFERROR(VLOOKUP($K716,wiz[[Lanes]:[Min FRQT Load Check Lane]],12,FALSE),"n/a")</f>
        <v>-74</v>
      </c>
      <c r="W716" s="17">
        <f>IFERROR(VLOOKUP($K716,wiz[[Lanes]:[Min FRQT Load Check Lane]],13,FALSE),"n/a")</f>
        <v>-430</v>
      </c>
    </row>
    <row r="717" spans="2:23" x14ac:dyDescent="0.3">
      <c r="B717" s="13" t="s">
        <v>3780</v>
      </c>
      <c r="C717" s="13" t="s">
        <v>3624</v>
      </c>
      <c r="D717" s="13" t="s">
        <v>2548</v>
      </c>
      <c r="E717" s="13" t="s">
        <v>3781</v>
      </c>
      <c r="F717" s="13">
        <v>44278</v>
      </c>
      <c r="G717" s="13" t="s">
        <v>3323</v>
      </c>
      <c r="H717" s="13">
        <v>28054</v>
      </c>
      <c r="I717" s="13">
        <v>1810.56</v>
      </c>
      <c r="J717" s="13" t="str">
        <f>VLOOKUP(D717,'Matched Names'!$A$1:$C$52,3,FALSE)</f>
        <v xml:space="preserve">OWENS CORNING SALES  |   </v>
      </c>
      <c r="K717" t="str">
        <f t="shared" si="11"/>
        <v>OWENS CORNING SALES | 4427828054</v>
      </c>
      <c r="L717" s="17" t="str">
        <f>IFERROR(VLOOKUP($K717,wiz[[Lanes]:[Min FRQT Load Check Lane]],2,FALSE),"n/a")</f>
        <v>n/a</v>
      </c>
      <c r="M717" s="17" t="str">
        <f>IFERROR(VLOOKUP($K717,wiz[[Lanes]:[Min FRQT Load Check Lane]],3,FALSE),"n/a")</f>
        <v>n/a</v>
      </c>
      <c r="N717" s="17" t="str">
        <f>IFERROR(VLOOKUP($K717,wiz[[Lanes]:[Min FRQT Load Check Lane]],4,FALSE),"n/a")</f>
        <v>n/a</v>
      </c>
      <c r="O717" s="17" t="str">
        <f>IFERROR(VLOOKUP($K717,wiz[[Lanes]:[Min FRQT Load Check Lane]],5,FALSE),"n/a")</f>
        <v>n/a</v>
      </c>
      <c r="P717" s="17" t="str">
        <f>IFERROR(VLOOKUP($K717,wiz[[Lanes]:[Min FRQT Load Check Lane]],6,FALSE),"n/a")</f>
        <v>n/a</v>
      </c>
      <c r="Q717" s="17" t="str">
        <f>IFERROR(VLOOKUP($K717,wiz[[Lanes]:[Min FRQT Load Check Lane]],7,FALSE),"n/a")</f>
        <v>n/a</v>
      </c>
      <c r="R717" s="17" t="str">
        <f>IFERROR(VLOOKUP($K717,wiz[[Lanes]:[Min FRQT Load Check Lane]],8,FALSE),"n/a")</f>
        <v>n/a</v>
      </c>
      <c r="S717" s="17" t="str">
        <f>IFERROR(VLOOKUP($K717,wiz[[Lanes]:[Min FRQT Load Check Lane]],9,FALSE),"n/a")</f>
        <v>n/a</v>
      </c>
      <c r="T717" s="17" t="str">
        <f>IFERROR(VLOOKUP($K717,wiz[[Lanes]:[Min FRQT Load Check Lane]],10,FALSE),"n/a")</f>
        <v>n/a</v>
      </c>
      <c r="U717" s="17" t="str">
        <f>IFERROR(VLOOKUP($K717,wiz[[Lanes]:[Min FRQT Load Check Lane]],11,FALSE),"n/a")</f>
        <v>n/a</v>
      </c>
      <c r="V717" s="17" t="str">
        <f>IFERROR(VLOOKUP($K717,wiz[[Lanes]:[Min FRQT Load Check Lane]],12,FALSE),"n/a")</f>
        <v>n/a</v>
      </c>
      <c r="W717" s="17" t="str">
        <f>IFERROR(VLOOKUP($K717,wiz[[Lanes]:[Min FRQT Load Check Lane]],13,FALSE),"n/a")</f>
        <v>n/a</v>
      </c>
    </row>
    <row r="718" spans="2:23" x14ac:dyDescent="0.3">
      <c r="B718" s="13" t="s">
        <v>3782</v>
      </c>
      <c r="C718" s="13" t="s">
        <v>3624</v>
      </c>
      <c r="D718" s="13" t="s">
        <v>2548</v>
      </c>
      <c r="E718" s="13" t="s">
        <v>3781</v>
      </c>
      <c r="F718" s="13">
        <v>44278</v>
      </c>
      <c r="G718" s="13" t="s">
        <v>3783</v>
      </c>
      <c r="H718" s="13">
        <v>31064</v>
      </c>
      <c r="I718" s="13">
        <v>1279.46</v>
      </c>
      <c r="J718" s="13" t="str">
        <f>VLOOKUP(D718,'Matched Names'!$A$1:$C$52,3,FALSE)</f>
        <v xml:space="preserve">OWENS CORNING SALES  |   </v>
      </c>
      <c r="K718" t="str">
        <f t="shared" si="11"/>
        <v>OWENS CORNING SALES | 4427831064</v>
      </c>
      <c r="L718" s="17">
        <f>IFERROR(VLOOKUP($K718,wiz[[Lanes]:[Min FRQT Load Check Lane]],2,FALSE),"n/a")</f>
        <v>1</v>
      </c>
      <c r="M718" s="17">
        <f>IFERROR(VLOOKUP($K718,wiz[[Lanes]:[Min FRQT Load Check Lane]],3,FALSE),"n/a")</f>
        <v>1.82</v>
      </c>
      <c r="N718" s="17">
        <f>IFERROR(VLOOKUP($K718,wiz[[Lanes]:[Min FRQT Load Check Lane]],4,FALSE),"n/a")</f>
        <v>0.18</v>
      </c>
      <c r="O718" s="17">
        <f>IFERROR(VLOOKUP($K718,wiz[[Lanes]:[Min FRQT Load Check Lane]],5,FALSE),"n/a")</f>
        <v>703</v>
      </c>
      <c r="P718" s="17">
        <f>IFERROR(VLOOKUP($K718,wiz[[Lanes]:[Min FRQT Load Check Lane]],6,FALSE),"n/a")</f>
        <v>1.61</v>
      </c>
      <c r="Q718" s="17">
        <f>IFERROR(VLOOKUP($K718,wiz[[Lanes]:[Min FRQT Load Check Lane]],7,FALSE),"n/a")</f>
        <v>103</v>
      </c>
      <c r="R718" s="17">
        <f>IFERROR(VLOOKUP($K718,wiz[[Lanes]:[Min FRQT Load Check Lane]],8,FALSE),"n/a")</f>
        <v>0.35</v>
      </c>
      <c r="S718" s="17">
        <f>IFERROR(VLOOKUP($K718,wiz[[Lanes]:[Min FRQT Load Check Lane]],9,FALSE),"n/a")</f>
        <v>62</v>
      </c>
      <c r="T718" s="17">
        <f>IFERROR(VLOOKUP($K718,wiz[[Lanes]:[Min FRQT Load Check Lane]],10,FALSE),"n/a")</f>
        <v>-115</v>
      </c>
      <c r="U718" s="17">
        <f>IFERROR(VLOOKUP($K718,wiz[[Lanes]:[Min FRQT Load Check Lane]],11,FALSE),"n/a")</f>
        <v>0</v>
      </c>
      <c r="V718" s="17">
        <f>IFERROR(VLOOKUP($K718,wiz[[Lanes]:[Min FRQT Load Check Lane]],12,FALSE),"n/a")</f>
        <v>114</v>
      </c>
      <c r="W718" s="17">
        <f>IFERROR(VLOOKUP($K718,wiz[[Lanes]:[Min FRQT Load Check Lane]],13,FALSE),"n/a")</f>
        <v>-1</v>
      </c>
    </row>
    <row r="719" spans="2:23" x14ac:dyDescent="0.3">
      <c r="B719" s="13" t="s">
        <v>3784</v>
      </c>
      <c r="C719" s="13" t="s">
        <v>3624</v>
      </c>
      <c r="D719" s="13" t="s">
        <v>2548</v>
      </c>
      <c r="E719" s="13" t="s">
        <v>3781</v>
      </c>
      <c r="F719" s="13">
        <v>44278</v>
      </c>
      <c r="G719" s="13" t="s">
        <v>3695</v>
      </c>
      <c r="H719" s="13">
        <v>30268</v>
      </c>
      <c r="I719" s="13">
        <v>1230.32</v>
      </c>
      <c r="J719" s="13" t="str">
        <f>VLOOKUP(D719,'Matched Names'!$A$1:$C$52,3,FALSE)</f>
        <v xml:space="preserve">OWENS CORNING SALES  |   </v>
      </c>
      <c r="K719" t="str">
        <f t="shared" si="11"/>
        <v>OWENS CORNING SALES | 4427830268</v>
      </c>
      <c r="L719" s="17">
        <f>IFERROR(VLOOKUP($K719,wiz[[Lanes]:[Min FRQT Load Check Lane]],2,FALSE),"n/a")</f>
        <v>1</v>
      </c>
      <c r="M719" s="17">
        <f>IFERROR(VLOOKUP($K719,wiz[[Lanes]:[Min FRQT Load Check Lane]],3,FALSE),"n/a")</f>
        <v>1.82</v>
      </c>
      <c r="N719" s="17">
        <f>IFERROR(VLOOKUP($K719,wiz[[Lanes]:[Min FRQT Load Check Lane]],4,FALSE),"n/a")</f>
        <v>0.19</v>
      </c>
      <c r="O719" s="17">
        <f>IFERROR(VLOOKUP($K719,wiz[[Lanes]:[Min FRQT Load Check Lane]],5,FALSE),"n/a")</f>
        <v>676</v>
      </c>
      <c r="P719" s="17">
        <f>IFERROR(VLOOKUP($K719,wiz[[Lanes]:[Min FRQT Load Check Lane]],6,FALSE),"n/a")</f>
        <v>1.58</v>
      </c>
      <c r="Q719" s="17">
        <f>IFERROR(VLOOKUP($K719,wiz[[Lanes]:[Min FRQT Load Check Lane]],7,FALSE),"n/a")</f>
        <v>131</v>
      </c>
      <c r="R719" s="17">
        <f>IFERROR(VLOOKUP($K719,wiz[[Lanes]:[Min FRQT Load Check Lane]],8,FALSE),"n/a")</f>
        <v>0.35</v>
      </c>
      <c r="S719" s="17">
        <f>IFERROR(VLOOKUP($K719,wiz[[Lanes]:[Min FRQT Load Check Lane]],9,FALSE),"n/a")</f>
        <v>16</v>
      </c>
      <c r="T719" s="17">
        <f>IFERROR(VLOOKUP($K719,wiz[[Lanes]:[Min FRQT Load Check Lane]],10,FALSE),"n/a")</f>
        <v>-115</v>
      </c>
      <c r="U719" s="17">
        <f>IFERROR(VLOOKUP($K719,wiz[[Lanes]:[Min FRQT Load Check Lane]],11,FALSE),"n/a")</f>
        <v>-45</v>
      </c>
      <c r="V719" s="17">
        <f>IFERROR(VLOOKUP($K719,wiz[[Lanes]:[Min FRQT Load Check Lane]],12,FALSE),"n/a")</f>
        <v>141</v>
      </c>
      <c r="W719" s="17">
        <f>IFERROR(VLOOKUP($K719,wiz[[Lanes]:[Min FRQT Load Check Lane]],13,FALSE),"n/a")</f>
        <v>-19</v>
      </c>
    </row>
    <row r="720" spans="2:23" x14ac:dyDescent="0.3">
      <c r="B720" s="13" t="s">
        <v>3785</v>
      </c>
      <c r="C720" s="13" t="s">
        <v>3624</v>
      </c>
      <c r="D720" s="13" t="s">
        <v>2548</v>
      </c>
      <c r="E720" s="13" t="s">
        <v>3786</v>
      </c>
      <c r="F720" s="13">
        <v>75165</v>
      </c>
      <c r="G720" s="13" t="s">
        <v>3787</v>
      </c>
      <c r="H720" s="13">
        <v>27521</v>
      </c>
      <c r="I720" s="13">
        <v>14412</v>
      </c>
      <c r="J720" s="13" t="str">
        <f>VLOOKUP(D720,'Matched Names'!$A$1:$C$52,3,FALSE)</f>
        <v xml:space="preserve">OWENS CORNING SALES  |   </v>
      </c>
      <c r="K720" t="str">
        <f t="shared" si="11"/>
        <v>OWENS CORNING SALES | 7516527521</v>
      </c>
      <c r="L720" s="17">
        <f>IFERROR(VLOOKUP($K720,wiz[[Lanes]:[Min FRQT Load Check Lane]],2,FALSE),"n/a")</f>
        <v>6</v>
      </c>
      <c r="M720" s="17">
        <f>IFERROR(VLOOKUP($K720,wiz[[Lanes]:[Min FRQT Load Check Lane]],3,FALSE),"n/a")</f>
        <v>1.5</v>
      </c>
      <c r="N720" s="17">
        <f>IFERROR(VLOOKUP($K720,wiz[[Lanes]:[Min FRQT Load Check Lane]],4,FALSE),"n/a")</f>
        <v>0.18</v>
      </c>
      <c r="O720" s="17">
        <f>IFERROR(VLOOKUP($K720,wiz[[Lanes]:[Min FRQT Load Check Lane]],5,FALSE),"n/a")</f>
        <v>1201</v>
      </c>
      <c r="P720" s="17">
        <f>IFERROR(VLOOKUP($K720,wiz[[Lanes]:[Min FRQT Load Check Lane]],6,FALSE),"n/a")</f>
        <v>2.41</v>
      </c>
      <c r="Q720" s="17">
        <f>IFERROR(VLOOKUP($K720,wiz[[Lanes]:[Min FRQT Load Check Lane]],7,FALSE),"n/a")</f>
        <v>118</v>
      </c>
      <c r="R720" s="17">
        <f>IFERROR(VLOOKUP($K720,wiz[[Lanes]:[Min FRQT Load Check Lane]],8,FALSE),"n/a")</f>
        <v>0.34</v>
      </c>
      <c r="S720" s="17">
        <f>IFERROR(VLOOKUP($K720,wiz[[Lanes]:[Min FRQT Load Check Lane]],9,FALSE),"n/a")</f>
        <v>40</v>
      </c>
      <c r="T720" s="17">
        <f>IFERROR(VLOOKUP($K720,wiz[[Lanes]:[Min FRQT Load Check Lane]],10,FALSE),"n/a")</f>
        <v>-107</v>
      </c>
      <c r="U720" s="17">
        <f>IFERROR(VLOOKUP($K720,wiz[[Lanes]:[Min FRQT Load Check Lane]],11,FALSE),"n/a")</f>
        <v>4</v>
      </c>
      <c r="V720" s="17">
        <f>IFERROR(VLOOKUP($K720,wiz[[Lanes]:[Min FRQT Load Check Lane]],12,FALSE),"n/a")</f>
        <v>78</v>
      </c>
      <c r="W720" s="17">
        <f>IFERROR(VLOOKUP($K720,wiz[[Lanes]:[Min FRQT Load Check Lane]],13,FALSE),"n/a")</f>
        <v>-25</v>
      </c>
    </row>
    <row r="721" spans="2:23" x14ac:dyDescent="0.3">
      <c r="B721" s="13" t="s">
        <v>3788</v>
      </c>
      <c r="C721" s="13" t="s">
        <v>3624</v>
      </c>
      <c r="D721" s="13" t="s">
        <v>2548</v>
      </c>
      <c r="E721" s="13" t="s">
        <v>3786</v>
      </c>
      <c r="F721" s="13">
        <v>75165</v>
      </c>
      <c r="G721" s="13" t="s">
        <v>3789</v>
      </c>
      <c r="H721" s="13">
        <v>47933</v>
      </c>
      <c r="I721" s="13">
        <v>8486.4</v>
      </c>
      <c r="J721" s="13" t="str">
        <f>VLOOKUP(D721,'Matched Names'!$A$1:$C$52,3,FALSE)</f>
        <v xml:space="preserve">OWENS CORNING SALES  |   </v>
      </c>
      <c r="K721" t="str">
        <f t="shared" si="11"/>
        <v>OWENS CORNING SALES | 7516547933</v>
      </c>
      <c r="L721" s="17">
        <f>IFERROR(VLOOKUP($K721,wiz[[Lanes]:[Min FRQT Load Check Lane]],2,FALSE),"n/a")</f>
        <v>4</v>
      </c>
      <c r="M721" s="17">
        <f>IFERROR(VLOOKUP($K721,wiz[[Lanes]:[Min FRQT Load Check Lane]],3,FALSE),"n/a")</f>
        <v>1.2</v>
      </c>
      <c r="N721" s="17">
        <f>IFERROR(VLOOKUP($K721,wiz[[Lanes]:[Min FRQT Load Check Lane]],4,FALSE),"n/a")</f>
        <v>0.18</v>
      </c>
      <c r="O721" s="17">
        <f>IFERROR(VLOOKUP($K721,wiz[[Lanes]:[Min FRQT Load Check Lane]],5,FALSE),"n/a")</f>
        <v>884</v>
      </c>
      <c r="P721" s="17">
        <f>IFERROR(VLOOKUP($K721,wiz[[Lanes]:[Min FRQT Load Check Lane]],6,FALSE),"n/a")</f>
        <v>2.0699999999999998</v>
      </c>
      <c r="Q721" s="17">
        <f>IFERROR(VLOOKUP($K721,wiz[[Lanes]:[Min FRQT Load Check Lane]],7,FALSE),"n/a")</f>
        <v>74</v>
      </c>
      <c r="R721" s="17">
        <f>IFERROR(VLOOKUP($K721,wiz[[Lanes]:[Min FRQT Load Check Lane]],8,FALSE),"n/a")</f>
        <v>0.3</v>
      </c>
      <c r="S721" s="17">
        <f>IFERROR(VLOOKUP($K721,wiz[[Lanes]:[Min FRQT Load Check Lane]],9,FALSE),"n/a")</f>
        <v>25</v>
      </c>
      <c r="T721" s="17">
        <f>IFERROR(VLOOKUP($K721,wiz[[Lanes]:[Min FRQT Load Check Lane]],10,FALSE),"n/a")</f>
        <v>-107</v>
      </c>
      <c r="U721" s="17">
        <f>IFERROR(VLOOKUP($K721,wiz[[Lanes]:[Min FRQT Load Check Lane]],11,FALSE),"n/a")</f>
        <v>-93</v>
      </c>
      <c r="V721" s="17">
        <f>IFERROR(VLOOKUP($K721,wiz[[Lanes]:[Min FRQT Load Check Lane]],12,FALSE),"n/a")</f>
        <v>-16</v>
      </c>
      <c r="W721" s="17">
        <f>IFERROR(VLOOKUP($K721,wiz[[Lanes]:[Min FRQT Load Check Lane]],13,FALSE),"n/a")</f>
        <v>-216</v>
      </c>
    </row>
    <row r="722" spans="2:23" x14ac:dyDescent="0.3">
      <c r="B722" s="13" t="s">
        <v>3790</v>
      </c>
      <c r="C722" s="13" t="s">
        <v>3624</v>
      </c>
      <c r="D722" s="13" t="s">
        <v>2548</v>
      </c>
      <c r="E722" s="13" t="s">
        <v>3786</v>
      </c>
      <c r="F722" s="13">
        <v>75165</v>
      </c>
      <c r="G722" s="13" t="s">
        <v>3648</v>
      </c>
      <c r="H722" s="13">
        <v>43025</v>
      </c>
      <c r="I722" s="13">
        <v>3888</v>
      </c>
      <c r="J722" s="13" t="str">
        <f>VLOOKUP(D722,'Matched Names'!$A$1:$C$52,3,FALSE)</f>
        <v xml:space="preserve">OWENS CORNING SALES  |   </v>
      </c>
      <c r="K722" t="str">
        <f t="shared" si="11"/>
        <v>OWENS CORNING SALES | 7516543025</v>
      </c>
      <c r="L722" s="17" t="str">
        <f>IFERROR(VLOOKUP($K722,wiz[[Lanes]:[Min FRQT Load Check Lane]],2,FALSE),"n/a")</f>
        <v>n/a</v>
      </c>
      <c r="M722" s="17" t="str">
        <f>IFERROR(VLOOKUP($K722,wiz[[Lanes]:[Min FRQT Load Check Lane]],3,FALSE),"n/a")</f>
        <v>n/a</v>
      </c>
      <c r="N722" s="17" t="str">
        <f>IFERROR(VLOOKUP($K722,wiz[[Lanes]:[Min FRQT Load Check Lane]],4,FALSE),"n/a")</f>
        <v>n/a</v>
      </c>
      <c r="O722" s="17" t="str">
        <f>IFERROR(VLOOKUP($K722,wiz[[Lanes]:[Min FRQT Load Check Lane]],5,FALSE),"n/a")</f>
        <v>n/a</v>
      </c>
      <c r="P722" s="17" t="str">
        <f>IFERROR(VLOOKUP($K722,wiz[[Lanes]:[Min FRQT Load Check Lane]],6,FALSE),"n/a")</f>
        <v>n/a</v>
      </c>
      <c r="Q722" s="17" t="str">
        <f>IFERROR(VLOOKUP($K722,wiz[[Lanes]:[Min FRQT Load Check Lane]],7,FALSE),"n/a")</f>
        <v>n/a</v>
      </c>
      <c r="R722" s="17" t="str">
        <f>IFERROR(VLOOKUP($K722,wiz[[Lanes]:[Min FRQT Load Check Lane]],8,FALSE),"n/a")</f>
        <v>n/a</v>
      </c>
      <c r="S722" s="17" t="str">
        <f>IFERROR(VLOOKUP($K722,wiz[[Lanes]:[Min FRQT Load Check Lane]],9,FALSE),"n/a")</f>
        <v>n/a</v>
      </c>
      <c r="T722" s="17" t="str">
        <f>IFERROR(VLOOKUP($K722,wiz[[Lanes]:[Min FRQT Load Check Lane]],10,FALSE),"n/a")</f>
        <v>n/a</v>
      </c>
      <c r="U722" s="17" t="str">
        <f>IFERROR(VLOOKUP($K722,wiz[[Lanes]:[Min FRQT Load Check Lane]],11,FALSE),"n/a")</f>
        <v>n/a</v>
      </c>
      <c r="V722" s="17" t="str">
        <f>IFERROR(VLOOKUP($K722,wiz[[Lanes]:[Min FRQT Load Check Lane]],12,FALSE),"n/a")</f>
        <v>n/a</v>
      </c>
      <c r="W722" s="17" t="str">
        <f>IFERROR(VLOOKUP($K722,wiz[[Lanes]:[Min FRQT Load Check Lane]],13,FALSE),"n/a")</f>
        <v>n/a</v>
      </c>
    </row>
    <row r="723" spans="2:23" x14ac:dyDescent="0.3">
      <c r="B723" s="13" t="s">
        <v>3791</v>
      </c>
      <c r="C723" s="13" t="s">
        <v>3624</v>
      </c>
      <c r="D723" s="13" t="s">
        <v>2548</v>
      </c>
      <c r="E723" s="13" t="s">
        <v>3786</v>
      </c>
      <c r="F723" s="13">
        <v>75165</v>
      </c>
      <c r="G723" s="13" t="s">
        <v>3792</v>
      </c>
      <c r="H723" s="13">
        <v>38748</v>
      </c>
      <c r="I723" s="13">
        <v>500</v>
      </c>
      <c r="J723" s="13" t="str">
        <f>VLOOKUP(D723,'Matched Names'!$A$1:$C$52,3,FALSE)</f>
        <v xml:space="preserve">OWENS CORNING SALES  |   </v>
      </c>
      <c r="K723" t="str">
        <f t="shared" si="11"/>
        <v>OWENS CORNING SALES | 7516538748</v>
      </c>
      <c r="L723" s="17" t="str">
        <f>IFERROR(VLOOKUP($K723,wiz[[Lanes]:[Min FRQT Load Check Lane]],2,FALSE),"n/a")</f>
        <v>n/a</v>
      </c>
      <c r="M723" s="17" t="str">
        <f>IFERROR(VLOOKUP($K723,wiz[[Lanes]:[Min FRQT Load Check Lane]],3,FALSE),"n/a")</f>
        <v>n/a</v>
      </c>
      <c r="N723" s="17" t="str">
        <f>IFERROR(VLOOKUP($K723,wiz[[Lanes]:[Min FRQT Load Check Lane]],4,FALSE),"n/a")</f>
        <v>n/a</v>
      </c>
      <c r="O723" s="17" t="str">
        <f>IFERROR(VLOOKUP($K723,wiz[[Lanes]:[Min FRQT Load Check Lane]],5,FALSE),"n/a")</f>
        <v>n/a</v>
      </c>
      <c r="P723" s="17" t="str">
        <f>IFERROR(VLOOKUP($K723,wiz[[Lanes]:[Min FRQT Load Check Lane]],6,FALSE),"n/a")</f>
        <v>n/a</v>
      </c>
      <c r="Q723" s="17" t="str">
        <f>IFERROR(VLOOKUP($K723,wiz[[Lanes]:[Min FRQT Load Check Lane]],7,FALSE),"n/a")</f>
        <v>n/a</v>
      </c>
      <c r="R723" s="17" t="str">
        <f>IFERROR(VLOOKUP($K723,wiz[[Lanes]:[Min FRQT Load Check Lane]],8,FALSE),"n/a")</f>
        <v>n/a</v>
      </c>
      <c r="S723" s="17" t="str">
        <f>IFERROR(VLOOKUP($K723,wiz[[Lanes]:[Min FRQT Load Check Lane]],9,FALSE),"n/a")</f>
        <v>n/a</v>
      </c>
      <c r="T723" s="17" t="str">
        <f>IFERROR(VLOOKUP($K723,wiz[[Lanes]:[Min FRQT Load Check Lane]],10,FALSE),"n/a")</f>
        <v>n/a</v>
      </c>
      <c r="U723" s="17" t="str">
        <f>IFERROR(VLOOKUP($K723,wiz[[Lanes]:[Min FRQT Load Check Lane]],11,FALSE),"n/a")</f>
        <v>n/a</v>
      </c>
      <c r="V723" s="17" t="str">
        <f>IFERROR(VLOOKUP($K723,wiz[[Lanes]:[Min FRQT Load Check Lane]],12,FALSE),"n/a")</f>
        <v>n/a</v>
      </c>
      <c r="W723" s="17" t="str">
        <f>IFERROR(VLOOKUP($K723,wiz[[Lanes]:[Min FRQT Load Check Lane]],13,FALSE),"n/a")</f>
        <v>n/a</v>
      </c>
    </row>
    <row r="724" spans="2:23" x14ac:dyDescent="0.3">
      <c r="B724" s="13" t="s">
        <v>3793</v>
      </c>
      <c r="C724" s="13" t="s">
        <v>3624</v>
      </c>
      <c r="D724" s="13" t="s">
        <v>2548</v>
      </c>
      <c r="E724" s="13" t="s">
        <v>3786</v>
      </c>
      <c r="F724" s="13">
        <v>75165</v>
      </c>
      <c r="G724" s="13" t="s">
        <v>2875</v>
      </c>
      <c r="H724" s="13">
        <v>46239</v>
      </c>
      <c r="I724" s="13">
        <v>1080</v>
      </c>
      <c r="J724" s="13" t="str">
        <f>VLOOKUP(D724,'Matched Names'!$A$1:$C$52,3,FALSE)</f>
        <v xml:space="preserve">OWENS CORNING SALES  |   </v>
      </c>
      <c r="K724" t="str">
        <f t="shared" si="11"/>
        <v>OWENS CORNING SALES | 7516546239</v>
      </c>
      <c r="L724" s="17" t="str">
        <f>IFERROR(VLOOKUP($K724,wiz[[Lanes]:[Min FRQT Load Check Lane]],2,FALSE),"n/a")</f>
        <v>n/a</v>
      </c>
      <c r="M724" s="17" t="str">
        <f>IFERROR(VLOOKUP($K724,wiz[[Lanes]:[Min FRQT Load Check Lane]],3,FALSE),"n/a")</f>
        <v>n/a</v>
      </c>
      <c r="N724" s="17" t="str">
        <f>IFERROR(VLOOKUP($K724,wiz[[Lanes]:[Min FRQT Load Check Lane]],4,FALSE),"n/a")</f>
        <v>n/a</v>
      </c>
      <c r="O724" s="17" t="str">
        <f>IFERROR(VLOOKUP($K724,wiz[[Lanes]:[Min FRQT Load Check Lane]],5,FALSE),"n/a")</f>
        <v>n/a</v>
      </c>
      <c r="P724" s="17" t="str">
        <f>IFERROR(VLOOKUP($K724,wiz[[Lanes]:[Min FRQT Load Check Lane]],6,FALSE),"n/a")</f>
        <v>n/a</v>
      </c>
      <c r="Q724" s="17" t="str">
        <f>IFERROR(VLOOKUP($K724,wiz[[Lanes]:[Min FRQT Load Check Lane]],7,FALSE),"n/a")</f>
        <v>n/a</v>
      </c>
      <c r="R724" s="17" t="str">
        <f>IFERROR(VLOOKUP($K724,wiz[[Lanes]:[Min FRQT Load Check Lane]],8,FALSE),"n/a")</f>
        <v>n/a</v>
      </c>
      <c r="S724" s="17" t="str">
        <f>IFERROR(VLOOKUP($K724,wiz[[Lanes]:[Min FRQT Load Check Lane]],9,FALSE),"n/a")</f>
        <v>n/a</v>
      </c>
      <c r="T724" s="17" t="str">
        <f>IFERROR(VLOOKUP($K724,wiz[[Lanes]:[Min FRQT Load Check Lane]],10,FALSE),"n/a")</f>
        <v>n/a</v>
      </c>
      <c r="U724" s="17" t="str">
        <f>IFERROR(VLOOKUP($K724,wiz[[Lanes]:[Min FRQT Load Check Lane]],11,FALSE),"n/a")</f>
        <v>n/a</v>
      </c>
      <c r="V724" s="17" t="str">
        <f>IFERROR(VLOOKUP($K724,wiz[[Lanes]:[Min FRQT Load Check Lane]],12,FALSE),"n/a")</f>
        <v>n/a</v>
      </c>
      <c r="W724" s="17" t="str">
        <f>IFERROR(VLOOKUP($K724,wiz[[Lanes]:[Min FRQT Load Check Lane]],13,FALSE),"n/a")</f>
        <v>n/a</v>
      </c>
    </row>
    <row r="725" spans="2:23" x14ac:dyDescent="0.3">
      <c r="B725" s="13" t="s">
        <v>3794</v>
      </c>
      <c r="C725" s="13" t="s">
        <v>3624</v>
      </c>
      <c r="D725" s="13" t="s">
        <v>2548</v>
      </c>
      <c r="E725" s="13" t="s">
        <v>3786</v>
      </c>
      <c r="F725" s="13">
        <v>75165</v>
      </c>
      <c r="G725" s="13" t="s">
        <v>3795</v>
      </c>
      <c r="H725" s="13">
        <v>37806</v>
      </c>
      <c r="I725" s="13">
        <v>37294.800000000003</v>
      </c>
      <c r="J725" s="13" t="str">
        <f>VLOOKUP(D725,'Matched Names'!$A$1:$C$52,3,FALSE)</f>
        <v xml:space="preserve">OWENS CORNING SALES  |   </v>
      </c>
      <c r="K725" t="str">
        <f t="shared" si="11"/>
        <v>OWENS CORNING SALES | 7516537806</v>
      </c>
      <c r="L725" s="17">
        <f>IFERROR(VLOOKUP($K725,wiz[[Lanes]:[Min FRQT Load Check Lane]],2,FALSE),"n/a")</f>
        <v>14</v>
      </c>
      <c r="M725" s="17">
        <f>IFERROR(VLOOKUP($K725,wiz[[Lanes]:[Min FRQT Load Check Lane]],3,FALSE),"n/a")</f>
        <v>1.2</v>
      </c>
      <c r="N725" s="17">
        <f>IFERROR(VLOOKUP($K725,wiz[[Lanes]:[Min FRQT Load Check Lane]],4,FALSE),"n/a")</f>
        <v>0.18</v>
      </c>
      <c r="O725" s="17">
        <f>IFERROR(VLOOKUP($K725,wiz[[Lanes]:[Min FRQT Load Check Lane]],5,FALSE),"n/a")</f>
        <v>888</v>
      </c>
      <c r="P725" s="17">
        <f>IFERROR(VLOOKUP($K725,wiz[[Lanes]:[Min FRQT Load Check Lane]],6,FALSE),"n/a")</f>
        <v>1.66</v>
      </c>
      <c r="Q725" s="17">
        <f>IFERROR(VLOOKUP($K725,wiz[[Lanes]:[Min FRQT Load Check Lane]],7,FALSE),"n/a")</f>
        <v>101</v>
      </c>
      <c r="R725" s="17">
        <f>IFERROR(VLOOKUP($K725,wiz[[Lanes]:[Min FRQT Load Check Lane]],8,FALSE),"n/a")</f>
        <v>0.33</v>
      </c>
      <c r="S725" s="17">
        <f>IFERROR(VLOOKUP($K725,wiz[[Lanes]:[Min FRQT Load Check Lane]],9,FALSE),"n/a")</f>
        <v>28</v>
      </c>
      <c r="T725" s="17">
        <f>IFERROR(VLOOKUP($K725,wiz[[Lanes]:[Min FRQT Load Check Lane]],10,FALSE),"n/a")</f>
        <v>-107</v>
      </c>
      <c r="U725" s="17">
        <f>IFERROR(VLOOKUP($K725,wiz[[Lanes]:[Min FRQT Load Check Lane]],11,FALSE),"n/a")</f>
        <v>4</v>
      </c>
      <c r="V725" s="17">
        <f>IFERROR(VLOOKUP($K725,wiz[[Lanes]:[Min FRQT Load Check Lane]],12,FALSE),"n/a")</f>
        <v>-86</v>
      </c>
      <c r="W725" s="17">
        <f>IFERROR(VLOOKUP($K725,wiz[[Lanes]:[Min FRQT Load Check Lane]],13,FALSE),"n/a")</f>
        <v>-189</v>
      </c>
    </row>
    <row r="726" spans="2:23" x14ac:dyDescent="0.3">
      <c r="B726" s="13" t="s">
        <v>3796</v>
      </c>
      <c r="C726" s="13" t="s">
        <v>2563</v>
      </c>
      <c r="D726" s="13" t="s">
        <v>2563</v>
      </c>
      <c r="E726" s="13" t="s">
        <v>3797</v>
      </c>
      <c r="F726" s="13">
        <v>43701</v>
      </c>
      <c r="G726" s="13" t="s">
        <v>2854</v>
      </c>
      <c r="H726" s="13">
        <v>38305</v>
      </c>
      <c r="I726" s="13">
        <v>106275</v>
      </c>
      <c r="J726" s="13" t="str">
        <f>VLOOKUP(D726,'Matched Names'!$A$1:$C$52,3,FALSE)</f>
        <v xml:space="preserve">OWENS ILLINOIS       |   </v>
      </c>
      <c r="K726" t="str">
        <f t="shared" si="11"/>
        <v>OWENS ILLINOIS | 4370138305</v>
      </c>
      <c r="L726" s="17" t="str">
        <f>IFERROR(VLOOKUP($K726,wiz[[Lanes]:[Min FRQT Load Check Lane]],2,FALSE),"n/a")</f>
        <v>n/a</v>
      </c>
      <c r="M726" s="17" t="str">
        <f>IFERROR(VLOOKUP($K726,wiz[[Lanes]:[Min FRQT Load Check Lane]],3,FALSE),"n/a")</f>
        <v>n/a</v>
      </c>
      <c r="N726" s="17" t="str">
        <f>IFERROR(VLOOKUP($K726,wiz[[Lanes]:[Min FRQT Load Check Lane]],4,FALSE),"n/a")</f>
        <v>n/a</v>
      </c>
      <c r="O726" s="17" t="str">
        <f>IFERROR(VLOOKUP($K726,wiz[[Lanes]:[Min FRQT Load Check Lane]],5,FALSE),"n/a")</f>
        <v>n/a</v>
      </c>
      <c r="P726" s="17" t="str">
        <f>IFERROR(VLOOKUP($K726,wiz[[Lanes]:[Min FRQT Load Check Lane]],6,FALSE),"n/a")</f>
        <v>n/a</v>
      </c>
      <c r="Q726" s="17" t="str">
        <f>IFERROR(VLOOKUP($K726,wiz[[Lanes]:[Min FRQT Load Check Lane]],7,FALSE),"n/a")</f>
        <v>n/a</v>
      </c>
      <c r="R726" s="17" t="str">
        <f>IFERROR(VLOOKUP($K726,wiz[[Lanes]:[Min FRQT Load Check Lane]],8,FALSE),"n/a")</f>
        <v>n/a</v>
      </c>
      <c r="S726" s="17" t="str">
        <f>IFERROR(VLOOKUP($K726,wiz[[Lanes]:[Min FRQT Load Check Lane]],9,FALSE),"n/a")</f>
        <v>n/a</v>
      </c>
      <c r="T726" s="17" t="str">
        <f>IFERROR(VLOOKUP($K726,wiz[[Lanes]:[Min FRQT Load Check Lane]],10,FALSE),"n/a")</f>
        <v>n/a</v>
      </c>
      <c r="U726" s="17" t="str">
        <f>IFERROR(VLOOKUP($K726,wiz[[Lanes]:[Min FRQT Load Check Lane]],11,FALSE),"n/a")</f>
        <v>n/a</v>
      </c>
      <c r="V726" s="17" t="str">
        <f>IFERROR(VLOOKUP($K726,wiz[[Lanes]:[Min FRQT Load Check Lane]],12,FALSE),"n/a")</f>
        <v>n/a</v>
      </c>
      <c r="W726" s="17" t="str">
        <f>IFERROR(VLOOKUP($K726,wiz[[Lanes]:[Min FRQT Load Check Lane]],13,FALSE),"n/a")</f>
        <v>n/a</v>
      </c>
    </row>
    <row r="727" spans="2:23" x14ac:dyDescent="0.3">
      <c r="B727" s="13" t="s">
        <v>3798</v>
      </c>
      <c r="C727" s="13" t="s">
        <v>2590</v>
      </c>
      <c r="D727" s="13" t="s">
        <v>2590</v>
      </c>
      <c r="E727" s="13" t="s">
        <v>3799</v>
      </c>
      <c r="F727" s="13">
        <v>29842</v>
      </c>
      <c r="G727" s="13" t="s">
        <v>3800</v>
      </c>
      <c r="H727" s="13">
        <v>46140</v>
      </c>
      <c r="I727" s="13">
        <v>4162.3999999999996</v>
      </c>
      <c r="J727" s="13" t="str">
        <f>VLOOKUP(D727,'Matched Names'!$A$1:$C$52,3,FALSE)</f>
        <v xml:space="preserve">PACTIV               |   </v>
      </c>
      <c r="K727" t="str">
        <f t="shared" si="11"/>
        <v>PACTIV | 2984246140</v>
      </c>
      <c r="L727" s="17">
        <f>IFERROR(VLOOKUP($K727,wiz[[Lanes]:[Min FRQT Load Check Lane]],2,FALSE),"n/a")</f>
        <v>16</v>
      </c>
      <c r="M727" s="17">
        <f>IFERROR(VLOOKUP($K727,wiz[[Lanes]:[Min FRQT Load Check Lane]],3,FALSE),"n/a")</f>
        <v>1.72</v>
      </c>
      <c r="N727" s="17">
        <f>IFERROR(VLOOKUP($K727,wiz[[Lanes]:[Min FRQT Load Check Lane]],4,FALSE),"n/a")</f>
        <v>0.16</v>
      </c>
      <c r="O727" s="17">
        <f>IFERROR(VLOOKUP($K727,wiz[[Lanes]:[Min FRQT Load Check Lane]],5,FALSE),"n/a")</f>
        <v>605</v>
      </c>
      <c r="P727" s="17">
        <f>IFERROR(VLOOKUP($K727,wiz[[Lanes]:[Min FRQT Load Check Lane]],6,FALSE),"n/a")</f>
        <v>1.23</v>
      </c>
      <c r="Q727" s="17">
        <f>IFERROR(VLOOKUP($K727,wiz[[Lanes]:[Min FRQT Load Check Lane]],7,FALSE),"n/a")</f>
        <v>79</v>
      </c>
      <c r="R727" s="17">
        <f>IFERROR(VLOOKUP($K727,wiz[[Lanes]:[Min FRQT Load Check Lane]],8,FALSE),"n/a")</f>
        <v>0.31</v>
      </c>
      <c r="S727" s="17">
        <f>IFERROR(VLOOKUP($K727,wiz[[Lanes]:[Min FRQT Load Check Lane]],9,FALSE),"n/a")</f>
        <v>29</v>
      </c>
      <c r="T727" s="17">
        <f>IFERROR(VLOOKUP($K727,wiz[[Lanes]:[Min FRQT Load Check Lane]],10,FALSE),"n/a")</f>
        <v>-102</v>
      </c>
      <c r="U727" s="17">
        <f>IFERROR(VLOOKUP($K727,wiz[[Lanes]:[Min FRQT Load Check Lane]],11,FALSE),"n/a")</f>
        <v>-4</v>
      </c>
      <c r="V727" s="17">
        <f>IFERROR(VLOOKUP($K727,wiz[[Lanes]:[Min FRQT Load Check Lane]],12,FALSE),"n/a")</f>
        <v>86</v>
      </c>
      <c r="W727" s="17">
        <f>IFERROR(VLOOKUP($K727,wiz[[Lanes]:[Min FRQT Load Check Lane]],13,FALSE),"n/a")</f>
        <v>-20</v>
      </c>
    </row>
    <row r="728" spans="2:23" x14ac:dyDescent="0.3">
      <c r="B728" s="13" t="s">
        <v>3801</v>
      </c>
      <c r="C728" s="13" t="s">
        <v>2590</v>
      </c>
      <c r="D728" s="13" t="s">
        <v>2590</v>
      </c>
      <c r="E728" s="13" t="s">
        <v>3799</v>
      </c>
      <c r="F728" s="13">
        <v>29842</v>
      </c>
      <c r="G728" s="13" t="s">
        <v>3514</v>
      </c>
      <c r="H728" s="13">
        <v>46168</v>
      </c>
      <c r="I728" s="13">
        <v>4654.6000000000004</v>
      </c>
      <c r="J728" s="13" t="str">
        <f>VLOOKUP(D728,'Matched Names'!$A$1:$C$52,3,FALSE)</f>
        <v xml:space="preserve">PACTIV               |   </v>
      </c>
      <c r="K728" t="str">
        <f t="shared" si="11"/>
        <v>PACTIV | 2984246168</v>
      </c>
      <c r="L728" s="17">
        <f>IFERROR(VLOOKUP($K728,wiz[[Lanes]:[Min FRQT Load Check Lane]],2,FALSE),"n/a")</f>
        <v>6</v>
      </c>
      <c r="M728" s="17">
        <f>IFERROR(VLOOKUP($K728,wiz[[Lanes]:[Min FRQT Load Check Lane]],3,FALSE),"n/a")</f>
        <v>1.85</v>
      </c>
      <c r="N728" s="17">
        <f>IFERROR(VLOOKUP($K728,wiz[[Lanes]:[Min FRQT Load Check Lane]],4,FALSE),"n/a")</f>
        <v>0.16</v>
      </c>
      <c r="O728" s="17">
        <f>IFERROR(VLOOKUP($K728,wiz[[Lanes]:[Min FRQT Load Check Lane]],5,FALSE),"n/a")</f>
        <v>629</v>
      </c>
      <c r="P728" s="17">
        <f>IFERROR(VLOOKUP($K728,wiz[[Lanes]:[Min FRQT Load Check Lane]],6,FALSE),"n/a")</f>
        <v>1.4</v>
      </c>
      <c r="Q728" s="17">
        <f>IFERROR(VLOOKUP($K728,wiz[[Lanes]:[Min FRQT Load Check Lane]],7,FALSE),"n/a")</f>
        <v>89</v>
      </c>
      <c r="R728" s="17">
        <f>IFERROR(VLOOKUP($K728,wiz[[Lanes]:[Min FRQT Load Check Lane]],8,FALSE),"n/a")</f>
        <v>0.33</v>
      </c>
      <c r="S728" s="17">
        <f>IFERROR(VLOOKUP($K728,wiz[[Lanes]:[Min FRQT Load Check Lane]],9,FALSE),"n/a")</f>
        <v>43</v>
      </c>
      <c r="T728" s="17">
        <f>IFERROR(VLOOKUP($K728,wiz[[Lanes]:[Min FRQT Load Check Lane]],10,FALSE),"n/a")</f>
        <v>-102</v>
      </c>
      <c r="U728" s="17">
        <f>IFERROR(VLOOKUP($K728,wiz[[Lanes]:[Min FRQT Load Check Lane]],11,FALSE),"n/a")</f>
        <v>-45</v>
      </c>
      <c r="V728" s="17">
        <f>IFERROR(VLOOKUP($K728,wiz[[Lanes]:[Min FRQT Load Check Lane]],12,FALSE),"n/a")</f>
        <v>168</v>
      </c>
      <c r="W728" s="17">
        <f>IFERROR(VLOOKUP($K728,wiz[[Lanes]:[Min FRQT Load Check Lane]],13,FALSE),"n/a")</f>
        <v>21</v>
      </c>
    </row>
    <row r="729" spans="2:23" x14ac:dyDescent="0.3">
      <c r="B729" s="13" t="s">
        <v>3802</v>
      </c>
      <c r="C729" s="13" t="s">
        <v>2590</v>
      </c>
      <c r="D729" s="13" t="s">
        <v>2590</v>
      </c>
      <c r="E729" s="13" t="s">
        <v>3014</v>
      </c>
      <c r="F729" s="13">
        <v>30014</v>
      </c>
      <c r="G729" s="13" t="s">
        <v>3514</v>
      </c>
      <c r="H729" s="13">
        <v>46168</v>
      </c>
      <c r="I729" s="13">
        <v>12588.8</v>
      </c>
      <c r="J729" s="13" t="str">
        <f>VLOOKUP(D729,'Matched Names'!$A$1:$C$52,3,FALSE)</f>
        <v xml:space="preserve">PACTIV               |   </v>
      </c>
      <c r="K729" t="str">
        <f t="shared" si="11"/>
        <v>PACTIV | 3001446168</v>
      </c>
      <c r="L729" s="17" t="str">
        <f>IFERROR(VLOOKUP($K729,wiz[[Lanes]:[Min FRQT Load Check Lane]],2,FALSE),"n/a")</f>
        <v>n/a</v>
      </c>
      <c r="M729" s="17" t="str">
        <f>IFERROR(VLOOKUP($K729,wiz[[Lanes]:[Min FRQT Load Check Lane]],3,FALSE),"n/a")</f>
        <v>n/a</v>
      </c>
      <c r="N729" s="17" t="str">
        <f>IFERROR(VLOOKUP($K729,wiz[[Lanes]:[Min FRQT Load Check Lane]],4,FALSE),"n/a")</f>
        <v>n/a</v>
      </c>
      <c r="O729" s="17" t="str">
        <f>IFERROR(VLOOKUP($K729,wiz[[Lanes]:[Min FRQT Load Check Lane]],5,FALSE),"n/a")</f>
        <v>n/a</v>
      </c>
      <c r="P729" s="17" t="str">
        <f>IFERROR(VLOOKUP($K729,wiz[[Lanes]:[Min FRQT Load Check Lane]],6,FALSE),"n/a")</f>
        <v>n/a</v>
      </c>
      <c r="Q729" s="17" t="str">
        <f>IFERROR(VLOOKUP($K729,wiz[[Lanes]:[Min FRQT Load Check Lane]],7,FALSE),"n/a")</f>
        <v>n/a</v>
      </c>
      <c r="R729" s="17" t="str">
        <f>IFERROR(VLOOKUP($K729,wiz[[Lanes]:[Min FRQT Load Check Lane]],8,FALSE),"n/a")</f>
        <v>n/a</v>
      </c>
      <c r="S729" s="17" t="str">
        <f>IFERROR(VLOOKUP($K729,wiz[[Lanes]:[Min FRQT Load Check Lane]],9,FALSE),"n/a")</f>
        <v>n/a</v>
      </c>
      <c r="T729" s="17" t="str">
        <f>IFERROR(VLOOKUP($K729,wiz[[Lanes]:[Min FRQT Load Check Lane]],10,FALSE),"n/a")</f>
        <v>n/a</v>
      </c>
      <c r="U729" s="17" t="str">
        <f>IFERROR(VLOOKUP($K729,wiz[[Lanes]:[Min FRQT Load Check Lane]],11,FALSE),"n/a")</f>
        <v>n/a</v>
      </c>
      <c r="V729" s="17" t="str">
        <f>IFERROR(VLOOKUP($K729,wiz[[Lanes]:[Min FRQT Load Check Lane]],12,FALSE),"n/a")</f>
        <v>n/a</v>
      </c>
      <c r="W729" s="17" t="str">
        <f>IFERROR(VLOOKUP($K729,wiz[[Lanes]:[Min FRQT Load Check Lane]],13,FALSE),"n/a")</f>
        <v>n/a</v>
      </c>
    </row>
    <row r="730" spans="2:23" x14ac:dyDescent="0.3">
      <c r="B730" s="13" t="s">
        <v>3803</v>
      </c>
      <c r="C730" s="13" t="s">
        <v>2590</v>
      </c>
      <c r="D730" s="13" t="s">
        <v>2590</v>
      </c>
      <c r="E730" s="13" t="s">
        <v>3804</v>
      </c>
      <c r="F730" s="13">
        <v>60174</v>
      </c>
      <c r="G730" s="13" t="s">
        <v>3805</v>
      </c>
      <c r="H730" s="13">
        <v>38606</v>
      </c>
      <c r="I730" s="13">
        <v>2896.56</v>
      </c>
      <c r="J730" s="13" t="str">
        <f>VLOOKUP(D730,'Matched Names'!$A$1:$C$52,3,FALSE)</f>
        <v xml:space="preserve">PACTIV               |   </v>
      </c>
      <c r="K730" t="str">
        <f t="shared" si="11"/>
        <v>PACTIV | 6017438606</v>
      </c>
      <c r="L730" s="17">
        <f>IFERROR(VLOOKUP($K730,wiz[[Lanes]:[Min FRQT Load Check Lane]],2,FALSE),"n/a")</f>
        <v>4</v>
      </c>
      <c r="M730" s="17">
        <f>IFERROR(VLOOKUP($K730,wiz[[Lanes]:[Min FRQT Load Check Lane]],3,FALSE),"n/a")</f>
        <v>1.62</v>
      </c>
      <c r="N730" s="17">
        <f>IFERROR(VLOOKUP($K730,wiz[[Lanes]:[Min FRQT Load Check Lane]],4,FALSE),"n/a")</f>
        <v>0.17</v>
      </c>
      <c r="O730" s="17">
        <f>IFERROR(VLOOKUP($K730,wiz[[Lanes]:[Min FRQT Load Check Lane]],5,FALSE),"n/a")</f>
        <v>596</v>
      </c>
      <c r="P730" s="17">
        <f>IFERROR(VLOOKUP($K730,wiz[[Lanes]:[Min FRQT Load Check Lane]],6,FALSE),"n/a")</f>
        <v>1.44</v>
      </c>
      <c r="Q730" s="17">
        <f>IFERROR(VLOOKUP($K730,wiz[[Lanes]:[Min FRQT Load Check Lane]],7,FALSE),"n/a")</f>
        <v>74</v>
      </c>
      <c r="R730" s="17">
        <f>IFERROR(VLOOKUP($K730,wiz[[Lanes]:[Min FRQT Load Check Lane]],8,FALSE),"n/a")</f>
        <v>0.31</v>
      </c>
      <c r="S730" s="17">
        <f>IFERROR(VLOOKUP($K730,wiz[[Lanes]:[Min FRQT Load Check Lane]],9,FALSE),"n/a")</f>
        <v>56</v>
      </c>
      <c r="T730" s="17">
        <f>IFERROR(VLOOKUP($K730,wiz[[Lanes]:[Min FRQT Load Check Lane]],10,FALSE),"n/a")</f>
        <v>-2</v>
      </c>
      <c r="U730" s="17">
        <f>IFERROR(VLOOKUP($K730,wiz[[Lanes]:[Min FRQT Load Check Lane]],11,FALSE),"n/a")</f>
        <v>-80</v>
      </c>
      <c r="V730" s="17">
        <f>IFERROR(VLOOKUP($K730,wiz[[Lanes]:[Min FRQT Load Check Lane]],12,FALSE),"n/a")</f>
        <v>135</v>
      </c>
      <c r="W730" s="17">
        <f>IFERROR(VLOOKUP($K730,wiz[[Lanes]:[Min FRQT Load Check Lane]],13,FALSE),"n/a")</f>
        <v>53</v>
      </c>
    </row>
    <row r="731" spans="2:23" x14ac:dyDescent="0.3">
      <c r="B731" s="13" t="s">
        <v>3806</v>
      </c>
      <c r="C731" s="13" t="s">
        <v>2590</v>
      </c>
      <c r="D731" s="13" t="s">
        <v>2590</v>
      </c>
      <c r="E731" s="13" t="s">
        <v>3804</v>
      </c>
      <c r="F731" s="13">
        <v>60174</v>
      </c>
      <c r="G731" s="13" t="s">
        <v>2635</v>
      </c>
      <c r="H731" s="13">
        <v>38134</v>
      </c>
      <c r="I731" s="13">
        <v>1732.36</v>
      </c>
      <c r="J731" s="13" t="str">
        <f>VLOOKUP(D731,'Matched Names'!$A$1:$C$52,3,FALSE)</f>
        <v xml:space="preserve">PACTIV               |   </v>
      </c>
      <c r="K731" t="str">
        <f t="shared" si="11"/>
        <v>PACTIV | 6017438134</v>
      </c>
      <c r="L731" s="17" t="str">
        <f>IFERROR(VLOOKUP($K731,wiz[[Lanes]:[Min FRQT Load Check Lane]],2,FALSE),"n/a")</f>
        <v>n/a</v>
      </c>
      <c r="M731" s="17" t="str">
        <f>IFERROR(VLOOKUP($K731,wiz[[Lanes]:[Min FRQT Load Check Lane]],3,FALSE),"n/a")</f>
        <v>n/a</v>
      </c>
      <c r="N731" s="17" t="str">
        <f>IFERROR(VLOOKUP($K731,wiz[[Lanes]:[Min FRQT Load Check Lane]],4,FALSE),"n/a")</f>
        <v>n/a</v>
      </c>
      <c r="O731" s="17" t="str">
        <f>IFERROR(VLOOKUP($K731,wiz[[Lanes]:[Min FRQT Load Check Lane]],5,FALSE),"n/a")</f>
        <v>n/a</v>
      </c>
      <c r="P731" s="17" t="str">
        <f>IFERROR(VLOOKUP($K731,wiz[[Lanes]:[Min FRQT Load Check Lane]],6,FALSE),"n/a")</f>
        <v>n/a</v>
      </c>
      <c r="Q731" s="17" t="str">
        <f>IFERROR(VLOOKUP($K731,wiz[[Lanes]:[Min FRQT Load Check Lane]],7,FALSE),"n/a")</f>
        <v>n/a</v>
      </c>
      <c r="R731" s="17" t="str">
        <f>IFERROR(VLOOKUP($K731,wiz[[Lanes]:[Min FRQT Load Check Lane]],8,FALSE),"n/a")</f>
        <v>n/a</v>
      </c>
      <c r="S731" s="17" t="str">
        <f>IFERROR(VLOOKUP($K731,wiz[[Lanes]:[Min FRQT Load Check Lane]],9,FALSE),"n/a")</f>
        <v>n/a</v>
      </c>
      <c r="T731" s="17" t="str">
        <f>IFERROR(VLOOKUP($K731,wiz[[Lanes]:[Min FRQT Load Check Lane]],10,FALSE),"n/a")</f>
        <v>n/a</v>
      </c>
      <c r="U731" s="17" t="str">
        <f>IFERROR(VLOOKUP($K731,wiz[[Lanes]:[Min FRQT Load Check Lane]],11,FALSE),"n/a")</f>
        <v>n/a</v>
      </c>
      <c r="V731" s="17" t="str">
        <f>IFERROR(VLOOKUP($K731,wiz[[Lanes]:[Min FRQT Load Check Lane]],12,FALSE),"n/a")</f>
        <v>n/a</v>
      </c>
      <c r="W731" s="17" t="str">
        <f>IFERROR(VLOOKUP($K731,wiz[[Lanes]:[Min FRQT Load Check Lane]],13,FALSE),"n/a")</f>
        <v>n/a</v>
      </c>
    </row>
    <row r="732" spans="2:23" x14ac:dyDescent="0.3">
      <c r="B732" s="13" t="s">
        <v>3807</v>
      </c>
      <c r="C732" s="13" t="s">
        <v>3808</v>
      </c>
      <c r="D732" s="13" t="s">
        <v>2564</v>
      </c>
      <c r="E732" s="13" t="s">
        <v>3809</v>
      </c>
      <c r="F732" s="13">
        <v>38326</v>
      </c>
      <c r="G732" s="13" t="s">
        <v>3713</v>
      </c>
      <c r="H732" s="13">
        <v>43055</v>
      </c>
      <c r="I732" s="13">
        <v>99704</v>
      </c>
      <c r="J732" s="13" t="str">
        <f>VLOOKUP(D732,'Matched Names'!$A$1:$C$52,3,FALSE)</f>
        <v xml:space="preserve">PCA COUNCE           |   </v>
      </c>
      <c r="K732" t="str">
        <f t="shared" si="11"/>
        <v>PCA COUNCE | 3832643055</v>
      </c>
      <c r="L732" s="17">
        <f>IFERROR(VLOOKUP($K732,wiz[[Lanes]:[Min FRQT Load Check Lane]],2,FALSE),"n/a")</f>
        <v>133</v>
      </c>
      <c r="M732" s="17">
        <f>IFERROR(VLOOKUP($K732,wiz[[Lanes]:[Min FRQT Load Check Lane]],3,FALSE),"n/a")</f>
        <v>2.0499999999999998</v>
      </c>
      <c r="N732" s="17">
        <f>IFERROR(VLOOKUP($K732,wiz[[Lanes]:[Min FRQT Load Check Lane]],4,FALSE),"n/a")</f>
        <v>0.19</v>
      </c>
      <c r="O732" s="17">
        <f>IFERROR(VLOOKUP($K732,wiz[[Lanes]:[Min FRQT Load Check Lane]],5,FALSE),"n/a")</f>
        <v>554</v>
      </c>
      <c r="P732" s="17">
        <f>IFERROR(VLOOKUP($K732,wiz[[Lanes]:[Min FRQT Load Check Lane]],6,FALSE),"n/a")</f>
        <v>1.06</v>
      </c>
      <c r="Q732" s="17">
        <f>IFERROR(VLOOKUP($K732,wiz[[Lanes]:[Min FRQT Load Check Lane]],7,FALSE),"n/a")</f>
        <v>138</v>
      </c>
      <c r="R732" s="17">
        <f>IFERROR(VLOOKUP($K732,wiz[[Lanes]:[Min FRQT Load Check Lane]],8,FALSE),"n/a")</f>
        <v>0.37</v>
      </c>
      <c r="S732" s="17">
        <f>IFERROR(VLOOKUP($K732,wiz[[Lanes]:[Min FRQT Load Check Lane]],9,FALSE),"n/a")</f>
        <v>9</v>
      </c>
      <c r="T732" s="17">
        <f>IFERROR(VLOOKUP($K732,wiz[[Lanes]:[Min FRQT Load Check Lane]],10,FALSE),"n/a")</f>
        <v>-29</v>
      </c>
      <c r="U732" s="17">
        <f>IFERROR(VLOOKUP($K732,wiz[[Lanes]:[Min FRQT Load Check Lane]],11,FALSE),"n/a")</f>
        <v>10</v>
      </c>
      <c r="V732" s="17">
        <f>IFERROR(VLOOKUP($K732,wiz[[Lanes]:[Min FRQT Load Check Lane]],12,FALSE),"n/a")</f>
        <v>46</v>
      </c>
      <c r="W732" s="17">
        <f>IFERROR(VLOOKUP($K732,wiz[[Lanes]:[Min FRQT Load Check Lane]],13,FALSE),"n/a")</f>
        <v>27</v>
      </c>
    </row>
    <row r="733" spans="2:23" x14ac:dyDescent="0.3">
      <c r="B733" s="13" t="s">
        <v>3810</v>
      </c>
      <c r="C733" s="13" t="s">
        <v>3808</v>
      </c>
      <c r="D733" s="13" t="s">
        <v>2564</v>
      </c>
      <c r="E733" s="13" t="s">
        <v>2639</v>
      </c>
      <c r="F733" s="13">
        <v>37217</v>
      </c>
      <c r="G733" s="13" t="s">
        <v>3809</v>
      </c>
      <c r="H733" s="13">
        <v>38326</v>
      </c>
      <c r="I733" s="13">
        <v>325</v>
      </c>
      <c r="J733" s="13" t="str">
        <f>VLOOKUP(D733,'Matched Names'!$A$1:$C$52,3,FALSE)</f>
        <v xml:space="preserve">PCA COUNCE           |   </v>
      </c>
      <c r="K733" t="str">
        <f t="shared" si="11"/>
        <v>PCA COUNCE | 3721738326</v>
      </c>
      <c r="L733" s="17" t="str">
        <f>IFERROR(VLOOKUP($K733,wiz[[Lanes]:[Min FRQT Load Check Lane]],2,FALSE),"n/a")</f>
        <v>n/a</v>
      </c>
      <c r="M733" s="17" t="str">
        <f>IFERROR(VLOOKUP($K733,wiz[[Lanes]:[Min FRQT Load Check Lane]],3,FALSE),"n/a")</f>
        <v>n/a</v>
      </c>
      <c r="N733" s="17" t="str">
        <f>IFERROR(VLOOKUP($K733,wiz[[Lanes]:[Min FRQT Load Check Lane]],4,FALSE),"n/a")</f>
        <v>n/a</v>
      </c>
      <c r="O733" s="17" t="str">
        <f>IFERROR(VLOOKUP($K733,wiz[[Lanes]:[Min FRQT Load Check Lane]],5,FALSE),"n/a")</f>
        <v>n/a</v>
      </c>
      <c r="P733" s="17" t="str">
        <f>IFERROR(VLOOKUP($K733,wiz[[Lanes]:[Min FRQT Load Check Lane]],6,FALSE),"n/a")</f>
        <v>n/a</v>
      </c>
      <c r="Q733" s="17" t="str">
        <f>IFERROR(VLOOKUP($K733,wiz[[Lanes]:[Min FRQT Load Check Lane]],7,FALSE),"n/a")</f>
        <v>n/a</v>
      </c>
      <c r="R733" s="17" t="str">
        <f>IFERROR(VLOOKUP($K733,wiz[[Lanes]:[Min FRQT Load Check Lane]],8,FALSE),"n/a")</f>
        <v>n/a</v>
      </c>
      <c r="S733" s="17" t="str">
        <f>IFERROR(VLOOKUP($K733,wiz[[Lanes]:[Min FRQT Load Check Lane]],9,FALSE),"n/a")</f>
        <v>n/a</v>
      </c>
      <c r="T733" s="17" t="str">
        <f>IFERROR(VLOOKUP($K733,wiz[[Lanes]:[Min FRQT Load Check Lane]],10,FALSE),"n/a")</f>
        <v>n/a</v>
      </c>
      <c r="U733" s="17" t="str">
        <f>IFERROR(VLOOKUP($K733,wiz[[Lanes]:[Min FRQT Load Check Lane]],11,FALSE),"n/a")</f>
        <v>n/a</v>
      </c>
      <c r="V733" s="17" t="str">
        <f>IFERROR(VLOOKUP($K733,wiz[[Lanes]:[Min FRQT Load Check Lane]],12,FALSE),"n/a")</f>
        <v>n/a</v>
      </c>
      <c r="W733" s="17" t="str">
        <f>IFERROR(VLOOKUP($K733,wiz[[Lanes]:[Min FRQT Load Check Lane]],13,FALSE),"n/a")</f>
        <v>n/a</v>
      </c>
    </row>
    <row r="734" spans="2:23" x14ac:dyDescent="0.3">
      <c r="B734" s="13" t="s">
        <v>3811</v>
      </c>
      <c r="C734" s="13" t="s">
        <v>3808</v>
      </c>
      <c r="D734" s="13" t="s">
        <v>3812</v>
      </c>
      <c r="E734" s="13" t="s">
        <v>3813</v>
      </c>
      <c r="F734" s="13">
        <v>22801</v>
      </c>
      <c r="G734" s="13" t="s">
        <v>3814</v>
      </c>
      <c r="H734" s="13">
        <v>14057</v>
      </c>
      <c r="I734" s="13">
        <v>1277.68</v>
      </c>
      <c r="J734" s="13" t="e">
        <f>VLOOKUP(D734,'Matched Names'!$A$1:$C$52,3,FALSE)</f>
        <v>#N/A</v>
      </c>
      <c r="K734" t="e">
        <f t="shared" si="11"/>
        <v>#N/A</v>
      </c>
      <c r="L734" s="17" t="str">
        <f>IFERROR(VLOOKUP($K734,wiz[[Lanes]:[Min FRQT Load Check Lane]],2,FALSE),"n/a")</f>
        <v>n/a</v>
      </c>
      <c r="M734" s="17" t="str">
        <f>IFERROR(VLOOKUP($K734,wiz[[Lanes]:[Min FRQT Load Check Lane]],3,FALSE),"n/a")</f>
        <v>n/a</v>
      </c>
      <c r="N734" s="17" t="str">
        <f>IFERROR(VLOOKUP($K734,wiz[[Lanes]:[Min FRQT Load Check Lane]],4,FALSE),"n/a")</f>
        <v>n/a</v>
      </c>
      <c r="O734" s="17" t="str">
        <f>IFERROR(VLOOKUP($K734,wiz[[Lanes]:[Min FRQT Load Check Lane]],5,FALSE),"n/a")</f>
        <v>n/a</v>
      </c>
      <c r="P734" s="17" t="str">
        <f>IFERROR(VLOOKUP($K734,wiz[[Lanes]:[Min FRQT Load Check Lane]],6,FALSE),"n/a")</f>
        <v>n/a</v>
      </c>
      <c r="Q734" s="17" t="str">
        <f>IFERROR(VLOOKUP($K734,wiz[[Lanes]:[Min FRQT Load Check Lane]],7,FALSE),"n/a")</f>
        <v>n/a</v>
      </c>
      <c r="R734" s="17" t="str">
        <f>IFERROR(VLOOKUP($K734,wiz[[Lanes]:[Min FRQT Load Check Lane]],8,FALSE),"n/a")</f>
        <v>n/a</v>
      </c>
      <c r="S734" s="17" t="str">
        <f>IFERROR(VLOOKUP($K734,wiz[[Lanes]:[Min FRQT Load Check Lane]],9,FALSE),"n/a")</f>
        <v>n/a</v>
      </c>
      <c r="T734" s="17" t="str">
        <f>IFERROR(VLOOKUP($K734,wiz[[Lanes]:[Min FRQT Load Check Lane]],10,FALSE),"n/a")</f>
        <v>n/a</v>
      </c>
      <c r="U734" s="17" t="str">
        <f>IFERROR(VLOOKUP($K734,wiz[[Lanes]:[Min FRQT Load Check Lane]],11,FALSE),"n/a")</f>
        <v>n/a</v>
      </c>
      <c r="V734" s="17" t="str">
        <f>IFERROR(VLOOKUP($K734,wiz[[Lanes]:[Min FRQT Load Check Lane]],12,FALSE),"n/a")</f>
        <v>n/a</v>
      </c>
      <c r="W734" s="17" t="str">
        <f>IFERROR(VLOOKUP($K734,wiz[[Lanes]:[Min FRQT Load Check Lane]],13,FALSE),"n/a")</f>
        <v>n/a</v>
      </c>
    </row>
    <row r="735" spans="2:23" x14ac:dyDescent="0.3">
      <c r="B735" s="13" t="s">
        <v>3815</v>
      </c>
      <c r="C735" s="13" t="s">
        <v>3808</v>
      </c>
      <c r="D735" s="13" t="s">
        <v>3812</v>
      </c>
      <c r="E735" s="13" t="s">
        <v>3813</v>
      </c>
      <c r="F735" s="13">
        <v>22801</v>
      </c>
      <c r="G735" s="13" t="s">
        <v>3816</v>
      </c>
      <c r="H735" s="13">
        <v>39452</v>
      </c>
      <c r="I735" s="13">
        <v>1547.14</v>
      </c>
      <c r="J735" s="13" t="e">
        <f>VLOOKUP(D735,'Matched Names'!$A$1:$C$52,3,FALSE)</f>
        <v>#N/A</v>
      </c>
      <c r="K735" t="e">
        <f t="shared" si="11"/>
        <v>#N/A</v>
      </c>
      <c r="L735" s="17" t="str">
        <f>IFERROR(VLOOKUP($K735,wiz[[Lanes]:[Min FRQT Load Check Lane]],2,FALSE),"n/a")</f>
        <v>n/a</v>
      </c>
      <c r="M735" s="17" t="str">
        <f>IFERROR(VLOOKUP($K735,wiz[[Lanes]:[Min FRQT Load Check Lane]],3,FALSE),"n/a")</f>
        <v>n/a</v>
      </c>
      <c r="N735" s="17" t="str">
        <f>IFERROR(VLOOKUP($K735,wiz[[Lanes]:[Min FRQT Load Check Lane]],4,FALSE),"n/a")</f>
        <v>n/a</v>
      </c>
      <c r="O735" s="17" t="str">
        <f>IFERROR(VLOOKUP($K735,wiz[[Lanes]:[Min FRQT Load Check Lane]],5,FALSE),"n/a")</f>
        <v>n/a</v>
      </c>
      <c r="P735" s="17" t="str">
        <f>IFERROR(VLOOKUP($K735,wiz[[Lanes]:[Min FRQT Load Check Lane]],6,FALSE),"n/a")</f>
        <v>n/a</v>
      </c>
      <c r="Q735" s="17" t="str">
        <f>IFERROR(VLOOKUP($K735,wiz[[Lanes]:[Min FRQT Load Check Lane]],7,FALSE),"n/a")</f>
        <v>n/a</v>
      </c>
      <c r="R735" s="17" t="str">
        <f>IFERROR(VLOOKUP($K735,wiz[[Lanes]:[Min FRQT Load Check Lane]],8,FALSE),"n/a")</f>
        <v>n/a</v>
      </c>
      <c r="S735" s="17" t="str">
        <f>IFERROR(VLOOKUP($K735,wiz[[Lanes]:[Min FRQT Load Check Lane]],9,FALSE),"n/a")</f>
        <v>n/a</v>
      </c>
      <c r="T735" s="17" t="str">
        <f>IFERROR(VLOOKUP($K735,wiz[[Lanes]:[Min FRQT Load Check Lane]],10,FALSE),"n/a")</f>
        <v>n/a</v>
      </c>
      <c r="U735" s="17" t="str">
        <f>IFERROR(VLOOKUP($K735,wiz[[Lanes]:[Min FRQT Load Check Lane]],11,FALSE),"n/a")</f>
        <v>n/a</v>
      </c>
      <c r="V735" s="17" t="str">
        <f>IFERROR(VLOOKUP($K735,wiz[[Lanes]:[Min FRQT Load Check Lane]],12,FALSE),"n/a")</f>
        <v>n/a</v>
      </c>
      <c r="W735" s="17" t="str">
        <f>IFERROR(VLOOKUP($K735,wiz[[Lanes]:[Min FRQT Load Check Lane]],13,FALSE),"n/a")</f>
        <v>n/a</v>
      </c>
    </row>
    <row r="736" spans="2:23" x14ac:dyDescent="0.3">
      <c r="B736" s="13" t="s">
        <v>3817</v>
      </c>
      <c r="C736" s="13" t="s">
        <v>3808</v>
      </c>
      <c r="D736" s="13" t="s">
        <v>3818</v>
      </c>
      <c r="E736" s="13" t="s">
        <v>3334</v>
      </c>
      <c r="F736" s="13">
        <v>32218</v>
      </c>
      <c r="G736" s="13" t="s">
        <v>3083</v>
      </c>
      <c r="H736" s="13">
        <v>30642</v>
      </c>
      <c r="I736" s="13">
        <v>9000</v>
      </c>
      <c r="J736" s="13" t="e">
        <f>VLOOKUP(D736,'Matched Names'!$A$1:$C$52,3,FALSE)</f>
        <v>#N/A</v>
      </c>
      <c r="K736" t="e">
        <f t="shared" si="11"/>
        <v>#N/A</v>
      </c>
      <c r="L736" s="17" t="str">
        <f>IFERROR(VLOOKUP($K736,wiz[[Lanes]:[Min FRQT Load Check Lane]],2,FALSE),"n/a")</f>
        <v>n/a</v>
      </c>
      <c r="M736" s="17" t="str">
        <f>IFERROR(VLOOKUP($K736,wiz[[Lanes]:[Min FRQT Load Check Lane]],3,FALSE),"n/a")</f>
        <v>n/a</v>
      </c>
      <c r="N736" s="17" t="str">
        <f>IFERROR(VLOOKUP($K736,wiz[[Lanes]:[Min FRQT Load Check Lane]],4,FALSE),"n/a")</f>
        <v>n/a</v>
      </c>
      <c r="O736" s="17" t="str">
        <f>IFERROR(VLOOKUP($K736,wiz[[Lanes]:[Min FRQT Load Check Lane]],5,FALSE),"n/a")</f>
        <v>n/a</v>
      </c>
      <c r="P736" s="17" t="str">
        <f>IFERROR(VLOOKUP($K736,wiz[[Lanes]:[Min FRQT Load Check Lane]],6,FALSE),"n/a")</f>
        <v>n/a</v>
      </c>
      <c r="Q736" s="17" t="str">
        <f>IFERROR(VLOOKUP($K736,wiz[[Lanes]:[Min FRQT Load Check Lane]],7,FALSE),"n/a")</f>
        <v>n/a</v>
      </c>
      <c r="R736" s="17" t="str">
        <f>IFERROR(VLOOKUP($K736,wiz[[Lanes]:[Min FRQT Load Check Lane]],8,FALSE),"n/a")</f>
        <v>n/a</v>
      </c>
      <c r="S736" s="17" t="str">
        <f>IFERROR(VLOOKUP($K736,wiz[[Lanes]:[Min FRQT Load Check Lane]],9,FALSE),"n/a")</f>
        <v>n/a</v>
      </c>
      <c r="T736" s="17" t="str">
        <f>IFERROR(VLOOKUP($K736,wiz[[Lanes]:[Min FRQT Load Check Lane]],10,FALSE),"n/a")</f>
        <v>n/a</v>
      </c>
      <c r="U736" s="17" t="str">
        <f>IFERROR(VLOOKUP($K736,wiz[[Lanes]:[Min FRQT Load Check Lane]],11,FALSE),"n/a")</f>
        <v>n/a</v>
      </c>
      <c r="V736" s="17" t="str">
        <f>IFERROR(VLOOKUP($K736,wiz[[Lanes]:[Min FRQT Load Check Lane]],12,FALSE),"n/a")</f>
        <v>n/a</v>
      </c>
      <c r="W736" s="17" t="str">
        <f>IFERROR(VLOOKUP($K736,wiz[[Lanes]:[Min FRQT Load Check Lane]],13,FALSE),"n/a")</f>
        <v>n/a</v>
      </c>
    </row>
    <row r="737" spans="2:23" x14ac:dyDescent="0.3">
      <c r="B737" s="13" t="s">
        <v>3819</v>
      </c>
      <c r="C737" s="13" t="s">
        <v>2566</v>
      </c>
      <c r="D737" s="13" t="s">
        <v>2566</v>
      </c>
      <c r="E737" s="13" t="s">
        <v>3820</v>
      </c>
      <c r="F737" s="13">
        <v>45601</v>
      </c>
      <c r="G737" s="13" t="s">
        <v>2732</v>
      </c>
      <c r="H737" s="13">
        <v>76011</v>
      </c>
      <c r="I737" s="13">
        <v>1797.25</v>
      </c>
      <c r="J737" s="13" t="str">
        <f>VLOOKUP(D737,'Matched Names'!$A$1:$C$52,3,FALSE)</f>
        <v xml:space="preserve">PIXELLE              |   </v>
      </c>
      <c r="K737" t="str">
        <f t="shared" si="11"/>
        <v>PIXELLE | 4560176011</v>
      </c>
      <c r="L737" s="17" t="str">
        <f>IFERROR(VLOOKUP($K737,wiz[[Lanes]:[Min FRQT Load Check Lane]],2,FALSE),"n/a")</f>
        <v>n/a</v>
      </c>
      <c r="M737" s="17" t="str">
        <f>IFERROR(VLOOKUP($K737,wiz[[Lanes]:[Min FRQT Load Check Lane]],3,FALSE),"n/a")</f>
        <v>n/a</v>
      </c>
      <c r="N737" s="17" t="str">
        <f>IFERROR(VLOOKUP($K737,wiz[[Lanes]:[Min FRQT Load Check Lane]],4,FALSE),"n/a")</f>
        <v>n/a</v>
      </c>
      <c r="O737" s="17" t="str">
        <f>IFERROR(VLOOKUP($K737,wiz[[Lanes]:[Min FRQT Load Check Lane]],5,FALSE),"n/a")</f>
        <v>n/a</v>
      </c>
      <c r="P737" s="17" t="str">
        <f>IFERROR(VLOOKUP($K737,wiz[[Lanes]:[Min FRQT Load Check Lane]],6,FALSE),"n/a")</f>
        <v>n/a</v>
      </c>
      <c r="Q737" s="17" t="str">
        <f>IFERROR(VLOOKUP($K737,wiz[[Lanes]:[Min FRQT Load Check Lane]],7,FALSE),"n/a")</f>
        <v>n/a</v>
      </c>
      <c r="R737" s="17" t="str">
        <f>IFERROR(VLOOKUP($K737,wiz[[Lanes]:[Min FRQT Load Check Lane]],8,FALSE),"n/a")</f>
        <v>n/a</v>
      </c>
      <c r="S737" s="17" t="str">
        <f>IFERROR(VLOOKUP($K737,wiz[[Lanes]:[Min FRQT Load Check Lane]],9,FALSE),"n/a")</f>
        <v>n/a</v>
      </c>
      <c r="T737" s="17" t="str">
        <f>IFERROR(VLOOKUP($K737,wiz[[Lanes]:[Min FRQT Load Check Lane]],10,FALSE),"n/a")</f>
        <v>n/a</v>
      </c>
      <c r="U737" s="17" t="str">
        <f>IFERROR(VLOOKUP($K737,wiz[[Lanes]:[Min FRQT Load Check Lane]],11,FALSE),"n/a")</f>
        <v>n/a</v>
      </c>
      <c r="V737" s="17" t="str">
        <f>IFERROR(VLOOKUP($K737,wiz[[Lanes]:[Min FRQT Load Check Lane]],12,FALSE),"n/a")</f>
        <v>n/a</v>
      </c>
      <c r="W737" s="17" t="str">
        <f>IFERROR(VLOOKUP($K737,wiz[[Lanes]:[Min FRQT Load Check Lane]],13,FALSE),"n/a")</f>
        <v>n/a</v>
      </c>
    </row>
    <row r="738" spans="2:23" x14ac:dyDescent="0.3">
      <c r="B738" s="13" t="s">
        <v>3819</v>
      </c>
      <c r="C738" s="13" t="s">
        <v>2566</v>
      </c>
      <c r="D738" s="13" t="s">
        <v>2566</v>
      </c>
      <c r="E738" s="13" t="s">
        <v>3820</v>
      </c>
      <c r="F738" s="13">
        <v>45601</v>
      </c>
      <c r="G738" s="13" t="s">
        <v>2732</v>
      </c>
      <c r="H738" s="13">
        <v>76015</v>
      </c>
      <c r="I738" s="13">
        <v>1797.25</v>
      </c>
      <c r="J738" s="13" t="str">
        <f>VLOOKUP(D738,'Matched Names'!$A$1:$C$52,3,FALSE)</f>
        <v xml:space="preserve">PIXELLE              |   </v>
      </c>
      <c r="K738" t="str">
        <f t="shared" si="11"/>
        <v>PIXELLE | 4560176015</v>
      </c>
      <c r="L738" s="17" t="str">
        <f>IFERROR(VLOOKUP($K738,wiz[[Lanes]:[Min FRQT Load Check Lane]],2,FALSE),"n/a")</f>
        <v>n/a</v>
      </c>
      <c r="M738" s="17" t="str">
        <f>IFERROR(VLOOKUP($K738,wiz[[Lanes]:[Min FRQT Load Check Lane]],3,FALSE),"n/a")</f>
        <v>n/a</v>
      </c>
      <c r="N738" s="17" t="str">
        <f>IFERROR(VLOOKUP($K738,wiz[[Lanes]:[Min FRQT Load Check Lane]],4,FALSE),"n/a")</f>
        <v>n/a</v>
      </c>
      <c r="O738" s="17" t="str">
        <f>IFERROR(VLOOKUP($K738,wiz[[Lanes]:[Min FRQT Load Check Lane]],5,FALSE),"n/a")</f>
        <v>n/a</v>
      </c>
      <c r="P738" s="17" t="str">
        <f>IFERROR(VLOOKUP($K738,wiz[[Lanes]:[Min FRQT Load Check Lane]],6,FALSE),"n/a")</f>
        <v>n/a</v>
      </c>
      <c r="Q738" s="17" t="str">
        <f>IFERROR(VLOOKUP($K738,wiz[[Lanes]:[Min FRQT Load Check Lane]],7,FALSE),"n/a")</f>
        <v>n/a</v>
      </c>
      <c r="R738" s="17" t="str">
        <f>IFERROR(VLOOKUP($K738,wiz[[Lanes]:[Min FRQT Load Check Lane]],8,FALSE),"n/a")</f>
        <v>n/a</v>
      </c>
      <c r="S738" s="17" t="str">
        <f>IFERROR(VLOOKUP($K738,wiz[[Lanes]:[Min FRQT Load Check Lane]],9,FALSE),"n/a")</f>
        <v>n/a</v>
      </c>
      <c r="T738" s="17" t="str">
        <f>IFERROR(VLOOKUP($K738,wiz[[Lanes]:[Min FRQT Load Check Lane]],10,FALSE),"n/a")</f>
        <v>n/a</v>
      </c>
      <c r="U738" s="17" t="str">
        <f>IFERROR(VLOOKUP($K738,wiz[[Lanes]:[Min FRQT Load Check Lane]],11,FALSE),"n/a")</f>
        <v>n/a</v>
      </c>
      <c r="V738" s="17" t="str">
        <f>IFERROR(VLOOKUP($K738,wiz[[Lanes]:[Min FRQT Load Check Lane]],12,FALSE),"n/a")</f>
        <v>n/a</v>
      </c>
      <c r="W738" s="17" t="str">
        <f>IFERROR(VLOOKUP($K738,wiz[[Lanes]:[Min FRQT Load Check Lane]],13,FALSE),"n/a")</f>
        <v>n/a</v>
      </c>
    </row>
    <row r="739" spans="2:23" x14ac:dyDescent="0.3">
      <c r="B739" s="13" t="s">
        <v>3821</v>
      </c>
      <c r="C739" s="13" t="s">
        <v>2566</v>
      </c>
      <c r="D739" s="13" t="s">
        <v>2566</v>
      </c>
      <c r="E739" s="13" t="s">
        <v>3820</v>
      </c>
      <c r="F739" s="13">
        <v>45601</v>
      </c>
      <c r="G739" s="13" t="s">
        <v>3012</v>
      </c>
      <c r="H739" s="13">
        <v>37416</v>
      </c>
      <c r="I739" s="13">
        <v>2297.1</v>
      </c>
      <c r="J739" s="13" t="str">
        <f>VLOOKUP(D739,'Matched Names'!$A$1:$C$52,3,FALSE)</f>
        <v xml:space="preserve">PIXELLE              |   </v>
      </c>
      <c r="K739" t="str">
        <f t="shared" si="11"/>
        <v>PIXELLE | 4560137416</v>
      </c>
      <c r="L739" s="17" t="str">
        <f>IFERROR(VLOOKUP($K739,wiz[[Lanes]:[Min FRQT Load Check Lane]],2,FALSE),"n/a")</f>
        <v>n/a</v>
      </c>
      <c r="M739" s="17" t="str">
        <f>IFERROR(VLOOKUP($K739,wiz[[Lanes]:[Min FRQT Load Check Lane]],3,FALSE),"n/a")</f>
        <v>n/a</v>
      </c>
      <c r="N739" s="17" t="str">
        <f>IFERROR(VLOOKUP($K739,wiz[[Lanes]:[Min FRQT Load Check Lane]],4,FALSE),"n/a")</f>
        <v>n/a</v>
      </c>
      <c r="O739" s="17" t="str">
        <f>IFERROR(VLOOKUP($K739,wiz[[Lanes]:[Min FRQT Load Check Lane]],5,FALSE),"n/a")</f>
        <v>n/a</v>
      </c>
      <c r="P739" s="17" t="str">
        <f>IFERROR(VLOOKUP($K739,wiz[[Lanes]:[Min FRQT Load Check Lane]],6,FALSE),"n/a")</f>
        <v>n/a</v>
      </c>
      <c r="Q739" s="17" t="str">
        <f>IFERROR(VLOOKUP($K739,wiz[[Lanes]:[Min FRQT Load Check Lane]],7,FALSE),"n/a")</f>
        <v>n/a</v>
      </c>
      <c r="R739" s="17" t="str">
        <f>IFERROR(VLOOKUP($K739,wiz[[Lanes]:[Min FRQT Load Check Lane]],8,FALSE),"n/a")</f>
        <v>n/a</v>
      </c>
      <c r="S739" s="17" t="str">
        <f>IFERROR(VLOOKUP($K739,wiz[[Lanes]:[Min FRQT Load Check Lane]],9,FALSE),"n/a")</f>
        <v>n/a</v>
      </c>
      <c r="T739" s="17" t="str">
        <f>IFERROR(VLOOKUP($K739,wiz[[Lanes]:[Min FRQT Load Check Lane]],10,FALSE),"n/a")</f>
        <v>n/a</v>
      </c>
      <c r="U739" s="17" t="str">
        <f>IFERROR(VLOOKUP($K739,wiz[[Lanes]:[Min FRQT Load Check Lane]],11,FALSE),"n/a")</f>
        <v>n/a</v>
      </c>
      <c r="V739" s="17" t="str">
        <f>IFERROR(VLOOKUP($K739,wiz[[Lanes]:[Min FRQT Load Check Lane]],12,FALSE),"n/a")</f>
        <v>n/a</v>
      </c>
      <c r="W739" s="17" t="str">
        <f>IFERROR(VLOOKUP($K739,wiz[[Lanes]:[Min FRQT Load Check Lane]],13,FALSE),"n/a")</f>
        <v>n/a</v>
      </c>
    </row>
    <row r="740" spans="2:23" x14ac:dyDescent="0.3">
      <c r="B740" s="13" t="s">
        <v>3822</v>
      </c>
      <c r="C740" s="13" t="s">
        <v>2566</v>
      </c>
      <c r="D740" s="13" t="s">
        <v>2566</v>
      </c>
      <c r="E740" s="13" t="s">
        <v>3820</v>
      </c>
      <c r="F740" s="13">
        <v>45601</v>
      </c>
      <c r="G740" s="13" t="s">
        <v>3823</v>
      </c>
      <c r="H740" s="13">
        <v>30528</v>
      </c>
      <c r="I740" s="13">
        <v>2820</v>
      </c>
      <c r="J740" s="13" t="str">
        <f>VLOOKUP(D740,'Matched Names'!$A$1:$C$52,3,FALSE)</f>
        <v xml:space="preserve">PIXELLE              |   </v>
      </c>
      <c r="K740" t="str">
        <f t="shared" si="11"/>
        <v>PIXELLE | 4560130528</v>
      </c>
      <c r="L740" s="17">
        <f>IFERROR(VLOOKUP($K740,wiz[[Lanes]:[Min FRQT Load Check Lane]],2,FALSE),"n/a")</f>
        <v>3</v>
      </c>
      <c r="M740" s="17">
        <f>IFERROR(VLOOKUP($K740,wiz[[Lanes]:[Min FRQT Load Check Lane]],3,FALSE),"n/a")</f>
        <v>2</v>
      </c>
      <c r="N740" s="17">
        <f>IFERROR(VLOOKUP($K740,wiz[[Lanes]:[Min FRQT Load Check Lane]],4,FALSE),"n/a")</f>
        <v>0.19</v>
      </c>
      <c r="O740" s="17">
        <f>IFERROR(VLOOKUP($K740,wiz[[Lanes]:[Min FRQT Load Check Lane]],5,FALSE),"n/a")</f>
        <v>470</v>
      </c>
      <c r="P740" s="17">
        <f>IFERROR(VLOOKUP($K740,wiz[[Lanes]:[Min FRQT Load Check Lane]],6,FALSE),"n/a")</f>
        <v>1.2</v>
      </c>
      <c r="Q740" s="17">
        <f>IFERROR(VLOOKUP($K740,wiz[[Lanes]:[Min FRQT Load Check Lane]],7,FALSE),"n/a")</f>
        <v>80</v>
      </c>
      <c r="R740" s="17">
        <f>IFERROR(VLOOKUP($K740,wiz[[Lanes]:[Min FRQT Load Check Lane]],8,FALSE),"n/a")</f>
        <v>0.3</v>
      </c>
      <c r="S740" s="17">
        <f>IFERROR(VLOOKUP($K740,wiz[[Lanes]:[Min FRQT Load Check Lane]],9,FALSE),"n/a")</f>
        <v>7</v>
      </c>
      <c r="T740" s="17">
        <f>IFERROR(VLOOKUP($K740,wiz[[Lanes]:[Min FRQT Load Check Lane]],10,FALSE),"n/a")</f>
        <v>-58</v>
      </c>
      <c r="U740" s="17">
        <f>IFERROR(VLOOKUP($K740,wiz[[Lanes]:[Min FRQT Load Check Lane]],11,FALSE),"n/a")</f>
        <v>-55</v>
      </c>
      <c r="V740" s="17">
        <f>IFERROR(VLOOKUP($K740,wiz[[Lanes]:[Min FRQT Load Check Lane]],12,FALSE),"n/a")</f>
        <v>37</v>
      </c>
      <c r="W740" s="17">
        <f>IFERROR(VLOOKUP($K740,wiz[[Lanes]:[Min FRQT Load Check Lane]],13,FALSE),"n/a")</f>
        <v>-76</v>
      </c>
    </row>
    <row r="741" spans="2:23" x14ac:dyDescent="0.3">
      <c r="B741" s="13" t="s">
        <v>3824</v>
      </c>
      <c r="C741" s="13" t="s">
        <v>2566</v>
      </c>
      <c r="D741" s="13" t="s">
        <v>2566</v>
      </c>
      <c r="E741" s="13" t="s">
        <v>3820</v>
      </c>
      <c r="F741" s="13">
        <v>45601</v>
      </c>
      <c r="G741" s="13" t="s">
        <v>3825</v>
      </c>
      <c r="H741" s="13">
        <v>30337</v>
      </c>
      <c r="I741" s="13">
        <v>27648</v>
      </c>
      <c r="J741" s="13" t="str">
        <f>VLOOKUP(D741,'Matched Names'!$A$1:$C$52,3,FALSE)</f>
        <v xml:space="preserve">PIXELLE              |   </v>
      </c>
      <c r="K741" t="str">
        <f t="shared" si="11"/>
        <v>PIXELLE | 4560130337</v>
      </c>
      <c r="L741" s="17" t="str">
        <f>IFERROR(VLOOKUP($K741,wiz[[Lanes]:[Min FRQT Load Check Lane]],2,FALSE),"n/a")</f>
        <v>n/a</v>
      </c>
      <c r="M741" s="17" t="str">
        <f>IFERROR(VLOOKUP($K741,wiz[[Lanes]:[Min FRQT Load Check Lane]],3,FALSE),"n/a")</f>
        <v>n/a</v>
      </c>
      <c r="N741" s="17" t="str">
        <f>IFERROR(VLOOKUP($K741,wiz[[Lanes]:[Min FRQT Load Check Lane]],4,FALSE),"n/a")</f>
        <v>n/a</v>
      </c>
      <c r="O741" s="17" t="str">
        <f>IFERROR(VLOOKUP($K741,wiz[[Lanes]:[Min FRQT Load Check Lane]],5,FALSE),"n/a")</f>
        <v>n/a</v>
      </c>
      <c r="P741" s="17" t="str">
        <f>IFERROR(VLOOKUP($K741,wiz[[Lanes]:[Min FRQT Load Check Lane]],6,FALSE),"n/a")</f>
        <v>n/a</v>
      </c>
      <c r="Q741" s="17" t="str">
        <f>IFERROR(VLOOKUP($K741,wiz[[Lanes]:[Min FRQT Load Check Lane]],7,FALSE),"n/a")</f>
        <v>n/a</v>
      </c>
      <c r="R741" s="17" t="str">
        <f>IFERROR(VLOOKUP($K741,wiz[[Lanes]:[Min FRQT Load Check Lane]],8,FALSE),"n/a")</f>
        <v>n/a</v>
      </c>
      <c r="S741" s="17" t="str">
        <f>IFERROR(VLOOKUP($K741,wiz[[Lanes]:[Min FRQT Load Check Lane]],9,FALSE),"n/a")</f>
        <v>n/a</v>
      </c>
      <c r="T741" s="17" t="str">
        <f>IFERROR(VLOOKUP($K741,wiz[[Lanes]:[Min FRQT Load Check Lane]],10,FALSE),"n/a")</f>
        <v>n/a</v>
      </c>
      <c r="U741" s="17" t="str">
        <f>IFERROR(VLOOKUP($K741,wiz[[Lanes]:[Min FRQT Load Check Lane]],11,FALSE),"n/a")</f>
        <v>n/a</v>
      </c>
      <c r="V741" s="17" t="str">
        <f>IFERROR(VLOOKUP($K741,wiz[[Lanes]:[Min FRQT Load Check Lane]],12,FALSE),"n/a")</f>
        <v>n/a</v>
      </c>
      <c r="W741" s="17" t="str">
        <f>IFERROR(VLOOKUP($K741,wiz[[Lanes]:[Min FRQT Load Check Lane]],13,FALSE),"n/a")</f>
        <v>n/a</v>
      </c>
    </row>
    <row r="742" spans="2:23" x14ac:dyDescent="0.3">
      <c r="B742" s="13" t="s">
        <v>3826</v>
      </c>
      <c r="C742" s="13" t="s">
        <v>2566</v>
      </c>
      <c r="D742" s="13" t="s">
        <v>2566</v>
      </c>
      <c r="E742" s="13" t="s">
        <v>3820</v>
      </c>
      <c r="F742" s="13">
        <v>45601</v>
      </c>
      <c r="G742" s="13" t="s">
        <v>3827</v>
      </c>
      <c r="H742" s="13">
        <v>75119</v>
      </c>
      <c r="I742" s="13">
        <v>1795.5</v>
      </c>
      <c r="J742" s="13" t="str">
        <f>VLOOKUP(D742,'Matched Names'!$A$1:$C$52,3,FALSE)</f>
        <v xml:space="preserve">PIXELLE              |   </v>
      </c>
      <c r="K742" t="str">
        <f t="shared" si="11"/>
        <v>PIXELLE | 4560175119</v>
      </c>
      <c r="L742" s="17">
        <f>IFERROR(VLOOKUP($K742,wiz[[Lanes]:[Min FRQT Load Check Lane]],2,FALSE),"n/a")</f>
        <v>1</v>
      </c>
      <c r="M742" s="17">
        <f>IFERROR(VLOOKUP($K742,wiz[[Lanes]:[Min FRQT Load Check Lane]],3,FALSE),"n/a")</f>
        <v>1.66</v>
      </c>
      <c r="N742" s="17">
        <f>IFERROR(VLOOKUP($K742,wiz[[Lanes]:[Min FRQT Load Check Lane]],4,FALSE),"n/a")</f>
        <v>0.2</v>
      </c>
      <c r="O742" s="17">
        <f>IFERROR(VLOOKUP($K742,wiz[[Lanes]:[Min FRQT Load Check Lane]],5,FALSE),"n/a")</f>
        <v>1079</v>
      </c>
      <c r="P742" s="17">
        <f>IFERROR(VLOOKUP($K742,wiz[[Lanes]:[Min FRQT Load Check Lane]],6,FALSE),"n/a")</f>
        <v>1.95</v>
      </c>
      <c r="Q742" s="17">
        <f>IFERROR(VLOOKUP($K742,wiz[[Lanes]:[Min FRQT Load Check Lane]],7,FALSE),"n/a")</f>
        <v>183</v>
      </c>
      <c r="R742" s="17">
        <f>IFERROR(VLOOKUP($K742,wiz[[Lanes]:[Min FRQT Load Check Lane]],8,FALSE),"n/a")</f>
        <v>0.4</v>
      </c>
      <c r="S742" s="17">
        <f>IFERROR(VLOOKUP($K742,wiz[[Lanes]:[Min FRQT Load Check Lane]],9,FALSE),"n/a")</f>
        <v>-24</v>
      </c>
      <c r="T742" s="17">
        <f>IFERROR(VLOOKUP($K742,wiz[[Lanes]:[Min FRQT Load Check Lane]],10,FALSE),"n/a")</f>
        <v>-58</v>
      </c>
      <c r="U742" s="17">
        <f>IFERROR(VLOOKUP($K742,wiz[[Lanes]:[Min FRQT Load Check Lane]],11,FALSE),"n/a")</f>
        <v>-5</v>
      </c>
      <c r="V742" s="17">
        <f>IFERROR(VLOOKUP($K742,wiz[[Lanes]:[Min FRQT Load Check Lane]],12,FALSE),"n/a")</f>
        <v>-142</v>
      </c>
      <c r="W742" s="17">
        <f>IFERROR(VLOOKUP($K742,wiz[[Lanes]:[Min FRQT Load Check Lane]],13,FALSE),"n/a")</f>
        <v>-205</v>
      </c>
    </row>
    <row r="743" spans="2:23" x14ac:dyDescent="0.3">
      <c r="B743" s="13" t="s">
        <v>3828</v>
      </c>
      <c r="C743" s="13" t="s">
        <v>2566</v>
      </c>
      <c r="D743" s="13" t="s">
        <v>2566</v>
      </c>
      <c r="E743" s="13" t="s">
        <v>3820</v>
      </c>
      <c r="F743" s="13">
        <v>45601</v>
      </c>
      <c r="G743" s="13" t="s">
        <v>3829</v>
      </c>
      <c r="H743" s="13">
        <v>75234</v>
      </c>
      <c r="I743" s="13">
        <v>12446</v>
      </c>
      <c r="J743" s="13" t="str">
        <f>VLOOKUP(D743,'Matched Names'!$A$1:$C$52,3,FALSE)</f>
        <v xml:space="preserve">PIXELLE              |   </v>
      </c>
      <c r="K743" t="str">
        <f t="shared" si="11"/>
        <v>PIXELLE | 4560175234</v>
      </c>
      <c r="L743" s="17" t="str">
        <f>IFERROR(VLOOKUP($K743,wiz[[Lanes]:[Min FRQT Load Check Lane]],2,FALSE),"n/a")</f>
        <v>n/a</v>
      </c>
      <c r="M743" s="17" t="str">
        <f>IFERROR(VLOOKUP($K743,wiz[[Lanes]:[Min FRQT Load Check Lane]],3,FALSE),"n/a")</f>
        <v>n/a</v>
      </c>
      <c r="N743" s="17" t="str">
        <f>IFERROR(VLOOKUP($K743,wiz[[Lanes]:[Min FRQT Load Check Lane]],4,FALSE),"n/a")</f>
        <v>n/a</v>
      </c>
      <c r="O743" s="17" t="str">
        <f>IFERROR(VLOOKUP($K743,wiz[[Lanes]:[Min FRQT Load Check Lane]],5,FALSE),"n/a")</f>
        <v>n/a</v>
      </c>
      <c r="P743" s="17" t="str">
        <f>IFERROR(VLOOKUP($K743,wiz[[Lanes]:[Min FRQT Load Check Lane]],6,FALSE),"n/a")</f>
        <v>n/a</v>
      </c>
      <c r="Q743" s="17" t="str">
        <f>IFERROR(VLOOKUP($K743,wiz[[Lanes]:[Min FRQT Load Check Lane]],7,FALSE),"n/a")</f>
        <v>n/a</v>
      </c>
      <c r="R743" s="17" t="str">
        <f>IFERROR(VLOOKUP($K743,wiz[[Lanes]:[Min FRQT Load Check Lane]],8,FALSE),"n/a")</f>
        <v>n/a</v>
      </c>
      <c r="S743" s="17" t="str">
        <f>IFERROR(VLOOKUP($K743,wiz[[Lanes]:[Min FRQT Load Check Lane]],9,FALSE),"n/a")</f>
        <v>n/a</v>
      </c>
      <c r="T743" s="17" t="str">
        <f>IFERROR(VLOOKUP($K743,wiz[[Lanes]:[Min FRQT Load Check Lane]],10,FALSE),"n/a")</f>
        <v>n/a</v>
      </c>
      <c r="U743" s="17" t="str">
        <f>IFERROR(VLOOKUP($K743,wiz[[Lanes]:[Min FRQT Load Check Lane]],11,FALSE),"n/a")</f>
        <v>n/a</v>
      </c>
      <c r="V743" s="17" t="str">
        <f>IFERROR(VLOOKUP($K743,wiz[[Lanes]:[Min FRQT Load Check Lane]],12,FALSE),"n/a")</f>
        <v>n/a</v>
      </c>
      <c r="W743" s="17" t="str">
        <f>IFERROR(VLOOKUP($K743,wiz[[Lanes]:[Min FRQT Load Check Lane]],13,FALSE),"n/a")</f>
        <v>n/a</v>
      </c>
    </row>
    <row r="744" spans="2:23" x14ac:dyDescent="0.3">
      <c r="B744" s="13" t="s">
        <v>3830</v>
      </c>
      <c r="C744" s="13" t="s">
        <v>2566</v>
      </c>
      <c r="D744" s="13" t="s">
        <v>2566</v>
      </c>
      <c r="E744" s="13" t="s">
        <v>3820</v>
      </c>
      <c r="F744" s="13">
        <v>45601</v>
      </c>
      <c r="G744" s="13" t="s">
        <v>3831</v>
      </c>
      <c r="H744" s="13">
        <v>75042</v>
      </c>
      <c r="I744" s="13">
        <v>1792.8</v>
      </c>
      <c r="J744" s="13" t="str">
        <f>VLOOKUP(D744,'Matched Names'!$A$1:$C$52,3,FALSE)</f>
        <v xml:space="preserve">PIXELLE              |   </v>
      </c>
      <c r="K744" t="str">
        <f t="shared" si="11"/>
        <v>PIXELLE | 4560175042</v>
      </c>
      <c r="L744" s="17" t="str">
        <f>IFERROR(VLOOKUP($K744,wiz[[Lanes]:[Min FRQT Load Check Lane]],2,FALSE),"n/a")</f>
        <v>n/a</v>
      </c>
      <c r="M744" s="17" t="str">
        <f>IFERROR(VLOOKUP($K744,wiz[[Lanes]:[Min FRQT Load Check Lane]],3,FALSE),"n/a")</f>
        <v>n/a</v>
      </c>
      <c r="N744" s="17" t="str">
        <f>IFERROR(VLOOKUP($K744,wiz[[Lanes]:[Min FRQT Load Check Lane]],4,FALSE),"n/a")</f>
        <v>n/a</v>
      </c>
      <c r="O744" s="17" t="str">
        <f>IFERROR(VLOOKUP($K744,wiz[[Lanes]:[Min FRQT Load Check Lane]],5,FALSE),"n/a")</f>
        <v>n/a</v>
      </c>
      <c r="P744" s="17" t="str">
        <f>IFERROR(VLOOKUP($K744,wiz[[Lanes]:[Min FRQT Load Check Lane]],6,FALSE),"n/a")</f>
        <v>n/a</v>
      </c>
      <c r="Q744" s="17" t="str">
        <f>IFERROR(VLOOKUP($K744,wiz[[Lanes]:[Min FRQT Load Check Lane]],7,FALSE),"n/a")</f>
        <v>n/a</v>
      </c>
      <c r="R744" s="17" t="str">
        <f>IFERROR(VLOOKUP($K744,wiz[[Lanes]:[Min FRQT Load Check Lane]],8,FALSE),"n/a")</f>
        <v>n/a</v>
      </c>
      <c r="S744" s="17" t="str">
        <f>IFERROR(VLOOKUP($K744,wiz[[Lanes]:[Min FRQT Load Check Lane]],9,FALSE),"n/a")</f>
        <v>n/a</v>
      </c>
      <c r="T744" s="17" t="str">
        <f>IFERROR(VLOOKUP($K744,wiz[[Lanes]:[Min FRQT Load Check Lane]],10,FALSE),"n/a")</f>
        <v>n/a</v>
      </c>
      <c r="U744" s="17" t="str">
        <f>IFERROR(VLOOKUP($K744,wiz[[Lanes]:[Min FRQT Load Check Lane]],11,FALSE),"n/a")</f>
        <v>n/a</v>
      </c>
      <c r="V744" s="17" t="str">
        <f>IFERROR(VLOOKUP($K744,wiz[[Lanes]:[Min FRQT Load Check Lane]],12,FALSE),"n/a")</f>
        <v>n/a</v>
      </c>
      <c r="W744" s="17" t="str">
        <f>IFERROR(VLOOKUP($K744,wiz[[Lanes]:[Min FRQT Load Check Lane]],13,FALSE),"n/a")</f>
        <v>n/a</v>
      </c>
    </row>
    <row r="745" spans="2:23" x14ac:dyDescent="0.3">
      <c r="B745" s="13" t="s">
        <v>3832</v>
      </c>
      <c r="C745" s="13" t="s">
        <v>2566</v>
      </c>
      <c r="D745" s="13" t="s">
        <v>2566</v>
      </c>
      <c r="E745" s="13" t="s">
        <v>3820</v>
      </c>
      <c r="F745" s="13">
        <v>45601</v>
      </c>
      <c r="G745" s="13" t="s">
        <v>3833</v>
      </c>
      <c r="H745" s="13">
        <v>76051</v>
      </c>
      <c r="I745" s="13">
        <v>23296</v>
      </c>
      <c r="J745" s="13" t="str">
        <f>VLOOKUP(D745,'Matched Names'!$A$1:$C$52,3,FALSE)</f>
        <v xml:space="preserve">PIXELLE              |   </v>
      </c>
      <c r="K745" t="str">
        <f t="shared" si="11"/>
        <v>PIXELLE | 4560176051</v>
      </c>
      <c r="L745" s="17">
        <f>IFERROR(VLOOKUP($K745,wiz[[Lanes]:[Min FRQT Load Check Lane]],2,FALSE),"n/a")</f>
        <v>15</v>
      </c>
      <c r="M745" s="17">
        <f>IFERROR(VLOOKUP($K745,wiz[[Lanes]:[Min FRQT Load Check Lane]],3,FALSE),"n/a")</f>
        <v>1.75</v>
      </c>
      <c r="N745" s="17">
        <f>IFERROR(VLOOKUP($K745,wiz[[Lanes]:[Min FRQT Load Check Lane]],4,FALSE),"n/a")</f>
        <v>0.2</v>
      </c>
      <c r="O745" s="17">
        <f>IFERROR(VLOOKUP($K745,wiz[[Lanes]:[Min FRQT Load Check Lane]],5,FALSE),"n/a")</f>
        <v>1024</v>
      </c>
      <c r="P745" s="17">
        <f>IFERROR(VLOOKUP($K745,wiz[[Lanes]:[Min FRQT Load Check Lane]],6,FALSE),"n/a")</f>
        <v>2.09</v>
      </c>
      <c r="Q745" s="17">
        <f>IFERROR(VLOOKUP($K745,wiz[[Lanes]:[Min FRQT Load Check Lane]],7,FALSE),"n/a")</f>
        <v>81</v>
      </c>
      <c r="R745" s="17">
        <f>IFERROR(VLOOKUP($K745,wiz[[Lanes]:[Min FRQT Load Check Lane]],8,FALSE),"n/a")</f>
        <v>0.3</v>
      </c>
      <c r="S745" s="17">
        <f>IFERROR(VLOOKUP($K745,wiz[[Lanes]:[Min FRQT Load Check Lane]],9,FALSE),"n/a")</f>
        <v>13</v>
      </c>
      <c r="T745" s="17">
        <f>IFERROR(VLOOKUP($K745,wiz[[Lanes]:[Min FRQT Load Check Lane]],10,FALSE),"n/a")</f>
        <v>-58</v>
      </c>
      <c r="U745" s="17">
        <f>IFERROR(VLOOKUP($K745,wiz[[Lanes]:[Min FRQT Load Check Lane]],11,FALSE),"n/a")</f>
        <v>-30</v>
      </c>
      <c r="V745" s="17">
        <f>IFERROR(VLOOKUP($K745,wiz[[Lanes]:[Min FRQT Load Check Lane]],12,FALSE),"n/a")</f>
        <v>-130</v>
      </c>
      <c r="W745" s="17">
        <f>IFERROR(VLOOKUP($K745,wiz[[Lanes]:[Min FRQT Load Check Lane]],13,FALSE),"n/a")</f>
        <v>-218</v>
      </c>
    </row>
    <row r="746" spans="2:23" x14ac:dyDescent="0.3">
      <c r="B746" s="13" t="s">
        <v>3834</v>
      </c>
      <c r="C746" s="13" t="s">
        <v>2566</v>
      </c>
      <c r="D746" s="13" t="s">
        <v>2566</v>
      </c>
      <c r="E746" s="13" t="s">
        <v>3820</v>
      </c>
      <c r="F746" s="13">
        <v>45601</v>
      </c>
      <c r="G746" s="13" t="s">
        <v>3835</v>
      </c>
      <c r="H746" s="13">
        <v>75141</v>
      </c>
      <c r="I746" s="13">
        <v>1771</v>
      </c>
      <c r="J746" s="13" t="str">
        <f>VLOOKUP(D746,'Matched Names'!$A$1:$C$52,3,FALSE)</f>
        <v xml:space="preserve">PIXELLE              |   </v>
      </c>
      <c r="K746" t="str">
        <f t="shared" si="11"/>
        <v>PIXELLE | 4560175141</v>
      </c>
      <c r="L746" s="17">
        <f>IFERROR(VLOOKUP($K746,wiz[[Lanes]:[Min FRQT Load Check Lane]],2,FALSE),"n/a")</f>
        <v>2</v>
      </c>
      <c r="M746" s="17">
        <f>IFERROR(VLOOKUP($K746,wiz[[Lanes]:[Min FRQT Load Check Lane]],3,FALSE),"n/a")</f>
        <v>1.75</v>
      </c>
      <c r="N746" s="17">
        <f>IFERROR(VLOOKUP($K746,wiz[[Lanes]:[Min FRQT Load Check Lane]],4,FALSE),"n/a")</f>
        <v>0.2</v>
      </c>
      <c r="O746" s="17">
        <f>IFERROR(VLOOKUP($K746,wiz[[Lanes]:[Min FRQT Load Check Lane]],5,FALSE),"n/a")</f>
        <v>1012</v>
      </c>
      <c r="P746" s="17">
        <f>IFERROR(VLOOKUP($K746,wiz[[Lanes]:[Min FRQT Load Check Lane]],6,FALSE),"n/a")</f>
        <v>1.95</v>
      </c>
      <c r="Q746" s="17">
        <f>IFERROR(VLOOKUP($K746,wiz[[Lanes]:[Min FRQT Load Check Lane]],7,FALSE),"n/a")</f>
        <v>60</v>
      </c>
      <c r="R746" s="17">
        <f>IFERROR(VLOOKUP($K746,wiz[[Lanes]:[Min FRQT Load Check Lane]],8,FALSE),"n/a")</f>
        <v>0.28000000000000003</v>
      </c>
      <c r="S746" s="17">
        <f>IFERROR(VLOOKUP($K746,wiz[[Lanes]:[Min FRQT Load Check Lane]],9,FALSE),"n/a")</f>
        <v>10</v>
      </c>
      <c r="T746" s="17">
        <f>IFERROR(VLOOKUP($K746,wiz[[Lanes]:[Min FRQT Load Check Lane]],10,FALSE),"n/a")</f>
        <v>-58</v>
      </c>
      <c r="U746" s="17">
        <f>IFERROR(VLOOKUP($K746,wiz[[Lanes]:[Min FRQT Load Check Lane]],11,FALSE),"n/a")</f>
        <v>3</v>
      </c>
      <c r="V746" s="17">
        <f>IFERROR(VLOOKUP($K746,wiz[[Lanes]:[Min FRQT Load Check Lane]],12,FALSE),"n/a")</f>
        <v>-130</v>
      </c>
      <c r="W746" s="17">
        <f>IFERROR(VLOOKUP($K746,wiz[[Lanes]:[Min FRQT Load Check Lane]],13,FALSE),"n/a")</f>
        <v>-185</v>
      </c>
    </row>
    <row r="747" spans="2:23" x14ac:dyDescent="0.3">
      <c r="B747" s="13" t="s">
        <v>3836</v>
      </c>
      <c r="C747" s="13" t="s">
        <v>2566</v>
      </c>
      <c r="D747" s="13" t="s">
        <v>2566</v>
      </c>
      <c r="E747" s="13" t="s">
        <v>3820</v>
      </c>
      <c r="F747" s="13">
        <v>45601</v>
      </c>
      <c r="G747" s="13" t="s">
        <v>2854</v>
      </c>
      <c r="H747" s="13">
        <v>38301</v>
      </c>
      <c r="I747" s="13">
        <v>5248.8</v>
      </c>
      <c r="J747" s="13" t="str">
        <f>VLOOKUP(D747,'Matched Names'!$A$1:$C$52,3,FALSE)</f>
        <v xml:space="preserve">PIXELLE              |   </v>
      </c>
      <c r="K747" t="str">
        <f t="shared" si="11"/>
        <v>PIXELLE | 4560138301</v>
      </c>
      <c r="L747" s="17">
        <f>IFERROR(VLOOKUP($K747,wiz[[Lanes]:[Min FRQT Load Check Lane]],2,FALSE),"n/a")</f>
        <v>10</v>
      </c>
      <c r="M747" s="17">
        <f>IFERROR(VLOOKUP($K747,wiz[[Lanes]:[Min FRQT Load Check Lane]],3,FALSE),"n/a")</f>
        <v>1.8</v>
      </c>
      <c r="N747" s="17">
        <f>IFERROR(VLOOKUP($K747,wiz[[Lanes]:[Min FRQT Load Check Lane]],4,FALSE),"n/a")</f>
        <v>0.2</v>
      </c>
      <c r="O747" s="17">
        <f>IFERROR(VLOOKUP($K747,wiz[[Lanes]:[Min FRQT Load Check Lane]],5,FALSE),"n/a")</f>
        <v>486</v>
      </c>
      <c r="P747" s="17">
        <f>IFERROR(VLOOKUP($K747,wiz[[Lanes]:[Min FRQT Load Check Lane]],6,FALSE),"n/a")</f>
        <v>1.06</v>
      </c>
      <c r="Q747" s="17">
        <f>IFERROR(VLOOKUP($K747,wiz[[Lanes]:[Min FRQT Load Check Lane]],7,FALSE),"n/a")</f>
        <v>87</v>
      </c>
      <c r="R747" s="17">
        <f>IFERROR(VLOOKUP($K747,wiz[[Lanes]:[Min FRQT Load Check Lane]],8,FALSE),"n/a")</f>
        <v>0.31</v>
      </c>
      <c r="S747" s="17">
        <f>IFERROR(VLOOKUP($K747,wiz[[Lanes]:[Min FRQT Load Check Lane]],9,FALSE),"n/a")</f>
        <v>7</v>
      </c>
      <c r="T747" s="17">
        <f>IFERROR(VLOOKUP($K747,wiz[[Lanes]:[Min FRQT Load Check Lane]],10,FALSE),"n/a")</f>
        <v>-58</v>
      </c>
      <c r="U747" s="17">
        <f>IFERROR(VLOOKUP($K747,wiz[[Lanes]:[Min FRQT Load Check Lane]],11,FALSE),"n/a")</f>
        <v>-22</v>
      </c>
      <c r="V747" s="17">
        <f>IFERROR(VLOOKUP($K747,wiz[[Lanes]:[Min FRQT Load Check Lane]],12,FALSE),"n/a")</f>
        <v>269</v>
      </c>
      <c r="W747" s="17">
        <f>IFERROR(VLOOKUP($K747,wiz[[Lanes]:[Min FRQT Load Check Lane]],13,FALSE),"n/a")</f>
        <v>189</v>
      </c>
    </row>
    <row r="748" spans="2:23" x14ac:dyDescent="0.3">
      <c r="B748" s="13" t="s">
        <v>3837</v>
      </c>
      <c r="C748" s="13" t="s">
        <v>2566</v>
      </c>
      <c r="D748" s="13" t="s">
        <v>2566</v>
      </c>
      <c r="E748" s="13" t="s">
        <v>3820</v>
      </c>
      <c r="F748" s="13">
        <v>45601</v>
      </c>
      <c r="G748" s="13" t="s">
        <v>2744</v>
      </c>
      <c r="H748" s="13">
        <v>37089</v>
      </c>
      <c r="I748" s="13">
        <v>3730</v>
      </c>
      <c r="J748" s="13" t="str">
        <f>VLOOKUP(D748,'Matched Names'!$A$1:$C$52,3,FALSE)</f>
        <v xml:space="preserve">PIXELLE              |   </v>
      </c>
      <c r="K748" t="str">
        <f t="shared" si="11"/>
        <v>PIXELLE | 4560137089</v>
      </c>
      <c r="L748" s="17" t="str">
        <f>IFERROR(VLOOKUP($K748,wiz[[Lanes]:[Min FRQT Load Check Lane]],2,FALSE),"n/a")</f>
        <v>n/a</v>
      </c>
      <c r="M748" s="17" t="str">
        <f>IFERROR(VLOOKUP($K748,wiz[[Lanes]:[Min FRQT Load Check Lane]],3,FALSE),"n/a")</f>
        <v>n/a</v>
      </c>
      <c r="N748" s="17" t="str">
        <f>IFERROR(VLOOKUP($K748,wiz[[Lanes]:[Min FRQT Load Check Lane]],4,FALSE),"n/a")</f>
        <v>n/a</v>
      </c>
      <c r="O748" s="17" t="str">
        <f>IFERROR(VLOOKUP($K748,wiz[[Lanes]:[Min FRQT Load Check Lane]],5,FALSE),"n/a")</f>
        <v>n/a</v>
      </c>
      <c r="P748" s="17" t="str">
        <f>IFERROR(VLOOKUP($K748,wiz[[Lanes]:[Min FRQT Load Check Lane]],6,FALSE),"n/a")</f>
        <v>n/a</v>
      </c>
      <c r="Q748" s="17" t="str">
        <f>IFERROR(VLOOKUP($K748,wiz[[Lanes]:[Min FRQT Load Check Lane]],7,FALSE),"n/a")</f>
        <v>n/a</v>
      </c>
      <c r="R748" s="17" t="str">
        <f>IFERROR(VLOOKUP($K748,wiz[[Lanes]:[Min FRQT Load Check Lane]],8,FALSE),"n/a")</f>
        <v>n/a</v>
      </c>
      <c r="S748" s="17" t="str">
        <f>IFERROR(VLOOKUP($K748,wiz[[Lanes]:[Min FRQT Load Check Lane]],9,FALSE),"n/a")</f>
        <v>n/a</v>
      </c>
      <c r="T748" s="17" t="str">
        <f>IFERROR(VLOOKUP($K748,wiz[[Lanes]:[Min FRQT Load Check Lane]],10,FALSE),"n/a")</f>
        <v>n/a</v>
      </c>
      <c r="U748" s="17" t="str">
        <f>IFERROR(VLOOKUP($K748,wiz[[Lanes]:[Min FRQT Load Check Lane]],11,FALSE),"n/a")</f>
        <v>n/a</v>
      </c>
      <c r="V748" s="17" t="str">
        <f>IFERROR(VLOOKUP($K748,wiz[[Lanes]:[Min FRQT Load Check Lane]],12,FALSE),"n/a")</f>
        <v>n/a</v>
      </c>
      <c r="W748" s="17" t="str">
        <f>IFERROR(VLOOKUP($K748,wiz[[Lanes]:[Min FRQT Load Check Lane]],13,FALSE),"n/a")</f>
        <v>n/a</v>
      </c>
    </row>
    <row r="749" spans="2:23" x14ac:dyDescent="0.3">
      <c r="B749" s="13" t="s">
        <v>3838</v>
      </c>
      <c r="C749" s="13" t="s">
        <v>2566</v>
      </c>
      <c r="D749" s="13" t="s">
        <v>2566</v>
      </c>
      <c r="E749" s="13" t="s">
        <v>3820</v>
      </c>
      <c r="F749" s="13">
        <v>45601</v>
      </c>
      <c r="G749" s="13" t="s">
        <v>2635</v>
      </c>
      <c r="H749" s="13">
        <v>38118</v>
      </c>
      <c r="I749" s="13">
        <v>1000.8</v>
      </c>
      <c r="J749" s="13" t="str">
        <f>VLOOKUP(D749,'Matched Names'!$A$1:$C$52,3,FALSE)</f>
        <v xml:space="preserve">PIXELLE              |   </v>
      </c>
      <c r="K749" t="str">
        <f t="shared" si="11"/>
        <v>PIXELLE | 4560138118</v>
      </c>
      <c r="L749" s="17" t="str">
        <f>IFERROR(VLOOKUP($K749,wiz[[Lanes]:[Min FRQT Load Check Lane]],2,FALSE),"n/a")</f>
        <v>n/a</v>
      </c>
      <c r="M749" s="17" t="str">
        <f>IFERROR(VLOOKUP($K749,wiz[[Lanes]:[Min FRQT Load Check Lane]],3,FALSE),"n/a")</f>
        <v>n/a</v>
      </c>
      <c r="N749" s="17" t="str">
        <f>IFERROR(VLOOKUP($K749,wiz[[Lanes]:[Min FRQT Load Check Lane]],4,FALSE),"n/a")</f>
        <v>n/a</v>
      </c>
      <c r="O749" s="17" t="str">
        <f>IFERROR(VLOOKUP($K749,wiz[[Lanes]:[Min FRQT Load Check Lane]],5,FALSE),"n/a")</f>
        <v>n/a</v>
      </c>
      <c r="P749" s="17" t="str">
        <f>IFERROR(VLOOKUP($K749,wiz[[Lanes]:[Min FRQT Load Check Lane]],6,FALSE),"n/a")</f>
        <v>n/a</v>
      </c>
      <c r="Q749" s="17" t="str">
        <f>IFERROR(VLOOKUP($K749,wiz[[Lanes]:[Min FRQT Load Check Lane]],7,FALSE),"n/a")</f>
        <v>n/a</v>
      </c>
      <c r="R749" s="17" t="str">
        <f>IFERROR(VLOOKUP($K749,wiz[[Lanes]:[Min FRQT Load Check Lane]],8,FALSE),"n/a")</f>
        <v>n/a</v>
      </c>
      <c r="S749" s="17" t="str">
        <f>IFERROR(VLOOKUP($K749,wiz[[Lanes]:[Min FRQT Load Check Lane]],9,FALSE),"n/a")</f>
        <v>n/a</v>
      </c>
      <c r="T749" s="17" t="str">
        <f>IFERROR(VLOOKUP($K749,wiz[[Lanes]:[Min FRQT Load Check Lane]],10,FALSE),"n/a")</f>
        <v>n/a</v>
      </c>
      <c r="U749" s="17" t="str">
        <f>IFERROR(VLOOKUP($K749,wiz[[Lanes]:[Min FRQT Load Check Lane]],11,FALSE),"n/a")</f>
        <v>n/a</v>
      </c>
      <c r="V749" s="17" t="str">
        <f>IFERROR(VLOOKUP($K749,wiz[[Lanes]:[Min FRQT Load Check Lane]],12,FALSE),"n/a")</f>
        <v>n/a</v>
      </c>
      <c r="W749" s="17" t="str">
        <f>IFERROR(VLOOKUP($K749,wiz[[Lanes]:[Min FRQT Load Check Lane]],13,FALSE),"n/a")</f>
        <v>n/a</v>
      </c>
    </row>
    <row r="750" spans="2:23" x14ac:dyDescent="0.3">
      <c r="B750" s="13" t="s">
        <v>3839</v>
      </c>
      <c r="C750" s="13" t="s">
        <v>2566</v>
      </c>
      <c r="D750" s="13" t="s">
        <v>2566</v>
      </c>
      <c r="E750" s="13" t="s">
        <v>3820</v>
      </c>
      <c r="F750" s="13">
        <v>45601</v>
      </c>
      <c r="G750" s="13" t="s">
        <v>2637</v>
      </c>
      <c r="H750" s="13">
        <v>37127</v>
      </c>
      <c r="I750" s="13">
        <v>1484</v>
      </c>
      <c r="J750" s="13" t="str">
        <f>VLOOKUP(D750,'Matched Names'!$A$1:$C$52,3,FALSE)</f>
        <v xml:space="preserve">PIXELLE              |   </v>
      </c>
      <c r="K750" t="str">
        <f t="shared" si="11"/>
        <v>PIXELLE | 4560137127</v>
      </c>
      <c r="L750" s="17">
        <f>IFERROR(VLOOKUP($K750,wiz[[Lanes]:[Min FRQT Load Check Lane]],2,FALSE),"n/a")</f>
        <v>2</v>
      </c>
      <c r="M750" s="17">
        <f>IFERROR(VLOOKUP($K750,wiz[[Lanes]:[Min FRQT Load Check Lane]],3,FALSE),"n/a")</f>
        <v>2</v>
      </c>
      <c r="N750" s="17">
        <f>IFERROR(VLOOKUP($K750,wiz[[Lanes]:[Min FRQT Load Check Lane]],4,FALSE),"n/a")</f>
        <v>0.2</v>
      </c>
      <c r="O750" s="17">
        <f>IFERROR(VLOOKUP($K750,wiz[[Lanes]:[Min FRQT Load Check Lane]],5,FALSE),"n/a")</f>
        <v>371</v>
      </c>
      <c r="P750" s="17">
        <f>IFERROR(VLOOKUP($K750,wiz[[Lanes]:[Min FRQT Load Check Lane]],6,FALSE),"n/a")</f>
        <v>0.88</v>
      </c>
      <c r="Q750" s="17">
        <f>IFERROR(VLOOKUP($K750,wiz[[Lanes]:[Min FRQT Load Check Lane]],7,FALSE),"n/a")</f>
        <v>108</v>
      </c>
      <c r="R750" s="17">
        <f>IFERROR(VLOOKUP($K750,wiz[[Lanes]:[Min FRQT Load Check Lane]],8,FALSE),"n/a")</f>
        <v>0.35</v>
      </c>
      <c r="S750" s="17">
        <f>IFERROR(VLOOKUP($K750,wiz[[Lanes]:[Min FRQT Load Check Lane]],9,FALSE),"n/a")</f>
        <v>3</v>
      </c>
      <c r="T750" s="17">
        <f>IFERROR(VLOOKUP($K750,wiz[[Lanes]:[Min FRQT Load Check Lane]],10,FALSE),"n/a")</f>
        <v>-58</v>
      </c>
      <c r="U750" s="17">
        <f>IFERROR(VLOOKUP($K750,wiz[[Lanes]:[Min FRQT Load Check Lane]],11,FALSE),"n/a")</f>
        <v>-26</v>
      </c>
      <c r="V750" s="17">
        <f>IFERROR(VLOOKUP($K750,wiz[[Lanes]:[Min FRQT Load Check Lane]],12,FALSE),"n/a")</f>
        <v>20</v>
      </c>
      <c r="W750" s="17">
        <f>IFERROR(VLOOKUP($K750,wiz[[Lanes]:[Min FRQT Load Check Lane]],13,FALSE),"n/a")</f>
        <v>-64</v>
      </c>
    </row>
    <row r="751" spans="2:23" x14ac:dyDescent="0.3">
      <c r="B751" s="13" t="s">
        <v>3840</v>
      </c>
      <c r="C751" s="13" t="s">
        <v>2566</v>
      </c>
      <c r="D751" s="13" t="s">
        <v>2566</v>
      </c>
      <c r="E751" s="13" t="s">
        <v>3820</v>
      </c>
      <c r="F751" s="13">
        <v>45601</v>
      </c>
      <c r="G751" s="13" t="s">
        <v>3612</v>
      </c>
      <c r="H751" s="13">
        <v>30071</v>
      </c>
      <c r="I751" s="13">
        <v>1018</v>
      </c>
      <c r="J751" s="13" t="str">
        <f>VLOOKUP(D751,'Matched Names'!$A$1:$C$52,3,FALSE)</f>
        <v xml:space="preserve">PIXELLE              |   </v>
      </c>
      <c r="K751" t="str">
        <f t="shared" si="11"/>
        <v>PIXELLE | 4560130071</v>
      </c>
      <c r="L751" s="17" t="str">
        <f>IFERROR(VLOOKUP($K751,wiz[[Lanes]:[Min FRQT Load Check Lane]],2,FALSE),"n/a")</f>
        <v>n/a</v>
      </c>
      <c r="M751" s="17" t="str">
        <f>IFERROR(VLOOKUP($K751,wiz[[Lanes]:[Min FRQT Load Check Lane]],3,FALSE),"n/a")</f>
        <v>n/a</v>
      </c>
      <c r="N751" s="17" t="str">
        <f>IFERROR(VLOOKUP($K751,wiz[[Lanes]:[Min FRQT Load Check Lane]],4,FALSE),"n/a")</f>
        <v>n/a</v>
      </c>
      <c r="O751" s="17" t="str">
        <f>IFERROR(VLOOKUP($K751,wiz[[Lanes]:[Min FRQT Load Check Lane]],5,FALSE),"n/a")</f>
        <v>n/a</v>
      </c>
      <c r="P751" s="17" t="str">
        <f>IFERROR(VLOOKUP($K751,wiz[[Lanes]:[Min FRQT Load Check Lane]],6,FALSE),"n/a")</f>
        <v>n/a</v>
      </c>
      <c r="Q751" s="17" t="str">
        <f>IFERROR(VLOOKUP($K751,wiz[[Lanes]:[Min FRQT Load Check Lane]],7,FALSE),"n/a")</f>
        <v>n/a</v>
      </c>
      <c r="R751" s="17" t="str">
        <f>IFERROR(VLOOKUP($K751,wiz[[Lanes]:[Min FRQT Load Check Lane]],8,FALSE),"n/a")</f>
        <v>n/a</v>
      </c>
      <c r="S751" s="17" t="str">
        <f>IFERROR(VLOOKUP($K751,wiz[[Lanes]:[Min FRQT Load Check Lane]],9,FALSE),"n/a")</f>
        <v>n/a</v>
      </c>
      <c r="T751" s="17" t="str">
        <f>IFERROR(VLOOKUP($K751,wiz[[Lanes]:[Min FRQT Load Check Lane]],10,FALSE),"n/a")</f>
        <v>n/a</v>
      </c>
      <c r="U751" s="17" t="str">
        <f>IFERROR(VLOOKUP($K751,wiz[[Lanes]:[Min FRQT Load Check Lane]],11,FALSE),"n/a")</f>
        <v>n/a</v>
      </c>
      <c r="V751" s="17" t="str">
        <f>IFERROR(VLOOKUP($K751,wiz[[Lanes]:[Min FRQT Load Check Lane]],12,FALSE),"n/a")</f>
        <v>n/a</v>
      </c>
      <c r="W751" s="17" t="str">
        <f>IFERROR(VLOOKUP($K751,wiz[[Lanes]:[Min FRQT Load Check Lane]],13,FALSE),"n/a")</f>
        <v>n/a</v>
      </c>
    </row>
    <row r="752" spans="2:23" x14ac:dyDescent="0.3">
      <c r="B752" s="13" t="s">
        <v>3841</v>
      </c>
      <c r="C752" s="13" t="s">
        <v>2566</v>
      </c>
      <c r="D752" s="13" t="s">
        <v>2566</v>
      </c>
      <c r="E752" s="13" t="s">
        <v>3820</v>
      </c>
      <c r="F752" s="13">
        <v>45601</v>
      </c>
      <c r="G752" s="13" t="s">
        <v>3842</v>
      </c>
      <c r="H752" s="13">
        <v>30082</v>
      </c>
      <c r="I752" s="13">
        <v>1968</v>
      </c>
      <c r="J752" s="13" t="str">
        <f>VLOOKUP(D752,'Matched Names'!$A$1:$C$52,3,FALSE)</f>
        <v xml:space="preserve">PIXELLE              |   </v>
      </c>
      <c r="K752" t="str">
        <f t="shared" si="11"/>
        <v>PIXELLE | 4560130082</v>
      </c>
      <c r="L752" s="17" t="str">
        <f>IFERROR(VLOOKUP($K752,wiz[[Lanes]:[Min FRQT Load Check Lane]],2,FALSE),"n/a")</f>
        <v>n/a</v>
      </c>
      <c r="M752" s="17" t="str">
        <f>IFERROR(VLOOKUP($K752,wiz[[Lanes]:[Min FRQT Load Check Lane]],3,FALSE),"n/a")</f>
        <v>n/a</v>
      </c>
      <c r="N752" s="17" t="str">
        <f>IFERROR(VLOOKUP($K752,wiz[[Lanes]:[Min FRQT Load Check Lane]],4,FALSE),"n/a")</f>
        <v>n/a</v>
      </c>
      <c r="O752" s="17" t="str">
        <f>IFERROR(VLOOKUP($K752,wiz[[Lanes]:[Min FRQT Load Check Lane]],5,FALSE),"n/a")</f>
        <v>n/a</v>
      </c>
      <c r="P752" s="17" t="str">
        <f>IFERROR(VLOOKUP($K752,wiz[[Lanes]:[Min FRQT Load Check Lane]],6,FALSE),"n/a")</f>
        <v>n/a</v>
      </c>
      <c r="Q752" s="17" t="str">
        <f>IFERROR(VLOOKUP($K752,wiz[[Lanes]:[Min FRQT Load Check Lane]],7,FALSE),"n/a")</f>
        <v>n/a</v>
      </c>
      <c r="R752" s="17" t="str">
        <f>IFERROR(VLOOKUP($K752,wiz[[Lanes]:[Min FRQT Load Check Lane]],8,FALSE),"n/a")</f>
        <v>n/a</v>
      </c>
      <c r="S752" s="17" t="str">
        <f>IFERROR(VLOOKUP($K752,wiz[[Lanes]:[Min FRQT Load Check Lane]],9,FALSE),"n/a")</f>
        <v>n/a</v>
      </c>
      <c r="T752" s="17" t="str">
        <f>IFERROR(VLOOKUP($K752,wiz[[Lanes]:[Min FRQT Load Check Lane]],10,FALSE),"n/a")</f>
        <v>n/a</v>
      </c>
      <c r="U752" s="17" t="str">
        <f>IFERROR(VLOOKUP($K752,wiz[[Lanes]:[Min FRQT Load Check Lane]],11,FALSE),"n/a")</f>
        <v>n/a</v>
      </c>
      <c r="V752" s="17" t="str">
        <f>IFERROR(VLOOKUP($K752,wiz[[Lanes]:[Min FRQT Load Check Lane]],12,FALSE),"n/a")</f>
        <v>n/a</v>
      </c>
      <c r="W752" s="17" t="str">
        <f>IFERROR(VLOOKUP($K752,wiz[[Lanes]:[Min FRQT Load Check Lane]],13,FALSE),"n/a")</f>
        <v>n/a</v>
      </c>
    </row>
    <row r="753" spans="2:23" x14ac:dyDescent="0.3">
      <c r="B753" s="13" t="s">
        <v>3843</v>
      </c>
      <c r="C753" s="13" t="s">
        <v>2566</v>
      </c>
      <c r="D753" s="13" t="s">
        <v>2566</v>
      </c>
      <c r="E753" s="13" t="s">
        <v>3820</v>
      </c>
      <c r="F753" s="13">
        <v>45601</v>
      </c>
      <c r="G753" s="13" t="s">
        <v>2902</v>
      </c>
      <c r="H753" s="13">
        <v>30024</v>
      </c>
      <c r="I753" s="13">
        <v>1034</v>
      </c>
      <c r="J753" s="13" t="str">
        <f>VLOOKUP(D753,'Matched Names'!$A$1:$C$52,3,FALSE)</f>
        <v xml:space="preserve">PIXELLE              |   </v>
      </c>
      <c r="K753" t="str">
        <f t="shared" si="11"/>
        <v>PIXELLE | 4560130024</v>
      </c>
      <c r="L753" s="17" t="str">
        <f>IFERROR(VLOOKUP($K753,wiz[[Lanes]:[Min FRQT Load Check Lane]],2,FALSE),"n/a")</f>
        <v>n/a</v>
      </c>
      <c r="M753" s="17" t="str">
        <f>IFERROR(VLOOKUP($K753,wiz[[Lanes]:[Min FRQT Load Check Lane]],3,FALSE),"n/a")</f>
        <v>n/a</v>
      </c>
      <c r="N753" s="17" t="str">
        <f>IFERROR(VLOOKUP($K753,wiz[[Lanes]:[Min FRQT Load Check Lane]],4,FALSE),"n/a")</f>
        <v>n/a</v>
      </c>
      <c r="O753" s="17" t="str">
        <f>IFERROR(VLOOKUP($K753,wiz[[Lanes]:[Min FRQT Load Check Lane]],5,FALSE),"n/a")</f>
        <v>n/a</v>
      </c>
      <c r="P753" s="17" t="str">
        <f>IFERROR(VLOOKUP($K753,wiz[[Lanes]:[Min FRQT Load Check Lane]],6,FALSE),"n/a")</f>
        <v>n/a</v>
      </c>
      <c r="Q753" s="17" t="str">
        <f>IFERROR(VLOOKUP($K753,wiz[[Lanes]:[Min FRQT Load Check Lane]],7,FALSE),"n/a")</f>
        <v>n/a</v>
      </c>
      <c r="R753" s="17" t="str">
        <f>IFERROR(VLOOKUP($K753,wiz[[Lanes]:[Min FRQT Load Check Lane]],8,FALSE),"n/a")</f>
        <v>n/a</v>
      </c>
      <c r="S753" s="17" t="str">
        <f>IFERROR(VLOOKUP($K753,wiz[[Lanes]:[Min FRQT Load Check Lane]],9,FALSE),"n/a")</f>
        <v>n/a</v>
      </c>
      <c r="T753" s="17" t="str">
        <f>IFERROR(VLOOKUP($K753,wiz[[Lanes]:[Min FRQT Load Check Lane]],10,FALSE),"n/a")</f>
        <v>n/a</v>
      </c>
      <c r="U753" s="17" t="str">
        <f>IFERROR(VLOOKUP($K753,wiz[[Lanes]:[Min FRQT Load Check Lane]],11,FALSE),"n/a")</f>
        <v>n/a</v>
      </c>
      <c r="V753" s="17" t="str">
        <f>IFERROR(VLOOKUP($K753,wiz[[Lanes]:[Min FRQT Load Check Lane]],12,FALSE),"n/a")</f>
        <v>n/a</v>
      </c>
      <c r="W753" s="17" t="str">
        <f>IFERROR(VLOOKUP($K753,wiz[[Lanes]:[Min FRQT Load Check Lane]],13,FALSE),"n/a")</f>
        <v>n/a</v>
      </c>
    </row>
    <row r="754" spans="2:23" x14ac:dyDescent="0.3">
      <c r="B754" s="13" t="s">
        <v>3844</v>
      </c>
      <c r="C754" s="13" t="s">
        <v>2566</v>
      </c>
      <c r="D754" s="13" t="s">
        <v>2566</v>
      </c>
      <c r="E754" s="13" t="s">
        <v>3825</v>
      </c>
      <c r="F754" s="13">
        <v>30337</v>
      </c>
      <c r="G754" s="13" t="s">
        <v>3820</v>
      </c>
      <c r="H754" s="13">
        <v>45601</v>
      </c>
      <c r="I754" s="13">
        <v>819.2</v>
      </c>
      <c r="J754" s="13" t="str">
        <f>VLOOKUP(D754,'Matched Names'!$A$1:$C$52,3,FALSE)</f>
        <v xml:space="preserve">PIXELLE              |   </v>
      </c>
      <c r="K754" t="str">
        <f t="shared" si="11"/>
        <v>PIXELLE | 3033745601</v>
      </c>
      <c r="L754" s="17" t="str">
        <f>IFERROR(VLOOKUP($K754,wiz[[Lanes]:[Min FRQT Load Check Lane]],2,FALSE),"n/a")</f>
        <v>n/a</v>
      </c>
      <c r="M754" s="17" t="str">
        <f>IFERROR(VLOOKUP($K754,wiz[[Lanes]:[Min FRQT Load Check Lane]],3,FALSE),"n/a")</f>
        <v>n/a</v>
      </c>
      <c r="N754" s="17" t="str">
        <f>IFERROR(VLOOKUP($K754,wiz[[Lanes]:[Min FRQT Load Check Lane]],4,FALSE),"n/a")</f>
        <v>n/a</v>
      </c>
      <c r="O754" s="17" t="str">
        <f>IFERROR(VLOOKUP($K754,wiz[[Lanes]:[Min FRQT Load Check Lane]],5,FALSE),"n/a")</f>
        <v>n/a</v>
      </c>
      <c r="P754" s="17" t="str">
        <f>IFERROR(VLOOKUP($K754,wiz[[Lanes]:[Min FRQT Load Check Lane]],6,FALSE),"n/a")</f>
        <v>n/a</v>
      </c>
      <c r="Q754" s="17" t="str">
        <f>IFERROR(VLOOKUP($K754,wiz[[Lanes]:[Min FRQT Load Check Lane]],7,FALSE),"n/a")</f>
        <v>n/a</v>
      </c>
      <c r="R754" s="17" t="str">
        <f>IFERROR(VLOOKUP($K754,wiz[[Lanes]:[Min FRQT Load Check Lane]],8,FALSE),"n/a")</f>
        <v>n/a</v>
      </c>
      <c r="S754" s="17" t="str">
        <f>IFERROR(VLOOKUP($K754,wiz[[Lanes]:[Min FRQT Load Check Lane]],9,FALSE),"n/a")</f>
        <v>n/a</v>
      </c>
      <c r="T754" s="17" t="str">
        <f>IFERROR(VLOOKUP($K754,wiz[[Lanes]:[Min FRQT Load Check Lane]],10,FALSE),"n/a")</f>
        <v>n/a</v>
      </c>
      <c r="U754" s="17" t="str">
        <f>IFERROR(VLOOKUP($K754,wiz[[Lanes]:[Min FRQT Load Check Lane]],11,FALSE),"n/a")</f>
        <v>n/a</v>
      </c>
      <c r="V754" s="17" t="str">
        <f>IFERROR(VLOOKUP($K754,wiz[[Lanes]:[Min FRQT Load Check Lane]],12,FALSE),"n/a")</f>
        <v>n/a</v>
      </c>
      <c r="W754" s="17" t="str">
        <f>IFERROR(VLOOKUP($K754,wiz[[Lanes]:[Min FRQT Load Check Lane]],13,FALSE),"n/a")</f>
        <v>n/a</v>
      </c>
    </row>
    <row r="755" spans="2:23" x14ac:dyDescent="0.3">
      <c r="B755" s="13" t="s">
        <v>3845</v>
      </c>
      <c r="C755" s="13" t="s">
        <v>2566</v>
      </c>
      <c r="D755" s="13" t="s">
        <v>2566</v>
      </c>
      <c r="E755" s="13" t="s">
        <v>2808</v>
      </c>
      <c r="F755" s="13">
        <v>43216</v>
      </c>
      <c r="G755" s="13" t="s">
        <v>2744</v>
      </c>
      <c r="H755" s="13">
        <v>37089</v>
      </c>
      <c r="I755" s="13">
        <v>790</v>
      </c>
      <c r="J755" s="13" t="str">
        <f>VLOOKUP(D755,'Matched Names'!$A$1:$C$52,3,FALSE)</f>
        <v xml:space="preserve">PIXELLE              |   </v>
      </c>
      <c r="K755" t="str">
        <f t="shared" si="11"/>
        <v>PIXELLE | 4321637089</v>
      </c>
      <c r="L755" s="17" t="str">
        <f>IFERROR(VLOOKUP($K755,wiz[[Lanes]:[Min FRQT Load Check Lane]],2,FALSE),"n/a")</f>
        <v>n/a</v>
      </c>
      <c r="M755" s="17" t="str">
        <f>IFERROR(VLOOKUP($K755,wiz[[Lanes]:[Min FRQT Load Check Lane]],3,FALSE),"n/a")</f>
        <v>n/a</v>
      </c>
      <c r="N755" s="17" t="str">
        <f>IFERROR(VLOOKUP($K755,wiz[[Lanes]:[Min FRQT Load Check Lane]],4,FALSE),"n/a")</f>
        <v>n/a</v>
      </c>
      <c r="O755" s="17" t="str">
        <f>IFERROR(VLOOKUP($K755,wiz[[Lanes]:[Min FRQT Load Check Lane]],5,FALSE),"n/a")</f>
        <v>n/a</v>
      </c>
      <c r="P755" s="17" t="str">
        <f>IFERROR(VLOOKUP($K755,wiz[[Lanes]:[Min FRQT Load Check Lane]],6,FALSE),"n/a")</f>
        <v>n/a</v>
      </c>
      <c r="Q755" s="17" t="str">
        <f>IFERROR(VLOOKUP($K755,wiz[[Lanes]:[Min FRQT Load Check Lane]],7,FALSE),"n/a")</f>
        <v>n/a</v>
      </c>
      <c r="R755" s="17" t="str">
        <f>IFERROR(VLOOKUP($K755,wiz[[Lanes]:[Min FRQT Load Check Lane]],8,FALSE),"n/a")</f>
        <v>n/a</v>
      </c>
      <c r="S755" s="17" t="str">
        <f>IFERROR(VLOOKUP($K755,wiz[[Lanes]:[Min FRQT Load Check Lane]],9,FALSE),"n/a")</f>
        <v>n/a</v>
      </c>
      <c r="T755" s="17" t="str">
        <f>IFERROR(VLOOKUP($K755,wiz[[Lanes]:[Min FRQT Load Check Lane]],10,FALSE),"n/a")</f>
        <v>n/a</v>
      </c>
      <c r="U755" s="17" t="str">
        <f>IFERROR(VLOOKUP($K755,wiz[[Lanes]:[Min FRQT Load Check Lane]],11,FALSE),"n/a")</f>
        <v>n/a</v>
      </c>
      <c r="V755" s="17" t="str">
        <f>IFERROR(VLOOKUP($K755,wiz[[Lanes]:[Min FRQT Load Check Lane]],12,FALSE),"n/a")</f>
        <v>n/a</v>
      </c>
      <c r="W755" s="17" t="str">
        <f>IFERROR(VLOOKUP($K755,wiz[[Lanes]:[Min FRQT Load Check Lane]],13,FALSE),"n/a")</f>
        <v>n/a</v>
      </c>
    </row>
    <row r="756" spans="2:23" x14ac:dyDescent="0.3">
      <c r="B756" s="13" t="s">
        <v>3846</v>
      </c>
      <c r="C756" s="13" t="s">
        <v>2587</v>
      </c>
      <c r="D756" s="13" t="s">
        <v>2587</v>
      </c>
      <c r="E756" s="13" t="s">
        <v>3847</v>
      </c>
      <c r="F756" s="13">
        <v>40004</v>
      </c>
      <c r="G756" s="13" t="s">
        <v>3069</v>
      </c>
      <c r="H756" s="13">
        <v>60628</v>
      </c>
      <c r="I756" s="13">
        <v>14477.75</v>
      </c>
      <c r="J756" s="13" t="str">
        <f>VLOOKUP(D756,'Matched Names'!$A$1:$C$52,3,FALSE)</f>
        <v xml:space="preserve">POLYAIR DEDICATED SHU|   </v>
      </c>
      <c r="K756" t="str">
        <f t="shared" si="11"/>
        <v>POLYAIR DEDICATED SHU| 4000460628</v>
      </c>
      <c r="L756" s="17" t="str">
        <f>IFERROR(VLOOKUP($K756,wiz[[Lanes]:[Min FRQT Load Check Lane]],2,FALSE),"n/a")</f>
        <v>n/a</v>
      </c>
      <c r="M756" s="17" t="str">
        <f>IFERROR(VLOOKUP($K756,wiz[[Lanes]:[Min FRQT Load Check Lane]],3,FALSE),"n/a")</f>
        <v>n/a</v>
      </c>
      <c r="N756" s="17" t="str">
        <f>IFERROR(VLOOKUP($K756,wiz[[Lanes]:[Min FRQT Load Check Lane]],4,FALSE),"n/a")</f>
        <v>n/a</v>
      </c>
      <c r="O756" s="17" t="str">
        <f>IFERROR(VLOOKUP($K756,wiz[[Lanes]:[Min FRQT Load Check Lane]],5,FALSE),"n/a")</f>
        <v>n/a</v>
      </c>
      <c r="P756" s="17" t="str">
        <f>IFERROR(VLOOKUP($K756,wiz[[Lanes]:[Min FRQT Load Check Lane]],6,FALSE),"n/a")</f>
        <v>n/a</v>
      </c>
      <c r="Q756" s="17" t="str">
        <f>IFERROR(VLOOKUP($K756,wiz[[Lanes]:[Min FRQT Load Check Lane]],7,FALSE),"n/a")</f>
        <v>n/a</v>
      </c>
      <c r="R756" s="17" t="str">
        <f>IFERROR(VLOOKUP($K756,wiz[[Lanes]:[Min FRQT Load Check Lane]],8,FALSE),"n/a")</f>
        <v>n/a</v>
      </c>
      <c r="S756" s="17" t="str">
        <f>IFERROR(VLOOKUP($K756,wiz[[Lanes]:[Min FRQT Load Check Lane]],9,FALSE),"n/a")</f>
        <v>n/a</v>
      </c>
      <c r="T756" s="17" t="str">
        <f>IFERROR(VLOOKUP($K756,wiz[[Lanes]:[Min FRQT Load Check Lane]],10,FALSE),"n/a")</f>
        <v>n/a</v>
      </c>
      <c r="U756" s="17" t="str">
        <f>IFERROR(VLOOKUP($K756,wiz[[Lanes]:[Min FRQT Load Check Lane]],11,FALSE),"n/a")</f>
        <v>n/a</v>
      </c>
      <c r="V756" s="17" t="str">
        <f>IFERROR(VLOOKUP($K756,wiz[[Lanes]:[Min FRQT Load Check Lane]],12,FALSE),"n/a")</f>
        <v>n/a</v>
      </c>
      <c r="W756" s="17" t="str">
        <f>IFERROR(VLOOKUP($K756,wiz[[Lanes]:[Min FRQT Load Check Lane]],13,FALSE),"n/a")</f>
        <v>n/a</v>
      </c>
    </row>
    <row r="757" spans="2:23" x14ac:dyDescent="0.3">
      <c r="B757" s="13" t="s">
        <v>3848</v>
      </c>
      <c r="C757" s="13" t="s">
        <v>2587</v>
      </c>
      <c r="D757" s="13" t="s">
        <v>2587</v>
      </c>
      <c r="E757" s="13" t="s">
        <v>3069</v>
      </c>
      <c r="F757" s="13">
        <v>60628</v>
      </c>
      <c r="G757" s="13" t="s">
        <v>3847</v>
      </c>
      <c r="H757" s="13">
        <v>40004</v>
      </c>
      <c r="I757" s="13">
        <v>16128</v>
      </c>
      <c r="J757" s="13" t="str">
        <f>VLOOKUP(D757,'Matched Names'!$A$1:$C$52,3,FALSE)</f>
        <v xml:space="preserve">POLYAIR DEDICATED SHU|   </v>
      </c>
      <c r="K757" t="str">
        <f t="shared" si="11"/>
        <v>POLYAIR DEDICATED SHU| 6062840004</v>
      </c>
      <c r="L757" s="17" t="str">
        <f>IFERROR(VLOOKUP($K757,wiz[[Lanes]:[Min FRQT Load Check Lane]],2,FALSE),"n/a")</f>
        <v>n/a</v>
      </c>
      <c r="M757" s="17" t="str">
        <f>IFERROR(VLOOKUP($K757,wiz[[Lanes]:[Min FRQT Load Check Lane]],3,FALSE),"n/a")</f>
        <v>n/a</v>
      </c>
      <c r="N757" s="17" t="str">
        <f>IFERROR(VLOOKUP($K757,wiz[[Lanes]:[Min FRQT Load Check Lane]],4,FALSE),"n/a")</f>
        <v>n/a</v>
      </c>
      <c r="O757" s="17" t="str">
        <f>IFERROR(VLOOKUP($K757,wiz[[Lanes]:[Min FRQT Load Check Lane]],5,FALSE),"n/a")</f>
        <v>n/a</v>
      </c>
      <c r="P757" s="17" t="str">
        <f>IFERROR(VLOOKUP($K757,wiz[[Lanes]:[Min FRQT Load Check Lane]],6,FALSE),"n/a")</f>
        <v>n/a</v>
      </c>
      <c r="Q757" s="17" t="str">
        <f>IFERROR(VLOOKUP($K757,wiz[[Lanes]:[Min FRQT Load Check Lane]],7,FALSE),"n/a")</f>
        <v>n/a</v>
      </c>
      <c r="R757" s="17" t="str">
        <f>IFERROR(VLOOKUP($K757,wiz[[Lanes]:[Min FRQT Load Check Lane]],8,FALSE),"n/a")</f>
        <v>n/a</v>
      </c>
      <c r="S757" s="17" t="str">
        <f>IFERROR(VLOOKUP($K757,wiz[[Lanes]:[Min FRQT Load Check Lane]],9,FALSE),"n/a")</f>
        <v>n/a</v>
      </c>
      <c r="T757" s="17" t="str">
        <f>IFERROR(VLOOKUP($K757,wiz[[Lanes]:[Min FRQT Load Check Lane]],10,FALSE),"n/a")</f>
        <v>n/a</v>
      </c>
      <c r="U757" s="17" t="str">
        <f>IFERROR(VLOOKUP($K757,wiz[[Lanes]:[Min FRQT Load Check Lane]],11,FALSE),"n/a")</f>
        <v>n/a</v>
      </c>
      <c r="V757" s="17" t="str">
        <f>IFERROR(VLOOKUP($K757,wiz[[Lanes]:[Min FRQT Load Check Lane]],12,FALSE),"n/a")</f>
        <v>n/a</v>
      </c>
      <c r="W757" s="17" t="str">
        <f>IFERROR(VLOOKUP($K757,wiz[[Lanes]:[Min FRQT Load Check Lane]],13,FALSE),"n/a")</f>
        <v>n/a</v>
      </c>
    </row>
    <row r="758" spans="2:23" x14ac:dyDescent="0.3">
      <c r="B758" s="13" t="s">
        <v>3849</v>
      </c>
      <c r="C758" s="13" t="s">
        <v>3850</v>
      </c>
      <c r="D758" s="13" t="s">
        <v>2595</v>
      </c>
      <c r="E758" s="13" t="s">
        <v>3851</v>
      </c>
      <c r="F758" s="13">
        <v>45377</v>
      </c>
      <c r="G758" s="13" t="s">
        <v>3852</v>
      </c>
      <c r="H758" s="13">
        <v>55432</v>
      </c>
      <c r="I758" s="13">
        <v>18458.5</v>
      </c>
      <c r="J758" s="13" t="str">
        <f>VLOOKUP(D758,'Matched Names'!$A$1:$C$52,3,FALSE)</f>
        <v xml:space="preserve">PROCTER AND GAMBLE DI|   </v>
      </c>
      <c r="K758" t="str">
        <f t="shared" si="11"/>
        <v>PROCTER AND GAMBLE DI| 4537755432</v>
      </c>
      <c r="L758" s="17">
        <f>IFERROR(VLOOKUP($K758,wiz[[Lanes]:[Min FRQT Load Check Lane]],2,FALSE),"n/a")</f>
        <v>27</v>
      </c>
      <c r="M758" s="17">
        <f>IFERROR(VLOOKUP($K758,wiz[[Lanes]:[Min FRQT Load Check Lane]],3,FALSE),"n/a")</f>
        <v>1.45</v>
      </c>
      <c r="N758" s="17">
        <f>IFERROR(VLOOKUP($K758,wiz[[Lanes]:[Min FRQT Load Check Lane]],4,FALSE),"n/a")</f>
        <v>0.24</v>
      </c>
      <c r="O758" s="17">
        <f>IFERROR(VLOOKUP($K758,wiz[[Lanes]:[Min FRQT Load Check Lane]],5,FALSE),"n/a")</f>
        <v>670</v>
      </c>
      <c r="P758" s="17">
        <f>IFERROR(VLOOKUP($K758,wiz[[Lanes]:[Min FRQT Load Check Lane]],6,FALSE),"n/a")</f>
        <v>1.37</v>
      </c>
      <c r="Q758" s="17">
        <f>IFERROR(VLOOKUP($K758,wiz[[Lanes]:[Min FRQT Load Check Lane]],7,FALSE),"n/a")</f>
        <v>87</v>
      </c>
      <c r="R758" s="17">
        <f>IFERROR(VLOOKUP($K758,wiz[[Lanes]:[Min FRQT Load Check Lane]],8,FALSE),"n/a")</f>
        <v>0.31</v>
      </c>
      <c r="S758" s="17">
        <f>IFERROR(VLOOKUP($K758,wiz[[Lanes]:[Min FRQT Load Check Lane]],9,FALSE),"n/a")</f>
        <v>25</v>
      </c>
      <c r="T758" s="17">
        <f>IFERROR(VLOOKUP($K758,wiz[[Lanes]:[Min FRQT Load Check Lane]],10,FALSE),"n/a")</f>
        <v>-33</v>
      </c>
      <c r="U758" s="17">
        <f>IFERROR(VLOOKUP($K758,wiz[[Lanes]:[Min FRQT Load Check Lane]],11,FALSE),"n/a")</f>
        <v>4</v>
      </c>
      <c r="V758" s="17">
        <f>IFERROR(VLOOKUP($K758,wiz[[Lanes]:[Min FRQT Load Check Lane]],12,FALSE),"n/a")</f>
        <v>-289</v>
      </c>
      <c r="W758" s="17">
        <f>IFERROR(VLOOKUP($K758,wiz[[Lanes]:[Min FRQT Load Check Lane]],13,FALSE),"n/a")</f>
        <v>-318</v>
      </c>
    </row>
    <row r="759" spans="2:23" x14ac:dyDescent="0.3">
      <c r="B759" s="13" t="s">
        <v>3853</v>
      </c>
      <c r="C759" s="13" t="s">
        <v>3854</v>
      </c>
      <c r="D759" s="13" t="s">
        <v>3855</v>
      </c>
      <c r="E759" s="13" t="s">
        <v>3856</v>
      </c>
      <c r="F759" s="13">
        <v>37309</v>
      </c>
      <c r="G759" s="13" t="s">
        <v>3857</v>
      </c>
      <c r="H759" s="13">
        <v>53105</v>
      </c>
      <c r="I759" s="13">
        <v>988.5</v>
      </c>
      <c r="J759" s="13" t="e">
        <f>VLOOKUP(D759,'Matched Names'!$A$1:$C$52,3,FALSE)</f>
        <v>#N/A</v>
      </c>
      <c r="K759" t="e">
        <f t="shared" si="11"/>
        <v>#N/A</v>
      </c>
      <c r="L759" s="17" t="str">
        <f>IFERROR(VLOOKUP($K759,wiz[[Lanes]:[Min FRQT Load Check Lane]],2,FALSE),"n/a")</f>
        <v>n/a</v>
      </c>
      <c r="M759" s="17" t="str">
        <f>IFERROR(VLOOKUP($K759,wiz[[Lanes]:[Min FRQT Load Check Lane]],3,FALSE),"n/a")</f>
        <v>n/a</v>
      </c>
      <c r="N759" s="17" t="str">
        <f>IFERROR(VLOOKUP($K759,wiz[[Lanes]:[Min FRQT Load Check Lane]],4,FALSE),"n/a")</f>
        <v>n/a</v>
      </c>
      <c r="O759" s="17" t="str">
        <f>IFERROR(VLOOKUP($K759,wiz[[Lanes]:[Min FRQT Load Check Lane]],5,FALSE),"n/a")</f>
        <v>n/a</v>
      </c>
      <c r="P759" s="17" t="str">
        <f>IFERROR(VLOOKUP($K759,wiz[[Lanes]:[Min FRQT Load Check Lane]],6,FALSE),"n/a")</f>
        <v>n/a</v>
      </c>
      <c r="Q759" s="17" t="str">
        <f>IFERROR(VLOOKUP($K759,wiz[[Lanes]:[Min FRQT Load Check Lane]],7,FALSE),"n/a")</f>
        <v>n/a</v>
      </c>
      <c r="R759" s="17" t="str">
        <f>IFERROR(VLOOKUP($K759,wiz[[Lanes]:[Min FRQT Load Check Lane]],8,FALSE),"n/a")</f>
        <v>n/a</v>
      </c>
      <c r="S759" s="17" t="str">
        <f>IFERROR(VLOOKUP($K759,wiz[[Lanes]:[Min FRQT Load Check Lane]],9,FALSE),"n/a")</f>
        <v>n/a</v>
      </c>
      <c r="T759" s="17" t="str">
        <f>IFERROR(VLOOKUP($K759,wiz[[Lanes]:[Min FRQT Load Check Lane]],10,FALSE),"n/a")</f>
        <v>n/a</v>
      </c>
      <c r="U759" s="17" t="str">
        <f>IFERROR(VLOOKUP($K759,wiz[[Lanes]:[Min FRQT Load Check Lane]],11,FALSE),"n/a")</f>
        <v>n/a</v>
      </c>
      <c r="V759" s="17" t="str">
        <f>IFERROR(VLOOKUP($K759,wiz[[Lanes]:[Min FRQT Load Check Lane]],12,FALSE),"n/a")</f>
        <v>n/a</v>
      </c>
      <c r="W759" s="17" t="str">
        <f>IFERROR(VLOOKUP($K759,wiz[[Lanes]:[Min FRQT Load Check Lane]],13,FALSE),"n/a")</f>
        <v>n/a</v>
      </c>
    </row>
    <row r="760" spans="2:23" x14ac:dyDescent="0.3">
      <c r="B760" s="13" t="s">
        <v>3858</v>
      </c>
      <c r="C760" s="13" t="s">
        <v>3854</v>
      </c>
      <c r="D760" s="13" t="s">
        <v>3855</v>
      </c>
      <c r="E760" s="13" t="s">
        <v>3856</v>
      </c>
      <c r="F760" s="13">
        <v>37309</v>
      </c>
      <c r="G760" s="13" t="s">
        <v>3859</v>
      </c>
      <c r="H760" s="13">
        <v>54929</v>
      </c>
      <c r="I760" s="13">
        <v>2676</v>
      </c>
      <c r="J760" s="13" t="e">
        <f>VLOOKUP(D760,'Matched Names'!$A$1:$C$52,3,FALSE)</f>
        <v>#N/A</v>
      </c>
      <c r="K760" t="e">
        <f t="shared" si="11"/>
        <v>#N/A</v>
      </c>
      <c r="L760" s="17" t="str">
        <f>IFERROR(VLOOKUP($K760,wiz[[Lanes]:[Min FRQT Load Check Lane]],2,FALSE),"n/a")</f>
        <v>n/a</v>
      </c>
      <c r="M760" s="17" t="str">
        <f>IFERROR(VLOOKUP($K760,wiz[[Lanes]:[Min FRQT Load Check Lane]],3,FALSE),"n/a")</f>
        <v>n/a</v>
      </c>
      <c r="N760" s="17" t="str">
        <f>IFERROR(VLOOKUP($K760,wiz[[Lanes]:[Min FRQT Load Check Lane]],4,FALSE),"n/a")</f>
        <v>n/a</v>
      </c>
      <c r="O760" s="17" t="str">
        <f>IFERROR(VLOOKUP($K760,wiz[[Lanes]:[Min FRQT Load Check Lane]],5,FALSE),"n/a")</f>
        <v>n/a</v>
      </c>
      <c r="P760" s="17" t="str">
        <f>IFERROR(VLOOKUP($K760,wiz[[Lanes]:[Min FRQT Load Check Lane]],6,FALSE),"n/a")</f>
        <v>n/a</v>
      </c>
      <c r="Q760" s="17" t="str">
        <f>IFERROR(VLOOKUP($K760,wiz[[Lanes]:[Min FRQT Load Check Lane]],7,FALSE),"n/a")</f>
        <v>n/a</v>
      </c>
      <c r="R760" s="17" t="str">
        <f>IFERROR(VLOOKUP($K760,wiz[[Lanes]:[Min FRQT Load Check Lane]],8,FALSE),"n/a")</f>
        <v>n/a</v>
      </c>
      <c r="S760" s="17" t="str">
        <f>IFERROR(VLOOKUP($K760,wiz[[Lanes]:[Min FRQT Load Check Lane]],9,FALSE),"n/a")</f>
        <v>n/a</v>
      </c>
      <c r="T760" s="17" t="str">
        <f>IFERROR(VLOOKUP($K760,wiz[[Lanes]:[Min FRQT Load Check Lane]],10,FALSE),"n/a")</f>
        <v>n/a</v>
      </c>
      <c r="U760" s="17" t="str">
        <f>IFERROR(VLOOKUP($K760,wiz[[Lanes]:[Min FRQT Load Check Lane]],11,FALSE),"n/a")</f>
        <v>n/a</v>
      </c>
      <c r="V760" s="17" t="str">
        <f>IFERROR(VLOOKUP($K760,wiz[[Lanes]:[Min FRQT Load Check Lane]],12,FALSE),"n/a")</f>
        <v>n/a</v>
      </c>
      <c r="W760" s="17" t="str">
        <f>IFERROR(VLOOKUP($K760,wiz[[Lanes]:[Min FRQT Load Check Lane]],13,FALSE),"n/a")</f>
        <v>n/a</v>
      </c>
    </row>
    <row r="761" spans="2:23" x14ac:dyDescent="0.3">
      <c r="B761" s="13" t="s">
        <v>3860</v>
      </c>
      <c r="C761" s="13" t="s">
        <v>3854</v>
      </c>
      <c r="D761" s="13" t="s">
        <v>3855</v>
      </c>
      <c r="E761" s="13" t="s">
        <v>3856</v>
      </c>
      <c r="F761" s="13">
        <v>37309</v>
      </c>
      <c r="G761" s="13" t="s">
        <v>3789</v>
      </c>
      <c r="H761" s="13">
        <v>47933</v>
      </c>
      <c r="I761" s="13">
        <v>1638</v>
      </c>
      <c r="J761" s="13" t="e">
        <f>VLOOKUP(D761,'Matched Names'!$A$1:$C$52,3,FALSE)</f>
        <v>#N/A</v>
      </c>
      <c r="K761" t="e">
        <f t="shared" si="11"/>
        <v>#N/A</v>
      </c>
      <c r="L761" s="17" t="str">
        <f>IFERROR(VLOOKUP($K761,wiz[[Lanes]:[Min FRQT Load Check Lane]],2,FALSE),"n/a")</f>
        <v>n/a</v>
      </c>
      <c r="M761" s="17" t="str">
        <f>IFERROR(VLOOKUP($K761,wiz[[Lanes]:[Min FRQT Load Check Lane]],3,FALSE),"n/a")</f>
        <v>n/a</v>
      </c>
      <c r="N761" s="17" t="str">
        <f>IFERROR(VLOOKUP($K761,wiz[[Lanes]:[Min FRQT Load Check Lane]],4,FALSE),"n/a")</f>
        <v>n/a</v>
      </c>
      <c r="O761" s="17" t="str">
        <f>IFERROR(VLOOKUP($K761,wiz[[Lanes]:[Min FRQT Load Check Lane]],5,FALSE),"n/a")</f>
        <v>n/a</v>
      </c>
      <c r="P761" s="17" t="str">
        <f>IFERROR(VLOOKUP($K761,wiz[[Lanes]:[Min FRQT Load Check Lane]],6,FALSE),"n/a")</f>
        <v>n/a</v>
      </c>
      <c r="Q761" s="17" t="str">
        <f>IFERROR(VLOOKUP($K761,wiz[[Lanes]:[Min FRQT Load Check Lane]],7,FALSE),"n/a")</f>
        <v>n/a</v>
      </c>
      <c r="R761" s="17" t="str">
        <f>IFERROR(VLOOKUP($K761,wiz[[Lanes]:[Min FRQT Load Check Lane]],8,FALSE),"n/a")</f>
        <v>n/a</v>
      </c>
      <c r="S761" s="17" t="str">
        <f>IFERROR(VLOOKUP($K761,wiz[[Lanes]:[Min FRQT Load Check Lane]],9,FALSE),"n/a")</f>
        <v>n/a</v>
      </c>
      <c r="T761" s="17" t="str">
        <f>IFERROR(VLOOKUP($K761,wiz[[Lanes]:[Min FRQT Load Check Lane]],10,FALSE),"n/a")</f>
        <v>n/a</v>
      </c>
      <c r="U761" s="17" t="str">
        <f>IFERROR(VLOOKUP($K761,wiz[[Lanes]:[Min FRQT Load Check Lane]],11,FALSE),"n/a")</f>
        <v>n/a</v>
      </c>
      <c r="V761" s="17" t="str">
        <f>IFERROR(VLOOKUP($K761,wiz[[Lanes]:[Min FRQT Load Check Lane]],12,FALSE),"n/a")</f>
        <v>n/a</v>
      </c>
      <c r="W761" s="17" t="str">
        <f>IFERROR(VLOOKUP($K761,wiz[[Lanes]:[Min FRQT Load Check Lane]],13,FALSE),"n/a")</f>
        <v>n/a</v>
      </c>
    </row>
    <row r="762" spans="2:23" x14ac:dyDescent="0.3">
      <c r="B762" s="13" t="s">
        <v>3861</v>
      </c>
      <c r="C762" s="13" t="s">
        <v>3854</v>
      </c>
      <c r="D762" s="13" t="s">
        <v>3855</v>
      </c>
      <c r="E762" s="13" t="s">
        <v>3856</v>
      </c>
      <c r="F762" s="13">
        <v>37309</v>
      </c>
      <c r="G762" s="13" t="s">
        <v>3067</v>
      </c>
      <c r="H762" s="13">
        <v>75247</v>
      </c>
      <c r="I762" s="13">
        <v>2890.5</v>
      </c>
      <c r="J762" s="13" t="e">
        <f>VLOOKUP(D762,'Matched Names'!$A$1:$C$52,3,FALSE)</f>
        <v>#N/A</v>
      </c>
      <c r="K762" t="e">
        <f t="shared" si="11"/>
        <v>#N/A</v>
      </c>
      <c r="L762" s="17" t="str">
        <f>IFERROR(VLOOKUP($K762,wiz[[Lanes]:[Min FRQT Load Check Lane]],2,FALSE),"n/a")</f>
        <v>n/a</v>
      </c>
      <c r="M762" s="17" t="str">
        <f>IFERROR(VLOOKUP($K762,wiz[[Lanes]:[Min FRQT Load Check Lane]],3,FALSE),"n/a")</f>
        <v>n/a</v>
      </c>
      <c r="N762" s="17" t="str">
        <f>IFERROR(VLOOKUP($K762,wiz[[Lanes]:[Min FRQT Load Check Lane]],4,FALSE),"n/a")</f>
        <v>n/a</v>
      </c>
      <c r="O762" s="17" t="str">
        <f>IFERROR(VLOOKUP($K762,wiz[[Lanes]:[Min FRQT Load Check Lane]],5,FALSE),"n/a")</f>
        <v>n/a</v>
      </c>
      <c r="P762" s="17" t="str">
        <f>IFERROR(VLOOKUP($K762,wiz[[Lanes]:[Min FRQT Load Check Lane]],6,FALSE),"n/a")</f>
        <v>n/a</v>
      </c>
      <c r="Q762" s="17" t="str">
        <f>IFERROR(VLOOKUP($K762,wiz[[Lanes]:[Min FRQT Load Check Lane]],7,FALSE),"n/a")</f>
        <v>n/a</v>
      </c>
      <c r="R762" s="17" t="str">
        <f>IFERROR(VLOOKUP($K762,wiz[[Lanes]:[Min FRQT Load Check Lane]],8,FALSE),"n/a")</f>
        <v>n/a</v>
      </c>
      <c r="S762" s="17" t="str">
        <f>IFERROR(VLOOKUP($K762,wiz[[Lanes]:[Min FRQT Load Check Lane]],9,FALSE),"n/a")</f>
        <v>n/a</v>
      </c>
      <c r="T762" s="17" t="str">
        <f>IFERROR(VLOOKUP($K762,wiz[[Lanes]:[Min FRQT Load Check Lane]],10,FALSE),"n/a")</f>
        <v>n/a</v>
      </c>
      <c r="U762" s="17" t="str">
        <f>IFERROR(VLOOKUP($K762,wiz[[Lanes]:[Min FRQT Load Check Lane]],11,FALSE),"n/a")</f>
        <v>n/a</v>
      </c>
      <c r="V762" s="17" t="str">
        <f>IFERROR(VLOOKUP($K762,wiz[[Lanes]:[Min FRQT Load Check Lane]],12,FALSE),"n/a")</f>
        <v>n/a</v>
      </c>
      <c r="W762" s="17" t="str">
        <f>IFERROR(VLOOKUP($K762,wiz[[Lanes]:[Min FRQT Load Check Lane]],13,FALSE),"n/a")</f>
        <v>n/a</v>
      </c>
    </row>
    <row r="763" spans="2:23" x14ac:dyDescent="0.3">
      <c r="B763" s="13" t="s">
        <v>3862</v>
      </c>
      <c r="C763" s="13" t="s">
        <v>3854</v>
      </c>
      <c r="D763" s="13" t="s">
        <v>3855</v>
      </c>
      <c r="E763" s="13" t="s">
        <v>3856</v>
      </c>
      <c r="F763" s="13">
        <v>37309</v>
      </c>
      <c r="G763" s="13" t="s">
        <v>2949</v>
      </c>
      <c r="H763" s="13">
        <v>53027</v>
      </c>
      <c r="I763" s="13">
        <v>4212</v>
      </c>
      <c r="J763" s="13" t="e">
        <f>VLOOKUP(D763,'Matched Names'!$A$1:$C$52,3,FALSE)</f>
        <v>#N/A</v>
      </c>
      <c r="K763" t="e">
        <f t="shared" si="11"/>
        <v>#N/A</v>
      </c>
      <c r="L763" s="17" t="str">
        <f>IFERROR(VLOOKUP($K763,wiz[[Lanes]:[Min FRQT Load Check Lane]],2,FALSE),"n/a")</f>
        <v>n/a</v>
      </c>
      <c r="M763" s="17" t="str">
        <f>IFERROR(VLOOKUP($K763,wiz[[Lanes]:[Min FRQT Load Check Lane]],3,FALSE),"n/a")</f>
        <v>n/a</v>
      </c>
      <c r="N763" s="17" t="str">
        <f>IFERROR(VLOOKUP($K763,wiz[[Lanes]:[Min FRQT Load Check Lane]],4,FALSE),"n/a")</f>
        <v>n/a</v>
      </c>
      <c r="O763" s="17" t="str">
        <f>IFERROR(VLOOKUP($K763,wiz[[Lanes]:[Min FRQT Load Check Lane]],5,FALSE),"n/a")</f>
        <v>n/a</v>
      </c>
      <c r="P763" s="17" t="str">
        <f>IFERROR(VLOOKUP($K763,wiz[[Lanes]:[Min FRQT Load Check Lane]],6,FALSE),"n/a")</f>
        <v>n/a</v>
      </c>
      <c r="Q763" s="17" t="str">
        <f>IFERROR(VLOOKUP($K763,wiz[[Lanes]:[Min FRQT Load Check Lane]],7,FALSE),"n/a")</f>
        <v>n/a</v>
      </c>
      <c r="R763" s="17" t="str">
        <f>IFERROR(VLOOKUP($K763,wiz[[Lanes]:[Min FRQT Load Check Lane]],8,FALSE),"n/a")</f>
        <v>n/a</v>
      </c>
      <c r="S763" s="17" t="str">
        <f>IFERROR(VLOOKUP($K763,wiz[[Lanes]:[Min FRQT Load Check Lane]],9,FALSE),"n/a")</f>
        <v>n/a</v>
      </c>
      <c r="T763" s="17" t="str">
        <f>IFERROR(VLOOKUP($K763,wiz[[Lanes]:[Min FRQT Load Check Lane]],10,FALSE),"n/a")</f>
        <v>n/a</v>
      </c>
      <c r="U763" s="17" t="str">
        <f>IFERROR(VLOOKUP($K763,wiz[[Lanes]:[Min FRQT Load Check Lane]],11,FALSE),"n/a")</f>
        <v>n/a</v>
      </c>
      <c r="V763" s="17" t="str">
        <f>IFERROR(VLOOKUP($K763,wiz[[Lanes]:[Min FRQT Load Check Lane]],12,FALSE),"n/a")</f>
        <v>n/a</v>
      </c>
      <c r="W763" s="17" t="str">
        <f>IFERROR(VLOOKUP($K763,wiz[[Lanes]:[Min FRQT Load Check Lane]],13,FALSE),"n/a")</f>
        <v>n/a</v>
      </c>
    </row>
    <row r="764" spans="2:23" x14ac:dyDescent="0.3">
      <c r="B764" s="13" t="s">
        <v>3863</v>
      </c>
      <c r="C764" s="13" t="s">
        <v>3854</v>
      </c>
      <c r="D764" s="13" t="s">
        <v>3855</v>
      </c>
      <c r="E764" s="13" t="s">
        <v>3856</v>
      </c>
      <c r="F764" s="13">
        <v>37309</v>
      </c>
      <c r="G764" s="13" t="s">
        <v>2854</v>
      </c>
      <c r="H764" s="13">
        <v>38301</v>
      </c>
      <c r="I764" s="13">
        <v>534</v>
      </c>
      <c r="J764" s="13" t="e">
        <f>VLOOKUP(D764,'Matched Names'!$A$1:$C$52,3,FALSE)</f>
        <v>#N/A</v>
      </c>
      <c r="K764" t="e">
        <f t="shared" si="11"/>
        <v>#N/A</v>
      </c>
      <c r="L764" s="17" t="str">
        <f>IFERROR(VLOOKUP($K764,wiz[[Lanes]:[Min FRQT Load Check Lane]],2,FALSE),"n/a")</f>
        <v>n/a</v>
      </c>
      <c r="M764" s="17" t="str">
        <f>IFERROR(VLOOKUP($K764,wiz[[Lanes]:[Min FRQT Load Check Lane]],3,FALSE),"n/a")</f>
        <v>n/a</v>
      </c>
      <c r="N764" s="17" t="str">
        <f>IFERROR(VLOOKUP($K764,wiz[[Lanes]:[Min FRQT Load Check Lane]],4,FALSE),"n/a")</f>
        <v>n/a</v>
      </c>
      <c r="O764" s="17" t="str">
        <f>IFERROR(VLOOKUP($K764,wiz[[Lanes]:[Min FRQT Load Check Lane]],5,FALSE),"n/a")</f>
        <v>n/a</v>
      </c>
      <c r="P764" s="17" t="str">
        <f>IFERROR(VLOOKUP($K764,wiz[[Lanes]:[Min FRQT Load Check Lane]],6,FALSE),"n/a")</f>
        <v>n/a</v>
      </c>
      <c r="Q764" s="17" t="str">
        <f>IFERROR(VLOOKUP($K764,wiz[[Lanes]:[Min FRQT Load Check Lane]],7,FALSE),"n/a")</f>
        <v>n/a</v>
      </c>
      <c r="R764" s="17" t="str">
        <f>IFERROR(VLOOKUP($K764,wiz[[Lanes]:[Min FRQT Load Check Lane]],8,FALSE),"n/a")</f>
        <v>n/a</v>
      </c>
      <c r="S764" s="17" t="str">
        <f>IFERROR(VLOOKUP($K764,wiz[[Lanes]:[Min FRQT Load Check Lane]],9,FALSE),"n/a")</f>
        <v>n/a</v>
      </c>
      <c r="T764" s="17" t="str">
        <f>IFERROR(VLOOKUP($K764,wiz[[Lanes]:[Min FRQT Load Check Lane]],10,FALSE),"n/a")</f>
        <v>n/a</v>
      </c>
      <c r="U764" s="17" t="str">
        <f>IFERROR(VLOOKUP($K764,wiz[[Lanes]:[Min FRQT Load Check Lane]],11,FALSE),"n/a")</f>
        <v>n/a</v>
      </c>
      <c r="V764" s="17" t="str">
        <f>IFERROR(VLOOKUP($K764,wiz[[Lanes]:[Min FRQT Load Check Lane]],12,FALSE),"n/a")</f>
        <v>n/a</v>
      </c>
      <c r="W764" s="17" t="str">
        <f>IFERROR(VLOOKUP($K764,wiz[[Lanes]:[Min FRQT Load Check Lane]],13,FALSE),"n/a")</f>
        <v>n/a</v>
      </c>
    </row>
    <row r="765" spans="2:23" x14ac:dyDescent="0.3">
      <c r="B765" s="13" t="s">
        <v>3864</v>
      </c>
      <c r="C765" s="13" t="s">
        <v>3854</v>
      </c>
      <c r="D765" s="13" t="s">
        <v>3855</v>
      </c>
      <c r="E765" s="13" t="s">
        <v>3856</v>
      </c>
      <c r="F765" s="13">
        <v>37309</v>
      </c>
      <c r="G765" s="13" t="s">
        <v>3865</v>
      </c>
      <c r="H765" s="13">
        <v>44240</v>
      </c>
      <c r="I765" s="13">
        <v>1814.2</v>
      </c>
      <c r="J765" s="13" t="e">
        <f>VLOOKUP(D765,'Matched Names'!$A$1:$C$52,3,FALSE)</f>
        <v>#N/A</v>
      </c>
      <c r="K765" t="e">
        <f t="shared" si="11"/>
        <v>#N/A</v>
      </c>
      <c r="L765" s="17" t="str">
        <f>IFERROR(VLOOKUP($K765,wiz[[Lanes]:[Min FRQT Load Check Lane]],2,FALSE),"n/a")</f>
        <v>n/a</v>
      </c>
      <c r="M765" s="17" t="str">
        <f>IFERROR(VLOOKUP($K765,wiz[[Lanes]:[Min FRQT Load Check Lane]],3,FALSE),"n/a")</f>
        <v>n/a</v>
      </c>
      <c r="N765" s="17" t="str">
        <f>IFERROR(VLOOKUP($K765,wiz[[Lanes]:[Min FRQT Load Check Lane]],4,FALSE),"n/a")</f>
        <v>n/a</v>
      </c>
      <c r="O765" s="17" t="str">
        <f>IFERROR(VLOOKUP($K765,wiz[[Lanes]:[Min FRQT Load Check Lane]],5,FALSE),"n/a")</f>
        <v>n/a</v>
      </c>
      <c r="P765" s="17" t="str">
        <f>IFERROR(VLOOKUP($K765,wiz[[Lanes]:[Min FRQT Load Check Lane]],6,FALSE),"n/a")</f>
        <v>n/a</v>
      </c>
      <c r="Q765" s="17" t="str">
        <f>IFERROR(VLOOKUP($K765,wiz[[Lanes]:[Min FRQT Load Check Lane]],7,FALSE),"n/a")</f>
        <v>n/a</v>
      </c>
      <c r="R765" s="17" t="str">
        <f>IFERROR(VLOOKUP($K765,wiz[[Lanes]:[Min FRQT Load Check Lane]],8,FALSE),"n/a")</f>
        <v>n/a</v>
      </c>
      <c r="S765" s="17" t="str">
        <f>IFERROR(VLOOKUP($K765,wiz[[Lanes]:[Min FRQT Load Check Lane]],9,FALSE),"n/a")</f>
        <v>n/a</v>
      </c>
      <c r="T765" s="17" t="str">
        <f>IFERROR(VLOOKUP($K765,wiz[[Lanes]:[Min FRQT Load Check Lane]],10,FALSE),"n/a")</f>
        <v>n/a</v>
      </c>
      <c r="U765" s="17" t="str">
        <f>IFERROR(VLOOKUP($K765,wiz[[Lanes]:[Min FRQT Load Check Lane]],11,FALSE),"n/a")</f>
        <v>n/a</v>
      </c>
      <c r="V765" s="17" t="str">
        <f>IFERROR(VLOOKUP($K765,wiz[[Lanes]:[Min FRQT Load Check Lane]],12,FALSE),"n/a")</f>
        <v>n/a</v>
      </c>
      <c r="W765" s="17" t="str">
        <f>IFERROR(VLOOKUP($K765,wiz[[Lanes]:[Min FRQT Load Check Lane]],13,FALSE),"n/a")</f>
        <v>n/a</v>
      </c>
    </row>
    <row r="766" spans="2:23" x14ac:dyDescent="0.3">
      <c r="B766" s="13" t="s">
        <v>3866</v>
      </c>
      <c r="C766" s="13" t="s">
        <v>3854</v>
      </c>
      <c r="D766" s="13" t="s">
        <v>3855</v>
      </c>
      <c r="E766" s="13" t="s">
        <v>3856</v>
      </c>
      <c r="F766" s="13">
        <v>37309</v>
      </c>
      <c r="G766" s="13" t="s">
        <v>3867</v>
      </c>
      <c r="H766" s="13">
        <v>53704</v>
      </c>
      <c r="I766" s="13">
        <v>1049.8</v>
      </c>
      <c r="J766" s="13" t="e">
        <f>VLOOKUP(D766,'Matched Names'!$A$1:$C$52,3,FALSE)</f>
        <v>#N/A</v>
      </c>
      <c r="K766" t="e">
        <f t="shared" si="11"/>
        <v>#N/A</v>
      </c>
      <c r="L766" s="17" t="str">
        <f>IFERROR(VLOOKUP($K766,wiz[[Lanes]:[Min FRQT Load Check Lane]],2,FALSE),"n/a")</f>
        <v>n/a</v>
      </c>
      <c r="M766" s="17" t="str">
        <f>IFERROR(VLOOKUP($K766,wiz[[Lanes]:[Min FRQT Load Check Lane]],3,FALSE),"n/a")</f>
        <v>n/a</v>
      </c>
      <c r="N766" s="17" t="str">
        <f>IFERROR(VLOOKUP($K766,wiz[[Lanes]:[Min FRQT Load Check Lane]],4,FALSE),"n/a")</f>
        <v>n/a</v>
      </c>
      <c r="O766" s="17" t="str">
        <f>IFERROR(VLOOKUP($K766,wiz[[Lanes]:[Min FRQT Load Check Lane]],5,FALSE),"n/a")</f>
        <v>n/a</v>
      </c>
      <c r="P766" s="17" t="str">
        <f>IFERROR(VLOOKUP($K766,wiz[[Lanes]:[Min FRQT Load Check Lane]],6,FALSE),"n/a")</f>
        <v>n/a</v>
      </c>
      <c r="Q766" s="17" t="str">
        <f>IFERROR(VLOOKUP($K766,wiz[[Lanes]:[Min FRQT Load Check Lane]],7,FALSE),"n/a")</f>
        <v>n/a</v>
      </c>
      <c r="R766" s="17" t="str">
        <f>IFERROR(VLOOKUP($K766,wiz[[Lanes]:[Min FRQT Load Check Lane]],8,FALSE),"n/a")</f>
        <v>n/a</v>
      </c>
      <c r="S766" s="17" t="str">
        <f>IFERROR(VLOOKUP($K766,wiz[[Lanes]:[Min FRQT Load Check Lane]],9,FALSE),"n/a")</f>
        <v>n/a</v>
      </c>
      <c r="T766" s="17" t="str">
        <f>IFERROR(VLOOKUP($K766,wiz[[Lanes]:[Min FRQT Load Check Lane]],10,FALSE),"n/a")</f>
        <v>n/a</v>
      </c>
      <c r="U766" s="17" t="str">
        <f>IFERROR(VLOOKUP($K766,wiz[[Lanes]:[Min FRQT Load Check Lane]],11,FALSE),"n/a")</f>
        <v>n/a</v>
      </c>
      <c r="V766" s="17" t="str">
        <f>IFERROR(VLOOKUP($K766,wiz[[Lanes]:[Min FRQT Load Check Lane]],12,FALSE),"n/a")</f>
        <v>n/a</v>
      </c>
      <c r="W766" s="17" t="str">
        <f>IFERROR(VLOOKUP($K766,wiz[[Lanes]:[Min FRQT Load Check Lane]],13,FALSE),"n/a")</f>
        <v>n/a</v>
      </c>
    </row>
    <row r="767" spans="2:23" x14ac:dyDescent="0.3">
      <c r="B767" s="13" t="s">
        <v>3868</v>
      </c>
      <c r="C767" s="13" t="s">
        <v>3854</v>
      </c>
      <c r="D767" s="13" t="s">
        <v>3855</v>
      </c>
      <c r="E767" s="13" t="s">
        <v>3856</v>
      </c>
      <c r="F767" s="13">
        <v>37309</v>
      </c>
      <c r="G767" s="13" t="s">
        <v>2635</v>
      </c>
      <c r="H767" s="13">
        <v>38107</v>
      </c>
      <c r="I767" s="13">
        <v>1890.24</v>
      </c>
      <c r="J767" s="13" t="e">
        <f>VLOOKUP(D767,'Matched Names'!$A$1:$C$52,3,FALSE)</f>
        <v>#N/A</v>
      </c>
      <c r="K767" t="e">
        <f t="shared" si="11"/>
        <v>#N/A</v>
      </c>
      <c r="L767" s="17" t="str">
        <f>IFERROR(VLOOKUP($K767,wiz[[Lanes]:[Min FRQT Load Check Lane]],2,FALSE),"n/a")</f>
        <v>n/a</v>
      </c>
      <c r="M767" s="17" t="str">
        <f>IFERROR(VLOOKUP($K767,wiz[[Lanes]:[Min FRQT Load Check Lane]],3,FALSE),"n/a")</f>
        <v>n/a</v>
      </c>
      <c r="N767" s="17" t="str">
        <f>IFERROR(VLOOKUP($K767,wiz[[Lanes]:[Min FRQT Load Check Lane]],4,FALSE),"n/a")</f>
        <v>n/a</v>
      </c>
      <c r="O767" s="17" t="str">
        <f>IFERROR(VLOOKUP($K767,wiz[[Lanes]:[Min FRQT Load Check Lane]],5,FALSE),"n/a")</f>
        <v>n/a</v>
      </c>
      <c r="P767" s="17" t="str">
        <f>IFERROR(VLOOKUP($K767,wiz[[Lanes]:[Min FRQT Load Check Lane]],6,FALSE),"n/a")</f>
        <v>n/a</v>
      </c>
      <c r="Q767" s="17" t="str">
        <f>IFERROR(VLOOKUP($K767,wiz[[Lanes]:[Min FRQT Load Check Lane]],7,FALSE),"n/a")</f>
        <v>n/a</v>
      </c>
      <c r="R767" s="17" t="str">
        <f>IFERROR(VLOOKUP($K767,wiz[[Lanes]:[Min FRQT Load Check Lane]],8,FALSE),"n/a")</f>
        <v>n/a</v>
      </c>
      <c r="S767" s="17" t="str">
        <f>IFERROR(VLOOKUP($K767,wiz[[Lanes]:[Min FRQT Load Check Lane]],9,FALSE),"n/a")</f>
        <v>n/a</v>
      </c>
      <c r="T767" s="17" t="str">
        <f>IFERROR(VLOOKUP($K767,wiz[[Lanes]:[Min FRQT Load Check Lane]],10,FALSE),"n/a")</f>
        <v>n/a</v>
      </c>
      <c r="U767" s="17" t="str">
        <f>IFERROR(VLOOKUP($K767,wiz[[Lanes]:[Min FRQT Load Check Lane]],11,FALSE),"n/a")</f>
        <v>n/a</v>
      </c>
      <c r="V767" s="17" t="str">
        <f>IFERROR(VLOOKUP($K767,wiz[[Lanes]:[Min FRQT Load Check Lane]],12,FALSE),"n/a")</f>
        <v>n/a</v>
      </c>
      <c r="W767" s="17" t="str">
        <f>IFERROR(VLOOKUP($K767,wiz[[Lanes]:[Min FRQT Load Check Lane]],13,FALSE),"n/a")</f>
        <v>n/a</v>
      </c>
    </row>
    <row r="768" spans="2:23" x14ac:dyDescent="0.3">
      <c r="B768" s="13" t="s">
        <v>3869</v>
      </c>
      <c r="C768" s="13" t="s">
        <v>3854</v>
      </c>
      <c r="D768" s="13" t="s">
        <v>3855</v>
      </c>
      <c r="E768" s="13" t="s">
        <v>3856</v>
      </c>
      <c r="F768" s="13">
        <v>37309</v>
      </c>
      <c r="G768" s="13" t="s">
        <v>3870</v>
      </c>
      <c r="H768" s="13">
        <v>53089</v>
      </c>
      <c r="I768" s="13">
        <v>4128</v>
      </c>
      <c r="J768" s="13" t="e">
        <f>VLOOKUP(D768,'Matched Names'!$A$1:$C$52,3,FALSE)</f>
        <v>#N/A</v>
      </c>
      <c r="K768" t="e">
        <f t="shared" si="11"/>
        <v>#N/A</v>
      </c>
      <c r="L768" s="17" t="str">
        <f>IFERROR(VLOOKUP($K768,wiz[[Lanes]:[Min FRQT Load Check Lane]],2,FALSE),"n/a")</f>
        <v>n/a</v>
      </c>
      <c r="M768" s="17" t="str">
        <f>IFERROR(VLOOKUP($K768,wiz[[Lanes]:[Min FRQT Load Check Lane]],3,FALSE),"n/a")</f>
        <v>n/a</v>
      </c>
      <c r="N768" s="17" t="str">
        <f>IFERROR(VLOOKUP($K768,wiz[[Lanes]:[Min FRQT Load Check Lane]],4,FALSE),"n/a")</f>
        <v>n/a</v>
      </c>
      <c r="O768" s="17" t="str">
        <f>IFERROR(VLOOKUP($K768,wiz[[Lanes]:[Min FRQT Load Check Lane]],5,FALSE),"n/a")</f>
        <v>n/a</v>
      </c>
      <c r="P768" s="17" t="str">
        <f>IFERROR(VLOOKUP($K768,wiz[[Lanes]:[Min FRQT Load Check Lane]],6,FALSE),"n/a")</f>
        <v>n/a</v>
      </c>
      <c r="Q768" s="17" t="str">
        <f>IFERROR(VLOOKUP($K768,wiz[[Lanes]:[Min FRQT Load Check Lane]],7,FALSE),"n/a")</f>
        <v>n/a</v>
      </c>
      <c r="R768" s="17" t="str">
        <f>IFERROR(VLOOKUP($K768,wiz[[Lanes]:[Min FRQT Load Check Lane]],8,FALSE),"n/a")</f>
        <v>n/a</v>
      </c>
      <c r="S768" s="17" t="str">
        <f>IFERROR(VLOOKUP($K768,wiz[[Lanes]:[Min FRQT Load Check Lane]],9,FALSE),"n/a")</f>
        <v>n/a</v>
      </c>
      <c r="T768" s="17" t="str">
        <f>IFERROR(VLOOKUP($K768,wiz[[Lanes]:[Min FRQT Load Check Lane]],10,FALSE),"n/a")</f>
        <v>n/a</v>
      </c>
      <c r="U768" s="17" t="str">
        <f>IFERROR(VLOOKUP($K768,wiz[[Lanes]:[Min FRQT Load Check Lane]],11,FALSE),"n/a")</f>
        <v>n/a</v>
      </c>
      <c r="V768" s="17" t="str">
        <f>IFERROR(VLOOKUP($K768,wiz[[Lanes]:[Min FRQT Load Check Lane]],12,FALSE),"n/a")</f>
        <v>n/a</v>
      </c>
      <c r="W768" s="17" t="str">
        <f>IFERROR(VLOOKUP($K768,wiz[[Lanes]:[Min FRQT Load Check Lane]],13,FALSE),"n/a")</f>
        <v>n/a</v>
      </c>
    </row>
    <row r="769" spans="2:23" x14ac:dyDescent="0.3">
      <c r="B769" s="13" t="s">
        <v>3871</v>
      </c>
      <c r="C769" s="13" t="s">
        <v>2561</v>
      </c>
      <c r="D769" s="13" t="s">
        <v>2561</v>
      </c>
      <c r="E769" s="13" t="s">
        <v>2718</v>
      </c>
      <c r="F769" s="13">
        <v>53512</v>
      </c>
      <c r="G769" s="13" t="s">
        <v>3872</v>
      </c>
      <c r="H769" s="13">
        <v>77423</v>
      </c>
      <c r="I769" s="13">
        <v>1774</v>
      </c>
      <c r="J769" s="13" t="str">
        <f>VLOOKUP(D769,'Matched Names'!$A$1:$C$52,3,FALSE)</f>
        <v xml:space="preserve">SNYDERS LANCE        |   </v>
      </c>
      <c r="K769" t="str">
        <f t="shared" si="11"/>
        <v>SNYDERS LANCE | 5351277423</v>
      </c>
      <c r="L769" s="17" t="str">
        <f>IFERROR(VLOOKUP($K769,wiz[[Lanes]:[Min FRQT Load Check Lane]],2,FALSE),"n/a")</f>
        <v>n/a</v>
      </c>
      <c r="M769" s="17" t="str">
        <f>IFERROR(VLOOKUP($K769,wiz[[Lanes]:[Min FRQT Load Check Lane]],3,FALSE),"n/a")</f>
        <v>n/a</v>
      </c>
      <c r="N769" s="17" t="str">
        <f>IFERROR(VLOOKUP($K769,wiz[[Lanes]:[Min FRQT Load Check Lane]],4,FALSE),"n/a")</f>
        <v>n/a</v>
      </c>
      <c r="O769" s="17" t="str">
        <f>IFERROR(VLOOKUP($K769,wiz[[Lanes]:[Min FRQT Load Check Lane]],5,FALSE),"n/a")</f>
        <v>n/a</v>
      </c>
      <c r="P769" s="17" t="str">
        <f>IFERROR(VLOOKUP($K769,wiz[[Lanes]:[Min FRQT Load Check Lane]],6,FALSE),"n/a")</f>
        <v>n/a</v>
      </c>
      <c r="Q769" s="17" t="str">
        <f>IFERROR(VLOOKUP($K769,wiz[[Lanes]:[Min FRQT Load Check Lane]],7,FALSE),"n/a")</f>
        <v>n/a</v>
      </c>
      <c r="R769" s="17" t="str">
        <f>IFERROR(VLOOKUP($K769,wiz[[Lanes]:[Min FRQT Load Check Lane]],8,FALSE),"n/a")</f>
        <v>n/a</v>
      </c>
      <c r="S769" s="17" t="str">
        <f>IFERROR(VLOOKUP($K769,wiz[[Lanes]:[Min FRQT Load Check Lane]],9,FALSE),"n/a")</f>
        <v>n/a</v>
      </c>
      <c r="T769" s="17" t="str">
        <f>IFERROR(VLOOKUP($K769,wiz[[Lanes]:[Min FRQT Load Check Lane]],10,FALSE),"n/a")</f>
        <v>n/a</v>
      </c>
      <c r="U769" s="17" t="str">
        <f>IFERROR(VLOOKUP($K769,wiz[[Lanes]:[Min FRQT Load Check Lane]],11,FALSE),"n/a")</f>
        <v>n/a</v>
      </c>
      <c r="V769" s="17" t="str">
        <f>IFERROR(VLOOKUP($K769,wiz[[Lanes]:[Min FRQT Load Check Lane]],12,FALSE),"n/a")</f>
        <v>n/a</v>
      </c>
      <c r="W769" s="17" t="str">
        <f>IFERROR(VLOOKUP($K769,wiz[[Lanes]:[Min FRQT Load Check Lane]],13,FALSE),"n/a")</f>
        <v>n/a</v>
      </c>
    </row>
    <row r="770" spans="2:23" x14ac:dyDescent="0.3">
      <c r="B770" s="13" t="s">
        <v>3873</v>
      </c>
      <c r="C770" s="13" t="s">
        <v>2561</v>
      </c>
      <c r="D770" s="13" t="s">
        <v>2561</v>
      </c>
      <c r="E770" s="13" t="s">
        <v>2718</v>
      </c>
      <c r="F770" s="13">
        <v>53512</v>
      </c>
      <c r="G770" s="13" t="s">
        <v>3825</v>
      </c>
      <c r="H770" s="13">
        <v>30349</v>
      </c>
      <c r="I770" s="13">
        <v>4702.95</v>
      </c>
      <c r="J770" s="13" t="str">
        <f>VLOOKUP(D770,'Matched Names'!$A$1:$C$52,3,FALSE)</f>
        <v xml:space="preserve">SNYDERS LANCE        |   </v>
      </c>
      <c r="K770" t="str">
        <f t="shared" si="11"/>
        <v>SNYDERS LANCE | 5351230349</v>
      </c>
      <c r="L770" s="17" t="str">
        <f>IFERROR(VLOOKUP($K770,wiz[[Lanes]:[Min FRQT Load Check Lane]],2,FALSE),"n/a")</f>
        <v>n/a</v>
      </c>
      <c r="M770" s="17" t="str">
        <f>IFERROR(VLOOKUP($K770,wiz[[Lanes]:[Min FRQT Load Check Lane]],3,FALSE),"n/a")</f>
        <v>n/a</v>
      </c>
      <c r="N770" s="17" t="str">
        <f>IFERROR(VLOOKUP($K770,wiz[[Lanes]:[Min FRQT Load Check Lane]],4,FALSE),"n/a")</f>
        <v>n/a</v>
      </c>
      <c r="O770" s="17" t="str">
        <f>IFERROR(VLOOKUP($K770,wiz[[Lanes]:[Min FRQT Load Check Lane]],5,FALSE),"n/a")</f>
        <v>n/a</v>
      </c>
      <c r="P770" s="17" t="str">
        <f>IFERROR(VLOOKUP($K770,wiz[[Lanes]:[Min FRQT Load Check Lane]],6,FALSE),"n/a")</f>
        <v>n/a</v>
      </c>
      <c r="Q770" s="17" t="str">
        <f>IFERROR(VLOOKUP($K770,wiz[[Lanes]:[Min FRQT Load Check Lane]],7,FALSE),"n/a")</f>
        <v>n/a</v>
      </c>
      <c r="R770" s="17" t="str">
        <f>IFERROR(VLOOKUP($K770,wiz[[Lanes]:[Min FRQT Load Check Lane]],8,FALSE),"n/a")</f>
        <v>n/a</v>
      </c>
      <c r="S770" s="17" t="str">
        <f>IFERROR(VLOOKUP($K770,wiz[[Lanes]:[Min FRQT Load Check Lane]],9,FALSE),"n/a")</f>
        <v>n/a</v>
      </c>
      <c r="T770" s="17" t="str">
        <f>IFERROR(VLOOKUP($K770,wiz[[Lanes]:[Min FRQT Load Check Lane]],10,FALSE),"n/a")</f>
        <v>n/a</v>
      </c>
      <c r="U770" s="17" t="str">
        <f>IFERROR(VLOOKUP($K770,wiz[[Lanes]:[Min FRQT Load Check Lane]],11,FALSE),"n/a")</f>
        <v>n/a</v>
      </c>
      <c r="V770" s="17" t="str">
        <f>IFERROR(VLOOKUP($K770,wiz[[Lanes]:[Min FRQT Load Check Lane]],12,FALSE),"n/a")</f>
        <v>n/a</v>
      </c>
      <c r="W770" s="17" t="str">
        <f>IFERROR(VLOOKUP($K770,wiz[[Lanes]:[Min FRQT Load Check Lane]],13,FALSE),"n/a")</f>
        <v>n/a</v>
      </c>
    </row>
    <row r="771" spans="2:23" x14ac:dyDescent="0.3">
      <c r="B771" s="13" t="s">
        <v>3874</v>
      </c>
      <c r="C771" s="13" t="s">
        <v>2561</v>
      </c>
      <c r="D771" s="13" t="s">
        <v>2561</v>
      </c>
      <c r="E771" s="13" t="s">
        <v>2718</v>
      </c>
      <c r="F771" s="13">
        <v>53512</v>
      </c>
      <c r="G771" s="13" t="s">
        <v>3223</v>
      </c>
      <c r="H771" s="13">
        <v>30297</v>
      </c>
      <c r="I771" s="13">
        <v>8066.75</v>
      </c>
      <c r="J771" s="13" t="str">
        <f>VLOOKUP(D771,'Matched Names'!$A$1:$C$52,3,FALSE)</f>
        <v xml:space="preserve">SNYDERS LANCE        |   </v>
      </c>
      <c r="K771" t="str">
        <f t="shared" ref="K771:K834" si="12">TRIM(CONCATENATE(J771,F771,H771))</f>
        <v>SNYDERS LANCE | 5351230297</v>
      </c>
      <c r="L771" s="17" t="str">
        <f>IFERROR(VLOOKUP($K771,wiz[[Lanes]:[Min FRQT Load Check Lane]],2,FALSE),"n/a")</f>
        <v>n/a</v>
      </c>
      <c r="M771" s="17" t="str">
        <f>IFERROR(VLOOKUP($K771,wiz[[Lanes]:[Min FRQT Load Check Lane]],3,FALSE),"n/a")</f>
        <v>n/a</v>
      </c>
      <c r="N771" s="17" t="str">
        <f>IFERROR(VLOOKUP($K771,wiz[[Lanes]:[Min FRQT Load Check Lane]],4,FALSE),"n/a")</f>
        <v>n/a</v>
      </c>
      <c r="O771" s="17" t="str">
        <f>IFERROR(VLOOKUP($K771,wiz[[Lanes]:[Min FRQT Load Check Lane]],5,FALSE),"n/a")</f>
        <v>n/a</v>
      </c>
      <c r="P771" s="17" t="str">
        <f>IFERROR(VLOOKUP($K771,wiz[[Lanes]:[Min FRQT Load Check Lane]],6,FALSE),"n/a")</f>
        <v>n/a</v>
      </c>
      <c r="Q771" s="17" t="str">
        <f>IFERROR(VLOOKUP($K771,wiz[[Lanes]:[Min FRQT Load Check Lane]],7,FALSE),"n/a")</f>
        <v>n/a</v>
      </c>
      <c r="R771" s="17" t="str">
        <f>IFERROR(VLOOKUP($K771,wiz[[Lanes]:[Min FRQT Load Check Lane]],8,FALSE),"n/a")</f>
        <v>n/a</v>
      </c>
      <c r="S771" s="17" t="str">
        <f>IFERROR(VLOOKUP($K771,wiz[[Lanes]:[Min FRQT Load Check Lane]],9,FALSE),"n/a")</f>
        <v>n/a</v>
      </c>
      <c r="T771" s="17" t="str">
        <f>IFERROR(VLOOKUP($K771,wiz[[Lanes]:[Min FRQT Load Check Lane]],10,FALSE),"n/a")</f>
        <v>n/a</v>
      </c>
      <c r="U771" s="17" t="str">
        <f>IFERROR(VLOOKUP($K771,wiz[[Lanes]:[Min FRQT Load Check Lane]],11,FALSE),"n/a")</f>
        <v>n/a</v>
      </c>
      <c r="V771" s="17" t="str">
        <f>IFERROR(VLOOKUP($K771,wiz[[Lanes]:[Min FRQT Load Check Lane]],12,FALSE),"n/a")</f>
        <v>n/a</v>
      </c>
      <c r="W771" s="17" t="str">
        <f>IFERROR(VLOOKUP($K771,wiz[[Lanes]:[Min FRQT Load Check Lane]],13,FALSE),"n/a")</f>
        <v>n/a</v>
      </c>
    </row>
    <row r="772" spans="2:23" x14ac:dyDescent="0.3">
      <c r="B772" s="13" t="s">
        <v>3875</v>
      </c>
      <c r="C772" s="13" t="s">
        <v>2561</v>
      </c>
      <c r="D772" s="13" t="s">
        <v>2561</v>
      </c>
      <c r="E772" s="13" t="s">
        <v>2718</v>
      </c>
      <c r="F772" s="13">
        <v>53512</v>
      </c>
      <c r="G772" s="13" t="s">
        <v>2935</v>
      </c>
      <c r="H772" s="13">
        <v>76244</v>
      </c>
      <c r="I772" s="13">
        <v>7095.84</v>
      </c>
      <c r="J772" s="13" t="str">
        <f>VLOOKUP(D772,'Matched Names'!$A$1:$C$52,3,FALSE)</f>
        <v xml:space="preserve">SNYDERS LANCE        |   </v>
      </c>
      <c r="K772" t="str">
        <f t="shared" si="12"/>
        <v>SNYDERS LANCE | 5351276244</v>
      </c>
      <c r="L772" s="17" t="str">
        <f>IFERROR(VLOOKUP($K772,wiz[[Lanes]:[Min FRQT Load Check Lane]],2,FALSE),"n/a")</f>
        <v>n/a</v>
      </c>
      <c r="M772" s="17" t="str">
        <f>IFERROR(VLOOKUP($K772,wiz[[Lanes]:[Min FRQT Load Check Lane]],3,FALSE),"n/a")</f>
        <v>n/a</v>
      </c>
      <c r="N772" s="17" t="str">
        <f>IFERROR(VLOOKUP($K772,wiz[[Lanes]:[Min FRQT Load Check Lane]],4,FALSE),"n/a")</f>
        <v>n/a</v>
      </c>
      <c r="O772" s="17" t="str">
        <f>IFERROR(VLOOKUP($K772,wiz[[Lanes]:[Min FRQT Load Check Lane]],5,FALSE),"n/a")</f>
        <v>n/a</v>
      </c>
      <c r="P772" s="17" t="str">
        <f>IFERROR(VLOOKUP($K772,wiz[[Lanes]:[Min FRQT Load Check Lane]],6,FALSE),"n/a")</f>
        <v>n/a</v>
      </c>
      <c r="Q772" s="17" t="str">
        <f>IFERROR(VLOOKUP($K772,wiz[[Lanes]:[Min FRQT Load Check Lane]],7,FALSE),"n/a")</f>
        <v>n/a</v>
      </c>
      <c r="R772" s="17" t="str">
        <f>IFERROR(VLOOKUP($K772,wiz[[Lanes]:[Min FRQT Load Check Lane]],8,FALSE),"n/a")</f>
        <v>n/a</v>
      </c>
      <c r="S772" s="17" t="str">
        <f>IFERROR(VLOOKUP($K772,wiz[[Lanes]:[Min FRQT Load Check Lane]],9,FALSE),"n/a")</f>
        <v>n/a</v>
      </c>
      <c r="T772" s="17" t="str">
        <f>IFERROR(VLOOKUP($K772,wiz[[Lanes]:[Min FRQT Load Check Lane]],10,FALSE),"n/a")</f>
        <v>n/a</v>
      </c>
      <c r="U772" s="17" t="str">
        <f>IFERROR(VLOOKUP($K772,wiz[[Lanes]:[Min FRQT Load Check Lane]],11,FALSE),"n/a")</f>
        <v>n/a</v>
      </c>
      <c r="V772" s="17" t="str">
        <f>IFERROR(VLOOKUP($K772,wiz[[Lanes]:[Min FRQT Load Check Lane]],12,FALSE),"n/a")</f>
        <v>n/a</v>
      </c>
      <c r="W772" s="17" t="str">
        <f>IFERROR(VLOOKUP($K772,wiz[[Lanes]:[Min FRQT Load Check Lane]],13,FALSE),"n/a")</f>
        <v>n/a</v>
      </c>
    </row>
    <row r="773" spans="2:23" x14ac:dyDescent="0.3">
      <c r="B773" s="13" t="s">
        <v>3876</v>
      </c>
      <c r="C773" s="13" t="s">
        <v>2561</v>
      </c>
      <c r="D773" s="13" t="s">
        <v>2561</v>
      </c>
      <c r="E773" s="13" t="s">
        <v>2718</v>
      </c>
      <c r="F773" s="13">
        <v>53512</v>
      </c>
      <c r="G773" s="13" t="s">
        <v>3235</v>
      </c>
      <c r="H773" s="13">
        <v>77004</v>
      </c>
      <c r="I773" s="13">
        <v>1679</v>
      </c>
      <c r="J773" s="13" t="str">
        <f>VLOOKUP(D773,'Matched Names'!$A$1:$C$52,3,FALSE)</f>
        <v xml:space="preserve">SNYDERS LANCE        |   </v>
      </c>
      <c r="K773" t="str">
        <f t="shared" si="12"/>
        <v>SNYDERS LANCE | 5351277004</v>
      </c>
      <c r="L773" s="17" t="str">
        <f>IFERROR(VLOOKUP($K773,wiz[[Lanes]:[Min FRQT Load Check Lane]],2,FALSE),"n/a")</f>
        <v>n/a</v>
      </c>
      <c r="M773" s="17" t="str">
        <f>IFERROR(VLOOKUP($K773,wiz[[Lanes]:[Min FRQT Load Check Lane]],3,FALSE),"n/a")</f>
        <v>n/a</v>
      </c>
      <c r="N773" s="17" t="str">
        <f>IFERROR(VLOOKUP($K773,wiz[[Lanes]:[Min FRQT Load Check Lane]],4,FALSE),"n/a")</f>
        <v>n/a</v>
      </c>
      <c r="O773" s="17" t="str">
        <f>IFERROR(VLOOKUP($K773,wiz[[Lanes]:[Min FRQT Load Check Lane]],5,FALSE),"n/a")</f>
        <v>n/a</v>
      </c>
      <c r="P773" s="17" t="str">
        <f>IFERROR(VLOOKUP($K773,wiz[[Lanes]:[Min FRQT Load Check Lane]],6,FALSE),"n/a")</f>
        <v>n/a</v>
      </c>
      <c r="Q773" s="17" t="str">
        <f>IFERROR(VLOOKUP($K773,wiz[[Lanes]:[Min FRQT Load Check Lane]],7,FALSE),"n/a")</f>
        <v>n/a</v>
      </c>
      <c r="R773" s="17" t="str">
        <f>IFERROR(VLOOKUP($K773,wiz[[Lanes]:[Min FRQT Load Check Lane]],8,FALSE),"n/a")</f>
        <v>n/a</v>
      </c>
      <c r="S773" s="17" t="str">
        <f>IFERROR(VLOOKUP($K773,wiz[[Lanes]:[Min FRQT Load Check Lane]],9,FALSE),"n/a")</f>
        <v>n/a</v>
      </c>
      <c r="T773" s="17" t="str">
        <f>IFERROR(VLOOKUP($K773,wiz[[Lanes]:[Min FRQT Load Check Lane]],10,FALSE),"n/a")</f>
        <v>n/a</v>
      </c>
      <c r="U773" s="17" t="str">
        <f>IFERROR(VLOOKUP($K773,wiz[[Lanes]:[Min FRQT Load Check Lane]],11,FALSE),"n/a")</f>
        <v>n/a</v>
      </c>
      <c r="V773" s="17" t="str">
        <f>IFERROR(VLOOKUP($K773,wiz[[Lanes]:[Min FRQT Load Check Lane]],12,FALSE),"n/a")</f>
        <v>n/a</v>
      </c>
      <c r="W773" s="17" t="str">
        <f>IFERROR(VLOOKUP($K773,wiz[[Lanes]:[Min FRQT Load Check Lane]],13,FALSE),"n/a")</f>
        <v>n/a</v>
      </c>
    </row>
    <row r="774" spans="2:23" x14ac:dyDescent="0.3">
      <c r="B774" s="13" t="s">
        <v>3876</v>
      </c>
      <c r="C774" s="13" t="s">
        <v>2561</v>
      </c>
      <c r="D774" s="13" t="s">
        <v>2561</v>
      </c>
      <c r="E774" s="13" t="s">
        <v>2718</v>
      </c>
      <c r="F774" s="13">
        <v>53512</v>
      </c>
      <c r="G774" s="13" t="s">
        <v>3235</v>
      </c>
      <c r="H774" s="13">
        <v>77041</v>
      </c>
      <c r="I774" s="13">
        <v>1679</v>
      </c>
      <c r="J774" s="13" t="str">
        <f>VLOOKUP(D774,'Matched Names'!$A$1:$C$52,3,FALSE)</f>
        <v xml:space="preserve">SNYDERS LANCE        |   </v>
      </c>
      <c r="K774" t="str">
        <f t="shared" si="12"/>
        <v>SNYDERS LANCE | 5351277041</v>
      </c>
      <c r="L774" s="17" t="str">
        <f>IFERROR(VLOOKUP($K774,wiz[[Lanes]:[Min FRQT Load Check Lane]],2,FALSE),"n/a")</f>
        <v>n/a</v>
      </c>
      <c r="M774" s="17" t="str">
        <f>IFERROR(VLOOKUP($K774,wiz[[Lanes]:[Min FRQT Load Check Lane]],3,FALSE),"n/a")</f>
        <v>n/a</v>
      </c>
      <c r="N774" s="17" t="str">
        <f>IFERROR(VLOOKUP($K774,wiz[[Lanes]:[Min FRQT Load Check Lane]],4,FALSE),"n/a")</f>
        <v>n/a</v>
      </c>
      <c r="O774" s="17" t="str">
        <f>IFERROR(VLOOKUP($K774,wiz[[Lanes]:[Min FRQT Load Check Lane]],5,FALSE),"n/a")</f>
        <v>n/a</v>
      </c>
      <c r="P774" s="17" t="str">
        <f>IFERROR(VLOOKUP($K774,wiz[[Lanes]:[Min FRQT Load Check Lane]],6,FALSE),"n/a")</f>
        <v>n/a</v>
      </c>
      <c r="Q774" s="17" t="str">
        <f>IFERROR(VLOOKUP($K774,wiz[[Lanes]:[Min FRQT Load Check Lane]],7,FALSE),"n/a")</f>
        <v>n/a</v>
      </c>
      <c r="R774" s="17" t="str">
        <f>IFERROR(VLOOKUP($K774,wiz[[Lanes]:[Min FRQT Load Check Lane]],8,FALSE),"n/a")</f>
        <v>n/a</v>
      </c>
      <c r="S774" s="17" t="str">
        <f>IFERROR(VLOOKUP($K774,wiz[[Lanes]:[Min FRQT Load Check Lane]],9,FALSE),"n/a")</f>
        <v>n/a</v>
      </c>
      <c r="T774" s="17" t="str">
        <f>IFERROR(VLOOKUP($K774,wiz[[Lanes]:[Min FRQT Load Check Lane]],10,FALSE),"n/a")</f>
        <v>n/a</v>
      </c>
      <c r="U774" s="17" t="str">
        <f>IFERROR(VLOOKUP($K774,wiz[[Lanes]:[Min FRQT Load Check Lane]],11,FALSE),"n/a")</f>
        <v>n/a</v>
      </c>
      <c r="V774" s="17" t="str">
        <f>IFERROR(VLOOKUP($K774,wiz[[Lanes]:[Min FRQT Load Check Lane]],12,FALSE),"n/a")</f>
        <v>n/a</v>
      </c>
      <c r="W774" s="17" t="str">
        <f>IFERROR(VLOOKUP($K774,wiz[[Lanes]:[Min FRQT Load Check Lane]],13,FALSE),"n/a")</f>
        <v>n/a</v>
      </c>
    </row>
    <row r="775" spans="2:23" x14ac:dyDescent="0.3">
      <c r="B775" s="13" t="s">
        <v>3877</v>
      </c>
      <c r="C775" s="13" t="s">
        <v>2561</v>
      </c>
      <c r="D775" s="13" t="s">
        <v>2561</v>
      </c>
      <c r="E775" s="13" t="s">
        <v>2718</v>
      </c>
      <c r="F775" s="13">
        <v>53512</v>
      </c>
      <c r="G775" s="13" t="s">
        <v>2635</v>
      </c>
      <c r="H775" s="13">
        <v>38141</v>
      </c>
      <c r="I775" s="13">
        <v>4825.75</v>
      </c>
      <c r="J775" s="13" t="str">
        <f>VLOOKUP(D775,'Matched Names'!$A$1:$C$52,3,FALSE)</f>
        <v xml:space="preserve">SNYDERS LANCE        |   </v>
      </c>
      <c r="K775" t="str">
        <f t="shared" si="12"/>
        <v>SNYDERS LANCE | 5351238141</v>
      </c>
      <c r="L775" s="17" t="str">
        <f>IFERROR(VLOOKUP($K775,wiz[[Lanes]:[Min FRQT Load Check Lane]],2,FALSE),"n/a")</f>
        <v>n/a</v>
      </c>
      <c r="M775" s="17" t="str">
        <f>IFERROR(VLOOKUP($K775,wiz[[Lanes]:[Min FRQT Load Check Lane]],3,FALSE),"n/a")</f>
        <v>n/a</v>
      </c>
      <c r="N775" s="17" t="str">
        <f>IFERROR(VLOOKUP($K775,wiz[[Lanes]:[Min FRQT Load Check Lane]],4,FALSE),"n/a")</f>
        <v>n/a</v>
      </c>
      <c r="O775" s="17" t="str">
        <f>IFERROR(VLOOKUP($K775,wiz[[Lanes]:[Min FRQT Load Check Lane]],5,FALSE),"n/a")</f>
        <v>n/a</v>
      </c>
      <c r="P775" s="17" t="str">
        <f>IFERROR(VLOOKUP($K775,wiz[[Lanes]:[Min FRQT Load Check Lane]],6,FALSE),"n/a")</f>
        <v>n/a</v>
      </c>
      <c r="Q775" s="17" t="str">
        <f>IFERROR(VLOOKUP($K775,wiz[[Lanes]:[Min FRQT Load Check Lane]],7,FALSE),"n/a")</f>
        <v>n/a</v>
      </c>
      <c r="R775" s="17" t="str">
        <f>IFERROR(VLOOKUP($K775,wiz[[Lanes]:[Min FRQT Load Check Lane]],8,FALSE),"n/a")</f>
        <v>n/a</v>
      </c>
      <c r="S775" s="17" t="str">
        <f>IFERROR(VLOOKUP($K775,wiz[[Lanes]:[Min FRQT Load Check Lane]],9,FALSE),"n/a")</f>
        <v>n/a</v>
      </c>
      <c r="T775" s="17" t="str">
        <f>IFERROR(VLOOKUP($K775,wiz[[Lanes]:[Min FRQT Load Check Lane]],10,FALSE),"n/a")</f>
        <v>n/a</v>
      </c>
      <c r="U775" s="17" t="str">
        <f>IFERROR(VLOOKUP($K775,wiz[[Lanes]:[Min FRQT Load Check Lane]],11,FALSE),"n/a")</f>
        <v>n/a</v>
      </c>
      <c r="V775" s="17" t="str">
        <f>IFERROR(VLOOKUP($K775,wiz[[Lanes]:[Min FRQT Load Check Lane]],12,FALSE),"n/a")</f>
        <v>n/a</v>
      </c>
      <c r="W775" s="17" t="str">
        <f>IFERROR(VLOOKUP($K775,wiz[[Lanes]:[Min FRQT Load Check Lane]],13,FALSE),"n/a")</f>
        <v>n/a</v>
      </c>
    </row>
    <row r="776" spans="2:23" x14ac:dyDescent="0.3">
      <c r="B776" s="13" t="s">
        <v>3878</v>
      </c>
      <c r="C776" s="13" t="s">
        <v>2561</v>
      </c>
      <c r="D776" s="13" t="s">
        <v>2561</v>
      </c>
      <c r="E776" s="13" t="s">
        <v>2718</v>
      </c>
      <c r="F776" s="13">
        <v>53512</v>
      </c>
      <c r="G776" s="13" t="s">
        <v>3879</v>
      </c>
      <c r="H776" s="13">
        <v>28134</v>
      </c>
      <c r="I776" s="13">
        <v>1575</v>
      </c>
      <c r="J776" s="13" t="str">
        <f>VLOOKUP(D776,'Matched Names'!$A$1:$C$52,3,FALSE)</f>
        <v xml:space="preserve">SNYDERS LANCE        |   </v>
      </c>
      <c r="K776" t="str">
        <f t="shared" si="12"/>
        <v>SNYDERS LANCE | 5351228134</v>
      </c>
      <c r="L776" s="17" t="str">
        <f>IFERROR(VLOOKUP($K776,wiz[[Lanes]:[Min FRQT Load Check Lane]],2,FALSE),"n/a")</f>
        <v>n/a</v>
      </c>
      <c r="M776" s="17" t="str">
        <f>IFERROR(VLOOKUP($K776,wiz[[Lanes]:[Min FRQT Load Check Lane]],3,FALSE),"n/a")</f>
        <v>n/a</v>
      </c>
      <c r="N776" s="17" t="str">
        <f>IFERROR(VLOOKUP($K776,wiz[[Lanes]:[Min FRQT Load Check Lane]],4,FALSE),"n/a")</f>
        <v>n/a</v>
      </c>
      <c r="O776" s="17" t="str">
        <f>IFERROR(VLOOKUP($K776,wiz[[Lanes]:[Min FRQT Load Check Lane]],5,FALSE),"n/a")</f>
        <v>n/a</v>
      </c>
      <c r="P776" s="17" t="str">
        <f>IFERROR(VLOOKUP($K776,wiz[[Lanes]:[Min FRQT Load Check Lane]],6,FALSE),"n/a")</f>
        <v>n/a</v>
      </c>
      <c r="Q776" s="17" t="str">
        <f>IFERROR(VLOOKUP($K776,wiz[[Lanes]:[Min FRQT Load Check Lane]],7,FALSE),"n/a")</f>
        <v>n/a</v>
      </c>
      <c r="R776" s="17" t="str">
        <f>IFERROR(VLOOKUP($K776,wiz[[Lanes]:[Min FRQT Load Check Lane]],8,FALSE),"n/a")</f>
        <v>n/a</v>
      </c>
      <c r="S776" s="17" t="str">
        <f>IFERROR(VLOOKUP($K776,wiz[[Lanes]:[Min FRQT Load Check Lane]],9,FALSE),"n/a")</f>
        <v>n/a</v>
      </c>
      <c r="T776" s="17" t="str">
        <f>IFERROR(VLOOKUP($K776,wiz[[Lanes]:[Min FRQT Load Check Lane]],10,FALSE),"n/a")</f>
        <v>n/a</v>
      </c>
      <c r="U776" s="17" t="str">
        <f>IFERROR(VLOOKUP($K776,wiz[[Lanes]:[Min FRQT Load Check Lane]],11,FALSE),"n/a")</f>
        <v>n/a</v>
      </c>
      <c r="V776" s="17" t="str">
        <f>IFERROR(VLOOKUP($K776,wiz[[Lanes]:[Min FRQT Load Check Lane]],12,FALSE),"n/a")</f>
        <v>n/a</v>
      </c>
      <c r="W776" s="17" t="str">
        <f>IFERROR(VLOOKUP($K776,wiz[[Lanes]:[Min FRQT Load Check Lane]],13,FALSE),"n/a")</f>
        <v>n/a</v>
      </c>
    </row>
    <row r="777" spans="2:23" x14ac:dyDescent="0.3">
      <c r="B777" s="13" t="s">
        <v>3880</v>
      </c>
      <c r="C777" s="13" t="s">
        <v>2561</v>
      </c>
      <c r="D777" s="13" t="s">
        <v>2561</v>
      </c>
      <c r="E777" s="13" t="s">
        <v>2773</v>
      </c>
      <c r="F777" s="13">
        <v>28273</v>
      </c>
      <c r="G777" s="13" t="s">
        <v>3489</v>
      </c>
      <c r="H777" s="13">
        <v>43137</v>
      </c>
      <c r="I777" s="13">
        <v>722.75</v>
      </c>
      <c r="J777" s="13" t="str">
        <f>VLOOKUP(D777,'Matched Names'!$A$1:$C$52,3,FALSE)</f>
        <v xml:space="preserve">SNYDERS LANCE        |   </v>
      </c>
      <c r="K777" t="str">
        <f t="shared" si="12"/>
        <v>SNYDERS LANCE | 2827343137</v>
      </c>
      <c r="L777" s="17" t="str">
        <f>IFERROR(VLOOKUP($K777,wiz[[Lanes]:[Min FRQT Load Check Lane]],2,FALSE),"n/a")</f>
        <v>n/a</v>
      </c>
      <c r="M777" s="17" t="str">
        <f>IFERROR(VLOOKUP($K777,wiz[[Lanes]:[Min FRQT Load Check Lane]],3,FALSE),"n/a")</f>
        <v>n/a</v>
      </c>
      <c r="N777" s="17" t="str">
        <f>IFERROR(VLOOKUP($K777,wiz[[Lanes]:[Min FRQT Load Check Lane]],4,FALSE),"n/a")</f>
        <v>n/a</v>
      </c>
      <c r="O777" s="17" t="str">
        <f>IFERROR(VLOOKUP($K777,wiz[[Lanes]:[Min FRQT Load Check Lane]],5,FALSE),"n/a")</f>
        <v>n/a</v>
      </c>
      <c r="P777" s="17" t="str">
        <f>IFERROR(VLOOKUP($K777,wiz[[Lanes]:[Min FRQT Load Check Lane]],6,FALSE),"n/a")</f>
        <v>n/a</v>
      </c>
      <c r="Q777" s="17" t="str">
        <f>IFERROR(VLOOKUP($K777,wiz[[Lanes]:[Min FRQT Load Check Lane]],7,FALSE),"n/a")</f>
        <v>n/a</v>
      </c>
      <c r="R777" s="17" t="str">
        <f>IFERROR(VLOOKUP($K777,wiz[[Lanes]:[Min FRQT Load Check Lane]],8,FALSE),"n/a")</f>
        <v>n/a</v>
      </c>
      <c r="S777" s="17" t="str">
        <f>IFERROR(VLOOKUP($K777,wiz[[Lanes]:[Min FRQT Load Check Lane]],9,FALSE),"n/a")</f>
        <v>n/a</v>
      </c>
      <c r="T777" s="17" t="str">
        <f>IFERROR(VLOOKUP($K777,wiz[[Lanes]:[Min FRQT Load Check Lane]],10,FALSE),"n/a")</f>
        <v>n/a</v>
      </c>
      <c r="U777" s="17" t="str">
        <f>IFERROR(VLOOKUP($K777,wiz[[Lanes]:[Min FRQT Load Check Lane]],11,FALSE),"n/a")</f>
        <v>n/a</v>
      </c>
      <c r="V777" s="17" t="str">
        <f>IFERROR(VLOOKUP($K777,wiz[[Lanes]:[Min FRQT Load Check Lane]],12,FALSE),"n/a")</f>
        <v>n/a</v>
      </c>
      <c r="W777" s="17" t="str">
        <f>IFERROR(VLOOKUP($K777,wiz[[Lanes]:[Min FRQT Load Check Lane]],13,FALSE),"n/a")</f>
        <v>n/a</v>
      </c>
    </row>
    <row r="778" spans="2:23" x14ac:dyDescent="0.3">
      <c r="B778" s="13" t="s">
        <v>3881</v>
      </c>
      <c r="C778" s="13" t="s">
        <v>2561</v>
      </c>
      <c r="D778" s="13" t="s">
        <v>2561</v>
      </c>
      <c r="E778" s="13" t="s">
        <v>2801</v>
      </c>
      <c r="F778" s="13">
        <v>46808</v>
      </c>
      <c r="G778" s="13" t="s">
        <v>3741</v>
      </c>
      <c r="H778" s="13">
        <v>37311</v>
      </c>
      <c r="I778" s="13">
        <v>874</v>
      </c>
      <c r="J778" s="13" t="str">
        <f>VLOOKUP(D778,'Matched Names'!$A$1:$C$52,3,FALSE)</f>
        <v xml:space="preserve">SNYDERS LANCE        |   </v>
      </c>
      <c r="K778" t="str">
        <f t="shared" si="12"/>
        <v>SNYDERS LANCE | 4680837311</v>
      </c>
      <c r="L778" s="17" t="str">
        <f>IFERROR(VLOOKUP($K778,wiz[[Lanes]:[Min FRQT Load Check Lane]],2,FALSE),"n/a")</f>
        <v>n/a</v>
      </c>
      <c r="M778" s="17" t="str">
        <f>IFERROR(VLOOKUP($K778,wiz[[Lanes]:[Min FRQT Load Check Lane]],3,FALSE),"n/a")</f>
        <v>n/a</v>
      </c>
      <c r="N778" s="17" t="str">
        <f>IFERROR(VLOOKUP($K778,wiz[[Lanes]:[Min FRQT Load Check Lane]],4,FALSE),"n/a")</f>
        <v>n/a</v>
      </c>
      <c r="O778" s="17" t="str">
        <f>IFERROR(VLOOKUP($K778,wiz[[Lanes]:[Min FRQT Load Check Lane]],5,FALSE),"n/a")</f>
        <v>n/a</v>
      </c>
      <c r="P778" s="17" t="str">
        <f>IFERROR(VLOOKUP($K778,wiz[[Lanes]:[Min FRQT Load Check Lane]],6,FALSE),"n/a")</f>
        <v>n/a</v>
      </c>
      <c r="Q778" s="17" t="str">
        <f>IFERROR(VLOOKUP($K778,wiz[[Lanes]:[Min FRQT Load Check Lane]],7,FALSE),"n/a")</f>
        <v>n/a</v>
      </c>
      <c r="R778" s="17" t="str">
        <f>IFERROR(VLOOKUP($K778,wiz[[Lanes]:[Min FRQT Load Check Lane]],8,FALSE),"n/a")</f>
        <v>n/a</v>
      </c>
      <c r="S778" s="17" t="str">
        <f>IFERROR(VLOOKUP($K778,wiz[[Lanes]:[Min FRQT Load Check Lane]],9,FALSE),"n/a")</f>
        <v>n/a</v>
      </c>
      <c r="T778" s="17" t="str">
        <f>IFERROR(VLOOKUP($K778,wiz[[Lanes]:[Min FRQT Load Check Lane]],10,FALSE),"n/a")</f>
        <v>n/a</v>
      </c>
      <c r="U778" s="17" t="str">
        <f>IFERROR(VLOOKUP($K778,wiz[[Lanes]:[Min FRQT Load Check Lane]],11,FALSE),"n/a")</f>
        <v>n/a</v>
      </c>
      <c r="V778" s="17" t="str">
        <f>IFERROR(VLOOKUP($K778,wiz[[Lanes]:[Min FRQT Load Check Lane]],12,FALSE),"n/a")</f>
        <v>n/a</v>
      </c>
      <c r="W778" s="17" t="str">
        <f>IFERROR(VLOOKUP($K778,wiz[[Lanes]:[Min FRQT Load Check Lane]],13,FALSE),"n/a")</f>
        <v>n/a</v>
      </c>
    </row>
    <row r="779" spans="2:23" x14ac:dyDescent="0.3">
      <c r="B779" s="13" t="s">
        <v>3882</v>
      </c>
      <c r="C779" s="13" t="s">
        <v>2561</v>
      </c>
      <c r="D779" s="13" t="s">
        <v>2561</v>
      </c>
      <c r="E779" s="13" t="s">
        <v>2801</v>
      </c>
      <c r="F779" s="13">
        <v>46808</v>
      </c>
      <c r="G779" s="13" t="s">
        <v>3375</v>
      </c>
      <c r="H779" s="13">
        <v>28144</v>
      </c>
      <c r="I779" s="13">
        <v>2181.96</v>
      </c>
      <c r="J779" s="13" t="str">
        <f>VLOOKUP(D779,'Matched Names'!$A$1:$C$52,3,FALSE)</f>
        <v xml:space="preserve">SNYDERS LANCE        |   </v>
      </c>
      <c r="K779" t="str">
        <f t="shared" si="12"/>
        <v>SNYDERS LANCE | 4680828144</v>
      </c>
      <c r="L779" s="17" t="str">
        <f>IFERROR(VLOOKUP($K779,wiz[[Lanes]:[Min FRQT Load Check Lane]],2,FALSE),"n/a")</f>
        <v>n/a</v>
      </c>
      <c r="M779" s="17" t="str">
        <f>IFERROR(VLOOKUP($K779,wiz[[Lanes]:[Min FRQT Load Check Lane]],3,FALSE),"n/a")</f>
        <v>n/a</v>
      </c>
      <c r="N779" s="17" t="str">
        <f>IFERROR(VLOOKUP($K779,wiz[[Lanes]:[Min FRQT Load Check Lane]],4,FALSE),"n/a")</f>
        <v>n/a</v>
      </c>
      <c r="O779" s="17" t="str">
        <f>IFERROR(VLOOKUP($K779,wiz[[Lanes]:[Min FRQT Load Check Lane]],5,FALSE),"n/a")</f>
        <v>n/a</v>
      </c>
      <c r="P779" s="17" t="str">
        <f>IFERROR(VLOOKUP($K779,wiz[[Lanes]:[Min FRQT Load Check Lane]],6,FALSE),"n/a")</f>
        <v>n/a</v>
      </c>
      <c r="Q779" s="17" t="str">
        <f>IFERROR(VLOOKUP($K779,wiz[[Lanes]:[Min FRQT Load Check Lane]],7,FALSE),"n/a")</f>
        <v>n/a</v>
      </c>
      <c r="R779" s="17" t="str">
        <f>IFERROR(VLOOKUP($K779,wiz[[Lanes]:[Min FRQT Load Check Lane]],8,FALSE),"n/a")</f>
        <v>n/a</v>
      </c>
      <c r="S779" s="17" t="str">
        <f>IFERROR(VLOOKUP($K779,wiz[[Lanes]:[Min FRQT Load Check Lane]],9,FALSE),"n/a")</f>
        <v>n/a</v>
      </c>
      <c r="T779" s="17" t="str">
        <f>IFERROR(VLOOKUP($K779,wiz[[Lanes]:[Min FRQT Load Check Lane]],10,FALSE),"n/a")</f>
        <v>n/a</v>
      </c>
      <c r="U779" s="17" t="str">
        <f>IFERROR(VLOOKUP($K779,wiz[[Lanes]:[Min FRQT Load Check Lane]],11,FALSE),"n/a")</f>
        <v>n/a</v>
      </c>
      <c r="V779" s="17" t="str">
        <f>IFERROR(VLOOKUP($K779,wiz[[Lanes]:[Min FRQT Load Check Lane]],12,FALSE),"n/a")</f>
        <v>n/a</v>
      </c>
      <c r="W779" s="17" t="str">
        <f>IFERROR(VLOOKUP($K779,wiz[[Lanes]:[Min FRQT Load Check Lane]],13,FALSE),"n/a")</f>
        <v>n/a</v>
      </c>
    </row>
    <row r="780" spans="2:23" x14ac:dyDescent="0.3">
      <c r="B780" s="13" t="s">
        <v>3883</v>
      </c>
      <c r="C780" s="13" t="s">
        <v>2561</v>
      </c>
      <c r="D780" s="13" t="s">
        <v>2561</v>
      </c>
      <c r="E780" s="13" t="s">
        <v>2875</v>
      </c>
      <c r="F780" s="13">
        <v>46241</v>
      </c>
      <c r="G780" s="13" t="s">
        <v>3067</v>
      </c>
      <c r="H780" s="13">
        <v>75212</v>
      </c>
      <c r="I780" s="13">
        <v>6766.72</v>
      </c>
      <c r="J780" s="13" t="str">
        <f>VLOOKUP(D780,'Matched Names'!$A$1:$C$52,3,FALSE)</f>
        <v xml:space="preserve">SNYDERS LANCE        |   </v>
      </c>
      <c r="K780" t="str">
        <f t="shared" si="12"/>
        <v>SNYDERS LANCE | 4624175212</v>
      </c>
      <c r="L780" s="17" t="str">
        <f>IFERROR(VLOOKUP($K780,wiz[[Lanes]:[Min FRQT Load Check Lane]],2,FALSE),"n/a")</f>
        <v>n/a</v>
      </c>
      <c r="M780" s="17" t="str">
        <f>IFERROR(VLOOKUP($K780,wiz[[Lanes]:[Min FRQT Load Check Lane]],3,FALSE),"n/a")</f>
        <v>n/a</v>
      </c>
      <c r="N780" s="17" t="str">
        <f>IFERROR(VLOOKUP($K780,wiz[[Lanes]:[Min FRQT Load Check Lane]],4,FALSE),"n/a")</f>
        <v>n/a</v>
      </c>
      <c r="O780" s="17" t="str">
        <f>IFERROR(VLOOKUP($K780,wiz[[Lanes]:[Min FRQT Load Check Lane]],5,FALSE),"n/a")</f>
        <v>n/a</v>
      </c>
      <c r="P780" s="17" t="str">
        <f>IFERROR(VLOOKUP($K780,wiz[[Lanes]:[Min FRQT Load Check Lane]],6,FALSE),"n/a")</f>
        <v>n/a</v>
      </c>
      <c r="Q780" s="17" t="str">
        <f>IFERROR(VLOOKUP($K780,wiz[[Lanes]:[Min FRQT Load Check Lane]],7,FALSE),"n/a")</f>
        <v>n/a</v>
      </c>
      <c r="R780" s="17" t="str">
        <f>IFERROR(VLOOKUP($K780,wiz[[Lanes]:[Min FRQT Load Check Lane]],8,FALSE),"n/a")</f>
        <v>n/a</v>
      </c>
      <c r="S780" s="17" t="str">
        <f>IFERROR(VLOOKUP($K780,wiz[[Lanes]:[Min FRQT Load Check Lane]],9,FALSE),"n/a")</f>
        <v>n/a</v>
      </c>
      <c r="T780" s="17" t="str">
        <f>IFERROR(VLOOKUP($K780,wiz[[Lanes]:[Min FRQT Load Check Lane]],10,FALSE),"n/a")</f>
        <v>n/a</v>
      </c>
      <c r="U780" s="17" t="str">
        <f>IFERROR(VLOOKUP($K780,wiz[[Lanes]:[Min FRQT Load Check Lane]],11,FALSE),"n/a")</f>
        <v>n/a</v>
      </c>
      <c r="V780" s="17" t="str">
        <f>IFERROR(VLOOKUP($K780,wiz[[Lanes]:[Min FRQT Load Check Lane]],12,FALSE),"n/a")</f>
        <v>n/a</v>
      </c>
      <c r="W780" s="17" t="str">
        <f>IFERROR(VLOOKUP($K780,wiz[[Lanes]:[Min FRQT Load Check Lane]],13,FALSE),"n/a")</f>
        <v>n/a</v>
      </c>
    </row>
    <row r="781" spans="2:23" x14ac:dyDescent="0.3">
      <c r="B781" s="13" t="s">
        <v>3884</v>
      </c>
      <c r="C781" s="13" t="s">
        <v>2561</v>
      </c>
      <c r="D781" s="13" t="s">
        <v>2561</v>
      </c>
      <c r="E781" s="13" t="s">
        <v>2734</v>
      </c>
      <c r="F781" s="13">
        <v>47130</v>
      </c>
      <c r="G781" s="13" t="s">
        <v>3879</v>
      </c>
      <c r="H781" s="13">
        <v>28134</v>
      </c>
      <c r="I781" s="13">
        <v>39447.72</v>
      </c>
      <c r="J781" s="13" t="str">
        <f>VLOOKUP(D781,'Matched Names'!$A$1:$C$52,3,FALSE)</f>
        <v xml:space="preserve">SNYDERS LANCE        |   </v>
      </c>
      <c r="K781" t="str">
        <f t="shared" si="12"/>
        <v>SNYDERS LANCE | 4713028134</v>
      </c>
      <c r="L781" s="17">
        <f>IFERROR(VLOOKUP($K781,wiz[[Lanes]:[Min FRQT Load Check Lane]],2,FALSE),"n/a")</f>
        <v>56</v>
      </c>
      <c r="M781" s="17">
        <f>IFERROR(VLOOKUP($K781,wiz[[Lanes]:[Min FRQT Load Check Lane]],3,FALSE),"n/a")</f>
        <v>1.87</v>
      </c>
      <c r="N781" s="17">
        <f>IFERROR(VLOOKUP($K781,wiz[[Lanes]:[Min FRQT Load Check Lane]],4,FALSE),"n/a")</f>
        <v>0.26</v>
      </c>
      <c r="O781" s="17">
        <f>IFERROR(VLOOKUP($K781,wiz[[Lanes]:[Min FRQT Load Check Lane]],5,FALSE),"n/a")</f>
        <v>464</v>
      </c>
      <c r="P781" s="17">
        <f>IFERROR(VLOOKUP($K781,wiz[[Lanes]:[Min FRQT Load Check Lane]],6,FALSE),"n/a")</f>
        <v>0.94</v>
      </c>
      <c r="Q781" s="17">
        <f>IFERROR(VLOOKUP($K781,wiz[[Lanes]:[Min FRQT Load Check Lane]],7,FALSE),"n/a")</f>
        <v>88</v>
      </c>
      <c r="R781" s="17">
        <f>IFERROR(VLOOKUP($K781,wiz[[Lanes]:[Min FRQT Load Check Lane]],8,FALSE),"n/a")</f>
        <v>0.32</v>
      </c>
      <c r="S781" s="17">
        <f>IFERROR(VLOOKUP($K781,wiz[[Lanes]:[Min FRQT Load Check Lane]],9,FALSE),"n/a")</f>
        <v>-4</v>
      </c>
      <c r="T781" s="17">
        <f>IFERROR(VLOOKUP($K781,wiz[[Lanes]:[Min FRQT Load Check Lane]],10,FALSE),"n/a")</f>
        <v>-89</v>
      </c>
      <c r="U781" s="17">
        <f>IFERROR(VLOOKUP($K781,wiz[[Lanes]:[Min FRQT Load Check Lane]],11,FALSE),"n/a")</f>
        <v>6</v>
      </c>
      <c r="V781" s="17">
        <f>IFERROR(VLOOKUP($K781,wiz[[Lanes]:[Min FRQT Load Check Lane]],12,FALSE),"n/a")</f>
        <v>36</v>
      </c>
      <c r="W781" s="17">
        <f>IFERROR(VLOOKUP($K781,wiz[[Lanes]:[Min FRQT Load Check Lane]],13,FALSE),"n/a")</f>
        <v>-47</v>
      </c>
    </row>
    <row r="782" spans="2:23" x14ac:dyDescent="0.3">
      <c r="B782" s="13" t="s">
        <v>3885</v>
      </c>
      <c r="C782" s="13" t="s">
        <v>2561</v>
      </c>
      <c r="D782" s="13" t="s">
        <v>2561</v>
      </c>
      <c r="E782" s="13" t="s">
        <v>3886</v>
      </c>
      <c r="F782" s="13">
        <v>53154</v>
      </c>
      <c r="G782" s="13" t="s">
        <v>3741</v>
      </c>
      <c r="H782" s="13">
        <v>37311</v>
      </c>
      <c r="I782" s="13">
        <v>9425.2999999999993</v>
      </c>
      <c r="J782" s="13" t="str">
        <f>VLOOKUP(D782,'Matched Names'!$A$1:$C$52,3,FALSE)</f>
        <v xml:space="preserve">SNYDERS LANCE        |   </v>
      </c>
      <c r="K782" t="str">
        <f t="shared" si="12"/>
        <v>SNYDERS LANCE | 5315437311</v>
      </c>
      <c r="L782" s="17">
        <f>IFERROR(VLOOKUP($K782,wiz[[Lanes]:[Min FRQT Load Check Lane]],2,FALSE),"n/a")</f>
        <v>6</v>
      </c>
      <c r="M782" s="17">
        <f>IFERROR(VLOOKUP($K782,wiz[[Lanes]:[Min FRQT Load Check Lane]],3,FALSE),"n/a")</f>
        <v>2.02</v>
      </c>
      <c r="N782" s="17">
        <f>IFERROR(VLOOKUP($K782,wiz[[Lanes]:[Min FRQT Load Check Lane]],4,FALSE),"n/a")</f>
        <v>0.55000000000000004</v>
      </c>
      <c r="O782" s="17">
        <f>IFERROR(VLOOKUP($K782,wiz[[Lanes]:[Min FRQT Load Check Lane]],5,FALSE),"n/a")</f>
        <v>671</v>
      </c>
      <c r="P782" s="17">
        <f>IFERROR(VLOOKUP($K782,wiz[[Lanes]:[Min FRQT Load Check Lane]],6,FALSE),"n/a")</f>
        <v>1.56</v>
      </c>
      <c r="Q782" s="17">
        <f>IFERROR(VLOOKUP($K782,wiz[[Lanes]:[Min FRQT Load Check Lane]],7,FALSE),"n/a")</f>
        <v>90</v>
      </c>
      <c r="R782" s="17">
        <f>IFERROR(VLOOKUP($K782,wiz[[Lanes]:[Min FRQT Load Check Lane]],8,FALSE),"n/a")</f>
        <v>0.32</v>
      </c>
      <c r="S782" s="17">
        <f>IFERROR(VLOOKUP($K782,wiz[[Lanes]:[Min FRQT Load Check Lane]],9,FALSE),"n/a")</f>
        <v>-174</v>
      </c>
      <c r="T782" s="17">
        <f>IFERROR(VLOOKUP($K782,wiz[[Lanes]:[Min FRQT Load Check Lane]],10,FALSE),"n/a")</f>
        <v>-158</v>
      </c>
      <c r="U782" s="17">
        <f>IFERROR(VLOOKUP($K782,wiz[[Lanes]:[Min FRQT Load Check Lane]],11,FALSE),"n/a")</f>
        <v>-41</v>
      </c>
      <c r="V782" s="17">
        <f>IFERROR(VLOOKUP($K782,wiz[[Lanes]:[Min FRQT Load Check Lane]],12,FALSE),"n/a")</f>
        <v>293</v>
      </c>
      <c r="W782" s="17">
        <f>IFERROR(VLOOKUP($K782,wiz[[Lanes]:[Min FRQT Load Check Lane]],13,FALSE),"n/a")</f>
        <v>94</v>
      </c>
    </row>
    <row r="783" spans="2:23" x14ac:dyDescent="0.3">
      <c r="B783" s="13" t="s">
        <v>3887</v>
      </c>
      <c r="C783" s="13" t="s">
        <v>2561</v>
      </c>
      <c r="D783" s="13" t="s">
        <v>2561</v>
      </c>
      <c r="E783" s="13" t="s">
        <v>3886</v>
      </c>
      <c r="F783" s="13">
        <v>53154</v>
      </c>
      <c r="G783" s="13" t="s">
        <v>3072</v>
      </c>
      <c r="H783" s="13">
        <v>30019</v>
      </c>
      <c r="I783" s="13">
        <v>1503</v>
      </c>
      <c r="J783" s="13" t="str">
        <f>VLOOKUP(D783,'Matched Names'!$A$1:$C$52,3,FALSE)</f>
        <v xml:space="preserve">SNYDERS LANCE        |   </v>
      </c>
      <c r="K783" t="str">
        <f t="shared" si="12"/>
        <v>SNYDERS LANCE | 5315430019</v>
      </c>
      <c r="L783" s="17" t="str">
        <f>IFERROR(VLOOKUP($K783,wiz[[Lanes]:[Min FRQT Load Check Lane]],2,FALSE),"n/a")</f>
        <v>n/a</v>
      </c>
      <c r="M783" s="17" t="str">
        <f>IFERROR(VLOOKUP($K783,wiz[[Lanes]:[Min FRQT Load Check Lane]],3,FALSE),"n/a")</f>
        <v>n/a</v>
      </c>
      <c r="N783" s="17" t="str">
        <f>IFERROR(VLOOKUP($K783,wiz[[Lanes]:[Min FRQT Load Check Lane]],4,FALSE),"n/a")</f>
        <v>n/a</v>
      </c>
      <c r="O783" s="17" t="str">
        <f>IFERROR(VLOOKUP($K783,wiz[[Lanes]:[Min FRQT Load Check Lane]],5,FALSE),"n/a")</f>
        <v>n/a</v>
      </c>
      <c r="P783" s="17" t="str">
        <f>IFERROR(VLOOKUP($K783,wiz[[Lanes]:[Min FRQT Load Check Lane]],6,FALSE),"n/a")</f>
        <v>n/a</v>
      </c>
      <c r="Q783" s="17" t="str">
        <f>IFERROR(VLOOKUP($K783,wiz[[Lanes]:[Min FRQT Load Check Lane]],7,FALSE),"n/a")</f>
        <v>n/a</v>
      </c>
      <c r="R783" s="17" t="str">
        <f>IFERROR(VLOOKUP($K783,wiz[[Lanes]:[Min FRQT Load Check Lane]],8,FALSE),"n/a")</f>
        <v>n/a</v>
      </c>
      <c r="S783" s="17" t="str">
        <f>IFERROR(VLOOKUP($K783,wiz[[Lanes]:[Min FRQT Load Check Lane]],9,FALSE),"n/a")</f>
        <v>n/a</v>
      </c>
      <c r="T783" s="17" t="str">
        <f>IFERROR(VLOOKUP($K783,wiz[[Lanes]:[Min FRQT Load Check Lane]],10,FALSE),"n/a")</f>
        <v>n/a</v>
      </c>
      <c r="U783" s="17" t="str">
        <f>IFERROR(VLOOKUP($K783,wiz[[Lanes]:[Min FRQT Load Check Lane]],11,FALSE),"n/a")</f>
        <v>n/a</v>
      </c>
      <c r="V783" s="17" t="str">
        <f>IFERROR(VLOOKUP($K783,wiz[[Lanes]:[Min FRQT Load Check Lane]],12,FALSE),"n/a")</f>
        <v>n/a</v>
      </c>
      <c r="W783" s="17" t="str">
        <f>IFERROR(VLOOKUP($K783,wiz[[Lanes]:[Min FRQT Load Check Lane]],13,FALSE),"n/a")</f>
        <v>n/a</v>
      </c>
    </row>
    <row r="784" spans="2:23" x14ac:dyDescent="0.3">
      <c r="B784" s="13" t="s">
        <v>3888</v>
      </c>
      <c r="C784" s="13" t="s">
        <v>2561</v>
      </c>
      <c r="D784" s="13" t="s">
        <v>2561</v>
      </c>
      <c r="E784" s="13" t="s">
        <v>3886</v>
      </c>
      <c r="F784" s="13">
        <v>53154</v>
      </c>
      <c r="G784" s="13" t="s">
        <v>3148</v>
      </c>
      <c r="H784" s="13">
        <v>27410</v>
      </c>
      <c r="I784" s="13">
        <v>3169.3</v>
      </c>
      <c r="J784" s="13" t="str">
        <f>VLOOKUP(D784,'Matched Names'!$A$1:$C$52,3,FALSE)</f>
        <v xml:space="preserve">SNYDERS LANCE        |   </v>
      </c>
      <c r="K784" t="str">
        <f t="shared" si="12"/>
        <v>SNYDERS LANCE | 5315427410</v>
      </c>
      <c r="L784" s="17" t="str">
        <f>IFERROR(VLOOKUP($K784,wiz[[Lanes]:[Min FRQT Load Check Lane]],2,FALSE),"n/a")</f>
        <v>n/a</v>
      </c>
      <c r="M784" s="17" t="str">
        <f>IFERROR(VLOOKUP($K784,wiz[[Lanes]:[Min FRQT Load Check Lane]],3,FALSE),"n/a")</f>
        <v>n/a</v>
      </c>
      <c r="N784" s="17" t="str">
        <f>IFERROR(VLOOKUP($K784,wiz[[Lanes]:[Min FRQT Load Check Lane]],4,FALSE),"n/a")</f>
        <v>n/a</v>
      </c>
      <c r="O784" s="17" t="str">
        <f>IFERROR(VLOOKUP($K784,wiz[[Lanes]:[Min FRQT Load Check Lane]],5,FALSE),"n/a")</f>
        <v>n/a</v>
      </c>
      <c r="P784" s="17" t="str">
        <f>IFERROR(VLOOKUP($K784,wiz[[Lanes]:[Min FRQT Load Check Lane]],6,FALSE),"n/a")</f>
        <v>n/a</v>
      </c>
      <c r="Q784" s="17" t="str">
        <f>IFERROR(VLOOKUP($K784,wiz[[Lanes]:[Min FRQT Load Check Lane]],7,FALSE),"n/a")</f>
        <v>n/a</v>
      </c>
      <c r="R784" s="17" t="str">
        <f>IFERROR(VLOOKUP($K784,wiz[[Lanes]:[Min FRQT Load Check Lane]],8,FALSE),"n/a")</f>
        <v>n/a</v>
      </c>
      <c r="S784" s="17" t="str">
        <f>IFERROR(VLOOKUP($K784,wiz[[Lanes]:[Min FRQT Load Check Lane]],9,FALSE),"n/a")</f>
        <v>n/a</v>
      </c>
      <c r="T784" s="17" t="str">
        <f>IFERROR(VLOOKUP($K784,wiz[[Lanes]:[Min FRQT Load Check Lane]],10,FALSE),"n/a")</f>
        <v>n/a</v>
      </c>
      <c r="U784" s="17" t="str">
        <f>IFERROR(VLOOKUP($K784,wiz[[Lanes]:[Min FRQT Load Check Lane]],11,FALSE),"n/a")</f>
        <v>n/a</v>
      </c>
      <c r="V784" s="17" t="str">
        <f>IFERROR(VLOOKUP($K784,wiz[[Lanes]:[Min FRQT Load Check Lane]],12,FALSE),"n/a")</f>
        <v>n/a</v>
      </c>
      <c r="W784" s="17" t="str">
        <f>IFERROR(VLOOKUP($K784,wiz[[Lanes]:[Min FRQT Load Check Lane]],13,FALSE),"n/a")</f>
        <v>n/a</v>
      </c>
    </row>
    <row r="785" spans="2:23" x14ac:dyDescent="0.3">
      <c r="B785" s="13" t="s">
        <v>3889</v>
      </c>
      <c r="C785" s="13" t="s">
        <v>2561</v>
      </c>
      <c r="D785" s="13" t="s">
        <v>2561</v>
      </c>
      <c r="E785" s="13" t="s">
        <v>3879</v>
      </c>
      <c r="F785" s="13">
        <v>28134</v>
      </c>
      <c r="G785" s="13" t="s">
        <v>3890</v>
      </c>
      <c r="H785" s="13">
        <v>53007</v>
      </c>
      <c r="I785" s="13">
        <v>7332.12</v>
      </c>
      <c r="J785" s="13" t="str">
        <f>VLOOKUP(D785,'Matched Names'!$A$1:$C$52,3,FALSE)</f>
        <v xml:space="preserve">SNYDERS LANCE        |   </v>
      </c>
      <c r="K785" t="str">
        <f t="shared" si="12"/>
        <v>SNYDERS LANCE | 2813453007</v>
      </c>
      <c r="L785" s="17" t="str">
        <f>IFERROR(VLOOKUP($K785,wiz[[Lanes]:[Min FRQT Load Check Lane]],2,FALSE),"n/a")</f>
        <v>n/a</v>
      </c>
      <c r="M785" s="17" t="str">
        <f>IFERROR(VLOOKUP($K785,wiz[[Lanes]:[Min FRQT Load Check Lane]],3,FALSE),"n/a")</f>
        <v>n/a</v>
      </c>
      <c r="N785" s="17" t="str">
        <f>IFERROR(VLOOKUP($K785,wiz[[Lanes]:[Min FRQT Load Check Lane]],4,FALSE),"n/a")</f>
        <v>n/a</v>
      </c>
      <c r="O785" s="17" t="str">
        <f>IFERROR(VLOOKUP($K785,wiz[[Lanes]:[Min FRQT Load Check Lane]],5,FALSE),"n/a")</f>
        <v>n/a</v>
      </c>
      <c r="P785" s="17" t="str">
        <f>IFERROR(VLOOKUP($K785,wiz[[Lanes]:[Min FRQT Load Check Lane]],6,FALSE),"n/a")</f>
        <v>n/a</v>
      </c>
      <c r="Q785" s="17" t="str">
        <f>IFERROR(VLOOKUP($K785,wiz[[Lanes]:[Min FRQT Load Check Lane]],7,FALSE),"n/a")</f>
        <v>n/a</v>
      </c>
      <c r="R785" s="17" t="str">
        <f>IFERROR(VLOOKUP($K785,wiz[[Lanes]:[Min FRQT Load Check Lane]],8,FALSE),"n/a")</f>
        <v>n/a</v>
      </c>
      <c r="S785" s="17" t="str">
        <f>IFERROR(VLOOKUP($K785,wiz[[Lanes]:[Min FRQT Load Check Lane]],9,FALSE),"n/a")</f>
        <v>n/a</v>
      </c>
      <c r="T785" s="17" t="str">
        <f>IFERROR(VLOOKUP($K785,wiz[[Lanes]:[Min FRQT Load Check Lane]],10,FALSE),"n/a")</f>
        <v>n/a</v>
      </c>
      <c r="U785" s="17" t="str">
        <f>IFERROR(VLOOKUP($K785,wiz[[Lanes]:[Min FRQT Load Check Lane]],11,FALSE),"n/a")</f>
        <v>n/a</v>
      </c>
      <c r="V785" s="17" t="str">
        <f>IFERROR(VLOOKUP($K785,wiz[[Lanes]:[Min FRQT Load Check Lane]],12,FALSE),"n/a")</f>
        <v>n/a</v>
      </c>
      <c r="W785" s="17" t="str">
        <f>IFERROR(VLOOKUP($K785,wiz[[Lanes]:[Min FRQT Load Check Lane]],13,FALSE),"n/a")</f>
        <v>n/a</v>
      </c>
    </row>
    <row r="786" spans="2:23" x14ac:dyDescent="0.3">
      <c r="B786" s="13" t="s">
        <v>3891</v>
      </c>
      <c r="C786" s="13" t="s">
        <v>2561</v>
      </c>
      <c r="D786" s="13" t="s">
        <v>2561</v>
      </c>
      <c r="E786" s="13" t="s">
        <v>3879</v>
      </c>
      <c r="F786" s="13">
        <v>28134</v>
      </c>
      <c r="G786" s="13" t="s">
        <v>3235</v>
      </c>
      <c r="H786" s="13">
        <v>77041</v>
      </c>
      <c r="I786" s="13">
        <v>1657.6</v>
      </c>
      <c r="J786" s="13" t="str">
        <f>VLOOKUP(D786,'Matched Names'!$A$1:$C$52,3,FALSE)</f>
        <v xml:space="preserve">SNYDERS LANCE        |   </v>
      </c>
      <c r="K786" t="str">
        <f t="shared" si="12"/>
        <v>SNYDERS LANCE | 2813477041</v>
      </c>
      <c r="L786" s="17" t="str">
        <f>IFERROR(VLOOKUP($K786,wiz[[Lanes]:[Min FRQT Load Check Lane]],2,FALSE),"n/a")</f>
        <v>n/a</v>
      </c>
      <c r="M786" s="17" t="str">
        <f>IFERROR(VLOOKUP($K786,wiz[[Lanes]:[Min FRQT Load Check Lane]],3,FALSE),"n/a")</f>
        <v>n/a</v>
      </c>
      <c r="N786" s="17" t="str">
        <f>IFERROR(VLOOKUP($K786,wiz[[Lanes]:[Min FRQT Load Check Lane]],4,FALSE),"n/a")</f>
        <v>n/a</v>
      </c>
      <c r="O786" s="17" t="str">
        <f>IFERROR(VLOOKUP($K786,wiz[[Lanes]:[Min FRQT Load Check Lane]],5,FALSE),"n/a")</f>
        <v>n/a</v>
      </c>
      <c r="P786" s="17" t="str">
        <f>IFERROR(VLOOKUP($K786,wiz[[Lanes]:[Min FRQT Load Check Lane]],6,FALSE),"n/a")</f>
        <v>n/a</v>
      </c>
      <c r="Q786" s="17" t="str">
        <f>IFERROR(VLOOKUP($K786,wiz[[Lanes]:[Min FRQT Load Check Lane]],7,FALSE),"n/a")</f>
        <v>n/a</v>
      </c>
      <c r="R786" s="17" t="str">
        <f>IFERROR(VLOOKUP($K786,wiz[[Lanes]:[Min FRQT Load Check Lane]],8,FALSE),"n/a")</f>
        <v>n/a</v>
      </c>
      <c r="S786" s="17" t="str">
        <f>IFERROR(VLOOKUP($K786,wiz[[Lanes]:[Min FRQT Load Check Lane]],9,FALSE),"n/a")</f>
        <v>n/a</v>
      </c>
      <c r="T786" s="17" t="str">
        <f>IFERROR(VLOOKUP($K786,wiz[[Lanes]:[Min FRQT Load Check Lane]],10,FALSE),"n/a")</f>
        <v>n/a</v>
      </c>
      <c r="U786" s="17" t="str">
        <f>IFERROR(VLOOKUP($K786,wiz[[Lanes]:[Min FRQT Load Check Lane]],11,FALSE),"n/a")</f>
        <v>n/a</v>
      </c>
      <c r="V786" s="17" t="str">
        <f>IFERROR(VLOOKUP($K786,wiz[[Lanes]:[Min FRQT Load Check Lane]],12,FALSE),"n/a")</f>
        <v>n/a</v>
      </c>
      <c r="W786" s="17" t="str">
        <f>IFERROR(VLOOKUP($K786,wiz[[Lanes]:[Min FRQT Load Check Lane]],13,FALSE),"n/a")</f>
        <v>n/a</v>
      </c>
    </row>
    <row r="787" spans="2:23" x14ac:dyDescent="0.3">
      <c r="B787" s="13" t="s">
        <v>3891</v>
      </c>
      <c r="C787" s="13" t="s">
        <v>2561</v>
      </c>
      <c r="D787" s="13" t="s">
        <v>2561</v>
      </c>
      <c r="E787" s="13" t="s">
        <v>3879</v>
      </c>
      <c r="F787" s="13">
        <v>28134</v>
      </c>
      <c r="G787" s="13" t="s">
        <v>3235</v>
      </c>
      <c r="H787" s="13">
        <v>77060</v>
      </c>
      <c r="I787" s="13">
        <v>3315.2</v>
      </c>
      <c r="J787" s="13" t="str">
        <f>VLOOKUP(D787,'Matched Names'!$A$1:$C$52,3,FALSE)</f>
        <v xml:space="preserve">SNYDERS LANCE        |   </v>
      </c>
      <c r="K787" t="str">
        <f t="shared" si="12"/>
        <v>SNYDERS LANCE | 2813477060</v>
      </c>
      <c r="L787" s="17" t="str">
        <f>IFERROR(VLOOKUP($K787,wiz[[Lanes]:[Min FRQT Load Check Lane]],2,FALSE),"n/a")</f>
        <v>n/a</v>
      </c>
      <c r="M787" s="17" t="str">
        <f>IFERROR(VLOOKUP($K787,wiz[[Lanes]:[Min FRQT Load Check Lane]],3,FALSE),"n/a")</f>
        <v>n/a</v>
      </c>
      <c r="N787" s="17" t="str">
        <f>IFERROR(VLOOKUP($K787,wiz[[Lanes]:[Min FRQT Load Check Lane]],4,FALSE),"n/a")</f>
        <v>n/a</v>
      </c>
      <c r="O787" s="17" t="str">
        <f>IFERROR(VLOOKUP($K787,wiz[[Lanes]:[Min FRQT Load Check Lane]],5,FALSE),"n/a")</f>
        <v>n/a</v>
      </c>
      <c r="P787" s="17" t="str">
        <f>IFERROR(VLOOKUP($K787,wiz[[Lanes]:[Min FRQT Load Check Lane]],6,FALSE),"n/a")</f>
        <v>n/a</v>
      </c>
      <c r="Q787" s="17" t="str">
        <f>IFERROR(VLOOKUP($K787,wiz[[Lanes]:[Min FRQT Load Check Lane]],7,FALSE),"n/a")</f>
        <v>n/a</v>
      </c>
      <c r="R787" s="17" t="str">
        <f>IFERROR(VLOOKUP($K787,wiz[[Lanes]:[Min FRQT Load Check Lane]],8,FALSE),"n/a")</f>
        <v>n/a</v>
      </c>
      <c r="S787" s="17" t="str">
        <f>IFERROR(VLOOKUP($K787,wiz[[Lanes]:[Min FRQT Load Check Lane]],9,FALSE),"n/a")</f>
        <v>n/a</v>
      </c>
      <c r="T787" s="17" t="str">
        <f>IFERROR(VLOOKUP($K787,wiz[[Lanes]:[Min FRQT Load Check Lane]],10,FALSE),"n/a")</f>
        <v>n/a</v>
      </c>
      <c r="U787" s="17" t="str">
        <f>IFERROR(VLOOKUP($K787,wiz[[Lanes]:[Min FRQT Load Check Lane]],11,FALSE),"n/a")</f>
        <v>n/a</v>
      </c>
      <c r="V787" s="17" t="str">
        <f>IFERROR(VLOOKUP($K787,wiz[[Lanes]:[Min FRQT Load Check Lane]],12,FALSE),"n/a")</f>
        <v>n/a</v>
      </c>
      <c r="W787" s="17" t="str">
        <f>IFERROR(VLOOKUP($K787,wiz[[Lanes]:[Min FRQT Load Check Lane]],13,FALSE),"n/a")</f>
        <v>n/a</v>
      </c>
    </row>
    <row r="788" spans="2:23" x14ac:dyDescent="0.3">
      <c r="B788" s="13" t="s">
        <v>3892</v>
      </c>
      <c r="C788" s="13" t="s">
        <v>2561</v>
      </c>
      <c r="D788" s="13" t="s">
        <v>2561</v>
      </c>
      <c r="E788" s="13" t="s">
        <v>3879</v>
      </c>
      <c r="F788" s="13">
        <v>28134</v>
      </c>
      <c r="G788" s="13" t="s">
        <v>2875</v>
      </c>
      <c r="H788" s="13">
        <v>46241</v>
      </c>
      <c r="I788" s="13">
        <v>6870.4</v>
      </c>
      <c r="J788" s="13" t="str">
        <f>VLOOKUP(D788,'Matched Names'!$A$1:$C$52,3,FALSE)</f>
        <v xml:space="preserve">SNYDERS LANCE        |   </v>
      </c>
      <c r="K788" t="str">
        <f t="shared" si="12"/>
        <v>SNYDERS LANCE | 2813446241</v>
      </c>
      <c r="L788" s="17" t="str">
        <f>IFERROR(VLOOKUP($K788,wiz[[Lanes]:[Min FRQT Load Check Lane]],2,FALSE),"n/a")</f>
        <v>n/a</v>
      </c>
      <c r="M788" s="17" t="str">
        <f>IFERROR(VLOOKUP($K788,wiz[[Lanes]:[Min FRQT Load Check Lane]],3,FALSE),"n/a")</f>
        <v>n/a</v>
      </c>
      <c r="N788" s="17" t="str">
        <f>IFERROR(VLOOKUP($K788,wiz[[Lanes]:[Min FRQT Load Check Lane]],4,FALSE),"n/a")</f>
        <v>n/a</v>
      </c>
      <c r="O788" s="17" t="str">
        <f>IFERROR(VLOOKUP($K788,wiz[[Lanes]:[Min FRQT Load Check Lane]],5,FALSE),"n/a")</f>
        <v>n/a</v>
      </c>
      <c r="P788" s="17" t="str">
        <f>IFERROR(VLOOKUP($K788,wiz[[Lanes]:[Min FRQT Load Check Lane]],6,FALSE),"n/a")</f>
        <v>n/a</v>
      </c>
      <c r="Q788" s="17" t="str">
        <f>IFERROR(VLOOKUP($K788,wiz[[Lanes]:[Min FRQT Load Check Lane]],7,FALSE),"n/a")</f>
        <v>n/a</v>
      </c>
      <c r="R788" s="17" t="str">
        <f>IFERROR(VLOOKUP($K788,wiz[[Lanes]:[Min FRQT Load Check Lane]],8,FALSE),"n/a")</f>
        <v>n/a</v>
      </c>
      <c r="S788" s="17" t="str">
        <f>IFERROR(VLOOKUP($K788,wiz[[Lanes]:[Min FRQT Load Check Lane]],9,FALSE),"n/a")</f>
        <v>n/a</v>
      </c>
      <c r="T788" s="17" t="str">
        <f>IFERROR(VLOOKUP($K788,wiz[[Lanes]:[Min FRQT Load Check Lane]],10,FALSE),"n/a")</f>
        <v>n/a</v>
      </c>
      <c r="U788" s="17" t="str">
        <f>IFERROR(VLOOKUP($K788,wiz[[Lanes]:[Min FRQT Load Check Lane]],11,FALSE),"n/a")</f>
        <v>n/a</v>
      </c>
      <c r="V788" s="17" t="str">
        <f>IFERROR(VLOOKUP($K788,wiz[[Lanes]:[Min FRQT Load Check Lane]],12,FALSE),"n/a")</f>
        <v>n/a</v>
      </c>
      <c r="W788" s="17" t="str">
        <f>IFERROR(VLOOKUP($K788,wiz[[Lanes]:[Min FRQT Load Check Lane]],13,FALSE),"n/a")</f>
        <v>n/a</v>
      </c>
    </row>
    <row r="789" spans="2:23" x14ac:dyDescent="0.3">
      <c r="B789" s="13" t="s">
        <v>3893</v>
      </c>
      <c r="C789" s="13" t="s">
        <v>2561</v>
      </c>
      <c r="D789" s="13" t="s">
        <v>2561</v>
      </c>
      <c r="E789" s="13" t="s">
        <v>3879</v>
      </c>
      <c r="F789" s="13">
        <v>28134</v>
      </c>
      <c r="G789" s="13" t="s">
        <v>2635</v>
      </c>
      <c r="H789" s="13">
        <v>38118</v>
      </c>
      <c r="I789" s="13">
        <v>2468.3000000000002</v>
      </c>
      <c r="J789" s="13" t="str">
        <f>VLOOKUP(D789,'Matched Names'!$A$1:$C$52,3,FALSE)</f>
        <v xml:space="preserve">SNYDERS LANCE        |   </v>
      </c>
      <c r="K789" t="str">
        <f t="shared" si="12"/>
        <v>SNYDERS LANCE | 2813438118</v>
      </c>
      <c r="L789" s="17" t="str">
        <f>IFERROR(VLOOKUP($K789,wiz[[Lanes]:[Min FRQT Load Check Lane]],2,FALSE),"n/a")</f>
        <v>n/a</v>
      </c>
      <c r="M789" s="17" t="str">
        <f>IFERROR(VLOOKUP($K789,wiz[[Lanes]:[Min FRQT Load Check Lane]],3,FALSE),"n/a")</f>
        <v>n/a</v>
      </c>
      <c r="N789" s="17" t="str">
        <f>IFERROR(VLOOKUP($K789,wiz[[Lanes]:[Min FRQT Load Check Lane]],4,FALSE),"n/a")</f>
        <v>n/a</v>
      </c>
      <c r="O789" s="17" t="str">
        <f>IFERROR(VLOOKUP($K789,wiz[[Lanes]:[Min FRQT Load Check Lane]],5,FALSE),"n/a")</f>
        <v>n/a</v>
      </c>
      <c r="P789" s="17" t="str">
        <f>IFERROR(VLOOKUP($K789,wiz[[Lanes]:[Min FRQT Load Check Lane]],6,FALSE),"n/a")</f>
        <v>n/a</v>
      </c>
      <c r="Q789" s="17" t="str">
        <f>IFERROR(VLOOKUP($K789,wiz[[Lanes]:[Min FRQT Load Check Lane]],7,FALSE),"n/a")</f>
        <v>n/a</v>
      </c>
      <c r="R789" s="17" t="str">
        <f>IFERROR(VLOOKUP($K789,wiz[[Lanes]:[Min FRQT Load Check Lane]],8,FALSE),"n/a")</f>
        <v>n/a</v>
      </c>
      <c r="S789" s="17" t="str">
        <f>IFERROR(VLOOKUP($K789,wiz[[Lanes]:[Min FRQT Load Check Lane]],9,FALSE),"n/a")</f>
        <v>n/a</v>
      </c>
      <c r="T789" s="17" t="str">
        <f>IFERROR(VLOOKUP($K789,wiz[[Lanes]:[Min FRQT Load Check Lane]],10,FALSE),"n/a")</f>
        <v>n/a</v>
      </c>
      <c r="U789" s="17" t="str">
        <f>IFERROR(VLOOKUP($K789,wiz[[Lanes]:[Min FRQT Load Check Lane]],11,FALSE),"n/a")</f>
        <v>n/a</v>
      </c>
      <c r="V789" s="17" t="str">
        <f>IFERROR(VLOOKUP($K789,wiz[[Lanes]:[Min FRQT Load Check Lane]],12,FALSE),"n/a")</f>
        <v>n/a</v>
      </c>
      <c r="W789" s="17" t="str">
        <f>IFERROR(VLOOKUP($K789,wiz[[Lanes]:[Min FRQT Load Check Lane]],13,FALSE),"n/a")</f>
        <v>n/a</v>
      </c>
    </row>
    <row r="790" spans="2:23" x14ac:dyDescent="0.3">
      <c r="B790" s="13" t="s">
        <v>3894</v>
      </c>
      <c r="C790" s="13" t="s">
        <v>2561</v>
      </c>
      <c r="D790" s="13" t="s">
        <v>2561</v>
      </c>
      <c r="E790" s="13" t="s">
        <v>3514</v>
      </c>
      <c r="F790" s="13">
        <v>46168</v>
      </c>
      <c r="G790" s="13" t="s">
        <v>2884</v>
      </c>
      <c r="H790" s="13">
        <v>30336</v>
      </c>
      <c r="I790" s="13">
        <v>1037.52</v>
      </c>
      <c r="J790" s="13" t="str">
        <f>VLOOKUP(D790,'Matched Names'!$A$1:$C$52,3,FALSE)</f>
        <v xml:space="preserve">SNYDERS LANCE        |   </v>
      </c>
      <c r="K790" t="str">
        <f t="shared" si="12"/>
        <v>SNYDERS LANCE | 4616830336</v>
      </c>
      <c r="L790" s="17" t="str">
        <f>IFERROR(VLOOKUP($K790,wiz[[Lanes]:[Min FRQT Load Check Lane]],2,FALSE),"n/a")</f>
        <v>n/a</v>
      </c>
      <c r="M790" s="17" t="str">
        <f>IFERROR(VLOOKUP($K790,wiz[[Lanes]:[Min FRQT Load Check Lane]],3,FALSE),"n/a")</f>
        <v>n/a</v>
      </c>
      <c r="N790" s="17" t="str">
        <f>IFERROR(VLOOKUP($K790,wiz[[Lanes]:[Min FRQT Load Check Lane]],4,FALSE),"n/a")</f>
        <v>n/a</v>
      </c>
      <c r="O790" s="17" t="str">
        <f>IFERROR(VLOOKUP($K790,wiz[[Lanes]:[Min FRQT Load Check Lane]],5,FALSE),"n/a")</f>
        <v>n/a</v>
      </c>
      <c r="P790" s="17" t="str">
        <f>IFERROR(VLOOKUP($K790,wiz[[Lanes]:[Min FRQT Load Check Lane]],6,FALSE),"n/a")</f>
        <v>n/a</v>
      </c>
      <c r="Q790" s="17" t="str">
        <f>IFERROR(VLOOKUP($K790,wiz[[Lanes]:[Min FRQT Load Check Lane]],7,FALSE),"n/a")</f>
        <v>n/a</v>
      </c>
      <c r="R790" s="17" t="str">
        <f>IFERROR(VLOOKUP($K790,wiz[[Lanes]:[Min FRQT Load Check Lane]],8,FALSE),"n/a")</f>
        <v>n/a</v>
      </c>
      <c r="S790" s="17" t="str">
        <f>IFERROR(VLOOKUP($K790,wiz[[Lanes]:[Min FRQT Load Check Lane]],9,FALSE),"n/a")</f>
        <v>n/a</v>
      </c>
      <c r="T790" s="17" t="str">
        <f>IFERROR(VLOOKUP($K790,wiz[[Lanes]:[Min FRQT Load Check Lane]],10,FALSE),"n/a")</f>
        <v>n/a</v>
      </c>
      <c r="U790" s="17" t="str">
        <f>IFERROR(VLOOKUP($K790,wiz[[Lanes]:[Min FRQT Load Check Lane]],11,FALSE),"n/a")</f>
        <v>n/a</v>
      </c>
      <c r="V790" s="17" t="str">
        <f>IFERROR(VLOOKUP($K790,wiz[[Lanes]:[Min FRQT Load Check Lane]],12,FALSE),"n/a")</f>
        <v>n/a</v>
      </c>
      <c r="W790" s="17" t="str">
        <f>IFERROR(VLOOKUP($K790,wiz[[Lanes]:[Min FRQT Load Check Lane]],13,FALSE),"n/a")</f>
        <v>n/a</v>
      </c>
    </row>
    <row r="791" spans="2:23" x14ac:dyDescent="0.3">
      <c r="B791" s="13" t="s">
        <v>3895</v>
      </c>
      <c r="C791" s="13" t="s">
        <v>2561</v>
      </c>
      <c r="D791" s="13" t="s">
        <v>2561</v>
      </c>
      <c r="E791" s="13" t="s">
        <v>3514</v>
      </c>
      <c r="F791" s="13">
        <v>46168</v>
      </c>
      <c r="G791" s="13" t="s">
        <v>3741</v>
      </c>
      <c r="H791" s="13">
        <v>37311</v>
      </c>
      <c r="I791" s="13">
        <v>5241.54</v>
      </c>
      <c r="J791" s="13" t="str">
        <f>VLOOKUP(D791,'Matched Names'!$A$1:$C$52,3,FALSE)</f>
        <v xml:space="preserve">SNYDERS LANCE        |   </v>
      </c>
      <c r="K791" t="str">
        <f t="shared" si="12"/>
        <v>SNYDERS LANCE | 4616837311</v>
      </c>
      <c r="L791" s="17">
        <f>IFERROR(VLOOKUP($K791,wiz[[Lanes]:[Min FRQT Load Check Lane]],2,FALSE),"n/a")</f>
        <v>5</v>
      </c>
      <c r="M791" s="17">
        <f>IFERROR(VLOOKUP($K791,wiz[[Lanes]:[Min FRQT Load Check Lane]],3,FALSE),"n/a")</f>
        <v>2.09</v>
      </c>
      <c r="N791" s="17">
        <f>IFERROR(VLOOKUP($K791,wiz[[Lanes]:[Min FRQT Load Check Lane]],4,FALSE),"n/a")</f>
        <v>0.26</v>
      </c>
      <c r="O791" s="17">
        <f>IFERROR(VLOOKUP($K791,wiz[[Lanes]:[Min FRQT Load Check Lane]],5,FALSE),"n/a")</f>
        <v>422</v>
      </c>
      <c r="P791" s="17">
        <f>IFERROR(VLOOKUP($K791,wiz[[Lanes]:[Min FRQT Load Check Lane]],6,FALSE),"n/a")</f>
        <v>0.78</v>
      </c>
      <c r="Q791" s="17">
        <f>IFERROR(VLOOKUP($K791,wiz[[Lanes]:[Min FRQT Load Check Lane]],7,FALSE),"n/a")</f>
        <v>58</v>
      </c>
      <c r="R791" s="17">
        <f>IFERROR(VLOOKUP($K791,wiz[[Lanes]:[Min FRQT Load Check Lane]],8,FALSE),"n/a")</f>
        <v>0.28000000000000003</v>
      </c>
      <c r="S791" s="17">
        <f>IFERROR(VLOOKUP($K791,wiz[[Lanes]:[Min FRQT Load Check Lane]],9,FALSE),"n/a")</f>
        <v>-10</v>
      </c>
      <c r="T791" s="17">
        <f>IFERROR(VLOOKUP($K791,wiz[[Lanes]:[Min FRQT Load Check Lane]],10,FALSE),"n/a")</f>
        <v>-28</v>
      </c>
      <c r="U791" s="17">
        <f>IFERROR(VLOOKUP($K791,wiz[[Lanes]:[Min FRQT Load Check Lane]],11,FALSE),"n/a")</f>
        <v>25</v>
      </c>
      <c r="V791" s="17">
        <f>IFERROR(VLOOKUP($K791,wiz[[Lanes]:[Min FRQT Load Check Lane]],12,FALSE),"n/a")</f>
        <v>199</v>
      </c>
      <c r="W791" s="17">
        <f>IFERROR(VLOOKUP($K791,wiz[[Lanes]:[Min FRQT Load Check Lane]],13,FALSE),"n/a")</f>
        <v>196</v>
      </c>
    </row>
    <row r="792" spans="2:23" x14ac:dyDescent="0.3">
      <c r="B792" s="13" t="s">
        <v>3896</v>
      </c>
      <c r="C792" s="13" t="s">
        <v>2561</v>
      </c>
      <c r="D792" s="13" t="s">
        <v>2561</v>
      </c>
      <c r="E792" s="13" t="s">
        <v>3514</v>
      </c>
      <c r="F792" s="13">
        <v>46168</v>
      </c>
      <c r="G792" s="13" t="s">
        <v>3879</v>
      </c>
      <c r="H792" s="13">
        <v>28134</v>
      </c>
      <c r="I792" s="13">
        <v>3261</v>
      </c>
      <c r="J792" s="13" t="str">
        <f>VLOOKUP(D792,'Matched Names'!$A$1:$C$52,3,FALSE)</f>
        <v xml:space="preserve">SNYDERS LANCE        |   </v>
      </c>
      <c r="K792" t="str">
        <f t="shared" si="12"/>
        <v>SNYDERS LANCE | 4616828134</v>
      </c>
      <c r="L792" s="17">
        <f>IFERROR(VLOOKUP($K792,wiz[[Lanes]:[Min FRQT Load Check Lane]],2,FALSE),"n/a")</f>
        <v>2</v>
      </c>
      <c r="M792" s="17">
        <f>IFERROR(VLOOKUP($K792,wiz[[Lanes]:[Min FRQT Load Check Lane]],3,FALSE),"n/a")</f>
        <v>1.88</v>
      </c>
      <c r="N792" s="17">
        <f>IFERROR(VLOOKUP($K792,wiz[[Lanes]:[Min FRQT Load Check Lane]],4,FALSE),"n/a")</f>
        <v>0.28000000000000003</v>
      </c>
      <c r="O792" s="17">
        <f>IFERROR(VLOOKUP($K792,wiz[[Lanes]:[Min FRQT Load Check Lane]],5,FALSE),"n/a")</f>
        <v>578</v>
      </c>
      <c r="P792" s="17">
        <f>IFERROR(VLOOKUP($K792,wiz[[Lanes]:[Min FRQT Load Check Lane]],6,FALSE),"n/a")</f>
        <v>1.02</v>
      </c>
      <c r="Q792" s="17">
        <f>IFERROR(VLOOKUP($K792,wiz[[Lanes]:[Min FRQT Load Check Lane]],7,FALSE),"n/a")</f>
        <v>35</v>
      </c>
      <c r="R792" s="17">
        <f>IFERROR(VLOOKUP($K792,wiz[[Lanes]:[Min FRQT Load Check Lane]],8,FALSE),"n/a")</f>
        <v>0.25</v>
      </c>
      <c r="S792" s="17">
        <f>IFERROR(VLOOKUP($K792,wiz[[Lanes]:[Min FRQT Load Check Lane]],9,FALSE),"n/a")</f>
        <v>-29</v>
      </c>
      <c r="T792" s="17">
        <f>IFERROR(VLOOKUP($K792,wiz[[Lanes]:[Min FRQT Load Check Lane]],10,FALSE),"n/a")</f>
        <v>-28</v>
      </c>
      <c r="U792" s="17">
        <f>IFERROR(VLOOKUP($K792,wiz[[Lanes]:[Min FRQT Load Check Lane]],11,FALSE),"n/a")</f>
        <v>19</v>
      </c>
      <c r="V792" s="17">
        <f>IFERROR(VLOOKUP($K792,wiz[[Lanes]:[Min FRQT Load Check Lane]],12,FALSE),"n/a")</f>
        <v>118</v>
      </c>
      <c r="W792" s="17">
        <f>IFERROR(VLOOKUP($K792,wiz[[Lanes]:[Min FRQT Load Check Lane]],13,FALSE),"n/a")</f>
        <v>109</v>
      </c>
    </row>
    <row r="793" spans="2:23" x14ac:dyDescent="0.3">
      <c r="B793" s="13" t="s">
        <v>3897</v>
      </c>
      <c r="C793" s="13" t="s">
        <v>2561</v>
      </c>
      <c r="D793" s="13" t="s">
        <v>2561</v>
      </c>
      <c r="E793" s="13" t="s">
        <v>3898</v>
      </c>
      <c r="F793" s="13">
        <v>30739</v>
      </c>
      <c r="G793" s="13" t="s">
        <v>3514</v>
      </c>
      <c r="H793" s="13">
        <v>46168</v>
      </c>
      <c r="I793" s="13">
        <v>1300</v>
      </c>
      <c r="J793" s="13" t="str">
        <f>VLOOKUP(D793,'Matched Names'!$A$1:$C$52,3,FALSE)</f>
        <v xml:space="preserve">SNYDERS LANCE        |   </v>
      </c>
      <c r="K793" t="str">
        <f t="shared" si="12"/>
        <v>SNYDERS LANCE | 3073946168</v>
      </c>
      <c r="L793" s="17" t="str">
        <f>IFERROR(VLOOKUP($K793,wiz[[Lanes]:[Min FRQT Load Check Lane]],2,FALSE),"n/a")</f>
        <v>n/a</v>
      </c>
      <c r="M793" s="17" t="str">
        <f>IFERROR(VLOOKUP($K793,wiz[[Lanes]:[Min FRQT Load Check Lane]],3,FALSE),"n/a")</f>
        <v>n/a</v>
      </c>
      <c r="N793" s="17" t="str">
        <f>IFERROR(VLOOKUP($K793,wiz[[Lanes]:[Min FRQT Load Check Lane]],4,FALSE),"n/a")</f>
        <v>n/a</v>
      </c>
      <c r="O793" s="17" t="str">
        <f>IFERROR(VLOOKUP($K793,wiz[[Lanes]:[Min FRQT Load Check Lane]],5,FALSE),"n/a")</f>
        <v>n/a</v>
      </c>
      <c r="P793" s="17" t="str">
        <f>IFERROR(VLOOKUP($K793,wiz[[Lanes]:[Min FRQT Load Check Lane]],6,FALSE),"n/a")</f>
        <v>n/a</v>
      </c>
      <c r="Q793" s="17" t="str">
        <f>IFERROR(VLOOKUP($K793,wiz[[Lanes]:[Min FRQT Load Check Lane]],7,FALSE),"n/a")</f>
        <v>n/a</v>
      </c>
      <c r="R793" s="17" t="str">
        <f>IFERROR(VLOOKUP($K793,wiz[[Lanes]:[Min FRQT Load Check Lane]],8,FALSE),"n/a")</f>
        <v>n/a</v>
      </c>
      <c r="S793" s="17" t="str">
        <f>IFERROR(VLOOKUP($K793,wiz[[Lanes]:[Min FRQT Load Check Lane]],9,FALSE),"n/a")</f>
        <v>n/a</v>
      </c>
      <c r="T793" s="17" t="str">
        <f>IFERROR(VLOOKUP($K793,wiz[[Lanes]:[Min FRQT Load Check Lane]],10,FALSE),"n/a")</f>
        <v>n/a</v>
      </c>
      <c r="U793" s="17" t="str">
        <f>IFERROR(VLOOKUP($K793,wiz[[Lanes]:[Min FRQT Load Check Lane]],11,FALSE),"n/a")</f>
        <v>n/a</v>
      </c>
      <c r="V793" s="17" t="str">
        <f>IFERROR(VLOOKUP($K793,wiz[[Lanes]:[Min FRQT Load Check Lane]],12,FALSE),"n/a")</f>
        <v>n/a</v>
      </c>
      <c r="W793" s="17" t="str">
        <f>IFERROR(VLOOKUP($K793,wiz[[Lanes]:[Min FRQT Load Check Lane]],13,FALSE),"n/a")</f>
        <v>n/a</v>
      </c>
    </row>
    <row r="794" spans="2:23" x14ac:dyDescent="0.3">
      <c r="B794" s="13" t="s">
        <v>3899</v>
      </c>
      <c r="C794" s="13" t="s">
        <v>3900</v>
      </c>
      <c r="D794" s="13" t="s">
        <v>3900</v>
      </c>
      <c r="E794" s="13" t="s">
        <v>3901</v>
      </c>
      <c r="F794" s="13">
        <v>54956</v>
      </c>
      <c r="G794" s="13" t="s">
        <v>2854</v>
      </c>
      <c r="H794" s="13">
        <v>38301</v>
      </c>
      <c r="I794" s="13">
        <v>2419.8000000000002</v>
      </c>
      <c r="J794" s="13" t="e">
        <f>VLOOKUP(D794,'Matched Names'!$A$1:$C$52,3,FALSE)</f>
        <v>#N/A</v>
      </c>
      <c r="K794" t="e">
        <f t="shared" si="12"/>
        <v>#N/A</v>
      </c>
      <c r="L794" s="17" t="str">
        <f>IFERROR(VLOOKUP($K794,wiz[[Lanes]:[Min FRQT Load Check Lane]],2,FALSE),"n/a")</f>
        <v>n/a</v>
      </c>
      <c r="M794" s="17" t="str">
        <f>IFERROR(VLOOKUP($K794,wiz[[Lanes]:[Min FRQT Load Check Lane]],3,FALSE),"n/a")</f>
        <v>n/a</v>
      </c>
      <c r="N794" s="17" t="str">
        <f>IFERROR(VLOOKUP($K794,wiz[[Lanes]:[Min FRQT Load Check Lane]],4,FALSE),"n/a")</f>
        <v>n/a</v>
      </c>
      <c r="O794" s="17" t="str">
        <f>IFERROR(VLOOKUP($K794,wiz[[Lanes]:[Min FRQT Load Check Lane]],5,FALSE),"n/a")</f>
        <v>n/a</v>
      </c>
      <c r="P794" s="17" t="str">
        <f>IFERROR(VLOOKUP($K794,wiz[[Lanes]:[Min FRQT Load Check Lane]],6,FALSE),"n/a")</f>
        <v>n/a</v>
      </c>
      <c r="Q794" s="17" t="str">
        <f>IFERROR(VLOOKUP($K794,wiz[[Lanes]:[Min FRQT Load Check Lane]],7,FALSE),"n/a")</f>
        <v>n/a</v>
      </c>
      <c r="R794" s="17" t="str">
        <f>IFERROR(VLOOKUP($K794,wiz[[Lanes]:[Min FRQT Load Check Lane]],8,FALSE),"n/a")</f>
        <v>n/a</v>
      </c>
      <c r="S794" s="17" t="str">
        <f>IFERROR(VLOOKUP($K794,wiz[[Lanes]:[Min FRQT Load Check Lane]],9,FALSE),"n/a")</f>
        <v>n/a</v>
      </c>
      <c r="T794" s="17" t="str">
        <f>IFERROR(VLOOKUP($K794,wiz[[Lanes]:[Min FRQT Load Check Lane]],10,FALSE),"n/a")</f>
        <v>n/a</v>
      </c>
      <c r="U794" s="17" t="str">
        <f>IFERROR(VLOOKUP($K794,wiz[[Lanes]:[Min FRQT Load Check Lane]],11,FALSE),"n/a")</f>
        <v>n/a</v>
      </c>
      <c r="V794" s="17" t="str">
        <f>IFERROR(VLOOKUP($K794,wiz[[Lanes]:[Min FRQT Load Check Lane]],12,FALSE),"n/a")</f>
        <v>n/a</v>
      </c>
      <c r="W794" s="17" t="str">
        <f>IFERROR(VLOOKUP($K794,wiz[[Lanes]:[Min FRQT Load Check Lane]],13,FALSE),"n/a")</f>
        <v>n/a</v>
      </c>
    </row>
    <row r="795" spans="2:23" x14ac:dyDescent="0.3">
      <c r="B795" s="13" t="s">
        <v>3902</v>
      </c>
      <c r="C795" s="13" t="s">
        <v>2601</v>
      </c>
      <c r="D795" s="13" t="s">
        <v>2555</v>
      </c>
      <c r="E795" s="13" t="s">
        <v>3200</v>
      </c>
      <c r="F795" s="13">
        <v>30904</v>
      </c>
      <c r="G795" s="13" t="s">
        <v>2854</v>
      </c>
      <c r="H795" s="13">
        <v>38305</v>
      </c>
      <c r="I795" s="13">
        <v>692.88</v>
      </c>
      <c r="J795" s="13" t="str">
        <f>VLOOKUP(D795,'Matched Names'!$A$1:$C$52,3,FALSE)</f>
        <v xml:space="preserve">STANLEY BLACK AND DEC|   </v>
      </c>
      <c r="K795" t="str">
        <f t="shared" si="12"/>
        <v>STANLEY BLACK AND DEC| 3090438305</v>
      </c>
      <c r="L795" s="17" t="str">
        <f>IFERROR(VLOOKUP($K795,wiz[[Lanes]:[Min FRQT Load Check Lane]],2,FALSE),"n/a")</f>
        <v>n/a</v>
      </c>
      <c r="M795" s="17" t="str">
        <f>IFERROR(VLOOKUP($K795,wiz[[Lanes]:[Min FRQT Load Check Lane]],3,FALSE),"n/a")</f>
        <v>n/a</v>
      </c>
      <c r="N795" s="17" t="str">
        <f>IFERROR(VLOOKUP($K795,wiz[[Lanes]:[Min FRQT Load Check Lane]],4,FALSE),"n/a")</f>
        <v>n/a</v>
      </c>
      <c r="O795" s="17" t="str">
        <f>IFERROR(VLOOKUP($K795,wiz[[Lanes]:[Min FRQT Load Check Lane]],5,FALSE),"n/a")</f>
        <v>n/a</v>
      </c>
      <c r="P795" s="17" t="str">
        <f>IFERROR(VLOOKUP($K795,wiz[[Lanes]:[Min FRQT Load Check Lane]],6,FALSE),"n/a")</f>
        <v>n/a</v>
      </c>
      <c r="Q795" s="17" t="str">
        <f>IFERROR(VLOOKUP($K795,wiz[[Lanes]:[Min FRQT Load Check Lane]],7,FALSE),"n/a")</f>
        <v>n/a</v>
      </c>
      <c r="R795" s="17" t="str">
        <f>IFERROR(VLOOKUP($K795,wiz[[Lanes]:[Min FRQT Load Check Lane]],8,FALSE),"n/a")</f>
        <v>n/a</v>
      </c>
      <c r="S795" s="17" t="str">
        <f>IFERROR(VLOOKUP($K795,wiz[[Lanes]:[Min FRQT Load Check Lane]],9,FALSE),"n/a")</f>
        <v>n/a</v>
      </c>
      <c r="T795" s="17" t="str">
        <f>IFERROR(VLOOKUP($K795,wiz[[Lanes]:[Min FRQT Load Check Lane]],10,FALSE),"n/a")</f>
        <v>n/a</v>
      </c>
      <c r="U795" s="17" t="str">
        <f>IFERROR(VLOOKUP($K795,wiz[[Lanes]:[Min FRQT Load Check Lane]],11,FALSE),"n/a")</f>
        <v>n/a</v>
      </c>
      <c r="V795" s="17" t="str">
        <f>IFERROR(VLOOKUP($K795,wiz[[Lanes]:[Min FRQT Load Check Lane]],12,FALSE),"n/a")</f>
        <v>n/a</v>
      </c>
      <c r="W795" s="17" t="str">
        <f>IFERROR(VLOOKUP($K795,wiz[[Lanes]:[Min FRQT Load Check Lane]],13,FALSE),"n/a")</f>
        <v>n/a</v>
      </c>
    </row>
    <row r="796" spans="2:23" x14ac:dyDescent="0.3">
      <c r="B796" s="13" t="s">
        <v>3903</v>
      </c>
      <c r="C796" s="13" t="s">
        <v>2601</v>
      </c>
      <c r="D796" s="13" t="s">
        <v>2555</v>
      </c>
      <c r="E796" s="13" t="s">
        <v>3904</v>
      </c>
      <c r="F796" s="13">
        <v>29520</v>
      </c>
      <c r="G796" s="13" t="s">
        <v>2854</v>
      </c>
      <c r="H796" s="13">
        <v>38305</v>
      </c>
      <c r="I796" s="13">
        <v>192058</v>
      </c>
      <c r="J796" s="13" t="str">
        <f>VLOOKUP(D796,'Matched Names'!$A$1:$C$52,3,FALSE)</f>
        <v xml:space="preserve">STANLEY BLACK AND DEC|   </v>
      </c>
      <c r="K796" t="str">
        <f t="shared" si="12"/>
        <v>STANLEY BLACK AND DEC| 2952038305</v>
      </c>
      <c r="L796" s="17" t="str">
        <f>IFERROR(VLOOKUP($K796,wiz[[Lanes]:[Min FRQT Load Check Lane]],2,FALSE),"n/a")</f>
        <v>n/a</v>
      </c>
      <c r="M796" s="17" t="str">
        <f>IFERROR(VLOOKUP($K796,wiz[[Lanes]:[Min FRQT Load Check Lane]],3,FALSE),"n/a")</f>
        <v>n/a</v>
      </c>
      <c r="N796" s="17" t="str">
        <f>IFERROR(VLOOKUP($K796,wiz[[Lanes]:[Min FRQT Load Check Lane]],4,FALSE),"n/a")</f>
        <v>n/a</v>
      </c>
      <c r="O796" s="17" t="str">
        <f>IFERROR(VLOOKUP($K796,wiz[[Lanes]:[Min FRQT Load Check Lane]],5,FALSE),"n/a")</f>
        <v>n/a</v>
      </c>
      <c r="P796" s="17" t="str">
        <f>IFERROR(VLOOKUP($K796,wiz[[Lanes]:[Min FRQT Load Check Lane]],6,FALSE),"n/a")</f>
        <v>n/a</v>
      </c>
      <c r="Q796" s="17" t="str">
        <f>IFERROR(VLOOKUP($K796,wiz[[Lanes]:[Min FRQT Load Check Lane]],7,FALSE),"n/a")</f>
        <v>n/a</v>
      </c>
      <c r="R796" s="17" t="str">
        <f>IFERROR(VLOOKUP($K796,wiz[[Lanes]:[Min FRQT Load Check Lane]],8,FALSE),"n/a")</f>
        <v>n/a</v>
      </c>
      <c r="S796" s="17" t="str">
        <f>IFERROR(VLOOKUP($K796,wiz[[Lanes]:[Min FRQT Load Check Lane]],9,FALSE),"n/a")</f>
        <v>n/a</v>
      </c>
      <c r="T796" s="17" t="str">
        <f>IFERROR(VLOOKUP($K796,wiz[[Lanes]:[Min FRQT Load Check Lane]],10,FALSE),"n/a")</f>
        <v>n/a</v>
      </c>
      <c r="U796" s="17" t="str">
        <f>IFERROR(VLOOKUP($K796,wiz[[Lanes]:[Min FRQT Load Check Lane]],11,FALSE),"n/a")</f>
        <v>n/a</v>
      </c>
      <c r="V796" s="17" t="str">
        <f>IFERROR(VLOOKUP($K796,wiz[[Lanes]:[Min FRQT Load Check Lane]],12,FALSE),"n/a")</f>
        <v>n/a</v>
      </c>
      <c r="W796" s="17" t="str">
        <f>IFERROR(VLOOKUP($K796,wiz[[Lanes]:[Min FRQT Load Check Lane]],13,FALSE),"n/a")</f>
        <v>n/a</v>
      </c>
    </row>
    <row r="797" spans="2:23" x14ac:dyDescent="0.3">
      <c r="B797" s="13" t="s">
        <v>3905</v>
      </c>
      <c r="C797" s="13" t="s">
        <v>2601</v>
      </c>
      <c r="D797" s="13" t="s">
        <v>2555</v>
      </c>
      <c r="E797" s="13" t="s">
        <v>3076</v>
      </c>
      <c r="F797" s="13">
        <v>29708</v>
      </c>
      <c r="G797" s="13" t="s">
        <v>3906</v>
      </c>
      <c r="H797" s="13">
        <v>42134</v>
      </c>
      <c r="I797" s="13">
        <v>650</v>
      </c>
      <c r="J797" s="13" t="str">
        <f>VLOOKUP(D797,'Matched Names'!$A$1:$C$52,3,FALSE)</f>
        <v xml:space="preserve">STANLEY BLACK AND DEC|   </v>
      </c>
      <c r="K797" t="str">
        <f t="shared" si="12"/>
        <v>STANLEY BLACK AND DEC| 2970842134</v>
      </c>
      <c r="L797" s="17" t="str">
        <f>IFERROR(VLOOKUP($K797,wiz[[Lanes]:[Min FRQT Load Check Lane]],2,FALSE),"n/a")</f>
        <v>n/a</v>
      </c>
      <c r="M797" s="17" t="str">
        <f>IFERROR(VLOOKUP($K797,wiz[[Lanes]:[Min FRQT Load Check Lane]],3,FALSE),"n/a")</f>
        <v>n/a</v>
      </c>
      <c r="N797" s="17" t="str">
        <f>IFERROR(VLOOKUP($K797,wiz[[Lanes]:[Min FRQT Load Check Lane]],4,FALSE),"n/a")</f>
        <v>n/a</v>
      </c>
      <c r="O797" s="17" t="str">
        <f>IFERROR(VLOOKUP($K797,wiz[[Lanes]:[Min FRQT Load Check Lane]],5,FALSE),"n/a")</f>
        <v>n/a</v>
      </c>
      <c r="P797" s="17" t="str">
        <f>IFERROR(VLOOKUP($K797,wiz[[Lanes]:[Min FRQT Load Check Lane]],6,FALSE),"n/a")</f>
        <v>n/a</v>
      </c>
      <c r="Q797" s="17" t="str">
        <f>IFERROR(VLOOKUP($K797,wiz[[Lanes]:[Min FRQT Load Check Lane]],7,FALSE),"n/a")</f>
        <v>n/a</v>
      </c>
      <c r="R797" s="17" t="str">
        <f>IFERROR(VLOOKUP($K797,wiz[[Lanes]:[Min FRQT Load Check Lane]],8,FALSE),"n/a")</f>
        <v>n/a</v>
      </c>
      <c r="S797" s="17" t="str">
        <f>IFERROR(VLOOKUP($K797,wiz[[Lanes]:[Min FRQT Load Check Lane]],9,FALSE),"n/a")</f>
        <v>n/a</v>
      </c>
      <c r="T797" s="17" t="str">
        <f>IFERROR(VLOOKUP($K797,wiz[[Lanes]:[Min FRQT Load Check Lane]],10,FALSE),"n/a")</f>
        <v>n/a</v>
      </c>
      <c r="U797" s="17" t="str">
        <f>IFERROR(VLOOKUP($K797,wiz[[Lanes]:[Min FRQT Load Check Lane]],11,FALSE),"n/a")</f>
        <v>n/a</v>
      </c>
      <c r="V797" s="17" t="str">
        <f>IFERROR(VLOOKUP($K797,wiz[[Lanes]:[Min FRQT Load Check Lane]],12,FALSE),"n/a")</f>
        <v>n/a</v>
      </c>
      <c r="W797" s="17" t="str">
        <f>IFERROR(VLOOKUP($K797,wiz[[Lanes]:[Min FRQT Load Check Lane]],13,FALSE),"n/a")</f>
        <v>n/a</v>
      </c>
    </row>
    <row r="798" spans="2:23" x14ac:dyDescent="0.3">
      <c r="B798" s="13" t="s">
        <v>3907</v>
      </c>
      <c r="C798" s="13" t="s">
        <v>2601</v>
      </c>
      <c r="D798" s="13" t="s">
        <v>2555</v>
      </c>
      <c r="E798" s="13" t="s">
        <v>3076</v>
      </c>
      <c r="F798" s="13">
        <v>29708</v>
      </c>
      <c r="G798" s="13" t="s">
        <v>3908</v>
      </c>
      <c r="H798" s="13">
        <v>46064</v>
      </c>
      <c r="I798" s="13">
        <v>799.37</v>
      </c>
      <c r="J798" s="13" t="str">
        <f>VLOOKUP(D798,'Matched Names'!$A$1:$C$52,3,FALSE)</f>
        <v xml:space="preserve">STANLEY BLACK AND DEC|   </v>
      </c>
      <c r="K798" t="str">
        <f t="shared" si="12"/>
        <v>STANLEY BLACK AND DEC| 2970846064</v>
      </c>
      <c r="L798" s="17" t="str">
        <f>IFERROR(VLOOKUP($K798,wiz[[Lanes]:[Min FRQT Load Check Lane]],2,FALSE),"n/a")</f>
        <v>n/a</v>
      </c>
      <c r="M798" s="17" t="str">
        <f>IFERROR(VLOOKUP($K798,wiz[[Lanes]:[Min FRQT Load Check Lane]],3,FALSE),"n/a")</f>
        <v>n/a</v>
      </c>
      <c r="N798" s="17" t="str">
        <f>IFERROR(VLOOKUP($K798,wiz[[Lanes]:[Min FRQT Load Check Lane]],4,FALSE),"n/a")</f>
        <v>n/a</v>
      </c>
      <c r="O798" s="17" t="str">
        <f>IFERROR(VLOOKUP($K798,wiz[[Lanes]:[Min FRQT Load Check Lane]],5,FALSE),"n/a")</f>
        <v>n/a</v>
      </c>
      <c r="P798" s="17" t="str">
        <f>IFERROR(VLOOKUP($K798,wiz[[Lanes]:[Min FRQT Load Check Lane]],6,FALSE),"n/a")</f>
        <v>n/a</v>
      </c>
      <c r="Q798" s="17" t="str">
        <f>IFERROR(VLOOKUP($K798,wiz[[Lanes]:[Min FRQT Load Check Lane]],7,FALSE),"n/a")</f>
        <v>n/a</v>
      </c>
      <c r="R798" s="17" t="str">
        <f>IFERROR(VLOOKUP($K798,wiz[[Lanes]:[Min FRQT Load Check Lane]],8,FALSE),"n/a")</f>
        <v>n/a</v>
      </c>
      <c r="S798" s="17" t="str">
        <f>IFERROR(VLOOKUP($K798,wiz[[Lanes]:[Min FRQT Load Check Lane]],9,FALSE),"n/a")</f>
        <v>n/a</v>
      </c>
      <c r="T798" s="17" t="str">
        <f>IFERROR(VLOOKUP($K798,wiz[[Lanes]:[Min FRQT Load Check Lane]],10,FALSE),"n/a")</f>
        <v>n/a</v>
      </c>
      <c r="U798" s="17" t="str">
        <f>IFERROR(VLOOKUP($K798,wiz[[Lanes]:[Min FRQT Load Check Lane]],11,FALSE),"n/a")</f>
        <v>n/a</v>
      </c>
      <c r="V798" s="17" t="str">
        <f>IFERROR(VLOOKUP($K798,wiz[[Lanes]:[Min FRQT Load Check Lane]],12,FALSE),"n/a")</f>
        <v>n/a</v>
      </c>
      <c r="W798" s="17" t="str">
        <f>IFERROR(VLOOKUP($K798,wiz[[Lanes]:[Min FRQT Load Check Lane]],13,FALSE),"n/a")</f>
        <v>n/a</v>
      </c>
    </row>
    <row r="799" spans="2:23" x14ac:dyDescent="0.3">
      <c r="B799" s="13" t="s">
        <v>3909</v>
      </c>
      <c r="C799" s="13" t="s">
        <v>2601</v>
      </c>
      <c r="D799" s="13" t="s">
        <v>2555</v>
      </c>
      <c r="E799" s="13" t="s">
        <v>3076</v>
      </c>
      <c r="F799" s="13">
        <v>29708</v>
      </c>
      <c r="G799" s="13" t="s">
        <v>3910</v>
      </c>
      <c r="H799" s="13">
        <v>30084</v>
      </c>
      <c r="I799" s="13">
        <v>1400</v>
      </c>
      <c r="J799" s="13" t="str">
        <f>VLOOKUP(D799,'Matched Names'!$A$1:$C$52,3,FALSE)</f>
        <v xml:space="preserve">STANLEY BLACK AND DEC|   </v>
      </c>
      <c r="K799" t="str">
        <f t="shared" si="12"/>
        <v>STANLEY BLACK AND DEC| 2970830084</v>
      </c>
      <c r="L799" s="17" t="str">
        <f>IFERROR(VLOOKUP($K799,wiz[[Lanes]:[Min FRQT Load Check Lane]],2,FALSE),"n/a")</f>
        <v>n/a</v>
      </c>
      <c r="M799" s="17" t="str">
        <f>IFERROR(VLOOKUP($K799,wiz[[Lanes]:[Min FRQT Load Check Lane]],3,FALSE),"n/a")</f>
        <v>n/a</v>
      </c>
      <c r="N799" s="17" t="str">
        <f>IFERROR(VLOOKUP($K799,wiz[[Lanes]:[Min FRQT Load Check Lane]],4,FALSE),"n/a")</f>
        <v>n/a</v>
      </c>
      <c r="O799" s="17" t="str">
        <f>IFERROR(VLOOKUP($K799,wiz[[Lanes]:[Min FRQT Load Check Lane]],5,FALSE),"n/a")</f>
        <v>n/a</v>
      </c>
      <c r="P799" s="17" t="str">
        <f>IFERROR(VLOOKUP($K799,wiz[[Lanes]:[Min FRQT Load Check Lane]],6,FALSE),"n/a")</f>
        <v>n/a</v>
      </c>
      <c r="Q799" s="17" t="str">
        <f>IFERROR(VLOOKUP($K799,wiz[[Lanes]:[Min FRQT Load Check Lane]],7,FALSE),"n/a")</f>
        <v>n/a</v>
      </c>
      <c r="R799" s="17" t="str">
        <f>IFERROR(VLOOKUP($K799,wiz[[Lanes]:[Min FRQT Load Check Lane]],8,FALSE),"n/a")</f>
        <v>n/a</v>
      </c>
      <c r="S799" s="17" t="str">
        <f>IFERROR(VLOOKUP($K799,wiz[[Lanes]:[Min FRQT Load Check Lane]],9,FALSE),"n/a")</f>
        <v>n/a</v>
      </c>
      <c r="T799" s="17" t="str">
        <f>IFERROR(VLOOKUP($K799,wiz[[Lanes]:[Min FRQT Load Check Lane]],10,FALSE),"n/a")</f>
        <v>n/a</v>
      </c>
      <c r="U799" s="17" t="str">
        <f>IFERROR(VLOOKUP($K799,wiz[[Lanes]:[Min FRQT Load Check Lane]],11,FALSE),"n/a")</f>
        <v>n/a</v>
      </c>
      <c r="V799" s="17" t="str">
        <f>IFERROR(VLOOKUP($K799,wiz[[Lanes]:[Min FRQT Load Check Lane]],12,FALSE),"n/a")</f>
        <v>n/a</v>
      </c>
      <c r="W799" s="17" t="str">
        <f>IFERROR(VLOOKUP($K799,wiz[[Lanes]:[Min FRQT Load Check Lane]],13,FALSE),"n/a")</f>
        <v>n/a</v>
      </c>
    </row>
    <row r="800" spans="2:23" x14ac:dyDescent="0.3">
      <c r="B800" s="13" t="s">
        <v>3911</v>
      </c>
      <c r="C800" s="13" t="s">
        <v>2601</v>
      </c>
      <c r="D800" s="13" t="s">
        <v>2555</v>
      </c>
      <c r="E800" s="13" t="s">
        <v>3076</v>
      </c>
      <c r="F800" s="13">
        <v>29708</v>
      </c>
      <c r="G800" s="13" t="s">
        <v>3197</v>
      </c>
      <c r="H800" s="13">
        <v>43162</v>
      </c>
      <c r="I800" s="13">
        <v>1438.4</v>
      </c>
      <c r="J800" s="13" t="str">
        <f>VLOOKUP(D800,'Matched Names'!$A$1:$C$52,3,FALSE)</f>
        <v xml:space="preserve">STANLEY BLACK AND DEC|   </v>
      </c>
      <c r="K800" t="str">
        <f t="shared" si="12"/>
        <v>STANLEY BLACK AND DEC| 2970843162</v>
      </c>
      <c r="L800" s="17" t="str">
        <f>IFERROR(VLOOKUP($K800,wiz[[Lanes]:[Min FRQT Load Check Lane]],2,FALSE),"n/a")</f>
        <v>n/a</v>
      </c>
      <c r="M800" s="17" t="str">
        <f>IFERROR(VLOOKUP($K800,wiz[[Lanes]:[Min FRQT Load Check Lane]],3,FALSE),"n/a")</f>
        <v>n/a</v>
      </c>
      <c r="N800" s="17" t="str">
        <f>IFERROR(VLOOKUP($K800,wiz[[Lanes]:[Min FRQT Load Check Lane]],4,FALSE),"n/a")</f>
        <v>n/a</v>
      </c>
      <c r="O800" s="17" t="str">
        <f>IFERROR(VLOOKUP($K800,wiz[[Lanes]:[Min FRQT Load Check Lane]],5,FALSE),"n/a")</f>
        <v>n/a</v>
      </c>
      <c r="P800" s="17" t="str">
        <f>IFERROR(VLOOKUP($K800,wiz[[Lanes]:[Min FRQT Load Check Lane]],6,FALSE),"n/a")</f>
        <v>n/a</v>
      </c>
      <c r="Q800" s="17" t="str">
        <f>IFERROR(VLOOKUP($K800,wiz[[Lanes]:[Min FRQT Load Check Lane]],7,FALSE),"n/a")</f>
        <v>n/a</v>
      </c>
      <c r="R800" s="17" t="str">
        <f>IFERROR(VLOOKUP($K800,wiz[[Lanes]:[Min FRQT Load Check Lane]],8,FALSE),"n/a")</f>
        <v>n/a</v>
      </c>
      <c r="S800" s="17" t="str">
        <f>IFERROR(VLOOKUP($K800,wiz[[Lanes]:[Min FRQT Load Check Lane]],9,FALSE),"n/a")</f>
        <v>n/a</v>
      </c>
      <c r="T800" s="17" t="str">
        <f>IFERROR(VLOOKUP($K800,wiz[[Lanes]:[Min FRQT Load Check Lane]],10,FALSE),"n/a")</f>
        <v>n/a</v>
      </c>
      <c r="U800" s="17" t="str">
        <f>IFERROR(VLOOKUP($K800,wiz[[Lanes]:[Min FRQT Load Check Lane]],11,FALSE),"n/a")</f>
        <v>n/a</v>
      </c>
      <c r="V800" s="17" t="str">
        <f>IFERROR(VLOOKUP($K800,wiz[[Lanes]:[Min FRQT Load Check Lane]],12,FALSE),"n/a")</f>
        <v>n/a</v>
      </c>
      <c r="W800" s="17" t="str">
        <f>IFERROR(VLOOKUP($K800,wiz[[Lanes]:[Min FRQT Load Check Lane]],13,FALSE),"n/a")</f>
        <v>n/a</v>
      </c>
    </row>
    <row r="801" spans="2:23" x14ac:dyDescent="0.3">
      <c r="B801" s="13" t="s">
        <v>3912</v>
      </c>
      <c r="C801" s="13" t="s">
        <v>2601</v>
      </c>
      <c r="D801" s="13" t="s">
        <v>2555</v>
      </c>
      <c r="E801" s="13" t="s">
        <v>3852</v>
      </c>
      <c r="F801" s="13">
        <v>55432</v>
      </c>
      <c r="G801" s="13" t="s">
        <v>2854</v>
      </c>
      <c r="H801" s="13">
        <v>38305</v>
      </c>
      <c r="I801" s="13">
        <v>12712.15</v>
      </c>
      <c r="J801" s="13" t="str">
        <f>VLOOKUP(D801,'Matched Names'!$A$1:$C$52,3,FALSE)</f>
        <v xml:space="preserve">STANLEY BLACK AND DEC|   </v>
      </c>
      <c r="K801" t="str">
        <f t="shared" si="12"/>
        <v>STANLEY BLACK AND DEC| 5543238305</v>
      </c>
      <c r="L801" s="17" t="str">
        <f>IFERROR(VLOOKUP($K801,wiz[[Lanes]:[Min FRQT Load Check Lane]],2,FALSE),"n/a")</f>
        <v>n/a</v>
      </c>
      <c r="M801" s="17" t="str">
        <f>IFERROR(VLOOKUP($K801,wiz[[Lanes]:[Min FRQT Load Check Lane]],3,FALSE),"n/a")</f>
        <v>n/a</v>
      </c>
      <c r="N801" s="17" t="str">
        <f>IFERROR(VLOOKUP($K801,wiz[[Lanes]:[Min FRQT Load Check Lane]],4,FALSE),"n/a")</f>
        <v>n/a</v>
      </c>
      <c r="O801" s="17" t="str">
        <f>IFERROR(VLOOKUP($K801,wiz[[Lanes]:[Min FRQT Load Check Lane]],5,FALSE),"n/a")</f>
        <v>n/a</v>
      </c>
      <c r="P801" s="17" t="str">
        <f>IFERROR(VLOOKUP($K801,wiz[[Lanes]:[Min FRQT Load Check Lane]],6,FALSE),"n/a")</f>
        <v>n/a</v>
      </c>
      <c r="Q801" s="17" t="str">
        <f>IFERROR(VLOOKUP($K801,wiz[[Lanes]:[Min FRQT Load Check Lane]],7,FALSE),"n/a")</f>
        <v>n/a</v>
      </c>
      <c r="R801" s="17" t="str">
        <f>IFERROR(VLOOKUP($K801,wiz[[Lanes]:[Min FRQT Load Check Lane]],8,FALSE),"n/a")</f>
        <v>n/a</v>
      </c>
      <c r="S801" s="17" t="str">
        <f>IFERROR(VLOOKUP($K801,wiz[[Lanes]:[Min FRQT Load Check Lane]],9,FALSE),"n/a")</f>
        <v>n/a</v>
      </c>
      <c r="T801" s="17" t="str">
        <f>IFERROR(VLOOKUP($K801,wiz[[Lanes]:[Min FRQT Load Check Lane]],10,FALSE),"n/a")</f>
        <v>n/a</v>
      </c>
      <c r="U801" s="17" t="str">
        <f>IFERROR(VLOOKUP($K801,wiz[[Lanes]:[Min FRQT Load Check Lane]],11,FALSE),"n/a")</f>
        <v>n/a</v>
      </c>
      <c r="V801" s="17" t="str">
        <f>IFERROR(VLOOKUP($K801,wiz[[Lanes]:[Min FRQT Load Check Lane]],12,FALSE),"n/a")</f>
        <v>n/a</v>
      </c>
      <c r="W801" s="17" t="str">
        <f>IFERROR(VLOOKUP($K801,wiz[[Lanes]:[Min FRQT Load Check Lane]],13,FALSE),"n/a")</f>
        <v>n/a</v>
      </c>
    </row>
    <row r="802" spans="2:23" x14ac:dyDescent="0.3">
      <c r="B802" s="13" t="s">
        <v>3913</v>
      </c>
      <c r="C802" s="13" t="s">
        <v>2601</v>
      </c>
      <c r="D802" s="13" t="s">
        <v>2555</v>
      </c>
      <c r="E802" s="13" t="s">
        <v>2854</v>
      </c>
      <c r="F802" s="13">
        <v>38305</v>
      </c>
      <c r="G802" s="13" t="s">
        <v>2773</v>
      </c>
      <c r="H802" s="13">
        <v>28273</v>
      </c>
      <c r="I802" s="13">
        <v>961.2</v>
      </c>
      <c r="J802" s="13" t="str">
        <f>VLOOKUP(D802,'Matched Names'!$A$1:$C$52,3,FALSE)</f>
        <v xml:space="preserve">STANLEY BLACK AND DEC|   </v>
      </c>
      <c r="K802" t="str">
        <f t="shared" si="12"/>
        <v>STANLEY BLACK AND DEC| 3830528273</v>
      </c>
      <c r="L802" s="17" t="str">
        <f>IFERROR(VLOOKUP($K802,wiz[[Lanes]:[Min FRQT Load Check Lane]],2,FALSE),"n/a")</f>
        <v>n/a</v>
      </c>
      <c r="M802" s="17" t="str">
        <f>IFERROR(VLOOKUP($K802,wiz[[Lanes]:[Min FRQT Load Check Lane]],3,FALSE),"n/a")</f>
        <v>n/a</v>
      </c>
      <c r="N802" s="17" t="str">
        <f>IFERROR(VLOOKUP($K802,wiz[[Lanes]:[Min FRQT Load Check Lane]],4,FALSE),"n/a")</f>
        <v>n/a</v>
      </c>
      <c r="O802" s="17" t="str">
        <f>IFERROR(VLOOKUP($K802,wiz[[Lanes]:[Min FRQT Load Check Lane]],5,FALSE),"n/a")</f>
        <v>n/a</v>
      </c>
      <c r="P802" s="17" t="str">
        <f>IFERROR(VLOOKUP($K802,wiz[[Lanes]:[Min FRQT Load Check Lane]],6,FALSE),"n/a")</f>
        <v>n/a</v>
      </c>
      <c r="Q802" s="17" t="str">
        <f>IFERROR(VLOOKUP($K802,wiz[[Lanes]:[Min FRQT Load Check Lane]],7,FALSE),"n/a")</f>
        <v>n/a</v>
      </c>
      <c r="R802" s="17" t="str">
        <f>IFERROR(VLOOKUP($K802,wiz[[Lanes]:[Min FRQT Load Check Lane]],8,FALSE),"n/a")</f>
        <v>n/a</v>
      </c>
      <c r="S802" s="17" t="str">
        <f>IFERROR(VLOOKUP($K802,wiz[[Lanes]:[Min FRQT Load Check Lane]],9,FALSE),"n/a")</f>
        <v>n/a</v>
      </c>
      <c r="T802" s="17" t="str">
        <f>IFERROR(VLOOKUP($K802,wiz[[Lanes]:[Min FRQT Load Check Lane]],10,FALSE),"n/a")</f>
        <v>n/a</v>
      </c>
      <c r="U802" s="17" t="str">
        <f>IFERROR(VLOOKUP($K802,wiz[[Lanes]:[Min FRQT Load Check Lane]],11,FALSE),"n/a")</f>
        <v>n/a</v>
      </c>
      <c r="V802" s="17" t="str">
        <f>IFERROR(VLOOKUP($K802,wiz[[Lanes]:[Min FRQT Load Check Lane]],12,FALSE),"n/a")</f>
        <v>n/a</v>
      </c>
      <c r="W802" s="17" t="str">
        <f>IFERROR(VLOOKUP($K802,wiz[[Lanes]:[Min FRQT Load Check Lane]],13,FALSE),"n/a")</f>
        <v>n/a</v>
      </c>
    </row>
    <row r="803" spans="2:23" x14ac:dyDescent="0.3">
      <c r="B803" s="13" t="s">
        <v>3914</v>
      </c>
      <c r="C803" s="13" t="s">
        <v>2601</v>
      </c>
      <c r="D803" s="13" t="s">
        <v>2555</v>
      </c>
      <c r="E803" s="13" t="s">
        <v>2854</v>
      </c>
      <c r="F803" s="13">
        <v>38305</v>
      </c>
      <c r="G803" s="13" t="s">
        <v>2841</v>
      </c>
      <c r="H803" s="13">
        <v>28027</v>
      </c>
      <c r="I803" s="13">
        <v>17294.78</v>
      </c>
      <c r="J803" s="13" t="str">
        <f>VLOOKUP(D803,'Matched Names'!$A$1:$C$52,3,FALSE)</f>
        <v xml:space="preserve">STANLEY BLACK AND DEC|   </v>
      </c>
      <c r="K803" t="str">
        <f t="shared" si="12"/>
        <v>STANLEY BLACK AND DEC| 3830528027</v>
      </c>
      <c r="L803" s="17" t="str">
        <f>IFERROR(VLOOKUP($K803,wiz[[Lanes]:[Min FRQT Load Check Lane]],2,FALSE),"n/a")</f>
        <v>n/a</v>
      </c>
      <c r="M803" s="17" t="str">
        <f>IFERROR(VLOOKUP($K803,wiz[[Lanes]:[Min FRQT Load Check Lane]],3,FALSE),"n/a")</f>
        <v>n/a</v>
      </c>
      <c r="N803" s="17" t="str">
        <f>IFERROR(VLOOKUP($K803,wiz[[Lanes]:[Min FRQT Load Check Lane]],4,FALSE),"n/a")</f>
        <v>n/a</v>
      </c>
      <c r="O803" s="17" t="str">
        <f>IFERROR(VLOOKUP($K803,wiz[[Lanes]:[Min FRQT Load Check Lane]],5,FALSE),"n/a")</f>
        <v>n/a</v>
      </c>
      <c r="P803" s="17" t="str">
        <f>IFERROR(VLOOKUP($K803,wiz[[Lanes]:[Min FRQT Load Check Lane]],6,FALSE),"n/a")</f>
        <v>n/a</v>
      </c>
      <c r="Q803" s="17" t="str">
        <f>IFERROR(VLOOKUP($K803,wiz[[Lanes]:[Min FRQT Load Check Lane]],7,FALSE),"n/a")</f>
        <v>n/a</v>
      </c>
      <c r="R803" s="17" t="str">
        <f>IFERROR(VLOOKUP($K803,wiz[[Lanes]:[Min FRQT Load Check Lane]],8,FALSE),"n/a")</f>
        <v>n/a</v>
      </c>
      <c r="S803" s="17" t="str">
        <f>IFERROR(VLOOKUP($K803,wiz[[Lanes]:[Min FRQT Load Check Lane]],9,FALSE),"n/a")</f>
        <v>n/a</v>
      </c>
      <c r="T803" s="17" t="str">
        <f>IFERROR(VLOOKUP($K803,wiz[[Lanes]:[Min FRQT Load Check Lane]],10,FALSE),"n/a")</f>
        <v>n/a</v>
      </c>
      <c r="U803" s="17" t="str">
        <f>IFERROR(VLOOKUP($K803,wiz[[Lanes]:[Min FRQT Load Check Lane]],11,FALSE),"n/a")</f>
        <v>n/a</v>
      </c>
      <c r="V803" s="17" t="str">
        <f>IFERROR(VLOOKUP($K803,wiz[[Lanes]:[Min FRQT Load Check Lane]],12,FALSE),"n/a")</f>
        <v>n/a</v>
      </c>
      <c r="W803" s="17" t="str">
        <f>IFERROR(VLOOKUP($K803,wiz[[Lanes]:[Min FRQT Load Check Lane]],13,FALSE),"n/a")</f>
        <v>n/a</v>
      </c>
    </row>
    <row r="804" spans="2:23" x14ac:dyDescent="0.3">
      <c r="B804" s="13" t="s">
        <v>3915</v>
      </c>
      <c r="C804" s="13" t="s">
        <v>2601</v>
      </c>
      <c r="D804" s="13" t="s">
        <v>2555</v>
      </c>
      <c r="E804" s="13" t="s">
        <v>2854</v>
      </c>
      <c r="F804" s="13">
        <v>38305</v>
      </c>
      <c r="G804" s="13" t="s">
        <v>3076</v>
      </c>
      <c r="H804" s="13">
        <v>29708</v>
      </c>
      <c r="I804" s="13">
        <v>12889.89</v>
      </c>
      <c r="J804" s="13" t="str">
        <f>VLOOKUP(D804,'Matched Names'!$A$1:$C$52,3,FALSE)</f>
        <v xml:space="preserve">STANLEY BLACK AND DEC|   </v>
      </c>
      <c r="K804" t="str">
        <f t="shared" si="12"/>
        <v>STANLEY BLACK AND DEC| 3830529708</v>
      </c>
      <c r="L804" s="17" t="str">
        <f>IFERROR(VLOOKUP($K804,wiz[[Lanes]:[Min FRQT Load Check Lane]],2,FALSE),"n/a")</f>
        <v>n/a</v>
      </c>
      <c r="M804" s="17" t="str">
        <f>IFERROR(VLOOKUP($K804,wiz[[Lanes]:[Min FRQT Load Check Lane]],3,FALSE),"n/a")</f>
        <v>n/a</v>
      </c>
      <c r="N804" s="17" t="str">
        <f>IFERROR(VLOOKUP($K804,wiz[[Lanes]:[Min FRQT Load Check Lane]],4,FALSE),"n/a")</f>
        <v>n/a</v>
      </c>
      <c r="O804" s="17" t="str">
        <f>IFERROR(VLOOKUP($K804,wiz[[Lanes]:[Min FRQT Load Check Lane]],5,FALSE),"n/a")</f>
        <v>n/a</v>
      </c>
      <c r="P804" s="17" t="str">
        <f>IFERROR(VLOOKUP($K804,wiz[[Lanes]:[Min FRQT Load Check Lane]],6,FALSE),"n/a")</f>
        <v>n/a</v>
      </c>
      <c r="Q804" s="17" t="str">
        <f>IFERROR(VLOOKUP($K804,wiz[[Lanes]:[Min FRQT Load Check Lane]],7,FALSE),"n/a")</f>
        <v>n/a</v>
      </c>
      <c r="R804" s="17" t="str">
        <f>IFERROR(VLOOKUP($K804,wiz[[Lanes]:[Min FRQT Load Check Lane]],8,FALSE),"n/a")</f>
        <v>n/a</v>
      </c>
      <c r="S804" s="17" t="str">
        <f>IFERROR(VLOOKUP($K804,wiz[[Lanes]:[Min FRQT Load Check Lane]],9,FALSE),"n/a")</f>
        <v>n/a</v>
      </c>
      <c r="T804" s="17" t="str">
        <f>IFERROR(VLOOKUP($K804,wiz[[Lanes]:[Min FRQT Load Check Lane]],10,FALSE),"n/a")</f>
        <v>n/a</v>
      </c>
      <c r="U804" s="17" t="str">
        <f>IFERROR(VLOOKUP($K804,wiz[[Lanes]:[Min FRQT Load Check Lane]],11,FALSE),"n/a")</f>
        <v>n/a</v>
      </c>
      <c r="V804" s="17" t="str">
        <f>IFERROR(VLOOKUP($K804,wiz[[Lanes]:[Min FRQT Load Check Lane]],12,FALSE),"n/a")</f>
        <v>n/a</v>
      </c>
      <c r="W804" s="17" t="str">
        <f>IFERROR(VLOOKUP($K804,wiz[[Lanes]:[Min FRQT Load Check Lane]],13,FALSE),"n/a")</f>
        <v>n/a</v>
      </c>
    </row>
    <row r="805" spans="2:23" x14ac:dyDescent="0.3">
      <c r="B805" s="13" t="s">
        <v>3916</v>
      </c>
      <c r="C805" s="13" t="s">
        <v>2601</v>
      </c>
      <c r="D805" s="13" t="s">
        <v>2555</v>
      </c>
      <c r="E805" s="13" t="s">
        <v>2854</v>
      </c>
      <c r="F805" s="13">
        <v>38305</v>
      </c>
      <c r="G805" s="13" t="s">
        <v>3852</v>
      </c>
      <c r="H805" s="13">
        <v>55432</v>
      </c>
      <c r="I805" s="13">
        <v>5865.92</v>
      </c>
      <c r="J805" s="13" t="str">
        <f>VLOOKUP(D805,'Matched Names'!$A$1:$C$52,3,FALSE)</f>
        <v xml:space="preserve">STANLEY BLACK AND DEC|   </v>
      </c>
      <c r="K805" t="str">
        <f t="shared" si="12"/>
        <v>STANLEY BLACK AND DEC| 3830555432</v>
      </c>
      <c r="L805" s="17" t="str">
        <f>IFERROR(VLOOKUP($K805,wiz[[Lanes]:[Min FRQT Load Check Lane]],2,FALSE),"n/a")</f>
        <v>n/a</v>
      </c>
      <c r="M805" s="17" t="str">
        <f>IFERROR(VLOOKUP($K805,wiz[[Lanes]:[Min FRQT Load Check Lane]],3,FALSE),"n/a")</f>
        <v>n/a</v>
      </c>
      <c r="N805" s="17" t="str">
        <f>IFERROR(VLOOKUP($K805,wiz[[Lanes]:[Min FRQT Load Check Lane]],4,FALSE),"n/a")</f>
        <v>n/a</v>
      </c>
      <c r="O805" s="17" t="str">
        <f>IFERROR(VLOOKUP($K805,wiz[[Lanes]:[Min FRQT Load Check Lane]],5,FALSE),"n/a")</f>
        <v>n/a</v>
      </c>
      <c r="P805" s="17" t="str">
        <f>IFERROR(VLOOKUP($K805,wiz[[Lanes]:[Min FRQT Load Check Lane]],6,FALSE),"n/a")</f>
        <v>n/a</v>
      </c>
      <c r="Q805" s="17" t="str">
        <f>IFERROR(VLOOKUP($K805,wiz[[Lanes]:[Min FRQT Load Check Lane]],7,FALSE),"n/a")</f>
        <v>n/a</v>
      </c>
      <c r="R805" s="17" t="str">
        <f>IFERROR(VLOOKUP($K805,wiz[[Lanes]:[Min FRQT Load Check Lane]],8,FALSE),"n/a")</f>
        <v>n/a</v>
      </c>
      <c r="S805" s="17" t="str">
        <f>IFERROR(VLOOKUP($K805,wiz[[Lanes]:[Min FRQT Load Check Lane]],9,FALSE),"n/a")</f>
        <v>n/a</v>
      </c>
      <c r="T805" s="17" t="str">
        <f>IFERROR(VLOOKUP($K805,wiz[[Lanes]:[Min FRQT Load Check Lane]],10,FALSE),"n/a")</f>
        <v>n/a</v>
      </c>
      <c r="U805" s="17" t="str">
        <f>IFERROR(VLOOKUP($K805,wiz[[Lanes]:[Min FRQT Load Check Lane]],11,FALSE),"n/a")</f>
        <v>n/a</v>
      </c>
      <c r="V805" s="17" t="str">
        <f>IFERROR(VLOOKUP($K805,wiz[[Lanes]:[Min FRQT Load Check Lane]],12,FALSE),"n/a")</f>
        <v>n/a</v>
      </c>
      <c r="W805" s="17" t="str">
        <f>IFERROR(VLOOKUP($K805,wiz[[Lanes]:[Min FRQT Load Check Lane]],13,FALSE),"n/a")</f>
        <v>n/a</v>
      </c>
    </row>
    <row r="806" spans="2:23" x14ac:dyDescent="0.3">
      <c r="B806" s="13" t="s">
        <v>3917</v>
      </c>
      <c r="C806" s="13" t="s">
        <v>2601</v>
      </c>
      <c r="D806" s="13" t="s">
        <v>2555</v>
      </c>
      <c r="E806" s="13" t="s">
        <v>2854</v>
      </c>
      <c r="F806" s="13">
        <v>38305</v>
      </c>
      <c r="G806" s="13" t="s">
        <v>3918</v>
      </c>
      <c r="H806" s="13">
        <v>76262</v>
      </c>
      <c r="I806" s="13">
        <v>2641.4</v>
      </c>
      <c r="J806" s="13" t="str">
        <f>VLOOKUP(D806,'Matched Names'!$A$1:$C$52,3,FALSE)</f>
        <v xml:space="preserve">STANLEY BLACK AND DEC|   </v>
      </c>
      <c r="K806" t="str">
        <f t="shared" si="12"/>
        <v>STANLEY BLACK AND DEC| 3830576262</v>
      </c>
      <c r="L806" s="17" t="str">
        <f>IFERROR(VLOOKUP($K806,wiz[[Lanes]:[Min FRQT Load Check Lane]],2,FALSE),"n/a")</f>
        <v>n/a</v>
      </c>
      <c r="M806" s="17" t="str">
        <f>IFERROR(VLOOKUP($K806,wiz[[Lanes]:[Min FRQT Load Check Lane]],3,FALSE),"n/a")</f>
        <v>n/a</v>
      </c>
      <c r="N806" s="17" t="str">
        <f>IFERROR(VLOOKUP($K806,wiz[[Lanes]:[Min FRQT Load Check Lane]],4,FALSE),"n/a")</f>
        <v>n/a</v>
      </c>
      <c r="O806" s="17" t="str">
        <f>IFERROR(VLOOKUP($K806,wiz[[Lanes]:[Min FRQT Load Check Lane]],5,FALSE),"n/a")</f>
        <v>n/a</v>
      </c>
      <c r="P806" s="17" t="str">
        <f>IFERROR(VLOOKUP($K806,wiz[[Lanes]:[Min FRQT Load Check Lane]],6,FALSE),"n/a")</f>
        <v>n/a</v>
      </c>
      <c r="Q806" s="17" t="str">
        <f>IFERROR(VLOOKUP($K806,wiz[[Lanes]:[Min FRQT Load Check Lane]],7,FALSE),"n/a")</f>
        <v>n/a</v>
      </c>
      <c r="R806" s="17" t="str">
        <f>IFERROR(VLOOKUP($K806,wiz[[Lanes]:[Min FRQT Load Check Lane]],8,FALSE),"n/a")</f>
        <v>n/a</v>
      </c>
      <c r="S806" s="17" t="str">
        <f>IFERROR(VLOOKUP($K806,wiz[[Lanes]:[Min FRQT Load Check Lane]],9,FALSE),"n/a")</f>
        <v>n/a</v>
      </c>
      <c r="T806" s="17" t="str">
        <f>IFERROR(VLOOKUP($K806,wiz[[Lanes]:[Min FRQT Load Check Lane]],10,FALSE),"n/a")</f>
        <v>n/a</v>
      </c>
      <c r="U806" s="17" t="str">
        <f>IFERROR(VLOOKUP($K806,wiz[[Lanes]:[Min FRQT Load Check Lane]],11,FALSE),"n/a")</f>
        <v>n/a</v>
      </c>
      <c r="V806" s="17" t="str">
        <f>IFERROR(VLOOKUP($K806,wiz[[Lanes]:[Min FRQT Load Check Lane]],12,FALSE),"n/a")</f>
        <v>n/a</v>
      </c>
      <c r="W806" s="17" t="str">
        <f>IFERROR(VLOOKUP($K806,wiz[[Lanes]:[Min FRQT Load Check Lane]],13,FALSE),"n/a")</f>
        <v>n/a</v>
      </c>
    </row>
    <row r="807" spans="2:23" x14ac:dyDescent="0.3">
      <c r="B807" s="13" t="s">
        <v>3919</v>
      </c>
      <c r="C807" s="13" t="s">
        <v>2601</v>
      </c>
      <c r="D807" s="13" t="s">
        <v>2555</v>
      </c>
      <c r="E807" s="13" t="s">
        <v>2854</v>
      </c>
      <c r="F807" s="13">
        <v>38305</v>
      </c>
      <c r="G807" s="13" t="s">
        <v>3920</v>
      </c>
      <c r="H807" s="13">
        <v>44862</v>
      </c>
      <c r="I807" s="13">
        <v>14580.16</v>
      </c>
      <c r="J807" s="13" t="str">
        <f>VLOOKUP(D807,'Matched Names'!$A$1:$C$52,3,FALSE)</f>
        <v xml:space="preserve">STANLEY BLACK AND DEC|   </v>
      </c>
      <c r="K807" t="str">
        <f t="shared" si="12"/>
        <v>STANLEY BLACK AND DEC| 3830544862</v>
      </c>
      <c r="L807" s="17" t="str">
        <f>IFERROR(VLOOKUP($K807,wiz[[Lanes]:[Min FRQT Load Check Lane]],2,FALSE),"n/a")</f>
        <v>n/a</v>
      </c>
      <c r="M807" s="17" t="str">
        <f>IFERROR(VLOOKUP($K807,wiz[[Lanes]:[Min FRQT Load Check Lane]],3,FALSE),"n/a")</f>
        <v>n/a</v>
      </c>
      <c r="N807" s="17" t="str">
        <f>IFERROR(VLOOKUP($K807,wiz[[Lanes]:[Min FRQT Load Check Lane]],4,FALSE),"n/a")</f>
        <v>n/a</v>
      </c>
      <c r="O807" s="17" t="str">
        <f>IFERROR(VLOOKUP($K807,wiz[[Lanes]:[Min FRQT Load Check Lane]],5,FALSE),"n/a")</f>
        <v>n/a</v>
      </c>
      <c r="P807" s="17" t="str">
        <f>IFERROR(VLOOKUP($K807,wiz[[Lanes]:[Min FRQT Load Check Lane]],6,FALSE),"n/a")</f>
        <v>n/a</v>
      </c>
      <c r="Q807" s="17" t="str">
        <f>IFERROR(VLOOKUP($K807,wiz[[Lanes]:[Min FRQT Load Check Lane]],7,FALSE),"n/a")</f>
        <v>n/a</v>
      </c>
      <c r="R807" s="17" t="str">
        <f>IFERROR(VLOOKUP($K807,wiz[[Lanes]:[Min FRQT Load Check Lane]],8,FALSE),"n/a")</f>
        <v>n/a</v>
      </c>
      <c r="S807" s="17" t="str">
        <f>IFERROR(VLOOKUP($K807,wiz[[Lanes]:[Min FRQT Load Check Lane]],9,FALSE),"n/a")</f>
        <v>n/a</v>
      </c>
      <c r="T807" s="17" t="str">
        <f>IFERROR(VLOOKUP($K807,wiz[[Lanes]:[Min FRQT Load Check Lane]],10,FALSE),"n/a")</f>
        <v>n/a</v>
      </c>
      <c r="U807" s="17" t="str">
        <f>IFERROR(VLOOKUP($K807,wiz[[Lanes]:[Min FRQT Load Check Lane]],11,FALSE),"n/a")</f>
        <v>n/a</v>
      </c>
      <c r="V807" s="17" t="str">
        <f>IFERROR(VLOOKUP($K807,wiz[[Lanes]:[Min FRQT Load Check Lane]],12,FALSE),"n/a")</f>
        <v>n/a</v>
      </c>
      <c r="W807" s="17" t="str">
        <f>IFERROR(VLOOKUP($K807,wiz[[Lanes]:[Min FRQT Load Check Lane]],13,FALSE),"n/a")</f>
        <v>n/a</v>
      </c>
    </row>
    <row r="808" spans="2:23" x14ac:dyDescent="0.3">
      <c r="B808" s="13" t="s">
        <v>3921</v>
      </c>
      <c r="C808" s="13" t="s">
        <v>2601</v>
      </c>
      <c r="D808" s="13" t="s">
        <v>2555</v>
      </c>
      <c r="E808" s="13" t="s">
        <v>3920</v>
      </c>
      <c r="F808" s="13">
        <v>44862</v>
      </c>
      <c r="G808" s="13" t="s">
        <v>2854</v>
      </c>
      <c r="H808" s="13">
        <v>38305</v>
      </c>
      <c r="I808" s="13">
        <v>47790</v>
      </c>
      <c r="J808" s="13" t="str">
        <f>VLOOKUP(D808,'Matched Names'!$A$1:$C$52,3,FALSE)</f>
        <v xml:space="preserve">STANLEY BLACK AND DEC|   </v>
      </c>
      <c r="K808" t="str">
        <f t="shared" si="12"/>
        <v>STANLEY BLACK AND DEC| 4486238305</v>
      </c>
      <c r="L808" s="17" t="str">
        <f>IFERROR(VLOOKUP($K808,wiz[[Lanes]:[Min FRQT Load Check Lane]],2,FALSE),"n/a")</f>
        <v>n/a</v>
      </c>
      <c r="M808" s="17" t="str">
        <f>IFERROR(VLOOKUP($K808,wiz[[Lanes]:[Min FRQT Load Check Lane]],3,FALSE),"n/a")</f>
        <v>n/a</v>
      </c>
      <c r="N808" s="17" t="str">
        <f>IFERROR(VLOOKUP($K808,wiz[[Lanes]:[Min FRQT Load Check Lane]],4,FALSE),"n/a")</f>
        <v>n/a</v>
      </c>
      <c r="O808" s="17" t="str">
        <f>IFERROR(VLOOKUP($K808,wiz[[Lanes]:[Min FRQT Load Check Lane]],5,FALSE),"n/a")</f>
        <v>n/a</v>
      </c>
      <c r="P808" s="17" t="str">
        <f>IFERROR(VLOOKUP($K808,wiz[[Lanes]:[Min FRQT Load Check Lane]],6,FALSE),"n/a")</f>
        <v>n/a</v>
      </c>
      <c r="Q808" s="17" t="str">
        <f>IFERROR(VLOOKUP($K808,wiz[[Lanes]:[Min FRQT Load Check Lane]],7,FALSE),"n/a")</f>
        <v>n/a</v>
      </c>
      <c r="R808" s="17" t="str">
        <f>IFERROR(VLOOKUP($K808,wiz[[Lanes]:[Min FRQT Load Check Lane]],8,FALSE),"n/a")</f>
        <v>n/a</v>
      </c>
      <c r="S808" s="17" t="str">
        <f>IFERROR(VLOOKUP($K808,wiz[[Lanes]:[Min FRQT Load Check Lane]],9,FALSE),"n/a")</f>
        <v>n/a</v>
      </c>
      <c r="T808" s="17" t="str">
        <f>IFERROR(VLOOKUP($K808,wiz[[Lanes]:[Min FRQT Load Check Lane]],10,FALSE),"n/a")</f>
        <v>n/a</v>
      </c>
      <c r="U808" s="17" t="str">
        <f>IFERROR(VLOOKUP($K808,wiz[[Lanes]:[Min FRQT Load Check Lane]],11,FALSE),"n/a")</f>
        <v>n/a</v>
      </c>
      <c r="V808" s="17" t="str">
        <f>IFERROR(VLOOKUP($K808,wiz[[Lanes]:[Min FRQT Load Check Lane]],12,FALSE),"n/a")</f>
        <v>n/a</v>
      </c>
      <c r="W808" s="17" t="str">
        <f>IFERROR(VLOOKUP($K808,wiz[[Lanes]:[Min FRQT Load Check Lane]],13,FALSE),"n/a")</f>
        <v>n/a</v>
      </c>
    </row>
    <row r="809" spans="2:23" x14ac:dyDescent="0.3">
      <c r="B809" s="13" t="s">
        <v>3922</v>
      </c>
      <c r="C809" s="13" t="s">
        <v>3923</v>
      </c>
      <c r="D809" s="13" t="s">
        <v>2551</v>
      </c>
      <c r="E809" s="13" t="s">
        <v>3924</v>
      </c>
      <c r="F809" s="13">
        <v>71302</v>
      </c>
      <c r="G809" s="13" t="s">
        <v>2723</v>
      </c>
      <c r="H809" s="13">
        <v>31216</v>
      </c>
      <c r="I809" s="13">
        <v>16341.52</v>
      </c>
      <c r="J809" s="13" t="str">
        <f>VLOOKUP(D809,'Matched Names'!$A$1:$C$52,3,FALSE)</f>
        <v xml:space="preserve">TRACTOR SUPPLY MANHAT|   </v>
      </c>
      <c r="K809" t="str">
        <f t="shared" si="12"/>
        <v>TRACTOR SUPPLY MANHAT| 7130231216</v>
      </c>
      <c r="L809" s="17" t="str">
        <f>IFERROR(VLOOKUP($K809,wiz[[Lanes]:[Min FRQT Load Check Lane]],2,FALSE),"n/a")</f>
        <v>n/a</v>
      </c>
      <c r="M809" s="17" t="str">
        <f>IFERROR(VLOOKUP($K809,wiz[[Lanes]:[Min FRQT Load Check Lane]],3,FALSE),"n/a")</f>
        <v>n/a</v>
      </c>
      <c r="N809" s="17" t="str">
        <f>IFERROR(VLOOKUP($K809,wiz[[Lanes]:[Min FRQT Load Check Lane]],4,FALSE),"n/a")</f>
        <v>n/a</v>
      </c>
      <c r="O809" s="17" t="str">
        <f>IFERROR(VLOOKUP($K809,wiz[[Lanes]:[Min FRQT Load Check Lane]],5,FALSE),"n/a")</f>
        <v>n/a</v>
      </c>
      <c r="P809" s="17" t="str">
        <f>IFERROR(VLOOKUP($K809,wiz[[Lanes]:[Min FRQT Load Check Lane]],6,FALSE),"n/a")</f>
        <v>n/a</v>
      </c>
      <c r="Q809" s="17" t="str">
        <f>IFERROR(VLOOKUP($K809,wiz[[Lanes]:[Min FRQT Load Check Lane]],7,FALSE),"n/a")</f>
        <v>n/a</v>
      </c>
      <c r="R809" s="17" t="str">
        <f>IFERROR(VLOOKUP($K809,wiz[[Lanes]:[Min FRQT Load Check Lane]],8,FALSE),"n/a")</f>
        <v>n/a</v>
      </c>
      <c r="S809" s="17" t="str">
        <f>IFERROR(VLOOKUP($K809,wiz[[Lanes]:[Min FRQT Load Check Lane]],9,FALSE),"n/a")</f>
        <v>n/a</v>
      </c>
      <c r="T809" s="17" t="str">
        <f>IFERROR(VLOOKUP($K809,wiz[[Lanes]:[Min FRQT Load Check Lane]],10,FALSE),"n/a")</f>
        <v>n/a</v>
      </c>
      <c r="U809" s="17" t="str">
        <f>IFERROR(VLOOKUP($K809,wiz[[Lanes]:[Min FRQT Load Check Lane]],11,FALSE),"n/a")</f>
        <v>n/a</v>
      </c>
      <c r="V809" s="17" t="str">
        <f>IFERROR(VLOOKUP($K809,wiz[[Lanes]:[Min FRQT Load Check Lane]],12,FALSE),"n/a")</f>
        <v>n/a</v>
      </c>
      <c r="W809" s="17" t="str">
        <f>IFERROR(VLOOKUP($K809,wiz[[Lanes]:[Min FRQT Load Check Lane]],13,FALSE),"n/a")</f>
        <v>n/a</v>
      </c>
    </row>
    <row r="810" spans="2:23" x14ac:dyDescent="0.3">
      <c r="B810" s="13" t="s">
        <v>3925</v>
      </c>
      <c r="C810" s="13" t="s">
        <v>3923</v>
      </c>
      <c r="D810" s="13" t="s">
        <v>2551</v>
      </c>
      <c r="E810" s="13" t="s">
        <v>3926</v>
      </c>
      <c r="F810" s="13">
        <v>44601</v>
      </c>
      <c r="G810" s="13" t="s">
        <v>3906</v>
      </c>
      <c r="H810" s="13">
        <v>42134</v>
      </c>
      <c r="I810" s="13">
        <v>1928.46</v>
      </c>
      <c r="J810" s="13" t="str">
        <f>VLOOKUP(D810,'Matched Names'!$A$1:$C$52,3,FALSE)</f>
        <v xml:space="preserve">TRACTOR SUPPLY MANHAT|   </v>
      </c>
      <c r="K810" t="str">
        <f t="shared" si="12"/>
        <v>TRACTOR SUPPLY MANHAT| 4460142134</v>
      </c>
      <c r="L810" s="17">
        <f>IFERROR(VLOOKUP($K810,wiz[[Lanes]:[Min FRQT Load Check Lane]],2,FALSE),"n/a")</f>
        <v>2</v>
      </c>
      <c r="M810" s="17">
        <f>IFERROR(VLOOKUP($K810,wiz[[Lanes]:[Min FRQT Load Check Lane]],3,FALSE),"n/a")</f>
        <v>1.93</v>
      </c>
      <c r="N810" s="17">
        <f>IFERROR(VLOOKUP($K810,wiz[[Lanes]:[Min FRQT Load Check Lane]],4,FALSE),"n/a")</f>
        <v>0.22</v>
      </c>
      <c r="O810" s="17">
        <f>IFERROR(VLOOKUP($K810,wiz[[Lanes]:[Min FRQT Load Check Lane]],5,FALSE),"n/a")</f>
        <v>499</v>
      </c>
      <c r="P810" s="17">
        <f>IFERROR(VLOOKUP($K810,wiz[[Lanes]:[Min FRQT Load Check Lane]],6,FALSE),"n/a")</f>
        <v>0.82</v>
      </c>
      <c r="Q810" s="17">
        <f>IFERROR(VLOOKUP($K810,wiz[[Lanes]:[Min FRQT Load Check Lane]],7,FALSE),"n/a")</f>
        <v>79</v>
      </c>
      <c r="R810" s="17">
        <f>IFERROR(VLOOKUP($K810,wiz[[Lanes]:[Min FRQT Load Check Lane]],8,FALSE),"n/a")</f>
        <v>0.3</v>
      </c>
      <c r="S810" s="17">
        <f>IFERROR(VLOOKUP($K810,wiz[[Lanes]:[Min FRQT Load Check Lane]],9,FALSE),"n/a")</f>
        <v>-3</v>
      </c>
      <c r="T810" s="17">
        <f>IFERROR(VLOOKUP($K810,wiz[[Lanes]:[Min FRQT Load Check Lane]],10,FALSE),"n/a")</f>
        <v>-57</v>
      </c>
      <c r="U810" s="17">
        <f>IFERROR(VLOOKUP($K810,wiz[[Lanes]:[Min FRQT Load Check Lane]],11,FALSE),"n/a")</f>
        <v>35</v>
      </c>
      <c r="V810" s="17">
        <f>IFERROR(VLOOKUP($K810,wiz[[Lanes]:[Min FRQT Load Check Lane]],12,FALSE),"n/a")</f>
        <v>148</v>
      </c>
      <c r="W810" s="17">
        <f>IFERROR(VLOOKUP($K810,wiz[[Lanes]:[Min FRQT Load Check Lane]],13,FALSE),"n/a")</f>
        <v>126</v>
      </c>
    </row>
    <row r="811" spans="2:23" x14ac:dyDescent="0.3">
      <c r="B811" s="13" t="s">
        <v>3927</v>
      </c>
      <c r="C811" s="13" t="s">
        <v>3923</v>
      </c>
      <c r="D811" s="13" t="s">
        <v>2551</v>
      </c>
      <c r="E811" s="13" t="s">
        <v>2971</v>
      </c>
      <c r="F811" s="13">
        <v>60803</v>
      </c>
      <c r="G811" s="13" t="s">
        <v>2723</v>
      </c>
      <c r="H811" s="13">
        <v>31216</v>
      </c>
      <c r="I811" s="13">
        <v>3060.14</v>
      </c>
      <c r="J811" s="13" t="str">
        <f>VLOOKUP(D811,'Matched Names'!$A$1:$C$52,3,FALSE)</f>
        <v xml:space="preserve">TRACTOR SUPPLY MANHAT|   </v>
      </c>
      <c r="K811" t="str">
        <f t="shared" si="12"/>
        <v>TRACTOR SUPPLY MANHAT| 6080331216</v>
      </c>
      <c r="L811" s="17" t="str">
        <f>IFERROR(VLOOKUP($K811,wiz[[Lanes]:[Min FRQT Load Check Lane]],2,FALSE),"n/a")</f>
        <v>n/a</v>
      </c>
      <c r="M811" s="17" t="str">
        <f>IFERROR(VLOOKUP($K811,wiz[[Lanes]:[Min FRQT Load Check Lane]],3,FALSE),"n/a")</f>
        <v>n/a</v>
      </c>
      <c r="N811" s="17" t="str">
        <f>IFERROR(VLOOKUP($K811,wiz[[Lanes]:[Min FRQT Load Check Lane]],4,FALSE),"n/a")</f>
        <v>n/a</v>
      </c>
      <c r="O811" s="17" t="str">
        <f>IFERROR(VLOOKUP($K811,wiz[[Lanes]:[Min FRQT Load Check Lane]],5,FALSE),"n/a")</f>
        <v>n/a</v>
      </c>
      <c r="P811" s="17" t="str">
        <f>IFERROR(VLOOKUP($K811,wiz[[Lanes]:[Min FRQT Load Check Lane]],6,FALSE),"n/a")</f>
        <v>n/a</v>
      </c>
      <c r="Q811" s="17" t="str">
        <f>IFERROR(VLOOKUP($K811,wiz[[Lanes]:[Min FRQT Load Check Lane]],7,FALSE),"n/a")</f>
        <v>n/a</v>
      </c>
      <c r="R811" s="17" t="str">
        <f>IFERROR(VLOOKUP($K811,wiz[[Lanes]:[Min FRQT Load Check Lane]],8,FALSE),"n/a")</f>
        <v>n/a</v>
      </c>
      <c r="S811" s="17" t="str">
        <f>IFERROR(VLOOKUP($K811,wiz[[Lanes]:[Min FRQT Load Check Lane]],9,FALSE),"n/a")</f>
        <v>n/a</v>
      </c>
      <c r="T811" s="17" t="str">
        <f>IFERROR(VLOOKUP($K811,wiz[[Lanes]:[Min FRQT Load Check Lane]],10,FALSE),"n/a")</f>
        <v>n/a</v>
      </c>
      <c r="U811" s="17" t="str">
        <f>IFERROR(VLOOKUP($K811,wiz[[Lanes]:[Min FRQT Load Check Lane]],11,FALSE),"n/a")</f>
        <v>n/a</v>
      </c>
      <c r="V811" s="17" t="str">
        <f>IFERROR(VLOOKUP($K811,wiz[[Lanes]:[Min FRQT Load Check Lane]],12,FALSE),"n/a")</f>
        <v>n/a</v>
      </c>
      <c r="W811" s="17" t="str">
        <f>IFERROR(VLOOKUP($K811,wiz[[Lanes]:[Min FRQT Load Check Lane]],13,FALSE),"n/a")</f>
        <v>n/a</v>
      </c>
    </row>
    <row r="812" spans="2:23" x14ac:dyDescent="0.3">
      <c r="B812" s="13" t="s">
        <v>3928</v>
      </c>
      <c r="C812" s="13" t="s">
        <v>3923</v>
      </c>
      <c r="D812" s="13" t="s">
        <v>2551</v>
      </c>
      <c r="E812" s="13" t="s">
        <v>3415</v>
      </c>
      <c r="F812" s="13">
        <v>46013</v>
      </c>
      <c r="G812" s="13" t="s">
        <v>3929</v>
      </c>
      <c r="H812" s="13">
        <v>21740</v>
      </c>
      <c r="I812" s="13">
        <v>1525.98</v>
      </c>
      <c r="J812" s="13" t="str">
        <f>VLOOKUP(D812,'Matched Names'!$A$1:$C$52,3,FALSE)</f>
        <v xml:space="preserve">TRACTOR SUPPLY MANHAT|   </v>
      </c>
      <c r="K812" t="str">
        <f t="shared" si="12"/>
        <v>TRACTOR SUPPLY MANHAT| 4601321740</v>
      </c>
      <c r="L812" s="17" t="str">
        <f>IFERROR(VLOOKUP($K812,wiz[[Lanes]:[Min FRQT Load Check Lane]],2,FALSE),"n/a")</f>
        <v>n/a</v>
      </c>
      <c r="M812" s="17" t="str">
        <f>IFERROR(VLOOKUP($K812,wiz[[Lanes]:[Min FRQT Load Check Lane]],3,FALSE),"n/a")</f>
        <v>n/a</v>
      </c>
      <c r="N812" s="17" t="str">
        <f>IFERROR(VLOOKUP($K812,wiz[[Lanes]:[Min FRQT Load Check Lane]],4,FALSE),"n/a")</f>
        <v>n/a</v>
      </c>
      <c r="O812" s="17" t="str">
        <f>IFERROR(VLOOKUP($K812,wiz[[Lanes]:[Min FRQT Load Check Lane]],5,FALSE),"n/a")</f>
        <v>n/a</v>
      </c>
      <c r="P812" s="17" t="str">
        <f>IFERROR(VLOOKUP($K812,wiz[[Lanes]:[Min FRQT Load Check Lane]],6,FALSE),"n/a")</f>
        <v>n/a</v>
      </c>
      <c r="Q812" s="17" t="str">
        <f>IFERROR(VLOOKUP($K812,wiz[[Lanes]:[Min FRQT Load Check Lane]],7,FALSE),"n/a")</f>
        <v>n/a</v>
      </c>
      <c r="R812" s="17" t="str">
        <f>IFERROR(VLOOKUP($K812,wiz[[Lanes]:[Min FRQT Load Check Lane]],8,FALSE),"n/a")</f>
        <v>n/a</v>
      </c>
      <c r="S812" s="17" t="str">
        <f>IFERROR(VLOOKUP($K812,wiz[[Lanes]:[Min FRQT Load Check Lane]],9,FALSE),"n/a")</f>
        <v>n/a</v>
      </c>
      <c r="T812" s="17" t="str">
        <f>IFERROR(VLOOKUP($K812,wiz[[Lanes]:[Min FRQT Load Check Lane]],10,FALSE),"n/a")</f>
        <v>n/a</v>
      </c>
      <c r="U812" s="17" t="str">
        <f>IFERROR(VLOOKUP($K812,wiz[[Lanes]:[Min FRQT Load Check Lane]],11,FALSE),"n/a")</f>
        <v>n/a</v>
      </c>
      <c r="V812" s="17" t="str">
        <f>IFERROR(VLOOKUP($K812,wiz[[Lanes]:[Min FRQT Load Check Lane]],12,FALSE),"n/a")</f>
        <v>n/a</v>
      </c>
      <c r="W812" s="17" t="str">
        <f>IFERROR(VLOOKUP($K812,wiz[[Lanes]:[Min FRQT Load Check Lane]],13,FALSE),"n/a")</f>
        <v>n/a</v>
      </c>
    </row>
    <row r="813" spans="2:23" x14ac:dyDescent="0.3">
      <c r="B813" s="13" t="s">
        <v>3930</v>
      </c>
      <c r="C813" s="13" t="s">
        <v>3923</v>
      </c>
      <c r="D813" s="13" t="s">
        <v>2551</v>
      </c>
      <c r="E813" s="13" t="s">
        <v>3415</v>
      </c>
      <c r="F813" s="13">
        <v>46013</v>
      </c>
      <c r="G813" s="13" t="s">
        <v>2723</v>
      </c>
      <c r="H813" s="13">
        <v>31216</v>
      </c>
      <c r="I813" s="13">
        <v>6727.6</v>
      </c>
      <c r="J813" s="13" t="str">
        <f>VLOOKUP(D813,'Matched Names'!$A$1:$C$52,3,FALSE)</f>
        <v xml:space="preserve">TRACTOR SUPPLY MANHAT|   </v>
      </c>
      <c r="K813" t="str">
        <f t="shared" si="12"/>
        <v>TRACTOR SUPPLY MANHAT| 4601331216</v>
      </c>
      <c r="L813" s="17" t="str">
        <f>IFERROR(VLOOKUP($K813,wiz[[Lanes]:[Min FRQT Load Check Lane]],2,FALSE),"n/a")</f>
        <v>n/a</v>
      </c>
      <c r="M813" s="17" t="str">
        <f>IFERROR(VLOOKUP($K813,wiz[[Lanes]:[Min FRQT Load Check Lane]],3,FALSE),"n/a")</f>
        <v>n/a</v>
      </c>
      <c r="N813" s="17" t="str">
        <f>IFERROR(VLOOKUP($K813,wiz[[Lanes]:[Min FRQT Load Check Lane]],4,FALSE),"n/a")</f>
        <v>n/a</v>
      </c>
      <c r="O813" s="17" t="str">
        <f>IFERROR(VLOOKUP($K813,wiz[[Lanes]:[Min FRQT Load Check Lane]],5,FALSE),"n/a")</f>
        <v>n/a</v>
      </c>
      <c r="P813" s="17" t="str">
        <f>IFERROR(VLOOKUP($K813,wiz[[Lanes]:[Min FRQT Load Check Lane]],6,FALSE),"n/a")</f>
        <v>n/a</v>
      </c>
      <c r="Q813" s="17" t="str">
        <f>IFERROR(VLOOKUP($K813,wiz[[Lanes]:[Min FRQT Load Check Lane]],7,FALSE),"n/a")</f>
        <v>n/a</v>
      </c>
      <c r="R813" s="17" t="str">
        <f>IFERROR(VLOOKUP($K813,wiz[[Lanes]:[Min FRQT Load Check Lane]],8,FALSE),"n/a")</f>
        <v>n/a</v>
      </c>
      <c r="S813" s="17" t="str">
        <f>IFERROR(VLOOKUP($K813,wiz[[Lanes]:[Min FRQT Load Check Lane]],9,FALSE),"n/a")</f>
        <v>n/a</v>
      </c>
      <c r="T813" s="17" t="str">
        <f>IFERROR(VLOOKUP($K813,wiz[[Lanes]:[Min FRQT Load Check Lane]],10,FALSE),"n/a")</f>
        <v>n/a</v>
      </c>
      <c r="U813" s="17" t="str">
        <f>IFERROR(VLOOKUP($K813,wiz[[Lanes]:[Min FRQT Load Check Lane]],11,FALSE),"n/a")</f>
        <v>n/a</v>
      </c>
      <c r="V813" s="17" t="str">
        <f>IFERROR(VLOOKUP($K813,wiz[[Lanes]:[Min FRQT Load Check Lane]],12,FALSE),"n/a")</f>
        <v>n/a</v>
      </c>
      <c r="W813" s="17" t="str">
        <f>IFERROR(VLOOKUP($K813,wiz[[Lanes]:[Min FRQT Load Check Lane]],13,FALSE),"n/a")</f>
        <v>n/a</v>
      </c>
    </row>
    <row r="814" spans="2:23" x14ac:dyDescent="0.3">
      <c r="B814" s="13" t="s">
        <v>3931</v>
      </c>
      <c r="C814" s="13" t="s">
        <v>3923</v>
      </c>
      <c r="D814" s="13" t="s">
        <v>2551</v>
      </c>
      <c r="E814" s="13" t="s">
        <v>3932</v>
      </c>
      <c r="F814" s="13">
        <v>54914</v>
      </c>
      <c r="G814" s="13" t="s">
        <v>3906</v>
      </c>
      <c r="H814" s="13">
        <v>42134</v>
      </c>
      <c r="I814" s="13">
        <v>4098.99</v>
      </c>
      <c r="J814" s="13" t="str">
        <f>VLOOKUP(D814,'Matched Names'!$A$1:$C$52,3,FALSE)</f>
        <v xml:space="preserve">TRACTOR SUPPLY MANHAT|   </v>
      </c>
      <c r="K814" t="str">
        <f t="shared" si="12"/>
        <v>TRACTOR SUPPLY MANHAT| 5491442134</v>
      </c>
      <c r="L814" s="17" t="str">
        <f>IFERROR(VLOOKUP($K814,wiz[[Lanes]:[Min FRQT Load Check Lane]],2,FALSE),"n/a")</f>
        <v>n/a</v>
      </c>
      <c r="M814" s="17" t="str">
        <f>IFERROR(VLOOKUP($K814,wiz[[Lanes]:[Min FRQT Load Check Lane]],3,FALSE),"n/a")</f>
        <v>n/a</v>
      </c>
      <c r="N814" s="17" t="str">
        <f>IFERROR(VLOOKUP($K814,wiz[[Lanes]:[Min FRQT Load Check Lane]],4,FALSE),"n/a")</f>
        <v>n/a</v>
      </c>
      <c r="O814" s="17" t="str">
        <f>IFERROR(VLOOKUP($K814,wiz[[Lanes]:[Min FRQT Load Check Lane]],5,FALSE),"n/a")</f>
        <v>n/a</v>
      </c>
      <c r="P814" s="17" t="str">
        <f>IFERROR(VLOOKUP($K814,wiz[[Lanes]:[Min FRQT Load Check Lane]],6,FALSE),"n/a")</f>
        <v>n/a</v>
      </c>
      <c r="Q814" s="17" t="str">
        <f>IFERROR(VLOOKUP($K814,wiz[[Lanes]:[Min FRQT Load Check Lane]],7,FALSE),"n/a")</f>
        <v>n/a</v>
      </c>
      <c r="R814" s="17" t="str">
        <f>IFERROR(VLOOKUP($K814,wiz[[Lanes]:[Min FRQT Load Check Lane]],8,FALSE),"n/a")</f>
        <v>n/a</v>
      </c>
      <c r="S814" s="17" t="str">
        <f>IFERROR(VLOOKUP($K814,wiz[[Lanes]:[Min FRQT Load Check Lane]],9,FALSE),"n/a")</f>
        <v>n/a</v>
      </c>
      <c r="T814" s="17" t="str">
        <f>IFERROR(VLOOKUP($K814,wiz[[Lanes]:[Min FRQT Load Check Lane]],10,FALSE),"n/a")</f>
        <v>n/a</v>
      </c>
      <c r="U814" s="17" t="str">
        <f>IFERROR(VLOOKUP($K814,wiz[[Lanes]:[Min FRQT Load Check Lane]],11,FALSE),"n/a")</f>
        <v>n/a</v>
      </c>
      <c r="V814" s="17" t="str">
        <f>IFERROR(VLOOKUP($K814,wiz[[Lanes]:[Min FRQT Load Check Lane]],12,FALSE),"n/a")</f>
        <v>n/a</v>
      </c>
      <c r="W814" s="17" t="str">
        <f>IFERROR(VLOOKUP($K814,wiz[[Lanes]:[Min FRQT Load Check Lane]],13,FALSE),"n/a")</f>
        <v>n/a</v>
      </c>
    </row>
    <row r="815" spans="2:23" x14ac:dyDescent="0.3">
      <c r="B815" s="13" t="s">
        <v>3933</v>
      </c>
      <c r="C815" s="13" t="s">
        <v>3923</v>
      </c>
      <c r="D815" s="13" t="s">
        <v>2551</v>
      </c>
      <c r="E815" s="13" t="s">
        <v>2732</v>
      </c>
      <c r="F815" s="13">
        <v>76017</v>
      </c>
      <c r="G815" s="13" t="s">
        <v>3906</v>
      </c>
      <c r="H815" s="13">
        <v>42134</v>
      </c>
      <c r="I815" s="13">
        <v>847.67</v>
      </c>
      <c r="J815" s="13" t="str">
        <f>VLOOKUP(D815,'Matched Names'!$A$1:$C$52,3,FALSE)</f>
        <v xml:space="preserve">TRACTOR SUPPLY MANHAT|   </v>
      </c>
      <c r="K815" t="str">
        <f t="shared" si="12"/>
        <v>TRACTOR SUPPLY MANHAT| 7601742134</v>
      </c>
      <c r="L815" s="17" t="str">
        <f>IFERROR(VLOOKUP($K815,wiz[[Lanes]:[Min FRQT Load Check Lane]],2,FALSE),"n/a")</f>
        <v>n/a</v>
      </c>
      <c r="M815" s="17" t="str">
        <f>IFERROR(VLOOKUP($K815,wiz[[Lanes]:[Min FRQT Load Check Lane]],3,FALSE),"n/a")</f>
        <v>n/a</v>
      </c>
      <c r="N815" s="17" t="str">
        <f>IFERROR(VLOOKUP($K815,wiz[[Lanes]:[Min FRQT Load Check Lane]],4,FALSE),"n/a")</f>
        <v>n/a</v>
      </c>
      <c r="O815" s="17" t="str">
        <f>IFERROR(VLOOKUP($K815,wiz[[Lanes]:[Min FRQT Load Check Lane]],5,FALSE),"n/a")</f>
        <v>n/a</v>
      </c>
      <c r="P815" s="17" t="str">
        <f>IFERROR(VLOOKUP($K815,wiz[[Lanes]:[Min FRQT Load Check Lane]],6,FALSE),"n/a")</f>
        <v>n/a</v>
      </c>
      <c r="Q815" s="17" t="str">
        <f>IFERROR(VLOOKUP($K815,wiz[[Lanes]:[Min FRQT Load Check Lane]],7,FALSE),"n/a")</f>
        <v>n/a</v>
      </c>
      <c r="R815" s="17" t="str">
        <f>IFERROR(VLOOKUP($K815,wiz[[Lanes]:[Min FRQT Load Check Lane]],8,FALSE),"n/a")</f>
        <v>n/a</v>
      </c>
      <c r="S815" s="17" t="str">
        <f>IFERROR(VLOOKUP($K815,wiz[[Lanes]:[Min FRQT Load Check Lane]],9,FALSE),"n/a")</f>
        <v>n/a</v>
      </c>
      <c r="T815" s="17" t="str">
        <f>IFERROR(VLOOKUP($K815,wiz[[Lanes]:[Min FRQT Load Check Lane]],10,FALSE),"n/a")</f>
        <v>n/a</v>
      </c>
      <c r="U815" s="17" t="str">
        <f>IFERROR(VLOOKUP($K815,wiz[[Lanes]:[Min FRQT Load Check Lane]],11,FALSE),"n/a")</f>
        <v>n/a</v>
      </c>
      <c r="V815" s="17" t="str">
        <f>IFERROR(VLOOKUP($K815,wiz[[Lanes]:[Min FRQT Load Check Lane]],12,FALSE),"n/a")</f>
        <v>n/a</v>
      </c>
      <c r="W815" s="17" t="str">
        <f>IFERROR(VLOOKUP($K815,wiz[[Lanes]:[Min FRQT Load Check Lane]],13,FALSE),"n/a")</f>
        <v>n/a</v>
      </c>
    </row>
    <row r="816" spans="2:23" x14ac:dyDescent="0.3">
      <c r="B816" s="13" t="s">
        <v>3934</v>
      </c>
      <c r="C816" s="13" t="s">
        <v>3923</v>
      </c>
      <c r="D816" s="13" t="s">
        <v>2551</v>
      </c>
      <c r="E816" s="13" t="s">
        <v>2732</v>
      </c>
      <c r="F816" s="13">
        <v>76017</v>
      </c>
      <c r="G816" s="13" t="s">
        <v>3908</v>
      </c>
      <c r="H816" s="13">
        <v>46064</v>
      </c>
      <c r="I816" s="13">
        <v>2173.66</v>
      </c>
      <c r="J816" s="13" t="str">
        <f>VLOOKUP(D816,'Matched Names'!$A$1:$C$52,3,FALSE)</f>
        <v xml:space="preserve">TRACTOR SUPPLY MANHAT|   </v>
      </c>
      <c r="K816" t="str">
        <f t="shared" si="12"/>
        <v>TRACTOR SUPPLY MANHAT| 7601746064</v>
      </c>
      <c r="L816" s="17" t="str">
        <f>IFERROR(VLOOKUP($K816,wiz[[Lanes]:[Min FRQT Load Check Lane]],2,FALSE),"n/a")</f>
        <v>n/a</v>
      </c>
      <c r="M816" s="17" t="str">
        <f>IFERROR(VLOOKUP($K816,wiz[[Lanes]:[Min FRQT Load Check Lane]],3,FALSE),"n/a")</f>
        <v>n/a</v>
      </c>
      <c r="N816" s="17" t="str">
        <f>IFERROR(VLOOKUP($K816,wiz[[Lanes]:[Min FRQT Load Check Lane]],4,FALSE),"n/a")</f>
        <v>n/a</v>
      </c>
      <c r="O816" s="17" t="str">
        <f>IFERROR(VLOOKUP($K816,wiz[[Lanes]:[Min FRQT Load Check Lane]],5,FALSE),"n/a")</f>
        <v>n/a</v>
      </c>
      <c r="P816" s="17" t="str">
        <f>IFERROR(VLOOKUP($K816,wiz[[Lanes]:[Min FRQT Load Check Lane]],6,FALSE),"n/a")</f>
        <v>n/a</v>
      </c>
      <c r="Q816" s="17" t="str">
        <f>IFERROR(VLOOKUP($K816,wiz[[Lanes]:[Min FRQT Load Check Lane]],7,FALSE),"n/a")</f>
        <v>n/a</v>
      </c>
      <c r="R816" s="17" t="str">
        <f>IFERROR(VLOOKUP($K816,wiz[[Lanes]:[Min FRQT Load Check Lane]],8,FALSE),"n/a")</f>
        <v>n/a</v>
      </c>
      <c r="S816" s="17" t="str">
        <f>IFERROR(VLOOKUP($K816,wiz[[Lanes]:[Min FRQT Load Check Lane]],9,FALSE),"n/a")</f>
        <v>n/a</v>
      </c>
      <c r="T816" s="17" t="str">
        <f>IFERROR(VLOOKUP($K816,wiz[[Lanes]:[Min FRQT Load Check Lane]],10,FALSE),"n/a")</f>
        <v>n/a</v>
      </c>
      <c r="U816" s="17" t="str">
        <f>IFERROR(VLOOKUP($K816,wiz[[Lanes]:[Min FRQT Load Check Lane]],11,FALSE),"n/a")</f>
        <v>n/a</v>
      </c>
      <c r="V816" s="17" t="str">
        <f>IFERROR(VLOOKUP($K816,wiz[[Lanes]:[Min FRQT Load Check Lane]],12,FALSE),"n/a")</f>
        <v>n/a</v>
      </c>
      <c r="W816" s="17" t="str">
        <f>IFERROR(VLOOKUP($K816,wiz[[Lanes]:[Min FRQT Load Check Lane]],13,FALSE),"n/a")</f>
        <v>n/a</v>
      </c>
    </row>
    <row r="817" spans="2:23" x14ac:dyDescent="0.3">
      <c r="B817" s="13" t="s">
        <v>3935</v>
      </c>
      <c r="C817" s="13" t="s">
        <v>3923</v>
      </c>
      <c r="D817" s="13" t="s">
        <v>2551</v>
      </c>
      <c r="E817" s="13" t="s">
        <v>3936</v>
      </c>
      <c r="F817" s="13">
        <v>75751</v>
      </c>
      <c r="G817" s="13" t="s">
        <v>2723</v>
      </c>
      <c r="H817" s="13">
        <v>31216</v>
      </c>
      <c r="I817" s="13">
        <v>22374.720000000001</v>
      </c>
      <c r="J817" s="13" t="str">
        <f>VLOOKUP(D817,'Matched Names'!$A$1:$C$52,3,FALSE)</f>
        <v xml:space="preserve">TRACTOR SUPPLY MANHAT|   </v>
      </c>
      <c r="K817" t="str">
        <f t="shared" si="12"/>
        <v>TRACTOR SUPPLY MANHAT| 7575131216</v>
      </c>
      <c r="L817" s="17" t="str">
        <f>IFERROR(VLOOKUP($K817,wiz[[Lanes]:[Min FRQT Load Check Lane]],2,FALSE),"n/a")</f>
        <v>n/a</v>
      </c>
      <c r="M817" s="17" t="str">
        <f>IFERROR(VLOOKUP($K817,wiz[[Lanes]:[Min FRQT Load Check Lane]],3,FALSE),"n/a")</f>
        <v>n/a</v>
      </c>
      <c r="N817" s="17" t="str">
        <f>IFERROR(VLOOKUP($K817,wiz[[Lanes]:[Min FRQT Load Check Lane]],4,FALSE),"n/a")</f>
        <v>n/a</v>
      </c>
      <c r="O817" s="17" t="str">
        <f>IFERROR(VLOOKUP($K817,wiz[[Lanes]:[Min FRQT Load Check Lane]],5,FALSE),"n/a")</f>
        <v>n/a</v>
      </c>
      <c r="P817" s="17" t="str">
        <f>IFERROR(VLOOKUP($K817,wiz[[Lanes]:[Min FRQT Load Check Lane]],6,FALSE),"n/a")</f>
        <v>n/a</v>
      </c>
      <c r="Q817" s="17" t="str">
        <f>IFERROR(VLOOKUP($K817,wiz[[Lanes]:[Min FRQT Load Check Lane]],7,FALSE),"n/a")</f>
        <v>n/a</v>
      </c>
      <c r="R817" s="17" t="str">
        <f>IFERROR(VLOOKUP($K817,wiz[[Lanes]:[Min FRQT Load Check Lane]],8,FALSE),"n/a")</f>
        <v>n/a</v>
      </c>
      <c r="S817" s="17" t="str">
        <f>IFERROR(VLOOKUP($K817,wiz[[Lanes]:[Min FRQT Load Check Lane]],9,FALSE),"n/a")</f>
        <v>n/a</v>
      </c>
      <c r="T817" s="17" t="str">
        <f>IFERROR(VLOOKUP($K817,wiz[[Lanes]:[Min FRQT Load Check Lane]],10,FALSE),"n/a")</f>
        <v>n/a</v>
      </c>
      <c r="U817" s="17" t="str">
        <f>IFERROR(VLOOKUP($K817,wiz[[Lanes]:[Min FRQT Load Check Lane]],11,FALSE),"n/a")</f>
        <v>n/a</v>
      </c>
      <c r="V817" s="17" t="str">
        <f>IFERROR(VLOOKUP($K817,wiz[[Lanes]:[Min FRQT Load Check Lane]],12,FALSE),"n/a")</f>
        <v>n/a</v>
      </c>
      <c r="W817" s="17" t="str">
        <f>IFERROR(VLOOKUP($K817,wiz[[Lanes]:[Min FRQT Load Check Lane]],13,FALSE),"n/a")</f>
        <v>n/a</v>
      </c>
    </row>
    <row r="818" spans="2:23" x14ac:dyDescent="0.3">
      <c r="B818" s="13" t="s">
        <v>3937</v>
      </c>
      <c r="C818" s="13" t="s">
        <v>3923</v>
      </c>
      <c r="D818" s="13" t="s">
        <v>2551</v>
      </c>
      <c r="E818" s="13" t="s">
        <v>2884</v>
      </c>
      <c r="F818" s="13">
        <v>30336</v>
      </c>
      <c r="G818" s="13" t="s">
        <v>3906</v>
      </c>
      <c r="H818" s="13">
        <v>42134</v>
      </c>
      <c r="I818" s="13">
        <v>3000</v>
      </c>
      <c r="J818" s="13" t="str">
        <f>VLOOKUP(D818,'Matched Names'!$A$1:$C$52,3,FALSE)</f>
        <v xml:space="preserve">TRACTOR SUPPLY MANHAT|   </v>
      </c>
      <c r="K818" t="str">
        <f t="shared" si="12"/>
        <v>TRACTOR SUPPLY MANHAT| 3033642134</v>
      </c>
      <c r="L818" s="17" t="str">
        <f>IFERROR(VLOOKUP($K818,wiz[[Lanes]:[Min FRQT Load Check Lane]],2,FALSE),"n/a")</f>
        <v>n/a</v>
      </c>
      <c r="M818" s="17" t="str">
        <f>IFERROR(VLOOKUP($K818,wiz[[Lanes]:[Min FRQT Load Check Lane]],3,FALSE),"n/a")</f>
        <v>n/a</v>
      </c>
      <c r="N818" s="17" t="str">
        <f>IFERROR(VLOOKUP($K818,wiz[[Lanes]:[Min FRQT Load Check Lane]],4,FALSE),"n/a")</f>
        <v>n/a</v>
      </c>
      <c r="O818" s="17" t="str">
        <f>IFERROR(VLOOKUP($K818,wiz[[Lanes]:[Min FRQT Load Check Lane]],5,FALSE),"n/a")</f>
        <v>n/a</v>
      </c>
      <c r="P818" s="17" t="str">
        <f>IFERROR(VLOOKUP($K818,wiz[[Lanes]:[Min FRQT Load Check Lane]],6,FALSE),"n/a")</f>
        <v>n/a</v>
      </c>
      <c r="Q818" s="17" t="str">
        <f>IFERROR(VLOOKUP($K818,wiz[[Lanes]:[Min FRQT Load Check Lane]],7,FALSE),"n/a")</f>
        <v>n/a</v>
      </c>
      <c r="R818" s="17" t="str">
        <f>IFERROR(VLOOKUP($K818,wiz[[Lanes]:[Min FRQT Load Check Lane]],8,FALSE),"n/a")</f>
        <v>n/a</v>
      </c>
      <c r="S818" s="17" t="str">
        <f>IFERROR(VLOOKUP($K818,wiz[[Lanes]:[Min FRQT Load Check Lane]],9,FALSE),"n/a")</f>
        <v>n/a</v>
      </c>
      <c r="T818" s="17" t="str">
        <f>IFERROR(VLOOKUP($K818,wiz[[Lanes]:[Min FRQT Load Check Lane]],10,FALSE),"n/a")</f>
        <v>n/a</v>
      </c>
      <c r="U818" s="17" t="str">
        <f>IFERROR(VLOOKUP($K818,wiz[[Lanes]:[Min FRQT Load Check Lane]],11,FALSE),"n/a")</f>
        <v>n/a</v>
      </c>
      <c r="V818" s="17" t="str">
        <f>IFERROR(VLOOKUP($K818,wiz[[Lanes]:[Min FRQT Load Check Lane]],12,FALSE),"n/a")</f>
        <v>n/a</v>
      </c>
      <c r="W818" s="17" t="str">
        <f>IFERROR(VLOOKUP($K818,wiz[[Lanes]:[Min FRQT Load Check Lane]],13,FALSE),"n/a")</f>
        <v>n/a</v>
      </c>
    </row>
    <row r="819" spans="2:23" x14ac:dyDescent="0.3">
      <c r="B819" s="13" t="s">
        <v>3938</v>
      </c>
      <c r="C819" s="13" t="s">
        <v>3923</v>
      </c>
      <c r="D819" s="13" t="s">
        <v>2551</v>
      </c>
      <c r="E819" s="13" t="s">
        <v>2884</v>
      </c>
      <c r="F819" s="13">
        <v>30336</v>
      </c>
      <c r="G819" s="13" t="s">
        <v>3908</v>
      </c>
      <c r="H819" s="13">
        <v>46064</v>
      </c>
      <c r="I819" s="13">
        <v>5572.35</v>
      </c>
      <c r="J819" s="13" t="str">
        <f>VLOOKUP(D819,'Matched Names'!$A$1:$C$52,3,FALSE)</f>
        <v xml:space="preserve">TRACTOR SUPPLY MANHAT|   </v>
      </c>
      <c r="K819" t="str">
        <f t="shared" si="12"/>
        <v>TRACTOR SUPPLY MANHAT| 3033646064</v>
      </c>
      <c r="L819" s="17" t="str">
        <f>IFERROR(VLOOKUP($K819,wiz[[Lanes]:[Min FRQT Load Check Lane]],2,FALSE),"n/a")</f>
        <v>n/a</v>
      </c>
      <c r="M819" s="17" t="str">
        <f>IFERROR(VLOOKUP($K819,wiz[[Lanes]:[Min FRQT Load Check Lane]],3,FALSE),"n/a")</f>
        <v>n/a</v>
      </c>
      <c r="N819" s="17" t="str">
        <f>IFERROR(VLOOKUP($K819,wiz[[Lanes]:[Min FRQT Load Check Lane]],4,FALSE),"n/a")</f>
        <v>n/a</v>
      </c>
      <c r="O819" s="17" t="str">
        <f>IFERROR(VLOOKUP($K819,wiz[[Lanes]:[Min FRQT Load Check Lane]],5,FALSE),"n/a")</f>
        <v>n/a</v>
      </c>
      <c r="P819" s="17" t="str">
        <f>IFERROR(VLOOKUP($K819,wiz[[Lanes]:[Min FRQT Load Check Lane]],6,FALSE),"n/a")</f>
        <v>n/a</v>
      </c>
      <c r="Q819" s="17" t="str">
        <f>IFERROR(VLOOKUP($K819,wiz[[Lanes]:[Min FRQT Load Check Lane]],7,FALSE),"n/a")</f>
        <v>n/a</v>
      </c>
      <c r="R819" s="17" t="str">
        <f>IFERROR(VLOOKUP($K819,wiz[[Lanes]:[Min FRQT Load Check Lane]],8,FALSE),"n/a")</f>
        <v>n/a</v>
      </c>
      <c r="S819" s="17" t="str">
        <f>IFERROR(VLOOKUP($K819,wiz[[Lanes]:[Min FRQT Load Check Lane]],9,FALSE),"n/a")</f>
        <v>n/a</v>
      </c>
      <c r="T819" s="17" t="str">
        <f>IFERROR(VLOOKUP($K819,wiz[[Lanes]:[Min FRQT Load Check Lane]],10,FALSE),"n/a")</f>
        <v>n/a</v>
      </c>
      <c r="U819" s="17" t="str">
        <f>IFERROR(VLOOKUP($K819,wiz[[Lanes]:[Min FRQT Load Check Lane]],11,FALSE),"n/a")</f>
        <v>n/a</v>
      </c>
      <c r="V819" s="17" t="str">
        <f>IFERROR(VLOOKUP($K819,wiz[[Lanes]:[Min FRQT Load Check Lane]],12,FALSE),"n/a")</f>
        <v>n/a</v>
      </c>
      <c r="W819" s="17" t="str">
        <f>IFERROR(VLOOKUP($K819,wiz[[Lanes]:[Min FRQT Load Check Lane]],13,FALSE),"n/a")</f>
        <v>n/a</v>
      </c>
    </row>
    <row r="820" spans="2:23" x14ac:dyDescent="0.3">
      <c r="B820" s="13" t="s">
        <v>3939</v>
      </c>
      <c r="C820" s="13" t="s">
        <v>3923</v>
      </c>
      <c r="D820" s="13" t="s">
        <v>2551</v>
      </c>
      <c r="E820" s="13" t="s">
        <v>3200</v>
      </c>
      <c r="F820" s="13">
        <v>30906</v>
      </c>
      <c r="G820" s="13" t="s">
        <v>3906</v>
      </c>
      <c r="H820" s="13">
        <v>42134</v>
      </c>
      <c r="I820" s="13">
        <v>3866.3</v>
      </c>
      <c r="J820" s="13" t="str">
        <f>VLOOKUP(D820,'Matched Names'!$A$1:$C$52,3,FALSE)</f>
        <v xml:space="preserve">TRACTOR SUPPLY MANHAT|   </v>
      </c>
      <c r="K820" t="str">
        <f t="shared" si="12"/>
        <v>TRACTOR SUPPLY MANHAT| 3090642134</v>
      </c>
      <c r="L820" s="17" t="str">
        <f>IFERROR(VLOOKUP($K820,wiz[[Lanes]:[Min FRQT Load Check Lane]],2,FALSE),"n/a")</f>
        <v>n/a</v>
      </c>
      <c r="M820" s="17" t="str">
        <f>IFERROR(VLOOKUP($K820,wiz[[Lanes]:[Min FRQT Load Check Lane]],3,FALSE),"n/a")</f>
        <v>n/a</v>
      </c>
      <c r="N820" s="17" t="str">
        <f>IFERROR(VLOOKUP($K820,wiz[[Lanes]:[Min FRQT Load Check Lane]],4,FALSE),"n/a")</f>
        <v>n/a</v>
      </c>
      <c r="O820" s="17" t="str">
        <f>IFERROR(VLOOKUP($K820,wiz[[Lanes]:[Min FRQT Load Check Lane]],5,FALSE),"n/a")</f>
        <v>n/a</v>
      </c>
      <c r="P820" s="17" t="str">
        <f>IFERROR(VLOOKUP($K820,wiz[[Lanes]:[Min FRQT Load Check Lane]],6,FALSE),"n/a")</f>
        <v>n/a</v>
      </c>
      <c r="Q820" s="17" t="str">
        <f>IFERROR(VLOOKUP($K820,wiz[[Lanes]:[Min FRQT Load Check Lane]],7,FALSE),"n/a")</f>
        <v>n/a</v>
      </c>
      <c r="R820" s="17" t="str">
        <f>IFERROR(VLOOKUP($K820,wiz[[Lanes]:[Min FRQT Load Check Lane]],8,FALSE),"n/a")</f>
        <v>n/a</v>
      </c>
      <c r="S820" s="17" t="str">
        <f>IFERROR(VLOOKUP($K820,wiz[[Lanes]:[Min FRQT Load Check Lane]],9,FALSE),"n/a")</f>
        <v>n/a</v>
      </c>
      <c r="T820" s="17" t="str">
        <f>IFERROR(VLOOKUP($K820,wiz[[Lanes]:[Min FRQT Load Check Lane]],10,FALSE),"n/a")</f>
        <v>n/a</v>
      </c>
      <c r="U820" s="17" t="str">
        <f>IFERROR(VLOOKUP($K820,wiz[[Lanes]:[Min FRQT Load Check Lane]],11,FALSE),"n/a")</f>
        <v>n/a</v>
      </c>
      <c r="V820" s="17" t="str">
        <f>IFERROR(VLOOKUP($K820,wiz[[Lanes]:[Min FRQT Load Check Lane]],12,FALSE),"n/a")</f>
        <v>n/a</v>
      </c>
      <c r="W820" s="17" t="str">
        <f>IFERROR(VLOOKUP($K820,wiz[[Lanes]:[Min FRQT Load Check Lane]],13,FALSE),"n/a")</f>
        <v>n/a</v>
      </c>
    </row>
    <row r="821" spans="2:23" x14ac:dyDescent="0.3">
      <c r="B821" s="13" t="s">
        <v>3940</v>
      </c>
      <c r="C821" s="13" t="s">
        <v>3923</v>
      </c>
      <c r="D821" s="13" t="s">
        <v>2551</v>
      </c>
      <c r="E821" s="13" t="s">
        <v>2881</v>
      </c>
      <c r="F821" s="13">
        <v>21224</v>
      </c>
      <c r="G821" s="13" t="s">
        <v>3906</v>
      </c>
      <c r="H821" s="13">
        <v>42134</v>
      </c>
      <c r="I821" s="13">
        <v>967.2</v>
      </c>
      <c r="J821" s="13" t="str">
        <f>VLOOKUP(D821,'Matched Names'!$A$1:$C$52,3,FALSE)</f>
        <v xml:space="preserve">TRACTOR SUPPLY MANHAT|   </v>
      </c>
      <c r="K821" t="str">
        <f t="shared" si="12"/>
        <v>TRACTOR SUPPLY MANHAT| 2122442134</v>
      </c>
      <c r="L821" s="17" t="str">
        <f>IFERROR(VLOOKUP($K821,wiz[[Lanes]:[Min FRQT Load Check Lane]],2,FALSE),"n/a")</f>
        <v>n/a</v>
      </c>
      <c r="M821" s="17" t="str">
        <f>IFERROR(VLOOKUP($K821,wiz[[Lanes]:[Min FRQT Load Check Lane]],3,FALSE),"n/a")</f>
        <v>n/a</v>
      </c>
      <c r="N821" s="17" t="str">
        <f>IFERROR(VLOOKUP($K821,wiz[[Lanes]:[Min FRQT Load Check Lane]],4,FALSE),"n/a")</f>
        <v>n/a</v>
      </c>
      <c r="O821" s="17" t="str">
        <f>IFERROR(VLOOKUP($K821,wiz[[Lanes]:[Min FRQT Load Check Lane]],5,FALSE),"n/a")</f>
        <v>n/a</v>
      </c>
      <c r="P821" s="17" t="str">
        <f>IFERROR(VLOOKUP($K821,wiz[[Lanes]:[Min FRQT Load Check Lane]],6,FALSE),"n/a")</f>
        <v>n/a</v>
      </c>
      <c r="Q821" s="17" t="str">
        <f>IFERROR(VLOOKUP($K821,wiz[[Lanes]:[Min FRQT Load Check Lane]],7,FALSE),"n/a")</f>
        <v>n/a</v>
      </c>
      <c r="R821" s="17" t="str">
        <f>IFERROR(VLOOKUP($K821,wiz[[Lanes]:[Min FRQT Load Check Lane]],8,FALSE),"n/a")</f>
        <v>n/a</v>
      </c>
      <c r="S821" s="17" t="str">
        <f>IFERROR(VLOOKUP($K821,wiz[[Lanes]:[Min FRQT Load Check Lane]],9,FALSE),"n/a")</f>
        <v>n/a</v>
      </c>
      <c r="T821" s="17" t="str">
        <f>IFERROR(VLOOKUP($K821,wiz[[Lanes]:[Min FRQT Load Check Lane]],10,FALSE),"n/a")</f>
        <v>n/a</v>
      </c>
      <c r="U821" s="17" t="str">
        <f>IFERROR(VLOOKUP($K821,wiz[[Lanes]:[Min FRQT Load Check Lane]],11,FALSE),"n/a")</f>
        <v>n/a</v>
      </c>
      <c r="V821" s="17" t="str">
        <f>IFERROR(VLOOKUP($K821,wiz[[Lanes]:[Min FRQT Load Check Lane]],12,FALSE),"n/a")</f>
        <v>n/a</v>
      </c>
      <c r="W821" s="17" t="str">
        <f>IFERROR(VLOOKUP($K821,wiz[[Lanes]:[Min FRQT Load Check Lane]],13,FALSE),"n/a")</f>
        <v>n/a</v>
      </c>
    </row>
    <row r="822" spans="2:23" x14ac:dyDescent="0.3">
      <c r="B822" s="13" t="s">
        <v>3941</v>
      </c>
      <c r="C822" s="13" t="s">
        <v>3923</v>
      </c>
      <c r="D822" s="13" t="s">
        <v>2551</v>
      </c>
      <c r="E822" s="13" t="s">
        <v>3942</v>
      </c>
      <c r="F822" s="13">
        <v>37307</v>
      </c>
      <c r="G822" s="13" t="s">
        <v>3908</v>
      </c>
      <c r="H822" s="13">
        <v>46064</v>
      </c>
      <c r="I822" s="13">
        <v>8656.83</v>
      </c>
      <c r="J822" s="13" t="str">
        <f>VLOOKUP(D822,'Matched Names'!$A$1:$C$52,3,FALSE)</f>
        <v xml:space="preserve">TRACTOR SUPPLY MANHAT|   </v>
      </c>
      <c r="K822" t="str">
        <f t="shared" si="12"/>
        <v>TRACTOR SUPPLY MANHAT| 3730746064</v>
      </c>
      <c r="L822" s="17">
        <f>IFERROR(VLOOKUP($K822,wiz[[Lanes]:[Min FRQT Load Check Lane]],2,FALSE),"n/a")</f>
        <v>15</v>
      </c>
      <c r="M822" s="17">
        <f>IFERROR(VLOOKUP($K822,wiz[[Lanes]:[Min FRQT Load Check Lane]],3,FALSE),"n/a")</f>
        <v>1.52</v>
      </c>
      <c r="N822" s="17">
        <f>IFERROR(VLOOKUP($K822,wiz[[Lanes]:[Min FRQT Load Check Lane]],4,FALSE),"n/a")</f>
        <v>0.21</v>
      </c>
      <c r="O822" s="17">
        <f>IFERROR(VLOOKUP($K822,wiz[[Lanes]:[Min FRQT Load Check Lane]],5,FALSE),"n/a")</f>
        <v>438</v>
      </c>
      <c r="P822" s="17">
        <f>IFERROR(VLOOKUP($K822,wiz[[Lanes]:[Min FRQT Load Check Lane]],6,FALSE),"n/a")</f>
        <v>0.89</v>
      </c>
      <c r="Q822" s="17">
        <f>IFERROR(VLOOKUP($K822,wiz[[Lanes]:[Min FRQT Load Check Lane]],7,FALSE),"n/a")</f>
        <v>79</v>
      </c>
      <c r="R822" s="17">
        <f>IFERROR(VLOOKUP($K822,wiz[[Lanes]:[Min FRQT Load Check Lane]],8,FALSE),"n/a")</f>
        <v>0.28999999999999998</v>
      </c>
      <c r="S822" s="17">
        <f>IFERROR(VLOOKUP($K822,wiz[[Lanes]:[Min FRQT Load Check Lane]],9,FALSE),"n/a")</f>
        <v>-3</v>
      </c>
      <c r="T822" s="17">
        <f>IFERROR(VLOOKUP($K822,wiz[[Lanes]:[Min FRQT Load Check Lane]],10,FALSE),"n/a")</f>
        <v>-87</v>
      </c>
      <c r="U822" s="17">
        <f>IFERROR(VLOOKUP($K822,wiz[[Lanes]:[Min FRQT Load Check Lane]],11,FALSE),"n/a")</f>
        <v>-1</v>
      </c>
      <c r="V822" s="17">
        <f>IFERROR(VLOOKUP($K822,wiz[[Lanes]:[Min FRQT Load Check Lane]],12,FALSE),"n/a")</f>
        <v>-24</v>
      </c>
      <c r="W822" s="17">
        <f>IFERROR(VLOOKUP($K822,wiz[[Lanes]:[Min FRQT Load Check Lane]],13,FALSE),"n/a")</f>
        <v>-112</v>
      </c>
    </row>
    <row r="823" spans="2:23" x14ac:dyDescent="0.3">
      <c r="B823" s="13" t="s">
        <v>3943</v>
      </c>
      <c r="C823" s="13" t="s">
        <v>3923</v>
      </c>
      <c r="D823" s="13" t="s">
        <v>2551</v>
      </c>
      <c r="E823" s="13" t="s">
        <v>3944</v>
      </c>
      <c r="F823" s="13">
        <v>54615</v>
      </c>
      <c r="G823" s="13" t="s">
        <v>2723</v>
      </c>
      <c r="H823" s="13">
        <v>31216</v>
      </c>
      <c r="I823" s="13">
        <v>6497.4</v>
      </c>
      <c r="J823" s="13" t="str">
        <f>VLOOKUP(D823,'Matched Names'!$A$1:$C$52,3,FALSE)</f>
        <v xml:space="preserve">TRACTOR SUPPLY MANHAT|   </v>
      </c>
      <c r="K823" t="str">
        <f t="shared" si="12"/>
        <v>TRACTOR SUPPLY MANHAT| 5461531216</v>
      </c>
      <c r="L823" s="17" t="str">
        <f>IFERROR(VLOOKUP($K823,wiz[[Lanes]:[Min FRQT Load Check Lane]],2,FALSE),"n/a")</f>
        <v>n/a</v>
      </c>
      <c r="M823" s="17" t="str">
        <f>IFERROR(VLOOKUP($K823,wiz[[Lanes]:[Min FRQT Load Check Lane]],3,FALSE),"n/a")</f>
        <v>n/a</v>
      </c>
      <c r="N823" s="17" t="str">
        <f>IFERROR(VLOOKUP($K823,wiz[[Lanes]:[Min FRQT Load Check Lane]],4,FALSE),"n/a")</f>
        <v>n/a</v>
      </c>
      <c r="O823" s="17" t="str">
        <f>IFERROR(VLOOKUP($K823,wiz[[Lanes]:[Min FRQT Load Check Lane]],5,FALSE),"n/a")</f>
        <v>n/a</v>
      </c>
      <c r="P823" s="17" t="str">
        <f>IFERROR(VLOOKUP($K823,wiz[[Lanes]:[Min FRQT Load Check Lane]],6,FALSE),"n/a")</f>
        <v>n/a</v>
      </c>
      <c r="Q823" s="17" t="str">
        <f>IFERROR(VLOOKUP($K823,wiz[[Lanes]:[Min FRQT Load Check Lane]],7,FALSE),"n/a")</f>
        <v>n/a</v>
      </c>
      <c r="R823" s="17" t="str">
        <f>IFERROR(VLOOKUP($K823,wiz[[Lanes]:[Min FRQT Load Check Lane]],8,FALSE),"n/a")</f>
        <v>n/a</v>
      </c>
      <c r="S823" s="17" t="str">
        <f>IFERROR(VLOOKUP($K823,wiz[[Lanes]:[Min FRQT Load Check Lane]],9,FALSE),"n/a")</f>
        <v>n/a</v>
      </c>
      <c r="T823" s="17" t="str">
        <f>IFERROR(VLOOKUP($K823,wiz[[Lanes]:[Min FRQT Load Check Lane]],10,FALSE),"n/a")</f>
        <v>n/a</v>
      </c>
      <c r="U823" s="17" t="str">
        <f>IFERROR(VLOOKUP($K823,wiz[[Lanes]:[Min FRQT Load Check Lane]],11,FALSE),"n/a")</f>
        <v>n/a</v>
      </c>
      <c r="V823" s="17" t="str">
        <f>IFERROR(VLOOKUP($K823,wiz[[Lanes]:[Min FRQT Load Check Lane]],12,FALSE),"n/a")</f>
        <v>n/a</v>
      </c>
      <c r="W823" s="17" t="str">
        <f>IFERROR(VLOOKUP($K823,wiz[[Lanes]:[Min FRQT Load Check Lane]],13,FALSE),"n/a")</f>
        <v>n/a</v>
      </c>
    </row>
    <row r="824" spans="2:23" x14ac:dyDescent="0.3">
      <c r="B824" s="13" t="s">
        <v>3945</v>
      </c>
      <c r="C824" s="13" t="s">
        <v>3923</v>
      </c>
      <c r="D824" s="13" t="s">
        <v>2551</v>
      </c>
      <c r="E824" s="13" t="s">
        <v>3183</v>
      </c>
      <c r="F824" s="13">
        <v>60440</v>
      </c>
      <c r="G824" s="13" t="s">
        <v>2723</v>
      </c>
      <c r="H824" s="13">
        <v>31216</v>
      </c>
      <c r="I824" s="13">
        <v>0.01</v>
      </c>
      <c r="J824" s="13" t="str">
        <f>VLOOKUP(D824,'Matched Names'!$A$1:$C$52,3,FALSE)</f>
        <v xml:space="preserve">TRACTOR SUPPLY MANHAT|   </v>
      </c>
      <c r="K824" t="str">
        <f t="shared" si="12"/>
        <v>TRACTOR SUPPLY MANHAT| 6044031216</v>
      </c>
      <c r="L824" s="17" t="str">
        <f>IFERROR(VLOOKUP($K824,wiz[[Lanes]:[Min FRQT Load Check Lane]],2,FALSE),"n/a")</f>
        <v>n/a</v>
      </c>
      <c r="M824" s="17" t="str">
        <f>IFERROR(VLOOKUP($K824,wiz[[Lanes]:[Min FRQT Load Check Lane]],3,FALSE),"n/a")</f>
        <v>n/a</v>
      </c>
      <c r="N824" s="17" t="str">
        <f>IFERROR(VLOOKUP($K824,wiz[[Lanes]:[Min FRQT Load Check Lane]],4,FALSE),"n/a")</f>
        <v>n/a</v>
      </c>
      <c r="O824" s="17" t="str">
        <f>IFERROR(VLOOKUP($K824,wiz[[Lanes]:[Min FRQT Load Check Lane]],5,FALSE),"n/a")</f>
        <v>n/a</v>
      </c>
      <c r="P824" s="17" t="str">
        <f>IFERROR(VLOOKUP($K824,wiz[[Lanes]:[Min FRQT Load Check Lane]],6,FALSE),"n/a")</f>
        <v>n/a</v>
      </c>
      <c r="Q824" s="17" t="str">
        <f>IFERROR(VLOOKUP($K824,wiz[[Lanes]:[Min FRQT Load Check Lane]],7,FALSE),"n/a")</f>
        <v>n/a</v>
      </c>
      <c r="R824" s="17" t="str">
        <f>IFERROR(VLOOKUP($K824,wiz[[Lanes]:[Min FRQT Load Check Lane]],8,FALSE),"n/a")</f>
        <v>n/a</v>
      </c>
      <c r="S824" s="17" t="str">
        <f>IFERROR(VLOOKUP($K824,wiz[[Lanes]:[Min FRQT Load Check Lane]],9,FALSE),"n/a")</f>
        <v>n/a</v>
      </c>
      <c r="T824" s="17" t="str">
        <f>IFERROR(VLOOKUP($K824,wiz[[Lanes]:[Min FRQT Load Check Lane]],10,FALSE),"n/a")</f>
        <v>n/a</v>
      </c>
      <c r="U824" s="17" t="str">
        <f>IFERROR(VLOOKUP($K824,wiz[[Lanes]:[Min FRQT Load Check Lane]],11,FALSE),"n/a")</f>
        <v>n/a</v>
      </c>
      <c r="V824" s="17" t="str">
        <f>IFERROR(VLOOKUP($K824,wiz[[Lanes]:[Min FRQT Load Check Lane]],12,FALSE),"n/a")</f>
        <v>n/a</v>
      </c>
      <c r="W824" s="17" t="str">
        <f>IFERROR(VLOOKUP($K824,wiz[[Lanes]:[Min FRQT Load Check Lane]],13,FALSE),"n/a")</f>
        <v>n/a</v>
      </c>
    </row>
    <row r="825" spans="2:23" x14ac:dyDescent="0.3">
      <c r="B825" s="13" t="s">
        <v>3946</v>
      </c>
      <c r="C825" s="13" t="s">
        <v>3923</v>
      </c>
      <c r="D825" s="13" t="s">
        <v>2551</v>
      </c>
      <c r="E825" s="13" t="s">
        <v>3947</v>
      </c>
      <c r="F825" s="13">
        <v>45306</v>
      </c>
      <c r="G825" s="13" t="s">
        <v>2723</v>
      </c>
      <c r="H825" s="13">
        <v>31216</v>
      </c>
      <c r="I825" s="13">
        <v>1354.23</v>
      </c>
      <c r="J825" s="13" t="str">
        <f>VLOOKUP(D825,'Matched Names'!$A$1:$C$52,3,FALSE)</f>
        <v xml:space="preserve">TRACTOR SUPPLY MANHAT|   </v>
      </c>
      <c r="K825" t="str">
        <f t="shared" si="12"/>
        <v>TRACTOR SUPPLY MANHAT| 4530631216</v>
      </c>
      <c r="L825" s="17" t="str">
        <f>IFERROR(VLOOKUP($K825,wiz[[Lanes]:[Min FRQT Load Check Lane]],2,FALSE),"n/a")</f>
        <v>n/a</v>
      </c>
      <c r="M825" s="17" t="str">
        <f>IFERROR(VLOOKUP($K825,wiz[[Lanes]:[Min FRQT Load Check Lane]],3,FALSE),"n/a")</f>
        <v>n/a</v>
      </c>
      <c r="N825" s="17" t="str">
        <f>IFERROR(VLOOKUP($K825,wiz[[Lanes]:[Min FRQT Load Check Lane]],4,FALSE),"n/a")</f>
        <v>n/a</v>
      </c>
      <c r="O825" s="17" t="str">
        <f>IFERROR(VLOOKUP($K825,wiz[[Lanes]:[Min FRQT Load Check Lane]],5,FALSE),"n/a")</f>
        <v>n/a</v>
      </c>
      <c r="P825" s="17" t="str">
        <f>IFERROR(VLOOKUP($K825,wiz[[Lanes]:[Min FRQT Load Check Lane]],6,FALSE),"n/a")</f>
        <v>n/a</v>
      </c>
      <c r="Q825" s="17" t="str">
        <f>IFERROR(VLOOKUP($K825,wiz[[Lanes]:[Min FRQT Load Check Lane]],7,FALSE),"n/a")</f>
        <v>n/a</v>
      </c>
      <c r="R825" s="17" t="str">
        <f>IFERROR(VLOOKUP($K825,wiz[[Lanes]:[Min FRQT Load Check Lane]],8,FALSE),"n/a")</f>
        <v>n/a</v>
      </c>
      <c r="S825" s="17" t="str">
        <f>IFERROR(VLOOKUP($K825,wiz[[Lanes]:[Min FRQT Load Check Lane]],9,FALSE),"n/a")</f>
        <v>n/a</v>
      </c>
      <c r="T825" s="17" t="str">
        <f>IFERROR(VLOOKUP($K825,wiz[[Lanes]:[Min FRQT Load Check Lane]],10,FALSE),"n/a")</f>
        <v>n/a</v>
      </c>
      <c r="U825" s="17" t="str">
        <f>IFERROR(VLOOKUP($K825,wiz[[Lanes]:[Min FRQT Load Check Lane]],11,FALSE),"n/a")</f>
        <v>n/a</v>
      </c>
      <c r="V825" s="17" t="str">
        <f>IFERROR(VLOOKUP($K825,wiz[[Lanes]:[Min FRQT Load Check Lane]],12,FALSE),"n/a")</f>
        <v>n/a</v>
      </c>
      <c r="W825" s="17" t="str">
        <f>IFERROR(VLOOKUP($K825,wiz[[Lanes]:[Min FRQT Load Check Lane]],13,FALSE),"n/a")</f>
        <v>n/a</v>
      </c>
    </row>
    <row r="826" spans="2:23" x14ac:dyDescent="0.3">
      <c r="B826" s="13" t="s">
        <v>3948</v>
      </c>
      <c r="C826" s="13" t="s">
        <v>3923</v>
      </c>
      <c r="D826" s="13" t="s">
        <v>2551</v>
      </c>
      <c r="E826" s="13" t="s">
        <v>3949</v>
      </c>
      <c r="F826" s="13">
        <v>46913</v>
      </c>
      <c r="G826" s="13" t="s">
        <v>3906</v>
      </c>
      <c r="H826" s="13">
        <v>42134</v>
      </c>
      <c r="I826" s="13">
        <v>750</v>
      </c>
      <c r="J826" s="13" t="str">
        <f>VLOOKUP(D826,'Matched Names'!$A$1:$C$52,3,FALSE)</f>
        <v xml:space="preserve">TRACTOR SUPPLY MANHAT|   </v>
      </c>
      <c r="K826" t="str">
        <f t="shared" si="12"/>
        <v>TRACTOR SUPPLY MANHAT| 4691342134</v>
      </c>
      <c r="L826" s="17">
        <f>IFERROR(VLOOKUP($K826,wiz[[Lanes]:[Min FRQT Load Check Lane]],2,FALSE),"n/a")</f>
        <v>1</v>
      </c>
      <c r="M826" s="17">
        <f>IFERROR(VLOOKUP($K826,wiz[[Lanes]:[Min FRQT Load Check Lane]],3,FALSE),"n/a")</f>
        <v>2.37</v>
      </c>
      <c r="N826" s="17">
        <f>IFERROR(VLOOKUP($K826,wiz[[Lanes]:[Min FRQT Load Check Lane]],4,FALSE),"n/a")</f>
        <v>0.22</v>
      </c>
      <c r="O826" s="17">
        <f>IFERROR(VLOOKUP($K826,wiz[[Lanes]:[Min FRQT Load Check Lane]],5,FALSE),"n/a")</f>
        <v>316</v>
      </c>
      <c r="P826" s="17">
        <f>IFERROR(VLOOKUP($K826,wiz[[Lanes]:[Min FRQT Load Check Lane]],6,FALSE),"n/a")</f>
        <v>0.42</v>
      </c>
      <c r="Q826" s="17">
        <f>IFERROR(VLOOKUP($K826,wiz[[Lanes]:[Min FRQT Load Check Lane]],7,FALSE),"n/a")</f>
        <v>56</v>
      </c>
      <c r="R826" s="17">
        <f>IFERROR(VLOOKUP($K826,wiz[[Lanes]:[Min FRQT Load Check Lane]],8,FALSE),"n/a")</f>
        <v>0.3</v>
      </c>
      <c r="S826" s="17">
        <f>IFERROR(VLOOKUP($K826,wiz[[Lanes]:[Min FRQT Load Check Lane]],9,FALSE),"n/a")</f>
        <v>10</v>
      </c>
      <c r="T826" s="17">
        <f>IFERROR(VLOOKUP($K826,wiz[[Lanes]:[Min FRQT Load Check Lane]],10,FALSE),"n/a")</f>
        <v>-69</v>
      </c>
      <c r="U826" s="17">
        <f>IFERROR(VLOOKUP($K826,wiz[[Lanes]:[Min FRQT Load Check Lane]],11,FALSE),"n/a")</f>
        <v>98</v>
      </c>
      <c r="V826" s="17">
        <f>IFERROR(VLOOKUP($K826,wiz[[Lanes]:[Min FRQT Load Check Lane]],12,FALSE),"n/a")</f>
        <v>210</v>
      </c>
      <c r="W826" s="17">
        <f>IFERROR(VLOOKUP($K826,wiz[[Lanes]:[Min FRQT Load Check Lane]],13,FALSE),"n/a")</f>
        <v>239</v>
      </c>
    </row>
    <row r="827" spans="2:23" x14ac:dyDescent="0.3">
      <c r="B827" s="13" t="s">
        <v>3950</v>
      </c>
      <c r="C827" s="13" t="s">
        <v>3923</v>
      </c>
      <c r="D827" s="13" t="s">
        <v>2551</v>
      </c>
      <c r="E827" s="13" t="s">
        <v>3064</v>
      </c>
      <c r="F827" s="13">
        <v>30518</v>
      </c>
      <c r="G827" s="13" t="s">
        <v>3906</v>
      </c>
      <c r="H827" s="13">
        <v>42134</v>
      </c>
      <c r="I827" s="13">
        <v>611.99</v>
      </c>
      <c r="J827" s="13" t="str">
        <f>VLOOKUP(D827,'Matched Names'!$A$1:$C$52,3,FALSE)</f>
        <v xml:space="preserve">TRACTOR SUPPLY MANHAT|   </v>
      </c>
      <c r="K827" t="str">
        <f t="shared" si="12"/>
        <v>TRACTOR SUPPLY MANHAT| 3051842134</v>
      </c>
      <c r="L827" s="17" t="str">
        <f>IFERROR(VLOOKUP($K827,wiz[[Lanes]:[Min FRQT Load Check Lane]],2,FALSE),"n/a")</f>
        <v>n/a</v>
      </c>
      <c r="M827" s="17" t="str">
        <f>IFERROR(VLOOKUP($K827,wiz[[Lanes]:[Min FRQT Load Check Lane]],3,FALSE),"n/a")</f>
        <v>n/a</v>
      </c>
      <c r="N827" s="17" t="str">
        <f>IFERROR(VLOOKUP($K827,wiz[[Lanes]:[Min FRQT Load Check Lane]],4,FALSE),"n/a")</f>
        <v>n/a</v>
      </c>
      <c r="O827" s="17" t="str">
        <f>IFERROR(VLOOKUP($K827,wiz[[Lanes]:[Min FRQT Load Check Lane]],5,FALSE),"n/a")</f>
        <v>n/a</v>
      </c>
      <c r="P827" s="17" t="str">
        <f>IFERROR(VLOOKUP($K827,wiz[[Lanes]:[Min FRQT Load Check Lane]],6,FALSE),"n/a")</f>
        <v>n/a</v>
      </c>
      <c r="Q827" s="17" t="str">
        <f>IFERROR(VLOOKUP($K827,wiz[[Lanes]:[Min FRQT Load Check Lane]],7,FALSE),"n/a")</f>
        <v>n/a</v>
      </c>
      <c r="R827" s="17" t="str">
        <f>IFERROR(VLOOKUP($K827,wiz[[Lanes]:[Min FRQT Load Check Lane]],8,FALSE),"n/a")</f>
        <v>n/a</v>
      </c>
      <c r="S827" s="17" t="str">
        <f>IFERROR(VLOOKUP($K827,wiz[[Lanes]:[Min FRQT Load Check Lane]],9,FALSE),"n/a")</f>
        <v>n/a</v>
      </c>
      <c r="T827" s="17" t="str">
        <f>IFERROR(VLOOKUP($K827,wiz[[Lanes]:[Min FRQT Load Check Lane]],10,FALSE),"n/a")</f>
        <v>n/a</v>
      </c>
      <c r="U827" s="17" t="str">
        <f>IFERROR(VLOOKUP($K827,wiz[[Lanes]:[Min FRQT Load Check Lane]],11,FALSE),"n/a")</f>
        <v>n/a</v>
      </c>
      <c r="V827" s="17" t="str">
        <f>IFERROR(VLOOKUP($K827,wiz[[Lanes]:[Min FRQT Load Check Lane]],12,FALSE),"n/a")</f>
        <v>n/a</v>
      </c>
      <c r="W827" s="17" t="str">
        <f>IFERROR(VLOOKUP($K827,wiz[[Lanes]:[Min FRQT Load Check Lane]],13,FALSE),"n/a")</f>
        <v>n/a</v>
      </c>
    </row>
    <row r="828" spans="2:23" x14ac:dyDescent="0.3">
      <c r="B828" s="13" t="s">
        <v>3951</v>
      </c>
      <c r="C828" s="13" t="s">
        <v>3923</v>
      </c>
      <c r="D828" s="13" t="s">
        <v>2551</v>
      </c>
      <c r="E828" s="13" t="s">
        <v>2699</v>
      </c>
      <c r="F828" s="13">
        <v>60188</v>
      </c>
      <c r="G828" s="13" t="s">
        <v>2723</v>
      </c>
      <c r="H828" s="13">
        <v>31216</v>
      </c>
      <c r="I828" s="13">
        <v>1949.48</v>
      </c>
      <c r="J828" s="13" t="str">
        <f>VLOOKUP(D828,'Matched Names'!$A$1:$C$52,3,FALSE)</f>
        <v xml:space="preserve">TRACTOR SUPPLY MANHAT|   </v>
      </c>
      <c r="K828" t="str">
        <f t="shared" si="12"/>
        <v>TRACTOR SUPPLY MANHAT| 6018831216</v>
      </c>
      <c r="L828" s="17" t="str">
        <f>IFERROR(VLOOKUP($K828,wiz[[Lanes]:[Min FRQT Load Check Lane]],2,FALSE),"n/a")</f>
        <v>n/a</v>
      </c>
      <c r="M828" s="17" t="str">
        <f>IFERROR(VLOOKUP($K828,wiz[[Lanes]:[Min FRQT Load Check Lane]],3,FALSE),"n/a")</f>
        <v>n/a</v>
      </c>
      <c r="N828" s="17" t="str">
        <f>IFERROR(VLOOKUP($K828,wiz[[Lanes]:[Min FRQT Load Check Lane]],4,FALSE),"n/a")</f>
        <v>n/a</v>
      </c>
      <c r="O828" s="17" t="str">
        <f>IFERROR(VLOOKUP($K828,wiz[[Lanes]:[Min FRQT Load Check Lane]],5,FALSE),"n/a")</f>
        <v>n/a</v>
      </c>
      <c r="P828" s="17" t="str">
        <f>IFERROR(VLOOKUP($K828,wiz[[Lanes]:[Min FRQT Load Check Lane]],6,FALSE),"n/a")</f>
        <v>n/a</v>
      </c>
      <c r="Q828" s="17" t="str">
        <f>IFERROR(VLOOKUP($K828,wiz[[Lanes]:[Min FRQT Load Check Lane]],7,FALSE),"n/a")</f>
        <v>n/a</v>
      </c>
      <c r="R828" s="17" t="str">
        <f>IFERROR(VLOOKUP($K828,wiz[[Lanes]:[Min FRQT Load Check Lane]],8,FALSE),"n/a")</f>
        <v>n/a</v>
      </c>
      <c r="S828" s="17" t="str">
        <f>IFERROR(VLOOKUP($K828,wiz[[Lanes]:[Min FRQT Load Check Lane]],9,FALSE),"n/a")</f>
        <v>n/a</v>
      </c>
      <c r="T828" s="17" t="str">
        <f>IFERROR(VLOOKUP($K828,wiz[[Lanes]:[Min FRQT Load Check Lane]],10,FALSE),"n/a")</f>
        <v>n/a</v>
      </c>
      <c r="U828" s="17" t="str">
        <f>IFERROR(VLOOKUP($K828,wiz[[Lanes]:[Min FRQT Load Check Lane]],11,FALSE),"n/a")</f>
        <v>n/a</v>
      </c>
      <c r="V828" s="17" t="str">
        <f>IFERROR(VLOOKUP($K828,wiz[[Lanes]:[Min FRQT Load Check Lane]],12,FALSE),"n/a")</f>
        <v>n/a</v>
      </c>
      <c r="W828" s="17" t="str">
        <f>IFERROR(VLOOKUP($K828,wiz[[Lanes]:[Min FRQT Load Check Lane]],13,FALSE),"n/a")</f>
        <v>n/a</v>
      </c>
    </row>
    <row r="829" spans="2:23" x14ac:dyDescent="0.3">
      <c r="B829" s="13" t="s">
        <v>3952</v>
      </c>
      <c r="C829" s="13" t="s">
        <v>3923</v>
      </c>
      <c r="D829" s="13" t="s">
        <v>2551</v>
      </c>
      <c r="E829" s="13" t="s">
        <v>3069</v>
      </c>
      <c r="F829" s="13">
        <v>60632</v>
      </c>
      <c r="G829" s="13" t="s">
        <v>3906</v>
      </c>
      <c r="H829" s="13">
        <v>42134</v>
      </c>
      <c r="I829" s="13">
        <v>1006.05</v>
      </c>
      <c r="J829" s="13" t="str">
        <f>VLOOKUP(D829,'Matched Names'!$A$1:$C$52,3,FALSE)</f>
        <v xml:space="preserve">TRACTOR SUPPLY MANHAT|   </v>
      </c>
      <c r="K829" t="str">
        <f t="shared" si="12"/>
        <v>TRACTOR SUPPLY MANHAT| 6063242134</v>
      </c>
      <c r="L829" s="17" t="str">
        <f>IFERROR(VLOOKUP($K829,wiz[[Lanes]:[Min FRQT Load Check Lane]],2,FALSE),"n/a")</f>
        <v>n/a</v>
      </c>
      <c r="M829" s="17" t="str">
        <f>IFERROR(VLOOKUP($K829,wiz[[Lanes]:[Min FRQT Load Check Lane]],3,FALSE),"n/a")</f>
        <v>n/a</v>
      </c>
      <c r="N829" s="17" t="str">
        <f>IFERROR(VLOOKUP($K829,wiz[[Lanes]:[Min FRQT Load Check Lane]],4,FALSE),"n/a")</f>
        <v>n/a</v>
      </c>
      <c r="O829" s="17" t="str">
        <f>IFERROR(VLOOKUP($K829,wiz[[Lanes]:[Min FRQT Load Check Lane]],5,FALSE),"n/a")</f>
        <v>n/a</v>
      </c>
      <c r="P829" s="17" t="str">
        <f>IFERROR(VLOOKUP($K829,wiz[[Lanes]:[Min FRQT Load Check Lane]],6,FALSE),"n/a")</f>
        <v>n/a</v>
      </c>
      <c r="Q829" s="17" t="str">
        <f>IFERROR(VLOOKUP($K829,wiz[[Lanes]:[Min FRQT Load Check Lane]],7,FALSE),"n/a")</f>
        <v>n/a</v>
      </c>
      <c r="R829" s="17" t="str">
        <f>IFERROR(VLOOKUP($K829,wiz[[Lanes]:[Min FRQT Load Check Lane]],8,FALSE),"n/a")</f>
        <v>n/a</v>
      </c>
      <c r="S829" s="17" t="str">
        <f>IFERROR(VLOOKUP($K829,wiz[[Lanes]:[Min FRQT Load Check Lane]],9,FALSE),"n/a")</f>
        <v>n/a</v>
      </c>
      <c r="T829" s="17" t="str">
        <f>IFERROR(VLOOKUP($K829,wiz[[Lanes]:[Min FRQT Load Check Lane]],10,FALSE),"n/a")</f>
        <v>n/a</v>
      </c>
      <c r="U829" s="17" t="str">
        <f>IFERROR(VLOOKUP($K829,wiz[[Lanes]:[Min FRQT Load Check Lane]],11,FALSE),"n/a")</f>
        <v>n/a</v>
      </c>
      <c r="V829" s="17" t="str">
        <f>IFERROR(VLOOKUP($K829,wiz[[Lanes]:[Min FRQT Load Check Lane]],12,FALSE),"n/a")</f>
        <v>n/a</v>
      </c>
      <c r="W829" s="17" t="str">
        <f>IFERROR(VLOOKUP($K829,wiz[[Lanes]:[Min FRQT Load Check Lane]],13,FALSE),"n/a")</f>
        <v>n/a</v>
      </c>
    </row>
    <row r="830" spans="2:23" x14ac:dyDescent="0.3">
      <c r="B830" s="13" t="s">
        <v>3953</v>
      </c>
      <c r="C830" s="13" t="s">
        <v>3923</v>
      </c>
      <c r="D830" s="13" t="s">
        <v>2551</v>
      </c>
      <c r="E830" s="13" t="s">
        <v>2701</v>
      </c>
      <c r="F830" s="13">
        <v>45240</v>
      </c>
      <c r="G830" s="13" t="s">
        <v>2723</v>
      </c>
      <c r="H830" s="13">
        <v>31216</v>
      </c>
      <c r="I830" s="13">
        <v>1164.4000000000001</v>
      </c>
      <c r="J830" s="13" t="str">
        <f>VLOOKUP(D830,'Matched Names'!$A$1:$C$52,3,FALSE)</f>
        <v xml:space="preserve">TRACTOR SUPPLY MANHAT|   </v>
      </c>
      <c r="K830" t="str">
        <f t="shared" si="12"/>
        <v>TRACTOR SUPPLY MANHAT| 4524031216</v>
      </c>
      <c r="L830" s="17" t="str">
        <f>IFERROR(VLOOKUP($K830,wiz[[Lanes]:[Min FRQT Load Check Lane]],2,FALSE),"n/a")</f>
        <v>n/a</v>
      </c>
      <c r="M830" s="17" t="str">
        <f>IFERROR(VLOOKUP($K830,wiz[[Lanes]:[Min FRQT Load Check Lane]],3,FALSE),"n/a")</f>
        <v>n/a</v>
      </c>
      <c r="N830" s="17" t="str">
        <f>IFERROR(VLOOKUP($K830,wiz[[Lanes]:[Min FRQT Load Check Lane]],4,FALSE),"n/a")</f>
        <v>n/a</v>
      </c>
      <c r="O830" s="17" t="str">
        <f>IFERROR(VLOOKUP($K830,wiz[[Lanes]:[Min FRQT Load Check Lane]],5,FALSE),"n/a")</f>
        <v>n/a</v>
      </c>
      <c r="P830" s="17" t="str">
        <f>IFERROR(VLOOKUP($K830,wiz[[Lanes]:[Min FRQT Load Check Lane]],6,FALSE),"n/a")</f>
        <v>n/a</v>
      </c>
      <c r="Q830" s="17" t="str">
        <f>IFERROR(VLOOKUP($K830,wiz[[Lanes]:[Min FRQT Load Check Lane]],7,FALSE),"n/a")</f>
        <v>n/a</v>
      </c>
      <c r="R830" s="17" t="str">
        <f>IFERROR(VLOOKUP($K830,wiz[[Lanes]:[Min FRQT Load Check Lane]],8,FALSE),"n/a")</f>
        <v>n/a</v>
      </c>
      <c r="S830" s="17" t="str">
        <f>IFERROR(VLOOKUP($K830,wiz[[Lanes]:[Min FRQT Load Check Lane]],9,FALSE),"n/a")</f>
        <v>n/a</v>
      </c>
      <c r="T830" s="17" t="str">
        <f>IFERROR(VLOOKUP($K830,wiz[[Lanes]:[Min FRQT Load Check Lane]],10,FALSE),"n/a")</f>
        <v>n/a</v>
      </c>
      <c r="U830" s="17" t="str">
        <f>IFERROR(VLOOKUP($K830,wiz[[Lanes]:[Min FRQT Load Check Lane]],11,FALSE),"n/a")</f>
        <v>n/a</v>
      </c>
      <c r="V830" s="17" t="str">
        <f>IFERROR(VLOOKUP($K830,wiz[[Lanes]:[Min FRQT Load Check Lane]],12,FALSE),"n/a")</f>
        <v>n/a</v>
      </c>
      <c r="W830" s="17" t="str">
        <f>IFERROR(VLOOKUP($K830,wiz[[Lanes]:[Min FRQT Load Check Lane]],13,FALSE),"n/a")</f>
        <v>n/a</v>
      </c>
    </row>
    <row r="831" spans="2:23" x14ac:dyDescent="0.3">
      <c r="B831" s="13" t="s">
        <v>3954</v>
      </c>
      <c r="C831" s="13" t="s">
        <v>3923</v>
      </c>
      <c r="D831" s="13" t="s">
        <v>2551</v>
      </c>
      <c r="E831" s="13" t="s">
        <v>3955</v>
      </c>
      <c r="F831" s="13">
        <v>29223</v>
      </c>
      <c r="G831" s="13" t="s">
        <v>3906</v>
      </c>
      <c r="H831" s="13">
        <v>42134</v>
      </c>
      <c r="I831" s="13">
        <v>740.9</v>
      </c>
      <c r="J831" s="13" t="str">
        <f>VLOOKUP(D831,'Matched Names'!$A$1:$C$52,3,FALSE)</f>
        <v xml:space="preserve">TRACTOR SUPPLY MANHAT|   </v>
      </c>
      <c r="K831" t="str">
        <f t="shared" si="12"/>
        <v>TRACTOR SUPPLY MANHAT| 2922342134</v>
      </c>
      <c r="L831" s="17" t="str">
        <f>IFERROR(VLOOKUP($K831,wiz[[Lanes]:[Min FRQT Load Check Lane]],2,FALSE),"n/a")</f>
        <v>n/a</v>
      </c>
      <c r="M831" s="17" t="str">
        <f>IFERROR(VLOOKUP($K831,wiz[[Lanes]:[Min FRQT Load Check Lane]],3,FALSE),"n/a")</f>
        <v>n/a</v>
      </c>
      <c r="N831" s="17" t="str">
        <f>IFERROR(VLOOKUP($K831,wiz[[Lanes]:[Min FRQT Load Check Lane]],4,FALSE),"n/a")</f>
        <v>n/a</v>
      </c>
      <c r="O831" s="17" t="str">
        <f>IFERROR(VLOOKUP($K831,wiz[[Lanes]:[Min FRQT Load Check Lane]],5,FALSE),"n/a")</f>
        <v>n/a</v>
      </c>
      <c r="P831" s="17" t="str">
        <f>IFERROR(VLOOKUP($K831,wiz[[Lanes]:[Min FRQT Load Check Lane]],6,FALSE),"n/a")</f>
        <v>n/a</v>
      </c>
      <c r="Q831" s="17" t="str">
        <f>IFERROR(VLOOKUP($K831,wiz[[Lanes]:[Min FRQT Load Check Lane]],7,FALSE),"n/a")</f>
        <v>n/a</v>
      </c>
      <c r="R831" s="17" t="str">
        <f>IFERROR(VLOOKUP($K831,wiz[[Lanes]:[Min FRQT Load Check Lane]],8,FALSE),"n/a")</f>
        <v>n/a</v>
      </c>
      <c r="S831" s="17" t="str">
        <f>IFERROR(VLOOKUP($K831,wiz[[Lanes]:[Min FRQT Load Check Lane]],9,FALSE),"n/a")</f>
        <v>n/a</v>
      </c>
      <c r="T831" s="17" t="str">
        <f>IFERROR(VLOOKUP($K831,wiz[[Lanes]:[Min FRQT Load Check Lane]],10,FALSE),"n/a")</f>
        <v>n/a</v>
      </c>
      <c r="U831" s="17" t="str">
        <f>IFERROR(VLOOKUP($K831,wiz[[Lanes]:[Min FRQT Load Check Lane]],11,FALSE),"n/a")</f>
        <v>n/a</v>
      </c>
      <c r="V831" s="17" t="str">
        <f>IFERROR(VLOOKUP($K831,wiz[[Lanes]:[Min FRQT Load Check Lane]],12,FALSE),"n/a")</f>
        <v>n/a</v>
      </c>
      <c r="W831" s="17" t="str">
        <f>IFERROR(VLOOKUP($K831,wiz[[Lanes]:[Min FRQT Load Check Lane]],13,FALSE),"n/a")</f>
        <v>n/a</v>
      </c>
    </row>
    <row r="832" spans="2:23" x14ac:dyDescent="0.3">
      <c r="B832" s="13" t="s">
        <v>3956</v>
      </c>
      <c r="C832" s="13" t="s">
        <v>3923</v>
      </c>
      <c r="D832" s="13" t="s">
        <v>2551</v>
      </c>
      <c r="E832" s="13" t="s">
        <v>3453</v>
      </c>
      <c r="F832" s="13">
        <v>31904</v>
      </c>
      <c r="G832" s="13" t="s">
        <v>3908</v>
      </c>
      <c r="H832" s="13">
        <v>46064</v>
      </c>
      <c r="I832" s="13">
        <v>2943.51</v>
      </c>
      <c r="J832" s="13" t="str">
        <f>VLOOKUP(D832,'Matched Names'!$A$1:$C$52,3,FALSE)</f>
        <v xml:space="preserve">TRACTOR SUPPLY MANHAT|   </v>
      </c>
      <c r="K832" t="str">
        <f t="shared" si="12"/>
        <v>TRACTOR SUPPLY MANHAT| 3190446064</v>
      </c>
      <c r="L832" s="17" t="str">
        <f>IFERROR(VLOOKUP($K832,wiz[[Lanes]:[Min FRQT Load Check Lane]],2,FALSE),"n/a")</f>
        <v>n/a</v>
      </c>
      <c r="M832" s="17" t="str">
        <f>IFERROR(VLOOKUP($K832,wiz[[Lanes]:[Min FRQT Load Check Lane]],3,FALSE),"n/a")</f>
        <v>n/a</v>
      </c>
      <c r="N832" s="17" t="str">
        <f>IFERROR(VLOOKUP($K832,wiz[[Lanes]:[Min FRQT Load Check Lane]],4,FALSE),"n/a")</f>
        <v>n/a</v>
      </c>
      <c r="O832" s="17" t="str">
        <f>IFERROR(VLOOKUP($K832,wiz[[Lanes]:[Min FRQT Load Check Lane]],5,FALSE),"n/a")</f>
        <v>n/a</v>
      </c>
      <c r="P832" s="17" t="str">
        <f>IFERROR(VLOOKUP($K832,wiz[[Lanes]:[Min FRQT Load Check Lane]],6,FALSE),"n/a")</f>
        <v>n/a</v>
      </c>
      <c r="Q832" s="17" t="str">
        <f>IFERROR(VLOOKUP($K832,wiz[[Lanes]:[Min FRQT Load Check Lane]],7,FALSE),"n/a")</f>
        <v>n/a</v>
      </c>
      <c r="R832" s="17" t="str">
        <f>IFERROR(VLOOKUP($K832,wiz[[Lanes]:[Min FRQT Load Check Lane]],8,FALSE),"n/a")</f>
        <v>n/a</v>
      </c>
      <c r="S832" s="17" t="str">
        <f>IFERROR(VLOOKUP($K832,wiz[[Lanes]:[Min FRQT Load Check Lane]],9,FALSE),"n/a")</f>
        <v>n/a</v>
      </c>
      <c r="T832" s="17" t="str">
        <f>IFERROR(VLOOKUP($K832,wiz[[Lanes]:[Min FRQT Load Check Lane]],10,FALSE),"n/a")</f>
        <v>n/a</v>
      </c>
      <c r="U832" s="17" t="str">
        <f>IFERROR(VLOOKUP($K832,wiz[[Lanes]:[Min FRQT Load Check Lane]],11,FALSE),"n/a")</f>
        <v>n/a</v>
      </c>
      <c r="V832" s="17" t="str">
        <f>IFERROR(VLOOKUP($K832,wiz[[Lanes]:[Min FRQT Load Check Lane]],12,FALSE),"n/a")</f>
        <v>n/a</v>
      </c>
      <c r="W832" s="17" t="str">
        <f>IFERROR(VLOOKUP($K832,wiz[[Lanes]:[Min FRQT Load Check Lane]],13,FALSE),"n/a")</f>
        <v>n/a</v>
      </c>
    </row>
    <row r="833" spans="2:23" x14ac:dyDescent="0.3">
      <c r="B833" s="13" t="s">
        <v>3957</v>
      </c>
      <c r="C833" s="13" t="s">
        <v>3923</v>
      </c>
      <c r="D833" s="13" t="s">
        <v>2551</v>
      </c>
      <c r="E833" s="13" t="s">
        <v>2808</v>
      </c>
      <c r="F833" s="13">
        <v>43219</v>
      </c>
      <c r="G833" s="13" t="s">
        <v>3906</v>
      </c>
      <c r="H833" s="13">
        <v>42134</v>
      </c>
      <c r="I833" s="13">
        <v>2095.3200000000002</v>
      </c>
      <c r="J833" s="13" t="str">
        <f>VLOOKUP(D833,'Matched Names'!$A$1:$C$52,3,FALSE)</f>
        <v xml:space="preserve">TRACTOR SUPPLY MANHAT|   </v>
      </c>
      <c r="K833" t="str">
        <f t="shared" si="12"/>
        <v>TRACTOR SUPPLY MANHAT| 4321942134</v>
      </c>
      <c r="L833" s="17" t="str">
        <f>IFERROR(VLOOKUP($K833,wiz[[Lanes]:[Min FRQT Load Check Lane]],2,FALSE),"n/a")</f>
        <v>n/a</v>
      </c>
      <c r="M833" s="17" t="str">
        <f>IFERROR(VLOOKUP($K833,wiz[[Lanes]:[Min FRQT Load Check Lane]],3,FALSE),"n/a")</f>
        <v>n/a</v>
      </c>
      <c r="N833" s="17" t="str">
        <f>IFERROR(VLOOKUP($K833,wiz[[Lanes]:[Min FRQT Load Check Lane]],4,FALSE),"n/a")</f>
        <v>n/a</v>
      </c>
      <c r="O833" s="17" t="str">
        <f>IFERROR(VLOOKUP($K833,wiz[[Lanes]:[Min FRQT Load Check Lane]],5,FALSE),"n/a")</f>
        <v>n/a</v>
      </c>
      <c r="P833" s="17" t="str">
        <f>IFERROR(VLOOKUP($K833,wiz[[Lanes]:[Min FRQT Load Check Lane]],6,FALSE),"n/a")</f>
        <v>n/a</v>
      </c>
      <c r="Q833" s="17" t="str">
        <f>IFERROR(VLOOKUP($K833,wiz[[Lanes]:[Min FRQT Load Check Lane]],7,FALSE),"n/a")</f>
        <v>n/a</v>
      </c>
      <c r="R833" s="17" t="str">
        <f>IFERROR(VLOOKUP($K833,wiz[[Lanes]:[Min FRQT Load Check Lane]],8,FALSE),"n/a")</f>
        <v>n/a</v>
      </c>
      <c r="S833" s="17" t="str">
        <f>IFERROR(VLOOKUP($K833,wiz[[Lanes]:[Min FRQT Load Check Lane]],9,FALSE),"n/a")</f>
        <v>n/a</v>
      </c>
      <c r="T833" s="17" t="str">
        <f>IFERROR(VLOOKUP($K833,wiz[[Lanes]:[Min FRQT Load Check Lane]],10,FALSE),"n/a")</f>
        <v>n/a</v>
      </c>
      <c r="U833" s="17" t="str">
        <f>IFERROR(VLOOKUP($K833,wiz[[Lanes]:[Min FRQT Load Check Lane]],11,FALSE),"n/a")</f>
        <v>n/a</v>
      </c>
      <c r="V833" s="17" t="str">
        <f>IFERROR(VLOOKUP($K833,wiz[[Lanes]:[Min FRQT Load Check Lane]],12,FALSE),"n/a")</f>
        <v>n/a</v>
      </c>
      <c r="W833" s="17" t="str">
        <f>IFERROR(VLOOKUP($K833,wiz[[Lanes]:[Min FRQT Load Check Lane]],13,FALSE),"n/a")</f>
        <v>n/a</v>
      </c>
    </row>
    <row r="834" spans="2:23" x14ac:dyDescent="0.3">
      <c r="B834" s="13" t="s">
        <v>3957</v>
      </c>
      <c r="C834" s="13" t="s">
        <v>3923</v>
      </c>
      <c r="D834" s="13" t="s">
        <v>2551</v>
      </c>
      <c r="E834" s="13" t="s">
        <v>2808</v>
      </c>
      <c r="F834" s="13">
        <v>43224</v>
      </c>
      <c r="G834" s="13" t="s">
        <v>3906</v>
      </c>
      <c r="H834" s="13">
        <v>42134</v>
      </c>
      <c r="I834" s="13">
        <v>2178.44</v>
      </c>
      <c r="J834" s="13" t="str">
        <f>VLOOKUP(D834,'Matched Names'!$A$1:$C$52,3,FALSE)</f>
        <v xml:space="preserve">TRACTOR SUPPLY MANHAT|   </v>
      </c>
      <c r="K834" t="str">
        <f t="shared" si="12"/>
        <v>TRACTOR SUPPLY MANHAT| 4322442134</v>
      </c>
      <c r="L834" s="17" t="str">
        <f>IFERROR(VLOOKUP($K834,wiz[[Lanes]:[Min FRQT Load Check Lane]],2,FALSE),"n/a")</f>
        <v>n/a</v>
      </c>
      <c r="M834" s="17" t="str">
        <f>IFERROR(VLOOKUP($K834,wiz[[Lanes]:[Min FRQT Load Check Lane]],3,FALSE),"n/a")</f>
        <v>n/a</v>
      </c>
      <c r="N834" s="17" t="str">
        <f>IFERROR(VLOOKUP($K834,wiz[[Lanes]:[Min FRQT Load Check Lane]],4,FALSE),"n/a")</f>
        <v>n/a</v>
      </c>
      <c r="O834" s="17" t="str">
        <f>IFERROR(VLOOKUP($K834,wiz[[Lanes]:[Min FRQT Load Check Lane]],5,FALSE),"n/a")</f>
        <v>n/a</v>
      </c>
      <c r="P834" s="17" t="str">
        <f>IFERROR(VLOOKUP($K834,wiz[[Lanes]:[Min FRQT Load Check Lane]],6,FALSE),"n/a")</f>
        <v>n/a</v>
      </c>
      <c r="Q834" s="17" t="str">
        <f>IFERROR(VLOOKUP($K834,wiz[[Lanes]:[Min FRQT Load Check Lane]],7,FALSE),"n/a")</f>
        <v>n/a</v>
      </c>
      <c r="R834" s="17" t="str">
        <f>IFERROR(VLOOKUP($K834,wiz[[Lanes]:[Min FRQT Load Check Lane]],8,FALSE),"n/a")</f>
        <v>n/a</v>
      </c>
      <c r="S834" s="17" t="str">
        <f>IFERROR(VLOOKUP($K834,wiz[[Lanes]:[Min FRQT Load Check Lane]],9,FALSE),"n/a")</f>
        <v>n/a</v>
      </c>
      <c r="T834" s="17" t="str">
        <f>IFERROR(VLOOKUP($K834,wiz[[Lanes]:[Min FRQT Load Check Lane]],10,FALSE),"n/a")</f>
        <v>n/a</v>
      </c>
      <c r="U834" s="17" t="str">
        <f>IFERROR(VLOOKUP($K834,wiz[[Lanes]:[Min FRQT Load Check Lane]],11,FALSE),"n/a")</f>
        <v>n/a</v>
      </c>
      <c r="V834" s="17" t="str">
        <f>IFERROR(VLOOKUP($K834,wiz[[Lanes]:[Min FRQT Load Check Lane]],12,FALSE),"n/a")</f>
        <v>n/a</v>
      </c>
      <c r="W834" s="17" t="str">
        <f>IFERROR(VLOOKUP($K834,wiz[[Lanes]:[Min FRQT Load Check Lane]],13,FALSE),"n/a")</f>
        <v>n/a</v>
      </c>
    </row>
    <row r="835" spans="2:23" x14ac:dyDescent="0.3">
      <c r="B835" s="13" t="s">
        <v>3957</v>
      </c>
      <c r="C835" s="13" t="s">
        <v>3923</v>
      </c>
      <c r="D835" s="13" t="s">
        <v>2551</v>
      </c>
      <c r="E835" s="13" t="s">
        <v>2808</v>
      </c>
      <c r="F835" s="13">
        <v>43228</v>
      </c>
      <c r="G835" s="13" t="s">
        <v>3906</v>
      </c>
      <c r="H835" s="13">
        <v>42134</v>
      </c>
      <c r="I835" s="13">
        <v>2835.17</v>
      </c>
      <c r="J835" s="13" t="str">
        <f>VLOOKUP(D835,'Matched Names'!$A$1:$C$52,3,FALSE)</f>
        <v xml:space="preserve">TRACTOR SUPPLY MANHAT|   </v>
      </c>
      <c r="K835" t="str">
        <f t="shared" ref="K835:K898" si="13">TRIM(CONCATENATE(J835,F835,H835))</f>
        <v>TRACTOR SUPPLY MANHAT| 4322842134</v>
      </c>
      <c r="L835" s="17" t="str">
        <f>IFERROR(VLOOKUP($K835,wiz[[Lanes]:[Min FRQT Load Check Lane]],2,FALSE),"n/a")</f>
        <v>n/a</v>
      </c>
      <c r="M835" s="17" t="str">
        <f>IFERROR(VLOOKUP($K835,wiz[[Lanes]:[Min FRQT Load Check Lane]],3,FALSE),"n/a")</f>
        <v>n/a</v>
      </c>
      <c r="N835" s="17" t="str">
        <f>IFERROR(VLOOKUP($K835,wiz[[Lanes]:[Min FRQT Load Check Lane]],4,FALSE),"n/a")</f>
        <v>n/a</v>
      </c>
      <c r="O835" s="17" t="str">
        <f>IFERROR(VLOOKUP($K835,wiz[[Lanes]:[Min FRQT Load Check Lane]],5,FALSE),"n/a")</f>
        <v>n/a</v>
      </c>
      <c r="P835" s="17" t="str">
        <f>IFERROR(VLOOKUP($K835,wiz[[Lanes]:[Min FRQT Load Check Lane]],6,FALSE),"n/a")</f>
        <v>n/a</v>
      </c>
      <c r="Q835" s="17" t="str">
        <f>IFERROR(VLOOKUP($K835,wiz[[Lanes]:[Min FRQT Load Check Lane]],7,FALSE),"n/a")</f>
        <v>n/a</v>
      </c>
      <c r="R835" s="17" t="str">
        <f>IFERROR(VLOOKUP($K835,wiz[[Lanes]:[Min FRQT Load Check Lane]],8,FALSE),"n/a")</f>
        <v>n/a</v>
      </c>
      <c r="S835" s="17" t="str">
        <f>IFERROR(VLOOKUP($K835,wiz[[Lanes]:[Min FRQT Load Check Lane]],9,FALSE),"n/a")</f>
        <v>n/a</v>
      </c>
      <c r="T835" s="17" t="str">
        <f>IFERROR(VLOOKUP($K835,wiz[[Lanes]:[Min FRQT Load Check Lane]],10,FALSE),"n/a")</f>
        <v>n/a</v>
      </c>
      <c r="U835" s="17" t="str">
        <f>IFERROR(VLOOKUP($K835,wiz[[Lanes]:[Min FRQT Load Check Lane]],11,FALSE),"n/a")</f>
        <v>n/a</v>
      </c>
      <c r="V835" s="17" t="str">
        <f>IFERROR(VLOOKUP($K835,wiz[[Lanes]:[Min FRQT Load Check Lane]],12,FALSE),"n/a")</f>
        <v>n/a</v>
      </c>
      <c r="W835" s="17" t="str">
        <f>IFERROR(VLOOKUP($K835,wiz[[Lanes]:[Min FRQT Load Check Lane]],13,FALSE),"n/a")</f>
        <v>n/a</v>
      </c>
    </row>
    <row r="836" spans="2:23" x14ac:dyDescent="0.3">
      <c r="B836" s="13" t="s">
        <v>3958</v>
      </c>
      <c r="C836" s="13" t="s">
        <v>3923</v>
      </c>
      <c r="D836" s="13" t="s">
        <v>2551</v>
      </c>
      <c r="E836" s="13" t="s">
        <v>2808</v>
      </c>
      <c r="F836" s="13">
        <v>43228</v>
      </c>
      <c r="G836" s="13" t="s">
        <v>2723</v>
      </c>
      <c r="H836" s="13">
        <v>31216</v>
      </c>
      <c r="I836" s="13">
        <v>1256.28</v>
      </c>
      <c r="J836" s="13" t="str">
        <f>VLOOKUP(D836,'Matched Names'!$A$1:$C$52,3,FALSE)</f>
        <v xml:space="preserve">TRACTOR SUPPLY MANHAT|   </v>
      </c>
      <c r="K836" t="str">
        <f t="shared" si="13"/>
        <v>TRACTOR SUPPLY MANHAT| 4322831216</v>
      </c>
      <c r="L836" s="17" t="str">
        <f>IFERROR(VLOOKUP($K836,wiz[[Lanes]:[Min FRQT Load Check Lane]],2,FALSE),"n/a")</f>
        <v>n/a</v>
      </c>
      <c r="M836" s="17" t="str">
        <f>IFERROR(VLOOKUP($K836,wiz[[Lanes]:[Min FRQT Load Check Lane]],3,FALSE),"n/a")</f>
        <v>n/a</v>
      </c>
      <c r="N836" s="17" t="str">
        <f>IFERROR(VLOOKUP($K836,wiz[[Lanes]:[Min FRQT Load Check Lane]],4,FALSE),"n/a")</f>
        <v>n/a</v>
      </c>
      <c r="O836" s="17" t="str">
        <f>IFERROR(VLOOKUP($K836,wiz[[Lanes]:[Min FRQT Load Check Lane]],5,FALSE),"n/a")</f>
        <v>n/a</v>
      </c>
      <c r="P836" s="17" t="str">
        <f>IFERROR(VLOOKUP($K836,wiz[[Lanes]:[Min FRQT Load Check Lane]],6,FALSE),"n/a")</f>
        <v>n/a</v>
      </c>
      <c r="Q836" s="17" t="str">
        <f>IFERROR(VLOOKUP($K836,wiz[[Lanes]:[Min FRQT Load Check Lane]],7,FALSE),"n/a")</f>
        <v>n/a</v>
      </c>
      <c r="R836" s="17" t="str">
        <f>IFERROR(VLOOKUP($K836,wiz[[Lanes]:[Min FRQT Load Check Lane]],8,FALSE),"n/a")</f>
        <v>n/a</v>
      </c>
      <c r="S836" s="17" t="str">
        <f>IFERROR(VLOOKUP($K836,wiz[[Lanes]:[Min FRQT Load Check Lane]],9,FALSE),"n/a")</f>
        <v>n/a</v>
      </c>
      <c r="T836" s="17" t="str">
        <f>IFERROR(VLOOKUP($K836,wiz[[Lanes]:[Min FRQT Load Check Lane]],10,FALSE),"n/a")</f>
        <v>n/a</v>
      </c>
      <c r="U836" s="17" t="str">
        <f>IFERROR(VLOOKUP($K836,wiz[[Lanes]:[Min FRQT Load Check Lane]],11,FALSE),"n/a")</f>
        <v>n/a</v>
      </c>
      <c r="V836" s="17" t="str">
        <f>IFERROR(VLOOKUP($K836,wiz[[Lanes]:[Min FRQT Load Check Lane]],12,FALSE),"n/a")</f>
        <v>n/a</v>
      </c>
      <c r="W836" s="17" t="str">
        <f>IFERROR(VLOOKUP($K836,wiz[[Lanes]:[Min FRQT Load Check Lane]],13,FALSE),"n/a")</f>
        <v>n/a</v>
      </c>
    </row>
    <row r="837" spans="2:23" x14ac:dyDescent="0.3">
      <c r="B837" s="13" t="s">
        <v>3959</v>
      </c>
      <c r="C837" s="13" t="s">
        <v>3923</v>
      </c>
      <c r="D837" s="13" t="s">
        <v>2551</v>
      </c>
      <c r="E837" s="13" t="s">
        <v>3014</v>
      </c>
      <c r="F837" s="13">
        <v>30014</v>
      </c>
      <c r="G837" s="13" t="s">
        <v>3906</v>
      </c>
      <c r="H837" s="13">
        <v>42134</v>
      </c>
      <c r="I837" s="13">
        <v>1300</v>
      </c>
      <c r="J837" s="13" t="str">
        <f>VLOOKUP(D837,'Matched Names'!$A$1:$C$52,3,FALSE)</f>
        <v xml:space="preserve">TRACTOR SUPPLY MANHAT|   </v>
      </c>
      <c r="K837" t="str">
        <f t="shared" si="13"/>
        <v>TRACTOR SUPPLY MANHAT| 3001442134</v>
      </c>
      <c r="L837" s="17" t="str">
        <f>IFERROR(VLOOKUP($K837,wiz[[Lanes]:[Min FRQT Load Check Lane]],2,FALSE),"n/a")</f>
        <v>n/a</v>
      </c>
      <c r="M837" s="17" t="str">
        <f>IFERROR(VLOOKUP($K837,wiz[[Lanes]:[Min FRQT Load Check Lane]],3,FALSE),"n/a")</f>
        <v>n/a</v>
      </c>
      <c r="N837" s="17" t="str">
        <f>IFERROR(VLOOKUP($K837,wiz[[Lanes]:[Min FRQT Load Check Lane]],4,FALSE),"n/a")</f>
        <v>n/a</v>
      </c>
      <c r="O837" s="17" t="str">
        <f>IFERROR(VLOOKUP($K837,wiz[[Lanes]:[Min FRQT Load Check Lane]],5,FALSE),"n/a")</f>
        <v>n/a</v>
      </c>
      <c r="P837" s="17" t="str">
        <f>IFERROR(VLOOKUP($K837,wiz[[Lanes]:[Min FRQT Load Check Lane]],6,FALSE),"n/a")</f>
        <v>n/a</v>
      </c>
      <c r="Q837" s="17" t="str">
        <f>IFERROR(VLOOKUP($K837,wiz[[Lanes]:[Min FRQT Load Check Lane]],7,FALSE),"n/a")</f>
        <v>n/a</v>
      </c>
      <c r="R837" s="17" t="str">
        <f>IFERROR(VLOOKUP($K837,wiz[[Lanes]:[Min FRQT Load Check Lane]],8,FALSE),"n/a")</f>
        <v>n/a</v>
      </c>
      <c r="S837" s="17" t="str">
        <f>IFERROR(VLOOKUP($K837,wiz[[Lanes]:[Min FRQT Load Check Lane]],9,FALSE),"n/a")</f>
        <v>n/a</v>
      </c>
      <c r="T837" s="17" t="str">
        <f>IFERROR(VLOOKUP($K837,wiz[[Lanes]:[Min FRQT Load Check Lane]],10,FALSE),"n/a")</f>
        <v>n/a</v>
      </c>
      <c r="U837" s="17" t="str">
        <f>IFERROR(VLOOKUP($K837,wiz[[Lanes]:[Min FRQT Load Check Lane]],11,FALSE),"n/a")</f>
        <v>n/a</v>
      </c>
      <c r="V837" s="17" t="str">
        <f>IFERROR(VLOOKUP($K837,wiz[[Lanes]:[Min FRQT Load Check Lane]],12,FALSE),"n/a")</f>
        <v>n/a</v>
      </c>
      <c r="W837" s="17" t="str">
        <f>IFERROR(VLOOKUP($K837,wiz[[Lanes]:[Min FRQT Load Check Lane]],13,FALSE),"n/a")</f>
        <v>n/a</v>
      </c>
    </row>
    <row r="838" spans="2:23" x14ac:dyDescent="0.3">
      <c r="B838" s="13" t="s">
        <v>3960</v>
      </c>
      <c r="C838" s="13" t="s">
        <v>3923</v>
      </c>
      <c r="D838" s="13" t="s">
        <v>2551</v>
      </c>
      <c r="E838" s="13" t="s">
        <v>3014</v>
      </c>
      <c r="F838" s="13">
        <v>30014</v>
      </c>
      <c r="G838" s="13" t="s">
        <v>3908</v>
      </c>
      <c r="H838" s="13">
        <v>46064</v>
      </c>
      <c r="I838" s="13">
        <v>847.46</v>
      </c>
      <c r="J838" s="13" t="str">
        <f>VLOOKUP(D838,'Matched Names'!$A$1:$C$52,3,FALSE)</f>
        <v xml:space="preserve">TRACTOR SUPPLY MANHAT|   </v>
      </c>
      <c r="K838" t="str">
        <f t="shared" si="13"/>
        <v>TRACTOR SUPPLY MANHAT| 3001446064</v>
      </c>
      <c r="L838" s="17" t="str">
        <f>IFERROR(VLOOKUP($K838,wiz[[Lanes]:[Min FRQT Load Check Lane]],2,FALSE),"n/a")</f>
        <v>n/a</v>
      </c>
      <c r="M838" s="17" t="str">
        <f>IFERROR(VLOOKUP($K838,wiz[[Lanes]:[Min FRQT Load Check Lane]],3,FALSE),"n/a")</f>
        <v>n/a</v>
      </c>
      <c r="N838" s="17" t="str">
        <f>IFERROR(VLOOKUP($K838,wiz[[Lanes]:[Min FRQT Load Check Lane]],4,FALSE),"n/a")</f>
        <v>n/a</v>
      </c>
      <c r="O838" s="17" t="str">
        <f>IFERROR(VLOOKUP($K838,wiz[[Lanes]:[Min FRQT Load Check Lane]],5,FALSE),"n/a")</f>
        <v>n/a</v>
      </c>
      <c r="P838" s="17" t="str">
        <f>IFERROR(VLOOKUP($K838,wiz[[Lanes]:[Min FRQT Load Check Lane]],6,FALSE),"n/a")</f>
        <v>n/a</v>
      </c>
      <c r="Q838" s="17" t="str">
        <f>IFERROR(VLOOKUP($K838,wiz[[Lanes]:[Min FRQT Load Check Lane]],7,FALSE),"n/a")</f>
        <v>n/a</v>
      </c>
      <c r="R838" s="17" t="str">
        <f>IFERROR(VLOOKUP($K838,wiz[[Lanes]:[Min FRQT Load Check Lane]],8,FALSE),"n/a")</f>
        <v>n/a</v>
      </c>
      <c r="S838" s="17" t="str">
        <f>IFERROR(VLOOKUP($K838,wiz[[Lanes]:[Min FRQT Load Check Lane]],9,FALSE),"n/a")</f>
        <v>n/a</v>
      </c>
      <c r="T838" s="17" t="str">
        <f>IFERROR(VLOOKUP($K838,wiz[[Lanes]:[Min FRQT Load Check Lane]],10,FALSE),"n/a")</f>
        <v>n/a</v>
      </c>
      <c r="U838" s="17" t="str">
        <f>IFERROR(VLOOKUP($K838,wiz[[Lanes]:[Min FRQT Load Check Lane]],11,FALSE),"n/a")</f>
        <v>n/a</v>
      </c>
      <c r="V838" s="17" t="str">
        <f>IFERROR(VLOOKUP($K838,wiz[[Lanes]:[Min FRQT Load Check Lane]],12,FALSE),"n/a")</f>
        <v>n/a</v>
      </c>
      <c r="W838" s="17" t="str">
        <f>IFERROR(VLOOKUP($K838,wiz[[Lanes]:[Min FRQT Load Check Lane]],13,FALSE),"n/a")</f>
        <v>n/a</v>
      </c>
    </row>
    <row r="839" spans="2:23" x14ac:dyDescent="0.3">
      <c r="B839" s="13" t="s">
        <v>3961</v>
      </c>
      <c r="C839" s="13" t="s">
        <v>3923</v>
      </c>
      <c r="D839" s="13" t="s">
        <v>2551</v>
      </c>
      <c r="E839" s="13" t="s">
        <v>3067</v>
      </c>
      <c r="F839" s="13">
        <v>75241</v>
      </c>
      <c r="G839" s="13" t="s">
        <v>3906</v>
      </c>
      <c r="H839" s="13">
        <v>42134</v>
      </c>
      <c r="I839" s="13">
        <v>4118.1499999999996</v>
      </c>
      <c r="J839" s="13" t="str">
        <f>VLOOKUP(D839,'Matched Names'!$A$1:$C$52,3,FALSE)</f>
        <v xml:space="preserve">TRACTOR SUPPLY MANHAT|   </v>
      </c>
      <c r="K839" t="str">
        <f t="shared" si="13"/>
        <v>TRACTOR SUPPLY MANHAT| 7524142134</v>
      </c>
      <c r="L839" s="17" t="str">
        <f>IFERROR(VLOOKUP($K839,wiz[[Lanes]:[Min FRQT Load Check Lane]],2,FALSE),"n/a")</f>
        <v>n/a</v>
      </c>
      <c r="M839" s="17" t="str">
        <f>IFERROR(VLOOKUP($K839,wiz[[Lanes]:[Min FRQT Load Check Lane]],3,FALSE),"n/a")</f>
        <v>n/a</v>
      </c>
      <c r="N839" s="17" t="str">
        <f>IFERROR(VLOOKUP($K839,wiz[[Lanes]:[Min FRQT Load Check Lane]],4,FALSE),"n/a")</f>
        <v>n/a</v>
      </c>
      <c r="O839" s="17" t="str">
        <f>IFERROR(VLOOKUP($K839,wiz[[Lanes]:[Min FRQT Load Check Lane]],5,FALSE),"n/a")</f>
        <v>n/a</v>
      </c>
      <c r="P839" s="17" t="str">
        <f>IFERROR(VLOOKUP($K839,wiz[[Lanes]:[Min FRQT Load Check Lane]],6,FALSE),"n/a")</f>
        <v>n/a</v>
      </c>
      <c r="Q839" s="17" t="str">
        <f>IFERROR(VLOOKUP($K839,wiz[[Lanes]:[Min FRQT Load Check Lane]],7,FALSE),"n/a")</f>
        <v>n/a</v>
      </c>
      <c r="R839" s="17" t="str">
        <f>IFERROR(VLOOKUP($K839,wiz[[Lanes]:[Min FRQT Load Check Lane]],8,FALSE),"n/a")</f>
        <v>n/a</v>
      </c>
      <c r="S839" s="17" t="str">
        <f>IFERROR(VLOOKUP($K839,wiz[[Lanes]:[Min FRQT Load Check Lane]],9,FALSE),"n/a")</f>
        <v>n/a</v>
      </c>
      <c r="T839" s="17" t="str">
        <f>IFERROR(VLOOKUP($K839,wiz[[Lanes]:[Min FRQT Load Check Lane]],10,FALSE),"n/a")</f>
        <v>n/a</v>
      </c>
      <c r="U839" s="17" t="str">
        <f>IFERROR(VLOOKUP($K839,wiz[[Lanes]:[Min FRQT Load Check Lane]],11,FALSE),"n/a")</f>
        <v>n/a</v>
      </c>
      <c r="V839" s="17" t="str">
        <f>IFERROR(VLOOKUP($K839,wiz[[Lanes]:[Min FRQT Load Check Lane]],12,FALSE),"n/a")</f>
        <v>n/a</v>
      </c>
      <c r="W839" s="17" t="str">
        <f>IFERROR(VLOOKUP($K839,wiz[[Lanes]:[Min FRQT Load Check Lane]],13,FALSE),"n/a")</f>
        <v>n/a</v>
      </c>
    </row>
    <row r="840" spans="2:23" x14ac:dyDescent="0.3">
      <c r="B840" s="13" t="s">
        <v>3962</v>
      </c>
      <c r="C840" s="13" t="s">
        <v>3923</v>
      </c>
      <c r="D840" s="13" t="s">
        <v>2551</v>
      </c>
      <c r="E840" s="13" t="s">
        <v>2957</v>
      </c>
      <c r="F840" s="13">
        <v>45439</v>
      </c>
      <c r="G840" s="13" t="s">
        <v>3906</v>
      </c>
      <c r="H840" s="13">
        <v>42134</v>
      </c>
      <c r="I840" s="13">
        <v>655</v>
      </c>
      <c r="J840" s="13" t="str">
        <f>VLOOKUP(D840,'Matched Names'!$A$1:$C$52,3,FALSE)</f>
        <v xml:space="preserve">TRACTOR SUPPLY MANHAT|   </v>
      </c>
      <c r="K840" t="str">
        <f t="shared" si="13"/>
        <v>TRACTOR SUPPLY MANHAT| 4543942134</v>
      </c>
      <c r="L840" s="17">
        <f>IFERROR(VLOOKUP($K840,wiz[[Lanes]:[Min FRQT Load Check Lane]],2,FALSE),"n/a")</f>
        <v>2</v>
      </c>
      <c r="M840" s="17">
        <f>IFERROR(VLOOKUP($K840,wiz[[Lanes]:[Min FRQT Load Check Lane]],3,FALSE),"n/a")</f>
        <v>2.2999999999999998</v>
      </c>
      <c r="N840" s="17">
        <f>IFERROR(VLOOKUP($K840,wiz[[Lanes]:[Min FRQT Load Check Lane]],4,FALSE),"n/a")</f>
        <v>0.22</v>
      </c>
      <c r="O840" s="17">
        <f>IFERROR(VLOOKUP($K840,wiz[[Lanes]:[Min FRQT Load Check Lane]],5,FALSE),"n/a")</f>
        <v>284</v>
      </c>
      <c r="P840" s="17">
        <f>IFERROR(VLOOKUP($K840,wiz[[Lanes]:[Min FRQT Load Check Lane]],6,FALSE),"n/a")</f>
        <v>0.38</v>
      </c>
      <c r="Q840" s="17">
        <f>IFERROR(VLOOKUP($K840,wiz[[Lanes]:[Min FRQT Load Check Lane]],7,FALSE),"n/a")</f>
        <v>92</v>
      </c>
      <c r="R840" s="17">
        <f>IFERROR(VLOOKUP($K840,wiz[[Lanes]:[Min FRQT Load Check Lane]],8,FALSE),"n/a")</f>
        <v>0.33</v>
      </c>
      <c r="S840" s="17">
        <f>IFERROR(VLOOKUP($K840,wiz[[Lanes]:[Min FRQT Load Check Lane]],9,FALSE),"n/a")</f>
        <v>-19</v>
      </c>
      <c r="T840" s="17">
        <f>IFERROR(VLOOKUP($K840,wiz[[Lanes]:[Min FRQT Load Check Lane]],10,FALSE),"n/a")</f>
        <v>6</v>
      </c>
      <c r="U840" s="17">
        <f>IFERROR(VLOOKUP($K840,wiz[[Lanes]:[Min FRQT Load Check Lane]],11,FALSE),"n/a")</f>
        <v>38</v>
      </c>
      <c r="V840" s="17">
        <f>IFERROR(VLOOKUP($K840,wiz[[Lanes]:[Min FRQT Load Check Lane]],12,FALSE),"n/a")</f>
        <v>84</v>
      </c>
      <c r="W840" s="17">
        <f>IFERROR(VLOOKUP($K840,wiz[[Lanes]:[Min FRQT Load Check Lane]],13,FALSE),"n/a")</f>
        <v>128</v>
      </c>
    </row>
    <row r="841" spans="2:23" x14ac:dyDescent="0.3">
      <c r="B841" s="13" t="s">
        <v>3963</v>
      </c>
      <c r="C841" s="13" t="s">
        <v>3923</v>
      </c>
      <c r="D841" s="13" t="s">
        <v>2551</v>
      </c>
      <c r="E841" s="13" t="s">
        <v>3964</v>
      </c>
      <c r="F841" s="13">
        <v>53115</v>
      </c>
      <c r="G841" s="13" t="s">
        <v>3906</v>
      </c>
      <c r="H841" s="13">
        <v>42134</v>
      </c>
      <c r="I841" s="13">
        <v>1004.91</v>
      </c>
      <c r="J841" s="13" t="str">
        <f>VLOOKUP(D841,'Matched Names'!$A$1:$C$52,3,FALSE)</f>
        <v xml:space="preserve">TRACTOR SUPPLY MANHAT|   </v>
      </c>
      <c r="K841" t="str">
        <f t="shared" si="13"/>
        <v>TRACTOR SUPPLY MANHAT| 5311542134</v>
      </c>
      <c r="L841" s="17">
        <f>IFERROR(VLOOKUP($K841,wiz[[Lanes]:[Min FRQT Load Check Lane]],2,FALSE),"n/a")</f>
        <v>4</v>
      </c>
      <c r="M841" s="17">
        <f>IFERROR(VLOOKUP($K841,wiz[[Lanes]:[Min FRQT Load Check Lane]],3,FALSE),"n/a")</f>
        <v>1.9</v>
      </c>
      <c r="N841" s="17">
        <f>IFERROR(VLOOKUP($K841,wiz[[Lanes]:[Min FRQT Load Check Lane]],4,FALSE),"n/a")</f>
        <v>0.21</v>
      </c>
      <c r="O841" s="17">
        <f>IFERROR(VLOOKUP($K841,wiz[[Lanes]:[Min FRQT Load Check Lane]],5,FALSE),"n/a")</f>
        <v>537</v>
      </c>
      <c r="P841" s="17">
        <f>IFERROR(VLOOKUP($K841,wiz[[Lanes]:[Min FRQT Load Check Lane]],6,FALSE),"n/a")</f>
        <v>1.08</v>
      </c>
      <c r="Q841" s="17">
        <f>IFERROR(VLOOKUP($K841,wiz[[Lanes]:[Min FRQT Load Check Lane]],7,FALSE),"n/a")</f>
        <v>26</v>
      </c>
      <c r="R841" s="17">
        <f>IFERROR(VLOOKUP($K841,wiz[[Lanes]:[Min FRQT Load Check Lane]],8,FALSE),"n/a")</f>
        <v>0.25</v>
      </c>
      <c r="S841" s="17">
        <f>IFERROR(VLOOKUP($K841,wiz[[Lanes]:[Min FRQT Load Check Lane]],9,FALSE),"n/a")</f>
        <v>15</v>
      </c>
      <c r="T841" s="17">
        <f>IFERROR(VLOOKUP($K841,wiz[[Lanes]:[Min FRQT Load Check Lane]],10,FALSE),"n/a")</f>
        <v>-14</v>
      </c>
      <c r="U841" s="17">
        <f>IFERROR(VLOOKUP($K841,wiz[[Lanes]:[Min FRQT Load Check Lane]],11,FALSE),"n/a")</f>
        <v>-9</v>
      </c>
      <c r="V841" s="17">
        <f>IFERROR(VLOOKUP($K841,wiz[[Lanes]:[Min FRQT Load Check Lane]],12,FALSE),"n/a")</f>
        <v>114</v>
      </c>
      <c r="W841" s="17">
        <f>IFERROR(VLOOKUP($K841,wiz[[Lanes]:[Min FRQT Load Check Lane]],13,FALSE),"n/a")</f>
        <v>91</v>
      </c>
    </row>
    <row r="842" spans="2:23" x14ac:dyDescent="0.3">
      <c r="B842" s="13" t="s">
        <v>3965</v>
      </c>
      <c r="C842" s="13" t="s">
        <v>3923</v>
      </c>
      <c r="D842" s="13" t="s">
        <v>2551</v>
      </c>
      <c r="E842" s="13" t="s">
        <v>3966</v>
      </c>
      <c r="F842" s="13">
        <v>29334</v>
      </c>
      <c r="G842" s="13" t="s">
        <v>3906</v>
      </c>
      <c r="H842" s="13">
        <v>42134</v>
      </c>
      <c r="I842" s="13">
        <v>5548.56</v>
      </c>
      <c r="J842" s="13" t="str">
        <f>VLOOKUP(D842,'Matched Names'!$A$1:$C$52,3,FALSE)</f>
        <v xml:space="preserve">TRACTOR SUPPLY MANHAT|   </v>
      </c>
      <c r="K842" t="str">
        <f t="shared" si="13"/>
        <v>TRACTOR SUPPLY MANHAT| 2933442134</v>
      </c>
      <c r="L842" s="17">
        <f>IFERROR(VLOOKUP($K842,wiz[[Lanes]:[Min FRQT Load Check Lane]],2,FALSE),"n/a")</f>
        <v>10</v>
      </c>
      <c r="M842" s="17">
        <f>IFERROR(VLOOKUP($K842,wiz[[Lanes]:[Min FRQT Load Check Lane]],3,FALSE),"n/a")</f>
        <v>1.85</v>
      </c>
      <c r="N842" s="17">
        <f>IFERROR(VLOOKUP($K842,wiz[[Lanes]:[Min FRQT Load Check Lane]],4,FALSE),"n/a")</f>
        <v>0.21</v>
      </c>
      <c r="O842" s="17">
        <f>IFERROR(VLOOKUP($K842,wiz[[Lanes]:[Min FRQT Load Check Lane]],5,FALSE),"n/a")</f>
        <v>374</v>
      </c>
      <c r="P842" s="17">
        <f>IFERROR(VLOOKUP($K842,wiz[[Lanes]:[Min FRQT Load Check Lane]],6,FALSE),"n/a")</f>
        <v>0.77</v>
      </c>
      <c r="Q842" s="17">
        <f>IFERROR(VLOOKUP($K842,wiz[[Lanes]:[Min FRQT Load Check Lane]],7,FALSE),"n/a")</f>
        <v>58</v>
      </c>
      <c r="R842" s="17">
        <f>IFERROR(VLOOKUP($K842,wiz[[Lanes]:[Min FRQT Load Check Lane]],8,FALSE),"n/a")</f>
        <v>0.28999999999999998</v>
      </c>
      <c r="S842" s="17">
        <f>IFERROR(VLOOKUP($K842,wiz[[Lanes]:[Min FRQT Load Check Lane]],9,FALSE),"n/a")</f>
        <v>-2</v>
      </c>
      <c r="T842" s="17">
        <f>IFERROR(VLOOKUP($K842,wiz[[Lanes]:[Min FRQT Load Check Lane]],10,FALSE),"n/a")</f>
        <v>-34</v>
      </c>
      <c r="U842" s="17">
        <f>IFERROR(VLOOKUP($K842,wiz[[Lanes]:[Min FRQT Load Check Lane]],11,FALSE),"n/a")</f>
        <v>0</v>
      </c>
      <c r="V842" s="17">
        <f>IFERROR(VLOOKUP($K842,wiz[[Lanes]:[Min FRQT Load Check Lane]],12,FALSE),"n/a")</f>
        <v>72</v>
      </c>
      <c r="W842" s="17">
        <f>IFERROR(VLOOKUP($K842,wiz[[Lanes]:[Min FRQT Load Check Lane]],13,FALSE),"n/a")</f>
        <v>38</v>
      </c>
    </row>
    <row r="843" spans="2:23" x14ac:dyDescent="0.3">
      <c r="B843" s="13" t="s">
        <v>3967</v>
      </c>
      <c r="C843" s="13" t="s">
        <v>3923</v>
      </c>
      <c r="D843" s="13" t="s">
        <v>2551</v>
      </c>
      <c r="E843" s="13" t="s">
        <v>2843</v>
      </c>
      <c r="F843" s="13">
        <v>38024</v>
      </c>
      <c r="G843" s="13" t="s">
        <v>2723</v>
      </c>
      <c r="H843" s="13">
        <v>31216</v>
      </c>
      <c r="I843" s="13">
        <v>6320.3</v>
      </c>
      <c r="J843" s="13" t="str">
        <f>VLOOKUP(D843,'Matched Names'!$A$1:$C$52,3,FALSE)</f>
        <v xml:space="preserve">TRACTOR SUPPLY MANHAT|   </v>
      </c>
      <c r="K843" t="str">
        <f t="shared" si="13"/>
        <v>TRACTOR SUPPLY MANHAT| 3802431216</v>
      </c>
      <c r="L843" s="17" t="str">
        <f>IFERROR(VLOOKUP($K843,wiz[[Lanes]:[Min FRQT Load Check Lane]],2,FALSE),"n/a")</f>
        <v>n/a</v>
      </c>
      <c r="M843" s="17" t="str">
        <f>IFERROR(VLOOKUP($K843,wiz[[Lanes]:[Min FRQT Load Check Lane]],3,FALSE),"n/a")</f>
        <v>n/a</v>
      </c>
      <c r="N843" s="17" t="str">
        <f>IFERROR(VLOOKUP($K843,wiz[[Lanes]:[Min FRQT Load Check Lane]],4,FALSE),"n/a")</f>
        <v>n/a</v>
      </c>
      <c r="O843" s="17" t="str">
        <f>IFERROR(VLOOKUP($K843,wiz[[Lanes]:[Min FRQT Load Check Lane]],5,FALSE),"n/a")</f>
        <v>n/a</v>
      </c>
      <c r="P843" s="17" t="str">
        <f>IFERROR(VLOOKUP($K843,wiz[[Lanes]:[Min FRQT Load Check Lane]],6,FALSE),"n/a")</f>
        <v>n/a</v>
      </c>
      <c r="Q843" s="17" t="str">
        <f>IFERROR(VLOOKUP($K843,wiz[[Lanes]:[Min FRQT Load Check Lane]],7,FALSE),"n/a")</f>
        <v>n/a</v>
      </c>
      <c r="R843" s="17" t="str">
        <f>IFERROR(VLOOKUP($K843,wiz[[Lanes]:[Min FRQT Load Check Lane]],8,FALSE),"n/a")</f>
        <v>n/a</v>
      </c>
      <c r="S843" s="17" t="str">
        <f>IFERROR(VLOOKUP($K843,wiz[[Lanes]:[Min FRQT Load Check Lane]],9,FALSE),"n/a")</f>
        <v>n/a</v>
      </c>
      <c r="T843" s="17" t="str">
        <f>IFERROR(VLOOKUP($K843,wiz[[Lanes]:[Min FRQT Load Check Lane]],10,FALSE),"n/a")</f>
        <v>n/a</v>
      </c>
      <c r="U843" s="17" t="str">
        <f>IFERROR(VLOOKUP($K843,wiz[[Lanes]:[Min FRQT Load Check Lane]],11,FALSE),"n/a")</f>
        <v>n/a</v>
      </c>
      <c r="V843" s="17" t="str">
        <f>IFERROR(VLOOKUP($K843,wiz[[Lanes]:[Min FRQT Load Check Lane]],12,FALSE),"n/a")</f>
        <v>n/a</v>
      </c>
      <c r="W843" s="17" t="str">
        <f>IFERROR(VLOOKUP($K843,wiz[[Lanes]:[Min FRQT Load Check Lane]],13,FALSE),"n/a")</f>
        <v>n/a</v>
      </c>
    </row>
    <row r="844" spans="2:23" x14ac:dyDescent="0.3">
      <c r="B844" s="13" t="s">
        <v>3968</v>
      </c>
      <c r="C844" s="13" t="s">
        <v>3923</v>
      </c>
      <c r="D844" s="13" t="s">
        <v>2551</v>
      </c>
      <c r="E844" s="13" t="s">
        <v>2843</v>
      </c>
      <c r="F844" s="13">
        <v>38024</v>
      </c>
      <c r="G844" s="13" t="s">
        <v>3908</v>
      </c>
      <c r="H844" s="13">
        <v>46064</v>
      </c>
      <c r="I844" s="13">
        <v>25148.48</v>
      </c>
      <c r="J844" s="13" t="str">
        <f>VLOOKUP(D844,'Matched Names'!$A$1:$C$52,3,FALSE)</f>
        <v xml:space="preserve">TRACTOR SUPPLY MANHAT|   </v>
      </c>
      <c r="K844" t="str">
        <f t="shared" si="13"/>
        <v>TRACTOR SUPPLY MANHAT| 3802446064</v>
      </c>
      <c r="L844" s="17">
        <f>IFERROR(VLOOKUP($K844,wiz[[Lanes]:[Min FRQT Load Check Lane]],2,FALSE),"n/a")</f>
        <v>36</v>
      </c>
      <c r="M844" s="17">
        <f>IFERROR(VLOOKUP($K844,wiz[[Lanes]:[Min FRQT Load Check Lane]],3,FALSE),"n/a")</f>
        <v>1.94</v>
      </c>
      <c r="N844" s="17">
        <f>IFERROR(VLOOKUP($K844,wiz[[Lanes]:[Min FRQT Load Check Lane]],4,FALSE),"n/a")</f>
        <v>0.21</v>
      </c>
      <c r="O844" s="17">
        <f>IFERROR(VLOOKUP($K844,wiz[[Lanes]:[Min FRQT Load Check Lane]],5,FALSE),"n/a")</f>
        <v>405</v>
      </c>
      <c r="P844" s="17">
        <f>IFERROR(VLOOKUP($K844,wiz[[Lanes]:[Min FRQT Load Check Lane]],6,FALSE),"n/a")</f>
        <v>0.92</v>
      </c>
      <c r="Q844" s="17">
        <f>IFERROR(VLOOKUP($K844,wiz[[Lanes]:[Min FRQT Load Check Lane]],7,FALSE),"n/a")</f>
        <v>56</v>
      </c>
      <c r="R844" s="17">
        <f>IFERROR(VLOOKUP($K844,wiz[[Lanes]:[Min FRQT Load Check Lane]],8,FALSE),"n/a")</f>
        <v>0.28999999999999998</v>
      </c>
      <c r="S844" s="17">
        <f>IFERROR(VLOOKUP($K844,wiz[[Lanes]:[Min FRQT Load Check Lane]],9,FALSE),"n/a")</f>
        <v>-2</v>
      </c>
      <c r="T844" s="17">
        <f>IFERROR(VLOOKUP($K844,wiz[[Lanes]:[Min FRQT Load Check Lane]],10,FALSE),"n/a")</f>
        <v>-28</v>
      </c>
      <c r="U844" s="17">
        <f>IFERROR(VLOOKUP($K844,wiz[[Lanes]:[Min FRQT Load Check Lane]],11,FALSE),"n/a")</f>
        <v>-8</v>
      </c>
      <c r="V844" s="17">
        <f>IFERROR(VLOOKUP($K844,wiz[[Lanes]:[Min FRQT Load Check Lane]],12,FALSE),"n/a")</f>
        <v>-156</v>
      </c>
      <c r="W844" s="17">
        <f>IFERROR(VLOOKUP($K844,wiz[[Lanes]:[Min FRQT Load Check Lane]],13,FALSE),"n/a")</f>
        <v>-192</v>
      </c>
    </row>
    <row r="845" spans="2:23" x14ac:dyDescent="0.3">
      <c r="B845" s="13" t="s">
        <v>3969</v>
      </c>
      <c r="C845" s="13" t="s">
        <v>3923</v>
      </c>
      <c r="D845" s="13" t="s">
        <v>2551</v>
      </c>
      <c r="E845" s="13" t="s">
        <v>2705</v>
      </c>
      <c r="F845" s="13">
        <v>60007</v>
      </c>
      <c r="G845" s="13" t="s">
        <v>2723</v>
      </c>
      <c r="H845" s="13">
        <v>31216</v>
      </c>
      <c r="I845" s="13">
        <v>1578.72</v>
      </c>
      <c r="J845" s="13" t="str">
        <f>VLOOKUP(D845,'Matched Names'!$A$1:$C$52,3,FALSE)</f>
        <v xml:space="preserve">TRACTOR SUPPLY MANHAT|   </v>
      </c>
      <c r="K845" t="str">
        <f t="shared" si="13"/>
        <v>TRACTOR SUPPLY MANHAT| 6000731216</v>
      </c>
      <c r="L845" s="17" t="str">
        <f>IFERROR(VLOOKUP($K845,wiz[[Lanes]:[Min FRQT Load Check Lane]],2,FALSE),"n/a")</f>
        <v>n/a</v>
      </c>
      <c r="M845" s="17" t="str">
        <f>IFERROR(VLOOKUP($K845,wiz[[Lanes]:[Min FRQT Load Check Lane]],3,FALSE),"n/a")</f>
        <v>n/a</v>
      </c>
      <c r="N845" s="17" t="str">
        <f>IFERROR(VLOOKUP($K845,wiz[[Lanes]:[Min FRQT Load Check Lane]],4,FALSE),"n/a")</f>
        <v>n/a</v>
      </c>
      <c r="O845" s="17" t="str">
        <f>IFERROR(VLOOKUP($K845,wiz[[Lanes]:[Min FRQT Load Check Lane]],5,FALSE),"n/a")</f>
        <v>n/a</v>
      </c>
      <c r="P845" s="17" t="str">
        <f>IFERROR(VLOOKUP($K845,wiz[[Lanes]:[Min FRQT Load Check Lane]],6,FALSE),"n/a")</f>
        <v>n/a</v>
      </c>
      <c r="Q845" s="17" t="str">
        <f>IFERROR(VLOOKUP($K845,wiz[[Lanes]:[Min FRQT Load Check Lane]],7,FALSE),"n/a")</f>
        <v>n/a</v>
      </c>
      <c r="R845" s="17" t="str">
        <f>IFERROR(VLOOKUP($K845,wiz[[Lanes]:[Min FRQT Load Check Lane]],8,FALSE),"n/a")</f>
        <v>n/a</v>
      </c>
      <c r="S845" s="17" t="str">
        <f>IFERROR(VLOOKUP($K845,wiz[[Lanes]:[Min FRQT Load Check Lane]],9,FALSE),"n/a")</f>
        <v>n/a</v>
      </c>
      <c r="T845" s="17" t="str">
        <f>IFERROR(VLOOKUP($K845,wiz[[Lanes]:[Min FRQT Load Check Lane]],10,FALSE),"n/a")</f>
        <v>n/a</v>
      </c>
      <c r="U845" s="17" t="str">
        <f>IFERROR(VLOOKUP($K845,wiz[[Lanes]:[Min FRQT Load Check Lane]],11,FALSE),"n/a")</f>
        <v>n/a</v>
      </c>
      <c r="V845" s="17" t="str">
        <f>IFERROR(VLOOKUP($K845,wiz[[Lanes]:[Min FRQT Load Check Lane]],12,FALSE),"n/a")</f>
        <v>n/a</v>
      </c>
      <c r="W845" s="17" t="str">
        <f>IFERROR(VLOOKUP($K845,wiz[[Lanes]:[Min FRQT Load Check Lane]],13,FALSE),"n/a")</f>
        <v>n/a</v>
      </c>
    </row>
    <row r="846" spans="2:23" x14ac:dyDescent="0.3">
      <c r="B846" s="13" t="s">
        <v>3970</v>
      </c>
      <c r="C846" s="13" t="s">
        <v>3923</v>
      </c>
      <c r="D846" s="13" t="s">
        <v>2551</v>
      </c>
      <c r="E846" s="13" t="s">
        <v>3467</v>
      </c>
      <c r="F846" s="13">
        <v>47711</v>
      </c>
      <c r="G846" s="13" t="s">
        <v>2723</v>
      </c>
      <c r="H846" s="13">
        <v>31216</v>
      </c>
      <c r="I846" s="13">
        <v>3332.49</v>
      </c>
      <c r="J846" s="13" t="str">
        <f>VLOOKUP(D846,'Matched Names'!$A$1:$C$52,3,FALSE)</f>
        <v xml:space="preserve">TRACTOR SUPPLY MANHAT|   </v>
      </c>
      <c r="K846" t="str">
        <f t="shared" si="13"/>
        <v>TRACTOR SUPPLY MANHAT| 4771131216</v>
      </c>
      <c r="L846" s="17" t="str">
        <f>IFERROR(VLOOKUP($K846,wiz[[Lanes]:[Min FRQT Load Check Lane]],2,FALSE),"n/a")</f>
        <v>n/a</v>
      </c>
      <c r="M846" s="17" t="str">
        <f>IFERROR(VLOOKUP($K846,wiz[[Lanes]:[Min FRQT Load Check Lane]],3,FALSE),"n/a")</f>
        <v>n/a</v>
      </c>
      <c r="N846" s="17" t="str">
        <f>IFERROR(VLOOKUP($K846,wiz[[Lanes]:[Min FRQT Load Check Lane]],4,FALSE),"n/a")</f>
        <v>n/a</v>
      </c>
      <c r="O846" s="17" t="str">
        <f>IFERROR(VLOOKUP($K846,wiz[[Lanes]:[Min FRQT Load Check Lane]],5,FALSE),"n/a")</f>
        <v>n/a</v>
      </c>
      <c r="P846" s="17" t="str">
        <f>IFERROR(VLOOKUP($K846,wiz[[Lanes]:[Min FRQT Load Check Lane]],6,FALSE),"n/a")</f>
        <v>n/a</v>
      </c>
      <c r="Q846" s="17" t="str">
        <f>IFERROR(VLOOKUP($K846,wiz[[Lanes]:[Min FRQT Load Check Lane]],7,FALSE),"n/a")</f>
        <v>n/a</v>
      </c>
      <c r="R846" s="17" t="str">
        <f>IFERROR(VLOOKUP($K846,wiz[[Lanes]:[Min FRQT Load Check Lane]],8,FALSE),"n/a")</f>
        <v>n/a</v>
      </c>
      <c r="S846" s="17" t="str">
        <f>IFERROR(VLOOKUP($K846,wiz[[Lanes]:[Min FRQT Load Check Lane]],9,FALSE),"n/a")</f>
        <v>n/a</v>
      </c>
      <c r="T846" s="17" t="str">
        <f>IFERROR(VLOOKUP($K846,wiz[[Lanes]:[Min FRQT Load Check Lane]],10,FALSE),"n/a")</f>
        <v>n/a</v>
      </c>
      <c r="U846" s="17" t="str">
        <f>IFERROR(VLOOKUP($K846,wiz[[Lanes]:[Min FRQT Load Check Lane]],11,FALSE),"n/a")</f>
        <v>n/a</v>
      </c>
      <c r="V846" s="17" t="str">
        <f>IFERROR(VLOOKUP($K846,wiz[[Lanes]:[Min FRQT Load Check Lane]],12,FALSE),"n/a")</f>
        <v>n/a</v>
      </c>
      <c r="W846" s="17" t="str">
        <f>IFERROR(VLOOKUP($K846,wiz[[Lanes]:[Min FRQT Load Check Lane]],13,FALSE),"n/a")</f>
        <v>n/a</v>
      </c>
    </row>
    <row r="847" spans="2:23" x14ac:dyDescent="0.3">
      <c r="B847" s="13" t="s">
        <v>3970</v>
      </c>
      <c r="C847" s="13" t="s">
        <v>3923</v>
      </c>
      <c r="D847" s="13" t="s">
        <v>2551</v>
      </c>
      <c r="E847" s="13" t="s">
        <v>3467</v>
      </c>
      <c r="F847" s="13">
        <v>47715</v>
      </c>
      <c r="G847" s="13" t="s">
        <v>2723</v>
      </c>
      <c r="H847" s="13">
        <v>31216</v>
      </c>
      <c r="I847" s="13">
        <v>1110.83</v>
      </c>
      <c r="J847" s="13" t="str">
        <f>VLOOKUP(D847,'Matched Names'!$A$1:$C$52,3,FALSE)</f>
        <v xml:space="preserve">TRACTOR SUPPLY MANHAT|   </v>
      </c>
      <c r="K847" t="str">
        <f t="shared" si="13"/>
        <v>TRACTOR SUPPLY MANHAT| 4771531216</v>
      </c>
      <c r="L847" s="17" t="str">
        <f>IFERROR(VLOOKUP($K847,wiz[[Lanes]:[Min FRQT Load Check Lane]],2,FALSE),"n/a")</f>
        <v>n/a</v>
      </c>
      <c r="M847" s="17" t="str">
        <f>IFERROR(VLOOKUP($K847,wiz[[Lanes]:[Min FRQT Load Check Lane]],3,FALSE),"n/a")</f>
        <v>n/a</v>
      </c>
      <c r="N847" s="17" t="str">
        <f>IFERROR(VLOOKUP($K847,wiz[[Lanes]:[Min FRQT Load Check Lane]],4,FALSE),"n/a")</f>
        <v>n/a</v>
      </c>
      <c r="O847" s="17" t="str">
        <f>IFERROR(VLOOKUP($K847,wiz[[Lanes]:[Min FRQT Load Check Lane]],5,FALSE),"n/a")</f>
        <v>n/a</v>
      </c>
      <c r="P847" s="17" t="str">
        <f>IFERROR(VLOOKUP($K847,wiz[[Lanes]:[Min FRQT Load Check Lane]],6,FALSE),"n/a")</f>
        <v>n/a</v>
      </c>
      <c r="Q847" s="17" t="str">
        <f>IFERROR(VLOOKUP($K847,wiz[[Lanes]:[Min FRQT Load Check Lane]],7,FALSE),"n/a")</f>
        <v>n/a</v>
      </c>
      <c r="R847" s="17" t="str">
        <f>IFERROR(VLOOKUP($K847,wiz[[Lanes]:[Min FRQT Load Check Lane]],8,FALSE),"n/a")</f>
        <v>n/a</v>
      </c>
      <c r="S847" s="17" t="str">
        <f>IFERROR(VLOOKUP($K847,wiz[[Lanes]:[Min FRQT Load Check Lane]],9,FALSE),"n/a")</f>
        <v>n/a</v>
      </c>
      <c r="T847" s="17" t="str">
        <f>IFERROR(VLOOKUP($K847,wiz[[Lanes]:[Min FRQT Load Check Lane]],10,FALSE),"n/a")</f>
        <v>n/a</v>
      </c>
      <c r="U847" s="17" t="str">
        <f>IFERROR(VLOOKUP($K847,wiz[[Lanes]:[Min FRQT Load Check Lane]],11,FALSE),"n/a")</f>
        <v>n/a</v>
      </c>
      <c r="V847" s="17" t="str">
        <f>IFERROR(VLOOKUP($K847,wiz[[Lanes]:[Min FRQT Load Check Lane]],12,FALSE),"n/a")</f>
        <v>n/a</v>
      </c>
      <c r="W847" s="17" t="str">
        <f>IFERROR(VLOOKUP($K847,wiz[[Lanes]:[Min FRQT Load Check Lane]],13,FALSE),"n/a")</f>
        <v>n/a</v>
      </c>
    </row>
    <row r="848" spans="2:23" x14ac:dyDescent="0.3">
      <c r="B848" s="13" t="s">
        <v>3970</v>
      </c>
      <c r="C848" s="13" t="s">
        <v>3923</v>
      </c>
      <c r="D848" s="13" t="s">
        <v>2551</v>
      </c>
      <c r="E848" s="13" t="s">
        <v>3467</v>
      </c>
      <c r="F848" s="13">
        <v>47725</v>
      </c>
      <c r="G848" s="13" t="s">
        <v>2723</v>
      </c>
      <c r="H848" s="13">
        <v>31216</v>
      </c>
      <c r="I848" s="13">
        <v>13329.96</v>
      </c>
      <c r="J848" s="13" t="str">
        <f>VLOOKUP(D848,'Matched Names'!$A$1:$C$52,3,FALSE)</f>
        <v xml:space="preserve">TRACTOR SUPPLY MANHAT|   </v>
      </c>
      <c r="K848" t="str">
        <f t="shared" si="13"/>
        <v>TRACTOR SUPPLY MANHAT| 4772531216</v>
      </c>
      <c r="L848" s="17" t="str">
        <f>IFERROR(VLOOKUP($K848,wiz[[Lanes]:[Min FRQT Load Check Lane]],2,FALSE),"n/a")</f>
        <v>n/a</v>
      </c>
      <c r="M848" s="17" t="str">
        <f>IFERROR(VLOOKUP($K848,wiz[[Lanes]:[Min FRQT Load Check Lane]],3,FALSE),"n/a")</f>
        <v>n/a</v>
      </c>
      <c r="N848" s="17" t="str">
        <f>IFERROR(VLOOKUP($K848,wiz[[Lanes]:[Min FRQT Load Check Lane]],4,FALSE),"n/a")</f>
        <v>n/a</v>
      </c>
      <c r="O848" s="17" t="str">
        <f>IFERROR(VLOOKUP($K848,wiz[[Lanes]:[Min FRQT Load Check Lane]],5,FALSE),"n/a")</f>
        <v>n/a</v>
      </c>
      <c r="P848" s="17" t="str">
        <f>IFERROR(VLOOKUP($K848,wiz[[Lanes]:[Min FRQT Load Check Lane]],6,FALSE),"n/a")</f>
        <v>n/a</v>
      </c>
      <c r="Q848" s="17" t="str">
        <f>IFERROR(VLOOKUP($K848,wiz[[Lanes]:[Min FRQT Load Check Lane]],7,FALSE),"n/a")</f>
        <v>n/a</v>
      </c>
      <c r="R848" s="17" t="str">
        <f>IFERROR(VLOOKUP($K848,wiz[[Lanes]:[Min FRQT Load Check Lane]],8,FALSE),"n/a")</f>
        <v>n/a</v>
      </c>
      <c r="S848" s="17" t="str">
        <f>IFERROR(VLOOKUP($K848,wiz[[Lanes]:[Min FRQT Load Check Lane]],9,FALSE),"n/a")</f>
        <v>n/a</v>
      </c>
      <c r="T848" s="17" t="str">
        <f>IFERROR(VLOOKUP($K848,wiz[[Lanes]:[Min FRQT Load Check Lane]],10,FALSE),"n/a")</f>
        <v>n/a</v>
      </c>
      <c r="U848" s="17" t="str">
        <f>IFERROR(VLOOKUP($K848,wiz[[Lanes]:[Min FRQT Load Check Lane]],11,FALSE),"n/a")</f>
        <v>n/a</v>
      </c>
      <c r="V848" s="17" t="str">
        <f>IFERROR(VLOOKUP($K848,wiz[[Lanes]:[Min FRQT Load Check Lane]],12,FALSE),"n/a")</f>
        <v>n/a</v>
      </c>
      <c r="W848" s="17" t="str">
        <f>IFERROR(VLOOKUP($K848,wiz[[Lanes]:[Min FRQT Load Check Lane]],13,FALSE),"n/a")</f>
        <v>n/a</v>
      </c>
    </row>
    <row r="849" spans="2:23" x14ac:dyDescent="0.3">
      <c r="B849" s="13" t="s">
        <v>3971</v>
      </c>
      <c r="C849" s="13" t="s">
        <v>3923</v>
      </c>
      <c r="D849" s="13" t="s">
        <v>2551</v>
      </c>
      <c r="E849" s="13" t="s">
        <v>2935</v>
      </c>
      <c r="F849" s="13">
        <v>76155</v>
      </c>
      <c r="G849" s="13" t="s">
        <v>3906</v>
      </c>
      <c r="H849" s="13">
        <v>42134</v>
      </c>
      <c r="I849" s="13">
        <v>858.1</v>
      </c>
      <c r="J849" s="13" t="str">
        <f>VLOOKUP(D849,'Matched Names'!$A$1:$C$52,3,FALSE)</f>
        <v xml:space="preserve">TRACTOR SUPPLY MANHAT|   </v>
      </c>
      <c r="K849" t="str">
        <f t="shared" si="13"/>
        <v>TRACTOR SUPPLY MANHAT| 7615542134</v>
      </c>
      <c r="L849" s="17" t="str">
        <f>IFERROR(VLOOKUP($K849,wiz[[Lanes]:[Min FRQT Load Check Lane]],2,FALSE),"n/a")</f>
        <v>n/a</v>
      </c>
      <c r="M849" s="17" t="str">
        <f>IFERROR(VLOOKUP($K849,wiz[[Lanes]:[Min FRQT Load Check Lane]],3,FALSE),"n/a")</f>
        <v>n/a</v>
      </c>
      <c r="N849" s="17" t="str">
        <f>IFERROR(VLOOKUP($K849,wiz[[Lanes]:[Min FRQT Load Check Lane]],4,FALSE),"n/a")</f>
        <v>n/a</v>
      </c>
      <c r="O849" s="17" t="str">
        <f>IFERROR(VLOOKUP($K849,wiz[[Lanes]:[Min FRQT Load Check Lane]],5,FALSE),"n/a")</f>
        <v>n/a</v>
      </c>
      <c r="P849" s="17" t="str">
        <f>IFERROR(VLOOKUP($K849,wiz[[Lanes]:[Min FRQT Load Check Lane]],6,FALSE),"n/a")</f>
        <v>n/a</v>
      </c>
      <c r="Q849" s="17" t="str">
        <f>IFERROR(VLOOKUP($K849,wiz[[Lanes]:[Min FRQT Load Check Lane]],7,FALSE),"n/a")</f>
        <v>n/a</v>
      </c>
      <c r="R849" s="17" t="str">
        <f>IFERROR(VLOOKUP($K849,wiz[[Lanes]:[Min FRQT Load Check Lane]],8,FALSE),"n/a")</f>
        <v>n/a</v>
      </c>
      <c r="S849" s="17" t="str">
        <f>IFERROR(VLOOKUP($K849,wiz[[Lanes]:[Min FRQT Load Check Lane]],9,FALSE),"n/a")</f>
        <v>n/a</v>
      </c>
      <c r="T849" s="17" t="str">
        <f>IFERROR(VLOOKUP($K849,wiz[[Lanes]:[Min FRQT Load Check Lane]],10,FALSE),"n/a")</f>
        <v>n/a</v>
      </c>
      <c r="U849" s="17" t="str">
        <f>IFERROR(VLOOKUP($K849,wiz[[Lanes]:[Min FRQT Load Check Lane]],11,FALSE),"n/a")</f>
        <v>n/a</v>
      </c>
      <c r="V849" s="17" t="str">
        <f>IFERROR(VLOOKUP($K849,wiz[[Lanes]:[Min FRQT Load Check Lane]],12,FALSE),"n/a")</f>
        <v>n/a</v>
      </c>
      <c r="W849" s="17" t="str">
        <f>IFERROR(VLOOKUP($K849,wiz[[Lanes]:[Min FRQT Load Check Lane]],13,FALSE),"n/a")</f>
        <v>n/a</v>
      </c>
    </row>
    <row r="850" spans="2:23" x14ac:dyDescent="0.3">
      <c r="B850" s="13" t="s">
        <v>3972</v>
      </c>
      <c r="C850" s="13" t="s">
        <v>3923</v>
      </c>
      <c r="D850" s="13" t="s">
        <v>2551</v>
      </c>
      <c r="E850" s="13" t="s">
        <v>3973</v>
      </c>
      <c r="F850" s="13">
        <v>60131</v>
      </c>
      <c r="G850" s="13" t="s">
        <v>3906</v>
      </c>
      <c r="H850" s="13">
        <v>42134</v>
      </c>
      <c r="I850" s="13">
        <v>862.98</v>
      </c>
      <c r="J850" s="13" t="str">
        <f>VLOOKUP(D850,'Matched Names'!$A$1:$C$52,3,FALSE)</f>
        <v xml:space="preserve">TRACTOR SUPPLY MANHAT|   </v>
      </c>
      <c r="K850" t="str">
        <f t="shared" si="13"/>
        <v>TRACTOR SUPPLY MANHAT| 6013142134</v>
      </c>
      <c r="L850" s="17">
        <f>IFERROR(VLOOKUP($K850,wiz[[Lanes]:[Min FRQT Load Check Lane]],2,FALSE),"n/a")</f>
        <v>2</v>
      </c>
      <c r="M850" s="17">
        <f>IFERROR(VLOOKUP($K850,wiz[[Lanes]:[Min FRQT Load Check Lane]],3,FALSE),"n/a")</f>
        <v>1.9</v>
      </c>
      <c r="N850" s="17">
        <f>IFERROR(VLOOKUP($K850,wiz[[Lanes]:[Min FRQT Load Check Lane]],4,FALSE),"n/a")</f>
        <v>0.22</v>
      </c>
      <c r="O850" s="17">
        <f>IFERROR(VLOOKUP($K850,wiz[[Lanes]:[Min FRQT Load Check Lane]],5,FALSE),"n/a")</f>
        <v>454</v>
      </c>
      <c r="P850" s="17">
        <f>IFERROR(VLOOKUP($K850,wiz[[Lanes]:[Min FRQT Load Check Lane]],6,FALSE),"n/a")</f>
        <v>0.79</v>
      </c>
      <c r="Q850" s="17">
        <f>IFERROR(VLOOKUP($K850,wiz[[Lanes]:[Min FRQT Load Check Lane]],7,FALSE),"n/a")</f>
        <v>25</v>
      </c>
      <c r="R850" s="17">
        <f>IFERROR(VLOOKUP($K850,wiz[[Lanes]:[Min FRQT Load Check Lane]],8,FALSE),"n/a")</f>
        <v>0.25</v>
      </c>
      <c r="S850" s="17">
        <f>IFERROR(VLOOKUP($K850,wiz[[Lanes]:[Min FRQT Load Check Lane]],9,FALSE),"n/a")</f>
        <v>38</v>
      </c>
      <c r="T850" s="17">
        <f>IFERROR(VLOOKUP($K850,wiz[[Lanes]:[Min FRQT Load Check Lane]],10,FALSE),"n/a")</f>
        <v>7</v>
      </c>
      <c r="U850" s="17">
        <f>IFERROR(VLOOKUP($K850,wiz[[Lanes]:[Min FRQT Load Check Lane]],11,FALSE),"n/a")</f>
        <v>42</v>
      </c>
      <c r="V850" s="17">
        <f>IFERROR(VLOOKUP($K850,wiz[[Lanes]:[Min FRQT Load Check Lane]],12,FALSE),"n/a")</f>
        <v>-20</v>
      </c>
      <c r="W850" s="17">
        <f>IFERROR(VLOOKUP($K850,wiz[[Lanes]:[Min FRQT Load Check Lane]],13,FALSE),"n/a")</f>
        <v>29</v>
      </c>
    </row>
    <row r="851" spans="2:23" x14ac:dyDescent="0.3">
      <c r="B851" s="13" t="s">
        <v>3974</v>
      </c>
      <c r="C851" s="13" t="s">
        <v>3923</v>
      </c>
      <c r="D851" s="13" t="s">
        <v>2551</v>
      </c>
      <c r="E851" s="13" t="s">
        <v>3973</v>
      </c>
      <c r="F851" s="13">
        <v>60131</v>
      </c>
      <c r="G851" s="13" t="s">
        <v>2723</v>
      </c>
      <c r="H851" s="13">
        <v>31216</v>
      </c>
      <c r="I851" s="13">
        <v>3076.18</v>
      </c>
      <c r="J851" s="13" t="str">
        <f>VLOOKUP(D851,'Matched Names'!$A$1:$C$52,3,FALSE)</f>
        <v xml:space="preserve">TRACTOR SUPPLY MANHAT|   </v>
      </c>
      <c r="K851" t="str">
        <f t="shared" si="13"/>
        <v>TRACTOR SUPPLY MANHAT| 6013131216</v>
      </c>
      <c r="L851" s="17" t="str">
        <f>IFERROR(VLOOKUP($K851,wiz[[Lanes]:[Min FRQT Load Check Lane]],2,FALSE),"n/a")</f>
        <v>n/a</v>
      </c>
      <c r="M851" s="17" t="str">
        <f>IFERROR(VLOOKUP($K851,wiz[[Lanes]:[Min FRQT Load Check Lane]],3,FALSE),"n/a")</f>
        <v>n/a</v>
      </c>
      <c r="N851" s="17" t="str">
        <f>IFERROR(VLOOKUP($K851,wiz[[Lanes]:[Min FRQT Load Check Lane]],4,FALSE),"n/a")</f>
        <v>n/a</v>
      </c>
      <c r="O851" s="17" t="str">
        <f>IFERROR(VLOOKUP($K851,wiz[[Lanes]:[Min FRQT Load Check Lane]],5,FALSE),"n/a")</f>
        <v>n/a</v>
      </c>
      <c r="P851" s="17" t="str">
        <f>IFERROR(VLOOKUP($K851,wiz[[Lanes]:[Min FRQT Load Check Lane]],6,FALSE),"n/a")</f>
        <v>n/a</v>
      </c>
      <c r="Q851" s="17" t="str">
        <f>IFERROR(VLOOKUP($K851,wiz[[Lanes]:[Min FRQT Load Check Lane]],7,FALSE),"n/a")</f>
        <v>n/a</v>
      </c>
      <c r="R851" s="17" t="str">
        <f>IFERROR(VLOOKUP($K851,wiz[[Lanes]:[Min FRQT Load Check Lane]],8,FALSE),"n/a")</f>
        <v>n/a</v>
      </c>
      <c r="S851" s="17" t="str">
        <f>IFERROR(VLOOKUP($K851,wiz[[Lanes]:[Min FRQT Load Check Lane]],9,FALSE),"n/a")</f>
        <v>n/a</v>
      </c>
      <c r="T851" s="17" t="str">
        <f>IFERROR(VLOOKUP($K851,wiz[[Lanes]:[Min FRQT Load Check Lane]],10,FALSE),"n/a")</f>
        <v>n/a</v>
      </c>
      <c r="U851" s="17" t="str">
        <f>IFERROR(VLOOKUP($K851,wiz[[Lanes]:[Min FRQT Load Check Lane]],11,FALSE),"n/a")</f>
        <v>n/a</v>
      </c>
      <c r="V851" s="17" t="str">
        <f>IFERROR(VLOOKUP($K851,wiz[[Lanes]:[Min FRQT Load Check Lane]],12,FALSE),"n/a")</f>
        <v>n/a</v>
      </c>
      <c r="W851" s="17" t="str">
        <f>IFERROR(VLOOKUP($K851,wiz[[Lanes]:[Min FRQT Load Check Lane]],13,FALSE),"n/a")</f>
        <v>n/a</v>
      </c>
    </row>
    <row r="852" spans="2:23" x14ac:dyDescent="0.3">
      <c r="B852" s="13" t="s">
        <v>3975</v>
      </c>
      <c r="C852" s="13" t="s">
        <v>3923</v>
      </c>
      <c r="D852" s="13" t="s">
        <v>2551</v>
      </c>
      <c r="E852" s="13" t="s">
        <v>3906</v>
      </c>
      <c r="F852" s="13">
        <v>42134</v>
      </c>
      <c r="G852" s="13" t="s">
        <v>3966</v>
      </c>
      <c r="H852" s="13">
        <v>29334</v>
      </c>
      <c r="I852" s="13">
        <v>1050</v>
      </c>
      <c r="J852" s="13" t="str">
        <f>VLOOKUP(D852,'Matched Names'!$A$1:$C$52,3,FALSE)</f>
        <v xml:space="preserve">TRACTOR SUPPLY MANHAT|   </v>
      </c>
      <c r="K852" t="str">
        <f t="shared" si="13"/>
        <v>TRACTOR SUPPLY MANHAT| 4213429334</v>
      </c>
      <c r="L852" s="17">
        <f>IFERROR(VLOOKUP($K852,wiz[[Lanes]:[Min FRQT Load Check Lane]],2,FALSE),"n/a")</f>
        <v>1</v>
      </c>
      <c r="M852" s="17">
        <f>IFERROR(VLOOKUP($K852,wiz[[Lanes]:[Min FRQT Load Check Lane]],3,FALSE),"n/a")</f>
        <v>2.62</v>
      </c>
      <c r="N852" s="17">
        <f>IFERROR(VLOOKUP($K852,wiz[[Lanes]:[Min FRQT Load Check Lane]],4,FALSE),"n/a")</f>
        <v>0.22</v>
      </c>
      <c r="O852" s="17">
        <f>IFERROR(VLOOKUP($K852,wiz[[Lanes]:[Min FRQT Load Check Lane]],5,FALSE),"n/a")</f>
        <v>369</v>
      </c>
      <c r="P852" s="17">
        <f>IFERROR(VLOOKUP($K852,wiz[[Lanes]:[Min FRQT Load Check Lane]],6,FALSE),"n/a")</f>
        <v>0.83</v>
      </c>
      <c r="Q852" s="17">
        <f>IFERROR(VLOOKUP($K852,wiz[[Lanes]:[Min FRQT Load Check Lane]],7,FALSE),"n/a")</f>
        <v>65</v>
      </c>
      <c r="R852" s="17">
        <f>IFERROR(VLOOKUP($K852,wiz[[Lanes]:[Min FRQT Load Check Lane]],8,FALSE),"n/a")</f>
        <v>0.3</v>
      </c>
      <c r="S852" s="17">
        <f>IFERROR(VLOOKUP($K852,wiz[[Lanes]:[Min FRQT Load Check Lane]],9,FALSE),"n/a")</f>
        <v>-4</v>
      </c>
      <c r="T852" s="17">
        <f>IFERROR(VLOOKUP($K852,wiz[[Lanes]:[Min FRQT Load Check Lane]],10,FALSE),"n/a")</f>
        <v>-192</v>
      </c>
      <c r="U852" s="17">
        <f>IFERROR(VLOOKUP($K852,wiz[[Lanes]:[Min FRQT Load Check Lane]],11,FALSE),"n/a")</f>
        <v>-14</v>
      </c>
      <c r="V852" s="17">
        <f>IFERROR(VLOOKUP($K852,wiz[[Lanes]:[Min FRQT Load Check Lane]],12,FALSE),"n/a")</f>
        <v>385</v>
      </c>
      <c r="W852" s="17">
        <f>IFERROR(VLOOKUP($K852,wiz[[Lanes]:[Min FRQT Load Check Lane]],13,FALSE),"n/a")</f>
        <v>179</v>
      </c>
    </row>
    <row r="853" spans="2:23" x14ac:dyDescent="0.3">
      <c r="B853" s="13" t="s">
        <v>3976</v>
      </c>
      <c r="C853" s="13" t="s">
        <v>3923</v>
      </c>
      <c r="D853" s="13" t="s">
        <v>2551</v>
      </c>
      <c r="E853" s="13" t="s">
        <v>3831</v>
      </c>
      <c r="F853" s="13">
        <v>75040</v>
      </c>
      <c r="G853" s="13" t="s">
        <v>3906</v>
      </c>
      <c r="H853" s="13">
        <v>42134</v>
      </c>
      <c r="I853" s="13">
        <v>3200.68</v>
      </c>
      <c r="J853" s="13" t="str">
        <f>VLOOKUP(D853,'Matched Names'!$A$1:$C$52,3,FALSE)</f>
        <v xml:space="preserve">TRACTOR SUPPLY MANHAT|   </v>
      </c>
      <c r="K853" t="str">
        <f t="shared" si="13"/>
        <v>TRACTOR SUPPLY MANHAT| 7504042134</v>
      </c>
      <c r="L853" s="17">
        <f>IFERROR(VLOOKUP($K853,wiz[[Lanes]:[Min FRQT Load Check Lane]],2,FALSE),"n/a")</f>
        <v>9</v>
      </c>
      <c r="M853" s="17">
        <f>IFERROR(VLOOKUP($K853,wiz[[Lanes]:[Min FRQT Load Check Lane]],3,FALSE),"n/a")</f>
        <v>1.1499999999999999</v>
      </c>
      <c r="N853" s="17">
        <f>IFERROR(VLOOKUP($K853,wiz[[Lanes]:[Min FRQT Load Check Lane]],4,FALSE),"n/a")</f>
        <v>0.21</v>
      </c>
      <c r="O853" s="17">
        <f>IFERROR(VLOOKUP($K853,wiz[[Lanes]:[Min FRQT Load Check Lane]],5,FALSE),"n/a")</f>
        <v>695</v>
      </c>
      <c r="P853" s="17">
        <f>IFERROR(VLOOKUP($K853,wiz[[Lanes]:[Min FRQT Load Check Lane]],6,FALSE),"n/a")</f>
        <v>1.47</v>
      </c>
      <c r="Q853" s="17">
        <f>IFERROR(VLOOKUP($K853,wiz[[Lanes]:[Min FRQT Load Check Lane]],7,FALSE),"n/a")</f>
        <v>32</v>
      </c>
      <c r="R853" s="17">
        <f>IFERROR(VLOOKUP($K853,wiz[[Lanes]:[Min FRQT Load Check Lane]],8,FALSE),"n/a")</f>
        <v>0.25</v>
      </c>
      <c r="S853" s="17">
        <f>IFERROR(VLOOKUP($K853,wiz[[Lanes]:[Min FRQT Load Check Lane]],9,FALSE),"n/a")</f>
        <v>19</v>
      </c>
      <c r="T853" s="17">
        <f>IFERROR(VLOOKUP($K853,wiz[[Lanes]:[Min FRQT Load Check Lane]],10,FALSE),"n/a")</f>
        <v>-15</v>
      </c>
      <c r="U853" s="17">
        <f>IFERROR(VLOOKUP($K853,wiz[[Lanes]:[Min FRQT Load Check Lane]],11,FALSE),"n/a")</f>
        <v>-19</v>
      </c>
      <c r="V853" s="17">
        <f>IFERROR(VLOOKUP($K853,wiz[[Lanes]:[Min FRQT Load Check Lane]],12,FALSE),"n/a")</f>
        <v>-80</v>
      </c>
      <c r="W853" s="17">
        <f>IFERROR(VLOOKUP($K853,wiz[[Lanes]:[Min FRQT Load Check Lane]],13,FALSE),"n/a")</f>
        <v>-114</v>
      </c>
    </row>
    <row r="854" spans="2:23" x14ac:dyDescent="0.3">
      <c r="B854" s="13" t="s">
        <v>3977</v>
      </c>
      <c r="C854" s="13" t="s">
        <v>3923</v>
      </c>
      <c r="D854" s="13" t="s">
        <v>2551</v>
      </c>
      <c r="E854" s="13" t="s">
        <v>2707</v>
      </c>
      <c r="F854" s="13">
        <v>54302</v>
      </c>
      <c r="G854" s="13" t="s">
        <v>2723</v>
      </c>
      <c r="H854" s="13">
        <v>31216</v>
      </c>
      <c r="I854" s="13">
        <v>2544.0300000000002</v>
      </c>
      <c r="J854" s="13" t="str">
        <f>VLOOKUP(D854,'Matched Names'!$A$1:$C$52,3,FALSE)</f>
        <v xml:space="preserve">TRACTOR SUPPLY MANHAT|   </v>
      </c>
      <c r="K854" t="str">
        <f t="shared" si="13"/>
        <v>TRACTOR SUPPLY MANHAT| 5430231216</v>
      </c>
      <c r="L854" s="17" t="str">
        <f>IFERROR(VLOOKUP($K854,wiz[[Lanes]:[Min FRQT Load Check Lane]],2,FALSE),"n/a")</f>
        <v>n/a</v>
      </c>
      <c r="M854" s="17" t="str">
        <f>IFERROR(VLOOKUP($K854,wiz[[Lanes]:[Min FRQT Load Check Lane]],3,FALSE),"n/a")</f>
        <v>n/a</v>
      </c>
      <c r="N854" s="17" t="str">
        <f>IFERROR(VLOOKUP($K854,wiz[[Lanes]:[Min FRQT Load Check Lane]],4,FALSE),"n/a")</f>
        <v>n/a</v>
      </c>
      <c r="O854" s="17" t="str">
        <f>IFERROR(VLOOKUP($K854,wiz[[Lanes]:[Min FRQT Load Check Lane]],5,FALSE),"n/a")</f>
        <v>n/a</v>
      </c>
      <c r="P854" s="17" t="str">
        <f>IFERROR(VLOOKUP($K854,wiz[[Lanes]:[Min FRQT Load Check Lane]],6,FALSE),"n/a")</f>
        <v>n/a</v>
      </c>
      <c r="Q854" s="17" t="str">
        <f>IFERROR(VLOOKUP($K854,wiz[[Lanes]:[Min FRQT Load Check Lane]],7,FALSE),"n/a")</f>
        <v>n/a</v>
      </c>
      <c r="R854" s="17" t="str">
        <f>IFERROR(VLOOKUP($K854,wiz[[Lanes]:[Min FRQT Load Check Lane]],8,FALSE),"n/a")</f>
        <v>n/a</v>
      </c>
      <c r="S854" s="17" t="str">
        <f>IFERROR(VLOOKUP($K854,wiz[[Lanes]:[Min FRQT Load Check Lane]],9,FALSE),"n/a")</f>
        <v>n/a</v>
      </c>
      <c r="T854" s="17" t="str">
        <f>IFERROR(VLOOKUP($K854,wiz[[Lanes]:[Min FRQT Load Check Lane]],10,FALSE),"n/a")</f>
        <v>n/a</v>
      </c>
      <c r="U854" s="17" t="str">
        <f>IFERROR(VLOOKUP($K854,wiz[[Lanes]:[Min FRQT Load Check Lane]],11,FALSE),"n/a")</f>
        <v>n/a</v>
      </c>
      <c r="V854" s="17" t="str">
        <f>IFERROR(VLOOKUP($K854,wiz[[Lanes]:[Min FRQT Load Check Lane]],12,FALSE),"n/a")</f>
        <v>n/a</v>
      </c>
      <c r="W854" s="17" t="str">
        <f>IFERROR(VLOOKUP($K854,wiz[[Lanes]:[Min FRQT Load Check Lane]],13,FALSE),"n/a")</f>
        <v>n/a</v>
      </c>
    </row>
    <row r="855" spans="2:23" x14ac:dyDescent="0.3">
      <c r="B855" s="13" t="s">
        <v>3978</v>
      </c>
      <c r="C855" s="13" t="s">
        <v>3923</v>
      </c>
      <c r="D855" s="13" t="s">
        <v>2551</v>
      </c>
      <c r="E855" s="13" t="s">
        <v>3979</v>
      </c>
      <c r="F855" s="13">
        <v>47025</v>
      </c>
      <c r="G855" s="13" t="s">
        <v>2723</v>
      </c>
      <c r="H855" s="13">
        <v>31216</v>
      </c>
      <c r="I855" s="13">
        <v>3283.58</v>
      </c>
      <c r="J855" s="13" t="str">
        <f>VLOOKUP(D855,'Matched Names'!$A$1:$C$52,3,FALSE)</f>
        <v xml:space="preserve">TRACTOR SUPPLY MANHAT|   </v>
      </c>
      <c r="K855" t="str">
        <f t="shared" si="13"/>
        <v>TRACTOR SUPPLY MANHAT| 4702531216</v>
      </c>
      <c r="L855" s="17" t="str">
        <f>IFERROR(VLOOKUP($K855,wiz[[Lanes]:[Min FRQT Load Check Lane]],2,FALSE),"n/a")</f>
        <v>n/a</v>
      </c>
      <c r="M855" s="17" t="str">
        <f>IFERROR(VLOOKUP($K855,wiz[[Lanes]:[Min FRQT Load Check Lane]],3,FALSE),"n/a")</f>
        <v>n/a</v>
      </c>
      <c r="N855" s="17" t="str">
        <f>IFERROR(VLOOKUP($K855,wiz[[Lanes]:[Min FRQT Load Check Lane]],4,FALSE),"n/a")</f>
        <v>n/a</v>
      </c>
      <c r="O855" s="17" t="str">
        <f>IFERROR(VLOOKUP($K855,wiz[[Lanes]:[Min FRQT Load Check Lane]],5,FALSE),"n/a")</f>
        <v>n/a</v>
      </c>
      <c r="P855" s="17" t="str">
        <f>IFERROR(VLOOKUP($K855,wiz[[Lanes]:[Min FRQT Load Check Lane]],6,FALSE),"n/a")</f>
        <v>n/a</v>
      </c>
      <c r="Q855" s="17" t="str">
        <f>IFERROR(VLOOKUP($K855,wiz[[Lanes]:[Min FRQT Load Check Lane]],7,FALSE),"n/a")</f>
        <v>n/a</v>
      </c>
      <c r="R855" s="17" t="str">
        <f>IFERROR(VLOOKUP($K855,wiz[[Lanes]:[Min FRQT Load Check Lane]],8,FALSE),"n/a")</f>
        <v>n/a</v>
      </c>
      <c r="S855" s="17" t="str">
        <f>IFERROR(VLOOKUP($K855,wiz[[Lanes]:[Min FRQT Load Check Lane]],9,FALSE),"n/a")</f>
        <v>n/a</v>
      </c>
      <c r="T855" s="17" t="str">
        <f>IFERROR(VLOOKUP($K855,wiz[[Lanes]:[Min FRQT Load Check Lane]],10,FALSE),"n/a")</f>
        <v>n/a</v>
      </c>
      <c r="U855" s="17" t="str">
        <f>IFERROR(VLOOKUP($K855,wiz[[Lanes]:[Min FRQT Load Check Lane]],11,FALSE),"n/a")</f>
        <v>n/a</v>
      </c>
      <c r="V855" s="17" t="str">
        <f>IFERROR(VLOOKUP($K855,wiz[[Lanes]:[Min FRQT Load Check Lane]],12,FALSE),"n/a")</f>
        <v>n/a</v>
      </c>
      <c r="W855" s="17" t="str">
        <f>IFERROR(VLOOKUP($K855,wiz[[Lanes]:[Min FRQT Load Check Lane]],13,FALSE),"n/a")</f>
        <v>n/a</v>
      </c>
    </row>
    <row r="856" spans="2:23" x14ac:dyDescent="0.3">
      <c r="B856" s="13" t="s">
        <v>3980</v>
      </c>
      <c r="C856" s="13" t="s">
        <v>3923</v>
      </c>
      <c r="D856" s="13" t="s">
        <v>2551</v>
      </c>
      <c r="E856" s="13" t="s">
        <v>3047</v>
      </c>
      <c r="F856" s="13">
        <v>43125</v>
      </c>
      <c r="G856" s="13" t="s">
        <v>3906</v>
      </c>
      <c r="H856" s="13">
        <v>42134</v>
      </c>
      <c r="I856" s="13">
        <v>741.97</v>
      </c>
      <c r="J856" s="13" t="str">
        <f>VLOOKUP(D856,'Matched Names'!$A$1:$C$52,3,FALSE)</f>
        <v xml:space="preserve">TRACTOR SUPPLY MANHAT|   </v>
      </c>
      <c r="K856" t="str">
        <f t="shared" si="13"/>
        <v>TRACTOR SUPPLY MANHAT| 4312542134</v>
      </c>
      <c r="L856" s="17">
        <f>IFERROR(VLOOKUP($K856,wiz[[Lanes]:[Min FRQT Load Check Lane]],2,FALSE),"n/a")</f>
        <v>1</v>
      </c>
      <c r="M856" s="17">
        <f>IFERROR(VLOOKUP($K856,wiz[[Lanes]:[Min FRQT Load Check Lane]],3,FALSE),"n/a")</f>
        <v>2.15</v>
      </c>
      <c r="N856" s="17">
        <f>IFERROR(VLOOKUP($K856,wiz[[Lanes]:[Min FRQT Load Check Lane]],4,FALSE),"n/a")</f>
        <v>0.22</v>
      </c>
      <c r="O856" s="17">
        <f>IFERROR(VLOOKUP($K856,wiz[[Lanes]:[Min FRQT Load Check Lane]],5,FALSE),"n/a")</f>
        <v>345</v>
      </c>
      <c r="P856" s="17">
        <f>IFERROR(VLOOKUP($K856,wiz[[Lanes]:[Min FRQT Load Check Lane]],6,FALSE),"n/a")</f>
        <v>0.42</v>
      </c>
      <c r="Q856" s="17">
        <f>IFERROR(VLOOKUP($K856,wiz[[Lanes]:[Min FRQT Load Check Lane]],7,FALSE),"n/a")</f>
        <v>0</v>
      </c>
      <c r="R856" s="17">
        <f>IFERROR(VLOOKUP($K856,wiz[[Lanes]:[Min FRQT Load Check Lane]],8,FALSE),"n/a")</f>
        <v>0.25</v>
      </c>
      <c r="S856" s="17">
        <f>IFERROR(VLOOKUP($K856,wiz[[Lanes]:[Min FRQT Load Check Lane]],9,FALSE),"n/a")</f>
        <v>-3</v>
      </c>
      <c r="T856" s="17">
        <f>IFERROR(VLOOKUP($K856,wiz[[Lanes]:[Min FRQT Load Check Lane]],10,FALSE),"n/a")</f>
        <v>23</v>
      </c>
      <c r="U856" s="17">
        <f>IFERROR(VLOOKUP($K856,wiz[[Lanes]:[Min FRQT Load Check Lane]],11,FALSE),"n/a")</f>
        <v>98</v>
      </c>
      <c r="V856" s="17">
        <f>IFERROR(VLOOKUP($K856,wiz[[Lanes]:[Min FRQT Load Check Lane]],12,FALSE),"n/a")</f>
        <v>120</v>
      </c>
      <c r="W856" s="17">
        <f>IFERROR(VLOOKUP($K856,wiz[[Lanes]:[Min FRQT Load Check Lane]],13,FALSE),"n/a")</f>
        <v>241</v>
      </c>
    </row>
    <row r="857" spans="2:23" x14ac:dyDescent="0.3">
      <c r="B857" s="13" t="s">
        <v>3981</v>
      </c>
      <c r="C857" s="13" t="s">
        <v>3923</v>
      </c>
      <c r="D857" s="13" t="s">
        <v>2551</v>
      </c>
      <c r="E857" s="13" t="s">
        <v>3982</v>
      </c>
      <c r="F857" s="13">
        <v>75061</v>
      </c>
      <c r="G857" s="13" t="s">
        <v>3906</v>
      </c>
      <c r="H857" s="13">
        <v>42134</v>
      </c>
      <c r="I857" s="13">
        <v>825.59</v>
      </c>
      <c r="J857" s="13" t="str">
        <f>VLOOKUP(D857,'Matched Names'!$A$1:$C$52,3,FALSE)</f>
        <v xml:space="preserve">TRACTOR SUPPLY MANHAT|   </v>
      </c>
      <c r="K857" t="str">
        <f t="shared" si="13"/>
        <v>TRACTOR SUPPLY MANHAT| 7506142134</v>
      </c>
      <c r="L857" s="17" t="str">
        <f>IFERROR(VLOOKUP($K857,wiz[[Lanes]:[Min FRQT Load Check Lane]],2,FALSE),"n/a")</f>
        <v>n/a</v>
      </c>
      <c r="M857" s="17" t="str">
        <f>IFERROR(VLOOKUP($K857,wiz[[Lanes]:[Min FRQT Load Check Lane]],3,FALSE),"n/a")</f>
        <v>n/a</v>
      </c>
      <c r="N857" s="17" t="str">
        <f>IFERROR(VLOOKUP($K857,wiz[[Lanes]:[Min FRQT Load Check Lane]],4,FALSE),"n/a")</f>
        <v>n/a</v>
      </c>
      <c r="O857" s="17" t="str">
        <f>IFERROR(VLOOKUP($K857,wiz[[Lanes]:[Min FRQT Load Check Lane]],5,FALSE),"n/a")</f>
        <v>n/a</v>
      </c>
      <c r="P857" s="17" t="str">
        <f>IFERROR(VLOOKUP($K857,wiz[[Lanes]:[Min FRQT Load Check Lane]],6,FALSE),"n/a")</f>
        <v>n/a</v>
      </c>
      <c r="Q857" s="17" t="str">
        <f>IFERROR(VLOOKUP($K857,wiz[[Lanes]:[Min FRQT Load Check Lane]],7,FALSE),"n/a")</f>
        <v>n/a</v>
      </c>
      <c r="R857" s="17" t="str">
        <f>IFERROR(VLOOKUP($K857,wiz[[Lanes]:[Min FRQT Load Check Lane]],8,FALSE),"n/a")</f>
        <v>n/a</v>
      </c>
      <c r="S857" s="17" t="str">
        <f>IFERROR(VLOOKUP($K857,wiz[[Lanes]:[Min FRQT Load Check Lane]],9,FALSE),"n/a")</f>
        <v>n/a</v>
      </c>
      <c r="T857" s="17" t="str">
        <f>IFERROR(VLOOKUP($K857,wiz[[Lanes]:[Min FRQT Load Check Lane]],10,FALSE),"n/a")</f>
        <v>n/a</v>
      </c>
      <c r="U857" s="17" t="str">
        <f>IFERROR(VLOOKUP($K857,wiz[[Lanes]:[Min FRQT Load Check Lane]],11,FALSE),"n/a")</f>
        <v>n/a</v>
      </c>
      <c r="V857" s="17" t="str">
        <f>IFERROR(VLOOKUP($K857,wiz[[Lanes]:[Min FRQT Load Check Lane]],12,FALSE),"n/a")</f>
        <v>n/a</v>
      </c>
      <c r="W857" s="17" t="str">
        <f>IFERROR(VLOOKUP($K857,wiz[[Lanes]:[Min FRQT Load Check Lane]],13,FALSE),"n/a")</f>
        <v>n/a</v>
      </c>
    </row>
    <row r="858" spans="2:23" x14ac:dyDescent="0.3">
      <c r="B858" s="13" t="s">
        <v>3983</v>
      </c>
      <c r="C858" s="13" t="s">
        <v>3923</v>
      </c>
      <c r="D858" s="13" t="s">
        <v>2551</v>
      </c>
      <c r="E858" s="13" t="s">
        <v>3982</v>
      </c>
      <c r="F858" s="13">
        <v>75061</v>
      </c>
      <c r="G858" s="13" t="s">
        <v>2723</v>
      </c>
      <c r="H858" s="13">
        <v>31216</v>
      </c>
      <c r="I858" s="13">
        <v>1403.99</v>
      </c>
      <c r="J858" s="13" t="str">
        <f>VLOOKUP(D858,'Matched Names'!$A$1:$C$52,3,FALSE)</f>
        <v xml:space="preserve">TRACTOR SUPPLY MANHAT|   </v>
      </c>
      <c r="K858" t="str">
        <f t="shared" si="13"/>
        <v>TRACTOR SUPPLY MANHAT| 7506131216</v>
      </c>
      <c r="L858" s="17" t="str">
        <f>IFERROR(VLOOKUP($K858,wiz[[Lanes]:[Min FRQT Load Check Lane]],2,FALSE),"n/a")</f>
        <v>n/a</v>
      </c>
      <c r="M858" s="17" t="str">
        <f>IFERROR(VLOOKUP($K858,wiz[[Lanes]:[Min FRQT Load Check Lane]],3,FALSE),"n/a")</f>
        <v>n/a</v>
      </c>
      <c r="N858" s="17" t="str">
        <f>IFERROR(VLOOKUP($K858,wiz[[Lanes]:[Min FRQT Load Check Lane]],4,FALSE),"n/a")</f>
        <v>n/a</v>
      </c>
      <c r="O858" s="17" t="str">
        <f>IFERROR(VLOOKUP($K858,wiz[[Lanes]:[Min FRQT Load Check Lane]],5,FALSE),"n/a")</f>
        <v>n/a</v>
      </c>
      <c r="P858" s="17" t="str">
        <f>IFERROR(VLOOKUP($K858,wiz[[Lanes]:[Min FRQT Load Check Lane]],6,FALSE),"n/a")</f>
        <v>n/a</v>
      </c>
      <c r="Q858" s="17" t="str">
        <f>IFERROR(VLOOKUP($K858,wiz[[Lanes]:[Min FRQT Load Check Lane]],7,FALSE),"n/a")</f>
        <v>n/a</v>
      </c>
      <c r="R858" s="17" t="str">
        <f>IFERROR(VLOOKUP($K858,wiz[[Lanes]:[Min FRQT Load Check Lane]],8,FALSE),"n/a")</f>
        <v>n/a</v>
      </c>
      <c r="S858" s="17" t="str">
        <f>IFERROR(VLOOKUP($K858,wiz[[Lanes]:[Min FRQT Load Check Lane]],9,FALSE),"n/a")</f>
        <v>n/a</v>
      </c>
      <c r="T858" s="17" t="str">
        <f>IFERROR(VLOOKUP($K858,wiz[[Lanes]:[Min FRQT Load Check Lane]],10,FALSE),"n/a")</f>
        <v>n/a</v>
      </c>
      <c r="U858" s="17" t="str">
        <f>IFERROR(VLOOKUP($K858,wiz[[Lanes]:[Min FRQT Load Check Lane]],11,FALSE),"n/a")</f>
        <v>n/a</v>
      </c>
      <c r="V858" s="17" t="str">
        <f>IFERROR(VLOOKUP($K858,wiz[[Lanes]:[Min FRQT Load Check Lane]],12,FALSE),"n/a")</f>
        <v>n/a</v>
      </c>
      <c r="W858" s="17" t="str">
        <f>IFERROR(VLOOKUP($K858,wiz[[Lanes]:[Min FRQT Load Check Lane]],13,FALSE),"n/a")</f>
        <v>n/a</v>
      </c>
    </row>
    <row r="859" spans="2:23" x14ac:dyDescent="0.3">
      <c r="B859" s="13" t="s">
        <v>3984</v>
      </c>
      <c r="C859" s="13" t="s">
        <v>3923</v>
      </c>
      <c r="D859" s="13" t="s">
        <v>2551</v>
      </c>
      <c r="E859" s="13" t="s">
        <v>3982</v>
      </c>
      <c r="F859" s="13">
        <v>75061</v>
      </c>
      <c r="G859" s="13" t="s">
        <v>3908</v>
      </c>
      <c r="H859" s="13">
        <v>46064</v>
      </c>
      <c r="I859" s="13">
        <v>1262.98</v>
      </c>
      <c r="J859" s="13" t="str">
        <f>VLOOKUP(D859,'Matched Names'!$A$1:$C$52,3,FALSE)</f>
        <v xml:space="preserve">TRACTOR SUPPLY MANHAT|   </v>
      </c>
      <c r="K859" t="str">
        <f t="shared" si="13"/>
        <v>TRACTOR SUPPLY MANHAT| 7506146064</v>
      </c>
      <c r="L859" s="17" t="str">
        <f>IFERROR(VLOOKUP($K859,wiz[[Lanes]:[Min FRQT Load Check Lane]],2,FALSE),"n/a")</f>
        <v>n/a</v>
      </c>
      <c r="M859" s="17" t="str">
        <f>IFERROR(VLOOKUP($K859,wiz[[Lanes]:[Min FRQT Load Check Lane]],3,FALSE),"n/a")</f>
        <v>n/a</v>
      </c>
      <c r="N859" s="17" t="str">
        <f>IFERROR(VLOOKUP($K859,wiz[[Lanes]:[Min FRQT Load Check Lane]],4,FALSE),"n/a")</f>
        <v>n/a</v>
      </c>
      <c r="O859" s="17" t="str">
        <f>IFERROR(VLOOKUP($K859,wiz[[Lanes]:[Min FRQT Load Check Lane]],5,FALSE),"n/a")</f>
        <v>n/a</v>
      </c>
      <c r="P859" s="17" t="str">
        <f>IFERROR(VLOOKUP($K859,wiz[[Lanes]:[Min FRQT Load Check Lane]],6,FALSE),"n/a")</f>
        <v>n/a</v>
      </c>
      <c r="Q859" s="17" t="str">
        <f>IFERROR(VLOOKUP($K859,wiz[[Lanes]:[Min FRQT Load Check Lane]],7,FALSE),"n/a")</f>
        <v>n/a</v>
      </c>
      <c r="R859" s="17" t="str">
        <f>IFERROR(VLOOKUP($K859,wiz[[Lanes]:[Min FRQT Load Check Lane]],8,FALSE),"n/a")</f>
        <v>n/a</v>
      </c>
      <c r="S859" s="17" t="str">
        <f>IFERROR(VLOOKUP($K859,wiz[[Lanes]:[Min FRQT Load Check Lane]],9,FALSE),"n/a")</f>
        <v>n/a</v>
      </c>
      <c r="T859" s="17" t="str">
        <f>IFERROR(VLOOKUP($K859,wiz[[Lanes]:[Min FRQT Load Check Lane]],10,FALSE),"n/a")</f>
        <v>n/a</v>
      </c>
      <c r="U859" s="17" t="str">
        <f>IFERROR(VLOOKUP($K859,wiz[[Lanes]:[Min FRQT Load Check Lane]],11,FALSE),"n/a")</f>
        <v>n/a</v>
      </c>
      <c r="V859" s="17" t="str">
        <f>IFERROR(VLOOKUP($K859,wiz[[Lanes]:[Min FRQT Load Check Lane]],12,FALSE),"n/a")</f>
        <v>n/a</v>
      </c>
      <c r="W859" s="17" t="str">
        <f>IFERROR(VLOOKUP($K859,wiz[[Lanes]:[Min FRQT Load Check Lane]],13,FALSE),"n/a")</f>
        <v>n/a</v>
      </c>
    </row>
    <row r="860" spans="2:23" x14ac:dyDescent="0.3">
      <c r="B860" s="13" t="s">
        <v>3985</v>
      </c>
      <c r="C860" s="13" t="s">
        <v>3923</v>
      </c>
      <c r="D860" s="13" t="s">
        <v>2551</v>
      </c>
      <c r="E860" s="13" t="s">
        <v>3986</v>
      </c>
      <c r="F860" s="13">
        <v>45640</v>
      </c>
      <c r="G860" s="13" t="s">
        <v>3906</v>
      </c>
      <c r="H860" s="13">
        <v>42134</v>
      </c>
      <c r="I860" s="13">
        <v>1353.54</v>
      </c>
      <c r="J860" s="13" t="str">
        <f>VLOOKUP(D860,'Matched Names'!$A$1:$C$52,3,FALSE)</f>
        <v xml:space="preserve">TRACTOR SUPPLY MANHAT|   </v>
      </c>
      <c r="K860" t="str">
        <f t="shared" si="13"/>
        <v>TRACTOR SUPPLY MANHAT| 4564042134</v>
      </c>
      <c r="L860" s="17">
        <f>IFERROR(VLOOKUP($K860,wiz[[Lanes]:[Min FRQT Load Check Lane]],2,FALSE),"n/a")</f>
        <v>3</v>
      </c>
      <c r="M860" s="17">
        <f>IFERROR(VLOOKUP($K860,wiz[[Lanes]:[Min FRQT Load Check Lane]],3,FALSE),"n/a")</f>
        <v>1.71</v>
      </c>
      <c r="N860" s="17">
        <f>IFERROR(VLOOKUP($K860,wiz[[Lanes]:[Min FRQT Load Check Lane]],4,FALSE),"n/a")</f>
        <v>0.21</v>
      </c>
      <c r="O860" s="17">
        <f>IFERROR(VLOOKUP($K860,wiz[[Lanes]:[Min FRQT Load Check Lane]],5,FALSE),"n/a")</f>
        <v>401</v>
      </c>
      <c r="P860" s="17">
        <f>IFERROR(VLOOKUP($K860,wiz[[Lanes]:[Min FRQT Load Check Lane]],6,FALSE),"n/a")</f>
        <v>0.79</v>
      </c>
      <c r="Q860" s="17">
        <f>IFERROR(VLOOKUP($K860,wiz[[Lanes]:[Min FRQT Load Check Lane]],7,FALSE),"n/a")</f>
        <v>75</v>
      </c>
      <c r="R860" s="17">
        <f>IFERROR(VLOOKUP($K860,wiz[[Lanes]:[Min FRQT Load Check Lane]],8,FALSE),"n/a")</f>
        <v>0.3</v>
      </c>
      <c r="S860" s="17">
        <f>IFERROR(VLOOKUP($K860,wiz[[Lanes]:[Min FRQT Load Check Lane]],9,FALSE),"n/a")</f>
        <v>-37</v>
      </c>
      <c r="T860" s="17">
        <f>IFERROR(VLOOKUP($K860,wiz[[Lanes]:[Min FRQT Load Check Lane]],10,FALSE),"n/a")</f>
        <v>-61</v>
      </c>
      <c r="U860" s="17">
        <f>IFERROR(VLOOKUP($K860,wiz[[Lanes]:[Min FRQT Load Check Lane]],11,FALSE),"n/a")</f>
        <v>23</v>
      </c>
      <c r="V860" s="17">
        <f>IFERROR(VLOOKUP($K860,wiz[[Lanes]:[Min FRQT Load Check Lane]],12,FALSE),"n/a")</f>
        <v>-39</v>
      </c>
      <c r="W860" s="17">
        <f>IFERROR(VLOOKUP($K860,wiz[[Lanes]:[Min FRQT Load Check Lane]],13,FALSE),"n/a")</f>
        <v>-77</v>
      </c>
    </row>
    <row r="861" spans="2:23" x14ac:dyDescent="0.3">
      <c r="B861" s="13" t="s">
        <v>3987</v>
      </c>
      <c r="C861" s="13" t="s">
        <v>3923</v>
      </c>
      <c r="D861" s="13" t="s">
        <v>2551</v>
      </c>
      <c r="E861" s="13" t="s">
        <v>2854</v>
      </c>
      <c r="F861" s="13">
        <v>38301</v>
      </c>
      <c r="G861" s="13" t="s">
        <v>2723</v>
      </c>
      <c r="H861" s="13">
        <v>31216</v>
      </c>
      <c r="I861" s="13">
        <v>5741.64</v>
      </c>
      <c r="J861" s="13" t="str">
        <f>VLOOKUP(D861,'Matched Names'!$A$1:$C$52,3,FALSE)</f>
        <v xml:space="preserve">TRACTOR SUPPLY MANHAT|   </v>
      </c>
      <c r="K861" t="str">
        <f t="shared" si="13"/>
        <v>TRACTOR SUPPLY MANHAT| 3830131216</v>
      </c>
      <c r="L861" s="17" t="str">
        <f>IFERROR(VLOOKUP($K861,wiz[[Lanes]:[Min FRQT Load Check Lane]],2,FALSE),"n/a")</f>
        <v>n/a</v>
      </c>
      <c r="M861" s="17" t="str">
        <f>IFERROR(VLOOKUP($K861,wiz[[Lanes]:[Min FRQT Load Check Lane]],3,FALSE),"n/a")</f>
        <v>n/a</v>
      </c>
      <c r="N861" s="17" t="str">
        <f>IFERROR(VLOOKUP($K861,wiz[[Lanes]:[Min FRQT Load Check Lane]],4,FALSE),"n/a")</f>
        <v>n/a</v>
      </c>
      <c r="O861" s="17" t="str">
        <f>IFERROR(VLOOKUP($K861,wiz[[Lanes]:[Min FRQT Load Check Lane]],5,FALSE),"n/a")</f>
        <v>n/a</v>
      </c>
      <c r="P861" s="17" t="str">
        <f>IFERROR(VLOOKUP($K861,wiz[[Lanes]:[Min FRQT Load Check Lane]],6,FALSE),"n/a")</f>
        <v>n/a</v>
      </c>
      <c r="Q861" s="17" t="str">
        <f>IFERROR(VLOOKUP($K861,wiz[[Lanes]:[Min FRQT Load Check Lane]],7,FALSE),"n/a")</f>
        <v>n/a</v>
      </c>
      <c r="R861" s="17" t="str">
        <f>IFERROR(VLOOKUP($K861,wiz[[Lanes]:[Min FRQT Load Check Lane]],8,FALSE),"n/a")</f>
        <v>n/a</v>
      </c>
      <c r="S861" s="17" t="str">
        <f>IFERROR(VLOOKUP($K861,wiz[[Lanes]:[Min FRQT Load Check Lane]],9,FALSE),"n/a")</f>
        <v>n/a</v>
      </c>
      <c r="T861" s="17" t="str">
        <f>IFERROR(VLOOKUP($K861,wiz[[Lanes]:[Min FRQT Load Check Lane]],10,FALSE),"n/a")</f>
        <v>n/a</v>
      </c>
      <c r="U861" s="17" t="str">
        <f>IFERROR(VLOOKUP($K861,wiz[[Lanes]:[Min FRQT Load Check Lane]],11,FALSE),"n/a")</f>
        <v>n/a</v>
      </c>
      <c r="V861" s="17" t="str">
        <f>IFERROR(VLOOKUP($K861,wiz[[Lanes]:[Min FRQT Load Check Lane]],12,FALSE),"n/a")</f>
        <v>n/a</v>
      </c>
      <c r="W861" s="17" t="str">
        <f>IFERROR(VLOOKUP($K861,wiz[[Lanes]:[Min FRQT Load Check Lane]],13,FALSE),"n/a")</f>
        <v>n/a</v>
      </c>
    </row>
    <row r="862" spans="2:23" x14ac:dyDescent="0.3">
      <c r="B862" s="13" t="s">
        <v>3988</v>
      </c>
      <c r="C862" s="13" t="s">
        <v>3923</v>
      </c>
      <c r="D862" s="13" t="s">
        <v>2551</v>
      </c>
      <c r="E862" s="13" t="s">
        <v>2854</v>
      </c>
      <c r="F862" s="13">
        <v>38301</v>
      </c>
      <c r="G862" s="13" t="s">
        <v>3908</v>
      </c>
      <c r="H862" s="13">
        <v>46064</v>
      </c>
      <c r="I862" s="13">
        <v>4114.95</v>
      </c>
      <c r="J862" s="13" t="str">
        <f>VLOOKUP(D862,'Matched Names'!$A$1:$C$52,3,FALSE)</f>
        <v xml:space="preserve">TRACTOR SUPPLY MANHAT|   </v>
      </c>
      <c r="K862" t="str">
        <f t="shared" si="13"/>
        <v>TRACTOR SUPPLY MANHAT| 3830146064</v>
      </c>
      <c r="L862" s="17">
        <f>IFERROR(VLOOKUP($K862,wiz[[Lanes]:[Min FRQT Load Check Lane]],2,FALSE),"n/a")</f>
        <v>1</v>
      </c>
      <c r="M862" s="17">
        <f>IFERROR(VLOOKUP($K862,wiz[[Lanes]:[Min FRQT Load Check Lane]],3,FALSE),"n/a")</f>
        <v>1.87</v>
      </c>
      <c r="N862" s="17">
        <f>IFERROR(VLOOKUP($K862,wiz[[Lanes]:[Min FRQT Load Check Lane]],4,FALSE),"n/a")</f>
        <v>0.21</v>
      </c>
      <c r="O862" s="17">
        <f>IFERROR(VLOOKUP($K862,wiz[[Lanes]:[Min FRQT Load Check Lane]],5,FALSE),"n/a")</f>
        <v>440</v>
      </c>
      <c r="P862" s="17">
        <f>IFERROR(VLOOKUP($K862,wiz[[Lanes]:[Min FRQT Load Check Lane]],6,FALSE),"n/a")</f>
        <v>1.92</v>
      </c>
      <c r="Q862" s="17">
        <f>IFERROR(VLOOKUP($K862,wiz[[Lanes]:[Min FRQT Load Check Lane]],7,FALSE),"n/a")</f>
        <v>82</v>
      </c>
      <c r="R862" s="17">
        <f>IFERROR(VLOOKUP($K862,wiz[[Lanes]:[Min FRQT Load Check Lane]],8,FALSE),"n/a")</f>
        <v>0.3</v>
      </c>
      <c r="S862" s="17">
        <f>IFERROR(VLOOKUP($K862,wiz[[Lanes]:[Min FRQT Load Check Lane]],9,FALSE),"n/a")</f>
        <v>13</v>
      </c>
      <c r="T862" s="17">
        <f>IFERROR(VLOOKUP($K862,wiz[[Lanes]:[Min FRQT Load Check Lane]],10,FALSE),"n/a")</f>
        <v>-25</v>
      </c>
      <c r="U862" s="17">
        <f>IFERROR(VLOOKUP($K862,wiz[[Lanes]:[Min FRQT Load Check Lane]],11,FALSE),"n/a")</f>
        <v>-245</v>
      </c>
      <c r="V862" s="17">
        <f>IFERROR(VLOOKUP($K862,wiz[[Lanes]:[Min FRQT Load Check Lane]],12,FALSE),"n/a")</f>
        <v>-265</v>
      </c>
      <c r="W862" s="17">
        <f>IFERROR(VLOOKUP($K862,wiz[[Lanes]:[Min FRQT Load Check Lane]],13,FALSE),"n/a")</f>
        <v>-535</v>
      </c>
    </row>
    <row r="863" spans="2:23" x14ac:dyDescent="0.3">
      <c r="B863" s="13" t="s">
        <v>3989</v>
      </c>
      <c r="C863" s="13" t="s">
        <v>3923</v>
      </c>
      <c r="D863" s="13" t="s">
        <v>2551</v>
      </c>
      <c r="E863" s="13" t="s">
        <v>2892</v>
      </c>
      <c r="F863" s="13">
        <v>53546</v>
      </c>
      <c r="G863" s="13" t="s">
        <v>2723</v>
      </c>
      <c r="H863" s="13">
        <v>31216</v>
      </c>
      <c r="I863" s="13">
        <v>2061.41</v>
      </c>
      <c r="J863" s="13" t="str">
        <f>VLOOKUP(D863,'Matched Names'!$A$1:$C$52,3,FALSE)</f>
        <v xml:space="preserve">TRACTOR SUPPLY MANHAT|   </v>
      </c>
      <c r="K863" t="str">
        <f t="shared" si="13"/>
        <v>TRACTOR SUPPLY MANHAT| 5354631216</v>
      </c>
      <c r="L863" s="17" t="str">
        <f>IFERROR(VLOOKUP($K863,wiz[[Lanes]:[Min FRQT Load Check Lane]],2,FALSE),"n/a")</f>
        <v>n/a</v>
      </c>
      <c r="M863" s="17" t="str">
        <f>IFERROR(VLOOKUP($K863,wiz[[Lanes]:[Min FRQT Load Check Lane]],3,FALSE),"n/a")</f>
        <v>n/a</v>
      </c>
      <c r="N863" s="17" t="str">
        <f>IFERROR(VLOOKUP($K863,wiz[[Lanes]:[Min FRQT Load Check Lane]],4,FALSE),"n/a")</f>
        <v>n/a</v>
      </c>
      <c r="O863" s="17" t="str">
        <f>IFERROR(VLOOKUP($K863,wiz[[Lanes]:[Min FRQT Load Check Lane]],5,FALSE),"n/a")</f>
        <v>n/a</v>
      </c>
      <c r="P863" s="17" t="str">
        <f>IFERROR(VLOOKUP($K863,wiz[[Lanes]:[Min FRQT Load Check Lane]],6,FALSE),"n/a")</f>
        <v>n/a</v>
      </c>
      <c r="Q863" s="17" t="str">
        <f>IFERROR(VLOOKUP($K863,wiz[[Lanes]:[Min FRQT Load Check Lane]],7,FALSE),"n/a")</f>
        <v>n/a</v>
      </c>
      <c r="R863" s="17" t="str">
        <f>IFERROR(VLOOKUP($K863,wiz[[Lanes]:[Min FRQT Load Check Lane]],8,FALSE),"n/a")</f>
        <v>n/a</v>
      </c>
      <c r="S863" s="17" t="str">
        <f>IFERROR(VLOOKUP($K863,wiz[[Lanes]:[Min FRQT Load Check Lane]],9,FALSE),"n/a")</f>
        <v>n/a</v>
      </c>
      <c r="T863" s="17" t="str">
        <f>IFERROR(VLOOKUP($K863,wiz[[Lanes]:[Min FRQT Load Check Lane]],10,FALSE),"n/a")</f>
        <v>n/a</v>
      </c>
      <c r="U863" s="17" t="str">
        <f>IFERROR(VLOOKUP($K863,wiz[[Lanes]:[Min FRQT Load Check Lane]],11,FALSE),"n/a")</f>
        <v>n/a</v>
      </c>
      <c r="V863" s="17" t="str">
        <f>IFERROR(VLOOKUP($K863,wiz[[Lanes]:[Min FRQT Load Check Lane]],12,FALSE),"n/a")</f>
        <v>n/a</v>
      </c>
      <c r="W863" s="17" t="str">
        <f>IFERROR(VLOOKUP($K863,wiz[[Lanes]:[Min FRQT Load Check Lane]],13,FALSE),"n/a")</f>
        <v>n/a</v>
      </c>
    </row>
    <row r="864" spans="2:23" x14ac:dyDescent="0.3">
      <c r="B864" s="13" t="s">
        <v>3990</v>
      </c>
      <c r="C864" s="13" t="s">
        <v>3923</v>
      </c>
      <c r="D864" s="13" t="s">
        <v>2551</v>
      </c>
      <c r="E864" s="13" t="s">
        <v>3991</v>
      </c>
      <c r="F864" s="13">
        <v>31545</v>
      </c>
      <c r="G864" s="13" t="s">
        <v>3908</v>
      </c>
      <c r="H864" s="13">
        <v>46064</v>
      </c>
      <c r="I864" s="13">
        <v>1036.23</v>
      </c>
      <c r="J864" s="13" t="str">
        <f>VLOOKUP(D864,'Matched Names'!$A$1:$C$52,3,FALSE)</f>
        <v xml:space="preserve">TRACTOR SUPPLY MANHAT|   </v>
      </c>
      <c r="K864" t="str">
        <f t="shared" si="13"/>
        <v>TRACTOR SUPPLY MANHAT| 3154546064</v>
      </c>
      <c r="L864" s="17">
        <f>IFERROR(VLOOKUP($K864,wiz[[Lanes]:[Min FRQT Load Check Lane]],2,FALSE),"n/a")</f>
        <v>3</v>
      </c>
      <c r="M864" s="17">
        <f>IFERROR(VLOOKUP($K864,wiz[[Lanes]:[Min FRQT Load Check Lane]],3,FALSE),"n/a")</f>
        <v>1.3</v>
      </c>
      <c r="N864" s="17">
        <f>IFERROR(VLOOKUP($K864,wiz[[Lanes]:[Min FRQT Load Check Lane]],4,FALSE),"n/a")</f>
        <v>0.21</v>
      </c>
      <c r="O864" s="17">
        <f>IFERROR(VLOOKUP($K864,wiz[[Lanes]:[Min FRQT Load Check Lane]],5,FALSE),"n/a")</f>
        <v>829</v>
      </c>
      <c r="P864" s="17">
        <f>IFERROR(VLOOKUP($K864,wiz[[Lanes]:[Min FRQT Load Check Lane]],6,FALSE),"n/a")</f>
        <v>1.7</v>
      </c>
      <c r="Q864" s="17">
        <f>IFERROR(VLOOKUP($K864,wiz[[Lanes]:[Min FRQT Load Check Lane]],7,FALSE),"n/a")</f>
        <v>119</v>
      </c>
      <c r="R864" s="17">
        <f>IFERROR(VLOOKUP($K864,wiz[[Lanes]:[Min FRQT Load Check Lane]],8,FALSE),"n/a")</f>
        <v>0.33</v>
      </c>
      <c r="S864" s="17">
        <f>IFERROR(VLOOKUP($K864,wiz[[Lanes]:[Min FRQT Load Check Lane]],9,FALSE),"n/a")</f>
        <v>1</v>
      </c>
      <c r="T864" s="17">
        <f>IFERROR(VLOOKUP($K864,wiz[[Lanes]:[Min FRQT Load Check Lane]],10,FALSE),"n/a")</f>
        <v>-394</v>
      </c>
      <c r="U864" s="17">
        <f>IFERROR(VLOOKUP($K864,wiz[[Lanes]:[Min FRQT Load Check Lane]],11,FALSE),"n/a")</f>
        <v>14</v>
      </c>
      <c r="V864" s="17">
        <f>IFERROR(VLOOKUP($K864,wiz[[Lanes]:[Min FRQT Load Check Lane]],12,FALSE),"n/a")</f>
        <v>61</v>
      </c>
      <c r="W864" s="17">
        <f>IFERROR(VLOOKUP($K864,wiz[[Lanes]:[Min FRQT Load Check Lane]],13,FALSE),"n/a")</f>
        <v>-319</v>
      </c>
    </row>
    <row r="865" spans="2:23" x14ac:dyDescent="0.3">
      <c r="B865" s="13" t="s">
        <v>3992</v>
      </c>
      <c r="C865" s="13" t="s">
        <v>3923</v>
      </c>
      <c r="D865" s="13" t="s">
        <v>2551</v>
      </c>
      <c r="E865" s="13" t="s">
        <v>3993</v>
      </c>
      <c r="F865" s="13">
        <v>53039</v>
      </c>
      <c r="G865" s="13" t="s">
        <v>3906</v>
      </c>
      <c r="H865" s="13">
        <v>42134</v>
      </c>
      <c r="I865" s="13">
        <v>2423.73</v>
      </c>
      <c r="J865" s="13" t="str">
        <f>VLOOKUP(D865,'Matched Names'!$A$1:$C$52,3,FALSE)</f>
        <v xml:space="preserve">TRACTOR SUPPLY MANHAT|   </v>
      </c>
      <c r="K865" t="str">
        <f t="shared" si="13"/>
        <v>TRACTOR SUPPLY MANHAT| 5303942134</v>
      </c>
      <c r="L865" s="17">
        <f>IFERROR(VLOOKUP($K865,wiz[[Lanes]:[Min FRQT Load Check Lane]],2,FALSE),"n/a")</f>
        <v>5</v>
      </c>
      <c r="M865" s="17">
        <f>IFERROR(VLOOKUP($K865,wiz[[Lanes]:[Min FRQT Load Check Lane]],3,FALSE),"n/a")</f>
        <v>2.04</v>
      </c>
      <c r="N865" s="17">
        <f>IFERROR(VLOOKUP($K865,wiz[[Lanes]:[Min FRQT Load Check Lane]],4,FALSE),"n/a")</f>
        <v>0.21</v>
      </c>
      <c r="O865" s="17">
        <f>IFERROR(VLOOKUP($K865,wiz[[Lanes]:[Min FRQT Load Check Lane]],5,FALSE),"n/a")</f>
        <v>596</v>
      </c>
      <c r="P865" s="17">
        <f>IFERROR(VLOOKUP($K865,wiz[[Lanes]:[Min FRQT Load Check Lane]],6,FALSE),"n/a")</f>
        <v>1.1599999999999999</v>
      </c>
      <c r="Q865" s="17">
        <f>IFERROR(VLOOKUP($K865,wiz[[Lanes]:[Min FRQT Load Check Lane]],7,FALSE),"n/a")</f>
        <v>55</v>
      </c>
      <c r="R865" s="17">
        <f>IFERROR(VLOOKUP($K865,wiz[[Lanes]:[Min FRQT Load Check Lane]],8,FALSE),"n/a")</f>
        <v>0.28999999999999998</v>
      </c>
      <c r="S865" s="17">
        <f>IFERROR(VLOOKUP($K865,wiz[[Lanes]:[Min FRQT Load Check Lane]],9,FALSE),"n/a")</f>
        <v>22</v>
      </c>
      <c r="T865" s="17">
        <f>IFERROR(VLOOKUP($K865,wiz[[Lanes]:[Min FRQT Load Check Lane]],10,FALSE),"n/a")</f>
        <v>-6</v>
      </c>
      <c r="U865" s="17">
        <f>IFERROR(VLOOKUP($K865,wiz[[Lanes]:[Min FRQT Load Check Lane]],11,FALSE),"n/a")</f>
        <v>-14</v>
      </c>
      <c r="V865" s="17">
        <f>IFERROR(VLOOKUP($K865,wiz[[Lanes]:[Min FRQT Load Check Lane]],12,FALSE),"n/a")</f>
        <v>135</v>
      </c>
      <c r="W865" s="17">
        <f>IFERROR(VLOOKUP($K865,wiz[[Lanes]:[Min FRQT Load Check Lane]],13,FALSE),"n/a")</f>
        <v>115</v>
      </c>
    </row>
    <row r="866" spans="2:23" x14ac:dyDescent="0.3">
      <c r="B866" s="13" t="s">
        <v>3994</v>
      </c>
      <c r="C866" s="13" t="s">
        <v>3923</v>
      </c>
      <c r="D866" s="13" t="s">
        <v>2551</v>
      </c>
      <c r="E866" s="13" t="s">
        <v>3995</v>
      </c>
      <c r="F866" s="13">
        <v>64153</v>
      </c>
      <c r="G866" s="13" t="s">
        <v>2723</v>
      </c>
      <c r="H866" s="13">
        <v>31216</v>
      </c>
      <c r="I866" s="13">
        <v>1551.93</v>
      </c>
      <c r="J866" s="13" t="str">
        <f>VLOOKUP(D866,'Matched Names'!$A$1:$C$52,3,FALSE)</f>
        <v xml:space="preserve">TRACTOR SUPPLY MANHAT|   </v>
      </c>
      <c r="K866" t="str">
        <f t="shared" si="13"/>
        <v>TRACTOR SUPPLY MANHAT| 6415331216</v>
      </c>
      <c r="L866" s="17" t="str">
        <f>IFERROR(VLOOKUP($K866,wiz[[Lanes]:[Min FRQT Load Check Lane]],2,FALSE),"n/a")</f>
        <v>n/a</v>
      </c>
      <c r="M866" s="17" t="str">
        <f>IFERROR(VLOOKUP($K866,wiz[[Lanes]:[Min FRQT Load Check Lane]],3,FALSE),"n/a")</f>
        <v>n/a</v>
      </c>
      <c r="N866" s="17" t="str">
        <f>IFERROR(VLOOKUP($K866,wiz[[Lanes]:[Min FRQT Load Check Lane]],4,FALSE),"n/a")</f>
        <v>n/a</v>
      </c>
      <c r="O866" s="17" t="str">
        <f>IFERROR(VLOOKUP($K866,wiz[[Lanes]:[Min FRQT Load Check Lane]],5,FALSE),"n/a")</f>
        <v>n/a</v>
      </c>
      <c r="P866" s="17" t="str">
        <f>IFERROR(VLOOKUP($K866,wiz[[Lanes]:[Min FRQT Load Check Lane]],6,FALSE),"n/a")</f>
        <v>n/a</v>
      </c>
      <c r="Q866" s="17" t="str">
        <f>IFERROR(VLOOKUP($K866,wiz[[Lanes]:[Min FRQT Load Check Lane]],7,FALSE),"n/a")</f>
        <v>n/a</v>
      </c>
      <c r="R866" s="17" t="str">
        <f>IFERROR(VLOOKUP($K866,wiz[[Lanes]:[Min FRQT Load Check Lane]],8,FALSE),"n/a")</f>
        <v>n/a</v>
      </c>
      <c r="S866" s="17" t="str">
        <f>IFERROR(VLOOKUP($K866,wiz[[Lanes]:[Min FRQT Load Check Lane]],9,FALSE),"n/a")</f>
        <v>n/a</v>
      </c>
      <c r="T866" s="17" t="str">
        <f>IFERROR(VLOOKUP($K866,wiz[[Lanes]:[Min FRQT Load Check Lane]],10,FALSE),"n/a")</f>
        <v>n/a</v>
      </c>
      <c r="U866" s="17" t="str">
        <f>IFERROR(VLOOKUP($K866,wiz[[Lanes]:[Min FRQT Load Check Lane]],11,FALSE),"n/a")</f>
        <v>n/a</v>
      </c>
      <c r="V866" s="17" t="str">
        <f>IFERROR(VLOOKUP($K866,wiz[[Lanes]:[Min FRQT Load Check Lane]],12,FALSE),"n/a")</f>
        <v>n/a</v>
      </c>
      <c r="W866" s="17" t="str">
        <f>IFERROR(VLOOKUP($K866,wiz[[Lanes]:[Min FRQT Load Check Lane]],13,FALSE),"n/a")</f>
        <v>n/a</v>
      </c>
    </row>
    <row r="867" spans="2:23" x14ac:dyDescent="0.3">
      <c r="B867" s="13" t="s">
        <v>3996</v>
      </c>
      <c r="C867" s="13" t="s">
        <v>3923</v>
      </c>
      <c r="D867" s="13" t="s">
        <v>2551</v>
      </c>
      <c r="E867" s="13" t="s">
        <v>3997</v>
      </c>
      <c r="F867" s="13">
        <v>38233</v>
      </c>
      <c r="G867" s="13" t="s">
        <v>3908</v>
      </c>
      <c r="H867" s="13">
        <v>46064</v>
      </c>
      <c r="I867" s="13">
        <v>2400</v>
      </c>
      <c r="J867" s="13" t="str">
        <f>VLOOKUP(D867,'Matched Names'!$A$1:$C$52,3,FALSE)</f>
        <v xml:space="preserve">TRACTOR SUPPLY MANHAT|   </v>
      </c>
      <c r="K867" t="str">
        <f t="shared" si="13"/>
        <v>TRACTOR SUPPLY MANHAT| 3823346064</v>
      </c>
      <c r="L867" s="17">
        <f>IFERROR(VLOOKUP($K867,wiz[[Lanes]:[Min FRQT Load Check Lane]],2,FALSE),"n/a")</f>
        <v>3</v>
      </c>
      <c r="M867" s="17">
        <f>IFERROR(VLOOKUP($K867,wiz[[Lanes]:[Min FRQT Load Check Lane]],3,FALSE),"n/a")</f>
        <v>2.08</v>
      </c>
      <c r="N867" s="17">
        <f>IFERROR(VLOOKUP($K867,wiz[[Lanes]:[Min FRQT Load Check Lane]],4,FALSE),"n/a")</f>
        <v>0.22</v>
      </c>
      <c r="O867" s="17">
        <f>IFERROR(VLOOKUP($K867,wiz[[Lanes]:[Min FRQT Load Check Lane]],5,FALSE),"n/a")</f>
        <v>384</v>
      </c>
      <c r="P867" s="17">
        <f>IFERROR(VLOOKUP($K867,wiz[[Lanes]:[Min FRQT Load Check Lane]],6,FALSE),"n/a")</f>
        <v>0.96</v>
      </c>
      <c r="Q867" s="17">
        <f>IFERROR(VLOOKUP($K867,wiz[[Lanes]:[Min FRQT Load Check Lane]],7,FALSE),"n/a")</f>
        <v>100</v>
      </c>
      <c r="R867" s="17">
        <f>IFERROR(VLOOKUP($K867,wiz[[Lanes]:[Min FRQT Load Check Lane]],8,FALSE),"n/a")</f>
        <v>0.33</v>
      </c>
      <c r="S867" s="17">
        <f>IFERROR(VLOOKUP($K867,wiz[[Lanes]:[Min FRQT Load Check Lane]],9,FALSE),"n/a")</f>
        <v>-4</v>
      </c>
      <c r="T867" s="17">
        <f>IFERROR(VLOOKUP($K867,wiz[[Lanes]:[Min FRQT Load Check Lane]],10,FALSE),"n/a")</f>
        <v>2</v>
      </c>
      <c r="U867" s="17">
        <f>IFERROR(VLOOKUP($K867,wiz[[Lanes]:[Min FRQT Load Check Lane]],11,FALSE),"n/a")</f>
        <v>-45</v>
      </c>
      <c r="V867" s="17">
        <f>IFERROR(VLOOKUP($K867,wiz[[Lanes]:[Min FRQT Load Check Lane]],12,FALSE),"n/a")</f>
        <v>-112</v>
      </c>
      <c r="W867" s="17">
        <f>IFERROR(VLOOKUP($K867,wiz[[Lanes]:[Min FRQT Load Check Lane]],13,FALSE),"n/a")</f>
        <v>-155</v>
      </c>
    </row>
    <row r="868" spans="2:23" x14ac:dyDescent="0.3">
      <c r="B868" s="13" t="s">
        <v>3998</v>
      </c>
      <c r="C868" s="13" t="s">
        <v>3923</v>
      </c>
      <c r="D868" s="13" t="s">
        <v>2551</v>
      </c>
      <c r="E868" s="13" t="s">
        <v>3999</v>
      </c>
      <c r="F868" s="13">
        <v>75134</v>
      </c>
      <c r="G868" s="13" t="s">
        <v>3906</v>
      </c>
      <c r="H868" s="13">
        <v>42134</v>
      </c>
      <c r="I868" s="13">
        <v>6861.12</v>
      </c>
      <c r="J868" s="13" t="str">
        <f>VLOOKUP(D868,'Matched Names'!$A$1:$C$52,3,FALSE)</f>
        <v xml:space="preserve">TRACTOR SUPPLY MANHAT|   </v>
      </c>
      <c r="K868" t="str">
        <f t="shared" si="13"/>
        <v>TRACTOR SUPPLY MANHAT| 7513442134</v>
      </c>
      <c r="L868" s="17">
        <f>IFERROR(VLOOKUP($K868,wiz[[Lanes]:[Min FRQT Load Check Lane]],2,FALSE),"n/a")</f>
        <v>15</v>
      </c>
      <c r="M868" s="17">
        <f>IFERROR(VLOOKUP($K868,wiz[[Lanes]:[Min FRQT Load Check Lane]],3,FALSE),"n/a")</f>
        <v>1.2</v>
      </c>
      <c r="N868" s="17">
        <f>IFERROR(VLOOKUP($K868,wiz[[Lanes]:[Min FRQT Load Check Lane]],4,FALSE),"n/a")</f>
        <v>0.21</v>
      </c>
      <c r="O868" s="17">
        <f>IFERROR(VLOOKUP($K868,wiz[[Lanes]:[Min FRQT Load Check Lane]],5,FALSE),"n/a")</f>
        <v>714</v>
      </c>
      <c r="P868" s="17">
        <f>IFERROR(VLOOKUP($K868,wiz[[Lanes]:[Min FRQT Load Check Lane]],6,FALSE),"n/a")</f>
        <v>1.55</v>
      </c>
      <c r="Q868" s="17">
        <f>IFERROR(VLOOKUP($K868,wiz[[Lanes]:[Min FRQT Load Check Lane]],7,FALSE),"n/a")</f>
        <v>72</v>
      </c>
      <c r="R868" s="17">
        <f>IFERROR(VLOOKUP($K868,wiz[[Lanes]:[Min FRQT Load Check Lane]],8,FALSE),"n/a")</f>
        <v>0.28000000000000003</v>
      </c>
      <c r="S868" s="17">
        <f>IFERROR(VLOOKUP($K868,wiz[[Lanes]:[Min FRQT Load Check Lane]],9,FALSE),"n/a")</f>
        <v>-3</v>
      </c>
      <c r="T868" s="17">
        <f>IFERROR(VLOOKUP($K868,wiz[[Lanes]:[Min FRQT Load Check Lane]],10,FALSE),"n/a")</f>
        <v>-120</v>
      </c>
      <c r="U868" s="17">
        <f>IFERROR(VLOOKUP($K868,wiz[[Lanes]:[Min FRQT Load Check Lane]],11,FALSE),"n/a")</f>
        <v>14</v>
      </c>
      <c r="V868" s="17">
        <f>IFERROR(VLOOKUP($K868,wiz[[Lanes]:[Min FRQT Load Check Lane]],12,FALSE),"n/a")</f>
        <v>-23</v>
      </c>
      <c r="W868" s="17">
        <f>IFERROR(VLOOKUP($K868,wiz[[Lanes]:[Min FRQT Load Check Lane]],13,FALSE),"n/a")</f>
        <v>-129</v>
      </c>
    </row>
    <row r="869" spans="2:23" x14ac:dyDescent="0.3">
      <c r="B869" s="13" t="s">
        <v>4000</v>
      </c>
      <c r="C869" s="13" t="s">
        <v>3923</v>
      </c>
      <c r="D869" s="13" t="s">
        <v>2551</v>
      </c>
      <c r="E869" s="13" t="s">
        <v>3999</v>
      </c>
      <c r="F869" s="13">
        <v>75134</v>
      </c>
      <c r="G869" s="13" t="s">
        <v>2723</v>
      </c>
      <c r="H869" s="13">
        <v>31216</v>
      </c>
      <c r="I869" s="13">
        <v>2767.52</v>
      </c>
      <c r="J869" s="13" t="str">
        <f>VLOOKUP(D869,'Matched Names'!$A$1:$C$52,3,FALSE)</f>
        <v xml:space="preserve">TRACTOR SUPPLY MANHAT|   </v>
      </c>
      <c r="K869" t="str">
        <f t="shared" si="13"/>
        <v>TRACTOR SUPPLY MANHAT| 7513431216</v>
      </c>
      <c r="L869" s="17" t="str">
        <f>IFERROR(VLOOKUP($K869,wiz[[Lanes]:[Min FRQT Load Check Lane]],2,FALSE),"n/a")</f>
        <v>n/a</v>
      </c>
      <c r="M869" s="17" t="str">
        <f>IFERROR(VLOOKUP($K869,wiz[[Lanes]:[Min FRQT Load Check Lane]],3,FALSE),"n/a")</f>
        <v>n/a</v>
      </c>
      <c r="N869" s="17" t="str">
        <f>IFERROR(VLOOKUP($K869,wiz[[Lanes]:[Min FRQT Load Check Lane]],4,FALSE),"n/a")</f>
        <v>n/a</v>
      </c>
      <c r="O869" s="17" t="str">
        <f>IFERROR(VLOOKUP($K869,wiz[[Lanes]:[Min FRQT Load Check Lane]],5,FALSE),"n/a")</f>
        <v>n/a</v>
      </c>
      <c r="P869" s="17" t="str">
        <f>IFERROR(VLOOKUP($K869,wiz[[Lanes]:[Min FRQT Load Check Lane]],6,FALSE),"n/a")</f>
        <v>n/a</v>
      </c>
      <c r="Q869" s="17" t="str">
        <f>IFERROR(VLOOKUP($K869,wiz[[Lanes]:[Min FRQT Load Check Lane]],7,FALSE),"n/a")</f>
        <v>n/a</v>
      </c>
      <c r="R869" s="17" t="str">
        <f>IFERROR(VLOOKUP($K869,wiz[[Lanes]:[Min FRQT Load Check Lane]],8,FALSE),"n/a")</f>
        <v>n/a</v>
      </c>
      <c r="S869" s="17" t="str">
        <f>IFERROR(VLOOKUP($K869,wiz[[Lanes]:[Min FRQT Load Check Lane]],9,FALSE),"n/a")</f>
        <v>n/a</v>
      </c>
      <c r="T869" s="17" t="str">
        <f>IFERROR(VLOOKUP($K869,wiz[[Lanes]:[Min FRQT Load Check Lane]],10,FALSE),"n/a")</f>
        <v>n/a</v>
      </c>
      <c r="U869" s="17" t="str">
        <f>IFERROR(VLOOKUP($K869,wiz[[Lanes]:[Min FRQT Load Check Lane]],11,FALSE),"n/a")</f>
        <v>n/a</v>
      </c>
      <c r="V869" s="17" t="str">
        <f>IFERROR(VLOOKUP($K869,wiz[[Lanes]:[Min FRQT Load Check Lane]],12,FALSE),"n/a")</f>
        <v>n/a</v>
      </c>
      <c r="W869" s="17" t="str">
        <f>IFERROR(VLOOKUP($K869,wiz[[Lanes]:[Min FRQT Load Check Lane]],13,FALSE),"n/a")</f>
        <v>n/a</v>
      </c>
    </row>
    <row r="870" spans="2:23" x14ac:dyDescent="0.3">
      <c r="B870" s="13" t="s">
        <v>4001</v>
      </c>
      <c r="C870" s="13" t="s">
        <v>3923</v>
      </c>
      <c r="D870" s="13" t="s">
        <v>2551</v>
      </c>
      <c r="E870" s="13" t="s">
        <v>3568</v>
      </c>
      <c r="F870" s="13">
        <v>30553</v>
      </c>
      <c r="G870" s="13" t="s">
        <v>3906</v>
      </c>
      <c r="H870" s="13">
        <v>42134</v>
      </c>
      <c r="I870" s="13">
        <v>704.9</v>
      </c>
      <c r="J870" s="13" t="str">
        <f>VLOOKUP(D870,'Matched Names'!$A$1:$C$52,3,FALSE)</f>
        <v xml:space="preserve">TRACTOR SUPPLY MANHAT|   </v>
      </c>
      <c r="K870" t="str">
        <f t="shared" si="13"/>
        <v>TRACTOR SUPPLY MANHAT| 3055342134</v>
      </c>
      <c r="L870" s="17">
        <f>IFERROR(VLOOKUP($K870,wiz[[Lanes]:[Min FRQT Load Check Lane]],2,FALSE),"n/a")</f>
        <v>2</v>
      </c>
      <c r="M870" s="17">
        <f>IFERROR(VLOOKUP($K870,wiz[[Lanes]:[Min FRQT Load Check Lane]],3,FALSE),"n/a")</f>
        <v>1.9</v>
      </c>
      <c r="N870" s="17">
        <f>IFERROR(VLOOKUP($K870,wiz[[Lanes]:[Min FRQT Load Check Lane]],4,FALSE),"n/a")</f>
        <v>0.22</v>
      </c>
      <c r="O870" s="17">
        <f>IFERROR(VLOOKUP($K870,wiz[[Lanes]:[Min FRQT Load Check Lane]],5,FALSE),"n/a")</f>
        <v>371</v>
      </c>
      <c r="P870" s="17">
        <f>IFERROR(VLOOKUP($K870,wiz[[Lanes]:[Min FRQT Load Check Lane]],6,FALSE),"n/a")</f>
        <v>0.41</v>
      </c>
      <c r="Q870" s="17">
        <f>IFERROR(VLOOKUP($K870,wiz[[Lanes]:[Min FRQT Load Check Lane]],7,FALSE),"n/a")</f>
        <v>116</v>
      </c>
      <c r="R870" s="17">
        <f>IFERROR(VLOOKUP($K870,wiz[[Lanes]:[Min FRQT Load Check Lane]],8,FALSE),"n/a")</f>
        <v>0.35</v>
      </c>
      <c r="S870" s="17">
        <f>IFERROR(VLOOKUP($K870,wiz[[Lanes]:[Min FRQT Load Check Lane]],9,FALSE),"n/a")</f>
        <v>-2</v>
      </c>
      <c r="T870" s="17">
        <f>IFERROR(VLOOKUP($K870,wiz[[Lanes]:[Min FRQT Load Check Lane]],10,FALSE),"n/a")</f>
        <v>-148</v>
      </c>
      <c r="U870" s="17">
        <f>IFERROR(VLOOKUP($K870,wiz[[Lanes]:[Min FRQT Load Check Lane]],11,FALSE),"n/a")</f>
        <v>86</v>
      </c>
      <c r="V870" s="17">
        <f>IFERROR(VLOOKUP($K870,wiz[[Lanes]:[Min FRQT Load Check Lane]],12,FALSE),"n/a")</f>
        <v>160</v>
      </c>
      <c r="W870" s="17">
        <f>IFERROR(VLOOKUP($K870,wiz[[Lanes]:[Min FRQT Load Check Lane]],13,FALSE),"n/a")</f>
        <v>98</v>
      </c>
    </row>
    <row r="871" spans="2:23" x14ac:dyDescent="0.3">
      <c r="B871" s="13" t="s">
        <v>4002</v>
      </c>
      <c r="C871" s="13" t="s">
        <v>3923</v>
      </c>
      <c r="D871" s="13" t="s">
        <v>2551</v>
      </c>
      <c r="E871" s="13" t="s">
        <v>3568</v>
      </c>
      <c r="F871" s="13">
        <v>30553</v>
      </c>
      <c r="G871" s="13" t="s">
        <v>3908</v>
      </c>
      <c r="H871" s="13">
        <v>46064</v>
      </c>
      <c r="I871" s="13">
        <v>3294.4</v>
      </c>
      <c r="J871" s="13" t="str">
        <f>VLOOKUP(D871,'Matched Names'!$A$1:$C$52,3,FALSE)</f>
        <v xml:space="preserve">TRACTOR SUPPLY MANHAT|   </v>
      </c>
      <c r="K871" t="str">
        <f t="shared" si="13"/>
        <v>TRACTOR SUPPLY MANHAT| 3055346064</v>
      </c>
      <c r="L871" s="17">
        <f>IFERROR(VLOOKUP($K871,wiz[[Lanes]:[Min FRQT Load Check Lane]],2,FALSE),"n/a")</f>
        <v>4</v>
      </c>
      <c r="M871" s="17">
        <f>IFERROR(VLOOKUP($K871,wiz[[Lanes]:[Min FRQT Load Check Lane]],3,FALSE),"n/a")</f>
        <v>1.42</v>
      </c>
      <c r="N871" s="17">
        <f>IFERROR(VLOOKUP($K871,wiz[[Lanes]:[Min FRQT Load Check Lane]],4,FALSE),"n/a")</f>
        <v>0.22</v>
      </c>
      <c r="O871" s="17">
        <f>IFERROR(VLOOKUP($K871,wiz[[Lanes]:[Min FRQT Load Check Lane]],5,FALSE),"n/a")</f>
        <v>580</v>
      </c>
      <c r="P871" s="17">
        <f>IFERROR(VLOOKUP($K871,wiz[[Lanes]:[Min FRQT Load Check Lane]],6,FALSE),"n/a")</f>
        <v>1.01</v>
      </c>
      <c r="Q871" s="17">
        <f>IFERROR(VLOOKUP($K871,wiz[[Lanes]:[Min FRQT Load Check Lane]],7,FALSE),"n/a")</f>
        <v>93</v>
      </c>
      <c r="R871" s="17">
        <f>IFERROR(VLOOKUP($K871,wiz[[Lanes]:[Min FRQT Load Check Lane]],8,FALSE),"n/a")</f>
        <v>0.31</v>
      </c>
      <c r="S871" s="17">
        <f>IFERROR(VLOOKUP($K871,wiz[[Lanes]:[Min FRQT Load Check Lane]],9,FALSE),"n/a")</f>
        <v>-6</v>
      </c>
      <c r="T871" s="17">
        <f>IFERROR(VLOOKUP($K871,wiz[[Lanes]:[Min FRQT Load Check Lane]],10,FALSE),"n/a")</f>
        <v>-148</v>
      </c>
      <c r="U871" s="17">
        <f>IFERROR(VLOOKUP($K871,wiz[[Lanes]:[Min FRQT Load Check Lane]],11,FALSE),"n/a")</f>
        <v>22</v>
      </c>
      <c r="V871" s="17">
        <f>IFERROR(VLOOKUP($K871,wiz[[Lanes]:[Min FRQT Load Check Lane]],12,FALSE),"n/a")</f>
        <v>-40</v>
      </c>
      <c r="W871" s="17">
        <f>IFERROR(VLOOKUP($K871,wiz[[Lanes]:[Min FRQT Load Check Lane]],13,FALSE),"n/a")</f>
        <v>-166</v>
      </c>
    </row>
    <row r="872" spans="2:23" x14ac:dyDescent="0.3">
      <c r="B872" s="13" t="s">
        <v>4003</v>
      </c>
      <c r="C872" s="13" t="s">
        <v>3923</v>
      </c>
      <c r="D872" s="13" t="s">
        <v>2551</v>
      </c>
      <c r="E872" s="13" t="s">
        <v>4004</v>
      </c>
      <c r="F872" s="13">
        <v>40033</v>
      </c>
      <c r="G872" s="13" t="s">
        <v>2723</v>
      </c>
      <c r="H872" s="13">
        <v>31216</v>
      </c>
      <c r="I872" s="13">
        <v>2091.6</v>
      </c>
      <c r="J872" s="13" t="str">
        <f>VLOOKUP(D872,'Matched Names'!$A$1:$C$52,3,FALSE)</f>
        <v xml:space="preserve">TRACTOR SUPPLY MANHAT|   </v>
      </c>
      <c r="K872" t="str">
        <f t="shared" si="13"/>
        <v>TRACTOR SUPPLY MANHAT| 4003331216</v>
      </c>
      <c r="L872" s="17" t="str">
        <f>IFERROR(VLOOKUP($K872,wiz[[Lanes]:[Min FRQT Load Check Lane]],2,FALSE),"n/a")</f>
        <v>n/a</v>
      </c>
      <c r="M872" s="17" t="str">
        <f>IFERROR(VLOOKUP($K872,wiz[[Lanes]:[Min FRQT Load Check Lane]],3,FALSE),"n/a")</f>
        <v>n/a</v>
      </c>
      <c r="N872" s="17" t="str">
        <f>IFERROR(VLOOKUP($K872,wiz[[Lanes]:[Min FRQT Load Check Lane]],4,FALSE),"n/a")</f>
        <v>n/a</v>
      </c>
      <c r="O872" s="17" t="str">
        <f>IFERROR(VLOOKUP($K872,wiz[[Lanes]:[Min FRQT Load Check Lane]],5,FALSE),"n/a")</f>
        <v>n/a</v>
      </c>
      <c r="P872" s="17" t="str">
        <f>IFERROR(VLOOKUP($K872,wiz[[Lanes]:[Min FRQT Load Check Lane]],6,FALSE),"n/a")</f>
        <v>n/a</v>
      </c>
      <c r="Q872" s="17" t="str">
        <f>IFERROR(VLOOKUP($K872,wiz[[Lanes]:[Min FRQT Load Check Lane]],7,FALSE),"n/a")</f>
        <v>n/a</v>
      </c>
      <c r="R872" s="17" t="str">
        <f>IFERROR(VLOOKUP($K872,wiz[[Lanes]:[Min FRQT Load Check Lane]],8,FALSE),"n/a")</f>
        <v>n/a</v>
      </c>
      <c r="S872" s="17" t="str">
        <f>IFERROR(VLOOKUP($K872,wiz[[Lanes]:[Min FRQT Load Check Lane]],9,FALSE),"n/a")</f>
        <v>n/a</v>
      </c>
      <c r="T872" s="17" t="str">
        <f>IFERROR(VLOOKUP($K872,wiz[[Lanes]:[Min FRQT Load Check Lane]],10,FALSE),"n/a")</f>
        <v>n/a</v>
      </c>
      <c r="U872" s="17" t="str">
        <f>IFERROR(VLOOKUP($K872,wiz[[Lanes]:[Min FRQT Load Check Lane]],11,FALSE),"n/a")</f>
        <v>n/a</v>
      </c>
      <c r="V872" s="17" t="str">
        <f>IFERROR(VLOOKUP($K872,wiz[[Lanes]:[Min FRQT Load Check Lane]],12,FALSE),"n/a")</f>
        <v>n/a</v>
      </c>
      <c r="W872" s="17" t="str">
        <f>IFERROR(VLOOKUP($K872,wiz[[Lanes]:[Min FRQT Load Check Lane]],13,FALSE),"n/a")</f>
        <v>n/a</v>
      </c>
    </row>
    <row r="873" spans="2:23" x14ac:dyDescent="0.3">
      <c r="B873" s="13" t="s">
        <v>4005</v>
      </c>
      <c r="C873" s="13" t="s">
        <v>3923</v>
      </c>
      <c r="D873" s="13" t="s">
        <v>2551</v>
      </c>
      <c r="E873" s="13" t="s">
        <v>4006</v>
      </c>
      <c r="F873" s="13">
        <v>43138</v>
      </c>
      <c r="G873" s="13" t="s">
        <v>3906</v>
      </c>
      <c r="H873" s="13">
        <v>42134</v>
      </c>
      <c r="I873" s="13">
        <v>1589.16</v>
      </c>
      <c r="J873" s="13" t="str">
        <f>VLOOKUP(D873,'Matched Names'!$A$1:$C$52,3,FALSE)</f>
        <v xml:space="preserve">TRACTOR SUPPLY MANHAT|   </v>
      </c>
      <c r="K873" t="str">
        <f t="shared" si="13"/>
        <v>TRACTOR SUPPLY MANHAT| 4313842134</v>
      </c>
      <c r="L873" s="17">
        <f>IFERROR(VLOOKUP($K873,wiz[[Lanes]:[Min FRQT Load Check Lane]],2,FALSE),"n/a")</f>
        <v>2</v>
      </c>
      <c r="M873" s="17">
        <f>IFERROR(VLOOKUP($K873,wiz[[Lanes]:[Min FRQT Load Check Lane]],3,FALSE),"n/a")</f>
        <v>2.0499999999999998</v>
      </c>
      <c r="N873" s="17">
        <f>IFERROR(VLOOKUP($K873,wiz[[Lanes]:[Min FRQT Load Check Lane]],4,FALSE),"n/a")</f>
        <v>0.22</v>
      </c>
      <c r="O873" s="17">
        <f>IFERROR(VLOOKUP($K873,wiz[[Lanes]:[Min FRQT Load Check Lane]],5,FALSE),"n/a")</f>
        <v>402</v>
      </c>
      <c r="P873" s="17">
        <f>IFERROR(VLOOKUP($K873,wiz[[Lanes]:[Min FRQT Load Check Lane]],6,FALSE),"n/a")</f>
        <v>0.43</v>
      </c>
      <c r="Q873" s="17">
        <f>IFERROR(VLOOKUP($K873,wiz[[Lanes]:[Min FRQT Load Check Lane]],7,FALSE),"n/a")</f>
        <v>40</v>
      </c>
      <c r="R873" s="17">
        <f>IFERROR(VLOOKUP($K873,wiz[[Lanes]:[Min FRQT Load Check Lane]],8,FALSE),"n/a")</f>
        <v>0.25</v>
      </c>
      <c r="S873" s="17">
        <f>IFERROR(VLOOKUP($K873,wiz[[Lanes]:[Min FRQT Load Check Lane]],9,FALSE),"n/a")</f>
        <v>-20</v>
      </c>
      <c r="T873" s="17">
        <f>IFERROR(VLOOKUP($K873,wiz[[Lanes]:[Min FRQT Load Check Lane]],10,FALSE),"n/a")</f>
        <v>199</v>
      </c>
      <c r="U873" s="17">
        <f>IFERROR(VLOOKUP($K873,wiz[[Lanes]:[Min FRQT Load Check Lane]],11,FALSE),"n/a")</f>
        <v>108</v>
      </c>
      <c r="V873" s="17">
        <f>IFERROR(VLOOKUP($K873,wiz[[Lanes]:[Min FRQT Load Check Lane]],12,FALSE),"n/a")</f>
        <v>-30</v>
      </c>
      <c r="W873" s="17">
        <f>IFERROR(VLOOKUP($K873,wiz[[Lanes]:[Min FRQT Load Check Lane]],13,FALSE),"n/a")</f>
        <v>277</v>
      </c>
    </row>
    <row r="874" spans="2:23" x14ac:dyDescent="0.3">
      <c r="B874" s="13" t="s">
        <v>4007</v>
      </c>
      <c r="C874" s="13" t="s">
        <v>3923</v>
      </c>
      <c r="D874" s="13" t="s">
        <v>2551</v>
      </c>
      <c r="E874" s="13" t="s">
        <v>4008</v>
      </c>
      <c r="F874" s="13">
        <v>46947</v>
      </c>
      <c r="G874" s="13" t="s">
        <v>3906</v>
      </c>
      <c r="H874" s="13">
        <v>42134</v>
      </c>
      <c r="I874" s="13">
        <v>789.6</v>
      </c>
      <c r="J874" s="13" t="str">
        <f>VLOOKUP(D874,'Matched Names'!$A$1:$C$52,3,FALSE)</f>
        <v xml:space="preserve">TRACTOR SUPPLY MANHAT|   </v>
      </c>
      <c r="K874" t="str">
        <f t="shared" si="13"/>
        <v>TRACTOR SUPPLY MANHAT| 4694742134</v>
      </c>
      <c r="L874" s="17">
        <f>IFERROR(VLOOKUP($K874,wiz[[Lanes]:[Min FRQT Load Check Lane]],2,FALSE),"n/a")</f>
        <v>1</v>
      </c>
      <c r="M874" s="17">
        <f>IFERROR(VLOOKUP($K874,wiz[[Lanes]:[Min FRQT Load Check Lane]],3,FALSE),"n/a")</f>
        <v>2.35</v>
      </c>
      <c r="N874" s="17">
        <f>IFERROR(VLOOKUP($K874,wiz[[Lanes]:[Min FRQT Load Check Lane]],4,FALSE),"n/a")</f>
        <v>0.22</v>
      </c>
      <c r="O874" s="17">
        <f>IFERROR(VLOOKUP($K874,wiz[[Lanes]:[Min FRQT Load Check Lane]],5,FALSE),"n/a")</f>
        <v>336</v>
      </c>
      <c r="P874" s="17">
        <f>IFERROR(VLOOKUP($K874,wiz[[Lanes]:[Min FRQT Load Check Lane]],6,FALSE),"n/a")</f>
        <v>0.71</v>
      </c>
      <c r="Q874" s="17">
        <f>IFERROR(VLOOKUP($K874,wiz[[Lanes]:[Min FRQT Load Check Lane]],7,FALSE),"n/a")</f>
        <v>55</v>
      </c>
      <c r="R874" s="17">
        <f>IFERROR(VLOOKUP($K874,wiz[[Lanes]:[Min FRQT Load Check Lane]],8,FALSE),"n/a")</f>
        <v>0.3</v>
      </c>
      <c r="S874" s="17">
        <f>IFERROR(VLOOKUP($K874,wiz[[Lanes]:[Min FRQT Load Check Lane]],9,FALSE),"n/a")</f>
        <v>10</v>
      </c>
      <c r="T874" s="17">
        <f>IFERROR(VLOOKUP($K874,wiz[[Lanes]:[Min FRQT Load Check Lane]],10,FALSE),"n/a")</f>
        <v>-67</v>
      </c>
      <c r="U874" s="17">
        <f>IFERROR(VLOOKUP($K874,wiz[[Lanes]:[Min FRQT Load Check Lane]],11,FALSE),"n/a")</f>
        <v>29</v>
      </c>
      <c r="V874" s="17">
        <f>IFERROR(VLOOKUP($K874,wiz[[Lanes]:[Min FRQT Load Check Lane]],12,FALSE),"n/a")</f>
        <v>228</v>
      </c>
      <c r="W874" s="17">
        <f>IFERROR(VLOOKUP($K874,wiz[[Lanes]:[Min FRQT Load Check Lane]],13,FALSE),"n/a")</f>
        <v>190</v>
      </c>
    </row>
    <row r="875" spans="2:23" x14ac:dyDescent="0.3">
      <c r="B875" s="13" t="s">
        <v>4009</v>
      </c>
      <c r="C875" s="13" t="s">
        <v>3923</v>
      </c>
      <c r="D875" s="13" t="s">
        <v>2551</v>
      </c>
      <c r="E875" s="13" t="s">
        <v>2723</v>
      </c>
      <c r="F875" s="13">
        <v>31216</v>
      </c>
      <c r="G875" s="13" t="s">
        <v>3906</v>
      </c>
      <c r="H875" s="13">
        <v>42134</v>
      </c>
      <c r="I875" s="13">
        <v>600</v>
      </c>
      <c r="J875" s="13" t="str">
        <f>VLOOKUP(D875,'Matched Names'!$A$1:$C$52,3,FALSE)</f>
        <v xml:space="preserve">TRACTOR SUPPLY MANHAT|   </v>
      </c>
      <c r="K875" t="str">
        <f t="shared" si="13"/>
        <v>TRACTOR SUPPLY MANHAT| 3121642134</v>
      </c>
      <c r="L875" s="17" t="str">
        <f>IFERROR(VLOOKUP($K875,wiz[[Lanes]:[Min FRQT Load Check Lane]],2,FALSE),"n/a")</f>
        <v>n/a</v>
      </c>
      <c r="M875" s="17" t="str">
        <f>IFERROR(VLOOKUP($K875,wiz[[Lanes]:[Min FRQT Load Check Lane]],3,FALSE),"n/a")</f>
        <v>n/a</v>
      </c>
      <c r="N875" s="17" t="str">
        <f>IFERROR(VLOOKUP($K875,wiz[[Lanes]:[Min FRQT Load Check Lane]],4,FALSE),"n/a")</f>
        <v>n/a</v>
      </c>
      <c r="O875" s="17" t="str">
        <f>IFERROR(VLOOKUP($K875,wiz[[Lanes]:[Min FRQT Load Check Lane]],5,FALSE),"n/a")</f>
        <v>n/a</v>
      </c>
      <c r="P875" s="17" t="str">
        <f>IFERROR(VLOOKUP($K875,wiz[[Lanes]:[Min FRQT Load Check Lane]],6,FALSE),"n/a")</f>
        <v>n/a</v>
      </c>
      <c r="Q875" s="17" t="str">
        <f>IFERROR(VLOOKUP($K875,wiz[[Lanes]:[Min FRQT Load Check Lane]],7,FALSE),"n/a")</f>
        <v>n/a</v>
      </c>
      <c r="R875" s="17" t="str">
        <f>IFERROR(VLOOKUP($K875,wiz[[Lanes]:[Min FRQT Load Check Lane]],8,FALSE),"n/a")</f>
        <v>n/a</v>
      </c>
      <c r="S875" s="17" t="str">
        <f>IFERROR(VLOOKUP($K875,wiz[[Lanes]:[Min FRQT Load Check Lane]],9,FALSE),"n/a")</f>
        <v>n/a</v>
      </c>
      <c r="T875" s="17" t="str">
        <f>IFERROR(VLOOKUP($K875,wiz[[Lanes]:[Min FRQT Load Check Lane]],10,FALSE),"n/a")</f>
        <v>n/a</v>
      </c>
      <c r="U875" s="17" t="str">
        <f>IFERROR(VLOOKUP($K875,wiz[[Lanes]:[Min FRQT Load Check Lane]],11,FALSE),"n/a")</f>
        <v>n/a</v>
      </c>
      <c r="V875" s="17" t="str">
        <f>IFERROR(VLOOKUP($K875,wiz[[Lanes]:[Min FRQT Load Check Lane]],12,FALSE),"n/a")</f>
        <v>n/a</v>
      </c>
      <c r="W875" s="17" t="str">
        <f>IFERROR(VLOOKUP($K875,wiz[[Lanes]:[Min FRQT Load Check Lane]],13,FALSE),"n/a")</f>
        <v>n/a</v>
      </c>
    </row>
    <row r="876" spans="2:23" x14ac:dyDescent="0.3">
      <c r="B876" s="13" t="s">
        <v>4010</v>
      </c>
      <c r="C876" s="13" t="s">
        <v>3923</v>
      </c>
      <c r="D876" s="13" t="s">
        <v>2551</v>
      </c>
      <c r="E876" s="13" t="s">
        <v>2723</v>
      </c>
      <c r="F876" s="13">
        <v>31216</v>
      </c>
      <c r="G876" s="13" t="s">
        <v>4011</v>
      </c>
      <c r="H876" s="13">
        <v>75069</v>
      </c>
      <c r="I876" s="13">
        <v>1687.89</v>
      </c>
      <c r="J876" s="13" t="str">
        <f>VLOOKUP(D876,'Matched Names'!$A$1:$C$52,3,FALSE)</f>
        <v xml:space="preserve">TRACTOR SUPPLY MANHAT|   </v>
      </c>
      <c r="K876" t="str">
        <f t="shared" si="13"/>
        <v>TRACTOR SUPPLY MANHAT| 3121675069</v>
      </c>
      <c r="L876" s="17" t="str">
        <f>IFERROR(VLOOKUP($K876,wiz[[Lanes]:[Min FRQT Load Check Lane]],2,FALSE),"n/a")</f>
        <v>n/a</v>
      </c>
      <c r="M876" s="17" t="str">
        <f>IFERROR(VLOOKUP($K876,wiz[[Lanes]:[Min FRQT Load Check Lane]],3,FALSE),"n/a")</f>
        <v>n/a</v>
      </c>
      <c r="N876" s="17" t="str">
        <f>IFERROR(VLOOKUP($K876,wiz[[Lanes]:[Min FRQT Load Check Lane]],4,FALSE),"n/a")</f>
        <v>n/a</v>
      </c>
      <c r="O876" s="17" t="str">
        <f>IFERROR(VLOOKUP($K876,wiz[[Lanes]:[Min FRQT Load Check Lane]],5,FALSE),"n/a")</f>
        <v>n/a</v>
      </c>
      <c r="P876" s="17" t="str">
        <f>IFERROR(VLOOKUP($K876,wiz[[Lanes]:[Min FRQT Load Check Lane]],6,FALSE),"n/a")</f>
        <v>n/a</v>
      </c>
      <c r="Q876" s="17" t="str">
        <f>IFERROR(VLOOKUP($K876,wiz[[Lanes]:[Min FRQT Load Check Lane]],7,FALSE),"n/a")</f>
        <v>n/a</v>
      </c>
      <c r="R876" s="17" t="str">
        <f>IFERROR(VLOOKUP($K876,wiz[[Lanes]:[Min FRQT Load Check Lane]],8,FALSE),"n/a")</f>
        <v>n/a</v>
      </c>
      <c r="S876" s="17" t="str">
        <f>IFERROR(VLOOKUP($K876,wiz[[Lanes]:[Min FRQT Load Check Lane]],9,FALSE),"n/a")</f>
        <v>n/a</v>
      </c>
      <c r="T876" s="17" t="str">
        <f>IFERROR(VLOOKUP($K876,wiz[[Lanes]:[Min FRQT Load Check Lane]],10,FALSE),"n/a")</f>
        <v>n/a</v>
      </c>
      <c r="U876" s="17" t="str">
        <f>IFERROR(VLOOKUP($K876,wiz[[Lanes]:[Min FRQT Load Check Lane]],11,FALSE),"n/a")</f>
        <v>n/a</v>
      </c>
      <c r="V876" s="17" t="str">
        <f>IFERROR(VLOOKUP($K876,wiz[[Lanes]:[Min FRQT Load Check Lane]],12,FALSE),"n/a")</f>
        <v>n/a</v>
      </c>
      <c r="W876" s="17" t="str">
        <f>IFERROR(VLOOKUP($K876,wiz[[Lanes]:[Min FRQT Load Check Lane]],13,FALSE),"n/a")</f>
        <v>n/a</v>
      </c>
    </row>
    <row r="877" spans="2:23" x14ac:dyDescent="0.3">
      <c r="B877" s="13" t="s">
        <v>4012</v>
      </c>
      <c r="C877" s="13" t="s">
        <v>3923</v>
      </c>
      <c r="D877" s="13" t="s">
        <v>2551</v>
      </c>
      <c r="E877" s="13" t="s">
        <v>4013</v>
      </c>
      <c r="F877" s="13">
        <v>44143</v>
      </c>
      <c r="G877" s="13" t="s">
        <v>3906</v>
      </c>
      <c r="H877" s="13">
        <v>42134</v>
      </c>
      <c r="I877" s="13">
        <v>2411.84</v>
      </c>
      <c r="J877" s="13" t="str">
        <f>VLOOKUP(D877,'Matched Names'!$A$1:$C$52,3,FALSE)</f>
        <v xml:space="preserve">TRACTOR SUPPLY MANHAT|   </v>
      </c>
      <c r="K877" t="str">
        <f t="shared" si="13"/>
        <v>TRACTOR SUPPLY MANHAT| 4414342134</v>
      </c>
      <c r="L877" s="17">
        <f>IFERROR(VLOOKUP($K877,wiz[[Lanes]:[Min FRQT Load Check Lane]],2,FALSE),"n/a")</f>
        <v>3</v>
      </c>
      <c r="M877" s="17">
        <f>IFERROR(VLOOKUP($K877,wiz[[Lanes]:[Min FRQT Load Check Lane]],3,FALSE),"n/a")</f>
        <v>1.6</v>
      </c>
      <c r="N877" s="17">
        <f>IFERROR(VLOOKUP($K877,wiz[[Lanes]:[Min FRQT Load Check Lane]],4,FALSE),"n/a")</f>
        <v>0.21</v>
      </c>
      <c r="O877" s="17">
        <f>IFERROR(VLOOKUP($K877,wiz[[Lanes]:[Min FRQT Load Check Lane]],5,FALSE),"n/a")</f>
        <v>502</v>
      </c>
      <c r="P877" s="17">
        <f>IFERROR(VLOOKUP($K877,wiz[[Lanes]:[Min FRQT Load Check Lane]],6,FALSE),"n/a")</f>
        <v>0.96</v>
      </c>
      <c r="Q877" s="17">
        <f>IFERROR(VLOOKUP($K877,wiz[[Lanes]:[Min FRQT Load Check Lane]],7,FALSE),"n/a")</f>
        <v>80</v>
      </c>
      <c r="R877" s="17">
        <f>IFERROR(VLOOKUP($K877,wiz[[Lanes]:[Min FRQT Load Check Lane]],8,FALSE),"n/a")</f>
        <v>0.3</v>
      </c>
      <c r="S877" s="17">
        <f>IFERROR(VLOOKUP($K877,wiz[[Lanes]:[Min FRQT Load Check Lane]],9,FALSE),"n/a")</f>
        <v>-12</v>
      </c>
      <c r="T877" s="17">
        <f>IFERROR(VLOOKUP($K877,wiz[[Lanes]:[Min FRQT Load Check Lane]],10,FALSE),"n/a")</f>
        <v>-84</v>
      </c>
      <c r="U877" s="17">
        <f>IFERROR(VLOOKUP($K877,wiz[[Lanes]:[Min FRQT Load Check Lane]],11,FALSE),"n/a")</f>
        <v>20</v>
      </c>
      <c r="V877" s="17">
        <f>IFERROR(VLOOKUP($K877,wiz[[Lanes]:[Min FRQT Load Check Lane]],12,FALSE),"n/a")</f>
        <v>2</v>
      </c>
      <c r="W877" s="17">
        <f>IFERROR(VLOOKUP($K877,wiz[[Lanes]:[Min FRQT Load Check Lane]],13,FALSE),"n/a")</f>
        <v>-62</v>
      </c>
    </row>
    <row r="878" spans="2:23" x14ac:dyDescent="0.3">
      <c r="B878" s="13" t="s">
        <v>4014</v>
      </c>
      <c r="C878" s="13" t="s">
        <v>3923</v>
      </c>
      <c r="D878" s="13" t="s">
        <v>2551</v>
      </c>
      <c r="E878" s="13" t="s">
        <v>2863</v>
      </c>
      <c r="F878" s="13">
        <v>30252</v>
      </c>
      <c r="G878" s="13" t="s">
        <v>3906</v>
      </c>
      <c r="H878" s="13">
        <v>42134</v>
      </c>
      <c r="I878" s="13">
        <v>675.68</v>
      </c>
      <c r="J878" s="13" t="str">
        <f>VLOOKUP(D878,'Matched Names'!$A$1:$C$52,3,FALSE)</f>
        <v xml:space="preserve">TRACTOR SUPPLY MANHAT|   </v>
      </c>
      <c r="K878" t="str">
        <f t="shared" si="13"/>
        <v>TRACTOR SUPPLY MANHAT| 3025242134</v>
      </c>
      <c r="L878" s="17" t="str">
        <f>IFERROR(VLOOKUP($K878,wiz[[Lanes]:[Min FRQT Load Check Lane]],2,FALSE),"n/a")</f>
        <v>n/a</v>
      </c>
      <c r="M878" s="17" t="str">
        <f>IFERROR(VLOOKUP($K878,wiz[[Lanes]:[Min FRQT Load Check Lane]],3,FALSE),"n/a")</f>
        <v>n/a</v>
      </c>
      <c r="N878" s="17" t="str">
        <f>IFERROR(VLOOKUP($K878,wiz[[Lanes]:[Min FRQT Load Check Lane]],4,FALSE),"n/a")</f>
        <v>n/a</v>
      </c>
      <c r="O878" s="17" t="str">
        <f>IFERROR(VLOOKUP($K878,wiz[[Lanes]:[Min FRQT Load Check Lane]],5,FALSE),"n/a")</f>
        <v>n/a</v>
      </c>
      <c r="P878" s="17" t="str">
        <f>IFERROR(VLOOKUP($K878,wiz[[Lanes]:[Min FRQT Load Check Lane]],6,FALSE),"n/a")</f>
        <v>n/a</v>
      </c>
      <c r="Q878" s="17" t="str">
        <f>IFERROR(VLOOKUP($K878,wiz[[Lanes]:[Min FRQT Load Check Lane]],7,FALSE),"n/a")</f>
        <v>n/a</v>
      </c>
      <c r="R878" s="17" t="str">
        <f>IFERROR(VLOOKUP($K878,wiz[[Lanes]:[Min FRQT Load Check Lane]],8,FALSE),"n/a")</f>
        <v>n/a</v>
      </c>
      <c r="S878" s="17" t="str">
        <f>IFERROR(VLOOKUP($K878,wiz[[Lanes]:[Min FRQT Load Check Lane]],9,FALSE),"n/a")</f>
        <v>n/a</v>
      </c>
      <c r="T878" s="17" t="str">
        <f>IFERROR(VLOOKUP($K878,wiz[[Lanes]:[Min FRQT Load Check Lane]],10,FALSE),"n/a")</f>
        <v>n/a</v>
      </c>
      <c r="U878" s="17" t="str">
        <f>IFERROR(VLOOKUP($K878,wiz[[Lanes]:[Min FRQT Load Check Lane]],11,FALSE),"n/a")</f>
        <v>n/a</v>
      </c>
      <c r="V878" s="17" t="str">
        <f>IFERROR(VLOOKUP($K878,wiz[[Lanes]:[Min FRQT Load Check Lane]],12,FALSE),"n/a")</f>
        <v>n/a</v>
      </c>
      <c r="W878" s="17" t="str">
        <f>IFERROR(VLOOKUP($K878,wiz[[Lanes]:[Min FRQT Load Check Lane]],13,FALSE),"n/a")</f>
        <v>n/a</v>
      </c>
    </row>
    <row r="879" spans="2:23" x14ac:dyDescent="0.3">
      <c r="B879" s="13" t="s">
        <v>4014</v>
      </c>
      <c r="C879" s="13" t="s">
        <v>3923</v>
      </c>
      <c r="D879" s="13" t="s">
        <v>2551</v>
      </c>
      <c r="E879" s="13" t="s">
        <v>2863</v>
      </c>
      <c r="F879" s="13">
        <v>30253</v>
      </c>
      <c r="G879" s="13" t="s">
        <v>3906</v>
      </c>
      <c r="H879" s="13">
        <v>42134</v>
      </c>
      <c r="I879" s="13">
        <v>3762</v>
      </c>
      <c r="J879" s="13" t="str">
        <f>VLOOKUP(D879,'Matched Names'!$A$1:$C$52,3,FALSE)</f>
        <v xml:space="preserve">TRACTOR SUPPLY MANHAT|   </v>
      </c>
      <c r="K879" t="str">
        <f t="shared" si="13"/>
        <v>TRACTOR SUPPLY MANHAT| 3025342134</v>
      </c>
      <c r="L879" s="17">
        <f>IFERROR(VLOOKUP($K879,wiz[[Lanes]:[Min FRQT Load Check Lane]],2,FALSE),"n/a")</f>
        <v>17</v>
      </c>
      <c r="M879" s="17">
        <f>IFERROR(VLOOKUP($K879,wiz[[Lanes]:[Min FRQT Load Check Lane]],3,FALSE),"n/a")</f>
        <v>1.9</v>
      </c>
      <c r="N879" s="17">
        <f>IFERROR(VLOOKUP($K879,wiz[[Lanes]:[Min FRQT Load Check Lane]],4,FALSE),"n/a")</f>
        <v>0.21</v>
      </c>
      <c r="O879" s="17">
        <f>IFERROR(VLOOKUP($K879,wiz[[Lanes]:[Min FRQT Load Check Lane]],5,FALSE),"n/a")</f>
        <v>331</v>
      </c>
      <c r="P879" s="17">
        <f>IFERROR(VLOOKUP($K879,wiz[[Lanes]:[Min FRQT Load Check Lane]],6,FALSE),"n/a")</f>
        <v>0.78</v>
      </c>
      <c r="Q879" s="17">
        <f>IFERROR(VLOOKUP($K879,wiz[[Lanes]:[Min FRQT Load Check Lane]],7,FALSE),"n/a")</f>
        <v>65</v>
      </c>
      <c r="R879" s="17">
        <f>IFERROR(VLOOKUP($K879,wiz[[Lanes]:[Min FRQT Load Check Lane]],8,FALSE),"n/a")</f>
        <v>0.28999999999999998</v>
      </c>
      <c r="S879" s="17">
        <f>IFERROR(VLOOKUP($K879,wiz[[Lanes]:[Min FRQT Load Check Lane]],9,FALSE),"n/a")</f>
        <v>-8</v>
      </c>
      <c r="T879" s="17">
        <f>IFERROR(VLOOKUP($K879,wiz[[Lanes]:[Min FRQT Load Check Lane]],10,FALSE),"n/a")</f>
        <v>-29</v>
      </c>
      <c r="U879" s="17">
        <f>IFERROR(VLOOKUP($K879,wiz[[Lanes]:[Min FRQT Load Check Lane]],11,FALSE),"n/a")</f>
        <v>12</v>
      </c>
      <c r="V879" s="17">
        <f>IFERROR(VLOOKUP($K879,wiz[[Lanes]:[Min FRQT Load Check Lane]],12,FALSE),"n/a")</f>
        <v>55</v>
      </c>
      <c r="W879" s="17">
        <f>IFERROR(VLOOKUP($K879,wiz[[Lanes]:[Min FRQT Load Check Lane]],13,FALSE),"n/a")</f>
        <v>38</v>
      </c>
    </row>
    <row r="880" spans="2:23" x14ac:dyDescent="0.3">
      <c r="B880" s="13" t="s">
        <v>4015</v>
      </c>
      <c r="C880" s="13" t="s">
        <v>3923</v>
      </c>
      <c r="D880" s="13" t="s">
        <v>2551</v>
      </c>
      <c r="E880" s="13" t="s">
        <v>4011</v>
      </c>
      <c r="F880" s="13">
        <v>75069</v>
      </c>
      <c r="G880" s="13" t="s">
        <v>3906</v>
      </c>
      <c r="H880" s="13">
        <v>42134</v>
      </c>
      <c r="I880" s="13">
        <v>3977.85</v>
      </c>
      <c r="J880" s="13" t="str">
        <f>VLOOKUP(D880,'Matched Names'!$A$1:$C$52,3,FALSE)</f>
        <v xml:space="preserve">TRACTOR SUPPLY MANHAT|   </v>
      </c>
      <c r="K880" t="str">
        <f t="shared" si="13"/>
        <v>TRACTOR SUPPLY MANHAT| 7506942134</v>
      </c>
      <c r="L880" s="17">
        <f>IFERROR(VLOOKUP($K880,wiz[[Lanes]:[Min FRQT Load Check Lane]],2,FALSE),"n/a")</f>
        <v>9</v>
      </c>
      <c r="M880" s="17">
        <f>IFERROR(VLOOKUP($K880,wiz[[Lanes]:[Min FRQT Load Check Lane]],3,FALSE),"n/a")</f>
        <v>1.1499999999999999</v>
      </c>
      <c r="N880" s="17">
        <f>IFERROR(VLOOKUP($K880,wiz[[Lanes]:[Min FRQT Load Check Lane]],4,FALSE),"n/a")</f>
        <v>0.21</v>
      </c>
      <c r="O880" s="17">
        <f>IFERROR(VLOOKUP($K880,wiz[[Lanes]:[Min FRQT Load Check Lane]],5,FALSE),"n/a")</f>
        <v>691</v>
      </c>
      <c r="P880" s="17">
        <f>IFERROR(VLOOKUP($K880,wiz[[Lanes]:[Min FRQT Load Check Lane]],6,FALSE),"n/a")</f>
        <v>1.5</v>
      </c>
      <c r="Q880" s="17">
        <f>IFERROR(VLOOKUP($K880,wiz[[Lanes]:[Min FRQT Load Check Lane]],7,FALSE),"n/a")</f>
        <v>37</v>
      </c>
      <c r="R880" s="17">
        <f>IFERROR(VLOOKUP($K880,wiz[[Lanes]:[Min FRQT Load Check Lane]],8,FALSE),"n/a")</f>
        <v>0.25</v>
      </c>
      <c r="S880" s="17">
        <f>IFERROR(VLOOKUP($K880,wiz[[Lanes]:[Min FRQT Load Check Lane]],9,FALSE),"n/a")</f>
        <v>18</v>
      </c>
      <c r="T880" s="17">
        <f>IFERROR(VLOOKUP($K880,wiz[[Lanes]:[Min FRQT Load Check Lane]],10,FALSE),"n/a")</f>
        <v>-10</v>
      </c>
      <c r="U880" s="17">
        <f>IFERROR(VLOOKUP($K880,wiz[[Lanes]:[Min FRQT Load Check Lane]],11,FALSE),"n/a")</f>
        <v>-26</v>
      </c>
      <c r="V880" s="17">
        <f>IFERROR(VLOOKUP($K880,wiz[[Lanes]:[Min FRQT Load Check Lane]],12,FALSE),"n/a")</f>
        <v>-75</v>
      </c>
      <c r="W880" s="17">
        <f>IFERROR(VLOOKUP($K880,wiz[[Lanes]:[Min FRQT Load Check Lane]],13,FALSE),"n/a")</f>
        <v>-111</v>
      </c>
    </row>
    <row r="881" spans="2:23" x14ac:dyDescent="0.3">
      <c r="B881" s="13" t="s">
        <v>4016</v>
      </c>
      <c r="C881" s="13" t="s">
        <v>3923</v>
      </c>
      <c r="D881" s="13" t="s">
        <v>2551</v>
      </c>
      <c r="E881" s="13" t="s">
        <v>4011</v>
      </c>
      <c r="F881" s="13">
        <v>75069</v>
      </c>
      <c r="G881" s="13" t="s">
        <v>2723</v>
      </c>
      <c r="H881" s="13">
        <v>31216</v>
      </c>
      <c r="I881" s="13">
        <v>2697.6</v>
      </c>
      <c r="J881" s="13" t="str">
        <f>VLOOKUP(D881,'Matched Names'!$A$1:$C$52,3,FALSE)</f>
        <v xml:space="preserve">TRACTOR SUPPLY MANHAT|   </v>
      </c>
      <c r="K881" t="str">
        <f t="shared" si="13"/>
        <v>TRACTOR SUPPLY MANHAT| 7506931216</v>
      </c>
      <c r="L881" s="17" t="str">
        <f>IFERROR(VLOOKUP($K881,wiz[[Lanes]:[Min FRQT Load Check Lane]],2,FALSE),"n/a")</f>
        <v>n/a</v>
      </c>
      <c r="M881" s="17" t="str">
        <f>IFERROR(VLOOKUP($K881,wiz[[Lanes]:[Min FRQT Load Check Lane]],3,FALSE),"n/a")</f>
        <v>n/a</v>
      </c>
      <c r="N881" s="17" t="str">
        <f>IFERROR(VLOOKUP($K881,wiz[[Lanes]:[Min FRQT Load Check Lane]],4,FALSE),"n/a")</f>
        <v>n/a</v>
      </c>
      <c r="O881" s="17" t="str">
        <f>IFERROR(VLOOKUP($K881,wiz[[Lanes]:[Min FRQT Load Check Lane]],5,FALSE),"n/a")</f>
        <v>n/a</v>
      </c>
      <c r="P881" s="17" t="str">
        <f>IFERROR(VLOOKUP($K881,wiz[[Lanes]:[Min FRQT Load Check Lane]],6,FALSE),"n/a")</f>
        <v>n/a</v>
      </c>
      <c r="Q881" s="17" t="str">
        <f>IFERROR(VLOOKUP($K881,wiz[[Lanes]:[Min FRQT Load Check Lane]],7,FALSE),"n/a")</f>
        <v>n/a</v>
      </c>
      <c r="R881" s="17" t="str">
        <f>IFERROR(VLOOKUP($K881,wiz[[Lanes]:[Min FRQT Load Check Lane]],8,FALSE),"n/a")</f>
        <v>n/a</v>
      </c>
      <c r="S881" s="17" t="str">
        <f>IFERROR(VLOOKUP($K881,wiz[[Lanes]:[Min FRQT Load Check Lane]],9,FALSE),"n/a")</f>
        <v>n/a</v>
      </c>
      <c r="T881" s="17" t="str">
        <f>IFERROR(VLOOKUP($K881,wiz[[Lanes]:[Min FRQT Load Check Lane]],10,FALSE),"n/a")</f>
        <v>n/a</v>
      </c>
      <c r="U881" s="17" t="str">
        <f>IFERROR(VLOOKUP($K881,wiz[[Lanes]:[Min FRQT Load Check Lane]],11,FALSE),"n/a")</f>
        <v>n/a</v>
      </c>
      <c r="V881" s="17" t="str">
        <f>IFERROR(VLOOKUP($K881,wiz[[Lanes]:[Min FRQT Load Check Lane]],12,FALSE),"n/a")</f>
        <v>n/a</v>
      </c>
      <c r="W881" s="17" t="str">
        <f>IFERROR(VLOOKUP($K881,wiz[[Lanes]:[Min FRQT Load Check Lane]],13,FALSE),"n/a")</f>
        <v>n/a</v>
      </c>
    </row>
    <row r="882" spans="2:23" x14ac:dyDescent="0.3">
      <c r="B882" s="13" t="s">
        <v>4017</v>
      </c>
      <c r="C882" s="13" t="s">
        <v>3923</v>
      </c>
      <c r="D882" s="13" t="s">
        <v>2551</v>
      </c>
      <c r="E882" s="13" t="s">
        <v>4011</v>
      </c>
      <c r="F882" s="13">
        <v>75069</v>
      </c>
      <c r="G882" s="13" t="s">
        <v>3908</v>
      </c>
      <c r="H882" s="13">
        <v>46064</v>
      </c>
      <c r="I882" s="13">
        <v>5959.62</v>
      </c>
      <c r="J882" s="13" t="str">
        <f>VLOOKUP(D882,'Matched Names'!$A$1:$C$52,3,FALSE)</f>
        <v xml:space="preserve">TRACTOR SUPPLY MANHAT|   </v>
      </c>
      <c r="K882" t="str">
        <f t="shared" si="13"/>
        <v>TRACTOR SUPPLY MANHAT| 7506946064</v>
      </c>
      <c r="L882" s="17">
        <f>IFERROR(VLOOKUP($K882,wiz[[Lanes]:[Min FRQT Load Check Lane]],2,FALSE),"n/a")</f>
        <v>9</v>
      </c>
      <c r="M882" s="17">
        <f>IFERROR(VLOOKUP($K882,wiz[[Lanes]:[Min FRQT Load Check Lane]],3,FALSE),"n/a")</f>
        <v>1.1299999999999999</v>
      </c>
      <c r="N882" s="17">
        <f>IFERROR(VLOOKUP($K882,wiz[[Lanes]:[Min FRQT Load Check Lane]],4,FALSE),"n/a")</f>
        <v>0.21</v>
      </c>
      <c r="O882" s="17">
        <f>IFERROR(VLOOKUP($K882,wiz[[Lanes]:[Min FRQT Load Check Lane]],5,FALSE),"n/a")</f>
        <v>879</v>
      </c>
      <c r="P882" s="17">
        <f>IFERROR(VLOOKUP($K882,wiz[[Lanes]:[Min FRQT Load Check Lane]],6,FALSE),"n/a")</f>
        <v>1.93</v>
      </c>
      <c r="Q882" s="17">
        <f>IFERROR(VLOOKUP($K882,wiz[[Lanes]:[Min FRQT Load Check Lane]],7,FALSE),"n/a")</f>
        <v>38</v>
      </c>
      <c r="R882" s="17">
        <f>IFERROR(VLOOKUP($K882,wiz[[Lanes]:[Min FRQT Load Check Lane]],8,FALSE),"n/a")</f>
        <v>0.26</v>
      </c>
      <c r="S882" s="17">
        <f>IFERROR(VLOOKUP($K882,wiz[[Lanes]:[Min FRQT Load Check Lane]],9,FALSE),"n/a")</f>
        <v>23</v>
      </c>
      <c r="T882" s="17">
        <f>IFERROR(VLOOKUP($K882,wiz[[Lanes]:[Min FRQT Load Check Lane]],10,FALSE),"n/a")</f>
        <v>-10</v>
      </c>
      <c r="U882" s="17">
        <f>IFERROR(VLOOKUP($K882,wiz[[Lanes]:[Min FRQT Load Check Lane]],11,FALSE),"n/a")</f>
        <v>-60</v>
      </c>
      <c r="V882" s="17">
        <f>IFERROR(VLOOKUP($K882,wiz[[Lanes]:[Min FRQT Load Check Lane]],12,FALSE),"n/a")</f>
        <v>-132</v>
      </c>
      <c r="W882" s="17">
        <f>IFERROR(VLOOKUP($K882,wiz[[Lanes]:[Min FRQT Load Check Lane]],13,FALSE),"n/a")</f>
        <v>-202</v>
      </c>
    </row>
    <row r="883" spans="2:23" x14ac:dyDescent="0.3">
      <c r="B883" s="13" t="s">
        <v>4018</v>
      </c>
      <c r="C883" s="13" t="s">
        <v>3923</v>
      </c>
      <c r="D883" s="13" t="s">
        <v>2551</v>
      </c>
      <c r="E883" s="13" t="s">
        <v>3627</v>
      </c>
      <c r="F883" s="13">
        <v>44256</v>
      </c>
      <c r="G883" s="13" t="s">
        <v>2723</v>
      </c>
      <c r="H883" s="13">
        <v>31216</v>
      </c>
      <c r="I883" s="13">
        <v>1403.46</v>
      </c>
      <c r="J883" s="13" t="str">
        <f>VLOOKUP(D883,'Matched Names'!$A$1:$C$52,3,FALSE)</f>
        <v xml:space="preserve">TRACTOR SUPPLY MANHAT|   </v>
      </c>
      <c r="K883" t="str">
        <f t="shared" si="13"/>
        <v>TRACTOR SUPPLY MANHAT| 4425631216</v>
      </c>
      <c r="L883" s="17" t="str">
        <f>IFERROR(VLOOKUP($K883,wiz[[Lanes]:[Min FRQT Load Check Lane]],2,FALSE),"n/a")</f>
        <v>n/a</v>
      </c>
      <c r="M883" s="17" t="str">
        <f>IFERROR(VLOOKUP($K883,wiz[[Lanes]:[Min FRQT Load Check Lane]],3,FALSE),"n/a")</f>
        <v>n/a</v>
      </c>
      <c r="N883" s="17" t="str">
        <f>IFERROR(VLOOKUP($K883,wiz[[Lanes]:[Min FRQT Load Check Lane]],4,FALSE),"n/a")</f>
        <v>n/a</v>
      </c>
      <c r="O883" s="17" t="str">
        <f>IFERROR(VLOOKUP($K883,wiz[[Lanes]:[Min FRQT Load Check Lane]],5,FALSE),"n/a")</f>
        <v>n/a</v>
      </c>
      <c r="P883" s="17" t="str">
        <f>IFERROR(VLOOKUP($K883,wiz[[Lanes]:[Min FRQT Load Check Lane]],6,FALSE),"n/a")</f>
        <v>n/a</v>
      </c>
      <c r="Q883" s="17" t="str">
        <f>IFERROR(VLOOKUP($K883,wiz[[Lanes]:[Min FRQT Load Check Lane]],7,FALSE),"n/a")</f>
        <v>n/a</v>
      </c>
      <c r="R883" s="17" t="str">
        <f>IFERROR(VLOOKUP($K883,wiz[[Lanes]:[Min FRQT Load Check Lane]],8,FALSE),"n/a")</f>
        <v>n/a</v>
      </c>
      <c r="S883" s="17" t="str">
        <f>IFERROR(VLOOKUP($K883,wiz[[Lanes]:[Min FRQT Load Check Lane]],9,FALSE),"n/a")</f>
        <v>n/a</v>
      </c>
      <c r="T883" s="17" t="str">
        <f>IFERROR(VLOOKUP($K883,wiz[[Lanes]:[Min FRQT Load Check Lane]],10,FALSE),"n/a")</f>
        <v>n/a</v>
      </c>
      <c r="U883" s="17" t="str">
        <f>IFERROR(VLOOKUP($K883,wiz[[Lanes]:[Min FRQT Load Check Lane]],11,FALSE),"n/a")</f>
        <v>n/a</v>
      </c>
      <c r="V883" s="17" t="str">
        <f>IFERROR(VLOOKUP($K883,wiz[[Lanes]:[Min FRQT Load Check Lane]],12,FALSE),"n/a")</f>
        <v>n/a</v>
      </c>
      <c r="W883" s="17" t="str">
        <f>IFERROR(VLOOKUP($K883,wiz[[Lanes]:[Min FRQT Load Check Lane]],13,FALSE),"n/a")</f>
        <v>n/a</v>
      </c>
    </row>
    <row r="884" spans="2:23" x14ac:dyDescent="0.3">
      <c r="B884" s="13" t="s">
        <v>4019</v>
      </c>
      <c r="C884" s="13" t="s">
        <v>3923</v>
      </c>
      <c r="D884" s="13" t="s">
        <v>2551</v>
      </c>
      <c r="E884" s="13" t="s">
        <v>4020</v>
      </c>
      <c r="F884" s="13">
        <v>44060</v>
      </c>
      <c r="G884" s="13" t="s">
        <v>3906</v>
      </c>
      <c r="H884" s="13">
        <v>42134</v>
      </c>
      <c r="I884" s="13">
        <v>3947.03</v>
      </c>
      <c r="J884" s="13" t="str">
        <f>VLOOKUP(D884,'Matched Names'!$A$1:$C$52,3,FALSE)</f>
        <v xml:space="preserve">TRACTOR SUPPLY MANHAT|   </v>
      </c>
      <c r="K884" t="str">
        <f t="shared" si="13"/>
        <v>TRACTOR SUPPLY MANHAT| 4406042134</v>
      </c>
      <c r="L884" s="17">
        <f>IFERROR(VLOOKUP($K884,wiz[[Lanes]:[Min FRQT Load Check Lane]],2,FALSE),"n/a")</f>
        <v>7</v>
      </c>
      <c r="M884" s="17">
        <f>IFERROR(VLOOKUP($K884,wiz[[Lanes]:[Min FRQT Load Check Lane]],3,FALSE),"n/a")</f>
        <v>1.93</v>
      </c>
      <c r="N884" s="17">
        <f>IFERROR(VLOOKUP($K884,wiz[[Lanes]:[Min FRQT Load Check Lane]],4,FALSE),"n/a")</f>
        <v>0.21</v>
      </c>
      <c r="O884" s="17">
        <f>IFERROR(VLOOKUP($K884,wiz[[Lanes]:[Min FRQT Load Check Lane]],5,FALSE),"n/a")</f>
        <v>516</v>
      </c>
      <c r="P884" s="17">
        <f>IFERROR(VLOOKUP($K884,wiz[[Lanes]:[Min FRQT Load Check Lane]],6,FALSE),"n/a")</f>
        <v>0.89</v>
      </c>
      <c r="Q884" s="17">
        <f>IFERROR(VLOOKUP($K884,wiz[[Lanes]:[Min FRQT Load Check Lane]],7,FALSE),"n/a")</f>
        <v>94</v>
      </c>
      <c r="R884" s="17">
        <f>IFERROR(VLOOKUP($K884,wiz[[Lanes]:[Min FRQT Load Check Lane]],8,FALSE),"n/a")</f>
        <v>0.32</v>
      </c>
      <c r="S884" s="17">
        <f>IFERROR(VLOOKUP($K884,wiz[[Lanes]:[Min FRQT Load Check Lane]],9,FALSE),"n/a")</f>
        <v>-20</v>
      </c>
      <c r="T884" s="17">
        <f>IFERROR(VLOOKUP($K884,wiz[[Lanes]:[Min FRQT Load Check Lane]],10,FALSE),"n/a")</f>
        <v>-96</v>
      </c>
      <c r="U884" s="17">
        <f>IFERROR(VLOOKUP($K884,wiz[[Lanes]:[Min FRQT Load Check Lane]],11,FALSE),"n/a")</f>
        <v>36</v>
      </c>
      <c r="V884" s="17">
        <f>IFERROR(VLOOKUP($K884,wiz[[Lanes]:[Min FRQT Load Check Lane]],12,FALSE),"n/a")</f>
        <v>188</v>
      </c>
      <c r="W884" s="17">
        <f>IFERROR(VLOOKUP($K884,wiz[[Lanes]:[Min FRQT Load Check Lane]],13,FALSE),"n/a")</f>
        <v>128</v>
      </c>
    </row>
    <row r="885" spans="2:23" x14ac:dyDescent="0.3">
      <c r="B885" s="13" t="s">
        <v>4021</v>
      </c>
      <c r="C885" s="13" t="s">
        <v>3923</v>
      </c>
      <c r="D885" s="13" t="s">
        <v>2551</v>
      </c>
      <c r="E885" s="13" t="s">
        <v>4020</v>
      </c>
      <c r="F885" s="13">
        <v>44060</v>
      </c>
      <c r="G885" s="13" t="s">
        <v>2723</v>
      </c>
      <c r="H885" s="13">
        <v>31216</v>
      </c>
      <c r="I885" s="13">
        <v>4629.37</v>
      </c>
      <c r="J885" s="13" t="str">
        <f>VLOOKUP(D885,'Matched Names'!$A$1:$C$52,3,FALSE)</f>
        <v xml:space="preserve">TRACTOR SUPPLY MANHAT|   </v>
      </c>
      <c r="K885" t="str">
        <f t="shared" si="13"/>
        <v>TRACTOR SUPPLY MANHAT| 4406031216</v>
      </c>
      <c r="L885" s="17" t="str">
        <f>IFERROR(VLOOKUP($K885,wiz[[Lanes]:[Min FRQT Load Check Lane]],2,FALSE),"n/a")</f>
        <v>n/a</v>
      </c>
      <c r="M885" s="17" t="str">
        <f>IFERROR(VLOOKUP($K885,wiz[[Lanes]:[Min FRQT Load Check Lane]],3,FALSE),"n/a")</f>
        <v>n/a</v>
      </c>
      <c r="N885" s="17" t="str">
        <f>IFERROR(VLOOKUP($K885,wiz[[Lanes]:[Min FRQT Load Check Lane]],4,FALSE),"n/a")</f>
        <v>n/a</v>
      </c>
      <c r="O885" s="17" t="str">
        <f>IFERROR(VLOOKUP($K885,wiz[[Lanes]:[Min FRQT Load Check Lane]],5,FALSE),"n/a")</f>
        <v>n/a</v>
      </c>
      <c r="P885" s="17" t="str">
        <f>IFERROR(VLOOKUP($K885,wiz[[Lanes]:[Min FRQT Load Check Lane]],6,FALSE),"n/a")</f>
        <v>n/a</v>
      </c>
      <c r="Q885" s="17" t="str">
        <f>IFERROR(VLOOKUP($K885,wiz[[Lanes]:[Min FRQT Load Check Lane]],7,FALSE),"n/a")</f>
        <v>n/a</v>
      </c>
      <c r="R885" s="17" t="str">
        <f>IFERROR(VLOOKUP($K885,wiz[[Lanes]:[Min FRQT Load Check Lane]],8,FALSE),"n/a")</f>
        <v>n/a</v>
      </c>
      <c r="S885" s="17" t="str">
        <f>IFERROR(VLOOKUP($K885,wiz[[Lanes]:[Min FRQT Load Check Lane]],9,FALSE),"n/a")</f>
        <v>n/a</v>
      </c>
      <c r="T885" s="17" t="str">
        <f>IFERROR(VLOOKUP($K885,wiz[[Lanes]:[Min FRQT Load Check Lane]],10,FALSE),"n/a")</f>
        <v>n/a</v>
      </c>
      <c r="U885" s="17" t="str">
        <f>IFERROR(VLOOKUP($K885,wiz[[Lanes]:[Min FRQT Load Check Lane]],11,FALSE),"n/a")</f>
        <v>n/a</v>
      </c>
      <c r="V885" s="17" t="str">
        <f>IFERROR(VLOOKUP($K885,wiz[[Lanes]:[Min FRQT Load Check Lane]],12,FALSE),"n/a")</f>
        <v>n/a</v>
      </c>
      <c r="W885" s="17" t="str">
        <f>IFERROR(VLOOKUP($K885,wiz[[Lanes]:[Min FRQT Load Check Lane]],13,FALSE),"n/a")</f>
        <v>n/a</v>
      </c>
    </row>
    <row r="886" spans="2:23" x14ac:dyDescent="0.3">
      <c r="B886" s="13" t="s">
        <v>4022</v>
      </c>
      <c r="C886" s="13" t="s">
        <v>3923</v>
      </c>
      <c r="D886" s="13" t="s">
        <v>2551</v>
      </c>
      <c r="E886" s="13" t="s">
        <v>3407</v>
      </c>
      <c r="F886" s="13">
        <v>75149</v>
      </c>
      <c r="G886" s="13" t="s">
        <v>3906</v>
      </c>
      <c r="H886" s="13">
        <v>42134</v>
      </c>
      <c r="I886" s="13">
        <v>5635</v>
      </c>
      <c r="J886" s="13" t="str">
        <f>VLOOKUP(D886,'Matched Names'!$A$1:$C$52,3,FALSE)</f>
        <v xml:space="preserve">TRACTOR SUPPLY MANHAT|   </v>
      </c>
      <c r="K886" t="str">
        <f t="shared" si="13"/>
        <v>TRACTOR SUPPLY MANHAT| 7514942134</v>
      </c>
      <c r="L886" s="17">
        <f>IFERROR(VLOOKUP($K886,wiz[[Lanes]:[Min FRQT Load Check Lane]],2,FALSE),"n/a")</f>
        <v>11</v>
      </c>
      <c r="M886" s="17">
        <f>IFERROR(VLOOKUP($K886,wiz[[Lanes]:[Min FRQT Load Check Lane]],3,FALSE),"n/a")</f>
        <v>1.1499999999999999</v>
      </c>
      <c r="N886" s="17">
        <f>IFERROR(VLOOKUP($K886,wiz[[Lanes]:[Min FRQT Load Check Lane]],4,FALSE),"n/a")</f>
        <v>0.21</v>
      </c>
      <c r="O886" s="17">
        <f>IFERROR(VLOOKUP($K886,wiz[[Lanes]:[Min FRQT Load Check Lane]],5,FALSE),"n/a")</f>
        <v>700</v>
      </c>
      <c r="P886" s="17">
        <f>IFERROR(VLOOKUP($K886,wiz[[Lanes]:[Min FRQT Load Check Lane]],6,FALSE),"n/a")</f>
        <v>1.47</v>
      </c>
      <c r="Q886" s="17">
        <f>IFERROR(VLOOKUP($K886,wiz[[Lanes]:[Min FRQT Load Check Lane]],7,FALSE),"n/a")</f>
        <v>29</v>
      </c>
      <c r="R886" s="17">
        <f>IFERROR(VLOOKUP($K886,wiz[[Lanes]:[Min FRQT Load Check Lane]],8,FALSE),"n/a")</f>
        <v>0.25</v>
      </c>
      <c r="S886" s="17">
        <f>IFERROR(VLOOKUP($K886,wiz[[Lanes]:[Min FRQT Load Check Lane]],9,FALSE),"n/a")</f>
        <v>-3</v>
      </c>
      <c r="T886" s="17">
        <f>IFERROR(VLOOKUP($K886,wiz[[Lanes]:[Min FRQT Load Check Lane]],10,FALSE),"n/a")</f>
        <v>-18</v>
      </c>
      <c r="U886" s="17">
        <f>IFERROR(VLOOKUP($K886,wiz[[Lanes]:[Min FRQT Load Check Lane]],11,FALSE),"n/a")</f>
        <v>-19</v>
      </c>
      <c r="V886" s="17">
        <f>IFERROR(VLOOKUP($K886,wiz[[Lanes]:[Min FRQT Load Check Lane]],12,FALSE),"n/a")</f>
        <v>-68</v>
      </c>
      <c r="W886" s="17">
        <f>IFERROR(VLOOKUP($K886,wiz[[Lanes]:[Min FRQT Load Check Lane]],13,FALSE),"n/a")</f>
        <v>-105</v>
      </c>
    </row>
    <row r="887" spans="2:23" x14ac:dyDescent="0.3">
      <c r="B887" s="13" t="s">
        <v>4023</v>
      </c>
      <c r="C887" s="13" t="s">
        <v>3923</v>
      </c>
      <c r="D887" s="13" t="s">
        <v>2551</v>
      </c>
      <c r="E887" s="13" t="s">
        <v>3407</v>
      </c>
      <c r="F887" s="13">
        <v>75149</v>
      </c>
      <c r="G887" s="13" t="s">
        <v>2723</v>
      </c>
      <c r="H887" s="13">
        <v>31216</v>
      </c>
      <c r="I887" s="13">
        <v>1297.5</v>
      </c>
      <c r="J887" s="13" t="str">
        <f>VLOOKUP(D887,'Matched Names'!$A$1:$C$52,3,FALSE)</f>
        <v xml:space="preserve">TRACTOR SUPPLY MANHAT|   </v>
      </c>
      <c r="K887" t="str">
        <f t="shared" si="13"/>
        <v>TRACTOR SUPPLY MANHAT| 7514931216</v>
      </c>
      <c r="L887" s="17" t="str">
        <f>IFERROR(VLOOKUP($K887,wiz[[Lanes]:[Min FRQT Load Check Lane]],2,FALSE),"n/a")</f>
        <v>n/a</v>
      </c>
      <c r="M887" s="17" t="str">
        <f>IFERROR(VLOOKUP($K887,wiz[[Lanes]:[Min FRQT Load Check Lane]],3,FALSE),"n/a")</f>
        <v>n/a</v>
      </c>
      <c r="N887" s="17" t="str">
        <f>IFERROR(VLOOKUP($K887,wiz[[Lanes]:[Min FRQT Load Check Lane]],4,FALSE),"n/a")</f>
        <v>n/a</v>
      </c>
      <c r="O887" s="17" t="str">
        <f>IFERROR(VLOOKUP($K887,wiz[[Lanes]:[Min FRQT Load Check Lane]],5,FALSE),"n/a")</f>
        <v>n/a</v>
      </c>
      <c r="P887" s="17" t="str">
        <f>IFERROR(VLOOKUP($K887,wiz[[Lanes]:[Min FRQT Load Check Lane]],6,FALSE),"n/a")</f>
        <v>n/a</v>
      </c>
      <c r="Q887" s="17" t="str">
        <f>IFERROR(VLOOKUP($K887,wiz[[Lanes]:[Min FRQT Load Check Lane]],7,FALSE),"n/a")</f>
        <v>n/a</v>
      </c>
      <c r="R887" s="17" t="str">
        <f>IFERROR(VLOOKUP($K887,wiz[[Lanes]:[Min FRQT Load Check Lane]],8,FALSE),"n/a")</f>
        <v>n/a</v>
      </c>
      <c r="S887" s="17" t="str">
        <f>IFERROR(VLOOKUP($K887,wiz[[Lanes]:[Min FRQT Load Check Lane]],9,FALSE),"n/a")</f>
        <v>n/a</v>
      </c>
      <c r="T887" s="17" t="str">
        <f>IFERROR(VLOOKUP($K887,wiz[[Lanes]:[Min FRQT Load Check Lane]],10,FALSE),"n/a")</f>
        <v>n/a</v>
      </c>
      <c r="U887" s="17" t="str">
        <f>IFERROR(VLOOKUP($K887,wiz[[Lanes]:[Min FRQT Load Check Lane]],11,FALSE),"n/a")</f>
        <v>n/a</v>
      </c>
      <c r="V887" s="17" t="str">
        <f>IFERROR(VLOOKUP($K887,wiz[[Lanes]:[Min FRQT Load Check Lane]],12,FALSE),"n/a")</f>
        <v>n/a</v>
      </c>
      <c r="W887" s="17" t="str">
        <f>IFERROR(VLOOKUP($K887,wiz[[Lanes]:[Min FRQT Load Check Lane]],13,FALSE),"n/a")</f>
        <v>n/a</v>
      </c>
    </row>
    <row r="888" spans="2:23" x14ac:dyDescent="0.3">
      <c r="B888" s="13" t="s">
        <v>4024</v>
      </c>
      <c r="C888" s="13" t="s">
        <v>3923</v>
      </c>
      <c r="D888" s="13" t="s">
        <v>2551</v>
      </c>
      <c r="E888" s="13" t="s">
        <v>3407</v>
      </c>
      <c r="F888" s="13">
        <v>75149</v>
      </c>
      <c r="G888" s="13" t="s">
        <v>3908</v>
      </c>
      <c r="H888" s="13">
        <v>46064</v>
      </c>
      <c r="I888" s="13">
        <v>9616.8799999999992</v>
      </c>
      <c r="J888" s="13" t="str">
        <f>VLOOKUP(D888,'Matched Names'!$A$1:$C$52,3,FALSE)</f>
        <v xml:space="preserve">TRACTOR SUPPLY MANHAT|   </v>
      </c>
      <c r="K888" t="str">
        <f t="shared" si="13"/>
        <v>TRACTOR SUPPLY MANHAT| 7514946064</v>
      </c>
      <c r="L888" s="17">
        <f>IFERROR(VLOOKUP($K888,wiz[[Lanes]:[Min FRQT Load Check Lane]],2,FALSE),"n/a")</f>
        <v>12</v>
      </c>
      <c r="M888" s="17">
        <f>IFERROR(VLOOKUP($K888,wiz[[Lanes]:[Min FRQT Load Check Lane]],3,FALSE),"n/a")</f>
        <v>1.3</v>
      </c>
      <c r="N888" s="17">
        <f>IFERROR(VLOOKUP($K888,wiz[[Lanes]:[Min FRQT Load Check Lane]],4,FALSE),"n/a")</f>
        <v>0.21</v>
      </c>
      <c r="O888" s="17">
        <f>IFERROR(VLOOKUP($K888,wiz[[Lanes]:[Min FRQT Load Check Lane]],5,FALSE),"n/a")</f>
        <v>924</v>
      </c>
      <c r="P888" s="17">
        <f>IFERROR(VLOOKUP($K888,wiz[[Lanes]:[Min FRQT Load Check Lane]],6,FALSE),"n/a")</f>
        <v>1.73</v>
      </c>
      <c r="Q888" s="17">
        <f>IFERROR(VLOOKUP($K888,wiz[[Lanes]:[Min FRQT Load Check Lane]],7,FALSE),"n/a")</f>
        <v>36</v>
      </c>
      <c r="R888" s="17">
        <f>IFERROR(VLOOKUP($K888,wiz[[Lanes]:[Min FRQT Load Check Lane]],8,FALSE),"n/a")</f>
        <v>0.26</v>
      </c>
      <c r="S888" s="17">
        <f>IFERROR(VLOOKUP($K888,wiz[[Lanes]:[Min FRQT Load Check Lane]],9,FALSE),"n/a")</f>
        <v>-1</v>
      </c>
      <c r="T888" s="17">
        <f>IFERROR(VLOOKUP($K888,wiz[[Lanes]:[Min FRQT Load Check Lane]],10,FALSE),"n/a")</f>
        <v>-18</v>
      </c>
      <c r="U888" s="17">
        <f>IFERROR(VLOOKUP($K888,wiz[[Lanes]:[Min FRQT Load Check Lane]],11,FALSE),"n/a")</f>
        <v>20</v>
      </c>
      <c r="V888" s="17">
        <f>IFERROR(VLOOKUP($K888,wiz[[Lanes]:[Min FRQT Load Check Lane]],12,FALSE),"n/a")</f>
        <v>65</v>
      </c>
      <c r="W888" s="17">
        <f>IFERROR(VLOOKUP($K888,wiz[[Lanes]:[Min FRQT Load Check Lane]],13,FALSE),"n/a")</f>
        <v>67</v>
      </c>
    </row>
    <row r="889" spans="2:23" x14ac:dyDescent="0.3">
      <c r="B889" s="13" t="s">
        <v>4025</v>
      </c>
      <c r="C889" s="13" t="s">
        <v>3923</v>
      </c>
      <c r="D889" s="13" t="s">
        <v>2551</v>
      </c>
      <c r="E889" s="13" t="s">
        <v>4026</v>
      </c>
      <c r="F889" s="13">
        <v>38052</v>
      </c>
      <c r="G889" s="13" t="s">
        <v>2723</v>
      </c>
      <c r="H889" s="13">
        <v>31216</v>
      </c>
      <c r="I889" s="13">
        <v>3214.83</v>
      </c>
      <c r="J889" s="13" t="str">
        <f>VLOOKUP(D889,'Matched Names'!$A$1:$C$52,3,FALSE)</f>
        <v xml:space="preserve">TRACTOR SUPPLY MANHAT|   </v>
      </c>
      <c r="K889" t="str">
        <f t="shared" si="13"/>
        <v>TRACTOR SUPPLY MANHAT| 3805231216</v>
      </c>
      <c r="L889" s="17" t="str">
        <f>IFERROR(VLOOKUP($K889,wiz[[Lanes]:[Min FRQT Load Check Lane]],2,FALSE),"n/a")</f>
        <v>n/a</v>
      </c>
      <c r="M889" s="17" t="str">
        <f>IFERROR(VLOOKUP($K889,wiz[[Lanes]:[Min FRQT Load Check Lane]],3,FALSE),"n/a")</f>
        <v>n/a</v>
      </c>
      <c r="N889" s="17" t="str">
        <f>IFERROR(VLOOKUP($K889,wiz[[Lanes]:[Min FRQT Load Check Lane]],4,FALSE),"n/a")</f>
        <v>n/a</v>
      </c>
      <c r="O889" s="17" t="str">
        <f>IFERROR(VLOOKUP($K889,wiz[[Lanes]:[Min FRQT Load Check Lane]],5,FALSE),"n/a")</f>
        <v>n/a</v>
      </c>
      <c r="P889" s="17" t="str">
        <f>IFERROR(VLOOKUP($K889,wiz[[Lanes]:[Min FRQT Load Check Lane]],6,FALSE),"n/a")</f>
        <v>n/a</v>
      </c>
      <c r="Q889" s="17" t="str">
        <f>IFERROR(VLOOKUP($K889,wiz[[Lanes]:[Min FRQT Load Check Lane]],7,FALSE),"n/a")</f>
        <v>n/a</v>
      </c>
      <c r="R889" s="17" t="str">
        <f>IFERROR(VLOOKUP($K889,wiz[[Lanes]:[Min FRQT Load Check Lane]],8,FALSE),"n/a")</f>
        <v>n/a</v>
      </c>
      <c r="S889" s="17" t="str">
        <f>IFERROR(VLOOKUP($K889,wiz[[Lanes]:[Min FRQT Load Check Lane]],9,FALSE),"n/a")</f>
        <v>n/a</v>
      </c>
      <c r="T889" s="17" t="str">
        <f>IFERROR(VLOOKUP($K889,wiz[[Lanes]:[Min FRQT Load Check Lane]],10,FALSE),"n/a")</f>
        <v>n/a</v>
      </c>
      <c r="U889" s="17" t="str">
        <f>IFERROR(VLOOKUP($K889,wiz[[Lanes]:[Min FRQT Load Check Lane]],11,FALSE),"n/a")</f>
        <v>n/a</v>
      </c>
      <c r="V889" s="17" t="str">
        <f>IFERROR(VLOOKUP($K889,wiz[[Lanes]:[Min FRQT Load Check Lane]],12,FALSE),"n/a")</f>
        <v>n/a</v>
      </c>
      <c r="W889" s="17" t="str">
        <f>IFERROR(VLOOKUP($K889,wiz[[Lanes]:[Min FRQT Load Check Lane]],13,FALSE),"n/a")</f>
        <v>n/a</v>
      </c>
    </row>
    <row r="890" spans="2:23" x14ac:dyDescent="0.3">
      <c r="B890" s="13" t="s">
        <v>4027</v>
      </c>
      <c r="C890" s="13" t="s">
        <v>3923</v>
      </c>
      <c r="D890" s="13" t="s">
        <v>2551</v>
      </c>
      <c r="E890" s="13" t="s">
        <v>4026</v>
      </c>
      <c r="F890" s="13">
        <v>38052</v>
      </c>
      <c r="G890" s="13" t="s">
        <v>3908</v>
      </c>
      <c r="H890" s="13">
        <v>46064</v>
      </c>
      <c r="I890" s="13">
        <v>8611.11</v>
      </c>
      <c r="J890" s="13" t="str">
        <f>VLOOKUP(D890,'Matched Names'!$A$1:$C$52,3,FALSE)</f>
        <v xml:space="preserve">TRACTOR SUPPLY MANHAT|   </v>
      </c>
      <c r="K890" t="str">
        <f t="shared" si="13"/>
        <v>TRACTOR SUPPLY MANHAT| 3805246064</v>
      </c>
      <c r="L890" s="17">
        <f>IFERROR(VLOOKUP($K890,wiz[[Lanes]:[Min FRQT Load Check Lane]],2,FALSE),"n/a")</f>
        <v>13</v>
      </c>
      <c r="M890" s="17">
        <f>IFERROR(VLOOKUP($K890,wiz[[Lanes]:[Min FRQT Load Check Lane]],3,FALSE),"n/a")</f>
        <v>1.99</v>
      </c>
      <c r="N890" s="17">
        <f>IFERROR(VLOOKUP($K890,wiz[[Lanes]:[Min FRQT Load Check Lane]],4,FALSE),"n/a")</f>
        <v>0.21</v>
      </c>
      <c r="O890" s="17">
        <f>IFERROR(VLOOKUP($K890,wiz[[Lanes]:[Min FRQT Load Check Lane]],5,FALSE),"n/a")</f>
        <v>480</v>
      </c>
      <c r="P890" s="17">
        <f>IFERROR(VLOOKUP($K890,wiz[[Lanes]:[Min FRQT Load Check Lane]],6,FALSE),"n/a")</f>
        <v>0.96</v>
      </c>
      <c r="Q890" s="17">
        <f>IFERROR(VLOOKUP($K890,wiz[[Lanes]:[Min FRQT Load Check Lane]],7,FALSE),"n/a")</f>
        <v>99</v>
      </c>
      <c r="R890" s="17">
        <f>IFERROR(VLOOKUP($K890,wiz[[Lanes]:[Min FRQT Load Check Lane]],8,FALSE),"n/a")</f>
        <v>0.32</v>
      </c>
      <c r="S890" s="17">
        <f>IFERROR(VLOOKUP($K890,wiz[[Lanes]:[Min FRQT Load Check Lane]],9,FALSE),"n/a")</f>
        <v>11</v>
      </c>
      <c r="T890" s="17">
        <f>IFERROR(VLOOKUP($K890,wiz[[Lanes]:[Min FRQT Load Check Lane]],10,FALSE),"n/a")</f>
        <v>-58</v>
      </c>
      <c r="U890" s="17">
        <f>IFERROR(VLOOKUP($K890,wiz[[Lanes]:[Min FRQT Load Check Lane]],11,FALSE),"n/a")</f>
        <v>1</v>
      </c>
      <c r="V890" s="17">
        <f>IFERROR(VLOOKUP($K890,wiz[[Lanes]:[Min FRQT Load Check Lane]],12,FALSE),"n/a")</f>
        <v>-76</v>
      </c>
      <c r="W890" s="17">
        <f>IFERROR(VLOOKUP($K890,wiz[[Lanes]:[Min FRQT Load Check Lane]],13,FALSE),"n/a")</f>
        <v>-133</v>
      </c>
    </row>
    <row r="891" spans="2:23" x14ac:dyDescent="0.3">
      <c r="B891" s="13" t="s">
        <v>4028</v>
      </c>
      <c r="C891" s="13" t="s">
        <v>3923</v>
      </c>
      <c r="D891" s="13" t="s">
        <v>2551</v>
      </c>
      <c r="E891" s="13" t="s">
        <v>4029</v>
      </c>
      <c r="F891" s="13">
        <v>60953</v>
      </c>
      <c r="G891" s="13" t="s">
        <v>2723</v>
      </c>
      <c r="H891" s="13">
        <v>31216</v>
      </c>
      <c r="I891" s="13">
        <v>1492.32</v>
      </c>
      <c r="J891" s="13" t="str">
        <f>VLOOKUP(D891,'Matched Names'!$A$1:$C$52,3,FALSE)</f>
        <v xml:space="preserve">TRACTOR SUPPLY MANHAT|   </v>
      </c>
      <c r="K891" t="str">
        <f t="shared" si="13"/>
        <v>TRACTOR SUPPLY MANHAT| 6095331216</v>
      </c>
      <c r="L891" s="17" t="str">
        <f>IFERROR(VLOOKUP($K891,wiz[[Lanes]:[Min FRQT Load Check Lane]],2,FALSE),"n/a")</f>
        <v>n/a</v>
      </c>
      <c r="M891" s="17" t="str">
        <f>IFERROR(VLOOKUP($K891,wiz[[Lanes]:[Min FRQT Load Check Lane]],3,FALSE),"n/a")</f>
        <v>n/a</v>
      </c>
      <c r="N891" s="17" t="str">
        <f>IFERROR(VLOOKUP($K891,wiz[[Lanes]:[Min FRQT Load Check Lane]],4,FALSE),"n/a")</f>
        <v>n/a</v>
      </c>
      <c r="O891" s="17" t="str">
        <f>IFERROR(VLOOKUP($K891,wiz[[Lanes]:[Min FRQT Load Check Lane]],5,FALSE),"n/a")</f>
        <v>n/a</v>
      </c>
      <c r="P891" s="17" t="str">
        <f>IFERROR(VLOOKUP($K891,wiz[[Lanes]:[Min FRQT Load Check Lane]],6,FALSE),"n/a")</f>
        <v>n/a</v>
      </c>
      <c r="Q891" s="17" t="str">
        <f>IFERROR(VLOOKUP($K891,wiz[[Lanes]:[Min FRQT Load Check Lane]],7,FALSE),"n/a")</f>
        <v>n/a</v>
      </c>
      <c r="R891" s="17" t="str">
        <f>IFERROR(VLOOKUP($K891,wiz[[Lanes]:[Min FRQT Load Check Lane]],8,FALSE),"n/a")</f>
        <v>n/a</v>
      </c>
      <c r="S891" s="17" t="str">
        <f>IFERROR(VLOOKUP($K891,wiz[[Lanes]:[Min FRQT Load Check Lane]],9,FALSE),"n/a")</f>
        <v>n/a</v>
      </c>
      <c r="T891" s="17" t="str">
        <f>IFERROR(VLOOKUP($K891,wiz[[Lanes]:[Min FRQT Load Check Lane]],10,FALSE),"n/a")</f>
        <v>n/a</v>
      </c>
      <c r="U891" s="17" t="str">
        <f>IFERROR(VLOOKUP($K891,wiz[[Lanes]:[Min FRQT Load Check Lane]],11,FALSE),"n/a")</f>
        <v>n/a</v>
      </c>
      <c r="V891" s="17" t="str">
        <f>IFERROR(VLOOKUP($K891,wiz[[Lanes]:[Min FRQT Load Check Lane]],12,FALSE),"n/a")</f>
        <v>n/a</v>
      </c>
      <c r="W891" s="17" t="str">
        <f>IFERROR(VLOOKUP($K891,wiz[[Lanes]:[Min FRQT Load Check Lane]],13,FALSE),"n/a")</f>
        <v>n/a</v>
      </c>
    </row>
    <row r="892" spans="2:23" x14ac:dyDescent="0.3">
      <c r="B892" s="13" t="s">
        <v>4030</v>
      </c>
      <c r="C892" s="13" t="s">
        <v>3923</v>
      </c>
      <c r="D892" s="13" t="s">
        <v>2551</v>
      </c>
      <c r="E892" s="13" t="s">
        <v>2913</v>
      </c>
      <c r="F892" s="13">
        <v>53223</v>
      </c>
      <c r="G892" s="13" t="s">
        <v>2723</v>
      </c>
      <c r="H892" s="13">
        <v>31216</v>
      </c>
      <c r="I892" s="13">
        <v>2104.23</v>
      </c>
      <c r="J892" s="13" t="str">
        <f>VLOOKUP(D892,'Matched Names'!$A$1:$C$52,3,FALSE)</f>
        <v xml:space="preserve">TRACTOR SUPPLY MANHAT|   </v>
      </c>
      <c r="K892" t="str">
        <f t="shared" si="13"/>
        <v>TRACTOR SUPPLY MANHAT| 5322331216</v>
      </c>
      <c r="L892" s="17" t="str">
        <f>IFERROR(VLOOKUP($K892,wiz[[Lanes]:[Min FRQT Load Check Lane]],2,FALSE),"n/a")</f>
        <v>n/a</v>
      </c>
      <c r="M892" s="17" t="str">
        <f>IFERROR(VLOOKUP($K892,wiz[[Lanes]:[Min FRQT Load Check Lane]],3,FALSE),"n/a")</f>
        <v>n/a</v>
      </c>
      <c r="N892" s="17" t="str">
        <f>IFERROR(VLOOKUP($K892,wiz[[Lanes]:[Min FRQT Load Check Lane]],4,FALSE),"n/a")</f>
        <v>n/a</v>
      </c>
      <c r="O892" s="17" t="str">
        <f>IFERROR(VLOOKUP($K892,wiz[[Lanes]:[Min FRQT Load Check Lane]],5,FALSE),"n/a")</f>
        <v>n/a</v>
      </c>
      <c r="P892" s="17" t="str">
        <f>IFERROR(VLOOKUP($K892,wiz[[Lanes]:[Min FRQT Load Check Lane]],6,FALSE),"n/a")</f>
        <v>n/a</v>
      </c>
      <c r="Q892" s="17" t="str">
        <f>IFERROR(VLOOKUP($K892,wiz[[Lanes]:[Min FRQT Load Check Lane]],7,FALSE),"n/a")</f>
        <v>n/a</v>
      </c>
      <c r="R892" s="17" t="str">
        <f>IFERROR(VLOOKUP($K892,wiz[[Lanes]:[Min FRQT Load Check Lane]],8,FALSE),"n/a")</f>
        <v>n/a</v>
      </c>
      <c r="S892" s="17" t="str">
        <f>IFERROR(VLOOKUP($K892,wiz[[Lanes]:[Min FRQT Load Check Lane]],9,FALSE),"n/a")</f>
        <v>n/a</v>
      </c>
      <c r="T892" s="17" t="str">
        <f>IFERROR(VLOOKUP($K892,wiz[[Lanes]:[Min FRQT Load Check Lane]],10,FALSE),"n/a")</f>
        <v>n/a</v>
      </c>
      <c r="U892" s="17" t="str">
        <f>IFERROR(VLOOKUP($K892,wiz[[Lanes]:[Min FRQT Load Check Lane]],11,FALSE),"n/a")</f>
        <v>n/a</v>
      </c>
      <c r="V892" s="17" t="str">
        <f>IFERROR(VLOOKUP($K892,wiz[[Lanes]:[Min FRQT Load Check Lane]],12,FALSE),"n/a")</f>
        <v>n/a</v>
      </c>
      <c r="W892" s="17" t="str">
        <f>IFERROR(VLOOKUP($K892,wiz[[Lanes]:[Min FRQT Load Check Lane]],13,FALSE),"n/a")</f>
        <v>n/a</v>
      </c>
    </row>
    <row r="893" spans="2:23" x14ac:dyDescent="0.3">
      <c r="B893" s="13" t="s">
        <v>4031</v>
      </c>
      <c r="C893" s="13" t="s">
        <v>3923</v>
      </c>
      <c r="D893" s="13" t="s">
        <v>2551</v>
      </c>
      <c r="E893" s="13" t="s">
        <v>4032</v>
      </c>
      <c r="F893" s="13">
        <v>55343</v>
      </c>
      <c r="G893" s="13" t="s">
        <v>2723</v>
      </c>
      <c r="H893" s="13">
        <v>31216</v>
      </c>
      <c r="I893" s="13">
        <v>2289.56</v>
      </c>
      <c r="J893" s="13" t="str">
        <f>VLOOKUP(D893,'Matched Names'!$A$1:$C$52,3,FALSE)</f>
        <v xml:space="preserve">TRACTOR SUPPLY MANHAT|   </v>
      </c>
      <c r="K893" t="str">
        <f t="shared" si="13"/>
        <v>TRACTOR SUPPLY MANHAT| 5534331216</v>
      </c>
      <c r="L893" s="17" t="str">
        <f>IFERROR(VLOOKUP($K893,wiz[[Lanes]:[Min FRQT Load Check Lane]],2,FALSE),"n/a")</f>
        <v>n/a</v>
      </c>
      <c r="M893" s="17" t="str">
        <f>IFERROR(VLOOKUP($K893,wiz[[Lanes]:[Min FRQT Load Check Lane]],3,FALSE),"n/a")</f>
        <v>n/a</v>
      </c>
      <c r="N893" s="17" t="str">
        <f>IFERROR(VLOOKUP($K893,wiz[[Lanes]:[Min FRQT Load Check Lane]],4,FALSE),"n/a")</f>
        <v>n/a</v>
      </c>
      <c r="O893" s="17" t="str">
        <f>IFERROR(VLOOKUP($K893,wiz[[Lanes]:[Min FRQT Load Check Lane]],5,FALSE),"n/a")</f>
        <v>n/a</v>
      </c>
      <c r="P893" s="17" t="str">
        <f>IFERROR(VLOOKUP($K893,wiz[[Lanes]:[Min FRQT Load Check Lane]],6,FALSE),"n/a")</f>
        <v>n/a</v>
      </c>
      <c r="Q893" s="17" t="str">
        <f>IFERROR(VLOOKUP($K893,wiz[[Lanes]:[Min FRQT Load Check Lane]],7,FALSE),"n/a")</f>
        <v>n/a</v>
      </c>
      <c r="R893" s="17" t="str">
        <f>IFERROR(VLOOKUP($K893,wiz[[Lanes]:[Min FRQT Load Check Lane]],8,FALSE),"n/a")</f>
        <v>n/a</v>
      </c>
      <c r="S893" s="17" t="str">
        <f>IFERROR(VLOOKUP($K893,wiz[[Lanes]:[Min FRQT Load Check Lane]],9,FALSE),"n/a")</f>
        <v>n/a</v>
      </c>
      <c r="T893" s="17" t="str">
        <f>IFERROR(VLOOKUP($K893,wiz[[Lanes]:[Min FRQT Load Check Lane]],10,FALSE),"n/a")</f>
        <v>n/a</v>
      </c>
      <c r="U893" s="17" t="str">
        <f>IFERROR(VLOOKUP($K893,wiz[[Lanes]:[Min FRQT Load Check Lane]],11,FALSE),"n/a")</f>
        <v>n/a</v>
      </c>
      <c r="V893" s="17" t="str">
        <f>IFERROR(VLOOKUP($K893,wiz[[Lanes]:[Min FRQT Load Check Lane]],12,FALSE),"n/a")</f>
        <v>n/a</v>
      </c>
      <c r="W893" s="17" t="str">
        <f>IFERROR(VLOOKUP($K893,wiz[[Lanes]:[Min FRQT Load Check Lane]],13,FALSE),"n/a")</f>
        <v>n/a</v>
      </c>
    </row>
    <row r="894" spans="2:23" x14ac:dyDescent="0.3">
      <c r="B894" s="13" t="s">
        <v>4033</v>
      </c>
      <c r="C894" s="13" t="s">
        <v>3923</v>
      </c>
      <c r="D894" s="13" t="s">
        <v>2551</v>
      </c>
      <c r="E894" s="13" t="s">
        <v>4034</v>
      </c>
      <c r="F894" s="13">
        <v>45439</v>
      </c>
      <c r="G894" s="13" t="s">
        <v>3906</v>
      </c>
      <c r="H894" s="13">
        <v>42134</v>
      </c>
      <c r="I894" s="13">
        <v>655</v>
      </c>
      <c r="J894" s="13" t="str">
        <f>VLOOKUP(D894,'Matched Names'!$A$1:$C$52,3,FALSE)</f>
        <v xml:space="preserve">TRACTOR SUPPLY MANHAT|   </v>
      </c>
      <c r="K894" t="str">
        <f t="shared" si="13"/>
        <v>TRACTOR SUPPLY MANHAT| 4543942134</v>
      </c>
      <c r="L894" s="17">
        <f>IFERROR(VLOOKUP($K894,wiz[[Lanes]:[Min FRQT Load Check Lane]],2,FALSE),"n/a")</f>
        <v>2</v>
      </c>
      <c r="M894" s="17">
        <f>IFERROR(VLOOKUP($K894,wiz[[Lanes]:[Min FRQT Load Check Lane]],3,FALSE),"n/a")</f>
        <v>2.2999999999999998</v>
      </c>
      <c r="N894" s="17">
        <f>IFERROR(VLOOKUP($K894,wiz[[Lanes]:[Min FRQT Load Check Lane]],4,FALSE),"n/a")</f>
        <v>0.22</v>
      </c>
      <c r="O894" s="17">
        <f>IFERROR(VLOOKUP($K894,wiz[[Lanes]:[Min FRQT Load Check Lane]],5,FALSE),"n/a")</f>
        <v>284</v>
      </c>
      <c r="P894" s="17">
        <f>IFERROR(VLOOKUP($K894,wiz[[Lanes]:[Min FRQT Load Check Lane]],6,FALSE),"n/a")</f>
        <v>0.38</v>
      </c>
      <c r="Q894" s="17">
        <f>IFERROR(VLOOKUP($K894,wiz[[Lanes]:[Min FRQT Load Check Lane]],7,FALSE),"n/a")</f>
        <v>92</v>
      </c>
      <c r="R894" s="17">
        <f>IFERROR(VLOOKUP($K894,wiz[[Lanes]:[Min FRQT Load Check Lane]],8,FALSE),"n/a")</f>
        <v>0.33</v>
      </c>
      <c r="S894" s="17">
        <f>IFERROR(VLOOKUP($K894,wiz[[Lanes]:[Min FRQT Load Check Lane]],9,FALSE),"n/a")</f>
        <v>-19</v>
      </c>
      <c r="T894" s="17">
        <f>IFERROR(VLOOKUP($K894,wiz[[Lanes]:[Min FRQT Load Check Lane]],10,FALSE),"n/a")</f>
        <v>6</v>
      </c>
      <c r="U894" s="17">
        <f>IFERROR(VLOOKUP($K894,wiz[[Lanes]:[Min FRQT Load Check Lane]],11,FALSE),"n/a")</f>
        <v>38</v>
      </c>
      <c r="V894" s="17">
        <f>IFERROR(VLOOKUP($K894,wiz[[Lanes]:[Min FRQT Load Check Lane]],12,FALSE),"n/a")</f>
        <v>84</v>
      </c>
      <c r="W894" s="17">
        <f>IFERROR(VLOOKUP($K894,wiz[[Lanes]:[Min FRQT Load Check Lane]],13,FALSE),"n/a")</f>
        <v>128</v>
      </c>
    </row>
    <row r="895" spans="2:23" x14ac:dyDescent="0.3">
      <c r="B895" s="13" t="s">
        <v>4035</v>
      </c>
      <c r="C895" s="13" t="s">
        <v>3923</v>
      </c>
      <c r="D895" s="13" t="s">
        <v>2551</v>
      </c>
      <c r="E895" s="13" t="s">
        <v>4036</v>
      </c>
      <c r="F895" s="13">
        <v>44660</v>
      </c>
      <c r="G895" s="13" t="s">
        <v>3906</v>
      </c>
      <c r="H895" s="13">
        <v>42134</v>
      </c>
      <c r="I895" s="13">
        <v>1769.27</v>
      </c>
      <c r="J895" s="13" t="str">
        <f>VLOOKUP(D895,'Matched Names'!$A$1:$C$52,3,FALSE)</f>
        <v xml:space="preserve">TRACTOR SUPPLY MANHAT|   </v>
      </c>
      <c r="K895" t="str">
        <f t="shared" si="13"/>
        <v>TRACTOR SUPPLY MANHAT| 4466042134</v>
      </c>
      <c r="L895" s="17">
        <f>IFERROR(VLOOKUP($K895,wiz[[Lanes]:[Min FRQT Load Check Lane]],2,FALSE),"n/a")</f>
        <v>3</v>
      </c>
      <c r="M895" s="17">
        <f>IFERROR(VLOOKUP($K895,wiz[[Lanes]:[Min FRQT Load Check Lane]],3,FALSE),"n/a")</f>
        <v>1.89</v>
      </c>
      <c r="N895" s="17">
        <f>IFERROR(VLOOKUP($K895,wiz[[Lanes]:[Min FRQT Load Check Lane]],4,FALSE),"n/a")</f>
        <v>0.21</v>
      </c>
      <c r="O895" s="17">
        <f>IFERROR(VLOOKUP($K895,wiz[[Lanes]:[Min FRQT Load Check Lane]],5,FALSE),"n/a")</f>
        <v>465</v>
      </c>
      <c r="P895" s="17">
        <f>IFERROR(VLOOKUP($K895,wiz[[Lanes]:[Min FRQT Load Check Lane]],6,FALSE),"n/a")</f>
        <v>0.86</v>
      </c>
      <c r="Q895" s="17">
        <f>IFERROR(VLOOKUP($K895,wiz[[Lanes]:[Min FRQT Load Check Lane]],7,FALSE),"n/a")</f>
        <v>109</v>
      </c>
      <c r="R895" s="17">
        <f>IFERROR(VLOOKUP($K895,wiz[[Lanes]:[Min FRQT Load Check Lane]],8,FALSE),"n/a")</f>
        <v>0.33</v>
      </c>
      <c r="S895" s="17">
        <f>IFERROR(VLOOKUP($K895,wiz[[Lanes]:[Min FRQT Load Check Lane]],9,FALSE),"n/a")</f>
        <v>-25</v>
      </c>
      <c r="T895" s="17">
        <f>IFERROR(VLOOKUP($K895,wiz[[Lanes]:[Min FRQT Load Check Lane]],10,FALSE),"n/a")</f>
        <v>-141</v>
      </c>
      <c r="U895" s="17">
        <f>IFERROR(VLOOKUP($K895,wiz[[Lanes]:[Min FRQT Load Check Lane]],11,FALSE),"n/a")</f>
        <v>25</v>
      </c>
      <c r="V895" s="17">
        <f>IFERROR(VLOOKUP($K895,wiz[[Lanes]:[Min FRQT Load Check Lane]],12,FALSE),"n/a")</f>
        <v>117</v>
      </c>
      <c r="W895" s="17">
        <f>IFERROR(VLOOKUP($K895,wiz[[Lanes]:[Min FRQT Load Check Lane]],13,FALSE),"n/a")</f>
        <v>1</v>
      </c>
    </row>
    <row r="896" spans="2:23" x14ac:dyDescent="0.3">
      <c r="B896" s="13" t="s">
        <v>4037</v>
      </c>
      <c r="C896" s="13" t="s">
        <v>3923</v>
      </c>
      <c r="D896" s="13" t="s">
        <v>2551</v>
      </c>
      <c r="E896" s="13" t="s">
        <v>4038</v>
      </c>
      <c r="F896" s="13">
        <v>53151</v>
      </c>
      <c r="G896" s="13" t="s">
        <v>3906</v>
      </c>
      <c r="H896" s="13">
        <v>42134</v>
      </c>
      <c r="I896" s="13">
        <v>2209.94</v>
      </c>
      <c r="J896" s="13" t="str">
        <f>VLOOKUP(D896,'Matched Names'!$A$1:$C$52,3,FALSE)</f>
        <v xml:space="preserve">TRACTOR SUPPLY MANHAT|   </v>
      </c>
      <c r="K896" t="str">
        <f t="shared" si="13"/>
        <v>TRACTOR SUPPLY MANHAT| 5315142134</v>
      </c>
      <c r="L896" s="17" t="str">
        <f>IFERROR(VLOOKUP($K896,wiz[[Lanes]:[Min FRQT Load Check Lane]],2,FALSE),"n/a")</f>
        <v>n/a</v>
      </c>
      <c r="M896" s="17" t="str">
        <f>IFERROR(VLOOKUP($K896,wiz[[Lanes]:[Min FRQT Load Check Lane]],3,FALSE),"n/a")</f>
        <v>n/a</v>
      </c>
      <c r="N896" s="17" t="str">
        <f>IFERROR(VLOOKUP($K896,wiz[[Lanes]:[Min FRQT Load Check Lane]],4,FALSE),"n/a")</f>
        <v>n/a</v>
      </c>
      <c r="O896" s="17" t="str">
        <f>IFERROR(VLOOKUP($K896,wiz[[Lanes]:[Min FRQT Load Check Lane]],5,FALSE),"n/a")</f>
        <v>n/a</v>
      </c>
      <c r="P896" s="17" t="str">
        <f>IFERROR(VLOOKUP($K896,wiz[[Lanes]:[Min FRQT Load Check Lane]],6,FALSE),"n/a")</f>
        <v>n/a</v>
      </c>
      <c r="Q896" s="17" t="str">
        <f>IFERROR(VLOOKUP($K896,wiz[[Lanes]:[Min FRQT Load Check Lane]],7,FALSE),"n/a")</f>
        <v>n/a</v>
      </c>
      <c r="R896" s="17" t="str">
        <f>IFERROR(VLOOKUP($K896,wiz[[Lanes]:[Min FRQT Load Check Lane]],8,FALSE),"n/a")</f>
        <v>n/a</v>
      </c>
      <c r="S896" s="17" t="str">
        <f>IFERROR(VLOOKUP($K896,wiz[[Lanes]:[Min FRQT Load Check Lane]],9,FALSE),"n/a")</f>
        <v>n/a</v>
      </c>
      <c r="T896" s="17" t="str">
        <f>IFERROR(VLOOKUP($K896,wiz[[Lanes]:[Min FRQT Load Check Lane]],10,FALSE),"n/a")</f>
        <v>n/a</v>
      </c>
      <c r="U896" s="17" t="str">
        <f>IFERROR(VLOOKUP($K896,wiz[[Lanes]:[Min FRQT Load Check Lane]],11,FALSE),"n/a")</f>
        <v>n/a</v>
      </c>
      <c r="V896" s="17" t="str">
        <f>IFERROR(VLOOKUP($K896,wiz[[Lanes]:[Min FRQT Load Check Lane]],12,FALSE),"n/a")</f>
        <v>n/a</v>
      </c>
      <c r="W896" s="17" t="str">
        <f>IFERROR(VLOOKUP($K896,wiz[[Lanes]:[Min FRQT Load Check Lane]],13,FALSE),"n/a")</f>
        <v>n/a</v>
      </c>
    </row>
    <row r="897" spans="2:23" x14ac:dyDescent="0.3">
      <c r="B897" s="13" t="s">
        <v>4039</v>
      </c>
      <c r="C897" s="13" t="s">
        <v>3923</v>
      </c>
      <c r="D897" s="13" t="s">
        <v>2551</v>
      </c>
      <c r="E897" s="13" t="s">
        <v>4040</v>
      </c>
      <c r="F897" s="13">
        <v>70760</v>
      </c>
      <c r="G897" s="13" t="s">
        <v>3906</v>
      </c>
      <c r="H897" s="13">
        <v>42134</v>
      </c>
      <c r="I897" s="13">
        <v>960.92</v>
      </c>
      <c r="J897" s="13" t="str">
        <f>VLOOKUP(D897,'Matched Names'!$A$1:$C$52,3,FALSE)</f>
        <v xml:space="preserve">TRACTOR SUPPLY MANHAT|   </v>
      </c>
      <c r="K897" t="str">
        <f t="shared" si="13"/>
        <v>TRACTOR SUPPLY MANHAT| 7076042134</v>
      </c>
      <c r="L897" s="17">
        <f>IFERROR(VLOOKUP($K897,wiz[[Lanes]:[Min FRQT Load Check Lane]],2,FALSE),"n/a")</f>
        <v>1</v>
      </c>
      <c r="M897" s="17">
        <f>IFERROR(VLOOKUP($K897,wiz[[Lanes]:[Min FRQT Load Check Lane]],3,FALSE),"n/a")</f>
        <v>1.45</v>
      </c>
      <c r="N897" s="17">
        <f>IFERROR(VLOOKUP($K897,wiz[[Lanes]:[Min FRQT Load Check Lane]],4,FALSE),"n/a")</f>
        <v>0.21</v>
      </c>
      <c r="O897" s="17">
        <f>IFERROR(VLOOKUP($K897,wiz[[Lanes]:[Min FRQT Load Check Lane]],5,FALSE),"n/a")</f>
        <v>662</v>
      </c>
      <c r="P897" s="17">
        <f>IFERROR(VLOOKUP($K897,wiz[[Lanes]:[Min FRQT Load Check Lane]],6,FALSE),"n/a")</f>
        <v>1.21</v>
      </c>
      <c r="Q897" s="17">
        <f>IFERROR(VLOOKUP($K897,wiz[[Lanes]:[Min FRQT Load Check Lane]],7,FALSE),"n/a")</f>
        <v>107</v>
      </c>
      <c r="R897" s="17">
        <f>IFERROR(VLOOKUP($K897,wiz[[Lanes]:[Min FRQT Load Check Lane]],8,FALSE),"n/a")</f>
        <v>0.35</v>
      </c>
      <c r="S897" s="17">
        <f>IFERROR(VLOOKUP($K897,wiz[[Lanes]:[Min FRQT Load Check Lane]],9,FALSE),"n/a")</f>
        <v>0</v>
      </c>
      <c r="T897" s="17">
        <f>IFERROR(VLOOKUP($K897,wiz[[Lanes]:[Min FRQT Load Check Lane]],10,FALSE),"n/a")</f>
        <v>0</v>
      </c>
      <c r="U897" s="17">
        <f>IFERROR(VLOOKUP($K897,wiz[[Lanes]:[Min FRQT Load Check Lane]],11,FALSE),"n/a")</f>
        <v>42</v>
      </c>
      <c r="V897" s="17">
        <f>IFERROR(VLOOKUP($K897,wiz[[Lanes]:[Min FRQT Load Check Lane]],12,FALSE),"n/a")</f>
        <v>60</v>
      </c>
      <c r="W897" s="17">
        <f>IFERROR(VLOOKUP($K897,wiz[[Lanes]:[Min FRQT Load Check Lane]],13,FALSE),"n/a")</f>
        <v>102</v>
      </c>
    </row>
    <row r="898" spans="2:23" x14ac:dyDescent="0.3">
      <c r="B898" s="13" t="s">
        <v>4041</v>
      </c>
      <c r="C898" s="13" t="s">
        <v>3923</v>
      </c>
      <c r="D898" s="13" t="s">
        <v>2551</v>
      </c>
      <c r="E898" s="13" t="s">
        <v>3512</v>
      </c>
      <c r="F898" s="13">
        <v>45660</v>
      </c>
      <c r="G898" s="13" t="s">
        <v>2723</v>
      </c>
      <c r="H898" s="13">
        <v>31216</v>
      </c>
      <c r="I898" s="13">
        <v>3415.44</v>
      </c>
      <c r="J898" s="13" t="str">
        <f>VLOOKUP(D898,'Matched Names'!$A$1:$C$52,3,FALSE)</f>
        <v xml:space="preserve">TRACTOR SUPPLY MANHAT|   </v>
      </c>
      <c r="K898" t="str">
        <f t="shared" si="13"/>
        <v>TRACTOR SUPPLY MANHAT| 4566031216</v>
      </c>
      <c r="L898" s="17" t="str">
        <f>IFERROR(VLOOKUP($K898,wiz[[Lanes]:[Min FRQT Load Check Lane]],2,FALSE),"n/a")</f>
        <v>n/a</v>
      </c>
      <c r="M898" s="17" t="str">
        <f>IFERROR(VLOOKUP($K898,wiz[[Lanes]:[Min FRQT Load Check Lane]],3,FALSE),"n/a")</f>
        <v>n/a</v>
      </c>
      <c r="N898" s="17" t="str">
        <f>IFERROR(VLOOKUP($K898,wiz[[Lanes]:[Min FRQT Load Check Lane]],4,FALSE),"n/a")</f>
        <v>n/a</v>
      </c>
      <c r="O898" s="17" t="str">
        <f>IFERROR(VLOOKUP($K898,wiz[[Lanes]:[Min FRQT Load Check Lane]],5,FALSE),"n/a")</f>
        <v>n/a</v>
      </c>
      <c r="P898" s="17" t="str">
        <f>IFERROR(VLOOKUP($K898,wiz[[Lanes]:[Min FRQT Load Check Lane]],6,FALSE),"n/a")</f>
        <v>n/a</v>
      </c>
      <c r="Q898" s="17" t="str">
        <f>IFERROR(VLOOKUP($K898,wiz[[Lanes]:[Min FRQT Load Check Lane]],7,FALSE),"n/a")</f>
        <v>n/a</v>
      </c>
      <c r="R898" s="17" t="str">
        <f>IFERROR(VLOOKUP($K898,wiz[[Lanes]:[Min FRQT Load Check Lane]],8,FALSE),"n/a")</f>
        <v>n/a</v>
      </c>
      <c r="S898" s="17" t="str">
        <f>IFERROR(VLOOKUP($K898,wiz[[Lanes]:[Min FRQT Load Check Lane]],9,FALSE),"n/a")</f>
        <v>n/a</v>
      </c>
      <c r="T898" s="17" t="str">
        <f>IFERROR(VLOOKUP($K898,wiz[[Lanes]:[Min FRQT Load Check Lane]],10,FALSE),"n/a")</f>
        <v>n/a</v>
      </c>
      <c r="U898" s="17" t="str">
        <f>IFERROR(VLOOKUP($K898,wiz[[Lanes]:[Min FRQT Load Check Lane]],11,FALSE),"n/a")</f>
        <v>n/a</v>
      </c>
      <c r="V898" s="17" t="str">
        <f>IFERROR(VLOOKUP($K898,wiz[[Lanes]:[Min FRQT Load Check Lane]],12,FALSE),"n/a")</f>
        <v>n/a</v>
      </c>
      <c r="W898" s="17" t="str">
        <f>IFERROR(VLOOKUP($K898,wiz[[Lanes]:[Min FRQT Load Check Lane]],13,FALSE),"n/a")</f>
        <v>n/a</v>
      </c>
    </row>
    <row r="899" spans="2:23" x14ac:dyDescent="0.3">
      <c r="B899" s="13" t="s">
        <v>4042</v>
      </c>
      <c r="C899" s="13" t="s">
        <v>3923</v>
      </c>
      <c r="D899" s="13" t="s">
        <v>2551</v>
      </c>
      <c r="E899" s="13" t="s">
        <v>3908</v>
      </c>
      <c r="F899" s="13">
        <v>46064</v>
      </c>
      <c r="G899" s="13" t="s">
        <v>4011</v>
      </c>
      <c r="H899" s="13">
        <v>75069</v>
      </c>
      <c r="I899" s="13">
        <v>3480.4</v>
      </c>
      <c r="J899" s="13" t="str">
        <f>VLOOKUP(D899,'Matched Names'!$A$1:$C$52,3,FALSE)</f>
        <v xml:space="preserve">TRACTOR SUPPLY MANHAT|   </v>
      </c>
      <c r="K899" t="str">
        <f t="shared" ref="K899:K962" si="14">TRIM(CONCATENATE(J899,F899,H899))</f>
        <v>TRACTOR SUPPLY MANHAT| 4606475069</v>
      </c>
      <c r="L899" s="17">
        <f>IFERROR(VLOOKUP($K899,wiz[[Lanes]:[Min FRQT Load Check Lane]],2,FALSE),"n/a")</f>
        <v>2</v>
      </c>
      <c r="M899" s="17">
        <f>IFERROR(VLOOKUP($K899,wiz[[Lanes]:[Min FRQT Load Check Lane]],3,FALSE),"n/a")</f>
        <v>1.98</v>
      </c>
      <c r="N899" s="17">
        <f>IFERROR(VLOOKUP($K899,wiz[[Lanes]:[Min FRQT Load Check Lane]],4,FALSE),"n/a")</f>
        <v>0.21</v>
      </c>
      <c r="O899" s="17">
        <f>IFERROR(VLOOKUP($K899,wiz[[Lanes]:[Min FRQT Load Check Lane]],5,FALSE),"n/a")</f>
        <v>880</v>
      </c>
      <c r="P899" s="17">
        <f>IFERROR(VLOOKUP($K899,wiz[[Lanes]:[Min FRQT Load Check Lane]],6,FALSE),"n/a")</f>
        <v>2.69</v>
      </c>
      <c r="Q899" s="17">
        <f>IFERROR(VLOOKUP($K899,wiz[[Lanes]:[Min FRQT Load Check Lane]],7,FALSE),"n/a")</f>
        <v>41</v>
      </c>
      <c r="R899" s="17">
        <f>IFERROR(VLOOKUP($K899,wiz[[Lanes]:[Min FRQT Load Check Lane]],8,FALSE),"n/a")</f>
        <v>0.28000000000000003</v>
      </c>
      <c r="S899" s="17">
        <f>IFERROR(VLOOKUP($K899,wiz[[Lanes]:[Min FRQT Load Check Lane]],9,FALSE),"n/a")</f>
        <v>11</v>
      </c>
      <c r="T899" s="17">
        <f>IFERROR(VLOOKUP($K899,wiz[[Lanes]:[Min FRQT Load Check Lane]],10,FALSE),"n/a")</f>
        <v>-51</v>
      </c>
      <c r="U899" s="17">
        <f>IFERROR(VLOOKUP($K899,wiz[[Lanes]:[Min FRQT Load Check Lane]],11,FALSE),"n/a")</f>
        <v>-240</v>
      </c>
      <c r="V899" s="17">
        <f>IFERROR(VLOOKUP($K899,wiz[[Lanes]:[Min FRQT Load Check Lane]],12,FALSE),"n/a")</f>
        <v>-39</v>
      </c>
      <c r="W899" s="17">
        <f>IFERROR(VLOOKUP($K899,wiz[[Lanes]:[Min FRQT Load Check Lane]],13,FALSE),"n/a")</f>
        <v>-330</v>
      </c>
    </row>
    <row r="900" spans="2:23" x14ac:dyDescent="0.3">
      <c r="B900" s="13" t="s">
        <v>4043</v>
      </c>
      <c r="C900" s="13" t="s">
        <v>3923</v>
      </c>
      <c r="D900" s="13" t="s">
        <v>2551</v>
      </c>
      <c r="E900" s="13" t="s">
        <v>2939</v>
      </c>
      <c r="F900" s="13">
        <v>53158</v>
      </c>
      <c r="G900" s="13" t="s">
        <v>2723</v>
      </c>
      <c r="H900" s="13">
        <v>31216</v>
      </c>
      <c r="I900" s="13">
        <v>1663.07</v>
      </c>
      <c r="J900" s="13" t="str">
        <f>VLOOKUP(D900,'Matched Names'!$A$1:$C$52,3,FALSE)</f>
        <v xml:space="preserve">TRACTOR SUPPLY MANHAT|   </v>
      </c>
      <c r="K900" t="str">
        <f t="shared" si="14"/>
        <v>TRACTOR SUPPLY MANHAT| 5315831216</v>
      </c>
      <c r="L900" s="17" t="str">
        <f>IFERROR(VLOOKUP($K900,wiz[[Lanes]:[Min FRQT Load Check Lane]],2,FALSE),"n/a")</f>
        <v>n/a</v>
      </c>
      <c r="M900" s="17" t="str">
        <f>IFERROR(VLOOKUP($K900,wiz[[Lanes]:[Min FRQT Load Check Lane]],3,FALSE),"n/a")</f>
        <v>n/a</v>
      </c>
      <c r="N900" s="17" t="str">
        <f>IFERROR(VLOOKUP($K900,wiz[[Lanes]:[Min FRQT Load Check Lane]],4,FALSE),"n/a")</f>
        <v>n/a</v>
      </c>
      <c r="O900" s="17" t="str">
        <f>IFERROR(VLOOKUP($K900,wiz[[Lanes]:[Min FRQT Load Check Lane]],5,FALSE),"n/a")</f>
        <v>n/a</v>
      </c>
      <c r="P900" s="17" t="str">
        <f>IFERROR(VLOOKUP($K900,wiz[[Lanes]:[Min FRQT Load Check Lane]],6,FALSE),"n/a")</f>
        <v>n/a</v>
      </c>
      <c r="Q900" s="17" t="str">
        <f>IFERROR(VLOOKUP($K900,wiz[[Lanes]:[Min FRQT Load Check Lane]],7,FALSE),"n/a")</f>
        <v>n/a</v>
      </c>
      <c r="R900" s="17" t="str">
        <f>IFERROR(VLOOKUP($K900,wiz[[Lanes]:[Min FRQT Load Check Lane]],8,FALSE),"n/a")</f>
        <v>n/a</v>
      </c>
      <c r="S900" s="17" t="str">
        <f>IFERROR(VLOOKUP($K900,wiz[[Lanes]:[Min FRQT Load Check Lane]],9,FALSE),"n/a")</f>
        <v>n/a</v>
      </c>
      <c r="T900" s="17" t="str">
        <f>IFERROR(VLOOKUP($K900,wiz[[Lanes]:[Min FRQT Load Check Lane]],10,FALSE),"n/a")</f>
        <v>n/a</v>
      </c>
      <c r="U900" s="17" t="str">
        <f>IFERROR(VLOOKUP($K900,wiz[[Lanes]:[Min FRQT Load Check Lane]],11,FALSE),"n/a")</f>
        <v>n/a</v>
      </c>
      <c r="V900" s="17" t="str">
        <f>IFERROR(VLOOKUP($K900,wiz[[Lanes]:[Min FRQT Load Check Lane]],12,FALSE),"n/a")</f>
        <v>n/a</v>
      </c>
      <c r="W900" s="17" t="str">
        <f>IFERROR(VLOOKUP($K900,wiz[[Lanes]:[Min FRQT Load Check Lane]],13,FALSE),"n/a")</f>
        <v>n/a</v>
      </c>
    </row>
    <row r="901" spans="2:23" x14ac:dyDescent="0.3">
      <c r="B901" s="13" t="s">
        <v>4044</v>
      </c>
      <c r="C901" s="13" t="s">
        <v>3923</v>
      </c>
      <c r="D901" s="13" t="s">
        <v>2551</v>
      </c>
      <c r="E901" s="13" t="s">
        <v>4045</v>
      </c>
      <c r="F901" s="13">
        <v>70454</v>
      </c>
      <c r="G901" s="13" t="s">
        <v>3906</v>
      </c>
      <c r="H901" s="13">
        <v>42134</v>
      </c>
      <c r="I901" s="13">
        <v>1655.92</v>
      </c>
      <c r="J901" s="13" t="str">
        <f>VLOOKUP(D901,'Matched Names'!$A$1:$C$52,3,FALSE)</f>
        <v xml:space="preserve">TRACTOR SUPPLY MANHAT|   </v>
      </c>
      <c r="K901" t="str">
        <f t="shared" si="14"/>
        <v>TRACTOR SUPPLY MANHAT| 7045442134</v>
      </c>
      <c r="L901" s="17">
        <f>IFERROR(VLOOKUP($K901,wiz[[Lanes]:[Min FRQT Load Check Lane]],2,FALSE),"n/a")</f>
        <v>7</v>
      </c>
      <c r="M901" s="17">
        <f>IFERROR(VLOOKUP($K901,wiz[[Lanes]:[Min FRQT Load Check Lane]],3,FALSE),"n/a")</f>
        <v>1.4</v>
      </c>
      <c r="N901" s="17">
        <f>IFERROR(VLOOKUP($K901,wiz[[Lanes]:[Min FRQT Load Check Lane]],4,FALSE),"n/a")</f>
        <v>0.21</v>
      </c>
      <c r="O901" s="17">
        <f>IFERROR(VLOOKUP($K901,wiz[[Lanes]:[Min FRQT Load Check Lane]],5,FALSE),"n/a")</f>
        <v>591</v>
      </c>
      <c r="P901" s="17">
        <f>IFERROR(VLOOKUP($K901,wiz[[Lanes]:[Min FRQT Load Check Lane]],6,FALSE),"n/a")</f>
        <v>1.22</v>
      </c>
      <c r="Q901" s="17">
        <f>IFERROR(VLOOKUP($K901,wiz[[Lanes]:[Min FRQT Load Check Lane]],7,FALSE),"n/a")</f>
        <v>52</v>
      </c>
      <c r="R901" s="17">
        <f>IFERROR(VLOOKUP($K901,wiz[[Lanes]:[Min FRQT Load Check Lane]],8,FALSE),"n/a")</f>
        <v>0.26</v>
      </c>
      <c r="S901" s="17">
        <f>IFERROR(VLOOKUP($K901,wiz[[Lanes]:[Min FRQT Load Check Lane]],9,FALSE),"n/a")</f>
        <v>0</v>
      </c>
      <c r="T901" s="17">
        <f>IFERROR(VLOOKUP($K901,wiz[[Lanes]:[Min FRQT Load Check Lane]],10,FALSE),"n/a")</f>
        <v>-111</v>
      </c>
      <c r="U901" s="17">
        <f>IFERROR(VLOOKUP($K901,wiz[[Lanes]:[Min FRQT Load Check Lane]],11,FALSE),"n/a")</f>
        <v>-28</v>
      </c>
      <c r="V901" s="17">
        <f>IFERROR(VLOOKUP($K901,wiz[[Lanes]:[Min FRQT Load Check Lane]],12,FALSE),"n/a")</f>
        <v>-18</v>
      </c>
      <c r="W901" s="17">
        <f>IFERROR(VLOOKUP($K901,wiz[[Lanes]:[Min FRQT Load Check Lane]],13,FALSE),"n/a")</f>
        <v>-157</v>
      </c>
    </row>
    <row r="902" spans="2:23" x14ac:dyDescent="0.3">
      <c r="B902" s="13" t="s">
        <v>4046</v>
      </c>
      <c r="C902" s="13" t="s">
        <v>3923</v>
      </c>
      <c r="D902" s="13" t="s">
        <v>2551</v>
      </c>
      <c r="E902" s="13" t="s">
        <v>4045</v>
      </c>
      <c r="F902" s="13">
        <v>70454</v>
      </c>
      <c r="G902" s="13" t="s">
        <v>3908</v>
      </c>
      <c r="H902" s="13">
        <v>46064</v>
      </c>
      <c r="I902" s="13">
        <v>1173.6199999999999</v>
      </c>
      <c r="J902" s="13" t="str">
        <f>VLOOKUP(D902,'Matched Names'!$A$1:$C$52,3,FALSE)</f>
        <v xml:space="preserve">TRACTOR SUPPLY MANHAT|   </v>
      </c>
      <c r="K902" t="str">
        <f t="shared" si="14"/>
        <v>TRACTOR SUPPLY MANHAT| 7045446064</v>
      </c>
      <c r="L902" s="17">
        <f>IFERROR(VLOOKUP($K902,wiz[[Lanes]:[Min FRQT Load Check Lane]],2,FALSE),"n/a")</f>
        <v>2</v>
      </c>
      <c r="M902" s="17">
        <f>IFERROR(VLOOKUP($K902,wiz[[Lanes]:[Min FRQT Load Check Lane]],3,FALSE),"n/a")</f>
        <v>1.4</v>
      </c>
      <c r="N902" s="17">
        <f>IFERROR(VLOOKUP($K902,wiz[[Lanes]:[Min FRQT Load Check Lane]],4,FALSE),"n/a")</f>
        <v>0.21</v>
      </c>
      <c r="O902" s="17">
        <f>IFERROR(VLOOKUP($K902,wiz[[Lanes]:[Min FRQT Load Check Lane]],5,FALSE),"n/a")</f>
        <v>838</v>
      </c>
      <c r="P902" s="17">
        <f>IFERROR(VLOOKUP($K902,wiz[[Lanes]:[Min FRQT Load Check Lane]],6,FALSE),"n/a")</f>
        <v>1.61</v>
      </c>
      <c r="Q902" s="17">
        <f>IFERROR(VLOOKUP($K902,wiz[[Lanes]:[Min FRQT Load Check Lane]],7,FALSE),"n/a")</f>
        <v>63</v>
      </c>
      <c r="R902" s="17">
        <f>IFERROR(VLOOKUP($K902,wiz[[Lanes]:[Min FRQT Load Check Lane]],8,FALSE),"n/a")</f>
        <v>0.28000000000000003</v>
      </c>
      <c r="S902" s="17">
        <f>IFERROR(VLOOKUP($K902,wiz[[Lanes]:[Min FRQT Load Check Lane]],9,FALSE),"n/a")</f>
        <v>0</v>
      </c>
      <c r="T902" s="17">
        <f>IFERROR(VLOOKUP($K902,wiz[[Lanes]:[Min FRQT Load Check Lane]],10,FALSE),"n/a")</f>
        <v>-111</v>
      </c>
      <c r="U902" s="17">
        <f>IFERROR(VLOOKUP($K902,wiz[[Lanes]:[Min FRQT Load Check Lane]],11,FALSE),"n/a")</f>
        <v>36</v>
      </c>
      <c r="V902" s="17">
        <f>IFERROR(VLOOKUP($K902,wiz[[Lanes]:[Min FRQT Load Check Lane]],12,FALSE),"n/a")</f>
        <v>37</v>
      </c>
      <c r="W902" s="17">
        <f>IFERROR(VLOOKUP($K902,wiz[[Lanes]:[Min FRQT Load Check Lane]],13,FALSE),"n/a")</f>
        <v>-38</v>
      </c>
    </row>
    <row r="903" spans="2:23" x14ac:dyDescent="0.3">
      <c r="B903" s="13" t="s">
        <v>4047</v>
      </c>
      <c r="C903" s="13" t="s">
        <v>3923</v>
      </c>
      <c r="D903" s="13" t="s">
        <v>2551</v>
      </c>
      <c r="E903" s="13" t="s">
        <v>4048</v>
      </c>
      <c r="F903" s="13">
        <v>53956</v>
      </c>
      <c r="G903" s="13" t="s">
        <v>3906</v>
      </c>
      <c r="H903" s="13">
        <v>42134</v>
      </c>
      <c r="I903" s="13">
        <v>1198.71</v>
      </c>
      <c r="J903" s="13" t="str">
        <f>VLOOKUP(D903,'Matched Names'!$A$1:$C$52,3,FALSE)</f>
        <v xml:space="preserve">TRACTOR SUPPLY MANHAT|   </v>
      </c>
      <c r="K903" t="str">
        <f t="shared" si="14"/>
        <v>TRACTOR SUPPLY MANHAT| 5395642134</v>
      </c>
      <c r="L903" s="17">
        <f>IFERROR(VLOOKUP($K903,wiz[[Lanes]:[Min FRQT Load Check Lane]],2,FALSE),"n/a")</f>
        <v>2</v>
      </c>
      <c r="M903" s="17">
        <f>IFERROR(VLOOKUP($K903,wiz[[Lanes]:[Min FRQT Load Check Lane]],3,FALSE),"n/a")</f>
        <v>1.9</v>
      </c>
      <c r="N903" s="17">
        <f>IFERROR(VLOOKUP($K903,wiz[[Lanes]:[Min FRQT Load Check Lane]],4,FALSE),"n/a")</f>
        <v>0.21</v>
      </c>
      <c r="O903" s="17">
        <f>IFERROR(VLOOKUP($K903,wiz[[Lanes]:[Min FRQT Load Check Lane]],5,FALSE),"n/a")</f>
        <v>630</v>
      </c>
      <c r="P903" s="17">
        <f>IFERROR(VLOOKUP($K903,wiz[[Lanes]:[Min FRQT Load Check Lane]],6,FALSE),"n/a")</f>
        <v>1.21</v>
      </c>
      <c r="Q903" s="17">
        <f>IFERROR(VLOOKUP($K903,wiz[[Lanes]:[Min FRQT Load Check Lane]],7,FALSE),"n/a")</f>
        <v>56</v>
      </c>
      <c r="R903" s="17">
        <f>IFERROR(VLOOKUP($K903,wiz[[Lanes]:[Min FRQT Load Check Lane]],8,FALSE),"n/a")</f>
        <v>0.28000000000000003</v>
      </c>
      <c r="S903" s="17">
        <f>IFERROR(VLOOKUP($K903,wiz[[Lanes]:[Min FRQT Load Check Lane]],9,FALSE),"n/a")</f>
        <v>29</v>
      </c>
      <c r="T903" s="17">
        <f>IFERROR(VLOOKUP($K903,wiz[[Lanes]:[Min FRQT Load Check Lane]],10,FALSE),"n/a")</f>
        <v>-95</v>
      </c>
      <c r="U903" s="17">
        <f>IFERROR(VLOOKUP($K903,wiz[[Lanes]:[Min FRQT Load Check Lane]],11,FALSE),"n/a")</f>
        <v>1</v>
      </c>
      <c r="V903" s="17">
        <f>IFERROR(VLOOKUP($K903,wiz[[Lanes]:[Min FRQT Load Check Lane]],12,FALSE),"n/a")</f>
        <v>193</v>
      </c>
      <c r="W903" s="17">
        <f>IFERROR(VLOOKUP($K903,wiz[[Lanes]:[Min FRQT Load Check Lane]],13,FALSE),"n/a")</f>
        <v>99</v>
      </c>
    </row>
    <row r="904" spans="2:23" x14ac:dyDescent="0.3">
      <c r="B904" s="13" t="s">
        <v>4049</v>
      </c>
      <c r="C904" s="13" t="s">
        <v>3923</v>
      </c>
      <c r="D904" s="13" t="s">
        <v>2551</v>
      </c>
      <c r="E904" s="13" t="s">
        <v>4050</v>
      </c>
      <c r="F904" s="13">
        <v>47980</v>
      </c>
      <c r="G904" s="13" t="s">
        <v>2723</v>
      </c>
      <c r="H904" s="13">
        <v>31216</v>
      </c>
      <c r="I904" s="13">
        <v>10268.86</v>
      </c>
      <c r="J904" s="13" t="str">
        <f>VLOOKUP(D904,'Matched Names'!$A$1:$C$52,3,FALSE)</f>
        <v xml:space="preserve">TRACTOR SUPPLY MANHAT|   </v>
      </c>
      <c r="K904" t="str">
        <f t="shared" si="14"/>
        <v>TRACTOR SUPPLY MANHAT| 4798031216</v>
      </c>
      <c r="L904" s="17" t="str">
        <f>IFERROR(VLOOKUP($K904,wiz[[Lanes]:[Min FRQT Load Check Lane]],2,FALSE),"n/a")</f>
        <v>n/a</v>
      </c>
      <c r="M904" s="17" t="str">
        <f>IFERROR(VLOOKUP($K904,wiz[[Lanes]:[Min FRQT Load Check Lane]],3,FALSE),"n/a")</f>
        <v>n/a</v>
      </c>
      <c r="N904" s="17" t="str">
        <f>IFERROR(VLOOKUP($K904,wiz[[Lanes]:[Min FRQT Load Check Lane]],4,FALSE),"n/a")</f>
        <v>n/a</v>
      </c>
      <c r="O904" s="17" t="str">
        <f>IFERROR(VLOOKUP($K904,wiz[[Lanes]:[Min FRQT Load Check Lane]],5,FALSE),"n/a")</f>
        <v>n/a</v>
      </c>
      <c r="P904" s="17" t="str">
        <f>IFERROR(VLOOKUP($K904,wiz[[Lanes]:[Min FRQT Load Check Lane]],6,FALSE),"n/a")</f>
        <v>n/a</v>
      </c>
      <c r="Q904" s="17" t="str">
        <f>IFERROR(VLOOKUP($K904,wiz[[Lanes]:[Min FRQT Load Check Lane]],7,FALSE),"n/a")</f>
        <v>n/a</v>
      </c>
      <c r="R904" s="17" t="str">
        <f>IFERROR(VLOOKUP($K904,wiz[[Lanes]:[Min FRQT Load Check Lane]],8,FALSE),"n/a")</f>
        <v>n/a</v>
      </c>
      <c r="S904" s="17" t="str">
        <f>IFERROR(VLOOKUP($K904,wiz[[Lanes]:[Min FRQT Load Check Lane]],9,FALSE),"n/a")</f>
        <v>n/a</v>
      </c>
      <c r="T904" s="17" t="str">
        <f>IFERROR(VLOOKUP($K904,wiz[[Lanes]:[Min FRQT Load Check Lane]],10,FALSE),"n/a")</f>
        <v>n/a</v>
      </c>
      <c r="U904" s="17" t="str">
        <f>IFERROR(VLOOKUP($K904,wiz[[Lanes]:[Min FRQT Load Check Lane]],11,FALSE),"n/a")</f>
        <v>n/a</v>
      </c>
      <c r="V904" s="17" t="str">
        <f>IFERROR(VLOOKUP($K904,wiz[[Lanes]:[Min FRQT Load Check Lane]],12,FALSE),"n/a")</f>
        <v>n/a</v>
      </c>
      <c r="W904" s="17" t="str">
        <f>IFERROR(VLOOKUP($K904,wiz[[Lanes]:[Min FRQT Load Check Lane]],13,FALSE),"n/a")</f>
        <v>n/a</v>
      </c>
    </row>
    <row r="905" spans="2:23" x14ac:dyDescent="0.3">
      <c r="B905" s="13" t="s">
        <v>4051</v>
      </c>
      <c r="C905" s="13" t="s">
        <v>3923</v>
      </c>
      <c r="D905" s="13" t="s">
        <v>2551</v>
      </c>
      <c r="E905" s="13" t="s">
        <v>2955</v>
      </c>
      <c r="F905" s="13">
        <v>61109</v>
      </c>
      <c r="G905" s="13" t="s">
        <v>3906</v>
      </c>
      <c r="H905" s="13">
        <v>42134</v>
      </c>
      <c r="I905" s="13">
        <v>2958.3</v>
      </c>
      <c r="J905" s="13" t="str">
        <f>VLOOKUP(D905,'Matched Names'!$A$1:$C$52,3,FALSE)</f>
        <v xml:space="preserve">TRACTOR SUPPLY MANHAT|   </v>
      </c>
      <c r="K905" t="str">
        <f t="shared" si="14"/>
        <v>TRACTOR SUPPLY MANHAT| 6110942134</v>
      </c>
      <c r="L905" s="17" t="str">
        <f>IFERROR(VLOOKUP($K905,wiz[[Lanes]:[Min FRQT Load Check Lane]],2,FALSE),"n/a")</f>
        <v>n/a</v>
      </c>
      <c r="M905" s="17" t="str">
        <f>IFERROR(VLOOKUP($K905,wiz[[Lanes]:[Min FRQT Load Check Lane]],3,FALSE),"n/a")</f>
        <v>n/a</v>
      </c>
      <c r="N905" s="17" t="str">
        <f>IFERROR(VLOOKUP($K905,wiz[[Lanes]:[Min FRQT Load Check Lane]],4,FALSE),"n/a")</f>
        <v>n/a</v>
      </c>
      <c r="O905" s="17" t="str">
        <f>IFERROR(VLOOKUP($K905,wiz[[Lanes]:[Min FRQT Load Check Lane]],5,FALSE),"n/a")</f>
        <v>n/a</v>
      </c>
      <c r="P905" s="17" t="str">
        <f>IFERROR(VLOOKUP($K905,wiz[[Lanes]:[Min FRQT Load Check Lane]],6,FALSE),"n/a")</f>
        <v>n/a</v>
      </c>
      <c r="Q905" s="17" t="str">
        <f>IFERROR(VLOOKUP($K905,wiz[[Lanes]:[Min FRQT Load Check Lane]],7,FALSE),"n/a")</f>
        <v>n/a</v>
      </c>
      <c r="R905" s="17" t="str">
        <f>IFERROR(VLOOKUP($K905,wiz[[Lanes]:[Min FRQT Load Check Lane]],8,FALSE),"n/a")</f>
        <v>n/a</v>
      </c>
      <c r="S905" s="17" t="str">
        <f>IFERROR(VLOOKUP($K905,wiz[[Lanes]:[Min FRQT Load Check Lane]],9,FALSE),"n/a")</f>
        <v>n/a</v>
      </c>
      <c r="T905" s="17" t="str">
        <f>IFERROR(VLOOKUP($K905,wiz[[Lanes]:[Min FRQT Load Check Lane]],10,FALSE),"n/a")</f>
        <v>n/a</v>
      </c>
      <c r="U905" s="17" t="str">
        <f>IFERROR(VLOOKUP($K905,wiz[[Lanes]:[Min FRQT Load Check Lane]],11,FALSE),"n/a")</f>
        <v>n/a</v>
      </c>
      <c r="V905" s="17" t="str">
        <f>IFERROR(VLOOKUP($K905,wiz[[Lanes]:[Min FRQT Load Check Lane]],12,FALSE),"n/a")</f>
        <v>n/a</v>
      </c>
      <c r="W905" s="17" t="str">
        <f>IFERROR(VLOOKUP($K905,wiz[[Lanes]:[Min FRQT Load Check Lane]],13,FALSE),"n/a")</f>
        <v>n/a</v>
      </c>
    </row>
    <row r="906" spans="2:23" x14ac:dyDescent="0.3">
      <c r="B906" s="13" t="s">
        <v>4052</v>
      </c>
      <c r="C906" s="13" t="s">
        <v>3923</v>
      </c>
      <c r="D906" s="13" t="s">
        <v>2551</v>
      </c>
      <c r="E906" s="13" t="s">
        <v>2955</v>
      </c>
      <c r="F906" s="13">
        <v>61109</v>
      </c>
      <c r="G906" s="13" t="s">
        <v>2723</v>
      </c>
      <c r="H906" s="13">
        <v>31216</v>
      </c>
      <c r="I906" s="13">
        <v>7919.33</v>
      </c>
      <c r="J906" s="13" t="str">
        <f>VLOOKUP(D906,'Matched Names'!$A$1:$C$52,3,FALSE)</f>
        <v xml:space="preserve">TRACTOR SUPPLY MANHAT|   </v>
      </c>
      <c r="K906" t="str">
        <f t="shared" si="14"/>
        <v>TRACTOR SUPPLY MANHAT| 6110931216</v>
      </c>
      <c r="L906" s="17" t="str">
        <f>IFERROR(VLOOKUP($K906,wiz[[Lanes]:[Min FRQT Load Check Lane]],2,FALSE),"n/a")</f>
        <v>n/a</v>
      </c>
      <c r="M906" s="17" t="str">
        <f>IFERROR(VLOOKUP($K906,wiz[[Lanes]:[Min FRQT Load Check Lane]],3,FALSE),"n/a")</f>
        <v>n/a</v>
      </c>
      <c r="N906" s="17" t="str">
        <f>IFERROR(VLOOKUP($K906,wiz[[Lanes]:[Min FRQT Load Check Lane]],4,FALSE),"n/a")</f>
        <v>n/a</v>
      </c>
      <c r="O906" s="17" t="str">
        <f>IFERROR(VLOOKUP($K906,wiz[[Lanes]:[Min FRQT Load Check Lane]],5,FALSE),"n/a")</f>
        <v>n/a</v>
      </c>
      <c r="P906" s="17" t="str">
        <f>IFERROR(VLOOKUP($K906,wiz[[Lanes]:[Min FRQT Load Check Lane]],6,FALSE),"n/a")</f>
        <v>n/a</v>
      </c>
      <c r="Q906" s="17" t="str">
        <f>IFERROR(VLOOKUP($K906,wiz[[Lanes]:[Min FRQT Load Check Lane]],7,FALSE),"n/a")</f>
        <v>n/a</v>
      </c>
      <c r="R906" s="17" t="str">
        <f>IFERROR(VLOOKUP($K906,wiz[[Lanes]:[Min FRQT Load Check Lane]],8,FALSE),"n/a")</f>
        <v>n/a</v>
      </c>
      <c r="S906" s="17" t="str">
        <f>IFERROR(VLOOKUP($K906,wiz[[Lanes]:[Min FRQT Load Check Lane]],9,FALSE),"n/a")</f>
        <v>n/a</v>
      </c>
      <c r="T906" s="17" t="str">
        <f>IFERROR(VLOOKUP($K906,wiz[[Lanes]:[Min FRQT Load Check Lane]],10,FALSE),"n/a")</f>
        <v>n/a</v>
      </c>
      <c r="U906" s="17" t="str">
        <f>IFERROR(VLOOKUP($K906,wiz[[Lanes]:[Min FRQT Load Check Lane]],11,FALSE),"n/a")</f>
        <v>n/a</v>
      </c>
      <c r="V906" s="17" t="str">
        <f>IFERROR(VLOOKUP($K906,wiz[[Lanes]:[Min FRQT Load Check Lane]],12,FALSE),"n/a")</f>
        <v>n/a</v>
      </c>
      <c r="W906" s="17" t="str">
        <f>IFERROR(VLOOKUP($K906,wiz[[Lanes]:[Min FRQT Load Check Lane]],13,FALSE),"n/a")</f>
        <v>n/a</v>
      </c>
    </row>
    <row r="907" spans="2:23" x14ac:dyDescent="0.3">
      <c r="B907" s="13" t="s">
        <v>4053</v>
      </c>
      <c r="C907" s="13" t="s">
        <v>3923</v>
      </c>
      <c r="D907" s="13" t="s">
        <v>2551</v>
      </c>
      <c r="E907" s="13" t="s">
        <v>4054</v>
      </c>
      <c r="F907" s="13">
        <v>47872</v>
      </c>
      <c r="G907" s="13" t="s">
        <v>2723</v>
      </c>
      <c r="H907" s="13">
        <v>31216</v>
      </c>
      <c r="I907" s="13">
        <v>15024</v>
      </c>
      <c r="J907" s="13" t="str">
        <f>VLOOKUP(D907,'Matched Names'!$A$1:$C$52,3,FALSE)</f>
        <v xml:space="preserve">TRACTOR SUPPLY MANHAT|   </v>
      </c>
      <c r="K907" t="str">
        <f t="shared" si="14"/>
        <v>TRACTOR SUPPLY MANHAT| 4787231216</v>
      </c>
      <c r="L907" s="17" t="str">
        <f>IFERROR(VLOOKUP($K907,wiz[[Lanes]:[Min FRQT Load Check Lane]],2,FALSE),"n/a")</f>
        <v>n/a</v>
      </c>
      <c r="M907" s="17" t="str">
        <f>IFERROR(VLOOKUP($K907,wiz[[Lanes]:[Min FRQT Load Check Lane]],3,FALSE),"n/a")</f>
        <v>n/a</v>
      </c>
      <c r="N907" s="17" t="str">
        <f>IFERROR(VLOOKUP($K907,wiz[[Lanes]:[Min FRQT Load Check Lane]],4,FALSE),"n/a")</f>
        <v>n/a</v>
      </c>
      <c r="O907" s="17" t="str">
        <f>IFERROR(VLOOKUP($K907,wiz[[Lanes]:[Min FRQT Load Check Lane]],5,FALSE),"n/a")</f>
        <v>n/a</v>
      </c>
      <c r="P907" s="17" t="str">
        <f>IFERROR(VLOOKUP($K907,wiz[[Lanes]:[Min FRQT Load Check Lane]],6,FALSE),"n/a")</f>
        <v>n/a</v>
      </c>
      <c r="Q907" s="17" t="str">
        <f>IFERROR(VLOOKUP($K907,wiz[[Lanes]:[Min FRQT Load Check Lane]],7,FALSE),"n/a")</f>
        <v>n/a</v>
      </c>
      <c r="R907" s="17" t="str">
        <f>IFERROR(VLOOKUP($K907,wiz[[Lanes]:[Min FRQT Load Check Lane]],8,FALSE),"n/a")</f>
        <v>n/a</v>
      </c>
      <c r="S907" s="17" t="str">
        <f>IFERROR(VLOOKUP($K907,wiz[[Lanes]:[Min FRQT Load Check Lane]],9,FALSE),"n/a")</f>
        <v>n/a</v>
      </c>
      <c r="T907" s="17" t="str">
        <f>IFERROR(VLOOKUP($K907,wiz[[Lanes]:[Min FRQT Load Check Lane]],10,FALSE),"n/a")</f>
        <v>n/a</v>
      </c>
      <c r="U907" s="17" t="str">
        <f>IFERROR(VLOOKUP($K907,wiz[[Lanes]:[Min FRQT Load Check Lane]],11,FALSE),"n/a")</f>
        <v>n/a</v>
      </c>
      <c r="V907" s="17" t="str">
        <f>IFERROR(VLOOKUP($K907,wiz[[Lanes]:[Min FRQT Load Check Lane]],12,FALSE),"n/a")</f>
        <v>n/a</v>
      </c>
      <c r="W907" s="17" t="str">
        <f>IFERROR(VLOOKUP($K907,wiz[[Lanes]:[Min FRQT Load Check Lane]],13,FALSE),"n/a")</f>
        <v>n/a</v>
      </c>
    </row>
    <row r="908" spans="2:23" x14ac:dyDescent="0.3">
      <c r="B908" s="13" t="s">
        <v>4055</v>
      </c>
      <c r="C908" s="13" t="s">
        <v>3923</v>
      </c>
      <c r="D908" s="13" t="s">
        <v>2551</v>
      </c>
      <c r="E908" s="13" t="s">
        <v>4056</v>
      </c>
      <c r="F908" s="13">
        <v>60548</v>
      </c>
      <c r="G908" s="13" t="s">
        <v>2723</v>
      </c>
      <c r="H908" s="13">
        <v>31216</v>
      </c>
      <c r="I908" s="13">
        <v>1533.17</v>
      </c>
      <c r="J908" s="13" t="str">
        <f>VLOOKUP(D908,'Matched Names'!$A$1:$C$52,3,FALSE)</f>
        <v xml:space="preserve">TRACTOR SUPPLY MANHAT|   </v>
      </c>
      <c r="K908" t="str">
        <f t="shared" si="14"/>
        <v>TRACTOR SUPPLY MANHAT| 6054831216</v>
      </c>
      <c r="L908" s="17" t="str">
        <f>IFERROR(VLOOKUP($K908,wiz[[Lanes]:[Min FRQT Load Check Lane]],2,FALSE),"n/a")</f>
        <v>n/a</v>
      </c>
      <c r="M908" s="17" t="str">
        <f>IFERROR(VLOOKUP($K908,wiz[[Lanes]:[Min FRQT Load Check Lane]],3,FALSE),"n/a")</f>
        <v>n/a</v>
      </c>
      <c r="N908" s="17" t="str">
        <f>IFERROR(VLOOKUP($K908,wiz[[Lanes]:[Min FRQT Load Check Lane]],4,FALSE),"n/a")</f>
        <v>n/a</v>
      </c>
      <c r="O908" s="17" t="str">
        <f>IFERROR(VLOOKUP($K908,wiz[[Lanes]:[Min FRQT Load Check Lane]],5,FALSE),"n/a")</f>
        <v>n/a</v>
      </c>
      <c r="P908" s="17" t="str">
        <f>IFERROR(VLOOKUP($K908,wiz[[Lanes]:[Min FRQT Load Check Lane]],6,FALSE),"n/a")</f>
        <v>n/a</v>
      </c>
      <c r="Q908" s="17" t="str">
        <f>IFERROR(VLOOKUP($K908,wiz[[Lanes]:[Min FRQT Load Check Lane]],7,FALSE),"n/a")</f>
        <v>n/a</v>
      </c>
      <c r="R908" s="17" t="str">
        <f>IFERROR(VLOOKUP($K908,wiz[[Lanes]:[Min FRQT Load Check Lane]],8,FALSE),"n/a")</f>
        <v>n/a</v>
      </c>
      <c r="S908" s="17" t="str">
        <f>IFERROR(VLOOKUP($K908,wiz[[Lanes]:[Min FRQT Load Check Lane]],9,FALSE),"n/a")</f>
        <v>n/a</v>
      </c>
      <c r="T908" s="17" t="str">
        <f>IFERROR(VLOOKUP($K908,wiz[[Lanes]:[Min FRQT Load Check Lane]],10,FALSE),"n/a")</f>
        <v>n/a</v>
      </c>
      <c r="U908" s="17" t="str">
        <f>IFERROR(VLOOKUP($K908,wiz[[Lanes]:[Min FRQT Load Check Lane]],11,FALSE),"n/a")</f>
        <v>n/a</v>
      </c>
      <c r="V908" s="17" t="str">
        <f>IFERROR(VLOOKUP($K908,wiz[[Lanes]:[Min FRQT Load Check Lane]],12,FALSE),"n/a")</f>
        <v>n/a</v>
      </c>
      <c r="W908" s="17" t="str">
        <f>IFERROR(VLOOKUP($K908,wiz[[Lanes]:[Min FRQT Load Check Lane]],13,FALSE),"n/a")</f>
        <v>n/a</v>
      </c>
    </row>
    <row r="909" spans="2:23" x14ac:dyDescent="0.3">
      <c r="B909" s="13" t="s">
        <v>4057</v>
      </c>
      <c r="C909" s="13" t="s">
        <v>3923</v>
      </c>
      <c r="D909" s="13" t="s">
        <v>2551</v>
      </c>
      <c r="E909" s="13" t="s">
        <v>4058</v>
      </c>
      <c r="F909" s="13">
        <v>38375</v>
      </c>
      <c r="G909" s="13" t="s">
        <v>3908</v>
      </c>
      <c r="H909" s="13">
        <v>46064</v>
      </c>
      <c r="I909" s="13">
        <v>1735.36</v>
      </c>
      <c r="J909" s="13" t="str">
        <f>VLOOKUP(D909,'Matched Names'!$A$1:$C$52,3,FALSE)</f>
        <v xml:space="preserve">TRACTOR SUPPLY MANHAT|   </v>
      </c>
      <c r="K909" t="str">
        <f t="shared" si="14"/>
        <v>TRACTOR SUPPLY MANHAT| 3837546064</v>
      </c>
      <c r="L909" s="17">
        <f>IFERROR(VLOOKUP($K909,wiz[[Lanes]:[Min FRQT Load Check Lane]],2,FALSE),"n/a")</f>
        <v>2</v>
      </c>
      <c r="M909" s="17">
        <f>IFERROR(VLOOKUP($K909,wiz[[Lanes]:[Min FRQT Load Check Lane]],3,FALSE),"n/a")</f>
        <v>1.87</v>
      </c>
      <c r="N909" s="17">
        <f>IFERROR(VLOOKUP($K909,wiz[[Lanes]:[Min FRQT Load Check Lane]],4,FALSE),"n/a")</f>
        <v>0.22</v>
      </c>
      <c r="O909" s="17">
        <f>IFERROR(VLOOKUP($K909,wiz[[Lanes]:[Min FRQT Load Check Lane]],5,FALSE),"n/a")</f>
        <v>464</v>
      </c>
      <c r="P909" s="17">
        <f>IFERROR(VLOOKUP($K909,wiz[[Lanes]:[Min FRQT Load Check Lane]],6,FALSE),"n/a")</f>
        <v>0.61</v>
      </c>
      <c r="Q909" s="17">
        <f>IFERROR(VLOOKUP($K909,wiz[[Lanes]:[Min FRQT Load Check Lane]],7,FALSE),"n/a")</f>
        <v>36</v>
      </c>
      <c r="R909" s="17">
        <f>IFERROR(VLOOKUP($K909,wiz[[Lanes]:[Min FRQT Load Check Lane]],8,FALSE),"n/a")</f>
        <v>0.25</v>
      </c>
      <c r="S909" s="17">
        <f>IFERROR(VLOOKUP($K909,wiz[[Lanes]:[Min FRQT Load Check Lane]],9,FALSE),"n/a")</f>
        <v>8</v>
      </c>
      <c r="T909" s="17">
        <f>IFERROR(VLOOKUP($K909,wiz[[Lanes]:[Min FRQT Load Check Lane]],10,FALSE),"n/a")</f>
        <v>-29</v>
      </c>
      <c r="U909" s="17">
        <f>IFERROR(VLOOKUP($K909,wiz[[Lanes]:[Min FRQT Load Check Lane]],11,FALSE),"n/a")</f>
        <v>84</v>
      </c>
      <c r="V909" s="17">
        <f>IFERROR(VLOOKUP($K909,wiz[[Lanes]:[Min FRQT Load Check Lane]],12,FALSE),"n/a")</f>
        <v>-141</v>
      </c>
      <c r="W909" s="17">
        <f>IFERROR(VLOOKUP($K909,wiz[[Lanes]:[Min FRQT Load Check Lane]],13,FALSE),"n/a")</f>
        <v>-86</v>
      </c>
    </row>
    <row r="910" spans="2:23" x14ac:dyDescent="0.3">
      <c r="B910" s="13" t="s">
        <v>4059</v>
      </c>
      <c r="C910" s="13" t="s">
        <v>3923</v>
      </c>
      <c r="D910" s="13" t="s">
        <v>2551</v>
      </c>
      <c r="E910" s="13" t="s">
        <v>4060</v>
      </c>
      <c r="F910" s="13">
        <v>75090</v>
      </c>
      <c r="G910" s="13" t="s">
        <v>3906</v>
      </c>
      <c r="H910" s="13">
        <v>42134</v>
      </c>
      <c r="I910" s="13">
        <v>1581.02</v>
      </c>
      <c r="J910" s="13" t="str">
        <f>VLOOKUP(D910,'Matched Names'!$A$1:$C$52,3,FALSE)</f>
        <v xml:space="preserve">TRACTOR SUPPLY MANHAT|   </v>
      </c>
      <c r="K910" t="str">
        <f t="shared" si="14"/>
        <v>TRACTOR SUPPLY MANHAT| 7509042134</v>
      </c>
      <c r="L910" s="17">
        <f>IFERROR(VLOOKUP($K910,wiz[[Lanes]:[Min FRQT Load Check Lane]],2,FALSE),"n/a")</f>
        <v>3</v>
      </c>
      <c r="M910" s="17">
        <f>IFERROR(VLOOKUP($K910,wiz[[Lanes]:[Min FRQT Load Check Lane]],3,FALSE),"n/a")</f>
        <v>1.1499999999999999</v>
      </c>
      <c r="N910" s="17">
        <f>IFERROR(VLOOKUP($K910,wiz[[Lanes]:[Min FRQT Load Check Lane]],4,FALSE),"n/a")</f>
        <v>0.22</v>
      </c>
      <c r="O910" s="17">
        <f>IFERROR(VLOOKUP($K910,wiz[[Lanes]:[Min FRQT Load Check Lane]],5,FALSE),"n/a")</f>
        <v>685</v>
      </c>
      <c r="P910" s="17">
        <f>IFERROR(VLOOKUP($K910,wiz[[Lanes]:[Min FRQT Load Check Lane]],6,FALSE),"n/a")</f>
        <v>1.42</v>
      </c>
      <c r="Q910" s="17">
        <f>IFERROR(VLOOKUP($K910,wiz[[Lanes]:[Min FRQT Load Check Lane]],7,FALSE),"n/a")</f>
        <v>82</v>
      </c>
      <c r="R910" s="17">
        <f>IFERROR(VLOOKUP($K910,wiz[[Lanes]:[Min FRQT Load Check Lane]],8,FALSE),"n/a")</f>
        <v>0.32</v>
      </c>
      <c r="S910" s="17">
        <f>IFERROR(VLOOKUP($K910,wiz[[Lanes]:[Min FRQT Load Check Lane]],9,FALSE),"n/a")</f>
        <v>10</v>
      </c>
      <c r="T910" s="17">
        <f>IFERROR(VLOOKUP($K910,wiz[[Lanes]:[Min FRQT Load Check Lane]],10,FALSE),"n/a")</f>
        <v>-223</v>
      </c>
      <c r="U910" s="17">
        <f>IFERROR(VLOOKUP($K910,wiz[[Lanes]:[Min FRQT Load Check Lane]],11,FALSE),"n/a")</f>
        <v>-7</v>
      </c>
      <c r="V910" s="17">
        <f>IFERROR(VLOOKUP($K910,wiz[[Lanes]:[Min FRQT Load Check Lane]],12,FALSE),"n/a")</f>
        <v>-85</v>
      </c>
      <c r="W910" s="17">
        <f>IFERROR(VLOOKUP($K910,wiz[[Lanes]:[Min FRQT Load Check Lane]],13,FALSE),"n/a")</f>
        <v>-315</v>
      </c>
    </row>
    <row r="911" spans="2:23" x14ac:dyDescent="0.3">
      <c r="B911" s="13" t="s">
        <v>4061</v>
      </c>
      <c r="C911" s="13" t="s">
        <v>3923</v>
      </c>
      <c r="D911" s="13" t="s">
        <v>2551</v>
      </c>
      <c r="E911" s="13" t="s">
        <v>4062</v>
      </c>
      <c r="F911" s="13">
        <v>54872</v>
      </c>
      <c r="G911" s="13" t="s">
        <v>2723</v>
      </c>
      <c r="H911" s="13">
        <v>31216</v>
      </c>
      <c r="I911" s="13">
        <v>2541.39</v>
      </c>
      <c r="J911" s="13" t="str">
        <f>VLOOKUP(D911,'Matched Names'!$A$1:$C$52,3,FALSE)</f>
        <v xml:space="preserve">TRACTOR SUPPLY MANHAT|   </v>
      </c>
      <c r="K911" t="str">
        <f t="shared" si="14"/>
        <v>TRACTOR SUPPLY MANHAT| 5487231216</v>
      </c>
      <c r="L911" s="17" t="str">
        <f>IFERROR(VLOOKUP($K911,wiz[[Lanes]:[Min FRQT Load Check Lane]],2,FALSE),"n/a")</f>
        <v>n/a</v>
      </c>
      <c r="M911" s="17" t="str">
        <f>IFERROR(VLOOKUP($K911,wiz[[Lanes]:[Min FRQT Load Check Lane]],3,FALSE),"n/a")</f>
        <v>n/a</v>
      </c>
      <c r="N911" s="17" t="str">
        <f>IFERROR(VLOOKUP($K911,wiz[[Lanes]:[Min FRQT Load Check Lane]],4,FALSE),"n/a")</f>
        <v>n/a</v>
      </c>
      <c r="O911" s="17" t="str">
        <f>IFERROR(VLOOKUP($K911,wiz[[Lanes]:[Min FRQT Load Check Lane]],5,FALSE),"n/a")</f>
        <v>n/a</v>
      </c>
      <c r="P911" s="17" t="str">
        <f>IFERROR(VLOOKUP($K911,wiz[[Lanes]:[Min FRQT Load Check Lane]],6,FALSE),"n/a")</f>
        <v>n/a</v>
      </c>
      <c r="Q911" s="17" t="str">
        <f>IFERROR(VLOOKUP($K911,wiz[[Lanes]:[Min FRQT Load Check Lane]],7,FALSE),"n/a")</f>
        <v>n/a</v>
      </c>
      <c r="R911" s="17" t="str">
        <f>IFERROR(VLOOKUP($K911,wiz[[Lanes]:[Min FRQT Load Check Lane]],8,FALSE),"n/a")</f>
        <v>n/a</v>
      </c>
      <c r="S911" s="17" t="str">
        <f>IFERROR(VLOOKUP($K911,wiz[[Lanes]:[Min FRQT Load Check Lane]],9,FALSE),"n/a")</f>
        <v>n/a</v>
      </c>
      <c r="T911" s="17" t="str">
        <f>IFERROR(VLOOKUP($K911,wiz[[Lanes]:[Min FRQT Load Check Lane]],10,FALSE),"n/a")</f>
        <v>n/a</v>
      </c>
      <c r="U911" s="17" t="str">
        <f>IFERROR(VLOOKUP($K911,wiz[[Lanes]:[Min FRQT Load Check Lane]],11,FALSE),"n/a")</f>
        <v>n/a</v>
      </c>
      <c r="V911" s="17" t="str">
        <f>IFERROR(VLOOKUP($K911,wiz[[Lanes]:[Min FRQT Load Check Lane]],12,FALSE),"n/a")</f>
        <v>n/a</v>
      </c>
      <c r="W911" s="17" t="str">
        <f>IFERROR(VLOOKUP($K911,wiz[[Lanes]:[Min FRQT Load Check Lane]],13,FALSE),"n/a")</f>
        <v>n/a</v>
      </c>
    </row>
    <row r="912" spans="2:23" x14ac:dyDescent="0.3">
      <c r="B912" s="13" t="s">
        <v>4063</v>
      </c>
      <c r="C912" s="13" t="s">
        <v>3923</v>
      </c>
      <c r="D912" s="13" t="s">
        <v>2551</v>
      </c>
      <c r="E912" s="13" t="s">
        <v>4064</v>
      </c>
      <c r="F912" s="13">
        <v>60473</v>
      </c>
      <c r="G912" s="13" t="s">
        <v>3906</v>
      </c>
      <c r="H912" s="13">
        <v>42134</v>
      </c>
      <c r="I912" s="13">
        <v>855.67</v>
      </c>
      <c r="J912" s="13" t="str">
        <f>VLOOKUP(D912,'Matched Names'!$A$1:$C$52,3,FALSE)</f>
        <v xml:space="preserve">TRACTOR SUPPLY MANHAT|   </v>
      </c>
      <c r="K912" t="str">
        <f t="shared" si="14"/>
        <v>TRACTOR SUPPLY MANHAT| 6047342134</v>
      </c>
      <c r="L912" s="17">
        <f>IFERROR(VLOOKUP($K912,wiz[[Lanes]:[Min FRQT Load Check Lane]],2,FALSE),"n/a")</f>
        <v>1</v>
      </c>
      <c r="M912" s="17">
        <f>IFERROR(VLOOKUP($K912,wiz[[Lanes]:[Min FRQT Load Check Lane]],3,FALSE),"n/a")</f>
        <v>2.0499999999999998</v>
      </c>
      <c r="N912" s="17">
        <f>IFERROR(VLOOKUP($K912,wiz[[Lanes]:[Min FRQT Load Check Lane]],4,FALSE),"n/a")</f>
        <v>0.21</v>
      </c>
      <c r="O912" s="17">
        <f>IFERROR(VLOOKUP($K912,wiz[[Lanes]:[Min FRQT Load Check Lane]],5,FALSE),"n/a")</f>
        <v>417</v>
      </c>
      <c r="P912" s="17">
        <f>IFERROR(VLOOKUP($K912,wiz[[Lanes]:[Min FRQT Load Check Lane]],6,FALSE),"n/a")</f>
        <v>0.55000000000000004</v>
      </c>
      <c r="Q912" s="17">
        <f>IFERROR(VLOOKUP($K912,wiz[[Lanes]:[Min FRQT Load Check Lane]],7,FALSE),"n/a")</f>
        <v>116</v>
      </c>
      <c r="R912" s="17">
        <f>IFERROR(VLOOKUP($K912,wiz[[Lanes]:[Min FRQT Load Check Lane]],8,FALSE),"n/a")</f>
        <v>0.35</v>
      </c>
      <c r="S912" s="17">
        <f>IFERROR(VLOOKUP($K912,wiz[[Lanes]:[Min FRQT Load Check Lane]],9,FALSE),"n/a")</f>
        <v>13</v>
      </c>
      <c r="T912" s="17">
        <f>IFERROR(VLOOKUP($K912,wiz[[Lanes]:[Min FRQT Load Check Lane]],10,FALSE),"n/a")</f>
        <v>-163</v>
      </c>
      <c r="U912" s="17">
        <f>IFERROR(VLOOKUP($K912,wiz[[Lanes]:[Min FRQT Load Check Lane]],11,FALSE),"n/a")</f>
        <v>80</v>
      </c>
      <c r="V912" s="17">
        <f>IFERROR(VLOOKUP($K912,wiz[[Lanes]:[Min FRQT Load Check Lane]],12,FALSE),"n/a")</f>
        <v>196</v>
      </c>
      <c r="W912" s="17">
        <f>IFERROR(VLOOKUP($K912,wiz[[Lanes]:[Min FRQT Load Check Lane]],13,FALSE),"n/a")</f>
        <v>113</v>
      </c>
    </row>
    <row r="913" spans="2:23" x14ac:dyDescent="0.3">
      <c r="B913" s="13" t="s">
        <v>4065</v>
      </c>
      <c r="C913" s="13" t="s">
        <v>3923</v>
      </c>
      <c r="D913" s="13" t="s">
        <v>2551</v>
      </c>
      <c r="E913" s="13" t="s">
        <v>2830</v>
      </c>
      <c r="F913" s="13">
        <v>44241</v>
      </c>
      <c r="G913" s="13" t="s">
        <v>3906</v>
      </c>
      <c r="H913" s="13">
        <v>42134</v>
      </c>
      <c r="I913" s="13">
        <v>924.35</v>
      </c>
      <c r="J913" s="13" t="str">
        <f>VLOOKUP(D913,'Matched Names'!$A$1:$C$52,3,FALSE)</f>
        <v xml:space="preserve">TRACTOR SUPPLY MANHAT|   </v>
      </c>
      <c r="K913" t="str">
        <f t="shared" si="14"/>
        <v>TRACTOR SUPPLY MANHAT| 4424142134</v>
      </c>
      <c r="L913" s="17">
        <f>IFERROR(VLOOKUP($K913,wiz[[Lanes]:[Min FRQT Load Check Lane]],2,FALSE),"n/a")</f>
        <v>1</v>
      </c>
      <c r="M913" s="17">
        <f>IFERROR(VLOOKUP($K913,wiz[[Lanes]:[Min FRQT Load Check Lane]],3,FALSE),"n/a")</f>
        <v>1.9</v>
      </c>
      <c r="N913" s="17">
        <f>IFERROR(VLOOKUP($K913,wiz[[Lanes]:[Min FRQT Load Check Lane]],4,FALSE),"n/a")</f>
        <v>0.22</v>
      </c>
      <c r="O913" s="17">
        <f>IFERROR(VLOOKUP($K913,wiz[[Lanes]:[Min FRQT Load Check Lane]],5,FALSE),"n/a")</f>
        <v>486</v>
      </c>
      <c r="P913" s="17">
        <f>IFERROR(VLOOKUP($K913,wiz[[Lanes]:[Min FRQT Load Check Lane]],6,FALSE),"n/a")</f>
        <v>0.92</v>
      </c>
      <c r="Q913" s="17">
        <f>IFERROR(VLOOKUP($K913,wiz[[Lanes]:[Min FRQT Load Check Lane]],7,FALSE),"n/a")</f>
        <v>34</v>
      </c>
      <c r="R913" s="17">
        <f>IFERROR(VLOOKUP($K913,wiz[[Lanes]:[Min FRQT Load Check Lane]],8,FALSE),"n/a")</f>
        <v>0.25</v>
      </c>
      <c r="S913" s="17">
        <f>IFERROR(VLOOKUP($K913,wiz[[Lanes]:[Min FRQT Load Check Lane]],9,FALSE),"n/a")</f>
        <v>-5</v>
      </c>
      <c r="T913" s="17">
        <f>IFERROR(VLOOKUP($K913,wiz[[Lanes]:[Min FRQT Load Check Lane]],10,FALSE),"n/a")</f>
        <v>-17</v>
      </c>
      <c r="U913" s="17">
        <f>IFERROR(VLOOKUP($K913,wiz[[Lanes]:[Min FRQT Load Check Lane]],11,FALSE),"n/a")</f>
        <v>11</v>
      </c>
      <c r="V913" s="17">
        <f>IFERROR(VLOOKUP($K913,wiz[[Lanes]:[Min FRQT Load Check Lane]],12,FALSE),"n/a")</f>
        <v>181</v>
      </c>
      <c r="W913" s="17">
        <f>IFERROR(VLOOKUP($K913,wiz[[Lanes]:[Min FRQT Load Check Lane]],13,FALSE),"n/a")</f>
        <v>175</v>
      </c>
    </row>
    <row r="914" spans="2:23" x14ac:dyDescent="0.3">
      <c r="B914" s="13" t="s">
        <v>4066</v>
      </c>
      <c r="C914" s="13" t="s">
        <v>3923</v>
      </c>
      <c r="D914" s="13" t="s">
        <v>2551</v>
      </c>
      <c r="E914" s="13" t="s">
        <v>4067</v>
      </c>
      <c r="F914" s="13">
        <v>37873</v>
      </c>
      <c r="G914" s="13" t="s">
        <v>3908</v>
      </c>
      <c r="H914" s="13">
        <v>46064</v>
      </c>
      <c r="I914" s="13">
        <v>2018.1</v>
      </c>
      <c r="J914" s="13" t="str">
        <f>VLOOKUP(D914,'Matched Names'!$A$1:$C$52,3,FALSE)</f>
        <v xml:space="preserve">TRACTOR SUPPLY MANHAT|   </v>
      </c>
      <c r="K914" t="str">
        <f t="shared" si="14"/>
        <v>TRACTOR SUPPLY MANHAT| 3787346064</v>
      </c>
      <c r="L914" s="17">
        <f>IFERROR(VLOOKUP($K914,wiz[[Lanes]:[Min FRQT Load Check Lane]],2,FALSE),"n/a")</f>
        <v>4</v>
      </c>
      <c r="M914" s="17">
        <f>IFERROR(VLOOKUP($K914,wiz[[Lanes]:[Min FRQT Load Check Lane]],3,FALSE),"n/a")</f>
        <v>1.75</v>
      </c>
      <c r="N914" s="17">
        <f>IFERROR(VLOOKUP($K914,wiz[[Lanes]:[Min FRQT Load Check Lane]],4,FALSE),"n/a")</f>
        <v>0.22</v>
      </c>
      <c r="O914" s="17">
        <f>IFERROR(VLOOKUP($K914,wiz[[Lanes]:[Min FRQT Load Check Lane]],5,FALSE),"n/a")</f>
        <v>384</v>
      </c>
      <c r="P914" s="17">
        <f>IFERROR(VLOOKUP($K914,wiz[[Lanes]:[Min FRQT Load Check Lane]],6,FALSE),"n/a")</f>
        <v>0.87</v>
      </c>
      <c r="Q914" s="17">
        <f>IFERROR(VLOOKUP($K914,wiz[[Lanes]:[Min FRQT Load Check Lane]],7,FALSE),"n/a")</f>
        <v>47</v>
      </c>
      <c r="R914" s="17">
        <f>IFERROR(VLOOKUP($K914,wiz[[Lanes]:[Min FRQT Load Check Lane]],8,FALSE),"n/a")</f>
        <v>0.26</v>
      </c>
      <c r="S914" s="17">
        <f>IFERROR(VLOOKUP($K914,wiz[[Lanes]:[Min FRQT Load Check Lane]],9,FALSE),"n/a")</f>
        <v>-2</v>
      </c>
      <c r="T914" s="17">
        <f>IFERROR(VLOOKUP($K914,wiz[[Lanes]:[Min FRQT Load Check Lane]],10,FALSE),"n/a")</f>
        <v>0</v>
      </c>
      <c r="U914" s="17">
        <f>IFERROR(VLOOKUP($K914,wiz[[Lanes]:[Min FRQT Load Check Lane]],11,FALSE),"n/a")</f>
        <v>-23</v>
      </c>
      <c r="V914" s="17">
        <f>IFERROR(VLOOKUP($K914,wiz[[Lanes]:[Min FRQT Load Check Lane]],12,FALSE),"n/a")</f>
        <v>58</v>
      </c>
      <c r="W914" s="17">
        <f>IFERROR(VLOOKUP($K914,wiz[[Lanes]:[Min FRQT Load Check Lane]],13,FALSE),"n/a")</f>
        <v>35</v>
      </c>
    </row>
    <row r="915" spans="2:23" x14ac:dyDescent="0.3">
      <c r="B915" s="13" t="s">
        <v>4068</v>
      </c>
      <c r="C915" s="13" t="s">
        <v>3923</v>
      </c>
      <c r="D915" s="13" t="s">
        <v>2551</v>
      </c>
      <c r="E915" s="13" t="s">
        <v>3781</v>
      </c>
      <c r="F915" s="13">
        <v>44278</v>
      </c>
      <c r="G915" s="13" t="s">
        <v>3906</v>
      </c>
      <c r="H915" s="13">
        <v>42134</v>
      </c>
      <c r="I915" s="13">
        <v>925.63</v>
      </c>
      <c r="J915" s="13" t="str">
        <f>VLOOKUP(D915,'Matched Names'!$A$1:$C$52,3,FALSE)</f>
        <v xml:space="preserve">TRACTOR SUPPLY MANHAT|   </v>
      </c>
      <c r="K915" t="str">
        <f t="shared" si="14"/>
        <v>TRACTOR SUPPLY MANHAT| 4427842134</v>
      </c>
      <c r="L915" s="17">
        <f>IFERROR(VLOOKUP($K915,wiz[[Lanes]:[Min FRQT Load Check Lane]],2,FALSE),"n/a")</f>
        <v>2</v>
      </c>
      <c r="M915" s="17">
        <f>IFERROR(VLOOKUP($K915,wiz[[Lanes]:[Min FRQT Load Check Lane]],3,FALSE),"n/a")</f>
        <v>1.93</v>
      </c>
      <c r="N915" s="17">
        <f>IFERROR(VLOOKUP($K915,wiz[[Lanes]:[Min FRQT Load Check Lane]],4,FALSE),"n/a")</f>
        <v>0.21</v>
      </c>
      <c r="O915" s="17">
        <f>IFERROR(VLOOKUP($K915,wiz[[Lanes]:[Min FRQT Load Check Lane]],5,FALSE),"n/a")</f>
        <v>479</v>
      </c>
      <c r="P915" s="17">
        <f>IFERROR(VLOOKUP($K915,wiz[[Lanes]:[Min FRQT Load Check Lane]],6,FALSE),"n/a")</f>
        <v>0.81</v>
      </c>
      <c r="Q915" s="17">
        <f>IFERROR(VLOOKUP($K915,wiz[[Lanes]:[Min FRQT Load Check Lane]],7,FALSE),"n/a")</f>
        <v>229</v>
      </c>
      <c r="R915" s="17">
        <f>IFERROR(VLOOKUP($K915,wiz[[Lanes]:[Min FRQT Load Check Lane]],8,FALSE),"n/a")</f>
        <v>0.48</v>
      </c>
      <c r="S915" s="17">
        <f>IFERROR(VLOOKUP($K915,wiz[[Lanes]:[Min FRQT Load Check Lane]],9,FALSE),"n/a")</f>
        <v>14</v>
      </c>
      <c r="T915" s="17">
        <f>IFERROR(VLOOKUP($K915,wiz[[Lanes]:[Min FRQT Load Check Lane]],10,FALSE),"n/a")</f>
        <v>-69</v>
      </c>
      <c r="U915" s="17">
        <f>IFERROR(VLOOKUP($K915,wiz[[Lanes]:[Min FRQT Load Check Lane]],11,FALSE),"n/a")</f>
        <v>37</v>
      </c>
      <c r="V915" s="17">
        <f>IFERROR(VLOOKUP($K915,wiz[[Lanes]:[Min FRQT Load Check Lane]],12,FALSE),"n/a")</f>
        <v>170</v>
      </c>
      <c r="W915" s="17">
        <f>IFERROR(VLOOKUP($K915,wiz[[Lanes]:[Min FRQT Load Check Lane]],13,FALSE),"n/a")</f>
        <v>138</v>
      </c>
    </row>
    <row r="916" spans="2:23" x14ac:dyDescent="0.3">
      <c r="B916" s="13" t="s">
        <v>4069</v>
      </c>
      <c r="C916" s="13" t="s">
        <v>3923</v>
      </c>
      <c r="D916" s="13" t="s">
        <v>2551</v>
      </c>
      <c r="E916" s="13" t="s">
        <v>3851</v>
      </c>
      <c r="F916" s="13">
        <v>45377</v>
      </c>
      <c r="G916" s="13" t="s">
        <v>3906</v>
      </c>
      <c r="H916" s="13">
        <v>42134</v>
      </c>
      <c r="I916" s="13">
        <v>3900</v>
      </c>
      <c r="J916" s="13" t="str">
        <f>VLOOKUP(D916,'Matched Names'!$A$1:$C$52,3,FALSE)</f>
        <v xml:space="preserve">TRACTOR SUPPLY MANHAT|   </v>
      </c>
      <c r="K916" t="str">
        <f t="shared" si="14"/>
        <v>TRACTOR SUPPLY MANHAT| 4537742134</v>
      </c>
      <c r="L916" s="17">
        <f>IFERROR(VLOOKUP($K916,wiz[[Lanes]:[Min FRQT Load Check Lane]],2,FALSE),"n/a")</f>
        <v>10</v>
      </c>
      <c r="M916" s="17">
        <f>IFERROR(VLOOKUP($K916,wiz[[Lanes]:[Min FRQT Load Check Lane]],3,FALSE),"n/a")</f>
        <v>2.19</v>
      </c>
      <c r="N916" s="17">
        <f>IFERROR(VLOOKUP($K916,wiz[[Lanes]:[Min FRQT Load Check Lane]],4,FALSE),"n/a")</f>
        <v>0.22</v>
      </c>
      <c r="O916" s="17">
        <f>IFERROR(VLOOKUP($K916,wiz[[Lanes]:[Min FRQT Load Check Lane]],5,FALSE),"n/a")</f>
        <v>297</v>
      </c>
      <c r="P916" s="17">
        <f>IFERROR(VLOOKUP($K916,wiz[[Lanes]:[Min FRQT Load Check Lane]],6,FALSE),"n/a")</f>
        <v>0.5</v>
      </c>
      <c r="Q916" s="17">
        <f>IFERROR(VLOOKUP($K916,wiz[[Lanes]:[Min FRQT Load Check Lane]],7,FALSE),"n/a")</f>
        <v>68</v>
      </c>
      <c r="R916" s="17">
        <f>IFERROR(VLOOKUP($K916,wiz[[Lanes]:[Min FRQT Load Check Lane]],8,FALSE),"n/a")</f>
        <v>0.28999999999999998</v>
      </c>
      <c r="S916" s="17">
        <f>IFERROR(VLOOKUP($K916,wiz[[Lanes]:[Min FRQT Load Check Lane]],9,FALSE),"n/a")</f>
        <v>-3</v>
      </c>
      <c r="T916" s="17">
        <f>IFERROR(VLOOKUP($K916,wiz[[Lanes]:[Min FRQT Load Check Lane]],10,FALSE),"n/a")</f>
        <v>-43</v>
      </c>
      <c r="U916" s="17">
        <f>IFERROR(VLOOKUP($K916,wiz[[Lanes]:[Min FRQT Load Check Lane]],11,FALSE),"n/a")</f>
        <v>9</v>
      </c>
      <c r="V916" s="17">
        <f>IFERROR(VLOOKUP($K916,wiz[[Lanes]:[Min FRQT Load Check Lane]],12,FALSE),"n/a")</f>
        <v>50</v>
      </c>
      <c r="W916" s="17">
        <f>IFERROR(VLOOKUP($K916,wiz[[Lanes]:[Min FRQT Load Check Lane]],13,FALSE),"n/a")</f>
        <v>16</v>
      </c>
    </row>
    <row r="917" spans="2:23" x14ac:dyDescent="0.3">
      <c r="B917" s="13" t="s">
        <v>4070</v>
      </c>
      <c r="C917" s="13" t="s">
        <v>3923</v>
      </c>
      <c r="D917" s="13" t="s">
        <v>2551</v>
      </c>
      <c r="E917" s="13" t="s">
        <v>3533</v>
      </c>
      <c r="F917" s="13">
        <v>38879</v>
      </c>
      <c r="G917" s="13" t="s">
        <v>3908</v>
      </c>
      <c r="H917" s="13">
        <v>46064</v>
      </c>
      <c r="I917" s="13">
        <v>2033.28</v>
      </c>
      <c r="J917" s="13" t="str">
        <f>VLOOKUP(D917,'Matched Names'!$A$1:$C$52,3,FALSE)</f>
        <v xml:space="preserve">TRACTOR SUPPLY MANHAT|   </v>
      </c>
      <c r="K917" t="str">
        <f t="shared" si="14"/>
        <v>TRACTOR SUPPLY MANHAT| 3887946064</v>
      </c>
      <c r="L917" s="17">
        <f>IFERROR(VLOOKUP($K917,wiz[[Lanes]:[Min FRQT Load Check Lane]],2,FALSE),"n/a")</f>
        <v>2</v>
      </c>
      <c r="M917" s="17">
        <f>IFERROR(VLOOKUP($K917,wiz[[Lanes]:[Min FRQT Load Check Lane]],3,FALSE),"n/a")</f>
        <v>1.92</v>
      </c>
      <c r="N917" s="17">
        <f>IFERROR(VLOOKUP($K917,wiz[[Lanes]:[Min FRQT Load Check Lane]],4,FALSE),"n/a")</f>
        <v>0.22</v>
      </c>
      <c r="O917" s="17">
        <f>IFERROR(VLOOKUP($K917,wiz[[Lanes]:[Min FRQT Load Check Lane]],5,FALSE),"n/a")</f>
        <v>529</v>
      </c>
      <c r="P917" s="17">
        <f>IFERROR(VLOOKUP($K917,wiz[[Lanes]:[Min FRQT Load Check Lane]],6,FALSE),"n/a")</f>
        <v>1</v>
      </c>
      <c r="Q917" s="17">
        <f>IFERROR(VLOOKUP($K917,wiz[[Lanes]:[Min FRQT Load Check Lane]],7,FALSE),"n/a")</f>
        <v>193</v>
      </c>
      <c r="R917" s="17">
        <f>IFERROR(VLOOKUP($K917,wiz[[Lanes]:[Min FRQT Load Check Lane]],8,FALSE),"n/a")</f>
        <v>0.43</v>
      </c>
      <c r="S917" s="17">
        <f>IFERROR(VLOOKUP($K917,wiz[[Lanes]:[Min FRQT Load Check Lane]],9,FALSE),"n/a")</f>
        <v>8</v>
      </c>
      <c r="T917" s="17">
        <f>IFERROR(VLOOKUP($K917,wiz[[Lanes]:[Min FRQT Load Check Lane]],10,FALSE),"n/a")</f>
        <v>-114</v>
      </c>
      <c r="U917" s="17">
        <f>IFERROR(VLOOKUP($K917,wiz[[Lanes]:[Min FRQT Load Check Lane]],11,FALSE),"n/a")</f>
        <v>10</v>
      </c>
      <c r="V917" s="17">
        <f>IFERROR(VLOOKUP($K917,wiz[[Lanes]:[Min FRQT Load Check Lane]],12,FALSE),"n/a")</f>
        <v>23</v>
      </c>
      <c r="W917" s="17">
        <f>IFERROR(VLOOKUP($K917,wiz[[Lanes]:[Min FRQT Load Check Lane]],13,FALSE),"n/a")</f>
        <v>-81</v>
      </c>
    </row>
    <row r="918" spans="2:23" x14ac:dyDescent="0.3">
      <c r="B918" s="13" t="s">
        <v>4071</v>
      </c>
      <c r="C918" s="13" t="s">
        <v>3923</v>
      </c>
      <c r="D918" s="13" t="s">
        <v>2551</v>
      </c>
      <c r="E918" s="13" t="s">
        <v>4072</v>
      </c>
      <c r="F918" s="13">
        <v>53188</v>
      </c>
      <c r="G918" s="13" t="s">
        <v>3906</v>
      </c>
      <c r="H918" s="13">
        <v>42134</v>
      </c>
      <c r="I918" s="13">
        <v>10072.26</v>
      </c>
      <c r="J918" s="13" t="str">
        <f>VLOOKUP(D918,'Matched Names'!$A$1:$C$52,3,FALSE)</f>
        <v xml:space="preserve">TRACTOR SUPPLY MANHAT|   </v>
      </c>
      <c r="K918" t="str">
        <f t="shared" si="14"/>
        <v>TRACTOR SUPPLY MANHAT| 5318842134</v>
      </c>
      <c r="L918" s="17" t="str">
        <f>IFERROR(VLOOKUP($K918,wiz[[Lanes]:[Min FRQT Load Check Lane]],2,FALSE),"n/a")</f>
        <v>n/a</v>
      </c>
      <c r="M918" s="17" t="str">
        <f>IFERROR(VLOOKUP($K918,wiz[[Lanes]:[Min FRQT Load Check Lane]],3,FALSE),"n/a")</f>
        <v>n/a</v>
      </c>
      <c r="N918" s="17" t="str">
        <f>IFERROR(VLOOKUP($K918,wiz[[Lanes]:[Min FRQT Load Check Lane]],4,FALSE),"n/a")</f>
        <v>n/a</v>
      </c>
      <c r="O918" s="17" t="str">
        <f>IFERROR(VLOOKUP($K918,wiz[[Lanes]:[Min FRQT Load Check Lane]],5,FALSE),"n/a")</f>
        <v>n/a</v>
      </c>
      <c r="P918" s="17" t="str">
        <f>IFERROR(VLOOKUP($K918,wiz[[Lanes]:[Min FRQT Load Check Lane]],6,FALSE),"n/a")</f>
        <v>n/a</v>
      </c>
      <c r="Q918" s="17" t="str">
        <f>IFERROR(VLOOKUP($K918,wiz[[Lanes]:[Min FRQT Load Check Lane]],7,FALSE),"n/a")</f>
        <v>n/a</v>
      </c>
      <c r="R918" s="17" t="str">
        <f>IFERROR(VLOOKUP($K918,wiz[[Lanes]:[Min FRQT Load Check Lane]],8,FALSE),"n/a")</f>
        <v>n/a</v>
      </c>
      <c r="S918" s="17" t="str">
        <f>IFERROR(VLOOKUP($K918,wiz[[Lanes]:[Min FRQT Load Check Lane]],9,FALSE),"n/a")</f>
        <v>n/a</v>
      </c>
      <c r="T918" s="17" t="str">
        <f>IFERROR(VLOOKUP($K918,wiz[[Lanes]:[Min FRQT Load Check Lane]],10,FALSE),"n/a")</f>
        <v>n/a</v>
      </c>
      <c r="U918" s="17" t="str">
        <f>IFERROR(VLOOKUP($K918,wiz[[Lanes]:[Min FRQT Load Check Lane]],11,FALSE),"n/a")</f>
        <v>n/a</v>
      </c>
      <c r="V918" s="17" t="str">
        <f>IFERROR(VLOOKUP($K918,wiz[[Lanes]:[Min FRQT Load Check Lane]],12,FALSE),"n/a")</f>
        <v>n/a</v>
      </c>
      <c r="W918" s="17" t="str">
        <f>IFERROR(VLOOKUP($K918,wiz[[Lanes]:[Min FRQT Load Check Lane]],13,FALSE),"n/a")</f>
        <v>n/a</v>
      </c>
    </row>
    <row r="919" spans="2:23" x14ac:dyDescent="0.3">
      <c r="B919" s="13" t="s">
        <v>4073</v>
      </c>
      <c r="C919" s="13" t="s">
        <v>3923</v>
      </c>
      <c r="D919" s="13" t="s">
        <v>2551</v>
      </c>
      <c r="E919" s="13" t="s">
        <v>4074</v>
      </c>
      <c r="F919" s="13">
        <v>49348</v>
      </c>
      <c r="G919" s="13" t="s">
        <v>3906</v>
      </c>
      <c r="H919" s="13">
        <v>42134</v>
      </c>
      <c r="I919" s="13">
        <v>910.44</v>
      </c>
      <c r="J919" s="13" t="str">
        <f>VLOOKUP(D919,'Matched Names'!$A$1:$C$52,3,FALSE)</f>
        <v xml:space="preserve">TRACTOR SUPPLY MANHAT|   </v>
      </c>
      <c r="K919" t="str">
        <f t="shared" si="14"/>
        <v>TRACTOR SUPPLY MANHAT| 4934842134</v>
      </c>
      <c r="L919" s="17">
        <f>IFERROR(VLOOKUP($K919,wiz[[Lanes]:[Min FRQT Load Check Lane]],2,FALSE),"n/a")</f>
        <v>1</v>
      </c>
      <c r="M919" s="17">
        <f>IFERROR(VLOOKUP($K919,wiz[[Lanes]:[Min FRQT Load Check Lane]],3,FALSE),"n/a")</f>
        <v>1.35</v>
      </c>
      <c r="N919" s="17">
        <f>IFERROR(VLOOKUP($K919,wiz[[Lanes]:[Min FRQT Load Check Lane]],4,FALSE),"n/a")</f>
        <v>0.22</v>
      </c>
      <c r="O919" s="17">
        <f>IFERROR(VLOOKUP($K919,wiz[[Lanes]:[Min FRQT Load Check Lane]],5,FALSE),"n/a")</f>
        <v>497</v>
      </c>
      <c r="P919" s="17">
        <f>IFERROR(VLOOKUP($K919,wiz[[Lanes]:[Min FRQT Load Check Lane]],6,FALSE),"n/a")</f>
        <v>0.79</v>
      </c>
      <c r="Q919" s="17">
        <f>IFERROR(VLOOKUP($K919,wiz[[Lanes]:[Min FRQT Load Check Lane]],7,FALSE),"n/a")</f>
        <v>143</v>
      </c>
      <c r="R919" s="17">
        <f>IFERROR(VLOOKUP($K919,wiz[[Lanes]:[Min FRQT Load Check Lane]],8,FALSE),"n/a")</f>
        <v>0.35</v>
      </c>
      <c r="S919" s="17">
        <f>IFERROR(VLOOKUP($K919,wiz[[Lanes]:[Min FRQT Load Check Lane]],9,FALSE),"n/a")</f>
        <v>8</v>
      </c>
      <c r="T919" s="17">
        <f>IFERROR(VLOOKUP($K919,wiz[[Lanes]:[Min FRQT Load Check Lane]],10,FALSE),"n/a")</f>
        <v>-136</v>
      </c>
      <c r="U919" s="17">
        <f>IFERROR(VLOOKUP($K919,wiz[[Lanes]:[Min FRQT Load Check Lane]],11,FALSE),"n/a")</f>
        <v>42</v>
      </c>
      <c r="V919" s="17">
        <f>IFERROR(VLOOKUP($K919,wiz[[Lanes]:[Min FRQT Load Check Lane]],12,FALSE),"n/a")</f>
        <v>64</v>
      </c>
      <c r="W919" s="17">
        <f>IFERROR(VLOOKUP($K919,wiz[[Lanes]:[Min FRQT Load Check Lane]],13,FALSE),"n/a")</f>
        <v>-30</v>
      </c>
    </row>
    <row r="920" spans="2:23" x14ac:dyDescent="0.3">
      <c r="B920" s="13" t="s">
        <v>4075</v>
      </c>
      <c r="C920" s="13" t="s">
        <v>3923</v>
      </c>
      <c r="D920" s="13" t="s">
        <v>2551</v>
      </c>
      <c r="E920" s="13" t="s">
        <v>4076</v>
      </c>
      <c r="F920" s="13">
        <v>53090</v>
      </c>
      <c r="G920" s="13" t="s">
        <v>3906</v>
      </c>
      <c r="H920" s="13">
        <v>42134</v>
      </c>
      <c r="I920" s="13">
        <v>1153.42</v>
      </c>
      <c r="J920" s="13" t="str">
        <f>VLOOKUP(D920,'Matched Names'!$A$1:$C$52,3,FALSE)</f>
        <v xml:space="preserve">TRACTOR SUPPLY MANHAT|   </v>
      </c>
      <c r="K920" t="str">
        <f t="shared" si="14"/>
        <v>TRACTOR SUPPLY MANHAT| 5309042134</v>
      </c>
      <c r="L920" s="17">
        <f>IFERROR(VLOOKUP($K920,wiz[[Lanes]:[Min FRQT Load Check Lane]],2,FALSE),"n/a")</f>
        <v>2</v>
      </c>
      <c r="M920" s="17">
        <f>IFERROR(VLOOKUP($K920,wiz[[Lanes]:[Min FRQT Load Check Lane]],3,FALSE),"n/a")</f>
        <v>2.04</v>
      </c>
      <c r="N920" s="17">
        <f>IFERROR(VLOOKUP($K920,wiz[[Lanes]:[Min FRQT Load Check Lane]],4,FALSE),"n/a")</f>
        <v>0.21</v>
      </c>
      <c r="O920" s="17">
        <f>IFERROR(VLOOKUP($K920,wiz[[Lanes]:[Min FRQT Load Check Lane]],5,FALSE),"n/a")</f>
        <v>567</v>
      </c>
      <c r="P920" s="17">
        <f>IFERROR(VLOOKUP($K920,wiz[[Lanes]:[Min FRQT Load Check Lane]],6,FALSE),"n/a")</f>
        <v>0.97</v>
      </c>
      <c r="Q920" s="17">
        <f>IFERROR(VLOOKUP($K920,wiz[[Lanes]:[Min FRQT Load Check Lane]],7,FALSE),"n/a")</f>
        <v>74</v>
      </c>
      <c r="R920" s="17">
        <f>IFERROR(VLOOKUP($K920,wiz[[Lanes]:[Min FRQT Load Check Lane]],8,FALSE),"n/a")</f>
        <v>0.3</v>
      </c>
      <c r="S920" s="17">
        <f>IFERROR(VLOOKUP($K920,wiz[[Lanes]:[Min FRQT Load Check Lane]],9,FALSE),"n/a")</f>
        <v>34</v>
      </c>
      <c r="T920" s="17">
        <f>IFERROR(VLOOKUP($K920,wiz[[Lanes]:[Min FRQT Load Check Lane]],10,FALSE),"n/a")</f>
        <v>-103</v>
      </c>
      <c r="U920" s="17">
        <f>IFERROR(VLOOKUP($K920,wiz[[Lanes]:[Min FRQT Load Check Lane]],11,FALSE),"n/a")</f>
        <v>31</v>
      </c>
      <c r="V920" s="17">
        <f>IFERROR(VLOOKUP($K920,wiz[[Lanes]:[Min FRQT Load Check Lane]],12,FALSE),"n/a")</f>
        <v>181</v>
      </c>
      <c r="W920" s="17">
        <f>IFERROR(VLOOKUP($K920,wiz[[Lanes]:[Min FRQT Load Check Lane]],13,FALSE),"n/a")</f>
        <v>109</v>
      </c>
    </row>
    <row r="921" spans="2:23" x14ac:dyDescent="0.3">
      <c r="B921" s="13" t="s">
        <v>4077</v>
      </c>
      <c r="C921" s="13" t="s">
        <v>3923</v>
      </c>
      <c r="D921" s="13" t="s">
        <v>2551</v>
      </c>
      <c r="E921" s="13" t="s">
        <v>4078</v>
      </c>
      <c r="F921" s="13">
        <v>43569</v>
      </c>
      <c r="G921" s="13" t="s">
        <v>3906</v>
      </c>
      <c r="H921" s="13">
        <v>42134</v>
      </c>
      <c r="I921" s="13">
        <v>1526.26</v>
      </c>
      <c r="J921" s="13" t="str">
        <f>VLOOKUP(D921,'Matched Names'!$A$1:$C$52,3,FALSE)</f>
        <v xml:space="preserve">TRACTOR SUPPLY MANHAT|   </v>
      </c>
      <c r="K921" t="str">
        <f t="shared" si="14"/>
        <v>TRACTOR SUPPLY MANHAT| 4356942134</v>
      </c>
      <c r="L921" s="17">
        <f>IFERROR(VLOOKUP($K921,wiz[[Lanes]:[Min FRQT Load Check Lane]],2,FALSE),"n/a")</f>
        <v>3</v>
      </c>
      <c r="M921" s="17">
        <f>IFERROR(VLOOKUP($K921,wiz[[Lanes]:[Min FRQT Load Check Lane]],3,FALSE),"n/a")</f>
        <v>1.85</v>
      </c>
      <c r="N921" s="17">
        <f>IFERROR(VLOOKUP($K921,wiz[[Lanes]:[Min FRQT Load Check Lane]],4,FALSE),"n/a")</f>
        <v>0.21</v>
      </c>
      <c r="O921" s="17">
        <f>IFERROR(VLOOKUP($K921,wiz[[Lanes]:[Min FRQT Load Check Lane]],5,FALSE),"n/a")</f>
        <v>412</v>
      </c>
      <c r="P921" s="17">
        <f>IFERROR(VLOOKUP($K921,wiz[[Lanes]:[Min FRQT Load Check Lane]],6,FALSE),"n/a")</f>
        <v>0.78</v>
      </c>
      <c r="Q921" s="17">
        <f>IFERROR(VLOOKUP($K921,wiz[[Lanes]:[Min FRQT Load Check Lane]],7,FALSE),"n/a")</f>
        <v>93</v>
      </c>
      <c r="R921" s="17">
        <f>IFERROR(VLOOKUP($K921,wiz[[Lanes]:[Min FRQT Load Check Lane]],8,FALSE),"n/a")</f>
        <v>0.33</v>
      </c>
      <c r="S921" s="17">
        <f>IFERROR(VLOOKUP($K921,wiz[[Lanes]:[Min FRQT Load Check Lane]],9,FALSE),"n/a")</f>
        <v>0</v>
      </c>
      <c r="T921" s="17">
        <f>IFERROR(VLOOKUP($K921,wiz[[Lanes]:[Min FRQT Load Check Lane]],10,FALSE),"n/a")</f>
        <v>-82</v>
      </c>
      <c r="U921" s="17">
        <f>IFERROR(VLOOKUP($K921,wiz[[Lanes]:[Min FRQT Load Check Lane]],11,FALSE),"n/a")</f>
        <v>25</v>
      </c>
      <c r="V921" s="17">
        <f>IFERROR(VLOOKUP($K921,wiz[[Lanes]:[Min FRQT Load Check Lane]],12,FALSE),"n/a")</f>
        <v>102</v>
      </c>
      <c r="W921" s="17">
        <f>IFERROR(VLOOKUP($K921,wiz[[Lanes]:[Min FRQT Load Check Lane]],13,FALSE),"n/a")</f>
        <v>45</v>
      </c>
    </row>
    <row r="922" spans="2:23" x14ac:dyDescent="0.3">
      <c r="B922" s="13" t="s">
        <v>4079</v>
      </c>
      <c r="C922" s="13" t="s">
        <v>3923</v>
      </c>
      <c r="D922" s="13" t="s">
        <v>2551</v>
      </c>
      <c r="E922" s="13" t="s">
        <v>4080</v>
      </c>
      <c r="F922" s="13">
        <v>22601</v>
      </c>
      <c r="G922" s="13" t="s">
        <v>3906</v>
      </c>
      <c r="H922" s="13">
        <v>42134</v>
      </c>
      <c r="I922" s="13">
        <v>1578.1</v>
      </c>
      <c r="J922" s="13" t="str">
        <f>VLOOKUP(D922,'Matched Names'!$A$1:$C$52,3,FALSE)</f>
        <v xml:space="preserve">TRACTOR SUPPLY MANHAT|   </v>
      </c>
      <c r="K922" t="str">
        <f t="shared" si="14"/>
        <v>TRACTOR SUPPLY MANHAT| 2260142134</v>
      </c>
      <c r="L922" s="17">
        <f>IFERROR(VLOOKUP($K922,wiz[[Lanes]:[Min FRQT Load Check Lane]],2,FALSE),"n/a")</f>
        <v>2</v>
      </c>
      <c r="M922" s="17">
        <f>IFERROR(VLOOKUP($K922,wiz[[Lanes]:[Min FRQT Load Check Lane]],3,FALSE),"n/a")</f>
        <v>1.27</v>
      </c>
      <c r="N922" s="17">
        <f>IFERROR(VLOOKUP($K922,wiz[[Lanes]:[Min FRQT Load Check Lane]],4,FALSE),"n/a")</f>
        <v>0.22</v>
      </c>
      <c r="O922" s="17">
        <f>IFERROR(VLOOKUP($K922,wiz[[Lanes]:[Min FRQT Load Check Lane]],5,FALSE),"n/a")</f>
        <v>621</v>
      </c>
      <c r="P922" s="17">
        <f>IFERROR(VLOOKUP($K922,wiz[[Lanes]:[Min FRQT Load Check Lane]],6,FALSE),"n/a")</f>
        <v>0.75</v>
      </c>
      <c r="Q922" s="17">
        <f>IFERROR(VLOOKUP($K922,wiz[[Lanes]:[Min FRQT Load Check Lane]],7,FALSE),"n/a")</f>
        <v>109</v>
      </c>
      <c r="R922" s="17">
        <f>IFERROR(VLOOKUP($K922,wiz[[Lanes]:[Min FRQT Load Check Lane]],8,FALSE),"n/a")</f>
        <v>0.33</v>
      </c>
      <c r="S922" s="17">
        <f>IFERROR(VLOOKUP($K922,wiz[[Lanes]:[Min FRQT Load Check Lane]],9,FALSE),"n/a")</f>
        <v>-6</v>
      </c>
      <c r="T922" s="17">
        <f>IFERROR(VLOOKUP($K922,wiz[[Lanes]:[Min FRQT Load Check Lane]],10,FALSE),"n/a")</f>
        <v>-46</v>
      </c>
      <c r="U922" s="17">
        <f>IFERROR(VLOOKUP($K922,wiz[[Lanes]:[Min FRQT Load Check Lane]],11,FALSE),"n/a")</f>
        <v>110</v>
      </c>
      <c r="V922" s="17">
        <f>IFERROR(VLOOKUP($K922,wiz[[Lanes]:[Min FRQT Load Check Lane]],12,FALSE),"n/a")</f>
        <v>210</v>
      </c>
      <c r="W922" s="17">
        <f>IFERROR(VLOOKUP($K922,wiz[[Lanes]:[Min FRQT Load Check Lane]],13,FALSE),"n/a")</f>
        <v>274</v>
      </c>
    </row>
    <row r="923" spans="2:23" x14ac:dyDescent="0.3">
      <c r="B923" s="13" t="s">
        <v>4081</v>
      </c>
      <c r="C923" s="13" t="s">
        <v>3923</v>
      </c>
      <c r="D923" s="13" t="s">
        <v>2551</v>
      </c>
      <c r="E923" s="13" t="s">
        <v>2967</v>
      </c>
      <c r="F923" s="13">
        <v>27127</v>
      </c>
      <c r="G923" s="13" t="s">
        <v>3906</v>
      </c>
      <c r="H923" s="13">
        <v>42134</v>
      </c>
      <c r="I923" s="13">
        <v>706.49</v>
      </c>
      <c r="J923" s="13" t="str">
        <f>VLOOKUP(D923,'Matched Names'!$A$1:$C$52,3,FALSE)</f>
        <v xml:space="preserve">TRACTOR SUPPLY MANHAT|   </v>
      </c>
      <c r="K923" t="str">
        <f t="shared" si="14"/>
        <v>TRACTOR SUPPLY MANHAT| 2712742134</v>
      </c>
      <c r="L923" s="17" t="str">
        <f>IFERROR(VLOOKUP($K923,wiz[[Lanes]:[Min FRQT Load Check Lane]],2,FALSE),"n/a")</f>
        <v>n/a</v>
      </c>
      <c r="M923" s="17" t="str">
        <f>IFERROR(VLOOKUP($K923,wiz[[Lanes]:[Min FRQT Load Check Lane]],3,FALSE),"n/a")</f>
        <v>n/a</v>
      </c>
      <c r="N923" s="17" t="str">
        <f>IFERROR(VLOOKUP($K923,wiz[[Lanes]:[Min FRQT Load Check Lane]],4,FALSE),"n/a")</f>
        <v>n/a</v>
      </c>
      <c r="O923" s="17" t="str">
        <f>IFERROR(VLOOKUP($K923,wiz[[Lanes]:[Min FRQT Load Check Lane]],5,FALSE),"n/a")</f>
        <v>n/a</v>
      </c>
      <c r="P923" s="17" t="str">
        <f>IFERROR(VLOOKUP($K923,wiz[[Lanes]:[Min FRQT Load Check Lane]],6,FALSE),"n/a")</f>
        <v>n/a</v>
      </c>
      <c r="Q923" s="17" t="str">
        <f>IFERROR(VLOOKUP($K923,wiz[[Lanes]:[Min FRQT Load Check Lane]],7,FALSE),"n/a")</f>
        <v>n/a</v>
      </c>
      <c r="R923" s="17" t="str">
        <f>IFERROR(VLOOKUP($K923,wiz[[Lanes]:[Min FRQT Load Check Lane]],8,FALSE),"n/a")</f>
        <v>n/a</v>
      </c>
      <c r="S923" s="17" t="str">
        <f>IFERROR(VLOOKUP($K923,wiz[[Lanes]:[Min FRQT Load Check Lane]],9,FALSE),"n/a")</f>
        <v>n/a</v>
      </c>
      <c r="T923" s="17" t="str">
        <f>IFERROR(VLOOKUP($K923,wiz[[Lanes]:[Min FRQT Load Check Lane]],10,FALSE),"n/a")</f>
        <v>n/a</v>
      </c>
      <c r="U923" s="17" t="str">
        <f>IFERROR(VLOOKUP($K923,wiz[[Lanes]:[Min FRQT Load Check Lane]],11,FALSE),"n/a")</f>
        <v>n/a</v>
      </c>
      <c r="V923" s="17" t="str">
        <f>IFERROR(VLOOKUP($K923,wiz[[Lanes]:[Min FRQT Load Check Lane]],12,FALSE),"n/a")</f>
        <v>n/a</v>
      </c>
      <c r="W923" s="17" t="str">
        <f>IFERROR(VLOOKUP($K923,wiz[[Lanes]:[Min FRQT Load Check Lane]],13,FALSE),"n/a")</f>
        <v>n/a</v>
      </c>
    </row>
    <row r="924" spans="2:23" x14ac:dyDescent="0.3">
      <c r="B924" s="13" t="s">
        <v>4082</v>
      </c>
      <c r="C924" s="13" t="s">
        <v>3923</v>
      </c>
      <c r="D924" s="13" t="s">
        <v>2551</v>
      </c>
      <c r="E924" s="13" t="s">
        <v>2754</v>
      </c>
      <c r="F924" s="13">
        <v>60517</v>
      </c>
      <c r="G924" s="13" t="s">
        <v>3906</v>
      </c>
      <c r="H924" s="13">
        <v>42134</v>
      </c>
      <c r="I924" s="13">
        <v>1838.86</v>
      </c>
      <c r="J924" s="13" t="str">
        <f>VLOOKUP(D924,'Matched Names'!$A$1:$C$52,3,FALSE)</f>
        <v xml:space="preserve">TRACTOR SUPPLY MANHAT|   </v>
      </c>
      <c r="K924" t="str">
        <f t="shared" si="14"/>
        <v>TRACTOR SUPPLY MANHAT| 6051742134</v>
      </c>
      <c r="L924" s="17" t="str">
        <f>IFERROR(VLOOKUP($K924,wiz[[Lanes]:[Min FRQT Load Check Lane]],2,FALSE),"n/a")</f>
        <v>n/a</v>
      </c>
      <c r="M924" s="17" t="str">
        <f>IFERROR(VLOOKUP($K924,wiz[[Lanes]:[Min FRQT Load Check Lane]],3,FALSE),"n/a")</f>
        <v>n/a</v>
      </c>
      <c r="N924" s="17" t="str">
        <f>IFERROR(VLOOKUP($K924,wiz[[Lanes]:[Min FRQT Load Check Lane]],4,FALSE),"n/a")</f>
        <v>n/a</v>
      </c>
      <c r="O924" s="17" t="str">
        <f>IFERROR(VLOOKUP($K924,wiz[[Lanes]:[Min FRQT Load Check Lane]],5,FALSE),"n/a")</f>
        <v>n/a</v>
      </c>
      <c r="P924" s="17" t="str">
        <f>IFERROR(VLOOKUP($K924,wiz[[Lanes]:[Min FRQT Load Check Lane]],6,FALSE),"n/a")</f>
        <v>n/a</v>
      </c>
      <c r="Q924" s="17" t="str">
        <f>IFERROR(VLOOKUP($K924,wiz[[Lanes]:[Min FRQT Load Check Lane]],7,FALSE),"n/a")</f>
        <v>n/a</v>
      </c>
      <c r="R924" s="17" t="str">
        <f>IFERROR(VLOOKUP($K924,wiz[[Lanes]:[Min FRQT Load Check Lane]],8,FALSE),"n/a")</f>
        <v>n/a</v>
      </c>
      <c r="S924" s="17" t="str">
        <f>IFERROR(VLOOKUP($K924,wiz[[Lanes]:[Min FRQT Load Check Lane]],9,FALSE),"n/a")</f>
        <v>n/a</v>
      </c>
      <c r="T924" s="17" t="str">
        <f>IFERROR(VLOOKUP($K924,wiz[[Lanes]:[Min FRQT Load Check Lane]],10,FALSE),"n/a")</f>
        <v>n/a</v>
      </c>
      <c r="U924" s="17" t="str">
        <f>IFERROR(VLOOKUP($K924,wiz[[Lanes]:[Min FRQT Load Check Lane]],11,FALSE),"n/a")</f>
        <v>n/a</v>
      </c>
      <c r="V924" s="17" t="str">
        <f>IFERROR(VLOOKUP($K924,wiz[[Lanes]:[Min FRQT Load Check Lane]],12,FALSE),"n/a")</f>
        <v>n/a</v>
      </c>
      <c r="W924" s="17" t="str">
        <f>IFERROR(VLOOKUP($K924,wiz[[Lanes]:[Min FRQT Load Check Lane]],13,FALSE),"n/a")</f>
        <v>n/a</v>
      </c>
    </row>
    <row r="925" spans="2:23" x14ac:dyDescent="0.3">
      <c r="B925" s="13" t="s">
        <v>4083</v>
      </c>
      <c r="C925" s="13" t="s">
        <v>3923</v>
      </c>
      <c r="D925" s="13" t="s">
        <v>2551</v>
      </c>
      <c r="E925" s="13" t="s">
        <v>2754</v>
      </c>
      <c r="F925" s="13">
        <v>60517</v>
      </c>
      <c r="G925" s="13" t="s">
        <v>2723</v>
      </c>
      <c r="H925" s="13">
        <v>31216</v>
      </c>
      <c r="I925" s="13">
        <v>12550.64</v>
      </c>
      <c r="J925" s="13" t="str">
        <f>VLOOKUP(D925,'Matched Names'!$A$1:$C$52,3,FALSE)</f>
        <v xml:space="preserve">TRACTOR SUPPLY MANHAT|   </v>
      </c>
      <c r="K925" t="str">
        <f t="shared" si="14"/>
        <v>TRACTOR SUPPLY MANHAT| 6051731216</v>
      </c>
      <c r="L925" s="17" t="str">
        <f>IFERROR(VLOOKUP($K925,wiz[[Lanes]:[Min FRQT Load Check Lane]],2,FALSE),"n/a")</f>
        <v>n/a</v>
      </c>
      <c r="M925" s="17" t="str">
        <f>IFERROR(VLOOKUP($K925,wiz[[Lanes]:[Min FRQT Load Check Lane]],3,FALSE),"n/a")</f>
        <v>n/a</v>
      </c>
      <c r="N925" s="17" t="str">
        <f>IFERROR(VLOOKUP($K925,wiz[[Lanes]:[Min FRQT Load Check Lane]],4,FALSE),"n/a")</f>
        <v>n/a</v>
      </c>
      <c r="O925" s="17" t="str">
        <f>IFERROR(VLOOKUP($K925,wiz[[Lanes]:[Min FRQT Load Check Lane]],5,FALSE),"n/a")</f>
        <v>n/a</v>
      </c>
      <c r="P925" s="17" t="str">
        <f>IFERROR(VLOOKUP($K925,wiz[[Lanes]:[Min FRQT Load Check Lane]],6,FALSE),"n/a")</f>
        <v>n/a</v>
      </c>
      <c r="Q925" s="17" t="str">
        <f>IFERROR(VLOOKUP($K925,wiz[[Lanes]:[Min FRQT Load Check Lane]],7,FALSE),"n/a")</f>
        <v>n/a</v>
      </c>
      <c r="R925" s="17" t="str">
        <f>IFERROR(VLOOKUP($K925,wiz[[Lanes]:[Min FRQT Load Check Lane]],8,FALSE),"n/a")</f>
        <v>n/a</v>
      </c>
      <c r="S925" s="17" t="str">
        <f>IFERROR(VLOOKUP($K925,wiz[[Lanes]:[Min FRQT Load Check Lane]],9,FALSE),"n/a")</f>
        <v>n/a</v>
      </c>
      <c r="T925" s="17" t="str">
        <f>IFERROR(VLOOKUP($K925,wiz[[Lanes]:[Min FRQT Load Check Lane]],10,FALSE),"n/a")</f>
        <v>n/a</v>
      </c>
      <c r="U925" s="17" t="str">
        <f>IFERROR(VLOOKUP($K925,wiz[[Lanes]:[Min FRQT Load Check Lane]],11,FALSE),"n/a")</f>
        <v>n/a</v>
      </c>
      <c r="V925" s="17" t="str">
        <f>IFERROR(VLOOKUP($K925,wiz[[Lanes]:[Min FRQT Load Check Lane]],12,FALSE),"n/a")</f>
        <v>n/a</v>
      </c>
      <c r="W925" s="17" t="str">
        <f>IFERROR(VLOOKUP($K925,wiz[[Lanes]:[Min FRQT Load Check Lane]],13,FALSE),"n/a")</f>
        <v>n/a</v>
      </c>
    </row>
    <row r="926" spans="2:23" x14ac:dyDescent="0.3">
      <c r="B926" s="13" t="s">
        <v>4084</v>
      </c>
      <c r="C926" s="13" t="s">
        <v>4085</v>
      </c>
      <c r="D926" s="13" t="s">
        <v>2577</v>
      </c>
      <c r="E926" s="13" t="s">
        <v>4086</v>
      </c>
      <c r="F926" s="13">
        <v>37745</v>
      </c>
      <c r="G926" s="13" t="s">
        <v>4087</v>
      </c>
      <c r="H926" s="13">
        <v>60525</v>
      </c>
      <c r="I926" s="13">
        <v>36399.01</v>
      </c>
      <c r="J926" s="13" t="str">
        <f>VLOOKUP(D926,'Matched Names'!$A$1:$C$52,3,FALSE)</f>
        <v xml:space="preserve">UPS DIRECT SHIP      |   </v>
      </c>
      <c r="K926" t="str">
        <f t="shared" si="14"/>
        <v>UPS DIRECT SHIP | 3774560525</v>
      </c>
      <c r="L926" s="17" t="str">
        <f>IFERROR(VLOOKUP($K926,wiz[[Lanes]:[Min FRQT Load Check Lane]],2,FALSE),"n/a")</f>
        <v>n/a</v>
      </c>
      <c r="M926" s="17" t="str">
        <f>IFERROR(VLOOKUP($K926,wiz[[Lanes]:[Min FRQT Load Check Lane]],3,FALSE),"n/a")</f>
        <v>n/a</v>
      </c>
      <c r="N926" s="17" t="str">
        <f>IFERROR(VLOOKUP($K926,wiz[[Lanes]:[Min FRQT Load Check Lane]],4,FALSE),"n/a")</f>
        <v>n/a</v>
      </c>
      <c r="O926" s="17" t="str">
        <f>IFERROR(VLOOKUP($K926,wiz[[Lanes]:[Min FRQT Load Check Lane]],5,FALSE),"n/a")</f>
        <v>n/a</v>
      </c>
      <c r="P926" s="17" t="str">
        <f>IFERROR(VLOOKUP($K926,wiz[[Lanes]:[Min FRQT Load Check Lane]],6,FALSE),"n/a")</f>
        <v>n/a</v>
      </c>
      <c r="Q926" s="17" t="str">
        <f>IFERROR(VLOOKUP($K926,wiz[[Lanes]:[Min FRQT Load Check Lane]],7,FALSE),"n/a")</f>
        <v>n/a</v>
      </c>
      <c r="R926" s="17" t="str">
        <f>IFERROR(VLOOKUP($K926,wiz[[Lanes]:[Min FRQT Load Check Lane]],8,FALSE),"n/a")</f>
        <v>n/a</v>
      </c>
      <c r="S926" s="17" t="str">
        <f>IFERROR(VLOOKUP($K926,wiz[[Lanes]:[Min FRQT Load Check Lane]],9,FALSE),"n/a")</f>
        <v>n/a</v>
      </c>
      <c r="T926" s="17" t="str">
        <f>IFERROR(VLOOKUP($K926,wiz[[Lanes]:[Min FRQT Load Check Lane]],10,FALSE),"n/a")</f>
        <v>n/a</v>
      </c>
      <c r="U926" s="17" t="str">
        <f>IFERROR(VLOOKUP($K926,wiz[[Lanes]:[Min FRQT Load Check Lane]],11,FALSE),"n/a")</f>
        <v>n/a</v>
      </c>
      <c r="V926" s="17" t="str">
        <f>IFERROR(VLOOKUP($K926,wiz[[Lanes]:[Min FRQT Load Check Lane]],12,FALSE),"n/a")</f>
        <v>n/a</v>
      </c>
      <c r="W926" s="17" t="str">
        <f>IFERROR(VLOOKUP($K926,wiz[[Lanes]:[Min FRQT Load Check Lane]],13,FALSE),"n/a")</f>
        <v>n/a</v>
      </c>
    </row>
    <row r="927" spans="2:23" x14ac:dyDescent="0.3">
      <c r="B927" s="13" t="s">
        <v>4084</v>
      </c>
      <c r="C927" s="13" t="s">
        <v>4085</v>
      </c>
      <c r="D927" s="13" t="s">
        <v>2577</v>
      </c>
      <c r="E927" s="13" t="s">
        <v>4086</v>
      </c>
      <c r="F927" s="13">
        <v>37745</v>
      </c>
      <c r="G927" s="13" t="s">
        <v>4087</v>
      </c>
      <c r="H927" s="13" t="s">
        <v>4088</v>
      </c>
      <c r="I927" s="13">
        <v>13236</v>
      </c>
      <c r="J927" s="13" t="str">
        <f>VLOOKUP(D927,'Matched Names'!$A$1:$C$52,3,FALSE)</f>
        <v xml:space="preserve">UPS DIRECT SHIP      |   </v>
      </c>
      <c r="K927" t="str">
        <f t="shared" si="14"/>
        <v>UPS DIRECT SHIP | 37745(blank)</v>
      </c>
      <c r="L927" s="17" t="str">
        <f>IFERROR(VLOOKUP($K927,wiz[[Lanes]:[Min FRQT Load Check Lane]],2,FALSE),"n/a")</f>
        <v>n/a</v>
      </c>
      <c r="M927" s="17" t="str">
        <f>IFERROR(VLOOKUP($K927,wiz[[Lanes]:[Min FRQT Load Check Lane]],3,FALSE),"n/a")</f>
        <v>n/a</v>
      </c>
      <c r="N927" s="17" t="str">
        <f>IFERROR(VLOOKUP($K927,wiz[[Lanes]:[Min FRQT Load Check Lane]],4,FALSE),"n/a")</f>
        <v>n/a</v>
      </c>
      <c r="O927" s="17" t="str">
        <f>IFERROR(VLOOKUP($K927,wiz[[Lanes]:[Min FRQT Load Check Lane]],5,FALSE),"n/a")</f>
        <v>n/a</v>
      </c>
      <c r="P927" s="17" t="str">
        <f>IFERROR(VLOOKUP($K927,wiz[[Lanes]:[Min FRQT Load Check Lane]],6,FALSE),"n/a")</f>
        <v>n/a</v>
      </c>
      <c r="Q927" s="17" t="str">
        <f>IFERROR(VLOOKUP($K927,wiz[[Lanes]:[Min FRQT Load Check Lane]],7,FALSE),"n/a")</f>
        <v>n/a</v>
      </c>
      <c r="R927" s="17" t="str">
        <f>IFERROR(VLOOKUP($K927,wiz[[Lanes]:[Min FRQT Load Check Lane]],8,FALSE),"n/a")</f>
        <v>n/a</v>
      </c>
      <c r="S927" s="17" t="str">
        <f>IFERROR(VLOOKUP($K927,wiz[[Lanes]:[Min FRQT Load Check Lane]],9,FALSE),"n/a")</f>
        <v>n/a</v>
      </c>
      <c r="T927" s="17" t="str">
        <f>IFERROR(VLOOKUP($K927,wiz[[Lanes]:[Min FRQT Load Check Lane]],10,FALSE),"n/a")</f>
        <v>n/a</v>
      </c>
      <c r="U927" s="17" t="str">
        <f>IFERROR(VLOOKUP($K927,wiz[[Lanes]:[Min FRQT Load Check Lane]],11,FALSE),"n/a")</f>
        <v>n/a</v>
      </c>
      <c r="V927" s="17" t="str">
        <f>IFERROR(VLOOKUP($K927,wiz[[Lanes]:[Min FRQT Load Check Lane]],12,FALSE),"n/a")</f>
        <v>n/a</v>
      </c>
      <c r="W927" s="17" t="str">
        <f>IFERROR(VLOOKUP($K927,wiz[[Lanes]:[Min FRQT Load Check Lane]],13,FALSE),"n/a")</f>
        <v>n/a</v>
      </c>
    </row>
    <row r="928" spans="2:23" x14ac:dyDescent="0.3">
      <c r="B928" s="13" t="s">
        <v>4089</v>
      </c>
      <c r="C928" s="13" t="s">
        <v>4085</v>
      </c>
      <c r="D928" s="13" t="s">
        <v>2577</v>
      </c>
      <c r="E928" s="13" t="s">
        <v>3405</v>
      </c>
      <c r="F928" s="13">
        <v>78043</v>
      </c>
      <c r="G928" s="13" t="s">
        <v>4090</v>
      </c>
      <c r="H928" s="13">
        <v>93257</v>
      </c>
      <c r="I928" s="13">
        <v>0</v>
      </c>
      <c r="J928" s="13" t="str">
        <f>VLOOKUP(D928,'Matched Names'!$A$1:$C$52,3,FALSE)</f>
        <v xml:space="preserve">UPS DIRECT SHIP      |   </v>
      </c>
      <c r="K928" t="str">
        <f t="shared" si="14"/>
        <v>UPS DIRECT SHIP | 7804393257</v>
      </c>
      <c r="L928" s="17" t="str">
        <f>IFERROR(VLOOKUP($K928,wiz[[Lanes]:[Min FRQT Load Check Lane]],2,FALSE),"n/a")</f>
        <v>n/a</v>
      </c>
      <c r="M928" s="17" t="str">
        <f>IFERROR(VLOOKUP($K928,wiz[[Lanes]:[Min FRQT Load Check Lane]],3,FALSE),"n/a")</f>
        <v>n/a</v>
      </c>
      <c r="N928" s="17" t="str">
        <f>IFERROR(VLOOKUP($K928,wiz[[Lanes]:[Min FRQT Load Check Lane]],4,FALSE),"n/a")</f>
        <v>n/a</v>
      </c>
      <c r="O928" s="17" t="str">
        <f>IFERROR(VLOOKUP($K928,wiz[[Lanes]:[Min FRQT Load Check Lane]],5,FALSE),"n/a")</f>
        <v>n/a</v>
      </c>
      <c r="P928" s="17" t="str">
        <f>IFERROR(VLOOKUP($K928,wiz[[Lanes]:[Min FRQT Load Check Lane]],6,FALSE),"n/a")</f>
        <v>n/a</v>
      </c>
      <c r="Q928" s="17" t="str">
        <f>IFERROR(VLOOKUP($K928,wiz[[Lanes]:[Min FRQT Load Check Lane]],7,FALSE),"n/a")</f>
        <v>n/a</v>
      </c>
      <c r="R928" s="17" t="str">
        <f>IFERROR(VLOOKUP($K928,wiz[[Lanes]:[Min FRQT Load Check Lane]],8,FALSE),"n/a")</f>
        <v>n/a</v>
      </c>
      <c r="S928" s="17" t="str">
        <f>IFERROR(VLOOKUP($K928,wiz[[Lanes]:[Min FRQT Load Check Lane]],9,FALSE),"n/a")</f>
        <v>n/a</v>
      </c>
      <c r="T928" s="17" t="str">
        <f>IFERROR(VLOOKUP($K928,wiz[[Lanes]:[Min FRQT Load Check Lane]],10,FALSE),"n/a")</f>
        <v>n/a</v>
      </c>
      <c r="U928" s="17" t="str">
        <f>IFERROR(VLOOKUP($K928,wiz[[Lanes]:[Min FRQT Load Check Lane]],11,FALSE),"n/a")</f>
        <v>n/a</v>
      </c>
      <c r="V928" s="17" t="str">
        <f>IFERROR(VLOOKUP($K928,wiz[[Lanes]:[Min FRQT Load Check Lane]],12,FALSE),"n/a")</f>
        <v>n/a</v>
      </c>
      <c r="W928" s="17" t="str">
        <f>IFERROR(VLOOKUP($K928,wiz[[Lanes]:[Min FRQT Load Check Lane]],13,FALSE),"n/a")</f>
        <v>n/a</v>
      </c>
    </row>
    <row r="929" spans="2:23" x14ac:dyDescent="0.3">
      <c r="B929" s="13" t="s">
        <v>4091</v>
      </c>
      <c r="C929" s="13" t="s">
        <v>2586</v>
      </c>
      <c r="D929" s="13" t="s">
        <v>4092</v>
      </c>
      <c r="E929" s="13" t="s">
        <v>3061</v>
      </c>
      <c r="F929" s="13">
        <v>60431</v>
      </c>
      <c r="G929" s="13" t="s">
        <v>2627</v>
      </c>
      <c r="H929" s="13">
        <v>38611</v>
      </c>
      <c r="I929" s="13">
        <v>3780</v>
      </c>
      <c r="J929" s="13" t="e">
        <f>VLOOKUP(D929,'Matched Names'!$A$1:$C$52,3,FALSE)</f>
        <v>#N/A</v>
      </c>
      <c r="K929" t="e">
        <f t="shared" si="14"/>
        <v>#N/A</v>
      </c>
      <c r="L929" s="17" t="str">
        <f>IFERROR(VLOOKUP($K929,wiz[[Lanes]:[Min FRQT Load Check Lane]],2,FALSE),"n/a")</f>
        <v>n/a</v>
      </c>
      <c r="M929" s="17" t="str">
        <f>IFERROR(VLOOKUP($K929,wiz[[Lanes]:[Min FRQT Load Check Lane]],3,FALSE),"n/a")</f>
        <v>n/a</v>
      </c>
      <c r="N929" s="17" t="str">
        <f>IFERROR(VLOOKUP($K929,wiz[[Lanes]:[Min FRQT Load Check Lane]],4,FALSE),"n/a")</f>
        <v>n/a</v>
      </c>
      <c r="O929" s="17" t="str">
        <f>IFERROR(VLOOKUP($K929,wiz[[Lanes]:[Min FRQT Load Check Lane]],5,FALSE),"n/a")</f>
        <v>n/a</v>
      </c>
      <c r="P929" s="17" t="str">
        <f>IFERROR(VLOOKUP($K929,wiz[[Lanes]:[Min FRQT Load Check Lane]],6,FALSE),"n/a")</f>
        <v>n/a</v>
      </c>
      <c r="Q929" s="17" t="str">
        <f>IFERROR(VLOOKUP($K929,wiz[[Lanes]:[Min FRQT Load Check Lane]],7,FALSE),"n/a")</f>
        <v>n/a</v>
      </c>
      <c r="R929" s="17" t="str">
        <f>IFERROR(VLOOKUP($K929,wiz[[Lanes]:[Min FRQT Load Check Lane]],8,FALSE),"n/a")</f>
        <v>n/a</v>
      </c>
      <c r="S929" s="17" t="str">
        <f>IFERROR(VLOOKUP($K929,wiz[[Lanes]:[Min FRQT Load Check Lane]],9,FALSE),"n/a")</f>
        <v>n/a</v>
      </c>
      <c r="T929" s="17" t="str">
        <f>IFERROR(VLOOKUP($K929,wiz[[Lanes]:[Min FRQT Load Check Lane]],10,FALSE),"n/a")</f>
        <v>n/a</v>
      </c>
      <c r="U929" s="17" t="str">
        <f>IFERROR(VLOOKUP($K929,wiz[[Lanes]:[Min FRQT Load Check Lane]],11,FALSE),"n/a")</f>
        <v>n/a</v>
      </c>
      <c r="V929" s="17" t="str">
        <f>IFERROR(VLOOKUP($K929,wiz[[Lanes]:[Min FRQT Load Check Lane]],12,FALSE),"n/a")</f>
        <v>n/a</v>
      </c>
      <c r="W929" s="17" t="str">
        <f>IFERROR(VLOOKUP($K929,wiz[[Lanes]:[Min FRQT Load Check Lane]],13,FALSE),"n/a")</f>
        <v>n/a</v>
      </c>
    </row>
    <row r="930" spans="2:23" x14ac:dyDescent="0.3">
      <c r="B930" s="13" t="s">
        <v>4093</v>
      </c>
      <c r="C930" s="13" t="s">
        <v>2586</v>
      </c>
      <c r="D930" s="13" t="s">
        <v>2586</v>
      </c>
      <c r="E930" s="13" t="s">
        <v>4094</v>
      </c>
      <c r="F930" s="13">
        <v>44830</v>
      </c>
      <c r="G930" s="13" t="s">
        <v>2627</v>
      </c>
      <c r="H930" s="13">
        <v>38611</v>
      </c>
      <c r="I930" s="13">
        <v>960</v>
      </c>
      <c r="J930" s="13" t="str">
        <f>VLOOKUP(D930,'Matched Names'!$A$1:$C$52,3,FALSE)</f>
        <v xml:space="preserve">VOLVO                |   </v>
      </c>
      <c r="K930" t="str">
        <f t="shared" si="14"/>
        <v>VOLVO | 4483038611</v>
      </c>
      <c r="L930" s="17">
        <f>IFERROR(VLOOKUP($K930,wiz[[Lanes]:[Min FRQT Load Check Lane]],2,FALSE),"n/a")</f>
        <v>1</v>
      </c>
      <c r="M930" s="17">
        <f>IFERROR(VLOOKUP($K930,wiz[[Lanes]:[Min FRQT Load Check Lane]],3,FALSE),"n/a")</f>
        <v>1.46</v>
      </c>
      <c r="N930" s="17">
        <f>IFERROR(VLOOKUP($K930,wiz[[Lanes]:[Min FRQT Load Check Lane]],4,FALSE),"n/a")</f>
        <v>0.2</v>
      </c>
      <c r="O930" s="17">
        <f>IFERROR(VLOOKUP($K930,wiz[[Lanes]:[Min FRQT Load Check Lane]],5,FALSE),"n/a")</f>
        <v>658</v>
      </c>
      <c r="P930" s="17">
        <f>IFERROR(VLOOKUP($K930,wiz[[Lanes]:[Min FRQT Load Check Lane]],6,FALSE),"n/a")</f>
        <v>1.25</v>
      </c>
      <c r="Q930" s="17">
        <f>IFERROR(VLOOKUP($K930,wiz[[Lanes]:[Min FRQT Load Check Lane]],7,FALSE),"n/a")</f>
        <v>13</v>
      </c>
      <c r="R930" s="17">
        <f>IFERROR(VLOOKUP($K930,wiz[[Lanes]:[Min FRQT Load Check Lane]],8,FALSE),"n/a")</f>
        <v>0.25</v>
      </c>
      <c r="S930" s="17">
        <f>IFERROR(VLOOKUP($K930,wiz[[Lanes]:[Min FRQT Load Check Lane]],9,FALSE),"n/a")</f>
        <v>7</v>
      </c>
      <c r="T930" s="17">
        <f>IFERROR(VLOOKUP($K930,wiz[[Lanes]:[Min FRQT Load Check Lane]],10,FALSE),"n/a")</f>
        <v>62</v>
      </c>
      <c r="U930" s="17">
        <f>IFERROR(VLOOKUP($K930,wiz[[Lanes]:[Min FRQT Load Check Lane]],11,FALSE),"n/a")</f>
        <v>33</v>
      </c>
      <c r="V930" s="17">
        <f>IFERROR(VLOOKUP($K930,wiz[[Lanes]:[Min FRQT Load Check Lane]],12,FALSE),"n/a")</f>
        <v>125</v>
      </c>
      <c r="W930" s="17">
        <f>IFERROR(VLOOKUP($K930,wiz[[Lanes]:[Min FRQT Load Check Lane]],13,FALSE),"n/a")</f>
        <v>220</v>
      </c>
    </row>
    <row r="931" spans="2:23" x14ac:dyDescent="0.3">
      <c r="B931" s="13" t="s">
        <v>4095</v>
      </c>
      <c r="C931" s="13" t="s">
        <v>2586</v>
      </c>
      <c r="D931" s="13" t="s">
        <v>2586</v>
      </c>
      <c r="E931" s="13" t="s">
        <v>4096</v>
      </c>
      <c r="F931" s="13">
        <v>46041</v>
      </c>
      <c r="G931" s="13" t="s">
        <v>2627</v>
      </c>
      <c r="H931" s="13">
        <v>38611</v>
      </c>
      <c r="I931" s="13">
        <v>3400</v>
      </c>
      <c r="J931" s="13" t="str">
        <f>VLOOKUP(D931,'Matched Names'!$A$1:$C$52,3,FALSE)</f>
        <v xml:space="preserve">VOLVO                |   </v>
      </c>
      <c r="K931" t="str">
        <f t="shared" si="14"/>
        <v>VOLVO | 4604138611</v>
      </c>
      <c r="L931" s="17">
        <f>IFERROR(VLOOKUP($K931,wiz[[Lanes]:[Min FRQT Load Check Lane]],2,FALSE),"n/a")</f>
        <v>6</v>
      </c>
      <c r="M931" s="17">
        <f>IFERROR(VLOOKUP($K931,wiz[[Lanes]:[Min FRQT Load Check Lane]],3,FALSE),"n/a")</f>
        <v>1.6</v>
      </c>
      <c r="N931" s="17">
        <f>IFERROR(VLOOKUP($K931,wiz[[Lanes]:[Min FRQT Load Check Lane]],4,FALSE),"n/a")</f>
        <v>0.21</v>
      </c>
      <c r="O931" s="17">
        <f>IFERROR(VLOOKUP($K931,wiz[[Lanes]:[Min FRQT Load Check Lane]],5,FALSE),"n/a")</f>
        <v>532</v>
      </c>
      <c r="P931" s="17">
        <f>IFERROR(VLOOKUP($K931,wiz[[Lanes]:[Min FRQT Load Check Lane]],6,FALSE),"n/a")</f>
        <v>1.25</v>
      </c>
      <c r="Q931" s="17">
        <f>IFERROR(VLOOKUP($K931,wiz[[Lanes]:[Min FRQT Load Check Lane]],7,FALSE),"n/a")</f>
        <v>118</v>
      </c>
      <c r="R931" s="17">
        <f>IFERROR(VLOOKUP($K931,wiz[[Lanes]:[Min FRQT Load Check Lane]],8,FALSE),"n/a")</f>
        <v>0.34</v>
      </c>
      <c r="S931" s="17">
        <f>IFERROR(VLOOKUP($K931,wiz[[Lanes]:[Min FRQT Load Check Lane]],9,FALSE),"n/a")</f>
        <v>2</v>
      </c>
      <c r="T931" s="17">
        <f>IFERROR(VLOOKUP($K931,wiz[[Lanes]:[Min FRQT Load Check Lane]],10,FALSE),"n/a")</f>
        <v>-54</v>
      </c>
      <c r="U931" s="17">
        <f>IFERROR(VLOOKUP($K931,wiz[[Lanes]:[Min FRQT Load Check Lane]],11,FALSE),"n/a")</f>
        <v>-49</v>
      </c>
      <c r="V931" s="17">
        <f>IFERROR(VLOOKUP($K931,wiz[[Lanes]:[Min FRQT Load Check Lane]],12,FALSE),"n/a")</f>
        <v>173</v>
      </c>
      <c r="W931" s="17">
        <f>IFERROR(VLOOKUP($K931,wiz[[Lanes]:[Min FRQT Load Check Lane]],13,FALSE),"n/a")</f>
        <v>70</v>
      </c>
    </row>
    <row r="932" spans="2:23" x14ac:dyDescent="0.3">
      <c r="B932" s="13" t="s">
        <v>4097</v>
      </c>
      <c r="C932" s="13" t="s">
        <v>2586</v>
      </c>
      <c r="D932" s="13" t="s">
        <v>2586</v>
      </c>
      <c r="E932" s="13" t="s">
        <v>3061</v>
      </c>
      <c r="F932" s="13">
        <v>60431</v>
      </c>
      <c r="G932" s="13" t="s">
        <v>2627</v>
      </c>
      <c r="H932" s="13">
        <v>38611</v>
      </c>
      <c r="I932" s="13">
        <v>5670</v>
      </c>
      <c r="J932" s="13" t="str">
        <f>VLOOKUP(D932,'Matched Names'!$A$1:$C$52,3,FALSE)</f>
        <v xml:space="preserve">VOLVO                |   </v>
      </c>
      <c r="K932" t="str">
        <f t="shared" si="14"/>
        <v>VOLVO | 6043138611</v>
      </c>
      <c r="L932" s="17">
        <f>IFERROR(VLOOKUP($K932,wiz[[Lanes]:[Min FRQT Load Check Lane]],2,FALSE),"n/a")</f>
        <v>7</v>
      </c>
      <c r="M932" s="17">
        <f>IFERROR(VLOOKUP($K932,wiz[[Lanes]:[Min FRQT Load Check Lane]],3,FALSE),"n/a")</f>
        <v>1.71</v>
      </c>
      <c r="N932" s="17">
        <f>IFERROR(VLOOKUP($K932,wiz[[Lanes]:[Min FRQT Load Check Lane]],4,FALSE),"n/a")</f>
        <v>0.2</v>
      </c>
      <c r="O932" s="17">
        <f>IFERROR(VLOOKUP($K932,wiz[[Lanes]:[Min FRQT Load Check Lane]],5,FALSE),"n/a")</f>
        <v>554</v>
      </c>
      <c r="P932" s="17">
        <f>IFERROR(VLOOKUP($K932,wiz[[Lanes]:[Min FRQT Load Check Lane]],6,FALSE),"n/a")</f>
        <v>1.05</v>
      </c>
      <c r="Q932" s="17">
        <f>IFERROR(VLOOKUP($K932,wiz[[Lanes]:[Min FRQT Load Check Lane]],7,FALSE),"n/a")</f>
        <v>76</v>
      </c>
      <c r="R932" s="17">
        <f>IFERROR(VLOOKUP($K932,wiz[[Lanes]:[Min FRQT Load Check Lane]],8,FALSE),"n/a")</f>
        <v>0.31</v>
      </c>
      <c r="S932" s="17">
        <f>IFERROR(VLOOKUP($K932,wiz[[Lanes]:[Min FRQT Load Check Lane]],9,FALSE),"n/a")</f>
        <v>4</v>
      </c>
      <c r="T932" s="17">
        <f>IFERROR(VLOOKUP($K932,wiz[[Lanes]:[Min FRQT Load Check Lane]],10,FALSE),"n/a")</f>
        <v>-49</v>
      </c>
      <c r="U932" s="17">
        <f>IFERROR(VLOOKUP($K932,wiz[[Lanes]:[Min FRQT Load Check Lane]],11,FALSE),"n/a")</f>
        <v>12</v>
      </c>
      <c r="V932" s="17">
        <f>IFERROR(VLOOKUP($K932,wiz[[Lanes]:[Min FRQT Load Check Lane]],12,FALSE),"n/a")</f>
        <v>245</v>
      </c>
      <c r="W932" s="17">
        <f>IFERROR(VLOOKUP($K932,wiz[[Lanes]:[Min FRQT Load Check Lane]],13,FALSE),"n/a")</f>
        <v>208</v>
      </c>
    </row>
    <row r="933" spans="2:23" x14ac:dyDescent="0.3">
      <c r="B933" s="13" t="s">
        <v>4098</v>
      </c>
      <c r="C933" s="13" t="s">
        <v>2586</v>
      </c>
      <c r="D933" s="13" t="s">
        <v>2586</v>
      </c>
      <c r="E933" s="13" t="s">
        <v>4099</v>
      </c>
      <c r="F933" s="13">
        <v>46755</v>
      </c>
      <c r="G933" s="13" t="s">
        <v>2627</v>
      </c>
      <c r="H933" s="13">
        <v>38611</v>
      </c>
      <c r="I933" s="13">
        <v>9900</v>
      </c>
      <c r="J933" s="13" t="str">
        <f>VLOOKUP(D933,'Matched Names'!$A$1:$C$52,3,FALSE)</f>
        <v xml:space="preserve">VOLVO                |   </v>
      </c>
      <c r="K933" t="str">
        <f t="shared" si="14"/>
        <v>VOLVO | 4675538611</v>
      </c>
      <c r="L933" s="17">
        <f>IFERROR(VLOOKUP($K933,wiz[[Lanes]:[Min FRQT Load Check Lane]],2,FALSE),"n/a")</f>
        <v>12</v>
      </c>
      <c r="M933" s="17">
        <f>IFERROR(VLOOKUP($K933,wiz[[Lanes]:[Min FRQT Load Check Lane]],3,FALSE),"n/a")</f>
        <v>1.52</v>
      </c>
      <c r="N933" s="17">
        <f>IFERROR(VLOOKUP($K933,wiz[[Lanes]:[Min FRQT Load Check Lane]],4,FALSE),"n/a")</f>
        <v>0.21</v>
      </c>
      <c r="O933" s="17">
        <f>IFERROR(VLOOKUP($K933,wiz[[Lanes]:[Min FRQT Load Check Lane]],5,FALSE),"n/a")</f>
        <v>651</v>
      </c>
      <c r="P933" s="17">
        <f>IFERROR(VLOOKUP($K933,wiz[[Lanes]:[Min FRQT Load Check Lane]],6,FALSE),"n/a")</f>
        <v>1.61</v>
      </c>
      <c r="Q933" s="17">
        <f>IFERROR(VLOOKUP($K933,wiz[[Lanes]:[Min FRQT Load Check Lane]],7,FALSE),"n/a")</f>
        <v>109</v>
      </c>
      <c r="R933" s="17">
        <f>IFERROR(VLOOKUP($K933,wiz[[Lanes]:[Min FRQT Load Check Lane]],8,FALSE),"n/a")</f>
        <v>0.33</v>
      </c>
      <c r="S933" s="17">
        <f>IFERROR(VLOOKUP($K933,wiz[[Lanes]:[Min FRQT Load Check Lane]],9,FALSE),"n/a")</f>
        <v>3</v>
      </c>
      <c r="T933" s="17">
        <f>IFERROR(VLOOKUP($K933,wiz[[Lanes]:[Min FRQT Load Check Lane]],10,FALSE),"n/a")</f>
        <v>-42</v>
      </c>
      <c r="U933" s="17">
        <f>IFERROR(VLOOKUP($K933,wiz[[Lanes]:[Min FRQT Load Check Lane]],11,FALSE),"n/a")</f>
        <v>-52</v>
      </c>
      <c r="V933" s="17">
        <f>IFERROR(VLOOKUP($K933,wiz[[Lanes]:[Min FRQT Load Check Lane]],12,FALSE),"n/a")</f>
        <v>167</v>
      </c>
      <c r="W933" s="17">
        <f>IFERROR(VLOOKUP($K933,wiz[[Lanes]:[Min FRQT Load Check Lane]],13,FALSE),"n/a")</f>
        <v>73</v>
      </c>
    </row>
    <row r="934" spans="2:23" x14ac:dyDescent="0.3">
      <c r="B934" s="13" t="s">
        <v>4100</v>
      </c>
      <c r="C934" s="13" t="s">
        <v>2586</v>
      </c>
      <c r="D934" s="13" t="s">
        <v>2586</v>
      </c>
      <c r="E934" s="13" t="s">
        <v>4101</v>
      </c>
      <c r="F934" s="13">
        <v>43543</v>
      </c>
      <c r="G934" s="13" t="s">
        <v>2627</v>
      </c>
      <c r="H934" s="13">
        <v>38611</v>
      </c>
      <c r="I934" s="13">
        <v>8680</v>
      </c>
      <c r="J934" s="13" t="str">
        <f>VLOOKUP(D934,'Matched Names'!$A$1:$C$52,3,FALSE)</f>
        <v xml:space="preserve">VOLVO                |   </v>
      </c>
      <c r="K934" t="str">
        <f t="shared" si="14"/>
        <v>VOLVO | 4354338611</v>
      </c>
      <c r="L934" s="17">
        <f>IFERROR(VLOOKUP($K934,wiz[[Lanes]:[Min FRQT Load Check Lane]],2,FALSE),"n/a")</f>
        <v>13</v>
      </c>
      <c r="M934" s="17">
        <f>IFERROR(VLOOKUP($K934,wiz[[Lanes]:[Min FRQT Load Check Lane]],3,FALSE),"n/a")</f>
        <v>1.28</v>
      </c>
      <c r="N934" s="17">
        <f>IFERROR(VLOOKUP($K934,wiz[[Lanes]:[Min FRQT Load Check Lane]],4,FALSE),"n/a")</f>
        <v>0.2</v>
      </c>
      <c r="O934" s="17">
        <f>IFERROR(VLOOKUP($K934,wiz[[Lanes]:[Min FRQT Load Check Lane]],5,FALSE),"n/a")</f>
        <v>679</v>
      </c>
      <c r="P934" s="17">
        <f>IFERROR(VLOOKUP($K934,wiz[[Lanes]:[Min FRQT Load Check Lane]],6,FALSE),"n/a")</f>
        <v>1.42</v>
      </c>
      <c r="Q934" s="17">
        <f>IFERROR(VLOOKUP($K934,wiz[[Lanes]:[Min FRQT Load Check Lane]],7,FALSE),"n/a")</f>
        <v>106</v>
      </c>
      <c r="R934" s="17">
        <f>IFERROR(VLOOKUP($K934,wiz[[Lanes]:[Min FRQT Load Check Lane]],8,FALSE),"n/a")</f>
        <v>0.33</v>
      </c>
      <c r="S934" s="17">
        <f>IFERROR(VLOOKUP($K934,wiz[[Lanes]:[Min FRQT Load Check Lane]],9,FALSE),"n/a")</f>
        <v>14</v>
      </c>
      <c r="T934" s="17">
        <f>IFERROR(VLOOKUP($K934,wiz[[Lanes]:[Min FRQT Load Check Lane]],10,FALSE),"n/a")</f>
        <v>-105</v>
      </c>
      <c r="U934" s="17">
        <f>IFERROR(VLOOKUP($K934,wiz[[Lanes]:[Min FRQT Load Check Lane]],11,FALSE),"n/a")</f>
        <v>-7</v>
      </c>
      <c r="V934" s="17">
        <f>IFERROR(VLOOKUP($K934,wiz[[Lanes]:[Min FRQT Load Check Lane]],12,FALSE),"n/a")</f>
        <v>1</v>
      </c>
      <c r="W934" s="17">
        <f>IFERROR(VLOOKUP($K934,wiz[[Lanes]:[Min FRQT Load Check Lane]],13,FALSE),"n/a")</f>
        <v>-111</v>
      </c>
    </row>
    <row r="935" spans="2:23" x14ac:dyDescent="0.3">
      <c r="B935" s="13" t="s">
        <v>4102</v>
      </c>
      <c r="C935" s="13" t="s">
        <v>2586</v>
      </c>
      <c r="D935" s="13" t="s">
        <v>2586</v>
      </c>
      <c r="E935" s="13" t="s">
        <v>2879</v>
      </c>
      <c r="F935" s="13">
        <v>45365</v>
      </c>
      <c r="G935" s="13" t="s">
        <v>2627</v>
      </c>
      <c r="H935" s="13">
        <v>38611</v>
      </c>
      <c r="I935" s="13">
        <v>5400</v>
      </c>
      <c r="J935" s="13" t="str">
        <f>VLOOKUP(D935,'Matched Names'!$A$1:$C$52,3,FALSE)</f>
        <v xml:space="preserve">VOLVO                |   </v>
      </c>
      <c r="K935" t="str">
        <f t="shared" si="14"/>
        <v>VOLVO | 4536538611</v>
      </c>
      <c r="L935" s="17">
        <f>IFERROR(VLOOKUP($K935,wiz[[Lanes]:[Min FRQT Load Check Lane]],2,FALSE),"n/a")</f>
        <v>7</v>
      </c>
      <c r="M935" s="17">
        <f>IFERROR(VLOOKUP($K935,wiz[[Lanes]:[Min FRQT Load Check Lane]],3,FALSE),"n/a")</f>
        <v>1.56</v>
      </c>
      <c r="N935" s="17">
        <f>IFERROR(VLOOKUP($K935,wiz[[Lanes]:[Min FRQT Load Check Lane]],4,FALSE),"n/a")</f>
        <v>0.2</v>
      </c>
      <c r="O935" s="17">
        <f>IFERROR(VLOOKUP($K935,wiz[[Lanes]:[Min FRQT Load Check Lane]],5,FALSE),"n/a")</f>
        <v>577</v>
      </c>
      <c r="P935" s="17">
        <f>IFERROR(VLOOKUP($K935,wiz[[Lanes]:[Min FRQT Load Check Lane]],6,FALSE),"n/a")</f>
        <v>0.97</v>
      </c>
      <c r="Q935" s="17">
        <f>IFERROR(VLOOKUP($K935,wiz[[Lanes]:[Min FRQT Load Check Lane]],7,FALSE),"n/a")</f>
        <v>93</v>
      </c>
      <c r="R935" s="17">
        <f>IFERROR(VLOOKUP($K935,wiz[[Lanes]:[Min FRQT Load Check Lane]],8,FALSE),"n/a")</f>
        <v>0.33</v>
      </c>
      <c r="S935" s="17">
        <f>IFERROR(VLOOKUP($K935,wiz[[Lanes]:[Min FRQT Load Check Lane]],9,FALSE),"n/a")</f>
        <v>4</v>
      </c>
      <c r="T935" s="17">
        <f>IFERROR(VLOOKUP($K935,wiz[[Lanes]:[Min FRQT Load Check Lane]],10,FALSE),"n/a")</f>
        <v>-133</v>
      </c>
      <c r="U935" s="17">
        <f>IFERROR(VLOOKUP($K935,wiz[[Lanes]:[Min FRQT Load Check Lane]],11,FALSE),"n/a")</f>
        <v>31</v>
      </c>
      <c r="V935" s="17">
        <f>IFERROR(VLOOKUP($K935,wiz[[Lanes]:[Min FRQT Load Check Lane]],12,FALSE),"n/a")</f>
        <v>288</v>
      </c>
      <c r="W935" s="17">
        <f>IFERROR(VLOOKUP($K935,wiz[[Lanes]:[Min FRQT Load Check Lane]],13,FALSE),"n/a")</f>
        <v>186</v>
      </c>
    </row>
    <row r="936" spans="2:23" x14ac:dyDescent="0.3">
      <c r="B936" s="13" t="s">
        <v>4103</v>
      </c>
      <c r="C936" s="13" t="s">
        <v>2604</v>
      </c>
      <c r="D936" s="13" t="s">
        <v>2562</v>
      </c>
      <c r="E936" s="13" t="s">
        <v>3415</v>
      </c>
      <c r="F936" s="13">
        <v>46016</v>
      </c>
      <c r="G936" s="13" t="s">
        <v>2773</v>
      </c>
      <c r="H936" s="13">
        <v>28273</v>
      </c>
      <c r="I936" s="13">
        <v>1104.94</v>
      </c>
      <c r="J936" s="13" t="str">
        <f>VLOOKUP(D936,'Matched Names'!$A$1:$C$52,3,FALSE)</f>
        <v xml:space="preserve">WAL MART SAMS GENERAL|   </v>
      </c>
      <c r="K936" t="str">
        <f t="shared" si="14"/>
        <v>WAL MART SAMS GENERAL| 4601628273</v>
      </c>
      <c r="L936" s="17" t="str">
        <f>IFERROR(VLOOKUP($K936,wiz[[Lanes]:[Min FRQT Load Check Lane]],2,FALSE),"n/a")</f>
        <v>n/a</v>
      </c>
      <c r="M936" s="17" t="str">
        <f>IFERROR(VLOOKUP($K936,wiz[[Lanes]:[Min FRQT Load Check Lane]],3,FALSE),"n/a")</f>
        <v>n/a</v>
      </c>
      <c r="N936" s="17" t="str">
        <f>IFERROR(VLOOKUP($K936,wiz[[Lanes]:[Min FRQT Load Check Lane]],4,FALSE),"n/a")</f>
        <v>n/a</v>
      </c>
      <c r="O936" s="17" t="str">
        <f>IFERROR(VLOOKUP($K936,wiz[[Lanes]:[Min FRQT Load Check Lane]],5,FALSE),"n/a")</f>
        <v>n/a</v>
      </c>
      <c r="P936" s="17" t="str">
        <f>IFERROR(VLOOKUP($K936,wiz[[Lanes]:[Min FRQT Load Check Lane]],6,FALSE),"n/a")</f>
        <v>n/a</v>
      </c>
      <c r="Q936" s="17" t="str">
        <f>IFERROR(VLOOKUP($K936,wiz[[Lanes]:[Min FRQT Load Check Lane]],7,FALSE),"n/a")</f>
        <v>n/a</v>
      </c>
      <c r="R936" s="17" t="str">
        <f>IFERROR(VLOOKUP($K936,wiz[[Lanes]:[Min FRQT Load Check Lane]],8,FALSE),"n/a")</f>
        <v>n/a</v>
      </c>
      <c r="S936" s="17" t="str">
        <f>IFERROR(VLOOKUP($K936,wiz[[Lanes]:[Min FRQT Load Check Lane]],9,FALSE),"n/a")</f>
        <v>n/a</v>
      </c>
      <c r="T936" s="17" t="str">
        <f>IFERROR(VLOOKUP($K936,wiz[[Lanes]:[Min FRQT Load Check Lane]],10,FALSE),"n/a")</f>
        <v>n/a</v>
      </c>
      <c r="U936" s="17" t="str">
        <f>IFERROR(VLOOKUP($K936,wiz[[Lanes]:[Min FRQT Load Check Lane]],11,FALSE),"n/a")</f>
        <v>n/a</v>
      </c>
      <c r="V936" s="17" t="str">
        <f>IFERROR(VLOOKUP($K936,wiz[[Lanes]:[Min FRQT Load Check Lane]],12,FALSE),"n/a")</f>
        <v>n/a</v>
      </c>
      <c r="W936" s="17" t="str">
        <f>IFERROR(VLOOKUP($K936,wiz[[Lanes]:[Min FRQT Load Check Lane]],13,FALSE),"n/a")</f>
        <v>n/a</v>
      </c>
    </row>
    <row r="937" spans="2:23" x14ac:dyDescent="0.3">
      <c r="B937" s="13" t="s">
        <v>4104</v>
      </c>
      <c r="C937" s="13" t="s">
        <v>2604</v>
      </c>
      <c r="D937" s="13" t="s">
        <v>2562</v>
      </c>
      <c r="E937" s="13" t="s">
        <v>3415</v>
      </c>
      <c r="F937" s="13">
        <v>46016</v>
      </c>
      <c r="G937" s="13" t="s">
        <v>2896</v>
      </c>
      <c r="H937" s="13">
        <v>37809</v>
      </c>
      <c r="I937" s="13">
        <v>812.7</v>
      </c>
      <c r="J937" s="13" t="str">
        <f>VLOOKUP(D937,'Matched Names'!$A$1:$C$52,3,FALSE)</f>
        <v xml:space="preserve">WAL MART SAMS GENERAL|   </v>
      </c>
      <c r="K937" t="str">
        <f t="shared" si="14"/>
        <v>WAL MART SAMS GENERAL| 4601637809</v>
      </c>
      <c r="L937" s="17" t="str">
        <f>IFERROR(VLOOKUP($K937,wiz[[Lanes]:[Min FRQT Load Check Lane]],2,FALSE),"n/a")</f>
        <v>n/a</v>
      </c>
      <c r="M937" s="17" t="str">
        <f>IFERROR(VLOOKUP($K937,wiz[[Lanes]:[Min FRQT Load Check Lane]],3,FALSE),"n/a")</f>
        <v>n/a</v>
      </c>
      <c r="N937" s="17" t="str">
        <f>IFERROR(VLOOKUP($K937,wiz[[Lanes]:[Min FRQT Load Check Lane]],4,FALSE),"n/a")</f>
        <v>n/a</v>
      </c>
      <c r="O937" s="17" t="str">
        <f>IFERROR(VLOOKUP($K937,wiz[[Lanes]:[Min FRQT Load Check Lane]],5,FALSE),"n/a")</f>
        <v>n/a</v>
      </c>
      <c r="P937" s="17" t="str">
        <f>IFERROR(VLOOKUP($K937,wiz[[Lanes]:[Min FRQT Load Check Lane]],6,FALSE),"n/a")</f>
        <v>n/a</v>
      </c>
      <c r="Q937" s="17" t="str">
        <f>IFERROR(VLOOKUP($K937,wiz[[Lanes]:[Min FRQT Load Check Lane]],7,FALSE),"n/a")</f>
        <v>n/a</v>
      </c>
      <c r="R937" s="17" t="str">
        <f>IFERROR(VLOOKUP($K937,wiz[[Lanes]:[Min FRQT Load Check Lane]],8,FALSE),"n/a")</f>
        <v>n/a</v>
      </c>
      <c r="S937" s="17" t="str">
        <f>IFERROR(VLOOKUP($K937,wiz[[Lanes]:[Min FRQT Load Check Lane]],9,FALSE),"n/a")</f>
        <v>n/a</v>
      </c>
      <c r="T937" s="17" t="str">
        <f>IFERROR(VLOOKUP($K937,wiz[[Lanes]:[Min FRQT Load Check Lane]],10,FALSE),"n/a")</f>
        <v>n/a</v>
      </c>
      <c r="U937" s="17" t="str">
        <f>IFERROR(VLOOKUP($K937,wiz[[Lanes]:[Min FRQT Load Check Lane]],11,FALSE),"n/a")</f>
        <v>n/a</v>
      </c>
      <c r="V937" s="17" t="str">
        <f>IFERROR(VLOOKUP($K937,wiz[[Lanes]:[Min FRQT Load Check Lane]],12,FALSE),"n/a")</f>
        <v>n/a</v>
      </c>
      <c r="W937" s="17" t="str">
        <f>IFERROR(VLOOKUP($K937,wiz[[Lanes]:[Min FRQT Load Check Lane]],13,FALSE),"n/a")</f>
        <v>n/a</v>
      </c>
    </row>
    <row r="938" spans="2:23" x14ac:dyDescent="0.3">
      <c r="B938" s="13" t="s">
        <v>4105</v>
      </c>
      <c r="C938" s="13" t="s">
        <v>2604</v>
      </c>
      <c r="D938" s="13" t="s">
        <v>2562</v>
      </c>
      <c r="E938" s="13" t="s">
        <v>3415</v>
      </c>
      <c r="F938" s="13">
        <v>46016</v>
      </c>
      <c r="G938" s="13" t="s">
        <v>2852</v>
      </c>
      <c r="H938" s="13">
        <v>30180</v>
      </c>
      <c r="I938" s="13">
        <v>1112.8</v>
      </c>
      <c r="J938" s="13" t="str">
        <f>VLOOKUP(D938,'Matched Names'!$A$1:$C$52,3,FALSE)</f>
        <v xml:space="preserve">WAL MART SAMS GENERAL|   </v>
      </c>
      <c r="K938" t="str">
        <f t="shared" si="14"/>
        <v>WAL MART SAMS GENERAL| 4601630180</v>
      </c>
      <c r="L938" s="17" t="str">
        <f>IFERROR(VLOOKUP($K938,wiz[[Lanes]:[Min FRQT Load Check Lane]],2,FALSE),"n/a")</f>
        <v>n/a</v>
      </c>
      <c r="M938" s="17" t="str">
        <f>IFERROR(VLOOKUP($K938,wiz[[Lanes]:[Min FRQT Load Check Lane]],3,FALSE),"n/a")</f>
        <v>n/a</v>
      </c>
      <c r="N938" s="17" t="str">
        <f>IFERROR(VLOOKUP($K938,wiz[[Lanes]:[Min FRQT Load Check Lane]],4,FALSE),"n/a")</f>
        <v>n/a</v>
      </c>
      <c r="O938" s="17" t="str">
        <f>IFERROR(VLOOKUP($K938,wiz[[Lanes]:[Min FRQT Load Check Lane]],5,FALSE),"n/a")</f>
        <v>n/a</v>
      </c>
      <c r="P938" s="17" t="str">
        <f>IFERROR(VLOOKUP($K938,wiz[[Lanes]:[Min FRQT Load Check Lane]],6,FALSE),"n/a")</f>
        <v>n/a</v>
      </c>
      <c r="Q938" s="17" t="str">
        <f>IFERROR(VLOOKUP($K938,wiz[[Lanes]:[Min FRQT Load Check Lane]],7,FALSE),"n/a")</f>
        <v>n/a</v>
      </c>
      <c r="R938" s="17" t="str">
        <f>IFERROR(VLOOKUP($K938,wiz[[Lanes]:[Min FRQT Load Check Lane]],8,FALSE),"n/a")</f>
        <v>n/a</v>
      </c>
      <c r="S938" s="17" t="str">
        <f>IFERROR(VLOOKUP($K938,wiz[[Lanes]:[Min FRQT Load Check Lane]],9,FALSE),"n/a")</f>
        <v>n/a</v>
      </c>
      <c r="T938" s="17" t="str">
        <f>IFERROR(VLOOKUP($K938,wiz[[Lanes]:[Min FRQT Load Check Lane]],10,FALSE),"n/a")</f>
        <v>n/a</v>
      </c>
      <c r="U938" s="17" t="str">
        <f>IFERROR(VLOOKUP($K938,wiz[[Lanes]:[Min FRQT Load Check Lane]],11,FALSE),"n/a")</f>
        <v>n/a</v>
      </c>
      <c r="V938" s="17" t="str">
        <f>IFERROR(VLOOKUP($K938,wiz[[Lanes]:[Min FRQT Load Check Lane]],12,FALSE),"n/a")</f>
        <v>n/a</v>
      </c>
      <c r="W938" s="17" t="str">
        <f>IFERROR(VLOOKUP($K938,wiz[[Lanes]:[Min FRQT Load Check Lane]],13,FALSE),"n/a")</f>
        <v>n/a</v>
      </c>
    </row>
    <row r="939" spans="2:23" x14ac:dyDescent="0.3">
      <c r="B939" s="13" t="s">
        <v>4106</v>
      </c>
      <c r="C939" s="13" t="s">
        <v>2604</v>
      </c>
      <c r="D939" s="13" t="s">
        <v>2562</v>
      </c>
      <c r="E939" s="13" t="s">
        <v>2976</v>
      </c>
      <c r="F939" s="13">
        <v>27203</v>
      </c>
      <c r="G939" s="13" t="s">
        <v>2890</v>
      </c>
      <c r="H939" s="13">
        <v>43123</v>
      </c>
      <c r="I939" s="13">
        <v>3481.5</v>
      </c>
      <c r="J939" s="13" t="str">
        <f>VLOOKUP(D939,'Matched Names'!$A$1:$C$52,3,FALSE)</f>
        <v xml:space="preserve">WAL MART SAMS GENERAL|   </v>
      </c>
      <c r="K939" t="str">
        <f t="shared" si="14"/>
        <v>WAL MART SAMS GENERAL| 2720343123</v>
      </c>
      <c r="L939" s="17">
        <f>IFERROR(VLOOKUP($K939,wiz[[Lanes]:[Min FRQT Load Check Lane]],2,FALSE),"n/a")</f>
        <v>5</v>
      </c>
      <c r="M939" s="17">
        <f>IFERROR(VLOOKUP($K939,wiz[[Lanes]:[Min FRQT Load Check Lane]],3,FALSE),"n/a")</f>
        <v>1.65</v>
      </c>
      <c r="N939" s="17">
        <f>IFERROR(VLOOKUP($K939,wiz[[Lanes]:[Min FRQT Load Check Lane]],4,FALSE),"n/a")</f>
        <v>0.12</v>
      </c>
      <c r="O939" s="17">
        <f>IFERROR(VLOOKUP($K939,wiz[[Lanes]:[Min FRQT Load Check Lane]],5,FALSE),"n/a")</f>
        <v>422</v>
      </c>
      <c r="P939" s="17">
        <f>IFERROR(VLOOKUP($K939,wiz[[Lanes]:[Min FRQT Load Check Lane]],6,FALSE),"n/a")</f>
        <v>0.78</v>
      </c>
      <c r="Q939" s="17">
        <f>IFERROR(VLOOKUP($K939,wiz[[Lanes]:[Min FRQT Load Check Lane]],7,FALSE),"n/a")</f>
        <v>67</v>
      </c>
      <c r="R939" s="17">
        <f>IFERROR(VLOOKUP($K939,wiz[[Lanes]:[Min FRQT Load Check Lane]],8,FALSE),"n/a")</f>
        <v>0.28999999999999998</v>
      </c>
      <c r="S939" s="17">
        <f>IFERROR(VLOOKUP($K939,wiz[[Lanes]:[Min FRQT Load Check Lane]],9,FALSE),"n/a")</f>
        <v>79</v>
      </c>
      <c r="T939" s="17">
        <f>IFERROR(VLOOKUP($K939,wiz[[Lanes]:[Min FRQT Load Check Lane]],10,FALSE),"n/a")</f>
        <v>-90</v>
      </c>
      <c r="U939" s="17">
        <f>IFERROR(VLOOKUP($K939,wiz[[Lanes]:[Min FRQT Load Check Lane]],11,FALSE),"n/a")</f>
        <v>25</v>
      </c>
      <c r="V939" s="17">
        <f>IFERROR(VLOOKUP($K939,wiz[[Lanes]:[Min FRQT Load Check Lane]],12,FALSE),"n/a")</f>
        <v>80</v>
      </c>
      <c r="W939" s="17">
        <f>IFERROR(VLOOKUP($K939,wiz[[Lanes]:[Min FRQT Load Check Lane]],13,FALSE),"n/a")</f>
        <v>15</v>
      </c>
    </row>
    <row r="940" spans="2:23" x14ac:dyDescent="0.3">
      <c r="B940" s="13" t="s">
        <v>4107</v>
      </c>
      <c r="C940" s="13" t="s">
        <v>2604</v>
      </c>
      <c r="D940" s="13" t="s">
        <v>2562</v>
      </c>
      <c r="E940" s="13" t="s">
        <v>4108</v>
      </c>
      <c r="F940" s="13">
        <v>61006</v>
      </c>
      <c r="G940" s="13" t="s">
        <v>4109</v>
      </c>
      <c r="H940" s="13">
        <v>30241</v>
      </c>
      <c r="I940" s="13">
        <v>1791</v>
      </c>
      <c r="J940" s="13" t="str">
        <f>VLOOKUP(D940,'Matched Names'!$A$1:$C$52,3,FALSE)</f>
        <v xml:space="preserve">WAL MART SAMS GENERAL|   </v>
      </c>
      <c r="K940" t="str">
        <f t="shared" si="14"/>
        <v>WAL MART SAMS GENERAL| 6100630241</v>
      </c>
      <c r="L940" s="17" t="str">
        <f>IFERROR(VLOOKUP($K940,wiz[[Lanes]:[Min FRQT Load Check Lane]],2,FALSE),"n/a")</f>
        <v>n/a</v>
      </c>
      <c r="M940" s="17" t="str">
        <f>IFERROR(VLOOKUP($K940,wiz[[Lanes]:[Min FRQT Load Check Lane]],3,FALSE),"n/a")</f>
        <v>n/a</v>
      </c>
      <c r="N940" s="17" t="str">
        <f>IFERROR(VLOOKUP($K940,wiz[[Lanes]:[Min FRQT Load Check Lane]],4,FALSE),"n/a")</f>
        <v>n/a</v>
      </c>
      <c r="O940" s="17" t="str">
        <f>IFERROR(VLOOKUP($K940,wiz[[Lanes]:[Min FRQT Load Check Lane]],5,FALSE),"n/a")</f>
        <v>n/a</v>
      </c>
      <c r="P940" s="17" t="str">
        <f>IFERROR(VLOOKUP($K940,wiz[[Lanes]:[Min FRQT Load Check Lane]],6,FALSE),"n/a")</f>
        <v>n/a</v>
      </c>
      <c r="Q940" s="17" t="str">
        <f>IFERROR(VLOOKUP($K940,wiz[[Lanes]:[Min FRQT Load Check Lane]],7,FALSE),"n/a")</f>
        <v>n/a</v>
      </c>
      <c r="R940" s="17" t="str">
        <f>IFERROR(VLOOKUP($K940,wiz[[Lanes]:[Min FRQT Load Check Lane]],8,FALSE),"n/a")</f>
        <v>n/a</v>
      </c>
      <c r="S940" s="17" t="str">
        <f>IFERROR(VLOOKUP($K940,wiz[[Lanes]:[Min FRQT Load Check Lane]],9,FALSE),"n/a")</f>
        <v>n/a</v>
      </c>
      <c r="T940" s="17" t="str">
        <f>IFERROR(VLOOKUP($K940,wiz[[Lanes]:[Min FRQT Load Check Lane]],10,FALSE),"n/a")</f>
        <v>n/a</v>
      </c>
      <c r="U940" s="17" t="str">
        <f>IFERROR(VLOOKUP($K940,wiz[[Lanes]:[Min FRQT Load Check Lane]],11,FALSE),"n/a")</f>
        <v>n/a</v>
      </c>
      <c r="V940" s="17" t="str">
        <f>IFERROR(VLOOKUP($K940,wiz[[Lanes]:[Min FRQT Load Check Lane]],12,FALSE),"n/a")</f>
        <v>n/a</v>
      </c>
      <c r="W940" s="17" t="str">
        <f>IFERROR(VLOOKUP($K940,wiz[[Lanes]:[Min FRQT Load Check Lane]],13,FALSE),"n/a")</f>
        <v>n/a</v>
      </c>
    </row>
    <row r="941" spans="2:23" x14ac:dyDescent="0.3">
      <c r="B941" s="13" t="s">
        <v>4110</v>
      </c>
      <c r="C941" s="13" t="s">
        <v>2604</v>
      </c>
      <c r="D941" s="13" t="s">
        <v>2562</v>
      </c>
      <c r="E941" s="13" t="s">
        <v>4108</v>
      </c>
      <c r="F941" s="13">
        <v>61006</v>
      </c>
      <c r="G941" s="13" t="s">
        <v>2896</v>
      </c>
      <c r="H941" s="13">
        <v>37809</v>
      </c>
      <c r="I941" s="13">
        <v>1380.3</v>
      </c>
      <c r="J941" s="13" t="str">
        <f>VLOOKUP(D941,'Matched Names'!$A$1:$C$52,3,FALSE)</f>
        <v xml:space="preserve">WAL MART SAMS GENERAL|   </v>
      </c>
      <c r="K941" t="str">
        <f t="shared" si="14"/>
        <v>WAL MART SAMS GENERAL| 6100637809</v>
      </c>
      <c r="L941" s="17">
        <f>IFERROR(VLOOKUP($K941,wiz[[Lanes]:[Min FRQT Load Check Lane]],2,FALSE),"n/a")</f>
        <v>2</v>
      </c>
      <c r="M941" s="17">
        <f>IFERROR(VLOOKUP($K941,wiz[[Lanes]:[Min FRQT Load Check Lane]],3,FALSE),"n/a")</f>
        <v>2.15</v>
      </c>
      <c r="N941" s="17">
        <f>IFERROR(VLOOKUP($K941,wiz[[Lanes]:[Min FRQT Load Check Lane]],4,FALSE),"n/a")</f>
        <v>0.08</v>
      </c>
      <c r="O941" s="17">
        <f>IFERROR(VLOOKUP($K941,wiz[[Lanes]:[Min FRQT Load Check Lane]],5,FALSE),"n/a")</f>
        <v>642</v>
      </c>
      <c r="P941" s="17">
        <f>IFERROR(VLOOKUP($K941,wiz[[Lanes]:[Min FRQT Load Check Lane]],6,FALSE),"n/a")</f>
        <v>1.17</v>
      </c>
      <c r="Q941" s="17">
        <f>IFERROR(VLOOKUP($K941,wiz[[Lanes]:[Min FRQT Load Check Lane]],7,FALSE),"n/a")</f>
        <v>76</v>
      </c>
      <c r="R941" s="17">
        <f>IFERROR(VLOOKUP($K941,wiz[[Lanes]:[Min FRQT Load Check Lane]],8,FALSE),"n/a")</f>
        <v>0.3</v>
      </c>
      <c r="S941" s="17">
        <f>IFERROR(VLOOKUP($K941,wiz[[Lanes]:[Min FRQT Load Check Lane]],9,FALSE),"n/a")</f>
        <v>153</v>
      </c>
      <c r="T941" s="17">
        <f>IFERROR(VLOOKUP($K941,wiz[[Lanes]:[Min FRQT Load Check Lane]],10,FALSE),"n/a")</f>
        <v>-116</v>
      </c>
      <c r="U941" s="17">
        <f>IFERROR(VLOOKUP($K941,wiz[[Lanes]:[Min FRQT Load Check Lane]],11,FALSE),"n/a")</f>
        <v>10</v>
      </c>
      <c r="V941" s="17">
        <f>IFERROR(VLOOKUP($K941,wiz[[Lanes]:[Min FRQT Load Check Lane]],12,FALSE),"n/a")</f>
        <v>59</v>
      </c>
      <c r="W941" s="17">
        <f>IFERROR(VLOOKUP($K941,wiz[[Lanes]:[Min FRQT Load Check Lane]],13,FALSE),"n/a")</f>
        <v>-47</v>
      </c>
    </row>
    <row r="942" spans="2:23" x14ac:dyDescent="0.3">
      <c r="B942" s="13" t="s">
        <v>4111</v>
      </c>
      <c r="C942" s="13" t="s">
        <v>2604</v>
      </c>
      <c r="D942" s="13" t="s">
        <v>2562</v>
      </c>
      <c r="E942" s="13" t="s">
        <v>4112</v>
      </c>
      <c r="F942" s="13">
        <v>30204</v>
      </c>
      <c r="G942" s="13" t="s">
        <v>2890</v>
      </c>
      <c r="H942" s="13">
        <v>43123</v>
      </c>
      <c r="I942" s="13">
        <v>864.32</v>
      </c>
      <c r="J942" s="13" t="str">
        <f>VLOOKUP(D942,'Matched Names'!$A$1:$C$52,3,FALSE)</f>
        <v xml:space="preserve">WAL MART SAMS GENERAL|   </v>
      </c>
      <c r="K942" t="str">
        <f t="shared" si="14"/>
        <v>WAL MART SAMS GENERAL| 3020443123</v>
      </c>
      <c r="L942" s="17">
        <f>IFERROR(VLOOKUP($K942,wiz[[Lanes]:[Min FRQT Load Check Lane]],2,FALSE),"n/a")</f>
        <v>1</v>
      </c>
      <c r="M942" s="17">
        <f>IFERROR(VLOOKUP($K942,wiz[[Lanes]:[Min FRQT Load Check Lane]],3,FALSE),"n/a")</f>
        <v>1.48</v>
      </c>
      <c r="N942" s="17">
        <f>IFERROR(VLOOKUP($K942,wiz[[Lanes]:[Min FRQT Load Check Lane]],4,FALSE),"n/a")</f>
        <v>0.11</v>
      </c>
      <c r="O942" s="17">
        <f>IFERROR(VLOOKUP($K942,wiz[[Lanes]:[Min FRQT Load Check Lane]],5,FALSE),"n/a")</f>
        <v>584</v>
      </c>
      <c r="P942" s="17">
        <f>IFERROR(VLOOKUP($K942,wiz[[Lanes]:[Min FRQT Load Check Lane]],6,FALSE),"n/a")</f>
        <v>1</v>
      </c>
      <c r="Q942" s="17">
        <f>IFERROR(VLOOKUP($K942,wiz[[Lanes]:[Min FRQT Load Check Lane]],7,FALSE),"n/a")</f>
        <v>415</v>
      </c>
      <c r="R942" s="17">
        <f>IFERROR(VLOOKUP($K942,wiz[[Lanes]:[Min FRQT Load Check Lane]],8,FALSE),"n/a")</f>
        <v>0.7</v>
      </c>
      <c r="S942" s="17">
        <f>IFERROR(VLOOKUP($K942,wiz[[Lanes]:[Min FRQT Load Check Lane]],9,FALSE),"n/a")</f>
        <v>57</v>
      </c>
      <c r="T942" s="17">
        <f>IFERROR(VLOOKUP($K942,wiz[[Lanes]:[Min FRQT Load Check Lane]],10,FALSE),"n/a")</f>
        <v>-82</v>
      </c>
      <c r="U942" s="17">
        <f>IFERROR(VLOOKUP($K942,wiz[[Lanes]:[Min FRQT Load Check Lane]],11,FALSE),"n/a")</f>
        <v>24</v>
      </c>
      <c r="V942" s="17">
        <f>IFERROR(VLOOKUP($K942,wiz[[Lanes]:[Min FRQT Load Check Lane]],12,FALSE),"n/a")</f>
        <v>-54</v>
      </c>
      <c r="W942" s="17">
        <f>IFERROR(VLOOKUP($K942,wiz[[Lanes]:[Min FRQT Load Check Lane]],13,FALSE),"n/a")</f>
        <v>-112</v>
      </c>
    </row>
    <row r="943" spans="2:23" x14ac:dyDescent="0.3">
      <c r="B943" s="13" t="s">
        <v>4113</v>
      </c>
      <c r="C943" s="13" t="s">
        <v>2604</v>
      </c>
      <c r="D943" s="13" t="s">
        <v>2562</v>
      </c>
      <c r="E943" s="13" t="s">
        <v>4112</v>
      </c>
      <c r="F943" s="13">
        <v>30204</v>
      </c>
      <c r="G943" s="13" t="s">
        <v>2635</v>
      </c>
      <c r="H943" s="13">
        <v>38111</v>
      </c>
      <c r="I943" s="13">
        <v>3531.15</v>
      </c>
      <c r="J943" s="13" t="str">
        <f>VLOOKUP(D943,'Matched Names'!$A$1:$C$52,3,FALSE)</f>
        <v xml:space="preserve">WAL MART SAMS GENERAL|   </v>
      </c>
      <c r="K943" t="str">
        <f t="shared" si="14"/>
        <v>WAL MART SAMS GENERAL| 3020438111</v>
      </c>
      <c r="L943" s="17" t="str">
        <f>IFERROR(VLOOKUP($K943,wiz[[Lanes]:[Min FRQT Load Check Lane]],2,FALSE),"n/a")</f>
        <v>n/a</v>
      </c>
      <c r="M943" s="17" t="str">
        <f>IFERROR(VLOOKUP($K943,wiz[[Lanes]:[Min FRQT Load Check Lane]],3,FALSE),"n/a")</f>
        <v>n/a</v>
      </c>
      <c r="N943" s="17" t="str">
        <f>IFERROR(VLOOKUP($K943,wiz[[Lanes]:[Min FRQT Load Check Lane]],4,FALSE),"n/a")</f>
        <v>n/a</v>
      </c>
      <c r="O943" s="17" t="str">
        <f>IFERROR(VLOOKUP($K943,wiz[[Lanes]:[Min FRQT Load Check Lane]],5,FALSE),"n/a")</f>
        <v>n/a</v>
      </c>
      <c r="P943" s="17" t="str">
        <f>IFERROR(VLOOKUP($K943,wiz[[Lanes]:[Min FRQT Load Check Lane]],6,FALSE),"n/a")</f>
        <v>n/a</v>
      </c>
      <c r="Q943" s="17" t="str">
        <f>IFERROR(VLOOKUP($K943,wiz[[Lanes]:[Min FRQT Load Check Lane]],7,FALSE),"n/a")</f>
        <v>n/a</v>
      </c>
      <c r="R943" s="17" t="str">
        <f>IFERROR(VLOOKUP($K943,wiz[[Lanes]:[Min FRQT Load Check Lane]],8,FALSE),"n/a")</f>
        <v>n/a</v>
      </c>
      <c r="S943" s="17" t="str">
        <f>IFERROR(VLOOKUP($K943,wiz[[Lanes]:[Min FRQT Load Check Lane]],9,FALSE),"n/a")</f>
        <v>n/a</v>
      </c>
      <c r="T943" s="17" t="str">
        <f>IFERROR(VLOOKUP($K943,wiz[[Lanes]:[Min FRQT Load Check Lane]],10,FALSE),"n/a")</f>
        <v>n/a</v>
      </c>
      <c r="U943" s="17" t="str">
        <f>IFERROR(VLOOKUP($K943,wiz[[Lanes]:[Min FRQT Load Check Lane]],11,FALSE),"n/a")</f>
        <v>n/a</v>
      </c>
      <c r="V943" s="17" t="str">
        <f>IFERROR(VLOOKUP($K943,wiz[[Lanes]:[Min FRQT Load Check Lane]],12,FALSE),"n/a")</f>
        <v>n/a</v>
      </c>
      <c r="W943" s="17" t="str">
        <f>IFERROR(VLOOKUP($K943,wiz[[Lanes]:[Min FRQT Load Check Lane]],13,FALSE),"n/a")</f>
        <v>n/a</v>
      </c>
    </row>
    <row r="944" spans="2:23" x14ac:dyDescent="0.3">
      <c r="B944" s="13" t="s">
        <v>4114</v>
      </c>
      <c r="C944" s="13" t="s">
        <v>2604</v>
      </c>
      <c r="D944" s="13" t="s">
        <v>2562</v>
      </c>
      <c r="E944" s="13" t="s">
        <v>3441</v>
      </c>
      <c r="F944" s="13">
        <v>30701</v>
      </c>
      <c r="G944" s="13" t="s">
        <v>2635</v>
      </c>
      <c r="H944" s="13">
        <v>38111</v>
      </c>
      <c r="I944" s="13">
        <v>1737.75</v>
      </c>
      <c r="J944" s="13" t="str">
        <f>VLOOKUP(D944,'Matched Names'!$A$1:$C$52,3,FALSE)</f>
        <v xml:space="preserve">WAL MART SAMS GENERAL|   </v>
      </c>
      <c r="K944" t="str">
        <f t="shared" si="14"/>
        <v>WAL MART SAMS GENERAL| 3070138111</v>
      </c>
      <c r="L944" s="17" t="str">
        <f>IFERROR(VLOOKUP($K944,wiz[[Lanes]:[Min FRQT Load Check Lane]],2,FALSE),"n/a")</f>
        <v>n/a</v>
      </c>
      <c r="M944" s="17" t="str">
        <f>IFERROR(VLOOKUP($K944,wiz[[Lanes]:[Min FRQT Load Check Lane]],3,FALSE),"n/a")</f>
        <v>n/a</v>
      </c>
      <c r="N944" s="17" t="str">
        <f>IFERROR(VLOOKUP($K944,wiz[[Lanes]:[Min FRQT Load Check Lane]],4,FALSE),"n/a")</f>
        <v>n/a</v>
      </c>
      <c r="O944" s="17" t="str">
        <f>IFERROR(VLOOKUP($K944,wiz[[Lanes]:[Min FRQT Load Check Lane]],5,FALSE),"n/a")</f>
        <v>n/a</v>
      </c>
      <c r="P944" s="17" t="str">
        <f>IFERROR(VLOOKUP($K944,wiz[[Lanes]:[Min FRQT Load Check Lane]],6,FALSE),"n/a")</f>
        <v>n/a</v>
      </c>
      <c r="Q944" s="17" t="str">
        <f>IFERROR(VLOOKUP($K944,wiz[[Lanes]:[Min FRQT Load Check Lane]],7,FALSE),"n/a")</f>
        <v>n/a</v>
      </c>
      <c r="R944" s="17" t="str">
        <f>IFERROR(VLOOKUP($K944,wiz[[Lanes]:[Min FRQT Load Check Lane]],8,FALSE),"n/a")</f>
        <v>n/a</v>
      </c>
      <c r="S944" s="17" t="str">
        <f>IFERROR(VLOOKUP($K944,wiz[[Lanes]:[Min FRQT Load Check Lane]],9,FALSE),"n/a")</f>
        <v>n/a</v>
      </c>
      <c r="T944" s="17" t="str">
        <f>IFERROR(VLOOKUP($K944,wiz[[Lanes]:[Min FRQT Load Check Lane]],10,FALSE),"n/a")</f>
        <v>n/a</v>
      </c>
      <c r="U944" s="17" t="str">
        <f>IFERROR(VLOOKUP($K944,wiz[[Lanes]:[Min FRQT Load Check Lane]],11,FALSE),"n/a")</f>
        <v>n/a</v>
      </c>
      <c r="V944" s="17" t="str">
        <f>IFERROR(VLOOKUP($K944,wiz[[Lanes]:[Min FRQT Load Check Lane]],12,FALSE),"n/a")</f>
        <v>n/a</v>
      </c>
      <c r="W944" s="17" t="str">
        <f>IFERROR(VLOOKUP($K944,wiz[[Lanes]:[Min FRQT Load Check Lane]],13,FALSE),"n/a")</f>
        <v>n/a</v>
      </c>
    </row>
    <row r="945" spans="2:23" x14ac:dyDescent="0.3">
      <c r="B945" s="13" t="s">
        <v>4115</v>
      </c>
      <c r="C945" s="13" t="s">
        <v>2604</v>
      </c>
      <c r="D945" s="13" t="s">
        <v>2562</v>
      </c>
      <c r="E945" s="13" t="s">
        <v>2773</v>
      </c>
      <c r="F945" s="13">
        <v>28273</v>
      </c>
      <c r="G945" s="13" t="s">
        <v>3800</v>
      </c>
      <c r="H945" s="13">
        <v>46140</v>
      </c>
      <c r="I945" s="13">
        <v>2462.4</v>
      </c>
      <c r="J945" s="13" t="str">
        <f>VLOOKUP(D945,'Matched Names'!$A$1:$C$52,3,FALSE)</f>
        <v xml:space="preserve">WAL MART SAMS GENERAL|   </v>
      </c>
      <c r="K945" t="str">
        <f t="shared" si="14"/>
        <v>WAL MART SAMS GENERAL| 2827346140</v>
      </c>
      <c r="L945" s="17" t="str">
        <f>IFERROR(VLOOKUP($K945,wiz[[Lanes]:[Min FRQT Load Check Lane]],2,FALSE),"n/a")</f>
        <v>n/a</v>
      </c>
      <c r="M945" s="17" t="str">
        <f>IFERROR(VLOOKUP($K945,wiz[[Lanes]:[Min FRQT Load Check Lane]],3,FALSE),"n/a")</f>
        <v>n/a</v>
      </c>
      <c r="N945" s="17" t="str">
        <f>IFERROR(VLOOKUP($K945,wiz[[Lanes]:[Min FRQT Load Check Lane]],4,FALSE),"n/a")</f>
        <v>n/a</v>
      </c>
      <c r="O945" s="17" t="str">
        <f>IFERROR(VLOOKUP($K945,wiz[[Lanes]:[Min FRQT Load Check Lane]],5,FALSE),"n/a")</f>
        <v>n/a</v>
      </c>
      <c r="P945" s="17" t="str">
        <f>IFERROR(VLOOKUP($K945,wiz[[Lanes]:[Min FRQT Load Check Lane]],6,FALSE),"n/a")</f>
        <v>n/a</v>
      </c>
      <c r="Q945" s="17" t="str">
        <f>IFERROR(VLOOKUP($K945,wiz[[Lanes]:[Min FRQT Load Check Lane]],7,FALSE),"n/a")</f>
        <v>n/a</v>
      </c>
      <c r="R945" s="17" t="str">
        <f>IFERROR(VLOOKUP($K945,wiz[[Lanes]:[Min FRQT Load Check Lane]],8,FALSE),"n/a")</f>
        <v>n/a</v>
      </c>
      <c r="S945" s="17" t="str">
        <f>IFERROR(VLOOKUP($K945,wiz[[Lanes]:[Min FRQT Load Check Lane]],9,FALSE),"n/a")</f>
        <v>n/a</v>
      </c>
      <c r="T945" s="17" t="str">
        <f>IFERROR(VLOOKUP($K945,wiz[[Lanes]:[Min FRQT Load Check Lane]],10,FALSE),"n/a")</f>
        <v>n/a</v>
      </c>
      <c r="U945" s="17" t="str">
        <f>IFERROR(VLOOKUP($K945,wiz[[Lanes]:[Min FRQT Load Check Lane]],11,FALSE),"n/a")</f>
        <v>n/a</v>
      </c>
      <c r="V945" s="17" t="str">
        <f>IFERROR(VLOOKUP($K945,wiz[[Lanes]:[Min FRQT Load Check Lane]],12,FALSE),"n/a")</f>
        <v>n/a</v>
      </c>
      <c r="W945" s="17" t="str">
        <f>IFERROR(VLOOKUP($K945,wiz[[Lanes]:[Min FRQT Load Check Lane]],13,FALSE),"n/a")</f>
        <v>n/a</v>
      </c>
    </row>
    <row r="946" spans="2:23" x14ac:dyDescent="0.3">
      <c r="B946" s="13" t="s">
        <v>4116</v>
      </c>
      <c r="C946" s="13" t="s">
        <v>2604</v>
      </c>
      <c r="D946" s="13" t="s">
        <v>2562</v>
      </c>
      <c r="E946" s="13" t="s">
        <v>4117</v>
      </c>
      <c r="F946" s="13">
        <v>30705</v>
      </c>
      <c r="G946" s="13" t="s">
        <v>2635</v>
      </c>
      <c r="H946" s="13">
        <v>38111</v>
      </c>
      <c r="I946" s="13">
        <v>550</v>
      </c>
      <c r="J946" s="13" t="str">
        <f>VLOOKUP(D946,'Matched Names'!$A$1:$C$52,3,FALSE)</f>
        <v xml:space="preserve">WAL MART SAMS GENERAL|   </v>
      </c>
      <c r="K946" t="str">
        <f t="shared" si="14"/>
        <v>WAL MART SAMS GENERAL| 3070538111</v>
      </c>
      <c r="L946" s="17" t="str">
        <f>IFERROR(VLOOKUP($K946,wiz[[Lanes]:[Min FRQT Load Check Lane]],2,FALSE),"n/a")</f>
        <v>n/a</v>
      </c>
      <c r="M946" s="17" t="str">
        <f>IFERROR(VLOOKUP($K946,wiz[[Lanes]:[Min FRQT Load Check Lane]],3,FALSE),"n/a")</f>
        <v>n/a</v>
      </c>
      <c r="N946" s="17" t="str">
        <f>IFERROR(VLOOKUP($K946,wiz[[Lanes]:[Min FRQT Load Check Lane]],4,FALSE),"n/a")</f>
        <v>n/a</v>
      </c>
      <c r="O946" s="17" t="str">
        <f>IFERROR(VLOOKUP($K946,wiz[[Lanes]:[Min FRQT Load Check Lane]],5,FALSE),"n/a")</f>
        <v>n/a</v>
      </c>
      <c r="P946" s="17" t="str">
        <f>IFERROR(VLOOKUP($K946,wiz[[Lanes]:[Min FRQT Load Check Lane]],6,FALSE),"n/a")</f>
        <v>n/a</v>
      </c>
      <c r="Q946" s="17" t="str">
        <f>IFERROR(VLOOKUP($K946,wiz[[Lanes]:[Min FRQT Load Check Lane]],7,FALSE),"n/a")</f>
        <v>n/a</v>
      </c>
      <c r="R946" s="17" t="str">
        <f>IFERROR(VLOOKUP($K946,wiz[[Lanes]:[Min FRQT Load Check Lane]],8,FALSE),"n/a")</f>
        <v>n/a</v>
      </c>
      <c r="S946" s="17" t="str">
        <f>IFERROR(VLOOKUP($K946,wiz[[Lanes]:[Min FRQT Load Check Lane]],9,FALSE),"n/a")</f>
        <v>n/a</v>
      </c>
      <c r="T946" s="17" t="str">
        <f>IFERROR(VLOOKUP($K946,wiz[[Lanes]:[Min FRQT Load Check Lane]],10,FALSE),"n/a")</f>
        <v>n/a</v>
      </c>
      <c r="U946" s="17" t="str">
        <f>IFERROR(VLOOKUP($K946,wiz[[Lanes]:[Min FRQT Load Check Lane]],11,FALSE),"n/a")</f>
        <v>n/a</v>
      </c>
      <c r="V946" s="17" t="str">
        <f>IFERROR(VLOOKUP($K946,wiz[[Lanes]:[Min FRQT Load Check Lane]],12,FALSE),"n/a")</f>
        <v>n/a</v>
      </c>
      <c r="W946" s="17" t="str">
        <f>IFERROR(VLOOKUP($K946,wiz[[Lanes]:[Min FRQT Load Check Lane]],13,FALSE),"n/a")</f>
        <v>n/a</v>
      </c>
    </row>
    <row r="947" spans="2:23" x14ac:dyDescent="0.3">
      <c r="B947" s="13" t="s">
        <v>4118</v>
      </c>
      <c r="C947" s="13" t="s">
        <v>2604</v>
      </c>
      <c r="D947" s="13" t="s">
        <v>2562</v>
      </c>
      <c r="E947" s="13" t="s">
        <v>3069</v>
      </c>
      <c r="F947" s="13">
        <v>60607</v>
      </c>
      <c r="G947" s="13" t="s">
        <v>4119</v>
      </c>
      <c r="H947" s="13">
        <v>30117</v>
      </c>
      <c r="I947" s="13">
        <v>2791.64</v>
      </c>
      <c r="J947" s="13" t="str">
        <f>VLOOKUP(D947,'Matched Names'!$A$1:$C$52,3,FALSE)</f>
        <v xml:space="preserve">WAL MART SAMS GENERAL|   </v>
      </c>
      <c r="K947" t="str">
        <f t="shared" si="14"/>
        <v>WAL MART SAMS GENERAL| 6060730117</v>
      </c>
      <c r="L947" s="17" t="str">
        <f>IFERROR(VLOOKUP($K947,wiz[[Lanes]:[Min FRQT Load Check Lane]],2,FALSE),"n/a")</f>
        <v>n/a</v>
      </c>
      <c r="M947" s="17" t="str">
        <f>IFERROR(VLOOKUP($K947,wiz[[Lanes]:[Min FRQT Load Check Lane]],3,FALSE),"n/a")</f>
        <v>n/a</v>
      </c>
      <c r="N947" s="17" t="str">
        <f>IFERROR(VLOOKUP($K947,wiz[[Lanes]:[Min FRQT Load Check Lane]],4,FALSE),"n/a")</f>
        <v>n/a</v>
      </c>
      <c r="O947" s="17" t="str">
        <f>IFERROR(VLOOKUP($K947,wiz[[Lanes]:[Min FRQT Load Check Lane]],5,FALSE),"n/a")</f>
        <v>n/a</v>
      </c>
      <c r="P947" s="17" t="str">
        <f>IFERROR(VLOOKUP($K947,wiz[[Lanes]:[Min FRQT Load Check Lane]],6,FALSE),"n/a")</f>
        <v>n/a</v>
      </c>
      <c r="Q947" s="17" t="str">
        <f>IFERROR(VLOOKUP($K947,wiz[[Lanes]:[Min FRQT Load Check Lane]],7,FALSE),"n/a")</f>
        <v>n/a</v>
      </c>
      <c r="R947" s="17" t="str">
        <f>IFERROR(VLOOKUP($K947,wiz[[Lanes]:[Min FRQT Load Check Lane]],8,FALSE),"n/a")</f>
        <v>n/a</v>
      </c>
      <c r="S947" s="17" t="str">
        <f>IFERROR(VLOOKUP($K947,wiz[[Lanes]:[Min FRQT Load Check Lane]],9,FALSE),"n/a")</f>
        <v>n/a</v>
      </c>
      <c r="T947" s="17" t="str">
        <f>IFERROR(VLOOKUP($K947,wiz[[Lanes]:[Min FRQT Load Check Lane]],10,FALSE),"n/a")</f>
        <v>n/a</v>
      </c>
      <c r="U947" s="17" t="str">
        <f>IFERROR(VLOOKUP($K947,wiz[[Lanes]:[Min FRQT Load Check Lane]],11,FALSE),"n/a")</f>
        <v>n/a</v>
      </c>
      <c r="V947" s="17" t="str">
        <f>IFERROR(VLOOKUP($K947,wiz[[Lanes]:[Min FRQT Load Check Lane]],12,FALSE),"n/a")</f>
        <v>n/a</v>
      </c>
      <c r="W947" s="17" t="str">
        <f>IFERROR(VLOOKUP($K947,wiz[[Lanes]:[Min FRQT Load Check Lane]],13,FALSE),"n/a")</f>
        <v>n/a</v>
      </c>
    </row>
    <row r="948" spans="2:23" x14ac:dyDescent="0.3">
      <c r="B948" s="13" t="s">
        <v>4120</v>
      </c>
      <c r="C948" s="13" t="s">
        <v>2604</v>
      </c>
      <c r="D948" s="13" t="s">
        <v>2562</v>
      </c>
      <c r="E948" s="13" t="s">
        <v>2727</v>
      </c>
      <c r="F948" s="13">
        <v>47201</v>
      </c>
      <c r="G948" s="13" t="s">
        <v>2935</v>
      </c>
      <c r="H948" s="13">
        <v>76177</v>
      </c>
      <c r="I948" s="13">
        <v>1616.4</v>
      </c>
      <c r="J948" s="13" t="str">
        <f>VLOOKUP(D948,'Matched Names'!$A$1:$C$52,3,FALSE)</f>
        <v xml:space="preserve">WAL MART SAMS GENERAL|   </v>
      </c>
      <c r="K948" t="str">
        <f t="shared" si="14"/>
        <v>WAL MART SAMS GENERAL| 4720176177</v>
      </c>
      <c r="L948" s="17" t="str">
        <f>IFERROR(VLOOKUP($K948,wiz[[Lanes]:[Min FRQT Load Check Lane]],2,FALSE),"n/a")</f>
        <v>n/a</v>
      </c>
      <c r="M948" s="17" t="str">
        <f>IFERROR(VLOOKUP($K948,wiz[[Lanes]:[Min FRQT Load Check Lane]],3,FALSE),"n/a")</f>
        <v>n/a</v>
      </c>
      <c r="N948" s="17" t="str">
        <f>IFERROR(VLOOKUP($K948,wiz[[Lanes]:[Min FRQT Load Check Lane]],4,FALSE),"n/a")</f>
        <v>n/a</v>
      </c>
      <c r="O948" s="17" t="str">
        <f>IFERROR(VLOOKUP($K948,wiz[[Lanes]:[Min FRQT Load Check Lane]],5,FALSE),"n/a")</f>
        <v>n/a</v>
      </c>
      <c r="P948" s="17" t="str">
        <f>IFERROR(VLOOKUP($K948,wiz[[Lanes]:[Min FRQT Load Check Lane]],6,FALSE),"n/a")</f>
        <v>n/a</v>
      </c>
      <c r="Q948" s="17" t="str">
        <f>IFERROR(VLOOKUP($K948,wiz[[Lanes]:[Min FRQT Load Check Lane]],7,FALSE),"n/a")</f>
        <v>n/a</v>
      </c>
      <c r="R948" s="17" t="str">
        <f>IFERROR(VLOOKUP($K948,wiz[[Lanes]:[Min FRQT Load Check Lane]],8,FALSE),"n/a")</f>
        <v>n/a</v>
      </c>
      <c r="S948" s="17" t="str">
        <f>IFERROR(VLOOKUP($K948,wiz[[Lanes]:[Min FRQT Load Check Lane]],9,FALSE),"n/a")</f>
        <v>n/a</v>
      </c>
      <c r="T948" s="17" t="str">
        <f>IFERROR(VLOOKUP($K948,wiz[[Lanes]:[Min FRQT Load Check Lane]],10,FALSE),"n/a")</f>
        <v>n/a</v>
      </c>
      <c r="U948" s="17" t="str">
        <f>IFERROR(VLOOKUP($K948,wiz[[Lanes]:[Min FRQT Load Check Lane]],11,FALSE),"n/a")</f>
        <v>n/a</v>
      </c>
      <c r="V948" s="17" t="str">
        <f>IFERROR(VLOOKUP($K948,wiz[[Lanes]:[Min FRQT Load Check Lane]],12,FALSE),"n/a")</f>
        <v>n/a</v>
      </c>
      <c r="W948" s="17" t="str">
        <f>IFERROR(VLOOKUP($K948,wiz[[Lanes]:[Min FRQT Load Check Lane]],13,FALSE),"n/a")</f>
        <v>n/a</v>
      </c>
    </row>
    <row r="949" spans="2:23" x14ac:dyDescent="0.3">
      <c r="B949" s="13" t="s">
        <v>4121</v>
      </c>
      <c r="C949" s="13" t="s">
        <v>2604</v>
      </c>
      <c r="D949" s="13" t="s">
        <v>2562</v>
      </c>
      <c r="E949" s="13" t="s">
        <v>2727</v>
      </c>
      <c r="F949" s="13">
        <v>47201</v>
      </c>
      <c r="G949" s="13" t="s">
        <v>4109</v>
      </c>
      <c r="H949" s="13">
        <v>30241</v>
      </c>
      <c r="I949" s="13">
        <v>2156.6</v>
      </c>
      <c r="J949" s="13" t="str">
        <f>VLOOKUP(D949,'Matched Names'!$A$1:$C$52,3,FALSE)</f>
        <v xml:space="preserve">WAL MART SAMS GENERAL|   </v>
      </c>
      <c r="K949" t="str">
        <f t="shared" si="14"/>
        <v>WAL MART SAMS GENERAL| 4720130241</v>
      </c>
      <c r="L949" s="17" t="str">
        <f>IFERROR(VLOOKUP($K949,wiz[[Lanes]:[Min FRQT Load Check Lane]],2,FALSE),"n/a")</f>
        <v>n/a</v>
      </c>
      <c r="M949" s="17" t="str">
        <f>IFERROR(VLOOKUP($K949,wiz[[Lanes]:[Min FRQT Load Check Lane]],3,FALSE),"n/a")</f>
        <v>n/a</v>
      </c>
      <c r="N949" s="17" t="str">
        <f>IFERROR(VLOOKUP($K949,wiz[[Lanes]:[Min FRQT Load Check Lane]],4,FALSE),"n/a")</f>
        <v>n/a</v>
      </c>
      <c r="O949" s="17" t="str">
        <f>IFERROR(VLOOKUP($K949,wiz[[Lanes]:[Min FRQT Load Check Lane]],5,FALSE),"n/a")</f>
        <v>n/a</v>
      </c>
      <c r="P949" s="17" t="str">
        <f>IFERROR(VLOOKUP($K949,wiz[[Lanes]:[Min FRQT Load Check Lane]],6,FALSE),"n/a")</f>
        <v>n/a</v>
      </c>
      <c r="Q949" s="17" t="str">
        <f>IFERROR(VLOOKUP($K949,wiz[[Lanes]:[Min FRQT Load Check Lane]],7,FALSE),"n/a")</f>
        <v>n/a</v>
      </c>
      <c r="R949" s="17" t="str">
        <f>IFERROR(VLOOKUP($K949,wiz[[Lanes]:[Min FRQT Load Check Lane]],8,FALSE),"n/a")</f>
        <v>n/a</v>
      </c>
      <c r="S949" s="17" t="str">
        <f>IFERROR(VLOOKUP($K949,wiz[[Lanes]:[Min FRQT Load Check Lane]],9,FALSE),"n/a")</f>
        <v>n/a</v>
      </c>
      <c r="T949" s="17" t="str">
        <f>IFERROR(VLOOKUP($K949,wiz[[Lanes]:[Min FRQT Load Check Lane]],10,FALSE),"n/a")</f>
        <v>n/a</v>
      </c>
      <c r="U949" s="17" t="str">
        <f>IFERROR(VLOOKUP($K949,wiz[[Lanes]:[Min FRQT Load Check Lane]],11,FALSE),"n/a")</f>
        <v>n/a</v>
      </c>
      <c r="V949" s="17" t="str">
        <f>IFERROR(VLOOKUP($K949,wiz[[Lanes]:[Min FRQT Load Check Lane]],12,FALSE),"n/a")</f>
        <v>n/a</v>
      </c>
      <c r="W949" s="17" t="str">
        <f>IFERROR(VLOOKUP($K949,wiz[[Lanes]:[Min FRQT Load Check Lane]],13,FALSE),"n/a")</f>
        <v>n/a</v>
      </c>
    </row>
    <row r="950" spans="2:23" x14ac:dyDescent="0.3">
      <c r="B950" s="13" t="s">
        <v>4122</v>
      </c>
      <c r="C950" s="13" t="s">
        <v>2604</v>
      </c>
      <c r="D950" s="13" t="s">
        <v>2562</v>
      </c>
      <c r="E950" s="13" t="s">
        <v>3072</v>
      </c>
      <c r="F950" s="13">
        <v>30019</v>
      </c>
      <c r="G950" s="13" t="s">
        <v>2635</v>
      </c>
      <c r="H950" s="13">
        <v>38111</v>
      </c>
      <c r="I950" s="13">
        <v>594.96</v>
      </c>
      <c r="J950" s="13" t="str">
        <f>VLOOKUP(D950,'Matched Names'!$A$1:$C$52,3,FALSE)</f>
        <v xml:space="preserve">WAL MART SAMS GENERAL|   </v>
      </c>
      <c r="K950" t="str">
        <f t="shared" si="14"/>
        <v>WAL MART SAMS GENERAL| 3001938111</v>
      </c>
      <c r="L950" s="17" t="str">
        <f>IFERROR(VLOOKUP($K950,wiz[[Lanes]:[Min FRQT Load Check Lane]],2,FALSE),"n/a")</f>
        <v>n/a</v>
      </c>
      <c r="M950" s="17" t="str">
        <f>IFERROR(VLOOKUP($K950,wiz[[Lanes]:[Min FRQT Load Check Lane]],3,FALSE),"n/a")</f>
        <v>n/a</v>
      </c>
      <c r="N950" s="17" t="str">
        <f>IFERROR(VLOOKUP($K950,wiz[[Lanes]:[Min FRQT Load Check Lane]],4,FALSE),"n/a")</f>
        <v>n/a</v>
      </c>
      <c r="O950" s="17" t="str">
        <f>IFERROR(VLOOKUP($K950,wiz[[Lanes]:[Min FRQT Load Check Lane]],5,FALSE),"n/a")</f>
        <v>n/a</v>
      </c>
      <c r="P950" s="17" t="str">
        <f>IFERROR(VLOOKUP($K950,wiz[[Lanes]:[Min FRQT Load Check Lane]],6,FALSE),"n/a")</f>
        <v>n/a</v>
      </c>
      <c r="Q950" s="17" t="str">
        <f>IFERROR(VLOOKUP($K950,wiz[[Lanes]:[Min FRQT Load Check Lane]],7,FALSE),"n/a")</f>
        <v>n/a</v>
      </c>
      <c r="R950" s="17" t="str">
        <f>IFERROR(VLOOKUP($K950,wiz[[Lanes]:[Min FRQT Load Check Lane]],8,FALSE),"n/a")</f>
        <v>n/a</v>
      </c>
      <c r="S950" s="17" t="str">
        <f>IFERROR(VLOOKUP($K950,wiz[[Lanes]:[Min FRQT Load Check Lane]],9,FALSE),"n/a")</f>
        <v>n/a</v>
      </c>
      <c r="T950" s="17" t="str">
        <f>IFERROR(VLOOKUP($K950,wiz[[Lanes]:[Min FRQT Load Check Lane]],10,FALSE),"n/a")</f>
        <v>n/a</v>
      </c>
      <c r="U950" s="17" t="str">
        <f>IFERROR(VLOOKUP($K950,wiz[[Lanes]:[Min FRQT Load Check Lane]],11,FALSE),"n/a")</f>
        <v>n/a</v>
      </c>
      <c r="V950" s="17" t="str">
        <f>IFERROR(VLOOKUP($K950,wiz[[Lanes]:[Min FRQT Load Check Lane]],12,FALSE),"n/a")</f>
        <v>n/a</v>
      </c>
      <c r="W950" s="17" t="str">
        <f>IFERROR(VLOOKUP($K950,wiz[[Lanes]:[Min FRQT Load Check Lane]],13,FALSE),"n/a")</f>
        <v>n/a</v>
      </c>
    </row>
    <row r="951" spans="2:23" x14ac:dyDescent="0.3">
      <c r="B951" s="13" t="s">
        <v>4123</v>
      </c>
      <c r="C951" s="13" t="s">
        <v>2604</v>
      </c>
      <c r="D951" s="13" t="s">
        <v>2562</v>
      </c>
      <c r="E951" s="13" t="s">
        <v>3462</v>
      </c>
      <c r="F951" s="13">
        <v>30721</v>
      </c>
      <c r="G951" s="13" t="s">
        <v>2808</v>
      </c>
      <c r="H951" s="13">
        <v>43228</v>
      </c>
      <c r="I951" s="13">
        <v>713.91</v>
      </c>
      <c r="J951" s="13" t="str">
        <f>VLOOKUP(D951,'Matched Names'!$A$1:$C$52,3,FALSE)</f>
        <v xml:space="preserve">WAL MART SAMS GENERAL|   </v>
      </c>
      <c r="K951" t="str">
        <f t="shared" si="14"/>
        <v>WAL MART SAMS GENERAL| 3072143228</v>
      </c>
      <c r="L951" s="17" t="str">
        <f>IFERROR(VLOOKUP($K951,wiz[[Lanes]:[Min FRQT Load Check Lane]],2,FALSE),"n/a")</f>
        <v>n/a</v>
      </c>
      <c r="M951" s="17" t="str">
        <f>IFERROR(VLOOKUP($K951,wiz[[Lanes]:[Min FRQT Load Check Lane]],3,FALSE),"n/a")</f>
        <v>n/a</v>
      </c>
      <c r="N951" s="17" t="str">
        <f>IFERROR(VLOOKUP($K951,wiz[[Lanes]:[Min FRQT Load Check Lane]],4,FALSE),"n/a")</f>
        <v>n/a</v>
      </c>
      <c r="O951" s="17" t="str">
        <f>IFERROR(VLOOKUP($K951,wiz[[Lanes]:[Min FRQT Load Check Lane]],5,FALSE),"n/a")</f>
        <v>n/a</v>
      </c>
      <c r="P951" s="17" t="str">
        <f>IFERROR(VLOOKUP($K951,wiz[[Lanes]:[Min FRQT Load Check Lane]],6,FALSE),"n/a")</f>
        <v>n/a</v>
      </c>
      <c r="Q951" s="17" t="str">
        <f>IFERROR(VLOOKUP($K951,wiz[[Lanes]:[Min FRQT Load Check Lane]],7,FALSE),"n/a")</f>
        <v>n/a</v>
      </c>
      <c r="R951" s="17" t="str">
        <f>IFERROR(VLOOKUP($K951,wiz[[Lanes]:[Min FRQT Load Check Lane]],8,FALSE),"n/a")</f>
        <v>n/a</v>
      </c>
      <c r="S951" s="17" t="str">
        <f>IFERROR(VLOOKUP($K951,wiz[[Lanes]:[Min FRQT Load Check Lane]],9,FALSE),"n/a")</f>
        <v>n/a</v>
      </c>
      <c r="T951" s="17" t="str">
        <f>IFERROR(VLOOKUP($K951,wiz[[Lanes]:[Min FRQT Load Check Lane]],10,FALSE),"n/a")</f>
        <v>n/a</v>
      </c>
      <c r="U951" s="17" t="str">
        <f>IFERROR(VLOOKUP($K951,wiz[[Lanes]:[Min FRQT Load Check Lane]],11,FALSE),"n/a")</f>
        <v>n/a</v>
      </c>
      <c r="V951" s="17" t="str">
        <f>IFERROR(VLOOKUP($K951,wiz[[Lanes]:[Min FRQT Load Check Lane]],12,FALSE),"n/a")</f>
        <v>n/a</v>
      </c>
      <c r="W951" s="17" t="str">
        <f>IFERROR(VLOOKUP($K951,wiz[[Lanes]:[Min FRQT Load Check Lane]],13,FALSE),"n/a")</f>
        <v>n/a</v>
      </c>
    </row>
    <row r="952" spans="2:23" x14ac:dyDescent="0.3">
      <c r="B952" s="13" t="s">
        <v>4124</v>
      </c>
      <c r="C952" s="13" t="s">
        <v>2604</v>
      </c>
      <c r="D952" s="13" t="s">
        <v>2562</v>
      </c>
      <c r="E952" s="13" t="s">
        <v>2864</v>
      </c>
      <c r="F952" s="13">
        <v>60115</v>
      </c>
      <c r="G952" s="13" t="s">
        <v>2888</v>
      </c>
      <c r="H952" s="13">
        <v>35055</v>
      </c>
      <c r="I952" s="13">
        <v>1173.1199999999999</v>
      </c>
      <c r="J952" s="13" t="str">
        <f>VLOOKUP(D952,'Matched Names'!$A$1:$C$52,3,FALSE)</f>
        <v xml:space="preserve">WAL MART SAMS GENERAL|   </v>
      </c>
      <c r="K952" t="str">
        <f t="shared" si="14"/>
        <v>WAL MART SAMS GENERAL| 6011535055</v>
      </c>
      <c r="L952" s="17">
        <f>IFERROR(VLOOKUP($K952,wiz[[Lanes]:[Min FRQT Load Check Lane]],2,FALSE),"n/a")</f>
        <v>1</v>
      </c>
      <c r="M952" s="17">
        <f>IFERROR(VLOOKUP($K952,wiz[[Lanes]:[Min FRQT Load Check Lane]],3,FALSE),"n/a")</f>
        <v>1.92</v>
      </c>
      <c r="N952" s="17">
        <f>IFERROR(VLOOKUP($K952,wiz[[Lanes]:[Min FRQT Load Check Lane]],4,FALSE),"n/a")</f>
        <v>0</v>
      </c>
      <c r="O952" s="17">
        <f>IFERROR(VLOOKUP($K952,wiz[[Lanes]:[Min FRQT Load Check Lane]],5,FALSE),"n/a")</f>
        <v>611</v>
      </c>
      <c r="P952" s="17">
        <f>IFERROR(VLOOKUP($K952,wiz[[Lanes]:[Min FRQT Load Check Lane]],6,FALSE),"n/a")</f>
        <v>1.04</v>
      </c>
      <c r="Q952" s="17">
        <f>IFERROR(VLOOKUP($K952,wiz[[Lanes]:[Min FRQT Load Check Lane]],7,FALSE),"n/a")</f>
        <v>58</v>
      </c>
      <c r="R952" s="17">
        <f>IFERROR(VLOOKUP($K952,wiz[[Lanes]:[Min FRQT Load Check Lane]],8,FALSE),"n/a")</f>
        <v>0.3</v>
      </c>
      <c r="S952" s="17">
        <f>IFERROR(VLOOKUP($K952,wiz[[Lanes]:[Min FRQT Load Check Lane]],9,FALSE),"n/a")</f>
        <v>182</v>
      </c>
      <c r="T952" s="17">
        <f>IFERROR(VLOOKUP($K952,wiz[[Lanes]:[Min FRQT Load Check Lane]],10,FALSE),"n/a")</f>
        <v>-126</v>
      </c>
      <c r="U952" s="17">
        <f>IFERROR(VLOOKUP($K952,wiz[[Lanes]:[Min FRQT Load Check Lane]],11,FALSE),"n/a")</f>
        <v>41</v>
      </c>
      <c r="V952" s="17">
        <f>IFERROR(VLOOKUP($K952,wiz[[Lanes]:[Min FRQT Load Check Lane]],12,FALSE),"n/a")</f>
        <v>-119</v>
      </c>
      <c r="W952" s="17">
        <f>IFERROR(VLOOKUP($K952,wiz[[Lanes]:[Min FRQT Load Check Lane]],13,FALSE),"n/a")</f>
        <v>-204</v>
      </c>
    </row>
    <row r="953" spans="2:23" x14ac:dyDescent="0.3">
      <c r="B953" s="13" t="s">
        <v>4125</v>
      </c>
      <c r="C953" s="13" t="s">
        <v>2604</v>
      </c>
      <c r="D953" s="13" t="s">
        <v>2562</v>
      </c>
      <c r="E953" s="13" t="s">
        <v>2864</v>
      </c>
      <c r="F953" s="13">
        <v>60115</v>
      </c>
      <c r="G953" s="13" t="s">
        <v>2635</v>
      </c>
      <c r="H953" s="13">
        <v>38111</v>
      </c>
      <c r="I953" s="13">
        <v>933.96</v>
      </c>
      <c r="J953" s="13" t="str">
        <f>VLOOKUP(D953,'Matched Names'!$A$1:$C$52,3,FALSE)</f>
        <v xml:space="preserve">WAL MART SAMS GENERAL|   </v>
      </c>
      <c r="K953" t="str">
        <f t="shared" si="14"/>
        <v>WAL MART SAMS GENERAL| 6011538111</v>
      </c>
      <c r="L953" s="17" t="str">
        <f>IFERROR(VLOOKUP($K953,wiz[[Lanes]:[Min FRQT Load Check Lane]],2,FALSE),"n/a")</f>
        <v>n/a</v>
      </c>
      <c r="M953" s="17" t="str">
        <f>IFERROR(VLOOKUP($K953,wiz[[Lanes]:[Min FRQT Load Check Lane]],3,FALSE),"n/a")</f>
        <v>n/a</v>
      </c>
      <c r="N953" s="17" t="str">
        <f>IFERROR(VLOOKUP($K953,wiz[[Lanes]:[Min FRQT Load Check Lane]],4,FALSE),"n/a")</f>
        <v>n/a</v>
      </c>
      <c r="O953" s="17" t="str">
        <f>IFERROR(VLOOKUP($K953,wiz[[Lanes]:[Min FRQT Load Check Lane]],5,FALSE),"n/a")</f>
        <v>n/a</v>
      </c>
      <c r="P953" s="17" t="str">
        <f>IFERROR(VLOOKUP($K953,wiz[[Lanes]:[Min FRQT Load Check Lane]],6,FALSE),"n/a")</f>
        <v>n/a</v>
      </c>
      <c r="Q953" s="17" t="str">
        <f>IFERROR(VLOOKUP($K953,wiz[[Lanes]:[Min FRQT Load Check Lane]],7,FALSE),"n/a")</f>
        <v>n/a</v>
      </c>
      <c r="R953" s="17" t="str">
        <f>IFERROR(VLOOKUP($K953,wiz[[Lanes]:[Min FRQT Load Check Lane]],8,FALSE),"n/a")</f>
        <v>n/a</v>
      </c>
      <c r="S953" s="17" t="str">
        <f>IFERROR(VLOOKUP($K953,wiz[[Lanes]:[Min FRQT Load Check Lane]],9,FALSE),"n/a")</f>
        <v>n/a</v>
      </c>
      <c r="T953" s="17" t="str">
        <f>IFERROR(VLOOKUP($K953,wiz[[Lanes]:[Min FRQT Load Check Lane]],10,FALSE),"n/a")</f>
        <v>n/a</v>
      </c>
      <c r="U953" s="17" t="str">
        <f>IFERROR(VLOOKUP($K953,wiz[[Lanes]:[Min FRQT Load Check Lane]],11,FALSE),"n/a")</f>
        <v>n/a</v>
      </c>
      <c r="V953" s="17" t="str">
        <f>IFERROR(VLOOKUP($K953,wiz[[Lanes]:[Min FRQT Load Check Lane]],12,FALSE),"n/a")</f>
        <v>n/a</v>
      </c>
      <c r="W953" s="17" t="str">
        <f>IFERROR(VLOOKUP($K953,wiz[[Lanes]:[Min FRQT Load Check Lane]],13,FALSE),"n/a")</f>
        <v>n/a</v>
      </c>
    </row>
    <row r="954" spans="2:23" x14ac:dyDescent="0.3">
      <c r="B954" s="13" t="s">
        <v>4126</v>
      </c>
      <c r="C954" s="13" t="s">
        <v>2604</v>
      </c>
      <c r="D954" s="13" t="s">
        <v>2562</v>
      </c>
      <c r="E954" s="13" t="s">
        <v>4127</v>
      </c>
      <c r="F954" s="13">
        <v>60018</v>
      </c>
      <c r="G954" s="13" t="s">
        <v>2888</v>
      </c>
      <c r="H954" s="13">
        <v>35055</v>
      </c>
      <c r="I954" s="13">
        <v>1243.2</v>
      </c>
      <c r="J954" s="13" t="str">
        <f>VLOOKUP(D954,'Matched Names'!$A$1:$C$52,3,FALSE)</f>
        <v xml:space="preserve">WAL MART SAMS GENERAL|   </v>
      </c>
      <c r="K954" t="str">
        <f t="shared" si="14"/>
        <v>WAL MART SAMS GENERAL| 6001835055</v>
      </c>
      <c r="L954" s="17" t="str">
        <f>IFERROR(VLOOKUP($K954,wiz[[Lanes]:[Min FRQT Load Check Lane]],2,FALSE),"n/a")</f>
        <v>n/a</v>
      </c>
      <c r="M954" s="17" t="str">
        <f>IFERROR(VLOOKUP($K954,wiz[[Lanes]:[Min FRQT Load Check Lane]],3,FALSE),"n/a")</f>
        <v>n/a</v>
      </c>
      <c r="N954" s="17" t="str">
        <f>IFERROR(VLOOKUP($K954,wiz[[Lanes]:[Min FRQT Load Check Lane]],4,FALSE),"n/a")</f>
        <v>n/a</v>
      </c>
      <c r="O954" s="17" t="str">
        <f>IFERROR(VLOOKUP($K954,wiz[[Lanes]:[Min FRQT Load Check Lane]],5,FALSE),"n/a")</f>
        <v>n/a</v>
      </c>
      <c r="P954" s="17" t="str">
        <f>IFERROR(VLOOKUP($K954,wiz[[Lanes]:[Min FRQT Load Check Lane]],6,FALSE),"n/a")</f>
        <v>n/a</v>
      </c>
      <c r="Q954" s="17" t="str">
        <f>IFERROR(VLOOKUP($K954,wiz[[Lanes]:[Min FRQT Load Check Lane]],7,FALSE),"n/a")</f>
        <v>n/a</v>
      </c>
      <c r="R954" s="17" t="str">
        <f>IFERROR(VLOOKUP($K954,wiz[[Lanes]:[Min FRQT Load Check Lane]],8,FALSE),"n/a")</f>
        <v>n/a</v>
      </c>
      <c r="S954" s="17" t="str">
        <f>IFERROR(VLOOKUP($K954,wiz[[Lanes]:[Min FRQT Load Check Lane]],9,FALSE),"n/a")</f>
        <v>n/a</v>
      </c>
      <c r="T954" s="17" t="str">
        <f>IFERROR(VLOOKUP($K954,wiz[[Lanes]:[Min FRQT Load Check Lane]],10,FALSE),"n/a")</f>
        <v>n/a</v>
      </c>
      <c r="U954" s="17" t="str">
        <f>IFERROR(VLOOKUP($K954,wiz[[Lanes]:[Min FRQT Load Check Lane]],11,FALSE),"n/a")</f>
        <v>n/a</v>
      </c>
      <c r="V954" s="17" t="str">
        <f>IFERROR(VLOOKUP($K954,wiz[[Lanes]:[Min FRQT Load Check Lane]],12,FALSE),"n/a")</f>
        <v>n/a</v>
      </c>
      <c r="W954" s="17" t="str">
        <f>IFERROR(VLOOKUP($K954,wiz[[Lanes]:[Min FRQT Load Check Lane]],13,FALSE),"n/a")</f>
        <v>n/a</v>
      </c>
    </row>
    <row r="955" spans="2:23" x14ac:dyDescent="0.3">
      <c r="B955" s="13" t="s">
        <v>4128</v>
      </c>
      <c r="C955" s="13" t="s">
        <v>2604</v>
      </c>
      <c r="D955" s="13" t="s">
        <v>2562</v>
      </c>
      <c r="E955" s="13" t="s">
        <v>2629</v>
      </c>
      <c r="F955" s="13">
        <v>30344</v>
      </c>
      <c r="G955" s="13" t="s">
        <v>2629</v>
      </c>
      <c r="H955" s="13">
        <v>30344</v>
      </c>
      <c r="I955" s="13">
        <v>575</v>
      </c>
      <c r="J955" s="13" t="str">
        <f>VLOOKUP(D955,'Matched Names'!$A$1:$C$52,3,FALSE)</f>
        <v xml:space="preserve">WAL MART SAMS GENERAL|   </v>
      </c>
      <c r="K955" t="str">
        <f t="shared" si="14"/>
        <v>WAL MART SAMS GENERAL| 3034430344</v>
      </c>
      <c r="L955" s="17" t="str">
        <f>IFERROR(VLOOKUP($K955,wiz[[Lanes]:[Min FRQT Load Check Lane]],2,FALSE),"n/a")</f>
        <v>n/a</v>
      </c>
      <c r="M955" s="17" t="str">
        <f>IFERROR(VLOOKUP($K955,wiz[[Lanes]:[Min FRQT Load Check Lane]],3,FALSE),"n/a")</f>
        <v>n/a</v>
      </c>
      <c r="N955" s="17" t="str">
        <f>IFERROR(VLOOKUP($K955,wiz[[Lanes]:[Min FRQT Load Check Lane]],4,FALSE),"n/a")</f>
        <v>n/a</v>
      </c>
      <c r="O955" s="17" t="str">
        <f>IFERROR(VLOOKUP($K955,wiz[[Lanes]:[Min FRQT Load Check Lane]],5,FALSE),"n/a")</f>
        <v>n/a</v>
      </c>
      <c r="P955" s="17" t="str">
        <f>IFERROR(VLOOKUP($K955,wiz[[Lanes]:[Min FRQT Load Check Lane]],6,FALSE),"n/a")</f>
        <v>n/a</v>
      </c>
      <c r="Q955" s="17" t="str">
        <f>IFERROR(VLOOKUP($K955,wiz[[Lanes]:[Min FRQT Load Check Lane]],7,FALSE),"n/a")</f>
        <v>n/a</v>
      </c>
      <c r="R955" s="17" t="str">
        <f>IFERROR(VLOOKUP($K955,wiz[[Lanes]:[Min FRQT Load Check Lane]],8,FALSE),"n/a")</f>
        <v>n/a</v>
      </c>
      <c r="S955" s="17" t="str">
        <f>IFERROR(VLOOKUP($K955,wiz[[Lanes]:[Min FRQT Load Check Lane]],9,FALSE),"n/a")</f>
        <v>n/a</v>
      </c>
      <c r="T955" s="17" t="str">
        <f>IFERROR(VLOOKUP($K955,wiz[[Lanes]:[Min FRQT Load Check Lane]],10,FALSE),"n/a")</f>
        <v>n/a</v>
      </c>
      <c r="U955" s="17" t="str">
        <f>IFERROR(VLOOKUP($K955,wiz[[Lanes]:[Min FRQT Load Check Lane]],11,FALSE),"n/a")</f>
        <v>n/a</v>
      </c>
      <c r="V955" s="17" t="str">
        <f>IFERROR(VLOOKUP($K955,wiz[[Lanes]:[Min FRQT Load Check Lane]],12,FALSE),"n/a")</f>
        <v>n/a</v>
      </c>
      <c r="W955" s="17" t="str">
        <f>IFERROR(VLOOKUP($K955,wiz[[Lanes]:[Min FRQT Load Check Lane]],13,FALSE),"n/a")</f>
        <v>n/a</v>
      </c>
    </row>
    <row r="956" spans="2:23" x14ac:dyDescent="0.3">
      <c r="B956" s="13" t="s">
        <v>4129</v>
      </c>
      <c r="C956" s="13" t="s">
        <v>2604</v>
      </c>
      <c r="D956" s="13" t="s">
        <v>2562</v>
      </c>
      <c r="E956" s="13" t="s">
        <v>2629</v>
      </c>
      <c r="F956" s="13">
        <v>30344</v>
      </c>
      <c r="G956" s="13" t="s">
        <v>2635</v>
      </c>
      <c r="H956" s="13">
        <v>38111</v>
      </c>
      <c r="I956" s="13">
        <v>575</v>
      </c>
      <c r="J956" s="13" t="str">
        <f>VLOOKUP(D956,'Matched Names'!$A$1:$C$52,3,FALSE)</f>
        <v xml:space="preserve">WAL MART SAMS GENERAL|   </v>
      </c>
      <c r="K956" t="str">
        <f t="shared" si="14"/>
        <v>WAL MART SAMS GENERAL| 3034438111</v>
      </c>
      <c r="L956" s="17" t="str">
        <f>IFERROR(VLOOKUP($K956,wiz[[Lanes]:[Min FRQT Load Check Lane]],2,FALSE),"n/a")</f>
        <v>n/a</v>
      </c>
      <c r="M956" s="17" t="str">
        <f>IFERROR(VLOOKUP($K956,wiz[[Lanes]:[Min FRQT Load Check Lane]],3,FALSE),"n/a")</f>
        <v>n/a</v>
      </c>
      <c r="N956" s="17" t="str">
        <f>IFERROR(VLOOKUP($K956,wiz[[Lanes]:[Min FRQT Load Check Lane]],4,FALSE),"n/a")</f>
        <v>n/a</v>
      </c>
      <c r="O956" s="17" t="str">
        <f>IFERROR(VLOOKUP($K956,wiz[[Lanes]:[Min FRQT Load Check Lane]],5,FALSE),"n/a")</f>
        <v>n/a</v>
      </c>
      <c r="P956" s="17" t="str">
        <f>IFERROR(VLOOKUP($K956,wiz[[Lanes]:[Min FRQT Load Check Lane]],6,FALSE),"n/a")</f>
        <v>n/a</v>
      </c>
      <c r="Q956" s="17" t="str">
        <f>IFERROR(VLOOKUP($K956,wiz[[Lanes]:[Min FRQT Load Check Lane]],7,FALSE),"n/a")</f>
        <v>n/a</v>
      </c>
      <c r="R956" s="17" t="str">
        <f>IFERROR(VLOOKUP($K956,wiz[[Lanes]:[Min FRQT Load Check Lane]],8,FALSE),"n/a")</f>
        <v>n/a</v>
      </c>
      <c r="S956" s="17" t="str">
        <f>IFERROR(VLOOKUP($K956,wiz[[Lanes]:[Min FRQT Load Check Lane]],9,FALSE),"n/a")</f>
        <v>n/a</v>
      </c>
      <c r="T956" s="17" t="str">
        <f>IFERROR(VLOOKUP($K956,wiz[[Lanes]:[Min FRQT Load Check Lane]],10,FALSE),"n/a")</f>
        <v>n/a</v>
      </c>
      <c r="U956" s="17" t="str">
        <f>IFERROR(VLOOKUP($K956,wiz[[Lanes]:[Min FRQT Load Check Lane]],11,FALSE),"n/a")</f>
        <v>n/a</v>
      </c>
      <c r="V956" s="17" t="str">
        <f>IFERROR(VLOOKUP($K956,wiz[[Lanes]:[Min FRQT Load Check Lane]],12,FALSE),"n/a")</f>
        <v>n/a</v>
      </c>
      <c r="W956" s="17" t="str">
        <f>IFERROR(VLOOKUP($K956,wiz[[Lanes]:[Min FRQT Load Check Lane]],13,FALSE),"n/a")</f>
        <v>n/a</v>
      </c>
    </row>
    <row r="957" spans="2:23" x14ac:dyDescent="0.3">
      <c r="B957" s="13" t="s">
        <v>4130</v>
      </c>
      <c r="C957" s="13" t="s">
        <v>2604</v>
      </c>
      <c r="D957" s="13" t="s">
        <v>2562</v>
      </c>
      <c r="E957" s="13" t="s">
        <v>4131</v>
      </c>
      <c r="F957" s="13">
        <v>31024</v>
      </c>
      <c r="G957" s="13" t="s">
        <v>2890</v>
      </c>
      <c r="H957" s="13">
        <v>43123</v>
      </c>
      <c r="I957" s="13">
        <v>874.08</v>
      </c>
      <c r="J957" s="13" t="str">
        <f>VLOOKUP(D957,'Matched Names'!$A$1:$C$52,3,FALSE)</f>
        <v xml:space="preserve">WAL MART SAMS GENERAL|   </v>
      </c>
      <c r="K957" t="str">
        <f t="shared" si="14"/>
        <v>WAL MART SAMS GENERAL| 3102443123</v>
      </c>
      <c r="L957" s="17">
        <f>IFERROR(VLOOKUP($K957,wiz[[Lanes]:[Min FRQT Load Check Lane]],2,FALSE),"n/a")</f>
        <v>1</v>
      </c>
      <c r="M957" s="17">
        <f>IFERROR(VLOOKUP($K957,wiz[[Lanes]:[Min FRQT Load Check Lane]],3,FALSE),"n/a")</f>
        <v>1.44</v>
      </c>
      <c r="N957" s="17">
        <f>IFERROR(VLOOKUP($K957,wiz[[Lanes]:[Min FRQT Load Check Lane]],4,FALSE),"n/a")</f>
        <v>0.11</v>
      </c>
      <c r="O957" s="17">
        <f>IFERROR(VLOOKUP($K957,wiz[[Lanes]:[Min FRQT Load Check Lane]],5,FALSE),"n/a")</f>
        <v>607</v>
      </c>
      <c r="P957" s="17">
        <f>IFERROR(VLOOKUP($K957,wiz[[Lanes]:[Min FRQT Load Check Lane]],6,FALSE),"n/a")</f>
        <v>1.08</v>
      </c>
      <c r="Q957" s="17">
        <f>IFERROR(VLOOKUP($K957,wiz[[Lanes]:[Min FRQT Load Check Lane]],7,FALSE),"n/a")</f>
        <v>35</v>
      </c>
      <c r="R957" s="17">
        <f>IFERROR(VLOOKUP($K957,wiz[[Lanes]:[Min FRQT Load Check Lane]],8,FALSE),"n/a")</f>
        <v>0.25</v>
      </c>
      <c r="S957" s="17">
        <f>IFERROR(VLOOKUP($K957,wiz[[Lanes]:[Min FRQT Load Check Lane]],9,FALSE),"n/a")</f>
        <v>63</v>
      </c>
      <c r="T957" s="17">
        <f>IFERROR(VLOOKUP($K957,wiz[[Lanes]:[Min FRQT Load Check Lane]],10,FALSE),"n/a")</f>
        <v>-32</v>
      </c>
      <c r="U957" s="17">
        <f>IFERROR(VLOOKUP($K957,wiz[[Lanes]:[Min FRQT Load Check Lane]],11,FALSE),"n/a")</f>
        <v>31</v>
      </c>
      <c r="V957" s="17">
        <f>IFERROR(VLOOKUP($K957,wiz[[Lanes]:[Min FRQT Load Check Lane]],12,FALSE),"n/a")</f>
        <v>-74</v>
      </c>
      <c r="W957" s="17">
        <f>IFERROR(VLOOKUP($K957,wiz[[Lanes]:[Min FRQT Load Check Lane]],13,FALSE),"n/a")</f>
        <v>-75</v>
      </c>
    </row>
    <row r="958" spans="2:23" x14ac:dyDescent="0.3">
      <c r="B958" s="13" t="s">
        <v>4132</v>
      </c>
      <c r="C958" s="13" t="s">
        <v>2604</v>
      </c>
      <c r="D958" s="13" t="s">
        <v>2562</v>
      </c>
      <c r="E958" s="13" t="s">
        <v>3465</v>
      </c>
      <c r="F958" s="13">
        <v>30294</v>
      </c>
      <c r="G958" s="13" t="s">
        <v>2635</v>
      </c>
      <c r="H958" s="13">
        <v>38111</v>
      </c>
      <c r="I958" s="13">
        <v>1163.28</v>
      </c>
      <c r="J958" s="13" t="str">
        <f>VLOOKUP(D958,'Matched Names'!$A$1:$C$52,3,FALSE)</f>
        <v xml:space="preserve">WAL MART SAMS GENERAL|   </v>
      </c>
      <c r="K958" t="str">
        <f t="shared" si="14"/>
        <v>WAL MART SAMS GENERAL| 3029438111</v>
      </c>
      <c r="L958" s="17" t="str">
        <f>IFERROR(VLOOKUP($K958,wiz[[Lanes]:[Min FRQT Load Check Lane]],2,FALSE),"n/a")</f>
        <v>n/a</v>
      </c>
      <c r="M958" s="17" t="str">
        <f>IFERROR(VLOOKUP($K958,wiz[[Lanes]:[Min FRQT Load Check Lane]],3,FALSE),"n/a")</f>
        <v>n/a</v>
      </c>
      <c r="N958" s="17" t="str">
        <f>IFERROR(VLOOKUP($K958,wiz[[Lanes]:[Min FRQT Load Check Lane]],4,FALSE),"n/a")</f>
        <v>n/a</v>
      </c>
      <c r="O958" s="17" t="str">
        <f>IFERROR(VLOOKUP($K958,wiz[[Lanes]:[Min FRQT Load Check Lane]],5,FALSE),"n/a")</f>
        <v>n/a</v>
      </c>
      <c r="P958" s="17" t="str">
        <f>IFERROR(VLOOKUP($K958,wiz[[Lanes]:[Min FRQT Load Check Lane]],6,FALSE),"n/a")</f>
        <v>n/a</v>
      </c>
      <c r="Q958" s="17" t="str">
        <f>IFERROR(VLOOKUP($K958,wiz[[Lanes]:[Min FRQT Load Check Lane]],7,FALSE),"n/a")</f>
        <v>n/a</v>
      </c>
      <c r="R958" s="17" t="str">
        <f>IFERROR(VLOOKUP($K958,wiz[[Lanes]:[Min FRQT Load Check Lane]],8,FALSE),"n/a")</f>
        <v>n/a</v>
      </c>
      <c r="S958" s="17" t="str">
        <f>IFERROR(VLOOKUP($K958,wiz[[Lanes]:[Min FRQT Load Check Lane]],9,FALSE),"n/a")</f>
        <v>n/a</v>
      </c>
      <c r="T958" s="17" t="str">
        <f>IFERROR(VLOOKUP($K958,wiz[[Lanes]:[Min FRQT Load Check Lane]],10,FALSE),"n/a")</f>
        <v>n/a</v>
      </c>
      <c r="U958" s="17" t="str">
        <f>IFERROR(VLOOKUP($K958,wiz[[Lanes]:[Min FRQT Load Check Lane]],11,FALSE),"n/a")</f>
        <v>n/a</v>
      </c>
      <c r="V958" s="17" t="str">
        <f>IFERROR(VLOOKUP($K958,wiz[[Lanes]:[Min FRQT Load Check Lane]],12,FALSE),"n/a")</f>
        <v>n/a</v>
      </c>
      <c r="W958" s="17" t="str">
        <f>IFERROR(VLOOKUP($K958,wiz[[Lanes]:[Min FRQT Load Check Lane]],13,FALSE),"n/a")</f>
        <v>n/a</v>
      </c>
    </row>
    <row r="959" spans="2:23" x14ac:dyDescent="0.3">
      <c r="B959" s="13" t="s">
        <v>4133</v>
      </c>
      <c r="C959" s="13" t="s">
        <v>2604</v>
      </c>
      <c r="D959" s="13" t="s">
        <v>2562</v>
      </c>
      <c r="E959" s="13" t="s">
        <v>4134</v>
      </c>
      <c r="F959" s="13">
        <v>30213</v>
      </c>
      <c r="G959" s="13" t="s">
        <v>2635</v>
      </c>
      <c r="H959" s="13">
        <v>38111</v>
      </c>
      <c r="I959" s="13">
        <v>3450</v>
      </c>
      <c r="J959" s="13" t="str">
        <f>VLOOKUP(D959,'Matched Names'!$A$1:$C$52,3,FALSE)</f>
        <v xml:space="preserve">WAL MART SAMS GENERAL|   </v>
      </c>
      <c r="K959" t="str">
        <f t="shared" si="14"/>
        <v>WAL MART SAMS GENERAL| 3021338111</v>
      </c>
      <c r="L959" s="17" t="str">
        <f>IFERROR(VLOOKUP($K959,wiz[[Lanes]:[Min FRQT Load Check Lane]],2,FALSE),"n/a")</f>
        <v>n/a</v>
      </c>
      <c r="M959" s="17" t="str">
        <f>IFERROR(VLOOKUP($K959,wiz[[Lanes]:[Min FRQT Load Check Lane]],3,FALSE),"n/a")</f>
        <v>n/a</v>
      </c>
      <c r="N959" s="17" t="str">
        <f>IFERROR(VLOOKUP($K959,wiz[[Lanes]:[Min FRQT Load Check Lane]],4,FALSE),"n/a")</f>
        <v>n/a</v>
      </c>
      <c r="O959" s="17" t="str">
        <f>IFERROR(VLOOKUP($K959,wiz[[Lanes]:[Min FRQT Load Check Lane]],5,FALSE),"n/a")</f>
        <v>n/a</v>
      </c>
      <c r="P959" s="17" t="str">
        <f>IFERROR(VLOOKUP($K959,wiz[[Lanes]:[Min FRQT Load Check Lane]],6,FALSE),"n/a")</f>
        <v>n/a</v>
      </c>
      <c r="Q959" s="17" t="str">
        <f>IFERROR(VLOOKUP($K959,wiz[[Lanes]:[Min FRQT Load Check Lane]],7,FALSE),"n/a")</f>
        <v>n/a</v>
      </c>
      <c r="R959" s="17" t="str">
        <f>IFERROR(VLOOKUP($K959,wiz[[Lanes]:[Min FRQT Load Check Lane]],8,FALSE),"n/a")</f>
        <v>n/a</v>
      </c>
      <c r="S959" s="17" t="str">
        <f>IFERROR(VLOOKUP($K959,wiz[[Lanes]:[Min FRQT Load Check Lane]],9,FALSE),"n/a")</f>
        <v>n/a</v>
      </c>
      <c r="T959" s="17" t="str">
        <f>IFERROR(VLOOKUP($K959,wiz[[Lanes]:[Min FRQT Load Check Lane]],10,FALSE),"n/a")</f>
        <v>n/a</v>
      </c>
      <c r="U959" s="17" t="str">
        <f>IFERROR(VLOOKUP($K959,wiz[[Lanes]:[Min FRQT Load Check Lane]],11,FALSE),"n/a")</f>
        <v>n/a</v>
      </c>
      <c r="V959" s="17" t="str">
        <f>IFERROR(VLOOKUP($K959,wiz[[Lanes]:[Min FRQT Load Check Lane]],12,FALSE),"n/a")</f>
        <v>n/a</v>
      </c>
      <c r="W959" s="17" t="str">
        <f>IFERROR(VLOOKUP($K959,wiz[[Lanes]:[Min FRQT Load Check Lane]],13,FALSE),"n/a")</f>
        <v>n/a</v>
      </c>
    </row>
    <row r="960" spans="2:23" x14ac:dyDescent="0.3">
      <c r="B960" s="13" t="s">
        <v>4135</v>
      </c>
      <c r="C960" s="13" t="s">
        <v>2604</v>
      </c>
      <c r="D960" s="13" t="s">
        <v>2562</v>
      </c>
      <c r="E960" s="13" t="s">
        <v>4136</v>
      </c>
      <c r="F960" s="13">
        <v>46037</v>
      </c>
      <c r="G960" s="13" t="s">
        <v>4137</v>
      </c>
      <c r="H960" s="13">
        <v>28348</v>
      </c>
      <c r="I960" s="13">
        <v>1323.1</v>
      </c>
      <c r="J960" s="13" t="str">
        <f>VLOOKUP(D960,'Matched Names'!$A$1:$C$52,3,FALSE)</f>
        <v xml:space="preserve">WAL MART SAMS GENERAL|   </v>
      </c>
      <c r="K960" t="str">
        <f t="shared" si="14"/>
        <v>WAL MART SAMS GENERAL| 4603728348</v>
      </c>
      <c r="L960" s="17" t="str">
        <f>IFERROR(VLOOKUP($K960,wiz[[Lanes]:[Min FRQT Load Check Lane]],2,FALSE),"n/a")</f>
        <v>n/a</v>
      </c>
      <c r="M960" s="17" t="str">
        <f>IFERROR(VLOOKUP($K960,wiz[[Lanes]:[Min FRQT Load Check Lane]],3,FALSE),"n/a")</f>
        <v>n/a</v>
      </c>
      <c r="N960" s="17" t="str">
        <f>IFERROR(VLOOKUP($K960,wiz[[Lanes]:[Min FRQT Load Check Lane]],4,FALSE),"n/a")</f>
        <v>n/a</v>
      </c>
      <c r="O960" s="17" t="str">
        <f>IFERROR(VLOOKUP($K960,wiz[[Lanes]:[Min FRQT Load Check Lane]],5,FALSE),"n/a")</f>
        <v>n/a</v>
      </c>
      <c r="P960" s="17" t="str">
        <f>IFERROR(VLOOKUP($K960,wiz[[Lanes]:[Min FRQT Load Check Lane]],6,FALSE),"n/a")</f>
        <v>n/a</v>
      </c>
      <c r="Q960" s="17" t="str">
        <f>IFERROR(VLOOKUP($K960,wiz[[Lanes]:[Min FRQT Load Check Lane]],7,FALSE),"n/a")</f>
        <v>n/a</v>
      </c>
      <c r="R960" s="17" t="str">
        <f>IFERROR(VLOOKUP($K960,wiz[[Lanes]:[Min FRQT Load Check Lane]],8,FALSE),"n/a")</f>
        <v>n/a</v>
      </c>
      <c r="S960" s="17" t="str">
        <f>IFERROR(VLOOKUP($K960,wiz[[Lanes]:[Min FRQT Load Check Lane]],9,FALSE),"n/a")</f>
        <v>n/a</v>
      </c>
      <c r="T960" s="17" t="str">
        <f>IFERROR(VLOOKUP($K960,wiz[[Lanes]:[Min FRQT Load Check Lane]],10,FALSE),"n/a")</f>
        <v>n/a</v>
      </c>
      <c r="U960" s="17" t="str">
        <f>IFERROR(VLOOKUP($K960,wiz[[Lanes]:[Min FRQT Load Check Lane]],11,FALSE),"n/a")</f>
        <v>n/a</v>
      </c>
      <c r="V960" s="17" t="str">
        <f>IFERROR(VLOOKUP($K960,wiz[[Lanes]:[Min FRQT Load Check Lane]],12,FALSE),"n/a")</f>
        <v>n/a</v>
      </c>
      <c r="W960" s="17" t="str">
        <f>IFERROR(VLOOKUP($K960,wiz[[Lanes]:[Min FRQT Load Check Lane]],13,FALSE),"n/a")</f>
        <v>n/a</v>
      </c>
    </row>
    <row r="961" spans="2:23" x14ac:dyDescent="0.3">
      <c r="B961" s="13" t="s">
        <v>4138</v>
      </c>
      <c r="C961" s="13" t="s">
        <v>2604</v>
      </c>
      <c r="D961" s="13" t="s">
        <v>2562</v>
      </c>
      <c r="E961" s="13" t="s">
        <v>4136</v>
      </c>
      <c r="F961" s="13">
        <v>46037</v>
      </c>
      <c r="G961" s="13" t="s">
        <v>2896</v>
      </c>
      <c r="H961" s="13">
        <v>37809</v>
      </c>
      <c r="I961" s="13">
        <v>4863.6000000000004</v>
      </c>
      <c r="J961" s="13" t="str">
        <f>VLOOKUP(D961,'Matched Names'!$A$1:$C$52,3,FALSE)</f>
        <v xml:space="preserve">WAL MART SAMS GENERAL|   </v>
      </c>
      <c r="K961" t="str">
        <f t="shared" si="14"/>
        <v>WAL MART SAMS GENERAL| 4603737809</v>
      </c>
      <c r="L961" s="17" t="str">
        <f>IFERROR(VLOOKUP($K961,wiz[[Lanes]:[Min FRQT Load Check Lane]],2,FALSE),"n/a")</f>
        <v>n/a</v>
      </c>
      <c r="M961" s="17" t="str">
        <f>IFERROR(VLOOKUP($K961,wiz[[Lanes]:[Min FRQT Load Check Lane]],3,FALSE),"n/a")</f>
        <v>n/a</v>
      </c>
      <c r="N961" s="17" t="str">
        <f>IFERROR(VLOOKUP($K961,wiz[[Lanes]:[Min FRQT Load Check Lane]],4,FALSE),"n/a")</f>
        <v>n/a</v>
      </c>
      <c r="O961" s="17" t="str">
        <f>IFERROR(VLOOKUP($K961,wiz[[Lanes]:[Min FRQT Load Check Lane]],5,FALSE),"n/a")</f>
        <v>n/a</v>
      </c>
      <c r="P961" s="17" t="str">
        <f>IFERROR(VLOOKUP($K961,wiz[[Lanes]:[Min FRQT Load Check Lane]],6,FALSE),"n/a")</f>
        <v>n/a</v>
      </c>
      <c r="Q961" s="17" t="str">
        <f>IFERROR(VLOOKUP($K961,wiz[[Lanes]:[Min FRQT Load Check Lane]],7,FALSE),"n/a")</f>
        <v>n/a</v>
      </c>
      <c r="R961" s="17" t="str">
        <f>IFERROR(VLOOKUP($K961,wiz[[Lanes]:[Min FRQT Load Check Lane]],8,FALSE),"n/a")</f>
        <v>n/a</v>
      </c>
      <c r="S961" s="17" t="str">
        <f>IFERROR(VLOOKUP($K961,wiz[[Lanes]:[Min FRQT Load Check Lane]],9,FALSE),"n/a")</f>
        <v>n/a</v>
      </c>
      <c r="T961" s="17" t="str">
        <f>IFERROR(VLOOKUP($K961,wiz[[Lanes]:[Min FRQT Load Check Lane]],10,FALSE),"n/a")</f>
        <v>n/a</v>
      </c>
      <c r="U961" s="17" t="str">
        <f>IFERROR(VLOOKUP($K961,wiz[[Lanes]:[Min FRQT Load Check Lane]],11,FALSE),"n/a")</f>
        <v>n/a</v>
      </c>
      <c r="V961" s="17" t="str">
        <f>IFERROR(VLOOKUP($K961,wiz[[Lanes]:[Min FRQT Load Check Lane]],12,FALSE),"n/a")</f>
        <v>n/a</v>
      </c>
      <c r="W961" s="17" t="str">
        <f>IFERROR(VLOOKUP($K961,wiz[[Lanes]:[Min FRQT Load Check Lane]],13,FALSE),"n/a")</f>
        <v>n/a</v>
      </c>
    </row>
    <row r="962" spans="2:23" x14ac:dyDescent="0.3">
      <c r="B962" s="13" t="s">
        <v>4139</v>
      </c>
      <c r="C962" s="13" t="s">
        <v>2604</v>
      </c>
      <c r="D962" s="13" t="s">
        <v>2562</v>
      </c>
      <c r="E962" s="13" t="s">
        <v>4136</v>
      </c>
      <c r="F962" s="13">
        <v>46037</v>
      </c>
      <c r="G962" s="13" t="s">
        <v>2900</v>
      </c>
      <c r="H962" s="13">
        <v>28150</v>
      </c>
      <c r="I962" s="13">
        <v>1056.46</v>
      </c>
      <c r="J962" s="13" t="str">
        <f>VLOOKUP(D962,'Matched Names'!$A$1:$C$52,3,FALSE)</f>
        <v xml:space="preserve">WAL MART SAMS GENERAL|   </v>
      </c>
      <c r="K962" t="str">
        <f t="shared" si="14"/>
        <v>WAL MART SAMS GENERAL| 4603728150</v>
      </c>
      <c r="L962" s="17" t="str">
        <f>IFERROR(VLOOKUP($K962,wiz[[Lanes]:[Min FRQT Load Check Lane]],2,FALSE),"n/a")</f>
        <v>n/a</v>
      </c>
      <c r="M962" s="17" t="str">
        <f>IFERROR(VLOOKUP($K962,wiz[[Lanes]:[Min FRQT Load Check Lane]],3,FALSE),"n/a")</f>
        <v>n/a</v>
      </c>
      <c r="N962" s="17" t="str">
        <f>IFERROR(VLOOKUP($K962,wiz[[Lanes]:[Min FRQT Load Check Lane]],4,FALSE),"n/a")</f>
        <v>n/a</v>
      </c>
      <c r="O962" s="17" t="str">
        <f>IFERROR(VLOOKUP($K962,wiz[[Lanes]:[Min FRQT Load Check Lane]],5,FALSE),"n/a")</f>
        <v>n/a</v>
      </c>
      <c r="P962" s="17" t="str">
        <f>IFERROR(VLOOKUP($K962,wiz[[Lanes]:[Min FRQT Load Check Lane]],6,FALSE),"n/a")</f>
        <v>n/a</v>
      </c>
      <c r="Q962" s="17" t="str">
        <f>IFERROR(VLOOKUP($K962,wiz[[Lanes]:[Min FRQT Load Check Lane]],7,FALSE),"n/a")</f>
        <v>n/a</v>
      </c>
      <c r="R962" s="17" t="str">
        <f>IFERROR(VLOOKUP($K962,wiz[[Lanes]:[Min FRQT Load Check Lane]],8,FALSE),"n/a")</f>
        <v>n/a</v>
      </c>
      <c r="S962" s="17" t="str">
        <f>IFERROR(VLOOKUP($K962,wiz[[Lanes]:[Min FRQT Load Check Lane]],9,FALSE),"n/a")</f>
        <v>n/a</v>
      </c>
      <c r="T962" s="17" t="str">
        <f>IFERROR(VLOOKUP($K962,wiz[[Lanes]:[Min FRQT Load Check Lane]],10,FALSE),"n/a")</f>
        <v>n/a</v>
      </c>
      <c r="U962" s="17" t="str">
        <f>IFERROR(VLOOKUP($K962,wiz[[Lanes]:[Min FRQT Load Check Lane]],11,FALSE),"n/a")</f>
        <v>n/a</v>
      </c>
      <c r="V962" s="17" t="str">
        <f>IFERROR(VLOOKUP($K962,wiz[[Lanes]:[Min FRQT Load Check Lane]],12,FALSE),"n/a")</f>
        <v>n/a</v>
      </c>
      <c r="W962" s="17" t="str">
        <f>IFERROR(VLOOKUP($K962,wiz[[Lanes]:[Min FRQT Load Check Lane]],13,FALSE),"n/a")</f>
        <v>n/a</v>
      </c>
    </row>
    <row r="963" spans="2:23" x14ac:dyDescent="0.3">
      <c r="B963" s="13" t="s">
        <v>4140</v>
      </c>
      <c r="C963" s="13" t="s">
        <v>2604</v>
      </c>
      <c r="D963" s="13" t="s">
        <v>2562</v>
      </c>
      <c r="E963" s="13" t="s">
        <v>2801</v>
      </c>
      <c r="F963" s="13">
        <v>46809</v>
      </c>
      <c r="G963" s="13" t="s">
        <v>2896</v>
      </c>
      <c r="H963" s="13">
        <v>37809</v>
      </c>
      <c r="I963" s="13">
        <v>1793.4</v>
      </c>
      <c r="J963" s="13" t="str">
        <f>VLOOKUP(D963,'Matched Names'!$A$1:$C$52,3,FALSE)</f>
        <v xml:space="preserve">WAL MART SAMS GENERAL|   </v>
      </c>
      <c r="K963" t="str">
        <f t="shared" ref="K963:K1009" si="15">TRIM(CONCATENATE(J963,F963,H963))</f>
        <v>WAL MART SAMS GENERAL| 4680937809</v>
      </c>
      <c r="L963" s="17" t="str">
        <f>IFERROR(VLOOKUP($K963,wiz[[Lanes]:[Min FRQT Load Check Lane]],2,FALSE),"n/a")</f>
        <v>n/a</v>
      </c>
      <c r="M963" s="17" t="str">
        <f>IFERROR(VLOOKUP($K963,wiz[[Lanes]:[Min FRQT Load Check Lane]],3,FALSE),"n/a")</f>
        <v>n/a</v>
      </c>
      <c r="N963" s="17" t="str">
        <f>IFERROR(VLOOKUP($K963,wiz[[Lanes]:[Min FRQT Load Check Lane]],4,FALSE),"n/a")</f>
        <v>n/a</v>
      </c>
      <c r="O963" s="17" t="str">
        <f>IFERROR(VLOOKUP($K963,wiz[[Lanes]:[Min FRQT Load Check Lane]],5,FALSE),"n/a")</f>
        <v>n/a</v>
      </c>
      <c r="P963" s="17" t="str">
        <f>IFERROR(VLOOKUP($K963,wiz[[Lanes]:[Min FRQT Load Check Lane]],6,FALSE),"n/a")</f>
        <v>n/a</v>
      </c>
      <c r="Q963" s="17" t="str">
        <f>IFERROR(VLOOKUP($K963,wiz[[Lanes]:[Min FRQT Load Check Lane]],7,FALSE),"n/a")</f>
        <v>n/a</v>
      </c>
      <c r="R963" s="17" t="str">
        <f>IFERROR(VLOOKUP($K963,wiz[[Lanes]:[Min FRQT Load Check Lane]],8,FALSE),"n/a")</f>
        <v>n/a</v>
      </c>
      <c r="S963" s="17" t="str">
        <f>IFERROR(VLOOKUP($K963,wiz[[Lanes]:[Min FRQT Load Check Lane]],9,FALSE),"n/a")</f>
        <v>n/a</v>
      </c>
      <c r="T963" s="17" t="str">
        <f>IFERROR(VLOOKUP($K963,wiz[[Lanes]:[Min FRQT Load Check Lane]],10,FALSE),"n/a")</f>
        <v>n/a</v>
      </c>
      <c r="U963" s="17" t="str">
        <f>IFERROR(VLOOKUP($K963,wiz[[Lanes]:[Min FRQT Load Check Lane]],11,FALSE),"n/a")</f>
        <v>n/a</v>
      </c>
      <c r="V963" s="17" t="str">
        <f>IFERROR(VLOOKUP($K963,wiz[[Lanes]:[Min FRQT Load Check Lane]],12,FALSE),"n/a")</f>
        <v>n/a</v>
      </c>
      <c r="W963" s="17" t="str">
        <f>IFERROR(VLOOKUP($K963,wiz[[Lanes]:[Min FRQT Load Check Lane]],13,FALSE),"n/a")</f>
        <v>n/a</v>
      </c>
    </row>
    <row r="964" spans="2:23" x14ac:dyDescent="0.3">
      <c r="B964" s="13" t="s">
        <v>4141</v>
      </c>
      <c r="C964" s="13" t="s">
        <v>2604</v>
      </c>
      <c r="D964" s="13" t="s">
        <v>2562</v>
      </c>
      <c r="E964" s="13" t="s">
        <v>2935</v>
      </c>
      <c r="F964" s="13">
        <v>76137</v>
      </c>
      <c r="G964" s="13" t="s">
        <v>2635</v>
      </c>
      <c r="H964" s="13">
        <v>38111</v>
      </c>
      <c r="I964" s="13">
        <v>452.7</v>
      </c>
      <c r="J964" s="13" t="str">
        <f>VLOOKUP(D964,'Matched Names'!$A$1:$C$52,3,FALSE)</f>
        <v xml:space="preserve">WAL MART SAMS GENERAL|   </v>
      </c>
      <c r="K964" t="str">
        <f t="shared" si="15"/>
        <v>WAL MART SAMS GENERAL| 7613738111</v>
      </c>
      <c r="L964" s="17" t="str">
        <f>IFERROR(VLOOKUP($K964,wiz[[Lanes]:[Min FRQT Load Check Lane]],2,FALSE),"n/a")</f>
        <v>n/a</v>
      </c>
      <c r="M964" s="17" t="str">
        <f>IFERROR(VLOOKUP($K964,wiz[[Lanes]:[Min FRQT Load Check Lane]],3,FALSE),"n/a")</f>
        <v>n/a</v>
      </c>
      <c r="N964" s="17" t="str">
        <f>IFERROR(VLOOKUP($K964,wiz[[Lanes]:[Min FRQT Load Check Lane]],4,FALSE),"n/a")</f>
        <v>n/a</v>
      </c>
      <c r="O964" s="17" t="str">
        <f>IFERROR(VLOOKUP($K964,wiz[[Lanes]:[Min FRQT Load Check Lane]],5,FALSE),"n/a")</f>
        <v>n/a</v>
      </c>
      <c r="P964" s="17" t="str">
        <f>IFERROR(VLOOKUP($K964,wiz[[Lanes]:[Min FRQT Load Check Lane]],6,FALSE),"n/a")</f>
        <v>n/a</v>
      </c>
      <c r="Q964" s="17" t="str">
        <f>IFERROR(VLOOKUP($K964,wiz[[Lanes]:[Min FRQT Load Check Lane]],7,FALSE),"n/a")</f>
        <v>n/a</v>
      </c>
      <c r="R964" s="17" t="str">
        <f>IFERROR(VLOOKUP($K964,wiz[[Lanes]:[Min FRQT Load Check Lane]],8,FALSE),"n/a")</f>
        <v>n/a</v>
      </c>
      <c r="S964" s="17" t="str">
        <f>IFERROR(VLOOKUP($K964,wiz[[Lanes]:[Min FRQT Load Check Lane]],9,FALSE),"n/a")</f>
        <v>n/a</v>
      </c>
      <c r="T964" s="17" t="str">
        <f>IFERROR(VLOOKUP($K964,wiz[[Lanes]:[Min FRQT Load Check Lane]],10,FALSE),"n/a")</f>
        <v>n/a</v>
      </c>
      <c r="U964" s="17" t="str">
        <f>IFERROR(VLOOKUP($K964,wiz[[Lanes]:[Min FRQT Load Check Lane]],11,FALSE),"n/a")</f>
        <v>n/a</v>
      </c>
      <c r="V964" s="17" t="str">
        <f>IFERROR(VLOOKUP($K964,wiz[[Lanes]:[Min FRQT Load Check Lane]],12,FALSE),"n/a")</f>
        <v>n/a</v>
      </c>
      <c r="W964" s="17" t="str">
        <f>IFERROR(VLOOKUP($K964,wiz[[Lanes]:[Min FRQT Load Check Lane]],13,FALSE),"n/a")</f>
        <v>n/a</v>
      </c>
    </row>
    <row r="965" spans="2:23" x14ac:dyDescent="0.3">
      <c r="B965" s="13" t="s">
        <v>4142</v>
      </c>
      <c r="C965" s="13" t="s">
        <v>2604</v>
      </c>
      <c r="D965" s="13" t="s">
        <v>2562</v>
      </c>
      <c r="E965" s="13" t="s">
        <v>4143</v>
      </c>
      <c r="F965" s="13">
        <v>30223</v>
      </c>
      <c r="G965" s="13" t="s">
        <v>2890</v>
      </c>
      <c r="H965" s="13">
        <v>43123</v>
      </c>
      <c r="I965" s="13">
        <v>769.5</v>
      </c>
      <c r="J965" s="13" t="str">
        <f>VLOOKUP(D965,'Matched Names'!$A$1:$C$52,3,FALSE)</f>
        <v xml:space="preserve">WAL MART SAMS GENERAL|   </v>
      </c>
      <c r="K965" t="str">
        <f t="shared" si="15"/>
        <v>WAL MART SAMS GENERAL| 3022343123</v>
      </c>
      <c r="L965" s="17">
        <f>IFERROR(VLOOKUP($K965,wiz[[Lanes]:[Min FRQT Load Check Lane]],2,FALSE),"n/a")</f>
        <v>1</v>
      </c>
      <c r="M965" s="17">
        <f>IFERROR(VLOOKUP($K965,wiz[[Lanes]:[Min FRQT Load Check Lane]],3,FALSE),"n/a")</f>
        <v>1.35</v>
      </c>
      <c r="N965" s="17">
        <f>IFERROR(VLOOKUP($K965,wiz[[Lanes]:[Min FRQT Load Check Lane]],4,FALSE),"n/a")</f>
        <v>0.11</v>
      </c>
      <c r="O965" s="17">
        <f>IFERROR(VLOOKUP($K965,wiz[[Lanes]:[Min FRQT Load Check Lane]],5,FALSE),"n/a")</f>
        <v>570</v>
      </c>
      <c r="P965" s="17">
        <f>IFERROR(VLOOKUP($K965,wiz[[Lanes]:[Min FRQT Load Check Lane]],6,FALSE),"n/a")</f>
        <v>0.5</v>
      </c>
      <c r="Q965" s="17">
        <f>IFERROR(VLOOKUP($K965,wiz[[Lanes]:[Min FRQT Load Check Lane]],7,FALSE),"n/a")</f>
        <v>195</v>
      </c>
      <c r="R965" s="17">
        <f>IFERROR(VLOOKUP($K965,wiz[[Lanes]:[Min FRQT Load Check Lane]],8,FALSE),"n/a")</f>
        <v>0.4</v>
      </c>
      <c r="S965" s="17">
        <f>IFERROR(VLOOKUP($K965,wiz[[Lanes]:[Min FRQT Load Check Lane]],9,FALSE),"n/a")</f>
        <v>55</v>
      </c>
      <c r="T965" s="17">
        <f>IFERROR(VLOOKUP($K965,wiz[[Lanes]:[Min FRQT Load Check Lane]],10,FALSE),"n/a")</f>
        <v>-13</v>
      </c>
      <c r="U965" s="17">
        <f>IFERROR(VLOOKUP($K965,wiz[[Lanes]:[Min FRQT Load Check Lane]],11,FALSE),"n/a")</f>
        <v>143</v>
      </c>
      <c r="V965" s="17">
        <f>IFERROR(VLOOKUP($K965,wiz[[Lanes]:[Min FRQT Load Check Lane]],12,FALSE),"n/a")</f>
        <v>-104</v>
      </c>
      <c r="W965" s="17">
        <f>IFERROR(VLOOKUP($K965,wiz[[Lanes]:[Min FRQT Load Check Lane]],13,FALSE),"n/a")</f>
        <v>26</v>
      </c>
    </row>
    <row r="966" spans="2:23" x14ac:dyDescent="0.3">
      <c r="B966" s="13" t="s">
        <v>4144</v>
      </c>
      <c r="C966" s="13" t="s">
        <v>2604</v>
      </c>
      <c r="D966" s="13" t="s">
        <v>2562</v>
      </c>
      <c r="E966" s="13" t="s">
        <v>4143</v>
      </c>
      <c r="F966" s="13">
        <v>30223</v>
      </c>
      <c r="G966" s="13" t="s">
        <v>2635</v>
      </c>
      <c r="H966" s="13">
        <v>38111</v>
      </c>
      <c r="I966" s="13">
        <v>2362.08</v>
      </c>
      <c r="J966" s="13" t="str">
        <f>VLOOKUP(D966,'Matched Names'!$A$1:$C$52,3,FALSE)</f>
        <v xml:space="preserve">WAL MART SAMS GENERAL|   </v>
      </c>
      <c r="K966" t="str">
        <f t="shared" si="15"/>
        <v>WAL MART SAMS GENERAL| 3022338111</v>
      </c>
      <c r="L966" s="17" t="str">
        <f>IFERROR(VLOOKUP($K966,wiz[[Lanes]:[Min FRQT Load Check Lane]],2,FALSE),"n/a")</f>
        <v>n/a</v>
      </c>
      <c r="M966" s="17" t="str">
        <f>IFERROR(VLOOKUP($K966,wiz[[Lanes]:[Min FRQT Load Check Lane]],3,FALSE),"n/a")</f>
        <v>n/a</v>
      </c>
      <c r="N966" s="17" t="str">
        <f>IFERROR(VLOOKUP($K966,wiz[[Lanes]:[Min FRQT Load Check Lane]],4,FALSE),"n/a")</f>
        <v>n/a</v>
      </c>
      <c r="O966" s="17" t="str">
        <f>IFERROR(VLOOKUP($K966,wiz[[Lanes]:[Min FRQT Load Check Lane]],5,FALSE),"n/a")</f>
        <v>n/a</v>
      </c>
      <c r="P966" s="17" t="str">
        <f>IFERROR(VLOOKUP($K966,wiz[[Lanes]:[Min FRQT Load Check Lane]],6,FALSE),"n/a")</f>
        <v>n/a</v>
      </c>
      <c r="Q966" s="17" t="str">
        <f>IFERROR(VLOOKUP($K966,wiz[[Lanes]:[Min FRQT Load Check Lane]],7,FALSE),"n/a")</f>
        <v>n/a</v>
      </c>
      <c r="R966" s="17" t="str">
        <f>IFERROR(VLOOKUP($K966,wiz[[Lanes]:[Min FRQT Load Check Lane]],8,FALSE),"n/a")</f>
        <v>n/a</v>
      </c>
      <c r="S966" s="17" t="str">
        <f>IFERROR(VLOOKUP($K966,wiz[[Lanes]:[Min FRQT Load Check Lane]],9,FALSE),"n/a")</f>
        <v>n/a</v>
      </c>
      <c r="T966" s="17" t="str">
        <f>IFERROR(VLOOKUP($K966,wiz[[Lanes]:[Min FRQT Load Check Lane]],10,FALSE),"n/a")</f>
        <v>n/a</v>
      </c>
      <c r="U966" s="17" t="str">
        <f>IFERROR(VLOOKUP($K966,wiz[[Lanes]:[Min FRQT Load Check Lane]],11,FALSE),"n/a")</f>
        <v>n/a</v>
      </c>
      <c r="V966" s="17" t="str">
        <f>IFERROR(VLOOKUP($K966,wiz[[Lanes]:[Min FRQT Load Check Lane]],12,FALSE),"n/a")</f>
        <v>n/a</v>
      </c>
      <c r="W966" s="17" t="str">
        <f>IFERROR(VLOOKUP($K966,wiz[[Lanes]:[Min FRQT Load Check Lane]],13,FALSE),"n/a")</f>
        <v>n/a</v>
      </c>
    </row>
    <row r="967" spans="2:23" x14ac:dyDescent="0.3">
      <c r="B967" s="13" t="s">
        <v>4144</v>
      </c>
      <c r="C967" s="13" t="s">
        <v>2604</v>
      </c>
      <c r="D967" s="13" t="s">
        <v>2562</v>
      </c>
      <c r="E967" s="13" t="s">
        <v>4143</v>
      </c>
      <c r="F967" s="13">
        <v>30224</v>
      </c>
      <c r="G967" s="13" t="s">
        <v>2635</v>
      </c>
      <c r="H967" s="13">
        <v>38111</v>
      </c>
      <c r="I967" s="13">
        <v>1181.04</v>
      </c>
      <c r="J967" s="13" t="str">
        <f>VLOOKUP(D967,'Matched Names'!$A$1:$C$52,3,FALSE)</f>
        <v xml:space="preserve">WAL MART SAMS GENERAL|   </v>
      </c>
      <c r="K967" t="str">
        <f t="shared" si="15"/>
        <v>WAL MART SAMS GENERAL| 3022438111</v>
      </c>
      <c r="L967" s="17" t="str">
        <f>IFERROR(VLOOKUP($K967,wiz[[Lanes]:[Min FRQT Load Check Lane]],2,FALSE),"n/a")</f>
        <v>n/a</v>
      </c>
      <c r="M967" s="17" t="str">
        <f>IFERROR(VLOOKUP($K967,wiz[[Lanes]:[Min FRQT Load Check Lane]],3,FALSE),"n/a")</f>
        <v>n/a</v>
      </c>
      <c r="N967" s="17" t="str">
        <f>IFERROR(VLOOKUP($K967,wiz[[Lanes]:[Min FRQT Load Check Lane]],4,FALSE),"n/a")</f>
        <v>n/a</v>
      </c>
      <c r="O967" s="17" t="str">
        <f>IFERROR(VLOOKUP($K967,wiz[[Lanes]:[Min FRQT Load Check Lane]],5,FALSE),"n/a")</f>
        <v>n/a</v>
      </c>
      <c r="P967" s="17" t="str">
        <f>IFERROR(VLOOKUP($K967,wiz[[Lanes]:[Min FRQT Load Check Lane]],6,FALSE),"n/a")</f>
        <v>n/a</v>
      </c>
      <c r="Q967" s="17" t="str">
        <f>IFERROR(VLOOKUP($K967,wiz[[Lanes]:[Min FRQT Load Check Lane]],7,FALSE),"n/a")</f>
        <v>n/a</v>
      </c>
      <c r="R967" s="17" t="str">
        <f>IFERROR(VLOOKUP($K967,wiz[[Lanes]:[Min FRQT Load Check Lane]],8,FALSE),"n/a")</f>
        <v>n/a</v>
      </c>
      <c r="S967" s="17" t="str">
        <f>IFERROR(VLOOKUP($K967,wiz[[Lanes]:[Min FRQT Load Check Lane]],9,FALSE),"n/a")</f>
        <v>n/a</v>
      </c>
      <c r="T967" s="17" t="str">
        <f>IFERROR(VLOOKUP($K967,wiz[[Lanes]:[Min FRQT Load Check Lane]],10,FALSE),"n/a")</f>
        <v>n/a</v>
      </c>
      <c r="U967" s="17" t="str">
        <f>IFERROR(VLOOKUP($K967,wiz[[Lanes]:[Min FRQT Load Check Lane]],11,FALSE),"n/a")</f>
        <v>n/a</v>
      </c>
      <c r="V967" s="17" t="str">
        <f>IFERROR(VLOOKUP($K967,wiz[[Lanes]:[Min FRQT Load Check Lane]],12,FALSE),"n/a")</f>
        <v>n/a</v>
      </c>
      <c r="W967" s="17" t="str">
        <f>IFERROR(VLOOKUP($K967,wiz[[Lanes]:[Min FRQT Load Check Lane]],13,FALSE),"n/a")</f>
        <v>n/a</v>
      </c>
    </row>
    <row r="968" spans="2:23" x14ac:dyDescent="0.3">
      <c r="B968" s="13" t="s">
        <v>4145</v>
      </c>
      <c r="C968" s="13" t="s">
        <v>2604</v>
      </c>
      <c r="D968" s="13" t="s">
        <v>2562</v>
      </c>
      <c r="E968" s="13" t="s">
        <v>4146</v>
      </c>
      <c r="F968" s="13">
        <v>28792</v>
      </c>
      <c r="G968" s="13" t="s">
        <v>2850</v>
      </c>
      <c r="H968" s="13">
        <v>38652</v>
      </c>
      <c r="I968" s="13">
        <v>9389.36</v>
      </c>
      <c r="J968" s="13" t="str">
        <f>VLOOKUP(D968,'Matched Names'!$A$1:$C$52,3,FALSE)</f>
        <v xml:space="preserve">WAL MART SAMS GENERAL|   </v>
      </c>
      <c r="K968" t="str">
        <f t="shared" si="15"/>
        <v>WAL MART SAMS GENERAL| 2879238652</v>
      </c>
      <c r="L968" s="17" t="str">
        <f>IFERROR(VLOOKUP($K968,wiz[[Lanes]:[Min FRQT Load Check Lane]],2,FALSE),"n/a")</f>
        <v>n/a</v>
      </c>
      <c r="M968" s="17" t="str">
        <f>IFERROR(VLOOKUP($K968,wiz[[Lanes]:[Min FRQT Load Check Lane]],3,FALSE),"n/a")</f>
        <v>n/a</v>
      </c>
      <c r="N968" s="17" t="str">
        <f>IFERROR(VLOOKUP($K968,wiz[[Lanes]:[Min FRQT Load Check Lane]],4,FALSE),"n/a")</f>
        <v>n/a</v>
      </c>
      <c r="O968" s="17" t="str">
        <f>IFERROR(VLOOKUP($K968,wiz[[Lanes]:[Min FRQT Load Check Lane]],5,FALSE),"n/a")</f>
        <v>n/a</v>
      </c>
      <c r="P968" s="17" t="str">
        <f>IFERROR(VLOOKUP($K968,wiz[[Lanes]:[Min FRQT Load Check Lane]],6,FALSE),"n/a")</f>
        <v>n/a</v>
      </c>
      <c r="Q968" s="17" t="str">
        <f>IFERROR(VLOOKUP($K968,wiz[[Lanes]:[Min FRQT Load Check Lane]],7,FALSE),"n/a")</f>
        <v>n/a</v>
      </c>
      <c r="R968" s="17" t="str">
        <f>IFERROR(VLOOKUP($K968,wiz[[Lanes]:[Min FRQT Load Check Lane]],8,FALSE),"n/a")</f>
        <v>n/a</v>
      </c>
      <c r="S968" s="17" t="str">
        <f>IFERROR(VLOOKUP($K968,wiz[[Lanes]:[Min FRQT Load Check Lane]],9,FALSE),"n/a")</f>
        <v>n/a</v>
      </c>
      <c r="T968" s="17" t="str">
        <f>IFERROR(VLOOKUP($K968,wiz[[Lanes]:[Min FRQT Load Check Lane]],10,FALSE),"n/a")</f>
        <v>n/a</v>
      </c>
      <c r="U968" s="17" t="str">
        <f>IFERROR(VLOOKUP($K968,wiz[[Lanes]:[Min FRQT Load Check Lane]],11,FALSE),"n/a")</f>
        <v>n/a</v>
      </c>
      <c r="V968" s="17" t="str">
        <f>IFERROR(VLOOKUP($K968,wiz[[Lanes]:[Min FRQT Load Check Lane]],12,FALSE),"n/a")</f>
        <v>n/a</v>
      </c>
      <c r="W968" s="17" t="str">
        <f>IFERROR(VLOOKUP($K968,wiz[[Lanes]:[Min FRQT Load Check Lane]],13,FALSE),"n/a")</f>
        <v>n/a</v>
      </c>
    </row>
    <row r="969" spans="2:23" x14ac:dyDescent="0.3">
      <c r="B969" s="13" t="s">
        <v>4147</v>
      </c>
      <c r="C969" s="13" t="s">
        <v>2604</v>
      </c>
      <c r="D969" s="13" t="s">
        <v>2562</v>
      </c>
      <c r="E969" s="13" t="s">
        <v>3235</v>
      </c>
      <c r="F969" s="13">
        <v>77052</v>
      </c>
      <c r="G969" s="13" t="s">
        <v>2635</v>
      </c>
      <c r="H969" s="13">
        <v>38111</v>
      </c>
      <c r="I969" s="13">
        <v>598.5</v>
      </c>
      <c r="J969" s="13" t="str">
        <f>VLOOKUP(D969,'Matched Names'!$A$1:$C$52,3,FALSE)</f>
        <v xml:space="preserve">WAL MART SAMS GENERAL|   </v>
      </c>
      <c r="K969" t="str">
        <f t="shared" si="15"/>
        <v>WAL MART SAMS GENERAL| 7705238111</v>
      </c>
      <c r="L969" s="17" t="str">
        <f>IFERROR(VLOOKUP($K969,wiz[[Lanes]:[Min FRQT Load Check Lane]],2,FALSE),"n/a")</f>
        <v>n/a</v>
      </c>
      <c r="M969" s="17" t="str">
        <f>IFERROR(VLOOKUP($K969,wiz[[Lanes]:[Min FRQT Load Check Lane]],3,FALSE),"n/a")</f>
        <v>n/a</v>
      </c>
      <c r="N969" s="17" t="str">
        <f>IFERROR(VLOOKUP($K969,wiz[[Lanes]:[Min FRQT Load Check Lane]],4,FALSE),"n/a")</f>
        <v>n/a</v>
      </c>
      <c r="O969" s="17" t="str">
        <f>IFERROR(VLOOKUP($K969,wiz[[Lanes]:[Min FRQT Load Check Lane]],5,FALSE),"n/a")</f>
        <v>n/a</v>
      </c>
      <c r="P969" s="17" t="str">
        <f>IFERROR(VLOOKUP($K969,wiz[[Lanes]:[Min FRQT Load Check Lane]],6,FALSE),"n/a")</f>
        <v>n/a</v>
      </c>
      <c r="Q969" s="17" t="str">
        <f>IFERROR(VLOOKUP($K969,wiz[[Lanes]:[Min FRQT Load Check Lane]],7,FALSE),"n/a")</f>
        <v>n/a</v>
      </c>
      <c r="R969" s="17" t="str">
        <f>IFERROR(VLOOKUP($K969,wiz[[Lanes]:[Min FRQT Load Check Lane]],8,FALSE),"n/a")</f>
        <v>n/a</v>
      </c>
      <c r="S969" s="17" t="str">
        <f>IFERROR(VLOOKUP($K969,wiz[[Lanes]:[Min FRQT Load Check Lane]],9,FALSE),"n/a")</f>
        <v>n/a</v>
      </c>
      <c r="T969" s="17" t="str">
        <f>IFERROR(VLOOKUP($K969,wiz[[Lanes]:[Min FRQT Load Check Lane]],10,FALSE),"n/a")</f>
        <v>n/a</v>
      </c>
      <c r="U969" s="17" t="str">
        <f>IFERROR(VLOOKUP($K969,wiz[[Lanes]:[Min FRQT Load Check Lane]],11,FALSE),"n/a")</f>
        <v>n/a</v>
      </c>
      <c r="V969" s="17" t="str">
        <f>IFERROR(VLOOKUP($K969,wiz[[Lanes]:[Min FRQT Load Check Lane]],12,FALSE),"n/a")</f>
        <v>n/a</v>
      </c>
      <c r="W969" s="17" t="str">
        <f>IFERROR(VLOOKUP($K969,wiz[[Lanes]:[Min FRQT Load Check Lane]],13,FALSE),"n/a")</f>
        <v>n/a</v>
      </c>
    </row>
    <row r="970" spans="2:23" x14ac:dyDescent="0.3">
      <c r="B970" s="13" t="s">
        <v>4148</v>
      </c>
      <c r="C970" s="13" t="s">
        <v>2604</v>
      </c>
      <c r="D970" s="13" t="s">
        <v>2562</v>
      </c>
      <c r="E970" s="13" t="s">
        <v>2875</v>
      </c>
      <c r="F970" s="13">
        <v>46268</v>
      </c>
      <c r="G970" s="13" t="s">
        <v>2896</v>
      </c>
      <c r="H970" s="13">
        <v>37809</v>
      </c>
      <c r="I970" s="13">
        <v>793.8</v>
      </c>
      <c r="J970" s="13" t="str">
        <f>VLOOKUP(D970,'Matched Names'!$A$1:$C$52,3,FALSE)</f>
        <v xml:space="preserve">WAL MART SAMS GENERAL|   </v>
      </c>
      <c r="K970" t="str">
        <f t="shared" si="15"/>
        <v>WAL MART SAMS GENERAL| 4626837809</v>
      </c>
      <c r="L970" s="17" t="str">
        <f>IFERROR(VLOOKUP($K970,wiz[[Lanes]:[Min FRQT Load Check Lane]],2,FALSE),"n/a")</f>
        <v>n/a</v>
      </c>
      <c r="M970" s="17" t="str">
        <f>IFERROR(VLOOKUP($K970,wiz[[Lanes]:[Min FRQT Load Check Lane]],3,FALSE),"n/a")</f>
        <v>n/a</v>
      </c>
      <c r="N970" s="17" t="str">
        <f>IFERROR(VLOOKUP($K970,wiz[[Lanes]:[Min FRQT Load Check Lane]],4,FALSE),"n/a")</f>
        <v>n/a</v>
      </c>
      <c r="O970" s="17" t="str">
        <f>IFERROR(VLOOKUP($K970,wiz[[Lanes]:[Min FRQT Load Check Lane]],5,FALSE),"n/a")</f>
        <v>n/a</v>
      </c>
      <c r="P970" s="17" t="str">
        <f>IFERROR(VLOOKUP($K970,wiz[[Lanes]:[Min FRQT Load Check Lane]],6,FALSE),"n/a")</f>
        <v>n/a</v>
      </c>
      <c r="Q970" s="17" t="str">
        <f>IFERROR(VLOOKUP($K970,wiz[[Lanes]:[Min FRQT Load Check Lane]],7,FALSE),"n/a")</f>
        <v>n/a</v>
      </c>
      <c r="R970" s="17" t="str">
        <f>IFERROR(VLOOKUP($K970,wiz[[Lanes]:[Min FRQT Load Check Lane]],8,FALSE),"n/a")</f>
        <v>n/a</v>
      </c>
      <c r="S970" s="17" t="str">
        <f>IFERROR(VLOOKUP($K970,wiz[[Lanes]:[Min FRQT Load Check Lane]],9,FALSE),"n/a")</f>
        <v>n/a</v>
      </c>
      <c r="T970" s="17" t="str">
        <f>IFERROR(VLOOKUP($K970,wiz[[Lanes]:[Min FRQT Load Check Lane]],10,FALSE),"n/a")</f>
        <v>n/a</v>
      </c>
      <c r="U970" s="17" t="str">
        <f>IFERROR(VLOOKUP($K970,wiz[[Lanes]:[Min FRQT Load Check Lane]],11,FALSE),"n/a")</f>
        <v>n/a</v>
      </c>
      <c r="V970" s="17" t="str">
        <f>IFERROR(VLOOKUP($K970,wiz[[Lanes]:[Min FRQT Load Check Lane]],12,FALSE),"n/a")</f>
        <v>n/a</v>
      </c>
      <c r="W970" s="17" t="str">
        <f>IFERROR(VLOOKUP($K970,wiz[[Lanes]:[Min FRQT Load Check Lane]],13,FALSE),"n/a")</f>
        <v>n/a</v>
      </c>
    </row>
    <row r="971" spans="2:23" x14ac:dyDescent="0.3">
      <c r="B971" s="13" t="s">
        <v>4149</v>
      </c>
      <c r="C971" s="13" t="s">
        <v>2604</v>
      </c>
      <c r="D971" s="13" t="s">
        <v>2562</v>
      </c>
      <c r="E971" s="13" t="s">
        <v>4150</v>
      </c>
      <c r="F971" s="13">
        <v>60143</v>
      </c>
      <c r="G971" s="13" t="s">
        <v>2635</v>
      </c>
      <c r="H971" s="13">
        <v>38111</v>
      </c>
      <c r="I971" s="13">
        <v>963.2</v>
      </c>
      <c r="J971" s="13" t="str">
        <f>VLOOKUP(D971,'Matched Names'!$A$1:$C$52,3,FALSE)</f>
        <v xml:space="preserve">WAL MART SAMS GENERAL|   </v>
      </c>
      <c r="K971" t="str">
        <f t="shared" si="15"/>
        <v>WAL MART SAMS GENERAL| 6014338111</v>
      </c>
      <c r="L971" s="17" t="str">
        <f>IFERROR(VLOOKUP($K971,wiz[[Lanes]:[Min FRQT Load Check Lane]],2,FALSE),"n/a")</f>
        <v>n/a</v>
      </c>
      <c r="M971" s="17" t="str">
        <f>IFERROR(VLOOKUP($K971,wiz[[Lanes]:[Min FRQT Load Check Lane]],3,FALSE),"n/a")</f>
        <v>n/a</v>
      </c>
      <c r="N971" s="17" t="str">
        <f>IFERROR(VLOOKUP($K971,wiz[[Lanes]:[Min FRQT Load Check Lane]],4,FALSE),"n/a")</f>
        <v>n/a</v>
      </c>
      <c r="O971" s="17" t="str">
        <f>IFERROR(VLOOKUP($K971,wiz[[Lanes]:[Min FRQT Load Check Lane]],5,FALSE),"n/a")</f>
        <v>n/a</v>
      </c>
      <c r="P971" s="17" t="str">
        <f>IFERROR(VLOOKUP($K971,wiz[[Lanes]:[Min FRQT Load Check Lane]],6,FALSE),"n/a")</f>
        <v>n/a</v>
      </c>
      <c r="Q971" s="17" t="str">
        <f>IFERROR(VLOOKUP($K971,wiz[[Lanes]:[Min FRQT Load Check Lane]],7,FALSE),"n/a")</f>
        <v>n/a</v>
      </c>
      <c r="R971" s="17" t="str">
        <f>IFERROR(VLOOKUP($K971,wiz[[Lanes]:[Min FRQT Load Check Lane]],8,FALSE),"n/a")</f>
        <v>n/a</v>
      </c>
      <c r="S971" s="17" t="str">
        <f>IFERROR(VLOOKUP($K971,wiz[[Lanes]:[Min FRQT Load Check Lane]],9,FALSE),"n/a")</f>
        <v>n/a</v>
      </c>
      <c r="T971" s="17" t="str">
        <f>IFERROR(VLOOKUP($K971,wiz[[Lanes]:[Min FRQT Load Check Lane]],10,FALSE),"n/a")</f>
        <v>n/a</v>
      </c>
      <c r="U971" s="17" t="str">
        <f>IFERROR(VLOOKUP($K971,wiz[[Lanes]:[Min FRQT Load Check Lane]],11,FALSE),"n/a")</f>
        <v>n/a</v>
      </c>
      <c r="V971" s="17" t="str">
        <f>IFERROR(VLOOKUP($K971,wiz[[Lanes]:[Min FRQT Load Check Lane]],12,FALSE),"n/a")</f>
        <v>n/a</v>
      </c>
      <c r="W971" s="17" t="str">
        <f>IFERROR(VLOOKUP($K971,wiz[[Lanes]:[Min FRQT Load Check Lane]],13,FALSE),"n/a")</f>
        <v>n/a</v>
      </c>
    </row>
    <row r="972" spans="2:23" x14ac:dyDescent="0.3">
      <c r="B972" s="13" t="s">
        <v>4151</v>
      </c>
      <c r="C972" s="13" t="s">
        <v>2604</v>
      </c>
      <c r="D972" s="13" t="s">
        <v>2562</v>
      </c>
      <c r="E972" s="13" t="s">
        <v>4152</v>
      </c>
      <c r="F972" s="13">
        <v>72404</v>
      </c>
      <c r="G972" s="13" t="s">
        <v>2890</v>
      </c>
      <c r="H972" s="13">
        <v>43123</v>
      </c>
      <c r="I972" s="13">
        <v>2184.56</v>
      </c>
      <c r="J972" s="13" t="str">
        <f>VLOOKUP(D972,'Matched Names'!$A$1:$C$52,3,FALSE)</f>
        <v xml:space="preserve">WAL MART SAMS GENERAL|   </v>
      </c>
      <c r="K972" t="str">
        <f t="shared" si="15"/>
        <v>WAL MART SAMS GENERAL| 7240443123</v>
      </c>
      <c r="L972" s="17" t="str">
        <f>IFERROR(VLOOKUP($K972,wiz[[Lanes]:[Min FRQT Load Check Lane]],2,FALSE),"n/a")</f>
        <v>n/a</v>
      </c>
      <c r="M972" s="17" t="str">
        <f>IFERROR(VLOOKUP($K972,wiz[[Lanes]:[Min FRQT Load Check Lane]],3,FALSE),"n/a")</f>
        <v>n/a</v>
      </c>
      <c r="N972" s="17" t="str">
        <f>IFERROR(VLOOKUP($K972,wiz[[Lanes]:[Min FRQT Load Check Lane]],4,FALSE),"n/a")</f>
        <v>n/a</v>
      </c>
      <c r="O972" s="17" t="str">
        <f>IFERROR(VLOOKUP($K972,wiz[[Lanes]:[Min FRQT Load Check Lane]],5,FALSE),"n/a")</f>
        <v>n/a</v>
      </c>
      <c r="P972" s="17" t="str">
        <f>IFERROR(VLOOKUP($K972,wiz[[Lanes]:[Min FRQT Load Check Lane]],6,FALSE),"n/a")</f>
        <v>n/a</v>
      </c>
      <c r="Q972" s="17" t="str">
        <f>IFERROR(VLOOKUP($K972,wiz[[Lanes]:[Min FRQT Load Check Lane]],7,FALSE),"n/a")</f>
        <v>n/a</v>
      </c>
      <c r="R972" s="17" t="str">
        <f>IFERROR(VLOOKUP($K972,wiz[[Lanes]:[Min FRQT Load Check Lane]],8,FALSE),"n/a")</f>
        <v>n/a</v>
      </c>
      <c r="S972" s="17" t="str">
        <f>IFERROR(VLOOKUP($K972,wiz[[Lanes]:[Min FRQT Load Check Lane]],9,FALSE),"n/a")</f>
        <v>n/a</v>
      </c>
      <c r="T972" s="17" t="str">
        <f>IFERROR(VLOOKUP($K972,wiz[[Lanes]:[Min FRQT Load Check Lane]],10,FALSE),"n/a")</f>
        <v>n/a</v>
      </c>
      <c r="U972" s="17" t="str">
        <f>IFERROR(VLOOKUP($K972,wiz[[Lanes]:[Min FRQT Load Check Lane]],11,FALSE),"n/a")</f>
        <v>n/a</v>
      </c>
      <c r="V972" s="17" t="str">
        <f>IFERROR(VLOOKUP($K972,wiz[[Lanes]:[Min FRQT Load Check Lane]],12,FALSE),"n/a")</f>
        <v>n/a</v>
      </c>
      <c r="W972" s="17" t="str">
        <f>IFERROR(VLOOKUP($K972,wiz[[Lanes]:[Min FRQT Load Check Lane]],13,FALSE),"n/a")</f>
        <v>n/a</v>
      </c>
    </row>
    <row r="973" spans="2:23" x14ac:dyDescent="0.3">
      <c r="B973" s="13" t="s">
        <v>4153</v>
      </c>
      <c r="C973" s="13" t="s">
        <v>2604</v>
      </c>
      <c r="D973" s="13" t="s">
        <v>2562</v>
      </c>
      <c r="E973" s="13" t="s">
        <v>3338</v>
      </c>
      <c r="F973" s="13">
        <v>77494</v>
      </c>
      <c r="G973" s="13" t="s">
        <v>2635</v>
      </c>
      <c r="H973" s="13">
        <v>38111</v>
      </c>
      <c r="I973" s="13">
        <v>622.65</v>
      </c>
      <c r="J973" s="13" t="str">
        <f>VLOOKUP(D973,'Matched Names'!$A$1:$C$52,3,FALSE)</f>
        <v xml:space="preserve">WAL MART SAMS GENERAL|   </v>
      </c>
      <c r="K973" t="str">
        <f t="shared" si="15"/>
        <v>WAL MART SAMS GENERAL| 7749438111</v>
      </c>
      <c r="L973" s="17" t="str">
        <f>IFERROR(VLOOKUP($K973,wiz[[Lanes]:[Min FRQT Load Check Lane]],2,FALSE),"n/a")</f>
        <v>n/a</v>
      </c>
      <c r="M973" s="17" t="str">
        <f>IFERROR(VLOOKUP($K973,wiz[[Lanes]:[Min FRQT Load Check Lane]],3,FALSE),"n/a")</f>
        <v>n/a</v>
      </c>
      <c r="N973" s="17" t="str">
        <f>IFERROR(VLOOKUP($K973,wiz[[Lanes]:[Min FRQT Load Check Lane]],4,FALSE),"n/a")</f>
        <v>n/a</v>
      </c>
      <c r="O973" s="17" t="str">
        <f>IFERROR(VLOOKUP($K973,wiz[[Lanes]:[Min FRQT Load Check Lane]],5,FALSE),"n/a")</f>
        <v>n/a</v>
      </c>
      <c r="P973" s="17" t="str">
        <f>IFERROR(VLOOKUP($K973,wiz[[Lanes]:[Min FRQT Load Check Lane]],6,FALSE),"n/a")</f>
        <v>n/a</v>
      </c>
      <c r="Q973" s="17" t="str">
        <f>IFERROR(VLOOKUP($K973,wiz[[Lanes]:[Min FRQT Load Check Lane]],7,FALSE),"n/a")</f>
        <v>n/a</v>
      </c>
      <c r="R973" s="17" t="str">
        <f>IFERROR(VLOOKUP($K973,wiz[[Lanes]:[Min FRQT Load Check Lane]],8,FALSE),"n/a")</f>
        <v>n/a</v>
      </c>
      <c r="S973" s="17" t="str">
        <f>IFERROR(VLOOKUP($K973,wiz[[Lanes]:[Min FRQT Load Check Lane]],9,FALSE),"n/a")</f>
        <v>n/a</v>
      </c>
      <c r="T973" s="17" t="str">
        <f>IFERROR(VLOOKUP($K973,wiz[[Lanes]:[Min FRQT Load Check Lane]],10,FALSE),"n/a")</f>
        <v>n/a</v>
      </c>
      <c r="U973" s="17" t="str">
        <f>IFERROR(VLOOKUP($K973,wiz[[Lanes]:[Min FRQT Load Check Lane]],11,FALSE),"n/a")</f>
        <v>n/a</v>
      </c>
      <c r="V973" s="17" t="str">
        <f>IFERROR(VLOOKUP($K973,wiz[[Lanes]:[Min FRQT Load Check Lane]],12,FALSE),"n/a")</f>
        <v>n/a</v>
      </c>
      <c r="W973" s="17" t="str">
        <f>IFERROR(VLOOKUP($K973,wiz[[Lanes]:[Min FRQT Load Check Lane]],13,FALSE),"n/a")</f>
        <v>n/a</v>
      </c>
    </row>
    <row r="974" spans="2:23" x14ac:dyDescent="0.3">
      <c r="B974" s="13" t="s">
        <v>4154</v>
      </c>
      <c r="C974" s="13" t="s">
        <v>2604</v>
      </c>
      <c r="D974" s="13" t="s">
        <v>2562</v>
      </c>
      <c r="E974" s="13" t="s">
        <v>4155</v>
      </c>
      <c r="F974" s="13">
        <v>30152</v>
      </c>
      <c r="G974" s="13" t="s">
        <v>2808</v>
      </c>
      <c r="H974" s="13">
        <v>43228</v>
      </c>
      <c r="I974" s="13">
        <v>810.9</v>
      </c>
      <c r="J974" s="13" t="str">
        <f>VLOOKUP(D974,'Matched Names'!$A$1:$C$52,3,FALSE)</f>
        <v xml:space="preserve">WAL MART SAMS GENERAL|   </v>
      </c>
      <c r="K974" t="str">
        <f t="shared" si="15"/>
        <v>WAL MART SAMS GENERAL| 3015243228</v>
      </c>
      <c r="L974" s="17" t="str">
        <f>IFERROR(VLOOKUP($K974,wiz[[Lanes]:[Min FRQT Load Check Lane]],2,FALSE),"n/a")</f>
        <v>n/a</v>
      </c>
      <c r="M974" s="17" t="str">
        <f>IFERROR(VLOOKUP($K974,wiz[[Lanes]:[Min FRQT Load Check Lane]],3,FALSE),"n/a")</f>
        <v>n/a</v>
      </c>
      <c r="N974" s="17" t="str">
        <f>IFERROR(VLOOKUP($K974,wiz[[Lanes]:[Min FRQT Load Check Lane]],4,FALSE),"n/a")</f>
        <v>n/a</v>
      </c>
      <c r="O974" s="17" t="str">
        <f>IFERROR(VLOOKUP($K974,wiz[[Lanes]:[Min FRQT Load Check Lane]],5,FALSE),"n/a")</f>
        <v>n/a</v>
      </c>
      <c r="P974" s="17" t="str">
        <f>IFERROR(VLOOKUP($K974,wiz[[Lanes]:[Min FRQT Load Check Lane]],6,FALSE),"n/a")</f>
        <v>n/a</v>
      </c>
      <c r="Q974" s="17" t="str">
        <f>IFERROR(VLOOKUP($K974,wiz[[Lanes]:[Min FRQT Load Check Lane]],7,FALSE),"n/a")</f>
        <v>n/a</v>
      </c>
      <c r="R974" s="17" t="str">
        <f>IFERROR(VLOOKUP($K974,wiz[[Lanes]:[Min FRQT Load Check Lane]],8,FALSE),"n/a")</f>
        <v>n/a</v>
      </c>
      <c r="S974" s="17" t="str">
        <f>IFERROR(VLOOKUP($K974,wiz[[Lanes]:[Min FRQT Load Check Lane]],9,FALSE),"n/a")</f>
        <v>n/a</v>
      </c>
      <c r="T974" s="17" t="str">
        <f>IFERROR(VLOOKUP($K974,wiz[[Lanes]:[Min FRQT Load Check Lane]],10,FALSE),"n/a")</f>
        <v>n/a</v>
      </c>
      <c r="U974" s="17" t="str">
        <f>IFERROR(VLOOKUP($K974,wiz[[Lanes]:[Min FRQT Load Check Lane]],11,FALSE),"n/a")</f>
        <v>n/a</v>
      </c>
      <c r="V974" s="17" t="str">
        <f>IFERROR(VLOOKUP($K974,wiz[[Lanes]:[Min FRQT Load Check Lane]],12,FALSE),"n/a")</f>
        <v>n/a</v>
      </c>
      <c r="W974" s="17" t="str">
        <f>IFERROR(VLOOKUP($K974,wiz[[Lanes]:[Min FRQT Load Check Lane]],13,FALSE),"n/a")</f>
        <v>n/a</v>
      </c>
    </row>
    <row r="975" spans="2:23" x14ac:dyDescent="0.3">
      <c r="B975" s="13" t="s">
        <v>4156</v>
      </c>
      <c r="C975" s="13" t="s">
        <v>2604</v>
      </c>
      <c r="D975" s="13" t="s">
        <v>2562</v>
      </c>
      <c r="E975" s="13" t="s">
        <v>2863</v>
      </c>
      <c r="F975" s="13">
        <v>30253</v>
      </c>
      <c r="G975" s="13" t="s">
        <v>2635</v>
      </c>
      <c r="H975" s="13">
        <v>38111</v>
      </c>
      <c r="I975" s="13">
        <v>1780.44</v>
      </c>
      <c r="J975" s="13" t="str">
        <f>VLOOKUP(D975,'Matched Names'!$A$1:$C$52,3,FALSE)</f>
        <v xml:space="preserve">WAL MART SAMS GENERAL|   </v>
      </c>
      <c r="K975" t="str">
        <f t="shared" si="15"/>
        <v>WAL MART SAMS GENERAL| 3025338111</v>
      </c>
      <c r="L975" s="17" t="str">
        <f>IFERROR(VLOOKUP($K975,wiz[[Lanes]:[Min FRQT Load Check Lane]],2,FALSE),"n/a")</f>
        <v>n/a</v>
      </c>
      <c r="M975" s="17" t="str">
        <f>IFERROR(VLOOKUP($K975,wiz[[Lanes]:[Min FRQT Load Check Lane]],3,FALSE),"n/a")</f>
        <v>n/a</v>
      </c>
      <c r="N975" s="17" t="str">
        <f>IFERROR(VLOOKUP($K975,wiz[[Lanes]:[Min FRQT Load Check Lane]],4,FALSE),"n/a")</f>
        <v>n/a</v>
      </c>
      <c r="O975" s="17" t="str">
        <f>IFERROR(VLOOKUP($K975,wiz[[Lanes]:[Min FRQT Load Check Lane]],5,FALSE),"n/a")</f>
        <v>n/a</v>
      </c>
      <c r="P975" s="17" t="str">
        <f>IFERROR(VLOOKUP($K975,wiz[[Lanes]:[Min FRQT Load Check Lane]],6,FALSE),"n/a")</f>
        <v>n/a</v>
      </c>
      <c r="Q975" s="17" t="str">
        <f>IFERROR(VLOOKUP($K975,wiz[[Lanes]:[Min FRQT Load Check Lane]],7,FALSE),"n/a")</f>
        <v>n/a</v>
      </c>
      <c r="R975" s="17" t="str">
        <f>IFERROR(VLOOKUP($K975,wiz[[Lanes]:[Min FRQT Load Check Lane]],8,FALSE),"n/a")</f>
        <v>n/a</v>
      </c>
      <c r="S975" s="17" t="str">
        <f>IFERROR(VLOOKUP($K975,wiz[[Lanes]:[Min FRQT Load Check Lane]],9,FALSE),"n/a")</f>
        <v>n/a</v>
      </c>
      <c r="T975" s="17" t="str">
        <f>IFERROR(VLOOKUP($K975,wiz[[Lanes]:[Min FRQT Load Check Lane]],10,FALSE),"n/a")</f>
        <v>n/a</v>
      </c>
      <c r="U975" s="17" t="str">
        <f>IFERROR(VLOOKUP($K975,wiz[[Lanes]:[Min FRQT Load Check Lane]],11,FALSE),"n/a")</f>
        <v>n/a</v>
      </c>
      <c r="V975" s="17" t="str">
        <f>IFERROR(VLOOKUP($K975,wiz[[Lanes]:[Min FRQT Load Check Lane]],12,FALSE),"n/a")</f>
        <v>n/a</v>
      </c>
      <c r="W975" s="17" t="str">
        <f>IFERROR(VLOOKUP($K975,wiz[[Lanes]:[Min FRQT Load Check Lane]],13,FALSE),"n/a")</f>
        <v>n/a</v>
      </c>
    </row>
    <row r="976" spans="2:23" x14ac:dyDescent="0.3">
      <c r="B976" s="13" t="s">
        <v>4157</v>
      </c>
      <c r="C976" s="13" t="s">
        <v>2604</v>
      </c>
      <c r="D976" s="13" t="s">
        <v>2562</v>
      </c>
      <c r="E976" s="13" t="s">
        <v>4158</v>
      </c>
      <c r="F976" s="13">
        <v>30260</v>
      </c>
      <c r="G976" s="13" t="s">
        <v>2635</v>
      </c>
      <c r="H976" s="13">
        <v>38111</v>
      </c>
      <c r="I976" s="13">
        <v>575</v>
      </c>
      <c r="J976" s="13" t="str">
        <f>VLOOKUP(D976,'Matched Names'!$A$1:$C$52,3,FALSE)</f>
        <v xml:space="preserve">WAL MART SAMS GENERAL|   </v>
      </c>
      <c r="K976" t="str">
        <f t="shared" si="15"/>
        <v>WAL MART SAMS GENERAL| 3026038111</v>
      </c>
      <c r="L976" s="17" t="str">
        <f>IFERROR(VLOOKUP($K976,wiz[[Lanes]:[Min FRQT Load Check Lane]],2,FALSE),"n/a")</f>
        <v>n/a</v>
      </c>
      <c r="M976" s="17" t="str">
        <f>IFERROR(VLOOKUP($K976,wiz[[Lanes]:[Min FRQT Load Check Lane]],3,FALSE),"n/a")</f>
        <v>n/a</v>
      </c>
      <c r="N976" s="17" t="str">
        <f>IFERROR(VLOOKUP($K976,wiz[[Lanes]:[Min FRQT Load Check Lane]],4,FALSE),"n/a")</f>
        <v>n/a</v>
      </c>
      <c r="O976" s="17" t="str">
        <f>IFERROR(VLOOKUP($K976,wiz[[Lanes]:[Min FRQT Load Check Lane]],5,FALSE),"n/a")</f>
        <v>n/a</v>
      </c>
      <c r="P976" s="17" t="str">
        <f>IFERROR(VLOOKUP($K976,wiz[[Lanes]:[Min FRQT Load Check Lane]],6,FALSE),"n/a")</f>
        <v>n/a</v>
      </c>
      <c r="Q976" s="17" t="str">
        <f>IFERROR(VLOOKUP($K976,wiz[[Lanes]:[Min FRQT Load Check Lane]],7,FALSE),"n/a")</f>
        <v>n/a</v>
      </c>
      <c r="R976" s="17" t="str">
        <f>IFERROR(VLOOKUP($K976,wiz[[Lanes]:[Min FRQT Load Check Lane]],8,FALSE),"n/a")</f>
        <v>n/a</v>
      </c>
      <c r="S976" s="17" t="str">
        <f>IFERROR(VLOOKUP($K976,wiz[[Lanes]:[Min FRQT Load Check Lane]],9,FALSE),"n/a")</f>
        <v>n/a</v>
      </c>
      <c r="T976" s="17" t="str">
        <f>IFERROR(VLOOKUP($K976,wiz[[Lanes]:[Min FRQT Load Check Lane]],10,FALSE),"n/a")</f>
        <v>n/a</v>
      </c>
      <c r="U976" s="17" t="str">
        <f>IFERROR(VLOOKUP($K976,wiz[[Lanes]:[Min FRQT Load Check Lane]],11,FALSE),"n/a")</f>
        <v>n/a</v>
      </c>
      <c r="V976" s="17" t="str">
        <f>IFERROR(VLOOKUP($K976,wiz[[Lanes]:[Min FRQT Load Check Lane]],12,FALSE),"n/a")</f>
        <v>n/a</v>
      </c>
      <c r="W976" s="17" t="str">
        <f>IFERROR(VLOOKUP($K976,wiz[[Lanes]:[Min FRQT Load Check Lane]],13,FALSE),"n/a")</f>
        <v>n/a</v>
      </c>
    </row>
    <row r="977" spans="2:23" x14ac:dyDescent="0.3">
      <c r="B977" s="13" t="s">
        <v>4159</v>
      </c>
      <c r="C977" s="13" t="s">
        <v>2604</v>
      </c>
      <c r="D977" s="13" t="s">
        <v>2562</v>
      </c>
      <c r="E977" s="13" t="s">
        <v>3901</v>
      </c>
      <c r="F977" s="13">
        <v>54956</v>
      </c>
      <c r="G977" s="13" t="s">
        <v>4119</v>
      </c>
      <c r="H977" s="13">
        <v>30117</v>
      </c>
      <c r="I977" s="13">
        <v>2051.5500000000002</v>
      </c>
      <c r="J977" s="13" t="str">
        <f>VLOOKUP(D977,'Matched Names'!$A$1:$C$52,3,FALSE)</f>
        <v xml:space="preserve">WAL MART SAMS GENERAL|   </v>
      </c>
      <c r="K977" t="str">
        <f t="shared" si="15"/>
        <v>WAL MART SAMS GENERAL| 5495630117</v>
      </c>
      <c r="L977" s="17" t="str">
        <f>IFERROR(VLOOKUP($K977,wiz[[Lanes]:[Min FRQT Load Check Lane]],2,FALSE),"n/a")</f>
        <v>n/a</v>
      </c>
      <c r="M977" s="17" t="str">
        <f>IFERROR(VLOOKUP($K977,wiz[[Lanes]:[Min FRQT Load Check Lane]],3,FALSE),"n/a")</f>
        <v>n/a</v>
      </c>
      <c r="N977" s="17" t="str">
        <f>IFERROR(VLOOKUP($K977,wiz[[Lanes]:[Min FRQT Load Check Lane]],4,FALSE),"n/a")</f>
        <v>n/a</v>
      </c>
      <c r="O977" s="17" t="str">
        <f>IFERROR(VLOOKUP($K977,wiz[[Lanes]:[Min FRQT Load Check Lane]],5,FALSE),"n/a")</f>
        <v>n/a</v>
      </c>
      <c r="P977" s="17" t="str">
        <f>IFERROR(VLOOKUP($K977,wiz[[Lanes]:[Min FRQT Load Check Lane]],6,FALSE),"n/a")</f>
        <v>n/a</v>
      </c>
      <c r="Q977" s="17" t="str">
        <f>IFERROR(VLOOKUP($K977,wiz[[Lanes]:[Min FRQT Load Check Lane]],7,FALSE),"n/a")</f>
        <v>n/a</v>
      </c>
      <c r="R977" s="17" t="str">
        <f>IFERROR(VLOOKUP($K977,wiz[[Lanes]:[Min FRQT Load Check Lane]],8,FALSE),"n/a")</f>
        <v>n/a</v>
      </c>
      <c r="S977" s="17" t="str">
        <f>IFERROR(VLOOKUP($K977,wiz[[Lanes]:[Min FRQT Load Check Lane]],9,FALSE),"n/a")</f>
        <v>n/a</v>
      </c>
      <c r="T977" s="17" t="str">
        <f>IFERROR(VLOOKUP($K977,wiz[[Lanes]:[Min FRQT Load Check Lane]],10,FALSE),"n/a")</f>
        <v>n/a</v>
      </c>
      <c r="U977" s="17" t="str">
        <f>IFERROR(VLOOKUP($K977,wiz[[Lanes]:[Min FRQT Load Check Lane]],11,FALSE),"n/a")</f>
        <v>n/a</v>
      </c>
      <c r="V977" s="17" t="str">
        <f>IFERROR(VLOOKUP($K977,wiz[[Lanes]:[Min FRQT Load Check Lane]],12,FALSE),"n/a")</f>
        <v>n/a</v>
      </c>
      <c r="W977" s="17" t="str">
        <f>IFERROR(VLOOKUP($K977,wiz[[Lanes]:[Min FRQT Load Check Lane]],13,FALSE),"n/a")</f>
        <v>n/a</v>
      </c>
    </row>
    <row r="978" spans="2:23" x14ac:dyDescent="0.3">
      <c r="B978" s="13" t="s">
        <v>4160</v>
      </c>
      <c r="C978" s="13" t="s">
        <v>2604</v>
      </c>
      <c r="D978" s="13" t="s">
        <v>2562</v>
      </c>
      <c r="E978" s="13" t="s">
        <v>3123</v>
      </c>
      <c r="F978" s="13">
        <v>29115</v>
      </c>
      <c r="G978" s="13" t="s">
        <v>3800</v>
      </c>
      <c r="H978" s="13">
        <v>46140</v>
      </c>
      <c r="I978" s="13">
        <v>6889.47</v>
      </c>
      <c r="J978" s="13" t="str">
        <f>VLOOKUP(D978,'Matched Names'!$A$1:$C$52,3,FALSE)</f>
        <v xml:space="preserve">WAL MART SAMS GENERAL|   </v>
      </c>
      <c r="K978" t="str">
        <f t="shared" si="15"/>
        <v>WAL MART SAMS GENERAL| 2911546140</v>
      </c>
      <c r="L978" s="17">
        <f>IFERROR(VLOOKUP($K978,wiz[[Lanes]:[Min FRQT Load Check Lane]],2,FALSE),"n/a")</f>
        <v>11</v>
      </c>
      <c r="M978" s="17">
        <f>IFERROR(VLOOKUP($K978,wiz[[Lanes]:[Min FRQT Load Check Lane]],3,FALSE),"n/a")</f>
        <v>1.59</v>
      </c>
      <c r="N978" s="17">
        <f>IFERROR(VLOOKUP($K978,wiz[[Lanes]:[Min FRQT Load Check Lane]],4,FALSE),"n/a")</f>
        <v>0.08</v>
      </c>
      <c r="O978" s="17">
        <f>IFERROR(VLOOKUP($K978,wiz[[Lanes]:[Min FRQT Load Check Lane]],5,FALSE),"n/a")</f>
        <v>619</v>
      </c>
      <c r="P978" s="17">
        <f>IFERROR(VLOOKUP($K978,wiz[[Lanes]:[Min FRQT Load Check Lane]],6,FALSE),"n/a")</f>
        <v>1.43</v>
      </c>
      <c r="Q978" s="17">
        <f>IFERROR(VLOOKUP($K978,wiz[[Lanes]:[Min FRQT Load Check Lane]],7,FALSE),"n/a")</f>
        <v>99</v>
      </c>
      <c r="R978" s="17">
        <f>IFERROR(VLOOKUP($K978,wiz[[Lanes]:[Min FRQT Load Check Lane]],8,FALSE),"n/a")</f>
        <v>0.32</v>
      </c>
      <c r="S978" s="17">
        <f>IFERROR(VLOOKUP($K978,wiz[[Lanes]:[Min FRQT Load Check Lane]],9,FALSE),"n/a")</f>
        <v>78</v>
      </c>
      <c r="T978" s="17">
        <f>IFERROR(VLOOKUP($K978,wiz[[Lanes]:[Min FRQT Load Check Lane]],10,FALSE),"n/a")</f>
        <v>-91</v>
      </c>
      <c r="U978" s="17">
        <f>IFERROR(VLOOKUP($K978,wiz[[Lanes]:[Min FRQT Load Check Lane]],11,FALSE),"n/a")</f>
        <v>-52</v>
      </c>
      <c r="V978" s="17">
        <f>IFERROR(VLOOKUP($K978,wiz[[Lanes]:[Min FRQT Load Check Lane]],12,FALSE),"n/a")</f>
        <v>-138</v>
      </c>
      <c r="W978" s="17">
        <f>IFERROR(VLOOKUP($K978,wiz[[Lanes]:[Min FRQT Load Check Lane]],13,FALSE),"n/a")</f>
        <v>-281</v>
      </c>
    </row>
    <row r="979" spans="2:23" x14ac:dyDescent="0.3">
      <c r="B979" s="13" t="s">
        <v>4161</v>
      </c>
      <c r="C979" s="13" t="s">
        <v>2604</v>
      </c>
      <c r="D979" s="13" t="s">
        <v>2562</v>
      </c>
      <c r="E979" s="13" t="s">
        <v>3123</v>
      </c>
      <c r="F979" s="13">
        <v>29115</v>
      </c>
      <c r="G979" s="13" t="s">
        <v>2850</v>
      </c>
      <c r="H979" s="13">
        <v>38652</v>
      </c>
      <c r="I979" s="13">
        <v>20739.84</v>
      </c>
      <c r="J979" s="13" t="str">
        <f>VLOOKUP(D979,'Matched Names'!$A$1:$C$52,3,FALSE)</f>
        <v xml:space="preserve">WAL MART SAMS GENERAL|   </v>
      </c>
      <c r="K979" t="str">
        <f t="shared" si="15"/>
        <v>WAL MART SAMS GENERAL| 2911538652</v>
      </c>
      <c r="L979" s="17">
        <f>IFERROR(VLOOKUP($K979,wiz[[Lanes]:[Min FRQT Load Check Lane]],2,FALSE),"n/a")</f>
        <v>39</v>
      </c>
      <c r="M979" s="17">
        <f>IFERROR(VLOOKUP($K979,wiz[[Lanes]:[Min FRQT Load Check Lane]],3,FALSE),"n/a")</f>
        <v>1.64</v>
      </c>
      <c r="N979" s="17">
        <f>IFERROR(VLOOKUP($K979,wiz[[Lanes]:[Min FRQT Load Check Lane]],4,FALSE),"n/a")</f>
        <v>7.0000000000000007E-2</v>
      </c>
      <c r="O979" s="17">
        <f>IFERROR(VLOOKUP($K979,wiz[[Lanes]:[Min FRQT Load Check Lane]],5,FALSE),"n/a")</f>
        <v>528</v>
      </c>
      <c r="P979" s="17">
        <f>IFERROR(VLOOKUP($K979,wiz[[Lanes]:[Min FRQT Load Check Lane]],6,FALSE),"n/a")</f>
        <v>0.92</v>
      </c>
      <c r="Q979" s="17">
        <f>IFERROR(VLOOKUP($K979,wiz[[Lanes]:[Min FRQT Load Check Lane]],7,FALSE),"n/a")</f>
        <v>98</v>
      </c>
      <c r="R979" s="17">
        <f>IFERROR(VLOOKUP($K979,wiz[[Lanes]:[Min FRQT Load Check Lane]],8,FALSE),"n/a")</f>
        <v>0.33</v>
      </c>
      <c r="S979" s="17">
        <f>IFERROR(VLOOKUP($K979,wiz[[Lanes]:[Min FRQT Load Check Lane]],9,FALSE),"n/a")</f>
        <v>71</v>
      </c>
      <c r="T979" s="17">
        <f>IFERROR(VLOOKUP($K979,wiz[[Lanes]:[Min FRQT Load Check Lane]],10,FALSE),"n/a")</f>
        <v>-91</v>
      </c>
      <c r="U979" s="17">
        <f>IFERROR(VLOOKUP($K979,wiz[[Lanes]:[Min FRQT Load Check Lane]],11,FALSE),"n/a")</f>
        <v>29</v>
      </c>
      <c r="V979" s="17">
        <f>IFERROR(VLOOKUP($K979,wiz[[Lanes]:[Min FRQT Load Check Lane]],12,FALSE),"n/a")</f>
        <v>142</v>
      </c>
      <c r="W979" s="17">
        <f>IFERROR(VLOOKUP($K979,wiz[[Lanes]:[Min FRQT Load Check Lane]],13,FALSE),"n/a")</f>
        <v>80</v>
      </c>
    </row>
    <row r="980" spans="2:23" x14ac:dyDescent="0.3">
      <c r="B980" s="13" t="s">
        <v>4162</v>
      </c>
      <c r="C980" s="13" t="s">
        <v>2604</v>
      </c>
      <c r="D980" s="13" t="s">
        <v>2562</v>
      </c>
      <c r="E980" s="13" t="s">
        <v>4163</v>
      </c>
      <c r="F980" s="13">
        <v>45356</v>
      </c>
      <c r="G980" s="13" t="s">
        <v>2900</v>
      </c>
      <c r="H980" s="13">
        <v>28150</v>
      </c>
      <c r="I980" s="13">
        <v>2059.1999999999998</v>
      </c>
      <c r="J980" s="13" t="str">
        <f>VLOOKUP(D980,'Matched Names'!$A$1:$C$52,3,FALSE)</f>
        <v xml:space="preserve">WAL MART SAMS GENERAL|   </v>
      </c>
      <c r="K980" t="str">
        <f t="shared" si="15"/>
        <v>WAL MART SAMS GENERAL| 4535628150</v>
      </c>
      <c r="L980" s="17">
        <f>IFERROR(VLOOKUP($K980,wiz[[Lanes]:[Min FRQT Load Check Lane]],2,FALSE),"n/a")</f>
        <v>2</v>
      </c>
      <c r="M980" s="17">
        <f>IFERROR(VLOOKUP($K980,wiz[[Lanes]:[Min FRQT Load Check Lane]],3,FALSE),"n/a")</f>
        <v>2.08</v>
      </c>
      <c r="N980" s="17">
        <f>IFERROR(VLOOKUP($K980,wiz[[Lanes]:[Min FRQT Load Check Lane]],4,FALSE),"n/a")</f>
        <v>0.06</v>
      </c>
      <c r="O980" s="17">
        <f>IFERROR(VLOOKUP($K980,wiz[[Lanes]:[Min FRQT Load Check Lane]],5,FALSE),"n/a")</f>
        <v>495</v>
      </c>
      <c r="P980" s="17">
        <f>IFERROR(VLOOKUP($K980,wiz[[Lanes]:[Min FRQT Load Check Lane]],6,FALSE),"n/a")</f>
        <v>1.24</v>
      </c>
      <c r="Q980" s="17">
        <f>IFERROR(VLOOKUP($K980,wiz[[Lanes]:[Min FRQT Load Check Lane]],7,FALSE),"n/a")</f>
        <v>85</v>
      </c>
      <c r="R980" s="17">
        <f>IFERROR(VLOOKUP($K980,wiz[[Lanes]:[Min FRQT Load Check Lane]],8,FALSE),"n/a")</f>
        <v>0.33</v>
      </c>
      <c r="S980" s="17">
        <f>IFERROR(VLOOKUP($K980,wiz[[Lanes]:[Min FRQT Load Check Lane]],9,FALSE),"n/a")</f>
        <v>75</v>
      </c>
      <c r="T980" s="17">
        <f>IFERROR(VLOOKUP($K980,wiz[[Lanes]:[Min FRQT Load Check Lane]],10,FALSE),"n/a")</f>
        <v>-52</v>
      </c>
      <c r="U980" s="17">
        <f>IFERROR(VLOOKUP($K980,wiz[[Lanes]:[Min FRQT Load Check Lane]],11,FALSE),"n/a")</f>
        <v>-65</v>
      </c>
      <c r="V980" s="17">
        <f>IFERROR(VLOOKUP($K980,wiz[[Lanes]:[Min FRQT Load Check Lane]],12,FALSE),"n/a")</f>
        <v>-59</v>
      </c>
      <c r="W980" s="17">
        <f>IFERROR(VLOOKUP($K980,wiz[[Lanes]:[Min FRQT Load Check Lane]],13,FALSE),"n/a")</f>
        <v>-176</v>
      </c>
    </row>
    <row r="981" spans="2:23" x14ac:dyDescent="0.3">
      <c r="B981" s="13" t="s">
        <v>4164</v>
      </c>
      <c r="C981" s="13" t="s">
        <v>2604</v>
      </c>
      <c r="D981" s="13" t="s">
        <v>2562</v>
      </c>
      <c r="E981" s="13" t="s">
        <v>2939</v>
      </c>
      <c r="F981" s="13">
        <v>53158</v>
      </c>
      <c r="G981" s="13" t="s">
        <v>4137</v>
      </c>
      <c r="H981" s="13">
        <v>28348</v>
      </c>
      <c r="I981" s="13">
        <v>5755.2</v>
      </c>
      <c r="J981" s="13" t="str">
        <f>VLOOKUP(D981,'Matched Names'!$A$1:$C$52,3,FALSE)</f>
        <v xml:space="preserve">WAL MART SAMS GENERAL|   </v>
      </c>
      <c r="K981" t="str">
        <f t="shared" si="15"/>
        <v>WAL MART SAMS GENERAL| 5315828348</v>
      </c>
      <c r="L981" s="17">
        <f>IFERROR(VLOOKUP($K981,wiz[[Lanes]:[Min FRQT Load Check Lane]],2,FALSE),"n/a")</f>
        <v>3</v>
      </c>
      <c r="M981" s="17">
        <f>IFERROR(VLOOKUP($K981,wiz[[Lanes]:[Min FRQT Load Check Lane]],3,FALSE),"n/a")</f>
        <v>2.2000000000000002</v>
      </c>
      <c r="N981" s="17">
        <f>IFERROR(VLOOKUP($K981,wiz[[Lanes]:[Min FRQT Load Check Lane]],4,FALSE),"n/a")</f>
        <v>0.12</v>
      </c>
      <c r="O981" s="17">
        <f>IFERROR(VLOOKUP($K981,wiz[[Lanes]:[Min FRQT Load Check Lane]],5,FALSE),"n/a")</f>
        <v>872</v>
      </c>
      <c r="P981" s="17">
        <f>IFERROR(VLOOKUP($K981,wiz[[Lanes]:[Min FRQT Load Check Lane]],6,FALSE),"n/a")</f>
        <v>1.58</v>
      </c>
      <c r="Q981" s="17">
        <f>IFERROR(VLOOKUP($K981,wiz[[Lanes]:[Min FRQT Load Check Lane]],7,FALSE),"n/a")</f>
        <v>35</v>
      </c>
      <c r="R981" s="17">
        <f>IFERROR(VLOOKUP($K981,wiz[[Lanes]:[Min FRQT Load Check Lane]],8,FALSE),"n/a")</f>
        <v>0.27</v>
      </c>
      <c r="S981" s="17">
        <f>IFERROR(VLOOKUP($K981,wiz[[Lanes]:[Min FRQT Load Check Lane]],9,FALSE),"n/a")</f>
        <v>169</v>
      </c>
      <c r="T981" s="17">
        <f>IFERROR(VLOOKUP($K981,wiz[[Lanes]:[Min FRQT Load Check Lane]],10,FALSE),"n/a")</f>
        <v>21</v>
      </c>
      <c r="U981" s="17">
        <f>IFERROR(VLOOKUP($K981,wiz[[Lanes]:[Min FRQT Load Check Lane]],11,FALSE),"n/a")</f>
        <v>23</v>
      </c>
      <c r="V981" s="17">
        <f>IFERROR(VLOOKUP($K981,wiz[[Lanes]:[Min FRQT Load Check Lane]],12,FALSE),"n/a")</f>
        <v>166</v>
      </c>
      <c r="W981" s="17">
        <f>IFERROR(VLOOKUP($K981,wiz[[Lanes]:[Min FRQT Load Check Lane]],13,FALSE),"n/a")</f>
        <v>210</v>
      </c>
    </row>
    <row r="982" spans="2:23" x14ac:dyDescent="0.3">
      <c r="B982" s="13" t="s">
        <v>4165</v>
      </c>
      <c r="C982" s="13" t="s">
        <v>2604</v>
      </c>
      <c r="D982" s="13" t="s">
        <v>2562</v>
      </c>
      <c r="E982" s="13" t="s">
        <v>4166</v>
      </c>
      <c r="F982" s="13">
        <v>37148</v>
      </c>
      <c r="G982" s="13" t="s">
        <v>4167</v>
      </c>
      <c r="H982" s="13">
        <v>77474</v>
      </c>
      <c r="I982" s="13">
        <v>3141.3</v>
      </c>
      <c r="J982" s="13" t="str">
        <f>VLOOKUP(D982,'Matched Names'!$A$1:$C$52,3,FALSE)</f>
        <v xml:space="preserve">WAL MART SAMS GENERAL|   </v>
      </c>
      <c r="K982" t="str">
        <f t="shared" si="15"/>
        <v>WAL MART SAMS GENERAL| 3714877474</v>
      </c>
      <c r="L982" s="17">
        <f>IFERROR(VLOOKUP($K982,wiz[[Lanes]:[Min FRQT Load Check Lane]],2,FALSE),"n/a")</f>
        <v>2</v>
      </c>
      <c r="M982" s="17">
        <f>IFERROR(VLOOKUP($K982,wiz[[Lanes]:[Min FRQT Load Check Lane]],3,FALSE),"n/a")</f>
        <v>1.85</v>
      </c>
      <c r="N982" s="17">
        <f>IFERROR(VLOOKUP($K982,wiz[[Lanes]:[Min FRQT Load Check Lane]],4,FALSE),"n/a")</f>
        <v>0.1</v>
      </c>
      <c r="O982" s="17">
        <f>IFERROR(VLOOKUP($K982,wiz[[Lanes]:[Min FRQT Load Check Lane]],5,FALSE),"n/a")</f>
        <v>849</v>
      </c>
      <c r="P982" s="17">
        <f>IFERROR(VLOOKUP($K982,wiz[[Lanes]:[Min FRQT Load Check Lane]],6,FALSE),"n/a")</f>
        <v>1.58</v>
      </c>
      <c r="Q982" s="17">
        <f>IFERROR(VLOOKUP($K982,wiz[[Lanes]:[Min FRQT Load Check Lane]],7,FALSE),"n/a")</f>
        <v>34</v>
      </c>
      <c r="R982" s="17">
        <f>IFERROR(VLOOKUP($K982,wiz[[Lanes]:[Min FRQT Load Check Lane]],8,FALSE),"n/a")</f>
        <v>0.25</v>
      </c>
      <c r="S982" s="17">
        <f>IFERROR(VLOOKUP($K982,wiz[[Lanes]:[Min FRQT Load Check Lane]],9,FALSE),"n/a")</f>
        <v>108</v>
      </c>
      <c r="T982" s="17">
        <f>IFERROR(VLOOKUP($K982,wiz[[Lanes]:[Min FRQT Load Check Lane]],10,FALSE),"n/a")</f>
        <v>10</v>
      </c>
      <c r="U982" s="17">
        <f>IFERROR(VLOOKUP($K982,wiz[[Lanes]:[Min FRQT Load Check Lane]],11,FALSE),"n/a")</f>
        <v>43</v>
      </c>
      <c r="V982" s="17">
        <f>IFERROR(VLOOKUP($K982,wiz[[Lanes]:[Min FRQT Load Check Lane]],12,FALSE),"n/a")</f>
        <v>81</v>
      </c>
      <c r="W982" s="17">
        <f>IFERROR(VLOOKUP($K982,wiz[[Lanes]:[Min FRQT Load Check Lane]],13,FALSE),"n/a")</f>
        <v>134</v>
      </c>
    </row>
    <row r="983" spans="2:23" x14ac:dyDescent="0.3">
      <c r="B983" s="13" t="s">
        <v>4168</v>
      </c>
      <c r="C983" s="13" t="s">
        <v>2604</v>
      </c>
      <c r="D983" s="13" t="s">
        <v>2562</v>
      </c>
      <c r="E983" s="13" t="s">
        <v>4169</v>
      </c>
      <c r="F983" s="13">
        <v>27045</v>
      </c>
      <c r="G983" s="13" t="s">
        <v>2635</v>
      </c>
      <c r="H983" s="13">
        <v>38111</v>
      </c>
      <c r="I983" s="13">
        <v>901.7</v>
      </c>
      <c r="J983" s="13" t="str">
        <f>VLOOKUP(D983,'Matched Names'!$A$1:$C$52,3,FALSE)</f>
        <v xml:space="preserve">WAL MART SAMS GENERAL|   </v>
      </c>
      <c r="K983" t="str">
        <f t="shared" si="15"/>
        <v>WAL MART SAMS GENERAL| 2704538111</v>
      </c>
      <c r="L983" s="17" t="str">
        <f>IFERROR(VLOOKUP($K983,wiz[[Lanes]:[Min FRQT Load Check Lane]],2,FALSE),"n/a")</f>
        <v>n/a</v>
      </c>
      <c r="M983" s="17" t="str">
        <f>IFERROR(VLOOKUP($K983,wiz[[Lanes]:[Min FRQT Load Check Lane]],3,FALSE),"n/a")</f>
        <v>n/a</v>
      </c>
      <c r="N983" s="17" t="str">
        <f>IFERROR(VLOOKUP($K983,wiz[[Lanes]:[Min FRQT Load Check Lane]],4,FALSE),"n/a")</f>
        <v>n/a</v>
      </c>
      <c r="O983" s="17" t="str">
        <f>IFERROR(VLOOKUP($K983,wiz[[Lanes]:[Min FRQT Load Check Lane]],5,FALSE),"n/a")</f>
        <v>n/a</v>
      </c>
      <c r="P983" s="17" t="str">
        <f>IFERROR(VLOOKUP($K983,wiz[[Lanes]:[Min FRQT Load Check Lane]],6,FALSE),"n/a")</f>
        <v>n/a</v>
      </c>
      <c r="Q983" s="17" t="str">
        <f>IFERROR(VLOOKUP($K983,wiz[[Lanes]:[Min FRQT Load Check Lane]],7,FALSE),"n/a")</f>
        <v>n/a</v>
      </c>
      <c r="R983" s="17" t="str">
        <f>IFERROR(VLOOKUP($K983,wiz[[Lanes]:[Min FRQT Load Check Lane]],8,FALSE),"n/a")</f>
        <v>n/a</v>
      </c>
      <c r="S983" s="17" t="str">
        <f>IFERROR(VLOOKUP($K983,wiz[[Lanes]:[Min FRQT Load Check Lane]],9,FALSE),"n/a")</f>
        <v>n/a</v>
      </c>
      <c r="T983" s="17" t="str">
        <f>IFERROR(VLOOKUP($K983,wiz[[Lanes]:[Min FRQT Load Check Lane]],10,FALSE),"n/a")</f>
        <v>n/a</v>
      </c>
      <c r="U983" s="17" t="str">
        <f>IFERROR(VLOOKUP($K983,wiz[[Lanes]:[Min FRQT Load Check Lane]],11,FALSE),"n/a")</f>
        <v>n/a</v>
      </c>
      <c r="V983" s="17" t="str">
        <f>IFERROR(VLOOKUP($K983,wiz[[Lanes]:[Min FRQT Load Check Lane]],12,FALSE),"n/a")</f>
        <v>n/a</v>
      </c>
      <c r="W983" s="17" t="str">
        <f>IFERROR(VLOOKUP($K983,wiz[[Lanes]:[Min FRQT Load Check Lane]],13,FALSE),"n/a")</f>
        <v>n/a</v>
      </c>
    </row>
    <row r="984" spans="2:23" x14ac:dyDescent="0.3">
      <c r="B984" s="13" t="s">
        <v>4170</v>
      </c>
      <c r="C984" s="13" t="s">
        <v>2604</v>
      </c>
      <c r="D984" s="13" t="s">
        <v>2562</v>
      </c>
      <c r="E984" s="13" t="s">
        <v>4056</v>
      </c>
      <c r="F984" s="13">
        <v>60548</v>
      </c>
      <c r="G984" s="13" t="s">
        <v>2888</v>
      </c>
      <c r="H984" s="13">
        <v>35055</v>
      </c>
      <c r="I984" s="13">
        <v>1234.8</v>
      </c>
      <c r="J984" s="13" t="str">
        <f>VLOOKUP(D984,'Matched Names'!$A$1:$C$52,3,FALSE)</f>
        <v xml:space="preserve">WAL MART SAMS GENERAL|   </v>
      </c>
      <c r="K984" t="str">
        <f t="shared" si="15"/>
        <v>WAL MART SAMS GENERAL| 6054835055</v>
      </c>
      <c r="L984" s="17">
        <f>IFERROR(VLOOKUP($K984,wiz[[Lanes]:[Min FRQT Load Check Lane]],2,FALSE),"n/a")</f>
        <v>1</v>
      </c>
      <c r="M984" s="17">
        <f>IFERROR(VLOOKUP($K984,wiz[[Lanes]:[Min FRQT Load Check Lane]],3,FALSE),"n/a")</f>
        <v>2.1</v>
      </c>
      <c r="N984" s="17">
        <f>IFERROR(VLOOKUP($K984,wiz[[Lanes]:[Min FRQT Load Check Lane]],4,FALSE),"n/a")</f>
        <v>0.11</v>
      </c>
      <c r="O984" s="17">
        <f>IFERROR(VLOOKUP($K984,wiz[[Lanes]:[Min FRQT Load Check Lane]],5,FALSE),"n/a")</f>
        <v>588</v>
      </c>
      <c r="P984" s="17">
        <f>IFERROR(VLOOKUP($K984,wiz[[Lanes]:[Min FRQT Load Check Lane]],6,FALSE),"n/a")</f>
        <v>2.12</v>
      </c>
      <c r="Q984" s="17">
        <f>IFERROR(VLOOKUP($K984,wiz[[Lanes]:[Min FRQT Load Check Lane]],7,FALSE),"n/a")</f>
        <v>55</v>
      </c>
      <c r="R984" s="17">
        <f>IFERROR(VLOOKUP($K984,wiz[[Lanes]:[Min FRQT Load Check Lane]],8,FALSE),"n/a")</f>
        <v>0.3</v>
      </c>
      <c r="S984" s="17">
        <f>IFERROR(VLOOKUP($K984,wiz[[Lanes]:[Min FRQT Load Check Lane]],9,FALSE),"n/a")</f>
        <v>78</v>
      </c>
      <c r="T984" s="17">
        <f>IFERROR(VLOOKUP($K984,wiz[[Lanes]:[Min FRQT Load Check Lane]],10,FALSE),"n/a")</f>
        <v>52</v>
      </c>
      <c r="U984" s="17">
        <f>IFERROR(VLOOKUP($K984,wiz[[Lanes]:[Min FRQT Load Check Lane]],11,FALSE),"n/a")</f>
        <v>-241</v>
      </c>
      <c r="V984" s="17">
        <f>IFERROR(VLOOKUP($K984,wiz[[Lanes]:[Min FRQT Load Check Lane]],12,FALSE),"n/a")</f>
        <v>-364</v>
      </c>
      <c r="W984" s="17">
        <f>IFERROR(VLOOKUP($K984,wiz[[Lanes]:[Min FRQT Load Check Lane]],13,FALSE),"n/a")</f>
        <v>-553</v>
      </c>
    </row>
    <row r="985" spans="2:23" x14ac:dyDescent="0.3">
      <c r="B985" s="13" t="s">
        <v>4171</v>
      </c>
      <c r="C985" s="13" t="s">
        <v>2604</v>
      </c>
      <c r="D985" s="13" t="s">
        <v>2562</v>
      </c>
      <c r="E985" s="13" t="s">
        <v>4172</v>
      </c>
      <c r="F985" s="13">
        <v>37380</v>
      </c>
      <c r="G985" s="13" t="s">
        <v>4173</v>
      </c>
      <c r="H985" s="13">
        <v>46327</v>
      </c>
      <c r="I985" s="13">
        <v>0</v>
      </c>
      <c r="J985" s="13" t="str">
        <f>VLOOKUP(D985,'Matched Names'!$A$1:$C$52,3,FALSE)</f>
        <v xml:space="preserve">WAL MART SAMS GENERAL|   </v>
      </c>
      <c r="K985" t="str">
        <f t="shared" si="15"/>
        <v>WAL MART SAMS GENERAL| 3738046327</v>
      </c>
      <c r="L985" s="17" t="str">
        <f>IFERROR(VLOOKUP($K985,wiz[[Lanes]:[Min FRQT Load Check Lane]],2,FALSE),"n/a")</f>
        <v>n/a</v>
      </c>
      <c r="M985" s="17" t="str">
        <f>IFERROR(VLOOKUP($K985,wiz[[Lanes]:[Min FRQT Load Check Lane]],3,FALSE),"n/a")</f>
        <v>n/a</v>
      </c>
      <c r="N985" s="17" t="str">
        <f>IFERROR(VLOOKUP($K985,wiz[[Lanes]:[Min FRQT Load Check Lane]],4,FALSE),"n/a")</f>
        <v>n/a</v>
      </c>
      <c r="O985" s="17" t="str">
        <f>IFERROR(VLOOKUP($K985,wiz[[Lanes]:[Min FRQT Load Check Lane]],5,FALSE),"n/a")</f>
        <v>n/a</v>
      </c>
      <c r="P985" s="17" t="str">
        <f>IFERROR(VLOOKUP($K985,wiz[[Lanes]:[Min FRQT Load Check Lane]],6,FALSE),"n/a")</f>
        <v>n/a</v>
      </c>
      <c r="Q985" s="17" t="str">
        <f>IFERROR(VLOOKUP($K985,wiz[[Lanes]:[Min FRQT Load Check Lane]],7,FALSE),"n/a")</f>
        <v>n/a</v>
      </c>
      <c r="R985" s="17" t="str">
        <f>IFERROR(VLOOKUP($K985,wiz[[Lanes]:[Min FRQT Load Check Lane]],8,FALSE),"n/a")</f>
        <v>n/a</v>
      </c>
      <c r="S985" s="17" t="str">
        <f>IFERROR(VLOOKUP($K985,wiz[[Lanes]:[Min FRQT Load Check Lane]],9,FALSE),"n/a")</f>
        <v>n/a</v>
      </c>
      <c r="T985" s="17" t="str">
        <f>IFERROR(VLOOKUP($K985,wiz[[Lanes]:[Min FRQT Load Check Lane]],10,FALSE),"n/a")</f>
        <v>n/a</v>
      </c>
      <c r="U985" s="17" t="str">
        <f>IFERROR(VLOOKUP($K985,wiz[[Lanes]:[Min FRQT Load Check Lane]],11,FALSE),"n/a")</f>
        <v>n/a</v>
      </c>
      <c r="V985" s="17" t="str">
        <f>IFERROR(VLOOKUP($K985,wiz[[Lanes]:[Min FRQT Load Check Lane]],12,FALSE),"n/a")</f>
        <v>n/a</v>
      </c>
      <c r="W985" s="17" t="str">
        <f>IFERROR(VLOOKUP($K985,wiz[[Lanes]:[Min FRQT Load Check Lane]],13,FALSE),"n/a")</f>
        <v>n/a</v>
      </c>
    </row>
    <row r="986" spans="2:23" x14ac:dyDescent="0.3">
      <c r="B986" s="13" t="s">
        <v>4174</v>
      </c>
      <c r="C986" s="13" t="s">
        <v>2604</v>
      </c>
      <c r="D986" s="13" t="s">
        <v>2562</v>
      </c>
      <c r="E986" s="13" t="s">
        <v>4175</v>
      </c>
      <c r="F986" s="13">
        <v>29154</v>
      </c>
      <c r="G986" s="13" t="s">
        <v>3800</v>
      </c>
      <c r="H986" s="13">
        <v>46140</v>
      </c>
      <c r="I986" s="13">
        <v>7880.95</v>
      </c>
      <c r="J986" s="13" t="str">
        <f>VLOOKUP(D986,'Matched Names'!$A$1:$C$52,3,FALSE)</f>
        <v xml:space="preserve">WAL MART SAMS GENERAL|   </v>
      </c>
      <c r="K986" t="str">
        <f t="shared" si="15"/>
        <v>WAL MART SAMS GENERAL| 2915446140</v>
      </c>
      <c r="L986" s="17" t="str">
        <f>IFERROR(VLOOKUP($K986,wiz[[Lanes]:[Min FRQT Load Check Lane]],2,FALSE),"n/a")</f>
        <v>n/a</v>
      </c>
      <c r="M986" s="17" t="str">
        <f>IFERROR(VLOOKUP($K986,wiz[[Lanes]:[Min FRQT Load Check Lane]],3,FALSE),"n/a")</f>
        <v>n/a</v>
      </c>
      <c r="N986" s="17" t="str">
        <f>IFERROR(VLOOKUP($K986,wiz[[Lanes]:[Min FRQT Load Check Lane]],4,FALSE),"n/a")</f>
        <v>n/a</v>
      </c>
      <c r="O986" s="17" t="str">
        <f>IFERROR(VLOOKUP($K986,wiz[[Lanes]:[Min FRQT Load Check Lane]],5,FALSE),"n/a")</f>
        <v>n/a</v>
      </c>
      <c r="P986" s="17" t="str">
        <f>IFERROR(VLOOKUP($K986,wiz[[Lanes]:[Min FRQT Load Check Lane]],6,FALSE),"n/a")</f>
        <v>n/a</v>
      </c>
      <c r="Q986" s="17" t="str">
        <f>IFERROR(VLOOKUP($K986,wiz[[Lanes]:[Min FRQT Load Check Lane]],7,FALSE),"n/a")</f>
        <v>n/a</v>
      </c>
      <c r="R986" s="17" t="str">
        <f>IFERROR(VLOOKUP($K986,wiz[[Lanes]:[Min FRQT Load Check Lane]],8,FALSE),"n/a")</f>
        <v>n/a</v>
      </c>
      <c r="S986" s="17" t="str">
        <f>IFERROR(VLOOKUP($K986,wiz[[Lanes]:[Min FRQT Load Check Lane]],9,FALSE),"n/a")</f>
        <v>n/a</v>
      </c>
      <c r="T986" s="17" t="str">
        <f>IFERROR(VLOOKUP($K986,wiz[[Lanes]:[Min FRQT Load Check Lane]],10,FALSE),"n/a")</f>
        <v>n/a</v>
      </c>
      <c r="U986" s="17" t="str">
        <f>IFERROR(VLOOKUP($K986,wiz[[Lanes]:[Min FRQT Load Check Lane]],11,FALSE),"n/a")</f>
        <v>n/a</v>
      </c>
      <c r="V986" s="17" t="str">
        <f>IFERROR(VLOOKUP($K986,wiz[[Lanes]:[Min FRQT Load Check Lane]],12,FALSE),"n/a")</f>
        <v>n/a</v>
      </c>
      <c r="W986" s="17" t="str">
        <f>IFERROR(VLOOKUP($K986,wiz[[Lanes]:[Min FRQT Load Check Lane]],13,FALSE),"n/a")</f>
        <v>n/a</v>
      </c>
    </row>
    <row r="987" spans="2:23" x14ac:dyDescent="0.3">
      <c r="B987" s="13" t="s">
        <v>4176</v>
      </c>
      <c r="C987" s="13" t="s">
        <v>2604</v>
      </c>
      <c r="D987" s="13" t="s">
        <v>2562</v>
      </c>
      <c r="E987" s="13" t="s">
        <v>4175</v>
      </c>
      <c r="F987" s="13">
        <v>29154</v>
      </c>
      <c r="G987" s="13" t="s">
        <v>3256</v>
      </c>
      <c r="H987" s="13">
        <v>44720</v>
      </c>
      <c r="I987" s="13">
        <v>1080.96</v>
      </c>
      <c r="J987" s="13" t="str">
        <f>VLOOKUP(D987,'Matched Names'!$A$1:$C$52,3,FALSE)</f>
        <v xml:space="preserve">WAL MART SAMS GENERAL|   </v>
      </c>
      <c r="K987" t="str">
        <f t="shared" si="15"/>
        <v>WAL MART SAMS GENERAL| 2915444720</v>
      </c>
      <c r="L987" s="17" t="str">
        <f>IFERROR(VLOOKUP($K987,wiz[[Lanes]:[Min FRQT Load Check Lane]],2,FALSE),"n/a")</f>
        <v>n/a</v>
      </c>
      <c r="M987" s="17" t="str">
        <f>IFERROR(VLOOKUP($K987,wiz[[Lanes]:[Min FRQT Load Check Lane]],3,FALSE),"n/a")</f>
        <v>n/a</v>
      </c>
      <c r="N987" s="17" t="str">
        <f>IFERROR(VLOOKUP($K987,wiz[[Lanes]:[Min FRQT Load Check Lane]],4,FALSE),"n/a")</f>
        <v>n/a</v>
      </c>
      <c r="O987" s="17" t="str">
        <f>IFERROR(VLOOKUP($K987,wiz[[Lanes]:[Min FRQT Load Check Lane]],5,FALSE),"n/a")</f>
        <v>n/a</v>
      </c>
      <c r="P987" s="17" t="str">
        <f>IFERROR(VLOOKUP($K987,wiz[[Lanes]:[Min FRQT Load Check Lane]],6,FALSE),"n/a")</f>
        <v>n/a</v>
      </c>
      <c r="Q987" s="17" t="str">
        <f>IFERROR(VLOOKUP($K987,wiz[[Lanes]:[Min FRQT Load Check Lane]],7,FALSE),"n/a")</f>
        <v>n/a</v>
      </c>
      <c r="R987" s="17" t="str">
        <f>IFERROR(VLOOKUP($K987,wiz[[Lanes]:[Min FRQT Load Check Lane]],8,FALSE),"n/a")</f>
        <v>n/a</v>
      </c>
      <c r="S987" s="17" t="str">
        <f>IFERROR(VLOOKUP($K987,wiz[[Lanes]:[Min FRQT Load Check Lane]],9,FALSE),"n/a")</f>
        <v>n/a</v>
      </c>
      <c r="T987" s="17" t="str">
        <f>IFERROR(VLOOKUP($K987,wiz[[Lanes]:[Min FRQT Load Check Lane]],10,FALSE),"n/a")</f>
        <v>n/a</v>
      </c>
      <c r="U987" s="17" t="str">
        <f>IFERROR(VLOOKUP($K987,wiz[[Lanes]:[Min FRQT Load Check Lane]],11,FALSE),"n/a")</f>
        <v>n/a</v>
      </c>
      <c r="V987" s="17" t="str">
        <f>IFERROR(VLOOKUP($K987,wiz[[Lanes]:[Min FRQT Load Check Lane]],12,FALSE),"n/a")</f>
        <v>n/a</v>
      </c>
      <c r="W987" s="17" t="str">
        <f>IFERROR(VLOOKUP($K987,wiz[[Lanes]:[Min FRQT Load Check Lane]],13,FALSE),"n/a")</f>
        <v>n/a</v>
      </c>
    </row>
    <row r="988" spans="2:23" x14ac:dyDescent="0.3">
      <c r="B988" s="13" t="s">
        <v>4177</v>
      </c>
      <c r="C988" s="13" t="s">
        <v>2604</v>
      </c>
      <c r="D988" s="13" t="s">
        <v>2562</v>
      </c>
      <c r="E988" s="13" t="s">
        <v>4175</v>
      </c>
      <c r="F988" s="13">
        <v>29154</v>
      </c>
      <c r="G988" s="13" t="s">
        <v>4178</v>
      </c>
      <c r="H988" s="13">
        <v>60543</v>
      </c>
      <c r="I988" s="13">
        <v>2538</v>
      </c>
      <c r="J988" s="13" t="str">
        <f>VLOOKUP(D988,'Matched Names'!$A$1:$C$52,3,FALSE)</f>
        <v xml:space="preserve">WAL MART SAMS GENERAL|   </v>
      </c>
      <c r="K988" t="str">
        <f t="shared" si="15"/>
        <v>WAL MART SAMS GENERAL| 2915460543</v>
      </c>
      <c r="L988" s="17" t="str">
        <f>IFERROR(VLOOKUP($K988,wiz[[Lanes]:[Min FRQT Load Check Lane]],2,FALSE),"n/a")</f>
        <v>n/a</v>
      </c>
      <c r="M988" s="17" t="str">
        <f>IFERROR(VLOOKUP($K988,wiz[[Lanes]:[Min FRQT Load Check Lane]],3,FALSE),"n/a")</f>
        <v>n/a</v>
      </c>
      <c r="N988" s="17" t="str">
        <f>IFERROR(VLOOKUP($K988,wiz[[Lanes]:[Min FRQT Load Check Lane]],4,FALSE),"n/a")</f>
        <v>n/a</v>
      </c>
      <c r="O988" s="17" t="str">
        <f>IFERROR(VLOOKUP($K988,wiz[[Lanes]:[Min FRQT Load Check Lane]],5,FALSE),"n/a")</f>
        <v>n/a</v>
      </c>
      <c r="P988" s="17" t="str">
        <f>IFERROR(VLOOKUP($K988,wiz[[Lanes]:[Min FRQT Load Check Lane]],6,FALSE),"n/a")</f>
        <v>n/a</v>
      </c>
      <c r="Q988" s="17" t="str">
        <f>IFERROR(VLOOKUP($K988,wiz[[Lanes]:[Min FRQT Load Check Lane]],7,FALSE),"n/a")</f>
        <v>n/a</v>
      </c>
      <c r="R988" s="17" t="str">
        <f>IFERROR(VLOOKUP($K988,wiz[[Lanes]:[Min FRQT Load Check Lane]],8,FALSE),"n/a")</f>
        <v>n/a</v>
      </c>
      <c r="S988" s="17" t="str">
        <f>IFERROR(VLOOKUP($K988,wiz[[Lanes]:[Min FRQT Load Check Lane]],9,FALSE),"n/a")</f>
        <v>n/a</v>
      </c>
      <c r="T988" s="17" t="str">
        <f>IFERROR(VLOOKUP($K988,wiz[[Lanes]:[Min FRQT Load Check Lane]],10,FALSE),"n/a")</f>
        <v>n/a</v>
      </c>
      <c r="U988" s="17" t="str">
        <f>IFERROR(VLOOKUP($K988,wiz[[Lanes]:[Min FRQT Load Check Lane]],11,FALSE),"n/a")</f>
        <v>n/a</v>
      </c>
      <c r="V988" s="17" t="str">
        <f>IFERROR(VLOOKUP($K988,wiz[[Lanes]:[Min FRQT Load Check Lane]],12,FALSE),"n/a")</f>
        <v>n/a</v>
      </c>
      <c r="W988" s="17" t="str">
        <f>IFERROR(VLOOKUP($K988,wiz[[Lanes]:[Min FRQT Load Check Lane]],13,FALSE),"n/a")</f>
        <v>n/a</v>
      </c>
    </row>
    <row r="989" spans="2:23" x14ac:dyDescent="0.3">
      <c r="B989" s="13" t="s">
        <v>4179</v>
      </c>
      <c r="C989" s="13" t="s">
        <v>2604</v>
      </c>
      <c r="D989" s="13" t="s">
        <v>2562</v>
      </c>
      <c r="E989" s="13" t="s">
        <v>4180</v>
      </c>
      <c r="F989" s="13">
        <v>36081</v>
      </c>
      <c r="G989" s="13" t="s">
        <v>4181</v>
      </c>
      <c r="H989" s="13">
        <v>29728</v>
      </c>
      <c r="I989" s="13">
        <v>889.84</v>
      </c>
      <c r="J989" s="13" t="str">
        <f>VLOOKUP(D989,'Matched Names'!$A$1:$C$52,3,FALSE)</f>
        <v xml:space="preserve">WAL MART SAMS GENERAL|   </v>
      </c>
      <c r="K989" t="str">
        <f t="shared" si="15"/>
        <v>WAL MART SAMS GENERAL| 3608129728</v>
      </c>
      <c r="L989" s="17" t="str">
        <f>IFERROR(VLOOKUP($K989,wiz[[Lanes]:[Min FRQT Load Check Lane]],2,FALSE),"n/a")</f>
        <v>n/a</v>
      </c>
      <c r="M989" s="17" t="str">
        <f>IFERROR(VLOOKUP($K989,wiz[[Lanes]:[Min FRQT Load Check Lane]],3,FALSE),"n/a")</f>
        <v>n/a</v>
      </c>
      <c r="N989" s="17" t="str">
        <f>IFERROR(VLOOKUP($K989,wiz[[Lanes]:[Min FRQT Load Check Lane]],4,FALSE),"n/a")</f>
        <v>n/a</v>
      </c>
      <c r="O989" s="17" t="str">
        <f>IFERROR(VLOOKUP($K989,wiz[[Lanes]:[Min FRQT Load Check Lane]],5,FALSE),"n/a")</f>
        <v>n/a</v>
      </c>
      <c r="P989" s="17" t="str">
        <f>IFERROR(VLOOKUP($K989,wiz[[Lanes]:[Min FRQT Load Check Lane]],6,FALSE),"n/a")</f>
        <v>n/a</v>
      </c>
      <c r="Q989" s="17" t="str">
        <f>IFERROR(VLOOKUP($K989,wiz[[Lanes]:[Min FRQT Load Check Lane]],7,FALSE),"n/a")</f>
        <v>n/a</v>
      </c>
      <c r="R989" s="17" t="str">
        <f>IFERROR(VLOOKUP($K989,wiz[[Lanes]:[Min FRQT Load Check Lane]],8,FALSE),"n/a")</f>
        <v>n/a</v>
      </c>
      <c r="S989" s="17" t="str">
        <f>IFERROR(VLOOKUP($K989,wiz[[Lanes]:[Min FRQT Load Check Lane]],9,FALSE),"n/a")</f>
        <v>n/a</v>
      </c>
      <c r="T989" s="17" t="str">
        <f>IFERROR(VLOOKUP($K989,wiz[[Lanes]:[Min FRQT Load Check Lane]],10,FALSE),"n/a")</f>
        <v>n/a</v>
      </c>
      <c r="U989" s="17" t="str">
        <f>IFERROR(VLOOKUP($K989,wiz[[Lanes]:[Min FRQT Load Check Lane]],11,FALSE),"n/a")</f>
        <v>n/a</v>
      </c>
      <c r="V989" s="17" t="str">
        <f>IFERROR(VLOOKUP($K989,wiz[[Lanes]:[Min FRQT Load Check Lane]],12,FALSE),"n/a")</f>
        <v>n/a</v>
      </c>
      <c r="W989" s="17" t="str">
        <f>IFERROR(VLOOKUP($K989,wiz[[Lanes]:[Min FRQT Load Check Lane]],13,FALSE),"n/a")</f>
        <v>n/a</v>
      </c>
    </row>
    <row r="990" spans="2:23" x14ac:dyDescent="0.3">
      <c r="B990" s="13" t="s">
        <v>4182</v>
      </c>
      <c r="C990" s="13" t="s">
        <v>2604</v>
      </c>
      <c r="D990" s="13" t="s">
        <v>2562</v>
      </c>
      <c r="E990" s="13" t="s">
        <v>4183</v>
      </c>
      <c r="F990" s="13">
        <v>60185</v>
      </c>
      <c r="G990" s="13" t="s">
        <v>4184</v>
      </c>
      <c r="H990" s="13">
        <v>38654</v>
      </c>
      <c r="I990" s="13">
        <v>0</v>
      </c>
      <c r="J990" s="13" t="str">
        <f>VLOOKUP(D990,'Matched Names'!$A$1:$C$52,3,FALSE)</f>
        <v xml:space="preserve">WAL MART SAMS GENERAL|   </v>
      </c>
      <c r="K990" t="str">
        <f t="shared" si="15"/>
        <v>WAL MART SAMS GENERAL| 6018538654</v>
      </c>
      <c r="L990" s="17" t="str">
        <f>IFERROR(VLOOKUP($K990,wiz[[Lanes]:[Min FRQT Load Check Lane]],2,FALSE),"n/a")</f>
        <v>n/a</v>
      </c>
      <c r="M990" s="17" t="str">
        <f>IFERROR(VLOOKUP($K990,wiz[[Lanes]:[Min FRQT Load Check Lane]],3,FALSE),"n/a")</f>
        <v>n/a</v>
      </c>
      <c r="N990" s="17" t="str">
        <f>IFERROR(VLOOKUP($K990,wiz[[Lanes]:[Min FRQT Load Check Lane]],4,FALSE),"n/a")</f>
        <v>n/a</v>
      </c>
      <c r="O990" s="17" t="str">
        <f>IFERROR(VLOOKUP($K990,wiz[[Lanes]:[Min FRQT Load Check Lane]],5,FALSE),"n/a")</f>
        <v>n/a</v>
      </c>
      <c r="P990" s="17" t="str">
        <f>IFERROR(VLOOKUP($K990,wiz[[Lanes]:[Min FRQT Load Check Lane]],6,FALSE),"n/a")</f>
        <v>n/a</v>
      </c>
      <c r="Q990" s="17" t="str">
        <f>IFERROR(VLOOKUP($K990,wiz[[Lanes]:[Min FRQT Load Check Lane]],7,FALSE),"n/a")</f>
        <v>n/a</v>
      </c>
      <c r="R990" s="17" t="str">
        <f>IFERROR(VLOOKUP($K990,wiz[[Lanes]:[Min FRQT Load Check Lane]],8,FALSE),"n/a")</f>
        <v>n/a</v>
      </c>
      <c r="S990" s="17" t="str">
        <f>IFERROR(VLOOKUP($K990,wiz[[Lanes]:[Min FRQT Load Check Lane]],9,FALSE),"n/a")</f>
        <v>n/a</v>
      </c>
      <c r="T990" s="17" t="str">
        <f>IFERROR(VLOOKUP($K990,wiz[[Lanes]:[Min FRQT Load Check Lane]],10,FALSE),"n/a")</f>
        <v>n/a</v>
      </c>
      <c r="U990" s="17" t="str">
        <f>IFERROR(VLOOKUP($K990,wiz[[Lanes]:[Min FRQT Load Check Lane]],11,FALSE),"n/a")</f>
        <v>n/a</v>
      </c>
      <c r="V990" s="17" t="str">
        <f>IFERROR(VLOOKUP($K990,wiz[[Lanes]:[Min FRQT Load Check Lane]],12,FALSE),"n/a")</f>
        <v>n/a</v>
      </c>
      <c r="W990" s="17" t="str">
        <f>IFERROR(VLOOKUP($K990,wiz[[Lanes]:[Min FRQT Load Check Lane]],13,FALSE),"n/a")</f>
        <v>n/a</v>
      </c>
    </row>
    <row r="991" spans="2:23" x14ac:dyDescent="0.3">
      <c r="B991" s="13" t="s">
        <v>4185</v>
      </c>
      <c r="C991" s="13" t="s">
        <v>2604</v>
      </c>
      <c r="D991" s="13" t="s">
        <v>2562</v>
      </c>
      <c r="E991" s="13" t="s">
        <v>4186</v>
      </c>
      <c r="F991" s="13">
        <v>44509</v>
      </c>
      <c r="G991" s="13" t="s">
        <v>2635</v>
      </c>
      <c r="H991" s="13">
        <v>38111</v>
      </c>
      <c r="I991" s="13">
        <v>2674.8</v>
      </c>
      <c r="J991" s="13" t="str">
        <f>VLOOKUP(D991,'Matched Names'!$A$1:$C$52,3,FALSE)</f>
        <v xml:space="preserve">WAL MART SAMS GENERAL|   </v>
      </c>
      <c r="K991" t="str">
        <f t="shared" si="15"/>
        <v>WAL MART SAMS GENERAL| 4450938111</v>
      </c>
      <c r="L991" s="17" t="str">
        <f>IFERROR(VLOOKUP($K991,wiz[[Lanes]:[Min FRQT Load Check Lane]],2,FALSE),"n/a")</f>
        <v>n/a</v>
      </c>
      <c r="M991" s="17" t="str">
        <f>IFERROR(VLOOKUP($K991,wiz[[Lanes]:[Min FRQT Load Check Lane]],3,FALSE),"n/a")</f>
        <v>n/a</v>
      </c>
      <c r="N991" s="17" t="str">
        <f>IFERROR(VLOOKUP($K991,wiz[[Lanes]:[Min FRQT Load Check Lane]],4,FALSE),"n/a")</f>
        <v>n/a</v>
      </c>
      <c r="O991" s="17" t="str">
        <f>IFERROR(VLOOKUP($K991,wiz[[Lanes]:[Min FRQT Load Check Lane]],5,FALSE),"n/a")</f>
        <v>n/a</v>
      </c>
      <c r="P991" s="17" t="str">
        <f>IFERROR(VLOOKUP($K991,wiz[[Lanes]:[Min FRQT Load Check Lane]],6,FALSE),"n/a")</f>
        <v>n/a</v>
      </c>
      <c r="Q991" s="17" t="str">
        <f>IFERROR(VLOOKUP($K991,wiz[[Lanes]:[Min FRQT Load Check Lane]],7,FALSE),"n/a")</f>
        <v>n/a</v>
      </c>
      <c r="R991" s="17" t="str">
        <f>IFERROR(VLOOKUP($K991,wiz[[Lanes]:[Min FRQT Load Check Lane]],8,FALSE),"n/a")</f>
        <v>n/a</v>
      </c>
      <c r="S991" s="17" t="str">
        <f>IFERROR(VLOOKUP($K991,wiz[[Lanes]:[Min FRQT Load Check Lane]],9,FALSE),"n/a")</f>
        <v>n/a</v>
      </c>
      <c r="T991" s="17" t="str">
        <f>IFERROR(VLOOKUP($K991,wiz[[Lanes]:[Min FRQT Load Check Lane]],10,FALSE),"n/a")</f>
        <v>n/a</v>
      </c>
      <c r="U991" s="17" t="str">
        <f>IFERROR(VLOOKUP($K991,wiz[[Lanes]:[Min FRQT Load Check Lane]],11,FALSE),"n/a")</f>
        <v>n/a</v>
      </c>
      <c r="V991" s="17" t="str">
        <f>IFERROR(VLOOKUP($K991,wiz[[Lanes]:[Min FRQT Load Check Lane]],12,FALSE),"n/a")</f>
        <v>n/a</v>
      </c>
      <c r="W991" s="17" t="str">
        <f>IFERROR(VLOOKUP($K991,wiz[[Lanes]:[Min FRQT Load Check Lane]],13,FALSE),"n/a")</f>
        <v>n/a</v>
      </c>
    </row>
    <row r="992" spans="2:23" x14ac:dyDescent="0.3">
      <c r="B992" s="13" t="s">
        <v>4187</v>
      </c>
      <c r="C992" s="13" t="s">
        <v>2604</v>
      </c>
      <c r="D992" s="13" t="s">
        <v>2562</v>
      </c>
      <c r="E992" s="13" t="s">
        <v>4186</v>
      </c>
      <c r="F992" s="13">
        <v>44509</v>
      </c>
      <c r="G992" s="13" t="s">
        <v>2900</v>
      </c>
      <c r="H992" s="13">
        <v>28150</v>
      </c>
      <c r="I992" s="13">
        <v>1960.8</v>
      </c>
      <c r="J992" s="13" t="str">
        <f>VLOOKUP(D992,'Matched Names'!$A$1:$C$52,3,FALSE)</f>
        <v xml:space="preserve">WAL MART SAMS GENERAL|   </v>
      </c>
      <c r="K992" t="str">
        <f t="shared" si="15"/>
        <v>WAL MART SAMS GENERAL| 4450928150</v>
      </c>
      <c r="L992" s="17" t="str">
        <f>IFERROR(VLOOKUP($K992,wiz[[Lanes]:[Min FRQT Load Check Lane]],2,FALSE),"n/a")</f>
        <v>n/a</v>
      </c>
      <c r="M992" s="17" t="str">
        <f>IFERROR(VLOOKUP($K992,wiz[[Lanes]:[Min FRQT Load Check Lane]],3,FALSE),"n/a")</f>
        <v>n/a</v>
      </c>
      <c r="N992" s="17" t="str">
        <f>IFERROR(VLOOKUP($K992,wiz[[Lanes]:[Min FRQT Load Check Lane]],4,FALSE),"n/a")</f>
        <v>n/a</v>
      </c>
      <c r="O992" s="17" t="str">
        <f>IFERROR(VLOOKUP($K992,wiz[[Lanes]:[Min FRQT Load Check Lane]],5,FALSE),"n/a")</f>
        <v>n/a</v>
      </c>
      <c r="P992" s="17" t="str">
        <f>IFERROR(VLOOKUP($K992,wiz[[Lanes]:[Min FRQT Load Check Lane]],6,FALSE),"n/a")</f>
        <v>n/a</v>
      </c>
      <c r="Q992" s="17" t="str">
        <f>IFERROR(VLOOKUP($K992,wiz[[Lanes]:[Min FRQT Load Check Lane]],7,FALSE),"n/a")</f>
        <v>n/a</v>
      </c>
      <c r="R992" s="17" t="str">
        <f>IFERROR(VLOOKUP($K992,wiz[[Lanes]:[Min FRQT Load Check Lane]],8,FALSE),"n/a")</f>
        <v>n/a</v>
      </c>
      <c r="S992" s="17" t="str">
        <f>IFERROR(VLOOKUP($K992,wiz[[Lanes]:[Min FRQT Load Check Lane]],9,FALSE),"n/a")</f>
        <v>n/a</v>
      </c>
      <c r="T992" s="17" t="str">
        <f>IFERROR(VLOOKUP($K992,wiz[[Lanes]:[Min FRQT Load Check Lane]],10,FALSE),"n/a")</f>
        <v>n/a</v>
      </c>
      <c r="U992" s="17" t="str">
        <f>IFERROR(VLOOKUP($K992,wiz[[Lanes]:[Min FRQT Load Check Lane]],11,FALSE),"n/a")</f>
        <v>n/a</v>
      </c>
      <c r="V992" s="17" t="str">
        <f>IFERROR(VLOOKUP($K992,wiz[[Lanes]:[Min FRQT Load Check Lane]],12,FALSE),"n/a")</f>
        <v>n/a</v>
      </c>
      <c r="W992" s="17" t="str">
        <f>IFERROR(VLOOKUP($K992,wiz[[Lanes]:[Min FRQT Load Check Lane]],13,FALSE),"n/a")</f>
        <v>n/a</v>
      </c>
    </row>
    <row r="993" spans="2:23" x14ac:dyDescent="0.3">
      <c r="B993" s="13" t="s">
        <v>4188</v>
      </c>
      <c r="C993" s="13" t="s">
        <v>4189</v>
      </c>
      <c r="D993" s="13" t="s">
        <v>4189</v>
      </c>
      <c r="E993" s="13" t="s">
        <v>4190</v>
      </c>
      <c r="F993" s="13">
        <v>29330</v>
      </c>
      <c r="G993" s="13" t="s">
        <v>3421</v>
      </c>
      <c r="H993" s="13">
        <v>60502</v>
      </c>
      <c r="I993" s="13">
        <v>2163.3000000000002</v>
      </c>
      <c r="J993" s="13" t="e">
        <f>VLOOKUP(D993,'Matched Names'!$A$1:$C$52,3,FALSE)</f>
        <v>#N/A</v>
      </c>
      <c r="K993" t="e">
        <f t="shared" si="15"/>
        <v>#N/A</v>
      </c>
      <c r="L993" s="17" t="str">
        <f>IFERROR(VLOOKUP($K993,wiz[[Lanes]:[Min FRQT Load Check Lane]],2,FALSE),"n/a")</f>
        <v>n/a</v>
      </c>
      <c r="M993" s="17" t="str">
        <f>IFERROR(VLOOKUP($K993,wiz[[Lanes]:[Min FRQT Load Check Lane]],3,FALSE),"n/a")</f>
        <v>n/a</v>
      </c>
      <c r="N993" s="17" t="str">
        <f>IFERROR(VLOOKUP($K993,wiz[[Lanes]:[Min FRQT Load Check Lane]],4,FALSE),"n/a")</f>
        <v>n/a</v>
      </c>
      <c r="O993" s="17" t="str">
        <f>IFERROR(VLOOKUP($K993,wiz[[Lanes]:[Min FRQT Load Check Lane]],5,FALSE),"n/a")</f>
        <v>n/a</v>
      </c>
      <c r="P993" s="17" t="str">
        <f>IFERROR(VLOOKUP($K993,wiz[[Lanes]:[Min FRQT Load Check Lane]],6,FALSE),"n/a")</f>
        <v>n/a</v>
      </c>
      <c r="Q993" s="17" t="str">
        <f>IFERROR(VLOOKUP($K993,wiz[[Lanes]:[Min FRQT Load Check Lane]],7,FALSE),"n/a")</f>
        <v>n/a</v>
      </c>
      <c r="R993" s="17" t="str">
        <f>IFERROR(VLOOKUP($K993,wiz[[Lanes]:[Min FRQT Load Check Lane]],8,FALSE),"n/a")</f>
        <v>n/a</v>
      </c>
      <c r="S993" s="17" t="str">
        <f>IFERROR(VLOOKUP($K993,wiz[[Lanes]:[Min FRQT Load Check Lane]],9,FALSE),"n/a")</f>
        <v>n/a</v>
      </c>
      <c r="T993" s="17" t="str">
        <f>IFERROR(VLOOKUP($K993,wiz[[Lanes]:[Min FRQT Load Check Lane]],10,FALSE),"n/a")</f>
        <v>n/a</v>
      </c>
      <c r="U993" s="17" t="str">
        <f>IFERROR(VLOOKUP($K993,wiz[[Lanes]:[Min FRQT Load Check Lane]],11,FALSE),"n/a")</f>
        <v>n/a</v>
      </c>
      <c r="V993" s="17" t="str">
        <f>IFERROR(VLOOKUP($K993,wiz[[Lanes]:[Min FRQT Load Check Lane]],12,FALSE),"n/a")</f>
        <v>n/a</v>
      </c>
      <c r="W993" s="17" t="str">
        <f>IFERROR(VLOOKUP($K993,wiz[[Lanes]:[Min FRQT Load Check Lane]],13,FALSE),"n/a")</f>
        <v>n/a</v>
      </c>
    </row>
    <row r="994" spans="2:23" x14ac:dyDescent="0.3">
      <c r="B994" s="13" t="s">
        <v>4191</v>
      </c>
      <c r="C994" s="13" t="s">
        <v>4189</v>
      </c>
      <c r="D994" s="13" t="s">
        <v>4189</v>
      </c>
      <c r="E994" s="13" t="s">
        <v>4190</v>
      </c>
      <c r="F994" s="13">
        <v>29330</v>
      </c>
      <c r="G994" s="13" t="s">
        <v>4192</v>
      </c>
      <c r="H994" s="13">
        <v>43130</v>
      </c>
      <c r="I994" s="13">
        <v>1550.86</v>
      </c>
      <c r="J994" s="13" t="e">
        <f>VLOOKUP(D994,'Matched Names'!$A$1:$C$52,3,FALSE)</f>
        <v>#N/A</v>
      </c>
      <c r="K994" t="e">
        <f t="shared" si="15"/>
        <v>#N/A</v>
      </c>
      <c r="L994" s="17" t="str">
        <f>IFERROR(VLOOKUP($K994,wiz[[Lanes]:[Min FRQT Load Check Lane]],2,FALSE),"n/a")</f>
        <v>n/a</v>
      </c>
      <c r="M994" s="17" t="str">
        <f>IFERROR(VLOOKUP($K994,wiz[[Lanes]:[Min FRQT Load Check Lane]],3,FALSE),"n/a")</f>
        <v>n/a</v>
      </c>
      <c r="N994" s="17" t="str">
        <f>IFERROR(VLOOKUP($K994,wiz[[Lanes]:[Min FRQT Load Check Lane]],4,FALSE),"n/a")</f>
        <v>n/a</v>
      </c>
      <c r="O994" s="17" t="str">
        <f>IFERROR(VLOOKUP($K994,wiz[[Lanes]:[Min FRQT Load Check Lane]],5,FALSE),"n/a")</f>
        <v>n/a</v>
      </c>
      <c r="P994" s="17" t="str">
        <f>IFERROR(VLOOKUP($K994,wiz[[Lanes]:[Min FRQT Load Check Lane]],6,FALSE),"n/a")</f>
        <v>n/a</v>
      </c>
      <c r="Q994" s="17" t="str">
        <f>IFERROR(VLOOKUP($K994,wiz[[Lanes]:[Min FRQT Load Check Lane]],7,FALSE),"n/a")</f>
        <v>n/a</v>
      </c>
      <c r="R994" s="17" t="str">
        <f>IFERROR(VLOOKUP($K994,wiz[[Lanes]:[Min FRQT Load Check Lane]],8,FALSE),"n/a")</f>
        <v>n/a</v>
      </c>
      <c r="S994" s="17" t="str">
        <f>IFERROR(VLOOKUP($K994,wiz[[Lanes]:[Min FRQT Load Check Lane]],9,FALSE),"n/a")</f>
        <v>n/a</v>
      </c>
      <c r="T994" s="17" t="str">
        <f>IFERROR(VLOOKUP($K994,wiz[[Lanes]:[Min FRQT Load Check Lane]],10,FALSE),"n/a")</f>
        <v>n/a</v>
      </c>
      <c r="U994" s="17" t="str">
        <f>IFERROR(VLOOKUP($K994,wiz[[Lanes]:[Min FRQT Load Check Lane]],11,FALSE),"n/a")</f>
        <v>n/a</v>
      </c>
      <c r="V994" s="17" t="str">
        <f>IFERROR(VLOOKUP($K994,wiz[[Lanes]:[Min FRQT Load Check Lane]],12,FALSE),"n/a")</f>
        <v>n/a</v>
      </c>
      <c r="W994" s="17" t="str">
        <f>IFERROR(VLOOKUP($K994,wiz[[Lanes]:[Min FRQT Load Check Lane]],13,FALSE),"n/a")</f>
        <v>n/a</v>
      </c>
    </row>
    <row r="995" spans="2:23" x14ac:dyDescent="0.3">
      <c r="B995" s="13" t="s">
        <v>4193</v>
      </c>
      <c r="C995" s="13" t="s">
        <v>4189</v>
      </c>
      <c r="D995" s="13" t="s">
        <v>4189</v>
      </c>
      <c r="E995" s="13" t="s">
        <v>4190</v>
      </c>
      <c r="F995" s="13">
        <v>29330</v>
      </c>
      <c r="G995" s="13" t="s">
        <v>3037</v>
      </c>
      <c r="H995" s="13">
        <v>38464</v>
      </c>
      <c r="I995" s="13">
        <v>2714.6</v>
      </c>
      <c r="J995" s="13" t="e">
        <f>VLOOKUP(D995,'Matched Names'!$A$1:$C$52,3,FALSE)</f>
        <v>#N/A</v>
      </c>
      <c r="K995" t="e">
        <f t="shared" si="15"/>
        <v>#N/A</v>
      </c>
      <c r="L995" s="17" t="str">
        <f>IFERROR(VLOOKUP($K995,wiz[[Lanes]:[Min FRQT Load Check Lane]],2,FALSE),"n/a")</f>
        <v>n/a</v>
      </c>
      <c r="M995" s="17" t="str">
        <f>IFERROR(VLOOKUP($K995,wiz[[Lanes]:[Min FRQT Load Check Lane]],3,FALSE),"n/a")</f>
        <v>n/a</v>
      </c>
      <c r="N995" s="17" t="str">
        <f>IFERROR(VLOOKUP($K995,wiz[[Lanes]:[Min FRQT Load Check Lane]],4,FALSE),"n/a")</f>
        <v>n/a</v>
      </c>
      <c r="O995" s="17" t="str">
        <f>IFERROR(VLOOKUP($K995,wiz[[Lanes]:[Min FRQT Load Check Lane]],5,FALSE),"n/a")</f>
        <v>n/a</v>
      </c>
      <c r="P995" s="17" t="str">
        <f>IFERROR(VLOOKUP($K995,wiz[[Lanes]:[Min FRQT Load Check Lane]],6,FALSE),"n/a")</f>
        <v>n/a</v>
      </c>
      <c r="Q995" s="17" t="str">
        <f>IFERROR(VLOOKUP($K995,wiz[[Lanes]:[Min FRQT Load Check Lane]],7,FALSE),"n/a")</f>
        <v>n/a</v>
      </c>
      <c r="R995" s="17" t="str">
        <f>IFERROR(VLOOKUP($K995,wiz[[Lanes]:[Min FRQT Load Check Lane]],8,FALSE),"n/a")</f>
        <v>n/a</v>
      </c>
      <c r="S995" s="17" t="str">
        <f>IFERROR(VLOOKUP($K995,wiz[[Lanes]:[Min FRQT Load Check Lane]],9,FALSE),"n/a")</f>
        <v>n/a</v>
      </c>
      <c r="T995" s="17" t="str">
        <f>IFERROR(VLOOKUP($K995,wiz[[Lanes]:[Min FRQT Load Check Lane]],10,FALSE),"n/a")</f>
        <v>n/a</v>
      </c>
      <c r="U995" s="17" t="str">
        <f>IFERROR(VLOOKUP($K995,wiz[[Lanes]:[Min FRQT Load Check Lane]],11,FALSE),"n/a")</f>
        <v>n/a</v>
      </c>
      <c r="V995" s="17" t="str">
        <f>IFERROR(VLOOKUP($K995,wiz[[Lanes]:[Min FRQT Load Check Lane]],12,FALSE),"n/a")</f>
        <v>n/a</v>
      </c>
      <c r="W995" s="17" t="str">
        <f>IFERROR(VLOOKUP($K995,wiz[[Lanes]:[Min FRQT Load Check Lane]],13,FALSE),"n/a")</f>
        <v>n/a</v>
      </c>
    </row>
    <row r="996" spans="2:23" x14ac:dyDescent="0.3">
      <c r="B996" s="13" t="s">
        <v>4194</v>
      </c>
      <c r="C996" s="13" t="s">
        <v>4189</v>
      </c>
      <c r="D996" s="13" t="s">
        <v>4189</v>
      </c>
      <c r="E996" s="13" t="s">
        <v>4190</v>
      </c>
      <c r="F996" s="13">
        <v>29330</v>
      </c>
      <c r="G996" s="13" t="s">
        <v>4195</v>
      </c>
      <c r="H996" s="13">
        <v>46545</v>
      </c>
      <c r="I996" s="13">
        <v>2859.75</v>
      </c>
      <c r="J996" s="13" t="e">
        <f>VLOOKUP(D996,'Matched Names'!$A$1:$C$52,3,FALSE)</f>
        <v>#N/A</v>
      </c>
      <c r="K996" t="e">
        <f t="shared" si="15"/>
        <v>#N/A</v>
      </c>
      <c r="L996" s="17" t="str">
        <f>IFERROR(VLOOKUP($K996,wiz[[Lanes]:[Min FRQT Load Check Lane]],2,FALSE),"n/a")</f>
        <v>n/a</v>
      </c>
      <c r="M996" s="17" t="str">
        <f>IFERROR(VLOOKUP($K996,wiz[[Lanes]:[Min FRQT Load Check Lane]],3,FALSE),"n/a")</f>
        <v>n/a</v>
      </c>
      <c r="N996" s="17" t="str">
        <f>IFERROR(VLOOKUP($K996,wiz[[Lanes]:[Min FRQT Load Check Lane]],4,FALSE),"n/a")</f>
        <v>n/a</v>
      </c>
      <c r="O996" s="17" t="str">
        <f>IFERROR(VLOOKUP($K996,wiz[[Lanes]:[Min FRQT Load Check Lane]],5,FALSE),"n/a")</f>
        <v>n/a</v>
      </c>
      <c r="P996" s="17" t="str">
        <f>IFERROR(VLOOKUP($K996,wiz[[Lanes]:[Min FRQT Load Check Lane]],6,FALSE),"n/a")</f>
        <v>n/a</v>
      </c>
      <c r="Q996" s="17" t="str">
        <f>IFERROR(VLOOKUP($K996,wiz[[Lanes]:[Min FRQT Load Check Lane]],7,FALSE),"n/a")</f>
        <v>n/a</v>
      </c>
      <c r="R996" s="17" t="str">
        <f>IFERROR(VLOOKUP($K996,wiz[[Lanes]:[Min FRQT Load Check Lane]],8,FALSE),"n/a")</f>
        <v>n/a</v>
      </c>
      <c r="S996" s="17" t="str">
        <f>IFERROR(VLOOKUP($K996,wiz[[Lanes]:[Min FRQT Load Check Lane]],9,FALSE),"n/a")</f>
        <v>n/a</v>
      </c>
      <c r="T996" s="17" t="str">
        <f>IFERROR(VLOOKUP($K996,wiz[[Lanes]:[Min FRQT Load Check Lane]],10,FALSE),"n/a")</f>
        <v>n/a</v>
      </c>
      <c r="U996" s="17" t="str">
        <f>IFERROR(VLOOKUP($K996,wiz[[Lanes]:[Min FRQT Load Check Lane]],11,FALSE),"n/a")</f>
        <v>n/a</v>
      </c>
      <c r="V996" s="17" t="str">
        <f>IFERROR(VLOOKUP($K996,wiz[[Lanes]:[Min FRQT Load Check Lane]],12,FALSE),"n/a")</f>
        <v>n/a</v>
      </c>
      <c r="W996" s="17" t="str">
        <f>IFERROR(VLOOKUP($K996,wiz[[Lanes]:[Min FRQT Load Check Lane]],13,FALSE),"n/a")</f>
        <v>n/a</v>
      </c>
    </row>
    <row r="997" spans="2:23" x14ac:dyDescent="0.3">
      <c r="B997" s="13" t="s">
        <v>4196</v>
      </c>
      <c r="C997" s="13" t="s">
        <v>4189</v>
      </c>
      <c r="D997" s="13" t="s">
        <v>4189</v>
      </c>
      <c r="E997" s="13" t="s">
        <v>4190</v>
      </c>
      <c r="F997" s="13">
        <v>29330</v>
      </c>
      <c r="G997" s="13" t="s">
        <v>4197</v>
      </c>
      <c r="H997" s="13">
        <v>44266</v>
      </c>
      <c r="I997" s="13">
        <v>2532.5700000000002</v>
      </c>
      <c r="J997" s="13" t="e">
        <f>VLOOKUP(D997,'Matched Names'!$A$1:$C$52,3,FALSE)</f>
        <v>#N/A</v>
      </c>
      <c r="K997" t="e">
        <f t="shared" si="15"/>
        <v>#N/A</v>
      </c>
      <c r="L997" s="17" t="str">
        <f>IFERROR(VLOOKUP($K997,wiz[[Lanes]:[Min FRQT Load Check Lane]],2,FALSE),"n/a")</f>
        <v>n/a</v>
      </c>
      <c r="M997" s="17" t="str">
        <f>IFERROR(VLOOKUP($K997,wiz[[Lanes]:[Min FRQT Load Check Lane]],3,FALSE),"n/a")</f>
        <v>n/a</v>
      </c>
      <c r="N997" s="17" t="str">
        <f>IFERROR(VLOOKUP($K997,wiz[[Lanes]:[Min FRQT Load Check Lane]],4,FALSE),"n/a")</f>
        <v>n/a</v>
      </c>
      <c r="O997" s="17" t="str">
        <f>IFERROR(VLOOKUP($K997,wiz[[Lanes]:[Min FRQT Load Check Lane]],5,FALSE),"n/a")</f>
        <v>n/a</v>
      </c>
      <c r="P997" s="17" t="str">
        <f>IFERROR(VLOOKUP($K997,wiz[[Lanes]:[Min FRQT Load Check Lane]],6,FALSE),"n/a")</f>
        <v>n/a</v>
      </c>
      <c r="Q997" s="17" t="str">
        <f>IFERROR(VLOOKUP($K997,wiz[[Lanes]:[Min FRQT Load Check Lane]],7,FALSE),"n/a")</f>
        <v>n/a</v>
      </c>
      <c r="R997" s="17" t="str">
        <f>IFERROR(VLOOKUP($K997,wiz[[Lanes]:[Min FRQT Load Check Lane]],8,FALSE),"n/a")</f>
        <v>n/a</v>
      </c>
      <c r="S997" s="17" t="str">
        <f>IFERROR(VLOOKUP($K997,wiz[[Lanes]:[Min FRQT Load Check Lane]],9,FALSE),"n/a")</f>
        <v>n/a</v>
      </c>
      <c r="T997" s="17" t="str">
        <f>IFERROR(VLOOKUP($K997,wiz[[Lanes]:[Min FRQT Load Check Lane]],10,FALSE),"n/a")</f>
        <v>n/a</v>
      </c>
      <c r="U997" s="17" t="str">
        <f>IFERROR(VLOOKUP($K997,wiz[[Lanes]:[Min FRQT Load Check Lane]],11,FALSE),"n/a")</f>
        <v>n/a</v>
      </c>
      <c r="V997" s="17" t="str">
        <f>IFERROR(VLOOKUP($K997,wiz[[Lanes]:[Min FRQT Load Check Lane]],12,FALSE),"n/a")</f>
        <v>n/a</v>
      </c>
      <c r="W997" s="17" t="str">
        <f>IFERROR(VLOOKUP($K997,wiz[[Lanes]:[Min FRQT Load Check Lane]],13,FALSE),"n/a")</f>
        <v>n/a</v>
      </c>
    </row>
    <row r="998" spans="2:23" x14ac:dyDescent="0.3">
      <c r="B998" s="13" t="s">
        <v>4198</v>
      </c>
      <c r="C998" s="13" t="s">
        <v>2567</v>
      </c>
      <c r="D998" s="13" t="s">
        <v>2567</v>
      </c>
      <c r="E998" s="13" t="s">
        <v>2732</v>
      </c>
      <c r="F998" s="13">
        <v>76018</v>
      </c>
      <c r="G998" s="13" t="s">
        <v>2635</v>
      </c>
      <c r="H998" s="13">
        <v>38118</v>
      </c>
      <c r="I998" s="13">
        <v>2430</v>
      </c>
      <c r="J998" s="13" t="str">
        <f>VLOOKUP(D998,'Matched Names'!$A$1:$C$52,3,FALSE)</f>
        <v xml:space="preserve">WILLIAMS SONOMA      |   </v>
      </c>
      <c r="K998" t="str">
        <f t="shared" si="15"/>
        <v>WILLIAMS SONOMA | 7601838118</v>
      </c>
      <c r="L998" s="17" t="str">
        <f>IFERROR(VLOOKUP($K998,wiz[[Lanes]:[Min FRQT Load Check Lane]],2,FALSE),"n/a")</f>
        <v>n/a</v>
      </c>
      <c r="M998" s="17" t="str">
        <f>IFERROR(VLOOKUP($K998,wiz[[Lanes]:[Min FRQT Load Check Lane]],3,FALSE),"n/a")</f>
        <v>n/a</v>
      </c>
      <c r="N998" s="17" t="str">
        <f>IFERROR(VLOOKUP($K998,wiz[[Lanes]:[Min FRQT Load Check Lane]],4,FALSE),"n/a")</f>
        <v>n/a</v>
      </c>
      <c r="O998" s="17" t="str">
        <f>IFERROR(VLOOKUP($K998,wiz[[Lanes]:[Min FRQT Load Check Lane]],5,FALSE),"n/a")</f>
        <v>n/a</v>
      </c>
      <c r="P998" s="17" t="str">
        <f>IFERROR(VLOOKUP($K998,wiz[[Lanes]:[Min FRQT Load Check Lane]],6,FALSE),"n/a")</f>
        <v>n/a</v>
      </c>
      <c r="Q998" s="17" t="str">
        <f>IFERROR(VLOOKUP($K998,wiz[[Lanes]:[Min FRQT Load Check Lane]],7,FALSE),"n/a")</f>
        <v>n/a</v>
      </c>
      <c r="R998" s="17" t="str">
        <f>IFERROR(VLOOKUP($K998,wiz[[Lanes]:[Min FRQT Load Check Lane]],8,FALSE),"n/a")</f>
        <v>n/a</v>
      </c>
      <c r="S998" s="17" t="str">
        <f>IFERROR(VLOOKUP($K998,wiz[[Lanes]:[Min FRQT Load Check Lane]],9,FALSE),"n/a")</f>
        <v>n/a</v>
      </c>
      <c r="T998" s="17" t="str">
        <f>IFERROR(VLOOKUP($K998,wiz[[Lanes]:[Min FRQT Load Check Lane]],10,FALSE),"n/a")</f>
        <v>n/a</v>
      </c>
      <c r="U998" s="17" t="str">
        <f>IFERROR(VLOOKUP($K998,wiz[[Lanes]:[Min FRQT Load Check Lane]],11,FALSE),"n/a")</f>
        <v>n/a</v>
      </c>
      <c r="V998" s="17" t="str">
        <f>IFERROR(VLOOKUP($K998,wiz[[Lanes]:[Min FRQT Load Check Lane]],12,FALSE),"n/a")</f>
        <v>n/a</v>
      </c>
      <c r="W998" s="17" t="str">
        <f>IFERROR(VLOOKUP($K998,wiz[[Lanes]:[Min FRQT Load Check Lane]],13,FALSE),"n/a")</f>
        <v>n/a</v>
      </c>
    </row>
    <row r="999" spans="2:23" x14ac:dyDescent="0.3">
      <c r="B999" s="13" t="s">
        <v>4199</v>
      </c>
      <c r="C999" s="13" t="s">
        <v>2567</v>
      </c>
      <c r="D999" s="13" t="s">
        <v>2567</v>
      </c>
      <c r="E999" s="13" t="s">
        <v>2732</v>
      </c>
      <c r="F999" s="13">
        <v>76018</v>
      </c>
      <c r="G999" s="13" t="s">
        <v>4184</v>
      </c>
      <c r="H999" s="13">
        <v>38654</v>
      </c>
      <c r="I999" s="13">
        <v>8880.6</v>
      </c>
      <c r="J999" s="13" t="str">
        <f>VLOOKUP(D999,'Matched Names'!$A$1:$C$52,3,FALSE)</f>
        <v xml:space="preserve">WILLIAMS SONOMA      |   </v>
      </c>
      <c r="K999" t="str">
        <f t="shared" si="15"/>
        <v>WILLIAMS SONOMA | 7601838654</v>
      </c>
      <c r="L999" s="17" t="str">
        <f>IFERROR(VLOOKUP($K999,wiz[[Lanes]:[Min FRQT Load Check Lane]],2,FALSE),"n/a")</f>
        <v>n/a</v>
      </c>
      <c r="M999" s="17" t="str">
        <f>IFERROR(VLOOKUP($K999,wiz[[Lanes]:[Min FRQT Load Check Lane]],3,FALSE),"n/a")</f>
        <v>n/a</v>
      </c>
      <c r="N999" s="17" t="str">
        <f>IFERROR(VLOOKUP($K999,wiz[[Lanes]:[Min FRQT Load Check Lane]],4,FALSE),"n/a")</f>
        <v>n/a</v>
      </c>
      <c r="O999" s="17" t="str">
        <f>IFERROR(VLOOKUP($K999,wiz[[Lanes]:[Min FRQT Load Check Lane]],5,FALSE),"n/a")</f>
        <v>n/a</v>
      </c>
      <c r="P999" s="17" t="str">
        <f>IFERROR(VLOOKUP($K999,wiz[[Lanes]:[Min FRQT Load Check Lane]],6,FALSE),"n/a")</f>
        <v>n/a</v>
      </c>
      <c r="Q999" s="17" t="str">
        <f>IFERROR(VLOOKUP($K999,wiz[[Lanes]:[Min FRQT Load Check Lane]],7,FALSE),"n/a")</f>
        <v>n/a</v>
      </c>
      <c r="R999" s="17" t="str">
        <f>IFERROR(VLOOKUP($K999,wiz[[Lanes]:[Min FRQT Load Check Lane]],8,FALSE),"n/a")</f>
        <v>n/a</v>
      </c>
      <c r="S999" s="17" t="str">
        <f>IFERROR(VLOOKUP($K999,wiz[[Lanes]:[Min FRQT Load Check Lane]],9,FALSE),"n/a")</f>
        <v>n/a</v>
      </c>
      <c r="T999" s="17" t="str">
        <f>IFERROR(VLOOKUP($K999,wiz[[Lanes]:[Min FRQT Load Check Lane]],10,FALSE),"n/a")</f>
        <v>n/a</v>
      </c>
      <c r="U999" s="17" t="str">
        <f>IFERROR(VLOOKUP($K999,wiz[[Lanes]:[Min FRQT Load Check Lane]],11,FALSE),"n/a")</f>
        <v>n/a</v>
      </c>
      <c r="V999" s="17" t="str">
        <f>IFERROR(VLOOKUP($K999,wiz[[Lanes]:[Min FRQT Load Check Lane]],12,FALSE),"n/a")</f>
        <v>n/a</v>
      </c>
      <c r="W999" s="17" t="str">
        <f>IFERROR(VLOOKUP($K999,wiz[[Lanes]:[Min FRQT Load Check Lane]],13,FALSE),"n/a")</f>
        <v>n/a</v>
      </c>
    </row>
    <row r="1000" spans="2:23" x14ac:dyDescent="0.3">
      <c r="B1000" s="13" t="s">
        <v>4200</v>
      </c>
      <c r="C1000" s="13" t="s">
        <v>2567</v>
      </c>
      <c r="D1000" s="13" t="s">
        <v>2567</v>
      </c>
      <c r="E1000" s="13" t="s">
        <v>3002</v>
      </c>
      <c r="F1000" s="13">
        <v>30517</v>
      </c>
      <c r="G1000" s="13" t="s">
        <v>2890</v>
      </c>
      <c r="H1000" s="13">
        <v>43123</v>
      </c>
      <c r="I1000" s="13">
        <v>23229</v>
      </c>
      <c r="J1000" s="13" t="str">
        <f>VLOOKUP(D1000,'Matched Names'!$A$1:$C$52,3,FALSE)</f>
        <v xml:space="preserve">WILLIAMS SONOMA      |   </v>
      </c>
      <c r="K1000" t="str">
        <f t="shared" si="15"/>
        <v>WILLIAMS SONOMA | 3051743123</v>
      </c>
      <c r="L1000" s="17">
        <f>IFERROR(VLOOKUP($K1000,wiz[[Lanes]:[Min FRQT Load Check Lane]],2,FALSE),"n/a")</f>
        <v>32</v>
      </c>
      <c r="M1000" s="17">
        <f>IFERROR(VLOOKUP($K1000,wiz[[Lanes]:[Min FRQT Load Check Lane]],3,FALSE),"n/a")</f>
        <v>1.5</v>
      </c>
      <c r="N1000" s="17">
        <f>IFERROR(VLOOKUP($K1000,wiz[[Lanes]:[Min FRQT Load Check Lane]],4,FALSE),"n/a")</f>
        <v>0.1</v>
      </c>
      <c r="O1000" s="17">
        <f>IFERROR(VLOOKUP($K1000,wiz[[Lanes]:[Min FRQT Load Check Lane]],5,FALSE),"n/a")</f>
        <v>534</v>
      </c>
      <c r="P1000" s="17">
        <f>IFERROR(VLOOKUP($K1000,wiz[[Lanes]:[Min FRQT Load Check Lane]],6,FALSE),"n/a")</f>
        <v>1.35</v>
      </c>
      <c r="Q1000" s="17">
        <f>IFERROR(VLOOKUP($K1000,wiz[[Lanes]:[Min FRQT Load Check Lane]],7,FALSE),"n/a")</f>
        <v>65</v>
      </c>
      <c r="R1000" s="17">
        <f>IFERROR(VLOOKUP($K1000,wiz[[Lanes]:[Min FRQT Load Check Lane]],8,FALSE),"n/a")</f>
        <v>0.28999999999999998</v>
      </c>
      <c r="S1000" s="17">
        <f>IFERROR(VLOOKUP($K1000,wiz[[Lanes]:[Min FRQT Load Check Lane]],9,FALSE),"n/a")</f>
        <v>56</v>
      </c>
      <c r="T1000" s="17">
        <f>IFERROR(VLOOKUP($K1000,wiz[[Lanes]:[Min FRQT Load Check Lane]],10,FALSE),"n/a")</f>
        <v>-109</v>
      </c>
      <c r="U1000" s="17">
        <f>IFERROR(VLOOKUP($K1000,wiz[[Lanes]:[Min FRQT Load Check Lane]],11,FALSE),"n/a")</f>
        <v>-73</v>
      </c>
      <c r="V1000" s="17">
        <f>IFERROR(VLOOKUP($K1000,wiz[[Lanes]:[Min FRQT Load Check Lane]],12,FALSE),"n/a")</f>
        <v>-111</v>
      </c>
      <c r="W1000" s="17">
        <f>IFERROR(VLOOKUP($K1000,wiz[[Lanes]:[Min FRQT Load Check Lane]],13,FALSE),"n/a")</f>
        <v>-293</v>
      </c>
    </row>
    <row r="1001" spans="2:23" x14ac:dyDescent="0.3">
      <c r="B1001" s="13" t="s">
        <v>4201</v>
      </c>
      <c r="C1001" s="13" t="s">
        <v>2567</v>
      </c>
      <c r="D1001" s="13" t="s">
        <v>2567</v>
      </c>
      <c r="E1001" s="13" t="s">
        <v>4202</v>
      </c>
      <c r="F1001" s="13">
        <v>28610</v>
      </c>
      <c r="G1001" s="13" t="s">
        <v>2732</v>
      </c>
      <c r="H1001" s="13">
        <v>76018</v>
      </c>
      <c r="I1001" s="13">
        <v>19424.88</v>
      </c>
      <c r="J1001" s="13" t="str">
        <f>VLOOKUP(D1001,'Matched Names'!$A$1:$C$52,3,FALSE)</f>
        <v xml:space="preserve">WILLIAMS SONOMA      |   </v>
      </c>
      <c r="K1001" t="str">
        <f t="shared" si="15"/>
        <v>WILLIAMS SONOMA | 2861076018</v>
      </c>
      <c r="L1001" s="17" t="str">
        <f>IFERROR(VLOOKUP($K1001,wiz[[Lanes]:[Min FRQT Load Check Lane]],2,FALSE),"n/a")</f>
        <v>n/a</v>
      </c>
      <c r="M1001" s="17" t="str">
        <f>IFERROR(VLOOKUP($K1001,wiz[[Lanes]:[Min FRQT Load Check Lane]],3,FALSE),"n/a")</f>
        <v>n/a</v>
      </c>
      <c r="N1001" s="17" t="str">
        <f>IFERROR(VLOOKUP($K1001,wiz[[Lanes]:[Min FRQT Load Check Lane]],4,FALSE),"n/a")</f>
        <v>n/a</v>
      </c>
      <c r="O1001" s="17" t="str">
        <f>IFERROR(VLOOKUP($K1001,wiz[[Lanes]:[Min FRQT Load Check Lane]],5,FALSE),"n/a")</f>
        <v>n/a</v>
      </c>
      <c r="P1001" s="17" t="str">
        <f>IFERROR(VLOOKUP($K1001,wiz[[Lanes]:[Min FRQT Load Check Lane]],6,FALSE),"n/a")</f>
        <v>n/a</v>
      </c>
      <c r="Q1001" s="17" t="str">
        <f>IFERROR(VLOOKUP($K1001,wiz[[Lanes]:[Min FRQT Load Check Lane]],7,FALSE),"n/a")</f>
        <v>n/a</v>
      </c>
      <c r="R1001" s="17" t="str">
        <f>IFERROR(VLOOKUP($K1001,wiz[[Lanes]:[Min FRQT Load Check Lane]],8,FALSE),"n/a")</f>
        <v>n/a</v>
      </c>
      <c r="S1001" s="17" t="str">
        <f>IFERROR(VLOOKUP($K1001,wiz[[Lanes]:[Min FRQT Load Check Lane]],9,FALSE),"n/a")</f>
        <v>n/a</v>
      </c>
      <c r="T1001" s="17" t="str">
        <f>IFERROR(VLOOKUP($K1001,wiz[[Lanes]:[Min FRQT Load Check Lane]],10,FALSE),"n/a")</f>
        <v>n/a</v>
      </c>
      <c r="U1001" s="17" t="str">
        <f>IFERROR(VLOOKUP($K1001,wiz[[Lanes]:[Min FRQT Load Check Lane]],11,FALSE),"n/a")</f>
        <v>n/a</v>
      </c>
      <c r="V1001" s="17" t="str">
        <f>IFERROR(VLOOKUP($K1001,wiz[[Lanes]:[Min FRQT Load Check Lane]],12,FALSE),"n/a")</f>
        <v>n/a</v>
      </c>
      <c r="W1001" s="17" t="str">
        <f>IFERROR(VLOOKUP($K1001,wiz[[Lanes]:[Min FRQT Load Check Lane]],13,FALSE),"n/a")</f>
        <v>n/a</v>
      </c>
    </row>
    <row r="1002" spans="2:23" x14ac:dyDescent="0.3">
      <c r="B1002" s="13" t="s">
        <v>4203</v>
      </c>
      <c r="C1002" s="13" t="s">
        <v>2567</v>
      </c>
      <c r="D1002" s="13" t="s">
        <v>2567</v>
      </c>
      <c r="E1002" s="13" t="s">
        <v>4202</v>
      </c>
      <c r="F1002" s="13">
        <v>28610</v>
      </c>
      <c r="G1002" s="13" t="s">
        <v>2890</v>
      </c>
      <c r="H1002" s="13">
        <v>43123</v>
      </c>
      <c r="I1002" s="13">
        <v>1570</v>
      </c>
      <c r="J1002" s="13" t="str">
        <f>VLOOKUP(D1002,'Matched Names'!$A$1:$C$52,3,FALSE)</f>
        <v xml:space="preserve">WILLIAMS SONOMA      |   </v>
      </c>
      <c r="K1002" t="str">
        <f t="shared" si="15"/>
        <v>WILLIAMS SONOMA | 2861043123</v>
      </c>
      <c r="L1002" s="17">
        <f>IFERROR(VLOOKUP($K1002,wiz[[Lanes]:[Min FRQT Load Check Lane]],2,FALSE),"n/a")</f>
        <v>2</v>
      </c>
      <c r="M1002" s="17">
        <f>IFERROR(VLOOKUP($K1002,wiz[[Lanes]:[Min FRQT Load Check Lane]],3,FALSE),"n/a")</f>
        <v>1.38</v>
      </c>
      <c r="N1002" s="17">
        <f>IFERROR(VLOOKUP($K1002,wiz[[Lanes]:[Min FRQT Load Check Lane]],4,FALSE),"n/a")</f>
        <v>0.13</v>
      </c>
      <c r="O1002" s="17">
        <f>IFERROR(VLOOKUP($K1002,wiz[[Lanes]:[Min FRQT Load Check Lane]],5,FALSE),"n/a")</f>
        <v>399</v>
      </c>
      <c r="P1002" s="17">
        <f>IFERROR(VLOOKUP($K1002,wiz[[Lanes]:[Min FRQT Load Check Lane]],6,FALSE),"n/a")</f>
        <v>0.65</v>
      </c>
      <c r="Q1002" s="17">
        <f>IFERROR(VLOOKUP($K1002,wiz[[Lanes]:[Min FRQT Load Check Lane]],7,FALSE),"n/a")</f>
        <v>71</v>
      </c>
      <c r="R1002" s="17">
        <f>IFERROR(VLOOKUP($K1002,wiz[[Lanes]:[Min FRQT Load Check Lane]],8,FALSE),"n/a")</f>
        <v>0.28000000000000003</v>
      </c>
      <c r="S1002" s="17">
        <f>IFERROR(VLOOKUP($K1002,wiz[[Lanes]:[Min FRQT Load Check Lane]],9,FALSE),"n/a")</f>
        <v>73</v>
      </c>
      <c r="T1002" s="17">
        <f>IFERROR(VLOOKUP($K1002,wiz[[Lanes]:[Min FRQT Load Check Lane]],10,FALSE),"n/a")</f>
        <v>-58</v>
      </c>
      <c r="U1002" s="17">
        <f>IFERROR(VLOOKUP($K1002,wiz[[Lanes]:[Min FRQT Load Check Lane]],11,FALSE),"n/a")</f>
        <v>29</v>
      </c>
      <c r="V1002" s="17">
        <f>IFERROR(VLOOKUP($K1002,wiz[[Lanes]:[Min FRQT Load Check Lane]],12,FALSE),"n/a")</f>
        <v>-57</v>
      </c>
      <c r="W1002" s="17">
        <f>IFERROR(VLOOKUP($K1002,wiz[[Lanes]:[Min FRQT Load Check Lane]],13,FALSE),"n/a")</f>
        <v>-86</v>
      </c>
    </row>
    <row r="1003" spans="2:23" x14ac:dyDescent="0.3">
      <c r="B1003" s="13" t="s">
        <v>4204</v>
      </c>
      <c r="C1003" s="13" t="s">
        <v>2567</v>
      </c>
      <c r="D1003" s="13" t="s">
        <v>2567</v>
      </c>
      <c r="E1003" s="13" t="s">
        <v>4205</v>
      </c>
      <c r="F1003" s="13">
        <v>60012</v>
      </c>
      <c r="G1003" s="13" t="s">
        <v>4184</v>
      </c>
      <c r="H1003" s="13">
        <v>38654</v>
      </c>
      <c r="I1003" s="13">
        <v>3657</v>
      </c>
      <c r="J1003" s="13" t="str">
        <f>VLOOKUP(D1003,'Matched Names'!$A$1:$C$52,3,FALSE)</f>
        <v xml:space="preserve">WILLIAMS SONOMA      |   </v>
      </c>
      <c r="K1003" t="str">
        <f t="shared" si="15"/>
        <v>WILLIAMS SONOMA | 6001238654</v>
      </c>
      <c r="L1003" s="17">
        <f>IFERROR(VLOOKUP($K1003,wiz[[Lanes]:[Min FRQT Load Check Lane]],2,FALSE),"n/a")</f>
        <v>5</v>
      </c>
      <c r="M1003" s="17">
        <f>IFERROR(VLOOKUP($K1003,wiz[[Lanes]:[Min FRQT Load Check Lane]],3,FALSE),"n/a")</f>
        <v>1.59</v>
      </c>
      <c r="N1003" s="17">
        <f>IFERROR(VLOOKUP($K1003,wiz[[Lanes]:[Min FRQT Load Check Lane]],4,FALSE),"n/a")</f>
        <v>0.13</v>
      </c>
      <c r="O1003" s="17">
        <f>IFERROR(VLOOKUP($K1003,wiz[[Lanes]:[Min FRQT Load Check Lane]],5,FALSE),"n/a")</f>
        <v>575</v>
      </c>
      <c r="P1003" s="17">
        <f>IFERROR(VLOOKUP($K1003,wiz[[Lanes]:[Min FRQT Load Check Lane]],6,FALSE),"n/a")</f>
        <v>1.07</v>
      </c>
      <c r="Q1003" s="17">
        <f>IFERROR(VLOOKUP($K1003,wiz[[Lanes]:[Min FRQT Load Check Lane]],7,FALSE),"n/a")</f>
        <v>54</v>
      </c>
      <c r="R1003" s="17">
        <f>IFERROR(VLOOKUP($K1003,wiz[[Lanes]:[Min FRQT Load Check Lane]],8,FALSE),"n/a")</f>
        <v>0.28000000000000003</v>
      </c>
      <c r="S1003" s="17">
        <f>IFERROR(VLOOKUP($K1003,wiz[[Lanes]:[Min FRQT Load Check Lane]],9,FALSE),"n/a")</f>
        <v>71</v>
      </c>
      <c r="T1003" s="17">
        <f>IFERROR(VLOOKUP($K1003,wiz[[Lanes]:[Min FRQT Load Check Lane]],10,FALSE),"n/a")</f>
        <v>-31</v>
      </c>
      <c r="U1003" s="17">
        <f>IFERROR(VLOOKUP($K1003,wiz[[Lanes]:[Min FRQT Load Check Lane]],11,FALSE),"n/a")</f>
        <v>7</v>
      </c>
      <c r="V1003" s="17">
        <f>IFERROR(VLOOKUP($K1003,wiz[[Lanes]:[Min FRQT Load Check Lane]],12,FALSE),"n/a")</f>
        <v>102</v>
      </c>
      <c r="W1003" s="17">
        <f>IFERROR(VLOOKUP($K1003,wiz[[Lanes]:[Min FRQT Load Check Lane]],13,FALSE),"n/a")</f>
        <v>78</v>
      </c>
    </row>
    <row r="1004" spans="2:23" x14ac:dyDescent="0.3">
      <c r="B1004" s="13" t="s">
        <v>4206</v>
      </c>
      <c r="C1004" s="13" t="s">
        <v>2567</v>
      </c>
      <c r="D1004" s="13" t="s">
        <v>2567</v>
      </c>
      <c r="E1004" s="13" t="s">
        <v>4207</v>
      </c>
      <c r="F1004" s="13">
        <v>29916</v>
      </c>
      <c r="G1004" s="13" t="s">
        <v>4184</v>
      </c>
      <c r="H1004" s="13">
        <v>38654</v>
      </c>
      <c r="I1004" s="13">
        <v>5909.4</v>
      </c>
      <c r="J1004" s="13" t="str">
        <f>VLOOKUP(D1004,'Matched Names'!$A$1:$C$52,3,FALSE)</f>
        <v xml:space="preserve">WILLIAMS SONOMA      |   </v>
      </c>
      <c r="K1004" t="str">
        <f t="shared" si="15"/>
        <v>WILLIAMS SONOMA | 2991638654</v>
      </c>
      <c r="L1004" s="17">
        <f>IFERROR(VLOOKUP($K1004,wiz[[Lanes]:[Min FRQT Load Check Lane]],2,FALSE),"n/a")</f>
        <v>6</v>
      </c>
      <c r="M1004" s="17">
        <f>IFERROR(VLOOKUP($K1004,wiz[[Lanes]:[Min FRQT Load Check Lane]],3,FALSE),"n/a")</f>
        <v>1.4</v>
      </c>
      <c r="N1004" s="17">
        <f>IFERROR(VLOOKUP($K1004,wiz[[Lanes]:[Min FRQT Load Check Lane]],4,FALSE),"n/a")</f>
        <v>0.1</v>
      </c>
      <c r="O1004" s="17">
        <f>IFERROR(VLOOKUP($K1004,wiz[[Lanes]:[Min FRQT Load Check Lane]],5,FALSE),"n/a")</f>
        <v>603</v>
      </c>
      <c r="P1004" s="17">
        <f>IFERROR(VLOOKUP($K1004,wiz[[Lanes]:[Min FRQT Load Check Lane]],6,FALSE),"n/a")</f>
        <v>1.0900000000000001</v>
      </c>
      <c r="Q1004" s="17">
        <f>IFERROR(VLOOKUP($K1004,wiz[[Lanes]:[Min FRQT Load Check Lane]],7,FALSE),"n/a")</f>
        <v>80</v>
      </c>
      <c r="R1004" s="17">
        <f>IFERROR(VLOOKUP($K1004,wiz[[Lanes]:[Min FRQT Load Check Lane]],8,FALSE),"n/a")</f>
        <v>0.3</v>
      </c>
      <c r="S1004" s="17">
        <f>IFERROR(VLOOKUP($K1004,wiz[[Lanes]:[Min FRQT Load Check Lane]],9,FALSE),"n/a")</f>
        <v>63</v>
      </c>
      <c r="T1004" s="17">
        <f>IFERROR(VLOOKUP($K1004,wiz[[Lanes]:[Min FRQT Load Check Lane]],10,FALSE),"n/a")</f>
        <v>0</v>
      </c>
      <c r="U1004" s="17">
        <f>IFERROR(VLOOKUP($K1004,wiz[[Lanes]:[Min FRQT Load Check Lane]],11,FALSE),"n/a")</f>
        <v>29</v>
      </c>
      <c r="V1004" s="17">
        <f>IFERROR(VLOOKUP($K1004,wiz[[Lanes]:[Min FRQT Load Check Lane]],12,FALSE),"n/a")</f>
        <v>114</v>
      </c>
      <c r="W1004" s="17">
        <f>IFERROR(VLOOKUP($K1004,wiz[[Lanes]:[Min FRQT Load Check Lane]],13,FALSE),"n/a")</f>
        <v>143</v>
      </c>
    </row>
    <row r="1005" spans="2:23" x14ac:dyDescent="0.3">
      <c r="B1005" s="13" t="s">
        <v>4208</v>
      </c>
      <c r="C1005" s="13" t="s">
        <v>2567</v>
      </c>
      <c r="D1005" s="13" t="s">
        <v>2567</v>
      </c>
      <c r="E1005" s="13" t="s">
        <v>4209</v>
      </c>
      <c r="F1005" s="13">
        <v>27537</v>
      </c>
      <c r="G1005" s="13" t="s">
        <v>4184</v>
      </c>
      <c r="H1005" s="13">
        <v>38654</v>
      </c>
      <c r="I1005" s="13">
        <v>1011.15</v>
      </c>
      <c r="J1005" s="13" t="str">
        <f>VLOOKUP(D1005,'Matched Names'!$A$1:$C$52,3,FALSE)</f>
        <v xml:space="preserve">WILLIAMS SONOMA      |   </v>
      </c>
      <c r="K1005" t="str">
        <f t="shared" si="15"/>
        <v>WILLIAMS SONOMA | 2753738654</v>
      </c>
      <c r="L1005" s="17" t="str">
        <f>IFERROR(VLOOKUP($K1005,wiz[[Lanes]:[Min FRQT Load Check Lane]],2,FALSE),"n/a")</f>
        <v>n/a</v>
      </c>
      <c r="M1005" s="17" t="str">
        <f>IFERROR(VLOOKUP($K1005,wiz[[Lanes]:[Min FRQT Load Check Lane]],3,FALSE),"n/a")</f>
        <v>n/a</v>
      </c>
      <c r="N1005" s="17" t="str">
        <f>IFERROR(VLOOKUP($K1005,wiz[[Lanes]:[Min FRQT Load Check Lane]],4,FALSE),"n/a")</f>
        <v>n/a</v>
      </c>
      <c r="O1005" s="17" t="str">
        <f>IFERROR(VLOOKUP($K1005,wiz[[Lanes]:[Min FRQT Load Check Lane]],5,FALSE),"n/a")</f>
        <v>n/a</v>
      </c>
      <c r="P1005" s="17" t="str">
        <f>IFERROR(VLOOKUP($K1005,wiz[[Lanes]:[Min FRQT Load Check Lane]],6,FALSE),"n/a")</f>
        <v>n/a</v>
      </c>
      <c r="Q1005" s="17" t="str">
        <f>IFERROR(VLOOKUP($K1005,wiz[[Lanes]:[Min FRQT Load Check Lane]],7,FALSE),"n/a")</f>
        <v>n/a</v>
      </c>
      <c r="R1005" s="17" t="str">
        <f>IFERROR(VLOOKUP($K1005,wiz[[Lanes]:[Min FRQT Load Check Lane]],8,FALSE),"n/a")</f>
        <v>n/a</v>
      </c>
      <c r="S1005" s="17" t="str">
        <f>IFERROR(VLOOKUP($K1005,wiz[[Lanes]:[Min FRQT Load Check Lane]],9,FALSE),"n/a")</f>
        <v>n/a</v>
      </c>
      <c r="T1005" s="17" t="str">
        <f>IFERROR(VLOOKUP($K1005,wiz[[Lanes]:[Min FRQT Load Check Lane]],10,FALSE),"n/a")</f>
        <v>n/a</v>
      </c>
      <c r="U1005" s="17" t="str">
        <f>IFERROR(VLOOKUP($K1005,wiz[[Lanes]:[Min FRQT Load Check Lane]],11,FALSE),"n/a")</f>
        <v>n/a</v>
      </c>
      <c r="V1005" s="17" t="str">
        <f>IFERROR(VLOOKUP($K1005,wiz[[Lanes]:[Min FRQT Load Check Lane]],12,FALSE),"n/a")</f>
        <v>n/a</v>
      </c>
      <c r="W1005" s="17" t="str">
        <f>IFERROR(VLOOKUP($K1005,wiz[[Lanes]:[Min FRQT Load Check Lane]],13,FALSE),"n/a")</f>
        <v>n/a</v>
      </c>
    </row>
    <row r="1006" spans="2:23" x14ac:dyDescent="0.3">
      <c r="B1006" s="13" t="s">
        <v>4210</v>
      </c>
      <c r="C1006" s="13" t="s">
        <v>2567</v>
      </c>
      <c r="D1006" s="13" t="s">
        <v>2567</v>
      </c>
      <c r="E1006" s="13" t="s">
        <v>4192</v>
      </c>
      <c r="F1006" s="13">
        <v>43130</v>
      </c>
      <c r="G1006" s="13" t="s">
        <v>4184</v>
      </c>
      <c r="H1006" s="13">
        <v>38654</v>
      </c>
      <c r="I1006" s="13">
        <v>1790</v>
      </c>
      <c r="J1006" s="13" t="str">
        <f>VLOOKUP(D1006,'Matched Names'!$A$1:$C$52,3,FALSE)</f>
        <v xml:space="preserve">WILLIAMS SONOMA      |   </v>
      </c>
      <c r="K1006" t="str">
        <f t="shared" si="15"/>
        <v>WILLIAMS SONOMA | 4313038654</v>
      </c>
      <c r="L1006" s="17">
        <f>IFERROR(VLOOKUP($K1006,wiz[[Lanes]:[Min FRQT Load Check Lane]],2,FALSE),"n/a")</f>
        <v>2</v>
      </c>
      <c r="M1006" s="17">
        <f>IFERROR(VLOOKUP($K1006,wiz[[Lanes]:[Min FRQT Load Check Lane]],3,FALSE),"n/a")</f>
        <v>1.49</v>
      </c>
      <c r="N1006" s="17">
        <f>IFERROR(VLOOKUP($K1006,wiz[[Lanes]:[Min FRQT Load Check Lane]],4,FALSE),"n/a")</f>
        <v>0.12</v>
      </c>
      <c r="O1006" s="17">
        <f>IFERROR(VLOOKUP($K1006,wiz[[Lanes]:[Min FRQT Load Check Lane]],5,FALSE),"n/a")</f>
        <v>601</v>
      </c>
      <c r="P1006" s="17">
        <f>IFERROR(VLOOKUP($K1006,wiz[[Lanes]:[Min FRQT Load Check Lane]],6,FALSE),"n/a")</f>
        <v>1.42</v>
      </c>
      <c r="Q1006" s="17">
        <f>IFERROR(VLOOKUP($K1006,wiz[[Lanes]:[Min FRQT Load Check Lane]],7,FALSE),"n/a")</f>
        <v>28</v>
      </c>
      <c r="R1006" s="17">
        <f>IFERROR(VLOOKUP($K1006,wiz[[Lanes]:[Min FRQT Load Check Lane]],8,FALSE),"n/a")</f>
        <v>0.25</v>
      </c>
      <c r="S1006" s="17">
        <f>IFERROR(VLOOKUP($K1006,wiz[[Lanes]:[Min FRQT Load Check Lane]],9,FALSE),"n/a")</f>
        <v>56</v>
      </c>
      <c r="T1006" s="17">
        <f>IFERROR(VLOOKUP($K1006,wiz[[Lanes]:[Min FRQT Load Check Lane]],10,FALSE),"n/a")</f>
        <v>-12</v>
      </c>
      <c r="U1006" s="17">
        <f>IFERROR(VLOOKUP($K1006,wiz[[Lanes]:[Min FRQT Load Check Lane]],11,FALSE),"n/a")</f>
        <v>-49</v>
      </c>
      <c r="V1006" s="17">
        <f>IFERROR(VLOOKUP($K1006,wiz[[Lanes]:[Min FRQT Load Check Lane]],12,FALSE),"n/a")</f>
        <v>114</v>
      </c>
      <c r="W1006" s="17">
        <f>IFERROR(VLOOKUP($K1006,wiz[[Lanes]:[Min FRQT Load Check Lane]],13,FALSE),"n/a")</f>
        <v>53</v>
      </c>
    </row>
    <row r="1007" spans="2:23" x14ac:dyDescent="0.3">
      <c r="B1007" s="13" t="s">
        <v>4211</v>
      </c>
      <c r="C1007" s="13" t="s">
        <v>2567</v>
      </c>
      <c r="D1007" s="13" t="s">
        <v>2567</v>
      </c>
      <c r="E1007" s="13" t="s">
        <v>4212</v>
      </c>
      <c r="F1007" s="13">
        <v>60048</v>
      </c>
      <c r="G1007" s="13" t="s">
        <v>4184</v>
      </c>
      <c r="H1007" s="13">
        <v>38654</v>
      </c>
      <c r="I1007" s="13">
        <v>911</v>
      </c>
      <c r="J1007" s="13" t="str">
        <f>VLOOKUP(D1007,'Matched Names'!$A$1:$C$52,3,FALSE)</f>
        <v xml:space="preserve">WILLIAMS SONOMA      |   </v>
      </c>
      <c r="K1007" t="str">
        <f t="shared" si="15"/>
        <v>WILLIAMS SONOMA | 6004838654</v>
      </c>
      <c r="L1007" s="17">
        <f>IFERROR(VLOOKUP($K1007,wiz[[Lanes]:[Min FRQT Load Check Lane]],2,FALSE),"n/a")</f>
        <v>4</v>
      </c>
      <c r="M1007" s="17">
        <f>IFERROR(VLOOKUP($K1007,wiz[[Lanes]:[Min FRQT Load Check Lane]],3,FALSE),"n/a")</f>
        <v>1.57</v>
      </c>
      <c r="N1007" s="17">
        <f>IFERROR(VLOOKUP($K1007,wiz[[Lanes]:[Min FRQT Load Check Lane]],4,FALSE),"n/a")</f>
        <v>0.1</v>
      </c>
      <c r="O1007" s="17">
        <f>IFERROR(VLOOKUP($K1007,wiz[[Lanes]:[Min FRQT Load Check Lane]],5,FALSE),"n/a")</f>
        <v>580</v>
      </c>
      <c r="P1007" s="17">
        <f>IFERROR(VLOOKUP($K1007,wiz[[Lanes]:[Min FRQT Load Check Lane]],6,FALSE),"n/a")</f>
        <v>1.02</v>
      </c>
      <c r="Q1007" s="17">
        <f>IFERROR(VLOOKUP($K1007,wiz[[Lanes]:[Min FRQT Load Check Lane]],7,FALSE),"n/a")</f>
        <v>62</v>
      </c>
      <c r="R1007" s="17">
        <f>IFERROR(VLOOKUP($K1007,wiz[[Lanes]:[Min FRQT Load Check Lane]],8,FALSE),"n/a")</f>
        <v>0.28999999999999998</v>
      </c>
      <c r="S1007" s="17">
        <f>IFERROR(VLOOKUP($K1007,wiz[[Lanes]:[Min FRQT Load Check Lane]],9,FALSE),"n/a")</f>
        <v>102</v>
      </c>
      <c r="T1007" s="17">
        <f>IFERROR(VLOOKUP($K1007,wiz[[Lanes]:[Min FRQT Load Check Lane]],10,FALSE),"n/a")</f>
        <v>-32</v>
      </c>
      <c r="U1007" s="17">
        <f>IFERROR(VLOOKUP($K1007,wiz[[Lanes]:[Min FRQT Load Check Lane]],11,FALSE),"n/a")</f>
        <v>19</v>
      </c>
      <c r="V1007" s="17">
        <f>IFERROR(VLOOKUP($K1007,wiz[[Lanes]:[Min FRQT Load Check Lane]],12,FALSE),"n/a")</f>
        <v>63</v>
      </c>
      <c r="W1007" s="17">
        <f>IFERROR(VLOOKUP($K1007,wiz[[Lanes]:[Min FRQT Load Check Lane]],13,FALSE),"n/a")</f>
        <v>50</v>
      </c>
    </row>
    <row r="1008" spans="2:23" x14ac:dyDescent="0.3">
      <c r="B1008" s="13" t="s">
        <v>4213</v>
      </c>
      <c r="C1008" s="13" t="s">
        <v>2567</v>
      </c>
      <c r="D1008" s="13" t="s">
        <v>2567</v>
      </c>
      <c r="E1008" s="13" t="s">
        <v>4184</v>
      </c>
      <c r="F1008" s="13">
        <v>38654</v>
      </c>
      <c r="G1008" s="13" t="s">
        <v>2732</v>
      </c>
      <c r="H1008" s="13">
        <v>76018</v>
      </c>
      <c r="I1008" s="13">
        <v>5041</v>
      </c>
      <c r="J1008" s="13" t="str">
        <f>VLOOKUP(D1008,'Matched Names'!$A$1:$C$52,3,FALSE)</f>
        <v xml:space="preserve">WILLIAMS SONOMA      |   </v>
      </c>
      <c r="K1008" t="str">
        <f t="shared" si="15"/>
        <v>WILLIAMS SONOMA | 3865476018</v>
      </c>
      <c r="L1008" s="17" t="str">
        <f>IFERROR(VLOOKUP($K1008,wiz[[Lanes]:[Min FRQT Load Check Lane]],2,FALSE),"n/a")</f>
        <v>n/a</v>
      </c>
      <c r="M1008" s="17" t="str">
        <f>IFERROR(VLOOKUP($K1008,wiz[[Lanes]:[Min FRQT Load Check Lane]],3,FALSE),"n/a")</f>
        <v>n/a</v>
      </c>
      <c r="N1008" s="17" t="str">
        <f>IFERROR(VLOOKUP($K1008,wiz[[Lanes]:[Min FRQT Load Check Lane]],4,FALSE),"n/a")</f>
        <v>n/a</v>
      </c>
      <c r="O1008" s="17" t="str">
        <f>IFERROR(VLOOKUP($K1008,wiz[[Lanes]:[Min FRQT Load Check Lane]],5,FALSE),"n/a")</f>
        <v>n/a</v>
      </c>
      <c r="P1008" s="17" t="str">
        <f>IFERROR(VLOOKUP($K1008,wiz[[Lanes]:[Min FRQT Load Check Lane]],6,FALSE),"n/a")</f>
        <v>n/a</v>
      </c>
      <c r="Q1008" s="17" t="str">
        <f>IFERROR(VLOOKUP($K1008,wiz[[Lanes]:[Min FRQT Load Check Lane]],7,FALSE),"n/a")</f>
        <v>n/a</v>
      </c>
      <c r="R1008" s="17" t="str">
        <f>IFERROR(VLOOKUP($K1008,wiz[[Lanes]:[Min FRQT Load Check Lane]],8,FALSE),"n/a")</f>
        <v>n/a</v>
      </c>
      <c r="S1008" s="17" t="str">
        <f>IFERROR(VLOOKUP($K1008,wiz[[Lanes]:[Min FRQT Load Check Lane]],9,FALSE),"n/a")</f>
        <v>n/a</v>
      </c>
      <c r="T1008" s="17" t="str">
        <f>IFERROR(VLOOKUP($K1008,wiz[[Lanes]:[Min FRQT Load Check Lane]],10,FALSE),"n/a")</f>
        <v>n/a</v>
      </c>
      <c r="U1008" s="17" t="str">
        <f>IFERROR(VLOOKUP($K1008,wiz[[Lanes]:[Min FRQT Load Check Lane]],11,FALSE),"n/a")</f>
        <v>n/a</v>
      </c>
      <c r="V1008" s="17" t="str">
        <f>IFERROR(VLOOKUP($K1008,wiz[[Lanes]:[Min FRQT Load Check Lane]],12,FALSE),"n/a")</f>
        <v>n/a</v>
      </c>
      <c r="W1008" s="17" t="str">
        <f>IFERROR(VLOOKUP($K1008,wiz[[Lanes]:[Min FRQT Load Check Lane]],13,FALSE),"n/a")</f>
        <v>n/a</v>
      </c>
    </row>
    <row r="1009" spans="2:23" x14ac:dyDescent="0.3">
      <c r="B1009" s="13" t="s">
        <v>4214</v>
      </c>
      <c r="C1009" s="13" t="s">
        <v>2567</v>
      </c>
      <c r="D1009" s="13" t="s">
        <v>2567</v>
      </c>
      <c r="E1009" s="13" t="s">
        <v>4215</v>
      </c>
      <c r="F1009" s="13">
        <v>55384</v>
      </c>
      <c r="G1009" s="13" t="s">
        <v>4184</v>
      </c>
      <c r="H1009" s="13">
        <v>38654</v>
      </c>
      <c r="I1009" s="13">
        <v>2402.64</v>
      </c>
      <c r="J1009" s="13" t="str">
        <f>VLOOKUP(D1009,'Matched Names'!$A$1:$C$52,3,FALSE)</f>
        <v xml:space="preserve">WILLIAMS SONOMA      |   </v>
      </c>
      <c r="K1009" t="str">
        <f t="shared" si="15"/>
        <v>WILLIAMS SONOMA | 5538438654</v>
      </c>
      <c r="L1009" s="17">
        <f>IFERROR(VLOOKUP($K1009,wiz[[Lanes]:[Min FRQT Load Check Lane]],2,FALSE),"n/a")</f>
        <v>2</v>
      </c>
      <c r="M1009" s="17">
        <f>IFERROR(VLOOKUP($K1009,wiz[[Lanes]:[Min FRQT Load Check Lane]],3,FALSE),"n/a")</f>
        <v>1.42</v>
      </c>
      <c r="N1009" s="17">
        <f>IFERROR(VLOOKUP($K1009,wiz[[Lanes]:[Min FRQT Load Check Lane]],4,FALSE),"n/a")</f>
        <v>0.11</v>
      </c>
      <c r="O1009" s="17">
        <f>IFERROR(VLOOKUP($K1009,wiz[[Lanes]:[Min FRQT Load Check Lane]],5,FALSE),"n/a")</f>
        <v>846</v>
      </c>
      <c r="P1009" s="17">
        <f>IFERROR(VLOOKUP($K1009,wiz[[Lanes]:[Min FRQT Load Check Lane]],6,FALSE),"n/a")</f>
        <v>1.32</v>
      </c>
      <c r="Q1009" s="17">
        <f>IFERROR(VLOOKUP($K1009,wiz[[Lanes]:[Min FRQT Load Check Lane]],7,FALSE),"n/a")</f>
        <v>28</v>
      </c>
      <c r="R1009" s="17">
        <f>IFERROR(VLOOKUP($K1009,wiz[[Lanes]:[Min FRQT Load Check Lane]],8,FALSE),"n/a")</f>
        <v>0.25</v>
      </c>
      <c r="S1009" s="17">
        <f>IFERROR(VLOOKUP($K1009,wiz[[Lanes]:[Min FRQT Load Check Lane]],9,FALSE),"n/a")</f>
        <v>84</v>
      </c>
      <c r="T1009" s="17">
        <f>IFERROR(VLOOKUP($K1009,wiz[[Lanes]:[Min FRQT Load Check Lane]],10,FALSE),"n/a")</f>
        <v>61</v>
      </c>
      <c r="U1009" s="17">
        <f>IFERROR(VLOOKUP($K1009,wiz[[Lanes]:[Min FRQT Load Check Lane]],11,FALSE),"n/a")</f>
        <v>105</v>
      </c>
      <c r="V1009" s="17">
        <f>IFERROR(VLOOKUP($K1009,wiz[[Lanes]:[Min FRQT Load Check Lane]],12,FALSE),"n/a")</f>
        <v>247</v>
      </c>
      <c r="W1009" s="17">
        <f>IFERROR(VLOOKUP($K1009,wiz[[Lanes]:[Min FRQT Load Check Lane]],13,FALSE),"n/a")</f>
        <v>413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8D710-0744-40B9-9431-525E6D7486CB}">
  <dimension ref="A1:H1009"/>
  <sheetViews>
    <sheetView workbookViewId="0">
      <selection sqref="A1:H1009"/>
    </sheetView>
  </sheetViews>
  <sheetFormatPr defaultRowHeight="14.4" x14ac:dyDescent="0.3"/>
  <cols>
    <col min="2" max="2" width="16.44140625" customWidth="1"/>
    <col min="3" max="3" width="15.33203125" customWidth="1"/>
    <col min="5" max="5" width="16.109375" customWidth="1"/>
    <col min="6" max="6" width="12.44140625" customWidth="1"/>
    <col min="7" max="7" width="14.88671875" customWidth="1"/>
    <col min="8" max="8" width="16.44140625" customWidth="1"/>
  </cols>
  <sheetData>
    <row r="1" spans="1:8" x14ac:dyDescent="0.3">
      <c r="A1" s="13" t="s">
        <v>2617</v>
      </c>
      <c r="B1" s="13" t="s">
        <v>2618</v>
      </c>
      <c r="C1" s="13" t="s">
        <v>2619</v>
      </c>
      <c r="D1" s="13" t="s">
        <v>2620</v>
      </c>
      <c r="E1" s="13" t="s">
        <v>2621</v>
      </c>
      <c r="F1" s="13" t="s">
        <v>2622</v>
      </c>
      <c r="G1" s="13" t="s">
        <v>2623</v>
      </c>
      <c r="H1" s="13" t="s">
        <v>2624</v>
      </c>
    </row>
    <row r="2" spans="1:8" x14ac:dyDescent="0.3">
      <c r="A2" s="13" t="s">
        <v>2625</v>
      </c>
      <c r="B2" s="13" t="s">
        <v>2626</v>
      </c>
      <c r="C2" s="13" t="s">
        <v>2565</v>
      </c>
      <c r="D2" s="13" t="s">
        <v>2627</v>
      </c>
      <c r="E2" s="13">
        <v>38611</v>
      </c>
      <c r="F2" s="13" t="s">
        <v>2627</v>
      </c>
      <c r="G2" s="13">
        <v>38611</v>
      </c>
      <c r="H2" s="13">
        <v>4760</v>
      </c>
    </row>
    <row r="3" spans="1:8" x14ac:dyDescent="0.3">
      <c r="A3" s="13" t="s">
        <v>2628</v>
      </c>
      <c r="B3" s="13" t="s">
        <v>2626</v>
      </c>
      <c r="C3" s="13" t="s">
        <v>2565</v>
      </c>
      <c r="D3" s="13" t="s">
        <v>2629</v>
      </c>
      <c r="E3" s="13">
        <v>30344</v>
      </c>
      <c r="F3" s="13" t="s">
        <v>2629</v>
      </c>
      <c r="G3" s="13">
        <v>30344</v>
      </c>
      <c r="H3" s="13">
        <v>14790</v>
      </c>
    </row>
    <row r="4" spans="1:8" x14ac:dyDescent="0.3">
      <c r="A4" s="13" t="s">
        <v>2630</v>
      </c>
      <c r="B4" s="13" t="s">
        <v>2626</v>
      </c>
      <c r="C4" s="13" t="s">
        <v>2565</v>
      </c>
      <c r="D4" s="13" t="s">
        <v>2631</v>
      </c>
      <c r="E4" s="13">
        <v>37087</v>
      </c>
      <c r="F4" s="13" t="s">
        <v>2631</v>
      </c>
      <c r="G4" s="13">
        <v>37087</v>
      </c>
      <c r="H4" s="13">
        <v>9015</v>
      </c>
    </row>
    <row r="5" spans="1:8" x14ac:dyDescent="0.3">
      <c r="A5" s="13" t="s">
        <v>2630</v>
      </c>
      <c r="B5" s="13" t="s">
        <v>2626</v>
      </c>
      <c r="C5" s="13" t="s">
        <v>2565</v>
      </c>
      <c r="D5" s="13" t="s">
        <v>2631</v>
      </c>
      <c r="E5" s="13">
        <v>37087</v>
      </c>
      <c r="F5" s="13" t="s">
        <v>2631</v>
      </c>
      <c r="G5" s="13">
        <v>37090</v>
      </c>
      <c r="H5" s="13">
        <v>1390</v>
      </c>
    </row>
    <row r="6" spans="1:8" x14ac:dyDescent="0.3">
      <c r="A6" s="13" t="s">
        <v>2630</v>
      </c>
      <c r="B6" s="13" t="s">
        <v>2626</v>
      </c>
      <c r="C6" s="13" t="s">
        <v>2565</v>
      </c>
      <c r="D6" s="13" t="s">
        <v>2631</v>
      </c>
      <c r="E6" s="13">
        <v>37090</v>
      </c>
      <c r="F6" s="13" t="s">
        <v>2631</v>
      </c>
      <c r="G6" s="13">
        <v>37090</v>
      </c>
      <c r="H6" s="13">
        <v>4170</v>
      </c>
    </row>
    <row r="7" spans="1:8" x14ac:dyDescent="0.3">
      <c r="A7" s="13" t="s">
        <v>2632</v>
      </c>
      <c r="B7" s="13" t="s">
        <v>2626</v>
      </c>
      <c r="C7" s="13" t="s">
        <v>2565</v>
      </c>
      <c r="D7" s="13" t="s">
        <v>2633</v>
      </c>
      <c r="E7" s="13">
        <v>30122</v>
      </c>
      <c r="F7" s="13" t="s">
        <v>2633</v>
      </c>
      <c r="G7" s="13">
        <v>30122</v>
      </c>
      <c r="H7" s="13">
        <v>5440</v>
      </c>
    </row>
    <row r="8" spans="1:8" x14ac:dyDescent="0.3">
      <c r="A8" s="13" t="s">
        <v>2634</v>
      </c>
      <c r="B8" s="13" t="s">
        <v>2626</v>
      </c>
      <c r="C8" s="13" t="s">
        <v>2565</v>
      </c>
      <c r="D8" s="13" t="s">
        <v>2635</v>
      </c>
      <c r="E8" s="13">
        <v>38118</v>
      </c>
      <c r="F8" s="13" t="s">
        <v>2635</v>
      </c>
      <c r="G8" s="13">
        <v>38118</v>
      </c>
      <c r="H8" s="13">
        <v>7540</v>
      </c>
    </row>
    <row r="9" spans="1:8" x14ac:dyDescent="0.3">
      <c r="A9" s="13" t="s">
        <v>2636</v>
      </c>
      <c r="B9" s="13" t="s">
        <v>2626</v>
      </c>
      <c r="C9" s="13" t="s">
        <v>2565</v>
      </c>
      <c r="D9" s="13" t="s">
        <v>2637</v>
      </c>
      <c r="E9" s="13">
        <v>37127</v>
      </c>
      <c r="F9" s="13" t="s">
        <v>2637</v>
      </c>
      <c r="G9" s="13">
        <v>37127</v>
      </c>
      <c r="H9" s="13">
        <v>18070</v>
      </c>
    </row>
    <row r="10" spans="1:8" x14ac:dyDescent="0.3">
      <c r="A10" s="13" t="s">
        <v>2638</v>
      </c>
      <c r="B10" s="13" t="s">
        <v>2626</v>
      </c>
      <c r="C10" s="13" t="s">
        <v>2565</v>
      </c>
      <c r="D10" s="13" t="s">
        <v>2639</v>
      </c>
      <c r="E10" s="13">
        <v>37217</v>
      </c>
      <c r="F10" s="13" t="s">
        <v>2639</v>
      </c>
      <c r="G10" s="13">
        <v>37217</v>
      </c>
      <c r="H10" s="13">
        <v>25020</v>
      </c>
    </row>
    <row r="11" spans="1:8" x14ac:dyDescent="0.3">
      <c r="A11" s="13" t="s">
        <v>2640</v>
      </c>
      <c r="B11" s="13" t="s">
        <v>2626</v>
      </c>
      <c r="C11" s="13" t="s">
        <v>2565</v>
      </c>
      <c r="D11" s="13" t="s">
        <v>2641</v>
      </c>
      <c r="E11" s="13">
        <v>30291</v>
      </c>
      <c r="F11" s="13" t="s">
        <v>2641</v>
      </c>
      <c r="G11" s="13">
        <v>30291</v>
      </c>
      <c r="H11" s="13">
        <v>4090</v>
      </c>
    </row>
    <row r="12" spans="1:8" x14ac:dyDescent="0.3">
      <c r="A12" s="13" t="s">
        <v>2642</v>
      </c>
      <c r="B12" s="13" t="s">
        <v>2643</v>
      </c>
      <c r="C12" s="13" t="s">
        <v>2644</v>
      </c>
      <c r="D12" s="13" t="s">
        <v>2645</v>
      </c>
      <c r="E12" s="13">
        <v>30233</v>
      </c>
      <c r="F12" s="13" t="s">
        <v>2646</v>
      </c>
      <c r="G12" s="13">
        <v>30538</v>
      </c>
      <c r="H12" s="13">
        <v>0.38</v>
      </c>
    </row>
    <row r="13" spans="1:8" x14ac:dyDescent="0.3">
      <c r="A13" s="13" t="s">
        <v>2647</v>
      </c>
      <c r="B13" s="13" t="s">
        <v>2643</v>
      </c>
      <c r="C13" s="13" t="s">
        <v>2560</v>
      </c>
      <c r="D13" s="13" t="s">
        <v>2645</v>
      </c>
      <c r="E13" s="13">
        <v>30233</v>
      </c>
      <c r="F13" s="13" t="s">
        <v>2645</v>
      </c>
      <c r="G13" s="13">
        <v>30233</v>
      </c>
      <c r="H13" s="13">
        <v>158015</v>
      </c>
    </row>
    <row r="14" spans="1:8" x14ac:dyDescent="0.3">
      <c r="A14" s="13" t="s">
        <v>2648</v>
      </c>
      <c r="B14" s="13" t="s">
        <v>2643</v>
      </c>
      <c r="C14" s="13" t="s">
        <v>2649</v>
      </c>
      <c r="D14" s="13" t="s">
        <v>2645</v>
      </c>
      <c r="E14" s="13">
        <v>30233</v>
      </c>
      <c r="F14" s="13" t="s">
        <v>2645</v>
      </c>
      <c r="G14" s="13">
        <v>30233</v>
      </c>
      <c r="H14" s="13">
        <v>50544</v>
      </c>
    </row>
    <row r="15" spans="1:8" x14ac:dyDescent="0.3">
      <c r="A15" s="13" t="s">
        <v>2650</v>
      </c>
      <c r="B15" s="13" t="s">
        <v>2643</v>
      </c>
      <c r="C15" s="13" t="s">
        <v>2554</v>
      </c>
      <c r="D15" s="13" t="s">
        <v>2646</v>
      </c>
      <c r="E15" s="13">
        <v>30538</v>
      </c>
      <c r="F15" s="13" t="s">
        <v>2645</v>
      </c>
      <c r="G15" s="13">
        <v>30233</v>
      </c>
      <c r="H15" s="13">
        <v>45232</v>
      </c>
    </row>
    <row r="16" spans="1:8" x14ac:dyDescent="0.3">
      <c r="A16" s="13" t="s">
        <v>2651</v>
      </c>
      <c r="B16" s="13" t="s">
        <v>2643</v>
      </c>
      <c r="C16" s="13" t="s">
        <v>2554</v>
      </c>
      <c r="D16" s="13" t="s">
        <v>2645</v>
      </c>
      <c r="E16" s="13">
        <v>30233</v>
      </c>
      <c r="F16" s="13" t="s">
        <v>2645</v>
      </c>
      <c r="G16" s="13">
        <v>30233</v>
      </c>
      <c r="H16" s="13">
        <v>222783</v>
      </c>
    </row>
    <row r="17" spans="1:8" x14ac:dyDescent="0.3">
      <c r="A17" s="13" t="s">
        <v>2652</v>
      </c>
      <c r="B17" s="13" t="s">
        <v>2643</v>
      </c>
      <c r="C17" s="13" t="s">
        <v>2554</v>
      </c>
      <c r="D17" s="13" t="s">
        <v>2645</v>
      </c>
      <c r="E17" s="13">
        <v>30233</v>
      </c>
      <c r="F17" s="13" t="s">
        <v>2653</v>
      </c>
      <c r="G17" s="13">
        <v>28658</v>
      </c>
      <c r="H17" s="13">
        <v>35682</v>
      </c>
    </row>
    <row r="18" spans="1:8" x14ac:dyDescent="0.3">
      <c r="A18" s="13" t="s">
        <v>2654</v>
      </c>
      <c r="B18" s="13" t="s">
        <v>2643</v>
      </c>
      <c r="C18" s="13" t="s">
        <v>2554</v>
      </c>
      <c r="D18" s="13" t="s">
        <v>2655</v>
      </c>
      <c r="E18" s="13">
        <v>27048</v>
      </c>
      <c r="F18" s="13" t="s">
        <v>2645</v>
      </c>
      <c r="G18" s="13">
        <v>30233</v>
      </c>
      <c r="H18" s="13">
        <v>14100</v>
      </c>
    </row>
    <row r="19" spans="1:8" x14ac:dyDescent="0.3">
      <c r="A19" s="13" t="s">
        <v>2656</v>
      </c>
      <c r="B19" s="13" t="s">
        <v>2643</v>
      </c>
      <c r="C19" s="13" t="s">
        <v>2657</v>
      </c>
      <c r="D19" s="13" t="s">
        <v>2658</v>
      </c>
      <c r="E19" s="13">
        <v>24527</v>
      </c>
      <c r="F19" s="13" t="s">
        <v>2659</v>
      </c>
      <c r="G19" s="13">
        <v>38343</v>
      </c>
      <c r="H19" s="13">
        <v>5900</v>
      </c>
    </row>
    <row r="20" spans="1:8" x14ac:dyDescent="0.3">
      <c r="A20" s="13" t="s">
        <v>2660</v>
      </c>
      <c r="B20" s="13" t="s">
        <v>2643</v>
      </c>
      <c r="C20" s="13" t="s">
        <v>2657</v>
      </c>
      <c r="D20" s="13" t="s">
        <v>2661</v>
      </c>
      <c r="E20" s="13">
        <v>46933</v>
      </c>
      <c r="F20" s="13" t="s">
        <v>2662</v>
      </c>
      <c r="G20" s="13">
        <v>77845</v>
      </c>
      <c r="H20" s="13">
        <v>2395</v>
      </c>
    </row>
    <row r="21" spans="1:8" x14ac:dyDescent="0.3">
      <c r="A21" s="13" t="s">
        <v>2663</v>
      </c>
      <c r="B21" s="13" t="s">
        <v>2643</v>
      </c>
      <c r="C21" s="13" t="s">
        <v>2657</v>
      </c>
      <c r="D21" s="13" t="s">
        <v>2661</v>
      </c>
      <c r="E21" s="13">
        <v>46933</v>
      </c>
      <c r="F21" s="13" t="s">
        <v>2664</v>
      </c>
      <c r="G21" s="13">
        <v>54942</v>
      </c>
      <c r="H21" s="13">
        <v>10491</v>
      </c>
    </row>
    <row r="22" spans="1:8" x14ac:dyDescent="0.3">
      <c r="A22" s="13" t="s">
        <v>2665</v>
      </c>
      <c r="B22" s="13" t="s">
        <v>2643</v>
      </c>
      <c r="C22" s="13" t="s">
        <v>2657</v>
      </c>
      <c r="D22" s="13" t="s">
        <v>2661</v>
      </c>
      <c r="E22" s="13">
        <v>46933</v>
      </c>
      <c r="F22" s="13" t="s">
        <v>2666</v>
      </c>
      <c r="G22" s="13">
        <v>66223</v>
      </c>
      <c r="H22" s="13">
        <v>2270</v>
      </c>
    </row>
    <row r="23" spans="1:8" x14ac:dyDescent="0.3">
      <c r="A23" s="13" t="s">
        <v>2667</v>
      </c>
      <c r="B23" s="13" t="s">
        <v>2643</v>
      </c>
      <c r="C23" s="13" t="s">
        <v>2657</v>
      </c>
      <c r="D23" s="13" t="s">
        <v>2661</v>
      </c>
      <c r="E23" s="13">
        <v>46933</v>
      </c>
      <c r="F23" s="13" t="s">
        <v>2668</v>
      </c>
      <c r="G23" s="13">
        <v>55113</v>
      </c>
      <c r="H23" s="13">
        <v>17565</v>
      </c>
    </row>
    <row r="24" spans="1:8" x14ac:dyDescent="0.3">
      <c r="A24" s="13" t="s">
        <v>2669</v>
      </c>
      <c r="B24" s="13" t="s">
        <v>2643</v>
      </c>
      <c r="C24" s="13" t="s">
        <v>2657</v>
      </c>
      <c r="D24" s="13" t="s">
        <v>2661</v>
      </c>
      <c r="E24" s="13">
        <v>46933</v>
      </c>
      <c r="F24" s="13" t="s">
        <v>2670</v>
      </c>
      <c r="G24" s="13">
        <v>30286</v>
      </c>
      <c r="H24" s="13">
        <v>34800</v>
      </c>
    </row>
    <row r="25" spans="1:8" x14ac:dyDescent="0.3">
      <c r="A25" s="13" t="s">
        <v>2671</v>
      </c>
      <c r="B25" s="13" t="s">
        <v>2643</v>
      </c>
      <c r="C25" s="13" t="s">
        <v>2657</v>
      </c>
      <c r="D25" s="13" t="s">
        <v>2645</v>
      </c>
      <c r="E25" s="13">
        <v>30233</v>
      </c>
      <c r="F25" s="13" t="s">
        <v>2645</v>
      </c>
      <c r="G25" s="13">
        <v>30233</v>
      </c>
      <c r="H25" s="13">
        <v>27680.91</v>
      </c>
    </row>
    <row r="26" spans="1:8" x14ac:dyDescent="0.3">
      <c r="A26" s="13" t="s">
        <v>2672</v>
      </c>
      <c r="B26" s="13" t="s">
        <v>2643</v>
      </c>
      <c r="C26" s="13" t="s">
        <v>2657</v>
      </c>
      <c r="D26" s="13" t="s">
        <v>2645</v>
      </c>
      <c r="E26" s="13">
        <v>30233</v>
      </c>
      <c r="F26" s="13" t="s">
        <v>2673</v>
      </c>
      <c r="G26" s="13">
        <v>72204</v>
      </c>
      <c r="H26" s="13">
        <v>2256</v>
      </c>
    </row>
    <row r="27" spans="1:8" x14ac:dyDescent="0.3">
      <c r="A27" s="13" t="s">
        <v>2674</v>
      </c>
      <c r="B27" s="13" t="s">
        <v>2643</v>
      </c>
      <c r="C27" s="13" t="s">
        <v>2657</v>
      </c>
      <c r="D27" s="13" t="s">
        <v>2645</v>
      </c>
      <c r="E27" s="13">
        <v>30233</v>
      </c>
      <c r="F27" s="13" t="s">
        <v>2675</v>
      </c>
      <c r="G27" s="13">
        <v>37138</v>
      </c>
      <c r="H27" s="13">
        <v>6424</v>
      </c>
    </row>
    <row r="28" spans="1:8" x14ac:dyDescent="0.3">
      <c r="A28" s="13" t="s">
        <v>2676</v>
      </c>
      <c r="B28" s="13" t="s">
        <v>2643</v>
      </c>
      <c r="C28" s="13" t="s">
        <v>2657</v>
      </c>
      <c r="D28" s="13" t="s">
        <v>2645</v>
      </c>
      <c r="E28" s="13">
        <v>30233</v>
      </c>
      <c r="F28" s="13" t="s">
        <v>2655</v>
      </c>
      <c r="G28" s="13">
        <v>27048</v>
      </c>
      <c r="H28" s="13">
        <v>3141.83</v>
      </c>
    </row>
    <row r="29" spans="1:8" x14ac:dyDescent="0.3">
      <c r="A29" s="13" t="s">
        <v>2677</v>
      </c>
      <c r="B29" s="13" t="s">
        <v>2643</v>
      </c>
      <c r="C29" s="13" t="s">
        <v>2657</v>
      </c>
      <c r="D29" s="13" t="s">
        <v>2678</v>
      </c>
      <c r="E29" s="13">
        <v>32827</v>
      </c>
      <c r="F29" s="13" t="s">
        <v>2679</v>
      </c>
      <c r="G29" s="13">
        <v>33619</v>
      </c>
      <c r="H29" s="13">
        <v>400</v>
      </c>
    </row>
    <row r="30" spans="1:8" x14ac:dyDescent="0.3">
      <c r="A30" s="13" t="s">
        <v>2680</v>
      </c>
      <c r="B30" s="13" t="s">
        <v>2643</v>
      </c>
      <c r="C30" s="13" t="s">
        <v>2657</v>
      </c>
      <c r="D30" s="13" t="s">
        <v>2655</v>
      </c>
      <c r="E30" s="13">
        <v>27048</v>
      </c>
      <c r="F30" s="13" t="s">
        <v>2645</v>
      </c>
      <c r="G30" s="13">
        <v>30233</v>
      </c>
      <c r="H30" s="13">
        <v>39410</v>
      </c>
    </row>
    <row r="31" spans="1:8" x14ac:dyDescent="0.3">
      <c r="A31" s="13" t="s">
        <v>2681</v>
      </c>
      <c r="B31" s="13" t="s">
        <v>2643</v>
      </c>
      <c r="C31" s="13" t="s">
        <v>2657</v>
      </c>
      <c r="D31" s="13" t="s">
        <v>2679</v>
      </c>
      <c r="E31" s="13">
        <v>33619</v>
      </c>
      <c r="F31" s="13" t="s">
        <v>2678</v>
      </c>
      <c r="G31" s="13">
        <v>32827</v>
      </c>
      <c r="H31" s="13">
        <v>400</v>
      </c>
    </row>
    <row r="32" spans="1:8" x14ac:dyDescent="0.3">
      <c r="A32" s="13" t="s">
        <v>2682</v>
      </c>
      <c r="B32" s="13" t="s">
        <v>2643</v>
      </c>
      <c r="C32" s="13" t="s">
        <v>2552</v>
      </c>
      <c r="D32" s="13" t="s">
        <v>2658</v>
      </c>
      <c r="E32" s="13">
        <v>24527</v>
      </c>
      <c r="F32" s="13" t="s">
        <v>2659</v>
      </c>
      <c r="G32" s="13">
        <v>38343</v>
      </c>
      <c r="H32" s="13">
        <v>1180</v>
      </c>
    </row>
    <row r="33" spans="1:8" x14ac:dyDescent="0.3">
      <c r="A33" s="13" t="s">
        <v>2683</v>
      </c>
      <c r="B33" s="13" t="s">
        <v>2643</v>
      </c>
      <c r="C33" s="13" t="s">
        <v>2552</v>
      </c>
      <c r="D33" s="13" t="s">
        <v>2646</v>
      </c>
      <c r="E33" s="13">
        <v>30538</v>
      </c>
      <c r="F33" s="13" t="s">
        <v>2661</v>
      </c>
      <c r="G33" s="13">
        <v>46933</v>
      </c>
      <c r="H33" s="13">
        <v>59398.64</v>
      </c>
    </row>
    <row r="34" spans="1:8" x14ac:dyDescent="0.3">
      <c r="A34" s="13" t="s">
        <v>2684</v>
      </c>
      <c r="B34" s="13" t="s">
        <v>2643</v>
      </c>
      <c r="C34" s="13" t="s">
        <v>2552</v>
      </c>
      <c r="D34" s="13" t="s">
        <v>2661</v>
      </c>
      <c r="E34" s="13">
        <v>46933</v>
      </c>
      <c r="F34" s="13" t="s">
        <v>2646</v>
      </c>
      <c r="G34" s="13">
        <v>30538</v>
      </c>
      <c r="H34" s="13">
        <v>5840.25</v>
      </c>
    </row>
    <row r="35" spans="1:8" x14ac:dyDescent="0.3">
      <c r="A35" s="13" t="s">
        <v>2685</v>
      </c>
      <c r="B35" s="13" t="s">
        <v>2643</v>
      </c>
      <c r="C35" s="13" t="s">
        <v>2552</v>
      </c>
      <c r="D35" s="13" t="s">
        <v>2661</v>
      </c>
      <c r="E35" s="13">
        <v>46933</v>
      </c>
      <c r="F35" s="13" t="s">
        <v>2659</v>
      </c>
      <c r="G35" s="13">
        <v>38343</v>
      </c>
      <c r="H35" s="13">
        <v>1698</v>
      </c>
    </row>
    <row r="36" spans="1:8" x14ac:dyDescent="0.3">
      <c r="A36" s="13" t="s">
        <v>2686</v>
      </c>
      <c r="B36" s="13" t="s">
        <v>2643</v>
      </c>
      <c r="C36" s="13" t="s">
        <v>2552</v>
      </c>
      <c r="D36" s="13" t="s">
        <v>2661</v>
      </c>
      <c r="E36" s="13">
        <v>46933</v>
      </c>
      <c r="F36" s="13" t="s">
        <v>2666</v>
      </c>
      <c r="G36" s="13">
        <v>66223</v>
      </c>
      <c r="H36" s="13">
        <v>1135</v>
      </c>
    </row>
    <row r="37" spans="1:8" x14ac:dyDescent="0.3">
      <c r="A37" s="13" t="s">
        <v>2687</v>
      </c>
      <c r="B37" s="13" t="s">
        <v>2643</v>
      </c>
      <c r="C37" s="13" t="s">
        <v>2552</v>
      </c>
      <c r="D37" s="13" t="s">
        <v>2661</v>
      </c>
      <c r="E37" s="13">
        <v>46933</v>
      </c>
      <c r="F37" s="13" t="s">
        <v>2668</v>
      </c>
      <c r="G37" s="13">
        <v>55113</v>
      </c>
      <c r="H37" s="13">
        <v>3513</v>
      </c>
    </row>
    <row r="38" spans="1:8" x14ac:dyDescent="0.3">
      <c r="A38" s="13" t="s">
        <v>2688</v>
      </c>
      <c r="B38" s="13" t="s">
        <v>2643</v>
      </c>
      <c r="C38" s="13" t="s">
        <v>2552</v>
      </c>
      <c r="D38" s="13" t="s">
        <v>2661</v>
      </c>
      <c r="E38" s="13">
        <v>46933</v>
      </c>
      <c r="F38" s="13" t="s">
        <v>2670</v>
      </c>
      <c r="G38" s="13">
        <v>30286</v>
      </c>
      <c r="H38" s="13">
        <v>2400</v>
      </c>
    </row>
    <row r="39" spans="1:8" x14ac:dyDescent="0.3">
      <c r="A39" s="13" t="s">
        <v>2689</v>
      </c>
      <c r="B39" s="13" t="s">
        <v>2643</v>
      </c>
      <c r="C39" s="13" t="s">
        <v>2552</v>
      </c>
      <c r="D39" s="13" t="s">
        <v>2659</v>
      </c>
      <c r="E39" s="13">
        <v>38343</v>
      </c>
      <c r="F39" s="13" t="s">
        <v>2646</v>
      </c>
      <c r="G39" s="13">
        <v>30538</v>
      </c>
      <c r="H39" s="13">
        <v>16620.8</v>
      </c>
    </row>
    <row r="40" spans="1:8" x14ac:dyDescent="0.3">
      <c r="A40" s="13" t="s">
        <v>2690</v>
      </c>
      <c r="B40" s="13" t="s">
        <v>2643</v>
      </c>
      <c r="C40" s="13" t="s">
        <v>2552</v>
      </c>
      <c r="D40" s="13" t="s">
        <v>2659</v>
      </c>
      <c r="E40" s="13">
        <v>38343</v>
      </c>
      <c r="F40" s="13" t="s">
        <v>2661</v>
      </c>
      <c r="G40" s="13">
        <v>46933</v>
      </c>
      <c r="H40" s="13">
        <v>44509</v>
      </c>
    </row>
    <row r="41" spans="1:8" x14ac:dyDescent="0.3">
      <c r="A41" s="13" t="s">
        <v>2691</v>
      </c>
      <c r="B41" s="13" t="s">
        <v>2643</v>
      </c>
      <c r="C41" s="13" t="s">
        <v>2552</v>
      </c>
      <c r="D41" s="13" t="s">
        <v>2645</v>
      </c>
      <c r="E41" s="13">
        <v>30233</v>
      </c>
      <c r="F41" s="13" t="s">
        <v>2645</v>
      </c>
      <c r="G41" s="13">
        <v>30233</v>
      </c>
      <c r="H41" s="13">
        <v>84819</v>
      </c>
    </row>
    <row r="42" spans="1:8" x14ac:dyDescent="0.3">
      <c r="A42" s="13" t="s">
        <v>2692</v>
      </c>
      <c r="B42" s="13" t="s">
        <v>2643</v>
      </c>
      <c r="C42" s="13" t="s">
        <v>2552</v>
      </c>
      <c r="D42" s="13" t="s">
        <v>2645</v>
      </c>
      <c r="E42" s="13">
        <v>30233</v>
      </c>
      <c r="F42" s="13" t="s">
        <v>2673</v>
      </c>
      <c r="G42" s="13">
        <v>72204</v>
      </c>
      <c r="H42" s="13">
        <v>5640</v>
      </c>
    </row>
    <row r="43" spans="1:8" x14ac:dyDescent="0.3">
      <c r="A43" s="13" t="s">
        <v>2693</v>
      </c>
      <c r="B43" s="13" t="s">
        <v>2643</v>
      </c>
      <c r="C43" s="13" t="s">
        <v>2552</v>
      </c>
      <c r="D43" s="13" t="s">
        <v>2645</v>
      </c>
      <c r="E43" s="13">
        <v>30233</v>
      </c>
      <c r="F43" s="13" t="s">
        <v>2675</v>
      </c>
      <c r="G43" s="13">
        <v>37138</v>
      </c>
      <c r="H43" s="13">
        <v>1606</v>
      </c>
    </row>
    <row r="44" spans="1:8" x14ac:dyDescent="0.3">
      <c r="A44" s="13" t="s">
        <v>2694</v>
      </c>
      <c r="B44" s="13" t="s">
        <v>2643</v>
      </c>
      <c r="C44" s="13" t="s">
        <v>2552</v>
      </c>
      <c r="D44" s="13" t="s">
        <v>2645</v>
      </c>
      <c r="E44" s="13">
        <v>30233</v>
      </c>
      <c r="F44" s="13" t="s">
        <v>2655</v>
      </c>
      <c r="G44" s="13">
        <v>27048</v>
      </c>
      <c r="H44" s="13">
        <v>3151.33</v>
      </c>
    </row>
    <row r="45" spans="1:8" x14ac:dyDescent="0.3">
      <c r="A45" s="13" t="s">
        <v>2695</v>
      </c>
      <c r="B45" s="13" t="s">
        <v>2643</v>
      </c>
      <c r="C45" s="13" t="s">
        <v>2552</v>
      </c>
      <c r="D45" s="13" t="s">
        <v>2655</v>
      </c>
      <c r="E45" s="13">
        <v>27048</v>
      </c>
      <c r="F45" s="13" t="s">
        <v>2645</v>
      </c>
      <c r="G45" s="13">
        <v>30233</v>
      </c>
      <c r="H45" s="13">
        <v>3740</v>
      </c>
    </row>
    <row r="46" spans="1:8" x14ac:dyDescent="0.3">
      <c r="A46" s="13" t="s">
        <v>2696</v>
      </c>
      <c r="B46" s="13" t="s">
        <v>2643</v>
      </c>
      <c r="C46" s="13" t="s">
        <v>2557</v>
      </c>
      <c r="D46" s="13" t="s">
        <v>2645</v>
      </c>
      <c r="E46" s="13">
        <v>30233</v>
      </c>
      <c r="F46" s="13" t="s">
        <v>2645</v>
      </c>
      <c r="G46" s="13">
        <v>30233</v>
      </c>
      <c r="H46" s="13">
        <v>242346</v>
      </c>
    </row>
    <row r="47" spans="1:8" x14ac:dyDescent="0.3">
      <c r="A47" s="13" t="s">
        <v>2697</v>
      </c>
      <c r="B47" s="13" t="s">
        <v>2580</v>
      </c>
      <c r="C47" s="13" t="s">
        <v>2580</v>
      </c>
      <c r="D47" s="13" t="s">
        <v>2698</v>
      </c>
      <c r="E47" s="13">
        <v>38358</v>
      </c>
      <c r="F47" s="13" t="s">
        <v>2699</v>
      </c>
      <c r="G47" s="13">
        <v>60188</v>
      </c>
      <c r="H47" s="13">
        <v>1766.75</v>
      </c>
    </row>
    <row r="48" spans="1:8" x14ac:dyDescent="0.3">
      <c r="A48" s="13" t="s">
        <v>2700</v>
      </c>
      <c r="B48" s="13" t="s">
        <v>2580</v>
      </c>
      <c r="C48" s="13" t="s">
        <v>2580</v>
      </c>
      <c r="D48" s="13" t="s">
        <v>2698</v>
      </c>
      <c r="E48" s="13">
        <v>38358</v>
      </c>
      <c r="F48" s="13" t="s">
        <v>2701</v>
      </c>
      <c r="G48" s="13">
        <v>45241</v>
      </c>
      <c r="H48" s="13">
        <v>7196.74</v>
      </c>
    </row>
    <row r="49" spans="1:8" x14ac:dyDescent="0.3">
      <c r="A49" s="13" t="s">
        <v>2702</v>
      </c>
      <c r="B49" s="13" t="s">
        <v>2580</v>
      </c>
      <c r="C49" s="13" t="s">
        <v>2580</v>
      </c>
      <c r="D49" s="13" t="s">
        <v>2698</v>
      </c>
      <c r="E49" s="13">
        <v>38358</v>
      </c>
      <c r="F49" s="13" t="s">
        <v>2703</v>
      </c>
      <c r="G49" s="13">
        <v>18040</v>
      </c>
      <c r="H49" s="13">
        <v>20546.98</v>
      </c>
    </row>
    <row r="50" spans="1:8" x14ac:dyDescent="0.3">
      <c r="A50" s="13" t="s">
        <v>2704</v>
      </c>
      <c r="B50" s="13" t="s">
        <v>2580</v>
      </c>
      <c r="C50" s="13" t="s">
        <v>2580</v>
      </c>
      <c r="D50" s="13" t="s">
        <v>2698</v>
      </c>
      <c r="E50" s="13">
        <v>38358</v>
      </c>
      <c r="F50" s="13" t="s">
        <v>2705</v>
      </c>
      <c r="G50" s="13">
        <v>60007</v>
      </c>
      <c r="H50" s="13">
        <v>902.84</v>
      </c>
    </row>
    <row r="51" spans="1:8" x14ac:dyDescent="0.3">
      <c r="A51" s="13" t="s">
        <v>2706</v>
      </c>
      <c r="B51" s="13" t="s">
        <v>2580</v>
      </c>
      <c r="C51" s="13" t="s">
        <v>2580</v>
      </c>
      <c r="D51" s="13" t="s">
        <v>2698</v>
      </c>
      <c r="E51" s="13">
        <v>38358</v>
      </c>
      <c r="F51" s="13" t="s">
        <v>2707</v>
      </c>
      <c r="G51" s="13">
        <v>54303</v>
      </c>
      <c r="H51" s="13">
        <v>1382.67</v>
      </c>
    </row>
    <row r="52" spans="1:8" x14ac:dyDescent="0.3">
      <c r="A52" s="13" t="s">
        <v>2708</v>
      </c>
      <c r="B52" s="13" t="s">
        <v>2580</v>
      </c>
      <c r="C52" s="13" t="s">
        <v>2580</v>
      </c>
      <c r="D52" s="13" t="s">
        <v>2698</v>
      </c>
      <c r="E52" s="13">
        <v>38358</v>
      </c>
      <c r="F52" s="13" t="s">
        <v>2678</v>
      </c>
      <c r="G52" s="13">
        <v>32804</v>
      </c>
      <c r="H52" s="13">
        <v>4745.4399999999996</v>
      </c>
    </row>
    <row r="53" spans="1:8" x14ac:dyDescent="0.3">
      <c r="A53" s="13" t="s">
        <v>2709</v>
      </c>
      <c r="B53" s="13" t="s">
        <v>2580</v>
      </c>
      <c r="C53" s="13" t="s">
        <v>2580</v>
      </c>
      <c r="D53" s="13" t="s">
        <v>2698</v>
      </c>
      <c r="E53" s="13">
        <v>38358</v>
      </c>
      <c r="F53" s="13" t="s">
        <v>2679</v>
      </c>
      <c r="G53" s="13">
        <v>33602</v>
      </c>
      <c r="H53" s="13">
        <v>2040.89</v>
      </c>
    </row>
    <row r="54" spans="1:8" x14ac:dyDescent="0.3">
      <c r="A54" s="13" t="s">
        <v>2710</v>
      </c>
      <c r="B54" s="13" t="s">
        <v>2580</v>
      </c>
      <c r="C54" s="13" t="s">
        <v>2580</v>
      </c>
      <c r="D54" s="13" t="s">
        <v>2698</v>
      </c>
      <c r="E54" s="13">
        <v>38358</v>
      </c>
      <c r="F54" s="13" t="s">
        <v>2711</v>
      </c>
      <c r="G54" s="13">
        <v>85281</v>
      </c>
      <c r="H54" s="13">
        <v>3811.22</v>
      </c>
    </row>
    <row r="55" spans="1:8" x14ac:dyDescent="0.3">
      <c r="A55" s="13" t="s">
        <v>2712</v>
      </c>
      <c r="B55" s="13" t="s">
        <v>2580</v>
      </c>
      <c r="C55" s="13" t="s">
        <v>2580</v>
      </c>
      <c r="D55" s="13" t="s">
        <v>2698</v>
      </c>
      <c r="E55" s="13">
        <v>38358</v>
      </c>
      <c r="F55" s="13" t="s">
        <v>2713</v>
      </c>
      <c r="G55" s="13">
        <v>43607</v>
      </c>
      <c r="H55" s="13">
        <v>995.78</v>
      </c>
    </row>
    <row r="56" spans="1:8" x14ac:dyDescent="0.3">
      <c r="A56" s="13" t="s">
        <v>2714</v>
      </c>
      <c r="B56" s="13" t="s">
        <v>2580</v>
      </c>
      <c r="C56" s="13" t="s">
        <v>2580</v>
      </c>
      <c r="D56" s="13" t="s">
        <v>2698</v>
      </c>
      <c r="E56" s="13">
        <v>38358</v>
      </c>
      <c r="F56" s="13" t="s">
        <v>2715</v>
      </c>
      <c r="G56" s="13">
        <v>76711</v>
      </c>
      <c r="H56" s="13">
        <v>1635.16</v>
      </c>
    </row>
    <row r="57" spans="1:8" x14ac:dyDescent="0.3">
      <c r="A57" s="13" t="s">
        <v>2716</v>
      </c>
      <c r="B57" s="13" t="s">
        <v>2717</v>
      </c>
      <c r="C57" s="13" t="s">
        <v>2596</v>
      </c>
      <c r="D57" s="13" t="s">
        <v>2718</v>
      </c>
      <c r="E57" s="13">
        <v>53512</v>
      </c>
      <c r="F57" s="13" t="s">
        <v>2719</v>
      </c>
      <c r="G57" s="13">
        <v>38019</v>
      </c>
      <c r="H57" s="13">
        <v>14995.2</v>
      </c>
    </row>
    <row r="58" spans="1:8" x14ac:dyDescent="0.3">
      <c r="A58" s="13" t="s">
        <v>2720</v>
      </c>
      <c r="B58" s="13" t="s">
        <v>2717</v>
      </c>
      <c r="C58" s="13" t="s">
        <v>2596</v>
      </c>
      <c r="D58" s="13" t="s">
        <v>2719</v>
      </c>
      <c r="E58" s="13">
        <v>38019</v>
      </c>
      <c r="F58" s="13" t="s">
        <v>2718</v>
      </c>
      <c r="G58" s="13">
        <v>53512</v>
      </c>
      <c r="H58" s="13">
        <v>2811.6</v>
      </c>
    </row>
    <row r="59" spans="1:8" x14ac:dyDescent="0.3">
      <c r="A59" s="13" t="s">
        <v>2721</v>
      </c>
      <c r="B59" s="13" t="s">
        <v>2591</v>
      </c>
      <c r="C59" s="13" t="s">
        <v>2591</v>
      </c>
      <c r="D59" s="13" t="s">
        <v>2722</v>
      </c>
      <c r="E59" s="13">
        <v>60510</v>
      </c>
      <c r="F59" s="13" t="s">
        <v>2723</v>
      </c>
      <c r="G59" s="13">
        <v>31217</v>
      </c>
      <c r="H59" s="13">
        <v>6179</v>
      </c>
    </row>
    <row r="60" spans="1:8" x14ac:dyDescent="0.3">
      <c r="A60" s="13" t="s">
        <v>2724</v>
      </c>
      <c r="B60" s="13" t="s">
        <v>2591</v>
      </c>
      <c r="C60" s="13" t="s">
        <v>2591</v>
      </c>
      <c r="D60" s="13" t="s">
        <v>2725</v>
      </c>
      <c r="E60" s="13">
        <v>55449</v>
      </c>
      <c r="F60" s="13" t="s">
        <v>2723</v>
      </c>
      <c r="G60" s="13">
        <v>31217</v>
      </c>
      <c r="H60" s="13">
        <v>3809.9</v>
      </c>
    </row>
    <row r="61" spans="1:8" x14ac:dyDescent="0.3">
      <c r="A61" s="13" t="s">
        <v>2726</v>
      </c>
      <c r="B61" s="13" t="s">
        <v>2591</v>
      </c>
      <c r="C61" s="13" t="s">
        <v>2591</v>
      </c>
      <c r="D61" s="13" t="s">
        <v>2727</v>
      </c>
      <c r="E61" s="13">
        <v>47201</v>
      </c>
      <c r="F61" s="13" t="s">
        <v>2723</v>
      </c>
      <c r="G61" s="13">
        <v>31217</v>
      </c>
      <c r="H61" s="13">
        <v>1088.52</v>
      </c>
    </row>
    <row r="62" spans="1:8" x14ac:dyDescent="0.3">
      <c r="A62" s="13" t="s">
        <v>2728</v>
      </c>
      <c r="B62" s="13" t="s">
        <v>2591</v>
      </c>
      <c r="C62" s="13" t="s">
        <v>2591</v>
      </c>
      <c r="D62" s="13" t="s">
        <v>2729</v>
      </c>
      <c r="E62" s="13">
        <v>43015</v>
      </c>
      <c r="F62" s="13" t="s">
        <v>2730</v>
      </c>
      <c r="G62" s="13">
        <v>31030</v>
      </c>
      <c r="H62" s="13">
        <v>2502.6799999999998</v>
      </c>
    </row>
    <row r="63" spans="1:8" x14ac:dyDescent="0.3">
      <c r="A63" s="13" t="s">
        <v>2731</v>
      </c>
      <c r="B63" s="13" t="s">
        <v>2591</v>
      </c>
      <c r="C63" s="13" t="s">
        <v>2591</v>
      </c>
      <c r="D63" s="13" t="s">
        <v>2730</v>
      </c>
      <c r="E63" s="13">
        <v>31030</v>
      </c>
      <c r="F63" s="13" t="s">
        <v>2732</v>
      </c>
      <c r="G63" s="13">
        <v>76010</v>
      </c>
      <c r="H63" s="13">
        <v>3809.7</v>
      </c>
    </row>
    <row r="64" spans="1:8" x14ac:dyDescent="0.3">
      <c r="A64" s="13" t="s">
        <v>2733</v>
      </c>
      <c r="B64" s="13" t="s">
        <v>2591</v>
      </c>
      <c r="C64" s="13" t="s">
        <v>2591</v>
      </c>
      <c r="D64" s="13" t="s">
        <v>2730</v>
      </c>
      <c r="E64" s="13">
        <v>31030</v>
      </c>
      <c r="F64" s="13" t="s">
        <v>2734</v>
      </c>
      <c r="G64" s="13">
        <v>47130</v>
      </c>
      <c r="H64" s="13">
        <v>743.4</v>
      </c>
    </row>
    <row r="65" spans="1:8" x14ac:dyDescent="0.3">
      <c r="A65" s="13" t="s">
        <v>2735</v>
      </c>
      <c r="B65" s="13" t="s">
        <v>2591</v>
      </c>
      <c r="C65" s="13" t="s">
        <v>2591</v>
      </c>
      <c r="D65" s="13" t="s">
        <v>2730</v>
      </c>
      <c r="E65" s="13">
        <v>31030</v>
      </c>
      <c r="F65" s="13" t="s">
        <v>2639</v>
      </c>
      <c r="G65" s="13">
        <v>37211</v>
      </c>
      <c r="H65" s="13">
        <v>5200</v>
      </c>
    </row>
    <row r="66" spans="1:8" x14ac:dyDescent="0.3">
      <c r="A66" s="13" t="s">
        <v>2736</v>
      </c>
      <c r="B66" s="13" t="s">
        <v>2591</v>
      </c>
      <c r="C66" s="13" t="s">
        <v>2591</v>
      </c>
      <c r="D66" s="13" t="s">
        <v>2737</v>
      </c>
      <c r="E66" s="13">
        <v>46528</v>
      </c>
      <c r="F66" s="13" t="s">
        <v>2723</v>
      </c>
      <c r="G66" s="13">
        <v>31217</v>
      </c>
      <c r="H66" s="13">
        <v>1487.7</v>
      </c>
    </row>
    <row r="67" spans="1:8" x14ac:dyDescent="0.3">
      <c r="A67" s="13" t="s">
        <v>2738</v>
      </c>
      <c r="B67" s="13" t="s">
        <v>2591</v>
      </c>
      <c r="C67" s="13" t="s">
        <v>2591</v>
      </c>
      <c r="D67" s="13" t="s">
        <v>2739</v>
      </c>
      <c r="E67" s="13">
        <v>46975</v>
      </c>
      <c r="F67" s="13" t="s">
        <v>2723</v>
      </c>
      <c r="G67" s="13">
        <v>31217</v>
      </c>
      <c r="H67" s="13">
        <v>1340.79</v>
      </c>
    </row>
    <row r="68" spans="1:8" x14ac:dyDescent="0.3">
      <c r="A68" s="13" t="s">
        <v>2740</v>
      </c>
      <c r="B68" s="13" t="s">
        <v>2741</v>
      </c>
      <c r="C68" s="13" t="s">
        <v>2742</v>
      </c>
      <c r="D68" s="13" t="s">
        <v>2743</v>
      </c>
      <c r="E68" s="13">
        <v>29829</v>
      </c>
      <c r="F68" s="13" t="s">
        <v>2744</v>
      </c>
      <c r="G68" s="13">
        <v>37086</v>
      </c>
      <c r="H68" s="13">
        <v>728.9</v>
      </c>
    </row>
    <row r="69" spans="1:8" x14ac:dyDescent="0.3">
      <c r="A69" s="13" t="s">
        <v>2745</v>
      </c>
      <c r="B69" s="13" t="s">
        <v>2741</v>
      </c>
      <c r="C69" s="13" t="s">
        <v>2742</v>
      </c>
      <c r="D69" s="13" t="s">
        <v>2746</v>
      </c>
      <c r="E69" s="13">
        <v>47374</v>
      </c>
      <c r="F69" s="13" t="s">
        <v>2743</v>
      </c>
      <c r="G69" s="13">
        <v>29829</v>
      </c>
      <c r="H69" s="13">
        <v>995</v>
      </c>
    </row>
    <row r="70" spans="1:8" x14ac:dyDescent="0.3">
      <c r="A70" s="13" t="s">
        <v>2747</v>
      </c>
      <c r="B70" s="13" t="s">
        <v>2741</v>
      </c>
      <c r="C70" s="13" t="s">
        <v>2559</v>
      </c>
      <c r="D70" s="13" t="s">
        <v>2743</v>
      </c>
      <c r="E70" s="13">
        <v>29829</v>
      </c>
      <c r="F70" s="13" t="s">
        <v>2748</v>
      </c>
      <c r="G70" s="13">
        <v>44301</v>
      </c>
      <c r="H70" s="13">
        <v>1250</v>
      </c>
    </row>
    <row r="71" spans="1:8" x14ac:dyDescent="0.3">
      <c r="A71" s="13" t="s">
        <v>2749</v>
      </c>
      <c r="B71" s="13" t="s">
        <v>2741</v>
      </c>
      <c r="C71" s="13" t="s">
        <v>2559</v>
      </c>
      <c r="D71" s="13" t="s">
        <v>2743</v>
      </c>
      <c r="E71" s="13">
        <v>29829</v>
      </c>
      <c r="F71" s="13" t="s">
        <v>2744</v>
      </c>
      <c r="G71" s="13">
        <v>37086</v>
      </c>
      <c r="H71" s="13">
        <v>2186.6999999999998</v>
      </c>
    </row>
    <row r="72" spans="1:8" x14ac:dyDescent="0.3">
      <c r="A72" s="13" t="s">
        <v>2750</v>
      </c>
      <c r="B72" s="13" t="s">
        <v>2741</v>
      </c>
      <c r="C72" s="13" t="s">
        <v>2559</v>
      </c>
      <c r="D72" s="13" t="s">
        <v>2743</v>
      </c>
      <c r="E72" s="13">
        <v>29829</v>
      </c>
      <c r="F72" s="13" t="s">
        <v>2631</v>
      </c>
      <c r="G72" s="13">
        <v>37090</v>
      </c>
      <c r="H72" s="13">
        <v>6103.35</v>
      </c>
    </row>
    <row r="73" spans="1:8" x14ac:dyDescent="0.3">
      <c r="A73" s="13" t="s">
        <v>2751</v>
      </c>
      <c r="B73" s="13" t="s">
        <v>2741</v>
      </c>
      <c r="C73" s="13" t="s">
        <v>2559</v>
      </c>
      <c r="D73" s="13" t="s">
        <v>2743</v>
      </c>
      <c r="E73" s="13">
        <v>29829</v>
      </c>
      <c r="F73" s="13" t="s">
        <v>2752</v>
      </c>
      <c r="G73" s="13">
        <v>76262</v>
      </c>
      <c r="H73" s="13">
        <v>51442</v>
      </c>
    </row>
    <row r="74" spans="1:8" x14ac:dyDescent="0.3">
      <c r="A74" s="13" t="s">
        <v>2753</v>
      </c>
      <c r="B74" s="13" t="s">
        <v>2741</v>
      </c>
      <c r="C74" s="13" t="s">
        <v>2559</v>
      </c>
      <c r="D74" s="13" t="s">
        <v>2743</v>
      </c>
      <c r="E74" s="13">
        <v>29829</v>
      </c>
      <c r="F74" s="13" t="s">
        <v>2754</v>
      </c>
      <c r="G74" s="13">
        <v>60517</v>
      </c>
      <c r="H74" s="13">
        <v>16950</v>
      </c>
    </row>
    <row r="75" spans="1:8" x14ac:dyDescent="0.3">
      <c r="A75" s="13" t="s">
        <v>2755</v>
      </c>
      <c r="B75" s="13" t="s">
        <v>2741</v>
      </c>
      <c r="C75" s="13" t="s">
        <v>2559</v>
      </c>
      <c r="D75" s="13" t="s">
        <v>2756</v>
      </c>
      <c r="E75" s="13">
        <v>37357</v>
      </c>
      <c r="F75" s="13" t="s">
        <v>2752</v>
      </c>
      <c r="G75" s="13">
        <v>76262</v>
      </c>
      <c r="H75" s="13">
        <v>17706</v>
      </c>
    </row>
    <row r="76" spans="1:8" x14ac:dyDescent="0.3">
      <c r="A76" s="13" t="s">
        <v>2757</v>
      </c>
      <c r="B76" s="13" t="s">
        <v>2741</v>
      </c>
      <c r="C76" s="13" t="s">
        <v>2559</v>
      </c>
      <c r="D76" s="13" t="s">
        <v>2756</v>
      </c>
      <c r="E76" s="13">
        <v>37357</v>
      </c>
      <c r="F76" s="13" t="s">
        <v>2754</v>
      </c>
      <c r="G76" s="13">
        <v>60517</v>
      </c>
      <c r="H76" s="13">
        <v>13040</v>
      </c>
    </row>
    <row r="77" spans="1:8" x14ac:dyDescent="0.3">
      <c r="A77" s="13" t="s">
        <v>2758</v>
      </c>
      <c r="B77" s="13" t="s">
        <v>2741</v>
      </c>
      <c r="C77" s="13" t="s">
        <v>2559</v>
      </c>
      <c r="D77" s="13" t="s">
        <v>2759</v>
      </c>
      <c r="E77" s="13">
        <v>27893</v>
      </c>
      <c r="F77" s="13" t="s">
        <v>2631</v>
      </c>
      <c r="G77" s="13">
        <v>37090</v>
      </c>
      <c r="H77" s="13">
        <v>6020</v>
      </c>
    </row>
    <row r="78" spans="1:8" x14ac:dyDescent="0.3">
      <c r="A78" s="13" t="s">
        <v>2758</v>
      </c>
      <c r="B78" s="13" t="s">
        <v>2741</v>
      </c>
      <c r="C78" s="13" t="s">
        <v>2559</v>
      </c>
      <c r="D78" s="13" t="s">
        <v>2759</v>
      </c>
      <c r="E78" s="13">
        <v>27896</v>
      </c>
      <c r="F78" s="13" t="s">
        <v>2631</v>
      </c>
      <c r="G78" s="13">
        <v>37090</v>
      </c>
      <c r="H78" s="13">
        <v>42140</v>
      </c>
    </row>
    <row r="79" spans="1:8" x14ac:dyDescent="0.3">
      <c r="A79" s="13" t="s">
        <v>2760</v>
      </c>
      <c r="B79" s="13" t="s">
        <v>2741</v>
      </c>
      <c r="C79" s="13" t="s">
        <v>2559</v>
      </c>
      <c r="D79" s="13" t="s">
        <v>2759</v>
      </c>
      <c r="E79" s="13">
        <v>27896</v>
      </c>
      <c r="F79" s="13" t="s">
        <v>2761</v>
      </c>
      <c r="G79" s="13">
        <v>37167</v>
      </c>
      <c r="H79" s="13">
        <v>2710.95</v>
      </c>
    </row>
    <row r="80" spans="1:8" x14ac:dyDescent="0.3">
      <c r="A80" s="13" t="s">
        <v>2762</v>
      </c>
      <c r="B80" s="13" t="s">
        <v>2741</v>
      </c>
      <c r="C80" s="13" t="s">
        <v>2559</v>
      </c>
      <c r="D80" s="13" t="s">
        <v>2759</v>
      </c>
      <c r="E80" s="13">
        <v>27896</v>
      </c>
      <c r="F80" s="13" t="s">
        <v>2754</v>
      </c>
      <c r="G80" s="13">
        <v>60517</v>
      </c>
      <c r="H80" s="13">
        <v>6944</v>
      </c>
    </row>
    <row r="81" spans="1:8" x14ac:dyDescent="0.3">
      <c r="A81" s="13" t="s">
        <v>2763</v>
      </c>
      <c r="B81" s="13" t="s">
        <v>2764</v>
      </c>
      <c r="C81" s="13" t="s">
        <v>2553</v>
      </c>
      <c r="D81" s="13" t="s">
        <v>2765</v>
      </c>
      <c r="E81" s="13">
        <v>29801</v>
      </c>
      <c r="F81" s="13" t="s">
        <v>2766</v>
      </c>
      <c r="G81" s="13">
        <v>63901</v>
      </c>
      <c r="H81" s="13">
        <v>2292.81</v>
      </c>
    </row>
    <row r="82" spans="1:8" x14ac:dyDescent="0.3">
      <c r="A82" s="13" t="s">
        <v>2767</v>
      </c>
      <c r="B82" s="13" t="s">
        <v>2764</v>
      </c>
      <c r="C82" s="13" t="s">
        <v>2553</v>
      </c>
      <c r="D82" s="13" t="s">
        <v>2768</v>
      </c>
      <c r="E82" s="13">
        <v>36830</v>
      </c>
      <c r="F82" s="13" t="s">
        <v>2769</v>
      </c>
      <c r="G82" s="13">
        <v>50021</v>
      </c>
      <c r="H82" s="13">
        <v>1418.2</v>
      </c>
    </row>
    <row r="83" spans="1:8" x14ac:dyDescent="0.3">
      <c r="A83" s="13" t="s">
        <v>2770</v>
      </c>
      <c r="B83" s="13" t="s">
        <v>2764</v>
      </c>
      <c r="C83" s="13" t="s">
        <v>2553</v>
      </c>
      <c r="D83" s="13" t="s">
        <v>2768</v>
      </c>
      <c r="E83" s="13">
        <v>36830</v>
      </c>
      <c r="F83" s="13" t="s">
        <v>2771</v>
      </c>
      <c r="G83" s="13">
        <v>46706</v>
      </c>
      <c r="H83" s="13">
        <v>2115.3000000000002</v>
      </c>
    </row>
    <row r="84" spans="1:8" x14ac:dyDescent="0.3">
      <c r="A84" s="13" t="s">
        <v>2772</v>
      </c>
      <c r="B84" s="13" t="s">
        <v>2764</v>
      </c>
      <c r="C84" s="13" t="s">
        <v>2553</v>
      </c>
      <c r="D84" s="13" t="s">
        <v>2768</v>
      </c>
      <c r="E84" s="13">
        <v>36830</v>
      </c>
      <c r="F84" s="13" t="s">
        <v>2773</v>
      </c>
      <c r="G84" s="13">
        <v>28201</v>
      </c>
      <c r="H84" s="13">
        <v>2248.16</v>
      </c>
    </row>
    <row r="85" spans="1:8" x14ac:dyDescent="0.3">
      <c r="A85" s="13" t="s">
        <v>2774</v>
      </c>
      <c r="B85" s="13" t="s">
        <v>2764</v>
      </c>
      <c r="C85" s="13" t="s">
        <v>2553</v>
      </c>
      <c r="D85" s="13" t="s">
        <v>2768</v>
      </c>
      <c r="E85" s="13">
        <v>36830</v>
      </c>
      <c r="F85" s="13" t="s">
        <v>2775</v>
      </c>
      <c r="G85" s="13">
        <v>53051</v>
      </c>
      <c r="H85" s="13">
        <v>5404.4</v>
      </c>
    </row>
    <row r="86" spans="1:8" x14ac:dyDescent="0.3">
      <c r="A86" s="13" t="s">
        <v>2776</v>
      </c>
      <c r="B86" s="13" t="s">
        <v>2764</v>
      </c>
      <c r="C86" s="13" t="s">
        <v>2553</v>
      </c>
      <c r="D86" s="13" t="s">
        <v>2768</v>
      </c>
      <c r="E86" s="13">
        <v>36830</v>
      </c>
      <c r="F86" s="13" t="s">
        <v>2777</v>
      </c>
      <c r="G86" s="13">
        <v>38058</v>
      </c>
      <c r="H86" s="13">
        <v>578</v>
      </c>
    </row>
    <row r="87" spans="1:8" x14ac:dyDescent="0.3">
      <c r="A87" s="13" t="s">
        <v>2778</v>
      </c>
      <c r="B87" s="13" t="s">
        <v>2764</v>
      </c>
      <c r="C87" s="13" t="s">
        <v>2553</v>
      </c>
      <c r="D87" s="13" t="s">
        <v>2768</v>
      </c>
      <c r="E87" s="13">
        <v>36830</v>
      </c>
      <c r="F87" s="13" t="s">
        <v>2779</v>
      </c>
      <c r="G87" s="13">
        <v>53076</v>
      </c>
      <c r="H87" s="13">
        <v>20621</v>
      </c>
    </row>
    <row r="88" spans="1:8" x14ac:dyDescent="0.3">
      <c r="A88" s="13" t="s">
        <v>2780</v>
      </c>
      <c r="B88" s="13" t="s">
        <v>2764</v>
      </c>
      <c r="C88" s="13" t="s">
        <v>2553</v>
      </c>
      <c r="D88" s="13" t="s">
        <v>2768</v>
      </c>
      <c r="E88" s="13">
        <v>36830</v>
      </c>
      <c r="F88" s="13" t="s">
        <v>2781</v>
      </c>
      <c r="G88" s="13">
        <v>13461</v>
      </c>
      <c r="H88" s="13">
        <v>2196.3200000000002</v>
      </c>
    </row>
    <row r="89" spans="1:8" x14ac:dyDescent="0.3">
      <c r="A89" s="13" t="s">
        <v>2782</v>
      </c>
      <c r="B89" s="13" t="s">
        <v>2764</v>
      </c>
      <c r="C89" s="13" t="s">
        <v>2553</v>
      </c>
      <c r="D89" s="13" t="s">
        <v>2768</v>
      </c>
      <c r="E89" s="13">
        <v>36830</v>
      </c>
      <c r="F89" s="13" t="s">
        <v>2783</v>
      </c>
      <c r="G89" s="13">
        <v>63801</v>
      </c>
      <c r="H89" s="13">
        <v>664.88</v>
      </c>
    </row>
    <row r="90" spans="1:8" x14ac:dyDescent="0.3">
      <c r="A90" s="13" t="s">
        <v>2784</v>
      </c>
      <c r="B90" s="13" t="s">
        <v>2764</v>
      </c>
      <c r="C90" s="13" t="s">
        <v>2553</v>
      </c>
      <c r="D90" s="13" t="s">
        <v>2768</v>
      </c>
      <c r="E90" s="13">
        <v>36830</v>
      </c>
      <c r="F90" s="13" t="s">
        <v>2785</v>
      </c>
      <c r="G90" s="13">
        <v>51103</v>
      </c>
      <c r="H90" s="13">
        <v>1998.41</v>
      </c>
    </row>
    <row r="91" spans="1:8" x14ac:dyDescent="0.3">
      <c r="A91" s="13" t="s">
        <v>2786</v>
      </c>
      <c r="B91" s="13" t="s">
        <v>2764</v>
      </c>
      <c r="C91" s="13" t="s">
        <v>2553</v>
      </c>
      <c r="D91" s="13" t="s">
        <v>2768</v>
      </c>
      <c r="E91" s="13">
        <v>36830</v>
      </c>
      <c r="F91" s="13" t="s">
        <v>2787</v>
      </c>
      <c r="G91" s="13">
        <v>30458</v>
      </c>
      <c r="H91" s="13">
        <v>1667</v>
      </c>
    </row>
    <row r="92" spans="1:8" x14ac:dyDescent="0.3">
      <c r="A92" s="13" t="s">
        <v>2788</v>
      </c>
      <c r="B92" s="13" t="s">
        <v>2764</v>
      </c>
      <c r="C92" s="13" t="s">
        <v>2553</v>
      </c>
      <c r="D92" s="13" t="s">
        <v>2768</v>
      </c>
      <c r="E92" s="13">
        <v>36830</v>
      </c>
      <c r="F92" s="13" t="s">
        <v>2789</v>
      </c>
      <c r="G92" s="13">
        <v>49093</v>
      </c>
      <c r="H92" s="13">
        <v>2722.4</v>
      </c>
    </row>
    <row r="93" spans="1:8" x14ac:dyDescent="0.3">
      <c r="A93" s="13" t="s">
        <v>2790</v>
      </c>
      <c r="B93" s="13" t="s">
        <v>2764</v>
      </c>
      <c r="C93" s="13" t="s">
        <v>2553</v>
      </c>
      <c r="D93" s="13" t="s">
        <v>2768</v>
      </c>
      <c r="E93" s="13">
        <v>36830</v>
      </c>
      <c r="F93" s="13" t="s">
        <v>2791</v>
      </c>
      <c r="G93" s="13">
        <v>52772</v>
      </c>
      <c r="H93" s="13">
        <v>1092.49</v>
      </c>
    </row>
    <row r="94" spans="1:8" x14ac:dyDescent="0.3">
      <c r="A94" s="13" t="s">
        <v>2792</v>
      </c>
      <c r="B94" s="13" t="s">
        <v>2764</v>
      </c>
      <c r="C94" s="13" t="s">
        <v>2553</v>
      </c>
      <c r="D94" s="13" t="s">
        <v>2768</v>
      </c>
      <c r="E94" s="13">
        <v>36830</v>
      </c>
      <c r="F94" s="13" t="s">
        <v>2793</v>
      </c>
      <c r="G94" s="13">
        <v>53222</v>
      </c>
      <c r="H94" s="13">
        <v>984</v>
      </c>
    </row>
    <row r="95" spans="1:8" x14ac:dyDescent="0.3">
      <c r="A95" s="13" t="s">
        <v>2794</v>
      </c>
      <c r="B95" s="13" t="s">
        <v>2764</v>
      </c>
      <c r="C95" s="13" t="s">
        <v>2553</v>
      </c>
      <c r="D95" s="13" t="s">
        <v>2771</v>
      </c>
      <c r="E95" s="13">
        <v>46706</v>
      </c>
      <c r="F95" s="13" t="s">
        <v>2768</v>
      </c>
      <c r="G95" s="13">
        <v>36830</v>
      </c>
      <c r="H95" s="13">
        <v>9783.2800000000007</v>
      </c>
    </row>
    <row r="96" spans="1:8" x14ac:dyDescent="0.3">
      <c r="A96" s="13" t="s">
        <v>2795</v>
      </c>
      <c r="B96" s="13" t="s">
        <v>2764</v>
      </c>
      <c r="C96" s="13" t="s">
        <v>2553</v>
      </c>
      <c r="D96" s="13" t="s">
        <v>2771</v>
      </c>
      <c r="E96" s="13">
        <v>46706</v>
      </c>
      <c r="F96" s="13" t="s">
        <v>2766</v>
      </c>
      <c r="G96" s="13">
        <v>63901</v>
      </c>
      <c r="H96" s="13">
        <v>836.19</v>
      </c>
    </row>
    <row r="97" spans="1:8" x14ac:dyDescent="0.3">
      <c r="A97" s="13" t="s">
        <v>2796</v>
      </c>
      <c r="B97" s="13" t="s">
        <v>2764</v>
      </c>
      <c r="C97" s="13" t="s">
        <v>2553</v>
      </c>
      <c r="D97" s="13" t="s">
        <v>2797</v>
      </c>
      <c r="E97" s="13">
        <v>54002</v>
      </c>
      <c r="F97" s="13" t="s">
        <v>2793</v>
      </c>
      <c r="G97" s="13">
        <v>53222</v>
      </c>
      <c r="H97" s="13">
        <v>692.4</v>
      </c>
    </row>
    <row r="98" spans="1:8" x14ac:dyDescent="0.3">
      <c r="A98" s="13" t="s">
        <v>2798</v>
      </c>
      <c r="B98" s="13" t="s">
        <v>2764</v>
      </c>
      <c r="C98" s="13" t="s">
        <v>2553</v>
      </c>
      <c r="D98" s="13" t="s">
        <v>2799</v>
      </c>
      <c r="E98" s="13">
        <v>30120</v>
      </c>
      <c r="F98" s="13" t="s">
        <v>2793</v>
      </c>
      <c r="G98" s="13">
        <v>53222</v>
      </c>
      <c r="H98" s="13">
        <v>2707.2</v>
      </c>
    </row>
    <row r="99" spans="1:8" x14ac:dyDescent="0.3">
      <c r="A99" s="13" t="s">
        <v>2800</v>
      </c>
      <c r="B99" s="13" t="s">
        <v>2764</v>
      </c>
      <c r="C99" s="13" t="s">
        <v>2553</v>
      </c>
      <c r="D99" s="13" t="s">
        <v>2801</v>
      </c>
      <c r="E99" s="13">
        <v>46818</v>
      </c>
      <c r="F99" s="13" t="s">
        <v>2766</v>
      </c>
      <c r="G99" s="13">
        <v>63901</v>
      </c>
      <c r="H99" s="13">
        <v>1106.33</v>
      </c>
    </row>
    <row r="100" spans="1:8" x14ac:dyDescent="0.3">
      <c r="A100" s="13" t="s">
        <v>2802</v>
      </c>
      <c r="B100" s="13" t="s">
        <v>2764</v>
      </c>
      <c r="C100" s="13" t="s">
        <v>2553</v>
      </c>
      <c r="D100" s="13" t="s">
        <v>2803</v>
      </c>
      <c r="E100" s="13">
        <v>53128</v>
      </c>
      <c r="F100" s="13" t="s">
        <v>2804</v>
      </c>
      <c r="G100" s="13">
        <v>30083</v>
      </c>
      <c r="H100" s="13">
        <v>2151</v>
      </c>
    </row>
    <row r="101" spans="1:8" x14ac:dyDescent="0.3">
      <c r="A101" s="13" t="s">
        <v>2805</v>
      </c>
      <c r="B101" s="13" t="s">
        <v>2764</v>
      </c>
      <c r="C101" s="13" t="s">
        <v>2553</v>
      </c>
      <c r="D101" s="13" t="s">
        <v>2806</v>
      </c>
      <c r="E101" s="13">
        <v>43040</v>
      </c>
      <c r="F101" s="13" t="s">
        <v>2793</v>
      </c>
      <c r="G101" s="13">
        <v>53222</v>
      </c>
      <c r="H101" s="13">
        <v>1952</v>
      </c>
    </row>
    <row r="102" spans="1:8" x14ac:dyDescent="0.3">
      <c r="A102" s="13" t="s">
        <v>2807</v>
      </c>
      <c r="B102" s="13" t="s">
        <v>2764</v>
      </c>
      <c r="C102" s="13" t="s">
        <v>2553</v>
      </c>
      <c r="D102" s="13" t="s">
        <v>2775</v>
      </c>
      <c r="E102" s="13">
        <v>53051</v>
      </c>
      <c r="F102" s="13" t="s">
        <v>2808</v>
      </c>
      <c r="G102" s="13">
        <v>43228</v>
      </c>
      <c r="H102" s="13">
        <v>4009.5</v>
      </c>
    </row>
    <row r="103" spans="1:8" x14ac:dyDescent="0.3">
      <c r="A103" s="13" t="s">
        <v>2809</v>
      </c>
      <c r="B103" s="13" t="s">
        <v>2764</v>
      </c>
      <c r="C103" s="13" t="s">
        <v>2553</v>
      </c>
      <c r="D103" s="13" t="s">
        <v>2775</v>
      </c>
      <c r="E103" s="13">
        <v>53051</v>
      </c>
      <c r="F103" s="13" t="s">
        <v>2810</v>
      </c>
      <c r="G103" s="13">
        <v>30567</v>
      </c>
      <c r="H103" s="13">
        <v>3317.28</v>
      </c>
    </row>
    <row r="104" spans="1:8" x14ac:dyDescent="0.3">
      <c r="A104" s="13" t="s">
        <v>2811</v>
      </c>
      <c r="B104" s="13" t="s">
        <v>2764</v>
      </c>
      <c r="C104" s="13" t="s">
        <v>2553</v>
      </c>
      <c r="D104" s="13" t="s">
        <v>2678</v>
      </c>
      <c r="E104" s="13">
        <v>32837</v>
      </c>
      <c r="F104" s="13" t="s">
        <v>2768</v>
      </c>
      <c r="G104" s="13">
        <v>36830</v>
      </c>
      <c r="H104" s="13">
        <v>532.6</v>
      </c>
    </row>
    <row r="105" spans="1:8" x14ac:dyDescent="0.3">
      <c r="A105" s="13" t="s">
        <v>2812</v>
      </c>
      <c r="B105" s="13" t="s">
        <v>2764</v>
      </c>
      <c r="C105" s="13" t="s">
        <v>2553</v>
      </c>
      <c r="D105" s="13" t="s">
        <v>2678</v>
      </c>
      <c r="E105" s="13">
        <v>32837</v>
      </c>
      <c r="F105" s="13" t="s">
        <v>2787</v>
      </c>
      <c r="G105" s="13">
        <v>30458</v>
      </c>
      <c r="H105" s="13">
        <v>300.2</v>
      </c>
    </row>
    <row r="106" spans="1:8" x14ac:dyDescent="0.3">
      <c r="A106" s="13" t="s">
        <v>2813</v>
      </c>
      <c r="B106" s="13" t="s">
        <v>2764</v>
      </c>
      <c r="C106" s="13" t="s">
        <v>2553</v>
      </c>
      <c r="D106" s="13" t="s">
        <v>2779</v>
      </c>
      <c r="E106" s="13">
        <v>53076</v>
      </c>
      <c r="F106" s="13" t="s">
        <v>2768</v>
      </c>
      <c r="G106" s="13">
        <v>36830</v>
      </c>
      <c r="H106" s="13">
        <v>34418.800000000003</v>
      </c>
    </row>
    <row r="107" spans="1:8" x14ac:dyDescent="0.3">
      <c r="A107" s="13" t="s">
        <v>2814</v>
      </c>
      <c r="B107" s="13" t="s">
        <v>2764</v>
      </c>
      <c r="C107" s="13" t="s">
        <v>2553</v>
      </c>
      <c r="D107" s="13" t="s">
        <v>2779</v>
      </c>
      <c r="E107" s="13">
        <v>53076</v>
      </c>
      <c r="F107" s="13" t="s">
        <v>2639</v>
      </c>
      <c r="G107" s="13">
        <v>37210</v>
      </c>
      <c r="H107" s="13">
        <v>946.45</v>
      </c>
    </row>
    <row r="108" spans="1:8" x14ac:dyDescent="0.3">
      <c r="A108" s="13" t="s">
        <v>2815</v>
      </c>
      <c r="B108" s="13" t="s">
        <v>2764</v>
      </c>
      <c r="C108" s="13" t="s">
        <v>2553</v>
      </c>
      <c r="D108" s="13" t="s">
        <v>2779</v>
      </c>
      <c r="E108" s="13">
        <v>53076</v>
      </c>
      <c r="F108" s="13" t="s">
        <v>2816</v>
      </c>
      <c r="G108" s="13">
        <v>38663</v>
      </c>
      <c r="H108" s="13">
        <v>1469</v>
      </c>
    </row>
    <row r="109" spans="1:8" x14ac:dyDescent="0.3">
      <c r="A109" s="13" t="s">
        <v>2817</v>
      </c>
      <c r="B109" s="13" t="s">
        <v>2764</v>
      </c>
      <c r="C109" s="13" t="s">
        <v>2553</v>
      </c>
      <c r="D109" s="13" t="s">
        <v>2779</v>
      </c>
      <c r="E109" s="13">
        <v>53076</v>
      </c>
      <c r="F109" s="13" t="s">
        <v>2818</v>
      </c>
      <c r="G109" s="13">
        <v>28104</v>
      </c>
      <c r="H109" s="13">
        <v>2281.8000000000002</v>
      </c>
    </row>
    <row r="110" spans="1:8" x14ac:dyDescent="0.3">
      <c r="A110" s="13" t="s">
        <v>2819</v>
      </c>
      <c r="B110" s="13" t="s">
        <v>2764</v>
      </c>
      <c r="C110" s="13" t="s">
        <v>2553</v>
      </c>
      <c r="D110" s="13" t="s">
        <v>2820</v>
      </c>
      <c r="E110" s="13">
        <v>44274</v>
      </c>
      <c r="F110" s="13" t="s">
        <v>2793</v>
      </c>
      <c r="G110" s="13">
        <v>53222</v>
      </c>
      <c r="H110" s="13">
        <v>908.4</v>
      </c>
    </row>
    <row r="111" spans="1:8" x14ac:dyDescent="0.3">
      <c r="A111" s="13" t="s">
        <v>2821</v>
      </c>
      <c r="B111" s="13" t="s">
        <v>2764</v>
      </c>
      <c r="C111" s="13" t="s">
        <v>2553</v>
      </c>
      <c r="D111" s="13" t="s">
        <v>2822</v>
      </c>
      <c r="E111" s="13">
        <v>60177</v>
      </c>
      <c r="F111" s="13" t="s">
        <v>2766</v>
      </c>
      <c r="G111" s="13">
        <v>63901</v>
      </c>
      <c r="H111" s="13">
        <v>6432.64</v>
      </c>
    </row>
    <row r="112" spans="1:8" x14ac:dyDescent="0.3">
      <c r="A112" s="13" t="s">
        <v>2823</v>
      </c>
      <c r="B112" s="13" t="s">
        <v>2764</v>
      </c>
      <c r="C112" s="13" t="s">
        <v>2553</v>
      </c>
      <c r="D112" s="13" t="s">
        <v>2787</v>
      </c>
      <c r="E112" s="13">
        <v>30458</v>
      </c>
      <c r="F112" s="13" t="s">
        <v>2768</v>
      </c>
      <c r="G112" s="13">
        <v>36830</v>
      </c>
      <c r="H112" s="13">
        <v>414</v>
      </c>
    </row>
    <row r="113" spans="1:8" x14ac:dyDescent="0.3">
      <c r="A113" s="13" t="s">
        <v>2824</v>
      </c>
      <c r="B113" s="13" t="s">
        <v>2764</v>
      </c>
      <c r="C113" s="13" t="s">
        <v>2553</v>
      </c>
      <c r="D113" s="13" t="s">
        <v>2787</v>
      </c>
      <c r="E113" s="13">
        <v>30458</v>
      </c>
      <c r="F113" s="13" t="s">
        <v>2808</v>
      </c>
      <c r="G113" s="13">
        <v>43228</v>
      </c>
      <c r="H113" s="13">
        <v>1171.4000000000001</v>
      </c>
    </row>
    <row r="114" spans="1:8" x14ac:dyDescent="0.3">
      <c r="A114" s="13" t="s">
        <v>2825</v>
      </c>
      <c r="B114" s="13" t="s">
        <v>2764</v>
      </c>
      <c r="C114" s="13" t="s">
        <v>2553</v>
      </c>
      <c r="D114" s="13" t="s">
        <v>2787</v>
      </c>
      <c r="E114" s="13">
        <v>30458</v>
      </c>
      <c r="F114" s="13" t="s">
        <v>2826</v>
      </c>
      <c r="G114" s="13">
        <v>54829</v>
      </c>
      <c r="H114" s="13">
        <v>0.01</v>
      </c>
    </row>
    <row r="115" spans="1:8" x14ac:dyDescent="0.3">
      <c r="A115" s="13" t="s">
        <v>2827</v>
      </c>
      <c r="B115" s="13" t="s">
        <v>2764</v>
      </c>
      <c r="C115" s="13" t="s">
        <v>2553</v>
      </c>
      <c r="D115" s="13" t="s">
        <v>2787</v>
      </c>
      <c r="E115" s="13">
        <v>30458</v>
      </c>
      <c r="F115" s="13" t="s">
        <v>2775</v>
      </c>
      <c r="G115" s="13">
        <v>53051</v>
      </c>
      <c r="H115" s="13">
        <v>2008.6</v>
      </c>
    </row>
    <row r="116" spans="1:8" x14ac:dyDescent="0.3">
      <c r="A116" s="13" t="s">
        <v>2828</v>
      </c>
      <c r="B116" s="13" t="s">
        <v>2764</v>
      </c>
      <c r="C116" s="13" t="s">
        <v>2553</v>
      </c>
      <c r="D116" s="13" t="s">
        <v>2787</v>
      </c>
      <c r="E116" s="13">
        <v>30458</v>
      </c>
      <c r="F116" s="13" t="s">
        <v>2789</v>
      </c>
      <c r="G116" s="13">
        <v>49093</v>
      </c>
      <c r="H116" s="13">
        <v>3227.4</v>
      </c>
    </row>
    <row r="117" spans="1:8" x14ac:dyDescent="0.3">
      <c r="A117" s="13" t="s">
        <v>2829</v>
      </c>
      <c r="B117" s="13" t="s">
        <v>2764</v>
      </c>
      <c r="C117" s="13" t="s">
        <v>2553</v>
      </c>
      <c r="D117" s="13" t="s">
        <v>2830</v>
      </c>
      <c r="E117" s="13">
        <v>44241</v>
      </c>
      <c r="F117" s="13" t="s">
        <v>2781</v>
      </c>
      <c r="G117" s="13">
        <v>13461</v>
      </c>
      <c r="H117" s="13">
        <v>3313.88</v>
      </c>
    </row>
    <row r="118" spans="1:8" x14ac:dyDescent="0.3">
      <c r="A118" s="13" t="s">
        <v>2831</v>
      </c>
      <c r="B118" s="13" t="s">
        <v>2764</v>
      </c>
      <c r="C118" s="13" t="s">
        <v>2553</v>
      </c>
      <c r="D118" s="13" t="s">
        <v>2832</v>
      </c>
      <c r="E118" s="13">
        <v>44149</v>
      </c>
      <c r="F118" s="13" t="s">
        <v>2793</v>
      </c>
      <c r="G118" s="13">
        <v>53222</v>
      </c>
      <c r="H118" s="13">
        <v>915.2</v>
      </c>
    </row>
    <row r="119" spans="1:8" x14ac:dyDescent="0.3">
      <c r="A119" s="13" t="s">
        <v>2833</v>
      </c>
      <c r="B119" s="13" t="s">
        <v>2764</v>
      </c>
      <c r="C119" s="13" t="s">
        <v>2553</v>
      </c>
      <c r="D119" s="13" t="s">
        <v>2793</v>
      </c>
      <c r="E119" s="13">
        <v>53222</v>
      </c>
      <c r="F119" s="13" t="s">
        <v>2768</v>
      </c>
      <c r="G119" s="13">
        <v>36830</v>
      </c>
      <c r="H119" s="13">
        <v>196308</v>
      </c>
    </row>
    <row r="120" spans="1:8" x14ac:dyDescent="0.3">
      <c r="A120" s="13" t="s">
        <v>2834</v>
      </c>
      <c r="B120" s="13" t="s">
        <v>2764</v>
      </c>
      <c r="C120" s="13" t="s">
        <v>2553</v>
      </c>
      <c r="D120" s="13" t="s">
        <v>2793</v>
      </c>
      <c r="E120" s="13">
        <v>53222</v>
      </c>
      <c r="F120" s="13" t="s">
        <v>2781</v>
      </c>
      <c r="G120" s="13">
        <v>13461</v>
      </c>
      <c r="H120" s="13">
        <v>6086</v>
      </c>
    </row>
    <row r="121" spans="1:8" x14ac:dyDescent="0.3">
      <c r="A121" s="13" t="s">
        <v>2835</v>
      </c>
      <c r="B121" s="13" t="s">
        <v>2764</v>
      </c>
      <c r="C121" s="13" t="s">
        <v>2553</v>
      </c>
      <c r="D121" s="13" t="s">
        <v>2793</v>
      </c>
      <c r="E121" s="13">
        <v>53222</v>
      </c>
      <c r="F121" s="13" t="s">
        <v>2804</v>
      </c>
      <c r="G121" s="13">
        <v>30083</v>
      </c>
      <c r="H121" s="13">
        <v>3139.2</v>
      </c>
    </row>
    <row r="122" spans="1:8" x14ac:dyDescent="0.3">
      <c r="A122" s="13" t="s">
        <v>2836</v>
      </c>
      <c r="B122" s="13" t="s">
        <v>2594</v>
      </c>
      <c r="C122" s="13" t="s">
        <v>2594</v>
      </c>
      <c r="D122" s="13" t="s">
        <v>2837</v>
      </c>
      <c r="E122" s="13">
        <v>45840</v>
      </c>
      <c r="F122" s="13" t="s">
        <v>2838</v>
      </c>
      <c r="G122" s="13">
        <v>37013</v>
      </c>
      <c r="H122" s="13">
        <v>805</v>
      </c>
    </row>
    <row r="123" spans="1:8" x14ac:dyDescent="0.3">
      <c r="A123" s="13" t="s">
        <v>2839</v>
      </c>
      <c r="B123" s="13" t="s">
        <v>2594</v>
      </c>
      <c r="C123" s="13" t="s">
        <v>2594</v>
      </c>
      <c r="D123" s="13" t="s">
        <v>2837</v>
      </c>
      <c r="E123" s="13">
        <v>45840</v>
      </c>
      <c r="F123" s="13" t="s">
        <v>2773</v>
      </c>
      <c r="G123" s="13">
        <v>28214</v>
      </c>
      <c r="H123" s="13">
        <v>1864</v>
      </c>
    </row>
    <row r="124" spans="1:8" x14ac:dyDescent="0.3">
      <c r="A124" s="13" t="s">
        <v>2839</v>
      </c>
      <c r="B124" s="13" t="s">
        <v>2594</v>
      </c>
      <c r="C124" s="13" t="s">
        <v>2594</v>
      </c>
      <c r="D124" s="13" t="s">
        <v>2837</v>
      </c>
      <c r="E124" s="13">
        <v>45840</v>
      </c>
      <c r="F124" s="13" t="s">
        <v>2773</v>
      </c>
      <c r="G124" s="13">
        <v>28269</v>
      </c>
      <c r="H124" s="13">
        <v>1864</v>
      </c>
    </row>
    <row r="125" spans="1:8" x14ac:dyDescent="0.3">
      <c r="A125" s="13" t="s">
        <v>2840</v>
      </c>
      <c r="B125" s="13" t="s">
        <v>2594</v>
      </c>
      <c r="C125" s="13" t="s">
        <v>2594</v>
      </c>
      <c r="D125" s="13" t="s">
        <v>2837</v>
      </c>
      <c r="E125" s="13">
        <v>45840</v>
      </c>
      <c r="F125" s="13" t="s">
        <v>2841</v>
      </c>
      <c r="G125" s="13">
        <v>28027</v>
      </c>
      <c r="H125" s="13">
        <v>947</v>
      </c>
    </row>
    <row r="126" spans="1:8" x14ac:dyDescent="0.3">
      <c r="A126" s="13" t="s">
        <v>2842</v>
      </c>
      <c r="B126" s="13" t="s">
        <v>2594</v>
      </c>
      <c r="C126" s="13" t="s">
        <v>2594</v>
      </c>
      <c r="D126" s="13" t="s">
        <v>2837</v>
      </c>
      <c r="E126" s="13">
        <v>45840</v>
      </c>
      <c r="F126" s="13" t="s">
        <v>2843</v>
      </c>
      <c r="G126" s="13">
        <v>38024</v>
      </c>
      <c r="H126" s="13">
        <v>740</v>
      </c>
    </row>
    <row r="127" spans="1:8" x14ac:dyDescent="0.3">
      <c r="A127" s="13" t="s">
        <v>2844</v>
      </c>
      <c r="B127" s="13" t="s">
        <v>2594</v>
      </c>
      <c r="C127" s="13" t="s">
        <v>2594</v>
      </c>
      <c r="D127" s="13" t="s">
        <v>2837</v>
      </c>
      <c r="E127" s="13">
        <v>45840</v>
      </c>
      <c r="F127" s="13" t="s">
        <v>2845</v>
      </c>
      <c r="G127" s="13">
        <v>37122</v>
      </c>
      <c r="H127" s="13">
        <v>781</v>
      </c>
    </row>
    <row r="128" spans="1:8" x14ac:dyDescent="0.3">
      <c r="A128" s="13" t="s">
        <v>2846</v>
      </c>
      <c r="B128" s="13" t="s">
        <v>2594</v>
      </c>
      <c r="C128" s="13" t="s">
        <v>2594</v>
      </c>
      <c r="D128" s="13" t="s">
        <v>2847</v>
      </c>
      <c r="E128" s="13">
        <v>43545</v>
      </c>
      <c r="F128" s="13" t="s">
        <v>2838</v>
      </c>
      <c r="G128" s="13">
        <v>37013</v>
      </c>
      <c r="H128" s="13">
        <v>836</v>
      </c>
    </row>
    <row r="129" spans="1:8" x14ac:dyDescent="0.3">
      <c r="A129" s="13" t="s">
        <v>2848</v>
      </c>
      <c r="B129" s="13" t="s">
        <v>2594</v>
      </c>
      <c r="C129" s="13" t="s">
        <v>2594</v>
      </c>
      <c r="D129" s="13" t="s">
        <v>2847</v>
      </c>
      <c r="E129" s="13">
        <v>43545</v>
      </c>
      <c r="F129" s="13" t="s">
        <v>2773</v>
      </c>
      <c r="G129" s="13">
        <v>28273</v>
      </c>
      <c r="H129" s="13">
        <v>2012</v>
      </c>
    </row>
    <row r="130" spans="1:8" x14ac:dyDescent="0.3">
      <c r="A130" s="13" t="s">
        <v>2849</v>
      </c>
      <c r="B130" s="13" t="s">
        <v>2594</v>
      </c>
      <c r="C130" s="13" t="s">
        <v>2594</v>
      </c>
      <c r="D130" s="13" t="s">
        <v>2847</v>
      </c>
      <c r="E130" s="13">
        <v>43545</v>
      </c>
      <c r="F130" s="13" t="s">
        <v>2850</v>
      </c>
      <c r="G130" s="13">
        <v>38652</v>
      </c>
      <c r="H130" s="13">
        <v>4330</v>
      </c>
    </row>
    <row r="131" spans="1:8" x14ac:dyDescent="0.3">
      <c r="A131" s="13" t="s">
        <v>2851</v>
      </c>
      <c r="B131" s="13" t="s">
        <v>2594</v>
      </c>
      <c r="C131" s="13" t="s">
        <v>2594</v>
      </c>
      <c r="D131" s="13" t="s">
        <v>2847</v>
      </c>
      <c r="E131" s="13">
        <v>43545</v>
      </c>
      <c r="F131" s="13" t="s">
        <v>2852</v>
      </c>
      <c r="G131" s="13">
        <v>30180</v>
      </c>
      <c r="H131" s="13">
        <v>2258</v>
      </c>
    </row>
    <row r="132" spans="1:8" x14ac:dyDescent="0.3">
      <c r="A132" s="13" t="s">
        <v>2853</v>
      </c>
      <c r="B132" s="13" t="s">
        <v>2592</v>
      </c>
      <c r="C132" s="13" t="s">
        <v>2592</v>
      </c>
      <c r="D132" s="13" t="s">
        <v>2765</v>
      </c>
      <c r="E132" s="13">
        <v>29805</v>
      </c>
      <c r="F132" s="13" t="s">
        <v>2854</v>
      </c>
      <c r="G132" s="13">
        <v>38305</v>
      </c>
      <c r="H132" s="13">
        <v>849</v>
      </c>
    </row>
    <row r="133" spans="1:8" x14ac:dyDescent="0.3">
      <c r="A133" s="13" t="s">
        <v>2855</v>
      </c>
      <c r="B133" s="13" t="s">
        <v>2592</v>
      </c>
      <c r="C133" s="13" t="s">
        <v>2592</v>
      </c>
      <c r="D133" s="13" t="s">
        <v>2856</v>
      </c>
      <c r="E133" s="13">
        <v>37716</v>
      </c>
      <c r="F133" s="13" t="s">
        <v>2857</v>
      </c>
      <c r="G133" s="13">
        <v>53086</v>
      </c>
      <c r="H133" s="13">
        <v>7230</v>
      </c>
    </row>
    <row r="134" spans="1:8" x14ac:dyDescent="0.3">
      <c r="A134" s="13" t="s">
        <v>2858</v>
      </c>
      <c r="B134" s="13" t="s">
        <v>2592</v>
      </c>
      <c r="C134" s="13" t="s">
        <v>2592</v>
      </c>
      <c r="D134" s="13" t="s">
        <v>2859</v>
      </c>
      <c r="E134" s="13">
        <v>37055</v>
      </c>
      <c r="F134" s="13" t="s">
        <v>2765</v>
      </c>
      <c r="G134" s="13">
        <v>29805</v>
      </c>
      <c r="H134" s="13">
        <v>895</v>
      </c>
    </row>
    <row r="135" spans="1:8" x14ac:dyDescent="0.3">
      <c r="A135" s="13" t="s">
        <v>2860</v>
      </c>
      <c r="B135" s="13" t="s">
        <v>2592</v>
      </c>
      <c r="C135" s="13" t="s">
        <v>2592</v>
      </c>
      <c r="D135" s="13" t="s">
        <v>2854</v>
      </c>
      <c r="E135" s="13">
        <v>38305</v>
      </c>
      <c r="F135" s="13" t="s">
        <v>2765</v>
      </c>
      <c r="G135" s="13">
        <v>29805</v>
      </c>
      <c r="H135" s="13">
        <v>1195</v>
      </c>
    </row>
    <row r="136" spans="1:8" x14ac:dyDescent="0.3">
      <c r="A136" s="13" t="s">
        <v>2861</v>
      </c>
      <c r="B136" s="13" t="s">
        <v>2592</v>
      </c>
      <c r="C136" s="13" t="s">
        <v>2592</v>
      </c>
      <c r="D136" s="13" t="s">
        <v>2854</v>
      </c>
      <c r="E136" s="13">
        <v>38305</v>
      </c>
      <c r="F136" s="13" t="s">
        <v>2759</v>
      </c>
      <c r="G136" s="13">
        <v>27893</v>
      </c>
      <c r="H136" s="13">
        <v>1201.3399999999999</v>
      </c>
    </row>
    <row r="137" spans="1:8" x14ac:dyDescent="0.3">
      <c r="A137" s="13" t="s">
        <v>2862</v>
      </c>
      <c r="B137" s="13" t="s">
        <v>2592</v>
      </c>
      <c r="C137" s="13" t="s">
        <v>2592</v>
      </c>
      <c r="D137" s="13" t="s">
        <v>2863</v>
      </c>
      <c r="E137" s="13">
        <v>30253</v>
      </c>
      <c r="F137" s="13" t="s">
        <v>2864</v>
      </c>
      <c r="G137" s="13">
        <v>60115</v>
      </c>
      <c r="H137" s="13">
        <v>1220</v>
      </c>
    </row>
    <row r="138" spans="1:8" x14ac:dyDescent="0.3">
      <c r="A138" s="13" t="s">
        <v>2865</v>
      </c>
      <c r="B138" s="13" t="s">
        <v>2592</v>
      </c>
      <c r="C138" s="13" t="s">
        <v>2592</v>
      </c>
      <c r="D138" s="13" t="s">
        <v>2863</v>
      </c>
      <c r="E138" s="13">
        <v>30253</v>
      </c>
      <c r="F138" s="13" t="s">
        <v>2854</v>
      </c>
      <c r="G138" s="13">
        <v>38305</v>
      </c>
      <c r="H138" s="13">
        <v>590</v>
      </c>
    </row>
    <row r="139" spans="1:8" x14ac:dyDescent="0.3">
      <c r="A139" s="13" t="s">
        <v>2866</v>
      </c>
      <c r="B139" s="13" t="s">
        <v>2592</v>
      </c>
      <c r="C139" s="13" t="s">
        <v>2592</v>
      </c>
      <c r="D139" s="13" t="s">
        <v>2863</v>
      </c>
      <c r="E139" s="13">
        <v>30253</v>
      </c>
      <c r="F139" s="13" t="s">
        <v>2635</v>
      </c>
      <c r="G139" s="13">
        <v>38118</v>
      </c>
      <c r="H139" s="13">
        <v>3640</v>
      </c>
    </row>
    <row r="140" spans="1:8" x14ac:dyDescent="0.3">
      <c r="A140" s="13" t="s">
        <v>2866</v>
      </c>
      <c r="B140" s="13" t="s">
        <v>2592</v>
      </c>
      <c r="C140" s="13" t="s">
        <v>2592</v>
      </c>
      <c r="D140" s="13" t="s">
        <v>2863</v>
      </c>
      <c r="E140" s="13">
        <v>30253</v>
      </c>
      <c r="F140" s="13" t="s">
        <v>2635</v>
      </c>
      <c r="G140" s="13">
        <v>38141</v>
      </c>
      <c r="H140" s="13">
        <v>520</v>
      </c>
    </row>
    <row r="141" spans="1:8" x14ac:dyDescent="0.3">
      <c r="A141" s="13" t="s">
        <v>2867</v>
      </c>
      <c r="B141" s="13" t="s">
        <v>2592</v>
      </c>
      <c r="C141" s="13" t="s">
        <v>2592</v>
      </c>
      <c r="D141" s="13" t="s">
        <v>2863</v>
      </c>
      <c r="E141" s="13">
        <v>30253</v>
      </c>
      <c r="F141" s="13" t="s">
        <v>2868</v>
      </c>
      <c r="G141" s="13">
        <v>48083</v>
      </c>
      <c r="H141" s="13">
        <v>6993</v>
      </c>
    </row>
    <row r="142" spans="1:8" x14ac:dyDescent="0.3">
      <c r="A142" s="13" t="s">
        <v>2869</v>
      </c>
      <c r="B142" s="13" t="s">
        <v>2592</v>
      </c>
      <c r="C142" s="13" t="s">
        <v>2592</v>
      </c>
      <c r="D142" s="13" t="s">
        <v>2870</v>
      </c>
      <c r="E142" s="13">
        <v>77630</v>
      </c>
      <c r="F142" s="13" t="s">
        <v>2856</v>
      </c>
      <c r="G142" s="13">
        <v>37716</v>
      </c>
      <c r="H142" s="13">
        <v>3550</v>
      </c>
    </row>
    <row r="143" spans="1:8" x14ac:dyDescent="0.3">
      <c r="A143" s="13" t="s">
        <v>2871</v>
      </c>
      <c r="B143" s="13" t="s">
        <v>2597</v>
      </c>
      <c r="C143" s="13" t="s">
        <v>2597</v>
      </c>
      <c r="D143" s="13" t="s">
        <v>2872</v>
      </c>
      <c r="E143" s="13">
        <v>38017</v>
      </c>
      <c r="F143" s="13" t="s">
        <v>2873</v>
      </c>
      <c r="G143" s="13">
        <v>37091</v>
      </c>
      <c r="H143" s="13">
        <v>670</v>
      </c>
    </row>
    <row r="144" spans="1:8" x14ac:dyDescent="0.3">
      <c r="A144" s="13" t="s">
        <v>2874</v>
      </c>
      <c r="B144" s="13" t="s">
        <v>2597</v>
      </c>
      <c r="C144" s="13" t="s">
        <v>2597</v>
      </c>
      <c r="D144" s="13" t="s">
        <v>2875</v>
      </c>
      <c r="E144" s="13">
        <v>46231</v>
      </c>
      <c r="F144" s="13" t="s">
        <v>2873</v>
      </c>
      <c r="G144" s="13">
        <v>37091</v>
      </c>
      <c r="H144" s="13">
        <v>3000</v>
      </c>
    </row>
    <row r="145" spans="1:8" x14ac:dyDescent="0.3">
      <c r="A145" s="13" t="s">
        <v>2876</v>
      </c>
      <c r="B145" s="13" t="s">
        <v>2597</v>
      </c>
      <c r="C145" s="13" t="s">
        <v>2597</v>
      </c>
      <c r="D145" s="13" t="s">
        <v>2877</v>
      </c>
      <c r="E145" s="13">
        <v>27042</v>
      </c>
      <c r="F145" s="13" t="s">
        <v>2872</v>
      </c>
      <c r="G145" s="13">
        <v>38017</v>
      </c>
      <c r="H145" s="13">
        <v>2548.1999999999998</v>
      </c>
    </row>
    <row r="146" spans="1:8" x14ac:dyDescent="0.3">
      <c r="A146" s="13" t="s">
        <v>2878</v>
      </c>
      <c r="B146" s="13" t="s">
        <v>2597</v>
      </c>
      <c r="C146" s="13" t="s">
        <v>2597</v>
      </c>
      <c r="D146" s="13" t="s">
        <v>2879</v>
      </c>
      <c r="E146" s="13">
        <v>45365</v>
      </c>
      <c r="F146" s="13" t="s">
        <v>2773</v>
      </c>
      <c r="G146" s="13">
        <v>28262</v>
      </c>
      <c r="H146" s="13">
        <v>8791.2000000000007</v>
      </c>
    </row>
    <row r="147" spans="1:8" x14ac:dyDescent="0.3">
      <c r="A147" s="13" t="s">
        <v>2880</v>
      </c>
      <c r="B147" s="13" t="s">
        <v>2579</v>
      </c>
      <c r="C147" s="13" t="s">
        <v>2579</v>
      </c>
      <c r="D147" s="13" t="s">
        <v>2881</v>
      </c>
      <c r="E147" s="13">
        <v>21213</v>
      </c>
      <c r="F147" s="13" t="s">
        <v>2882</v>
      </c>
      <c r="G147" s="13">
        <v>53014</v>
      </c>
      <c r="H147" s="13">
        <v>1020.45</v>
      </c>
    </row>
    <row r="148" spans="1:8" x14ac:dyDescent="0.3">
      <c r="A148" s="13" t="s">
        <v>2883</v>
      </c>
      <c r="B148" s="13" t="s">
        <v>2579</v>
      </c>
      <c r="C148" s="13" t="s">
        <v>2579</v>
      </c>
      <c r="D148" s="13" t="s">
        <v>2882</v>
      </c>
      <c r="E148" s="13">
        <v>53014</v>
      </c>
      <c r="F148" s="13" t="s">
        <v>2884</v>
      </c>
      <c r="G148" s="13">
        <v>30340</v>
      </c>
      <c r="H148" s="13">
        <v>1522.76</v>
      </c>
    </row>
    <row r="149" spans="1:8" x14ac:dyDescent="0.3">
      <c r="A149" s="13" t="s">
        <v>2883</v>
      </c>
      <c r="B149" s="13" t="s">
        <v>2579</v>
      </c>
      <c r="C149" s="13" t="s">
        <v>2579</v>
      </c>
      <c r="D149" s="13" t="s">
        <v>2882</v>
      </c>
      <c r="E149" s="13">
        <v>53014</v>
      </c>
      <c r="F149" s="13" t="s">
        <v>2884</v>
      </c>
      <c r="G149" s="13">
        <v>30354</v>
      </c>
      <c r="H149" s="13">
        <v>1422.76</v>
      </c>
    </row>
    <row r="150" spans="1:8" x14ac:dyDescent="0.3">
      <c r="A150" s="13" t="s">
        <v>2885</v>
      </c>
      <c r="B150" s="13" t="s">
        <v>2579</v>
      </c>
      <c r="C150" s="13" t="s">
        <v>2579</v>
      </c>
      <c r="D150" s="13" t="s">
        <v>2882</v>
      </c>
      <c r="E150" s="13">
        <v>53014</v>
      </c>
      <c r="F150" s="13" t="s">
        <v>2886</v>
      </c>
      <c r="G150" s="13">
        <v>30168</v>
      </c>
      <c r="H150" s="13">
        <v>1574.44</v>
      </c>
    </row>
    <row r="151" spans="1:8" x14ac:dyDescent="0.3">
      <c r="A151" s="13" t="s">
        <v>2887</v>
      </c>
      <c r="B151" s="13" t="s">
        <v>2579</v>
      </c>
      <c r="C151" s="13" t="s">
        <v>2579</v>
      </c>
      <c r="D151" s="13" t="s">
        <v>2882</v>
      </c>
      <c r="E151" s="13">
        <v>53014</v>
      </c>
      <c r="F151" s="13" t="s">
        <v>2888</v>
      </c>
      <c r="G151" s="13">
        <v>35055</v>
      </c>
      <c r="H151" s="13">
        <v>1353</v>
      </c>
    </row>
    <row r="152" spans="1:8" x14ac:dyDescent="0.3">
      <c r="A152" s="13" t="s">
        <v>2889</v>
      </c>
      <c r="B152" s="13" t="s">
        <v>2579</v>
      </c>
      <c r="C152" s="13" t="s">
        <v>2579</v>
      </c>
      <c r="D152" s="13" t="s">
        <v>2882</v>
      </c>
      <c r="E152" s="13">
        <v>53014</v>
      </c>
      <c r="F152" s="13" t="s">
        <v>2890</v>
      </c>
      <c r="G152" s="13">
        <v>43123</v>
      </c>
      <c r="H152" s="13">
        <v>1825.5</v>
      </c>
    </row>
    <row r="153" spans="1:8" x14ac:dyDescent="0.3">
      <c r="A153" s="13" t="s">
        <v>2891</v>
      </c>
      <c r="B153" s="13" t="s">
        <v>2579</v>
      </c>
      <c r="C153" s="13" t="s">
        <v>2579</v>
      </c>
      <c r="D153" s="13" t="s">
        <v>2882</v>
      </c>
      <c r="E153" s="13">
        <v>53014</v>
      </c>
      <c r="F153" s="13" t="s">
        <v>2892</v>
      </c>
      <c r="G153" s="13">
        <v>53546</v>
      </c>
      <c r="H153" s="13">
        <v>4905.6000000000004</v>
      </c>
    </row>
    <row r="154" spans="1:8" x14ac:dyDescent="0.3">
      <c r="A154" s="13" t="s">
        <v>2893</v>
      </c>
      <c r="B154" s="13" t="s">
        <v>2579</v>
      </c>
      <c r="C154" s="13" t="s">
        <v>2579</v>
      </c>
      <c r="D154" s="13" t="s">
        <v>2882</v>
      </c>
      <c r="E154" s="13">
        <v>53014</v>
      </c>
      <c r="F154" s="13" t="s">
        <v>2894</v>
      </c>
      <c r="G154" s="13">
        <v>30650</v>
      </c>
      <c r="H154" s="13">
        <v>7560.88</v>
      </c>
    </row>
    <row r="155" spans="1:8" x14ac:dyDescent="0.3">
      <c r="A155" s="13" t="s">
        <v>2895</v>
      </c>
      <c r="B155" s="13" t="s">
        <v>2579</v>
      </c>
      <c r="C155" s="13" t="s">
        <v>2579</v>
      </c>
      <c r="D155" s="13" t="s">
        <v>2882</v>
      </c>
      <c r="E155" s="13">
        <v>53014</v>
      </c>
      <c r="F155" s="13" t="s">
        <v>2896</v>
      </c>
      <c r="G155" s="13">
        <v>37809</v>
      </c>
      <c r="H155" s="13">
        <v>2447.1799999999998</v>
      </c>
    </row>
    <row r="156" spans="1:8" x14ac:dyDescent="0.3">
      <c r="A156" s="13" t="s">
        <v>2897</v>
      </c>
      <c r="B156" s="13" t="s">
        <v>2579</v>
      </c>
      <c r="C156" s="13" t="s">
        <v>2579</v>
      </c>
      <c r="D156" s="13" t="s">
        <v>2882</v>
      </c>
      <c r="E156" s="13">
        <v>53014</v>
      </c>
      <c r="F156" s="13" t="s">
        <v>2898</v>
      </c>
      <c r="G156" s="13">
        <v>78154</v>
      </c>
      <c r="H156" s="13">
        <v>5052.97</v>
      </c>
    </row>
    <row r="157" spans="1:8" x14ac:dyDescent="0.3">
      <c r="A157" s="13" t="s">
        <v>2899</v>
      </c>
      <c r="B157" s="13" t="s">
        <v>2579</v>
      </c>
      <c r="C157" s="13" t="s">
        <v>2579</v>
      </c>
      <c r="D157" s="13" t="s">
        <v>2882</v>
      </c>
      <c r="E157" s="13">
        <v>53014</v>
      </c>
      <c r="F157" s="13" t="s">
        <v>2900</v>
      </c>
      <c r="G157" s="13">
        <v>28150</v>
      </c>
      <c r="H157" s="13">
        <v>1569.82</v>
      </c>
    </row>
    <row r="158" spans="1:8" x14ac:dyDescent="0.3">
      <c r="A158" s="13" t="s">
        <v>2901</v>
      </c>
      <c r="B158" s="13" t="s">
        <v>2579</v>
      </c>
      <c r="C158" s="13" t="s">
        <v>2579</v>
      </c>
      <c r="D158" s="13" t="s">
        <v>2882</v>
      </c>
      <c r="E158" s="13">
        <v>53014</v>
      </c>
      <c r="F158" s="13" t="s">
        <v>2902</v>
      </c>
      <c r="G158" s="13">
        <v>30024</v>
      </c>
      <c r="H158" s="13">
        <v>1875</v>
      </c>
    </row>
    <row r="159" spans="1:8" x14ac:dyDescent="0.3">
      <c r="A159" s="13" t="s">
        <v>2903</v>
      </c>
      <c r="B159" s="13" t="s">
        <v>2579</v>
      </c>
      <c r="C159" s="13" t="s">
        <v>2579</v>
      </c>
      <c r="D159" s="13" t="s">
        <v>2888</v>
      </c>
      <c r="E159" s="13">
        <v>35055</v>
      </c>
      <c r="F159" s="13" t="s">
        <v>2904</v>
      </c>
      <c r="G159" s="13">
        <v>75051</v>
      </c>
      <c r="H159" s="13">
        <v>1208.67</v>
      </c>
    </row>
    <row r="160" spans="1:8" x14ac:dyDescent="0.3">
      <c r="A160" s="13" t="s">
        <v>2905</v>
      </c>
      <c r="B160" s="13" t="s">
        <v>2579</v>
      </c>
      <c r="C160" s="13" t="s">
        <v>2579</v>
      </c>
      <c r="D160" s="13" t="s">
        <v>2888</v>
      </c>
      <c r="E160" s="13">
        <v>35055</v>
      </c>
      <c r="F160" s="13" t="s">
        <v>2906</v>
      </c>
      <c r="G160" s="13">
        <v>65661</v>
      </c>
      <c r="H160" s="13">
        <v>5589.3</v>
      </c>
    </row>
    <row r="161" spans="1:8" x14ac:dyDescent="0.3">
      <c r="A161" s="13" t="s">
        <v>2907</v>
      </c>
      <c r="B161" s="13" t="s">
        <v>2579</v>
      </c>
      <c r="C161" s="13" t="s">
        <v>2579</v>
      </c>
      <c r="D161" s="13" t="s">
        <v>2908</v>
      </c>
      <c r="E161" s="13">
        <v>39845</v>
      </c>
      <c r="F161" s="13" t="s">
        <v>2909</v>
      </c>
      <c r="G161" s="13">
        <v>23434</v>
      </c>
      <c r="H161" s="13">
        <v>957</v>
      </c>
    </row>
    <row r="162" spans="1:8" x14ac:dyDescent="0.3">
      <c r="A162" s="13" t="s">
        <v>2910</v>
      </c>
      <c r="B162" s="13" t="s">
        <v>2579</v>
      </c>
      <c r="C162" s="13" t="s">
        <v>2579</v>
      </c>
      <c r="D162" s="13" t="s">
        <v>2911</v>
      </c>
      <c r="E162" s="13">
        <v>28602</v>
      </c>
      <c r="F162" s="13" t="s">
        <v>2906</v>
      </c>
      <c r="G162" s="13">
        <v>65661</v>
      </c>
      <c r="H162" s="13">
        <v>1492.93</v>
      </c>
    </row>
    <row r="163" spans="1:8" x14ac:dyDescent="0.3">
      <c r="A163" s="13" t="s">
        <v>2912</v>
      </c>
      <c r="B163" s="13" t="s">
        <v>2579</v>
      </c>
      <c r="C163" s="13" t="s">
        <v>2579</v>
      </c>
      <c r="D163" s="13" t="s">
        <v>2913</v>
      </c>
      <c r="E163" s="13">
        <v>53207</v>
      </c>
      <c r="F163" s="13" t="s">
        <v>2894</v>
      </c>
      <c r="G163" s="13">
        <v>30650</v>
      </c>
      <c r="H163" s="13">
        <v>5951.96</v>
      </c>
    </row>
    <row r="164" spans="1:8" x14ac:dyDescent="0.3">
      <c r="A164" s="13" t="s">
        <v>2914</v>
      </c>
      <c r="B164" s="13" t="s">
        <v>2579</v>
      </c>
      <c r="C164" s="13" t="s">
        <v>2579</v>
      </c>
      <c r="D164" s="13" t="s">
        <v>2915</v>
      </c>
      <c r="E164" s="13">
        <v>64850</v>
      </c>
      <c r="F164" s="13" t="s">
        <v>2916</v>
      </c>
      <c r="G164" s="13">
        <v>46705</v>
      </c>
      <c r="H164" s="13">
        <v>1206.57</v>
      </c>
    </row>
    <row r="165" spans="1:8" x14ac:dyDescent="0.3">
      <c r="A165" s="13" t="s">
        <v>2917</v>
      </c>
      <c r="B165" s="13" t="s">
        <v>2579</v>
      </c>
      <c r="C165" s="13" t="s">
        <v>2579</v>
      </c>
      <c r="D165" s="13" t="s">
        <v>2915</v>
      </c>
      <c r="E165" s="13">
        <v>64850</v>
      </c>
      <c r="F165" s="13" t="s">
        <v>2918</v>
      </c>
      <c r="G165" s="13">
        <v>75006</v>
      </c>
      <c r="H165" s="13">
        <v>828.18</v>
      </c>
    </row>
    <row r="166" spans="1:8" x14ac:dyDescent="0.3">
      <c r="A166" s="13" t="s">
        <v>2919</v>
      </c>
      <c r="B166" s="13" t="s">
        <v>2579</v>
      </c>
      <c r="C166" s="13" t="s">
        <v>2579</v>
      </c>
      <c r="D166" s="13" t="s">
        <v>2920</v>
      </c>
      <c r="E166" s="13">
        <v>30056</v>
      </c>
      <c r="F166" s="13" t="s">
        <v>2906</v>
      </c>
      <c r="G166" s="13">
        <v>65661</v>
      </c>
      <c r="H166" s="13">
        <v>2440.8000000000002</v>
      </c>
    </row>
    <row r="167" spans="1:8" x14ac:dyDescent="0.3">
      <c r="A167" s="13" t="s">
        <v>2921</v>
      </c>
      <c r="B167" s="13" t="s">
        <v>2579</v>
      </c>
      <c r="C167" s="13" t="s">
        <v>2579</v>
      </c>
      <c r="D167" s="13" t="s">
        <v>2922</v>
      </c>
      <c r="E167" s="13">
        <v>53402</v>
      </c>
      <c r="F167" s="13" t="s">
        <v>2888</v>
      </c>
      <c r="G167" s="13">
        <v>35055</v>
      </c>
      <c r="H167" s="13">
        <v>1214.76</v>
      </c>
    </row>
    <row r="168" spans="1:8" x14ac:dyDescent="0.3">
      <c r="A168" s="13" t="s">
        <v>2923</v>
      </c>
      <c r="B168" s="13" t="s">
        <v>2924</v>
      </c>
      <c r="C168" s="13" t="s">
        <v>2924</v>
      </c>
      <c r="D168" s="13" t="s">
        <v>2701</v>
      </c>
      <c r="E168" s="13">
        <v>45217</v>
      </c>
      <c r="F168" s="13" t="s">
        <v>2633</v>
      </c>
      <c r="G168" s="13">
        <v>30122</v>
      </c>
      <c r="H168" s="13">
        <v>2533.0500000000002</v>
      </c>
    </row>
    <row r="169" spans="1:8" x14ac:dyDescent="0.3">
      <c r="A169" s="13" t="s">
        <v>2925</v>
      </c>
      <c r="B169" s="13" t="s">
        <v>2924</v>
      </c>
      <c r="C169" s="13" t="s">
        <v>2924</v>
      </c>
      <c r="D169" s="13" t="s">
        <v>2926</v>
      </c>
      <c r="E169" s="13">
        <v>43762</v>
      </c>
      <c r="F169" s="13" t="s">
        <v>2927</v>
      </c>
      <c r="G169" s="13">
        <v>35111</v>
      </c>
      <c r="H169" s="13">
        <v>1127.49</v>
      </c>
    </row>
    <row r="170" spans="1:8" x14ac:dyDescent="0.3">
      <c r="A170" s="13" t="s">
        <v>2928</v>
      </c>
      <c r="B170" s="13" t="s">
        <v>2929</v>
      </c>
      <c r="C170" s="13" t="s">
        <v>2570</v>
      </c>
      <c r="D170" s="13" t="s">
        <v>2930</v>
      </c>
      <c r="E170" s="13">
        <v>43502</v>
      </c>
      <c r="F170" s="13" t="s">
        <v>2931</v>
      </c>
      <c r="G170" s="13">
        <v>37885</v>
      </c>
      <c r="H170" s="13">
        <v>11068.2</v>
      </c>
    </row>
    <row r="171" spans="1:8" x14ac:dyDescent="0.3">
      <c r="A171" s="13" t="s">
        <v>2932</v>
      </c>
      <c r="B171" s="13" t="s">
        <v>2929</v>
      </c>
      <c r="C171" s="13" t="s">
        <v>2570</v>
      </c>
      <c r="D171" s="13" t="s">
        <v>2933</v>
      </c>
      <c r="E171" s="13">
        <v>53120</v>
      </c>
      <c r="F171" s="13" t="s">
        <v>2635</v>
      </c>
      <c r="G171" s="13">
        <v>38104</v>
      </c>
      <c r="H171" s="13">
        <v>964.8</v>
      </c>
    </row>
    <row r="172" spans="1:8" x14ac:dyDescent="0.3">
      <c r="A172" s="13" t="s">
        <v>2934</v>
      </c>
      <c r="B172" s="13" t="s">
        <v>2929</v>
      </c>
      <c r="C172" s="13" t="s">
        <v>2570</v>
      </c>
      <c r="D172" s="13" t="s">
        <v>2935</v>
      </c>
      <c r="E172" s="13">
        <v>76106</v>
      </c>
      <c r="F172" s="13" t="s">
        <v>2936</v>
      </c>
      <c r="G172" s="13">
        <v>37821</v>
      </c>
      <c r="H172" s="13">
        <v>996.84</v>
      </c>
    </row>
    <row r="173" spans="1:8" x14ac:dyDescent="0.3">
      <c r="A173" s="13" t="s">
        <v>2937</v>
      </c>
      <c r="B173" s="13" t="s">
        <v>2929</v>
      </c>
      <c r="C173" s="13" t="s">
        <v>2570</v>
      </c>
      <c r="D173" s="13" t="s">
        <v>2659</v>
      </c>
      <c r="E173" s="13">
        <v>38343</v>
      </c>
      <c r="F173" s="13" t="s">
        <v>2808</v>
      </c>
      <c r="G173" s="13">
        <v>43207</v>
      </c>
      <c r="H173" s="13">
        <v>35277.06</v>
      </c>
    </row>
    <row r="174" spans="1:8" x14ac:dyDescent="0.3">
      <c r="A174" s="13" t="s">
        <v>2938</v>
      </c>
      <c r="B174" s="13" t="s">
        <v>2929</v>
      </c>
      <c r="C174" s="13" t="s">
        <v>2570</v>
      </c>
      <c r="D174" s="13" t="s">
        <v>2939</v>
      </c>
      <c r="E174" s="13">
        <v>53158</v>
      </c>
      <c r="F174" s="13" t="s">
        <v>2936</v>
      </c>
      <c r="G174" s="13">
        <v>37821</v>
      </c>
      <c r="H174" s="13">
        <v>4032.6</v>
      </c>
    </row>
    <row r="175" spans="1:8" x14ac:dyDescent="0.3">
      <c r="A175" s="13" t="s">
        <v>2940</v>
      </c>
      <c r="B175" s="13" t="s">
        <v>2929</v>
      </c>
      <c r="C175" s="13" t="s">
        <v>2570</v>
      </c>
      <c r="D175" s="13" t="s">
        <v>2939</v>
      </c>
      <c r="E175" s="13">
        <v>53158</v>
      </c>
      <c r="F175" s="13" t="s">
        <v>2931</v>
      </c>
      <c r="G175" s="13">
        <v>37885</v>
      </c>
      <c r="H175" s="13">
        <v>1168.5</v>
      </c>
    </row>
    <row r="176" spans="1:8" x14ac:dyDescent="0.3">
      <c r="A176" s="13" t="s">
        <v>2941</v>
      </c>
      <c r="B176" s="13" t="s">
        <v>2929</v>
      </c>
      <c r="C176" s="13" t="s">
        <v>2570</v>
      </c>
      <c r="D176" s="13" t="s">
        <v>2942</v>
      </c>
      <c r="E176" s="13">
        <v>45882</v>
      </c>
      <c r="F176" s="13" t="s">
        <v>2931</v>
      </c>
      <c r="G176" s="13">
        <v>37885</v>
      </c>
      <c r="H176" s="13">
        <v>13049.2</v>
      </c>
    </row>
    <row r="177" spans="1:8" x14ac:dyDescent="0.3">
      <c r="A177" s="13" t="s">
        <v>2943</v>
      </c>
      <c r="B177" s="13" t="s">
        <v>2944</v>
      </c>
      <c r="C177" s="13" t="s">
        <v>2575</v>
      </c>
      <c r="D177" s="13" t="s">
        <v>2945</v>
      </c>
      <c r="E177" s="13">
        <v>30013</v>
      </c>
      <c r="F177" s="13" t="s">
        <v>2659</v>
      </c>
      <c r="G177" s="13">
        <v>38343</v>
      </c>
      <c r="H177" s="13">
        <v>54815</v>
      </c>
    </row>
    <row r="178" spans="1:8" x14ac:dyDescent="0.3">
      <c r="A178" s="13" t="s">
        <v>2946</v>
      </c>
      <c r="B178" s="13" t="s">
        <v>2947</v>
      </c>
      <c r="C178" s="13" t="s">
        <v>2589</v>
      </c>
      <c r="D178" s="13" t="s">
        <v>2948</v>
      </c>
      <c r="E178" s="13">
        <v>29340</v>
      </c>
      <c r="F178" s="13" t="s">
        <v>2949</v>
      </c>
      <c r="G178" s="13">
        <v>53027</v>
      </c>
      <c r="H178" s="13">
        <v>3461.22</v>
      </c>
    </row>
    <row r="179" spans="1:8" x14ac:dyDescent="0.3">
      <c r="A179" s="13" t="s">
        <v>2950</v>
      </c>
      <c r="B179" s="13" t="s">
        <v>2947</v>
      </c>
      <c r="C179" s="13" t="s">
        <v>2589</v>
      </c>
      <c r="D179" s="13" t="s">
        <v>2949</v>
      </c>
      <c r="E179" s="13">
        <v>53027</v>
      </c>
      <c r="F179" s="13" t="s">
        <v>2948</v>
      </c>
      <c r="G179" s="13">
        <v>29341</v>
      </c>
      <c r="H179" s="13">
        <v>4778.55</v>
      </c>
    </row>
    <row r="180" spans="1:8" x14ac:dyDescent="0.3">
      <c r="A180" s="13" t="s">
        <v>2950</v>
      </c>
      <c r="B180" s="13" t="s">
        <v>2947</v>
      </c>
      <c r="C180" s="13" t="s">
        <v>2589</v>
      </c>
      <c r="D180" s="13" t="s">
        <v>2949</v>
      </c>
      <c r="E180" s="13">
        <v>53027</v>
      </c>
      <c r="F180" s="13" t="s">
        <v>2948</v>
      </c>
      <c r="G180" s="13">
        <v>29340</v>
      </c>
      <c r="H180" s="13">
        <v>3185.7</v>
      </c>
    </row>
    <row r="181" spans="1:8" x14ac:dyDescent="0.3">
      <c r="A181" s="13" t="s">
        <v>2951</v>
      </c>
      <c r="B181" s="13" t="s">
        <v>2947</v>
      </c>
      <c r="C181" s="13" t="s">
        <v>2589</v>
      </c>
      <c r="D181" s="13" t="s">
        <v>2952</v>
      </c>
      <c r="E181" s="13">
        <v>60491</v>
      </c>
      <c r="F181" s="13" t="s">
        <v>2948</v>
      </c>
      <c r="G181" s="13">
        <v>29341</v>
      </c>
      <c r="H181" s="13">
        <v>12763.26</v>
      </c>
    </row>
    <row r="182" spans="1:8" x14ac:dyDescent="0.3">
      <c r="A182" s="13" t="s">
        <v>2953</v>
      </c>
      <c r="B182" s="13" t="s">
        <v>2947</v>
      </c>
      <c r="C182" s="13" t="s">
        <v>2589</v>
      </c>
      <c r="D182" s="13" t="s">
        <v>2954</v>
      </c>
      <c r="E182" s="13">
        <v>28677</v>
      </c>
      <c r="F182" s="13" t="s">
        <v>2955</v>
      </c>
      <c r="G182" s="13">
        <v>61109</v>
      </c>
      <c r="H182" s="13">
        <v>3327.66</v>
      </c>
    </row>
    <row r="183" spans="1:8" x14ac:dyDescent="0.3">
      <c r="A183" s="13" t="s">
        <v>2956</v>
      </c>
      <c r="B183" s="13" t="s">
        <v>2602</v>
      </c>
      <c r="C183" s="13" t="s">
        <v>2556</v>
      </c>
      <c r="D183" s="13" t="s">
        <v>2957</v>
      </c>
      <c r="E183" s="13">
        <v>45414</v>
      </c>
      <c r="F183" s="13" t="s">
        <v>2698</v>
      </c>
      <c r="G183" s="13">
        <v>38358</v>
      </c>
      <c r="H183" s="13">
        <v>64710</v>
      </c>
    </row>
    <row r="184" spans="1:8" x14ac:dyDescent="0.3">
      <c r="A184" s="13" t="s">
        <v>2958</v>
      </c>
      <c r="B184" s="13" t="s">
        <v>2602</v>
      </c>
      <c r="C184" s="13" t="s">
        <v>2556</v>
      </c>
      <c r="D184" s="13" t="s">
        <v>2959</v>
      </c>
      <c r="E184" s="13">
        <v>47240</v>
      </c>
      <c r="F184" s="13" t="s">
        <v>2698</v>
      </c>
      <c r="G184" s="13">
        <v>38358</v>
      </c>
      <c r="H184" s="13">
        <v>53136</v>
      </c>
    </row>
    <row r="185" spans="1:8" x14ac:dyDescent="0.3">
      <c r="A185" s="13" t="s">
        <v>2960</v>
      </c>
      <c r="B185" s="13" t="s">
        <v>2602</v>
      </c>
      <c r="C185" s="13" t="s">
        <v>2556</v>
      </c>
      <c r="D185" s="13" t="s">
        <v>2854</v>
      </c>
      <c r="E185" s="13">
        <v>38305</v>
      </c>
      <c r="F185" s="13" t="s">
        <v>2961</v>
      </c>
      <c r="G185" s="13">
        <v>45822</v>
      </c>
      <c r="H185" s="13">
        <v>11330</v>
      </c>
    </row>
    <row r="186" spans="1:8" x14ac:dyDescent="0.3">
      <c r="A186" s="13" t="s">
        <v>2962</v>
      </c>
      <c r="B186" s="13" t="s">
        <v>2602</v>
      </c>
      <c r="C186" s="13" t="s">
        <v>2556</v>
      </c>
      <c r="D186" s="13" t="s">
        <v>2854</v>
      </c>
      <c r="E186" s="13">
        <v>38305</v>
      </c>
      <c r="F186" s="13" t="s">
        <v>2963</v>
      </c>
      <c r="G186" s="13">
        <v>22630</v>
      </c>
      <c r="H186" s="13">
        <v>21324</v>
      </c>
    </row>
    <row r="187" spans="1:8" x14ac:dyDescent="0.3">
      <c r="A187" s="13" t="s">
        <v>2964</v>
      </c>
      <c r="B187" s="13" t="s">
        <v>2602</v>
      </c>
      <c r="C187" s="13" t="s">
        <v>2556</v>
      </c>
      <c r="D187" s="13" t="s">
        <v>2854</v>
      </c>
      <c r="E187" s="13">
        <v>38305</v>
      </c>
      <c r="F187" s="13" t="s">
        <v>2965</v>
      </c>
      <c r="G187" s="13">
        <v>33843</v>
      </c>
      <c r="H187" s="13">
        <v>21375</v>
      </c>
    </row>
    <row r="188" spans="1:8" x14ac:dyDescent="0.3">
      <c r="A188" s="13" t="s">
        <v>2966</v>
      </c>
      <c r="B188" s="13" t="s">
        <v>2602</v>
      </c>
      <c r="C188" s="13" t="s">
        <v>2556</v>
      </c>
      <c r="D188" s="13" t="s">
        <v>2854</v>
      </c>
      <c r="E188" s="13">
        <v>38305</v>
      </c>
      <c r="F188" s="13" t="s">
        <v>2967</v>
      </c>
      <c r="G188" s="13">
        <v>27107</v>
      </c>
      <c r="H188" s="13">
        <v>1137</v>
      </c>
    </row>
    <row r="189" spans="1:8" x14ac:dyDescent="0.3">
      <c r="A189" s="13" t="s">
        <v>2968</v>
      </c>
      <c r="B189" s="13" t="s">
        <v>2602</v>
      </c>
      <c r="C189" s="13" t="s">
        <v>2556</v>
      </c>
      <c r="D189" s="13" t="s">
        <v>2698</v>
      </c>
      <c r="E189" s="13">
        <v>38358</v>
      </c>
      <c r="F189" s="13" t="s">
        <v>2959</v>
      </c>
      <c r="G189" s="13">
        <v>47240</v>
      </c>
      <c r="H189" s="13">
        <v>106106</v>
      </c>
    </row>
    <row r="190" spans="1:8" x14ac:dyDescent="0.3">
      <c r="A190" s="13" t="s">
        <v>2969</v>
      </c>
      <c r="B190" s="13" t="s">
        <v>2584</v>
      </c>
      <c r="C190" s="13" t="s">
        <v>2584</v>
      </c>
      <c r="D190" s="13" t="s">
        <v>2970</v>
      </c>
      <c r="E190" s="13">
        <v>31027</v>
      </c>
      <c r="F190" s="13" t="s">
        <v>2971</v>
      </c>
      <c r="G190" s="13">
        <v>60803</v>
      </c>
      <c r="H190" s="13">
        <v>23430</v>
      </c>
    </row>
    <row r="191" spans="1:8" x14ac:dyDescent="0.3">
      <c r="A191" s="13" t="s">
        <v>2972</v>
      </c>
      <c r="B191" s="13" t="s">
        <v>2584</v>
      </c>
      <c r="C191" s="13" t="s">
        <v>2584</v>
      </c>
      <c r="D191" s="13" t="s">
        <v>2970</v>
      </c>
      <c r="E191" s="13">
        <v>31027</v>
      </c>
      <c r="F191" s="13" t="s">
        <v>2973</v>
      </c>
      <c r="G191" s="13">
        <v>41042</v>
      </c>
      <c r="H191" s="13">
        <v>1073.8</v>
      </c>
    </row>
    <row r="192" spans="1:8" x14ac:dyDescent="0.3">
      <c r="A192" s="13" t="s">
        <v>2974</v>
      </c>
      <c r="B192" s="13" t="s">
        <v>2584</v>
      </c>
      <c r="C192" s="13" t="s">
        <v>2584</v>
      </c>
      <c r="D192" s="13" t="s">
        <v>2970</v>
      </c>
      <c r="E192" s="13">
        <v>31027</v>
      </c>
      <c r="F192" s="13" t="s">
        <v>2854</v>
      </c>
      <c r="G192" s="13">
        <v>38301</v>
      </c>
      <c r="H192" s="13">
        <v>11819.25</v>
      </c>
    </row>
    <row r="193" spans="1:8" x14ac:dyDescent="0.3">
      <c r="A193" s="13" t="s">
        <v>2975</v>
      </c>
      <c r="B193" s="13" t="s">
        <v>2568</v>
      </c>
      <c r="C193" s="13" t="s">
        <v>2568</v>
      </c>
      <c r="D193" s="13" t="s">
        <v>2976</v>
      </c>
      <c r="E193" s="13">
        <v>27203</v>
      </c>
      <c r="F193" s="13" t="s">
        <v>2977</v>
      </c>
      <c r="G193" s="13">
        <v>46131</v>
      </c>
      <c r="H193" s="13">
        <v>60936.72</v>
      </c>
    </row>
    <row r="194" spans="1:8" x14ac:dyDescent="0.3">
      <c r="A194" s="13" t="s">
        <v>2978</v>
      </c>
      <c r="B194" s="13" t="s">
        <v>2568</v>
      </c>
      <c r="C194" s="13" t="s">
        <v>2568</v>
      </c>
      <c r="D194" s="13" t="s">
        <v>2977</v>
      </c>
      <c r="E194" s="13">
        <v>46131</v>
      </c>
      <c r="F194" s="13" t="s">
        <v>2979</v>
      </c>
      <c r="G194" s="13">
        <v>73401</v>
      </c>
      <c r="H194" s="13">
        <v>1428.19</v>
      </c>
    </row>
    <row r="195" spans="1:8" x14ac:dyDescent="0.3">
      <c r="A195" s="13" t="s">
        <v>2980</v>
      </c>
      <c r="B195" s="13" t="s">
        <v>2568</v>
      </c>
      <c r="C195" s="13" t="s">
        <v>2568</v>
      </c>
      <c r="D195" s="13" t="s">
        <v>2977</v>
      </c>
      <c r="E195" s="13">
        <v>46131</v>
      </c>
      <c r="F195" s="13" t="s">
        <v>2981</v>
      </c>
      <c r="G195" s="13">
        <v>31533</v>
      </c>
      <c r="H195" s="13">
        <v>1366.67</v>
      </c>
    </row>
    <row r="196" spans="1:8" x14ac:dyDescent="0.3">
      <c r="A196" s="13" t="s">
        <v>2982</v>
      </c>
      <c r="B196" s="13" t="s">
        <v>2568</v>
      </c>
      <c r="C196" s="13" t="s">
        <v>2568</v>
      </c>
      <c r="D196" s="13" t="s">
        <v>2977</v>
      </c>
      <c r="E196" s="13">
        <v>46131</v>
      </c>
      <c r="F196" s="13" t="s">
        <v>2983</v>
      </c>
      <c r="G196" s="13">
        <v>38751</v>
      </c>
      <c r="H196" s="13">
        <v>999.41</v>
      </c>
    </row>
    <row r="197" spans="1:8" x14ac:dyDescent="0.3">
      <c r="A197" s="13" t="s">
        <v>2984</v>
      </c>
      <c r="B197" s="13" t="s">
        <v>2568</v>
      </c>
      <c r="C197" s="13" t="s">
        <v>2568</v>
      </c>
      <c r="D197" s="13" t="s">
        <v>2977</v>
      </c>
      <c r="E197" s="13">
        <v>46131</v>
      </c>
      <c r="F197" s="13" t="s">
        <v>2985</v>
      </c>
      <c r="G197" s="13">
        <v>29353</v>
      </c>
      <c r="H197" s="13">
        <v>977.64</v>
      </c>
    </row>
    <row r="198" spans="1:8" x14ac:dyDescent="0.3">
      <c r="A198" s="13" t="s">
        <v>2986</v>
      </c>
      <c r="B198" s="13" t="s">
        <v>2568</v>
      </c>
      <c r="C198" s="13" t="s">
        <v>2568</v>
      </c>
      <c r="D198" s="13" t="s">
        <v>2977</v>
      </c>
      <c r="E198" s="13">
        <v>46131</v>
      </c>
      <c r="F198" s="13" t="s">
        <v>2635</v>
      </c>
      <c r="G198" s="13">
        <v>38118</v>
      </c>
      <c r="H198" s="13">
        <v>736.25</v>
      </c>
    </row>
    <row r="199" spans="1:8" x14ac:dyDescent="0.3">
      <c r="A199" s="13" t="s">
        <v>2987</v>
      </c>
      <c r="B199" s="13" t="s">
        <v>2568</v>
      </c>
      <c r="C199" s="13" t="s">
        <v>2568</v>
      </c>
      <c r="D199" s="13" t="s">
        <v>2977</v>
      </c>
      <c r="E199" s="13">
        <v>46131</v>
      </c>
      <c r="F199" s="13" t="s">
        <v>2988</v>
      </c>
      <c r="G199" s="13">
        <v>72143</v>
      </c>
      <c r="H199" s="13">
        <v>6683.39</v>
      </c>
    </row>
    <row r="200" spans="1:8" x14ac:dyDescent="0.3">
      <c r="A200" s="13" t="s">
        <v>2989</v>
      </c>
      <c r="B200" s="13" t="s">
        <v>2568</v>
      </c>
      <c r="C200" s="13" t="s">
        <v>2568</v>
      </c>
      <c r="D200" s="13" t="s">
        <v>2635</v>
      </c>
      <c r="E200" s="13">
        <v>38116</v>
      </c>
      <c r="F200" s="13" t="s">
        <v>2977</v>
      </c>
      <c r="G200" s="13">
        <v>46131</v>
      </c>
      <c r="H200" s="13">
        <v>810.9</v>
      </c>
    </row>
    <row r="201" spans="1:8" x14ac:dyDescent="0.3">
      <c r="A201" s="13" t="s">
        <v>2990</v>
      </c>
      <c r="B201" s="13" t="s">
        <v>2568</v>
      </c>
      <c r="C201" s="13" t="s">
        <v>2568</v>
      </c>
      <c r="D201" s="13" t="s">
        <v>2635</v>
      </c>
      <c r="E201" s="13">
        <v>38116</v>
      </c>
      <c r="F201" s="13" t="s">
        <v>2991</v>
      </c>
      <c r="G201" s="13">
        <v>45050</v>
      </c>
      <c r="H201" s="13">
        <v>1014</v>
      </c>
    </row>
    <row r="202" spans="1:8" x14ac:dyDescent="0.3">
      <c r="A202" s="13" t="s">
        <v>2992</v>
      </c>
      <c r="B202" s="13" t="s">
        <v>2568</v>
      </c>
      <c r="C202" s="13" t="s">
        <v>2568</v>
      </c>
      <c r="D202" s="13" t="s">
        <v>2991</v>
      </c>
      <c r="E202" s="13">
        <v>45050</v>
      </c>
      <c r="F202" s="13" t="s">
        <v>2993</v>
      </c>
      <c r="G202" s="13">
        <v>29536</v>
      </c>
      <c r="H202" s="13">
        <v>2186.52</v>
      </c>
    </row>
    <row r="203" spans="1:8" x14ac:dyDescent="0.3">
      <c r="A203" s="13" t="s">
        <v>2994</v>
      </c>
      <c r="B203" s="13" t="s">
        <v>2568</v>
      </c>
      <c r="C203" s="13" t="s">
        <v>2568</v>
      </c>
      <c r="D203" s="13" t="s">
        <v>2995</v>
      </c>
      <c r="E203" s="13">
        <v>29730</v>
      </c>
      <c r="F203" s="13" t="s">
        <v>2996</v>
      </c>
      <c r="G203" s="13">
        <v>44622</v>
      </c>
      <c r="H203" s="13">
        <v>1478.72</v>
      </c>
    </row>
    <row r="204" spans="1:8" x14ac:dyDescent="0.3">
      <c r="A204" s="13" t="s">
        <v>2997</v>
      </c>
      <c r="B204" s="13" t="s">
        <v>2568</v>
      </c>
      <c r="C204" s="13" t="s">
        <v>2568</v>
      </c>
      <c r="D204" s="13" t="s">
        <v>2995</v>
      </c>
      <c r="E204" s="13">
        <v>29730</v>
      </c>
      <c r="F204" s="13" t="s">
        <v>2890</v>
      </c>
      <c r="G204" s="13">
        <v>43123</v>
      </c>
      <c r="H204" s="13">
        <v>785.57</v>
      </c>
    </row>
    <row r="205" spans="1:8" x14ac:dyDescent="0.3">
      <c r="A205" s="13" t="s">
        <v>2998</v>
      </c>
      <c r="B205" s="13" t="s">
        <v>2568</v>
      </c>
      <c r="C205" s="13" t="s">
        <v>2568</v>
      </c>
      <c r="D205" s="13" t="s">
        <v>2995</v>
      </c>
      <c r="E205" s="13">
        <v>29730</v>
      </c>
      <c r="F205" s="13" t="s">
        <v>2999</v>
      </c>
      <c r="G205" s="13">
        <v>43551</v>
      </c>
      <c r="H205" s="13">
        <v>905.89</v>
      </c>
    </row>
    <row r="206" spans="1:8" x14ac:dyDescent="0.3">
      <c r="A206" s="13" t="s">
        <v>3000</v>
      </c>
      <c r="B206" s="13" t="s">
        <v>3001</v>
      </c>
      <c r="C206" s="13" t="s">
        <v>2585</v>
      </c>
      <c r="D206" s="13" t="s">
        <v>3002</v>
      </c>
      <c r="E206" s="13">
        <v>30517</v>
      </c>
      <c r="F206" s="13" t="s">
        <v>2678</v>
      </c>
      <c r="G206" s="13">
        <v>32809</v>
      </c>
      <c r="H206" s="13">
        <v>35640</v>
      </c>
    </row>
    <row r="207" spans="1:8" x14ac:dyDescent="0.3">
      <c r="A207" s="13" t="s">
        <v>3003</v>
      </c>
      <c r="B207" s="13" t="s">
        <v>2609</v>
      </c>
      <c r="C207" s="13" t="s">
        <v>2581</v>
      </c>
      <c r="D207" s="13" t="s">
        <v>2748</v>
      </c>
      <c r="E207" s="13">
        <v>44305</v>
      </c>
      <c r="F207" s="13" t="s">
        <v>2884</v>
      </c>
      <c r="G207" s="13">
        <v>30336</v>
      </c>
      <c r="H207" s="13">
        <v>2325.7800000000002</v>
      </c>
    </row>
    <row r="208" spans="1:8" x14ac:dyDescent="0.3">
      <c r="A208" s="13" t="s">
        <v>3004</v>
      </c>
      <c r="B208" s="13" t="s">
        <v>2609</v>
      </c>
      <c r="C208" s="13" t="s">
        <v>2581</v>
      </c>
      <c r="D208" s="13" t="s">
        <v>2748</v>
      </c>
      <c r="E208" s="13">
        <v>44305</v>
      </c>
      <c r="F208" s="13" t="s">
        <v>3005</v>
      </c>
      <c r="G208" s="13">
        <v>29605</v>
      </c>
      <c r="H208" s="13">
        <v>973.5</v>
      </c>
    </row>
    <row r="209" spans="1:8" x14ac:dyDescent="0.3">
      <c r="A209" s="13" t="s">
        <v>3006</v>
      </c>
      <c r="B209" s="13" t="s">
        <v>2609</v>
      </c>
      <c r="C209" s="13" t="s">
        <v>2581</v>
      </c>
      <c r="D209" s="13" t="s">
        <v>3007</v>
      </c>
      <c r="E209" s="13">
        <v>35811</v>
      </c>
      <c r="F209" s="13" t="s">
        <v>2854</v>
      </c>
      <c r="G209" s="13">
        <v>38301</v>
      </c>
      <c r="H209" s="13">
        <v>595</v>
      </c>
    </row>
    <row r="210" spans="1:8" x14ac:dyDescent="0.3">
      <c r="A210" s="13" t="s">
        <v>3008</v>
      </c>
      <c r="B210" s="13" t="s">
        <v>2609</v>
      </c>
      <c r="C210" s="13" t="s">
        <v>2581</v>
      </c>
      <c r="D210" s="13" t="s">
        <v>3009</v>
      </c>
      <c r="E210" s="13">
        <v>44260</v>
      </c>
      <c r="F210" s="13" t="s">
        <v>3010</v>
      </c>
      <c r="G210" s="13">
        <v>35022</v>
      </c>
      <c r="H210" s="13">
        <v>1293.81</v>
      </c>
    </row>
    <row r="211" spans="1:8" x14ac:dyDescent="0.3">
      <c r="A211" s="13" t="s">
        <v>3011</v>
      </c>
      <c r="B211" s="13" t="s">
        <v>2609</v>
      </c>
      <c r="C211" s="13" t="s">
        <v>2581</v>
      </c>
      <c r="D211" s="13" t="s">
        <v>3009</v>
      </c>
      <c r="E211" s="13">
        <v>44260</v>
      </c>
      <c r="F211" s="13" t="s">
        <v>3012</v>
      </c>
      <c r="G211" s="13">
        <v>37404</v>
      </c>
      <c r="H211" s="13">
        <v>992.97</v>
      </c>
    </row>
    <row r="212" spans="1:8" x14ac:dyDescent="0.3">
      <c r="A212" s="13" t="s">
        <v>3013</v>
      </c>
      <c r="B212" s="13" t="s">
        <v>2609</v>
      </c>
      <c r="C212" s="13" t="s">
        <v>2581</v>
      </c>
      <c r="D212" s="13" t="s">
        <v>3009</v>
      </c>
      <c r="E212" s="13">
        <v>44260</v>
      </c>
      <c r="F212" s="13" t="s">
        <v>3014</v>
      </c>
      <c r="G212" s="13">
        <v>30014</v>
      </c>
      <c r="H212" s="13">
        <v>2446.14</v>
      </c>
    </row>
    <row r="213" spans="1:8" x14ac:dyDescent="0.3">
      <c r="A213" s="13" t="s">
        <v>3015</v>
      </c>
      <c r="B213" s="13" t="s">
        <v>2609</v>
      </c>
      <c r="C213" s="13" t="s">
        <v>2581</v>
      </c>
      <c r="D213" s="13" t="s">
        <v>3009</v>
      </c>
      <c r="E213" s="13">
        <v>44260</v>
      </c>
      <c r="F213" s="13" t="s">
        <v>3016</v>
      </c>
      <c r="G213" s="13">
        <v>27260</v>
      </c>
      <c r="H213" s="13">
        <v>796.55</v>
      </c>
    </row>
    <row r="214" spans="1:8" x14ac:dyDescent="0.3">
      <c r="A214" s="13" t="s">
        <v>3017</v>
      </c>
      <c r="B214" s="13" t="s">
        <v>2609</v>
      </c>
      <c r="C214" s="13" t="s">
        <v>2581</v>
      </c>
      <c r="D214" s="13" t="s">
        <v>3009</v>
      </c>
      <c r="E214" s="13">
        <v>44260</v>
      </c>
      <c r="F214" s="13" t="s">
        <v>3018</v>
      </c>
      <c r="G214" s="13">
        <v>37083</v>
      </c>
      <c r="H214" s="13">
        <v>1632</v>
      </c>
    </row>
    <row r="215" spans="1:8" x14ac:dyDescent="0.3">
      <c r="A215" s="13" t="s">
        <v>3019</v>
      </c>
      <c r="B215" s="13" t="s">
        <v>2609</v>
      </c>
      <c r="C215" s="13" t="s">
        <v>2581</v>
      </c>
      <c r="D215" s="13" t="s">
        <v>3009</v>
      </c>
      <c r="E215" s="13">
        <v>44260</v>
      </c>
      <c r="F215" s="13" t="s">
        <v>3020</v>
      </c>
      <c r="G215" s="13">
        <v>38351</v>
      </c>
      <c r="H215" s="13">
        <v>1780.6</v>
      </c>
    </row>
    <row r="216" spans="1:8" x14ac:dyDescent="0.3">
      <c r="A216" s="13" t="s">
        <v>3021</v>
      </c>
      <c r="B216" s="13" t="s">
        <v>2609</v>
      </c>
      <c r="C216" s="13" t="s">
        <v>2581</v>
      </c>
      <c r="D216" s="13" t="s">
        <v>3009</v>
      </c>
      <c r="E216" s="13">
        <v>44260</v>
      </c>
      <c r="F216" s="13" t="s">
        <v>2633</v>
      </c>
      <c r="G216" s="13">
        <v>30122</v>
      </c>
      <c r="H216" s="13">
        <v>1159.3499999999999</v>
      </c>
    </row>
    <row r="217" spans="1:8" x14ac:dyDescent="0.3">
      <c r="A217" s="13" t="s">
        <v>3022</v>
      </c>
      <c r="B217" s="13" t="s">
        <v>2609</v>
      </c>
      <c r="C217" s="13" t="s">
        <v>2581</v>
      </c>
      <c r="D217" s="13" t="s">
        <v>3009</v>
      </c>
      <c r="E217" s="13">
        <v>44260</v>
      </c>
      <c r="F217" s="13" t="s">
        <v>3023</v>
      </c>
      <c r="G217" s="13">
        <v>27801</v>
      </c>
      <c r="H217" s="13">
        <v>964.65</v>
      </c>
    </row>
    <row r="218" spans="1:8" x14ac:dyDescent="0.3">
      <c r="A218" s="13" t="s">
        <v>3024</v>
      </c>
      <c r="B218" s="13" t="s">
        <v>2609</v>
      </c>
      <c r="C218" s="13" t="s">
        <v>2581</v>
      </c>
      <c r="D218" s="13" t="s">
        <v>2746</v>
      </c>
      <c r="E218" s="13">
        <v>47374</v>
      </c>
      <c r="F218" s="13" t="s">
        <v>2854</v>
      </c>
      <c r="G218" s="13">
        <v>38301</v>
      </c>
      <c r="H218" s="13">
        <v>9075.01</v>
      </c>
    </row>
    <row r="219" spans="1:8" x14ac:dyDescent="0.3">
      <c r="A219" s="13" t="s">
        <v>3025</v>
      </c>
      <c r="B219" s="13" t="s">
        <v>2609</v>
      </c>
      <c r="C219" s="13" t="s">
        <v>2581</v>
      </c>
      <c r="D219" s="13" t="s">
        <v>3026</v>
      </c>
      <c r="E219" s="13">
        <v>29302</v>
      </c>
      <c r="F219" s="13" t="s">
        <v>2854</v>
      </c>
      <c r="G219" s="13">
        <v>38305</v>
      </c>
      <c r="H219" s="13">
        <v>15573.24</v>
      </c>
    </row>
    <row r="220" spans="1:8" x14ac:dyDescent="0.3">
      <c r="A220" s="13" t="s">
        <v>3025</v>
      </c>
      <c r="B220" s="13" t="s">
        <v>2609</v>
      </c>
      <c r="C220" s="13" t="s">
        <v>2581</v>
      </c>
      <c r="D220" s="13" t="s">
        <v>3026</v>
      </c>
      <c r="E220" s="13">
        <v>29302</v>
      </c>
      <c r="F220" s="13" t="s">
        <v>2854</v>
      </c>
      <c r="G220" s="13">
        <v>38301</v>
      </c>
      <c r="H220" s="13">
        <v>3460.72</v>
      </c>
    </row>
    <row r="221" spans="1:8" x14ac:dyDescent="0.3">
      <c r="A221" s="13" t="s">
        <v>3027</v>
      </c>
      <c r="B221" s="13" t="s">
        <v>2571</v>
      </c>
      <c r="C221" s="13" t="s">
        <v>3028</v>
      </c>
      <c r="D221" s="13" t="s">
        <v>3029</v>
      </c>
      <c r="E221" s="13">
        <v>45042</v>
      </c>
      <c r="F221" s="13" t="s">
        <v>2773</v>
      </c>
      <c r="G221" s="13">
        <v>28273</v>
      </c>
      <c r="H221" s="13">
        <v>15701.76</v>
      </c>
    </row>
    <row r="222" spans="1:8" x14ac:dyDescent="0.3">
      <c r="A222" s="13" t="s">
        <v>3027</v>
      </c>
      <c r="B222" s="13" t="s">
        <v>2571</v>
      </c>
      <c r="C222" s="13" t="s">
        <v>3028</v>
      </c>
      <c r="D222" s="13" t="s">
        <v>3029</v>
      </c>
      <c r="E222" s="13">
        <v>45042</v>
      </c>
      <c r="F222" s="13" t="s">
        <v>2773</v>
      </c>
      <c r="G222" s="13">
        <v>28208</v>
      </c>
      <c r="H222" s="13">
        <v>872.32</v>
      </c>
    </row>
    <row r="223" spans="1:8" x14ac:dyDescent="0.3">
      <c r="A223" s="13" t="s">
        <v>3030</v>
      </c>
      <c r="B223" s="13" t="s">
        <v>2571</v>
      </c>
      <c r="C223" s="13" t="s">
        <v>2571</v>
      </c>
      <c r="D223" s="13" t="s">
        <v>2723</v>
      </c>
      <c r="E223" s="13">
        <v>31206</v>
      </c>
      <c r="F223" s="13" t="s">
        <v>2771</v>
      </c>
      <c r="G223" s="13">
        <v>46706</v>
      </c>
      <c r="H223" s="13">
        <v>2600</v>
      </c>
    </row>
    <row r="224" spans="1:8" x14ac:dyDescent="0.3">
      <c r="A224" s="13" t="s">
        <v>3031</v>
      </c>
      <c r="B224" s="13" t="s">
        <v>2571</v>
      </c>
      <c r="C224" s="13" t="s">
        <v>2571</v>
      </c>
      <c r="D224" s="13" t="s">
        <v>2723</v>
      </c>
      <c r="E224" s="13">
        <v>31206</v>
      </c>
      <c r="F224" s="13" t="s">
        <v>2705</v>
      </c>
      <c r="G224" s="13">
        <v>60007</v>
      </c>
      <c r="H224" s="13">
        <v>1136.1600000000001</v>
      </c>
    </row>
    <row r="225" spans="1:8" x14ac:dyDescent="0.3">
      <c r="A225" s="13" t="s">
        <v>3032</v>
      </c>
      <c r="B225" s="13" t="s">
        <v>2571</v>
      </c>
      <c r="C225" s="13" t="s">
        <v>2571</v>
      </c>
      <c r="D225" s="13" t="s">
        <v>2723</v>
      </c>
      <c r="E225" s="13">
        <v>31206</v>
      </c>
      <c r="F225" s="13" t="s">
        <v>3033</v>
      </c>
      <c r="G225" s="13">
        <v>38563</v>
      </c>
      <c r="H225" s="13">
        <v>8602.2000000000007</v>
      </c>
    </row>
    <row r="226" spans="1:8" x14ac:dyDescent="0.3">
      <c r="A226" s="13" t="s">
        <v>3034</v>
      </c>
      <c r="B226" s="13" t="s">
        <v>2571</v>
      </c>
      <c r="C226" s="13" t="s">
        <v>2571</v>
      </c>
      <c r="D226" s="13" t="s">
        <v>2723</v>
      </c>
      <c r="E226" s="13">
        <v>31206</v>
      </c>
      <c r="F226" s="13" t="s">
        <v>3035</v>
      </c>
      <c r="G226" s="13">
        <v>41048</v>
      </c>
      <c r="H226" s="13">
        <v>2515.1999999999998</v>
      </c>
    </row>
    <row r="227" spans="1:8" x14ac:dyDescent="0.3">
      <c r="A227" s="13" t="s">
        <v>3036</v>
      </c>
      <c r="B227" s="13" t="s">
        <v>2571</v>
      </c>
      <c r="C227" s="13" t="s">
        <v>2571</v>
      </c>
      <c r="D227" s="13" t="s">
        <v>2723</v>
      </c>
      <c r="E227" s="13">
        <v>31206</v>
      </c>
      <c r="F227" s="13" t="s">
        <v>3037</v>
      </c>
      <c r="G227" s="13">
        <v>38464</v>
      </c>
      <c r="H227" s="13">
        <v>2523.4</v>
      </c>
    </row>
    <row r="228" spans="1:8" x14ac:dyDescent="0.3">
      <c r="A228" s="13" t="s">
        <v>3038</v>
      </c>
      <c r="B228" s="13" t="s">
        <v>2571</v>
      </c>
      <c r="C228" s="13" t="s">
        <v>2571</v>
      </c>
      <c r="D228" s="13" t="s">
        <v>2723</v>
      </c>
      <c r="E228" s="13">
        <v>31206</v>
      </c>
      <c r="F228" s="13" t="s">
        <v>2631</v>
      </c>
      <c r="G228" s="13">
        <v>37087</v>
      </c>
      <c r="H228" s="13">
        <v>12232.5</v>
      </c>
    </row>
    <row r="229" spans="1:8" x14ac:dyDescent="0.3">
      <c r="A229" s="13" t="s">
        <v>3039</v>
      </c>
      <c r="B229" s="13" t="s">
        <v>2571</v>
      </c>
      <c r="C229" s="13" t="s">
        <v>2571</v>
      </c>
      <c r="D229" s="13" t="s">
        <v>2723</v>
      </c>
      <c r="E229" s="13">
        <v>31206</v>
      </c>
      <c r="F229" s="13" t="s">
        <v>3040</v>
      </c>
      <c r="G229" s="13">
        <v>28358</v>
      </c>
      <c r="H229" s="13">
        <v>650</v>
      </c>
    </row>
    <row r="230" spans="1:8" x14ac:dyDescent="0.3">
      <c r="A230" s="13" t="s">
        <v>3041</v>
      </c>
      <c r="B230" s="13" t="s">
        <v>2571</v>
      </c>
      <c r="C230" s="13" t="s">
        <v>2571</v>
      </c>
      <c r="D230" s="13" t="s">
        <v>2723</v>
      </c>
      <c r="E230" s="13">
        <v>31206</v>
      </c>
      <c r="F230" s="13" t="s">
        <v>3042</v>
      </c>
      <c r="G230" s="13">
        <v>41094</v>
      </c>
      <c r="H230" s="13">
        <v>4080</v>
      </c>
    </row>
    <row r="231" spans="1:8" x14ac:dyDescent="0.3">
      <c r="A231" s="13" t="s">
        <v>3043</v>
      </c>
      <c r="B231" s="13" t="s">
        <v>2582</v>
      </c>
      <c r="C231" s="13" t="s">
        <v>2582</v>
      </c>
      <c r="D231" s="13" t="s">
        <v>2884</v>
      </c>
      <c r="E231" s="13">
        <v>30349</v>
      </c>
      <c r="F231" s="13" t="s">
        <v>3044</v>
      </c>
      <c r="G231" s="13">
        <v>43616</v>
      </c>
      <c r="H231" s="13">
        <v>947</v>
      </c>
    </row>
    <row r="232" spans="1:8" x14ac:dyDescent="0.3">
      <c r="A232" s="13" t="s">
        <v>3045</v>
      </c>
      <c r="B232" s="13" t="s">
        <v>2582</v>
      </c>
      <c r="C232" s="13" t="s">
        <v>2582</v>
      </c>
      <c r="D232" s="13" t="s">
        <v>2886</v>
      </c>
      <c r="E232" s="13">
        <v>30106</v>
      </c>
      <c r="F232" s="13" t="s">
        <v>2719</v>
      </c>
      <c r="G232" s="13">
        <v>38019</v>
      </c>
      <c r="H232" s="13">
        <v>564</v>
      </c>
    </row>
    <row r="233" spans="1:8" x14ac:dyDescent="0.3">
      <c r="A233" s="13" t="s">
        <v>3046</v>
      </c>
      <c r="B233" s="13" t="s">
        <v>2582</v>
      </c>
      <c r="C233" s="13" t="s">
        <v>2582</v>
      </c>
      <c r="D233" s="13" t="s">
        <v>2886</v>
      </c>
      <c r="E233" s="13">
        <v>30106</v>
      </c>
      <c r="F233" s="13" t="s">
        <v>3047</v>
      </c>
      <c r="G233" s="13">
        <v>43125</v>
      </c>
      <c r="H233" s="13">
        <v>10990</v>
      </c>
    </row>
    <row r="234" spans="1:8" x14ac:dyDescent="0.3">
      <c r="A234" s="13" t="s">
        <v>3048</v>
      </c>
      <c r="B234" s="13" t="s">
        <v>2582</v>
      </c>
      <c r="C234" s="13" t="s">
        <v>2582</v>
      </c>
      <c r="D234" s="13" t="s">
        <v>2886</v>
      </c>
      <c r="E234" s="13">
        <v>30106</v>
      </c>
      <c r="F234" s="13" t="s">
        <v>3049</v>
      </c>
      <c r="G234" s="13">
        <v>44657</v>
      </c>
      <c r="H234" s="13">
        <v>975</v>
      </c>
    </row>
    <row r="235" spans="1:8" x14ac:dyDescent="0.3">
      <c r="A235" s="13" t="s">
        <v>3050</v>
      </c>
      <c r="B235" s="13" t="s">
        <v>2582</v>
      </c>
      <c r="C235" s="13" t="s">
        <v>2582</v>
      </c>
      <c r="D235" s="13" t="s">
        <v>2886</v>
      </c>
      <c r="E235" s="13">
        <v>30106</v>
      </c>
      <c r="F235" s="13" t="s">
        <v>3044</v>
      </c>
      <c r="G235" s="13">
        <v>43616</v>
      </c>
      <c r="H235" s="13">
        <v>7576</v>
      </c>
    </row>
    <row r="236" spans="1:8" x14ac:dyDescent="0.3">
      <c r="A236" s="13" t="s">
        <v>3051</v>
      </c>
      <c r="B236" s="13" t="s">
        <v>2582</v>
      </c>
      <c r="C236" s="13" t="s">
        <v>2582</v>
      </c>
      <c r="D236" s="13" t="s">
        <v>3052</v>
      </c>
      <c r="E236" s="13">
        <v>43105</v>
      </c>
      <c r="F236" s="13" t="s">
        <v>3053</v>
      </c>
      <c r="G236" s="13">
        <v>29626</v>
      </c>
      <c r="H236" s="13">
        <v>22260</v>
      </c>
    </row>
    <row r="237" spans="1:8" x14ac:dyDescent="0.3">
      <c r="A237" s="13" t="s">
        <v>3054</v>
      </c>
      <c r="B237" s="13" t="s">
        <v>2558</v>
      </c>
      <c r="C237" s="13" t="s">
        <v>2558</v>
      </c>
      <c r="D237" s="13" t="s">
        <v>3055</v>
      </c>
      <c r="E237" s="13">
        <v>29812</v>
      </c>
      <c r="F237" s="13" t="s">
        <v>2991</v>
      </c>
      <c r="G237" s="13">
        <v>45050</v>
      </c>
      <c r="H237" s="13">
        <v>1917.6</v>
      </c>
    </row>
    <row r="238" spans="1:8" x14ac:dyDescent="0.3">
      <c r="A238" s="13" t="s">
        <v>3056</v>
      </c>
      <c r="B238" s="13" t="s">
        <v>2558</v>
      </c>
      <c r="C238" s="13" t="s">
        <v>2558</v>
      </c>
      <c r="D238" s="13" t="s">
        <v>3055</v>
      </c>
      <c r="E238" s="13">
        <v>29812</v>
      </c>
      <c r="F238" s="13" t="s">
        <v>3057</v>
      </c>
      <c r="G238" s="13">
        <v>45889</v>
      </c>
      <c r="H238" s="13">
        <v>4551.92</v>
      </c>
    </row>
    <row r="239" spans="1:8" x14ac:dyDescent="0.3">
      <c r="A239" s="13" t="s">
        <v>3058</v>
      </c>
      <c r="B239" s="13" t="s">
        <v>2558</v>
      </c>
      <c r="C239" s="13" t="s">
        <v>2558</v>
      </c>
      <c r="D239" s="13" t="s">
        <v>2722</v>
      </c>
      <c r="E239" s="13">
        <v>60510</v>
      </c>
      <c r="F239" s="13" t="s">
        <v>2927</v>
      </c>
      <c r="G239" s="13">
        <v>35111</v>
      </c>
      <c r="H239" s="13">
        <v>1269</v>
      </c>
    </row>
    <row r="240" spans="1:8" x14ac:dyDescent="0.3">
      <c r="A240" s="13" t="s">
        <v>3059</v>
      </c>
      <c r="B240" s="13" t="s">
        <v>2558</v>
      </c>
      <c r="C240" s="13" t="s">
        <v>2558</v>
      </c>
      <c r="D240" s="13" t="s">
        <v>3060</v>
      </c>
      <c r="E240" s="13">
        <v>27214</v>
      </c>
      <c r="F240" s="13" t="s">
        <v>3061</v>
      </c>
      <c r="G240" s="13">
        <v>60436</v>
      </c>
      <c r="H240" s="13">
        <v>2753.4</v>
      </c>
    </row>
    <row r="241" spans="1:8" x14ac:dyDescent="0.3">
      <c r="A241" s="13" t="s">
        <v>3062</v>
      </c>
      <c r="B241" s="13" t="s">
        <v>2558</v>
      </c>
      <c r="C241" s="13" t="s">
        <v>2558</v>
      </c>
      <c r="D241" s="13" t="s">
        <v>3060</v>
      </c>
      <c r="E241" s="13">
        <v>27214</v>
      </c>
      <c r="F241" s="13" t="s">
        <v>2991</v>
      </c>
      <c r="G241" s="13">
        <v>45050</v>
      </c>
      <c r="H241" s="13">
        <v>3032.12</v>
      </c>
    </row>
    <row r="242" spans="1:8" x14ac:dyDescent="0.3">
      <c r="A242" s="13" t="s">
        <v>3063</v>
      </c>
      <c r="B242" s="13" t="s">
        <v>2558</v>
      </c>
      <c r="C242" s="13" t="s">
        <v>2558</v>
      </c>
      <c r="D242" s="13" t="s">
        <v>3064</v>
      </c>
      <c r="E242" s="13">
        <v>30518</v>
      </c>
      <c r="F242" s="13" t="s">
        <v>2991</v>
      </c>
      <c r="G242" s="13">
        <v>45050</v>
      </c>
      <c r="H242" s="13">
        <v>17784</v>
      </c>
    </row>
    <row r="243" spans="1:8" x14ac:dyDescent="0.3">
      <c r="A243" s="13" t="s">
        <v>3065</v>
      </c>
      <c r="B243" s="13" t="s">
        <v>2558</v>
      </c>
      <c r="C243" s="13" t="s">
        <v>2558</v>
      </c>
      <c r="D243" s="13" t="s">
        <v>2627</v>
      </c>
      <c r="E243" s="13">
        <v>38611</v>
      </c>
      <c r="F243" s="13" t="s">
        <v>3057</v>
      </c>
      <c r="G243" s="13">
        <v>45889</v>
      </c>
      <c r="H243" s="13">
        <v>13368</v>
      </c>
    </row>
    <row r="244" spans="1:8" x14ac:dyDescent="0.3">
      <c r="A244" s="13" t="s">
        <v>3066</v>
      </c>
      <c r="B244" s="13" t="s">
        <v>2558</v>
      </c>
      <c r="C244" s="13" t="s">
        <v>2558</v>
      </c>
      <c r="D244" s="13" t="s">
        <v>2773</v>
      </c>
      <c r="E244" s="13">
        <v>28269</v>
      </c>
      <c r="F244" s="13" t="s">
        <v>3067</v>
      </c>
      <c r="G244" s="13">
        <v>75232</v>
      </c>
      <c r="H244" s="13">
        <v>4938</v>
      </c>
    </row>
    <row r="245" spans="1:8" x14ac:dyDescent="0.3">
      <c r="A245" s="13" t="s">
        <v>3068</v>
      </c>
      <c r="B245" s="13" t="s">
        <v>2558</v>
      </c>
      <c r="C245" s="13" t="s">
        <v>2558</v>
      </c>
      <c r="D245" s="13" t="s">
        <v>3069</v>
      </c>
      <c r="E245" s="13">
        <v>60609</v>
      </c>
      <c r="F245" s="13" t="s">
        <v>2927</v>
      </c>
      <c r="G245" s="13">
        <v>35111</v>
      </c>
      <c r="H245" s="13">
        <v>2406</v>
      </c>
    </row>
    <row r="246" spans="1:8" x14ac:dyDescent="0.3">
      <c r="A246" s="13" t="s">
        <v>3070</v>
      </c>
      <c r="B246" s="13" t="s">
        <v>2558</v>
      </c>
      <c r="C246" s="13" t="s">
        <v>2558</v>
      </c>
      <c r="D246" s="13" t="s">
        <v>2841</v>
      </c>
      <c r="E246" s="13">
        <v>28025</v>
      </c>
      <c r="F246" s="13" t="s">
        <v>3057</v>
      </c>
      <c r="G246" s="13">
        <v>45889</v>
      </c>
      <c r="H246" s="13">
        <v>5130.18</v>
      </c>
    </row>
    <row r="247" spans="1:8" x14ac:dyDescent="0.3">
      <c r="A247" s="13" t="s">
        <v>3071</v>
      </c>
      <c r="B247" s="13" t="s">
        <v>2558</v>
      </c>
      <c r="C247" s="13" t="s">
        <v>2558</v>
      </c>
      <c r="D247" s="13" t="s">
        <v>3072</v>
      </c>
      <c r="E247" s="13">
        <v>30019</v>
      </c>
      <c r="F247" s="13" t="s">
        <v>3057</v>
      </c>
      <c r="G247" s="13">
        <v>45889</v>
      </c>
      <c r="H247" s="13">
        <v>1834.64</v>
      </c>
    </row>
    <row r="248" spans="1:8" x14ac:dyDescent="0.3">
      <c r="A248" s="13" t="s">
        <v>3073</v>
      </c>
      <c r="B248" s="13" t="s">
        <v>2558</v>
      </c>
      <c r="C248" s="13" t="s">
        <v>2558</v>
      </c>
      <c r="D248" s="13" t="s">
        <v>2837</v>
      </c>
      <c r="E248" s="13">
        <v>45840</v>
      </c>
      <c r="F248" s="13" t="s">
        <v>3074</v>
      </c>
      <c r="G248" s="13">
        <v>29172</v>
      </c>
      <c r="H248" s="13">
        <v>1127</v>
      </c>
    </row>
    <row r="249" spans="1:8" x14ac:dyDescent="0.3">
      <c r="A249" s="13" t="s">
        <v>3075</v>
      </c>
      <c r="B249" s="13" t="s">
        <v>2558</v>
      </c>
      <c r="C249" s="13" t="s">
        <v>2558</v>
      </c>
      <c r="D249" s="13" t="s">
        <v>3076</v>
      </c>
      <c r="E249" s="13">
        <v>29708</v>
      </c>
      <c r="F249" s="13" t="s">
        <v>3067</v>
      </c>
      <c r="G249" s="13">
        <v>75232</v>
      </c>
      <c r="H249" s="13">
        <v>4881</v>
      </c>
    </row>
    <row r="250" spans="1:8" x14ac:dyDescent="0.3">
      <c r="A250" s="13" t="s">
        <v>3077</v>
      </c>
      <c r="B250" s="13" t="s">
        <v>2558</v>
      </c>
      <c r="C250" s="13" t="s">
        <v>2558</v>
      </c>
      <c r="D250" s="13" t="s">
        <v>3076</v>
      </c>
      <c r="E250" s="13">
        <v>29708</v>
      </c>
      <c r="F250" s="13" t="s">
        <v>3057</v>
      </c>
      <c r="G250" s="13">
        <v>45889</v>
      </c>
      <c r="H250" s="13">
        <v>856.96</v>
      </c>
    </row>
    <row r="251" spans="1:8" x14ac:dyDescent="0.3">
      <c r="A251" s="13" t="s">
        <v>3078</v>
      </c>
      <c r="B251" s="13" t="s">
        <v>2558</v>
      </c>
      <c r="C251" s="13" t="s">
        <v>2558</v>
      </c>
      <c r="D251" s="13" t="s">
        <v>3079</v>
      </c>
      <c r="E251" s="13">
        <v>29644</v>
      </c>
      <c r="F251" s="13" t="s">
        <v>3067</v>
      </c>
      <c r="G251" s="13">
        <v>75232</v>
      </c>
      <c r="H251" s="13">
        <v>2976</v>
      </c>
    </row>
    <row r="252" spans="1:8" x14ac:dyDescent="0.3">
      <c r="A252" s="13" t="s">
        <v>3080</v>
      </c>
      <c r="B252" s="13" t="s">
        <v>2558</v>
      </c>
      <c r="C252" s="13" t="s">
        <v>2558</v>
      </c>
      <c r="D252" s="13" t="s">
        <v>3081</v>
      </c>
      <c r="E252" s="13">
        <v>46404</v>
      </c>
      <c r="F252" s="13" t="s">
        <v>2927</v>
      </c>
      <c r="G252" s="13">
        <v>35111</v>
      </c>
      <c r="H252" s="13">
        <v>4789</v>
      </c>
    </row>
    <row r="253" spans="1:8" x14ac:dyDescent="0.3">
      <c r="A253" s="13" t="s">
        <v>3082</v>
      </c>
      <c r="B253" s="13" t="s">
        <v>2558</v>
      </c>
      <c r="C253" s="13" t="s">
        <v>2558</v>
      </c>
      <c r="D253" s="13" t="s">
        <v>3083</v>
      </c>
      <c r="E253" s="13">
        <v>30642</v>
      </c>
      <c r="F253" s="13" t="s">
        <v>3067</v>
      </c>
      <c r="G253" s="13">
        <v>75232</v>
      </c>
      <c r="H253" s="13">
        <v>2828</v>
      </c>
    </row>
    <row r="254" spans="1:8" x14ac:dyDescent="0.3">
      <c r="A254" s="13" t="s">
        <v>3084</v>
      </c>
      <c r="B254" s="13" t="s">
        <v>2558</v>
      </c>
      <c r="C254" s="13" t="s">
        <v>2558</v>
      </c>
      <c r="D254" s="13" t="s">
        <v>3083</v>
      </c>
      <c r="E254" s="13">
        <v>30642</v>
      </c>
      <c r="F254" s="13" t="s">
        <v>2991</v>
      </c>
      <c r="G254" s="13">
        <v>45050</v>
      </c>
      <c r="H254" s="13">
        <v>6432</v>
      </c>
    </row>
    <row r="255" spans="1:8" x14ac:dyDescent="0.3">
      <c r="A255" s="13" t="s">
        <v>3085</v>
      </c>
      <c r="B255" s="13" t="s">
        <v>2558</v>
      </c>
      <c r="C255" s="13" t="s">
        <v>2558</v>
      </c>
      <c r="D255" s="13" t="s">
        <v>2949</v>
      </c>
      <c r="E255" s="13">
        <v>53027</v>
      </c>
      <c r="F255" s="13" t="s">
        <v>2927</v>
      </c>
      <c r="G255" s="13">
        <v>35111</v>
      </c>
      <c r="H255" s="13">
        <v>1401</v>
      </c>
    </row>
    <row r="256" spans="1:8" x14ac:dyDescent="0.3">
      <c r="A256" s="13" t="s">
        <v>3086</v>
      </c>
      <c r="B256" s="13" t="s">
        <v>2558</v>
      </c>
      <c r="C256" s="13" t="s">
        <v>2558</v>
      </c>
      <c r="D256" s="13" t="s">
        <v>2875</v>
      </c>
      <c r="E256" s="13">
        <v>46241</v>
      </c>
      <c r="F256" s="13" t="s">
        <v>2927</v>
      </c>
      <c r="G256" s="13">
        <v>35111</v>
      </c>
      <c r="H256" s="13">
        <v>795.2</v>
      </c>
    </row>
    <row r="257" spans="1:8" x14ac:dyDescent="0.3">
      <c r="A257" s="13" t="s">
        <v>3087</v>
      </c>
      <c r="B257" s="13" t="s">
        <v>2558</v>
      </c>
      <c r="C257" s="13" t="s">
        <v>2558</v>
      </c>
      <c r="D257" s="13" t="s">
        <v>3088</v>
      </c>
      <c r="E257" s="13">
        <v>30046</v>
      </c>
      <c r="F257" s="13" t="s">
        <v>3057</v>
      </c>
      <c r="G257" s="13">
        <v>45889</v>
      </c>
      <c r="H257" s="13">
        <v>912.15</v>
      </c>
    </row>
    <row r="258" spans="1:8" x14ac:dyDescent="0.3">
      <c r="A258" s="13" t="s">
        <v>3089</v>
      </c>
      <c r="B258" s="13" t="s">
        <v>2558</v>
      </c>
      <c r="C258" s="13" t="s">
        <v>2558</v>
      </c>
      <c r="D258" s="13" t="s">
        <v>3090</v>
      </c>
      <c r="E258" s="13">
        <v>28092</v>
      </c>
      <c r="F258" s="13" t="s">
        <v>2991</v>
      </c>
      <c r="G258" s="13">
        <v>45050</v>
      </c>
      <c r="H258" s="13">
        <v>6051.35</v>
      </c>
    </row>
    <row r="259" spans="1:8" x14ac:dyDescent="0.3">
      <c r="A259" s="13" t="s">
        <v>3091</v>
      </c>
      <c r="B259" s="13" t="s">
        <v>2558</v>
      </c>
      <c r="C259" s="13" t="s">
        <v>2558</v>
      </c>
      <c r="D259" s="13" t="s">
        <v>3090</v>
      </c>
      <c r="E259" s="13">
        <v>28092</v>
      </c>
      <c r="F259" s="13" t="s">
        <v>3057</v>
      </c>
      <c r="G259" s="13">
        <v>45889</v>
      </c>
      <c r="H259" s="13">
        <v>1709.74</v>
      </c>
    </row>
    <row r="260" spans="1:8" x14ac:dyDescent="0.3">
      <c r="A260" s="13" t="s">
        <v>3092</v>
      </c>
      <c r="B260" s="13" t="s">
        <v>2558</v>
      </c>
      <c r="C260" s="13" t="s">
        <v>2558</v>
      </c>
      <c r="D260" s="13" t="s">
        <v>3093</v>
      </c>
      <c r="E260" s="13">
        <v>30248</v>
      </c>
      <c r="F260" s="13" t="s">
        <v>3061</v>
      </c>
      <c r="G260" s="13">
        <v>60436</v>
      </c>
      <c r="H260" s="13">
        <v>4840</v>
      </c>
    </row>
    <row r="261" spans="1:8" x14ac:dyDescent="0.3">
      <c r="A261" s="13" t="s">
        <v>3094</v>
      </c>
      <c r="B261" s="13" t="s">
        <v>2558</v>
      </c>
      <c r="C261" s="13" t="s">
        <v>2558</v>
      </c>
      <c r="D261" s="13" t="s">
        <v>2806</v>
      </c>
      <c r="E261" s="13">
        <v>43040</v>
      </c>
      <c r="F261" s="13" t="s">
        <v>2927</v>
      </c>
      <c r="G261" s="13">
        <v>35111</v>
      </c>
      <c r="H261" s="13">
        <v>3114</v>
      </c>
    </row>
    <row r="262" spans="1:8" x14ac:dyDescent="0.3">
      <c r="A262" s="13" t="s">
        <v>3095</v>
      </c>
      <c r="B262" s="13" t="s">
        <v>2558</v>
      </c>
      <c r="C262" s="13" t="s">
        <v>2558</v>
      </c>
      <c r="D262" s="13" t="s">
        <v>3096</v>
      </c>
      <c r="E262" s="13">
        <v>28105</v>
      </c>
      <c r="F262" s="13" t="s">
        <v>2991</v>
      </c>
      <c r="G262" s="13">
        <v>45050</v>
      </c>
      <c r="H262" s="13">
        <v>6096</v>
      </c>
    </row>
    <row r="263" spans="1:8" x14ac:dyDescent="0.3">
      <c r="A263" s="13" t="s">
        <v>3097</v>
      </c>
      <c r="B263" s="13" t="s">
        <v>2558</v>
      </c>
      <c r="C263" s="13" t="s">
        <v>2558</v>
      </c>
      <c r="D263" s="13" t="s">
        <v>3098</v>
      </c>
      <c r="E263" s="13">
        <v>27302</v>
      </c>
      <c r="F263" s="13" t="s">
        <v>2991</v>
      </c>
      <c r="G263" s="13">
        <v>45050</v>
      </c>
      <c r="H263" s="13">
        <v>7510</v>
      </c>
    </row>
    <row r="264" spans="1:8" x14ac:dyDescent="0.3">
      <c r="A264" s="13" t="s">
        <v>3099</v>
      </c>
      <c r="B264" s="13" t="s">
        <v>2558</v>
      </c>
      <c r="C264" s="13" t="s">
        <v>2558</v>
      </c>
      <c r="D264" s="13" t="s">
        <v>3098</v>
      </c>
      <c r="E264" s="13">
        <v>27302</v>
      </c>
      <c r="F264" s="13" t="s">
        <v>3057</v>
      </c>
      <c r="G264" s="13">
        <v>45889</v>
      </c>
      <c r="H264" s="13">
        <v>1726.4</v>
      </c>
    </row>
    <row r="265" spans="1:8" x14ac:dyDescent="0.3">
      <c r="A265" s="13" t="s">
        <v>3100</v>
      </c>
      <c r="B265" s="13" t="s">
        <v>2558</v>
      </c>
      <c r="C265" s="13" t="s">
        <v>2558</v>
      </c>
      <c r="D265" s="13" t="s">
        <v>3101</v>
      </c>
      <c r="E265" s="13">
        <v>30439</v>
      </c>
      <c r="F265" s="13" t="s">
        <v>3067</v>
      </c>
      <c r="G265" s="13">
        <v>75232</v>
      </c>
      <c r="H265" s="13">
        <v>1495</v>
      </c>
    </row>
    <row r="266" spans="1:8" x14ac:dyDescent="0.3">
      <c r="A266" s="13" t="s">
        <v>3102</v>
      </c>
      <c r="B266" s="13" t="s">
        <v>2558</v>
      </c>
      <c r="C266" s="13" t="s">
        <v>2558</v>
      </c>
      <c r="D266" s="13" t="s">
        <v>3103</v>
      </c>
      <c r="E266" s="13">
        <v>28115</v>
      </c>
      <c r="F266" s="13" t="s">
        <v>3067</v>
      </c>
      <c r="G266" s="13">
        <v>75232</v>
      </c>
      <c r="H266" s="13">
        <v>9990</v>
      </c>
    </row>
    <row r="267" spans="1:8" x14ac:dyDescent="0.3">
      <c r="A267" s="13" t="s">
        <v>3104</v>
      </c>
      <c r="B267" s="13" t="s">
        <v>2558</v>
      </c>
      <c r="C267" s="13" t="s">
        <v>2558</v>
      </c>
      <c r="D267" s="13" t="s">
        <v>3105</v>
      </c>
      <c r="E267" s="13">
        <v>53085</v>
      </c>
      <c r="F267" s="13" t="s">
        <v>2927</v>
      </c>
      <c r="G267" s="13">
        <v>35111</v>
      </c>
      <c r="H267" s="13">
        <v>1434</v>
      </c>
    </row>
    <row r="268" spans="1:8" x14ac:dyDescent="0.3">
      <c r="A268" s="13" t="s">
        <v>3106</v>
      </c>
      <c r="B268" s="13" t="s">
        <v>2558</v>
      </c>
      <c r="C268" s="13" t="s">
        <v>2558</v>
      </c>
      <c r="D268" s="13" t="s">
        <v>3105</v>
      </c>
      <c r="E268" s="13">
        <v>53085</v>
      </c>
      <c r="F268" s="13" t="s">
        <v>3074</v>
      </c>
      <c r="G268" s="13">
        <v>29172</v>
      </c>
      <c r="H268" s="13">
        <v>1720</v>
      </c>
    </row>
    <row r="269" spans="1:8" x14ac:dyDescent="0.3">
      <c r="A269" s="13" t="s">
        <v>3107</v>
      </c>
      <c r="B269" s="13" t="s">
        <v>2558</v>
      </c>
      <c r="C269" s="13" t="s">
        <v>2558</v>
      </c>
      <c r="D269" s="13" t="s">
        <v>3108</v>
      </c>
      <c r="E269" s="13">
        <v>38671</v>
      </c>
      <c r="F269" s="13" t="s">
        <v>3074</v>
      </c>
      <c r="G269" s="13">
        <v>29172</v>
      </c>
      <c r="H269" s="13">
        <v>2214</v>
      </c>
    </row>
    <row r="270" spans="1:8" x14ac:dyDescent="0.3">
      <c r="A270" s="13" t="s">
        <v>3107</v>
      </c>
      <c r="B270" s="13" t="s">
        <v>2558</v>
      </c>
      <c r="C270" s="13" t="s">
        <v>2558</v>
      </c>
      <c r="D270" s="13" t="s">
        <v>3108</v>
      </c>
      <c r="E270" s="13">
        <v>38672</v>
      </c>
      <c r="F270" s="13" t="s">
        <v>3074</v>
      </c>
      <c r="G270" s="13">
        <v>29172</v>
      </c>
      <c r="H270" s="13">
        <v>1107</v>
      </c>
    </row>
    <row r="271" spans="1:8" x14ac:dyDescent="0.3">
      <c r="A271" s="13" t="s">
        <v>3109</v>
      </c>
      <c r="B271" s="13" t="s">
        <v>2558</v>
      </c>
      <c r="C271" s="13" t="s">
        <v>2558</v>
      </c>
      <c r="D271" s="13" t="s">
        <v>3110</v>
      </c>
      <c r="E271" s="13">
        <v>28164</v>
      </c>
      <c r="F271" s="13" t="s">
        <v>3057</v>
      </c>
      <c r="G271" s="13">
        <v>45889</v>
      </c>
      <c r="H271" s="13">
        <v>904.72</v>
      </c>
    </row>
    <row r="272" spans="1:8" x14ac:dyDescent="0.3">
      <c r="A272" s="13" t="s">
        <v>3111</v>
      </c>
      <c r="B272" s="13" t="s">
        <v>2558</v>
      </c>
      <c r="C272" s="13" t="s">
        <v>2558</v>
      </c>
      <c r="D272" s="13" t="s">
        <v>2954</v>
      </c>
      <c r="E272" s="13">
        <v>28677</v>
      </c>
      <c r="F272" s="13" t="s">
        <v>2991</v>
      </c>
      <c r="G272" s="13">
        <v>45050</v>
      </c>
      <c r="H272" s="13">
        <v>748</v>
      </c>
    </row>
    <row r="273" spans="1:8" x14ac:dyDescent="0.3">
      <c r="A273" s="13" t="s">
        <v>3112</v>
      </c>
      <c r="B273" s="13" t="s">
        <v>2558</v>
      </c>
      <c r="C273" s="13" t="s">
        <v>2558</v>
      </c>
      <c r="D273" s="13" t="s">
        <v>2954</v>
      </c>
      <c r="E273" s="13">
        <v>28677</v>
      </c>
      <c r="F273" s="13" t="s">
        <v>3057</v>
      </c>
      <c r="G273" s="13">
        <v>45889</v>
      </c>
      <c r="H273" s="13">
        <v>14212</v>
      </c>
    </row>
    <row r="274" spans="1:8" x14ac:dyDescent="0.3">
      <c r="A274" s="13" t="s">
        <v>3113</v>
      </c>
      <c r="B274" s="13" t="s">
        <v>2558</v>
      </c>
      <c r="C274" s="13" t="s">
        <v>2558</v>
      </c>
      <c r="D274" s="13" t="s">
        <v>3114</v>
      </c>
      <c r="E274" s="13">
        <v>53177</v>
      </c>
      <c r="F274" s="13" t="s">
        <v>2927</v>
      </c>
      <c r="G274" s="13">
        <v>35111</v>
      </c>
      <c r="H274" s="13">
        <v>1299</v>
      </c>
    </row>
    <row r="275" spans="1:8" x14ac:dyDescent="0.3">
      <c r="A275" s="13" t="s">
        <v>3115</v>
      </c>
      <c r="B275" s="13" t="s">
        <v>2558</v>
      </c>
      <c r="C275" s="13" t="s">
        <v>2558</v>
      </c>
      <c r="D275" s="13" t="s">
        <v>3116</v>
      </c>
      <c r="E275" s="13">
        <v>38804</v>
      </c>
      <c r="F275" s="13" t="s">
        <v>2991</v>
      </c>
      <c r="G275" s="13">
        <v>45050</v>
      </c>
      <c r="H275" s="13">
        <v>6692</v>
      </c>
    </row>
    <row r="276" spans="1:8" x14ac:dyDescent="0.3">
      <c r="A276" s="13" t="s">
        <v>3117</v>
      </c>
      <c r="B276" s="13" t="s">
        <v>2558</v>
      </c>
      <c r="C276" s="13" t="s">
        <v>2558</v>
      </c>
      <c r="D276" s="13" t="s">
        <v>3116</v>
      </c>
      <c r="E276" s="13">
        <v>38804</v>
      </c>
      <c r="F276" s="13" t="s">
        <v>3057</v>
      </c>
      <c r="G276" s="13">
        <v>45889</v>
      </c>
      <c r="H276" s="13">
        <v>9000</v>
      </c>
    </row>
    <row r="277" spans="1:8" x14ac:dyDescent="0.3">
      <c r="A277" s="13" t="s">
        <v>3118</v>
      </c>
      <c r="B277" s="13" t="s">
        <v>2558</v>
      </c>
      <c r="C277" s="13" t="s">
        <v>2558</v>
      </c>
      <c r="D277" s="13" t="s">
        <v>2852</v>
      </c>
      <c r="E277" s="13">
        <v>30180</v>
      </c>
      <c r="F277" s="13" t="s">
        <v>3057</v>
      </c>
      <c r="G277" s="13">
        <v>45889</v>
      </c>
      <c r="H277" s="13">
        <v>9735</v>
      </c>
    </row>
    <row r="278" spans="1:8" x14ac:dyDescent="0.3">
      <c r="A278" s="13" t="s">
        <v>3119</v>
      </c>
      <c r="B278" s="13" t="s">
        <v>2558</v>
      </c>
      <c r="C278" s="13" t="s">
        <v>2558</v>
      </c>
      <c r="D278" s="13" t="s">
        <v>2967</v>
      </c>
      <c r="E278" s="13">
        <v>27107</v>
      </c>
      <c r="F278" s="13" t="s">
        <v>3057</v>
      </c>
      <c r="G278" s="13">
        <v>45889</v>
      </c>
      <c r="H278" s="13">
        <v>7311</v>
      </c>
    </row>
    <row r="279" spans="1:8" x14ac:dyDescent="0.3">
      <c r="A279" s="13" t="s">
        <v>3120</v>
      </c>
      <c r="B279" s="13" t="s">
        <v>2558</v>
      </c>
      <c r="C279" s="13" t="s">
        <v>2558</v>
      </c>
      <c r="D279" s="13" t="s">
        <v>3121</v>
      </c>
      <c r="E279" s="13">
        <v>44691</v>
      </c>
      <c r="F279" s="13" t="s">
        <v>2927</v>
      </c>
      <c r="G279" s="13">
        <v>35111</v>
      </c>
      <c r="H279" s="13">
        <v>1041.5999999999999</v>
      </c>
    </row>
    <row r="280" spans="1:8" x14ac:dyDescent="0.3">
      <c r="A280" s="13" t="s">
        <v>3122</v>
      </c>
      <c r="B280" s="13" t="s">
        <v>2583</v>
      </c>
      <c r="C280" s="13" t="s">
        <v>2583</v>
      </c>
      <c r="D280" s="13" t="s">
        <v>3123</v>
      </c>
      <c r="E280" s="13">
        <v>29115</v>
      </c>
      <c r="F280" s="13" t="s">
        <v>2808</v>
      </c>
      <c r="G280" s="13">
        <v>43228</v>
      </c>
      <c r="H280" s="13">
        <v>1050.95</v>
      </c>
    </row>
    <row r="281" spans="1:8" x14ac:dyDescent="0.3">
      <c r="A281" s="13" t="s">
        <v>3124</v>
      </c>
      <c r="B281" s="13" t="s">
        <v>2583</v>
      </c>
      <c r="C281" s="13" t="s">
        <v>2583</v>
      </c>
      <c r="D281" s="13" t="s">
        <v>3123</v>
      </c>
      <c r="E281" s="13">
        <v>29115</v>
      </c>
      <c r="F281" s="13" t="s">
        <v>3047</v>
      </c>
      <c r="G281" s="13">
        <v>43125</v>
      </c>
      <c r="H281" s="13">
        <v>28850.36</v>
      </c>
    </row>
    <row r="282" spans="1:8" x14ac:dyDescent="0.3">
      <c r="A282" s="13" t="s">
        <v>3125</v>
      </c>
      <c r="B282" s="13" t="s">
        <v>2583</v>
      </c>
      <c r="C282" s="13" t="s">
        <v>2583</v>
      </c>
      <c r="D282" s="13" t="s">
        <v>2955</v>
      </c>
      <c r="E282" s="13">
        <v>61109</v>
      </c>
      <c r="F282" s="13" t="s">
        <v>3123</v>
      </c>
      <c r="G282" s="13">
        <v>29115</v>
      </c>
      <c r="H282" s="13">
        <v>1892.15</v>
      </c>
    </row>
    <row r="283" spans="1:8" x14ac:dyDescent="0.3">
      <c r="A283" s="13" t="s">
        <v>3126</v>
      </c>
      <c r="B283" s="13" t="s">
        <v>2583</v>
      </c>
      <c r="C283" s="13" t="s">
        <v>2583</v>
      </c>
      <c r="D283" s="13" t="s">
        <v>3127</v>
      </c>
      <c r="E283" s="13">
        <v>60087</v>
      </c>
      <c r="F283" s="13" t="s">
        <v>3123</v>
      </c>
      <c r="G283" s="13">
        <v>29115</v>
      </c>
      <c r="H283" s="13">
        <v>5682.45</v>
      </c>
    </row>
    <row r="284" spans="1:8" x14ac:dyDescent="0.3">
      <c r="A284" s="13" t="s">
        <v>3128</v>
      </c>
      <c r="B284" s="13" t="s">
        <v>2593</v>
      </c>
      <c r="C284" s="13" t="s">
        <v>2593</v>
      </c>
      <c r="D284" s="13" t="s">
        <v>3129</v>
      </c>
      <c r="E284" s="13">
        <v>36801</v>
      </c>
      <c r="F284" s="13" t="s">
        <v>3130</v>
      </c>
      <c r="G284" s="13">
        <v>21702</v>
      </c>
      <c r="H284" s="13">
        <v>1432.6</v>
      </c>
    </row>
    <row r="285" spans="1:8" x14ac:dyDescent="0.3">
      <c r="A285" s="13" t="s">
        <v>3131</v>
      </c>
      <c r="B285" s="13" t="s">
        <v>2593</v>
      </c>
      <c r="C285" s="13" t="s">
        <v>2593</v>
      </c>
      <c r="D285" s="13" t="s">
        <v>3129</v>
      </c>
      <c r="E285" s="13">
        <v>36801</v>
      </c>
      <c r="F285" s="13" t="s">
        <v>3132</v>
      </c>
      <c r="G285" s="13">
        <v>38138</v>
      </c>
      <c r="H285" s="13">
        <v>950</v>
      </c>
    </row>
    <row r="286" spans="1:8" x14ac:dyDescent="0.3">
      <c r="A286" s="13" t="s">
        <v>3133</v>
      </c>
      <c r="B286" s="13" t="s">
        <v>2593</v>
      </c>
      <c r="C286" s="13" t="s">
        <v>2593</v>
      </c>
      <c r="D286" s="13" t="s">
        <v>3129</v>
      </c>
      <c r="E286" s="13">
        <v>36801</v>
      </c>
      <c r="F286" s="13" t="s">
        <v>2854</v>
      </c>
      <c r="G286" s="13">
        <v>38305</v>
      </c>
      <c r="H286" s="13">
        <v>4250.3</v>
      </c>
    </row>
    <row r="287" spans="1:8" x14ac:dyDescent="0.3">
      <c r="A287" s="13" t="s">
        <v>3134</v>
      </c>
      <c r="B287" s="13" t="s">
        <v>2593</v>
      </c>
      <c r="C287" s="13" t="s">
        <v>2593</v>
      </c>
      <c r="D287" s="13" t="s">
        <v>3129</v>
      </c>
      <c r="E287" s="13">
        <v>36801</v>
      </c>
      <c r="F287" s="13" t="s">
        <v>3135</v>
      </c>
      <c r="G287" s="13">
        <v>19702</v>
      </c>
      <c r="H287" s="13">
        <v>1611.2</v>
      </c>
    </row>
    <row r="288" spans="1:8" x14ac:dyDescent="0.3">
      <c r="A288" s="13" t="s">
        <v>3136</v>
      </c>
      <c r="B288" s="13" t="s">
        <v>2593</v>
      </c>
      <c r="C288" s="13" t="s">
        <v>2593</v>
      </c>
      <c r="D288" s="13" t="s">
        <v>3129</v>
      </c>
      <c r="E288" s="13">
        <v>36801</v>
      </c>
      <c r="F288" s="13" t="s">
        <v>3129</v>
      </c>
      <c r="G288" s="13">
        <v>36801</v>
      </c>
      <c r="H288" s="13">
        <v>11640</v>
      </c>
    </row>
    <row r="289" spans="1:8" x14ac:dyDescent="0.3">
      <c r="A289" s="13" t="s">
        <v>3137</v>
      </c>
      <c r="B289" s="13" t="s">
        <v>2588</v>
      </c>
      <c r="C289" s="13" t="s">
        <v>2588</v>
      </c>
      <c r="D289" s="13" t="s">
        <v>3138</v>
      </c>
      <c r="E289" s="13">
        <v>37331</v>
      </c>
      <c r="F289" s="13" t="s">
        <v>3139</v>
      </c>
      <c r="G289" s="13">
        <v>44875</v>
      </c>
      <c r="H289" s="13">
        <v>1643.5</v>
      </c>
    </row>
    <row r="290" spans="1:8" x14ac:dyDescent="0.3">
      <c r="A290" s="13" t="s">
        <v>3140</v>
      </c>
      <c r="B290" s="13" t="s">
        <v>2588</v>
      </c>
      <c r="C290" s="13" t="s">
        <v>2588</v>
      </c>
      <c r="D290" s="13" t="s">
        <v>2875</v>
      </c>
      <c r="E290" s="13">
        <v>46268</v>
      </c>
      <c r="F290" s="13" t="s">
        <v>3141</v>
      </c>
      <c r="G290" s="13">
        <v>76033</v>
      </c>
      <c r="H290" s="13">
        <v>7183.8</v>
      </c>
    </row>
    <row r="291" spans="1:8" x14ac:dyDescent="0.3">
      <c r="A291" s="13" t="s">
        <v>3142</v>
      </c>
      <c r="B291" s="13" t="s">
        <v>2588</v>
      </c>
      <c r="C291" s="13" t="s">
        <v>2588</v>
      </c>
      <c r="D291" s="13" t="s">
        <v>2875</v>
      </c>
      <c r="E291" s="13">
        <v>46268</v>
      </c>
      <c r="F291" s="13" t="s">
        <v>3143</v>
      </c>
      <c r="G291" s="13">
        <v>30041</v>
      </c>
      <c r="H291" s="13">
        <v>984.96</v>
      </c>
    </row>
    <row r="292" spans="1:8" x14ac:dyDescent="0.3">
      <c r="A292" s="13" t="s">
        <v>3144</v>
      </c>
      <c r="B292" s="13" t="s">
        <v>2588</v>
      </c>
      <c r="C292" s="13" t="s">
        <v>2588</v>
      </c>
      <c r="D292" s="13" t="s">
        <v>2875</v>
      </c>
      <c r="E292" s="13">
        <v>46268</v>
      </c>
      <c r="F292" s="13" t="s">
        <v>3076</v>
      </c>
      <c r="G292" s="13">
        <v>29715</v>
      </c>
      <c r="H292" s="13">
        <v>1154.1500000000001</v>
      </c>
    </row>
    <row r="293" spans="1:8" x14ac:dyDescent="0.3">
      <c r="A293" s="13" t="s">
        <v>3145</v>
      </c>
      <c r="B293" s="13" t="s">
        <v>2588</v>
      </c>
      <c r="C293" s="13" t="s">
        <v>2588</v>
      </c>
      <c r="D293" s="13" t="s">
        <v>2875</v>
      </c>
      <c r="E293" s="13">
        <v>46268</v>
      </c>
      <c r="F293" s="13" t="s">
        <v>3146</v>
      </c>
      <c r="G293" s="13">
        <v>27530</v>
      </c>
      <c r="H293" s="13">
        <v>1373.5</v>
      </c>
    </row>
    <row r="294" spans="1:8" x14ac:dyDescent="0.3">
      <c r="A294" s="13" t="s">
        <v>3147</v>
      </c>
      <c r="B294" s="13" t="s">
        <v>2588</v>
      </c>
      <c r="C294" s="13" t="s">
        <v>2588</v>
      </c>
      <c r="D294" s="13" t="s">
        <v>2875</v>
      </c>
      <c r="E294" s="13">
        <v>46268</v>
      </c>
      <c r="F294" s="13" t="s">
        <v>3148</v>
      </c>
      <c r="G294" s="13">
        <v>27409</v>
      </c>
      <c r="H294" s="13">
        <v>1113.1500000000001</v>
      </c>
    </row>
    <row r="295" spans="1:8" x14ac:dyDescent="0.3">
      <c r="A295" s="13" t="s">
        <v>3149</v>
      </c>
      <c r="B295" s="13" t="s">
        <v>2588</v>
      </c>
      <c r="C295" s="13" t="s">
        <v>2588</v>
      </c>
      <c r="D295" s="13" t="s">
        <v>2875</v>
      </c>
      <c r="E295" s="13">
        <v>46268</v>
      </c>
      <c r="F295" s="13" t="s">
        <v>3150</v>
      </c>
      <c r="G295" s="13">
        <v>37938</v>
      </c>
      <c r="H295" s="13">
        <v>612.5</v>
      </c>
    </row>
    <row r="296" spans="1:8" x14ac:dyDescent="0.3">
      <c r="A296" s="13" t="s">
        <v>3151</v>
      </c>
      <c r="B296" s="13" t="s">
        <v>2588</v>
      </c>
      <c r="C296" s="13" t="s">
        <v>2588</v>
      </c>
      <c r="D296" s="13" t="s">
        <v>2875</v>
      </c>
      <c r="E296" s="13">
        <v>46268</v>
      </c>
      <c r="F296" s="13" t="s">
        <v>2635</v>
      </c>
      <c r="G296" s="13">
        <v>38116</v>
      </c>
      <c r="H296" s="13">
        <v>1554</v>
      </c>
    </row>
    <row r="297" spans="1:8" x14ac:dyDescent="0.3">
      <c r="A297" s="13" t="s">
        <v>3152</v>
      </c>
      <c r="B297" s="13" t="s">
        <v>2588</v>
      </c>
      <c r="C297" s="13" t="s">
        <v>2588</v>
      </c>
      <c r="D297" s="13" t="s">
        <v>2875</v>
      </c>
      <c r="E297" s="13">
        <v>46268</v>
      </c>
      <c r="F297" s="13" t="s">
        <v>3153</v>
      </c>
      <c r="G297" s="13">
        <v>30680</v>
      </c>
      <c r="H297" s="13">
        <v>9626.8799999999992</v>
      </c>
    </row>
    <row r="298" spans="1:8" x14ac:dyDescent="0.3">
      <c r="A298" s="13" t="s">
        <v>3154</v>
      </c>
      <c r="B298" s="13" t="s">
        <v>2588</v>
      </c>
      <c r="C298" s="13" t="s">
        <v>2588</v>
      </c>
      <c r="D298" s="13" t="s">
        <v>2746</v>
      </c>
      <c r="E298" s="13">
        <v>47374</v>
      </c>
      <c r="F298" s="13" t="s">
        <v>3155</v>
      </c>
      <c r="G298" s="13">
        <v>30103</v>
      </c>
      <c r="H298" s="13">
        <v>5168.16</v>
      </c>
    </row>
    <row r="299" spans="1:8" x14ac:dyDescent="0.3">
      <c r="A299" s="13" t="s">
        <v>3156</v>
      </c>
      <c r="B299" s="13" t="s">
        <v>3157</v>
      </c>
      <c r="C299" s="13" t="s">
        <v>3158</v>
      </c>
      <c r="D299" s="13" t="s">
        <v>3159</v>
      </c>
      <c r="E299" s="13">
        <v>78666</v>
      </c>
      <c r="F299" s="13" t="s">
        <v>3160</v>
      </c>
      <c r="G299" s="13">
        <v>36207</v>
      </c>
      <c r="H299" s="13">
        <v>1205.8399999999999</v>
      </c>
    </row>
    <row r="300" spans="1:8" x14ac:dyDescent="0.3">
      <c r="A300" s="13" t="s">
        <v>3161</v>
      </c>
      <c r="B300" s="13" t="s">
        <v>2598</v>
      </c>
      <c r="C300" s="13" t="s">
        <v>2547</v>
      </c>
      <c r="D300" s="13" t="s">
        <v>3162</v>
      </c>
      <c r="E300" s="13">
        <v>60101</v>
      </c>
      <c r="F300" s="13" t="s">
        <v>3163</v>
      </c>
      <c r="G300" s="13">
        <v>17601</v>
      </c>
      <c r="H300" s="13">
        <v>5181.75</v>
      </c>
    </row>
    <row r="301" spans="1:8" x14ac:dyDescent="0.3">
      <c r="A301" s="13" t="s">
        <v>3164</v>
      </c>
      <c r="B301" s="13" t="s">
        <v>2598</v>
      </c>
      <c r="C301" s="13" t="s">
        <v>2547</v>
      </c>
      <c r="D301" s="13" t="s">
        <v>2971</v>
      </c>
      <c r="E301" s="13">
        <v>60803</v>
      </c>
      <c r="F301" s="13" t="s">
        <v>3165</v>
      </c>
      <c r="G301" s="13">
        <v>18031</v>
      </c>
      <c r="H301" s="13">
        <v>20521.2</v>
      </c>
    </row>
    <row r="302" spans="1:8" x14ac:dyDescent="0.3">
      <c r="A302" s="13" t="s">
        <v>3166</v>
      </c>
      <c r="B302" s="13" t="s">
        <v>2598</v>
      </c>
      <c r="C302" s="13" t="s">
        <v>2547</v>
      </c>
      <c r="D302" s="13" t="s">
        <v>2884</v>
      </c>
      <c r="E302" s="13">
        <v>30349</v>
      </c>
      <c r="F302" s="13" t="s">
        <v>2971</v>
      </c>
      <c r="G302" s="13">
        <v>60803</v>
      </c>
      <c r="H302" s="13">
        <v>1011</v>
      </c>
    </row>
    <row r="303" spans="1:8" x14ac:dyDescent="0.3">
      <c r="A303" s="13" t="s">
        <v>3167</v>
      </c>
      <c r="B303" s="13" t="s">
        <v>2598</v>
      </c>
      <c r="C303" s="13" t="s">
        <v>2547</v>
      </c>
      <c r="D303" s="13" t="s">
        <v>2884</v>
      </c>
      <c r="E303" s="13">
        <v>30349</v>
      </c>
      <c r="F303" s="13" t="s">
        <v>2838</v>
      </c>
      <c r="G303" s="13">
        <v>37013</v>
      </c>
      <c r="H303" s="13">
        <v>451</v>
      </c>
    </row>
    <row r="304" spans="1:8" x14ac:dyDescent="0.3">
      <c r="A304" s="13" t="s">
        <v>3168</v>
      </c>
      <c r="B304" s="13" t="s">
        <v>2598</v>
      </c>
      <c r="C304" s="13" t="s">
        <v>2547</v>
      </c>
      <c r="D304" s="13" t="s">
        <v>2884</v>
      </c>
      <c r="E304" s="13">
        <v>30349</v>
      </c>
      <c r="F304" s="13" t="s">
        <v>3169</v>
      </c>
      <c r="G304" s="13">
        <v>37303</v>
      </c>
      <c r="H304" s="13">
        <v>513</v>
      </c>
    </row>
    <row r="305" spans="1:8" x14ac:dyDescent="0.3">
      <c r="A305" s="13" t="s">
        <v>3170</v>
      </c>
      <c r="B305" s="13" t="s">
        <v>2598</v>
      </c>
      <c r="C305" s="13" t="s">
        <v>2547</v>
      </c>
      <c r="D305" s="13" t="s">
        <v>2884</v>
      </c>
      <c r="E305" s="13">
        <v>30349</v>
      </c>
      <c r="F305" s="13" t="s">
        <v>3171</v>
      </c>
      <c r="G305" s="13">
        <v>35217</v>
      </c>
      <c r="H305" s="13">
        <v>526</v>
      </c>
    </row>
    <row r="306" spans="1:8" x14ac:dyDescent="0.3">
      <c r="A306" s="13" t="s">
        <v>3172</v>
      </c>
      <c r="B306" s="13" t="s">
        <v>2598</v>
      </c>
      <c r="C306" s="13" t="s">
        <v>2547</v>
      </c>
      <c r="D306" s="13" t="s">
        <v>2884</v>
      </c>
      <c r="E306" s="13">
        <v>30349</v>
      </c>
      <c r="F306" s="13" t="s">
        <v>3173</v>
      </c>
      <c r="G306" s="13">
        <v>72335</v>
      </c>
      <c r="H306" s="13">
        <v>2640</v>
      </c>
    </row>
    <row r="307" spans="1:8" x14ac:dyDescent="0.3">
      <c r="A307" s="13" t="s">
        <v>3174</v>
      </c>
      <c r="B307" s="13" t="s">
        <v>2598</v>
      </c>
      <c r="C307" s="13" t="s">
        <v>2547</v>
      </c>
      <c r="D307" s="13" t="s">
        <v>2884</v>
      </c>
      <c r="E307" s="13">
        <v>30349</v>
      </c>
      <c r="F307" s="13" t="s">
        <v>2854</v>
      </c>
      <c r="G307" s="13">
        <v>38301</v>
      </c>
      <c r="H307" s="13">
        <v>1300</v>
      </c>
    </row>
    <row r="308" spans="1:8" x14ac:dyDescent="0.3">
      <c r="A308" s="13" t="s">
        <v>3175</v>
      </c>
      <c r="B308" s="13" t="s">
        <v>2598</v>
      </c>
      <c r="C308" s="13" t="s">
        <v>2547</v>
      </c>
      <c r="D308" s="13" t="s">
        <v>2884</v>
      </c>
      <c r="E308" s="13">
        <v>30349</v>
      </c>
      <c r="F308" s="13" t="s">
        <v>3176</v>
      </c>
      <c r="G308" s="13">
        <v>75067</v>
      </c>
      <c r="H308" s="13">
        <v>9408</v>
      </c>
    </row>
    <row r="309" spans="1:8" x14ac:dyDescent="0.3">
      <c r="A309" s="13" t="s">
        <v>3177</v>
      </c>
      <c r="B309" s="13" t="s">
        <v>2598</v>
      </c>
      <c r="C309" s="13" t="s">
        <v>2547</v>
      </c>
      <c r="D309" s="13" t="s">
        <v>2884</v>
      </c>
      <c r="E309" s="13">
        <v>30349</v>
      </c>
      <c r="F309" s="13" t="s">
        <v>2635</v>
      </c>
      <c r="G309" s="13">
        <v>38118</v>
      </c>
      <c r="H309" s="13">
        <v>6480</v>
      </c>
    </row>
    <row r="310" spans="1:8" x14ac:dyDescent="0.3">
      <c r="A310" s="13" t="s">
        <v>3177</v>
      </c>
      <c r="B310" s="13" t="s">
        <v>2598</v>
      </c>
      <c r="C310" s="13" t="s">
        <v>2547</v>
      </c>
      <c r="D310" s="13" t="s">
        <v>2884</v>
      </c>
      <c r="E310" s="13">
        <v>30349</v>
      </c>
      <c r="F310" s="13" t="s">
        <v>2635</v>
      </c>
      <c r="G310" s="13">
        <v>38101</v>
      </c>
      <c r="H310" s="13">
        <v>2160</v>
      </c>
    </row>
    <row r="311" spans="1:8" x14ac:dyDescent="0.3">
      <c r="A311" s="13" t="s">
        <v>3178</v>
      </c>
      <c r="B311" s="13" t="s">
        <v>2598</v>
      </c>
      <c r="C311" s="13" t="s">
        <v>2547</v>
      </c>
      <c r="D311" s="13" t="s">
        <v>2884</v>
      </c>
      <c r="E311" s="13">
        <v>30349</v>
      </c>
      <c r="F311" s="13" t="s">
        <v>3179</v>
      </c>
      <c r="G311" s="13">
        <v>60447</v>
      </c>
      <c r="H311" s="13">
        <v>2595</v>
      </c>
    </row>
    <row r="312" spans="1:8" x14ac:dyDescent="0.3">
      <c r="A312" s="13" t="s">
        <v>3180</v>
      </c>
      <c r="B312" s="13" t="s">
        <v>2598</v>
      </c>
      <c r="C312" s="13" t="s">
        <v>2547</v>
      </c>
      <c r="D312" s="13" t="s">
        <v>2884</v>
      </c>
      <c r="E312" s="13">
        <v>30349</v>
      </c>
      <c r="F312" s="13" t="s">
        <v>3181</v>
      </c>
      <c r="G312" s="13">
        <v>72301</v>
      </c>
      <c r="H312" s="13">
        <v>1244</v>
      </c>
    </row>
    <row r="313" spans="1:8" x14ac:dyDescent="0.3">
      <c r="A313" s="13" t="s">
        <v>3182</v>
      </c>
      <c r="B313" s="13" t="s">
        <v>2598</v>
      </c>
      <c r="C313" s="13" t="s">
        <v>2547</v>
      </c>
      <c r="D313" s="13" t="s">
        <v>3183</v>
      </c>
      <c r="E313" s="13">
        <v>60440</v>
      </c>
      <c r="F313" s="13" t="s">
        <v>2884</v>
      </c>
      <c r="G313" s="13">
        <v>30349</v>
      </c>
      <c r="H313" s="13">
        <v>101442.9</v>
      </c>
    </row>
    <row r="314" spans="1:8" x14ac:dyDescent="0.3">
      <c r="A314" s="13" t="s">
        <v>3184</v>
      </c>
      <c r="B314" s="13" t="s">
        <v>2598</v>
      </c>
      <c r="C314" s="13" t="s">
        <v>2547</v>
      </c>
      <c r="D314" s="13" t="s">
        <v>2627</v>
      </c>
      <c r="E314" s="13">
        <v>38611</v>
      </c>
      <c r="F314" s="13" t="s">
        <v>2971</v>
      </c>
      <c r="G314" s="13">
        <v>60803</v>
      </c>
      <c r="H314" s="13">
        <v>17632</v>
      </c>
    </row>
    <row r="315" spans="1:8" x14ac:dyDescent="0.3">
      <c r="A315" s="13" t="s">
        <v>3185</v>
      </c>
      <c r="B315" s="13" t="s">
        <v>2598</v>
      </c>
      <c r="C315" s="13" t="s">
        <v>2547</v>
      </c>
      <c r="D315" s="13" t="s">
        <v>2627</v>
      </c>
      <c r="E315" s="13">
        <v>38611</v>
      </c>
      <c r="F315" s="13" t="s">
        <v>2884</v>
      </c>
      <c r="G315" s="13">
        <v>30349</v>
      </c>
      <c r="H315" s="13">
        <v>16254</v>
      </c>
    </row>
    <row r="316" spans="1:8" x14ac:dyDescent="0.3">
      <c r="A316" s="13" t="s">
        <v>3186</v>
      </c>
      <c r="B316" s="13" t="s">
        <v>2598</v>
      </c>
      <c r="C316" s="13" t="s">
        <v>2547</v>
      </c>
      <c r="D316" s="13" t="s">
        <v>2627</v>
      </c>
      <c r="E316" s="13">
        <v>38611</v>
      </c>
      <c r="F316" s="13" t="s">
        <v>3183</v>
      </c>
      <c r="G316" s="13">
        <v>60440</v>
      </c>
      <c r="H316" s="13">
        <v>1101</v>
      </c>
    </row>
    <row r="317" spans="1:8" x14ac:dyDescent="0.3">
      <c r="A317" s="13" t="s">
        <v>3187</v>
      </c>
      <c r="B317" s="13" t="s">
        <v>2598</v>
      </c>
      <c r="C317" s="13" t="s">
        <v>2547</v>
      </c>
      <c r="D317" s="13" t="s">
        <v>2627</v>
      </c>
      <c r="E317" s="13">
        <v>38611</v>
      </c>
      <c r="F317" s="13" t="s">
        <v>3165</v>
      </c>
      <c r="G317" s="13">
        <v>18031</v>
      </c>
      <c r="H317" s="13">
        <v>19520</v>
      </c>
    </row>
    <row r="318" spans="1:8" x14ac:dyDescent="0.3">
      <c r="A318" s="13" t="s">
        <v>3188</v>
      </c>
      <c r="B318" s="13" t="s">
        <v>2598</v>
      </c>
      <c r="C318" s="13" t="s">
        <v>2547</v>
      </c>
      <c r="D318" s="13" t="s">
        <v>2627</v>
      </c>
      <c r="E318" s="13">
        <v>38611</v>
      </c>
      <c r="F318" s="13" t="s">
        <v>3189</v>
      </c>
      <c r="G318" s="13">
        <v>34602</v>
      </c>
      <c r="H318" s="13">
        <v>1997</v>
      </c>
    </row>
    <row r="319" spans="1:8" x14ac:dyDescent="0.3">
      <c r="A319" s="13" t="s">
        <v>3190</v>
      </c>
      <c r="B319" s="13" t="s">
        <v>2598</v>
      </c>
      <c r="C319" s="13" t="s">
        <v>2547</v>
      </c>
      <c r="D319" s="13" t="s">
        <v>2627</v>
      </c>
      <c r="E319" s="13">
        <v>38611</v>
      </c>
      <c r="F319" s="13" t="s">
        <v>3191</v>
      </c>
      <c r="G319" s="13">
        <v>49512</v>
      </c>
      <c r="H319" s="13">
        <v>1429</v>
      </c>
    </row>
    <row r="320" spans="1:8" x14ac:dyDescent="0.3">
      <c r="A320" s="13" t="s">
        <v>3192</v>
      </c>
      <c r="B320" s="13" t="s">
        <v>2598</v>
      </c>
      <c r="C320" s="13" t="s">
        <v>2547</v>
      </c>
      <c r="D320" s="13" t="s">
        <v>2627</v>
      </c>
      <c r="E320" s="13">
        <v>38611</v>
      </c>
      <c r="F320" s="13" t="s">
        <v>3176</v>
      </c>
      <c r="G320" s="13">
        <v>75067</v>
      </c>
      <c r="H320" s="13">
        <v>101655</v>
      </c>
    </row>
    <row r="321" spans="1:8" x14ac:dyDescent="0.3">
      <c r="A321" s="13" t="s">
        <v>3193</v>
      </c>
      <c r="B321" s="13" t="s">
        <v>2598</v>
      </c>
      <c r="C321" s="13" t="s">
        <v>2547</v>
      </c>
      <c r="D321" s="13" t="s">
        <v>2627</v>
      </c>
      <c r="E321" s="13">
        <v>38611</v>
      </c>
      <c r="F321" s="13" t="s">
        <v>3179</v>
      </c>
      <c r="G321" s="13">
        <v>60447</v>
      </c>
      <c r="H321" s="13">
        <v>44160</v>
      </c>
    </row>
    <row r="322" spans="1:8" x14ac:dyDescent="0.3">
      <c r="A322" s="13" t="s">
        <v>3194</v>
      </c>
      <c r="B322" s="13" t="s">
        <v>2598</v>
      </c>
      <c r="C322" s="13" t="s">
        <v>2547</v>
      </c>
      <c r="D322" s="13" t="s">
        <v>2627</v>
      </c>
      <c r="E322" s="13">
        <v>38611</v>
      </c>
      <c r="F322" s="13" t="s">
        <v>3195</v>
      </c>
      <c r="G322" s="13">
        <v>43054</v>
      </c>
      <c r="H322" s="13">
        <v>3858</v>
      </c>
    </row>
    <row r="323" spans="1:8" x14ac:dyDescent="0.3">
      <c r="A323" s="13" t="s">
        <v>3196</v>
      </c>
      <c r="B323" s="13" t="s">
        <v>2598</v>
      </c>
      <c r="C323" s="13" t="s">
        <v>2547</v>
      </c>
      <c r="D323" s="13" t="s">
        <v>2627</v>
      </c>
      <c r="E323" s="13">
        <v>38611</v>
      </c>
      <c r="F323" s="13" t="s">
        <v>3197</v>
      </c>
      <c r="G323" s="13">
        <v>43162</v>
      </c>
      <c r="H323" s="13">
        <v>29118</v>
      </c>
    </row>
    <row r="324" spans="1:8" x14ac:dyDescent="0.3">
      <c r="A324" s="13" t="s">
        <v>3198</v>
      </c>
      <c r="B324" s="13" t="s">
        <v>2598</v>
      </c>
      <c r="C324" s="13" t="s">
        <v>2547</v>
      </c>
      <c r="D324" s="13" t="s">
        <v>2854</v>
      </c>
      <c r="E324" s="13">
        <v>38301</v>
      </c>
      <c r="F324" s="13" t="s">
        <v>2916</v>
      </c>
      <c r="G324" s="13">
        <v>46705</v>
      </c>
      <c r="H324" s="13">
        <v>1092</v>
      </c>
    </row>
    <row r="325" spans="1:8" x14ac:dyDescent="0.3">
      <c r="A325" s="13" t="s">
        <v>3199</v>
      </c>
      <c r="B325" s="13" t="s">
        <v>2598</v>
      </c>
      <c r="C325" s="13" t="s">
        <v>2547</v>
      </c>
      <c r="D325" s="13" t="s">
        <v>2854</v>
      </c>
      <c r="E325" s="13">
        <v>38301</v>
      </c>
      <c r="F325" s="13" t="s">
        <v>3200</v>
      </c>
      <c r="G325" s="13">
        <v>30906</v>
      </c>
      <c r="H325" s="13">
        <v>3598</v>
      </c>
    </row>
    <row r="326" spans="1:8" x14ac:dyDescent="0.3">
      <c r="A326" s="13" t="s">
        <v>3201</v>
      </c>
      <c r="B326" s="13" t="s">
        <v>2598</v>
      </c>
      <c r="C326" s="13" t="s">
        <v>2547</v>
      </c>
      <c r="D326" s="13" t="s">
        <v>2854</v>
      </c>
      <c r="E326" s="13">
        <v>38301</v>
      </c>
      <c r="F326" s="13" t="s">
        <v>3202</v>
      </c>
      <c r="G326" s="13">
        <v>44146</v>
      </c>
      <c r="H326" s="13">
        <v>3690</v>
      </c>
    </row>
    <row r="327" spans="1:8" x14ac:dyDescent="0.3">
      <c r="A327" s="13" t="s">
        <v>3203</v>
      </c>
      <c r="B327" s="13" t="s">
        <v>2598</v>
      </c>
      <c r="C327" s="13" t="s">
        <v>2547</v>
      </c>
      <c r="D327" s="13" t="s">
        <v>2854</v>
      </c>
      <c r="E327" s="13">
        <v>38301</v>
      </c>
      <c r="F327" s="13" t="s">
        <v>2718</v>
      </c>
      <c r="G327" s="13">
        <v>53511</v>
      </c>
      <c r="H327" s="13">
        <v>1000</v>
      </c>
    </row>
    <row r="328" spans="1:8" x14ac:dyDescent="0.3">
      <c r="A328" s="13" t="s">
        <v>3204</v>
      </c>
      <c r="B328" s="13" t="s">
        <v>2598</v>
      </c>
      <c r="C328" s="13" t="s">
        <v>2547</v>
      </c>
      <c r="D328" s="13" t="s">
        <v>2854</v>
      </c>
      <c r="E328" s="13">
        <v>38301</v>
      </c>
      <c r="F328" s="13" t="s">
        <v>3205</v>
      </c>
      <c r="G328" s="13">
        <v>28711</v>
      </c>
      <c r="H328" s="13">
        <v>6531</v>
      </c>
    </row>
    <row r="329" spans="1:8" x14ac:dyDescent="0.3">
      <c r="A329" s="13" t="s">
        <v>3206</v>
      </c>
      <c r="B329" s="13" t="s">
        <v>2598</v>
      </c>
      <c r="C329" s="13" t="s">
        <v>2547</v>
      </c>
      <c r="D329" s="13" t="s">
        <v>2854</v>
      </c>
      <c r="E329" s="13">
        <v>38301</v>
      </c>
      <c r="F329" s="13" t="s">
        <v>3207</v>
      </c>
      <c r="G329" s="13">
        <v>46714</v>
      </c>
      <c r="H329" s="13">
        <v>3276</v>
      </c>
    </row>
    <row r="330" spans="1:8" x14ac:dyDescent="0.3">
      <c r="A330" s="13" t="s">
        <v>3208</v>
      </c>
      <c r="B330" s="13" t="s">
        <v>2598</v>
      </c>
      <c r="C330" s="13" t="s">
        <v>2547</v>
      </c>
      <c r="D330" s="13" t="s">
        <v>2854</v>
      </c>
      <c r="E330" s="13">
        <v>38301</v>
      </c>
      <c r="F330" s="13" t="s">
        <v>3183</v>
      </c>
      <c r="G330" s="13">
        <v>60440</v>
      </c>
      <c r="H330" s="13">
        <v>6755</v>
      </c>
    </row>
    <row r="331" spans="1:8" x14ac:dyDescent="0.3">
      <c r="A331" s="13" t="s">
        <v>3209</v>
      </c>
      <c r="B331" s="13" t="s">
        <v>2598</v>
      </c>
      <c r="C331" s="13" t="s">
        <v>2547</v>
      </c>
      <c r="D331" s="13" t="s">
        <v>2854</v>
      </c>
      <c r="E331" s="13">
        <v>38301</v>
      </c>
      <c r="F331" s="13" t="s">
        <v>3210</v>
      </c>
      <c r="G331" s="13">
        <v>50036</v>
      </c>
      <c r="H331" s="13">
        <v>2380</v>
      </c>
    </row>
    <row r="332" spans="1:8" x14ac:dyDescent="0.3">
      <c r="A332" s="13" t="s">
        <v>3211</v>
      </c>
      <c r="B332" s="13" t="s">
        <v>2598</v>
      </c>
      <c r="C332" s="13" t="s">
        <v>2547</v>
      </c>
      <c r="D332" s="13" t="s">
        <v>2854</v>
      </c>
      <c r="E332" s="13">
        <v>38301</v>
      </c>
      <c r="F332" s="13" t="s">
        <v>3212</v>
      </c>
      <c r="G332" s="13">
        <v>48134</v>
      </c>
      <c r="H332" s="13">
        <v>3597</v>
      </c>
    </row>
    <row r="333" spans="1:8" x14ac:dyDescent="0.3">
      <c r="A333" s="13" t="s">
        <v>3213</v>
      </c>
      <c r="B333" s="13" t="s">
        <v>2598</v>
      </c>
      <c r="C333" s="13" t="s">
        <v>2547</v>
      </c>
      <c r="D333" s="13" t="s">
        <v>2854</v>
      </c>
      <c r="E333" s="13">
        <v>38301</v>
      </c>
      <c r="F333" s="13" t="s">
        <v>3214</v>
      </c>
      <c r="G333" s="13">
        <v>49315</v>
      </c>
      <c r="H333" s="13">
        <v>5935</v>
      </c>
    </row>
    <row r="334" spans="1:8" x14ac:dyDescent="0.3">
      <c r="A334" s="13" t="s">
        <v>3215</v>
      </c>
      <c r="B334" s="13" t="s">
        <v>2598</v>
      </c>
      <c r="C334" s="13" t="s">
        <v>2547</v>
      </c>
      <c r="D334" s="13" t="s">
        <v>2854</v>
      </c>
      <c r="E334" s="13">
        <v>38301</v>
      </c>
      <c r="F334" s="13" t="s">
        <v>3216</v>
      </c>
      <c r="G334" s="13">
        <v>47327</v>
      </c>
      <c r="H334" s="13">
        <v>3057</v>
      </c>
    </row>
    <row r="335" spans="1:8" x14ac:dyDescent="0.3">
      <c r="A335" s="13" t="s">
        <v>3217</v>
      </c>
      <c r="B335" s="13" t="s">
        <v>2598</v>
      </c>
      <c r="C335" s="13" t="s">
        <v>2547</v>
      </c>
      <c r="D335" s="13" t="s">
        <v>2854</v>
      </c>
      <c r="E335" s="13">
        <v>38301</v>
      </c>
      <c r="F335" s="13" t="s">
        <v>2699</v>
      </c>
      <c r="G335" s="13">
        <v>60188</v>
      </c>
      <c r="H335" s="13">
        <v>8172</v>
      </c>
    </row>
    <row r="336" spans="1:8" x14ac:dyDescent="0.3">
      <c r="A336" s="13" t="s">
        <v>3218</v>
      </c>
      <c r="B336" s="13" t="s">
        <v>2598</v>
      </c>
      <c r="C336" s="13" t="s">
        <v>2547</v>
      </c>
      <c r="D336" s="13" t="s">
        <v>2854</v>
      </c>
      <c r="E336" s="13">
        <v>38301</v>
      </c>
      <c r="F336" s="13" t="s">
        <v>2773</v>
      </c>
      <c r="G336" s="13">
        <v>28269</v>
      </c>
      <c r="H336" s="13">
        <v>2082</v>
      </c>
    </row>
    <row r="337" spans="1:8" x14ac:dyDescent="0.3">
      <c r="A337" s="13" t="s">
        <v>3218</v>
      </c>
      <c r="B337" s="13" t="s">
        <v>2598</v>
      </c>
      <c r="C337" s="13" t="s">
        <v>2547</v>
      </c>
      <c r="D337" s="13" t="s">
        <v>2854</v>
      </c>
      <c r="E337" s="13">
        <v>38301</v>
      </c>
      <c r="F337" s="13" t="s">
        <v>2773</v>
      </c>
      <c r="G337" s="13">
        <v>28273</v>
      </c>
      <c r="H337" s="13">
        <v>2060</v>
      </c>
    </row>
    <row r="338" spans="1:8" x14ac:dyDescent="0.3">
      <c r="A338" s="13" t="s">
        <v>3219</v>
      </c>
      <c r="B338" s="13" t="s">
        <v>2598</v>
      </c>
      <c r="C338" s="13" t="s">
        <v>2547</v>
      </c>
      <c r="D338" s="13" t="s">
        <v>2854</v>
      </c>
      <c r="E338" s="13">
        <v>38301</v>
      </c>
      <c r="F338" s="13" t="s">
        <v>3141</v>
      </c>
      <c r="G338" s="13">
        <v>76033</v>
      </c>
      <c r="H338" s="13">
        <v>2768</v>
      </c>
    </row>
    <row r="339" spans="1:8" x14ac:dyDescent="0.3">
      <c r="A339" s="13" t="s">
        <v>3220</v>
      </c>
      <c r="B339" s="13" t="s">
        <v>2598</v>
      </c>
      <c r="C339" s="13" t="s">
        <v>2547</v>
      </c>
      <c r="D339" s="13" t="s">
        <v>2854</v>
      </c>
      <c r="E339" s="13">
        <v>38301</v>
      </c>
      <c r="F339" s="13" t="s">
        <v>3072</v>
      </c>
      <c r="G339" s="13">
        <v>30019</v>
      </c>
      <c r="H339" s="13">
        <v>5970</v>
      </c>
    </row>
    <row r="340" spans="1:8" x14ac:dyDescent="0.3">
      <c r="A340" s="13" t="s">
        <v>3221</v>
      </c>
      <c r="B340" s="13" t="s">
        <v>2598</v>
      </c>
      <c r="C340" s="13" t="s">
        <v>2547</v>
      </c>
      <c r="D340" s="13" t="s">
        <v>2854</v>
      </c>
      <c r="E340" s="13">
        <v>38301</v>
      </c>
      <c r="F340" s="13" t="s">
        <v>2729</v>
      </c>
      <c r="G340" s="13">
        <v>43015</v>
      </c>
      <c r="H340" s="13">
        <v>13020</v>
      </c>
    </row>
    <row r="341" spans="1:8" x14ac:dyDescent="0.3">
      <c r="A341" s="13" t="s">
        <v>3222</v>
      </c>
      <c r="B341" s="13" t="s">
        <v>2598</v>
      </c>
      <c r="C341" s="13" t="s">
        <v>2547</v>
      </c>
      <c r="D341" s="13" t="s">
        <v>2854</v>
      </c>
      <c r="E341" s="13">
        <v>38301</v>
      </c>
      <c r="F341" s="13" t="s">
        <v>3223</v>
      </c>
      <c r="G341" s="13">
        <v>30297</v>
      </c>
      <c r="H341" s="13">
        <v>875</v>
      </c>
    </row>
    <row r="342" spans="1:8" x14ac:dyDescent="0.3">
      <c r="A342" s="13" t="s">
        <v>3224</v>
      </c>
      <c r="B342" s="13" t="s">
        <v>2598</v>
      </c>
      <c r="C342" s="13" t="s">
        <v>2547</v>
      </c>
      <c r="D342" s="13" t="s">
        <v>2854</v>
      </c>
      <c r="E342" s="13">
        <v>38301</v>
      </c>
      <c r="F342" s="13" t="s">
        <v>2801</v>
      </c>
      <c r="G342" s="13">
        <v>46808</v>
      </c>
      <c r="H342" s="13">
        <v>1900</v>
      </c>
    </row>
    <row r="343" spans="1:8" x14ac:dyDescent="0.3">
      <c r="A343" s="13" t="s">
        <v>3225</v>
      </c>
      <c r="B343" s="13" t="s">
        <v>2598</v>
      </c>
      <c r="C343" s="13" t="s">
        <v>2547</v>
      </c>
      <c r="D343" s="13" t="s">
        <v>2854</v>
      </c>
      <c r="E343" s="13">
        <v>38301</v>
      </c>
      <c r="F343" s="13" t="s">
        <v>2935</v>
      </c>
      <c r="G343" s="13">
        <v>76244</v>
      </c>
      <c r="H343" s="13">
        <v>2670</v>
      </c>
    </row>
    <row r="344" spans="1:8" x14ac:dyDescent="0.3">
      <c r="A344" s="13" t="s">
        <v>3226</v>
      </c>
      <c r="B344" s="13" t="s">
        <v>2598</v>
      </c>
      <c r="C344" s="13" t="s">
        <v>2547</v>
      </c>
      <c r="D344" s="13" t="s">
        <v>2854</v>
      </c>
      <c r="E344" s="13">
        <v>38301</v>
      </c>
      <c r="F344" s="13" t="s">
        <v>2963</v>
      </c>
      <c r="G344" s="13">
        <v>22630</v>
      </c>
      <c r="H344" s="13">
        <v>7825</v>
      </c>
    </row>
    <row r="345" spans="1:8" x14ac:dyDescent="0.3">
      <c r="A345" s="13" t="s">
        <v>3227</v>
      </c>
      <c r="B345" s="13" t="s">
        <v>2598</v>
      </c>
      <c r="C345" s="13" t="s">
        <v>2547</v>
      </c>
      <c r="D345" s="13" t="s">
        <v>2854</v>
      </c>
      <c r="E345" s="13">
        <v>38301</v>
      </c>
      <c r="F345" s="13" t="s">
        <v>3005</v>
      </c>
      <c r="G345" s="13">
        <v>29607</v>
      </c>
      <c r="H345" s="13">
        <v>1890</v>
      </c>
    </row>
    <row r="346" spans="1:8" x14ac:dyDescent="0.3">
      <c r="A346" s="13" t="s">
        <v>3228</v>
      </c>
      <c r="B346" s="13" t="s">
        <v>2598</v>
      </c>
      <c r="C346" s="13" t="s">
        <v>2547</v>
      </c>
      <c r="D346" s="13" t="s">
        <v>2854</v>
      </c>
      <c r="E346" s="13">
        <v>38301</v>
      </c>
      <c r="F346" s="13" t="s">
        <v>3229</v>
      </c>
      <c r="G346" s="13">
        <v>46143</v>
      </c>
      <c r="H346" s="13">
        <v>7083</v>
      </c>
    </row>
    <row r="347" spans="1:8" x14ac:dyDescent="0.3">
      <c r="A347" s="13" t="s">
        <v>3230</v>
      </c>
      <c r="B347" s="13" t="s">
        <v>2598</v>
      </c>
      <c r="C347" s="13" t="s">
        <v>2547</v>
      </c>
      <c r="D347" s="13" t="s">
        <v>2854</v>
      </c>
      <c r="E347" s="13">
        <v>38301</v>
      </c>
      <c r="F347" s="13" t="s">
        <v>3231</v>
      </c>
      <c r="G347" s="13">
        <v>48030</v>
      </c>
      <c r="H347" s="13">
        <v>4992</v>
      </c>
    </row>
    <row r="348" spans="1:8" x14ac:dyDescent="0.3">
      <c r="A348" s="13" t="s">
        <v>3232</v>
      </c>
      <c r="B348" s="13" t="s">
        <v>2598</v>
      </c>
      <c r="C348" s="13" t="s">
        <v>2547</v>
      </c>
      <c r="D348" s="13" t="s">
        <v>2854</v>
      </c>
      <c r="E348" s="13">
        <v>38301</v>
      </c>
      <c r="F348" s="13" t="s">
        <v>3233</v>
      </c>
      <c r="G348" s="13">
        <v>46322</v>
      </c>
      <c r="H348" s="13">
        <v>1150</v>
      </c>
    </row>
    <row r="349" spans="1:8" x14ac:dyDescent="0.3">
      <c r="A349" s="13" t="s">
        <v>3234</v>
      </c>
      <c r="B349" s="13" t="s">
        <v>2598</v>
      </c>
      <c r="C349" s="13" t="s">
        <v>2547</v>
      </c>
      <c r="D349" s="13" t="s">
        <v>2854</v>
      </c>
      <c r="E349" s="13">
        <v>38301</v>
      </c>
      <c r="F349" s="13" t="s">
        <v>3235</v>
      </c>
      <c r="G349" s="13">
        <v>77073</v>
      </c>
      <c r="H349" s="13">
        <v>1629.45</v>
      </c>
    </row>
    <row r="350" spans="1:8" x14ac:dyDescent="0.3">
      <c r="A350" s="13" t="s">
        <v>3236</v>
      </c>
      <c r="B350" s="13" t="s">
        <v>2598</v>
      </c>
      <c r="C350" s="13" t="s">
        <v>2547</v>
      </c>
      <c r="D350" s="13" t="s">
        <v>2854</v>
      </c>
      <c r="E350" s="13">
        <v>38301</v>
      </c>
      <c r="F350" s="13" t="s">
        <v>2875</v>
      </c>
      <c r="G350" s="13">
        <v>46219</v>
      </c>
      <c r="H350" s="13">
        <v>11312</v>
      </c>
    </row>
    <row r="351" spans="1:8" x14ac:dyDescent="0.3">
      <c r="A351" s="13" t="s">
        <v>3237</v>
      </c>
      <c r="B351" s="13" t="s">
        <v>2598</v>
      </c>
      <c r="C351" s="13" t="s">
        <v>2547</v>
      </c>
      <c r="D351" s="13" t="s">
        <v>2854</v>
      </c>
      <c r="E351" s="13">
        <v>38301</v>
      </c>
      <c r="F351" s="13" t="s">
        <v>2645</v>
      </c>
      <c r="G351" s="13">
        <v>30233</v>
      </c>
      <c r="H351" s="13">
        <v>8750</v>
      </c>
    </row>
    <row r="352" spans="1:8" x14ac:dyDescent="0.3">
      <c r="A352" s="13" t="s">
        <v>3238</v>
      </c>
      <c r="B352" s="13" t="s">
        <v>2598</v>
      </c>
      <c r="C352" s="13" t="s">
        <v>2547</v>
      </c>
      <c r="D352" s="13" t="s">
        <v>2854</v>
      </c>
      <c r="E352" s="13">
        <v>38301</v>
      </c>
      <c r="F352" s="13" t="s">
        <v>2892</v>
      </c>
      <c r="G352" s="13">
        <v>53546</v>
      </c>
      <c r="H352" s="13">
        <v>12078</v>
      </c>
    </row>
    <row r="353" spans="1:8" x14ac:dyDescent="0.3">
      <c r="A353" s="13" t="s">
        <v>3239</v>
      </c>
      <c r="B353" s="13" t="s">
        <v>2598</v>
      </c>
      <c r="C353" s="13" t="s">
        <v>2547</v>
      </c>
      <c r="D353" s="13" t="s">
        <v>2854</v>
      </c>
      <c r="E353" s="13">
        <v>38301</v>
      </c>
      <c r="F353" s="13" t="s">
        <v>3061</v>
      </c>
      <c r="G353" s="13">
        <v>60433</v>
      </c>
      <c r="H353" s="13">
        <v>951</v>
      </c>
    </row>
    <row r="354" spans="1:8" x14ac:dyDescent="0.3">
      <c r="A354" s="13" t="s">
        <v>3240</v>
      </c>
      <c r="B354" s="13" t="s">
        <v>2598</v>
      </c>
      <c r="C354" s="13" t="s">
        <v>2547</v>
      </c>
      <c r="D354" s="13" t="s">
        <v>2854</v>
      </c>
      <c r="E354" s="13">
        <v>38301</v>
      </c>
      <c r="F354" s="13" t="s">
        <v>2985</v>
      </c>
      <c r="G354" s="13">
        <v>29353</v>
      </c>
      <c r="H354" s="13">
        <v>8136</v>
      </c>
    </row>
    <row r="355" spans="1:8" x14ac:dyDescent="0.3">
      <c r="A355" s="13" t="s">
        <v>3241</v>
      </c>
      <c r="B355" s="13" t="s">
        <v>2598</v>
      </c>
      <c r="C355" s="13" t="s">
        <v>2547</v>
      </c>
      <c r="D355" s="13" t="s">
        <v>2854</v>
      </c>
      <c r="E355" s="13">
        <v>38301</v>
      </c>
      <c r="F355" s="13" t="s">
        <v>3163</v>
      </c>
      <c r="G355" s="13">
        <v>17601</v>
      </c>
      <c r="H355" s="13">
        <v>25000</v>
      </c>
    </row>
    <row r="356" spans="1:8" x14ac:dyDescent="0.3">
      <c r="A356" s="13" t="s">
        <v>3242</v>
      </c>
      <c r="B356" s="13" t="s">
        <v>2598</v>
      </c>
      <c r="C356" s="13" t="s">
        <v>2547</v>
      </c>
      <c r="D356" s="13" t="s">
        <v>2854</v>
      </c>
      <c r="E356" s="13">
        <v>38301</v>
      </c>
      <c r="F356" s="13" t="s">
        <v>3176</v>
      </c>
      <c r="G356" s="13">
        <v>75067</v>
      </c>
      <c r="H356" s="13">
        <v>43320</v>
      </c>
    </row>
    <row r="357" spans="1:8" x14ac:dyDescent="0.3">
      <c r="A357" s="13" t="s">
        <v>3243</v>
      </c>
      <c r="B357" s="13" t="s">
        <v>2598</v>
      </c>
      <c r="C357" s="13" t="s">
        <v>2547</v>
      </c>
      <c r="D357" s="13" t="s">
        <v>2854</v>
      </c>
      <c r="E357" s="13">
        <v>38301</v>
      </c>
      <c r="F357" s="13" t="s">
        <v>3244</v>
      </c>
      <c r="G357" s="13">
        <v>52060</v>
      </c>
      <c r="H357" s="13">
        <v>3201</v>
      </c>
    </row>
    <row r="358" spans="1:8" x14ac:dyDescent="0.3">
      <c r="A358" s="13" t="s">
        <v>3245</v>
      </c>
      <c r="B358" s="13" t="s">
        <v>2598</v>
      </c>
      <c r="C358" s="13" t="s">
        <v>2547</v>
      </c>
      <c r="D358" s="13" t="s">
        <v>2854</v>
      </c>
      <c r="E358" s="13">
        <v>38301</v>
      </c>
      <c r="F358" s="13" t="s">
        <v>3246</v>
      </c>
      <c r="G358" s="13">
        <v>46952</v>
      </c>
      <c r="H358" s="13">
        <v>4555</v>
      </c>
    </row>
    <row r="359" spans="1:8" x14ac:dyDescent="0.3">
      <c r="A359" s="13" t="s">
        <v>3247</v>
      </c>
      <c r="B359" s="13" t="s">
        <v>2598</v>
      </c>
      <c r="C359" s="13" t="s">
        <v>2547</v>
      </c>
      <c r="D359" s="13" t="s">
        <v>2854</v>
      </c>
      <c r="E359" s="13">
        <v>38301</v>
      </c>
      <c r="F359" s="13" t="s">
        <v>3096</v>
      </c>
      <c r="G359" s="13">
        <v>28105</v>
      </c>
      <c r="H359" s="13">
        <v>2096</v>
      </c>
    </row>
    <row r="360" spans="1:8" x14ac:dyDescent="0.3">
      <c r="A360" s="13" t="s">
        <v>3248</v>
      </c>
      <c r="B360" s="13" t="s">
        <v>2598</v>
      </c>
      <c r="C360" s="13" t="s">
        <v>2547</v>
      </c>
      <c r="D360" s="13" t="s">
        <v>2854</v>
      </c>
      <c r="E360" s="13">
        <v>38301</v>
      </c>
      <c r="F360" s="13" t="s">
        <v>3179</v>
      </c>
      <c r="G360" s="13">
        <v>60447</v>
      </c>
      <c r="H360" s="13">
        <v>47550</v>
      </c>
    </row>
    <row r="361" spans="1:8" x14ac:dyDescent="0.3">
      <c r="A361" s="13" t="s">
        <v>3249</v>
      </c>
      <c r="B361" s="13" t="s">
        <v>2598</v>
      </c>
      <c r="C361" s="13" t="s">
        <v>2547</v>
      </c>
      <c r="D361" s="13" t="s">
        <v>2854</v>
      </c>
      <c r="E361" s="13">
        <v>38301</v>
      </c>
      <c r="F361" s="13" t="s">
        <v>3250</v>
      </c>
      <c r="G361" s="13">
        <v>8831</v>
      </c>
      <c r="H361" s="13">
        <v>47716.6</v>
      </c>
    </row>
    <row r="362" spans="1:8" x14ac:dyDescent="0.3">
      <c r="A362" s="13" t="s">
        <v>3251</v>
      </c>
      <c r="B362" s="13" t="s">
        <v>2598</v>
      </c>
      <c r="C362" s="13" t="s">
        <v>2547</v>
      </c>
      <c r="D362" s="13" t="s">
        <v>2854</v>
      </c>
      <c r="E362" s="13">
        <v>38301</v>
      </c>
      <c r="F362" s="13" t="s">
        <v>3252</v>
      </c>
      <c r="G362" s="13">
        <v>60450</v>
      </c>
      <c r="H362" s="13">
        <v>5190</v>
      </c>
    </row>
    <row r="363" spans="1:8" x14ac:dyDescent="0.3">
      <c r="A363" s="13" t="s">
        <v>3253</v>
      </c>
      <c r="B363" s="13" t="s">
        <v>2598</v>
      </c>
      <c r="C363" s="13" t="s">
        <v>2547</v>
      </c>
      <c r="D363" s="13" t="s">
        <v>2854</v>
      </c>
      <c r="E363" s="13">
        <v>38301</v>
      </c>
      <c r="F363" s="13" t="s">
        <v>3254</v>
      </c>
      <c r="G363" s="13">
        <v>23603</v>
      </c>
      <c r="H363" s="13">
        <v>1717</v>
      </c>
    </row>
    <row r="364" spans="1:8" x14ac:dyDescent="0.3">
      <c r="A364" s="13" t="s">
        <v>3255</v>
      </c>
      <c r="B364" s="13" t="s">
        <v>2598</v>
      </c>
      <c r="C364" s="13" t="s">
        <v>2547</v>
      </c>
      <c r="D364" s="13" t="s">
        <v>2854</v>
      </c>
      <c r="E364" s="13">
        <v>38301</v>
      </c>
      <c r="F364" s="13" t="s">
        <v>3256</v>
      </c>
      <c r="G364" s="13">
        <v>44720</v>
      </c>
      <c r="H364" s="13">
        <v>2648</v>
      </c>
    </row>
    <row r="365" spans="1:8" x14ac:dyDescent="0.3">
      <c r="A365" s="13" t="s">
        <v>3257</v>
      </c>
      <c r="B365" s="13" t="s">
        <v>2598</v>
      </c>
      <c r="C365" s="13" t="s">
        <v>2547</v>
      </c>
      <c r="D365" s="13" t="s">
        <v>2854</v>
      </c>
      <c r="E365" s="13">
        <v>38301</v>
      </c>
      <c r="F365" s="13" t="s">
        <v>2752</v>
      </c>
      <c r="G365" s="13">
        <v>76262</v>
      </c>
      <c r="H365" s="13">
        <v>1250</v>
      </c>
    </row>
    <row r="366" spans="1:8" x14ac:dyDescent="0.3">
      <c r="A366" s="13" t="s">
        <v>3258</v>
      </c>
      <c r="B366" s="13" t="s">
        <v>2598</v>
      </c>
      <c r="C366" s="13" t="s">
        <v>2547</v>
      </c>
      <c r="D366" s="13" t="s">
        <v>2854</v>
      </c>
      <c r="E366" s="13">
        <v>38301</v>
      </c>
      <c r="F366" s="13" t="s">
        <v>3259</v>
      </c>
      <c r="G366" s="13">
        <v>75701</v>
      </c>
      <c r="H366" s="13">
        <v>1119</v>
      </c>
    </row>
    <row r="367" spans="1:8" x14ac:dyDescent="0.3">
      <c r="A367" s="13" t="s">
        <v>3260</v>
      </c>
      <c r="B367" s="13" t="s">
        <v>2598</v>
      </c>
      <c r="C367" s="13" t="s">
        <v>2547</v>
      </c>
      <c r="D367" s="13" t="s">
        <v>2854</v>
      </c>
      <c r="E367" s="13">
        <v>38301</v>
      </c>
      <c r="F367" s="13" t="s">
        <v>3261</v>
      </c>
      <c r="G367" s="13">
        <v>30474</v>
      </c>
      <c r="H367" s="13">
        <v>2390</v>
      </c>
    </row>
    <row r="368" spans="1:8" x14ac:dyDescent="0.3">
      <c r="A368" s="13" t="s">
        <v>3262</v>
      </c>
      <c r="B368" s="13" t="s">
        <v>2598</v>
      </c>
      <c r="C368" s="13" t="s">
        <v>2547</v>
      </c>
      <c r="D368" s="13" t="s">
        <v>2854</v>
      </c>
      <c r="E368" s="13">
        <v>38301</v>
      </c>
      <c r="F368" s="13" t="s">
        <v>3263</v>
      </c>
      <c r="G368" s="13">
        <v>43160</v>
      </c>
      <c r="H368" s="13">
        <v>4520</v>
      </c>
    </row>
    <row r="369" spans="1:8" x14ac:dyDescent="0.3">
      <c r="A369" s="13" t="s">
        <v>3264</v>
      </c>
      <c r="B369" s="13" t="s">
        <v>2598</v>
      </c>
      <c r="C369" s="13" t="s">
        <v>2547</v>
      </c>
      <c r="D369" s="13" t="s">
        <v>2854</v>
      </c>
      <c r="E369" s="13">
        <v>38301</v>
      </c>
      <c r="F369" s="13" t="s">
        <v>3197</v>
      </c>
      <c r="G369" s="13">
        <v>43162</v>
      </c>
      <c r="H369" s="13">
        <v>6993</v>
      </c>
    </row>
    <row r="370" spans="1:8" x14ac:dyDescent="0.3">
      <c r="A370" s="13" t="s">
        <v>3265</v>
      </c>
      <c r="B370" s="13" t="s">
        <v>2598</v>
      </c>
      <c r="C370" s="13" t="s">
        <v>2547</v>
      </c>
      <c r="D370" s="13" t="s">
        <v>2854</v>
      </c>
      <c r="E370" s="13">
        <v>38301</v>
      </c>
      <c r="F370" s="13" t="s">
        <v>3266</v>
      </c>
      <c r="G370" s="13">
        <v>29697</v>
      </c>
      <c r="H370" s="13">
        <v>4600</v>
      </c>
    </row>
    <row r="371" spans="1:8" x14ac:dyDescent="0.3">
      <c r="A371" s="13" t="s">
        <v>3267</v>
      </c>
      <c r="B371" s="13" t="s">
        <v>2598</v>
      </c>
      <c r="C371" s="13" t="s">
        <v>2547</v>
      </c>
      <c r="D371" s="13" t="s">
        <v>2854</v>
      </c>
      <c r="E371" s="13">
        <v>38301</v>
      </c>
      <c r="F371" s="13" t="s">
        <v>3268</v>
      </c>
      <c r="G371" s="13">
        <v>53598</v>
      </c>
      <c r="H371" s="13">
        <v>9882</v>
      </c>
    </row>
    <row r="372" spans="1:8" x14ac:dyDescent="0.3">
      <c r="A372" s="13" t="s">
        <v>3269</v>
      </c>
      <c r="B372" s="13" t="s">
        <v>2598</v>
      </c>
      <c r="C372" s="13" t="s">
        <v>2547</v>
      </c>
      <c r="D372" s="13" t="s">
        <v>2854</v>
      </c>
      <c r="E372" s="13">
        <v>38301</v>
      </c>
      <c r="F372" s="13" t="s">
        <v>3270</v>
      </c>
      <c r="G372" s="13">
        <v>43953</v>
      </c>
      <c r="H372" s="13">
        <v>1458</v>
      </c>
    </row>
    <row r="373" spans="1:8" x14ac:dyDescent="0.3">
      <c r="A373" s="13" t="s">
        <v>3271</v>
      </c>
      <c r="B373" s="13" t="s">
        <v>2598</v>
      </c>
      <c r="C373" s="13" t="s">
        <v>2547</v>
      </c>
      <c r="D373" s="13" t="s">
        <v>2854</v>
      </c>
      <c r="E373" s="13">
        <v>38301</v>
      </c>
      <c r="F373" s="13" t="s">
        <v>3272</v>
      </c>
      <c r="G373" s="13">
        <v>49509</v>
      </c>
      <c r="H373" s="13">
        <v>3528</v>
      </c>
    </row>
    <row r="374" spans="1:8" x14ac:dyDescent="0.3">
      <c r="A374" s="13" t="s">
        <v>3273</v>
      </c>
      <c r="B374" s="13" t="s">
        <v>2598</v>
      </c>
      <c r="C374" s="13" t="s">
        <v>2547</v>
      </c>
      <c r="D374" s="13" t="s">
        <v>3274</v>
      </c>
      <c r="E374" s="13">
        <v>66115</v>
      </c>
      <c r="F374" s="13" t="s">
        <v>2971</v>
      </c>
      <c r="G374" s="13">
        <v>60803</v>
      </c>
      <c r="H374" s="13">
        <v>735</v>
      </c>
    </row>
    <row r="375" spans="1:8" x14ac:dyDescent="0.3">
      <c r="A375" s="13" t="s">
        <v>3275</v>
      </c>
      <c r="B375" s="13" t="s">
        <v>2598</v>
      </c>
      <c r="C375" s="13" t="s">
        <v>2547</v>
      </c>
      <c r="D375" s="13" t="s">
        <v>3176</v>
      </c>
      <c r="E375" s="13">
        <v>75067</v>
      </c>
      <c r="F375" s="13" t="s">
        <v>3179</v>
      </c>
      <c r="G375" s="13">
        <v>60447</v>
      </c>
      <c r="H375" s="13">
        <v>10285</v>
      </c>
    </row>
    <row r="376" spans="1:8" x14ac:dyDescent="0.3">
      <c r="A376" s="13" t="s">
        <v>3276</v>
      </c>
      <c r="B376" s="13" t="s">
        <v>2598</v>
      </c>
      <c r="C376" s="13" t="s">
        <v>2547</v>
      </c>
      <c r="D376" s="13" t="s">
        <v>2635</v>
      </c>
      <c r="E376" s="13">
        <v>38114</v>
      </c>
      <c r="F376" s="13" t="s">
        <v>3162</v>
      </c>
      <c r="G376" s="13">
        <v>60101</v>
      </c>
      <c r="H376" s="13">
        <v>2078</v>
      </c>
    </row>
    <row r="377" spans="1:8" x14ac:dyDescent="0.3">
      <c r="A377" s="13" t="s">
        <v>3277</v>
      </c>
      <c r="B377" s="13" t="s">
        <v>2598</v>
      </c>
      <c r="C377" s="13" t="s">
        <v>2547</v>
      </c>
      <c r="D377" s="13" t="s">
        <v>2635</v>
      </c>
      <c r="E377" s="13">
        <v>38114</v>
      </c>
      <c r="F377" s="13" t="s">
        <v>2971</v>
      </c>
      <c r="G377" s="13">
        <v>60803</v>
      </c>
      <c r="H377" s="13">
        <v>4156</v>
      </c>
    </row>
    <row r="378" spans="1:8" x14ac:dyDescent="0.3">
      <c r="A378" s="13" t="s">
        <v>3278</v>
      </c>
      <c r="B378" s="13" t="s">
        <v>2598</v>
      </c>
      <c r="C378" s="13" t="s">
        <v>2547</v>
      </c>
      <c r="D378" s="13" t="s">
        <v>2635</v>
      </c>
      <c r="E378" s="13">
        <v>38114</v>
      </c>
      <c r="F378" s="13" t="s">
        <v>3183</v>
      </c>
      <c r="G378" s="13">
        <v>60440</v>
      </c>
      <c r="H378" s="13">
        <v>6606</v>
      </c>
    </row>
    <row r="379" spans="1:8" x14ac:dyDescent="0.3">
      <c r="A379" s="13" t="s">
        <v>3279</v>
      </c>
      <c r="B379" s="13" t="s">
        <v>2598</v>
      </c>
      <c r="C379" s="13" t="s">
        <v>2547</v>
      </c>
      <c r="D379" s="13" t="s">
        <v>2635</v>
      </c>
      <c r="E379" s="13">
        <v>38114</v>
      </c>
      <c r="F379" s="13" t="s">
        <v>3165</v>
      </c>
      <c r="G379" s="13">
        <v>18031</v>
      </c>
      <c r="H379" s="13">
        <v>9760</v>
      </c>
    </row>
    <row r="380" spans="1:8" x14ac:dyDescent="0.3">
      <c r="A380" s="13" t="s">
        <v>3280</v>
      </c>
      <c r="B380" s="13" t="s">
        <v>2598</v>
      </c>
      <c r="C380" s="13" t="s">
        <v>2547</v>
      </c>
      <c r="D380" s="13" t="s">
        <v>2635</v>
      </c>
      <c r="E380" s="13">
        <v>38114</v>
      </c>
      <c r="F380" s="13" t="s">
        <v>3163</v>
      </c>
      <c r="G380" s="13">
        <v>17601</v>
      </c>
      <c r="H380" s="13">
        <v>24570</v>
      </c>
    </row>
    <row r="381" spans="1:8" x14ac:dyDescent="0.3">
      <c r="A381" s="13" t="s">
        <v>3281</v>
      </c>
      <c r="B381" s="13" t="s">
        <v>2598</v>
      </c>
      <c r="C381" s="13" t="s">
        <v>2547</v>
      </c>
      <c r="D381" s="13" t="s">
        <v>2635</v>
      </c>
      <c r="E381" s="13">
        <v>38114</v>
      </c>
      <c r="F381" s="13" t="s">
        <v>3179</v>
      </c>
      <c r="G381" s="13">
        <v>60447</v>
      </c>
      <c r="H381" s="13">
        <v>2078</v>
      </c>
    </row>
    <row r="382" spans="1:8" x14ac:dyDescent="0.3">
      <c r="A382" s="13" t="s">
        <v>3282</v>
      </c>
      <c r="B382" s="13" t="s">
        <v>2598</v>
      </c>
      <c r="C382" s="13" t="s">
        <v>2547</v>
      </c>
      <c r="D382" s="13" t="s">
        <v>3179</v>
      </c>
      <c r="E382" s="13">
        <v>60447</v>
      </c>
      <c r="F382" s="13" t="s">
        <v>2884</v>
      </c>
      <c r="G382" s="13">
        <v>30349</v>
      </c>
      <c r="H382" s="13">
        <v>38517</v>
      </c>
    </row>
    <row r="383" spans="1:8" x14ac:dyDescent="0.3">
      <c r="A383" s="13" t="s">
        <v>3283</v>
      </c>
      <c r="B383" s="13" t="s">
        <v>2598</v>
      </c>
      <c r="C383" s="13" t="s">
        <v>2547</v>
      </c>
      <c r="D383" s="13" t="s">
        <v>3284</v>
      </c>
      <c r="E383" s="13">
        <v>60411</v>
      </c>
      <c r="F383" s="13" t="s">
        <v>2854</v>
      </c>
      <c r="G383" s="13">
        <v>38301</v>
      </c>
      <c r="H383" s="13">
        <v>215352</v>
      </c>
    </row>
    <row r="384" spans="1:8" x14ac:dyDescent="0.3">
      <c r="A384" s="13" t="s">
        <v>3285</v>
      </c>
      <c r="B384" s="13" t="s">
        <v>2598</v>
      </c>
      <c r="C384" s="13" t="s">
        <v>2547</v>
      </c>
      <c r="D384" s="13" t="s">
        <v>3197</v>
      </c>
      <c r="E384" s="13">
        <v>43162</v>
      </c>
      <c r="F384" s="13" t="s">
        <v>2659</v>
      </c>
      <c r="G384" s="13">
        <v>38343</v>
      </c>
      <c r="H384" s="13">
        <v>4240</v>
      </c>
    </row>
    <row r="385" spans="1:8" x14ac:dyDescent="0.3">
      <c r="A385" s="13" t="s">
        <v>3286</v>
      </c>
      <c r="B385" s="13" t="s">
        <v>2598</v>
      </c>
      <c r="C385" s="13" t="s">
        <v>2547</v>
      </c>
      <c r="D385" s="13" t="s">
        <v>3197</v>
      </c>
      <c r="E385" s="13">
        <v>43162</v>
      </c>
      <c r="F385" s="13" t="s">
        <v>2845</v>
      </c>
      <c r="G385" s="13">
        <v>37122</v>
      </c>
      <c r="H385" s="13">
        <v>2436</v>
      </c>
    </row>
    <row r="386" spans="1:8" x14ac:dyDescent="0.3">
      <c r="A386" s="13" t="s">
        <v>3287</v>
      </c>
      <c r="B386" s="13" t="s">
        <v>2598</v>
      </c>
      <c r="C386" s="13" t="s">
        <v>3288</v>
      </c>
      <c r="D386" s="13" t="s">
        <v>2635</v>
      </c>
      <c r="E386" s="13">
        <v>38114</v>
      </c>
      <c r="F386" s="13" t="s">
        <v>3183</v>
      </c>
      <c r="G386" s="13">
        <v>60440</v>
      </c>
      <c r="H386" s="13">
        <v>15818.1</v>
      </c>
    </row>
    <row r="387" spans="1:8" x14ac:dyDescent="0.3">
      <c r="A387" s="13" t="s">
        <v>3289</v>
      </c>
      <c r="B387" s="13" t="s">
        <v>2598</v>
      </c>
      <c r="C387" s="13" t="s">
        <v>3290</v>
      </c>
      <c r="D387" s="13" t="s">
        <v>2854</v>
      </c>
      <c r="E387" s="13">
        <v>38301</v>
      </c>
      <c r="F387" s="13" t="s">
        <v>3284</v>
      </c>
      <c r="G387" s="13">
        <v>60411</v>
      </c>
      <c r="H387" s="13">
        <v>0.87</v>
      </c>
    </row>
    <row r="388" spans="1:8" x14ac:dyDescent="0.3">
      <c r="A388" s="13" t="s">
        <v>3291</v>
      </c>
      <c r="B388" s="13" t="s">
        <v>2598</v>
      </c>
      <c r="C388" s="13" t="s">
        <v>3292</v>
      </c>
      <c r="D388" s="13" t="s">
        <v>2854</v>
      </c>
      <c r="E388" s="13">
        <v>38301</v>
      </c>
      <c r="F388" s="13" t="s">
        <v>3293</v>
      </c>
      <c r="G388" s="13">
        <v>49037</v>
      </c>
      <c r="H388" s="13">
        <v>1950</v>
      </c>
    </row>
    <row r="389" spans="1:8" x14ac:dyDescent="0.3">
      <c r="A389" s="13" t="s">
        <v>3294</v>
      </c>
      <c r="B389" s="13" t="s">
        <v>3295</v>
      </c>
      <c r="C389" s="13" t="s">
        <v>2550</v>
      </c>
      <c r="D389" s="13" t="s">
        <v>3296</v>
      </c>
      <c r="E389" s="13">
        <v>33328</v>
      </c>
      <c r="F389" s="13" t="s">
        <v>2854</v>
      </c>
      <c r="G389" s="13">
        <v>38301</v>
      </c>
      <c r="H389" s="13">
        <v>1100</v>
      </c>
    </row>
    <row r="390" spans="1:8" x14ac:dyDescent="0.3">
      <c r="A390" s="13" t="s">
        <v>3297</v>
      </c>
      <c r="B390" s="13" t="s">
        <v>3295</v>
      </c>
      <c r="C390" s="13" t="s">
        <v>2550</v>
      </c>
      <c r="D390" s="13" t="s">
        <v>3298</v>
      </c>
      <c r="E390" s="13">
        <v>33012</v>
      </c>
      <c r="F390" s="13" t="s">
        <v>2854</v>
      </c>
      <c r="G390" s="13">
        <v>38301</v>
      </c>
      <c r="H390" s="13">
        <v>1100</v>
      </c>
    </row>
    <row r="391" spans="1:8" x14ac:dyDescent="0.3">
      <c r="A391" s="13" t="s">
        <v>3299</v>
      </c>
      <c r="B391" s="13" t="s">
        <v>3295</v>
      </c>
      <c r="C391" s="13" t="s">
        <v>2550</v>
      </c>
      <c r="D391" s="13" t="s">
        <v>3235</v>
      </c>
      <c r="E391" s="13">
        <v>77084</v>
      </c>
      <c r="F391" s="13" t="s">
        <v>2854</v>
      </c>
      <c r="G391" s="13">
        <v>38301</v>
      </c>
      <c r="H391" s="13">
        <v>1225</v>
      </c>
    </row>
    <row r="392" spans="1:8" x14ac:dyDescent="0.3">
      <c r="A392" s="13" t="s">
        <v>3300</v>
      </c>
      <c r="B392" s="13" t="s">
        <v>3295</v>
      </c>
      <c r="C392" s="13" t="s">
        <v>2550</v>
      </c>
      <c r="D392" s="13" t="s">
        <v>2854</v>
      </c>
      <c r="E392" s="13">
        <v>38301</v>
      </c>
      <c r="F392" s="13" t="s">
        <v>3301</v>
      </c>
      <c r="G392" s="13">
        <v>28806</v>
      </c>
      <c r="H392" s="13">
        <v>11326.2</v>
      </c>
    </row>
    <row r="393" spans="1:8" x14ac:dyDescent="0.3">
      <c r="A393" s="13" t="s">
        <v>3302</v>
      </c>
      <c r="B393" s="13" t="s">
        <v>3295</v>
      </c>
      <c r="C393" s="13" t="s">
        <v>2550</v>
      </c>
      <c r="D393" s="13" t="s">
        <v>2854</v>
      </c>
      <c r="E393" s="13">
        <v>38301</v>
      </c>
      <c r="F393" s="13" t="s">
        <v>3200</v>
      </c>
      <c r="G393" s="13">
        <v>30903</v>
      </c>
      <c r="H393" s="13">
        <v>1197.55</v>
      </c>
    </row>
    <row r="394" spans="1:8" x14ac:dyDescent="0.3">
      <c r="A394" s="13" t="s">
        <v>3303</v>
      </c>
      <c r="B394" s="13" t="s">
        <v>3295</v>
      </c>
      <c r="C394" s="13" t="s">
        <v>2550</v>
      </c>
      <c r="D394" s="13" t="s">
        <v>2854</v>
      </c>
      <c r="E394" s="13">
        <v>38301</v>
      </c>
      <c r="F394" s="13" t="s">
        <v>3304</v>
      </c>
      <c r="G394" s="13">
        <v>33426</v>
      </c>
      <c r="H394" s="13">
        <v>4541.76</v>
      </c>
    </row>
    <row r="395" spans="1:8" x14ac:dyDescent="0.3">
      <c r="A395" s="13" t="s">
        <v>3305</v>
      </c>
      <c r="B395" s="13" t="s">
        <v>3295</v>
      </c>
      <c r="C395" s="13" t="s">
        <v>2550</v>
      </c>
      <c r="D395" s="13" t="s">
        <v>2854</v>
      </c>
      <c r="E395" s="13">
        <v>38301</v>
      </c>
      <c r="F395" s="13" t="s">
        <v>3306</v>
      </c>
      <c r="G395" s="13">
        <v>34201</v>
      </c>
      <c r="H395" s="13">
        <v>1923.25</v>
      </c>
    </row>
    <row r="396" spans="1:8" x14ac:dyDescent="0.3">
      <c r="A396" s="13" t="s">
        <v>3307</v>
      </c>
      <c r="B396" s="13" t="s">
        <v>3295</v>
      </c>
      <c r="C396" s="13" t="s">
        <v>2550</v>
      </c>
      <c r="D396" s="13" t="s">
        <v>2854</v>
      </c>
      <c r="E396" s="13">
        <v>38301</v>
      </c>
      <c r="F396" s="13" t="s">
        <v>3308</v>
      </c>
      <c r="G396" s="13">
        <v>8723</v>
      </c>
      <c r="H396" s="13">
        <v>7112.6</v>
      </c>
    </row>
    <row r="397" spans="1:8" x14ac:dyDescent="0.3">
      <c r="A397" s="13" t="s">
        <v>3309</v>
      </c>
      <c r="B397" s="13" t="s">
        <v>3295</v>
      </c>
      <c r="C397" s="13" t="s">
        <v>2550</v>
      </c>
      <c r="D397" s="13" t="s">
        <v>2854</v>
      </c>
      <c r="E397" s="13">
        <v>38301</v>
      </c>
      <c r="F397" s="13" t="s">
        <v>3189</v>
      </c>
      <c r="G397" s="13">
        <v>34613</v>
      </c>
      <c r="H397" s="13">
        <v>16427.25</v>
      </c>
    </row>
    <row r="398" spans="1:8" x14ac:dyDescent="0.3">
      <c r="A398" s="13" t="s">
        <v>3310</v>
      </c>
      <c r="B398" s="13" t="s">
        <v>3295</v>
      </c>
      <c r="C398" s="13" t="s">
        <v>2550</v>
      </c>
      <c r="D398" s="13" t="s">
        <v>2854</v>
      </c>
      <c r="E398" s="13">
        <v>38301</v>
      </c>
      <c r="F398" s="13" t="s">
        <v>3311</v>
      </c>
      <c r="G398" s="13">
        <v>33442</v>
      </c>
      <c r="H398" s="13">
        <v>18036.439999999999</v>
      </c>
    </row>
    <row r="399" spans="1:8" x14ac:dyDescent="0.3">
      <c r="A399" s="13" t="s">
        <v>3312</v>
      </c>
      <c r="B399" s="13" t="s">
        <v>3295</v>
      </c>
      <c r="C399" s="13" t="s">
        <v>2550</v>
      </c>
      <c r="D399" s="13" t="s">
        <v>2854</v>
      </c>
      <c r="E399" s="13">
        <v>38301</v>
      </c>
      <c r="F399" s="13" t="s">
        <v>3313</v>
      </c>
      <c r="G399" s="13">
        <v>39540</v>
      </c>
      <c r="H399" s="13">
        <v>1037.8499999999999</v>
      </c>
    </row>
    <row r="400" spans="1:8" x14ac:dyDescent="0.3">
      <c r="A400" s="13" t="s">
        <v>3314</v>
      </c>
      <c r="B400" s="13" t="s">
        <v>3295</v>
      </c>
      <c r="C400" s="13" t="s">
        <v>2550</v>
      </c>
      <c r="D400" s="13" t="s">
        <v>2854</v>
      </c>
      <c r="E400" s="13">
        <v>38301</v>
      </c>
      <c r="F400" s="13" t="s">
        <v>3315</v>
      </c>
      <c r="G400" s="13">
        <v>22033</v>
      </c>
      <c r="H400" s="13">
        <v>2190.1</v>
      </c>
    </row>
    <row r="401" spans="1:8" x14ac:dyDescent="0.3">
      <c r="A401" s="13" t="s">
        <v>3316</v>
      </c>
      <c r="B401" s="13" t="s">
        <v>3295</v>
      </c>
      <c r="C401" s="13" t="s">
        <v>2550</v>
      </c>
      <c r="D401" s="13" t="s">
        <v>2854</v>
      </c>
      <c r="E401" s="13">
        <v>38301</v>
      </c>
      <c r="F401" s="13" t="s">
        <v>3317</v>
      </c>
      <c r="G401" s="13">
        <v>28302</v>
      </c>
      <c r="H401" s="13">
        <v>14660.85</v>
      </c>
    </row>
    <row r="402" spans="1:8" x14ac:dyDescent="0.3">
      <c r="A402" s="13" t="s">
        <v>3318</v>
      </c>
      <c r="B402" s="13" t="s">
        <v>3295</v>
      </c>
      <c r="C402" s="13" t="s">
        <v>2550</v>
      </c>
      <c r="D402" s="13" t="s">
        <v>2854</v>
      </c>
      <c r="E402" s="13">
        <v>38301</v>
      </c>
      <c r="F402" s="13" t="s">
        <v>3319</v>
      </c>
      <c r="G402" s="13">
        <v>33913</v>
      </c>
      <c r="H402" s="13">
        <v>2091.88</v>
      </c>
    </row>
    <row r="403" spans="1:8" x14ac:dyDescent="0.3">
      <c r="A403" s="13" t="s">
        <v>3320</v>
      </c>
      <c r="B403" s="13" t="s">
        <v>3295</v>
      </c>
      <c r="C403" s="13" t="s">
        <v>2550</v>
      </c>
      <c r="D403" s="13" t="s">
        <v>2854</v>
      </c>
      <c r="E403" s="13">
        <v>38301</v>
      </c>
      <c r="F403" s="13" t="s">
        <v>3321</v>
      </c>
      <c r="G403" s="13">
        <v>32608</v>
      </c>
      <c r="H403" s="13">
        <v>15479.1</v>
      </c>
    </row>
    <row r="404" spans="1:8" x14ac:dyDescent="0.3">
      <c r="A404" s="13" t="s">
        <v>3322</v>
      </c>
      <c r="B404" s="13" t="s">
        <v>3295</v>
      </c>
      <c r="C404" s="13" t="s">
        <v>2550</v>
      </c>
      <c r="D404" s="13" t="s">
        <v>2854</v>
      </c>
      <c r="E404" s="13">
        <v>38301</v>
      </c>
      <c r="F404" s="13" t="s">
        <v>3323</v>
      </c>
      <c r="G404" s="13">
        <v>28056</v>
      </c>
      <c r="H404" s="13">
        <v>1038.28</v>
      </c>
    </row>
    <row r="405" spans="1:8" x14ac:dyDescent="0.3">
      <c r="A405" s="13" t="s">
        <v>3324</v>
      </c>
      <c r="B405" s="13" t="s">
        <v>3295</v>
      </c>
      <c r="C405" s="13" t="s">
        <v>2550</v>
      </c>
      <c r="D405" s="13" t="s">
        <v>2854</v>
      </c>
      <c r="E405" s="13">
        <v>38301</v>
      </c>
      <c r="F405" s="13" t="s">
        <v>3325</v>
      </c>
      <c r="G405" s="13">
        <v>85338</v>
      </c>
      <c r="H405" s="13">
        <v>6075</v>
      </c>
    </row>
    <row r="406" spans="1:8" x14ac:dyDescent="0.3">
      <c r="A406" s="13" t="s">
        <v>3326</v>
      </c>
      <c r="B406" s="13" t="s">
        <v>3295</v>
      </c>
      <c r="C406" s="13" t="s">
        <v>2550</v>
      </c>
      <c r="D406" s="13" t="s">
        <v>2854</v>
      </c>
      <c r="E406" s="13">
        <v>38301</v>
      </c>
      <c r="F406" s="13" t="s">
        <v>3148</v>
      </c>
      <c r="G406" s="13">
        <v>27408</v>
      </c>
      <c r="H406" s="13">
        <v>1295.5999999999999</v>
      </c>
    </row>
    <row r="407" spans="1:8" x14ac:dyDescent="0.3">
      <c r="A407" s="13" t="s">
        <v>3327</v>
      </c>
      <c r="B407" s="13" t="s">
        <v>3295</v>
      </c>
      <c r="C407" s="13" t="s">
        <v>2550</v>
      </c>
      <c r="D407" s="13" t="s">
        <v>2854</v>
      </c>
      <c r="E407" s="13">
        <v>38301</v>
      </c>
      <c r="F407" s="13" t="s">
        <v>3328</v>
      </c>
      <c r="G407" s="13">
        <v>27834</v>
      </c>
      <c r="H407" s="13">
        <v>16419.55</v>
      </c>
    </row>
    <row r="408" spans="1:8" x14ac:dyDescent="0.3">
      <c r="A408" s="13" t="s">
        <v>3329</v>
      </c>
      <c r="B408" s="13" t="s">
        <v>3295</v>
      </c>
      <c r="C408" s="13" t="s">
        <v>2550</v>
      </c>
      <c r="D408" s="13" t="s">
        <v>2854</v>
      </c>
      <c r="E408" s="13">
        <v>38301</v>
      </c>
      <c r="F408" s="13" t="s">
        <v>3005</v>
      </c>
      <c r="G408" s="13">
        <v>29607</v>
      </c>
      <c r="H408" s="13">
        <v>1062.0999999999999</v>
      </c>
    </row>
    <row r="409" spans="1:8" x14ac:dyDescent="0.3">
      <c r="A409" s="13" t="s">
        <v>3330</v>
      </c>
      <c r="B409" s="13" t="s">
        <v>3295</v>
      </c>
      <c r="C409" s="13" t="s">
        <v>2550</v>
      </c>
      <c r="D409" s="13" t="s">
        <v>2854</v>
      </c>
      <c r="E409" s="13">
        <v>38301</v>
      </c>
      <c r="F409" s="13" t="s">
        <v>2911</v>
      </c>
      <c r="G409" s="13">
        <v>28602</v>
      </c>
      <c r="H409" s="13">
        <v>10210.35</v>
      </c>
    </row>
    <row r="410" spans="1:8" x14ac:dyDescent="0.3">
      <c r="A410" s="13" t="s">
        <v>3331</v>
      </c>
      <c r="B410" s="13" t="s">
        <v>3295</v>
      </c>
      <c r="C410" s="13" t="s">
        <v>2550</v>
      </c>
      <c r="D410" s="13" t="s">
        <v>2854</v>
      </c>
      <c r="E410" s="13">
        <v>38301</v>
      </c>
      <c r="F410" s="13" t="s">
        <v>3332</v>
      </c>
      <c r="G410" s="13">
        <v>27540</v>
      </c>
      <c r="H410" s="13">
        <v>4792.97</v>
      </c>
    </row>
    <row r="411" spans="1:8" x14ac:dyDescent="0.3">
      <c r="A411" s="13" t="s">
        <v>3333</v>
      </c>
      <c r="B411" s="13" t="s">
        <v>3295</v>
      </c>
      <c r="C411" s="13" t="s">
        <v>2550</v>
      </c>
      <c r="D411" s="13" t="s">
        <v>2854</v>
      </c>
      <c r="E411" s="13">
        <v>38301</v>
      </c>
      <c r="F411" s="13" t="s">
        <v>3334</v>
      </c>
      <c r="G411" s="13">
        <v>32246</v>
      </c>
      <c r="H411" s="13">
        <v>1652.4</v>
      </c>
    </row>
    <row r="412" spans="1:8" x14ac:dyDescent="0.3">
      <c r="A412" s="13" t="s">
        <v>3335</v>
      </c>
      <c r="B412" s="13" t="s">
        <v>3295</v>
      </c>
      <c r="C412" s="13" t="s">
        <v>2550</v>
      </c>
      <c r="D412" s="13" t="s">
        <v>2854</v>
      </c>
      <c r="E412" s="13">
        <v>38301</v>
      </c>
      <c r="F412" s="13" t="s">
        <v>3336</v>
      </c>
      <c r="G412" s="13">
        <v>28546</v>
      </c>
      <c r="H412" s="13">
        <v>5647.14</v>
      </c>
    </row>
    <row r="413" spans="1:8" x14ac:dyDescent="0.3">
      <c r="A413" s="13" t="s">
        <v>3337</v>
      </c>
      <c r="B413" s="13" t="s">
        <v>3295</v>
      </c>
      <c r="C413" s="13" t="s">
        <v>2550</v>
      </c>
      <c r="D413" s="13" t="s">
        <v>2854</v>
      </c>
      <c r="E413" s="13">
        <v>38301</v>
      </c>
      <c r="F413" s="13" t="s">
        <v>3338</v>
      </c>
      <c r="G413" s="13">
        <v>77494</v>
      </c>
      <c r="H413" s="13">
        <v>1997</v>
      </c>
    </row>
    <row r="414" spans="1:8" x14ac:dyDescent="0.3">
      <c r="A414" s="13" t="s">
        <v>3339</v>
      </c>
      <c r="B414" s="13" t="s">
        <v>3295</v>
      </c>
      <c r="C414" s="13" t="s">
        <v>2550</v>
      </c>
      <c r="D414" s="13" t="s">
        <v>2854</v>
      </c>
      <c r="E414" s="13">
        <v>38301</v>
      </c>
      <c r="F414" s="13" t="s">
        <v>3340</v>
      </c>
      <c r="G414" s="13">
        <v>27545</v>
      </c>
      <c r="H414" s="13">
        <v>1692.05</v>
      </c>
    </row>
    <row r="415" spans="1:8" x14ac:dyDescent="0.3">
      <c r="A415" s="13" t="s">
        <v>3341</v>
      </c>
      <c r="B415" s="13" t="s">
        <v>3295</v>
      </c>
      <c r="C415" s="13" t="s">
        <v>2550</v>
      </c>
      <c r="D415" s="13" t="s">
        <v>2854</v>
      </c>
      <c r="E415" s="13">
        <v>38301</v>
      </c>
      <c r="F415" s="13" t="s">
        <v>3342</v>
      </c>
      <c r="G415" s="13">
        <v>76135</v>
      </c>
      <c r="H415" s="13">
        <v>1670</v>
      </c>
    </row>
    <row r="416" spans="1:8" x14ac:dyDescent="0.3">
      <c r="A416" s="13" t="s">
        <v>3343</v>
      </c>
      <c r="B416" s="13" t="s">
        <v>3295</v>
      </c>
      <c r="C416" s="13" t="s">
        <v>2550</v>
      </c>
      <c r="D416" s="13" t="s">
        <v>2854</v>
      </c>
      <c r="E416" s="13">
        <v>38301</v>
      </c>
      <c r="F416" s="13" t="s">
        <v>3344</v>
      </c>
      <c r="G416" s="13">
        <v>89135</v>
      </c>
      <c r="H416" s="13">
        <v>6900</v>
      </c>
    </row>
    <row r="417" spans="1:8" x14ac:dyDescent="0.3">
      <c r="A417" s="13" t="s">
        <v>3345</v>
      </c>
      <c r="B417" s="13" t="s">
        <v>3295</v>
      </c>
      <c r="C417" s="13" t="s">
        <v>2550</v>
      </c>
      <c r="D417" s="13" t="s">
        <v>2854</v>
      </c>
      <c r="E417" s="13">
        <v>38301</v>
      </c>
      <c r="F417" s="13" t="s">
        <v>2723</v>
      </c>
      <c r="G417" s="13">
        <v>31210</v>
      </c>
      <c r="H417" s="13">
        <v>1969.14</v>
      </c>
    </row>
    <row r="418" spans="1:8" x14ac:dyDescent="0.3">
      <c r="A418" s="13" t="s">
        <v>3346</v>
      </c>
      <c r="B418" s="13" t="s">
        <v>3295</v>
      </c>
      <c r="C418" s="13" t="s">
        <v>2550</v>
      </c>
      <c r="D418" s="13" t="s">
        <v>2854</v>
      </c>
      <c r="E418" s="13">
        <v>38301</v>
      </c>
      <c r="F418" s="13" t="s">
        <v>3096</v>
      </c>
      <c r="G418" s="13">
        <v>28105</v>
      </c>
      <c r="H418" s="13">
        <v>8205.24</v>
      </c>
    </row>
    <row r="419" spans="1:8" x14ac:dyDescent="0.3">
      <c r="A419" s="13" t="s">
        <v>3347</v>
      </c>
      <c r="B419" s="13" t="s">
        <v>3295</v>
      </c>
      <c r="C419" s="13" t="s">
        <v>2550</v>
      </c>
      <c r="D419" s="13" t="s">
        <v>2854</v>
      </c>
      <c r="E419" s="13">
        <v>38301</v>
      </c>
      <c r="F419" s="13" t="s">
        <v>3348</v>
      </c>
      <c r="G419" s="13">
        <v>78503</v>
      </c>
      <c r="H419" s="13">
        <v>3275</v>
      </c>
    </row>
    <row r="420" spans="1:8" x14ac:dyDescent="0.3">
      <c r="A420" s="13" t="s">
        <v>3349</v>
      </c>
      <c r="B420" s="13" t="s">
        <v>3295</v>
      </c>
      <c r="C420" s="13" t="s">
        <v>2550</v>
      </c>
      <c r="D420" s="13" t="s">
        <v>2854</v>
      </c>
      <c r="E420" s="13">
        <v>38301</v>
      </c>
      <c r="F420" s="13" t="s">
        <v>3350</v>
      </c>
      <c r="G420" s="13">
        <v>32940</v>
      </c>
      <c r="H420" s="13">
        <v>17511.12</v>
      </c>
    </row>
    <row r="421" spans="1:8" x14ac:dyDescent="0.3">
      <c r="A421" s="13" t="s">
        <v>3351</v>
      </c>
      <c r="B421" s="13" t="s">
        <v>3295</v>
      </c>
      <c r="C421" s="13" t="s">
        <v>2550</v>
      </c>
      <c r="D421" s="13" t="s">
        <v>2854</v>
      </c>
      <c r="E421" s="13">
        <v>38301</v>
      </c>
      <c r="F421" s="13" t="s">
        <v>3352</v>
      </c>
      <c r="G421" s="13">
        <v>33155</v>
      </c>
      <c r="H421" s="13">
        <v>20880.240000000002</v>
      </c>
    </row>
    <row r="422" spans="1:8" x14ac:dyDescent="0.3">
      <c r="A422" s="13" t="s">
        <v>3353</v>
      </c>
      <c r="B422" s="13" t="s">
        <v>3295</v>
      </c>
      <c r="C422" s="13" t="s">
        <v>2550</v>
      </c>
      <c r="D422" s="13" t="s">
        <v>2854</v>
      </c>
      <c r="E422" s="13">
        <v>38301</v>
      </c>
      <c r="F422" s="13" t="s">
        <v>3354</v>
      </c>
      <c r="G422" s="13">
        <v>10954</v>
      </c>
      <c r="H422" s="13">
        <v>3700</v>
      </c>
    </row>
    <row r="423" spans="1:8" x14ac:dyDescent="0.3">
      <c r="A423" s="13" t="s">
        <v>3355</v>
      </c>
      <c r="B423" s="13" t="s">
        <v>3295</v>
      </c>
      <c r="C423" s="13" t="s">
        <v>2550</v>
      </c>
      <c r="D423" s="13" t="s">
        <v>2854</v>
      </c>
      <c r="E423" s="13">
        <v>38301</v>
      </c>
      <c r="F423" s="13" t="s">
        <v>3356</v>
      </c>
      <c r="G423" s="13">
        <v>34103</v>
      </c>
      <c r="H423" s="13">
        <v>17400.2</v>
      </c>
    </row>
    <row r="424" spans="1:8" x14ac:dyDescent="0.3">
      <c r="A424" s="13" t="s">
        <v>3357</v>
      </c>
      <c r="B424" s="13" t="s">
        <v>3295</v>
      </c>
      <c r="C424" s="13" t="s">
        <v>2550</v>
      </c>
      <c r="D424" s="13" t="s">
        <v>2854</v>
      </c>
      <c r="E424" s="13">
        <v>38301</v>
      </c>
      <c r="F424" s="13" t="s">
        <v>3358</v>
      </c>
      <c r="G424" s="13">
        <v>70123</v>
      </c>
      <c r="H424" s="13">
        <v>6513.92</v>
      </c>
    </row>
    <row r="425" spans="1:8" x14ac:dyDescent="0.3">
      <c r="A425" s="13" t="s">
        <v>3359</v>
      </c>
      <c r="B425" s="13" t="s">
        <v>3295</v>
      </c>
      <c r="C425" s="13" t="s">
        <v>2550</v>
      </c>
      <c r="D425" s="13" t="s">
        <v>2854</v>
      </c>
      <c r="E425" s="13">
        <v>38301</v>
      </c>
      <c r="F425" s="13" t="s">
        <v>3360</v>
      </c>
      <c r="G425" s="13">
        <v>34287</v>
      </c>
      <c r="H425" s="13">
        <v>2002.71</v>
      </c>
    </row>
    <row r="426" spans="1:8" x14ac:dyDescent="0.3">
      <c r="A426" s="13" t="s">
        <v>3361</v>
      </c>
      <c r="B426" s="13" t="s">
        <v>3295</v>
      </c>
      <c r="C426" s="13" t="s">
        <v>2550</v>
      </c>
      <c r="D426" s="13" t="s">
        <v>2854</v>
      </c>
      <c r="E426" s="13">
        <v>38301</v>
      </c>
      <c r="F426" s="13" t="s">
        <v>3362</v>
      </c>
      <c r="G426" s="13">
        <v>32003</v>
      </c>
      <c r="H426" s="13">
        <v>15141.9</v>
      </c>
    </row>
    <row r="427" spans="1:8" x14ac:dyDescent="0.3">
      <c r="A427" s="13" t="s">
        <v>3363</v>
      </c>
      <c r="B427" s="13" t="s">
        <v>3295</v>
      </c>
      <c r="C427" s="13" t="s">
        <v>2550</v>
      </c>
      <c r="D427" s="13" t="s">
        <v>2854</v>
      </c>
      <c r="E427" s="13">
        <v>38301</v>
      </c>
      <c r="F427" s="13" t="s">
        <v>3364</v>
      </c>
      <c r="G427" s="13">
        <v>48359</v>
      </c>
      <c r="H427" s="13">
        <v>10678</v>
      </c>
    </row>
    <row r="428" spans="1:8" x14ac:dyDescent="0.3">
      <c r="A428" s="13" t="s">
        <v>3365</v>
      </c>
      <c r="B428" s="13" t="s">
        <v>3295</v>
      </c>
      <c r="C428" s="13" t="s">
        <v>2550</v>
      </c>
      <c r="D428" s="13" t="s">
        <v>2854</v>
      </c>
      <c r="E428" s="13">
        <v>38301</v>
      </c>
      <c r="F428" s="13" t="s">
        <v>2678</v>
      </c>
      <c r="G428" s="13">
        <v>32839</v>
      </c>
      <c r="H428" s="13">
        <v>5296.8</v>
      </c>
    </row>
    <row r="429" spans="1:8" x14ac:dyDescent="0.3">
      <c r="A429" s="13" t="s">
        <v>3366</v>
      </c>
      <c r="B429" s="13" t="s">
        <v>3295</v>
      </c>
      <c r="C429" s="13" t="s">
        <v>2550</v>
      </c>
      <c r="D429" s="13" t="s">
        <v>2854</v>
      </c>
      <c r="E429" s="13">
        <v>38301</v>
      </c>
      <c r="F429" s="13" t="s">
        <v>3367</v>
      </c>
      <c r="G429" s="13">
        <v>32413</v>
      </c>
      <c r="H429" s="13">
        <v>2713.21</v>
      </c>
    </row>
    <row r="430" spans="1:8" x14ac:dyDescent="0.3">
      <c r="A430" s="13" t="s">
        <v>3368</v>
      </c>
      <c r="B430" s="13" t="s">
        <v>3295</v>
      </c>
      <c r="C430" s="13" t="s">
        <v>2550</v>
      </c>
      <c r="D430" s="13" t="s">
        <v>2854</v>
      </c>
      <c r="E430" s="13">
        <v>38301</v>
      </c>
      <c r="F430" s="13" t="s">
        <v>3369</v>
      </c>
      <c r="G430" s="13">
        <v>30269</v>
      </c>
      <c r="H430" s="13">
        <v>1678.32</v>
      </c>
    </row>
    <row r="431" spans="1:8" x14ac:dyDescent="0.3">
      <c r="A431" s="13" t="s">
        <v>3370</v>
      </c>
      <c r="B431" s="13" t="s">
        <v>3295</v>
      </c>
      <c r="C431" s="13" t="s">
        <v>2550</v>
      </c>
      <c r="D431" s="13" t="s">
        <v>2854</v>
      </c>
      <c r="E431" s="13">
        <v>38301</v>
      </c>
      <c r="F431" s="13" t="s">
        <v>3371</v>
      </c>
      <c r="G431" s="13">
        <v>19971</v>
      </c>
      <c r="H431" s="13">
        <v>22238.55</v>
      </c>
    </row>
    <row r="432" spans="1:8" x14ac:dyDescent="0.3">
      <c r="A432" s="13" t="s">
        <v>3372</v>
      </c>
      <c r="B432" s="13" t="s">
        <v>3295</v>
      </c>
      <c r="C432" s="13" t="s">
        <v>2550</v>
      </c>
      <c r="D432" s="13" t="s">
        <v>2854</v>
      </c>
      <c r="E432" s="13">
        <v>38301</v>
      </c>
      <c r="F432" s="13" t="s">
        <v>3373</v>
      </c>
      <c r="G432" s="13">
        <v>24012</v>
      </c>
      <c r="H432" s="13">
        <v>1407.5</v>
      </c>
    </row>
    <row r="433" spans="1:8" x14ac:dyDescent="0.3">
      <c r="A433" s="13" t="s">
        <v>3374</v>
      </c>
      <c r="B433" s="13" t="s">
        <v>3295</v>
      </c>
      <c r="C433" s="13" t="s">
        <v>2550</v>
      </c>
      <c r="D433" s="13" t="s">
        <v>2854</v>
      </c>
      <c r="E433" s="13">
        <v>38301</v>
      </c>
      <c r="F433" s="13" t="s">
        <v>3375</v>
      </c>
      <c r="G433" s="13">
        <v>28146</v>
      </c>
      <c r="H433" s="13">
        <v>1269.4000000000001</v>
      </c>
    </row>
    <row r="434" spans="1:8" x14ac:dyDescent="0.3">
      <c r="A434" s="13" t="s">
        <v>3376</v>
      </c>
      <c r="B434" s="13" t="s">
        <v>3295</v>
      </c>
      <c r="C434" s="13" t="s">
        <v>2550</v>
      </c>
      <c r="D434" s="13" t="s">
        <v>2854</v>
      </c>
      <c r="E434" s="13">
        <v>38301</v>
      </c>
      <c r="F434" s="13" t="s">
        <v>3377</v>
      </c>
      <c r="G434" s="13">
        <v>76904</v>
      </c>
      <c r="H434" s="13">
        <v>2920</v>
      </c>
    </row>
    <row r="435" spans="1:8" x14ac:dyDescent="0.3">
      <c r="A435" s="13" t="s">
        <v>3378</v>
      </c>
      <c r="B435" s="13" t="s">
        <v>3295</v>
      </c>
      <c r="C435" s="13" t="s">
        <v>2550</v>
      </c>
      <c r="D435" s="13" t="s">
        <v>2854</v>
      </c>
      <c r="E435" s="13">
        <v>38301</v>
      </c>
      <c r="F435" s="13" t="s">
        <v>3379</v>
      </c>
      <c r="G435" s="13">
        <v>32771</v>
      </c>
      <c r="H435" s="13">
        <v>16646.400000000001</v>
      </c>
    </row>
    <row r="436" spans="1:8" x14ac:dyDescent="0.3">
      <c r="A436" s="13" t="s">
        <v>3380</v>
      </c>
      <c r="B436" s="13" t="s">
        <v>3295</v>
      </c>
      <c r="C436" s="13" t="s">
        <v>2550</v>
      </c>
      <c r="D436" s="13" t="s">
        <v>2854</v>
      </c>
      <c r="E436" s="13">
        <v>38301</v>
      </c>
      <c r="F436" s="13" t="s">
        <v>3381</v>
      </c>
      <c r="G436" s="13">
        <v>33772</v>
      </c>
      <c r="H436" s="13">
        <v>17004.96</v>
      </c>
    </row>
    <row r="437" spans="1:8" x14ac:dyDescent="0.3">
      <c r="A437" s="13" t="s">
        <v>3382</v>
      </c>
      <c r="B437" s="13" t="s">
        <v>3295</v>
      </c>
      <c r="C437" s="13" t="s">
        <v>2550</v>
      </c>
      <c r="D437" s="13" t="s">
        <v>2854</v>
      </c>
      <c r="E437" s="13">
        <v>38301</v>
      </c>
      <c r="F437" s="13" t="s">
        <v>3383</v>
      </c>
      <c r="G437" s="13">
        <v>57106</v>
      </c>
      <c r="H437" s="13">
        <v>2310.75</v>
      </c>
    </row>
    <row r="438" spans="1:8" x14ac:dyDescent="0.3">
      <c r="A438" s="13" t="s">
        <v>3384</v>
      </c>
      <c r="B438" s="13" t="s">
        <v>3295</v>
      </c>
      <c r="C438" s="13" t="s">
        <v>2550</v>
      </c>
      <c r="D438" s="13" t="s">
        <v>2854</v>
      </c>
      <c r="E438" s="13">
        <v>38301</v>
      </c>
      <c r="F438" s="13" t="s">
        <v>3385</v>
      </c>
      <c r="G438" s="13">
        <v>70458</v>
      </c>
      <c r="H438" s="13">
        <v>1032.4000000000001</v>
      </c>
    </row>
    <row r="439" spans="1:8" x14ac:dyDescent="0.3">
      <c r="A439" s="13" t="s">
        <v>3386</v>
      </c>
      <c r="B439" s="13" t="s">
        <v>3295</v>
      </c>
      <c r="C439" s="13" t="s">
        <v>2550</v>
      </c>
      <c r="D439" s="13" t="s">
        <v>2854</v>
      </c>
      <c r="E439" s="13">
        <v>38301</v>
      </c>
      <c r="F439" s="13" t="s">
        <v>3387</v>
      </c>
      <c r="G439" s="13">
        <v>36527</v>
      </c>
      <c r="H439" s="13">
        <v>1004.7</v>
      </c>
    </row>
    <row r="440" spans="1:8" x14ac:dyDescent="0.3">
      <c r="A440" s="13" t="s">
        <v>3388</v>
      </c>
      <c r="B440" s="13" t="s">
        <v>3295</v>
      </c>
      <c r="C440" s="13" t="s">
        <v>2550</v>
      </c>
      <c r="D440" s="13" t="s">
        <v>2854</v>
      </c>
      <c r="E440" s="13">
        <v>38301</v>
      </c>
      <c r="F440" s="13" t="s">
        <v>3389</v>
      </c>
      <c r="G440" s="13">
        <v>32086</v>
      </c>
      <c r="H440" s="13">
        <v>1755</v>
      </c>
    </row>
    <row r="441" spans="1:8" x14ac:dyDescent="0.3">
      <c r="A441" s="13" t="s">
        <v>3390</v>
      </c>
      <c r="B441" s="13" t="s">
        <v>3295</v>
      </c>
      <c r="C441" s="13" t="s">
        <v>2550</v>
      </c>
      <c r="D441" s="13" t="s">
        <v>2854</v>
      </c>
      <c r="E441" s="13">
        <v>38301</v>
      </c>
      <c r="F441" s="13" t="s">
        <v>3391</v>
      </c>
      <c r="G441" s="13">
        <v>20166</v>
      </c>
      <c r="H441" s="13">
        <v>17419.5</v>
      </c>
    </row>
    <row r="442" spans="1:8" x14ac:dyDescent="0.3">
      <c r="A442" s="13" t="s">
        <v>3392</v>
      </c>
      <c r="B442" s="13" t="s">
        <v>3295</v>
      </c>
      <c r="C442" s="13" t="s">
        <v>2550</v>
      </c>
      <c r="D442" s="13" t="s">
        <v>2854</v>
      </c>
      <c r="E442" s="13">
        <v>38301</v>
      </c>
      <c r="F442" s="13" t="s">
        <v>3393</v>
      </c>
      <c r="G442" s="13">
        <v>66604</v>
      </c>
      <c r="H442" s="13">
        <v>1910</v>
      </c>
    </row>
    <row r="443" spans="1:8" x14ac:dyDescent="0.3">
      <c r="A443" s="13" t="s">
        <v>3394</v>
      </c>
      <c r="B443" s="13" t="s">
        <v>3295</v>
      </c>
      <c r="C443" s="13" t="s">
        <v>2550</v>
      </c>
      <c r="D443" s="13" t="s">
        <v>2854</v>
      </c>
      <c r="E443" s="13">
        <v>38301</v>
      </c>
      <c r="F443" s="13" t="s">
        <v>3395</v>
      </c>
      <c r="G443" s="13">
        <v>74104</v>
      </c>
      <c r="H443" s="13">
        <v>1595</v>
      </c>
    </row>
    <row r="444" spans="1:8" x14ac:dyDescent="0.3">
      <c r="A444" s="13" t="s">
        <v>3396</v>
      </c>
      <c r="B444" s="13" t="s">
        <v>3295</v>
      </c>
      <c r="C444" s="13" t="s">
        <v>2550</v>
      </c>
      <c r="D444" s="13" t="s">
        <v>2854</v>
      </c>
      <c r="E444" s="13">
        <v>38301</v>
      </c>
      <c r="F444" s="13" t="s">
        <v>3397</v>
      </c>
      <c r="G444" s="13">
        <v>11581</v>
      </c>
      <c r="H444" s="13">
        <v>8488.9500000000007</v>
      </c>
    </row>
    <row r="445" spans="1:8" x14ac:dyDescent="0.3">
      <c r="A445" s="13" t="s">
        <v>3398</v>
      </c>
      <c r="B445" s="13" t="s">
        <v>3295</v>
      </c>
      <c r="C445" s="13" t="s">
        <v>2550</v>
      </c>
      <c r="D445" s="13" t="s">
        <v>2854</v>
      </c>
      <c r="E445" s="13">
        <v>38301</v>
      </c>
      <c r="F445" s="13" t="s">
        <v>3399</v>
      </c>
      <c r="G445" s="13">
        <v>27587</v>
      </c>
      <c r="H445" s="13">
        <v>1412.55</v>
      </c>
    </row>
    <row r="446" spans="1:8" x14ac:dyDescent="0.3">
      <c r="A446" s="13" t="s">
        <v>3400</v>
      </c>
      <c r="B446" s="13" t="s">
        <v>3295</v>
      </c>
      <c r="C446" s="13" t="s">
        <v>2550</v>
      </c>
      <c r="D446" s="13" t="s">
        <v>2854</v>
      </c>
      <c r="E446" s="13">
        <v>38301</v>
      </c>
      <c r="F446" s="13" t="s">
        <v>3401</v>
      </c>
      <c r="G446" s="13">
        <v>33544</v>
      </c>
      <c r="H446" s="13">
        <v>17684.099999999999</v>
      </c>
    </row>
    <row r="447" spans="1:8" x14ac:dyDescent="0.3">
      <c r="A447" s="13" t="s">
        <v>3402</v>
      </c>
      <c r="B447" s="13" t="s">
        <v>3295</v>
      </c>
      <c r="C447" s="13" t="s">
        <v>2550</v>
      </c>
      <c r="D447" s="13" t="s">
        <v>2854</v>
      </c>
      <c r="E447" s="13">
        <v>38301</v>
      </c>
      <c r="F447" s="13" t="s">
        <v>3403</v>
      </c>
      <c r="G447" s="13">
        <v>46075</v>
      </c>
      <c r="H447" s="13">
        <v>8529.24</v>
      </c>
    </row>
    <row r="448" spans="1:8" x14ac:dyDescent="0.3">
      <c r="A448" s="13" t="s">
        <v>3404</v>
      </c>
      <c r="B448" s="13" t="s">
        <v>3295</v>
      </c>
      <c r="C448" s="13" t="s">
        <v>2550</v>
      </c>
      <c r="D448" s="13" t="s">
        <v>3405</v>
      </c>
      <c r="E448" s="13">
        <v>78045</v>
      </c>
      <c r="F448" s="13" t="s">
        <v>2854</v>
      </c>
      <c r="G448" s="13">
        <v>38301</v>
      </c>
      <c r="H448" s="13">
        <v>1995</v>
      </c>
    </row>
    <row r="449" spans="1:8" x14ac:dyDescent="0.3">
      <c r="A449" s="13" t="s">
        <v>3406</v>
      </c>
      <c r="B449" s="13" t="s">
        <v>3295</v>
      </c>
      <c r="C449" s="13" t="s">
        <v>2550</v>
      </c>
      <c r="D449" s="13" t="s">
        <v>3407</v>
      </c>
      <c r="E449" s="13">
        <v>75150</v>
      </c>
      <c r="F449" s="13" t="s">
        <v>2854</v>
      </c>
      <c r="G449" s="13">
        <v>38301</v>
      </c>
      <c r="H449" s="13">
        <v>800</v>
      </c>
    </row>
    <row r="450" spans="1:8" x14ac:dyDescent="0.3">
      <c r="A450" s="13" t="s">
        <v>3408</v>
      </c>
      <c r="B450" s="13" t="s">
        <v>3295</v>
      </c>
      <c r="C450" s="13" t="s">
        <v>2550</v>
      </c>
      <c r="D450" s="13" t="s">
        <v>3391</v>
      </c>
      <c r="E450" s="13">
        <v>20166</v>
      </c>
      <c r="F450" s="13" t="s">
        <v>2854</v>
      </c>
      <c r="G450" s="13">
        <v>38301</v>
      </c>
      <c r="H450" s="13">
        <v>937.2</v>
      </c>
    </row>
    <row r="451" spans="1:8" x14ac:dyDescent="0.3">
      <c r="A451" s="13" t="s">
        <v>3409</v>
      </c>
      <c r="B451" s="13" t="s">
        <v>3410</v>
      </c>
      <c r="C451" s="13" t="s">
        <v>2549</v>
      </c>
      <c r="D451" s="13" t="s">
        <v>3155</v>
      </c>
      <c r="E451" s="13">
        <v>30103</v>
      </c>
      <c r="F451" s="13" t="s">
        <v>3411</v>
      </c>
      <c r="G451" s="13">
        <v>54110</v>
      </c>
      <c r="H451" s="13">
        <v>3171.66</v>
      </c>
    </row>
    <row r="452" spans="1:8" x14ac:dyDescent="0.3">
      <c r="A452" s="13" t="s">
        <v>3412</v>
      </c>
      <c r="B452" s="13" t="s">
        <v>3410</v>
      </c>
      <c r="C452" s="13" t="s">
        <v>2549</v>
      </c>
      <c r="D452" s="13" t="s">
        <v>2748</v>
      </c>
      <c r="E452" s="13">
        <v>44314</v>
      </c>
      <c r="F452" s="13" t="s">
        <v>3413</v>
      </c>
      <c r="G452" s="13">
        <v>27831</v>
      </c>
      <c r="H452" s="13">
        <v>3985.8</v>
      </c>
    </row>
    <row r="453" spans="1:8" x14ac:dyDescent="0.3">
      <c r="A453" s="13" t="s">
        <v>3414</v>
      </c>
      <c r="B453" s="13" t="s">
        <v>3410</v>
      </c>
      <c r="C453" s="13" t="s">
        <v>2549</v>
      </c>
      <c r="D453" s="13" t="s">
        <v>3415</v>
      </c>
      <c r="E453" s="13">
        <v>46016</v>
      </c>
      <c r="F453" s="13" t="s">
        <v>3416</v>
      </c>
      <c r="G453" s="13">
        <v>28659</v>
      </c>
      <c r="H453" s="13">
        <v>38942.400000000001</v>
      </c>
    </row>
    <row r="454" spans="1:8" x14ac:dyDescent="0.3">
      <c r="A454" s="13" t="s">
        <v>3417</v>
      </c>
      <c r="B454" s="13" t="s">
        <v>3410</v>
      </c>
      <c r="C454" s="13" t="s">
        <v>2549</v>
      </c>
      <c r="D454" s="13" t="s">
        <v>3418</v>
      </c>
      <c r="E454" s="13">
        <v>30607</v>
      </c>
      <c r="F454" s="13" t="s">
        <v>3419</v>
      </c>
      <c r="G454" s="13">
        <v>47265</v>
      </c>
      <c r="H454" s="13">
        <v>3066</v>
      </c>
    </row>
    <row r="455" spans="1:8" x14ac:dyDescent="0.3">
      <c r="A455" s="13" t="s">
        <v>3420</v>
      </c>
      <c r="B455" s="13" t="s">
        <v>3410</v>
      </c>
      <c r="C455" s="13" t="s">
        <v>2549</v>
      </c>
      <c r="D455" s="13" t="s">
        <v>3421</v>
      </c>
      <c r="E455" s="13">
        <v>60502</v>
      </c>
      <c r="F455" s="13" t="s">
        <v>3155</v>
      </c>
      <c r="G455" s="13">
        <v>30103</v>
      </c>
      <c r="H455" s="13">
        <v>1179.44</v>
      </c>
    </row>
    <row r="456" spans="1:8" x14ac:dyDescent="0.3">
      <c r="A456" s="13" t="s">
        <v>3422</v>
      </c>
      <c r="B456" s="13" t="s">
        <v>3410</v>
      </c>
      <c r="C456" s="13" t="s">
        <v>2549</v>
      </c>
      <c r="D456" s="13" t="s">
        <v>3055</v>
      </c>
      <c r="E456" s="13">
        <v>29812</v>
      </c>
      <c r="F456" s="13" t="s">
        <v>3419</v>
      </c>
      <c r="G456" s="13">
        <v>47265</v>
      </c>
      <c r="H456" s="13">
        <v>800.55</v>
      </c>
    </row>
    <row r="457" spans="1:8" x14ac:dyDescent="0.3">
      <c r="A457" s="13" t="s">
        <v>3423</v>
      </c>
      <c r="B457" s="13" t="s">
        <v>3410</v>
      </c>
      <c r="C457" s="13" t="s">
        <v>2549</v>
      </c>
      <c r="D457" s="13" t="s">
        <v>3424</v>
      </c>
      <c r="E457" s="13">
        <v>60103</v>
      </c>
      <c r="F457" s="13" t="s">
        <v>3155</v>
      </c>
      <c r="G457" s="13">
        <v>30103</v>
      </c>
      <c r="H457" s="13">
        <v>1197.8399999999999</v>
      </c>
    </row>
    <row r="458" spans="1:8" x14ac:dyDescent="0.3">
      <c r="A458" s="13" t="s">
        <v>3425</v>
      </c>
      <c r="B458" s="13" t="s">
        <v>3410</v>
      </c>
      <c r="C458" s="13" t="s">
        <v>2549</v>
      </c>
      <c r="D458" s="13" t="s">
        <v>3002</v>
      </c>
      <c r="E458" s="13">
        <v>30517</v>
      </c>
      <c r="F458" s="13" t="s">
        <v>3419</v>
      </c>
      <c r="G458" s="13">
        <v>47265</v>
      </c>
      <c r="H458" s="13">
        <v>3528</v>
      </c>
    </row>
    <row r="459" spans="1:8" x14ac:dyDescent="0.3">
      <c r="A459" s="13" t="s">
        <v>3426</v>
      </c>
      <c r="B459" s="13" t="s">
        <v>3410</v>
      </c>
      <c r="C459" s="13" t="s">
        <v>2549</v>
      </c>
      <c r="D459" s="13" t="s">
        <v>3427</v>
      </c>
      <c r="E459" s="13">
        <v>44142</v>
      </c>
      <c r="F459" s="13" t="s">
        <v>3155</v>
      </c>
      <c r="G459" s="13">
        <v>30103</v>
      </c>
      <c r="H459" s="13">
        <v>3283.2</v>
      </c>
    </row>
    <row r="460" spans="1:8" x14ac:dyDescent="0.3">
      <c r="A460" s="13" t="s">
        <v>3428</v>
      </c>
      <c r="B460" s="13" t="s">
        <v>3410</v>
      </c>
      <c r="C460" s="13" t="s">
        <v>2549</v>
      </c>
      <c r="D460" s="13" t="s">
        <v>3427</v>
      </c>
      <c r="E460" s="13">
        <v>44142</v>
      </c>
      <c r="F460" s="13" t="s">
        <v>2954</v>
      </c>
      <c r="G460" s="13">
        <v>28625</v>
      </c>
      <c r="H460" s="13">
        <v>857.44</v>
      </c>
    </row>
    <row r="461" spans="1:8" x14ac:dyDescent="0.3">
      <c r="A461" s="13" t="s">
        <v>3429</v>
      </c>
      <c r="B461" s="13" t="s">
        <v>3410</v>
      </c>
      <c r="C461" s="13" t="s">
        <v>2549</v>
      </c>
      <c r="D461" s="13" t="s">
        <v>3060</v>
      </c>
      <c r="E461" s="13">
        <v>27214</v>
      </c>
      <c r="F461" s="13" t="s">
        <v>2837</v>
      </c>
      <c r="G461" s="13">
        <v>45840</v>
      </c>
      <c r="H461" s="13">
        <v>8032</v>
      </c>
    </row>
    <row r="462" spans="1:8" x14ac:dyDescent="0.3">
      <c r="A462" s="13" t="s">
        <v>3430</v>
      </c>
      <c r="B462" s="13" t="s">
        <v>3410</v>
      </c>
      <c r="C462" s="13" t="s">
        <v>2549</v>
      </c>
      <c r="D462" s="13" t="s">
        <v>3060</v>
      </c>
      <c r="E462" s="13">
        <v>27214</v>
      </c>
      <c r="F462" s="13" t="s">
        <v>3419</v>
      </c>
      <c r="G462" s="13">
        <v>47265</v>
      </c>
      <c r="H462" s="13">
        <v>30097.9</v>
      </c>
    </row>
    <row r="463" spans="1:8" x14ac:dyDescent="0.3">
      <c r="A463" s="13" t="s">
        <v>3431</v>
      </c>
      <c r="B463" s="13" t="s">
        <v>3410</v>
      </c>
      <c r="C463" s="13" t="s">
        <v>2549</v>
      </c>
      <c r="D463" s="13" t="s">
        <v>3432</v>
      </c>
      <c r="E463" s="13">
        <v>38012</v>
      </c>
      <c r="F463" s="13" t="s">
        <v>3419</v>
      </c>
      <c r="G463" s="13">
        <v>47265</v>
      </c>
      <c r="H463" s="13">
        <v>4503.42</v>
      </c>
    </row>
    <row r="464" spans="1:8" x14ac:dyDescent="0.3">
      <c r="A464" s="13" t="s">
        <v>3433</v>
      </c>
      <c r="B464" s="13" t="s">
        <v>3410</v>
      </c>
      <c r="C464" s="13" t="s">
        <v>2549</v>
      </c>
      <c r="D464" s="13" t="s">
        <v>3432</v>
      </c>
      <c r="E464" s="13">
        <v>38012</v>
      </c>
      <c r="F464" s="13" t="s">
        <v>2955</v>
      </c>
      <c r="G464" s="13">
        <v>61102</v>
      </c>
      <c r="H464" s="13">
        <v>5670</v>
      </c>
    </row>
    <row r="465" spans="1:8" x14ac:dyDescent="0.3">
      <c r="A465" s="13" t="s">
        <v>3434</v>
      </c>
      <c r="B465" s="13" t="s">
        <v>3410</v>
      </c>
      <c r="C465" s="13" t="s">
        <v>2549</v>
      </c>
      <c r="D465" s="13" t="s">
        <v>3432</v>
      </c>
      <c r="E465" s="13">
        <v>38012</v>
      </c>
      <c r="F465" s="13" t="s">
        <v>2954</v>
      </c>
      <c r="G465" s="13">
        <v>28625</v>
      </c>
      <c r="H465" s="13">
        <v>1060.8</v>
      </c>
    </row>
    <row r="466" spans="1:8" x14ac:dyDescent="0.3">
      <c r="A466" s="13" t="s">
        <v>3435</v>
      </c>
      <c r="B466" s="13" t="s">
        <v>3410</v>
      </c>
      <c r="C466" s="13" t="s">
        <v>2549</v>
      </c>
      <c r="D466" s="13" t="s">
        <v>2627</v>
      </c>
      <c r="E466" s="13">
        <v>38611</v>
      </c>
      <c r="F466" s="13" t="s">
        <v>3155</v>
      </c>
      <c r="G466" s="13">
        <v>30103</v>
      </c>
      <c r="H466" s="13">
        <v>657.28</v>
      </c>
    </row>
    <row r="467" spans="1:8" x14ac:dyDescent="0.3">
      <c r="A467" s="13" t="s">
        <v>3436</v>
      </c>
      <c r="B467" s="13" t="s">
        <v>3410</v>
      </c>
      <c r="C467" s="13" t="s">
        <v>2549</v>
      </c>
      <c r="D467" s="13" t="s">
        <v>2627</v>
      </c>
      <c r="E467" s="13">
        <v>38611</v>
      </c>
      <c r="F467" s="13" t="s">
        <v>2837</v>
      </c>
      <c r="G467" s="13">
        <v>45840</v>
      </c>
      <c r="H467" s="13">
        <v>3445.2</v>
      </c>
    </row>
    <row r="468" spans="1:8" x14ac:dyDescent="0.3">
      <c r="A468" s="13" t="s">
        <v>3437</v>
      </c>
      <c r="B468" s="13" t="s">
        <v>3410</v>
      </c>
      <c r="C468" s="13" t="s">
        <v>2549</v>
      </c>
      <c r="D468" s="13" t="s">
        <v>2627</v>
      </c>
      <c r="E468" s="13">
        <v>38611</v>
      </c>
      <c r="F468" s="13" t="s">
        <v>3413</v>
      </c>
      <c r="G468" s="13">
        <v>27831</v>
      </c>
      <c r="H468" s="13">
        <v>4763.88</v>
      </c>
    </row>
    <row r="469" spans="1:8" x14ac:dyDescent="0.3">
      <c r="A469" s="13" t="s">
        <v>3438</v>
      </c>
      <c r="B469" s="13" t="s">
        <v>3410</v>
      </c>
      <c r="C469" s="13" t="s">
        <v>2549</v>
      </c>
      <c r="D469" s="13" t="s">
        <v>2627</v>
      </c>
      <c r="E469" s="13">
        <v>38611</v>
      </c>
      <c r="F469" s="13" t="s">
        <v>2955</v>
      </c>
      <c r="G469" s="13">
        <v>61102</v>
      </c>
      <c r="H469" s="13">
        <v>1051.2</v>
      </c>
    </row>
    <row r="470" spans="1:8" x14ac:dyDescent="0.3">
      <c r="A470" s="13" t="s">
        <v>3439</v>
      </c>
      <c r="B470" s="13" t="s">
        <v>3410</v>
      </c>
      <c r="C470" s="13" t="s">
        <v>2549</v>
      </c>
      <c r="D470" s="13" t="s">
        <v>2627</v>
      </c>
      <c r="E470" s="13">
        <v>38611</v>
      </c>
      <c r="F470" s="13" t="s">
        <v>2954</v>
      </c>
      <c r="G470" s="13">
        <v>28625</v>
      </c>
      <c r="H470" s="13">
        <v>1159.68</v>
      </c>
    </row>
    <row r="471" spans="1:8" x14ac:dyDescent="0.3">
      <c r="A471" s="13" t="s">
        <v>3440</v>
      </c>
      <c r="B471" s="13" t="s">
        <v>3410</v>
      </c>
      <c r="C471" s="13" t="s">
        <v>2549</v>
      </c>
      <c r="D471" s="13" t="s">
        <v>3441</v>
      </c>
      <c r="E471" s="13">
        <v>30701</v>
      </c>
      <c r="F471" s="13" t="s">
        <v>2837</v>
      </c>
      <c r="G471" s="13">
        <v>45840</v>
      </c>
      <c r="H471" s="13">
        <v>6979.84</v>
      </c>
    </row>
    <row r="472" spans="1:8" x14ac:dyDescent="0.3">
      <c r="A472" s="13" t="s">
        <v>3442</v>
      </c>
      <c r="B472" s="13" t="s">
        <v>3410</v>
      </c>
      <c r="C472" s="13" t="s">
        <v>2549</v>
      </c>
      <c r="D472" s="13" t="s">
        <v>3441</v>
      </c>
      <c r="E472" s="13">
        <v>30701</v>
      </c>
      <c r="F472" s="13" t="s">
        <v>3419</v>
      </c>
      <c r="G472" s="13">
        <v>47265</v>
      </c>
      <c r="H472" s="13">
        <v>718.9</v>
      </c>
    </row>
    <row r="473" spans="1:8" x14ac:dyDescent="0.3">
      <c r="A473" s="13" t="s">
        <v>3443</v>
      </c>
      <c r="B473" s="13" t="s">
        <v>3410</v>
      </c>
      <c r="C473" s="13" t="s">
        <v>2549</v>
      </c>
      <c r="D473" s="13" t="s">
        <v>3444</v>
      </c>
      <c r="E473" s="13">
        <v>43725</v>
      </c>
      <c r="F473" s="13" t="s">
        <v>3413</v>
      </c>
      <c r="G473" s="13">
        <v>27831</v>
      </c>
      <c r="H473" s="13">
        <v>2762.1</v>
      </c>
    </row>
    <row r="474" spans="1:8" x14ac:dyDescent="0.3">
      <c r="A474" s="13" t="s">
        <v>3445</v>
      </c>
      <c r="B474" s="13" t="s">
        <v>3410</v>
      </c>
      <c r="C474" s="13" t="s">
        <v>2549</v>
      </c>
      <c r="D474" s="13" t="s">
        <v>3444</v>
      </c>
      <c r="E474" s="13">
        <v>43725</v>
      </c>
      <c r="F474" s="13" t="s">
        <v>3446</v>
      </c>
      <c r="G474" s="13">
        <v>37146</v>
      </c>
      <c r="H474" s="13">
        <v>2903.04</v>
      </c>
    </row>
    <row r="475" spans="1:8" x14ac:dyDescent="0.3">
      <c r="A475" s="13" t="s">
        <v>3447</v>
      </c>
      <c r="B475" s="13" t="s">
        <v>3410</v>
      </c>
      <c r="C475" s="13" t="s">
        <v>2549</v>
      </c>
      <c r="D475" s="13" t="s">
        <v>3448</v>
      </c>
      <c r="E475" s="13">
        <v>37310</v>
      </c>
      <c r="F475" s="13" t="s">
        <v>2837</v>
      </c>
      <c r="G475" s="13">
        <v>45840</v>
      </c>
      <c r="H475" s="13">
        <v>1378.86</v>
      </c>
    </row>
    <row r="476" spans="1:8" x14ac:dyDescent="0.3">
      <c r="A476" s="13" t="s">
        <v>3449</v>
      </c>
      <c r="B476" s="13" t="s">
        <v>3410</v>
      </c>
      <c r="C476" s="13" t="s">
        <v>2549</v>
      </c>
      <c r="D476" s="13" t="s">
        <v>2773</v>
      </c>
      <c r="E476" s="13">
        <v>28269</v>
      </c>
      <c r="F476" s="13" t="s">
        <v>3419</v>
      </c>
      <c r="G476" s="13">
        <v>47265</v>
      </c>
      <c r="H476" s="13">
        <v>843.15</v>
      </c>
    </row>
    <row r="477" spans="1:8" x14ac:dyDescent="0.3">
      <c r="A477" s="13" t="s">
        <v>3450</v>
      </c>
      <c r="B477" s="13" t="s">
        <v>3410</v>
      </c>
      <c r="C477" s="13" t="s">
        <v>2549</v>
      </c>
      <c r="D477" s="13" t="s">
        <v>3451</v>
      </c>
      <c r="E477" s="13">
        <v>44135</v>
      </c>
      <c r="F477" s="13" t="s">
        <v>3155</v>
      </c>
      <c r="G477" s="13">
        <v>30103</v>
      </c>
      <c r="H477" s="13">
        <v>2217.6</v>
      </c>
    </row>
    <row r="478" spans="1:8" x14ac:dyDescent="0.3">
      <c r="A478" s="13" t="s">
        <v>3452</v>
      </c>
      <c r="B478" s="13" t="s">
        <v>3410</v>
      </c>
      <c r="C478" s="13" t="s">
        <v>2549</v>
      </c>
      <c r="D478" s="13" t="s">
        <v>3453</v>
      </c>
      <c r="E478" s="13">
        <v>31904</v>
      </c>
      <c r="F478" s="13" t="s">
        <v>3047</v>
      </c>
      <c r="G478" s="13">
        <v>43125</v>
      </c>
      <c r="H478" s="13">
        <v>987.35</v>
      </c>
    </row>
    <row r="479" spans="1:8" x14ac:dyDescent="0.3">
      <c r="A479" s="13" t="s">
        <v>3454</v>
      </c>
      <c r="B479" s="13" t="s">
        <v>3410</v>
      </c>
      <c r="C479" s="13" t="s">
        <v>2549</v>
      </c>
      <c r="D479" s="13" t="s">
        <v>2808</v>
      </c>
      <c r="E479" s="13">
        <v>43228</v>
      </c>
      <c r="F479" s="13" t="s">
        <v>3155</v>
      </c>
      <c r="G479" s="13">
        <v>30103</v>
      </c>
      <c r="H479" s="13">
        <v>12744</v>
      </c>
    </row>
    <row r="480" spans="1:8" x14ac:dyDescent="0.3">
      <c r="A480" s="13" t="s">
        <v>3455</v>
      </c>
      <c r="B480" s="13" t="s">
        <v>3410</v>
      </c>
      <c r="C480" s="13" t="s">
        <v>2549</v>
      </c>
      <c r="D480" s="13" t="s">
        <v>2808</v>
      </c>
      <c r="E480" s="13">
        <v>43207</v>
      </c>
      <c r="F480" s="13" t="s">
        <v>3413</v>
      </c>
      <c r="G480" s="13">
        <v>27831</v>
      </c>
      <c r="H480" s="13">
        <v>1983.6</v>
      </c>
    </row>
    <row r="481" spans="1:8" x14ac:dyDescent="0.3">
      <c r="A481" s="13" t="s">
        <v>3456</v>
      </c>
      <c r="B481" s="13" t="s">
        <v>3410</v>
      </c>
      <c r="C481" s="13" t="s">
        <v>2549</v>
      </c>
      <c r="D481" s="13" t="s">
        <v>3457</v>
      </c>
      <c r="E481" s="13">
        <v>38555</v>
      </c>
      <c r="F481" s="13" t="s">
        <v>2837</v>
      </c>
      <c r="G481" s="13">
        <v>45840</v>
      </c>
      <c r="H481" s="13">
        <v>1292</v>
      </c>
    </row>
    <row r="482" spans="1:8" x14ac:dyDescent="0.3">
      <c r="A482" s="13" t="s">
        <v>3458</v>
      </c>
      <c r="B482" s="13" t="s">
        <v>3410</v>
      </c>
      <c r="C482" s="13" t="s">
        <v>2549</v>
      </c>
      <c r="D482" s="13" t="s">
        <v>2888</v>
      </c>
      <c r="E482" s="13">
        <v>35055</v>
      </c>
      <c r="F482" s="13" t="s">
        <v>3413</v>
      </c>
      <c r="G482" s="13">
        <v>27831</v>
      </c>
      <c r="H482" s="13">
        <v>1135.6400000000001</v>
      </c>
    </row>
    <row r="483" spans="1:8" x14ac:dyDescent="0.3">
      <c r="A483" s="13" t="s">
        <v>3459</v>
      </c>
      <c r="B483" s="13" t="s">
        <v>3410</v>
      </c>
      <c r="C483" s="13" t="s">
        <v>2549</v>
      </c>
      <c r="D483" s="13" t="s">
        <v>2888</v>
      </c>
      <c r="E483" s="13">
        <v>35055</v>
      </c>
      <c r="F483" s="13" t="s">
        <v>2954</v>
      </c>
      <c r="G483" s="13">
        <v>28625</v>
      </c>
      <c r="H483" s="13">
        <v>777.86</v>
      </c>
    </row>
    <row r="484" spans="1:8" x14ac:dyDescent="0.3">
      <c r="A484" s="13" t="s">
        <v>3460</v>
      </c>
      <c r="B484" s="13" t="s">
        <v>3410</v>
      </c>
      <c r="C484" s="13" t="s">
        <v>2549</v>
      </c>
      <c r="D484" s="13" t="s">
        <v>3072</v>
      </c>
      <c r="E484" s="13">
        <v>30019</v>
      </c>
      <c r="F484" s="13" t="s">
        <v>2837</v>
      </c>
      <c r="G484" s="13">
        <v>45840</v>
      </c>
      <c r="H484" s="13">
        <v>2878.35</v>
      </c>
    </row>
    <row r="485" spans="1:8" x14ac:dyDescent="0.3">
      <c r="A485" s="13" t="s">
        <v>3461</v>
      </c>
      <c r="B485" s="13" t="s">
        <v>3410</v>
      </c>
      <c r="C485" s="13" t="s">
        <v>2549</v>
      </c>
      <c r="D485" s="13" t="s">
        <v>3462</v>
      </c>
      <c r="E485" s="13">
        <v>30721</v>
      </c>
      <c r="F485" s="13" t="s">
        <v>3419</v>
      </c>
      <c r="G485" s="13">
        <v>47265</v>
      </c>
      <c r="H485" s="13">
        <v>682.2</v>
      </c>
    </row>
    <row r="486" spans="1:8" x14ac:dyDescent="0.3">
      <c r="A486" s="13" t="s">
        <v>3463</v>
      </c>
      <c r="B486" s="13" t="s">
        <v>3410</v>
      </c>
      <c r="C486" s="13" t="s">
        <v>2549</v>
      </c>
      <c r="D486" s="13" t="s">
        <v>2859</v>
      </c>
      <c r="E486" s="13">
        <v>37055</v>
      </c>
      <c r="F486" s="13" t="s">
        <v>2954</v>
      </c>
      <c r="G486" s="13">
        <v>28625</v>
      </c>
      <c r="H486" s="13">
        <v>838.5</v>
      </c>
    </row>
    <row r="487" spans="1:8" x14ac:dyDescent="0.3">
      <c r="A487" s="13" t="s">
        <v>3464</v>
      </c>
      <c r="B487" s="13" t="s">
        <v>3410</v>
      </c>
      <c r="C487" s="13" t="s">
        <v>2549</v>
      </c>
      <c r="D487" s="13" t="s">
        <v>3465</v>
      </c>
      <c r="E487" s="13">
        <v>30294</v>
      </c>
      <c r="F487" s="13" t="s">
        <v>2837</v>
      </c>
      <c r="G487" s="13">
        <v>45840</v>
      </c>
      <c r="H487" s="13">
        <v>1023</v>
      </c>
    </row>
    <row r="488" spans="1:8" x14ac:dyDescent="0.3">
      <c r="A488" s="13" t="s">
        <v>3466</v>
      </c>
      <c r="B488" s="13" t="s">
        <v>3410</v>
      </c>
      <c r="C488" s="13" t="s">
        <v>2549</v>
      </c>
      <c r="D488" s="13" t="s">
        <v>3467</v>
      </c>
      <c r="E488" s="13">
        <v>47710</v>
      </c>
      <c r="F488" s="13" t="s">
        <v>3468</v>
      </c>
      <c r="G488" s="13">
        <v>30265</v>
      </c>
      <c r="H488" s="13">
        <v>5671.96</v>
      </c>
    </row>
    <row r="489" spans="1:8" x14ac:dyDescent="0.3">
      <c r="A489" s="13" t="s">
        <v>3469</v>
      </c>
      <c r="B489" s="13" t="s">
        <v>3410</v>
      </c>
      <c r="C489" s="13" t="s">
        <v>2549</v>
      </c>
      <c r="D489" s="13" t="s">
        <v>3470</v>
      </c>
      <c r="E489" s="13">
        <v>45324</v>
      </c>
      <c r="F489" s="13" t="s">
        <v>2954</v>
      </c>
      <c r="G489" s="13">
        <v>28625</v>
      </c>
      <c r="H489" s="13">
        <v>807.52</v>
      </c>
    </row>
    <row r="490" spans="1:8" x14ac:dyDescent="0.3">
      <c r="A490" s="13" t="s">
        <v>3471</v>
      </c>
      <c r="B490" s="13" t="s">
        <v>3410</v>
      </c>
      <c r="C490" s="13" t="s">
        <v>2549</v>
      </c>
      <c r="D490" s="13" t="s">
        <v>3076</v>
      </c>
      <c r="E490" s="13">
        <v>29708</v>
      </c>
      <c r="F490" s="13" t="s">
        <v>3446</v>
      </c>
      <c r="G490" s="13">
        <v>37146</v>
      </c>
      <c r="H490" s="13">
        <v>2208.3000000000002</v>
      </c>
    </row>
    <row r="491" spans="1:8" x14ac:dyDescent="0.3">
      <c r="A491" s="13" t="s">
        <v>3472</v>
      </c>
      <c r="B491" s="13" t="s">
        <v>3410</v>
      </c>
      <c r="C491" s="13" t="s">
        <v>2549</v>
      </c>
      <c r="D491" s="13" t="s">
        <v>3079</v>
      </c>
      <c r="E491" s="13">
        <v>29644</v>
      </c>
      <c r="F491" s="13" t="s">
        <v>2837</v>
      </c>
      <c r="G491" s="13">
        <v>45840</v>
      </c>
      <c r="H491" s="13">
        <v>990.5</v>
      </c>
    </row>
    <row r="492" spans="1:8" x14ac:dyDescent="0.3">
      <c r="A492" s="13" t="s">
        <v>3473</v>
      </c>
      <c r="B492" s="13" t="s">
        <v>3410</v>
      </c>
      <c r="C492" s="13" t="s">
        <v>2549</v>
      </c>
      <c r="D492" s="13" t="s">
        <v>3474</v>
      </c>
      <c r="E492" s="13">
        <v>37066</v>
      </c>
      <c r="F492" s="13" t="s">
        <v>2955</v>
      </c>
      <c r="G492" s="13">
        <v>61102</v>
      </c>
      <c r="H492" s="13">
        <v>899.16</v>
      </c>
    </row>
    <row r="493" spans="1:8" x14ac:dyDescent="0.3">
      <c r="A493" s="13" t="s">
        <v>3475</v>
      </c>
      <c r="B493" s="13" t="s">
        <v>3410</v>
      </c>
      <c r="C493" s="13" t="s">
        <v>2549</v>
      </c>
      <c r="D493" s="13" t="s">
        <v>3476</v>
      </c>
      <c r="E493" s="13">
        <v>27529</v>
      </c>
      <c r="F493" s="13" t="s">
        <v>2837</v>
      </c>
      <c r="G493" s="13">
        <v>45840</v>
      </c>
      <c r="H493" s="13">
        <v>8709.6</v>
      </c>
    </row>
    <row r="494" spans="1:8" x14ac:dyDescent="0.3">
      <c r="A494" s="13" t="s">
        <v>3477</v>
      </c>
      <c r="B494" s="13" t="s">
        <v>3410</v>
      </c>
      <c r="C494" s="13" t="s">
        <v>2549</v>
      </c>
      <c r="D494" s="13" t="s">
        <v>2904</v>
      </c>
      <c r="E494" s="13">
        <v>75050</v>
      </c>
      <c r="F494" s="13" t="s">
        <v>3446</v>
      </c>
      <c r="G494" s="13">
        <v>37146</v>
      </c>
      <c r="H494" s="13">
        <v>4385.6400000000003</v>
      </c>
    </row>
    <row r="495" spans="1:8" x14ac:dyDescent="0.3">
      <c r="A495" s="13" t="s">
        <v>3478</v>
      </c>
      <c r="B495" s="13" t="s">
        <v>3410</v>
      </c>
      <c r="C495" s="13" t="s">
        <v>2549</v>
      </c>
      <c r="D495" s="13" t="s">
        <v>2959</v>
      </c>
      <c r="E495" s="13">
        <v>47240</v>
      </c>
      <c r="F495" s="13" t="s">
        <v>3148</v>
      </c>
      <c r="G495" s="13">
        <v>27405</v>
      </c>
      <c r="H495" s="13">
        <v>15599.2</v>
      </c>
    </row>
    <row r="496" spans="1:8" x14ac:dyDescent="0.3">
      <c r="A496" s="13" t="s">
        <v>3479</v>
      </c>
      <c r="B496" s="13" t="s">
        <v>3410</v>
      </c>
      <c r="C496" s="13" t="s">
        <v>2549</v>
      </c>
      <c r="D496" s="13" t="s">
        <v>2949</v>
      </c>
      <c r="E496" s="13">
        <v>53027</v>
      </c>
      <c r="F496" s="13" t="s">
        <v>3148</v>
      </c>
      <c r="G496" s="13">
        <v>27405</v>
      </c>
      <c r="H496" s="13">
        <v>4772.3999999999996</v>
      </c>
    </row>
    <row r="497" spans="1:8" x14ac:dyDescent="0.3">
      <c r="A497" s="13" t="s">
        <v>3480</v>
      </c>
      <c r="B497" s="13" t="s">
        <v>3410</v>
      </c>
      <c r="C497" s="13" t="s">
        <v>2549</v>
      </c>
      <c r="D497" s="13" t="s">
        <v>3007</v>
      </c>
      <c r="E497" s="13">
        <v>35824</v>
      </c>
      <c r="F497" s="13" t="s">
        <v>3047</v>
      </c>
      <c r="G497" s="13">
        <v>43125</v>
      </c>
      <c r="H497" s="13">
        <v>1029.8499999999999</v>
      </c>
    </row>
    <row r="498" spans="1:8" x14ac:dyDescent="0.3">
      <c r="A498" s="13" t="s">
        <v>3481</v>
      </c>
      <c r="B498" s="13" t="s">
        <v>3410</v>
      </c>
      <c r="C498" s="13" t="s">
        <v>2549</v>
      </c>
      <c r="D498" s="13" t="s">
        <v>2854</v>
      </c>
      <c r="E498" s="13">
        <v>38305</v>
      </c>
      <c r="F498" s="13" t="s">
        <v>3413</v>
      </c>
      <c r="G498" s="13">
        <v>27831</v>
      </c>
      <c r="H498" s="13">
        <v>1428.82</v>
      </c>
    </row>
    <row r="499" spans="1:8" x14ac:dyDescent="0.3">
      <c r="A499" s="13" t="s">
        <v>3482</v>
      </c>
      <c r="B499" s="13" t="s">
        <v>3410</v>
      </c>
      <c r="C499" s="13" t="s">
        <v>2549</v>
      </c>
      <c r="D499" s="13" t="s">
        <v>3483</v>
      </c>
      <c r="E499" s="13">
        <v>60901</v>
      </c>
      <c r="F499" s="13" t="s">
        <v>3413</v>
      </c>
      <c r="G499" s="13">
        <v>27831</v>
      </c>
      <c r="H499" s="13">
        <v>1531.4</v>
      </c>
    </row>
    <row r="500" spans="1:8" x14ac:dyDescent="0.3">
      <c r="A500" s="13" t="s">
        <v>3484</v>
      </c>
      <c r="B500" s="13" t="s">
        <v>3410</v>
      </c>
      <c r="C500" s="13" t="s">
        <v>2549</v>
      </c>
      <c r="D500" s="13" t="s">
        <v>3485</v>
      </c>
      <c r="E500" s="13">
        <v>53144</v>
      </c>
      <c r="F500" s="13" t="s">
        <v>3155</v>
      </c>
      <c r="G500" s="13">
        <v>30103</v>
      </c>
      <c r="H500" s="13">
        <v>19904.400000000001</v>
      </c>
    </row>
    <row r="501" spans="1:8" x14ac:dyDescent="0.3">
      <c r="A501" s="13" t="s">
        <v>3486</v>
      </c>
      <c r="B501" s="13" t="s">
        <v>3410</v>
      </c>
      <c r="C501" s="13" t="s">
        <v>2549</v>
      </c>
      <c r="D501" s="13" t="s">
        <v>3487</v>
      </c>
      <c r="E501" s="13">
        <v>60044</v>
      </c>
      <c r="F501" s="13" t="s">
        <v>3155</v>
      </c>
      <c r="G501" s="13">
        <v>30103</v>
      </c>
      <c r="H501" s="13">
        <v>2414.08</v>
      </c>
    </row>
    <row r="502" spans="1:8" x14ac:dyDescent="0.3">
      <c r="A502" s="13" t="s">
        <v>3488</v>
      </c>
      <c r="B502" s="13" t="s">
        <v>3410</v>
      </c>
      <c r="C502" s="13" t="s">
        <v>2549</v>
      </c>
      <c r="D502" s="13" t="s">
        <v>3489</v>
      </c>
      <c r="E502" s="13">
        <v>43137</v>
      </c>
      <c r="F502" s="13" t="s">
        <v>3413</v>
      </c>
      <c r="G502" s="13">
        <v>27831</v>
      </c>
      <c r="H502" s="13">
        <v>971.96</v>
      </c>
    </row>
    <row r="503" spans="1:8" x14ac:dyDescent="0.3">
      <c r="A503" s="13" t="s">
        <v>3490</v>
      </c>
      <c r="B503" s="13" t="s">
        <v>3410</v>
      </c>
      <c r="C503" s="13" t="s">
        <v>2549</v>
      </c>
      <c r="D503" s="13" t="s">
        <v>3489</v>
      </c>
      <c r="E503" s="13">
        <v>43137</v>
      </c>
      <c r="F503" s="13" t="s">
        <v>2954</v>
      </c>
      <c r="G503" s="13">
        <v>28625</v>
      </c>
      <c r="H503" s="13">
        <v>742.5</v>
      </c>
    </row>
    <row r="504" spans="1:8" x14ac:dyDescent="0.3">
      <c r="A504" s="13" t="s">
        <v>3491</v>
      </c>
      <c r="B504" s="13" t="s">
        <v>3410</v>
      </c>
      <c r="C504" s="13" t="s">
        <v>2549</v>
      </c>
      <c r="D504" s="13" t="s">
        <v>2723</v>
      </c>
      <c r="E504" s="13">
        <v>31206</v>
      </c>
      <c r="F504" s="13" t="s">
        <v>2837</v>
      </c>
      <c r="G504" s="13">
        <v>45840</v>
      </c>
      <c r="H504" s="13">
        <v>18804.96</v>
      </c>
    </row>
    <row r="505" spans="1:8" x14ac:dyDescent="0.3">
      <c r="A505" s="13" t="s">
        <v>3492</v>
      </c>
      <c r="B505" s="13" t="s">
        <v>3410</v>
      </c>
      <c r="C505" s="13" t="s">
        <v>2549</v>
      </c>
      <c r="D505" s="13" t="s">
        <v>2723</v>
      </c>
      <c r="E505" s="13">
        <v>31206</v>
      </c>
      <c r="F505" s="13" t="s">
        <v>3419</v>
      </c>
      <c r="G505" s="13">
        <v>47265</v>
      </c>
      <c r="H505" s="13">
        <v>17143</v>
      </c>
    </row>
    <row r="506" spans="1:8" x14ac:dyDescent="0.3">
      <c r="A506" s="13" t="s">
        <v>3493</v>
      </c>
      <c r="B506" s="13" t="s">
        <v>3410</v>
      </c>
      <c r="C506" s="13" t="s">
        <v>2549</v>
      </c>
      <c r="D506" s="13" t="s">
        <v>3494</v>
      </c>
      <c r="E506" s="13">
        <v>44903</v>
      </c>
      <c r="F506" s="13" t="s">
        <v>3155</v>
      </c>
      <c r="G506" s="13">
        <v>30103</v>
      </c>
      <c r="H506" s="13">
        <v>1958.4</v>
      </c>
    </row>
    <row r="507" spans="1:8" x14ac:dyDescent="0.3">
      <c r="A507" s="13" t="s">
        <v>3495</v>
      </c>
      <c r="B507" s="13" t="s">
        <v>3410</v>
      </c>
      <c r="C507" s="13" t="s">
        <v>2549</v>
      </c>
      <c r="D507" s="13" t="s">
        <v>3494</v>
      </c>
      <c r="E507" s="13">
        <v>44903</v>
      </c>
      <c r="F507" s="13" t="s">
        <v>3468</v>
      </c>
      <c r="G507" s="13">
        <v>30265</v>
      </c>
      <c r="H507" s="13">
        <v>1152.06</v>
      </c>
    </row>
    <row r="508" spans="1:8" x14ac:dyDescent="0.3">
      <c r="A508" s="13" t="s">
        <v>3496</v>
      </c>
      <c r="B508" s="13" t="s">
        <v>3410</v>
      </c>
      <c r="C508" s="13" t="s">
        <v>2549</v>
      </c>
      <c r="D508" s="13" t="s">
        <v>3494</v>
      </c>
      <c r="E508" s="13">
        <v>44903</v>
      </c>
      <c r="F508" s="13" t="s">
        <v>2954</v>
      </c>
      <c r="G508" s="13">
        <v>28625</v>
      </c>
      <c r="H508" s="13">
        <v>793.04</v>
      </c>
    </row>
    <row r="509" spans="1:8" x14ac:dyDescent="0.3">
      <c r="A509" s="13" t="s">
        <v>3497</v>
      </c>
      <c r="B509" s="13" t="s">
        <v>3410</v>
      </c>
      <c r="C509" s="13" t="s">
        <v>2549</v>
      </c>
      <c r="D509" s="13" t="s">
        <v>3498</v>
      </c>
      <c r="E509" s="13">
        <v>38237</v>
      </c>
      <c r="F509" s="13" t="s">
        <v>3148</v>
      </c>
      <c r="G509" s="13">
        <v>27405</v>
      </c>
      <c r="H509" s="13">
        <v>3573.15</v>
      </c>
    </row>
    <row r="510" spans="1:8" x14ac:dyDescent="0.3">
      <c r="A510" s="13" t="s">
        <v>3499</v>
      </c>
      <c r="B510" s="13" t="s">
        <v>3410</v>
      </c>
      <c r="C510" s="13" t="s">
        <v>2549</v>
      </c>
      <c r="D510" s="13" t="s">
        <v>3498</v>
      </c>
      <c r="E510" s="13">
        <v>38237</v>
      </c>
      <c r="F510" s="13" t="s">
        <v>3047</v>
      </c>
      <c r="G510" s="13">
        <v>43125</v>
      </c>
      <c r="H510" s="13">
        <v>33505.360000000001</v>
      </c>
    </row>
    <row r="511" spans="1:8" x14ac:dyDescent="0.3">
      <c r="A511" s="13" t="s">
        <v>3500</v>
      </c>
      <c r="B511" s="13" t="s">
        <v>3410</v>
      </c>
      <c r="C511" s="13" t="s">
        <v>2549</v>
      </c>
      <c r="D511" s="13" t="s">
        <v>2806</v>
      </c>
      <c r="E511" s="13">
        <v>43040</v>
      </c>
      <c r="F511" s="13" t="s">
        <v>2954</v>
      </c>
      <c r="G511" s="13">
        <v>28625</v>
      </c>
      <c r="H511" s="13">
        <v>5332.32</v>
      </c>
    </row>
    <row r="512" spans="1:8" x14ac:dyDescent="0.3">
      <c r="A512" s="13" t="s">
        <v>3501</v>
      </c>
      <c r="B512" s="13" t="s">
        <v>3410</v>
      </c>
      <c r="C512" s="13" t="s">
        <v>2549</v>
      </c>
      <c r="D512" s="13" t="s">
        <v>2635</v>
      </c>
      <c r="E512" s="13">
        <v>38113</v>
      </c>
      <c r="F512" s="13" t="s">
        <v>3419</v>
      </c>
      <c r="G512" s="13">
        <v>47265</v>
      </c>
      <c r="H512" s="13">
        <v>1763</v>
      </c>
    </row>
    <row r="513" spans="1:8" x14ac:dyDescent="0.3">
      <c r="A513" s="13" t="s">
        <v>3502</v>
      </c>
      <c r="B513" s="13" t="s">
        <v>3410</v>
      </c>
      <c r="C513" s="13" t="s">
        <v>2549</v>
      </c>
      <c r="D513" s="13" t="s">
        <v>2635</v>
      </c>
      <c r="E513" s="13">
        <v>38113</v>
      </c>
      <c r="F513" s="13" t="s">
        <v>2955</v>
      </c>
      <c r="G513" s="13">
        <v>61102</v>
      </c>
      <c r="H513" s="13">
        <v>982.35</v>
      </c>
    </row>
    <row r="514" spans="1:8" x14ac:dyDescent="0.3">
      <c r="A514" s="13" t="s">
        <v>3503</v>
      </c>
      <c r="B514" s="13" t="s">
        <v>3410</v>
      </c>
      <c r="C514" s="13" t="s">
        <v>2549</v>
      </c>
      <c r="D514" s="13" t="s">
        <v>2635</v>
      </c>
      <c r="E514" s="13">
        <v>38113</v>
      </c>
      <c r="F514" s="13" t="s">
        <v>2954</v>
      </c>
      <c r="G514" s="13">
        <v>28625</v>
      </c>
      <c r="H514" s="13">
        <v>21060</v>
      </c>
    </row>
    <row r="515" spans="1:8" x14ac:dyDescent="0.3">
      <c r="A515" s="13" t="s">
        <v>3504</v>
      </c>
      <c r="B515" s="13" t="s">
        <v>3410</v>
      </c>
      <c r="C515" s="13" t="s">
        <v>2549</v>
      </c>
      <c r="D515" s="13" t="s">
        <v>3505</v>
      </c>
      <c r="E515" s="13">
        <v>28110</v>
      </c>
      <c r="F515" s="13" t="s">
        <v>3419</v>
      </c>
      <c r="G515" s="13">
        <v>47265</v>
      </c>
      <c r="H515" s="13">
        <v>12289.2</v>
      </c>
    </row>
    <row r="516" spans="1:8" x14ac:dyDescent="0.3">
      <c r="A516" s="13" t="s">
        <v>3506</v>
      </c>
      <c r="B516" s="13" t="s">
        <v>3410</v>
      </c>
      <c r="C516" s="13" t="s">
        <v>2549</v>
      </c>
      <c r="D516" s="13" t="s">
        <v>3505</v>
      </c>
      <c r="E516" s="13">
        <v>28110</v>
      </c>
      <c r="F516" s="13" t="s">
        <v>2955</v>
      </c>
      <c r="G516" s="13">
        <v>61102</v>
      </c>
      <c r="H516" s="13">
        <v>1167.5999999999999</v>
      </c>
    </row>
    <row r="517" spans="1:8" x14ac:dyDescent="0.3">
      <c r="A517" s="13" t="s">
        <v>3507</v>
      </c>
      <c r="B517" s="13" t="s">
        <v>3410</v>
      </c>
      <c r="C517" s="13" t="s">
        <v>2549</v>
      </c>
      <c r="D517" s="13" t="s">
        <v>3508</v>
      </c>
      <c r="E517" s="13">
        <v>60540</v>
      </c>
      <c r="F517" s="13" t="s">
        <v>3155</v>
      </c>
      <c r="G517" s="13">
        <v>30103</v>
      </c>
      <c r="H517" s="13">
        <v>3527.28</v>
      </c>
    </row>
    <row r="518" spans="1:8" x14ac:dyDescent="0.3">
      <c r="A518" s="13" t="s">
        <v>3509</v>
      </c>
      <c r="B518" s="13" t="s">
        <v>3410</v>
      </c>
      <c r="C518" s="13" t="s">
        <v>2549</v>
      </c>
      <c r="D518" s="13" t="s">
        <v>3510</v>
      </c>
      <c r="E518" s="13">
        <v>44667</v>
      </c>
      <c r="F518" s="13" t="s">
        <v>3413</v>
      </c>
      <c r="G518" s="13">
        <v>27831</v>
      </c>
      <c r="H518" s="13">
        <v>5319.75</v>
      </c>
    </row>
    <row r="519" spans="1:8" x14ac:dyDescent="0.3">
      <c r="A519" s="13" t="s">
        <v>3511</v>
      </c>
      <c r="B519" s="13" t="s">
        <v>3410</v>
      </c>
      <c r="C519" s="13" t="s">
        <v>2549</v>
      </c>
      <c r="D519" s="13" t="s">
        <v>3512</v>
      </c>
      <c r="E519" s="13">
        <v>45660</v>
      </c>
      <c r="F519" s="13" t="s">
        <v>3155</v>
      </c>
      <c r="G519" s="13">
        <v>30103</v>
      </c>
      <c r="H519" s="13">
        <v>3928.5</v>
      </c>
    </row>
    <row r="520" spans="1:8" x14ac:dyDescent="0.3">
      <c r="A520" s="13" t="s">
        <v>3513</v>
      </c>
      <c r="B520" s="13" t="s">
        <v>3410</v>
      </c>
      <c r="C520" s="13" t="s">
        <v>2549</v>
      </c>
      <c r="D520" s="13" t="s">
        <v>3514</v>
      </c>
      <c r="E520" s="13">
        <v>46168</v>
      </c>
      <c r="F520" s="13" t="s">
        <v>3155</v>
      </c>
      <c r="G520" s="13">
        <v>30103</v>
      </c>
      <c r="H520" s="13">
        <v>9718.5</v>
      </c>
    </row>
    <row r="521" spans="1:8" x14ac:dyDescent="0.3">
      <c r="A521" s="13" t="s">
        <v>3515</v>
      </c>
      <c r="B521" s="13" t="s">
        <v>3410</v>
      </c>
      <c r="C521" s="13" t="s">
        <v>2549</v>
      </c>
      <c r="D521" s="13" t="s">
        <v>3516</v>
      </c>
      <c r="E521" s="13">
        <v>44460</v>
      </c>
      <c r="F521" s="13" t="s">
        <v>3148</v>
      </c>
      <c r="G521" s="13">
        <v>27405</v>
      </c>
      <c r="H521" s="13">
        <v>3502.08</v>
      </c>
    </row>
    <row r="522" spans="1:8" x14ac:dyDescent="0.3">
      <c r="A522" s="13" t="s">
        <v>3517</v>
      </c>
      <c r="B522" s="13" t="s">
        <v>3410</v>
      </c>
      <c r="C522" s="13" t="s">
        <v>2549</v>
      </c>
      <c r="D522" s="13" t="s">
        <v>3518</v>
      </c>
      <c r="E522" s="13">
        <v>38666</v>
      </c>
      <c r="F522" s="13" t="s">
        <v>3419</v>
      </c>
      <c r="G522" s="13">
        <v>47265</v>
      </c>
      <c r="H522" s="13">
        <v>1106.3</v>
      </c>
    </row>
    <row r="523" spans="1:8" x14ac:dyDescent="0.3">
      <c r="A523" s="13" t="s">
        <v>3519</v>
      </c>
      <c r="B523" s="13" t="s">
        <v>3410</v>
      </c>
      <c r="C523" s="13" t="s">
        <v>2549</v>
      </c>
      <c r="D523" s="13" t="s">
        <v>3139</v>
      </c>
      <c r="E523" s="13">
        <v>44875</v>
      </c>
      <c r="F523" s="13" t="s">
        <v>2954</v>
      </c>
      <c r="G523" s="13">
        <v>28625</v>
      </c>
      <c r="H523" s="13">
        <v>3253.12</v>
      </c>
    </row>
    <row r="524" spans="1:8" x14ac:dyDescent="0.3">
      <c r="A524" s="13" t="s">
        <v>3520</v>
      </c>
      <c r="B524" s="13" t="s">
        <v>3410</v>
      </c>
      <c r="C524" s="13" t="s">
        <v>2549</v>
      </c>
      <c r="D524" s="13" t="s">
        <v>3521</v>
      </c>
      <c r="E524" s="13">
        <v>46628</v>
      </c>
      <c r="F524" s="13" t="s">
        <v>3155</v>
      </c>
      <c r="G524" s="13">
        <v>30103</v>
      </c>
      <c r="H524" s="13">
        <v>1133.6400000000001</v>
      </c>
    </row>
    <row r="525" spans="1:8" x14ac:dyDescent="0.3">
      <c r="A525" s="13" t="s">
        <v>3522</v>
      </c>
      <c r="B525" s="13" t="s">
        <v>3410</v>
      </c>
      <c r="C525" s="13" t="s">
        <v>2549</v>
      </c>
      <c r="D525" s="13" t="s">
        <v>3108</v>
      </c>
      <c r="E525" s="13">
        <v>38672</v>
      </c>
      <c r="F525" s="13" t="s">
        <v>2837</v>
      </c>
      <c r="G525" s="13">
        <v>45840</v>
      </c>
      <c r="H525" s="13">
        <v>2434.56</v>
      </c>
    </row>
    <row r="526" spans="1:8" x14ac:dyDescent="0.3">
      <c r="A526" s="13" t="s">
        <v>3523</v>
      </c>
      <c r="B526" s="13" t="s">
        <v>3410</v>
      </c>
      <c r="C526" s="13" t="s">
        <v>2549</v>
      </c>
      <c r="D526" s="13" t="s">
        <v>3108</v>
      </c>
      <c r="E526" s="13">
        <v>38672</v>
      </c>
      <c r="F526" s="13" t="s">
        <v>3413</v>
      </c>
      <c r="G526" s="13">
        <v>27831</v>
      </c>
      <c r="H526" s="13">
        <v>1595.88</v>
      </c>
    </row>
    <row r="527" spans="1:8" x14ac:dyDescent="0.3">
      <c r="A527" s="13" t="s">
        <v>3524</v>
      </c>
      <c r="B527" s="13" t="s">
        <v>3410</v>
      </c>
      <c r="C527" s="13" t="s">
        <v>2549</v>
      </c>
      <c r="D527" s="13" t="s">
        <v>3108</v>
      </c>
      <c r="E527" s="13">
        <v>38672</v>
      </c>
      <c r="F527" s="13" t="s">
        <v>2955</v>
      </c>
      <c r="G527" s="13">
        <v>61102</v>
      </c>
      <c r="H527" s="13">
        <v>1017</v>
      </c>
    </row>
    <row r="528" spans="1:8" x14ac:dyDescent="0.3">
      <c r="A528" s="13" t="s">
        <v>3525</v>
      </c>
      <c r="B528" s="13" t="s">
        <v>3410</v>
      </c>
      <c r="C528" s="13" t="s">
        <v>2549</v>
      </c>
      <c r="D528" s="13" t="s">
        <v>3108</v>
      </c>
      <c r="E528" s="13">
        <v>38671</v>
      </c>
      <c r="F528" s="13" t="s">
        <v>2954</v>
      </c>
      <c r="G528" s="13">
        <v>28625</v>
      </c>
      <c r="H528" s="13">
        <v>9354.24</v>
      </c>
    </row>
    <row r="529" spans="1:8" x14ac:dyDescent="0.3">
      <c r="A529" s="13" t="s">
        <v>3525</v>
      </c>
      <c r="B529" s="13" t="s">
        <v>3410</v>
      </c>
      <c r="C529" s="13" t="s">
        <v>2549</v>
      </c>
      <c r="D529" s="13" t="s">
        <v>3108</v>
      </c>
      <c r="E529" s="13">
        <v>38672</v>
      </c>
      <c r="F529" s="13" t="s">
        <v>2954</v>
      </c>
      <c r="G529" s="13">
        <v>28625</v>
      </c>
      <c r="H529" s="13">
        <v>2350.08</v>
      </c>
    </row>
    <row r="530" spans="1:8" x14ac:dyDescent="0.3">
      <c r="A530" s="13" t="s">
        <v>3526</v>
      </c>
      <c r="B530" s="13" t="s">
        <v>3410</v>
      </c>
      <c r="C530" s="13" t="s">
        <v>2549</v>
      </c>
      <c r="D530" s="13" t="s">
        <v>3527</v>
      </c>
      <c r="E530" s="13">
        <v>37388</v>
      </c>
      <c r="F530" s="13" t="s">
        <v>2837</v>
      </c>
      <c r="G530" s="13">
        <v>45840</v>
      </c>
      <c r="H530" s="13">
        <v>3354.72</v>
      </c>
    </row>
    <row r="531" spans="1:8" x14ac:dyDescent="0.3">
      <c r="A531" s="13" t="s">
        <v>3528</v>
      </c>
      <c r="B531" s="13" t="s">
        <v>3410</v>
      </c>
      <c r="C531" s="13" t="s">
        <v>2549</v>
      </c>
      <c r="D531" s="13" t="s">
        <v>3116</v>
      </c>
      <c r="E531" s="13">
        <v>38804</v>
      </c>
      <c r="F531" s="13" t="s">
        <v>2954</v>
      </c>
      <c r="G531" s="13">
        <v>28625</v>
      </c>
      <c r="H531" s="13">
        <v>4224</v>
      </c>
    </row>
    <row r="532" spans="1:8" x14ac:dyDescent="0.3">
      <c r="A532" s="13" t="s">
        <v>3529</v>
      </c>
      <c r="B532" s="13" t="s">
        <v>3410</v>
      </c>
      <c r="C532" s="13" t="s">
        <v>2549</v>
      </c>
      <c r="D532" s="13" t="s">
        <v>3530</v>
      </c>
      <c r="E532" s="13">
        <v>38261</v>
      </c>
      <c r="F532" s="13" t="s">
        <v>2955</v>
      </c>
      <c r="G532" s="13">
        <v>61102</v>
      </c>
      <c r="H532" s="13">
        <v>5631.92</v>
      </c>
    </row>
    <row r="533" spans="1:8" x14ac:dyDescent="0.3">
      <c r="A533" s="13" t="s">
        <v>3531</v>
      </c>
      <c r="B533" s="13" t="s">
        <v>3410</v>
      </c>
      <c r="C533" s="13" t="s">
        <v>2549</v>
      </c>
      <c r="D533" s="13" t="s">
        <v>3530</v>
      </c>
      <c r="E533" s="13">
        <v>38261</v>
      </c>
      <c r="F533" s="13" t="s">
        <v>2954</v>
      </c>
      <c r="G533" s="13">
        <v>28625</v>
      </c>
      <c r="H533" s="13">
        <v>2113.8000000000002</v>
      </c>
    </row>
    <row r="534" spans="1:8" x14ac:dyDescent="0.3">
      <c r="A534" s="13" t="s">
        <v>3532</v>
      </c>
      <c r="B534" s="13" t="s">
        <v>3410</v>
      </c>
      <c r="C534" s="13" t="s">
        <v>2549</v>
      </c>
      <c r="D534" s="13" t="s">
        <v>3533</v>
      </c>
      <c r="E534" s="13">
        <v>38879</v>
      </c>
      <c r="F534" s="13" t="s">
        <v>3155</v>
      </c>
      <c r="G534" s="13">
        <v>30103</v>
      </c>
      <c r="H534" s="13">
        <v>564.75</v>
      </c>
    </row>
    <row r="535" spans="1:8" x14ac:dyDescent="0.3">
      <c r="A535" s="13" t="s">
        <v>3534</v>
      </c>
      <c r="B535" s="13" t="s">
        <v>3410</v>
      </c>
      <c r="C535" s="13" t="s">
        <v>2549</v>
      </c>
      <c r="D535" s="13" t="s">
        <v>3533</v>
      </c>
      <c r="E535" s="13">
        <v>38879</v>
      </c>
      <c r="F535" s="13" t="s">
        <v>2837</v>
      </c>
      <c r="G535" s="13">
        <v>45840</v>
      </c>
      <c r="H535" s="13">
        <v>12612.6</v>
      </c>
    </row>
    <row r="536" spans="1:8" x14ac:dyDescent="0.3">
      <c r="A536" s="13" t="s">
        <v>3535</v>
      </c>
      <c r="B536" s="13" t="s">
        <v>3410</v>
      </c>
      <c r="C536" s="13" t="s">
        <v>2549</v>
      </c>
      <c r="D536" s="13" t="s">
        <v>3533</v>
      </c>
      <c r="E536" s="13">
        <v>38879</v>
      </c>
      <c r="F536" s="13" t="s">
        <v>3419</v>
      </c>
      <c r="G536" s="13">
        <v>47265</v>
      </c>
      <c r="H536" s="13">
        <v>710.4</v>
      </c>
    </row>
    <row r="537" spans="1:8" x14ac:dyDescent="0.3">
      <c r="A537" s="13" t="s">
        <v>3536</v>
      </c>
      <c r="B537" s="13" t="s">
        <v>3410</v>
      </c>
      <c r="C537" s="13" t="s">
        <v>2549</v>
      </c>
      <c r="D537" s="13" t="s">
        <v>3533</v>
      </c>
      <c r="E537" s="13">
        <v>38879</v>
      </c>
      <c r="F537" s="13" t="s">
        <v>2954</v>
      </c>
      <c r="G537" s="13">
        <v>28625</v>
      </c>
      <c r="H537" s="13">
        <v>17482.5</v>
      </c>
    </row>
    <row r="538" spans="1:8" x14ac:dyDescent="0.3">
      <c r="A538" s="13" t="s">
        <v>3537</v>
      </c>
      <c r="B538" s="13" t="s">
        <v>3410</v>
      </c>
      <c r="C538" s="13" t="s">
        <v>2549</v>
      </c>
      <c r="D538" s="13" t="s">
        <v>2852</v>
      </c>
      <c r="E538" s="13">
        <v>30180</v>
      </c>
      <c r="F538" s="13" t="s">
        <v>2837</v>
      </c>
      <c r="G538" s="13">
        <v>45840</v>
      </c>
      <c r="H538" s="13">
        <v>853.92</v>
      </c>
    </row>
    <row r="539" spans="1:8" x14ac:dyDescent="0.3">
      <c r="A539" s="13" t="s">
        <v>3538</v>
      </c>
      <c r="B539" s="13" t="s">
        <v>3410</v>
      </c>
      <c r="C539" s="13" t="s">
        <v>2549</v>
      </c>
      <c r="D539" s="13" t="s">
        <v>3181</v>
      </c>
      <c r="E539" s="13">
        <v>72301</v>
      </c>
      <c r="F539" s="13" t="s">
        <v>2837</v>
      </c>
      <c r="G539" s="13">
        <v>45840</v>
      </c>
      <c r="H539" s="13">
        <v>1182.52</v>
      </c>
    </row>
    <row r="540" spans="1:8" x14ac:dyDescent="0.3">
      <c r="A540" s="13" t="s">
        <v>3539</v>
      </c>
      <c r="B540" s="13" t="s">
        <v>3410</v>
      </c>
      <c r="C540" s="13" t="s">
        <v>2549</v>
      </c>
      <c r="D540" s="13" t="s">
        <v>3181</v>
      </c>
      <c r="E540" s="13">
        <v>72301</v>
      </c>
      <c r="F540" s="13" t="s">
        <v>3413</v>
      </c>
      <c r="G540" s="13">
        <v>27831</v>
      </c>
      <c r="H540" s="13">
        <v>6359.16</v>
      </c>
    </row>
    <row r="541" spans="1:8" x14ac:dyDescent="0.3">
      <c r="A541" s="13" t="s">
        <v>3540</v>
      </c>
      <c r="B541" s="13" t="s">
        <v>3410</v>
      </c>
      <c r="C541" s="13" t="s">
        <v>2549</v>
      </c>
      <c r="D541" s="13" t="s">
        <v>3181</v>
      </c>
      <c r="E541" s="13">
        <v>72301</v>
      </c>
      <c r="F541" s="13" t="s">
        <v>2954</v>
      </c>
      <c r="G541" s="13">
        <v>28625</v>
      </c>
      <c r="H541" s="13">
        <v>2314.1999999999998</v>
      </c>
    </row>
    <row r="542" spans="1:8" x14ac:dyDescent="0.3">
      <c r="A542" s="13" t="s">
        <v>3541</v>
      </c>
      <c r="B542" s="13" t="s">
        <v>3410</v>
      </c>
      <c r="C542" s="13" t="s">
        <v>2549</v>
      </c>
      <c r="D542" s="13" t="s">
        <v>3542</v>
      </c>
      <c r="E542" s="13">
        <v>37188</v>
      </c>
      <c r="F542" s="13" t="s">
        <v>2892</v>
      </c>
      <c r="G542" s="13">
        <v>53546</v>
      </c>
      <c r="H542" s="13">
        <v>23566.95</v>
      </c>
    </row>
    <row r="543" spans="1:8" x14ac:dyDescent="0.3">
      <c r="A543" s="13" t="s">
        <v>3543</v>
      </c>
      <c r="B543" s="13" t="s">
        <v>3410</v>
      </c>
      <c r="C543" s="13" t="s">
        <v>2549</v>
      </c>
      <c r="D543" s="13" t="s">
        <v>3544</v>
      </c>
      <c r="E543" s="13">
        <v>53190</v>
      </c>
      <c r="F543" s="13" t="s">
        <v>3155</v>
      </c>
      <c r="G543" s="13">
        <v>30103</v>
      </c>
      <c r="H543" s="13">
        <v>1404</v>
      </c>
    </row>
    <row r="544" spans="1:8" x14ac:dyDescent="0.3">
      <c r="A544" s="13" t="s">
        <v>3545</v>
      </c>
      <c r="B544" s="13" t="s">
        <v>3410</v>
      </c>
      <c r="C544" s="13" t="s">
        <v>2549</v>
      </c>
      <c r="D544" s="13" t="s">
        <v>3546</v>
      </c>
      <c r="E544" s="13">
        <v>27377</v>
      </c>
      <c r="F544" s="13" t="s">
        <v>2837</v>
      </c>
      <c r="G544" s="13">
        <v>45840</v>
      </c>
      <c r="H544" s="13">
        <v>801.36</v>
      </c>
    </row>
    <row r="545" spans="1:8" x14ac:dyDescent="0.3">
      <c r="A545" s="13" t="s">
        <v>3547</v>
      </c>
      <c r="B545" s="13" t="s">
        <v>3410</v>
      </c>
      <c r="C545" s="13" t="s">
        <v>2549</v>
      </c>
      <c r="D545" s="13" t="s">
        <v>3546</v>
      </c>
      <c r="E545" s="13">
        <v>27377</v>
      </c>
      <c r="F545" s="13" t="s">
        <v>2955</v>
      </c>
      <c r="G545" s="13">
        <v>61102</v>
      </c>
      <c r="H545" s="13">
        <v>1217.52</v>
      </c>
    </row>
    <row r="546" spans="1:8" x14ac:dyDescent="0.3">
      <c r="A546" s="13" t="s">
        <v>3548</v>
      </c>
      <c r="B546" s="13" t="s">
        <v>3410</v>
      </c>
      <c r="C546" s="13" t="s">
        <v>2549</v>
      </c>
      <c r="D546" s="13" t="s">
        <v>3549</v>
      </c>
      <c r="E546" s="13">
        <v>44890</v>
      </c>
      <c r="F546" s="13" t="s">
        <v>3148</v>
      </c>
      <c r="G546" s="13">
        <v>27405</v>
      </c>
      <c r="H546" s="13">
        <v>20856</v>
      </c>
    </row>
    <row r="547" spans="1:8" x14ac:dyDescent="0.3">
      <c r="A547" s="13" t="s">
        <v>3550</v>
      </c>
      <c r="B547" s="13" t="s">
        <v>3410</v>
      </c>
      <c r="C547" s="13" t="s">
        <v>2549</v>
      </c>
      <c r="D547" s="13" t="s">
        <v>2967</v>
      </c>
      <c r="E547" s="13">
        <v>27107</v>
      </c>
      <c r="F547" s="13" t="s">
        <v>2837</v>
      </c>
      <c r="G547" s="13">
        <v>45840</v>
      </c>
      <c r="H547" s="13">
        <v>1438.4</v>
      </c>
    </row>
    <row r="548" spans="1:8" x14ac:dyDescent="0.3">
      <c r="A548" s="13" t="s">
        <v>3551</v>
      </c>
      <c r="B548" s="13" t="s">
        <v>2569</v>
      </c>
      <c r="C548" s="13" t="s">
        <v>2569</v>
      </c>
      <c r="D548" s="13" t="s">
        <v>2734</v>
      </c>
      <c r="E548" s="13">
        <v>47130</v>
      </c>
      <c r="F548" s="13" t="s">
        <v>3223</v>
      </c>
      <c r="G548" s="13">
        <v>30297</v>
      </c>
      <c r="H548" s="13">
        <v>36506.400000000001</v>
      </c>
    </row>
    <row r="549" spans="1:8" x14ac:dyDescent="0.3">
      <c r="A549" s="13" t="s">
        <v>3552</v>
      </c>
      <c r="B549" s="13" t="s">
        <v>2569</v>
      </c>
      <c r="C549" s="13" t="s">
        <v>2569</v>
      </c>
      <c r="D549" s="13" t="s">
        <v>2734</v>
      </c>
      <c r="E549" s="13">
        <v>47130</v>
      </c>
      <c r="F549" s="13" t="s">
        <v>3553</v>
      </c>
      <c r="G549" s="13">
        <v>76244</v>
      </c>
      <c r="H549" s="13">
        <v>2505.36</v>
      </c>
    </row>
    <row r="550" spans="1:8" x14ac:dyDescent="0.3">
      <c r="A550" s="13" t="s">
        <v>3554</v>
      </c>
      <c r="B550" s="13" t="s">
        <v>2569</v>
      </c>
      <c r="C550" s="13" t="s">
        <v>2569</v>
      </c>
      <c r="D550" s="13" t="s">
        <v>2734</v>
      </c>
      <c r="E550" s="13">
        <v>47130</v>
      </c>
      <c r="F550" s="13" t="s">
        <v>2635</v>
      </c>
      <c r="G550" s="13">
        <v>38141</v>
      </c>
      <c r="H550" s="13">
        <v>7816.6</v>
      </c>
    </row>
    <row r="551" spans="1:8" x14ac:dyDescent="0.3">
      <c r="A551" s="13" t="s">
        <v>3555</v>
      </c>
      <c r="B551" s="13" t="s">
        <v>2569</v>
      </c>
      <c r="C551" s="13" t="s">
        <v>2569</v>
      </c>
      <c r="D551" s="13" t="s">
        <v>2734</v>
      </c>
      <c r="E551" s="13">
        <v>47130</v>
      </c>
      <c r="F551" s="13" t="s">
        <v>3375</v>
      </c>
      <c r="G551" s="13">
        <v>28144</v>
      </c>
      <c r="H551" s="13">
        <v>3084.8</v>
      </c>
    </row>
    <row r="552" spans="1:8" x14ac:dyDescent="0.3">
      <c r="A552" s="13" t="s">
        <v>3556</v>
      </c>
      <c r="B552" s="13" t="s">
        <v>2569</v>
      </c>
      <c r="C552" s="13" t="s">
        <v>2569</v>
      </c>
      <c r="D552" s="13" t="s">
        <v>2734</v>
      </c>
      <c r="E552" s="13">
        <v>47130</v>
      </c>
      <c r="F552" s="13" t="s">
        <v>3557</v>
      </c>
      <c r="G552" s="13">
        <v>78220</v>
      </c>
      <c r="H552" s="13">
        <v>13219.36</v>
      </c>
    </row>
    <row r="553" spans="1:8" x14ac:dyDescent="0.3">
      <c r="A553" s="13" t="s">
        <v>3558</v>
      </c>
      <c r="B553" s="13" t="s">
        <v>3559</v>
      </c>
      <c r="C553" s="13" t="s">
        <v>2572</v>
      </c>
      <c r="D553" s="13" t="s">
        <v>2768</v>
      </c>
      <c r="E553" s="13">
        <v>36830</v>
      </c>
      <c r="F553" s="13" t="s">
        <v>3498</v>
      </c>
      <c r="G553" s="13">
        <v>38237</v>
      </c>
      <c r="H553" s="13">
        <v>2625</v>
      </c>
    </row>
    <row r="554" spans="1:8" x14ac:dyDescent="0.3">
      <c r="A554" s="13" t="s">
        <v>3560</v>
      </c>
      <c r="B554" s="13" t="s">
        <v>3559</v>
      </c>
      <c r="C554" s="13" t="s">
        <v>2572</v>
      </c>
      <c r="D554" s="13" t="s">
        <v>3421</v>
      </c>
      <c r="E554" s="13">
        <v>60506</v>
      </c>
      <c r="F554" s="13" t="s">
        <v>3498</v>
      </c>
      <c r="G554" s="13">
        <v>38237</v>
      </c>
      <c r="H554" s="13">
        <v>706.2</v>
      </c>
    </row>
    <row r="555" spans="1:8" x14ac:dyDescent="0.3">
      <c r="A555" s="13" t="s">
        <v>3561</v>
      </c>
      <c r="B555" s="13" t="s">
        <v>3559</v>
      </c>
      <c r="C555" s="13" t="s">
        <v>2572</v>
      </c>
      <c r="D555" s="13" t="s">
        <v>3421</v>
      </c>
      <c r="E555" s="13">
        <v>60506</v>
      </c>
      <c r="F555" s="13" t="s">
        <v>3533</v>
      </c>
      <c r="G555" s="13">
        <v>38879</v>
      </c>
      <c r="H555" s="13">
        <v>6747.3</v>
      </c>
    </row>
    <row r="556" spans="1:8" x14ac:dyDescent="0.3">
      <c r="A556" s="13" t="s">
        <v>3562</v>
      </c>
      <c r="B556" s="13" t="s">
        <v>3559</v>
      </c>
      <c r="C556" s="13" t="s">
        <v>2572</v>
      </c>
      <c r="D556" s="13" t="s">
        <v>3563</v>
      </c>
      <c r="E556" s="13">
        <v>30427</v>
      </c>
      <c r="F556" s="13" t="s">
        <v>3139</v>
      </c>
      <c r="G556" s="13">
        <v>44875</v>
      </c>
      <c r="H556" s="13">
        <v>2030.16</v>
      </c>
    </row>
    <row r="557" spans="1:8" x14ac:dyDescent="0.3">
      <c r="A557" s="13" t="s">
        <v>3564</v>
      </c>
      <c r="B557" s="13" t="s">
        <v>3559</v>
      </c>
      <c r="C557" s="13" t="s">
        <v>2572</v>
      </c>
      <c r="D557" s="13" t="s">
        <v>2875</v>
      </c>
      <c r="E557" s="13">
        <v>46268</v>
      </c>
      <c r="F557" s="13" t="s">
        <v>3533</v>
      </c>
      <c r="G557" s="13">
        <v>38879</v>
      </c>
      <c r="H557" s="13">
        <v>2388.96</v>
      </c>
    </row>
    <row r="558" spans="1:8" x14ac:dyDescent="0.3">
      <c r="A558" s="13" t="s">
        <v>3565</v>
      </c>
      <c r="B558" s="13" t="s">
        <v>3559</v>
      </c>
      <c r="C558" s="13" t="s">
        <v>2572</v>
      </c>
      <c r="D558" s="13" t="s">
        <v>3566</v>
      </c>
      <c r="E558" s="13">
        <v>53037</v>
      </c>
      <c r="F558" s="13" t="s">
        <v>3533</v>
      </c>
      <c r="G558" s="13">
        <v>38879</v>
      </c>
      <c r="H558" s="13">
        <v>1238.8800000000001</v>
      </c>
    </row>
    <row r="559" spans="1:8" x14ac:dyDescent="0.3">
      <c r="A559" s="13" t="s">
        <v>3567</v>
      </c>
      <c r="B559" s="13" t="s">
        <v>3559</v>
      </c>
      <c r="C559" s="13" t="s">
        <v>2572</v>
      </c>
      <c r="D559" s="13" t="s">
        <v>3568</v>
      </c>
      <c r="E559" s="13">
        <v>30553</v>
      </c>
      <c r="F559" s="13" t="s">
        <v>3498</v>
      </c>
      <c r="G559" s="13">
        <v>38237</v>
      </c>
      <c r="H559" s="13">
        <v>2402.4</v>
      </c>
    </row>
    <row r="560" spans="1:8" x14ac:dyDescent="0.3">
      <c r="A560" s="13" t="s">
        <v>3569</v>
      </c>
      <c r="B560" s="13" t="s">
        <v>3559</v>
      </c>
      <c r="C560" s="13" t="s">
        <v>2572</v>
      </c>
      <c r="D560" s="13" t="s">
        <v>3570</v>
      </c>
      <c r="E560" s="13">
        <v>14482</v>
      </c>
      <c r="F560" s="13" t="s">
        <v>3498</v>
      </c>
      <c r="G560" s="13">
        <v>38237</v>
      </c>
      <c r="H560" s="13">
        <v>1053.75</v>
      </c>
    </row>
    <row r="561" spans="1:8" x14ac:dyDescent="0.3">
      <c r="A561" s="13" t="s">
        <v>3571</v>
      </c>
      <c r="B561" s="13" t="s">
        <v>3559</v>
      </c>
      <c r="C561" s="13" t="s">
        <v>2572</v>
      </c>
      <c r="D561" s="13" t="s">
        <v>3498</v>
      </c>
      <c r="E561" s="13">
        <v>38237</v>
      </c>
      <c r="F561" s="13" t="s">
        <v>3489</v>
      </c>
      <c r="G561" s="13">
        <v>43137</v>
      </c>
      <c r="H561" s="13">
        <v>16019.8</v>
      </c>
    </row>
    <row r="562" spans="1:8" x14ac:dyDescent="0.3">
      <c r="A562" s="13" t="s">
        <v>3572</v>
      </c>
      <c r="B562" s="13" t="s">
        <v>3559</v>
      </c>
      <c r="C562" s="13" t="s">
        <v>2572</v>
      </c>
      <c r="D562" s="13" t="s">
        <v>3573</v>
      </c>
      <c r="E562" s="13">
        <v>61938</v>
      </c>
      <c r="F562" s="13" t="s">
        <v>3498</v>
      </c>
      <c r="G562" s="13">
        <v>38237</v>
      </c>
      <c r="H562" s="13">
        <v>675</v>
      </c>
    </row>
    <row r="563" spans="1:8" x14ac:dyDescent="0.3">
      <c r="A563" s="13" t="s">
        <v>3574</v>
      </c>
      <c r="B563" s="13" t="s">
        <v>3559</v>
      </c>
      <c r="C563" s="13" t="s">
        <v>2572</v>
      </c>
      <c r="D563" s="13" t="s">
        <v>2863</v>
      </c>
      <c r="E563" s="13">
        <v>30253</v>
      </c>
      <c r="F563" s="13" t="s">
        <v>3498</v>
      </c>
      <c r="G563" s="13">
        <v>38237</v>
      </c>
      <c r="H563" s="13">
        <v>1962.3</v>
      </c>
    </row>
    <row r="564" spans="1:8" x14ac:dyDescent="0.3">
      <c r="A564" s="13" t="s">
        <v>3575</v>
      </c>
      <c r="B564" s="13" t="s">
        <v>3559</v>
      </c>
      <c r="C564" s="13" t="s">
        <v>2572</v>
      </c>
      <c r="D564" s="13" t="s">
        <v>3576</v>
      </c>
      <c r="E564" s="13">
        <v>54970</v>
      </c>
      <c r="F564" s="13" t="s">
        <v>3498</v>
      </c>
      <c r="G564" s="13">
        <v>38237</v>
      </c>
      <c r="H564" s="13">
        <v>2322.08</v>
      </c>
    </row>
    <row r="565" spans="1:8" x14ac:dyDescent="0.3">
      <c r="A565" s="13" t="s">
        <v>3577</v>
      </c>
      <c r="B565" s="13" t="s">
        <v>3559</v>
      </c>
      <c r="C565" s="13" t="s">
        <v>2572</v>
      </c>
      <c r="D565" s="13" t="s">
        <v>3578</v>
      </c>
      <c r="E565" s="13">
        <v>53959</v>
      </c>
      <c r="F565" s="13" t="s">
        <v>3498</v>
      </c>
      <c r="G565" s="13">
        <v>38237</v>
      </c>
      <c r="H565" s="13">
        <v>1028.56</v>
      </c>
    </row>
    <row r="566" spans="1:8" x14ac:dyDescent="0.3">
      <c r="A566" s="13" t="s">
        <v>3579</v>
      </c>
      <c r="B566" s="13" t="s">
        <v>3559</v>
      </c>
      <c r="C566" s="13" t="s">
        <v>2572</v>
      </c>
      <c r="D566" s="13" t="s">
        <v>3580</v>
      </c>
      <c r="E566" s="13">
        <v>63129</v>
      </c>
      <c r="F566" s="13" t="s">
        <v>3549</v>
      </c>
      <c r="G566" s="13">
        <v>44890</v>
      </c>
      <c r="H566" s="13">
        <v>2520</v>
      </c>
    </row>
    <row r="567" spans="1:8" x14ac:dyDescent="0.3">
      <c r="A567" s="13" t="s">
        <v>3581</v>
      </c>
      <c r="B567" s="13" t="s">
        <v>3559</v>
      </c>
      <c r="C567" s="13" t="s">
        <v>2572</v>
      </c>
      <c r="D567" s="13" t="s">
        <v>3582</v>
      </c>
      <c r="E567" s="13">
        <v>53080</v>
      </c>
      <c r="F567" s="13" t="s">
        <v>3498</v>
      </c>
      <c r="G567" s="13">
        <v>38237</v>
      </c>
      <c r="H567" s="13">
        <v>2753.01</v>
      </c>
    </row>
    <row r="568" spans="1:8" x14ac:dyDescent="0.3">
      <c r="A568" s="13" t="s">
        <v>3583</v>
      </c>
      <c r="B568" s="13" t="s">
        <v>3559</v>
      </c>
      <c r="C568" s="13" t="s">
        <v>2572</v>
      </c>
      <c r="D568" s="13" t="s">
        <v>3584</v>
      </c>
      <c r="E568" s="13">
        <v>66083</v>
      </c>
      <c r="F568" s="13" t="s">
        <v>3498</v>
      </c>
      <c r="G568" s="13">
        <v>38237</v>
      </c>
      <c r="H568" s="13">
        <v>650</v>
      </c>
    </row>
    <row r="569" spans="1:8" x14ac:dyDescent="0.3">
      <c r="A569" s="13" t="s">
        <v>3585</v>
      </c>
      <c r="B569" s="13" t="s">
        <v>3559</v>
      </c>
      <c r="C569" s="13" t="s">
        <v>2572</v>
      </c>
      <c r="D569" s="13" t="s">
        <v>2787</v>
      </c>
      <c r="E569" s="13">
        <v>30458</v>
      </c>
      <c r="F569" s="13" t="s">
        <v>3549</v>
      </c>
      <c r="G569" s="13">
        <v>44890</v>
      </c>
      <c r="H569" s="13">
        <v>10825.1</v>
      </c>
    </row>
    <row r="570" spans="1:8" x14ac:dyDescent="0.3">
      <c r="A570" s="13" t="s">
        <v>3586</v>
      </c>
      <c r="B570" s="13" t="s">
        <v>3559</v>
      </c>
      <c r="C570" s="13" t="s">
        <v>2572</v>
      </c>
      <c r="D570" s="13" t="s">
        <v>3587</v>
      </c>
      <c r="E570" s="13">
        <v>54235</v>
      </c>
      <c r="F570" s="13" t="s">
        <v>3533</v>
      </c>
      <c r="G570" s="13">
        <v>38879</v>
      </c>
      <c r="H570" s="13">
        <v>1517.4</v>
      </c>
    </row>
    <row r="571" spans="1:8" x14ac:dyDescent="0.3">
      <c r="A571" s="13" t="s">
        <v>3588</v>
      </c>
      <c r="B571" s="13" t="s">
        <v>2573</v>
      </c>
      <c r="C571" s="13" t="s">
        <v>2573</v>
      </c>
      <c r="D571" s="13" t="s">
        <v>3589</v>
      </c>
      <c r="E571" s="13">
        <v>27011</v>
      </c>
      <c r="F571" s="13" t="s">
        <v>3530</v>
      </c>
      <c r="G571" s="13">
        <v>38261</v>
      </c>
      <c r="H571" s="13">
        <v>3625</v>
      </c>
    </row>
    <row r="572" spans="1:8" x14ac:dyDescent="0.3">
      <c r="A572" s="13" t="s">
        <v>3590</v>
      </c>
      <c r="B572" s="13" t="s">
        <v>2573</v>
      </c>
      <c r="C572" s="13" t="s">
        <v>2573</v>
      </c>
      <c r="D572" s="13" t="s">
        <v>3591</v>
      </c>
      <c r="E572" s="13">
        <v>28621</v>
      </c>
      <c r="F572" s="13" t="s">
        <v>3530</v>
      </c>
      <c r="G572" s="13">
        <v>38261</v>
      </c>
      <c r="H572" s="13">
        <v>28275</v>
      </c>
    </row>
    <row r="573" spans="1:8" x14ac:dyDescent="0.3">
      <c r="A573" s="13" t="s">
        <v>3592</v>
      </c>
      <c r="B573" s="13" t="s">
        <v>2573</v>
      </c>
      <c r="C573" s="13" t="s">
        <v>2573</v>
      </c>
      <c r="D573" s="13" t="s">
        <v>3530</v>
      </c>
      <c r="E573" s="13">
        <v>38261</v>
      </c>
      <c r="F573" s="13" t="s">
        <v>3530</v>
      </c>
      <c r="G573" s="13">
        <v>38261</v>
      </c>
      <c r="H573" s="13">
        <v>22200</v>
      </c>
    </row>
    <row r="574" spans="1:8" x14ac:dyDescent="0.3">
      <c r="A574" s="13" t="s">
        <v>3593</v>
      </c>
      <c r="B574" s="13" t="s">
        <v>2574</v>
      </c>
      <c r="C574" s="13" t="s">
        <v>2574</v>
      </c>
      <c r="D574" s="13" t="s">
        <v>3012</v>
      </c>
      <c r="E574" s="13">
        <v>37416</v>
      </c>
      <c r="F574" s="13" t="s">
        <v>3594</v>
      </c>
      <c r="G574" s="13">
        <v>63042</v>
      </c>
      <c r="H574" s="13">
        <v>739.2</v>
      </c>
    </row>
    <row r="575" spans="1:8" x14ac:dyDescent="0.3">
      <c r="A575" s="13" t="s">
        <v>3595</v>
      </c>
      <c r="B575" s="13" t="s">
        <v>2574</v>
      </c>
      <c r="C575" s="13" t="s">
        <v>2574</v>
      </c>
      <c r="D575" s="13" t="s">
        <v>3012</v>
      </c>
      <c r="E575" s="13">
        <v>37416</v>
      </c>
      <c r="F575" s="13" t="s">
        <v>3235</v>
      </c>
      <c r="G575" s="13">
        <v>77073</v>
      </c>
      <c r="H575" s="13">
        <v>1309.3800000000001</v>
      </c>
    </row>
    <row r="576" spans="1:8" x14ac:dyDescent="0.3">
      <c r="A576" s="13" t="s">
        <v>3596</v>
      </c>
      <c r="B576" s="13" t="s">
        <v>2574</v>
      </c>
      <c r="C576" s="13" t="s">
        <v>2574</v>
      </c>
      <c r="D576" s="13" t="s">
        <v>3012</v>
      </c>
      <c r="E576" s="13">
        <v>37416</v>
      </c>
      <c r="F576" s="13" t="s">
        <v>3597</v>
      </c>
      <c r="G576" s="13">
        <v>77489</v>
      </c>
      <c r="H576" s="13">
        <v>3932.85</v>
      </c>
    </row>
    <row r="577" spans="1:8" x14ac:dyDescent="0.3">
      <c r="A577" s="13" t="s">
        <v>3598</v>
      </c>
      <c r="B577" s="13" t="s">
        <v>2574</v>
      </c>
      <c r="C577" s="13" t="s">
        <v>2574</v>
      </c>
      <c r="D577" s="13" t="s">
        <v>3012</v>
      </c>
      <c r="E577" s="13">
        <v>37416</v>
      </c>
      <c r="F577" s="13" t="s">
        <v>3599</v>
      </c>
      <c r="G577" s="13">
        <v>70087</v>
      </c>
      <c r="H577" s="13">
        <v>1850.4</v>
      </c>
    </row>
    <row r="578" spans="1:8" x14ac:dyDescent="0.3">
      <c r="A578" s="13" t="s">
        <v>3600</v>
      </c>
      <c r="B578" s="13" t="s">
        <v>2574</v>
      </c>
      <c r="C578" s="13" t="s">
        <v>2574</v>
      </c>
      <c r="D578" s="13" t="s">
        <v>3012</v>
      </c>
      <c r="E578" s="13">
        <v>37416</v>
      </c>
      <c r="F578" s="13" t="s">
        <v>3601</v>
      </c>
      <c r="G578" s="13">
        <v>45502</v>
      </c>
      <c r="H578" s="13">
        <v>668.05</v>
      </c>
    </row>
    <row r="579" spans="1:8" x14ac:dyDescent="0.3">
      <c r="A579" s="13" t="s">
        <v>3602</v>
      </c>
      <c r="B579" s="13" t="s">
        <v>2574</v>
      </c>
      <c r="C579" s="13" t="s">
        <v>2574</v>
      </c>
      <c r="D579" s="13" t="s">
        <v>3012</v>
      </c>
      <c r="E579" s="13">
        <v>37416</v>
      </c>
      <c r="F579" s="13" t="s">
        <v>3603</v>
      </c>
      <c r="G579" s="13">
        <v>48089</v>
      </c>
      <c r="H579" s="13">
        <v>974.95</v>
      </c>
    </row>
    <row r="580" spans="1:8" x14ac:dyDescent="0.3">
      <c r="A580" s="13" t="s">
        <v>3604</v>
      </c>
      <c r="B580" s="13" t="s">
        <v>2574</v>
      </c>
      <c r="C580" s="13" t="s">
        <v>2574</v>
      </c>
      <c r="D580" s="13" t="s">
        <v>3012</v>
      </c>
      <c r="E580" s="13">
        <v>37416</v>
      </c>
      <c r="F580" s="13" t="s">
        <v>3605</v>
      </c>
      <c r="G580" s="13">
        <v>45014</v>
      </c>
      <c r="H580" s="13">
        <v>650</v>
      </c>
    </row>
    <row r="581" spans="1:8" x14ac:dyDescent="0.3">
      <c r="A581" s="13" t="s">
        <v>3606</v>
      </c>
      <c r="B581" s="13" t="s">
        <v>2574</v>
      </c>
      <c r="C581" s="13" t="s">
        <v>2574</v>
      </c>
      <c r="D581" s="13" t="s">
        <v>3069</v>
      </c>
      <c r="E581" s="13">
        <v>60632</v>
      </c>
      <c r="F581" s="13" t="s">
        <v>3088</v>
      </c>
      <c r="G581" s="13">
        <v>30043</v>
      </c>
      <c r="H581" s="13">
        <v>10187.1</v>
      </c>
    </row>
    <row r="582" spans="1:8" x14ac:dyDescent="0.3">
      <c r="A582" s="13" t="s">
        <v>3607</v>
      </c>
      <c r="B582" s="13" t="s">
        <v>2574</v>
      </c>
      <c r="C582" s="13" t="s">
        <v>2574</v>
      </c>
      <c r="D582" s="13" t="s">
        <v>3608</v>
      </c>
      <c r="E582" s="13">
        <v>45828</v>
      </c>
      <c r="F582" s="13" t="s">
        <v>3098</v>
      </c>
      <c r="G582" s="13">
        <v>27302</v>
      </c>
      <c r="H582" s="13">
        <v>1053.3599999999999</v>
      </c>
    </row>
    <row r="583" spans="1:8" x14ac:dyDescent="0.3">
      <c r="A583" s="13" t="s">
        <v>3609</v>
      </c>
      <c r="B583" s="13" t="s">
        <v>2574</v>
      </c>
      <c r="C583" s="13" t="s">
        <v>2574</v>
      </c>
      <c r="D583" s="13" t="s">
        <v>3610</v>
      </c>
      <c r="E583" s="13">
        <v>60525</v>
      </c>
      <c r="F583" s="13" t="s">
        <v>3088</v>
      </c>
      <c r="G583" s="13">
        <v>30043</v>
      </c>
      <c r="H583" s="13">
        <v>2938.32</v>
      </c>
    </row>
    <row r="584" spans="1:8" x14ac:dyDescent="0.3">
      <c r="A584" s="13" t="s">
        <v>3611</v>
      </c>
      <c r="B584" s="13" t="s">
        <v>2574</v>
      </c>
      <c r="C584" s="13" t="s">
        <v>2574</v>
      </c>
      <c r="D584" s="13" t="s">
        <v>3610</v>
      </c>
      <c r="E584" s="13">
        <v>60525</v>
      </c>
      <c r="F584" s="13" t="s">
        <v>3612</v>
      </c>
      <c r="G584" s="13">
        <v>30071</v>
      </c>
      <c r="H584" s="13">
        <v>1443.42</v>
      </c>
    </row>
    <row r="585" spans="1:8" x14ac:dyDescent="0.3">
      <c r="A585" s="13" t="s">
        <v>3613</v>
      </c>
      <c r="B585" s="13" t="s">
        <v>2574</v>
      </c>
      <c r="C585" s="13" t="s">
        <v>2574</v>
      </c>
      <c r="D585" s="13" t="s">
        <v>3088</v>
      </c>
      <c r="E585" s="13">
        <v>30043</v>
      </c>
      <c r="F585" s="13" t="s">
        <v>3610</v>
      </c>
      <c r="G585" s="13">
        <v>60525</v>
      </c>
      <c r="H585" s="13">
        <v>1862.5</v>
      </c>
    </row>
    <row r="586" spans="1:8" x14ac:dyDescent="0.3">
      <c r="A586" s="13" t="s">
        <v>3614</v>
      </c>
      <c r="B586" s="13" t="s">
        <v>2574</v>
      </c>
      <c r="C586" s="13" t="s">
        <v>2574</v>
      </c>
      <c r="D586" s="13" t="s">
        <v>2631</v>
      </c>
      <c r="E586" s="13">
        <v>37087</v>
      </c>
      <c r="F586" s="13" t="s">
        <v>3002</v>
      </c>
      <c r="G586" s="13">
        <v>30517</v>
      </c>
      <c r="H586" s="13">
        <v>2025</v>
      </c>
    </row>
    <row r="587" spans="1:8" x14ac:dyDescent="0.3">
      <c r="A587" s="13" t="s">
        <v>3615</v>
      </c>
      <c r="B587" s="13" t="s">
        <v>2574</v>
      </c>
      <c r="C587" s="13" t="s">
        <v>2574</v>
      </c>
      <c r="D587" s="13" t="s">
        <v>2631</v>
      </c>
      <c r="E587" s="13">
        <v>37087</v>
      </c>
      <c r="F587" s="13" t="s">
        <v>3485</v>
      </c>
      <c r="G587" s="13">
        <v>53144</v>
      </c>
      <c r="H587" s="13">
        <v>7588.8</v>
      </c>
    </row>
    <row r="588" spans="1:8" x14ac:dyDescent="0.3">
      <c r="A588" s="13" t="s">
        <v>3616</v>
      </c>
      <c r="B588" s="13" t="s">
        <v>2574</v>
      </c>
      <c r="C588" s="13" t="s">
        <v>2574</v>
      </c>
      <c r="D588" s="13" t="s">
        <v>2631</v>
      </c>
      <c r="E588" s="13">
        <v>37087</v>
      </c>
      <c r="F588" s="13" t="s">
        <v>2852</v>
      </c>
      <c r="G588" s="13">
        <v>30180</v>
      </c>
      <c r="H588" s="13">
        <v>720</v>
      </c>
    </row>
    <row r="589" spans="1:8" x14ac:dyDescent="0.3">
      <c r="A589" s="13" t="s">
        <v>3617</v>
      </c>
      <c r="B589" s="13" t="s">
        <v>2574</v>
      </c>
      <c r="C589" s="13" t="s">
        <v>2574</v>
      </c>
      <c r="D589" s="13" t="s">
        <v>3618</v>
      </c>
      <c r="E589" s="13">
        <v>47250</v>
      </c>
      <c r="F589" s="13" t="s">
        <v>3223</v>
      </c>
      <c r="G589" s="13">
        <v>30297</v>
      </c>
      <c r="H589" s="13">
        <v>972.18</v>
      </c>
    </row>
    <row r="590" spans="1:8" x14ac:dyDescent="0.3">
      <c r="A590" s="13" t="s">
        <v>3619</v>
      </c>
      <c r="B590" s="13" t="s">
        <v>2574</v>
      </c>
      <c r="C590" s="13" t="s">
        <v>2574</v>
      </c>
      <c r="D590" s="13" t="s">
        <v>3618</v>
      </c>
      <c r="E590" s="13">
        <v>47250</v>
      </c>
      <c r="F590" s="13" t="s">
        <v>3108</v>
      </c>
      <c r="G590" s="13">
        <v>38671</v>
      </c>
      <c r="H590" s="13">
        <v>2361.8200000000002</v>
      </c>
    </row>
    <row r="591" spans="1:8" x14ac:dyDescent="0.3">
      <c r="A591" s="13" t="s">
        <v>3620</v>
      </c>
      <c r="B591" s="13" t="s">
        <v>2574</v>
      </c>
      <c r="C591" s="13" t="s">
        <v>2574</v>
      </c>
      <c r="D591" s="13" t="s">
        <v>3612</v>
      </c>
      <c r="E591" s="13">
        <v>30071</v>
      </c>
      <c r="F591" s="13" t="s">
        <v>3610</v>
      </c>
      <c r="G591" s="13">
        <v>60525</v>
      </c>
      <c r="H591" s="13">
        <v>10065</v>
      </c>
    </row>
    <row r="592" spans="1:8" x14ac:dyDescent="0.3">
      <c r="A592" s="13" t="s">
        <v>3621</v>
      </c>
      <c r="B592" s="13" t="s">
        <v>2574</v>
      </c>
      <c r="C592" s="13" t="s">
        <v>2574</v>
      </c>
      <c r="D592" s="13" t="s">
        <v>3419</v>
      </c>
      <c r="E592" s="13">
        <v>47265</v>
      </c>
      <c r="F592" s="13" t="s">
        <v>3223</v>
      </c>
      <c r="G592" s="13">
        <v>30297</v>
      </c>
      <c r="H592" s="13">
        <v>1976.04</v>
      </c>
    </row>
    <row r="593" spans="1:8" x14ac:dyDescent="0.3">
      <c r="A593" s="13" t="s">
        <v>3622</v>
      </c>
      <c r="B593" s="13" t="s">
        <v>2574</v>
      </c>
      <c r="C593" s="13" t="s">
        <v>2574</v>
      </c>
      <c r="D593" s="13" t="s">
        <v>3419</v>
      </c>
      <c r="E593" s="13">
        <v>47265</v>
      </c>
      <c r="F593" s="13" t="s">
        <v>3108</v>
      </c>
      <c r="G593" s="13">
        <v>38671</v>
      </c>
      <c r="H593" s="13">
        <v>2320.5</v>
      </c>
    </row>
    <row r="594" spans="1:8" x14ac:dyDescent="0.3">
      <c r="A594" s="13" t="s">
        <v>3623</v>
      </c>
      <c r="B594" s="13" t="s">
        <v>3624</v>
      </c>
      <c r="C594" s="13" t="s">
        <v>2548</v>
      </c>
      <c r="D594" s="13" t="s">
        <v>2765</v>
      </c>
      <c r="E594" s="13">
        <v>29801</v>
      </c>
      <c r="F594" s="13" t="s">
        <v>2627</v>
      </c>
      <c r="G594" s="13">
        <v>38611</v>
      </c>
      <c r="H594" s="13">
        <v>2380.3200000000002</v>
      </c>
    </row>
    <row r="595" spans="1:8" x14ac:dyDescent="0.3">
      <c r="A595" s="13" t="s">
        <v>3625</v>
      </c>
      <c r="B595" s="13" t="s">
        <v>3624</v>
      </c>
      <c r="C595" s="13" t="s">
        <v>2548</v>
      </c>
      <c r="D595" s="13" t="s">
        <v>2765</v>
      </c>
      <c r="E595" s="13">
        <v>29801</v>
      </c>
      <c r="F595" s="13" t="s">
        <v>2854</v>
      </c>
      <c r="G595" s="13">
        <v>38301</v>
      </c>
      <c r="H595" s="13">
        <v>35945.94</v>
      </c>
    </row>
    <row r="596" spans="1:8" x14ac:dyDescent="0.3">
      <c r="A596" s="13" t="s">
        <v>3626</v>
      </c>
      <c r="B596" s="13" t="s">
        <v>3624</v>
      </c>
      <c r="C596" s="13" t="s">
        <v>2548</v>
      </c>
      <c r="D596" s="13" t="s">
        <v>2765</v>
      </c>
      <c r="E596" s="13">
        <v>29801</v>
      </c>
      <c r="F596" s="13" t="s">
        <v>3627</v>
      </c>
      <c r="G596" s="13">
        <v>44256</v>
      </c>
      <c r="H596" s="13">
        <v>3380.4</v>
      </c>
    </row>
    <row r="597" spans="1:8" x14ac:dyDescent="0.3">
      <c r="A597" s="13" t="s">
        <v>3628</v>
      </c>
      <c r="B597" s="13" t="s">
        <v>3624</v>
      </c>
      <c r="C597" s="13" t="s">
        <v>2548</v>
      </c>
      <c r="D597" s="13" t="s">
        <v>2765</v>
      </c>
      <c r="E597" s="13">
        <v>29801</v>
      </c>
      <c r="F597" s="13" t="s">
        <v>3263</v>
      </c>
      <c r="G597" s="13">
        <v>43160</v>
      </c>
      <c r="H597" s="13">
        <v>913</v>
      </c>
    </row>
    <row r="598" spans="1:8" x14ac:dyDescent="0.3">
      <c r="A598" s="13" t="s">
        <v>3629</v>
      </c>
      <c r="B598" s="13" t="s">
        <v>3624</v>
      </c>
      <c r="C598" s="13" t="s">
        <v>2548</v>
      </c>
      <c r="D598" s="13" t="s">
        <v>3053</v>
      </c>
      <c r="E598" s="13">
        <v>29625</v>
      </c>
      <c r="F598" s="13" t="s">
        <v>3630</v>
      </c>
      <c r="G598" s="13">
        <v>47620</v>
      </c>
      <c r="H598" s="13">
        <v>882.18</v>
      </c>
    </row>
    <row r="599" spans="1:8" x14ac:dyDescent="0.3">
      <c r="A599" s="13" t="s">
        <v>3631</v>
      </c>
      <c r="B599" s="13" t="s">
        <v>3624</v>
      </c>
      <c r="C599" s="13" t="s">
        <v>2548</v>
      </c>
      <c r="D599" s="13" t="s">
        <v>3632</v>
      </c>
      <c r="E599" s="13">
        <v>29016</v>
      </c>
      <c r="F599" s="13" t="s">
        <v>3633</v>
      </c>
      <c r="G599" s="13">
        <v>72908</v>
      </c>
      <c r="H599" s="13">
        <v>1900</v>
      </c>
    </row>
    <row r="600" spans="1:8" x14ac:dyDescent="0.3">
      <c r="A600" s="13" t="s">
        <v>3634</v>
      </c>
      <c r="B600" s="13" t="s">
        <v>3624</v>
      </c>
      <c r="C600" s="13" t="s">
        <v>2548</v>
      </c>
      <c r="D600" s="13" t="s">
        <v>3632</v>
      </c>
      <c r="E600" s="13">
        <v>29016</v>
      </c>
      <c r="F600" s="13" t="s">
        <v>3635</v>
      </c>
      <c r="G600" s="13">
        <v>15478</v>
      </c>
      <c r="H600" s="13">
        <v>928.62</v>
      </c>
    </row>
    <row r="601" spans="1:8" x14ac:dyDescent="0.3">
      <c r="A601" s="13" t="s">
        <v>3636</v>
      </c>
      <c r="B601" s="13" t="s">
        <v>3624</v>
      </c>
      <c r="C601" s="13" t="s">
        <v>2548</v>
      </c>
      <c r="D601" s="13" t="s">
        <v>3637</v>
      </c>
      <c r="E601" s="13">
        <v>29706</v>
      </c>
      <c r="F601" s="13" t="s">
        <v>2854</v>
      </c>
      <c r="G601" s="13">
        <v>38301</v>
      </c>
      <c r="H601" s="13">
        <v>4479.5</v>
      </c>
    </row>
    <row r="602" spans="1:8" x14ac:dyDescent="0.3">
      <c r="A602" s="13" t="s">
        <v>3638</v>
      </c>
      <c r="B602" s="13" t="s">
        <v>3624</v>
      </c>
      <c r="C602" s="13" t="s">
        <v>2548</v>
      </c>
      <c r="D602" s="13" t="s">
        <v>3639</v>
      </c>
      <c r="E602" s="13">
        <v>28034</v>
      </c>
      <c r="F602" s="13" t="s">
        <v>3640</v>
      </c>
      <c r="G602" s="13">
        <v>46176</v>
      </c>
      <c r="H602" s="13">
        <v>766.5</v>
      </c>
    </row>
    <row r="603" spans="1:8" x14ac:dyDescent="0.3">
      <c r="A603" s="13" t="s">
        <v>3641</v>
      </c>
      <c r="B603" s="13" t="s">
        <v>3624</v>
      </c>
      <c r="C603" s="13" t="s">
        <v>2548</v>
      </c>
      <c r="D603" s="13" t="s">
        <v>3067</v>
      </c>
      <c r="E603" s="13">
        <v>75221</v>
      </c>
      <c r="F603" s="13" t="s">
        <v>2773</v>
      </c>
      <c r="G603" s="13">
        <v>28273</v>
      </c>
      <c r="H603" s="13">
        <v>1486.25</v>
      </c>
    </row>
    <row r="604" spans="1:8" x14ac:dyDescent="0.3">
      <c r="A604" s="13" t="s">
        <v>3641</v>
      </c>
      <c r="B604" s="13" t="s">
        <v>3624</v>
      </c>
      <c r="C604" s="13" t="s">
        <v>2548</v>
      </c>
      <c r="D604" s="13" t="s">
        <v>3067</v>
      </c>
      <c r="E604" s="13">
        <v>75221</v>
      </c>
      <c r="F604" s="13" t="s">
        <v>2773</v>
      </c>
      <c r="G604" s="13">
        <v>28206</v>
      </c>
      <c r="H604" s="13">
        <v>6029.1</v>
      </c>
    </row>
    <row r="605" spans="1:8" x14ac:dyDescent="0.3">
      <c r="A605" s="13" t="s">
        <v>3642</v>
      </c>
      <c r="B605" s="13" t="s">
        <v>3624</v>
      </c>
      <c r="C605" s="13" t="s">
        <v>2548</v>
      </c>
      <c r="D605" s="13" t="s">
        <v>3067</v>
      </c>
      <c r="E605" s="13">
        <v>75221</v>
      </c>
      <c r="F605" s="13" t="s">
        <v>3012</v>
      </c>
      <c r="G605" s="13">
        <v>37416</v>
      </c>
      <c r="H605" s="13">
        <v>1284.4000000000001</v>
      </c>
    </row>
    <row r="606" spans="1:8" x14ac:dyDescent="0.3">
      <c r="A606" s="13" t="s">
        <v>3643</v>
      </c>
      <c r="B606" s="13" t="s">
        <v>3624</v>
      </c>
      <c r="C606" s="13" t="s">
        <v>2548</v>
      </c>
      <c r="D606" s="13" t="s">
        <v>3067</v>
      </c>
      <c r="E606" s="13">
        <v>75221</v>
      </c>
      <c r="F606" s="13" t="s">
        <v>3317</v>
      </c>
      <c r="G606" s="13">
        <v>28306</v>
      </c>
      <c r="H606" s="13">
        <v>1746</v>
      </c>
    </row>
    <row r="607" spans="1:8" x14ac:dyDescent="0.3">
      <c r="A607" s="13" t="s">
        <v>3644</v>
      </c>
      <c r="B607" s="13" t="s">
        <v>3624</v>
      </c>
      <c r="C607" s="13" t="s">
        <v>2548</v>
      </c>
      <c r="D607" s="13" t="s">
        <v>3067</v>
      </c>
      <c r="E607" s="13">
        <v>75221</v>
      </c>
      <c r="F607" s="13" t="s">
        <v>3323</v>
      </c>
      <c r="G607" s="13">
        <v>28052</v>
      </c>
      <c r="H607" s="13">
        <v>1484.8</v>
      </c>
    </row>
    <row r="608" spans="1:8" x14ac:dyDescent="0.3">
      <c r="A608" s="13" t="s">
        <v>3645</v>
      </c>
      <c r="B608" s="13" t="s">
        <v>3624</v>
      </c>
      <c r="C608" s="13" t="s">
        <v>2548</v>
      </c>
      <c r="D608" s="13" t="s">
        <v>3067</v>
      </c>
      <c r="E608" s="13">
        <v>75221</v>
      </c>
      <c r="F608" s="13" t="s">
        <v>3148</v>
      </c>
      <c r="G608" s="13">
        <v>27420</v>
      </c>
      <c r="H608" s="13">
        <v>1758.85</v>
      </c>
    </row>
    <row r="609" spans="1:8" x14ac:dyDescent="0.3">
      <c r="A609" s="13" t="s">
        <v>3646</v>
      </c>
      <c r="B609" s="13" t="s">
        <v>3624</v>
      </c>
      <c r="C609" s="13" t="s">
        <v>2548</v>
      </c>
      <c r="D609" s="13" t="s">
        <v>3067</v>
      </c>
      <c r="E609" s="13">
        <v>75221</v>
      </c>
      <c r="F609" s="13" t="s">
        <v>3005</v>
      </c>
      <c r="G609" s="13">
        <v>29616</v>
      </c>
      <c r="H609" s="13">
        <v>1932</v>
      </c>
    </row>
    <row r="610" spans="1:8" x14ac:dyDescent="0.3">
      <c r="A610" s="13" t="s">
        <v>3647</v>
      </c>
      <c r="B610" s="13" t="s">
        <v>3624</v>
      </c>
      <c r="C610" s="13" t="s">
        <v>2548</v>
      </c>
      <c r="D610" s="13" t="s">
        <v>3067</v>
      </c>
      <c r="E610" s="13">
        <v>75221</v>
      </c>
      <c r="F610" s="13" t="s">
        <v>3648</v>
      </c>
      <c r="G610" s="13">
        <v>43025</v>
      </c>
      <c r="H610" s="13">
        <v>27799.200000000001</v>
      </c>
    </row>
    <row r="611" spans="1:8" x14ac:dyDescent="0.3">
      <c r="A611" s="13" t="s">
        <v>3649</v>
      </c>
      <c r="B611" s="13" t="s">
        <v>3624</v>
      </c>
      <c r="C611" s="13" t="s">
        <v>2548</v>
      </c>
      <c r="D611" s="13" t="s">
        <v>3067</v>
      </c>
      <c r="E611" s="13">
        <v>75221</v>
      </c>
      <c r="F611" s="13" t="s">
        <v>2911</v>
      </c>
      <c r="G611" s="13">
        <v>28602</v>
      </c>
      <c r="H611" s="13">
        <v>1564.55</v>
      </c>
    </row>
    <row r="612" spans="1:8" x14ac:dyDescent="0.3">
      <c r="A612" s="13" t="s">
        <v>3650</v>
      </c>
      <c r="B612" s="13" t="s">
        <v>3624</v>
      </c>
      <c r="C612" s="13" t="s">
        <v>2548</v>
      </c>
      <c r="D612" s="13" t="s">
        <v>3067</v>
      </c>
      <c r="E612" s="13">
        <v>75221</v>
      </c>
      <c r="F612" s="13" t="s">
        <v>3336</v>
      </c>
      <c r="G612" s="13">
        <v>28541</v>
      </c>
      <c r="H612" s="13">
        <v>1888.5</v>
      </c>
    </row>
    <row r="613" spans="1:8" x14ac:dyDescent="0.3">
      <c r="A613" s="13" t="s">
        <v>3651</v>
      </c>
      <c r="B613" s="13" t="s">
        <v>3624</v>
      </c>
      <c r="C613" s="13" t="s">
        <v>2548</v>
      </c>
      <c r="D613" s="13" t="s">
        <v>3067</v>
      </c>
      <c r="E613" s="13">
        <v>75221</v>
      </c>
      <c r="F613" s="13" t="s">
        <v>3061</v>
      </c>
      <c r="G613" s="13">
        <v>60431</v>
      </c>
      <c r="H613" s="13">
        <v>1063.2</v>
      </c>
    </row>
    <row r="614" spans="1:8" x14ac:dyDescent="0.3">
      <c r="A614" s="13" t="s">
        <v>3652</v>
      </c>
      <c r="B614" s="13" t="s">
        <v>3624</v>
      </c>
      <c r="C614" s="13" t="s">
        <v>2548</v>
      </c>
      <c r="D614" s="13" t="s">
        <v>3067</v>
      </c>
      <c r="E614" s="13">
        <v>75221</v>
      </c>
      <c r="F614" s="13" t="s">
        <v>3150</v>
      </c>
      <c r="G614" s="13">
        <v>37921</v>
      </c>
      <c r="H614" s="13">
        <v>2035.2</v>
      </c>
    </row>
    <row r="615" spans="1:8" x14ac:dyDescent="0.3">
      <c r="A615" s="13" t="s">
        <v>3653</v>
      </c>
      <c r="B615" s="13" t="s">
        <v>3624</v>
      </c>
      <c r="C615" s="13" t="s">
        <v>2548</v>
      </c>
      <c r="D615" s="13" t="s">
        <v>3067</v>
      </c>
      <c r="E615" s="13">
        <v>75221</v>
      </c>
      <c r="F615" s="13" t="s">
        <v>3505</v>
      </c>
      <c r="G615" s="13">
        <v>28110</v>
      </c>
      <c r="H615" s="13">
        <v>1847.3</v>
      </c>
    </row>
    <row r="616" spans="1:8" x14ac:dyDescent="0.3">
      <c r="A616" s="13" t="s">
        <v>3654</v>
      </c>
      <c r="B616" s="13" t="s">
        <v>3624</v>
      </c>
      <c r="C616" s="13" t="s">
        <v>2548</v>
      </c>
      <c r="D616" s="13" t="s">
        <v>3067</v>
      </c>
      <c r="E616" s="13">
        <v>75221</v>
      </c>
      <c r="F616" s="13" t="s">
        <v>2639</v>
      </c>
      <c r="G616" s="13">
        <v>37210</v>
      </c>
      <c r="H616" s="13">
        <v>4895</v>
      </c>
    </row>
    <row r="617" spans="1:8" x14ac:dyDescent="0.3">
      <c r="A617" s="13" t="s">
        <v>3655</v>
      </c>
      <c r="B617" s="13" t="s">
        <v>3624</v>
      </c>
      <c r="C617" s="13" t="s">
        <v>2548</v>
      </c>
      <c r="D617" s="13" t="s">
        <v>3067</v>
      </c>
      <c r="E617" s="13">
        <v>75221</v>
      </c>
      <c r="F617" s="13" t="s">
        <v>3612</v>
      </c>
      <c r="G617" s="13">
        <v>30071</v>
      </c>
      <c r="H617" s="13">
        <v>1160</v>
      </c>
    </row>
    <row r="618" spans="1:8" x14ac:dyDescent="0.3">
      <c r="A618" s="13" t="s">
        <v>3656</v>
      </c>
      <c r="B618" s="13" t="s">
        <v>3624</v>
      </c>
      <c r="C618" s="13" t="s">
        <v>2548</v>
      </c>
      <c r="D618" s="13" t="s">
        <v>3067</v>
      </c>
      <c r="E618" s="13">
        <v>75221</v>
      </c>
      <c r="F618" s="13" t="s">
        <v>3657</v>
      </c>
      <c r="G618" s="13">
        <v>28160</v>
      </c>
      <c r="H618" s="13">
        <v>1490.6</v>
      </c>
    </row>
    <row r="619" spans="1:8" x14ac:dyDescent="0.3">
      <c r="A619" s="13" t="s">
        <v>3658</v>
      </c>
      <c r="B619" s="13" t="s">
        <v>3624</v>
      </c>
      <c r="C619" s="13" t="s">
        <v>2548</v>
      </c>
      <c r="D619" s="13" t="s">
        <v>3067</v>
      </c>
      <c r="E619" s="13">
        <v>75221</v>
      </c>
      <c r="F619" s="13" t="s">
        <v>3110</v>
      </c>
      <c r="G619" s="13">
        <v>28164</v>
      </c>
      <c r="H619" s="13">
        <v>1468.85</v>
      </c>
    </row>
    <row r="620" spans="1:8" x14ac:dyDescent="0.3">
      <c r="A620" s="13" t="s">
        <v>3659</v>
      </c>
      <c r="B620" s="13" t="s">
        <v>3624</v>
      </c>
      <c r="C620" s="13" t="s">
        <v>2548</v>
      </c>
      <c r="D620" s="13" t="s">
        <v>3660</v>
      </c>
      <c r="E620" s="13">
        <v>61834</v>
      </c>
      <c r="F620" s="13" t="s">
        <v>2884</v>
      </c>
      <c r="G620" s="13">
        <v>30336</v>
      </c>
      <c r="H620" s="13">
        <v>4225.6000000000004</v>
      </c>
    </row>
    <row r="621" spans="1:8" x14ac:dyDescent="0.3">
      <c r="A621" s="13" t="s">
        <v>3661</v>
      </c>
      <c r="B621" s="13" t="s">
        <v>3624</v>
      </c>
      <c r="C621" s="13" t="s">
        <v>2548</v>
      </c>
      <c r="D621" s="13" t="s">
        <v>3660</v>
      </c>
      <c r="E621" s="13">
        <v>61834</v>
      </c>
      <c r="F621" s="13" t="s">
        <v>3662</v>
      </c>
      <c r="G621" s="13">
        <v>80216</v>
      </c>
      <c r="H621" s="13">
        <v>13488.48</v>
      </c>
    </row>
    <row r="622" spans="1:8" x14ac:dyDescent="0.3">
      <c r="A622" s="13" t="s">
        <v>3663</v>
      </c>
      <c r="B622" s="13" t="s">
        <v>3624</v>
      </c>
      <c r="C622" s="13" t="s">
        <v>2548</v>
      </c>
      <c r="D622" s="13" t="s">
        <v>3660</v>
      </c>
      <c r="E622" s="13">
        <v>61834</v>
      </c>
      <c r="F622" s="13" t="s">
        <v>3627</v>
      </c>
      <c r="G622" s="13">
        <v>44256</v>
      </c>
      <c r="H622" s="13">
        <v>47089</v>
      </c>
    </row>
    <row r="623" spans="1:8" x14ac:dyDescent="0.3">
      <c r="A623" s="13" t="s">
        <v>3664</v>
      </c>
      <c r="B623" s="13" t="s">
        <v>3624</v>
      </c>
      <c r="C623" s="13" t="s">
        <v>2548</v>
      </c>
      <c r="D623" s="13" t="s">
        <v>3660</v>
      </c>
      <c r="E623" s="13">
        <v>61834</v>
      </c>
      <c r="F623" s="13" t="s">
        <v>2635</v>
      </c>
      <c r="G623" s="13">
        <v>38107</v>
      </c>
      <c r="H623" s="13">
        <v>1751.4</v>
      </c>
    </row>
    <row r="624" spans="1:8" x14ac:dyDescent="0.3">
      <c r="A624" s="13" t="s">
        <v>3665</v>
      </c>
      <c r="B624" s="13" t="s">
        <v>3624</v>
      </c>
      <c r="C624" s="13" t="s">
        <v>2548</v>
      </c>
      <c r="D624" s="13" t="s">
        <v>3660</v>
      </c>
      <c r="E624" s="13">
        <v>61834</v>
      </c>
      <c r="F624" s="13" t="s">
        <v>3666</v>
      </c>
      <c r="G624" s="13">
        <v>55430</v>
      </c>
      <c r="H624" s="13">
        <v>16068.06</v>
      </c>
    </row>
    <row r="625" spans="1:8" x14ac:dyDescent="0.3">
      <c r="A625" s="13" t="s">
        <v>3667</v>
      </c>
      <c r="B625" s="13" t="s">
        <v>3624</v>
      </c>
      <c r="C625" s="13" t="s">
        <v>2548</v>
      </c>
      <c r="D625" s="13" t="s">
        <v>3633</v>
      </c>
      <c r="E625" s="13">
        <v>72908</v>
      </c>
      <c r="F625" s="13" t="s">
        <v>2884</v>
      </c>
      <c r="G625" s="13">
        <v>30336</v>
      </c>
      <c r="H625" s="13">
        <v>3148.8</v>
      </c>
    </row>
    <row r="626" spans="1:8" x14ac:dyDescent="0.3">
      <c r="A626" s="13" t="s">
        <v>3668</v>
      </c>
      <c r="B626" s="13" t="s">
        <v>3624</v>
      </c>
      <c r="C626" s="13" t="s">
        <v>2548</v>
      </c>
      <c r="D626" s="13" t="s">
        <v>3633</v>
      </c>
      <c r="E626" s="13">
        <v>72908</v>
      </c>
      <c r="F626" s="13" t="s">
        <v>3235</v>
      </c>
      <c r="G626" s="13">
        <v>77029</v>
      </c>
      <c r="H626" s="13">
        <v>7103.25</v>
      </c>
    </row>
    <row r="627" spans="1:8" x14ac:dyDescent="0.3">
      <c r="A627" s="13" t="s">
        <v>3669</v>
      </c>
      <c r="B627" s="13" t="s">
        <v>3624</v>
      </c>
      <c r="C627" s="13" t="s">
        <v>2548</v>
      </c>
      <c r="D627" s="13" t="s">
        <v>3633</v>
      </c>
      <c r="E627" s="13">
        <v>72908</v>
      </c>
      <c r="F627" s="13" t="s">
        <v>3334</v>
      </c>
      <c r="G627" s="13">
        <v>32206</v>
      </c>
      <c r="H627" s="13">
        <v>1746.52</v>
      </c>
    </row>
    <row r="628" spans="1:8" x14ac:dyDescent="0.3">
      <c r="A628" s="13" t="s">
        <v>3670</v>
      </c>
      <c r="B628" s="13" t="s">
        <v>3624</v>
      </c>
      <c r="C628" s="13" t="s">
        <v>2548</v>
      </c>
      <c r="D628" s="13" t="s">
        <v>3633</v>
      </c>
      <c r="E628" s="13">
        <v>72908</v>
      </c>
      <c r="F628" s="13" t="s">
        <v>3627</v>
      </c>
      <c r="G628" s="13">
        <v>44256</v>
      </c>
      <c r="H628" s="13">
        <v>11571.2</v>
      </c>
    </row>
    <row r="629" spans="1:8" x14ac:dyDescent="0.3">
      <c r="A629" s="13" t="s">
        <v>3671</v>
      </c>
      <c r="B629" s="13" t="s">
        <v>3624</v>
      </c>
      <c r="C629" s="13" t="s">
        <v>2548</v>
      </c>
      <c r="D629" s="13" t="s">
        <v>3648</v>
      </c>
      <c r="E629" s="13">
        <v>43025</v>
      </c>
      <c r="F629" s="13" t="s">
        <v>2732</v>
      </c>
      <c r="G629" s="13">
        <v>76014</v>
      </c>
      <c r="H629" s="13">
        <v>1886.72</v>
      </c>
    </row>
    <row r="630" spans="1:8" x14ac:dyDescent="0.3">
      <c r="A630" s="13" t="s">
        <v>3672</v>
      </c>
      <c r="B630" s="13" t="s">
        <v>3624</v>
      </c>
      <c r="C630" s="13" t="s">
        <v>2548</v>
      </c>
      <c r="D630" s="13" t="s">
        <v>3648</v>
      </c>
      <c r="E630" s="13">
        <v>43025</v>
      </c>
      <c r="F630" s="13" t="s">
        <v>2884</v>
      </c>
      <c r="G630" s="13">
        <v>30354</v>
      </c>
      <c r="H630" s="13">
        <v>1019.2</v>
      </c>
    </row>
    <row r="631" spans="1:8" x14ac:dyDescent="0.3">
      <c r="A631" s="13" t="s">
        <v>3673</v>
      </c>
      <c r="B631" s="13" t="s">
        <v>3624</v>
      </c>
      <c r="C631" s="13" t="s">
        <v>2548</v>
      </c>
      <c r="D631" s="13" t="s">
        <v>3648</v>
      </c>
      <c r="E631" s="13">
        <v>43025</v>
      </c>
      <c r="F631" s="13" t="s">
        <v>3674</v>
      </c>
      <c r="G631" s="13">
        <v>70807</v>
      </c>
      <c r="H631" s="13">
        <v>3361.6</v>
      </c>
    </row>
    <row r="632" spans="1:8" x14ac:dyDescent="0.3">
      <c r="A632" s="13" t="s">
        <v>3675</v>
      </c>
      <c r="B632" s="13" t="s">
        <v>3624</v>
      </c>
      <c r="C632" s="13" t="s">
        <v>2548</v>
      </c>
      <c r="D632" s="13" t="s">
        <v>3648</v>
      </c>
      <c r="E632" s="13">
        <v>43025</v>
      </c>
      <c r="F632" s="13" t="s">
        <v>3676</v>
      </c>
      <c r="G632" s="13">
        <v>33432</v>
      </c>
      <c r="H632" s="13">
        <v>2759.1</v>
      </c>
    </row>
    <row r="633" spans="1:8" x14ac:dyDescent="0.3">
      <c r="A633" s="13" t="s">
        <v>3677</v>
      </c>
      <c r="B633" s="13" t="s">
        <v>3624</v>
      </c>
      <c r="C633" s="13" t="s">
        <v>2548</v>
      </c>
      <c r="D633" s="13" t="s">
        <v>3648</v>
      </c>
      <c r="E633" s="13">
        <v>43025</v>
      </c>
      <c r="F633" s="13" t="s">
        <v>3678</v>
      </c>
      <c r="G633" s="13">
        <v>29405</v>
      </c>
      <c r="H633" s="13">
        <v>2379.69</v>
      </c>
    </row>
    <row r="634" spans="1:8" x14ac:dyDescent="0.3">
      <c r="A634" s="13" t="s">
        <v>3679</v>
      </c>
      <c r="B634" s="13" t="s">
        <v>3624</v>
      </c>
      <c r="C634" s="13" t="s">
        <v>2548</v>
      </c>
      <c r="D634" s="13" t="s">
        <v>3648</v>
      </c>
      <c r="E634" s="13">
        <v>43025</v>
      </c>
      <c r="F634" s="13" t="s">
        <v>3067</v>
      </c>
      <c r="G634" s="13">
        <v>75221</v>
      </c>
      <c r="H634" s="13">
        <v>1874.34</v>
      </c>
    </row>
    <row r="635" spans="1:8" x14ac:dyDescent="0.3">
      <c r="A635" s="13" t="s">
        <v>3679</v>
      </c>
      <c r="B635" s="13" t="s">
        <v>3624</v>
      </c>
      <c r="C635" s="13" t="s">
        <v>2548</v>
      </c>
      <c r="D635" s="13" t="s">
        <v>3648</v>
      </c>
      <c r="E635" s="13">
        <v>43025</v>
      </c>
      <c r="F635" s="13" t="s">
        <v>3067</v>
      </c>
      <c r="G635" s="13">
        <v>75247</v>
      </c>
      <c r="H635" s="13">
        <v>1874.34</v>
      </c>
    </row>
    <row r="636" spans="1:8" x14ac:dyDescent="0.3">
      <c r="A636" s="13" t="s">
        <v>3680</v>
      </c>
      <c r="B636" s="13" t="s">
        <v>3624</v>
      </c>
      <c r="C636" s="13" t="s">
        <v>2548</v>
      </c>
      <c r="D636" s="13" t="s">
        <v>3648</v>
      </c>
      <c r="E636" s="13">
        <v>43025</v>
      </c>
      <c r="F636" s="13" t="s">
        <v>3681</v>
      </c>
      <c r="G636" s="13">
        <v>30034</v>
      </c>
      <c r="H636" s="13">
        <v>2052.96</v>
      </c>
    </row>
    <row r="637" spans="1:8" x14ac:dyDescent="0.3">
      <c r="A637" s="13" t="s">
        <v>3682</v>
      </c>
      <c r="B637" s="13" t="s">
        <v>3624</v>
      </c>
      <c r="C637" s="13" t="s">
        <v>2548</v>
      </c>
      <c r="D637" s="13" t="s">
        <v>3648</v>
      </c>
      <c r="E637" s="13">
        <v>43025</v>
      </c>
      <c r="F637" s="13" t="s">
        <v>3683</v>
      </c>
      <c r="G637" s="13">
        <v>30340</v>
      </c>
      <c r="H637" s="13">
        <v>1019.2</v>
      </c>
    </row>
    <row r="638" spans="1:8" x14ac:dyDescent="0.3">
      <c r="A638" s="13" t="s">
        <v>3684</v>
      </c>
      <c r="B638" s="13" t="s">
        <v>3624</v>
      </c>
      <c r="C638" s="13" t="s">
        <v>2548</v>
      </c>
      <c r="D638" s="13" t="s">
        <v>3648</v>
      </c>
      <c r="E638" s="13">
        <v>43025</v>
      </c>
      <c r="F638" s="13" t="s">
        <v>3235</v>
      </c>
      <c r="G638" s="13">
        <v>77041</v>
      </c>
      <c r="H638" s="13">
        <v>2033.5</v>
      </c>
    </row>
    <row r="639" spans="1:8" x14ac:dyDescent="0.3">
      <c r="A639" s="13" t="s">
        <v>3684</v>
      </c>
      <c r="B639" s="13" t="s">
        <v>3624</v>
      </c>
      <c r="C639" s="13" t="s">
        <v>2548</v>
      </c>
      <c r="D639" s="13" t="s">
        <v>3648</v>
      </c>
      <c r="E639" s="13">
        <v>43025</v>
      </c>
      <c r="F639" s="13" t="s">
        <v>3235</v>
      </c>
      <c r="G639" s="13">
        <v>77040</v>
      </c>
      <c r="H639" s="13">
        <v>2033.5</v>
      </c>
    </row>
    <row r="640" spans="1:8" x14ac:dyDescent="0.3">
      <c r="A640" s="13" t="s">
        <v>3684</v>
      </c>
      <c r="B640" s="13" t="s">
        <v>3624</v>
      </c>
      <c r="C640" s="13" t="s">
        <v>2548</v>
      </c>
      <c r="D640" s="13" t="s">
        <v>3648</v>
      </c>
      <c r="E640" s="13">
        <v>43025</v>
      </c>
      <c r="F640" s="13" t="s">
        <v>3235</v>
      </c>
      <c r="G640" s="13">
        <v>77011</v>
      </c>
      <c r="H640" s="13">
        <v>2033.5</v>
      </c>
    </row>
    <row r="641" spans="1:8" x14ac:dyDescent="0.3">
      <c r="A641" s="13" t="s">
        <v>3685</v>
      </c>
      <c r="B641" s="13" t="s">
        <v>3624</v>
      </c>
      <c r="C641" s="13" t="s">
        <v>2548</v>
      </c>
      <c r="D641" s="13" t="s">
        <v>3648</v>
      </c>
      <c r="E641" s="13">
        <v>43025</v>
      </c>
      <c r="F641" s="13" t="s">
        <v>3274</v>
      </c>
      <c r="G641" s="13">
        <v>66115</v>
      </c>
      <c r="H641" s="13">
        <v>12695.76</v>
      </c>
    </row>
    <row r="642" spans="1:8" x14ac:dyDescent="0.3">
      <c r="A642" s="13" t="s">
        <v>3686</v>
      </c>
      <c r="B642" s="13" t="s">
        <v>3624</v>
      </c>
      <c r="C642" s="13" t="s">
        <v>2548</v>
      </c>
      <c r="D642" s="13" t="s">
        <v>3648</v>
      </c>
      <c r="E642" s="13">
        <v>43025</v>
      </c>
      <c r="F642" s="13" t="s">
        <v>2635</v>
      </c>
      <c r="G642" s="13">
        <v>38118</v>
      </c>
      <c r="H642" s="13">
        <v>931.55</v>
      </c>
    </row>
    <row r="643" spans="1:8" x14ac:dyDescent="0.3">
      <c r="A643" s="13" t="s">
        <v>3686</v>
      </c>
      <c r="B643" s="13" t="s">
        <v>3624</v>
      </c>
      <c r="C643" s="13" t="s">
        <v>2548</v>
      </c>
      <c r="D643" s="13" t="s">
        <v>3648</v>
      </c>
      <c r="E643" s="13">
        <v>43025</v>
      </c>
      <c r="F643" s="13" t="s">
        <v>2635</v>
      </c>
      <c r="G643" s="13">
        <v>38115</v>
      </c>
      <c r="H643" s="13">
        <v>1863.1</v>
      </c>
    </row>
    <row r="644" spans="1:8" x14ac:dyDescent="0.3">
      <c r="A644" s="13" t="s">
        <v>3686</v>
      </c>
      <c r="B644" s="13" t="s">
        <v>3624</v>
      </c>
      <c r="C644" s="13" t="s">
        <v>2548</v>
      </c>
      <c r="D644" s="13" t="s">
        <v>3648</v>
      </c>
      <c r="E644" s="13">
        <v>43025</v>
      </c>
      <c r="F644" s="13" t="s">
        <v>2635</v>
      </c>
      <c r="G644" s="13">
        <v>38101</v>
      </c>
      <c r="H644" s="13">
        <v>931.55</v>
      </c>
    </row>
    <row r="645" spans="1:8" x14ac:dyDescent="0.3">
      <c r="A645" s="13" t="s">
        <v>3687</v>
      </c>
      <c r="B645" s="13" t="s">
        <v>3624</v>
      </c>
      <c r="C645" s="13" t="s">
        <v>2548</v>
      </c>
      <c r="D645" s="13" t="s">
        <v>3648</v>
      </c>
      <c r="E645" s="13">
        <v>43025</v>
      </c>
      <c r="F645" s="13" t="s">
        <v>3688</v>
      </c>
      <c r="G645" s="13">
        <v>70001</v>
      </c>
      <c r="H645" s="13">
        <v>1645.6</v>
      </c>
    </row>
    <row r="646" spans="1:8" x14ac:dyDescent="0.3">
      <c r="A646" s="13" t="s">
        <v>3689</v>
      </c>
      <c r="B646" s="13" t="s">
        <v>3624</v>
      </c>
      <c r="C646" s="13" t="s">
        <v>2548</v>
      </c>
      <c r="D646" s="13" t="s">
        <v>3648</v>
      </c>
      <c r="E646" s="13">
        <v>43025</v>
      </c>
      <c r="F646" s="13" t="s">
        <v>3358</v>
      </c>
      <c r="G646" s="13">
        <v>70119</v>
      </c>
      <c r="H646" s="13">
        <v>1636.8</v>
      </c>
    </row>
    <row r="647" spans="1:8" x14ac:dyDescent="0.3">
      <c r="A647" s="13" t="s">
        <v>3690</v>
      </c>
      <c r="B647" s="13" t="s">
        <v>3624</v>
      </c>
      <c r="C647" s="13" t="s">
        <v>2548</v>
      </c>
      <c r="D647" s="13" t="s">
        <v>3648</v>
      </c>
      <c r="E647" s="13">
        <v>43025</v>
      </c>
      <c r="F647" s="13" t="s">
        <v>3612</v>
      </c>
      <c r="G647" s="13">
        <v>30071</v>
      </c>
      <c r="H647" s="13">
        <v>1053.78</v>
      </c>
    </row>
    <row r="648" spans="1:8" x14ac:dyDescent="0.3">
      <c r="A648" s="13" t="s">
        <v>3691</v>
      </c>
      <c r="B648" s="13" t="s">
        <v>3624</v>
      </c>
      <c r="C648" s="13" t="s">
        <v>2548</v>
      </c>
      <c r="D648" s="13" t="s">
        <v>3648</v>
      </c>
      <c r="E648" s="13">
        <v>43025</v>
      </c>
      <c r="F648" s="13" t="s">
        <v>3692</v>
      </c>
      <c r="G648" s="13">
        <v>29418</v>
      </c>
      <c r="H648" s="13">
        <v>1173.44</v>
      </c>
    </row>
    <row r="649" spans="1:8" x14ac:dyDescent="0.3">
      <c r="A649" s="13" t="s">
        <v>3693</v>
      </c>
      <c r="B649" s="13" t="s">
        <v>3624</v>
      </c>
      <c r="C649" s="13" t="s">
        <v>2548</v>
      </c>
      <c r="D649" s="13" t="s">
        <v>3648</v>
      </c>
      <c r="E649" s="13">
        <v>43025</v>
      </c>
      <c r="F649" s="13" t="s">
        <v>2678</v>
      </c>
      <c r="G649" s="13">
        <v>32804</v>
      </c>
      <c r="H649" s="13">
        <v>2264.2399999999998</v>
      </c>
    </row>
    <row r="650" spans="1:8" x14ac:dyDescent="0.3">
      <c r="A650" s="13" t="s">
        <v>3694</v>
      </c>
      <c r="B650" s="13" t="s">
        <v>3624</v>
      </c>
      <c r="C650" s="13" t="s">
        <v>2548</v>
      </c>
      <c r="D650" s="13" t="s">
        <v>3648</v>
      </c>
      <c r="E650" s="13">
        <v>43025</v>
      </c>
      <c r="F650" s="13" t="s">
        <v>3695</v>
      </c>
      <c r="G650" s="13">
        <v>30268</v>
      </c>
      <c r="H650" s="13">
        <v>1023.5</v>
      </c>
    </row>
    <row r="651" spans="1:8" x14ac:dyDescent="0.3">
      <c r="A651" s="13" t="s">
        <v>3696</v>
      </c>
      <c r="B651" s="13" t="s">
        <v>3624</v>
      </c>
      <c r="C651" s="13" t="s">
        <v>2548</v>
      </c>
      <c r="D651" s="13" t="s">
        <v>3648</v>
      </c>
      <c r="E651" s="13">
        <v>43025</v>
      </c>
      <c r="F651" s="13" t="s">
        <v>3697</v>
      </c>
      <c r="G651" s="13">
        <v>31405</v>
      </c>
      <c r="H651" s="13">
        <v>1240.7</v>
      </c>
    </row>
    <row r="652" spans="1:8" x14ac:dyDescent="0.3">
      <c r="A652" s="13" t="s">
        <v>3698</v>
      </c>
      <c r="B652" s="13" t="s">
        <v>3624</v>
      </c>
      <c r="C652" s="13" t="s">
        <v>2548</v>
      </c>
      <c r="D652" s="13" t="s">
        <v>3648</v>
      </c>
      <c r="E652" s="13">
        <v>43025</v>
      </c>
      <c r="F652" s="13" t="s">
        <v>2679</v>
      </c>
      <c r="G652" s="13">
        <v>33605</v>
      </c>
      <c r="H652" s="13">
        <v>2400.64</v>
      </c>
    </row>
    <row r="653" spans="1:8" x14ac:dyDescent="0.3">
      <c r="A653" s="13" t="s">
        <v>3699</v>
      </c>
      <c r="B653" s="13" t="s">
        <v>3624</v>
      </c>
      <c r="C653" s="13" t="s">
        <v>2548</v>
      </c>
      <c r="D653" s="13" t="s">
        <v>3648</v>
      </c>
      <c r="E653" s="13">
        <v>43025</v>
      </c>
      <c r="F653" s="13" t="s">
        <v>3700</v>
      </c>
      <c r="G653" s="13">
        <v>30830</v>
      </c>
      <c r="H653" s="13">
        <v>1086.54</v>
      </c>
    </row>
    <row r="654" spans="1:8" x14ac:dyDescent="0.3">
      <c r="A654" s="13" t="s">
        <v>3701</v>
      </c>
      <c r="B654" s="13" t="s">
        <v>3624</v>
      </c>
      <c r="C654" s="13" t="s">
        <v>2548</v>
      </c>
      <c r="D654" s="13" t="s">
        <v>2854</v>
      </c>
      <c r="E654" s="13">
        <v>38301</v>
      </c>
      <c r="F654" s="13" t="s">
        <v>2765</v>
      </c>
      <c r="G654" s="13">
        <v>29801</v>
      </c>
      <c r="H654" s="13">
        <v>155855.70000000001</v>
      </c>
    </row>
    <row r="655" spans="1:8" x14ac:dyDescent="0.3">
      <c r="A655" s="13" t="s">
        <v>3701</v>
      </c>
      <c r="B655" s="13" t="s">
        <v>3624</v>
      </c>
      <c r="C655" s="13" t="s">
        <v>2548</v>
      </c>
      <c r="D655" s="13" t="s">
        <v>2854</v>
      </c>
      <c r="E655" s="13">
        <v>38305</v>
      </c>
      <c r="F655" s="13" t="s">
        <v>2765</v>
      </c>
      <c r="G655" s="13">
        <v>29801</v>
      </c>
      <c r="H655" s="13">
        <v>86102.1</v>
      </c>
    </row>
    <row r="656" spans="1:8" x14ac:dyDescent="0.3">
      <c r="A656" s="13" t="s">
        <v>3702</v>
      </c>
      <c r="B656" s="13" t="s">
        <v>3624</v>
      </c>
      <c r="C656" s="13" t="s">
        <v>2548</v>
      </c>
      <c r="D656" s="13" t="s">
        <v>2854</v>
      </c>
      <c r="E656" s="13">
        <v>38301</v>
      </c>
      <c r="F656" s="13" t="s">
        <v>3637</v>
      </c>
      <c r="G656" s="13">
        <v>29706</v>
      </c>
      <c r="H656" s="13">
        <v>115940</v>
      </c>
    </row>
    <row r="657" spans="1:8" x14ac:dyDescent="0.3">
      <c r="A657" s="13" t="s">
        <v>3702</v>
      </c>
      <c r="B657" s="13" t="s">
        <v>3624</v>
      </c>
      <c r="C657" s="13" t="s">
        <v>2548</v>
      </c>
      <c r="D657" s="13" t="s">
        <v>2854</v>
      </c>
      <c r="E657" s="13">
        <v>38305</v>
      </c>
      <c r="F657" s="13" t="s">
        <v>3637</v>
      </c>
      <c r="G657" s="13">
        <v>29706</v>
      </c>
      <c r="H657" s="13">
        <v>33728</v>
      </c>
    </row>
    <row r="658" spans="1:8" x14ac:dyDescent="0.3">
      <c r="A658" s="13" t="s">
        <v>3703</v>
      </c>
      <c r="B658" s="13" t="s">
        <v>3624</v>
      </c>
      <c r="C658" s="13" t="s">
        <v>2548</v>
      </c>
      <c r="D658" s="13" t="s">
        <v>2854</v>
      </c>
      <c r="E658" s="13">
        <v>38301</v>
      </c>
      <c r="F658" s="13" t="s">
        <v>3639</v>
      </c>
      <c r="G658" s="13">
        <v>28034</v>
      </c>
      <c r="H658" s="13">
        <v>2008.5</v>
      </c>
    </row>
    <row r="659" spans="1:8" x14ac:dyDescent="0.3">
      <c r="A659" s="13" t="s">
        <v>3704</v>
      </c>
      <c r="B659" s="13" t="s">
        <v>3624</v>
      </c>
      <c r="C659" s="13" t="s">
        <v>2548</v>
      </c>
      <c r="D659" s="13" t="s">
        <v>2854</v>
      </c>
      <c r="E659" s="13">
        <v>38301</v>
      </c>
      <c r="F659" s="13" t="s">
        <v>3660</v>
      </c>
      <c r="G659" s="13">
        <v>61834</v>
      </c>
      <c r="H659" s="13">
        <v>54885.599999999999</v>
      </c>
    </row>
    <row r="660" spans="1:8" x14ac:dyDescent="0.3">
      <c r="A660" s="13" t="s">
        <v>3704</v>
      </c>
      <c r="B660" s="13" t="s">
        <v>3624</v>
      </c>
      <c r="C660" s="13" t="s">
        <v>2548</v>
      </c>
      <c r="D660" s="13" t="s">
        <v>2854</v>
      </c>
      <c r="E660" s="13">
        <v>38305</v>
      </c>
      <c r="F660" s="13" t="s">
        <v>3660</v>
      </c>
      <c r="G660" s="13">
        <v>61834</v>
      </c>
      <c r="H660" s="13">
        <v>16770.599999999999</v>
      </c>
    </row>
    <row r="661" spans="1:8" x14ac:dyDescent="0.3">
      <c r="A661" s="13" t="s">
        <v>3705</v>
      </c>
      <c r="B661" s="13" t="s">
        <v>3624</v>
      </c>
      <c r="C661" s="13" t="s">
        <v>2548</v>
      </c>
      <c r="D661" s="13" t="s">
        <v>2854</v>
      </c>
      <c r="E661" s="13">
        <v>38301</v>
      </c>
      <c r="F661" s="13" t="s">
        <v>3633</v>
      </c>
      <c r="G661" s="13">
        <v>72916</v>
      </c>
      <c r="H661" s="13">
        <v>48077.22</v>
      </c>
    </row>
    <row r="662" spans="1:8" x14ac:dyDescent="0.3">
      <c r="A662" s="13" t="s">
        <v>3705</v>
      </c>
      <c r="B662" s="13" t="s">
        <v>3624</v>
      </c>
      <c r="C662" s="13" t="s">
        <v>2548</v>
      </c>
      <c r="D662" s="13" t="s">
        <v>2854</v>
      </c>
      <c r="E662" s="13">
        <v>38305</v>
      </c>
      <c r="F662" s="13" t="s">
        <v>3633</v>
      </c>
      <c r="G662" s="13">
        <v>72916</v>
      </c>
      <c r="H662" s="13">
        <v>4217.3</v>
      </c>
    </row>
    <row r="663" spans="1:8" x14ac:dyDescent="0.3">
      <c r="A663" s="13" t="s">
        <v>3706</v>
      </c>
      <c r="B663" s="13" t="s">
        <v>3624</v>
      </c>
      <c r="C663" s="13" t="s">
        <v>2548</v>
      </c>
      <c r="D663" s="13" t="s">
        <v>2854</v>
      </c>
      <c r="E663" s="13">
        <v>38301</v>
      </c>
      <c r="F663" s="13" t="s">
        <v>3405</v>
      </c>
      <c r="G663" s="13">
        <v>78040</v>
      </c>
      <c r="H663" s="13">
        <v>1542.75</v>
      </c>
    </row>
    <row r="664" spans="1:8" x14ac:dyDescent="0.3">
      <c r="A664" s="13" t="s">
        <v>3707</v>
      </c>
      <c r="B664" s="13" t="s">
        <v>3624</v>
      </c>
      <c r="C664" s="13" t="s">
        <v>2548</v>
      </c>
      <c r="D664" s="13" t="s">
        <v>3708</v>
      </c>
      <c r="E664" s="13">
        <v>28086</v>
      </c>
      <c r="F664" s="13" t="s">
        <v>3709</v>
      </c>
      <c r="G664" s="13">
        <v>55720</v>
      </c>
      <c r="H664" s="13">
        <v>9614.7000000000007</v>
      </c>
    </row>
    <row r="665" spans="1:8" x14ac:dyDescent="0.3">
      <c r="A665" s="13" t="s">
        <v>3710</v>
      </c>
      <c r="B665" s="13" t="s">
        <v>3624</v>
      </c>
      <c r="C665" s="13" t="s">
        <v>2548</v>
      </c>
      <c r="D665" s="13" t="s">
        <v>3708</v>
      </c>
      <c r="E665" s="13">
        <v>28086</v>
      </c>
      <c r="F665" s="13" t="s">
        <v>3711</v>
      </c>
      <c r="G665" s="13">
        <v>38701</v>
      </c>
      <c r="H665" s="13">
        <v>971.55</v>
      </c>
    </row>
    <row r="666" spans="1:8" x14ac:dyDescent="0.3">
      <c r="A666" s="13" t="s">
        <v>3712</v>
      </c>
      <c r="B666" s="13" t="s">
        <v>3624</v>
      </c>
      <c r="C666" s="13" t="s">
        <v>2548</v>
      </c>
      <c r="D666" s="13" t="s">
        <v>3708</v>
      </c>
      <c r="E666" s="13">
        <v>28086</v>
      </c>
      <c r="F666" s="13" t="s">
        <v>3713</v>
      </c>
      <c r="G666" s="13">
        <v>43055</v>
      </c>
      <c r="H666" s="13">
        <v>4365.8999999999996</v>
      </c>
    </row>
    <row r="667" spans="1:8" x14ac:dyDescent="0.3">
      <c r="A667" s="13" t="s">
        <v>3714</v>
      </c>
      <c r="B667" s="13" t="s">
        <v>3624</v>
      </c>
      <c r="C667" s="13" t="s">
        <v>2548</v>
      </c>
      <c r="D667" s="13" t="s">
        <v>3708</v>
      </c>
      <c r="E667" s="13">
        <v>28086</v>
      </c>
      <c r="F667" s="13" t="s">
        <v>3640</v>
      </c>
      <c r="G667" s="13">
        <v>46176</v>
      </c>
      <c r="H667" s="13">
        <v>748.5</v>
      </c>
    </row>
    <row r="668" spans="1:8" x14ac:dyDescent="0.3">
      <c r="A668" s="13" t="s">
        <v>3715</v>
      </c>
      <c r="B668" s="13" t="s">
        <v>3624</v>
      </c>
      <c r="C668" s="13" t="s">
        <v>2548</v>
      </c>
      <c r="D668" s="13" t="s">
        <v>3708</v>
      </c>
      <c r="E668" s="13">
        <v>28086</v>
      </c>
      <c r="F668" s="13" t="s">
        <v>3716</v>
      </c>
      <c r="G668" s="13">
        <v>47581</v>
      </c>
      <c r="H668" s="13">
        <v>726.68</v>
      </c>
    </row>
    <row r="669" spans="1:8" x14ac:dyDescent="0.3">
      <c r="A669" s="13" t="s">
        <v>3717</v>
      </c>
      <c r="B669" s="13" t="s">
        <v>3624</v>
      </c>
      <c r="C669" s="13" t="s">
        <v>2548</v>
      </c>
      <c r="D669" s="13" t="s">
        <v>3708</v>
      </c>
      <c r="E669" s="13">
        <v>28086</v>
      </c>
      <c r="F669" s="13" t="s">
        <v>3718</v>
      </c>
      <c r="G669" s="13">
        <v>79556</v>
      </c>
      <c r="H669" s="13">
        <v>1798.2</v>
      </c>
    </row>
    <row r="670" spans="1:8" x14ac:dyDescent="0.3">
      <c r="A670" s="13" t="s">
        <v>3719</v>
      </c>
      <c r="B670" s="13" t="s">
        <v>3624</v>
      </c>
      <c r="C670" s="13" t="s">
        <v>2548</v>
      </c>
      <c r="D670" s="13" t="s">
        <v>3720</v>
      </c>
      <c r="E670" s="13">
        <v>33810</v>
      </c>
      <c r="F670" s="13" t="s">
        <v>2773</v>
      </c>
      <c r="G670" s="13">
        <v>28201</v>
      </c>
      <c r="H670" s="13">
        <v>7138.35</v>
      </c>
    </row>
    <row r="671" spans="1:8" x14ac:dyDescent="0.3">
      <c r="A671" s="13" t="s">
        <v>3719</v>
      </c>
      <c r="B671" s="13" t="s">
        <v>3624</v>
      </c>
      <c r="C671" s="13" t="s">
        <v>2548</v>
      </c>
      <c r="D671" s="13" t="s">
        <v>3720</v>
      </c>
      <c r="E671" s="13">
        <v>33810</v>
      </c>
      <c r="F671" s="13" t="s">
        <v>2773</v>
      </c>
      <c r="G671" s="13">
        <v>28273</v>
      </c>
      <c r="H671" s="13">
        <v>1903.56</v>
      </c>
    </row>
    <row r="672" spans="1:8" x14ac:dyDescent="0.3">
      <c r="A672" s="13" t="s">
        <v>3721</v>
      </c>
      <c r="B672" s="13" t="s">
        <v>3624</v>
      </c>
      <c r="C672" s="13" t="s">
        <v>2548</v>
      </c>
      <c r="D672" s="13" t="s">
        <v>3720</v>
      </c>
      <c r="E672" s="13">
        <v>33810</v>
      </c>
      <c r="F672" s="13" t="s">
        <v>3722</v>
      </c>
      <c r="G672" s="13">
        <v>28340</v>
      </c>
      <c r="H672" s="13">
        <v>466.32</v>
      </c>
    </row>
    <row r="673" spans="1:8" x14ac:dyDescent="0.3">
      <c r="A673" s="13" t="s">
        <v>3723</v>
      </c>
      <c r="B673" s="13" t="s">
        <v>3624</v>
      </c>
      <c r="C673" s="13" t="s">
        <v>2548</v>
      </c>
      <c r="D673" s="13" t="s">
        <v>3720</v>
      </c>
      <c r="E673" s="13">
        <v>33810</v>
      </c>
      <c r="F673" s="13" t="s">
        <v>3695</v>
      </c>
      <c r="G673" s="13">
        <v>30268</v>
      </c>
      <c r="H673" s="13">
        <v>828</v>
      </c>
    </row>
    <row r="674" spans="1:8" x14ac:dyDescent="0.3">
      <c r="A674" s="13" t="s">
        <v>3724</v>
      </c>
      <c r="B674" s="13" t="s">
        <v>3624</v>
      </c>
      <c r="C674" s="13" t="s">
        <v>2548</v>
      </c>
      <c r="D674" s="13" t="s">
        <v>3720</v>
      </c>
      <c r="E674" s="13">
        <v>33810</v>
      </c>
      <c r="F674" s="13" t="s">
        <v>2810</v>
      </c>
      <c r="G674" s="13">
        <v>30567</v>
      </c>
      <c r="H674" s="13">
        <v>1742.4</v>
      </c>
    </row>
    <row r="675" spans="1:8" x14ac:dyDescent="0.3">
      <c r="A675" s="13" t="s">
        <v>3725</v>
      </c>
      <c r="B675" s="13" t="s">
        <v>3624</v>
      </c>
      <c r="C675" s="13" t="s">
        <v>2548</v>
      </c>
      <c r="D675" s="13" t="s">
        <v>3720</v>
      </c>
      <c r="E675" s="13">
        <v>33810</v>
      </c>
      <c r="F675" s="13" t="s">
        <v>3726</v>
      </c>
      <c r="G675" s="13">
        <v>27603</v>
      </c>
      <c r="H675" s="13">
        <v>1101.42</v>
      </c>
    </row>
    <row r="676" spans="1:8" x14ac:dyDescent="0.3">
      <c r="A676" s="13" t="s">
        <v>3725</v>
      </c>
      <c r="B676" s="13" t="s">
        <v>3624</v>
      </c>
      <c r="C676" s="13" t="s">
        <v>2548</v>
      </c>
      <c r="D676" s="13" t="s">
        <v>3720</v>
      </c>
      <c r="E676" s="13">
        <v>33810</v>
      </c>
      <c r="F676" s="13" t="s">
        <v>3726</v>
      </c>
      <c r="G676" s="13">
        <v>27604</v>
      </c>
      <c r="H676" s="13">
        <v>2202.84</v>
      </c>
    </row>
    <row r="677" spans="1:8" x14ac:dyDescent="0.3">
      <c r="A677" s="13" t="s">
        <v>3727</v>
      </c>
      <c r="B677" s="13" t="s">
        <v>3624</v>
      </c>
      <c r="C677" s="13" t="s">
        <v>2548</v>
      </c>
      <c r="D677" s="13" t="s">
        <v>3720</v>
      </c>
      <c r="E677" s="13">
        <v>33810</v>
      </c>
      <c r="F677" s="13" t="s">
        <v>3728</v>
      </c>
      <c r="G677" s="13">
        <v>27330</v>
      </c>
      <c r="H677" s="13">
        <v>515.91</v>
      </c>
    </row>
    <row r="678" spans="1:8" x14ac:dyDescent="0.3">
      <c r="A678" s="13" t="s">
        <v>3729</v>
      </c>
      <c r="B678" s="13" t="s">
        <v>3624</v>
      </c>
      <c r="C678" s="13" t="s">
        <v>2548</v>
      </c>
      <c r="D678" s="13" t="s">
        <v>3730</v>
      </c>
      <c r="E678" s="13">
        <v>42066</v>
      </c>
      <c r="F678" s="13" t="s">
        <v>3695</v>
      </c>
      <c r="G678" s="13">
        <v>30268</v>
      </c>
      <c r="H678" s="13">
        <v>888.8</v>
      </c>
    </row>
    <row r="679" spans="1:8" x14ac:dyDescent="0.3">
      <c r="A679" s="13" t="s">
        <v>3731</v>
      </c>
      <c r="B679" s="13" t="s">
        <v>3624</v>
      </c>
      <c r="C679" s="13" t="s">
        <v>2548</v>
      </c>
      <c r="D679" s="13" t="s">
        <v>3732</v>
      </c>
      <c r="E679" s="13">
        <v>43050</v>
      </c>
      <c r="F679" s="13" t="s">
        <v>3733</v>
      </c>
      <c r="G679" s="13">
        <v>37072</v>
      </c>
      <c r="H679" s="13">
        <v>4662.6000000000004</v>
      </c>
    </row>
    <row r="680" spans="1:8" x14ac:dyDescent="0.3">
      <c r="A680" s="13" t="s">
        <v>3734</v>
      </c>
      <c r="B680" s="13" t="s">
        <v>3624</v>
      </c>
      <c r="C680" s="13" t="s">
        <v>2548</v>
      </c>
      <c r="D680" s="13" t="s">
        <v>3732</v>
      </c>
      <c r="E680" s="13">
        <v>43050</v>
      </c>
      <c r="F680" s="13" t="s">
        <v>3148</v>
      </c>
      <c r="G680" s="13">
        <v>27409</v>
      </c>
      <c r="H680" s="13">
        <v>1629.6</v>
      </c>
    </row>
    <row r="681" spans="1:8" x14ac:dyDescent="0.3">
      <c r="A681" s="13" t="s">
        <v>3735</v>
      </c>
      <c r="B681" s="13" t="s">
        <v>3624</v>
      </c>
      <c r="C681" s="13" t="s">
        <v>2548</v>
      </c>
      <c r="D681" s="13" t="s">
        <v>3732</v>
      </c>
      <c r="E681" s="13">
        <v>43050</v>
      </c>
      <c r="F681" s="13" t="s">
        <v>2639</v>
      </c>
      <c r="G681" s="13">
        <v>37210</v>
      </c>
      <c r="H681" s="13">
        <v>2416.8000000000002</v>
      </c>
    </row>
    <row r="682" spans="1:8" x14ac:dyDescent="0.3">
      <c r="A682" s="13" t="s">
        <v>3736</v>
      </c>
      <c r="B682" s="13" t="s">
        <v>3624</v>
      </c>
      <c r="C682" s="13" t="s">
        <v>2548</v>
      </c>
      <c r="D682" s="13" t="s">
        <v>3732</v>
      </c>
      <c r="E682" s="13">
        <v>43050</v>
      </c>
      <c r="F682" s="13" t="s">
        <v>3737</v>
      </c>
      <c r="G682" s="13">
        <v>37172</v>
      </c>
      <c r="H682" s="13">
        <v>777.1</v>
      </c>
    </row>
    <row r="683" spans="1:8" x14ac:dyDescent="0.3">
      <c r="A683" s="13" t="s">
        <v>3738</v>
      </c>
      <c r="B683" s="13" t="s">
        <v>3624</v>
      </c>
      <c r="C683" s="13" t="s">
        <v>2548</v>
      </c>
      <c r="D683" s="13" t="s">
        <v>3732</v>
      </c>
      <c r="E683" s="13">
        <v>43050</v>
      </c>
      <c r="F683" s="13" t="s">
        <v>2954</v>
      </c>
      <c r="G683" s="13">
        <v>28677</v>
      </c>
      <c r="H683" s="13">
        <v>1559.76</v>
      </c>
    </row>
    <row r="684" spans="1:8" x14ac:dyDescent="0.3">
      <c r="A684" s="13" t="s">
        <v>3739</v>
      </c>
      <c r="B684" s="13" t="s">
        <v>3624</v>
      </c>
      <c r="C684" s="13" t="s">
        <v>2548</v>
      </c>
      <c r="D684" s="13" t="s">
        <v>3713</v>
      </c>
      <c r="E684" s="13">
        <v>43055</v>
      </c>
      <c r="F684" s="13" t="s">
        <v>3674</v>
      </c>
      <c r="G684" s="13">
        <v>70805</v>
      </c>
      <c r="H684" s="13">
        <v>1693.12</v>
      </c>
    </row>
    <row r="685" spans="1:8" x14ac:dyDescent="0.3">
      <c r="A685" s="13" t="s">
        <v>3740</v>
      </c>
      <c r="B685" s="13" t="s">
        <v>3624</v>
      </c>
      <c r="C685" s="13" t="s">
        <v>2548</v>
      </c>
      <c r="D685" s="13" t="s">
        <v>3713</v>
      </c>
      <c r="E685" s="13">
        <v>43055</v>
      </c>
      <c r="F685" s="13" t="s">
        <v>3741</v>
      </c>
      <c r="G685" s="13">
        <v>37311</v>
      </c>
      <c r="H685" s="13">
        <v>867.84</v>
      </c>
    </row>
    <row r="686" spans="1:8" x14ac:dyDescent="0.3">
      <c r="A686" s="13" t="s">
        <v>3742</v>
      </c>
      <c r="B686" s="13" t="s">
        <v>3624</v>
      </c>
      <c r="C686" s="13" t="s">
        <v>2548</v>
      </c>
      <c r="D686" s="13" t="s">
        <v>3713</v>
      </c>
      <c r="E686" s="13">
        <v>43055</v>
      </c>
      <c r="F686" s="13" t="s">
        <v>3067</v>
      </c>
      <c r="G686" s="13">
        <v>75236</v>
      </c>
      <c r="H686" s="13">
        <v>9425.1</v>
      </c>
    </row>
    <row r="687" spans="1:8" x14ac:dyDescent="0.3">
      <c r="A687" s="13" t="s">
        <v>3743</v>
      </c>
      <c r="B687" s="13" t="s">
        <v>3624</v>
      </c>
      <c r="C687" s="13" t="s">
        <v>2548</v>
      </c>
      <c r="D687" s="13" t="s">
        <v>3713</v>
      </c>
      <c r="E687" s="13">
        <v>43055</v>
      </c>
      <c r="F687" s="13" t="s">
        <v>3016</v>
      </c>
      <c r="G687" s="13">
        <v>27263</v>
      </c>
      <c r="H687" s="13">
        <v>812.7</v>
      </c>
    </row>
    <row r="688" spans="1:8" x14ac:dyDescent="0.3">
      <c r="A688" s="13" t="s">
        <v>3744</v>
      </c>
      <c r="B688" s="13" t="s">
        <v>3624</v>
      </c>
      <c r="C688" s="13" t="s">
        <v>2548</v>
      </c>
      <c r="D688" s="13" t="s">
        <v>3713</v>
      </c>
      <c r="E688" s="13">
        <v>43055</v>
      </c>
      <c r="F688" s="13" t="s">
        <v>3235</v>
      </c>
      <c r="G688" s="13">
        <v>77052</v>
      </c>
      <c r="H688" s="13">
        <v>2044</v>
      </c>
    </row>
    <row r="689" spans="1:8" x14ac:dyDescent="0.3">
      <c r="A689" s="13" t="s">
        <v>3745</v>
      </c>
      <c r="B689" s="13" t="s">
        <v>3624</v>
      </c>
      <c r="C689" s="13" t="s">
        <v>2548</v>
      </c>
      <c r="D689" s="13" t="s">
        <v>3713</v>
      </c>
      <c r="E689" s="13">
        <v>43055</v>
      </c>
      <c r="F689" s="13" t="s">
        <v>2635</v>
      </c>
      <c r="G689" s="13">
        <v>38115</v>
      </c>
      <c r="H689" s="13">
        <v>8635.0499999999993</v>
      </c>
    </row>
    <row r="690" spans="1:8" x14ac:dyDescent="0.3">
      <c r="A690" s="13" t="s">
        <v>3746</v>
      </c>
      <c r="B690" s="13" t="s">
        <v>3624</v>
      </c>
      <c r="C690" s="13" t="s">
        <v>2548</v>
      </c>
      <c r="D690" s="13" t="s">
        <v>3713</v>
      </c>
      <c r="E690" s="13">
        <v>43055</v>
      </c>
      <c r="F690" s="13" t="s">
        <v>3612</v>
      </c>
      <c r="G690" s="13">
        <v>30071</v>
      </c>
      <c r="H690" s="13">
        <v>4167.8</v>
      </c>
    </row>
    <row r="691" spans="1:8" x14ac:dyDescent="0.3">
      <c r="A691" s="13" t="s">
        <v>3747</v>
      </c>
      <c r="B691" s="13" t="s">
        <v>3624</v>
      </c>
      <c r="C691" s="13" t="s">
        <v>2548</v>
      </c>
      <c r="D691" s="13" t="s">
        <v>3713</v>
      </c>
      <c r="E691" s="13">
        <v>43055</v>
      </c>
      <c r="F691" s="13" t="s">
        <v>2678</v>
      </c>
      <c r="G691" s="13">
        <v>32824</v>
      </c>
      <c r="H691" s="13">
        <v>2274.16</v>
      </c>
    </row>
    <row r="692" spans="1:8" x14ac:dyDescent="0.3">
      <c r="A692" s="13" t="s">
        <v>3748</v>
      </c>
      <c r="B692" s="13" t="s">
        <v>3624</v>
      </c>
      <c r="C692" s="13" t="s">
        <v>2548</v>
      </c>
      <c r="D692" s="13" t="s">
        <v>3713</v>
      </c>
      <c r="E692" s="13">
        <v>43055</v>
      </c>
      <c r="F692" s="13" t="s">
        <v>3695</v>
      </c>
      <c r="G692" s="13">
        <v>30268</v>
      </c>
      <c r="H692" s="13">
        <v>1035.96</v>
      </c>
    </row>
    <row r="693" spans="1:8" x14ac:dyDescent="0.3">
      <c r="A693" s="13" t="s">
        <v>3749</v>
      </c>
      <c r="B693" s="13" t="s">
        <v>3624</v>
      </c>
      <c r="C693" s="13" t="s">
        <v>2548</v>
      </c>
      <c r="D693" s="13" t="s">
        <v>3713</v>
      </c>
      <c r="E693" s="13">
        <v>43055</v>
      </c>
      <c r="F693" s="13" t="s">
        <v>3726</v>
      </c>
      <c r="G693" s="13">
        <v>27611</v>
      </c>
      <c r="H693" s="13">
        <v>4521.6000000000004</v>
      </c>
    </row>
    <row r="694" spans="1:8" x14ac:dyDescent="0.3">
      <c r="A694" s="13" t="s">
        <v>3750</v>
      </c>
      <c r="B694" s="13" t="s">
        <v>3624</v>
      </c>
      <c r="C694" s="13" t="s">
        <v>2548</v>
      </c>
      <c r="D694" s="13" t="s">
        <v>3695</v>
      </c>
      <c r="E694" s="13">
        <v>30268</v>
      </c>
      <c r="F694" s="13" t="s">
        <v>3751</v>
      </c>
      <c r="G694" s="13">
        <v>42025</v>
      </c>
      <c r="H694" s="13">
        <v>1112.54</v>
      </c>
    </row>
    <row r="695" spans="1:8" x14ac:dyDescent="0.3">
      <c r="A695" s="13" t="s">
        <v>3752</v>
      </c>
      <c r="B695" s="13" t="s">
        <v>3624</v>
      </c>
      <c r="C695" s="13" t="s">
        <v>2548</v>
      </c>
      <c r="D695" s="13" t="s">
        <v>3695</v>
      </c>
      <c r="E695" s="13">
        <v>30268</v>
      </c>
      <c r="F695" s="13" t="s">
        <v>3753</v>
      </c>
      <c r="G695" s="13">
        <v>70433</v>
      </c>
      <c r="H695" s="13">
        <v>773.49</v>
      </c>
    </row>
    <row r="696" spans="1:8" x14ac:dyDescent="0.3">
      <c r="A696" s="13" t="s">
        <v>3754</v>
      </c>
      <c r="B696" s="13" t="s">
        <v>3624</v>
      </c>
      <c r="C696" s="13" t="s">
        <v>2548</v>
      </c>
      <c r="D696" s="13" t="s">
        <v>3695</v>
      </c>
      <c r="E696" s="13">
        <v>30268</v>
      </c>
      <c r="F696" s="13" t="s">
        <v>3067</v>
      </c>
      <c r="G696" s="13">
        <v>75221</v>
      </c>
      <c r="H696" s="13">
        <v>1201.2</v>
      </c>
    </row>
    <row r="697" spans="1:8" x14ac:dyDescent="0.3">
      <c r="A697" s="13" t="s">
        <v>3755</v>
      </c>
      <c r="B697" s="13" t="s">
        <v>3624</v>
      </c>
      <c r="C697" s="13" t="s">
        <v>2548</v>
      </c>
      <c r="D697" s="13" t="s">
        <v>3695</v>
      </c>
      <c r="E697" s="13">
        <v>30268</v>
      </c>
      <c r="F697" s="13" t="s">
        <v>3756</v>
      </c>
      <c r="G697" s="13">
        <v>38225</v>
      </c>
      <c r="H697" s="13">
        <v>2200</v>
      </c>
    </row>
    <row r="698" spans="1:8" x14ac:dyDescent="0.3">
      <c r="A698" s="13" t="s">
        <v>3757</v>
      </c>
      <c r="B698" s="13" t="s">
        <v>3624</v>
      </c>
      <c r="C698" s="13" t="s">
        <v>2548</v>
      </c>
      <c r="D698" s="13" t="s">
        <v>3695</v>
      </c>
      <c r="E698" s="13">
        <v>30268</v>
      </c>
      <c r="F698" s="13" t="s">
        <v>3758</v>
      </c>
      <c r="G698" s="13">
        <v>46514</v>
      </c>
      <c r="H698" s="13">
        <v>3768.8</v>
      </c>
    </row>
    <row r="699" spans="1:8" x14ac:dyDescent="0.3">
      <c r="A699" s="13" t="s">
        <v>3759</v>
      </c>
      <c r="B699" s="13" t="s">
        <v>3624</v>
      </c>
      <c r="C699" s="13" t="s">
        <v>2548</v>
      </c>
      <c r="D699" s="13" t="s">
        <v>3695</v>
      </c>
      <c r="E699" s="13">
        <v>30268</v>
      </c>
      <c r="F699" s="13" t="s">
        <v>3733</v>
      </c>
      <c r="G699" s="13">
        <v>37072</v>
      </c>
      <c r="H699" s="13">
        <v>4600</v>
      </c>
    </row>
    <row r="700" spans="1:8" x14ac:dyDescent="0.3">
      <c r="A700" s="13" t="s">
        <v>3760</v>
      </c>
      <c r="B700" s="13" t="s">
        <v>3624</v>
      </c>
      <c r="C700" s="13" t="s">
        <v>2548</v>
      </c>
      <c r="D700" s="13" t="s">
        <v>3695</v>
      </c>
      <c r="E700" s="13">
        <v>30268</v>
      </c>
      <c r="F700" s="13" t="s">
        <v>3274</v>
      </c>
      <c r="G700" s="13">
        <v>66115</v>
      </c>
      <c r="H700" s="13">
        <v>3499.2</v>
      </c>
    </row>
    <row r="701" spans="1:8" x14ac:dyDescent="0.3">
      <c r="A701" s="13" t="s">
        <v>3761</v>
      </c>
      <c r="B701" s="13" t="s">
        <v>3624</v>
      </c>
      <c r="C701" s="13" t="s">
        <v>2548</v>
      </c>
      <c r="D701" s="13" t="s">
        <v>3695</v>
      </c>
      <c r="E701" s="13">
        <v>30268</v>
      </c>
      <c r="F701" s="13" t="s">
        <v>3762</v>
      </c>
      <c r="G701" s="13">
        <v>40213</v>
      </c>
      <c r="H701" s="13">
        <v>1344.62</v>
      </c>
    </row>
    <row r="702" spans="1:8" x14ac:dyDescent="0.3">
      <c r="A702" s="13" t="s">
        <v>3761</v>
      </c>
      <c r="B702" s="13" t="s">
        <v>3624</v>
      </c>
      <c r="C702" s="13" t="s">
        <v>2548</v>
      </c>
      <c r="D702" s="13" t="s">
        <v>3695</v>
      </c>
      <c r="E702" s="13">
        <v>30268</v>
      </c>
      <c r="F702" s="13" t="s">
        <v>3762</v>
      </c>
      <c r="G702" s="13">
        <v>40218</v>
      </c>
      <c r="H702" s="13">
        <v>3250</v>
      </c>
    </row>
    <row r="703" spans="1:8" x14ac:dyDescent="0.3">
      <c r="A703" s="13" t="s">
        <v>3763</v>
      </c>
      <c r="B703" s="13" t="s">
        <v>3624</v>
      </c>
      <c r="C703" s="13" t="s">
        <v>2548</v>
      </c>
      <c r="D703" s="13" t="s">
        <v>3695</v>
      </c>
      <c r="E703" s="13">
        <v>30268</v>
      </c>
      <c r="F703" s="13" t="s">
        <v>3730</v>
      </c>
      <c r="G703" s="13">
        <v>42066</v>
      </c>
      <c r="H703" s="13">
        <v>577.72</v>
      </c>
    </row>
    <row r="704" spans="1:8" x14ac:dyDescent="0.3">
      <c r="A704" s="13" t="s">
        <v>3764</v>
      </c>
      <c r="B704" s="13" t="s">
        <v>3624</v>
      </c>
      <c r="C704" s="13" t="s">
        <v>2548</v>
      </c>
      <c r="D704" s="13" t="s">
        <v>3695</v>
      </c>
      <c r="E704" s="13">
        <v>30268</v>
      </c>
      <c r="F704" s="13" t="s">
        <v>3765</v>
      </c>
      <c r="G704" s="13">
        <v>46550</v>
      </c>
      <c r="H704" s="13">
        <v>924</v>
      </c>
    </row>
    <row r="705" spans="1:8" x14ac:dyDescent="0.3">
      <c r="A705" s="13" t="s">
        <v>3766</v>
      </c>
      <c r="B705" s="13" t="s">
        <v>3624</v>
      </c>
      <c r="C705" s="13" t="s">
        <v>2548</v>
      </c>
      <c r="D705" s="13" t="s">
        <v>3695</v>
      </c>
      <c r="E705" s="13">
        <v>30268</v>
      </c>
      <c r="F705" s="13" t="s">
        <v>2639</v>
      </c>
      <c r="G705" s="13">
        <v>37210</v>
      </c>
      <c r="H705" s="13">
        <v>1725</v>
      </c>
    </row>
    <row r="706" spans="1:8" x14ac:dyDescent="0.3">
      <c r="A706" s="13" t="s">
        <v>3766</v>
      </c>
      <c r="B706" s="13" t="s">
        <v>3624</v>
      </c>
      <c r="C706" s="13" t="s">
        <v>2548</v>
      </c>
      <c r="D706" s="13" t="s">
        <v>3695</v>
      </c>
      <c r="E706" s="13">
        <v>30268</v>
      </c>
      <c r="F706" s="13" t="s">
        <v>2639</v>
      </c>
      <c r="G706" s="13">
        <v>37203</v>
      </c>
      <c r="H706" s="13">
        <v>575</v>
      </c>
    </row>
    <row r="707" spans="1:8" x14ac:dyDescent="0.3">
      <c r="A707" s="13" t="s">
        <v>3767</v>
      </c>
      <c r="B707" s="13" t="s">
        <v>3624</v>
      </c>
      <c r="C707" s="13" t="s">
        <v>2548</v>
      </c>
      <c r="D707" s="13" t="s">
        <v>3695</v>
      </c>
      <c r="E707" s="13">
        <v>30268</v>
      </c>
      <c r="F707" s="13" t="s">
        <v>3612</v>
      </c>
      <c r="G707" s="13">
        <v>30071</v>
      </c>
      <c r="H707" s="13">
        <v>350</v>
      </c>
    </row>
    <row r="708" spans="1:8" x14ac:dyDescent="0.3">
      <c r="A708" s="13" t="s">
        <v>3768</v>
      </c>
      <c r="B708" s="13" t="s">
        <v>3624</v>
      </c>
      <c r="C708" s="13" t="s">
        <v>2548</v>
      </c>
      <c r="D708" s="13" t="s">
        <v>3695</v>
      </c>
      <c r="E708" s="13">
        <v>30268</v>
      </c>
      <c r="F708" s="13" t="s">
        <v>3446</v>
      </c>
      <c r="G708" s="13">
        <v>37146</v>
      </c>
      <c r="H708" s="13">
        <v>575</v>
      </c>
    </row>
    <row r="709" spans="1:8" x14ac:dyDescent="0.3">
      <c r="A709" s="13" t="s">
        <v>3769</v>
      </c>
      <c r="B709" s="13" t="s">
        <v>3624</v>
      </c>
      <c r="C709" s="13" t="s">
        <v>2548</v>
      </c>
      <c r="D709" s="13" t="s">
        <v>3695</v>
      </c>
      <c r="E709" s="13">
        <v>30268</v>
      </c>
      <c r="F709" s="13" t="s">
        <v>3108</v>
      </c>
      <c r="G709" s="13">
        <v>38671</v>
      </c>
      <c r="H709" s="13">
        <v>575</v>
      </c>
    </row>
    <row r="710" spans="1:8" x14ac:dyDescent="0.3">
      <c r="A710" s="13" t="s">
        <v>3770</v>
      </c>
      <c r="B710" s="13" t="s">
        <v>3624</v>
      </c>
      <c r="C710" s="13" t="s">
        <v>2548</v>
      </c>
      <c r="D710" s="13" t="s">
        <v>3695</v>
      </c>
      <c r="E710" s="13">
        <v>30268</v>
      </c>
      <c r="F710" s="13" t="s">
        <v>3771</v>
      </c>
      <c r="G710" s="13">
        <v>46571</v>
      </c>
      <c r="H710" s="13">
        <v>8227.7999999999993</v>
      </c>
    </row>
    <row r="711" spans="1:8" x14ac:dyDescent="0.3">
      <c r="A711" s="13" t="s">
        <v>3772</v>
      </c>
      <c r="B711" s="13" t="s">
        <v>3624</v>
      </c>
      <c r="C711" s="13" t="s">
        <v>2548</v>
      </c>
      <c r="D711" s="13" t="s">
        <v>3773</v>
      </c>
      <c r="E711" s="13">
        <v>29684</v>
      </c>
      <c r="F711" s="13" t="s">
        <v>2808</v>
      </c>
      <c r="G711" s="13">
        <v>43207</v>
      </c>
      <c r="H711" s="13">
        <v>1809.08</v>
      </c>
    </row>
    <row r="712" spans="1:8" x14ac:dyDescent="0.3">
      <c r="A712" s="13" t="s">
        <v>3774</v>
      </c>
      <c r="B712" s="13" t="s">
        <v>3624</v>
      </c>
      <c r="C712" s="13" t="s">
        <v>2548</v>
      </c>
      <c r="D712" s="13" t="s">
        <v>3773</v>
      </c>
      <c r="E712" s="13">
        <v>29684</v>
      </c>
      <c r="F712" s="13" t="s">
        <v>3467</v>
      </c>
      <c r="G712" s="13">
        <v>47711</v>
      </c>
      <c r="H712" s="13">
        <v>12082.56</v>
      </c>
    </row>
    <row r="713" spans="1:8" x14ac:dyDescent="0.3">
      <c r="A713" s="13" t="s">
        <v>3774</v>
      </c>
      <c r="B713" s="13" t="s">
        <v>3624</v>
      </c>
      <c r="C713" s="13" t="s">
        <v>2548</v>
      </c>
      <c r="D713" s="13" t="s">
        <v>3773</v>
      </c>
      <c r="E713" s="13">
        <v>29684</v>
      </c>
      <c r="F713" s="13" t="s">
        <v>3467</v>
      </c>
      <c r="G713" s="13">
        <v>47720</v>
      </c>
      <c r="H713" s="13">
        <v>20712.96</v>
      </c>
    </row>
    <row r="714" spans="1:8" x14ac:dyDescent="0.3">
      <c r="A714" s="13" t="s">
        <v>3775</v>
      </c>
      <c r="B714" s="13" t="s">
        <v>3624</v>
      </c>
      <c r="C714" s="13" t="s">
        <v>2548</v>
      </c>
      <c r="D714" s="13" t="s">
        <v>3773</v>
      </c>
      <c r="E714" s="13">
        <v>29684</v>
      </c>
      <c r="F714" s="13" t="s">
        <v>3776</v>
      </c>
      <c r="G714" s="13">
        <v>43230</v>
      </c>
      <c r="H714" s="13">
        <v>1600</v>
      </c>
    </row>
    <row r="715" spans="1:8" x14ac:dyDescent="0.3">
      <c r="A715" s="13" t="s">
        <v>3777</v>
      </c>
      <c r="B715" s="13" t="s">
        <v>3624</v>
      </c>
      <c r="C715" s="13" t="s">
        <v>2548</v>
      </c>
      <c r="D715" s="13" t="s">
        <v>3773</v>
      </c>
      <c r="E715" s="13">
        <v>29684</v>
      </c>
      <c r="F715" s="13" t="s">
        <v>3778</v>
      </c>
      <c r="G715" s="13">
        <v>45750</v>
      </c>
      <c r="H715" s="13">
        <v>3369.6</v>
      </c>
    </row>
    <row r="716" spans="1:8" x14ac:dyDescent="0.3">
      <c r="A716" s="13" t="s">
        <v>3779</v>
      </c>
      <c r="B716" s="13" t="s">
        <v>3624</v>
      </c>
      <c r="C716" s="13" t="s">
        <v>2548</v>
      </c>
      <c r="D716" s="13" t="s">
        <v>3773</v>
      </c>
      <c r="E716" s="13">
        <v>29684</v>
      </c>
      <c r="F716" s="13" t="s">
        <v>3630</v>
      </c>
      <c r="G716" s="13">
        <v>47620</v>
      </c>
      <c r="H716" s="13">
        <v>897.84</v>
      </c>
    </row>
    <row r="717" spans="1:8" x14ac:dyDescent="0.3">
      <c r="A717" s="13" t="s">
        <v>3780</v>
      </c>
      <c r="B717" s="13" t="s">
        <v>3624</v>
      </c>
      <c r="C717" s="13" t="s">
        <v>2548</v>
      </c>
      <c r="D717" s="13" t="s">
        <v>3781</v>
      </c>
      <c r="E717" s="13">
        <v>44278</v>
      </c>
      <c r="F717" s="13" t="s">
        <v>3323</v>
      </c>
      <c r="G717" s="13">
        <v>28054</v>
      </c>
      <c r="H717" s="13">
        <v>1810.56</v>
      </c>
    </row>
    <row r="718" spans="1:8" x14ac:dyDescent="0.3">
      <c r="A718" s="13" t="s">
        <v>3782</v>
      </c>
      <c r="B718" s="13" t="s">
        <v>3624</v>
      </c>
      <c r="C718" s="13" t="s">
        <v>2548</v>
      </c>
      <c r="D718" s="13" t="s">
        <v>3781</v>
      </c>
      <c r="E718" s="13">
        <v>44278</v>
      </c>
      <c r="F718" s="13" t="s">
        <v>3783</v>
      </c>
      <c r="G718" s="13">
        <v>31064</v>
      </c>
      <c r="H718" s="13">
        <v>1279.46</v>
      </c>
    </row>
    <row r="719" spans="1:8" x14ac:dyDescent="0.3">
      <c r="A719" s="13" t="s">
        <v>3784</v>
      </c>
      <c r="B719" s="13" t="s">
        <v>3624</v>
      </c>
      <c r="C719" s="13" t="s">
        <v>2548</v>
      </c>
      <c r="D719" s="13" t="s">
        <v>3781</v>
      </c>
      <c r="E719" s="13">
        <v>44278</v>
      </c>
      <c r="F719" s="13" t="s">
        <v>3695</v>
      </c>
      <c r="G719" s="13">
        <v>30268</v>
      </c>
      <c r="H719" s="13">
        <v>1230.32</v>
      </c>
    </row>
    <row r="720" spans="1:8" x14ac:dyDescent="0.3">
      <c r="A720" s="13" t="s">
        <v>3785</v>
      </c>
      <c r="B720" s="13" t="s">
        <v>3624</v>
      </c>
      <c r="C720" s="13" t="s">
        <v>2548</v>
      </c>
      <c r="D720" s="13" t="s">
        <v>3786</v>
      </c>
      <c r="E720" s="13">
        <v>75165</v>
      </c>
      <c r="F720" s="13" t="s">
        <v>3787</v>
      </c>
      <c r="G720" s="13">
        <v>27521</v>
      </c>
      <c r="H720" s="13">
        <v>14412</v>
      </c>
    </row>
    <row r="721" spans="1:8" x14ac:dyDescent="0.3">
      <c r="A721" s="13" t="s">
        <v>3788</v>
      </c>
      <c r="B721" s="13" t="s">
        <v>3624</v>
      </c>
      <c r="C721" s="13" t="s">
        <v>2548</v>
      </c>
      <c r="D721" s="13" t="s">
        <v>3786</v>
      </c>
      <c r="E721" s="13">
        <v>75165</v>
      </c>
      <c r="F721" s="13" t="s">
        <v>3789</v>
      </c>
      <c r="G721" s="13">
        <v>47933</v>
      </c>
      <c r="H721" s="13">
        <v>8486.4</v>
      </c>
    </row>
    <row r="722" spans="1:8" x14ac:dyDescent="0.3">
      <c r="A722" s="13" t="s">
        <v>3790</v>
      </c>
      <c r="B722" s="13" t="s">
        <v>3624</v>
      </c>
      <c r="C722" s="13" t="s">
        <v>2548</v>
      </c>
      <c r="D722" s="13" t="s">
        <v>3786</v>
      </c>
      <c r="E722" s="13">
        <v>75165</v>
      </c>
      <c r="F722" s="13" t="s">
        <v>3648</v>
      </c>
      <c r="G722" s="13">
        <v>43025</v>
      </c>
      <c r="H722" s="13">
        <v>3888</v>
      </c>
    </row>
    <row r="723" spans="1:8" x14ac:dyDescent="0.3">
      <c r="A723" s="13" t="s">
        <v>3791</v>
      </c>
      <c r="B723" s="13" t="s">
        <v>3624</v>
      </c>
      <c r="C723" s="13" t="s">
        <v>2548</v>
      </c>
      <c r="D723" s="13" t="s">
        <v>3786</v>
      </c>
      <c r="E723" s="13">
        <v>75165</v>
      </c>
      <c r="F723" s="13" t="s">
        <v>3792</v>
      </c>
      <c r="G723" s="13">
        <v>38748</v>
      </c>
      <c r="H723" s="13">
        <v>500</v>
      </c>
    </row>
    <row r="724" spans="1:8" x14ac:dyDescent="0.3">
      <c r="A724" s="13" t="s">
        <v>3793</v>
      </c>
      <c r="B724" s="13" t="s">
        <v>3624</v>
      </c>
      <c r="C724" s="13" t="s">
        <v>2548</v>
      </c>
      <c r="D724" s="13" t="s">
        <v>3786</v>
      </c>
      <c r="E724" s="13">
        <v>75165</v>
      </c>
      <c r="F724" s="13" t="s">
        <v>2875</v>
      </c>
      <c r="G724" s="13">
        <v>46239</v>
      </c>
      <c r="H724" s="13">
        <v>1080</v>
      </c>
    </row>
    <row r="725" spans="1:8" x14ac:dyDescent="0.3">
      <c r="A725" s="13" t="s">
        <v>3794</v>
      </c>
      <c r="B725" s="13" t="s">
        <v>3624</v>
      </c>
      <c r="C725" s="13" t="s">
        <v>2548</v>
      </c>
      <c r="D725" s="13" t="s">
        <v>3786</v>
      </c>
      <c r="E725" s="13">
        <v>75165</v>
      </c>
      <c r="F725" s="13" t="s">
        <v>3795</v>
      </c>
      <c r="G725" s="13">
        <v>37806</v>
      </c>
      <c r="H725" s="13">
        <v>37294.800000000003</v>
      </c>
    </row>
    <row r="726" spans="1:8" x14ac:dyDescent="0.3">
      <c r="A726" s="13" t="s">
        <v>3796</v>
      </c>
      <c r="B726" s="13" t="s">
        <v>2563</v>
      </c>
      <c r="C726" s="13" t="s">
        <v>2563</v>
      </c>
      <c r="D726" s="13" t="s">
        <v>3797</v>
      </c>
      <c r="E726" s="13">
        <v>43701</v>
      </c>
      <c r="F726" s="13" t="s">
        <v>2854</v>
      </c>
      <c r="G726" s="13">
        <v>38305</v>
      </c>
      <c r="H726" s="13">
        <v>106275</v>
      </c>
    </row>
    <row r="727" spans="1:8" x14ac:dyDescent="0.3">
      <c r="A727" s="13" t="s">
        <v>3798</v>
      </c>
      <c r="B727" s="13" t="s">
        <v>2590</v>
      </c>
      <c r="C727" s="13" t="s">
        <v>2590</v>
      </c>
      <c r="D727" s="13" t="s">
        <v>3799</v>
      </c>
      <c r="E727" s="13">
        <v>29842</v>
      </c>
      <c r="F727" s="13" t="s">
        <v>3800</v>
      </c>
      <c r="G727" s="13">
        <v>46140</v>
      </c>
      <c r="H727" s="13">
        <v>4162.3999999999996</v>
      </c>
    </row>
    <row r="728" spans="1:8" x14ac:dyDescent="0.3">
      <c r="A728" s="13" t="s">
        <v>3801</v>
      </c>
      <c r="B728" s="13" t="s">
        <v>2590</v>
      </c>
      <c r="C728" s="13" t="s">
        <v>2590</v>
      </c>
      <c r="D728" s="13" t="s">
        <v>3799</v>
      </c>
      <c r="E728" s="13">
        <v>29842</v>
      </c>
      <c r="F728" s="13" t="s">
        <v>3514</v>
      </c>
      <c r="G728" s="13">
        <v>46168</v>
      </c>
      <c r="H728" s="13">
        <v>4654.6000000000004</v>
      </c>
    </row>
    <row r="729" spans="1:8" x14ac:dyDescent="0.3">
      <c r="A729" s="13" t="s">
        <v>3802</v>
      </c>
      <c r="B729" s="13" t="s">
        <v>2590</v>
      </c>
      <c r="C729" s="13" t="s">
        <v>2590</v>
      </c>
      <c r="D729" s="13" t="s">
        <v>3014</v>
      </c>
      <c r="E729" s="13">
        <v>30014</v>
      </c>
      <c r="F729" s="13" t="s">
        <v>3514</v>
      </c>
      <c r="G729" s="13">
        <v>46168</v>
      </c>
      <c r="H729" s="13">
        <v>12588.8</v>
      </c>
    </row>
    <row r="730" spans="1:8" x14ac:dyDescent="0.3">
      <c r="A730" s="13" t="s">
        <v>3803</v>
      </c>
      <c r="B730" s="13" t="s">
        <v>2590</v>
      </c>
      <c r="C730" s="13" t="s">
        <v>2590</v>
      </c>
      <c r="D730" s="13" t="s">
        <v>3804</v>
      </c>
      <c r="E730" s="13">
        <v>60174</v>
      </c>
      <c r="F730" s="13" t="s">
        <v>3805</v>
      </c>
      <c r="G730" s="13">
        <v>38606</v>
      </c>
      <c r="H730" s="13">
        <v>2896.56</v>
      </c>
    </row>
    <row r="731" spans="1:8" x14ac:dyDescent="0.3">
      <c r="A731" s="13" t="s">
        <v>3806</v>
      </c>
      <c r="B731" s="13" t="s">
        <v>2590</v>
      </c>
      <c r="C731" s="13" t="s">
        <v>2590</v>
      </c>
      <c r="D731" s="13" t="s">
        <v>3804</v>
      </c>
      <c r="E731" s="13">
        <v>60174</v>
      </c>
      <c r="F731" s="13" t="s">
        <v>2635</v>
      </c>
      <c r="G731" s="13">
        <v>38134</v>
      </c>
      <c r="H731" s="13">
        <v>1732.36</v>
      </c>
    </row>
    <row r="732" spans="1:8" x14ac:dyDescent="0.3">
      <c r="A732" s="13" t="s">
        <v>3807</v>
      </c>
      <c r="B732" s="13" t="s">
        <v>3808</v>
      </c>
      <c r="C732" s="13" t="s">
        <v>2564</v>
      </c>
      <c r="D732" s="13" t="s">
        <v>3809</v>
      </c>
      <c r="E732" s="13">
        <v>38326</v>
      </c>
      <c r="F732" s="13" t="s">
        <v>3713</v>
      </c>
      <c r="G732" s="13">
        <v>43055</v>
      </c>
      <c r="H732" s="13">
        <v>99704</v>
      </c>
    </row>
    <row r="733" spans="1:8" x14ac:dyDescent="0.3">
      <c r="A733" s="13" t="s">
        <v>3810</v>
      </c>
      <c r="B733" s="13" t="s">
        <v>3808</v>
      </c>
      <c r="C733" s="13" t="s">
        <v>2564</v>
      </c>
      <c r="D733" s="13" t="s">
        <v>2639</v>
      </c>
      <c r="E733" s="13">
        <v>37217</v>
      </c>
      <c r="F733" s="13" t="s">
        <v>3809</v>
      </c>
      <c r="G733" s="13">
        <v>38326</v>
      </c>
      <c r="H733" s="13">
        <v>325</v>
      </c>
    </row>
    <row r="734" spans="1:8" x14ac:dyDescent="0.3">
      <c r="A734" s="13" t="s">
        <v>3811</v>
      </c>
      <c r="B734" s="13" t="s">
        <v>3808</v>
      </c>
      <c r="C734" s="13" t="s">
        <v>3812</v>
      </c>
      <c r="D734" s="13" t="s">
        <v>3813</v>
      </c>
      <c r="E734" s="13">
        <v>22801</v>
      </c>
      <c r="F734" s="13" t="s">
        <v>3814</v>
      </c>
      <c r="G734" s="13">
        <v>14057</v>
      </c>
      <c r="H734" s="13">
        <v>1277.68</v>
      </c>
    </row>
    <row r="735" spans="1:8" x14ac:dyDescent="0.3">
      <c r="A735" s="13" t="s">
        <v>3815</v>
      </c>
      <c r="B735" s="13" t="s">
        <v>3808</v>
      </c>
      <c r="C735" s="13" t="s">
        <v>3812</v>
      </c>
      <c r="D735" s="13" t="s">
        <v>3813</v>
      </c>
      <c r="E735" s="13">
        <v>22801</v>
      </c>
      <c r="F735" s="13" t="s">
        <v>3816</v>
      </c>
      <c r="G735" s="13">
        <v>39452</v>
      </c>
      <c r="H735" s="13">
        <v>1547.14</v>
      </c>
    </row>
    <row r="736" spans="1:8" x14ac:dyDescent="0.3">
      <c r="A736" s="13" t="s">
        <v>3817</v>
      </c>
      <c r="B736" s="13" t="s">
        <v>3808</v>
      </c>
      <c r="C736" s="13" t="s">
        <v>3818</v>
      </c>
      <c r="D736" s="13" t="s">
        <v>3334</v>
      </c>
      <c r="E736" s="13">
        <v>32218</v>
      </c>
      <c r="F736" s="13" t="s">
        <v>3083</v>
      </c>
      <c r="G736" s="13">
        <v>30642</v>
      </c>
      <c r="H736" s="13">
        <v>9000</v>
      </c>
    </row>
    <row r="737" spans="1:8" x14ac:dyDescent="0.3">
      <c r="A737" s="13" t="s">
        <v>3819</v>
      </c>
      <c r="B737" s="13" t="s">
        <v>2566</v>
      </c>
      <c r="C737" s="13" t="s">
        <v>2566</v>
      </c>
      <c r="D737" s="13" t="s">
        <v>3820</v>
      </c>
      <c r="E737" s="13">
        <v>45601</v>
      </c>
      <c r="F737" s="13" t="s">
        <v>2732</v>
      </c>
      <c r="G737" s="13">
        <v>76011</v>
      </c>
      <c r="H737" s="13">
        <v>1797.25</v>
      </c>
    </row>
    <row r="738" spans="1:8" x14ac:dyDescent="0.3">
      <c r="A738" s="13" t="s">
        <v>3819</v>
      </c>
      <c r="B738" s="13" t="s">
        <v>2566</v>
      </c>
      <c r="C738" s="13" t="s">
        <v>2566</v>
      </c>
      <c r="D738" s="13" t="s">
        <v>3820</v>
      </c>
      <c r="E738" s="13">
        <v>45601</v>
      </c>
      <c r="F738" s="13" t="s">
        <v>2732</v>
      </c>
      <c r="G738" s="13">
        <v>76015</v>
      </c>
      <c r="H738" s="13">
        <v>1797.25</v>
      </c>
    </row>
    <row r="739" spans="1:8" x14ac:dyDescent="0.3">
      <c r="A739" s="13" t="s">
        <v>3821</v>
      </c>
      <c r="B739" s="13" t="s">
        <v>2566</v>
      </c>
      <c r="C739" s="13" t="s">
        <v>2566</v>
      </c>
      <c r="D739" s="13" t="s">
        <v>3820</v>
      </c>
      <c r="E739" s="13">
        <v>45601</v>
      </c>
      <c r="F739" s="13" t="s">
        <v>3012</v>
      </c>
      <c r="G739" s="13">
        <v>37416</v>
      </c>
      <c r="H739" s="13">
        <v>2297.1</v>
      </c>
    </row>
    <row r="740" spans="1:8" x14ac:dyDescent="0.3">
      <c r="A740" s="13" t="s">
        <v>3822</v>
      </c>
      <c r="B740" s="13" t="s">
        <v>2566</v>
      </c>
      <c r="C740" s="13" t="s">
        <v>2566</v>
      </c>
      <c r="D740" s="13" t="s">
        <v>3820</v>
      </c>
      <c r="E740" s="13">
        <v>45601</v>
      </c>
      <c r="F740" s="13" t="s">
        <v>3823</v>
      </c>
      <c r="G740" s="13">
        <v>30528</v>
      </c>
      <c r="H740" s="13">
        <v>2820</v>
      </c>
    </row>
    <row r="741" spans="1:8" x14ac:dyDescent="0.3">
      <c r="A741" s="13" t="s">
        <v>3824</v>
      </c>
      <c r="B741" s="13" t="s">
        <v>2566</v>
      </c>
      <c r="C741" s="13" t="s">
        <v>2566</v>
      </c>
      <c r="D741" s="13" t="s">
        <v>3820</v>
      </c>
      <c r="E741" s="13">
        <v>45601</v>
      </c>
      <c r="F741" s="13" t="s">
        <v>3825</v>
      </c>
      <c r="G741" s="13">
        <v>30337</v>
      </c>
      <c r="H741" s="13">
        <v>27648</v>
      </c>
    </row>
    <row r="742" spans="1:8" x14ac:dyDescent="0.3">
      <c r="A742" s="13" t="s">
        <v>3826</v>
      </c>
      <c r="B742" s="13" t="s">
        <v>2566</v>
      </c>
      <c r="C742" s="13" t="s">
        <v>2566</v>
      </c>
      <c r="D742" s="13" t="s">
        <v>3820</v>
      </c>
      <c r="E742" s="13">
        <v>45601</v>
      </c>
      <c r="F742" s="13" t="s">
        <v>3827</v>
      </c>
      <c r="G742" s="13">
        <v>75119</v>
      </c>
      <c r="H742" s="13">
        <v>1795.5</v>
      </c>
    </row>
    <row r="743" spans="1:8" x14ac:dyDescent="0.3">
      <c r="A743" s="13" t="s">
        <v>3828</v>
      </c>
      <c r="B743" s="13" t="s">
        <v>2566</v>
      </c>
      <c r="C743" s="13" t="s">
        <v>2566</v>
      </c>
      <c r="D743" s="13" t="s">
        <v>3820</v>
      </c>
      <c r="E743" s="13">
        <v>45601</v>
      </c>
      <c r="F743" s="13" t="s">
        <v>3829</v>
      </c>
      <c r="G743" s="13">
        <v>75234</v>
      </c>
      <c r="H743" s="13">
        <v>12446</v>
      </c>
    </row>
    <row r="744" spans="1:8" x14ac:dyDescent="0.3">
      <c r="A744" s="13" t="s">
        <v>3830</v>
      </c>
      <c r="B744" s="13" t="s">
        <v>2566</v>
      </c>
      <c r="C744" s="13" t="s">
        <v>2566</v>
      </c>
      <c r="D744" s="13" t="s">
        <v>3820</v>
      </c>
      <c r="E744" s="13">
        <v>45601</v>
      </c>
      <c r="F744" s="13" t="s">
        <v>3831</v>
      </c>
      <c r="G744" s="13">
        <v>75042</v>
      </c>
      <c r="H744" s="13">
        <v>1792.8</v>
      </c>
    </row>
    <row r="745" spans="1:8" x14ac:dyDescent="0.3">
      <c r="A745" s="13" t="s">
        <v>3832</v>
      </c>
      <c r="B745" s="13" t="s">
        <v>2566</v>
      </c>
      <c r="C745" s="13" t="s">
        <v>2566</v>
      </c>
      <c r="D745" s="13" t="s">
        <v>3820</v>
      </c>
      <c r="E745" s="13">
        <v>45601</v>
      </c>
      <c r="F745" s="13" t="s">
        <v>3833</v>
      </c>
      <c r="G745" s="13">
        <v>76051</v>
      </c>
      <c r="H745" s="13">
        <v>23296</v>
      </c>
    </row>
    <row r="746" spans="1:8" x14ac:dyDescent="0.3">
      <c r="A746" s="13" t="s">
        <v>3834</v>
      </c>
      <c r="B746" s="13" t="s">
        <v>2566</v>
      </c>
      <c r="C746" s="13" t="s">
        <v>2566</v>
      </c>
      <c r="D746" s="13" t="s">
        <v>3820</v>
      </c>
      <c r="E746" s="13">
        <v>45601</v>
      </c>
      <c r="F746" s="13" t="s">
        <v>3835</v>
      </c>
      <c r="G746" s="13">
        <v>75141</v>
      </c>
      <c r="H746" s="13">
        <v>1771</v>
      </c>
    </row>
    <row r="747" spans="1:8" x14ac:dyDescent="0.3">
      <c r="A747" s="13" t="s">
        <v>3836</v>
      </c>
      <c r="B747" s="13" t="s">
        <v>2566</v>
      </c>
      <c r="C747" s="13" t="s">
        <v>2566</v>
      </c>
      <c r="D747" s="13" t="s">
        <v>3820</v>
      </c>
      <c r="E747" s="13">
        <v>45601</v>
      </c>
      <c r="F747" s="13" t="s">
        <v>2854</v>
      </c>
      <c r="G747" s="13">
        <v>38301</v>
      </c>
      <c r="H747" s="13">
        <v>5248.8</v>
      </c>
    </row>
    <row r="748" spans="1:8" x14ac:dyDescent="0.3">
      <c r="A748" s="13" t="s">
        <v>3837</v>
      </c>
      <c r="B748" s="13" t="s">
        <v>2566</v>
      </c>
      <c r="C748" s="13" t="s">
        <v>2566</v>
      </c>
      <c r="D748" s="13" t="s">
        <v>3820</v>
      </c>
      <c r="E748" s="13">
        <v>45601</v>
      </c>
      <c r="F748" s="13" t="s">
        <v>2744</v>
      </c>
      <c r="G748" s="13">
        <v>37089</v>
      </c>
      <c r="H748" s="13">
        <v>3730</v>
      </c>
    </row>
    <row r="749" spans="1:8" x14ac:dyDescent="0.3">
      <c r="A749" s="13" t="s">
        <v>3838</v>
      </c>
      <c r="B749" s="13" t="s">
        <v>2566</v>
      </c>
      <c r="C749" s="13" t="s">
        <v>2566</v>
      </c>
      <c r="D749" s="13" t="s">
        <v>3820</v>
      </c>
      <c r="E749" s="13">
        <v>45601</v>
      </c>
      <c r="F749" s="13" t="s">
        <v>2635</v>
      </c>
      <c r="G749" s="13">
        <v>38118</v>
      </c>
      <c r="H749" s="13">
        <v>1000.8</v>
      </c>
    </row>
    <row r="750" spans="1:8" x14ac:dyDescent="0.3">
      <c r="A750" s="13" t="s">
        <v>3839</v>
      </c>
      <c r="B750" s="13" t="s">
        <v>2566</v>
      </c>
      <c r="C750" s="13" t="s">
        <v>2566</v>
      </c>
      <c r="D750" s="13" t="s">
        <v>3820</v>
      </c>
      <c r="E750" s="13">
        <v>45601</v>
      </c>
      <c r="F750" s="13" t="s">
        <v>2637</v>
      </c>
      <c r="G750" s="13">
        <v>37127</v>
      </c>
      <c r="H750" s="13">
        <v>1484</v>
      </c>
    </row>
    <row r="751" spans="1:8" x14ac:dyDescent="0.3">
      <c r="A751" s="13" t="s">
        <v>3840</v>
      </c>
      <c r="B751" s="13" t="s">
        <v>2566</v>
      </c>
      <c r="C751" s="13" t="s">
        <v>2566</v>
      </c>
      <c r="D751" s="13" t="s">
        <v>3820</v>
      </c>
      <c r="E751" s="13">
        <v>45601</v>
      </c>
      <c r="F751" s="13" t="s">
        <v>3612</v>
      </c>
      <c r="G751" s="13">
        <v>30071</v>
      </c>
      <c r="H751" s="13">
        <v>1018</v>
      </c>
    </row>
    <row r="752" spans="1:8" x14ac:dyDescent="0.3">
      <c r="A752" s="13" t="s">
        <v>3841</v>
      </c>
      <c r="B752" s="13" t="s">
        <v>2566</v>
      </c>
      <c r="C752" s="13" t="s">
        <v>2566</v>
      </c>
      <c r="D752" s="13" t="s">
        <v>3820</v>
      </c>
      <c r="E752" s="13">
        <v>45601</v>
      </c>
      <c r="F752" s="13" t="s">
        <v>3842</v>
      </c>
      <c r="G752" s="13">
        <v>30082</v>
      </c>
      <c r="H752" s="13">
        <v>1968</v>
      </c>
    </row>
    <row r="753" spans="1:8" x14ac:dyDescent="0.3">
      <c r="A753" s="13" t="s">
        <v>3843</v>
      </c>
      <c r="B753" s="13" t="s">
        <v>2566</v>
      </c>
      <c r="C753" s="13" t="s">
        <v>2566</v>
      </c>
      <c r="D753" s="13" t="s">
        <v>3820</v>
      </c>
      <c r="E753" s="13">
        <v>45601</v>
      </c>
      <c r="F753" s="13" t="s">
        <v>2902</v>
      </c>
      <c r="G753" s="13">
        <v>30024</v>
      </c>
      <c r="H753" s="13">
        <v>1034</v>
      </c>
    </row>
    <row r="754" spans="1:8" x14ac:dyDescent="0.3">
      <c r="A754" s="13" t="s">
        <v>3844</v>
      </c>
      <c r="B754" s="13" t="s">
        <v>2566</v>
      </c>
      <c r="C754" s="13" t="s">
        <v>2566</v>
      </c>
      <c r="D754" s="13" t="s">
        <v>3825</v>
      </c>
      <c r="E754" s="13">
        <v>30337</v>
      </c>
      <c r="F754" s="13" t="s">
        <v>3820</v>
      </c>
      <c r="G754" s="13">
        <v>45601</v>
      </c>
      <c r="H754" s="13">
        <v>819.2</v>
      </c>
    </row>
    <row r="755" spans="1:8" x14ac:dyDescent="0.3">
      <c r="A755" s="13" t="s">
        <v>3845</v>
      </c>
      <c r="B755" s="13" t="s">
        <v>2566</v>
      </c>
      <c r="C755" s="13" t="s">
        <v>2566</v>
      </c>
      <c r="D755" s="13" t="s">
        <v>2808</v>
      </c>
      <c r="E755" s="13">
        <v>43216</v>
      </c>
      <c r="F755" s="13" t="s">
        <v>2744</v>
      </c>
      <c r="G755" s="13">
        <v>37089</v>
      </c>
      <c r="H755" s="13">
        <v>790</v>
      </c>
    </row>
    <row r="756" spans="1:8" x14ac:dyDescent="0.3">
      <c r="A756" s="13" t="s">
        <v>3846</v>
      </c>
      <c r="B756" s="13" t="s">
        <v>2587</v>
      </c>
      <c r="C756" s="13" t="s">
        <v>2587</v>
      </c>
      <c r="D756" s="13" t="s">
        <v>3847</v>
      </c>
      <c r="E756" s="13">
        <v>40004</v>
      </c>
      <c r="F756" s="13" t="s">
        <v>3069</v>
      </c>
      <c r="G756" s="13">
        <v>60628</v>
      </c>
      <c r="H756" s="13">
        <v>14477.75</v>
      </c>
    </row>
    <row r="757" spans="1:8" x14ac:dyDescent="0.3">
      <c r="A757" s="13" t="s">
        <v>3848</v>
      </c>
      <c r="B757" s="13" t="s">
        <v>2587</v>
      </c>
      <c r="C757" s="13" t="s">
        <v>2587</v>
      </c>
      <c r="D757" s="13" t="s">
        <v>3069</v>
      </c>
      <c r="E757" s="13">
        <v>60628</v>
      </c>
      <c r="F757" s="13" t="s">
        <v>3847</v>
      </c>
      <c r="G757" s="13">
        <v>40004</v>
      </c>
      <c r="H757" s="13">
        <v>16128</v>
      </c>
    </row>
    <row r="758" spans="1:8" x14ac:dyDescent="0.3">
      <c r="A758" s="13" t="s">
        <v>3849</v>
      </c>
      <c r="B758" s="13" t="s">
        <v>3850</v>
      </c>
      <c r="C758" s="13" t="s">
        <v>2595</v>
      </c>
      <c r="D758" s="13" t="s">
        <v>3851</v>
      </c>
      <c r="E758" s="13">
        <v>45377</v>
      </c>
      <c r="F758" s="13" t="s">
        <v>3852</v>
      </c>
      <c r="G758" s="13">
        <v>55432</v>
      </c>
      <c r="H758" s="13">
        <v>18458.5</v>
      </c>
    </row>
    <row r="759" spans="1:8" x14ac:dyDescent="0.3">
      <c r="A759" s="13" t="s">
        <v>3853</v>
      </c>
      <c r="B759" s="13" t="s">
        <v>3854</v>
      </c>
      <c r="C759" s="13" t="s">
        <v>3855</v>
      </c>
      <c r="D759" s="13" t="s">
        <v>3856</v>
      </c>
      <c r="E759" s="13">
        <v>37309</v>
      </c>
      <c r="F759" s="13" t="s">
        <v>3857</v>
      </c>
      <c r="G759" s="13">
        <v>53105</v>
      </c>
      <c r="H759" s="13">
        <v>988.5</v>
      </c>
    </row>
    <row r="760" spans="1:8" x14ac:dyDescent="0.3">
      <c r="A760" s="13" t="s">
        <v>3858</v>
      </c>
      <c r="B760" s="13" t="s">
        <v>3854</v>
      </c>
      <c r="C760" s="13" t="s">
        <v>3855</v>
      </c>
      <c r="D760" s="13" t="s">
        <v>3856</v>
      </c>
      <c r="E760" s="13">
        <v>37309</v>
      </c>
      <c r="F760" s="13" t="s">
        <v>3859</v>
      </c>
      <c r="G760" s="13">
        <v>54929</v>
      </c>
      <c r="H760" s="13">
        <v>2676</v>
      </c>
    </row>
    <row r="761" spans="1:8" x14ac:dyDescent="0.3">
      <c r="A761" s="13" t="s">
        <v>3860</v>
      </c>
      <c r="B761" s="13" t="s">
        <v>3854</v>
      </c>
      <c r="C761" s="13" t="s">
        <v>3855</v>
      </c>
      <c r="D761" s="13" t="s">
        <v>3856</v>
      </c>
      <c r="E761" s="13">
        <v>37309</v>
      </c>
      <c r="F761" s="13" t="s">
        <v>3789</v>
      </c>
      <c r="G761" s="13">
        <v>47933</v>
      </c>
      <c r="H761" s="13">
        <v>1638</v>
      </c>
    </row>
    <row r="762" spans="1:8" x14ac:dyDescent="0.3">
      <c r="A762" s="13" t="s">
        <v>3861</v>
      </c>
      <c r="B762" s="13" t="s">
        <v>3854</v>
      </c>
      <c r="C762" s="13" t="s">
        <v>3855</v>
      </c>
      <c r="D762" s="13" t="s">
        <v>3856</v>
      </c>
      <c r="E762" s="13">
        <v>37309</v>
      </c>
      <c r="F762" s="13" t="s">
        <v>3067</v>
      </c>
      <c r="G762" s="13">
        <v>75247</v>
      </c>
      <c r="H762" s="13">
        <v>2890.5</v>
      </c>
    </row>
    <row r="763" spans="1:8" x14ac:dyDescent="0.3">
      <c r="A763" s="13" t="s">
        <v>3862</v>
      </c>
      <c r="B763" s="13" t="s">
        <v>3854</v>
      </c>
      <c r="C763" s="13" t="s">
        <v>3855</v>
      </c>
      <c r="D763" s="13" t="s">
        <v>3856</v>
      </c>
      <c r="E763" s="13">
        <v>37309</v>
      </c>
      <c r="F763" s="13" t="s">
        <v>2949</v>
      </c>
      <c r="G763" s="13">
        <v>53027</v>
      </c>
      <c r="H763" s="13">
        <v>4212</v>
      </c>
    </row>
    <row r="764" spans="1:8" x14ac:dyDescent="0.3">
      <c r="A764" s="13" t="s">
        <v>3863</v>
      </c>
      <c r="B764" s="13" t="s">
        <v>3854</v>
      </c>
      <c r="C764" s="13" t="s">
        <v>3855</v>
      </c>
      <c r="D764" s="13" t="s">
        <v>3856</v>
      </c>
      <c r="E764" s="13">
        <v>37309</v>
      </c>
      <c r="F764" s="13" t="s">
        <v>2854</v>
      </c>
      <c r="G764" s="13">
        <v>38301</v>
      </c>
      <c r="H764" s="13">
        <v>534</v>
      </c>
    </row>
    <row r="765" spans="1:8" x14ac:dyDescent="0.3">
      <c r="A765" s="13" t="s">
        <v>3864</v>
      </c>
      <c r="B765" s="13" t="s">
        <v>3854</v>
      </c>
      <c r="C765" s="13" t="s">
        <v>3855</v>
      </c>
      <c r="D765" s="13" t="s">
        <v>3856</v>
      </c>
      <c r="E765" s="13">
        <v>37309</v>
      </c>
      <c r="F765" s="13" t="s">
        <v>3865</v>
      </c>
      <c r="G765" s="13">
        <v>44240</v>
      </c>
      <c r="H765" s="13">
        <v>1814.2</v>
      </c>
    </row>
    <row r="766" spans="1:8" x14ac:dyDescent="0.3">
      <c r="A766" s="13" t="s">
        <v>3866</v>
      </c>
      <c r="B766" s="13" t="s">
        <v>3854</v>
      </c>
      <c r="C766" s="13" t="s">
        <v>3855</v>
      </c>
      <c r="D766" s="13" t="s">
        <v>3856</v>
      </c>
      <c r="E766" s="13">
        <v>37309</v>
      </c>
      <c r="F766" s="13" t="s">
        <v>3867</v>
      </c>
      <c r="G766" s="13">
        <v>53704</v>
      </c>
      <c r="H766" s="13">
        <v>1049.8</v>
      </c>
    </row>
    <row r="767" spans="1:8" x14ac:dyDescent="0.3">
      <c r="A767" s="13" t="s">
        <v>3868</v>
      </c>
      <c r="B767" s="13" t="s">
        <v>3854</v>
      </c>
      <c r="C767" s="13" t="s">
        <v>3855</v>
      </c>
      <c r="D767" s="13" t="s">
        <v>3856</v>
      </c>
      <c r="E767" s="13">
        <v>37309</v>
      </c>
      <c r="F767" s="13" t="s">
        <v>2635</v>
      </c>
      <c r="G767" s="13">
        <v>38107</v>
      </c>
      <c r="H767" s="13">
        <v>1890.24</v>
      </c>
    </row>
    <row r="768" spans="1:8" x14ac:dyDescent="0.3">
      <c r="A768" s="13" t="s">
        <v>3869</v>
      </c>
      <c r="B768" s="13" t="s">
        <v>3854</v>
      </c>
      <c r="C768" s="13" t="s">
        <v>3855</v>
      </c>
      <c r="D768" s="13" t="s">
        <v>3856</v>
      </c>
      <c r="E768" s="13">
        <v>37309</v>
      </c>
      <c r="F768" s="13" t="s">
        <v>3870</v>
      </c>
      <c r="G768" s="13">
        <v>53089</v>
      </c>
      <c r="H768" s="13">
        <v>4128</v>
      </c>
    </row>
    <row r="769" spans="1:8" x14ac:dyDescent="0.3">
      <c r="A769" s="13" t="s">
        <v>3871</v>
      </c>
      <c r="B769" s="13" t="s">
        <v>2561</v>
      </c>
      <c r="C769" s="13" t="s">
        <v>2561</v>
      </c>
      <c r="D769" s="13" t="s">
        <v>2718</v>
      </c>
      <c r="E769" s="13">
        <v>53512</v>
      </c>
      <c r="F769" s="13" t="s">
        <v>3872</v>
      </c>
      <c r="G769" s="13">
        <v>77423</v>
      </c>
      <c r="H769" s="13">
        <v>1774</v>
      </c>
    </row>
    <row r="770" spans="1:8" x14ac:dyDescent="0.3">
      <c r="A770" s="13" t="s">
        <v>3873</v>
      </c>
      <c r="B770" s="13" t="s">
        <v>2561</v>
      </c>
      <c r="C770" s="13" t="s">
        <v>2561</v>
      </c>
      <c r="D770" s="13" t="s">
        <v>2718</v>
      </c>
      <c r="E770" s="13">
        <v>53512</v>
      </c>
      <c r="F770" s="13" t="s">
        <v>3825</v>
      </c>
      <c r="G770" s="13">
        <v>30349</v>
      </c>
      <c r="H770" s="13">
        <v>4702.95</v>
      </c>
    </row>
    <row r="771" spans="1:8" x14ac:dyDescent="0.3">
      <c r="A771" s="13" t="s">
        <v>3874</v>
      </c>
      <c r="B771" s="13" t="s">
        <v>2561</v>
      </c>
      <c r="C771" s="13" t="s">
        <v>2561</v>
      </c>
      <c r="D771" s="13" t="s">
        <v>2718</v>
      </c>
      <c r="E771" s="13">
        <v>53512</v>
      </c>
      <c r="F771" s="13" t="s">
        <v>3223</v>
      </c>
      <c r="G771" s="13">
        <v>30297</v>
      </c>
      <c r="H771" s="13">
        <v>8066.75</v>
      </c>
    </row>
    <row r="772" spans="1:8" x14ac:dyDescent="0.3">
      <c r="A772" s="13" t="s">
        <v>3875</v>
      </c>
      <c r="B772" s="13" t="s">
        <v>2561</v>
      </c>
      <c r="C772" s="13" t="s">
        <v>2561</v>
      </c>
      <c r="D772" s="13" t="s">
        <v>2718</v>
      </c>
      <c r="E772" s="13">
        <v>53512</v>
      </c>
      <c r="F772" s="13" t="s">
        <v>2935</v>
      </c>
      <c r="G772" s="13">
        <v>76244</v>
      </c>
      <c r="H772" s="13">
        <v>7095.84</v>
      </c>
    </row>
    <row r="773" spans="1:8" x14ac:dyDescent="0.3">
      <c r="A773" s="13" t="s">
        <v>3876</v>
      </c>
      <c r="B773" s="13" t="s">
        <v>2561</v>
      </c>
      <c r="C773" s="13" t="s">
        <v>2561</v>
      </c>
      <c r="D773" s="13" t="s">
        <v>2718</v>
      </c>
      <c r="E773" s="13">
        <v>53512</v>
      </c>
      <c r="F773" s="13" t="s">
        <v>3235</v>
      </c>
      <c r="G773" s="13">
        <v>77004</v>
      </c>
      <c r="H773" s="13">
        <v>1679</v>
      </c>
    </row>
    <row r="774" spans="1:8" x14ac:dyDescent="0.3">
      <c r="A774" s="13" t="s">
        <v>3876</v>
      </c>
      <c r="B774" s="13" t="s">
        <v>2561</v>
      </c>
      <c r="C774" s="13" t="s">
        <v>2561</v>
      </c>
      <c r="D774" s="13" t="s">
        <v>2718</v>
      </c>
      <c r="E774" s="13">
        <v>53512</v>
      </c>
      <c r="F774" s="13" t="s">
        <v>3235</v>
      </c>
      <c r="G774" s="13">
        <v>77041</v>
      </c>
      <c r="H774" s="13">
        <v>1679</v>
      </c>
    </row>
    <row r="775" spans="1:8" x14ac:dyDescent="0.3">
      <c r="A775" s="13" t="s">
        <v>3877</v>
      </c>
      <c r="B775" s="13" t="s">
        <v>2561</v>
      </c>
      <c r="C775" s="13" t="s">
        <v>2561</v>
      </c>
      <c r="D775" s="13" t="s">
        <v>2718</v>
      </c>
      <c r="E775" s="13">
        <v>53512</v>
      </c>
      <c r="F775" s="13" t="s">
        <v>2635</v>
      </c>
      <c r="G775" s="13">
        <v>38141</v>
      </c>
      <c r="H775" s="13">
        <v>4825.75</v>
      </c>
    </row>
    <row r="776" spans="1:8" x14ac:dyDescent="0.3">
      <c r="A776" s="13" t="s">
        <v>3878</v>
      </c>
      <c r="B776" s="13" t="s">
        <v>2561</v>
      </c>
      <c r="C776" s="13" t="s">
        <v>2561</v>
      </c>
      <c r="D776" s="13" t="s">
        <v>2718</v>
      </c>
      <c r="E776" s="13">
        <v>53512</v>
      </c>
      <c r="F776" s="13" t="s">
        <v>3879</v>
      </c>
      <c r="G776" s="13">
        <v>28134</v>
      </c>
      <c r="H776" s="13">
        <v>1575</v>
      </c>
    </row>
    <row r="777" spans="1:8" x14ac:dyDescent="0.3">
      <c r="A777" s="13" t="s">
        <v>3880</v>
      </c>
      <c r="B777" s="13" t="s">
        <v>2561</v>
      </c>
      <c r="C777" s="13" t="s">
        <v>2561</v>
      </c>
      <c r="D777" s="13" t="s">
        <v>2773</v>
      </c>
      <c r="E777" s="13">
        <v>28273</v>
      </c>
      <c r="F777" s="13" t="s">
        <v>3489</v>
      </c>
      <c r="G777" s="13">
        <v>43137</v>
      </c>
      <c r="H777" s="13">
        <v>722.75</v>
      </c>
    </row>
    <row r="778" spans="1:8" x14ac:dyDescent="0.3">
      <c r="A778" s="13" t="s">
        <v>3881</v>
      </c>
      <c r="B778" s="13" t="s">
        <v>2561</v>
      </c>
      <c r="C778" s="13" t="s">
        <v>2561</v>
      </c>
      <c r="D778" s="13" t="s">
        <v>2801</v>
      </c>
      <c r="E778" s="13">
        <v>46808</v>
      </c>
      <c r="F778" s="13" t="s">
        <v>3741</v>
      </c>
      <c r="G778" s="13">
        <v>37311</v>
      </c>
      <c r="H778" s="13">
        <v>874</v>
      </c>
    </row>
    <row r="779" spans="1:8" x14ac:dyDescent="0.3">
      <c r="A779" s="13" t="s">
        <v>3882</v>
      </c>
      <c r="B779" s="13" t="s">
        <v>2561</v>
      </c>
      <c r="C779" s="13" t="s">
        <v>2561</v>
      </c>
      <c r="D779" s="13" t="s">
        <v>2801</v>
      </c>
      <c r="E779" s="13">
        <v>46808</v>
      </c>
      <c r="F779" s="13" t="s">
        <v>3375</v>
      </c>
      <c r="G779" s="13">
        <v>28144</v>
      </c>
      <c r="H779" s="13">
        <v>2181.96</v>
      </c>
    </row>
    <row r="780" spans="1:8" x14ac:dyDescent="0.3">
      <c r="A780" s="13" t="s">
        <v>3883</v>
      </c>
      <c r="B780" s="13" t="s">
        <v>2561</v>
      </c>
      <c r="C780" s="13" t="s">
        <v>2561</v>
      </c>
      <c r="D780" s="13" t="s">
        <v>2875</v>
      </c>
      <c r="E780" s="13">
        <v>46241</v>
      </c>
      <c r="F780" s="13" t="s">
        <v>3067</v>
      </c>
      <c r="G780" s="13">
        <v>75212</v>
      </c>
      <c r="H780" s="13">
        <v>6766.72</v>
      </c>
    </row>
    <row r="781" spans="1:8" x14ac:dyDescent="0.3">
      <c r="A781" s="13" t="s">
        <v>3884</v>
      </c>
      <c r="B781" s="13" t="s">
        <v>2561</v>
      </c>
      <c r="C781" s="13" t="s">
        <v>2561</v>
      </c>
      <c r="D781" s="13" t="s">
        <v>2734</v>
      </c>
      <c r="E781" s="13">
        <v>47130</v>
      </c>
      <c r="F781" s="13" t="s">
        <v>3879</v>
      </c>
      <c r="G781" s="13">
        <v>28134</v>
      </c>
      <c r="H781" s="13">
        <v>39447.72</v>
      </c>
    </row>
    <row r="782" spans="1:8" x14ac:dyDescent="0.3">
      <c r="A782" s="13" t="s">
        <v>3885</v>
      </c>
      <c r="B782" s="13" t="s">
        <v>2561</v>
      </c>
      <c r="C782" s="13" t="s">
        <v>2561</v>
      </c>
      <c r="D782" s="13" t="s">
        <v>3886</v>
      </c>
      <c r="E782" s="13">
        <v>53154</v>
      </c>
      <c r="F782" s="13" t="s">
        <v>3741</v>
      </c>
      <c r="G782" s="13">
        <v>37311</v>
      </c>
      <c r="H782" s="13">
        <v>9425.2999999999993</v>
      </c>
    </row>
    <row r="783" spans="1:8" x14ac:dyDescent="0.3">
      <c r="A783" s="13" t="s">
        <v>3887</v>
      </c>
      <c r="B783" s="13" t="s">
        <v>2561</v>
      </c>
      <c r="C783" s="13" t="s">
        <v>2561</v>
      </c>
      <c r="D783" s="13" t="s">
        <v>3886</v>
      </c>
      <c r="E783" s="13">
        <v>53154</v>
      </c>
      <c r="F783" s="13" t="s">
        <v>3072</v>
      </c>
      <c r="G783" s="13">
        <v>30019</v>
      </c>
      <c r="H783" s="13">
        <v>1503</v>
      </c>
    </row>
    <row r="784" spans="1:8" x14ac:dyDescent="0.3">
      <c r="A784" s="13" t="s">
        <v>3888</v>
      </c>
      <c r="B784" s="13" t="s">
        <v>2561</v>
      </c>
      <c r="C784" s="13" t="s">
        <v>2561</v>
      </c>
      <c r="D784" s="13" t="s">
        <v>3886</v>
      </c>
      <c r="E784" s="13">
        <v>53154</v>
      </c>
      <c r="F784" s="13" t="s">
        <v>3148</v>
      </c>
      <c r="G784" s="13">
        <v>27410</v>
      </c>
      <c r="H784" s="13">
        <v>3169.3</v>
      </c>
    </row>
    <row r="785" spans="1:8" x14ac:dyDescent="0.3">
      <c r="A785" s="13" t="s">
        <v>3889</v>
      </c>
      <c r="B785" s="13" t="s">
        <v>2561</v>
      </c>
      <c r="C785" s="13" t="s">
        <v>2561</v>
      </c>
      <c r="D785" s="13" t="s">
        <v>3879</v>
      </c>
      <c r="E785" s="13">
        <v>28134</v>
      </c>
      <c r="F785" s="13" t="s">
        <v>3890</v>
      </c>
      <c r="G785" s="13">
        <v>53007</v>
      </c>
      <c r="H785" s="13">
        <v>7332.12</v>
      </c>
    </row>
    <row r="786" spans="1:8" x14ac:dyDescent="0.3">
      <c r="A786" s="13" t="s">
        <v>3891</v>
      </c>
      <c r="B786" s="13" t="s">
        <v>2561</v>
      </c>
      <c r="C786" s="13" t="s">
        <v>2561</v>
      </c>
      <c r="D786" s="13" t="s">
        <v>3879</v>
      </c>
      <c r="E786" s="13">
        <v>28134</v>
      </c>
      <c r="F786" s="13" t="s">
        <v>3235</v>
      </c>
      <c r="G786" s="13">
        <v>77041</v>
      </c>
      <c r="H786" s="13">
        <v>1657.6</v>
      </c>
    </row>
    <row r="787" spans="1:8" x14ac:dyDescent="0.3">
      <c r="A787" s="13" t="s">
        <v>3891</v>
      </c>
      <c r="B787" s="13" t="s">
        <v>2561</v>
      </c>
      <c r="C787" s="13" t="s">
        <v>2561</v>
      </c>
      <c r="D787" s="13" t="s">
        <v>3879</v>
      </c>
      <c r="E787" s="13">
        <v>28134</v>
      </c>
      <c r="F787" s="13" t="s">
        <v>3235</v>
      </c>
      <c r="G787" s="13">
        <v>77060</v>
      </c>
      <c r="H787" s="13">
        <v>3315.2</v>
      </c>
    </row>
    <row r="788" spans="1:8" x14ac:dyDescent="0.3">
      <c r="A788" s="13" t="s">
        <v>3892</v>
      </c>
      <c r="B788" s="13" t="s">
        <v>2561</v>
      </c>
      <c r="C788" s="13" t="s">
        <v>2561</v>
      </c>
      <c r="D788" s="13" t="s">
        <v>3879</v>
      </c>
      <c r="E788" s="13">
        <v>28134</v>
      </c>
      <c r="F788" s="13" t="s">
        <v>2875</v>
      </c>
      <c r="G788" s="13">
        <v>46241</v>
      </c>
      <c r="H788" s="13">
        <v>6870.4</v>
      </c>
    </row>
    <row r="789" spans="1:8" x14ac:dyDescent="0.3">
      <c r="A789" s="13" t="s">
        <v>3893</v>
      </c>
      <c r="B789" s="13" t="s">
        <v>2561</v>
      </c>
      <c r="C789" s="13" t="s">
        <v>2561</v>
      </c>
      <c r="D789" s="13" t="s">
        <v>3879</v>
      </c>
      <c r="E789" s="13">
        <v>28134</v>
      </c>
      <c r="F789" s="13" t="s">
        <v>2635</v>
      </c>
      <c r="G789" s="13">
        <v>38118</v>
      </c>
      <c r="H789" s="13">
        <v>2468.3000000000002</v>
      </c>
    </row>
    <row r="790" spans="1:8" x14ac:dyDescent="0.3">
      <c r="A790" s="13" t="s">
        <v>3894</v>
      </c>
      <c r="B790" s="13" t="s">
        <v>2561</v>
      </c>
      <c r="C790" s="13" t="s">
        <v>2561</v>
      </c>
      <c r="D790" s="13" t="s">
        <v>3514</v>
      </c>
      <c r="E790" s="13">
        <v>46168</v>
      </c>
      <c r="F790" s="13" t="s">
        <v>2884</v>
      </c>
      <c r="G790" s="13">
        <v>30336</v>
      </c>
      <c r="H790" s="13">
        <v>1037.52</v>
      </c>
    </row>
    <row r="791" spans="1:8" x14ac:dyDescent="0.3">
      <c r="A791" s="13" t="s">
        <v>3895</v>
      </c>
      <c r="B791" s="13" t="s">
        <v>2561</v>
      </c>
      <c r="C791" s="13" t="s">
        <v>2561</v>
      </c>
      <c r="D791" s="13" t="s">
        <v>3514</v>
      </c>
      <c r="E791" s="13">
        <v>46168</v>
      </c>
      <c r="F791" s="13" t="s">
        <v>3741</v>
      </c>
      <c r="G791" s="13">
        <v>37311</v>
      </c>
      <c r="H791" s="13">
        <v>5241.54</v>
      </c>
    </row>
    <row r="792" spans="1:8" x14ac:dyDescent="0.3">
      <c r="A792" s="13" t="s">
        <v>3896</v>
      </c>
      <c r="B792" s="13" t="s">
        <v>2561</v>
      </c>
      <c r="C792" s="13" t="s">
        <v>2561</v>
      </c>
      <c r="D792" s="13" t="s">
        <v>3514</v>
      </c>
      <c r="E792" s="13">
        <v>46168</v>
      </c>
      <c r="F792" s="13" t="s">
        <v>3879</v>
      </c>
      <c r="G792" s="13">
        <v>28134</v>
      </c>
      <c r="H792" s="13">
        <v>3261</v>
      </c>
    </row>
    <row r="793" spans="1:8" x14ac:dyDescent="0.3">
      <c r="A793" s="13" t="s">
        <v>3897</v>
      </c>
      <c r="B793" s="13" t="s">
        <v>2561</v>
      </c>
      <c r="C793" s="13" t="s">
        <v>2561</v>
      </c>
      <c r="D793" s="13" t="s">
        <v>3898</v>
      </c>
      <c r="E793" s="13">
        <v>30739</v>
      </c>
      <c r="F793" s="13" t="s">
        <v>3514</v>
      </c>
      <c r="G793" s="13">
        <v>46168</v>
      </c>
      <c r="H793" s="13">
        <v>1300</v>
      </c>
    </row>
    <row r="794" spans="1:8" x14ac:dyDescent="0.3">
      <c r="A794" s="13" t="s">
        <v>3899</v>
      </c>
      <c r="B794" s="13" t="s">
        <v>3900</v>
      </c>
      <c r="C794" s="13" t="s">
        <v>3900</v>
      </c>
      <c r="D794" s="13" t="s">
        <v>3901</v>
      </c>
      <c r="E794" s="13">
        <v>54956</v>
      </c>
      <c r="F794" s="13" t="s">
        <v>2854</v>
      </c>
      <c r="G794" s="13">
        <v>38301</v>
      </c>
      <c r="H794" s="13">
        <v>2419.8000000000002</v>
      </c>
    </row>
    <row r="795" spans="1:8" x14ac:dyDescent="0.3">
      <c r="A795" s="13" t="s">
        <v>3902</v>
      </c>
      <c r="B795" s="13" t="s">
        <v>2601</v>
      </c>
      <c r="C795" s="13" t="s">
        <v>2555</v>
      </c>
      <c r="D795" s="13" t="s">
        <v>3200</v>
      </c>
      <c r="E795" s="13">
        <v>30904</v>
      </c>
      <c r="F795" s="13" t="s">
        <v>2854</v>
      </c>
      <c r="G795" s="13">
        <v>38305</v>
      </c>
      <c r="H795" s="13">
        <v>692.88</v>
      </c>
    </row>
    <row r="796" spans="1:8" x14ac:dyDescent="0.3">
      <c r="A796" s="13" t="s">
        <v>3903</v>
      </c>
      <c r="B796" s="13" t="s">
        <v>2601</v>
      </c>
      <c r="C796" s="13" t="s">
        <v>2555</v>
      </c>
      <c r="D796" s="13" t="s">
        <v>3904</v>
      </c>
      <c r="E796" s="13">
        <v>29520</v>
      </c>
      <c r="F796" s="13" t="s">
        <v>2854</v>
      </c>
      <c r="G796" s="13">
        <v>38305</v>
      </c>
      <c r="H796" s="13">
        <v>192058</v>
      </c>
    </row>
    <row r="797" spans="1:8" x14ac:dyDescent="0.3">
      <c r="A797" s="13" t="s">
        <v>3905</v>
      </c>
      <c r="B797" s="13" t="s">
        <v>2601</v>
      </c>
      <c r="C797" s="13" t="s">
        <v>2555</v>
      </c>
      <c r="D797" s="13" t="s">
        <v>3076</v>
      </c>
      <c r="E797" s="13">
        <v>29708</v>
      </c>
      <c r="F797" s="13" t="s">
        <v>3906</v>
      </c>
      <c r="G797" s="13">
        <v>42134</v>
      </c>
      <c r="H797" s="13">
        <v>650</v>
      </c>
    </row>
    <row r="798" spans="1:8" x14ac:dyDescent="0.3">
      <c r="A798" s="13" t="s">
        <v>3907</v>
      </c>
      <c r="B798" s="13" t="s">
        <v>2601</v>
      </c>
      <c r="C798" s="13" t="s">
        <v>2555</v>
      </c>
      <c r="D798" s="13" t="s">
        <v>3076</v>
      </c>
      <c r="E798" s="13">
        <v>29708</v>
      </c>
      <c r="F798" s="13" t="s">
        <v>3908</v>
      </c>
      <c r="G798" s="13">
        <v>46064</v>
      </c>
      <c r="H798" s="13">
        <v>799.37</v>
      </c>
    </row>
    <row r="799" spans="1:8" x14ac:dyDescent="0.3">
      <c r="A799" s="13" t="s">
        <v>3909</v>
      </c>
      <c r="B799" s="13" t="s">
        <v>2601</v>
      </c>
      <c r="C799" s="13" t="s">
        <v>2555</v>
      </c>
      <c r="D799" s="13" t="s">
        <v>3076</v>
      </c>
      <c r="E799" s="13">
        <v>29708</v>
      </c>
      <c r="F799" s="13" t="s">
        <v>3910</v>
      </c>
      <c r="G799" s="13">
        <v>30084</v>
      </c>
      <c r="H799" s="13">
        <v>1400</v>
      </c>
    </row>
    <row r="800" spans="1:8" x14ac:dyDescent="0.3">
      <c r="A800" s="13" t="s">
        <v>3911</v>
      </c>
      <c r="B800" s="13" t="s">
        <v>2601</v>
      </c>
      <c r="C800" s="13" t="s">
        <v>2555</v>
      </c>
      <c r="D800" s="13" t="s">
        <v>3076</v>
      </c>
      <c r="E800" s="13">
        <v>29708</v>
      </c>
      <c r="F800" s="13" t="s">
        <v>3197</v>
      </c>
      <c r="G800" s="13">
        <v>43162</v>
      </c>
      <c r="H800" s="13">
        <v>1438.4</v>
      </c>
    </row>
    <row r="801" spans="1:8" x14ac:dyDescent="0.3">
      <c r="A801" s="13" t="s">
        <v>3912</v>
      </c>
      <c r="B801" s="13" t="s">
        <v>2601</v>
      </c>
      <c r="C801" s="13" t="s">
        <v>2555</v>
      </c>
      <c r="D801" s="13" t="s">
        <v>3852</v>
      </c>
      <c r="E801" s="13">
        <v>55432</v>
      </c>
      <c r="F801" s="13" t="s">
        <v>2854</v>
      </c>
      <c r="G801" s="13">
        <v>38305</v>
      </c>
      <c r="H801" s="13">
        <v>12712.15</v>
      </c>
    </row>
    <row r="802" spans="1:8" x14ac:dyDescent="0.3">
      <c r="A802" s="13" t="s">
        <v>3913</v>
      </c>
      <c r="B802" s="13" t="s">
        <v>2601</v>
      </c>
      <c r="C802" s="13" t="s">
        <v>2555</v>
      </c>
      <c r="D802" s="13" t="s">
        <v>2854</v>
      </c>
      <c r="E802" s="13">
        <v>38305</v>
      </c>
      <c r="F802" s="13" t="s">
        <v>2773</v>
      </c>
      <c r="G802" s="13">
        <v>28273</v>
      </c>
      <c r="H802" s="13">
        <v>961.2</v>
      </c>
    </row>
    <row r="803" spans="1:8" x14ac:dyDescent="0.3">
      <c r="A803" s="13" t="s">
        <v>3914</v>
      </c>
      <c r="B803" s="13" t="s">
        <v>2601</v>
      </c>
      <c r="C803" s="13" t="s">
        <v>2555</v>
      </c>
      <c r="D803" s="13" t="s">
        <v>2854</v>
      </c>
      <c r="E803" s="13">
        <v>38305</v>
      </c>
      <c r="F803" s="13" t="s">
        <v>2841</v>
      </c>
      <c r="G803" s="13">
        <v>28027</v>
      </c>
      <c r="H803" s="13">
        <v>17294.78</v>
      </c>
    </row>
    <row r="804" spans="1:8" x14ac:dyDescent="0.3">
      <c r="A804" s="13" t="s">
        <v>3915</v>
      </c>
      <c r="B804" s="13" t="s">
        <v>2601</v>
      </c>
      <c r="C804" s="13" t="s">
        <v>2555</v>
      </c>
      <c r="D804" s="13" t="s">
        <v>2854</v>
      </c>
      <c r="E804" s="13">
        <v>38305</v>
      </c>
      <c r="F804" s="13" t="s">
        <v>3076</v>
      </c>
      <c r="G804" s="13">
        <v>29708</v>
      </c>
      <c r="H804" s="13">
        <v>12889.89</v>
      </c>
    </row>
    <row r="805" spans="1:8" x14ac:dyDescent="0.3">
      <c r="A805" s="13" t="s">
        <v>3916</v>
      </c>
      <c r="B805" s="13" t="s">
        <v>2601</v>
      </c>
      <c r="C805" s="13" t="s">
        <v>2555</v>
      </c>
      <c r="D805" s="13" t="s">
        <v>2854</v>
      </c>
      <c r="E805" s="13">
        <v>38305</v>
      </c>
      <c r="F805" s="13" t="s">
        <v>3852</v>
      </c>
      <c r="G805" s="13">
        <v>55432</v>
      </c>
      <c r="H805" s="13">
        <v>5865.92</v>
      </c>
    </row>
    <row r="806" spans="1:8" x14ac:dyDescent="0.3">
      <c r="A806" s="13" t="s">
        <v>3917</v>
      </c>
      <c r="B806" s="13" t="s">
        <v>2601</v>
      </c>
      <c r="C806" s="13" t="s">
        <v>2555</v>
      </c>
      <c r="D806" s="13" t="s">
        <v>2854</v>
      </c>
      <c r="E806" s="13">
        <v>38305</v>
      </c>
      <c r="F806" s="13" t="s">
        <v>3918</v>
      </c>
      <c r="G806" s="13">
        <v>76262</v>
      </c>
      <c r="H806" s="13">
        <v>2641.4</v>
      </c>
    </row>
    <row r="807" spans="1:8" x14ac:dyDescent="0.3">
      <c r="A807" s="13" t="s">
        <v>3919</v>
      </c>
      <c r="B807" s="13" t="s">
        <v>2601</v>
      </c>
      <c r="C807" s="13" t="s">
        <v>2555</v>
      </c>
      <c r="D807" s="13" t="s">
        <v>2854</v>
      </c>
      <c r="E807" s="13">
        <v>38305</v>
      </c>
      <c r="F807" s="13" t="s">
        <v>3920</v>
      </c>
      <c r="G807" s="13">
        <v>44862</v>
      </c>
      <c r="H807" s="13">
        <v>14580.16</v>
      </c>
    </row>
    <row r="808" spans="1:8" x14ac:dyDescent="0.3">
      <c r="A808" s="13" t="s">
        <v>3921</v>
      </c>
      <c r="B808" s="13" t="s">
        <v>2601</v>
      </c>
      <c r="C808" s="13" t="s">
        <v>2555</v>
      </c>
      <c r="D808" s="13" t="s">
        <v>3920</v>
      </c>
      <c r="E808" s="13">
        <v>44862</v>
      </c>
      <c r="F808" s="13" t="s">
        <v>2854</v>
      </c>
      <c r="G808" s="13">
        <v>38305</v>
      </c>
      <c r="H808" s="13">
        <v>47790</v>
      </c>
    </row>
    <row r="809" spans="1:8" x14ac:dyDescent="0.3">
      <c r="A809" s="13" t="s">
        <v>3922</v>
      </c>
      <c r="B809" s="13" t="s">
        <v>3923</v>
      </c>
      <c r="C809" s="13" t="s">
        <v>2551</v>
      </c>
      <c r="D809" s="13" t="s">
        <v>3924</v>
      </c>
      <c r="E809" s="13">
        <v>71302</v>
      </c>
      <c r="F809" s="13" t="s">
        <v>2723</v>
      </c>
      <c r="G809" s="13">
        <v>31216</v>
      </c>
      <c r="H809" s="13">
        <v>16341.52</v>
      </c>
    </row>
    <row r="810" spans="1:8" x14ac:dyDescent="0.3">
      <c r="A810" s="13" t="s">
        <v>3925</v>
      </c>
      <c r="B810" s="13" t="s">
        <v>3923</v>
      </c>
      <c r="C810" s="13" t="s">
        <v>2551</v>
      </c>
      <c r="D810" s="13" t="s">
        <v>3926</v>
      </c>
      <c r="E810" s="13">
        <v>44601</v>
      </c>
      <c r="F810" s="13" t="s">
        <v>3906</v>
      </c>
      <c r="G810" s="13">
        <v>42134</v>
      </c>
      <c r="H810" s="13">
        <v>1928.46</v>
      </c>
    </row>
    <row r="811" spans="1:8" x14ac:dyDescent="0.3">
      <c r="A811" s="13" t="s">
        <v>3927</v>
      </c>
      <c r="B811" s="13" t="s">
        <v>3923</v>
      </c>
      <c r="C811" s="13" t="s">
        <v>2551</v>
      </c>
      <c r="D811" s="13" t="s">
        <v>2971</v>
      </c>
      <c r="E811" s="13">
        <v>60803</v>
      </c>
      <c r="F811" s="13" t="s">
        <v>2723</v>
      </c>
      <c r="G811" s="13">
        <v>31216</v>
      </c>
      <c r="H811" s="13">
        <v>3060.14</v>
      </c>
    </row>
    <row r="812" spans="1:8" x14ac:dyDescent="0.3">
      <c r="A812" s="13" t="s">
        <v>3928</v>
      </c>
      <c r="B812" s="13" t="s">
        <v>3923</v>
      </c>
      <c r="C812" s="13" t="s">
        <v>2551</v>
      </c>
      <c r="D812" s="13" t="s">
        <v>3415</v>
      </c>
      <c r="E812" s="13">
        <v>46013</v>
      </c>
      <c r="F812" s="13" t="s">
        <v>3929</v>
      </c>
      <c r="G812" s="13">
        <v>21740</v>
      </c>
      <c r="H812" s="13">
        <v>1525.98</v>
      </c>
    </row>
    <row r="813" spans="1:8" x14ac:dyDescent="0.3">
      <c r="A813" s="13" t="s">
        <v>3930</v>
      </c>
      <c r="B813" s="13" t="s">
        <v>3923</v>
      </c>
      <c r="C813" s="13" t="s">
        <v>2551</v>
      </c>
      <c r="D813" s="13" t="s">
        <v>3415</v>
      </c>
      <c r="E813" s="13">
        <v>46013</v>
      </c>
      <c r="F813" s="13" t="s">
        <v>2723</v>
      </c>
      <c r="G813" s="13">
        <v>31216</v>
      </c>
      <c r="H813" s="13">
        <v>6727.6</v>
      </c>
    </row>
    <row r="814" spans="1:8" x14ac:dyDescent="0.3">
      <c r="A814" s="13" t="s">
        <v>3931</v>
      </c>
      <c r="B814" s="13" t="s">
        <v>3923</v>
      </c>
      <c r="C814" s="13" t="s">
        <v>2551</v>
      </c>
      <c r="D814" s="13" t="s">
        <v>3932</v>
      </c>
      <c r="E814" s="13">
        <v>54914</v>
      </c>
      <c r="F814" s="13" t="s">
        <v>3906</v>
      </c>
      <c r="G814" s="13">
        <v>42134</v>
      </c>
      <c r="H814" s="13">
        <v>4098.99</v>
      </c>
    </row>
    <row r="815" spans="1:8" x14ac:dyDescent="0.3">
      <c r="A815" s="13" t="s">
        <v>3933</v>
      </c>
      <c r="B815" s="13" t="s">
        <v>3923</v>
      </c>
      <c r="C815" s="13" t="s">
        <v>2551</v>
      </c>
      <c r="D815" s="13" t="s">
        <v>2732</v>
      </c>
      <c r="E815" s="13">
        <v>76017</v>
      </c>
      <c r="F815" s="13" t="s">
        <v>3906</v>
      </c>
      <c r="G815" s="13">
        <v>42134</v>
      </c>
      <c r="H815" s="13">
        <v>847.67</v>
      </c>
    </row>
    <row r="816" spans="1:8" x14ac:dyDescent="0.3">
      <c r="A816" s="13" t="s">
        <v>3934</v>
      </c>
      <c r="B816" s="13" t="s">
        <v>3923</v>
      </c>
      <c r="C816" s="13" t="s">
        <v>2551</v>
      </c>
      <c r="D816" s="13" t="s">
        <v>2732</v>
      </c>
      <c r="E816" s="13">
        <v>76017</v>
      </c>
      <c r="F816" s="13" t="s">
        <v>3908</v>
      </c>
      <c r="G816" s="13">
        <v>46064</v>
      </c>
      <c r="H816" s="13">
        <v>2173.66</v>
      </c>
    </row>
    <row r="817" spans="1:8" x14ac:dyDescent="0.3">
      <c r="A817" s="13" t="s">
        <v>3935</v>
      </c>
      <c r="B817" s="13" t="s">
        <v>3923</v>
      </c>
      <c r="C817" s="13" t="s">
        <v>2551</v>
      </c>
      <c r="D817" s="13" t="s">
        <v>3936</v>
      </c>
      <c r="E817" s="13">
        <v>75751</v>
      </c>
      <c r="F817" s="13" t="s">
        <v>2723</v>
      </c>
      <c r="G817" s="13">
        <v>31216</v>
      </c>
      <c r="H817" s="13">
        <v>22374.720000000001</v>
      </c>
    </row>
    <row r="818" spans="1:8" x14ac:dyDescent="0.3">
      <c r="A818" s="13" t="s">
        <v>3937</v>
      </c>
      <c r="B818" s="13" t="s">
        <v>3923</v>
      </c>
      <c r="C818" s="13" t="s">
        <v>2551</v>
      </c>
      <c r="D818" s="13" t="s">
        <v>2884</v>
      </c>
      <c r="E818" s="13">
        <v>30336</v>
      </c>
      <c r="F818" s="13" t="s">
        <v>3906</v>
      </c>
      <c r="G818" s="13">
        <v>42134</v>
      </c>
      <c r="H818" s="13">
        <v>3000</v>
      </c>
    </row>
    <row r="819" spans="1:8" x14ac:dyDescent="0.3">
      <c r="A819" s="13" t="s">
        <v>3938</v>
      </c>
      <c r="B819" s="13" t="s">
        <v>3923</v>
      </c>
      <c r="C819" s="13" t="s">
        <v>2551</v>
      </c>
      <c r="D819" s="13" t="s">
        <v>2884</v>
      </c>
      <c r="E819" s="13">
        <v>30336</v>
      </c>
      <c r="F819" s="13" t="s">
        <v>3908</v>
      </c>
      <c r="G819" s="13">
        <v>46064</v>
      </c>
      <c r="H819" s="13">
        <v>5572.35</v>
      </c>
    </row>
    <row r="820" spans="1:8" x14ac:dyDescent="0.3">
      <c r="A820" s="13" t="s">
        <v>3939</v>
      </c>
      <c r="B820" s="13" t="s">
        <v>3923</v>
      </c>
      <c r="C820" s="13" t="s">
        <v>2551</v>
      </c>
      <c r="D820" s="13" t="s">
        <v>3200</v>
      </c>
      <c r="E820" s="13">
        <v>30906</v>
      </c>
      <c r="F820" s="13" t="s">
        <v>3906</v>
      </c>
      <c r="G820" s="13">
        <v>42134</v>
      </c>
      <c r="H820" s="13">
        <v>3866.3</v>
      </c>
    </row>
    <row r="821" spans="1:8" x14ac:dyDescent="0.3">
      <c r="A821" s="13" t="s">
        <v>3940</v>
      </c>
      <c r="B821" s="13" t="s">
        <v>3923</v>
      </c>
      <c r="C821" s="13" t="s">
        <v>2551</v>
      </c>
      <c r="D821" s="13" t="s">
        <v>2881</v>
      </c>
      <c r="E821" s="13">
        <v>21224</v>
      </c>
      <c r="F821" s="13" t="s">
        <v>3906</v>
      </c>
      <c r="G821" s="13">
        <v>42134</v>
      </c>
      <c r="H821" s="13">
        <v>967.2</v>
      </c>
    </row>
    <row r="822" spans="1:8" x14ac:dyDescent="0.3">
      <c r="A822" s="13" t="s">
        <v>3941</v>
      </c>
      <c r="B822" s="13" t="s">
        <v>3923</v>
      </c>
      <c r="C822" s="13" t="s">
        <v>2551</v>
      </c>
      <c r="D822" s="13" t="s">
        <v>3942</v>
      </c>
      <c r="E822" s="13">
        <v>37307</v>
      </c>
      <c r="F822" s="13" t="s">
        <v>3908</v>
      </c>
      <c r="G822" s="13">
        <v>46064</v>
      </c>
      <c r="H822" s="13">
        <v>8656.83</v>
      </c>
    </row>
    <row r="823" spans="1:8" x14ac:dyDescent="0.3">
      <c r="A823" s="13" t="s">
        <v>3943</v>
      </c>
      <c r="B823" s="13" t="s">
        <v>3923</v>
      </c>
      <c r="C823" s="13" t="s">
        <v>2551</v>
      </c>
      <c r="D823" s="13" t="s">
        <v>3944</v>
      </c>
      <c r="E823" s="13">
        <v>54615</v>
      </c>
      <c r="F823" s="13" t="s">
        <v>2723</v>
      </c>
      <c r="G823" s="13">
        <v>31216</v>
      </c>
      <c r="H823" s="13">
        <v>6497.4</v>
      </c>
    </row>
    <row r="824" spans="1:8" x14ac:dyDescent="0.3">
      <c r="A824" s="13" t="s">
        <v>3945</v>
      </c>
      <c r="B824" s="13" t="s">
        <v>3923</v>
      </c>
      <c r="C824" s="13" t="s">
        <v>2551</v>
      </c>
      <c r="D824" s="13" t="s">
        <v>3183</v>
      </c>
      <c r="E824" s="13">
        <v>60440</v>
      </c>
      <c r="F824" s="13" t="s">
        <v>2723</v>
      </c>
      <c r="G824" s="13">
        <v>31216</v>
      </c>
      <c r="H824" s="13">
        <v>0.01</v>
      </c>
    </row>
    <row r="825" spans="1:8" x14ac:dyDescent="0.3">
      <c r="A825" s="13" t="s">
        <v>3946</v>
      </c>
      <c r="B825" s="13" t="s">
        <v>3923</v>
      </c>
      <c r="C825" s="13" t="s">
        <v>2551</v>
      </c>
      <c r="D825" s="13" t="s">
        <v>3947</v>
      </c>
      <c r="E825" s="13">
        <v>45306</v>
      </c>
      <c r="F825" s="13" t="s">
        <v>2723</v>
      </c>
      <c r="G825" s="13">
        <v>31216</v>
      </c>
      <c r="H825" s="13">
        <v>1354.23</v>
      </c>
    </row>
    <row r="826" spans="1:8" x14ac:dyDescent="0.3">
      <c r="A826" s="13" t="s">
        <v>3948</v>
      </c>
      <c r="B826" s="13" t="s">
        <v>3923</v>
      </c>
      <c r="C826" s="13" t="s">
        <v>2551</v>
      </c>
      <c r="D826" s="13" t="s">
        <v>3949</v>
      </c>
      <c r="E826" s="13">
        <v>46913</v>
      </c>
      <c r="F826" s="13" t="s">
        <v>3906</v>
      </c>
      <c r="G826" s="13">
        <v>42134</v>
      </c>
      <c r="H826" s="13">
        <v>750</v>
      </c>
    </row>
    <row r="827" spans="1:8" x14ac:dyDescent="0.3">
      <c r="A827" s="13" t="s">
        <v>3950</v>
      </c>
      <c r="B827" s="13" t="s">
        <v>3923</v>
      </c>
      <c r="C827" s="13" t="s">
        <v>2551</v>
      </c>
      <c r="D827" s="13" t="s">
        <v>3064</v>
      </c>
      <c r="E827" s="13">
        <v>30518</v>
      </c>
      <c r="F827" s="13" t="s">
        <v>3906</v>
      </c>
      <c r="G827" s="13">
        <v>42134</v>
      </c>
      <c r="H827" s="13">
        <v>611.99</v>
      </c>
    </row>
    <row r="828" spans="1:8" x14ac:dyDescent="0.3">
      <c r="A828" s="13" t="s">
        <v>3951</v>
      </c>
      <c r="B828" s="13" t="s">
        <v>3923</v>
      </c>
      <c r="C828" s="13" t="s">
        <v>2551</v>
      </c>
      <c r="D828" s="13" t="s">
        <v>2699</v>
      </c>
      <c r="E828" s="13">
        <v>60188</v>
      </c>
      <c r="F828" s="13" t="s">
        <v>2723</v>
      </c>
      <c r="G828" s="13">
        <v>31216</v>
      </c>
      <c r="H828" s="13">
        <v>1949.48</v>
      </c>
    </row>
    <row r="829" spans="1:8" x14ac:dyDescent="0.3">
      <c r="A829" s="13" t="s">
        <v>3952</v>
      </c>
      <c r="B829" s="13" t="s">
        <v>3923</v>
      </c>
      <c r="C829" s="13" t="s">
        <v>2551</v>
      </c>
      <c r="D829" s="13" t="s">
        <v>3069</v>
      </c>
      <c r="E829" s="13">
        <v>60632</v>
      </c>
      <c r="F829" s="13" t="s">
        <v>3906</v>
      </c>
      <c r="G829" s="13">
        <v>42134</v>
      </c>
      <c r="H829" s="13">
        <v>1006.05</v>
      </c>
    </row>
    <row r="830" spans="1:8" x14ac:dyDescent="0.3">
      <c r="A830" s="13" t="s">
        <v>3953</v>
      </c>
      <c r="B830" s="13" t="s">
        <v>3923</v>
      </c>
      <c r="C830" s="13" t="s">
        <v>2551</v>
      </c>
      <c r="D830" s="13" t="s">
        <v>2701</v>
      </c>
      <c r="E830" s="13">
        <v>45240</v>
      </c>
      <c r="F830" s="13" t="s">
        <v>2723</v>
      </c>
      <c r="G830" s="13">
        <v>31216</v>
      </c>
      <c r="H830" s="13">
        <v>1164.4000000000001</v>
      </c>
    </row>
    <row r="831" spans="1:8" x14ac:dyDescent="0.3">
      <c r="A831" s="13" t="s">
        <v>3954</v>
      </c>
      <c r="B831" s="13" t="s">
        <v>3923</v>
      </c>
      <c r="C831" s="13" t="s">
        <v>2551</v>
      </c>
      <c r="D831" s="13" t="s">
        <v>3955</v>
      </c>
      <c r="E831" s="13">
        <v>29223</v>
      </c>
      <c r="F831" s="13" t="s">
        <v>3906</v>
      </c>
      <c r="G831" s="13">
        <v>42134</v>
      </c>
      <c r="H831" s="13">
        <v>740.9</v>
      </c>
    </row>
    <row r="832" spans="1:8" x14ac:dyDescent="0.3">
      <c r="A832" s="13" t="s">
        <v>3956</v>
      </c>
      <c r="B832" s="13" t="s">
        <v>3923</v>
      </c>
      <c r="C832" s="13" t="s">
        <v>2551</v>
      </c>
      <c r="D832" s="13" t="s">
        <v>3453</v>
      </c>
      <c r="E832" s="13">
        <v>31904</v>
      </c>
      <c r="F832" s="13" t="s">
        <v>3908</v>
      </c>
      <c r="G832" s="13">
        <v>46064</v>
      </c>
      <c r="H832" s="13">
        <v>2943.51</v>
      </c>
    </row>
    <row r="833" spans="1:8" x14ac:dyDescent="0.3">
      <c r="A833" s="13" t="s">
        <v>3957</v>
      </c>
      <c r="B833" s="13" t="s">
        <v>3923</v>
      </c>
      <c r="C833" s="13" t="s">
        <v>2551</v>
      </c>
      <c r="D833" s="13" t="s">
        <v>2808</v>
      </c>
      <c r="E833" s="13">
        <v>43219</v>
      </c>
      <c r="F833" s="13" t="s">
        <v>3906</v>
      </c>
      <c r="G833" s="13">
        <v>42134</v>
      </c>
      <c r="H833" s="13">
        <v>2095.3200000000002</v>
      </c>
    </row>
    <row r="834" spans="1:8" x14ac:dyDescent="0.3">
      <c r="A834" s="13" t="s">
        <v>3957</v>
      </c>
      <c r="B834" s="13" t="s">
        <v>3923</v>
      </c>
      <c r="C834" s="13" t="s">
        <v>2551</v>
      </c>
      <c r="D834" s="13" t="s">
        <v>2808</v>
      </c>
      <c r="E834" s="13">
        <v>43224</v>
      </c>
      <c r="F834" s="13" t="s">
        <v>3906</v>
      </c>
      <c r="G834" s="13">
        <v>42134</v>
      </c>
      <c r="H834" s="13">
        <v>2178.44</v>
      </c>
    </row>
    <row r="835" spans="1:8" x14ac:dyDescent="0.3">
      <c r="A835" s="13" t="s">
        <v>3957</v>
      </c>
      <c r="B835" s="13" t="s">
        <v>3923</v>
      </c>
      <c r="C835" s="13" t="s">
        <v>2551</v>
      </c>
      <c r="D835" s="13" t="s">
        <v>2808</v>
      </c>
      <c r="E835" s="13">
        <v>43228</v>
      </c>
      <c r="F835" s="13" t="s">
        <v>3906</v>
      </c>
      <c r="G835" s="13">
        <v>42134</v>
      </c>
      <c r="H835" s="13">
        <v>2835.17</v>
      </c>
    </row>
    <row r="836" spans="1:8" x14ac:dyDescent="0.3">
      <c r="A836" s="13" t="s">
        <v>3958</v>
      </c>
      <c r="B836" s="13" t="s">
        <v>3923</v>
      </c>
      <c r="C836" s="13" t="s">
        <v>2551</v>
      </c>
      <c r="D836" s="13" t="s">
        <v>2808</v>
      </c>
      <c r="E836" s="13">
        <v>43228</v>
      </c>
      <c r="F836" s="13" t="s">
        <v>2723</v>
      </c>
      <c r="G836" s="13">
        <v>31216</v>
      </c>
      <c r="H836" s="13">
        <v>1256.28</v>
      </c>
    </row>
    <row r="837" spans="1:8" x14ac:dyDescent="0.3">
      <c r="A837" s="13" t="s">
        <v>3959</v>
      </c>
      <c r="B837" s="13" t="s">
        <v>3923</v>
      </c>
      <c r="C837" s="13" t="s">
        <v>2551</v>
      </c>
      <c r="D837" s="13" t="s">
        <v>3014</v>
      </c>
      <c r="E837" s="13">
        <v>30014</v>
      </c>
      <c r="F837" s="13" t="s">
        <v>3906</v>
      </c>
      <c r="G837" s="13">
        <v>42134</v>
      </c>
      <c r="H837" s="13">
        <v>1300</v>
      </c>
    </row>
    <row r="838" spans="1:8" x14ac:dyDescent="0.3">
      <c r="A838" s="13" t="s">
        <v>3960</v>
      </c>
      <c r="B838" s="13" t="s">
        <v>3923</v>
      </c>
      <c r="C838" s="13" t="s">
        <v>2551</v>
      </c>
      <c r="D838" s="13" t="s">
        <v>3014</v>
      </c>
      <c r="E838" s="13">
        <v>30014</v>
      </c>
      <c r="F838" s="13" t="s">
        <v>3908</v>
      </c>
      <c r="G838" s="13">
        <v>46064</v>
      </c>
      <c r="H838" s="13">
        <v>847.46</v>
      </c>
    </row>
    <row r="839" spans="1:8" x14ac:dyDescent="0.3">
      <c r="A839" s="13" t="s">
        <v>3961</v>
      </c>
      <c r="B839" s="13" t="s">
        <v>3923</v>
      </c>
      <c r="C839" s="13" t="s">
        <v>2551</v>
      </c>
      <c r="D839" s="13" t="s">
        <v>3067</v>
      </c>
      <c r="E839" s="13">
        <v>75241</v>
      </c>
      <c r="F839" s="13" t="s">
        <v>3906</v>
      </c>
      <c r="G839" s="13">
        <v>42134</v>
      </c>
      <c r="H839" s="13">
        <v>4118.1499999999996</v>
      </c>
    </row>
    <row r="840" spans="1:8" x14ac:dyDescent="0.3">
      <c r="A840" s="13" t="s">
        <v>3962</v>
      </c>
      <c r="B840" s="13" t="s">
        <v>3923</v>
      </c>
      <c r="C840" s="13" t="s">
        <v>2551</v>
      </c>
      <c r="D840" s="13" t="s">
        <v>2957</v>
      </c>
      <c r="E840" s="13">
        <v>45439</v>
      </c>
      <c r="F840" s="13" t="s">
        <v>3906</v>
      </c>
      <c r="G840" s="13">
        <v>42134</v>
      </c>
      <c r="H840" s="13">
        <v>655</v>
      </c>
    </row>
    <row r="841" spans="1:8" x14ac:dyDescent="0.3">
      <c r="A841" s="13" t="s">
        <v>3963</v>
      </c>
      <c r="B841" s="13" t="s">
        <v>3923</v>
      </c>
      <c r="C841" s="13" t="s">
        <v>2551</v>
      </c>
      <c r="D841" s="13" t="s">
        <v>3964</v>
      </c>
      <c r="E841" s="13">
        <v>53115</v>
      </c>
      <c r="F841" s="13" t="s">
        <v>3906</v>
      </c>
      <c r="G841" s="13">
        <v>42134</v>
      </c>
      <c r="H841" s="13">
        <v>1004.91</v>
      </c>
    </row>
    <row r="842" spans="1:8" x14ac:dyDescent="0.3">
      <c r="A842" s="13" t="s">
        <v>3965</v>
      </c>
      <c r="B842" s="13" t="s">
        <v>3923</v>
      </c>
      <c r="C842" s="13" t="s">
        <v>2551</v>
      </c>
      <c r="D842" s="13" t="s">
        <v>3966</v>
      </c>
      <c r="E842" s="13">
        <v>29334</v>
      </c>
      <c r="F842" s="13" t="s">
        <v>3906</v>
      </c>
      <c r="G842" s="13">
        <v>42134</v>
      </c>
      <c r="H842" s="13">
        <v>5548.56</v>
      </c>
    </row>
    <row r="843" spans="1:8" x14ac:dyDescent="0.3">
      <c r="A843" s="13" t="s">
        <v>3967</v>
      </c>
      <c r="B843" s="13" t="s">
        <v>3923</v>
      </c>
      <c r="C843" s="13" t="s">
        <v>2551</v>
      </c>
      <c r="D843" s="13" t="s">
        <v>2843</v>
      </c>
      <c r="E843" s="13">
        <v>38024</v>
      </c>
      <c r="F843" s="13" t="s">
        <v>2723</v>
      </c>
      <c r="G843" s="13">
        <v>31216</v>
      </c>
      <c r="H843" s="13">
        <v>6320.3</v>
      </c>
    </row>
    <row r="844" spans="1:8" x14ac:dyDescent="0.3">
      <c r="A844" s="13" t="s">
        <v>3968</v>
      </c>
      <c r="B844" s="13" t="s">
        <v>3923</v>
      </c>
      <c r="C844" s="13" t="s">
        <v>2551</v>
      </c>
      <c r="D844" s="13" t="s">
        <v>2843</v>
      </c>
      <c r="E844" s="13">
        <v>38024</v>
      </c>
      <c r="F844" s="13" t="s">
        <v>3908</v>
      </c>
      <c r="G844" s="13">
        <v>46064</v>
      </c>
      <c r="H844" s="13">
        <v>25148.48</v>
      </c>
    </row>
    <row r="845" spans="1:8" x14ac:dyDescent="0.3">
      <c r="A845" s="13" t="s">
        <v>3969</v>
      </c>
      <c r="B845" s="13" t="s">
        <v>3923</v>
      </c>
      <c r="C845" s="13" t="s">
        <v>2551</v>
      </c>
      <c r="D845" s="13" t="s">
        <v>2705</v>
      </c>
      <c r="E845" s="13">
        <v>60007</v>
      </c>
      <c r="F845" s="13" t="s">
        <v>2723</v>
      </c>
      <c r="G845" s="13">
        <v>31216</v>
      </c>
      <c r="H845" s="13">
        <v>1578.72</v>
      </c>
    </row>
    <row r="846" spans="1:8" x14ac:dyDescent="0.3">
      <c r="A846" s="13" t="s">
        <v>3970</v>
      </c>
      <c r="B846" s="13" t="s">
        <v>3923</v>
      </c>
      <c r="C846" s="13" t="s">
        <v>2551</v>
      </c>
      <c r="D846" s="13" t="s">
        <v>3467</v>
      </c>
      <c r="E846" s="13">
        <v>47711</v>
      </c>
      <c r="F846" s="13" t="s">
        <v>2723</v>
      </c>
      <c r="G846" s="13">
        <v>31216</v>
      </c>
      <c r="H846" s="13">
        <v>3332.49</v>
      </c>
    </row>
    <row r="847" spans="1:8" x14ac:dyDescent="0.3">
      <c r="A847" s="13" t="s">
        <v>3970</v>
      </c>
      <c r="B847" s="13" t="s">
        <v>3923</v>
      </c>
      <c r="C847" s="13" t="s">
        <v>2551</v>
      </c>
      <c r="D847" s="13" t="s">
        <v>3467</v>
      </c>
      <c r="E847" s="13">
        <v>47715</v>
      </c>
      <c r="F847" s="13" t="s">
        <v>2723</v>
      </c>
      <c r="G847" s="13">
        <v>31216</v>
      </c>
      <c r="H847" s="13">
        <v>1110.83</v>
      </c>
    </row>
    <row r="848" spans="1:8" x14ac:dyDescent="0.3">
      <c r="A848" s="13" t="s">
        <v>3970</v>
      </c>
      <c r="B848" s="13" t="s">
        <v>3923</v>
      </c>
      <c r="C848" s="13" t="s">
        <v>2551</v>
      </c>
      <c r="D848" s="13" t="s">
        <v>3467</v>
      </c>
      <c r="E848" s="13">
        <v>47725</v>
      </c>
      <c r="F848" s="13" t="s">
        <v>2723</v>
      </c>
      <c r="G848" s="13">
        <v>31216</v>
      </c>
      <c r="H848" s="13">
        <v>13329.96</v>
      </c>
    </row>
    <row r="849" spans="1:8" x14ac:dyDescent="0.3">
      <c r="A849" s="13" t="s">
        <v>3971</v>
      </c>
      <c r="B849" s="13" t="s">
        <v>3923</v>
      </c>
      <c r="C849" s="13" t="s">
        <v>2551</v>
      </c>
      <c r="D849" s="13" t="s">
        <v>2935</v>
      </c>
      <c r="E849" s="13">
        <v>76155</v>
      </c>
      <c r="F849" s="13" t="s">
        <v>3906</v>
      </c>
      <c r="G849" s="13">
        <v>42134</v>
      </c>
      <c r="H849" s="13">
        <v>858.1</v>
      </c>
    </row>
    <row r="850" spans="1:8" x14ac:dyDescent="0.3">
      <c r="A850" s="13" t="s">
        <v>3972</v>
      </c>
      <c r="B850" s="13" t="s">
        <v>3923</v>
      </c>
      <c r="C850" s="13" t="s">
        <v>2551</v>
      </c>
      <c r="D850" s="13" t="s">
        <v>3973</v>
      </c>
      <c r="E850" s="13">
        <v>60131</v>
      </c>
      <c r="F850" s="13" t="s">
        <v>3906</v>
      </c>
      <c r="G850" s="13">
        <v>42134</v>
      </c>
      <c r="H850" s="13">
        <v>862.98</v>
      </c>
    </row>
    <row r="851" spans="1:8" x14ac:dyDescent="0.3">
      <c r="A851" s="13" t="s">
        <v>3974</v>
      </c>
      <c r="B851" s="13" t="s">
        <v>3923</v>
      </c>
      <c r="C851" s="13" t="s">
        <v>2551</v>
      </c>
      <c r="D851" s="13" t="s">
        <v>3973</v>
      </c>
      <c r="E851" s="13">
        <v>60131</v>
      </c>
      <c r="F851" s="13" t="s">
        <v>2723</v>
      </c>
      <c r="G851" s="13">
        <v>31216</v>
      </c>
      <c r="H851" s="13">
        <v>3076.18</v>
      </c>
    </row>
    <row r="852" spans="1:8" x14ac:dyDescent="0.3">
      <c r="A852" s="13" t="s">
        <v>3975</v>
      </c>
      <c r="B852" s="13" t="s">
        <v>3923</v>
      </c>
      <c r="C852" s="13" t="s">
        <v>2551</v>
      </c>
      <c r="D852" s="13" t="s">
        <v>3906</v>
      </c>
      <c r="E852" s="13">
        <v>42134</v>
      </c>
      <c r="F852" s="13" t="s">
        <v>3966</v>
      </c>
      <c r="G852" s="13">
        <v>29334</v>
      </c>
      <c r="H852" s="13">
        <v>1050</v>
      </c>
    </row>
    <row r="853" spans="1:8" x14ac:dyDescent="0.3">
      <c r="A853" s="13" t="s">
        <v>3976</v>
      </c>
      <c r="B853" s="13" t="s">
        <v>3923</v>
      </c>
      <c r="C853" s="13" t="s">
        <v>2551</v>
      </c>
      <c r="D853" s="13" t="s">
        <v>3831</v>
      </c>
      <c r="E853" s="13">
        <v>75040</v>
      </c>
      <c r="F853" s="13" t="s">
        <v>3906</v>
      </c>
      <c r="G853" s="13">
        <v>42134</v>
      </c>
      <c r="H853" s="13">
        <v>3200.68</v>
      </c>
    </row>
    <row r="854" spans="1:8" x14ac:dyDescent="0.3">
      <c r="A854" s="13" t="s">
        <v>3977</v>
      </c>
      <c r="B854" s="13" t="s">
        <v>3923</v>
      </c>
      <c r="C854" s="13" t="s">
        <v>2551</v>
      </c>
      <c r="D854" s="13" t="s">
        <v>2707</v>
      </c>
      <c r="E854" s="13">
        <v>54302</v>
      </c>
      <c r="F854" s="13" t="s">
        <v>2723</v>
      </c>
      <c r="G854" s="13">
        <v>31216</v>
      </c>
      <c r="H854" s="13">
        <v>2544.0300000000002</v>
      </c>
    </row>
    <row r="855" spans="1:8" x14ac:dyDescent="0.3">
      <c r="A855" s="13" t="s">
        <v>3978</v>
      </c>
      <c r="B855" s="13" t="s">
        <v>3923</v>
      </c>
      <c r="C855" s="13" t="s">
        <v>2551</v>
      </c>
      <c r="D855" s="13" t="s">
        <v>3979</v>
      </c>
      <c r="E855" s="13">
        <v>47025</v>
      </c>
      <c r="F855" s="13" t="s">
        <v>2723</v>
      </c>
      <c r="G855" s="13">
        <v>31216</v>
      </c>
      <c r="H855" s="13">
        <v>3283.58</v>
      </c>
    </row>
    <row r="856" spans="1:8" x14ac:dyDescent="0.3">
      <c r="A856" s="13" t="s">
        <v>3980</v>
      </c>
      <c r="B856" s="13" t="s">
        <v>3923</v>
      </c>
      <c r="C856" s="13" t="s">
        <v>2551</v>
      </c>
      <c r="D856" s="13" t="s">
        <v>3047</v>
      </c>
      <c r="E856" s="13">
        <v>43125</v>
      </c>
      <c r="F856" s="13" t="s">
        <v>3906</v>
      </c>
      <c r="G856" s="13">
        <v>42134</v>
      </c>
      <c r="H856" s="13">
        <v>741.97</v>
      </c>
    </row>
    <row r="857" spans="1:8" x14ac:dyDescent="0.3">
      <c r="A857" s="13" t="s">
        <v>3981</v>
      </c>
      <c r="B857" s="13" t="s">
        <v>3923</v>
      </c>
      <c r="C857" s="13" t="s">
        <v>2551</v>
      </c>
      <c r="D857" s="13" t="s">
        <v>3982</v>
      </c>
      <c r="E857" s="13">
        <v>75061</v>
      </c>
      <c r="F857" s="13" t="s">
        <v>3906</v>
      </c>
      <c r="G857" s="13">
        <v>42134</v>
      </c>
      <c r="H857" s="13">
        <v>825.59</v>
      </c>
    </row>
    <row r="858" spans="1:8" x14ac:dyDescent="0.3">
      <c r="A858" s="13" t="s">
        <v>3983</v>
      </c>
      <c r="B858" s="13" t="s">
        <v>3923</v>
      </c>
      <c r="C858" s="13" t="s">
        <v>2551</v>
      </c>
      <c r="D858" s="13" t="s">
        <v>3982</v>
      </c>
      <c r="E858" s="13">
        <v>75061</v>
      </c>
      <c r="F858" s="13" t="s">
        <v>2723</v>
      </c>
      <c r="G858" s="13">
        <v>31216</v>
      </c>
      <c r="H858" s="13">
        <v>1403.99</v>
      </c>
    </row>
    <row r="859" spans="1:8" x14ac:dyDescent="0.3">
      <c r="A859" s="13" t="s">
        <v>3984</v>
      </c>
      <c r="B859" s="13" t="s">
        <v>3923</v>
      </c>
      <c r="C859" s="13" t="s">
        <v>2551</v>
      </c>
      <c r="D859" s="13" t="s">
        <v>3982</v>
      </c>
      <c r="E859" s="13">
        <v>75061</v>
      </c>
      <c r="F859" s="13" t="s">
        <v>3908</v>
      </c>
      <c r="G859" s="13">
        <v>46064</v>
      </c>
      <c r="H859" s="13">
        <v>1262.98</v>
      </c>
    </row>
    <row r="860" spans="1:8" x14ac:dyDescent="0.3">
      <c r="A860" s="13" t="s">
        <v>3985</v>
      </c>
      <c r="B860" s="13" t="s">
        <v>3923</v>
      </c>
      <c r="C860" s="13" t="s">
        <v>2551</v>
      </c>
      <c r="D860" s="13" t="s">
        <v>3986</v>
      </c>
      <c r="E860" s="13">
        <v>45640</v>
      </c>
      <c r="F860" s="13" t="s">
        <v>3906</v>
      </c>
      <c r="G860" s="13">
        <v>42134</v>
      </c>
      <c r="H860" s="13">
        <v>1353.54</v>
      </c>
    </row>
    <row r="861" spans="1:8" x14ac:dyDescent="0.3">
      <c r="A861" s="13" t="s">
        <v>3987</v>
      </c>
      <c r="B861" s="13" t="s">
        <v>3923</v>
      </c>
      <c r="C861" s="13" t="s">
        <v>2551</v>
      </c>
      <c r="D861" s="13" t="s">
        <v>2854</v>
      </c>
      <c r="E861" s="13">
        <v>38301</v>
      </c>
      <c r="F861" s="13" t="s">
        <v>2723</v>
      </c>
      <c r="G861" s="13">
        <v>31216</v>
      </c>
      <c r="H861" s="13">
        <v>5741.64</v>
      </c>
    </row>
    <row r="862" spans="1:8" x14ac:dyDescent="0.3">
      <c r="A862" s="13" t="s">
        <v>3988</v>
      </c>
      <c r="B862" s="13" t="s">
        <v>3923</v>
      </c>
      <c r="C862" s="13" t="s">
        <v>2551</v>
      </c>
      <c r="D862" s="13" t="s">
        <v>2854</v>
      </c>
      <c r="E862" s="13">
        <v>38301</v>
      </c>
      <c r="F862" s="13" t="s">
        <v>3908</v>
      </c>
      <c r="G862" s="13">
        <v>46064</v>
      </c>
      <c r="H862" s="13">
        <v>4114.95</v>
      </c>
    </row>
    <row r="863" spans="1:8" x14ac:dyDescent="0.3">
      <c r="A863" s="13" t="s">
        <v>3989</v>
      </c>
      <c r="B863" s="13" t="s">
        <v>3923</v>
      </c>
      <c r="C863" s="13" t="s">
        <v>2551</v>
      </c>
      <c r="D863" s="13" t="s">
        <v>2892</v>
      </c>
      <c r="E863" s="13">
        <v>53546</v>
      </c>
      <c r="F863" s="13" t="s">
        <v>2723</v>
      </c>
      <c r="G863" s="13">
        <v>31216</v>
      </c>
      <c r="H863" s="13">
        <v>2061.41</v>
      </c>
    </row>
    <row r="864" spans="1:8" x14ac:dyDescent="0.3">
      <c r="A864" s="13" t="s">
        <v>3990</v>
      </c>
      <c r="B864" s="13" t="s">
        <v>3923</v>
      </c>
      <c r="C864" s="13" t="s">
        <v>2551</v>
      </c>
      <c r="D864" s="13" t="s">
        <v>3991</v>
      </c>
      <c r="E864" s="13">
        <v>31545</v>
      </c>
      <c r="F864" s="13" t="s">
        <v>3908</v>
      </c>
      <c r="G864" s="13">
        <v>46064</v>
      </c>
      <c r="H864" s="13">
        <v>1036.23</v>
      </c>
    </row>
    <row r="865" spans="1:8" x14ac:dyDescent="0.3">
      <c r="A865" s="13" t="s">
        <v>3992</v>
      </c>
      <c r="B865" s="13" t="s">
        <v>3923</v>
      </c>
      <c r="C865" s="13" t="s">
        <v>2551</v>
      </c>
      <c r="D865" s="13" t="s">
        <v>3993</v>
      </c>
      <c r="E865" s="13">
        <v>53039</v>
      </c>
      <c r="F865" s="13" t="s">
        <v>3906</v>
      </c>
      <c r="G865" s="13">
        <v>42134</v>
      </c>
      <c r="H865" s="13">
        <v>2423.73</v>
      </c>
    </row>
    <row r="866" spans="1:8" x14ac:dyDescent="0.3">
      <c r="A866" s="13" t="s">
        <v>3994</v>
      </c>
      <c r="B866" s="13" t="s">
        <v>3923</v>
      </c>
      <c r="C866" s="13" t="s">
        <v>2551</v>
      </c>
      <c r="D866" s="13" t="s">
        <v>3995</v>
      </c>
      <c r="E866" s="13">
        <v>64153</v>
      </c>
      <c r="F866" s="13" t="s">
        <v>2723</v>
      </c>
      <c r="G866" s="13">
        <v>31216</v>
      </c>
      <c r="H866" s="13">
        <v>1551.93</v>
      </c>
    </row>
    <row r="867" spans="1:8" x14ac:dyDescent="0.3">
      <c r="A867" s="13" t="s">
        <v>3996</v>
      </c>
      <c r="B867" s="13" t="s">
        <v>3923</v>
      </c>
      <c r="C867" s="13" t="s">
        <v>2551</v>
      </c>
      <c r="D867" s="13" t="s">
        <v>3997</v>
      </c>
      <c r="E867" s="13">
        <v>38233</v>
      </c>
      <c r="F867" s="13" t="s">
        <v>3908</v>
      </c>
      <c r="G867" s="13">
        <v>46064</v>
      </c>
      <c r="H867" s="13">
        <v>2400</v>
      </c>
    </row>
    <row r="868" spans="1:8" x14ac:dyDescent="0.3">
      <c r="A868" s="13" t="s">
        <v>3998</v>
      </c>
      <c r="B868" s="13" t="s">
        <v>3923</v>
      </c>
      <c r="C868" s="13" t="s">
        <v>2551</v>
      </c>
      <c r="D868" s="13" t="s">
        <v>3999</v>
      </c>
      <c r="E868" s="13">
        <v>75134</v>
      </c>
      <c r="F868" s="13" t="s">
        <v>3906</v>
      </c>
      <c r="G868" s="13">
        <v>42134</v>
      </c>
      <c r="H868" s="13">
        <v>6861.12</v>
      </c>
    </row>
    <row r="869" spans="1:8" x14ac:dyDescent="0.3">
      <c r="A869" s="13" t="s">
        <v>4000</v>
      </c>
      <c r="B869" s="13" t="s">
        <v>3923</v>
      </c>
      <c r="C869" s="13" t="s">
        <v>2551</v>
      </c>
      <c r="D869" s="13" t="s">
        <v>3999</v>
      </c>
      <c r="E869" s="13">
        <v>75134</v>
      </c>
      <c r="F869" s="13" t="s">
        <v>2723</v>
      </c>
      <c r="G869" s="13">
        <v>31216</v>
      </c>
      <c r="H869" s="13">
        <v>2767.52</v>
      </c>
    </row>
    <row r="870" spans="1:8" x14ac:dyDescent="0.3">
      <c r="A870" s="13" t="s">
        <v>4001</v>
      </c>
      <c r="B870" s="13" t="s">
        <v>3923</v>
      </c>
      <c r="C870" s="13" t="s">
        <v>2551</v>
      </c>
      <c r="D870" s="13" t="s">
        <v>3568</v>
      </c>
      <c r="E870" s="13">
        <v>30553</v>
      </c>
      <c r="F870" s="13" t="s">
        <v>3906</v>
      </c>
      <c r="G870" s="13">
        <v>42134</v>
      </c>
      <c r="H870" s="13">
        <v>704.9</v>
      </c>
    </row>
    <row r="871" spans="1:8" x14ac:dyDescent="0.3">
      <c r="A871" s="13" t="s">
        <v>4002</v>
      </c>
      <c r="B871" s="13" t="s">
        <v>3923</v>
      </c>
      <c r="C871" s="13" t="s">
        <v>2551</v>
      </c>
      <c r="D871" s="13" t="s">
        <v>3568</v>
      </c>
      <c r="E871" s="13">
        <v>30553</v>
      </c>
      <c r="F871" s="13" t="s">
        <v>3908</v>
      </c>
      <c r="G871" s="13">
        <v>46064</v>
      </c>
      <c r="H871" s="13">
        <v>3294.4</v>
      </c>
    </row>
    <row r="872" spans="1:8" x14ac:dyDescent="0.3">
      <c r="A872" s="13" t="s">
        <v>4003</v>
      </c>
      <c r="B872" s="13" t="s">
        <v>3923</v>
      </c>
      <c r="C872" s="13" t="s">
        <v>2551</v>
      </c>
      <c r="D872" s="13" t="s">
        <v>4004</v>
      </c>
      <c r="E872" s="13">
        <v>40033</v>
      </c>
      <c r="F872" s="13" t="s">
        <v>2723</v>
      </c>
      <c r="G872" s="13">
        <v>31216</v>
      </c>
      <c r="H872" s="13">
        <v>2091.6</v>
      </c>
    </row>
    <row r="873" spans="1:8" x14ac:dyDescent="0.3">
      <c r="A873" s="13" t="s">
        <v>4005</v>
      </c>
      <c r="B873" s="13" t="s">
        <v>3923</v>
      </c>
      <c r="C873" s="13" t="s">
        <v>2551</v>
      </c>
      <c r="D873" s="13" t="s">
        <v>4006</v>
      </c>
      <c r="E873" s="13">
        <v>43138</v>
      </c>
      <c r="F873" s="13" t="s">
        <v>3906</v>
      </c>
      <c r="G873" s="13">
        <v>42134</v>
      </c>
      <c r="H873" s="13">
        <v>1589.16</v>
      </c>
    </row>
    <row r="874" spans="1:8" x14ac:dyDescent="0.3">
      <c r="A874" s="13" t="s">
        <v>4007</v>
      </c>
      <c r="B874" s="13" t="s">
        <v>3923</v>
      </c>
      <c r="C874" s="13" t="s">
        <v>2551</v>
      </c>
      <c r="D874" s="13" t="s">
        <v>4008</v>
      </c>
      <c r="E874" s="13">
        <v>46947</v>
      </c>
      <c r="F874" s="13" t="s">
        <v>3906</v>
      </c>
      <c r="G874" s="13">
        <v>42134</v>
      </c>
      <c r="H874" s="13">
        <v>789.6</v>
      </c>
    </row>
    <row r="875" spans="1:8" x14ac:dyDescent="0.3">
      <c r="A875" s="13" t="s">
        <v>4009</v>
      </c>
      <c r="B875" s="13" t="s">
        <v>3923</v>
      </c>
      <c r="C875" s="13" t="s">
        <v>2551</v>
      </c>
      <c r="D875" s="13" t="s">
        <v>2723</v>
      </c>
      <c r="E875" s="13">
        <v>31216</v>
      </c>
      <c r="F875" s="13" t="s">
        <v>3906</v>
      </c>
      <c r="G875" s="13">
        <v>42134</v>
      </c>
      <c r="H875" s="13">
        <v>600</v>
      </c>
    </row>
    <row r="876" spans="1:8" x14ac:dyDescent="0.3">
      <c r="A876" s="13" t="s">
        <v>4010</v>
      </c>
      <c r="B876" s="13" t="s">
        <v>3923</v>
      </c>
      <c r="C876" s="13" t="s">
        <v>2551</v>
      </c>
      <c r="D876" s="13" t="s">
        <v>2723</v>
      </c>
      <c r="E876" s="13">
        <v>31216</v>
      </c>
      <c r="F876" s="13" t="s">
        <v>4011</v>
      </c>
      <c r="G876" s="13">
        <v>75069</v>
      </c>
      <c r="H876" s="13">
        <v>1687.89</v>
      </c>
    </row>
    <row r="877" spans="1:8" x14ac:dyDescent="0.3">
      <c r="A877" s="13" t="s">
        <v>4012</v>
      </c>
      <c r="B877" s="13" t="s">
        <v>3923</v>
      </c>
      <c r="C877" s="13" t="s">
        <v>2551</v>
      </c>
      <c r="D877" s="13" t="s">
        <v>4013</v>
      </c>
      <c r="E877" s="13">
        <v>44143</v>
      </c>
      <c r="F877" s="13" t="s">
        <v>3906</v>
      </c>
      <c r="G877" s="13">
        <v>42134</v>
      </c>
      <c r="H877" s="13">
        <v>2411.84</v>
      </c>
    </row>
    <row r="878" spans="1:8" x14ac:dyDescent="0.3">
      <c r="A878" s="13" t="s">
        <v>4014</v>
      </c>
      <c r="B878" s="13" t="s">
        <v>3923</v>
      </c>
      <c r="C878" s="13" t="s">
        <v>2551</v>
      </c>
      <c r="D878" s="13" t="s">
        <v>2863</v>
      </c>
      <c r="E878" s="13">
        <v>30252</v>
      </c>
      <c r="F878" s="13" t="s">
        <v>3906</v>
      </c>
      <c r="G878" s="13">
        <v>42134</v>
      </c>
      <c r="H878" s="13">
        <v>675.68</v>
      </c>
    </row>
    <row r="879" spans="1:8" x14ac:dyDescent="0.3">
      <c r="A879" s="13" t="s">
        <v>4014</v>
      </c>
      <c r="B879" s="13" t="s">
        <v>3923</v>
      </c>
      <c r="C879" s="13" t="s">
        <v>2551</v>
      </c>
      <c r="D879" s="13" t="s">
        <v>2863</v>
      </c>
      <c r="E879" s="13">
        <v>30253</v>
      </c>
      <c r="F879" s="13" t="s">
        <v>3906</v>
      </c>
      <c r="G879" s="13">
        <v>42134</v>
      </c>
      <c r="H879" s="13">
        <v>3762</v>
      </c>
    </row>
    <row r="880" spans="1:8" x14ac:dyDescent="0.3">
      <c r="A880" s="13" t="s">
        <v>4015</v>
      </c>
      <c r="B880" s="13" t="s">
        <v>3923</v>
      </c>
      <c r="C880" s="13" t="s">
        <v>2551</v>
      </c>
      <c r="D880" s="13" t="s">
        <v>4011</v>
      </c>
      <c r="E880" s="13">
        <v>75069</v>
      </c>
      <c r="F880" s="13" t="s">
        <v>3906</v>
      </c>
      <c r="G880" s="13">
        <v>42134</v>
      </c>
      <c r="H880" s="13">
        <v>3977.85</v>
      </c>
    </row>
    <row r="881" spans="1:8" x14ac:dyDescent="0.3">
      <c r="A881" s="13" t="s">
        <v>4016</v>
      </c>
      <c r="B881" s="13" t="s">
        <v>3923</v>
      </c>
      <c r="C881" s="13" t="s">
        <v>2551</v>
      </c>
      <c r="D881" s="13" t="s">
        <v>4011</v>
      </c>
      <c r="E881" s="13">
        <v>75069</v>
      </c>
      <c r="F881" s="13" t="s">
        <v>2723</v>
      </c>
      <c r="G881" s="13">
        <v>31216</v>
      </c>
      <c r="H881" s="13">
        <v>2697.6</v>
      </c>
    </row>
    <row r="882" spans="1:8" x14ac:dyDescent="0.3">
      <c r="A882" s="13" t="s">
        <v>4017</v>
      </c>
      <c r="B882" s="13" t="s">
        <v>3923</v>
      </c>
      <c r="C882" s="13" t="s">
        <v>2551</v>
      </c>
      <c r="D882" s="13" t="s">
        <v>4011</v>
      </c>
      <c r="E882" s="13">
        <v>75069</v>
      </c>
      <c r="F882" s="13" t="s">
        <v>3908</v>
      </c>
      <c r="G882" s="13">
        <v>46064</v>
      </c>
      <c r="H882" s="13">
        <v>5959.62</v>
      </c>
    </row>
    <row r="883" spans="1:8" x14ac:dyDescent="0.3">
      <c r="A883" s="13" t="s">
        <v>4018</v>
      </c>
      <c r="B883" s="13" t="s">
        <v>3923</v>
      </c>
      <c r="C883" s="13" t="s">
        <v>2551</v>
      </c>
      <c r="D883" s="13" t="s">
        <v>3627</v>
      </c>
      <c r="E883" s="13">
        <v>44256</v>
      </c>
      <c r="F883" s="13" t="s">
        <v>2723</v>
      </c>
      <c r="G883" s="13">
        <v>31216</v>
      </c>
      <c r="H883" s="13">
        <v>1403.46</v>
      </c>
    </row>
    <row r="884" spans="1:8" x14ac:dyDescent="0.3">
      <c r="A884" s="13" t="s">
        <v>4019</v>
      </c>
      <c r="B884" s="13" t="s">
        <v>3923</v>
      </c>
      <c r="C884" s="13" t="s">
        <v>2551</v>
      </c>
      <c r="D884" s="13" t="s">
        <v>4020</v>
      </c>
      <c r="E884" s="13">
        <v>44060</v>
      </c>
      <c r="F884" s="13" t="s">
        <v>3906</v>
      </c>
      <c r="G884" s="13">
        <v>42134</v>
      </c>
      <c r="H884" s="13">
        <v>3947.03</v>
      </c>
    </row>
    <row r="885" spans="1:8" x14ac:dyDescent="0.3">
      <c r="A885" s="13" t="s">
        <v>4021</v>
      </c>
      <c r="B885" s="13" t="s">
        <v>3923</v>
      </c>
      <c r="C885" s="13" t="s">
        <v>2551</v>
      </c>
      <c r="D885" s="13" t="s">
        <v>4020</v>
      </c>
      <c r="E885" s="13">
        <v>44060</v>
      </c>
      <c r="F885" s="13" t="s">
        <v>2723</v>
      </c>
      <c r="G885" s="13">
        <v>31216</v>
      </c>
      <c r="H885" s="13">
        <v>4629.37</v>
      </c>
    </row>
    <row r="886" spans="1:8" x14ac:dyDescent="0.3">
      <c r="A886" s="13" t="s">
        <v>4022</v>
      </c>
      <c r="B886" s="13" t="s">
        <v>3923</v>
      </c>
      <c r="C886" s="13" t="s">
        <v>2551</v>
      </c>
      <c r="D886" s="13" t="s">
        <v>3407</v>
      </c>
      <c r="E886" s="13">
        <v>75149</v>
      </c>
      <c r="F886" s="13" t="s">
        <v>3906</v>
      </c>
      <c r="G886" s="13">
        <v>42134</v>
      </c>
      <c r="H886" s="13">
        <v>5635</v>
      </c>
    </row>
    <row r="887" spans="1:8" x14ac:dyDescent="0.3">
      <c r="A887" s="13" t="s">
        <v>4023</v>
      </c>
      <c r="B887" s="13" t="s">
        <v>3923</v>
      </c>
      <c r="C887" s="13" t="s">
        <v>2551</v>
      </c>
      <c r="D887" s="13" t="s">
        <v>3407</v>
      </c>
      <c r="E887" s="13">
        <v>75149</v>
      </c>
      <c r="F887" s="13" t="s">
        <v>2723</v>
      </c>
      <c r="G887" s="13">
        <v>31216</v>
      </c>
      <c r="H887" s="13">
        <v>1297.5</v>
      </c>
    </row>
    <row r="888" spans="1:8" x14ac:dyDescent="0.3">
      <c r="A888" s="13" t="s">
        <v>4024</v>
      </c>
      <c r="B888" s="13" t="s">
        <v>3923</v>
      </c>
      <c r="C888" s="13" t="s">
        <v>2551</v>
      </c>
      <c r="D888" s="13" t="s">
        <v>3407</v>
      </c>
      <c r="E888" s="13">
        <v>75149</v>
      </c>
      <c r="F888" s="13" t="s">
        <v>3908</v>
      </c>
      <c r="G888" s="13">
        <v>46064</v>
      </c>
      <c r="H888" s="13">
        <v>9616.8799999999992</v>
      </c>
    </row>
    <row r="889" spans="1:8" x14ac:dyDescent="0.3">
      <c r="A889" s="13" t="s">
        <v>4025</v>
      </c>
      <c r="B889" s="13" t="s">
        <v>3923</v>
      </c>
      <c r="C889" s="13" t="s">
        <v>2551</v>
      </c>
      <c r="D889" s="13" t="s">
        <v>4026</v>
      </c>
      <c r="E889" s="13">
        <v>38052</v>
      </c>
      <c r="F889" s="13" t="s">
        <v>2723</v>
      </c>
      <c r="G889" s="13">
        <v>31216</v>
      </c>
      <c r="H889" s="13">
        <v>3214.83</v>
      </c>
    </row>
    <row r="890" spans="1:8" x14ac:dyDescent="0.3">
      <c r="A890" s="13" t="s">
        <v>4027</v>
      </c>
      <c r="B890" s="13" t="s">
        <v>3923</v>
      </c>
      <c r="C890" s="13" t="s">
        <v>2551</v>
      </c>
      <c r="D890" s="13" t="s">
        <v>4026</v>
      </c>
      <c r="E890" s="13">
        <v>38052</v>
      </c>
      <c r="F890" s="13" t="s">
        <v>3908</v>
      </c>
      <c r="G890" s="13">
        <v>46064</v>
      </c>
      <c r="H890" s="13">
        <v>8611.11</v>
      </c>
    </row>
    <row r="891" spans="1:8" x14ac:dyDescent="0.3">
      <c r="A891" s="13" t="s">
        <v>4028</v>
      </c>
      <c r="B891" s="13" t="s">
        <v>3923</v>
      </c>
      <c r="C891" s="13" t="s">
        <v>2551</v>
      </c>
      <c r="D891" s="13" t="s">
        <v>4029</v>
      </c>
      <c r="E891" s="13">
        <v>60953</v>
      </c>
      <c r="F891" s="13" t="s">
        <v>2723</v>
      </c>
      <c r="G891" s="13">
        <v>31216</v>
      </c>
      <c r="H891" s="13">
        <v>1492.32</v>
      </c>
    </row>
    <row r="892" spans="1:8" x14ac:dyDescent="0.3">
      <c r="A892" s="13" t="s">
        <v>4030</v>
      </c>
      <c r="B892" s="13" t="s">
        <v>3923</v>
      </c>
      <c r="C892" s="13" t="s">
        <v>2551</v>
      </c>
      <c r="D892" s="13" t="s">
        <v>2913</v>
      </c>
      <c r="E892" s="13">
        <v>53223</v>
      </c>
      <c r="F892" s="13" t="s">
        <v>2723</v>
      </c>
      <c r="G892" s="13">
        <v>31216</v>
      </c>
      <c r="H892" s="13">
        <v>2104.23</v>
      </c>
    </row>
    <row r="893" spans="1:8" x14ac:dyDescent="0.3">
      <c r="A893" s="13" t="s">
        <v>4031</v>
      </c>
      <c r="B893" s="13" t="s">
        <v>3923</v>
      </c>
      <c r="C893" s="13" t="s">
        <v>2551</v>
      </c>
      <c r="D893" s="13" t="s">
        <v>4032</v>
      </c>
      <c r="E893" s="13">
        <v>55343</v>
      </c>
      <c r="F893" s="13" t="s">
        <v>2723</v>
      </c>
      <c r="G893" s="13">
        <v>31216</v>
      </c>
      <c r="H893" s="13">
        <v>2289.56</v>
      </c>
    </row>
    <row r="894" spans="1:8" x14ac:dyDescent="0.3">
      <c r="A894" s="13" t="s">
        <v>4033</v>
      </c>
      <c r="B894" s="13" t="s">
        <v>3923</v>
      </c>
      <c r="C894" s="13" t="s">
        <v>2551</v>
      </c>
      <c r="D894" s="13" t="s">
        <v>4034</v>
      </c>
      <c r="E894" s="13">
        <v>45439</v>
      </c>
      <c r="F894" s="13" t="s">
        <v>3906</v>
      </c>
      <c r="G894" s="13">
        <v>42134</v>
      </c>
      <c r="H894" s="13">
        <v>655</v>
      </c>
    </row>
    <row r="895" spans="1:8" x14ac:dyDescent="0.3">
      <c r="A895" s="13" t="s">
        <v>4035</v>
      </c>
      <c r="B895" s="13" t="s">
        <v>3923</v>
      </c>
      <c r="C895" s="13" t="s">
        <v>2551</v>
      </c>
      <c r="D895" s="13" t="s">
        <v>4036</v>
      </c>
      <c r="E895" s="13">
        <v>44660</v>
      </c>
      <c r="F895" s="13" t="s">
        <v>3906</v>
      </c>
      <c r="G895" s="13">
        <v>42134</v>
      </c>
      <c r="H895" s="13">
        <v>1769.27</v>
      </c>
    </row>
    <row r="896" spans="1:8" x14ac:dyDescent="0.3">
      <c r="A896" s="13" t="s">
        <v>4037</v>
      </c>
      <c r="B896" s="13" t="s">
        <v>3923</v>
      </c>
      <c r="C896" s="13" t="s">
        <v>2551</v>
      </c>
      <c r="D896" s="13" t="s">
        <v>4038</v>
      </c>
      <c r="E896" s="13">
        <v>53151</v>
      </c>
      <c r="F896" s="13" t="s">
        <v>3906</v>
      </c>
      <c r="G896" s="13">
        <v>42134</v>
      </c>
      <c r="H896" s="13">
        <v>2209.94</v>
      </c>
    </row>
    <row r="897" spans="1:8" x14ac:dyDescent="0.3">
      <c r="A897" s="13" t="s">
        <v>4039</v>
      </c>
      <c r="B897" s="13" t="s">
        <v>3923</v>
      </c>
      <c r="C897" s="13" t="s">
        <v>2551</v>
      </c>
      <c r="D897" s="13" t="s">
        <v>4040</v>
      </c>
      <c r="E897" s="13">
        <v>70760</v>
      </c>
      <c r="F897" s="13" t="s">
        <v>3906</v>
      </c>
      <c r="G897" s="13">
        <v>42134</v>
      </c>
      <c r="H897" s="13">
        <v>960.92</v>
      </c>
    </row>
    <row r="898" spans="1:8" x14ac:dyDescent="0.3">
      <c r="A898" s="13" t="s">
        <v>4041</v>
      </c>
      <c r="B898" s="13" t="s">
        <v>3923</v>
      </c>
      <c r="C898" s="13" t="s">
        <v>2551</v>
      </c>
      <c r="D898" s="13" t="s">
        <v>3512</v>
      </c>
      <c r="E898" s="13">
        <v>45660</v>
      </c>
      <c r="F898" s="13" t="s">
        <v>2723</v>
      </c>
      <c r="G898" s="13">
        <v>31216</v>
      </c>
      <c r="H898" s="13">
        <v>3415.44</v>
      </c>
    </row>
    <row r="899" spans="1:8" x14ac:dyDescent="0.3">
      <c r="A899" s="13" t="s">
        <v>4042</v>
      </c>
      <c r="B899" s="13" t="s">
        <v>3923</v>
      </c>
      <c r="C899" s="13" t="s">
        <v>2551</v>
      </c>
      <c r="D899" s="13" t="s">
        <v>3908</v>
      </c>
      <c r="E899" s="13">
        <v>46064</v>
      </c>
      <c r="F899" s="13" t="s">
        <v>4011</v>
      </c>
      <c r="G899" s="13">
        <v>75069</v>
      </c>
      <c r="H899" s="13">
        <v>3480.4</v>
      </c>
    </row>
    <row r="900" spans="1:8" x14ac:dyDescent="0.3">
      <c r="A900" s="13" t="s">
        <v>4043</v>
      </c>
      <c r="B900" s="13" t="s">
        <v>3923</v>
      </c>
      <c r="C900" s="13" t="s">
        <v>2551</v>
      </c>
      <c r="D900" s="13" t="s">
        <v>2939</v>
      </c>
      <c r="E900" s="13">
        <v>53158</v>
      </c>
      <c r="F900" s="13" t="s">
        <v>2723</v>
      </c>
      <c r="G900" s="13">
        <v>31216</v>
      </c>
      <c r="H900" s="13">
        <v>1663.07</v>
      </c>
    </row>
    <row r="901" spans="1:8" x14ac:dyDescent="0.3">
      <c r="A901" s="13" t="s">
        <v>4044</v>
      </c>
      <c r="B901" s="13" t="s">
        <v>3923</v>
      </c>
      <c r="C901" s="13" t="s">
        <v>2551</v>
      </c>
      <c r="D901" s="13" t="s">
        <v>4045</v>
      </c>
      <c r="E901" s="13">
        <v>70454</v>
      </c>
      <c r="F901" s="13" t="s">
        <v>3906</v>
      </c>
      <c r="G901" s="13">
        <v>42134</v>
      </c>
      <c r="H901" s="13">
        <v>1655.92</v>
      </c>
    </row>
    <row r="902" spans="1:8" x14ac:dyDescent="0.3">
      <c r="A902" s="13" t="s">
        <v>4046</v>
      </c>
      <c r="B902" s="13" t="s">
        <v>3923</v>
      </c>
      <c r="C902" s="13" t="s">
        <v>2551</v>
      </c>
      <c r="D902" s="13" t="s">
        <v>4045</v>
      </c>
      <c r="E902" s="13">
        <v>70454</v>
      </c>
      <c r="F902" s="13" t="s">
        <v>3908</v>
      </c>
      <c r="G902" s="13">
        <v>46064</v>
      </c>
      <c r="H902" s="13">
        <v>1173.6199999999999</v>
      </c>
    </row>
    <row r="903" spans="1:8" x14ac:dyDescent="0.3">
      <c r="A903" s="13" t="s">
        <v>4047</v>
      </c>
      <c r="B903" s="13" t="s">
        <v>3923</v>
      </c>
      <c r="C903" s="13" t="s">
        <v>2551</v>
      </c>
      <c r="D903" s="13" t="s">
        <v>4048</v>
      </c>
      <c r="E903" s="13">
        <v>53956</v>
      </c>
      <c r="F903" s="13" t="s">
        <v>3906</v>
      </c>
      <c r="G903" s="13">
        <v>42134</v>
      </c>
      <c r="H903" s="13">
        <v>1198.71</v>
      </c>
    </row>
    <row r="904" spans="1:8" x14ac:dyDescent="0.3">
      <c r="A904" s="13" t="s">
        <v>4049</v>
      </c>
      <c r="B904" s="13" t="s">
        <v>3923</v>
      </c>
      <c r="C904" s="13" t="s">
        <v>2551</v>
      </c>
      <c r="D904" s="13" t="s">
        <v>4050</v>
      </c>
      <c r="E904" s="13">
        <v>47980</v>
      </c>
      <c r="F904" s="13" t="s">
        <v>2723</v>
      </c>
      <c r="G904" s="13">
        <v>31216</v>
      </c>
      <c r="H904" s="13">
        <v>10268.86</v>
      </c>
    </row>
    <row r="905" spans="1:8" x14ac:dyDescent="0.3">
      <c r="A905" s="13" t="s">
        <v>4051</v>
      </c>
      <c r="B905" s="13" t="s">
        <v>3923</v>
      </c>
      <c r="C905" s="13" t="s">
        <v>2551</v>
      </c>
      <c r="D905" s="13" t="s">
        <v>2955</v>
      </c>
      <c r="E905" s="13">
        <v>61109</v>
      </c>
      <c r="F905" s="13" t="s">
        <v>3906</v>
      </c>
      <c r="G905" s="13">
        <v>42134</v>
      </c>
      <c r="H905" s="13">
        <v>2958.3</v>
      </c>
    </row>
    <row r="906" spans="1:8" x14ac:dyDescent="0.3">
      <c r="A906" s="13" t="s">
        <v>4052</v>
      </c>
      <c r="B906" s="13" t="s">
        <v>3923</v>
      </c>
      <c r="C906" s="13" t="s">
        <v>2551</v>
      </c>
      <c r="D906" s="13" t="s">
        <v>2955</v>
      </c>
      <c r="E906" s="13">
        <v>61109</v>
      </c>
      <c r="F906" s="13" t="s">
        <v>2723</v>
      </c>
      <c r="G906" s="13">
        <v>31216</v>
      </c>
      <c r="H906" s="13">
        <v>7919.33</v>
      </c>
    </row>
    <row r="907" spans="1:8" x14ac:dyDescent="0.3">
      <c r="A907" s="13" t="s">
        <v>4053</v>
      </c>
      <c r="B907" s="13" t="s">
        <v>3923</v>
      </c>
      <c r="C907" s="13" t="s">
        <v>2551</v>
      </c>
      <c r="D907" s="13" t="s">
        <v>4054</v>
      </c>
      <c r="E907" s="13">
        <v>47872</v>
      </c>
      <c r="F907" s="13" t="s">
        <v>2723</v>
      </c>
      <c r="G907" s="13">
        <v>31216</v>
      </c>
      <c r="H907" s="13">
        <v>15024</v>
      </c>
    </row>
    <row r="908" spans="1:8" x14ac:dyDescent="0.3">
      <c r="A908" s="13" t="s">
        <v>4055</v>
      </c>
      <c r="B908" s="13" t="s">
        <v>3923</v>
      </c>
      <c r="C908" s="13" t="s">
        <v>2551</v>
      </c>
      <c r="D908" s="13" t="s">
        <v>4056</v>
      </c>
      <c r="E908" s="13">
        <v>60548</v>
      </c>
      <c r="F908" s="13" t="s">
        <v>2723</v>
      </c>
      <c r="G908" s="13">
        <v>31216</v>
      </c>
      <c r="H908" s="13">
        <v>1533.17</v>
      </c>
    </row>
    <row r="909" spans="1:8" x14ac:dyDescent="0.3">
      <c r="A909" s="13" t="s">
        <v>4057</v>
      </c>
      <c r="B909" s="13" t="s">
        <v>3923</v>
      </c>
      <c r="C909" s="13" t="s">
        <v>2551</v>
      </c>
      <c r="D909" s="13" t="s">
        <v>4058</v>
      </c>
      <c r="E909" s="13">
        <v>38375</v>
      </c>
      <c r="F909" s="13" t="s">
        <v>3908</v>
      </c>
      <c r="G909" s="13">
        <v>46064</v>
      </c>
      <c r="H909" s="13">
        <v>1735.36</v>
      </c>
    </row>
    <row r="910" spans="1:8" x14ac:dyDescent="0.3">
      <c r="A910" s="13" t="s">
        <v>4059</v>
      </c>
      <c r="B910" s="13" t="s">
        <v>3923</v>
      </c>
      <c r="C910" s="13" t="s">
        <v>2551</v>
      </c>
      <c r="D910" s="13" t="s">
        <v>4060</v>
      </c>
      <c r="E910" s="13">
        <v>75090</v>
      </c>
      <c r="F910" s="13" t="s">
        <v>3906</v>
      </c>
      <c r="G910" s="13">
        <v>42134</v>
      </c>
      <c r="H910" s="13">
        <v>1581.02</v>
      </c>
    </row>
    <row r="911" spans="1:8" x14ac:dyDescent="0.3">
      <c r="A911" s="13" t="s">
        <v>4061</v>
      </c>
      <c r="B911" s="13" t="s">
        <v>3923</v>
      </c>
      <c r="C911" s="13" t="s">
        <v>2551</v>
      </c>
      <c r="D911" s="13" t="s">
        <v>4062</v>
      </c>
      <c r="E911" s="13">
        <v>54872</v>
      </c>
      <c r="F911" s="13" t="s">
        <v>2723</v>
      </c>
      <c r="G911" s="13">
        <v>31216</v>
      </c>
      <c r="H911" s="13">
        <v>2541.39</v>
      </c>
    </row>
    <row r="912" spans="1:8" x14ac:dyDescent="0.3">
      <c r="A912" s="13" t="s">
        <v>4063</v>
      </c>
      <c r="B912" s="13" t="s">
        <v>3923</v>
      </c>
      <c r="C912" s="13" t="s">
        <v>2551</v>
      </c>
      <c r="D912" s="13" t="s">
        <v>4064</v>
      </c>
      <c r="E912" s="13">
        <v>60473</v>
      </c>
      <c r="F912" s="13" t="s">
        <v>3906</v>
      </c>
      <c r="G912" s="13">
        <v>42134</v>
      </c>
      <c r="H912" s="13">
        <v>855.67</v>
      </c>
    </row>
    <row r="913" spans="1:8" x14ac:dyDescent="0.3">
      <c r="A913" s="13" t="s">
        <v>4065</v>
      </c>
      <c r="B913" s="13" t="s">
        <v>3923</v>
      </c>
      <c r="C913" s="13" t="s">
        <v>2551</v>
      </c>
      <c r="D913" s="13" t="s">
        <v>2830</v>
      </c>
      <c r="E913" s="13">
        <v>44241</v>
      </c>
      <c r="F913" s="13" t="s">
        <v>3906</v>
      </c>
      <c r="G913" s="13">
        <v>42134</v>
      </c>
      <c r="H913" s="13">
        <v>924.35</v>
      </c>
    </row>
    <row r="914" spans="1:8" x14ac:dyDescent="0.3">
      <c r="A914" s="13" t="s">
        <v>4066</v>
      </c>
      <c r="B914" s="13" t="s">
        <v>3923</v>
      </c>
      <c r="C914" s="13" t="s">
        <v>2551</v>
      </c>
      <c r="D914" s="13" t="s">
        <v>4067</v>
      </c>
      <c r="E914" s="13">
        <v>37873</v>
      </c>
      <c r="F914" s="13" t="s">
        <v>3908</v>
      </c>
      <c r="G914" s="13">
        <v>46064</v>
      </c>
      <c r="H914" s="13">
        <v>2018.1</v>
      </c>
    </row>
    <row r="915" spans="1:8" x14ac:dyDescent="0.3">
      <c r="A915" s="13" t="s">
        <v>4068</v>
      </c>
      <c r="B915" s="13" t="s">
        <v>3923</v>
      </c>
      <c r="C915" s="13" t="s">
        <v>2551</v>
      </c>
      <c r="D915" s="13" t="s">
        <v>3781</v>
      </c>
      <c r="E915" s="13">
        <v>44278</v>
      </c>
      <c r="F915" s="13" t="s">
        <v>3906</v>
      </c>
      <c r="G915" s="13">
        <v>42134</v>
      </c>
      <c r="H915" s="13">
        <v>925.63</v>
      </c>
    </row>
    <row r="916" spans="1:8" x14ac:dyDescent="0.3">
      <c r="A916" s="13" t="s">
        <v>4069</v>
      </c>
      <c r="B916" s="13" t="s">
        <v>3923</v>
      </c>
      <c r="C916" s="13" t="s">
        <v>2551</v>
      </c>
      <c r="D916" s="13" t="s">
        <v>3851</v>
      </c>
      <c r="E916" s="13">
        <v>45377</v>
      </c>
      <c r="F916" s="13" t="s">
        <v>3906</v>
      </c>
      <c r="G916" s="13">
        <v>42134</v>
      </c>
      <c r="H916" s="13">
        <v>3900</v>
      </c>
    </row>
    <row r="917" spans="1:8" x14ac:dyDescent="0.3">
      <c r="A917" s="13" t="s">
        <v>4070</v>
      </c>
      <c r="B917" s="13" t="s">
        <v>3923</v>
      </c>
      <c r="C917" s="13" t="s">
        <v>2551</v>
      </c>
      <c r="D917" s="13" t="s">
        <v>3533</v>
      </c>
      <c r="E917" s="13">
        <v>38879</v>
      </c>
      <c r="F917" s="13" t="s">
        <v>3908</v>
      </c>
      <c r="G917" s="13">
        <v>46064</v>
      </c>
      <c r="H917" s="13">
        <v>2033.28</v>
      </c>
    </row>
    <row r="918" spans="1:8" x14ac:dyDescent="0.3">
      <c r="A918" s="13" t="s">
        <v>4071</v>
      </c>
      <c r="B918" s="13" t="s">
        <v>3923</v>
      </c>
      <c r="C918" s="13" t="s">
        <v>2551</v>
      </c>
      <c r="D918" s="13" t="s">
        <v>4072</v>
      </c>
      <c r="E918" s="13">
        <v>53188</v>
      </c>
      <c r="F918" s="13" t="s">
        <v>3906</v>
      </c>
      <c r="G918" s="13">
        <v>42134</v>
      </c>
      <c r="H918" s="13">
        <v>10072.26</v>
      </c>
    </row>
    <row r="919" spans="1:8" x14ac:dyDescent="0.3">
      <c r="A919" s="13" t="s">
        <v>4073</v>
      </c>
      <c r="B919" s="13" t="s">
        <v>3923</v>
      </c>
      <c r="C919" s="13" t="s">
        <v>2551</v>
      </c>
      <c r="D919" s="13" t="s">
        <v>4074</v>
      </c>
      <c r="E919" s="13">
        <v>49348</v>
      </c>
      <c r="F919" s="13" t="s">
        <v>3906</v>
      </c>
      <c r="G919" s="13">
        <v>42134</v>
      </c>
      <c r="H919" s="13">
        <v>910.44</v>
      </c>
    </row>
    <row r="920" spans="1:8" x14ac:dyDescent="0.3">
      <c r="A920" s="13" t="s">
        <v>4075</v>
      </c>
      <c r="B920" s="13" t="s">
        <v>3923</v>
      </c>
      <c r="C920" s="13" t="s">
        <v>2551</v>
      </c>
      <c r="D920" s="13" t="s">
        <v>4076</v>
      </c>
      <c r="E920" s="13">
        <v>53090</v>
      </c>
      <c r="F920" s="13" t="s">
        <v>3906</v>
      </c>
      <c r="G920" s="13">
        <v>42134</v>
      </c>
      <c r="H920" s="13">
        <v>1153.42</v>
      </c>
    </row>
    <row r="921" spans="1:8" x14ac:dyDescent="0.3">
      <c r="A921" s="13" t="s">
        <v>4077</v>
      </c>
      <c r="B921" s="13" t="s">
        <v>3923</v>
      </c>
      <c r="C921" s="13" t="s">
        <v>2551</v>
      </c>
      <c r="D921" s="13" t="s">
        <v>4078</v>
      </c>
      <c r="E921" s="13">
        <v>43569</v>
      </c>
      <c r="F921" s="13" t="s">
        <v>3906</v>
      </c>
      <c r="G921" s="13">
        <v>42134</v>
      </c>
      <c r="H921" s="13">
        <v>1526.26</v>
      </c>
    </row>
    <row r="922" spans="1:8" x14ac:dyDescent="0.3">
      <c r="A922" s="13" t="s">
        <v>4079</v>
      </c>
      <c r="B922" s="13" t="s">
        <v>3923</v>
      </c>
      <c r="C922" s="13" t="s">
        <v>2551</v>
      </c>
      <c r="D922" s="13" t="s">
        <v>4080</v>
      </c>
      <c r="E922" s="13">
        <v>22601</v>
      </c>
      <c r="F922" s="13" t="s">
        <v>3906</v>
      </c>
      <c r="G922" s="13">
        <v>42134</v>
      </c>
      <c r="H922" s="13">
        <v>1578.1</v>
      </c>
    </row>
    <row r="923" spans="1:8" x14ac:dyDescent="0.3">
      <c r="A923" s="13" t="s">
        <v>4081</v>
      </c>
      <c r="B923" s="13" t="s">
        <v>3923</v>
      </c>
      <c r="C923" s="13" t="s">
        <v>2551</v>
      </c>
      <c r="D923" s="13" t="s">
        <v>2967</v>
      </c>
      <c r="E923" s="13">
        <v>27127</v>
      </c>
      <c r="F923" s="13" t="s">
        <v>3906</v>
      </c>
      <c r="G923" s="13">
        <v>42134</v>
      </c>
      <c r="H923" s="13">
        <v>706.49</v>
      </c>
    </row>
    <row r="924" spans="1:8" x14ac:dyDescent="0.3">
      <c r="A924" s="13" t="s">
        <v>4082</v>
      </c>
      <c r="B924" s="13" t="s">
        <v>3923</v>
      </c>
      <c r="C924" s="13" t="s">
        <v>2551</v>
      </c>
      <c r="D924" s="13" t="s">
        <v>2754</v>
      </c>
      <c r="E924" s="13">
        <v>60517</v>
      </c>
      <c r="F924" s="13" t="s">
        <v>3906</v>
      </c>
      <c r="G924" s="13">
        <v>42134</v>
      </c>
      <c r="H924" s="13">
        <v>1838.86</v>
      </c>
    </row>
    <row r="925" spans="1:8" x14ac:dyDescent="0.3">
      <c r="A925" s="13" t="s">
        <v>4083</v>
      </c>
      <c r="B925" s="13" t="s">
        <v>3923</v>
      </c>
      <c r="C925" s="13" t="s">
        <v>2551</v>
      </c>
      <c r="D925" s="13" t="s">
        <v>2754</v>
      </c>
      <c r="E925" s="13">
        <v>60517</v>
      </c>
      <c r="F925" s="13" t="s">
        <v>2723</v>
      </c>
      <c r="G925" s="13">
        <v>31216</v>
      </c>
      <c r="H925" s="13">
        <v>12550.64</v>
      </c>
    </row>
    <row r="926" spans="1:8" x14ac:dyDescent="0.3">
      <c r="A926" s="13" t="s">
        <v>4084</v>
      </c>
      <c r="B926" s="13" t="s">
        <v>4085</v>
      </c>
      <c r="C926" s="13" t="s">
        <v>2577</v>
      </c>
      <c r="D926" s="13" t="s">
        <v>4086</v>
      </c>
      <c r="E926" s="13">
        <v>37745</v>
      </c>
      <c r="F926" s="13" t="s">
        <v>4087</v>
      </c>
      <c r="G926" s="13">
        <v>60525</v>
      </c>
      <c r="H926" s="13">
        <v>36399.01</v>
      </c>
    </row>
    <row r="927" spans="1:8" x14ac:dyDescent="0.3">
      <c r="A927" s="13" t="s">
        <v>4084</v>
      </c>
      <c r="B927" s="13" t="s">
        <v>4085</v>
      </c>
      <c r="C927" s="13" t="s">
        <v>2577</v>
      </c>
      <c r="D927" s="13" t="s">
        <v>4086</v>
      </c>
      <c r="E927" s="13">
        <v>37745</v>
      </c>
      <c r="F927" s="13" t="s">
        <v>4087</v>
      </c>
      <c r="G927" s="13" t="s">
        <v>4088</v>
      </c>
      <c r="H927" s="13">
        <v>13236</v>
      </c>
    </row>
    <row r="928" spans="1:8" x14ac:dyDescent="0.3">
      <c r="A928" s="13" t="s">
        <v>4089</v>
      </c>
      <c r="B928" s="13" t="s">
        <v>4085</v>
      </c>
      <c r="C928" s="13" t="s">
        <v>2577</v>
      </c>
      <c r="D928" s="13" t="s">
        <v>3405</v>
      </c>
      <c r="E928" s="13">
        <v>78043</v>
      </c>
      <c r="F928" s="13" t="s">
        <v>4090</v>
      </c>
      <c r="G928" s="13">
        <v>93257</v>
      </c>
      <c r="H928" s="13">
        <v>0</v>
      </c>
    </row>
    <row r="929" spans="1:8" x14ac:dyDescent="0.3">
      <c r="A929" s="13" t="s">
        <v>4091</v>
      </c>
      <c r="B929" s="13" t="s">
        <v>2586</v>
      </c>
      <c r="C929" s="13" t="s">
        <v>4092</v>
      </c>
      <c r="D929" s="13" t="s">
        <v>3061</v>
      </c>
      <c r="E929" s="13">
        <v>60431</v>
      </c>
      <c r="F929" s="13" t="s">
        <v>2627</v>
      </c>
      <c r="G929" s="13">
        <v>38611</v>
      </c>
      <c r="H929" s="13">
        <v>3780</v>
      </c>
    </row>
    <row r="930" spans="1:8" x14ac:dyDescent="0.3">
      <c r="A930" s="13" t="s">
        <v>4093</v>
      </c>
      <c r="B930" s="13" t="s">
        <v>2586</v>
      </c>
      <c r="C930" s="13" t="s">
        <v>2586</v>
      </c>
      <c r="D930" s="13" t="s">
        <v>4094</v>
      </c>
      <c r="E930" s="13">
        <v>44830</v>
      </c>
      <c r="F930" s="13" t="s">
        <v>2627</v>
      </c>
      <c r="G930" s="13">
        <v>38611</v>
      </c>
      <c r="H930" s="13">
        <v>960</v>
      </c>
    </row>
    <row r="931" spans="1:8" x14ac:dyDescent="0.3">
      <c r="A931" s="13" t="s">
        <v>4095</v>
      </c>
      <c r="B931" s="13" t="s">
        <v>2586</v>
      </c>
      <c r="C931" s="13" t="s">
        <v>2586</v>
      </c>
      <c r="D931" s="13" t="s">
        <v>4096</v>
      </c>
      <c r="E931" s="13">
        <v>46041</v>
      </c>
      <c r="F931" s="13" t="s">
        <v>2627</v>
      </c>
      <c r="G931" s="13">
        <v>38611</v>
      </c>
      <c r="H931" s="13">
        <v>3400</v>
      </c>
    </row>
    <row r="932" spans="1:8" x14ac:dyDescent="0.3">
      <c r="A932" s="13" t="s">
        <v>4097</v>
      </c>
      <c r="B932" s="13" t="s">
        <v>2586</v>
      </c>
      <c r="C932" s="13" t="s">
        <v>2586</v>
      </c>
      <c r="D932" s="13" t="s">
        <v>3061</v>
      </c>
      <c r="E932" s="13">
        <v>60431</v>
      </c>
      <c r="F932" s="13" t="s">
        <v>2627</v>
      </c>
      <c r="G932" s="13">
        <v>38611</v>
      </c>
      <c r="H932" s="13">
        <v>5670</v>
      </c>
    </row>
    <row r="933" spans="1:8" x14ac:dyDescent="0.3">
      <c r="A933" s="13" t="s">
        <v>4098</v>
      </c>
      <c r="B933" s="13" t="s">
        <v>2586</v>
      </c>
      <c r="C933" s="13" t="s">
        <v>2586</v>
      </c>
      <c r="D933" s="13" t="s">
        <v>4099</v>
      </c>
      <c r="E933" s="13">
        <v>46755</v>
      </c>
      <c r="F933" s="13" t="s">
        <v>2627</v>
      </c>
      <c r="G933" s="13">
        <v>38611</v>
      </c>
      <c r="H933" s="13">
        <v>9900</v>
      </c>
    </row>
    <row r="934" spans="1:8" x14ac:dyDescent="0.3">
      <c r="A934" s="13" t="s">
        <v>4100</v>
      </c>
      <c r="B934" s="13" t="s">
        <v>2586</v>
      </c>
      <c r="C934" s="13" t="s">
        <v>2586</v>
      </c>
      <c r="D934" s="13" t="s">
        <v>4101</v>
      </c>
      <c r="E934" s="13">
        <v>43543</v>
      </c>
      <c r="F934" s="13" t="s">
        <v>2627</v>
      </c>
      <c r="G934" s="13">
        <v>38611</v>
      </c>
      <c r="H934" s="13">
        <v>8680</v>
      </c>
    </row>
    <row r="935" spans="1:8" x14ac:dyDescent="0.3">
      <c r="A935" s="13" t="s">
        <v>4102</v>
      </c>
      <c r="B935" s="13" t="s">
        <v>2586</v>
      </c>
      <c r="C935" s="13" t="s">
        <v>2586</v>
      </c>
      <c r="D935" s="13" t="s">
        <v>2879</v>
      </c>
      <c r="E935" s="13">
        <v>45365</v>
      </c>
      <c r="F935" s="13" t="s">
        <v>2627</v>
      </c>
      <c r="G935" s="13">
        <v>38611</v>
      </c>
      <c r="H935" s="13">
        <v>5400</v>
      </c>
    </row>
    <row r="936" spans="1:8" x14ac:dyDescent="0.3">
      <c r="A936" s="13" t="s">
        <v>4103</v>
      </c>
      <c r="B936" s="13" t="s">
        <v>2604</v>
      </c>
      <c r="C936" s="13" t="s">
        <v>2562</v>
      </c>
      <c r="D936" s="13" t="s">
        <v>3415</v>
      </c>
      <c r="E936" s="13">
        <v>46016</v>
      </c>
      <c r="F936" s="13" t="s">
        <v>2773</v>
      </c>
      <c r="G936" s="13">
        <v>28273</v>
      </c>
      <c r="H936" s="13">
        <v>1104.94</v>
      </c>
    </row>
    <row r="937" spans="1:8" x14ac:dyDescent="0.3">
      <c r="A937" s="13" t="s">
        <v>4104</v>
      </c>
      <c r="B937" s="13" t="s">
        <v>2604</v>
      </c>
      <c r="C937" s="13" t="s">
        <v>2562</v>
      </c>
      <c r="D937" s="13" t="s">
        <v>3415</v>
      </c>
      <c r="E937" s="13">
        <v>46016</v>
      </c>
      <c r="F937" s="13" t="s">
        <v>2896</v>
      </c>
      <c r="G937" s="13">
        <v>37809</v>
      </c>
      <c r="H937" s="13">
        <v>812.7</v>
      </c>
    </row>
    <row r="938" spans="1:8" x14ac:dyDescent="0.3">
      <c r="A938" s="13" t="s">
        <v>4105</v>
      </c>
      <c r="B938" s="13" t="s">
        <v>2604</v>
      </c>
      <c r="C938" s="13" t="s">
        <v>2562</v>
      </c>
      <c r="D938" s="13" t="s">
        <v>3415</v>
      </c>
      <c r="E938" s="13">
        <v>46016</v>
      </c>
      <c r="F938" s="13" t="s">
        <v>2852</v>
      </c>
      <c r="G938" s="13">
        <v>30180</v>
      </c>
      <c r="H938" s="13">
        <v>1112.8</v>
      </c>
    </row>
    <row r="939" spans="1:8" x14ac:dyDescent="0.3">
      <c r="A939" s="13" t="s">
        <v>4106</v>
      </c>
      <c r="B939" s="13" t="s">
        <v>2604</v>
      </c>
      <c r="C939" s="13" t="s">
        <v>2562</v>
      </c>
      <c r="D939" s="13" t="s">
        <v>2976</v>
      </c>
      <c r="E939" s="13">
        <v>27203</v>
      </c>
      <c r="F939" s="13" t="s">
        <v>2890</v>
      </c>
      <c r="G939" s="13">
        <v>43123</v>
      </c>
      <c r="H939" s="13">
        <v>3481.5</v>
      </c>
    </row>
    <row r="940" spans="1:8" x14ac:dyDescent="0.3">
      <c r="A940" s="13" t="s">
        <v>4107</v>
      </c>
      <c r="B940" s="13" t="s">
        <v>2604</v>
      </c>
      <c r="C940" s="13" t="s">
        <v>2562</v>
      </c>
      <c r="D940" s="13" t="s">
        <v>4108</v>
      </c>
      <c r="E940" s="13">
        <v>61006</v>
      </c>
      <c r="F940" s="13" t="s">
        <v>4109</v>
      </c>
      <c r="G940" s="13">
        <v>30241</v>
      </c>
      <c r="H940" s="13">
        <v>1791</v>
      </c>
    </row>
    <row r="941" spans="1:8" x14ac:dyDescent="0.3">
      <c r="A941" s="13" t="s">
        <v>4110</v>
      </c>
      <c r="B941" s="13" t="s">
        <v>2604</v>
      </c>
      <c r="C941" s="13" t="s">
        <v>2562</v>
      </c>
      <c r="D941" s="13" t="s">
        <v>4108</v>
      </c>
      <c r="E941" s="13">
        <v>61006</v>
      </c>
      <c r="F941" s="13" t="s">
        <v>2896</v>
      </c>
      <c r="G941" s="13">
        <v>37809</v>
      </c>
      <c r="H941" s="13">
        <v>1380.3</v>
      </c>
    </row>
    <row r="942" spans="1:8" x14ac:dyDescent="0.3">
      <c r="A942" s="13" t="s">
        <v>4111</v>
      </c>
      <c r="B942" s="13" t="s">
        <v>2604</v>
      </c>
      <c r="C942" s="13" t="s">
        <v>2562</v>
      </c>
      <c r="D942" s="13" t="s">
        <v>4112</v>
      </c>
      <c r="E942" s="13">
        <v>30204</v>
      </c>
      <c r="F942" s="13" t="s">
        <v>2890</v>
      </c>
      <c r="G942" s="13">
        <v>43123</v>
      </c>
      <c r="H942" s="13">
        <v>864.32</v>
      </c>
    </row>
    <row r="943" spans="1:8" x14ac:dyDescent="0.3">
      <c r="A943" s="13" t="s">
        <v>4113</v>
      </c>
      <c r="B943" s="13" t="s">
        <v>2604</v>
      </c>
      <c r="C943" s="13" t="s">
        <v>2562</v>
      </c>
      <c r="D943" s="13" t="s">
        <v>4112</v>
      </c>
      <c r="E943" s="13">
        <v>30204</v>
      </c>
      <c r="F943" s="13" t="s">
        <v>2635</v>
      </c>
      <c r="G943" s="13">
        <v>38111</v>
      </c>
      <c r="H943" s="13">
        <v>3531.15</v>
      </c>
    </row>
    <row r="944" spans="1:8" x14ac:dyDescent="0.3">
      <c r="A944" s="13" t="s">
        <v>4114</v>
      </c>
      <c r="B944" s="13" t="s">
        <v>2604</v>
      </c>
      <c r="C944" s="13" t="s">
        <v>2562</v>
      </c>
      <c r="D944" s="13" t="s">
        <v>3441</v>
      </c>
      <c r="E944" s="13">
        <v>30701</v>
      </c>
      <c r="F944" s="13" t="s">
        <v>2635</v>
      </c>
      <c r="G944" s="13">
        <v>38111</v>
      </c>
      <c r="H944" s="13">
        <v>1737.75</v>
      </c>
    </row>
    <row r="945" spans="1:8" x14ac:dyDescent="0.3">
      <c r="A945" s="13" t="s">
        <v>4115</v>
      </c>
      <c r="B945" s="13" t="s">
        <v>2604</v>
      </c>
      <c r="C945" s="13" t="s">
        <v>2562</v>
      </c>
      <c r="D945" s="13" t="s">
        <v>2773</v>
      </c>
      <c r="E945" s="13">
        <v>28273</v>
      </c>
      <c r="F945" s="13" t="s">
        <v>3800</v>
      </c>
      <c r="G945" s="13">
        <v>46140</v>
      </c>
      <c r="H945" s="13">
        <v>2462.4</v>
      </c>
    </row>
    <row r="946" spans="1:8" x14ac:dyDescent="0.3">
      <c r="A946" s="13" t="s">
        <v>4116</v>
      </c>
      <c r="B946" s="13" t="s">
        <v>2604</v>
      </c>
      <c r="C946" s="13" t="s">
        <v>2562</v>
      </c>
      <c r="D946" s="13" t="s">
        <v>4117</v>
      </c>
      <c r="E946" s="13">
        <v>30705</v>
      </c>
      <c r="F946" s="13" t="s">
        <v>2635</v>
      </c>
      <c r="G946" s="13">
        <v>38111</v>
      </c>
      <c r="H946" s="13">
        <v>550</v>
      </c>
    </row>
    <row r="947" spans="1:8" x14ac:dyDescent="0.3">
      <c r="A947" s="13" t="s">
        <v>4118</v>
      </c>
      <c r="B947" s="13" t="s">
        <v>2604</v>
      </c>
      <c r="C947" s="13" t="s">
        <v>2562</v>
      </c>
      <c r="D947" s="13" t="s">
        <v>3069</v>
      </c>
      <c r="E947" s="13">
        <v>60607</v>
      </c>
      <c r="F947" s="13" t="s">
        <v>4119</v>
      </c>
      <c r="G947" s="13">
        <v>30117</v>
      </c>
      <c r="H947" s="13">
        <v>2791.64</v>
      </c>
    </row>
    <row r="948" spans="1:8" x14ac:dyDescent="0.3">
      <c r="A948" s="13" t="s">
        <v>4120</v>
      </c>
      <c r="B948" s="13" t="s">
        <v>2604</v>
      </c>
      <c r="C948" s="13" t="s">
        <v>2562</v>
      </c>
      <c r="D948" s="13" t="s">
        <v>2727</v>
      </c>
      <c r="E948" s="13">
        <v>47201</v>
      </c>
      <c r="F948" s="13" t="s">
        <v>2935</v>
      </c>
      <c r="G948" s="13">
        <v>76177</v>
      </c>
      <c r="H948" s="13">
        <v>1616.4</v>
      </c>
    </row>
    <row r="949" spans="1:8" x14ac:dyDescent="0.3">
      <c r="A949" s="13" t="s">
        <v>4121</v>
      </c>
      <c r="B949" s="13" t="s">
        <v>2604</v>
      </c>
      <c r="C949" s="13" t="s">
        <v>2562</v>
      </c>
      <c r="D949" s="13" t="s">
        <v>2727</v>
      </c>
      <c r="E949" s="13">
        <v>47201</v>
      </c>
      <c r="F949" s="13" t="s">
        <v>4109</v>
      </c>
      <c r="G949" s="13">
        <v>30241</v>
      </c>
      <c r="H949" s="13">
        <v>2156.6</v>
      </c>
    </row>
    <row r="950" spans="1:8" x14ac:dyDescent="0.3">
      <c r="A950" s="13" t="s">
        <v>4122</v>
      </c>
      <c r="B950" s="13" t="s">
        <v>2604</v>
      </c>
      <c r="C950" s="13" t="s">
        <v>2562</v>
      </c>
      <c r="D950" s="13" t="s">
        <v>3072</v>
      </c>
      <c r="E950" s="13">
        <v>30019</v>
      </c>
      <c r="F950" s="13" t="s">
        <v>2635</v>
      </c>
      <c r="G950" s="13">
        <v>38111</v>
      </c>
      <c r="H950" s="13">
        <v>594.96</v>
      </c>
    </row>
    <row r="951" spans="1:8" x14ac:dyDescent="0.3">
      <c r="A951" s="13" t="s">
        <v>4123</v>
      </c>
      <c r="B951" s="13" t="s">
        <v>2604</v>
      </c>
      <c r="C951" s="13" t="s">
        <v>2562</v>
      </c>
      <c r="D951" s="13" t="s">
        <v>3462</v>
      </c>
      <c r="E951" s="13">
        <v>30721</v>
      </c>
      <c r="F951" s="13" t="s">
        <v>2808</v>
      </c>
      <c r="G951" s="13">
        <v>43228</v>
      </c>
      <c r="H951" s="13">
        <v>713.91</v>
      </c>
    </row>
    <row r="952" spans="1:8" x14ac:dyDescent="0.3">
      <c r="A952" s="13" t="s">
        <v>4124</v>
      </c>
      <c r="B952" s="13" t="s">
        <v>2604</v>
      </c>
      <c r="C952" s="13" t="s">
        <v>2562</v>
      </c>
      <c r="D952" s="13" t="s">
        <v>2864</v>
      </c>
      <c r="E952" s="13">
        <v>60115</v>
      </c>
      <c r="F952" s="13" t="s">
        <v>2888</v>
      </c>
      <c r="G952" s="13">
        <v>35055</v>
      </c>
      <c r="H952" s="13">
        <v>1173.1199999999999</v>
      </c>
    </row>
    <row r="953" spans="1:8" x14ac:dyDescent="0.3">
      <c r="A953" s="13" t="s">
        <v>4125</v>
      </c>
      <c r="B953" s="13" t="s">
        <v>2604</v>
      </c>
      <c r="C953" s="13" t="s">
        <v>2562</v>
      </c>
      <c r="D953" s="13" t="s">
        <v>2864</v>
      </c>
      <c r="E953" s="13">
        <v>60115</v>
      </c>
      <c r="F953" s="13" t="s">
        <v>2635</v>
      </c>
      <c r="G953" s="13">
        <v>38111</v>
      </c>
      <c r="H953" s="13">
        <v>933.96</v>
      </c>
    </row>
    <row r="954" spans="1:8" x14ac:dyDescent="0.3">
      <c r="A954" s="13" t="s">
        <v>4126</v>
      </c>
      <c r="B954" s="13" t="s">
        <v>2604</v>
      </c>
      <c r="C954" s="13" t="s">
        <v>2562</v>
      </c>
      <c r="D954" s="13" t="s">
        <v>4127</v>
      </c>
      <c r="E954" s="13">
        <v>60018</v>
      </c>
      <c r="F954" s="13" t="s">
        <v>2888</v>
      </c>
      <c r="G954" s="13">
        <v>35055</v>
      </c>
      <c r="H954" s="13">
        <v>1243.2</v>
      </c>
    </row>
    <row r="955" spans="1:8" x14ac:dyDescent="0.3">
      <c r="A955" s="13" t="s">
        <v>4128</v>
      </c>
      <c r="B955" s="13" t="s">
        <v>2604</v>
      </c>
      <c r="C955" s="13" t="s">
        <v>2562</v>
      </c>
      <c r="D955" s="13" t="s">
        <v>2629</v>
      </c>
      <c r="E955" s="13">
        <v>30344</v>
      </c>
      <c r="F955" s="13" t="s">
        <v>2629</v>
      </c>
      <c r="G955" s="13">
        <v>30344</v>
      </c>
      <c r="H955" s="13">
        <v>575</v>
      </c>
    </row>
    <row r="956" spans="1:8" x14ac:dyDescent="0.3">
      <c r="A956" s="13" t="s">
        <v>4129</v>
      </c>
      <c r="B956" s="13" t="s">
        <v>2604</v>
      </c>
      <c r="C956" s="13" t="s">
        <v>2562</v>
      </c>
      <c r="D956" s="13" t="s">
        <v>2629</v>
      </c>
      <c r="E956" s="13">
        <v>30344</v>
      </c>
      <c r="F956" s="13" t="s">
        <v>2635</v>
      </c>
      <c r="G956" s="13">
        <v>38111</v>
      </c>
      <c r="H956" s="13">
        <v>575</v>
      </c>
    </row>
    <row r="957" spans="1:8" x14ac:dyDescent="0.3">
      <c r="A957" s="13" t="s">
        <v>4130</v>
      </c>
      <c r="B957" s="13" t="s">
        <v>2604</v>
      </c>
      <c r="C957" s="13" t="s">
        <v>2562</v>
      </c>
      <c r="D957" s="13" t="s">
        <v>4131</v>
      </c>
      <c r="E957" s="13">
        <v>31024</v>
      </c>
      <c r="F957" s="13" t="s">
        <v>2890</v>
      </c>
      <c r="G957" s="13">
        <v>43123</v>
      </c>
      <c r="H957" s="13">
        <v>874.08</v>
      </c>
    </row>
    <row r="958" spans="1:8" x14ac:dyDescent="0.3">
      <c r="A958" s="13" t="s">
        <v>4132</v>
      </c>
      <c r="B958" s="13" t="s">
        <v>2604</v>
      </c>
      <c r="C958" s="13" t="s">
        <v>2562</v>
      </c>
      <c r="D958" s="13" t="s">
        <v>3465</v>
      </c>
      <c r="E958" s="13">
        <v>30294</v>
      </c>
      <c r="F958" s="13" t="s">
        <v>2635</v>
      </c>
      <c r="G958" s="13">
        <v>38111</v>
      </c>
      <c r="H958" s="13">
        <v>1163.28</v>
      </c>
    </row>
    <row r="959" spans="1:8" x14ac:dyDescent="0.3">
      <c r="A959" s="13" t="s">
        <v>4133</v>
      </c>
      <c r="B959" s="13" t="s">
        <v>2604</v>
      </c>
      <c r="C959" s="13" t="s">
        <v>2562</v>
      </c>
      <c r="D959" s="13" t="s">
        <v>4134</v>
      </c>
      <c r="E959" s="13">
        <v>30213</v>
      </c>
      <c r="F959" s="13" t="s">
        <v>2635</v>
      </c>
      <c r="G959" s="13">
        <v>38111</v>
      </c>
      <c r="H959" s="13">
        <v>3450</v>
      </c>
    </row>
    <row r="960" spans="1:8" x14ac:dyDescent="0.3">
      <c r="A960" s="13" t="s">
        <v>4135</v>
      </c>
      <c r="B960" s="13" t="s">
        <v>2604</v>
      </c>
      <c r="C960" s="13" t="s">
        <v>2562</v>
      </c>
      <c r="D960" s="13" t="s">
        <v>4136</v>
      </c>
      <c r="E960" s="13">
        <v>46037</v>
      </c>
      <c r="F960" s="13" t="s">
        <v>4137</v>
      </c>
      <c r="G960" s="13">
        <v>28348</v>
      </c>
      <c r="H960" s="13">
        <v>1323.1</v>
      </c>
    </row>
    <row r="961" spans="1:8" x14ac:dyDescent="0.3">
      <c r="A961" s="13" t="s">
        <v>4138</v>
      </c>
      <c r="B961" s="13" t="s">
        <v>2604</v>
      </c>
      <c r="C961" s="13" t="s">
        <v>2562</v>
      </c>
      <c r="D961" s="13" t="s">
        <v>4136</v>
      </c>
      <c r="E961" s="13">
        <v>46037</v>
      </c>
      <c r="F961" s="13" t="s">
        <v>2896</v>
      </c>
      <c r="G961" s="13">
        <v>37809</v>
      </c>
      <c r="H961" s="13">
        <v>4863.6000000000004</v>
      </c>
    </row>
    <row r="962" spans="1:8" x14ac:dyDescent="0.3">
      <c r="A962" s="13" t="s">
        <v>4139</v>
      </c>
      <c r="B962" s="13" t="s">
        <v>2604</v>
      </c>
      <c r="C962" s="13" t="s">
        <v>2562</v>
      </c>
      <c r="D962" s="13" t="s">
        <v>4136</v>
      </c>
      <c r="E962" s="13">
        <v>46037</v>
      </c>
      <c r="F962" s="13" t="s">
        <v>2900</v>
      </c>
      <c r="G962" s="13">
        <v>28150</v>
      </c>
      <c r="H962" s="13">
        <v>1056.46</v>
      </c>
    </row>
    <row r="963" spans="1:8" x14ac:dyDescent="0.3">
      <c r="A963" s="13" t="s">
        <v>4140</v>
      </c>
      <c r="B963" s="13" t="s">
        <v>2604</v>
      </c>
      <c r="C963" s="13" t="s">
        <v>2562</v>
      </c>
      <c r="D963" s="13" t="s">
        <v>2801</v>
      </c>
      <c r="E963" s="13">
        <v>46809</v>
      </c>
      <c r="F963" s="13" t="s">
        <v>2896</v>
      </c>
      <c r="G963" s="13">
        <v>37809</v>
      </c>
      <c r="H963" s="13">
        <v>1793.4</v>
      </c>
    </row>
    <row r="964" spans="1:8" x14ac:dyDescent="0.3">
      <c r="A964" s="13" t="s">
        <v>4141</v>
      </c>
      <c r="B964" s="13" t="s">
        <v>2604</v>
      </c>
      <c r="C964" s="13" t="s">
        <v>2562</v>
      </c>
      <c r="D964" s="13" t="s">
        <v>2935</v>
      </c>
      <c r="E964" s="13">
        <v>76137</v>
      </c>
      <c r="F964" s="13" t="s">
        <v>2635</v>
      </c>
      <c r="G964" s="13">
        <v>38111</v>
      </c>
      <c r="H964" s="13">
        <v>452.7</v>
      </c>
    </row>
    <row r="965" spans="1:8" x14ac:dyDescent="0.3">
      <c r="A965" s="13" t="s">
        <v>4142</v>
      </c>
      <c r="B965" s="13" t="s">
        <v>2604</v>
      </c>
      <c r="C965" s="13" t="s">
        <v>2562</v>
      </c>
      <c r="D965" s="13" t="s">
        <v>4143</v>
      </c>
      <c r="E965" s="13">
        <v>30223</v>
      </c>
      <c r="F965" s="13" t="s">
        <v>2890</v>
      </c>
      <c r="G965" s="13">
        <v>43123</v>
      </c>
      <c r="H965" s="13">
        <v>769.5</v>
      </c>
    </row>
    <row r="966" spans="1:8" x14ac:dyDescent="0.3">
      <c r="A966" s="13" t="s">
        <v>4144</v>
      </c>
      <c r="B966" s="13" t="s">
        <v>2604</v>
      </c>
      <c r="C966" s="13" t="s">
        <v>2562</v>
      </c>
      <c r="D966" s="13" t="s">
        <v>4143</v>
      </c>
      <c r="E966" s="13">
        <v>30223</v>
      </c>
      <c r="F966" s="13" t="s">
        <v>2635</v>
      </c>
      <c r="G966" s="13">
        <v>38111</v>
      </c>
      <c r="H966" s="13">
        <v>2362.08</v>
      </c>
    </row>
    <row r="967" spans="1:8" x14ac:dyDescent="0.3">
      <c r="A967" s="13" t="s">
        <v>4144</v>
      </c>
      <c r="B967" s="13" t="s">
        <v>2604</v>
      </c>
      <c r="C967" s="13" t="s">
        <v>2562</v>
      </c>
      <c r="D967" s="13" t="s">
        <v>4143</v>
      </c>
      <c r="E967" s="13">
        <v>30224</v>
      </c>
      <c r="F967" s="13" t="s">
        <v>2635</v>
      </c>
      <c r="G967" s="13">
        <v>38111</v>
      </c>
      <c r="H967" s="13">
        <v>1181.04</v>
      </c>
    </row>
    <row r="968" spans="1:8" x14ac:dyDescent="0.3">
      <c r="A968" s="13" t="s">
        <v>4145</v>
      </c>
      <c r="B968" s="13" t="s">
        <v>2604</v>
      </c>
      <c r="C968" s="13" t="s">
        <v>2562</v>
      </c>
      <c r="D968" s="13" t="s">
        <v>4146</v>
      </c>
      <c r="E968" s="13">
        <v>28792</v>
      </c>
      <c r="F968" s="13" t="s">
        <v>2850</v>
      </c>
      <c r="G968" s="13">
        <v>38652</v>
      </c>
      <c r="H968" s="13">
        <v>9389.36</v>
      </c>
    </row>
    <row r="969" spans="1:8" x14ac:dyDescent="0.3">
      <c r="A969" s="13" t="s">
        <v>4147</v>
      </c>
      <c r="B969" s="13" t="s">
        <v>2604</v>
      </c>
      <c r="C969" s="13" t="s">
        <v>2562</v>
      </c>
      <c r="D969" s="13" t="s">
        <v>3235</v>
      </c>
      <c r="E969" s="13">
        <v>77052</v>
      </c>
      <c r="F969" s="13" t="s">
        <v>2635</v>
      </c>
      <c r="G969" s="13">
        <v>38111</v>
      </c>
      <c r="H969" s="13">
        <v>598.5</v>
      </c>
    </row>
    <row r="970" spans="1:8" x14ac:dyDescent="0.3">
      <c r="A970" s="13" t="s">
        <v>4148</v>
      </c>
      <c r="B970" s="13" t="s">
        <v>2604</v>
      </c>
      <c r="C970" s="13" t="s">
        <v>2562</v>
      </c>
      <c r="D970" s="13" t="s">
        <v>2875</v>
      </c>
      <c r="E970" s="13">
        <v>46268</v>
      </c>
      <c r="F970" s="13" t="s">
        <v>2896</v>
      </c>
      <c r="G970" s="13">
        <v>37809</v>
      </c>
      <c r="H970" s="13">
        <v>793.8</v>
      </c>
    </row>
    <row r="971" spans="1:8" x14ac:dyDescent="0.3">
      <c r="A971" s="13" t="s">
        <v>4149</v>
      </c>
      <c r="B971" s="13" t="s">
        <v>2604</v>
      </c>
      <c r="C971" s="13" t="s">
        <v>2562</v>
      </c>
      <c r="D971" s="13" t="s">
        <v>4150</v>
      </c>
      <c r="E971" s="13">
        <v>60143</v>
      </c>
      <c r="F971" s="13" t="s">
        <v>2635</v>
      </c>
      <c r="G971" s="13">
        <v>38111</v>
      </c>
      <c r="H971" s="13">
        <v>963.2</v>
      </c>
    </row>
    <row r="972" spans="1:8" x14ac:dyDescent="0.3">
      <c r="A972" s="13" t="s">
        <v>4151</v>
      </c>
      <c r="B972" s="13" t="s">
        <v>2604</v>
      </c>
      <c r="C972" s="13" t="s">
        <v>2562</v>
      </c>
      <c r="D972" s="13" t="s">
        <v>4152</v>
      </c>
      <c r="E972" s="13">
        <v>72404</v>
      </c>
      <c r="F972" s="13" t="s">
        <v>2890</v>
      </c>
      <c r="G972" s="13">
        <v>43123</v>
      </c>
      <c r="H972" s="13">
        <v>2184.56</v>
      </c>
    </row>
    <row r="973" spans="1:8" x14ac:dyDescent="0.3">
      <c r="A973" s="13" t="s">
        <v>4153</v>
      </c>
      <c r="B973" s="13" t="s">
        <v>2604</v>
      </c>
      <c r="C973" s="13" t="s">
        <v>2562</v>
      </c>
      <c r="D973" s="13" t="s">
        <v>3338</v>
      </c>
      <c r="E973" s="13">
        <v>77494</v>
      </c>
      <c r="F973" s="13" t="s">
        <v>2635</v>
      </c>
      <c r="G973" s="13">
        <v>38111</v>
      </c>
      <c r="H973" s="13">
        <v>622.65</v>
      </c>
    </row>
    <row r="974" spans="1:8" x14ac:dyDescent="0.3">
      <c r="A974" s="13" t="s">
        <v>4154</v>
      </c>
      <c r="B974" s="13" t="s">
        <v>2604</v>
      </c>
      <c r="C974" s="13" t="s">
        <v>2562</v>
      </c>
      <c r="D974" s="13" t="s">
        <v>4155</v>
      </c>
      <c r="E974" s="13">
        <v>30152</v>
      </c>
      <c r="F974" s="13" t="s">
        <v>2808</v>
      </c>
      <c r="G974" s="13">
        <v>43228</v>
      </c>
      <c r="H974" s="13">
        <v>810.9</v>
      </c>
    </row>
    <row r="975" spans="1:8" x14ac:dyDescent="0.3">
      <c r="A975" s="13" t="s">
        <v>4156</v>
      </c>
      <c r="B975" s="13" t="s">
        <v>2604</v>
      </c>
      <c r="C975" s="13" t="s">
        <v>2562</v>
      </c>
      <c r="D975" s="13" t="s">
        <v>2863</v>
      </c>
      <c r="E975" s="13">
        <v>30253</v>
      </c>
      <c r="F975" s="13" t="s">
        <v>2635</v>
      </c>
      <c r="G975" s="13">
        <v>38111</v>
      </c>
      <c r="H975" s="13">
        <v>1780.44</v>
      </c>
    </row>
    <row r="976" spans="1:8" x14ac:dyDescent="0.3">
      <c r="A976" s="13" t="s">
        <v>4157</v>
      </c>
      <c r="B976" s="13" t="s">
        <v>2604</v>
      </c>
      <c r="C976" s="13" t="s">
        <v>2562</v>
      </c>
      <c r="D976" s="13" t="s">
        <v>4158</v>
      </c>
      <c r="E976" s="13">
        <v>30260</v>
      </c>
      <c r="F976" s="13" t="s">
        <v>2635</v>
      </c>
      <c r="G976" s="13">
        <v>38111</v>
      </c>
      <c r="H976" s="13">
        <v>575</v>
      </c>
    </row>
    <row r="977" spans="1:8" x14ac:dyDescent="0.3">
      <c r="A977" s="13" t="s">
        <v>4159</v>
      </c>
      <c r="B977" s="13" t="s">
        <v>2604</v>
      </c>
      <c r="C977" s="13" t="s">
        <v>2562</v>
      </c>
      <c r="D977" s="13" t="s">
        <v>3901</v>
      </c>
      <c r="E977" s="13">
        <v>54956</v>
      </c>
      <c r="F977" s="13" t="s">
        <v>4119</v>
      </c>
      <c r="G977" s="13">
        <v>30117</v>
      </c>
      <c r="H977" s="13">
        <v>2051.5500000000002</v>
      </c>
    </row>
    <row r="978" spans="1:8" x14ac:dyDescent="0.3">
      <c r="A978" s="13" t="s">
        <v>4160</v>
      </c>
      <c r="B978" s="13" t="s">
        <v>2604</v>
      </c>
      <c r="C978" s="13" t="s">
        <v>2562</v>
      </c>
      <c r="D978" s="13" t="s">
        <v>3123</v>
      </c>
      <c r="E978" s="13">
        <v>29115</v>
      </c>
      <c r="F978" s="13" t="s">
        <v>3800</v>
      </c>
      <c r="G978" s="13">
        <v>46140</v>
      </c>
      <c r="H978" s="13">
        <v>6889.47</v>
      </c>
    </row>
    <row r="979" spans="1:8" x14ac:dyDescent="0.3">
      <c r="A979" s="13" t="s">
        <v>4161</v>
      </c>
      <c r="B979" s="13" t="s">
        <v>2604</v>
      </c>
      <c r="C979" s="13" t="s">
        <v>2562</v>
      </c>
      <c r="D979" s="13" t="s">
        <v>3123</v>
      </c>
      <c r="E979" s="13">
        <v>29115</v>
      </c>
      <c r="F979" s="13" t="s">
        <v>2850</v>
      </c>
      <c r="G979" s="13">
        <v>38652</v>
      </c>
      <c r="H979" s="13">
        <v>20739.84</v>
      </c>
    </row>
    <row r="980" spans="1:8" x14ac:dyDescent="0.3">
      <c r="A980" s="13" t="s">
        <v>4162</v>
      </c>
      <c r="B980" s="13" t="s">
        <v>2604</v>
      </c>
      <c r="C980" s="13" t="s">
        <v>2562</v>
      </c>
      <c r="D980" s="13" t="s">
        <v>4163</v>
      </c>
      <c r="E980" s="13">
        <v>45356</v>
      </c>
      <c r="F980" s="13" t="s">
        <v>2900</v>
      </c>
      <c r="G980" s="13">
        <v>28150</v>
      </c>
      <c r="H980" s="13">
        <v>2059.1999999999998</v>
      </c>
    </row>
    <row r="981" spans="1:8" x14ac:dyDescent="0.3">
      <c r="A981" s="13" t="s">
        <v>4164</v>
      </c>
      <c r="B981" s="13" t="s">
        <v>2604</v>
      </c>
      <c r="C981" s="13" t="s">
        <v>2562</v>
      </c>
      <c r="D981" s="13" t="s">
        <v>2939</v>
      </c>
      <c r="E981" s="13">
        <v>53158</v>
      </c>
      <c r="F981" s="13" t="s">
        <v>4137</v>
      </c>
      <c r="G981" s="13">
        <v>28348</v>
      </c>
      <c r="H981" s="13">
        <v>5755.2</v>
      </c>
    </row>
    <row r="982" spans="1:8" x14ac:dyDescent="0.3">
      <c r="A982" s="13" t="s">
        <v>4165</v>
      </c>
      <c r="B982" s="13" t="s">
        <v>2604</v>
      </c>
      <c r="C982" s="13" t="s">
        <v>2562</v>
      </c>
      <c r="D982" s="13" t="s">
        <v>4166</v>
      </c>
      <c r="E982" s="13">
        <v>37148</v>
      </c>
      <c r="F982" s="13" t="s">
        <v>4167</v>
      </c>
      <c r="G982" s="13">
        <v>77474</v>
      </c>
      <c r="H982" s="13">
        <v>3141.3</v>
      </c>
    </row>
    <row r="983" spans="1:8" x14ac:dyDescent="0.3">
      <c r="A983" s="13" t="s">
        <v>4168</v>
      </c>
      <c r="B983" s="13" t="s">
        <v>2604</v>
      </c>
      <c r="C983" s="13" t="s">
        <v>2562</v>
      </c>
      <c r="D983" s="13" t="s">
        <v>4169</v>
      </c>
      <c r="E983" s="13">
        <v>27045</v>
      </c>
      <c r="F983" s="13" t="s">
        <v>2635</v>
      </c>
      <c r="G983" s="13">
        <v>38111</v>
      </c>
      <c r="H983" s="13">
        <v>901.7</v>
      </c>
    </row>
    <row r="984" spans="1:8" x14ac:dyDescent="0.3">
      <c r="A984" s="13" t="s">
        <v>4170</v>
      </c>
      <c r="B984" s="13" t="s">
        <v>2604</v>
      </c>
      <c r="C984" s="13" t="s">
        <v>2562</v>
      </c>
      <c r="D984" s="13" t="s">
        <v>4056</v>
      </c>
      <c r="E984" s="13">
        <v>60548</v>
      </c>
      <c r="F984" s="13" t="s">
        <v>2888</v>
      </c>
      <c r="G984" s="13">
        <v>35055</v>
      </c>
      <c r="H984" s="13">
        <v>1234.8</v>
      </c>
    </row>
    <row r="985" spans="1:8" x14ac:dyDescent="0.3">
      <c r="A985" s="13" t="s">
        <v>4171</v>
      </c>
      <c r="B985" s="13" t="s">
        <v>2604</v>
      </c>
      <c r="C985" s="13" t="s">
        <v>2562</v>
      </c>
      <c r="D985" s="13" t="s">
        <v>4172</v>
      </c>
      <c r="E985" s="13">
        <v>37380</v>
      </c>
      <c r="F985" s="13" t="s">
        <v>4173</v>
      </c>
      <c r="G985" s="13">
        <v>46327</v>
      </c>
      <c r="H985" s="13">
        <v>0</v>
      </c>
    </row>
    <row r="986" spans="1:8" x14ac:dyDescent="0.3">
      <c r="A986" s="13" t="s">
        <v>4174</v>
      </c>
      <c r="B986" s="13" t="s">
        <v>2604</v>
      </c>
      <c r="C986" s="13" t="s">
        <v>2562</v>
      </c>
      <c r="D986" s="13" t="s">
        <v>4175</v>
      </c>
      <c r="E986" s="13">
        <v>29154</v>
      </c>
      <c r="F986" s="13" t="s">
        <v>3800</v>
      </c>
      <c r="G986" s="13">
        <v>46140</v>
      </c>
      <c r="H986" s="13">
        <v>7880.95</v>
      </c>
    </row>
    <row r="987" spans="1:8" x14ac:dyDescent="0.3">
      <c r="A987" s="13" t="s">
        <v>4176</v>
      </c>
      <c r="B987" s="13" t="s">
        <v>2604</v>
      </c>
      <c r="C987" s="13" t="s">
        <v>2562</v>
      </c>
      <c r="D987" s="13" t="s">
        <v>4175</v>
      </c>
      <c r="E987" s="13">
        <v>29154</v>
      </c>
      <c r="F987" s="13" t="s">
        <v>3256</v>
      </c>
      <c r="G987" s="13">
        <v>44720</v>
      </c>
      <c r="H987" s="13">
        <v>1080.96</v>
      </c>
    </row>
    <row r="988" spans="1:8" x14ac:dyDescent="0.3">
      <c r="A988" s="13" t="s">
        <v>4177</v>
      </c>
      <c r="B988" s="13" t="s">
        <v>2604</v>
      </c>
      <c r="C988" s="13" t="s">
        <v>2562</v>
      </c>
      <c r="D988" s="13" t="s">
        <v>4175</v>
      </c>
      <c r="E988" s="13">
        <v>29154</v>
      </c>
      <c r="F988" s="13" t="s">
        <v>4178</v>
      </c>
      <c r="G988" s="13">
        <v>60543</v>
      </c>
      <c r="H988" s="13">
        <v>2538</v>
      </c>
    </row>
    <row r="989" spans="1:8" x14ac:dyDescent="0.3">
      <c r="A989" s="13" t="s">
        <v>4179</v>
      </c>
      <c r="B989" s="13" t="s">
        <v>2604</v>
      </c>
      <c r="C989" s="13" t="s">
        <v>2562</v>
      </c>
      <c r="D989" s="13" t="s">
        <v>4180</v>
      </c>
      <c r="E989" s="13">
        <v>36081</v>
      </c>
      <c r="F989" s="13" t="s">
        <v>4181</v>
      </c>
      <c r="G989" s="13">
        <v>29728</v>
      </c>
      <c r="H989" s="13">
        <v>889.84</v>
      </c>
    </row>
    <row r="990" spans="1:8" x14ac:dyDescent="0.3">
      <c r="A990" s="13" t="s">
        <v>4182</v>
      </c>
      <c r="B990" s="13" t="s">
        <v>2604</v>
      </c>
      <c r="C990" s="13" t="s">
        <v>2562</v>
      </c>
      <c r="D990" s="13" t="s">
        <v>4183</v>
      </c>
      <c r="E990" s="13">
        <v>60185</v>
      </c>
      <c r="F990" s="13" t="s">
        <v>4184</v>
      </c>
      <c r="G990" s="13">
        <v>38654</v>
      </c>
      <c r="H990" s="13">
        <v>0</v>
      </c>
    </row>
    <row r="991" spans="1:8" x14ac:dyDescent="0.3">
      <c r="A991" s="13" t="s">
        <v>4185</v>
      </c>
      <c r="B991" s="13" t="s">
        <v>2604</v>
      </c>
      <c r="C991" s="13" t="s">
        <v>2562</v>
      </c>
      <c r="D991" s="13" t="s">
        <v>4186</v>
      </c>
      <c r="E991" s="13">
        <v>44509</v>
      </c>
      <c r="F991" s="13" t="s">
        <v>2635</v>
      </c>
      <c r="G991" s="13">
        <v>38111</v>
      </c>
      <c r="H991" s="13">
        <v>2674.8</v>
      </c>
    </row>
    <row r="992" spans="1:8" x14ac:dyDescent="0.3">
      <c r="A992" s="13" t="s">
        <v>4187</v>
      </c>
      <c r="B992" s="13" t="s">
        <v>2604</v>
      </c>
      <c r="C992" s="13" t="s">
        <v>2562</v>
      </c>
      <c r="D992" s="13" t="s">
        <v>4186</v>
      </c>
      <c r="E992" s="13">
        <v>44509</v>
      </c>
      <c r="F992" s="13" t="s">
        <v>2900</v>
      </c>
      <c r="G992" s="13">
        <v>28150</v>
      </c>
      <c r="H992" s="13">
        <v>1960.8</v>
      </c>
    </row>
    <row r="993" spans="1:8" x14ac:dyDescent="0.3">
      <c r="A993" s="13" t="s">
        <v>4188</v>
      </c>
      <c r="B993" s="13" t="s">
        <v>4189</v>
      </c>
      <c r="C993" s="13" t="s">
        <v>4189</v>
      </c>
      <c r="D993" s="13" t="s">
        <v>4190</v>
      </c>
      <c r="E993" s="13">
        <v>29330</v>
      </c>
      <c r="F993" s="13" t="s">
        <v>3421</v>
      </c>
      <c r="G993" s="13">
        <v>60502</v>
      </c>
      <c r="H993" s="13">
        <v>2163.3000000000002</v>
      </c>
    </row>
    <row r="994" spans="1:8" x14ac:dyDescent="0.3">
      <c r="A994" s="13" t="s">
        <v>4191</v>
      </c>
      <c r="B994" s="13" t="s">
        <v>4189</v>
      </c>
      <c r="C994" s="13" t="s">
        <v>4189</v>
      </c>
      <c r="D994" s="13" t="s">
        <v>4190</v>
      </c>
      <c r="E994" s="13">
        <v>29330</v>
      </c>
      <c r="F994" s="13" t="s">
        <v>4192</v>
      </c>
      <c r="G994" s="13">
        <v>43130</v>
      </c>
      <c r="H994" s="13">
        <v>1550.86</v>
      </c>
    </row>
    <row r="995" spans="1:8" x14ac:dyDescent="0.3">
      <c r="A995" s="13" t="s">
        <v>4193</v>
      </c>
      <c r="B995" s="13" t="s">
        <v>4189</v>
      </c>
      <c r="C995" s="13" t="s">
        <v>4189</v>
      </c>
      <c r="D995" s="13" t="s">
        <v>4190</v>
      </c>
      <c r="E995" s="13">
        <v>29330</v>
      </c>
      <c r="F995" s="13" t="s">
        <v>3037</v>
      </c>
      <c r="G995" s="13">
        <v>38464</v>
      </c>
      <c r="H995" s="13">
        <v>2714.6</v>
      </c>
    </row>
    <row r="996" spans="1:8" x14ac:dyDescent="0.3">
      <c r="A996" s="13" t="s">
        <v>4194</v>
      </c>
      <c r="B996" s="13" t="s">
        <v>4189</v>
      </c>
      <c r="C996" s="13" t="s">
        <v>4189</v>
      </c>
      <c r="D996" s="13" t="s">
        <v>4190</v>
      </c>
      <c r="E996" s="13">
        <v>29330</v>
      </c>
      <c r="F996" s="13" t="s">
        <v>4195</v>
      </c>
      <c r="G996" s="13">
        <v>46545</v>
      </c>
      <c r="H996" s="13">
        <v>2859.75</v>
      </c>
    </row>
    <row r="997" spans="1:8" x14ac:dyDescent="0.3">
      <c r="A997" s="13" t="s">
        <v>4196</v>
      </c>
      <c r="B997" s="13" t="s">
        <v>4189</v>
      </c>
      <c r="C997" s="13" t="s">
        <v>4189</v>
      </c>
      <c r="D997" s="13" t="s">
        <v>4190</v>
      </c>
      <c r="E997" s="13">
        <v>29330</v>
      </c>
      <c r="F997" s="13" t="s">
        <v>4197</v>
      </c>
      <c r="G997" s="13">
        <v>44266</v>
      </c>
      <c r="H997" s="13">
        <v>2532.5700000000002</v>
      </c>
    </row>
    <row r="998" spans="1:8" x14ac:dyDescent="0.3">
      <c r="A998" s="13" t="s">
        <v>4198</v>
      </c>
      <c r="B998" s="13" t="s">
        <v>2567</v>
      </c>
      <c r="C998" s="13" t="s">
        <v>2567</v>
      </c>
      <c r="D998" s="13" t="s">
        <v>2732</v>
      </c>
      <c r="E998" s="13">
        <v>76018</v>
      </c>
      <c r="F998" s="13" t="s">
        <v>2635</v>
      </c>
      <c r="G998" s="13">
        <v>38118</v>
      </c>
      <c r="H998" s="13">
        <v>2430</v>
      </c>
    </row>
    <row r="999" spans="1:8" x14ac:dyDescent="0.3">
      <c r="A999" s="13" t="s">
        <v>4199</v>
      </c>
      <c r="B999" s="13" t="s">
        <v>2567</v>
      </c>
      <c r="C999" s="13" t="s">
        <v>2567</v>
      </c>
      <c r="D999" s="13" t="s">
        <v>2732</v>
      </c>
      <c r="E999" s="13">
        <v>76018</v>
      </c>
      <c r="F999" s="13" t="s">
        <v>4184</v>
      </c>
      <c r="G999" s="13">
        <v>38654</v>
      </c>
      <c r="H999" s="13">
        <v>8880.6</v>
      </c>
    </row>
    <row r="1000" spans="1:8" x14ac:dyDescent="0.3">
      <c r="A1000" s="13" t="s">
        <v>4200</v>
      </c>
      <c r="B1000" s="13" t="s">
        <v>2567</v>
      </c>
      <c r="C1000" s="13" t="s">
        <v>2567</v>
      </c>
      <c r="D1000" s="13" t="s">
        <v>3002</v>
      </c>
      <c r="E1000" s="13">
        <v>30517</v>
      </c>
      <c r="F1000" s="13" t="s">
        <v>2890</v>
      </c>
      <c r="G1000" s="13">
        <v>43123</v>
      </c>
      <c r="H1000" s="13">
        <v>23229</v>
      </c>
    </row>
    <row r="1001" spans="1:8" x14ac:dyDescent="0.3">
      <c r="A1001" s="13" t="s">
        <v>4201</v>
      </c>
      <c r="B1001" s="13" t="s">
        <v>2567</v>
      </c>
      <c r="C1001" s="13" t="s">
        <v>2567</v>
      </c>
      <c r="D1001" s="13" t="s">
        <v>4202</v>
      </c>
      <c r="E1001" s="13">
        <v>28610</v>
      </c>
      <c r="F1001" s="13" t="s">
        <v>2732</v>
      </c>
      <c r="G1001" s="13">
        <v>76018</v>
      </c>
      <c r="H1001" s="13">
        <v>19424.88</v>
      </c>
    </row>
    <row r="1002" spans="1:8" x14ac:dyDescent="0.3">
      <c r="A1002" s="13" t="s">
        <v>4203</v>
      </c>
      <c r="B1002" s="13" t="s">
        <v>2567</v>
      </c>
      <c r="C1002" s="13" t="s">
        <v>2567</v>
      </c>
      <c r="D1002" s="13" t="s">
        <v>4202</v>
      </c>
      <c r="E1002" s="13">
        <v>28610</v>
      </c>
      <c r="F1002" s="13" t="s">
        <v>2890</v>
      </c>
      <c r="G1002" s="13">
        <v>43123</v>
      </c>
      <c r="H1002" s="13">
        <v>1570</v>
      </c>
    </row>
    <row r="1003" spans="1:8" x14ac:dyDescent="0.3">
      <c r="A1003" s="13" t="s">
        <v>4204</v>
      </c>
      <c r="B1003" s="13" t="s">
        <v>2567</v>
      </c>
      <c r="C1003" s="13" t="s">
        <v>2567</v>
      </c>
      <c r="D1003" s="13" t="s">
        <v>4205</v>
      </c>
      <c r="E1003" s="13">
        <v>60012</v>
      </c>
      <c r="F1003" s="13" t="s">
        <v>4184</v>
      </c>
      <c r="G1003" s="13">
        <v>38654</v>
      </c>
      <c r="H1003" s="13">
        <v>3657</v>
      </c>
    </row>
    <row r="1004" spans="1:8" x14ac:dyDescent="0.3">
      <c r="A1004" s="13" t="s">
        <v>4206</v>
      </c>
      <c r="B1004" s="13" t="s">
        <v>2567</v>
      </c>
      <c r="C1004" s="13" t="s">
        <v>2567</v>
      </c>
      <c r="D1004" s="13" t="s">
        <v>4207</v>
      </c>
      <c r="E1004" s="13">
        <v>29916</v>
      </c>
      <c r="F1004" s="13" t="s">
        <v>4184</v>
      </c>
      <c r="G1004" s="13">
        <v>38654</v>
      </c>
      <c r="H1004" s="13">
        <v>5909.4</v>
      </c>
    </row>
    <row r="1005" spans="1:8" x14ac:dyDescent="0.3">
      <c r="A1005" s="13" t="s">
        <v>4208</v>
      </c>
      <c r="B1005" s="13" t="s">
        <v>2567</v>
      </c>
      <c r="C1005" s="13" t="s">
        <v>2567</v>
      </c>
      <c r="D1005" s="13" t="s">
        <v>4209</v>
      </c>
      <c r="E1005" s="13">
        <v>27537</v>
      </c>
      <c r="F1005" s="13" t="s">
        <v>4184</v>
      </c>
      <c r="G1005" s="13">
        <v>38654</v>
      </c>
      <c r="H1005" s="13">
        <v>1011.15</v>
      </c>
    </row>
    <row r="1006" spans="1:8" x14ac:dyDescent="0.3">
      <c r="A1006" s="13" t="s">
        <v>4210</v>
      </c>
      <c r="B1006" s="13" t="s">
        <v>2567</v>
      </c>
      <c r="C1006" s="13" t="s">
        <v>2567</v>
      </c>
      <c r="D1006" s="13" t="s">
        <v>4192</v>
      </c>
      <c r="E1006" s="13">
        <v>43130</v>
      </c>
      <c r="F1006" s="13" t="s">
        <v>4184</v>
      </c>
      <c r="G1006" s="13">
        <v>38654</v>
      </c>
      <c r="H1006" s="13">
        <v>1790</v>
      </c>
    </row>
    <row r="1007" spans="1:8" x14ac:dyDescent="0.3">
      <c r="A1007" s="13" t="s">
        <v>4211</v>
      </c>
      <c r="B1007" s="13" t="s">
        <v>2567</v>
      </c>
      <c r="C1007" s="13" t="s">
        <v>2567</v>
      </c>
      <c r="D1007" s="13" t="s">
        <v>4212</v>
      </c>
      <c r="E1007" s="13">
        <v>60048</v>
      </c>
      <c r="F1007" s="13" t="s">
        <v>4184</v>
      </c>
      <c r="G1007" s="13">
        <v>38654</v>
      </c>
      <c r="H1007" s="13">
        <v>911</v>
      </c>
    </row>
    <row r="1008" spans="1:8" x14ac:dyDescent="0.3">
      <c r="A1008" s="13" t="s">
        <v>4213</v>
      </c>
      <c r="B1008" s="13" t="s">
        <v>2567</v>
      </c>
      <c r="C1008" s="13" t="s">
        <v>2567</v>
      </c>
      <c r="D1008" s="13" t="s">
        <v>4184</v>
      </c>
      <c r="E1008" s="13">
        <v>38654</v>
      </c>
      <c r="F1008" s="13" t="s">
        <v>2732</v>
      </c>
      <c r="G1008" s="13">
        <v>76018</v>
      </c>
      <c r="H1008" s="13">
        <v>5041</v>
      </c>
    </row>
    <row r="1009" spans="1:8" x14ac:dyDescent="0.3">
      <c r="A1009" s="13" t="s">
        <v>4214</v>
      </c>
      <c r="B1009" s="13" t="s">
        <v>2567</v>
      </c>
      <c r="C1009" s="13" t="s">
        <v>2567</v>
      </c>
      <c r="D1009" s="13" t="s">
        <v>4215</v>
      </c>
      <c r="E1009" s="13">
        <v>55384</v>
      </c>
      <c r="F1009" s="13" t="s">
        <v>4184</v>
      </c>
      <c r="G1009" s="13">
        <v>38654</v>
      </c>
      <c r="H1009" s="13">
        <v>2402.64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81929-7DC2-41C2-971E-AE119F8D2F3D}">
  <dimension ref="A1:AM2377"/>
  <sheetViews>
    <sheetView workbookViewId="0">
      <selection activeCell="F3" sqref="F3"/>
    </sheetView>
  </sheetViews>
  <sheetFormatPr defaultRowHeight="14.4" x14ac:dyDescent="0.3"/>
  <cols>
    <col min="6" max="6" width="8.88671875" style="13"/>
    <col min="9" max="9" width="16.77734375" style="13" customWidth="1"/>
  </cols>
  <sheetData>
    <row r="1" spans="1:3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s="13" t="s">
        <v>2620</v>
      </c>
      <c r="G1" t="s">
        <v>5</v>
      </c>
      <c r="H1" t="s">
        <v>6</v>
      </c>
      <c r="I1" s="13" t="s">
        <v>2622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</row>
    <row r="2" spans="1:39" x14ac:dyDescent="0.3">
      <c r="A2" t="s">
        <v>37</v>
      </c>
      <c r="B2" t="s">
        <v>38</v>
      </c>
      <c r="C2" t="s">
        <v>39</v>
      </c>
      <c r="D2" t="s">
        <v>40</v>
      </c>
      <c r="E2" t="s">
        <v>41</v>
      </c>
      <c r="F2" s="13" t="str">
        <f>_xlfn.CONCAT(wiz_6[[#This Row],[OCTY......]],",",wiz_6[[#This Row],[OS]])</f>
        <v>EASTABOGA ,AL</v>
      </c>
      <c r="G2" t="s">
        <v>42</v>
      </c>
      <c r="H2" t="s">
        <v>43</v>
      </c>
      <c r="I2" s="13" t="str">
        <f>_xlfn.CONCAT(wiz_6[[#This Row],[DCTY......]], ",",wiz_6[[#This Row],[DS]])</f>
        <v>HUNTINGBUR,IN</v>
      </c>
      <c r="J2" t="str">
        <f>TRIM(CONCATENATE(wiz_6[[#This Row],[SHIPPER..................]],wiz_6[[#This Row],[ZIP2..]],wiz_6[[#This Row],[ZIP3..]]))</f>
        <v>b: C H ROBINSON | 3626047542</v>
      </c>
      <c r="K2">
        <v>8</v>
      </c>
      <c r="L2">
        <v>1.46</v>
      </c>
      <c r="M2">
        <v>0.27</v>
      </c>
      <c r="N2">
        <v>410</v>
      </c>
      <c r="O2">
        <v>1.07</v>
      </c>
      <c r="P2">
        <v>95</v>
      </c>
      <c r="Q2">
        <v>0.33</v>
      </c>
      <c r="R2">
        <v>-24</v>
      </c>
      <c r="S2">
        <v>-319</v>
      </c>
      <c r="T2">
        <v>-44</v>
      </c>
      <c r="U2">
        <v>102</v>
      </c>
      <c r="V2">
        <v>-261</v>
      </c>
      <c r="W2">
        <v>35649</v>
      </c>
      <c r="X2">
        <v>36260</v>
      </c>
      <c r="Y2">
        <v>47542</v>
      </c>
      <c r="Z2">
        <v>1.51</v>
      </c>
      <c r="AA2">
        <f>SUMIFS(K$3:K$2378,$C$3:$C$2378,$C2)</f>
        <v>10012</v>
      </c>
      <c r="AB2">
        <f>V2*K2</f>
        <v>-2088</v>
      </c>
      <c r="AC2">
        <f>SUMIFS(AB$3:AB$2378,$C$3:$C$2378,$C2)</f>
        <v>6159</v>
      </c>
      <c r="AD2">
        <f>AC2/AA2</f>
        <v>0.6151618058330004</v>
      </c>
      <c r="AE2">
        <f>_xlfn.MINIFS($X$3:$X$2378,$C$3:$C$2378,A2)</f>
        <v>0</v>
      </c>
      <c r="AF2" t="e">
        <f ca="1">CELL("address",INDEX($X$3:$X$2378,MATCH(_xlfn.MINIFS($X$3:$X$2378,$C$3:$C$2378,A2),$X$3:$X$2378,0)))</f>
        <v>#N/A</v>
      </c>
      <c r="AG2" t="e">
        <f ca="1">REPLACE(AF2,2,1,"J")</f>
        <v>#N/A</v>
      </c>
      <c r="AH2" t="e">
        <f ca="1">INDIRECT(AG2)</f>
        <v>#N/A</v>
      </c>
      <c r="AI2" t="e">
        <f t="shared" ref="AI2:AI65" ca="1" si="0">REPLACE(AF2,2,1,"K")</f>
        <v>#N/A</v>
      </c>
      <c r="AJ2">
        <f t="shared" ref="AJ2:AJ65" si="1">K2/AA2</f>
        <v>7.9904115061925688E-4</v>
      </c>
      <c r="AK2">
        <f t="shared" ref="AK2:AK65" si="2">_xlfn.MINIFS($X$3:$X$2378,$C$3:$C$2378,A2,$AL$3:$AL$2378,"&gt;0.05")</f>
        <v>0</v>
      </c>
      <c r="AL2" t="e">
        <f ca="1">OFFSET(J$2,MATCH(AK2,$X$3:$X$2378,0),)</f>
        <v>#N/A</v>
      </c>
      <c r="AM2" t="b">
        <f t="shared" ref="AM2:AM65" si="3">IF(AK2=V2,J2,FALSE)</f>
        <v>0</v>
      </c>
    </row>
    <row r="3" spans="1:39" x14ac:dyDescent="0.3">
      <c r="A3" t="s">
        <v>37</v>
      </c>
      <c r="B3" t="s">
        <v>38</v>
      </c>
      <c r="C3" t="s">
        <v>39</v>
      </c>
      <c r="D3" t="s">
        <v>40</v>
      </c>
      <c r="E3" t="s">
        <v>41</v>
      </c>
      <c r="F3" s="13" t="str">
        <f>_xlfn.CONCAT(wiz_6[[#This Row],[OCTY......]],",",wiz_6[[#This Row],[OS]])</f>
        <v>EASTABOGA ,AL</v>
      </c>
      <c r="G3" t="s">
        <v>44</v>
      </c>
      <c r="H3" t="s">
        <v>45</v>
      </c>
      <c r="I3" s="13" t="str">
        <f>_xlfn.CONCAT(wiz_6[[#This Row],[DCTY......]], ",",wiz_6[[#This Row],[DS]])</f>
        <v>MOUNT STER,KY</v>
      </c>
      <c r="J3" t="str">
        <f>TRIM(CONCATENATE(wiz_6[[#This Row],[SHIPPER..................]],wiz_6[[#This Row],[ZIP2..]],wiz_6[[#This Row],[ZIP3..]]))</f>
        <v>b: C H ROBINSON | 3626040353</v>
      </c>
      <c r="K3">
        <v>1</v>
      </c>
      <c r="L3">
        <v>1.41</v>
      </c>
      <c r="M3">
        <v>0.27</v>
      </c>
      <c r="N3">
        <v>417</v>
      </c>
      <c r="O3">
        <v>0.55000000000000004</v>
      </c>
      <c r="P3">
        <v>103</v>
      </c>
      <c r="Q3">
        <v>0.35</v>
      </c>
      <c r="R3">
        <v>-25</v>
      </c>
      <c r="S3">
        <v>-319</v>
      </c>
      <c r="T3">
        <v>80</v>
      </c>
      <c r="U3">
        <v>-53</v>
      </c>
      <c r="V3">
        <v>-292</v>
      </c>
      <c r="W3">
        <v>36830</v>
      </c>
      <c r="X3">
        <v>36260</v>
      </c>
      <c r="Y3">
        <v>40353</v>
      </c>
      <c r="Z3">
        <v>1.46</v>
      </c>
      <c r="AA3">
        <f t="shared" ref="AA3:AA66" si="4">SUMIFS(K$3:K$2378,$C$3:$C$2378,$C3)</f>
        <v>10012</v>
      </c>
      <c r="AB3">
        <f t="shared" ref="AB3:AB66" si="5">V3*K3</f>
        <v>-292</v>
      </c>
      <c r="AC3">
        <f t="shared" ref="AC3:AC66" si="6">SUMIFS(AB$3:AB$2378,$C$3:$C$2378,$C3)</f>
        <v>6159</v>
      </c>
      <c r="AD3">
        <f t="shared" ref="AD3:AD66" si="7">AC3/AA3</f>
        <v>0.6151618058330004</v>
      </c>
      <c r="AE3">
        <f t="shared" ref="AE3:AE66" si="8">_xlfn.MINIFS($X$3:$X$2378,$C$3:$C$2378,A3)</f>
        <v>0</v>
      </c>
      <c r="AF3" t="e">
        <f t="shared" ref="AF3:AF66" ca="1" si="9">CELL("address",INDEX($X$3:$X$2378,MATCH(_xlfn.MINIFS($X$3:$X$2378,$C$3:$C$2378,A3),$X$3:$X$2378,0)))</f>
        <v>#N/A</v>
      </c>
      <c r="AG3" t="e">
        <f t="shared" ref="AG3:AG66" ca="1" si="10">REPLACE(AF3,2,1,"J")</f>
        <v>#N/A</v>
      </c>
      <c r="AH3" t="e">
        <f t="shared" ref="AH3:AH66" ca="1" si="11">INDIRECT(AG3)</f>
        <v>#N/A</v>
      </c>
      <c r="AI3" t="e">
        <f t="shared" ca="1" si="0"/>
        <v>#N/A</v>
      </c>
      <c r="AJ3">
        <f t="shared" si="1"/>
        <v>9.988014382740711E-5</v>
      </c>
      <c r="AK3">
        <f t="shared" si="2"/>
        <v>0</v>
      </c>
      <c r="AL3" t="e">
        <f t="shared" ref="AL3:AL66" ca="1" si="12">OFFSET(J$2,MATCH(AK3,$X$3:$X$2378,0),)</f>
        <v>#N/A</v>
      </c>
      <c r="AM3" t="b">
        <f t="shared" si="3"/>
        <v>0</v>
      </c>
    </row>
    <row r="4" spans="1:39" x14ac:dyDescent="0.3">
      <c r="A4" t="s">
        <v>37</v>
      </c>
      <c r="B4" t="s">
        <v>38</v>
      </c>
      <c r="C4" t="s">
        <v>39</v>
      </c>
      <c r="D4" t="s">
        <v>40</v>
      </c>
      <c r="E4" t="s">
        <v>41</v>
      </c>
      <c r="F4" s="13" t="str">
        <f>_xlfn.CONCAT(wiz_6[[#This Row],[OCTY......]],",",wiz_6[[#This Row],[OS]])</f>
        <v>EASTABOGA ,AL</v>
      </c>
      <c r="G4" t="s">
        <v>44</v>
      </c>
      <c r="H4" t="s">
        <v>46</v>
      </c>
      <c r="I4" s="13" t="str">
        <f>_xlfn.CONCAT(wiz_6[[#This Row],[DCTY......]], ",",wiz_6[[#This Row],[DS]])</f>
        <v>SOMERSET  ,KY</v>
      </c>
      <c r="J4" t="str">
        <f>TRIM(CONCATENATE(wiz_6[[#This Row],[SHIPPER..................]],wiz_6[[#This Row],[ZIP2..]],wiz_6[[#This Row],[ZIP3..]]))</f>
        <v>b: C H ROBINSON | 3626042501</v>
      </c>
      <c r="K4">
        <v>33</v>
      </c>
      <c r="L4">
        <v>1.69</v>
      </c>
      <c r="M4">
        <v>0.27</v>
      </c>
      <c r="N4">
        <v>306</v>
      </c>
      <c r="O4">
        <v>1.0900000000000001</v>
      </c>
      <c r="P4">
        <v>93</v>
      </c>
      <c r="Q4">
        <v>0.31</v>
      </c>
      <c r="R4">
        <v>-19</v>
      </c>
      <c r="S4">
        <v>-319</v>
      </c>
      <c r="T4">
        <v>-61</v>
      </c>
      <c r="U4">
        <v>-24</v>
      </c>
      <c r="V4">
        <v>-404</v>
      </c>
      <c r="W4">
        <v>35055</v>
      </c>
      <c r="X4">
        <v>36260</v>
      </c>
      <c r="Y4">
        <v>42501</v>
      </c>
      <c r="Z4">
        <v>1.74</v>
      </c>
      <c r="AA4">
        <f t="shared" si="4"/>
        <v>10012</v>
      </c>
      <c r="AB4">
        <f t="shared" si="5"/>
        <v>-13332</v>
      </c>
      <c r="AC4">
        <f t="shared" si="6"/>
        <v>6159</v>
      </c>
      <c r="AD4">
        <f t="shared" si="7"/>
        <v>0.6151618058330004</v>
      </c>
      <c r="AE4">
        <f t="shared" si="8"/>
        <v>0</v>
      </c>
      <c r="AF4" t="e">
        <f t="shared" ca="1" si="9"/>
        <v>#N/A</v>
      </c>
      <c r="AG4" t="e">
        <f t="shared" ca="1" si="10"/>
        <v>#N/A</v>
      </c>
      <c r="AH4" t="e">
        <f t="shared" ca="1" si="11"/>
        <v>#N/A</v>
      </c>
      <c r="AI4" t="e">
        <f t="shared" ca="1" si="0"/>
        <v>#N/A</v>
      </c>
      <c r="AJ4">
        <f t="shared" si="1"/>
        <v>3.2960447463044346E-3</v>
      </c>
      <c r="AK4">
        <f t="shared" si="2"/>
        <v>0</v>
      </c>
      <c r="AL4" t="e">
        <f t="shared" ca="1" si="12"/>
        <v>#N/A</v>
      </c>
      <c r="AM4" t="b">
        <f t="shared" si="3"/>
        <v>0</v>
      </c>
    </row>
    <row r="5" spans="1:39" x14ac:dyDescent="0.3">
      <c r="A5" t="s">
        <v>47</v>
      </c>
      <c r="B5" t="s">
        <v>48</v>
      </c>
      <c r="C5" t="s">
        <v>39</v>
      </c>
      <c r="D5" t="s">
        <v>40</v>
      </c>
      <c r="E5" t="s">
        <v>49</v>
      </c>
      <c r="F5" s="13" t="str">
        <f>_xlfn.CONCAT(wiz_6[[#This Row],[OCTY......]],",",wiz_6[[#This Row],[OS]])</f>
        <v>CALERA    ,AL</v>
      </c>
      <c r="G5" t="s">
        <v>50</v>
      </c>
      <c r="H5" t="s">
        <v>51</v>
      </c>
      <c r="I5" s="13" t="str">
        <f>_xlfn.CONCAT(wiz_6[[#This Row],[DCTY......]], ",",wiz_6[[#This Row],[DS]])</f>
        <v>NEWNAN    ,GA</v>
      </c>
      <c r="J5" t="str">
        <f>TRIM(CONCATENATE(wiz_6[[#This Row],[SHIPPER..................]],wiz_6[[#This Row],[ZIP2..]],wiz_6[[#This Row],[ZIP3..]]))</f>
        <v>LOWES MLXP VAN ONE WA| 3504030263</v>
      </c>
      <c r="K5">
        <v>1</v>
      </c>
      <c r="L5">
        <v>3.18</v>
      </c>
      <c r="M5">
        <v>0.21</v>
      </c>
      <c r="N5">
        <v>150</v>
      </c>
      <c r="O5">
        <v>0.2</v>
      </c>
      <c r="P5">
        <v>80</v>
      </c>
      <c r="Q5">
        <v>0.3</v>
      </c>
      <c r="R5">
        <v>0</v>
      </c>
      <c r="S5">
        <v>0</v>
      </c>
      <c r="T5">
        <v>51</v>
      </c>
      <c r="U5">
        <v>337</v>
      </c>
      <c r="V5">
        <v>388</v>
      </c>
      <c r="W5">
        <v>35055</v>
      </c>
      <c r="X5">
        <v>35040</v>
      </c>
      <c r="Y5">
        <v>30263</v>
      </c>
      <c r="Z5">
        <v>3.17</v>
      </c>
      <c r="AA5">
        <f t="shared" si="4"/>
        <v>10012</v>
      </c>
      <c r="AB5">
        <f t="shared" si="5"/>
        <v>388</v>
      </c>
      <c r="AC5">
        <f t="shared" si="6"/>
        <v>6159</v>
      </c>
      <c r="AD5">
        <f t="shared" si="7"/>
        <v>0.6151618058330004</v>
      </c>
      <c r="AE5">
        <f t="shared" si="8"/>
        <v>0</v>
      </c>
      <c r="AF5" t="e">
        <f t="shared" ca="1" si="9"/>
        <v>#N/A</v>
      </c>
      <c r="AG5" t="e">
        <f t="shared" ca="1" si="10"/>
        <v>#N/A</v>
      </c>
      <c r="AH5" t="e">
        <f t="shared" ca="1" si="11"/>
        <v>#N/A</v>
      </c>
      <c r="AI5" t="e">
        <f t="shared" ca="1" si="0"/>
        <v>#N/A</v>
      </c>
      <c r="AJ5">
        <f t="shared" si="1"/>
        <v>9.988014382740711E-5</v>
      </c>
      <c r="AK5">
        <f t="shared" si="2"/>
        <v>0</v>
      </c>
      <c r="AL5" t="e">
        <f t="shared" ca="1" si="12"/>
        <v>#N/A</v>
      </c>
      <c r="AM5" t="b">
        <f t="shared" si="3"/>
        <v>0</v>
      </c>
    </row>
    <row r="6" spans="1:39" x14ac:dyDescent="0.3">
      <c r="A6" t="s">
        <v>37</v>
      </c>
      <c r="B6" t="s">
        <v>38</v>
      </c>
      <c r="C6" t="s">
        <v>39</v>
      </c>
      <c r="D6" t="s">
        <v>40</v>
      </c>
      <c r="E6" t="s">
        <v>52</v>
      </c>
      <c r="F6" s="13" t="str">
        <f>_xlfn.CONCAT(wiz_6[[#This Row],[OCTY......]],",",wiz_6[[#This Row],[OS]])</f>
        <v>TRUSSVILLE,AL</v>
      </c>
      <c r="G6" t="s">
        <v>53</v>
      </c>
      <c r="H6" t="s">
        <v>54</v>
      </c>
      <c r="I6" s="13" t="str">
        <f>_xlfn.CONCAT(wiz_6[[#This Row],[DCTY......]], ",",wiz_6[[#This Row],[DS]])</f>
        <v>GURNEE    ,IL</v>
      </c>
      <c r="J6" t="str">
        <f>TRIM(CONCATENATE(wiz_6[[#This Row],[SHIPPER..................]],wiz_6[[#This Row],[ZIP2..]],wiz_6[[#This Row],[ZIP3..]]))</f>
        <v>b: C H ROBINSON | 3517360031</v>
      </c>
      <c r="K6">
        <v>1</v>
      </c>
      <c r="L6">
        <v>1.17</v>
      </c>
      <c r="M6">
        <v>0.27</v>
      </c>
      <c r="N6">
        <v>727</v>
      </c>
      <c r="O6">
        <v>1.96</v>
      </c>
      <c r="P6">
        <v>116</v>
      </c>
      <c r="Q6">
        <v>0.35</v>
      </c>
      <c r="R6">
        <v>-2</v>
      </c>
      <c r="S6">
        <v>-140</v>
      </c>
      <c r="T6">
        <v>-83</v>
      </c>
      <c r="U6">
        <v>-66</v>
      </c>
      <c r="V6">
        <v>-289</v>
      </c>
      <c r="W6">
        <v>36830</v>
      </c>
      <c r="X6">
        <v>35173</v>
      </c>
      <c r="Y6">
        <v>60031</v>
      </c>
      <c r="Z6">
        <v>1.22</v>
      </c>
      <c r="AA6">
        <f t="shared" si="4"/>
        <v>10012</v>
      </c>
      <c r="AB6">
        <f t="shared" si="5"/>
        <v>-289</v>
      </c>
      <c r="AC6">
        <f t="shared" si="6"/>
        <v>6159</v>
      </c>
      <c r="AD6">
        <f t="shared" si="7"/>
        <v>0.6151618058330004</v>
      </c>
      <c r="AE6">
        <f t="shared" si="8"/>
        <v>0</v>
      </c>
      <c r="AF6" t="e">
        <f t="shared" ca="1" si="9"/>
        <v>#N/A</v>
      </c>
      <c r="AG6" t="e">
        <f t="shared" ca="1" si="10"/>
        <v>#N/A</v>
      </c>
      <c r="AH6" t="e">
        <f t="shared" ca="1" si="11"/>
        <v>#N/A</v>
      </c>
      <c r="AI6" t="e">
        <f t="shared" ca="1" si="0"/>
        <v>#N/A</v>
      </c>
      <c r="AJ6">
        <f t="shared" si="1"/>
        <v>9.988014382740711E-5</v>
      </c>
      <c r="AK6">
        <f t="shared" si="2"/>
        <v>0</v>
      </c>
      <c r="AL6" t="e">
        <f t="shared" ca="1" si="12"/>
        <v>#N/A</v>
      </c>
      <c r="AM6" t="b">
        <f t="shared" si="3"/>
        <v>0</v>
      </c>
    </row>
    <row r="7" spans="1:39" x14ac:dyDescent="0.3">
      <c r="A7" t="s">
        <v>37</v>
      </c>
      <c r="B7" t="s">
        <v>38</v>
      </c>
      <c r="C7" t="s">
        <v>39</v>
      </c>
      <c r="D7" t="s">
        <v>40</v>
      </c>
      <c r="E7" t="s">
        <v>55</v>
      </c>
      <c r="F7" s="13" t="str">
        <f>_xlfn.CONCAT(wiz_6[[#This Row],[OCTY......]],",",wiz_6[[#This Row],[OS]])</f>
        <v>SYLACAUGA ,AL</v>
      </c>
      <c r="G7" t="s">
        <v>42</v>
      </c>
      <c r="H7" t="s">
        <v>56</v>
      </c>
      <c r="I7" s="13" t="str">
        <f>_xlfn.CONCAT(wiz_6[[#This Row],[DCTY......]], ",",wiz_6[[#This Row],[DS]])</f>
        <v>BLOOMFIELD,IN</v>
      </c>
      <c r="J7" t="str">
        <f>TRIM(CONCATENATE(wiz_6[[#This Row],[SHIPPER..................]],wiz_6[[#This Row],[ZIP2..]],wiz_6[[#This Row],[ZIP3..]]))</f>
        <v>b: C H ROBINSON | 3515047424</v>
      </c>
      <c r="K7">
        <v>1</v>
      </c>
      <c r="L7">
        <v>1.18</v>
      </c>
      <c r="M7">
        <v>0.27</v>
      </c>
      <c r="N7">
        <v>482</v>
      </c>
      <c r="O7">
        <v>1.99</v>
      </c>
      <c r="P7">
        <v>63</v>
      </c>
      <c r="Q7">
        <v>0.3</v>
      </c>
      <c r="R7">
        <v>-29</v>
      </c>
      <c r="S7">
        <v>-59</v>
      </c>
      <c r="T7">
        <v>-243</v>
      </c>
      <c r="U7">
        <v>-341</v>
      </c>
      <c r="V7">
        <v>-643</v>
      </c>
      <c r="W7">
        <v>36830</v>
      </c>
      <c r="X7">
        <v>35150</v>
      </c>
      <c r="Y7">
        <v>47424</v>
      </c>
      <c r="Z7">
        <v>1.23</v>
      </c>
      <c r="AA7">
        <f t="shared" si="4"/>
        <v>10012</v>
      </c>
      <c r="AB7">
        <f t="shared" si="5"/>
        <v>-643</v>
      </c>
      <c r="AC7">
        <f t="shared" si="6"/>
        <v>6159</v>
      </c>
      <c r="AD7">
        <f t="shared" si="7"/>
        <v>0.6151618058330004</v>
      </c>
      <c r="AE7">
        <f t="shared" si="8"/>
        <v>0</v>
      </c>
      <c r="AF7" t="e">
        <f t="shared" ca="1" si="9"/>
        <v>#N/A</v>
      </c>
      <c r="AG7" t="e">
        <f t="shared" ca="1" si="10"/>
        <v>#N/A</v>
      </c>
      <c r="AH7" t="e">
        <f t="shared" ca="1" si="11"/>
        <v>#N/A</v>
      </c>
      <c r="AI7" t="e">
        <f t="shared" ca="1" si="0"/>
        <v>#N/A</v>
      </c>
      <c r="AJ7">
        <f t="shared" si="1"/>
        <v>9.988014382740711E-5</v>
      </c>
      <c r="AK7">
        <f t="shared" si="2"/>
        <v>0</v>
      </c>
      <c r="AL7" t="e">
        <f t="shared" ca="1" si="12"/>
        <v>#N/A</v>
      </c>
      <c r="AM7" t="b">
        <f t="shared" si="3"/>
        <v>0</v>
      </c>
    </row>
    <row r="8" spans="1:39" x14ac:dyDescent="0.3">
      <c r="A8" t="s">
        <v>37</v>
      </c>
      <c r="B8" t="s">
        <v>38</v>
      </c>
      <c r="C8" t="s">
        <v>39</v>
      </c>
      <c r="D8" t="s">
        <v>40</v>
      </c>
      <c r="E8" t="s">
        <v>55</v>
      </c>
      <c r="F8" s="13" t="str">
        <f>_xlfn.CONCAT(wiz_6[[#This Row],[OCTY......]],",",wiz_6[[#This Row],[OS]])</f>
        <v>SYLACAUGA ,AL</v>
      </c>
      <c r="G8" t="s">
        <v>44</v>
      </c>
      <c r="H8" t="s">
        <v>57</v>
      </c>
      <c r="I8" s="13" t="str">
        <f>_xlfn.CONCAT(wiz_6[[#This Row],[DCTY......]], ",",wiz_6[[#This Row],[DS]])</f>
        <v>FLORENCE  ,KY</v>
      </c>
      <c r="J8" t="str">
        <f>TRIM(CONCATENATE(wiz_6[[#This Row],[SHIPPER..................]],wiz_6[[#This Row],[ZIP2..]],wiz_6[[#This Row],[ZIP3..]]))</f>
        <v>b: C H ROBINSON | 3515041022</v>
      </c>
      <c r="K8">
        <v>4</v>
      </c>
      <c r="L8">
        <v>1.17</v>
      </c>
      <c r="M8">
        <v>0.27</v>
      </c>
      <c r="N8">
        <v>498</v>
      </c>
      <c r="O8">
        <v>1.1100000000000001</v>
      </c>
      <c r="P8">
        <v>47</v>
      </c>
      <c r="Q8">
        <v>0.28999999999999998</v>
      </c>
      <c r="R8">
        <v>-30</v>
      </c>
      <c r="S8">
        <v>-59</v>
      </c>
      <c r="T8">
        <v>-34</v>
      </c>
      <c r="U8">
        <v>-105</v>
      </c>
      <c r="V8">
        <v>-198</v>
      </c>
      <c r="W8">
        <v>36830</v>
      </c>
      <c r="X8">
        <v>35150</v>
      </c>
      <c r="Y8">
        <v>41022</v>
      </c>
      <c r="Z8">
        <v>1.22</v>
      </c>
      <c r="AA8">
        <f t="shared" si="4"/>
        <v>10012</v>
      </c>
      <c r="AB8">
        <f t="shared" si="5"/>
        <v>-792</v>
      </c>
      <c r="AC8">
        <f t="shared" si="6"/>
        <v>6159</v>
      </c>
      <c r="AD8">
        <f t="shared" si="7"/>
        <v>0.6151618058330004</v>
      </c>
      <c r="AE8">
        <f t="shared" si="8"/>
        <v>0</v>
      </c>
      <c r="AF8" t="e">
        <f t="shared" ca="1" si="9"/>
        <v>#N/A</v>
      </c>
      <c r="AG8" t="e">
        <f t="shared" ca="1" si="10"/>
        <v>#N/A</v>
      </c>
      <c r="AH8" t="e">
        <f t="shared" ca="1" si="11"/>
        <v>#N/A</v>
      </c>
      <c r="AI8" t="e">
        <f t="shared" ca="1" si="0"/>
        <v>#N/A</v>
      </c>
      <c r="AJ8">
        <f t="shared" si="1"/>
        <v>3.9952057530962844E-4</v>
      </c>
      <c r="AK8">
        <f t="shared" si="2"/>
        <v>0</v>
      </c>
      <c r="AL8" t="e">
        <f t="shared" ca="1" si="12"/>
        <v>#N/A</v>
      </c>
      <c r="AM8" t="b">
        <f t="shared" si="3"/>
        <v>0</v>
      </c>
    </row>
    <row r="9" spans="1:39" x14ac:dyDescent="0.3">
      <c r="A9" t="s">
        <v>58</v>
      </c>
      <c r="B9" t="s">
        <v>59</v>
      </c>
      <c r="C9" t="s">
        <v>39</v>
      </c>
      <c r="D9" t="s">
        <v>40</v>
      </c>
      <c r="E9" t="s">
        <v>60</v>
      </c>
      <c r="F9" s="13" t="str">
        <f>_xlfn.CONCAT(wiz_6[[#This Row],[OCTY......]],",",wiz_6[[#This Row],[OS]])</f>
        <v>CULLMAN   ,AL</v>
      </c>
      <c r="G9" t="s">
        <v>61</v>
      </c>
      <c r="H9" t="s">
        <v>62</v>
      </c>
      <c r="I9" s="13" t="str">
        <f>_xlfn.CONCAT(wiz_6[[#This Row],[DCTY......]], ",",wiz_6[[#This Row],[DS]])</f>
        <v>GREENFIELD,MO</v>
      </c>
      <c r="J9" t="str">
        <f>TRIM(CONCATENATE(wiz_6[[#This Row],[SHIPPER..................]],wiz_6[[#This Row],[ZIP2..]],wiz_6[[#This Row],[ZIP3..]]))</f>
        <v>CENTRAL GARDEN AND PE| 3505565661</v>
      </c>
      <c r="K9">
        <v>1</v>
      </c>
      <c r="L9">
        <v>2.04</v>
      </c>
      <c r="M9">
        <v>0.21</v>
      </c>
      <c r="N9">
        <v>534</v>
      </c>
      <c r="O9">
        <v>0.88</v>
      </c>
      <c r="P9">
        <v>161</v>
      </c>
      <c r="Q9">
        <v>0.4</v>
      </c>
      <c r="R9">
        <v>0</v>
      </c>
      <c r="S9">
        <v>-199</v>
      </c>
      <c r="T9">
        <v>39</v>
      </c>
      <c r="U9">
        <v>229</v>
      </c>
      <c r="V9">
        <v>69</v>
      </c>
      <c r="W9">
        <v>36801</v>
      </c>
      <c r="X9">
        <v>35055</v>
      </c>
      <c r="Y9">
        <v>65661</v>
      </c>
      <c r="Z9">
        <v>2.0299999999999998</v>
      </c>
      <c r="AA9">
        <f t="shared" si="4"/>
        <v>10012</v>
      </c>
      <c r="AB9">
        <f t="shared" si="5"/>
        <v>69</v>
      </c>
      <c r="AC9">
        <f t="shared" si="6"/>
        <v>6159</v>
      </c>
      <c r="AD9">
        <f t="shared" si="7"/>
        <v>0.6151618058330004</v>
      </c>
      <c r="AE9">
        <f t="shared" si="8"/>
        <v>0</v>
      </c>
      <c r="AF9" t="e">
        <f t="shared" ca="1" si="9"/>
        <v>#N/A</v>
      </c>
      <c r="AG9" t="e">
        <f t="shared" ca="1" si="10"/>
        <v>#N/A</v>
      </c>
      <c r="AH9" t="e">
        <f t="shared" ca="1" si="11"/>
        <v>#N/A</v>
      </c>
      <c r="AI9" t="e">
        <f t="shared" ca="1" si="0"/>
        <v>#N/A</v>
      </c>
      <c r="AJ9">
        <f t="shared" si="1"/>
        <v>9.988014382740711E-5</v>
      </c>
      <c r="AK9">
        <f t="shared" si="2"/>
        <v>0</v>
      </c>
      <c r="AL9" t="e">
        <f t="shared" ca="1" si="12"/>
        <v>#N/A</v>
      </c>
      <c r="AM9" t="b">
        <f t="shared" si="3"/>
        <v>0</v>
      </c>
    </row>
    <row r="10" spans="1:39" x14ac:dyDescent="0.3">
      <c r="A10" t="s">
        <v>63</v>
      </c>
      <c r="B10" t="s">
        <v>64</v>
      </c>
      <c r="C10" t="s">
        <v>39</v>
      </c>
      <c r="D10" t="s">
        <v>40</v>
      </c>
      <c r="E10" t="s">
        <v>65</v>
      </c>
      <c r="F10" s="13" t="str">
        <f>_xlfn.CONCAT(wiz_6[[#This Row],[OCTY......]],",",wiz_6[[#This Row],[OS]])</f>
        <v>LEEDS     ,AL</v>
      </c>
      <c r="G10" t="s">
        <v>66</v>
      </c>
      <c r="H10" t="s">
        <v>67</v>
      </c>
      <c r="I10" s="13" t="str">
        <f>_xlfn.CONCAT(wiz_6[[#This Row],[DCTY......]], ",",wiz_6[[#This Row],[DS]])</f>
        <v>HOLLY SPRI,MS</v>
      </c>
      <c r="J10" t="str">
        <f>TRIM(CONCATENATE(wiz_6[[#This Row],[SHIPPER..................]],wiz_6[[#This Row],[ZIP2..]],wiz_6[[#This Row],[ZIP3..]]))</f>
        <v>b: RAPID TRANZ | 3509438634</v>
      </c>
      <c r="K10">
        <v>1</v>
      </c>
      <c r="L10">
        <v>1.89</v>
      </c>
      <c r="M10">
        <v>0.27</v>
      </c>
      <c r="N10">
        <v>208</v>
      </c>
      <c r="O10">
        <v>0.9</v>
      </c>
      <c r="P10">
        <v>104</v>
      </c>
      <c r="Q10">
        <v>0.35</v>
      </c>
      <c r="R10">
        <v>-13</v>
      </c>
      <c r="S10">
        <v>-309</v>
      </c>
      <c r="T10">
        <v>-1</v>
      </c>
      <c r="U10">
        <v>361</v>
      </c>
      <c r="V10">
        <v>51</v>
      </c>
      <c r="W10">
        <v>35756</v>
      </c>
      <c r="X10">
        <v>35094</v>
      </c>
      <c r="Y10">
        <v>38634</v>
      </c>
      <c r="Z10">
        <v>1.94</v>
      </c>
      <c r="AA10">
        <f t="shared" si="4"/>
        <v>10012</v>
      </c>
      <c r="AB10">
        <f t="shared" si="5"/>
        <v>51</v>
      </c>
      <c r="AC10">
        <f t="shared" si="6"/>
        <v>6159</v>
      </c>
      <c r="AD10">
        <f t="shared" si="7"/>
        <v>0.6151618058330004</v>
      </c>
      <c r="AE10">
        <f t="shared" si="8"/>
        <v>0</v>
      </c>
      <c r="AF10" t="e">
        <f t="shared" ca="1" si="9"/>
        <v>#N/A</v>
      </c>
      <c r="AG10" t="e">
        <f t="shared" ca="1" si="10"/>
        <v>#N/A</v>
      </c>
      <c r="AH10" t="e">
        <f t="shared" ca="1" si="11"/>
        <v>#N/A</v>
      </c>
      <c r="AI10" t="e">
        <f t="shared" ca="1" si="0"/>
        <v>#N/A</v>
      </c>
      <c r="AJ10">
        <f t="shared" si="1"/>
        <v>9.988014382740711E-5</v>
      </c>
      <c r="AK10">
        <f t="shared" si="2"/>
        <v>0</v>
      </c>
      <c r="AL10" t="e">
        <f t="shared" ca="1" si="12"/>
        <v>#N/A</v>
      </c>
      <c r="AM10" t="b">
        <f t="shared" si="3"/>
        <v>0</v>
      </c>
    </row>
    <row r="11" spans="1:39" x14ac:dyDescent="0.3">
      <c r="A11" t="s">
        <v>47</v>
      </c>
      <c r="B11" t="s">
        <v>48</v>
      </c>
      <c r="C11" t="s">
        <v>39</v>
      </c>
      <c r="D11" t="s">
        <v>40</v>
      </c>
      <c r="E11" t="s">
        <v>60</v>
      </c>
      <c r="F11" s="13" t="str">
        <f>_xlfn.CONCAT(wiz_6[[#This Row],[OCTY......]],",",wiz_6[[#This Row],[OS]])</f>
        <v>CULLMAN   ,AL</v>
      </c>
      <c r="G11" t="s">
        <v>68</v>
      </c>
      <c r="H11" t="s">
        <v>69</v>
      </c>
      <c r="I11" s="13" t="str">
        <f>_xlfn.CONCAT(wiz_6[[#This Row],[DCTY......]], ",",wiz_6[[#This Row],[DS]])</f>
        <v>GARYSBURG ,NC</v>
      </c>
      <c r="J11" t="str">
        <f>TRIM(CONCATENATE(wiz_6[[#This Row],[SHIPPER..................]],wiz_6[[#This Row],[ZIP2..]],wiz_6[[#This Row],[ZIP3..]]))</f>
        <v>LOWES MLXP VAN ONE WA| 3505527831</v>
      </c>
      <c r="K11">
        <v>1</v>
      </c>
      <c r="L11">
        <v>1.78</v>
      </c>
      <c r="M11">
        <v>0.21</v>
      </c>
      <c r="N11">
        <v>638</v>
      </c>
      <c r="O11">
        <v>1.1299999999999999</v>
      </c>
      <c r="P11">
        <v>158</v>
      </c>
      <c r="Q11">
        <v>0.4</v>
      </c>
      <c r="R11">
        <v>0</v>
      </c>
      <c r="S11">
        <v>-193</v>
      </c>
      <c r="T11">
        <v>19</v>
      </c>
      <c r="U11">
        <v>276</v>
      </c>
      <c r="V11">
        <v>102</v>
      </c>
      <c r="W11">
        <v>36830</v>
      </c>
      <c r="X11">
        <v>35055</v>
      </c>
      <c r="Y11">
        <v>27831</v>
      </c>
      <c r="Z11">
        <v>1.77</v>
      </c>
      <c r="AA11">
        <f t="shared" si="4"/>
        <v>10012</v>
      </c>
      <c r="AB11">
        <f t="shared" si="5"/>
        <v>102</v>
      </c>
      <c r="AC11">
        <f t="shared" si="6"/>
        <v>6159</v>
      </c>
      <c r="AD11">
        <f t="shared" si="7"/>
        <v>0.6151618058330004</v>
      </c>
      <c r="AE11">
        <f t="shared" si="8"/>
        <v>0</v>
      </c>
      <c r="AF11" t="e">
        <f t="shared" ca="1" si="9"/>
        <v>#N/A</v>
      </c>
      <c r="AG11" t="e">
        <f t="shared" ca="1" si="10"/>
        <v>#N/A</v>
      </c>
      <c r="AH11" t="e">
        <f t="shared" ca="1" si="11"/>
        <v>#N/A</v>
      </c>
      <c r="AI11" t="e">
        <f t="shared" ca="1" si="0"/>
        <v>#N/A</v>
      </c>
      <c r="AJ11">
        <f t="shared" si="1"/>
        <v>9.988014382740711E-5</v>
      </c>
      <c r="AK11">
        <f t="shared" si="2"/>
        <v>0</v>
      </c>
      <c r="AL11" t="e">
        <f t="shared" ca="1" si="12"/>
        <v>#N/A</v>
      </c>
      <c r="AM11" t="b">
        <f t="shared" si="3"/>
        <v>0</v>
      </c>
    </row>
    <row r="12" spans="1:39" x14ac:dyDescent="0.3">
      <c r="A12" t="s">
        <v>63</v>
      </c>
      <c r="B12" t="s">
        <v>64</v>
      </c>
      <c r="C12" t="s">
        <v>39</v>
      </c>
      <c r="D12" t="s">
        <v>40</v>
      </c>
      <c r="E12" t="s">
        <v>65</v>
      </c>
      <c r="F12" s="13" t="str">
        <f>_xlfn.CONCAT(wiz_6[[#This Row],[OCTY......]],",",wiz_6[[#This Row],[OS]])</f>
        <v>LEEDS     ,AL</v>
      </c>
      <c r="G12" t="s">
        <v>70</v>
      </c>
      <c r="H12" t="s">
        <v>71</v>
      </c>
      <c r="I12" s="13" t="str">
        <f>_xlfn.CONCAT(wiz_6[[#This Row],[DCTY......]], ",",wiz_6[[#This Row],[DS]])</f>
        <v>JACKSON   ,TN</v>
      </c>
      <c r="J12" t="str">
        <f>TRIM(CONCATENATE(wiz_6[[#This Row],[SHIPPER..................]],wiz_6[[#This Row],[ZIP2..]],wiz_6[[#This Row],[ZIP3..]]))</f>
        <v>b: RAPID TRANZ | 3509438301</v>
      </c>
      <c r="K12">
        <v>1</v>
      </c>
      <c r="L12">
        <v>1.4</v>
      </c>
      <c r="M12">
        <v>0.27</v>
      </c>
      <c r="N12">
        <v>240</v>
      </c>
      <c r="O12">
        <v>0.9</v>
      </c>
      <c r="P12">
        <v>100</v>
      </c>
      <c r="Q12">
        <v>0.3</v>
      </c>
      <c r="R12">
        <v>-14</v>
      </c>
      <c r="S12">
        <v>-309</v>
      </c>
      <c r="T12">
        <v>-1</v>
      </c>
      <c r="U12">
        <v>296</v>
      </c>
      <c r="V12">
        <v>-14</v>
      </c>
      <c r="W12">
        <v>35543</v>
      </c>
      <c r="X12">
        <v>35094</v>
      </c>
      <c r="Y12">
        <v>38301</v>
      </c>
      <c r="Z12">
        <v>1.45</v>
      </c>
      <c r="AA12">
        <f t="shared" si="4"/>
        <v>10012</v>
      </c>
      <c r="AB12">
        <f t="shared" si="5"/>
        <v>-14</v>
      </c>
      <c r="AC12">
        <f t="shared" si="6"/>
        <v>6159</v>
      </c>
      <c r="AD12">
        <f t="shared" si="7"/>
        <v>0.6151618058330004</v>
      </c>
      <c r="AE12">
        <f t="shared" si="8"/>
        <v>0</v>
      </c>
      <c r="AF12" t="e">
        <f t="shared" ca="1" si="9"/>
        <v>#N/A</v>
      </c>
      <c r="AG12" t="e">
        <f t="shared" ca="1" si="10"/>
        <v>#N/A</v>
      </c>
      <c r="AH12" t="e">
        <f t="shared" ca="1" si="11"/>
        <v>#N/A</v>
      </c>
      <c r="AI12" t="e">
        <f t="shared" ca="1" si="0"/>
        <v>#N/A</v>
      </c>
      <c r="AJ12">
        <f t="shared" si="1"/>
        <v>9.988014382740711E-5</v>
      </c>
      <c r="AK12">
        <f t="shared" si="2"/>
        <v>0</v>
      </c>
      <c r="AL12" t="e">
        <f t="shared" ca="1" si="12"/>
        <v>#N/A</v>
      </c>
      <c r="AM12" t="b">
        <f t="shared" si="3"/>
        <v>0</v>
      </c>
    </row>
    <row r="13" spans="1:39" x14ac:dyDescent="0.3">
      <c r="A13" t="s">
        <v>72</v>
      </c>
      <c r="B13" t="s">
        <v>73</v>
      </c>
      <c r="C13" t="s">
        <v>39</v>
      </c>
      <c r="D13" t="s">
        <v>40</v>
      </c>
      <c r="E13" t="s">
        <v>74</v>
      </c>
      <c r="F13" s="13" t="str">
        <f>_xlfn.CONCAT(wiz_6[[#This Row],[OCTY......]],",",wiz_6[[#This Row],[OS]])</f>
        <v>VINCENT   ,AL</v>
      </c>
      <c r="G13" t="s">
        <v>70</v>
      </c>
      <c r="H13" t="s">
        <v>75</v>
      </c>
      <c r="I13" s="13" t="str">
        <f>_xlfn.CONCAT(wiz_6[[#This Row],[DCTY......]], ",",wiz_6[[#This Row],[DS]])</f>
        <v>MEMPHIS   ,TN</v>
      </c>
      <c r="J13" t="str">
        <f>TRIM(CONCATENATE(wiz_6[[#This Row],[SHIPPER..................]],wiz_6[[#This Row],[ZIP2..]],wiz_6[[#This Row],[ZIP3..]]))</f>
        <v>REDWOOD LOGISTICS STR| 3517838101</v>
      </c>
      <c r="K13">
        <v>1</v>
      </c>
      <c r="L13">
        <v>2.42</v>
      </c>
      <c r="M13">
        <v>0.28000000000000003</v>
      </c>
      <c r="N13">
        <v>259</v>
      </c>
      <c r="O13">
        <v>0.33</v>
      </c>
      <c r="P13">
        <v>84</v>
      </c>
      <c r="Q13">
        <v>0.3</v>
      </c>
      <c r="R13">
        <v>-18</v>
      </c>
      <c r="S13">
        <v>-99</v>
      </c>
      <c r="T13">
        <v>50</v>
      </c>
      <c r="U13">
        <v>576</v>
      </c>
      <c r="V13">
        <v>527</v>
      </c>
      <c r="W13">
        <v>36830</v>
      </c>
      <c r="X13">
        <v>35178</v>
      </c>
      <c r="Y13">
        <v>38101</v>
      </c>
      <c r="Z13">
        <v>2.48</v>
      </c>
      <c r="AA13">
        <f t="shared" si="4"/>
        <v>10012</v>
      </c>
      <c r="AB13">
        <f t="shared" si="5"/>
        <v>527</v>
      </c>
      <c r="AC13">
        <f t="shared" si="6"/>
        <v>6159</v>
      </c>
      <c r="AD13">
        <f t="shared" si="7"/>
        <v>0.6151618058330004</v>
      </c>
      <c r="AE13">
        <f t="shared" si="8"/>
        <v>0</v>
      </c>
      <c r="AF13" t="e">
        <f t="shared" ca="1" si="9"/>
        <v>#N/A</v>
      </c>
      <c r="AG13" t="e">
        <f t="shared" ca="1" si="10"/>
        <v>#N/A</v>
      </c>
      <c r="AH13" t="e">
        <f t="shared" ca="1" si="11"/>
        <v>#N/A</v>
      </c>
      <c r="AI13" t="e">
        <f t="shared" ca="1" si="0"/>
        <v>#N/A</v>
      </c>
      <c r="AJ13">
        <f t="shared" si="1"/>
        <v>9.988014382740711E-5</v>
      </c>
      <c r="AK13">
        <f t="shared" si="2"/>
        <v>0</v>
      </c>
      <c r="AL13" t="e">
        <f t="shared" ca="1" si="12"/>
        <v>#N/A</v>
      </c>
      <c r="AM13" t="b">
        <f t="shared" si="3"/>
        <v>0</v>
      </c>
    </row>
    <row r="14" spans="1:39" x14ac:dyDescent="0.3">
      <c r="A14" t="s">
        <v>58</v>
      </c>
      <c r="B14" t="s">
        <v>59</v>
      </c>
      <c r="C14" t="s">
        <v>39</v>
      </c>
      <c r="D14" t="s">
        <v>40</v>
      </c>
      <c r="E14" t="s">
        <v>60</v>
      </c>
      <c r="F14" s="13" t="str">
        <f>_xlfn.CONCAT(wiz_6[[#This Row],[OCTY......]],",",wiz_6[[#This Row],[OS]])</f>
        <v>CULLMAN   ,AL</v>
      </c>
      <c r="G14" t="s">
        <v>76</v>
      </c>
      <c r="H14" t="s">
        <v>77</v>
      </c>
      <c r="I14" s="13" t="str">
        <f>_xlfn.CONCAT(wiz_6[[#This Row],[DCTY......]], ",",wiz_6[[#This Row],[DS]])</f>
        <v>GRAND PRAI,TX</v>
      </c>
      <c r="J14" t="str">
        <f>TRIM(CONCATENATE(wiz_6[[#This Row],[SHIPPER..................]],wiz_6[[#This Row],[ZIP2..]],wiz_6[[#This Row],[ZIP3..]]))</f>
        <v>CENTRAL GARDEN AND PE| 3505575050</v>
      </c>
      <c r="K14">
        <v>1</v>
      </c>
      <c r="L14">
        <v>1.8</v>
      </c>
      <c r="M14">
        <v>0.21</v>
      </c>
      <c r="N14">
        <v>673</v>
      </c>
      <c r="O14">
        <v>1.21</v>
      </c>
      <c r="P14">
        <v>165</v>
      </c>
      <c r="Q14">
        <v>0.4</v>
      </c>
      <c r="R14">
        <v>0</v>
      </c>
      <c r="S14">
        <v>-199</v>
      </c>
      <c r="T14">
        <v>42</v>
      </c>
      <c r="U14">
        <v>125</v>
      </c>
      <c r="V14">
        <v>-32</v>
      </c>
      <c r="W14">
        <v>36801</v>
      </c>
      <c r="X14">
        <v>35055</v>
      </c>
      <c r="Y14">
        <v>75050</v>
      </c>
      <c r="Z14">
        <v>1.79</v>
      </c>
      <c r="AA14">
        <f t="shared" si="4"/>
        <v>10012</v>
      </c>
      <c r="AB14">
        <f t="shared" si="5"/>
        <v>-32</v>
      </c>
      <c r="AC14">
        <f t="shared" si="6"/>
        <v>6159</v>
      </c>
      <c r="AD14">
        <f t="shared" si="7"/>
        <v>0.6151618058330004</v>
      </c>
      <c r="AE14">
        <f t="shared" si="8"/>
        <v>0</v>
      </c>
      <c r="AF14" t="e">
        <f t="shared" ca="1" si="9"/>
        <v>#N/A</v>
      </c>
      <c r="AG14" t="e">
        <f t="shared" ca="1" si="10"/>
        <v>#N/A</v>
      </c>
      <c r="AH14" t="e">
        <f t="shared" ca="1" si="11"/>
        <v>#N/A</v>
      </c>
      <c r="AI14" t="e">
        <f t="shared" ca="1" si="0"/>
        <v>#N/A</v>
      </c>
      <c r="AJ14">
        <f t="shared" si="1"/>
        <v>9.988014382740711E-5</v>
      </c>
      <c r="AK14">
        <f t="shared" si="2"/>
        <v>0</v>
      </c>
      <c r="AL14" t="e">
        <f t="shared" ca="1" si="12"/>
        <v>#N/A</v>
      </c>
      <c r="AM14" t="b">
        <f t="shared" si="3"/>
        <v>0</v>
      </c>
    </row>
    <row r="15" spans="1:39" x14ac:dyDescent="0.3">
      <c r="A15" t="s">
        <v>78</v>
      </c>
      <c r="B15" t="s">
        <v>79</v>
      </c>
      <c r="C15" t="s">
        <v>39</v>
      </c>
      <c r="D15" t="s">
        <v>70</v>
      </c>
      <c r="E15" t="s">
        <v>80</v>
      </c>
      <c r="F15" s="13" t="str">
        <f>_xlfn.CONCAT(wiz_6[[#This Row],[OCTY......]],",",wiz_6[[#This Row],[OS]])</f>
        <v>MANCHESTER,TN</v>
      </c>
      <c r="G15" t="s">
        <v>42</v>
      </c>
      <c r="H15" t="s">
        <v>81</v>
      </c>
      <c r="I15" s="13" t="str">
        <f>_xlfn.CONCAT(wiz_6[[#This Row],[DCTY......]], ",",wiz_6[[#This Row],[DS]])</f>
        <v>PENDLETON ,IN</v>
      </c>
      <c r="J15" t="str">
        <f>TRIM(CONCATENATE(wiz_6[[#This Row],[SHIPPER..................]],wiz_6[[#This Row],[ZIP2..]],wiz_6[[#This Row],[ZIP3..]]))</f>
        <v>TRACTOR SUPPLY MANHAT| 3734946064</v>
      </c>
      <c r="K15">
        <v>1</v>
      </c>
      <c r="L15">
        <v>1.7</v>
      </c>
      <c r="M15">
        <v>0.21</v>
      </c>
      <c r="N15">
        <v>440</v>
      </c>
      <c r="O15">
        <v>0.89</v>
      </c>
      <c r="P15">
        <v>48</v>
      </c>
      <c r="Q15">
        <v>0.25</v>
      </c>
      <c r="R15">
        <v>-22</v>
      </c>
      <c r="S15">
        <v>91</v>
      </c>
      <c r="T15">
        <v>-1</v>
      </c>
      <c r="U15">
        <v>73</v>
      </c>
      <c r="V15">
        <v>163</v>
      </c>
      <c r="W15">
        <v>37086</v>
      </c>
      <c r="X15">
        <v>37349</v>
      </c>
      <c r="Y15">
        <v>46064</v>
      </c>
      <c r="Z15">
        <v>1.69</v>
      </c>
      <c r="AA15">
        <f t="shared" si="4"/>
        <v>10012</v>
      </c>
      <c r="AB15">
        <f t="shared" si="5"/>
        <v>163</v>
      </c>
      <c r="AC15">
        <f t="shared" si="6"/>
        <v>6159</v>
      </c>
      <c r="AD15">
        <f t="shared" si="7"/>
        <v>0.6151618058330004</v>
      </c>
      <c r="AE15">
        <f t="shared" si="8"/>
        <v>0</v>
      </c>
      <c r="AF15" t="e">
        <f t="shared" ca="1" si="9"/>
        <v>#N/A</v>
      </c>
      <c r="AG15" t="e">
        <f t="shared" ca="1" si="10"/>
        <v>#N/A</v>
      </c>
      <c r="AH15" t="e">
        <f t="shared" ca="1" si="11"/>
        <v>#N/A</v>
      </c>
      <c r="AI15" t="e">
        <f t="shared" ca="1" si="0"/>
        <v>#N/A</v>
      </c>
      <c r="AJ15">
        <f t="shared" si="1"/>
        <v>9.988014382740711E-5</v>
      </c>
      <c r="AK15">
        <f t="shared" si="2"/>
        <v>0</v>
      </c>
      <c r="AL15" t="e">
        <f t="shared" ca="1" si="12"/>
        <v>#N/A</v>
      </c>
      <c r="AM15" t="b">
        <f t="shared" si="3"/>
        <v>0</v>
      </c>
    </row>
    <row r="16" spans="1:39" x14ac:dyDescent="0.3">
      <c r="A16" t="s">
        <v>82</v>
      </c>
      <c r="B16" t="s">
        <v>83</v>
      </c>
      <c r="C16" t="s">
        <v>39</v>
      </c>
      <c r="D16" t="s">
        <v>40</v>
      </c>
      <c r="E16" t="s">
        <v>84</v>
      </c>
      <c r="F16" s="13" t="str">
        <f>_xlfn.CONCAT(wiz_6[[#This Row],[OCTY......]],",",wiz_6[[#This Row],[OS]])</f>
        <v>ALBERTVILL,AL</v>
      </c>
      <c r="G16" t="s">
        <v>44</v>
      </c>
      <c r="H16" t="s">
        <v>85</v>
      </c>
      <c r="I16" s="13" t="str">
        <f>_xlfn.CONCAT(wiz_6[[#This Row],[DCTY......]], ",",wiz_6[[#This Row],[DS]])</f>
        <v>LEXINGTON ,KY</v>
      </c>
      <c r="J16" t="str">
        <f>TRIM(CONCATENATE(wiz_6[[#This Row],[SHIPPER..................]],wiz_6[[#This Row],[ZIP2..]],wiz_6[[#This Row],[ZIP3..]]))</f>
        <v>b: TRANSPLACE TEXAS L| 3595040501</v>
      </c>
      <c r="K16">
        <v>1</v>
      </c>
      <c r="L16">
        <v>1.48</v>
      </c>
      <c r="M16">
        <v>0.28000000000000003</v>
      </c>
      <c r="N16">
        <v>368</v>
      </c>
      <c r="O16">
        <v>0.83</v>
      </c>
      <c r="P16">
        <v>44</v>
      </c>
      <c r="Q16">
        <v>0.25</v>
      </c>
      <c r="R16">
        <v>-26</v>
      </c>
      <c r="S16">
        <v>-16</v>
      </c>
      <c r="T16">
        <v>-14</v>
      </c>
      <c r="U16">
        <v>-236</v>
      </c>
      <c r="V16">
        <v>-266</v>
      </c>
      <c r="W16">
        <v>35801</v>
      </c>
      <c r="X16">
        <v>35950</v>
      </c>
      <c r="Y16">
        <v>40501</v>
      </c>
      <c r="Z16">
        <v>1.54</v>
      </c>
      <c r="AA16">
        <f t="shared" si="4"/>
        <v>10012</v>
      </c>
      <c r="AB16">
        <f t="shared" si="5"/>
        <v>-266</v>
      </c>
      <c r="AC16">
        <f t="shared" si="6"/>
        <v>6159</v>
      </c>
      <c r="AD16">
        <f t="shared" si="7"/>
        <v>0.6151618058330004</v>
      </c>
      <c r="AE16">
        <f t="shared" si="8"/>
        <v>0</v>
      </c>
      <c r="AF16" t="e">
        <f t="shared" ca="1" si="9"/>
        <v>#N/A</v>
      </c>
      <c r="AG16" t="e">
        <f t="shared" ca="1" si="10"/>
        <v>#N/A</v>
      </c>
      <c r="AH16" t="e">
        <f t="shared" ca="1" si="11"/>
        <v>#N/A</v>
      </c>
      <c r="AI16" t="e">
        <f t="shared" ca="1" si="0"/>
        <v>#N/A</v>
      </c>
      <c r="AJ16">
        <f t="shared" si="1"/>
        <v>9.988014382740711E-5</v>
      </c>
      <c r="AK16">
        <f t="shared" si="2"/>
        <v>0</v>
      </c>
      <c r="AL16" t="e">
        <f t="shared" ca="1" si="12"/>
        <v>#N/A</v>
      </c>
      <c r="AM16" t="b">
        <f t="shared" si="3"/>
        <v>0</v>
      </c>
    </row>
    <row r="17" spans="1:39" x14ac:dyDescent="0.3">
      <c r="A17" t="s">
        <v>47</v>
      </c>
      <c r="B17" t="s">
        <v>48</v>
      </c>
      <c r="C17" t="s">
        <v>39</v>
      </c>
      <c r="D17" t="s">
        <v>70</v>
      </c>
      <c r="E17" t="s">
        <v>86</v>
      </c>
      <c r="F17" s="13" t="str">
        <f>_xlfn.CONCAT(wiz_6[[#This Row],[OCTY......]],",",wiz_6[[#This Row],[OS]])</f>
        <v>TULLAHOMA ,TN</v>
      </c>
      <c r="G17" t="s">
        <v>87</v>
      </c>
      <c r="H17" t="s">
        <v>88</v>
      </c>
      <c r="I17" s="13" t="str">
        <f>_xlfn.CONCAT(wiz_6[[#This Row],[DCTY......]], ",",wiz_6[[#This Row],[DS]])</f>
        <v>FINDLAY   ,OH</v>
      </c>
      <c r="J17" t="str">
        <f>TRIM(CONCATENATE(wiz_6[[#This Row],[SHIPPER..................]],wiz_6[[#This Row],[ZIP2..]],wiz_6[[#This Row],[ZIP3..]]))</f>
        <v>LOWES MLXP VAN ONE WA| 3738845839</v>
      </c>
      <c r="K17">
        <v>5</v>
      </c>
      <c r="L17">
        <v>1.74</v>
      </c>
      <c r="M17">
        <v>0.21</v>
      </c>
      <c r="N17">
        <v>482</v>
      </c>
      <c r="O17">
        <v>0.77</v>
      </c>
      <c r="P17">
        <v>120</v>
      </c>
      <c r="Q17">
        <v>0.34</v>
      </c>
      <c r="R17">
        <v>0</v>
      </c>
      <c r="S17">
        <v>53</v>
      </c>
      <c r="T17">
        <v>46</v>
      </c>
      <c r="U17">
        <v>143</v>
      </c>
      <c r="V17">
        <v>242</v>
      </c>
      <c r="W17">
        <v>37401</v>
      </c>
      <c r="X17">
        <v>37388</v>
      </c>
      <c r="Y17">
        <v>45839</v>
      </c>
      <c r="Z17">
        <v>1.73</v>
      </c>
      <c r="AA17">
        <f t="shared" si="4"/>
        <v>10012</v>
      </c>
      <c r="AB17">
        <f t="shared" si="5"/>
        <v>1210</v>
      </c>
      <c r="AC17">
        <f t="shared" si="6"/>
        <v>6159</v>
      </c>
      <c r="AD17">
        <f t="shared" si="7"/>
        <v>0.6151618058330004</v>
      </c>
      <c r="AE17">
        <f t="shared" si="8"/>
        <v>0</v>
      </c>
      <c r="AF17" t="e">
        <f t="shared" ca="1" si="9"/>
        <v>#N/A</v>
      </c>
      <c r="AG17" t="e">
        <f t="shared" ca="1" si="10"/>
        <v>#N/A</v>
      </c>
      <c r="AH17" t="e">
        <f t="shared" ca="1" si="11"/>
        <v>#N/A</v>
      </c>
      <c r="AI17" t="e">
        <f t="shared" ca="1" si="0"/>
        <v>#N/A</v>
      </c>
      <c r="AJ17">
        <f t="shared" si="1"/>
        <v>4.9940071913703551E-4</v>
      </c>
      <c r="AK17">
        <f t="shared" si="2"/>
        <v>0</v>
      </c>
      <c r="AL17" t="e">
        <f t="shared" ca="1" si="12"/>
        <v>#N/A</v>
      </c>
      <c r="AM17" t="b">
        <f t="shared" si="3"/>
        <v>0</v>
      </c>
    </row>
    <row r="18" spans="1:39" x14ac:dyDescent="0.3">
      <c r="A18" t="s">
        <v>72</v>
      </c>
      <c r="B18" t="s">
        <v>73</v>
      </c>
      <c r="C18" t="s">
        <v>39</v>
      </c>
      <c r="D18" t="s">
        <v>40</v>
      </c>
      <c r="E18" t="s">
        <v>89</v>
      </c>
      <c r="F18" s="13" t="str">
        <f>_xlfn.CONCAT(wiz_6[[#This Row],[OCTY......]],",",wiz_6[[#This Row],[OS]])</f>
        <v>STEVENSON ,AL</v>
      </c>
      <c r="G18" t="s">
        <v>90</v>
      </c>
      <c r="H18" t="s">
        <v>91</v>
      </c>
      <c r="I18" s="13" t="str">
        <f>_xlfn.CONCAT(wiz_6[[#This Row],[DCTY......]], ",",wiz_6[[#This Row],[DS]])</f>
        <v>SPARTANBUR,SC</v>
      </c>
      <c r="J18" t="str">
        <f>TRIM(CONCATENATE(wiz_6[[#This Row],[SHIPPER..................]],wiz_6[[#This Row],[ZIP2..]],wiz_6[[#This Row],[ZIP3..]]))</f>
        <v>REDWOOD LOGISTICS STR| 3577229301</v>
      </c>
      <c r="K18">
        <v>2</v>
      </c>
      <c r="L18">
        <v>2.85</v>
      </c>
      <c r="M18">
        <v>0.28000000000000003</v>
      </c>
      <c r="N18">
        <v>319</v>
      </c>
      <c r="O18">
        <v>0.71</v>
      </c>
      <c r="P18">
        <v>109</v>
      </c>
      <c r="Q18">
        <v>0.33</v>
      </c>
      <c r="R18">
        <v>-23</v>
      </c>
      <c r="S18">
        <v>142</v>
      </c>
      <c r="T18">
        <v>29</v>
      </c>
      <c r="U18">
        <v>384</v>
      </c>
      <c r="V18">
        <v>555</v>
      </c>
      <c r="W18">
        <v>35111</v>
      </c>
      <c r="X18">
        <v>35772</v>
      </c>
      <c r="Y18">
        <v>29301</v>
      </c>
      <c r="Z18">
        <v>2.91</v>
      </c>
      <c r="AA18">
        <f t="shared" si="4"/>
        <v>10012</v>
      </c>
      <c r="AB18">
        <f t="shared" si="5"/>
        <v>1110</v>
      </c>
      <c r="AC18">
        <f t="shared" si="6"/>
        <v>6159</v>
      </c>
      <c r="AD18">
        <f t="shared" si="7"/>
        <v>0.6151618058330004</v>
      </c>
      <c r="AE18">
        <f t="shared" si="8"/>
        <v>0</v>
      </c>
      <c r="AF18" t="e">
        <f t="shared" ca="1" si="9"/>
        <v>#N/A</v>
      </c>
      <c r="AG18" t="e">
        <f t="shared" ca="1" si="10"/>
        <v>#N/A</v>
      </c>
      <c r="AH18" t="e">
        <f t="shared" ca="1" si="11"/>
        <v>#N/A</v>
      </c>
      <c r="AI18" t="e">
        <f t="shared" ca="1" si="0"/>
        <v>#N/A</v>
      </c>
      <c r="AJ18">
        <f t="shared" si="1"/>
        <v>1.9976028765481422E-4</v>
      </c>
      <c r="AK18">
        <f t="shared" si="2"/>
        <v>0</v>
      </c>
      <c r="AL18" t="e">
        <f t="shared" ca="1" si="12"/>
        <v>#N/A</v>
      </c>
      <c r="AM18" t="b">
        <f t="shared" si="3"/>
        <v>0</v>
      </c>
    </row>
    <row r="19" spans="1:39" x14ac:dyDescent="0.3">
      <c r="A19" t="s">
        <v>92</v>
      </c>
      <c r="B19" t="s">
        <v>93</v>
      </c>
      <c r="C19" t="s">
        <v>39</v>
      </c>
      <c r="D19" t="s">
        <v>40</v>
      </c>
      <c r="E19" t="s">
        <v>94</v>
      </c>
      <c r="F19" s="13" t="str">
        <f>_xlfn.CONCAT(wiz_6[[#This Row],[OCTY......]],",",wiz_6[[#This Row],[OS]])</f>
        <v>HUNTSVILLE,AL</v>
      </c>
      <c r="G19" t="s">
        <v>70</v>
      </c>
      <c r="H19" t="s">
        <v>71</v>
      </c>
      <c r="I19" s="13" t="str">
        <f>_xlfn.CONCAT(wiz_6[[#This Row],[DCTY......]], ",",wiz_6[[#This Row],[DS]])</f>
        <v>JACKSON   ,TN</v>
      </c>
      <c r="J19" t="str">
        <f>TRIM(CONCATENATE(wiz_6[[#This Row],[SHIPPER..................]],wiz_6[[#This Row],[ZIP2..]],wiz_6[[#This Row],[ZIP3..]]))</f>
        <v>GEORGIA PACIFIC CPG F| 3580138301</v>
      </c>
      <c r="K19">
        <v>1</v>
      </c>
      <c r="L19">
        <v>3.38</v>
      </c>
      <c r="M19">
        <v>0.28000000000000003</v>
      </c>
      <c r="N19">
        <v>176</v>
      </c>
      <c r="O19">
        <v>0.23</v>
      </c>
      <c r="P19">
        <v>20</v>
      </c>
      <c r="Q19">
        <v>0.25</v>
      </c>
      <c r="R19">
        <v>-13</v>
      </c>
      <c r="S19">
        <v>15</v>
      </c>
      <c r="T19">
        <v>59</v>
      </c>
      <c r="U19">
        <v>615</v>
      </c>
      <c r="V19">
        <v>689</v>
      </c>
      <c r="W19">
        <v>35649</v>
      </c>
      <c r="X19">
        <v>35801</v>
      </c>
      <c r="Y19">
        <v>38301</v>
      </c>
      <c r="Z19">
        <v>3.44</v>
      </c>
      <c r="AA19">
        <f t="shared" si="4"/>
        <v>10012</v>
      </c>
      <c r="AB19">
        <f t="shared" si="5"/>
        <v>689</v>
      </c>
      <c r="AC19">
        <f t="shared" si="6"/>
        <v>6159</v>
      </c>
      <c r="AD19">
        <f t="shared" si="7"/>
        <v>0.6151618058330004</v>
      </c>
      <c r="AE19">
        <f t="shared" si="8"/>
        <v>0</v>
      </c>
      <c r="AF19" t="e">
        <f t="shared" ca="1" si="9"/>
        <v>#N/A</v>
      </c>
      <c r="AG19" t="e">
        <f t="shared" ca="1" si="10"/>
        <v>#N/A</v>
      </c>
      <c r="AH19" t="e">
        <f t="shared" ca="1" si="11"/>
        <v>#N/A</v>
      </c>
      <c r="AI19" t="e">
        <f t="shared" ca="1" si="0"/>
        <v>#N/A</v>
      </c>
      <c r="AJ19">
        <f t="shared" si="1"/>
        <v>9.988014382740711E-5</v>
      </c>
      <c r="AK19">
        <f t="shared" si="2"/>
        <v>0</v>
      </c>
      <c r="AL19" t="e">
        <f t="shared" ca="1" si="12"/>
        <v>#N/A</v>
      </c>
      <c r="AM19" t="b">
        <f t="shared" si="3"/>
        <v>0</v>
      </c>
    </row>
    <row r="20" spans="1:39" x14ac:dyDescent="0.3">
      <c r="A20" t="s">
        <v>95</v>
      </c>
      <c r="B20" t="s">
        <v>96</v>
      </c>
      <c r="C20" t="s">
        <v>39</v>
      </c>
      <c r="D20" t="s">
        <v>40</v>
      </c>
      <c r="E20" t="s">
        <v>97</v>
      </c>
      <c r="F20" s="13" t="str">
        <f>_xlfn.CONCAT(wiz_6[[#This Row],[OCTY......]],",",wiz_6[[#This Row],[OS]])</f>
        <v>THOMASVILL,AL</v>
      </c>
      <c r="G20" t="s">
        <v>50</v>
      </c>
      <c r="H20" t="s">
        <v>98</v>
      </c>
      <c r="I20" s="13" t="str">
        <f>_xlfn.CONCAT(wiz_6[[#This Row],[DCTY......]], ",",wiz_6[[#This Row],[DS]])</f>
        <v>AUGUSTA   ,GA</v>
      </c>
      <c r="J20" t="str">
        <f>TRIM(CONCATENATE(wiz_6[[#This Row],[SHIPPER..................]],wiz_6[[#This Row],[ZIP2..]],wiz_6[[#This Row],[ZIP3..]]))</f>
        <v>CORBETT FARMING COMPA| 3678430901</v>
      </c>
      <c r="K20">
        <v>1</v>
      </c>
      <c r="L20">
        <v>1.42</v>
      </c>
      <c r="M20">
        <v>0.27</v>
      </c>
      <c r="N20">
        <v>414</v>
      </c>
      <c r="O20">
        <v>0.89</v>
      </c>
      <c r="P20">
        <v>111</v>
      </c>
      <c r="Q20">
        <v>0.35</v>
      </c>
      <c r="R20">
        <v>-25</v>
      </c>
      <c r="S20">
        <v>-61</v>
      </c>
      <c r="T20">
        <v>-1</v>
      </c>
      <c r="U20">
        <v>-56</v>
      </c>
      <c r="V20">
        <v>-118</v>
      </c>
      <c r="W20">
        <v>36101</v>
      </c>
      <c r="X20">
        <v>36784</v>
      </c>
      <c r="Y20">
        <v>30901</v>
      </c>
      <c r="Z20">
        <v>1.47</v>
      </c>
      <c r="AA20">
        <f t="shared" si="4"/>
        <v>10012</v>
      </c>
      <c r="AB20">
        <f t="shared" si="5"/>
        <v>-118</v>
      </c>
      <c r="AC20">
        <f t="shared" si="6"/>
        <v>6159</v>
      </c>
      <c r="AD20">
        <f t="shared" si="7"/>
        <v>0.6151618058330004</v>
      </c>
      <c r="AE20">
        <f t="shared" si="8"/>
        <v>0</v>
      </c>
      <c r="AF20" t="e">
        <f t="shared" ca="1" si="9"/>
        <v>#N/A</v>
      </c>
      <c r="AG20" t="e">
        <f t="shared" ca="1" si="10"/>
        <v>#N/A</v>
      </c>
      <c r="AH20" t="e">
        <f t="shared" ca="1" si="11"/>
        <v>#N/A</v>
      </c>
      <c r="AI20" t="e">
        <f t="shared" ca="1" si="0"/>
        <v>#N/A</v>
      </c>
      <c r="AJ20">
        <f t="shared" si="1"/>
        <v>9.988014382740711E-5</v>
      </c>
      <c r="AK20">
        <f t="shared" si="2"/>
        <v>0</v>
      </c>
      <c r="AL20" t="e">
        <f t="shared" ca="1" si="12"/>
        <v>#N/A</v>
      </c>
      <c r="AM20" t="b">
        <f t="shared" si="3"/>
        <v>0</v>
      </c>
    </row>
    <row r="21" spans="1:39" x14ac:dyDescent="0.3">
      <c r="A21" t="s">
        <v>37</v>
      </c>
      <c r="B21" t="s">
        <v>38</v>
      </c>
      <c r="C21" t="s">
        <v>39</v>
      </c>
      <c r="D21" t="s">
        <v>40</v>
      </c>
      <c r="E21" t="s">
        <v>99</v>
      </c>
      <c r="F21" s="13" t="str">
        <f>_xlfn.CONCAT(wiz_6[[#This Row],[OCTY......]],",",wiz_6[[#This Row],[OS]])</f>
        <v>PRICHARD  ,AL</v>
      </c>
      <c r="G21" t="s">
        <v>53</v>
      </c>
      <c r="H21" t="s">
        <v>100</v>
      </c>
      <c r="I21" s="13" t="str">
        <f>_xlfn.CONCAT(wiz_6[[#This Row],[DCTY......]], ",",wiz_6[[#This Row],[DS]])</f>
        <v>SHOREWOOD ,IL</v>
      </c>
      <c r="J21" t="str">
        <f>TRIM(CONCATENATE(wiz_6[[#This Row],[SHIPPER..................]],wiz_6[[#This Row],[ZIP2..]],wiz_6[[#This Row],[ZIP3..]]))</f>
        <v>b: C H ROBINSON | 3661160410</v>
      </c>
      <c r="K21">
        <v>1</v>
      </c>
      <c r="L21">
        <v>1.0900000000000001</v>
      </c>
      <c r="M21">
        <v>0.28000000000000003</v>
      </c>
      <c r="N21">
        <v>840</v>
      </c>
      <c r="O21">
        <v>2.81</v>
      </c>
      <c r="P21">
        <v>95</v>
      </c>
      <c r="Q21">
        <v>0.3</v>
      </c>
      <c r="R21">
        <v>-46</v>
      </c>
      <c r="S21">
        <v>61</v>
      </c>
      <c r="T21">
        <v>-249</v>
      </c>
      <c r="U21">
        <v>-542</v>
      </c>
      <c r="V21">
        <v>-730</v>
      </c>
      <c r="W21">
        <v>39400</v>
      </c>
      <c r="X21">
        <v>36611</v>
      </c>
      <c r="Y21">
        <v>60410</v>
      </c>
      <c r="Z21">
        <v>1.1499999999999999</v>
      </c>
      <c r="AA21">
        <f t="shared" si="4"/>
        <v>10012</v>
      </c>
      <c r="AB21">
        <f t="shared" si="5"/>
        <v>-730</v>
      </c>
      <c r="AC21">
        <f t="shared" si="6"/>
        <v>6159</v>
      </c>
      <c r="AD21">
        <f t="shared" si="7"/>
        <v>0.6151618058330004</v>
      </c>
      <c r="AE21">
        <f t="shared" si="8"/>
        <v>0</v>
      </c>
      <c r="AF21" t="e">
        <f t="shared" ca="1" si="9"/>
        <v>#N/A</v>
      </c>
      <c r="AG21" t="e">
        <f t="shared" ca="1" si="10"/>
        <v>#N/A</v>
      </c>
      <c r="AH21" t="e">
        <f t="shared" ca="1" si="11"/>
        <v>#N/A</v>
      </c>
      <c r="AI21" t="e">
        <f t="shared" ca="1" si="0"/>
        <v>#N/A</v>
      </c>
      <c r="AJ21">
        <f t="shared" si="1"/>
        <v>9.988014382740711E-5</v>
      </c>
      <c r="AK21">
        <f t="shared" si="2"/>
        <v>0</v>
      </c>
      <c r="AL21" t="e">
        <f t="shared" ca="1" si="12"/>
        <v>#N/A</v>
      </c>
      <c r="AM21" t="b">
        <f t="shared" si="3"/>
        <v>0</v>
      </c>
    </row>
    <row r="22" spans="1:39" x14ac:dyDescent="0.3">
      <c r="A22" t="s">
        <v>101</v>
      </c>
      <c r="B22" t="s">
        <v>102</v>
      </c>
      <c r="C22" t="s">
        <v>39</v>
      </c>
      <c r="D22" t="s">
        <v>40</v>
      </c>
      <c r="E22" t="s">
        <v>103</v>
      </c>
      <c r="F22" s="13" t="str">
        <f>_xlfn.CONCAT(wiz_6[[#This Row],[OCTY......]],",",wiz_6[[#This Row],[OS]])</f>
        <v>SARALAND  ,AL</v>
      </c>
      <c r="G22" t="s">
        <v>42</v>
      </c>
      <c r="H22" t="s">
        <v>104</v>
      </c>
      <c r="I22" s="13" t="str">
        <f>_xlfn.CONCAT(wiz_6[[#This Row],[DCTY......]], ",",wiz_6[[#This Row],[DS]])</f>
        <v>EVANSVILLE,IN</v>
      </c>
      <c r="J22" t="str">
        <f>TRIM(CONCATENATE(wiz_6[[#This Row],[SHIPPER..................]],wiz_6[[#This Row],[ZIP2..]],wiz_6[[#This Row],[ZIP3..]]))</f>
        <v>b: JB HUNT | 3657147701</v>
      </c>
      <c r="K22">
        <v>1</v>
      </c>
      <c r="L22">
        <v>1.39</v>
      </c>
      <c r="M22">
        <v>0.27</v>
      </c>
      <c r="N22">
        <v>558</v>
      </c>
      <c r="O22">
        <v>1.71</v>
      </c>
      <c r="P22">
        <v>45</v>
      </c>
      <c r="Q22">
        <v>0.25</v>
      </c>
      <c r="R22">
        <v>-33</v>
      </c>
      <c r="S22">
        <v>22</v>
      </c>
      <c r="T22">
        <v>-144</v>
      </c>
      <c r="U22">
        <v>-257</v>
      </c>
      <c r="V22">
        <v>-379</v>
      </c>
      <c r="W22">
        <v>39452</v>
      </c>
      <c r="X22">
        <v>36571</v>
      </c>
      <c r="Y22">
        <v>47701</v>
      </c>
      <c r="Z22">
        <v>1.44</v>
      </c>
      <c r="AA22">
        <f t="shared" si="4"/>
        <v>10012</v>
      </c>
      <c r="AB22">
        <f t="shared" si="5"/>
        <v>-379</v>
      </c>
      <c r="AC22">
        <f t="shared" si="6"/>
        <v>6159</v>
      </c>
      <c r="AD22">
        <f t="shared" si="7"/>
        <v>0.6151618058330004</v>
      </c>
      <c r="AE22">
        <f t="shared" si="8"/>
        <v>0</v>
      </c>
      <c r="AF22" t="e">
        <f t="shared" ca="1" si="9"/>
        <v>#N/A</v>
      </c>
      <c r="AG22" t="e">
        <f t="shared" ca="1" si="10"/>
        <v>#N/A</v>
      </c>
      <c r="AH22" t="e">
        <f t="shared" ca="1" si="11"/>
        <v>#N/A</v>
      </c>
      <c r="AI22" t="e">
        <f t="shared" ca="1" si="0"/>
        <v>#N/A</v>
      </c>
      <c r="AJ22">
        <f t="shared" si="1"/>
        <v>9.988014382740711E-5</v>
      </c>
      <c r="AK22">
        <f t="shared" si="2"/>
        <v>0</v>
      </c>
      <c r="AL22" t="e">
        <f t="shared" ca="1" si="12"/>
        <v>#N/A</v>
      </c>
      <c r="AM22" t="b">
        <f t="shared" si="3"/>
        <v>0</v>
      </c>
    </row>
    <row r="23" spans="1:39" x14ac:dyDescent="0.3">
      <c r="A23" t="s">
        <v>105</v>
      </c>
      <c r="B23" t="s">
        <v>106</v>
      </c>
      <c r="C23" t="s">
        <v>39</v>
      </c>
      <c r="D23" t="s">
        <v>40</v>
      </c>
      <c r="E23" t="s">
        <v>107</v>
      </c>
      <c r="F23" s="13" t="str">
        <f>_xlfn.CONCAT(wiz_6[[#This Row],[OCTY......]],",",wiz_6[[#This Row],[OS]])</f>
        <v>MONTGOMERY,AL</v>
      </c>
      <c r="G23" t="s">
        <v>53</v>
      </c>
      <c r="H23" t="s">
        <v>108</v>
      </c>
      <c r="I23" s="13" t="str">
        <f>_xlfn.CONCAT(wiz_6[[#This Row],[DCTY......]], ",",wiz_6[[#This Row],[DS]])</f>
        <v>DANVILLE  ,IL</v>
      </c>
      <c r="J23" t="str">
        <f>TRIM(CONCATENATE(wiz_6[[#This Row],[SHIPPER..................]],wiz_6[[#This Row],[ZIP2..]],wiz_6[[#This Row],[ZIP3..]]))</f>
        <v>b: RYAN TRANSPORTATIO| 3610161832</v>
      </c>
      <c r="K23">
        <v>1</v>
      </c>
      <c r="L23">
        <v>1.1100000000000001</v>
      </c>
      <c r="M23">
        <v>0.27</v>
      </c>
      <c r="N23">
        <v>603</v>
      </c>
      <c r="O23">
        <v>2</v>
      </c>
      <c r="P23">
        <v>55</v>
      </c>
      <c r="Q23">
        <v>0.3</v>
      </c>
      <c r="R23">
        <v>-36</v>
      </c>
      <c r="S23">
        <v>17</v>
      </c>
      <c r="T23">
        <v>-187</v>
      </c>
      <c r="U23">
        <v>-356</v>
      </c>
      <c r="V23">
        <v>-526</v>
      </c>
      <c r="W23">
        <v>36830</v>
      </c>
      <c r="X23">
        <v>36101</v>
      </c>
      <c r="Y23">
        <v>61832</v>
      </c>
      <c r="Z23">
        <v>1.1599999999999999</v>
      </c>
      <c r="AA23">
        <f t="shared" si="4"/>
        <v>10012</v>
      </c>
      <c r="AB23">
        <f t="shared" si="5"/>
        <v>-526</v>
      </c>
      <c r="AC23">
        <f t="shared" si="6"/>
        <v>6159</v>
      </c>
      <c r="AD23">
        <f t="shared" si="7"/>
        <v>0.6151618058330004</v>
      </c>
      <c r="AE23">
        <f t="shared" si="8"/>
        <v>0</v>
      </c>
      <c r="AF23" t="e">
        <f t="shared" ca="1" si="9"/>
        <v>#N/A</v>
      </c>
      <c r="AG23" t="e">
        <f t="shared" ca="1" si="10"/>
        <v>#N/A</v>
      </c>
      <c r="AH23" t="e">
        <f t="shared" ca="1" si="11"/>
        <v>#N/A</v>
      </c>
      <c r="AI23" t="e">
        <f t="shared" ca="1" si="0"/>
        <v>#N/A</v>
      </c>
      <c r="AJ23">
        <f t="shared" si="1"/>
        <v>9.988014382740711E-5</v>
      </c>
      <c r="AK23">
        <f t="shared" si="2"/>
        <v>0</v>
      </c>
      <c r="AL23" t="e">
        <f t="shared" ca="1" si="12"/>
        <v>#N/A</v>
      </c>
      <c r="AM23" t="b">
        <f t="shared" si="3"/>
        <v>0</v>
      </c>
    </row>
    <row r="24" spans="1:39" x14ac:dyDescent="0.3">
      <c r="A24" t="s">
        <v>37</v>
      </c>
      <c r="B24" t="s">
        <v>38</v>
      </c>
      <c r="C24" t="s">
        <v>39</v>
      </c>
      <c r="D24" t="s">
        <v>40</v>
      </c>
      <c r="E24" t="s">
        <v>107</v>
      </c>
      <c r="F24" s="13" t="str">
        <f>_xlfn.CONCAT(wiz_6[[#This Row],[OCTY......]],",",wiz_6[[#This Row],[OS]])</f>
        <v>MONTGOMERY,AL</v>
      </c>
      <c r="G24" t="s">
        <v>44</v>
      </c>
      <c r="H24" t="s">
        <v>109</v>
      </c>
      <c r="I24" s="13" t="str">
        <f>_xlfn.CONCAT(wiz_6[[#This Row],[DCTY......]], ",",wiz_6[[#This Row],[DS]])</f>
        <v>MAYSVILLE ,KY</v>
      </c>
      <c r="J24" t="str">
        <f>TRIM(CONCATENATE(wiz_6[[#This Row],[SHIPPER..................]],wiz_6[[#This Row],[ZIP2..]],wiz_6[[#This Row],[ZIP3..]]))</f>
        <v>b: C H ROBINSON | 3610141056</v>
      </c>
      <c r="K24">
        <v>4</v>
      </c>
      <c r="L24">
        <v>0.97</v>
      </c>
      <c r="M24">
        <v>0.28000000000000003</v>
      </c>
      <c r="N24">
        <v>558</v>
      </c>
      <c r="O24">
        <v>1.1100000000000001</v>
      </c>
      <c r="P24">
        <v>209</v>
      </c>
      <c r="Q24">
        <v>0.46</v>
      </c>
      <c r="R24">
        <v>-38</v>
      </c>
      <c r="S24">
        <v>-177</v>
      </c>
      <c r="T24">
        <v>-2</v>
      </c>
      <c r="U24">
        <v>-321</v>
      </c>
      <c r="V24">
        <v>-500</v>
      </c>
      <c r="W24">
        <v>36830</v>
      </c>
      <c r="X24">
        <v>36101</v>
      </c>
      <c r="Y24">
        <v>41056</v>
      </c>
      <c r="Z24">
        <v>1.03</v>
      </c>
      <c r="AA24">
        <f t="shared" si="4"/>
        <v>10012</v>
      </c>
      <c r="AB24">
        <f t="shared" si="5"/>
        <v>-2000</v>
      </c>
      <c r="AC24">
        <f t="shared" si="6"/>
        <v>6159</v>
      </c>
      <c r="AD24">
        <f t="shared" si="7"/>
        <v>0.6151618058330004</v>
      </c>
      <c r="AE24">
        <f t="shared" si="8"/>
        <v>0</v>
      </c>
      <c r="AF24" t="e">
        <f t="shared" ca="1" si="9"/>
        <v>#N/A</v>
      </c>
      <c r="AG24" t="e">
        <f t="shared" ca="1" si="10"/>
        <v>#N/A</v>
      </c>
      <c r="AH24" t="e">
        <f t="shared" ca="1" si="11"/>
        <v>#N/A</v>
      </c>
      <c r="AI24" t="e">
        <f t="shared" ca="1" si="0"/>
        <v>#N/A</v>
      </c>
      <c r="AJ24">
        <f t="shared" si="1"/>
        <v>3.9952057530962844E-4</v>
      </c>
      <c r="AK24">
        <f t="shared" si="2"/>
        <v>0</v>
      </c>
      <c r="AL24" t="e">
        <f t="shared" ca="1" si="12"/>
        <v>#N/A</v>
      </c>
      <c r="AM24" t="b">
        <f t="shared" si="3"/>
        <v>0</v>
      </c>
    </row>
    <row r="25" spans="1:39" x14ac:dyDescent="0.3">
      <c r="A25" t="s">
        <v>110</v>
      </c>
      <c r="B25" t="s">
        <v>111</v>
      </c>
      <c r="C25" t="s">
        <v>39</v>
      </c>
      <c r="D25" t="s">
        <v>40</v>
      </c>
      <c r="E25" t="s">
        <v>107</v>
      </c>
      <c r="F25" s="13" t="str">
        <f>_xlfn.CONCAT(wiz_6[[#This Row],[OCTY......]],",",wiz_6[[#This Row],[OS]])</f>
        <v>MONTGOMERY,AL</v>
      </c>
      <c r="G25" t="s">
        <v>44</v>
      </c>
      <c r="H25" t="s">
        <v>109</v>
      </c>
      <c r="I25" s="13" t="str">
        <f>_xlfn.CONCAT(wiz_6[[#This Row],[DCTY......]], ",",wiz_6[[#This Row],[DS]])</f>
        <v>MAYSVILLE ,KY</v>
      </c>
      <c r="J25" t="str">
        <f>TRIM(CONCATENATE(wiz_6[[#This Row],[SHIPPER..................]],wiz_6[[#This Row],[ZIP2..]],wiz_6[[#This Row],[ZIP3..]]))</f>
        <v>b: FRONTIER LOGISTICS| 3610141056</v>
      </c>
      <c r="K25">
        <v>4</v>
      </c>
      <c r="L25">
        <v>1.1399999999999999</v>
      </c>
      <c r="M25">
        <v>0.28999999999999998</v>
      </c>
      <c r="N25">
        <v>558</v>
      </c>
      <c r="O25">
        <v>0.89</v>
      </c>
      <c r="P25">
        <v>128</v>
      </c>
      <c r="Q25">
        <v>0.36</v>
      </c>
      <c r="R25">
        <v>-44</v>
      </c>
      <c r="S25">
        <v>-103</v>
      </c>
      <c r="T25">
        <v>50</v>
      </c>
      <c r="U25">
        <v>-221</v>
      </c>
      <c r="V25">
        <v>-274</v>
      </c>
      <c r="W25">
        <v>30003</v>
      </c>
      <c r="X25">
        <v>36101</v>
      </c>
      <c r="Y25">
        <v>41056</v>
      </c>
      <c r="Z25">
        <v>1.21</v>
      </c>
      <c r="AA25">
        <f t="shared" si="4"/>
        <v>10012</v>
      </c>
      <c r="AB25">
        <f t="shared" si="5"/>
        <v>-1096</v>
      </c>
      <c r="AC25">
        <f t="shared" si="6"/>
        <v>6159</v>
      </c>
      <c r="AD25">
        <f t="shared" si="7"/>
        <v>0.6151618058330004</v>
      </c>
      <c r="AE25">
        <f t="shared" si="8"/>
        <v>0</v>
      </c>
      <c r="AF25" t="e">
        <f t="shared" ca="1" si="9"/>
        <v>#N/A</v>
      </c>
      <c r="AG25" t="e">
        <f t="shared" ca="1" si="10"/>
        <v>#N/A</v>
      </c>
      <c r="AH25" t="e">
        <f t="shared" ca="1" si="11"/>
        <v>#N/A</v>
      </c>
      <c r="AI25" t="e">
        <f t="shared" ca="1" si="0"/>
        <v>#N/A</v>
      </c>
      <c r="AJ25">
        <f t="shared" si="1"/>
        <v>3.9952057530962844E-4</v>
      </c>
      <c r="AK25">
        <f t="shared" si="2"/>
        <v>0</v>
      </c>
      <c r="AL25" t="e">
        <f t="shared" ca="1" si="12"/>
        <v>#N/A</v>
      </c>
      <c r="AM25" t="b">
        <f t="shared" si="3"/>
        <v>0</v>
      </c>
    </row>
    <row r="26" spans="1:39" x14ac:dyDescent="0.3">
      <c r="A26" t="s">
        <v>37</v>
      </c>
      <c r="B26" t="s">
        <v>38</v>
      </c>
      <c r="C26" t="s">
        <v>39</v>
      </c>
      <c r="D26" t="s">
        <v>40</v>
      </c>
      <c r="E26" t="s">
        <v>107</v>
      </c>
      <c r="F26" s="13" t="str">
        <f>_xlfn.CONCAT(wiz_6[[#This Row],[OCTY......]],",",wiz_6[[#This Row],[OS]])</f>
        <v>MONTGOMERY,AL</v>
      </c>
      <c r="G26" t="s">
        <v>44</v>
      </c>
      <c r="H26" t="s">
        <v>112</v>
      </c>
      <c r="I26" s="13" t="str">
        <f>_xlfn.CONCAT(wiz_6[[#This Row],[DCTY......]], ",",wiz_6[[#This Row],[DS]])</f>
        <v>WINCHESTER,KY</v>
      </c>
      <c r="J26" t="str">
        <f>TRIM(CONCATENATE(wiz_6[[#This Row],[SHIPPER..................]],wiz_6[[#This Row],[ZIP2..]],wiz_6[[#This Row],[ZIP3..]]))</f>
        <v>b: C H ROBINSON | 3610140391</v>
      </c>
      <c r="K26">
        <v>1</v>
      </c>
      <c r="L26">
        <v>1.78</v>
      </c>
      <c r="M26">
        <v>0.28000000000000003</v>
      </c>
      <c r="N26">
        <v>509</v>
      </c>
      <c r="O26">
        <v>1.79</v>
      </c>
      <c r="P26">
        <v>55</v>
      </c>
      <c r="Q26">
        <v>0.3</v>
      </c>
      <c r="R26">
        <v>-36</v>
      </c>
      <c r="S26">
        <v>-177</v>
      </c>
      <c r="T26">
        <v>-177</v>
      </c>
      <c r="U26">
        <v>-316</v>
      </c>
      <c r="V26">
        <v>-670</v>
      </c>
      <c r="W26">
        <v>36830</v>
      </c>
      <c r="X26">
        <v>36101</v>
      </c>
      <c r="Y26">
        <v>40391</v>
      </c>
      <c r="Z26">
        <v>1.84</v>
      </c>
      <c r="AA26">
        <f t="shared" si="4"/>
        <v>10012</v>
      </c>
      <c r="AB26">
        <f t="shared" si="5"/>
        <v>-670</v>
      </c>
      <c r="AC26">
        <f t="shared" si="6"/>
        <v>6159</v>
      </c>
      <c r="AD26">
        <f t="shared" si="7"/>
        <v>0.6151618058330004</v>
      </c>
      <c r="AE26">
        <f t="shared" si="8"/>
        <v>0</v>
      </c>
      <c r="AF26" t="e">
        <f t="shared" ca="1" si="9"/>
        <v>#N/A</v>
      </c>
      <c r="AG26" t="e">
        <f t="shared" ca="1" si="10"/>
        <v>#N/A</v>
      </c>
      <c r="AH26" t="e">
        <f t="shared" ca="1" si="11"/>
        <v>#N/A</v>
      </c>
      <c r="AI26" t="e">
        <f t="shared" ca="1" si="0"/>
        <v>#N/A</v>
      </c>
      <c r="AJ26">
        <f t="shared" si="1"/>
        <v>9.988014382740711E-5</v>
      </c>
      <c r="AK26">
        <f t="shared" si="2"/>
        <v>0</v>
      </c>
      <c r="AL26" t="e">
        <f t="shared" ca="1" si="12"/>
        <v>#N/A</v>
      </c>
      <c r="AM26" t="b">
        <f t="shared" si="3"/>
        <v>0</v>
      </c>
    </row>
    <row r="27" spans="1:39" x14ac:dyDescent="0.3">
      <c r="A27" t="s">
        <v>113</v>
      </c>
      <c r="B27" t="s">
        <v>114</v>
      </c>
      <c r="C27" t="s">
        <v>39</v>
      </c>
      <c r="D27" t="s">
        <v>40</v>
      </c>
      <c r="E27" t="s">
        <v>115</v>
      </c>
      <c r="F27" s="13" t="str">
        <f>_xlfn.CONCAT(wiz_6[[#This Row],[OCTY......]],",",wiz_6[[#This Row],[OS]])</f>
        <v>MOBILE    ,AL</v>
      </c>
      <c r="G27" t="s">
        <v>44</v>
      </c>
      <c r="H27" t="s">
        <v>116</v>
      </c>
      <c r="I27" s="13" t="str">
        <f>_xlfn.CONCAT(wiz_6[[#This Row],[DCTY......]], ",",wiz_6[[#This Row],[DS]])</f>
        <v>RICHMOND  ,KY</v>
      </c>
      <c r="J27" t="str">
        <f>TRIM(CONCATENATE(wiz_6[[#This Row],[SHIPPER..................]],wiz_6[[#This Row],[ZIP2..]],wiz_6[[#This Row],[ZIP3..]]))</f>
        <v>b: RAW LOGISTICS LLC | 3660140475</v>
      </c>
      <c r="K27">
        <v>1</v>
      </c>
      <c r="L27">
        <v>1.1200000000000001</v>
      </c>
      <c r="M27">
        <v>0.27</v>
      </c>
      <c r="N27">
        <v>645</v>
      </c>
      <c r="O27">
        <v>2.21</v>
      </c>
      <c r="P27">
        <v>46</v>
      </c>
      <c r="Q27">
        <v>0.25</v>
      </c>
      <c r="R27">
        <v>-39</v>
      </c>
      <c r="S27">
        <v>21</v>
      </c>
      <c r="T27">
        <v>-236</v>
      </c>
      <c r="U27">
        <v>-630</v>
      </c>
      <c r="V27">
        <v>-845</v>
      </c>
      <c r="W27">
        <v>39452</v>
      </c>
      <c r="X27">
        <v>36601</v>
      </c>
      <c r="Y27">
        <v>40475</v>
      </c>
      <c r="Z27">
        <v>1.17</v>
      </c>
      <c r="AA27">
        <f t="shared" si="4"/>
        <v>10012</v>
      </c>
      <c r="AB27">
        <f t="shared" si="5"/>
        <v>-845</v>
      </c>
      <c r="AC27">
        <f t="shared" si="6"/>
        <v>6159</v>
      </c>
      <c r="AD27">
        <f t="shared" si="7"/>
        <v>0.6151618058330004</v>
      </c>
      <c r="AE27">
        <f t="shared" si="8"/>
        <v>0</v>
      </c>
      <c r="AF27" t="e">
        <f t="shared" ca="1" si="9"/>
        <v>#N/A</v>
      </c>
      <c r="AG27" t="e">
        <f t="shared" ca="1" si="10"/>
        <v>#N/A</v>
      </c>
      <c r="AH27" t="e">
        <f t="shared" ca="1" si="11"/>
        <v>#N/A</v>
      </c>
      <c r="AI27" t="e">
        <f t="shared" ca="1" si="0"/>
        <v>#N/A</v>
      </c>
      <c r="AJ27">
        <f t="shared" si="1"/>
        <v>9.988014382740711E-5</v>
      </c>
      <c r="AK27">
        <f t="shared" si="2"/>
        <v>0</v>
      </c>
      <c r="AL27" t="e">
        <f t="shared" ca="1" si="12"/>
        <v>#N/A</v>
      </c>
      <c r="AM27" t="b">
        <f t="shared" si="3"/>
        <v>0</v>
      </c>
    </row>
    <row r="28" spans="1:39" x14ac:dyDescent="0.3">
      <c r="A28" t="s">
        <v>72</v>
      </c>
      <c r="B28" t="s">
        <v>73</v>
      </c>
      <c r="C28" t="s">
        <v>39</v>
      </c>
      <c r="D28" t="s">
        <v>40</v>
      </c>
      <c r="E28" t="s">
        <v>117</v>
      </c>
      <c r="F28" s="13" t="str">
        <f>_xlfn.CONCAT(wiz_6[[#This Row],[OCTY......]],",",wiz_6[[#This Row],[OS]])</f>
        <v>DEMOPOLIS ,AL</v>
      </c>
      <c r="G28" t="s">
        <v>87</v>
      </c>
      <c r="H28" t="s">
        <v>118</v>
      </c>
      <c r="I28" s="13" t="str">
        <f>_xlfn.CONCAT(wiz_6[[#This Row],[DCTY......]], ",",wiz_6[[#This Row],[DS]])</f>
        <v>LOVELAND  ,OH</v>
      </c>
      <c r="J28" t="str">
        <f>TRIM(CONCATENATE(wiz_6[[#This Row],[SHIPPER..................]],wiz_6[[#This Row],[ZIP2..]],wiz_6[[#This Row],[ZIP3..]]))</f>
        <v>REDWOOD LOGISTICS STR| 3673245140</v>
      </c>
      <c r="K28">
        <v>1</v>
      </c>
      <c r="L28">
        <v>1.23</v>
      </c>
      <c r="M28">
        <v>0.27</v>
      </c>
      <c r="N28">
        <v>599</v>
      </c>
      <c r="O28">
        <v>0.96</v>
      </c>
      <c r="P28">
        <v>26</v>
      </c>
      <c r="Q28">
        <v>0.25</v>
      </c>
      <c r="R28">
        <v>-36</v>
      </c>
      <c r="S28">
        <v>-169</v>
      </c>
      <c r="T28">
        <v>34</v>
      </c>
      <c r="U28">
        <v>20</v>
      </c>
      <c r="V28">
        <v>-115</v>
      </c>
      <c r="W28">
        <v>35462</v>
      </c>
      <c r="X28">
        <v>36732</v>
      </c>
      <c r="Y28">
        <v>45140</v>
      </c>
      <c r="Z28">
        <v>1.28</v>
      </c>
      <c r="AA28">
        <f t="shared" si="4"/>
        <v>10012</v>
      </c>
      <c r="AB28">
        <f t="shared" si="5"/>
        <v>-115</v>
      </c>
      <c r="AC28">
        <f t="shared" si="6"/>
        <v>6159</v>
      </c>
      <c r="AD28">
        <f t="shared" si="7"/>
        <v>0.6151618058330004</v>
      </c>
      <c r="AE28">
        <f t="shared" si="8"/>
        <v>0</v>
      </c>
      <c r="AF28" t="e">
        <f t="shared" ca="1" si="9"/>
        <v>#N/A</v>
      </c>
      <c r="AG28" t="e">
        <f t="shared" ca="1" si="10"/>
        <v>#N/A</v>
      </c>
      <c r="AH28" t="e">
        <f t="shared" ca="1" si="11"/>
        <v>#N/A</v>
      </c>
      <c r="AI28" t="e">
        <f t="shared" ca="1" si="0"/>
        <v>#N/A</v>
      </c>
      <c r="AJ28">
        <f t="shared" si="1"/>
        <v>9.988014382740711E-5</v>
      </c>
      <c r="AK28">
        <f t="shared" si="2"/>
        <v>0</v>
      </c>
      <c r="AL28" t="e">
        <f t="shared" ca="1" si="12"/>
        <v>#N/A</v>
      </c>
      <c r="AM28" t="b">
        <f t="shared" si="3"/>
        <v>0</v>
      </c>
    </row>
    <row r="29" spans="1:39" x14ac:dyDescent="0.3">
      <c r="A29" t="s">
        <v>119</v>
      </c>
      <c r="B29" t="s">
        <v>120</v>
      </c>
      <c r="C29" t="s">
        <v>39</v>
      </c>
      <c r="D29" t="s">
        <v>40</v>
      </c>
      <c r="E29" t="s">
        <v>107</v>
      </c>
      <c r="F29" s="13" t="str">
        <f>_xlfn.CONCAT(wiz_6[[#This Row],[OCTY......]],",",wiz_6[[#This Row],[OS]])</f>
        <v>MONTGOMERY,AL</v>
      </c>
      <c r="G29" t="s">
        <v>87</v>
      </c>
      <c r="H29" t="s">
        <v>121</v>
      </c>
      <c r="I29" s="13" t="str">
        <f>_xlfn.CONCAT(wiz_6[[#This Row],[DCTY......]], ",",wiz_6[[#This Row],[DS]])</f>
        <v>VAN BUREN ,OH</v>
      </c>
      <c r="J29" t="str">
        <f>TRIM(CONCATENATE(wiz_6[[#This Row],[SHIPPER..................]],wiz_6[[#This Row],[ZIP2..]],wiz_6[[#This Row],[ZIP3..]]))</f>
        <v>b: HUB GROUP INC | 3610145889</v>
      </c>
      <c r="K29">
        <v>1</v>
      </c>
      <c r="L29">
        <v>2.4900000000000002</v>
      </c>
      <c r="M29">
        <v>0.28000000000000003</v>
      </c>
      <c r="N29">
        <v>722</v>
      </c>
      <c r="O29">
        <v>1.58</v>
      </c>
      <c r="P29">
        <v>62</v>
      </c>
      <c r="Q29">
        <v>0.3</v>
      </c>
      <c r="R29">
        <v>-51</v>
      </c>
      <c r="S29">
        <v>8</v>
      </c>
      <c r="T29">
        <v>7</v>
      </c>
      <c r="U29">
        <v>746</v>
      </c>
      <c r="V29">
        <v>761</v>
      </c>
      <c r="W29">
        <v>36801</v>
      </c>
      <c r="X29">
        <v>36101</v>
      </c>
      <c r="Y29">
        <v>45889</v>
      </c>
      <c r="Z29">
        <v>2.5499999999999998</v>
      </c>
      <c r="AA29">
        <f t="shared" si="4"/>
        <v>10012</v>
      </c>
      <c r="AB29">
        <f t="shared" si="5"/>
        <v>761</v>
      </c>
      <c r="AC29">
        <f t="shared" si="6"/>
        <v>6159</v>
      </c>
      <c r="AD29">
        <f t="shared" si="7"/>
        <v>0.6151618058330004</v>
      </c>
      <c r="AE29">
        <f t="shared" si="8"/>
        <v>0</v>
      </c>
      <c r="AF29" t="e">
        <f t="shared" ca="1" si="9"/>
        <v>#N/A</v>
      </c>
      <c r="AG29" t="e">
        <f t="shared" ca="1" si="10"/>
        <v>#N/A</v>
      </c>
      <c r="AH29" t="e">
        <f t="shared" ca="1" si="11"/>
        <v>#N/A</v>
      </c>
      <c r="AI29" t="e">
        <f t="shared" ca="1" si="0"/>
        <v>#N/A</v>
      </c>
      <c r="AJ29">
        <f t="shared" si="1"/>
        <v>9.988014382740711E-5</v>
      </c>
      <c r="AK29">
        <f t="shared" si="2"/>
        <v>0</v>
      </c>
      <c r="AL29" t="e">
        <f t="shared" ca="1" si="12"/>
        <v>#N/A</v>
      </c>
      <c r="AM29" t="b">
        <f t="shared" si="3"/>
        <v>0</v>
      </c>
    </row>
    <row r="30" spans="1:39" x14ac:dyDescent="0.3">
      <c r="A30" t="s">
        <v>37</v>
      </c>
      <c r="B30" t="s">
        <v>38</v>
      </c>
      <c r="C30" t="s">
        <v>39</v>
      </c>
      <c r="D30" t="s">
        <v>40</v>
      </c>
      <c r="E30" t="s">
        <v>107</v>
      </c>
      <c r="F30" s="13" t="str">
        <f>_xlfn.CONCAT(wiz_6[[#This Row],[OCTY......]],",",wiz_6[[#This Row],[OS]])</f>
        <v>MONTGOMERY,AL</v>
      </c>
      <c r="G30" t="s">
        <v>90</v>
      </c>
      <c r="H30" t="s">
        <v>122</v>
      </c>
      <c r="I30" s="13" t="str">
        <f>_xlfn.CONCAT(wiz_6[[#This Row],[DCTY......]], ",",wiz_6[[#This Row],[DS]])</f>
        <v>ROCK HILL ,SC</v>
      </c>
      <c r="J30" t="str">
        <f>TRIM(CONCATENATE(wiz_6[[#This Row],[SHIPPER..................]],wiz_6[[#This Row],[ZIP2..]],wiz_6[[#This Row],[ZIP3..]]))</f>
        <v>b: C H ROBINSON | 3610129730</v>
      </c>
      <c r="K30">
        <v>2</v>
      </c>
      <c r="L30">
        <v>1.44</v>
      </c>
      <c r="M30">
        <v>0.27</v>
      </c>
      <c r="N30">
        <v>591</v>
      </c>
      <c r="O30">
        <v>1.41</v>
      </c>
      <c r="P30">
        <v>65</v>
      </c>
      <c r="Q30">
        <v>0.3</v>
      </c>
      <c r="R30">
        <v>-36</v>
      </c>
      <c r="S30">
        <v>-177</v>
      </c>
      <c r="T30">
        <v>-73</v>
      </c>
      <c r="U30">
        <v>-133</v>
      </c>
      <c r="V30">
        <v>-383</v>
      </c>
      <c r="W30">
        <v>36830</v>
      </c>
      <c r="X30">
        <v>36101</v>
      </c>
      <c r="Y30">
        <v>29730</v>
      </c>
      <c r="Z30">
        <v>1.49</v>
      </c>
      <c r="AA30">
        <f t="shared" si="4"/>
        <v>10012</v>
      </c>
      <c r="AB30">
        <f t="shared" si="5"/>
        <v>-766</v>
      </c>
      <c r="AC30">
        <f t="shared" si="6"/>
        <v>6159</v>
      </c>
      <c r="AD30">
        <f t="shared" si="7"/>
        <v>0.6151618058330004</v>
      </c>
      <c r="AE30">
        <f t="shared" si="8"/>
        <v>0</v>
      </c>
      <c r="AF30" t="e">
        <f t="shared" ca="1" si="9"/>
        <v>#N/A</v>
      </c>
      <c r="AG30" t="e">
        <f t="shared" ca="1" si="10"/>
        <v>#N/A</v>
      </c>
      <c r="AH30" t="e">
        <f t="shared" ca="1" si="11"/>
        <v>#N/A</v>
      </c>
      <c r="AI30" t="e">
        <f t="shared" ca="1" si="0"/>
        <v>#N/A</v>
      </c>
      <c r="AJ30">
        <f t="shared" si="1"/>
        <v>1.9976028765481422E-4</v>
      </c>
      <c r="AK30">
        <f t="shared" si="2"/>
        <v>0</v>
      </c>
      <c r="AL30" t="e">
        <f t="shared" ca="1" si="12"/>
        <v>#N/A</v>
      </c>
      <c r="AM30" t="b">
        <f t="shared" si="3"/>
        <v>0</v>
      </c>
    </row>
    <row r="31" spans="1:39" x14ac:dyDescent="0.3">
      <c r="A31" t="s">
        <v>123</v>
      </c>
      <c r="B31" t="s">
        <v>124</v>
      </c>
      <c r="C31" t="s">
        <v>39</v>
      </c>
      <c r="D31" t="s">
        <v>40</v>
      </c>
      <c r="E31" t="s">
        <v>125</v>
      </c>
      <c r="F31" s="13" t="str">
        <f>_xlfn.CONCAT(wiz_6[[#This Row],[OCTY......]],",",wiz_6[[#This Row],[OS]])</f>
        <v>TROY      ,AL</v>
      </c>
      <c r="G31" t="s">
        <v>90</v>
      </c>
      <c r="H31" t="s">
        <v>126</v>
      </c>
      <c r="I31" s="13" t="str">
        <f>_xlfn.CONCAT(wiz_6[[#This Row],[DCTY......]], ",",wiz_6[[#This Row],[DS]])</f>
        <v>PAGELAND  ,SC</v>
      </c>
      <c r="J31" t="str">
        <f>TRIM(CONCATENATE(wiz_6[[#This Row],[SHIPPER..................]],wiz_6[[#This Row],[ZIP2..]],wiz_6[[#This Row],[ZIP3..]]))</f>
        <v>WAL MART SAMS GENERAL| 3607929728</v>
      </c>
      <c r="K31">
        <v>1</v>
      </c>
      <c r="L31">
        <v>1.96</v>
      </c>
      <c r="M31">
        <v>0.1</v>
      </c>
      <c r="N31">
        <v>454</v>
      </c>
      <c r="O31">
        <v>1.1299999999999999</v>
      </c>
      <c r="P31">
        <v>76</v>
      </c>
      <c r="Q31">
        <v>0.3</v>
      </c>
      <c r="R31">
        <v>49</v>
      </c>
      <c r="S31">
        <v>-10</v>
      </c>
      <c r="T31">
        <v>-39</v>
      </c>
      <c r="U31">
        <v>276</v>
      </c>
      <c r="V31">
        <v>227</v>
      </c>
      <c r="W31">
        <v>36830</v>
      </c>
      <c r="X31">
        <v>36079</v>
      </c>
      <c r="Y31">
        <v>29728</v>
      </c>
      <c r="Z31">
        <v>1.84</v>
      </c>
      <c r="AA31">
        <f t="shared" si="4"/>
        <v>10012</v>
      </c>
      <c r="AB31">
        <f t="shared" si="5"/>
        <v>227</v>
      </c>
      <c r="AC31">
        <f t="shared" si="6"/>
        <v>6159</v>
      </c>
      <c r="AD31">
        <f t="shared" si="7"/>
        <v>0.6151618058330004</v>
      </c>
      <c r="AE31">
        <f t="shared" si="8"/>
        <v>0</v>
      </c>
      <c r="AF31" t="e">
        <f t="shared" ca="1" si="9"/>
        <v>#N/A</v>
      </c>
      <c r="AG31" t="e">
        <f t="shared" ca="1" si="10"/>
        <v>#N/A</v>
      </c>
      <c r="AH31" t="e">
        <f t="shared" ca="1" si="11"/>
        <v>#N/A</v>
      </c>
      <c r="AI31" t="e">
        <f t="shared" ca="1" si="0"/>
        <v>#N/A</v>
      </c>
      <c r="AJ31">
        <f t="shared" si="1"/>
        <v>9.988014382740711E-5</v>
      </c>
      <c r="AK31">
        <f t="shared" si="2"/>
        <v>0</v>
      </c>
      <c r="AL31" t="e">
        <f t="shared" ca="1" si="12"/>
        <v>#N/A</v>
      </c>
      <c r="AM31" t="b">
        <f t="shared" si="3"/>
        <v>0</v>
      </c>
    </row>
    <row r="32" spans="1:39" x14ac:dyDescent="0.3">
      <c r="A32" t="s">
        <v>127</v>
      </c>
      <c r="B32" t="s">
        <v>128</v>
      </c>
      <c r="C32" t="s">
        <v>39</v>
      </c>
      <c r="D32" t="s">
        <v>40</v>
      </c>
      <c r="E32" t="s">
        <v>129</v>
      </c>
      <c r="F32" s="13" t="str">
        <f>_xlfn.CONCAT(wiz_6[[#This Row],[OCTY......]],",",wiz_6[[#This Row],[OS]])</f>
        <v>PRATTVILLE,AL</v>
      </c>
      <c r="G32" t="s">
        <v>70</v>
      </c>
      <c r="H32" t="s">
        <v>75</v>
      </c>
      <c r="I32" s="13" t="str">
        <f>_xlfn.CONCAT(wiz_6[[#This Row],[DCTY......]], ",",wiz_6[[#This Row],[DS]])</f>
        <v>MEMPHIS   ,TN</v>
      </c>
      <c r="J32" t="str">
        <f>TRIM(CONCATENATE(wiz_6[[#This Row],[SHIPPER..................]],wiz_6[[#This Row],[ZIP2..]],wiz_6[[#This Row],[ZIP3..]]))</f>
        <v>b: SCOTT LOGISTICS CO| 3606638101</v>
      </c>
      <c r="K32">
        <v>1</v>
      </c>
      <c r="L32">
        <v>1.54</v>
      </c>
      <c r="M32">
        <v>0.27</v>
      </c>
      <c r="N32">
        <v>305</v>
      </c>
      <c r="O32">
        <v>1.86</v>
      </c>
      <c r="P32">
        <v>14</v>
      </c>
      <c r="Q32">
        <v>0.25</v>
      </c>
      <c r="R32">
        <v>-18</v>
      </c>
      <c r="S32">
        <v>61</v>
      </c>
      <c r="T32">
        <v>-243</v>
      </c>
      <c r="U32">
        <v>-170</v>
      </c>
      <c r="V32">
        <v>-352</v>
      </c>
      <c r="W32">
        <v>36101</v>
      </c>
      <c r="X32">
        <v>36066</v>
      </c>
      <c r="Y32">
        <v>38101</v>
      </c>
      <c r="Z32">
        <v>1.59</v>
      </c>
      <c r="AA32">
        <f t="shared" si="4"/>
        <v>10012</v>
      </c>
      <c r="AB32">
        <f t="shared" si="5"/>
        <v>-352</v>
      </c>
      <c r="AC32">
        <f t="shared" si="6"/>
        <v>6159</v>
      </c>
      <c r="AD32">
        <f t="shared" si="7"/>
        <v>0.6151618058330004</v>
      </c>
      <c r="AE32">
        <f t="shared" si="8"/>
        <v>0</v>
      </c>
      <c r="AF32" t="e">
        <f t="shared" ca="1" si="9"/>
        <v>#N/A</v>
      </c>
      <c r="AG32" t="e">
        <f t="shared" ca="1" si="10"/>
        <v>#N/A</v>
      </c>
      <c r="AH32" t="e">
        <f t="shared" ca="1" si="11"/>
        <v>#N/A</v>
      </c>
      <c r="AI32" t="e">
        <f t="shared" ca="1" si="0"/>
        <v>#N/A</v>
      </c>
      <c r="AJ32">
        <f t="shared" si="1"/>
        <v>9.988014382740711E-5</v>
      </c>
      <c r="AK32">
        <f t="shared" si="2"/>
        <v>0</v>
      </c>
      <c r="AL32" t="e">
        <f t="shared" ca="1" si="12"/>
        <v>#N/A</v>
      </c>
      <c r="AM32" t="b">
        <f t="shared" si="3"/>
        <v>0</v>
      </c>
    </row>
    <row r="33" spans="1:39" x14ac:dyDescent="0.3">
      <c r="A33" t="s">
        <v>130</v>
      </c>
      <c r="B33" t="s">
        <v>131</v>
      </c>
      <c r="C33" t="s">
        <v>39</v>
      </c>
      <c r="D33" t="s">
        <v>40</v>
      </c>
      <c r="E33" t="s">
        <v>107</v>
      </c>
      <c r="F33" s="13" t="str">
        <f>_xlfn.CONCAT(wiz_6[[#This Row],[OCTY......]],",",wiz_6[[#This Row],[OS]])</f>
        <v>MONTGOMERY,AL</v>
      </c>
      <c r="G33" t="s">
        <v>70</v>
      </c>
      <c r="H33" t="s">
        <v>132</v>
      </c>
      <c r="I33" s="13" t="str">
        <f>_xlfn.CONCAT(wiz_6[[#This Row],[DCTY......]], ",",wiz_6[[#This Row],[DS]])</f>
        <v>GALLATIN  ,TN</v>
      </c>
      <c r="J33" t="str">
        <f>TRIM(CONCATENATE(wiz_6[[#This Row],[SHIPPER..................]],wiz_6[[#This Row],[ZIP2..]],wiz_6[[#This Row],[ZIP3..]]))</f>
        <v>ALLEY CASSETTY TRUCKI| 3610137066</v>
      </c>
      <c r="K33">
        <v>2</v>
      </c>
      <c r="L33">
        <v>1.19</v>
      </c>
      <c r="M33">
        <v>0.27</v>
      </c>
      <c r="N33">
        <v>308</v>
      </c>
      <c r="O33">
        <v>0.92</v>
      </c>
      <c r="P33">
        <v>35</v>
      </c>
      <c r="Q33">
        <v>0.28000000000000003</v>
      </c>
      <c r="R33">
        <v>-19</v>
      </c>
      <c r="S33">
        <v>38</v>
      </c>
      <c r="T33">
        <v>-21</v>
      </c>
      <c r="U33">
        <v>-122</v>
      </c>
      <c r="V33">
        <v>-105</v>
      </c>
      <c r="W33">
        <v>36066</v>
      </c>
      <c r="X33">
        <v>36101</v>
      </c>
      <c r="Y33">
        <v>37066</v>
      </c>
      <c r="Z33">
        <v>1.24</v>
      </c>
      <c r="AA33">
        <f t="shared" si="4"/>
        <v>10012</v>
      </c>
      <c r="AB33">
        <f t="shared" si="5"/>
        <v>-210</v>
      </c>
      <c r="AC33">
        <f t="shared" si="6"/>
        <v>6159</v>
      </c>
      <c r="AD33">
        <f t="shared" si="7"/>
        <v>0.6151618058330004</v>
      </c>
      <c r="AE33">
        <f t="shared" si="8"/>
        <v>0</v>
      </c>
      <c r="AF33" t="e">
        <f t="shared" ca="1" si="9"/>
        <v>#N/A</v>
      </c>
      <c r="AG33" t="e">
        <f t="shared" ca="1" si="10"/>
        <v>#N/A</v>
      </c>
      <c r="AH33" t="e">
        <f t="shared" ca="1" si="11"/>
        <v>#N/A</v>
      </c>
      <c r="AI33" t="e">
        <f t="shared" ca="1" si="0"/>
        <v>#N/A</v>
      </c>
      <c r="AJ33">
        <f t="shared" si="1"/>
        <v>1.9976028765481422E-4</v>
      </c>
      <c r="AK33">
        <f t="shared" si="2"/>
        <v>0</v>
      </c>
      <c r="AL33" t="e">
        <f t="shared" ca="1" si="12"/>
        <v>#N/A</v>
      </c>
      <c r="AM33" t="b">
        <f t="shared" si="3"/>
        <v>0</v>
      </c>
    </row>
    <row r="34" spans="1:39" x14ac:dyDescent="0.3">
      <c r="A34" t="s">
        <v>133</v>
      </c>
      <c r="B34" t="s">
        <v>134</v>
      </c>
      <c r="C34" t="s">
        <v>39</v>
      </c>
      <c r="D34" t="s">
        <v>40</v>
      </c>
      <c r="E34" t="s">
        <v>135</v>
      </c>
      <c r="F34" s="13" t="str">
        <f>_xlfn.CONCAT(wiz_6[[#This Row],[OCTY......]],",",wiz_6[[#This Row],[OS]])</f>
        <v>GROVE HILL,AL</v>
      </c>
      <c r="G34" t="s">
        <v>70</v>
      </c>
      <c r="H34" t="s">
        <v>136</v>
      </c>
      <c r="I34" s="13" t="str">
        <f>_xlfn.CONCAT(wiz_6[[#This Row],[DCTY......]], ",",wiz_6[[#This Row],[DS]])</f>
        <v>CROSSVILLE,TN</v>
      </c>
      <c r="J34" t="str">
        <f>TRIM(CONCATENATE(wiz_6[[#This Row],[SHIPPER..................]],wiz_6[[#This Row],[ZIP2..]],wiz_6[[#This Row],[ZIP3..]]))</f>
        <v>b: PRIORITY 1 INC | 3645138555</v>
      </c>
      <c r="K34">
        <v>1</v>
      </c>
      <c r="L34">
        <v>1.6</v>
      </c>
      <c r="M34">
        <v>0.28000000000000003</v>
      </c>
      <c r="N34">
        <v>399</v>
      </c>
      <c r="O34">
        <v>0.76</v>
      </c>
      <c r="P34">
        <v>93</v>
      </c>
      <c r="Q34">
        <v>0.3</v>
      </c>
      <c r="R34">
        <v>-28</v>
      </c>
      <c r="S34">
        <v>-38</v>
      </c>
      <c r="T34">
        <v>3</v>
      </c>
      <c r="U34">
        <v>64</v>
      </c>
      <c r="V34">
        <v>29</v>
      </c>
      <c r="W34">
        <v>39452</v>
      </c>
      <c r="X34">
        <v>36451</v>
      </c>
      <c r="Y34">
        <v>38555</v>
      </c>
      <c r="Z34">
        <v>1.66</v>
      </c>
      <c r="AA34">
        <f t="shared" si="4"/>
        <v>10012</v>
      </c>
      <c r="AB34">
        <f t="shared" si="5"/>
        <v>29</v>
      </c>
      <c r="AC34">
        <f t="shared" si="6"/>
        <v>6159</v>
      </c>
      <c r="AD34">
        <f t="shared" si="7"/>
        <v>0.6151618058330004</v>
      </c>
      <c r="AE34">
        <f t="shared" si="8"/>
        <v>0</v>
      </c>
      <c r="AF34" t="e">
        <f t="shared" ca="1" si="9"/>
        <v>#N/A</v>
      </c>
      <c r="AG34" t="e">
        <f t="shared" ca="1" si="10"/>
        <v>#N/A</v>
      </c>
      <c r="AH34" t="e">
        <f t="shared" ca="1" si="11"/>
        <v>#N/A</v>
      </c>
      <c r="AI34" t="e">
        <f t="shared" ca="1" si="0"/>
        <v>#N/A</v>
      </c>
      <c r="AJ34">
        <f t="shared" si="1"/>
        <v>9.988014382740711E-5</v>
      </c>
      <c r="AK34">
        <f t="shared" si="2"/>
        <v>0</v>
      </c>
      <c r="AL34" t="e">
        <f t="shared" ca="1" si="12"/>
        <v>#N/A</v>
      </c>
      <c r="AM34" t="b">
        <f t="shared" si="3"/>
        <v>0</v>
      </c>
    </row>
    <row r="35" spans="1:39" x14ac:dyDescent="0.3">
      <c r="A35" t="s">
        <v>137</v>
      </c>
      <c r="B35" t="s">
        <v>138</v>
      </c>
      <c r="C35" t="s">
        <v>39</v>
      </c>
      <c r="D35" t="s">
        <v>40</v>
      </c>
      <c r="E35" t="s">
        <v>107</v>
      </c>
      <c r="F35" s="13" t="str">
        <f>_xlfn.CONCAT(wiz_6[[#This Row],[OCTY......]],",",wiz_6[[#This Row],[OS]])</f>
        <v>MONTGOMERY,AL</v>
      </c>
      <c r="G35" t="s">
        <v>70</v>
      </c>
      <c r="H35" t="s">
        <v>139</v>
      </c>
      <c r="I35" s="13" t="str">
        <f>_xlfn.CONCAT(wiz_6[[#This Row],[DCTY......]], ",",wiz_6[[#This Row],[DS]])</f>
        <v>LA VERGNE ,TN</v>
      </c>
      <c r="J35" t="str">
        <f>TRIM(CONCATENATE(wiz_6[[#This Row],[SHIPPER..................]],wiz_6[[#This Row],[ZIP2..]],wiz_6[[#This Row],[ZIP3..]]))</f>
        <v>b: RED CLASSIC BROKER| 3610137086</v>
      </c>
      <c r="K35">
        <v>50</v>
      </c>
      <c r="L35">
        <v>2.2599999999999998</v>
      </c>
      <c r="M35">
        <v>0.28000000000000003</v>
      </c>
      <c r="N35">
        <v>295</v>
      </c>
      <c r="O35">
        <v>0.68</v>
      </c>
      <c r="P35">
        <v>72</v>
      </c>
      <c r="Q35">
        <v>0.31</v>
      </c>
      <c r="R35">
        <v>-20</v>
      </c>
      <c r="S35">
        <v>-15</v>
      </c>
      <c r="T35">
        <v>-33</v>
      </c>
      <c r="U35">
        <v>189</v>
      </c>
      <c r="V35">
        <v>141</v>
      </c>
      <c r="W35">
        <v>36830</v>
      </c>
      <c r="X35">
        <v>36101</v>
      </c>
      <c r="Y35">
        <v>37086</v>
      </c>
      <c r="Z35">
        <v>2.3199999999999998</v>
      </c>
      <c r="AA35">
        <f t="shared" si="4"/>
        <v>10012</v>
      </c>
      <c r="AB35">
        <f t="shared" si="5"/>
        <v>7050</v>
      </c>
      <c r="AC35">
        <f t="shared" si="6"/>
        <v>6159</v>
      </c>
      <c r="AD35">
        <f t="shared" si="7"/>
        <v>0.6151618058330004</v>
      </c>
      <c r="AE35">
        <f t="shared" si="8"/>
        <v>0</v>
      </c>
      <c r="AF35" t="e">
        <f t="shared" ca="1" si="9"/>
        <v>#N/A</v>
      </c>
      <c r="AG35" t="e">
        <f t="shared" ca="1" si="10"/>
        <v>#N/A</v>
      </c>
      <c r="AH35" t="e">
        <f t="shared" ca="1" si="11"/>
        <v>#N/A</v>
      </c>
      <c r="AI35" t="e">
        <f t="shared" ca="1" si="0"/>
        <v>#N/A</v>
      </c>
      <c r="AJ35">
        <f t="shared" si="1"/>
        <v>4.9940071913703553E-3</v>
      </c>
      <c r="AK35">
        <f t="shared" si="2"/>
        <v>0</v>
      </c>
      <c r="AL35" t="e">
        <f t="shared" ca="1" si="12"/>
        <v>#N/A</v>
      </c>
      <c r="AM35" t="b">
        <f t="shared" si="3"/>
        <v>0</v>
      </c>
    </row>
    <row r="36" spans="1:39" x14ac:dyDescent="0.3">
      <c r="A36" t="s">
        <v>72</v>
      </c>
      <c r="B36" t="s">
        <v>73</v>
      </c>
      <c r="C36" t="s">
        <v>39</v>
      </c>
      <c r="D36" t="s">
        <v>40</v>
      </c>
      <c r="E36" t="s">
        <v>117</v>
      </c>
      <c r="F36" s="13" t="str">
        <f>_xlfn.CONCAT(wiz_6[[#This Row],[OCTY......]],",",wiz_6[[#This Row],[OS]])</f>
        <v>DEMOPOLIS ,AL</v>
      </c>
      <c r="G36" t="s">
        <v>140</v>
      </c>
      <c r="H36" t="s">
        <v>141</v>
      </c>
      <c r="I36" s="13" t="str">
        <f>_xlfn.CONCAT(wiz_6[[#This Row],[DCTY......]], ",",wiz_6[[#This Row],[DS]])</f>
        <v>APPLETON  ,WI</v>
      </c>
      <c r="J36" t="str">
        <f>TRIM(CONCATENATE(wiz_6[[#This Row],[SHIPPER..................]],wiz_6[[#This Row],[ZIP2..]],wiz_6[[#This Row],[ZIP3..]]))</f>
        <v>REDWOOD LOGISTICS STR| 3673254911</v>
      </c>
      <c r="K36">
        <v>2</v>
      </c>
      <c r="L36">
        <v>0.96</v>
      </c>
      <c r="M36">
        <v>0.28000000000000003</v>
      </c>
      <c r="N36">
        <v>974</v>
      </c>
      <c r="O36">
        <v>2.44</v>
      </c>
      <c r="P36">
        <v>156</v>
      </c>
      <c r="Q36">
        <v>0.4</v>
      </c>
      <c r="R36">
        <v>-9</v>
      </c>
      <c r="S36">
        <v>-169</v>
      </c>
      <c r="T36">
        <v>-134</v>
      </c>
      <c r="U36">
        <v>-447</v>
      </c>
      <c r="V36">
        <v>-750</v>
      </c>
      <c r="W36">
        <v>36830</v>
      </c>
      <c r="X36">
        <v>36732</v>
      </c>
      <c r="Y36">
        <v>54911</v>
      </c>
      <c r="Z36">
        <v>1.02</v>
      </c>
      <c r="AA36">
        <f t="shared" si="4"/>
        <v>10012</v>
      </c>
      <c r="AB36">
        <f t="shared" si="5"/>
        <v>-1500</v>
      </c>
      <c r="AC36">
        <f t="shared" si="6"/>
        <v>6159</v>
      </c>
      <c r="AD36">
        <f t="shared" si="7"/>
        <v>0.6151618058330004</v>
      </c>
      <c r="AE36">
        <f t="shared" si="8"/>
        <v>0</v>
      </c>
      <c r="AF36" t="e">
        <f t="shared" ca="1" si="9"/>
        <v>#N/A</v>
      </c>
      <c r="AG36" t="e">
        <f t="shared" ca="1" si="10"/>
        <v>#N/A</v>
      </c>
      <c r="AH36" t="e">
        <f t="shared" ca="1" si="11"/>
        <v>#N/A</v>
      </c>
      <c r="AI36" t="e">
        <f t="shared" ca="1" si="0"/>
        <v>#N/A</v>
      </c>
      <c r="AJ36">
        <f t="shared" si="1"/>
        <v>1.9976028765481422E-4</v>
      </c>
      <c r="AK36">
        <f t="shared" si="2"/>
        <v>0</v>
      </c>
      <c r="AL36" t="e">
        <f t="shared" ca="1" si="12"/>
        <v>#N/A</v>
      </c>
      <c r="AM36" t="b">
        <f t="shared" si="3"/>
        <v>0</v>
      </c>
    </row>
    <row r="37" spans="1:39" x14ac:dyDescent="0.3">
      <c r="A37" t="s">
        <v>72</v>
      </c>
      <c r="B37" t="s">
        <v>73</v>
      </c>
      <c r="C37" t="s">
        <v>39</v>
      </c>
      <c r="D37" t="s">
        <v>40</v>
      </c>
      <c r="E37" t="s">
        <v>117</v>
      </c>
      <c r="F37" s="13" t="str">
        <f>_xlfn.CONCAT(wiz_6[[#This Row],[OCTY......]],",",wiz_6[[#This Row],[OS]])</f>
        <v>DEMOPOLIS ,AL</v>
      </c>
      <c r="G37" t="s">
        <v>140</v>
      </c>
      <c r="H37" t="s">
        <v>142</v>
      </c>
      <c r="I37" s="13" t="str">
        <f>_xlfn.CONCAT(wiz_6[[#This Row],[DCTY......]], ",",wiz_6[[#This Row],[DS]])</f>
        <v>DE PERE   ,WI</v>
      </c>
      <c r="J37" t="str">
        <f>TRIM(CONCATENATE(wiz_6[[#This Row],[SHIPPER..................]],wiz_6[[#This Row],[ZIP2..]],wiz_6[[#This Row],[ZIP3..]]))</f>
        <v>REDWOOD LOGISTICS STR| 3673254115</v>
      </c>
      <c r="K37">
        <v>4</v>
      </c>
      <c r="L37">
        <v>0.95</v>
      </c>
      <c r="M37">
        <v>0.27</v>
      </c>
      <c r="N37">
        <v>986</v>
      </c>
      <c r="O37">
        <v>1.98</v>
      </c>
      <c r="P37">
        <v>202</v>
      </c>
      <c r="Q37">
        <v>0.44</v>
      </c>
      <c r="R37">
        <v>-5</v>
      </c>
      <c r="S37">
        <v>-169</v>
      </c>
      <c r="T37">
        <v>-25</v>
      </c>
      <c r="U37">
        <v>-462</v>
      </c>
      <c r="V37">
        <v>-656</v>
      </c>
      <c r="W37">
        <v>36830</v>
      </c>
      <c r="X37">
        <v>36732</v>
      </c>
      <c r="Y37">
        <v>54115</v>
      </c>
      <c r="Z37">
        <v>1</v>
      </c>
      <c r="AA37">
        <f t="shared" si="4"/>
        <v>10012</v>
      </c>
      <c r="AB37">
        <f t="shared" si="5"/>
        <v>-2624</v>
      </c>
      <c r="AC37">
        <f t="shared" si="6"/>
        <v>6159</v>
      </c>
      <c r="AD37">
        <f t="shared" si="7"/>
        <v>0.6151618058330004</v>
      </c>
      <c r="AE37">
        <f t="shared" si="8"/>
        <v>0</v>
      </c>
      <c r="AF37" t="e">
        <f t="shared" ca="1" si="9"/>
        <v>#N/A</v>
      </c>
      <c r="AG37" t="e">
        <f t="shared" ca="1" si="10"/>
        <v>#N/A</v>
      </c>
      <c r="AH37" t="e">
        <f t="shared" ca="1" si="11"/>
        <v>#N/A</v>
      </c>
      <c r="AI37" t="e">
        <f t="shared" ca="1" si="0"/>
        <v>#N/A</v>
      </c>
      <c r="AJ37">
        <f t="shared" si="1"/>
        <v>3.9952057530962844E-4</v>
      </c>
      <c r="AK37">
        <f t="shared" si="2"/>
        <v>0</v>
      </c>
      <c r="AL37" t="e">
        <f t="shared" ca="1" si="12"/>
        <v>#N/A</v>
      </c>
      <c r="AM37" t="b">
        <f t="shared" si="3"/>
        <v>0</v>
      </c>
    </row>
    <row r="38" spans="1:39" x14ac:dyDescent="0.3">
      <c r="A38" t="s">
        <v>143</v>
      </c>
      <c r="B38" t="s">
        <v>144</v>
      </c>
      <c r="C38" t="s">
        <v>39</v>
      </c>
      <c r="D38" t="s">
        <v>40</v>
      </c>
      <c r="E38" t="s">
        <v>145</v>
      </c>
      <c r="F38" s="13" t="str">
        <f>_xlfn.CONCAT(wiz_6[[#This Row],[OCTY......]],",",wiz_6[[#This Row],[OS]])</f>
        <v>AUBURN    ,AL</v>
      </c>
      <c r="G38" t="s">
        <v>146</v>
      </c>
      <c r="H38" t="s">
        <v>147</v>
      </c>
      <c r="I38" s="13" t="str">
        <f>_xlfn.CONCAT(wiz_6[[#This Row],[DCTY......]], ",",wiz_6[[#This Row],[DS]])</f>
        <v>BATESVILLE,AR</v>
      </c>
      <c r="J38" t="str">
        <f>TRIM(CONCATENATE(wiz_6[[#This Row],[SHIPPER..................]],wiz_6[[#This Row],[ZIP2..]],wiz_6[[#This Row],[ZIP3..]]))</f>
        <v>b: C2 FREIGHT RESOURC| 3683072501</v>
      </c>
      <c r="K38">
        <v>1</v>
      </c>
      <c r="L38">
        <v>1.4</v>
      </c>
      <c r="M38">
        <v>0.27</v>
      </c>
      <c r="N38">
        <v>481</v>
      </c>
      <c r="O38">
        <v>0.71</v>
      </c>
      <c r="P38">
        <v>0</v>
      </c>
      <c r="Q38">
        <v>0.25</v>
      </c>
      <c r="R38">
        <v>-28</v>
      </c>
      <c r="S38">
        <v>7</v>
      </c>
      <c r="T38">
        <v>61</v>
      </c>
      <c r="U38">
        <v>159</v>
      </c>
      <c r="V38">
        <v>227</v>
      </c>
      <c r="W38">
        <v>36830</v>
      </c>
      <c r="X38">
        <v>36830</v>
      </c>
      <c r="Y38">
        <v>72501</v>
      </c>
      <c r="Z38">
        <v>1.45</v>
      </c>
      <c r="AA38">
        <f t="shared" si="4"/>
        <v>10012</v>
      </c>
      <c r="AB38">
        <f t="shared" si="5"/>
        <v>227</v>
      </c>
      <c r="AC38">
        <f t="shared" si="6"/>
        <v>6159</v>
      </c>
      <c r="AD38">
        <f t="shared" si="7"/>
        <v>0.6151618058330004</v>
      </c>
      <c r="AE38">
        <f t="shared" si="8"/>
        <v>0</v>
      </c>
      <c r="AF38" t="e">
        <f t="shared" ca="1" si="9"/>
        <v>#N/A</v>
      </c>
      <c r="AG38" t="e">
        <f t="shared" ca="1" si="10"/>
        <v>#N/A</v>
      </c>
      <c r="AH38" t="e">
        <f t="shared" ca="1" si="11"/>
        <v>#N/A</v>
      </c>
      <c r="AI38" t="e">
        <f t="shared" ca="1" si="0"/>
        <v>#N/A</v>
      </c>
      <c r="AJ38">
        <f t="shared" si="1"/>
        <v>9.988014382740711E-5</v>
      </c>
      <c r="AK38">
        <f t="shared" si="2"/>
        <v>0</v>
      </c>
      <c r="AL38" t="e">
        <f t="shared" ca="1" si="12"/>
        <v>#N/A</v>
      </c>
      <c r="AM38" t="b">
        <f t="shared" si="3"/>
        <v>0</v>
      </c>
    </row>
    <row r="39" spans="1:39" x14ac:dyDescent="0.3">
      <c r="A39" t="s">
        <v>148</v>
      </c>
      <c r="B39" t="s">
        <v>149</v>
      </c>
      <c r="C39" t="s">
        <v>39</v>
      </c>
      <c r="D39" t="s">
        <v>40</v>
      </c>
      <c r="E39" t="s">
        <v>145</v>
      </c>
      <c r="F39" s="13" t="str">
        <f>_xlfn.CONCAT(wiz_6[[#This Row],[OCTY......]],",",wiz_6[[#This Row],[OS]])</f>
        <v>AUBURN    ,AL</v>
      </c>
      <c r="G39" t="s">
        <v>146</v>
      </c>
      <c r="H39" t="s">
        <v>150</v>
      </c>
      <c r="I39" s="13" t="str">
        <f>_xlfn.CONCAT(wiz_6[[#This Row],[DCTY......]], ",",wiz_6[[#This Row],[DS]])</f>
        <v>CABOT     ,AR</v>
      </c>
      <c r="J39" t="str">
        <f>TRIM(CONCATENATE(wiz_6[[#This Row],[SHIPPER..................]],wiz_6[[#This Row],[ZIP2..]],wiz_6[[#This Row],[ZIP3..]]))</f>
        <v>BRIGGS AND STRATTON | 3683072023</v>
      </c>
      <c r="K39">
        <v>1</v>
      </c>
      <c r="L39">
        <v>1.52</v>
      </c>
      <c r="M39">
        <v>0.19</v>
      </c>
      <c r="N39">
        <v>467</v>
      </c>
      <c r="O39">
        <v>0.96</v>
      </c>
      <c r="P39">
        <v>55</v>
      </c>
      <c r="Q39">
        <v>0.3</v>
      </c>
      <c r="R39">
        <v>10</v>
      </c>
      <c r="S39">
        <v>-62</v>
      </c>
      <c r="T39">
        <v>1</v>
      </c>
      <c r="U39">
        <v>140</v>
      </c>
      <c r="V39">
        <v>79</v>
      </c>
      <c r="W39">
        <v>36101</v>
      </c>
      <c r="X39">
        <v>36830</v>
      </c>
      <c r="Y39">
        <v>72023</v>
      </c>
      <c r="Z39">
        <v>1.49</v>
      </c>
      <c r="AA39">
        <f t="shared" si="4"/>
        <v>10012</v>
      </c>
      <c r="AB39">
        <f t="shared" si="5"/>
        <v>79</v>
      </c>
      <c r="AC39">
        <f t="shared" si="6"/>
        <v>6159</v>
      </c>
      <c r="AD39">
        <f t="shared" si="7"/>
        <v>0.6151618058330004</v>
      </c>
      <c r="AE39">
        <f t="shared" si="8"/>
        <v>0</v>
      </c>
      <c r="AF39" t="e">
        <f t="shared" ca="1" si="9"/>
        <v>#N/A</v>
      </c>
      <c r="AG39" t="e">
        <f t="shared" ca="1" si="10"/>
        <v>#N/A</v>
      </c>
      <c r="AH39" t="e">
        <f t="shared" ca="1" si="11"/>
        <v>#N/A</v>
      </c>
      <c r="AI39" t="e">
        <f t="shared" ca="1" si="0"/>
        <v>#N/A</v>
      </c>
      <c r="AJ39">
        <f t="shared" si="1"/>
        <v>9.988014382740711E-5</v>
      </c>
      <c r="AK39">
        <f t="shared" si="2"/>
        <v>0</v>
      </c>
      <c r="AL39" t="e">
        <f t="shared" ca="1" si="12"/>
        <v>#N/A</v>
      </c>
      <c r="AM39" t="b">
        <f t="shared" si="3"/>
        <v>0</v>
      </c>
    </row>
    <row r="40" spans="1:39" x14ac:dyDescent="0.3">
      <c r="A40" t="s">
        <v>148</v>
      </c>
      <c r="B40" t="s">
        <v>149</v>
      </c>
      <c r="C40" t="s">
        <v>39</v>
      </c>
      <c r="D40" t="s">
        <v>40</v>
      </c>
      <c r="E40" t="s">
        <v>145</v>
      </c>
      <c r="F40" s="13" t="str">
        <f>_xlfn.CONCAT(wiz_6[[#This Row],[OCTY......]],",",wiz_6[[#This Row],[OS]])</f>
        <v>AUBURN    ,AL</v>
      </c>
      <c r="G40" t="s">
        <v>50</v>
      </c>
      <c r="H40" t="s">
        <v>151</v>
      </c>
      <c r="I40" s="13" t="str">
        <f>_xlfn.CONCAT(wiz_6[[#This Row],[DCTY......]], ",",wiz_6[[#This Row],[DS]])</f>
        <v>STATESBORO,GA</v>
      </c>
      <c r="J40" t="str">
        <f>TRIM(CONCATENATE(wiz_6[[#This Row],[SHIPPER..................]],wiz_6[[#This Row],[ZIP2..]],wiz_6[[#This Row],[ZIP3..]]))</f>
        <v>BRIGGS AND STRATTON | 3683030458</v>
      </c>
      <c r="K40">
        <v>8</v>
      </c>
      <c r="L40">
        <v>1.78</v>
      </c>
      <c r="M40">
        <v>0.19</v>
      </c>
      <c r="N40">
        <v>237</v>
      </c>
      <c r="O40">
        <v>0.98</v>
      </c>
      <c r="P40">
        <v>28</v>
      </c>
      <c r="Q40">
        <v>0.28000000000000003</v>
      </c>
      <c r="R40">
        <v>2</v>
      </c>
      <c r="S40">
        <v>-62</v>
      </c>
      <c r="T40">
        <v>-20</v>
      </c>
      <c r="U40">
        <v>-99</v>
      </c>
      <c r="V40">
        <v>-181</v>
      </c>
      <c r="W40">
        <v>36830</v>
      </c>
      <c r="X40">
        <v>36830</v>
      </c>
      <c r="Y40">
        <v>30458</v>
      </c>
      <c r="Z40">
        <v>1.75</v>
      </c>
      <c r="AA40">
        <f t="shared" si="4"/>
        <v>10012</v>
      </c>
      <c r="AB40">
        <f t="shared" si="5"/>
        <v>-1448</v>
      </c>
      <c r="AC40">
        <f t="shared" si="6"/>
        <v>6159</v>
      </c>
      <c r="AD40">
        <f t="shared" si="7"/>
        <v>0.6151618058330004</v>
      </c>
      <c r="AE40">
        <f t="shared" si="8"/>
        <v>0</v>
      </c>
      <c r="AF40" t="e">
        <f t="shared" ca="1" si="9"/>
        <v>#N/A</v>
      </c>
      <c r="AG40" t="e">
        <f t="shared" ca="1" si="10"/>
        <v>#N/A</v>
      </c>
      <c r="AH40" t="e">
        <f t="shared" ca="1" si="11"/>
        <v>#N/A</v>
      </c>
      <c r="AI40" t="e">
        <f t="shared" ca="1" si="0"/>
        <v>#N/A</v>
      </c>
      <c r="AJ40">
        <f t="shared" si="1"/>
        <v>7.9904115061925688E-4</v>
      </c>
      <c r="AK40">
        <f t="shared" si="2"/>
        <v>0</v>
      </c>
      <c r="AL40" t="e">
        <f t="shared" ca="1" si="12"/>
        <v>#N/A</v>
      </c>
      <c r="AM40" t="b">
        <f t="shared" si="3"/>
        <v>0</v>
      </c>
    </row>
    <row r="41" spans="1:39" x14ac:dyDescent="0.3">
      <c r="A41" t="s">
        <v>148</v>
      </c>
      <c r="B41" t="s">
        <v>149</v>
      </c>
      <c r="C41" t="s">
        <v>39</v>
      </c>
      <c r="D41" t="s">
        <v>40</v>
      </c>
      <c r="E41" t="s">
        <v>145</v>
      </c>
      <c r="F41" s="13" t="str">
        <f>_xlfn.CONCAT(wiz_6[[#This Row],[OCTY......]],",",wiz_6[[#This Row],[OS]])</f>
        <v>AUBURN    ,AL</v>
      </c>
      <c r="G41" t="s">
        <v>152</v>
      </c>
      <c r="H41" t="s">
        <v>153</v>
      </c>
      <c r="I41" s="13" t="str">
        <f>_xlfn.CONCAT(wiz_6[[#This Row],[DCTY......]], ",",wiz_6[[#This Row],[DS]])</f>
        <v>TIPTON    ,IA</v>
      </c>
      <c r="J41" t="str">
        <f>TRIM(CONCATENATE(wiz_6[[#This Row],[SHIPPER..................]],wiz_6[[#This Row],[ZIP2..]],wiz_6[[#This Row],[ZIP3..]]))</f>
        <v>BRIGGS AND STRATTON | 3683052772</v>
      </c>
      <c r="K41">
        <v>1</v>
      </c>
      <c r="L41">
        <v>1.32</v>
      </c>
      <c r="M41">
        <v>0.19</v>
      </c>
      <c r="N41">
        <v>829</v>
      </c>
      <c r="O41">
        <v>1.77</v>
      </c>
      <c r="P41">
        <v>0</v>
      </c>
      <c r="Q41">
        <v>0.25</v>
      </c>
      <c r="R41">
        <v>17</v>
      </c>
      <c r="S41">
        <v>-62</v>
      </c>
      <c r="T41">
        <v>-2</v>
      </c>
      <c r="U41">
        <v>-90</v>
      </c>
      <c r="V41">
        <v>-154</v>
      </c>
      <c r="W41">
        <v>36830</v>
      </c>
      <c r="X41">
        <v>36830</v>
      </c>
      <c r="Y41">
        <v>52772</v>
      </c>
      <c r="Z41">
        <v>1.29</v>
      </c>
      <c r="AA41">
        <f t="shared" si="4"/>
        <v>10012</v>
      </c>
      <c r="AB41">
        <f t="shared" si="5"/>
        <v>-154</v>
      </c>
      <c r="AC41">
        <f t="shared" si="6"/>
        <v>6159</v>
      </c>
      <c r="AD41">
        <f t="shared" si="7"/>
        <v>0.6151618058330004</v>
      </c>
      <c r="AE41">
        <f t="shared" si="8"/>
        <v>0</v>
      </c>
      <c r="AF41" t="e">
        <f t="shared" ca="1" si="9"/>
        <v>#N/A</v>
      </c>
      <c r="AG41" t="e">
        <f t="shared" ca="1" si="10"/>
        <v>#N/A</v>
      </c>
      <c r="AH41" t="e">
        <f t="shared" ca="1" si="11"/>
        <v>#N/A</v>
      </c>
      <c r="AI41" t="e">
        <f t="shared" ca="1" si="0"/>
        <v>#N/A</v>
      </c>
      <c r="AJ41">
        <f t="shared" si="1"/>
        <v>9.988014382740711E-5</v>
      </c>
      <c r="AK41">
        <f t="shared" si="2"/>
        <v>0</v>
      </c>
      <c r="AL41" t="e">
        <f t="shared" ca="1" si="12"/>
        <v>#N/A</v>
      </c>
      <c r="AM41" t="b">
        <f t="shared" si="3"/>
        <v>0</v>
      </c>
    </row>
    <row r="42" spans="1:39" x14ac:dyDescent="0.3">
      <c r="A42" t="s">
        <v>148</v>
      </c>
      <c r="B42" t="s">
        <v>149</v>
      </c>
      <c r="C42" t="s">
        <v>39</v>
      </c>
      <c r="D42" t="s">
        <v>40</v>
      </c>
      <c r="E42" t="s">
        <v>145</v>
      </c>
      <c r="F42" s="13" t="str">
        <f>_xlfn.CONCAT(wiz_6[[#This Row],[OCTY......]],",",wiz_6[[#This Row],[OS]])</f>
        <v>AUBURN    ,AL</v>
      </c>
      <c r="G42" t="s">
        <v>152</v>
      </c>
      <c r="H42" t="s">
        <v>154</v>
      </c>
      <c r="I42" s="13" t="str">
        <f>_xlfn.CONCAT(wiz_6[[#This Row],[DCTY......]], ",",wiz_6[[#This Row],[DS]])</f>
        <v>ANKENY    ,IA</v>
      </c>
      <c r="J42" t="str">
        <f>TRIM(CONCATENATE(wiz_6[[#This Row],[SHIPPER..................]],wiz_6[[#This Row],[ZIP2..]],wiz_6[[#This Row],[ZIP3..]]))</f>
        <v>BRIGGS AND STRATTON | 3683050015</v>
      </c>
      <c r="K42">
        <v>1</v>
      </c>
      <c r="L42">
        <v>1.56</v>
      </c>
      <c r="M42">
        <v>0.2</v>
      </c>
      <c r="N42">
        <v>909</v>
      </c>
      <c r="O42">
        <v>2.04</v>
      </c>
      <c r="P42">
        <v>125</v>
      </c>
      <c r="Q42">
        <v>0.35</v>
      </c>
      <c r="R42">
        <v>9</v>
      </c>
      <c r="S42">
        <v>-62</v>
      </c>
      <c r="T42">
        <v>-54</v>
      </c>
      <c r="U42">
        <v>24</v>
      </c>
      <c r="V42">
        <v>-92</v>
      </c>
      <c r="W42">
        <v>35111</v>
      </c>
      <c r="X42">
        <v>36830</v>
      </c>
      <c r="Y42">
        <v>50015</v>
      </c>
      <c r="Z42">
        <v>1.54</v>
      </c>
      <c r="AA42">
        <f t="shared" si="4"/>
        <v>10012</v>
      </c>
      <c r="AB42">
        <f t="shared" si="5"/>
        <v>-92</v>
      </c>
      <c r="AC42">
        <f t="shared" si="6"/>
        <v>6159</v>
      </c>
      <c r="AD42">
        <f t="shared" si="7"/>
        <v>0.6151618058330004</v>
      </c>
      <c r="AE42">
        <f t="shared" si="8"/>
        <v>0</v>
      </c>
      <c r="AF42" t="e">
        <f t="shared" ca="1" si="9"/>
        <v>#N/A</v>
      </c>
      <c r="AG42" t="e">
        <f t="shared" ca="1" si="10"/>
        <v>#N/A</v>
      </c>
      <c r="AH42" t="e">
        <f t="shared" ca="1" si="11"/>
        <v>#N/A</v>
      </c>
      <c r="AI42" t="e">
        <f t="shared" ca="1" si="0"/>
        <v>#N/A</v>
      </c>
      <c r="AJ42">
        <f t="shared" si="1"/>
        <v>9.988014382740711E-5</v>
      </c>
      <c r="AK42">
        <f t="shared" si="2"/>
        <v>0</v>
      </c>
      <c r="AL42" t="e">
        <f t="shared" ca="1" si="12"/>
        <v>#N/A</v>
      </c>
      <c r="AM42" t="b">
        <f t="shared" si="3"/>
        <v>0</v>
      </c>
    </row>
    <row r="43" spans="1:39" x14ac:dyDescent="0.3">
      <c r="A43" t="s">
        <v>148</v>
      </c>
      <c r="B43" t="s">
        <v>149</v>
      </c>
      <c r="C43" t="s">
        <v>39</v>
      </c>
      <c r="D43" t="s">
        <v>40</v>
      </c>
      <c r="E43" t="s">
        <v>145</v>
      </c>
      <c r="F43" s="13" t="str">
        <f>_xlfn.CONCAT(wiz_6[[#This Row],[OCTY......]],",",wiz_6[[#This Row],[OS]])</f>
        <v>AUBURN    ,AL</v>
      </c>
      <c r="G43" t="s">
        <v>152</v>
      </c>
      <c r="H43" t="s">
        <v>155</v>
      </c>
      <c r="I43" s="13" t="str">
        <f>_xlfn.CONCAT(wiz_6[[#This Row],[DCTY......]], ",",wiz_6[[#This Row],[DS]])</f>
        <v>SIOUX CITY,IA</v>
      </c>
      <c r="J43" t="str">
        <f>TRIM(CONCATENATE(wiz_6[[#This Row],[SHIPPER..................]],wiz_6[[#This Row],[ZIP2..]],wiz_6[[#This Row],[ZIP3..]]))</f>
        <v>BRIGGS AND STRATTON | 3683051101</v>
      </c>
      <c r="K43">
        <v>1</v>
      </c>
      <c r="L43">
        <v>1.88</v>
      </c>
      <c r="M43">
        <v>0.19</v>
      </c>
      <c r="N43">
        <v>1061</v>
      </c>
      <c r="O43">
        <v>2.88</v>
      </c>
      <c r="P43">
        <v>0</v>
      </c>
      <c r="Q43">
        <v>0.25</v>
      </c>
      <c r="R43">
        <v>21</v>
      </c>
      <c r="S43">
        <v>-62</v>
      </c>
      <c r="T43">
        <v>-225</v>
      </c>
      <c r="U43">
        <v>370</v>
      </c>
      <c r="V43">
        <v>83</v>
      </c>
      <c r="W43">
        <v>36830</v>
      </c>
      <c r="X43">
        <v>36830</v>
      </c>
      <c r="Y43">
        <v>51101</v>
      </c>
      <c r="Z43">
        <v>1.85</v>
      </c>
      <c r="AA43">
        <f t="shared" si="4"/>
        <v>10012</v>
      </c>
      <c r="AB43">
        <f t="shared" si="5"/>
        <v>83</v>
      </c>
      <c r="AC43">
        <f t="shared" si="6"/>
        <v>6159</v>
      </c>
      <c r="AD43">
        <f t="shared" si="7"/>
        <v>0.6151618058330004</v>
      </c>
      <c r="AE43">
        <f t="shared" si="8"/>
        <v>0</v>
      </c>
      <c r="AF43" t="e">
        <f t="shared" ca="1" si="9"/>
        <v>#N/A</v>
      </c>
      <c r="AG43" t="e">
        <f t="shared" ca="1" si="10"/>
        <v>#N/A</v>
      </c>
      <c r="AH43" t="e">
        <f t="shared" ca="1" si="11"/>
        <v>#N/A</v>
      </c>
      <c r="AI43" t="e">
        <f t="shared" ca="1" si="0"/>
        <v>#N/A</v>
      </c>
      <c r="AJ43">
        <f t="shared" si="1"/>
        <v>9.988014382740711E-5</v>
      </c>
      <c r="AK43">
        <f t="shared" si="2"/>
        <v>0</v>
      </c>
      <c r="AL43" t="e">
        <f t="shared" ca="1" si="12"/>
        <v>#N/A</v>
      </c>
      <c r="AM43" t="b">
        <f t="shared" si="3"/>
        <v>0</v>
      </c>
    </row>
    <row r="44" spans="1:39" x14ac:dyDescent="0.3">
      <c r="A44" t="s">
        <v>156</v>
      </c>
      <c r="B44" t="s">
        <v>157</v>
      </c>
      <c r="C44" t="s">
        <v>39</v>
      </c>
      <c r="D44" t="s">
        <v>40</v>
      </c>
      <c r="E44" t="s">
        <v>158</v>
      </c>
      <c r="F44" s="13" t="str">
        <f>_xlfn.CONCAT(wiz_6[[#This Row],[OCTY......]],",",wiz_6[[#This Row],[OS]])</f>
        <v>VALLEY    ,AL</v>
      </c>
      <c r="G44" t="s">
        <v>53</v>
      </c>
      <c r="H44" t="s">
        <v>159</v>
      </c>
      <c r="I44" s="13" t="str">
        <f>_xlfn.CONCAT(wiz_6[[#This Row],[DCTY......]], ",",wiz_6[[#This Row],[DS]])</f>
        <v>CHICAGO   ,IL</v>
      </c>
      <c r="J44" t="str">
        <f>TRIM(CONCATENATE(wiz_6[[#This Row],[SHIPPER..................]],wiz_6[[#This Row],[ZIP2..]],wiz_6[[#This Row],[ZIP3..]]))</f>
        <v>VISUAL PAK CO | 3685460601</v>
      </c>
      <c r="K44">
        <v>1</v>
      </c>
      <c r="L44">
        <v>1.1200000000000001</v>
      </c>
      <c r="M44">
        <v>0.27</v>
      </c>
      <c r="N44">
        <v>789</v>
      </c>
      <c r="O44">
        <v>1.1299999999999999</v>
      </c>
      <c r="P44">
        <v>85</v>
      </c>
      <c r="Q44">
        <v>0.3</v>
      </c>
      <c r="R44">
        <v>-35</v>
      </c>
      <c r="S44">
        <v>-161</v>
      </c>
      <c r="T44">
        <v>159</v>
      </c>
      <c r="U44">
        <v>-72</v>
      </c>
      <c r="V44">
        <v>-74</v>
      </c>
      <c r="W44">
        <v>30027</v>
      </c>
      <c r="X44">
        <v>36854</v>
      </c>
      <c r="Y44">
        <v>60601</v>
      </c>
      <c r="Z44">
        <v>1.17</v>
      </c>
      <c r="AA44">
        <f t="shared" si="4"/>
        <v>10012</v>
      </c>
      <c r="AB44">
        <f t="shared" si="5"/>
        <v>-74</v>
      </c>
      <c r="AC44">
        <f t="shared" si="6"/>
        <v>6159</v>
      </c>
      <c r="AD44">
        <f t="shared" si="7"/>
        <v>0.6151618058330004</v>
      </c>
      <c r="AE44">
        <f t="shared" si="8"/>
        <v>0</v>
      </c>
      <c r="AF44" t="e">
        <f t="shared" ca="1" si="9"/>
        <v>#N/A</v>
      </c>
      <c r="AG44" t="e">
        <f t="shared" ca="1" si="10"/>
        <v>#N/A</v>
      </c>
      <c r="AH44" t="e">
        <f t="shared" ca="1" si="11"/>
        <v>#N/A</v>
      </c>
      <c r="AI44" t="e">
        <f t="shared" ca="1" si="0"/>
        <v>#N/A</v>
      </c>
      <c r="AJ44">
        <f t="shared" si="1"/>
        <v>9.988014382740711E-5</v>
      </c>
      <c r="AK44">
        <f t="shared" si="2"/>
        <v>0</v>
      </c>
      <c r="AL44" t="e">
        <f t="shared" ca="1" si="12"/>
        <v>#N/A</v>
      </c>
      <c r="AM44" t="b">
        <f t="shared" si="3"/>
        <v>0</v>
      </c>
    </row>
    <row r="45" spans="1:39" x14ac:dyDescent="0.3">
      <c r="A45" t="s">
        <v>148</v>
      </c>
      <c r="B45" t="s">
        <v>149</v>
      </c>
      <c r="C45" t="s">
        <v>39</v>
      </c>
      <c r="D45" t="s">
        <v>40</v>
      </c>
      <c r="E45" t="s">
        <v>145</v>
      </c>
      <c r="F45" s="13" t="str">
        <f>_xlfn.CONCAT(wiz_6[[#This Row],[OCTY......]],",",wiz_6[[#This Row],[OS]])</f>
        <v>AUBURN    ,AL</v>
      </c>
      <c r="G45" t="s">
        <v>53</v>
      </c>
      <c r="H45" t="s">
        <v>160</v>
      </c>
      <c r="I45" s="13" t="str">
        <f>_xlfn.CONCAT(wiz_6[[#This Row],[DCTY......]], ",",wiz_6[[#This Row],[DS]])</f>
        <v>ELK GROVE ,IL</v>
      </c>
      <c r="J45" t="str">
        <f>TRIM(CONCATENATE(wiz_6[[#This Row],[SHIPPER..................]],wiz_6[[#This Row],[ZIP2..]],wiz_6[[#This Row],[ZIP3..]]))</f>
        <v>BRIGGS AND STRATTON | 3683060007</v>
      </c>
      <c r="K45">
        <v>1</v>
      </c>
      <c r="L45">
        <v>1.57</v>
      </c>
      <c r="M45">
        <v>0.19</v>
      </c>
      <c r="N45">
        <v>749</v>
      </c>
      <c r="O45">
        <v>1.04</v>
      </c>
      <c r="P45">
        <v>110</v>
      </c>
      <c r="Q45">
        <v>0.35</v>
      </c>
      <c r="R45">
        <v>48</v>
      </c>
      <c r="S45">
        <v>-62</v>
      </c>
      <c r="T45">
        <v>135</v>
      </c>
      <c r="U45">
        <v>308</v>
      </c>
      <c r="V45">
        <v>381</v>
      </c>
      <c r="W45">
        <v>35203</v>
      </c>
      <c r="X45">
        <v>36830</v>
      </c>
      <c r="Y45">
        <v>60007</v>
      </c>
      <c r="Z45">
        <v>1.54</v>
      </c>
      <c r="AA45">
        <f t="shared" si="4"/>
        <v>10012</v>
      </c>
      <c r="AB45">
        <f t="shared" si="5"/>
        <v>381</v>
      </c>
      <c r="AC45">
        <f t="shared" si="6"/>
        <v>6159</v>
      </c>
      <c r="AD45">
        <f t="shared" si="7"/>
        <v>0.6151618058330004</v>
      </c>
      <c r="AE45">
        <f t="shared" si="8"/>
        <v>0</v>
      </c>
      <c r="AF45" t="e">
        <f t="shared" ca="1" si="9"/>
        <v>#N/A</v>
      </c>
      <c r="AG45" t="e">
        <f t="shared" ca="1" si="10"/>
        <v>#N/A</v>
      </c>
      <c r="AH45" t="e">
        <f t="shared" ca="1" si="11"/>
        <v>#N/A</v>
      </c>
      <c r="AI45" t="e">
        <f t="shared" ca="1" si="0"/>
        <v>#N/A</v>
      </c>
      <c r="AJ45">
        <f t="shared" si="1"/>
        <v>9.988014382740711E-5</v>
      </c>
      <c r="AK45">
        <f t="shared" si="2"/>
        <v>0</v>
      </c>
      <c r="AL45" t="e">
        <f t="shared" ca="1" si="12"/>
        <v>#N/A</v>
      </c>
      <c r="AM45" t="b">
        <f t="shared" si="3"/>
        <v>0</v>
      </c>
    </row>
    <row r="46" spans="1:39" x14ac:dyDescent="0.3">
      <c r="A46" t="s">
        <v>161</v>
      </c>
      <c r="B46" t="s">
        <v>162</v>
      </c>
      <c r="C46" t="s">
        <v>39</v>
      </c>
      <c r="D46" t="s">
        <v>40</v>
      </c>
      <c r="E46" t="s">
        <v>145</v>
      </c>
      <c r="F46" s="13" t="str">
        <f>_xlfn.CONCAT(wiz_6[[#This Row],[OCTY......]],",",wiz_6[[#This Row],[OS]])</f>
        <v>AUBURN    ,AL</v>
      </c>
      <c r="G46" t="s">
        <v>53</v>
      </c>
      <c r="H46" t="s">
        <v>163</v>
      </c>
      <c r="I46" s="13" t="str">
        <f>_xlfn.CONCAT(wiz_6[[#This Row],[DCTY......]], ",",wiz_6[[#This Row],[DS]])</f>
        <v>CHANNAHON ,IL</v>
      </c>
      <c r="J46" t="str">
        <f>TRIM(CONCATENATE(wiz_6[[#This Row],[SHIPPER..................]],wiz_6[[#This Row],[ZIP2..]],wiz_6[[#This Row],[ZIP3..]]))</f>
        <v>b: GLOBALTRANZ | 3683060410</v>
      </c>
      <c r="K46">
        <v>8</v>
      </c>
      <c r="L46">
        <v>1.05</v>
      </c>
      <c r="M46">
        <v>0.27</v>
      </c>
      <c r="N46">
        <v>782</v>
      </c>
      <c r="O46">
        <v>1.57</v>
      </c>
      <c r="P46">
        <v>48</v>
      </c>
      <c r="Q46">
        <v>0.28999999999999998</v>
      </c>
      <c r="R46">
        <v>-36</v>
      </c>
      <c r="S46">
        <v>-65</v>
      </c>
      <c r="T46">
        <v>55</v>
      </c>
      <c r="U46">
        <v>-117</v>
      </c>
      <c r="V46">
        <v>-127</v>
      </c>
      <c r="W46">
        <v>35055</v>
      </c>
      <c r="X46">
        <v>36830</v>
      </c>
      <c r="Y46">
        <v>60410</v>
      </c>
      <c r="Z46">
        <v>1.1000000000000001</v>
      </c>
      <c r="AA46">
        <f t="shared" si="4"/>
        <v>10012</v>
      </c>
      <c r="AB46">
        <f t="shared" si="5"/>
        <v>-1016</v>
      </c>
      <c r="AC46">
        <f t="shared" si="6"/>
        <v>6159</v>
      </c>
      <c r="AD46">
        <f t="shared" si="7"/>
        <v>0.6151618058330004</v>
      </c>
      <c r="AE46">
        <f t="shared" si="8"/>
        <v>0</v>
      </c>
      <c r="AF46" t="e">
        <f t="shared" ca="1" si="9"/>
        <v>#N/A</v>
      </c>
      <c r="AG46" t="e">
        <f t="shared" ca="1" si="10"/>
        <v>#N/A</v>
      </c>
      <c r="AH46" t="e">
        <f t="shared" ca="1" si="11"/>
        <v>#N/A</v>
      </c>
      <c r="AI46" t="e">
        <f t="shared" ca="1" si="0"/>
        <v>#N/A</v>
      </c>
      <c r="AJ46">
        <f t="shared" si="1"/>
        <v>7.9904115061925688E-4</v>
      </c>
      <c r="AK46">
        <f t="shared" si="2"/>
        <v>0</v>
      </c>
      <c r="AL46" t="e">
        <f t="shared" ca="1" si="12"/>
        <v>#N/A</v>
      </c>
      <c r="AM46" t="b">
        <f t="shared" si="3"/>
        <v>0</v>
      </c>
    </row>
    <row r="47" spans="1:39" x14ac:dyDescent="0.3">
      <c r="A47" t="s">
        <v>148</v>
      </c>
      <c r="B47" t="s">
        <v>149</v>
      </c>
      <c r="C47" t="s">
        <v>39</v>
      </c>
      <c r="D47" t="s">
        <v>40</v>
      </c>
      <c r="E47" t="s">
        <v>145</v>
      </c>
      <c r="F47" s="13" t="str">
        <f>_xlfn.CONCAT(wiz_6[[#This Row],[OCTY......]],",",wiz_6[[#This Row],[OS]])</f>
        <v>AUBURN    ,AL</v>
      </c>
      <c r="G47" t="s">
        <v>42</v>
      </c>
      <c r="H47" t="s">
        <v>145</v>
      </c>
      <c r="I47" s="13" t="str">
        <f>_xlfn.CONCAT(wiz_6[[#This Row],[DCTY......]], ",",wiz_6[[#This Row],[DS]])</f>
        <v>AUBURN    ,IN</v>
      </c>
      <c r="J47" t="str">
        <f>TRIM(CONCATENATE(wiz_6[[#This Row],[SHIPPER..................]],wiz_6[[#This Row],[ZIP2..]],wiz_6[[#This Row],[ZIP3..]]))</f>
        <v>BRIGGS AND STRATTON | 3683046706</v>
      </c>
      <c r="K47">
        <v>3</v>
      </c>
      <c r="L47">
        <v>1.34</v>
      </c>
      <c r="M47">
        <v>0.2</v>
      </c>
      <c r="N47">
        <v>715</v>
      </c>
      <c r="O47">
        <v>1.31</v>
      </c>
      <c r="P47">
        <v>23</v>
      </c>
      <c r="Q47">
        <v>0.27</v>
      </c>
      <c r="R47">
        <v>20</v>
      </c>
      <c r="S47">
        <v>-62</v>
      </c>
      <c r="T47">
        <v>71</v>
      </c>
      <c r="U47">
        <v>23</v>
      </c>
      <c r="V47">
        <v>32</v>
      </c>
      <c r="W47">
        <v>36830</v>
      </c>
      <c r="X47">
        <v>36830</v>
      </c>
      <c r="Y47">
        <v>46706</v>
      </c>
      <c r="Z47">
        <v>1.32</v>
      </c>
      <c r="AA47">
        <f t="shared" si="4"/>
        <v>10012</v>
      </c>
      <c r="AB47">
        <f t="shared" si="5"/>
        <v>96</v>
      </c>
      <c r="AC47">
        <f t="shared" si="6"/>
        <v>6159</v>
      </c>
      <c r="AD47">
        <f t="shared" si="7"/>
        <v>0.6151618058330004</v>
      </c>
      <c r="AE47">
        <f t="shared" si="8"/>
        <v>0</v>
      </c>
      <c r="AF47" t="e">
        <f t="shared" ca="1" si="9"/>
        <v>#N/A</v>
      </c>
      <c r="AG47" t="e">
        <f t="shared" ca="1" si="10"/>
        <v>#N/A</v>
      </c>
      <c r="AH47" t="e">
        <f t="shared" ca="1" si="11"/>
        <v>#N/A</v>
      </c>
      <c r="AI47" t="e">
        <f t="shared" ca="1" si="0"/>
        <v>#N/A</v>
      </c>
      <c r="AJ47">
        <f t="shared" si="1"/>
        <v>2.9964043148222132E-4</v>
      </c>
      <c r="AK47">
        <f t="shared" si="2"/>
        <v>0</v>
      </c>
      <c r="AL47" t="e">
        <f t="shared" ca="1" si="12"/>
        <v>#N/A</v>
      </c>
      <c r="AM47" t="b">
        <f t="shared" si="3"/>
        <v>0</v>
      </c>
    </row>
    <row r="48" spans="1:39" x14ac:dyDescent="0.3">
      <c r="A48" t="s">
        <v>156</v>
      </c>
      <c r="B48" t="s">
        <v>157</v>
      </c>
      <c r="C48" t="s">
        <v>39</v>
      </c>
      <c r="D48" t="s">
        <v>40</v>
      </c>
      <c r="E48" t="s">
        <v>145</v>
      </c>
      <c r="F48" s="13" t="str">
        <f>_xlfn.CONCAT(wiz_6[[#This Row],[OCTY......]],",",wiz_6[[#This Row],[OS]])</f>
        <v>AUBURN    ,AL</v>
      </c>
      <c r="G48" t="s">
        <v>42</v>
      </c>
      <c r="H48" t="s">
        <v>145</v>
      </c>
      <c r="I48" s="13" t="str">
        <f>_xlfn.CONCAT(wiz_6[[#This Row],[DCTY......]], ",",wiz_6[[#This Row],[DS]])</f>
        <v>AUBURN    ,IN</v>
      </c>
      <c r="J48" t="str">
        <f>TRIM(CONCATENATE(wiz_6[[#This Row],[SHIPPER..................]],wiz_6[[#This Row],[ZIP2..]],wiz_6[[#This Row],[ZIP3..]]))</f>
        <v>VISUAL PAK CO | 3683046706</v>
      </c>
      <c r="K48">
        <v>1</v>
      </c>
      <c r="L48">
        <v>1.24</v>
      </c>
      <c r="M48">
        <v>0.27</v>
      </c>
      <c r="N48">
        <v>726</v>
      </c>
      <c r="O48">
        <v>1.61</v>
      </c>
      <c r="P48">
        <v>0</v>
      </c>
      <c r="Q48">
        <v>0.25</v>
      </c>
      <c r="R48">
        <v>-31</v>
      </c>
      <c r="S48">
        <v>-109</v>
      </c>
      <c r="T48">
        <v>0</v>
      </c>
      <c r="U48">
        <v>8</v>
      </c>
      <c r="V48">
        <v>-101</v>
      </c>
      <c r="W48">
        <v>36830</v>
      </c>
      <c r="X48">
        <v>36830</v>
      </c>
      <c r="Y48">
        <v>46706</v>
      </c>
      <c r="Z48">
        <v>1.29</v>
      </c>
      <c r="AA48">
        <f t="shared" si="4"/>
        <v>10012</v>
      </c>
      <c r="AB48">
        <f t="shared" si="5"/>
        <v>-101</v>
      </c>
      <c r="AC48">
        <f t="shared" si="6"/>
        <v>6159</v>
      </c>
      <c r="AD48">
        <f t="shared" si="7"/>
        <v>0.6151618058330004</v>
      </c>
      <c r="AE48">
        <f t="shared" si="8"/>
        <v>0</v>
      </c>
      <c r="AF48" t="e">
        <f t="shared" ca="1" si="9"/>
        <v>#N/A</v>
      </c>
      <c r="AG48" t="e">
        <f t="shared" ca="1" si="10"/>
        <v>#N/A</v>
      </c>
      <c r="AH48" t="e">
        <f t="shared" ca="1" si="11"/>
        <v>#N/A</v>
      </c>
      <c r="AI48" t="e">
        <f t="shared" ca="1" si="0"/>
        <v>#N/A</v>
      </c>
      <c r="AJ48">
        <f t="shared" si="1"/>
        <v>9.988014382740711E-5</v>
      </c>
      <c r="AK48">
        <f t="shared" si="2"/>
        <v>0</v>
      </c>
      <c r="AL48" t="e">
        <f t="shared" ca="1" si="12"/>
        <v>#N/A</v>
      </c>
      <c r="AM48" t="b">
        <f t="shared" si="3"/>
        <v>0</v>
      </c>
    </row>
    <row r="49" spans="1:39" x14ac:dyDescent="0.3">
      <c r="A49" t="s">
        <v>37</v>
      </c>
      <c r="B49" t="s">
        <v>38</v>
      </c>
      <c r="C49" t="s">
        <v>39</v>
      </c>
      <c r="D49" t="s">
        <v>40</v>
      </c>
      <c r="E49" t="s">
        <v>145</v>
      </c>
      <c r="F49" s="13" t="str">
        <f>_xlfn.CONCAT(wiz_6[[#This Row],[OCTY......]],",",wiz_6[[#This Row],[OS]])</f>
        <v>AUBURN    ,AL</v>
      </c>
      <c r="G49" t="s">
        <v>42</v>
      </c>
      <c r="H49" t="s">
        <v>164</v>
      </c>
      <c r="I49" s="13" t="str">
        <f>_xlfn.CONCAT(wiz_6[[#This Row],[DCTY......]], ",",wiz_6[[#This Row],[DS]])</f>
        <v>LAFAYETTE ,IN</v>
      </c>
      <c r="J49" t="str">
        <f>TRIM(CONCATENATE(wiz_6[[#This Row],[SHIPPER..................]],wiz_6[[#This Row],[ZIP2..]],wiz_6[[#This Row],[ZIP3..]]))</f>
        <v>b: C H ROBINSON | 3683047901</v>
      </c>
      <c r="K49">
        <v>1</v>
      </c>
      <c r="L49">
        <v>1.1200000000000001</v>
      </c>
      <c r="M49">
        <v>0.27</v>
      </c>
      <c r="N49">
        <v>648</v>
      </c>
      <c r="O49">
        <v>1.21</v>
      </c>
      <c r="P49">
        <v>0</v>
      </c>
      <c r="Q49">
        <v>0.25</v>
      </c>
      <c r="R49">
        <v>-25</v>
      </c>
      <c r="S49">
        <v>7</v>
      </c>
      <c r="T49">
        <v>1</v>
      </c>
      <c r="U49">
        <v>-27</v>
      </c>
      <c r="V49">
        <v>-19</v>
      </c>
      <c r="W49">
        <v>36830</v>
      </c>
      <c r="X49">
        <v>36830</v>
      </c>
      <c r="Y49">
        <v>47901</v>
      </c>
      <c r="Z49">
        <v>1.17</v>
      </c>
      <c r="AA49">
        <f t="shared" si="4"/>
        <v>10012</v>
      </c>
      <c r="AB49">
        <f t="shared" si="5"/>
        <v>-19</v>
      </c>
      <c r="AC49">
        <f t="shared" si="6"/>
        <v>6159</v>
      </c>
      <c r="AD49">
        <f t="shared" si="7"/>
        <v>0.6151618058330004</v>
      </c>
      <c r="AE49">
        <f t="shared" si="8"/>
        <v>0</v>
      </c>
      <c r="AF49" t="e">
        <f t="shared" ca="1" si="9"/>
        <v>#N/A</v>
      </c>
      <c r="AG49" t="e">
        <f t="shared" ca="1" si="10"/>
        <v>#N/A</v>
      </c>
      <c r="AH49" t="e">
        <f t="shared" ca="1" si="11"/>
        <v>#N/A</v>
      </c>
      <c r="AI49" t="e">
        <f t="shared" ca="1" si="0"/>
        <v>#N/A</v>
      </c>
      <c r="AJ49">
        <f t="shared" si="1"/>
        <v>9.988014382740711E-5</v>
      </c>
      <c r="AK49">
        <f t="shared" si="2"/>
        <v>0</v>
      </c>
      <c r="AL49" t="e">
        <f t="shared" ca="1" si="12"/>
        <v>#N/A</v>
      </c>
      <c r="AM49" t="b">
        <f t="shared" si="3"/>
        <v>0</v>
      </c>
    </row>
    <row r="50" spans="1:39" x14ac:dyDescent="0.3">
      <c r="A50" t="s">
        <v>37</v>
      </c>
      <c r="B50" t="s">
        <v>38</v>
      </c>
      <c r="C50" t="s">
        <v>39</v>
      </c>
      <c r="D50" t="s">
        <v>40</v>
      </c>
      <c r="E50" t="s">
        <v>165</v>
      </c>
      <c r="F50" s="13" t="str">
        <f>_xlfn.CONCAT(wiz_6[[#This Row],[OCTY......]],",",wiz_6[[#This Row],[OS]])</f>
        <v>COTTONTON ,AL</v>
      </c>
      <c r="G50" t="s">
        <v>44</v>
      </c>
      <c r="H50" t="s">
        <v>166</v>
      </c>
      <c r="I50" s="13" t="str">
        <f>_xlfn.CONCAT(wiz_6[[#This Row],[DCTY......]], ",",wiz_6[[#This Row],[DS]])</f>
        <v>NICHOLASVI,KY</v>
      </c>
      <c r="J50" t="str">
        <f>TRIM(CONCATENATE(wiz_6[[#This Row],[SHIPPER..................]],wiz_6[[#This Row],[ZIP2..]],wiz_6[[#This Row],[ZIP3..]]))</f>
        <v>b: C H ROBINSON | 3685140340</v>
      </c>
      <c r="K50">
        <v>1</v>
      </c>
      <c r="L50">
        <v>1.94</v>
      </c>
      <c r="M50">
        <v>0.28000000000000003</v>
      </c>
      <c r="N50">
        <v>518</v>
      </c>
      <c r="O50">
        <v>0.69</v>
      </c>
      <c r="P50">
        <v>60</v>
      </c>
      <c r="Q50">
        <v>0.3</v>
      </c>
      <c r="R50">
        <v>-37</v>
      </c>
      <c r="S50">
        <v>-69</v>
      </c>
      <c r="T50">
        <v>84</v>
      </c>
      <c r="U50">
        <v>208</v>
      </c>
      <c r="V50">
        <v>223</v>
      </c>
      <c r="W50">
        <v>36830</v>
      </c>
      <c r="X50">
        <v>36851</v>
      </c>
      <c r="Y50">
        <v>40340</v>
      </c>
      <c r="Z50">
        <v>2</v>
      </c>
      <c r="AA50">
        <f t="shared" si="4"/>
        <v>10012</v>
      </c>
      <c r="AB50">
        <f t="shared" si="5"/>
        <v>223</v>
      </c>
      <c r="AC50">
        <f t="shared" si="6"/>
        <v>6159</v>
      </c>
      <c r="AD50">
        <f t="shared" si="7"/>
        <v>0.6151618058330004</v>
      </c>
      <c r="AE50">
        <f t="shared" si="8"/>
        <v>0</v>
      </c>
      <c r="AF50" t="e">
        <f t="shared" ca="1" si="9"/>
        <v>#N/A</v>
      </c>
      <c r="AG50" t="e">
        <f t="shared" ca="1" si="10"/>
        <v>#N/A</v>
      </c>
      <c r="AH50" t="e">
        <f t="shared" ca="1" si="11"/>
        <v>#N/A</v>
      </c>
      <c r="AI50" t="e">
        <f t="shared" ca="1" si="0"/>
        <v>#N/A</v>
      </c>
      <c r="AJ50">
        <f t="shared" si="1"/>
        <v>9.988014382740711E-5</v>
      </c>
      <c r="AK50">
        <f t="shared" si="2"/>
        <v>0</v>
      </c>
      <c r="AL50" t="e">
        <f t="shared" ca="1" si="12"/>
        <v>#N/A</v>
      </c>
      <c r="AM50" t="b">
        <f t="shared" si="3"/>
        <v>0</v>
      </c>
    </row>
    <row r="51" spans="1:39" x14ac:dyDescent="0.3">
      <c r="A51" t="s">
        <v>167</v>
      </c>
      <c r="B51" t="s">
        <v>168</v>
      </c>
      <c r="C51" t="s">
        <v>39</v>
      </c>
      <c r="D51" t="s">
        <v>40</v>
      </c>
      <c r="E51" t="s">
        <v>164</v>
      </c>
      <c r="F51" s="13" t="str">
        <f>_xlfn.CONCAT(wiz_6[[#This Row],[OCTY......]],",",wiz_6[[#This Row],[OS]])</f>
        <v>LAFAYETTE ,AL</v>
      </c>
      <c r="G51" t="s">
        <v>44</v>
      </c>
      <c r="H51" t="s">
        <v>112</v>
      </c>
      <c r="I51" s="13" t="str">
        <f>_xlfn.CONCAT(wiz_6[[#This Row],[DCTY......]], ",",wiz_6[[#This Row],[DS]])</f>
        <v>WINCHESTER,KY</v>
      </c>
      <c r="J51" t="str">
        <f>TRIM(CONCATENATE(wiz_6[[#This Row],[SHIPPER..................]],wiz_6[[#This Row],[ZIP2..]],wiz_6[[#This Row],[ZIP3..]]))</f>
        <v>b: TOP WORLDWIDE LLC | 3686240391</v>
      </c>
      <c r="K51">
        <v>1</v>
      </c>
      <c r="L51">
        <v>2.06</v>
      </c>
      <c r="M51">
        <v>0.28000000000000003</v>
      </c>
      <c r="N51">
        <v>469</v>
      </c>
      <c r="O51">
        <v>0.79</v>
      </c>
      <c r="P51">
        <v>23</v>
      </c>
      <c r="Q51">
        <v>0.25</v>
      </c>
      <c r="R51">
        <v>-33</v>
      </c>
      <c r="S51">
        <v>-22</v>
      </c>
      <c r="T51">
        <v>42</v>
      </c>
      <c r="U51">
        <v>219</v>
      </c>
      <c r="V51">
        <v>239</v>
      </c>
      <c r="W51">
        <v>36830</v>
      </c>
      <c r="X51">
        <v>36862</v>
      </c>
      <c r="Y51">
        <v>40391</v>
      </c>
      <c r="Z51">
        <v>2.12</v>
      </c>
      <c r="AA51">
        <f t="shared" si="4"/>
        <v>10012</v>
      </c>
      <c r="AB51">
        <f t="shared" si="5"/>
        <v>239</v>
      </c>
      <c r="AC51">
        <f t="shared" si="6"/>
        <v>6159</v>
      </c>
      <c r="AD51">
        <f t="shared" si="7"/>
        <v>0.6151618058330004</v>
      </c>
      <c r="AE51">
        <f t="shared" si="8"/>
        <v>0</v>
      </c>
      <c r="AF51" t="e">
        <f t="shared" ca="1" si="9"/>
        <v>#N/A</v>
      </c>
      <c r="AG51" t="e">
        <f t="shared" ca="1" si="10"/>
        <v>#N/A</v>
      </c>
      <c r="AH51" t="e">
        <f t="shared" ca="1" si="11"/>
        <v>#N/A</v>
      </c>
      <c r="AI51" t="e">
        <f t="shared" ca="1" si="0"/>
        <v>#N/A</v>
      </c>
      <c r="AJ51">
        <f t="shared" si="1"/>
        <v>9.988014382740711E-5</v>
      </c>
      <c r="AK51">
        <f t="shared" si="2"/>
        <v>0</v>
      </c>
      <c r="AL51" t="e">
        <f t="shared" ca="1" si="12"/>
        <v>#N/A</v>
      </c>
      <c r="AM51" t="b">
        <f t="shared" si="3"/>
        <v>0</v>
      </c>
    </row>
    <row r="52" spans="1:39" x14ac:dyDescent="0.3">
      <c r="A52" t="s">
        <v>169</v>
      </c>
      <c r="B52" t="s">
        <v>170</v>
      </c>
      <c r="C52" t="s">
        <v>39</v>
      </c>
      <c r="D52" t="s">
        <v>40</v>
      </c>
      <c r="E52" t="s">
        <v>171</v>
      </c>
      <c r="F52" s="13" t="str">
        <f>_xlfn.CONCAT(wiz_6[[#This Row],[OCTY......]],",",wiz_6[[#This Row],[OS]])</f>
        <v>OPELIKA   ,AL</v>
      </c>
      <c r="G52" t="s">
        <v>172</v>
      </c>
      <c r="H52" t="s">
        <v>173</v>
      </c>
      <c r="I52" s="13" t="str">
        <f>_xlfn.CONCAT(wiz_6[[#This Row],[DCTY......]], ",",wiz_6[[#This Row],[DS]])</f>
        <v>NEWARK    ,DE</v>
      </c>
      <c r="J52" t="str">
        <f>TRIM(CONCATENATE(wiz_6[[#This Row],[SHIPPER..................]],wiz_6[[#This Row],[ZIP2..]],wiz_6[[#This Row],[ZIP3..]]))</f>
        <v>JOANN FABRIC | 3680119702</v>
      </c>
      <c r="K52">
        <v>1</v>
      </c>
      <c r="L52">
        <v>1.9</v>
      </c>
      <c r="M52">
        <v>0.22</v>
      </c>
      <c r="N52">
        <v>848</v>
      </c>
      <c r="O52">
        <v>1.75</v>
      </c>
      <c r="P52">
        <v>161</v>
      </c>
      <c r="Q52">
        <v>0.4</v>
      </c>
      <c r="R52">
        <v>64</v>
      </c>
      <c r="S52">
        <v>-128</v>
      </c>
      <c r="T52">
        <v>3</v>
      </c>
      <c r="U52">
        <v>60</v>
      </c>
      <c r="V52">
        <v>-65</v>
      </c>
      <c r="W52">
        <v>35055</v>
      </c>
      <c r="X52">
        <v>36801</v>
      </c>
      <c r="Y52">
        <v>19702</v>
      </c>
      <c r="Z52">
        <v>1.9</v>
      </c>
      <c r="AA52">
        <f t="shared" si="4"/>
        <v>10012</v>
      </c>
      <c r="AB52">
        <f t="shared" si="5"/>
        <v>-65</v>
      </c>
      <c r="AC52">
        <f t="shared" si="6"/>
        <v>6159</v>
      </c>
      <c r="AD52">
        <f t="shared" si="7"/>
        <v>0.6151618058330004</v>
      </c>
      <c r="AE52">
        <f t="shared" si="8"/>
        <v>0</v>
      </c>
      <c r="AF52" t="e">
        <f t="shared" ca="1" si="9"/>
        <v>#N/A</v>
      </c>
      <c r="AG52" t="e">
        <f t="shared" ca="1" si="10"/>
        <v>#N/A</v>
      </c>
      <c r="AH52" t="e">
        <f t="shared" ca="1" si="11"/>
        <v>#N/A</v>
      </c>
      <c r="AI52" t="e">
        <f t="shared" ca="1" si="0"/>
        <v>#N/A</v>
      </c>
      <c r="AJ52">
        <f t="shared" si="1"/>
        <v>9.988014382740711E-5</v>
      </c>
      <c r="AK52">
        <f t="shared" si="2"/>
        <v>0</v>
      </c>
      <c r="AL52" t="e">
        <f t="shared" ca="1" si="12"/>
        <v>#N/A</v>
      </c>
      <c r="AM52" t="b">
        <f t="shared" si="3"/>
        <v>0</v>
      </c>
    </row>
    <row r="53" spans="1:39" x14ac:dyDescent="0.3">
      <c r="A53" t="s">
        <v>169</v>
      </c>
      <c r="B53" t="s">
        <v>170</v>
      </c>
      <c r="C53" t="s">
        <v>39</v>
      </c>
      <c r="D53" t="s">
        <v>40</v>
      </c>
      <c r="E53" t="s">
        <v>171</v>
      </c>
      <c r="F53" s="13" t="str">
        <f>_xlfn.CONCAT(wiz_6[[#This Row],[OCTY......]],",",wiz_6[[#This Row],[OS]])</f>
        <v>OPELIKA   ,AL</v>
      </c>
      <c r="G53" t="s">
        <v>174</v>
      </c>
      <c r="H53" t="s">
        <v>175</v>
      </c>
      <c r="I53" s="13" t="str">
        <f>_xlfn.CONCAT(wiz_6[[#This Row],[DCTY......]], ",",wiz_6[[#This Row],[DS]])</f>
        <v>FREDERICK ,MD</v>
      </c>
      <c r="J53" t="str">
        <f>TRIM(CONCATENATE(wiz_6[[#This Row],[SHIPPER..................]],wiz_6[[#This Row],[ZIP2..]],wiz_6[[#This Row],[ZIP3..]]))</f>
        <v>JOANN FABRIC | 3680121701</v>
      </c>
      <c r="K53">
        <v>1</v>
      </c>
      <c r="L53">
        <v>1.9</v>
      </c>
      <c r="M53">
        <v>0.22</v>
      </c>
      <c r="N53">
        <v>754</v>
      </c>
      <c r="O53">
        <v>1.81</v>
      </c>
      <c r="P53">
        <v>126</v>
      </c>
      <c r="Q53">
        <v>0.35</v>
      </c>
      <c r="R53">
        <v>-7</v>
      </c>
      <c r="S53">
        <v>-128</v>
      </c>
      <c r="T53">
        <v>-2</v>
      </c>
      <c r="U53">
        <v>51</v>
      </c>
      <c r="V53">
        <v>-79</v>
      </c>
      <c r="W53">
        <v>31201</v>
      </c>
      <c r="X53">
        <v>36801</v>
      </c>
      <c r="Y53">
        <v>21701</v>
      </c>
      <c r="Z53">
        <v>1.9</v>
      </c>
      <c r="AA53">
        <f t="shared" si="4"/>
        <v>10012</v>
      </c>
      <c r="AB53">
        <f t="shared" si="5"/>
        <v>-79</v>
      </c>
      <c r="AC53">
        <f t="shared" si="6"/>
        <v>6159</v>
      </c>
      <c r="AD53">
        <f t="shared" si="7"/>
        <v>0.6151618058330004</v>
      </c>
      <c r="AE53">
        <f t="shared" si="8"/>
        <v>0</v>
      </c>
      <c r="AF53" t="e">
        <f t="shared" ca="1" si="9"/>
        <v>#N/A</v>
      </c>
      <c r="AG53" t="e">
        <f t="shared" ca="1" si="10"/>
        <v>#N/A</v>
      </c>
      <c r="AH53" t="e">
        <f t="shared" ca="1" si="11"/>
        <v>#N/A</v>
      </c>
      <c r="AI53" t="e">
        <f t="shared" ca="1" si="0"/>
        <v>#N/A</v>
      </c>
      <c r="AJ53">
        <f t="shared" si="1"/>
        <v>9.988014382740711E-5</v>
      </c>
      <c r="AK53">
        <f t="shared" si="2"/>
        <v>0</v>
      </c>
      <c r="AL53" t="e">
        <f t="shared" ca="1" si="12"/>
        <v>#N/A</v>
      </c>
      <c r="AM53" t="b">
        <f t="shared" si="3"/>
        <v>0</v>
      </c>
    </row>
    <row r="54" spans="1:39" x14ac:dyDescent="0.3">
      <c r="A54" t="s">
        <v>156</v>
      </c>
      <c r="B54" t="s">
        <v>157</v>
      </c>
      <c r="C54" t="s">
        <v>39</v>
      </c>
      <c r="D54" t="s">
        <v>40</v>
      </c>
      <c r="E54" t="s">
        <v>158</v>
      </c>
      <c r="F54" s="13" t="str">
        <f>_xlfn.CONCAT(wiz_6[[#This Row],[OCTY......]],",",wiz_6[[#This Row],[OS]])</f>
        <v>VALLEY    ,AL</v>
      </c>
      <c r="G54" t="s">
        <v>176</v>
      </c>
      <c r="H54" t="s">
        <v>177</v>
      </c>
      <c r="I54" s="13" t="str">
        <f>_xlfn.CONCAT(wiz_6[[#This Row],[DCTY......]], ",",wiz_6[[#This Row],[DS]])</f>
        <v>DETROIT   ,MI</v>
      </c>
      <c r="J54" t="str">
        <f>TRIM(CONCATENATE(wiz_6[[#This Row],[SHIPPER..................]],wiz_6[[#This Row],[ZIP2..]],wiz_6[[#This Row],[ZIP3..]]))</f>
        <v>VISUAL PAK CO | 3685448201</v>
      </c>
      <c r="K54">
        <v>1</v>
      </c>
      <c r="L54">
        <v>1</v>
      </c>
      <c r="M54">
        <v>0.27</v>
      </c>
      <c r="N54">
        <v>804</v>
      </c>
      <c r="O54">
        <v>1.92</v>
      </c>
      <c r="P54">
        <v>26</v>
      </c>
      <c r="Q54">
        <v>0.25</v>
      </c>
      <c r="R54">
        <v>-49</v>
      </c>
      <c r="S54">
        <v>-161</v>
      </c>
      <c r="T54">
        <v>-38</v>
      </c>
      <c r="U54">
        <v>-510</v>
      </c>
      <c r="V54">
        <v>-709</v>
      </c>
      <c r="W54">
        <v>36830</v>
      </c>
      <c r="X54">
        <v>36854</v>
      </c>
      <c r="Y54">
        <v>48201</v>
      </c>
      <c r="Z54">
        <v>1.05</v>
      </c>
      <c r="AA54">
        <f t="shared" si="4"/>
        <v>10012</v>
      </c>
      <c r="AB54">
        <f t="shared" si="5"/>
        <v>-709</v>
      </c>
      <c r="AC54">
        <f t="shared" si="6"/>
        <v>6159</v>
      </c>
      <c r="AD54">
        <f t="shared" si="7"/>
        <v>0.6151618058330004</v>
      </c>
      <c r="AE54">
        <f t="shared" si="8"/>
        <v>0</v>
      </c>
      <c r="AF54" t="e">
        <f t="shared" ca="1" si="9"/>
        <v>#N/A</v>
      </c>
      <c r="AG54" t="e">
        <f t="shared" ca="1" si="10"/>
        <v>#N/A</v>
      </c>
      <c r="AH54" t="e">
        <f t="shared" ca="1" si="11"/>
        <v>#N/A</v>
      </c>
      <c r="AI54" t="e">
        <f t="shared" ca="1" si="0"/>
        <v>#N/A</v>
      </c>
      <c r="AJ54">
        <f t="shared" si="1"/>
        <v>9.988014382740711E-5</v>
      </c>
      <c r="AK54">
        <f t="shared" si="2"/>
        <v>0</v>
      </c>
      <c r="AL54" t="e">
        <f t="shared" ca="1" si="12"/>
        <v>#N/A</v>
      </c>
      <c r="AM54" t="b">
        <f t="shared" si="3"/>
        <v>0</v>
      </c>
    </row>
    <row r="55" spans="1:39" x14ac:dyDescent="0.3">
      <c r="A55" t="s">
        <v>178</v>
      </c>
      <c r="B55" t="s">
        <v>179</v>
      </c>
      <c r="C55" t="s">
        <v>39</v>
      </c>
      <c r="D55" t="s">
        <v>40</v>
      </c>
      <c r="E55" t="s">
        <v>145</v>
      </c>
      <c r="F55" s="13" t="str">
        <f>_xlfn.CONCAT(wiz_6[[#This Row],[OCTY......]],",",wiz_6[[#This Row],[OS]])</f>
        <v>AUBURN    ,AL</v>
      </c>
      <c r="G55" t="s">
        <v>176</v>
      </c>
      <c r="H55" t="s">
        <v>180</v>
      </c>
      <c r="I55" s="13" t="str">
        <f>_xlfn.CONCAT(wiz_6[[#This Row],[DCTY......]], ",",wiz_6[[#This Row],[DS]])</f>
        <v>HUDSON    ,MI</v>
      </c>
      <c r="J55" t="str">
        <f>TRIM(CONCATENATE(wiz_6[[#This Row],[SHIPPER..................]],wiz_6[[#This Row],[ZIP2..]],wiz_6[[#This Row],[ZIP3..]]))</f>
        <v>MSJK LOGISTICS | 3683049247</v>
      </c>
      <c r="K55">
        <v>1</v>
      </c>
      <c r="L55">
        <v>2.06</v>
      </c>
      <c r="M55">
        <v>0.28000000000000003</v>
      </c>
      <c r="N55">
        <v>789</v>
      </c>
      <c r="O55">
        <v>1.81</v>
      </c>
      <c r="P55">
        <v>0</v>
      </c>
      <c r="Q55">
        <v>0.25</v>
      </c>
      <c r="R55">
        <v>-42</v>
      </c>
      <c r="S55">
        <v>7</v>
      </c>
      <c r="T55">
        <v>-2</v>
      </c>
      <c r="U55">
        <v>508</v>
      </c>
      <c r="V55">
        <v>513</v>
      </c>
      <c r="W55">
        <v>36830</v>
      </c>
      <c r="X55">
        <v>36830</v>
      </c>
      <c r="Y55">
        <v>49247</v>
      </c>
      <c r="Z55">
        <v>2.12</v>
      </c>
      <c r="AA55">
        <f t="shared" si="4"/>
        <v>10012</v>
      </c>
      <c r="AB55">
        <f t="shared" si="5"/>
        <v>513</v>
      </c>
      <c r="AC55">
        <f t="shared" si="6"/>
        <v>6159</v>
      </c>
      <c r="AD55">
        <f t="shared" si="7"/>
        <v>0.6151618058330004</v>
      </c>
      <c r="AE55">
        <f t="shared" si="8"/>
        <v>0</v>
      </c>
      <c r="AF55" t="e">
        <f t="shared" ca="1" si="9"/>
        <v>#N/A</v>
      </c>
      <c r="AG55" t="e">
        <f t="shared" ca="1" si="10"/>
        <v>#N/A</v>
      </c>
      <c r="AH55" t="e">
        <f t="shared" ca="1" si="11"/>
        <v>#N/A</v>
      </c>
      <c r="AI55" t="e">
        <f t="shared" ca="1" si="0"/>
        <v>#N/A</v>
      </c>
      <c r="AJ55">
        <f t="shared" si="1"/>
        <v>9.988014382740711E-5</v>
      </c>
      <c r="AK55">
        <f t="shared" si="2"/>
        <v>0</v>
      </c>
      <c r="AL55" t="e">
        <f t="shared" ca="1" si="12"/>
        <v>#N/A</v>
      </c>
      <c r="AM55" t="b">
        <f t="shared" si="3"/>
        <v>0</v>
      </c>
    </row>
    <row r="56" spans="1:39" x14ac:dyDescent="0.3">
      <c r="A56" t="s">
        <v>178</v>
      </c>
      <c r="B56" t="s">
        <v>179</v>
      </c>
      <c r="C56" t="s">
        <v>39</v>
      </c>
      <c r="D56" t="s">
        <v>40</v>
      </c>
      <c r="E56" t="s">
        <v>145</v>
      </c>
      <c r="F56" s="13" t="str">
        <f>_xlfn.CONCAT(wiz_6[[#This Row],[OCTY......]],",",wiz_6[[#This Row],[OS]])</f>
        <v>AUBURN    ,AL</v>
      </c>
      <c r="G56" t="s">
        <v>176</v>
      </c>
      <c r="H56" t="s">
        <v>181</v>
      </c>
      <c r="I56" s="13" t="str">
        <f>_xlfn.CONCAT(wiz_6[[#This Row],[DCTY......]], ",",wiz_6[[#This Row],[DS]])</f>
        <v>LITCHFIELD,MI</v>
      </c>
      <c r="J56" t="str">
        <f>TRIM(CONCATENATE(wiz_6[[#This Row],[SHIPPER..................]],wiz_6[[#This Row],[ZIP2..]],wiz_6[[#This Row],[ZIP3..]]))</f>
        <v>MSJK LOGISTICS | 3683049252</v>
      </c>
      <c r="K56">
        <v>1</v>
      </c>
      <c r="L56">
        <v>2.08</v>
      </c>
      <c r="M56">
        <v>0.28000000000000003</v>
      </c>
      <c r="N56">
        <v>784</v>
      </c>
      <c r="O56">
        <v>1.38</v>
      </c>
      <c r="P56">
        <v>0</v>
      </c>
      <c r="Q56">
        <v>0.25</v>
      </c>
      <c r="R56">
        <v>-42</v>
      </c>
      <c r="S56">
        <v>7</v>
      </c>
      <c r="T56">
        <v>100</v>
      </c>
      <c r="U56">
        <v>514</v>
      </c>
      <c r="V56">
        <v>621</v>
      </c>
      <c r="W56">
        <v>36830</v>
      </c>
      <c r="X56">
        <v>36830</v>
      </c>
      <c r="Y56">
        <v>49252</v>
      </c>
      <c r="Z56">
        <v>2.14</v>
      </c>
      <c r="AA56">
        <f t="shared" si="4"/>
        <v>10012</v>
      </c>
      <c r="AB56">
        <f t="shared" si="5"/>
        <v>621</v>
      </c>
      <c r="AC56">
        <f t="shared" si="6"/>
        <v>6159</v>
      </c>
      <c r="AD56">
        <f t="shared" si="7"/>
        <v>0.6151618058330004</v>
      </c>
      <c r="AE56">
        <f t="shared" si="8"/>
        <v>0</v>
      </c>
      <c r="AF56" t="e">
        <f t="shared" ca="1" si="9"/>
        <v>#N/A</v>
      </c>
      <c r="AG56" t="e">
        <f t="shared" ca="1" si="10"/>
        <v>#N/A</v>
      </c>
      <c r="AH56" t="e">
        <f t="shared" ca="1" si="11"/>
        <v>#N/A</v>
      </c>
      <c r="AI56" t="e">
        <f t="shared" ca="1" si="0"/>
        <v>#N/A</v>
      </c>
      <c r="AJ56">
        <f t="shared" si="1"/>
        <v>9.988014382740711E-5</v>
      </c>
      <c r="AK56">
        <f t="shared" si="2"/>
        <v>0</v>
      </c>
      <c r="AL56" t="e">
        <f t="shared" ca="1" si="12"/>
        <v>#N/A</v>
      </c>
      <c r="AM56" t="b">
        <f t="shared" si="3"/>
        <v>0</v>
      </c>
    </row>
    <row r="57" spans="1:39" x14ac:dyDescent="0.3">
      <c r="A57" t="s">
        <v>148</v>
      </c>
      <c r="B57" t="s">
        <v>149</v>
      </c>
      <c r="C57" t="s">
        <v>39</v>
      </c>
      <c r="D57" t="s">
        <v>40</v>
      </c>
      <c r="E57" t="s">
        <v>145</v>
      </c>
      <c r="F57" s="13" t="str">
        <f>_xlfn.CONCAT(wiz_6[[#This Row],[OCTY......]],",",wiz_6[[#This Row],[OS]])</f>
        <v>AUBURN    ,AL</v>
      </c>
      <c r="G57" t="s">
        <v>176</v>
      </c>
      <c r="H57" t="s">
        <v>182</v>
      </c>
      <c r="I57" s="13" t="str">
        <f>_xlfn.CONCAT(wiz_6[[#This Row],[DCTY......]], ",",wiz_6[[#This Row],[DS]])</f>
        <v>THREE RIVE,MI</v>
      </c>
      <c r="J57" t="str">
        <f>TRIM(CONCATENATE(wiz_6[[#This Row],[SHIPPER..................]],wiz_6[[#This Row],[ZIP2..]],wiz_6[[#This Row],[ZIP3..]]))</f>
        <v>BRIGGS AND STRATTON | 3683049093</v>
      </c>
      <c r="K57">
        <v>2</v>
      </c>
      <c r="L57">
        <v>1.78</v>
      </c>
      <c r="M57">
        <v>0.2</v>
      </c>
      <c r="N57">
        <v>764</v>
      </c>
      <c r="O57">
        <v>1.81</v>
      </c>
      <c r="P57">
        <v>0</v>
      </c>
      <c r="Q57">
        <v>0.25</v>
      </c>
      <c r="R57">
        <v>21</v>
      </c>
      <c r="S57">
        <v>-62</v>
      </c>
      <c r="T57">
        <v>-2</v>
      </c>
      <c r="U57">
        <v>69</v>
      </c>
      <c r="V57">
        <v>5</v>
      </c>
      <c r="W57">
        <v>36830</v>
      </c>
      <c r="X57">
        <v>36830</v>
      </c>
      <c r="Y57">
        <v>49093</v>
      </c>
      <c r="Z57">
        <v>1.76</v>
      </c>
      <c r="AA57">
        <f t="shared" si="4"/>
        <v>10012</v>
      </c>
      <c r="AB57">
        <f t="shared" si="5"/>
        <v>10</v>
      </c>
      <c r="AC57">
        <f t="shared" si="6"/>
        <v>6159</v>
      </c>
      <c r="AD57">
        <f t="shared" si="7"/>
        <v>0.6151618058330004</v>
      </c>
      <c r="AE57">
        <f t="shared" si="8"/>
        <v>0</v>
      </c>
      <c r="AF57" t="e">
        <f t="shared" ca="1" si="9"/>
        <v>#N/A</v>
      </c>
      <c r="AG57" t="e">
        <f t="shared" ca="1" si="10"/>
        <v>#N/A</v>
      </c>
      <c r="AH57" t="e">
        <f t="shared" ca="1" si="11"/>
        <v>#N/A</v>
      </c>
      <c r="AI57" t="e">
        <f t="shared" ca="1" si="0"/>
        <v>#N/A</v>
      </c>
      <c r="AJ57">
        <f t="shared" si="1"/>
        <v>1.9976028765481422E-4</v>
      </c>
      <c r="AK57">
        <f t="shared" si="2"/>
        <v>0</v>
      </c>
      <c r="AL57" t="e">
        <f t="shared" ca="1" si="12"/>
        <v>#N/A</v>
      </c>
      <c r="AM57" t="b">
        <f t="shared" si="3"/>
        <v>0</v>
      </c>
    </row>
    <row r="58" spans="1:39" x14ac:dyDescent="0.3">
      <c r="A58" t="s">
        <v>148</v>
      </c>
      <c r="B58" t="s">
        <v>149</v>
      </c>
      <c r="C58" t="s">
        <v>39</v>
      </c>
      <c r="D58" t="s">
        <v>40</v>
      </c>
      <c r="E58" t="s">
        <v>145</v>
      </c>
      <c r="F58" s="13" t="str">
        <f>_xlfn.CONCAT(wiz_6[[#This Row],[OCTY......]],",",wiz_6[[#This Row],[OS]])</f>
        <v>AUBURN    ,AL</v>
      </c>
      <c r="G58" t="s">
        <v>61</v>
      </c>
      <c r="H58" t="s">
        <v>183</v>
      </c>
      <c r="I58" s="13" t="str">
        <f>_xlfn.CONCAT(wiz_6[[#This Row],[DCTY......]], ",",wiz_6[[#This Row],[DS]])</f>
        <v>SIKESTON  ,MO</v>
      </c>
      <c r="J58" t="str">
        <f>TRIM(CONCATENATE(wiz_6[[#This Row],[SHIPPER..................]],wiz_6[[#This Row],[ZIP2..]],wiz_6[[#This Row],[ZIP3..]]))</f>
        <v>BRIGGS AND STRATTON | 3683063801</v>
      </c>
      <c r="K58">
        <v>1</v>
      </c>
      <c r="L58">
        <v>1.48</v>
      </c>
      <c r="M58">
        <v>0.2</v>
      </c>
      <c r="N58">
        <v>448</v>
      </c>
      <c r="O58">
        <v>0.89</v>
      </c>
      <c r="P58">
        <v>164</v>
      </c>
      <c r="Q58">
        <v>0.4</v>
      </c>
      <c r="R58">
        <v>5</v>
      </c>
      <c r="S58">
        <v>-62</v>
      </c>
      <c r="T58">
        <v>-1</v>
      </c>
      <c r="U58">
        <v>140</v>
      </c>
      <c r="V58">
        <v>77</v>
      </c>
      <c r="W58">
        <v>30501</v>
      </c>
      <c r="X58">
        <v>36830</v>
      </c>
      <c r="Y58">
        <v>63801</v>
      </c>
      <c r="Z58">
        <v>1.46</v>
      </c>
      <c r="AA58">
        <f t="shared" si="4"/>
        <v>10012</v>
      </c>
      <c r="AB58">
        <f t="shared" si="5"/>
        <v>77</v>
      </c>
      <c r="AC58">
        <f t="shared" si="6"/>
        <v>6159</v>
      </c>
      <c r="AD58">
        <f t="shared" si="7"/>
        <v>0.6151618058330004</v>
      </c>
      <c r="AE58">
        <f t="shared" si="8"/>
        <v>0</v>
      </c>
      <c r="AF58" t="e">
        <f t="shared" ca="1" si="9"/>
        <v>#N/A</v>
      </c>
      <c r="AG58" t="e">
        <f t="shared" ca="1" si="10"/>
        <v>#N/A</v>
      </c>
      <c r="AH58" t="e">
        <f t="shared" ca="1" si="11"/>
        <v>#N/A</v>
      </c>
      <c r="AI58" t="e">
        <f t="shared" ca="1" si="0"/>
        <v>#N/A</v>
      </c>
      <c r="AJ58">
        <f t="shared" si="1"/>
        <v>9.988014382740711E-5</v>
      </c>
      <c r="AK58">
        <f t="shared" si="2"/>
        <v>0</v>
      </c>
      <c r="AL58" t="e">
        <f t="shared" ca="1" si="12"/>
        <v>#N/A</v>
      </c>
      <c r="AM58" t="b">
        <f t="shared" si="3"/>
        <v>0</v>
      </c>
    </row>
    <row r="59" spans="1:39" x14ac:dyDescent="0.3">
      <c r="A59" t="s">
        <v>148</v>
      </c>
      <c r="B59" t="s">
        <v>149</v>
      </c>
      <c r="C59" t="s">
        <v>39</v>
      </c>
      <c r="D59" t="s">
        <v>40</v>
      </c>
      <c r="E59" t="s">
        <v>145</v>
      </c>
      <c r="F59" s="13" t="str">
        <f>_xlfn.CONCAT(wiz_6[[#This Row],[OCTY......]],",",wiz_6[[#This Row],[OS]])</f>
        <v>AUBURN    ,AL</v>
      </c>
      <c r="G59" t="s">
        <v>68</v>
      </c>
      <c r="H59" t="s">
        <v>184</v>
      </c>
      <c r="I59" s="13" t="str">
        <f>_xlfn.CONCAT(wiz_6[[#This Row],[DCTY......]], ",",wiz_6[[#This Row],[DS]])</f>
        <v>CHARLOTTE ,NC</v>
      </c>
      <c r="J59" t="str">
        <f>TRIM(CONCATENATE(wiz_6[[#This Row],[SHIPPER..................]],wiz_6[[#This Row],[ZIP2..]],wiz_6[[#This Row],[ZIP3..]]))</f>
        <v>BRIGGS AND STRATTON | 3683028201</v>
      </c>
      <c r="K59">
        <v>2</v>
      </c>
      <c r="L59">
        <v>1.89</v>
      </c>
      <c r="M59">
        <v>0.19</v>
      </c>
      <c r="N59">
        <v>348</v>
      </c>
      <c r="O59">
        <v>0.81</v>
      </c>
      <c r="P59">
        <v>0</v>
      </c>
      <c r="Q59">
        <v>0.25</v>
      </c>
      <c r="R59">
        <v>7</v>
      </c>
      <c r="S59">
        <v>-62</v>
      </c>
      <c r="T59">
        <v>5</v>
      </c>
      <c r="U59">
        <v>59</v>
      </c>
      <c r="V59">
        <v>2</v>
      </c>
      <c r="W59">
        <v>36830</v>
      </c>
      <c r="X59">
        <v>36830</v>
      </c>
      <c r="Y59">
        <v>28201</v>
      </c>
      <c r="Z59">
        <v>1.86</v>
      </c>
      <c r="AA59">
        <f t="shared" si="4"/>
        <v>10012</v>
      </c>
      <c r="AB59">
        <f t="shared" si="5"/>
        <v>4</v>
      </c>
      <c r="AC59">
        <f t="shared" si="6"/>
        <v>6159</v>
      </c>
      <c r="AD59">
        <f t="shared" si="7"/>
        <v>0.6151618058330004</v>
      </c>
      <c r="AE59">
        <f t="shared" si="8"/>
        <v>0</v>
      </c>
      <c r="AF59" t="e">
        <f t="shared" ca="1" si="9"/>
        <v>#N/A</v>
      </c>
      <c r="AG59" t="e">
        <f t="shared" ca="1" si="10"/>
        <v>#N/A</v>
      </c>
      <c r="AH59" t="e">
        <f t="shared" ca="1" si="11"/>
        <v>#N/A</v>
      </c>
      <c r="AI59" t="e">
        <f t="shared" ca="1" si="0"/>
        <v>#N/A</v>
      </c>
      <c r="AJ59">
        <f t="shared" si="1"/>
        <v>1.9976028765481422E-4</v>
      </c>
      <c r="AK59">
        <f t="shared" si="2"/>
        <v>0</v>
      </c>
      <c r="AL59" t="e">
        <f t="shared" ca="1" si="12"/>
        <v>#N/A</v>
      </c>
      <c r="AM59" t="b">
        <f t="shared" si="3"/>
        <v>0</v>
      </c>
    </row>
    <row r="60" spans="1:39" x14ac:dyDescent="0.3">
      <c r="A60" t="s">
        <v>148</v>
      </c>
      <c r="B60" t="s">
        <v>149</v>
      </c>
      <c r="C60" t="s">
        <v>39</v>
      </c>
      <c r="D60" t="s">
        <v>40</v>
      </c>
      <c r="E60" t="s">
        <v>145</v>
      </c>
      <c r="F60" s="13" t="str">
        <f>_xlfn.CONCAT(wiz_6[[#This Row],[OCTY......]],",",wiz_6[[#This Row],[OS]])</f>
        <v>AUBURN    ,AL</v>
      </c>
      <c r="G60" t="s">
        <v>185</v>
      </c>
      <c r="H60" t="s">
        <v>186</v>
      </c>
      <c r="I60" s="13" t="str">
        <f>_xlfn.CONCAT(wiz_6[[#This Row],[DCTY......]], ",",wiz_6[[#This Row],[DS]])</f>
        <v>RED HOOK  ,NY</v>
      </c>
      <c r="J60" t="str">
        <f>TRIM(CONCATENATE(wiz_6[[#This Row],[SHIPPER..................]],wiz_6[[#This Row],[ZIP2..]],wiz_6[[#This Row],[ZIP3..]]))</f>
        <v>BRIGGS AND STRATTON | 3683012571</v>
      </c>
      <c r="K60">
        <v>1</v>
      </c>
      <c r="L60">
        <v>1.81</v>
      </c>
      <c r="M60">
        <v>0.2</v>
      </c>
      <c r="N60">
        <v>1034</v>
      </c>
      <c r="O60">
        <v>1.95</v>
      </c>
      <c r="P60">
        <v>0</v>
      </c>
      <c r="Q60">
        <v>0.25</v>
      </c>
      <c r="R60">
        <v>38</v>
      </c>
      <c r="S60">
        <v>-62</v>
      </c>
      <c r="T60">
        <v>3</v>
      </c>
      <c r="U60">
        <v>-212</v>
      </c>
      <c r="V60">
        <v>-271</v>
      </c>
      <c r="W60">
        <v>36830</v>
      </c>
      <c r="X60">
        <v>36830</v>
      </c>
      <c r="Y60">
        <v>12571</v>
      </c>
      <c r="Z60">
        <v>1.79</v>
      </c>
      <c r="AA60">
        <f t="shared" si="4"/>
        <v>10012</v>
      </c>
      <c r="AB60">
        <f t="shared" si="5"/>
        <v>-271</v>
      </c>
      <c r="AC60">
        <f t="shared" si="6"/>
        <v>6159</v>
      </c>
      <c r="AD60">
        <f t="shared" si="7"/>
        <v>0.6151618058330004</v>
      </c>
      <c r="AE60">
        <f t="shared" si="8"/>
        <v>0</v>
      </c>
      <c r="AF60" t="e">
        <f t="shared" ca="1" si="9"/>
        <v>#N/A</v>
      </c>
      <c r="AG60" t="e">
        <f t="shared" ca="1" si="10"/>
        <v>#N/A</v>
      </c>
      <c r="AH60" t="e">
        <f t="shared" ca="1" si="11"/>
        <v>#N/A</v>
      </c>
      <c r="AI60" t="e">
        <f t="shared" ca="1" si="0"/>
        <v>#N/A</v>
      </c>
      <c r="AJ60">
        <f t="shared" si="1"/>
        <v>9.988014382740711E-5</v>
      </c>
      <c r="AK60">
        <f t="shared" si="2"/>
        <v>0</v>
      </c>
      <c r="AL60" t="e">
        <f t="shared" ca="1" si="12"/>
        <v>#N/A</v>
      </c>
      <c r="AM60" t="b">
        <f t="shared" si="3"/>
        <v>0</v>
      </c>
    </row>
    <row r="61" spans="1:39" x14ac:dyDescent="0.3">
      <c r="A61" t="s">
        <v>156</v>
      </c>
      <c r="B61" t="s">
        <v>157</v>
      </c>
      <c r="C61" t="s">
        <v>39</v>
      </c>
      <c r="D61" t="s">
        <v>40</v>
      </c>
      <c r="E61" t="s">
        <v>158</v>
      </c>
      <c r="F61" s="13" t="str">
        <f>_xlfn.CONCAT(wiz_6[[#This Row],[OCTY......]],",",wiz_6[[#This Row],[OS]])</f>
        <v>VALLEY    ,AL</v>
      </c>
      <c r="G61" t="s">
        <v>87</v>
      </c>
      <c r="H61" t="s">
        <v>187</v>
      </c>
      <c r="I61" s="13" t="str">
        <f>_xlfn.CONCAT(wiz_6[[#This Row],[DCTY......]], ",",wiz_6[[#This Row],[DS]])</f>
        <v>STRONGSVIL,OH</v>
      </c>
      <c r="J61" t="str">
        <f>TRIM(CONCATENATE(wiz_6[[#This Row],[SHIPPER..................]],wiz_6[[#This Row],[ZIP2..]],wiz_6[[#This Row],[ZIP3..]]))</f>
        <v>VISUAL PAK CO | 3685444136</v>
      </c>
      <c r="K61">
        <v>1</v>
      </c>
      <c r="L61">
        <v>1.4</v>
      </c>
      <c r="M61">
        <v>0.27</v>
      </c>
      <c r="N61">
        <v>778</v>
      </c>
      <c r="O61">
        <v>1.1299999999999999</v>
      </c>
      <c r="P61">
        <v>80</v>
      </c>
      <c r="Q61">
        <v>0.3</v>
      </c>
      <c r="R61">
        <v>-47</v>
      </c>
      <c r="S61">
        <v>-161</v>
      </c>
      <c r="T61">
        <v>159</v>
      </c>
      <c r="U61">
        <v>181</v>
      </c>
      <c r="V61">
        <v>179</v>
      </c>
      <c r="W61">
        <v>36101</v>
      </c>
      <c r="X61">
        <v>36854</v>
      </c>
      <c r="Y61">
        <v>44136</v>
      </c>
      <c r="Z61">
        <v>1.45</v>
      </c>
      <c r="AA61">
        <f t="shared" si="4"/>
        <v>10012</v>
      </c>
      <c r="AB61">
        <f t="shared" si="5"/>
        <v>179</v>
      </c>
      <c r="AC61">
        <f t="shared" si="6"/>
        <v>6159</v>
      </c>
      <c r="AD61">
        <f t="shared" si="7"/>
        <v>0.6151618058330004</v>
      </c>
      <c r="AE61">
        <f t="shared" si="8"/>
        <v>0</v>
      </c>
      <c r="AF61" t="e">
        <f t="shared" ca="1" si="9"/>
        <v>#N/A</v>
      </c>
      <c r="AG61" t="e">
        <f t="shared" ca="1" si="10"/>
        <v>#N/A</v>
      </c>
      <c r="AH61" t="e">
        <f t="shared" ca="1" si="11"/>
        <v>#N/A</v>
      </c>
      <c r="AI61" t="e">
        <f t="shared" ca="1" si="0"/>
        <v>#N/A</v>
      </c>
      <c r="AJ61">
        <f t="shared" si="1"/>
        <v>9.988014382740711E-5</v>
      </c>
      <c r="AK61">
        <f t="shared" si="2"/>
        <v>0</v>
      </c>
      <c r="AL61" t="e">
        <f t="shared" ca="1" si="12"/>
        <v>#N/A</v>
      </c>
      <c r="AM61" t="b">
        <f t="shared" si="3"/>
        <v>0</v>
      </c>
    </row>
    <row r="62" spans="1:39" x14ac:dyDescent="0.3">
      <c r="A62" t="s">
        <v>188</v>
      </c>
      <c r="B62" t="s">
        <v>189</v>
      </c>
      <c r="C62" t="s">
        <v>39</v>
      </c>
      <c r="D62" t="s">
        <v>40</v>
      </c>
      <c r="E62" t="s">
        <v>165</v>
      </c>
      <c r="F62" s="13" t="str">
        <f>_xlfn.CONCAT(wiz_6[[#This Row],[OCTY......]],",",wiz_6[[#This Row],[OS]])</f>
        <v>COTTONTON ,AL</v>
      </c>
      <c r="G62" t="s">
        <v>87</v>
      </c>
      <c r="H62" t="s">
        <v>190</v>
      </c>
      <c r="I62" s="13" t="str">
        <f>_xlfn.CONCAT(wiz_6[[#This Row],[DCTY......]], ",",wiz_6[[#This Row],[DS]])</f>
        <v>ASHLAND   ,OH</v>
      </c>
      <c r="J62" t="str">
        <f>TRIM(CONCATENATE(wiz_6[[#This Row],[SHIPPER..................]],wiz_6[[#This Row],[ZIP2..]],wiz_6[[#This Row],[ZIP3..]]))</f>
        <v>b: QUICKWAY LOGISTICS| 3685144805</v>
      </c>
      <c r="K62">
        <v>1</v>
      </c>
      <c r="L62">
        <v>1.69</v>
      </c>
      <c r="M62">
        <v>0.28000000000000003</v>
      </c>
      <c r="N62">
        <v>782</v>
      </c>
      <c r="O62">
        <v>1.71</v>
      </c>
      <c r="P62">
        <v>60</v>
      </c>
      <c r="Q62">
        <v>0.3</v>
      </c>
      <c r="R62">
        <v>-54</v>
      </c>
      <c r="S62">
        <v>-69</v>
      </c>
      <c r="T62">
        <v>22</v>
      </c>
      <c r="U62">
        <v>370</v>
      </c>
      <c r="V62">
        <v>323</v>
      </c>
      <c r="W62">
        <v>36830</v>
      </c>
      <c r="X62">
        <v>36851</v>
      </c>
      <c r="Y62">
        <v>44805</v>
      </c>
      <c r="Z62">
        <v>1.75</v>
      </c>
      <c r="AA62">
        <f t="shared" si="4"/>
        <v>10012</v>
      </c>
      <c r="AB62">
        <f t="shared" si="5"/>
        <v>323</v>
      </c>
      <c r="AC62">
        <f t="shared" si="6"/>
        <v>6159</v>
      </c>
      <c r="AD62">
        <f t="shared" si="7"/>
        <v>0.6151618058330004</v>
      </c>
      <c r="AE62">
        <f t="shared" si="8"/>
        <v>0</v>
      </c>
      <c r="AF62" t="e">
        <f t="shared" ca="1" si="9"/>
        <v>#N/A</v>
      </c>
      <c r="AG62" t="e">
        <f t="shared" ca="1" si="10"/>
        <v>#N/A</v>
      </c>
      <c r="AH62" t="e">
        <f t="shared" ca="1" si="11"/>
        <v>#N/A</v>
      </c>
      <c r="AI62" t="e">
        <f t="shared" ca="1" si="0"/>
        <v>#N/A</v>
      </c>
      <c r="AJ62">
        <f t="shared" si="1"/>
        <v>9.988014382740711E-5</v>
      </c>
      <c r="AK62">
        <f t="shared" si="2"/>
        <v>0</v>
      </c>
      <c r="AL62" t="e">
        <f t="shared" ca="1" si="12"/>
        <v>#N/A</v>
      </c>
      <c r="AM62" t="b">
        <f t="shared" si="3"/>
        <v>0</v>
      </c>
    </row>
    <row r="63" spans="1:39" x14ac:dyDescent="0.3">
      <c r="A63" t="s">
        <v>191</v>
      </c>
      <c r="B63" t="s">
        <v>192</v>
      </c>
      <c r="C63" t="s">
        <v>39</v>
      </c>
      <c r="D63" t="s">
        <v>40</v>
      </c>
      <c r="E63" t="s">
        <v>193</v>
      </c>
      <c r="F63" s="13" t="str">
        <f>_xlfn.CONCAT(wiz_6[[#This Row],[OCTY......]],",",wiz_6[[#This Row],[OS]])</f>
        <v>PHENIX CIT,AL</v>
      </c>
      <c r="G63" t="s">
        <v>70</v>
      </c>
      <c r="H63" t="s">
        <v>194</v>
      </c>
      <c r="I63" s="13" t="str">
        <f>_xlfn.CONCAT(wiz_6[[#This Row],[DCTY......]], ",",wiz_6[[#This Row],[DS]])</f>
        <v>UNION CITY,TN</v>
      </c>
      <c r="J63" t="str">
        <f>TRIM(CONCATENATE(wiz_6[[#This Row],[SHIPPER..................]],wiz_6[[#This Row],[ZIP2..]],wiz_6[[#This Row],[ZIP3..]]))</f>
        <v>b: ONLINE FREIGHT SER| 3686738261</v>
      </c>
      <c r="K63">
        <v>1</v>
      </c>
      <c r="L63">
        <v>1.63</v>
      </c>
      <c r="M63">
        <v>0.27</v>
      </c>
      <c r="N63">
        <v>422</v>
      </c>
      <c r="O63">
        <v>0.88</v>
      </c>
      <c r="P63">
        <v>35</v>
      </c>
      <c r="Q63">
        <v>0.25</v>
      </c>
      <c r="R63">
        <v>-25</v>
      </c>
      <c r="S63">
        <v>-37</v>
      </c>
      <c r="T63">
        <v>1</v>
      </c>
      <c r="U63">
        <v>364</v>
      </c>
      <c r="V63">
        <v>328</v>
      </c>
      <c r="W63">
        <v>36830</v>
      </c>
      <c r="X63">
        <v>36867</v>
      </c>
      <c r="Y63">
        <v>38261</v>
      </c>
      <c r="Z63">
        <v>1.68</v>
      </c>
      <c r="AA63">
        <f t="shared" si="4"/>
        <v>10012</v>
      </c>
      <c r="AB63">
        <f t="shared" si="5"/>
        <v>328</v>
      </c>
      <c r="AC63">
        <f t="shared" si="6"/>
        <v>6159</v>
      </c>
      <c r="AD63">
        <f t="shared" si="7"/>
        <v>0.6151618058330004</v>
      </c>
      <c r="AE63">
        <f t="shared" si="8"/>
        <v>0</v>
      </c>
      <c r="AF63" t="e">
        <f t="shared" ca="1" si="9"/>
        <v>#N/A</v>
      </c>
      <c r="AG63" t="e">
        <f t="shared" ca="1" si="10"/>
        <v>#N/A</v>
      </c>
      <c r="AH63" t="e">
        <f t="shared" ca="1" si="11"/>
        <v>#N/A</v>
      </c>
      <c r="AI63" t="e">
        <f t="shared" ca="1" si="0"/>
        <v>#N/A</v>
      </c>
      <c r="AJ63">
        <f t="shared" si="1"/>
        <v>9.988014382740711E-5</v>
      </c>
      <c r="AK63">
        <f t="shared" si="2"/>
        <v>0</v>
      </c>
      <c r="AL63" t="e">
        <f t="shared" ca="1" si="12"/>
        <v>#N/A</v>
      </c>
      <c r="AM63" t="b">
        <f t="shared" si="3"/>
        <v>0</v>
      </c>
    </row>
    <row r="64" spans="1:39" x14ac:dyDescent="0.3">
      <c r="A64" t="s">
        <v>169</v>
      </c>
      <c r="B64" t="s">
        <v>170</v>
      </c>
      <c r="C64" t="s">
        <v>39</v>
      </c>
      <c r="D64" t="s">
        <v>40</v>
      </c>
      <c r="E64" t="s">
        <v>171</v>
      </c>
      <c r="F64" s="13" t="str">
        <f>_xlfn.CONCAT(wiz_6[[#This Row],[OCTY......]],",",wiz_6[[#This Row],[OS]])</f>
        <v>OPELIKA   ,AL</v>
      </c>
      <c r="G64" t="s">
        <v>70</v>
      </c>
      <c r="H64" t="s">
        <v>71</v>
      </c>
      <c r="I64" s="13" t="str">
        <f>_xlfn.CONCAT(wiz_6[[#This Row],[DCTY......]], ",",wiz_6[[#This Row],[DS]])</f>
        <v>JACKSON   ,TN</v>
      </c>
      <c r="J64" t="str">
        <f>TRIM(CONCATENATE(wiz_6[[#This Row],[SHIPPER..................]],wiz_6[[#This Row],[ZIP2..]],wiz_6[[#This Row],[ZIP3..]]))</f>
        <v>JOANN FABRIC | 3680138301</v>
      </c>
      <c r="K64">
        <v>4</v>
      </c>
      <c r="L64">
        <v>1.9</v>
      </c>
      <c r="M64">
        <v>0.22</v>
      </c>
      <c r="N64">
        <v>559</v>
      </c>
      <c r="O64">
        <v>1.85</v>
      </c>
      <c r="P64">
        <v>63</v>
      </c>
      <c r="Q64">
        <v>0.3</v>
      </c>
      <c r="R64">
        <v>-172</v>
      </c>
      <c r="S64">
        <v>-128</v>
      </c>
      <c r="T64">
        <v>-177</v>
      </c>
      <c r="U64">
        <v>743</v>
      </c>
      <c r="V64">
        <v>438</v>
      </c>
      <c r="W64">
        <v>35055</v>
      </c>
      <c r="X64">
        <v>36801</v>
      </c>
      <c r="Y64">
        <v>38301</v>
      </c>
      <c r="Z64">
        <v>1.9</v>
      </c>
      <c r="AA64">
        <f t="shared" si="4"/>
        <v>10012</v>
      </c>
      <c r="AB64">
        <f t="shared" si="5"/>
        <v>1752</v>
      </c>
      <c r="AC64">
        <f t="shared" si="6"/>
        <v>6159</v>
      </c>
      <c r="AD64">
        <f t="shared" si="7"/>
        <v>0.6151618058330004</v>
      </c>
      <c r="AE64">
        <f t="shared" si="8"/>
        <v>0</v>
      </c>
      <c r="AF64" t="e">
        <f t="shared" ca="1" si="9"/>
        <v>#N/A</v>
      </c>
      <c r="AG64" t="e">
        <f t="shared" ca="1" si="10"/>
        <v>#N/A</v>
      </c>
      <c r="AH64" t="e">
        <f t="shared" ca="1" si="11"/>
        <v>#N/A</v>
      </c>
      <c r="AI64" t="e">
        <f t="shared" ca="1" si="0"/>
        <v>#N/A</v>
      </c>
      <c r="AJ64">
        <f t="shared" si="1"/>
        <v>3.9952057530962844E-4</v>
      </c>
      <c r="AK64">
        <f t="shared" si="2"/>
        <v>0</v>
      </c>
      <c r="AL64" t="e">
        <f t="shared" ca="1" si="12"/>
        <v>#N/A</v>
      </c>
      <c r="AM64" t="b">
        <f t="shared" si="3"/>
        <v>0</v>
      </c>
    </row>
    <row r="65" spans="1:39" x14ac:dyDescent="0.3">
      <c r="A65" t="s">
        <v>195</v>
      </c>
      <c r="B65" t="s">
        <v>196</v>
      </c>
      <c r="C65" t="s">
        <v>39</v>
      </c>
      <c r="D65" t="s">
        <v>40</v>
      </c>
      <c r="E65" t="s">
        <v>145</v>
      </c>
      <c r="F65" s="13" t="str">
        <f>_xlfn.CONCAT(wiz_6[[#This Row],[OCTY......]],",",wiz_6[[#This Row],[OS]])</f>
        <v>AUBURN    ,AL</v>
      </c>
      <c r="G65" t="s">
        <v>70</v>
      </c>
      <c r="H65" t="s">
        <v>197</v>
      </c>
      <c r="I65" s="13" t="str">
        <f>_xlfn.CONCAT(wiz_6[[#This Row],[DCTY......]], ",",wiz_6[[#This Row],[DS]])</f>
        <v>MARTIN    ,TN</v>
      </c>
      <c r="J65" t="str">
        <f>TRIM(CONCATENATE(wiz_6[[#This Row],[SHIPPER..................]],wiz_6[[#This Row],[ZIP2..]],wiz_6[[#This Row],[ZIP3..]]))</f>
        <v>MTD PRODUCTS INC | 3683038237</v>
      </c>
      <c r="K65">
        <v>6</v>
      </c>
      <c r="L65">
        <v>1.37</v>
      </c>
      <c r="M65">
        <v>0.2</v>
      </c>
      <c r="N65">
        <v>383</v>
      </c>
      <c r="O65">
        <v>0.94</v>
      </c>
      <c r="P65">
        <v>36</v>
      </c>
      <c r="Q65">
        <v>0.28000000000000003</v>
      </c>
      <c r="R65">
        <v>4</v>
      </c>
      <c r="S65">
        <v>-83</v>
      </c>
      <c r="T65">
        <v>-40</v>
      </c>
      <c r="U65">
        <v>198</v>
      </c>
      <c r="V65">
        <v>75</v>
      </c>
      <c r="W65">
        <v>36830</v>
      </c>
      <c r="X65">
        <v>36830</v>
      </c>
      <c r="Y65">
        <v>38237</v>
      </c>
      <c r="Z65">
        <v>1.35</v>
      </c>
      <c r="AA65">
        <f t="shared" si="4"/>
        <v>10012</v>
      </c>
      <c r="AB65">
        <f t="shared" si="5"/>
        <v>450</v>
      </c>
      <c r="AC65">
        <f t="shared" si="6"/>
        <v>6159</v>
      </c>
      <c r="AD65">
        <f t="shared" si="7"/>
        <v>0.6151618058330004</v>
      </c>
      <c r="AE65">
        <f t="shared" si="8"/>
        <v>0</v>
      </c>
      <c r="AF65" t="e">
        <f t="shared" ca="1" si="9"/>
        <v>#N/A</v>
      </c>
      <c r="AG65" t="e">
        <f t="shared" ca="1" si="10"/>
        <v>#N/A</v>
      </c>
      <c r="AH65" t="e">
        <f t="shared" ca="1" si="11"/>
        <v>#N/A</v>
      </c>
      <c r="AI65" t="e">
        <f t="shared" ca="1" si="0"/>
        <v>#N/A</v>
      </c>
      <c r="AJ65">
        <f t="shared" si="1"/>
        <v>5.9928086296444263E-4</v>
      </c>
      <c r="AK65">
        <f t="shared" si="2"/>
        <v>0</v>
      </c>
      <c r="AL65" t="e">
        <f t="shared" ca="1" si="12"/>
        <v>#N/A</v>
      </c>
      <c r="AM65" t="b">
        <f t="shared" si="3"/>
        <v>0</v>
      </c>
    </row>
    <row r="66" spans="1:39" x14ac:dyDescent="0.3">
      <c r="A66" t="s">
        <v>148</v>
      </c>
      <c r="B66" t="s">
        <v>149</v>
      </c>
      <c r="C66" t="s">
        <v>39</v>
      </c>
      <c r="D66" t="s">
        <v>40</v>
      </c>
      <c r="E66" t="s">
        <v>145</v>
      </c>
      <c r="F66" s="13" t="str">
        <f>_xlfn.CONCAT(wiz_6[[#This Row],[OCTY......]],",",wiz_6[[#This Row],[OS]])</f>
        <v>AUBURN    ,AL</v>
      </c>
      <c r="G66" t="s">
        <v>70</v>
      </c>
      <c r="H66" t="s">
        <v>198</v>
      </c>
      <c r="I66" s="13" t="str">
        <f>_xlfn.CONCAT(wiz_6[[#This Row],[DCTY......]], ",",wiz_6[[#This Row],[DS]])</f>
        <v>MUNFORD   ,TN</v>
      </c>
      <c r="J66" t="str">
        <f>TRIM(CONCATENATE(wiz_6[[#This Row],[SHIPPER..................]],wiz_6[[#This Row],[ZIP2..]],wiz_6[[#This Row],[ZIP3..]]))</f>
        <v>BRIGGS AND STRATTON | 3683038058</v>
      </c>
      <c r="K66">
        <v>1</v>
      </c>
      <c r="L66">
        <v>1.61</v>
      </c>
      <c r="M66">
        <v>0.2</v>
      </c>
      <c r="N66">
        <v>360</v>
      </c>
      <c r="O66">
        <v>0.76</v>
      </c>
      <c r="P66">
        <v>0</v>
      </c>
      <c r="Q66">
        <v>0.25</v>
      </c>
      <c r="R66">
        <v>3</v>
      </c>
      <c r="S66">
        <v>-62</v>
      </c>
      <c r="T66">
        <v>3</v>
      </c>
      <c r="U66">
        <v>287</v>
      </c>
      <c r="V66">
        <v>228</v>
      </c>
      <c r="W66">
        <v>36830</v>
      </c>
      <c r="X66">
        <v>36830</v>
      </c>
      <c r="Y66">
        <v>38058</v>
      </c>
      <c r="Z66">
        <v>1.59</v>
      </c>
      <c r="AA66">
        <f t="shared" si="4"/>
        <v>10012</v>
      </c>
      <c r="AB66">
        <f t="shared" si="5"/>
        <v>228</v>
      </c>
      <c r="AC66">
        <f t="shared" si="6"/>
        <v>6159</v>
      </c>
      <c r="AD66">
        <f t="shared" si="7"/>
        <v>0.6151618058330004</v>
      </c>
      <c r="AE66">
        <f t="shared" si="8"/>
        <v>0</v>
      </c>
      <c r="AF66" t="e">
        <f t="shared" ca="1" si="9"/>
        <v>#N/A</v>
      </c>
      <c r="AG66" t="e">
        <f t="shared" ca="1" si="10"/>
        <v>#N/A</v>
      </c>
      <c r="AH66" t="e">
        <f t="shared" ca="1" si="11"/>
        <v>#N/A</v>
      </c>
      <c r="AI66" t="e">
        <f t="shared" ref="AI66:AI129" ca="1" si="13">REPLACE(AF66,2,1,"K")</f>
        <v>#N/A</v>
      </c>
      <c r="AJ66">
        <f t="shared" ref="AJ66:AJ129" si="14">K66/AA66</f>
        <v>9.988014382740711E-5</v>
      </c>
      <c r="AK66">
        <f t="shared" ref="AK66:AK129" si="15">_xlfn.MINIFS($X$3:$X$2378,$C$3:$C$2378,A66,$AL$3:$AL$2378,"&gt;0.05")</f>
        <v>0</v>
      </c>
      <c r="AL66" t="e">
        <f t="shared" ca="1" si="12"/>
        <v>#N/A</v>
      </c>
      <c r="AM66" t="b">
        <f t="shared" ref="AM66:AM129" si="16">IF(AK66=V66,J66,FALSE)</f>
        <v>0</v>
      </c>
    </row>
    <row r="67" spans="1:39" x14ac:dyDescent="0.3">
      <c r="A67" t="s">
        <v>199</v>
      </c>
      <c r="B67" t="s">
        <v>200</v>
      </c>
      <c r="C67" t="s">
        <v>39</v>
      </c>
      <c r="D67" t="s">
        <v>40</v>
      </c>
      <c r="E67" t="s">
        <v>193</v>
      </c>
      <c r="F67" s="13" t="str">
        <f>_xlfn.CONCAT(wiz_6[[#This Row],[OCTY......]],",",wiz_6[[#This Row],[OS]])</f>
        <v>PHENIX CIT,AL</v>
      </c>
      <c r="G67" t="s">
        <v>70</v>
      </c>
      <c r="H67" t="s">
        <v>201</v>
      </c>
      <c r="I67" s="13" t="str">
        <f>_xlfn.CONCAT(wiz_6[[#This Row],[DCTY......]], ",",wiz_6[[#This Row],[DS]])</f>
        <v>ALGOOD    ,TN</v>
      </c>
      <c r="J67" t="str">
        <f>TRIM(CONCATENATE(wiz_6[[#This Row],[SHIPPER..................]],wiz_6[[#This Row],[ZIP2..]],wiz_6[[#This Row],[ZIP3..]]))</f>
        <v>b: TITAN TRANSFER LOG| 3686738501</v>
      </c>
      <c r="K67">
        <v>2</v>
      </c>
      <c r="L67">
        <v>1.77</v>
      </c>
      <c r="M67">
        <v>0.28000000000000003</v>
      </c>
      <c r="N67">
        <v>317</v>
      </c>
      <c r="O67">
        <v>1.35</v>
      </c>
      <c r="P67">
        <v>35</v>
      </c>
      <c r="Q67">
        <v>0.25</v>
      </c>
      <c r="R67">
        <v>-22</v>
      </c>
      <c r="S67">
        <v>-37</v>
      </c>
      <c r="T67">
        <v>-123</v>
      </c>
      <c r="U67">
        <v>-35</v>
      </c>
      <c r="V67">
        <v>-195</v>
      </c>
      <c r="W67">
        <v>36830</v>
      </c>
      <c r="X67">
        <v>36867</v>
      </c>
      <c r="Y67">
        <v>38501</v>
      </c>
      <c r="Z67">
        <v>1.83</v>
      </c>
      <c r="AA67">
        <f t="shared" ref="AA67:AA130" si="17">SUMIFS(K$3:K$2378,$C$3:$C$2378,$C67)</f>
        <v>10012</v>
      </c>
      <c r="AB67">
        <f t="shared" ref="AB67:AB130" si="18">V67*K67</f>
        <v>-390</v>
      </c>
      <c r="AC67">
        <f t="shared" ref="AC67:AC130" si="19">SUMIFS(AB$3:AB$2378,$C$3:$C$2378,$C67)</f>
        <v>6159</v>
      </c>
      <c r="AD67">
        <f t="shared" ref="AD67:AD130" si="20">AC67/AA67</f>
        <v>0.6151618058330004</v>
      </c>
      <c r="AE67">
        <f t="shared" ref="AE67:AE130" si="21">_xlfn.MINIFS($X$3:$X$2378,$C$3:$C$2378,A67)</f>
        <v>0</v>
      </c>
      <c r="AF67" t="e">
        <f t="shared" ref="AF67:AF130" ca="1" si="22">CELL("address",INDEX($X$3:$X$2378,MATCH(_xlfn.MINIFS($X$3:$X$2378,$C$3:$C$2378,A67),$X$3:$X$2378,0)))</f>
        <v>#N/A</v>
      </c>
      <c r="AG67" t="e">
        <f t="shared" ref="AG67:AG130" ca="1" si="23">REPLACE(AF67,2,1,"J")</f>
        <v>#N/A</v>
      </c>
      <c r="AH67" t="e">
        <f t="shared" ref="AH67:AH130" ca="1" si="24">INDIRECT(AG67)</f>
        <v>#N/A</v>
      </c>
      <c r="AI67" t="e">
        <f t="shared" ca="1" si="13"/>
        <v>#N/A</v>
      </c>
      <c r="AJ67">
        <f t="shared" si="14"/>
        <v>1.9976028765481422E-4</v>
      </c>
      <c r="AK67">
        <f t="shared" si="15"/>
        <v>0</v>
      </c>
      <c r="AL67" t="e">
        <f t="shared" ref="AL67:AL130" ca="1" si="25">OFFSET(J$2,MATCH(AK67,$X$3:$X$2378,0),)</f>
        <v>#N/A</v>
      </c>
      <c r="AM67" t="b">
        <f t="shared" si="16"/>
        <v>0</v>
      </c>
    </row>
    <row r="68" spans="1:39" x14ac:dyDescent="0.3">
      <c r="A68" t="s">
        <v>199</v>
      </c>
      <c r="B68" t="s">
        <v>200</v>
      </c>
      <c r="C68" t="s">
        <v>39</v>
      </c>
      <c r="D68" t="s">
        <v>40</v>
      </c>
      <c r="E68" t="s">
        <v>193</v>
      </c>
      <c r="F68" s="13" t="str">
        <f>_xlfn.CONCAT(wiz_6[[#This Row],[OCTY......]],",",wiz_6[[#This Row],[OS]])</f>
        <v>PHENIX CIT,AL</v>
      </c>
      <c r="G68" t="s">
        <v>70</v>
      </c>
      <c r="H68" t="s">
        <v>202</v>
      </c>
      <c r="I68" s="13" t="str">
        <f>_xlfn.CONCAT(wiz_6[[#This Row],[DCTY......]], ",",wiz_6[[#This Row],[DS]])</f>
        <v>NASHVILLE ,TN</v>
      </c>
      <c r="J68" t="str">
        <f>TRIM(CONCATENATE(wiz_6[[#This Row],[SHIPPER..................]],wiz_6[[#This Row],[ZIP2..]],wiz_6[[#This Row],[ZIP3..]]))</f>
        <v>b: TITAN TRANSFER LOG| 3686737201</v>
      </c>
      <c r="K68">
        <v>1</v>
      </c>
      <c r="L68">
        <v>1.47</v>
      </c>
      <c r="M68">
        <v>0.27</v>
      </c>
      <c r="N68">
        <v>331</v>
      </c>
      <c r="O68">
        <v>1.86</v>
      </c>
      <c r="P68">
        <v>35</v>
      </c>
      <c r="Q68">
        <v>0.25</v>
      </c>
      <c r="R68">
        <v>-20</v>
      </c>
      <c r="S68">
        <v>-37</v>
      </c>
      <c r="T68">
        <v>-243</v>
      </c>
      <c r="U68">
        <v>-178</v>
      </c>
      <c r="V68">
        <v>-458</v>
      </c>
      <c r="W68">
        <v>36830</v>
      </c>
      <c r="X68">
        <v>36867</v>
      </c>
      <c r="Y68">
        <v>37201</v>
      </c>
      <c r="Z68">
        <v>1.52</v>
      </c>
      <c r="AA68">
        <f t="shared" si="17"/>
        <v>10012</v>
      </c>
      <c r="AB68">
        <f t="shared" si="18"/>
        <v>-458</v>
      </c>
      <c r="AC68">
        <f t="shared" si="19"/>
        <v>6159</v>
      </c>
      <c r="AD68">
        <f t="shared" si="20"/>
        <v>0.6151618058330004</v>
      </c>
      <c r="AE68">
        <f t="shared" si="21"/>
        <v>0</v>
      </c>
      <c r="AF68" t="e">
        <f t="shared" ca="1" si="22"/>
        <v>#N/A</v>
      </c>
      <c r="AG68" t="e">
        <f t="shared" ca="1" si="23"/>
        <v>#N/A</v>
      </c>
      <c r="AH68" t="e">
        <f t="shared" ca="1" si="24"/>
        <v>#N/A</v>
      </c>
      <c r="AI68" t="e">
        <f t="shared" ca="1" si="13"/>
        <v>#N/A</v>
      </c>
      <c r="AJ68">
        <f t="shared" si="14"/>
        <v>9.988014382740711E-5</v>
      </c>
      <c r="AK68">
        <f t="shared" si="15"/>
        <v>0</v>
      </c>
      <c r="AL68" t="e">
        <f t="shared" ca="1" si="25"/>
        <v>#N/A</v>
      </c>
      <c r="AM68" t="b">
        <f t="shared" si="16"/>
        <v>0</v>
      </c>
    </row>
    <row r="69" spans="1:39" x14ac:dyDescent="0.3">
      <c r="A69" t="s">
        <v>156</v>
      </c>
      <c r="B69" t="s">
        <v>157</v>
      </c>
      <c r="C69" t="s">
        <v>39</v>
      </c>
      <c r="D69" t="s">
        <v>40</v>
      </c>
      <c r="E69" t="s">
        <v>145</v>
      </c>
      <c r="F69" s="13" t="str">
        <f>_xlfn.CONCAT(wiz_6[[#This Row],[OCTY......]],",",wiz_6[[#This Row],[OS]])</f>
        <v>AUBURN    ,AL</v>
      </c>
      <c r="G69" t="s">
        <v>140</v>
      </c>
      <c r="H69" t="s">
        <v>203</v>
      </c>
      <c r="I69" s="13" t="str">
        <f>_xlfn.CONCAT(wiz_6[[#This Row],[DCTY......]], ",",wiz_6[[#This Row],[DS]])</f>
        <v>EAU CLAIRE,WI</v>
      </c>
      <c r="J69" t="str">
        <f>TRIM(CONCATENATE(wiz_6[[#This Row],[SHIPPER..................]],wiz_6[[#This Row],[ZIP2..]],wiz_6[[#This Row],[ZIP3..]]))</f>
        <v>VISUAL PAK CO | 3683054701</v>
      </c>
      <c r="K69">
        <v>7</v>
      </c>
      <c r="L69">
        <v>1.46</v>
      </c>
      <c r="M69">
        <v>0.28000000000000003</v>
      </c>
      <c r="N69">
        <v>1089</v>
      </c>
      <c r="O69">
        <v>2.04</v>
      </c>
      <c r="P69">
        <v>98</v>
      </c>
      <c r="Q69">
        <v>0.33</v>
      </c>
      <c r="R69">
        <v>-67</v>
      </c>
      <c r="S69">
        <v>-109</v>
      </c>
      <c r="T69">
        <v>-26</v>
      </c>
      <c r="U69">
        <v>313</v>
      </c>
      <c r="V69">
        <v>178</v>
      </c>
      <c r="W69">
        <v>30286</v>
      </c>
      <c r="X69">
        <v>36830</v>
      </c>
      <c r="Y69">
        <v>54701</v>
      </c>
      <c r="Z69">
        <v>1.52</v>
      </c>
      <c r="AA69">
        <f t="shared" si="17"/>
        <v>10012</v>
      </c>
      <c r="AB69">
        <f t="shared" si="18"/>
        <v>1246</v>
      </c>
      <c r="AC69">
        <f t="shared" si="19"/>
        <v>6159</v>
      </c>
      <c r="AD69">
        <f t="shared" si="20"/>
        <v>0.6151618058330004</v>
      </c>
      <c r="AE69">
        <f t="shared" si="21"/>
        <v>0</v>
      </c>
      <c r="AF69" t="e">
        <f t="shared" ca="1" si="22"/>
        <v>#N/A</v>
      </c>
      <c r="AG69" t="e">
        <f t="shared" ca="1" si="23"/>
        <v>#N/A</v>
      </c>
      <c r="AH69" t="e">
        <f t="shared" ca="1" si="24"/>
        <v>#N/A</v>
      </c>
      <c r="AI69" t="e">
        <f t="shared" ca="1" si="13"/>
        <v>#N/A</v>
      </c>
      <c r="AJ69">
        <f t="shared" si="14"/>
        <v>6.9916100679184975E-4</v>
      </c>
      <c r="AK69">
        <f t="shared" si="15"/>
        <v>0</v>
      </c>
      <c r="AL69" t="e">
        <f t="shared" ca="1" si="25"/>
        <v>#N/A</v>
      </c>
      <c r="AM69" t="b">
        <f t="shared" si="16"/>
        <v>0</v>
      </c>
    </row>
    <row r="70" spans="1:39" x14ac:dyDescent="0.3">
      <c r="A70" t="s">
        <v>148</v>
      </c>
      <c r="B70" t="s">
        <v>149</v>
      </c>
      <c r="C70" t="s">
        <v>39</v>
      </c>
      <c r="D70" t="s">
        <v>40</v>
      </c>
      <c r="E70" t="s">
        <v>145</v>
      </c>
      <c r="F70" s="13" t="str">
        <f>_xlfn.CONCAT(wiz_6[[#This Row],[OCTY......]],",",wiz_6[[#This Row],[OS]])</f>
        <v>AUBURN    ,AL</v>
      </c>
      <c r="G70" t="s">
        <v>140</v>
      </c>
      <c r="H70" t="s">
        <v>204</v>
      </c>
      <c r="I70" s="13" t="str">
        <f>_xlfn.CONCAT(wiz_6[[#This Row],[DCTY......]], ",",wiz_6[[#This Row],[DS]])</f>
        <v>MENOMONEE ,WI</v>
      </c>
      <c r="J70" t="str">
        <f>TRIM(CONCATENATE(wiz_6[[#This Row],[SHIPPER..................]],wiz_6[[#This Row],[ZIP2..]],wiz_6[[#This Row],[ZIP3..]]))</f>
        <v>BRIGGS AND STRATTON | 3683053051</v>
      </c>
      <c r="K70">
        <v>3</v>
      </c>
      <c r="L70">
        <v>2.1800000000000002</v>
      </c>
      <c r="M70">
        <v>0.2</v>
      </c>
      <c r="N70">
        <v>826</v>
      </c>
      <c r="O70">
        <v>1.45</v>
      </c>
      <c r="P70">
        <v>46</v>
      </c>
      <c r="Q70">
        <v>0.28000000000000003</v>
      </c>
      <c r="R70">
        <v>62</v>
      </c>
      <c r="S70">
        <v>-62</v>
      </c>
      <c r="T70">
        <v>74</v>
      </c>
      <c r="U70">
        <v>677</v>
      </c>
      <c r="V70">
        <v>689</v>
      </c>
      <c r="W70">
        <v>36830</v>
      </c>
      <c r="X70">
        <v>36830</v>
      </c>
      <c r="Y70">
        <v>53051</v>
      </c>
      <c r="Z70">
        <v>2.16</v>
      </c>
      <c r="AA70">
        <f t="shared" si="17"/>
        <v>10012</v>
      </c>
      <c r="AB70">
        <f t="shared" si="18"/>
        <v>2067</v>
      </c>
      <c r="AC70">
        <f t="shared" si="19"/>
        <v>6159</v>
      </c>
      <c r="AD70">
        <f t="shared" si="20"/>
        <v>0.6151618058330004</v>
      </c>
      <c r="AE70">
        <f t="shared" si="21"/>
        <v>0</v>
      </c>
      <c r="AF70" t="e">
        <f t="shared" ca="1" si="22"/>
        <v>#N/A</v>
      </c>
      <c r="AG70" t="e">
        <f t="shared" ca="1" si="23"/>
        <v>#N/A</v>
      </c>
      <c r="AH70" t="e">
        <f t="shared" ca="1" si="24"/>
        <v>#N/A</v>
      </c>
      <c r="AI70" t="e">
        <f t="shared" ca="1" si="13"/>
        <v>#N/A</v>
      </c>
      <c r="AJ70">
        <f t="shared" si="14"/>
        <v>2.9964043148222132E-4</v>
      </c>
      <c r="AK70">
        <f t="shared" si="15"/>
        <v>0</v>
      </c>
      <c r="AL70" t="e">
        <f t="shared" ca="1" si="25"/>
        <v>#N/A</v>
      </c>
      <c r="AM70" t="b">
        <f t="shared" si="16"/>
        <v>0</v>
      </c>
    </row>
    <row r="71" spans="1:39" x14ac:dyDescent="0.3">
      <c r="A71" t="s">
        <v>148</v>
      </c>
      <c r="B71" t="s">
        <v>149</v>
      </c>
      <c r="C71" t="s">
        <v>39</v>
      </c>
      <c r="D71" t="s">
        <v>40</v>
      </c>
      <c r="E71" t="s">
        <v>145</v>
      </c>
      <c r="F71" s="13" t="str">
        <f>_xlfn.CONCAT(wiz_6[[#This Row],[OCTY......]],",",wiz_6[[#This Row],[OS]])</f>
        <v>AUBURN    ,AL</v>
      </c>
      <c r="G71" t="s">
        <v>140</v>
      </c>
      <c r="H71" t="s">
        <v>205</v>
      </c>
      <c r="I71" s="13" t="str">
        <f>_xlfn.CONCAT(wiz_6[[#This Row],[DCTY......]], ",",wiz_6[[#This Row],[DS]])</f>
        <v>MILWAUKEE ,WI</v>
      </c>
      <c r="J71" t="str">
        <f>TRIM(CONCATENATE(wiz_6[[#This Row],[SHIPPER..................]],wiz_6[[#This Row],[ZIP2..]],wiz_6[[#This Row],[ZIP3..]]))</f>
        <v>BRIGGS AND STRATTON | 3683053201</v>
      </c>
      <c r="K71">
        <v>1</v>
      </c>
      <c r="L71">
        <v>1.2</v>
      </c>
      <c r="M71">
        <v>0.19</v>
      </c>
      <c r="N71">
        <v>822</v>
      </c>
      <c r="O71">
        <v>2.79</v>
      </c>
      <c r="P71">
        <v>158</v>
      </c>
      <c r="Q71">
        <v>0.4</v>
      </c>
      <c r="R71">
        <v>69</v>
      </c>
      <c r="S71">
        <v>-62</v>
      </c>
      <c r="T71">
        <v>-244</v>
      </c>
      <c r="U71">
        <v>-190</v>
      </c>
      <c r="V71">
        <v>-496</v>
      </c>
      <c r="W71">
        <v>35055</v>
      </c>
      <c r="X71">
        <v>36830</v>
      </c>
      <c r="Y71">
        <v>53201</v>
      </c>
      <c r="Z71">
        <v>1.17</v>
      </c>
      <c r="AA71">
        <f t="shared" si="17"/>
        <v>10012</v>
      </c>
      <c r="AB71">
        <f t="shared" si="18"/>
        <v>-496</v>
      </c>
      <c r="AC71">
        <f t="shared" si="19"/>
        <v>6159</v>
      </c>
      <c r="AD71">
        <f t="shared" si="20"/>
        <v>0.6151618058330004</v>
      </c>
      <c r="AE71">
        <f t="shared" si="21"/>
        <v>0</v>
      </c>
      <c r="AF71" t="e">
        <f t="shared" ca="1" si="22"/>
        <v>#N/A</v>
      </c>
      <c r="AG71" t="e">
        <f t="shared" ca="1" si="23"/>
        <v>#N/A</v>
      </c>
      <c r="AH71" t="e">
        <f t="shared" ca="1" si="24"/>
        <v>#N/A</v>
      </c>
      <c r="AI71" t="e">
        <f t="shared" ca="1" si="13"/>
        <v>#N/A</v>
      </c>
      <c r="AJ71">
        <f t="shared" si="14"/>
        <v>9.988014382740711E-5</v>
      </c>
      <c r="AK71">
        <f t="shared" si="15"/>
        <v>0</v>
      </c>
      <c r="AL71" t="e">
        <f t="shared" ca="1" si="25"/>
        <v>#N/A</v>
      </c>
      <c r="AM71" t="b">
        <f t="shared" si="16"/>
        <v>0</v>
      </c>
    </row>
    <row r="72" spans="1:39" x14ac:dyDescent="0.3">
      <c r="A72" t="s">
        <v>148</v>
      </c>
      <c r="B72" t="s">
        <v>149</v>
      </c>
      <c r="C72" t="s">
        <v>39</v>
      </c>
      <c r="D72" t="s">
        <v>40</v>
      </c>
      <c r="E72" t="s">
        <v>145</v>
      </c>
      <c r="F72" s="13" t="str">
        <f>_xlfn.CONCAT(wiz_6[[#This Row],[OCTY......]],",",wiz_6[[#This Row],[OS]])</f>
        <v>AUBURN    ,AL</v>
      </c>
      <c r="G72" t="s">
        <v>140</v>
      </c>
      <c r="H72" t="s">
        <v>206</v>
      </c>
      <c r="I72" s="13" t="str">
        <f>_xlfn.CONCAT(wiz_6[[#This Row],[DCTY......]], ",",wiz_6[[#This Row],[DS]])</f>
        <v>RICHFIELD ,WI</v>
      </c>
      <c r="J72" t="str">
        <f>TRIM(CONCATENATE(wiz_6[[#This Row],[SHIPPER..................]],wiz_6[[#This Row],[ZIP2..]],wiz_6[[#This Row],[ZIP3..]]))</f>
        <v>BRIGGS AND STRATTON | 3683053076</v>
      </c>
      <c r="K72">
        <v>33</v>
      </c>
      <c r="L72">
        <v>1.22</v>
      </c>
      <c r="M72">
        <v>0.2</v>
      </c>
      <c r="N72">
        <v>835</v>
      </c>
      <c r="O72">
        <v>1.77</v>
      </c>
      <c r="P72">
        <v>41</v>
      </c>
      <c r="Q72">
        <v>0.28000000000000003</v>
      </c>
      <c r="R72">
        <v>64</v>
      </c>
      <c r="S72">
        <v>-62</v>
      </c>
      <c r="T72">
        <v>-2</v>
      </c>
      <c r="U72">
        <v>-120</v>
      </c>
      <c r="V72">
        <v>-184</v>
      </c>
      <c r="W72">
        <v>36830</v>
      </c>
      <c r="X72">
        <v>36830</v>
      </c>
      <c r="Y72">
        <v>53076</v>
      </c>
      <c r="Z72">
        <v>1.2</v>
      </c>
      <c r="AA72">
        <f t="shared" si="17"/>
        <v>10012</v>
      </c>
      <c r="AB72">
        <f t="shared" si="18"/>
        <v>-6072</v>
      </c>
      <c r="AC72">
        <f t="shared" si="19"/>
        <v>6159</v>
      </c>
      <c r="AD72">
        <f t="shared" si="20"/>
        <v>0.6151618058330004</v>
      </c>
      <c r="AE72">
        <f t="shared" si="21"/>
        <v>0</v>
      </c>
      <c r="AF72" t="e">
        <f t="shared" ca="1" si="22"/>
        <v>#N/A</v>
      </c>
      <c r="AG72" t="e">
        <f t="shared" ca="1" si="23"/>
        <v>#N/A</v>
      </c>
      <c r="AH72" t="e">
        <f t="shared" ca="1" si="24"/>
        <v>#N/A</v>
      </c>
      <c r="AI72" t="e">
        <f t="shared" ca="1" si="13"/>
        <v>#N/A</v>
      </c>
      <c r="AJ72">
        <f t="shared" si="14"/>
        <v>3.2960447463044346E-3</v>
      </c>
      <c r="AK72">
        <f t="shared" si="15"/>
        <v>0</v>
      </c>
      <c r="AL72" t="e">
        <f t="shared" ca="1" si="25"/>
        <v>#N/A</v>
      </c>
      <c r="AM72" t="b">
        <f t="shared" si="16"/>
        <v>0</v>
      </c>
    </row>
    <row r="73" spans="1:39" x14ac:dyDescent="0.3">
      <c r="A73" t="s">
        <v>148</v>
      </c>
      <c r="B73" t="s">
        <v>149</v>
      </c>
      <c r="C73" t="s">
        <v>39</v>
      </c>
      <c r="D73" t="s">
        <v>40</v>
      </c>
      <c r="E73" t="s">
        <v>145</v>
      </c>
      <c r="F73" s="13" t="str">
        <f>_xlfn.CONCAT(wiz_6[[#This Row],[OCTY......]],",",wiz_6[[#This Row],[OS]])</f>
        <v>AUBURN    ,AL</v>
      </c>
      <c r="G73" t="s">
        <v>140</v>
      </c>
      <c r="H73" t="s">
        <v>207</v>
      </c>
      <c r="I73" s="13" t="str">
        <f>_xlfn.CONCAT(wiz_6[[#This Row],[DCTY......]], ",",wiz_6[[#This Row],[DS]])</f>
        <v>WAUWATOSA ,WI</v>
      </c>
      <c r="J73" t="str">
        <f>TRIM(CONCATENATE(wiz_6[[#This Row],[SHIPPER..................]],wiz_6[[#This Row],[ZIP2..]],wiz_6[[#This Row],[ZIP3..]]))</f>
        <v>BRIGGS AND STRATTON | 3683053201</v>
      </c>
      <c r="K73">
        <v>1</v>
      </c>
      <c r="L73">
        <v>1.2</v>
      </c>
      <c r="M73">
        <v>0.2</v>
      </c>
      <c r="N73">
        <v>820</v>
      </c>
      <c r="O73">
        <v>1.0900000000000001</v>
      </c>
      <c r="P73">
        <v>0</v>
      </c>
      <c r="Q73">
        <v>0.25</v>
      </c>
      <c r="R73">
        <v>62</v>
      </c>
      <c r="S73">
        <v>-62</v>
      </c>
      <c r="T73">
        <v>159</v>
      </c>
      <c r="U73">
        <v>-132</v>
      </c>
      <c r="V73">
        <v>-35</v>
      </c>
      <c r="W73">
        <v>36830</v>
      </c>
      <c r="X73">
        <v>36830</v>
      </c>
      <c r="Y73">
        <v>53201</v>
      </c>
      <c r="Z73">
        <v>1.18</v>
      </c>
      <c r="AA73">
        <f t="shared" si="17"/>
        <v>10012</v>
      </c>
      <c r="AB73">
        <f t="shared" si="18"/>
        <v>-35</v>
      </c>
      <c r="AC73">
        <f t="shared" si="19"/>
        <v>6159</v>
      </c>
      <c r="AD73">
        <f t="shared" si="20"/>
        <v>0.6151618058330004</v>
      </c>
      <c r="AE73">
        <f t="shared" si="21"/>
        <v>0</v>
      </c>
      <c r="AF73" t="e">
        <f t="shared" ca="1" si="22"/>
        <v>#N/A</v>
      </c>
      <c r="AG73" t="e">
        <f t="shared" ca="1" si="23"/>
        <v>#N/A</v>
      </c>
      <c r="AH73" t="e">
        <f t="shared" ca="1" si="24"/>
        <v>#N/A</v>
      </c>
      <c r="AI73" t="e">
        <f t="shared" ca="1" si="13"/>
        <v>#N/A</v>
      </c>
      <c r="AJ73">
        <f t="shared" si="14"/>
        <v>9.988014382740711E-5</v>
      </c>
      <c r="AK73">
        <f t="shared" si="15"/>
        <v>0</v>
      </c>
      <c r="AL73" t="e">
        <f t="shared" ca="1" si="25"/>
        <v>#N/A</v>
      </c>
      <c r="AM73" t="b">
        <f t="shared" si="16"/>
        <v>0</v>
      </c>
    </row>
    <row r="74" spans="1:39" x14ac:dyDescent="0.3">
      <c r="A74" t="s">
        <v>37</v>
      </c>
      <c r="B74" t="s">
        <v>38</v>
      </c>
      <c r="C74" t="s">
        <v>39</v>
      </c>
      <c r="D74" t="s">
        <v>40</v>
      </c>
      <c r="E74" t="s">
        <v>208</v>
      </c>
      <c r="F74" s="13" t="str">
        <f>_xlfn.CONCAT(wiz_6[[#This Row],[OCTY......]],",",wiz_6[[#This Row],[OS]])</f>
        <v>SELMA     ,AL</v>
      </c>
      <c r="G74" t="s">
        <v>44</v>
      </c>
      <c r="H74" t="s">
        <v>209</v>
      </c>
      <c r="I74" s="13" t="str">
        <f>_xlfn.CONCAT(wiz_6[[#This Row],[DCTY......]], ",",wiz_6[[#This Row],[DS]])</f>
        <v>BOWLING GR,KY</v>
      </c>
      <c r="J74" t="str">
        <f>TRIM(CONCATENATE(wiz_6[[#This Row],[SHIPPER..................]],wiz_6[[#This Row],[ZIP2..]],wiz_6[[#This Row],[ZIP3..]]))</f>
        <v>b: C H ROBINSON | 3670142101</v>
      </c>
      <c r="K74">
        <v>1</v>
      </c>
      <c r="L74">
        <v>1.75</v>
      </c>
      <c r="M74">
        <v>0.27</v>
      </c>
      <c r="N74">
        <v>347</v>
      </c>
      <c r="O74">
        <v>1</v>
      </c>
      <c r="P74">
        <v>131</v>
      </c>
      <c r="Q74">
        <v>0.35</v>
      </c>
      <c r="R74">
        <v>-21</v>
      </c>
      <c r="S74">
        <v>-148</v>
      </c>
      <c r="T74">
        <v>-40</v>
      </c>
      <c r="U74">
        <v>52</v>
      </c>
      <c r="V74">
        <v>-136</v>
      </c>
      <c r="W74">
        <v>35055</v>
      </c>
      <c r="X74">
        <v>36701</v>
      </c>
      <c r="Y74">
        <v>42101</v>
      </c>
      <c r="Z74">
        <v>1.8</v>
      </c>
      <c r="AA74">
        <f t="shared" si="17"/>
        <v>10012</v>
      </c>
      <c r="AB74">
        <f t="shared" si="18"/>
        <v>-136</v>
      </c>
      <c r="AC74">
        <f t="shared" si="19"/>
        <v>6159</v>
      </c>
      <c r="AD74">
        <f t="shared" si="20"/>
        <v>0.6151618058330004</v>
      </c>
      <c r="AE74">
        <f t="shared" si="21"/>
        <v>0</v>
      </c>
      <c r="AF74" t="e">
        <f t="shared" ca="1" si="22"/>
        <v>#N/A</v>
      </c>
      <c r="AG74" t="e">
        <f t="shared" ca="1" si="23"/>
        <v>#N/A</v>
      </c>
      <c r="AH74" t="e">
        <f t="shared" ca="1" si="24"/>
        <v>#N/A</v>
      </c>
      <c r="AI74" t="e">
        <f t="shared" ca="1" si="13"/>
        <v>#N/A</v>
      </c>
      <c r="AJ74">
        <f t="shared" si="14"/>
        <v>9.988014382740711E-5</v>
      </c>
      <c r="AK74">
        <f t="shared" si="15"/>
        <v>0</v>
      </c>
      <c r="AL74" t="e">
        <f t="shared" ca="1" si="25"/>
        <v>#N/A</v>
      </c>
      <c r="AM74" t="b">
        <f t="shared" si="16"/>
        <v>0</v>
      </c>
    </row>
    <row r="75" spans="1:39" x14ac:dyDescent="0.3">
      <c r="A75" t="s">
        <v>130</v>
      </c>
      <c r="B75" t="s">
        <v>131</v>
      </c>
      <c r="C75" t="s">
        <v>39</v>
      </c>
      <c r="D75" t="s">
        <v>40</v>
      </c>
      <c r="E75" t="s">
        <v>208</v>
      </c>
      <c r="F75" s="13" t="str">
        <f>_xlfn.CONCAT(wiz_6[[#This Row],[OCTY......]],",",wiz_6[[#This Row],[OS]])</f>
        <v>SELMA     ,AL</v>
      </c>
      <c r="G75" t="s">
        <v>70</v>
      </c>
      <c r="H75" t="s">
        <v>132</v>
      </c>
      <c r="I75" s="13" t="str">
        <f>_xlfn.CONCAT(wiz_6[[#This Row],[DCTY......]], ",",wiz_6[[#This Row],[DS]])</f>
        <v>GALLATIN  ,TN</v>
      </c>
      <c r="J75" t="str">
        <f>TRIM(CONCATENATE(wiz_6[[#This Row],[SHIPPER..................]],wiz_6[[#This Row],[ZIP2..]],wiz_6[[#This Row],[ZIP3..]]))</f>
        <v>ALLEY CASSETTY TRUCKI| 3670137066</v>
      </c>
      <c r="K75">
        <v>1</v>
      </c>
      <c r="L75">
        <v>1.2</v>
      </c>
      <c r="M75">
        <v>0.27</v>
      </c>
      <c r="N75">
        <v>307</v>
      </c>
      <c r="O75">
        <v>0.67</v>
      </c>
      <c r="P75">
        <v>25</v>
      </c>
      <c r="Q75">
        <v>0.25</v>
      </c>
      <c r="R75">
        <v>-18</v>
      </c>
      <c r="S75">
        <v>0</v>
      </c>
      <c r="T75">
        <v>39</v>
      </c>
      <c r="U75">
        <v>-52</v>
      </c>
      <c r="V75">
        <v>-13</v>
      </c>
      <c r="W75">
        <v>36773</v>
      </c>
      <c r="X75">
        <v>36701</v>
      </c>
      <c r="Y75">
        <v>37066</v>
      </c>
      <c r="Z75">
        <v>1.25</v>
      </c>
      <c r="AA75">
        <f t="shared" si="17"/>
        <v>10012</v>
      </c>
      <c r="AB75">
        <f t="shared" si="18"/>
        <v>-13</v>
      </c>
      <c r="AC75">
        <f t="shared" si="19"/>
        <v>6159</v>
      </c>
      <c r="AD75">
        <f t="shared" si="20"/>
        <v>0.6151618058330004</v>
      </c>
      <c r="AE75">
        <f t="shared" si="21"/>
        <v>0</v>
      </c>
      <c r="AF75" t="e">
        <f t="shared" ca="1" si="22"/>
        <v>#N/A</v>
      </c>
      <c r="AG75" t="e">
        <f t="shared" ca="1" si="23"/>
        <v>#N/A</v>
      </c>
      <c r="AH75" t="e">
        <f t="shared" ca="1" si="24"/>
        <v>#N/A</v>
      </c>
      <c r="AI75" t="e">
        <f t="shared" ca="1" si="13"/>
        <v>#N/A</v>
      </c>
      <c r="AJ75">
        <f t="shared" si="14"/>
        <v>9.988014382740711E-5</v>
      </c>
      <c r="AK75">
        <f t="shared" si="15"/>
        <v>0</v>
      </c>
      <c r="AL75" t="e">
        <f t="shared" ca="1" si="25"/>
        <v>#N/A</v>
      </c>
      <c r="AM75" t="b">
        <f t="shared" si="16"/>
        <v>0</v>
      </c>
    </row>
    <row r="76" spans="1:39" x14ac:dyDescent="0.3">
      <c r="A76" t="s">
        <v>210</v>
      </c>
      <c r="B76" t="s">
        <v>211</v>
      </c>
      <c r="C76" t="s">
        <v>39</v>
      </c>
      <c r="D76" t="s">
        <v>40</v>
      </c>
      <c r="E76" t="s">
        <v>212</v>
      </c>
      <c r="F76" s="13" t="str">
        <f>_xlfn.CONCAT(wiz_6[[#This Row],[OCTY......]],",",wiz_6[[#This Row],[OS]])</f>
        <v>TUSCALOOSA,AL</v>
      </c>
      <c r="G76" t="s">
        <v>87</v>
      </c>
      <c r="H76" t="s">
        <v>213</v>
      </c>
      <c r="I76" s="13" t="str">
        <f>_xlfn.CONCAT(wiz_6[[#This Row],[DCTY......]], ",",wiz_6[[#This Row],[DS]])</f>
        <v>LIMA      ,OH</v>
      </c>
      <c r="J76" t="str">
        <f>TRIM(CONCATENATE(wiz_6[[#This Row],[SHIPPER..................]],wiz_6[[#This Row],[ZIP2..]],wiz_6[[#This Row],[ZIP3..]]))</f>
        <v>b: ECHO GLOBAL LOGIST| 3540145801</v>
      </c>
      <c r="K76">
        <v>2</v>
      </c>
      <c r="L76">
        <v>2.52</v>
      </c>
      <c r="M76">
        <v>0.28000000000000003</v>
      </c>
      <c r="N76">
        <v>643</v>
      </c>
      <c r="O76">
        <v>1.1499999999999999</v>
      </c>
      <c r="P76">
        <v>147</v>
      </c>
      <c r="Q76">
        <v>0.38</v>
      </c>
      <c r="R76">
        <v>-45</v>
      </c>
      <c r="S76">
        <v>531</v>
      </c>
      <c r="T76">
        <v>15</v>
      </c>
      <c r="U76">
        <v>549</v>
      </c>
      <c r="V76">
        <v>1095</v>
      </c>
      <c r="W76">
        <v>37087</v>
      </c>
      <c r="X76">
        <v>35401</v>
      </c>
      <c r="Y76">
        <v>45801</v>
      </c>
      <c r="Z76">
        <v>2.58</v>
      </c>
      <c r="AA76">
        <f t="shared" si="17"/>
        <v>10012</v>
      </c>
      <c r="AB76">
        <f t="shared" si="18"/>
        <v>2190</v>
      </c>
      <c r="AC76">
        <f t="shared" si="19"/>
        <v>6159</v>
      </c>
      <c r="AD76">
        <f t="shared" si="20"/>
        <v>0.6151618058330004</v>
      </c>
      <c r="AE76">
        <f t="shared" si="21"/>
        <v>0</v>
      </c>
      <c r="AF76" t="e">
        <f t="shared" ca="1" si="22"/>
        <v>#N/A</v>
      </c>
      <c r="AG76" t="e">
        <f t="shared" ca="1" si="23"/>
        <v>#N/A</v>
      </c>
      <c r="AH76" t="e">
        <f t="shared" ca="1" si="24"/>
        <v>#N/A</v>
      </c>
      <c r="AI76" t="e">
        <f t="shared" ca="1" si="13"/>
        <v>#N/A</v>
      </c>
      <c r="AJ76">
        <f t="shared" si="14"/>
        <v>1.9976028765481422E-4</v>
      </c>
      <c r="AK76">
        <f t="shared" si="15"/>
        <v>0</v>
      </c>
      <c r="AL76" t="e">
        <f t="shared" ca="1" si="25"/>
        <v>#N/A</v>
      </c>
      <c r="AM76" t="b">
        <f t="shared" si="16"/>
        <v>0</v>
      </c>
    </row>
    <row r="77" spans="1:39" x14ac:dyDescent="0.3">
      <c r="A77" t="s">
        <v>210</v>
      </c>
      <c r="B77" t="s">
        <v>211</v>
      </c>
      <c r="C77" t="s">
        <v>39</v>
      </c>
      <c r="D77" t="s">
        <v>40</v>
      </c>
      <c r="E77" t="s">
        <v>214</v>
      </c>
      <c r="F77" s="13" t="str">
        <f>_xlfn.CONCAT(wiz_6[[#This Row],[OCTY......]],",",wiz_6[[#This Row],[OS]])</f>
        <v>WOODSTOCK ,AL</v>
      </c>
      <c r="G77" t="s">
        <v>87</v>
      </c>
      <c r="H77" t="s">
        <v>213</v>
      </c>
      <c r="I77" s="13" t="str">
        <f>_xlfn.CONCAT(wiz_6[[#This Row],[DCTY......]], ",",wiz_6[[#This Row],[DS]])</f>
        <v>LIMA      ,OH</v>
      </c>
      <c r="J77" t="str">
        <f>TRIM(CONCATENATE(wiz_6[[#This Row],[SHIPPER..................]],wiz_6[[#This Row],[ZIP2..]],wiz_6[[#This Row],[ZIP3..]]))</f>
        <v>b: ECHO GLOBAL LOGIST| 3518845801</v>
      </c>
      <c r="K77">
        <v>1</v>
      </c>
      <c r="L77">
        <v>2.63</v>
      </c>
      <c r="M77">
        <v>0.28000000000000003</v>
      </c>
      <c r="N77">
        <v>618</v>
      </c>
      <c r="O77">
        <v>2.23</v>
      </c>
      <c r="P77">
        <v>135</v>
      </c>
      <c r="Q77">
        <v>0.35</v>
      </c>
      <c r="R77">
        <v>-44</v>
      </c>
      <c r="S77">
        <v>594</v>
      </c>
      <c r="T77">
        <v>-241</v>
      </c>
      <c r="U77">
        <v>493</v>
      </c>
      <c r="V77">
        <v>846</v>
      </c>
      <c r="W77">
        <v>36830</v>
      </c>
      <c r="X77">
        <v>35188</v>
      </c>
      <c r="Y77">
        <v>45801</v>
      </c>
      <c r="Z77">
        <v>2.69</v>
      </c>
      <c r="AA77">
        <f t="shared" si="17"/>
        <v>10012</v>
      </c>
      <c r="AB77">
        <f t="shared" si="18"/>
        <v>846</v>
      </c>
      <c r="AC77">
        <f t="shared" si="19"/>
        <v>6159</v>
      </c>
      <c r="AD77">
        <f t="shared" si="20"/>
        <v>0.6151618058330004</v>
      </c>
      <c r="AE77">
        <f t="shared" si="21"/>
        <v>0</v>
      </c>
      <c r="AF77" t="e">
        <f t="shared" ca="1" si="22"/>
        <v>#N/A</v>
      </c>
      <c r="AG77" t="e">
        <f t="shared" ca="1" si="23"/>
        <v>#N/A</v>
      </c>
      <c r="AH77" t="e">
        <f t="shared" ca="1" si="24"/>
        <v>#N/A</v>
      </c>
      <c r="AI77" t="e">
        <f t="shared" ca="1" si="13"/>
        <v>#N/A</v>
      </c>
      <c r="AJ77">
        <f t="shared" si="14"/>
        <v>9.988014382740711E-5</v>
      </c>
      <c r="AK77">
        <f t="shared" si="15"/>
        <v>0</v>
      </c>
      <c r="AL77" t="e">
        <f t="shared" ca="1" si="25"/>
        <v>#N/A</v>
      </c>
      <c r="AM77" t="b">
        <f t="shared" si="16"/>
        <v>0</v>
      </c>
    </row>
    <row r="78" spans="1:39" x14ac:dyDescent="0.3">
      <c r="A78" t="s">
        <v>119</v>
      </c>
      <c r="B78" t="s">
        <v>120</v>
      </c>
      <c r="C78" t="s">
        <v>39</v>
      </c>
      <c r="D78" t="s">
        <v>40</v>
      </c>
      <c r="E78" t="s">
        <v>212</v>
      </c>
      <c r="F78" s="13" t="str">
        <f>_xlfn.CONCAT(wiz_6[[#This Row],[OCTY......]],",",wiz_6[[#This Row],[OS]])</f>
        <v>TUSCALOOSA,AL</v>
      </c>
      <c r="G78" t="s">
        <v>87</v>
      </c>
      <c r="H78" t="s">
        <v>213</v>
      </c>
      <c r="I78" s="13" t="str">
        <f>_xlfn.CONCAT(wiz_6[[#This Row],[DCTY......]], ",",wiz_6[[#This Row],[DS]])</f>
        <v>LIMA      ,OH</v>
      </c>
      <c r="J78" t="str">
        <f>TRIM(CONCATENATE(wiz_6[[#This Row],[SHIPPER..................]],wiz_6[[#This Row],[ZIP2..]],wiz_6[[#This Row],[ZIP3..]]))</f>
        <v>b: HUB GROUP INC | 3540145801</v>
      </c>
      <c r="K78">
        <v>1</v>
      </c>
      <c r="L78">
        <v>2.83</v>
      </c>
      <c r="M78">
        <v>0.28000000000000003</v>
      </c>
      <c r="N78">
        <v>643</v>
      </c>
      <c r="O78">
        <v>1.08</v>
      </c>
      <c r="P78">
        <v>103</v>
      </c>
      <c r="Q78">
        <v>0.35</v>
      </c>
      <c r="R78">
        <v>-45</v>
      </c>
      <c r="S78">
        <v>687</v>
      </c>
      <c r="T78">
        <v>31</v>
      </c>
      <c r="U78">
        <v>749</v>
      </c>
      <c r="V78">
        <v>1467</v>
      </c>
      <c r="W78">
        <v>35055</v>
      </c>
      <c r="X78">
        <v>35401</v>
      </c>
      <c r="Y78">
        <v>45801</v>
      </c>
      <c r="Z78">
        <v>2.89</v>
      </c>
      <c r="AA78">
        <f t="shared" si="17"/>
        <v>10012</v>
      </c>
      <c r="AB78">
        <f t="shared" si="18"/>
        <v>1467</v>
      </c>
      <c r="AC78">
        <f t="shared" si="19"/>
        <v>6159</v>
      </c>
      <c r="AD78">
        <f t="shared" si="20"/>
        <v>0.6151618058330004</v>
      </c>
      <c r="AE78">
        <f t="shared" si="21"/>
        <v>0</v>
      </c>
      <c r="AF78" t="e">
        <f t="shared" ca="1" si="22"/>
        <v>#N/A</v>
      </c>
      <c r="AG78" t="e">
        <f t="shared" ca="1" si="23"/>
        <v>#N/A</v>
      </c>
      <c r="AH78" t="e">
        <f t="shared" ca="1" si="24"/>
        <v>#N/A</v>
      </c>
      <c r="AI78" t="e">
        <f t="shared" ca="1" si="13"/>
        <v>#N/A</v>
      </c>
      <c r="AJ78">
        <f t="shared" si="14"/>
        <v>9.988014382740711E-5</v>
      </c>
      <c r="AK78">
        <f t="shared" si="15"/>
        <v>0</v>
      </c>
      <c r="AL78" t="e">
        <f t="shared" ca="1" si="25"/>
        <v>#N/A</v>
      </c>
      <c r="AM78" t="b">
        <f t="shared" si="16"/>
        <v>0</v>
      </c>
    </row>
    <row r="79" spans="1:39" x14ac:dyDescent="0.3">
      <c r="A79" t="s">
        <v>210</v>
      </c>
      <c r="B79" t="s">
        <v>211</v>
      </c>
      <c r="C79" t="s">
        <v>39</v>
      </c>
      <c r="D79" t="s">
        <v>61</v>
      </c>
      <c r="E79" t="s">
        <v>215</v>
      </c>
      <c r="F79" s="13" t="str">
        <f>_xlfn.CONCAT(wiz_6[[#This Row],[OCTY......]],",",wiz_6[[#This Row],[OS]])</f>
        <v>GAINESVILL,MO</v>
      </c>
      <c r="G79" t="s">
        <v>44</v>
      </c>
      <c r="H79" t="s">
        <v>216</v>
      </c>
      <c r="I79" s="13" t="str">
        <f>_xlfn.CONCAT(wiz_6[[#This Row],[DCTY......]], ",",wiz_6[[#This Row],[DS]])</f>
        <v>BROOKS    ,KY</v>
      </c>
      <c r="J79" t="str">
        <f>TRIM(CONCATENATE(wiz_6[[#This Row],[SHIPPER..................]],wiz_6[[#This Row],[ZIP2..]],wiz_6[[#This Row],[ZIP3..]]))</f>
        <v>b: ECHO GLOBAL LOGIST| 6565540109</v>
      </c>
      <c r="K79">
        <v>1</v>
      </c>
      <c r="L79">
        <v>1.23</v>
      </c>
      <c r="M79">
        <v>0.27</v>
      </c>
      <c r="N79">
        <v>465</v>
      </c>
      <c r="O79">
        <v>0.97</v>
      </c>
      <c r="P79">
        <v>89</v>
      </c>
      <c r="Q79">
        <v>0.3</v>
      </c>
      <c r="R79">
        <v>-28</v>
      </c>
      <c r="S79">
        <v>-56</v>
      </c>
      <c r="T79">
        <v>-1</v>
      </c>
      <c r="U79">
        <v>125</v>
      </c>
      <c r="V79">
        <v>68</v>
      </c>
      <c r="W79">
        <v>65801</v>
      </c>
      <c r="X79">
        <v>65655</v>
      </c>
      <c r="Y79">
        <v>40109</v>
      </c>
      <c r="Z79">
        <v>1.28</v>
      </c>
      <c r="AA79">
        <f t="shared" si="17"/>
        <v>10012</v>
      </c>
      <c r="AB79">
        <f t="shared" si="18"/>
        <v>68</v>
      </c>
      <c r="AC79">
        <f t="shared" si="19"/>
        <v>6159</v>
      </c>
      <c r="AD79">
        <f t="shared" si="20"/>
        <v>0.6151618058330004</v>
      </c>
      <c r="AE79">
        <f t="shared" si="21"/>
        <v>0</v>
      </c>
      <c r="AF79" t="e">
        <f t="shared" ca="1" si="22"/>
        <v>#N/A</v>
      </c>
      <c r="AG79" t="e">
        <f t="shared" ca="1" si="23"/>
        <v>#N/A</v>
      </c>
      <c r="AH79" t="e">
        <f t="shared" ca="1" si="24"/>
        <v>#N/A</v>
      </c>
      <c r="AI79" t="e">
        <f t="shared" ca="1" si="13"/>
        <v>#N/A</v>
      </c>
      <c r="AJ79">
        <f t="shared" si="14"/>
        <v>9.988014382740711E-5</v>
      </c>
      <c r="AK79">
        <f t="shared" si="15"/>
        <v>0</v>
      </c>
      <c r="AL79" t="e">
        <f t="shared" ca="1" si="25"/>
        <v>#N/A</v>
      </c>
      <c r="AM79" t="b">
        <f t="shared" si="16"/>
        <v>0</v>
      </c>
    </row>
    <row r="80" spans="1:39" x14ac:dyDescent="0.3">
      <c r="A80" t="s">
        <v>217</v>
      </c>
      <c r="B80" t="s">
        <v>218</v>
      </c>
      <c r="C80" t="s">
        <v>39</v>
      </c>
      <c r="D80" t="s">
        <v>146</v>
      </c>
      <c r="E80" t="s">
        <v>219</v>
      </c>
      <c r="F80" s="13" t="str">
        <f>_xlfn.CONCAT(wiz_6[[#This Row],[OCTY......]],",",wiz_6[[#This Row],[OS]])</f>
        <v>FORT SMITH,AR</v>
      </c>
      <c r="G80" t="s">
        <v>220</v>
      </c>
      <c r="H80" t="s">
        <v>221</v>
      </c>
      <c r="I80" s="13" t="str">
        <f>_xlfn.CONCAT(wiz_6[[#This Row],[DCTY......]], ",",wiz_6[[#This Row],[DS]])</f>
        <v>JACKSONVIL,FL</v>
      </c>
      <c r="J80" t="str">
        <f>TRIM(CONCATENATE(wiz_6[[#This Row],[SHIPPER..................]],wiz_6[[#This Row],[ZIP2..]],wiz_6[[#This Row],[ZIP3..]]))</f>
        <v>OWENS CORNING SALES | 7290132099</v>
      </c>
      <c r="K80">
        <v>1</v>
      </c>
      <c r="L80">
        <v>1.88</v>
      </c>
      <c r="M80">
        <v>0.18</v>
      </c>
      <c r="N80">
        <v>929</v>
      </c>
      <c r="O80">
        <v>1.81</v>
      </c>
      <c r="P80">
        <v>0</v>
      </c>
      <c r="Q80">
        <v>0.25</v>
      </c>
      <c r="R80">
        <v>24</v>
      </c>
      <c r="S80">
        <v>-62</v>
      </c>
      <c r="T80">
        <v>1</v>
      </c>
      <c r="U80">
        <v>193</v>
      </c>
      <c r="V80">
        <v>132</v>
      </c>
      <c r="W80">
        <v>72901</v>
      </c>
      <c r="X80">
        <v>72901</v>
      </c>
      <c r="Y80">
        <v>32099</v>
      </c>
      <c r="Z80">
        <v>1.84</v>
      </c>
      <c r="AA80">
        <f t="shared" si="17"/>
        <v>10012</v>
      </c>
      <c r="AB80">
        <f t="shared" si="18"/>
        <v>132</v>
      </c>
      <c r="AC80">
        <f t="shared" si="19"/>
        <v>6159</v>
      </c>
      <c r="AD80">
        <f t="shared" si="20"/>
        <v>0.6151618058330004</v>
      </c>
      <c r="AE80">
        <f t="shared" si="21"/>
        <v>0</v>
      </c>
      <c r="AF80" t="e">
        <f t="shared" ca="1" si="22"/>
        <v>#N/A</v>
      </c>
      <c r="AG80" t="e">
        <f t="shared" ca="1" si="23"/>
        <v>#N/A</v>
      </c>
      <c r="AH80" t="e">
        <f t="shared" ca="1" si="24"/>
        <v>#N/A</v>
      </c>
      <c r="AI80" t="e">
        <f t="shared" ca="1" si="13"/>
        <v>#N/A</v>
      </c>
      <c r="AJ80">
        <f t="shared" si="14"/>
        <v>9.988014382740711E-5</v>
      </c>
      <c r="AK80">
        <f t="shared" si="15"/>
        <v>0</v>
      </c>
      <c r="AL80" t="e">
        <f t="shared" ca="1" si="25"/>
        <v>#N/A</v>
      </c>
      <c r="AM80" t="b">
        <f t="shared" si="16"/>
        <v>0</v>
      </c>
    </row>
    <row r="81" spans="1:39" x14ac:dyDescent="0.3">
      <c r="A81" t="s">
        <v>72</v>
      </c>
      <c r="B81" t="s">
        <v>73</v>
      </c>
      <c r="C81" t="s">
        <v>39</v>
      </c>
      <c r="D81" t="s">
        <v>146</v>
      </c>
      <c r="E81" t="s">
        <v>219</v>
      </c>
      <c r="F81" s="13" t="str">
        <f>_xlfn.CONCAT(wiz_6[[#This Row],[OCTY......]],",",wiz_6[[#This Row],[OS]])</f>
        <v>FORT SMITH,AR</v>
      </c>
      <c r="G81" t="s">
        <v>220</v>
      </c>
      <c r="H81" t="s">
        <v>221</v>
      </c>
      <c r="I81" s="13" t="str">
        <f>_xlfn.CONCAT(wiz_6[[#This Row],[DCTY......]], ",",wiz_6[[#This Row],[DS]])</f>
        <v>JACKSONVIL,FL</v>
      </c>
      <c r="J81" t="str">
        <f>TRIM(CONCATENATE(wiz_6[[#This Row],[SHIPPER..................]],wiz_6[[#This Row],[ZIP2..]],wiz_6[[#This Row],[ZIP3..]]))</f>
        <v>REDWOOD LOGISTICS STR| 7290132099</v>
      </c>
      <c r="K81">
        <v>1</v>
      </c>
      <c r="L81">
        <v>1.73</v>
      </c>
      <c r="M81">
        <v>0.28000000000000003</v>
      </c>
      <c r="N81">
        <v>944</v>
      </c>
      <c r="O81">
        <v>1.81</v>
      </c>
      <c r="P81">
        <v>361</v>
      </c>
      <c r="Q81">
        <v>0.6</v>
      </c>
      <c r="R81">
        <v>-66</v>
      </c>
      <c r="S81">
        <v>-500</v>
      </c>
      <c r="T81">
        <v>1</v>
      </c>
      <c r="U81">
        <v>156</v>
      </c>
      <c r="V81">
        <v>-343</v>
      </c>
      <c r="W81">
        <v>38301</v>
      </c>
      <c r="X81">
        <v>72901</v>
      </c>
      <c r="Y81">
        <v>32099</v>
      </c>
      <c r="Z81">
        <v>1.79</v>
      </c>
      <c r="AA81">
        <f t="shared" si="17"/>
        <v>10012</v>
      </c>
      <c r="AB81">
        <f t="shared" si="18"/>
        <v>-343</v>
      </c>
      <c r="AC81">
        <f t="shared" si="19"/>
        <v>6159</v>
      </c>
      <c r="AD81">
        <f t="shared" si="20"/>
        <v>0.6151618058330004</v>
      </c>
      <c r="AE81">
        <f t="shared" si="21"/>
        <v>0</v>
      </c>
      <c r="AF81" t="e">
        <f t="shared" ca="1" si="22"/>
        <v>#N/A</v>
      </c>
      <c r="AG81" t="e">
        <f t="shared" ca="1" si="23"/>
        <v>#N/A</v>
      </c>
      <c r="AH81" t="e">
        <f t="shared" ca="1" si="24"/>
        <v>#N/A</v>
      </c>
      <c r="AI81" t="e">
        <f t="shared" ca="1" si="13"/>
        <v>#N/A</v>
      </c>
      <c r="AJ81">
        <f t="shared" si="14"/>
        <v>9.988014382740711E-5</v>
      </c>
      <c r="AK81">
        <f t="shared" si="15"/>
        <v>0</v>
      </c>
      <c r="AL81" t="e">
        <f t="shared" ca="1" si="25"/>
        <v>#N/A</v>
      </c>
      <c r="AM81" t="b">
        <f t="shared" si="16"/>
        <v>0</v>
      </c>
    </row>
    <row r="82" spans="1:39" x14ac:dyDescent="0.3">
      <c r="A82" t="s">
        <v>222</v>
      </c>
      <c r="B82" t="s">
        <v>218</v>
      </c>
      <c r="C82" t="s">
        <v>39</v>
      </c>
      <c r="D82" t="s">
        <v>146</v>
      </c>
      <c r="E82" t="s">
        <v>219</v>
      </c>
      <c r="F82" s="13" t="str">
        <f>_xlfn.CONCAT(wiz_6[[#This Row],[OCTY......]],",",wiz_6[[#This Row],[OS]])</f>
        <v>FORT SMITH,AR</v>
      </c>
      <c r="G82" t="s">
        <v>50</v>
      </c>
      <c r="H82" t="s">
        <v>223</v>
      </c>
      <c r="I82" s="13" t="str">
        <f>_xlfn.CONCAT(wiz_6[[#This Row],[DCTY......]], ",",wiz_6[[#This Row],[DS]])</f>
        <v>ATLANTA   ,GA</v>
      </c>
      <c r="J82" t="str">
        <f>TRIM(CONCATENATE(wiz_6[[#This Row],[SHIPPER..................]],wiz_6[[#This Row],[ZIP2..]],wiz_6[[#This Row],[ZIP3..]]))</f>
        <v>OWENS CORNING FIBERGL| 7290130301</v>
      </c>
      <c r="K82">
        <v>1</v>
      </c>
      <c r="L82">
        <v>1.6</v>
      </c>
      <c r="M82">
        <v>0.18</v>
      </c>
      <c r="N82">
        <v>656</v>
      </c>
      <c r="O82">
        <v>1.83</v>
      </c>
      <c r="P82">
        <v>258</v>
      </c>
      <c r="Q82">
        <v>0.5</v>
      </c>
      <c r="R82">
        <v>42</v>
      </c>
      <c r="S82">
        <v>-24</v>
      </c>
      <c r="T82">
        <v>-105</v>
      </c>
      <c r="U82">
        <v>93</v>
      </c>
      <c r="V82">
        <v>-36</v>
      </c>
      <c r="W82">
        <v>75029</v>
      </c>
      <c r="X82">
        <v>72901</v>
      </c>
      <c r="Y82">
        <v>30301</v>
      </c>
      <c r="Z82">
        <v>1.56</v>
      </c>
      <c r="AA82">
        <f t="shared" si="17"/>
        <v>10012</v>
      </c>
      <c r="AB82">
        <f t="shared" si="18"/>
        <v>-36</v>
      </c>
      <c r="AC82">
        <f t="shared" si="19"/>
        <v>6159</v>
      </c>
      <c r="AD82">
        <f t="shared" si="20"/>
        <v>0.6151618058330004</v>
      </c>
      <c r="AE82">
        <f t="shared" si="21"/>
        <v>0</v>
      </c>
      <c r="AF82" t="e">
        <f t="shared" ca="1" si="22"/>
        <v>#N/A</v>
      </c>
      <c r="AG82" t="e">
        <f t="shared" ca="1" si="23"/>
        <v>#N/A</v>
      </c>
      <c r="AH82" t="e">
        <f t="shared" ca="1" si="24"/>
        <v>#N/A</v>
      </c>
      <c r="AI82" t="e">
        <f t="shared" ca="1" si="13"/>
        <v>#N/A</v>
      </c>
      <c r="AJ82">
        <f t="shared" si="14"/>
        <v>9.988014382740711E-5</v>
      </c>
      <c r="AK82">
        <f t="shared" si="15"/>
        <v>0</v>
      </c>
      <c r="AL82" t="e">
        <f t="shared" ca="1" si="25"/>
        <v>#N/A</v>
      </c>
      <c r="AM82" t="b">
        <f t="shared" si="16"/>
        <v>0</v>
      </c>
    </row>
    <row r="83" spans="1:39" x14ac:dyDescent="0.3">
      <c r="A83" t="s">
        <v>217</v>
      </c>
      <c r="B83" t="s">
        <v>218</v>
      </c>
      <c r="C83" t="s">
        <v>39</v>
      </c>
      <c r="D83" t="s">
        <v>146</v>
      </c>
      <c r="E83" t="s">
        <v>219</v>
      </c>
      <c r="F83" s="13" t="str">
        <f>_xlfn.CONCAT(wiz_6[[#This Row],[OCTY......]],",",wiz_6[[#This Row],[OS]])</f>
        <v>FORT SMITH,AR</v>
      </c>
      <c r="G83" t="s">
        <v>50</v>
      </c>
      <c r="H83" t="s">
        <v>223</v>
      </c>
      <c r="I83" s="13" t="str">
        <f>_xlfn.CONCAT(wiz_6[[#This Row],[DCTY......]], ",",wiz_6[[#This Row],[DS]])</f>
        <v>ATLANTA   ,GA</v>
      </c>
      <c r="J83" t="str">
        <f>TRIM(CONCATENATE(wiz_6[[#This Row],[SHIPPER..................]],wiz_6[[#This Row],[ZIP2..]],wiz_6[[#This Row],[ZIP3..]]))</f>
        <v>OWENS CORNING SALES | 7290130301</v>
      </c>
      <c r="K83">
        <v>3</v>
      </c>
      <c r="L83">
        <v>1.6</v>
      </c>
      <c r="M83">
        <v>0.18</v>
      </c>
      <c r="N83">
        <v>656</v>
      </c>
      <c r="O83">
        <v>1.29</v>
      </c>
      <c r="P83">
        <v>99</v>
      </c>
      <c r="Q83">
        <v>0.33</v>
      </c>
      <c r="R83">
        <v>19</v>
      </c>
      <c r="S83">
        <v>-62</v>
      </c>
      <c r="T83">
        <v>23</v>
      </c>
      <c r="U83">
        <v>116</v>
      </c>
      <c r="V83">
        <v>77</v>
      </c>
      <c r="W83">
        <v>72901</v>
      </c>
      <c r="X83">
        <v>72901</v>
      </c>
      <c r="Y83">
        <v>30301</v>
      </c>
      <c r="Z83">
        <v>1.56</v>
      </c>
      <c r="AA83">
        <f t="shared" si="17"/>
        <v>10012</v>
      </c>
      <c r="AB83">
        <f t="shared" si="18"/>
        <v>231</v>
      </c>
      <c r="AC83">
        <f t="shared" si="19"/>
        <v>6159</v>
      </c>
      <c r="AD83">
        <f t="shared" si="20"/>
        <v>0.6151618058330004</v>
      </c>
      <c r="AE83">
        <f t="shared" si="21"/>
        <v>0</v>
      </c>
      <c r="AF83" t="e">
        <f t="shared" ca="1" si="22"/>
        <v>#N/A</v>
      </c>
      <c r="AG83" t="e">
        <f t="shared" ca="1" si="23"/>
        <v>#N/A</v>
      </c>
      <c r="AH83" t="e">
        <f t="shared" ca="1" si="24"/>
        <v>#N/A</v>
      </c>
      <c r="AI83" t="e">
        <f t="shared" ca="1" si="13"/>
        <v>#N/A</v>
      </c>
      <c r="AJ83">
        <f t="shared" si="14"/>
        <v>2.9964043148222132E-4</v>
      </c>
      <c r="AK83">
        <f t="shared" si="15"/>
        <v>0</v>
      </c>
      <c r="AL83" t="e">
        <f t="shared" ca="1" si="25"/>
        <v>#N/A</v>
      </c>
      <c r="AM83" t="b">
        <f t="shared" si="16"/>
        <v>0</v>
      </c>
    </row>
    <row r="84" spans="1:39" x14ac:dyDescent="0.3">
      <c r="A84" t="s">
        <v>224</v>
      </c>
      <c r="B84" t="s">
        <v>225</v>
      </c>
      <c r="C84" t="s">
        <v>39</v>
      </c>
      <c r="D84" t="s">
        <v>146</v>
      </c>
      <c r="E84" t="s">
        <v>219</v>
      </c>
      <c r="F84" s="13" t="str">
        <f>_xlfn.CONCAT(wiz_6[[#This Row],[OCTY......]],",",wiz_6[[#This Row],[OS]])</f>
        <v>FORT SMITH,AR</v>
      </c>
      <c r="G84" t="s">
        <v>53</v>
      </c>
      <c r="H84" t="s">
        <v>226</v>
      </c>
      <c r="I84" s="13" t="str">
        <f>_xlfn.CONCAT(wiz_6[[#This Row],[DCTY......]], ",",wiz_6[[#This Row],[DS]])</f>
        <v>NORTH AURO,IL</v>
      </c>
      <c r="J84" t="str">
        <f>TRIM(CONCATENATE(wiz_6[[#This Row],[SHIPPER..................]],wiz_6[[#This Row],[ZIP2..]],wiz_6[[#This Row],[ZIP3..]]))</f>
        <v>b: LOAD DELIVERED LOG| 7290160542</v>
      </c>
      <c r="K84">
        <v>1</v>
      </c>
      <c r="L84">
        <v>1.0900000000000001</v>
      </c>
      <c r="M84">
        <v>0.27</v>
      </c>
      <c r="N84">
        <v>699</v>
      </c>
      <c r="O84">
        <v>1.75</v>
      </c>
      <c r="P84">
        <v>0</v>
      </c>
      <c r="Q84">
        <v>0.25</v>
      </c>
      <c r="R84">
        <v>-42</v>
      </c>
      <c r="S84">
        <v>0</v>
      </c>
      <c r="T84">
        <v>-86</v>
      </c>
      <c r="U84">
        <v>-73</v>
      </c>
      <c r="V84">
        <v>-159</v>
      </c>
      <c r="W84">
        <v>72901</v>
      </c>
      <c r="X84">
        <v>72901</v>
      </c>
      <c r="Y84">
        <v>60542</v>
      </c>
      <c r="Z84">
        <v>1.1399999999999999</v>
      </c>
      <c r="AA84">
        <f t="shared" si="17"/>
        <v>10012</v>
      </c>
      <c r="AB84">
        <f t="shared" si="18"/>
        <v>-159</v>
      </c>
      <c r="AC84">
        <f t="shared" si="19"/>
        <v>6159</v>
      </c>
      <c r="AD84">
        <f t="shared" si="20"/>
        <v>0.6151618058330004</v>
      </c>
      <c r="AE84">
        <f t="shared" si="21"/>
        <v>0</v>
      </c>
      <c r="AF84" t="e">
        <f t="shared" ca="1" si="22"/>
        <v>#N/A</v>
      </c>
      <c r="AG84" t="e">
        <f t="shared" ca="1" si="23"/>
        <v>#N/A</v>
      </c>
      <c r="AH84" t="e">
        <f t="shared" ca="1" si="24"/>
        <v>#N/A</v>
      </c>
      <c r="AI84" t="e">
        <f t="shared" ca="1" si="13"/>
        <v>#N/A</v>
      </c>
      <c r="AJ84">
        <f t="shared" si="14"/>
        <v>9.988014382740711E-5</v>
      </c>
      <c r="AK84">
        <f t="shared" si="15"/>
        <v>0</v>
      </c>
      <c r="AL84" t="e">
        <f t="shared" ca="1" si="25"/>
        <v>#N/A</v>
      </c>
      <c r="AM84" t="b">
        <f t="shared" si="16"/>
        <v>0</v>
      </c>
    </row>
    <row r="85" spans="1:39" x14ac:dyDescent="0.3">
      <c r="A85" t="s">
        <v>222</v>
      </c>
      <c r="B85" t="s">
        <v>218</v>
      </c>
      <c r="C85" t="s">
        <v>39</v>
      </c>
      <c r="D85" t="s">
        <v>146</v>
      </c>
      <c r="E85" t="s">
        <v>219</v>
      </c>
      <c r="F85" s="13" t="str">
        <f>_xlfn.CONCAT(wiz_6[[#This Row],[OCTY......]],",",wiz_6[[#This Row],[OS]])</f>
        <v>FORT SMITH,AR</v>
      </c>
      <c r="G85" t="s">
        <v>87</v>
      </c>
      <c r="H85" t="s">
        <v>227</v>
      </c>
      <c r="I85" s="13" t="str">
        <f>_xlfn.CONCAT(wiz_6[[#This Row],[DCTY......]], ",",wiz_6[[#This Row],[DS]])</f>
        <v>MEDINA    ,OH</v>
      </c>
      <c r="J85" t="str">
        <f>TRIM(CONCATENATE(wiz_6[[#This Row],[SHIPPER..................]],wiz_6[[#This Row],[ZIP2..]],wiz_6[[#This Row],[ZIP3..]]))</f>
        <v>OWENS CORNING FIBERGL| 7290144256</v>
      </c>
      <c r="K85">
        <v>8</v>
      </c>
      <c r="L85">
        <v>1.6</v>
      </c>
      <c r="M85">
        <v>0.17</v>
      </c>
      <c r="N85">
        <v>904</v>
      </c>
      <c r="O85">
        <v>1.62</v>
      </c>
      <c r="P85">
        <v>0</v>
      </c>
      <c r="Q85">
        <v>0.25</v>
      </c>
      <c r="R85">
        <v>34</v>
      </c>
      <c r="S85">
        <v>-24</v>
      </c>
      <c r="T85">
        <v>46</v>
      </c>
      <c r="U85">
        <v>199</v>
      </c>
      <c r="V85">
        <v>221</v>
      </c>
      <c r="W85">
        <v>72901</v>
      </c>
      <c r="X85">
        <v>72901</v>
      </c>
      <c r="Y85">
        <v>44256</v>
      </c>
      <c r="Z85">
        <v>1.55</v>
      </c>
      <c r="AA85">
        <f t="shared" si="17"/>
        <v>10012</v>
      </c>
      <c r="AB85">
        <f t="shared" si="18"/>
        <v>1768</v>
      </c>
      <c r="AC85">
        <f t="shared" si="19"/>
        <v>6159</v>
      </c>
      <c r="AD85">
        <f t="shared" si="20"/>
        <v>0.6151618058330004</v>
      </c>
      <c r="AE85">
        <f t="shared" si="21"/>
        <v>0</v>
      </c>
      <c r="AF85" t="e">
        <f t="shared" ca="1" si="22"/>
        <v>#N/A</v>
      </c>
      <c r="AG85" t="e">
        <f t="shared" ca="1" si="23"/>
        <v>#N/A</v>
      </c>
      <c r="AH85" t="e">
        <f t="shared" ca="1" si="24"/>
        <v>#N/A</v>
      </c>
      <c r="AI85" t="e">
        <f t="shared" ca="1" si="13"/>
        <v>#N/A</v>
      </c>
      <c r="AJ85">
        <f t="shared" si="14"/>
        <v>7.9904115061925688E-4</v>
      </c>
      <c r="AK85">
        <f t="shared" si="15"/>
        <v>0</v>
      </c>
      <c r="AL85" t="e">
        <f t="shared" ca="1" si="25"/>
        <v>#N/A</v>
      </c>
      <c r="AM85" t="b">
        <f t="shared" si="16"/>
        <v>0</v>
      </c>
    </row>
    <row r="86" spans="1:39" x14ac:dyDescent="0.3">
      <c r="A86" t="s">
        <v>217</v>
      </c>
      <c r="B86" t="s">
        <v>218</v>
      </c>
      <c r="C86" t="s">
        <v>39</v>
      </c>
      <c r="D86" t="s">
        <v>146</v>
      </c>
      <c r="E86" t="s">
        <v>219</v>
      </c>
      <c r="F86" s="13" t="str">
        <f>_xlfn.CONCAT(wiz_6[[#This Row],[OCTY......]],",",wiz_6[[#This Row],[OS]])</f>
        <v>FORT SMITH,AR</v>
      </c>
      <c r="G86" t="s">
        <v>87</v>
      </c>
      <c r="H86" t="s">
        <v>227</v>
      </c>
      <c r="I86" s="13" t="str">
        <f>_xlfn.CONCAT(wiz_6[[#This Row],[DCTY......]], ",",wiz_6[[#This Row],[DS]])</f>
        <v>MEDINA    ,OH</v>
      </c>
      <c r="J86" t="str">
        <f>TRIM(CONCATENATE(wiz_6[[#This Row],[SHIPPER..................]],wiz_6[[#This Row],[ZIP2..]],wiz_6[[#This Row],[ZIP3..]]))</f>
        <v>OWENS CORNING SALES | 7290144256</v>
      </c>
      <c r="K86">
        <v>5</v>
      </c>
      <c r="L86">
        <v>1.6</v>
      </c>
      <c r="M86">
        <v>0.18</v>
      </c>
      <c r="N86">
        <v>904</v>
      </c>
      <c r="O86">
        <v>1.57</v>
      </c>
      <c r="P86">
        <v>0</v>
      </c>
      <c r="Q86">
        <v>0.25</v>
      </c>
      <c r="R86">
        <v>26</v>
      </c>
      <c r="S86">
        <v>-62</v>
      </c>
      <c r="T86">
        <v>58</v>
      </c>
      <c r="U86">
        <v>208</v>
      </c>
      <c r="V86">
        <v>204</v>
      </c>
      <c r="W86">
        <v>72901</v>
      </c>
      <c r="X86">
        <v>72901</v>
      </c>
      <c r="Y86">
        <v>44256</v>
      </c>
      <c r="Z86">
        <v>1.56</v>
      </c>
      <c r="AA86">
        <f t="shared" si="17"/>
        <v>10012</v>
      </c>
      <c r="AB86">
        <f t="shared" si="18"/>
        <v>1020</v>
      </c>
      <c r="AC86">
        <f t="shared" si="19"/>
        <v>6159</v>
      </c>
      <c r="AD86">
        <f t="shared" si="20"/>
        <v>0.6151618058330004</v>
      </c>
      <c r="AE86">
        <f t="shared" si="21"/>
        <v>0</v>
      </c>
      <c r="AF86" t="e">
        <f t="shared" ca="1" si="22"/>
        <v>#N/A</v>
      </c>
      <c r="AG86" t="e">
        <f t="shared" ca="1" si="23"/>
        <v>#N/A</v>
      </c>
      <c r="AH86" t="e">
        <f t="shared" ca="1" si="24"/>
        <v>#N/A</v>
      </c>
      <c r="AI86" t="e">
        <f t="shared" ca="1" si="13"/>
        <v>#N/A</v>
      </c>
      <c r="AJ86">
        <f t="shared" si="14"/>
        <v>4.9940071913703551E-4</v>
      </c>
      <c r="AK86">
        <f t="shared" si="15"/>
        <v>0</v>
      </c>
      <c r="AL86" t="e">
        <f t="shared" ca="1" si="25"/>
        <v>#N/A</v>
      </c>
      <c r="AM86" t="b">
        <f t="shared" si="16"/>
        <v>0</v>
      </c>
    </row>
    <row r="87" spans="1:39" x14ac:dyDescent="0.3">
      <c r="A87" t="s">
        <v>222</v>
      </c>
      <c r="B87" t="s">
        <v>218</v>
      </c>
      <c r="C87" t="s">
        <v>39</v>
      </c>
      <c r="D87" t="s">
        <v>146</v>
      </c>
      <c r="E87" t="s">
        <v>219</v>
      </c>
      <c r="F87" s="13" t="str">
        <f>_xlfn.CONCAT(wiz_6[[#This Row],[OCTY......]],",",wiz_6[[#This Row],[OS]])</f>
        <v>FORT SMITH,AR</v>
      </c>
      <c r="G87" t="s">
        <v>76</v>
      </c>
      <c r="H87" t="s">
        <v>228</v>
      </c>
      <c r="I87" s="13" t="str">
        <f>_xlfn.CONCAT(wiz_6[[#This Row],[DCTY......]], ",",wiz_6[[#This Row],[DS]])</f>
        <v>HOUSTON   ,TX</v>
      </c>
      <c r="J87" t="str">
        <f>TRIM(CONCATENATE(wiz_6[[#This Row],[SHIPPER..................]],wiz_6[[#This Row],[ZIP2..]],wiz_6[[#This Row],[ZIP3..]]))</f>
        <v>OWENS CORNING FIBERGL| 7290177001</v>
      </c>
      <c r="K87">
        <v>9</v>
      </c>
      <c r="L87">
        <v>1.75</v>
      </c>
      <c r="M87">
        <v>0.17</v>
      </c>
      <c r="N87">
        <v>451</v>
      </c>
      <c r="O87">
        <v>0.86</v>
      </c>
      <c r="P87">
        <v>32</v>
      </c>
      <c r="Q87">
        <v>0.28000000000000003</v>
      </c>
      <c r="R87">
        <v>15</v>
      </c>
      <c r="S87">
        <v>-24</v>
      </c>
      <c r="T87">
        <v>25</v>
      </c>
      <c r="U87">
        <v>69</v>
      </c>
      <c r="V87">
        <v>70</v>
      </c>
      <c r="W87">
        <v>72901</v>
      </c>
      <c r="X87">
        <v>72901</v>
      </c>
      <c r="Y87">
        <v>77001</v>
      </c>
      <c r="Z87">
        <v>1.7</v>
      </c>
      <c r="AA87">
        <f t="shared" si="17"/>
        <v>10012</v>
      </c>
      <c r="AB87">
        <f t="shared" si="18"/>
        <v>630</v>
      </c>
      <c r="AC87">
        <f t="shared" si="19"/>
        <v>6159</v>
      </c>
      <c r="AD87">
        <f t="shared" si="20"/>
        <v>0.6151618058330004</v>
      </c>
      <c r="AE87">
        <f t="shared" si="21"/>
        <v>0</v>
      </c>
      <c r="AF87" t="e">
        <f t="shared" ca="1" si="22"/>
        <v>#N/A</v>
      </c>
      <c r="AG87" t="e">
        <f t="shared" ca="1" si="23"/>
        <v>#N/A</v>
      </c>
      <c r="AH87" t="e">
        <f t="shared" ca="1" si="24"/>
        <v>#N/A</v>
      </c>
      <c r="AI87" t="e">
        <f t="shared" ca="1" si="13"/>
        <v>#N/A</v>
      </c>
      <c r="AJ87">
        <f t="shared" si="14"/>
        <v>8.98921294446664E-4</v>
      </c>
      <c r="AK87">
        <f t="shared" si="15"/>
        <v>0</v>
      </c>
      <c r="AL87" t="e">
        <f t="shared" ca="1" si="25"/>
        <v>#N/A</v>
      </c>
      <c r="AM87" t="b">
        <f t="shared" si="16"/>
        <v>0</v>
      </c>
    </row>
    <row r="88" spans="1:39" x14ac:dyDescent="0.3">
      <c r="A88" t="s">
        <v>217</v>
      </c>
      <c r="B88" t="s">
        <v>218</v>
      </c>
      <c r="C88" t="s">
        <v>39</v>
      </c>
      <c r="D88" t="s">
        <v>146</v>
      </c>
      <c r="E88" t="s">
        <v>219</v>
      </c>
      <c r="F88" s="13" t="str">
        <f>_xlfn.CONCAT(wiz_6[[#This Row],[OCTY......]],",",wiz_6[[#This Row],[OS]])</f>
        <v>FORT SMITH,AR</v>
      </c>
      <c r="G88" t="s">
        <v>76</v>
      </c>
      <c r="H88" t="s">
        <v>228</v>
      </c>
      <c r="I88" s="13" t="str">
        <f>_xlfn.CONCAT(wiz_6[[#This Row],[DCTY......]], ",",wiz_6[[#This Row],[DS]])</f>
        <v>HOUSTON   ,TX</v>
      </c>
      <c r="J88" t="str">
        <f>TRIM(CONCATENATE(wiz_6[[#This Row],[SHIPPER..................]],wiz_6[[#This Row],[ZIP2..]],wiz_6[[#This Row],[ZIP3..]]))</f>
        <v>OWENS CORNING SALES | 7290177001</v>
      </c>
      <c r="K88">
        <v>2</v>
      </c>
      <c r="L88">
        <v>1.75</v>
      </c>
      <c r="M88">
        <v>0.18</v>
      </c>
      <c r="N88">
        <v>451</v>
      </c>
      <c r="O88">
        <v>1.02</v>
      </c>
      <c r="P88">
        <v>0</v>
      </c>
      <c r="Q88">
        <v>0.25</v>
      </c>
      <c r="R88">
        <v>12</v>
      </c>
      <c r="S88">
        <v>-62</v>
      </c>
      <c r="T88">
        <v>-13</v>
      </c>
      <c r="U88">
        <v>73</v>
      </c>
      <c r="V88">
        <v>-2</v>
      </c>
      <c r="W88">
        <v>72901</v>
      </c>
      <c r="X88">
        <v>72901</v>
      </c>
      <c r="Y88">
        <v>77001</v>
      </c>
      <c r="Z88">
        <v>1.71</v>
      </c>
      <c r="AA88">
        <f t="shared" si="17"/>
        <v>10012</v>
      </c>
      <c r="AB88">
        <f t="shared" si="18"/>
        <v>-4</v>
      </c>
      <c r="AC88">
        <f t="shared" si="19"/>
        <v>6159</v>
      </c>
      <c r="AD88">
        <f t="shared" si="20"/>
        <v>0.6151618058330004</v>
      </c>
      <c r="AE88">
        <f t="shared" si="21"/>
        <v>0</v>
      </c>
      <c r="AF88" t="e">
        <f t="shared" ca="1" si="22"/>
        <v>#N/A</v>
      </c>
      <c r="AG88" t="e">
        <f t="shared" ca="1" si="23"/>
        <v>#N/A</v>
      </c>
      <c r="AH88" t="e">
        <f t="shared" ca="1" si="24"/>
        <v>#N/A</v>
      </c>
      <c r="AI88" t="e">
        <f t="shared" ca="1" si="13"/>
        <v>#N/A</v>
      </c>
      <c r="AJ88">
        <f t="shared" si="14"/>
        <v>1.9976028765481422E-4</v>
      </c>
      <c r="AK88">
        <f t="shared" si="15"/>
        <v>0</v>
      </c>
      <c r="AL88" t="e">
        <f t="shared" ca="1" si="25"/>
        <v>#N/A</v>
      </c>
      <c r="AM88" t="b">
        <f t="shared" si="16"/>
        <v>0</v>
      </c>
    </row>
    <row r="89" spans="1:39" x14ac:dyDescent="0.3">
      <c r="A89" t="s">
        <v>37</v>
      </c>
      <c r="B89" t="s">
        <v>38</v>
      </c>
      <c r="C89" t="s">
        <v>39</v>
      </c>
      <c r="D89" t="s">
        <v>146</v>
      </c>
      <c r="E89" t="s">
        <v>219</v>
      </c>
      <c r="F89" s="13" t="str">
        <f>_xlfn.CONCAT(wiz_6[[#This Row],[OCTY......]],",",wiz_6[[#This Row],[OS]])</f>
        <v>FORT SMITH,AR</v>
      </c>
      <c r="G89" t="s">
        <v>140</v>
      </c>
      <c r="H89" t="s">
        <v>229</v>
      </c>
      <c r="I89" s="13" t="str">
        <f>_xlfn.CONCAT(wiz_6[[#This Row],[DCTY......]], ",",wiz_6[[#This Row],[DS]])</f>
        <v>OSHKOSH   ,WI</v>
      </c>
      <c r="J89" t="str">
        <f>TRIM(CONCATENATE(wiz_6[[#This Row],[SHIPPER..................]],wiz_6[[#This Row],[ZIP2..]],wiz_6[[#This Row],[ZIP3..]]))</f>
        <v>b: C H ROBINSON | 7290154901</v>
      </c>
      <c r="K89">
        <v>1</v>
      </c>
      <c r="L89">
        <v>1.34</v>
      </c>
      <c r="M89">
        <v>0.28000000000000003</v>
      </c>
      <c r="N89">
        <v>864</v>
      </c>
      <c r="O89">
        <v>1.92</v>
      </c>
      <c r="P89">
        <v>0</v>
      </c>
      <c r="Q89">
        <v>0.25</v>
      </c>
      <c r="R89">
        <v>-51</v>
      </c>
      <c r="S89">
        <v>0</v>
      </c>
      <c r="T89">
        <v>-57</v>
      </c>
      <c r="U89">
        <v>123</v>
      </c>
      <c r="V89">
        <v>66</v>
      </c>
      <c r="W89">
        <v>72901</v>
      </c>
      <c r="X89">
        <v>72901</v>
      </c>
      <c r="Y89">
        <v>54901</v>
      </c>
      <c r="Z89">
        <v>1.4</v>
      </c>
      <c r="AA89">
        <f t="shared" si="17"/>
        <v>10012</v>
      </c>
      <c r="AB89">
        <f t="shared" si="18"/>
        <v>66</v>
      </c>
      <c r="AC89">
        <f t="shared" si="19"/>
        <v>6159</v>
      </c>
      <c r="AD89">
        <f t="shared" si="20"/>
        <v>0.6151618058330004</v>
      </c>
      <c r="AE89">
        <f t="shared" si="21"/>
        <v>0</v>
      </c>
      <c r="AF89" t="e">
        <f t="shared" ca="1" si="22"/>
        <v>#N/A</v>
      </c>
      <c r="AG89" t="e">
        <f t="shared" ca="1" si="23"/>
        <v>#N/A</v>
      </c>
      <c r="AH89" t="e">
        <f t="shared" ca="1" si="24"/>
        <v>#N/A</v>
      </c>
      <c r="AI89" t="e">
        <f t="shared" ca="1" si="13"/>
        <v>#N/A</v>
      </c>
      <c r="AJ89">
        <f t="shared" si="14"/>
        <v>9.988014382740711E-5</v>
      </c>
      <c r="AK89">
        <f t="shared" si="15"/>
        <v>0</v>
      </c>
      <c r="AL89" t="e">
        <f t="shared" ca="1" si="25"/>
        <v>#N/A</v>
      </c>
      <c r="AM89" t="b">
        <f t="shared" si="16"/>
        <v>0</v>
      </c>
    </row>
    <row r="90" spans="1:39" x14ac:dyDescent="0.3">
      <c r="A90" t="s">
        <v>119</v>
      </c>
      <c r="B90" t="s">
        <v>120</v>
      </c>
      <c r="C90" t="s">
        <v>39</v>
      </c>
      <c r="D90" t="s">
        <v>146</v>
      </c>
      <c r="E90" t="s">
        <v>230</v>
      </c>
      <c r="F90" s="13" t="str">
        <f>_xlfn.CONCAT(wiz_6[[#This Row],[OCTY......]],",",wiz_6[[#This Row],[OS]])</f>
        <v>POCAHONTAS,AR</v>
      </c>
      <c r="G90" t="s">
        <v>68</v>
      </c>
      <c r="H90" t="s">
        <v>231</v>
      </c>
      <c r="I90" s="13" t="str">
        <f>_xlfn.CONCAT(wiz_6[[#This Row],[DCTY......]], ",",wiz_6[[#This Row],[DS]])</f>
        <v>STATESVILL,NC</v>
      </c>
      <c r="J90" t="str">
        <f>TRIM(CONCATENATE(wiz_6[[#This Row],[SHIPPER..................]],wiz_6[[#This Row],[ZIP2..]],wiz_6[[#This Row],[ZIP3..]]))</f>
        <v>b: HUB GROUP INC | 7245528625</v>
      </c>
      <c r="K90">
        <v>1</v>
      </c>
      <c r="L90">
        <v>2.27</v>
      </c>
      <c r="M90">
        <v>0.28000000000000003</v>
      </c>
      <c r="N90">
        <v>677</v>
      </c>
      <c r="O90">
        <v>1.54</v>
      </c>
      <c r="P90">
        <v>178</v>
      </c>
      <c r="Q90">
        <v>0.4</v>
      </c>
      <c r="R90">
        <v>-47</v>
      </c>
      <c r="S90">
        <v>24</v>
      </c>
      <c r="T90">
        <v>-36</v>
      </c>
      <c r="U90">
        <v>214</v>
      </c>
      <c r="V90">
        <v>202</v>
      </c>
      <c r="W90">
        <v>72801</v>
      </c>
      <c r="X90">
        <v>72455</v>
      </c>
      <c r="Y90">
        <v>28625</v>
      </c>
      <c r="Z90">
        <v>2.33</v>
      </c>
      <c r="AA90">
        <f t="shared" si="17"/>
        <v>10012</v>
      </c>
      <c r="AB90">
        <f t="shared" si="18"/>
        <v>202</v>
      </c>
      <c r="AC90">
        <f t="shared" si="19"/>
        <v>6159</v>
      </c>
      <c r="AD90">
        <f t="shared" si="20"/>
        <v>0.6151618058330004</v>
      </c>
      <c r="AE90">
        <f t="shared" si="21"/>
        <v>0</v>
      </c>
      <c r="AF90" t="e">
        <f t="shared" ca="1" si="22"/>
        <v>#N/A</v>
      </c>
      <c r="AG90" t="e">
        <f t="shared" ca="1" si="23"/>
        <v>#N/A</v>
      </c>
      <c r="AH90" t="e">
        <f t="shared" ca="1" si="24"/>
        <v>#N/A</v>
      </c>
      <c r="AI90" t="e">
        <f t="shared" ca="1" si="13"/>
        <v>#N/A</v>
      </c>
      <c r="AJ90">
        <f t="shared" si="14"/>
        <v>9.988014382740711E-5</v>
      </c>
      <c r="AK90">
        <f t="shared" si="15"/>
        <v>0</v>
      </c>
      <c r="AL90" t="e">
        <f t="shared" ca="1" si="25"/>
        <v>#N/A</v>
      </c>
      <c r="AM90" t="b">
        <f t="shared" si="16"/>
        <v>0</v>
      </c>
    </row>
    <row r="91" spans="1:39" x14ac:dyDescent="0.3">
      <c r="A91" t="s">
        <v>123</v>
      </c>
      <c r="B91" t="s">
        <v>124</v>
      </c>
      <c r="C91" t="s">
        <v>39</v>
      </c>
      <c r="D91" t="s">
        <v>146</v>
      </c>
      <c r="E91" t="s">
        <v>232</v>
      </c>
      <c r="F91" s="13" t="str">
        <f>_xlfn.CONCAT(wiz_6[[#This Row],[OCTY......]],",",wiz_6[[#This Row],[OS]])</f>
        <v>JONESBORO ,AR</v>
      </c>
      <c r="G91" t="s">
        <v>87</v>
      </c>
      <c r="H91" t="s">
        <v>233</v>
      </c>
      <c r="I91" s="13" t="str">
        <f>_xlfn.CONCAT(wiz_6[[#This Row],[DCTY......]], ",",wiz_6[[#This Row],[DS]])</f>
        <v>GROVE CITY,OH</v>
      </c>
      <c r="J91" t="str">
        <f>TRIM(CONCATENATE(wiz_6[[#This Row],[SHIPPER..................]],wiz_6[[#This Row],[ZIP2..]],wiz_6[[#This Row],[ZIP3..]]))</f>
        <v>WAL MART SAMS GENERAL| 7240143123</v>
      </c>
      <c r="K91">
        <v>4</v>
      </c>
      <c r="L91">
        <v>1.88</v>
      </c>
      <c r="M91">
        <v>7.0000000000000007E-2</v>
      </c>
      <c r="N91">
        <v>581</v>
      </c>
      <c r="O91">
        <v>1.2</v>
      </c>
      <c r="P91">
        <v>137</v>
      </c>
      <c r="Q91">
        <v>0.36</v>
      </c>
      <c r="R91">
        <v>81</v>
      </c>
      <c r="S91">
        <v>-16</v>
      </c>
      <c r="T91">
        <v>-23</v>
      </c>
      <c r="U91">
        <v>-83</v>
      </c>
      <c r="V91">
        <v>-122</v>
      </c>
      <c r="W91">
        <v>72201</v>
      </c>
      <c r="X91">
        <v>72401</v>
      </c>
      <c r="Y91">
        <v>43123</v>
      </c>
      <c r="Z91">
        <v>1.73</v>
      </c>
      <c r="AA91">
        <f t="shared" si="17"/>
        <v>10012</v>
      </c>
      <c r="AB91">
        <f t="shared" si="18"/>
        <v>-488</v>
      </c>
      <c r="AC91">
        <f t="shared" si="19"/>
        <v>6159</v>
      </c>
      <c r="AD91">
        <f t="shared" si="20"/>
        <v>0.6151618058330004</v>
      </c>
      <c r="AE91">
        <f t="shared" si="21"/>
        <v>0</v>
      </c>
      <c r="AF91" t="e">
        <f t="shared" ca="1" si="22"/>
        <v>#N/A</v>
      </c>
      <c r="AG91" t="e">
        <f t="shared" ca="1" si="23"/>
        <v>#N/A</v>
      </c>
      <c r="AH91" t="e">
        <f t="shared" ca="1" si="24"/>
        <v>#N/A</v>
      </c>
      <c r="AI91" t="e">
        <f t="shared" ca="1" si="13"/>
        <v>#N/A</v>
      </c>
      <c r="AJ91">
        <f t="shared" si="14"/>
        <v>3.9952057530962844E-4</v>
      </c>
      <c r="AK91">
        <f t="shared" si="15"/>
        <v>0</v>
      </c>
      <c r="AL91" t="e">
        <f t="shared" ca="1" si="25"/>
        <v>#N/A</v>
      </c>
      <c r="AM91" t="b">
        <f t="shared" si="16"/>
        <v>0</v>
      </c>
    </row>
    <row r="92" spans="1:39" x14ac:dyDescent="0.3">
      <c r="A92" t="s">
        <v>119</v>
      </c>
      <c r="B92" t="s">
        <v>120</v>
      </c>
      <c r="C92" t="s">
        <v>39</v>
      </c>
      <c r="D92" t="s">
        <v>146</v>
      </c>
      <c r="E92" t="s">
        <v>230</v>
      </c>
      <c r="F92" s="13" t="str">
        <f>_xlfn.CONCAT(wiz_6[[#This Row],[OCTY......]],",",wiz_6[[#This Row],[OS]])</f>
        <v>POCAHONTAS,AR</v>
      </c>
      <c r="G92" t="s">
        <v>87</v>
      </c>
      <c r="H92" t="s">
        <v>88</v>
      </c>
      <c r="I92" s="13" t="str">
        <f>_xlfn.CONCAT(wiz_6[[#This Row],[DCTY......]], ",",wiz_6[[#This Row],[DS]])</f>
        <v>FINDLAY   ,OH</v>
      </c>
      <c r="J92" t="str">
        <f>TRIM(CONCATENATE(wiz_6[[#This Row],[SHIPPER..................]],wiz_6[[#This Row],[ZIP2..]],wiz_6[[#This Row],[ZIP3..]]))</f>
        <v>b: HUB GROUP INC | 7245545839</v>
      </c>
      <c r="K92">
        <v>1</v>
      </c>
      <c r="L92">
        <v>2.77</v>
      </c>
      <c r="M92">
        <v>0.28000000000000003</v>
      </c>
      <c r="N92">
        <v>640</v>
      </c>
      <c r="O92">
        <v>1.5</v>
      </c>
      <c r="P92">
        <v>260</v>
      </c>
      <c r="Q92">
        <v>0.5</v>
      </c>
      <c r="R92">
        <v>-45</v>
      </c>
      <c r="S92">
        <v>24</v>
      </c>
      <c r="T92">
        <v>-68</v>
      </c>
      <c r="U92">
        <v>578</v>
      </c>
      <c r="V92">
        <v>534</v>
      </c>
      <c r="W92">
        <v>72901</v>
      </c>
      <c r="X92">
        <v>72455</v>
      </c>
      <c r="Y92">
        <v>45839</v>
      </c>
      <c r="Z92">
        <v>2.83</v>
      </c>
      <c r="AA92">
        <f t="shared" si="17"/>
        <v>10012</v>
      </c>
      <c r="AB92">
        <f t="shared" si="18"/>
        <v>534</v>
      </c>
      <c r="AC92">
        <f t="shared" si="19"/>
        <v>6159</v>
      </c>
      <c r="AD92">
        <f t="shared" si="20"/>
        <v>0.6151618058330004</v>
      </c>
      <c r="AE92">
        <f t="shared" si="21"/>
        <v>0</v>
      </c>
      <c r="AF92" t="e">
        <f t="shared" ca="1" si="22"/>
        <v>#N/A</v>
      </c>
      <c r="AG92" t="e">
        <f t="shared" ca="1" si="23"/>
        <v>#N/A</v>
      </c>
      <c r="AH92" t="e">
        <f t="shared" ca="1" si="24"/>
        <v>#N/A</v>
      </c>
      <c r="AI92" t="e">
        <f t="shared" ca="1" si="13"/>
        <v>#N/A</v>
      </c>
      <c r="AJ92">
        <f t="shared" si="14"/>
        <v>9.988014382740711E-5</v>
      </c>
      <c r="AK92">
        <f t="shared" si="15"/>
        <v>0</v>
      </c>
      <c r="AL92" t="e">
        <f t="shared" ca="1" si="25"/>
        <v>#N/A</v>
      </c>
      <c r="AM92" t="b">
        <f t="shared" si="16"/>
        <v>0</v>
      </c>
    </row>
    <row r="93" spans="1:39" x14ac:dyDescent="0.3">
      <c r="A93" t="s">
        <v>119</v>
      </c>
      <c r="B93" t="s">
        <v>120</v>
      </c>
      <c r="C93" t="s">
        <v>39</v>
      </c>
      <c r="D93" t="s">
        <v>146</v>
      </c>
      <c r="E93" t="s">
        <v>221</v>
      </c>
      <c r="F93" s="13" t="str">
        <f>_xlfn.CONCAT(wiz_6[[#This Row],[OCTY......]],",",wiz_6[[#This Row],[OS]])</f>
        <v>JACKSONVIL,AR</v>
      </c>
      <c r="G93" t="s">
        <v>50</v>
      </c>
      <c r="H93" t="s">
        <v>234</v>
      </c>
      <c r="I93" s="13" t="str">
        <f>_xlfn.CONCAT(wiz_6[[#This Row],[DCTY......]], ",",wiz_6[[#This Row],[DS]])</f>
        <v>LAKE PARK ,GA</v>
      </c>
      <c r="J93" t="str">
        <f>TRIM(CONCATENATE(wiz_6[[#This Row],[SHIPPER..................]],wiz_6[[#This Row],[ZIP2..]],wiz_6[[#This Row],[ZIP3..]]))</f>
        <v>b: HUB GROUP INC | 7207631636</v>
      </c>
      <c r="K93">
        <v>1</v>
      </c>
      <c r="L93">
        <v>2.91</v>
      </c>
      <c r="M93">
        <v>0.28000000000000003</v>
      </c>
      <c r="N93">
        <v>702</v>
      </c>
      <c r="O93">
        <v>1.29</v>
      </c>
      <c r="P93">
        <v>36</v>
      </c>
      <c r="Q93">
        <v>0.25</v>
      </c>
      <c r="R93">
        <v>-49</v>
      </c>
      <c r="S93">
        <v>0</v>
      </c>
      <c r="T93">
        <v>76</v>
      </c>
      <c r="U93">
        <v>657</v>
      </c>
      <c r="V93">
        <v>733</v>
      </c>
      <c r="W93">
        <v>72143</v>
      </c>
      <c r="X93">
        <v>72076</v>
      </c>
      <c r="Y93">
        <v>31636</v>
      </c>
      <c r="Z93">
        <v>2.97</v>
      </c>
      <c r="AA93">
        <f t="shared" si="17"/>
        <v>10012</v>
      </c>
      <c r="AB93">
        <f t="shared" si="18"/>
        <v>733</v>
      </c>
      <c r="AC93">
        <f t="shared" si="19"/>
        <v>6159</v>
      </c>
      <c r="AD93">
        <f t="shared" si="20"/>
        <v>0.6151618058330004</v>
      </c>
      <c r="AE93">
        <f t="shared" si="21"/>
        <v>0</v>
      </c>
      <c r="AF93" t="e">
        <f t="shared" ca="1" si="22"/>
        <v>#N/A</v>
      </c>
      <c r="AG93" t="e">
        <f t="shared" ca="1" si="23"/>
        <v>#N/A</v>
      </c>
      <c r="AH93" t="e">
        <f t="shared" ca="1" si="24"/>
        <v>#N/A</v>
      </c>
      <c r="AI93" t="e">
        <f t="shared" ca="1" si="13"/>
        <v>#N/A</v>
      </c>
      <c r="AJ93">
        <f t="shared" si="14"/>
        <v>9.988014382740711E-5</v>
      </c>
      <c r="AK93">
        <f t="shared" si="15"/>
        <v>0</v>
      </c>
      <c r="AL93" t="e">
        <f t="shared" ca="1" si="25"/>
        <v>#N/A</v>
      </c>
      <c r="AM93" t="b">
        <f t="shared" si="16"/>
        <v>0</v>
      </c>
    </row>
    <row r="94" spans="1:39" x14ac:dyDescent="0.3">
      <c r="A94" t="s">
        <v>119</v>
      </c>
      <c r="B94" t="s">
        <v>120</v>
      </c>
      <c r="C94" t="s">
        <v>39</v>
      </c>
      <c r="D94" t="s">
        <v>146</v>
      </c>
      <c r="E94" t="s">
        <v>235</v>
      </c>
      <c r="F94" s="13" t="str">
        <f>_xlfn.CONCAT(wiz_6[[#This Row],[OCTY......]],",",wiz_6[[#This Row],[OS]])</f>
        <v>WARREN    ,AR</v>
      </c>
      <c r="G94" t="s">
        <v>68</v>
      </c>
      <c r="H94" t="s">
        <v>231</v>
      </c>
      <c r="I94" s="13" t="str">
        <f>_xlfn.CONCAT(wiz_6[[#This Row],[DCTY......]], ",",wiz_6[[#This Row],[DS]])</f>
        <v>STATESVILL,NC</v>
      </c>
      <c r="J94" t="str">
        <f>TRIM(CONCATENATE(wiz_6[[#This Row],[SHIPPER..................]],wiz_6[[#This Row],[ZIP2..]],wiz_6[[#This Row],[ZIP3..]]))</f>
        <v>b: HUB GROUP INC | 7167128625</v>
      </c>
      <c r="K94">
        <v>1</v>
      </c>
      <c r="L94">
        <v>2.6</v>
      </c>
      <c r="M94">
        <v>0.28000000000000003</v>
      </c>
      <c r="N94">
        <v>800</v>
      </c>
      <c r="O94">
        <v>1.92</v>
      </c>
      <c r="P94">
        <v>191</v>
      </c>
      <c r="Q94">
        <v>0.4</v>
      </c>
      <c r="R94">
        <v>-57</v>
      </c>
      <c r="S94">
        <v>-70</v>
      </c>
      <c r="T94">
        <v>-28</v>
      </c>
      <c r="U94">
        <v>427</v>
      </c>
      <c r="V94">
        <v>329</v>
      </c>
      <c r="W94">
        <v>38101</v>
      </c>
      <c r="X94">
        <v>71671</v>
      </c>
      <c r="Y94">
        <v>28625</v>
      </c>
      <c r="Z94">
        <v>2.66</v>
      </c>
      <c r="AA94">
        <f t="shared" si="17"/>
        <v>10012</v>
      </c>
      <c r="AB94">
        <f t="shared" si="18"/>
        <v>329</v>
      </c>
      <c r="AC94">
        <f t="shared" si="19"/>
        <v>6159</v>
      </c>
      <c r="AD94">
        <f t="shared" si="20"/>
        <v>0.6151618058330004</v>
      </c>
      <c r="AE94">
        <f t="shared" si="21"/>
        <v>0</v>
      </c>
      <c r="AF94" t="e">
        <f t="shared" ca="1" si="22"/>
        <v>#N/A</v>
      </c>
      <c r="AG94" t="e">
        <f t="shared" ca="1" si="23"/>
        <v>#N/A</v>
      </c>
      <c r="AH94" t="e">
        <f t="shared" ca="1" si="24"/>
        <v>#N/A</v>
      </c>
      <c r="AI94" t="e">
        <f t="shared" ca="1" si="13"/>
        <v>#N/A</v>
      </c>
      <c r="AJ94">
        <f t="shared" si="14"/>
        <v>9.988014382740711E-5</v>
      </c>
      <c r="AK94">
        <f t="shared" si="15"/>
        <v>0</v>
      </c>
      <c r="AL94" t="e">
        <f t="shared" ca="1" si="25"/>
        <v>#N/A</v>
      </c>
      <c r="AM94" t="b">
        <f t="shared" si="16"/>
        <v>0</v>
      </c>
    </row>
    <row r="95" spans="1:39" x14ac:dyDescent="0.3">
      <c r="A95" t="s">
        <v>119</v>
      </c>
      <c r="B95" t="s">
        <v>120</v>
      </c>
      <c r="C95" t="s">
        <v>39</v>
      </c>
      <c r="D95" t="s">
        <v>146</v>
      </c>
      <c r="E95" t="s">
        <v>235</v>
      </c>
      <c r="F95" s="13" t="str">
        <f>_xlfn.CONCAT(wiz_6[[#This Row],[OCTY......]],",",wiz_6[[#This Row],[OS]])</f>
        <v>WARREN    ,AR</v>
      </c>
      <c r="G95" t="s">
        <v>68</v>
      </c>
      <c r="H95" t="s">
        <v>69</v>
      </c>
      <c r="I95" s="13" t="str">
        <f>_xlfn.CONCAT(wiz_6[[#This Row],[DCTY......]], ",",wiz_6[[#This Row],[DS]])</f>
        <v>GARYSBURG ,NC</v>
      </c>
      <c r="J95" t="str">
        <f>TRIM(CONCATENATE(wiz_6[[#This Row],[SHIPPER..................]],wiz_6[[#This Row],[ZIP2..]],wiz_6[[#This Row],[ZIP3..]]))</f>
        <v>b: HUB GROUP INC | 7167127831</v>
      </c>
      <c r="K95">
        <v>1</v>
      </c>
      <c r="L95">
        <v>2.1800000000000002</v>
      </c>
      <c r="M95">
        <v>0.28000000000000003</v>
      </c>
      <c r="N95">
        <v>975</v>
      </c>
      <c r="O95">
        <v>1.89</v>
      </c>
      <c r="P95">
        <v>133</v>
      </c>
      <c r="Q95">
        <v>0.35</v>
      </c>
      <c r="R95">
        <v>-69</v>
      </c>
      <c r="S95">
        <v>-70</v>
      </c>
      <c r="T95">
        <v>-3</v>
      </c>
      <c r="U95">
        <v>308</v>
      </c>
      <c r="V95">
        <v>235</v>
      </c>
      <c r="W95">
        <v>72143</v>
      </c>
      <c r="X95">
        <v>71671</v>
      </c>
      <c r="Y95">
        <v>27831</v>
      </c>
      <c r="Z95">
        <v>2.2400000000000002</v>
      </c>
      <c r="AA95">
        <f t="shared" si="17"/>
        <v>10012</v>
      </c>
      <c r="AB95">
        <f t="shared" si="18"/>
        <v>235</v>
      </c>
      <c r="AC95">
        <f t="shared" si="19"/>
        <v>6159</v>
      </c>
      <c r="AD95">
        <f t="shared" si="20"/>
        <v>0.6151618058330004</v>
      </c>
      <c r="AE95">
        <f t="shared" si="21"/>
        <v>0</v>
      </c>
      <c r="AF95" t="e">
        <f t="shared" ca="1" si="22"/>
        <v>#N/A</v>
      </c>
      <c r="AG95" t="e">
        <f t="shared" ca="1" si="23"/>
        <v>#N/A</v>
      </c>
      <c r="AH95" t="e">
        <f t="shared" ca="1" si="24"/>
        <v>#N/A</v>
      </c>
      <c r="AI95" t="e">
        <f t="shared" ca="1" si="13"/>
        <v>#N/A</v>
      </c>
      <c r="AJ95">
        <f t="shared" si="14"/>
        <v>9.988014382740711E-5</v>
      </c>
      <c r="AK95">
        <f t="shared" si="15"/>
        <v>0</v>
      </c>
      <c r="AL95" t="e">
        <f t="shared" ca="1" si="25"/>
        <v>#N/A</v>
      </c>
      <c r="AM95" t="b">
        <f t="shared" si="16"/>
        <v>0</v>
      </c>
    </row>
    <row r="96" spans="1:39" x14ac:dyDescent="0.3">
      <c r="A96" t="s">
        <v>236</v>
      </c>
      <c r="B96" t="s">
        <v>237</v>
      </c>
      <c r="C96" t="s">
        <v>39</v>
      </c>
      <c r="D96" t="s">
        <v>146</v>
      </c>
      <c r="E96" t="s">
        <v>238</v>
      </c>
      <c r="F96" s="13" t="str">
        <f>_xlfn.CONCAT(wiz_6[[#This Row],[OCTY......]],",",wiz_6[[#This Row],[OS]])</f>
        <v>ARKANSAS C,AR</v>
      </c>
      <c r="G96" t="s">
        <v>87</v>
      </c>
      <c r="H96" t="s">
        <v>239</v>
      </c>
      <c r="I96" s="13" t="str">
        <f>_xlfn.CONCAT(wiz_6[[#This Row],[DCTY......]], ",",wiz_6[[#This Row],[DS]])</f>
        <v>AKRON     ,OH</v>
      </c>
      <c r="J96" t="str">
        <f>TRIM(CONCATENATE(wiz_6[[#This Row],[SHIPPER..................]],wiz_6[[#This Row],[ZIP2..]],wiz_6[[#This Row],[ZIP3..]]))</f>
        <v>EVERYONE ON TIME SAFE| 7163044301</v>
      </c>
      <c r="K96">
        <v>1</v>
      </c>
      <c r="L96">
        <v>1.26</v>
      </c>
      <c r="M96">
        <v>0.27</v>
      </c>
      <c r="N96">
        <v>917</v>
      </c>
      <c r="O96">
        <v>1.67</v>
      </c>
      <c r="P96">
        <v>165</v>
      </c>
      <c r="Q96">
        <v>0.4</v>
      </c>
      <c r="R96">
        <v>-55</v>
      </c>
      <c r="S96">
        <v>158</v>
      </c>
      <c r="T96">
        <v>34</v>
      </c>
      <c r="U96">
        <v>-525</v>
      </c>
      <c r="V96">
        <v>-333</v>
      </c>
      <c r="W96">
        <v>39073</v>
      </c>
      <c r="X96">
        <v>71630</v>
      </c>
      <c r="Y96">
        <v>44301</v>
      </c>
      <c r="Z96">
        <v>1.31</v>
      </c>
      <c r="AA96">
        <f t="shared" si="17"/>
        <v>10012</v>
      </c>
      <c r="AB96">
        <f t="shared" si="18"/>
        <v>-333</v>
      </c>
      <c r="AC96">
        <f t="shared" si="19"/>
        <v>6159</v>
      </c>
      <c r="AD96">
        <f t="shared" si="20"/>
        <v>0.6151618058330004</v>
      </c>
      <c r="AE96">
        <f t="shared" si="21"/>
        <v>0</v>
      </c>
      <c r="AF96" t="e">
        <f t="shared" ca="1" si="22"/>
        <v>#N/A</v>
      </c>
      <c r="AG96" t="e">
        <f t="shared" ca="1" si="23"/>
        <v>#N/A</v>
      </c>
      <c r="AH96" t="e">
        <f t="shared" ca="1" si="24"/>
        <v>#N/A</v>
      </c>
      <c r="AI96" t="e">
        <f t="shared" ca="1" si="13"/>
        <v>#N/A</v>
      </c>
      <c r="AJ96">
        <f t="shared" si="14"/>
        <v>9.988014382740711E-5</v>
      </c>
      <c r="AK96">
        <f t="shared" si="15"/>
        <v>0</v>
      </c>
      <c r="AL96" t="e">
        <f t="shared" ca="1" si="25"/>
        <v>#N/A</v>
      </c>
      <c r="AM96" t="b">
        <f t="shared" si="16"/>
        <v>0</v>
      </c>
    </row>
    <row r="97" spans="1:39" x14ac:dyDescent="0.3">
      <c r="A97" t="s">
        <v>240</v>
      </c>
      <c r="B97" t="s">
        <v>241</v>
      </c>
      <c r="C97" t="s">
        <v>39</v>
      </c>
      <c r="D97" t="s">
        <v>146</v>
      </c>
      <c r="E97" t="s">
        <v>242</v>
      </c>
      <c r="F97" s="13" t="str">
        <f>_xlfn.CONCAT(wiz_6[[#This Row],[OCTY......]],",",wiz_6[[#This Row],[OS]])</f>
        <v>STUTTGART ,AR</v>
      </c>
      <c r="G97" t="s">
        <v>87</v>
      </c>
      <c r="H97" t="s">
        <v>243</v>
      </c>
      <c r="I97" s="13" t="str">
        <f>_xlfn.CONCAT(wiz_6[[#This Row],[DCTY......]], ",",wiz_6[[#This Row],[DS]])</f>
        <v>SPRINGFIEL,OH</v>
      </c>
      <c r="J97" t="str">
        <f>TRIM(CONCATENATE(wiz_6[[#This Row],[SHIPPER..................]],wiz_6[[#This Row],[ZIP2..]],wiz_6[[#This Row],[ZIP3..]]))</f>
        <v>b: KNICHEL LOGISTICS | 7216045501</v>
      </c>
      <c r="K97">
        <v>1</v>
      </c>
      <c r="L97">
        <v>1.6</v>
      </c>
      <c r="M97">
        <v>0.27</v>
      </c>
      <c r="N97">
        <v>668</v>
      </c>
      <c r="O97">
        <v>1.17</v>
      </c>
      <c r="P97">
        <v>101</v>
      </c>
      <c r="Q97">
        <v>0.35</v>
      </c>
      <c r="R97">
        <v>-40</v>
      </c>
      <c r="S97">
        <v>116</v>
      </c>
      <c r="T97">
        <v>52</v>
      </c>
      <c r="U97">
        <v>-68</v>
      </c>
      <c r="V97">
        <v>100</v>
      </c>
      <c r="W97">
        <v>71901</v>
      </c>
      <c r="X97">
        <v>72160</v>
      </c>
      <c r="Y97">
        <v>45501</v>
      </c>
      <c r="Z97">
        <v>1.65</v>
      </c>
      <c r="AA97">
        <f t="shared" si="17"/>
        <v>10012</v>
      </c>
      <c r="AB97">
        <f t="shared" si="18"/>
        <v>100</v>
      </c>
      <c r="AC97">
        <f t="shared" si="19"/>
        <v>6159</v>
      </c>
      <c r="AD97">
        <f t="shared" si="20"/>
        <v>0.6151618058330004</v>
      </c>
      <c r="AE97">
        <f t="shared" si="21"/>
        <v>0</v>
      </c>
      <c r="AF97" t="e">
        <f t="shared" ca="1" si="22"/>
        <v>#N/A</v>
      </c>
      <c r="AG97" t="e">
        <f t="shared" ca="1" si="23"/>
        <v>#N/A</v>
      </c>
      <c r="AH97" t="e">
        <f t="shared" ca="1" si="24"/>
        <v>#N/A</v>
      </c>
      <c r="AI97" t="e">
        <f t="shared" ca="1" si="13"/>
        <v>#N/A</v>
      </c>
      <c r="AJ97">
        <f t="shared" si="14"/>
        <v>9.988014382740711E-5</v>
      </c>
      <c r="AK97">
        <f t="shared" si="15"/>
        <v>0</v>
      </c>
      <c r="AL97" t="e">
        <f t="shared" ca="1" si="25"/>
        <v>#N/A</v>
      </c>
      <c r="AM97" t="b">
        <f t="shared" si="16"/>
        <v>0</v>
      </c>
    </row>
    <row r="98" spans="1:39" x14ac:dyDescent="0.3">
      <c r="A98" t="s">
        <v>244</v>
      </c>
      <c r="B98" t="s">
        <v>245</v>
      </c>
      <c r="C98" t="s">
        <v>39</v>
      </c>
      <c r="D98" t="s">
        <v>246</v>
      </c>
      <c r="E98" t="s">
        <v>247</v>
      </c>
      <c r="F98" s="13" t="str">
        <f>_xlfn.CONCAT(wiz_6[[#This Row],[OCTY......]],",",wiz_6[[#This Row],[OS]])</f>
        <v>LAKE PROVI,LA</v>
      </c>
      <c r="G98" t="s">
        <v>70</v>
      </c>
      <c r="H98" t="s">
        <v>75</v>
      </c>
      <c r="I98" s="13" t="str">
        <f>_xlfn.CONCAT(wiz_6[[#This Row],[DCTY......]], ",",wiz_6[[#This Row],[DS]])</f>
        <v>MEMPHIS   ,TN</v>
      </c>
      <c r="J98" t="str">
        <f>TRIM(CONCATENATE(wiz_6[[#This Row],[SHIPPER..................]],wiz_6[[#This Row],[ZIP2..]],wiz_6[[#This Row],[ZIP3..]]))</f>
        <v>b: WILDCAT LOGISTICS | 7125438101</v>
      </c>
      <c r="K98">
        <v>1</v>
      </c>
      <c r="L98">
        <v>2.93</v>
      </c>
      <c r="M98">
        <v>0.27</v>
      </c>
      <c r="N98">
        <v>203</v>
      </c>
      <c r="O98">
        <v>0.75</v>
      </c>
      <c r="P98">
        <v>105</v>
      </c>
      <c r="Q98">
        <v>0.35</v>
      </c>
      <c r="R98">
        <v>-12</v>
      </c>
      <c r="S98">
        <v>233</v>
      </c>
      <c r="T98">
        <v>35</v>
      </c>
      <c r="U98">
        <v>69</v>
      </c>
      <c r="V98">
        <v>337</v>
      </c>
      <c r="W98">
        <v>39042</v>
      </c>
      <c r="X98">
        <v>71254</v>
      </c>
      <c r="Y98">
        <v>38101</v>
      </c>
      <c r="Z98">
        <v>2.98</v>
      </c>
      <c r="AA98">
        <f t="shared" si="17"/>
        <v>10012</v>
      </c>
      <c r="AB98">
        <f t="shared" si="18"/>
        <v>337</v>
      </c>
      <c r="AC98">
        <f t="shared" si="19"/>
        <v>6159</v>
      </c>
      <c r="AD98">
        <f t="shared" si="20"/>
        <v>0.6151618058330004</v>
      </c>
      <c r="AE98">
        <f t="shared" si="21"/>
        <v>0</v>
      </c>
      <c r="AF98" t="e">
        <f t="shared" ca="1" si="22"/>
        <v>#N/A</v>
      </c>
      <c r="AG98" t="e">
        <f t="shared" ca="1" si="23"/>
        <v>#N/A</v>
      </c>
      <c r="AH98" t="e">
        <f t="shared" ca="1" si="24"/>
        <v>#N/A</v>
      </c>
      <c r="AI98" t="e">
        <f t="shared" ca="1" si="13"/>
        <v>#N/A</v>
      </c>
      <c r="AJ98">
        <f t="shared" si="14"/>
        <v>9.988014382740711E-5</v>
      </c>
      <c r="AK98">
        <f t="shared" si="15"/>
        <v>0</v>
      </c>
      <c r="AL98" t="e">
        <f t="shared" ca="1" si="25"/>
        <v>#N/A</v>
      </c>
      <c r="AM98" t="b">
        <f t="shared" si="16"/>
        <v>0</v>
      </c>
    </row>
    <row r="99" spans="1:39" x14ac:dyDescent="0.3">
      <c r="A99" t="s">
        <v>248</v>
      </c>
      <c r="B99" t="s">
        <v>249</v>
      </c>
      <c r="C99" t="s">
        <v>39</v>
      </c>
      <c r="D99" t="s">
        <v>146</v>
      </c>
      <c r="E99" t="s">
        <v>250</v>
      </c>
      <c r="F99" s="13" t="str">
        <f>_xlfn.CONCAT(wiz_6[[#This Row],[OCTY......]],",",wiz_6[[#This Row],[OS]])</f>
        <v>PINE BLUFF,AR</v>
      </c>
      <c r="G99" t="s">
        <v>70</v>
      </c>
      <c r="H99" t="s">
        <v>75</v>
      </c>
      <c r="I99" s="13" t="str">
        <f>_xlfn.CONCAT(wiz_6[[#This Row],[DCTY......]], ",",wiz_6[[#This Row],[DS]])</f>
        <v>MEMPHIS   ,TN</v>
      </c>
      <c r="J99" t="str">
        <f>TRIM(CONCATENATE(wiz_6[[#This Row],[SHIPPER..................]],wiz_6[[#This Row],[ZIP2..]],wiz_6[[#This Row],[ZIP3..]]))</f>
        <v>STALLION TRANSPORTATI| 7160138101</v>
      </c>
      <c r="K99">
        <v>1</v>
      </c>
      <c r="L99">
        <v>1.83</v>
      </c>
      <c r="M99">
        <v>0.28000000000000003</v>
      </c>
      <c r="N99">
        <v>166</v>
      </c>
      <c r="O99">
        <v>0.83</v>
      </c>
      <c r="P99">
        <v>92</v>
      </c>
      <c r="Q99">
        <v>0.3</v>
      </c>
      <c r="R99">
        <v>-12</v>
      </c>
      <c r="S99">
        <v>93</v>
      </c>
      <c r="T99">
        <v>-83</v>
      </c>
      <c r="U99">
        <v>-200</v>
      </c>
      <c r="V99">
        <v>-190</v>
      </c>
      <c r="W99">
        <v>72110</v>
      </c>
      <c r="X99">
        <v>71601</v>
      </c>
      <c r="Y99">
        <v>38101</v>
      </c>
      <c r="Z99">
        <v>1.89</v>
      </c>
      <c r="AA99">
        <f t="shared" si="17"/>
        <v>10012</v>
      </c>
      <c r="AB99">
        <f t="shared" si="18"/>
        <v>-190</v>
      </c>
      <c r="AC99">
        <f t="shared" si="19"/>
        <v>6159</v>
      </c>
      <c r="AD99">
        <f t="shared" si="20"/>
        <v>0.6151618058330004</v>
      </c>
      <c r="AE99">
        <f t="shared" si="21"/>
        <v>0</v>
      </c>
      <c r="AF99" t="e">
        <f t="shared" ca="1" si="22"/>
        <v>#N/A</v>
      </c>
      <c r="AG99" t="e">
        <f t="shared" ca="1" si="23"/>
        <v>#N/A</v>
      </c>
      <c r="AH99" t="e">
        <f t="shared" ca="1" si="24"/>
        <v>#N/A</v>
      </c>
      <c r="AI99" t="e">
        <f t="shared" ca="1" si="13"/>
        <v>#N/A</v>
      </c>
      <c r="AJ99">
        <f t="shared" si="14"/>
        <v>9.988014382740711E-5</v>
      </c>
      <c r="AK99">
        <f t="shared" si="15"/>
        <v>0</v>
      </c>
      <c r="AL99" t="e">
        <f t="shared" ca="1" si="25"/>
        <v>#N/A</v>
      </c>
      <c r="AM99" t="b">
        <f t="shared" si="16"/>
        <v>0</v>
      </c>
    </row>
    <row r="100" spans="1:39" x14ac:dyDescent="0.3">
      <c r="A100" t="s">
        <v>251</v>
      </c>
      <c r="B100" t="s">
        <v>252</v>
      </c>
      <c r="C100" t="s">
        <v>39</v>
      </c>
      <c r="D100" t="s">
        <v>146</v>
      </c>
      <c r="E100" t="s">
        <v>253</v>
      </c>
      <c r="F100" s="13" t="str">
        <f>_xlfn.CONCAT(wiz_6[[#This Row],[OCTY......]],",",wiz_6[[#This Row],[OS]])</f>
        <v>BRINKLEY  ,AR</v>
      </c>
      <c r="G100" t="s">
        <v>50</v>
      </c>
      <c r="H100" t="s">
        <v>223</v>
      </c>
      <c r="I100" s="13" t="str">
        <f>_xlfn.CONCAT(wiz_6[[#This Row],[DCTY......]], ",",wiz_6[[#This Row],[DS]])</f>
        <v>ATLANTA   ,GA</v>
      </c>
      <c r="J100" t="str">
        <f>TRIM(CONCATENATE(wiz_6[[#This Row],[SHIPPER..................]],wiz_6[[#This Row],[ZIP2..]],wiz_6[[#This Row],[ZIP3..]]))</f>
        <v>b: FIVE STAR LOGISTIC| 7202130301</v>
      </c>
      <c r="K100">
        <v>1</v>
      </c>
      <c r="L100">
        <v>1.58</v>
      </c>
      <c r="M100">
        <v>0.27</v>
      </c>
      <c r="N100">
        <v>446</v>
      </c>
      <c r="O100">
        <v>1.04</v>
      </c>
      <c r="P100">
        <v>89</v>
      </c>
      <c r="Q100">
        <v>0.3</v>
      </c>
      <c r="R100">
        <v>-27</v>
      </c>
      <c r="S100">
        <v>-267</v>
      </c>
      <c r="T100">
        <v>-37</v>
      </c>
      <c r="U100">
        <v>-143</v>
      </c>
      <c r="V100">
        <v>-447</v>
      </c>
      <c r="W100">
        <v>38654</v>
      </c>
      <c r="X100">
        <v>72021</v>
      </c>
      <c r="Y100">
        <v>30301</v>
      </c>
      <c r="Z100">
        <v>1.63</v>
      </c>
      <c r="AA100">
        <f t="shared" si="17"/>
        <v>10012</v>
      </c>
      <c r="AB100">
        <f t="shared" si="18"/>
        <v>-447</v>
      </c>
      <c r="AC100">
        <f t="shared" si="19"/>
        <v>6159</v>
      </c>
      <c r="AD100">
        <f t="shared" si="20"/>
        <v>0.6151618058330004</v>
      </c>
      <c r="AE100">
        <f t="shared" si="21"/>
        <v>0</v>
      </c>
      <c r="AF100" t="e">
        <f t="shared" ca="1" si="22"/>
        <v>#N/A</v>
      </c>
      <c r="AG100" t="e">
        <f t="shared" ca="1" si="23"/>
        <v>#N/A</v>
      </c>
      <c r="AH100" t="e">
        <f t="shared" ca="1" si="24"/>
        <v>#N/A</v>
      </c>
      <c r="AI100" t="e">
        <f t="shared" ca="1" si="13"/>
        <v>#N/A</v>
      </c>
      <c r="AJ100">
        <f t="shared" si="14"/>
        <v>9.988014382740711E-5</v>
      </c>
      <c r="AK100">
        <f t="shared" si="15"/>
        <v>0</v>
      </c>
      <c r="AL100" t="e">
        <f t="shared" ca="1" si="25"/>
        <v>#N/A</v>
      </c>
      <c r="AM100" t="b">
        <f t="shared" si="16"/>
        <v>0</v>
      </c>
    </row>
    <row r="101" spans="1:39" x14ac:dyDescent="0.3">
      <c r="A101" t="s">
        <v>58</v>
      </c>
      <c r="B101" t="s">
        <v>59</v>
      </c>
      <c r="C101" t="s">
        <v>39</v>
      </c>
      <c r="D101" t="s">
        <v>146</v>
      </c>
      <c r="E101" t="s">
        <v>254</v>
      </c>
      <c r="F101" s="13" t="str">
        <f>_xlfn.CONCAT(wiz_6[[#This Row],[OCTY......]],",",wiz_6[[#This Row],[OS]])</f>
        <v>WEST MEMPH,AR</v>
      </c>
      <c r="G101" t="s">
        <v>50</v>
      </c>
      <c r="H101" t="s">
        <v>255</v>
      </c>
      <c r="I101" s="13" t="str">
        <f>_xlfn.CONCAT(wiz_6[[#This Row],[DCTY......]], ",",wiz_6[[#This Row],[DS]])</f>
        <v>MADISON   ,GA</v>
      </c>
      <c r="J101" t="str">
        <f>TRIM(CONCATENATE(wiz_6[[#This Row],[SHIPPER..................]],wiz_6[[#This Row],[ZIP2..]],wiz_6[[#This Row],[ZIP3..]]))</f>
        <v>CENTRAL GARDEN AND PE| 7230130650</v>
      </c>
      <c r="K101">
        <v>1</v>
      </c>
      <c r="L101">
        <v>1.57</v>
      </c>
      <c r="M101">
        <v>0.2</v>
      </c>
      <c r="N101">
        <v>453</v>
      </c>
      <c r="O101">
        <v>0.97</v>
      </c>
      <c r="P101">
        <v>89</v>
      </c>
      <c r="Q101">
        <v>0.3</v>
      </c>
      <c r="R101">
        <v>5</v>
      </c>
      <c r="S101">
        <v>-180</v>
      </c>
      <c r="T101">
        <v>-1</v>
      </c>
      <c r="U101">
        <v>-177</v>
      </c>
      <c r="V101">
        <v>-358</v>
      </c>
      <c r="W101">
        <v>38652</v>
      </c>
      <c r="X101">
        <v>72301</v>
      </c>
      <c r="Y101">
        <v>30650</v>
      </c>
      <c r="Z101">
        <v>1.55</v>
      </c>
      <c r="AA101">
        <f t="shared" si="17"/>
        <v>10012</v>
      </c>
      <c r="AB101">
        <f t="shared" si="18"/>
        <v>-358</v>
      </c>
      <c r="AC101">
        <f t="shared" si="19"/>
        <v>6159</v>
      </c>
      <c r="AD101">
        <f t="shared" si="20"/>
        <v>0.6151618058330004</v>
      </c>
      <c r="AE101">
        <f t="shared" si="21"/>
        <v>0</v>
      </c>
      <c r="AF101" t="e">
        <f t="shared" ca="1" si="22"/>
        <v>#N/A</v>
      </c>
      <c r="AG101" t="e">
        <f t="shared" ca="1" si="23"/>
        <v>#N/A</v>
      </c>
      <c r="AH101" t="e">
        <f t="shared" ca="1" si="24"/>
        <v>#N/A</v>
      </c>
      <c r="AI101" t="e">
        <f t="shared" ca="1" si="13"/>
        <v>#N/A</v>
      </c>
      <c r="AJ101">
        <f t="shared" si="14"/>
        <v>9.988014382740711E-5</v>
      </c>
      <c r="AK101">
        <f t="shared" si="15"/>
        <v>0</v>
      </c>
      <c r="AL101" t="e">
        <f t="shared" ca="1" si="25"/>
        <v>#N/A</v>
      </c>
      <c r="AM101" t="b">
        <f t="shared" si="16"/>
        <v>0</v>
      </c>
    </row>
    <row r="102" spans="1:39" x14ac:dyDescent="0.3">
      <c r="A102" t="s">
        <v>256</v>
      </c>
      <c r="B102" t="s">
        <v>257</v>
      </c>
      <c r="C102" t="s">
        <v>39</v>
      </c>
      <c r="D102" t="s">
        <v>146</v>
      </c>
      <c r="E102" t="s">
        <v>258</v>
      </c>
      <c r="F102" s="13" t="str">
        <f>_xlfn.CONCAT(wiz_6[[#This Row],[OCTY......]],",",wiz_6[[#This Row],[OS]])</f>
        <v>FORREST CI,AR</v>
      </c>
      <c r="G102" t="s">
        <v>42</v>
      </c>
      <c r="H102" t="s">
        <v>153</v>
      </c>
      <c r="I102" s="13" t="str">
        <f>_xlfn.CONCAT(wiz_6[[#This Row],[DCTY......]], ",",wiz_6[[#This Row],[DS]])</f>
        <v>TIPTON    ,IN</v>
      </c>
      <c r="J102" t="str">
        <f>TRIM(CONCATENATE(wiz_6[[#This Row],[SHIPPER..................]],wiz_6[[#This Row],[ZIP2..]],wiz_6[[#This Row],[ZIP3..]]))</f>
        <v>TITLE LOGISTICS INC | 7233546072</v>
      </c>
      <c r="K102">
        <v>1</v>
      </c>
      <c r="L102">
        <v>1.5</v>
      </c>
      <c r="M102">
        <v>0.27</v>
      </c>
      <c r="N102">
        <v>536</v>
      </c>
      <c r="O102">
        <v>1.92</v>
      </c>
      <c r="P102">
        <v>47</v>
      </c>
      <c r="Q102">
        <v>0.25</v>
      </c>
      <c r="R102">
        <v>-32</v>
      </c>
      <c r="S102">
        <v>-104</v>
      </c>
      <c r="T102">
        <v>-208</v>
      </c>
      <c r="U102">
        <v>-393</v>
      </c>
      <c r="V102">
        <v>-705</v>
      </c>
      <c r="W102">
        <v>38101</v>
      </c>
      <c r="X102">
        <v>72335</v>
      </c>
      <c r="Y102">
        <v>46072</v>
      </c>
      <c r="Z102">
        <v>1.55</v>
      </c>
      <c r="AA102">
        <f t="shared" si="17"/>
        <v>10012</v>
      </c>
      <c r="AB102">
        <f t="shared" si="18"/>
        <v>-705</v>
      </c>
      <c r="AC102">
        <f t="shared" si="19"/>
        <v>6159</v>
      </c>
      <c r="AD102">
        <f t="shared" si="20"/>
        <v>0.6151618058330004</v>
      </c>
      <c r="AE102">
        <f t="shared" si="21"/>
        <v>0</v>
      </c>
      <c r="AF102" t="e">
        <f t="shared" ca="1" si="22"/>
        <v>#N/A</v>
      </c>
      <c r="AG102" t="e">
        <f t="shared" ca="1" si="23"/>
        <v>#N/A</v>
      </c>
      <c r="AH102" t="e">
        <f t="shared" ca="1" si="24"/>
        <v>#N/A</v>
      </c>
      <c r="AI102" t="e">
        <f t="shared" ca="1" si="13"/>
        <v>#N/A</v>
      </c>
      <c r="AJ102">
        <f t="shared" si="14"/>
        <v>9.988014382740711E-5</v>
      </c>
      <c r="AK102">
        <f t="shared" si="15"/>
        <v>0</v>
      </c>
      <c r="AL102" t="e">
        <f t="shared" ca="1" si="25"/>
        <v>#N/A</v>
      </c>
      <c r="AM102" t="b">
        <f t="shared" si="16"/>
        <v>0</v>
      </c>
    </row>
    <row r="103" spans="1:39" x14ac:dyDescent="0.3">
      <c r="A103" t="s">
        <v>47</v>
      </c>
      <c r="B103" t="s">
        <v>48</v>
      </c>
      <c r="C103" t="s">
        <v>39</v>
      </c>
      <c r="D103" t="s">
        <v>146</v>
      </c>
      <c r="E103" t="s">
        <v>254</v>
      </c>
      <c r="F103" s="13" t="str">
        <f>_xlfn.CONCAT(wiz_6[[#This Row],[OCTY......]],",",wiz_6[[#This Row],[OS]])</f>
        <v>WEST MEMPH,AR</v>
      </c>
      <c r="G103" t="s">
        <v>68</v>
      </c>
      <c r="H103" t="s">
        <v>231</v>
      </c>
      <c r="I103" s="13" t="str">
        <f>_xlfn.CONCAT(wiz_6[[#This Row],[DCTY......]], ",",wiz_6[[#This Row],[DS]])</f>
        <v>STATESVILL,NC</v>
      </c>
      <c r="J103" t="str">
        <f>TRIM(CONCATENATE(wiz_6[[#This Row],[SHIPPER..................]],wiz_6[[#This Row],[ZIP2..]],wiz_6[[#This Row],[ZIP3..]]))</f>
        <v>LOWES MLXP VAN ONE WA| 7230128625</v>
      </c>
      <c r="K103">
        <v>1</v>
      </c>
      <c r="L103">
        <v>1.9</v>
      </c>
      <c r="M103">
        <v>0.21</v>
      </c>
      <c r="N103">
        <v>609</v>
      </c>
      <c r="O103">
        <v>1.21</v>
      </c>
      <c r="P103">
        <v>9</v>
      </c>
      <c r="Q103">
        <v>0.25</v>
      </c>
      <c r="R103">
        <v>0</v>
      </c>
      <c r="S103">
        <v>-101</v>
      </c>
      <c r="T103">
        <v>1</v>
      </c>
      <c r="U103">
        <v>16</v>
      </c>
      <c r="V103">
        <v>-84</v>
      </c>
      <c r="W103">
        <v>38101</v>
      </c>
      <c r="X103">
        <v>72301</v>
      </c>
      <c r="Y103">
        <v>28625</v>
      </c>
      <c r="Z103">
        <v>1.89</v>
      </c>
      <c r="AA103">
        <f t="shared" si="17"/>
        <v>10012</v>
      </c>
      <c r="AB103">
        <f t="shared" si="18"/>
        <v>-84</v>
      </c>
      <c r="AC103">
        <f t="shared" si="19"/>
        <v>6159</v>
      </c>
      <c r="AD103">
        <f t="shared" si="20"/>
        <v>0.6151618058330004</v>
      </c>
      <c r="AE103">
        <f t="shared" si="21"/>
        <v>0</v>
      </c>
      <c r="AF103" t="e">
        <f t="shared" ca="1" si="22"/>
        <v>#N/A</v>
      </c>
      <c r="AG103" t="e">
        <f t="shared" ca="1" si="23"/>
        <v>#N/A</v>
      </c>
      <c r="AH103" t="e">
        <f t="shared" ca="1" si="24"/>
        <v>#N/A</v>
      </c>
      <c r="AI103" t="e">
        <f t="shared" ca="1" si="13"/>
        <v>#N/A</v>
      </c>
      <c r="AJ103">
        <f t="shared" si="14"/>
        <v>9.988014382740711E-5</v>
      </c>
      <c r="AK103">
        <f t="shared" si="15"/>
        <v>0</v>
      </c>
      <c r="AL103" t="e">
        <f t="shared" ca="1" si="25"/>
        <v>#N/A</v>
      </c>
      <c r="AM103" t="b">
        <f t="shared" si="16"/>
        <v>0</v>
      </c>
    </row>
    <row r="104" spans="1:39" x14ac:dyDescent="0.3">
      <c r="A104" t="s">
        <v>47</v>
      </c>
      <c r="B104" t="s">
        <v>48</v>
      </c>
      <c r="C104" t="s">
        <v>39</v>
      </c>
      <c r="D104" t="s">
        <v>146</v>
      </c>
      <c r="E104" t="s">
        <v>254</v>
      </c>
      <c r="F104" s="13" t="str">
        <f>_xlfn.CONCAT(wiz_6[[#This Row],[OCTY......]],",",wiz_6[[#This Row],[OS]])</f>
        <v>WEST MEMPH,AR</v>
      </c>
      <c r="G104" t="s">
        <v>68</v>
      </c>
      <c r="H104" t="s">
        <v>69</v>
      </c>
      <c r="I104" s="13" t="str">
        <f>_xlfn.CONCAT(wiz_6[[#This Row],[DCTY......]], ",",wiz_6[[#This Row],[DS]])</f>
        <v>GARYSBURG ,NC</v>
      </c>
      <c r="J104" t="str">
        <f>TRIM(CONCATENATE(wiz_6[[#This Row],[SHIPPER..................]],wiz_6[[#This Row],[ZIP2..]],wiz_6[[#This Row],[ZIP3..]]))</f>
        <v>LOWES MLXP VAN ONE WA| 7230127831</v>
      </c>
      <c r="K104">
        <v>3</v>
      </c>
      <c r="L104">
        <v>1.97</v>
      </c>
      <c r="M104">
        <v>0.21</v>
      </c>
      <c r="N104">
        <v>807</v>
      </c>
      <c r="O104">
        <v>1.57</v>
      </c>
      <c r="P104">
        <v>65</v>
      </c>
      <c r="Q104">
        <v>0.28000000000000003</v>
      </c>
      <c r="R104">
        <v>0</v>
      </c>
      <c r="S104">
        <v>-101</v>
      </c>
      <c r="T104">
        <v>45</v>
      </c>
      <c r="U104">
        <v>150</v>
      </c>
      <c r="V104">
        <v>94</v>
      </c>
      <c r="W104">
        <v>38301</v>
      </c>
      <c r="X104">
        <v>72301</v>
      </c>
      <c r="Y104">
        <v>27831</v>
      </c>
      <c r="Z104">
        <v>1.96</v>
      </c>
      <c r="AA104">
        <f t="shared" si="17"/>
        <v>10012</v>
      </c>
      <c r="AB104">
        <f t="shared" si="18"/>
        <v>282</v>
      </c>
      <c r="AC104">
        <f t="shared" si="19"/>
        <v>6159</v>
      </c>
      <c r="AD104">
        <f t="shared" si="20"/>
        <v>0.6151618058330004</v>
      </c>
      <c r="AE104">
        <f t="shared" si="21"/>
        <v>0</v>
      </c>
      <c r="AF104" t="e">
        <f t="shared" ca="1" si="22"/>
        <v>#N/A</v>
      </c>
      <c r="AG104" t="e">
        <f t="shared" ca="1" si="23"/>
        <v>#N/A</v>
      </c>
      <c r="AH104" t="e">
        <f t="shared" ca="1" si="24"/>
        <v>#N/A</v>
      </c>
      <c r="AI104" t="e">
        <f t="shared" ca="1" si="13"/>
        <v>#N/A</v>
      </c>
      <c r="AJ104">
        <f t="shared" si="14"/>
        <v>2.9964043148222132E-4</v>
      </c>
      <c r="AK104">
        <f t="shared" si="15"/>
        <v>0</v>
      </c>
      <c r="AL104" t="e">
        <f t="shared" ca="1" si="25"/>
        <v>#N/A</v>
      </c>
      <c r="AM104" t="b">
        <f t="shared" si="16"/>
        <v>0</v>
      </c>
    </row>
    <row r="105" spans="1:39" x14ac:dyDescent="0.3">
      <c r="A105" t="s">
        <v>119</v>
      </c>
      <c r="B105" t="s">
        <v>120</v>
      </c>
      <c r="C105" t="s">
        <v>39</v>
      </c>
      <c r="D105" t="s">
        <v>146</v>
      </c>
      <c r="E105" t="s">
        <v>254</v>
      </c>
      <c r="F105" s="13" t="str">
        <f>_xlfn.CONCAT(wiz_6[[#This Row],[OCTY......]],",",wiz_6[[#This Row],[OS]])</f>
        <v>WEST MEMPH,AR</v>
      </c>
      <c r="G105" t="s">
        <v>87</v>
      </c>
      <c r="H105" t="s">
        <v>259</v>
      </c>
      <c r="I105" s="13" t="str">
        <f>_xlfn.CONCAT(wiz_6[[#This Row],[DCTY......]], ",",wiz_6[[#This Row],[DS]])</f>
        <v>LUCKEY    ,OH</v>
      </c>
      <c r="J105" t="str">
        <f>TRIM(CONCATENATE(wiz_6[[#This Row],[SHIPPER..................]],wiz_6[[#This Row],[ZIP2..]],wiz_6[[#This Row],[ZIP3..]]))</f>
        <v>b: HUB GROUP INC | 7230143443</v>
      </c>
      <c r="K105">
        <v>1</v>
      </c>
      <c r="L105">
        <v>2.29</v>
      </c>
      <c r="M105">
        <v>0.28000000000000003</v>
      </c>
      <c r="N105">
        <v>682</v>
      </c>
      <c r="O105">
        <v>1.1299999999999999</v>
      </c>
      <c r="P105">
        <v>24</v>
      </c>
      <c r="Q105">
        <v>0.25</v>
      </c>
      <c r="R105">
        <v>-47</v>
      </c>
      <c r="S105">
        <v>-75</v>
      </c>
      <c r="T105">
        <v>61</v>
      </c>
      <c r="U105">
        <v>479</v>
      </c>
      <c r="V105">
        <v>465</v>
      </c>
      <c r="W105">
        <v>38101</v>
      </c>
      <c r="X105">
        <v>72301</v>
      </c>
      <c r="Y105">
        <v>43443</v>
      </c>
      <c r="Z105">
        <v>2.35</v>
      </c>
      <c r="AA105">
        <f t="shared" si="17"/>
        <v>10012</v>
      </c>
      <c r="AB105">
        <f t="shared" si="18"/>
        <v>465</v>
      </c>
      <c r="AC105">
        <f t="shared" si="19"/>
        <v>6159</v>
      </c>
      <c r="AD105">
        <f t="shared" si="20"/>
        <v>0.6151618058330004</v>
      </c>
      <c r="AE105">
        <f t="shared" si="21"/>
        <v>0</v>
      </c>
      <c r="AF105" t="e">
        <f t="shared" ca="1" si="22"/>
        <v>#N/A</v>
      </c>
      <c r="AG105" t="e">
        <f t="shared" ca="1" si="23"/>
        <v>#N/A</v>
      </c>
      <c r="AH105" t="e">
        <f t="shared" ca="1" si="24"/>
        <v>#N/A</v>
      </c>
      <c r="AI105" t="e">
        <f t="shared" ca="1" si="13"/>
        <v>#N/A</v>
      </c>
      <c r="AJ105">
        <f t="shared" si="14"/>
        <v>9.988014382740711E-5</v>
      </c>
      <c r="AK105">
        <f t="shared" si="15"/>
        <v>0</v>
      </c>
      <c r="AL105" t="e">
        <f t="shared" ca="1" si="25"/>
        <v>#N/A</v>
      </c>
      <c r="AM105" t="b">
        <f t="shared" si="16"/>
        <v>0</v>
      </c>
    </row>
    <row r="106" spans="1:39" x14ac:dyDescent="0.3">
      <c r="A106" t="s">
        <v>47</v>
      </c>
      <c r="B106" t="s">
        <v>48</v>
      </c>
      <c r="C106" t="s">
        <v>39</v>
      </c>
      <c r="D106" t="s">
        <v>146</v>
      </c>
      <c r="E106" t="s">
        <v>254</v>
      </c>
      <c r="F106" s="13" t="str">
        <f>_xlfn.CONCAT(wiz_6[[#This Row],[OCTY......]],",",wiz_6[[#This Row],[OS]])</f>
        <v>WEST MEMPH,AR</v>
      </c>
      <c r="G106" t="s">
        <v>87</v>
      </c>
      <c r="H106" t="s">
        <v>88</v>
      </c>
      <c r="I106" s="13" t="str">
        <f>_xlfn.CONCAT(wiz_6[[#This Row],[DCTY......]], ",",wiz_6[[#This Row],[DS]])</f>
        <v>FINDLAY   ,OH</v>
      </c>
      <c r="J106" t="str">
        <f>TRIM(CONCATENATE(wiz_6[[#This Row],[SHIPPER..................]],wiz_6[[#This Row],[ZIP2..]],wiz_6[[#This Row],[ZIP3..]]))</f>
        <v>LOWES MLXP VAN ONE WA| 7230145839</v>
      </c>
      <c r="K106">
        <v>1</v>
      </c>
      <c r="L106">
        <v>1.88</v>
      </c>
      <c r="M106">
        <v>0.21</v>
      </c>
      <c r="N106">
        <v>629</v>
      </c>
      <c r="O106">
        <v>1.21</v>
      </c>
      <c r="P106">
        <v>8</v>
      </c>
      <c r="Q106">
        <v>0.25</v>
      </c>
      <c r="R106">
        <v>0</v>
      </c>
      <c r="S106">
        <v>-101</v>
      </c>
      <c r="T106">
        <v>1</v>
      </c>
      <c r="U106">
        <v>111</v>
      </c>
      <c r="V106">
        <v>11</v>
      </c>
      <c r="W106">
        <v>38101</v>
      </c>
      <c r="X106">
        <v>72301</v>
      </c>
      <c r="Y106">
        <v>45839</v>
      </c>
      <c r="Z106">
        <v>1.87</v>
      </c>
      <c r="AA106">
        <f t="shared" si="17"/>
        <v>10012</v>
      </c>
      <c r="AB106">
        <f t="shared" si="18"/>
        <v>11</v>
      </c>
      <c r="AC106">
        <f t="shared" si="19"/>
        <v>6159</v>
      </c>
      <c r="AD106">
        <f t="shared" si="20"/>
        <v>0.6151618058330004</v>
      </c>
      <c r="AE106">
        <f t="shared" si="21"/>
        <v>0</v>
      </c>
      <c r="AF106" t="e">
        <f t="shared" ca="1" si="22"/>
        <v>#N/A</v>
      </c>
      <c r="AG106" t="e">
        <f t="shared" ca="1" si="23"/>
        <v>#N/A</v>
      </c>
      <c r="AH106" t="e">
        <f t="shared" ca="1" si="24"/>
        <v>#N/A</v>
      </c>
      <c r="AI106" t="e">
        <f t="shared" ca="1" si="13"/>
        <v>#N/A</v>
      </c>
      <c r="AJ106">
        <f t="shared" si="14"/>
        <v>9.988014382740711E-5</v>
      </c>
      <c r="AK106">
        <f t="shared" si="15"/>
        <v>0</v>
      </c>
      <c r="AL106" t="e">
        <f t="shared" ca="1" si="25"/>
        <v>#N/A</v>
      </c>
      <c r="AM106" t="b">
        <f t="shared" si="16"/>
        <v>0</v>
      </c>
    </row>
    <row r="107" spans="1:39" x14ac:dyDescent="0.3">
      <c r="A107" t="s">
        <v>260</v>
      </c>
      <c r="B107" t="s">
        <v>261</v>
      </c>
      <c r="C107" t="s">
        <v>39</v>
      </c>
      <c r="D107" t="s">
        <v>262</v>
      </c>
      <c r="E107" t="s">
        <v>263</v>
      </c>
      <c r="F107" s="13" t="str">
        <f>_xlfn.CONCAT(wiz_6[[#This Row],[OCTY......]],",",wiz_6[[#This Row],[OS]])</f>
        <v>GOODYEAR  ,AZ</v>
      </c>
      <c r="G107" t="s">
        <v>40</v>
      </c>
      <c r="H107" t="s">
        <v>264</v>
      </c>
      <c r="I107" s="13" t="str">
        <f>_xlfn.CONCAT(wiz_6[[#This Row],[DCTY......]], ",",wiz_6[[#This Row],[DS]])</f>
        <v>MUSCLE SHO,AL</v>
      </c>
      <c r="J107" t="str">
        <f>TRIM(CONCATENATE(wiz_6[[#This Row],[SHIPPER..................]],wiz_6[[#This Row],[ZIP2..]],wiz_6[[#This Row],[ZIP3..]]))</f>
        <v>KENCO LOGISTICS | 8532335661</v>
      </c>
      <c r="K107">
        <v>1</v>
      </c>
      <c r="L107">
        <v>1.48</v>
      </c>
      <c r="M107">
        <v>0.28000000000000003</v>
      </c>
      <c r="N107">
        <v>1643</v>
      </c>
      <c r="O107">
        <v>1.88</v>
      </c>
      <c r="P107">
        <v>0</v>
      </c>
      <c r="Q107">
        <v>0.25</v>
      </c>
      <c r="R107">
        <v>-115</v>
      </c>
      <c r="S107">
        <v>0</v>
      </c>
      <c r="T107">
        <v>0</v>
      </c>
      <c r="U107">
        <v>0</v>
      </c>
      <c r="V107">
        <v>0</v>
      </c>
      <c r="W107">
        <v>85323</v>
      </c>
      <c r="X107">
        <v>85323</v>
      </c>
      <c r="Y107">
        <v>35661</v>
      </c>
      <c r="Z107">
        <v>1.54</v>
      </c>
      <c r="AA107">
        <f t="shared" si="17"/>
        <v>10012</v>
      </c>
      <c r="AB107">
        <f t="shared" si="18"/>
        <v>0</v>
      </c>
      <c r="AC107">
        <f t="shared" si="19"/>
        <v>6159</v>
      </c>
      <c r="AD107">
        <f t="shared" si="20"/>
        <v>0.6151618058330004</v>
      </c>
      <c r="AE107">
        <f t="shared" si="21"/>
        <v>0</v>
      </c>
      <c r="AF107" t="e">
        <f t="shared" ca="1" si="22"/>
        <v>#N/A</v>
      </c>
      <c r="AG107" t="e">
        <f t="shared" ca="1" si="23"/>
        <v>#N/A</v>
      </c>
      <c r="AH107" t="e">
        <f t="shared" ca="1" si="24"/>
        <v>#N/A</v>
      </c>
      <c r="AI107" t="e">
        <f t="shared" ca="1" si="13"/>
        <v>#N/A</v>
      </c>
      <c r="AJ107">
        <f t="shared" si="14"/>
        <v>9.988014382740711E-5</v>
      </c>
      <c r="AK107">
        <f t="shared" si="15"/>
        <v>0</v>
      </c>
      <c r="AL107" t="e">
        <f t="shared" ca="1" si="25"/>
        <v>#N/A</v>
      </c>
      <c r="AM107" t="str">
        <f t="shared" si="16"/>
        <v>KENCO LOGISTICS | 8532335661</v>
      </c>
    </row>
    <row r="108" spans="1:39" x14ac:dyDescent="0.3">
      <c r="A108" t="s">
        <v>37</v>
      </c>
      <c r="B108" t="s">
        <v>38</v>
      </c>
      <c r="C108" t="s">
        <v>39</v>
      </c>
      <c r="D108" t="s">
        <v>262</v>
      </c>
      <c r="E108" t="s">
        <v>265</v>
      </c>
      <c r="F108" s="13" t="str">
        <f>_xlfn.CONCAT(wiz_6[[#This Row],[OCTY......]],",",wiz_6[[#This Row],[OS]])</f>
        <v>MC NEAL   ,AZ</v>
      </c>
      <c r="G108" t="s">
        <v>53</v>
      </c>
      <c r="H108" t="s">
        <v>159</v>
      </c>
      <c r="I108" s="13" t="str">
        <f>_xlfn.CONCAT(wiz_6[[#This Row],[DCTY......]], ",",wiz_6[[#This Row],[DS]])</f>
        <v>CHICAGO   ,IL</v>
      </c>
      <c r="J108" t="str">
        <f>TRIM(CONCATENATE(wiz_6[[#This Row],[SHIPPER..................]],wiz_6[[#This Row],[ZIP2..]],wiz_6[[#This Row],[ZIP3..]]))</f>
        <v>b: C H ROBINSON | 8561760601</v>
      </c>
      <c r="K108">
        <v>1</v>
      </c>
      <c r="L108">
        <v>1.0900000000000001</v>
      </c>
      <c r="M108">
        <v>0.27</v>
      </c>
      <c r="N108">
        <v>1693</v>
      </c>
      <c r="O108">
        <v>1.87</v>
      </c>
      <c r="P108">
        <v>244</v>
      </c>
      <c r="Q108">
        <v>0.45</v>
      </c>
      <c r="R108">
        <v>-61</v>
      </c>
      <c r="S108">
        <v>0</v>
      </c>
      <c r="T108">
        <v>0</v>
      </c>
      <c r="U108">
        <v>0</v>
      </c>
      <c r="V108">
        <v>0</v>
      </c>
      <c r="W108">
        <v>79901</v>
      </c>
      <c r="X108">
        <v>85617</v>
      </c>
      <c r="Y108">
        <v>60601</v>
      </c>
      <c r="Z108">
        <v>1.1399999999999999</v>
      </c>
      <c r="AA108">
        <f t="shared" si="17"/>
        <v>10012</v>
      </c>
      <c r="AB108">
        <f t="shared" si="18"/>
        <v>0</v>
      </c>
      <c r="AC108">
        <f t="shared" si="19"/>
        <v>6159</v>
      </c>
      <c r="AD108">
        <f t="shared" si="20"/>
        <v>0.6151618058330004</v>
      </c>
      <c r="AE108">
        <f t="shared" si="21"/>
        <v>0</v>
      </c>
      <c r="AF108" t="e">
        <f t="shared" ca="1" si="22"/>
        <v>#N/A</v>
      </c>
      <c r="AG108" t="e">
        <f t="shared" ca="1" si="23"/>
        <v>#N/A</v>
      </c>
      <c r="AH108" t="e">
        <f t="shared" ca="1" si="24"/>
        <v>#N/A</v>
      </c>
      <c r="AI108" t="e">
        <f t="shared" ca="1" si="13"/>
        <v>#N/A</v>
      </c>
      <c r="AJ108">
        <f t="shared" si="14"/>
        <v>9.988014382740711E-5</v>
      </c>
      <c r="AK108">
        <f t="shared" si="15"/>
        <v>0</v>
      </c>
      <c r="AL108" t="e">
        <f t="shared" ca="1" si="25"/>
        <v>#N/A</v>
      </c>
      <c r="AM108" t="str">
        <f t="shared" si="16"/>
        <v>b: C H ROBINSON | 8561760601</v>
      </c>
    </row>
    <row r="109" spans="1:39" x14ac:dyDescent="0.3">
      <c r="A109" t="s">
        <v>101</v>
      </c>
      <c r="B109" t="s">
        <v>102</v>
      </c>
      <c r="C109" t="s">
        <v>39</v>
      </c>
      <c r="D109" t="s">
        <v>266</v>
      </c>
      <c r="E109" t="s">
        <v>267</v>
      </c>
      <c r="F109" s="13" t="str">
        <f>_xlfn.CONCAT(wiz_6[[#This Row],[OCTY......]],",",wiz_6[[#This Row],[OS]])</f>
        <v>KINGSBURG ,CA</v>
      </c>
      <c r="G109" t="s">
        <v>268</v>
      </c>
      <c r="H109" t="s">
        <v>269</v>
      </c>
      <c r="I109" s="13" t="str">
        <f>_xlfn.CONCAT(wiz_6[[#This Row],[DCTY......]], ",",wiz_6[[#This Row],[DS]])</f>
        <v>GASSAWAY  ,WV</v>
      </c>
      <c r="J109" t="str">
        <f>TRIM(CONCATENATE(wiz_6[[#This Row],[SHIPPER..................]],wiz_6[[#This Row],[ZIP2..]],wiz_6[[#This Row],[ZIP3..]]))</f>
        <v>b: JB HUNT | 9363126624</v>
      </c>
      <c r="K109">
        <v>1</v>
      </c>
      <c r="L109">
        <v>1.69</v>
      </c>
      <c r="M109">
        <v>0.27</v>
      </c>
      <c r="N109">
        <v>2500</v>
      </c>
      <c r="O109">
        <v>3.17</v>
      </c>
      <c r="P109">
        <v>22</v>
      </c>
      <c r="Q109">
        <v>0.25</v>
      </c>
      <c r="R109">
        <v>-70</v>
      </c>
      <c r="S109">
        <v>0</v>
      </c>
      <c r="T109">
        <v>0</v>
      </c>
      <c r="U109">
        <v>0</v>
      </c>
      <c r="V109">
        <v>0</v>
      </c>
      <c r="W109">
        <v>93701</v>
      </c>
      <c r="X109">
        <v>93631</v>
      </c>
      <c r="Y109">
        <v>26624</v>
      </c>
      <c r="Z109">
        <v>1.74</v>
      </c>
      <c r="AA109">
        <f t="shared" si="17"/>
        <v>10012</v>
      </c>
      <c r="AB109">
        <f t="shared" si="18"/>
        <v>0</v>
      </c>
      <c r="AC109">
        <f t="shared" si="19"/>
        <v>6159</v>
      </c>
      <c r="AD109">
        <f t="shared" si="20"/>
        <v>0.6151618058330004</v>
      </c>
      <c r="AE109">
        <f t="shared" si="21"/>
        <v>0</v>
      </c>
      <c r="AF109" t="e">
        <f t="shared" ca="1" si="22"/>
        <v>#N/A</v>
      </c>
      <c r="AG109" t="e">
        <f t="shared" ca="1" si="23"/>
        <v>#N/A</v>
      </c>
      <c r="AH109" t="e">
        <f t="shared" ca="1" si="24"/>
        <v>#N/A</v>
      </c>
      <c r="AI109" t="e">
        <f t="shared" ca="1" si="13"/>
        <v>#N/A</v>
      </c>
      <c r="AJ109">
        <f t="shared" si="14"/>
        <v>9.988014382740711E-5</v>
      </c>
      <c r="AK109">
        <f t="shared" si="15"/>
        <v>0</v>
      </c>
      <c r="AL109" t="e">
        <f t="shared" ca="1" si="25"/>
        <v>#N/A</v>
      </c>
      <c r="AM109" t="str">
        <f t="shared" si="16"/>
        <v>b: JB HUNT | 9363126624</v>
      </c>
    </row>
    <row r="110" spans="1:39" x14ac:dyDescent="0.3">
      <c r="A110" t="s">
        <v>270</v>
      </c>
      <c r="B110" t="s">
        <v>271</v>
      </c>
      <c r="C110" t="s">
        <v>39</v>
      </c>
      <c r="D110" t="s">
        <v>272</v>
      </c>
      <c r="E110" t="s">
        <v>273</v>
      </c>
      <c r="F110" s="13" t="str">
        <f>_xlfn.CONCAT(wiz_6[[#This Row],[OCTY......]],",",wiz_6[[#This Row],[OS]])</f>
        <v>FOUNTAIN  ,CO</v>
      </c>
      <c r="G110" t="s">
        <v>274</v>
      </c>
      <c r="H110" t="s">
        <v>275</v>
      </c>
      <c r="I110" s="13" t="str">
        <f>_xlfn.CONCAT(wiz_6[[#This Row],[DCTY......]], ",",wiz_6[[#This Row],[DS]])</f>
        <v>OTTAWA    ,KS</v>
      </c>
      <c r="J110" t="str">
        <f>TRIM(CONCATENATE(wiz_6[[#This Row],[SHIPPER..................]],wiz_6[[#This Row],[ZIP2..]],wiz_6[[#This Row],[ZIP3..]]))</f>
        <v>b: NATIONAL TRAFFIC S| 8081766067</v>
      </c>
      <c r="K110">
        <v>1</v>
      </c>
      <c r="L110">
        <v>0.75</v>
      </c>
      <c r="M110">
        <v>0.28000000000000003</v>
      </c>
      <c r="N110">
        <v>582</v>
      </c>
      <c r="O110">
        <v>1.04</v>
      </c>
      <c r="P110">
        <v>84</v>
      </c>
      <c r="Q110">
        <v>0.3</v>
      </c>
      <c r="R110">
        <v>-37</v>
      </c>
      <c r="S110">
        <v>-50</v>
      </c>
      <c r="T110">
        <v>15</v>
      </c>
      <c r="U110">
        <v>0</v>
      </c>
      <c r="V110">
        <v>-35</v>
      </c>
      <c r="W110">
        <v>80201</v>
      </c>
      <c r="X110">
        <v>80817</v>
      </c>
      <c r="Y110">
        <v>66067</v>
      </c>
      <c r="Z110">
        <v>0.81</v>
      </c>
      <c r="AA110">
        <f t="shared" si="17"/>
        <v>10012</v>
      </c>
      <c r="AB110">
        <f t="shared" si="18"/>
        <v>-35</v>
      </c>
      <c r="AC110">
        <f t="shared" si="19"/>
        <v>6159</v>
      </c>
      <c r="AD110">
        <f t="shared" si="20"/>
        <v>0.6151618058330004</v>
      </c>
      <c r="AE110">
        <f t="shared" si="21"/>
        <v>0</v>
      </c>
      <c r="AF110" t="e">
        <f t="shared" ca="1" si="22"/>
        <v>#N/A</v>
      </c>
      <c r="AG110" t="e">
        <f t="shared" ca="1" si="23"/>
        <v>#N/A</v>
      </c>
      <c r="AH110" t="e">
        <f t="shared" ca="1" si="24"/>
        <v>#N/A</v>
      </c>
      <c r="AI110" t="e">
        <f t="shared" ca="1" si="13"/>
        <v>#N/A</v>
      </c>
      <c r="AJ110">
        <f t="shared" si="14"/>
        <v>9.988014382740711E-5</v>
      </c>
      <c r="AK110">
        <f t="shared" si="15"/>
        <v>0</v>
      </c>
      <c r="AL110" t="e">
        <f t="shared" ca="1" si="25"/>
        <v>#N/A</v>
      </c>
      <c r="AM110" t="b">
        <f t="shared" si="16"/>
        <v>0</v>
      </c>
    </row>
    <row r="111" spans="1:39" x14ac:dyDescent="0.3">
      <c r="A111" t="s">
        <v>210</v>
      </c>
      <c r="B111" t="s">
        <v>211</v>
      </c>
      <c r="C111" t="s">
        <v>39</v>
      </c>
      <c r="D111" t="s">
        <v>272</v>
      </c>
      <c r="E111" t="s">
        <v>276</v>
      </c>
      <c r="F111" s="13" t="str">
        <f>_xlfn.CONCAT(wiz_6[[#This Row],[OCTY......]],",",wiz_6[[#This Row],[OS]])</f>
        <v>DENVER    ,CO</v>
      </c>
      <c r="G111" t="s">
        <v>220</v>
      </c>
      <c r="H111" t="s">
        <v>277</v>
      </c>
      <c r="I111" s="13" t="str">
        <f>_xlfn.CONCAT(wiz_6[[#This Row],[DCTY......]], ",",wiz_6[[#This Row],[DS]])</f>
        <v>FORT MYERS,FL</v>
      </c>
      <c r="J111" t="str">
        <f>TRIM(CONCATENATE(wiz_6[[#This Row],[SHIPPER..................]],wiz_6[[#This Row],[ZIP2..]],wiz_6[[#This Row],[ZIP3..]]))</f>
        <v>b: ECHO GLOBAL LOGIST| 8020133901</v>
      </c>
      <c r="K111">
        <v>1</v>
      </c>
      <c r="L111">
        <v>0.99</v>
      </c>
      <c r="M111">
        <v>0.27</v>
      </c>
      <c r="N111">
        <v>1977</v>
      </c>
      <c r="O111">
        <v>3.57</v>
      </c>
      <c r="P111">
        <v>0</v>
      </c>
      <c r="Q111">
        <v>0.25</v>
      </c>
      <c r="R111">
        <v>-110</v>
      </c>
      <c r="S111">
        <v>0</v>
      </c>
      <c r="T111">
        <v>1</v>
      </c>
      <c r="U111">
        <v>-340</v>
      </c>
      <c r="V111">
        <v>-339</v>
      </c>
      <c r="W111">
        <v>80201</v>
      </c>
      <c r="X111">
        <v>80201</v>
      </c>
      <c r="Y111">
        <v>33901</v>
      </c>
      <c r="Z111">
        <v>1.04</v>
      </c>
      <c r="AA111">
        <f t="shared" si="17"/>
        <v>10012</v>
      </c>
      <c r="AB111">
        <f t="shared" si="18"/>
        <v>-339</v>
      </c>
      <c r="AC111">
        <f t="shared" si="19"/>
        <v>6159</v>
      </c>
      <c r="AD111">
        <f t="shared" si="20"/>
        <v>0.6151618058330004</v>
      </c>
      <c r="AE111">
        <f t="shared" si="21"/>
        <v>0</v>
      </c>
      <c r="AF111" t="e">
        <f t="shared" ca="1" si="22"/>
        <v>#N/A</v>
      </c>
      <c r="AG111" t="e">
        <f t="shared" ca="1" si="23"/>
        <v>#N/A</v>
      </c>
      <c r="AH111" t="e">
        <f t="shared" ca="1" si="24"/>
        <v>#N/A</v>
      </c>
      <c r="AI111" t="e">
        <f t="shared" ca="1" si="13"/>
        <v>#N/A</v>
      </c>
      <c r="AJ111">
        <f t="shared" si="14"/>
        <v>9.988014382740711E-5</v>
      </c>
      <c r="AK111">
        <f t="shared" si="15"/>
        <v>0</v>
      </c>
      <c r="AL111" t="e">
        <f t="shared" ca="1" si="25"/>
        <v>#N/A</v>
      </c>
      <c r="AM111" t="b">
        <f t="shared" si="16"/>
        <v>0</v>
      </c>
    </row>
    <row r="112" spans="1:39" x14ac:dyDescent="0.3">
      <c r="A112" t="s">
        <v>210</v>
      </c>
      <c r="B112" t="s">
        <v>211</v>
      </c>
      <c r="C112" t="s">
        <v>39</v>
      </c>
      <c r="D112" t="s">
        <v>272</v>
      </c>
      <c r="E112" t="s">
        <v>276</v>
      </c>
      <c r="F112" s="13" t="str">
        <f>_xlfn.CONCAT(wiz_6[[#This Row],[OCTY......]],",",wiz_6[[#This Row],[OS]])</f>
        <v>DENVER    ,CO</v>
      </c>
      <c r="G112" t="s">
        <v>76</v>
      </c>
      <c r="H112" t="s">
        <v>278</v>
      </c>
      <c r="I112" s="13" t="str">
        <f>_xlfn.CONCAT(wiz_6[[#This Row],[DCTY......]], ",",wiz_6[[#This Row],[DS]])</f>
        <v>GONZALES  ,TX</v>
      </c>
      <c r="J112" t="str">
        <f>TRIM(CONCATENATE(wiz_6[[#This Row],[SHIPPER..................]],wiz_6[[#This Row],[ZIP2..]],wiz_6[[#This Row],[ZIP3..]]))</f>
        <v>b: ECHO GLOBAL LOGIST| 8020178629</v>
      </c>
      <c r="K112">
        <v>1</v>
      </c>
      <c r="L112">
        <v>0.81</v>
      </c>
      <c r="M112">
        <v>0.27</v>
      </c>
      <c r="N112">
        <v>1022</v>
      </c>
      <c r="O112">
        <v>2.13</v>
      </c>
      <c r="P112">
        <v>0</v>
      </c>
      <c r="Q112">
        <v>0.25</v>
      </c>
      <c r="R112">
        <v>-42</v>
      </c>
      <c r="S112">
        <v>0</v>
      </c>
      <c r="T112">
        <v>-39</v>
      </c>
      <c r="U112">
        <v>434</v>
      </c>
      <c r="V112">
        <v>395</v>
      </c>
      <c r="W112">
        <v>80201</v>
      </c>
      <c r="X112">
        <v>80201</v>
      </c>
      <c r="Y112">
        <v>78629</v>
      </c>
      <c r="Z112">
        <v>0.86</v>
      </c>
      <c r="AA112">
        <f t="shared" si="17"/>
        <v>10012</v>
      </c>
      <c r="AB112">
        <f t="shared" si="18"/>
        <v>395</v>
      </c>
      <c r="AC112">
        <f t="shared" si="19"/>
        <v>6159</v>
      </c>
      <c r="AD112">
        <f t="shared" si="20"/>
        <v>0.6151618058330004</v>
      </c>
      <c r="AE112">
        <f t="shared" si="21"/>
        <v>0</v>
      </c>
      <c r="AF112" t="e">
        <f t="shared" ca="1" si="22"/>
        <v>#N/A</v>
      </c>
      <c r="AG112" t="e">
        <f t="shared" ca="1" si="23"/>
        <v>#N/A</v>
      </c>
      <c r="AH112" t="e">
        <f t="shared" ca="1" si="24"/>
        <v>#N/A</v>
      </c>
      <c r="AI112" t="e">
        <f t="shared" ca="1" si="13"/>
        <v>#N/A</v>
      </c>
      <c r="AJ112">
        <f t="shared" si="14"/>
        <v>9.988014382740711E-5</v>
      </c>
      <c r="AK112">
        <f t="shared" si="15"/>
        <v>0</v>
      </c>
      <c r="AL112" t="e">
        <f t="shared" ca="1" si="25"/>
        <v>#N/A</v>
      </c>
      <c r="AM112" t="b">
        <f t="shared" si="16"/>
        <v>0</v>
      </c>
    </row>
    <row r="113" spans="1:39" x14ac:dyDescent="0.3">
      <c r="A113" t="s">
        <v>279</v>
      </c>
      <c r="B113" t="s">
        <v>280</v>
      </c>
      <c r="C113" t="s">
        <v>39</v>
      </c>
      <c r="D113" t="s">
        <v>272</v>
      </c>
      <c r="E113" t="s">
        <v>281</v>
      </c>
      <c r="F113" s="13" t="str">
        <f>_xlfn.CONCAT(wiz_6[[#This Row],[OCTY......]],",",wiz_6[[#This Row],[OS]])</f>
        <v>EATON     ,CO</v>
      </c>
      <c r="G113" t="s">
        <v>274</v>
      </c>
      <c r="H113" t="s">
        <v>282</v>
      </c>
      <c r="I113" s="13" t="str">
        <f>_xlfn.CONCAT(wiz_6[[#This Row],[DCTY......]], ",",wiz_6[[#This Row],[DS]])</f>
        <v>PHILLIPSBU,KS</v>
      </c>
      <c r="J113" t="str">
        <f>TRIM(CONCATENATE(wiz_6[[#This Row],[SHIPPER..................]],wiz_6[[#This Row],[ZIP2..]],wiz_6[[#This Row],[ZIP3..]]))</f>
        <v>b: NOLAN TRANSPORTATI| 8061567661</v>
      </c>
      <c r="K113">
        <v>2</v>
      </c>
      <c r="L113">
        <v>1.21</v>
      </c>
      <c r="M113">
        <v>0.28000000000000003</v>
      </c>
      <c r="N113">
        <v>322</v>
      </c>
      <c r="O113">
        <v>0.86</v>
      </c>
      <c r="P113">
        <v>62</v>
      </c>
      <c r="Q113">
        <v>0.3</v>
      </c>
      <c r="R113">
        <v>-21</v>
      </c>
      <c r="S113">
        <v>48</v>
      </c>
      <c r="T113">
        <v>-6</v>
      </c>
      <c r="U113">
        <v>0</v>
      </c>
      <c r="V113">
        <v>42</v>
      </c>
      <c r="W113">
        <v>80201</v>
      </c>
      <c r="X113">
        <v>80615</v>
      </c>
      <c r="Y113">
        <v>67661</v>
      </c>
      <c r="Z113">
        <v>1.27</v>
      </c>
      <c r="AA113">
        <f t="shared" si="17"/>
        <v>10012</v>
      </c>
      <c r="AB113">
        <f t="shared" si="18"/>
        <v>84</v>
      </c>
      <c r="AC113">
        <f t="shared" si="19"/>
        <v>6159</v>
      </c>
      <c r="AD113">
        <f t="shared" si="20"/>
        <v>0.6151618058330004</v>
      </c>
      <c r="AE113">
        <f t="shared" si="21"/>
        <v>0</v>
      </c>
      <c r="AF113" t="e">
        <f t="shared" ca="1" si="22"/>
        <v>#N/A</v>
      </c>
      <c r="AG113" t="e">
        <f t="shared" ca="1" si="23"/>
        <v>#N/A</v>
      </c>
      <c r="AH113" t="e">
        <f t="shared" ca="1" si="24"/>
        <v>#N/A</v>
      </c>
      <c r="AI113" t="e">
        <f t="shared" ca="1" si="13"/>
        <v>#N/A</v>
      </c>
      <c r="AJ113">
        <f t="shared" si="14"/>
        <v>1.9976028765481422E-4</v>
      </c>
      <c r="AK113">
        <f t="shared" si="15"/>
        <v>0</v>
      </c>
      <c r="AL113" t="e">
        <f t="shared" ca="1" si="25"/>
        <v>#N/A</v>
      </c>
      <c r="AM113" t="b">
        <f t="shared" si="16"/>
        <v>0</v>
      </c>
    </row>
    <row r="114" spans="1:39" x14ac:dyDescent="0.3">
      <c r="A114" t="s">
        <v>37</v>
      </c>
      <c r="B114" t="s">
        <v>38</v>
      </c>
      <c r="C114" t="s">
        <v>39</v>
      </c>
      <c r="D114" t="s">
        <v>272</v>
      </c>
      <c r="E114" t="s">
        <v>283</v>
      </c>
      <c r="F114" s="13" t="str">
        <f>_xlfn.CONCAT(wiz_6[[#This Row],[OCTY......]],",",wiz_6[[#This Row],[OS]])</f>
        <v>BRUSH     ,CO</v>
      </c>
      <c r="G114" t="s">
        <v>90</v>
      </c>
      <c r="H114" t="s">
        <v>57</v>
      </c>
      <c r="I114" s="13" t="str">
        <f>_xlfn.CONCAT(wiz_6[[#This Row],[DCTY......]], ",",wiz_6[[#This Row],[DS]])</f>
        <v>FLORENCE  ,SC</v>
      </c>
      <c r="J114" t="str">
        <f>TRIM(CONCATENATE(wiz_6[[#This Row],[SHIPPER..................]],wiz_6[[#This Row],[ZIP2..]],wiz_6[[#This Row],[ZIP3..]]))</f>
        <v>b: C H ROBINSON | 8072329501</v>
      </c>
      <c r="K114">
        <v>1</v>
      </c>
      <c r="L114">
        <v>0.75</v>
      </c>
      <c r="M114">
        <v>0.27</v>
      </c>
      <c r="N114">
        <v>1659</v>
      </c>
      <c r="O114">
        <v>1.87</v>
      </c>
      <c r="P114">
        <v>92</v>
      </c>
      <c r="Q114">
        <v>0.3</v>
      </c>
      <c r="R114">
        <v>-80</v>
      </c>
      <c r="S114">
        <v>-133</v>
      </c>
      <c r="T114">
        <v>0</v>
      </c>
      <c r="U114">
        <v>0</v>
      </c>
      <c r="V114">
        <v>-133</v>
      </c>
      <c r="W114">
        <v>80201</v>
      </c>
      <c r="X114">
        <v>80723</v>
      </c>
      <c r="Y114">
        <v>29501</v>
      </c>
      <c r="Z114">
        <v>0.8</v>
      </c>
      <c r="AA114">
        <f t="shared" si="17"/>
        <v>10012</v>
      </c>
      <c r="AB114">
        <f t="shared" si="18"/>
        <v>-133</v>
      </c>
      <c r="AC114">
        <f t="shared" si="19"/>
        <v>6159</v>
      </c>
      <c r="AD114">
        <f t="shared" si="20"/>
        <v>0.6151618058330004</v>
      </c>
      <c r="AE114">
        <f t="shared" si="21"/>
        <v>0</v>
      </c>
      <c r="AF114" t="e">
        <f t="shared" ca="1" si="22"/>
        <v>#N/A</v>
      </c>
      <c r="AG114" t="e">
        <f t="shared" ca="1" si="23"/>
        <v>#N/A</v>
      </c>
      <c r="AH114" t="e">
        <f t="shared" ca="1" si="24"/>
        <v>#N/A</v>
      </c>
      <c r="AI114" t="e">
        <f t="shared" ca="1" si="13"/>
        <v>#N/A</v>
      </c>
      <c r="AJ114">
        <f t="shared" si="14"/>
        <v>9.988014382740711E-5</v>
      </c>
      <c r="AK114">
        <f t="shared" si="15"/>
        <v>0</v>
      </c>
      <c r="AL114" t="e">
        <f t="shared" ca="1" si="25"/>
        <v>#N/A</v>
      </c>
      <c r="AM114" t="b">
        <f t="shared" si="16"/>
        <v>0</v>
      </c>
    </row>
    <row r="115" spans="1:39" x14ac:dyDescent="0.3">
      <c r="A115" t="s">
        <v>284</v>
      </c>
      <c r="B115" t="s">
        <v>285</v>
      </c>
      <c r="C115" t="s">
        <v>39</v>
      </c>
      <c r="D115" t="s">
        <v>272</v>
      </c>
      <c r="E115" t="s">
        <v>286</v>
      </c>
      <c r="F115" s="13" t="str">
        <f>_xlfn.CONCAT(wiz_6[[#This Row],[OCTY......]],",",wiz_6[[#This Row],[OS]])</f>
        <v>CLIMAX    ,CO</v>
      </c>
      <c r="G115" t="s">
        <v>152</v>
      </c>
      <c r="H115" t="s">
        <v>287</v>
      </c>
      <c r="I115" s="13" t="str">
        <f>_xlfn.CONCAT(wiz_6[[#This Row],[DCTY......]], ",",wiz_6[[#This Row],[DS]])</f>
        <v>FORT MADIS,IA</v>
      </c>
      <c r="J115" t="str">
        <f>TRIM(CONCATENATE(wiz_6[[#This Row],[SHIPPER..................]],wiz_6[[#This Row],[ZIP2..]],wiz_6[[#This Row],[ZIP3..]]))</f>
        <v>b: ATS LOGISTICS SERV| 8042952627</v>
      </c>
      <c r="K115">
        <v>1</v>
      </c>
      <c r="L115">
        <v>0.86</v>
      </c>
      <c r="M115">
        <v>0.27</v>
      </c>
      <c r="N115">
        <v>928</v>
      </c>
      <c r="O115">
        <v>1.88</v>
      </c>
      <c r="P115">
        <v>85</v>
      </c>
      <c r="Q115">
        <v>0.3</v>
      </c>
      <c r="R115">
        <v>-56</v>
      </c>
      <c r="S115">
        <v>-27</v>
      </c>
      <c r="T115">
        <v>-16</v>
      </c>
      <c r="U115">
        <v>0</v>
      </c>
      <c r="V115">
        <v>-43</v>
      </c>
      <c r="W115">
        <v>80201</v>
      </c>
      <c r="X115">
        <v>80429</v>
      </c>
      <c r="Y115">
        <v>52627</v>
      </c>
      <c r="Z115">
        <v>0.91</v>
      </c>
      <c r="AA115">
        <f t="shared" si="17"/>
        <v>10012</v>
      </c>
      <c r="AB115">
        <f t="shared" si="18"/>
        <v>-43</v>
      </c>
      <c r="AC115">
        <f t="shared" si="19"/>
        <v>6159</v>
      </c>
      <c r="AD115">
        <f t="shared" si="20"/>
        <v>0.6151618058330004</v>
      </c>
      <c r="AE115">
        <f t="shared" si="21"/>
        <v>0</v>
      </c>
      <c r="AF115" t="e">
        <f t="shared" ca="1" si="22"/>
        <v>#N/A</v>
      </c>
      <c r="AG115" t="e">
        <f t="shared" ca="1" si="23"/>
        <v>#N/A</v>
      </c>
      <c r="AH115" t="e">
        <f t="shared" ca="1" si="24"/>
        <v>#N/A</v>
      </c>
      <c r="AI115" t="e">
        <f t="shared" ca="1" si="13"/>
        <v>#N/A</v>
      </c>
      <c r="AJ115">
        <f t="shared" si="14"/>
        <v>9.988014382740711E-5</v>
      </c>
      <c r="AK115">
        <f t="shared" si="15"/>
        <v>0</v>
      </c>
      <c r="AL115" t="e">
        <f t="shared" ca="1" si="25"/>
        <v>#N/A</v>
      </c>
      <c r="AM115" t="b">
        <f t="shared" si="16"/>
        <v>0</v>
      </c>
    </row>
    <row r="116" spans="1:39" x14ac:dyDescent="0.3">
      <c r="A116" t="s">
        <v>288</v>
      </c>
      <c r="B116" t="s">
        <v>289</v>
      </c>
      <c r="C116" t="s">
        <v>39</v>
      </c>
      <c r="D116" t="s">
        <v>272</v>
      </c>
      <c r="E116" t="s">
        <v>290</v>
      </c>
      <c r="F116" s="13" t="str">
        <f>_xlfn.CONCAT(wiz_6[[#This Row],[OCTY......]],",",wiz_6[[#This Row],[OS]])</f>
        <v>PUEBLO    ,CO</v>
      </c>
      <c r="G116" t="s">
        <v>291</v>
      </c>
      <c r="H116" t="s">
        <v>292</v>
      </c>
      <c r="I116" s="13" t="str">
        <f>_xlfn.CONCAT(wiz_6[[#This Row],[DCTY......]], ",",wiz_6[[#This Row],[DS]])</f>
        <v>LAWTON    ,OK</v>
      </c>
      <c r="J116" t="str">
        <f>TRIM(CONCATENATE(wiz_6[[#This Row],[SHIPPER..................]],wiz_6[[#This Row],[ZIP2..]],wiz_6[[#This Row],[ZIP3..]]))</f>
        <v>KODIAK TRANSPORTATION| 8100173501</v>
      </c>
      <c r="K116">
        <v>1</v>
      </c>
      <c r="L116">
        <v>1.7</v>
      </c>
      <c r="M116">
        <v>0.27</v>
      </c>
      <c r="N116">
        <v>532</v>
      </c>
      <c r="O116">
        <v>1.83</v>
      </c>
      <c r="P116">
        <v>114</v>
      </c>
      <c r="Q116">
        <v>0.35</v>
      </c>
      <c r="R116">
        <v>-32</v>
      </c>
      <c r="S116">
        <v>32</v>
      </c>
      <c r="T116">
        <v>-186</v>
      </c>
      <c r="U116">
        <v>0</v>
      </c>
      <c r="V116">
        <v>-154</v>
      </c>
      <c r="W116">
        <v>80201</v>
      </c>
      <c r="X116">
        <v>81001</v>
      </c>
      <c r="Y116">
        <v>73501</v>
      </c>
      <c r="Z116">
        <v>1.75</v>
      </c>
      <c r="AA116">
        <f t="shared" si="17"/>
        <v>10012</v>
      </c>
      <c r="AB116">
        <f t="shared" si="18"/>
        <v>-154</v>
      </c>
      <c r="AC116">
        <f t="shared" si="19"/>
        <v>6159</v>
      </c>
      <c r="AD116">
        <f t="shared" si="20"/>
        <v>0.6151618058330004</v>
      </c>
      <c r="AE116">
        <f t="shared" si="21"/>
        <v>0</v>
      </c>
      <c r="AF116" t="e">
        <f t="shared" ca="1" si="22"/>
        <v>#N/A</v>
      </c>
      <c r="AG116" t="e">
        <f t="shared" ca="1" si="23"/>
        <v>#N/A</v>
      </c>
      <c r="AH116" t="e">
        <f t="shared" ca="1" si="24"/>
        <v>#N/A</v>
      </c>
      <c r="AI116" t="e">
        <f t="shared" ca="1" si="13"/>
        <v>#N/A</v>
      </c>
      <c r="AJ116">
        <f t="shared" si="14"/>
        <v>9.988014382740711E-5</v>
      </c>
      <c r="AK116">
        <f t="shared" si="15"/>
        <v>0</v>
      </c>
      <c r="AL116" t="e">
        <f t="shared" ca="1" si="25"/>
        <v>#N/A</v>
      </c>
      <c r="AM116" t="b">
        <f t="shared" si="16"/>
        <v>0</v>
      </c>
    </row>
    <row r="117" spans="1:39" x14ac:dyDescent="0.3">
      <c r="A117" t="s">
        <v>293</v>
      </c>
      <c r="B117" t="s">
        <v>294</v>
      </c>
      <c r="C117" t="s">
        <v>39</v>
      </c>
      <c r="D117" t="s">
        <v>172</v>
      </c>
      <c r="E117" t="s">
        <v>295</v>
      </c>
      <c r="F117" s="13" t="str">
        <f>_xlfn.CONCAT(wiz_6[[#This Row],[OCTY......]],",",wiz_6[[#This Row],[OS]])</f>
        <v>DOVER     ,DE</v>
      </c>
      <c r="G117" t="s">
        <v>87</v>
      </c>
      <c r="H117" t="s">
        <v>296</v>
      </c>
      <c r="I117" s="13" t="str">
        <f>_xlfn.CONCAT(wiz_6[[#This Row],[DCTY......]], ",",wiz_6[[#This Row],[DS]])</f>
        <v>GROVEPORT ,OH</v>
      </c>
      <c r="J117" t="str">
        <f>TRIM(CONCATENATE(wiz_6[[#This Row],[SHIPPER..................]],wiz_6[[#This Row],[ZIP2..]],wiz_6[[#This Row],[ZIP3..]]))</f>
        <v>b: ALLY LOGISTICS | 1990143125</v>
      </c>
      <c r="K117">
        <v>1</v>
      </c>
      <c r="L117">
        <v>1.4</v>
      </c>
      <c r="M117">
        <v>0.28000000000000003</v>
      </c>
      <c r="N117">
        <v>476</v>
      </c>
      <c r="O117">
        <v>1</v>
      </c>
      <c r="P117">
        <v>61</v>
      </c>
      <c r="Q117">
        <v>0.3</v>
      </c>
      <c r="R117">
        <v>-16</v>
      </c>
      <c r="S117">
        <v>3</v>
      </c>
      <c r="T117">
        <v>-8</v>
      </c>
      <c r="U117">
        <v>368</v>
      </c>
      <c r="V117">
        <v>363</v>
      </c>
      <c r="W117">
        <v>19971</v>
      </c>
      <c r="X117">
        <v>19901</v>
      </c>
      <c r="Y117">
        <v>43125</v>
      </c>
      <c r="Z117">
        <v>1.46</v>
      </c>
      <c r="AA117">
        <f t="shared" si="17"/>
        <v>10012</v>
      </c>
      <c r="AB117">
        <f t="shared" si="18"/>
        <v>363</v>
      </c>
      <c r="AC117">
        <f t="shared" si="19"/>
        <v>6159</v>
      </c>
      <c r="AD117">
        <f t="shared" si="20"/>
        <v>0.6151618058330004</v>
      </c>
      <c r="AE117">
        <f t="shared" si="21"/>
        <v>0</v>
      </c>
      <c r="AF117" t="e">
        <f t="shared" ca="1" si="22"/>
        <v>#N/A</v>
      </c>
      <c r="AG117" t="e">
        <f t="shared" ca="1" si="23"/>
        <v>#N/A</v>
      </c>
      <c r="AH117" t="e">
        <f t="shared" ca="1" si="24"/>
        <v>#N/A</v>
      </c>
      <c r="AI117" t="e">
        <f t="shared" ca="1" si="13"/>
        <v>#N/A</v>
      </c>
      <c r="AJ117">
        <f t="shared" si="14"/>
        <v>9.988014382740711E-5</v>
      </c>
      <c r="AK117">
        <f t="shared" si="15"/>
        <v>0</v>
      </c>
      <c r="AL117" t="e">
        <f t="shared" ca="1" si="25"/>
        <v>#N/A</v>
      </c>
      <c r="AM117" t="b">
        <f t="shared" si="16"/>
        <v>0</v>
      </c>
    </row>
    <row r="118" spans="1:39" x14ac:dyDescent="0.3">
      <c r="A118" t="s">
        <v>37</v>
      </c>
      <c r="B118" t="s">
        <v>38</v>
      </c>
      <c r="C118" t="s">
        <v>39</v>
      </c>
      <c r="D118" t="s">
        <v>172</v>
      </c>
      <c r="E118" t="s">
        <v>297</v>
      </c>
      <c r="F118" s="13" t="str">
        <f>_xlfn.CONCAT(wiz_6[[#This Row],[OCTY......]],",",wiz_6[[#This Row],[OS]])</f>
        <v>MIDDLETOWN,DE</v>
      </c>
      <c r="G118" t="s">
        <v>87</v>
      </c>
      <c r="H118" t="s">
        <v>298</v>
      </c>
      <c r="I118" s="13" t="str">
        <f>_xlfn.CONCAT(wiz_6[[#This Row],[DCTY......]], ",",wiz_6[[#This Row],[DS]])</f>
        <v>ZANESVILLE,OH</v>
      </c>
      <c r="J118" t="str">
        <f>TRIM(CONCATENATE(wiz_6[[#This Row],[SHIPPER..................]],wiz_6[[#This Row],[ZIP2..]],wiz_6[[#This Row],[ZIP3..]]))</f>
        <v>b: C H ROBINSON | 1970943701</v>
      </c>
      <c r="K118">
        <v>1</v>
      </c>
      <c r="L118">
        <v>1.22</v>
      </c>
      <c r="M118">
        <v>0.27</v>
      </c>
      <c r="N118">
        <v>420</v>
      </c>
      <c r="O118">
        <v>0.63</v>
      </c>
      <c r="P118">
        <v>67</v>
      </c>
      <c r="Q118">
        <v>0.3</v>
      </c>
      <c r="R118">
        <v>7</v>
      </c>
      <c r="S118">
        <v>24</v>
      </c>
      <c r="T118">
        <v>61</v>
      </c>
      <c r="U118">
        <v>538</v>
      </c>
      <c r="V118">
        <v>623</v>
      </c>
      <c r="W118">
        <v>19971</v>
      </c>
      <c r="X118">
        <v>19709</v>
      </c>
      <c r="Y118">
        <v>43701</v>
      </c>
      <c r="Z118">
        <v>1.27</v>
      </c>
      <c r="AA118">
        <f t="shared" si="17"/>
        <v>10012</v>
      </c>
      <c r="AB118">
        <f t="shared" si="18"/>
        <v>623</v>
      </c>
      <c r="AC118">
        <f t="shared" si="19"/>
        <v>6159</v>
      </c>
      <c r="AD118">
        <f t="shared" si="20"/>
        <v>0.6151618058330004</v>
      </c>
      <c r="AE118">
        <f t="shared" si="21"/>
        <v>0</v>
      </c>
      <c r="AF118" t="e">
        <f t="shared" ca="1" si="22"/>
        <v>#N/A</v>
      </c>
      <c r="AG118" t="e">
        <f t="shared" ca="1" si="23"/>
        <v>#N/A</v>
      </c>
      <c r="AH118" t="e">
        <f t="shared" ca="1" si="24"/>
        <v>#N/A</v>
      </c>
      <c r="AI118" t="e">
        <f t="shared" ca="1" si="13"/>
        <v>#N/A</v>
      </c>
      <c r="AJ118">
        <f t="shared" si="14"/>
        <v>9.988014382740711E-5</v>
      </c>
      <c r="AK118">
        <f t="shared" si="15"/>
        <v>0</v>
      </c>
      <c r="AL118" t="e">
        <f t="shared" ca="1" si="25"/>
        <v>#N/A</v>
      </c>
      <c r="AM118" t="b">
        <f t="shared" si="16"/>
        <v>0</v>
      </c>
    </row>
    <row r="119" spans="1:39" x14ac:dyDescent="0.3">
      <c r="A119" t="s">
        <v>299</v>
      </c>
      <c r="B119" t="s">
        <v>300</v>
      </c>
      <c r="C119" t="s">
        <v>39</v>
      </c>
      <c r="D119" t="s">
        <v>172</v>
      </c>
      <c r="E119" t="s">
        <v>297</v>
      </c>
      <c r="F119" s="13" t="str">
        <f>_xlfn.CONCAT(wiz_6[[#This Row],[OCTY......]],",",wiz_6[[#This Row],[OS]])</f>
        <v>MIDDLETOWN,DE</v>
      </c>
      <c r="G119" t="s">
        <v>70</v>
      </c>
      <c r="H119" t="s">
        <v>85</v>
      </c>
      <c r="I119" s="13" t="str">
        <f>_xlfn.CONCAT(wiz_6[[#This Row],[DCTY......]], ",",wiz_6[[#This Row],[DS]])</f>
        <v>LEXINGTON ,TN</v>
      </c>
      <c r="J119" t="str">
        <f>TRIM(CONCATENATE(wiz_6[[#This Row],[SHIPPER..................]],wiz_6[[#This Row],[ZIP2..]],wiz_6[[#This Row],[ZIP3..]]))</f>
        <v>b: RE TRANSPORTATION | 1970938351</v>
      </c>
      <c r="K119">
        <v>1</v>
      </c>
      <c r="L119">
        <v>1.05</v>
      </c>
      <c r="M119">
        <v>0.26</v>
      </c>
      <c r="N119">
        <v>876</v>
      </c>
      <c r="O119">
        <v>2.71</v>
      </c>
      <c r="P119">
        <v>115</v>
      </c>
      <c r="Q119">
        <v>0.35</v>
      </c>
      <c r="R119">
        <v>1</v>
      </c>
      <c r="S119">
        <v>35</v>
      </c>
      <c r="T119">
        <v>-244</v>
      </c>
      <c r="U119">
        <v>162</v>
      </c>
      <c r="V119">
        <v>-47</v>
      </c>
      <c r="W119">
        <v>18040</v>
      </c>
      <c r="X119">
        <v>19709</v>
      </c>
      <c r="Y119">
        <v>38351</v>
      </c>
      <c r="Z119">
        <v>1.0900000000000001</v>
      </c>
      <c r="AA119">
        <f t="shared" si="17"/>
        <v>10012</v>
      </c>
      <c r="AB119">
        <f t="shared" si="18"/>
        <v>-47</v>
      </c>
      <c r="AC119">
        <f t="shared" si="19"/>
        <v>6159</v>
      </c>
      <c r="AD119">
        <f t="shared" si="20"/>
        <v>0.6151618058330004</v>
      </c>
      <c r="AE119">
        <f t="shared" si="21"/>
        <v>0</v>
      </c>
      <c r="AF119" t="e">
        <f t="shared" ca="1" si="22"/>
        <v>#N/A</v>
      </c>
      <c r="AG119" t="e">
        <f t="shared" ca="1" si="23"/>
        <v>#N/A</v>
      </c>
      <c r="AH119" t="e">
        <f t="shared" ca="1" si="24"/>
        <v>#N/A</v>
      </c>
      <c r="AI119" t="e">
        <f t="shared" ca="1" si="13"/>
        <v>#N/A</v>
      </c>
      <c r="AJ119">
        <f t="shared" si="14"/>
        <v>9.988014382740711E-5</v>
      </c>
      <c r="AK119">
        <f t="shared" si="15"/>
        <v>0</v>
      </c>
      <c r="AL119" t="e">
        <f t="shared" ca="1" si="25"/>
        <v>#N/A</v>
      </c>
      <c r="AM119" t="b">
        <f t="shared" si="16"/>
        <v>0</v>
      </c>
    </row>
    <row r="120" spans="1:39" x14ac:dyDescent="0.3">
      <c r="A120" t="s">
        <v>37</v>
      </c>
      <c r="B120" t="s">
        <v>38</v>
      </c>
      <c r="C120" t="s">
        <v>39</v>
      </c>
      <c r="D120" t="s">
        <v>172</v>
      </c>
      <c r="E120" t="s">
        <v>297</v>
      </c>
      <c r="F120" s="13" t="str">
        <f>_xlfn.CONCAT(wiz_6[[#This Row],[OCTY......]],",",wiz_6[[#This Row],[OS]])</f>
        <v>MIDDLETOWN,DE</v>
      </c>
      <c r="G120" t="s">
        <v>76</v>
      </c>
      <c r="H120" t="s">
        <v>301</v>
      </c>
      <c r="I120" s="13" t="str">
        <f>_xlfn.CONCAT(wiz_6[[#This Row],[DCTY......]], ",",wiz_6[[#This Row],[DS]])</f>
        <v>TERRELL   ,TX</v>
      </c>
      <c r="J120" t="str">
        <f>TRIM(CONCATENATE(wiz_6[[#This Row],[SHIPPER..................]],wiz_6[[#This Row],[ZIP2..]],wiz_6[[#This Row],[ZIP3..]]))</f>
        <v>b: C H ROBINSON | 1970975160</v>
      </c>
      <c r="K120">
        <v>1</v>
      </c>
      <c r="L120">
        <v>1.07</v>
      </c>
      <c r="M120">
        <v>0.28000000000000003</v>
      </c>
      <c r="N120">
        <v>1411</v>
      </c>
      <c r="O120">
        <v>2.13</v>
      </c>
      <c r="P120">
        <v>82</v>
      </c>
      <c r="Q120">
        <v>0.3</v>
      </c>
      <c r="R120">
        <v>-87</v>
      </c>
      <c r="S120">
        <v>24</v>
      </c>
      <c r="T120">
        <v>0</v>
      </c>
      <c r="U120">
        <v>-99</v>
      </c>
      <c r="V120">
        <v>-75</v>
      </c>
      <c r="W120">
        <v>17601</v>
      </c>
      <c r="X120">
        <v>19709</v>
      </c>
      <c r="Y120">
        <v>75160</v>
      </c>
      <c r="Z120">
        <v>1.1299999999999999</v>
      </c>
      <c r="AA120">
        <f t="shared" si="17"/>
        <v>10012</v>
      </c>
      <c r="AB120">
        <f t="shared" si="18"/>
        <v>-75</v>
      </c>
      <c r="AC120">
        <f t="shared" si="19"/>
        <v>6159</v>
      </c>
      <c r="AD120">
        <f t="shared" si="20"/>
        <v>0.6151618058330004</v>
      </c>
      <c r="AE120">
        <f t="shared" si="21"/>
        <v>0</v>
      </c>
      <c r="AF120" t="e">
        <f t="shared" ca="1" si="22"/>
        <v>#N/A</v>
      </c>
      <c r="AG120" t="e">
        <f t="shared" ca="1" si="23"/>
        <v>#N/A</v>
      </c>
      <c r="AH120" t="e">
        <f t="shared" ca="1" si="24"/>
        <v>#N/A</v>
      </c>
      <c r="AI120" t="e">
        <f t="shared" ca="1" si="13"/>
        <v>#N/A</v>
      </c>
      <c r="AJ120">
        <f t="shared" si="14"/>
        <v>9.988014382740711E-5</v>
      </c>
      <c r="AK120">
        <f t="shared" si="15"/>
        <v>0</v>
      </c>
      <c r="AL120" t="e">
        <f t="shared" ca="1" si="25"/>
        <v>#N/A</v>
      </c>
      <c r="AM120" t="b">
        <f t="shared" si="16"/>
        <v>0</v>
      </c>
    </row>
    <row r="121" spans="1:39" x14ac:dyDescent="0.3">
      <c r="A121" t="s">
        <v>302</v>
      </c>
      <c r="B121" t="s">
        <v>303</v>
      </c>
      <c r="C121" t="s">
        <v>39</v>
      </c>
      <c r="D121" t="s">
        <v>220</v>
      </c>
      <c r="E121" t="s">
        <v>304</v>
      </c>
      <c r="F121" s="13" t="str">
        <f>_xlfn.CONCAT(wiz_6[[#This Row],[OCTY......]],",",wiz_6[[#This Row],[OS]])</f>
        <v>DAVIE     ,FL</v>
      </c>
      <c r="G121" t="s">
        <v>70</v>
      </c>
      <c r="H121" t="s">
        <v>71</v>
      </c>
      <c r="I121" s="13" t="str">
        <f>_xlfn.CONCAT(wiz_6[[#This Row],[DCTY......]], ",",wiz_6[[#This Row],[DS]])</f>
        <v>JACKSON   ,TN</v>
      </c>
      <c r="J121" t="str">
        <f>TRIM(CONCATENATE(wiz_6[[#This Row],[SHIPPER..................]],wiz_6[[#This Row],[ZIP2..]],wiz_6[[#This Row],[ZIP3..]]))</f>
        <v>KIRKLANDS TL ONLY | 3331738301</v>
      </c>
      <c r="K121">
        <v>1</v>
      </c>
      <c r="L121">
        <v>1.17</v>
      </c>
      <c r="M121">
        <v>0.22</v>
      </c>
      <c r="N121">
        <v>941</v>
      </c>
      <c r="O121">
        <v>1.83</v>
      </c>
      <c r="P121">
        <v>23</v>
      </c>
      <c r="Q121">
        <v>0.25</v>
      </c>
      <c r="R121">
        <v>35</v>
      </c>
      <c r="S121">
        <v>0</v>
      </c>
      <c r="T121">
        <v>-4</v>
      </c>
      <c r="U121">
        <v>569</v>
      </c>
      <c r="V121">
        <v>565</v>
      </c>
      <c r="W121">
        <v>33441</v>
      </c>
      <c r="X121">
        <v>33317</v>
      </c>
      <c r="Y121">
        <v>38301</v>
      </c>
      <c r="Z121">
        <v>1.17</v>
      </c>
      <c r="AA121">
        <f t="shared" si="17"/>
        <v>10012</v>
      </c>
      <c r="AB121">
        <f t="shared" si="18"/>
        <v>565</v>
      </c>
      <c r="AC121">
        <f t="shared" si="19"/>
        <v>6159</v>
      </c>
      <c r="AD121">
        <f t="shared" si="20"/>
        <v>0.6151618058330004</v>
      </c>
      <c r="AE121">
        <f t="shared" si="21"/>
        <v>0</v>
      </c>
      <c r="AF121" t="e">
        <f t="shared" ca="1" si="22"/>
        <v>#N/A</v>
      </c>
      <c r="AG121" t="e">
        <f t="shared" ca="1" si="23"/>
        <v>#N/A</v>
      </c>
      <c r="AH121" t="e">
        <f t="shared" ca="1" si="24"/>
        <v>#N/A</v>
      </c>
      <c r="AI121" t="e">
        <f t="shared" ca="1" si="13"/>
        <v>#N/A</v>
      </c>
      <c r="AJ121">
        <f t="shared" si="14"/>
        <v>9.988014382740711E-5</v>
      </c>
      <c r="AK121">
        <f t="shared" si="15"/>
        <v>0</v>
      </c>
      <c r="AL121" t="e">
        <f t="shared" ca="1" si="25"/>
        <v>#N/A</v>
      </c>
      <c r="AM121" t="b">
        <f t="shared" si="16"/>
        <v>0</v>
      </c>
    </row>
    <row r="122" spans="1:39" x14ac:dyDescent="0.3">
      <c r="A122" t="s">
        <v>305</v>
      </c>
      <c r="B122" t="s">
        <v>306</v>
      </c>
      <c r="C122" t="s">
        <v>39</v>
      </c>
      <c r="D122" t="s">
        <v>220</v>
      </c>
      <c r="E122" t="s">
        <v>307</v>
      </c>
      <c r="F122" s="13" t="str">
        <f>_xlfn.CONCAT(wiz_6[[#This Row],[OCTY......]],",",wiz_6[[#This Row],[OS]])</f>
        <v>SARASOTA  ,FL</v>
      </c>
      <c r="G122" t="s">
        <v>50</v>
      </c>
      <c r="H122" t="s">
        <v>308</v>
      </c>
      <c r="I122" s="13" t="str">
        <f>_xlfn.CONCAT(wiz_6[[#This Row],[DCTY......]], ",",wiz_6[[#This Row],[DS]])</f>
        <v>CONYERS   ,GA</v>
      </c>
      <c r="J122" t="str">
        <f>TRIM(CONCATENATE(wiz_6[[#This Row],[SHIPPER..................]],wiz_6[[#This Row],[ZIP2..]],wiz_6[[#This Row],[ZIP3..]]))</f>
        <v>b: BAT LOGISTICS | 3423030012</v>
      </c>
      <c r="K122">
        <v>2</v>
      </c>
      <c r="L122">
        <v>0.82</v>
      </c>
      <c r="M122">
        <v>0.28000000000000003</v>
      </c>
      <c r="N122">
        <v>499</v>
      </c>
      <c r="O122">
        <v>0.86</v>
      </c>
      <c r="P122">
        <v>58</v>
      </c>
      <c r="Q122">
        <v>0.28000000000000003</v>
      </c>
      <c r="R122">
        <v>-32</v>
      </c>
      <c r="S122">
        <v>58</v>
      </c>
      <c r="T122">
        <v>25</v>
      </c>
      <c r="U122">
        <v>52</v>
      </c>
      <c r="V122">
        <v>135</v>
      </c>
      <c r="W122">
        <v>33772</v>
      </c>
      <c r="X122">
        <v>34230</v>
      </c>
      <c r="Y122">
        <v>30012</v>
      </c>
      <c r="Z122">
        <v>0.88</v>
      </c>
      <c r="AA122">
        <f t="shared" si="17"/>
        <v>10012</v>
      </c>
      <c r="AB122">
        <f t="shared" si="18"/>
        <v>270</v>
      </c>
      <c r="AC122">
        <f t="shared" si="19"/>
        <v>6159</v>
      </c>
      <c r="AD122">
        <f t="shared" si="20"/>
        <v>0.6151618058330004</v>
      </c>
      <c r="AE122">
        <f t="shared" si="21"/>
        <v>0</v>
      </c>
      <c r="AF122" t="e">
        <f t="shared" ca="1" si="22"/>
        <v>#N/A</v>
      </c>
      <c r="AG122" t="e">
        <f t="shared" ca="1" si="23"/>
        <v>#N/A</v>
      </c>
      <c r="AH122" t="e">
        <f t="shared" ca="1" si="24"/>
        <v>#N/A</v>
      </c>
      <c r="AI122" t="e">
        <f t="shared" ca="1" si="13"/>
        <v>#N/A</v>
      </c>
      <c r="AJ122">
        <f t="shared" si="14"/>
        <v>1.9976028765481422E-4</v>
      </c>
      <c r="AK122">
        <f t="shared" si="15"/>
        <v>0</v>
      </c>
      <c r="AL122" t="e">
        <f t="shared" ca="1" si="25"/>
        <v>#N/A</v>
      </c>
      <c r="AM122" t="b">
        <f t="shared" si="16"/>
        <v>0</v>
      </c>
    </row>
    <row r="123" spans="1:39" x14ac:dyDescent="0.3">
      <c r="A123" t="s">
        <v>309</v>
      </c>
      <c r="B123" t="s">
        <v>310</v>
      </c>
      <c r="C123" t="s">
        <v>39</v>
      </c>
      <c r="D123" t="s">
        <v>220</v>
      </c>
      <c r="E123" t="s">
        <v>277</v>
      </c>
      <c r="F123" s="13" t="str">
        <f>_xlfn.CONCAT(wiz_6[[#This Row],[OCTY......]],",",wiz_6[[#This Row],[OS]])</f>
        <v>FORT MYERS,FL</v>
      </c>
      <c r="G123" t="s">
        <v>50</v>
      </c>
      <c r="H123" t="s">
        <v>308</v>
      </c>
      <c r="I123" s="13" t="str">
        <f>_xlfn.CONCAT(wiz_6[[#This Row],[DCTY......]], ",",wiz_6[[#This Row],[DS]])</f>
        <v>CONYERS   ,GA</v>
      </c>
      <c r="J123" t="str">
        <f>TRIM(CONCATENATE(wiz_6[[#This Row],[SHIPPER..................]],wiz_6[[#This Row],[ZIP2..]],wiz_6[[#This Row],[ZIP3..]]))</f>
        <v>b: MEDALLION TRANSPOR| 3390130012</v>
      </c>
      <c r="K123">
        <v>2</v>
      </c>
      <c r="L123">
        <v>0.9</v>
      </c>
      <c r="M123">
        <v>0.27</v>
      </c>
      <c r="N123">
        <v>554</v>
      </c>
      <c r="O123">
        <v>0.96</v>
      </c>
      <c r="P123">
        <v>89</v>
      </c>
      <c r="Q123">
        <v>0.3</v>
      </c>
      <c r="R123">
        <v>-33</v>
      </c>
      <c r="S123">
        <v>104</v>
      </c>
      <c r="T123">
        <v>34</v>
      </c>
      <c r="U123">
        <v>85</v>
      </c>
      <c r="V123">
        <v>223</v>
      </c>
      <c r="W123">
        <v>34101</v>
      </c>
      <c r="X123">
        <v>33901</v>
      </c>
      <c r="Y123">
        <v>30012</v>
      </c>
      <c r="Z123">
        <v>0.95</v>
      </c>
      <c r="AA123">
        <f t="shared" si="17"/>
        <v>10012</v>
      </c>
      <c r="AB123">
        <f t="shared" si="18"/>
        <v>446</v>
      </c>
      <c r="AC123">
        <f t="shared" si="19"/>
        <v>6159</v>
      </c>
      <c r="AD123">
        <f t="shared" si="20"/>
        <v>0.6151618058330004</v>
      </c>
      <c r="AE123">
        <f t="shared" si="21"/>
        <v>0</v>
      </c>
      <c r="AF123" t="e">
        <f t="shared" ca="1" si="22"/>
        <v>#N/A</v>
      </c>
      <c r="AG123" t="e">
        <f t="shared" ca="1" si="23"/>
        <v>#N/A</v>
      </c>
      <c r="AH123" t="e">
        <f t="shared" ca="1" si="24"/>
        <v>#N/A</v>
      </c>
      <c r="AI123" t="e">
        <f t="shared" ca="1" si="13"/>
        <v>#N/A</v>
      </c>
      <c r="AJ123">
        <f t="shared" si="14"/>
        <v>1.9976028765481422E-4</v>
      </c>
      <c r="AK123">
        <f t="shared" si="15"/>
        <v>0</v>
      </c>
      <c r="AL123" t="e">
        <f t="shared" ca="1" si="25"/>
        <v>#N/A</v>
      </c>
      <c r="AM123" t="b">
        <f t="shared" si="16"/>
        <v>0</v>
      </c>
    </row>
    <row r="124" spans="1:39" x14ac:dyDescent="0.3">
      <c r="A124" t="s">
        <v>311</v>
      </c>
      <c r="B124" t="s">
        <v>312</v>
      </c>
      <c r="C124" t="s">
        <v>39</v>
      </c>
      <c r="D124" t="s">
        <v>220</v>
      </c>
      <c r="E124" t="s">
        <v>277</v>
      </c>
      <c r="F124" s="13" t="str">
        <f>_xlfn.CONCAT(wiz_6[[#This Row],[OCTY......]],",",wiz_6[[#This Row],[OS]])</f>
        <v>FORT MYERS,FL</v>
      </c>
      <c r="G124" t="s">
        <v>50</v>
      </c>
      <c r="H124" t="s">
        <v>313</v>
      </c>
      <c r="I124" s="13" t="str">
        <f>_xlfn.CONCAT(wiz_6[[#This Row],[DCTY......]], ",",wiz_6[[#This Row],[DS]])</f>
        <v>LITHIA SPR,GA</v>
      </c>
      <c r="J124" t="str">
        <f>TRIM(CONCATENATE(wiz_6[[#This Row],[SHIPPER..................]],wiz_6[[#This Row],[ZIP2..]],wiz_6[[#This Row],[ZIP3..]]))</f>
        <v>b: R n K LOGISTICS | 3390130057</v>
      </c>
      <c r="K124">
        <v>1</v>
      </c>
      <c r="L124">
        <v>1.08</v>
      </c>
      <c r="M124">
        <v>0.27</v>
      </c>
      <c r="N124">
        <v>592</v>
      </c>
      <c r="O124">
        <v>1.29</v>
      </c>
      <c r="P124">
        <v>36</v>
      </c>
      <c r="Q124">
        <v>0.25</v>
      </c>
      <c r="R124">
        <v>-35</v>
      </c>
      <c r="S124">
        <v>210</v>
      </c>
      <c r="T124">
        <v>-45</v>
      </c>
      <c r="U124">
        <v>187</v>
      </c>
      <c r="V124">
        <v>352</v>
      </c>
      <c r="W124">
        <v>34101</v>
      </c>
      <c r="X124">
        <v>33901</v>
      </c>
      <c r="Y124">
        <v>30057</v>
      </c>
      <c r="Z124">
        <v>1.1299999999999999</v>
      </c>
      <c r="AA124">
        <f t="shared" si="17"/>
        <v>10012</v>
      </c>
      <c r="AB124">
        <f t="shared" si="18"/>
        <v>352</v>
      </c>
      <c r="AC124">
        <f t="shared" si="19"/>
        <v>6159</v>
      </c>
      <c r="AD124">
        <f t="shared" si="20"/>
        <v>0.6151618058330004</v>
      </c>
      <c r="AE124">
        <f t="shared" si="21"/>
        <v>0</v>
      </c>
      <c r="AF124" t="e">
        <f t="shared" ca="1" si="22"/>
        <v>#N/A</v>
      </c>
      <c r="AG124" t="e">
        <f t="shared" ca="1" si="23"/>
        <v>#N/A</v>
      </c>
      <c r="AH124" t="e">
        <f t="shared" ca="1" si="24"/>
        <v>#N/A</v>
      </c>
      <c r="AI124" t="e">
        <f t="shared" ca="1" si="13"/>
        <v>#N/A</v>
      </c>
      <c r="AJ124">
        <f t="shared" si="14"/>
        <v>9.988014382740711E-5</v>
      </c>
      <c r="AK124">
        <f t="shared" si="15"/>
        <v>0</v>
      </c>
      <c r="AL124" t="e">
        <f t="shared" ca="1" si="25"/>
        <v>#N/A</v>
      </c>
      <c r="AM124" t="b">
        <f t="shared" si="16"/>
        <v>0</v>
      </c>
    </row>
    <row r="125" spans="1:39" x14ac:dyDescent="0.3">
      <c r="A125" t="s">
        <v>314</v>
      </c>
      <c r="B125" t="s">
        <v>315</v>
      </c>
      <c r="C125" t="s">
        <v>39</v>
      </c>
      <c r="D125" t="s">
        <v>220</v>
      </c>
      <c r="E125" t="s">
        <v>307</v>
      </c>
      <c r="F125" s="13" t="str">
        <f>_xlfn.CONCAT(wiz_6[[#This Row],[OCTY......]],",",wiz_6[[#This Row],[OS]])</f>
        <v>SARASOTA  ,FL</v>
      </c>
      <c r="G125" t="s">
        <v>50</v>
      </c>
      <c r="H125" t="s">
        <v>316</v>
      </c>
      <c r="I125" s="13" t="str">
        <f>_xlfn.CONCAT(wiz_6[[#This Row],[DCTY......]], ",",wiz_6[[#This Row],[DS]])</f>
        <v>ROME      ,GA</v>
      </c>
      <c r="J125" t="str">
        <f>TRIM(CONCATENATE(wiz_6[[#This Row],[SHIPPER..................]],wiz_6[[#This Row],[ZIP2..]],wiz_6[[#This Row],[ZIP3..]]))</f>
        <v>b: EPES LOGISTICS SER| 3423030161</v>
      </c>
      <c r="K125">
        <v>1</v>
      </c>
      <c r="L125">
        <v>0.85</v>
      </c>
      <c r="M125">
        <v>0.28000000000000003</v>
      </c>
      <c r="N125">
        <v>574</v>
      </c>
      <c r="O125">
        <v>1</v>
      </c>
      <c r="P125">
        <v>106</v>
      </c>
      <c r="Q125">
        <v>0.35</v>
      </c>
      <c r="R125">
        <v>-40</v>
      </c>
      <c r="S125">
        <v>121</v>
      </c>
      <c r="T125">
        <v>24</v>
      </c>
      <c r="U125">
        <v>-8</v>
      </c>
      <c r="V125">
        <v>137</v>
      </c>
      <c r="W125">
        <v>34101</v>
      </c>
      <c r="X125">
        <v>34230</v>
      </c>
      <c r="Y125">
        <v>30161</v>
      </c>
      <c r="Z125">
        <v>0.91</v>
      </c>
      <c r="AA125">
        <f t="shared" si="17"/>
        <v>10012</v>
      </c>
      <c r="AB125">
        <f t="shared" si="18"/>
        <v>137</v>
      </c>
      <c r="AC125">
        <f t="shared" si="19"/>
        <v>6159</v>
      </c>
      <c r="AD125">
        <f t="shared" si="20"/>
        <v>0.6151618058330004</v>
      </c>
      <c r="AE125">
        <f t="shared" si="21"/>
        <v>0</v>
      </c>
      <c r="AF125" t="e">
        <f t="shared" ca="1" si="22"/>
        <v>#N/A</v>
      </c>
      <c r="AG125" t="e">
        <f t="shared" ca="1" si="23"/>
        <v>#N/A</v>
      </c>
      <c r="AH125" t="e">
        <f t="shared" ca="1" si="24"/>
        <v>#N/A</v>
      </c>
      <c r="AI125" t="e">
        <f t="shared" ca="1" si="13"/>
        <v>#N/A</v>
      </c>
      <c r="AJ125">
        <f t="shared" si="14"/>
        <v>9.988014382740711E-5</v>
      </c>
      <c r="AK125">
        <f t="shared" si="15"/>
        <v>0</v>
      </c>
      <c r="AL125" t="e">
        <f t="shared" ca="1" si="25"/>
        <v>#N/A</v>
      </c>
      <c r="AM125" t="b">
        <f t="shared" si="16"/>
        <v>0</v>
      </c>
    </row>
    <row r="126" spans="1:39" x14ac:dyDescent="0.3">
      <c r="A126" t="s">
        <v>317</v>
      </c>
      <c r="B126" t="s">
        <v>318</v>
      </c>
      <c r="C126" t="s">
        <v>39</v>
      </c>
      <c r="D126" t="s">
        <v>220</v>
      </c>
      <c r="E126" t="s">
        <v>319</v>
      </c>
      <c r="F126" s="13" t="str">
        <f>_xlfn.CONCAT(wiz_6[[#This Row],[OCTY......]],",",wiz_6[[#This Row],[OS]])</f>
        <v>OCALA     ,FL</v>
      </c>
      <c r="G126" t="s">
        <v>40</v>
      </c>
      <c r="H126" t="s">
        <v>320</v>
      </c>
      <c r="I126" s="13" t="str">
        <f>_xlfn.CONCAT(wiz_6[[#This Row],[DCTY......]], ",",wiz_6[[#This Row],[DS]])</f>
        <v>MC CALLA  ,AL</v>
      </c>
      <c r="J126" t="str">
        <f>TRIM(CONCATENATE(wiz_6[[#This Row],[SHIPPER..................]],wiz_6[[#This Row],[ZIP2..]],wiz_6[[#This Row],[ZIP3..]]))</f>
        <v>b: REED TRANSPORT SER| 3447035111</v>
      </c>
      <c r="K126">
        <v>1</v>
      </c>
      <c r="L126">
        <v>1.1499999999999999</v>
      </c>
      <c r="M126">
        <v>0.28000000000000003</v>
      </c>
      <c r="N126">
        <v>455</v>
      </c>
      <c r="O126">
        <v>0.6</v>
      </c>
      <c r="P126">
        <v>71</v>
      </c>
      <c r="Q126">
        <v>0.3</v>
      </c>
      <c r="R126">
        <v>-32</v>
      </c>
      <c r="S126">
        <v>314</v>
      </c>
      <c r="T126">
        <v>87</v>
      </c>
      <c r="U126">
        <v>123</v>
      </c>
      <c r="V126">
        <v>524</v>
      </c>
      <c r="W126">
        <v>32771</v>
      </c>
      <c r="X126">
        <v>34470</v>
      </c>
      <c r="Y126">
        <v>35111</v>
      </c>
      <c r="Z126">
        <v>1.21</v>
      </c>
      <c r="AA126">
        <f t="shared" si="17"/>
        <v>10012</v>
      </c>
      <c r="AB126">
        <f t="shared" si="18"/>
        <v>524</v>
      </c>
      <c r="AC126">
        <f t="shared" si="19"/>
        <v>6159</v>
      </c>
      <c r="AD126">
        <f t="shared" si="20"/>
        <v>0.6151618058330004</v>
      </c>
      <c r="AE126">
        <f t="shared" si="21"/>
        <v>0</v>
      </c>
      <c r="AF126" t="e">
        <f t="shared" ca="1" si="22"/>
        <v>#N/A</v>
      </c>
      <c r="AG126" t="e">
        <f t="shared" ca="1" si="23"/>
        <v>#N/A</v>
      </c>
      <c r="AH126" t="e">
        <f t="shared" ca="1" si="24"/>
        <v>#N/A</v>
      </c>
      <c r="AI126" t="e">
        <f t="shared" ca="1" si="13"/>
        <v>#N/A</v>
      </c>
      <c r="AJ126">
        <f t="shared" si="14"/>
        <v>9.988014382740711E-5</v>
      </c>
      <c r="AK126">
        <f t="shared" si="15"/>
        <v>0</v>
      </c>
      <c r="AL126" t="e">
        <f t="shared" ca="1" si="25"/>
        <v>#N/A</v>
      </c>
      <c r="AM126" t="b">
        <f t="shared" si="16"/>
        <v>0</v>
      </c>
    </row>
    <row r="127" spans="1:39" x14ac:dyDescent="0.3">
      <c r="A127" t="s">
        <v>37</v>
      </c>
      <c r="B127" t="s">
        <v>38</v>
      </c>
      <c r="C127" t="s">
        <v>39</v>
      </c>
      <c r="D127" t="s">
        <v>220</v>
      </c>
      <c r="E127" t="s">
        <v>319</v>
      </c>
      <c r="F127" s="13" t="str">
        <f>_xlfn.CONCAT(wiz_6[[#This Row],[OCTY......]],",",wiz_6[[#This Row],[OS]])</f>
        <v>OCALA     ,FL</v>
      </c>
      <c r="G127" t="s">
        <v>42</v>
      </c>
      <c r="H127" t="s">
        <v>321</v>
      </c>
      <c r="I127" s="13" t="str">
        <f>_xlfn.CONCAT(wiz_6[[#This Row],[DCTY......]], ",",wiz_6[[#This Row],[DS]])</f>
        <v>FORT WAYNE,IN</v>
      </c>
      <c r="J127" t="str">
        <f>TRIM(CONCATENATE(wiz_6[[#This Row],[SHIPPER..................]],wiz_6[[#This Row],[ZIP2..]],wiz_6[[#This Row],[ZIP3..]]))</f>
        <v>b: C H ROBINSON | 3447046801</v>
      </c>
      <c r="K127">
        <v>1</v>
      </c>
      <c r="L127">
        <v>1.07</v>
      </c>
      <c r="M127">
        <v>0.27</v>
      </c>
      <c r="N127">
        <v>972</v>
      </c>
      <c r="O127">
        <v>1.96</v>
      </c>
      <c r="P127">
        <v>53</v>
      </c>
      <c r="Q127">
        <v>0.3</v>
      </c>
      <c r="R127">
        <v>-45</v>
      </c>
      <c r="S127">
        <v>260</v>
      </c>
      <c r="T127">
        <v>-20</v>
      </c>
      <c r="U127">
        <v>127</v>
      </c>
      <c r="V127">
        <v>367</v>
      </c>
      <c r="W127">
        <v>34601</v>
      </c>
      <c r="X127">
        <v>34470</v>
      </c>
      <c r="Y127">
        <v>46801</v>
      </c>
      <c r="Z127">
        <v>1.1200000000000001</v>
      </c>
      <c r="AA127">
        <f t="shared" si="17"/>
        <v>10012</v>
      </c>
      <c r="AB127">
        <f t="shared" si="18"/>
        <v>367</v>
      </c>
      <c r="AC127">
        <f t="shared" si="19"/>
        <v>6159</v>
      </c>
      <c r="AD127">
        <f t="shared" si="20"/>
        <v>0.6151618058330004</v>
      </c>
      <c r="AE127">
        <f t="shared" si="21"/>
        <v>0</v>
      </c>
      <c r="AF127" t="e">
        <f t="shared" ca="1" si="22"/>
        <v>#N/A</v>
      </c>
      <c r="AG127" t="e">
        <f t="shared" ca="1" si="23"/>
        <v>#N/A</v>
      </c>
      <c r="AH127" t="e">
        <f t="shared" ca="1" si="24"/>
        <v>#N/A</v>
      </c>
      <c r="AI127" t="e">
        <f t="shared" ca="1" si="13"/>
        <v>#N/A</v>
      </c>
      <c r="AJ127">
        <f t="shared" si="14"/>
        <v>9.988014382740711E-5</v>
      </c>
      <c r="AK127">
        <f t="shared" si="15"/>
        <v>0</v>
      </c>
      <c r="AL127" t="e">
        <f t="shared" ca="1" si="25"/>
        <v>#N/A</v>
      </c>
      <c r="AM127" t="b">
        <f t="shared" si="16"/>
        <v>0</v>
      </c>
    </row>
    <row r="128" spans="1:39" x14ac:dyDescent="0.3">
      <c r="A128" t="s">
        <v>322</v>
      </c>
      <c r="B128" t="s">
        <v>323</v>
      </c>
      <c r="C128" t="s">
        <v>39</v>
      </c>
      <c r="D128" t="s">
        <v>220</v>
      </c>
      <c r="E128" t="s">
        <v>319</v>
      </c>
      <c r="F128" s="13" t="str">
        <f>_xlfn.CONCAT(wiz_6[[#This Row],[OCTY......]],",",wiz_6[[#This Row],[OS]])</f>
        <v>OCALA     ,FL</v>
      </c>
      <c r="G128" t="s">
        <v>70</v>
      </c>
      <c r="H128" t="s">
        <v>85</v>
      </c>
      <c r="I128" s="13" t="str">
        <f>_xlfn.CONCAT(wiz_6[[#This Row],[DCTY......]], ",",wiz_6[[#This Row],[DS]])</f>
        <v>LEXINGTON ,TN</v>
      </c>
      <c r="J128" t="str">
        <f>TRIM(CONCATENATE(wiz_6[[#This Row],[SHIPPER..................]],wiz_6[[#This Row],[ZIP2..]],wiz_6[[#This Row],[ZIP3..]]))</f>
        <v>M AND L TRUCKING SERV| 3447038351</v>
      </c>
      <c r="K128">
        <v>1</v>
      </c>
      <c r="L128">
        <v>1.08</v>
      </c>
      <c r="M128">
        <v>0.28000000000000003</v>
      </c>
      <c r="N128">
        <v>641</v>
      </c>
      <c r="O128">
        <v>0.96</v>
      </c>
      <c r="P128">
        <v>53</v>
      </c>
      <c r="Q128">
        <v>0.3</v>
      </c>
      <c r="R128">
        <v>-45</v>
      </c>
      <c r="S128">
        <v>260</v>
      </c>
      <c r="T128">
        <v>60</v>
      </c>
      <c r="U128">
        <v>486</v>
      </c>
      <c r="V128">
        <v>806</v>
      </c>
      <c r="W128">
        <v>34601</v>
      </c>
      <c r="X128">
        <v>34470</v>
      </c>
      <c r="Y128">
        <v>38351</v>
      </c>
      <c r="Z128">
        <v>1.1399999999999999</v>
      </c>
      <c r="AA128">
        <f t="shared" si="17"/>
        <v>10012</v>
      </c>
      <c r="AB128">
        <f t="shared" si="18"/>
        <v>806</v>
      </c>
      <c r="AC128">
        <f t="shared" si="19"/>
        <v>6159</v>
      </c>
      <c r="AD128">
        <f t="shared" si="20"/>
        <v>0.6151618058330004</v>
      </c>
      <c r="AE128">
        <f t="shared" si="21"/>
        <v>0</v>
      </c>
      <c r="AF128" t="e">
        <f t="shared" ca="1" si="22"/>
        <v>#N/A</v>
      </c>
      <c r="AG128" t="e">
        <f t="shared" ca="1" si="23"/>
        <v>#N/A</v>
      </c>
      <c r="AH128" t="e">
        <f t="shared" ca="1" si="24"/>
        <v>#N/A</v>
      </c>
      <c r="AI128" t="e">
        <f t="shared" ca="1" si="13"/>
        <v>#N/A</v>
      </c>
      <c r="AJ128">
        <f t="shared" si="14"/>
        <v>9.988014382740711E-5</v>
      </c>
      <c r="AK128">
        <f t="shared" si="15"/>
        <v>0</v>
      </c>
      <c r="AL128" t="e">
        <f t="shared" ca="1" si="25"/>
        <v>#N/A</v>
      </c>
      <c r="AM128" t="b">
        <f t="shared" si="16"/>
        <v>0</v>
      </c>
    </row>
    <row r="129" spans="1:39" x14ac:dyDescent="0.3">
      <c r="A129" t="s">
        <v>324</v>
      </c>
      <c r="B129" t="s">
        <v>325</v>
      </c>
      <c r="C129" t="s">
        <v>39</v>
      </c>
      <c r="D129" t="s">
        <v>220</v>
      </c>
      <c r="E129" t="s">
        <v>221</v>
      </c>
      <c r="F129" s="13" t="str">
        <f>_xlfn.CONCAT(wiz_6[[#This Row],[OCTY......]],",",wiz_6[[#This Row],[OS]])</f>
        <v>JACKSONVIL,FL</v>
      </c>
      <c r="G129" t="s">
        <v>40</v>
      </c>
      <c r="H129" t="s">
        <v>326</v>
      </c>
      <c r="I129" s="13" t="str">
        <f>_xlfn.CONCAT(wiz_6[[#This Row],[DCTY......]], ",",wiz_6[[#This Row],[DS]])</f>
        <v>BIRMINGHAM,AL</v>
      </c>
      <c r="J129" t="str">
        <f>TRIM(CONCATENATE(wiz_6[[#This Row],[SHIPPER..................]],wiz_6[[#This Row],[ZIP2..]],wiz_6[[#This Row],[ZIP3..]]))</f>
        <v>AIR LAND AND SEA EXPR| 3209935203</v>
      </c>
      <c r="K129">
        <v>1</v>
      </c>
      <c r="L129">
        <v>1.55</v>
      </c>
      <c r="M129">
        <v>0.28000000000000003</v>
      </c>
      <c r="N129">
        <v>436</v>
      </c>
      <c r="O129">
        <v>0.88</v>
      </c>
      <c r="P129">
        <v>15</v>
      </c>
      <c r="Q129">
        <v>0.25</v>
      </c>
      <c r="R129">
        <v>-31</v>
      </c>
      <c r="S129">
        <v>0</v>
      </c>
      <c r="T129">
        <v>1</v>
      </c>
      <c r="U129">
        <v>129</v>
      </c>
      <c r="V129">
        <v>130</v>
      </c>
      <c r="W129">
        <v>32065</v>
      </c>
      <c r="X129">
        <v>32099</v>
      </c>
      <c r="Y129">
        <v>35203</v>
      </c>
      <c r="Z129">
        <v>1.61</v>
      </c>
      <c r="AA129">
        <f t="shared" si="17"/>
        <v>10012</v>
      </c>
      <c r="AB129">
        <f t="shared" si="18"/>
        <v>130</v>
      </c>
      <c r="AC129">
        <f t="shared" si="19"/>
        <v>6159</v>
      </c>
      <c r="AD129">
        <f t="shared" si="20"/>
        <v>0.6151618058330004</v>
      </c>
      <c r="AE129">
        <f t="shared" si="21"/>
        <v>0</v>
      </c>
      <c r="AF129" t="e">
        <f t="shared" ca="1" si="22"/>
        <v>#N/A</v>
      </c>
      <c r="AG129" t="e">
        <f t="shared" ca="1" si="23"/>
        <v>#N/A</v>
      </c>
      <c r="AH129" t="e">
        <f t="shared" ca="1" si="24"/>
        <v>#N/A</v>
      </c>
      <c r="AI129" t="e">
        <f t="shared" ca="1" si="13"/>
        <v>#N/A</v>
      </c>
      <c r="AJ129">
        <f t="shared" si="14"/>
        <v>9.988014382740711E-5</v>
      </c>
      <c r="AK129">
        <f t="shared" si="15"/>
        <v>0</v>
      </c>
      <c r="AL129" t="e">
        <f t="shared" ca="1" si="25"/>
        <v>#N/A</v>
      </c>
      <c r="AM129" t="b">
        <f t="shared" si="16"/>
        <v>0</v>
      </c>
    </row>
    <row r="130" spans="1:39" x14ac:dyDescent="0.3">
      <c r="A130" t="s">
        <v>327</v>
      </c>
      <c r="B130" t="s">
        <v>328</v>
      </c>
      <c r="C130" t="s">
        <v>39</v>
      </c>
      <c r="D130" t="s">
        <v>220</v>
      </c>
      <c r="E130" t="s">
        <v>221</v>
      </c>
      <c r="F130" s="13" t="str">
        <f>_xlfn.CONCAT(wiz_6[[#This Row],[OCTY......]],",",wiz_6[[#This Row],[OS]])</f>
        <v>JACKSONVIL,FL</v>
      </c>
      <c r="G130" t="s">
        <v>50</v>
      </c>
      <c r="H130" t="s">
        <v>329</v>
      </c>
      <c r="I130" s="13" t="str">
        <f>_xlfn.CONCAT(wiz_6[[#This Row],[DCTY......]], ",",wiz_6[[#This Row],[DS]])</f>
        <v>GREENSBORO,GA</v>
      </c>
      <c r="J130" t="str">
        <f>TRIM(CONCATENATE(wiz_6[[#This Row],[SHIPPER..................]],wiz_6[[#This Row],[ZIP2..]],wiz_6[[#This Row],[ZIP3..]]))</f>
        <v>PCA JACKSONVILLE OVER| 3209930642</v>
      </c>
      <c r="K130">
        <v>45</v>
      </c>
      <c r="L130">
        <v>0.95</v>
      </c>
      <c r="M130">
        <v>0.23</v>
      </c>
      <c r="N130">
        <v>316</v>
      </c>
      <c r="O130">
        <v>0.7</v>
      </c>
      <c r="P130">
        <v>184</v>
      </c>
      <c r="Q130">
        <v>0.41</v>
      </c>
      <c r="R130">
        <v>-6</v>
      </c>
      <c r="S130">
        <v>-126</v>
      </c>
      <c r="T130">
        <v>31</v>
      </c>
      <c r="U130">
        <v>19</v>
      </c>
      <c r="V130">
        <v>-76</v>
      </c>
      <c r="W130">
        <v>32065</v>
      </c>
      <c r="X130">
        <v>32099</v>
      </c>
      <c r="Y130">
        <v>30642</v>
      </c>
      <c r="Z130">
        <v>0.96</v>
      </c>
      <c r="AA130">
        <f t="shared" si="17"/>
        <v>10012</v>
      </c>
      <c r="AB130">
        <f t="shared" si="18"/>
        <v>-3420</v>
      </c>
      <c r="AC130">
        <f t="shared" si="19"/>
        <v>6159</v>
      </c>
      <c r="AD130">
        <f t="shared" si="20"/>
        <v>0.6151618058330004</v>
      </c>
      <c r="AE130">
        <f t="shared" si="21"/>
        <v>0</v>
      </c>
      <c r="AF130" t="e">
        <f t="shared" ca="1" si="22"/>
        <v>#N/A</v>
      </c>
      <c r="AG130" t="e">
        <f t="shared" ca="1" si="23"/>
        <v>#N/A</v>
      </c>
      <c r="AH130" t="e">
        <f t="shared" ca="1" si="24"/>
        <v>#N/A</v>
      </c>
      <c r="AI130" t="e">
        <f t="shared" ref="AI130:AI193" ca="1" si="26">REPLACE(AF130,2,1,"K")</f>
        <v>#N/A</v>
      </c>
      <c r="AJ130">
        <f t="shared" ref="AJ130:AJ193" si="27">K130/AA130</f>
        <v>4.4946064722333201E-3</v>
      </c>
      <c r="AK130">
        <f t="shared" ref="AK130:AK193" si="28">_xlfn.MINIFS($X$3:$X$2378,$C$3:$C$2378,A130,$AL$3:$AL$2378,"&gt;0.05")</f>
        <v>0</v>
      </c>
      <c r="AL130" t="e">
        <f t="shared" ca="1" si="25"/>
        <v>#N/A</v>
      </c>
      <c r="AM130" t="b">
        <f t="shared" ref="AM130:AM193" si="29">IF(AK130=V130,J130,FALSE)</f>
        <v>0</v>
      </c>
    </row>
    <row r="131" spans="1:39" x14ac:dyDescent="0.3">
      <c r="A131" t="s">
        <v>37</v>
      </c>
      <c r="B131" t="s">
        <v>38</v>
      </c>
      <c r="C131" t="s">
        <v>39</v>
      </c>
      <c r="D131" t="s">
        <v>220</v>
      </c>
      <c r="E131" t="s">
        <v>221</v>
      </c>
      <c r="F131" s="13" t="str">
        <f>_xlfn.CONCAT(wiz_6[[#This Row],[OCTY......]],",",wiz_6[[#This Row],[OS]])</f>
        <v>JACKSONVIL,FL</v>
      </c>
      <c r="G131" t="s">
        <v>50</v>
      </c>
      <c r="H131" t="s">
        <v>330</v>
      </c>
      <c r="I131" s="13" t="str">
        <f>_xlfn.CONCAT(wiz_6[[#This Row],[DCTY......]], ",",wiz_6[[#This Row],[DS]])</f>
        <v>EVANS     ,GA</v>
      </c>
      <c r="J131" t="str">
        <f>TRIM(CONCATENATE(wiz_6[[#This Row],[SHIPPER..................]],wiz_6[[#This Row],[ZIP2..]],wiz_6[[#This Row],[ZIP3..]]))</f>
        <v>b: C H ROBINSON | 3209930809</v>
      </c>
      <c r="K131">
        <v>1</v>
      </c>
      <c r="L131">
        <v>1.88</v>
      </c>
      <c r="M131">
        <v>0.28000000000000003</v>
      </c>
      <c r="N131">
        <v>254</v>
      </c>
      <c r="O131">
        <v>0.83</v>
      </c>
      <c r="P131">
        <v>38</v>
      </c>
      <c r="Q131">
        <v>0.25</v>
      </c>
      <c r="R131">
        <v>-18</v>
      </c>
      <c r="S131">
        <v>5</v>
      </c>
      <c r="T131">
        <v>-69</v>
      </c>
      <c r="U131">
        <v>264</v>
      </c>
      <c r="V131">
        <v>200</v>
      </c>
      <c r="W131">
        <v>32086</v>
      </c>
      <c r="X131">
        <v>32099</v>
      </c>
      <c r="Y131">
        <v>30809</v>
      </c>
      <c r="Z131">
        <v>1.94</v>
      </c>
      <c r="AA131">
        <f t="shared" ref="AA131:AA194" si="30">SUMIFS(K$3:K$2378,$C$3:$C$2378,$C131)</f>
        <v>10012</v>
      </c>
      <c r="AB131">
        <f t="shared" ref="AB131:AB194" si="31">V131*K131</f>
        <v>200</v>
      </c>
      <c r="AC131">
        <f t="shared" ref="AC131:AC194" si="32">SUMIFS(AB$3:AB$2378,$C$3:$C$2378,$C131)</f>
        <v>6159</v>
      </c>
      <c r="AD131">
        <f t="shared" ref="AD131:AD194" si="33">AC131/AA131</f>
        <v>0.6151618058330004</v>
      </c>
      <c r="AE131">
        <f t="shared" ref="AE131:AE194" si="34">_xlfn.MINIFS($X$3:$X$2378,$C$3:$C$2378,A131)</f>
        <v>0</v>
      </c>
      <c r="AF131" t="e">
        <f t="shared" ref="AF131:AF194" ca="1" si="35">CELL("address",INDEX($X$3:$X$2378,MATCH(_xlfn.MINIFS($X$3:$X$2378,$C$3:$C$2378,A131),$X$3:$X$2378,0)))</f>
        <v>#N/A</v>
      </c>
      <c r="AG131" t="e">
        <f t="shared" ref="AG131:AG194" ca="1" si="36">REPLACE(AF131,2,1,"J")</f>
        <v>#N/A</v>
      </c>
      <c r="AH131" t="e">
        <f t="shared" ref="AH131:AH194" ca="1" si="37">INDIRECT(AG131)</f>
        <v>#N/A</v>
      </c>
      <c r="AI131" t="e">
        <f t="shared" ca="1" si="26"/>
        <v>#N/A</v>
      </c>
      <c r="AJ131">
        <f t="shared" si="27"/>
        <v>9.988014382740711E-5</v>
      </c>
      <c r="AK131">
        <f t="shared" si="28"/>
        <v>0</v>
      </c>
      <c r="AL131" t="e">
        <f t="shared" ref="AL131:AL194" ca="1" si="38">OFFSET(J$2,MATCH(AK131,$X$3:$X$2378,0),)</f>
        <v>#N/A</v>
      </c>
      <c r="AM131" t="b">
        <f t="shared" si="29"/>
        <v>0</v>
      </c>
    </row>
    <row r="132" spans="1:39" x14ac:dyDescent="0.3">
      <c r="A132" t="s">
        <v>37</v>
      </c>
      <c r="B132" t="s">
        <v>38</v>
      </c>
      <c r="C132" t="s">
        <v>39</v>
      </c>
      <c r="D132" t="s">
        <v>220</v>
      </c>
      <c r="E132" t="s">
        <v>221</v>
      </c>
      <c r="F132" s="13" t="str">
        <f>_xlfn.CONCAT(wiz_6[[#This Row],[OCTY......]],",",wiz_6[[#This Row],[OS]])</f>
        <v>JACKSONVIL,FL</v>
      </c>
      <c r="G132" t="s">
        <v>90</v>
      </c>
      <c r="H132" t="s">
        <v>91</v>
      </c>
      <c r="I132" s="13" t="str">
        <f>_xlfn.CONCAT(wiz_6[[#This Row],[DCTY......]], ",",wiz_6[[#This Row],[DS]])</f>
        <v>SPARTANBUR,SC</v>
      </c>
      <c r="J132" t="str">
        <f>TRIM(CONCATENATE(wiz_6[[#This Row],[SHIPPER..................]],wiz_6[[#This Row],[ZIP2..]],wiz_6[[#This Row],[ZIP3..]]))</f>
        <v>b: C H ROBINSON | 3209929301</v>
      </c>
      <c r="K132">
        <v>1</v>
      </c>
      <c r="L132">
        <v>1.04</v>
      </c>
      <c r="M132">
        <v>0.27</v>
      </c>
      <c r="N132">
        <v>380</v>
      </c>
      <c r="O132">
        <v>1.21</v>
      </c>
      <c r="P132">
        <v>68</v>
      </c>
      <c r="Q132">
        <v>0.3</v>
      </c>
      <c r="R132">
        <v>-23</v>
      </c>
      <c r="S132">
        <v>5</v>
      </c>
      <c r="T132">
        <v>-104</v>
      </c>
      <c r="U132">
        <v>-15</v>
      </c>
      <c r="V132">
        <v>-114</v>
      </c>
      <c r="W132">
        <v>32601</v>
      </c>
      <c r="X132">
        <v>32099</v>
      </c>
      <c r="Y132">
        <v>29301</v>
      </c>
      <c r="Z132">
        <v>1.0900000000000001</v>
      </c>
      <c r="AA132">
        <f t="shared" si="30"/>
        <v>10012</v>
      </c>
      <c r="AB132">
        <f t="shared" si="31"/>
        <v>-114</v>
      </c>
      <c r="AC132">
        <f t="shared" si="32"/>
        <v>6159</v>
      </c>
      <c r="AD132">
        <f t="shared" si="33"/>
        <v>0.6151618058330004</v>
      </c>
      <c r="AE132">
        <f t="shared" si="34"/>
        <v>0</v>
      </c>
      <c r="AF132" t="e">
        <f t="shared" ca="1" si="35"/>
        <v>#N/A</v>
      </c>
      <c r="AG132" t="e">
        <f t="shared" ca="1" si="36"/>
        <v>#N/A</v>
      </c>
      <c r="AH132" t="e">
        <f t="shared" ca="1" si="37"/>
        <v>#N/A</v>
      </c>
      <c r="AI132" t="e">
        <f t="shared" ca="1" si="26"/>
        <v>#N/A</v>
      </c>
      <c r="AJ132">
        <f t="shared" si="27"/>
        <v>9.988014382740711E-5</v>
      </c>
      <c r="AK132">
        <f t="shared" si="28"/>
        <v>0</v>
      </c>
      <c r="AL132" t="e">
        <f t="shared" ca="1" si="38"/>
        <v>#N/A</v>
      </c>
      <c r="AM132" t="b">
        <f t="shared" si="29"/>
        <v>0</v>
      </c>
    </row>
    <row r="133" spans="1:39" x14ac:dyDescent="0.3">
      <c r="A133" t="s">
        <v>331</v>
      </c>
      <c r="B133" t="s">
        <v>332</v>
      </c>
      <c r="C133" t="s">
        <v>39</v>
      </c>
      <c r="D133" t="s">
        <v>220</v>
      </c>
      <c r="E133" t="s">
        <v>333</v>
      </c>
      <c r="F133" s="13" t="str">
        <f>_xlfn.CONCAT(wiz_6[[#This Row],[OCTY......]],",",wiz_6[[#This Row],[OS]])</f>
        <v>YULEE     ,FL</v>
      </c>
      <c r="G133" t="s">
        <v>70</v>
      </c>
      <c r="H133" t="s">
        <v>334</v>
      </c>
      <c r="I133" s="13" t="str">
        <f>_xlfn.CONCAT(wiz_6[[#This Row],[DCTY......]], ",",wiz_6[[#This Row],[DS]])</f>
        <v>ERWIN     ,TN</v>
      </c>
      <c r="J133" t="str">
        <f>TRIM(CONCATENATE(wiz_6[[#This Row],[SHIPPER..................]],wiz_6[[#This Row],[ZIP2..]],wiz_6[[#This Row],[ZIP3..]]))</f>
        <v>b: THE TITAN BUSINESS| 3204137650</v>
      </c>
      <c r="K133">
        <v>1</v>
      </c>
      <c r="L133">
        <v>1.43</v>
      </c>
      <c r="M133">
        <v>0.28000000000000003</v>
      </c>
      <c r="N133">
        <v>467</v>
      </c>
      <c r="O133">
        <v>0.96</v>
      </c>
      <c r="P133">
        <v>36</v>
      </c>
      <c r="Q133">
        <v>0.25</v>
      </c>
      <c r="R133">
        <v>-32</v>
      </c>
      <c r="S133">
        <v>-27</v>
      </c>
      <c r="T133">
        <v>1</v>
      </c>
      <c r="U133">
        <v>109</v>
      </c>
      <c r="V133">
        <v>83</v>
      </c>
      <c r="W133">
        <v>32065</v>
      </c>
      <c r="X133">
        <v>32041</v>
      </c>
      <c r="Y133">
        <v>37650</v>
      </c>
      <c r="Z133">
        <v>1.49</v>
      </c>
      <c r="AA133">
        <f t="shared" si="30"/>
        <v>10012</v>
      </c>
      <c r="AB133">
        <f t="shared" si="31"/>
        <v>83</v>
      </c>
      <c r="AC133">
        <f t="shared" si="32"/>
        <v>6159</v>
      </c>
      <c r="AD133">
        <f t="shared" si="33"/>
        <v>0.6151618058330004</v>
      </c>
      <c r="AE133">
        <f t="shared" si="34"/>
        <v>0</v>
      </c>
      <c r="AF133" t="e">
        <f t="shared" ca="1" si="35"/>
        <v>#N/A</v>
      </c>
      <c r="AG133" t="e">
        <f t="shared" ca="1" si="36"/>
        <v>#N/A</v>
      </c>
      <c r="AH133" t="e">
        <f t="shared" ca="1" si="37"/>
        <v>#N/A</v>
      </c>
      <c r="AI133" t="e">
        <f t="shared" ca="1" si="26"/>
        <v>#N/A</v>
      </c>
      <c r="AJ133">
        <f t="shared" si="27"/>
        <v>9.988014382740711E-5</v>
      </c>
      <c r="AK133">
        <f t="shared" si="28"/>
        <v>0</v>
      </c>
      <c r="AL133" t="e">
        <f t="shared" ca="1" si="38"/>
        <v>#N/A</v>
      </c>
      <c r="AM133" t="b">
        <f t="shared" si="29"/>
        <v>0</v>
      </c>
    </row>
    <row r="134" spans="1:39" x14ac:dyDescent="0.3">
      <c r="A134" t="s">
        <v>37</v>
      </c>
      <c r="B134" t="s">
        <v>38</v>
      </c>
      <c r="C134" t="s">
        <v>39</v>
      </c>
      <c r="D134" t="s">
        <v>220</v>
      </c>
      <c r="E134" t="s">
        <v>335</v>
      </c>
      <c r="F134" s="13" t="str">
        <f>_xlfn.CONCAT(wiz_6[[#This Row],[OCTY......]],",",wiz_6[[#This Row],[OS]])</f>
        <v>LAKELAND  ,FL</v>
      </c>
      <c r="G134" t="s">
        <v>40</v>
      </c>
      <c r="H134" t="s">
        <v>320</v>
      </c>
      <c r="I134" s="13" t="str">
        <f>_xlfn.CONCAT(wiz_6[[#This Row],[DCTY......]], ",",wiz_6[[#This Row],[DS]])</f>
        <v>MC CALLA  ,AL</v>
      </c>
      <c r="J134" t="str">
        <f>TRIM(CONCATENATE(wiz_6[[#This Row],[SHIPPER..................]],wiz_6[[#This Row],[ZIP2..]],wiz_6[[#This Row],[ZIP3..]]))</f>
        <v>b: C H ROBINSON | 3380135111</v>
      </c>
      <c r="K134">
        <v>1</v>
      </c>
      <c r="L134">
        <v>0.81</v>
      </c>
      <c r="M134">
        <v>0.28000000000000003</v>
      </c>
      <c r="N134">
        <v>552</v>
      </c>
      <c r="O134">
        <v>1.1299999999999999</v>
      </c>
      <c r="P134">
        <v>99</v>
      </c>
      <c r="Q134">
        <v>0.3</v>
      </c>
      <c r="R134">
        <v>-39</v>
      </c>
      <c r="S134">
        <v>-62</v>
      </c>
      <c r="T134">
        <v>-7</v>
      </c>
      <c r="U134">
        <v>-4</v>
      </c>
      <c r="V134">
        <v>-73</v>
      </c>
      <c r="W134">
        <v>32951</v>
      </c>
      <c r="X134">
        <v>33801</v>
      </c>
      <c r="Y134">
        <v>35111</v>
      </c>
      <c r="Z134">
        <v>0.87</v>
      </c>
      <c r="AA134">
        <f t="shared" si="30"/>
        <v>10012</v>
      </c>
      <c r="AB134">
        <f t="shared" si="31"/>
        <v>-73</v>
      </c>
      <c r="AC134">
        <f t="shared" si="32"/>
        <v>6159</v>
      </c>
      <c r="AD134">
        <f t="shared" si="33"/>
        <v>0.6151618058330004</v>
      </c>
      <c r="AE134">
        <f t="shared" si="34"/>
        <v>0</v>
      </c>
      <c r="AF134" t="e">
        <f t="shared" ca="1" si="35"/>
        <v>#N/A</v>
      </c>
      <c r="AG134" t="e">
        <f t="shared" ca="1" si="36"/>
        <v>#N/A</v>
      </c>
      <c r="AH134" t="e">
        <f t="shared" ca="1" si="37"/>
        <v>#N/A</v>
      </c>
      <c r="AI134" t="e">
        <f t="shared" ca="1" si="26"/>
        <v>#N/A</v>
      </c>
      <c r="AJ134">
        <f t="shared" si="27"/>
        <v>9.988014382740711E-5</v>
      </c>
      <c r="AK134">
        <f t="shared" si="28"/>
        <v>0</v>
      </c>
      <c r="AL134" t="e">
        <f t="shared" ca="1" si="38"/>
        <v>#N/A</v>
      </c>
      <c r="AM134" t="b">
        <f t="shared" si="29"/>
        <v>0</v>
      </c>
    </row>
    <row r="135" spans="1:39" x14ac:dyDescent="0.3">
      <c r="A135" t="s">
        <v>37</v>
      </c>
      <c r="B135" t="s">
        <v>38</v>
      </c>
      <c r="C135" t="s">
        <v>39</v>
      </c>
      <c r="D135" t="s">
        <v>220</v>
      </c>
      <c r="E135" t="s">
        <v>335</v>
      </c>
      <c r="F135" s="13" t="str">
        <f>_xlfn.CONCAT(wiz_6[[#This Row],[OCTY......]],",",wiz_6[[#This Row],[OS]])</f>
        <v>LAKELAND  ,FL</v>
      </c>
      <c r="G135" t="s">
        <v>40</v>
      </c>
      <c r="H135" t="s">
        <v>336</v>
      </c>
      <c r="I135" s="13" t="str">
        <f>_xlfn.CONCAT(wiz_6[[#This Row],[DCTY......]], ",",wiz_6[[#This Row],[DS]])</f>
        <v>COTTONWOOD,AL</v>
      </c>
      <c r="J135" t="str">
        <f>TRIM(CONCATENATE(wiz_6[[#This Row],[SHIPPER..................]],wiz_6[[#This Row],[ZIP2..]],wiz_6[[#This Row],[ZIP3..]]))</f>
        <v>b: C H ROBINSON | 3380136320</v>
      </c>
      <c r="K135">
        <v>1</v>
      </c>
      <c r="L135">
        <v>1.25</v>
      </c>
      <c r="M135">
        <v>0.28000000000000003</v>
      </c>
      <c r="N135">
        <v>359</v>
      </c>
      <c r="O135">
        <v>1.25</v>
      </c>
      <c r="P135">
        <v>52</v>
      </c>
      <c r="Q135">
        <v>0.3</v>
      </c>
      <c r="R135">
        <v>-25</v>
      </c>
      <c r="S135">
        <v>-62</v>
      </c>
      <c r="T135">
        <v>-113</v>
      </c>
      <c r="U135">
        <v>95</v>
      </c>
      <c r="V135">
        <v>-80</v>
      </c>
      <c r="W135">
        <v>34601</v>
      </c>
      <c r="X135">
        <v>33801</v>
      </c>
      <c r="Y135">
        <v>36320</v>
      </c>
      <c r="Z135">
        <v>1.31</v>
      </c>
      <c r="AA135">
        <f t="shared" si="30"/>
        <v>10012</v>
      </c>
      <c r="AB135">
        <f t="shared" si="31"/>
        <v>-80</v>
      </c>
      <c r="AC135">
        <f t="shared" si="32"/>
        <v>6159</v>
      </c>
      <c r="AD135">
        <f t="shared" si="33"/>
        <v>0.6151618058330004</v>
      </c>
      <c r="AE135">
        <f t="shared" si="34"/>
        <v>0</v>
      </c>
      <c r="AF135" t="e">
        <f t="shared" ca="1" si="35"/>
        <v>#N/A</v>
      </c>
      <c r="AG135" t="e">
        <f t="shared" ca="1" si="36"/>
        <v>#N/A</v>
      </c>
      <c r="AH135" t="e">
        <f t="shared" ca="1" si="37"/>
        <v>#N/A</v>
      </c>
      <c r="AI135" t="e">
        <f t="shared" ca="1" si="26"/>
        <v>#N/A</v>
      </c>
      <c r="AJ135">
        <f t="shared" si="27"/>
        <v>9.988014382740711E-5</v>
      </c>
      <c r="AK135">
        <f t="shared" si="28"/>
        <v>0</v>
      </c>
      <c r="AL135" t="e">
        <f t="shared" ca="1" si="38"/>
        <v>#N/A</v>
      </c>
      <c r="AM135" t="b">
        <f t="shared" si="29"/>
        <v>0</v>
      </c>
    </row>
    <row r="136" spans="1:39" x14ac:dyDescent="0.3">
      <c r="A136" t="s">
        <v>82</v>
      </c>
      <c r="B136" t="s">
        <v>83</v>
      </c>
      <c r="C136" t="s">
        <v>39</v>
      </c>
      <c r="D136" t="s">
        <v>220</v>
      </c>
      <c r="E136" t="s">
        <v>335</v>
      </c>
      <c r="F136" s="13" t="str">
        <f>_xlfn.CONCAT(wiz_6[[#This Row],[OCTY......]],",",wiz_6[[#This Row],[OS]])</f>
        <v>LAKELAND  ,FL</v>
      </c>
      <c r="G136" t="s">
        <v>50</v>
      </c>
      <c r="H136" t="s">
        <v>51</v>
      </c>
      <c r="I136" s="13" t="str">
        <f>_xlfn.CONCAT(wiz_6[[#This Row],[DCTY......]], ",",wiz_6[[#This Row],[DS]])</f>
        <v>NEWNAN    ,GA</v>
      </c>
      <c r="J136" t="str">
        <f>TRIM(CONCATENATE(wiz_6[[#This Row],[SHIPPER..................]],wiz_6[[#This Row],[ZIP2..]],wiz_6[[#This Row],[ZIP3..]]))</f>
        <v>b: TRANSPLACE TEXAS L| 3380130263</v>
      </c>
      <c r="K136">
        <v>1</v>
      </c>
      <c r="L136">
        <v>0.96</v>
      </c>
      <c r="M136">
        <v>0.28000000000000003</v>
      </c>
      <c r="N136">
        <v>485</v>
      </c>
      <c r="O136">
        <v>0.75</v>
      </c>
      <c r="P136">
        <v>59</v>
      </c>
      <c r="Q136">
        <v>0.3</v>
      </c>
      <c r="R136">
        <v>-34</v>
      </c>
      <c r="S136">
        <v>-96</v>
      </c>
      <c r="T136">
        <v>51</v>
      </c>
      <c r="U136">
        <v>197</v>
      </c>
      <c r="V136">
        <v>152</v>
      </c>
      <c r="W136">
        <v>33772</v>
      </c>
      <c r="X136">
        <v>33801</v>
      </c>
      <c r="Y136">
        <v>30263</v>
      </c>
      <c r="Z136">
        <v>1.02</v>
      </c>
      <c r="AA136">
        <f t="shared" si="30"/>
        <v>10012</v>
      </c>
      <c r="AB136">
        <f t="shared" si="31"/>
        <v>152</v>
      </c>
      <c r="AC136">
        <f t="shared" si="32"/>
        <v>6159</v>
      </c>
      <c r="AD136">
        <f t="shared" si="33"/>
        <v>0.6151618058330004</v>
      </c>
      <c r="AE136">
        <f t="shared" si="34"/>
        <v>0</v>
      </c>
      <c r="AF136" t="e">
        <f t="shared" ca="1" si="35"/>
        <v>#N/A</v>
      </c>
      <c r="AG136" t="e">
        <f t="shared" ca="1" si="36"/>
        <v>#N/A</v>
      </c>
      <c r="AH136" t="e">
        <f t="shared" ca="1" si="37"/>
        <v>#N/A</v>
      </c>
      <c r="AI136" t="e">
        <f t="shared" ca="1" si="26"/>
        <v>#N/A</v>
      </c>
      <c r="AJ136">
        <f t="shared" si="27"/>
        <v>9.988014382740711E-5</v>
      </c>
      <c r="AK136">
        <f t="shared" si="28"/>
        <v>0</v>
      </c>
      <c r="AL136" t="e">
        <f t="shared" ca="1" si="38"/>
        <v>#N/A</v>
      </c>
      <c r="AM136" t="b">
        <f t="shared" si="29"/>
        <v>0</v>
      </c>
    </row>
    <row r="137" spans="1:39" x14ac:dyDescent="0.3">
      <c r="A137" t="s">
        <v>222</v>
      </c>
      <c r="B137" t="s">
        <v>218</v>
      </c>
      <c r="C137" t="s">
        <v>39</v>
      </c>
      <c r="D137" t="s">
        <v>220</v>
      </c>
      <c r="E137" t="s">
        <v>335</v>
      </c>
      <c r="F137" s="13" t="str">
        <f>_xlfn.CONCAT(wiz_6[[#This Row],[OCTY......]],",",wiz_6[[#This Row],[OS]])</f>
        <v>LAKELAND  ,FL</v>
      </c>
      <c r="G137" t="s">
        <v>50</v>
      </c>
      <c r="H137" t="s">
        <v>337</v>
      </c>
      <c r="I137" s="13" t="str">
        <f>_xlfn.CONCAT(wiz_6[[#This Row],[DCTY......]], ",",wiz_6[[#This Row],[DS]])</f>
        <v>PALMETTO  ,GA</v>
      </c>
      <c r="J137" t="str">
        <f>TRIM(CONCATENATE(wiz_6[[#This Row],[SHIPPER..................]],wiz_6[[#This Row],[ZIP2..]],wiz_6[[#This Row],[ZIP3..]]))</f>
        <v>OWENS CORNING FIBERGL| 3380130268</v>
      </c>
      <c r="K137">
        <v>2</v>
      </c>
      <c r="L137">
        <v>0.9</v>
      </c>
      <c r="M137">
        <v>0.17</v>
      </c>
      <c r="N137">
        <v>460</v>
      </c>
      <c r="O137">
        <v>0.7</v>
      </c>
      <c r="P137">
        <v>70</v>
      </c>
      <c r="Q137">
        <v>0.28000000000000003</v>
      </c>
      <c r="R137">
        <v>18</v>
      </c>
      <c r="S137">
        <v>-196</v>
      </c>
      <c r="T137">
        <v>63</v>
      </c>
      <c r="U137">
        <v>122</v>
      </c>
      <c r="V137">
        <v>-11</v>
      </c>
      <c r="W137">
        <v>33843</v>
      </c>
      <c r="X137">
        <v>33801</v>
      </c>
      <c r="Y137">
        <v>30268</v>
      </c>
      <c r="Z137">
        <v>0.85</v>
      </c>
      <c r="AA137">
        <f t="shared" si="30"/>
        <v>10012</v>
      </c>
      <c r="AB137">
        <f t="shared" si="31"/>
        <v>-22</v>
      </c>
      <c r="AC137">
        <f t="shared" si="32"/>
        <v>6159</v>
      </c>
      <c r="AD137">
        <f t="shared" si="33"/>
        <v>0.6151618058330004</v>
      </c>
      <c r="AE137">
        <f t="shared" si="34"/>
        <v>0</v>
      </c>
      <c r="AF137" t="e">
        <f t="shared" ca="1" si="35"/>
        <v>#N/A</v>
      </c>
      <c r="AG137" t="e">
        <f t="shared" ca="1" si="36"/>
        <v>#N/A</v>
      </c>
      <c r="AH137" t="e">
        <f t="shared" ca="1" si="37"/>
        <v>#N/A</v>
      </c>
      <c r="AI137" t="e">
        <f t="shared" ca="1" si="26"/>
        <v>#N/A</v>
      </c>
      <c r="AJ137">
        <f t="shared" si="27"/>
        <v>1.9976028765481422E-4</v>
      </c>
      <c r="AK137">
        <f t="shared" si="28"/>
        <v>0</v>
      </c>
      <c r="AL137" t="e">
        <f t="shared" ca="1" si="38"/>
        <v>#N/A</v>
      </c>
      <c r="AM137" t="b">
        <f t="shared" si="29"/>
        <v>0</v>
      </c>
    </row>
    <row r="138" spans="1:39" x14ac:dyDescent="0.3">
      <c r="A138" t="s">
        <v>217</v>
      </c>
      <c r="B138" t="s">
        <v>218</v>
      </c>
      <c r="C138" t="s">
        <v>39</v>
      </c>
      <c r="D138" t="s">
        <v>220</v>
      </c>
      <c r="E138" t="s">
        <v>335</v>
      </c>
      <c r="F138" s="13" t="str">
        <f>_xlfn.CONCAT(wiz_6[[#This Row],[OCTY......]],",",wiz_6[[#This Row],[OS]])</f>
        <v>LAKELAND  ,FL</v>
      </c>
      <c r="G138" t="s">
        <v>50</v>
      </c>
      <c r="H138" t="s">
        <v>337</v>
      </c>
      <c r="I138" s="13" t="str">
        <f>_xlfn.CONCAT(wiz_6[[#This Row],[DCTY......]], ",",wiz_6[[#This Row],[DS]])</f>
        <v>PALMETTO  ,GA</v>
      </c>
      <c r="J138" t="str">
        <f>TRIM(CONCATENATE(wiz_6[[#This Row],[SHIPPER..................]],wiz_6[[#This Row],[ZIP2..]],wiz_6[[#This Row],[ZIP3..]]))</f>
        <v>OWENS CORNING SALES | 3380130268</v>
      </c>
      <c r="K138">
        <v>1</v>
      </c>
      <c r="L138">
        <v>0.9</v>
      </c>
      <c r="M138">
        <v>0.18</v>
      </c>
      <c r="N138">
        <v>460</v>
      </c>
      <c r="O138">
        <v>1.99</v>
      </c>
      <c r="P138">
        <v>39</v>
      </c>
      <c r="Q138">
        <v>0.25</v>
      </c>
      <c r="R138">
        <v>11</v>
      </c>
      <c r="S138">
        <v>-93</v>
      </c>
      <c r="T138">
        <v>-243</v>
      </c>
      <c r="U138">
        <v>100</v>
      </c>
      <c r="V138">
        <v>-236</v>
      </c>
      <c r="W138">
        <v>33576</v>
      </c>
      <c r="X138">
        <v>33801</v>
      </c>
      <c r="Y138">
        <v>30268</v>
      </c>
      <c r="Z138">
        <v>0.86</v>
      </c>
      <c r="AA138">
        <f t="shared" si="30"/>
        <v>10012</v>
      </c>
      <c r="AB138">
        <f t="shared" si="31"/>
        <v>-236</v>
      </c>
      <c r="AC138">
        <f t="shared" si="32"/>
        <v>6159</v>
      </c>
      <c r="AD138">
        <f t="shared" si="33"/>
        <v>0.6151618058330004</v>
      </c>
      <c r="AE138">
        <f t="shared" si="34"/>
        <v>0</v>
      </c>
      <c r="AF138" t="e">
        <f t="shared" ca="1" si="35"/>
        <v>#N/A</v>
      </c>
      <c r="AG138" t="e">
        <f t="shared" ca="1" si="36"/>
        <v>#N/A</v>
      </c>
      <c r="AH138" t="e">
        <f t="shared" ca="1" si="37"/>
        <v>#N/A</v>
      </c>
      <c r="AI138" t="e">
        <f t="shared" ca="1" si="26"/>
        <v>#N/A</v>
      </c>
      <c r="AJ138">
        <f t="shared" si="27"/>
        <v>9.988014382740711E-5</v>
      </c>
      <c r="AK138">
        <f t="shared" si="28"/>
        <v>0</v>
      </c>
      <c r="AL138" t="e">
        <f t="shared" ca="1" si="38"/>
        <v>#N/A</v>
      </c>
      <c r="AM138" t="b">
        <f t="shared" si="29"/>
        <v>0</v>
      </c>
    </row>
    <row r="139" spans="1:39" x14ac:dyDescent="0.3">
      <c r="A139" t="s">
        <v>222</v>
      </c>
      <c r="B139" t="s">
        <v>218</v>
      </c>
      <c r="C139" t="s">
        <v>39</v>
      </c>
      <c r="D139" t="s">
        <v>220</v>
      </c>
      <c r="E139" t="s">
        <v>335</v>
      </c>
      <c r="F139" s="13" t="str">
        <f>_xlfn.CONCAT(wiz_6[[#This Row],[OCTY......]],",",wiz_6[[#This Row],[OS]])</f>
        <v>LAKELAND  ,FL</v>
      </c>
      <c r="G139" t="s">
        <v>50</v>
      </c>
      <c r="H139" t="s">
        <v>338</v>
      </c>
      <c r="I139" s="13" t="str">
        <f>_xlfn.CONCAT(wiz_6[[#This Row],[DCTY......]], ",",wiz_6[[#This Row],[DS]])</f>
        <v>PENDERGRAS,GA</v>
      </c>
      <c r="J139" t="str">
        <f>TRIM(CONCATENATE(wiz_6[[#This Row],[SHIPPER..................]],wiz_6[[#This Row],[ZIP2..]],wiz_6[[#This Row],[ZIP3..]]))</f>
        <v>OWENS CORNING FIBERGL| 3380130567</v>
      </c>
      <c r="K139">
        <v>6</v>
      </c>
      <c r="L139">
        <v>0.9</v>
      </c>
      <c r="M139">
        <v>0.17</v>
      </c>
      <c r="N139">
        <v>484</v>
      </c>
      <c r="O139">
        <v>1.6</v>
      </c>
      <c r="P139">
        <v>81</v>
      </c>
      <c r="Q139">
        <v>0.31</v>
      </c>
      <c r="R139">
        <v>18</v>
      </c>
      <c r="S139">
        <v>-196</v>
      </c>
      <c r="T139">
        <v>-150</v>
      </c>
      <c r="U139">
        <v>-2</v>
      </c>
      <c r="V139">
        <v>-348</v>
      </c>
      <c r="W139">
        <v>33772</v>
      </c>
      <c r="X139">
        <v>33801</v>
      </c>
      <c r="Y139">
        <v>30567</v>
      </c>
      <c r="Z139">
        <v>0.85</v>
      </c>
      <c r="AA139">
        <f t="shared" si="30"/>
        <v>10012</v>
      </c>
      <c r="AB139">
        <f t="shared" si="31"/>
        <v>-2088</v>
      </c>
      <c r="AC139">
        <f t="shared" si="32"/>
        <v>6159</v>
      </c>
      <c r="AD139">
        <f t="shared" si="33"/>
        <v>0.6151618058330004</v>
      </c>
      <c r="AE139">
        <f t="shared" si="34"/>
        <v>0</v>
      </c>
      <c r="AF139" t="e">
        <f t="shared" ca="1" si="35"/>
        <v>#N/A</v>
      </c>
      <c r="AG139" t="e">
        <f t="shared" ca="1" si="36"/>
        <v>#N/A</v>
      </c>
      <c r="AH139" t="e">
        <f t="shared" ca="1" si="37"/>
        <v>#N/A</v>
      </c>
      <c r="AI139" t="e">
        <f t="shared" ca="1" si="26"/>
        <v>#N/A</v>
      </c>
      <c r="AJ139">
        <f t="shared" si="27"/>
        <v>5.9928086296444263E-4</v>
      </c>
      <c r="AK139">
        <f t="shared" si="28"/>
        <v>0</v>
      </c>
      <c r="AL139" t="e">
        <f t="shared" ca="1" si="38"/>
        <v>#N/A</v>
      </c>
      <c r="AM139" t="b">
        <f t="shared" si="29"/>
        <v>0</v>
      </c>
    </row>
    <row r="140" spans="1:39" x14ac:dyDescent="0.3">
      <c r="A140" t="s">
        <v>37</v>
      </c>
      <c r="B140" t="s">
        <v>38</v>
      </c>
      <c r="C140" t="s">
        <v>39</v>
      </c>
      <c r="D140" t="s">
        <v>220</v>
      </c>
      <c r="E140" t="s">
        <v>339</v>
      </c>
      <c r="F140" s="13" t="str">
        <f>_xlfn.CONCAT(wiz_6[[#This Row],[OCTY......]],",",wiz_6[[#This Row],[OS]])</f>
        <v>LAKE WALES,FL</v>
      </c>
      <c r="G140" t="s">
        <v>68</v>
      </c>
      <c r="H140" t="s">
        <v>340</v>
      </c>
      <c r="I140" s="13" t="str">
        <f>_xlfn.CONCAT(wiz_6[[#This Row],[DCTY......]], ",",wiz_6[[#This Row],[DS]])</f>
        <v>SALISBURY ,NC</v>
      </c>
      <c r="J140" t="str">
        <f>TRIM(CONCATENATE(wiz_6[[#This Row],[SHIPPER..................]],wiz_6[[#This Row],[ZIP2..]],wiz_6[[#This Row],[ZIP3..]]))</f>
        <v>b: C H ROBINSON | 3385328144</v>
      </c>
      <c r="K140">
        <v>1</v>
      </c>
      <c r="L140">
        <v>1.0900000000000001</v>
      </c>
      <c r="M140">
        <v>0.28000000000000003</v>
      </c>
      <c r="N140">
        <v>619</v>
      </c>
      <c r="O140">
        <v>1.5</v>
      </c>
      <c r="P140">
        <v>14</v>
      </c>
      <c r="Q140">
        <v>0.25</v>
      </c>
      <c r="R140">
        <v>-44</v>
      </c>
      <c r="S140">
        <v>30</v>
      </c>
      <c r="T140">
        <v>-68</v>
      </c>
      <c r="U140">
        <v>153</v>
      </c>
      <c r="V140">
        <v>115</v>
      </c>
      <c r="W140">
        <v>33843</v>
      </c>
      <c r="X140">
        <v>33853</v>
      </c>
      <c r="Y140">
        <v>28144</v>
      </c>
      <c r="Z140">
        <v>1.1499999999999999</v>
      </c>
      <c r="AA140">
        <f t="shared" si="30"/>
        <v>10012</v>
      </c>
      <c r="AB140">
        <f t="shared" si="31"/>
        <v>115</v>
      </c>
      <c r="AC140">
        <f t="shared" si="32"/>
        <v>6159</v>
      </c>
      <c r="AD140">
        <f t="shared" si="33"/>
        <v>0.6151618058330004</v>
      </c>
      <c r="AE140">
        <f t="shared" si="34"/>
        <v>0</v>
      </c>
      <c r="AF140" t="e">
        <f t="shared" ca="1" si="35"/>
        <v>#N/A</v>
      </c>
      <c r="AG140" t="e">
        <f t="shared" ca="1" si="36"/>
        <v>#N/A</v>
      </c>
      <c r="AH140" t="e">
        <f t="shared" ca="1" si="37"/>
        <v>#N/A</v>
      </c>
      <c r="AI140" t="e">
        <f t="shared" ca="1" si="26"/>
        <v>#N/A</v>
      </c>
      <c r="AJ140">
        <f t="shared" si="27"/>
        <v>9.988014382740711E-5</v>
      </c>
      <c r="AK140">
        <f t="shared" si="28"/>
        <v>0</v>
      </c>
      <c r="AL140" t="e">
        <f t="shared" ca="1" si="38"/>
        <v>#N/A</v>
      </c>
      <c r="AM140" t="b">
        <f t="shared" si="29"/>
        <v>0</v>
      </c>
    </row>
    <row r="141" spans="1:39" x14ac:dyDescent="0.3">
      <c r="A141" t="s">
        <v>222</v>
      </c>
      <c r="B141" t="s">
        <v>218</v>
      </c>
      <c r="C141" t="s">
        <v>39</v>
      </c>
      <c r="D141" t="s">
        <v>220</v>
      </c>
      <c r="E141" t="s">
        <v>335</v>
      </c>
      <c r="F141" s="13" t="str">
        <f>_xlfn.CONCAT(wiz_6[[#This Row],[OCTY......]],",",wiz_6[[#This Row],[OS]])</f>
        <v>LAKELAND  ,FL</v>
      </c>
      <c r="G141" t="s">
        <v>68</v>
      </c>
      <c r="H141" t="s">
        <v>184</v>
      </c>
      <c r="I141" s="13" t="str">
        <f>_xlfn.CONCAT(wiz_6[[#This Row],[DCTY......]], ",",wiz_6[[#This Row],[DS]])</f>
        <v>CHARLOTTE ,NC</v>
      </c>
      <c r="J141" t="str">
        <f>TRIM(CONCATENATE(wiz_6[[#This Row],[SHIPPER..................]],wiz_6[[#This Row],[ZIP2..]],wiz_6[[#This Row],[ZIP3..]]))</f>
        <v>OWENS CORNING FIBERGL| 3380128201</v>
      </c>
      <c r="K141">
        <v>12</v>
      </c>
      <c r="L141">
        <v>0.87</v>
      </c>
      <c r="M141">
        <v>0.17</v>
      </c>
      <c r="N141">
        <v>547</v>
      </c>
      <c r="O141">
        <v>1.45</v>
      </c>
      <c r="P141">
        <v>148</v>
      </c>
      <c r="Q141">
        <v>0.38</v>
      </c>
      <c r="R141">
        <v>27</v>
      </c>
      <c r="S141">
        <v>-196</v>
      </c>
      <c r="T141">
        <v>-96</v>
      </c>
      <c r="U141">
        <v>-49</v>
      </c>
      <c r="V141">
        <v>-341</v>
      </c>
      <c r="W141">
        <v>33843</v>
      </c>
      <c r="X141">
        <v>33801</v>
      </c>
      <c r="Y141">
        <v>28201</v>
      </c>
      <c r="Z141">
        <v>0.82</v>
      </c>
      <c r="AA141">
        <f t="shared" si="30"/>
        <v>10012</v>
      </c>
      <c r="AB141">
        <f t="shared" si="31"/>
        <v>-4092</v>
      </c>
      <c r="AC141">
        <f t="shared" si="32"/>
        <v>6159</v>
      </c>
      <c r="AD141">
        <f t="shared" si="33"/>
        <v>0.6151618058330004</v>
      </c>
      <c r="AE141">
        <f t="shared" si="34"/>
        <v>0</v>
      </c>
      <c r="AF141" t="e">
        <f t="shared" ca="1" si="35"/>
        <v>#N/A</v>
      </c>
      <c r="AG141" t="e">
        <f t="shared" ca="1" si="36"/>
        <v>#N/A</v>
      </c>
      <c r="AH141" t="e">
        <f t="shared" ca="1" si="37"/>
        <v>#N/A</v>
      </c>
      <c r="AI141" t="e">
        <f t="shared" ca="1" si="26"/>
        <v>#N/A</v>
      </c>
      <c r="AJ141">
        <f t="shared" si="27"/>
        <v>1.1985617259288853E-3</v>
      </c>
      <c r="AK141">
        <f t="shared" si="28"/>
        <v>0</v>
      </c>
      <c r="AL141" t="e">
        <f t="shared" ca="1" si="38"/>
        <v>#N/A</v>
      </c>
      <c r="AM141" t="b">
        <f t="shared" si="29"/>
        <v>0</v>
      </c>
    </row>
    <row r="142" spans="1:39" x14ac:dyDescent="0.3">
      <c r="A142" t="s">
        <v>217</v>
      </c>
      <c r="B142" t="s">
        <v>218</v>
      </c>
      <c r="C142" t="s">
        <v>39</v>
      </c>
      <c r="D142" t="s">
        <v>220</v>
      </c>
      <c r="E142" t="s">
        <v>335</v>
      </c>
      <c r="F142" s="13" t="str">
        <f>_xlfn.CONCAT(wiz_6[[#This Row],[OCTY......]],",",wiz_6[[#This Row],[OS]])</f>
        <v>LAKELAND  ,FL</v>
      </c>
      <c r="G142" t="s">
        <v>68</v>
      </c>
      <c r="H142" t="s">
        <v>184</v>
      </c>
      <c r="I142" s="13" t="str">
        <f>_xlfn.CONCAT(wiz_6[[#This Row],[DCTY......]], ",",wiz_6[[#This Row],[DS]])</f>
        <v>CHARLOTTE ,NC</v>
      </c>
      <c r="J142" t="str">
        <f>TRIM(CONCATENATE(wiz_6[[#This Row],[SHIPPER..................]],wiz_6[[#This Row],[ZIP2..]],wiz_6[[#This Row],[ZIP3..]]))</f>
        <v>OWENS CORNING SALES | 3380128201</v>
      </c>
      <c r="K142">
        <v>9</v>
      </c>
      <c r="L142">
        <v>0.87</v>
      </c>
      <c r="M142">
        <v>0.18</v>
      </c>
      <c r="N142">
        <v>547</v>
      </c>
      <c r="O142">
        <v>1.37</v>
      </c>
      <c r="P142">
        <v>80</v>
      </c>
      <c r="Q142">
        <v>0.31</v>
      </c>
      <c r="R142">
        <v>21</v>
      </c>
      <c r="S142">
        <v>-93</v>
      </c>
      <c r="T142">
        <v>-77</v>
      </c>
      <c r="U142">
        <v>-57</v>
      </c>
      <c r="V142">
        <v>-227</v>
      </c>
      <c r="W142">
        <v>34601</v>
      </c>
      <c r="X142">
        <v>33801</v>
      </c>
      <c r="Y142">
        <v>28201</v>
      </c>
      <c r="Z142">
        <v>0.83</v>
      </c>
      <c r="AA142">
        <f t="shared" si="30"/>
        <v>10012</v>
      </c>
      <c r="AB142">
        <f t="shared" si="31"/>
        <v>-2043</v>
      </c>
      <c r="AC142">
        <f t="shared" si="32"/>
        <v>6159</v>
      </c>
      <c r="AD142">
        <f t="shared" si="33"/>
        <v>0.6151618058330004</v>
      </c>
      <c r="AE142">
        <f t="shared" si="34"/>
        <v>0</v>
      </c>
      <c r="AF142" t="e">
        <f t="shared" ca="1" si="35"/>
        <v>#N/A</v>
      </c>
      <c r="AG142" t="e">
        <f t="shared" ca="1" si="36"/>
        <v>#N/A</v>
      </c>
      <c r="AH142" t="e">
        <f t="shared" ca="1" si="37"/>
        <v>#N/A</v>
      </c>
      <c r="AI142" t="e">
        <f t="shared" ca="1" si="26"/>
        <v>#N/A</v>
      </c>
      <c r="AJ142">
        <f t="shared" si="27"/>
        <v>8.98921294446664E-4</v>
      </c>
      <c r="AK142">
        <f t="shared" si="28"/>
        <v>0</v>
      </c>
      <c r="AL142" t="e">
        <f t="shared" ca="1" si="38"/>
        <v>#N/A</v>
      </c>
      <c r="AM142" t="b">
        <f t="shared" si="29"/>
        <v>0</v>
      </c>
    </row>
    <row r="143" spans="1:39" x14ac:dyDescent="0.3">
      <c r="A143" t="s">
        <v>217</v>
      </c>
      <c r="B143" t="s">
        <v>218</v>
      </c>
      <c r="C143" t="s">
        <v>39</v>
      </c>
      <c r="D143" t="s">
        <v>220</v>
      </c>
      <c r="E143" t="s">
        <v>335</v>
      </c>
      <c r="F143" s="13" t="str">
        <f>_xlfn.CONCAT(wiz_6[[#This Row],[OCTY......]],",",wiz_6[[#This Row],[OS]])</f>
        <v>LAKELAND  ,FL</v>
      </c>
      <c r="G143" t="s">
        <v>68</v>
      </c>
      <c r="H143" t="s">
        <v>341</v>
      </c>
      <c r="I143" s="13" t="str">
        <f>_xlfn.CONCAT(wiz_6[[#This Row],[DCTY......]], ",",wiz_6[[#This Row],[DS]])</f>
        <v>FAIRMONT  ,NC</v>
      </c>
      <c r="J143" t="str">
        <f>TRIM(CONCATENATE(wiz_6[[#This Row],[SHIPPER..................]],wiz_6[[#This Row],[ZIP2..]],wiz_6[[#This Row],[ZIP3..]]))</f>
        <v>OWENS CORNING SALES | 3380128340</v>
      </c>
      <c r="K143">
        <v>1</v>
      </c>
      <c r="L143">
        <v>0.87</v>
      </c>
      <c r="M143">
        <v>0.18</v>
      </c>
      <c r="N143">
        <v>536</v>
      </c>
      <c r="O143">
        <v>0.88</v>
      </c>
      <c r="P143">
        <v>42</v>
      </c>
      <c r="Q143">
        <v>0.25</v>
      </c>
      <c r="R143">
        <v>22</v>
      </c>
      <c r="S143">
        <v>-93</v>
      </c>
      <c r="T143">
        <v>39</v>
      </c>
      <c r="U143">
        <v>-15</v>
      </c>
      <c r="V143">
        <v>-69</v>
      </c>
      <c r="W143">
        <v>33843</v>
      </c>
      <c r="X143">
        <v>33801</v>
      </c>
      <c r="Y143">
        <v>28340</v>
      </c>
      <c r="Z143">
        <v>0.83</v>
      </c>
      <c r="AA143">
        <f t="shared" si="30"/>
        <v>10012</v>
      </c>
      <c r="AB143">
        <f t="shared" si="31"/>
        <v>-69</v>
      </c>
      <c r="AC143">
        <f t="shared" si="32"/>
        <v>6159</v>
      </c>
      <c r="AD143">
        <f t="shared" si="33"/>
        <v>0.6151618058330004</v>
      </c>
      <c r="AE143">
        <f t="shared" si="34"/>
        <v>0</v>
      </c>
      <c r="AF143" t="e">
        <f t="shared" ca="1" si="35"/>
        <v>#N/A</v>
      </c>
      <c r="AG143" t="e">
        <f t="shared" ca="1" si="36"/>
        <v>#N/A</v>
      </c>
      <c r="AH143" t="e">
        <f t="shared" ca="1" si="37"/>
        <v>#N/A</v>
      </c>
      <c r="AI143" t="e">
        <f t="shared" ca="1" si="26"/>
        <v>#N/A</v>
      </c>
      <c r="AJ143">
        <f t="shared" si="27"/>
        <v>9.988014382740711E-5</v>
      </c>
      <c r="AK143">
        <f t="shared" si="28"/>
        <v>0</v>
      </c>
      <c r="AL143" t="e">
        <f t="shared" ca="1" si="38"/>
        <v>#N/A</v>
      </c>
      <c r="AM143" t="b">
        <f t="shared" si="29"/>
        <v>0</v>
      </c>
    </row>
    <row r="144" spans="1:39" x14ac:dyDescent="0.3">
      <c r="A144" t="s">
        <v>37</v>
      </c>
      <c r="B144" t="s">
        <v>38</v>
      </c>
      <c r="C144" t="s">
        <v>39</v>
      </c>
      <c r="D144" t="s">
        <v>220</v>
      </c>
      <c r="E144" t="s">
        <v>335</v>
      </c>
      <c r="F144" s="13" t="str">
        <f>_xlfn.CONCAT(wiz_6[[#This Row],[OCTY......]],",",wiz_6[[#This Row],[OS]])</f>
        <v>LAKELAND  ,FL</v>
      </c>
      <c r="G144" t="s">
        <v>68</v>
      </c>
      <c r="H144" t="s">
        <v>342</v>
      </c>
      <c r="I144" s="13" t="str">
        <f>_xlfn.CONCAT(wiz_6[[#This Row],[DCTY......]], ",",wiz_6[[#This Row],[DS]])</f>
        <v>SANFORD   ,NC</v>
      </c>
      <c r="J144" t="str">
        <f>TRIM(CONCATENATE(wiz_6[[#This Row],[SHIPPER..................]],wiz_6[[#This Row],[ZIP2..]],wiz_6[[#This Row],[ZIP3..]]))</f>
        <v>b: C H ROBINSON | 3380127330</v>
      </c>
      <c r="K144">
        <v>1</v>
      </c>
      <c r="L144">
        <v>0.94</v>
      </c>
      <c r="M144">
        <v>0.27</v>
      </c>
      <c r="N144">
        <v>620</v>
      </c>
      <c r="O144">
        <v>1.21</v>
      </c>
      <c r="P144">
        <v>55</v>
      </c>
      <c r="Q144">
        <v>0.3</v>
      </c>
      <c r="R144">
        <v>-37</v>
      </c>
      <c r="S144">
        <v>-62</v>
      </c>
      <c r="T144">
        <v>1</v>
      </c>
      <c r="U144">
        <v>89</v>
      </c>
      <c r="V144">
        <v>28</v>
      </c>
      <c r="W144">
        <v>32801</v>
      </c>
      <c r="X144">
        <v>33801</v>
      </c>
      <c r="Y144">
        <v>27330</v>
      </c>
      <c r="Z144">
        <v>0.99</v>
      </c>
      <c r="AA144">
        <f t="shared" si="30"/>
        <v>10012</v>
      </c>
      <c r="AB144">
        <f t="shared" si="31"/>
        <v>28</v>
      </c>
      <c r="AC144">
        <f t="shared" si="32"/>
        <v>6159</v>
      </c>
      <c r="AD144">
        <f t="shared" si="33"/>
        <v>0.6151618058330004</v>
      </c>
      <c r="AE144">
        <f t="shared" si="34"/>
        <v>0</v>
      </c>
      <c r="AF144" t="e">
        <f t="shared" ca="1" si="35"/>
        <v>#N/A</v>
      </c>
      <c r="AG144" t="e">
        <f t="shared" ca="1" si="36"/>
        <v>#N/A</v>
      </c>
      <c r="AH144" t="e">
        <f t="shared" ca="1" si="37"/>
        <v>#N/A</v>
      </c>
      <c r="AI144" t="e">
        <f t="shared" ca="1" si="26"/>
        <v>#N/A</v>
      </c>
      <c r="AJ144">
        <f t="shared" si="27"/>
        <v>9.988014382740711E-5</v>
      </c>
      <c r="AK144">
        <f t="shared" si="28"/>
        <v>0</v>
      </c>
      <c r="AL144" t="e">
        <f t="shared" ca="1" si="38"/>
        <v>#N/A</v>
      </c>
      <c r="AM144" t="b">
        <f t="shared" si="29"/>
        <v>0</v>
      </c>
    </row>
    <row r="145" spans="1:39" x14ac:dyDescent="0.3">
      <c r="A145" t="s">
        <v>222</v>
      </c>
      <c r="B145" t="s">
        <v>218</v>
      </c>
      <c r="C145" t="s">
        <v>39</v>
      </c>
      <c r="D145" t="s">
        <v>220</v>
      </c>
      <c r="E145" t="s">
        <v>335</v>
      </c>
      <c r="F145" s="13" t="str">
        <f>_xlfn.CONCAT(wiz_6[[#This Row],[OCTY......]],",",wiz_6[[#This Row],[OS]])</f>
        <v>LAKELAND  ,FL</v>
      </c>
      <c r="G145" t="s">
        <v>68</v>
      </c>
      <c r="H145" t="s">
        <v>343</v>
      </c>
      <c r="I145" s="13" t="str">
        <f>_xlfn.CONCAT(wiz_6[[#This Row],[DCTY......]], ",",wiz_6[[#This Row],[DS]])</f>
        <v>RALEIGH   ,NC</v>
      </c>
      <c r="J145" t="str">
        <f>TRIM(CONCATENATE(wiz_6[[#This Row],[SHIPPER..................]],wiz_6[[#This Row],[ZIP2..]],wiz_6[[#This Row],[ZIP3..]]))</f>
        <v>OWENS CORNING FIBERGL| 3380127601</v>
      </c>
      <c r="K145">
        <v>8</v>
      </c>
      <c r="L145">
        <v>0.87</v>
      </c>
      <c r="M145">
        <v>0.17</v>
      </c>
      <c r="N145">
        <v>633</v>
      </c>
      <c r="O145">
        <v>1.41</v>
      </c>
      <c r="P145">
        <v>109</v>
      </c>
      <c r="Q145">
        <v>0.34</v>
      </c>
      <c r="R145">
        <v>24</v>
      </c>
      <c r="S145">
        <v>-196</v>
      </c>
      <c r="T145">
        <v>-47</v>
      </c>
      <c r="U145">
        <v>-19</v>
      </c>
      <c r="V145">
        <v>-262</v>
      </c>
      <c r="W145">
        <v>33843</v>
      </c>
      <c r="X145">
        <v>33801</v>
      </c>
      <c r="Y145">
        <v>27601</v>
      </c>
      <c r="Z145">
        <v>0.82</v>
      </c>
      <c r="AA145">
        <f t="shared" si="30"/>
        <v>10012</v>
      </c>
      <c r="AB145">
        <f t="shared" si="31"/>
        <v>-2096</v>
      </c>
      <c r="AC145">
        <f t="shared" si="32"/>
        <v>6159</v>
      </c>
      <c r="AD145">
        <f t="shared" si="33"/>
        <v>0.6151618058330004</v>
      </c>
      <c r="AE145">
        <f t="shared" si="34"/>
        <v>0</v>
      </c>
      <c r="AF145" t="e">
        <f t="shared" ca="1" si="35"/>
        <v>#N/A</v>
      </c>
      <c r="AG145" t="e">
        <f t="shared" ca="1" si="36"/>
        <v>#N/A</v>
      </c>
      <c r="AH145" t="e">
        <f t="shared" ca="1" si="37"/>
        <v>#N/A</v>
      </c>
      <c r="AI145" t="e">
        <f t="shared" ca="1" si="26"/>
        <v>#N/A</v>
      </c>
      <c r="AJ145">
        <f t="shared" si="27"/>
        <v>7.9904115061925688E-4</v>
      </c>
      <c r="AK145">
        <f t="shared" si="28"/>
        <v>0</v>
      </c>
      <c r="AL145" t="e">
        <f t="shared" ca="1" si="38"/>
        <v>#N/A</v>
      </c>
      <c r="AM145" t="b">
        <f t="shared" si="29"/>
        <v>0</v>
      </c>
    </row>
    <row r="146" spans="1:39" x14ac:dyDescent="0.3">
      <c r="A146" t="s">
        <v>222</v>
      </c>
      <c r="B146" t="s">
        <v>218</v>
      </c>
      <c r="C146" t="s">
        <v>39</v>
      </c>
      <c r="D146" t="s">
        <v>220</v>
      </c>
      <c r="E146" t="s">
        <v>335</v>
      </c>
      <c r="F146" s="13" t="str">
        <f>_xlfn.CONCAT(wiz_6[[#This Row],[OCTY......]],",",wiz_6[[#This Row],[OS]])</f>
        <v>LAKELAND  ,FL</v>
      </c>
      <c r="G146" t="s">
        <v>68</v>
      </c>
      <c r="H146" t="s">
        <v>342</v>
      </c>
      <c r="I146" s="13" t="str">
        <f>_xlfn.CONCAT(wiz_6[[#This Row],[DCTY......]], ",",wiz_6[[#This Row],[DS]])</f>
        <v>SANFORD   ,NC</v>
      </c>
      <c r="J146" t="str">
        <f>TRIM(CONCATENATE(wiz_6[[#This Row],[SHIPPER..................]],wiz_6[[#This Row],[ZIP2..]],wiz_6[[#This Row],[ZIP3..]]))</f>
        <v>OWENS CORNING FIBERGL| 3380127330</v>
      </c>
      <c r="K146">
        <v>1</v>
      </c>
      <c r="L146">
        <v>0.87</v>
      </c>
      <c r="M146">
        <v>0.17</v>
      </c>
      <c r="N146">
        <v>593</v>
      </c>
      <c r="O146">
        <v>1.92</v>
      </c>
      <c r="P146">
        <v>144</v>
      </c>
      <c r="Q146">
        <v>0.35</v>
      </c>
      <c r="R146">
        <v>24</v>
      </c>
      <c r="S146">
        <v>-196</v>
      </c>
      <c r="T146">
        <v>-194</v>
      </c>
      <c r="U146">
        <v>-11</v>
      </c>
      <c r="V146">
        <v>-401</v>
      </c>
      <c r="W146">
        <v>34101</v>
      </c>
      <c r="X146">
        <v>33801</v>
      </c>
      <c r="Y146">
        <v>27330</v>
      </c>
      <c r="Z146">
        <v>0.82</v>
      </c>
      <c r="AA146">
        <f t="shared" si="30"/>
        <v>10012</v>
      </c>
      <c r="AB146">
        <f t="shared" si="31"/>
        <v>-401</v>
      </c>
      <c r="AC146">
        <f t="shared" si="32"/>
        <v>6159</v>
      </c>
      <c r="AD146">
        <f t="shared" si="33"/>
        <v>0.6151618058330004</v>
      </c>
      <c r="AE146">
        <f t="shared" si="34"/>
        <v>0</v>
      </c>
      <c r="AF146" t="e">
        <f t="shared" ca="1" si="35"/>
        <v>#N/A</v>
      </c>
      <c r="AG146" t="e">
        <f t="shared" ca="1" si="36"/>
        <v>#N/A</v>
      </c>
      <c r="AH146" t="e">
        <f t="shared" ca="1" si="37"/>
        <v>#N/A</v>
      </c>
      <c r="AI146" t="e">
        <f t="shared" ca="1" si="26"/>
        <v>#N/A</v>
      </c>
      <c r="AJ146">
        <f t="shared" si="27"/>
        <v>9.988014382740711E-5</v>
      </c>
      <c r="AK146">
        <f t="shared" si="28"/>
        <v>0</v>
      </c>
      <c r="AL146" t="e">
        <f t="shared" ca="1" si="38"/>
        <v>#N/A</v>
      </c>
      <c r="AM146" t="b">
        <f t="shared" si="29"/>
        <v>0</v>
      </c>
    </row>
    <row r="147" spans="1:39" x14ac:dyDescent="0.3">
      <c r="A147" t="s">
        <v>217</v>
      </c>
      <c r="B147" t="s">
        <v>218</v>
      </c>
      <c r="C147" t="s">
        <v>39</v>
      </c>
      <c r="D147" t="s">
        <v>220</v>
      </c>
      <c r="E147" t="s">
        <v>335</v>
      </c>
      <c r="F147" s="13" t="str">
        <f>_xlfn.CONCAT(wiz_6[[#This Row],[OCTY......]],",",wiz_6[[#This Row],[OS]])</f>
        <v>LAKELAND  ,FL</v>
      </c>
      <c r="G147" t="s">
        <v>68</v>
      </c>
      <c r="H147" t="s">
        <v>343</v>
      </c>
      <c r="I147" s="13" t="str">
        <f>_xlfn.CONCAT(wiz_6[[#This Row],[DCTY......]], ",",wiz_6[[#This Row],[DS]])</f>
        <v>RALEIGH   ,NC</v>
      </c>
      <c r="J147" t="str">
        <f>TRIM(CONCATENATE(wiz_6[[#This Row],[SHIPPER..................]],wiz_6[[#This Row],[ZIP2..]],wiz_6[[#This Row],[ZIP3..]]))</f>
        <v>OWENS CORNING SALES | 3380127601</v>
      </c>
      <c r="K147">
        <v>2</v>
      </c>
      <c r="L147">
        <v>0.87</v>
      </c>
      <c r="M147">
        <v>0.18</v>
      </c>
      <c r="N147">
        <v>633</v>
      </c>
      <c r="O147">
        <v>1.23</v>
      </c>
      <c r="P147">
        <v>169</v>
      </c>
      <c r="Q147">
        <v>0.38</v>
      </c>
      <c r="R147">
        <v>32</v>
      </c>
      <c r="S147">
        <v>-93</v>
      </c>
      <c r="T147">
        <v>-4</v>
      </c>
      <c r="U147">
        <v>-27</v>
      </c>
      <c r="V147">
        <v>-124</v>
      </c>
      <c r="W147">
        <v>34101</v>
      </c>
      <c r="X147">
        <v>33801</v>
      </c>
      <c r="Y147">
        <v>27601</v>
      </c>
      <c r="Z147">
        <v>0.83</v>
      </c>
      <c r="AA147">
        <f t="shared" si="30"/>
        <v>10012</v>
      </c>
      <c r="AB147">
        <f t="shared" si="31"/>
        <v>-248</v>
      </c>
      <c r="AC147">
        <f t="shared" si="32"/>
        <v>6159</v>
      </c>
      <c r="AD147">
        <f t="shared" si="33"/>
        <v>0.6151618058330004</v>
      </c>
      <c r="AE147">
        <f t="shared" si="34"/>
        <v>0</v>
      </c>
      <c r="AF147" t="e">
        <f t="shared" ca="1" si="35"/>
        <v>#N/A</v>
      </c>
      <c r="AG147" t="e">
        <f t="shared" ca="1" si="36"/>
        <v>#N/A</v>
      </c>
      <c r="AH147" t="e">
        <f t="shared" ca="1" si="37"/>
        <v>#N/A</v>
      </c>
      <c r="AI147" t="e">
        <f t="shared" ca="1" si="26"/>
        <v>#N/A</v>
      </c>
      <c r="AJ147">
        <f t="shared" si="27"/>
        <v>1.9976028765481422E-4</v>
      </c>
      <c r="AK147">
        <f t="shared" si="28"/>
        <v>0</v>
      </c>
      <c r="AL147" t="e">
        <f t="shared" ca="1" si="38"/>
        <v>#N/A</v>
      </c>
      <c r="AM147" t="b">
        <f t="shared" si="29"/>
        <v>0</v>
      </c>
    </row>
    <row r="148" spans="1:39" x14ac:dyDescent="0.3">
      <c r="A148" t="s">
        <v>344</v>
      </c>
      <c r="B148" t="s">
        <v>345</v>
      </c>
      <c r="C148" t="s">
        <v>39</v>
      </c>
      <c r="D148" t="s">
        <v>220</v>
      </c>
      <c r="E148" t="s">
        <v>335</v>
      </c>
      <c r="F148" s="13" t="str">
        <f>_xlfn.CONCAT(wiz_6[[#This Row],[OCTY......]],",",wiz_6[[#This Row],[OS]])</f>
        <v>LAKELAND  ,FL</v>
      </c>
      <c r="G148" t="s">
        <v>90</v>
      </c>
      <c r="H148" t="s">
        <v>126</v>
      </c>
      <c r="I148" s="13" t="str">
        <f>_xlfn.CONCAT(wiz_6[[#This Row],[DCTY......]], ",",wiz_6[[#This Row],[DS]])</f>
        <v>PAGELAND  ,SC</v>
      </c>
      <c r="J148" t="str">
        <f>TRIM(CONCATENATE(wiz_6[[#This Row],[SHIPPER..................]],wiz_6[[#This Row],[ZIP2..]],wiz_6[[#This Row],[ZIP3..]]))</f>
        <v>b: SCHNEIDER LOGISTIC| 3380129728</v>
      </c>
      <c r="K148">
        <v>1</v>
      </c>
      <c r="L148">
        <v>0.71</v>
      </c>
      <c r="M148">
        <v>0.27</v>
      </c>
      <c r="N148">
        <v>550</v>
      </c>
      <c r="O148">
        <v>0.96</v>
      </c>
      <c r="P148">
        <v>42</v>
      </c>
      <c r="Q148">
        <v>0.25</v>
      </c>
      <c r="R148">
        <v>-33</v>
      </c>
      <c r="S148">
        <v>-6</v>
      </c>
      <c r="T148">
        <v>20</v>
      </c>
      <c r="U148">
        <v>252</v>
      </c>
      <c r="V148">
        <v>266</v>
      </c>
      <c r="W148">
        <v>33843</v>
      </c>
      <c r="X148">
        <v>33801</v>
      </c>
      <c r="Y148">
        <v>29728</v>
      </c>
      <c r="Z148">
        <v>0.76</v>
      </c>
      <c r="AA148">
        <f t="shared" si="30"/>
        <v>10012</v>
      </c>
      <c r="AB148">
        <f t="shared" si="31"/>
        <v>266</v>
      </c>
      <c r="AC148">
        <f t="shared" si="32"/>
        <v>6159</v>
      </c>
      <c r="AD148">
        <f t="shared" si="33"/>
        <v>0.6151618058330004</v>
      </c>
      <c r="AE148">
        <f t="shared" si="34"/>
        <v>0</v>
      </c>
      <c r="AF148" t="e">
        <f t="shared" ca="1" si="35"/>
        <v>#N/A</v>
      </c>
      <c r="AG148" t="e">
        <f t="shared" ca="1" si="36"/>
        <v>#N/A</v>
      </c>
      <c r="AH148" t="e">
        <f t="shared" ca="1" si="37"/>
        <v>#N/A</v>
      </c>
      <c r="AI148" t="e">
        <f t="shared" ca="1" si="26"/>
        <v>#N/A</v>
      </c>
      <c r="AJ148">
        <f t="shared" si="27"/>
        <v>9.988014382740711E-5</v>
      </c>
      <c r="AK148">
        <f t="shared" si="28"/>
        <v>0</v>
      </c>
      <c r="AL148" t="e">
        <f t="shared" ca="1" si="38"/>
        <v>#N/A</v>
      </c>
      <c r="AM148" t="b">
        <f t="shared" si="29"/>
        <v>0</v>
      </c>
    </row>
    <row r="149" spans="1:39" x14ac:dyDescent="0.3">
      <c r="A149" t="s">
        <v>346</v>
      </c>
      <c r="B149" t="s">
        <v>347</v>
      </c>
      <c r="C149" t="s">
        <v>39</v>
      </c>
      <c r="D149" t="s">
        <v>220</v>
      </c>
      <c r="E149" t="s">
        <v>348</v>
      </c>
      <c r="F149" s="13" t="str">
        <f>_xlfn.CONCAT(wiz_6[[#This Row],[OCTY......]],",",wiz_6[[#This Row],[OS]])</f>
        <v>AUBURNDALE,FL</v>
      </c>
      <c r="G149" t="s">
        <v>70</v>
      </c>
      <c r="H149" t="s">
        <v>349</v>
      </c>
      <c r="I149" s="13" t="str">
        <f>_xlfn.CONCAT(wiz_6[[#This Row],[DCTY......]], ",",wiz_6[[#This Row],[DS]])</f>
        <v>CHATTANOOG,TN</v>
      </c>
      <c r="J149" t="str">
        <f>TRIM(CONCATENATE(wiz_6[[#This Row],[SHIPPER..................]],wiz_6[[#This Row],[ZIP2..]],wiz_6[[#This Row],[ZIP3..]]))</f>
        <v>b: COYOTE LOGISTICS | 3382337401</v>
      </c>
      <c r="K149">
        <v>1</v>
      </c>
      <c r="L149">
        <v>0.88</v>
      </c>
      <c r="M149">
        <v>0.19</v>
      </c>
      <c r="N149">
        <v>583</v>
      </c>
      <c r="O149">
        <v>0.96</v>
      </c>
      <c r="P149">
        <v>35</v>
      </c>
      <c r="Q149">
        <v>0.25</v>
      </c>
      <c r="R149">
        <v>19</v>
      </c>
      <c r="S149">
        <v>3</v>
      </c>
      <c r="T149">
        <v>34</v>
      </c>
      <c r="U149">
        <v>67</v>
      </c>
      <c r="V149">
        <v>104</v>
      </c>
      <c r="W149">
        <v>33843</v>
      </c>
      <c r="X149">
        <v>33823</v>
      </c>
      <c r="Y149">
        <v>37401</v>
      </c>
      <c r="Z149">
        <v>0.85</v>
      </c>
      <c r="AA149">
        <f t="shared" si="30"/>
        <v>10012</v>
      </c>
      <c r="AB149">
        <f t="shared" si="31"/>
        <v>104</v>
      </c>
      <c r="AC149">
        <f t="shared" si="32"/>
        <v>6159</v>
      </c>
      <c r="AD149">
        <f t="shared" si="33"/>
        <v>0.6151618058330004</v>
      </c>
      <c r="AE149">
        <f t="shared" si="34"/>
        <v>0</v>
      </c>
      <c r="AF149" t="e">
        <f t="shared" ca="1" si="35"/>
        <v>#N/A</v>
      </c>
      <c r="AG149" t="e">
        <f t="shared" ca="1" si="36"/>
        <v>#N/A</v>
      </c>
      <c r="AH149" t="e">
        <f t="shared" ca="1" si="37"/>
        <v>#N/A</v>
      </c>
      <c r="AI149" t="e">
        <f t="shared" ca="1" si="26"/>
        <v>#N/A</v>
      </c>
      <c r="AJ149">
        <f t="shared" si="27"/>
        <v>9.988014382740711E-5</v>
      </c>
      <c r="AK149">
        <f t="shared" si="28"/>
        <v>0</v>
      </c>
      <c r="AL149" t="e">
        <f t="shared" ca="1" si="38"/>
        <v>#N/A</v>
      </c>
      <c r="AM149" t="b">
        <f t="shared" si="29"/>
        <v>0</v>
      </c>
    </row>
    <row r="150" spans="1:39" x14ac:dyDescent="0.3">
      <c r="A150" t="s">
        <v>37</v>
      </c>
      <c r="B150" t="s">
        <v>38</v>
      </c>
      <c r="C150" t="s">
        <v>39</v>
      </c>
      <c r="D150" t="s">
        <v>220</v>
      </c>
      <c r="E150" t="s">
        <v>335</v>
      </c>
      <c r="F150" s="13" t="str">
        <f>_xlfn.CONCAT(wiz_6[[#This Row],[OCTY......]],",",wiz_6[[#This Row],[OS]])</f>
        <v>LAKELAND  ,FL</v>
      </c>
      <c r="G150" t="s">
        <v>70</v>
      </c>
      <c r="H150" t="s">
        <v>350</v>
      </c>
      <c r="I150" s="13" t="str">
        <f>_xlfn.CONCAT(wiz_6[[#This Row],[DCTY......]], ",",wiz_6[[#This Row],[DS]])</f>
        <v>COOKEVILLE,TN</v>
      </c>
      <c r="J150" t="str">
        <f>TRIM(CONCATENATE(wiz_6[[#This Row],[SHIPPER..................]],wiz_6[[#This Row],[ZIP2..]],wiz_6[[#This Row],[ZIP3..]]))</f>
        <v>b: C H ROBINSON | 3380138501</v>
      </c>
      <c r="K150">
        <v>1</v>
      </c>
      <c r="L150">
        <v>0.91</v>
      </c>
      <c r="M150">
        <v>0.28000000000000003</v>
      </c>
      <c r="N150">
        <v>672</v>
      </c>
      <c r="O150">
        <v>1.39</v>
      </c>
      <c r="P150">
        <v>39</v>
      </c>
      <c r="Q150">
        <v>0.25</v>
      </c>
      <c r="R150">
        <v>-47</v>
      </c>
      <c r="S150">
        <v>-62</v>
      </c>
      <c r="T150">
        <v>0</v>
      </c>
      <c r="U150">
        <v>171</v>
      </c>
      <c r="V150">
        <v>109</v>
      </c>
      <c r="W150">
        <v>33576</v>
      </c>
      <c r="X150">
        <v>33801</v>
      </c>
      <c r="Y150">
        <v>38501</v>
      </c>
      <c r="Z150">
        <v>0.97</v>
      </c>
      <c r="AA150">
        <f t="shared" si="30"/>
        <v>10012</v>
      </c>
      <c r="AB150">
        <f t="shared" si="31"/>
        <v>109</v>
      </c>
      <c r="AC150">
        <f t="shared" si="32"/>
        <v>6159</v>
      </c>
      <c r="AD150">
        <f t="shared" si="33"/>
        <v>0.6151618058330004</v>
      </c>
      <c r="AE150">
        <f t="shared" si="34"/>
        <v>0</v>
      </c>
      <c r="AF150" t="e">
        <f t="shared" ca="1" si="35"/>
        <v>#N/A</v>
      </c>
      <c r="AG150" t="e">
        <f t="shared" ca="1" si="36"/>
        <v>#N/A</v>
      </c>
      <c r="AH150" t="e">
        <f t="shared" ca="1" si="37"/>
        <v>#N/A</v>
      </c>
      <c r="AI150" t="e">
        <f t="shared" ca="1" si="26"/>
        <v>#N/A</v>
      </c>
      <c r="AJ150">
        <f t="shared" si="27"/>
        <v>9.988014382740711E-5</v>
      </c>
      <c r="AK150">
        <f t="shared" si="28"/>
        <v>0</v>
      </c>
      <c r="AL150" t="e">
        <f t="shared" ca="1" si="38"/>
        <v>#N/A</v>
      </c>
      <c r="AM150" t="b">
        <f t="shared" si="29"/>
        <v>0</v>
      </c>
    </row>
    <row r="151" spans="1:39" x14ac:dyDescent="0.3">
      <c r="A151" t="s">
        <v>351</v>
      </c>
      <c r="B151" t="s">
        <v>352</v>
      </c>
      <c r="C151" t="s">
        <v>39</v>
      </c>
      <c r="D151" t="s">
        <v>220</v>
      </c>
      <c r="E151" t="s">
        <v>353</v>
      </c>
      <c r="F151" s="13" t="str">
        <f>_xlfn.CONCAT(wiz_6[[#This Row],[OCTY......]],",",wiz_6[[#This Row],[OS]])</f>
        <v>MIAMI LAKE,FL</v>
      </c>
      <c r="G151" t="s">
        <v>40</v>
      </c>
      <c r="H151" t="s">
        <v>94</v>
      </c>
      <c r="I151" s="13" t="str">
        <f>_xlfn.CONCAT(wiz_6[[#This Row],[DCTY......]], ",",wiz_6[[#This Row],[DS]])</f>
        <v>HUNTSVILLE,AL</v>
      </c>
      <c r="J151" t="str">
        <f>TRIM(CONCATENATE(wiz_6[[#This Row],[SHIPPER..................]],wiz_6[[#This Row],[ZIP2..]],wiz_6[[#This Row],[ZIP3..]]))</f>
        <v>b: NORTH AMERICAN LOG| 3300235801</v>
      </c>
      <c r="K151">
        <v>1</v>
      </c>
      <c r="L151">
        <v>0.64</v>
      </c>
      <c r="M151">
        <v>0.28000000000000003</v>
      </c>
      <c r="N151">
        <v>854</v>
      </c>
      <c r="O151">
        <v>1.33</v>
      </c>
      <c r="P151">
        <v>37</v>
      </c>
      <c r="Q151">
        <v>0.25</v>
      </c>
      <c r="R151">
        <v>-15</v>
      </c>
      <c r="S151">
        <v>35</v>
      </c>
      <c r="T151">
        <v>83</v>
      </c>
      <c r="U151">
        <v>12</v>
      </c>
      <c r="V151">
        <v>130</v>
      </c>
      <c r="W151">
        <v>33441</v>
      </c>
      <c r="X151">
        <v>33002</v>
      </c>
      <c r="Y151">
        <v>35801</v>
      </c>
      <c r="Z151">
        <v>0.7</v>
      </c>
      <c r="AA151">
        <f t="shared" si="30"/>
        <v>10012</v>
      </c>
      <c r="AB151">
        <f t="shared" si="31"/>
        <v>130</v>
      </c>
      <c r="AC151">
        <f t="shared" si="32"/>
        <v>6159</v>
      </c>
      <c r="AD151">
        <f t="shared" si="33"/>
        <v>0.6151618058330004</v>
      </c>
      <c r="AE151">
        <f t="shared" si="34"/>
        <v>0</v>
      </c>
      <c r="AF151" t="e">
        <f t="shared" ca="1" si="35"/>
        <v>#N/A</v>
      </c>
      <c r="AG151" t="e">
        <f t="shared" ca="1" si="36"/>
        <v>#N/A</v>
      </c>
      <c r="AH151" t="e">
        <f t="shared" ca="1" si="37"/>
        <v>#N/A</v>
      </c>
      <c r="AI151" t="e">
        <f t="shared" ca="1" si="26"/>
        <v>#N/A</v>
      </c>
      <c r="AJ151">
        <f t="shared" si="27"/>
        <v>9.988014382740711E-5</v>
      </c>
      <c r="AK151">
        <f t="shared" si="28"/>
        <v>0</v>
      </c>
      <c r="AL151" t="e">
        <f t="shared" ca="1" si="38"/>
        <v>#N/A</v>
      </c>
      <c r="AM151" t="b">
        <f t="shared" si="29"/>
        <v>0</v>
      </c>
    </row>
    <row r="152" spans="1:39" x14ac:dyDescent="0.3">
      <c r="A152" t="s">
        <v>354</v>
      </c>
      <c r="B152" t="s">
        <v>355</v>
      </c>
      <c r="C152" t="s">
        <v>39</v>
      </c>
      <c r="D152" t="s">
        <v>220</v>
      </c>
      <c r="E152" t="s">
        <v>356</v>
      </c>
      <c r="F152" s="13" t="str">
        <f>_xlfn.CONCAT(wiz_6[[#This Row],[OCTY......]],",",wiz_6[[#This Row],[OS]])</f>
        <v>MIAMI     ,FL</v>
      </c>
      <c r="G152" t="s">
        <v>40</v>
      </c>
      <c r="H152" t="s">
        <v>107</v>
      </c>
      <c r="I152" s="13" t="str">
        <f>_xlfn.CONCAT(wiz_6[[#This Row],[DCTY......]], ",",wiz_6[[#This Row],[DS]])</f>
        <v>MONTGOMERY,AL</v>
      </c>
      <c r="J152" t="str">
        <f>TRIM(CONCATENATE(wiz_6[[#This Row],[SHIPPER..................]],wiz_6[[#This Row],[ZIP2..]],wiz_6[[#This Row],[ZIP3..]]))</f>
        <v>ALI ATLAS LOGISTICS | 3310136101</v>
      </c>
      <c r="K152">
        <v>1</v>
      </c>
      <c r="L152">
        <v>0.85</v>
      </c>
      <c r="M152">
        <v>0.27</v>
      </c>
      <c r="N152">
        <v>690</v>
      </c>
      <c r="O152">
        <v>1</v>
      </c>
      <c r="P152">
        <v>0</v>
      </c>
      <c r="Q152">
        <v>0.25</v>
      </c>
      <c r="R152">
        <v>3</v>
      </c>
      <c r="S152">
        <v>2</v>
      </c>
      <c r="T152">
        <v>92</v>
      </c>
      <c r="U152">
        <v>216</v>
      </c>
      <c r="V152">
        <v>310</v>
      </c>
      <c r="W152">
        <v>33101</v>
      </c>
      <c r="X152">
        <v>33101</v>
      </c>
      <c r="Y152">
        <v>36101</v>
      </c>
      <c r="Z152">
        <v>0.9</v>
      </c>
      <c r="AA152">
        <f t="shared" si="30"/>
        <v>10012</v>
      </c>
      <c r="AB152">
        <f t="shared" si="31"/>
        <v>310</v>
      </c>
      <c r="AC152">
        <f t="shared" si="32"/>
        <v>6159</v>
      </c>
      <c r="AD152">
        <f t="shared" si="33"/>
        <v>0.6151618058330004</v>
      </c>
      <c r="AE152">
        <f t="shared" si="34"/>
        <v>0</v>
      </c>
      <c r="AF152" t="e">
        <f t="shared" ca="1" si="35"/>
        <v>#N/A</v>
      </c>
      <c r="AG152" t="e">
        <f t="shared" ca="1" si="36"/>
        <v>#N/A</v>
      </c>
      <c r="AH152" t="e">
        <f t="shared" ca="1" si="37"/>
        <v>#N/A</v>
      </c>
      <c r="AI152" t="e">
        <f t="shared" ca="1" si="26"/>
        <v>#N/A</v>
      </c>
      <c r="AJ152">
        <f t="shared" si="27"/>
        <v>9.988014382740711E-5</v>
      </c>
      <c r="AK152">
        <f t="shared" si="28"/>
        <v>0</v>
      </c>
      <c r="AL152" t="e">
        <f t="shared" ca="1" si="38"/>
        <v>#N/A</v>
      </c>
      <c r="AM152" t="b">
        <f t="shared" si="29"/>
        <v>0</v>
      </c>
    </row>
    <row r="153" spans="1:39" x14ac:dyDescent="0.3">
      <c r="A153" t="s">
        <v>357</v>
      </c>
      <c r="B153" t="s">
        <v>358</v>
      </c>
      <c r="C153" t="s">
        <v>39</v>
      </c>
      <c r="D153" t="s">
        <v>220</v>
      </c>
      <c r="E153" t="s">
        <v>359</v>
      </c>
      <c r="F153" s="13" t="str">
        <f>_xlfn.CONCAT(wiz_6[[#This Row],[OCTY......]],",",wiz_6[[#This Row],[OS]])</f>
        <v>HIALEAH GA,FL</v>
      </c>
      <c r="G153" t="s">
        <v>50</v>
      </c>
      <c r="H153" t="s">
        <v>360</v>
      </c>
      <c r="I153" s="13" t="str">
        <f>_xlfn.CONCAT(wiz_6[[#This Row],[DCTY......]], ",",wiz_6[[#This Row],[DS]])</f>
        <v>COLLEGE PA,GA</v>
      </c>
      <c r="J153" t="str">
        <f>TRIM(CONCATENATE(wiz_6[[#This Row],[SHIPPER..................]],wiz_6[[#This Row],[ZIP2..]],wiz_6[[#This Row],[ZIP3..]]))</f>
        <v>C L SERVICES INCORPOR| 3314830272</v>
      </c>
      <c r="K153">
        <v>1</v>
      </c>
      <c r="L153">
        <v>0.88</v>
      </c>
      <c r="M153">
        <v>0.28000000000000003</v>
      </c>
      <c r="N153">
        <v>648</v>
      </c>
      <c r="O153">
        <v>1.92</v>
      </c>
      <c r="P153">
        <v>106</v>
      </c>
      <c r="Q153">
        <v>0.35</v>
      </c>
      <c r="R153">
        <v>34</v>
      </c>
      <c r="S153">
        <v>19</v>
      </c>
      <c r="T153">
        <v>-168</v>
      </c>
      <c r="U153">
        <v>140</v>
      </c>
      <c r="V153">
        <v>-9</v>
      </c>
      <c r="W153">
        <v>34101</v>
      </c>
      <c r="X153">
        <v>33148</v>
      </c>
      <c r="Y153">
        <v>30272</v>
      </c>
      <c r="Z153">
        <v>0.94</v>
      </c>
      <c r="AA153">
        <f t="shared" si="30"/>
        <v>10012</v>
      </c>
      <c r="AB153">
        <f t="shared" si="31"/>
        <v>-9</v>
      </c>
      <c r="AC153">
        <f t="shared" si="32"/>
        <v>6159</v>
      </c>
      <c r="AD153">
        <f t="shared" si="33"/>
        <v>0.6151618058330004</v>
      </c>
      <c r="AE153">
        <f t="shared" si="34"/>
        <v>0</v>
      </c>
      <c r="AF153" t="e">
        <f t="shared" ca="1" si="35"/>
        <v>#N/A</v>
      </c>
      <c r="AG153" t="e">
        <f t="shared" ca="1" si="36"/>
        <v>#N/A</v>
      </c>
      <c r="AH153" t="e">
        <f t="shared" ca="1" si="37"/>
        <v>#N/A</v>
      </c>
      <c r="AI153" t="e">
        <f t="shared" ca="1" si="26"/>
        <v>#N/A</v>
      </c>
      <c r="AJ153">
        <f t="shared" si="27"/>
        <v>9.988014382740711E-5</v>
      </c>
      <c r="AK153">
        <f t="shared" si="28"/>
        <v>0</v>
      </c>
      <c r="AL153" t="e">
        <f t="shared" ca="1" si="38"/>
        <v>#N/A</v>
      </c>
      <c r="AM153" t="b">
        <f t="shared" si="29"/>
        <v>0</v>
      </c>
    </row>
    <row r="154" spans="1:39" x14ac:dyDescent="0.3">
      <c r="A154" t="s">
        <v>357</v>
      </c>
      <c r="B154" t="s">
        <v>358</v>
      </c>
      <c r="C154" t="s">
        <v>39</v>
      </c>
      <c r="D154" t="s">
        <v>220</v>
      </c>
      <c r="E154" t="s">
        <v>356</v>
      </c>
      <c r="F154" s="13" t="str">
        <f>_xlfn.CONCAT(wiz_6[[#This Row],[OCTY......]],",",wiz_6[[#This Row],[OS]])</f>
        <v>MIAMI     ,FL</v>
      </c>
      <c r="G154" t="s">
        <v>50</v>
      </c>
      <c r="H154" t="s">
        <v>360</v>
      </c>
      <c r="I154" s="13" t="str">
        <f>_xlfn.CONCAT(wiz_6[[#This Row],[DCTY......]], ",",wiz_6[[#This Row],[DS]])</f>
        <v>COLLEGE PA,GA</v>
      </c>
      <c r="J154" t="str">
        <f>TRIM(CONCATENATE(wiz_6[[#This Row],[SHIPPER..................]],wiz_6[[#This Row],[ZIP2..]],wiz_6[[#This Row],[ZIP3..]]))</f>
        <v>C L SERVICES INCORPOR| 3310130272</v>
      </c>
      <c r="K154">
        <v>1</v>
      </c>
      <c r="L154">
        <v>0.85</v>
      </c>
      <c r="M154">
        <v>0.28000000000000003</v>
      </c>
      <c r="N154">
        <v>664</v>
      </c>
      <c r="O154">
        <v>1.39</v>
      </c>
      <c r="P154">
        <v>55</v>
      </c>
      <c r="Q154">
        <v>0.3</v>
      </c>
      <c r="R154">
        <v>15</v>
      </c>
      <c r="S154">
        <v>17</v>
      </c>
      <c r="T154">
        <v>0</v>
      </c>
      <c r="U154">
        <v>138</v>
      </c>
      <c r="V154">
        <v>155</v>
      </c>
      <c r="W154">
        <v>33424</v>
      </c>
      <c r="X154">
        <v>33101</v>
      </c>
      <c r="Y154">
        <v>30272</v>
      </c>
      <c r="Z154">
        <v>0.91</v>
      </c>
      <c r="AA154">
        <f t="shared" si="30"/>
        <v>10012</v>
      </c>
      <c r="AB154">
        <f t="shared" si="31"/>
        <v>155</v>
      </c>
      <c r="AC154">
        <f t="shared" si="32"/>
        <v>6159</v>
      </c>
      <c r="AD154">
        <f t="shared" si="33"/>
        <v>0.6151618058330004</v>
      </c>
      <c r="AE154">
        <f t="shared" si="34"/>
        <v>0</v>
      </c>
      <c r="AF154" t="e">
        <f t="shared" ca="1" si="35"/>
        <v>#N/A</v>
      </c>
      <c r="AG154" t="e">
        <f t="shared" ca="1" si="36"/>
        <v>#N/A</v>
      </c>
      <c r="AH154" t="e">
        <f t="shared" ca="1" si="37"/>
        <v>#N/A</v>
      </c>
      <c r="AI154" t="e">
        <f t="shared" ca="1" si="26"/>
        <v>#N/A</v>
      </c>
      <c r="AJ154">
        <f t="shared" si="27"/>
        <v>9.988014382740711E-5</v>
      </c>
      <c r="AK154">
        <f t="shared" si="28"/>
        <v>0</v>
      </c>
      <c r="AL154" t="e">
        <f t="shared" ca="1" si="38"/>
        <v>#N/A</v>
      </c>
      <c r="AM154" t="b">
        <f t="shared" si="29"/>
        <v>0</v>
      </c>
    </row>
    <row r="155" spans="1:39" x14ac:dyDescent="0.3">
      <c r="A155" t="s">
        <v>47</v>
      </c>
      <c r="B155" t="s">
        <v>48</v>
      </c>
      <c r="C155" t="s">
        <v>39</v>
      </c>
      <c r="D155" t="s">
        <v>220</v>
      </c>
      <c r="E155" t="s">
        <v>361</v>
      </c>
      <c r="F155" s="13" t="str">
        <f>_xlfn.CONCAT(wiz_6[[#This Row],[OCTY......]],",",wiz_6[[#This Row],[OS]])</f>
        <v>DORAL     ,FL</v>
      </c>
      <c r="G155" t="s">
        <v>50</v>
      </c>
      <c r="H155" t="s">
        <v>362</v>
      </c>
      <c r="I155" s="13" t="str">
        <f>_xlfn.CONCAT(wiz_6[[#This Row],[DCTY......]], ",",wiz_6[[#This Row],[DS]])</f>
        <v>ADAIRSVILL,GA</v>
      </c>
      <c r="J155" t="str">
        <f>TRIM(CONCATENATE(wiz_6[[#This Row],[SHIPPER..................]],wiz_6[[#This Row],[ZIP2..]],wiz_6[[#This Row],[ZIP3..]]))</f>
        <v>LOWES MLXP VAN ONE WA| 3311430103</v>
      </c>
      <c r="K155">
        <v>1</v>
      </c>
      <c r="L155">
        <v>0.79</v>
      </c>
      <c r="M155">
        <v>0.21</v>
      </c>
      <c r="N155">
        <v>719</v>
      </c>
      <c r="O155">
        <v>1.21</v>
      </c>
      <c r="P155">
        <v>175</v>
      </c>
      <c r="Q155">
        <v>0.4</v>
      </c>
      <c r="R155">
        <v>45</v>
      </c>
      <c r="S155">
        <v>-131</v>
      </c>
      <c r="T155">
        <v>95</v>
      </c>
      <c r="U155">
        <v>34</v>
      </c>
      <c r="V155">
        <v>-2</v>
      </c>
      <c r="W155">
        <v>32951</v>
      </c>
      <c r="X155">
        <v>33114</v>
      </c>
      <c r="Y155">
        <v>30103</v>
      </c>
      <c r="Z155">
        <v>0.78</v>
      </c>
      <c r="AA155">
        <f t="shared" si="30"/>
        <v>10012</v>
      </c>
      <c r="AB155">
        <f t="shared" si="31"/>
        <v>-2</v>
      </c>
      <c r="AC155">
        <f t="shared" si="32"/>
        <v>6159</v>
      </c>
      <c r="AD155">
        <f t="shared" si="33"/>
        <v>0.6151618058330004</v>
      </c>
      <c r="AE155">
        <f t="shared" si="34"/>
        <v>0</v>
      </c>
      <c r="AF155" t="e">
        <f t="shared" ca="1" si="35"/>
        <v>#N/A</v>
      </c>
      <c r="AG155" t="e">
        <f t="shared" ca="1" si="36"/>
        <v>#N/A</v>
      </c>
      <c r="AH155" t="e">
        <f t="shared" ca="1" si="37"/>
        <v>#N/A</v>
      </c>
      <c r="AI155" t="e">
        <f t="shared" ca="1" si="26"/>
        <v>#N/A</v>
      </c>
      <c r="AJ155">
        <f t="shared" si="27"/>
        <v>9.988014382740711E-5</v>
      </c>
      <c r="AK155">
        <f t="shared" si="28"/>
        <v>0</v>
      </c>
      <c r="AL155" t="e">
        <f t="shared" ca="1" si="38"/>
        <v>#N/A</v>
      </c>
      <c r="AM155" t="b">
        <f t="shared" si="29"/>
        <v>0</v>
      </c>
    </row>
    <row r="156" spans="1:39" x14ac:dyDescent="0.3">
      <c r="A156" t="s">
        <v>302</v>
      </c>
      <c r="B156" t="s">
        <v>303</v>
      </c>
      <c r="C156" t="s">
        <v>39</v>
      </c>
      <c r="D156" t="s">
        <v>220</v>
      </c>
      <c r="E156" t="s">
        <v>363</v>
      </c>
      <c r="F156" s="13" t="str">
        <f>_xlfn.CONCAT(wiz_6[[#This Row],[OCTY......]],",",wiz_6[[#This Row],[OS]])</f>
        <v>HIALEAH   ,FL</v>
      </c>
      <c r="G156" t="s">
        <v>70</v>
      </c>
      <c r="H156" t="s">
        <v>71</v>
      </c>
      <c r="I156" s="13" t="str">
        <f>_xlfn.CONCAT(wiz_6[[#This Row],[DCTY......]], ",",wiz_6[[#This Row],[DS]])</f>
        <v>JACKSON   ,TN</v>
      </c>
      <c r="J156" t="str">
        <f>TRIM(CONCATENATE(wiz_6[[#This Row],[SHIPPER..................]],wiz_6[[#This Row],[ZIP2..]],wiz_6[[#This Row],[ZIP3..]]))</f>
        <v>KIRKLANDS TL ONLY | 3300238301</v>
      </c>
      <c r="K156">
        <v>1</v>
      </c>
      <c r="L156">
        <v>1.1499999999999999</v>
      </c>
      <c r="M156">
        <v>0.21</v>
      </c>
      <c r="N156">
        <v>953</v>
      </c>
      <c r="O156">
        <v>1.96</v>
      </c>
      <c r="P156">
        <v>7</v>
      </c>
      <c r="Q156">
        <v>0.25</v>
      </c>
      <c r="R156">
        <v>50</v>
      </c>
      <c r="S156">
        <v>-7</v>
      </c>
      <c r="T156">
        <v>-20</v>
      </c>
      <c r="U156">
        <v>615</v>
      </c>
      <c r="V156">
        <v>588</v>
      </c>
      <c r="W156">
        <v>33101</v>
      </c>
      <c r="X156">
        <v>33002</v>
      </c>
      <c r="Y156">
        <v>38301</v>
      </c>
      <c r="Z156">
        <v>1.1399999999999999</v>
      </c>
      <c r="AA156">
        <f t="shared" si="30"/>
        <v>10012</v>
      </c>
      <c r="AB156">
        <f t="shared" si="31"/>
        <v>588</v>
      </c>
      <c r="AC156">
        <f t="shared" si="32"/>
        <v>6159</v>
      </c>
      <c r="AD156">
        <f t="shared" si="33"/>
        <v>0.6151618058330004</v>
      </c>
      <c r="AE156">
        <f t="shared" si="34"/>
        <v>0</v>
      </c>
      <c r="AF156" t="e">
        <f t="shared" ca="1" si="35"/>
        <v>#N/A</v>
      </c>
      <c r="AG156" t="e">
        <f t="shared" ca="1" si="36"/>
        <v>#N/A</v>
      </c>
      <c r="AH156" t="e">
        <f t="shared" ca="1" si="37"/>
        <v>#N/A</v>
      </c>
      <c r="AI156" t="e">
        <f t="shared" ca="1" si="26"/>
        <v>#N/A</v>
      </c>
      <c r="AJ156">
        <f t="shared" si="27"/>
        <v>9.988014382740711E-5</v>
      </c>
      <c r="AK156">
        <f t="shared" si="28"/>
        <v>0</v>
      </c>
      <c r="AL156" t="e">
        <f t="shared" ca="1" si="38"/>
        <v>#N/A</v>
      </c>
      <c r="AM156" t="b">
        <f t="shared" si="29"/>
        <v>0</v>
      </c>
    </row>
    <row r="157" spans="1:39" x14ac:dyDescent="0.3">
      <c r="A157" t="s">
        <v>346</v>
      </c>
      <c r="B157" t="s">
        <v>347</v>
      </c>
      <c r="C157" t="s">
        <v>39</v>
      </c>
      <c r="D157" t="s">
        <v>220</v>
      </c>
      <c r="E157" t="s">
        <v>356</v>
      </c>
      <c r="F157" s="13" t="str">
        <f>_xlfn.CONCAT(wiz_6[[#This Row],[OCTY......]],",",wiz_6[[#This Row],[OS]])</f>
        <v>MIAMI     ,FL</v>
      </c>
      <c r="G157" t="s">
        <v>70</v>
      </c>
      <c r="H157" t="s">
        <v>75</v>
      </c>
      <c r="I157" s="13" t="str">
        <f>_xlfn.CONCAT(wiz_6[[#This Row],[DCTY......]], ",",wiz_6[[#This Row],[DS]])</f>
        <v>MEMPHIS   ,TN</v>
      </c>
      <c r="J157" t="str">
        <f>TRIM(CONCATENATE(wiz_6[[#This Row],[SHIPPER..................]],wiz_6[[#This Row],[ZIP2..]],wiz_6[[#This Row],[ZIP3..]]))</f>
        <v>b: COYOTE LOGISTICS | 3310138101</v>
      </c>
      <c r="K157">
        <v>1</v>
      </c>
      <c r="L157">
        <v>0.76</v>
      </c>
      <c r="M157">
        <v>0.2</v>
      </c>
      <c r="N157">
        <v>1007</v>
      </c>
      <c r="O157">
        <v>1.95</v>
      </c>
      <c r="P157">
        <v>0</v>
      </c>
      <c r="Q157">
        <v>0.25</v>
      </c>
      <c r="R157">
        <v>55</v>
      </c>
      <c r="S157">
        <v>2</v>
      </c>
      <c r="T157">
        <v>3</v>
      </c>
      <c r="U157">
        <v>148</v>
      </c>
      <c r="V157">
        <v>153</v>
      </c>
      <c r="W157">
        <v>33101</v>
      </c>
      <c r="X157">
        <v>33101</v>
      </c>
      <c r="Y157">
        <v>38101</v>
      </c>
      <c r="Z157">
        <v>0.74</v>
      </c>
      <c r="AA157">
        <f t="shared" si="30"/>
        <v>10012</v>
      </c>
      <c r="AB157">
        <f t="shared" si="31"/>
        <v>153</v>
      </c>
      <c r="AC157">
        <f t="shared" si="32"/>
        <v>6159</v>
      </c>
      <c r="AD157">
        <f t="shared" si="33"/>
        <v>0.6151618058330004</v>
      </c>
      <c r="AE157">
        <f t="shared" si="34"/>
        <v>0</v>
      </c>
      <c r="AF157" t="e">
        <f t="shared" ca="1" si="35"/>
        <v>#N/A</v>
      </c>
      <c r="AG157" t="e">
        <f t="shared" ca="1" si="36"/>
        <v>#N/A</v>
      </c>
      <c r="AH157" t="e">
        <f t="shared" ca="1" si="37"/>
        <v>#N/A</v>
      </c>
      <c r="AI157" t="e">
        <f t="shared" ca="1" si="26"/>
        <v>#N/A</v>
      </c>
      <c r="AJ157">
        <f t="shared" si="27"/>
        <v>9.988014382740711E-5</v>
      </c>
      <c r="AK157">
        <f t="shared" si="28"/>
        <v>0</v>
      </c>
      <c r="AL157" t="e">
        <f t="shared" ca="1" si="38"/>
        <v>#N/A</v>
      </c>
      <c r="AM157" t="b">
        <f t="shared" si="29"/>
        <v>0</v>
      </c>
    </row>
    <row r="158" spans="1:39" x14ac:dyDescent="0.3">
      <c r="A158" t="s">
        <v>37</v>
      </c>
      <c r="B158" t="s">
        <v>38</v>
      </c>
      <c r="C158" t="s">
        <v>39</v>
      </c>
      <c r="D158" t="s">
        <v>220</v>
      </c>
      <c r="E158" t="s">
        <v>364</v>
      </c>
      <c r="F158" s="13" t="str">
        <f>_xlfn.CONCAT(wiz_6[[#This Row],[OCTY......]],",",wiz_6[[#This Row],[OS]])</f>
        <v>ORLANDO   ,FL</v>
      </c>
      <c r="G158" t="s">
        <v>40</v>
      </c>
      <c r="H158" t="s">
        <v>129</v>
      </c>
      <c r="I158" s="13" t="str">
        <f>_xlfn.CONCAT(wiz_6[[#This Row],[DCTY......]], ",",wiz_6[[#This Row],[DS]])</f>
        <v>PRATTVILLE,AL</v>
      </c>
      <c r="J158" t="str">
        <f>TRIM(CONCATENATE(wiz_6[[#This Row],[SHIPPER..................]],wiz_6[[#This Row],[ZIP2..]],wiz_6[[#This Row],[ZIP3..]]))</f>
        <v>b: C H ROBINSON | 3280136066</v>
      </c>
      <c r="K158">
        <v>1</v>
      </c>
      <c r="L158">
        <v>1.28</v>
      </c>
      <c r="M158">
        <v>0.28000000000000003</v>
      </c>
      <c r="N158">
        <v>469</v>
      </c>
      <c r="O158">
        <v>1.04</v>
      </c>
      <c r="P158">
        <v>68</v>
      </c>
      <c r="Q158">
        <v>0.3</v>
      </c>
      <c r="R158">
        <v>-14</v>
      </c>
      <c r="S158">
        <v>57</v>
      </c>
      <c r="T158">
        <v>-18</v>
      </c>
      <c r="U158">
        <v>417</v>
      </c>
      <c r="V158">
        <v>456</v>
      </c>
      <c r="W158">
        <v>33843</v>
      </c>
      <c r="X158">
        <v>32801</v>
      </c>
      <c r="Y158">
        <v>36066</v>
      </c>
      <c r="Z158">
        <v>1.34</v>
      </c>
      <c r="AA158">
        <f t="shared" si="30"/>
        <v>10012</v>
      </c>
      <c r="AB158">
        <f t="shared" si="31"/>
        <v>456</v>
      </c>
      <c r="AC158">
        <f t="shared" si="32"/>
        <v>6159</v>
      </c>
      <c r="AD158">
        <f t="shared" si="33"/>
        <v>0.6151618058330004</v>
      </c>
      <c r="AE158">
        <f t="shared" si="34"/>
        <v>0</v>
      </c>
      <c r="AF158" t="e">
        <f t="shared" ca="1" si="35"/>
        <v>#N/A</v>
      </c>
      <c r="AG158" t="e">
        <f t="shared" ca="1" si="36"/>
        <v>#N/A</v>
      </c>
      <c r="AH158" t="e">
        <f t="shared" ca="1" si="37"/>
        <v>#N/A</v>
      </c>
      <c r="AI158" t="e">
        <f t="shared" ca="1" si="26"/>
        <v>#N/A</v>
      </c>
      <c r="AJ158">
        <f t="shared" si="27"/>
        <v>9.988014382740711E-5</v>
      </c>
      <c r="AK158">
        <f t="shared" si="28"/>
        <v>0</v>
      </c>
      <c r="AL158" t="e">
        <f t="shared" ca="1" si="38"/>
        <v>#N/A</v>
      </c>
      <c r="AM158" t="b">
        <f t="shared" si="29"/>
        <v>0</v>
      </c>
    </row>
    <row r="159" spans="1:39" x14ac:dyDescent="0.3">
      <c r="A159" t="s">
        <v>148</v>
      </c>
      <c r="B159" t="s">
        <v>149</v>
      </c>
      <c r="C159" t="s">
        <v>39</v>
      </c>
      <c r="D159" t="s">
        <v>220</v>
      </c>
      <c r="E159" t="s">
        <v>364</v>
      </c>
      <c r="F159" s="13" t="str">
        <f>_xlfn.CONCAT(wiz_6[[#This Row],[OCTY......]],",",wiz_6[[#This Row],[OS]])</f>
        <v>ORLANDO   ,FL</v>
      </c>
      <c r="G159" t="s">
        <v>40</v>
      </c>
      <c r="H159" t="s">
        <v>145</v>
      </c>
      <c r="I159" s="13" t="str">
        <f>_xlfn.CONCAT(wiz_6[[#This Row],[DCTY......]], ",",wiz_6[[#This Row],[DS]])</f>
        <v>AUBURN    ,AL</v>
      </c>
      <c r="J159" t="str">
        <f>TRIM(CONCATENATE(wiz_6[[#This Row],[SHIPPER..................]],wiz_6[[#This Row],[ZIP2..]],wiz_6[[#This Row],[ZIP3..]]))</f>
        <v>BRIGGS AND STRATTON | 3280136830</v>
      </c>
      <c r="K159">
        <v>1</v>
      </c>
      <c r="L159">
        <v>1.29</v>
      </c>
      <c r="M159">
        <v>0.2</v>
      </c>
      <c r="N159">
        <v>412</v>
      </c>
      <c r="O159">
        <v>0.71</v>
      </c>
      <c r="P159">
        <v>155</v>
      </c>
      <c r="Q159">
        <v>0.4</v>
      </c>
      <c r="R159">
        <v>23</v>
      </c>
      <c r="S159">
        <v>-79</v>
      </c>
      <c r="T159">
        <v>42</v>
      </c>
      <c r="U159">
        <v>326</v>
      </c>
      <c r="V159">
        <v>289</v>
      </c>
      <c r="W159">
        <v>33901</v>
      </c>
      <c r="X159">
        <v>32801</v>
      </c>
      <c r="Y159">
        <v>36830</v>
      </c>
      <c r="Z159">
        <v>1.27</v>
      </c>
      <c r="AA159">
        <f t="shared" si="30"/>
        <v>10012</v>
      </c>
      <c r="AB159">
        <f t="shared" si="31"/>
        <v>289</v>
      </c>
      <c r="AC159">
        <f t="shared" si="32"/>
        <v>6159</v>
      </c>
      <c r="AD159">
        <f t="shared" si="33"/>
        <v>0.6151618058330004</v>
      </c>
      <c r="AE159">
        <f t="shared" si="34"/>
        <v>0</v>
      </c>
      <c r="AF159" t="e">
        <f t="shared" ca="1" si="35"/>
        <v>#N/A</v>
      </c>
      <c r="AG159" t="e">
        <f t="shared" ca="1" si="36"/>
        <v>#N/A</v>
      </c>
      <c r="AH159" t="e">
        <f t="shared" ca="1" si="37"/>
        <v>#N/A</v>
      </c>
      <c r="AI159" t="e">
        <f t="shared" ca="1" si="26"/>
        <v>#N/A</v>
      </c>
      <c r="AJ159">
        <f t="shared" si="27"/>
        <v>9.988014382740711E-5</v>
      </c>
      <c r="AK159">
        <f t="shared" si="28"/>
        <v>0</v>
      </c>
      <c r="AL159" t="e">
        <f t="shared" ca="1" si="38"/>
        <v>#N/A</v>
      </c>
      <c r="AM159" t="b">
        <f t="shared" si="29"/>
        <v>0</v>
      </c>
    </row>
    <row r="160" spans="1:39" x14ac:dyDescent="0.3">
      <c r="A160" t="s">
        <v>365</v>
      </c>
      <c r="B160" t="s">
        <v>366</v>
      </c>
      <c r="C160" t="s">
        <v>39</v>
      </c>
      <c r="D160" t="s">
        <v>220</v>
      </c>
      <c r="E160" t="s">
        <v>364</v>
      </c>
      <c r="F160" s="13" t="str">
        <f>_xlfn.CONCAT(wiz_6[[#This Row],[OCTY......]],",",wiz_6[[#This Row],[OS]])</f>
        <v>ORLANDO   ,FL</v>
      </c>
      <c r="G160" t="s">
        <v>220</v>
      </c>
      <c r="H160" t="s">
        <v>367</v>
      </c>
      <c r="I160" s="13" t="str">
        <f>_xlfn.CONCAT(wiz_6[[#This Row],[DCTY......]], ",",wiz_6[[#This Row],[DS]])</f>
        <v>TAMPA     ,FL</v>
      </c>
      <c r="J160" t="str">
        <f>TRIM(CONCATENATE(wiz_6[[#This Row],[SHIPPER..................]],wiz_6[[#This Row],[ZIP2..]],wiz_6[[#This Row],[ZIP3..]]))</f>
        <v>AMERICAN WOODMARK COR| 3280133601</v>
      </c>
      <c r="K160">
        <v>1</v>
      </c>
      <c r="L160">
        <v>4.71</v>
      </c>
      <c r="M160">
        <v>0.2</v>
      </c>
      <c r="N160">
        <v>85</v>
      </c>
      <c r="O160">
        <v>0.5</v>
      </c>
      <c r="P160">
        <v>19</v>
      </c>
      <c r="Q160">
        <v>0.25</v>
      </c>
      <c r="R160">
        <v>5</v>
      </c>
      <c r="S160">
        <v>-13</v>
      </c>
      <c r="T160">
        <v>-47</v>
      </c>
      <c r="U160">
        <v>119</v>
      </c>
      <c r="V160">
        <v>59</v>
      </c>
      <c r="W160">
        <v>32771</v>
      </c>
      <c r="X160">
        <v>32801</v>
      </c>
      <c r="Y160">
        <v>33601</v>
      </c>
      <c r="Z160">
        <v>4.6900000000000004</v>
      </c>
      <c r="AA160">
        <f t="shared" si="30"/>
        <v>10012</v>
      </c>
      <c r="AB160">
        <f t="shared" si="31"/>
        <v>59</v>
      </c>
      <c r="AC160">
        <f t="shared" si="32"/>
        <v>6159</v>
      </c>
      <c r="AD160">
        <f t="shared" si="33"/>
        <v>0.6151618058330004</v>
      </c>
      <c r="AE160">
        <f t="shared" si="34"/>
        <v>0</v>
      </c>
      <c r="AF160" t="e">
        <f t="shared" ca="1" si="35"/>
        <v>#N/A</v>
      </c>
      <c r="AG160" t="e">
        <f t="shared" ca="1" si="36"/>
        <v>#N/A</v>
      </c>
      <c r="AH160" t="e">
        <f t="shared" ca="1" si="37"/>
        <v>#N/A</v>
      </c>
      <c r="AI160" t="e">
        <f t="shared" ca="1" si="26"/>
        <v>#N/A</v>
      </c>
      <c r="AJ160">
        <f t="shared" si="27"/>
        <v>9.988014382740711E-5</v>
      </c>
      <c r="AK160">
        <f t="shared" si="28"/>
        <v>0</v>
      </c>
      <c r="AL160" t="e">
        <f t="shared" ca="1" si="38"/>
        <v>#N/A</v>
      </c>
      <c r="AM160" t="b">
        <f t="shared" si="29"/>
        <v>0</v>
      </c>
    </row>
    <row r="161" spans="1:39" x14ac:dyDescent="0.3">
      <c r="A161" t="s">
        <v>37</v>
      </c>
      <c r="B161" t="s">
        <v>38</v>
      </c>
      <c r="C161" t="s">
        <v>39</v>
      </c>
      <c r="D161" t="s">
        <v>220</v>
      </c>
      <c r="E161" t="s">
        <v>368</v>
      </c>
      <c r="F161" s="13" t="str">
        <f>_xlfn.CONCAT(wiz_6[[#This Row],[OCTY......]],",",wiz_6[[#This Row],[OS]])</f>
        <v>FELLSMERE ,FL</v>
      </c>
      <c r="G161" t="s">
        <v>50</v>
      </c>
      <c r="H161" t="s">
        <v>369</v>
      </c>
      <c r="I161" s="13" t="str">
        <f>_xlfn.CONCAT(wiz_6[[#This Row],[DCTY......]], ",",wiz_6[[#This Row],[DS]])</f>
        <v>OMEGA     ,GA</v>
      </c>
      <c r="J161" t="str">
        <f>TRIM(CONCATENATE(wiz_6[[#This Row],[SHIPPER..................]],wiz_6[[#This Row],[ZIP2..]],wiz_6[[#This Row],[ZIP3..]]))</f>
        <v>b: C H ROBINSON | 3294831775</v>
      </c>
      <c r="K161">
        <v>1</v>
      </c>
      <c r="L161">
        <v>0.93</v>
      </c>
      <c r="M161">
        <v>0.27</v>
      </c>
      <c r="N161">
        <v>352</v>
      </c>
      <c r="O161">
        <v>0.96</v>
      </c>
      <c r="P161">
        <v>114</v>
      </c>
      <c r="Q161">
        <v>0.35</v>
      </c>
      <c r="R161">
        <v>-2</v>
      </c>
      <c r="S161">
        <v>54</v>
      </c>
      <c r="T161">
        <v>-45</v>
      </c>
      <c r="U161">
        <v>122</v>
      </c>
      <c r="V161">
        <v>131</v>
      </c>
      <c r="W161">
        <v>33441</v>
      </c>
      <c r="X161">
        <v>32948</v>
      </c>
      <c r="Y161">
        <v>31775</v>
      </c>
      <c r="Z161">
        <v>0.98</v>
      </c>
      <c r="AA161">
        <f t="shared" si="30"/>
        <v>10012</v>
      </c>
      <c r="AB161">
        <f t="shared" si="31"/>
        <v>131</v>
      </c>
      <c r="AC161">
        <f t="shared" si="32"/>
        <v>6159</v>
      </c>
      <c r="AD161">
        <f t="shared" si="33"/>
        <v>0.6151618058330004</v>
      </c>
      <c r="AE161">
        <f t="shared" si="34"/>
        <v>0</v>
      </c>
      <c r="AF161" t="e">
        <f t="shared" ca="1" si="35"/>
        <v>#N/A</v>
      </c>
      <c r="AG161" t="e">
        <f t="shared" ca="1" si="36"/>
        <v>#N/A</v>
      </c>
      <c r="AH161" t="e">
        <f t="shared" ca="1" si="37"/>
        <v>#N/A</v>
      </c>
      <c r="AI161" t="e">
        <f t="shared" ca="1" si="26"/>
        <v>#N/A</v>
      </c>
      <c r="AJ161">
        <f t="shared" si="27"/>
        <v>9.988014382740711E-5</v>
      </c>
      <c r="AK161">
        <f t="shared" si="28"/>
        <v>0</v>
      </c>
      <c r="AL161" t="e">
        <f t="shared" ca="1" si="38"/>
        <v>#N/A</v>
      </c>
      <c r="AM161" t="b">
        <f t="shared" si="29"/>
        <v>0</v>
      </c>
    </row>
    <row r="162" spans="1:39" x14ac:dyDescent="0.3">
      <c r="A162" t="s">
        <v>148</v>
      </c>
      <c r="B162" t="s">
        <v>149</v>
      </c>
      <c r="C162" t="s">
        <v>39</v>
      </c>
      <c r="D162" t="s">
        <v>220</v>
      </c>
      <c r="E162" t="s">
        <v>364</v>
      </c>
      <c r="F162" s="13" t="str">
        <f>_xlfn.CONCAT(wiz_6[[#This Row],[OCTY......]],",",wiz_6[[#This Row],[OS]])</f>
        <v>ORLANDO   ,FL</v>
      </c>
      <c r="G162" t="s">
        <v>50</v>
      </c>
      <c r="H162" t="s">
        <v>151</v>
      </c>
      <c r="I162" s="13" t="str">
        <f>_xlfn.CONCAT(wiz_6[[#This Row],[DCTY......]], ",",wiz_6[[#This Row],[DS]])</f>
        <v>STATESBORO,GA</v>
      </c>
      <c r="J162" t="str">
        <f>TRIM(CONCATENATE(wiz_6[[#This Row],[SHIPPER..................]],wiz_6[[#This Row],[ZIP2..]],wiz_6[[#This Row],[ZIP3..]]))</f>
        <v>BRIGGS AND STRATTON | 3280130458</v>
      </c>
      <c r="K162">
        <v>1</v>
      </c>
      <c r="L162">
        <v>0.95</v>
      </c>
      <c r="M162">
        <v>0.2</v>
      </c>
      <c r="N162">
        <v>316</v>
      </c>
      <c r="O162">
        <v>0.57999999999999996</v>
      </c>
      <c r="P162">
        <v>0</v>
      </c>
      <c r="Q162">
        <v>0.25</v>
      </c>
      <c r="R162">
        <v>3</v>
      </c>
      <c r="S162">
        <v>-79</v>
      </c>
      <c r="T162">
        <v>60</v>
      </c>
      <c r="U162">
        <v>217</v>
      </c>
      <c r="V162">
        <v>198</v>
      </c>
      <c r="W162">
        <v>32801</v>
      </c>
      <c r="X162">
        <v>32801</v>
      </c>
      <c r="Y162">
        <v>30458</v>
      </c>
      <c r="Z162">
        <v>0.93</v>
      </c>
      <c r="AA162">
        <f t="shared" si="30"/>
        <v>10012</v>
      </c>
      <c r="AB162">
        <f t="shared" si="31"/>
        <v>198</v>
      </c>
      <c r="AC162">
        <f t="shared" si="32"/>
        <v>6159</v>
      </c>
      <c r="AD162">
        <f t="shared" si="33"/>
        <v>0.6151618058330004</v>
      </c>
      <c r="AE162">
        <f t="shared" si="34"/>
        <v>0</v>
      </c>
      <c r="AF162" t="e">
        <f t="shared" ca="1" si="35"/>
        <v>#N/A</v>
      </c>
      <c r="AG162" t="e">
        <f t="shared" ca="1" si="36"/>
        <v>#N/A</v>
      </c>
      <c r="AH162" t="e">
        <f t="shared" ca="1" si="37"/>
        <v>#N/A</v>
      </c>
      <c r="AI162" t="e">
        <f t="shared" ca="1" si="26"/>
        <v>#N/A</v>
      </c>
      <c r="AJ162">
        <f t="shared" si="27"/>
        <v>9.988014382740711E-5</v>
      </c>
      <c r="AK162">
        <f t="shared" si="28"/>
        <v>0</v>
      </c>
      <c r="AL162" t="e">
        <f t="shared" ca="1" si="38"/>
        <v>#N/A</v>
      </c>
      <c r="AM162" t="b">
        <f t="shared" si="29"/>
        <v>0</v>
      </c>
    </row>
    <row r="163" spans="1:39" x14ac:dyDescent="0.3">
      <c r="A163" t="s">
        <v>37</v>
      </c>
      <c r="B163" t="s">
        <v>38</v>
      </c>
      <c r="C163" t="s">
        <v>39</v>
      </c>
      <c r="D163" t="s">
        <v>220</v>
      </c>
      <c r="E163" t="s">
        <v>370</v>
      </c>
      <c r="F163" s="13" t="str">
        <f>_xlfn.CONCAT(wiz_6[[#This Row],[OCTY......]],",",wiz_6[[#This Row],[OS]])</f>
        <v>CAPE CANAV,FL</v>
      </c>
      <c r="G163" t="s">
        <v>68</v>
      </c>
      <c r="H163" t="s">
        <v>371</v>
      </c>
      <c r="I163" s="13" t="str">
        <f>_xlfn.CONCAT(wiz_6[[#This Row],[DCTY......]], ",",wiz_6[[#This Row],[DS]])</f>
        <v>NEWPORT   ,NC</v>
      </c>
      <c r="J163" t="str">
        <f>TRIM(CONCATENATE(wiz_6[[#This Row],[SHIPPER..................]],wiz_6[[#This Row],[ZIP2..]],wiz_6[[#This Row],[ZIP3..]]))</f>
        <v>b: C H ROBINSON | 3292028570</v>
      </c>
      <c r="K163">
        <v>1</v>
      </c>
      <c r="L163">
        <v>0.92</v>
      </c>
      <c r="M163">
        <v>0.28000000000000003</v>
      </c>
      <c r="N163">
        <v>705</v>
      </c>
      <c r="O163">
        <v>1.67</v>
      </c>
      <c r="P163">
        <v>131</v>
      </c>
      <c r="Q163">
        <v>0.35</v>
      </c>
      <c r="R163">
        <v>-32</v>
      </c>
      <c r="S163">
        <v>-19</v>
      </c>
      <c r="T163">
        <v>-14</v>
      </c>
      <c r="U163">
        <v>136</v>
      </c>
      <c r="V163">
        <v>103</v>
      </c>
      <c r="W163">
        <v>33576</v>
      </c>
      <c r="X163">
        <v>32920</v>
      </c>
      <c r="Y163">
        <v>28570</v>
      </c>
      <c r="Z163">
        <v>0.98</v>
      </c>
      <c r="AA163">
        <f t="shared" si="30"/>
        <v>10012</v>
      </c>
      <c r="AB163">
        <f t="shared" si="31"/>
        <v>103</v>
      </c>
      <c r="AC163">
        <f t="shared" si="32"/>
        <v>6159</v>
      </c>
      <c r="AD163">
        <f t="shared" si="33"/>
        <v>0.6151618058330004</v>
      </c>
      <c r="AE163">
        <f t="shared" si="34"/>
        <v>0</v>
      </c>
      <c r="AF163" t="e">
        <f t="shared" ca="1" si="35"/>
        <v>#N/A</v>
      </c>
      <c r="AG163" t="e">
        <f t="shared" ca="1" si="36"/>
        <v>#N/A</v>
      </c>
      <c r="AH163" t="e">
        <f t="shared" ca="1" si="37"/>
        <v>#N/A</v>
      </c>
      <c r="AI163" t="e">
        <f t="shared" ca="1" si="26"/>
        <v>#N/A</v>
      </c>
      <c r="AJ163">
        <f t="shared" si="27"/>
        <v>9.988014382740711E-5</v>
      </c>
      <c r="AK163">
        <f t="shared" si="28"/>
        <v>0</v>
      </c>
      <c r="AL163" t="e">
        <f t="shared" ca="1" si="38"/>
        <v>#N/A</v>
      </c>
      <c r="AM163" t="b">
        <f t="shared" si="29"/>
        <v>0</v>
      </c>
    </row>
    <row r="164" spans="1:39" x14ac:dyDescent="0.3">
      <c r="A164" t="s">
        <v>344</v>
      </c>
      <c r="B164" t="s">
        <v>345</v>
      </c>
      <c r="C164" t="s">
        <v>39</v>
      </c>
      <c r="D164" t="s">
        <v>220</v>
      </c>
      <c r="E164" t="s">
        <v>372</v>
      </c>
      <c r="F164" s="13" t="str">
        <f>_xlfn.CONCAT(wiz_6[[#This Row],[OCTY......]],",",wiz_6[[#This Row],[OS]])</f>
        <v>WINTER SPR,FL</v>
      </c>
      <c r="G164" t="s">
        <v>90</v>
      </c>
      <c r="H164" t="s">
        <v>373</v>
      </c>
      <c r="I164" s="13" t="str">
        <f>_xlfn.CONCAT(wiz_6[[#This Row],[DCTY......]], ",",wiz_6[[#This Row],[DS]])</f>
        <v>NORTH CHAR,SC</v>
      </c>
      <c r="J164" t="str">
        <f>TRIM(CONCATENATE(wiz_6[[#This Row],[SHIPPER..................]],wiz_6[[#This Row],[ZIP2..]],wiz_6[[#This Row],[ZIP3..]]))</f>
        <v>b: SCHNEIDER LOGISTIC| 3270829405</v>
      </c>
      <c r="K164">
        <v>1</v>
      </c>
      <c r="L164">
        <v>1.18</v>
      </c>
      <c r="M164">
        <v>0.23</v>
      </c>
      <c r="N164">
        <v>373</v>
      </c>
      <c r="O164">
        <v>1</v>
      </c>
      <c r="P164">
        <v>89</v>
      </c>
      <c r="Q164">
        <v>0.3</v>
      </c>
      <c r="R164">
        <v>4</v>
      </c>
      <c r="S164">
        <v>34</v>
      </c>
      <c r="T164">
        <v>-54</v>
      </c>
      <c r="U164">
        <v>381</v>
      </c>
      <c r="V164">
        <v>361</v>
      </c>
      <c r="W164">
        <v>33576</v>
      </c>
      <c r="X164">
        <v>32708</v>
      </c>
      <c r="Y164">
        <v>29405</v>
      </c>
      <c r="Z164">
        <v>1.19</v>
      </c>
      <c r="AA164">
        <f t="shared" si="30"/>
        <v>10012</v>
      </c>
      <c r="AB164">
        <f t="shared" si="31"/>
        <v>361</v>
      </c>
      <c r="AC164">
        <f t="shared" si="32"/>
        <v>6159</v>
      </c>
      <c r="AD164">
        <f t="shared" si="33"/>
        <v>0.6151618058330004</v>
      </c>
      <c r="AE164">
        <f t="shared" si="34"/>
        <v>0</v>
      </c>
      <c r="AF164" t="e">
        <f t="shared" ca="1" si="35"/>
        <v>#N/A</v>
      </c>
      <c r="AG164" t="e">
        <f t="shared" ca="1" si="36"/>
        <v>#N/A</v>
      </c>
      <c r="AH164" t="e">
        <f t="shared" ca="1" si="37"/>
        <v>#N/A</v>
      </c>
      <c r="AI164" t="e">
        <f t="shared" ca="1" si="26"/>
        <v>#N/A</v>
      </c>
      <c r="AJ164">
        <f t="shared" si="27"/>
        <v>9.988014382740711E-5</v>
      </c>
      <c r="AK164">
        <f t="shared" si="28"/>
        <v>0</v>
      </c>
      <c r="AL164" t="e">
        <f t="shared" ca="1" si="38"/>
        <v>#N/A</v>
      </c>
      <c r="AM164" t="b">
        <f t="shared" si="29"/>
        <v>0</v>
      </c>
    </row>
    <row r="165" spans="1:39" x14ac:dyDescent="0.3">
      <c r="A165" t="s">
        <v>374</v>
      </c>
      <c r="B165" t="s">
        <v>375</v>
      </c>
      <c r="C165" t="s">
        <v>39</v>
      </c>
      <c r="D165" t="s">
        <v>220</v>
      </c>
      <c r="E165" t="s">
        <v>376</v>
      </c>
      <c r="F165" s="13" t="str">
        <f>_xlfn.CONCAT(wiz_6[[#This Row],[OCTY......]],",",wiz_6[[#This Row],[OS]])</f>
        <v>GROVELAND ,FL</v>
      </c>
      <c r="G165" t="s">
        <v>90</v>
      </c>
      <c r="H165" t="s">
        <v>377</v>
      </c>
      <c r="I165" s="13" t="str">
        <f>_xlfn.CONCAT(wiz_6[[#This Row],[DCTY......]], ",",wiz_6[[#This Row],[DS]])</f>
        <v>JONESVILLE,SC</v>
      </c>
      <c r="J165" t="str">
        <f>TRIM(CONCATENATE(wiz_6[[#This Row],[SHIPPER..................]],wiz_6[[#This Row],[ZIP2..]],wiz_6[[#This Row],[ZIP3..]]))</f>
        <v>b: EXXACT EXPRESS | 3473629353</v>
      </c>
      <c r="K165">
        <v>1</v>
      </c>
      <c r="L165">
        <v>0.98</v>
      </c>
      <c r="M165">
        <v>0.28000000000000003</v>
      </c>
      <c r="N165">
        <v>517</v>
      </c>
      <c r="O165">
        <v>1.1299999999999999</v>
      </c>
      <c r="P165">
        <v>37</v>
      </c>
      <c r="Q165">
        <v>0.25</v>
      </c>
      <c r="R165">
        <v>-29</v>
      </c>
      <c r="S165">
        <v>100</v>
      </c>
      <c r="T165">
        <v>-20</v>
      </c>
      <c r="U165">
        <v>271</v>
      </c>
      <c r="V165">
        <v>351</v>
      </c>
      <c r="W165">
        <v>34601</v>
      </c>
      <c r="X165">
        <v>34736</v>
      </c>
      <c r="Y165">
        <v>29353</v>
      </c>
      <c r="Z165">
        <v>1.04</v>
      </c>
      <c r="AA165">
        <f t="shared" si="30"/>
        <v>10012</v>
      </c>
      <c r="AB165">
        <f t="shared" si="31"/>
        <v>351</v>
      </c>
      <c r="AC165">
        <f t="shared" si="32"/>
        <v>6159</v>
      </c>
      <c r="AD165">
        <f t="shared" si="33"/>
        <v>0.6151618058330004</v>
      </c>
      <c r="AE165">
        <f t="shared" si="34"/>
        <v>0</v>
      </c>
      <c r="AF165" t="e">
        <f t="shared" ca="1" si="35"/>
        <v>#N/A</v>
      </c>
      <c r="AG165" t="e">
        <f t="shared" ca="1" si="36"/>
        <v>#N/A</v>
      </c>
      <c r="AH165" t="e">
        <f t="shared" ca="1" si="37"/>
        <v>#N/A</v>
      </c>
      <c r="AI165" t="e">
        <f t="shared" ca="1" si="26"/>
        <v>#N/A</v>
      </c>
      <c r="AJ165">
        <f t="shared" si="27"/>
        <v>9.988014382740711E-5</v>
      </c>
      <c r="AK165">
        <f t="shared" si="28"/>
        <v>0</v>
      </c>
      <c r="AL165" t="e">
        <f t="shared" ca="1" si="38"/>
        <v>#N/A</v>
      </c>
      <c r="AM165" t="b">
        <f t="shared" si="29"/>
        <v>0</v>
      </c>
    </row>
    <row r="166" spans="1:39" x14ac:dyDescent="0.3">
      <c r="A166" t="s">
        <v>378</v>
      </c>
      <c r="B166" t="s">
        <v>379</v>
      </c>
      <c r="C166" t="s">
        <v>39</v>
      </c>
      <c r="D166" t="s">
        <v>220</v>
      </c>
      <c r="E166" t="s">
        <v>380</v>
      </c>
      <c r="F166" s="13" t="str">
        <f>_xlfn.CONCAT(wiz_6[[#This Row],[OCTY......]],",",wiz_6[[#This Row],[OS]])</f>
        <v>PANAMA CIT,FL</v>
      </c>
      <c r="G166" t="s">
        <v>50</v>
      </c>
      <c r="H166" t="s">
        <v>381</v>
      </c>
      <c r="I166" s="13" t="str">
        <f>_xlfn.CONCAT(wiz_6[[#This Row],[DCTY......]], ",",wiz_6[[#This Row],[DS]])</f>
        <v>CARROLLTON,GA</v>
      </c>
      <c r="J166" t="str">
        <f>TRIM(CONCATENATE(wiz_6[[#This Row],[SHIPPER..................]],wiz_6[[#This Row],[ZIP2..]],wiz_6[[#This Row],[ZIP3..]]))</f>
        <v>b: TOTAL QUALITY LOGI| 3240130116</v>
      </c>
      <c r="K166">
        <v>1</v>
      </c>
      <c r="L166">
        <v>1.54</v>
      </c>
      <c r="M166">
        <v>0.28000000000000003</v>
      </c>
      <c r="N166">
        <v>274</v>
      </c>
      <c r="O166">
        <v>1.55</v>
      </c>
      <c r="P166">
        <v>11</v>
      </c>
      <c r="Q166">
        <v>0.25</v>
      </c>
      <c r="R166">
        <v>-19</v>
      </c>
      <c r="S166">
        <v>0</v>
      </c>
      <c r="T166">
        <v>-240</v>
      </c>
      <c r="U166">
        <v>152</v>
      </c>
      <c r="V166">
        <v>-88</v>
      </c>
      <c r="W166">
        <v>32401</v>
      </c>
      <c r="X166">
        <v>32401</v>
      </c>
      <c r="Y166">
        <v>30116</v>
      </c>
      <c r="Z166">
        <v>1.6</v>
      </c>
      <c r="AA166">
        <f t="shared" si="30"/>
        <v>10012</v>
      </c>
      <c r="AB166">
        <f t="shared" si="31"/>
        <v>-88</v>
      </c>
      <c r="AC166">
        <f t="shared" si="32"/>
        <v>6159</v>
      </c>
      <c r="AD166">
        <f t="shared" si="33"/>
        <v>0.6151618058330004</v>
      </c>
      <c r="AE166">
        <f t="shared" si="34"/>
        <v>0</v>
      </c>
      <c r="AF166" t="e">
        <f t="shared" ca="1" si="35"/>
        <v>#N/A</v>
      </c>
      <c r="AG166" t="e">
        <f t="shared" ca="1" si="36"/>
        <v>#N/A</v>
      </c>
      <c r="AH166" t="e">
        <f t="shared" ca="1" si="37"/>
        <v>#N/A</v>
      </c>
      <c r="AI166" t="e">
        <f t="shared" ca="1" si="26"/>
        <v>#N/A</v>
      </c>
      <c r="AJ166">
        <f t="shared" si="27"/>
        <v>9.988014382740711E-5</v>
      </c>
      <c r="AK166">
        <f t="shared" si="28"/>
        <v>0</v>
      </c>
      <c r="AL166" t="e">
        <f t="shared" ca="1" si="38"/>
        <v>#N/A</v>
      </c>
      <c r="AM166" t="b">
        <f t="shared" si="29"/>
        <v>0</v>
      </c>
    </row>
    <row r="167" spans="1:39" x14ac:dyDescent="0.3">
      <c r="A167" t="s">
        <v>365</v>
      </c>
      <c r="B167" t="s">
        <v>366</v>
      </c>
      <c r="C167" t="s">
        <v>39</v>
      </c>
      <c r="D167" t="s">
        <v>220</v>
      </c>
      <c r="E167" t="s">
        <v>367</v>
      </c>
      <c r="F167" s="13" t="str">
        <f>_xlfn.CONCAT(wiz_6[[#This Row],[OCTY......]],",",wiz_6[[#This Row],[OS]])</f>
        <v>TAMPA     ,FL</v>
      </c>
      <c r="G167" t="s">
        <v>220</v>
      </c>
      <c r="H167" t="s">
        <v>364</v>
      </c>
      <c r="I167" s="13" t="str">
        <f>_xlfn.CONCAT(wiz_6[[#This Row],[DCTY......]], ",",wiz_6[[#This Row],[DS]])</f>
        <v>ORLANDO   ,FL</v>
      </c>
      <c r="J167" t="str">
        <f>TRIM(CONCATENATE(wiz_6[[#This Row],[SHIPPER..................]],wiz_6[[#This Row],[ZIP2..]],wiz_6[[#This Row],[ZIP3..]]))</f>
        <v>AMERICAN WOODMARK COR| 3360132801</v>
      </c>
      <c r="K167">
        <v>1</v>
      </c>
      <c r="L167">
        <v>4.71</v>
      </c>
      <c r="M167">
        <v>0.2</v>
      </c>
      <c r="N167">
        <v>85</v>
      </c>
      <c r="O167">
        <v>0.11</v>
      </c>
      <c r="P167">
        <v>0</v>
      </c>
      <c r="Q167">
        <v>0.25</v>
      </c>
      <c r="R167">
        <v>0</v>
      </c>
      <c r="S167">
        <v>27</v>
      </c>
      <c r="T167">
        <v>46</v>
      </c>
      <c r="U167">
        <v>39</v>
      </c>
      <c r="V167">
        <v>112</v>
      </c>
      <c r="W167">
        <v>33601</v>
      </c>
      <c r="X167">
        <v>33601</v>
      </c>
      <c r="Y167">
        <v>32801</v>
      </c>
      <c r="Z167">
        <v>4.6900000000000004</v>
      </c>
      <c r="AA167">
        <f t="shared" si="30"/>
        <v>10012</v>
      </c>
      <c r="AB167">
        <f t="shared" si="31"/>
        <v>112</v>
      </c>
      <c r="AC167">
        <f t="shared" si="32"/>
        <v>6159</v>
      </c>
      <c r="AD167">
        <f t="shared" si="33"/>
        <v>0.6151618058330004</v>
      </c>
      <c r="AE167">
        <f t="shared" si="34"/>
        <v>0</v>
      </c>
      <c r="AF167" t="e">
        <f t="shared" ca="1" si="35"/>
        <v>#N/A</v>
      </c>
      <c r="AG167" t="e">
        <f t="shared" ca="1" si="36"/>
        <v>#N/A</v>
      </c>
      <c r="AH167" t="e">
        <f t="shared" ca="1" si="37"/>
        <v>#N/A</v>
      </c>
      <c r="AI167" t="e">
        <f t="shared" ca="1" si="26"/>
        <v>#N/A</v>
      </c>
      <c r="AJ167">
        <f t="shared" si="27"/>
        <v>9.988014382740711E-5</v>
      </c>
      <c r="AK167">
        <f t="shared" si="28"/>
        <v>0</v>
      </c>
      <c r="AL167" t="e">
        <f t="shared" ca="1" si="38"/>
        <v>#N/A</v>
      </c>
      <c r="AM167" t="b">
        <f t="shared" si="29"/>
        <v>0</v>
      </c>
    </row>
    <row r="168" spans="1:39" x14ac:dyDescent="0.3">
      <c r="A168" t="s">
        <v>382</v>
      </c>
      <c r="B168" t="s">
        <v>383</v>
      </c>
      <c r="C168" t="s">
        <v>39</v>
      </c>
      <c r="D168" t="s">
        <v>220</v>
      </c>
      <c r="E168" t="s">
        <v>367</v>
      </c>
      <c r="F168" s="13" t="str">
        <f>_xlfn.CONCAT(wiz_6[[#This Row],[OCTY......]],",",wiz_6[[#This Row],[OS]])</f>
        <v>TAMPA     ,FL</v>
      </c>
      <c r="G168" t="s">
        <v>50</v>
      </c>
      <c r="H168" t="s">
        <v>98</v>
      </c>
      <c r="I168" s="13" t="str">
        <f>_xlfn.CONCAT(wiz_6[[#This Row],[DCTY......]], ",",wiz_6[[#This Row],[DS]])</f>
        <v>AUGUSTA   ,GA</v>
      </c>
      <c r="J168" t="str">
        <f>TRIM(CONCATENATE(wiz_6[[#This Row],[SHIPPER..................]],wiz_6[[#This Row],[ZIP2..]],wiz_6[[#This Row],[ZIP3..]]))</f>
        <v>b: AVI LOGISTICS | 3360130901</v>
      </c>
      <c r="K168">
        <v>1</v>
      </c>
      <c r="L168">
        <v>0.83</v>
      </c>
      <c r="M168">
        <v>0.28000000000000003</v>
      </c>
      <c r="N168">
        <v>449</v>
      </c>
      <c r="O168">
        <v>1</v>
      </c>
      <c r="P168">
        <v>21</v>
      </c>
      <c r="Q168">
        <v>0.25</v>
      </c>
      <c r="R168">
        <v>-31</v>
      </c>
      <c r="S168">
        <v>-3</v>
      </c>
      <c r="T168">
        <v>-27</v>
      </c>
      <c r="U168">
        <v>183</v>
      </c>
      <c r="V168">
        <v>153</v>
      </c>
      <c r="W168">
        <v>33576</v>
      </c>
      <c r="X168">
        <v>33601</v>
      </c>
      <c r="Y168">
        <v>30901</v>
      </c>
      <c r="Z168">
        <v>0.89</v>
      </c>
      <c r="AA168">
        <f t="shared" si="30"/>
        <v>10012</v>
      </c>
      <c r="AB168">
        <f t="shared" si="31"/>
        <v>153</v>
      </c>
      <c r="AC168">
        <f t="shared" si="32"/>
        <v>6159</v>
      </c>
      <c r="AD168">
        <f t="shared" si="33"/>
        <v>0.6151618058330004</v>
      </c>
      <c r="AE168">
        <f t="shared" si="34"/>
        <v>0</v>
      </c>
      <c r="AF168" t="e">
        <f t="shared" ca="1" si="35"/>
        <v>#N/A</v>
      </c>
      <c r="AG168" t="e">
        <f t="shared" ca="1" si="36"/>
        <v>#N/A</v>
      </c>
      <c r="AH168" t="e">
        <f t="shared" ca="1" si="37"/>
        <v>#N/A</v>
      </c>
      <c r="AI168" t="e">
        <f t="shared" ca="1" si="26"/>
        <v>#N/A</v>
      </c>
      <c r="AJ168">
        <f t="shared" si="27"/>
        <v>9.988014382740711E-5</v>
      </c>
      <c r="AK168">
        <f t="shared" si="28"/>
        <v>0</v>
      </c>
      <c r="AL168" t="e">
        <f t="shared" ca="1" si="38"/>
        <v>#N/A</v>
      </c>
      <c r="AM168" t="b">
        <f t="shared" si="29"/>
        <v>0</v>
      </c>
    </row>
    <row r="169" spans="1:39" x14ac:dyDescent="0.3">
      <c r="A169" t="s">
        <v>382</v>
      </c>
      <c r="B169" t="s">
        <v>383</v>
      </c>
      <c r="C169" t="s">
        <v>39</v>
      </c>
      <c r="D169" t="s">
        <v>220</v>
      </c>
      <c r="E169" t="s">
        <v>367</v>
      </c>
      <c r="F169" s="13" t="str">
        <f>_xlfn.CONCAT(wiz_6[[#This Row],[OCTY......]],",",wiz_6[[#This Row],[OS]])</f>
        <v>TAMPA     ,FL</v>
      </c>
      <c r="G169" t="s">
        <v>50</v>
      </c>
      <c r="H169" t="s">
        <v>384</v>
      </c>
      <c r="I169" s="13" t="str">
        <f>_xlfn.CONCAT(wiz_6[[#This Row],[DCTY......]], ",",wiz_6[[#This Row],[DS]])</f>
        <v>MACON     ,GA</v>
      </c>
      <c r="J169" t="str">
        <f>TRIM(CONCATENATE(wiz_6[[#This Row],[SHIPPER..................]],wiz_6[[#This Row],[ZIP2..]],wiz_6[[#This Row],[ZIP3..]]))</f>
        <v>b: AVI LOGISTICS | 3360131201</v>
      </c>
      <c r="K169">
        <v>1</v>
      </c>
      <c r="L169">
        <v>0.9</v>
      </c>
      <c r="M169">
        <v>0.27</v>
      </c>
      <c r="N169">
        <v>368</v>
      </c>
      <c r="O169">
        <v>0.92</v>
      </c>
      <c r="P169">
        <v>26</v>
      </c>
      <c r="Q169">
        <v>0.25</v>
      </c>
      <c r="R169">
        <v>-22</v>
      </c>
      <c r="S169">
        <v>-3</v>
      </c>
      <c r="T169">
        <v>-35</v>
      </c>
      <c r="U169">
        <v>198</v>
      </c>
      <c r="V169">
        <v>160</v>
      </c>
      <c r="W169">
        <v>33772</v>
      </c>
      <c r="X169">
        <v>33601</v>
      </c>
      <c r="Y169">
        <v>31201</v>
      </c>
      <c r="Z169">
        <v>0.95</v>
      </c>
      <c r="AA169">
        <f t="shared" si="30"/>
        <v>10012</v>
      </c>
      <c r="AB169">
        <f t="shared" si="31"/>
        <v>160</v>
      </c>
      <c r="AC169">
        <f t="shared" si="32"/>
        <v>6159</v>
      </c>
      <c r="AD169">
        <f t="shared" si="33"/>
        <v>0.6151618058330004</v>
      </c>
      <c r="AE169">
        <f t="shared" si="34"/>
        <v>0</v>
      </c>
      <c r="AF169" t="e">
        <f t="shared" ca="1" si="35"/>
        <v>#N/A</v>
      </c>
      <c r="AG169" t="e">
        <f t="shared" ca="1" si="36"/>
        <v>#N/A</v>
      </c>
      <c r="AH169" t="e">
        <f t="shared" ca="1" si="37"/>
        <v>#N/A</v>
      </c>
      <c r="AI169" t="e">
        <f t="shared" ca="1" si="26"/>
        <v>#N/A</v>
      </c>
      <c r="AJ169">
        <f t="shared" si="27"/>
        <v>9.988014382740711E-5</v>
      </c>
      <c r="AK169">
        <f t="shared" si="28"/>
        <v>0</v>
      </c>
      <c r="AL169" t="e">
        <f t="shared" ca="1" si="38"/>
        <v>#N/A</v>
      </c>
      <c r="AM169" t="b">
        <f t="shared" si="29"/>
        <v>0</v>
      </c>
    </row>
    <row r="170" spans="1:39" x14ac:dyDescent="0.3">
      <c r="A170" t="s">
        <v>385</v>
      </c>
      <c r="B170" t="s">
        <v>386</v>
      </c>
      <c r="C170" t="s">
        <v>39</v>
      </c>
      <c r="D170" t="s">
        <v>220</v>
      </c>
      <c r="E170" t="s">
        <v>367</v>
      </c>
      <c r="F170" s="13" t="str">
        <f>_xlfn.CONCAT(wiz_6[[#This Row],[OCTY......]],",",wiz_6[[#This Row],[OS]])</f>
        <v>TAMPA     ,FL</v>
      </c>
      <c r="G170" t="s">
        <v>44</v>
      </c>
      <c r="H170" t="s">
        <v>116</v>
      </c>
      <c r="I170" s="13" t="str">
        <f>_xlfn.CONCAT(wiz_6[[#This Row],[DCTY......]], ",",wiz_6[[#This Row],[DS]])</f>
        <v>RICHMOND  ,KY</v>
      </c>
      <c r="J170" t="str">
        <f>TRIM(CONCATENATE(wiz_6[[#This Row],[SHIPPER..................]],wiz_6[[#This Row],[ZIP2..]],wiz_6[[#This Row],[ZIP3..]]))</f>
        <v>b: CROWLEY LOGISTICS | 3360140475</v>
      </c>
      <c r="K170">
        <v>1</v>
      </c>
      <c r="L170">
        <v>1.1000000000000001</v>
      </c>
      <c r="M170">
        <v>0.28000000000000003</v>
      </c>
      <c r="N170">
        <v>824</v>
      </c>
      <c r="O170">
        <v>2.17</v>
      </c>
      <c r="P170">
        <v>40</v>
      </c>
      <c r="Q170">
        <v>0.25</v>
      </c>
      <c r="R170">
        <v>-52</v>
      </c>
      <c r="S170">
        <v>5</v>
      </c>
      <c r="T170">
        <v>-97</v>
      </c>
      <c r="U170">
        <v>29</v>
      </c>
      <c r="V170">
        <v>-63</v>
      </c>
      <c r="W170">
        <v>34208</v>
      </c>
      <c r="X170">
        <v>33601</v>
      </c>
      <c r="Y170">
        <v>40475</v>
      </c>
      <c r="Z170">
        <v>1.1599999999999999</v>
      </c>
      <c r="AA170">
        <f t="shared" si="30"/>
        <v>10012</v>
      </c>
      <c r="AB170">
        <f t="shared" si="31"/>
        <v>-63</v>
      </c>
      <c r="AC170">
        <f t="shared" si="32"/>
        <v>6159</v>
      </c>
      <c r="AD170">
        <f t="shared" si="33"/>
        <v>0.6151618058330004</v>
      </c>
      <c r="AE170">
        <f t="shared" si="34"/>
        <v>0</v>
      </c>
      <c r="AF170" t="e">
        <f t="shared" ca="1" si="35"/>
        <v>#N/A</v>
      </c>
      <c r="AG170" t="e">
        <f t="shared" ca="1" si="36"/>
        <v>#N/A</v>
      </c>
      <c r="AH170" t="e">
        <f t="shared" ca="1" si="37"/>
        <v>#N/A</v>
      </c>
      <c r="AI170" t="e">
        <f t="shared" ca="1" si="26"/>
        <v>#N/A</v>
      </c>
      <c r="AJ170">
        <f t="shared" si="27"/>
        <v>9.988014382740711E-5</v>
      </c>
      <c r="AK170">
        <f t="shared" si="28"/>
        <v>0</v>
      </c>
      <c r="AL170" t="e">
        <f t="shared" ca="1" si="38"/>
        <v>#N/A</v>
      </c>
      <c r="AM170" t="b">
        <f t="shared" si="29"/>
        <v>0</v>
      </c>
    </row>
    <row r="171" spans="1:39" x14ac:dyDescent="0.3">
      <c r="A171" t="s">
        <v>37</v>
      </c>
      <c r="B171" t="s">
        <v>38</v>
      </c>
      <c r="C171" t="s">
        <v>39</v>
      </c>
      <c r="D171" t="s">
        <v>220</v>
      </c>
      <c r="E171" t="s">
        <v>367</v>
      </c>
      <c r="F171" s="13" t="str">
        <f>_xlfn.CONCAT(wiz_6[[#This Row],[OCTY......]],",",wiz_6[[#This Row],[OS]])</f>
        <v>TAMPA     ,FL</v>
      </c>
      <c r="G171" t="s">
        <v>68</v>
      </c>
      <c r="H171" t="s">
        <v>184</v>
      </c>
      <c r="I171" s="13" t="str">
        <f>_xlfn.CONCAT(wiz_6[[#This Row],[DCTY......]], ",",wiz_6[[#This Row],[DS]])</f>
        <v>CHARLOTTE ,NC</v>
      </c>
      <c r="J171" t="str">
        <f>TRIM(CONCATENATE(wiz_6[[#This Row],[SHIPPER..................]],wiz_6[[#This Row],[ZIP2..]],wiz_6[[#This Row],[ZIP3..]]))</f>
        <v>b: C H ROBINSON | 3360128201</v>
      </c>
      <c r="K171">
        <v>1</v>
      </c>
      <c r="L171">
        <v>0.86</v>
      </c>
      <c r="M171">
        <v>0.27</v>
      </c>
      <c r="N171">
        <v>585</v>
      </c>
      <c r="O171">
        <v>0.88</v>
      </c>
      <c r="P171">
        <v>26</v>
      </c>
      <c r="Q171">
        <v>0.25</v>
      </c>
      <c r="R171">
        <v>-35</v>
      </c>
      <c r="S171">
        <v>-6</v>
      </c>
      <c r="T171">
        <v>53</v>
      </c>
      <c r="U171">
        <v>65</v>
      </c>
      <c r="V171">
        <v>112</v>
      </c>
      <c r="W171">
        <v>33772</v>
      </c>
      <c r="X171">
        <v>33601</v>
      </c>
      <c r="Y171">
        <v>28201</v>
      </c>
      <c r="Z171">
        <v>0.91</v>
      </c>
      <c r="AA171">
        <f t="shared" si="30"/>
        <v>10012</v>
      </c>
      <c r="AB171">
        <f t="shared" si="31"/>
        <v>112</v>
      </c>
      <c r="AC171">
        <f t="shared" si="32"/>
        <v>6159</v>
      </c>
      <c r="AD171">
        <f t="shared" si="33"/>
        <v>0.6151618058330004</v>
      </c>
      <c r="AE171">
        <f t="shared" si="34"/>
        <v>0</v>
      </c>
      <c r="AF171" t="e">
        <f t="shared" ca="1" si="35"/>
        <v>#N/A</v>
      </c>
      <c r="AG171" t="e">
        <f t="shared" ca="1" si="36"/>
        <v>#N/A</v>
      </c>
      <c r="AH171" t="e">
        <f t="shared" ca="1" si="37"/>
        <v>#N/A</v>
      </c>
      <c r="AI171" t="e">
        <f t="shared" ca="1" si="26"/>
        <v>#N/A</v>
      </c>
      <c r="AJ171">
        <f t="shared" si="27"/>
        <v>9.988014382740711E-5</v>
      </c>
      <c r="AK171">
        <f t="shared" si="28"/>
        <v>0</v>
      </c>
      <c r="AL171" t="e">
        <f t="shared" ca="1" si="38"/>
        <v>#N/A</v>
      </c>
      <c r="AM171" t="b">
        <f t="shared" si="29"/>
        <v>0</v>
      </c>
    </row>
    <row r="172" spans="1:39" x14ac:dyDescent="0.3">
      <c r="A172" t="s">
        <v>385</v>
      </c>
      <c r="B172" t="s">
        <v>386</v>
      </c>
      <c r="C172" t="s">
        <v>39</v>
      </c>
      <c r="D172" t="s">
        <v>220</v>
      </c>
      <c r="E172" t="s">
        <v>367</v>
      </c>
      <c r="F172" s="13" t="str">
        <f>_xlfn.CONCAT(wiz_6[[#This Row],[OCTY......]],",",wiz_6[[#This Row],[OS]])</f>
        <v>TAMPA     ,FL</v>
      </c>
      <c r="G172" t="s">
        <v>70</v>
      </c>
      <c r="H172" t="s">
        <v>387</v>
      </c>
      <c r="I172" s="13" t="str">
        <f>_xlfn.CONCAT(wiz_6[[#This Row],[DCTY......]], ",",wiz_6[[#This Row],[DS]])</f>
        <v>OOLTEWAH  ,TN</v>
      </c>
      <c r="J172" t="str">
        <f>TRIM(CONCATENATE(wiz_6[[#This Row],[SHIPPER..................]],wiz_6[[#This Row],[ZIP2..]],wiz_6[[#This Row],[ZIP3..]]))</f>
        <v>b: CROWLEY LOGISTICS | 3360137363</v>
      </c>
      <c r="K172">
        <v>1</v>
      </c>
      <c r="L172">
        <v>0.97</v>
      </c>
      <c r="M172">
        <v>0.28000000000000003</v>
      </c>
      <c r="N172">
        <v>580</v>
      </c>
      <c r="O172">
        <v>1.1000000000000001</v>
      </c>
      <c r="P172">
        <v>98</v>
      </c>
      <c r="Q172">
        <v>0.3</v>
      </c>
      <c r="R172">
        <v>-36</v>
      </c>
      <c r="S172">
        <v>5</v>
      </c>
      <c r="T172">
        <v>0</v>
      </c>
      <c r="U172">
        <v>164</v>
      </c>
      <c r="V172">
        <v>169</v>
      </c>
      <c r="W172">
        <v>32707</v>
      </c>
      <c r="X172">
        <v>33601</v>
      </c>
      <c r="Y172">
        <v>37363</v>
      </c>
      <c r="Z172">
        <v>1.03</v>
      </c>
      <c r="AA172">
        <f t="shared" si="30"/>
        <v>10012</v>
      </c>
      <c r="AB172">
        <f t="shared" si="31"/>
        <v>169</v>
      </c>
      <c r="AC172">
        <f t="shared" si="32"/>
        <v>6159</v>
      </c>
      <c r="AD172">
        <f t="shared" si="33"/>
        <v>0.6151618058330004</v>
      </c>
      <c r="AE172">
        <f t="shared" si="34"/>
        <v>0</v>
      </c>
      <c r="AF172" t="e">
        <f t="shared" ca="1" si="35"/>
        <v>#N/A</v>
      </c>
      <c r="AG172" t="e">
        <f t="shared" ca="1" si="36"/>
        <v>#N/A</v>
      </c>
      <c r="AH172" t="e">
        <f t="shared" ca="1" si="37"/>
        <v>#N/A</v>
      </c>
      <c r="AI172" t="e">
        <f t="shared" ca="1" si="26"/>
        <v>#N/A</v>
      </c>
      <c r="AJ172">
        <f t="shared" si="27"/>
        <v>9.988014382740711E-5</v>
      </c>
      <c r="AK172">
        <f t="shared" si="28"/>
        <v>0</v>
      </c>
      <c r="AL172" t="e">
        <f t="shared" ca="1" si="38"/>
        <v>#N/A</v>
      </c>
      <c r="AM172" t="b">
        <f t="shared" si="29"/>
        <v>0</v>
      </c>
    </row>
    <row r="173" spans="1:39" x14ac:dyDescent="0.3">
      <c r="A173" t="s">
        <v>37</v>
      </c>
      <c r="B173" t="s">
        <v>38</v>
      </c>
      <c r="C173" t="s">
        <v>39</v>
      </c>
      <c r="D173" t="s">
        <v>220</v>
      </c>
      <c r="E173" t="s">
        <v>388</v>
      </c>
      <c r="F173" s="13" t="str">
        <f>_xlfn.CONCAT(wiz_6[[#This Row],[OCTY......]],",",wiz_6[[#This Row],[OS]])</f>
        <v>FORT PIERC,FL</v>
      </c>
      <c r="G173" t="s">
        <v>50</v>
      </c>
      <c r="H173" t="s">
        <v>316</v>
      </c>
      <c r="I173" s="13" t="str">
        <f>_xlfn.CONCAT(wiz_6[[#This Row],[DCTY......]], ",",wiz_6[[#This Row],[DS]])</f>
        <v>ROME      ,GA</v>
      </c>
      <c r="J173" t="str">
        <f>TRIM(CONCATENATE(wiz_6[[#This Row],[SHIPPER..................]],wiz_6[[#This Row],[ZIP2..]],wiz_6[[#This Row],[ZIP3..]]))</f>
        <v>b: C H ROBINSON | 3494530161</v>
      </c>
      <c r="K173">
        <v>1</v>
      </c>
      <c r="L173">
        <v>0.81</v>
      </c>
      <c r="M173">
        <v>0.27</v>
      </c>
      <c r="N173">
        <v>621</v>
      </c>
      <c r="O173">
        <v>1.25</v>
      </c>
      <c r="P173">
        <v>85</v>
      </c>
      <c r="Q173">
        <v>0.3</v>
      </c>
      <c r="R173">
        <v>0</v>
      </c>
      <c r="S173">
        <v>-148</v>
      </c>
      <c r="T173">
        <v>-9</v>
      </c>
      <c r="U173">
        <v>46</v>
      </c>
      <c r="V173">
        <v>-111</v>
      </c>
      <c r="W173">
        <v>33441</v>
      </c>
      <c r="X173">
        <v>34945</v>
      </c>
      <c r="Y173">
        <v>30161</v>
      </c>
      <c r="Z173">
        <v>0.86</v>
      </c>
      <c r="AA173">
        <f t="shared" si="30"/>
        <v>10012</v>
      </c>
      <c r="AB173">
        <f t="shared" si="31"/>
        <v>-111</v>
      </c>
      <c r="AC173">
        <f t="shared" si="32"/>
        <v>6159</v>
      </c>
      <c r="AD173">
        <f t="shared" si="33"/>
        <v>0.6151618058330004</v>
      </c>
      <c r="AE173">
        <f t="shared" si="34"/>
        <v>0</v>
      </c>
      <c r="AF173" t="e">
        <f t="shared" ca="1" si="35"/>
        <v>#N/A</v>
      </c>
      <c r="AG173" t="e">
        <f t="shared" ca="1" si="36"/>
        <v>#N/A</v>
      </c>
      <c r="AH173" t="e">
        <f t="shared" ca="1" si="37"/>
        <v>#N/A</v>
      </c>
      <c r="AI173" t="e">
        <f t="shared" ca="1" si="26"/>
        <v>#N/A</v>
      </c>
      <c r="AJ173">
        <f t="shared" si="27"/>
        <v>9.988014382740711E-5</v>
      </c>
      <c r="AK173">
        <f t="shared" si="28"/>
        <v>0</v>
      </c>
      <c r="AL173" t="e">
        <f t="shared" ca="1" si="38"/>
        <v>#N/A</v>
      </c>
      <c r="AM173" t="b">
        <f t="shared" si="29"/>
        <v>0</v>
      </c>
    </row>
    <row r="174" spans="1:39" x14ac:dyDescent="0.3">
      <c r="A174" t="s">
        <v>37</v>
      </c>
      <c r="B174" t="s">
        <v>38</v>
      </c>
      <c r="C174" t="s">
        <v>39</v>
      </c>
      <c r="D174" t="s">
        <v>220</v>
      </c>
      <c r="E174" t="s">
        <v>389</v>
      </c>
      <c r="F174" s="13" t="str">
        <f>_xlfn.CONCAT(wiz_6[[#This Row],[OCTY......]],",",wiz_6[[#This Row],[OS]])</f>
        <v>SOUTH BAY ,FL</v>
      </c>
      <c r="G174" t="s">
        <v>50</v>
      </c>
      <c r="H174" t="s">
        <v>390</v>
      </c>
      <c r="I174" s="13" t="str">
        <f>_xlfn.CONCAT(wiz_6[[#This Row],[DCTY......]], ",",wiz_6[[#This Row],[DS]])</f>
        <v>VILLA RICA,GA</v>
      </c>
      <c r="J174" t="str">
        <f>TRIM(CONCATENATE(wiz_6[[#This Row],[SHIPPER..................]],wiz_6[[#This Row],[ZIP2..]],wiz_6[[#This Row],[ZIP3..]]))</f>
        <v>b: C H ROBINSON | 3349330180</v>
      </c>
      <c r="K174">
        <v>1</v>
      </c>
      <c r="L174">
        <v>0.7</v>
      </c>
      <c r="M174">
        <v>0.27</v>
      </c>
      <c r="N174">
        <v>619</v>
      </c>
      <c r="O174">
        <v>1.21</v>
      </c>
      <c r="P174">
        <v>74</v>
      </c>
      <c r="Q174">
        <v>0.3</v>
      </c>
      <c r="R174">
        <v>-26</v>
      </c>
      <c r="S174">
        <v>-51</v>
      </c>
      <c r="T174">
        <v>1</v>
      </c>
      <c r="U174">
        <v>5</v>
      </c>
      <c r="V174">
        <v>-45</v>
      </c>
      <c r="W174">
        <v>33101</v>
      </c>
      <c r="X174">
        <v>33493</v>
      </c>
      <c r="Y174">
        <v>30180</v>
      </c>
      <c r="Z174">
        <v>0.75</v>
      </c>
      <c r="AA174">
        <f t="shared" si="30"/>
        <v>10012</v>
      </c>
      <c r="AB174">
        <f t="shared" si="31"/>
        <v>-45</v>
      </c>
      <c r="AC174">
        <f t="shared" si="32"/>
        <v>6159</v>
      </c>
      <c r="AD174">
        <f t="shared" si="33"/>
        <v>0.6151618058330004</v>
      </c>
      <c r="AE174">
        <f t="shared" si="34"/>
        <v>0</v>
      </c>
      <c r="AF174" t="e">
        <f t="shared" ca="1" si="35"/>
        <v>#N/A</v>
      </c>
      <c r="AG174" t="e">
        <f t="shared" ca="1" si="36"/>
        <v>#N/A</v>
      </c>
      <c r="AH174" t="e">
        <f t="shared" ca="1" si="37"/>
        <v>#N/A</v>
      </c>
      <c r="AI174" t="e">
        <f t="shared" ca="1" si="26"/>
        <v>#N/A</v>
      </c>
      <c r="AJ174">
        <f t="shared" si="27"/>
        <v>9.988014382740711E-5</v>
      </c>
      <c r="AK174">
        <f t="shared" si="28"/>
        <v>0</v>
      </c>
      <c r="AL174" t="e">
        <f t="shared" ca="1" si="38"/>
        <v>#N/A</v>
      </c>
      <c r="AM174" t="b">
        <f t="shared" si="29"/>
        <v>0</v>
      </c>
    </row>
    <row r="175" spans="1:39" x14ac:dyDescent="0.3">
      <c r="A175" t="s">
        <v>391</v>
      </c>
      <c r="B175" t="s">
        <v>392</v>
      </c>
      <c r="C175" t="s">
        <v>39</v>
      </c>
      <c r="D175" t="s">
        <v>220</v>
      </c>
      <c r="E175" t="s">
        <v>389</v>
      </c>
      <c r="F175" s="13" t="str">
        <f>_xlfn.CONCAT(wiz_6[[#This Row],[OCTY......]],",",wiz_6[[#This Row],[OS]])</f>
        <v>SOUTH BAY ,FL</v>
      </c>
      <c r="G175" t="s">
        <v>68</v>
      </c>
      <c r="H175" t="s">
        <v>184</v>
      </c>
      <c r="I175" s="13" t="str">
        <f>_xlfn.CONCAT(wiz_6[[#This Row],[DCTY......]], ",",wiz_6[[#This Row],[DS]])</f>
        <v>CHARLOTTE ,NC</v>
      </c>
      <c r="J175" t="str">
        <f>TRIM(CONCATENATE(wiz_6[[#This Row],[SHIPPER..................]],wiz_6[[#This Row],[ZIP2..]],wiz_6[[#This Row],[ZIP3..]]))</f>
        <v>b: TRAILER BRIDGE INC| 3349328201</v>
      </c>
      <c r="K175">
        <v>1</v>
      </c>
      <c r="L175">
        <v>0.72</v>
      </c>
      <c r="M175">
        <v>0.28000000000000003</v>
      </c>
      <c r="N175">
        <v>697</v>
      </c>
      <c r="O175">
        <v>1.75</v>
      </c>
      <c r="P175">
        <v>68</v>
      </c>
      <c r="Q175">
        <v>0.3</v>
      </c>
      <c r="R175">
        <v>-43</v>
      </c>
      <c r="S175">
        <v>-126</v>
      </c>
      <c r="T175">
        <v>-86</v>
      </c>
      <c r="U175">
        <v>-61</v>
      </c>
      <c r="V175">
        <v>-273</v>
      </c>
      <c r="W175">
        <v>33441</v>
      </c>
      <c r="X175">
        <v>33493</v>
      </c>
      <c r="Y175">
        <v>28201</v>
      </c>
      <c r="Z175">
        <v>0.78</v>
      </c>
      <c r="AA175">
        <f t="shared" si="30"/>
        <v>10012</v>
      </c>
      <c r="AB175">
        <f t="shared" si="31"/>
        <v>-273</v>
      </c>
      <c r="AC175">
        <f t="shared" si="32"/>
        <v>6159</v>
      </c>
      <c r="AD175">
        <f t="shared" si="33"/>
        <v>0.6151618058330004</v>
      </c>
      <c r="AE175">
        <f t="shared" si="34"/>
        <v>0</v>
      </c>
      <c r="AF175" t="e">
        <f t="shared" ca="1" si="35"/>
        <v>#N/A</v>
      </c>
      <c r="AG175" t="e">
        <f t="shared" ca="1" si="36"/>
        <v>#N/A</v>
      </c>
      <c r="AH175" t="e">
        <f t="shared" ca="1" si="37"/>
        <v>#N/A</v>
      </c>
      <c r="AI175" t="e">
        <f t="shared" ca="1" si="26"/>
        <v>#N/A</v>
      </c>
      <c r="AJ175">
        <f t="shared" si="27"/>
        <v>9.988014382740711E-5</v>
      </c>
      <c r="AK175">
        <f t="shared" si="28"/>
        <v>0</v>
      </c>
      <c r="AL175" t="e">
        <f t="shared" ca="1" si="38"/>
        <v>#N/A</v>
      </c>
      <c r="AM175" t="b">
        <f t="shared" si="29"/>
        <v>0</v>
      </c>
    </row>
    <row r="176" spans="1:39" x14ac:dyDescent="0.3">
      <c r="A176" t="s">
        <v>78</v>
      </c>
      <c r="B176" t="s">
        <v>79</v>
      </c>
      <c r="C176" t="s">
        <v>39</v>
      </c>
      <c r="D176" t="s">
        <v>50</v>
      </c>
      <c r="E176" t="s">
        <v>393</v>
      </c>
      <c r="F176" s="13" t="str">
        <f>_xlfn.CONCAT(wiz_6[[#This Row],[OCTY......]],",",wiz_6[[#This Row],[OS]])</f>
        <v>COLUMBUS  ,GA</v>
      </c>
      <c r="G176" t="s">
        <v>42</v>
      </c>
      <c r="H176" t="s">
        <v>81</v>
      </c>
      <c r="I176" s="13" t="str">
        <f>_xlfn.CONCAT(wiz_6[[#This Row],[DCTY......]], ",",wiz_6[[#This Row],[DS]])</f>
        <v>PENDLETON ,IN</v>
      </c>
      <c r="J176" t="str">
        <f>TRIM(CONCATENATE(wiz_6[[#This Row],[SHIPPER..................]],wiz_6[[#This Row],[ZIP2..]],wiz_6[[#This Row],[ZIP3..]]))</f>
        <v>TRACTOR SUPPLY MANHAT| 3190146064</v>
      </c>
      <c r="K176">
        <v>3</v>
      </c>
      <c r="L176">
        <v>1.49</v>
      </c>
      <c r="M176">
        <v>0.22</v>
      </c>
      <c r="N176">
        <v>658</v>
      </c>
      <c r="O176">
        <v>1</v>
      </c>
      <c r="P176">
        <v>80</v>
      </c>
      <c r="Q176">
        <v>0.3</v>
      </c>
      <c r="R176">
        <v>7</v>
      </c>
      <c r="S176">
        <v>-202</v>
      </c>
      <c r="T176">
        <v>92</v>
      </c>
      <c r="U176">
        <v>173</v>
      </c>
      <c r="V176">
        <v>63</v>
      </c>
      <c r="W176">
        <v>30180</v>
      </c>
      <c r="X176">
        <v>31901</v>
      </c>
      <c r="Y176">
        <v>46064</v>
      </c>
      <c r="Z176">
        <v>1.49</v>
      </c>
      <c r="AA176">
        <f t="shared" si="30"/>
        <v>10012</v>
      </c>
      <c r="AB176">
        <f t="shared" si="31"/>
        <v>189</v>
      </c>
      <c r="AC176">
        <f t="shared" si="32"/>
        <v>6159</v>
      </c>
      <c r="AD176">
        <f t="shared" si="33"/>
        <v>0.6151618058330004</v>
      </c>
      <c r="AE176">
        <f t="shared" si="34"/>
        <v>0</v>
      </c>
      <c r="AF176" t="e">
        <f t="shared" ca="1" si="35"/>
        <v>#N/A</v>
      </c>
      <c r="AG176" t="e">
        <f t="shared" ca="1" si="36"/>
        <v>#N/A</v>
      </c>
      <c r="AH176" t="e">
        <f t="shared" ca="1" si="37"/>
        <v>#N/A</v>
      </c>
      <c r="AI176" t="e">
        <f t="shared" ca="1" si="26"/>
        <v>#N/A</v>
      </c>
      <c r="AJ176">
        <f t="shared" si="27"/>
        <v>2.9964043148222132E-4</v>
      </c>
      <c r="AK176">
        <f t="shared" si="28"/>
        <v>0</v>
      </c>
      <c r="AL176" t="e">
        <f t="shared" ca="1" si="38"/>
        <v>#N/A</v>
      </c>
      <c r="AM176" t="b">
        <f t="shared" si="29"/>
        <v>0</v>
      </c>
    </row>
    <row r="177" spans="1:39" x14ac:dyDescent="0.3">
      <c r="A177" t="s">
        <v>47</v>
      </c>
      <c r="B177" t="s">
        <v>48</v>
      </c>
      <c r="C177" t="s">
        <v>39</v>
      </c>
      <c r="D177" t="s">
        <v>50</v>
      </c>
      <c r="E177" t="s">
        <v>393</v>
      </c>
      <c r="F177" s="13" t="str">
        <f>_xlfn.CONCAT(wiz_6[[#This Row],[OCTY......]],",",wiz_6[[#This Row],[OS]])</f>
        <v>COLUMBUS  ,GA</v>
      </c>
      <c r="G177" t="s">
        <v>87</v>
      </c>
      <c r="H177" t="s">
        <v>296</v>
      </c>
      <c r="I177" s="13" t="str">
        <f>_xlfn.CONCAT(wiz_6[[#This Row],[DCTY......]], ",",wiz_6[[#This Row],[DS]])</f>
        <v>GROVEPORT ,OH</v>
      </c>
      <c r="J177" t="str">
        <f>TRIM(CONCATENATE(wiz_6[[#This Row],[SHIPPER..................]],wiz_6[[#This Row],[ZIP2..]],wiz_6[[#This Row],[ZIP3..]]))</f>
        <v>LOWES MLXP VAN ONE WA| 3190143125</v>
      </c>
      <c r="K177">
        <v>3</v>
      </c>
      <c r="L177">
        <v>1.55</v>
      </c>
      <c r="M177">
        <v>0.21</v>
      </c>
      <c r="N177">
        <v>637</v>
      </c>
      <c r="O177">
        <v>1.2</v>
      </c>
      <c r="P177">
        <v>177</v>
      </c>
      <c r="Q177">
        <v>0.42</v>
      </c>
      <c r="R177">
        <v>0</v>
      </c>
      <c r="S177">
        <v>-359</v>
      </c>
      <c r="T177">
        <v>3</v>
      </c>
      <c r="U177">
        <v>214</v>
      </c>
      <c r="V177">
        <v>-142</v>
      </c>
      <c r="W177">
        <v>30233</v>
      </c>
      <c r="X177">
        <v>31901</v>
      </c>
      <c r="Y177">
        <v>43125</v>
      </c>
      <c r="Z177">
        <v>1.54</v>
      </c>
      <c r="AA177">
        <f t="shared" si="30"/>
        <v>10012</v>
      </c>
      <c r="AB177">
        <f t="shared" si="31"/>
        <v>-426</v>
      </c>
      <c r="AC177">
        <f t="shared" si="32"/>
        <v>6159</v>
      </c>
      <c r="AD177">
        <f t="shared" si="33"/>
        <v>0.6151618058330004</v>
      </c>
      <c r="AE177">
        <f t="shared" si="34"/>
        <v>0</v>
      </c>
      <c r="AF177" t="e">
        <f t="shared" ca="1" si="35"/>
        <v>#N/A</v>
      </c>
      <c r="AG177" t="e">
        <f t="shared" ca="1" si="36"/>
        <v>#N/A</v>
      </c>
      <c r="AH177" t="e">
        <f t="shared" ca="1" si="37"/>
        <v>#N/A</v>
      </c>
      <c r="AI177" t="e">
        <f t="shared" ca="1" si="26"/>
        <v>#N/A</v>
      </c>
      <c r="AJ177">
        <f t="shared" si="27"/>
        <v>2.9964043148222132E-4</v>
      </c>
      <c r="AK177">
        <f t="shared" si="28"/>
        <v>0</v>
      </c>
      <c r="AL177" t="e">
        <f t="shared" ca="1" si="38"/>
        <v>#N/A</v>
      </c>
      <c r="AM177" t="b">
        <f t="shared" si="29"/>
        <v>0</v>
      </c>
    </row>
    <row r="178" spans="1:39" x14ac:dyDescent="0.3">
      <c r="A178" t="s">
        <v>37</v>
      </c>
      <c r="B178" t="s">
        <v>38</v>
      </c>
      <c r="C178" t="s">
        <v>39</v>
      </c>
      <c r="D178" t="s">
        <v>50</v>
      </c>
      <c r="E178" t="s">
        <v>394</v>
      </c>
      <c r="F178" s="13" t="str">
        <f>_xlfn.CONCAT(wiz_6[[#This Row],[OCTY......]],",",wiz_6[[#This Row],[OS]])</f>
        <v>AMERICUS  ,GA</v>
      </c>
      <c r="G178" t="s">
        <v>70</v>
      </c>
      <c r="H178" t="s">
        <v>139</v>
      </c>
      <c r="I178" s="13" t="str">
        <f>_xlfn.CONCAT(wiz_6[[#This Row],[DCTY......]], ",",wiz_6[[#This Row],[DS]])</f>
        <v>LA VERGNE ,TN</v>
      </c>
      <c r="J178" t="str">
        <f>TRIM(CONCATENATE(wiz_6[[#This Row],[SHIPPER..................]],wiz_6[[#This Row],[ZIP2..]],wiz_6[[#This Row],[ZIP3..]]))</f>
        <v>b: C H ROBINSON | 3170937086</v>
      </c>
      <c r="K178">
        <v>2</v>
      </c>
      <c r="L178">
        <v>1.23</v>
      </c>
      <c r="M178">
        <v>0.28000000000000003</v>
      </c>
      <c r="N178">
        <v>367</v>
      </c>
      <c r="O178">
        <v>0.74</v>
      </c>
      <c r="P178">
        <v>266</v>
      </c>
      <c r="Q178">
        <v>0.53</v>
      </c>
      <c r="R178">
        <v>-25</v>
      </c>
      <c r="S178">
        <v>-500</v>
      </c>
      <c r="T178">
        <v>8</v>
      </c>
      <c r="U178">
        <v>33</v>
      </c>
      <c r="V178">
        <v>-459</v>
      </c>
      <c r="W178">
        <v>31601</v>
      </c>
      <c r="X178">
        <v>31709</v>
      </c>
      <c r="Y178">
        <v>37086</v>
      </c>
      <c r="Z178">
        <v>1.29</v>
      </c>
      <c r="AA178">
        <f t="shared" si="30"/>
        <v>10012</v>
      </c>
      <c r="AB178">
        <f t="shared" si="31"/>
        <v>-918</v>
      </c>
      <c r="AC178">
        <f t="shared" si="32"/>
        <v>6159</v>
      </c>
      <c r="AD178">
        <f t="shared" si="33"/>
        <v>0.6151618058330004</v>
      </c>
      <c r="AE178">
        <f t="shared" si="34"/>
        <v>0</v>
      </c>
      <c r="AF178" t="e">
        <f t="shared" ca="1" si="35"/>
        <v>#N/A</v>
      </c>
      <c r="AG178" t="e">
        <f t="shared" ca="1" si="36"/>
        <v>#N/A</v>
      </c>
      <c r="AH178" t="e">
        <f t="shared" ca="1" si="37"/>
        <v>#N/A</v>
      </c>
      <c r="AI178" t="e">
        <f t="shared" ca="1" si="26"/>
        <v>#N/A</v>
      </c>
      <c r="AJ178">
        <f t="shared" si="27"/>
        <v>1.9976028765481422E-4</v>
      </c>
      <c r="AK178">
        <f t="shared" si="28"/>
        <v>0</v>
      </c>
      <c r="AL178" t="e">
        <f t="shared" ca="1" si="38"/>
        <v>#N/A</v>
      </c>
      <c r="AM178" t="b">
        <f t="shared" si="29"/>
        <v>0</v>
      </c>
    </row>
    <row r="179" spans="1:39" x14ac:dyDescent="0.3">
      <c r="A179" t="s">
        <v>58</v>
      </c>
      <c r="B179" t="s">
        <v>59</v>
      </c>
      <c r="C179" t="s">
        <v>39</v>
      </c>
      <c r="D179" t="s">
        <v>40</v>
      </c>
      <c r="E179" t="s">
        <v>395</v>
      </c>
      <c r="F179" s="13" t="str">
        <f>_xlfn.CONCAT(wiz_6[[#This Row],[OCTY......]],",",wiz_6[[#This Row],[OS]])</f>
        <v>COLUMBIA  ,AL</v>
      </c>
      <c r="G179" t="s">
        <v>396</v>
      </c>
      <c r="H179" t="s">
        <v>397</v>
      </c>
      <c r="I179" s="13" t="str">
        <f>_xlfn.CONCAT(wiz_6[[#This Row],[DCTY......]], ",",wiz_6[[#This Row],[DS]])</f>
        <v>SUFFOLK   ,VA</v>
      </c>
      <c r="J179" t="str">
        <f>TRIM(CONCATENATE(wiz_6[[#This Row],[SHIPPER..................]],wiz_6[[#This Row],[ZIP2..]],wiz_6[[#This Row],[ZIP3..]]))</f>
        <v>CENTRAL GARDEN AND PE| 3631923432</v>
      </c>
      <c r="K179">
        <v>1</v>
      </c>
      <c r="L179">
        <v>1.33</v>
      </c>
      <c r="M179">
        <v>0.2</v>
      </c>
      <c r="N179">
        <v>719</v>
      </c>
      <c r="O179">
        <v>1.79</v>
      </c>
      <c r="P179">
        <v>128</v>
      </c>
      <c r="Q179">
        <v>0.35</v>
      </c>
      <c r="R179">
        <v>7</v>
      </c>
      <c r="S179">
        <v>-191</v>
      </c>
      <c r="T179">
        <v>-43</v>
      </c>
      <c r="U179">
        <v>-260</v>
      </c>
      <c r="V179">
        <v>-494</v>
      </c>
      <c r="W179">
        <v>36863</v>
      </c>
      <c r="X179">
        <v>36319</v>
      </c>
      <c r="Y179">
        <v>23432</v>
      </c>
      <c r="Z179">
        <v>1.31</v>
      </c>
      <c r="AA179">
        <f t="shared" si="30"/>
        <v>10012</v>
      </c>
      <c r="AB179">
        <f t="shared" si="31"/>
        <v>-494</v>
      </c>
      <c r="AC179">
        <f t="shared" si="32"/>
        <v>6159</v>
      </c>
      <c r="AD179">
        <f t="shared" si="33"/>
        <v>0.6151618058330004</v>
      </c>
      <c r="AE179">
        <f t="shared" si="34"/>
        <v>0</v>
      </c>
      <c r="AF179" t="e">
        <f t="shared" ca="1" si="35"/>
        <v>#N/A</v>
      </c>
      <c r="AG179" t="e">
        <f t="shared" ca="1" si="36"/>
        <v>#N/A</v>
      </c>
      <c r="AH179" t="e">
        <f t="shared" ca="1" si="37"/>
        <v>#N/A</v>
      </c>
      <c r="AI179" t="e">
        <f t="shared" ca="1" si="26"/>
        <v>#N/A</v>
      </c>
      <c r="AJ179">
        <f t="shared" si="27"/>
        <v>9.988014382740711E-5</v>
      </c>
      <c r="AK179">
        <f t="shared" si="28"/>
        <v>0</v>
      </c>
      <c r="AL179" t="e">
        <f t="shared" ca="1" si="38"/>
        <v>#N/A</v>
      </c>
      <c r="AM179" t="b">
        <f t="shared" si="29"/>
        <v>0</v>
      </c>
    </row>
    <row r="180" spans="1:39" x14ac:dyDescent="0.3">
      <c r="A180" t="s">
        <v>58</v>
      </c>
      <c r="B180" t="s">
        <v>59</v>
      </c>
      <c r="C180" t="s">
        <v>39</v>
      </c>
      <c r="D180" t="s">
        <v>50</v>
      </c>
      <c r="E180" t="s">
        <v>398</v>
      </c>
      <c r="F180" s="13" t="str">
        <f>_xlfn.CONCAT(wiz_6[[#This Row],[OCTY......]],",",wiz_6[[#This Row],[OS]])</f>
        <v>DONALSONVI,GA</v>
      </c>
      <c r="G180" t="s">
        <v>396</v>
      </c>
      <c r="H180" t="s">
        <v>397</v>
      </c>
      <c r="I180" s="13" t="str">
        <f>_xlfn.CONCAT(wiz_6[[#This Row],[DCTY......]], ",",wiz_6[[#This Row],[DS]])</f>
        <v>SUFFOLK   ,VA</v>
      </c>
      <c r="J180" t="str">
        <f>TRIM(CONCATENATE(wiz_6[[#This Row],[SHIPPER..................]],wiz_6[[#This Row],[ZIP2..]],wiz_6[[#This Row],[ZIP3..]]))</f>
        <v>CENTRAL GARDEN AND PE| 3174523432</v>
      </c>
      <c r="K180">
        <v>1</v>
      </c>
      <c r="L180">
        <v>1.34</v>
      </c>
      <c r="M180">
        <v>0.2</v>
      </c>
      <c r="N180">
        <v>715</v>
      </c>
      <c r="O180">
        <v>1.61</v>
      </c>
      <c r="P180">
        <v>98</v>
      </c>
      <c r="Q180">
        <v>0.3</v>
      </c>
      <c r="R180">
        <v>7</v>
      </c>
      <c r="S180">
        <v>-259</v>
      </c>
      <c r="T180">
        <v>0</v>
      </c>
      <c r="U180">
        <v>-255</v>
      </c>
      <c r="V180">
        <v>-514</v>
      </c>
      <c r="W180">
        <v>36079</v>
      </c>
      <c r="X180">
        <v>31745</v>
      </c>
      <c r="Y180">
        <v>23432</v>
      </c>
      <c r="Z180">
        <v>1.32</v>
      </c>
      <c r="AA180">
        <f t="shared" si="30"/>
        <v>10012</v>
      </c>
      <c r="AB180">
        <f t="shared" si="31"/>
        <v>-514</v>
      </c>
      <c r="AC180">
        <f t="shared" si="32"/>
        <v>6159</v>
      </c>
      <c r="AD180">
        <f t="shared" si="33"/>
        <v>0.6151618058330004</v>
      </c>
      <c r="AE180">
        <f t="shared" si="34"/>
        <v>0</v>
      </c>
      <c r="AF180" t="e">
        <f t="shared" ca="1" si="35"/>
        <v>#N/A</v>
      </c>
      <c r="AG180" t="e">
        <f t="shared" ca="1" si="36"/>
        <v>#N/A</v>
      </c>
      <c r="AH180" t="e">
        <f t="shared" ca="1" si="37"/>
        <v>#N/A</v>
      </c>
      <c r="AI180" t="e">
        <f t="shared" ca="1" si="26"/>
        <v>#N/A</v>
      </c>
      <c r="AJ180">
        <f t="shared" si="27"/>
        <v>9.988014382740711E-5</v>
      </c>
      <c r="AK180">
        <f t="shared" si="28"/>
        <v>0</v>
      </c>
      <c r="AL180" t="e">
        <f t="shared" ca="1" si="38"/>
        <v>#N/A</v>
      </c>
      <c r="AM180" t="b">
        <f t="shared" si="29"/>
        <v>0</v>
      </c>
    </row>
    <row r="181" spans="1:39" x14ac:dyDescent="0.3">
      <c r="A181" t="s">
        <v>37</v>
      </c>
      <c r="B181" t="s">
        <v>38</v>
      </c>
      <c r="C181" t="s">
        <v>39</v>
      </c>
      <c r="D181" t="s">
        <v>50</v>
      </c>
      <c r="E181" t="s">
        <v>399</v>
      </c>
      <c r="F181" s="13" t="str">
        <f>_xlfn.CONCAT(wiz_6[[#This Row],[OCTY......]],",",wiz_6[[#This Row],[OS]])</f>
        <v>MCDONOUGH ,GA</v>
      </c>
      <c r="G181" t="s">
        <v>40</v>
      </c>
      <c r="H181" t="s">
        <v>60</v>
      </c>
      <c r="I181" s="13" t="str">
        <f>_xlfn.CONCAT(wiz_6[[#This Row],[DCTY......]], ",",wiz_6[[#This Row],[DS]])</f>
        <v>CULLMAN   ,AL</v>
      </c>
      <c r="J181" t="str">
        <f>TRIM(CONCATENATE(wiz_6[[#This Row],[SHIPPER..................]],wiz_6[[#This Row],[ZIP2..]],wiz_6[[#This Row],[ZIP3..]]))</f>
        <v>b: C H ROBINSON | 3025335055</v>
      </c>
      <c r="K181">
        <v>2</v>
      </c>
      <c r="L181">
        <v>1.96</v>
      </c>
      <c r="M181">
        <v>0.27</v>
      </c>
      <c r="N181">
        <v>202</v>
      </c>
      <c r="O181">
        <v>0.44</v>
      </c>
      <c r="P181">
        <v>117</v>
      </c>
      <c r="Q181">
        <v>0.35</v>
      </c>
      <c r="R181">
        <v>-12</v>
      </c>
      <c r="S181">
        <v>-57</v>
      </c>
      <c r="T181">
        <v>108</v>
      </c>
      <c r="U181">
        <v>-125</v>
      </c>
      <c r="V181">
        <v>-74</v>
      </c>
      <c r="W181">
        <v>30719</v>
      </c>
      <c r="X181">
        <v>30253</v>
      </c>
      <c r="Y181">
        <v>35055</v>
      </c>
      <c r="Z181">
        <v>2.0099999999999998</v>
      </c>
      <c r="AA181">
        <f t="shared" si="30"/>
        <v>10012</v>
      </c>
      <c r="AB181">
        <f t="shared" si="31"/>
        <v>-148</v>
      </c>
      <c r="AC181">
        <f t="shared" si="32"/>
        <v>6159</v>
      </c>
      <c r="AD181">
        <f t="shared" si="33"/>
        <v>0.6151618058330004</v>
      </c>
      <c r="AE181">
        <f t="shared" si="34"/>
        <v>0</v>
      </c>
      <c r="AF181" t="e">
        <f t="shared" ca="1" si="35"/>
        <v>#N/A</v>
      </c>
      <c r="AG181" t="e">
        <f t="shared" ca="1" si="36"/>
        <v>#N/A</v>
      </c>
      <c r="AH181" t="e">
        <f t="shared" ca="1" si="37"/>
        <v>#N/A</v>
      </c>
      <c r="AI181" t="e">
        <f t="shared" ca="1" si="26"/>
        <v>#N/A</v>
      </c>
      <c r="AJ181">
        <f t="shared" si="27"/>
        <v>1.9976028765481422E-4</v>
      </c>
      <c r="AK181">
        <f t="shared" si="28"/>
        <v>0</v>
      </c>
      <c r="AL181" t="e">
        <f t="shared" ca="1" si="38"/>
        <v>#N/A</v>
      </c>
      <c r="AM181" t="b">
        <f t="shared" si="29"/>
        <v>0</v>
      </c>
    </row>
    <row r="182" spans="1:39" x14ac:dyDescent="0.3">
      <c r="A182" t="s">
        <v>37</v>
      </c>
      <c r="B182" t="s">
        <v>38</v>
      </c>
      <c r="C182" t="s">
        <v>39</v>
      </c>
      <c r="D182" t="s">
        <v>50</v>
      </c>
      <c r="E182" t="s">
        <v>51</v>
      </c>
      <c r="F182" s="13" t="str">
        <f>_xlfn.CONCAT(wiz_6[[#This Row],[OCTY......]],",",wiz_6[[#This Row],[OS]])</f>
        <v>NEWNAN    ,GA</v>
      </c>
      <c r="G182" t="s">
        <v>40</v>
      </c>
      <c r="H182" t="s">
        <v>60</v>
      </c>
      <c r="I182" s="13" t="str">
        <f>_xlfn.CONCAT(wiz_6[[#This Row],[DCTY......]], ",",wiz_6[[#This Row],[DS]])</f>
        <v>CULLMAN   ,AL</v>
      </c>
      <c r="J182" t="str">
        <f>TRIM(CONCATENATE(wiz_6[[#This Row],[SHIPPER..................]],wiz_6[[#This Row],[ZIP2..]],wiz_6[[#This Row],[ZIP3..]]))</f>
        <v>b: C H ROBINSON | 3026335055</v>
      </c>
      <c r="K182">
        <v>1</v>
      </c>
      <c r="L182">
        <v>2.59</v>
      </c>
      <c r="M182">
        <v>0.27</v>
      </c>
      <c r="N182">
        <v>157</v>
      </c>
      <c r="O182">
        <v>0.48</v>
      </c>
      <c r="P182">
        <v>57</v>
      </c>
      <c r="Q182">
        <v>0.3</v>
      </c>
      <c r="R182">
        <v>-11</v>
      </c>
      <c r="S182">
        <v>-37</v>
      </c>
      <c r="T182">
        <v>0</v>
      </c>
      <c r="U182">
        <v>-63</v>
      </c>
      <c r="V182">
        <v>-100</v>
      </c>
      <c r="W182">
        <v>30012</v>
      </c>
      <c r="X182">
        <v>30263</v>
      </c>
      <c r="Y182">
        <v>35055</v>
      </c>
      <c r="Z182">
        <v>2.64</v>
      </c>
      <c r="AA182">
        <f t="shared" si="30"/>
        <v>10012</v>
      </c>
      <c r="AB182">
        <f t="shared" si="31"/>
        <v>-100</v>
      </c>
      <c r="AC182">
        <f t="shared" si="32"/>
        <v>6159</v>
      </c>
      <c r="AD182">
        <f t="shared" si="33"/>
        <v>0.6151618058330004</v>
      </c>
      <c r="AE182">
        <f t="shared" si="34"/>
        <v>0</v>
      </c>
      <c r="AF182" t="e">
        <f t="shared" ca="1" si="35"/>
        <v>#N/A</v>
      </c>
      <c r="AG182" t="e">
        <f t="shared" ca="1" si="36"/>
        <v>#N/A</v>
      </c>
      <c r="AH182" t="e">
        <f t="shared" ca="1" si="37"/>
        <v>#N/A</v>
      </c>
      <c r="AI182" t="e">
        <f t="shared" ca="1" si="26"/>
        <v>#N/A</v>
      </c>
      <c r="AJ182">
        <f t="shared" si="27"/>
        <v>9.988014382740711E-5</v>
      </c>
      <c r="AK182">
        <f t="shared" si="28"/>
        <v>0</v>
      </c>
      <c r="AL182" t="e">
        <f t="shared" ca="1" si="38"/>
        <v>#N/A</v>
      </c>
      <c r="AM182" t="b">
        <f t="shared" si="29"/>
        <v>0</v>
      </c>
    </row>
    <row r="183" spans="1:39" x14ac:dyDescent="0.3">
      <c r="A183" t="s">
        <v>400</v>
      </c>
      <c r="B183" t="s">
        <v>401</v>
      </c>
      <c r="C183" t="s">
        <v>39</v>
      </c>
      <c r="D183" t="s">
        <v>50</v>
      </c>
      <c r="E183" t="s">
        <v>223</v>
      </c>
      <c r="F183" s="13" t="str">
        <f>_xlfn.CONCAT(wiz_6[[#This Row],[OCTY......]],",",wiz_6[[#This Row],[OS]])</f>
        <v>ATLANTA   ,GA</v>
      </c>
      <c r="G183" t="s">
        <v>40</v>
      </c>
      <c r="H183" t="s">
        <v>326</v>
      </c>
      <c r="I183" s="13" t="str">
        <f>_xlfn.CONCAT(wiz_6[[#This Row],[DCTY......]], ",",wiz_6[[#This Row],[DS]])</f>
        <v>BIRMINGHAM,AL</v>
      </c>
      <c r="J183" t="str">
        <f>TRIM(CONCATENATE(wiz_6[[#This Row],[SHIPPER..................]],wiz_6[[#This Row],[ZIP2..]],wiz_6[[#This Row],[ZIP3..]]))</f>
        <v>KELLOGG COMPANY MLXP| 3030135203</v>
      </c>
      <c r="K183">
        <v>4</v>
      </c>
      <c r="L183">
        <v>3.65</v>
      </c>
      <c r="M183">
        <v>2.85</v>
      </c>
      <c r="N183">
        <v>144</v>
      </c>
      <c r="O183">
        <v>0.77</v>
      </c>
      <c r="P183">
        <v>42</v>
      </c>
      <c r="Q183">
        <v>0.28000000000000003</v>
      </c>
      <c r="R183">
        <v>-407</v>
      </c>
      <c r="S183">
        <v>-21</v>
      </c>
      <c r="T183">
        <v>-85</v>
      </c>
      <c r="U183">
        <v>441</v>
      </c>
      <c r="V183">
        <v>335</v>
      </c>
      <c r="W183">
        <v>30103</v>
      </c>
      <c r="X183">
        <v>30301</v>
      </c>
      <c r="Y183">
        <v>35203</v>
      </c>
      <c r="Z183">
        <v>6.28</v>
      </c>
      <c r="AA183">
        <f t="shared" si="30"/>
        <v>10012</v>
      </c>
      <c r="AB183">
        <f t="shared" si="31"/>
        <v>1340</v>
      </c>
      <c r="AC183">
        <f t="shared" si="32"/>
        <v>6159</v>
      </c>
      <c r="AD183">
        <f t="shared" si="33"/>
        <v>0.6151618058330004</v>
      </c>
      <c r="AE183">
        <f t="shared" si="34"/>
        <v>0</v>
      </c>
      <c r="AF183" t="e">
        <f t="shared" ca="1" si="35"/>
        <v>#N/A</v>
      </c>
      <c r="AG183" t="e">
        <f t="shared" ca="1" si="36"/>
        <v>#N/A</v>
      </c>
      <c r="AH183" t="e">
        <f t="shared" ca="1" si="37"/>
        <v>#N/A</v>
      </c>
      <c r="AI183" t="e">
        <f t="shared" ca="1" si="26"/>
        <v>#N/A</v>
      </c>
      <c r="AJ183">
        <f t="shared" si="27"/>
        <v>3.9952057530962844E-4</v>
      </c>
      <c r="AK183">
        <f t="shared" si="28"/>
        <v>0</v>
      </c>
      <c r="AL183" t="e">
        <f t="shared" ca="1" si="38"/>
        <v>#N/A</v>
      </c>
      <c r="AM183" t="b">
        <f t="shared" si="29"/>
        <v>0</v>
      </c>
    </row>
    <row r="184" spans="1:39" x14ac:dyDescent="0.3">
      <c r="A184" t="s">
        <v>402</v>
      </c>
      <c r="B184" t="s">
        <v>403</v>
      </c>
      <c r="C184" t="s">
        <v>39</v>
      </c>
      <c r="D184" t="s">
        <v>50</v>
      </c>
      <c r="E184" t="s">
        <v>404</v>
      </c>
      <c r="F184" s="13" t="str">
        <f>_xlfn.CONCAT(wiz_6[[#This Row],[OCTY......]],",",wiz_6[[#This Row],[OS]])</f>
        <v>TUCKER    ,GA</v>
      </c>
      <c r="G184" t="s">
        <v>146</v>
      </c>
      <c r="H184" t="s">
        <v>219</v>
      </c>
      <c r="I184" s="13" t="str">
        <f>_xlfn.CONCAT(wiz_6[[#This Row],[DCTY......]], ",",wiz_6[[#This Row],[DS]])</f>
        <v>FORT SMITH,AR</v>
      </c>
      <c r="J184" t="str">
        <f>TRIM(CONCATENATE(wiz_6[[#This Row],[SHIPPER..................]],wiz_6[[#This Row],[ZIP2..]],wiz_6[[#This Row],[ZIP3..]]))</f>
        <v>b: JMG FREIGHT GROUP | 3008472901</v>
      </c>
      <c r="K184">
        <v>1</v>
      </c>
      <c r="L184">
        <v>1.18</v>
      </c>
      <c r="M184">
        <v>0.27</v>
      </c>
      <c r="N184">
        <v>690</v>
      </c>
      <c r="O184">
        <v>1.96</v>
      </c>
      <c r="P184">
        <v>67</v>
      </c>
      <c r="Q184">
        <v>0.3</v>
      </c>
      <c r="R184">
        <v>-42</v>
      </c>
      <c r="S184">
        <v>26</v>
      </c>
      <c r="T184">
        <v>-135</v>
      </c>
      <c r="U184">
        <v>-458</v>
      </c>
      <c r="V184">
        <v>-567</v>
      </c>
      <c r="W184">
        <v>30103</v>
      </c>
      <c r="X184">
        <v>30084</v>
      </c>
      <c r="Y184">
        <v>72901</v>
      </c>
      <c r="Z184">
        <v>1.23</v>
      </c>
      <c r="AA184">
        <f t="shared" si="30"/>
        <v>10012</v>
      </c>
      <c r="AB184">
        <f t="shared" si="31"/>
        <v>-567</v>
      </c>
      <c r="AC184">
        <f t="shared" si="32"/>
        <v>6159</v>
      </c>
      <c r="AD184">
        <f t="shared" si="33"/>
        <v>0.6151618058330004</v>
      </c>
      <c r="AE184">
        <f t="shared" si="34"/>
        <v>0</v>
      </c>
      <c r="AF184" t="e">
        <f t="shared" ca="1" si="35"/>
        <v>#N/A</v>
      </c>
      <c r="AG184" t="e">
        <f t="shared" ca="1" si="36"/>
        <v>#N/A</v>
      </c>
      <c r="AH184" t="e">
        <f t="shared" ca="1" si="37"/>
        <v>#N/A</v>
      </c>
      <c r="AI184" t="e">
        <f t="shared" ca="1" si="26"/>
        <v>#N/A</v>
      </c>
      <c r="AJ184">
        <f t="shared" si="27"/>
        <v>9.988014382740711E-5</v>
      </c>
      <c r="AK184">
        <f t="shared" si="28"/>
        <v>0</v>
      </c>
      <c r="AL184" t="e">
        <f t="shared" ca="1" si="38"/>
        <v>#N/A</v>
      </c>
      <c r="AM184" t="b">
        <f t="shared" si="29"/>
        <v>0</v>
      </c>
    </row>
    <row r="185" spans="1:39" x14ac:dyDescent="0.3">
      <c r="A185" t="s">
        <v>346</v>
      </c>
      <c r="B185" t="s">
        <v>347</v>
      </c>
      <c r="C185" t="s">
        <v>39</v>
      </c>
      <c r="D185" t="s">
        <v>50</v>
      </c>
      <c r="E185" t="s">
        <v>223</v>
      </c>
      <c r="F185" s="13" t="str">
        <f>_xlfn.CONCAT(wiz_6[[#This Row],[OCTY......]],",",wiz_6[[#This Row],[OS]])</f>
        <v>ATLANTA   ,GA</v>
      </c>
      <c r="G185" t="s">
        <v>146</v>
      </c>
      <c r="H185" t="s">
        <v>230</v>
      </c>
      <c r="I185" s="13" t="str">
        <f>_xlfn.CONCAT(wiz_6[[#This Row],[DCTY......]], ",",wiz_6[[#This Row],[DS]])</f>
        <v>POCAHONTAS,AR</v>
      </c>
      <c r="J185" t="str">
        <f>TRIM(CONCATENATE(wiz_6[[#This Row],[SHIPPER..................]],wiz_6[[#This Row],[ZIP2..]],wiz_6[[#This Row],[ZIP3..]]))</f>
        <v>b: COYOTE LOGISTICS | 3030172455</v>
      </c>
      <c r="K185">
        <v>1</v>
      </c>
      <c r="L185">
        <v>2.5</v>
      </c>
      <c r="M185">
        <v>0.2</v>
      </c>
      <c r="N185">
        <v>482</v>
      </c>
      <c r="O185">
        <v>1.88</v>
      </c>
      <c r="P185">
        <v>60</v>
      </c>
      <c r="Q185">
        <v>0.3</v>
      </c>
      <c r="R185">
        <v>5</v>
      </c>
      <c r="S185">
        <v>-14</v>
      </c>
      <c r="T185">
        <v>-217</v>
      </c>
      <c r="U185">
        <v>412</v>
      </c>
      <c r="V185">
        <v>181</v>
      </c>
      <c r="W185">
        <v>30103</v>
      </c>
      <c r="X185">
        <v>30301</v>
      </c>
      <c r="Y185">
        <v>72455</v>
      </c>
      <c r="Z185">
        <v>2.48</v>
      </c>
      <c r="AA185">
        <f t="shared" si="30"/>
        <v>10012</v>
      </c>
      <c r="AB185">
        <f t="shared" si="31"/>
        <v>181</v>
      </c>
      <c r="AC185">
        <f t="shared" si="32"/>
        <v>6159</v>
      </c>
      <c r="AD185">
        <f t="shared" si="33"/>
        <v>0.6151618058330004</v>
      </c>
      <c r="AE185">
        <f t="shared" si="34"/>
        <v>0</v>
      </c>
      <c r="AF185" t="e">
        <f t="shared" ca="1" si="35"/>
        <v>#N/A</v>
      </c>
      <c r="AG185" t="e">
        <f t="shared" ca="1" si="36"/>
        <v>#N/A</v>
      </c>
      <c r="AH185" t="e">
        <f t="shared" ca="1" si="37"/>
        <v>#N/A</v>
      </c>
      <c r="AI185" t="e">
        <f t="shared" ca="1" si="26"/>
        <v>#N/A</v>
      </c>
      <c r="AJ185">
        <f t="shared" si="27"/>
        <v>9.988014382740711E-5</v>
      </c>
      <c r="AK185">
        <f t="shared" si="28"/>
        <v>0</v>
      </c>
      <c r="AL185" t="e">
        <f t="shared" ca="1" si="38"/>
        <v>#N/A</v>
      </c>
      <c r="AM185" t="b">
        <f t="shared" si="29"/>
        <v>0</v>
      </c>
    </row>
    <row r="186" spans="1:39" x14ac:dyDescent="0.3">
      <c r="A186" t="s">
        <v>405</v>
      </c>
      <c r="B186" t="s">
        <v>406</v>
      </c>
      <c r="C186" t="s">
        <v>39</v>
      </c>
      <c r="D186" t="s">
        <v>50</v>
      </c>
      <c r="E186" t="s">
        <v>223</v>
      </c>
      <c r="F186" s="13" t="str">
        <f>_xlfn.CONCAT(wiz_6[[#This Row],[OCTY......]],",",wiz_6[[#This Row],[OS]])</f>
        <v>ATLANTA   ,GA</v>
      </c>
      <c r="G186" t="s">
        <v>146</v>
      </c>
      <c r="H186" t="s">
        <v>407</v>
      </c>
      <c r="I186" s="13" t="str">
        <f>_xlfn.CONCAT(wiz_6[[#This Row],[DCTY......]], ",",wiz_6[[#This Row],[DS]])</f>
        <v>NORTH LITT,AR</v>
      </c>
      <c r="J186" t="str">
        <f>TRIM(CONCATENATE(wiz_6[[#This Row],[SHIPPER..................]],wiz_6[[#This Row],[ZIP2..]],wiz_6[[#This Row],[ZIP3..]]))</f>
        <v>b: ALLEN LUND COMPANY| 3030172113</v>
      </c>
      <c r="K186">
        <v>1</v>
      </c>
      <c r="L186">
        <v>1.3</v>
      </c>
      <c r="M186">
        <v>0.27</v>
      </c>
      <c r="N186">
        <v>508</v>
      </c>
      <c r="O186">
        <v>0.96</v>
      </c>
      <c r="P186">
        <v>35</v>
      </c>
      <c r="Q186">
        <v>0.25</v>
      </c>
      <c r="R186">
        <v>-31</v>
      </c>
      <c r="S186">
        <v>-9</v>
      </c>
      <c r="T186">
        <v>20</v>
      </c>
      <c r="U186">
        <v>0</v>
      </c>
      <c r="V186">
        <v>11</v>
      </c>
      <c r="W186">
        <v>30253</v>
      </c>
      <c r="X186">
        <v>30301</v>
      </c>
      <c r="Y186">
        <v>72113</v>
      </c>
      <c r="Z186">
        <v>1.35</v>
      </c>
      <c r="AA186">
        <f t="shared" si="30"/>
        <v>10012</v>
      </c>
      <c r="AB186">
        <f t="shared" si="31"/>
        <v>11</v>
      </c>
      <c r="AC186">
        <f t="shared" si="32"/>
        <v>6159</v>
      </c>
      <c r="AD186">
        <f t="shared" si="33"/>
        <v>0.6151618058330004</v>
      </c>
      <c r="AE186">
        <f t="shared" si="34"/>
        <v>0</v>
      </c>
      <c r="AF186" t="e">
        <f t="shared" ca="1" si="35"/>
        <v>#N/A</v>
      </c>
      <c r="AG186" t="e">
        <f t="shared" ca="1" si="36"/>
        <v>#N/A</v>
      </c>
      <c r="AH186" t="e">
        <f t="shared" ca="1" si="37"/>
        <v>#N/A</v>
      </c>
      <c r="AI186" t="e">
        <f t="shared" ca="1" si="26"/>
        <v>#N/A</v>
      </c>
      <c r="AJ186">
        <f t="shared" si="27"/>
        <v>9.988014382740711E-5</v>
      </c>
      <c r="AK186">
        <f t="shared" si="28"/>
        <v>0</v>
      </c>
      <c r="AL186" t="e">
        <f t="shared" ca="1" si="38"/>
        <v>#N/A</v>
      </c>
      <c r="AM186" t="b">
        <f t="shared" si="29"/>
        <v>0</v>
      </c>
    </row>
    <row r="187" spans="1:39" x14ac:dyDescent="0.3">
      <c r="A187" t="s">
        <v>408</v>
      </c>
      <c r="B187" t="s">
        <v>409</v>
      </c>
      <c r="C187" t="s">
        <v>39</v>
      </c>
      <c r="D187" t="s">
        <v>50</v>
      </c>
      <c r="E187" t="s">
        <v>313</v>
      </c>
      <c r="F187" s="13" t="str">
        <f>_xlfn.CONCAT(wiz_6[[#This Row],[OCTY......]],",",wiz_6[[#This Row],[OS]])</f>
        <v>LITHIA SPR,GA</v>
      </c>
      <c r="G187" t="s">
        <v>146</v>
      </c>
      <c r="H187" t="s">
        <v>410</v>
      </c>
      <c r="I187" s="13" t="str">
        <f>_xlfn.CONCAT(wiz_6[[#This Row],[DCTY......]], ",",wiz_6[[#This Row],[DS]])</f>
        <v>SEARCY    ,AR</v>
      </c>
      <c r="J187" t="str">
        <f>TRIM(CONCATENATE(wiz_6[[#This Row],[SHIPPER..................]],wiz_6[[#This Row],[ZIP2..]],wiz_6[[#This Row],[ZIP3..]]))</f>
        <v>b: BEST DEDICATED SOL| 3005772143</v>
      </c>
      <c r="K187">
        <v>3</v>
      </c>
      <c r="L187">
        <v>1.19</v>
      </c>
      <c r="M187">
        <v>0.27</v>
      </c>
      <c r="N187">
        <v>478</v>
      </c>
      <c r="O187">
        <v>0.92</v>
      </c>
      <c r="P187">
        <v>35</v>
      </c>
      <c r="Q187">
        <v>0.27</v>
      </c>
      <c r="R187">
        <v>-29</v>
      </c>
      <c r="S187">
        <v>22</v>
      </c>
      <c r="T187">
        <v>11</v>
      </c>
      <c r="U187">
        <v>-62</v>
      </c>
      <c r="V187">
        <v>-29</v>
      </c>
      <c r="W187">
        <v>30301</v>
      </c>
      <c r="X187">
        <v>30057</v>
      </c>
      <c r="Y187">
        <v>72143</v>
      </c>
      <c r="Z187">
        <v>1.24</v>
      </c>
      <c r="AA187">
        <f t="shared" si="30"/>
        <v>10012</v>
      </c>
      <c r="AB187">
        <f t="shared" si="31"/>
        <v>-87</v>
      </c>
      <c r="AC187">
        <f t="shared" si="32"/>
        <v>6159</v>
      </c>
      <c r="AD187">
        <f t="shared" si="33"/>
        <v>0.6151618058330004</v>
      </c>
      <c r="AE187">
        <f t="shared" si="34"/>
        <v>0</v>
      </c>
      <c r="AF187" t="e">
        <f t="shared" ca="1" si="35"/>
        <v>#N/A</v>
      </c>
      <c r="AG187" t="e">
        <f t="shared" ca="1" si="36"/>
        <v>#N/A</v>
      </c>
      <c r="AH187" t="e">
        <f t="shared" ca="1" si="37"/>
        <v>#N/A</v>
      </c>
      <c r="AI187" t="e">
        <f t="shared" ca="1" si="26"/>
        <v>#N/A</v>
      </c>
      <c r="AJ187">
        <f t="shared" si="27"/>
        <v>2.9964043148222132E-4</v>
      </c>
      <c r="AK187">
        <f t="shared" si="28"/>
        <v>0</v>
      </c>
      <c r="AL187" t="e">
        <f t="shared" ca="1" si="38"/>
        <v>#N/A</v>
      </c>
      <c r="AM187" t="b">
        <f t="shared" si="29"/>
        <v>0</v>
      </c>
    </row>
    <row r="188" spans="1:39" x14ac:dyDescent="0.3">
      <c r="A188" t="s">
        <v>127</v>
      </c>
      <c r="B188" t="s">
        <v>128</v>
      </c>
      <c r="C188" t="s">
        <v>39</v>
      </c>
      <c r="D188" t="s">
        <v>50</v>
      </c>
      <c r="E188" t="s">
        <v>313</v>
      </c>
      <c r="F188" s="13" t="str">
        <f>_xlfn.CONCAT(wiz_6[[#This Row],[OCTY......]],",",wiz_6[[#This Row],[OS]])</f>
        <v>LITHIA SPR,GA</v>
      </c>
      <c r="G188" t="s">
        <v>146</v>
      </c>
      <c r="H188" t="s">
        <v>254</v>
      </c>
      <c r="I188" s="13" t="str">
        <f>_xlfn.CONCAT(wiz_6[[#This Row],[DCTY......]], ",",wiz_6[[#This Row],[DS]])</f>
        <v>WEST MEMPH,AR</v>
      </c>
      <c r="J188" t="str">
        <f>TRIM(CONCATENATE(wiz_6[[#This Row],[SHIPPER..................]],wiz_6[[#This Row],[ZIP2..]],wiz_6[[#This Row],[ZIP3..]]))</f>
        <v>b: SCOTT LOGISTICS CO| 3005772301</v>
      </c>
      <c r="K188">
        <v>1</v>
      </c>
      <c r="L188">
        <v>1.07</v>
      </c>
      <c r="M188">
        <v>0.27</v>
      </c>
      <c r="N188">
        <v>374</v>
      </c>
      <c r="O188">
        <v>0.92</v>
      </c>
      <c r="P188">
        <v>25</v>
      </c>
      <c r="Q188">
        <v>0.25</v>
      </c>
      <c r="R188">
        <v>-22</v>
      </c>
      <c r="S188">
        <v>3</v>
      </c>
      <c r="T188">
        <v>-35</v>
      </c>
      <c r="U188">
        <v>-30</v>
      </c>
      <c r="V188">
        <v>-62</v>
      </c>
      <c r="W188">
        <v>30268</v>
      </c>
      <c r="X188">
        <v>30057</v>
      </c>
      <c r="Y188">
        <v>72301</v>
      </c>
      <c r="Z188">
        <v>1.1200000000000001</v>
      </c>
      <c r="AA188">
        <f t="shared" si="30"/>
        <v>10012</v>
      </c>
      <c r="AB188">
        <f t="shared" si="31"/>
        <v>-62</v>
      </c>
      <c r="AC188">
        <f t="shared" si="32"/>
        <v>6159</v>
      </c>
      <c r="AD188">
        <f t="shared" si="33"/>
        <v>0.6151618058330004</v>
      </c>
      <c r="AE188">
        <f t="shared" si="34"/>
        <v>0</v>
      </c>
      <c r="AF188" t="e">
        <f t="shared" ca="1" si="35"/>
        <v>#N/A</v>
      </c>
      <c r="AG188" t="e">
        <f t="shared" ca="1" si="36"/>
        <v>#N/A</v>
      </c>
      <c r="AH188" t="e">
        <f t="shared" ca="1" si="37"/>
        <v>#N/A</v>
      </c>
      <c r="AI188" t="e">
        <f t="shared" ca="1" si="26"/>
        <v>#N/A</v>
      </c>
      <c r="AJ188">
        <f t="shared" si="27"/>
        <v>9.988014382740711E-5</v>
      </c>
      <c r="AK188">
        <f t="shared" si="28"/>
        <v>0</v>
      </c>
      <c r="AL188" t="e">
        <f t="shared" ca="1" si="38"/>
        <v>#N/A</v>
      </c>
      <c r="AM188" t="b">
        <f t="shared" si="29"/>
        <v>0</v>
      </c>
    </row>
    <row r="189" spans="1:39" x14ac:dyDescent="0.3">
      <c r="A189" t="s">
        <v>400</v>
      </c>
      <c r="B189" t="s">
        <v>401</v>
      </c>
      <c r="C189" t="s">
        <v>39</v>
      </c>
      <c r="D189" t="s">
        <v>50</v>
      </c>
      <c r="E189" t="s">
        <v>223</v>
      </c>
      <c r="F189" s="13" t="str">
        <f>_xlfn.CONCAT(wiz_6[[#This Row],[OCTY......]],",",wiz_6[[#This Row],[OS]])</f>
        <v>ATLANTA   ,GA</v>
      </c>
      <c r="G189" t="s">
        <v>146</v>
      </c>
      <c r="H189" t="s">
        <v>258</v>
      </c>
      <c r="I189" s="13" t="str">
        <f>_xlfn.CONCAT(wiz_6[[#This Row],[DCTY......]], ",",wiz_6[[#This Row],[DS]])</f>
        <v>FORREST CI,AR</v>
      </c>
      <c r="J189" t="str">
        <f>TRIM(CONCATENATE(wiz_6[[#This Row],[SHIPPER..................]],wiz_6[[#This Row],[ZIP2..]],wiz_6[[#This Row],[ZIP3..]]))</f>
        <v>KELLOGG COMPANY MLXP| 3030172335</v>
      </c>
      <c r="K189">
        <v>4</v>
      </c>
      <c r="L189">
        <v>1.58</v>
      </c>
      <c r="M189">
        <v>0.83</v>
      </c>
      <c r="N189">
        <v>419</v>
      </c>
      <c r="O189">
        <v>1.06</v>
      </c>
      <c r="P189">
        <v>77</v>
      </c>
      <c r="Q189">
        <v>0.31</v>
      </c>
      <c r="R189">
        <v>-286</v>
      </c>
      <c r="S189">
        <v>-21</v>
      </c>
      <c r="T189">
        <v>-41</v>
      </c>
      <c r="U189">
        <v>445</v>
      </c>
      <c r="V189">
        <v>383</v>
      </c>
      <c r="W189">
        <v>30103</v>
      </c>
      <c r="X189">
        <v>30301</v>
      </c>
      <c r="Y189">
        <v>72335</v>
      </c>
      <c r="Z189">
        <v>2.19</v>
      </c>
      <c r="AA189">
        <f t="shared" si="30"/>
        <v>10012</v>
      </c>
      <c r="AB189">
        <f t="shared" si="31"/>
        <v>1532</v>
      </c>
      <c r="AC189">
        <f t="shared" si="32"/>
        <v>6159</v>
      </c>
      <c r="AD189">
        <f t="shared" si="33"/>
        <v>0.6151618058330004</v>
      </c>
      <c r="AE189">
        <f t="shared" si="34"/>
        <v>0</v>
      </c>
      <c r="AF189" t="e">
        <f t="shared" ca="1" si="35"/>
        <v>#N/A</v>
      </c>
      <c r="AG189" t="e">
        <f t="shared" ca="1" si="36"/>
        <v>#N/A</v>
      </c>
      <c r="AH189" t="e">
        <f t="shared" ca="1" si="37"/>
        <v>#N/A</v>
      </c>
      <c r="AI189" t="e">
        <f t="shared" ca="1" si="26"/>
        <v>#N/A</v>
      </c>
      <c r="AJ189">
        <f t="shared" si="27"/>
        <v>3.9952057530962844E-4</v>
      </c>
      <c r="AK189">
        <f t="shared" si="28"/>
        <v>0</v>
      </c>
      <c r="AL189" t="e">
        <f t="shared" ca="1" si="38"/>
        <v>#N/A</v>
      </c>
      <c r="AM189" t="b">
        <f t="shared" si="29"/>
        <v>0</v>
      </c>
    </row>
    <row r="190" spans="1:39" x14ac:dyDescent="0.3">
      <c r="A190" t="s">
        <v>400</v>
      </c>
      <c r="B190" t="s">
        <v>401</v>
      </c>
      <c r="C190" t="s">
        <v>39</v>
      </c>
      <c r="D190" t="s">
        <v>50</v>
      </c>
      <c r="E190" t="s">
        <v>223</v>
      </c>
      <c r="F190" s="13" t="str">
        <f>_xlfn.CONCAT(wiz_6[[#This Row],[OCTY......]],",",wiz_6[[#This Row],[OS]])</f>
        <v>ATLANTA   ,GA</v>
      </c>
      <c r="G190" t="s">
        <v>146</v>
      </c>
      <c r="H190" t="s">
        <v>254</v>
      </c>
      <c r="I190" s="13" t="str">
        <f>_xlfn.CONCAT(wiz_6[[#This Row],[DCTY......]], ",",wiz_6[[#This Row],[DS]])</f>
        <v>WEST MEMPH,AR</v>
      </c>
      <c r="J190" t="str">
        <f>TRIM(CONCATENATE(wiz_6[[#This Row],[SHIPPER..................]],wiz_6[[#This Row],[ZIP2..]],wiz_6[[#This Row],[ZIP3..]]))</f>
        <v>KELLOGG COMPANY MLXP| 3030172301</v>
      </c>
      <c r="K190">
        <v>3</v>
      </c>
      <c r="L190">
        <v>1.64</v>
      </c>
      <c r="M190">
        <v>0.89</v>
      </c>
      <c r="N190">
        <v>380</v>
      </c>
      <c r="O190">
        <v>0.74</v>
      </c>
      <c r="P190">
        <v>131</v>
      </c>
      <c r="Q190">
        <v>0.37</v>
      </c>
      <c r="R190">
        <v>-261</v>
      </c>
      <c r="S190">
        <v>-21</v>
      </c>
      <c r="T190">
        <v>8</v>
      </c>
      <c r="U190">
        <v>426</v>
      </c>
      <c r="V190">
        <v>413</v>
      </c>
      <c r="W190">
        <v>28625</v>
      </c>
      <c r="X190">
        <v>30301</v>
      </c>
      <c r="Y190">
        <v>72301</v>
      </c>
      <c r="Z190">
        <v>2.31</v>
      </c>
      <c r="AA190">
        <f t="shared" si="30"/>
        <v>10012</v>
      </c>
      <c r="AB190">
        <f t="shared" si="31"/>
        <v>1239</v>
      </c>
      <c r="AC190">
        <f t="shared" si="32"/>
        <v>6159</v>
      </c>
      <c r="AD190">
        <f t="shared" si="33"/>
        <v>0.6151618058330004</v>
      </c>
      <c r="AE190">
        <f t="shared" si="34"/>
        <v>0</v>
      </c>
      <c r="AF190" t="e">
        <f t="shared" ca="1" si="35"/>
        <v>#N/A</v>
      </c>
      <c r="AG190" t="e">
        <f t="shared" ca="1" si="36"/>
        <v>#N/A</v>
      </c>
      <c r="AH190" t="e">
        <f t="shared" ca="1" si="37"/>
        <v>#N/A</v>
      </c>
      <c r="AI190" t="e">
        <f t="shared" ca="1" si="26"/>
        <v>#N/A</v>
      </c>
      <c r="AJ190">
        <f t="shared" si="27"/>
        <v>2.9964043148222132E-4</v>
      </c>
      <c r="AK190">
        <f t="shared" si="28"/>
        <v>0</v>
      </c>
      <c r="AL190" t="e">
        <f t="shared" ca="1" si="38"/>
        <v>#N/A</v>
      </c>
      <c r="AM190" t="b">
        <f t="shared" si="29"/>
        <v>0</v>
      </c>
    </row>
    <row r="191" spans="1:39" x14ac:dyDescent="0.3">
      <c r="A191" t="s">
        <v>400</v>
      </c>
      <c r="B191" t="s">
        <v>401</v>
      </c>
      <c r="C191" t="s">
        <v>39</v>
      </c>
      <c r="D191" t="s">
        <v>50</v>
      </c>
      <c r="E191" t="s">
        <v>223</v>
      </c>
      <c r="F191" s="13" t="str">
        <f>_xlfn.CONCAT(wiz_6[[#This Row],[OCTY......]],",",wiz_6[[#This Row],[OS]])</f>
        <v>ATLANTA   ,GA</v>
      </c>
      <c r="G191" t="s">
        <v>220</v>
      </c>
      <c r="H191" t="s">
        <v>367</v>
      </c>
      <c r="I191" s="13" t="str">
        <f>_xlfn.CONCAT(wiz_6[[#This Row],[DCTY......]], ",",wiz_6[[#This Row],[DS]])</f>
        <v>TAMPA     ,FL</v>
      </c>
      <c r="J191" t="str">
        <f>TRIM(CONCATENATE(wiz_6[[#This Row],[SHIPPER..................]],wiz_6[[#This Row],[ZIP2..]],wiz_6[[#This Row],[ZIP3..]]))</f>
        <v>KELLOGG COMPANY MLXP| 3030133601</v>
      </c>
      <c r="K191">
        <v>1</v>
      </c>
      <c r="L191">
        <v>2.62</v>
      </c>
      <c r="M191">
        <v>0.25</v>
      </c>
      <c r="N191">
        <v>452</v>
      </c>
      <c r="O191">
        <v>1.92</v>
      </c>
      <c r="P191">
        <v>180</v>
      </c>
      <c r="Q191">
        <v>0.4</v>
      </c>
      <c r="R191">
        <v>-53</v>
      </c>
      <c r="S191">
        <v>-21</v>
      </c>
      <c r="T191">
        <v>-226</v>
      </c>
      <c r="U191">
        <v>-206</v>
      </c>
      <c r="V191">
        <v>-453</v>
      </c>
      <c r="W191">
        <v>29801</v>
      </c>
      <c r="X191">
        <v>30301</v>
      </c>
      <c r="Y191">
        <v>33601</v>
      </c>
      <c r="Z191">
        <v>2.65</v>
      </c>
      <c r="AA191">
        <f t="shared" si="30"/>
        <v>10012</v>
      </c>
      <c r="AB191">
        <f t="shared" si="31"/>
        <v>-453</v>
      </c>
      <c r="AC191">
        <f t="shared" si="32"/>
        <v>6159</v>
      </c>
      <c r="AD191">
        <f t="shared" si="33"/>
        <v>0.6151618058330004</v>
      </c>
      <c r="AE191">
        <f t="shared" si="34"/>
        <v>0</v>
      </c>
      <c r="AF191" t="e">
        <f t="shared" ca="1" si="35"/>
        <v>#N/A</v>
      </c>
      <c r="AG191" t="e">
        <f t="shared" ca="1" si="36"/>
        <v>#N/A</v>
      </c>
      <c r="AH191" t="e">
        <f t="shared" ca="1" si="37"/>
        <v>#N/A</v>
      </c>
      <c r="AI191" t="e">
        <f t="shared" ca="1" si="26"/>
        <v>#N/A</v>
      </c>
      <c r="AJ191">
        <f t="shared" si="27"/>
        <v>9.988014382740711E-5</v>
      </c>
      <c r="AK191">
        <f t="shared" si="28"/>
        <v>0</v>
      </c>
      <c r="AL191" t="e">
        <f t="shared" ca="1" si="38"/>
        <v>#N/A</v>
      </c>
      <c r="AM191" t="b">
        <f t="shared" si="29"/>
        <v>0</v>
      </c>
    </row>
    <row r="192" spans="1:39" x14ac:dyDescent="0.3">
      <c r="A192" t="s">
        <v>37</v>
      </c>
      <c r="B192" t="s">
        <v>38</v>
      </c>
      <c r="C192" t="s">
        <v>39</v>
      </c>
      <c r="D192" t="s">
        <v>50</v>
      </c>
      <c r="E192" t="s">
        <v>411</v>
      </c>
      <c r="F192" s="13" t="str">
        <f>_xlfn.CONCAT(wiz_6[[#This Row],[OCTY......]],",",wiz_6[[#This Row],[OS]])</f>
        <v>FOREST PAR,GA</v>
      </c>
      <c r="G192" t="s">
        <v>53</v>
      </c>
      <c r="H192" t="s">
        <v>412</v>
      </c>
      <c r="I192" s="13" t="str">
        <f>_xlfn.CONCAT(wiz_6[[#This Row],[DCTY......]], ",",wiz_6[[#This Row],[DS]])</f>
        <v>AURORA    ,IL</v>
      </c>
      <c r="J192" t="str">
        <f>TRIM(CONCATENATE(wiz_6[[#This Row],[SHIPPER..................]],wiz_6[[#This Row],[ZIP2..]],wiz_6[[#This Row],[ZIP3..]]))</f>
        <v>b: C H ROBINSON | 3005060504</v>
      </c>
      <c r="K192">
        <v>1</v>
      </c>
      <c r="L192">
        <v>1.95</v>
      </c>
      <c r="M192">
        <v>0.28000000000000003</v>
      </c>
      <c r="N192">
        <v>763</v>
      </c>
      <c r="O192">
        <v>1.17</v>
      </c>
      <c r="P192">
        <v>35</v>
      </c>
      <c r="Q192">
        <v>0.25</v>
      </c>
      <c r="R192">
        <v>-27</v>
      </c>
      <c r="S192">
        <v>5</v>
      </c>
      <c r="T192">
        <v>150</v>
      </c>
      <c r="U192">
        <v>524</v>
      </c>
      <c r="V192">
        <v>679</v>
      </c>
      <c r="W192">
        <v>30233</v>
      </c>
      <c r="X192">
        <v>30050</v>
      </c>
      <c r="Y192">
        <v>60504</v>
      </c>
      <c r="Z192">
        <v>2.0099999999999998</v>
      </c>
      <c r="AA192">
        <f t="shared" si="30"/>
        <v>10012</v>
      </c>
      <c r="AB192">
        <f t="shared" si="31"/>
        <v>679</v>
      </c>
      <c r="AC192">
        <f t="shared" si="32"/>
        <v>6159</v>
      </c>
      <c r="AD192">
        <f t="shared" si="33"/>
        <v>0.6151618058330004</v>
      </c>
      <c r="AE192">
        <f t="shared" si="34"/>
        <v>0</v>
      </c>
      <c r="AF192" t="e">
        <f t="shared" ca="1" si="35"/>
        <v>#N/A</v>
      </c>
      <c r="AG192" t="e">
        <f t="shared" ca="1" si="36"/>
        <v>#N/A</v>
      </c>
      <c r="AH192" t="e">
        <f t="shared" ca="1" si="37"/>
        <v>#N/A</v>
      </c>
      <c r="AI192" t="e">
        <f t="shared" ca="1" si="26"/>
        <v>#N/A</v>
      </c>
      <c r="AJ192">
        <f t="shared" si="27"/>
        <v>9.988014382740711E-5</v>
      </c>
      <c r="AK192">
        <f t="shared" si="28"/>
        <v>0</v>
      </c>
      <c r="AL192" t="e">
        <f t="shared" ca="1" si="38"/>
        <v>#N/A</v>
      </c>
      <c r="AM192" t="b">
        <f t="shared" si="29"/>
        <v>0</v>
      </c>
    </row>
    <row r="193" spans="1:39" x14ac:dyDescent="0.3">
      <c r="A193" t="s">
        <v>413</v>
      </c>
      <c r="B193" t="s">
        <v>414</v>
      </c>
      <c r="C193" t="s">
        <v>39</v>
      </c>
      <c r="D193" t="s">
        <v>50</v>
      </c>
      <c r="E193" t="s">
        <v>415</v>
      </c>
      <c r="F193" s="13" t="str">
        <f>_xlfn.CONCAT(wiz_6[[#This Row],[OCTY......]],",",wiz_6[[#This Row],[OS]])</f>
        <v>MONROE    ,GA</v>
      </c>
      <c r="G193" t="s">
        <v>53</v>
      </c>
      <c r="H193" t="s">
        <v>416</v>
      </c>
      <c r="I193" s="13" t="str">
        <f>_xlfn.CONCAT(wiz_6[[#This Row],[DCTY......]], ",",wiz_6[[#This Row],[DS]])</f>
        <v>NAPERVILLE,IL</v>
      </c>
      <c r="J193" t="str">
        <f>TRIM(CONCATENATE(wiz_6[[#This Row],[SHIPPER..................]],wiz_6[[#This Row],[ZIP2..]],wiz_6[[#This Row],[ZIP3..]]))</f>
        <v>BFT INC | 3065560540</v>
      </c>
      <c r="K193">
        <v>1</v>
      </c>
      <c r="L193">
        <v>1.1299999999999999</v>
      </c>
      <c r="M193">
        <v>0.27</v>
      </c>
      <c r="N193">
        <v>783</v>
      </c>
      <c r="O193">
        <v>1.83</v>
      </c>
      <c r="P193">
        <v>39</v>
      </c>
      <c r="Q193">
        <v>0.25</v>
      </c>
      <c r="R193">
        <v>-21</v>
      </c>
      <c r="S193">
        <v>-14</v>
      </c>
      <c r="T193">
        <v>-7</v>
      </c>
      <c r="U193">
        <v>-101</v>
      </c>
      <c r="V193">
        <v>-122</v>
      </c>
      <c r="W193">
        <v>30030</v>
      </c>
      <c r="X193">
        <v>30655</v>
      </c>
      <c r="Y193">
        <v>60540</v>
      </c>
      <c r="Z193">
        <v>1.18</v>
      </c>
      <c r="AA193">
        <f t="shared" si="30"/>
        <v>10012</v>
      </c>
      <c r="AB193">
        <f t="shared" si="31"/>
        <v>-122</v>
      </c>
      <c r="AC193">
        <f t="shared" si="32"/>
        <v>6159</v>
      </c>
      <c r="AD193">
        <f t="shared" si="33"/>
        <v>0.6151618058330004</v>
      </c>
      <c r="AE193">
        <f t="shared" si="34"/>
        <v>0</v>
      </c>
      <c r="AF193" t="e">
        <f t="shared" ca="1" si="35"/>
        <v>#N/A</v>
      </c>
      <c r="AG193" t="e">
        <f t="shared" ca="1" si="36"/>
        <v>#N/A</v>
      </c>
      <c r="AH193" t="e">
        <f t="shared" ca="1" si="37"/>
        <v>#N/A</v>
      </c>
      <c r="AI193" t="e">
        <f t="shared" ca="1" si="26"/>
        <v>#N/A</v>
      </c>
      <c r="AJ193">
        <f t="shared" si="27"/>
        <v>9.988014382740711E-5</v>
      </c>
      <c r="AK193">
        <f t="shared" si="28"/>
        <v>0</v>
      </c>
      <c r="AL193" t="e">
        <f t="shared" ca="1" si="38"/>
        <v>#N/A</v>
      </c>
      <c r="AM193" t="b">
        <f t="shared" si="29"/>
        <v>0</v>
      </c>
    </row>
    <row r="194" spans="1:39" x14ac:dyDescent="0.3">
      <c r="A194" t="s">
        <v>400</v>
      </c>
      <c r="B194" t="s">
        <v>401</v>
      </c>
      <c r="C194" t="s">
        <v>39</v>
      </c>
      <c r="D194" t="s">
        <v>50</v>
      </c>
      <c r="E194" t="s">
        <v>223</v>
      </c>
      <c r="F194" s="13" t="str">
        <f>_xlfn.CONCAT(wiz_6[[#This Row],[OCTY......]],",",wiz_6[[#This Row],[OS]])</f>
        <v>ATLANTA   ,GA</v>
      </c>
      <c r="G194" t="s">
        <v>53</v>
      </c>
      <c r="H194" t="s">
        <v>417</v>
      </c>
      <c r="I194" s="13" t="str">
        <f>_xlfn.CONCAT(wiz_6[[#This Row],[DCTY......]], ",",wiz_6[[#This Row],[DS]])</f>
        <v>ALSIP     ,IL</v>
      </c>
      <c r="J194" t="str">
        <f>TRIM(CONCATENATE(wiz_6[[#This Row],[SHIPPER..................]],wiz_6[[#This Row],[ZIP2..]],wiz_6[[#This Row],[ZIP3..]]))</f>
        <v>KELLOGG COMPANY MLXP| 3030160803</v>
      </c>
      <c r="K194">
        <v>2</v>
      </c>
      <c r="L194">
        <v>1.5</v>
      </c>
      <c r="M194">
        <v>0.26</v>
      </c>
      <c r="N194">
        <v>675</v>
      </c>
      <c r="O194">
        <v>1.0900000000000001</v>
      </c>
      <c r="P194">
        <v>88</v>
      </c>
      <c r="Q194">
        <v>0.33</v>
      </c>
      <c r="R194">
        <v>-14</v>
      </c>
      <c r="S194">
        <v>-21</v>
      </c>
      <c r="T194">
        <v>71</v>
      </c>
      <c r="U194">
        <v>-45</v>
      </c>
      <c r="V194">
        <v>5</v>
      </c>
      <c r="W194">
        <v>29801</v>
      </c>
      <c r="X194">
        <v>30301</v>
      </c>
      <c r="Y194">
        <v>60803</v>
      </c>
      <c r="Z194">
        <v>1.54</v>
      </c>
      <c r="AA194">
        <f t="shared" si="30"/>
        <v>10012</v>
      </c>
      <c r="AB194">
        <f t="shared" si="31"/>
        <v>10</v>
      </c>
      <c r="AC194">
        <f t="shared" si="32"/>
        <v>6159</v>
      </c>
      <c r="AD194">
        <f t="shared" si="33"/>
        <v>0.6151618058330004</v>
      </c>
      <c r="AE194">
        <f t="shared" si="34"/>
        <v>0</v>
      </c>
      <c r="AF194" t="e">
        <f t="shared" ca="1" si="35"/>
        <v>#N/A</v>
      </c>
      <c r="AG194" t="e">
        <f t="shared" ca="1" si="36"/>
        <v>#N/A</v>
      </c>
      <c r="AH194" t="e">
        <f t="shared" ca="1" si="37"/>
        <v>#N/A</v>
      </c>
      <c r="AI194" t="e">
        <f t="shared" ref="AI194:AI257" ca="1" si="39">REPLACE(AF194,2,1,"K")</f>
        <v>#N/A</v>
      </c>
      <c r="AJ194">
        <f t="shared" ref="AJ194:AJ257" si="40">K194/AA194</f>
        <v>1.9976028765481422E-4</v>
      </c>
      <c r="AK194">
        <f t="shared" ref="AK194:AK257" si="41">_xlfn.MINIFS($X$3:$X$2378,$C$3:$C$2378,A194,$AL$3:$AL$2378,"&gt;0.05")</f>
        <v>0</v>
      </c>
      <c r="AL194" t="e">
        <f t="shared" ca="1" si="38"/>
        <v>#N/A</v>
      </c>
      <c r="AM194" t="b">
        <f t="shared" ref="AM194:AM257" si="42">IF(AK194=V194,J194,FALSE)</f>
        <v>0</v>
      </c>
    </row>
    <row r="195" spans="1:39" x14ac:dyDescent="0.3">
      <c r="A195" t="s">
        <v>418</v>
      </c>
      <c r="B195" t="s">
        <v>419</v>
      </c>
      <c r="C195" t="s">
        <v>39</v>
      </c>
      <c r="D195" t="s">
        <v>50</v>
      </c>
      <c r="E195" t="s">
        <v>420</v>
      </c>
      <c r="F195" s="13" t="str">
        <f>_xlfn.CONCAT(wiz_6[[#This Row],[OCTY......]],",",wiz_6[[#This Row],[OS]])</f>
        <v>LAWRENCEVI,GA</v>
      </c>
      <c r="G195" t="s">
        <v>53</v>
      </c>
      <c r="H195" t="s">
        <v>421</v>
      </c>
      <c r="I195" s="13" t="str">
        <f>_xlfn.CONCAT(wiz_6[[#This Row],[DCTY......]], ",",wiz_6[[#This Row],[DS]])</f>
        <v>COUNTRYSID,IL</v>
      </c>
      <c r="J195" t="str">
        <f>TRIM(CONCATENATE(wiz_6[[#This Row],[SHIPPER..................]],wiz_6[[#This Row],[ZIP2..]],wiz_6[[#This Row],[ZIP3..]]))</f>
        <v>NOVOLEX | 3022760526</v>
      </c>
      <c r="K195">
        <v>3</v>
      </c>
      <c r="L195">
        <v>1.25</v>
      </c>
      <c r="M195">
        <v>0.22</v>
      </c>
      <c r="N195">
        <v>745</v>
      </c>
      <c r="O195">
        <v>1.88</v>
      </c>
      <c r="P195">
        <v>40</v>
      </c>
      <c r="Q195">
        <v>0.27</v>
      </c>
      <c r="R195">
        <v>16</v>
      </c>
      <c r="S195">
        <v>-16</v>
      </c>
      <c r="T195">
        <v>-64</v>
      </c>
      <c r="U195">
        <v>-229</v>
      </c>
      <c r="V195">
        <v>-309</v>
      </c>
      <c r="W195">
        <v>30263</v>
      </c>
      <c r="X195">
        <v>30227</v>
      </c>
      <c r="Y195">
        <v>60526</v>
      </c>
      <c r="Z195">
        <v>1.25</v>
      </c>
      <c r="AA195">
        <f t="shared" ref="AA195:AA258" si="43">SUMIFS(K$3:K$2378,$C$3:$C$2378,$C195)</f>
        <v>10012</v>
      </c>
      <c r="AB195">
        <f t="shared" ref="AB195:AB258" si="44">V195*K195</f>
        <v>-927</v>
      </c>
      <c r="AC195">
        <f t="shared" ref="AC195:AC258" si="45">SUMIFS(AB$3:AB$2378,$C$3:$C$2378,$C195)</f>
        <v>6159</v>
      </c>
      <c r="AD195">
        <f t="shared" ref="AD195:AD258" si="46">AC195/AA195</f>
        <v>0.6151618058330004</v>
      </c>
      <c r="AE195">
        <f t="shared" ref="AE195:AE258" si="47">_xlfn.MINIFS($X$3:$X$2378,$C$3:$C$2378,A195)</f>
        <v>0</v>
      </c>
      <c r="AF195" t="e">
        <f t="shared" ref="AF195:AF258" ca="1" si="48">CELL("address",INDEX($X$3:$X$2378,MATCH(_xlfn.MINIFS($X$3:$X$2378,$C$3:$C$2378,A195),$X$3:$X$2378,0)))</f>
        <v>#N/A</v>
      </c>
      <c r="AG195" t="e">
        <f t="shared" ref="AG195:AG258" ca="1" si="49">REPLACE(AF195,2,1,"J")</f>
        <v>#N/A</v>
      </c>
      <c r="AH195" t="e">
        <f t="shared" ref="AH195:AH258" ca="1" si="50">INDIRECT(AG195)</f>
        <v>#N/A</v>
      </c>
      <c r="AI195" t="e">
        <f t="shared" ca="1" si="39"/>
        <v>#N/A</v>
      </c>
      <c r="AJ195">
        <f t="shared" si="40"/>
        <v>2.9964043148222132E-4</v>
      </c>
      <c r="AK195">
        <f t="shared" si="41"/>
        <v>0</v>
      </c>
      <c r="AL195" t="e">
        <f t="shared" ref="AL195:AL258" ca="1" si="51">OFFSET(J$2,MATCH(AK195,$X$3:$X$2378,0),)</f>
        <v>#N/A</v>
      </c>
      <c r="AM195" t="b">
        <f t="shared" si="42"/>
        <v>0</v>
      </c>
    </row>
    <row r="196" spans="1:39" x14ac:dyDescent="0.3">
      <c r="A196" t="s">
        <v>418</v>
      </c>
      <c r="B196" t="s">
        <v>419</v>
      </c>
      <c r="C196" t="s">
        <v>39</v>
      </c>
      <c r="D196" t="s">
        <v>50</v>
      </c>
      <c r="E196" t="s">
        <v>422</v>
      </c>
      <c r="F196" s="13" t="str">
        <f>_xlfn.CONCAT(wiz_6[[#This Row],[OCTY......]],",",wiz_6[[#This Row],[OS]])</f>
        <v>NORCROSS  ,GA</v>
      </c>
      <c r="G196" t="s">
        <v>53</v>
      </c>
      <c r="H196" t="s">
        <v>421</v>
      </c>
      <c r="I196" s="13" t="str">
        <f>_xlfn.CONCAT(wiz_6[[#This Row],[DCTY......]], ",",wiz_6[[#This Row],[DS]])</f>
        <v>COUNTRYSID,IL</v>
      </c>
      <c r="J196" t="str">
        <f>TRIM(CONCATENATE(wiz_6[[#This Row],[SHIPPER..................]],wiz_6[[#This Row],[ZIP2..]],wiz_6[[#This Row],[ZIP3..]]))</f>
        <v>NOVOLEX | 3000360526</v>
      </c>
      <c r="K196">
        <v>9</v>
      </c>
      <c r="L196">
        <v>1.25</v>
      </c>
      <c r="M196">
        <v>0.22</v>
      </c>
      <c r="N196">
        <v>732</v>
      </c>
      <c r="O196">
        <v>1.77</v>
      </c>
      <c r="P196">
        <v>49</v>
      </c>
      <c r="Q196">
        <v>0.28000000000000003</v>
      </c>
      <c r="R196">
        <v>16</v>
      </c>
      <c r="S196">
        <v>-20</v>
      </c>
      <c r="T196">
        <v>-38</v>
      </c>
      <c r="U196">
        <v>-233</v>
      </c>
      <c r="V196">
        <v>-291</v>
      </c>
      <c r="W196">
        <v>30263</v>
      </c>
      <c r="X196">
        <v>30003</v>
      </c>
      <c r="Y196">
        <v>60526</v>
      </c>
      <c r="Z196">
        <v>1.25</v>
      </c>
      <c r="AA196">
        <f t="shared" si="43"/>
        <v>10012</v>
      </c>
      <c r="AB196">
        <f t="shared" si="44"/>
        <v>-2619</v>
      </c>
      <c r="AC196">
        <f t="shared" si="45"/>
        <v>6159</v>
      </c>
      <c r="AD196">
        <f t="shared" si="46"/>
        <v>0.6151618058330004</v>
      </c>
      <c r="AE196">
        <f t="shared" si="47"/>
        <v>0</v>
      </c>
      <c r="AF196" t="e">
        <f t="shared" ca="1" si="48"/>
        <v>#N/A</v>
      </c>
      <c r="AG196" t="e">
        <f t="shared" ca="1" si="49"/>
        <v>#N/A</v>
      </c>
      <c r="AH196" t="e">
        <f t="shared" ca="1" si="50"/>
        <v>#N/A</v>
      </c>
      <c r="AI196" t="e">
        <f t="shared" ca="1" si="39"/>
        <v>#N/A</v>
      </c>
      <c r="AJ196">
        <f t="shared" si="40"/>
        <v>8.98921294446664E-4</v>
      </c>
      <c r="AK196">
        <f t="shared" si="41"/>
        <v>0</v>
      </c>
      <c r="AL196" t="e">
        <f t="shared" ca="1" si="51"/>
        <v>#N/A</v>
      </c>
      <c r="AM196" t="b">
        <f t="shared" si="42"/>
        <v>0</v>
      </c>
    </row>
    <row r="197" spans="1:39" x14ac:dyDescent="0.3">
      <c r="A197" t="s">
        <v>423</v>
      </c>
      <c r="B197" t="s">
        <v>424</v>
      </c>
      <c r="C197" t="s">
        <v>39</v>
      </c>
      <c r="D197" t="s">
        <v>50</v>
      </c>
      <c r="E197" t="s">
        <v>399</v>
      </c>
      <c r="F197" s="13" t="str">
        <f>_xlfn.CONCAT(wiz_6[[#This Row],[OCTY......]],",",wiz_6[[#This Row],[OS]])</f>
        <v>MCDONOUGH ,GA</v>
      </c>
      <c r="G197" t="s">
        <v>53</v>
      </c>
      <c r="H197" t="s">
        <v>425</v>
      </c>
      <c r="I197" s="13" t="str">
        <f>_xlfn.CONCAT(wiz_6[[#This Row],[DCTY......]], ",",wiz_6[[#This Row],[DS]])</f>
        <v>DEKALB    ,IL</v>
      </c>
      <c r="J197" t="str">
        <f>TRIM(CONCATENATE(wiz_6[[#This Row],[SHIPPER..................]],wiz_6[[#This Row],[ZIP2..]],wiz_6[[#This Row],[ZIP3..]]))</f>
        <v>CARLSTAR | 3025360115</v>
      </c>
      <c r="K197">
        <v>1</v>
      </c>
      <c r="L197">
        <v>1.62</v>
      </c>
      <c r="M197">
        <v>0.17</v>
      </c>
      <c r="N197">
        <v>755</v>
      </c>
      <c r="O197">
        <v>1.79</v>
      </c>
      <c r="P197">
        <v>61</v>
      </c>
      <c r="Q197">
        <v>0.3</v>
      </c>
      <c r="R197">
        <v>73</v>
      </c>
      <c r="S197">
        <v>-25</v>
      </c>
      <c r="T197">
        <v>3</v>
      </c>
      <c r="U197">
        <v>80</v>
      </c>
      <c r="V197">
        <v>58</v>
      </c>
      <c r="W197">
        <v>31201</v>
      </c>
      <c r="X197">
        <v>30253</v>
      </c>
      <c r="Y197">
        <v>60115</v>
      </c>
      <c r="Z197">
        <v>1.57</v>
      </c>
      <c r="AA197">
        <f t="shared" si="43"/>
        <v>10012</v>
      </c>
      <c r="AB197">
        <f t="shared" si="44"/>
        <v>58</v>
      </c>
      <c r="AC197">
        <f t="shared" si="45"/>
        <v>6159</v>
      </c>
      <c r="AD197">
        <f t="shared" si="46"/>
        <v>0.6151618058330004</v>
      </c>
      <c r="AE197">
        <f t="shared" si="47"/>
        <v>0</v>
      </c>
      <c r="AF197" t="e">
        <f t="shared" ca="1" si="48"/>
        <v>#N/A</v>
      </c>
      <c r="AG197" t="e">
        <f t="shared" ca="1" si="49"/>
        <v>#N/A</v>
      </c>
      <c r="AH197" t="e">
        <f t="shared" ca="1" si="50"/>
        <v>#N/A</v>
      </c>
      <c r="AI197" t="e">
        <f t="shared" ca="1" si="39"/>
        <v>#N/A</v>
      </c>
      <c r="AJ197">
        <f t="shared" si="40"/>
        <v>9.988014382740711E-5</v>
      </c>
      <c r="AK197">
        <f t="shared" si="41"/>
        <v>0</v>
      </c>
      <c r="AL197" t="e">
        <f t="shared" ca="1" si="51"/>
        <v>#N/A</v>
      </c>
      <c r="AM197" t="b">
        <f t="shared" si="42"/>
        <v>0</v>
      </c>
    </row>
    <row r="198" spans="1:39" x14ac:dyDescent="0.3">
      <c r="A198" t="s">
        <v>37</v>
      </c>
      <c r="B198" t="s">
        <v>38</v>
      </c>
      <c r="C198" t="s">
        <v>39</v>
      </c>
      <c r="D198" t="s">
        <v>50</v>
      </c>
      <c r="E198" t="s">
        <v>308</v>
      </c>
      <c r="F198" s="13" t="str">
        <f>_xlfn.CONCAT(wiz_6[[#This Row],[OCTY......]],",",wiz_6[[#This Row],[OS]])</f>
        <v>CONYERS   ,GA</v>
      </c>
      <c r="G198" t="s">
        <v>53</v>
      </c>
      <c r="H198" t="s">
        <v>426</v>
      </c>
      <c r="I198" s="13" t="str">
        <f>_xlfn.CONCAT(wiz_6[[#This Row],[DCTY......]], ",",wiz_6[[#This Row],[DS]])</f>
        <v>MORRIS    ,IL</v>
      </c>
      <c r="J198" t="str">
        <f>TRIM(CONCATENATE(wiz_6[[#This Row],[SHIPPER..................]],wiz_6[[#This Row],[ZIP2..]],wiz_6[[#This Row],[ZIP3..]]))</f>
        <v>b: C H ROBINSON | 3001260450</v>
      </c>
      <c r="K198">
        <v>1</v>
      </c>
      <c r="L198">
        <v>0.94</v>
      </c>
      <c r="M198">
        <v>0.27</v>
      </c>
      <c r="N198">
        <v>742</v>
      </c>
      <c r="O198">
        <v>1.61</v>
      </c>
      <c r="P198">
        <v>26</v>
      </c>
      <c r="Q198">
        <v>0.25</v>
      </c>
      <c r="R198">
        <v>-45</v>
      </c>
      <c r="S198">
        <v>-25</v>
      </c>
      <c r="T198">
        <v>0</v>
      </c>
      <c r="U198">
        <v>-175</v>
      </c>
      <c r="V198">
        <v>-200</v>
      </c>
      <c r="W198">
        <v>30003</v>
      </c>
      <c r="X198">
        <v>30012</v>
      </c>
      <c r="Y198">
        <v>60450</v>
      </c>
      <c r="Z198">
        <v>0.99</v>
      </c>
      <c r="AA198">
        <f t="shared" si="43"/>
        <v>10012</v>
      </c>
      <c r="AB198">
        <f t="shared" si="44"/>
        <v>-200</v>
      </c>
      <c r="AC198">
        <f t="shared" si="45"/>
        <v>6159</v>
      </c>
      <c r="AD198">
        <f t="shared" si="46"/>
        <v>0.6151618058330004</v>
      </c>
      <c r="AE198">
        <f t="shared" si="47"/>
        <v>0</v>
      </c>
      <c r="AF198" t="e">
        <f t="shared" ca="1" si="48"/>
        <v>#N/A</v>
      </c>
      <c r="AG198" t="e">
        <f t="shared" ca="1" si="49"/>
        <v>#N/A</v>
      </c>
      <c r="AH198" t="e">
        <f t="shared" ca="1" si="50"/>
        <v>#N/A</v>
      </c>
      <c r="AI198" t="e">
        <f t="shared" ca="1" si="39"/>
        <v>#N/A</v>
      </c>
      <c r="AJ198">
        <f t="shared" si="40"/>
        <v>9.988014382740711E-5</v>
      </c>
      <c r="AK198">
        <f t="shared" si="41"/>
        <v>0</v>
      </c>
      <c r="AL198" t="e">
        <f t="shared" ca="1" si="51"/>
        <v>#N/A</v>
      </c>
      <c r="AM198" t="b">
        <f t="shared" si="42"/>
        <v>0</v>
      </c>
    </row>
    <row r="199" spans="1:39" x14ac:dyDescent="0.3">
      <c r="A199" t="s">
        <v>400</v>
      </c>
      <c r="B199" t="s">
        <v>401</v>
      </c>
      <c r="C199" t="s">
        <v>39</v>
      </c>
      <c r="D199" t="s">
        <v>50</v>
      </c>
      <c r="E199" t="s">
        <v>223</v>
      </c>
      <c r="F199" s="13" t="str">
        <f>_xlfn.CONCAT(wiz_6[[#This Row],[OCTY......]],",",wiz_6[[#This Row],[OS]])</f>
        <v>ATLANTA   ,GA</v>
      </c>
      <c r="G199" t="s">
        <v>53</v>
      </c>
      <c r="H199" t="s">
        <v>427</v>
      </c>
      <c r="I199" s="13" t="str">
        <f>_xlfn.CONCAT(wiz_6[[#This Row],[DCTY......]], ",",wiz_6[[#This Row],[DS]])</f>
        <v>MINOOKA   ,IL</v>
      </c>
      <c r="J199" t="str">
        <f>TRIM(CONCATENATE(wiz_6[[#This Row],[SHIPPER..................]],wiz_6[[#This Row],[ZIP2..]],wiz_6[[#This Row],[ZIP3..]]))</f>
        <v>KELLOGG COMPANY MLXP| 3030160447</v>
      </c>
      <c r="K199">
        <v>3</v>
      </c>
      <c r="L199">
        <v>1.22</v>
      </c>
      <c r="M199">
        <v>0.19</v>
      </c>
      <c r="N199">
        <v>711</v>
      </c>
      <c r="O199">
        <v>0.89</v>
      </c>
      <c r="P199">
        <v>4</v>
      </c>
      <c r="Q199">
        <v>0.25</v>
      </c>
      <c r="R199">
        <v>28</v>
      </c>
      <c r="S199">
        <v>-21</v>
      </c>
      <c r="T199">
        <v>171</v>
      </c>
      <c r="U199">
        <v>-50</v>
      </c>
      <c r="V199">
        <v>100</v>
      </c>
      <c r="W199">
        <v>30050</v>
      </c>
      <c r="X199">
        <v>30301</v>
      </c>
      <c r="Y199">
        <v>60447</v>
      </c>
      <c r="Z199">
        <v>1.19</v>
      </c>
      <c r="AA199">
        <f t="shared" si="43"/>
        <v>10012</v>
      </c>
      <c r="AB199">
        <f t="shared" si="44"/>
        <v>300</v>
      </c>
      <c r="AC199">
        <f t="shared" si="45"/>
        <v>6159</v>
      </c>
      <c r="AD199">
        <f t="shared" si="46"/>
        <v>0.6151618058330004</v>
      </c>
      <c r="AE199">
        <f t="shared" si="47"/>
        <v>0</v>
      </c>
      <c r="AF199" t="e">
        <f t="shared" ca="1" si="48"/>
        <v>#N/A</v>
      </c>
      <c r="AG199" t="e">
        <f t="shared" ca="1" si="49"/>
        <v>#N/A</v>
      </c>
      <c r="AH199" t="e">
        <f t="shared" ca="1" si="50"/>
        <v>#N/A</v>
      </c>
      <c r="AI199" t="e">
        <f t="shared" ca="1" si="39"/>
        <v>#N/A</v>
      </c>
      <c r="AJ199">
        <f t="shared" si="40"/>
        <v>2.9964043148222132E-4</v>
      </c>
      <c r="AK199">
        <f t="shared" si="41"/>
        <v>0</v>
      </c>
      <c r="AL199" t="e">
        <f t="shared" ca="1" si="51"/>
        <v>#N/A</v>
      </c>
      <c r="AM199" t="b">
        <f t="shared" si="42"/>
        <v>0</v>
      </c>
    </row>
    <row r="200" spans="1:39" x14ac:dyDescent="0.3">
      <c r="A200" t="s">
        <v>428</v>
      </c>
      <c r="B200" t="s">
        <v>429</v>
      </c>
      <c r="C200" t="s">
        <v>39</v>
      </c>
      <c r="D200" t="s">
        <v>50</v>
      </c>
      <c r="E200" t="s">
        <v>430</v>
      </c>
      <c r="F200" s="13" t="str">
        <f>_xlfn.CONCAT(wiz_6[[#This Row],[OCTY......]],",",wiz_6[[#This Row],[OS]])</f>
        <v>EAST POINT,GA</v>
      </c>
      <c r="G200" t="s">
        <v>140</v>
      </c>
      <c r="H200" t="s">
        <v>431</v>
      </c>
      <c r="I200" s="13" t="str">
        <f>_xlfn.CONCAT(wiz_6[[#This Row],[DCTY......]], ",",wiz_6[[#This Row],[DS]])</f>
        <v>JANESVILLE,WI</v>
      </c>
      <c r="J200" t="str">
        <f>TRIM(CONCATENATE(wiz_6[[#This Row],[SHIPPER..................]],wiz_6[[#This Row],[ZIP2..]],wiz_6[[#This Row],[ZIP3..]]))</f>
        <v>PEPSI LOGISTICS COMPA| 3027253545</v>
      </c>
      <c r="K200">
        <v>1</v>
      </c>
      <c r="L200">
        <v>0.65</v>
      </c>
      <c r="M200">
        <v>0.36</v>
      </c>
      <c r="N200">
        <v>838</v>
      </c>
      <c r="O200">
        <v>1.77</v>
      </c>
      <c r="P200">
        <v>7</v>
      </c>
      <c r="Q200">
        <v>0.25</v>
      </c>
      <c r="R200">
        <v>-117</v>
      </c>
      <c r="S200">
        <v>26</v>
      </c>
      <c r="T200">
        <v>-2</v>
      </c>
      <c r="U200">
        <v>-538</v>
      </c>
      <c r="V200">
        <v>-514</v>
      </c>
      <c r="W200">
        <v>30301</v>
      </c>
      <c r="X200">
        <v>30272</v>
      </c>
      <c r="Y200">
        <v>53545</v>
      </c>
      <c r="Z200">
        <v>0.79</v>
      </c>
      <c r="AA200">
        <f t="shared" si="43"/>
        <v>10012</v>
      </c>
      <c r="AB200">
        <f t="shared" si="44"/>
        <v>-514</v>
      </c>
      <c r="AC200">
        <f t="shared" si="45"/>
        <v>6159</v>
      </c>
      <c r="AD200">
        <f t="shared" si="46"/>
        <v>0.6151618058330004</v>
      </c>
      <c r="AE200">
        <f t="shared" si="47"/>
        <v>0</v>
      </c>
      <c r="AF200" t="e">
        <f t="shared" ca="1" si="48"/>
        <v>#N/A</v>
      </c>
      <c r="AG200" t="e">
        <f t="shared" ca="1" si="49"/>
        <v>#N/A</v>
      </c>
      <c r="AH200" t="e">
        <f t="shared" ca="1" si="50"/>
        <v>#N/A</v>
      </c>
      <c r="AI200" t="e">
        <f t="shared" ca="1" si="39"/>
        <v>#N/A</v>
      </c>
      <c r="AJ200">
        <f t="shared" si="40"/>
        <v>9.988014382740711E-5</v>
      </c>
      <c r="AK200">
        <f t="shared" si="41"/>
        <v>0</v>
      </c>
      <c r="AL200" t="e">
        <f t="shared" ca="1" si="51"/>
        <v>#N/A</v>
      </c>
      <c r="AM200" t="b">
        <f t="shared" si="42"/>
        <v>0</v>
      </c>
    </row>
    <row r="201" spans="1:39" x14ac:dyDescent="0.3">
      <c r="A201" t="s">
        <v>432</v>
      </c>
      <c r="B201" t="s">
        <v>433</v>
      </c>
      <c r="C201" t="s">
        <v>39</v>
      </c>
      <c r="D201" t="s">
        <v>50</v>
      </c>
      <c r="E201" t="s">
        <v>434</v>
      </c>
      <c r="F201" s="13" t="str">
        <f>_xlfn.CONCAT(wiz_6[[#This Row],[OCTY......]],",",wiz_6[[#This Row],[OS]])</f>
        <v>ATHENS    ,GA</v>
      </c>
      <c r="G201" t="s">
        <v>42</v>
      </c>
      <c r="H201" t="s">
        <v>435</v>
      </c>
      <c r="I201" s="13" t="str">
        <f>_xlfn.CONCAT(wiz_6[[#This Row],[DCTY......]], ",",wiz_6[[#This Row],[DS]])</f>
        <v>SOLSBERRY ,IN</v>
      </c>
      <c r="J201" t="str">
        <f>TRIM(CONCATENATE(wiz_6[[#This Row],[SHIPPER..................]],wiz_6[[#This Row],[ZIP2..]],wiz_6[[#This Row],[ZIP3..]]))</f>
        <v>b: UBER FREIGHT LLC | 3060147459</v>
      </c>
      <c r="K201">
        <v>1</v>
      </c>
      <c r="L201">
        <v>1.29</v>
      </c>
      <c r="M201">
        <v>0.27</v>
      </c>
      <c r="N201">
        <v>557</v>
      </c>
      <c r="O201">
        <v>0.74</v>
      </c>
      <c r="P201">
        <v>70</v>
      </c>
      <c r="Q201">
        <v>0.3</v>
      </c>
      <c r="R201">
        <v>-34</v>
      </c>
      <c r="S201">
        <v>-53</v>
      </c>
      <c r="T201">
        <v>86</v>
      </c>
      <c r="U201">
        <v>-62</v>
      </c>
      <c r="V201">
        <v>-29</v>
      </c>
      <c r="W201">
        <v>30050</v>
      </c>
      <c r="X201">
        <v>30601</v>
      </c>
      <c r="Y201">
        <v>47459</v>
      </c>
      <c r="Z201">
        <v>1.34</v>
      </c>
      <c r="AA201">
        <f t="shared" si="43"/>
        <v>10012</v>
      </c>
      <c r="AB201">
        <f t="shared" si="44"/>
        <v>-29</v>
      </c>
      <c r="AC201">
        <f t="shared" si="45"/>
        <v>6159</v>
      </c>
      <c r="AD201">
        <f t="shared" si="46"/>
        <v>0.6151618058330004</v>
      </c>
      <c r="AE201">
        <f t="shared" si="47"/>
        <v>0</v>
      </c>
      <c r="AF201" t="e">
        <f t="shared" ca="1" si="48"/>
        <v>#N/A</v>
      </c>
      <c r="AG201" t="e">
        <f t="shared" ca="1" si="49"/>
        <v>#N/A</v>
      </c>
      <c r="AH201" t="e">
        <f t="shared" ca="1" si="50"/>
        <v>#N/A</v>
      </c>
      <c r="AI201" t="e">
        <f t="shared" ca="1" si="39"/>
        <v>#N/A</v>
      </c>
      <c r="AJ201">
        <f t="shared" si="40"/>
        <v>9.988014382740711E-5</v>
      </c>
      <c r="AK201">
        <f t="shared" si="41"/>
        <v>0</v>
      </c>
      <c r="AL201" t="e">
        <f t="shared" ca="1" si="51"/>
        <v>#N/A</v>
      </c>
      <c r="AM201" t="b">
        <f t="shared" si="42"/>
        <v>0</v>
      </c>
    </row>
    <row r="202" spans="1:39" x14ac:dyDescent="0.3">
      <c r="A202" t="s">
        <v>47</v>
      </c>
      <c r="B202" t="s">
        <v>48</v>
      </c>
      <c r="C202" t="s">
        <v>39</v>
      </c>
      <c r="D202" t="s">
        <v>50</v>
      </c>
      <c r="E202" t="s">
        <v>434</v>
      </c>
      <c r="F202" s="13" t="str">
        <f>_xlfn.CONCAT(wiz_6[[#This Row],[OCTY......]],",",wiz_6[[#This Row],[OS]])</f>
        <v>ATHENS    ,GA</v>
      </c>
      <c r="G202" t="s">
        <v>42</v>
      </c>
      <c r="H202" t="s">
        <v>436</v>
      </c>
      <c r="I202" s="13" t="str">
        <f>_xlfn.CONCAT(wiz_6[[#This Row],[DCTY......]], ",",wiz_6[[#This Row],[DS]])</f>
        <v>NORTH VERN,IN</v>
      </c>
      <c r="J202" t="str">
        <f>TRIM(CONCATENATE(wiz_6[[#This Row],[SHIPPER..................]],wiz_6[[#This Row],[ZIP2..]],wiz_6[[#This Row],[ZIP3..]]))</f>
        <v>LOWES MLXP VAN ONE WA| 3060147265</v>
      </c>
      <c r="K202">
        <v>4</v>
      </c>
      <c r="L202">
        <v>1.5</v>
      </c>
      <c r="M202">
        <v>0.21</v>
      </c>
      <c r="N202">
        <v>511</v>
      </c>
      <c r="O202">
        <v>1.23</v>
      </c>
      <c r="P202">
        <v>44</v>
      </c>
      <c r="Q202">
        <v>0.26</v>
      </c>
      <c r="R202">
        <v>13</v>
      </c>
      <c r="S202">
        <v>-22</v>
      </c>
      <c r="T202">
        <v>-44</v>
      </c>
      <c r="U202">
        <v>-166</v>
      </c>
      <c r="V202">
        <v>-232</v>
      </c>
      <c r="W202">
        <v>30642</v>
      </c>
      <c r="X202">
        <v>30601</v>
      </c>
      <c r="Y202">
        <v>47265</v>
      </c>
      <c r="Z202">
        <v>1.49</v>
      </c>
      <c r="AA202">
        <f t="shared" si="43"/>
        <v>10012</v>
      </c>
      <c r="AB202">
        <f t="shared" si="44"/>
        <v>-928</v>
      </c>
      <c r="AC202">
        <f t="shared" si="45"/>
        <v>6159</v>
      </c>
      <c r="AD202">
        <f t="shared" si="46"/>
        <v>0.6151618058330004</v>
      </c>
      <c r="AE202">
        <f t="shared" si="47"/>
        <v>0</v>
      </c>
      <c r="AF202" t="e">
        <f t="shared" ca="1" si="48"/>
        <v>#N/A</v>
      </c>
      <c r="AG202" t="e">
        <f t="shared" ca="1" si="49"/>
        <v>#N/A</v>
      </c>
      <c r="AH202" t="e">
        <f t="shared" ca="1" si="50"/>
        <v>#N/A</v>
      </c>
      <c r="AI202" t="e">
        <f t="shared" ca="1" si="39"/>
        <v>#N/A</v>
      </c>
      <c r="AJ202">
        <f t="shared" si="40"/>
        <v>3.9952057530962844E-4</v>
      </c>
      <c r="AK202">
        <f t="shared" si="41"/>
        <v>0</v>
      </c>
      <c r="AL202" t="e">
        <f t="shared" ca="1" si="51"/>
        <v>#N/A</v>
      </c>
      <c r="AM202" t="b">
        <f t="shared" si="42"/>
        <v>0</v>
      </c>
    </row>
    <row r="203" spans="1:39" x14ac:dyDescent="0.3">
      <c r="A203" t="s">
        <v>210</v>
      </c>
      <c r="B203" t="s">
        <v>211</v>
      </c>
      <c r="C203" t="s">
        <v>39</v>
      </c>
      <c r="D203" t="s">
        <v>50</v>
      </c>
      <c r="E203" t="s">
        <v>437</v>
      </c>
      <c r="F203" s="13" t="str">
        <f>_xlfn.CONCAT(wiz_6[[#This Row],[OCTY......]],",",wiz_6[[#This Row],[OS]])</f>
        <v>STONE MOUN,GA</v>
      </c>
      <c r="G203" t="s">
        <v>42</v>
      </c>
      <c r="H203" t="s">
        <v>104</v>
      </c>
      <c r="I203" s="13" t="str">
        <f>_xlfn.CONCAT(wiz_6[[#This Row],[DCTY......]], ",",wiz_6[[#This Row],[DS]])</f>
        <v>EVANSVILLE,IN</v>
      </c>
      <c r="J203" t="str">
        <f>TRIM(CONCATENATE(wiz_6[[#This Row],[SHIPPER..................]],wiz_6[[#This Row],[ZIP2..]],wiz_6[[#This Row],[ZIP3..]]))</f>
        <v>b: ECHO GLOBAL LOGIST| 3008347701</v>
      </c>
      <c r="K203">
        <v>1</v>
      </c>
      <c r="L203">
        <v>1.78</v>
      </c>
      <c r="M203">
        <v>0.28000000000000003</v>
      </c>
      <c r="N203">
        <v>412</v>
      </c>
      <c r="O203">
        <v>0.54</v>
      </c>
      <c r="P203">
        <v>22</v>
      </c>
      <c r="Q203">
        <v>0.25</v>
      </c>
      <c r="R203">
        <v>-29</v>
      </c>
      <c r="S203">
        <v>7</v>
      </c>
      <c r="T203">
        <v>82</v>
      </c>
      <c r="U203">
        <v>166</v>
      </c>
      <c r="V203">
        <v>255</v>
      </c>
      <c r="W203">
        <v>30272</v>
      </c>
      <c r="X203">
        <v>30083</v>
      </c>
      <c r="Y203">
        <v>47701</v>
      </c>
      <c r="Z203">
        <v>1.84</v>
      </c>
      <c r="AA203">
        <f t="shared" si="43"/>
        <v>10012</v>
      </c>
      <c r="AB203">
        <f t="shared" si="44"/>
        <v>255</v>
      </c>
      <c r="AC203">
        <f t="shared" si="45"/>
        <v>6159</v>
      </c>
      <c r="AD203">
        <f t="shared" si="46"/>
        <v>0.6151618058330004</v>
      </c>
      <c r="AE203">
        <f t="shared" si="47"/>
        <v>0</v>
      </c>
      <c r="AF203" t="e">
        <f t="shared" ca="1" si="48"/>
        <v>#N/A</v>
      </c>
      <c r="AG203" t="e">
        <f t="shared" ca="1" si="49"/>
        <v>#N/A</v>
      </c>
      <c r="AH203" t="e">
        <f t="shared" ca="1" si="50"/>
        <v>#N/A</v>
      </c>
      <c r="AI203" t="e">
        <f t="shared" ca="1" si="39"/>
        <v>#N/A</v>
      </c>
      <c r="AJ203">
        <f t="shared" si="40"/>
        <v>9.988014382740711E-5</v>
      </c>
      <c r="AK203">
        <f t="shared" si="41"/>
        <v>0</v>
      </c>
      <c r="AL203" t="e">
        <f t="shared" ca="1" si="51"/>
        <v>#N/A</v>
      </c>
      <c r="AM203" t="b">
        <f t="shared" si="42"/>
        <v>0</v>
      </c>
    </row>
    <row r="204" spans="1:39" x14ac:dyDescent="0.3">
      <c r="A204" t="s">
        <v>37</v>
      </c>
      <c r="B204" t="s">
        <v>38</v>
      </c>
      <c r="C204" t="s">
        <v>39</v>
      </c>
      <c r="D204" t="s">
        <v>50</v>
      </c>
      <c r="E204" t="s">
        <v>313</v>
      </c>
      <c r="F204" s="13" t="str">
        <f>_xlfn.CONCAT(wiz_6[[#This Row],[OCTY......]],",",wiz_6[[#This Row],[OS]])</f>
        <v>LITHIA SPR,GA</v>
      </c>
      <c r="G204" t="s">
        <v>42</v>
      </c>
      <c r="H204" t="s">
        <v>438</v>
      </c>
      <c r="I204" s="13" t="str">
        <f>_xlfn.CONCAT(wiz_6[[#This Row],[DCTY......]], ",",wiz_6[[#This Row],[DS]])</f>
        <v>BLUFFTON  ,IN</v>
      </c>
      <c r="J204" t="str">
        <f>TRIM(CONCATENATE(wiz_6[[#This Row],[SHIPPER..................]],wiz_6[[#This Row],[ZIP2..]],wiz_6[[#This Row],[ZIP3..]]))</f>
        <v>b: C H ROBINSON | 3005746714</v>
      </c>
      <c r="K204">
        <v>1</v>
      </c>
      <c r="L204">
        <v>1.26</v>
      </c>
      <c r="M204">
        <v>0.27</v>
      </c>
      <c r="N204">
        <v>586</v>
      </c>
      <c r="O204">
        <v>1.1000000000000001</v>
      </c>
      <c r="P204">
        <v>52</v>
      </c>
      <c r="Q204">
        <v>0.3</v>
      </c>
      <c r="R204">
        <v>-35</v>
      </c>
      <c r="S204">
        <v>44</v>
      </c>
      <c r="T204">
        <v>0</v>
      </c>
      <c r="U204">
        <v>-39</v>
      </c>
      <c r="V204">
        <v>5</v>
      </c>
      <c r="W204">
        <v>30103</v>
      </c>
      <c r="X204">
        <v>30057</v>
      </c>
      <c r="Y204">
        <v>46714</v>
      </c>
      <c r="Z204">
        <v>1.31</v>
      </c>
      <c r="AA204">
        <f t="shared" si="43"/>
        <v>10012</v>
      </c>
      <c r="AB204">
        <f t="shared" si="44"/>
        <v>5</v>
      </c>
      <c r="AC204">
        <f t="shared" si="45"/>
        <v>6159</v>
      </c>
      <c r="AD204">
        <f t="shared" si="46"/>
        <v>0.6151618058330004</v>
      </c>
      <c r="AE204">
        <f t="shared" si="47"/>
        <v>0</v>
      </c>
      <c r="AF204" t="e">
        <f t="shared" ca="1" si="48"/>
        <v>#N/A</v>
      </c>
      <c r="AG204" t="e">
        <f t="shared" ca="1" si="49"/>
        <v>#N/A</v>
      </c>
      <c r="AH204" t="e">
        <f t="shared" ca="1" si="50"/>
        <v>#N/A</v>
      </c>
      <c r="AI204" t="e">
        <f t="shared" ca="1" si="39"/>
        <v>#N/A</v>
      </c>
      <c r="AJ204">
        <f t="shared" si="40"/>
        <v>9.988014382740711E-5</v>
      </c>
      <c r="AK204">
        <f t="shared" si="41"/>
        <v>0</v>
      </c>
      <c r="AL204" t="e">
        <f t="shared" ca="1" si="51"/>
        <v>#N/A</v>
      </c>
      <c r="AM204" t="b">
        <f t="shared" si="42"/>
        <v>0</v>
      </c>
    </row>
    <row r="205" spans="1:39" x14ac:dyDescent="0.3">
      <c r="A205" t="s">
        <v>439</v>
      </c>
      <c r="B205" t="s">
        <v>440</v>
      </c>
      <c r="C205" t="s">
        <v>39</v>
      </c>
      <c r="D205" t="s">
        <v>50</v>
      </c>
      <c r="E205" t="s">
        <v>223</v>
      </c>
      <c r="F205" s="13" t="str">
        <f>_xlfn.CONCAT(wiz_6[[#This Row],[OCTY......]],",",wiz_6[[#This Row],[OS]])</f>
        <v>ATLANTA   ,GA</v>
      </c>
      <c r="G205" t="s">
        <v>42</v>
      </c>
      <c r="H205" t="s">
        <v>441</v>
      </c>
      <c r="I205" s="13" t="str">
        <f>_xlfn.CONCAT(wiz_6[[#This Row],[DCTY......]], ",",wiz_6[[#This Row],[DS]])</f>
        <v>NEW HAVEN ,IN</v>
      </c>
      <c r="J205" t="str">
        <f>TRIM(CONCATENATE(wiz_6[[#This Row],[SHIPPER..................]],wiz_6[[#This Row],[ZIP2..]],wiz_6[[#This Row],[ZIP3..]]))</f>
        <v>b: TMC LOGISTICS | 3030146774</v>
      </c>
      <c r="K205">
        <v>1</v>
      </c>
      <c r="L205">
        <v>1.29</v>
      </c>
      <c r="M205">
        <v>0.27</v>
      </c>
      <c r="N205">
        <v>639</v>
      </c>
      <c r="O205">
        <v>1.04</v>
      </c>
      <c r="P205">
        <v>106</v>
      </c>
      <c r="Q205">
        <v>0.35</v>
      </c>
      <c r="R205">
        <v>-38</v>
      </c>
      <c r="S205">
        <v>-1</v>
      </c>
      <c r="T205">
        <v>41</v>
      </c>
      <c r="U205">
        <v>-5</v>
      </c>
      <c r="V205">
        <v>35</v>
      </c>
      <c r="W205">
        <v>36830</v>
      </c>
      <c r="X205">
        <v>30301</v>
      </c>
      <c r="Y205">
        <v>46774</v>
      </c>
      <c r="Z205">
        <v>1.34</v>
      </c>
      <c r="AA205">
        <f t="shared" si="43"/>
        <v>10012</v>
      </c>
      <c r="AB205">
        <f t="shared" si="44"/>
        <v>35</v>
      </c>
      <c r="AC205">
        <f t="shared" si="45"/>
        <v>6159</v>
      </c>
      <c r="AD205">
        <f t="shared" si="46"/>
        <v>0.6151618058330004</v>
      </c>
      <c r="AE205">
        <f t="shared" si="47"/>
        <v>0</v>
      </c>
      <c r="AF205" t="e">
        <f t="shared" ca="1" si="48"/>
        <v>#N/A</v>
      </c>
      <c r="AG205" t="e">
        <f t="shared" ca="1" si="49"/>
        <v>#N/A</v>
      </c>
      <c r="AH205" t="e">
        <f t="shared" ca="1" si="50"/>
        <v>#N/A</v>
      </c>
      <c r="AI205" t="e">
        <f t="shared" ca="1" si="39"/>
        <v>#N/A</v>
      </c>
      <c r="AJ205">
        <f t="shared" si="40"/>
        <v>9.988014382740711E-5</v>
      </c>
      <c r="AK205">
        <f t="shared" si="41"/>
        <v>0</v>
      </c>
      <c r="AL205" t="e">
        <f t="shared" ca="1" si="51"/>
        <v>#N/A</v>
      </c>
      <c r="AM205" t="b">
        <f t="shared" si="42"/>
        <v>0</v>
      </c>
    </row>
    <row r="206" spans="1:39" x14ac:dyDescent="0.3">
      <c r="A206" t="s">
        <v>37</v>
      </c>
      <c r="B206" t="s">
        <v>38</v>
      </c>
      <c r="C206" t="s">
        <v>39</v>
      </c>
      <c r="D206" t="s">
        <v>50</v>
      </c>
      <c r="E206" t="s">
        <v>223</v>
      </c>
      <c r="F206" s="13" t="str">
        <f>_xlfn.CONCAT(wiz_6[[#This Row],[OCTY......]],",",wiz_6[[#This Row],[OS]])</f>
        <v>ATLANTA   ,GA</v>
      </c>
      <c r="G206" t="s">
        <v>42</v>
      </c>
      <c r="H206" t="s">
        <v>442</v>
      </c>
      <c r="I206" s="13" t="str">
        <f>_xlfn.CONCAT(wiz_6[[#This Row],[DCTY......]], ",",wiz_6[[#This Row],[DS]])</f>
        <v>INDIANAPOL,IN</v>
      </c>
      <c r="J206" t="str">
        <f>TRIM(CONCATENATE(wiz_6[[#This Row],[SHIPPER..................]],wiz_6[[#This Row],[ZIP2..]],wiz_6[[#This Row],[ZIP3..]]))</f>
        <v>b: C H ROBINSON | 3030146201</v>
      </c>
      <c r="K206">
        <v>1</v>
      </c>
      <c r="L206">
        <v>1.02</v>
      </c>
      <c r="M206">
        <v>0.27</v>
      </c>
      <c r="N206">
        <v>541</v>
      </c>
      <c r="O206">
        <v>1.05</v>
      </c>
      <c r="P206">
        <v>0</v>
      </c>
      <c r="Q206">
        <v>0.25</v>
      </c>
      <c r="R206">
        <v>-20</v>
      </c>
      <c r="S206">
        <v>-6</v>
      </c>
      <c r="T206">
        <v>-1</v>
      </c>
      <c r="U206">
        <v>-295</v>
      </c>
      <c r="V206">
        <v>-302</v>
      </c>
      <c r="W206">
        <v>30301</v>
      </c>
      <c r="X206">
        <v>30301</v>
      </c>
      <c r="Y206">
        <v>46201</v>
      </c>
      <c r="Z206">
        <v>1.07</v>
      </c>
      <c r="AA206">
        <f t="shared" si="43"/>
        <v>10012</v>
      </c>
      <c r="AB206">
        <f t="shared" si="44"/>
        <v>-302</v>
      </c>
      <c r="AC206">
        <f t="shared" si="45"/>
        <v>6159</v>
      </c>
      <c r="AD206">
        <f t="shared" si="46"/>
        <v>0.6151618058330004</v>
      </c>
      <c r="AE206">
        <f t="shared" si="47"/>
        <v>0</v>
      </c>
      <c r="AF206" t="e">
        <f t="shared" ca="1" si="48"/>
        <v>#N/A</v>
      </c>
      <c r="AG206" t="e">
        <f t="shared" ca="1" si="49"/>
        <v>#N/A</v>
      </c>
      <c r="AH206" t="e">
        <f t="shared" ca="1" si="50"/>
        <v>#N/A</v>
      </c>
      <c r="AI206" t="e">
        <f t="shared" ca="1" si="39"/>
        <v>#N/A</v>
      </c>
      <c r="AJ206">
        <f t="shared" si="40"/>
        <v>9.988014382740711E-5</v>
      </c>
      <c r="AK206">
        <f t="shared" si="41"/>
        <v>0</v>
      </c>
      <c r="AL206" t="e">
        <f t="shared" ca="1" si="51"/>
        <v>#N/A</v>
      </c>
      <c r="AM206" t="b">
        <f t="shared" si="42"/>
        <v>0</v>
      </c>
    </row>
    <row r="207" spans="1:39" x14ac:dyDescent="0.3">
      <c r="A207" t="s">
        <v>443</v>
      </c>
      <c r="B207" t="s">
        <v>444</v>
      </c>
      <c r="C207" t="s">
        <v>39</v>
      </c>
      <c r="D207" t="s">
        <v>50</v>
      </c>
      <c r="E207" t="s">
        <v>223</v>
      </c>
      <c r="F207" s="13" t="str">
        <f>_xlfn.CONCAT(wiz_6[[#This Row],[OCTY......]],",",wiz_6[[#This Row],[OS]])</f>
        <v>ATLANTA   ,GA</v>
      </c>
      <c r="G207" t="s">
        <v>42</v>
      </c>
      <c r="H207" t="s">
        <v>442</v>
      </c>
      <c r="I207" s="13" t="str">
        <f>_xlfn.CONCAT(wiz_6[[#This Row],[DCTY......]], ",",wiz_6[[#This Row],[DS]])</f>
        <v>INDIANAPOL,IN</v>
      </c>
      <c r="J207" t="str">
        <f>TRIM(CONCATENATE(wiz_6[[#This Row],[SHIPPER..................]],wiz_6[[#This Row],[ZIP2..]],wiz_6[[#This Row],[ZIP3..]]))</f>
        <v>b: HAZEN TRANSFER | 3030146201</v>
      </c>
      <c r="K207">
        <v>1</v>
      </c>
      <c r="L207">
        <v>1</v>
      </c>
      <c r="M207">
        <v>0.28000000000000003</v>
      </c>
      <c r="N207">
        <v>546</v>
      </c>
      <c r="O207">
        <v>0.72</v>
      </c>
      <c r="P207">
        <v>0</v>
      </c>
      <c r="Q207">
        <v>0.25</v>
      </c>
      <c r="R207">
        <v>-25</v>
      </c>
      <c r="S207">
        <v>35</v>
      </c>
      <c r="T207">
        <v>77</v>
      </c>
      <c r="U207">
        <v>-301</v>
      </c>
      <c r="V207">
        <v>-189</v>
      </c>
      <c r="W207">
        <v>30301</v>
      </c>
      <c r="X207">
        <v>30301</v>
      </c>
      <c r="Y207">
        <v>46201</v>
      </c>
      <c r="Z207">
        <v>1.06</v>
      </c>
      <c r="AA207">
        <f t="shared" si="43"/>
        <v>10012</v>
      </c>
      <c r="AB207">
        <f t="shared" si="44"/>
        <v>-189</v>
      </c>
      <c r="AC207">
        <f t="shared" si="45"/>
        <v>6159</v>
      </c>
      <c r="AD207">
        <f t="shared" si="46"/>
        <v>0.6151618058330004</v>
      </c>
      <c r="AE207">
        <f t="shared" si="47"/>
        <v>0</v>
      </c>
      <c r="AF207" t="e">
        <f t="shared" ca="1" si="48"/>
        <v>#N/A</v>
      </c>
      <c r="AG207" t="e">
        <f t="shared" ca="1" si="49"/>
        <v>#N/A</v>
      </c>
      <c r="AH207" t="e">
        <f t="shared" ca="1" si="50"/>
        <v>#N/A</v>
      </c>
      <c r="AI207" t="e">
        <f t="shared" ca="1" si="39"/>
        <v>#N/A</v>
      </c>
      <c r="AJ207">
        <f t="shared" si="40"/>
        <v>9.988014382740711E-5</v>
      </c>
      <c r="AK207">
        <f t="shared" si="41"/>
        <v>0</v>
      </c>
      <c r="AL207" t="e">
        <f t="shared" ca="1" si="51"/>
        <v>#N/A</v>
      </c>
      <c r="AM207" t="b">
        <f t="shared" si="42"/>
        <v>0</v>
      </c>
    </row>
    <row r="208" spans="1:39" x14ac:dyDescent="0.3">
      <c r="A208" t="s">
        <v>445</v>
      </c>
      <c r="B208" t="s">
        <v>446</v>
      </c>
      <c r="C208" t="s">
        <v>39</v>
      </c>
      <c r="D208" t="s">
        <v>50</v>
      </c>
      <c r="E208" t="s">
        <v>447</v>
      </c>
      <c r="F208" s="13" t="str">
        <f>_xlfn.CONCAT(wiz_6[[#This Row],[OCTY......]],",",wiz_6[[#This Row],[OS]])</f>
        <v>COVINGTON ,GA</v>
      </c>
      <c r="G208" t="s">
        <v>42</v>
      </c>
      <c r="H208" t="s">
        <v>448</v>
      </c>
      <c r="I208" s="13" t="str">
        <f>_xlfn.CONCAT(wiz_6[[#This Row],[DCTY......]], ",",wiz_6[[#This Row],[DS]])</f>
        <v>PLAINFIELD,IN</v>
      </c>
      <c r="J208" t="str">
        <f>TRIM(CONCATENATE(wiz_6[[#This Row],[SHIPPER..................]],wiz_6[[#This Row],[ZIP2..]],wiz_6[[#This Row],[ZIP3..]]))</f>
        <v>PACTIV | 3020946168</v>
      </c>
      <c r="K208">
        <v>21</v>
      </c>
      <c r="L208">
        <v>1.6</v>
      </c>
      <c r="M208">
        <v>0.16</v>
      </c>
      <c r="N208">
        <v>562</v>
      </c>
      <c r="O208">
        <v>1.33</v>
      </c>
      <c r="P208">
        <v>58</v>
      </c>
      <c r="Q208">
        <v>0.28000000000000003</v>
      </c>
      <c r="R208">
        <v>39</v>
      </c>
      <c r="S208">
        <v>-42</v>
      </c>
      <c r="T208">
        <v>-54</v>
      </c>
      <c r="U208">
        <v>-31</v>
      </c>
      <c r="V208">
        <v>-127</v>
      </c>
      <c r="W208">
        <v>30209</v>
      </c>
      <c r="X208">
        <v>30209</v>
      </c>
      <c r="Y208">
        <v>46168</v>
      </c>
      <c r="Z208">
        <v>1.54</v>
      </c>
      <c r="AA208">
        <f t="shared" si="43"/>
        <v>10012</v>
      </c>
      <c r="AB208">
        <f t="shared" si="44"/>
        <v>-2667</v>
      </c>
      <c r="AC208">
        <f t="shared" si="45"/>
        <v>6159</v>
      </c>
      <c r="AD208">
        <f t="shared" si="46"/>
        <v>0.6151618058330004</v>
      </c>
      <c r="AE208">
        <f t="shared" si="47"/>
        <v>0</v>
      </c>
      <c r="AF208" t="e">
        <f t="shared" ca="1" si="48"/>
        <v>#N/A</v>
      </c>
      <c r="AG208" t="e">
        <f t="shared" ca="1" si="49"/>
        <v>#N/A</v>
      </c>
      <c r="AH208" t="e">
        <f t="shared" ca="1" si="50"/>
        <v>#N/A</v>
      </c>
      <c r="AI208" t="e">
        <f t="shared" ca="1" si="39"/>
        <v>#N/A</v>
      </c>
      <c r="AJ208">
        <f t="shared" si="40"/>
        <v>2.0974830203755492E-3</v>
      </c>
      <c r="AK208">
        <f t="shared" si="41"/>
        <v>0</v>
      </c>
      <c r="AL208" t="e">
        <f t="shared" ca="1" si="51"/>
        <v>#N/A</v>
      </c>
      <c r="AM208" t="b">
        <f t="shared" si="42"/>
        <v>0</v>
      </c>
    </row>
    <row r="209" spans="1:39" x14ac:dyDescent="0.3">
      <c r="A209" t="s">
        <v>449</v>
      </c>
      <c r="B209" t="s">
        <v>450</v>
      </c>
      <c r="C209" t="s">
        <v>39</v>
      </c>
      <c r="D209" t="s">
        <v>50</v>
      </c>
      <c r="E209" t="s">
        <v>451</v>
      </c>
      <c r="F209" s="13" t="str">
        <f>_xlfn.CONCAT(wiz_6[[#This Row],[OCTY......]],",",wiz_6[[#This Row],[OS]])</f>
        <v>DULUTH    ,GA</v>
      </c>
      <c r="G209" t="s">
        <v>42</v>
      </c>
      <c r="H209" t="s">
        <v>452</v>
      </c>
      <c r="I209" s="13" t="str">
        <f>_xlfn.CONCAT(wiz_6[[#This Row],[DCTY......]], ",",wiz_6[[#This Row],[DS]])</f>
        <v>FRANKFORT ,IN</v>
      </c>
      <c r="J209" t="str">
        <f>TRIM(CONCATENATE(wiz_6[[#This Row],[SHIPPER..................]],wiz_6[[#This Row],[ZIP2..]],wiz_6[[#This Row],[ZIP3..]]))</f>
        <v>b: CFI LOGISTICS | 3013646041</v>
      </c>
      <c r="K209">
        <v>1</v>
      </c>
      <c r="L209">
        <v>1.08</v>
      </c>
      <c r="M209">
        <v>0.27</v>
      </c>
      <c r="N209">
        <v>592</v>
      </c>
      <c r="O209">
        <v>0.96</v>
      </c>
      <c r="P209">
        <v>104</v>
      </c>
      <c r="Q209">
        <v>0.35</v>
      </c>
      <c r="R209">
        <v>-23</v>
      </c>
      <c r="S209">
        <v>-91</v>
      </c>
      <c r="T209">
        <v>34</v>
      </c>
      <c r="U209">
        <v>-116</v>
      </c>
      <c r="V209">
        <v>-173</v>
      </c>
      <c r="W209">
        <v>31201</v>
      </c>
      <c r="X209">
        <v>30136</v>
      </c>
      <c r="Y209">
        <v>46041</v>
      </c>
      <c r="Z209">
        <v>1.1299999999999999</v>
      </c>
      <c r="AA209">
        <f t="shared" si="43"/>
        <v>10012</v>
      </c>
      <c r="AB209">
        <f t="shared" si="44"/>
        <v>-173</v>
      </c>
      <c r="AC209">
        <f t="shared" si="45"/>
        <v>6159</v>
      </c>
      <c r="AD209">
        <f t="shared" si="46"/>
        <v>0.6151618058330004</v>
      </c>
      <c r="AE209">
        <f t="shared" si="47"/>
        <v>0</v>
      </c>
      <c r="AF209" t="e">
        <f t="shared" ca="1" si="48"/>
        <v>#N/A</v>
      </c>
      <c r="AG209" t="e">
        <f t="shared" ca="1" si="49"/>
        <v>#N/A</v>
      </c>
      <c r="AH209" t="e">
        <f t="shared" ca="1" si="50"/>
        <v>#N/A</v>
      </c>
      <c r="AI209" t="e">
        <f t="shared" ca="1" si="39"/>
        <v>#N/A</v>
      </c>
      <c r="AJ209">
        <f t="shared" si="40"/>
        <v>9.988014382740711E-5</v>
      </c>
      <c r="AK209">
        <f t="shared" si="41"/>
        <v>0</v>
      </c>
      <c r="AL209" t="e">
        <f t="shared" ca="1" si="51"/>
        <v>#N/A</v>
      </c>
      <c r="AM209" t="b">
        <f t="shared" si="42"/>
        <v>0</v>
      </c>
    </row>
    <row r="210" spans="1:39" x14ac:dyDescent="0.3">
      <c r="A210" t="s">
        <v>78</v>
      </c>
      <c r="B210" t="s">
        <v>79</v>
      </c>
      <c r="C210" t="s">
        <v>39</v>
      </c>
      <c r="D210" t="s">
        <v>50</v>
      </c>
      <c r="E210" t="s">
        <v>223</v>
      </c>
      <c r="F210" s="13" t="str">
        <f>_xlfn.CONCAT(wiz_6[[#This Row],[OCTY......]],",",wiz_6[[#This Row],[OS]])</f>
        <v>ATLANTA   ,GA</v>
      </c>
      <c r="G210" t="s">
        <v>42</v>
      </c>
      <c r="H210" t="s">
        <v>81</v>
      </c>
      <c r="I210" s="13" t="str">
        <f>_xlfn.CONCAT(wiz_6[[#This Row],[DCTY......]], ",",wiz_6[[#This Row],[DS]])</f>
        <v>PENDLETON ,IN</v>
      </c>
      <c r="J210" t="str">
        <f>TRIM(CONCATENATE(wiz_6[[#This Row],[SHIPPER..................]],wiz_6[[#This Row],[ZIP2..]],wiz_6[[#This Row],[ZIP3..]]))</f>
        <v>TRACTOR SUPPLY MANHAT| 3030146064</v>
      </c>
      <c r="K210">
        <v>7</v>
      </c>
      <c r="L210">
        <v>1.42</v>
      </c>
      <c r="M210">
        <v>0.22</v>
      </c>
      <c r="N210">
        <v>560</v>
      </c>
      <c r="O210">
        <v>0.94</v>
      </c>
      <c r="P210">
        <v>6</v>
      </c>
      <c r="Q210">
        <v>0.25</v>
      </c>
      <c r="R210">
        <v>7</v>
      </c>
      <c r="S210">
        <v>29</v>
      </c>
      <c r="T210">
        <v>38</v>
      </c>
      <c r="U210">
        <v>-33</v>
      </c>
      <c r="V210">
        <v>34</v>
      </c>
      <c r="W210">
        <v>30301</v>
      </c>
      <c r="X210">
        <v>30301</v>
      </c>
      <c r="Y210">
        <v>46064</v>
      </c>
      <c r="Z210">
        <v>1.42</v>
      </c>
      <c r="AA210">
        <f t="shared" si="43"/>
        <v>10012</v>
      </c>
      <c r="AB210">
        <f t="shared" si="44"/>
        <v>238</v>
      </c>
      <c r="AC210">
        <f t="shared" si="45"/>
        <v>6159</v>
      </c>
      <c r="AD210">
        <f t="shared" si="46"/>
        <v>0.6151618058330004</v>
      </c>
      <c r="AE210">
        <f t="shared" si="47"/>
        <v>0</v>
      </c>
      <c r="AF210" t="e">
        <f t="shared" ca="1" si="48"/>
        <v>#N/A</v>
      </c>
      <c r="AG210" t="e">
        <f t="shared" ca="1" si="49"/>
        <v>#N/A</v>
      </c>
      <c r="AH210" t="e">
        <f t="shared" ca="1" si="50"/>
        <v>#N/A</v>
      </c>
      <c r="AI210" t="e">
        <f t="shared" ca="1" si="39"/>
        <v>#N/A</v>
      </c>
      <c r="AJ210">
        <f t="shared" si="40"/>
        <v>6.9916100679184975E-4</v>
      </c>
      <c r="AK210">
        <f t="shared" si="41"/>
        <v>0</v>
      </c>
      <c r="AL210" t="e">
        <f t="shared" ca="1" si="51"/>
        <v>#N/A</v>
      </c>
      <c r="AM210" t="b">
        <f t="shared" si="42"/>
        <v>0</v>
      </c>
    </row>
    <row r="211" spans="1:39" x14ac:dyDescent="0.3">
      <c r="A211" t="s">
        <v>78</v>
      </c>
      <c r="B211" t="s">
        <v>79</v>
      </c>
      <c r="C211" t="s">
        <v>39</v>
      </c>
      <c r="D211" t="s">
        <v>50</v>
      </c>
      <c r="E211" t="s">
        <v>447</v>
      </c>
      <c r="F211" s="13" t="str">
        <f>_xlfn.CONCAT(wiz_6[[#This Row],[OCTY......]],",",wiz_6[[#This Row],[OS]])</f>
        <v>COVINGTON ,GA</v>
      </c>
      <c r="G211" t="s">
        <v>42</v>
      </c>
      <c r="H211" t="s">
        <v>81</v>
      </c>
      <c r="I211" s="13" t="str">
        <f>_xlfn.CONCAT(wiz_6[[#This Row],[DCTY......]], ",",wiz_6[[#This Row],[DS]])</f>
        <v>PENDLETON ,IN</v>
      </c>
      <c r="J211" t="str">
        <f>TRIM(CONCATENATE(wiz_6[[#This Row],[SHIPPER..................]],wiz_6[[#This Row],[ZIP2..]],wiz_6[[#This Row],[ZIP3..]]))</f>
        <v>TRACTOR SUPPLY MANHAT| 3020946064</v>
      </c>
      <c r="K211">
        <v>1</v>
      </c>
      <c r="L211">
        <v>1.42</v>
      </c>
      <c r="M211">
        <v>0.22</v>
      </c>
      <c r="N211">
        <v>596</v>
      </c>
      <c r="O211">
        <v>0.92</v>
      </c>
      <c r="P211">
        <v>56</v>
      </c>
      <c r="Q211">
        <v>0.3</v>
      </c>
      <c r="R211">
        <v>7</v>
      </c>
      <c r="S211">
        <v>-36</v>
      </c>
      <c r="T211">
        <v>43</v>
      </c>
      <c r="U211">
        <v>-19</v>
      </c>
      <c r="V211">
        <v>-12</v>
      </c>
      <c r="W211">
        <v>30268</v>
      </c>
      <c r="X211">
        <v>30209</v>
      </c>
      <c r="Y211">
        <v>46064</v>
      </c>
      <c r="Z211">
        <v>1.42</v>
      </c>
      <c r="AA211">
        <f t="shared" si="43"/>
        <v>10012</v>
      </c>
      <c r="AB211">
        <f t="shared" si="44"/>
        <v>-12</v>
      </c>
      <c r="AC211">
        <f t="shared" si="45"/>
        <v>6159</v>
      </c>
      <c r="AD211">
        <f t="shared" si="46"/>
        <v>0.6151618058330004</v>
      </c>
      <c r="AE211">
        <f t="shared" si="47"/>
        <v>0</v>
      </c>
      <c r="AF211" t="e">
        <f t="shared" ca="1" si="48"/>
        <v>#N/A</v>
      </c>
      <c r="AG211" t="e">
        <f t="shared" ca="1" si="49"/>
        <v>#N/A</v>
      </c>
      <c r="AH211" t="e">
        <f t="shared" ca="1" si="50"/>
        <v>#N/A</v>
      </c>
      <c r="AI211" t="e">
        <f t="shared" ca="1" si="39"/>
        <v>#N/A</v>
      </c>
      <c r="AJ211">
        <f t="shared" si="40"/>
        <v>9.988014382740711E-5</v>
      </c>
      <c r="AK211">
        <f t="shared" si="41"/>
        <v>0</v>
      </c>
      <c r="AL211" t="e">
        <f t="shared" ca="1" si="51"/>
        <v>#N/A</v>
      </c>
      <c r="AM211" t="b">
        <f t="shared" si="42"/>
        <v>0</v>
      </c>
    </row>
    <row r="212" spans="1:39" x14ac:dyDescent="0.3">
      <c r="A212" t="s">
        <v>78</v>
      </c>
      <c r="B212" t="s">
        <v>79</v>
      </c>
      <c r="C212" t="s">
        <v>39</v>
      </c>
      <c r="D212" t="s">
        <v>50</v>
      </c>
      <c r="E212" t="s">
        <v>453</v>
      </c>
      <c r="F212" s="13" t="str">
        <f>_xlfn.CONCAT(wiz_6[[#This Row],[OCTY......]],",",wiz_6[[#This Row],[OS]])</f>
        <v>ELLENWOOD ,GA</v>
      </c>
      <c r="G212" t="s">
        <v>42</v>
      </c>
      <c r="H212" t="s">
        <v>81</v>
      </c>
      <c r="I212" s="13" t="str">
        <f>_xlfn.CONCAT(wiz_6[[#This Row],[DCTY......]], ",",wiz_6[[#This Row],[DS]])</f>
        <v>PENDLETON ,IN</v>
      </c>
      <c r="J212" t="str">
        <f>TRIM(CONCATENATE(wiz_6[[#This Row],[SHIPPER..................]],wiz_6[[#This Row],[ZIP2..]],wiz_6[[#This Row],[ZIP3..]]))</f>
        <v>TRACTOR SUPPLY MANHAT| 3004946064</v>
      </c>
      <c r="K212">
        <v>1</v>
      </c>
      <c r="L212">
        <v>1.3</v>
      </c>
      <c r="M212">
        <v>0.21</v>
      </c>
      <c r="N212">
        <v>584</v>
      </c>
      <c r="O212">
        <v>0.92</v>
      </c>
      <c r="P212">
        <v>79</v>
      </c>
      <c r="Q212">
        <v>0.3</v>
      </c>
      <c r="R212">
        <v>-22</v>
      </c>
      <c r="S212">
        <v>-77</v>
      </c>
      <c r="T212">
        <v>43</v>
      </c>
      <c r="U212">
        <v>-66</v>
      </c>
      <c r="V212">
        <v>-100</v>
      </c>
      <c r="W212">
        <v>30529</v>
      </c>
      <c r="X212">
        <v>30049</v>
      </c>
      <c r="Y212">
        <v>46064</v>
      </c>
      <c r="Z212">
        <v>1.29</v>
      </c>
      <c r="AA212">
        <f t="shared" si="43"/>
        <v>10012</v>
      </c>
      <c r="AB212">
        <f t="shared" si="44"/>
        <v>-100</v>
      </c>
      <c r="AC212">
        <f t="shared" si="45"/>
        <v>6159</v>
      </c>
      <c r="AD212">
        <f t="shared" si="46"/>
        <v>0.6151618058330004</v>
      </c>
      <c r="AE212">
        <f t="shared" si="47"/>
        <v>0</v>
      </c>
      <c r="AF212" t="e">
        <f t="shared" ca="1" si="48"/>
        <v>#N/A</v>
      </c>
      <c r="AG212" t="e">
        <f t="shared" ca="1" si="49"/>
        <v>#N/A</v>
      </c>
      <c r="AH212" t="e">
        <f t="shared" ca="1" si="50"/>
        <v>#N/A</v>
      </c>
      <c r="AI212" t="e">
        <f t="shared" ca="1" si="39"/>
        <v>#N/A</v>
      </c>
      <c r="AJ212">
        <f t="shared" si="40"/>
        <v>9.988014382740711E-5</v>
      </c>
      <c r="AK212">
        <f t="shared" si="41"/>
        <v>0</v>
      </c>
      <c r="AL212" t="e">
        <f t="shared" ca="1" si="51"/>
        <v>#N/A</v>
      </c>
      <c r="AM212" t="b">
        <f t="shared" si="42"/>
        <v>0</v>
      </c>
    </row>
    <row r="213" spans="1:39" x14ac:dyDescent="0.3">
      <c r="A213" t="s">
        <v>37</v>
      </c>
      <c r="B213" t="s">
        <v>38</v>
      </c>
      <c r="C213" t="s">
        <v>39</v>
      </c>
      <c r="D213" t="s">
        <v>50</v>
      </c>
      <c r="E213" t="s">
        <v>454</v>
      </c>
      <c r="F213" s="13" t="str">
        <f>_xlfn.CONCAT(wiz_6[[#This Row],[OCTY......]],",",wiz_6[[#This Row],[OS]])</f>
        <v>FAIRBURN  ,GA</v>
      </c>
      <c r="G213" t="s">
        <v>42</v>
      </c>
      <c r="H213" t="s">
        <v>455</v>
      </c>
      <c r="I213" s="13" t="str">
        <f>_xlfn.CONCAT(wiz_6[[#This Row],[DCTY......]], ",",wiz_6[[#This Row],[DS]])</f>
        <v>ELKHART   ,IN</v>
      </c>
      <c r="J213" t="str">
        <f>TRIM(CONCATENATE(wiz_6[[#This Row],[SHIPPER..................]],wiz_6[[#This Row],[ZIP2..]],wiz_6[[#This Row],[ZIP3..]]))</f>
        <v>b: C H ROBINSON | 3021346514</v>
      </c>
      <c r="K213">
        <v>1</v>
      </c>
      <c r="L213">
        <v>1.1399999999999999</v>
      </c>
      <c r="M213">
        <v>0.27</v>
      </c>
      <c r="N213">
        <v>707</v>
      </c>
      <c r="O213">
        <v>1.83</v>
      </c>
      <c r="P213">
        <v>89</v>
      </c>
      <c r="Q213">
        <v>0.3</v>
      </c>
      <c r="R213">
        <v>-29</v>
      </c>
      <c r="S213">
        <v>21</v>
      </c>
      <c r="T213">
        <v>-52</v>
      </c>
      <c r="U213">
        <v>-287</v>
      </c>
      <c r="V213">
        <v>-318</v>
      </c>
      <c r="W213">
        <v>36830</v>
      </c>
      <c r="X213">
        <v>30213</v>
      </c>
      <c r="Y213">
        <v>46514</v>
      </c>
      <c r="Z213">
        <v>1.19</v>
      </c>
      <c r="AA213">
        <f t="shared" si="43"/>
        <v>10012</v>
      </c>
      <c r="AB213">
        <f t="shared" si="44"/>
        <v>-318</v>
      </c>
      <c r="AC213">
        <f t="shared" si="45"/>
        <v>6159</v>
      </c>
      <c r="AD213">
        <f t="shared" si="46"/>
        <v>0.6151618058330004</v>
      </c>
      <c r="AE213">
        <f t="shared" si="47"/>
        <v>0</v>
      </c>
      <c r="AF213" t="e">
        <f t="shared" ca="1" si="48"/>
        <v>#N/A</v>
      </c>
      <c r="AG213" t="e">
        <f t="shared" ca="1" si="49"/>
        <v>#N/A</v>
      </c>
      <c r="AH213" t="e">
        <f t="shared" ca="1" si="50"/>
        <v>#N/A</v>
      </c>
      <c r="AI213" t="e">
        <f t="shared" ca="1" si="39"/>
        <v>#N/A</v>
      </c>
      <c r="AJ213">
        <f t="shared" si="40"/>
        <v>9.988014382740711E-5</v>
      </c>
      <c r="AK213">
        <f t="shared" si="41"/>
        <v>0</v>
      </c>
      <c r="AL213" t="e">
        <f t="shared" ca="1" si="51"/>
        <v>#N/A</v>
      </c>
      <c r="AM213" t="b">
        <f t="shared" si="42"/>
        <v>0</v>
      </c>
    </row>
    <row r="214" spans="1:39" x14ac:dyDescent="0.3">
      <c r="A214" t="s">
        <v>456</v>
      </c>
      <c r="B214" t="s">
        <v>457</v>
      </c>
      <c r="C214" t="s">
        <v>39</v>
      </c>
      <c r="D214" t="s">
        <v>50</v>
      </c>
      <c r="E214" t="s">
        <v>399</v>
      </c>
      <c r="F214" s="13" t="str">
        <f>_xlfn.CONCAT(wiz_6[[#This Row],[OCTY......]],",",wiz_6[[#This Row],[OS]])</f>
        <v>MCDONOUGH ,GA</v>
      </c>
      <c r="G214" t="s">
        <v>42</v>
      </c>
      <c r="H214" t="s">
        <v>458</v>
      </c>
      <c r="I214" s="13" t="str">
        <f>_xlfn.CONCAT(wiz_6[[#This Row],[DCTY......]], ",",wiz_6[[#This Row],[DS]])</f>
        <v>SOUTH BEND,IN</v>
      </c>
      <c r="J214" t="str">
        <f>TRIM(CONCATENATE(wiz_6[[#This Row],[SHIPPER..................]],wiz_6[[#This Row],[ZIP2..]],wiz_6[[#This Row],[ZIP3..]]))</f>
        <v>b: DEDICATED LOGISTIC| 3025346601</v>
      </c>
      <c r="K214">
        <v>4</v>
      </c>
      <c r="L214">
        <v>1.06</v>
      </c>
      <c r="M214">
        <v>0.28000000000000003</v>
      </c>
      <c r="N214">
        <v>712</v>
      </c>
      <c r="O214">
        <v>1.63</v>
      </c>
      <c r="P214">
        <v>54</v>
      </c>
      <c r="Q214">
        <v>0.28000000000000003</v>
      </c>
      <c r="R214">
        <v>-34</v>
      </c>
      <c r="S214">
        <v>-8</v>
      </c>
      <c r="T214">
        <v>-5</v>
      </c>
      <c r="U214">
        <v>-348</v>
      </c>
      <c r="V214">
        <v>-361</v>
      </c>
      <c r="W214">
        <v>30233</v>
      </c>
      <c r="X214">
        <v>30253</v>
      </c>
      <c r="Y214">
        <v>46601</v>
      </c>
      <c r="Z214">
        <v>1.1200000000000001</v>
      </c>
      <c r="AA214">
        <f t="shared" si="43"/>
        <v>10012</v>
      </c>
      <c r="AB214">
        <f t="shared" si="44"/>
        <v>-1444</v>
      </c>
      <c r="AC214">
        <f t="shared" si="45"/>
        <v>6159</v>
      </c>
      <c r="AD214">
        <f t="shared" si="46"/>
        <v>0.6151618058330004</v>
      </c>
      <c r="AE214">
        <f t="shared" si="47"/>
        <v>0</v>
      </c>
      <c r="AF214" t="e">
        <f t="shared" ca="1" si="48"/>
        <v>#N/A</v>
      </c>
      <c r="AG214" t="e">
        <f t="shared" ca="1" si="49"/>
        <v>#N/A</v>
      </c>
      <c r="AH214" t="e">
        <f t="shared" ca="1" si="50"/>
        <v>#N/A</v>
      </c>
      <c r="AI214" t="e">
        <f t="shared" ca="1" si="39"/>
        <v>#N/A</v>
      </c>
      <c r="AJ214">
        <f t="shared" si="40"/>
        <v>3.9952057530962844E-4</v>
      </c>
      <c r="AK214">
        <f t="shared" si="41"/>
        <v>0</v>
      </c>
      <c r="AL214" t="e">
        <f t="shared" ca="1" si="51"/>
        <v>#N/A</v>
      </c>
      <c r="AM214" t="b">
        <f t="shared" si="42"/>
        <v>0</v>
      </c>
    </row>
    <row r="215" spans="1:39" x14ac:dyDescent="0.3">
      <c r="A215" t="s">
        <v>222</v>
      </c>
      <c r="B215" t="s">
        <v>218</v>
      </c>
      <c r="C215" t="s">
        <v>39</v>
      </c>
      <c r="D215" t="s">
        <v>50</v>
      </c>
      <c r="E215" t="s">
        <v>337</v>
      </c>
      <c r="F215" s="13" t="str">
        <f>_xlfn.CONCAT(wiz_6[[#This Row],[OCTY......]],",",wiz_6[[#This Row],[OS]])</f>
        <v>PALMETTO  ,GA</v>
      </c>
      <c r="G215" t="s">
        <v>42</v>
      </c>
      <c r="H215" t="s">
        <v>455</v>
      </c>
      <c r="I215" s="13" t="str">
        <f>_xlfn.CONCAT(wiz_6[[#This Row],[DCTY......]], ",",wiz_6[[#This Row],[DS]])</f>
        <v>ELKHART   ,IN</v>
      </c>
      <c r="J215" t="str">
        <f>TRIM(CONCATENATE(wiz_6[[#This Row],[SHIPPER..................]],wiz_6[[#This Row],[ZIP2..]],wiz_6[[#This Row],[ZIP3..]]))</f>
        <v>OWENS CORNING FIBERGL| 3026846514</v>
      </c>
      <c r="K215">
        <v>2</v>
      </c>
      <c r="L215">
        <v>1.4</v>
      </c>
      <c r="M215">
        <v>0.18</v>
      </c>
      <c r="N215">
        <v>673</v>
      </c>
      <c r="O215">
        <v>1.36</v>
      </c>
      <c r="P215">
        <v>26</v>
      </c>
      <c r="Q215">
        <v>0.25</v>
      </c>
      <c r="R215">
        <v>36</v>
      </c>
      <c r="S215">
        <v>-22</v>
      </c>
      <c r="T215">
        <v>7</v>
      </c>
      <c r="U215">
        <v>-184</v>
      </c>
      <c r="V215">
        <v>-199</v>
      </c>
      <c r="W215">
        <v>30301</v>
      </c>
      <c r="X215">
        <v>30268</v>
      </c>
      <c r="Y215">
        <v>46514</v>
      </c>
      <c r="Z215">
        <v>1.36</v>
      </c>
      <c r="AA215">
        <f t="shared" si="43"/>
        <v>10012</v>
      </c>
      <c r="AB215">
        <f t="shared" si="44"/>
        <v>-398</v>
      </c>
      <c r="AC215">
        <f t="shared" si="45"/>
        <v>6159</v>
      </c>
      <c r="AD215">
        <f t="shared" si="46"/>
        <v>0.6151618058330004</v>
      </c>
      <c r="AE215">
        <f t="shared" si="47"/>
        <v>0</v>
      </c>
      <c r="AF215" t="e">
        <f t="shared" ca="1" si="48"/>
        <v>#N/A</v>
      </c>
      <c r="AG215" t="e">
        <f t="shared" ca="1" si="49"/>
        <v>#N/A</v>
      </c>
      <c r="AH215" t="e">
        <f t="shared" ca="1" si="50"/>
        <v>#N/A</v>
      </c>
      <c r="AI215" t="e">
        <f t="shared" ca="1" si="39"/>
        <v>#N/A</v>
      </c>
      <c r="AJ215">
        <f t="shared" si="40"/>
        <v>1.9976028765481422E-4</v>
      </c>
      <c r="AK215">
        <f t="shared" si="41"/>
        <v>0</v>
      </c>
      <c r="AL215" t="e">
        <f t="shared" ca="1" si="51"/>
        <v>#N/A</v>
      </c>
      <c r="AM215" t="b">
        <f t="shared" si="42"/>
        <v>0</v>
      </c>
    </row>
    <row r="216" spans="1:39" x14ac:dyDescent="0.3">
      <c r="A216" t="s">
        <v>222</v>
      </c>
      <c r="B216" t="s">
        <v>218</v>
      </c>
      <c r="C216" t="s">
        <v>39</v>
      </c>
      <c r="D216" t="s">
        <v>50</v>
      </c>
      <c r="E216" t="s">
        <v>337</v>
      </c>
      <c r="F216" s="13" t="str">
        <f>_xlfn.CONCAT(wiz_6[[#This Row],[OCTY......]],",",wiz_6[[#This Row],[OS]])</f>
        <v>PALMETTO  ,GA</v>
      </c>
      <c r="G216" t="s">
        <v>42</v>
      </c>
      <c r="H216" t="s">
        <v>459</v>
      </c>
      <c r="I216" s="13" t="str">
        <f>_xlfn.CONCAT(wiz_6[[#This Row],[DCTY......]], ",",wiz_6[[#This Row],[DS]])</f>
        <v>TOPEKA    ,IN</v>
      </c>
      <c r="J216" t="str">
        <f>TRIM(CONCATENATE(wiz_6[[#This Row],[SHIPPER..................]],wiz_6[[#This Row],[ZIP2..]],wiz_6[[#This Row],[ZIP3..]]))</f>
        <v>OWENS CORNING FIBERGL| 3026846571</v>
      </c>
      <c r="K216">
        <v>8</v>
      </c>
      <c r="L216">
        <v>1.4</v>
      </c>
      <c r="M216">
        <v>0.17</v>
      </c>
      <c r="N216">
        <v>653</v>
      </c>
      <c r="O216">
        <v>1.46</v>
      </c>
      <c r="P216">
        <v>59</v>
      </c>
      <c r="Q216">
        <v>0.28000000000000003</v>
      </c>
      <c r="R216">
        <v>33</v>
      </c>
      <c r="S216">
        <v>-22</v>
      </c>
      <c r="T216">
        <v>-17</v>
      </c>
      <c r="U216">
        <v>-188</v>
      </c>
      <c r="V216">
        <v>-227</v>
      </c>
      <c r="W216">
        <v>36830</v>
      </c>
      <c r="X216">
        <v>30268</v>
      </c>
      <c r="Y216">
        <v>46571</v>
      </c>
      <c r="Z216">
        <v>1.35</v>
      </c>
      <c r="AA216">
        <f t="shared" si="43"/>
        <v>10012</v>
      </c>
      <c r="AB216">
        <f t="shared" si="44"/>
        <v>-1816</v>
      </c>
      <c r="AC216">
        <f t="shared" si="45"/>
        <v>6159</v>
      </c>
      <c r="AD216">
        <f t="shared" si="46"/>
        <v>0.6151618058330004</v>
      </c>
      <c r="AE216">
        <f t="shared" si="47"/>
        <v>0</v>
      </c>
      <c r="AF216" t="e">
        <f t="shared" ca="1" si="48"/>
        <v>#N/A</v>
      </c>
      <c r="AG216" t="e">
        <f t="shared" ca="1" si="49"/>
        <v>#N/A</v>
      </c>
      <c r="AH216" t="e">
        <f t="shared" ca="1" si="50"/>
        <v>#N/A</v>
      </c>
      <c r="AI216" t="e">
        <f t="shared" ca="1" si="39"/>
        <v>#N/A</v>
      </c>
      <c r="AJ216">
        <f t="shared" si="40"/>
        <v>7.9904115061925688E-4</v>
      </c>
      <c r="AK216">
        <f t="shared" si="41"/>
        <v>0</v>
      </c>
      <c r="AL216" t="e">
        <f t="shared" ca="1" si="51"/>
        <v>#N/A</v>
      </c>
      <c r="AM216" t="b">
        <f t="shared" si="42"/>
        <v>0</v>
      </c>
    </row>
    <row r="217" spans="1:39" x14ac:dyDescent="0.3">
      <c r="A217" t="s">
        <v>217</v>
      </c>
      <c r="B217" t="s">
        <v>218</v>
      </c>
      <c r="C217" t="s">
        <v>39</v>
      </c>
      <c r="D217" t="s">
        <v>50</v>
      </c>
      <c r="E217" t="s">
        <v>337</v>
      </c>
      <c r="F217" s="13" t="str">
        <f>_xlfn.CONCAT(wiz_6[[#This Row],[OCTY......]],",",wiz_6[[#This Row],[OS]])</f>
        <v>PALMETTO  ,GA</v>
      </c>
      <c r="G217" t="s">
        <v>42</v>
      </c>
      <c r="H217" t="s">
        <v>455</v>
      </c>
      <c r="I217" s="13" t="str">
        <f>_xlfn.CONCAT(wiz_6[[#This Row],[DCTY......]], ",",wiz_6[[#This Row],[DS]])</f>
        <v>ELKHART   ,IN</v>
      </c>
      <c r="J217" t="str">
        <f>TRIM(CONCATENATE(wiz_6[[#This Row],[SHIPPER..................]],wiz_6[[#This Row],[ZIP2..]],wiz_6[[#This Row],[ZIP3..]]))</f>
        <v>OWENS CORNING SALES | 3026846514</v>
      </c>
      <c r="K217">
        <v>1</v>
      </c>
      <c r="L217">
        <v>1.4</v>
      </c>
      <c r="M217">
        <v>0.18</v>
      </c>
      <c r="N217">
        <v>673</v>
      </c>
      <c r="O217">
        <v>0.96</v>
      </c>
      <c r="P217">
        <v>71</v>
      </c>
      <c r="Q217">
        <v>0.3</v>
      </c>
      <c r="R217">
        <v>33</v>
      </c>
      <c r="S217">
        <v>-11</v>
      </c>
      <c r="T217">
        <v>102</v>
      </c>
      <c r="U217">
        <v>-180</v>
      </c>
      <c r="V217">
        <v>-89</v>
      </c>
      <c r="W217">
        <v>30103</v>
      </c>
      <c r="X217">
        <v>30268</v>
      </c>
      <c r="Y217">
        <v>46514</v>
      </c>
      <c r="Z217">
        <v>1.36</v>
      </c>
      <c r="AA217">
        <f t="shared" si="43"/>
        <v>10012</v>
      </c>
      <c r="AB217">
        <f t="shared" si="44"/>
        <v>-89</v>
      </c>
      <c r="AC217">
        <f t="shared" si="45"/>
        <v>6159</v>
      </c>
      <c r="AD217">
        <f t="shared" si="46"/>
        <v>0.6151618058330004</v>
      </c>
      <c r="AE217">
        <f t="shared" si="47"/>
        <v>0</v>
      </c>
      <c r="AF217" t="e">
        <f t="shared" ca="1" si="48"/>
        <v>#N/A</v>
      </c>
      <c r="AG217" t="e">
        <f t="shared" ca="1" si="49"/>
        <v>#N/A</v>
      </c>
      <c r="AH217" t="e">
        <f t="shared" ca="1" si="50"/>
        <v>#N/A</v>
      </c>
      <c r="AI217" t="e">
        <f t="shared" ca="1" si="39"/>
        <v>#N/A</v>
      </c>
      <c r="AJ217">
        <f t="shared" si="40"/>
        <v>9.988014382740711E-5</v>
      </c>
      <c r="AK217">
        <f t="shared" si="41"/>
        <v>0</v>
      </c>
      <c r="AL217" t="e">
        <f t="shared" ca="1" si="51"/>
        <v>#N/A</v>
      </c>
      <c r="AM217" t="b">
        <f t="shared" si="42"/>
        <v>0</v>
      </c>
    </row>
    <row r="218" spans="1:39" x14ac:dyDescent="0.3">
      <c r="A218" t="s">
        <v>217</v>
      </c>
      <c r="B218" t="s">
        <v>218</v>
      </c>
      <c r="C218" t="s">
        <v>39</v>
      </c>
      <c r="D218" t="s">
        <v>50</v>
      </c>
      <c r="E218" t="s">
        <v>337</v>
      </c>
      <c r="F218" s="13" t="str">
        <f>_xlfn.CONCAT(wiz_6[[#This Row],[OCTY......]],",",wiz_6[[#This Row],[OS]])</f>
        <v>PALMETTO  ,GA</v>
      </c>
      <c r="G218" t="s">
        <v>42</v>
      </c>
      <c r="H218" t="s">
        <v>459</v>
      </c>
      <c r="I218" s="13" t="str">
        <f>_xlfn.CONCAT(wiz_6[[#This Row],[DCTY......]], ",",wiz_6[[#This Row],[DS]])</f>
        <v>TOPEKA    ,IN</v>
      </c>
      <c r="J218" t="str">
        <f>TRIM(CONCATENATE(wiz_6[[#This Row],[SHIPPER..................]],wiz_6[[#This Row],[ZIP2..]],wiz_6[[#This Row],[ZIP3..]]))</f>
        <v>OWENS CORNING SALES | 3026846571</v>
      </c>
      <c r="K218">
        <v>4</v>
      </c>
      <c r="L218">
        <v>1.4</v>
      </c>
      <c r="M218">
        <v>0.18</v>
      </c>
      <c r="N218">
        <v>653</v>
      </c>
      <c r="O218">
        <v>1.1200000000000001</v>
      </c>
      <c r="P218">
        <v>43</v>
      </c>
      <c r="Q218">
        <v>0.28000000000000003</v>
      </c>
      <c r="R218">
        <v>33</v>
      </c>
      <c r="S218">
        <v>-11</v>
      </c>
      <c r="T218">
        <v>64</v>
      </c>
      <c r="U218">
        <v>-187</v>
      </c>
      <c r="V218">
        <v>-134</v>
      </c>
      <c r="W218">
        <v>30301</v>
      </c>
      <c r="X218">
        <v>30268</v>
      </c>
      <c r="Y218">
        <v>46571</v>
      </c>
      <c r="Z218">
        <v>1.36</v>
      </c>
      <c r="AA218">
        <f t="shared" si="43"/>
        <v>10012</v>
      </c>
      <c r="AB218">
        <f t="shared" si="44"/>
        <v>-536</v>
      </c>
      <c r="AC218">
        <f t="shared" si="45"/>
        <v>6159</v>
      </c>
      <c r="AD218">
        <f t="shared" si="46"/>
        <v>0.6151618058330004</v>
      </c>
      <c r="AE218">
        <f t="shared" si="47"/>
        <v>0</v>
      </c>
      <c r="AF218" t="e">
        <f t="shared" ca="1" si="48"/>
        <v>#N/A</v>
      </c>
      <c r="AG218" t="e">
        <f t="shared" ca="1" si="49"/>
        <v>#N/A</v>
      </c>
      <c r="AH218" t="e">
        <f t="shared" ca="1" si="50"/>
        <v>#N/A</v>
      </c>
      <c r="AI218" t="e">
        <f t="shared" ca="1" si="39"/>
        <v>#N/A</v>
      </c>
      <c r="AJ218">
        <f t="shared" si="40"/>
        <v>3.9952057530962844E-4</v>
      </c>
      <c r="AK218">
        <f t="shared" si="41"/>
        <v>0</v>
      </c>
      <c r="AL218" t="e">
        <f t="shared" ca="1" si="51"/>
        <v>#N/A</v>
      </c>
      <c r="AM218" t="b">
        <f t="shared" si="42"/>
        <v>0</v>
      </c>
    </row>
    <row r="219" spans="1:39" x14ac:dyDescent="0.3">
      <c r="A219" t="s">
        <v>222</v>
      </c>
      <c r="B219" t="s">
        <v>218</v>
      </c>
      <c r="C219" t="s">
        <v>39</v>
      </c>
      <c r="D219" t="s">
        <v>50</v>
      </c>
      <c r="E219" t="s">
        <v>337</v>
      </c>
      <c r="F219" s="13" t="str">
        <f>_xlfn.CONCAT(wiz_6[[#This Row],[OCTY......]],",",wiz_6[[#This Row],[OS]])</f>
        <v>PALMETTO  ,GA</v>
      </c>
      <c r="G219" t="s">
        <v>274</v>
      </c>
      <c r="H219" t="s">
        <v>460</v>
      </c>
      <c r="I219" s="13" t="str">
        <f>_xlfn.CONCAT(wiz_6[[#This Row],[DCTY......]], ",",wiz_6[[#This Row],[DS]])</f>
        <v>KANSAS CIT,KS</v>
      </c>
      <c r="J219" t="str">
        <f>TRIM(CONCATENATE(wiz_6[[#This Row],[SHIPPER..................]],wiz_6[[#This Row],[ZIP2..]],wiz_6[[#This Row],[ZIP3..]]))</f>
        <v>OWENS CORNING FIBERGL| 3026866101</v>
      </c>
      <c r="K219">
        <v>1</v>
      </c>
      <c r="L219">
        <v>1.44</v>
      </c>
      <c r="M219">
        <v>0.17</v>
      </c>
      <c r="N219">
        <v>810</v>
      </c>
      <c r="O219">
        <v>1.77</v>
      </c>
      <c r="P219">
        <v>0</v>
      </c>
      <c r="Q219">
        <v>0.25</v>
      </c>
      <c r="R219">
        <v>33</v>
      </c>
      <c r="S219">
        <v>-22</v>
      </c>
      <c r="T219">
        <v>-2</v>
      </c>
      <c r="U219">
        <v>-200</v>
      </c>
      <c r="V219">
        <v>-224</v>
      </c>
      <c r="W219">
        <v>30268</v>
      </c>
      <c r="X219">
        <v>30268</v>
      </c>
      <c r="Y219">
        <v>66101</v>
      </c>
      <c r="Z219">
        <v>1.39</v>
      </c>
      <c r="AA219">
        <f t="shared" si="43"/>
        <v>10012</v>
      </c>
      <c r="AB219">
        <f t="shared" si="44"/>
        <v>-224</v>
      </c>
      <c r="AC219">
        <f t="shared" si="45"/>
        <v>6159</v>
      </c>
      <c r="AD219">
        <f t="shared" si="46"/>
        <v>0.6151618058330004</v>
      </c>
      <c r="AE219">
        <f t="shared" si="47"/>
        <v>0</v>
      </c>
      <c r="AF219" t="e">
        <f t="shared" ca="1" si="48"/>
        <v>#N/A</v>
      </c>
      <c r="AG219" t="e">
        <f t="shared" ca="1" si="49"/>
        <v>#N/A</v>
      </c>
      <c r="AH219" t="e">
        <f t="shared" ca="1" si="50"/>
        <v>#N/A</v>
      </c>
      <c r="AI219" t="e">
        <f t="shared" ca="1" si="39"/>
        <v>#N/A</v>
      </c>
      <c r="AJ219">
        <f t="shared" si="40"/>
        <v>9.988014382740711E-5</v>
      </c>
      <c r="AK219">
        <f t="shared" si="41"/>
        <v>0</v>
      </c>
      <c r="AL219" t="e">
        <f t="shared" ca="1" si="51"/>
        <v>#N/A</v>
      </c>
      <c r="AM219" t="b">
        <f t="shared" si="42"/>
        <v>0</v>
      </c>
    </row>
    <row r="220" spans="1:39" x14ac:dyDescent="0.3">
      <c r="A220" t="s">
        <v>217</v>
      </c>
      <c r="B220" t="s">
        <v>218</v>
      </c>
      <c r="C220" t="s">
        <v>39</v>
      </c>
      <c r="D220" t="s">
        <v>50</v>
      </c>
      <c r="E220" t="s">
        <v>337</v>
      </c>
      <c r="F220" s="13" t="str">
        <f>_xlfn.CONCAT(wiz_6[[#This Row],[OCTY......]],",",wiz_6[[#This Row],[OS]])</f>
        <v>PALMETTO  ,GA</v>
      </c>
      <c r="G220" t="s">
        <v>274</v>
      </c>
      <c r="H220" t="s">
        <v>460</v>
      </c>
      <c r="I220" s="13" t="str">
        <f>_xlfn.CONCAT(wiz_6[[#This Row],[DCTY......]], ",",wiz_6[[#This Row],[DS]])</f>
        <v>KANSAS CIT,KS</v>
      </c>
      <c r="J220" t="str">
        <f>TRIM(CONCATENATE(wiz_6[[#This Row],[SHIPPER..................]],wiz_6[[#This Row],[ZIP2..]],wiz_6[[#This Row],[ZIP3..]]))</f>
        <v>OWENS CORNING SALES | 3026866101</v>
      </c>
      <c r="K220">
        <v>2</v>
      </c>
      <c r="L220">
        <v>1.44</v>
      </c>
      <c r="M220">
        <v>0.18</v>
      </c>
      <c r="N220">
        <v>810</v>
      </c>
      <c r="O220">
        <v>1.37</v>
      </c>
      <c r="P220">
        <v>44</v>
      </c>
      <c r="Q220">
        <v>0.28000000000000003</v>
      </c>
      <c r="R220">
        <v>25</v>
      </c>
      <c r="S220">
        <v>-11</v>
      </c>
      <c r="T220">
        <v>93</v>
      </c>
      <c r="U220">
        <v>-192</v>
      </c>
      <c r="V220">
        <v>-110</v>
      </c>
      <c r="W220">
        <v>30269</v>
      </c>
      <c r="X220">
        <v>30268</v>
      </c>
      <c r="Y220">
        <v>66101</v>
      </c>
      <c r="Z220">
        <v>1.4</v>
      </c>
      <c r="AA220">
        <f t="shared" si="43"/>
        <v>10012</v>
      </c>
      <c r="AB220">
        <f t="shared" si="44"/>
        <v>-220</v>
      </c>
      <c r="AC220">
        <f t="shared" si="45"/>
        <v>6159</v>
      </c>
      <c r="AD220">
        <f t="shared" si="46"/>
        <v>0.6151618058330004</v>
      </c>
      <c r="AE220">
        <f t="shared" si="47"/>
        <v>0</v>
      </c>
      <c r="AF220" t="e">
        <f t="shared" ca="1" si="48"/>
        <v>#N/A</v>
      </c>
      <c r="AG220" t="e">
        <f t="shared" ca="1" si="49"/>
        <v>#N/A</v>
      </c>
      <c r="AH220" t="e">
        <f t="shared" ca="1" si="50"/>
        <v>#N/A</v>
      </c>
      <c r="AI220" t="e">
        <f t="shared" ca="1" si="39"/>
        <v>#N/A</v>
      </c>
      <c r="AJ220">
        <f t="shared" si="40"/>
        <v>1.9976028765481422E-4</v>
      </c>
      <c r="AK220">
        <f t="shared" si="41"/>
        <v>0</v>
      </c>
      <c r="AL220" t="e">
        <f t="shared" ca="1" si="51"/>
        <v>#N/A</v>
      </c>
      <c r="AM220" t="b">
        <f t="shared" si="42"/>
        <v>0</v>
      </c>
    </row>
    <row r="221" spans="1:39" x14ac:dyDescent="0.3">
      <c r="A221" t="s">
        <v>461</v>
      </c>
      <c r="B221" t="s">
        <v>462</v>
      </c>
      <c r="C221" t="s">
        <v>39</v>
      </c>
      <c r="D221" t="s">
        <v>50</v>
      </c>
      <c r="E221" t="s">
        <v>223</v>
      </c>
      <c r="F221" s="13" t="str">
        <f>_xlfn.CONCAT(wiz_6[[#This Row],[OCTY......]],",",wiz_6[[#This Row],[OS]])</f>
        <v>ATLANTA   ,GA</v>
      </c>
      <c r="G221" t="s">
        <v>44</v>
      </c>
      <c r="H221" t="s">
        <v>463</v>
      </c>
      <c r="I221" s="13" t="str">
        <f>_xlfn.CONCAT(wiz_6[[#This Row],[DCTY......]], ",",wiz_6[[#This Row],[DS]])</f>
        <v>MORGANTOWN,KY</v>
      </c>
      <c r="J221" t="str">
        <f>TRIM(CONCATENATE(wiz_6[[#This Row],[SHIPPER..................]],wiz_6[[#This Row],[ZIP2..]],wiz_6[[#This Row],[ZIP3..]]))</f>
        <v>b: COVENANT TRANSPORT| 3030142261</v>
      </c>
      <c r="K221">
        <v>1</v>
      </c>
      <c r="L221">
        <v>1.79</v>
      </c>
      <c r="M221">
        <v>0.27</v>
      </c>
      <c r="N221">
        <v>334</v>
      </c>
      <c r="O221">
        <v>1.04</v>
      </c>
      <c r="P221">
        <v>32</v>
      </c>
      <c r="Q221">
        <v>0.25</v>
      </c>
      <c r="R221">
        <v>-20</v>
      </c>
      <c r="S221">
        <v>-6</v>
      </c>
      <c r="T221">
        <v>-49</v>
      </c>
      <c r="U221">
        <v>50</v>
      </c>
      <c r="V221">
        <v>-5</v>
      </c>
      <c r="W221">
        <v>30227</v>
      </c>
      <c r="X221">
        <v>30301</v>
      </c>
      <c r="Y221">
        <v>42261</v>
      </c>
      <c r="Z221">
        <v>1.84</v>
      </c>
      <c r="AA221">
        <f t="shared" si="43"/>
        <v>10012</v>
      </c>
      <c r="AB221">
        <f t="shared" si="44"/>
        <v>-5</v>
      </c>
      <c r="AC221">
        <f t="shared" si="45"/>
        <v>6159</v>
      </c>
      <c r="AD221">
        <f t="shared" si="46"/>
        <v>0.6151618058330004</v>
      </c>
      <c r="AE221">
        <f t="shared" si="47"/>
        <v>0</v>
      </c>
      <c r="AF221" t="e">
        <f t="shared" ca="1" si="48"/>
        <v>#N/A</v>
      </c>
      <c r="AG221" t="e">
        <f t="shared" ca="1" si="49"/>
        <v>#N/A</v>
      </c>
      <c r="AH221" t="e">
        <f t="shared" ca="1" si="50"/>
        <v>#N/A</v>
      </c>
      <c r="AI221" t="e">
        <f t="shared" ca="1" si="39"/>
        <v>#N/A</v>
      </c>
      <c r="AJ221">
        <f t="shared" si="40"/>
        <v>9.988014382740711E-5</v>
      </c>
      <c r="AK221">
        <f t="shared" si="41"/>
        <v>0</v>
      </c>
      <c r="AL221" t="e">
        <f t="shared" ca="1" si="51"/>
        <v>#N/A</v>
      </c>
      <c r="AM221" t="b">
        <f t="shared" si="42"/>
        <v>0</v>
      </c>
    </row>
    <row r="222" spans="1:39" x14ac:dyDescent="0.3">
      <c r="A222" t="s">
        <v>78</v>
      </c>
      <c r="B222" t="s">
        <v>79</v>
      </c>
      <c r="C222" t="s">
        <v>39</v>
      </c>
      <c r="D222" t="s">
        <v>50</v>
      </c>
      <c r="E222" t="s">
        <v>223</v>
      </c>
      <c r="F222" s="13" t="str">
        <f>_xlfn.CONCAT(wiz_6[[#This Row],[OCTY......]],",",wiz_6[[#This Row],[OS]])</f>
        <v>ATLANTA   ,GA</v>
      </c>
      <c r="G222" t="s">
        <v>44</v>
      </c>
      <c r="H222" t="s">
        <v>464</v>
      </c>
      <c r="I222" s="13" t="str">
        <f>_xlfn.CONCAT(wiz_6[[#This Row],[DCTY......]], ",",wiz_6[[#This Row],[DS]])</f>
        <v>FRANKLIN  ,KY</v>
      </c>
      <c r="J222" t="str">
        <f>TRIM(CONCATENATE(wiz_6[[#This Row],[SHIPPER..................]],wiz_6[[#This Row],[ZIP2..]],wiz_6[[#This Row],[ZIP3..]]))</f>
        <v>TRACTOR SUPPLY MANHAT| 3030142134</v>
      </c>
      <c r="K222">
        <v>5</v>
      </c>
      <c r="L222">
        <v>2.0499999999999998</v>
      </c>
      <c r="M222">
        <v>0.22</v>
      </c>
      <c r="N222">
        <v>293</v>
      </c>
      <c r="O222">
        <v>0.65</v>
      </c>
      <c r="P222">
        <v>29</v>
      </c>
      <c r="Q222">
        <v>0.27</v>
      </c>
      <c r="R222">
        <v>-2</v>
      </c>
      <c r="S222">
        <v>29</v>
      </c>
      <c r="T222">
        <v>-26</v>
      </c>
      <c r="U222">
        <v>76</v>
      </c>
      <c r="V222">
        <v>79</v>
      </c>
      <c r="W222">
        <v>30263</v>
      </c>
      <c r="X222">
        <v>30301</v>
      </c>
      <c r="Y222">
        <v>42134</v>
      </c>
      <c r="Z222">
        <v>2.0499999999999998</v>
      </c>
      <c r="AA222">
        <f t="shared" si="43"/>
        <v>10012</v>
      </c>
      <c r="AB222">
        <f t="shared" si="44"/>
        <v>395</v>
      </c>
      <c r="AC222">
        <f t="shared" si="45"/>
        <v>6159</v>
      </c>
      <c r="AD222">
        <f t="shared" si="46"/>
        <v>0.6151618058330004</v>
      </c>
      <c r="AE222">
        <f t="shared" si="47"/>
        <v>0</v>
      </c>
      <c r="AF222" t="e">
        <f t="shared" ca="1" si="48"/>
        <v>#N/A</v>
      </c>
      <c r="AG222" t="e">
        <f t="shared" ca="1" si="49"/>
        <v>#N/A</v>
      </c>
      <c r="AH222" t="e">
        <f t="shared" ca="1" si="50"/>
        <v>#N/A</v>
      </c>
      <c r="AI222" t="e">
        <f t="shared" ca="1" si="39"/>
        <v>#N/A</v>
      </c>
      <c r="AJ222">
        <f t="shared" si="40"/>
        <v>4.9940071913703551E-4</v>
      </c>
      <c r="AK222">
        <f t="shared" si="41"/>
        <v>0</v>
      </c>
      <c r="AL222" t="e">
        <f t="shared" ca="1" si="51"/>
        <v>#N/A</v>
      </c>
      <c r="AM222" t="b">
        <f t="shared" si="42"/>
        <v>0</v>
      </c>
    </row>
    <row r="223" spans="1:39" x14ac:dyDescent="0.3">
      <c r="A223" t="s">
        <v>78</v>
      </c>
      <c r="B223" t="s">
        <v>79</v>
      </c>
      <c r="C223" t="s">
        <v>39</v>
      </c>
      <c r="D223" t="s">
        <v>50</v>
      </c>
      <c r="E223" t="s">
        <v>447</v>
      </c>
      <c r="F223" s="13" t="str">
        <f>_xlfn.CONCAT(wiz_6[[#This Row],[OCTY......]],",",wiz_6[[#This Row],[OS]])</f>
        <v>COVINGTON ,GA</v>
      </c>
      <c r="G223" t="s">
        <v>44</v>
      </c>
      <c r="H223" t="s">
        <v>464</v>
      </c>
      <c r="I223" s="13" t="str">
        <f>_xlfn.CONCAT(wiz_6[[#This Row],[DCTY......]], ",",wiz_6[[#This Row],[DS]])</f>
        <v>FRANKLIN  ,KY</v>
      </c>
      <c r="J223" t="str">
        <f>TRIM(CONCATENATE(wiz_6[[#This Row],[SHIPPER..................]],wiz_6[[#This Row],[ZIP2..]],wiz_6[[#This Row],[ZIP3..]]))</f>
        <v>TRACTOR SUPPLY MANHAT| 3020942134</v>
      </c>
      <c r="K223">
        <v>1</v>
      </c>
      <c r="L223">
        <v>1.98</v>
      </c>
      <c r="M223">
        <v>0.22</v>
      </c>
      <c r="N223">
        <v>329</v>
      </c>
      <c r="O223">
        <v>0.43</v>
      </c>
      <c r="P223">
        <v>55</v>
      </c>
      <c r="Q223">
        <v>0.3</v>
      </c>
      <c r="R223">
        <v>-3</v>
      </c>
      <c r="S223">
        <v>-36</v>
      </c>
      <c r="T223">
        <v>95</v>
      </c>
      <c r="U223">
        <v>90</v>
      </c>
      <c r="V223">
        <v>149</v>
      </c>
      <c r="W223">
        <v>30174</v>
      </c>
      <c r="X223">
        <v>30209</v>
      </c>
      <c r="Y223">
        <v>42134</v>
      </c>
      <c r="Z223">
        <v>1.98</v>
      </c>
      <c r="AA223">
        <f t="shared" si="43"/>
        <v>10012</v>
      </c>
      <c r="AB223">
        <f t="shared" si="44"/>
        <v>149</v>
      </c>
      <c r="AC223">
        <f t="shared" si="45"/>
        <v>6159</v>
      </c>
      <c r="AD223">
        <f t="shared" si="46"/>
        <v>0.6151618058330004</v>
      </c>
      <c r="AE223">
        <f t="shared" si="47"/>
        <v>0</v>
      </c>
      <c r="AF223" t="e">
        <f t="shared" ca="1" si="48"/>
        <v>#N/A</v>
      </c>
      <c r="AG223" t="e">
        <f t="shared" ca="1" si="49"/>
        <v>#N/A</v>
      </c>
      <c r="AH223" t="e">
        <f t="shared" ca="1" si="50"/>
        <v>#N/A</v>
      </c>
      <c r="AI223" t="e">
        <f t="shared" ca="1" si="39"/>
        <v>#N/A</v>
      </c>
      <c r="AJ223">
        <f t="shared" si="40"/>
        <v>9.988014382740711E-5</v>
      </c>
      <c r="AK223">
        <f t="shared" si="41"/>
        <v>0</v>
      </c>
      <c r="AL223" t="e">
        <f t="shared" ca="1" si="51"/>
        <v>#N/A</v>
      </c>
      <c r="AM223" t="b">
        <f t="shared" si="42"/>
        <v>0</v>
      </c>
    </row>
    <row r="224" spans="1:39" x14ac:dyDescent="0.3">
      <c r="A224" t="s">
        <v>78</v>
      </c>
      <c r="B224" t="s">
        <v>79</v>
      </c>
      <c r="C224" t="s">
        <v>39</v>
      </c>
      <c r="D224" t="s">
        <v>50</v>
      </c>
      <c r="E224" t="s">
        <v>399</v>
      </c>
      <c r="F224" s="13" t="str">
        <f>_xlfn.CONCAT(wiz_6[[#This Row],[OCTY......]],",",wiz_6[[#This Row],[OS]])</f>
        <v>MCDONOUGH ,GA</v>
      </c>
      <c r="G224" t="s">
        <v>44</v>
      </c>
      <c r="H224" t="s">
        <v>464</v>
      </c>
      <c r="I224" s="13" t="str">
        <f>_xlfn.CONCAT(wiz_6[[#This Row],[DCTY......]], ",",wiz_6[[#This Row],[DS]])</f>
        <v>FRANKLIN  ,KY</v>
      </c>
      <c r="J224" t="str">
        <f>TRIM(CONCATENATE(wiz_6[[#This Row],[SHIPPER..................]],wiz_6[[#This Row],[ZIP2..]],wiz_6[[#This Row],[ZIP3..]]))</f>
        <v>TRACTOR SUPPLY MANHAT| 3025342134</v>
      </c>
      <c r="K224">
        <v>17</v>
      </c>
      <c r="L224">
        <v>1.9</v>
      </c>
      <c r="M224">
        <v>0.21</v>
      </c>
      <c r="N224">
        <v>331</v>
      </c>
      <c r="O224">
        <v>0.78</v>
      </c>
      <c r="P224">
        <v>65</v>
      </c>
      <c r="Q224">
        <v>0.28999999999999998</v>
      </c>
      <c r="R224">
        <v>-8</v>
      </c>
      <c r="S224">
        <v>-29</v>
      </c>
      <c r="T224">
        <v>12</v>
      </c>
      <c r="U224">
        <v>55</v>
      </c>
      <c r="V224">
        <v>38</v>
      </c>
      <c r="W224">
        <v>30233</v>
      </c>
      <c r="X224">
        <v>30253</v>
      </c>
      <c r="Y224">
        <v>42134</v>
      </c>
      <c r="Z224">
        <v>1.89</v>
      </c>
      <c r="AA224">
        <f t="shared" si="43"/>
        <v>10012</v>
      </c>
      <c r="AB224">
        <f t="shared" si="44"/>
        <v>646</v>
      </c>
      <c r="AC224">
        <f t="shared" si="45"/>
        <v>6159</v>
      </c>
      <c r="AD224">
        <f t="shared" si="46"/>
        <v>0.6151618058330004</v>
      </c>
      <c r="AE224">
        <f t="shared" si="47"/>
        <v>0</v>
      </c>
      <c r="AF224" t="e">
        <f t="shared" ca="1" si="48"/>
        <v>#N/A</v>
      </c>
      <c r="AG224" t="e">
        <f t="shared" ca="1" si="49"/>
        <v>#N/A</v>
      </c>
      <c r="AH224" t="e">
        <f t="shared" ca="1" si="50"/>
        <v>#N/A</v>
      </c>
      <c r="AI224" t="e">
        <f t="shared" ca="1" si="39"/>
        <v>#N/A</v>
      </c>
      <c r="AJ224">
        <f t="shared" si="40"/>
        <v>1.6979624450659209E-3</v>
      </c>
      <c r="AK224">
        <f t="shared" si="41"/>
        <v>0</v>
      </c>
      <c r="AL224" t="e">
        <f t="shared" ca="1" si="51"/>
        <v>#N/A</v>
      </c>
      <c r="AM224" t="b">
        <f t="shared" si="42"/>
        <v>0</v>
      </c>
    </row>
    <row r="225" spans="1:39" x14ac:dyDescent="0.3">
      <c r="A225" t="s">
        <v>465</v>
      </c>
      <c r="B225" t="s">
        <v>466</v>
      </c>
      <c r="C225" t="s">
        <v>39</v>
      </c>
      <c r="D225" t="s">
        <v>50</v>
      </c>
      <c r="E225" t="s">
        <v>454</v>
      </c>
      <c r="F225" s="13" t="str">
        <f>_xlfn.CONCAT(wiz_6[[#This Row],[OCTY......]],",",wiz_6[[#This Row],[OS]])</f>
        <v>FAIRBURN  ,GA</v>
      </c>
      <c r="G225" t="s">
        <v>44</v>
      </c>
      <c r="H225" t="s">
        <v>467</v>
      </c>
      <c r="I225" s="13" t="str">
        <f>_xlfn.CONCAT(wiz_6[[#This Row],[DCTY......]], ",",wiz_6[[#This Row],[DS]])</f>
        <v>MOREHEAD  ,KY</v>
      </c>
      <c r="J225" t="str">
        <f>TRIM(CONCATENATE(wiz_6[[#This Row],[SHIPPER..................]],wiz_6[[#This Row],[ZIP2..]],wiz_6[[#This Row],[ZIP3..]]))</f>
        <v>b: BLUE GRACE LOGISTI| 3021340351</v>
      </c>
      <c r="K225">
        <v>1</v>
      </c>
      <c r="L225">
        <v>1.1399999999999999</v>
      </c>
      <c r="M225">
        <v>0.27</v>
      </c>
      <c r="N225">
        <v>438</v>
      </c>
      <c r="O225">
        <v>0.89</v>
      </c>
      <c r="P225">
        <v>16</v>
      </c>
      <c r="Q225">
        <v>0.25</v>
      </c>
      <c r="R225">
        <v>-27</v>
      </c>
      <c r="S225">
        <v>15</v>
      </c>
      <c r="T225">
        <v>-1</v>
      </c>
      <c r="U225">
        <v>-220</v>
      </c>
      <c r="V225">
        <v>-206</v>
      </c>
      <c r="W225">
        <v>30050</v>
      </c>
      <c r="X225">
        <v>30213</v>
      </c>
      <c r="Y225">
        <v>40351</v>
      </c>
      <c r="Z225">
        <v>1.19</v>
      </c>
      <c r="AA225">
        <f t="shared" si="43"/>
        <v>10012</v>
      </c>
      <c r="AB225">
        <f t="shared" si="44"/>
        <v>-206</v>
      </c>
      <c r="AC225">
        <f t="shared" si="45"/>
        <v>6159</v>
      </c>
      <c r="AD225">
        <f t="shared" si="46"/>
        <v>0.6151618058330004</v>
      </c>
      <c r="AE225">
        <f t="shared" si="47"/>
        <v>0</v>
      </c>
      <c r="AF225" t="e">
        <f t="shared" ca="1" si="48"/>
        <v>#N/A</v>
      </c>
      <c r="AG225" t="e">
        <f t="shared" ca="1" si="49"/>
        <v>#N/A</v>
      </c>
      <c r="AH225" t="e">
        <f t="shared" ca="1" si="50"/>
        <v>#N/A</v>
      </c>
      <c r="AI225" t="e">
        <f t="shared" ca="1" si="39"/>
        <v>#N/A</v>
      </c>
      <c r="AJ225">
        <f t="shared" si="40"/>
        <v>9.988014382740711E-5</v>
      </c>
      <c r="AK225">
        <f t="shared" si="41"/>
        <v>0</v>
      </c>
      <c r="AL225" t="e">
        <f t="shared" ca="1" si="51"/>
        <v>#N/A</v>
      </c>
      <c r="AM225" t="b">
        <f t="shared" si="42"/>
        <v>0</v>
      </c>
    </row>
    <row r="226" spans="1:39" x14ac:dyDescent="0.3">
      <c r="A226" t="s">
        <v>37</v>
      </c>
      <c r="B226" t="s">
        <v>38</v>
      </c>
      <c r="C226" t="s">
        <v>39</v>
      </c>
      <c r="D226" t="s">
        <v>50</v>
      </c>
      <c r="E226" t="s">
        <v>223</v>
      </c>
      <c r="F226" s="13" t="str">
        <f>_xlfn.CONCAT(wiz_6[[#This Row],[OCTY......]],",",wiz_6[[#This Row],[OS]])</f>
        <v>ATLANTA   ,GA</v>
      </c>
      <c r="G226" t="s">
        <v>44</v>
      </c>
      <c r="H226" t="s">
        <v>57</v>
      </c>
      <c r="I226" s="13" t="str">
        <f>_xlfn.CONCAT(wiz_6[[#This Row],[DCTY......]], ",",wiz_6[[#This Row],[DS]])</f>
        <v>FLORENCE  ,KY</v>
      </c>
      <c r="J226" t="str">
        <f>TRIM(CONCATENATE(wiz_6[[#This Row],[SHIPPER..................]],wiz_6[[#This Row],[ZIP2..]],wiz_6[[#This Row],[ZIP3..]]))</f>
        <v>b: C H ROBINSON | 3030141022</v>
      </c>
      <c r="K226">
        <v>1</v>
      </c>
      <c r="L226">
        <v>0.94</v>
      </c>
      <c r="M226">
        <v>0.28000000000000003</v>
      </c>
      <c r="N226">
        <v>452</v>
      </c>
      <c r="O226">
        <v>0.88</v>
      </c>
      <c r="P226">
        <v>46</v>
      </c>
      <c r="Q226">
        <v>0.25</v>
      </c>
      <c r="R226">
        <v>-32</v>
      </c>
      <c r="S226">
        <v>-6</v>
      </c>
      <c r="T226">
        <v>20</v>
      </c>
      <c r="U226">
        <v>-308</v>
      </c>
      <c r="V226">
        <v>-294</v>
      </c>
      <c r="W226">
        <v>30233</v>
      </c>
      <c r="X226">
        <v>30301</v>
      </c>
      <c r="Y226">
        <v>41022</v>
      </c>
      <c r="Z226">
        <v>1</v>
      </c>
      <c r="AA226">
        <f t="shared" si="43"/>
        <v>10012</v>
      </c>
      <c r="AB226">
        <f t="shared" si="44"/>
        <v>-294</v>
      </c>
      <c r="AC226">
        <f t="shared" si="45"/>
        <v>6159</v>
      </c>
      <c r="AD226">
        <f t="shared" si="46"/>
        <v>0.6151618058330004</v>
      </c>
      <c r="AE226">
        <f t="shared" si="47"/>
        <v>0</v>
      </c>
      <c r="AF226" t="e">
        <f t="shared" ca="1" si="48"/>
        <v>#N/A</v>
      </c>
      <c r="AG226" t="e">
        <f t="shared" ca="1" si="49"/>
        <v>#N/A</v>
      </c>
      <c r="AH226" t="e">
        <f t="shared" ca="1" si="50"/>
        <v>#N/A</v>
      </c>
      <c r="AI226" t="e">
        <f t="shared" ca="1" si="39"/>
        <v>#N/A</v>
      </c>
      <c r="AJ226">
        <f t="shared" si="40"/>
        <v>9.988014382740711E-5</v>
      </c>
      <c r="AK226">
        <f t="shared" si="41"/>
        <v>0</v>
      </c>
      <c r="AL226" t="e">
        <f t="shared" ca="1" si="51"/>
        <v>#N/A</v>
      </c>
      <c r="AM226" t="b">
        <f t="shared" si="42"/>
        <v>0</v>
      </c>
    </row>
    <row r="227" spans="1:39" x14ac:dyDescent="0.3">
      <c r="A227" t="s">
        <v>37</v>
      </c>
      <c r="B227" t="s">
        <v>38</v>
      </c>
      <c r="C227" t="s">
        <v>39</v>
      </c>
      <c r="D227" t="s">
        <v>50</v>
      </c>
      <c r="E227" t="s">
        <v>447</v>
      </c>
      <c r="F227" s="13" t="str">
        <f>_xlfn.CONCAT(wiz_6[[#This Row],[OCTY......]],",",wiz_6[[#This Row],[OS]])</f>
        <v>COVINGTON ,GA</v>
      </c>
      <c r="G227" t="s">
        <v>44</v>
      </c>
      <c r="H227" t="s">
        <v>467</v>
      </c>
      <c r="I227" s="13" t="str">
        <f>_xlfn.CONCAT(wiz_6[[#This Row],[DCTY......]], ",",wiz_6[[#This Row],[DS]])</f>
        <v>MOREHEAD  ,KY</v>
      </c>
      <c r="J227" t="str">
        <f>TRIM(CONCATENATE(wiz_6[[#This Row],[SHIPPER..................]],wiz_6[[#This Row],[ZIP2..]],wiz_6[[#This Row],[ZIP3..]]))</f>
        <v>b: C H ROBINSON | 3020940351</v>
      </c>
      <c r="K227">
        <v>2</v>
      </c>
      <c r="L227">
        <v>1.33</v>
      </c>
      <c r="M227">
        <v>0.28000000000000003</v>
      </c>
      <c r="N227">
        <v>460</v>
      </c>
      <c r="O227">
        <v>0.97</v>
      </c>
      <c r="P227">
        <v>82</v>
      </c>
      <c r="Q227">
        <v>0.3</v>
      </c>
      <c r="R227">
        <v>-32</v>
      </c>
      <c r="S227">
        <v>-59</v>
      </c>
      <c r="T227">
        <v>-1</v>
      </c>
      <c r="U227">
        <v>-128</v>
      </c>
      <c r="V227">
        <v>-188</v>
      </c>
      <c r="W227">
        <v>29801</v>
      </c>
      <c r="X227">
        <v>30209</v>
      </c>
      <c r="Y227">
        <v>40351</v>
      </c>
      <c r="Z227">
        <v>1.39</v>
      </c>
      <c r="AA227">
        <f t="shared" si="43"/>
        <v>10012</v>
      </c>
      <c r="AB227">
        <f t="shared" si="44"/>
        <v>-376</v>
      </c>
      <c r="AC227">
        <f t="shared" si="45"/>
        <v>6159</v>
      </c>
      <c r="AD227">
        <f t="shared" si="46"/>
        <v>0.6151618058330004</v>
      </c>
      <c r="AE227">
        <f t="shared" si="47"/>
        <v>0</v>
      </c>
      <c r="AF227" t="e">
        <f t="shared" ca="1" si="48"/>
        <v>#N/A</v>
      </c>
      <c r="AG227" t="e">
        <f t="shared" ca="1" si="49"/>
        <v>#N/A</v>
      </c>
      <c r="AH227" t="e">
        <f t="shared" ca="1" si="50"/>
        <v>#N/A</v>
      </c>
      <c r="AI227" t="e">
        <f t="shared" ca="1" si="39"/>
        <v>#N/A</v>
      </c>
      <c r="AJ227">
        <f t="shared" si="40"/>
        <v>1.9976028765481422E-4</v>
      </c>
      <c r="AK227">
        <f t="shared" si="41"/>
        <v>0</v>
      </c>
      <c r="AL227" t="e">
        <f t="shared" ca="1" si="51"/>
        <v>#N/A</v>
      </c>
      <c r="AM227" t="b">
        <f t="shared" si="42"/>
        <v>0</v>
      </c>
    </row>
    <row r="228" spans="1:39" x14ac:dyDescent="0.3">
      <c r="A228" t="s">
        <v>468</v>
      </c>
      <c r="B228" t="s">
        <v>469</v>
      </c>
      <c r="C228" t="s">
        <v>39</v>
      </c>
      <c r="D228" t="s">
        <v>50</v>
      </c>
      <c r="E228" t="s">
        <v>308</v>
      </c>
      <c r="F228" s="13" t="str">
        <f>_xlfn.CONCAT(wiz_6[[#This Row],[OCTY......]],",",wiz_6[[#This Row],[OS]])</f>
        <v>CONYERS   ,GA</v>
      </c>
      <c r="G228" t="s">
        <v>44</v>
      </c>
      <c r="H228" t="s">
        <v>470</v>
      </c>
      <c r="I228" s="13" t="str">
        <f>_xlfn.CONCAT(wiz_6[[#This Row],[DCTY......]], ",",wiz_6[[#This Row],[DS]])</f>
        <v>HEBRON    ,KY</v>
      </c>
      <c r="J228" t="str">
        <f>TRIM(CONCATENATE(wiz_6[[#This Row],[SHIPPER..................]],wiz_6[[#This Row],[ZIP2..]],wiz_6[[#This Row],[ZIP3..]]))</f>
        <v>b: FITZMARK INC | 3001241048</v>
      </c>
      <c r="K228">
        <v>1</v>
      </c>
      <c r="L228">
        <v>1.1599999999999999</v>
      </c>
      <c r="M228">
        <v>0.27</v>
      </c>
      <c r="N228">
        <v>488</v>
      </c>
      <c r="O228">
        <v>0.97</v>
      </c>
      <c r="P228">
        <v>38</v>
      </c>
      <c r="Q228">
        <v>0.25</v>
      </c>
      <c r="R228">
        <v>-29</v>
      </c>
      <c r="S228">
        <v>-8</v>
      </c>
      <c r="T228">
        <v>-1</v>
      </c>
      <c r="U228">
        <v>-204</v>
      </c>
      <c r="V228">
        <v>-213</v>
      </c>
      <c r="W228">
        <v>30233</v>
      </c>
      <c r="X228">
        <v>30012</v>
      </c>
      <c r="Y228">
        <v>41048</v>
      </c>
      <c r="Z228">
        <v>1.21</v>
      </c>
      <c r="AA228">
        <f t="shared" si="43"/>
        <v>10012</v>
      </c>
      <c r="AB228">
        <f t="shared" si="44"/>
        <v>-213</v>
      </c>
      <c r="AC228">
        <f t="shared" si="45"/>
        <v>6159</v>
      </c>
      <c r="AD228">
        <f t="shared" si="46"/>
        <v>0.6151618058330004</v>
      </c>
      <c r="AE228">
        <f t="shared" si="47"/>
        <v>0</v>
      </c>
      <c r="AF228" t="e">
        <f t="shared" ca="1" si="48"/>
        <v>#N/A</v>
      </c>
      <c r="AG228" t="e">
        <f t="shared" ca="1" si="49"/>
        <v>#N/A</v>
      </c>
      <c r="AH228" t="e">
        <f t="shared" ca="1" si="50"/>
        <v>#N/A</v>
      </c>
      <c r="AI228" t="e">
        <f t="shared" ca="1" si="39"/>
        <v>#N/A</v>
      </c>
      <c r="AJ228">
        <f t="shared" si="40"/>
        <v>9.988014382740711E-5</v>
      </c>
      <c r="AK228">
        <f t="shared" si="41"/>
        <v>0</v>
      </c>
      <c r="AL228" t="e">
        <f t="shared" ca="1" si="51"/>
        <v>#N/A</v>
      </c>
      <c r="AM228" t="b">
        <f t="shared" si="42"/>
        <v>0</v>
      </c>
    </row>
    <row r="229" spans="1:39" x14ac:dyDescent="0.3">
      <c r="A229" t="s">
        <v>471</v>
      </c>
      <c r="B229" t="s">
        <v>472</v>
      </c>
      <c r="C229" t="s">
        <v>39</v>
      </c>
      <c r="D229" t="s">
        <v>50</v>
      </c>
      <c r="E229" t="s">
        <v>399</v>
      </c>
      <c r="F229" s="13" t="str">
        <f>_xlfn.CONCAT(wiz_6[[#This Row],[OCTY......]],",",wiz_6[[#This Row],[OS]])</f>
        <v>MCDONOUGH ,GA</v>
      </c>
      <c r="G229" t="s">
        <v>44</v>
      </c>
      <c r="H229" t="s">
        <v>85</v>
      </c>
      <c r="I229" s="13" t="str">
        <f>_xlfn.CONCAT(wiz_6[[#This Row],[DCTY......]], ",",wiz_6[[#This Row],[DS]])</f>
        <v>LEXINGTON ,KY</v>
      </c>
      <c r="J229" t="str">
        <f>TRIM(CONCATENATE(wiz_6[[#This Row],[SHIPPER..................]],wiz_6[[#This Row],[ZIP2..]],wiz_6[[#This Row],[ZIP3..]]))</f>
        <v>b: AJC LOGISTICSSURFA| 3025340501</v>
      </c>
      <c r="K229">
        <v>1</v>
      </c>
      <c r="L229">
        <v>1.31</v>
      </c>
      <c r="M229">
        <v>0.27</v>
      </c>
      <c r="N229">
        <v>412</v>
      </c>
      <c r="O229">
        <v>0.83</v>
      </c>
      <c r="P229">
        <v>56</v>
      </c>
      <c r="Q229">
        <v>0.3</v>
      </c>
      <c r="R229">
        <v>-25</v>
      </c>
      <c r="S229">
        <v>-36</v>
      </c>
      <c r="T229">
        <v>13</v>
      </c>
      <c r="U229">
        <v>-255</v>
      </c>
      <c r="V229">
        <v>-278</v>
      </c>
      <c r="W229">
        <v>30227</v>
      </c>
      <c r="X229">
        <v>30253</v>
      </c>
      <c r="Y229">
        <v>40501</v>
      </c>
      <c r="Z229">
        <v>1.36</v>
      </c>
      <c r="AA229">
        <f t="shared" si="43"/>
        <v>10012</v>
      </c>
      <c r="AB229">
        <f t="shared" si="44"/>
        <v>-278</v>
      </c>
      <c r="AC229">
        <f t="shared" si="45"/>
        <v>6159</v>
      </c>
      <c r="AD229">
        <f t="shared" si="46"/>
        <v>0.6151618058330004</v>
      </c>
      <c r="AE229">
        <f t="shared" si="47"/>
        <v>0</v>
      </c>
      <c r="AF229" t="e">
        <f t="shared" ca="1" si="48"/>
        <v>#N/A</v>
      </c>
      <c r="AG229" t="e">
        <f t="shared" ca="1" si="49"/>
        <v>#N/A</v>
      </c>
      <c r="AH229" t="e">
        <f t="shared" ca="1" si="50"/>
        <v>#N/A</v>
      </c>
      <c r="AI229" t="e">
        <f t="shared" ca="1" si="39"/>
        <v>#N/A</v>
      </c>
      <c r="AJ229">
        <f t="shared" si="40"/>
        <v>9.988014382740711E-5</v>
      </c>
      <c r="AK229">
        <f t="shared" si="41"/>
        <v>0</v>
      </c>
      <c r="AL229" t="e">
        <f t="shared" ca="1" si="51"/>
        <v>#N/A</v>
      </c>
      <c r="AM229" t="b">
        <f t="shared" si="42"/>
        <v>0</v>
      </c>
    </row>
    <row r="230" spans="1:39" x14ac:dyDescent="0.3">
      <c r="A230" t="s">
        <v>37</v>
      </c>
      <c r="B230" t="s">
        <v>38</v>
      </c>
      <c r="C230" t="s">
        <v>39</v>
      </c>
      <c r="D230" t="s">
        <v>50</v>
      </c>
      <c r="E230" t="s">
        <v>223</v>
      </c>
      <c r="F230" s="13" t="str">
        <f>_xlfn.CONCAT(wiz_6[[#This Row],[OCTY......]],",",wiz_6[[#This Row],[OS]])</f>
        <v>ATLANTA   ,GA</v>
      </c>
      <c r="G230" t="s">
        <v>44</v>
      </c>
      <c r="H230" t="s">
        <v>452</v>
      </c>
      <c r="I230" s="13" t="str">
        <f>_xlfn.CONCAT(wiz_6[[#This Row],[DCTY......]], ",",wiz_6[[#This Row],[DS]])</f>
        <v>FRANKFORT ,KY</v>
      </c>
      <c r="J230" t="str">
        <f>TRIM(CONCATENATE(wiz_6[[#This Row],[SHIPPER..................]],wiz_6[[#This Row],[ZIP2..]],wiz_6[[#This Row],[ZIP3..]]))</f>
        <v>b: C H ROBINSON | 3030140601</v>
      </c>
      <c r="K230">
        <v>1</v>
      </c>
      <c r="L230">
        <v>1.31</v>
      </c>
      <c r="M230">
        <v>0.27</v>
      </c>
      <c r="N230">
        <v>410</v>
      </c>
      <c r="O230">
        <v>0.79</v>
      </c>
      <c r="P230">
        <v>79</v>
      </c>
      <c r="Q230">
        <v>0.3</v>
      </c>
      <c r="R230">
        <v>-24</v>
      </c>
      <c r="S230">
        <v>-6</v>
      </c>
      <c r="T230">
        <v>23</v>
      </c>
      <c r="U230">
        <v>-253</v>
      </c>
      <c r="V230">
        <v>-236</v>
      </c>
      <c r="W230">
        <v>30528</v>
      </c>
      <c r="X230">
        <v>30301</v>
      </c>
      <c r="Y230">
        <v>40601</v>
      </c>
      <c r="Z230">
        <v>1.36</v>
      </c>
      <c r="AA230">
        <f t="shared" si="43"/>
        <v>10012</v>
      </c>
      <c r="AB230">
        <f t="shared" si="44"/>
        <v>-236</v>
      </c>
      <c r="AC230">
        <f t="shared" si="45"/>
        <v>6159</v>
      </c>
      <c r="AD230">
        <f t="shared" si="46"/>
        <v>0.6151618058330004</v>
      </c>
      <c r="AE230">
        <f t="shared" si="47"/>
        <v>0</v>
      </c>
      <c r="AF230" t="e">
        <f t="shared" ca="1" si="48"/>
        <v>#N/A</v>
      </c>
      <c r="AG230" t="e">
        <f t="shared" ca="1" si="49"/>
        <v>#N/A</v>
      </c>
      <c r="AH230" t="e">
        <f t="shared" ca="1" si="50"/>
        <v>#N/A</v>
      </c>
      <c r="AI230" t="e">
        <f t="shared" ca="1" si="39"/>
        <v>#N/A</v>
      </c>
      <c r="AJ230">
        <f t="shared" si="40"/>
        <v>9.988014382740711E-5</v>
      </c>
      <c r="AK230">
        <f t="shared" si="41"/>
        <v>0</v>
      </c>
      <c r="AL230" t="e">
        <f t="shared" ca="1" si="51"/>
        <v>#N/A</v>
      </c>
      <c r="AM230" t="b">
        <f t="shared" si="42"/>
        <v>0</v>
      </c>
    </row>
    <row r="231" spans="1:39" x14ac:dyDescent="0.3">
      <c r="A231" t="s">
        <v>37</v>
      </c>
      <c r="B231" t="s">
        <v>38</v>
      </c>
      <c r="C231" t="s">
        <v>39</v>
      </c>
      <c r="D231" t="s">
        <v>50</v>
      </c>
      <c r="E231" t="s">
        <v>223</v>
      </c>
      <c r="F231" s="13" t="str">
        <f>_xlfn.CONCAT(wiz_6[[#This Row],[OCTY......]],",",wiz_6[[#This Row],[OS]])</f>
        <v>ATLANTA   ,GA</v>
      </c>
      <c r="G231" t="s">
        <v>44</v>
      </c>
      <c r="H231" t="s">
        <v>45</v>
      </c>
      <c r="I231" s="13" t="str">
        <f>_xlfn.CONCAT(wiz_6[[#This Row],[DCTY......]], ",",wiz_6[[#This Row],[DS]])</f>
        <v>MOUNT STER,KY</v>
      </c>
      <c r="J231" t="str">
        <f>TRIM(CONCATENATE(wiz_6[[#This Row],[SHIPPER..................]],wiz_6[[#This Row],[ZIP2..]],wiz_6[[#This Row],[ZIP3..]]))</f>
        <v>b: C H ROBINSON | 3030140353</v>
      </c>
      <c r="K231">
        <v>2</v>
      </c>
      <c r="L231">
        <v>1.38</v>
      </c>
      <c r="M231">
        <v>0.27</v>
      </c>
      <c r="N231">
        <v>394</v>
      </c>
      <c r="O231">
        <v>0.76</v>
      </c>
      <c r="P231">
        <v>64</v>
      </c>
      <c r="Q231">
        <v>0.28000000000000003</v>
      </c>
      <c r="R231">
        <v>-24</v>
      </c>
      <c r="S231">
        <v>-6</v>
      </c>
      <c r="T231">
        <v>3</v>
      </c>
      <c r="U231">
        <v>-232</v>
      </c>
      <c r="V231">
        <v>-235</v>
      </c>
      <c r="W231">
        <v>30680</v>
      </c>
      <c r="X231">
        <v>30301</v>
      </c>
      <c r="Y231">
        <v>40353</v>
      </c>
      <c r="Z231">
        <v>1.43</v>
      </c>
      <c r="AA231">
        <f t="shared" si="43"/>
        <v>10012</v>
      </c>
      <c r="AB231">
        <f t="shared" si="44"/>
        <v>-470</v>
      </c>
      <c r="AC231">
        <f t="shared" si="45"/>
        <v>6159</v>
      </c>
      <c r="AD231">
        <f t="shared" si="46"/>
        <v>0.6151618058330004</v>
      </c>
      <c r="AE231">
        <f t="shared" si="47"/>
        <v>0</v>
      </c>
      <c r="AF231" t="e">
        <f t="shared" ca="1" si="48"/>
        <v>#N/A</v>
      </c>
      <c r="AG231" t="e">
        <f t="shared" ca="1" si="49"/>
        <v>#N/A</v>
      </c>
      <c r="AH231" t="e">
        <f t="shared" ca="1" si="50"/>
        <v>#N/A</v>
      </c>
      <c r="AI231" t="e">
        <f t="shared" ca="1" si="39"/>
        <v>#N/A</v>
      </c>
      <c r="AJ231">
        <f t="shared" si="40"/>
        <v>1.9976028765481422E-4</v>
      </c>
      <c r="AK231">
        <f t="shared" si="41"/>
        <v>0</v>
      </c>
      <c r="AL231" t="e">
        <f t="shared" ca="1" si="51"/>
        <v>#N/A</v>
      </c>
      <c r="AM231" t="b">
        <f t="shared" si="42"/>
        <v>0</v>
      </c>
    </row>
    <row r="232" spans="1:39" x14ac:dyDescent="0.3">
      <c r="A232" t="s">
        <v>37</v>
      </c>
      <c r="B232" t="s">
        <v>38</v>
      </c>
      <c r="C232" t="s">
        <v>39</v>
      </c>
      <c r="D232" t="s">
        <v>50</v>
      </c>
      <c r="E232" t="s">
        <v>223</v>
      </c>
      <c r="F232" s="13" t="str">
        <f>_xlfn.CONCAT(wiz_6[[#This Row],[OCTY......]],",",wiz_6[[#This Row],[OS]])</f>
        <v>ATLANTA   ,GA</v>
      </c>
      <c r="G232" t="s">
        <v>44</v>
      </c>
      <c r="H232" t="s">
        <v>112</v>
      </c>
      <c r="I232" s="13" t="str">
        <f>_xlfn.CONCAT(wiz_6[[#This Row],[DCTY......]], ",",wiz_6[[#This Row],[DS]])</f>
        <v>WINCHESTER,KY</v>
      </c>
      <c r="J232" t="str">
        <f>TRIM(CONCATENATE(wiz_6[[#This Row],[SHIPPER..................]],wiz_6[[#This Row],[ZIP2..]],wiz_6[[#This Row],[ZIP3..]]))</f>
        <v>b: C H ROBINSON | 3030140391</v>
      </c>
      <c r="K232">
        <v>1</v>
      </c>
      <c r="L232">
        <v>1.32</v>
      </c>
      <c r="M232">
        <v>0.27</v>
      </c>
      <c r="N232">
        <v>376</v>
      </c>
      <c r="O232">
        <v>0.76</v>
      </c>
      <c r="P232">
        <v>0</v>
      </c>
      <c r="Q232">
        <v>0.25</v>
      </c>
      <c r="R232">
        <v>-23</v>
      </c>
      <c r="S232">
        <v>-6</v>
      </c>
      <c r="T232">
        <v>3</v>
      </c>
      <c r="U232">
        <v>-259</v>
      </c>
      <c r="V232">
        <v>-262</v>
      </c>
      <c r="W232">
        <v>30301</v>
      </c>
      <c r="X232">
        <v>30301</v>
      </c>
      <c r="Y232">
        <v>40391</v>
      </c>
      <c r="Z232">
        <v>1.37</v>
      </c>
      <c r="AA232">
        <f t="shared" si="43"/>
        <v>10012</v>
      </c>
      <c r="AB232">
        <f t="shared" si="44"/>
        <v>-262</v>
      </c>
      <c r="AC232">
        <f t="shared" si="45"/>
        <v>6159</v>
      </c>
      <c r="AD232">
        <f t="shared" si="46"/>
        <v>0.6151618058330004</v>
      </c>
      <c r="AE232">
        <f t="shared" si="47"/>
        <v>0</v>
      </c>
      <c r="AF232" t="e">
        <f t="shared" ca="1" si="48"/>
        <v>#N/A</v>
      </c>
      <c r="AG232" t="e">
        <f t="shared" ca="1" si="49"/>
        <v>#N/A</v>
      </c>
      <c r="AH232" t="e">
        <f t="shared" ca="1" si="50"/>
        <v>#N/A</v>
      </c>
      <c r="AI232" t="e">
        <f t="shared" ca="1" si="39"/>
        <v>#N/A</v>
      </c>
      <c r="AJ232">
        <f t="shared" si="40"/>
        <v>9.988014382740711E-5</v>
      </c>
      <c r="AK232">
        <f t="shared" si="41"/>
        <v>0</v>
      </c>
      <c r="AL232" t="e">
        <f t="shared" ca="1" si="51"/>
        <v>#N/A</v>
      </c>
      <c r="AM232" t="b">
        <f t="shared" si="42"/>
        <v>0</v>
      </c>
    </row>
    <row r="233" spans="1:39" x14ac:dyDescent="0.3">
      <c r="A233" t="s">
        <v>473</v>
      </c>
      <c r="B233" t="s">
        <v>474</v>
      </c>
      <c r="C233" t="s">
        <v>39</v>
      </c>
      <c r="D233" t="s">
        <v>50</v>
      </c>
      <c r="E233" t="s">
        <v>434</v>
      </c>
      <c r="F233" s="13" t="str">
        <f>_xlfn.CONCAT(wiz_6[[#This Row],[OCTY......]],",",wiz_6[[#This Row],[OS]])</f>
        <v>ATHENS    ,GA</v>
      </c>
      <c r="G233" t="s">
        <v>44</v>
      </c>
      <c r="H233" t="s">
        <v>166</v>
      </c>
      <c r="I233" s="13" t="str">
        <f>_xlfn.CONCAT(wiz_6[[#This Row],[DCTY......]], ",",wiz_6[[#This Row],[DS]])</f>
        <v>NICHOLASVI,KY</v>
      </c>
      <c r="J233" t="str">
        <f>TRIM(CONCATENATE(wiz_6[[#This Row],[SHIPPER..................]],wiz_6[[#This Row],[ZIP2..]],wiz_6[[#This Row],[ZIP3..]]))</f>
        <v>b: ZENGISTICS INC | 3060140340</v>
      </c>
      <c r="K233">
        <v>1</v>
      </c>
      <c r="L233">
        <v>1.44</v>
      </c>
      <c r="M233">
        <v>0.27</v>
      </c>
      <c r="N233">
        <v>408</v>
      </c>
      <c r="O233">
        <v>0.88</v>
      </c>
      <c r="P233">
        <v>24</v>
      </c>
      <c r="Q233">
        <v>0.25</v>
      </c>
      <c r="R233">
        <v>-25</v>
      </c>
      <c r="S233">
        <v>5</v>
      </c>
      <c r="T233">
        <v>1</v>
      </c>
      <c r="U233">
        <v>-200</v>
      </c>
      <c r="V233">
        <v>-194</v>
      </c>
      <c r="W233">
        <v>30680</v>
      </c>
      <c r="X233">
        <v>30601</v>
      </c>
      <c r="Y233">
        <v>40340</v>
      </c>
      <c r="Z233">
        <v>1.49</v>
      </c>
      <c r="AA233">
        <f t="shared" si="43"/>
        <v>10012</v>
      </c>
      <c r="AB233">
        <f t="shared" si="44"/>
        <v>-194</v>
      </c>
      <c r="AC233">
        <f t="shared" si="45"/>
        <v>6159</v>
      </c>
      <c r="AD233">
        <f t="shared" si="46"/>
        <v>0.6151618058330004</v>
      </c>
      <c r="AE233">
        <f t="shared" si="47"/>
        <v>0</v>
      </c>
      <c r="AF233" t="e">
        <f t="shared" ca="1" si="48"/>
        <v>#N/A</v>
      </c>
      <c r="AG233" t="e">
        <f t="shared" ca="1" si="49"/>
        <v>#N/A</v>
      </c>
      <c r="AH233" t="e">
        <f t="shared" ca="1" si="50"/>
        <v>#N/A</v>
      </c>
      <c r="AI233" t="e">
        <f t="shared" ca="1" si="39"/>
        <v>#N/A</v>
      </c>
      <c r="AJ233">
        <f t="shared" si="40"/>
        <v>9.988014382740711E-5</v>
      </c>
      <c r="AK233">
        <f t="shared" si="41"/>
        <v>0</v>
      </c>
      <c r="AL233" t="e">
        <f t="shared" ca="1" si="51"/>
        <v>#N/A</v>
      </c>
      <c r="AM233" t="b">
        <f t="shared" si="42"/>
        <v>0</v>
      </c>
    </row>
    <row r="234" spans="1:39" x14ac:dyDescent="0.3">
      <c r="A234" t="s">
        <v>475</v>
      </c>
      <c r="B234" t="s">
        <v>476</v>
      </c>
      <c r="C234" t="s">
        <v>39</v>
      </c>
      <c r="D234" t="s">
        <v>50</v>
      </c>
      <c r="E234" t="s">
        <v>399</v>
      </c>
      <c r="F234" s="13" t="str">
        <f>_xlfn.CONCAT(wiz_6[[#This Row],[OCTY......]],",",wiz_6[[#This Row],[OS]])</f>
        <v>MCDONOUGH ,GA</v>
      </c>
      <c r="G234" t="s">
        <v>44</v>
      </c>
      <c r="H234" t="s">
        <v>477</v>
      </c>
      <c r="I234" s="13" t="str">
        <f>_xlfn.CONCAT(wiz_6[[#This Row],[DCTY......]], ",",wiz_6[[#This Row],[DS]])</f>
        <v>LOUISVILLE,KY</v>
      </c>
      <c r="J234" t="str">
        <f>TRIM(CONCATENATE(wiz_6[[#This Row],[SHIPPER..................]],wiz_6[[#This Row],[ZIP2..]],wiz_6[[#This Row],[ZIP3..]]))</f>
        <v>AXLE LOGISICS LLC | 3025340201</v>
      </c>
      <c r="K234">
        <v>1</v>
      </c>
      <c r="L234">
        <v>0.83</v>
      </c>
      <c r="M234">
        <v>0.28999999999999998</v>
      </c>
      <c r="N234">
        <v>453</v>
      </c>
      <c r="O234">
        <v>0.97</v>
      </c>
      <c r="P234">
        <v>26</v>
      </c>
      <c r="Q234">
        <v>0.25</v>
      </c>
      <c r="R234">
        <v>-36</v>
      </c>
      <c r="S234">
        <v>2</v>
      </c>
      <c r="T234">
        <v>-1</v>
      </c>
      <c r="U234">
        <v>-254</v>
      </c>
      <c r="V234">
        <v>-253</v>
      </c>
      <c r="W234">
        <v>30050</v>
      </c>
      <c r="X234">
        <v>30253</v>
      </c>
      <c r="Y234">
        <v>40201</v>
      </c>
      <c r="Z234">
        <v>0.9</v>
      </c>
      <c r="AA234">
        <f t="shared" si="43"/>
        <v>10012</v>
      </c>
      <c r="AB234">
        <f t="shared" si="44"/>
        <v>-253</v>
      </c>
      <c r="AC234">
        <f t="shared" si="45"/>
        <v>6159</v>
      </c>
      <c r="AD234">
        <f t="shared" si="46"/>
        <v>0.6151618058330004</v>
      </c>
      <c r="AE234">
        <f t="shared" si="47"/>
        <v>0</v>
      </c>
      <c r="AF234" t="e">
        <f t="shared" ca="1" si="48"/>
        <v>#N/A</v>
      </c>
      <c r="AG234" t="e">
        <f t="shared" ca="1" si="49"/>
        <v>#N/A</v>
      </c>
      <c r="AH234" t="e">
        <f t="shared" ca="1" si="50"/>
        <v>#N/A</v>
      </c>
      <c r="AI234" t="e">
        <f t="shared" ca="1" si="39"/>
        <v>#N/A</v>
      </c>
      <c r="AJ234">
        <f t="shared" si="40"/>
        <v>9.988014382740711E-5</v>
      </c>
      <c r="AK234">
        <f t="shared" si="41"/>
        <v>0</v>
      </c>
      <c r="AL234" t="e">
        <f t="shared" ca="1" si="51"/>
        <v>#N/A</v>
      </c>
      <c r="AM234" t="b">
        <f t="shared" si="42"/>
        <v>0</v>
      </c>
    </row>
    <row r="235" spans="1:39" x14ac:dyDescent="0.3">
      <c r="A235" t="s">
        <v>37</v>
      </c>
      <c r="B235" t="s">
        <v>38</v>
      </c>
      <c r="C235" t="s">
        <v>39</v>
      </c>
      <c r="D235" t="s">
        <v>50</v>
      </c>
      <c r="E235" t="s">
        <v>411</v>
      </c>
      <c r="F235" s="13" t="str">
        <f>_xlfn.CONCAT(wiz_6[[#This Row],[OCTY......]],",",wiz_6[[#This Row],[OS]])</f>
        <v>FOREST PAR,GA</v>
      </c>
      <c r="G235" t="s">
        <v>42</v>
      </c>
      <c r="H235" t="s">
        <v>478</v>
      </c>
      <c r="I235" s="13" t="str">
        <f>_xlfn.CONCAT(wiz_6[[#This Row],[DCTY......]], ",",wiz_6[[#This Row],[DS]])</f>
        <v>JEFFERSONV,IN</v>
      </c>
      <c r="J235" t="str">
        <f>TRIM(CONCATENATE(wiz_6[[#This Row],[SHIPPER..................]],wiz_6[[#This Row],[ZIP2..]],wiz_6[[#This Row],[ZIP3..]]))</f>
        <v>b: C H ROBINSON | 3005047130</v>
      </c>
      <c r="K235">
        <v>3</v>
      </c>
      <c r="L235">
        <v>1.32</v>
      </c>
      <c r="M235">
        <v>0.27</v>
      </c>
      <c r="N235">
        <v>439</v>
      </c>
      <c r="O235">
        <v>0.95</v>
      </c>
      <c r="P235">
        <v>20</v>
      </c>
      <c r="Q235">
        <v>0.25</v>
      </c>
      <c r="R235">
        <v>-13</v>
      </c>
      <c r="S235">
        <v>5</v>
      </c>
      <c r="T235">
        <v>-15</v>
      </c>
      <c r="U235">
        <v>-59</v>
      </c>
      <c r="V235">
        <v>-69</v>
      </c>
      <c r="W235">
        <v>30012</v>
      </c>
      <c r="X235">
        <v>30050</v>
      </c>
      <c r="Y235">
        <v>47130</v>
      </c>
      <c r="Z235">
        <v>1.37</v>
      </c>
      <c r="AA235">
        <f t="shared" si="43"/>
        <v>10012</v>
      </c>
      <c r="AB235">
        <f t="shared" si="44"/>
        <v>-207</v>
      </c>
      <c r="AC235">
        <f t="shared" si="45"/>
        <v>6159</v>
      </c>
      <c r="AD235">
        <f t="shared" si="46"/>
        <v>0.6151618058330004</v>
      </c>
      <c r="AE235">
        <f t="shared" si="47"/>
        <v>0</v>
      </c>
      <c r="AF235" t="e">
        <f t="shared" ca="1" si="48"/>
        <v>#N/A</v>
      </c>
      <c r="AG235" t="e">
        <f t="shared" ca="1" si="49"/>
        <v>#N/A</v>
      </c>
      <c r="AH235" t="e">
        <f t="shared" ca="1" si="50"/>
        <v>#N/A</v>
      </c>
      <c r="AI235" t="e">
        <f t="shared" ca="1" si="39"/>
        <v>#N/A</v>
      </c>
      <c r="AJ235">
        <f t="shared" si="40"/>
        <v>2.9964043148222132E-4</v>
      </c>
      <c r="AK235">
        <f t="shared" si="41"/>
        <v>0</v>
      </c>
      <c r="AL235" t="e">
        <f t="shared" ca="1" si="51"/>
        <v>#N/A</v>
      </c>
      <c r="AM235" t="b">
        <f t="shared" si="42"/>
        <v>0</v>
      </c>
    </row>
    <row r="236" spans="1:39" x14ac:dyDescent="0.3">
      <c r="A236" t="s">
        <v>37</v>
      </c>
      <c r="B236" t="s">
        <v>38</v>
      </c>
      <c r="C236" t="s">
        <v>39</v>
      </c>
      <c r="D236" t="s">
        <v>50</v>
      </c>
      <c r="E236" t="s">
        <v>313</v>
      </c>
      <c r="F236" s="13" t="str">
        <f>_xlfn.CONCAT(wiz_6[[#This Row],[OCTY......]],",",wiz_6[[#This Row],[OS]])</f>
        <v>LITHIA SPR,GA</v>
      </c>
      <c r="G236" t="s">
        <v>44</v>
      </c>
      <c r="H236" t="s">
        <v>477</v>
      </c>
      <c r="I236" s="13" t="str">
        <f>_xlfn.CONCAT(wiz_6[[#This Row],[DCTY......]], ",",wiz_6[[#This Row],[DS]])</f>
        <v>LOUISVILLE,KY</v>
      </c>
      <c r="J236" t="str">
        <f>TRIM(CONCATENATE(wiz_6[[#This Row],[SHIPPER..................]],wiz_6[[#This Row],[ZIP2..]],wiz_6[[#This Row],[ZIP3..]]))</f>
        <v>b: C H ROBINSON | 3005740201</v>
      </c>
      <c r="K236">
        <v>2</v>
      </c>
      <c r="L236">
        <v>1.27</v>
      </c>
      <c r="M236">
        <v>0.28000000000000003</v>
      </c>
      <c r="N236">
        <v>418</v>
      </c>
      <c r="O236">
        <v>0.63</v>
      </c>
      <c r="P236">
        <v>22</v>
      </c>
      <c r="Q236">
        <v>0.25</v>
      </c>
      <c r="R236">
        <v>-30</v>
      </c>
      <c r="S236">
        <v>44</v>
      </c>
      <c r="T236">
        <v>61</v>
      </c>
      <c r="U236">
        <v>-69</v>
      </c>
      <c r="V236">
        <v>36</v>
      </c>
      <c r="W236">
        <v>30180</v>
      </c>
      <c r="X236">
        <v>30057</v>
      </c>
      <c r="Y236">
        <v>40201</v>
      </c>
      <c r="Z236">
        <v>1.33</v>
      </c>
      <c r="AA236">
        <f t="shared" si="43"/>
        <v>10012</v>
      </c>
      <c r="AB236">
        <f t="shared" si="44"/>
        <v>72</v>
      </c>
      <c r="AC236">
        <f t="shared" si="45"/>
        <v>6159</v>
      </c>
      <c r="AD236">
        <f t="shared" si="46"/>
        <v>0.6151618058330004</v>
      </c>
      <c r="AE236">
        <f t="shared" si="47"/>
        <v>0</v>
      </c>
      <c r="AF236" t="e">
        <f t="shared" ca="1" si="48"/>
        <v>#N/A</v>
      </c>
      <c r="AG236" t="e">
        <f t="shared" ca="1" si="49"/>
        <v>#N/A</v>
      </c>
      <c r="AH236" t="e">
        <f t="shared" ca="1" si="50"/>
        <v>#N/A</v>
      </c>
      <c r="AI236" t="e">
        <f t="shared" ca="1" si="39"/>
        <v>#N/A</v>
      </c>
      <c r="AJ236">
        <f t="shared" si="40"/>
        <v>1.9976028765481422E-4</v>
      </c>
      <c r="AK236">
        <f t="shared" si="41"/>
        <v>0</v>
      </c>
      <c r="AL236" t="e">
        <f t="shared" ca="1" si="51"/>
        <v>#N/A</v>
      </c>
      <c r="AM236" t="b">
        <f t="shared" si="42"/>
        <v>0</v>
      </c>
    </row>
    <row r="237" spans="1:39" x14ac:dyDescent="0.3">
      <c r="A237" t="s">
        <v>479</v>
      </c>
      <c r="B237" t="s">
        <v>480</v>
      </c>
      <c r="C237" t="s">
        <v>39</v>
      </c>
      <c r="D237" t="s">
        <v>50</v>
      </c>
      <c r="E237" t="s">
        <v>308</v>
      </c>
      <c r="F237" s="13" t="str">
        <f>_xlfn.CONCAT(wiz_6[[#This Row],[OCTY......]],",",wiz_6[[#This Row],[OS]])</f>
        <v>CONYERS   ,GA</v>
      </c>
      <c r="G237" t="s">
        <v>44</v>
      </c>
      <c r="H237" t="s">
        <v>477</v>
      </c>
      <c r="I237" s="13" t="str">
        <f>_xlfn.CONCAT(wiz_6[[#This Row],[DCTY......]], ",",wiz_6[[#This Row],[DS]])</f>
        <v>LOUISVILLE,KY</v>
      </c>
      <c r="J237" t="str">
        <f>TRIM(CONCATENATE(wiz_6[[#This Row],[SHIPPER..................]],wiz_6[[#This Row],[ZIP2..]],wiz_6[[#This Row],[ZIP3..]]))</f>
        <v>b: ONLINE TRANSPORT S| 3001240201</v>
      </c>
      <c r="K237">
        <v>1</v>
      </c>
      <c r="L237">
        <v>1.41</v>
      </c>
      <c r="M237">
        <v>0.27</v>
      </c>
      <c r="N237">
        <v>445</v>
      </c>
      <c r="O237">
        <v>0.83</v>
      </c>
      <c r="P237">
        <v>127</v>
      </c>
      <c r="Q237">
        <v>0.35</v>
      </c>
      <c r="R237">
        <v>-27</v>
      </c>
      <c r="S237">
        <v>-27</v>
      </c>
      <c r="T237">
        <v>13</v>
      </c>
      <c r="U237">
        <v>-4</v>
      </c>
      <c r="V237">
        <v>-18</v>
      </c>
      <c r="W237">
        <v>36830</v>
      </c>
      <c r="X237">
        <v>30012</v>
      </c>
      <c r="Y237">
        <v>40201</v>
      </c>
      <c r="Z237">
        <v>1.46</v>
      </c>
      <c r="AA237">
        <f t="shared" si="43"/>
        <v>10012</v>
      </c>
      <c r="AB237">
        <f t="shared" si="44"/>
        <v>-18</v>
      </c>
      <c r="AC237">
        <f t="shared" si="45"/>
        <v>6159</v>
      </c>
      <c r="AD237">
        <f t="shared" si="46"/>
        <v>0.6151618058330004</v>
      </c>
      <c r="AE237">
        <f t="shared" si="47"/>
        <v>0</v>
      </c>
      <c r="AF237" t="e">
        <f t="shared" ca="1" si="48"/>
        <v>#N/A</v>
      </c>
      <c r="AG237" t="e">
        <f t="shared" ca="1" si="49"/>
        <v>#N/A</v>
      </c>
      <c r="AH237" t="e">
        <f t="shared" ca="1" si="50"/>
        <v>#N/A</v>
      </c>
      <c r="AI237" t="e">
        <f t="shared" ca="1" si="39"/>
        <v>#N/A</v>
      </c>
      <c r="AJ237">
        <f t="shared" si="40"/>
        <v>9.988014382740711E-5</v>
      </c>
      <c r="AK237">
        <f t="shared" si="41"/>
        <v>0</v>
      </c>
      <c r="AL237" t="e">
        <f t="shared" ca="1" si="51"/>
        <v>#N/A</v>
      </c>
      <c r="AM237" t="b">
        <f t="shared" si="42"/>
        <v>0</v>
      </c>
    </row>
    <row r="238" spans="1:39" x14ac:dyDescent="0.3">
      <c r="A238" t="s">
        <v>222</v>
      </c>
      <c r="B238" t="s">
        <v>218</v>
      </c>
      <c r="C238" t="s">
        <v>39</v>
      </c>
      <c r="D238" t="s">
        <v>50</v>
      </c>
      <c r="E238" t="s">
        <v>337</v>
      </c>
      <c r="F238" s="13" t="str">
        <f>_xlfn.CONCAT(wiz_6[[#This Row],[OCTY......]],",",wiz_6[[#This Row],[OS]])</f>
        <v>PALMETTO  ,GA</v>
      </c>
      <c r="G238" t="s">
        <v>44</v>
      </c>
      <c r="H238" t="s">
        <v>477</v>
      </c>
      <c r="I238" s="13" t="str">
        <f>_xlfn.CONCAT(wiz_6[[#This Row],[DCTY......]], ",",wiz_6[[#This Row],[DS]])</f>
        <v>LOUISVILLE,KY</v>
      </c>
      <c r="J238" t="str">
        <f>TRIM(CONCATENATE(wiz_6[[#This Row],[SHIPPER..................]],wiz_6[[#This Row],[ZIP2..]],wiz_6[[#This Row],[ZIP3..]]))</f>
        <v>OWENS CORNING FIBERGL| 3026840201</v>
      </c>
      <c r="K238">
        <v>3</v>
      </c>
      <c r="L238">
        <v>1.55</v>
      </c>
      <c r="M238">
        <v>0.17</v>
      </c>
      <c r="N238">
        <v>420</v>
      </c>
      <c r="O238">
        <v>1.19</v>
      </c>
      <c r="P238">
        <v>40</v>
      </c>
      <c r="Q238">
        <v>0.27</v>
      </c>
      <c r="R238">
        <v>16</v>
      </c>
      <c r="S238">
        <v>-22</v>
      </c>
      <c r="T238">
        <v>-72</v>
      </c>
      <c r="U238">
        <v>-3</v>
      </c>
      <c r="V238">
        <v>-97</v>
      </c>
      <c r="W238">
        <v>30301</v>
      </c>
      <c r="X238">
        <v>30268</v>
      </c>
      <c r="Y238">
        <v>40201</v>
      </c>
      <c r="Z238">
        <v>1.5</v>
      </c>
      <c r="AA238">
        <f t="shared" si="43"/>
        <v>10012</v>
      </c>
      <c r="AB238">
        <f t="shared" si="44"/>
        <v>-291</v>
      </c>
      <c r="AC238">
        <f t="shared" si="45"/>
        <v>6159</v>
      </c>
      <c r="AD238">
        <f t="shared" si="46"/>
        <v>0.6151618058330004</v>
      </c>
      <c r="AE238">
        <f t="shared" si="47"/>
        <v>0</v>
      </c>
      <c r="AF238" t="e">
        <f t="shared" ca="1" si="48"/>
        <v>#N/A</v>
      </c>
      <c r="AG238" t="e">
        <f t="shared" ca="1" si="49"/>
        <v>#N/A</v>
      </c>
      <c r="AH238" t="e">
        <f t="shared" ca="1" si="50"/>
        <v>#N/A</v>
      </c>
      <c r="AI238" t="e">
        <f t="shared" ca="1" si="39"/>
        <v>#N/A</v>
      </c>
      <c r="AJ238">
        <f t="shared" si="40"/>
        <v>2.9964043148222132E-4</v>
      </c>
      <c r="AK238">
        <f t="shared" si="41"/>
        <v>0</v>
      </c>
      <c r="AL238" t="e">
        <f t="shared" ca="1" si="51"/>
        <v>#N/A</v>
      </c>
      <c r="AM238" t="b">
        <f t="shared" si="42"/>
        <v>0</v>
      </c>
    </row>
    <row r="239" spans="1:39" x14ac:dyDescent="0.3">
      <c r="A239" t="s">
        <v>217</v>
      </c>
      <c r="B239" t="s">
        <v>218</v>
      </c>
      <c r="C239" t="s">
        <v>39</v>
      </c>
      <c r="D239" t="s">
        <v>50</v>
      </c>
      <c r="E239" t="s">
        <v>337</v>
      </c>
      <c r="F239" s="13" t="str">
        <f>_xlfn.CONCAT(wiz_6[[#This Row],[OCTY......]],",",wiz_6[[#This Row],[OS]])</f>
        <v>PALMETTO  ,GA</v>
      </c>
      <c r="G239" t="s">
        <v>44</v>
      </c>
      <c r="H239" t="s">
        <v>477</v>
      </c>
      <c r="I239" s="13" t="str">
        <f>_xlfn.CONCAT(wiz_6[[#This Row],[DCTY......]], ",",wiz_6[[#This Row],[DS]])</f>
        <v>LOUISVILLE,KY</v>
      </c>
      <c r="J239" t="str">
        <f>TRIM(CONCATENATE(wiz_6[[#This Row],[SHIPPER..................]],wiz_6[[#This Row],[ZIP2..]],wiz_6[[#This Row],[ZIP3..]]))</f>
        <v>OWENS CORNING SALES | 3026840201</v>
      </c>
      <c r="K239">
        <v>3</v>
      </c>
      <c r="L239">
        <v>1.54</v>
      </c>
      <c r="M239">
        <v>0.18</v>
      </c>
      <c r="N239">
        <v>431</v>
      </c>
      <c r="O239">
        <v>1.24</v>
      </c>
      <c r="P239">
        <v>36</v>
      </c>
      <c r="Q239">
        <v>0.27</v>
      </c>
      <c r="R239">
        <v>-1</v>
      </c>
      <c r="S239">
        <v>-11</v>
      </c>
      <c r="T239">
        <v>-84</v>
      </c>
      <c r="U239">
        <v>-14</v>
      </c>
      <c r="V239">
        <v>-109</v>
      </c>
      <c r="W239">
        <v>30301</v>
      </c>
      <c r="X239">
        <v>30268</v>
      </c>
      <c r="Y239">
        <v>40201</v>
      </c>
      <c r="Z239">
        <v>1.5</v>
      </c>
      <c r="AA239">
        <f t="shared" si="43"/>
        <v>10012</v>
      </c>
      <c r="AB239">
        <f t="shared" si="44"/>
        <v>-327</v>
      </c>
      <c r="AC239">
        <f t="shared" si="45"/>
        <v>6159</v>
      </c>
      <c r="AD239">
        <f t="shared" si="46"/>
        <v>0.6151618058330004</v>
      </c>
      <c r="AE239">
        <f t="shared" si="47"/>
        <v>0</v>
      </c>
      <c r="AF239" t="e">
        <f t="shared" ca="1" si="48"/>
        <v>#N/A</v>
      </c>
      <c r="AG239" t="e">
        <f t="shared" ca="1" si="49"/>
        <v>#N/A</v>
      </c>
      <c r="AH239" t="e">
        <f t="shared" ca="1" si="50"/>
        <v>#N/A</v>
      </c>
      <c r="AI239" t="e">
        <f t="shared" ca="1" si="39"/>
        <v>#N/A</v>
      </c>
      <c r="AJ239">
        <f t="shared" si="40"/>
        <v>2.9964043148222132E-4</v>
      </c>
      <c r="AK239">
        <f t="shared" si="41"/>
        <v>0</v>
      </c>
      <c r="AL239" t="e">
        <f t="shared" ca="1" si="51"/>
        <v>#N/A</v>
      </c>
      <c r="AM239" t="b">
        <f t="shared" si="42"/>
        <v>0</v>
      </c>
    </row>
    <row r="240" spans="1:39" x14ac:dyDescent="0.3">
      <c r="A240" t="s">
        <v>222</v>
      </c>
      <c r="B240" t="s">
        <v>218</v>
      </c>
      <c r="C240" t="s">
        <v>39</v>
      </c>
      <c r="D240" t="s">
        <v>50</v>
      </c>
      <c r="E240" t="s">
        <v>337</v>
      </c>
      <c r="F240" s="13" t="str">
        <f>_xlfn.CONCAT(wiz_6[[#This Row],[OCTY......]],",",wiz_6[[#This Row],[OS]])</f>
        <v>PALMETTO  ,GA</v>
      </c>
      <c r="G240" t="s">
        <v>44</v>
      </c>
      <c r="H240" t="s">
        <v>481</v>
      </c>
      <c r="I240" s="13" t="str">
        <f>_xlfn.CONCAT(wiz_6[[#This Row],[DCTY......]], ",",wiz_6[[#This Row],[DS]])</f>
        <v>BENTON    ,KY</v>
      </c>
      <c r="J240" t="str">
        <f>TRIM(CONCATENATE(wiz_6[[#This Row],[SHIPPER..................]],wiz_6[[#This Row],[ZIP2..]],wiz_6[[#This Row],[ZIP3..]]))</f>
        <v>OWENS CORNING FIBERGL| 3026842025</v>
      </c>
      <c r="K240">
        <v>2</v>
      </c>
      <c r="L240">
        <v>1.43</v>
      </c>
      <c r="M240">
        <v>0.17</v>
      </c>
      <c r="N240">
        <v>389</v>
      </c>
      <c r="O240">
        <v>0.8</v>
      </c>
      <c r="P240">
        <v>129</v>
      </c>
      <c r="Q240">
        <v>0.35</v>
      </c>
      <c r="R240">
        <v>14</v>
      </c>
      <c r="S240">
        <v>-22</v>
      </c>
      <c r="T240">
        <v>-7</v>
      </c>
      <c r="U240">
        <v>55</v>
      </c>
      <c r="V240">
        <v>26</v>
      </c>
      <c r="W240">
        <v>30103</v>
      </c>
      <c r="X240">
        <v>30268</v>
      </c>
      <c r="Y240">
        <v>42025</v>
      </c>
      <c r="Z240">
        <v>1.38</v>
      </c>
      <c r="AA240">
        <f t="shared" si="43"/>
        <v>10012</v>
      </c>
      <c r="AB240">
        <f t="shared" si="44"/>
        <v>52</v>
      </c>
      <c r="AC240">
        <f t="shared" si="45"/>
        <v>6159</v>
      </c>
      <c r="AD240">
        <f t="shared" si="46"/>
        <v>0.6151618058330004</v>
      </c>
      <c r="AE240">
        <f t="shared" si="47"/>
        <v>0</v>
      </c>
      <c r="AF240" t="e">
        <f t="shared" ca="1" si="48"/>
        <v>#N/A</v>
      </c>
      <c r="AG240" t="e">
        <f t="shared" ca="1" si="49"/>
        <v>#N/A</v>
      </c>
      <c r="AH240" t="e">
        <f t="shared" ca="1" si="50"/>
        <v>#N/A</v>
      </c>
      <c r="AI240" t="e">
        <f t="shared" ca="1" si="39"/>
        <v>#N/A</v>
      </c>
      <c r="AJ240">
        <f t="shared" si="40"/>
        <v>1.9976028765481422E-4</v>
      </c>
      <c r="AK240">
        <f t="shared" si="41"/>
        <v>0</v>
      </c>
      <c r="AL240" t="e">
        <f t="shared" ca="1" si="51"/>
        <v>#N/A</v>
      </c>
      <c r="AM240" t="b">
        <f t="shared" si="42"/>
        <v>0</v>
      </c>
    </row>
    <row r="241" spans="1:39" x14ac:dyDescent="0.3">
      <c r="A241" t="s">
        <v>222</v>
      </c>
      <c r="B241" t="s">
        <v>218</v>
      </c>
      <c r="C241" t="s">
        <v>39</v>
      </c>
      <c r="D241" t="s">
        <v>50</v>
      </c>
      <c r="E241" t="s">
        <v>337</v>
      </c>
      <c r="F241" s="13" t="str">
        <f>_xlfn.CONCAT(wiz_6[[#This Row],[OCTY......]],",",wiz_6[[#This Row],[OS]])</f>
        <v>PALMETTO  ,GA</v>
      </c>
      <c r="G241" t="s">
        <v>44</v>
      </c>
      <c r="H241" t="s">
        <v>482</v>
      </c>
      <c r="I241" s="13" t="str">
        <f>_xlfn.CONCAT(wiz_6[[#This Row],[DCTY......]], ",",wiz_6[[#This Row],[DS]])</f>
        <v>MAYFIELD  ,KY</v>
      </c>
      <c r="J241" t="str">
        <f>TRIM(CONCATENATE(wiz_6[[#This Row],[SHIPPER..................]],wiz_6[[#This Row],[ZIP2..]],wiz_6[[#This Row],[ZIP3..]]))</f>
        <v>OWENS CORNING FIBERGL| 3026842066</v>
      </c>
      <c r="K241">
        <v>1</v>
      </c>
      <c r="L241">
        <v>1.43</v>
      </c>
      <c r="M241">
        <v>0.17</v>
      </c>
      <c r="N241">
        <v>404</v>
      </c>
      <c r="O241">
        <v>0.89</v>
      </c>
      <c r="P241">
        <v>10</v>
      </c>
      <c r="Q241">
        <v>0.25</v>
      </c>
      <c r="R241">
        <v>16</v>
      </c>
      <c r="S241">
        <v>-22</v>
      </c>
      <c r="T241">
        <v>-1</v>
      </c>
      <c r="U241">
        <v>58</v>
      </c>
      <c r="V241">
        <v>35</v>
      </c>
      <c r="W241">
        <v>30301</v>
      </c>
      <c r="X241">
        <v>30268</v>
      </c>
      <c r="Y241">
        <v>42066</v>
      </c>
      <c r="Z241">
        <v>1.38</v>
      </c>
      <c r="AA241">
        <f t="shared" si="43"/>
        <v>10012</v>
      </c>
      <c r="AB241">
        <f t="shared" si="44"/>
        <v>35</v>
      </c>
      <c r="AC241">
        <f t="shared" si="45"/>
        <v>6159</v>
      </c>
      <c r="AD241">
        <f t="shared" si="46"/>
        <v>0.6151618058330004</v>
      </c>
      <c r="AE241">
        <f t="shared" si="47"/>
        <v>0</v>
      </c>
      <c r="AF241" t="e">
        <f t="shared" ca="1" si="48"/>
        <v>#N/A</v>
      </c>
      <c r="AG241" t="e">
        <f t="shared" ca="1" si="49"/>
        <v>#N/A</v>
      </c>
      <c r="AH241" t="e">
        <f t="shared" ca="1" si="50"/>
        <v>#N/A</v>
      </c>
      <c r="AI241" t="e">
        <f t="shared" ca="1" si="39"/>
        <v>#N/A</v>
      </c>
      <c r="AJ241">
        <f t="shared" si="40"/>
        <v>9.988014382740711E-5</v>
      </c>
      <c r="AK241">
        <f t="shared" si="41"/>
        <v>0</v>
      </c>
      <c r="AL241" t="e">
        <f t="shared" ca="1" si="51"/>
        <v>#N/A</v>
      </c>
      <c r="AM241" t="b">
        <f t="shared" si="42"/>
        <v>0</v>
      </c>
    </row>
    <row r="242" spans="1:39" x14ac:dyDescent="0.3">
      <c r="A242" t="s">
        <v>222</v>
      </c>
      <c r="B242" t="s">
        <v>218</v>
      </c>
      <c r="C242" t="s">
        <v>39</v>
      </c>
      <c r="D242" t="s">
        <v>50</v>
      </c>
      <c r="E242" t="s">
        <v>337</v>
      </c>
      <c r="F242" s="13" t="str">
        <f>_xlfn.CONCAT(wiz_6[[#This Row],[OCTY......]],",",wiz_6[[#This Row],[OS]])</f>
        <v>PALMETTO  ,GA</v>
      </c>
      <c r="G242" t="s">
        <v>44</v>
      </c>
      <c r="H242" t="s">
        <v>483</v>
      </c>
      <c r="I242" s="13" t="str">
        <f>_xlfn.CONCAT(wiz_6[[#This Row],[DCTY......]], ",",wiz_6[[#This Row],[DS]])</f>
        <v>PADUCAH   ,KY</v>
      </c>
      <c r="J242" t="str">
        <f>TRIM(CONCATENATE(wiz_6[[#This Row],[SHIPPER..................]],wiz_6[[#This Row],[ZIP2..]],wiz_6[[#This Row],[ZIP3..]]))</f>
        <v>OWENS CORNING FIBERGL| 3026842001</v>
      </c>
      <c r="K242">
        <v>1</v>
      </c>
      <c r="L242">
        <v>1.43</v>
      </c>
      <c r="M242">
        <v>0.17</v>
      </c>
      <c r="N242">
        <v>399</v>
      </c>
      <c r="O242">
        <v>1</v>
      </c>
      <c r="P242">
        <v>80</v>
      </c>
      <c r="Q242">
        <v>0.3</v>
      </c>
      <c r="R242">
        <v>-19</v>
      </c>
      <c r="S242">
        <v>-22</v>
      </c>
      <c r="T242">
        <v>-54</v>
      </c>
      <c r="U242">
        <v>92</v>
      </c>
      <c r="V242">
        <v>16</v>
      </c>
      <c r="W242">
        <v>30103</v>
      </c>
      <c r="X242">
        <v>30268</v>
      </c>
      <c r="Y242">
        <v>42001</v>
      </c>
      <c r="Z242">
        <v>1.38</v>
      </c>
      <c r="AA242">
        <f t="shared" si="43"/>
        <v>10012</v>
      </c>
      <c r="AB242">
        <f t="shared" si="44"/>
        <v>16</v>
      </c>
      <c r="AC242">
        <f t="shared" si="45"/>
        <v>6159</v>
      </c>
      <c r="AD242">
        <f t="shared" si="46"/>
        <v>0.6151618058330004</v>
      </c>
      <c r="AE242">
        <f t="shared" si="47"/>
        <v>0</v>
      </c>
      <c r="AF242" t="e">
        <f t="shared" ca="1" si="48"/>
        <v>#N/A</v>
      </c>
      <c r="AG242" t="e">
        <f t="shared" ca="1" si="49"/>
        <v>#N/A</v>
      </c>
      <c r="AH242" t="e">
        <f t="shared" ca="1" si="50"/>
        <v>#N/A</v>
      </c>
      <c r="AI242" t="e">
        <f t="shared" ca="1" si="39"/>
        <v>#N/A</v>
      </c>
      <c r="AJ242">
        <f t="shared" si="40"/>
        <v>9.988014382740711E-5</v>
      </c>
      <c r="AK242">
        <f t="shared" si="41"/>
        <v>0</v>
      </c>
      <c r="AL242" t="e">
        <f t="shared" ca="1" si="51"/>
        <v>#N/A</v>
      </c>
      <c r="AM242" t="b">
        <f t="shared" si="42"/>
        <v>0</v>
      </c>
    </row>
    <row r="243" spans="1:39" x14ac:dyDescent="0.3">
      <c r="A243" t="s">
        <v>217</v>
      </c>
      <c r="B243" t="s">
        <v>218</v>
      </c>
      <c r="C243" t="s">
        <v>39</v>
      </c>
      <c r="D243" t="s">
        <v>50</v>
      </c>
      <c r="E243" t="s">
        <v>337</v>
      </c>
      <c r="F243" s="13" t="str">
        <f>_xlfn.CONCAT(wiz_6[[#This Row],[OCTY......]],",",wiz_6[[#This Row],[OS]])</f>
        <v>PALMETTO  ,GA</v>
      </c>
      <c r="G243" t="s">
        <v>44</v>
      </c>
      <c r="H243" t="s">
        <v>481</v>
      </c>
      <c r="I243" s="13" t="str">
        <f>_xlfn.CONCAT(wiz_6[[#This Row],[DCTY......]], ",",wiz_6[[#This Row],[DS]])</f>
        <v>BENTON    ,KY</v>
      </c>
      <c r="J243" t="str">
        <f>TRIM(CONCATENATE(wiz_6[[#This Row],[SHIPPER..................]],wiz_6[[#This Row],[ZIP2..]],wiz_6[[#This Row],[ZIP3..]]))</f>
        <v>OWENS CORNING SALES | 3026842025</v>
      </c>
      <c r="K243">
        <v>1</v>
      </c>
      <c r="L243">
        <v>1.43</v>
      </c>
      <c r="M243">
        <v>0.18</v>
      </c>
      <c r="N243">
        <v>389</v>
      </c>
      <c r="O243">
        <v>0.51</v>
      </c>
      <c r="P243">
        <v>41</v>
      </c>
      <c r="Q243">
        <v>0.25</v>
      </c>
      <c r="R243">
        <v>10</v>
      </c>
      <c r="S243">
        <v>-11</v>
      </c>
      <c r="T243">
        <v>62</v>
      </c>
      <c r="U243">
        <v>59</v>
      </c>
      <c r="V243">
        <v>110</v>
      </c>
      <c r="W243">
        <v>30253</v>
      </c>
      <c r="X243">
        <v>30268</v>
      </c>
      <c r="Y243">
        <v>42025</v>
      </c>
      <c r="Z243">
        <v>1.39</v>
      </c>
      <c r="AA243">
        <f t="shared" si="43"/>
        <v>10012</v>
      </c>
      <c r="AB243">
        <f t="shared" si="44"/>
        <v>110</v>
      </c>
      <c r="AC243">
        <f t="shared" si="45"/>
        <v>6159</v>
      </c>
      <c r="AD243">
        <f t="shared" si="46"/>
        <v>0.6151618058330004</v>
      </c>
      <c r="AE243">
        <f t="shared" si="47"/>
        <v>0</v>
      </c>
      <c r="AF243" t="e">
        <f t="shared" ca="1" si="48"/>
        <v>#N/A</v>
      </c>
      <c r="AG243" t="e">
        <f t="shared" ca="1" si="49"/>
        <v>#N/A</v>
      </c>
      <c r="AH243" t="e">
        <f t="shared" ca="1" si="50"/>
        <v>#N/A</v>
      </c>
      <c r="AI243" t="e">
        <f t="shared" ca="1" si="39"/>
        <v>#N/A</v>
      </c>
      <c r="AJ243">
        <f t="shared" si="40"/>
        <v>9.988014382740711E-5</v>
      </c>
      <c r="AK243">
        <f t="shared" si="41"/>
        <v>0</v>
      </c>
      <c r="AL243" t="e">
        <f t="shared" ca="1" si="51"/>
        <v>#N/A</v>
      </c>
      <c r="AM243" t="b">
        <f t="shared" si="42"/>
        <v>0</v>
      </c>
    </row>
    <row r="244" spans="1:39" x14ac:dyDescent="0.3">
      <c r="A244" t="s">
        <v>400</v>
      </c>
      <c r="B244" t="s">
        <v>401</v>
      </c>
      <c r="C244" t="s">
        <v>39</v>
      </c>
      <c r="D244" t="s">
        <v>50</v>
      </c>
      <c r="E244" t="s">
        <v>223</v>
      </c>
      <c r="F244" s="13" t="str">
        <f>_xlfn.CONCAT(wiz_6[[#This Row],[OCTY......]],",",wiz_6[[#This Row],[OS]])</f>
        <v>ATLANTA   ,GA</v>
      </c>
      <c r="G244" t="s">
        <v>246</v>
      </c>
      <c r="H244" t="s">
        <v>484</v>
      </c>
      <c r="I244" s="13" t="str">
        <f>_xlfn.CONCAT(wiz_6[[#This Row],[DCTY......]], ",",wiz_6[[#This Row],[DS]])</f>
        <v>BATON ROUG,LA</v>
      </c>
      <c r="J244" t="str">
        <f>TRIM(CONCATENATE(wiz_6[[#This Row],[SHIPPER..................]],wiz_6[[#This Row],[ZIP2..]],wiz_6[[#This Row],[ZIP3..]]))</f>
        <v>KELLOGG COMPANY MLXP| 3030170801</v>
      </c>
      <c r="K244">
        <v>1</v>
      </c>
      <c r="L244">
        <v>1.72</v>
      </c>
      <c r="M244">
        <v>0.23</v>
      </c>
      <c r="N244">
        <v>508</v>
      </c>
      <c r="O244">
        <v>1.05</v>
      </c>
      <c r="P244">
        <v>48</v>
      </c>
      <c r="Q244">
        <v>0.25</v>
      </c>
      <c r="R244">
        <v>-11</v>
      </c>
      <c r="S244">
        <v>-21</v>
      </c>
      <c r="T244">
        <v>-1</v>
      </c>
      <c r="U244">
        <v>15</v>
      </c>
      <c r="V244">
        <v>-7</v>
      </c>
      <c r="W244">
        <v>30233</v>
      </c>
      <c r="X244">
        <v>30301</v>
      </c>
      <c r="Y244">
        <v>70801</v>
      </c>
      <c r="Z244">
        <v>1.73</v>
      </c>
      <c r="AA244">
        <f t="shared" si="43"/>
        <v>10012</v>
      </c>
      <c r="AB244">
        <f t="shared" si="44"/>
        <v>-7</v>
      </c>
      <c r="AC244">
        <f t="shared" si="45"/>
        <v>6159</v>
      </c>
      <c r="AD244">
        <f t="shared" si="46"/>
        <v>0.6151618058330004</v>
      </c>
      <c r="AE244">
        <f t="shared" si="47"/>
        <v>0</v>
      </c>
      <c r="AF244" t="e">
        <f t="shared" ca="1" si="48"/>
        <v>#N/A</v>
      </c>
      <c r="AG244" t="e">
        <f t="shared" ca="1" si="49"/>
        <v>#N/A</v>
      </c>
      <c r="AH244" t="e">
        <f t="shared" ca="1" si="50"/>
        <v>#N/A</v>
      </c>
      <c r="AI244" t="e">
        <f t="shared" ca="1" si="39"/>
        <v>#N/A</v>
      </c>
      <c r="AJ244">
        <f t="shared" si="40"/>
        <v>9.988014382740711E-5</v>
      </c>
      <c r="AK244">
        <f t="shared" si="41"/>
        <v>0</v>
      </c>
      <c r="AL244" t="e">
        <f t="shared" ca="1" si="51"/>
        <v>#N/A</v>
      </c>
      <c r="AM244" t="b">
        <f t="shared" si="42"/>
        <v>0</v>
      </c>
    </row>
    <row r="245" spans="1:39" x14ac:dyDescent="0.3">
      <c r="A245" t="s">
        <v>222</v>
      </c>
      <c r="B245" t="s">
        <v>218</v>
      </c>
      <c r="C245" t="s">
        <v>39</v>
      </c>
      <c r="D245" t="s">
        <v>50</v>
      </c>
      <c r="E245" t="s">
        <v>337</v>
      </c>
      <c r="F245" s="13" t="str">
        <f>_xlfn.CONCAT(wiz_6[[#This Row],[OCTY......]],",",wiz_6[[#This Row],[OS]])</f>
        <v>PALMETTO  ,GA</v>
      </c>
      <c r="G245" t="s">
        <v>246</v>
      </c>
      <c r="H245" t="s">
        <v>447</v>
      </c>
      <c r="I245" s="13" t="str">
        <f>_xlfn.CONCAT(wiz_6[[#This Row],[DCTY......]], ",",wiz_6[[#This Row],[DS]])</f>
        <v>COVINGTON ,LA</v>
      </c>
      <c r="J245" t="str">
        <f>TRIM(CONCATENATE(wiz_6[[#This Row],[SHIPPER..................]],wiz_6[[#This Row],[ZIP2..]],wiz_6[[#This Row],[ZIP3..]]))</f>
        <v>OWENS CORNING FIBERGL| 3026870433</v>
      </c>
      <c r="K245">
        <v>5</v>
      </c>
      <c r="L245">
        <v>1.77</v>
      </c>
      <c r="M245">
        <v>0.17</v>
      </c>
      <c r="N245">
        <v>437</v>
      </c>
      <c r="O245">
        <v>0.94</v>
      </c>
      <c r="P245">
        <v>151</v>
      </c>
      <c r="Q245">
        <v>0.37</v>
      </c>
      <c r="R245">
        <v>16</v>
      </c>
      <c r="S245">
        <v>-22</v>
      </c>
      <c r="T245">
        <v>-13</v>
      </c>
      <c r="U245">
        <v>-40</v>
      </c>
      <c r="V245">
        <v>-75</v>
      </c>
      <c r="W245">
        <v>36830</v>
      </c>
      <c r="X245">
        <v>30268</v>
      </c>
      <c r="Y245">
        <v>70433</v>
      </c>
      <c r="Z245">
        <v>1.72</v>
      </c>
      <c r="AA245">
        <f t="shared" si="43"/>
        <v>10012</v>
      </c>
      <c r="AB245">
        <f t="shared" si="44"/>
        <v>-375</v>
      </c>
      <c r="AC245">
        <f t="shared" si="45"/>
        <v>6159</v>
      </c>
      <c r="AD245">
        <f t="shared" si="46"/>
        <v>0.6151618058330004</v>
      </c>
      <c r="AE245">
        <f t="shared" si="47"/>
        <v>0</v>
      </c>
      <c r="AF245" t="e">
        <f t="shared" ca="1" si="48"/>
        <v>#N/A</v>
      </c>
      <c r="AG245" t="e">
        <f t="shared" ca="1" si="49"/>
        <v>#N/A</v>
      </c>
      <c r="AH245" t="e">
        <f t="shared" ca="1" si="50"/>
        <v>#N/A</v>
      </c>
      <c r="AI245" t="e">
        <f t="shared" ca="1" si="39"/>
        <v>#N/A</v>
      </c>
      <c r="AJ245">
        <f t="shared" si="40"/>
        <v>4.9940071913703551E-4</v>
      </c>
      <c r="AK245">
        <f t="shared" si="41"/>
        <v>0</v>
      </c>
      <c r="AL245" t="e">
        <f t="shared" ca="1" si="51"/>
        <v>#N/A</v>
      </c>
      <c r="AM245" t="b">
        <f t="shared" si="42"/>
        <v>0</v>
      </c>
    </row>
    <row r="246" spans="1:39" x14ac:dyDescent="0.3">
      <c r="A246" t="s">
        <v>485</v>
      </c>
      <c r="B246" t="s">
        <v>486</v>
      </c>
      <c r="C246" t="s">
        <v>39</v>
      </c>
      <c r="D246" t="s">
        <v>50</v>
      </c>
      <c r="E246" t="s">
        <v>223</v>
      </c>
      <c r="F246" s="13" t="str">
        <f>_xlfn.CONCAT(wiz_6[[#This Row],[OCTY......]],",",wiz_6[[#This Row],[OS]])</f>
        <v>ATLANTA   ,GA</v>
      </c>
      <c r="G246" t="s">
        <v>246</v>
      </c>
      <c r="H246" t="s">
        <v>487</v>
      </c>
      <c r="I246" s="13" t="str">
        <f>_xlfn.CONCAT(wiz_6[[#This Row],[DCTY......]], ",",wiz_6[[#This Row],[DS]])</f>
        <v>OPELOUSAS ,LA</v>
      </c>
      <c r="J246" t="str">
        <f>TRIM(CONCATENATE(wiz_6[[#This Row],[SHIPPER..................]],wiz_6[[#This Row],[ZIP2..]],wiz_6[[#This Row],[ZIP3..]]))</f>
        <v>b: GILTNER LOGISTICS | 3030170570</v>
      </c>
      <c r="K246">
        <v>1</v>
      </c>
      <c r="L246">
        <v>1.0900000000000001</v>
      </c>
      <c r="M246">
        <v>0.28000000000000003</v>
      </c>
      <c r="N246">
        <v>583</v>
      </c>
      <c r="O246">
        <v>1.1000000000000001</v>
      </c>
      <c r="P246">
        <v>0</v>
      </c>
      <c r="Q246">
        <v>0.25</v>
      </c>
      <c r="R246">
        <v>-41</v>
      </c>
      <c r="S246">
        <v>35</v>
      </c>
      <c r="T246">
        <v>0</v>
      </c>
      <c r="U246">
        <v>-213</v>
      </c>
      <c r="V246">
        <v>-178</v>
      </c>
      <c r="W246">
        <v>30301</v>
      </c>
      <c r="X246">
        <v>30301</v>
      </c>
      <c r="Y246">
        <v>70570</v>
      </c>
      <c r="Z246">
        <v>1.1499999999999999</v>
      </c>
      <c r="AA246">
        <f t="shared" si="43"/>
        <v>10012</v>
      </c>
      <c r="AB246">
        <f t="shared" si="44"/>
        <v>-178</v>
      </c>
      <c r="AC246">
        <f t="shared" si="45"/>
        <v>6159</v>
      </c>
      <c r="AD246">
        <f t="shared" si="46"/>
        <v>0.6151618058330004</v>
      </c>
      <c r="AE246">
        <f t="shared" si="47"/>
        <v>0</v>
      </c>
      <c r="AF246" t="e">
        <f t="shared" ca="1" si="48"/>
        <v>#N/A</v>
      </c>
      <c r="AG246" t="e">
        <f t="shared" ca="1" si="49"/>
        <v>#N/A</v>
      </c>
      <c r="AH246" t="e">
        <f t="shared" ca="1" si="50"/>
        <v>#N/A</v>
      </c>
      <c r="AI246" t="e">
        <f t="shared" ca="1" si="39"/>
        <v>#N/A</v>
      </c>
      <c r="AJ246">
        <f t="shared" si="40"/>
        <v>9.988014382740711E-5</v>
      </c>
      <c r="AK246">
        <f t="shared" si="41"/>
        <v>0</v>
      </c>
      <c r="AL246" t="e">
        <f t="shared" ca="1" si="51"/>
        <v>#N/A</v>
      </c>
      <c r="AM246" t="b">
        <f t="shared" si="42"/>
        <v>0</v>
      </c>
    </row>
    <row r="247" spans="1:39" x14ac:dyDescent="0.3">
      <c r="A247" t="s">
        <v>37</v>
      </c>
      <c r="B247" t="s">
        <v>38</v>
      </c>
      <c r="C247" t="s">
        <v>39</v>
      </c>
      <c r="D247" t="s">
        <v>50</v>
      </c>
      <c r="E247" t="s">
        <v>488</v>
      </c>
      <c r="F247" s="13" t="str">
        <f>_xlfn.CONCAT(wiz_6[[#This Row],[OCTY......]],",",wiz_6[[#This Row],[OS]])</f>
        <v>GRIFFIN   ,GA</v>
      </c>
      <c r="G247" t="s">
        <v>176</v>
      </c>
      <c r="H247" t="s">
        <v>489</v>
      </c>
      <c r="I247" s="13" t="str">
        <f>_xlfn.CONCAT(wiz_6[[#This Row],[DCTY......]], ",",wiz_6[[#This Row],[DS]])</f>
        <v>FRASER    ,MI</v>
      </c>
      <c r="J247" t="str">
        <f>TRIM(CONCATENATE(wiz_6[[#This Row],[SHIPPER..................]],wiz_6[[#This Row],[ZIP2..]],wiz_6[[#This Row],[ZIP3..]]))</f>
        <v>b: C H ROBINSON | 3022348026</v>
      </c>
      <c r="K247">
        <v>1</v>
      </c>
      <c r="L247">
        <v>1.01</v>
      </c>
      <c r="M247">
        <v>0.27</v>
      </c>
      <c r="N247">
        <v>782</v>
      </c>
      <c r="O247">
        <v>2.85</v>
      </c>
      <c r="P247">
        <v>51</v>
      </c>
      <c r="Q247">
        <v>0.3</v>
      </c>
      <c r="R247">
        <v>-47</v>
      </c>
      <c r="S247">
        <v>-24</v>
      </c>
      <c r="T247">
        <v>-249</v>
      </c>
      <c r="U247">
        <v>-730</v>
      </c>
      <c r="V247">
        <v>-1003</v>
      </c>
      <c r="W247">
        <v>31201</v>
      </c>
      <c r="X247">
        <v>30223</v>
      </c>
      <c r="Y247">
        <v>48026</v>
      </c>
      <c r="Z247">
        <v>1.06</v>
      </c>
      <c r="AA247">
        <f t="shared" si="43"/>
        <v>10012</v>
      </c>
      <c r="AB247">
        <f t="shared" si="44"/>
        <v>-1003</v>
      </c>
      <c r="AC247">
        <f t="shared" si="45"/>
        <v>6159</v>
      </c>
      <c r="AD247">
        <f t="shared" si="46"/>
        <v>0.6151618058330004</v>
      </c>
      <c r="AE247">
        <f t="shared" si="47"/>
        <v>0</v>
      </c>
      <c r="AF247" t="e">
        <f t="shared" ca="1" si="48"/>
        <v>#N/A</v>
      </c>
      <c r="AG247" t="e">
        <f t="shared" ca="1" si="49"/>
        <v>#N/A</v>
      </c>
      <c r="AH247" t="e">
        <f t="shared" ca="1" si="50"/>
        <v>#N/A</v>
      </c>
      <c r="AI247" t="e">
        <f t="shared" ca="1" si="39"/>
        <v>#N/A</v>
      </c>
      <c r="AJ247">
        <f t="shared" si="40"/>
        <v>9.988014382740711E-5</v>
      </c>
      <c r="AK247">
        <f t="shared" si="41"/>
        <v>0</v>
      </c>
      <c r="AL247" t="e">
        <f t="shared" ca="1" si="51"/>
        <v>#N/A</v>
      </c>
      <c r="AM247" t="b">
        <f t="shared" si="42"/>
        <v>0</v>
      </c>
    </row>
    <row r="248" spans="1:39" x14ac:dyDescent="0.3">
      <c r="A248" t="s">
        <v>423</v>
      </c>
      <c r="B248" t="s">
        <v>424</v>
      </c>
      <c r="C248" t="s">
        <v>39</v>
      </c>
      <c r="D248" t="s">
        <v>50</v>
      </c>
      <c r="E248" t="s">
        <v>399</v>
      </c>
      <c r="F248" s="13" t="str">
        <f>_xlfn.CONCAT(wiz_6[[#This Row],[OCTY......]],",",wiz_6[[#This Row],[OS]])</f>
        <v>MCDONOUGH ,GA</v>
      </c>
      <c r="G248" t="s">
        <v>176</v>
      </c>
      <c r="H248" t="s">
        <v>125</v>
      </c>
      <c r="I248" s="13" t="str">
        <f>_xlfn.CONCAT(wiz_6[[#This Row],[DCTY......]], ",",wiz_6[[#This Row],[DS]])</f>
        <v>TROY      ,MI</v>
      </c>
      <c r="J248" t="str">
        <f>TRIM(CONCATENATE(wiz_6[[#This Row],[SHIPPER..................]],wiz_6[[#This Row],[ZIP2..]],wiz_6[[#This Row],[ZIP3..]]))</f>
        <v>CARLSTAR | 3025348007</v>
      </c>
      <c r="K248">
        <v>10</v>
      </c>
      <c r="L248">
        <v>1.32</v>
      </c>
      <c r="M248">
        <v>0.18</v>
      </c>
      <c r="N248">
        <v>758</v>
      </c>
      <c r="O248">
        <v>1.91</v>
      </c>
      <c r="P248">
        <v>42</v>
      </c>
      <c r="Q248">
        <v>0.27</v>
      </c>
      <c r="R248">
        <v>25</v>
      </c>
      <c r="S248">
        <v>-25</v>
      </c>
      <c r="T248">
        <v>-26</v>
      </c>
      <c r="U248">
        <v>-477</v>
      </c>
      <c r="V248">
        <v>-528</v>
      </c>
      <c r="W248">
        <v>30253</v>
      </c>
      <c r="X248">
        <v>30253</v>
      </c>
      <c r="Y248">
        <v>48007</v>
      </c>
      <c r="Z248">
        <v>1.28</v>
      </c>
      <c r="AA248">
        <f t="shared" si="43"/>
        <v>10012</v>
      </c>
      <c r="AB248">
        <f t="shared" si="44"/>
        <v>-5280</v>
      </c>
      <c r="AC248">
        <f t="shared" si="45"/>
        <v>6159</v>
      </c>
      <c r="AD248">
        <f t="shared" si="46"/>
        <v>0.6151618058330004</v>
      </c>
      <c r="AE248">
        <f t="shared" si="47"/>
        <v>0</v>
      </c>
      <c r="AF248" t="e">
        <f t="shared" ca="1" si="48"/>
        <v>#N/A</v>
      </c>
      <c r="AG248" t="e">
        <f t="shared" ca="1" si="49"/>
        <v>#N/A</v>
      </c>
      <c r="AH248" t="e">
        <f t="shared" ca="1" si="50"/>
        <v>#N/A</v>
      </c>
      <c r="AI248" t="e">
        <f t="shared" ca="1" si="39"/>
        <v>#N/A</v>
      </c>
      <c r="AJ248">
        <f t="shared" si="40"/>
        <v>9.9880143827407101E-4</v>
      </c>
      <c r="AK248">
        <f t="shared" si="41"/>
        <v>0</v>
      </c>
      <c r="AL248" t="e">
        <f t="shared" ca="1" si="51"/>
        <v>#N/A</v>
      </c>
      <c r="AM248" t="b">
        <f t="shared" si="42"/>
        <v>0</v>
      </c>
    </row>
    <row r="249" spans="1:39" x14ac:dyDescent="0.3">
      <c r="A249" t="s">
        <v>490</v>
      </c>
      <c r="B249" t="s">
        <v>491</v>
      </c>
      <c r="C249" t="s">
        <v>39</v>
      </c>
      <c r="D249" t="s">
        <v>50</v>
      </c>
      <c r="E249" t="s">
        <v>492</v>
      </c>
      <c r="F249" s="13" t="str">
        <f>_xlfn.CONCAT(wiz_6[[#This Row],[OCTY......]],",",wiz_6[[#This Row],[OS]])</f>
        <v>AUSTELL   ,GA</v>
      </c>
      <c r="G249" t="s">
        <v>176</v>
      </c>
      <c r="H249" t="s">
        <v>493</v>
      </c>
      <c r="I249" s="13" t="str">
        <f>_xlfn.CONCAT(wiz_6[[#This Row],[DCTY......]], ",",wiz_6[[#This Row],[DS]])</f>
        <v>GRAND RAPI,MI</v>
      </c>
      <c r="J249" t="str">
        <f>TRIM(CONCATENATE(wiz_6[[#This Row],[SHIPPER..................]],wiz_6[[#This Row],[ZIP2..]],wiz_6[[#This Row],[ZIP3..]]))</f>
        <v>FREIGHTCO LLC | 3010649501</v>
      </c>
      <c r="K249">
        <v>1</v>
      </c>
      <c r="L249">
        <v>1.5</v>
      </c>
      <c r="M249">
        <v>0.28000000000000003</v>
      </c>
      <c r="N249">
        <v>786</v>
      </c>
      <c r="O249">
        <v>2.13</v>
      </c>
      <c r="P249">
        <v>23</v>
      </c>
      <c r="Q249">
        <v>0.25</v>
      </c>
      <c r="R249">
        <v>-42</v>
      </c>
      <c r="S249">
        <v>6</v>
      </c>
      <c r="T249">
        <v>-78</v>
      </c>
      <c r="U249">
        <v>-248</v>
      </c>
      <c r="V249">
        <v>-320</v>
      </c>
      <c r="W249">
        <v>30272</v>
      </c>
      <c r="X249">
        <v>30106</v>
      </c>
      <c r="Y249">
        <v>49501</v>
      </c>
      <c r="Z249">
        <v>1.56</v>
      </c>
      <c r="AA249">
        <f t="shared" si="43"/>
        <v>10012</v>
      </c>
      <c r="AB249">
        <f t="shared" si="44"/>
        <v>-320</v>
      </c>
      <c r="AC249">
        <f t="shared" si="45"/>
        <v>6159</v>
      </c>
      <c r="AD249">
        <f t="shared" si="46"/>
        <v>0.6151618058330004</v>
      </c>
      <c r="AE249">
        <f t="shared" si="47"/>
        <v>0</v>
      </c>
      <c r="AF249" t="e">
        <f t="shared" ca="1" si="48"/>
        <v>#N/A</v>
      </c>
      <c r="AG249" t="e">
        <f t="shared" ca="1" si="49"/>
        <v>#N/A</v>
      </c>
      <c r="AH249" t="e">
        <f t="shared" ca="1" si="50"/>
        <v>#N/A</v>
      </c>
      <c r="AI249" t="e">
        <f t="shared" ca="1" si="39"/>
        <v>#N/A</v>
      </c>
      <c r="AJ249">
        <f t="shared" si="40"/>
        <v>9.988014382740711E-5</v>
      </c>
      <c r="AK249">
        <f t="shared" si="41"/>
        <v>0</v>
      </c>
      <c r="AL249" t="e">
        <f t="shared" ca="1" si="51"/>
        <v>#N/A</v>
      </c>
      <c r="AM249" t="b">
        <f t="shared" si="42"/>
        <v>0</v>
      </c>
    </row>
    <row r="250" spans="1:39" x14ac:dyDescent="0.3">
      <c r="A250" t="s">
        <v>37</v>
      </c>
      <c r="B250" t="s">
        <v>38</v>
      </c>
      <c r="C250" t="s">
        <v>39</v>
      </c>
      <c r="D250" t="s">
        <v>50</v>
      </c>
      <c r="E250" t="s">
        <v>223</v>
      </c>
      <c r="F250" s="13" t="str">
        <f>_xlfn.CONCAT(wiz_6[[#This Row],[OCTY......]],",",wiz_6[[#This Row],[OS]])</f>
        <v>ATLANTA   ,GA</v>
      </c>
      <c r="G250" t="s">
        <v>61</v>
      </c>
      <c r="H250" t="s">
        <v>71</v>
      </c>
      <c r="I250" s="13" t="str">
        <f>_xlfn.CONCAT(wiz_6[[#This Row],[DCTY......]], ",",wiz_6[[#This Row],[DS]])</f>
        <v>JACKSON   ,MO</v>
      </c>
      <c r="J250" t="str">
        <f>TRIM(CONCATENATE(wiz_6[[#This Row],[SHIPPER..................]],wiz_6[[#This Row],[ZIP2..]],wiz_6[[#This Row],[ZIP3..]]))</f>
        <v>b: C H ROBINSON | 3030163755</v>
      </c>
      <c r="K250">
        <v>2</v>
      </c>
      <c r="L250">
        <v>1.1000000000000001</v>
      </c>
      <c r="M250">
        <v>0.28999999999999998</v>
      </c>
      <c r="N250">
        <v>464</v>
      </c>
      <c r="O250">
        <v>1.38</v>
      </c>
      <c r="P250">
        <v>60</v>
      </c>
      <c r="Q250">
        <v>0.3</v>
      </c>
      <c r="R250">
        <v>-37</v>
      </c>
      <c r="S250">
        <v>-6</v>
      </c>
      <c r="T250">
        <v>-98</v>
      </c>
      <c r="U250">
        <v>-202</v>
      </c>
      <c r="V250">
        <v>-306</v>
      </c>
      <c r="W250">
        <v>30103</v>
      </c>
      <c r="X250">
        <v>30301</v>
      </c>
      <c r="Y250">
        <v>63755</v>
      </c>
      <c r="Z250">
        <v>1.17</v>
      </c>
      <c r="AA250">
        <f t="shared" si="43"/>
        <v>10012</v>
      </c>
      <c r="AB250">
        <f t="shared" si="44"/>
        <v>-612</v>
      </c>
      <c r="AC250">
        <f t="shared" si="45"/>
        <v>6159</v>
      </c>
      <c r="AD250">
        <f t="shared" si="46"/>
        <v>0.6151618058330004</v>
      </c>
      <c r="AE250">
        <f t="shared" si="47"/>
        <v>0</v>
      </c>
      <c r="AF250" t="e">
        <f t="shared" ca="1" si="48"/>
        <v>#N/A</v>
      </c>
      <c r="AG250" t="e">
        <f t="shared" ca="1" si="49"/>
        <v>#N/A</v>
      </c>
      <c r="AH250" t="e">
        <f t="shared" ca="1" si="50"/>
        <v>#N/A</v>
      </c>
      <c r="AI250" t="e">
        <f t="shared" ca="1" si="39"/>
        <v>#N/A</v>
      </c>
      <c r="AJ250">
        <f t="shared" si="40"/>
        <v>1.9976028765481422E-4</v>
      </c>
      <c r="AK250">
        <f t="shared" si="41"/>
        <v>0</v>
      </c>
      <c r="AL250" t="e">
        <f t="shared" ca="1" si="51"/>
        <v>#N/A</v>
      </c>
      <c r="AM250" t="b">
        <f t="shared" si="42"/>
        <v>0</v>
      </c>
    </row>
    <row r="251" spans="1:39" x14ac:dyDescent="0.3">
      <c r="A251" t="s">
        <v>37</v>
      </c>
      <c r="B251" t="s">
        <v>38</v>
      </c>
      <c r="C251" t="s">
        <v>39</v>
      </c>
      <c r="D251" t="s">
        <v>50</v>
      </c>
      <c r="E251" t="s">
        <v>223</v>
      </c>
      <c r="F251" s="13" t="str">
        <f>_xlfn.CONCAT(wiz_6[[#This Row],[OCTY......]],",",wiz_6[[#This Row],[OS]])</f>
        <v>ATLANTA   ,GA</v>
      </c>
      <c r="G251" t="s">
        <v>66</v>
      </c>
      <c r="H251" t="s">
        <v>494</v>
      </c>
      <c r="I251" s="13" t="str">
        <f>_xlfn.CONCAT(wiz_6[[#This Row],[DCTY......]], ",",wiz_6[[#This Row],[DS]])</f>
        <v>HATTIESBUR,MS</v>
      </c>
      <c r="J251" t="str">
        <f>TRIM(CONCATENATE(wiz_6[[#This Row],[SHIPPER..................]],wiz_6[[#This Row],[ZIP2..]],wiz_6[[#This Row],[ZIP3..]]))</f>
        <v>b: C H ROBINSON | 3030139400</v>
      </c>
      <c r="K251">
        <v>1</v>
      </c>
      <c r="L251">
        <v>1.2</v>
      </c>
      <c r="M251">
        <v>0.28000000000000003</v>
      </c>
      <c r="N251">
        <v>372</v>
      </c>
      <c r="O251">
        <v>1.42</v>
      </c>
      <c r="P251">
        <v>37</v>
      </c>
      <c r="Q251">
        <v>0.25</v>
      </c>
      <c r="R251">
        <v>-26</v>
      </c>
      <c r="S251">
        <v>-6</v>
      </c>
      <c r="T251">
        <v>-154</v>
      </c>
      <c r="U251">
        <v>-455</v>
      </c>
      <c r="V251">
        <v>-615</v>
      </c>
      <c r="W251">
        <v>30263</v>
      </c>
      <c r="X251">
        <v>30301</v>
      </c>
      <c r="Y251">
        <v>39400</v>
      </c>
      <c r="Z251">
        <v>1.26</v>
      </c>
      <c r="AA251">
        <f t="shared" si="43"/>
        <v>10012</v>
      </c>
      <c r="AB251">
        <f t="shared" si="44"/>
        <v>-615</v>
      </c>
      <c r="AC251">
        <f t="shared" si="45"/>
        <v>6159</v>
      </c>
      <c r="AD251">
        <f t="shared" si="46"/>
        <v>0.6151618058330004</v>
      </c>
      <c r="AE251">
        <f t="shared" si="47"/>
        <v>0</v>
      </c>
      <c r="AF251" t="e">
        <f t="shared" ca="1" si="48"/>
        <v>#N/A</v>
      </c>
      <c r="AG251" t="e">
        <f t="shared" ca="1" si="49"/>
        <v>#N/A</v>
      </c>
      <c r="AH251" t="e">
        <f t="shared" ca="1" si="50"/>
        <v>#N/A</v>
      </c>
      <c r="AI251" t="e">
        <f t="shared" ca="1" si="39"/>
        <v>#N/A</v>
      </c>
      <c r="AJ251">
        <f t="shared" si="40"/>
        <v>9.988014382740711E-5</v>
      </c>
      <c r="AK251">
        <f t="shared" si="41"/>
        <v>0</v>
      </c>
      <c r="AL251" t="e">
        <f t="shared" ca="1" si="51"/>
        <v>#N/A</v>
      </c>
      <c r="AM251" t="b">
        <f t="shared" si="42"/>
        <v>0</v>
      </c>
    </row>
    <row r="252" spans="1:39" x14ac:dyDescent="0.3">
      <c r="A252" t="s">
        <v>346</v>
      </c>
      <c r="B252" t="s">
        <v>347</v>
      </c>
      <c r="C252" t="s">
        <v>39</v>
      </c>
      <c r="D252" t="s">
        <v>50</v>
      </c>
      <c r="E252" t="s">
        <v>223</v>
      </c>
      <c r="F252" s="13" t="str">
        <f>_xlfn.CONCAT(wiz_6[[#This Row],[OCTY......]],",",wiz_6[[#This Row],[OS]])</f>
        <v>ATLANTA   ,GA</v>
      </c>
      <c r="G252" t="s">
        <v>66</v>
      </c>
      <c r="H252" t="s">
        <v>495</v>
      </c>
      <c r="I252" s="13" t="str">
        <f>_xlfn.CONCAT(wiz_6[[#This Row],[DCTY......]], ",",wiz_6[[#This Row],[DS]])</f>
        <v>BRANDON   ,MS</v>
      </c>
      <c r="J252" t="str">
        <f>TRIM(CONCATENATE(wiz_6[[#This Row],[SHIPPER..................]],wiz_6[[#This Row],[ZIP2..]],wiz_6[[#This Row],[ZIP3..]]))</f>
        <v>b: COYOTE LOGISTICS | 3030139042</v>
      </c>
      <c r="K252">
        <v>1</v>
      </c>
      <c r="L252">
        <v>2.1</v>
      </c>
      <c r="M252">
        <v>0.19</v>
      </c>
      <c r="N252">
        <v>368</v>
      </c>
      <c r="O252">
        <v>1.78</v>
      </c>
      <c r="P252">
        <v>81</v>
      </c>
      <c r="Q252">
        <v>0.3</v>
      </c>
      <c r="R252">
        <v>8</v>
      </c>
      <c r="S252">
        <v>-14</v>
      </c>
      <c r="T252">
        <v>-239</v>
      </c>
      <c r="U252">
        <v>-220</v>
      </c>
      <c r="V252">
        <v>-473</v>
      </c>
      <c r="W252">
        <v>31201</v>
      </c>
      <c r="X252">
        <v>30301</v>
      </c>
      <c r="Y252">
        <v>39042</v>
      </c>
      <c r="Z252">
        <v>2.0699999999999998</v>
      </c>
      <c r="AA252">
        <f t="shared" si="43"/>
        <v>10012</v>
      </c>
      <c r="AB252">
        <f t="shared" si="44"/>
        <v>-473</v>
      </c>
      <c r="AC252">
        <f t="shared" si="45"/>
        <v>6159</v>
      </c>
      <c r="AD252">
        <f t="shared" si="46"/>
        <v>0.6151618058330004</v>
      </c>
      <c r="AE252">
        <f t="shared" si="47"/>
        <v>0</v>
      </c>
      <c r="AF252" t="e">
        <f t="shared" ca="1" si="48"/>
        <v>#N/A</v>
      </c>
      <c r="AG252" t="e">
        <f t="shared" ca="1" si="49"/>
        <v>#N/A</v>
      </c>
      <c r="AH252" t="e">
        <f t="shared" ca="1" si="50"/>
        <v>#N/A</v>
      </c>
      <c r="AI252" t="e">
        <f t="shared" ca="1" si="39"/>
        <v>#N/A</v>
      </c>
      <c r="AJ252">
        <f t="shared" si="40"/>
        <v>9.988014382740711E-5</v>
      </c>
      <c r="AK252">
        <f t="shared" si="41"/>
        <v>0</v>
      </c>
      <c r="AL252" t="e">
        <f t="shared" ca="1" si="51"/>
        <v>#N/A</v>
      </c>
      <c r="AM252" t="b">
        <f t="shared" si="42"/>
        <v>0</v>
      </c>
    </row>
    <row r="253" spans="1:39" x14ac:dyDescent="0.3">
      <c r="A253" t="s">
        <v>37</v>
      </c>
      <c r="B253" t="s">
        <v>38</v>
      </c>
      <c r="C253" t="s">
        <v>39</v>
      </c>
      <c r="D253" t="s">
        <v>50</v>
      </c>
      <c r="E253" t="s">
        <v>337</v>
      </c>
      <c r="F253" s="13" t="str">
        <f>_xlfn.CONCAT(wiz_6[[#This Row],[OCTY......]],",",wiz_6[[#This Row],[OS]])</f>
        <v>PALMETTO  ,GA</v>
      </c>
      <c r="G253" t="s">
        <v>66</v>
      </c>
      <c r="H253" t="s">
        <v>496</v>
      </c>
      <c r="I253" s="13" t="str">
        <f>_xlfn.CONCAT(wiz_6[[#This Row],[DCTY......]], ",",wiz_6[[#This Row],[DS]])</f>
        <v>BLUE MOUNT,MS</v>
      </c>
      <c r="J253" t="str">
        <f>TRIM(CONCATENATE(wiz_6[[#This Row],[SHIPPER..................]],wiz_6[[#This Row],[ZIP2..]],wiz_6[[#This Row],[ZIP3..]]))</f>
        <v>b: C H ROBINSON | 3026838610</v>
      </c>
      <c r="K253">
        <v>2</v>
      </c>
      <c r="L253">
        <v>1.94</v>
      </c>
      <c r="M253">
        <v>0.28000000000000003</v>
      </c>
      <c r="N253">
        <v>315</v>
      </c>
      <c r="O253">
        <v>1.28</v>
      </c>
      <c r="P253">
        <v>76</v>
      </c>
      <c r="Q253">
        <v>0.3</v>
      </c>
      <c r="R253">
        <v>-22</v>
      </c>
      <c r="S253">
        <v>13</v>
      </c>
      <c r="T253">
        <v>-106</v>
      </c>
      <c r="U253">
        <v>249</v>
      </c>
      <c r="V253">
        <v>156</v>
      </c>
      <c r="W253">
        <v>36801</v>
      </c>
      <c r="X253">
        <v>30268</v>
      </c>
      <c r="Y253">
        <v>38610</v>
      </c>
      <c r="Z253">
        <v>2</v>
      </c>
      <c r="AA253">
        <f t="shared" si="43"/>
        <v>10012</v>
      </c>
      <c r="AB253">
        <f t="shared" si="44"/>
        <v>312</v>
      </c>
      <c r="AC253">
        <f t="shared" si="45"/>
        <v>6159</v>
      </c>
      <c r="AD253">
        <f t="shared" si="46"/>
        <v>0.6151618058330004</v>
      </c>
      <c r="AE253">
        <f t="shared" si="47"/>
        <v>0</v>
      </c>
      <c r="AF253" t="e">
        <f t="shared" ca="1" si="48"/>
        <v>#N/A</v>
      </c>
      <c r="AG253" t="e">
        <f t="shared" ca="1" si="49"/>
        <v>#N/A</v>
      </c>
      <c r="AH253" t="e">
        <f t="shared" ca="1" si="50"/>
        <v>#N/A</v>
      </c>
      <c r="AI253" t="e">
        <f t="shared" ca="1" si="39"/>
        <v>#N/A</v>
      </c>
      <c r="AJ253">
        <f t="shared" si="40"/>
        <v>1.9976028765481422E-4</v>
      </c>
      <c r="AK253">
        <f t="shared" si="41"/>
        <v>0</v>
      </c>
      <c r="AL253" t="e">
        <f t="shared" ca="1" si="51"/>
        <v>#N/A</v>
      </c>
      <c r="AM253" t="b">
        <f t="shared" si="42"/>
        <v>0</v>
      </c>
    </row>
    <row r="254" spans="1:39" x14ac:dyDescent="0.3">
      <c r="A254" t="s">
        <v>344</v>
      </c>
      <c r="B254" t="s">
        <v>345</v>
      </c>
      <c r="C254" t="s">
        <v>39</v>
      </c>
      <c r="D254" t="s">
        <v>50</v>
      </c>
      <c r="E254" t="s">
        <v>337</v>
      </c>
      <c r="F254" s="13" t="str">
        <f>_xlfn.CONCAT(wiz_6[[#This Row],[OCTY......]],",",wiz_6[[#This Row],[OS]])</f>
        <v>PALMETTO  ,GA</v>
      </c>
      <c r="G254" t="s">
        <v>66</v>
      </c>
      <c r="H254" t="s">
        <v>496</v>
      </c>
      <c r="I254" s="13" t="str">
        <f>_xlfn.CONCAT(wiz_6[[#This Row],[DCTY......]], ",",wiz_6[[#This Row],[DS]])</f>
        <v>BLUE MOUNT,MS</v>
      </c>
      <c r="J254" t="str">
        <f>TRIM(CONCATENATE(wiz_6[[#This Row],[SHIPPER..................]],wiz_6[[#This Row],[ZIP2..]],wiz_6[[#This Row],[ZIP3..]]))</f>
        <v>b: SCHNEIDER LOGISTIC| 3026838610</v>
      </c>
      <c r="K254">
        <v>1</v>
      </c>
      <c r="L254">
        <v>1.5</v>
      </c>
      <c r="M254">
        <v>0.27</v>
      </c>
      <c r="N254">
        <v>315</v>
      </c>
      <c r="O254">
        <v>0.88</v>
      </c>
      <c r="P254">
        <v>83</v>
      </c>
      <c r="Q254">
        <v>0.3</v>
      </c>
      <c r="R254">
        <v>-19</v>
      </c>
      <c r="S254">
        <v>28</v>
      </c>
      <c r="T254">
        <v>-11</v>
      </c>
      <c r="U254">
        <v>159</v>
      </c>
      <c r="V254">
        <v>176</v>
      </c>
      <c r="W254">
        <v>36830</v>
      </c>
      <c r="X254">
        <v>30268</v>
      </c>
      <c r="Y254">
        <v>38610</v>
      </c>
      <c r="Z254">
        <v>1.55</v>
      </c>
      <c r="AA254">
        <f t="shared" si="43"/>
        <v>10012</v>
      </c>
      <c r="AB254">
        <f t="shared" si="44"/>
        <v>176</v>
      </c>
      <c r="AC254">
        <f t="shared" si="45"/>
        <v>6159</v>
      </c>
      <c r="AD254">
        <f t="shared" si="46"/>
        <v>0.6151618058330004</v>
      </c>
      <c r="AE254">
        <f t="shared" si="47"/>
        <v>0</v>
      </c>
      <c r="AF254" t="e">
        <f t="shared" ca="1" si="48"/>
        <v>#N/A</v>
      </c>
      <c r="AG254" t="e">
        <f t="shared" ca="1" si="49"/>
        <v>#N/A</v>
      </c>
      <c r="AH254" t="e">
        <f t="shared" ca="1" si="50"/>
        <v>#N/A</v>
      </c>
      <c r="AI254" t="e">
        <f t="shared" ca="1" si="39"/>
        <v>#N/A</v>
      </c>
      <c r="AJ254">
        <f t="shared" si="40"/>
        <v>9.988014382740711E-5</v>
      </c>
      <c r="AK254">
        <f t="shared" si="41"/>
        <v>0</v>
      </c>
      <c r="AL254" t="e">
        <f t="shared" ca="1" si="51"/>
        <v>#N/A</v>
      </c>
      <c r="AM254" t="b">
        <f t="shared" si="42"/>
        <v>0</v>
      </c>
    </row>
    <row r="255" spans="1:39" x14ac:dyDescent="0.3">
      <c r="A255" t="s">
        <v>222</v>
      </c>
      <c r="B255" t="s">
        <v>218</v>
      </c>
      <c r="C255" t="s">
        <v>39</v>
      </c>
      <c r="D255" t="s">
        <v>50</v>
      </c>
      <c r="E255" t="s">
        <v>337</v>
      </c>
      <c r="F255" s="13" t="str">
        <f>_xlfn.CONCAT(wiz_6[[#This Row],[OCTY......]],",",wiz_6[[#This Row],[OS]])</f>
        <v>PALMETTO  ,GA</v>
      </c>
      <c r="G255" t="s">
        <v>66</v>
      </c>
      <c r="H255" t="s">
        <v>497</v>
      </c>
      <c r="I255" s="13" t="str">
        <f>_xlfn.CONCAT(wiz_6[[#This Row],[DCTY......]], ",",wiz_6[[#This Row],[DS]])</f>
        <v>SOUTHAVEN ,MS</v>
      </c>
      <c r="J255" t="str">
        <f>TRIM(CONCATENATE(wiz_6[[#This Row],[SHIPPER..................]],wiz_6[[#This Row],[ZIP2..]],wiz_6[[#This Row],[ZIP3..]]))</f>
        <v>OWENS CORNING FIBERGL| 3026838671</v>
      </c>
      <c r="K255">
        <v>1</v>
      </c>
      <c r="L255">
        <v>1.6</v>
      </c>
      <c r="M255">
        <v>0.18</v>
      </c>
      <c r="N255">
        <v>369</v>
      </c>
      <c r="O255">
        <v>1.1299999999999999</v>
      </c>
      <c r="P255">
        <v>303</v>
      </c>
      <c r="Q255">
        <v>0.55000000000000004</v>
      </c>
      <c r="R255">
        <v>11</v>
      </c>
      <c r="S255">
        <v>-22</v>
      </c>
      <c r="T255">
        <v>-85</v>
      </c>
      <c r="U255">
        <v>188</v>
      </c>
      <c r="V255">
        <v>81</v>
      </c>
      <c r="W255">
        <v>42501</v>
      </c>
      <c r="X255">
        <v>30268</v>
      </c>
      <c r="Y255">
        <v>38671</v>
      </c>
      <c r="Z255">
        <v>1.56</v>
      </c>
      <c r="AA255">
        <f t="shared" si="43"/>
        <v>10012</v>
      </c>
      <c r="AB255">
        <f t="shared" si="44"/>
        <v>81</v>
      </c>
      <c r="AC255">
        <f t="shared" si="45"/>
        <v>6159</v>
      </c>
      <c r="AD255">
        <f t="shared" si="46"/>
        <v>0.6151618058330004</v>
      </c>
      <c r="AE255">
        <f t="shared" si="47"/>
        <v>0</v>
      </c>
      <c r="AF255" t="e">
        <f t="shared" ca="1" si="48"/>
        <v>#N/A</v>
      </c>
      <c r="AG255" t="e">
        <f t="shared" ca="1" si="49"/>
        <v>#N/A</v>
      </c>
      <c r="AH255" t="e">
        <f t="shared" ca="1" si="50"/>
        <v>#N/A</v>
      </c>
      <c r="AI255" t="e">
        <f t="shared" ca="1" si="39"/>
        <v>#N/A</v>
      </c>
      <c r="AJ255">
        <f t="shared" si="40"/>
        <v>9.988014382740711E-5</v>
      </c>
      <c r="AK255">
        <f t="shared" si="41"/>
        <v>0</v>
      </c>
      <c r="AL255" t="e">
        <f t="shared" ca="1" si="51"/>
        <v>#N/A</v>
      </c>
      <c r="AM255" t="b">
        <f t="shared" si="42"/>
        <v>0</v>
      </c>
    </row>
    <row r="256" spans="1:39" x14ac:dyDescent="0.3">
      <c r="A256" t="s">
        <v>217</v>
      </c>
      <c r="B256" t="s">
        <v>218</v>
      </c>
      <c r="C256" t="s">
        <v>39</v>
      </c>
      <c r="D256" t="s">
        <v>50</v>
      </c>
      <c r="E256" t="s">
        <v>337</v>
      </c>
      <c r="F256" s="13" t="str">
        <f>_xlfn.CONCAT(wiz_6[[#This Row],[OCTY......]],",",wiz_6[[#This Row],[OS]])</f>
        <v>PALMETTO  ,GA</v>
      </c>
      <c r="G256" t="s">
        <v>66</v>
      </c>
      <c r="H256" t="s">
        <v>497</v>
      </c>
      <c r="I256" s="13" t="str">
        <f>_xlfn.CONCAT(wiz_6[[#This Row],[DCTY......]], ",",wiz_6[[#This Row],[DS]])</f>
        <v>SOUTHAVEN ,MS</v>
      </c>
      <c r="J256" t="str">
        <f>TRIM(CONCATENATE(wiz_6[[#This Row],[SHIPPER..................]],wiz_6[[#This Row],[ZIP2..]],wiz_6[[#This Row],[ZIP3..]]))</f>
        <v>OWENS CORNING SALES | 3026838671</v>
      </c>
      <c r="K256">
        <v>1</v>
      </c>
      <c r="L256">
        <v>1.56</v>
      </c>
      <c r="M256">
        <v>0.18</v>
      </c>
      <c r="N256">
        <v>369</v>
      </c>
      <c r="O256">
        <v>0.79</v>
      </c>
      <c r="P256">
        <v>105</v>
      </c>
      <c r="Q256">
        <v>0.35</v>
      </c>
      <c r="R256">
        <v>9</v>
      </c>
      <c r="S256">
        <v>-11</v>
      </c>
      <c r="T256">
        <v>-4</v>
      </c>
      <c r="U256">
        <v>175</v>
      </c>
      <c r="V256">
        <v>160</v>
      </c>
      <c r="W256">
        <v>31201</v>
      </c>
      <c r="X256">
        <v>30268</v>
      </c>
      <c r="Y256">
        <v>38671</v>
      </c>
      <c r="Z256">
        <v>1.52</v>
      </c>
      <c r="AA256">
        <f t="shared" si="43"/>
        <v>10012</v>
      </c>
      <c r="AB256">
        <f t="shared" si="44"/>
        <v>160</v>
      </c>
      <c r="AC256">
        <f t="shared" si="45"/>
        <v>6159</v>
      </c>
      <c r="AD256">
        <f t="shared" si="46"/>
        <v>0.6151618058330004</v>
      </c>
      <c r="AE256">
        <f t="shared" si="47"/>
        <v>0</v>
      </c>
      <c r="AF256" t="e">
        <f t="shared" ca="1" si="48"/>
        <v>#N/A</v>
      </c>
      <c r="AG256" t="e">
        <f t="shared" ca="1" si="49"/>
        <v>#N/A</v>
      </c>
      <c r="AH256" t="e">
        <f t="shared" ca="1" si="50"/>
        <v>#N/A</v>
      </c>
      <c r="AI256" t="e">
        <f t="shared" ca="1" si="39"/>
        <v>#N/A</v>
      </c>
      <c r="AJ256">
        <f t="shared" si="40"/>
        <v>9.988014382740711E-5</v>
      </c>
      <c r="AK256">
        <f t="shared" si="41"/>
        <v>0</v>
      </c>
      <c r="AL256" t="e">
        <f t="shared" ca="1" si="51"/>
        <v>#N/A</v>
      </c>
      <c r="AM256" t="b">
        <f t="shared" si="42"/>
        <v>0</v>
      </c>
    </row>
    <row r="257" spans="1:39" x14ac:dyDescent="0.3">
      <c r="A257" t="s">
        <v>72</v>
      </c>
      <c r="B257" t="s">
        <v>73</v>
      </c>
      <c r="C257" t="s">
        <v>39</v>
      </c>
      <c r="D257" t="s">
        <v>50</v>
      </c>
      <c r="E257" t="s">
        <v>223</v>
      </c>
      <c r="F257" s="13" t="str">
        <f>_xlfn.CONCAT(wiz_6[[#This Row],[OCTY......]],",",wiz_6[[#This Row],[OS]])</f>
        <v>ATLANTA   ,GA</v>
      </c>
      <c r="G257" t="s">
        <v>66</v>
      </c>
      <c r="H257" t="s">
        <v>498</v>
      </c>
      <c r="I257" s="13" t="str">
        <f>_xlfn.CONCAT(wiz_6[[#This Row],[DCTY......]], ",",wiz_6[[#This Row],[DS]])</f>
        <v>OLIVE BRAN,MS</v>
      </c>
      <c r="J257" t="str">
        <f>TRIM(CONCATENATE(wiz_6[[#This Row],[SHIPPER..................]],wiz_6[[#This Row],[ZIP2..]],wiz_6[[#This Row],[ZIP3..]]))</f>
        <v>REDWOOD LOGISTICS STR| 3030138654</v>
      </c>
      <c r="K257">
        <v>1</v>
      </c>
      <c r="L257">
        <v>1.98</v>
      </c>
      <c r="M257">
        <v>0.28000000000000003</v>
      </c>
      <c r="N257">
        <v>354</v>
      </c>
      <c r="O257">
        <v>1.78</v>
      </c>
      <c r="P257">
        <v>0</v>
      </c>
      <c r="Q257">
        <v>0.25</v>
      </c>
      <c r="R257">
        <v>-25</v>
      </c>
      <c r="S257">
        <v>35</v>
      </c>
      <c r="T257">
        <v>-239</v>
      </c>
      <c r="U257">
        <v>250</v>
      </c>
      <c r="V257">
        <v>46</v>
      </c>
      <c r="W257">
        <v>30301</v>
      </c>
      <c r="X257">
        <v>30301</v>
      </c>
      <c r="Y257">
        <v>38654</v>
      </c>
      <c r="Z257">
        <v>2.04</v>
      </c>
      <c r="AA257">
        <f t="shared" si="43"/>
        <v>10012</v>
      </c>
      <c r="AB257">
        <f t="shared" si="44"/>
        <v>46</v>
      </c>
      <c r="AC257">
        <f t="shared" si="45"/>
        <v>6159</v>
      </c>
      <c r="AD257">
        <f t="shared" si="46"/>
        <v>0.6151618058330004</v>
      </c>
      <c r="AE257">
        <f t="shared" si="47"/>
        <v>0</v>
      </c>
      <c r="AF257" t="e">
        <f t="shared" ca="1" si="48"/>
        <v>#N/A</v>
      </c>
      <c r="AG257" t="e">
        <f t="shared" ca="1" si="49"/>
        <v>#N/A</v>
      </c>
      <c r="AH257" t="e">
        <f t="shared" ca="1" si="50"/>
        <v>#N/A</v>
      </c>
      <c r="AI257" t="e">
        <f t="shared" ca="1" si="39"/>
        <v>#N/A</v>
      </c>
      <c r="AJ257">
        <f t="shared" si="40"/>
        <v>9.988014382740711E-5</v>
      </c>
      <c r="AK257">
        <f t="shared" si="41"/>
        <v>0</v>
      </c>
      <c r="AL257" t="e">
        <f t="shared" ca="1" si="51"/>
        <v>#N/A</v>
      </c>
      <c r="AM257" t="b">
        <f t="shared" si="42"/>
        <v>0</v>
      </c>
    </row>
    <row r="258" spans="1:39" x14ac:dyDescent="0.3">
      <c r="A258" t="s">
        <v>37</v>
      </c>
      <c r="B258" t="s">
        <v>38</v>
      </c>
      <c r="C258" t="s">
        <v>39</v>
      </c>
      <c r="D258" t="s">
        <v>50</v>
      </c>
      <c r="E258" t="s">
        <v>223</v>
      </c>
      <c r="F258" s="13" t="str">
        <f>_xlfn.CONCAT(wiz_6[[#This Row],[OCTY......]],",",wiz_6[[#This Row],[OS]])</f>
        <v>ATLANTA   ,GA</v>
      </c>
      <c r="G258" t="s">
        <v>68</v>
      </c>
      <c r="H258" t="s">
        <v>499</v>
      </c>
      <c r="I258" s="13" t="str">
        <f>_xlfn.CONCAT(wiz_6[[#This Row],[DCTY......]], ",",wiz_6[[#This Row],[DS]])</f>
        <v>LEICESTER ,NC</v>
      </c>
      <c r="J258" t="str">
        <f>TRIM(CONCATENATE(wiz_6[[#This Row],[SHIPPER..................]],wiz_6[[#This Row],[ZIP2..]],wiz_6[[#This Row],[ZIP3..]]))</f>
        <v>b: C H ROBINSON | 3030128748</v>
      </c>
      <c r="K258">
        <v>1</v>
      </c>
      <c r="L258">
        <v>1.98</v>
      </c>
      <c r="M258">
        <v>0.27</v>
      </c>
      <c r="N258">
        <v>233</v>
      </c>
      <c r="O258">
        <v>0.75</v>
      </c>
      <c r="P258">
        <v>7</v>
      </c>
      <c r="Q258">
        <v>0.25</v>
      </c>
      <c r="R258">
        <v>-14</v>
      </c>
      <c r="S258">
        <v>-6</v>
      </c>
      <c r="T258">
        <v>35</v>
      </c>
      <c r="U258">
        <v>4</v>
      </c>
      <c r="V258">
        <v>33</v>
      </c>
      <c r="W258">
        <v>30272</v>
      </c>
      <c r="X258">
        <v>30301</v>
      </c>
      <c r="Y258">
        <v>28748</v>
      </c>
      <c r="Z258">
        <v>2.0299999999999998</v>
      </c>
      <c r="AA258">
        <f t="shared" si="43"/>
        <v>10012</v>
      </c>
      <c r="AB258">
        <f t="shared" si="44"/>
        <v>33</v>
      </c>
      <c r="AC258">
        <f t="shared" si="45"/>
        <v>6159</v>
      </c>
      <c r="AD258">
        <f t="shared" si="46"/>
        <v>0.6151618058330004</v>
      </c>
      <c r="AE258">
        <f t="shared" si="47"/>
        <v>0</v>
      </c>
      <c r="AF258" t="e">
        <f t="shared" ca="1" si="48"/>
        <v>#N/A</v>
      </c>
      <c r="AG258" t="e">
        <f t="shared" ca="1" si="49"/>
        <v>#N/A</v>
      </c>
      <c r="AH258" t="e">
        <f t="shared" ca="1" si="50"/>
        <v>#N/A</v>
      </c>
      <c r="AI258" t="e">
        <f t="shared" ref="AI258:AI321" ca="1" si="52">REPLACE(AF258,2,1,"K")</f>
        <v>#N/A</v>
      </c>
      <c r="AJ258">
        <f t="shared" ref="AJ258:AJ321" si="53">K258/AA258</f>
        <v>9.988014382740711E-5</v>
      </c>
      <c r="AK258">
        <f t="shared" ref="AK258:AK321" si="54">_xlfn.MINIFS($X$3:$X$2378,$C$3:$C$2378,A258,$AL$3:$AL$2378,"&gt;0.05")</f>
        <v>0</v>
      </c>
      <c r="AL258" t="e">
        <f t="shared" ca="1" si="51"/>
        <v>#N/A</v>
      </c>
      <c r="AM258" t="b">
        <f t="shared" ref="AM258:AM321" si="55">IF(AK258=V258,J258,FALSE)</f>
        <v>0</v>
      </c>
    </row>
    <row r="259" spans="1:39" x14ac:dyDescent="0.3">
      <c r="A259" t="s">
        <v>37</v>
      </c>
      <c r="B259" t="s">
        <v>38</v>
      </c>
      <c r="C259" t="s">
        <v>39</v>
      </c>
      <c r="D259" t="s">
        <v>50</v>
      </c>
      <c r="E259" t="s">
        <v>399</v>
      </c>
      <c r="F259" s="13" t="str">
        <f>_xlfn.CONCAT(wiz_6[[#This Row],[OCTY......]],",",wiz_6[[#This Row],[OS]])</f>
        <v>MCDONOUGH ,GA</v>
      </c>
      <c r="G259" t="s">
        <v>68</v>
      </c>
      <c r="H259" t="s">
        <v>500</v>
      </c>
      <c r="I259" s="13" t="str">
        <f>_xlfn.CONCAT(wiz_6[[#This Row],[DCTY......]], ",",wiz_6[[#This Row],[DS]])</f>
        <v>INDIAN TRA,NC</v>
      </c>
      <c r="J259" t="str">
        <f>TRIM(CONCATENATE(wiz_6[[#This Row],[SHIPPER..................]],wiz_6[[#This Row],[ZIP2..]],wiz_6[[#This Row],[ZIP3..]]))</f>
        <v>b: C H ROBINSON | 3025328079</v>
      </c>
      <c r="K259">
        <v>1</v>
      </c>
      <c r="L259">
        <v>1.28</v>
      </c>
      <c r="M259">
        <v>0.28000000000000003</v>
      </c>
      <c r="N259">
        <v>289</v>
      </c>
      <c r="O259">
        <v>1</v>
      </c>
      <c r="P259">
        <v>55</v>
      </c>
      <c r="Q259">
        <v>0.3</v>
      </c>
      <c r="R259">
        <v>-20</v>
      </c>
      <c r="S259">
        <v>-57</v>
      </c>
      <c r="T259">
        <v>-109</v>
      </c>
      <c r="U259">
        <v>-272</v>
      </c>
      <c r="V259">
        <v>-438</v>
      </c>
      <c r="W259">
        <v>31201</v>
      </c>
      <c r="X259">
        <v>30253</v>
      </c>
      <c r="Y259">
        <v>28079</v>
      </c>
      <c r="Z259">
        <v>1.34</v>
      </c>
      <c r="AA259">
        <f t="shared" ref="AA259:AA322" si="56">SUMIFS(K$3:K$2378,$C$3:$C$2378,$C259)</f>
        <v>10012</v>
      </c>
      <c r="AB259">
        <f t="shared" ref="AB259:AB322" si="57">V259*K259</f>
        <v>-438</v>
      </c>
      <c r="AC259">
        <f t="shared" ref="AC259:AC322" si="58">SUMIFS(AB$3:AB$2378,$C$3:$C$2378,$C259)</f>
        <v>6159</v>
      </c>
      <c r="AD259">
        <f t="shared" ref="AD259:AD322" si="59">AC259/AA259</f>
        <v>0.6151618058330004</v>
      </c>
      <c r="AE259">
        <f t="shared" ref="AE259:AE322" si="60">_xlfn.MINIFS($X$3:$X$2378,$C$3:$C$2378,A259)</f>
        <v>0</v>
      </c>
      <c r="AF259" t="e">
        <f t="shared" ref="AF259:AF322" ca="1" si="61">CELL("address",INDEX($X$3:$X$2378,MATCH(_xlfn.MINIFS($X$3:$X$2378,$C$3:$C$2378,A259),$X$3:$X$2378,0)))</f>
        <v>#N/A</v>
      </c>
      <c r="AG259" t="e">
        <f t="shared" ref="AG259:AG322" ca="1" si="62">REPLACE(AF259,2,1,"J")</f>
        <v>#N/A</v>
      </c>
      <c r="AH259" t="e">
        <f t="shared" ref="AH259:AH322" ca="1" si="63">INDIRECT(AG259)</f>
        <v>#N/A</v>
      </c>
      <c r="AI259" t="e">
        <f t="shared" ca="1" si="52"/>
        <v>#N/A</v>
      </c>
      <c r="AJ259">
        <f t="shared" si="53"/>
        <v>9.988014382740711E-5</v>
      </c>
      <c r="AK259">
        <f t="shared" si="54"/>
        <v>0</v>
      </c>
      <c r="AL259" t="e">
        <f t="shared" ref="AL259:AL322" ca="1" si="64">OFFSET(J$2,MATCH(AK259,$X$3:$X$2378,0),)</f>
        <v>#N/A</v>
      </c>
      <c r="AM259" t="b">
        <f t="shared" si="55"/>
        <v>0</v>
      </c>
    </row>
    <row r="260" spans="1:39" x14ac:dyDescent="0.3">
      <c r="A260" t="s">
        <v>37</v>
      </c>
      <c r="B260" t="s">
        <v>38</v>
      </c>
      <c r="C260" t="s">
        <v>39</v>
      </c>
      <c r="D260" t="s">
        <v>50</v>
      </c>
      <c r="E260" t="s">
        <v>399</v>
      </c>
      <c r="F260" s="13" t="str">
        <f>_xlfn.CONCAT(wiz_6[[#This Row],[OCTY......]],",",wiz_6[[#This Row],[OS]])</f>
        <v>MCDONOUGH ,GA</v>
      </c>
      <c r="G260" t="s">
        <v>68</v>
      </c>
      <c r="H260" t="s">
        <v>340</v>
      </c>
      <c r="I260" s="13" t="str">
        <f>_xlfn.CONCAT(wiz_6[[#This Row],[DCTY......]], ",",wiz_6[[#This Row],[DS]])</f>
        <v>SALISBURY ,NC</v>
      </c>
      <c r="J260" t="str">
        <f>TRIM(CONCATENATE(wiz_6[[#This Row],[SHIPPER..................]],wiz_6[[#This Row],[ZIP2..]],wiz_6[[#This Row],[ZIP3..]]))</f>
        <v>b: C H ROBINSON | 3025328144</v>
      </c>
      <c r="K260">
        <v>1</v>
      </c>
      <c r="L260">
        <v>1.61</v>
      </c>
      <c r="M260">
        <v>0.27</v>
      </c>
      <c r="N260">
        <v>306</v>
      </c>
      <c r="O260">
        <v>1.1299999999999999</v>
      </c>
      <c r="P260">
        <v>55</v>
      </c>
      <c r="Q260">
        <v>0.3</v>
      </c>
      <c r="R260">
        <v>-18</v>
      </c>
      <c r="S260">
        <v>-57</v>
      </c>
      <c r="T260">
        <v>-70</v>
      </c>
      <c r="U260">
        <v>-169</v>
      </c>
      <c r="V260">
        <v>-296</v>
      </c>
      <c r="W260">
        <v>31201</v>
      </c>
      <c r="X260">
        <v>30253</v>
      </c>
      <c r="Y260">
        <v>28144</v>
      </c>
      <c r="Z260">
        <v>1.66</v>
      </c>
      <c r="AA260">
        <f t="shared" si="56"/>
        <v>10012</v>
      </c>
      <c r="AB260">
        <f t="shared" si="57"/>
        <v>-296</v>
      </c>
      <c r="AC260">
        <f t="shared" si="58"/>
        <v>6159</v>
      </c>
      <c r="AD260">
        <f t="shared" si="59"/>
        <v>0.6151618058330004</v>
      </c>
      <c r="AE260">
        <f t="shared" si="60"/>
        <v>0</v>
      </c>
      <c r="AF260" t="e">
        <f t="shared" ca="1" si="61"/>
        <v>#N/A</v>
      </c>
      <c r="AG260" t="e">
        <f t="shared" ca="1" si="62"/>
        <v>#N/A</v>
      </c>
      <c r="AH260" t="e">
        <f t="shared" ca="1" si="63"/>
        <v>#N/A</v>
      </c>
      <c r="AI260" t="e">
        <f t="shared" ca="1" si="52"/>
        <v>#N/A</v>
      </c>
      <c r="AJ260">
        <f t="shared" si="53"/>
        <v>9.988014382740711E-5</v>
      </c>
      <c r="AK260">
        <f t="shared" si="54"/>
        <v>0</v>
      </c>
      <c r="AL260" t="e">
        <f t="shared" ca="1" si="64"/>
        <v>#N/A</v>
      </c>
      <c r="AM260" t="b">
        <f t="shared" si="55"/>
        <v>0</v>
      </c>
    </row>
    <row r="261" spans="1:39" x14ac:dyDescent="0.3">
      <c r="A261" t="s">
        <v>501</v>
      </c>
      <c r="B261" t="s">
        <v>502</v>
      </c>
      <c r="C261" t="s">
        <v>39</v>
      </c>
      <c r="D261" t="s">
        <v>50</v>
      </c>
      <c r="E261" t="s">
        <v>223</v>
      </c>
      <c r="F261" s="13" t="str">
        <f>_xlfn.CONCAT(wiz_6[[#This Row],[OCTY......]],",",wiz_6[[#This Row],[OS]])</f>
        <v>ATLANTA   ,GA</v>
      </c>
      <c r="G261" t="s">
        <v>68</v>
      </c>
      <c r="H261" t="s">
        <v>503</v>
      </c>
      <c r="I261" s="13" t="str">
        <f>_xlfn.CONCAT(wiz_6[[#This Row],[DCTY......]], ",",wiz_6[[#This Row],[DS]])</f>
        <v>LUMBERTON ,NC</v>
      </c>
      <c r="J261" t="str">
        <f>TRIM(CONCATENATE(wiz_6[[#This Row],[SHIPPER..................]],wiz_6[[#This Row],[ZIP2..]],wiz_6[[#This Row],[ZIP3..]]))</f>
        <v>b: CORPORATE TRAFFIC | 3030128358</v>
      </c>
      <c r="K261">
        <v>1</v>
      </c>
      <c r="L261">
        <v>2.54</v>
      </c>
      <c r="M261">
        <v>0.21</v>
      </c>
      <c r="N261">
        <v>364</v>
      </c>
      <c r="O261">
        <v>0.83</v>
      </c>
      <c r="P261">
        <v>60</v>
      </c>
      <c r="Q261">
        <v>0.3</v>
      </c>
      <c r="R261">
        <v>0</v>
      </c>
      <c r="S261">
        <v>24</v>
      </c>
      <c r="T261">
        <v>-14</v>
      </c>
      <c r="U261">
        <v>159</v>
      </c>
      <c r="V261">
        <v>169</v>
      </c>
      <c r="W261">
        <v>30103</v>
      </c>
      <c r="X261">
        <v>30301</v>
      </c>
      <c r="Y261">
        <v>28358</v>
      </c>
      <c r="Z261">
        <v>2.5299999999999998</v>
      </c>
      <c r="AA261">
        <f t="shared" si="56"/>
        <v>10012</v>
      </c>
      <c r="AB261">
        <f t="shared" si="57"/>
        <v>169</v>
      </c>
      <c r="AC261">
        <f t="shared" si="58"/>
        <v>6159</v>
      </c>
      <c r="AD261">
        <f t="shared" si="59"/>
        <v>0.6151618058330004</v>
      </c>
      <c r="AE261">
        <f t="shared" si="60"/>
        <v>0</v>
      </c>
      <c r="AF261" t="e">
        <f t="shared" ca="1" si="61"/>
        <v>#N/A</v>
      </c>
      <c r="AG261" t="e">
        <f t="shared" ca="1" si="62"/>
        <v>#N/A</v>
      </c>
      <c r="AH261" t="e">
        <f t="shared" ca="1" si="63"/>
        <v>#N/A</v>
      </c>
      <c r="AI261" t="e">
        <f t="shared" ca="1" si="52"/>
        <v>#N/A</v>
      </c>
      <c r="AJ261">
        <f t="shared" si="53"/>
        <v>9.988014382740711E-5</v>
      </c>
      <c r="AK261">
        <f t="shared" si="54"/>
        <v>0</v>
      </c>
      <c r="AL261" t="e">
        <f t="shared" ca="1" si="64"/>
        <v>#N/A</v>
      </c>
      <c r="AM261" t="b">
        <f t="shared" si="55"/>
        <v>0</v>
      </c>
    </row>
    <row r="262" spans="1:39" x14ac:dyDescent="0.3">
      <c r="A262" t="s">
        <v>501</v>
      </c>
      <c r="B262" t="s">
        <v>502</v>
      </c>
      <c r="C262" t="s">
        <v>39</v>
      </c>
      <c r="D262" t="s">
        <v>50</v>
      </c>
      <c r="E262" t="s">
        <v>223</v>
      </c>
      <c r="F262" s="13" t="str">
        <f>_xlfn.CONCAT(wiz_6[[#This Row],[OCTY......]],",",wiz_6[[#This Row],[OS]])</f>
        <v>ATLANTA   ,GA</v>
      </c>
      <c r="G262" t="s">
        <v>68</v>
      </c>
      <c r="H262" t="s">
        <v>504</v>
      </c>
      <c r="I262" s="13" t="str">
        <f>_xlfn.CONCAT(wiz_6[[#This Row],[DCTY......]], ",",wiz_6[[#This Row],[DS]])</f>
        <v>WILMINGTON,NC</v>
      </c>
      <c r="J262" t="str">
        <f>TRIM(CONCATENATE(wiz_6[[#This Row],[SHIPPER..................]],wiz_6[[#This Row],[ZIP2..]],wiz_6[[#This Row],[ZIP3..]]))</f>
        <v>b: CORPORATE TRAFFIC | 3030128401</v>
      </c>
      <c r="K262">
        <v>1</v>
      </c>
      <c r="L262">
        <v>1.0900000000000001</v>
      </c>
      <c r="M262">
        <v>0.28000000000000003</v>
      </c>
      <c r="N262">
        <v>437</v>
      </c>
      <c r="O262">
        <v>0.88</v>
      </c>
      <c r="P262">
        <v>35</v>
      </c>
      <c r="Q262">
        <v>0.25</v>
      </c>
      <c r="R262">
        <v>-31</v>
      </c>
      <c r="S262">
        <v>24</v>
      </c>
      <c r="T262">
        <v>1</v>
      </c>
      <c r="U262">
        <v>-333</v>
      </c>
      <c r="V262">
        <v>-308</v>
      </c>
      <c r="W262">
        <v>30209</v>
      </c>
      <c r="X262">
        <v>30301</v>
      </c>
      <c r="Y262">
        <v>28401</v>
      </c>
      <c r="Z262">
        <v>1.1499999999999999</v>
      </c>
      <c r="AA262">
        <f t="shared" si="56"/>
        <v>10012</v>
      </c>
      <c r="AB262">
        <f t="shared" si="57"/>
        <v>-308</v>
      </c>
      <c r="AC262">
        <f t="shared" si="58"/>
        <v>6159</v>
      </c>
      <c r="AD262">
        <f t="shared" si="59"/>
        <v>0.6151618058330004</v>
      </c>
      <c r="AE262">
        <f t="shared" si="60"/>
        <v>0</v>
      </c>
      <c r="AF262" t="e">
        <f t="shared" ca="1" si="61"/>
        <v>#N/A</v>
      </c>
      <c r="AG262" t="e">
        <f t="shared" ca="1" si="62"/>
        <v>#N/A</v>
      </c>
      <c r="AH262" t="e">
        <f t="shared" ca="1" si="63"/>
        <v>#N/A</v>
      </c>
      <c r="AI262" t="e">
        <f t="shared" ca="1" si="52"/>
        <v>#N/A</v>
      </c>
      <c r="AJ262">
        <f t="shared" si="53"/>
        <v>9.988014382740711E-5</v>
      </c>
      <c r="AK262">
        <f t="shared" si="54"/>
        <v>0</v>
      </c>
      <c r="AL262" t="e">
        <f t="shared" ca="1" si="64"/>
        <v>#N/A</v>
      </c>
      <c r="AM262" t="b">
        <f t="shared" si="55"/>
        <v>0</v>
      </c>
    </row>
    <row r="263" spans="1:39" x14ac:dyDescent="0.3">
      <c r="A263" t="s">
        <v>314</v>
      </c>
      <c r="B263" t="s">
        <v>315</v>
      </c>
      <c r="C263" t="s">
        <v>39</v>
      </c>
      <c r="D263" t="s">
        <v>50</v>
      </c>
      <c r="E263" t="s">
        <v>422</v>
      </c>
      <c r="F263" s="13" t="str">
        <f>_xlfn.CONCAT(wiz_6[[#This Row],[OCTY......]],",",wiz_6[[#This Row],[OS]])</f>
        <v>NORCROSS  ,GA</v>
      </c>
      <c r="G263" t="s">
        <v>68</v>
      </c>
      <c r="H263" t="s">
        <v>505</v>
      </c>
      <c r="I263" s="13" t="str">
        <f>_xlfn.CONCAT(wiz_6[[#This Row],[DCTY......]], ",",wiz_6[[#This Row],[DS]])</f>
        <v>DUNN      ,NC</v>
      </c>
      <c r="J263" t="str">
        <f>TRIM(CONCATENATE(wiz_6[[#This Row],[SHIPPER..................]],wiz_6[[#This Row],[ZIP2..]],wiz_6[[#This Row],[ZIP3..]]))</f>
        <v>b: EPES LOGISTICS SER| 3000328334</v>
      </c>
      <c r="K263">
        <v>1</v>
      </c>
      <c r="L263">
        <v>2.83</v>
      </c>
      <c r="M263">
        <v>0.28000000000000003</v>
      </c>
      <c r="N263">
        <v>386</v>
      </c>
      <c r="O263">
        <v>1</v>
      </c>
      <c r="P263">
        <v>16</v>
      </c>
      <c r="Q263">
        <v>0.25</v>
      </c>
      <c r="R263">
        <v>-27</v>
      </c>
      <c r="S263">
        <v>15</v>
      </c>
      <c r="T263">
        <v>-54</v>
      </c>
      <c r="U263">
        <v>330</v>
      </c>
      <c r="V263">
        <v>291</v>
      </c>
      <c r="W263">
        <v>30030</v>
      </c>
      <c r="X263">
        <v>30003</v>
      </c>
      <c r="Y263">
        <v>28334</v>
      </c>
      <c r="Z263">
        <v>2.89</v>
      </c>
      <c r="AA263">
        <f t="shared" si="56"/>
        <v>10012</v>
      </c>
      <c r="AB263">
        <f t="shared" si="57"/>
        <v>291</v>
      </c>
      <c r="AC263">
        <f t="shared" si="58"/>
        <v>6159</v>
      </c>
      <c r="AD263">
        <f t="shared" si="59"/>
        <v>0.6151618058330004</v>
      </c>
      <c r="AE263">
        <f t="shared" si="60"/>
        <v>0</v>
      </c>
      <c r="AF263" t="e">
        <f t="shared" ca="1" si="61"/>
        <v>#N/A</v>
      </c>
      <c r="AG263" t="e">
        <f t="shared" ca="1" si="62"/>
        <v>#N/A</v>
      </c>
      <c r="AH263" t="e">
        <f t="shared" ca="1" si="63"/>
        <v>#N/A</v>
      </c>
      <c r="AI263" t="e">
        <f t="shared" ca="1" si="52"/>
        <v>#N/A</v>
      </c>
      <c r="AJ263">
        <f t="shared" si="53"/>
        <v>9.988014382740711E-5</v>
      </c>
      <c r="AK263">
        <f t="shared" si="54"/>
        <v>0</v>
      </c>
      <c r="AL263" t="e">
        <f t="shared" ca="1" si="64"/>
        <v>#N/A</v>
      </c>
      <c r="AM263" t="b">
        <f t="shared" si="55"/>
        <v>0</v>
      </c>
    </row>
    <row r="264" spans="1:39" x14ac:dyDescent="0.3">
      <c r="A264" t="s">
        <v>506</v>
      </c>
      <c r="B264" t="s">
        <v>507</v>
      </c>
      <c r="C264" t="s">
        <v>39</v>
      </c>
      <c r="D264" t="s">
        <v>50</v>
      </c>
      <c r="E264" t="s">
        <v>508</v>
      </c>
      <c r="F264" s="13" t="str">
        <f>_xlfn.CONCAT(wiz_6[[#This Row],[OCTY......]],",",wiz_6[[#This Row],[OS]])</f>
        <v>SOCIAL CIR,GA</v>
      </c>
      <c r="G264" t="s">
        <v>68</v>
      </c>
      <c r="H264" t="s">
        <v>505</v>
      </c>
      <c r="I264" s="13" t="str">
        <f>_xlfn.CONCAT(wiz_6[[#This Row],[DCTY......]], ",",wiz_6[[#This Row],[DS]])</f>
        <v>DUNN      ,NC</v>
      </c>
      <c r="J264" t="str">
        <f>TRIM(CONCATENATE(wiz_6[[#This Row],[SHIPPER..................]],wiz_6[[#This Row],[ZIP2..]],wiz_6[[#This Row],[ZIP3..]]))</f>
        <v>b: WATCO SUPPLY CHAIN| 3027928334</v>
      </c>
      <c r="K264">
        <v>1</v>
      </c>
      <c r="L264">
        <v>1.31</v>
      </c>
      <c r="M264">
        <v>0.28000000000000003</v>
      </c>
      <c r="N264">
        <v>361</v>
      </c>
      <c r="O264">
        <v>1.1299999999999999</v>
      </c>
      <c r="P264">
        <v>27</v>
      </c>
      <c r="Q264">
        <v>0.25</v>
      </c>
      <c r="R264">
        <v>-26</v>
      </c>
      <c r="S264">
        <v>6</v>
      </c>
      <c r="T264">
        <v>-85</v>
      </c>
      <c r="U264">
        <v>-263</v>
      </c>
      <c r="V264">
        <v>-342</v>
      </c>
      <c r="W264">
        <v>31064</v>
      </c>
      <c r="X264">
        <v>30279</v>
      </c>
      <c r="Y264">
        <v>28334</v>
      </c>
      <c r="Z264">
        <v>1.37</v>
      </c>
      <c r="AA264">
        <f t="shared" si="56"/>
        <v>10012</v>
      </c>
      <c r="AB264">
        <f t="shared" si="57"/>
        <v>-342</v>
      </c>
      <c r="AC264">
        <f t="shared" si="58"/>
        <v>6159</v>
      </c>
      <c r="AD264">
        <f t="shared" si="59"/>
        <v>0.6151618058330004</v>
      </c>
      <c r="AE264">
        <f t="shared" si="60"/>
        <v>0</v>
      </c>
      <c r="AF264" t="e">
        <f t="shared" ca="1" si="61"/>
        <v>#N/A</v>
      </c>
      <c r="AG264" t="e">
        <f t="shared" ca="1" si="62"/>
        <v>#N/A</v>
      </c>
      <c r="AH264" t="e">
        <f t="shared" ca="1" si="63"/>
        <v>#N/A</v>
      </c>
      <c r="AI264" t="e">
        <f t="shared" ca="1" si="52"/>
        <v>#N/A</v>
      </c>
      <c r="AJ264">
        <f t="shared" si="53"/>
        <v>9.988014382740711E-5</v>
      </c>
      <c r="AK264">
        <f t="shared" si="54"/>
        <v>0</v>
      </c>
      <c r="AL264" t="e">
        <f t="shared" ca="1" si="64"/>
        <v>#N/A</v>
      </c>
      <c r="AM264" t="b">
        <f t="shared" si="55"/>
        <v>0</v>
      </c>
    </row>
    <row r="265" spans="1:39" x14ac:dyDescent="0.3">
      <c r="A265" t="s">
        <v>509</v>
      </c>
      <c r="B265" t="s">
        <v>510</v>
      </c>
      <c r="C265" t="s">
        <v>39</v>
      </c>
      <c r="D265" t="s">
        <v>50</v>
      </c>
      <c r="E265" t="s">
        <v>223</v>
      </c>
      <c r="F265" s="13" t="str">
        <f>_xlfn.CONCAT(wiz_6[[#This Row],[OCTY......]],",",wiz_6[[#This Row],[OS]])</f>
        <v>ATLANTA   ,GA</v>
      </c>
      <c r="G265" t="s">
        <v>68</v>
      </c>
      <c r="H265" t="s">
        <v>511</v>
      </c>
      <c r="I265" s="13" t="str">
        <f>_xlfn.CONCAT(wiz_6[[#This Row],[DCTY......]], ",",wiz_6[[#This Row],[DS]])</f>
        <v>WINSTON SA,NC</v>
      </c>
      <c r="J265" t="str">
        <f>TRIM(CONCATENATE(wiz_6[[#This Row],[SHIPPER..................]],wiz_6[[#This Row],[ZIP2..]],wiz_6[[#This Row],[ZIP3..]]))</f>
        <v>b: BROWN LOGISTICS SE| 3030127101</v>
      </c>
      <c r="K265">
        <v>1</v>
      </c>
      <c r="L265">
        <v>2.57</v>
      </c>
      <c r="M265">
        <v>0.28000000000000003</v>
      </c>
      <c r="N265">
        <v>316</v>
      </c>
      <c r="O265">
        <v>1</v>
      </c>
      <c r="P265">
        <v>332</v>
      </c>
      <c r="Q265">
        <v>0.55000000000000004</v>
      </c>
      <c r="R265">
        <v>-22</v>
      </c>
      <c r="S265">
        <v>-500</v>
      </c>
      <c r="T265">
        <v>-40</v>
      </c>
      <c r="U265">
        <v>222</v>
      </c>
      <c r="V265">
        <v>-318</v>
      </c>
      <c r="W265">
        <v>38301</v>
      </c>
      <c r="X265">
        <v>30301</v>
      </c>
      <c r="Y265">
        <v>27101</v>
      </c>
      <c r="Z265">
        <v>2.63</v>
      </c>
      <c r="AA265">
        <f t="shared" si="56"/>
        <v>10012</v>
      </c>
      <c r="AB265">
        <f t="shared" si="57"/>
        <v>-318</v>
      </c>
      <c r="AC265">
        <f t="shared" si="58"/>
        <v>6159</v>
      </c>
      <c r="AD265">
        <f t="shared" si="59"/>
        <v>0.6151618058330004</v>
      </c>
      <c r="AE265">
        <f t="shared" si="60"/>
        <v>0</v>
      </c>
      <c r="AF265" t="e">
        <f t="shared" ca="1" si="61"/>
        <v>#N/A</v>
      </c>
      <c r="AG265" t="e">
        <f t="shared" ca="1" si="62"/>
        <v>#N/A</v>
      </c>
      <c r="AH265" t="e">
        <f t="shared" ca="1" si="63"/>
        <v>#N/A</v>
      </c>
      <c r="AI265" t="e">
        <f t="shared" ca="1" si="52"/>
        <v>#N/A</v>
      </c>
      <c r="AJ265">
        <f t="shared" si="53"/>
        <v>9.988014382740711E-5</v>
      </c>
      <c r="AK265">
        <f t="shared" si="54"/>
        <v>0</v>
      </c>
      <c r="AL265" t="e">
        <f t="shared" ca="1" si="64"/>
        <v>#N/A</v>
      </c>
      <c r="AM265" t="b">
        <f t="shared" si="55"/>
        <v>0</v>
      </c>
    </row>
    <row r="266" spans="1:39" x14ac:dyDescent="0.3">
      <c r="A266" t="s">
        <v>101</v>
      </c>
      <c r="B266" t="s">
        <v>102</v>
      </c>
      <c r="C266" t="s">
        <v>39</v>
      </c>
      <c r="D266" t="s">
        <v>50</v>
      </c>
      <c r="E266" t="s">
        <v>223</v>
      </c>
      <c r="F266" s="13" t="str">
        <f>_xlfn.CONCAT(wiz_6[[#This Row],[OCTY......]],",",wiz_6[[#This Row],[OS]])</f>
        <v>ATLANTA   ,GA</v>
      </c>
      <c r="G266" t="s">
        <v>68</v>
      </c>
      <c r="H266" t="s">
        <v>512</v>
      </c>
      <c r="I266" s="13" t="str">
        <f>_xlfn.CONCAT(wiz_6[[#This Row],[DCTY......]], ",",wiz_6[[#This Row],[DS]])</f>
        <v>ASHEBORO  ,NC</v>
      </c>
      <c r="J266" t="str">
        <f>TRIM(CONCATENATE(wiz_6[[#This Row],[SHIPPER..................]],wiz_6[[#This Row],[ZIP2..]],wiz_6[[#This Row],[ZIP3..]]))</f>
        <v>b: JB HUNT | 3030127203</v>
      </c>
      <c r="K266">
        <v>2</v>
      </c>
      <c r="L266">
        <v>2.4500000000000002</v>
      </c>
      <c r="M266">
        <v>0.28000000000000003</v>
      </c>
      <c r="N266">
        <v>335</v>
      </c>
      <c r="O266">
        <v>0.84</v>
      </c>
      <c r="P266">
        <v>12</v>
      </c>
      <c r="Q266">
        <v>0.25</v>
      </c>
      <c r="R266">
        <v>-23</v>
      </c>
      <c r="S266">
        <v>19</v>
      </c>
      <c r="T266">
        <v>-2</v>
      </c>
      <c r="U266">
        <v>210</v>
      </c>
      <c r="V266">
        <v>227</v>
      </c>
      <c r="W266">
        <v>30272</v>
      </c>
      <c r="X266">
        <v>30301</v>
      </c>
      <c r="Y266">
        <v>27203</v>
      </c>
      <c r="Z266">
        <v>2.5099999999999998</v>
      </c>
      <c r="AA266">
        <f t="shared" si="56"/>
        <v>10012</v>
      </c>
      <c r="AB266">
        <f t="shared" si="57"/>
        <v>454</v>
      </c>
      <c r="AC266">
        <f t="shared" si="58"/>
        <v>6159</v>
      </c>
      <c r="AD266">
        <f t="shared" si="59"/>
        <v>0.6151618058330004</v>
      </c>
      <c r="AE266">
        <f t="shared" si="60"/>
        <v>0</v>
      </c>
      <c r="AF266" t="e">
        <f t="shared" ca="1" si="61"/>
        <v>#N/A</v>
      </c>
      <c r="AG266" t="e">
        <f t="shared" ca="1" si="62"/>
        <v>#N/A</v>
      </c>
      <c r="AH266" t="e">
        <f t="shared" ca="1" si="63"/>
        <v>#N/A</v>
      </c>
      <c r="AI266" t="e">
        <f t="shared" ca="1" si="52"/>
        <v>#N/A</v>
      </c>
      <c r="AJ266">
        <f t="shared" si="53"/>
        <v>1.9976028765481422E-4</v>
      </c>
      <c r="AK266">
        <f t="shared" si="54"/>
        <v>0</v>
      </c>
      <c r="AL266" t="e">
        <f t="shared" ca="1" si="64"/>
        <v>#N/A</v>
      </c>
      <c r="AM266" t="b">
        <f t="shared" si="55"/>
        <v>0</v>
      </c>
    </row>
    <row r="267" spans="1:39" x14ac:dyDescent="0.3">
      <c r="A267" t="s">
        <v>37</v>
      </c>
      <c r="B267" t="s">
        <v>38</v>
      </c>
      <c r="C267" t="s">
        <v>39</v>
      </c>
      <c r="D267" t="s">
        <v>50</v>
      </c>
      <c r="E267" t="s">
        <v>492</v>
      </c>
      <c r="F267" s="13" t="str">
        <f>_xlfn.CONCAT(wiz_6[[#This Row],[OCTY......]],",",wiz_6[[#This Row],[OS]])</f>
        <v>AUSTELL   ,GA</v>
      </c>
      <c r="G267" t="s">
        <v>68</v>
      </c>
      <c r="H267" t="s">
        <v>342</v>
      </c>
      <c r="I267" s="13" t="str">
        <f>_xlfn.CONCAT(wiz_6[[#This Row],[DCTY......]], ",",wiz_6[[#This Row],[DS]])</f>
        <v>SANFORD   ,NC</v>
      </c>
      <c r="J267" t="str">
        <f>TRIM(CONCATENATE(wiz_6[[#This Row],[SHIPPER..................]],wiz_6[[#This Row],[ZIP2..]],wiz_6[[#This Row],[ZIP3..]]))</f>
        <v>b: C H ROBINSON | 3010627330</v>
      </c>
      <c r="K267">
        <v>1</v>
      </c>
      <c r="L267">
        <v>1.43</v>
      </c>
      <c r="M267">
        <v>0.27</v>
      </c>
      <c r="N267">
        <v>382</v>
      </c>
      <c r="O267">
        <v>1</v>
      </c>
      <c r="P267">
        <v>45</v>
      </c>
      <c r="Q267">
        <v>0.25</v>
      </c>
      <c r="R267">
        <v>-23</v>
      </c>
      <c r="S267">
        <v>-22</v>
      </c>
      <c r="T267">
        <v>-54</v>
      </c>
      <c r="U267">
        <v>-174</v>
      </c>
      <c r="V267">
        <v>-250</v>
      </c>
      <c r="W267">
        <v>30128</v>
      </c>
      <c r="X267">
        <v>30106</v>
      </c>
      <c r="Y267">
        <v>27330</v>
      </c>
      <c r="Z267">
        <v>1.48</v>
      </c>
      <c r="AA267">
        <f t="shared" si="56"/>
        <v>10012</v>
      </c>
      <c r="AB267">
        <f t="shared" si="57"/>
        <v>-250</v>
      </c>
      <c r="AC267">
        <f t="shared" si="58"/>
        <v>6159</v>
      </c>
      <c r="AD267">
        <f t="shared" si="59"/>
        <v>0.6151618058330004</v>
      </c>
      <c r="AE267">
        <f t="shared" si="60"/>
        <v>0</v>
      </c>
      <c r="AF267" t="e">
        <f t="shared" ca="1" si="61"/>
        <v>#N/A</v>
      </c>
      <c r="AG267" t="e">
        <f t="shared" ca="1" si="62"/>
        <v>#N/A</v>
      </c>
      <c r="AH267" t="e">
        <f t="shared" ca="1" si="63"/>
        <v>#N/A</v>
      </c>
      <c r="AI267" t="e">
        <f t="shared" ca="1" si="52"/>
        <v>#N/A</v>
      </c>
      <c r="AJ267">
        <f t="shared" si="53"/>
        <v>9.988014382740711E-5</v>
      </c>
      <c r="AK267">
        <f t="shared" si="54"/>
        <v>0</v>
      </c>
      <c r="AL267" t="e">
        <f t="shared" ca="1" si="64"/>
        <v>#N/A</v>
      </c>
      <c r="AM267" t="b">
        <f t="shared" si="55"/>
        <v>0</v>
      </c>
    </row>
    <row r="268" spans="1:39" x14ac:dyDescent="0.3">
      <c r="A268" t="s">
        <v>513</v>
      </c>
      <c r="B268" t="s">
        <v>514</v>
      </c>
      <c r="C268" t="s">
        <v>39</v>
      </c>
      <c r="D268" t="s">
        <v>50</v>
      </c>
      <c r="E268" t="s">
        <v>515</v>
      </c>
      <c r="F268" s="13" t="str">
        <f>_xlfn.CONCAT(wiz_6[[#This Row],[OCTY......]],",",wiz_6[[#This Row],[OS]])</f>
        <v>LITHONIA  ,GA</v>
      </c>
      <c r="G268" t="s">
        <v>68</v>
      </c>
      <c r="H268" t="s">
        <v>516</v>
      </c>
      <c r="I268" s="13" t="str">
        <f>_xlfn.CONCAT(wiz_6[[#This Row],[DCTY......]], ",",wiz_6[[#This Row],[DS]])</f>
        <v>DUDLEY    ,NC</v>
      </c>
      <c r="J268" t="str">
        <f>TRIM(CONCATENATE(wiz_6[[#This Row],[SHIPPER..................]],wiz_6[[#This Row],[ZIP2..]],wiz_6[[#This Row],[ZIP3..]]))</f>
        <v>b: DRT TRANSPORTATION| 3003828333</v>
      </c>
      <c r="K268">
        <v>1</v>
      </c>
      <c r="L268">
        <v>2.75</v>
      </c>
      <c r="M268">
        <v>0.28000000000000003</v>
      </c>
      <c r="N268">
        <v>411</v>
      </c>
      <c r="O268">
        <v>0.88</v>
      </c>
      <c r="P268">
        <v>125</v>
      </c>
      <c r="Q268">
        <v>0.35</v>
      </c>
      <c r="R268">
        <v>-29</v>
      </c>
      <c r="S268">
        <v>-25</v>
      </c>
      <c r="T268">
        <v>1</v>
      </c>
      <c r="U268">
        <v>388</v>
      </c>
      <c r="V268">
        <v>364</v>
      </c>
      <c r="W268">
        <v>36830</v>
      </c>
      <c r="X268">
        <v>30038</v>
      </c>
      <c r="Y268">
        <v>28333</v>
      </c>
      <c r="Z268">
        <v>2.81</v>
      </c>
      <c r="AA268">
        <f t="shared" si="56"/>
        <v>10012</v>
      </c>
      <c r="AB268">
        <f t="shared" si="57"/>
        <v>364</v>
      </c>
      <c r="AC268">
        <f t="shared" si="58"/>
        <v>6159</v>
      </c>
      <c r="AD268">
        <f t="shared" si="59"/>
        <v>0.6151618058330004</v>
      </c>
      <c r="AE268">
        <f t="shared" si="60"/>
        <v>0</v>
      </c>
      <c r="AF268" t="e">
        <f t="shared" ca="1" si="61"/>
        <v>#N/A</v>
      </c>
      <c r="AG268" t="e">
        <f t="shared" ca="1" si="62"/>
        <v>#N/A</v>
      </c>
      <c r="AH268" t="e">
        <f t="shared" ca="1" si="63"/>
        <v>#N/A</v>
      </c>
      <c r="AI268" t="e">
        <f t="shared" ca="1" si="52"/>
        <v>#N/A</v>
      </c>
      <c r="AJ268">
        <f t="shared" si="53"/>
        <v>9.988014382740711E-5</v>
      </c>
      <c r="AK268">
        <f t="shared" si="54"/>
        <v>0</v>
      </c>
      <c r="AL268" t="e">
        <f t="shared" ca="1" si="64"/>
        <v>#N/A</v>
      </c>
      <c r="AM268" t="b">
        <f t="shared" si="55"/>
        <v>0</v>
      </c>
    </row>
    <row r="269" spans="1:39" x14ac:dyDescent="0.3">
      <c r="A269" t="s">
        <v>517</v>
      </c>
      <c r="B269" t="s">
        <v>518</v>
      </c>
      <c r="C269" t="s">
        <v>39</v>
      </c>
      <c r="D269" t="s">
        <v>50</v>
      </c>
      <c r="E269" t="s">
        <v>308</v>
      </c>
      <c r="F269" s="13" t="str">
        <f>_xlfn.CONCAT(wiz_6[[#This Row],[OCTY......]],",",wiz_6[[#This Row],[OS]])</f>
        <v>CONYERS   ,GA</v>
      </c>
      <c r="G269" t="s">
        <v>68</v>
      </c>
      <c r="H269" t="s">
        <v>519</v>
      </c>
      <c r="I269" s="13" t="str">
        <f>_xlfn.CONCAT(wiz_6[[#This Row],[DCTY......]], ",",wiz_6[[#This Row],[DS]])</f>
        <v>GOLDSBORO ,NC</v>
      </c>
      <c r="J269" t="str">
        <f>TRIM(CONCATENATE(wiz_6[[#This Row],[SHIPPER..................]],wiz_6[[#This Row],[ZIP2..]],wiz_6[[#This Row],[ZIP3..]]))</f>
        <v>b: SPOT FREIGHT | 3001227530</v>
      </c>
      <c r="K269">
        <v>1</v>
      </c>
      <c r="L269">
        <v>1.46</v>
      </c>
      <c r="M269">
        <v>0.28000000000000003</v>
      </c>
      <c r="N269">
        <v>416</v>
      </c>
      <c r="O269">
        <v>1.79</v>
      </c>
      <c r="P269">
        <v>24</v>
      </c>
      <c r="Q269">
        <v>0.25</v>
      </c>
      <c r="R269">
        <v>-29</v>
      </c>
      <c r="S269">
        <v>5</v>
      </c>
      <c r="T269">
        <v>-214</v>
      </c>
      <c r="U269">
        <v>-241</v>
      </c>
      <c r="V269">
        <v>-450</v>
      </c>
      <c r="W269">
        <v>30027</v>
      </c>
      <c r="X269">
        <v>30012</v>
      </c>
      <c r="Y269">
        <v>27530</v>
      </c>
      <c r="Z269">
        <v>1.52</v>
      </c>
      <c r="AA269">
        <f t="shared" si="56"/>
        <v>10012</v>
      </c>
      <c r="AB269">
        <f t="shared" si="57"/>
        <v>-450</v>
      </c>
      <c r="AC269">
        <f t="shared" si="58"/>
        <v>6159</v>
      </c>
      <c r="AD269">
        <f t="shared" si="59"/>
        <v>0.6151618058330004</v>
      </c>
      <c r="AE269">
        <f t="shared" si="60"/>
        <v>0</v>
      </c>
      <c r="AF269" t="e">
        <f t="shared" ca="1" si="61"/>
        <v>#N/A</v>
      </c>
      <c r="AG269" t="e">
        <f t="shared" ca="1" si="62"/>
        <v>#N/A</v>
      </c>
      <c r="AH269" t="e">
        <f t="shared" ca="1" si="63"/>
        <v>#N/A</v>
      </c>
      <c r="AI269" t="e">
        <f t="shared" ca="1" si="52"/>
        <v>#N/A</v>
      </c>
      <c r="AJ269">
        <f t="shared" si="53"/>
        <v>9.988014382740711E-5</v>
      </c>
      <c r="AK269">
        <f t="shared" si="54"/>
        <v>0</v>
      </c>
      <c r="AL269" t="e">
        <f t="shared" ca="1" si="64"/>
        <v>#N/A</v>
      </c>
      <c r="AM269" t="b">
        <f t="shared" si="55"/>
        <v>0</v>
      </c>
    </row>
    <row r="270" spans="1:39" x14ac:dyDescent="0.3">
      <c r="A270" t="s">
        <v>520</v>
      </c>
      <c r="B270" t="s">
        <v>521</v>
      </c>
      <c r="C270" t="s">
        <v>39</v>
      </c>
      <c r="D270" t="s">
        <v>50</v>
      </c>
      <c r="E270" t="s">
        <v>522</v>
      </c>
      <c r="F270" s="13" t="str">
        <f>_xlfn.CONCAT(wiz_6[[#This Row],[OCTY......]],",",wiz_6[[#This Row],[OS]])</f>
        <v>DECATUR   ,GA</v>
      </c>
      <c r="G270" t="s">
        <v>68</v>
      </c>
      <c r="H270" t="s">
        <v>523</v>
      </c>
      <c r="I270" s="13" t="str">
        <f>_xlfn.CONCAT(wiz_6[[#This Row],[DCTY......]], ",",wiz_6[[#This Row],[DS]])</f>
        <v>CLAYTON   ,NC</v>
      </c>
      <c r="J270" t="str">
        <f>TRIM(CONCATENATE(wiz_6[[#This Row],[SHIPPER..................]],wiz_6[[#This Row],[ZIP2..]],wiz_6[[#This Row],[ZIP3..]]))</f>
        <v>RIVERSIDE LOGISTICS I| 3003027520</v>
      </c>
      <c r="K270">
        <v>1</v>
      </c>
      <c r="L270">
        <v>2.82</v>
      </c>
      <c r="M270">
        <v>0.28000000000000003</v>
      </c>
      <c r="N270">
        <v>419</v>
      </c>
      <c r="O270">
        <v>0.83</v>
      </c>
      <c r="P270">
        <v>47</v>
      </c>
      <c r="Q270">
        <v>0.25</v>
      </c>
      <c r="R270">
        <v>-30</v>
      </c>
      <c r="S270">
        <v>-19</v>
      </c>
      <c r="T270">
        <v>13</v>
      </c>
      <c r="U270">
        <v>431</v>
      </c>
      <c r="V270">
        <v>425</v>
      </c>
      <c r="W270">
        <v>30233</v>
      </c>
      <c r="X270">
        <v>30030</v>
      </c>
      <c r="Y270">
        <v>27520</v>
      </c>
      <c r="Z270">
        <v>2.88</v>
      </c>
      <c r="AA270">
        <f t="shared" si="56"/>
        <v>10012</v>
      </c>
      <c r="AB270">
        <f t="shared" si="57"/>
        <v>425</v>
      </c>
      <c r="AC270">
        <f t="shared" si="58"/>
        <v>6159</v>
      </c>
      <c r="AD270">
        <f t="shared" si="59"/>
        <v>0.6151618058330004</v>
      </c>
      <c r="AE270">
        <f t="shared" si="60"/>
        <v>0</v>
      </c>
      <c r="AF270" t="e">
        <f t="shared" ca="1" si="61"/>
        <v>#N/A</v>
      </c>
      <c r="AG270" t="e">
        <f t="shared" ca="1" si="62"/>
        <v>#N/A</v>
      </c>
      <c r="AH270" t="e">
        <f t="shared" ca="1" si="63"/>
        <v>#N/A</v>
      </c>
      <c r="AI270" t="e">
        <f t="shared" ca="1" si="52"/>
        <v>#N/A</v>
      </c>
      <c r="AJ270">
        <f t="shared" si="53"/>
        <v>9.988014382740711E-5</v>
      </c>
      <c r="AK270">
        <f t="shared" si="54"/>
        <v>0</v>
      </c>
      <c r="AL270" t="e">
        <f t="shared" ca="1" si="64"/>
        <v>#N/A</v>
      </c>
      <c r="AM270" t="b">
        <f t="shared" si="55"/>
        <v>0</v>
      </c>
    </row>
    <row r="271" spans="1:39" x14ac:dyDescent="0.3">
      <c r="A271" t="s">
        <v>501</v>
      </c>
      <c r="B271" t="s">
        <v>502</v>
      </c>
      <c r="C271" t="s">
        <v>39</v>
      </c>
      <c r="D271" t="s">
        <v>50</v>
      </c>
      <c r="E271" t="s">
        <v>223</v>
      </c>
      <c r="F271" s="13" t="str">
        <f>_xlfn.CONCAT(wiz_6[[#This Row],[OCTY......]],",",wiz_6[[#This Row],[OS]])</f>
        <v>ATLANTA   ,GA</v>
      </c>
      <c r="G271" t="s">
        <v>68</v>
      </c>
      <c r="H271" t="s">
        <v>524</v>
      </c>
      <c r="I271" s="13" t="str">
        <f>_xlfn.CONCAT(wiz_6[[#This Row],[DCTY......]], ",",wiz_6[[#This Row],[DS]])</f>
        <v>FARMVILLE ,NC</v>
      </c>
      <c r="J271" t="str">
        <f>TRIM(CONCATENATE(wiz_6[[#This Row],[SHIPPER..................]],wiz_6[[#This Row],[ZIP2..]],wiz_6[[#This Row],[ZIP3..]]))</f>
        <v>b: CORPORATE TRAFFIC | 3030127828</v>
      </c>
      <c r="K271">
        <v>1</v>
      </c>
      <c r="L271">
        <v>2.46</v>
      </c>
      <c r="M271">
        <v>0.21</v>
      </c>
      <c r="N271">
        <v>487</v>
      </c>
      <c r="O271">
        <v>0.88</v>
      </c>
      <c r="P271">
        <v>0</v>
      </c>
      <c r="Q271">
        <v>0.25</v>
      </c>
      <c r="R271">
        <v>0</v>
      </c>
      <c r="S271">
        <v>24</v>
      </c>
      <c r="T271">
        <v>20</v>
      </c>
      <c r="U271">
        <v>430</v>
      </c>
      <c r="V271">
        <v>474</v>
      </c>
      <c r="W271">
        <v>30301</v>
      </c>
      <c r="X271">
        <v>30301</v>
      </c>
      <c r="Y271">
        <v>27828</v>
      </c>
      <c r="Z271">
        <v>2.4500000000000002</v>
      </c>
      <c r="AA271">
        <f t="shared" si="56"/>
        <v>10012</v>
      </c>
      <c r="AB271">
        <f t="shared" si="57"/>
        <v>474</v>
      </c>
      <c r="AC271">
        <f t="shared" si="58"/>
        <v>6159</v>
      </c>
      <c r="AD271">
        <f t="shared" si="59"/>
        <v>0.6151618058330004</v>
      </c>
      <c r="AE271">
        <f t="shared" si="60"/>
        <v>0</v>
      </c>
      <c r="AF271" t="e">
        <f t="shared" ca="1" si="61"/>
        <v>#N/A</v>
      </c>
      <c r="AG271" t="e">
        <f t="shared" ca="1" si="62"/>
        <v>#N/A</v>
      </c>
      <c r="AH271" t="e">
        <f t="shared" ca="1" si="63"/>
        <v>#N/A</v>
      </c>
      <c r="AI271" t="e">
        <f t="shared" ca="1" si="52"/>
        <v>#N/A</v>
      </c>
      <c r="AJ271">
        <f t="shared" si="53"/>
        <v>9.988014382740711E-5</v>
      </c>
      <c r="AK271">
        <f t="shared" si="54"/>
        <v>0</v>
      </c>
      <c r="AL271" t="e">
        <f t="shared" ca="1" si="64"/>
        <v>#N/A</v>
      </c>
      <c r="AM271" t="b">
        <f t="shared" si="55"/>
        <v>0</v>
      </c>
    </row>
    <row r="272" spans="1:39" x14ac:dyDescent="0.3">
      <c r="A272" t="s">
        <v>525</v>
      </c>
      <c r="B272" t="s">
        <v>526</v>
      </c>
      <c r="C272" t="s">
        <v>39</v>
      </c>
      <c r="D272" t="s">
        <v>50</v>
      </c>
      <c r="E272" t="s">
        <v>223</v>
      </c>
      <c r="F272" s="13" t="str">
        <f>_xlfn.CONCAT(wiz_6[[#This Row],[OCTY......]],",",wiz_6[[#This Row],[OS]])</f>
        <v>ATLANTA   ,GA</v>
      </c>
      <c r="G272" t="s">
        <v>68</v>
      </c>
      <c r="H272" t="s">
        <v>527</v>
      </c>
      <c r="I272" s="13" t="str">
        <f>_xlfn.CONCAT(wiz_6[[#This Row],[DCTY......]], ",",wiz_6[[#This Row],[DS]])</f>
        <v>EDENTON   ,NC</v>
      </c>
      <c r="J272" t="str">
        <f>TRIM(CONCATENATE(wiz_6[[#This Row],[SHIPPER..................]],wiz_6[[#This Row],[ZIP2..]],wiz_6[[#This Row],[ZIP3..]]))</f>
        <v>FOODMASTER LOGISTICS | 3030127932</v>
      </c>
      <c r="K272">
        <v>1</v>
      </c>
      <c r="L272">
        <v>1.0900000000000001</v>
      </c>
      <c r="M272">
        <v>0.28000000000000003</v>
      </c>
      <c r="N272">
        <v>546</v>
      </c>
      <c r="O272">
        <v>0.83</v>
      </c>
      <c r="P272">
        <v>8</v>
      </c>
      <c r="Q272">
        <v>0.25</v>
      </c>
      <c r="R272">
        <v>-38</v>
      </c>
      <c r="S272">
        <v>25</v>
      </c>
      <c r="T272">
        <v>51</v>
      </c>
      <c r="U272">
        <v>-195</v>
      </c>
      <c r="V272">
        <v>-119</v>
      </c>
      <c r="W272">
        <v>30030</v>
      </c>
      <c r="X272">
        <v>30301</v>
      </c>
      <c r="Y272">
        <v>27932</v>
      </c>
      <c r="Z272">
        <v>1.1499999999999999</v>
      </c>
      <c r="AA272">
        <f t="shared" si="56"/>
        <v>10012</v>
      </c>
      <c r="AB272">
        <f t="shared" si="57"/>
        <v>-119</v>
      </c>
      <c r="AC272">
        <f t="shared" si="58"/>
        <v>6159</v>
      </c>
      <c r="AD272">
        <f t="shared" si="59"/>
        <v>0.6151618058330004</v>
      </c>
      <c r="AE272">
        <f t="shared" si="60"/>
        <v>0</v>
      </c>
      <c r="AF272" t="e">
        <f t="shared" ca="1" si="61"/>
        <v>#N/A</v>
      </c>
      <c r="AG272" t="e">
        <f t="shared" ca="1" si="62"/>
        <v>#N/A</v>
      </c>
      <c r="AH272" t="e">
        <f t="shared" ca="1" si="63"/>
        <v>#N/A</v>
      </c>
      <c r="AI272" t="e">
        <f t="shared" ca="1" si="52"/>
        <v>#N/A</v>
      </c>
      <c r="AJ272">
        <f t="shared" si="53"/>
        <v>9.988014382740711E-5</v>
      </c>
      <c r="AK272">
        <f t="shared" si="54"/>
        <v>0</v>
      </c>
      <c r="AL272" t="e">
        <f t="shared" ca="1" si="64"/>
        <v>#N/A</v>
      </c>
      <c r="AM272" t="b">
        <f t="shared" si="55"/>
        <v>0</v>
      </c>
    </row>
    <row r="273" spans="1:39" x14ac:dyDescent="0.3">
      <c r="A273" t="s">
        <v>528</v>
      </c>
      <c r="B273" t="s">
        <v>529</v>
      </c>
      <c r="C273" t="s">
        <v>39</v>
      </c>
      <c r="D273" t="s">
        <v>50</v>
      </c>
      <c r="E273" t="s">
        <v>492</v>
      </c>
      <c r="F273" s="13" t="str">
        <f>_xlfn.CONCAT(wiz_6[[#This Row],[OCTY......]],",",wiz_6[[#This Row],[OS]])</f>
        <v>AUSTELL   ,GA</v>
      </c>
      <c r="G273" t="s">
        <v>87</v>
      </c>
      <c r="H273" t="s">
        <v>530</v>
      </c>
      <c r="I273" s="13" t="str">
        <f>_xlfn.CONCAT(wiz_6[[#This Row],[DCTY......]], ",",wiz_6[[#This Row],[DS]])</f>
        <v>MINERVA   ,OH</v>
      </c>
      <c r="J273" t="str">
        <f>TRIM(CONCATENATE(wiz_6[[#This Row],[SHIPPER..................]],wiz_6[[#This Row],[ZIP2..]],wiz_6[[#This Row],[ZIP3..]]))</f>
        <v>GREIF | 3010644657</v>
      </c>
      <c r="K273">
        <v>1</v>
      </c>
      <c r="L273">
        <v>1.48</v>
      </c>
      <c r="M273">
        <v>0.18</v>
      </c>
      <c r="N273">
        <v>660</v>
      </c>
      <c r="O273">
        <v>1.21</v>
      </c>
      <c r="P273">
        <v>2</v>
      </c>
      <c r="Q273">
        <v>0.25</v>
      </c>
      <c r="R273">
        <v>61</v>
      </c>
      <c r="S273">
        <v>-6</v>
      </c>
      <c r="T273">
        <v>42</v>
      </c>
      <c r="U273">
        <v>0</v>
      </c>
      <c r="V273">
        <v>36</v>
      </c>
      <c r="W273">
        <v>30057</v>
      </c>
      <c r="X273">
        <v>30106</v>
      </c>
      <c r="Y273">
        <v>44657</v>
      </c>
      <c r="Z273">
        <v>1.44</v>
      </c>
      <c r="AA273">
        <f t="shared" si="56"/>
        <v>10012</v>
      </c>
      <c r="AB273">
        <f t="shared" si="57"/>
        <v>36</v>
      </c>
      <c r="AC273">
        <f t="shared" si="58"/>
        <v>6159</v>
      </c>
      <c r="AD273">
        <f t="shared" si="59"/>
        <v>0.6151618058330004</v>
      </c>
      <c r="AE273">
        <f t="shared" si="60"/>
        <v>0</v>
      </c>
      <c r="AF273" t="e">
        <f t="shared" ca="1" si="61"/>
        <v>#N/A</v>
      </c>
      <c r="AG273" t="e">
        <f t="shared" ca="1" si="62"/>
        <v>#N/A</v>
      </c>
      <c r="AH273" t="e">
        <f t="shared" ca="1" si="63"/>
        <v>#N/A</v>
      </c>
      <c r="AI273" t="e">
        <f t="shared" ca="1" si="52"/>
        <v>#N/A</v>
      </c>
      <c r="AJ273">
        <f t="shared" si="53"/>
        <v>9.988014382740711E-5</v>
      </c>
      <c r="AK273">
        <f t="shared" si="54"/>
        <v>0</v>
      </c>
      <c r="AL273" t="e">
        <f t="shared" ca="1" si="64"/>
        <v>#N/A</v>
      </c>
      <c r="AM273" t="b">
        <f t="shared" si="55"/>
        <v>0</v>
      </c>
    </row>
    <row r="274" spans="1:39" x14ac:dyDescent="0.3">
      <c r="A274" t="s">
        <v>531</v>
      </c>
      <c r="B274" t="s">
        <v>532</v>
      </c>
      <c r="C274" t="s">
        <v>39</v>
      </c>
      <c r="D274" t="s">
        <v>50</v>
      </c>
      <c r="E274" t="s">
        <v>360</v>
      </c>
      <c r="F274" s="13" t="str">
        <f>_xlfn.CONCAT(wiz_6[[#This Row],[OCTY......]],",",wiz_6[[#This Row],[OS]])</f>
        <v>COLLEGE PA,GA</v>
      </c>
      <c r="G274" t="s">
        <v>87</v>
      </c>
      <c r="H274" t="s">
        <v>533</v>
      </c>
      <c r="I274" s="13" t="str">
        <f>_xlfn.CONCAT(wiz_6[[#This Row],[DCTY......]], ",",wiz_6[[#This Row],[DS]])</f>
        <v>CHILLICOTH,OH</v>
      </c>
      <c r="J274" t="str">
        <f>TRIM(CONCATENATE(wiz_6[[#This Row],[SHIPPER..................]],wiz_6[[#This Row],[ZIP2..]],wiz_6[[#This Row],[ZIP3..]]))</f>
        <v>PIXELLE | 3027245601</v>
      </c>
      <c r="K274">
        <v>1</v>
      </c>
      <c r="L274">
        <v>1.6</v>
      </c>
      <c r="M274">
        <v>0.2</v>
      </c>
      <c r="N274">
        <v>512</v>
      </c>
      <c r="O274">
        <v>1.05</v>
      </c>
      <c r="P274">
        <v>77</v>
      </c>
      <c r="Q274">
        <v>0.3</v>
      </c>
      <c r="R274">
        <v>5</v>
      </c>
      <c r="S274">
        <v>-74</v>
      </c>
      <c r="T274">
        <v>-1</v>
      </c>
      <c r="U274">
        <v>151</v>
      </c>
      <c r="V274">
        <v>76</v>
      </c>
      <c r="W274">
        <v>30529</v>
      </c>
      <c r="X274">
        <v>30272</v>
      </c>
      <c r="Y274">
        <v>45601</v>
      </c>
      <c r="Z274">
        <v>1.58</v>
      </c>
      <c r="AA274">
        <f t="shared" si="56"/>
        <v>10012</v>
      </c>
      <c r="AB274">
        <f t="shared" si="57"/>
        <v>76</v>
      </c>
      <c r="AC274">
        <f t="shared" si="58"/>
        <v>6159</v>
      </c>
      <c r="AD274">
        <f t="shared" si="59"/>
        <v>0.6151618058330004</v>
      </c>
      <c r="AE274">
        <f t="shared" si="60"/>
        <v>0</v>
      </c>
      <c r="AF274" t="e">
        <f t="shared" ca="1" si="61"/>
        <v>#N/A</v>
      </c>
      <c r="AG274" t="e">
        <f t="shared" ca="1" si="62"/>
        <v>#N/A</v>
      </c>
      <c r="AH274" t="e">
        <f t="shared" ca="1" si="63"/>
        <v>#N/A</v>
      </c>
      <c r="AI274" t="e">
        <f t="shared" ca="1" si="52"/>
        <v>#N/A</v>
      </c>
      <c r="AJ274">
        <f t="shared" si="53"/>
        <v>9.988014382740711E-5</v>
      </c>
      <c r="AK274">
        <f t="shared" si="54"/>
        <v>0</v>
      </c>
      <c r="AL274" t="e">
        <f t="shared" ca="1" si="64"/>
        <v>#N/A</v>
      </c>
      <c r="AM274" t="b">
        <f t="shared" si="55"/>
        <v>0</v>
      </c>
    </row>
    <row r="275" spans="1:39" x14ac:dyDescent="0.3">
      <c r="A275" t="s">
        <v>534</v>
      </c>
      <c r="B275" t="s">
        <v>535</v>
      </c>
      <c r="C275" t="s">
        <v>39</v>
      </c>
      <c r="D275" t="s">
        <v>50</v>
      </c>
      <c r="E275" t="s">
        <v>437</v>
      </c>
      <c r="F275" s="13" t="str">
        <f>_xlfn.CONCAT(wiz_6[[#This Row],[OCTY......]],",",wiz_6[[#This Row],[OS]])</f>
        <v>STONE MOUN,GA</v>
      </c>
      <c r="G275" t="s">
        <v>87</v>
      </c>
      <c r="H275" t="s">
        <v>536</v>
      </c>
      <c r="I275" s="13" t="str">
        <f>_xlfn.CONCAT(wiz_6[[#This Row],[DCTY......]], ",",wiz_6[[#This Row],[DS]])</f>
        <v>CINCINNATI,OH</v>
      </c>
      <c r="J275" t="str">
        <f>TRIM(CONCATENATE(wiz_6[[#This Row],[SHIPPER..................]],wiz_6[[#This Row],[ZIP2..]],wiz_6[[#This Row],[ZIP3..]]))</f>
        <v>J M SMUCKER COMPANY | 3008345201</v>
      </c>
      <c r="K275">
        <v>1</v>
      </c>
      <c r="L275">
        <v>1.59</v>
      </c>
      <c r="M275">
        <v>7.0000000000000007E-2</v>
      </c>
      <c r="N275">
        <v>480</v>
      </c>
      <c r="O275">
        <v>0.97</v>
      </c>
      <c r="P275">
        <v>76</v>
      </c>
      <c r="Q275">
        <v>0.3</v>
      </c>
      <c r="R275">
        <v>66</v>
      </c>
      <c r="S275">
        <v>15</v>
      </c>
      <c r="T275">
        <v>-1</v>
      </c>
      <c r="U275">
        <v>97</v>
      </c>
      <c r="V275">
        <v>111</v>
      </c>
      <c r="W275">
        <v>30116</v>
      </c>
      <c r="X275">
        <v>30083</v>
      </c>
      <c r="Y275">
        <v>45201</v>
      </c>
      <c r="Z275">
        <v>1.44</v>
      </c>
      <c r="AA275">
        <f t="shared" si="56"/>
        <v>10012</v>
      </c>
      <c r="AB275">
        <f t="shared" si="57"/>
        <v>111</v>
      </c>
      <c r="AC275">
        <f t="shared" si="58"/>
        <v>6159</v>
      </c>
      <c r="AD275">
        <f t="shared" si="59"/>
        <v>0.6151618058330004</v>
      </c>
      <c r="AE275">
        <f t="shared" si="60"/>
        <v>0</v>
      </c>
      <c r="AF275" t="e">
        <f t="shared" ca="1" si="61"/>
        <v>#N/A</v>
      </c>
      <c r="AG275" t="e">
        <f t="shared" ca="1" si="62"/>
        <v>#N/A</v>
      </c>
      <c r="AH275" t="e">
        <f t="shared" ca="1" si="63"/>
        <v>#N/A</v>
      </c>
      <c r="AI275" t="e">
        <f t="shared" ca="1" si="52"/>
        <v>#N/A</v>
      </c>
      <c r="AJ275">
        <f t="shared" si="53"/>
        <v>9.988014382740711E-5</v>
      </c>
      <c r="AK275">
        <f t="shared" si="54"/>
        <v>0</v>
      </c>
      <c r="AL275" t="e">
        <f t="shared" ca="1" si="64"/>
        <v>#N/A</v>
      </c>
      <c r="AM275" t="b">
        <f t="shared" si="55"/>
        <v>0</v>
      </c>
    </row>
    <row r="276" spans="1:39" x14ac:dyDescent="0.3">
      <c r="A276" t="s">
        <v>528</v>
      </c>
      <c r="B276" t="s">
        <v>529</v>
      </c>
      <c r="C276" t="s">
        <v>39</v>
      </c>
      <c r="D276" t="s">
        <v>50</v>
      </c>
      <c r="E276" t="s">
        <v>492</v>
      </c>
      <c r="F276" s="13" t="str">
        <f>_xlfn.CONCAT(wiz_6[[#This Row],[OCTY......]],",",wiz_6[[#This Row],[OS]])</f>
        <v>AUSTELL   ,GA</v>
      </c>
      <c r="G276" t="s">
        <v>87</v>
      </c>
      <c r="H276" t="s">
        <v>296</v>
      </c>
      <c r="I276" s="13" t="str">
        <f>_xlfn.CONCAT(wiz_6[[#This Row],[DCTY......]], ",",wiz_6[[#This Row],[DS]])</f>
        <v>GROVEPORT ,OH</v>
      </c>
      <c r="J276" t="str">
        <f>TRIM(CONCATENATE(wiz_6[[#This Row],[SHIPPER..................]],wiz_6[[#This Row],[ZIP2..]],wiz_6[[#This Row],[ZIP3..]]))</f>
        <v>GREIF | 3010643125</v>
      </c>
      <c r="K276">
        <v>21</v>
      </c>
      <c r="L276">
        <v>1.48</v>
      </c>
      <c r="M276">
        <v>0.18</v>
      </c>
      <c r="N276">
        <v>529</v>
      </c>
      <c r="O276">
        <v>1.17</v>
      </c>
      <c r="P276">
        <v>60</v>
      </c>
      <c r="Q276">
        <v>0.28999999999999998</v>
      </c>
      <c r="R276">
        <v>16</v>
      </c>
      <c r="S276">
        <v>-6</v>
      </c>
      <c r="T276">
        <v>-30</v>
      </c>
      <c r="U276">
        <v>-21</v>
      </c>
      <c r="V276">
        <v>-57</v>
      </c>
      <c r="W276">
        <v>30272</v>
      </c>
      <c r="X276">
        <v>30106</v>
      </c>
      <c r="Y276">
        <v>43125</v>
      </c>
      <c r="Z276">
        <v>1.44</v>
      </c>
      <c r="AA276">
        <f t="shared" si="56"/>
        <v>10012</v>
      </c>
      <c r="AB276">
        <f t="shared" si="57"/>
        <v>-1197</v>
      </c>
      <c r="AC276">
        <f t="shared" si="58"/>
        <v>6159</v>
      </c>
      <c r="AD276">
        <f t="shared" si="59"/>
        <v>0.6151618058330004</v>
      </c>
      <c r="AE276">
        <f t="shared" si="60"/>
        <v>0</v>
      </c>
      <c r="AF276" t="e">
        <f t="shared" ca="1" si="61"/>
        <v>#N/A</v>
      </c>
      <c r="AG276" t="e">
        <f t="shared" ca="1" si="62"/>
        <v>#N/A</v>
      </c>
      <c r="AH276" t="e">
        <f t="shared" ca="1" si="63"/>
        <v>#N/A</v>
      </c>
      <c r="AI276" t="e">
        <f t="shared" ca="1" si="52"/>
        <v>#N/A</v>
      </c>
      <c r="AJ276">
        <f t="shared" si="53"/>
        <v>2.0974830203755492E-3</v>
      </c>
      <c r="AK276">
        <f t="shared" si="54"/>
        <v>0</v>
      </c>
      <c r="AL276" t="e">
        <f t="shared" ca="1" si="64"/>
        <v>#N/A</v>
      </c>
      <c r="AM276" t="b">
        <f t="shared" si="55"/>
        <v>0</v>
      </c>
    </row>
    <row r="277" spans="1:39" x14ac:dyDescent="0.3">
      <c r="A277" t="s">
        <v>123</v>
      </c>
      <c r="B277" t="s">
        <v>124</v>
      </c>
      <c r="C277" t="s">
        <v>39</v>
      </c>
      <c r="D277" t="s">
        <v>50</v>
      </c>
      <c r="E277" t="s">
        <v>488</v>
      </c>
      <c r="F277" s="13" t="str">
        <f>_xlfn.CONCAT(wiz_6[[#This Row],[OCTY......]],",",wiz_6[[#This Row],[OS]])</f>
        <v>GRIFFIN   ,GA</v>
      </c>
      <c r="G277" t="s">
        <v>87</v>
      </c>
      <c r="H277" t="s">
        <v>233</v>
      </c>
      <c r="I277" s="13" t="str">
        <f>_xlfn.CONCAT(wiz_6[[#This Row],[DCTY......]], ",",wiz_6[[#This Row],[DS]])</f>
        <v>GROVE CITY,OH</v>
      </c>
      <c r="J277" t="str">
        <f>TRIM(CONCATENATE(wiz_6[[#This Row],[SHIPPER..................]],wiz_6[[#This Row],[ZIP2..]],wiz_6[[#This Row],[ZIP3..]]))</f>
        <v>WAL MART SAMS GENERAL| 3022343123</v>
      </c>
      <c r="K277">
        <v>1</v>
      </c>
      <c r="L277">
        <v>1.35</v>
      </c>
      <c r="M277">
        <v>0.11</v>
      </c>
      <c r="N277">
        <v>570</v>
      </c>
      <c r="O277">
        <v>0.5</v>
      </c>
      <c r="P277">
        <v>195</v>
      </c>
      <c r="Q277">
        <v>0.4</v>
      </c>
      <c r="R277">
        <v>55</v>
      </c>
      <c r="S277">
        <v>-13</v>
      </c>
      <c r="T277">
        <v>143</v>
      </c>
      <c r="U277">
        <v>-104</v>
      </c>
      <c r="V277">
        <v>26</v>
      </c>
      <c r="W277">
        <v>31601</v>
      </c>
      <c r="X277">
        <v>30223</v>
      </c>
      <c r="Y277">
        <v>43123</v>
      </c>
      <c r="Z277">
        <v>1.24</v>
      </c>
      <c r="AA277">
        <f t="shared" si="56"/>
        <v>10012</v>
      </c>
      <c r="AB277">
        <f t="shared" si="57"/>
        <v>26</v>
      </c>
      <c r="AC277">
        <f t="shared" si="58"/>
        <v>6159</v>
      </c>
      <c r="AD277">
        <f t="shared" si="59"/>
        <v>0.6151618058330004</v>
      </c>
      <c r="AE277">
        <f t="shared" si="60"/>
        <v>0</v>
      </c>
      <c r="AF277" t="e">
        <f t="shared" ca="1" si="61"/>
        <v>#N/A</v>
      </c>
      <c r="AG277" t="e">
        <f t="shared" ca="1" si="62"/>
        <v>#N/A</v>
      </c>
      <c r="AH277" t="e">
        <f t="shared" ca="1" si="63"/>
        <v>#N/A</v>
      </c>
      <c r="AI277" t="e">
        <f t="shared" ca="1" si="52"/>
        <v>#N/A</v>
      </c>
      <c r="AJ277">
        <f t="shared" si="53"/>
        <v>9.988014382740711E-5</v>
      </c>
      <c r="AK277">
        <f t="shared" si="54"/>
        <v>0</v>
      </c>
      <c r="AL277" t="e">
        <f t="shared" ca="1" si="64"/>
        <v>#N/A</v>
      </c>
      <c r="AM277" t="b">
        <f t="shared" si="55"/>
        <v>0</v>
      </c>
    </row>
    <row r="278" spans="1:39" x14ac:dyDescent="0.3">
      <c r="A278" t="s">
        <v>123</v>
      </c>
      <c r="B278" t="s">
        <v>124</v>
      </c>
      <c r="C278" t="s">
        <v>39</v>
      </c>
      <c r="D278" t="s">
        <v>50</v>
      </c>
      <c r="E278" t="s">
        <v>537</v>
      </c>
      <c r="F278" s="13" t="str">
        <f>_xlfn.CONCAT(wiz_6[[#This Row],[OCTY......]],",",wiz_6[[#This Row],[OS]])</f>
        <v>KENNESAW  ,GA</v>
      </c>
      <c r="G278" t="s">
        <v>87</v>
      </c>
      <c r="H278" t="s">
        <v>393</v>
      </c>
      <c r="I278" s="13" t="str">
        <f>_xlfn.CONCAT(wiz_6[[#This Row],[DCTY......]], ",",wiz_6[[#This Row],[DS]])</f>
        <v>COLUMBUS  ,OH</v>
      </c>
      <c r="J278" t="str">
        <f>TRIM(CONCATENATE(wiz_6[[#This Row],[SHIPPER..................]],wiz_6[[#This Row],[ZIP2..]],wiz_6[[#This Row],[ZIP3..]]))</f>
        <v>WAL MART SAMS GENERAL| 3014443201</v>
      </c>
      <c r="K278">
        <v>1</v>
      </c>
      <c r="L278">
        <v>1.59</v>
      </c>
      <c r="M278">
        <v>0.11</v>
      </c>
      <c r="N278">
        <v>510</v>
      </c>
      <c r="O278">
        <v>0.96</v>
      </c>
      <c r="P278">
        <v>39</v>
      </c>
      <c r="Q278">
        <v>0.25</v>
      </c>
      <c r="R278">
        <v>51</v>
      </c>
      <c r="S278">
        <v>-14</v>
      </c>
      <c r="T278">
        <v>20</v>
      </c>
      <c r="U278">
        <v>4</v>
      </c>
      <c r="V278">
        <v>10</v>
      </c>
      <c r="W278">
        <v>30301</v>
      </c>
      <c r="X278">
        <v>30144</v>
      </c>
      <c r="Y278">
        <v>43201</v>
      </c>
      <c r="Z278">
        <v>1.48</v>
      </c>
      <c r="AA278">
        <f t="shared" si="56"/>
        <v>10012</v>
      </c>
      <c r="AB278">
        <f t="shared" si="57"/>
        <v>10</v>
      </c>
      <c r="AC278">
        <f t="shared" si="58"/>
        <v>6159</v>
      </c>
      <c r="AD278">
        <f t="shared" si="59"/>
        <v>0.6151618058330004</v>
      </c>
      <c r="AE278">
        <f t="shared" si="60"/>
        <v>0</v>
      </c>
      <c r="AF278" t="e">
        <f t="shared" ca="1" si="61"/>
        <v>#N/A</v>
      </c>
      <c r="AG278" t="e">
        <f t="shared" ca="1" si="62"/>
        <v>#N/A</v>
      </c>
      <c r="AH278" t="e">
        <f t="shared" ca="1" si="63"/>
        <v>#N/A</v>
      </c>
      <c r="AI278" t="e">
        <f t="shared" ca="1" si="52"/>
        <v>#N/A</v>
      </c>
      <c r="AJ278">
        <f t="shared" si="53"/>
        <v>9.988014382740711E-5</v>
      </c>
      <c r="AK278">
        <f t="shared" si="54"/>
        <v>0</v>
      </c>
      <c r="AL278" t="e">
        <f t="shared" ca="1" si="64"/>
        <v>#N/A</v>
      </c>
      <c r="AM278" t="b">
        <f t="shared" si="55"/>
        <v>0</v>
      </c>
    </row>
    <row r="279" spans="1:39" x14ac:dyDescent="0.3">
      <c r="A279" t="s">
        <v>279</v>
      </c>
      <c r="B279" t="s">
        <v>280</v>
      </c>
      <c r="C279" t="s">
        <v>39</v>
      </c>
      <c r="D279" t="s">
        <v>50</v>
      </c>
      <c r="E279" t="s">
        <v>538</v>
      </c>
      <c r="F279" s="13" t="str">
        <f>_xlfn.CONCAT(wiz_6[[#This Row],[OCTY......]],",",wiz_6[[#This Row],[OS]])</f>
        <v>PEACHTREE ,GA</v>
      </c>
      <c r="G279" t="s">
        <v>87</v>
      </c>
      <c r="H279" t="s">
        <v>464</v>
      </c>
      <c r="I279" s="13" t="str">
        <f>_xlfn.CONCAT(wiz_6[[#This Row],[DCTY......]], ",",wiz_6[[#This Row],[DS]])</f>
        <v>FRANKLIN  ,OH</v>
      </c>
      <c r="J279" t="str">
        <f>TRIM(CONCATENATE(wiz_6[[#This Row],[SHIPPER..................]],wiz_6[[#This Row],[ZIP2..]],wiz_6[[#This Row],[ZIP3..]]))</f>
        <v>b: NOLAN TRANSPORTATI| 3026945005</v>
      </c>
      <c r="K279">
        <v>1</v>
      </c>
      <c r="L279">
        <v>1.05</v>
      </c>
      <c r="M279">
        <v>0.27</v>
      </c>
      <c r="N279">
        <v>526</v>
      </c>
      <c r="O279">
        <v>1.05</v>
      </c>
      <c r="P279">
        <v>29</v>
      </c>
      <c r="Q279">
        <v>0.25</v>
      </c>
      <c r="R279">
        <v>-32</v>
      </c>
      <c r="S279">
        <v>-2</v>
      </c>
      <c r="T279">
        <v>-1</v>
      </c>
      <c r="U279">
        <v>-95</v>
      </c>
      <c r="V279">
        <v>-98</v>
      </c>
      <c r="W279">
        <v>30263</v>
      </c>
      <c r="X279">
        <v>30269</v>
      </c>
      <c r="Y279">
        <v>45005</v>
      </c>
      <c r="Z279">
        <v>1.1000000000000001</v>
      </c>
      <c r="AA279">
        <f t="shared" si="56"/>
        <v>10012</v>
      </c>
      <c r="AB279">
        <f t="shared" si="57"/>
        <v>-98</v>
      </c>
      <c r="AC279">
        <f t="shared" si="58"/>
        <v>6159</v>
      </c>
      <c r="AD279">
        <f t="shared" si="59"/>
        <v>0.6151618058330004</v>
      </c>
      <c r="AE279">
        <f t="shared" si="60"/>
        <v>0</v>
      </c>
      <c r="AF279" t="e">
        <f t="shared" ca="1" si="61"/>
        <v>#N/A</v>
      </c>
      <c r="AG279" t="e">
        <f t="shared" ca="1" si="62"/>
        <v>#N/A</v>
      </c>
      <c r="AH279" t="e">
        <f t="shared" ca="1" si="63"/>
        <v>#N/A</v>
      </c>
      <c r="AI279" t="e">
        <f t="shared" ca="1" si="52"/>
        <v>#N/A</v>
      </c>
      <c r="AJ279">
        <f t="shared" si="53"/>
        <v>9.988014382740711E-5</v>
      </c>
      <c r="AK279">
        <f t="shared" si="54"/>
        <v>0</v>
      </c>
      <c r="AL279" t="e">
        <f t="shared" ca="1" si="64"/>
        <v>#N/A</v>
      </c>
      <c r="AM279" t="b">
        <f t="shared" si="55"/>
        <v>0</v>
      </c>
    </row>
    <row r="280" spans="1:39" x14ac:dyDescent="0.3">
      <c r="A280" t="s">
        <v>539</v>
      </c>
      <c r="B280" t="s">
        <v>540</v>
      </c>
      <c r="C280" t="s">
        <v>39</v>
      </c>
      <c r="D280" t="s">
        <v>50</v>
      </c>
      <c r="E280" t="s">
        <v>329</v>
      </c>
      <c r="F280" s="13" t="str">
        <f>_xlfn.CONCAT(wiz_6[[#This Row],[OCTY......]],",",wiz_6[[#This Row],[OS]])</f>
        <v>GREENSBORO,GA</v>
      </c>
      <c r="G280" t="s">
        <v>87</v>
      </c>
      <c r="H280" t="s">
        <v>415</v>
      </c>
      <c r="I280" s="13" t="str">
        <f>_xlfn.CONCAT(wiz_6[[#This Row],[DCTY......]], ",",wiz_6[[#This Row],[DS]])</f>
        <v>MONROE    ,OH</v>
      </c>
      <c r="J280" t="str">
        <f>TRIM(CONCATENATE(wiz_6[[#This Row],[SHIPPER..................]],wiz_6[[#This Row],[ZIP2..]],wiz_6[[#This Row],[ZIP3..]]))</f>
        <v>HOME DEPOT | 3064245050</v>
      </c>
      <c r="K280">
        <v>12</v>
      </c>
      <c r="L280">
        <v>1.56</v>
      </c>
      <c r="M280">
        <v>0.21</v>
      </c>
      <c r="N280">
        <v>517</v>
      </c>
      <c r="O280">
        <v>1.08</v>
      </c>
      <c r="P280">
        <v>70</v>
      </c>
      <c r="Q280">
        <v>0.3</v>
      </c>
      <c r="R280">
        <v>2</v>
      </c>
      <c r="S280">
        <v>-45</v>
      </c>
      <c r="T280">
        <v>-9</v>
      </c>
      <c r="U280">
        <v>132</v>
      </c>
      <c r="V280">
        <v>78</v>
      </c>
      <c r="W280">
        <v>30642</v>
      </c>
      <c r="X280">
        <v>30642</v>
      </c>
      <c r="Y280">
        <v>45050</v>
      </c>
      <c r="Z280">
        <v>1.55</v>
      </c>
      <c r="AA280">
        <f t="shared" si="56"/>
        <v>10012</v>
      </c>
      <c r="AB280">
        <f t="shared" si="57"/>
        <v>936</v>
      </c>
      <c r="AC280">
        <f t="shared" si="58"/>
        <v>6159</v>
      </c>
      <c r="AD280">
        <f t="shared" si="59"/>
        <v>0.6151618058330004</v>
      </c>
      <c r="AE280">
        <f t="shared" si="60"/>
        <v>0</v>
      </c>
      <c r="AF280" t="e">
        <f t="shared" ca="1" si="61"/>
        <v>#N/A</v>
      </c>
      <c r="AG280" t="e">
        <f t="shared" ca="1" si="62"/>
        <v>#N/A</v>
      </c>
      <c r="AH280" t="e">
        <f t="shared" ca="1" si="63"/>
        <v>#N/A</v>
      </c>
      <c r="AI280" t="e">
        <f t="shared" ca="1" si="52"/>
        <v>#N/A</v>
      </c>
      <c r="AJ280">
        <f t="shared" si="53"/>
        <v>1.1985617259288853E-3</v>
      </c>
      <c r="AK280">
        <f t="shared" si="54"/>
        <v>0</v>
      </c>
      <c r="AL280" t="e">
        <f t="shared" ca="1" si="64"/>
        <v>#N/A</v>
      </c>
      <c r="AM280" t="b">
        <f t="shared" si="55"/>
        <v>0</v>
      </c>
    </row>
    <row r="281" spans="1:39" x14ac:dyDescent="0.3">
      <c r="A281" t="s">
        <v>528</v>
      </c>
      <c r="B281" t="s">
        <v>529</v>
      </c>
      <c r="C281" t="s">
        <v>39</v>
      </c>
      <c r="D281" t="s">
        <v>50</v>
      </c>
      <c r="E281" t="s">
        <v>492</v>
      </c>
      <c r="F281" s="13" t="str">
        <f>_xlfn.CONCAT(wiz_6[[#This Row],[OCTY......]],",",wiz_6[[#This Row],[OS]])</f>
        <v>AUSTELL   ,GA</v>
      </c>
      <c r="G281" t="s">
        <v>87</v>
      </c>
      <c r="H281" t="s">
        <v>541</v>
      </c>
      <c r="I281" s="13" t="str">
        <f>_xlfn.CONCAT(wiz_6[[#This Row],[DCTY......]], ",",wiz_6[[#This Row],[DS]])</f>
        <v>OREGON    ,OH</v>
      </c>
      <c r="J281" t="str">
        <f>TRIM(CONCATENATE(wiz_6[[#This Row],[SHIPPER..................]],wiz_6[[#This Row],[ZIP2..]],wiz_6[[#This Row],[ZIP3..]]))</f>
        <v>GREIF | 3010643616</v>
      </c>
      <c r="K281">
        <v>11</v>
      </c>
      <c r="L281">
        <v>1.48</v>
      </c>
      <c r="M281">
        <v>0.18</v>
      </c>
      <c r="N281">
        <v>639</v>
      </c>
      <c r="O281">
        <v>1.08</v>
      </c>
      <c r="P281">
        <v>43</v>
      </c>
      <c r="Q281">
        <v>0.28000000000000003</v>
      </c>
      <c r="R281">
        <v>19</v>
      </c>
      <c r="S281">
        <v>-6</v>
      </c>
      <c r="T281">
        <v>31</v>
      </c>
      <c r="U281">
        <v>50</v>
      </c>
      <c r="V281">
        <v>75</v>
      </c>
      <c r="W281">
        <v>30272</v>
      </c>
      <c r="X281">
        <v>30106</v>
      </c>
      <c r="Y281">
        <v>43616</v>
      </c>
      <c r="Z281">
        <v>1.44</v>
      </c>
      <c r="AA281">
        <f t="shared" si="56"/>
        <v>10012</v>
      </c>
      <c r="AB281">
        <f t="shared" si="57"/>
        <v>825</v>
      </c>
      <c r="AC281">
        <f t="shared" si="58"/>
        <v>6159</v>
      </c>
      <c r="AD281">
        <f t="shared" si="59"/>
        <v>0.6151618058330004</v>
      </c>
      <c r="AE281">
        <f t="shared" si="60"/>
        <v>0</v>
      </c>
      <c r="AF281" t="e">
        <f t="shared" ca="1" si="61"/>
        <v>#N/A</v>
      </c>
      <c r="AG281" t="e">
        <f t="shared" ca="1" si="62"/>
        <v>#N/A</v>
      </c>
      <c r="AH281" t="e">
        <f t="shared" ca="1" si="63"/>
        <v>#N/A</v>
      </c>
      <c r="AI281" t="e">
        <f t="shared" ca="1" si="52"/>
        <v>#N/A</v>
      </c>
      <c r="AJ281">
        <f t="shared" si="53"/>
        <v>1.0986815821014781E-3</v>
      </c>
      <c r="AK281">
        <f t="shared" si="54"/>
        <v>0</v>
      </c>
      <c r="AL281" t="e">
        <f t="shared" ca="1" si="64"/>
        <v>#N/A</v>
      </c>
      <c r="AM281" t="b">
        <f t="shared" si="55"/>
        <v>0</v>
      </c>
    </row>
    <row r="282" spans="1:39" x14ac:dyDescent="0.3">
      <c r="A282" t="s">
        <v>539</v>
      </c>
      <c r="B282" t="s">
        <v>540</v>
      </c>
      <c r="C282" t="s">
        <v>39</v>
      </c>
      <c r="D282" t="s">
        <v>50</v>
      </c>
      <c r="E282" t="s">
        <v>542</v>
      </c>
      <c r="F282" s="13" t="str">
        <f>_xlfn.CONCAT(wiz_6[[#This Row],[OCTY......]],",",wiz_6[[#This Row],[OS]])</f>
        <v>DACULA    ,GA</v>
      </c>
      <c r="G282" t="s">
        <v>87</v>
      </c>
      <c r="H282" t="s">
        <v>121</v>
      </c>
      <c r="I282" s="13" t="str">
        <f>_xlfn.CONCAT(wiz_6[[#This Row],[DCTY......]], ",",wiz_6[[#This Row],[DS]])</f>
        <v>VAN BUREN ,OH</v>
      </c>
      <c r="J282" t="str">
        <f>TRIM(CONCATENATE(wiz_6[[#This Row],[SHIPPER..................]],wiz_6[[#This Row],[ZIP2..]],wiz_6[[#This Row],[ZIP3..]]))</f>
        <v>HOME DEPOT | 3021145889</v>
      </c>
      <c r="K282">
        <v>2</v>
      </c>
      <c r="L282">
        <v>1.52</v>
      </c>
      <c r="M282">
        <v>0.21</v>
      </c>
      <c r="N282">
        <v>603</v>
      </c>
      <c r="O282">
        <v>0.57999999999999996</v>
      </c>
      <c r="P282">
        <v>47</v>
      </c>
      <c r="Q282">
        <v>0.28000000000000003</v>
      </c>
      <c r="R282">
        <v>3</v>
      </c>
      <c r="S282">
        <v>-25</v>
      </c>
      <c r="T282">
        <v>150</v>
      </c>
      <c r="U282">
        <v>73</v>
      </c>
      <c r="V282">
        <v>198</v>
      </c>
      <c r="W282">
        <v>30301</v>
      </c>
      <c r="X282">
        <v>30211</v>
      </c>
      <c r="Y282">
        <v>45889</v>
      </c>
      <c r="Z282">
        <v>1.51</v>
      </c>
      <c r="AA282">
        <f t="shared" si="56"/>
        <v>10012</v>
      </c>
      <c r="AB282">
        <f t="shared" si="57"/>
        <v>396</v>
      </c>
      <c r="AC282">
        <f t="shared" si="58"/>
        <v>6159</v>
      </c>
      <c r="AD282">
        <f t="shared" si="59"/>
        <v>0.6151618058330004</v>
      </c>
      <c r="AE282">
        <f t="shared" si="60"/>
        <v>0</v>
      </c>
      <c r="AF282" t="e">
        <f t="shared" ca="1" si="61"/>
        <v>#N/A</v>
      </c>
      <c r="AG282" t="e">
        <f t="shared" ca="1" si="62"/>
        <v>#N/A</v>
      </c>
      <c r="AH282" t="e">
        <f t="shared" ca="1" si="63"/>
        <v>#N/A</v>
      </c>
      <c r="AI282" t="e">
        <f t="shared" ca="1" si="52"/>
        <v>#N/A</v>
      </c>
      <c r="AJ282">
        <f t="shared" si="53"/>
        <v>1.9976028765481422E-4</v>
      </c>
      <c r="AK282">
        <f t="shared" si="54"/>
        <v>0</v>
      </c>
      <c r="AL282" t="e">
        <f t="shared" ca="1" si="64"/>
        <v>#N/A</v>
      </c>
      <c r="AM282" t="b">
        <f t="shared" si="55"/>
        <v>0</v>
      </c>
    </row>
    <row r="283" spans="1:39" x14ac:dyDescent="0.3">
      <c r="A283" t="s">
        <v>539</v>
      </c>
      <c r="B283" t="s">
        <v>540</v>
      </c>
      <c r="C283" t="s">
        <v>39</v>
      </c>
      <c r="D283" t="s">
        <v>50</v>
      </c>
      <c r="E283" t="s">
        <v>420</v>
      </c>
      <c r="F283" s="13" t="str">
        <f>_xlfn.CONCAT(wiz_6[[#This Row],[OCTY......]],",",wiz_6[[#This Row],[OS]])</f>
        <v>LAWRENCEVI,GA</v>
      </c>
      <c r="G283" t="s">
        <v>87</v>
      </c>
      <c r="H283" t="s">
        <v>121</v>
      </c>
      <c r="I283" s="13" t="str">
        <f>_xlfn.CONCAT(wiz_6[[#This Row],[DCTY......]], ",",wiz_6[[#This Row],[DS]])</f>
        <v>VAN BUREN ,OH</v>
      </c>
      <c r="J283" t="str">
        <f>TRIM(CONCATENATE(wiz_6[[#This Row],[SHIPPER..................]],wiz_6[[#This Row],[ZIP2..]],wiz_6[[#This Row],[ZIP3..]]))</f>
        <v>HOME DEPOT | 3022745889</v>
      </c>
      <c r="K283">
        <v>2</v>
      </c>
      <c r="L283">
        <v>1.52</v>
      </c>
      <c r="M283">
        <v>0.21</v>
      </c>
      <c r="N283">
        <v>600</v>
      </c>
      <c r="O283">
        <v>0.94</v>
      </c>
      <c r="P283">
        <v>34</v>
      </c>
      <c r="Q283">
        <v>0.25</v>
      </c>
      <c r="R283">
        <v>2</v>
      </c>
      <c r="S283">
        <v>-9</v>
      </c>
      <c r="T283">
        <v>38</v>
      </c>
      <c r="U283">
        <v>72</v>
      </c>
      <c r="V283">
        <v>101</v>
      </c>
      <c r="W283">
        <v>30301</v>
      </c>
      <c r="X283">
        <v>30227</v>
      </c>
      <c r="Y283">
        <v>45889</v>
      </c>
      <c r="Z283">
        <v>1.51</v>
      </c>
      <c r="AA283">
        <f t="shared" si="56"/>
        <v>10012</v>
      </c>
      <c r="AB283">
        <f t="shared" si="57"/>
        <v>202</v>
      </c>
      <c r="AC283">
        <f t="shared" si="58"/>
        <v>6159</v>
      </c>
      <c r="AD283">
        <f t="shared" si="59"/>
        <v>0.6151618058330004</v>
      </c>
      <c r="AE283">
        <f t="shared" si="60"/>
        <v>0</v>
      </c>
      <c r="AF283" t="e">
        <f t="shared" ca="1" si="61"/>
        <v>#N/A</v>
      </c>
      <c r="AG283" t="e">
        <f t="shared" ca="1" si="62"/>
        <v>#N/A</v>
      </c>
      <c r="AH283" t="e">
        <f t="shared" ca="1" si="63"/>
        <v>#N/A</v>
      </c>
      <c r="AI283" t="e">
        <f t="shared" ca="1" si="52"/>
        <v>#N/A</v>
      </c>
      <c r="AJ283">
        <f t="shared" si="53"/>
        <v>1.9976028765481422E-4</v>
      </c>
      <c r="AK283">
        <f t="shared" si="54"/>
        <v>0</v>
      </c>
      <c r="AL283" t="e">
        <f t="shared" ca="1" si="64"/>
        <v>#N/A</v>
      </c>
      <c r="AM283" t="b">
        <f t="shared" si="55"/>
        <v>0</v>
      </c>
    </row>
    <row r="284" spans="1:39" x14ac:dyDescent="0.3">
      <c r="A284" t="s">
        <v>539</v>
      </c>
      <c r="B284" t="s">
        <v>540</v>
      </c>
      <c r="C284" t="s">
        <v>39</v>
      </c>
      <c r="D284" t="s">
        <v>50</v>
      </c>
      <c r="E284" t="s">
        <v>543</v>
      </c>
      <c r="F284" s="13" t="str">
        <f>_xlfn.CONCAT(wiz_6[[#This Row],[OCTY......]],",",wiz_6[[#This Row],[OS]])</f>
        <v>SUWANEE   ,GA</v>
      </c>
      <c r="G284" t="s">
        <v>87</v>
      </c>
      <c r="H284" t="s">
        <v>121</v>
      </c>
      <c r="I284" s="13" t="str">
        <f>_xlfn.CONCAT(wiz_6[[#This Row],[DCTY......]], ",",wiz_6[[#This Row],[DS]])</f>
        <v>VAN BUREN ,OH</v>
      </c>
      <c r="J284" t="str">
        <f>TRIM(CONCATENATE(wiz_6[[#This Row],[SHIPPER..................]],wiz_6[[#This Row],[ZIP2..]],wiz_6[[#This Row],[ZIP3..]]))</f>
        <v>HOME DEPOT | 3017445889</v>
      </c>
      <c r="K284">
        <v>2</v>
      </c>
      <c r="L284">
        <v>1.52</v>
      </c>
      <c r="M284">
        <v>0.2</v>
      </c>
      <c r="N284">
        <v>593</v>
      </c>
      <c r="O284">
        <v>1.0900000000000001</v>
      </c>
      <c r="P284">
        <v>91</v>
      </c>
      <c r="Q284">
        <v>0.33</v>
      </c>
      <c r="R284">
        <v>6</v>
      </c>
      <c r="S284">
        <v>-61</v>
      </c>
      <c r="T284">
        <v>3</v>
      </c>
      <c r="U284">
        <v>65</v>
      </c>
      <c r="V284">
        <v>7</v>
      </c>
      <c r="W284">
        <v>37401</v>
      </c>
      <c r="X284">
        <v>30174</v>
      </c>
      <c r="Y284">
        <v>45889</v>
      </c>
      <c r="Z284">
        <v>1.5</v>
      </c>
      <c r="AA284">
        <f t="shared" si="56"/>
        <v>10012</v>
      </c>
      <c r="AB284">
        <f t="shared" si="57"/>
        <v>14</v>
      </c>
      <c r="AC284">
        <f t="shared" si="58"/>
        <v>6159</v>
      </c>
      <c r="AD284">
        <f t="shared" si="59"/>
        <v>0.6151618058330004</v>
      </c>
      <c r="AE284">
        <f t="shared" si="60"/>
        <v>0</v>
      </c>
      <c r="AF284" t="e">
        <f t="shared" ca="1" si="61"/>
        <v>#N/A</v>
      </c>
      <c r="AG284" t="e">
        <f t="shared" ca="1" si="62"/>
        <v>#N/A</v>
      </c>
      <c r="AH284" t="e">
        <f t="shared" ca="1" si="63"/>
        <v>#N/A</v>
      </c>
      <c r="AI284" t="e">
        <f t="shared" ca="1" si="52"/>
        <v>#N/A</v>
      </c>
      <c r="AJ284">
        <f t="shared" si="53"/>
        <v>1.9976028765481422E-4</v>
      </c>
      <c r="AK284">
        <f t="shared" si="54"/>
        <v>0</v>
      </c>
      <c r="AL284" t="e">
        <f t="shared" ca="1" si="64"/>
        <v>#N/A</v>
      </c>
      <c r="AM284" t="b">
        <f t="shared" si="55"/>
        <v>0</v>
      </c>
    </row>
    <row r="285" spans="1:39" x14ac:dyDescent="0.3">
      <c r="A285" t="s">
        <v>47</v>
      </c>
      <c r="B285" t="s">
        <v>48</v>
      </c>
      <c r="C285" t="s">
        <v>39</v>
      </c>
      <c r="D285" t="s">
        <v>50</v>
      </c>
      <c r="E285" t="s">
        <v>542</v>
      </c>
      <c r="F285" s="13" t="str">
        <f>_xlfn.CONCAT(wiz_6[[#This Row],[OCTY......]],",",wiz_6[[#This Row],[OS]])</f>
        <v>DACULA    ,GA</v>
      </c>
      <c r="G285" t="s">
        <v>87</v>
      </c>
      <c r="H285" t="s">
        <v>88</v>
      </c>
      <c r="I285" s="13" t="str">
        <f>_xlfn.CONCAT(wiz_6[[#This Row],[DCTY......]], ",",wiz_6[[#This Row],[DS]])</f>
        <v>FINDLAY   ,OH</v>
      </c>
      <c r="J285" t="str">
        <f>TRIM(CONCATENATE(wiz_6[[#This Row],[SHIPPER..................]],wiz_6[[#This Row],[ZIP2..]],wiz_6[[#This Row],[ZIP3..]]))</f>
        <v>LOWES MLXP VAN ONE WA| 3021145839</v>
      </c>
      <c r="K285">
        <v>1</v>
      </c>
      <c r="L285">
        <v>1.65</v>
      </c>
      <c r="M285">
        <v>0.21</v>
      </c>
      <c r="N285">
        <v>619</v>
      </c>
      <c r="O285">
        <v>0.92</v>
      </c>
      <c r="P285">
        <v>79</v>
      </c>
      <c r="Q285">
        <v>0.3</v>
      </c>
      <c r="R285">
        <v>0</v>
      </c>
      <c r="S285">
        <v>-65</v>
      </c>
      <c r="T285">
        <v>69</v>
      </c>
      <c r="U285">
        <v>164</v>
      </c>
      <c r="V285">
        <v>168</v>
      </c>
      <c r="W285">
        <v>30263</v>
      </c>
      <c r="X285">
        <v>30211</v>
      </c>
      <c r="Y285">
        <v>45839</v>
      </c>
      <c r="Z285">
        <v>1.64</v>
      </c>
      <c r="AA285">
        <f t="shared" si="56"/>
        <v>10012</v>
      </c>
      <c r="AB285">
        <f t="shared" si="57"/>
        <v>168</v>
      </c>
      <c r="AC285">
        <f t="shared" si="58"/>
        <v>6159</v>
      </c>
      <c r="AD285">
        <f t="shared" si="59"/>
        <v>0.6151618058330004</v>
      </c>
      <c r="AE285">
        <f t="shared" si="60"/>
        <v>0</v>
      </c>
      <c r="AF285" t="e">
        <f t="shared" ca="1" si="61"/>
        <v>#N/A</v>
      </c>
      <c r="AG285" t="e">
        <f t="shared" ca="1" si="62"/>
        <v>#N/A</v>
      </c>
      <c r="AH285" t="e">
        <f t="shared" ca="1" si="63"/>
        <v>#N/A</v>
      </c>
      <c r="AI285" t="e">
        <f t="shared" ca="1" si="52"/>
        <v>#N/A</v>
      </c>
      <c r="AJ285">
        <f t="shared" si="53"/>
        <v>9.988014382740711E-5</v>
      </c>
      <c r="AK285">
        <f t="shared" si="54"/>
        <v>0</v>
      </c>
      <c r="AL285" t="e">
        <f t="shared" ca="1" si="64"/>
        <v>#N/A</v>
      </c>
      <c r="AM285" t="b">
        <f t="shared" si="55"/>
        <v>0</v>
      </c>
    </row>
    <row r="286" spans="1:39" x14ac:dyDescent="0.3">
      <c r="A286" t="s">
        <v>47</v>
      </c>
      <c r="B286" t="s">
        <v>48</v>
      </c>
      <c r="C286" t="s">
        <v>39</v>
      </c>
      <c r="D286" t="s">
        <v>50</v>
      </c>
      <c r="E286" t="s">
        <v>453</v>
      </c>
      <c r="F286" s="13" t="str">
        <f>_xlfn.CONCAT(wiz_6[[#This Row],[OCTY......]],",",wiz_6[[#This Row],[OS]])</f>
        <v>ELLENWOOD ,GA</v>
      </c>
      <c r="G286" t="s">
        <v>87</v>
      </c>
      <c r="H286" t="s">
        <v>88</v>
      </c>
      <c r="I286" s="13" t="str">
        <f>_xlfn.CONCAT(wiz_6[[#This Row],[DCTY......]], ",",wiz_6[[#This Row],[DS]])</f>
        <v>FINDLAY   ,OH</v>
      </c>
      <c r="J286" t="str">
        <f>TRIM(CONCATENATE(wiz_6[[#This Row],[SHIPPER..................]],wiz_6[[#This Row],[ZIP2..]],wiz_6[[#This Row],[ZIP3..]]))</f>
        <v>LOWES MLXP VAN ONE WA| 3004945839</v>
      </c>
      <c r="K286">
        <v>1</v>
      </c>
      <c r="L286">
        <v>1.65</v>
      </c>
      <c r="M286">
        <v>0.21</v>
      </c>
      <c r="N286">
        <v>620</v>
      </c>
      <c r="O286">
        <v>0.96</v>
      </c>
      <c r="P286">
        <v>54</v>
      </c>
      <c r="Q286">
        <v>0.3</v>
      </c>
      <c r="R286">
        <v>0</v>
      </c>
      <c r="S286">
        <v>-33</v>
      </c>
      <c r="T286">
        <v>60</v>
      </c>
      <c r="U286">
        <v>165</v>
      </c>
      <c r="V286">
        <v>192</v>
      </c>
      <c r="W286">
        <v>30650</v>
      </c>
      <c r="X286">
        <v>30049</v>
      </c>
      <c r="Y286">
        <v>45839</v>
      </c>
      <c r="Z286">
        <v>1.64</v>
      </c>
      <c r="AA286">
        <f t="shared" si="56"/>
        <v>10012</v>
      </c>
      <c r="AB286">
        <f t="shared" si="57"/>
        <v>192</v>
      </c>
      <c r="AC286">
        <f t="shared" si="58"/>
        <v>6159</v>
      </c>
      <c r="AD286">
        <f t="shared" si="59"/>
        <v>0.6151618058330004</v>
      </c>
      <c r="AE286">
        <f t="shared" si="60"/>
        <v>0</v>
      </c>
      <c r="AF286" t="e">
        <f t="shared" ca="1" si="61"/>
        <v>#N/A</v>
      </c>
      <c r="AG286" t="e">
        <f t="shared" ca="1" si="62"/>
        <v>#N/A</v>
      </c>
      <c r="AH286" t="e">
        <f t="shared" ca="1" si="63"/>
        <v>#N/A</v>
      </c>
      <c r="AI286" t="e">
        <f t="shared" ca="1" si="52"/>
        <v>#N/A</v>
      </c>
      <c r="AJ286">
        <f t="shared" si="53"/>
        <v>9.988014382740711E-5</v>
      </c>
      <c r="AK286">
        <f t="shared" si="54"/>
        <v>0</v>
      </c>
      <c r="AL286" t="e">
        <f t="shared" ca="1" si="64"/>
        <v>#N/A</v>
      </c>
      <c r="AM286" t="b">
        <f t="shared" si="55"/>
        <v>0</v>
      </c>
    </row>
    <row r="287" spans="1:39" x14ac:dyDescent="0.3">
      <c r="A287" t="s">
        <v>400</v>
      </c>
      <c r="B287" t="s">
        <v>401</v>
      </c>
      <c r="C287" t="s">
        <v>39</v>
      </c>
      <c r="D287" t="s">
        <v>50</v>
      </c>
      <c r="E287" t="s">
        <v>223</v>
      </c>
      <c r="F287" s="13" t="str">
        <f>_xlfn.CONCAT(wiz_6[[#This Row],[OCTY......]],",",wiz_6[[#This Row],[OS]])</f>
        <v>ATLANTA   ,GA</v>
      </c>
      <c r="G287" t="s">
        <v>544</v>
      </c>
      <c r="H287" t="s">
        <v>545</v>
      </c>
      <c r="I287" s="13" t="str">
        <f>_xlfn.CONCAT(wiz_6[[#This Row],[DCTY......]], ",",wiz_6[[#This Row],[DS]])</f>
        <v>LANCASTER ,PA</v>
      </c>
      <c r="J287" t="str">
        <f>TRIM(CONCATENATE(wiz_6[[#This Row],[SHIPPER..................]],wiz_6[[#This Row],[ZIP2..]],wiz_6[[#This Row],[ZIP3..]]))</f>
        <v>KELLOGG COMPANY MLXP| 3030117601</v>
      </c>
      <c r="K287">
        <v>1</v>
      </c>
      <c r="L287">
        <v>2.39</v>
      </c>
      <c r="M287">
        <v>0.24</v>
      </c>
      <c r="N287">
        <v>732</v>
      </c>
      <c r="O287">
        <v>1.67</v>
      </c>
      <c r="P287">
        <v>93</v>
      </c>
      <c r="Q287">
        <v>0.3</v>
      </c>
      <c r="R287">
        <v>-25</v>
      </c>
      <c r="S287">
        <v>-21</v>
      </c>
      <c r="T287">
        <v>-14</v>
      </c>
      <c r="U287">
        <v>231</v>
      </c>
      <c r="V287">
        <v>196</v>
      </c>
      <c r="W287">
        <v>36830</v>
      </c>
      <c r="X287">
        <v>30301</v>
      </c>
      <c r="Y287">
        <v>17601</v>
      </c>
      <c r="Z287">
        <v>2.41</v>
      </c>
      <c r="AA287">
        <f t="shared" si="56"/>
        <v>10012</v>
      </c>
      <c r="AB287">
        <f t="shared" si="57"/>
        <v>196</v>
      </c>
      <c r="AC287">
        <f t="shared" si="58"/>
        <v>6159</v>
      </c>
      <c r="AD287">
        <f t="shared" si="59"/>
        <v>0.6151618058330004</v>
      </c>
      <c r="AE287">
        <f t="shared" si="60"/>
        <v>0</v>
      </c>
      <c r="AF287" t="e">
        <f t="shared" ca="1" si="61"/>
        <v>#N/A</v>
      </c>
      <c r="AG287" t="e">
        <f t="shared" ca="1" si="62"/>
        <v>#N/A</v>
      </c>
      <c r="AH287" t="e">
        <f t="shared" ca="1" si="63"/>
        <v>#N/A</v>
      </c>
      <c r="AI287" t="e">
        <f t="shared" ca="1" si="52"/>
        <v>#N/A</v>
      </c>
      <c r="AJ287">
        <f t="shared" si="53"/>
        <v>9.988014382740711E-5</v>
      </c>
      <c r="AK287">
        <f t="shared" si="54"/>
        <v>0</v>
      </c>
      <c r="AL287" t="e">
        <f t="shared" ca="1" si="64"/>
        <v>#N/A</v>
      </c>
      <c r="AM287" t="b">
        <f t="shared" si="55"/>
        <v>0</v>
      </c>
    </row>
    <row r="288" spans="1:39" x14ac:dyDescent="0.3">
      <c r="A288" t="s">
        <v>501</v>
      </c>
      <c r="B288" t="s">
        <v>502</v>
      </c>
      <c r="C288" t="s">
        <v>39</v>
      </c>
      <c r="D288" t="s">
        <v>50</v>
      </c>
      <c r="E288" t="s">
        <v>223</v>
      </c>
      <c r="F288" s="13" t="str">
        <f>_xlfn.CONCAT(wiz_6[[#This Row],[OCTY......]],",",wiz_6[[#This Row],[OS]])</f>
        <v>ATLANTA   ,GA</v>
      </c>
      <c r="G288" t="s">
        <v>90</v>
      </c>
      <c r="H288" t="s">
        <v>546</v>
      </c>
      <c r="I288" s="13" t="str">
        <f>_xlfn.CONCAT(wiz_6[[#This Row],[DCTY......]], ",",wiz_6[[#This Row],[DS]])</f>
        <v>MYRTLE BEA,SC</v>
      </c>
      <c r="J288" t="str">
        <f>TRIM(CONCATENATE(wiz_6[[#This Row],[SHIPPER..................]],wiz_6[[#This Row],[ZIP2..]],wiz_6[[#This Row],[ZIP3..]]))</f>
        <v>b: CORPORATE TRAFFIC | 3030129572</v>
      </c>
      <c r="K288">
        <v>1</v>
      </c>
      <c r="L288">
        <v>2.7</v>
      </c>
      <c r="M288">
        <v>0.21</v>
      </c>
      <c r="N288">
        <v>378</v>
      </c>
      <c r="O288">
        <v>0.79</v>
      </c>
      <c r="P288">
        <v>0</v>
      </c>
      <c r="Q288">
        <v>0.25</v>
      </c>
      <c r="R288">
        <v>0</v>
      </c>
      <c r="S288">
        <v>24</v>
      </c>
      <c r="T288">
        <v>-4</v>
      </c>
      <c r="U288">
        <v>648</v>
      </c>
      <c r="V288">
        <v>668</v>
      </c>
      <c r="W288">
        <v>30301</v>
      </c>
      <c r="X288">
        <v>30301</v>
      </c>
      <c r="Y288">
        <v>29572</v>
      </c>
      <c r="Z288">
        <v>2.69</v>
      </c>
      <c r="AA288">
        <f t="shared" si="56"/>
        <v>10012</v>
      </c>
      <c r="AB288">
        <f t="shared" si="57"/>
        <v>668</v>
      </c>
      <c r="AC288">
        <f t="shared" si="58"/>
        <v>6159</v>
      </c>
      <c r="AD288">
        <f t="shared" si="59"/>
        <v>0.6151618058330004</v>
      </c>
      <c r="AE288">
        <f t="shared" si="60"/>
        <v>0</v>
      </c>
      <c r="AF288" t="e">
        <f t="shared" ca="1" si="61"/>
        <v>#N/A</v>
      </c>
      <c r="AG288" t="e">
        <f t="shared" ca="1" si="62"/>
        <v>#N/A</v>
      </c>
      <c r="AH288" t="e">
        <f t="shared" ca="1" si="63"/>
        <v>#N/A</v>
      </c>
      <c r="AI288" t="e">
        <f t="shared" ca="1" si="52"/>
        <v>#N/A</v>
      </c>
      <c r="AJ288">
        <f t="shared" si="53"/>
        <v>9.988014382740711E-5</v>
      </c>
      <c r="AK288">
        <f t="shared" si="54"/>
        <v>0</v>
      </c>
      <c r="AL288" t="e">
        <f t="shared" ca="1" si="64"/>
        <v>#N/A</v>
      </c>
      <c r="AM288" t="b">
        <f t="shared" si="55"/>
        <v>0</v>
      </c>
    </row>
    <row r="289" spans="1:39" x14ac:dyDescent="0.3">
      <c r="A289" t="s">
        <v>547</v>
      </c>
      <c r="B289" t="s">
        <v>548</v>
      </c>
      <c r="C289" t="s">
        <v>39</v>
      </c>
      <c r="D289" t="s">
        <v>50</v>
      </c>
      <c r="E289" t="s">
        <v>223</v>
      </c>
      <c r="F289" s="13" t="str">
        <f>_xlfn.CONCAT(wiz_6[[#This Row],[OCTY......]],",",wiz_6[[#This Row],[OS]])</f>
        <v>ATLANTA   ,GA</v>
      </c>
      <c r="G289" t="s">
        <v>90</v>
      </c>
      <c r="H289" t="s">
        <v>546</v>
      </c>
      <c r="I289" s="13" t="str">
        <f>_xlfn.CONCAT(wiz_6[[#This Row],[DCTY......]], ",",wiz_6[[#This Row],[DS]])</f>
        <v>MYRTLE BEA,SC</v>
      </c>
      <c r="J289" t="str">
        <f>TRIM(CONCATENATE(wiz_6[[#This Row],[SHIPPER..................]],wiz_6[[#This Row],[ZIP2..]],wiz_6[[#This Row],[ZIP3..]]))</f>
        <v>CORPORATE TRAFFIC BRO| 3030129572</v>
      </c>
      <c r="K289">
        <v>1</v>
      </c>
      <c r="L289">
        <v>2.63</v>
      </c>
      <c r="M289">
        <v>0.28000000000000003</v>
      </c>
      <c r="N289">
        <v>378</v>
      </c>
      <c r="O289">
        <v>0.5</v>
      </c>
      <c r="P289">
        <v>9</v>
      </c>
      <c r="Q289">
        <v>0.25</v>
      </c>
      <c r="R289">
        <v>-26</v>
      </c>
      <c r="S289">
        <v>23</v>
      </c>
      <c r="T289">
        <v>64</v>
      </c>
      <c r="U289">
        <v>647</v>
      </c>
      <c r="V289">
        <v>734</v>
      </c>
      <c r="W289">
        <v>30027</v>
      </c>
      <c r="X289">
        <v>30301</v>
      </c>
      <c r="Y289">
        <v>29572</v>
      </c>
      <c r="Z289">
        <v>2.69</v>
      </c>
      <c r="AA289">
        <f t="shared" si="56"/>
        <v>10012</v>
      </c>
      <c r="AB289">
        <f t="shared" si="57"/>
        <v>734</v>
      </c>
      <c r="AC289">
        <f t="shared" si="58"/>
        <v>6159</v>
      </c>
      <c r="AD289">
        <f t="shared" si="59"/>
        <v>0.6151618058330004</v>
      </c>
      <c r="AE289">
        <f t="shared" si="60"/>
        <v>0</v>
      </c>
      <c r="AF289" t="e">
        <f t="shared" ca="1" si="61"/>
        <v>#N/A</v>
      </c>
      <c r="AG289" t="e">
        <f t="shared" ca="1" si="62"/>
        <v>#N/A</v>
      </c>
      <c r="AH289" t="e">
        <f t="shared" ca="1" si="63"/>
        <v>#N/A</v>
      </c>
      <c r="AI289" t="e">
        <f t="shared" ca="1" si="52"/>
        <v>#N/A</v>
      </c>
      <c r="AJ289">
        <f t="shared" si="53"/>
        <v>9.988014382740711E-5</v>
      </c>
      <c r="AK289">
        <f t="shared" si="54"/>
        <v>0</v>
      </c>
      <c r="AL289" t="e">
        <f t="shared" ca="1" si="64"/>
        <v>#N/A</v>
      </c>
      <c r="AM289" t="b">
        <f t="shared" si="55"/>
        <v>0</v>
      </c>
    </row>
    <row r="290" spans="1:39" x14ac:dyDescent="0.3">
      <c r="A290" t="s">
        <v>236</v>
      </c>
      <c r="B290" t="s">
        <v>237</v>
      </c>
      <c r="C290" t="s">
        <v>39</v>
      </c>
      <c r="D290" t="s">
        <v>50</v>
      </c>
      <c r="E290" t="s">
        <v>360</v>
      </c>
      <c r="F290" s="13" t="str">
        <f>_xlfn.CONCAT(wiz_6[[#This Row],[OCTY......]],",",wiz_6[[#This Row],[OS]])</f>
        <v>COLLEGE PA,GA</v>
      </c>
      <c r="G290" t="s">
        <v>90</v>
      </c>
      <c r="H290" t="s">
        <v>549</v>
      </c>
      <c r="I290" s="13" t="str">
        <f>_xlfn.CONCAT(wiz_6[[#This Row],[DCTY......]], ",",wiz_6[[#This Row],[DS]])</f>
        <v>BENNETTSVI,SC</v>
      </c>
      <c r="J290" t="str">
        <f>TRIM(CONCATENATE(wiz_6[[#This Row],[SHIPPER..................]],wiz_6[[#This Row],[ZIP2..]],wiz_6[[#This Row],[ZIP3..]]))</f>
        <v>EVERYONE ON TIME SAFE| 3027229512</v>
      </c>
      <c r="K290">
        <v>2</v>
      </c>
      <c r="L290">
        <v>1.61</v>
      </c>
      <c r="M290">
        <v>0.28000000000000003</v>
      </c>
      <c r="N290">
        <v>315</v>
      </c>
      <c r="O290">
        <v>0.86</v>
      </c>
      <c r="P290">
        <v>59</v>
      </c>
      <c r="Q290">
        <v>0.3</v>
      </c>
      <c r="R290">
        <v>-22</v>
      </c>
      <c r="S290">
        <v>-2</v>
      </c>
      <c r="T290">
        <v>-6</v>
      </c>
      <c r="U290">
        <v>221</v>
      </c>
      <c r="V290">
        <v>213</v>
      </c>
      <c r="W290">
        <v>30103</v>
      </c>
      <c r="X290">
        <v>30272</v>
      </c>
      <c r="Y290">
        <v>29512</v>
      </c>
      <c r="Z290">
        <v>1.67</v>
      </c>
      <c r="AA290">
        <f t="shared" si="56"/>
        <v>10012</v>
      </c>
      <c r="AB290">
        <f t="shared" si="57"/>
        <v>426</v>
      </c>
      <c r="AC290">
        <f t="shared" si="58"/>
        <v>6159</v>
      </c>
      <c r="AD290">
        <f t="shared" si="59"/>
        <v>0.6151618058330004</v>
      </c>
      <c r="AE290">
        <f t="shared" si="60"/>
        <v>0</v>
      </c>
      <c r="AF290" t="e">
        <f t="shared" ca="1" si="61"/>
        <v>#N/A</v>
      </c>
      <c r="AG290" t="e">
        <f t="shared" ca="1" si="62"/>
        <v>#N/A</v>
      </c>
      <c r="AH290" t="e">
        <f t="shared" ca="1" si="63"/>
        <v>#N/A</v>
      </c>
      <c r="AI290" t="e">
        <f t="shared" ca="1" si="52"/>
        <v>#N/A</v>
      </c>
      <c r="AJ290">
        <f t="shared" si="53"/>
        <v>1.9976028765481422E-4</v>
      </c>
      <c r="AK290">
        <f t="shared" si="54"/>
        <v>0</v>
      </c>
      <c r="AL290" t="e">
        <f t="shared" ca="1" si="64"/>
        <v>#N/A</v>
      </c>
      <c r="AM290" t="b">
        <f t="shared" si="55"/>
        <v>0</v>
      </c>
    </row>
    <row r="291" spans="1:39" x14ac:dyDescent="0.3">
      <c r="A291" t="s">
        <v>37</v>
      </c>
      <c r="B291" t="s">
        <v>38</v>
      </c>
      <c r="C291" t="s">
        <v>39</v>
      </c>
      <c r="D291" t="s">
        <v>50</v>
      </c>
      <c r="E291" t="s">
        <v>399</v>
      </c>
      <c r="F291" s="13" t="str">
        <f>_xlfn.CONCAT(wiz_6[[#This Row],[OCTY......]],",",wiz_6[[#This Row],[OS]])</f>
        <v>MCDONOUGH ,GA</v>
      </c>
      <c r="G291" t="s">
        <v>90</v>
      </c>
      <c r="H291" t="s">
        <v>550</v>
      </c>
      <c r="I291" s="13" t="str">
        <f>_xlfn.CONCAT(wiz_6[[#This Row],[DCTY......]], ",",wiz_6[[#This Row],[DS]])</f>
        <v>GREENVILLE,SC</v>
      </c>
      <c r="J291" t="str">
        <f>TRIM(CONCATENATE(wiz_6[[#This Row],[SHIPPER..................]],wiz_6[[#This Row],[ZIP2..]],wiz_6[[#This Row],[ZIP3..]]))</f>
        <v>b: C H ROBINSON | 3025329601</v>
      </c>
      <c r="K291">
        <v>1</v>
      </c>
      <c r="L291">
        <v>2.02</v>
      </c>
      <c r="M291">
        <v>0.28000000000000003</v>
      </c>
      <c r="N291">
        <v>174</v>
      </c>
      <c r="O291">
        <v>0.23</v>
      </c>
      <c r="P291">
        <v>34</v>
      </c>
      <c r="Q291">
        <v>0.25</v>
      </c>
      <c r="R291">
        <v>-12</v>
      </c>
      <c r="S291">
        <v>-57</v>
      </c>
      <c r="T291">
        <v>59</v>
      </c>
      <c r="U291">
        <v>101</v>
      </c>
      <c r="V291">
        <v>103</v>
      </c>
      <c r="W291">
        <v>30272</v>
      </c>
      <c r="X291">
        <v>30253</v>
      </c>
      <c r="Y291">
        <v>29601</v>
      </c>
      <c r="Z291">
        <v>2.08</v>
      </c>
      <c r="AA291">
        <f t="shared" si="56"/>
        <v>10012</v>
      </c>
      <c r="AB291">
        <f t="shared" si="57"/>
        <v>103</v>
      </c>
      <c r="AC291">
        <f t="shared" si="58"/>
        <v>6159</v>
      </c>
      <c r="AD291">
        <f t="shared" si="59"/>
        <v>0.6151618058330004</v>
      </c>
      <c r="AE291">
        <f t="shared" si="60"/>
        <v>0</v>
      </c>
      <c r="AF291" t="e">
        <f t="shared" ca="1" si="61"/>
        <v>#N/A</v>
      </c>
      <c r="AG291" t="e">
        <f t="shared" ca="1" si="62"/>
        <v>#N/A</v>
      </c>
      <c r="AH291" t="e">
        <f t="shared" ca="1" si="63"/>
        <v>#N/A</v>
      </c>
      <c r="AI291" t="e">
        <f t="shared" ca="1" si="52"/>
        <v>#N/A</v>
      </c>
      <c r="AJ291">
        <f t="shared" si="53"/>
        <v>9.988014382740711E-5</v>
      </c>
      <c r="AK291">
        <f t="shared" si="54"/>
        <v>0</v>
      </c>
      <c r="AL291" t="e">
        <f t="shared" ca="1" si="64"/>
        <v>#N/A</v>
      </c>
      <c r="AM291" t="b">
        <f t="shared" si="55"/>
        <v>0</v>
      </c>
    </row>
    <row r="292" spans="1:39" x14ac:dyDescent="0.3">
      <c r="A292" t="s">
        <v>400</v>
      </c>
      <c r="B292" t="s">
        <v>401</v>
      </c>
      <c r="C292" t="s">
        <v>39</v>
      </c>
      <c r="D292" t="s">
        <v>50</v>
      </c>
      <c r="E292" t="s">
        <v>223</v>
      </c>
      <c r="F292" s="13" t="str">
        <f>_xlfn.CONCAT(wiz_6[[#This Row],[OCTY......]],",",wiz_6[[#This Row],[OS]])</f>
        <v>ATLANTA   ,GA</v>
      </c>
      <c r="G292" t="s">
        <v>70</v>
      </c>
      <c r="H292" t="s">
        <v>434</v>
      </c>
      <c r="I292" s="13" t="str">
        <f>_xlfn.CONCAT(wiz_6[[#This Row],[DCTY......]], ",",wiz_6[[#This Row],[DS]])</f>
        <v>ATHENS    ,TN</v>
      </c>
      <c r="J292" t="str">
        <f>TRIM(CONCATENATE(wiz_6[[#This Row],[SHIPPER..................]],wiz_6[[#This Row],[ZIP2..]],wiz_6[[#This Row],[ZIP3..]]))</f>
        <v>KELLOGG COMPANY MLXP| 3030137303</v>
      </c>
      <c r="K292">
        <v>1</v>
      </c>
      <c r="L292">
        <v>3.4</v>
      </c>
      <c r="M292">
        <v>0.21</v>
      </c>
      <c r="N292">
        <v>151</v>
      </c>
      <c r="O292">
        <v>0.2</v>
      </c>
      <c r="P292">
        <v>22</v>
      </c>
      <c r="Q292">
        <v>0.25</v>
      </c>
      <c r="R292">
        <v>0</v>
      </c>
      <c r="S292">
        <v>-21</v>
      </c>
      <c r="T292">
        <v>66</v>
      </c>
      <c r="U292">
        <v>230</v>
      </c>
      <c r="V292">
        <v>275</v>
      </c>
      <c r="W292">
        <v>30133</v>
      </c>
      <c r="X292">
        <v>30301</v>
      </c>
      <c r="Y292">
        <v>37303</v>
      </c>
      <c r="Z292">
        <v>3.39</v>
      </c>
      <c r="AA292">
        <f t="shared" si="56"/>
        <v>10012</v>
      </c>
      <c r="AB292">
        <f t="shared" si="57"/>
        <v>275</v>
      </c>
      <c r="AC292">
        <f t="shared" si="58"/>
        <v>6159</v>
      </c>
      <c r="AD292">
        <f t="shared" si="59"/>
        <v>0.6151618058330004</v>
      </c>
      <c r="AE292">
        <f t="shared" si="60"/>
        <v>0</v>
      </c>
      <c r="AF292" t="e">
        <f t="shared" ca="1" si="61"/>
        <v>#N/A</v>
      </c>
      <c r="AG292" t="e">
        <f t="shared" ca="1" si="62"/>
        <v>#N/A</v>
      </c>
      <c r="AH292" t="e">
        <f t="shared" ca="1" si="63"/>
        <v>#N/A</v>
      </c>
      <c r="AI292" t="e">
        <f t="shared" ca="1" si="52"/>
        <v>#N/A</v>
      </c>
      <c r="AJ292">
        <f t="shared" si="53"/>
        <v>9.988014382740711E-5</v>
      </c>
      <c r="AK292">
        <f t="shared" si="54"/>
        <v>0</v>
      </c>
      <c r="AL292" t="e">
        <f t="shared" ca="1" si="64"/>
        <v>#N/A</v>
      </c>
      <c r="AM292" t="b">
        <f t="shared" si="55"/>
        <v>0</v>
      </c>
    </row>
    <row r="293" spans="1:39" x14ac:dyDescent="0.3">
      <c r="A293" t="s">
        <v>551</v>
      </c>
      <c r="B293" t="s">
        <v>552</v>
      </c>
      <c r="C293" t="s">
        <v>39</v>
      </c>
      <c r="D293" t="s">
        <v>50</v>
      </c>
      <c r="E293" t="s">
        <v>308</v>
      </c>
      <c r="F293" s="13" t="str">
        <f>_xlfn.CONCAT(wiz_6[[#This Row],[OCTY......]],",",wiz_6[[#This Row],[OS]])</f>
        <v>CONYERS   ,GA</v>
      </c>
      <c r="G293" t="s">
        <v>70</v>
      </c>
      <c r="H293" t="s">
        <v>553</v>
      </c>
      <c r="I293" s="13" t="str">
        <f>_xlfn.CONCAT(wiz_6[[#This Row],[DCTY......]], ",",wiz_6[[#This Row],[DS]])</f>
        <v>HUMBOLDT  ,TN</v>
      </c>
      <c r="J293" t="str">
        <f>TRIM(CONCATENATE(wiz_6[[#This Row],[SHIPPER..................]],wiz_6[[#This Row],[ZIP2..]],wiz_6[[#This Row],[ZIP3..]]))</f>
        <v>b: CORRUGATED LOGISTI| 3001238343</v>
      </c>
      <c r="K293">
        <v>124</v>
      </c>
      <c r="L293">
        <v>1.46</v>
      </c>
      <c r="M293">
        <v>0.42</v>
      </c>
      <c r="N293">
        <v>396</v>
      </c>
      <c r="O293">
        <v>0.91</v>
      </c>
      <c r="P293">
        <v>80</v>
      </c>
      <c r="Q293">
        <v>0.3</v>
      </c>
      <c r="R293">
        <v>-84</v>
      </c>
      <c r="S293">
        <v>-43</v>
      </c>
      <c r="T293">
        <v>-33</v>
      </c>
      <c r="U293">
        <v>297</v>
      </c>
      <c r="V293">
        <v>221</v>
      </c>
      <c r="W293">
        <v>30301</v>
      </c>
      <c r="X293">
        <v>30012</v>
      </c>
      <c r="Y293">
        <v>38343</v>
      </c>
      <c r="Z293">
        <v>1.66</v>
      </c>
      <c r="AA293">
        <f t="shared" si="56"/>
        <v>10012</v>
      </c>
      <c r="AB293">
        <f t="shared" si="57"/>
        <v>27404</v>
      </c>
      <c r="AC293">
        <f t="shared" si="58"/>
        <v>6159</v>
      </c>
      <c r="AD293">
        <f t="shared" si="59"/>
        <v>0.6151618058330004</v>
      </c>
      <c r="AE293">
        <f t="shared" si="60"/>
        <v>0</v>
      </c>
      <c r="AF293" t="e">
        <f t="shared" ca="1" si="61"/>
        <v>#N/A</v>
      </c>
      <c r="AG293" t="e">
        <f t="shared" ca="1" si="62"/>
        <v>#N/A</v>
      </c>
      <c r="AH293" t="e">
        <f t="shared" ca="1" si="63"/>
        <v>#N/A</v>
      </c>
      <c r="AI293" t="e">
        <f t="shared" ca="1" si="52"/>
        <v>#N/A</v>
      </c>
      <c r="AJ293">
        <f t="shared" si="53"/>
        <v>1.2385137834598482E-2</v>
      </c>
      <c r="AK293">
        <f t="shared" si="54"/>
        <v>0</v>
      </c>
      <c r="AL293" t="e">
        <f t="shared" ca="1" si="64"/>
        <v>#N/A</v>
      </c>
      <c r="AM293" t="b">
        <f t="shared" si="55"/>
        <v>0</v>
      </c>
    </row>
    <row r="294" spans="1:39" x14ac:dyDescent="0.3">
      <c r="A294" t="s">
        <v>554</v>
      </c>
      <c r="B294" t="s">
        <v>555</v>
      </c>
      <c r="C294" t="s">
        <v>39</v>
      </c>
      <c r="D294" t="s">
        <v>50</v>
      </c>
      <c r="E294" t="s">
        <v>556</v>
      </c>
      <c r="F294" s="13" t="str">
        <f>_xlfn.CONCAT(wiz_6[[#This Row],[OCTY......]],",",wiz_6[[#This Row],[OS]])</f>
        <v>STOCKBRIDG,GA</v>
      </c>
      <c r="G294" t="s">
        <v>70</v>
      </c>
      <c r="H294" t="s">
        <v>197</v>
      </c>
      <c r="I294" s="13" t="str">
        <f>_xlfn.CONCAT(wiz_6[[#This Row],[DCTY......]], ",",wiz_6[[#This Row],[DS]])</f>
        <v>MARTIN    ,TN</v>
      </c>
      <c r="J294" t="str">
        <f>TRIM(CONCATENATE(wiz_6[[#This Row],[SHIPPER..................]],wiz_6[[#This Row],[ZIP2..]],wiz_6[[#This Row],[ZIP3..]]))</f>
        <v>b: EXPRESS LOGISTICS | 3028138237</v>
      </c>
      <c r="K294">
        <v>1</v>
      </c>
      <c r="L294">
        <v>0.95</v>
      </c>
      <c r="M294">
        <v>0.27</v>
      </c>
      <c r="N294">
        <v>409</v>
      </c>
      <c r="O294">
        <v>0.83</v>
      </c>
      <c r="P294">
        <v>64</v>
      </c>
      <c r="Q294">
        <v>0.3</v>
      </c>
      <c r="R294">
        <v>-25</v>
      </c>
      <c r="S294">
        <v>-41</v>
      </c>
      <c r="T294">
        <v>13</v>
      </c>
      <c r="U294">
        <v>46</v>
      </c>
      <c r="V294">
        <v>18</v>
      </c>
      <c r="W294">
        <v>31201</v>
      </c>
      <c r="X294">
        <v>30281</v>
      </c>
      <c r="Y294">
        <v>38237</v>
      </c>
      <c r="Z294">
        <v>1</v>
      </c>
      <c r="AA294">
        <f t="shared" si="56"/>
        <v>10012</v>
      </c>
      <c r="AB294">
        <f t="shared" si="57"/>
        <v>18</v>
      </c>
      <c r="AC294">
        <f t="shared" si="58"/>
        <v>6159</v>
      </c>
      <c r="AD294">
        <f t="shared" si="59"/>
        <v>0.6151618058330004</v>
      </c>
      <c r="AE294">
        <f t="shared" si="60"/>
        <v>0</v>
      </c>
      <c r="AF294" t="e">
        <f t="shared" ca="1" si="61"/>
        <v>#N/A</v>
      </c>
      <c r="AG294" t="e">
        <f t="shared" ca="1" si="62"/>
        <v>#N/A</v>
      </c>
      <c r="AH294" t="e">
        <f t="shared" ca="1" si="63"/>
        <v>#N/A</v>
      </c>
      <c r="AI294" t="e">
        <f t="shared" ca="1" si="52"/>
        <v>#N/A</v>
      </c>
      <c r="AJ294">
        <f t="shared" si="53"/>
        <v>9.988014382740711E-5</v>
      </c>
      <c r="AK294">
        <f t="shared" si="54"/>
        <v>0</v>
      </c>
      <c r="AL294" t="e">
        <f t="shared" ca="1" si="64"/>
        <v>#N/A</v>
      </c>
      <c r="AM294" t="b">
        <f t="shared" si="55"/>
        <v>0</v>
      </c>
    </row>
    <row r="295" spans="1:39" x14ac:dyDescent="0.3">
      <c r="A295" t="s">
        <v>557</v>
      </c>
      <c r="B295" t="s">
        <v>558</v>
      </c>
      <c r="C295" t="s">
        <v>39</v>
      </c>
      <c r="D295" t="s">
        <v>50</v>
      </c>
      <c r="E295" t="s">
        <v>488</v>
      </c>
      <c r="F295" s="13" t="str">
        <f>_xlfn.CONCAT(wiz_6[[#This Row],[OCTY......]],",",wiz_6[[#This Row],[OS]])</f>
        <v>GRIFFIN   ,GA</v>
      </c>
      <c r="G295" t="s">
        <v>70</v>
      </c>
      <c r="H295" t="s">
        <v>559</v>
      </c>
      <c r="I295" s="13" t="str">
        <f>_xlfn.CONCAT(wiz_6[[#This Row],[DCTY......]], ",",wiz_6[[#This Row],[DS]])</f>
        <v>NEWBERN   ,TN</v>
      </c>
      <c r="J295" t="str">
        <f>TRIM(CONCATENATE(wiz_6[[#This Row],[SHIPPER..................]],wiz_6[[#This Row],[ZIP2..]],wiz_6[[#This Row],[ZIP3..]]))</f>
        <v>b: ULTRA LOGISTICS IN| 3022338059</v>
      </c>
      <c r="K295">
        <v>1</v>
      </c>
      <c r="L295">
        <v>1.1399999999999999</v>
      </c>
      <c r="M295">
        <v>0.27</v>
      </c>
      <c r="N295">
        <v>460</v>
      </c>
      <c r="O295">
        <v>1</v>
      </c>
      <c r="P295">
        <v>103</v>
      </c>
      <c r="Q295">
        <v>0.35</v>
      </c>
      <c r="R295">
        <v>-28</v>
      </c>
      <c r="S295">
        <v>-19</v>
      </c>
      <c r="T295">
        <v>-8</v>
      </c>
      <c r="U295">
        <v>132</v>
      </c>
      <c r="V295">
        <v>105</v>
      </c>
      <c r="W295">
        <v>30103</v>
      </c>
      <c r="X295">
        <v>30223</v>
      </c>
      <c r="Y295">
        <v>38059</v>
      </c>
      <c r="Z295">
        <v>1.19</v>
      </c>
      <c r="AA295">
        <f t="shared" si="56"/>
        <v>10012</v>
      </c>
      <c r="AB295">
        <f t="shared" si="57"/>
        <v>105</v>
      </c>
      <c r="AC295">
        <f t="shared" si="58"/>
        <v>6159</v>
      </c>
      <c r="AD295">
        <f t="shared" si="59"/>
        <v>0.6151618058330004</v>
      </c>
      <c r="AE295">
        <f t="shared" si="60"/>
        <v>0</v>
      </c>
      <c r="AF295" t="e">
        <f t="shared" ca="1" si="61"/>
        <v>#N/A</v>
      </c>
      <c r="AG295" t="e">
        <f t="shared" ca="1" si="62"/>
        <v>#N/A</v>
      </c>
      <c r="AH295" t="e">
        <f t="shared" ca="1" si="63"/>
        <v>#N/A</v>
      </c>
      <c r="AI295" t="e">
        <f t="shared" ca="1" si="52"/>
        <v>#N/A</v>
      </c>
      <c r="AJ295">
        <f t="shared" si="53"/>
        <v>9.988014382740711E-5</v>
      </c>
      <c r="AK295">
        <f t="shared" si="54"/>
        <v>0</v>
      </c>
      <c r="AL295" t="e">
        <f t="shared" ca="1" si="64"/>
        <v>#N/A</v>
      </c>
      <c r="AM295" t="b">
        <f t="shared" si="55"/>
        <v>0</v>
      </c>
    </row>
    <row r="296" spans="1:39" x14ac:dyDescent="0.3">
      <c r="A296" t="s">
        <v>423</v>
      </c>
      <c r="B296" t="s">
        <v>424</v>
      </c>
      <c r="C296" t="s">
        <v>39</v>
      </c>
      <c r="D296" t="s">
        <v>50</v>
      </c>
      <c r="E296" t="s">
        <v>399</v>
      </c>
      <c r="F296" s="13" t="str">
        <f>_xlfn.CONCAT(wiz_6[[#This Row],[OCTY......]],",",wiz_6[[#This Row],[OS]])</f>
        <v>MCDONOUGH ,GA</v>
      </c>
      <c r="G296" t="s">
        <v>70</v>
      </c>
      <c r="H296" t="s">
        <v>71</v>
      </c>
      <c r="I296" s="13" t="str">
        <f>_xlfn.CONCAT(wiz_6[[#This Row],[DCTY......]], ",",wiz_6[[#This Row],[DS]])</f>
        <v>JACKSON   ,TN</v>
      </c>
      <c r="J296" t="str">
        <f>TRIM(CONCATENATE(wiz_6[[#This Row],[SHIPPER..................]],wiz_6[[#This Row],[ZIP2..]],wiz_6[[#This Row],[ZIP3..]]))</f>
        <v>CARLSTAR | 3025338301</v>
      </c>
      <c r="K296">
        <v>1</v>
      </c>
      <c r="L296">
        <v>1.45</v>
      </c>
      <c r="M296">
        <v>0.18</v>
      </c>
      <c r="N296">
        <v>408</v>
      </c>
      <c r="O296">
        <v>0.79</v>
      </c>
      <c r="P296">
        <v>55</v>
      </c>
      <c r="Q296">
        <v>0.3</v>
      </c>
      <c r="R296">
        <v>12</v>
      </c>
      <c r="S296">
        <v>-25</v>
      </c>
      <c r="T296">
        <v>23</v>
      </c>
      <c r="U296">
        <v>211</v>
      </c>
      <c r="V296">
        <v>209</v>
      </c>
      <c r="W296">
        <v>31201</v>
      </c>
      <c r="X296">
        <v>30253</v>
      </c>
      <c r="Y296">
        <v>38301</v>
      </c>
      <c r="Z296">
        <v>1.41</v>
      </c>
      <c r="AA296">
        <f t="shared" si="56"/>
        <v>10012</v>
      </c>
      <c r="AB296">
        <f t="shared" si="57"/>
        <v>209</v>
      </c>
      <c r="AC296">
        <f t="shared" si="58"/>
        <v>6159</v>
      </c>
      <c r="AD296">
        <f t="shared" si="59"/>
        <v>0.6151618058330004</v>
      </c>
      <c r="AE296">
        <f t="shared" si="60"/>
        <v>0</v>
      </c>
      <c r="AF296" t="e">
        <f t="shared" ca="1" si="61"/>
        <v>#N/A</v>
      </c>
      <c r="AG296" t="e">
        <f t="shared" ca="1" si="62"/>
        <v>#N/A</v>
      </c>
      <c r="AH296" t="e">
        <f t="shared" ca="1" si="63"/>
        <v>#N/A</v>
      </c>
      <c r="AI296" t="e">
        <f t="shared" ca="1" si="52"/>
        <v>#N/A</v>
      </c>
      <c r="AJ296">
        <f t="shared" si="53"/>
        <v>9.988014382740711E-5</v>
      </c>
      <c r="AK296">
        <f t="shared" si="54"/>
        <v>0</v>
      </c>
      <c r="AL296" t="e">
        <f t="shared" ca="1" si="64"/>
        <v>#N/A</v>
      </c>
      <c r="AM296" t="b">
        <f t="shared" si="55"/>
        <v>0</v>
      </c>
    </row>
    <row r="297" spans="1:39" x14ac:dyDescent="0.3">
      <c r="A297" t="s">
        <v>400</v>
      </c>
      <c r="B297" t="s">
        <v>401</v>
      </c>
      <c r="C297" t="s">
        <v>39</v>
      </c>
      <c r="D297" t="s">
        <v>50</v>
      </c>
      <c r="E297" t="s">
        <v>223</v>
      </c>
      <c r="F297" s="13" t="str">
        <f>_xlfn.CONCAT(wiz_6[[#This Row],[OCTY......]],",",wiz_6[[#This Row],[OS]])</f>
        <v>ATLANTA   ,GA</v>
      </c>
      <c r="G297" t="s">
        <v>70</v>
      </c>
      <c r="H297" t="s">
        <v>71</v>
      </c>
      <c r="I297" s="13" t="str">
        <f>_xlfn.CONCAT(wiz_6[[#This Row],[DCTY......]], ",",wiz_6[[#This Row],[DS]])</f>
        <v>JACKSON   ,TN</v>
      </c>
      <c r="J297" t="str">
        <f>TRIM(CONCATENATE(wiz_6[[#This Row],[SHIPPER..................]],wiz_6[[#This Row],[ZIP2..]],wiz_6[[#This Row],[ZIP3..]]))</f>
        <v>KELLOGG COMPANY MLXP| 3030138301</v>
      </c>
      <c r="K297">
        <v>2</v>
      </c>
      <c r="L297">
        <v>1.94</v>
      </c>
      <c r="M297">
        <v>0.26</v>
      </c>
      <c r="N297">
        <v>335</v>
      </c>
      <c r="O297">
        <v>0.44</v>
      </c>
      <c r="P297">
        <v>36</v>
      </c>
      <c r="Q297">
        <v>0.28000000000000003</v>
      </c>
      <c r="R297">
        <v>-17</v>
      </c>
      <c r="S297">
        <v>-21</v>
      </c>
      <c r="T297">
        <v>93</v>
      </c>
      <c r="U297">
        <v>377</v>
      </c>
      <c r="V297">
        <v>449</v>
      </c>
      <c r="W297">
        <v>30301</v>
      </c>
      <c r="X297">
        <v>30301</v>
      </c>
      <c r="Y297">
        <v>38301</v>
      </c>
      <c r="Z297">
        <v>1.98</v>
      </c>
      <c r="AA297">
        <f t="shared" si="56"/>
        <v>10012</v>
      </c>
      <c r="AB297">
        <f t="shared" si="57"/>
        <v>898</v>
      </c>
      <c r="AC297">
        <f t="shared" si="58"/>
        <v>6159</v>
      </c>
      <c r="AD297">
        <f t="shared" si="59"/>
        <v>0.6151618058330004</v>
      </c>
      <c r="AE297">
        <f t="shared" si="60"/>
        <v>0</v>
      </c>
      <c r="AF297" t="e">
        <f t="shared" ca="1" si="61"/>
        <v>#N/A</v>
      </c>
      <c r="AG297" t="e">
        <f t="shared" ca="1" si="62"/>
        <v>#N/A</v>
      </c>
      <c r="AH297" t="e">
        <f t="shared" ca="1" si="63"/>
        <v>#N/A</v>
      </c>
      <c r="AI297" t="e">
        <f t="shared" ca="1" si="52"/>
        <v>#N/A</v>
      </c>
      <c r="AJ297">
        <f t="shared" si="53"/>
        <v>1.9976028765481422E-4</v>
      </c>
      <c r="AK297">
        <f t="shared" si="54"/>
        <v>0</v>
      </c>
      <c r="AL297" t="e">
        <f t="shared" ca="1" si="64"/>
        <v>#N/A</v>
      </c>
      <c r="AM297" t="b">
        <f t="shared" si="55"/>
        <v>0</v>
      </c>
    </row>
    <row r="298" spans="1:39" x14ac:dyDescent="0.3">
      <c r="A298" t="s">
        <v>195</v>
      </c>
      <c r="B298" t="s">
        <v>196</v>
      </c>
      <c r="C298" t="s">
        <v>39</v>
      </c>
      <c r="D298" t="s">
        <v>50</v>
      </c>
      <c r="E298" t="s">
        <v>399</v>
      </c>
      <c r="F298" s="13" t="str">
        <f>_xlfn.CONCAT(wiz_6[[#This Row],[OCTY......]],",",wiz_6[[#This Row],[OS]])</f>
        <v>MCDONOUGH ,GA</v>
      </c>
      <c r="G298" t="s">
        <v>70</v>
      </c>
      <c r="H298" t="s">
        <v>197</v>
      </c>
      <c r="I298" s="13" t="str">
        <f>_xlfn.CONCAT(wiz_6[[#This Row],[DCTY......]], ",",wiz_6[[#This Row],[DS]])</f>
        <v>MARTIN    ,TN</v>
      </c>
      <c r="J298" t="str">
        <f>TRIM(CONCATENATE(wiz_6[[#This Row],[SHIPPER..................]],wiz_6[[#This Row],[ZIP2..]],wiz_6[[#This Row],[ZIP3..]]))</f>
        <v>MTD PRODUCTS INC | 3025338237</v>
      </c>
      <c r="K298">
        <v>3</v>
      </c>
      <c r="L298">
        <v>1.55</v>
      </c>
      <c r="M298">
        <v>0.2</v>
      </c>
      <c r="N298">
        <v>422</v>
      </c>
      <c r="O298">
        <v>1.29</v>
      </c>
      <c r="P298">
        <v>32</v>
      </c>
      <c r="Q298">
        <v>0.25</v>
      </c>
      <c r="R298">
        <v>4</v>
      </c>
      <c r="S298">
        <v>-6</v>
      </c>
      <c r="T298">
        <v>-96</v>
      </c>
      <c r="U298">
        <v>248</v>
      </c>
      <c r="V298">
        <v>146</v>
      </c>
      <c r="W298">
        <v>30301</v>
      </c>
      <c r="X298">
        <v>30253</v>
      </c>
      <c r="Y298">
        <v>38237</v>
      </c>
      <c r="Z298">
        <v>1.53</v>
      </c>
      <c r="AA298">
        <f t="shared" si="56"/>
        <v>10012</v>
      </c>
      <c r="AB298">
        <f t="shared" si="57"/>
        <v>438</v>
      </c>
      <c r="AC298">
        <f t="shared" si="58"/>
        <v>6159</v>
      </c>
      <c r="AD298">
        <f t="shared" si="59"/>
        <v>0.6151618058330004</v>
      </c>
      <c r="AE298">
        <f t="shared" si="60"/>
        <v>0</v>
      </c>
      <c r="AF298" t="e">
        <f t="shared" ca="1" si="61"/>
        <v>#N/A</v>
      </c>
      <c r="AG298" t="e">
        <f t="shared" ca="1" si="62"/>
        <v>#N/A</v>
      </c>
      <c r="AH298" t="e">
        <f t="shared" ca="1" si="63"/>
        <v>#N/A</v>
      </c>
      <c r="AI298" t="e">
        <f t="shared" ca="1" si="52"/>
        <v>#N/A</v>
      </c>
      <c r="AJ298">
        <f t="shared" si="53"/>
        <v>2.9964043148222132E-4</v>
      </c>
      <c r="AK298">
        <f t="shared" si="54"/>
        <v>0</v>
      </c>
      <c r="AL298" t="e">
        <f t="shared" ca="1" si="64"/>
        <v>#N/A</v>
      </c>
      <c r="AM298" t="b">
        <f t="shared" si="55"/>
        <v>0</v>
      </c>
    </row>
    <row r="299" spans="1:39" x14ac:dyDescent="0.3">
      <c r="A299" t="s">
        <v>222</v>
      </c>
      <c r="B299" t="s">
        <v>218</v>
      </c>
      <c r="C299" t="s">
        <v>39</v>
      </c>
      <c r="D299" t="s">
        <v>50</v>
      </c>
      <c r="E299" t="s">
        <v>337</v>
      </c>
      <c r="F299" s="13" t="str">
        <f>_xlfn.CONCAT(wiz_6[[#This Row],[OCTY......]],",",wiz_6[[#This Row],[OS]])</f>
        <v>PALMETTO  ,GA</v>
      </c>
      <c r="G299" t="s">
        <v>70</v>
      </c>
      <c r="H299" t="s">
        <v>560</v>
      </c>
      <c r="I299" s="13" t="str">
        <f>_xlfn.CONCAT(wiz_6[[#This Row],[DCTY......]], ",",wiz_6[[#This Row],[DS]])</f>
        <v>DRESDEN   ,TN</v>
      </c>
      <c r="J299" t="str">
        <f>TRIM(CONCATENATE(wiz_6[[#This Row],[SHIPPER..................]],wiz_6[[#This Row],[ZIP2..]],wiz_6[[#This Row],[ZIP3..]]))</f>
        <v>OWENS CORNING FIBERGL| 3026838225</v>
      </c>
      <c r="K299">
        <v>3</v>
      </c>
      <c r="L299">
        <v>1.45</v>
      </c>
      <c r="M299">
        <v>0.17</v>
      </c>
      <c r="N299">
        <v>379</v>
      </c>
      <c r="O299">
        <v>0.96</v>
      </c>
      <c r="P299">
        <v>31</v>
      </c>
      <c r="Q299">
        <v>0.27</v>
      </c>
      <c r="R299">
        <v>13</v>
      </c>
      <c r="S299">
        <v>-22</v>
      </c>
      <c r="T299">
        <v>-45</v>
      </c>
      <c r="U299">
        <v>200</v>
      </c>
      <c r="V299">
        <v>133</v>
      </c>
      <c r="W299">
        <v>30301</v>
      </c>
      <c r="X299">
        <v>30268</v>
      </c>
      <c r="Y299">
        <v>38225</v>
      </c>
      <c r="Z299">
        <v>1.4</v>
      </c>
      <c r="AA299">
        <f t="shared" si="56"/>
        <v>10012</v>
      </c>
      <c r="AB299">
        <f t="shared" si="57"/>
        <v>399</v>
      </c>
      <c r="AC299">
        <f t="shared" si="58"/>
        <v>6159</v>
      </c>
      <c r="AD299">
        <f t="shared" si="59"/>
        <v>0.6151618058330004</v>
      </c>
      <c r="AE299">
        <f t="shared" si="60"/>
        <v>0</v>
      </c>
      <c r="AF299" t="e">
        <f t="shared" ca="1" si="61"/>
        <v>#N/A</v>
      </c>
      <c r="AG299" t="e">
        <f t="shared" ca="1" si="62"/>
        <v>#N/A</v>
      </c>
      <c r="AH299" t="e">
        <f t="shared" ca="1" si="63"/>
        <v>#N/A</v>
      </c>
      <c r="AI299" t="e">
        <f t="shared" ca="1" si="52"/>
        <v>#N/A</v>
      </c>
      <c r="AJ299">
        <f t="shared" si="53"/>
        <v>2.9964043148222132E-4</v>
      </c>
      <c r="AK299">
        <f t="shared" si="54"/>
        <v>0</v>
      </c>
      <c r="AL299" t="e">
        <f t="shared" ca="1" si="64"/>
        <v>#N/A</v>
      </c>
      <c r="AM299" t="b">
        <f t="shared" si="55"/>
        <v>0</v>
      </c>
    </row>
    <row r="300" spans="1:39" x14ac:dyDescent="0.3">
      <c r="A300" t="s">
        <v>217</v>
      </c>
      <c r="B300" t="s">
        <v>218</v>
      </c>
      <c r="C300" t="s">
        <v>39</v>
      </c>
      <c r="D300" t="s">
        <v>50</v>
      </c>
      <c r="E300" t="s">
        <v>337</v>
      </c>
      <c r="F300" s="13" t="str">
        <f>_xlfn.CONCAT(wiz_6[[#This Row],[OCTY......]],",",wiz_6[[#This Row],[OS]])</f>
        <v>PALMETTO  ,GA</v>
      </c>
      <c r="G300" t="s">
        <v>70</v>
      </c>
      <c r="H300" t="s">
        <v>560</v>
      </c>
      <c r="I300" s="13" t="str">
        <f>_xlfn.CONCAT(wiz_6[[#This Row],[DCTY......]], ",",wiz_6[[#This Row],[DS]])</f>
        <v>DRESDEN   ,TN</v>
      </c>
      <c r="J300" t="str">
        <f>TRIM(CONCATENATE(wiz_6[[#This Row],[SHIPPER..................]],wiz_6[[#This Row],[ZIP2..]],wiz_6[[#This Row],[ZIP3..]]))</f>
        <v>OWENS CORNING SALES | 3026838225</v>
      </c>
      <c r="K300">
        <v>2</v>
      </c>
      <c r="L300">
        <v>1.45</v>
      </c>
      <c r="M300">
        <v>0.18</v>
      </c>
      <c r="N300">
        <v>379</v>
      </c>
      <c r="O300">
        <v>0.82</v>
      </c>
      <c r="P300">
        <v>59</v>
      </c>
      <c r="Q300">
        <v>0.28000000000000003</v>
      </c>
      <c r="R300">
        <v>11</v>
      </c>
      <c r="S300">
        <v>-11</v>
      </c>
      <c r="T300">
        <v>-11</v>
      </c>
      <c r="U300">
        <v>203</v>
      </c>
      <c r="V300">
        <v>181</v>
      </c>
      <c r="W300">
        <v>31201</v>
      </c>
      <c r="X300">
        <v>30268</v>
      </c>
      <c r="Y300">
        <v>38225</v>
      </c>
      <c r="Z300">
        <v>1.41</v>
      </c>
      <c r="AA300">
        <f t="shared" si="56"/>
        <v>10012</v>
      </c>
      <c r="AB300">
        <f t="shared" si="57"/>
        <v>362</v>
      </c>
      <c r="AC300">
        <f t="shared" si="58"/>
        <v>6159</v>
      </c>
      <c r="AD300">
        <f t="shared" si="59"/>
        <v>0.6151618058330004</v>
      </c>
      <c r="AE300">
        <f t="shared" si="60"/>
        <v>0</v>
      </c>
      <c r="AF300" t="e">
        <f t="shared" ca="1" si="61"/>
        <v>#N/A</v>
      </c>
      <c r="AG300" t="e">
        <f t="shared" ca="1" si="62"/>
        <v>#N/A</v>
      </c>
      <c r="AH300" t="e">
        <f t="shared" ca="1" si="63"/>
        <v>#N/A</v>
      </c>
      <c r="AI300" t="e">
        <f t="shared" ca="1" si="52"/>
        <v>#N/A</v>
      </c>
      <c r="AJ300">
        <f t="shared" si="53"/>
        <v>1.9976028765481422E-4</v>
      </c>
      <c r="AK300">
        <f t="shared" si="54"/>
        <v>0</v>
      </c>
      <c r="AL300" t="e">
        <f t="shared" ca="1" si="64"/>
        <v>#N/A</v>
      </c>
      <c r="AM300" t="b">
        <f t="shared" si="55"/>
        <v>0</v>
      </c>
    </row>
    <row r="301" spans="1:39" x14ac:dyDescent="0.3">
      <c r="A301" t="s">
        <v>561</v>
      </c>
      <c r="B301" t="s">
        <v>562</v>
      </c>
      <c r="C301" t="s">
        <v>39</v>
      </c>
      <c r="D301" t="s">
        <v>50</v>
      </c>
      <c r="E301" t="s">
        <v>313</v>
      </c>
      <c r="F301" s="13" t="str">
        <f>_xlfn.CONCAT(wiz_6[[#This Row],[OCTY......]],",",wiz_6[[#This Row],[OS]])</f>
        <v>LITHIA SPR,GA</v>
      </c>
      <c r="G301" t="s">
        <v>70</v>
      </c>
      <c r="H301" t="s">
        <v>553</v>
      </c>
      <c r="I301" s="13" t="str">
        <f>_xlfn.CONCAT(wiz_6[[#This Row],[DCTY......]], ",",wiz_6[[#This Row],[DS]])</f>
        <v>HUMBOLDT  ,TN</v>
      </c>
      <c r="J301" t="str">
        <f>TRIM(CONCATENATE(wiz_6[[#This Row],[SHIPPER..................]],wiz_6[[#This Row],[ZIP2..]],wiz_6[[#This Row],[ZIP3..]]))</f>
        <v>VERITIV OPERATION COM| 3005738343</v>
      </c>
      <c r="K301">
        <v>6</v>
      </c>
      <c r="L301">
        <v>1.21</v>
      </c>
      <c r="M301">
        <v>0.28000000000000003</v>
      </c>
      <c r="N301">
        <v>362</v>
      </c>
      <c r="O301">
        <v>0.83</v>
      </c>
      <c r="P301">
        <v>58</v>
      </c>
      <c r="Q301">
        <v>0.28000000000000003</v>
      </c>
      <c r="R301">
        <v>-26</v>
      </c>
      <c r="S301">
        <v>-30</v>
      </c>
      <c r="T301">
        <v>-14</v>
      </c>
      <c r="U301">
        <v>145</v>
      </c>
      <c r="V301">
        <v>101</v>
      </c>
      <c r="W301">
        <v>30050</v>
      </c>
      <c r="X301">
        <v>30057</v>
      </c>
      <c r="Y301">
        <v>38343</v>
      </c>
      <c r="Z301">
        <v>1.27</v>
      </c>
      <c r="AA301">
        <f t="shared" si="56"/>
        <v>10012</v>
      </c>
      <c r="AB301">
        <f t="shared" si="57"/>
        <v>606</v>
      </c>
      <c r="AC301">
        <f t="shared" si="58"/>
        <v>6159</v>
      </c>
      <c r="AD301">
        <f t="shared" si="59"/>
        <v>0.6151618058330004</v>
      </c>
      <c r="AE301">
        <f t="shared" si="60"/>
        <v>0</v>
      </c>
      <c r="AF301" t="e">
        <f t="shared" ca="1" si="61"/>
        <v>#N/A</v>
      </c>
      <c r="AG301" t="e">
        <f t="shared" ca="1" si="62"/>
        <v>#N/A</v>
      </c>
      <c r="AH301" t="e">
        <f t="shared" ca="1" si="63"/>
        <v>#N/A</v>
      </c>
      <c r="AI301" t="e">
        <f t="shared" ca="1" si="52"/>
        <v>#N/A</v>
      </c>
      <c r="AJ301">
        <f t="shared" si="53"/>
        <v>5.9928086296444263E-4</v>
      </c>
      <c r="AK301">
        <f t="shared" si="54"/>
        <v>0</v>
      </c>
      <c r="AL301" t="e">
        <f t="shared" ca="1" si="64"/>
        <v>#N/A</v>
      </c>
      <c r="AM301" t="b">
        <f t="shared" si="55"/>
        <v>0</v>
      </c>
    </row>
    <row r="302" spans="1:39" x14ac:dyDescent="0.3">
      <c r="A302" t="s">
        <v>37</v>
      </c>
      <c r="B302" t="s">
        <v>38</v>
      </c>
      <c r="C302" t="s">
        <v>39</v>
      </c>
      <c r="D302" t="s">
        <v>50</v>
      </c>
      <c r="E302" t="s">
        <v>399</v>
      </c>
      <c r="F302" s="13" t="str">
        <f>_xlfn.CONCAT(wiz_6[[#This Row],[OCTY......]],",",wiz_6[[#This Row],[OS]])</f>
        <v>MCDONOUGH ,GA</v>
      </c>
      <c r="G302" t="s">
        <v>70</v>
      </c>
      <c r="H302" t="s">
        <v>563</v>
      </c>
      <c r="I302" s="13" t="str">
        <f>_xlfn.CONCAT(wiz_6[[#This Row],[DCTY......]], ",",wiz_6[[#This Row],[DS]])</f>
        <v>MIDWAY    ,TN</v>
      </c>
      <c r="J302" t="str">
        <f>TRIM(CONCATENATE(wiz_6[[#This Row],[SHIPPER..................]],wiz_6[[#This Row],[ZIP2..]],wiz_6[[#This Row],[ZIP3..]]))</f>
        <v>b: C H ROBINSON | 3025337809</v>
      </c>
      <c r="K302">
        <v>1</v>
      </c>
      <c r="L302">
        <v>1.35</v>
      </c>
      <c r="M302">
        <v>0.27</v>
      </c>
      <c r="N302">
        <v>277</v>
      </c>
      <c r="O302">
        <v>0.46</v>
      </c>
      <c r="P302">
        <v>184</v>
      </c>
      <c r="Q302">
        <v>0.4</v>
      </c>
      <c r="R302">
        <v>-16</v>
      </c>
      <c r="S302">
        <v>-57</v>
      </c>
      <c r="T302">
        <v>19</v>
      </c>
      <c r="U302">
        <v>-72</v>
      </c>
      <c r="V302">
        <v>-110</v>
      </c>
      <c r="W302">
        <v>30458</v>
      </c>
      <c r="X302">
        <v>30253</v>
      </c>
      <c r="Y302">
        <v>37809</v>
      </c>
      <c r="Z302">
        <v>1.4</v>
      </c>
      <c r="AA302">
        <f t="shared" si="56"/>
        <v>10012</v>
      </c>
      <c r="AB302">
        <f t="shared" si="57"/>
        <v>-110</v>
      </c>
      <c r="AC302">
        <f t="shared" si="58"/>
        <v>6159</v>
      </c>
      <c r="AD302">
        <f t="shared" si="59"/>
        <v>0.6151618058330004</v>
      </c>
      <c r="AE302">
        <f t="shared" si="60"/>
        <v>0</v>
      </c>
      <c r="AF302" t="e">
        <f t="shared" ca="1" si="61"/>
        <v>#N/A</v>
      </c>
      <c r="AG302" t="e">
        <f t="shared" ca="1" si="62"/>
        <v>#N/A</v>
      </c>
      <c r="AH302" t="e">
        <f t="shared" ca="1" si="63"/>
        <v>#N/A</v>
      </c>
      <c r="AI302" t="e">
        <f t="shared" ca="1" si="52"/>
        <v>#N/A</v>
      </c>
      <c r="AJ302">
        <f t="shared" si="53"/>
        <v>9.988014382740711E-5</v>
      </c>
      <c r="AK302">
        <f t="shared" si="54"/>
        <v>0</v>
      </c>
      <c r="AL302" t="e">
        <f t="shared" ca="1" si="64"/>
        <v>#N/A</v>
      </c>
      <c r="AM302" t="b">
        <f t="shared" si="55"/>
        <v>0</v>
      </c>
    </row>
    <row r="303" spans="1:39" x14ac:dyDescent="0.3">
      <c r="A303" t="s">
        <v>37</v>
      </c>
      <c r="B303" t="s">
        <v>38</v>
      </c>
      <c r="C303" t="s">
        <v>39</v>
      </c>
      <c r="D303" t="s">
        <v>50</v>
      </c>
      <c r="E303" t="s">
        <v>223</v>
      </c>
      <c r="F303" s="13" t="str">
        <f>_xlfn.CONCAT(wiz_6[[#This Row],[OCTY......]],",",wiz_6[[#This Row],[OS]])</f>
        <v>ATLANTA   ,GA</v>
      </c>
      <c r="G303" t="s">
        <v>70</v>
      </c>
      <c r="H303" t="s">
        <v>75</v>
      </c>
      <c r="I303" s="13" t="str">
        <f>_xlfn.CONCAT(wiz_6[[#This Row],[DCTY......]], ",",wiz_6[[#This Row],[DS]])</f>
        <v>MEMPHIS   ,TN</v>
      </c>
      <c r="J303" t="str">
        <f>TRIM(CONCATENATE(wiz_6[[#This Row],[SHIPPER..................]],wiz_6[[#This Row],[ZIP2..]],wiz_6[[#This Row],[ZIP3..]]))</f>
        <v>b: C H ROBINSON | 3030138101</v>
      </c>
      <c r="K303">
        <v>1</v>
      </c>
      <c r="L303">
        <v>2.4300000000000002</v>
      </c>
      <c r="M303">
        <v>0.28000000000000003</v>
      </c>
      <c r="N303">
        <v>369</v>
      </c>
      <c r="O303">
        <v>1.04</v>
      </c>
      <c r="P303">
        <v>76</v>
      </c>
      <c r="Q303">
        <v>0.3</v>
      </c>
      <c r="R303">
        <v>-26</v>
      </c>
      <c r="S303">
        <v>-6</v>
      </c>
      <c r="T303">
        <v>-64</v>
      </c>
      <c r="U303">
        <v>518</v>
      </c>
      <c r="V303">
        <v>448</v>
      </c>
      <c r="W303">
        <v>30642</v>
      </c>
      <c r="X303">
        <v>30301</v>
      </c>
      <c r="Y303">
        <v>38101</v>
      </c>
      <c r="Z303">
        <v>2.4900000000000002</v>
      </c>
      <c r="AA303">
        <f t="shared" si="56"/>
        <v>10012</v>
      </c>
      <c r="AB303">
        <f t="shared" si="57"/>
        <v>448</v>
      </c>
      <c r="AC303">
        <f t="shared" si="58"/>
        <v>6159</v>
      </c>
      <c r="AD303">
        <f t="shared" si="59"/>
        <v>0.6151618058330004</v>
      </c>
      <c r="AE303">
        <f t="shared" si="60"/>
        <v>0</v>
      </c>
      <c r="AF303" t="e">
        <f t="shared" ca="1" si="61"/>
        <v>#N/A</v>
      </c>
      <c r="AG303" t="e">
        <f t="shared" ca="1" si="62"/>
        <v>#N/A</v>
      </c>
      <c r="AH303" t="e">
        <f t="shared" ca="1" si="63"/>
        <v>#N/A</v>
      </c>
      <c r="AI303" t="e">
        <f t="shared" ca="1" si="52"/>
        <v>#N/A</v>
      </c>
      <c r="AJ303">
        <f t="shared" si="53"/>
        <v>9.988014382740711E-5</v>
      </c>
      <c r="AK303">
        <f t="shared" si="54"/>
        <v>0</v>
      </c>
      <c r="AL303" t="e">
        <f t="shared" ca="1" si="64"/>
        <v>#N/A</v>
      </c>
      <c r="AM303" t="b">
        <f t="shared" si="55"/>
        <v>0</v>
      </c>
    </row>
    <row r="304" spans="1:39" x14ac:dyDescent="0.3">
      <c r="A304" t="s">
        <v>37</v>
      </c>
      <c r="B304" t="s">
        <v>38</v>
      </c>
      <c r="C304" t="s">
        <v>39</v>
      </c>
      <c r="D304" t="s">
        <v>50</v>
      </c>
      <c r="E304" t="s">
        <v>308</v>
      </c>
      <c r="F304" s="13" t="str">
        <f>_xlfn.CONCAT(wiz_6[[#This Row],[OCTY......]],",",wiz_6[[#This Row],[OS]])</f>
        <v>CONYERS   ,GA</v>
      </c>
      <c r="G304" t="s">
        <v>70</v>
      </c>
      <c r="H304" t="s">
        <v>75</v>
      </c>
      <c r="I304" s="13" t="str">
        <f>_xlfn.CONCAT(wiz_6[[#This Row],[DCTY......]], ",",wiz_6[[#This Row],[DS]])</f>
        <v>MEMPHIS   ,TN</v>
      </c>
      <c r="J304" t="str">
        <f>TRIM(CONCATENATE(wiz_6[[#This Row],[SHIPPER..................]],wiz_6[[#This Row],[ZIP2..]],wiz_6[[#This Row],[ZIP3..]]))</f>
        <v>b: C H ROBINSON | 3001238101</v>
      </c>
      <c r="K304">
        <v>1</v>
      </c>
      <c r="L304">
        <v>1.61</v>
      </c>
      <c r="M304">
        <v>0.28000000000000003</v>
      </c>
      <c r="N304">
        <v>397</v>
      </c>
      <c r="O304">
        <v>0.76</v>
      </c>
      <c r="P304">
        <v>72</v>
      </c>
      <c r="Q304">
        <v>0.3</v>
      </c>
      <c r="R304">
        <v>-28</v>
      </c>
      <c r="S304">
        <v>-25</v>
      </c>
      <c r="T304">
        <v>3</v>
      </c>
      <c r="U304">
        <v>233</v>
      </c>
      <c r="V304">
        <v>211</v>
      </c>
      <c r="W304">
        <v>31201</v>
      </c>
      <c r="X304">
        <v>30012</v>
      </c>
      <c r="Y304">
        <v>38101</v>
      </c>
      <c r="Z304">
        <v>1.67</v>
      </c>
      <c r="AA304">
        <f t="shared" si="56"/>
        <v>10012</v>
      </c>
      <c r="AB304">
        <f t="shared" si="57"/>
        <v>211</v>
      </c>
      <c r="AC304">
        <f t="shared" si="58"/>
        <v>6159</v>
      </c>
      <c r="AD304">
        <f t="shared" si="59"/>
        <v>0.6151618058330004</v>
      </c>
      <c r="AE304">
        <f t="shared" si="60"/>
        <v>0</v>
      </c>
      <c r="AF304" t="e">
        <f t="shared" ca="1" si="61"/>
        <v>#N/A</v>
      </c>
      <c r="AG304" t="e">
        <f t="shared" ca="1" si="62"/>
        <v>#N/A</v>
      </c>
      <c r="AH304" t="e">
        <f t="shared" ca="1" si="63"/>
        <v>#N/A</v>
      </c>
      <c r="AI304" t="e">
        <f t="shared" ca="1" si="52"/>
        <v>#N/A</v>
      </c>
      <c r="AJ304">
        <f t="shared" si="53"/>
        <v>9.988014382740711E-5</v>
      </c>
      <c r="AK304">
        <f t="shared" si="54"/>
        <v>0</v>
      </c>
      <c r="AL304" t="e">
        <f t="shared" ca="1" si="64"/>
        <v>#N/A</v>
      </c>
      <c r="AM304" t="b">
        <f t="shared" si="55"/>
        <v>0</v>
      </c>
    </row>
    <row r="305" spans="1:39" x14ac:dyDescent="0.3">
      <c r="A305" t="s">
        <v>37</v>
      </c>
      <c r="B305" t="s">
        <v>38</v>
      </c>
      <c r="C305" t="s">
        <v>39</v>
      </c>
      <c r="D305" t="s">
        <v>50</v>
      </c>
      <c r="E305" t="s">
        <v>447</v>
      </c>
      <c r="F305" s="13" t="str">
        <f>_xlfn.CONCAT(wiz_6[[#This Row],[OCTY......]],",",wiz_6[[#This Row],[OS]])</f>
        <v>COVINGTON ,GA</v>
      </c>
      <c r="G305" t="s">
        <v>70</v>
      </c>
      <c r="H305" t="s">
        <v>75</v>
      </c>
      <c r="I305" s="13" t="str">
        <f>_xlfn.CONCAT(wiz_6[[#This Row],[DCTY......]], ",",wiz_6[[#This Row],[DS]])</f>
        <v>MEMPHIS   ,TN</v>
      </c>
      <c r="J305" t="str">
        <f>TRIM(CONCATENATE(wiz_6[[#This Row],[SHIPPER..................]],wiz_6[[#This Row],[ZIP2..]],wiz_6[[#This Row],[ZIP3..]]))</f>
        <v>b: C H ROBINSON | 3020938101</v>
      </c>
      <c r="K305">
        <v>1</v>
      </c>
      <c r="L305">
        <v>0.96</v>
      </c>
      <c r="M305">
        <v>0.28000000000000003</v>
      </c>
      <c r="N305">
        <v>403</v>
      </c>
      <c r="O305">
        <v>0.53</v>
      </c>
      <c r="P305">
        <v>60</v>
      </c>
      <c r="Q305">
        <v>0.3</v>
      </c>
      <c r="R305">
        <v>-28</v>
      </c>
      <c r="S305">
        <v>-59</v>
      </c>
      <c r="T305">
        <v>84</v>
      </c>
      <c r="U305">
        <v>-25</v>
      </c>
      <c r="V305">
        <v>0</v>
      </c>
      <c r="W305">
        <v>30106</v>
      </c>
      <c r="X305">
        <v>30209</v>
      </c>
      <c r="Y305">
        <v>38101</v>
      </c>
      <c r="Z305">
        <v>1.02</v>
      </c>
      <c r="AA305">
        <f t="shared" si="56"/>
        <v>10012</v>
      </c>
      <c r="AB305">
        <f t="shared" si="57"/>
        <v>0</v>
      </c>
      <c r="AC305">
        <f t="shared" si="58"/>
        <v>6159</v>
      </c>
      <c r="AD305">
        <f t="shared" si="59"/>
        <v>0.6151618058330004</v>
      </c>
      <c r="AE305">
        <f t="shared" si="60"/>
        <v>0</v>
      </c>
      <c r="AF305" t="e">
        <f t="shared" ca="1" si="61"/>
        <v>#N/A</v>
      </c>
      <c r="AG305" t="e">
        <f t="shared" ca="1" si="62"/>
        <v>#N/A</v>
      </c>
      <c r="AH305" t="e">
        <f t="shared" ca="1" si="63"/>
        <v>#N/A</v>
      </c>
      <c r="AI305" t="e">
        <f t="shared" ca="1" si="52"/>
        <v>#N/A</v>
      </c>
      <c r="AJ305">
        <f t="shared" si="53"/>
        <v>9.988014382740711E-5</v>
      </c>
      <c r="AK305">
        <f t="shared" si="54"/>
        <v>0</v>
      </c>
      <c r="AL305" t="e">
        <f t="shared" ca="1" si="64"/>
        <v>#N/A</v>
      </c>
      <c r="AM305" t="str">
        <f t="shared" si="55"/>
        <v>b: C H ROBINSON | 3020938101</v>
      </c>
    </row>
    <row r="306" spans="1:39" x14ac:dyDescent="0.3">
      <c r="A306" t="s">
        <v>564</v>
      </c>
      <c r="B306" t="s">
        <v>565</v>
      </c>
      <c r="C306" t="s">
        <v>39</v>
      </c>
      <c r="D306" t="s">
        <v>50</v>
      </c>
      <c r="E306" t="s">
        <v>308</v>
      </c>
      <c r="F306" s="13" t="str">
        <f>_xlfn.CONCAT(wiz_6[[#This Row],[OCTY......]],",",wiz_6[[#This Row],[OS]])</f>
        <v>CONYERS   ,GA</v>
      </c>
      <c r="G306" t="s">
        <v>70</v>
      </c>
      <c r="H306" t="s">
        <v>75</v>
      </c>
      <c r="I306" s="13" t="str">
        <f>_xlfn.CONCAT(wiz_6[[#This Row],[DCTY......]], ",",wiz_6[[#This Row],[DS]])</f>
        <v>MEMPHIS   ,TN</v>
      </c>
      <c r="J306" t="str">
        <f>TRIM(CONCATENATE(wiz_6[[#This Row],[SHIPPER..................]],wiz_6[[#This Row],[ZIP2..]],wiz_6[[#This Row],[ZIP3..]]))</f>
        <v>b: HIGH TIDE TRANSPOR| 3001238101</v>
      </c>
      <c r="K306">
        <v>1</v>
      </c>
      <c r="L306">
        <v>1.1599999999999999</v>
      </c>
      <c r="M306">
        <v>0.27</v>
      </c>
      <c r="N306">
        <v>413</v>
      </c>
      <c r="O306">
        <v>0.89</v>
      </c>
      <c r="P306">
        <v>36</v>
      </c>
      <c r="Q306">
        <v>0.25</v>
      </c>
      <c r="R306">
        <v>-25</v>
      </c>
      <c r="S306">
        <v>-11</v>
      </c>
      <c r="T306">
        <v>-1</v>
      </c>
      <c r="U306">
        <v>53</v>
      </c>
      <c r="V306">
        <v>41</v>
      </c>
      <c r="W306">
        <v>30650</v>
      </c>
      <c r="X306">
        <v>30012</v>
      </c>
      <c r="Y306">
        <v>38101</v>
      </c>
      <c r="Z306">
        <v>1.21</v>
      </c>
      <c r="AA306">
        <f t="shared" si="56"/>
        <v>10012</v>
      </c>
      <c r="AB306">
        <f t="shared" si="57"/>
        <v>41</v>
      </c>
      <c r="AC306">
        <f t="shared" si="58"/>
        <v>6159</v>
      </c>
      <c r="AD306">
        <f t="shared" si="59"/>
        <v>0.6151618058330004</v>
      </c>
      <c r="AE306">
        <f t="shared" si="60"/>
        <v>0</v>
      </c>
      <c r="AF306" t="e">
        <f t="shared" ca="1" si="61"/>
        <v>#N/A</v>
      </c>
      <c r="AG306" t="e">
        <f t="shared" ca="1" si="62"/>
        <v>#N/A</v>
      </c>
      <c r="AH306" t="e">
        <f t="shared" ca="1" si="63"/>
        <v>#N/A</v>
      </c>
      <c r="AI306" t="e">
        <f t="shared" ca="1" si="52"/>
        <v>#N/A</v>
      </c>
      <c r="AJ306">
        <f t="shared" si="53"/>
        <v>9.988014382740711E-5</v>
      </c>
      <c r="AK306">
        <f t="shared" si="54"/>
        <v>0</v>
      </c>
      <c r="AL306" t="e">
        <f t="shared" ca="1" si="64"/>
        <v>#N/A</v>
      </c>
      <c r="AM306" t="b">
        <f t="shared" si="55"/>
        <v>0</v>
      </c>
    </row>
    <row r="307" spans="1:39" x14ac:dyDescent="0.3">
      <c r="A307" t="s">
        <v>566</v>
      </c>
      <c r="B307" t="s">
        <v>567</v>
      </c>
      <c r="C307" t="s">
        <v>39</v>
      </c>
      <c r="D307" t="s">
        <v>50</v>
      </c>
      <c r="E307" t="s">
        <v>399</v>
      </c>
      <c r="F307" s="13" t="str">
        <f>_xlfn.CONCAT(wiz_6[[#This Row],[OCTY......]],",",wiz_6[[#This Row],[OS]])</f>
        <v>MCDONOUGH ,GA</v>
      </c>
      <c r="G307" t="s">
        <v>70</v>
      </c>
      <c r="H307" t="s">
        <v>75</v>
      </c>
      <c r="I307" s="13" t="str">
        <f>_xlfn.CONCAT(wiz_6[[#This Row],[DCTY......]], ",",wiz_6[[#This Row],[DS]])</f>
        <v>MEMPHIS   ,TN</v>
      </c>
      <c r="J307" t="str">
        <f>TRIM(CONCATENATE(wiz_6[[#This Row],[SHIPPER..................]],wiz_6[[#This Row],[ZIP2..]],wiz_6[[#This Row],[ZIP3..]]))</f>
        <v>b: PATHMARK TRANSPORT| 3025338101</v>
      </c>
      <c r="K307">
        <v>1</v>
      </c>
      <c r="L307">
        <v>1.9</v>
      </c>
      <c r="M307">
        <v>0.28000000000000003</v>
      </c>
      <c r="N307">
        <v>413</v>
      </c>
      <c r="O307">
        <v>1.83</v>
      </c>
      <c r="P307">
        <v>55</v>
      </c>
      <c r="Q307">
        <v>0.3</v>
      </c>
      <c r="R307">
        <v>-29</v>
      </c>
      <c r="S307">
        <v>-29</v>
      </c>
      <c r="T307">
        <v>-224</v>
      </c>
      <c r="U307">
        <v>263</v>
      </c>
      <c r="V307">
        <v>10</v>
      </c>
      <c r="W307">
        <v>31201</v>
      </c>
      <c r="X307">
        <v>30253</v>
      </c>
      <c r="Y307">
        <v>38101</v>
      </c>
      <c r="Z307">
        <v>1.96</v>
      </c>
      <c r="AA307">
        <f t="shared" si="56"/>
        <v>10012</v>
      </c>
      <c r="AB307">
        <f t="shared" si="57"/>
        <v>10</v>
      </c>
      <c r="AC307">
        <f t="shared" si="58"/>
        <v>6159</v>
      </c>
      <c r="AD307">
        <f t="shared" si="59"/>
        <v>0.6151618058330004</v>
      </c>
      <c r="AE307">
        <f t="shared" si="60"/>
        <v>0</v>
      </c>
      <c r="AF307" t="e">
        <f t="shared" ca="1" si="61"/>
        <v>#N/A</v>
      </c>
      <c r="AG307" t="e">
        <f t="shared" ca="1" si="62"/>
        <v>#N/A</v>
      </c>
      <c r="AH307" t="e">
        <f t="shared" ca="1" si="63"/>
        <v>#N/A</v>
      </c>
      <c r="AI307" t="e">
        <f t="shared" ca="1" si="52"/>
        <v>#N/A</v>
      </c>
      <c r="AJ307">
        <f t="shared" si="53"/>
        <v>9.988014382740711E-5</v>
      </c>
      <c r="AK307">
        <f t="shared" si="54"/>
        <v>0</v>
      </c>
      <c r="AL307" t="e">
        <f t="shared" ca="1" si="64"/>
        <v>#N/A</v>
      </c>
      <c r="AM307" t="b">
        <f t="shared" si="55"/>
        <v>0</v>
      </c>
    </row>
    <row r="308" spans="1:39" x14ac:dyDescent="0.3">
      <c r="A308" t="s">
        <v>568</v>
      </c>
      <c r="B308" t="s">
        <v>569</v>
      </c>
      <c r="C308" t="s">
        <v>39</v>
      </c>
      <c r="D308" t="s">
        <v>50</v>
      </c>
      <c r="E308" t="s">
        <v>223</v>
      </c>
      <c r="F308" s="13" t="str">
        <f>_xlfn.CONCAT(wiz_6[[#This Row],[OCTY......]],",",wiz_6[[#This Row],[OS]])</f>
        <v>ATLANTA   ,GA</v>
      </c>
      <c r="G308" t="s">
        <v>70</v>
      </c>
      <c r="H308" t="s">
        <v>75</v>
      </c>
      <c r="I308" s="13" t="str">
        <f>_xlfn.CONCAT(wiz_6[[#This Row],[DCTY......]], ",",wiz_6[[#This Row],[DS]])</f>
        <v>MEMPHIS   ,TN</v>
      </c>
      <c r="J308" t="str">
        <f>TRIM(CONCATENATE(wiz_6[[#This Row],[SHIPPER..................]],wiz_6[[#This Row],[ZIP2..]],wiz_6[[#This Row],[ZIP3..]]))</f>
        <v>b: UNIVERSAL TRUCKLOA| 3030138101</v>
      </c>
      <c r="K308">
        <v>1</v>
      </c>
      <c r="L308">
        <v>2.29</v>
      </c>
      <c r="M308">
        <v>0.28000000000000003</v>
      </c>
      <c r="N308">
        <v>361</v>
      </c>
      <c r="O308">
        <v>1.33</v>
      </c>
      <c r="P308">
        <v>14</v>
      </c>
      <c r="Q308">
        <v>0.25</v>
      </c>
      <c r="R308">
        <v>-26</v>
      </c>
      <c r="S308">
        <v>17</v>
      </c>
      <c r="T308">
        <v>-132</v>
      </c>
      <c r="U308">
        <v>458</v>
      </c>
      <c r="V308">
        <v>343</v>
      </c>
      <c r="W308">
        <v>30050</v>
      </c>
      <c r="X308">
        <v>30301</v>
      </c>
      <c r="Y308">
        <v>38101</v>
      </c>
      <c r="Z308">
        <v>2.35</v>
      </c>
      <c r="AA308">
        <f t="shared" si="56"/>
        <v>10012</v>
      </c>
      <c r="AB308">
        <f t="shared" si="57"/>
        <v>343</v>
      </c>
      <c r="AC308">
        <f t="shared" si="58"/>
        <v>6159</v>
      </c>
      <c r="AD308">
        <f t="shared" si="59"/>
        <v>0.6151618058330004</v>
      </c>
      <c r="AE308">
        <f t="shared" si="60"/>
        <v>0</v>
      </c>
      <c r="AF308" t="e">
        <f t="shared" ca="1" si="61"/>
        <v>#N/A</v>
      </c>
      <c r="AG308" t="e">
        <f t="shared" ca="1" si="62"/>
        <v>#N/A</v>
      </c>
      <c r="AH308" t="e">
        <f t="shared" ca="1" si="63"/>
        <v>#N/A</v>
      </c>
      <c r="AI308" t="e">
        <f t="shared" ca="1" si="52"/>
        <v>#N/A</v>
      </c>
      <c r="AJ308">
        <f t="shared" si="53"/>
        <v>9.988014382740711E-5</v>
      </c>
      <c r="AK308">
        <f t="shared" si="54"/>
        <v>0</v>
      </c>
      <c r="AL308" t="e">
        <f t="shared" ca="1" si="64"/>
        <v>#N/A</v>
      </c>
      <c r="AM308" t="b">
        <f t="shared" si="55"/>
        <v>0</v>
      </c>
    </row>
    <row r="309" spans="1:39" x14ac:dyDescent="0.3">
      <c r="A309" t="s">
        <v>423</v>
      </c>
      <c r="B309" t="s">
        <v>424</v>
      </c>
      <c r="C309" t="s">
        <v>39</v>
      </c>
      <c r="D309" t="s">
        <v>50</v>
      </c>
      <c r="E309" t="s">
        <v>399</v>
      </c>
      <c r="F309" s="13" t="str">
        <f>_xlfn.CONCAT(wiz_6[[#This Row],[OCTY......]],",",wiz_6[[#This Row],[OS]])</f>
        <v>MCDONOUGH ,GA</v>
      </c>
      <c r="G309" t="s">
        <v>70</v>
      </c>
      <c r="H309" t="s">
        <v>75</v>
      </c>
      <c r="I309" s="13" t="str">
        <f>_xlfn.CONCAT(wiz_6[[#This Row],[DCTY......]], ",",wiz_6[[#This Row],[DS]])</f>
        <v>MEMPHIS   ,TN</v>
      </c>
      <c r="J309" t="str">
        <f>TRIM(CONCATENATE(wiz_6[[#This Row],[SHIPPER..................]],wiz_6[[#This Row],[ZIP2..]],wiz_6[[#This Row],[ZIP3..]]))</f>
        <v>CARLSTAR | 3025338101</v>
      </c>
      <c r="K309">
        <v>16</v>
      </c>
      <c r="L309">
        <v>1.29</v>
      </c>
      <c r="M309">
        <v>0.18</v>
      </c>
      <c r="N309">
        <v>402</v>
      </c>
      <c r="O309">
        <v>0.77</v>
      </c>
      <c r="P309">
        <v>64</v>
      </c>
      <c r="Q309">
        <v>0.28999999999999998</v>
      </c>
      <c r="R309">
        <v>12</v>
      </c>
      <c r="S309">
        <v>-25</v>
      </c>
      <c r="T309">
        <v>27</v>
      </c>
      <c r="U309">
        <v>68</v>
      </c>
      <c r="V309">
        <v>70</v>
      </c>
      <c r="W309">
        <v>30103</v>
      </c>
      <c r="X309">
        <v>30253</v>
      </c>
      <c r="Y309">
        <v>38101</v>
      </c>
      <c r="Z309">
        <v>1.25</v>
      </c>
      <c r="AA309">
        <f t="shared" si="56"/>
        <v>10012</v>
      </c>
      <c r="AB309">
        <f t="shared" si="57"/>
        <v>1120</v>
      </c>
      <c r="AC309">
        <f t="shared" si="58"/>
        <v>6159</v>
      </c>
      <c r="AD309">
        <f t="shared" si="59"/>
        <v>0.6151618058330004</v>
      </c>
      <c r="AE309">
        <f t="shared" si="60"/>
        <v>0</v>
      </c>
      <c r="AF309" t="e">
        <f t="shared" ca="1" si="61"/>
        <v>#N/A</v>
      </c>
      <c r="AG309" t="e">
        <f t="shared" ca="1" si="62"/>
        <v>#N/A</v>
      </c>
      <c r="AH309" t="e">
        <f t="shared" ca="1" si="63"/>
        <v>#N/A</v>
      </c>
      <c r="AI309" t="e">
        <f t="shared" ca="1" si="52"/>
        <v>#N/A</v>
      </c>
      <c r="AJ309">
        <f t="shared" si="53"/>
        <v>1.5980823012385138E-3</v>
      </c>
      <c r="AK309">
        <f t="shared" si="54"/>
        <v>0</v>
      </c>
      <c r="AL309" t="e">
        <f t="shared" ca="1" si="64"/>
        <v>#N/A</v>
      </c>
      <c r="AM309" t="b">
        <f t="shared" si="55"/>
        <v>0</v>
      </c>
    </row>
    <row r="310" spans="1:39" x14ac:dyDescent="0.3">
      <c r="A310" t="s">
        <v>528</v>
      </c>
      <c r="B310" t="s">
        <v>529</v>
      </c>
      <c r="C310" t="s">
        <v>39</v>
      </c>
      <c r="D310" t="s">
        <v>50</v>
      </c>
      <c r="E310" t="s">
        <v>492</v>
      </c>
      <c r="F310" s="13" t="str">
        <f>_xlfn.CONCAT(wiz_6[[#This Row],[OCTY......]],",",wiz_6[[#This Row],[OS]])</f>
        <v>AUSTELL   ,GA</v>
      </c>
      <c r="G310" t="s">
        <v>70</v>
      </c>
      <c r="H310" t="s">
        <v>447</v>
      </c>
      <c r="I310" s="13" t="str">
        <f>_xlfn.CONCAT(wiz_6[[#This Row],[DCTY......]], ",",wiz_6[[#This Row],[DS]])</f>
        <v>COVINGTON ,TN</v>
      </c>
      <c r="J310" t="str">
        <f>TRIM(CONCATENATE(wiz_6[[#This Row],[SHIPPER..................]],wiz_6[[#This Row],[ZIP2..]],wiz_6[[#This Row],[ZIP3..]]))</f>
        <v>GREIF | 3010638019</v>
      </c>
      <c r="K310">
        <v>1</v>
      </c>
      <c r="L310">
        <v>1.58</v>
      </c>
      <c r="M310">
        <v>0.18</v>
      </c>
      <c r="N310">
        <v>358</v>
      </c>
      <c r="O310">
        <v>1</v>
      </c>
      <c r="P310">
        <v>20</v>
      </c>
      <c r="Q310">
        <v>0.25</v>
      </c>
      <c r="R310">
        <v>11</v>
      </c>
      <c r="S310">
        <v>-6</v>
      </c>
      <c r="T310">
        <v>-54</v>
      </c>
      <c r="U310">
        <v>161</v>
      </c>
      <c r="V310">
        <v>101</v>
      </c>
      <c r="W310">
        <v>30272</v>
      </c>
      <c r="X310">
        <v>30106</v>
      </c>
      <c r="Y310">
        <v>38019</v>
      </c>
      <c r="Z310">
        <v>1.54</v>
      </c>
      <c r="AA310">
        <f t="shared" si="56"/>
        <v>10012</v>
      </c>
      <c r="AB310">
        <f t="shared" si="57"/>
        <v>101</v>
      </c>
      <c r="AC310">
        <f t="shared" si="58"/>
        <v>6159</v>
      </c>
      <c r="AD310">
        <f t="shared" si="59"/>
        <v>0.6151618058330004</v>
      </c>
      <c r="AE310">
        <f t="shared" si="60"/>
        <v>0</v>
      </c>
      <c r="AF310" t="e">
        <f t="shared" ca="1" si="61"/>
        <v>#N/A</v>
      </c>
      <c r="AG310" t="e">
        <f t="shared" ca="1" si="62"/>
        <v>#N/A</v>
      </c>
      <c r="AH310" t="e">
        <f t="shared" ca="1" si="63"/>
        <v>#N/A</v>
      </c>
      <c r="AI310" t="e">
        <f t="shared" ca="1" si="52"/>
        <v>#N/A</v>
      </c>
      <c r="AJ310">
        <f t="shared" si="53"/>
        <v>9.988014382740711E-5</v>
      </c>
      <c r="AK310">
        <f t="shared" si="54"/>
        <v>0</v>
      </c>
      <c r="AL310" t="e">
        <f t="shared" ca="1" si="64"/>
        <v>#N/A</v>
      </c>
      <c r="AM310" t="b">
        <f t="shared" si="55"/>
        <v>0</v>
      </c>
    </row>
    <row r="311" spans="1:39" x14ac:dyDescent="0.3">
      <c r="A311" t="s">
        <v>570</v>
      </c>
      <c r="B311" t="s">
        <v>571</v>
      </c>
      <c r="C311" t="s">
        <v>39</v>
      </c>
      <c r="D311" t="s">
        <v>50</v>
      </c>
      <c r="E311" t="s">
        <v>399</v>
      </c>
      <c r="F311" s="13" t="str">
        <f>_xlfn.CONCAT(wiz_6[[#This Row],[OCTY......]],",",wiz_6[[#This Row],[OS]])</f>
        <v>MCDONOUGH ,GA</v>
      </c>
      <c r="G311" t="s">
        <v>70</v>
      </c>
      <c r="H311" t="s">
        <v>75</v>
      </c>
      <c r="I311" s="13" t="str">
        <f>_xlfn.CONCAT(wiz_6[[#This Row],[DCTY......]], ",",wiz_6[[#This Row],[DS]])</f>
        <v>MEMPHIS   ,TN</v>
      </c>
      <c r="J311" t="str">
        <f>TRIM(CONCATENATE(wiz_6[[#This Row],[SHIPPER..................]],wiz_6[[#This Row],[ZIP2..]],wiz_6[[#This Row],[ZIP3..]]))</f>
        <v>HUB GROUP INCORPORATE| 3025338101</v>
      </c>
      <c r="K311">
        <v>1</v>
      </c>
      <c r="L311">
        <v>1.36</v>
      </c>
      <c r="M311">
        <v>0.2</v>
      </c>
      <c r="N311">
        <v>401</v>
      </c>
      <c r="O311">
        <v>0.89</v>
      </c>
      <c r="P311">
        <v>122</v>
      </c>
      <c r="Q311">
        <v>0.35</v>
      </c>
      <c r="R311">
        <v>4</v>
      </c>
      <c r="S311">
        <v>-61</v>
      </c>
      <c r="T311">
        <v>-1</v>
      </c>
      <c r="U311">
        <v>102</v>
      </c>
      <c r="V311">
        <v>40</v>
      </c>
      <c r="W311">
        <v>30719</v>
      </c>
      <c r="X311">
        <v>30253</v>
      </c>
      <c r="Y311">
        <v>38101</v>
      </c>
      <c r="Z311">
        <v>1.34</v>
      </c>
      <c r="AA311">
        <f t="shared" si="56"/>
        <v>10012</v>
      </c>
      <c r="AB311">
        <f t="shared" si="57"/>
        <v>40</v>
      </c>
      <c r="AC311">
        <f t="shared" si="58"/>
        <v>6159</v>
      </c>
      <c r="AD311">
        <f t="shared" si="59"/>
        <v>0.6151618058330004</v>
      </c>
      <c r="AE311">
        <f t="shared" si="60"/>
        <v>0</v>
      </c>
      <c r="AF311" t="e">
        <f t="shared" ca="1" si="61"/>
        <v>#N/A</v>
      </c>
      <c r="AG311" t="e">
        <f t="shared" ca="1" si="62"/>
        <v>#N/A</v>
      </c>
      <c r="AH311" t="e">
        <f t="shared" ca="1" si="63"/>
        <v>#N/A</v>
      </c>
      <c r="AI311" t="e">
        <f t="shared" ca="1" si="52"/>
        <v>#N/A</v>
      </c>
      <c r="AJ311">
        <f t="shared" si="53"/>
        <v>9.988014382740711E-5</v>
      </c>
      <c r="AK311">
        <f t="shared" si="54"/>
        <v>0</v>
      </c>
      <c r="AL311" t="e">
        <f t="shared" ca="1" si="64"/>
        <v>#N/A</v>
      </c>
      <c r="AM311" t="b">
        <f t="shared" si="55"/>
        <v>0</v>
      </c>
    </row>
    <row r="312" spans="1:39" x14ac:dyDescent="0.3">
      <c r="A312" t="s">
        <v>400</v>
      </c>
      <c r="B312" t="s">
        <v>401</v>
      </c>
      <c r="C312" t="s">
        <v>39</v>
      </c>
      <c r="D312" t="s">
        <v>50</v>
      </c>
      <c r="E312" t="s">
        <v>223</v>
      </c>
      <c r="F312" s="13" t="str">
        <f>_xlfn.CONCAT(wiz_6[[#This Row],[OCTY......]],",",wiz_6[[#This Row],[OS]])</f>
        <v>ATLANTA   ,GA</v>
      </c>
      <c r="G312" t="s">
        <v>70</v>
      </c>
      <c r="H312" t="s">
        <v>75</v>
      </c>
      <c r="I312" s="13" t="str">
        <f>_xlfn.CONCAT(wiz_6[[#This Row],[DCTY......]], ",",wiz_6[[#This Row],[DS]])</f>
        <v>MEMPHIS   ,TN</v>
      </c>
      <c r="J312" t="str">
        <f>TRIM(CONCATENATE(wiz_6[[#This Row],[SHIPPER..................]],wiz_6[[#This Row],[ZIP2..]],wiz_6[[#This Row],[ZIP3..]]))</f>
        <v>KELLOGG COMPANY MLXP| 3030138101</v>
      </c>
      <c r="K312">
        <v>23</v>
      </c>
      <c r="L312">
        <v>1.47</v>
      </c>
      <c r="M312">
        <v>1</v>
      </c>
      <c r="N312">
        <v>366</v>
      </c>
      <c r="O312">
        <v>0.84</v>
      </c>
      <c r="P312">
        <v>58</v>
      </c>
      <c r="Q312">
        <v>0.3</v>
      </c>
      <c r="R312">
        <v>-316</v>
      </c>
      <c r="S312">
        <v>-21</v>
      </c>
      <c r="T312">
        <v>-16</v>
      </c>
      <c r="U312">
        <v>451</v>
      </c>
      <c r="V312">
        <v>414</v>
      </c>
      <c r="W312">
        <v>30301</v>
      </c>
      <c r="X312">
        <v>30301</v>
      </c>
      <c r="Y312">
        <v>38101</v>
      </c>
      <c r="Z312">
        <v>2.25</v>
      </c>
      <c r="AA312">
        <f t="shared" si="56"/>
        <v>10012</v>
      </c>
      <c r="AB312">
        <f t="shared" si="57"/>
        <v>9522</v>
      </c>
      <c r="AC312">
        <f t="shared" si="58"/>
        <v>6159</v>
      </c>
      <c r="AD312">
        <f t="shared" si="59"/>
        <v>0.6151618058330004</v>
      </c>
      <c r="AE312">
        <f t="shared" si="60"/>
        <v>0</v>
      </c>
      <c r="AF312" t="e">
        <f t="shared" ca="1" si="61"/>
        <v>#N/A</v>
      </c>
      <c r="AG312" t="e">
        <f t="shared" ca="1" si="62"/>
        <v>#N/A</v>
      </c>
      <c r="AH312" t="e">
        <f t="shared" ca="1" si="63"/>
        <v>#N/A</v>
      </c>
      <c r="AI312" t="e">
        <f t="shared" ca="1" si="52"/>
        <v>#N/A</v>
      </c>
      <c r="AJ312">
        <f t="shared" si="53"/>
        <v>2.2972433080303634E-3</v>
      </c>
      <c r="AK312">
        <f t="shared" si="54"/>
        <v>0</v>
      </c>
      <c r="AL312" t="e">
        <f t="shared" ca="1" si="64"/>
        <v>#N/A</v>
      </c>
      <c r="AM312" t="b">
        <f t="shared" si="55"/>
        <v>0</v>
      </c>
    </row>
    <row r="313" spans="1:39" x14ac:dyDescent="0.3">
      <c r="A313" t="s">
        <v>222</v>
      </c>
      <c r="B313" t="s">
        <v>218</v>
      </c>
      <c r="C313" t="s">
        <v>39</v>
      </c>
      <c r="D313" t="s">
        <v>50</v>
      </c>
      <c r="E313" t="s">
        <v>337</v>
      </c>
      <c r="F313" s="13" t="str">
        <f>_xlfn.CONCAT(wiz_6[[#This Row],[OCTY......]],",",wiz_6[[#This Row],[OS]])</f>
        <v>PALMETTO  ,GA</v>
      </c>
      <c r="G313" t="s">
        <v>70</v>
      </c>
      <c r="H313" t="s">
        <v>75</v>
      </c>
      <c r="I313" s="13" t="str">
        <f>_xlfn.CONCAT(wiz_6[[#This Row],[DCTY......]], ",",wiz_6[[#This Row],[DS]])</f>
        <v>MEMPHIS   ,TN</v>
      </c>
      <c r="J313" t="str">
        <f>TRIM(CONCATENATE(wiz_6[[#This Row],[SHIPPER..................]],wiz_6[[#This Row],[ZIP2..]],wiz_6[[#This Row],[ZIP3..]]))</f>
        <v>OWENS CORNING FIBERGL| 3026838101</v>
      </c>
      <c r="K313">
        <v>2</v>
      </c>
      <c r="L313">
        <v>1.4</v>
      </c>
      <c r="M313">
        <v>0.18</v>
      </c>
      <c r="N313">
        <v>375</v>
      </c>
      <c r="O313">
        <v>0.9</v>
      </c>
      <c r="P313">
        <v>90</v>
      </c>
      <c r="Q313">
        <v>0.33</v>
      </c>
      <c r="R313">
        <v>13</v>
      </c>
      <c r="S313">
        <v>-22</v>
      </c>
      <c r="T313">
        <v>-30</v>
      </c>
      <c r="U313">
        <v>102</v>
      </c>
      <c r="V313">
        <v>50</v>
      </c>
      <c r="W313">
        <v>30301</v>
      </c>
      <c r="X313">
        <v>30268</v>
      </c>
      <c r="Y313">
        <v>38101</v>
      </c>
      <c r="Z313">
        <v>1.36</v>
      </c>
      <c r="AA313">
        <f t="shared" si="56"/>
        <v>10012</v>
      </c>
      <c r="AB313">
        <f t="shared" si="57"/>
        <v>100</v>
      </c>
      <c r="AC313">
        <f t="shared" si="58"/>
        <v>6159</v>
      </c>
      <c r="AD313">
        <f t="shared" si="59"/>
        <v>0.6151618058330004</v>
      </c>
      <c r="AE313">
        <f t="shared" si="60"/>
        <v>0</v>
      </c>
      <c r="AF313" t="e">
        <f t="shared" ca="1" si="61"/>
        <v>#N/A</v>
      </c>
      <c r="AG313" t="e">
        <f t="shared" ca="1" si="62"/>
        <v>#N/A</v>
      </c>
      <c r="AH313" t="e">
        <f t="shared" ca="1" si="63"/>
        <v>#N/A</v>
      </c>
      <c r="AI313" t="e">
        <f t="shared" ca="1" si="52"/>
        <v>#N/A</v>
      </c>
      <c r="AJ313">
        <f t="shared" si="53"/>
        <v>1.9976028765481422E-4</v>
      </c>
      <c r="AK313">
        <f t="shared" si="54"/>
        <v>0</v>
      </c>
      <c r="AL313" t="e">
        <f t="shared" ca="1" si="64"/>
        <v>#N/A</v>
      </c>
      <c r="AM313" t="b">
        <f t="shared" si="55"/>
        <v>0</v>
      </c>
    </row>
    <row r="314" spans="1:39" x14ac:dyDescent="0.3">
      <c r="A314" t="s">
        <v>72</v>
      </c>
      <c r="B314" t="s">
        <v>73</v>
      </c>
      <c r="C314" t="s">
        <v>39</v>
      </c>
      <c r="D314" t="s">
        <v>50</v>
      </c>
      <c r="E314" t="s">
        <v>399</v>
      </c>
      <c r="F314" s="13" t="str">
        <f>_xlfn.CONCAT(wiz_6[[#This Row],[OCTY......]],",",wiz_6[[#This Row],[OS]])</f>
        <v>MCDONOUGH ,GA</v>
      </c>
      <c r="G314" t="s">
        <v>70</v>
      </c>
      <c r="H314" t="s">
        <v>75</v>
      </c>
      <c r="I314" s="13" t="str">
        <f>_xlfn.CONCAT(wiz_6[[#This Row],[DCTY......]], ",",wiz_6[[#This Row],[DS]])</f>
        <v>MEMPHIS   ,TN</v>
      </c>
      <c r="J314" t="str">
        <f>TRIM(CONCATENATE(wiz_6[[#This Row],[SHIPPER..................]],wiz_6[[#This Row],[ZIP2..]],wiz_6[[#This Row],[ZIP3..]]))</f>
        <v>REDWOOD LOGISTICS STR| 3025338101</v>
      </c>
      <c r="K314">
        <v>1</v>
      </c>
      <c r="L314">
        <v>1.58</v>
      </c>
      <c r="M314">
        <v>0.28000000000000003</v>
      </c>
      <c r="N314">
        <v>402</v>
      </c>
      <c r="O314">
        <v>1</v>
      </c>
      <c r="P314">
        <v>47</v>
      </c>
      <c r="Q314">
        <v>0.25</v>
      </c>
      <c r="R314">
        <v>-28</v>
      </c>
      <c r="S314">
        <v>-24</v>
      </c>
      <c r="T314">
        <v>-27</v>
      </c>
      <c r="U314">
        <v>226</v>
      </c>
      <c r="V314">
        <v>175</v>
      </c>
      <c r="W314">
        <v>30286</v>
      </c>
      <c r="X314">
        <v>30253</v>
      </c>
      <c r="Y314">
        <v>38101</v>
      </c>
      <c r="Z314">
        <v>1.64</v>
      </c>
      <c r="AA314">
        <f t="shared" si="56"/>
        <v>10012</v>
      </c>
      <c r="AB314">
        <f t="shared" si="57"/>
        <v>175</v>
      </c>
      <c r="AC314">
        <f t="shared" si="58"/>
        <v>6159</v>
      </c>
      <c r="AD314">
        <f t="shared" si="59"/>
        <v>0.6151618058330004</v>
      </c>
      <c r="AE314">
        <f t="shared" si="60"/>
        <v>0</v>
      </c>
      <c r="AF314" t="e">
        <f t="shared" ca="1" si="61"/>
        <v>#N/A</v>
      </c>
      <c r="AG314" t="e">
        <f t="shared" ca="1" si="62"/>
        <v>#N/A</v>
      </c>
      <c r="AH314" t="e">
        <f t="shared" ca="1" si="63"/>
        <v>#N/A</v>
      </c>
      <c r="AI314" t="e">
        <f t="shared" ca="1" si="52"/>
        <v>#N/A</v>
      </c>
      <c r="AJ314">
        <f t="shared" si="53"/>
        <v>9.988014382740711E-5</v>
      </c>
      <c r="AK314">
        <f t="shared" si="54"/>
        <v>0</v>
      </c>
      <c r="AL314" t="e">
        <f t="shared" ca="1" si="64"/>
        <v>#N/A</v>
      </c>
      <c r="AM314" t="b">
        <f t="shared" si="55"/>
        <v>0</v>
      </c>
    </row>
    <row r="315" spans="1:39" x14ac:dyDescent="0.3">
      <c r="A315" t="s">
        <v>572</v>
      </c>
      <c r="B315" t="s">
        <v>573</v>
      </c>
      <c r="C315" t="s">
        <v>39</v>
      </c>
      <c r="D315" t="s">
        <v>50</v>
      </c>
      <c r="E315" t="s">
        <v>223</v>
      </c>
      <c r="F315" s="13" t="str">
        <f>_xlfn.CONCAT(wiz_6[[#This Row],[OCTY......]],",",wiz_6[[#This Row],[OS]])</f>
        <v>ATLANTA   ,GA</v>
      </c>
      <c r="G315" t="s">
        <v>70</v>
      </c>
      <c r="H315" t="s">
        <v>75</v>
      </c>
      <c r="I315" s="13" t="str">
        <f>_xlfn.CONCAT(wiz_6[[#This Row],[DCTY......]], ",",wiz_6[[#This Row],[DS]])</f>
        <v>MEMPHIS   ,TN</v>
      </c>
      <c r="J315" t="str">
        <f>TRIM(CONCATENATE(wiz_6[[#This Row],[SHIPPER..................]],wiz_6[[#This Row],[ZIP2..]],wiz_6[[#This Row],[ZIP3..]]))</f>
        <v>STOROPACK | 3030138101</v>
      </c>
      <c r="K315">
        <v>17</v>
      </c>
      <c r="L315">
        <v>1.63</v>
      </c>
      <c r="M315">
        <v>0.22</v>
      </c>
      <c r="N315">
        <v>373</v>
      </c>
      <c r="O315">
        <v>0.87</v>
      </c>
      <c r="P315">
        <v>61</v>
      </c>
      <c r="Q315">
        <v>0.3</v>
      </c>
      <c r="R315">
        <v>-5</v>
      </c>
      <c r="S315">
        <v>-41</v>
      </c>
      <c r="T315">
        <v>-23</v>
      </c>
      <c r="U315">
        <v>199</v>
      </c>
      <c r="V315">
        <v>135</v>
      </c>
      <c r="W315">
        <v>30301</v>
      </c>
      <c r="X315">
        <v>30301</v>
      </c>
      <c r="Y315">
        <v>38101</v>
      </c>
      <c r="Z315">
        <v>1.63</v>
      </c>
      <c r="AA315">
        <f t="shared" si="56"/>
        <v>10012</v>
      </c>
      <c r="AB315">
        <f t="shared" si="57"/>
        <v>2295</v>
      </c>
      <c r="AC315">
        <f t="shared" si="58"/>
        <v>6159</v>
      </c>
      <c r="AD315">
        <f t="shared" si="59"/>
        <v>0.6151618058330004</v>
      </c>
      <c r="AE315">
        <f t="shared" si="60"/>
        <v>0</v>
      </c>
      <c r="AF315" t="e">
        <f t="shared" ca="1" si="61"/>
        <v>#N/A</v>
      </c>
      <c r="AG315" t="e">
        <f t="shared" ca="1" si="62"/>
        <v>#N/A</v>
      </c>
      <c r="AH315" t="e">
        <f t="shared" ca="1" si="63"/>
        <v>#N/A</v>
      </c>
      <c r="AI315" t="e">
        <f t="shared" ca="1" si="52"/>
        <v>#N/A</v>
      </c>
      <c r="AJ315">
        <f t="shared" si="53"/>
        <v>1.6979624450659209E-3</v>
      </c>
      <c r="AK315">
        <f t="shared" si="54"/>
        <v>0</v>
      </c>
      <c r="AL315" t="e">
        <f t="shared" ca="1" si="64"/>
        <v>#N/A</v>
      </c>
      <c r="AM315" t="b">
        <f t="shared" si="55"/>
        <v>0</v>
      </c>
    </row>
    <row r="316" spans="1:39" x14ac:dyDescent="0.3">
      <c r="A316" t="s">
        <v>123</v>
      </c>
      <c r="B316" t="s">
        <v>124</v>
      </c>
      <c r="C316" t="s">
        <v>39</v>
      </c>
      <c r="D316" t="s">
        <v>50</v>
      </c>
      <c r="E316" t="s">
        <v>542</v>
      </c>
      <c r="F316" s="13" t="str">
        <f>_xlfn.CONCAT(wiz_6[[#This Row],[OCTY......]],",",wiz_6[[#This Row],[OS]])</f>
        <v>DACULA    ,GA</v>
      </c>
      <c r="G316" t="s">
        <v>70</v>
      </c>
      <c r="H316" t="s">
        <v>75</v>
      </c>
      <c r="I316" s="13" t="str">
        <f>_xlfn.CONCAT(wiz_6[[#This Row],[DCTY......]], ",",wiz_6[[#This Row],[DS]])</f>
        <v>MEMPHIS   ,TN</v>
      </c>
      <c r="J316" t="str">
        <f>TRIM(CONCATENATE(wiz_6[[#This Row],[SHIPPER..................]],wiz_6[[#This Row],[ZIP2..]],wiz_6[[#This Row],[ZIP3..]]))</f>
        <v>WAL MART SAMS GENERAL| 3021138101</v>
      </c>
      <c r="K316">
        <v>2</v>
      </c>
      <c r="L316">
        <v>1.48</v>
      </c>
      <c r="M316">
        <v>7.0000000000000007E-2</v>
      </c>
      <c r="N316">
        <v>402</v>
      </c>
      <c r="O316">
        <v>0.7</v>
      </c>
      <c r="P316">
        <v>42</v>
      </c>
      <c r="Q316">
        <v>0.28000000000000003</v>
      </c>
      <c r="R316">
        <v>58</v>
      </c>
      <c r="S316">
        <v>-18</v>
      </c>
      <c r="T316">
        <v>44</v>
      </c>
      <c r="U316">
        <v>97</v>
      </c>
      <c r="V316">
        <v>123</v>
      </c>
      <c r="W316">
        <v>30128</v>
      </c>
      <c r="X316">
        <v>30211</v>
      </c>
      <c r="Y316">
        <v>38101</v>
      </c>
      <c r="Z316">
        <v>1.33</v>
      </c>
      <c r="AA316">
        <f t="shared" si="56"/>
        <v>10012</v>
      </c>
      <c r="AB316">
        <f t="shared" si="57"/>
        <v>246</v>
      </c>
      <c r="AC316">
        <f t="shared" si="58"/>
        <v>6159</v>
      </c>
      <c r="AD316">
        <f t="shared" si="59"/>
        <v>0.6151618058330004</v>
      </c>
      <c r="AE316">
        <f t="shared" si="60"/>
        <v>0</v>
      </c>
      <c r="AF316" t="e">
        <f t="shared" ca="1" si="61"/>
        <v>#N/A</v>
      </c>
      <c r="AG316" t="e">
        <f t="shared" ca="1" si="62"/>
        <v>#N/A</v>
      </c>
      <c r="AH316" t="e">
        <f t="shared" ca="1" si="63"/>
        <v>#N/A</v>
      </c>
      <c r="AI316" t="e">
        <f t="shared" ca="1" si="52"/>
        <v>#N/A</v>
      </c>
      <c r="AJ316">
        <f t="shared" si="53"/>
        <v>1.9976028765481422E-4</v>
      </c>
      <c r="AK316">
        <f t="shared" si="54"/>
        <v>0</v>
      </c>
      <c r="AL316" t="e">
        <f t="shared" ca="1" si="64"/>
        <v>#N/A</v>
      </c>
      <c r="AM316" t="b">
        <f t="shared" si="55"/>
        <v>0</v>
      </c>
    </row>
    <row r="317" spans="1:39" x14ac:dyDescent="0.3">
      <c r="A317" t="s">
        <v>123</v>
      </c>
      <c r="B317" t="s">
        <v>124</v>
      </c>
      <c r="C317" t="s">
        <v>39</v>
      </c>
      <c r="D317" t="s">
        <v>50</v>
      </c>
      <c r="E317" t="s">
        <v>430</v>
      </c>
      <c r="F317" s="13" t="str">
        <f>_xlfn.CONCAT(wiz_6[[#This Row],[OCTY......]],",",wiz_6[[#This Row],[OS]])</f>
        <v>EAST POINT,GA</v>
      </c>
      <c r="G317" t="s">
        <v>70</v>
      </c>
      <c r="H317" t="s">
        <v>75</v>
      </c>
      <c r="I317" s="13" t="str">
        <f>_xlfn.CONCAT(wiz_6[[#This Row],[DCTY......]], ",",wiz_6[[#This Row],[DS]])</f>
        <v>MEMPHIS   ,TN</v>
      </c>
      <c r="J317" t="str">
        <f>TRIM(CONCATENATE(wiz_6[[#This Row],[SHIPPER..................]],wiz_6[[#This Row],[ZIP2..]],wiz_6[[#This Row],[ZIP3..]]))</f>
        <v>WAL MART SAMS GENERAL| 3027238101</v>
      </c>
      <c r="K317">
        <v>2</v>
      </c>
      <c r="L317">
        <v>1.54</v>
      </c>
      <c r="M317">
        <v>0.08</v>
      </c>
      <c r="N317">
        <v>374</v>
      </c>
      <c r="O317">
        <v>0.39</v>
      </c>
      <c r="P317">
        <v>48</v>
      </c>
      <c r="Q317">
        <v>0.28000000000000003</v>
      </c>
      <c r="R317">
        <v>49</v>
      </c>
      <c r="S317">
        <v>12</v>
      </c>
      <c r="T317">
        <v>91</v>
      </c>
      <c r="U317">
        <v>117</v>
      </c>
      <c r="V317">
        <v>220</v>
      </c>
      <c r="W317">
        <v>30103</v>
      </c>
      <c r="X317">
        <v>30272</v>
      </c>
      <c r="Y317">
        <v>38101</v>
      </c>
      <c r="Z317">
        <v>1.4</v>
      </c>
      <c r="AA317">
        <f t="shared" si="56"/>
        <v>10012</v>
      </c>
      <c r="AB317">
        <f t="shared" si="57"/>
        <v>440</v>
      </c>
      <c r="AC317">
        <f t="shared" si="58"/>
        <v>6159</v>
      </c>
      <c r="AD317">
        <f t="shared" si="59"/>
        <v>0.6151618058330004</v>
      </c>
      <c r="AE317">
        <f t="shared" si="60"/>
        <v>0</v>
      </c>
      <c r="AF317" t="e">
        <f t="shared" ca="1" si="61"/>
        <v>#N/A</v>
      </c>
      <c r="AG317" t="e">
        <f t="shared" ca="1" si="62"/>
        <v>#N/A</v>
      </c>
      <c r="AH317" t="e">
        <f t="shared" ca="1" si="63"/>
        <v>#N/A</v>
      </c>
      <c r="AI317" t="e">
        <f t="shared" ca="1" si="52"/>
        <v>#N/A</v>
      </c>
      <c r="AJ317">
        <f t="shared" si="53"/>
        <v>1.9976028765481422E-4</v>
      </c>
      <c r="AK317">
        <f t="shared" si="54"/>
        <v>0</v>
      </c>
      <c r="AL317" t="e">
        <f t="shared" ca="1" si="64"/>
        <v>#N/A</v>
      </c>
      <c r="AM317" t="b">
        <f t="shared" si="55"/>
        <v>0</v>
      </c>
    </row>
    <row r="318" spans="1:39" x14ac:dyDescent="0.3">
      <c r="A318" t="s">
        <v>123</v>
      </c>
      <c r="B318" t="s">
        <v>124</v>
      </c>
      <c r="C318" t="s">
        <v>39</v>
      </c>
      <c r="D318" t="s">
        <v>50</v>
      </c>
      <c r="E318" t="s">
        <v>453</v>
      </c>
      <c r="F318" s="13" t="str">
        <f>_xlfn.CONCAT(wiz_6[[#This Row],[OCTY......]],",",wiz_6[[#This Row],[OS]])</f>
        <v>ELLENWOOD ,GA</v>
      </c>
      <c r="G318" t="s">
        <v>70</v>
      </c>
      <c r="H318" t="s">
        <v>75</v>
      </c>
      <c r="I318" s="13" t="str">
        <f>_xlfn.CONCAT(wiz_6[[#This Row],[DCTY......]], ",",wiz_6[[#This Row],[DS]])</f>
        <v>MEMPHIS   ,TN</v>
      </c>
      <c r="J318" t="str">
        <f>TRIM(CONCATENATE(wiz_6[[#This Row],[SHIPPER..................]],wiz_6[[#This Row],[ZIP2..]],wiz_6[[#This Row],[ZIP3..]]))</f>
        <v>WAL MART SAMS GENERAL| 3004938101</v>
      </c>
      <c r="K318">
        <v>2</v>
      </c>
      <c r="L318">
        <v>1.5</v>
      </c>
      <c r="M318">
        <v>0.1</v>
      </c>
      <c r="N318">
        <v>387</v>
      </c>
      <c r="O318">
        <v>1.35</v>
      </c>
      <c r="P318">
        <v>13</v>
      </c>
      <c r="Q318">
        <v>0.25</v>
      </c>
      <c r="R318">
        <v>44</v>
      </c>
      <c r="S318">
        <v>18</v>
      </c>
      <c r="T318">
        <v>-137</v>
      </c>
      <c r="U318">
        <v>63</v>
      </c>
      <c r="V318">
        <v>-56</v>
      </c>
      <c r="W318">
        <v>30050</v>
      </c>
      <c r="X318">
        <v>30049</v>
      </c>
      <c r="Y318">
        <v>38101</v>
      </c>
      <c r="Z318">
        <v>1.38</v>
      </c>
      <c r="AA318">
        <f t="shared" si="56"/>
        <v>10012</v>
      </c>
      <c r="AB318">
        <f t="shared" si="57"/>
        <v>-112</v>
      </c>
      <c r="AC318">
        <f t="shared" si="58"/>
        <v>6159</v>
      </c>
      <c r="AD318">
        <f t="shared" si="59"/>
        <v>0.6151618058330004</v>
      </c>
      <c r="AE318">
        <f t="shared" si="60"/>
        <v>0</v>
      </c>
      <c r="AF318" t="e">
        <f t="shared" ca="1" si="61"/>
        <v>#N/A</v>
      </c>
      <c r="AG318" t="e">
        <f t="shared" ca="1" si="62"/>
        <v>#N/A</v>
      </c>
      <c r="AH318" t="e">
        <f t="shared" ca="1" si="63"/>
        <v>#N/A</v>
      </c>
      <c r="AI318" t="e">
        <f t="shared" ca="1" si="52"/>
        <v>#N/A</v>
      </c>
      <c r="AJ318">
        <f t="shared" si="53"/>
        <v>1.9976028765481422E-4</v>
      </c>
      <c r="AK318">
        <f t="shared" si="54"/>
        <v>0</v>
      </c>
      <c r="AL318" t="e">
        <f t="shared" ca="1" si="64"/>
        <v>#N/A</v>
      </c>
      <c r="AM318" t="b">
        <f t="shared" si="55"/>
        <v>0</v>
      </c>
    </row>
    <row r="319" spans="1:39" x14ac:dyDescent="0.3">
      <c r="A319" t="s">
        <v>123</v>
      </c>
      <c r="B319" t="s">
        <v>124</v>
      </c>
      <c r="C319" t="s">
        <v>39</v>
      </c>
      <c r="D319" t="s">
        <v>50</v>
      </c>
      <c r="E319" t="s">
        <v>454</v>
      </c>
      <c r="F319" s="13" t="str">
        <f>_xlfn.CONCAT(wiz_6[[#This Row],[OCTY......]],",",wiz_6[[#This Row],[OS]])</f>
        <v>FAIRBURN  ,GA</v>
      </c>
      <c r="G319" t="s">
        <v>70</v>
      </c>
      <c r="H319" t="s">
        <v>75</v>
      </c>
      <c r="I319" s="13" t="str">
        <f>_xlfn.CONCAT(wiz_6[[#This Row],[DCTY......]], ",",wiz_6[[#This Row],[DS]])</f>
        <v>MEMPHIS   ,TN</v>
      </c>
      <c r="J319" t="str">
        <f>TRIM(CONCATENATE(wiz_6[[#This Row],[SHIPPER..................]],wiz_6[[#This Row],[ZIP2..]],wiz_6[[#This Row],[ZIP3..]]))</f>
        <v>WAL MART SAMS GENERAL| 3021338101</v>
      </c>
      <c r="K319">
        <v>6</v>
      </c>
      <c r="L319">
        <v>1.56</v>
      </c>
      <c r="M319">
        <v>0.12</v>
      </c>
      <c r="N319">
        <v>370</v>
      </c>
      <c r="O319">
        <v>0.8</v>
      </c>
      <c r="P319">
        <v>45</v>
      </c>
      <c r="Q319">
        <v>0.28000000000000003</v>
      </c>
      <c r="R319">
        <v>28</v>
      </c>
      <c r="S319">
        <v>-9</v>
      </c>
      <c r="T319">
        <v>-7</v>
      </c>
      <c r="U319">
        <v>136</v>
      </c>
      <c r="V319">
        <v>120</v>
      </c>
      <c r="W319">
        <v>30233</v>
      </c>
      <c r="X319">
        <v>30213</v>
      </c>
      <c r="Y319">
        <v>38101</v>
      </c>
      <c r="Z319">
        <v>1.46</v>
      </c>
      <c r="AA319">
        <f t="shared" si="56"/>
        <v>10012</v>
      </c>
      <c r="AB319">
        <f t="shared" si="57"/>
        <v>720</v>
      </c>
      <c r="AC319">
        <f t="shared" si="58"/>
        <v>6159</v>
      </c>
      <c r="AD319">
        <f t="shared" si="59"/>
        <v>0.6151618058330004</v>
      </c>
      <c r="AE319">
        <f t="shared" si="60"/>
        <v>0</v>
      </c>
      <c r="AF319" t="e">
        <f t="shared" ca="1" si="61"/>
        <v>#N/A</v>
      </c>
      <c r="AG319" t="e">
        <f t="shared" ca="1" si="62"/>
        <v>#N/A</v>
      </c>
      <c r="AH319" t="e">
        <f t="shared" ca="1" si="63"/>
        <v>#N/A</v>
      </c>
      <c r="AI319" t="e">
        <f t="shared" ca="1" si="52"/>
        <v>#N/A</v>
      </c>
      <c r="AJ319">
        <f t="shared" si="53"/>
        <v>5.9928086296444263E-4</v>
      </c>
      <c r="AK319">
        <f t="shared" si="54"/>
        <v>0</v>
      </c>
      <c r="AL319" t="e">
        <f t="shared" ca="1" si="64"/>
        <v>#N/A</v>
      </c>
      <c r="AM319" t="b">
        <f t="shared" si="55"/>
        <v>0</v>
      </c>
    </row>
    <row r="320" spans="1:39" x14ac:dyDescent="0.3">
      <c r="A320" t="s">
        <v>123</v>
      </c>
      <c r="B320" t="s">
        <v>124</v>
      </c>
      <c r="C320" t="s">
        <v>39</v>
      </c>
      <c r="D320" t="s">
        <v>50</v>
      </c>
      <c r="E320" t="s">
        <v>488</v>
      </c>
      <c r="F320" s="13" t="str">
        <f>_xlfn.CONCAT(wiz_6[[#This Row],[OCTY......]],",",wiz_6[[#This Row],[OS]])</f>
        <v>GRIFFIN   ,GA</v>
      </c>
      <c r="G320" t="s">
        <v>70</v>
      </c>
      <c r="H320" t="s">
        <v>75</v>
      </c>
      <c r="I320" s="13" t="str">
        <f>_xlfn.CONCAT(wiz_6[[#This Row],[DCTY......]], ",",wiz_6[[#This Row],[DS]])</f>
        <v>MEMPHIS   ,TN</v>
      </c>
      <c r="J320" t="str">
        <f>TRIM(CONCATENATE(wiz_6[[#This Row],[SHIPPER..................]],wiz_6[[#This Row],[ZIP2..]],wiz_6[[#This Row],[ZIP3..]]))</f>
        <v>WAL MART SAMS GENERAL| 3022338101</v>
      </c>
      <c r="K320">
        <v>7</v>
      </c>
      <c r="L320">
        <v>1.48</v>
      </c>
      <c r="M320">
        <v>0.08</v>
      </c>
      <c r="N320">
        <v>399</v>
      </c>
      <c r="O320">
        <v>0.86</v>
      </c>
      <c r="P320">
        <v>48</v>
      </c>
      <c r="Q320">
        <v>0.27</v>
      </c>
      <c r="R320">
        <v>52</v>
      </c>
      <c r="S320">
        <v>-13</v>
      </c>
      <c r="T320">
        <v>-21</v>
      </c>
      <c r="U320">
        <v>88</v>
      </c>
      <c r="V320">
        <v>54</v>
      </c>
      <c r="W320">
        <v>30174</v>
      </c>
      <c r="X320">
        <v>30223</v>
      </c>
      <c r="Y320">
        <v>38101</v>
      </c>
      <c r="Z320">
        <v>1.34</v>
      </c>
      <c r="AA320">
        <f t="shared" si="56"/>
        <v>10012</v>
      </c>
      <c r="AB320">
        <f t="shared" si="57"/>
        <v>378</v>
      </c>
      <c r="AC320">
        <f t="shared" si="58"/>
        <v>6159</v>
      </c>
      <c r="AD320">
        <f t="shared" si="59"/>
        <v>0.6151618058330004</v>
      </c>
      <c r="AE320">
        <f t="shared" si="60"/>
        <v>0</v>
      </c>
      <c r="AF320" t="e">
        <f t="shared" ca="1" si="61"/>
        <v>#N/A</v>
      </c>
      <c r="AG320" t="e">
        <f t="shared" ca="1" si="62"/>
        <v>#N/A</v>
      </c>
      <c r="AH320" t="e">
        <f t="shared" ca="1" si="63"/>
        <v>#N/A</v>
      </c>
      <c r="AI320" t="e">
        <f t="shared" ca="1" si="52"/>
        <v>#N/A</v>
      </c>
      <c r="AJ320">
        <f t="shared" si="53"/>
        <v>6.9916100679184975E-4</v>
      </c>
      <c r="AK320">
        <f t="shared" si="54"/>
        <v>0</v>
      </c>
      <c r="AL320" t="e">
        <f t="shared" ca="1" si="64"/>
        <v>#N/A</v>
      </c>
      <c r="AM320" t="b">
        <f t="shared" si="55"/>
        <v>0</v>
      </c>
    </row>
    <row r="321" spans="1:39" x14ac:dyDescent="0.3">
      <c r="A321" t="s">
        <v>123</v>
      </c>
      <c r="B321" t="s">
        <v>124</v>
      </c>
      <c r="C321" t="s">
        <v>39</v>
      </c>
      <c r="D321" t="s">
        <v>50</v>
      </c>
      <c r="E321" t="s">
        <v>399</v>
      </c>
      <c r="F321" s="13" t="str">
        <f>_xlfn.CONCAT(wiz_6[[#This Row],[OCTY......]],",",wiz_6[[#This Row],[OS]])</f>
        <v>MCDONOUGH ,GA</v>
      </c>
      <c r="G321" t="s">
        <v>70</v>
      </c>
      <c r="H321" t="s">
        <v>75</v>
      </c>
      <c r="I321" s="13" t="str">
        <f>_xlfn.CONCAT(wiz_6[[#This Row],[DCTY......]], ",",wiz_6[[#This Row],[DS]])</f>
        <v>MEMPHIS   ,TN</v>
      </c>
      <c r="J321" t="str">
        <f>TRIM(CONCATENATE(wiz_6[[#This Row],[SHIPPER..................]],wiz_6[[#This Row],[ZIP2..]],wiz_6[[#This Row],[ZIP3..]]))</f>
        <v>WAL MART SAMS GENERAL| 3025338101</v>
      </c>
      <c r="K321">
        <v>6</v>
      </c>
      <c r="L321">
        <v>1.48</v>
      </c>
      <c r="M321">
        <v>7.0000000000000007E-2</v>
      </c>
      <c r="N321">
        <v>401</v>
      </c>
      <c r="O321">
        <v>0.77</v>
      </c>
      <c r="P321">
        <v>40</v>
      </c>
      <c r="Q321">
        <v>0.27</v>
      </c>
      <c r="R321">
        <v>57</v>
      </c>
      <c r="S321">
        <v>-3</v>
      </c>
      <c r="T321">
        <v>27</v>
      </c>
      <c r="U321">
        <v>98</v>
      </c>
      <c r="V321">
        <v>122</v>
      </c>
      <c r="W321">
        <v>30301</v>
      </c>
      <c r="X321">
        <v>30253</v>
      </c>
      <c r="Y321">
        <v>38101</v>
      </c>
      <c r="Z321">
        <v>1.33</v>
      </c>
      <c r="AA321">
        <f t="shared" si="56"/>
        <v>10012</v>
      </c>
      <c r="AB321">
        <f t="shared" si="57"/>
        <v>732</v>
      </c>
      <c r="AC321">
        <f t="shared" si="58"/>
        <v>6159</v>
      </c>
      <c r="AD321">
        <f t="shared" si="59"/>
        <v>0.6151618058330004</v>
      </c>
      <c r="AE321">
        <f t="shared" si="60"/>
        <v>0</v>
      </c>
      <c r="AF321" t="e">
        <f t="shared" ca="1" si="61"/>
        <v>#N/A</v>
      </c>
      <c r="AG321" t="e">
        <f t="shared" ca="1" si="62"/>
        <v>#N/A</v>
      </c>
      <c r="AH321" t="e">
        <f t="shared" ca="1" si="63"/>
        <v>#N/A</v>
      </c>
      <c r="AI321" t="e">
        <f t="shared" ca="1" si="52"/>
        <v>#N/A</v>
      </c>
      <c r="AJ321">
        <f t="shared" si="53"/>
        <v>5.9928086296444263E-4</v>
      </c>
      <c r="AK321">
        <f t="shared" si="54"/>
        <v>0</v>
      </c>
      <c r="AL321" t="e">
        <f t="shared" ca="1" si="64"/>
        <v>#N/A</v>
      </c>
      <c r="AM321" t="b">
        <f t="shared" si="55"/>
        <v>0</v>
      </c>
    </row>
    <row r="322" spans="1:39" x14ac:dyDescent="0.3">
      <c r="A322" t="s">
        <v>123</v>
      </c>
      <c r="B322" t="s">
        <v>124</v>
      </c>
      <c r="C322" t="s">
        <v>39</v>
      </c>
      <c r="D322" t="s">
        <v>50</v>
      </c>
      <c r="E322" t="s">
        <v>574</v>
      </c>
      <c r="F322" s="13" t="str">
        <f>_xlfn.CONCAT(wiz_6[[#This Row],[OCTY......]],",",wiz_6[[#This Row],[OS]])</f>
        <v>MORROW    ,GA</v>
      </c>
      <c r="G322" t="s">
        <v>70</v>
      </c>
      <c r="H322" t="s">
        <v>75</v>
      </c>
      <c r="I322" s="13" t="str">
        <f>_xlfn.CONCAT(wiz_6[[#This Row],[DCTY......]], ",",wiz_6[[#This Row],[DS]])</f>
        <v>MEMPHIS   ,TN</v>
      </c>
      <c r="J322" t="str">
        <f>TRIM(CONCATENATE(wiz_6[[#This Row],[SHIPPER..................]],wiz_6[[#This Row],[ZIP2..]],wiz_6[[#This Row],[ZIP3..]]))</f>
        <v>WAL MART SAMS GENERAL| 3026038101</v>
      </c>
      <c r="K322">
        <v>1</v>
      </c>
      <c r="L322">
        <v>1.5</v>
      </c>
      <c r="M322">
        <v>0.09</v>
      </c>
      <c r="N322">
        <v>384</v>
      </c>
      <c r="O322">
        <v>0.51</v>
      </c>
      <c r="P322">
        <v>12</v>
      </c>
      <c r="Q322">
        <v>0.25</v>
      </c>
      <c r="R322">
        <v>46</v>
      </c>
      <c r="S322">
        <v>20</v>
      </c>
      <c r="T322">
        <v>62</v>
      </c>
      <c r="U322">
        <v>109</v>
      </c>
      <c r="V322">
        <v>191</v>
      </c>
      <c r="W322">
        <v>30272</v>
      </c>
      <c r="X322">
        <v>30260</v>
      </c>
      <c r="Y322">
        <v>38101</v>
      </c>
      <c r="Z322">
        <v>1.37</v>
      </c>
      <c r="AA322">
        <f t="shared" si="56"/>
        <v>10012</v>
      </c>
      <c r="AB322">
        <f t="shared" si="57"/>
        <v>191</v>
      </c>
      <c r="AC322">
        <f t="shared" si="58"/>
        <v>6159</v>
      </c>
      <c r="AD322">
        <f t="shared" si="59"/>
        <v>0.6151618058330004</v>
      </c>
      <c r="AE322">
        <f t="shared" si="60"/>
        <v>0</v>
      </c>
      <c r="AF322" t="e">
        <f t="shared" ca="1" si="61"/>
        <v>#N/A</v>
      </c>
      <c r="AG322" t="e">
        <f t="shared" ca="1" si="62"/>
        <v>#N/A</v>
      </c>
      <c r="AH322" t="e">
        <f t="shared" ca="1" si="63"/>
        <v>#N/A</v>
      </c>
      <c r="AI322" t="e">
        <f t="shared" ref="AI322:AI385" ca="1" si="65">REPLACE(AF322,2,1,"K")</f>
        <v>#N/A</v>
      </c>
      <c r="AJ322">
        <f t="shared" ref="AJ322:AJ385" si="66">K322/AA322</f>
        <v>9.988014382740711E-5</v>
      </c>
      <c r="AK322">
        <f t="shared" ref="AK322:AK385" si="67">_xlfn.MINIFS($X$3:$X$2378,$C$3:$C$2378,A322,$AL$3:$AL$2378,"&gt;0.05")</f>
        <v>0</v>
      </c>
      <c r="AL322" t="e">
        <f t="shared" ca="1" si="64"/>
        <v>#N/A</v>
      </c>
      <c r="AM322" t="b">
        <f t="shared" ref="AM322:AM385" si="68">IF(AK322=V322,J322,FALSE)</f>
        <v>0</v>
      </c>
    </row>
    <row r="323" spans="1:39" x14ac:dyDescent="0.3">
      <c r="A323" t="s">
        <v>123</v>
      </c>
      <c r="B323" t="s">
        <v>124</v>
      </c>
      <c r="C323" t="s">
        <v>39</v>
      </c>
      <c r="D323" t="s">
        <v>50</v>
      </c>
      <c r="E323" t="s">
        <v>556</v>
      </c>
      <c r="F323" s="13" t="str">
        <f>_xlfn.CONCAT(wiz_6[[#This Row],[OCTY......]],",",wiz_6[[#This Row],[OS]])</f>
        <v>STOCKBRIDG,GA</v>
      </c>
      <c r="G323" t="s">
        <v>70</v>
      </c>
      <c r="H323" t="s">
        <v>75</v>
      </c>
      <c r="I323" s="13" t="str">
        <f>_xlfn.CONCAT(wiz_6[[#This Row],[DCTY......]], ",",wiz_6[[#This Row],[DS]])</f>
        <v>MEMPHIS   ,TN</v>
      </c>
      <c r="J323" t="str">
        <f>TRIM(CONCATENATE(wiz_6[[#This Row],[SHIPPER..................]],wiz_6[[#This Row],[ZIP2..]],wiz_6[[#This Row],[ZIP3..]]))</f>
        <v>WAL MART SAMS GENERAL| 3028138101</v>
      </c>
      <c r="K323">
        <v>2</v>
      </c>
      <c r="L323">
        <v>1.48</v>
      </c>
      <c r="M323">
        <v>0.06</v>
      </c>
      <c r="N323">
        <v>391</v>
      </c>
      <c r="O323">
        <v>0.64</v>
      </c>
      <c r="P323">
        <v>59</v>
      </c>
      <c r="Q323">
        <v>0.28000000000000003</v>
      </c>
      <c r="R323">
        <v>59</v>
      </c>
      <c r="S323">
        <v>-46</v>
      </c>
      <c r="T323">
        <v>31</v>
      </c>
      <c r="U323">
        <v>92</v>
      </c>
      <c r="V323">
        <v>77</v>
      </c>
      <c r="W323">
        <v>30301</v>
      </c>
      <c r="X323">
        <v>30281</v>
      </c>
      <c r="Y323">
        <v>38101</v>
      </c>
      <c r="Z323">
        <v>1.32</v>
      </c>
      <c r="AA323">
        <f t="shared" ref="AA323:AA386" si="69">SUMIFS(K$3:K$2378,$C$3:$C$2378,$C323)</f>
        <v>10012</v>
      </c>
      <c r="AB323">
        <f t="shared" ref="AB323:AB386" si="70">V323*K323</f>
        <v>154</v>
      </c>
      <c r="AC323">
        <f t="shared" ref="AC323:AC386" si="71">SUMIFS(AB$3:AB$2378,$C$3:$C$2378,$C323)</f>
        <v>6159</v>
      </c>
      <c r="AD323">
        <f t="shared" ref="AD323:AD386" si="72">AC323/AA323</f>
        <v>0.6151618058330004</v>
      </c>
      <c r="AE323">
        <f t="shared" ref="AE323:AE386" si="73">_xlfn.MINIFS($X$3:$X$2378,$C$3:$C$2378,A323)</f>
        <v>0</v>
      </c>
      <c r="AF323" t="e">
        <f t="shared" ref="AF323:AF386" ca="1" si="74">CELL("address",INDEX($X$3:$X$2378,MATCH(_xlfn.MINIFS($X$3:$X$2378,$C$3:$C$2378,A323),$X$3:$X$2378,0)))</f>
        <v>#N/A</v>
      </c>
      <c r="AG323" t="e">
        <f t="shared" ref="AG323:AG386" ca="1" si="75">REPLACE(AF323,2,1,"J")</f>
        <v>#N/A</v>
      </c>
      <c r="AH323" t="e">
        <f t="shared" ref="AH323:AH386" ca="1" si="76">INDIRECT(AG323)</f>
        <v>#N/A</v>
      </c>
      <c r="AI323" t="e">
        <f t="shared" ca="1" si="65"/>
        <v>#N/A</v>
      </c>
      <c r="AJ323">
        <f t="shared" si="66"/>
        <v>1.9976028765481422E-4</v>
      </c>
      <c r="AK323">
        <f t="shared" si="67"/>
        <v>0</v>
      </c>
      <c r="AL323" t="e">
        <f t="shared" ref="AL323:AL386" ca="1" si="77">OFFSET(J$2,MATCH(AK323,$X$3:$X$2378,0),)</f>
        <v>#N/A</v>
      </c>
      <c r="AM323" t="b">
        <f t="shared" si="68"/>
        <v>0</v>
      </c>
    </row>
    <row r="324" spans="1:39" x14ac:dyDescent="0.3">
      <c r="A324" t="s">
        <v>37</v>
      </c>
      <c r="B324" t="s">
        <v>38</v>
      </c>
      <c r="C324" t="s">
        <v>39</v>
      </c>
      <c r="D324" t="s">
        <v>50</v>
      </c>
      <c r="E324" t="s">
        <v>399</v>
      </c>
      <c r="F324" s="13" t="str">
        <f>_xlfn.CONCAT(wiz_6[[#This Row],[OCTY......]],",",wiz_6[[#This Row],[OS]])</f>
        <v>MCDONOUGH ,GA</v>
      </c>
      <c r="G324" t="s">
        <v>70</v>
      </c>
      <c r="H324" t="s">
        <v>575</v>
      </c>
      <c r="I324" s="13" t="str">
        <f>_xlfn.CONCAT(wiz_6[[#This Row],[DCTY......]], ",",wiz_6[[#This Row],[DS]])</f>
        <v>LEBANON   ,TN</v>
      </c>
      <c r="J324" t="str">
        <f>TRIM(CONCATENATE(wiz_6[[#This Row],[SHIPPER..................]],wiz_6[[#This Row],[ZIP2..]],wiz_6[[#This Row],[ZIP3..]]))</f>
        <v>b: C H ROBINSON | 3025337087</v>
      </c>
      <c r="K324">
        <v>1</v>
      </c>
      <c r="L324">
        <v>1.4</v>
      </c>
      <c r="M324">
        <v>0.27</v>
      </c>
      <c r="N324">
        <v>285</v>
      </c>
      <c r="O324">
        <v>0.33</v>
      </c>
      <c r="P324">
        <v>168</v>
      </c>
      <c r="Q324">
        <v>0.4</v>
      </c>
      <c r="R324">
        <v>-17</v>
      </c>
      <c r="S324">
        <v>-57</v>
      </c>
      <c r="T324">
        <v>50</v>
      </c>
      <c r="U324">
        <v>-65</v>
      </c>
      <c r="V324">
        <v>-72</v>
      </c>
      <c r="W324">
        <v>31716</v>
      </c>
      <c r="X324">
        <v>30253</v>
      </c>
      <c r="Y324">
        <v>37087</v>
      </c>
      <c r="Z324">
        <v>1.45</v>
      </c>
      <c r="AA324">
        <f t="shared" si="69"/>
        <v>10012</v>
      </c>
      <c r="AB324">
        <f t="shared" si="70"/>
        <v>-72</v>
      </c>
      <c r="AC324">
        <f t="shared" si="71"/>
        <v>6159</v>
      </c>
      <c r="AD324">
        <f t="shared" si="72"/>
        <v>0.6151618058330004</v>
      </c>
      <c r="AE324">
        <f t="shared" si="73"/>
        <v>0</v>
      </c>
      <c r="AF324" t="e">
        <f t="shared" ca="1" si="74"/>
        <v>#N/A</v>
      </c>
      <c r="AG324" t="e">
        <f t="shared" ca="1" si="75"/>
        <v>#N/A</v>
      </c>
      <c r="AH324" t="e">
        <f t="shared" ca="1" si="76"/>
        <v>#N/A</v>
      </c>
      <c r="AI324" t="e">
        <f t="shared" ca="1" si="65"/>
        <v>#N/A</v>
      </c>
      <c r="AJ324">
        <f t="shared" si="66"/>
        <v>9.988014382740711E-5</v>
      </c>
      <c r="AK324">
        <f t="shared" si="67"/>
        <v>0</v>
      </c>
      <c r="AL324" t="e">
        <f t="shared" ca="1" si="77"/>
        <v>#N/A</v>
      </c>
      <c r="AM324" t="b">
        <f t="shared" si="68"/>
        <v>0</v>
      </c>
    </row>
    <row r="325" spans="1:39" x14ac:dyDescent="0.3">
      <c r="A325" t="s">
        <v>37</v>
      </c>
      <c r="B325" t="s">
        <v>38</v>
      </c>
      <c r="C325" t="s">
        <v>39</v>
      </c>
      <c r="D325" t="s">
        <v>50</v>
      </c>
      <c r="E325" t="s">
        <v>337</v>
      </c>
      <c r="F325" s="13" t="str">
        <f>_xlfn.CONCAT(wiz_6[[#This Row],[OCTY......]],",",wiz_6[[#This Row],[OS]])</f>
        <v>PALMETTO  ,GA</v>
      </c>
      <c r="G325" t="s">
        <v>70</v>
      </c>
      <c r="H325" t="s">
        <v>464</v>
      </c>
      <c r="I325" s="13" t="str">
        <f>_xlfn.CONCAT(wiz_6[[#This Row],[DCTY......]], ",",wiz_6[[#This Row],[DS]])</f>
        <v>FRANKLIN  ,TN</v>
      </c>
      <c r="J325" t="str">
        <f>TRIM(CONCATENATE(wiz_6[[#This Row],[SHIPPER..................]],wiz_6[[#This Row],[ZIP2..]],wiz_6[[#This Row],[ZIP3..]]))</f>
        <v>b: C H ROBINSON | 3026837064</v>
      </c>
      <c r="K325">
        <v>1</v>
      </c>
      <c r="L325">
        <v>1.43</v>
      </c>
      <c r="M325">
        <v>0.28000000000000003</v>
      </c>
      <c r="N325">
        <v>268</v>
      </c>
      <c r="O325">
        <v>0.35</v>
      </c>
      <c r="P325">
        <v>54</v>
      </c>
      <c r="Q325">
        <v>0.3</v>
      </c>
      <c r="R325">
        <v>-19</v>
      </c>
      <c r="S325">
        <v>13</v>
      </c>
      <c r="T325">
        <v>45</v>
      </c>
      <c r="U325">
        <v>-59</v>
      </c>
      <c r="V325">
        <v>-1</v>
      </c>
      <c r="W325">
        <v>30174</v>
      </c>
      <c r="X325">
        <v>30268</v>
      </c>
      <c r="Y325">
        <v>37064</v>
      </c>
      <c r="Z325">
        <v>1.49</v>
      </c>
      <c r="AA325">
        <f t="shared" si="69"/>
        <v>10012</v>
      </c>
      <c r="AB325">
        <f t="shared" si="70"/>
        <v>-1</v>
      </c>
      <c r="AC325">
        <f t="shared" si="71"/>
        <v>6159</v>
      </c>
      <c r="AD325">
        <f t="shared" si="72"/>
        <v>0.6151618058330004</v>
      </c>
      <c r="AE325">
        <f t="shared" si="73"/>
        <v>0</v>
      </c>
      <c r="AF325" t="e">
        <f t="shared" ca="1" si="74"/>
        <v>#N/A</v>
      </c>
      <c r="AG325" t="e">
        <f t="shared" ca="1" si="75"/>
        <v>#N/A</v>
      </c>
      <c r="AH325" t="e">
        <f t="shared" ca="1" si="76"/>
        <v>#N/A</v>
      </c>
      <c r="AI325" t="e">
        <f t="shared" ca="1" si="65"/>
        <v>#N/A</v>
      </c>
      <c r="AJ325">
        <f t="shared" si="66"/>
        <v>9.988014382740711E-5</v>
      </c>
      <c r="AK325">
        <f t="shared" si="67"/>
        <v>0</v>
      </c>
      <c r="AL325" t="e">
        <f t="shared" ca="1" si="77"/>
        <v>#N/A</v>
      </c>
      <c r="AM325" t="b">
        <f t="shared" si="68"/>
        <v>0</v>
      </c>
    </row>
    <row r="326" spans="1:39" x14ac:dyDescent="0.3">
      <c r="A326" t="s">
        <v>346</v>
      </c>
      <c r="B326" t="s">
        <v>347</v>
      </c>
      <c r="C326" t="s">
        <v>39</v>
      </c>
      <c r="D326" t="s">
        <v>50</v>
      </c>
      <c r="E326" t="s">
        <v>313</v>
      </c>
      <c r="F326" s="13" t="str">
        <f>_xlfn.CONCAT(wiz_6[[#This Row],[OCTY......]],",",wiz_6[[#This Row],[OS]])</f>
        <v>LITHIA SPR,GA</v>
      </c>
      <c r="G326" t="s">
        <v>70</v>
      </c>
      <c r="H326" t="s">
        <v>202</v>
      </c>
      <c r="I326" s="13" t="str">
        <f>_xlfn.CONCAT(wiz_6[[#This Row],[DCTY......]], ",",wiz_6[[#This Row],[DS]])</f>
        <v>NASHVILLE ,TN</v>
      </c>
      <c r="J326" t="str">
        <f>TRIM(CONCATENATE(wiz_6[[#This Row],[SHIPPER..................]],wiz_6[[#This Row],[ZIP2..]],wiz_6[[#This Row],[ZIP3..]]))</f>
        <v>b: COYOTE LOGISTICS | 3005737201</v>
      </c>
      <c r="K326">
        <v>1</v>
      </c>
      <c r="L326">
        <v>2.93</v>
      </c>
      <c r="M326">
        <v>0.2</v>
      </c>
      <c r="N326">
        <v>240</v>
      </c>
      <c r="O326">
        <v>1.67</v>
      </c>
      <c r="P326">
        <v>17</v>
      </c>
      <c r="Q326">
        <v>0.25</v>
      </c>
      <c r="R326">
        <v>0</v>
      </c>
      <c r="S326">
        <v>13</v>
      </c>
      <c r="T326">
        <v>-183</v>
      </c>
      <c r="U326">
        <v>170</v>
      </c>
      <c r="V326">
        <v>0</v>
      </c>
      <c r="W326">
        <v>30301</v>
      </c>
      <c r="X326">
        <v>30057</v>
      </c>
      <c r="Y326">
        <v>37201</v>
      </c>
      <c r="Z326">
        <v>2.91</v>
      </c>
      <c r="AA326">
        <f t="shared" si="69"/>
        <v>10012</v>
      </c>
      <c r="AB326">
        <f t="shared" si="70"/>
        <v>0</v>
      </c>
      <c r="AC326">
        <f t="shared" si="71"/>
        <v>6159</v>
      </c>
      <c r="AD326">
        <f t="shared" si="72"/>
        <v>0.6151618058330004</v>
      </c>
      <c r="AE326">
        <f t="shared" si="73"/>
        <v>0</v>
      </c>
      <c r="AF326" t="e">
        <f t="shared" ca="1" si="74"/>
        <v>#N/A</v>
      </c>
      <c r="AG326" t="e">
        <f t="shared" ca="1" si="75"/>
        <v>#N/A</v>
      </c>
      <c r="AH326" t="e">
        <f t="shared" ca="1" si="76"/>
        <v>#N/A</v>
      </c>
      <c r="AI326" t="e">
        <f t="shared" ca="1" si="65"/>
        <v>#N/A</v>
      </c>
      <c r="AJ326">
        <f t="shared" si="66"/>
        <v>9.988014382740711E-5</v>
      </c>
      <c r="AK326">
        <f t="shared" si="67"/>
        <v>0</v>
      </c>
      <c r="AL326" t="e">
        <f t="shared" ca="1" si="77"/>
        <v>#N/A</v>
      </c>
      <c r="AM326" t="str">
        <f t="shared" si="68"/>
        <v>b: COYOTE LOGISTICS | 3005737201</v>
      </c>
    </row>
    <row r="327" spans="1:39" x14ac:dyDescent="0.3">
      <c r="A327" t="s">
        <v>576</v>
      </c>
      <c r="B327" t="s">
        <v>577</v>
      </c>
      <c r="C327" t="s">
        <v>39</v>
      </c>
      <c r="D327" t="s">
        <v>50</v>
      </c>
      <c r="E327" t="s">
        <v>399</v>
      </c>
      <c r="F327" s="13" t="str">
        <f>_xlfn.CONCAT(wiz_6[[#This Row],[OCTY......]],",",wiz_6[[#This Row],[OS]])</f>
        <v>MCDONOUGH ,GA</v>
      </c>
      <c r="G327" t="s">
        <v>70</v>
      </c>
      <c r="H327" t="s">
        <v>202</v>
      </c>
      <c r="I327" s="13" t="str">
        <f>_xlfn.CONCAT(wiz_6[[#This Row],[DCTY......]], ",",wiz_6[[#This Row],[DS]])</f>
        <v>NASHVILLE ,TN</v>
      </c>
      <c r="J327" t="str">
        <f>TRIM(CONCATENATE(wiz_6[[#This Row],[SHIPPER..................]],wiz_6[[#This Row],[ZIP2..]],wiz_6[[#This Row],[ZIP3..]]))</f>
        <v>b: SUNTECK TRANSPORT | 3025337201</v>
      </c>
      <c r="K327">
        <v>1</v>
      </c>
      <c r="L327">
        <v>2.0099999999999998</v>
      </c>
      <c r="M327">
        <v>0.27</v>
      </c>
      <c r="N327">
        <v>307</v>
      </c>
      <c r="O327">
        <v>0.92</v>
      </c>
      <c r="P327">
        <v>19</v>
      </c>
      <c r="Q327">
        <v>0.25</v>
      </c>
      <c r="R327">
        <v>22</v>
      </c>
      <c r="S327">
        <v>16</v>
      </c>
      <c r="T327">
        <v>-21</v>
      </c>
      <c r="U327">
        <v>92</v>
      </c>
      <c r="V327">
        <v>87</v>
      </c>
      <c r="W327">
        <v>30233</v>
      </c>
      <c r="X327">
        <v>30253</v>
      </c>
      <c r="Y327">
        <v>37201</v>
      </c>
      <c r="Z327">
        <v>2.06</v>
      </c>
      <c r="AA327">
        <f t="shared" si="69"/>
        <v>10012</v>
      </c>
      <c r="AB327">
        <f t="shared" si="70"/>
        <v>87</v>
      </c>
      <c r="AC327">
        <f t="shared" si="71"/>
        <v>6159</v>
      </c>
      <c r="AD327">
        <f t="shared" si="72"/>
        <v>0.6151618058330004</v>
      </c>
      <c r="AE327">
        <f t="shared" si="73"/>
        <v>0</v>
      </c>
      <c r="AF327" t="e">
        <f t="shared" ca="1" si="74"/>
        <v>#N/A</v>
      </c>
      <c r="AG327" t="e">
        <f t="shared" ca="1" si="75"/>
        <v>#N/A</v>
      </c>
      <c r="AH327" t="e">
        <f t="shared" ca="1" si="76"/>
        <v>#N/A</v>
      </c>
      <c r="AI327" t="e">
        <f t="shared" ca="1" si="65"/>
        <v>#N/A</v>
      </c>
      <c r="AJ327">
        <f t="shared" si="66"/>
        <v>9.988014382740711E-5</v>
      </c>
      <c r="AK327">
        <f t="shared" si="67"/>
        <v>0</v>
      </c>
      <c r="AL327" t="e">
        <f t="shared" ca="1" si="77"/>
        <v>#N/A</v>
      </c>
      <c r="AM327" t="b">
        <f t="shared" si="68"/>
        <v>0</v>
      </c>
    </row>
    <row r="328" spans="1:39" x14ac:dyDescent="0.3">
      <c r="A328" t="s">
        <v>570</v>
      </c>
      <c r="B328" t="s">
        <v>571</v>
      </c>
      <c r="C328" t="s">
        <v>39</v>
      </c>
      <c r="D328" t="s">
        <v>50</v>
      </c>
      <c r="E328" t="s">
        <v>399</v>
      </c>
      <c r="F328" s="13" t="str">
        <f>_xlfn.CONCAT(wiz_6[[#This Row],[OCTY......]],",",wiz_6[[#This Row],[OS]])</f>
        <v>MCDONOUGH ,GA</v>
      </c>
      <c r="G328" t="s">
        <v>70</v>
      </c>
      <c r="H328" t="s">
        <v>578</v>
      </c>
      <c r="I328" s="13" t="str">
        <f>_xlfn.CONCAT(wiz_6[[#This Row],[DCTY......]], ",",wiz_6[[#This Row],[DS]])</f>
        <v>MOUNT JULI,TN</v>
      </c>
      <c r="J328" t="str">
        <f>TRIM(CONCATENATE(wiz_6[[#This Row],[SHIPPER..................]],wiz_6[[#This Row],[ZIP2..]],wiz_6[[#This Row],[ZIP3..]]))</f>
        <v>HUB GROUP INCORPORATE| 3025337121</v>
      </c>
      <c r="K328">
        <v>1</v>
      </c>
      <c r="L328">
        <v>2.0699999999999998</v>
      </c>
      <c r="M328">
        <v>0.2</v>
      </c>
      <c r="N328">
        <v>286</v>
      </c>
      <c r="O328">
        <v>0.53</v>
      </c>
      <c r="P328">
        <v>26</v>
      </c>
      <c r="Q328">
        <v>0.25</v>
      </c>
      <c r="R328">
        <v>3</v>
      </c>
      <c r="S328">
        <v>-61</v>
      </c>
      <c r="T328">
        <v>2</v>
      </c>
      <c r="U328">
        <v>108</v>
      </c>
      <c r="V328">
        <v>49</v>
      </c>
      <c r="W328">
        <v>30050</v>
      </c>
      <c r="X328">
        <v>30253</v>
      </c>
      <c r="Y328">
        <v>37121</v>
      </c>
      <c r="Z328">
        <v>2.0499999999999998</v>
      </c>
      <c r="AA328">
        <f t="shared" si="69"/>
        <v>10012</v>
      </c>
      <c r="AB328">
        <f t="shared" si="70"/>
        <v>49</v>
      </c>
      <c r="AC328">
        <f t="shared" si="71"/>
        <v>6159</v>
      </c>
      <c r="AD328">
        <f t="shared" si="72"/>
        <v>0.6151618058330004</v>
      </c>
      <c r="AE328">
        <f t="shared" si="73"/>
        <v>0</v>
      </c>
      <c r="AF328" t="e">
        <f t="shared" ca="1" si="74"/>
        <v>#N/A</v>
      </c>
      <c r="AG328" t="e">
        <f t="shared" ca="1" si="75"/>
        <v>#N/A</v>
      </c>
      <c r="AH328" t="e">
        <f t="shared" ca="1" si="76"/>
        <v>#N/A</v>
      </c>
      <c r="AI328" t="e">
        <f t="shared" ca="1" si="65"/>
        <v>#N/A</v>
      </c>
      <c r="AJ328">
        <f t="shared" si="66"/>
        <v>9.988014382740711E-5</v>
      </c>
      <c r="AK328">
        <f t="shared" si="67"/>
        <v>0</v>
      </c>
      <c r="AL328" t="e">
        <f t="shared" ca="1" si="77"/>
        <v>#N/A</v>
      </c>
      <c r="AM328" t="b">
        <f t="shared" si="68"/>
        <v>0</v>
      </c>
    </row>
    <row r="329" spans="1:39" x14ac:dyDescent="0.3">
      <c r="A329" t="s">
        <v>400</v>
      </c>
      <c r="B329" t="s">
        <v>401</v>
      </c>
      <c r="C329" t="s">
        <v>39</v>
      </c>
      <c r="D329" t="s">
        <v>50</v>
      </c>
      <c r="E329" t="s">
        <v>223</v>
      </c>
      <c r="F329" s="13" t="str">
        <f>_xlfn.CONCAT(wiz_6[[#This Row],[OCTY......]],",",wiz_6[[#This Row],[OS]])</f>
        <v>ATLANTA   ,GA</v>
      </c>
      <c r="G329" t="s">
        <v>70</v>
      </c>
      <c r="H329" t="s">
        <v>579</v>
      </c>
      <c r="I329" s="13" t="str">
        <f>_xlfn.CONCAT(wiz_6[[#This Row],[DCTY......]], ",",wiz_6[[#This Row],[DS]])</f>
        <v>ANTIOCH   ,TN</v>
      </c>
      <c r="J329" t="str">
        <f>TRIM(CONCATENATE(wiz_6[[#This Row],[SHIPPER..................]],wiz_6[[#This Row],[ZIP2..]],wiz_6[[#This Row],[ZIP3..]]))</f>
        <v>KELLOGG COMPANY MLXP| 3030137135</v>
      </c>
      <c r="K329">
        <v>1</v>
      </c>
      <c r="L329">
        <v>1.81</v>
      </c>
      <c r="M329">
        <v>0.27</v>
      </c>
      <c r="N329">
        <v>249</v>
      </c>
      <c r="O329">
        <v>0.9</v>
      </c>
      <c r="P329">
        <v>82</v>
      </c>
      <c r="Q329">
        <v>0.3</v>
      </c>
      <c r="R329">
        <v>-16</v>
      </c>
      <c r="S329">
        <v>-21</v>
      </c>
      <c r="T329">
        <v>-1</v>
      </c>
      <c r="U329">
        <v>25</v>
      </c>
      <c r="V329">
        <v>3</v>
      </c>
      <c r="W329">
        <v>31201</v>
      </c>
      <c r="X329">
        <v>30301</v>
      </c>
      <c r="Y329">
        <v>37135</v>
      </c>
      <c r="Z329">
        <v>1.86</v>
      </c>
      <c r="AA329">
        <f t="shared" si="69"/>
        <v>10012</v>
      </c>
      <c r="AB329">
        <f t="shared" si="70"/>
        <v>3</v>
      </c>
      <c r="AC329">
        <f t="shared" si="71"/>
        <v>6159</v>
      </c>
      <c r="AD329">
        <f t="shared" si="72"/>
        <v>0.6151618058330004</v>
      </c>
      <c r="AE329">
        <f t="shared" si="73"/>
        <v>0</v>
      </c>
      <c r="AF329" t="e">
        <f t="shared" ca="1" si="74"/>
        <v>#N/A</v>
      </c>
      <c r="AG329" t="e">
        <f t="shared" ca="1" si="75"/>
        <v>#N/A</v>
      </c>
      <c r="AH329" t="e">
        <f t="shared" ca="1" si="76"/>
        <v>#N/A</v>
      </c>
      <c r="AI329" t="e">
        <f t="shared" ca="1" si="65"/>
        <v>#N/A</v>
      </c>
      <c r="AJ329">
        <f t="shared" si="66"/>
        <v>9.988014382740711E-5</v>
      </c>
      <c r="AK329">
        <f t="shared" si="67"/>
        <v>0</v>
      </c>
      <c r="AL329" t="e">
        <f t="shared" ca="1" si="77"/>
        <v>#N/A</v>
      </c>
      <c r="AM329" t="b">
        <f t="shared" si="68"/>
        <v>0</v>
      </c>
    </row>
    <row r="330" spans="1:39" x14ac:dyDescent="0.3">
      <c r="A330" t="s">
        <v>222</v>
      </c>
      <c r="B330" t="s">
        <v>218</v>
      </c>
      <c r="C330" t="s">
        <v>39</v>
      </c>
      <c r="D330" t="s">
        <v>50</v>
      </c>
      <c r="E330" t="s">
        <v>337</v>
      </c>
      <c r="F330" s="13" t="str">
        <f>_xlfn.CONCAT(wiz_6[[#This Row],[OCTY......]],",",wiz_6[[#This Row],[OS]])</f>
        <v>PALMETTO  ,GA</v>
      </c>
      <c r="G330" t="s">
        <v>70</v>
      </c>
      <c r="H330" t="s">
        <v>395</v>
      </c>
      <c r="I330" s="13" t="str">
        <f>_xlfn.CONCAT(wiz_6[[#This Row],[DCTY......]], ",",wiz_6[[#This Row],[DS]])</f>
        <v>COLUMBIA  ,TN</v>
      </c>
      <c r="J330" t="str">
        <f>TRIM(CONCATENATE(wiz_6[[#This Row],[SHIPPER..................]],wiz_6[[#This Row],[ZIP2..]],wiz_6[[#This Row],[ZIP3..]]))</f>
        <v>OWENS CORNING FIBERGL| 3026838401</v>
      </c>
      <c r="K330">
        <v>2</v>
      </c>
      <c r="L330">
        <v>2.06</v>
      </c>
      <c r="M330">
        <v>0.18</v>
      </c>
      <c r="N330">
        <v>267</v>
      </c>
      <c r="O330">
        <v>0.81</v>
      </c>
      <c r="P330">
        <v>20</v>
      </c>
      <c r="Q330">
        <v>0.25</v>
      </c>
      <c r="R330">
        <v>9</v>
      </c>
      <c r="S330">
        <v>-22</v>
      </c>
      <c r="T330">
        <v>-64</v>
      </c>
      <c r="U330">
        <v>79</v>
      </c>
      <c r="V330">
        <v>-7</v>
      </c>
      <c r="W330">
        <v>30213</v>
      </c>
      <c r="X330">
        <v>30268</v>
      </c>
      <c r="Y330">
        <v>38401</v>
      </c>
      <c r="Z330">
        <v>2.02</v>
      </c>
      <c r="AA330">
        <f t="shared" si="69"/>
        <v>10012</v>
      </c>
      <c r="AB330">
        <f t="shared" si="70"/>
        <v>-14</v>
      </c>
      <c r="AC330">
        <f t="shared" si="71"/>
        <v>6159</v>
      </c>
      <c r="AD330">
        <f t="shared" si="72"/>
        <v>0.6151618058330004</v>
      </c>
      <c r="AE330">
        <f t="shared" si="73"/>
        <v>0</v>
      </c>
      <c r="AF330" t="e">
        <f t="shared" ca="1" si="74"/>
        <v>#N/A</v>
      </c>
      <c r="AG330" t="e">
        <f t="shared" ca="1" si="75"/>
        <v>#N/A</v>
      </c>
      <c r="AH330" t="e">
        <f t="shared" ca="1" si="76"/>
        <v>#N/A</v>
      </c>
      <c r="AI330" t="e">
        <f t="shared" ca="1" si="65"/>
        <v>#N/A</v>
      </c>
      <c r="AJ330">
        <f t="shared" si="66"/>
        <v>1.9976028765481422E-4</v>
      </c>
      <c r="AK330">
        <f t="shared" si="67"/>
        <v>0</v>
      </c>
      <c r="AL330" t="e">
        <f t="shared" ca="1" si="77"/>
        <v>#N/A</v>
      </c>
      <c r="AM330" t="b">
        <f t="shared" si="68"/>
        <v>0</v>
      </c>
    </row>
    <row r="331" spans="1:39" x14ac:dyDescent="0.3">
      <c r="A331" t="s">
        <v>222</v>
      </c>
      <c r="B331" t="s">
        <v>218</v>
      </c>
      <c r="C331" t="s">
        <v>39</v>
      </c>
      <c r="D331" t="s">
        <v>50</v>
      </c>
      <c r="E331" t="s">
        <v>337</v>
      </c>
      <c r="F331" s="13" t="str">
        <f>_xlfn.CONCAT(wiz_6[[#This Row],[OCTY......]],",",wiz_6[[#This Row],[OS]])</f>
        <v>PALMETTO  ,GA</v>
      </c>
      <c r="G331" t="s">
        <v>70</v>
      </c>
      <c r="H331" t="s">
        <v>580</v>
      </c>
      <c r="I331" s="13" t="str">
        <f>_xlfn.CONCAT(wiz_6[[#This Row],[DCTY......]], ",",wiz_6[[#This Row],[DS]])</f>
        <v>GOODLETTSV,TN</v>
      </c>
      <c r="J331" t="str">
        <f>TRIM(CONCATENATE(wiz_6[[#This Row],[SHIPPER..................]],wiz_6[[#This Row],[ZIP2..]],wiz_6[[#This Row],[ZIP3..]]))</f>
        <v>OWENS CORNING FIBERGL| 3026837070</v>
      </c>
      <c r="K331">
        <v>4</v>
      </c>
      <c r="L331">
        <v>2.1</v>
      </c>
      <c r="M331">
        <v>0.18</v>
      </c>
      <c r="N331">
        <v>274</v>
      </c>
      <c r="O331">
        <v>0.57999999999999996</v>
      </c>
      <c r="P331">
        <v>40</v>
      </c>
      <c r="Q331">
        <v>0.26</v>
      </c>
      <c r="R331">
        <v>9</v>
      </c>
      <c r="S331">
        <v>-22</v>
      </c>
      <c r="T331">
        <v>-10</v>
      </c>
      <c r="U331">
        <v>97</v>
      </c>
      <c r="V331">
        <v>65</v>
      </c>
      <c r="W331">
        <v>30180</v>
      </c>
      <c r="X331">
        <v>30268</v>
      </c>
      <c r="Y331">
        <v>37070</v>
      </c>
      <c r="Z331">
        <v>2.06</v>
      </c>
      <c r="AA331">
        <f t="shared" si="69"/>
        <v>10012</v>
      </c>
      <c r="AB331">
        <f t="shared" si="70"/>
        <v>260</v>
      </c>
      <c r="AC331">
        <f t="shared" si="71"/>
        <v>6159</v>
      </c>
      <c r="AD331">
        <f t="shared" si="72"/>
        <v>0.6151618058330004</v>
      </c>
      <c r="AE331">
        <f t="shared" si="73"/>
        <v>0</v>
      </c>
      <c r="AF331" t="e">
        <f t="shared" ca="1" si="74"/>
        <v>#N/A</v>
      </c>
      <c r="AG331" t="e">
        <f t="shared" ca="1" si="75"/>
        <v>#N/A</v>
      </c>
      <c r="AH331" t="e">
        <f t="shared" ca="1" si="76"/>
        <v>#N/A</v>
      </c>
      <c r="AI331" t="e">
        <f t="shared" ca="1" si="65"/>
        <v>#N/A</v>
      </c>
      <c r="AJ331">
        <f t="shared" si="66"/>
        <v>3.9952057530962844E-4</v>
      </c>
      <c r="AK331">
        <f t="shared" si="67"/>
        <v>0</v>
      </c>
      <c r="AL331" t="e">
        <f t="shared" ca="1" si="77"/>
        <v>#N/A</v>
      </c>
      <c r="AM331" t="b">
        <f t="shared" si="68"/>
        <v>0</v>
      </c>
    </row>
    <row r="332" spans="1:39" x14ac:dyDescent="0.3">
      <c r="A332" t="s">
        <v>222</v>
      </c>
      <c r="B332" t="s">
        <v>218</v>
      </c>
      <c r="C332" t="s">
        <v>39</v>
      </c>
      <c r="D332" t="s">
        <v>50</v>
      </c>
      <c r="E332" t="s">
        <v>337</v>
      </c>
      <c r="F332" s="13" t="str">
        <f>_xlfn.CONCAT(wiz_6[[#This Row],[OCTY......]],",",wiz_6[[#This Row],[OS]])</f>
        <v>PALMETTO  ,GA</v>
      </c>
      <c r="G332" t="s">
        <v>70</v>
      </c>
      <c r="H332" t="s">
        <v>202</v>
      </c>
      <c r="I332" s="13" t="str">
        <f>_xlfn.CONCAT(wiz_6[[#This Row],[DCTY......]], ",",wiz_6[[#This Row],[DS]])</f>
        <v>NASHVILLE ,TN</v>
      </c>
      <c r="J332" t="str">
        <f>TRIM(CONCATENATE(wiz_6[[#This Row],[SHIPPER..................]],wiz_6[[#This Row],[ZIP2..]],wiz_6[[#This Row],[ZIP3..]]))</f>
        <v>OWENS CORNING FIBERGL| 3026837201</v>
      </c>
      <c r="K332">
        <v>4</v>
      </c>
      <c r="L332">
        <v>2.04</v>
      </c>
      <c r="M332">
        <v>0.17</v>
      </c>
      <c r="N332">
        <v>282</v>
      </c>
      <c r="O332">
        <v>0.75</v>
      </c>
      <c r="P332">
        <v>85</v>
      </c>
      <c r="Q332">
        <v>0.31</v>
      </c>
      <c r="R332">
        <v>1</v>
      </c>
      <c r="S332">
        <v>-22</v>
      </c>
      <c r="T332">
        <v>-50</v>
      </c>
      <c r="U332">
        <v>96</v>
      </c>
      <c r="V332">
        <v>24</v>
      </c>
      <c r="W332">
        <v>35203</v>
      </c>
      <c r="X332">
        <v>30268</v>
      </c>
      <c r="Y332">
        <v>37201</v>
      </c>
      <c r="Z332">
        <v>1.99</v>
      </c>
      <c r="AA332">
        <f t="shared" si="69"/>
        <v>10012</v>
      </c>
      <c r="AB332">
        <f t="shared" si="70"/>
        <v>96</v>
      </c>
      <c r="AC332">
        <f t="shared" si="71"/>
        <v>6159</v>
      </c>
      <c r="AD332">
        <f t="shared" si="72"/>
        <v>0.6151618058330004</v>
      </c>
      <c r="AE332">
        <f t="shared" si="73"/>
        <v>0</v>
      </c>
      <c r="AF332" t="e">
        <f t="shared" ca="1" si="74"/>
        <v>#N/A</v>
      </c>
      <c r="AG332" t="e">
        <f t="shared" ca="1" si="75"/>
        <v>#N/A</v>
      </c>
      <c r="AH332" t="e">
        <f t="shared" ca="1" si="76"/>
        <v>#N/A</v>
      </c>
      <c r="AI332" t="e">
        <f t="shared" ca="1" si="65"/>
        <v>#N/A</v>
      </c>
      <c r="AJ332">
        <f t="shared" si="66"/>
        <v>3.9952057530962844E-4</v>
      </c>
      <c r="AK332">
        <f t="shared" si="67"/>
        <v>0</v>
      </c>
      <c r="AL332" t="e">
        <f t="shared" ca="1" si="77"/>
        <v>#N/A</v>
      </c>
      <c r="AM332" t="b">
        <f t="shared" si="68"/>
        <v>0</v>
      </c>
    </row>
    <row r="333" spans="1:39" x14ac:dyDescent="0.3">
      <c r="A333" t="s">
        <v>222</v>
      </c>
      <c r="B333" t="s">
        <v>218</v>
      </c>
      <c r="C333" t="s">
        <v>39</v>
      </c>
      <c r="D333" t="s">
        <v>50</v>
      </c>
      <c r="E333" t="s">
        <v>337</v>
      </c>
      <c r="F333" s="13" t="str">
        <f>_xlfn.CONCAT(wiz_6[[#This Row],[OCTY......]],",",wiz_6[[#This Row],[OS]])</f>
        <v>PALMETTO  ,GA</v>
      </c>
      <c r="G333" t="s">
        <v>70</v>
      </c>
      <c r="H333" t="s">
        <v>581</v>
      </c>
      <c r="I333" s="13" t="str">
        <f>_xlfn.CONCAT(wiz_6[[#This Row],[DCTY......]], ",",wiz_6[[#This Row],[DS]])</f>
        <v>PLEASANT V,TN</v>
      </c>
      <c r="J333" t="str">
        <f>TRIM(CONCATENATE(wiz_6[[#This Row],[SHIPPER..................]],wiz_6[[#This Row],[ZIP2..]],wiz_6[[#This Row],[ZIP3..]]))</f>
        <v>OWENS CORNING FIBERGL| 3026837146</v>
      </c>
      <c r="K333">
        <v>1</v>
      </c>
      <c r="L333">
        <v>2</v>
      </c>
      <c r="M333">
        <v>0.17</v>
      </c>
      <c r="N333">
        <v>287</v>
      </c>
      <c r="O333">
        <v>0.96</v>
      </c>
      <c r="P333">
        <v>0</v>
      </c>
      <c r="Q333">
        <v>0.25</v>
      </c>
      <c r="R333">
        <v>12</v>
      </c>
      <c r="S333">
        <v>-22</v>
      </c>
      <c r="T333">
        <v>-100</v>
      </c>
      <c r="U333">
        <v>81</v>
      </c>
      <c r="V333">
        <v>-41</v>
      </c>
      <c r="W333">
        <v>30268</v>
      </c>
      <c r="X333">
        <v>30268</v>
      </c>
      <c r="Y333">
        <v>37146</v>
      </c>
      <c r="Z333">
        <v>1.95</v>
      </c>
      <c r="AA333">
        <f t="shared" si="69"/>
        <v>10012</v>
      </c>
      <c r="AB333">
        <f t="shared" si="70"/>
        <v>-41</v>
      </c>
      <c r="AC333">
        <f t="shared" si="71"/>
        <v>6159</v>
      </c>
      <c r="AD333">
        <f t="shared" si="72"/>
        <v>0.6151618058330004</v>
      </c>
      <c r="AE333">
        <f t="shared" si="73"/>
        <v>0</v>
      </c>
      <c r="AF333" t="e">
        <f t="shared" ca="1" si="74"/>
        <v>#N/A</v>
      </c>
      <c r="AG333" t="e">
        <f t="shared" ca="1" si="75"/>
        <v>#N/A</v>
      </c>
      <c r="AH333" t="e">
        <f t="shared" ca="1" si="76"/>
        <v>#N/A</v>
      </c>
      <c r="AI333" t="e">
        <f t="shared" ca="1" si="65"/>
        <v>#N/A</v>
      </c>
      <c r="AJ333">
        <f t="shared" si="66"/>
        <v>9.988014382740711E-5</v>
      </c>
      <c r="AK333">
        <f t="shared" si="67"/>
        <v>0</v>
      </c>
      <c r="AL333" t="e">
        <f t="shared" ca="1" si="77"/>
        <v>#N/A</v>
      </c>
      <c r="AM333" t="b">
        <f t="shared" si="68"/>
        <v>0</v>
      </c>
    </row>
    <row r="334" spans="1:39" x14ac:dyDescent="0.3">
      <c r="A334" t="s">
        <v>217</v>
      </c>
      <c r="B334" t="s">
        <v>218</v>
      </c>
      <c r="C334" t="s">
        <v>39</v>
      </c>
      <c r="D334" t="s">
        <v>50</v>
      </c>
      <c r="E334" t="s">
        <v>337</v>
      </c>
      <c r="F334" s="13" t="str">
        <f>_xlfn.CONCAT(wiz_6[[#This Row],[OCTY......]],",",wiz_6[[#This Row],[OS]])</f>
        <v>PALMETTO  ,GA</v>
      </c>
      <c r="G334" t="s">
        <v>70</v>
      </c>
      <c r="H334" t="s">
        <v>580</v>
      </c>
      <c r="I334" s="13" t="str">
        <f>_xlfn.CONCAT(wiz_6[[#This Row],[DCTY......]], ",",wiz_6[[#This Row],[DS]])</f>
        <v>GOODLETTSV,TN</v>
      </c>
      <c r="J334" t="str">
        <f>TRIM(CONCATENATE(wiz_6[[#This Row],[SHIPPER..................]],wiz_6[[#This Row],[ZIP2..]],wiz_6[[#This Row],[ZIP3..]]))</f>
        <v>OWENS CORNING SALES | 3026837070</v>
      </c>
      <c r="K334">
        <v>3</v>
      </c>
      <c r="L334">
        <v>2.1</v>
      </c>
      <c r="M334">
        <v>0.18</v>
      </c>
      <c r="N334">
        <v>274</v>
      </c>
      <c r="O334">
        <v>0.56000000000000005</v>
      </c>
      <c r="P334">
        <v>142</v>
      </c>
      <c r="Q334">
        <v>0.35</v>
      </c>
      <c r="R334">
        <v>8</v>
      </c>
      <c r="S334">
        <v>-11</v>
      </c>
      <c r="T334">
        <v>-5</v>
      </c>
      <c r="U334">
        <v>99</v>
      </c>
      <c r="V334">
        <v>83</v>
      </c>
      <c r="W334">
        <v>36830</v>
      </c>
      <c r="X334">
        <v>30268</v>
      </c>
      <c r="Y334">
        <v>37070</v>
      </c>
      <c r="Z334">
        <v>2.06</v>
      </c>
      <c r="AA334">
        <f t="shared" si="69"/>
        <v>10012</v>
      </c>
      <c r="AB334">
        <f t="shared" si="70"/>
        <v>249</v>
      </c>
      <c r="AC334">
        <f t="shared" si="71"/>
        <v>6159</v>
      </c>
      <c r="AD334">
        <f t="shared" si="72"/>
        <v>0.6151618058330004</v>
      </c>
      <c r="AE334">
        <f t="shared" si="73"/>
        <v>0</v>
      </c>
      <c r="AF334" t="e">
        <f t="shared" ca="1" si="74"/>
        <v>#N/A</v>
      </c>
      <c r="AG334" t="e">
        <f t="shared" ca="1" si="75"/>
        <v>#N/A</v>
      </c>
      <c r="AH334" t="e">
        <f t="shared" ca="1" si="76"/>
        <v>#N/A</v>
      </c>
      <c r="AI334" t="e">
        <f t="shared" ca="1" si="65"/>
        <v>#N/A</v>
      </c>
      <c r="AJ334">
        <f t="shared" si="66"/>
        <v>2.9964043148222132E-4</v>
      </c>
      <c r="AK334">
        <f t="shared" si="67"/>
        <v>0</v>
      </c>
      <c r="AL334" t="e">
        <f t="shared" ca="1" si="77"/>
        <v>#N/A</v>
      </c>
      <c r="AM334" t="b">
        <f t="shared" si="68"/>
        <v>0</v>
      </c>
    </row>
    <row r="335" spans="1:39" x14ac:dyDescent="0.3">
      <c r="A335" t="s">
        <v>217</v>
      </c>
      <c r="B335" t="s">
        <v>218</v>
      </c>
      <c r="C335" t="s">
        <v>39</v>
      </c>
      <c r="D335" t="s">
        <v>50</v>
      </c>
      <c r="E335" t="s">
        <v>337</v>
      </c>
      <c r="F335" s="13" t="str">
        <f>_xlfn.CONCAT(wiz_6[[#This Row],[OCTY......]],",",wiz_6[[#This Row],[OS]])</f>
        <v>PALMETTO  ,GA</v>
      </c>
      <c r="G335" t="s">
        <v>70</v>
      </c>
      <c r="H335" t="s">
        <v>202</v>
      </c>
      <c r="I335" s="13" t="str">
        <f>_xlfn.CONCAT(wiz_6[[#This Row],[DCTY......]], ",",wiz_6[[#This Row],[DS]])</f>
        <v>NASHVILLE ,TN</v>
      </c>
      <c r="J335" t="str">
        <f>TRIM(CONCATENATE(wiz_6[[#This Row],[SHIPPER..................]],wiz_6[[#This Row],[ZIP2..]],wiz_6[[#This Row],[ZIP3..]]))</f>
        <v>OWENS CORNING SALES | 3026837201</v>
      </c>
      <c r="K335">
        <v>1</v>
      </c>
      <c r="L335">
        <v>2.19</v>
      </c>
      <c r="M335">
        <v>0.18</v>
      </c>
      <c r="N335">
        <v>262</v>
      </c>
      <c r="O335">
        <v>1</v>
      </c>
      <c r="P335">
        <v>25</v>
      </c>
      <c r="Q335">
        <v>0.25</v>
      </c>
      <c r="R335">
        <v>8</v>
      </c>
      <c r="S335">
        <v>-11</v>
      </c>
      <c r="T335">
        <v>-109</v>
      </c>
      <c r="U335">
        <v>111</v>
      </c>
      <c r="V335">
        <v>-9</v>
      </c>
      <c r="W335">
        <v>30301</v>
      </c>
      <c r="X335">
        <v>30268</v>
      </c>
      <c r="Y335">
        <v>37201</v>
      </c>
      <c r="Z335">
        <v>2.15</v>
      </c>
      <c r="AA335">
        <f t="shared" si="69"/>
        <v>10012</v>
      </c>
      <c r="AB335">
        <f t="shared" si="70"/>
        <v>-9</v>
      </c>
      <c r="AC335">
        <f t="shared" si="71"/>
        <v>6159</v>
      </c>
      <c r="AD335">
        <f t="shared" si="72"/>
        <v>0.6151618058330004</v>
      </c>
      <c r="AE335">
        <f t="shared" si="73"/>
        <v>0</v>
      </c>
      <c r="AF335" t="e">
        <f t="shared" ca="1" si="74"/>
        <v>#N/A</v>
      </c>
      <c r="AG335" t="e">
        <f t="shared" ca="1" si="75"/>
        <v>#N/A</v>
      </c>
      <c r="AH335" t="e">
        <f t="shared" ca="1" si="76"/>
        <v>#N/A</v>
      </c>
      <c r="AI335" t="e">
        <f t="shared" ca="1" si="65"/>
        <v>#N/A</v>
      </c>
      <c r="AJ335">
        <f t="shared" si="66"/>
        <v>9.988014382740711E-5</v>
      </c>
      <c r="AK335">
        <f t="shared" si="67"/>
        <v>0</v>
      </c>
      <c r="AL335" t="e">
        <f t="shared" ca="1" si="77"/>
        <v>#N/A</v>
      </c>
      <c r="AM335" t="b">
        <f t="shared" si="68"/>
        <v>0</v>
      </c>
    </row>
    <row r="336" spans="1:39" x14ac:dyDescent="0.3">
      <c r="A336" t="s">
        <v>539</v>
      </c>
      <c r="B336" t="s">
        <v>540</v>
      </c>
      <c r="C336" t="s">
        <v>39</v>
      </c>
      <c r="D336" t="s">
        <v>50</v>
      </c>
      <c r="E336" t="s">
        <v>329</v>
      </c>
      <c r="F336" s="13" t="str">
        <f>_xlfn.CONCAT(wiz_6[[#This Row],[OCTY......]],",",wiz_6[[#This Row],[OS]])</f>
        <v>GREENSBORO,GA</v>
      </c>
      <c r="G336" t="s">
        <v>76</v>
      </c>
      <c r="H336" t="s">
        <v>582</v>
      </c>
      <c r="I336" s="13" t="str">
        <f>_xlfn.CONCAT(wiz_6[[#This Row],[DCTY......]], ",",wiz_6[[#This Row],[DS]])</f>
        <v>DALLAS    ,TX</v>
      </c>
      <c r="J336" t="str">
        <f>TRIM(CONCATENATE(wiz_6[[#This Row],[SHIPPER..................]],wiz_6[[#This Row],[ZIP2..]],wiz_6[[#This Row],[ZIP3..]]))</f>
        <v>HOME DEPOT | 3064275201</v>
      </c>
      <c r="K336">
        <v>2</v>
      </c>
      <c r="L336">
        <v>1.65</v>
      </c>
      <c r="M336">
        <v>0.21</v>
      </c>
      <c r="N336">
        <v>857</v>
      </c>
      <c r="O336">
        <v>0.93</v>
      </c>
      <c r="P336">
        <v>69</v>
      </c>
      <c r="Q336">
        <v>0.3</v>
      </c>
      <c r="R336">
        <v>0</v>
      </c>
      <c r="S336">
        <v>-45</v>
      </c>
      <c r="T336">
        <v>177</v>
      </c>
      <c r="U336">
        <v>-7</v>
      </c>
      <c r="V336">
        <v>125</v>
      </c>
      <c r="W336">
        <v>30050</v>
      </c>
      <c r="X336">
        <v>30642</v>
      </c>
      <c r="Y336">
        <v>75201</v>
      </c>
      <c r="Z336">
        <v>1.64</v>
      </c>
      <c r="AA336">
        <f t="shared" si="69"/>
        <v>10012</v>
      </c>
      <c r="AB336">
        <f t="shared" si="70"/>
        <v>250</v>
      </c>
      <c r="AC336">
        <f t="shared" si="71"/>
        <v>6159</v>
      </c>
      <c r="AD336">
        <f t="shared" si="72"/>
        <v>0.6151618058330004</v>
      </c>
      <c r="AE336">
        <f t="shared" si="73"/>
        <v>0</v>
      </c>
      <c r="AF336" t="e">
        <f t="shared" ca="1" si="74"/>
        <v>#N/A</v>
      </c>
      <c r="AG336" t="e">
        <f t="shared" ca="1" si="75"/>
        <v>#N/A</v>
      </c>
      <c r="AH336" t="e">
        <f t="shared" ca="1" si="76"/>
        <v>#N/A</v>
      </c>
      <c r="AI336" t="e">
        <f t="shared" ca="1" si="65"/>
        <v>#N/A</v>
      </c>
      <c r="AJ336">
        <f t="shared" si="66"/>
        <v>1.9976028765481422E-4</v>
      </c>
      <c r="AK336">
        <f t="shared" si="67"/>
        <v>0</v>
      </c>
      <c r="AL336" t="e">
        <f t="shared" ca="1" si="77"/>
        <v>#N/A</v>
      </c>
      <c r="AM336" t="b">
        <f t="shared" si="68"/>
        <v>0</v>
      </c>
    </row>
    <row r="337" spans="1:39" x14ac:dyDescent="0.3">
      <c r="A337" t="s">
        <v>222</v>
      </c>
      <c r="B337" t="s">
        <v>218</v>
      </c>
      <c r="C337" t="s">
        <v>39</v>
      </c>
      <c r="D337" t="s">
        <v>50</v>
      </c>
      <c r="E337" t="s">
        <v>337</v>
      </c>
      <c r="F337" s="13" t="str">
        <f>_xlfn.CONCAT(wiz_6[[#This Row],[OCTY......]],",",wiz_6[[#This Row],[OS]])</f>
        <v>PALMETTO  ,GA</v>
      </c>
      <c r="G337" t="s">
        <v>76</v>
      </c>
      <c r="H337" t="s">
        <v>582</v>
      </c>
      <c r="I337" s="13" t="str">
        <f>_xlfn.CONCAT(wiz_6[[#This Row],[DCTY......]], ",",wiz_6[[#This Row],[DS]])</f>
        <v>DALLAS    ,TX</v>
      </c>
      <c r="J337" t="str">
        <f>TRIM(CONCATENATE(wiz_6[[#This Row],[SHIPPER..................]],wiz_6[[#This Row],[ZIP2..]],wiz_6[[#This Row],[ZIP3..]]))</f>
        <v>OWENS CORNING FIBERGL| 3026875201</v>
      </c>
      <c r="K337">
        <v>1</v>
      </c>
      <c r="L337">
        <v>1.54</v>
      </c>
      <c r="M337">
        <v>0.17</v>
      </c>
      <c r="N337">
        <v>780</v>
      </c>
      <c r="O337">
        <v>1.83</v>
      </c>
      <c r="P337">
        <v>10</v>
      </c>
      <c r="Q337">
        <v>0.25</v>
      </c>
      <c r="R337">
        <v>31</v>
      </c>
      <c r="S337">
        <v>-22</v>
      </c>
      <c r="T337">
        <v>-7</v>
      </c>
      <c r="U337">
        <v>-170</v>
      </c>
      <c r="V337">
        <v>-199</v>
      </c>
      <c r="W337">
        <v>30301</v>
      </c>
      <c r="X337">
        <v>30268</v>
      </c>
      <c r="Y337">
        <v>75201</v>
      </c>
      <c r="Z337">
        <v>1.49</v>
      </c>
      <c r="AA337">
        <f t="shared" si="69"/>
        <v>10012</v>
      </c>
      <c r="AB337">
        <f t="shared" si="70"/>
        <v>-199</v>
      </c>
      <c r="AC337">
        <f t="shared" si="71"/>
        <v>6159</v>
      </c>
      <c r="AD337">
        <f t="shared" si="72"/>
        <v>0.6151618058330004</v>
      </c>
      <c r="AE337">
        <f t="shared" si="73"/>
        <v>0</v>
      </c>
      <c r="AF337" t="e">
        <f t="shared" ca="1" si="74"/>
        <v>#N/A</v>
      </c>
      <c r="AG337" t="e">
        <f t="shared" ca="1" si="75"/>
        <v>#N/A</v>
      </c>
      <c r="AH337" t="e">
        <f t="shared" ca="1" si="76"/>
        <v>#N/A</v>
      </c>
      <c r="AI337" t="e">
        <f t="shared" ca="1" si="65"/>
        <v>#N/A</v>
      </c>
      <c r="AJ337">
        <f t="shared" si="66"/>
        <v>9.988014382740711E-5</v>
      </c>
      <c r="AK337">
        <f t="shared" si="67"/>
        <v>0</v>
      </c>
      <c r="AL337" t="e">
        <f t="shared" ca="1" si="77"/>
        <v>#N/A</v>
      </c>
      <c r="AM337" t="b">
        <f t="shared" si="68"/>
        <v>0</v>
      </c>
    </row>
    <row r="338" spans="1:39" x14ac:dyDescent="0.3">
      <c r="A338" t="s">
        <v>400</v>
      </c>
      <c r="B338" t="s">
        <v>401</v>
      </c>
      <c r="C338" t="s">
        <v>39</v>
      </c>
      <c r="D338" t="s">
        <v>50</v>
      </c>
      <c r="E338" t="s">
        <v>223</v>
      </c>
      <c r="F338" s="13" t="str">
        <f>_xlfn.CONCAT(wiz_6[[#This Row],[OCTY......]],",",wiz_6[[#This Row],[OS]])</f>
        <v>ATLANTA   ,GA</v>
      </c>
      <c r="G338" t="s">
        <v>76</v>
      </c>
      <c r="H338" t="s">
        <v>583</v>
      </c>
      <c r="I338" s="13" t="str">
        <f>_xlfn.CONCAT(wiz_6[[#This Row],[DCTY......]], ",",wiz_6[[#This Row],[DS]])</f>
        <v>LEWISVILLE,TX</v>
      </c>
      <c r="J338" t="str">
        <f>TRIM(CONCATENATE(wiz_6[[#This Row],[SHIPPER..................]],wiz_6[[#This Row],[ZIP2..]],wiz_6[[#This Row],[ZIP3..]]))</f>
        <v>KELLOGG COMPANY MLXP| 3030175029</v>
      </c>
      <c r="K338">
        <v>7</v>
      </c>
      <c r="L338">
        <v>1.68</v>
      </c>
      <c r="M338">
        <v>0.25</v>
      </c>
      <c r="N338">
        <v>799</v>
      </c>
      <c r="O338">
        <v>1.88</v>
      </c>
      <c r="P338">
        <v>22</v>
      </c>
      <c r="Q338">
        <v>0.26</v>
      </c>
      <c r="R338">
        <v>-28</v>
      </c>
      <c r="S338">
        <v>-21</v>
      </c>
      <c r="T338">
        <v>-19</v>
      </c>
      <c r="U338">
        <v>-200</v>
      </c>
      <c r="V338">
        <v>-240</v>
      </c>
      <c r="W338">
        <v>30642</v>
      </c>
      <c r="X338">
        <v>30301</v>
      </c>
      <c r="Y338">
        <v>75029</v>
      </c>
      <c r="Z338">
        <v>1.71</v>
      </c>
      <c r="AA338">
        <f t="shared" si="69"/>
        <v>10012</v>
      </c>
      <c r="AB338">
        <f t="shared" si="70"/>
        <v>-1680</v>
      </c>
      <c r="AC338">
        <f t="shared" si="71"/>
        <v>6159</v>
      </c>
      <c r="AD338">
        <f t="shared" si="72"/>
        <v>0.6151618058330004</v>
      </c>
      <c r="AE338">
        <f t="shared" si="73"/>
        <v>0</v>
      </c>
      <c r="AF338" t="e">
        <f t="shared" ca="1" si="74"/>
        <v>#N/A</v>
      </c>
      <c r="AG338" t="e">
        <f t="shared" ca="1" si="75"/>
        <v>#N/A</v>
      </c>
      <c r="AH338" t="e">
        <f t="shared" ca="1" si="76"/>
        <v>#N/A</v>
      </c>
      <c r="AI338" t="e">
        <f t="shared" ca="1" si="65"/>
        <v>#N/A</v>
      </c>
      <c r="AJ338">
        <f t="shared" si="66"/>
        <v>6.9916100679184975E-4</v>
      </c>
      <c r="AK338">
        <f t="shared" si="67"/>
        <v>0</v>
      </c>
      <c r="AL338" t="e">
        <f t="shared" ca="1" si="77"/>
        <v>#N/A</v>
      </c>
      <c r="AM338" t="b">
        <f t="shared" si="68"/>
        <v>0</v>
      </c>
    </row>
    <row r="339" spans="1:39" x14ac:dyDescent="0.3">
      <c r="A339" t="s">
        <v>37</v>
      </c>
      <c r="B339" t="s">
        <v>38</v>
      </c>
      <c r="C339" t="s">
        <v>39</v>
      </c>
      <c r="D339" t="s">
        <v>50</v>
      </c>
      <c r="E339" t="s">
        <v>223</v>
      </c>
      <c r="F339" s="13" t="str">
        <f>_xlfn.CONCAT(wiz_6[[#This Row],[OCTY......]],",",wiz_6[[#This Row],[OS]])</f>
        <v>ATLANTA   ,GA</v>
      </c>
      <c r="G339" t="s">
        <v>140</v>
      </c>
      <c r="H339" t="s">
        <v>584</v>
      </c>
      <c r="I339" s="13" t="str">
        <f>_xlfn.CONCAT(wiz_6[[#This Row],[DCTY......]], ",",wiz_6[[#This Row],[DS]])</f>
        <v>MENASHA   ,WI</v>
      </c>
      <c r="J339" t="str">
        <f>TRIM(CONCATENATE(wiz_6[[#This Row],[SHIPPER..................]],wiz_6[[#This Row],[ZIP2..]],wiz_6[[#This Row],[ZIP3..]]))</f>
        <v>b: C H ROBINSON | 3030154952</v>
      </c>
      <c r="K339">
        <v>1</v>
      </c>
      <c r="L339">
        <v>1.48</v>
      </c>
      <c r="M339">
        <v>0.27</v>
      </c>
      <c r="N339">
        <v>915</v>
      </c>
      <c r="O339">
        <v>2.79</v>
      </c>
      <c r="P339">
        <v>10</v>
      </c>
      <c r="Q339">
        <v>0.25</v>
      </c>
      <c r="R339">
        <v>-2</v>
      </c>
      <c r="S339">
        <v>-6</v>
      </c>
      <c r="T339">
        <v>-231</v>
      </c>
      <c r="U339">
        <v>-96</v>
      </c>
      <c r="V339">
        <v>-333</v>
      </c>
      <c r="W339">
        <v>30050</v>
      </c>
      <c r="X339">
        <v>30301</v>
      </c>
      <c r="Y339">
        <v>54952</v>
      </c>
      <c r="Z339">
        <v>1.53</v>
      </c>
      <c r="AA339">
        <f t="shared" si="69"/>
        <v>10012</v>
      </c>
      <c r="AB339">
        <f t="shared" si="70"/>
        <v>-333</v>
      </c>
      <c r="AC339">
        <f t="shared" si="71"/>
        <v>6159</v>
      </c>
      <c r="AD339">
        <f t="shared" si="72"/>
        <v>0.6151618058330004</v>
      </c>
      <c r="AE339">
        <f t="shared" si="73"/>
        <v>0</v>
      </c>
      <c r="AF339" t="e">
        <f t="shared" ca="1" si="74"/>
        <v>#N/A</v>
      </c>
      <c r="AG339" t="e">
        <f t="shared" ca="1" si="75"/>
        <v>#N/A</v>
      </c>
      <c r="AH339" t="e">
        <f t="shared" ca="1" si="76"/>
        <v>#N/A</v>
      </c>
      <c r="AI339" t="e">
        <f t="shared" ca="1" si="65"/>
        <v>#N/A</v>
      </c>
      <c r="AJ339">
        <f t="shared" si="66"/>
        <v>9.988014382740711E-5</v>
      </c>
      <c r="AK339">
        <f t="shared" si="67"/>
        <v>0</v>
      </c>
      <c r="AL339" t="e">
        <f t="shared" ca="1" si="77"/>
        <v>#N/A</v>
      </c>
      <c r="AM339" t="b">
        <f t="shared" si="68"/>
        <v>0</v>
      </c>
    </row>
    <row r="340" spans="1:39" x14ac:dyDescent="0.3">
      <c r="A340" t="s">
        <v>37</v>
      </c>
      <c r="B340" t="s">
        <v>38</v>
      </c>
      <c r="C340" t="s">
        <v>39</v>
      </c>
      <c r="D340" t="s">
        <v>50</v>
      </c>
      <c r="E340" t="s">
        <v>399</v>
      </c>
      <c r="F340" s="13" t="str">
        <f>_xlfn.CONCAT(wiz_6[[#This Row],[OCTY......]],",",wiz_6[[#This Row],[OS]])</f>
        <v>MCDONOUGH ,GA</v>
      </c>
      <c r="G340" t="s">
        <v>140</v>
      </c>
      <c r="H340" t="s">
        <v>585</v>
      </c>
      <c r="I340" s="13" t="str">
        <f>_xlfn.CONCAT(wiz_6[[#This Row],[DCTY......]], ",",wiz_6[[#This Row],[DS]])</f>
        <v>OCONOMOWOC,WI</v>
      </c>
      <c r="J340" t="str">
        <f>TRIM(CONCATENATE(wiz_6[[#This Row],[SHIPPER..................]],wiz_6[[#This Row],[ZIP2..]],wiz_6[[#This Row],[ZIP3..]]))</f>
        <v>b: C H ROBINSON | 3025353066</v>
      </c>
      <c r="K340">
        <v>1</v>
      </c>
      <c r="L340">
        <v>1.43</v>
      </c>
      <c r="M340">
        <v>0.27</v>
      </c>
      <c r="N340">
        <v>881</v>
      </c>
      <c r="O340">
        <v>1.17</v>
      </c>
      <c r="P340">
        <v>33</v>
      </c>
      <c r="Q340">
        <v>0.25</v>
      </c>
      <c r="R340">
        <v>2</v>
      </c>
      <c r="S340">
        <v>-57</v>
      </c>
      <c r="T340">
        <v>120</v>
      </c>
      <c r="U340">
        <v>150</v>
      </c>
      <c r="V340">
        <v>213</v>
      </c>
      <c r="W340">
        <v>30301</v>
      </c>
      <c r="X340">
        <v>30253</v>
      </c>
      <c r="Y340">
        <v>53066</v>
      </c>
      <c r="Z340">
        <v>1.48</v>
      </c>
      <c r="AA340">
        <f t="shared" si="69"/>
        <v>10012</v>
      </c>
      <c r="AB340">
        <f t="shared" si="70"/>
        <v>213</v>
      </c>
      <c r="AC340">
        <f t="shared" si="71"/>
        <v>6159</v>
      </c>
      <c r="AD340">
        <f t="shared" si="72"/>
        <v>0.6151618058330004</v>
      </c>
      <c r="AE340">
        <f t="shared" si="73"/>
        <v>0</v>
      </c>
      <c r="AF340" t="e">
        <f t="shared" ca="1" si="74"/>
        <v>#N/A</v>
      </c>
      <c r="AG340" t="e">
        <f t="shared" ca="1" si="75"/>
        <v>#N/A</v>
      </c>
      <c r="AH340" t="e">
        <f t="shared" ca="1" si="76"/>
        <v>#N/A</v>
      </c>
      <c r="AI340" t="e">
        <f t="shared" ca="1" si="65"/>
        <v>#N/A</v>
      </c>
      <c r="AJ340">
        <f t="shared" si="66"/>
        <v>9.988014382740711E-5</v>
      </c>
      <c r="AK340">
        <f t="shared" si="67"/>
        <v>0</v>
      </c>
      <c r="AL340" t="e">
        <f t="shared" ca="1" si="77"/>
        <v>#N/A</v>
      </c>
      <c r="AM340" t="b">
        <f t="shared" si="68"/>
        <v>0</v>
      </c>
    </row>
    <row r="341" spans="1:39" x14ac:dyDescent="0.3">
      <c r="A341" t="s">
        <v>137</v>
      </c>
      <c r="B341" t="s">
        <v>138</v>
      </c>
      <c r="C341" t="s">
        <v>39</v>
      </c>
      <c r="D341" t="s">
        <v>50</v>
      </c>
      <c r="E341" t="s">
        <v>98</v>
      </c>
      <c r="F341" s="13" t="str">
        <f>_xlfn.CONCAT(wiz_6[[#This Row],[OCTY......]],",",wiz_6[[#This Row],[OS]])</f>
        <v>AUGUSTA   ,GA</v>
      </c>
      <c r="G341" t="s">
        <v>40</v>
      </c>
      <c r="H341" t="s">
        <v>586</v>
      </c>
      <c r="I341" s="13" t="str">
        <f>_xlfn.CONCAT(wiz_6[[#This Row],[DCTY......]], ",",wiz_6[[#This Row],[DS]])</f>
        <v>EUTAW     ,AL</v>
      </c>
      <c r="J341" t="str">
        <f>TRIM(CONCATENATE(wiz_6[[#This Row],[SHIPPER..................]],wiz_6[[#This Row],[ZIP2..]],wiz_6[[#This Row],[ZIP3..]]))</f>
        <v>b: RED CLASSIC BROKER| 3090135462</v>
      </c>
      <c r="K341">
        <v>3</v>
      </c>
      <c r="L341">
        <v>1.48</v>
      </c>
      <c r="M341">
        <v>0.27</v>
      </c>
      <c r="N341">
        <v>390</v>
      </c>
      <c r="O341">
        <v>0.81</v>
      </c>
      <c r="P341">
        <v>118</v>
      </c>
      <c r="Q341">
        <v>0.35</v>
      </c>
      <c r="R341">
        <v>-24</v>
      </c>
      <c r="S341">
        <v>-217</v>
      </c>
      <c r="T341">
        <v>-9</v>
      </c>
      <c r="U341">
        <v>128</v>
      </c>
      <c r="V341">
        <v>-98</v>
      </c>
      <c r="W341">
        <v>29555</v>
      </c>
      <c r="X341">
        <v>30901</v>
      </c>
      <c r="Y341">
        <v>35462</v>
      </c>
      <c r="Z341">
        <v>1.53</v>
      </c>
      <c r="AA341">
        <f t="shared" si="69"/>
        <v>10012</v>
      </c>
      <c r="AB341">
        <f t="shared" si="70"/>
        <v>-294</v>
      </c>
      <c r="AC341">
        <f t="shared" si="71"/>
        <v>6159</v>
      </c>
      <c r="AD341">
        <f t="shared" si="72"/>
        <v>0.6151618058330004</v>
      </c>
      <c r="AE341">
        <f t="shared" si="73"/>
        <v>0</v>
      </c>
      <c r="AF341" t="e">
        <f t="shared" ca="1" si="74"/>
        <v>#N/A</v>
      </c>
      <c r="AG341" t="e">
        <f t="shared" ca="1" si="75"/>
        <v>#N/A</v>
      </c>
      <c r="AH341" t="e">
        <f t="shared" ca="1" si="76"/>
        <v>#N/A</v>
      </c>
      <c r="AI341" t="e">
        <f t="shared" ca="1" si="65"/>
        <v>#N/A</v>
      </c>
      <c r="AJ341">
        <f t="shared" si="66"/>
        <v>2.9964043148222132E-4</v>
      </c>
      <c r="AK341">
        <f t="shared" si="67"/>
        <v>0</v>
      </c>
      <c r="AL341" t="e">
        <f t="shared" ca="1" si="77"/>
        <v>#N/A</v>
      </c>
      <c r="AM341" t="b">
        <f t="shared" si="68"/>
        <v>0</v>
      </c>
    </row>
    <row r="342" spans="1:39" x14ac:dyDescent="0.3">
      <c r="A342" t="s">
        <v>587</v>
      </c>
      <c r="B342" t="s">
        <v>588</v>
      </c>
      <c r="C342" t="s">
        <v>39</v>
      </c>
      <c r="D342" t="s">
        <v>50</v>
      </c>
      <c r="E342" t="s">
        <v>98</v>
      </c>
      <c r="F342" s="13" t="str">
        <f>_xlfn.CONCAT(wiz_6[[#This Row],[OCTY......]],",",wiz_6[[#This Row],[OS]])</f>
        <v>AUGUSTA   ,GA</v>
      </c>
      <c r="G342" t="s">
        <v>53</v>
      </c>
      <c r="H342" t="s">
        <v>159</v>
      </c>
      <c r="I342" s="13" t="str">
        <f>_xlfn.CONCAT(wiz_6[[#This Row],[DCTY......]], ",",wiz_6[[#This Row],[DS]])</f>
        <v>CHICAGO   ,IL</v>
      </c>
      <c r="J342" t="str">
        <f>TRIM(CONCATENATE(wiz_6[[#This Row],[SHIPPER..................]],wiz_6[[#This Row],[ZIP2..]],wiz_6[[#This Row],[ZIP3..]]))</f>
        <v>INTERNATIONAL PAPER C| 3090160601</v>
      </c>
      <c r="K342">
        <v>5</v>
      </c>
      <c r="L342">
        <v>1.4</v>
      </c>
      <c r="M342">
        <v>0.47</v>
      </c>
      <c r="N342">
        <v>791</v>
      </c>
      <c r="O342">
        <v>1.96</v>
      </c>
      <c r="P342">
        <v>124</v>
      </c>
      <c r="Q342">
        <v>0.35</v>
      </c>
      <c r="R342">
        <v>-194</v>
      </c>
      <c r="S342">
        <v>-138</v>
      </c>
      <c r="T342">
        <v>-38</v>
      </c>
      <c r="U342">
        <v>34</v>
      </c>
      <c r="V342">
        <v>-142</v>
      </c>
      <c r="W342">
        <v>30301</v>
      </c>
      <c r="X342">
        <v>30901</v>
      </c>
      <c r="Y342">
        <v>60601</v>
      </c>
      <c r="Z342">
        <v>1.65</v>
      </c>
      <c r="AA342">
        <f t="shared" si="69"/>
        <v>10012</v>
      </c>
      <c r="AB342">
        <f t="shared" si="70"/>
        <v>-710</v>
      </c>
      <c r="AC342">
        <f t="shared" si="71"/>
        <v>6159</v>
      </c>
      <c r="AD342">
        <f t="shared" si="72"/>
        <v>0.6151618058330004</v>
      </c>
      <c r="AE342">
        <f t="shared" si="73"/>
        <v>0</v>
      </c>
      <c r="AF342" t="e">
        <f t="shared" ca="1" si="74"/>
        <v>#N/A</v>
      </c>
      <c r="AG342" t="e">
        <f t="shared" ca="1" si="75"/>
        <v>#N/A</v>
      </c>
      <c r="AH342" t="e">
        <f t="shared" ca="1" si="76"/>
        <v>#N/A</v>
      </c>
      <c r="AI342" t="e">
        <f t="shared" ca="1" si="65"/>
        <v>#N/A</v>
      </c>
      <c r="AJ342">
        <f t="shared" si="66"/>
        <v>4.9940071913703551E-4</v>
      </c>
      <c r="AK342">
        <f t="shared" si="67"/>
        <v>0</v>
      </c>
      <c r="AL342" t="e">
        <f t="shared" ca="1" si="77"/>
        <v>#N/A</v>
      </c>
      <c r="AM342" t="b">
        <f t="shared" si="68"/>
        <v>0</v>
      </c>
    </row>
    <row r="343" spans="1:39" x14ac:dyDescent="0.3">
      <c r="A343" t="s">
        <v>587</v>
      </c>
      <c r="B343" t="s">
        <v>588</v>
      </c>
      <c r="C343" t="s">
        <v>39</v>
      </c>
      <c r="D343" t="s">
        <v>50</v>
      </c>
      <c r="E343" t="s">
        <v>98</v>
      </c>
      <c r="F343" s="13" t="str">
        <f>_xlfn.CONCAT(wiz_6[[#This Row],[OCTY......]],",",wiz_6[[#This Row],[OS]])</f>
        <v>AUGUSTA   ,GA</v>
      </c>
      <c r="G343" t="s">
        <v>42</v>
      </c>
      <c r="H343" t="s">
        <v>145</v>
      </c>
      <c r="I343" s="13" t="str">
        <f>_xlfn.CONCAT(wiz_6[[#This Row],[DCTY......]], ",",wiz_6[[#This Row],[DS]])</f>
        <v>AUBURN    ,IN</v>
      </c>
      <c r="J343" t="str">
        <f>TRIM(CONCATENATE(wiz_6[[#This Row],[SHIPPER..................]],wiz_6[[#This Row],[ZIP2..]],wiz_6[[#This Row],[ZIP3..]]))</f>
        <v>INTERNATIONAL PAPER C| 3090146706</v>
      </c>
      <c r="K343">
        <v>2</v>
      </c>
      <c r="L343">
        <v>1.42</v>
      </c>
      <c r="M343">
        <v>0.48</v>
      </c>
      <c r="N343">
        <v>683</v>
      </c>
      <c r="O343">
        <v>1.42</v>
      </c>
      <c r="P343">
        <v>145</v>
      </c>
      <c r="Q343">
        <v>0.35</v>
      </c>
      <c r="R343">
        <v>-181</v>
      </c>
      <c r="S343">
        <v>-138</v>
      </c>
      <c r="T343">
        <v>-7</v>
      </c>
      <c r="U343">
        <v>156</v>
      </c>
      <c r="V343">
        <v>11</v>
      </c>
      <c r="W343">
        <v>30253</v>
      </c>
      <c r="X343">
        <v>30901</v>
      </c>
      <c r="Y343">
        <v>46706</v>
      </c>
      <c r="Z343">
        <v>1.68</v>
      </c>
      <c r="AA343">
        <f t="shared" si="69"/>
        <v>10012</v>
      </c>
      <c r="AB343">
        <f t="shared" si="70"/>
        <v>22</v>
      </c>
      <c r="AC343">
        <f t="shared" si="71"/>
        <v>6159</v>
      </c>
      <c r="AD343">
        <f t="shared" si="72"/>
        <v>0.6151618058330004</v>
      </c>
      <c r="AE343">
        <f t="shared" si="73"/>
        <v>0</v>
      </c>
      <c r="AF343" t="e">
        <f t="shared" ca="1" si="74"/>
        <v>#N/A</v>
      </c>
      <c r="AG343" t="e">
        <f t="shared" ca="1" si="75"/>
        <v>#N/A</v>
      </c>
      <c r="AH343" t="e">
        <f t="shared" ca="1" si="76"/>
        <v>#N/A</v>
      </c>
      <c r="AI343" t="e">
        <f t="shared" ca="1" si="65"/>
        <v>#N/A</v>
      </c>
      <c r="AJ343">
        <f t="shared" si="66"/>
        <v>1.9976028765481422E-4</v>
      </c>
      <c r="AK343">
        <f t="shared" si="67"/>
        <v>0</v>
      </c>
      <c r="AL343" t="e">
        <f t="shared" ca="1" si="77"/>
        <v>#N/A</v>
      </c>
      <c r="AM343" t="b">
        <f t="shared" si="68"/>
        <v>0</v>
      </c>
    </row>
    <row r="344" spans="1:39" x14ac:dyDescent="0.3">
      <c r="A344" t="s">
        <v>587</v>
      </c>
      <c r="B344" t="s">
        <v>588</v>
      </c>
      <c r="C344" t="s">
        <v>39</v>
      </c>
      <c r="D344" t="s">
        <v>50</v>
      </c>
      <c r="E344" t="s">
        <v>98</v>
      </c>
      <c r="F344" s="13" t="str">
        <f>_xlfn.CONCAT(wiz_6[[#This Row],[OCTY......]],",",wiz_6[[#This Row],[OS]])</f>
        <v>AUGUSTA   ,GA</v>
      </c>
      <c r="G344" t="s">
        <v>42</v>
      </c>
      <c r="H344" t="s">
        <v>442</v>
      </c>
      <c r="I344" s="13" t="str">
        <f>_xlfn.CONCAT(wiz_6[[#This Row],[DCTY......]], ",",wiz_6[[#This Row],[DS]])</f>
        <v>INDIANAPOL,IN</v>
      </c>
      <c r="J344" t="str">
        <f>TRIM(CONCATENATE(wiz_6[[#This Row],[SHIPPER..................]],wiz_6[[#This Row],[ZIP2..]],wiz_6[[#This Row],[ZIP3..]]))</f>
        <v>INTERNATIONAL PAPER C| 3090146201</v>
      </c>
      <c r="K344">
        <v>1</v>
      </c>
      <c r="L344">
        <v>1.48</v>
      </c>
      <c r="M344">
        <v>0.48</v>
      </c>
      <c r="N344">
        <v>611</v>
      </c>
      <c r="O344">
        <v>2</v>
      </c>
      <c r="P344">
        <v>101</v>
      </c>
      <c r="Q344">
        <v>0.35</v>
      </c>
      <c r="R344">
        <v>-152</v>
      </c>
      <c r="S344">
        <v>-138</v>
      </c>
      <c r="T344">
        <v>-187</v>
      </c>
      <c r="U344">
        <v>-40</v>
      </c>
      <c r="V344">
        <v>-365</v>
      </c>
      <c r="W344">
        <v>29621</v>
      </c>
      <c r="X344">
        <v>30901</v>
      </c>
      <c r="Y344">
        <v>46201</v>
      </c>
      <c r="Z344">
        <v>1.74</v>
      </c>
      <c r="AA344">
        <f t="shared" si="69"/>
        <v>10012</v>
      </c>
      <c r="AB344">
        <f t="shared" si="70"/>
        <v>-365</v>
      </c>
      <c r="AC344">
        <f t="shared" si="71"/>
        <v>6159</v>
      </c>
      <c r="AD344">
        <f t="shared" si="72"/>
        <v>0.6151618058330004</v>
      </c>
      <c r="AE344">
        <f t="shared" si="73"/>
        <v>0</v>
      </c>
      <c r="AF344" t="e">
        <f t="shared" ca="1" si="74"/>
        <v>#N/A</v>
      </c>
      <c r="AG344" t="e">
        <f t="shared" ca="1" si="75"/>
        <v>#N/A</v>
      </c>
      <c r="AH344" t="e">
        <f t="shared" ca="1" si="76"/>
        <v>#N/A</v>
      </c>
      <c r="AI344" t="e">
        <f t="shared" ca="1" si="65"/>
        <v>#N/A</v>
      </c>
      <c r="AJ344">
        <f t="shared" si="66"/>
        <v>9.988014382740711E-5</v>
      </c>
      <c r="AK344">
        <f t="shared" si="67"/>
        <v>0</v>
      </c>
      <c r="AL344" t="e">
        <f t="shared" ca="1" si="77"/>
        <v>#N/A</v>
      </c>
      <c r="AM344" t="b">
        <f t="shared" si="68"/>
        <v>0</v>
      </c>
    </row>
    <row r="345" spans="1:39" x14ac:dyDescent="0.3">
      <c r="A345" t="s">
        <v>78</v>
      </c>
      <c r="B345" t="s">
        <v>79</v>
      </c>
      <c r="C345" t="s">
        <v>39</v>
      </c>
      <c r="D345" t="s">
        <v>50</v>
      </c>
      <c r="E345" t="s">
        <v>98</v>
      </c>
      <c r="F345" s="13" t="str">
        <f>_xlfn.CONCAT(wiz_6[[#This Row],[OCTY......]],",",wiz_6[[#This Row],[OS]])</f>
        <v>AUGUSTA   ,GA</v>
      </c>
      <c r="G345" t="s">
        <v>44</v>
      </c>
      <c r="H345" t="s">
        <v>464</v>
      </c>
      <c r="I345" s="13" t="str">
        <f>_xlfn.CONCAT(wiz_6[[#This Row],[DCTY......]], ",",wiz_6[[#This Row],[DS]])</f>
        <v>FRANKLIN  ,KY</v>
      </c>
      <c r="J345" t="str">
        <f>TRIM(CONCATENATE(wiz_6[[#This Row],[SHIPPER..................]],wiz_6[[#This Row],[ZIP2..]],wiz_6[[#This Row],[ZIP3..]]))</f>
        <v>TRACTOR SUPPLY MANHAT| 3090142134</v>
      </c>
      <c r="K345">
        <v>6</v>
      </c>
      <c r="L345">
        <v>1.75</v>
      </c>
      <c r="M345">
        <v>0.21</v>
      </c>
      <c r="N345">
        <v>441</v>
      </c>
      <c r="O345">
        <v>0.66</v>
      </c>
      <c r="P345">
        <v>121</v>
      </c>
      <c r="Q345">
        <v>0.35</v>
      </c>
      <c r="R345">
        <v>-8</v>
      </c>
      <c r="S345">
        <v>-116</v>
      </c>
      <c r="T345">
        <v>53</v>
      </c>
      <c r="U345">
        <v>119</v>
      </c>
      <c r="V345">
        <v>56</v>
      </c>
      <c r="W345">
        <v>31401</v>
      </c>
      <c r="X345">
        <v>30901</v>
      </c>
      <c r="Y345">
        <v>42134</v>
      </c>
      <c r="Z345">
        <v>1.74</v>
      </c>
      <c r="AA345">
        <f t="shared" si="69"/>
        <v>10012</v>
      </c>
      <c r="AB345">
        <f t="shared" si="70"/>
        <v>336</v>
      </c>
      <c r="AC345">
        <f t="shared" si="71"/>
        <v>6159</v>
      </c>
      <c r="AD345">
        <f t="shared" si="72"/>
        <v>0.6151618058330004</v>
      </c>
      <c r="AE345">
        <f t="shared" si="73"/>
        <v>0</v>
      </c>
      <c r="AF345" t="e">
        <f t="shared" ca="1" si="74"/>
        <v>#N/A</v>
      </c>
      <c r="AG345" t="e">
        <f t="shared" ca="1" si="75"/>
        <v>#N/A</v>
      </c>
      <c r="AH345" t="e">
        <f t="shared" ca="1" si="76"/>
        <v>#N/A</v>
      </c>
      <c r="AI345" t="e">
        <f t="shared" ca="1" si="65"/>
        <v>#N/A</v>
      </c>
      <c r="AJ345">
        <f t="shared" si="66"/>
        <v>5.9928086296444263E-4</v>
      </c>
      <c r="AK345">
        <f t="shared" si="67"/>
        <v>0</v>
      </c>
      <c r="AL345" t="e">
        <f t="shared" ca="1" si="77"/>
        <v>#N/A</v>
      </c>
      <c r="AM345" t="b">
        <f t="shared" si="68"/>
        <v>0</v>
      </c>
    </row>
    <row r="346" spans="1:39" x14ac:dyDescent="0.3">
      <c r="A346" t="s">
        <v>587</v>
      </c>
      <c r="B346" t="s">
        <v>588</v>
      </c>
      <c r="C346" t="s">
        <v>39</v>
      </c>
      <c r="D346" t="s">
        <v>50</v>
      </c>
      <c r="E346" t="s">
        <v>98</v>
      </c>
      <c r="F346" s="13" t="str">
        <f>_xlfn.CONCAT(wiz_6[[#This Row],[OCTY......]],",",wiz_6[[#This Row],[OS]])</f>
        <v>AUGUSTA   ,GA</v>
      </c>
      <c r="G346" t="s">
        <v>42</v>
      </c>
      <c r="H346" t="s">
        <v>589</v>
      </c>
      <c r="I346" s="13" t="str">
        <f>_xlfn.CONCAT(wiz_6[[#This Row],[DCTY......]], ",",wiz_6[[#This Row],[DS]])</f>
        <v>NEW ALBANY,IN</v>
      </c>
      <c r="J346" t="str">
        <f>TRIM(CONCATENATE(wiz_6[[#This Row],[SHIPPER..................]],wiz_6[[#This Row],[ZIP2..]],wiz_6[[#This Row],[ZIP3..]]))</f>
        <v>INTERNATIONAL PAPER C| 3090147150</v>
      </c>
      <c r="K346">
        <v>1</v>
      </c>
      <c r="L346">
        <v>1.7</v>
      </c>
      <c r="M346">
        <v>0.47</v>
      </c>
      <c r="N346">
        <v>510</v>
      </c>
      <c r="O346">
        <v>1.1299999999999999</v>
      </c>
      <c r="P346">
        <v>16</v>
      </c>
      <c r="Q346">
        <v>0.25</v>
      </c>
      <c r="R346">
        <v>-132</v>
      </c>
      <c r="S346">
        <v>-138</v>
      </c>
      <c r="T346">
        <v>-20</v>
      </c>
      <c r="U346">
        <v>250</v>
      </c>
      <c r="V346">
        <v>92</v>
      </c>
      <c r="W346">
        <v>29801</v>
      </c>
      <c r="X346">
        <v>30901</v>
      </c>
      <c r="Y346">
        <v>47150</v>
      </c>
      <c r="Z346">
        <v>1.95</v>
      </c>
      <c r="AA346">
        <f t="shared" si="69"/>
        <v>10012</v>
      </c>
      <c r="AB346">
        <f t="shared" si="70"/>
        <v>92</v>
      </c>
      <c r="AC346">
        <f t="shared" si="71"/>
        <v>6159</v>
      </c>
      <c r="AD346">
        <f t="shared" si="72"/>
        <v>0.6151618058330004</v>
      </c>
      <c r="AE346">
        <f t="shared" si="73"/>
        <v>0</v>
      </c>
      <c r="AF346" t="e">
        <f t="shared" ca="1" si="74"/>
        <v>#N/A</v>
      </c>
      <c r="AG346" t="e">
        <f t="shared" ca="1" si="75"/>
        <v>#N/A</v>
      </c>
      <c r="AH346" t="e">
        <f t="shared" ca="1" si="76"/>
        <v>#N/A</v>
      </c>
      <c r="AI346" t="e">
        <f t="shared" ca="1" si="65"/>
        <v>#N/A</v>
      </c>
      <c r="AJ346">
        <f t="shared" si="66"/>
        <v>9.988014382740711E-5</v>
      </c>
      <c r="AK346">
        <f t="shared" si="67"/>
        <v>0</v>
      </c>
      <c r="AL346" t="e">
        <f t="shared" ca="1" si="77"/>
        <v>#N/A</v>
      </c>
      <c r="AM346" t="b">
        <f t="shared" si="68"/>
        <v>0</v>
      </c>
    </row>
    <row r="347" spans="1:39" x14ac:dyDescent="0.3">
      <c r="A347" t="s">
        <v>587</v>
      </c>
      <c r="B347" t="s">
        <v>588</v>
      </c>
      <c r="C347" t="s">
        <v>39</v>
      </c>
      <c r="D347" t="s">
        <v>50</v>
      </c>
      <c r="E347" t="s">
        <v>98</v>
      </c>
      <c r="F347" s="13" t="str">
        <f>_xlfn.CONCAT(wiz_6[[#This Row],[OCTY......]],",",wiz_6[[#This Row],[OS]])</f>
        <v>AUGUSTA   ,GA</v>
      </c>
      <c r="G347" t="s">
        <v>87</v>
      </c>
      <c r="H347" t="s">
        <v>590</v>
      </c>
      <c r="I347" s="13" t="str">
        <f>_xlfn.CONCAT(wiz_6[[#This Row],[DCTY......]], ",",wiz_6[[#This Row],[DS]])</f>
        <v>BROOKLYN  ,OH</v>
      </c>
      <c r="J347" t="str">
        <f>TRIM(CONCATENATE(wiz_6[[#This Row],[SHIPPER..................]],wiz_6[[#This Row],[ZIP2..]],wiz_6[[#This Row],[ZIP3..]]))</f>
        <v>INTERNATIONAL PAPER C| 3090144144</v>
      </c>
      <c r="K347">
        <v>2</v>
      </c>
      <c r="L347">
        <v>1.65</v>
      </c>
      <c r="M347">
        <v>0.48</v>
      </c>
      <c r="N347">
        <v>657</v>
      </c>
      <c r="O347">
        <v>1.86</v>
      </c>
      <c r="P347">
        <v>402</v>
      </c>
      <c r="Q347">
        <v>0.7</v>
      </c>
      <c r="R347">
        <v>-137</v>
      </c>
      <c r="S347">
        <v>-138</v>
      </c>
      <c r="T347">
        <v>-112</v>
      </c>
      <c r="U347">
        <v>137</v>
      </c>
      <c r="V347">
        <v>-113</v>
      </c>
      <c r="W347">
        <v>30272</v>
      </c>
      <c r="X347">
        <v>30901</v>
      </c>
      <c r="Y347">
        <v>44144</v>
      </c>
      <c r="Z347">
        <v>1.91</v>
      </c>
      <c r="AA347">
        <f t="shared" si="69"/>
        <v>10012</v>
      </c>
      <c r="AB347">
        <f t="shared" si="70"/>
        <v>-226</v>
      </c>
      <c r="AC347">
        <f t="shared" si="71"/>
        <v>6159</v>
      </c>
      <c r="AD347">
        <f t="shared" si="72"/>
        <v>0.6151618058330004</v>
      </c>
      <c r="AE347">
        <f t="shared" si="73"/>
        <v>0</v>
      </c>
      <c r="AF347" t="e">
        <f t="shared" ca="1" si="74"/>
        <v>#N/A</v>
      </c>
      <c r="AG347" t="e">
        <f t="shared" ca="1" si="75"/>
        <v>#N/A</v>
      </c>
      <c r="AH347" t="e">
        <f t="shared" ca="1" si="76"/>
        <v>#N/A</v>
      </c>
      <c r="AI347" t="e">
        <f t="shared" ca="1" si="65"/>
        <v>#N/A</v>
      </c>
      <c r="AJ347">
        <f t="shared" si="66"/>
        <v>1.9976028765481422E-4</v>
      </c>
      <c r="AK347">
        <f t="shared" si="67"/>
        <v>0</v>
      </c>
      <c r="AL347" t="e">
        <f t="shared" ca="1" si="77"/>
        <v>#N/A</v>
      </c>
      <c r="AM347" t="b">
        <f t="shared" si="68"/>
        <v>0</v>
      </c>
    </row>
    <row r="348" spans="1:39" x14ac:dyDescent="0.3">
      <c r="A348" t="s">
        <v>195</v>
      </c>
      <c r="B348" t="s">
        <v>196</v>
      </c>
      <c r="C348" t="s">
        <v>39</v>
      </c>
      <c r="D348" t="s">
        <v>50</v>
      </c>
      <c r="E348" t="s">
        <v>591</v>
      </c>
      <c r="F348" s="13" t="str">
        <f>_xlfn.CONCAT(wiz_6[[#This Row],[OCTY......]],",",wiz_6[[#This Row],[OS]])</f>
        <v>GLENNVILLE,GA</v>
      </c>
      <c r="G348" t="s">
        <v>87</v>
      </c>
      <c r="H348" t="s">
        <v>592</v>
      </c>
      <c r="I348" s="13" t="str">
        <f>_xlfn.CONCAT(wiz_6[[#This Row],[DCTY......]], ",",wiz_6[[#This Row],[DS]])</f>
        <v>SHELBY    ,OH</v>
      </c>
      <c r="J348" t="str">
        <f>TRIM(CONCATENATE(wiz_6[[#This Row],[SHIPPER..................]],wiz_6[[#This Row],[ZIP2..]],wiz_6[[#This Row],[ZIP3..]]))</f>
        <v>MTD PRODUCTS INC | 3042744875</v>
      </c>
      <c r="K348">
        <v>2</v>
      </c>
      <c r="L348">
        <v>1.32</v>
      </c>
      <c r="M348">
        <v>0.2</v>
      </c>
      <c r="N348">
        <v>769</v>
      </c>
      <c r="O348">
        <v>2.21</v>
      </c>
      <c r="P348">
        <v>127</v>
      </c>
      <c r="Q348">
        <v>0.35</v>
      </c>
      <c r="R348">
        <v>52</v>
      </c>
      <c r="S348">
        <v>-148</v>
      </c>
      <c r="T348">
        <v>-97</v>
      </c>
      <c r="U348">
        <v>-263</v>
      </c>
      <c r="V348">
        <v>-508</v>
      </c>
      <c r="W348">
        <v>31201</v>
      </c>
      <c r="X348">
        <v>30427</v>
      </c>
      <c r="Y348">
        <v>44875</v>
      </c>
      <c r="Z348">
        <v>1.3</v>
      </c>
      <c r="AA348">
        <f t="shared" si="69"/>
        <v>10012</v>
      </c>
      <c r="AB348">
        <f t="shared" si="70"/>
        <v>-1016</v>
      </c>
      <c r="AC348">
        <f t="shared" si="71"/>
        <v>6159</v>
      </c>
      <c r="AD348">
        <f t="shared" si="72"/>
        <v>0.6151618058330004</v>
      </c>
      <c r="AE348">
        <f t="shared" si="73"/>
        <v>0</v>
      </c>
      <c r="AF348" t="e">
        <f t="shared" ca="1" si="74"/>
        <v>#N/A</v>
      </c>
      <c r="AG348" t="e">
        <f t="shared" ca="1" si="75"/>
        <v>#N/A</v>
      </c>
      <c r="AH348" t="e">
        <f t="shared" ca="1" si="76"/>
        <v>#N/A</v>
      </c>
      <c r="AI348" t="e">
        <f t="shared" ca="1" si="65"/>
        <v>#N/A</v>
      </c>
      <c r="AJ348">
        <f t="shared" si="66"/>
        <v>1.9976028765481422E-4</v>
      </c>
      <c r="AK348">
        <f t="shared" si="67"/>
        <v>0</v>
      </c>
      <c r="AL348" t="e">
        <f t="shared" ca="1" si="77"/>
        <v>#N/A</v>
      </c>
      <c r="AM348" t="b">
        <f t="shared" si="68"/>
        <v>0</v>
      </c>
    </row>
    <row r="349" spans="1:39" x14ac:dyDescent="0.3">
      <c r="A349" t="s">
        <v>593</v>
      </c>
      <c r="B349" t="s">
        <v>594</v>
      </c>
      <c r="C349" t="s">
        <v>39</v>
      </c>
      <c r="D349" t="s">
        <v>50</v>
      </c>
      <c r="E349" t="s">
        <v>98</v>
      </c>
      <c r="F349" s="13" t="str">
        <f>_xlfn.CONCAT(wiz_6[[#This Row],[OCTY......]],",",wiz_6[[#This Row],[OS]])</f>
        <v>AUGUSTA   ,GA</v>
      </c>
      <c r="G349" t="s">
        <v>70</v>
      </c>
      <c r="H349" t="s">
        <v>71</v>
      </c>
      <c r="I349" s="13" t="str">
        <f>_xlfn.CONCAT(wiz_6[[#This Row],[DCTY......]], ",",wiz_6[[#This Row],[DS]])</f>
        <v>JACKSON   ,TN</v>
      </c>
      <c r="J349" t="str">
        <f>TRIM(CONCATENATE(wiz_6[[#This Row],[SHIPPER..................]],wiz_6[[#This Row],[ZIP2..]],wiz_6[[#This Row],[ZIP3..]]))</f>
        <v>STANLEY BLACK AND DEC| 3090138301</v>
      </c>
      <c r="K349">
        <v>2</v>
      </c>
      <c r="L349">
        <v>1.42</v>
      </c>
      <c r="M349">
        <v>0.22</v>
      </c>
      <c r="N349">
        <v>503</v>
      </c>
      <c r="O349">
        <v>1.69</v>
      </c>
      <c r="P349">
        <v>69</v>
      </c>
      <c r="Q349">
        <v>0.3</v>
      </c>
      <c r="R349">
        <v>-3</v>
      </c>
      <c r="S349">
        <v>-61</v>
      </c>
      <c r="T349">
        <v>-153</v>
      </c>
      <c r="U349">
        <v>54</v>
      </c>
      <c r="V349">
        <v>-160</v>
      </c>
      <c r="W349">
        <v>29801</v>
      </c>
      <c r="X349">
        <v>30901</v>
      </c>
      <c r="Y349">
        <v>38301</v>
      </c>
      <c r="Z349">
        <v>1.42</v>
      </c>
      <c r="AA349">
        <f t="shared" si="69"/>
        <v>10012</v>
      </c>
      <c r="AB349">
        <f t="shared" si="70"/>
        <v>-320</v>
      </c>
      <c r="AC349">
        <f t="shared" si="71"/>
        <v>6159</v>
      </c>
      <c r="AD349">
        <f t="shared" si="72"/>
        <v>0.6151618058330004</v>
      </c>
      <c r="AE349">
        <f t="shared" si="73"/>
        <v>0</v>
      </c>
      <c r="AF349" t="e">
        <f t="shared" ca="1" si="74"/>
        <v>#N/A</v>
      </c>
      <c r="AG349" t="e">
        <f t="shared" ca="1" si="75"/>
        <v>#N/A</v>
      </c>
      <c r="AH349" t="e">
        <f t="shared" ca="1" si="76"/>
        <v>#N/A</v>
      </c>
      <c r="AI349" t="e">
        <f t="shared" ca="1" si="65"/>
        <v>#N/A</v>
      </c>
      <c r="AJ349">
        <f t="shared" si="66"/>
        <v>1.9976028765481422E-4</v>
      </c>
      <c r="AK349">
        <f t="shared" si="67"/>
        <v>0</v>
      </c>
      <c r="AL349" t="e">
        <f t="shared" ca="1" si="77"/>
        <v>#N/A</v>
      </c>
      <c r="AM349" t="b">
        <f t="shared" si="68"/>
        <v>0</v>
      </c>
    </row>
    <row r="350" spans="1:39" x14ac:dyDescent="0.3">
      <c r="A350" t="s">
        <v>587</v>
      </c>
      <c r="B350" t="s">
        <v>588</v>
      </c>
      <c r="C350" t="s">
        <v>39</v>
      </c>
      <c r="D350" t="s">
        <v>50</v>
      </c>
      <c r="E350" t="s">
        <v>98</v>
      </c>
      <c r="F350" s="13" t="str">
        <f>_xlfn.CONCAT(wiz_6[[#This Row],[OCTY......]],",",wiz_6[[#This Row],[OS]])</f>
        <v>AUGUSTA   ,GA</v>
      </c>
      <c r="G350" t="s">
        <v>70</v>
      </c>
      <c r="H350" t="s">
        <v>75</v>
      </c>
      <c r="I350" s="13" t="str">
        <f>_xlfn.CONCAT(wiz_6[[#This Row],[DCTY......]], ",",wiz_6[[#This Row],[DS]])</f>
        <v>MEMPHIS   ,TN</v>
      </c>
      <c r="J350" t="str">
        <f>TRIM(CONCATENATE(wiz_6[[#This Row],[SHIPPER..................]],wiz_6[[#This Row],[ZIP2..]],wiz_6[[#This Row],[ZIP3..]]))</f>
        <v>INTERNATIONAL PAPER C| 3090138101</v>
      </c>
      <c r="K350">
        <v>1</v>
      </c>
      <c r="L350">
        <v>1.35</v>
      </c>
      <c r="M350">
        <v>0.48</v>
      </c>
      <c r="N350">
        <v>534</v>
      </c>
      <c r="O350">
        <v>1.05</v>
      </c>
      <c r="P350">
        <v>16</v>
      </c>
      <c r="Q350">
        <v>0.25</v>
      </c>
      <c r="R350">
        <v>-144</v>
      </c>
      <c r="S350">
        <v>-138</v>
      </c>
      <c r="T350">
        <v>-1</v>
      </c>
      <c r="U350">
        <v>240</v>
      </c>
      <c r="V350">
        <v>101</v>
      </c>
      <c r="W350">
        <v>29801</v>
      </c>
      <c r="X350">
        <v>30901</v>
      </c>
      <c r="Y350">
        <v>38101</v>
      </c>
      <c r="Z350">
        <v>1.61</v>
      </c>
      <c r="AA350">
        <f t="shared" si="69"/>
        <v>10012</v>
      </c>
      <c r="AB350">
        <f t="shared" si="70"/>
        <v>101</v>
      </c>
      <c r="AC350">
        <f t="shared" si="71"/>
        <v>6159</v>
      </c>
      <c r="AD350">
        <f t="shared" si="72"/>
        <v>0.6151618058330004</v>
      </c>
      <c r="AE350">
        <f t="shared" si="73"/>
        <v>0</v>
      </c>
      <c r="AF350" t="e">
        <f t="shared" ca="1" si="74"/>
        <v>#N/A</v>
      </c>
      <c r="AG350" t="e">
        <f t="shared" ca="1" si="75"/>
        <v>#N/A</v>
      </c>
      <c r="AH350" t="e">
        <f t="shared" ca="1" si="76"/>
        <v>#N/A</v>
      </c>
      <c r="AI350" t="e">
        <f t="shared" ca="1" si="65"/>
        <v>#N/A</v>
      </c>
      <c r="AJ350">
        <f t="shared" si="66"/>
        <v>9.988014382740711E-5</v>
      </c>
      <c r="AK350">
        <f t="shared" si="67"/>
        <v>0</v>
      </c>
      <c r="AL350" t="e">
        <f t="shared" ca="1" si="77"/>
        <v>#N/A</v>
      </c>
      <c r="AM350" t="b">
        <f t="shared" si="68"/>
        <v>0</v>
      </c>
    </row>
    <row r="351" spans="1:39" x14ac:dyDescent="0.3">
      <c r="A351" t="s">
        <v>587</v>
      </c>
      <c r="B351" t="s">
        <v>588</v>
      </c>
      <c r="C351" t="s">
        <v>39</v>
      </c>
      <c r="D351" t="s">
        <v>50</v>
      </c>
      <c r="E351" t="s">
        <v>98</v>
      </c>
      <c r="F351" s="13" t="str">
        <f>_xlfn.CONCAT(wiz_6[[#This Row],[OCTY......]],",",wiz_6[[#This Row],[OS]])</f>
        <v>AUGUSTA   ,GA</v>
      </c>
      <c r="G351" t="s">
        <v>70</v>
      </c>
      <c r="H351" t="s">
        <v>595</v>
      </c>
      <c r="I351" s="13" t="str">
        <f>_xlfn.CONCAT(wiz_6[[#This Row],[DCTY......]], ",",wiz_6[[#This Row],[DS]])</f>
        <v>KINGSTON S,TN</v>
      </c>
      <c r="J351" t="str">
        <f>TRIM(CONCATENATE(wiz_6[[#This Row],[SHIPPER..................]],wiz_6[[#This Row],[ZIP2..]],wiz_6[[#This Row],[ZIP3..]]))</f>
        <v>INTERNATIONAL PAPER C| 3090137082</v>
      </c>
      <c r="K351">
        <v>3</v>
      </c>
      <c r="L351">
        <v>1.58</v>
      </c>
      <c r="M351">
        <v>0.48</v>
      </c>
      <c r="N351">
        <v>424</v>
      </c>
      <c r="O351">
        <v>0.91</v>
      </c>
      <c r="P351">
        <v>94</v>
      </c>
      <c r="Q351">
        <v>0.32</v>
      </c>
      <c r="R351">
        <v>-113</v>
      </c>
      <c r="S351">
        <v>-138</v>
      </c>
      <c r="T351">
        <v>-6</v>
      </c>
      <c r="U351">
        <v>114</v>
      </c>
      <c r="V351">
        <v>-30</v>
      </c>
      <c r="W351">
        <v>30642</v>
      </c>
      <c r="X351">
        <v>30901</v>
      </c>
      <c r="Y351">
        <v>37082</v>
      </c>
      <c r="Z351">
        <v>1.84</v>
      </c>
      <c r="AA351">
        <f t="shared" si="69"/>
        <v>10012</v>
      </c>
      <c r="AB351">
        <f t="shared" si="70"/>
        <v>-90</v>
      </c>
      <c r="AC351">
        <f t="shared" si="71"/>
        <v>6159</v>
      </c>
      <c r="AD351">
        <f t="shared" si="72"/>
        <v>0.6151618058330004</v>
      </c>
      <c r="AE351">
        <f t="shared" si="73"/>
        <v>0</v>
      </c>
      <c r="AF351" t="e">
        <f t="shared" ca="1" si="74"/>
        <v>#N/A</v>
      </c>
      <c r="AG351" t="e">
        <f t="shared" ca="1" si="75"/>
        <v>#N/A</v>
      </c>
      <c r="AH351" t="e">
        <f t="shared" ca="1" si="76"/>
        <v>#N/A</v>
      </c>
      <c r="AI351" t="e">
        <f t="shared" ca="1" si="65"/>
        <v>#N/A</v>
      </c>
      <c r="AJ351">
        <f t="shared" si="66"/>
        <v>2.9964043148222132E-4</v>
      </c>
      <c r="AK351">
        <f t="shared" si="67"/>
        <v>0</v>
      </c>
      <c r="AL351" t="e">
        <f t="shared" ca="1" si="77"/>
        <v>#N/A</v>
      </c>
      <c r="AM351" t="b">
        <f t="shared" si="68"/>
        <v>0</v>
      </c>
    </row>
    <row r="352" spans="1:39" x14ac:dyDescent="0.3">
      <c r="A352" t="s">
        <v>539</v>
      </c>
      <c r="B352" t="s">
        <v>540</v>
      </c>
      <c r="C352" t="s">
        <v>39</v>
      </c>
      <c r="D352" t="s">
        <v>50</v>
      </c>
      <c r="E352" t="s">
        <v>596</v>
      </c>
      <c r="F352" s="13" t="str">
        <f>_xlfn.CONCAT(wiz_6[[#This Row],[OCTY......]],",",wiz_6[[#This Row],[OS]])</f>
        <v>METTER    ,GA</v>
      </c>
      <c r="G352" t="s">
        <v>76</v>
      </c>
      <c r="H352" t="s">
        <v>582</v>
      </c>
      <c r="I352" s="13" t="str">
        <f>_xlfn.CONCAT(wiz_6[[#This Row],[DCTY......]], ",",wiz_6[[#This Row],[DS]])</f>
        <v>DALLAS    ,TX</v>
      </c>
      <c r="J352" t="str">
        <f>TRIM(CONCATENATE(wiz_6[[#This Row],[SHIPPER..................]],wiz_6[[#This Row],[ZIP2..]],wiz_6[[#This Row],[ZIP3..]]))</f>
        <v>HOME DEPOT | 3043975201</v>
      </c>
      <c r="K352">
        <v>1</v>
      </c>
      <c r="L352">
        <v>1.65</v>
      </c>
      <c r="M352">
        <v>0.21</v>
      </c>
      <c r="N352">
        <v>905</v>
      </c>
      <c r="O352">
        <v>1.04</v>
      </c>
      <c r="P352">
        <v>146</v>
      </c>
      <c r="Q352">
        <v>0.35</v>
      </c>
      <c r="R352">
        <v>0</v>
      </c>
      <c r="S352">
        <v>-169</v>
      </c>
      <c r="T352">
        <v>183</v>
      </c>
      <c r="U352">
        <v>52</v>
      </c>
      <c r="V352">
        <v>66</v>
      </c>
      <c r="W352">
        <v>30650</v>
      </c>
      <c r="X352">
        <v>30439</v>
      </c>
      <c r="Y352">
        <v>75201</v>
      </c>
      <c r="Z352">
        <v>1.64</v>
      </c>
      <c r="AA352">
        <f t="shared" si="69"/>
        <v>10012</v>
      </c>
      <c r="AB352">
        <f t="shared" si="70"/>
        <v>66</v>
      </c>
      <c r="AC352">
        <f t="shared" si="71"/>
        <v>6159</v>
      </c>
      <c r="AD352">
        <f t="shared" si="72"/>
        <v>0.6151618058330004</v>
      </c>
      <c r="AE352">
        <f t="shared" si="73"/>
        <v>0</v>
      </c>
      <c r="AF352" t="e">
        <f t="shared" ca="1" si="74"/>
        <v>#N/A</v>
      </c>
      <c r="AG352" t="e">
        <f t="shared" ca="1" si="75"/>
        <v>#N/A</v>
      </c>
      <c r="AH352" t="e">
        <f t="shared" ca="1" si="76"/>
        <v>#N/A</v>
      </c>
      <c r="AI352" t="e">
        <f t="shared" ca="1" si="65"/>
        <v>#N/A</v>
      </c>
      <c r="AJ352">
        <f t="shared" si="66"/>
        <v>9.988014382740711E-5</v>
      </c>
      <c r="AK352">
        <f t="shared" si="67"/>
        <v>0</v>
      </c>
      <c r="AL352" t="e">
        <f t="shared" ca="1" si="77"/>
        <v>#N/A</v>
      </c>
      <c r="AM352" t="b">
        <f t="shared" si="68"/>
        <v>0</v>
      </c>
    </row>
    <row r="353" spans="1:39" x14ac:dyDescent="0.3">
      <c r="A353" t="s">
        <v>47</v>
      </c>
      <c r="B353" t="s">
        <v>48</v>
      </c>
      <c r="C353" t="s">
        <v>39</v>
      </c>
      <c r="D353" t="s">
        <v>50</v>
      </c>
      <c r="E353" t="s">
        <v>597</v>
      </c>
      <c r="F353" s="13" t="str">
        <f>_xlfn.CONCAT(wiz_6[[#This Row],[OCTY......]],",",wiz_6[[#This Row],[OS]])</f>
        <v>CALHOUN   ,GA</v>
      </c>
      <c r="G353" t="s">
        <v>42</v>
      </c>
      <c r="H353" t="s">
        <v>436</v>
      </c>
      <c r="I353" s="13" t="str">
        <f>_xlfn.CONCAT(wiz_6[[#This Row],[DCTY......]], ",",wiz_6[[#This Row],[DS]])</f>
        <v>NORTH VERN,IN</v>
      </c>
      <c r="J353" t="str">
        <f>TRIM(CONCATENATE(wiz_6[[#This Row],[SHIPPER..................]],wiz_6[[#This Row],[ZIP2..]],wiz_6[[#This Row],[ZIP3..]]))</f>
        <v>LOWES MLXP VAN ONE WA| 3070147265</v>
      </c>
      <c r="K353">
        <v>1</v>
      </c>
      <c r="L353">
        <v>1.82</v>
      </c>
      <c r="M353">
        <v>0.21</v>
      </c>
      <c r="N353">
        <v>395</v>
      </c>
      <c r="O353">
        <v>0.52</v>
      </c>
      <c r="P353">
        <v>165</v>
      </c>
      <c r="Q353">
        <v>0.4</v>
      </c>
      <c r="R353">
        <v>13</v>
      </c>
      <c r="S353">
        <v>-124</v>
      </c>
      <c r="T353">
        <v>60</v>
      </c>
      <c r="U353">
        <v>-47</v>
      </c>
      <c r="V353">
        <v>-111</v>
      </c>
      <c r="W353">
        <v>36830</v>
      </c>
      <c r="X353">
        <v>30701</v>
      </c>
      <c r="Y353">
        <v>47265</v>
      </c>
      <c r="Z353">
        <v>1.81</v>
      </c>
      <c r="AA353">
        <f t="shared" si="69"/>
        <v>10012</v>
      </c>
      <c r="AB353">
        <f t="shared" si="70"/>
        <v>-111</v>
      </c>
      <c r="AC353">
        <f t="shared" si="71"/>
        <v>6159</v>
      </c>
      <c r="AD353">
        <f t="shared" si="72"/>
        <v>0.6151618058330004</v>
      </c>
      <c r="AE353">
        <f t="shared" si="73"/>
        <v>0</v>
      </c>
      <c r="AF353" t="e">
        <f t="shared" ca="1" si="74"/>
        <v>#N/A</v>
      </c>
      <c r="AG353" t="e">
        <f t="shared" ca="1" si="75"/>
        <v>#N/A</v>
      </c>
      <c r="AH353" t="e">
        <f t="shared" ca="1" si="76"/>
        <v>#N/A</v>
      </c>
      <c r="AI353" t="e">
        <f t="shared" ca="1" si="65"/>
        <v>#N/A</v>
      </c>
      <c r="AJ353">
        <f t="shared" si="66"/>
        <v>9.988014382740711E-5</v>
      </c>
      <c r="AK353">
        <f t="shared" si="67"/>
        <v>0</v>
      </c>
      <c r="AL353" t="e">
        <f t="shared" ca="1" si="77"/>
        <v>#N/A</v>
      </c>
      <c r="AM353" t="b">
        <f t="shared" si="68"/>
        <v>0</v>
      </c>
    </row>
    <row r="354" spans="1:39" x14ac:dyDescent="0.3">
      <c r="A354" t="s">
        <v>47</v>
      </c>
      <c r="B354" t="s">
        <v>48</v>
      </c>
      <c r="C354" t="s">
        <v>39</v>
      </c>
      <c r="D354" t="s">
        <v>50</v>
      </c>
      <c r="E354" t="s">
        <v>598</v>
      </c>
      <c r="F354" s="13" t="str">
        <f>_xlfn.CONCAT(wiz_6[[#This Row],[OCTY......]],",",wiz_6[[#This Row],[OS]])</f>
        <v>DALTON    ,GA</v>
      </c>
      <c r="G354" t="s">
        <v>42</v>
      </c>
      <c r="H354" t="s">
        <v>436</v>
      </c>
      <c r="I354" s="13" t="str">
        <f>_xlfn.CONCAT(wiz_6[[#This Row],[DCTY......]], ",",wiz_6[[#This Row],[DS]])</f>
        <v>NORTH VERN,IN</v>
      </c>
      <c r="J354" t="str">
        <f>TRIM(CONCATENATE(wiz_6[[#This Row],[SHIPPER..................]],wiz_6[[#This Row],[ZIP2..]],wiz_6[[#This Row],[ZIP3..]]))</f>
        <v>LOWES MLXP VAN ONE WA| 3071947265</v>
      </c>
      <c r="K354">
        <v>1</v>
      </c>
      <c r="L354">
        <v>1.8</v>
      </c>
      <c r="M354">
        <v>0.21</v>
      </c>
      <c r="N354">
        <v>379</v>
      </c>
      <c r="O354">
        <v>1.78</v>
      </c>
      <c r="P354">
        <v>102</v>
      </c>
      <c r="Q354">
        <v>0.35</v>
      </c>
      <c r="R354">
        <v>13</v>
      </c>
      <c r="S354">
        <v>-165</v>
      </c>
      <c r="T354">
        <v>-239</v>
      </c>
      <c r="U354">
        <v>-166</v>
      </c>
      <c r="V354">
        <v>-570</v>
      </c>
      <c r="W354">
        <v>30301</v>
      </c>
      <c r="X354">
        <v>30719</v>
      </c>
      <c r="Y354">
        <v>47265</v>
      </c>
      <c r="Z354">
        <v>1.79</v>
      </c>
      <c r="AA354">
        <f t="shared" si="69"/>
        <v>10012</v>
      </c>
      <c r="AB354">
        <f t="shared" si="70"/>
        <v>-570</v>
      </c>
      <c r="AC354">
        <f t="shared" si="71"/>
        <v>6159</v>
      </c>
      <c r="AD354">
        <f t="shared" si="72"/>
        <v>0.6151618058330004</v>
      </c>
      <c r="AE354">
        <f t="shared" si="73"/>
        <v>0</v>
      </c>
      <c r="AF354" t="e">
        <f t="shared" ca="1" si="74"/>
        <v>#N/A</v>
      </c>
      <c r="AG354" t="e">
        <f t="shared" ca="1" si="75"/>
        <v>#N/A</v>
      </c>
      <c r="AH354" t="e">
        <f t="shared" ca="1" si="76"/>
        <v>#N/A</v>
      </c>
      <c r="AI354" t="e">
        <f t="shared" ca="1" si="65"/>
        <v>#N/A</v>
      </c>
      <c r="AJ354">
        <f t="shared" si="66"/>
        <v>9.988014382740711E-5</v>
      </c>
      <c r="AK354">
        <f t="shared" si="67"/>
        <v>0</v>
      </c>
      <c r="AL354" t="e">
        <f t="shared" ca="1" si="77"/>
        <v>#N/A</v>
      </c>
      <c r="AM354" t="b">
        <f t="shared" si="68"/>
        <v>0</v>
      </c>
    </row>
    <row r="355" spans="1:39" x14ac:dyDescent="0.3">
      <c r="A355" t="s">
        <v>78</v>
      </c>
      <c r="B355" t="s">
        <v>79</v>
      </c>
      <c r="C355" t="s">
        <v>39</v>
      </c>
      <c r="D355" t="s">
        <v>70</v>
      </c>
      <c r="E355" t="s">
        <v>481</v>
      </c>
      <c r="F355" s="13" t="str">
        <f>_xlfn.CONCAT(wiz_6[[#This Row],[OCTY......]],",",wiz_6[[#This Row],[OS]])</f>
        <v>BENTON    ,TN</v>
      </c>
      <c r="G355" t="s">
        <v>42</v>
      </c>
      <c r="H355" t="s">
        <v>81</v>
      </c>
      <c r="I355" s="13" t="str">
        <f>_xlfn.CONCAT(wiz_6[[#This Row],[DCTY......]], ",",wiz_6[[#This Row],[DS]])</f>
        <v>PENDLETON ,IN</v>
      </c>
      <c r="J355" t="str">
        <f>TRIM(CONCATENATE(wiz_6[[#This Row],[SHIPPER..................]],wiz_6[[#This Row],[ZIP2..]],wiz_6[[#This Row],[ZIP3..]]))</f>
        <v>TRACTOR SUPPLY MANHAT| 3730746064</v>
      </c>
      <c r="K355">
        <v>15</v>
      </c>
      <c r="L355">
        <v>1.52</v>
      </c>
      <c r="M355">
        <v>0.21</v>
      </c>
      <c r="N355">
        <v>438</v>
      </c>
      <c r="O355">
        <v>0.89</v>
      </c>
      <c r="P355">
        <v>79</v>
      </c>
      <c r="Q355">
        <v>0.28999999999999998</v>
      </c>
      <c r="R355">
        <v>-3</v>
      </c>
      <c r="S355">
        <v>-87</v>
      </c>
      <c r="T355">
        <v>-1</v>
      </c>
      <c r="U355">
        <v>-24</v>
      </c>
      <c r="V355">
        <v>-112</v>
      </c>
      <c r="W355">
        <v>37813</v>
      </c>
      <c r="X355">
        <v>37307</v>
      </c>
      <c r="Y355">
        <v>46064</v>
      </c>
      <c r="Z355">
        <v>1.51</v>
      </c>
      <c r="AA355">
        <f t="shared" si="69"/>
        <v>10012</v>
      </c>
      <c r="AB355">
        <f t="shared" si="70"/>
        <v>-1680</v>
      </c>
      <c r="AC355">
        <f t="shared" si="71"/>
        <v>6159</v>
      </c>
      <c r="AD355">
        <f t="shared" si="72"/>
        <v>0.6151618058330004</v>
      </c>
      <c r="AE355">
        <f t="shared" si="73"/>
        <v>0</v>
      </c>
      <c r="AF355" t="e">
        <f t="shared" ca="1" si="74"/>
        <v>#N/A</v>
      </c>
      <c r="AG355" t="e">
        <f t="shared" ca="1" si="75"/>
        <v>#N/A</v>
      </c>
      <c r="AH355" t="e">
        <f t="shared" ca="1" si="76"/>
        <v>#N/A</v>
      </c>
      <c r="AI355" t="e">
        <f t="shared" ca="1" si="65"/>
        <v>#N/A</v>
      </c>
      <c r="AJ355">
        <f t="shared" si="66"/>
        <v>1.4982021574111066E-3</v>
      </c>
      <c r="AK355">
        <f t="shared" si="67"/>
        <v>0</v>
      </c>
      <c r="AL355" t="e">
        <f t="shared" ca="1" si="77"/>
        <v>#N/A</v>
      </c>
      <c r="AM355" t="b">
        <f t="shared" si="68"/>
        <v>0</v>
      </c>
    </row>
    <row r="356" spans="1:39" x14ac:dyDescent="0.3">
      <c r="A356" t="s">
        <v>78</v>
      </c>
      <c r="B356" t="s">
        <v>79</v>
      </c>
      <c r="C356" t="s">
        <v>39</v>
      </c>
      <c r="D356" t="s">
        <v>50</v>
      </c>
      <c r="E356" t="s">
        <v>597</v>
      </c>
      <c r="F356" s="13" t="str">
        <f>_xlfn.CONCAT(wiz_6[[#This Row],[OCTY......]],",",wiz_6[[#This Row],[OS]])</f>
        <v>CALHOUN   ,GA</v>
      </c>
      <c r="G356" t="s">
        <v>44</v>
      </c>
      <c r="H356" t="s">
        <v>464</v>
      </c>
      <c r="I356" s="13" t="str">
        <f>_xlfn.CONCAT(wiz_6[[#This Row],[DCTY......]], ",",wiz_6[[#This Row],[DS]])</f>
        <v>FRANKLIN  ,KY</v>
      </c>
      <c r="J356" t="str">
        <f>TRIM(CONCATENATE(wiz_6[[#This Row],[SHIPPER..................]],wiz_6[[#This Row],[ZIP2..]],wiz_6[[#This Row],[ZIP3..]]))</f>
        <v>TRACTOR SUPPLY MANHAT| 3070142134</v>
      </c>
      <c r="K356">
        <v>1</v>
      </c>
      <c r="L356">
        <v>2.35</v>
      </c>
      <c r="M356">
        <v>0.22</v>
      </c>
      <c r="N356">
        <v>223</v>
      </c>
      <c r="O356">
        <v>1.93</v>
      </c>
      <c r="P356">
        <v>61</v>
      </c>
      <c r="Q356">
        <v>0.3</v>
      </c>
      <c r="R356">
        <v>-3</v>
      </c>
      <c r="S356">
        <v>-113</v>
      </c>
      <c r="T356">
        <v>-245</v>
      </c>
      <c r="U356">
        <v>-269</v>
      </c>
      <c r="V356">
        <v>-627</v>
      </c>
      <c r="W356">
        <v>30106</v>
      </c>
      <c r="X356">
        <v>30701</v>
      </c>
      <c r="Y356">
        <v>42134</v>
      </c>
      <c r="Z356">
        <v>2.35</v>
      </c>
      <c r="AA356">
        <f t="shared" si="69"/>
        <v>10012</v>
      </c>
      <c r="AB356">
        <f t="shared" si="70"/>
        <v>-627</v>
      </c>
      <c r="AC356">
        <f t="shared" si="71"/>
        <v>6159</v>
      </c>
      <c r="AD356">
        <f t="shared" si="72"/>
        <v>0.6151618058330004</v>
      </c>
      <c r="AE356">
        <f t="shared" si="73"/>
        <v>0</v>
      </c>
      <c r="AF356" t="e">
        <f t="shared" ca="1" si="74"/>
        <v>#N/A</v>
      </c>
      <c r="AG356" t="e">
        <f t="shared" ca="1" si="75"/>
        <v>#N/A</v>
      </c>
      <c r="AH356" t="e">
        <f t="shared" ca="1" si="76"/>
        <v>#N/A</v>
      </c>
      <c r="AI356" t="e">
        <f t="shared" ca="1" si="65"/>
        <v>#N/A</v>
      </c>
      <c r="AJ356">
        <f t="shared" si="66"/>
        <v>9.988014382740711E-5</v>
      </c>
      <c r="AK356">
        <f t="shared" si="67"/>
        <v>0</v>
      </c>
      <c r="AL356" t="e">
        <f t="shared" ca="1" si="77"/>
        <v>#N/A</v>
      </c>
      <c r="AM356" t="b">
        <f t="shared" si="68"/>
        <v>0</v>
      </c>
    </row>
    <row r="357" spans="1:39" x14ac:dyDescent="0.3">
      <c r="A357" t="s">
        <v>37</v>
      </c>
      <c r="B357" t="s">
        <v>38</v>
      </c>
      <c r="C357" t="s">
        <v>39</v>
      </c>
      <c r="D357" t="s">
        <v>50</v>
      </c>
      <c r="E357" t="s">
        <v>599</v>
      </c>
      <c r="F357" s="13" t="str">
        <f>_xlfn.CONCAT(wiz_6[[#This Row],[OCTY......]],",",wiz_6[[#This Row],[OS]])</f>
        <v>RINGGOLD  ,GA</v>
      </c>
      <c r="G357" t="s">
        <v>87</v>
      </c>
      <c r="H357" t="s">
        <v>71</v>
      </c>
      <c r="I357" s="13" t="str">
        <f>_xlfn.CONCAT(wiz_6[[#This Row],[DCTY......]], ",",wiz_6[[#This Row],[DS]])</f>
        <v>JACKSON   ,OH</v>
      </c>
      <c r="J357" t="str">
        <f>TRIM(CONCATENATE(wiz_6[[#This Row],[SHIPPER..................]],wiz_6[[#This Row],[ZIP2..]],wiz_6[[#This Row],[ZIP3..]]))</f>
        <v>b: C H ROBINSON | 3073645640</v>
      </c>
      <c r="K357">
        <v>1</v>
      </c>
      <c r="L357">
        <v>1.49</v>
      </c>
      <c r="M357">
        <v>0.27</v>
      </c>
      <c r="N357">
        <v>425</v>
      </c>
      <c r="O357">
        <v>0.88</v>
      </c>
      <c r="P357">
        <v>96</v>
      </c>
      <c r="Q357">
        <v>0.3</v>
      </c>
      <c r="R357">
        <v>-25</v>
      </c>
      <c r="S357">
        <v>-157</v>
      </c>
      <c r="T357">
        <v>1</v>
      </c>
      <c r="U357">
        <v>127</v>
      </c>
      <c r="V357">
        <v>-29</v>
      </c>
      <c r="W357">
        <v>30057</v>
      </c>
      <c r="X357">
        <v>30736</v>
      </c>
      <c r="Y357">
        <v>45640</v>
      </c>
      <c r="Z357">
        <v>1.54</v>
      </c>
      <c r="AA357">
        <f t="shared" si="69"/>
        <v>10012</v>
      </c>
      <c r="AB357">
        <f t="shared" si="70"/>
        <v>-29</v>
      </c>
      <c r="AC357">
        <f t="shared" si="71"/>
        <v>6159</v>
      </c>
      <c r="AD357">
        <f t="shared" si="72"/>
        <v>0.6151618058330004</v>
      </c>
      <c r="AE357">
        <f t="shared" si="73"/>
        <v>0</v>
      </c>
      <c r="AF357" t="e">
        <f t="shared" ca="1" si="74"/>
        <v>#N/A</v>
      </c>
      <c r="AG357" t="e">
        <f t="shared" ca="1" si="75"/>
        <v>#N/A</v>
      </c>
      <c r="AH357" t="e">
        <f t="shared" ca="1" si="76"/>
        <v>#N/A</v>
      </c>
      <c r="AI357" t="e">
        <f t="shared" ca="1" si="65"/>
        <v>#N/A</v>
      </c>
      <c r="AJ357">
        <f t="shared" si="66"/>
        <v>9.988014382740711E-5</v>
      </c>
      <c r="AK357">
        <f t="shared" si="67"/>
        <v>0</v>
      </c>
      <c r="AL357" t="e">
        <f t="shared" ca="1" si="77"/>
        <v>#N/A</v>
      </c>
      <c r="AM357" t="b">
        <f t="shared" si="68"/>
        <v>0</v>
      </c>
    </row>
    <row r="358" spans="1:39" x14ac:dyDescent="0.3">
      <c r="A358" t="s">
        <v>600</v>
      </c>
      <c r="B358" t="s">
        <v>601</v>
      </c>
      <c r="C358" t="s">
        <v>39</v>
      </c>
      <c r="D358" t="s">
        <v>50</v>
      </c>
      <c r="E358" t="s">
        <v>598</v>
      </c>
      <c r="F358" s="13" t="str">
        <f>_xlfn.CONCAT(wiz_6[[#This Row],[OCTY......]],",",wiz_6[[#This Row],[OS]])</f>
        <v>DALTON    ,GA</v>
      </c>
      <c r="G358" t="s">
        <v>87</v>
      </c>
      <c r="H358" t="s">
        <v>602</v>
      </c>
      <c r="I358" s="13" t="str">
        <f>_xlfn.CONCAT(wiz_6[[#This Row],[DCTY......]], ",",wiz_6[[#This Row],[DS]])</f>
        <v>CONCORD TW,OH</v>
      </c>
      <c r="J358" t="str">
        <f>TRIM(CONCATENATE(wiz_6[[#This Row],[SHIPPER..................]],wiz_6[[#This Row],[ZIP2..]],wiz_6[[#This Row],[ZIP3..]]))</f>
        <v>b: NETWORK TRANSPORT | 3071944022</v>
      </c>
      <c r="K358">
        <v>1</v>
      </c>
      <c r="L358">
        <v>0.73</v>
      </c>
      <c r="M358">
        <v>0.28000000000000003</v>
      </c>
      <c r="N358">
        <v>640</v>
      </c>
      <c r="O358">
        <v>1</v>
      </c>
      <c r="P358">
        <v>79</v>
      </c>
      <c r="Q358">
        <v>0.3</v>
      </c>
      <c r="R358">
        <v>-45</v>
      </c>
      <c r="S358">
        <v>-90</v>
      </c>
      <c r="T358">
        <v>50</v>
      </c>
      <c r="U358">
        <v>-344</v>
      </c>
      <c r="V358">
        <v>-384</v>
      </c>
      <c r="W358">
        <v>37885</v>
      </c>
      <c r="X358">
        <v>30719</v>
      </c>
      <c r="Y358">
        <v>44022</v>
      </c>
      <c r="Z358">
        <v>0.79</v>
      </c>
      <c r="AA358">
        <f t="shared" si="69"/>
        <v>10012</v>
      </c>
      <c r="AB358">
        <f t="shared" si="70"/>
        <v>-384</v>
      </c>
      <c r="AC358">
        <f t="shared" si="71"/>
        <v>6159</v>
      </c>
      <c r="AD358">
        <f t="shared" si="72"/>
        <v>0.6151618058330004</v>
      </c>
      <c r="AE358">
        <f t="shared" si="73"/>
        <v>0</v>
      </c>
      <c r="AF358" t="e">
        <f t="shared" ca="1" si="74"/>
        <v>#N/A</v>
      </c>
      <c r="AG358" t="e">
        <f t="shared" ca="1" si="75"/>
        <v>#N/A</v>
      </c>
      <c r="AH358" t="e">
        <f t="shared" ca="1" si="76"/>
        <v>#N/A</v>
      </c>
      <c r="AI358" t="e">
        <f t="shared" ca="1" si="65"/>
        <v>#N/A</v>
      </c>
      <c r="AJ358">
        <f t="shared" si="66"/>
        <v>9.988014382740711E-5</v>
      </c>
      <c r="AK358">
        <f t="shared" si="67"/>
        <v>0</v>
      </c>
      <c r="AL358" t="e">
        <f t="shared" ca="1" si="77"/>
        <v>#N/A</v>
      </c>
      <c r="AM358" t="b">
        <f t="shared" si="68"/>
        <v>0</v>
      </c>
    </row>
    <row r="359" spans="1:39" x14ac:dyDescent="0.3">
      <c r="A359" t="s">
        <v>123</v>
      </c>
      <c r="B359" t="s">
        <v>124</v>
      </c>
      <c r="C359" t="s">
        <v>39</v>
      </c>
      <c r="D359" t="s">
        <v>50</v>
      </c>
      <c r="E359" t="s">
        <v>598</v>
      </c>
      <c r="F359" s="13" t="str">
        <f>_xlfn.CONCAT(wiz_6[[#This Row],[OCTY......]],",",wiz_6[[#This Row],[OS]])</f>
        <v>DALTON    ,GA</v>
      </c>
      <c r="G359" t="s">
        <v>87</v>
      </c>
      <c r="H359" t="s">
        <v>393</v>
      </c>
      <c r="I359" s="13" t="str">
        <f>_xlfn.CONCAT(wiz_6[[#This Row],[DCTY......]], ",",wiz_6[[#This Row],[DS]])</f>
        <v>COLUMBUS  ,OH</v>
      </c>
      <c r="J359" t="str">
        <f>TRIM(CONCATENATE(wiz_6[[#This Row],[SHIPPER..................]],wiz_6[[#This Row],[ZIP2..]],wiz_6[[#This Row],[ZIP3..]]))</f>
        <v>WAL MART SAMS GENERAL| 3071943201</v>
      </c>
      <c r="K359">
        <v>1</v>
      </c>
      <c r="L359">
        <v>1.59</v>
      </c>
      <c r="M359">
        <v>0.11</v>
      </c>
      <c r="N359">
        <v>449</v>
      </c>
      <c r="O359">
        <v>0.59</v>
      </c>
      <c r="P359">
        <v>31</v>
      </c>
      <c r="Q359">
        <v>0.25</v>
      </c>
      <c r="R359">
        <v>44</v>
      </c>
      <c r="S359">
        <v>8</v>
      </c>
      <c r="T359">
        <v>70</v>
      </c>
      <c r="U359">
        <v>95</v>
      </c>
      <c r="V359">
        <v>173</v>
      </c>
      <c r="W359">
        <v>30103</v>
      </c>
      <c r="X359">
        <v>30719</v>
      </c>
      <c r="Y359">
        <v>43201</v>
      </c>
      <c r="Z359">
        <v>1.48</v>
      </c>
      <c r="AA359">
        <f t="shared" si="69"/>
        <v>10012</v>
      </c>
      <c r="AB359">
        <f t="shared" si="70"/>
        <v>173</v>
      </c>
      <c r="AC359">
        <f t="shared" si="71"/>
        <v>6159</v>
      </c>
      <c r="AD359">
        <f t="shared" si="72"/>
        <v>0.6151618058330004</v>
      </c>
      <c r="AE359">
        <f t="shared" si="73"/>
        <v>0</v>
      </c>
      <c r="AF359" t="e">
        <f t="shared" ca="1" si="74"/>
        <v>#N/A</v>
      </c>
      <c r="AG359" t="e">
        <f t="shared" ca="1" si="75"/>
        <v>#N/A</v>
      </c>
      <c r="AH359" t="e">
        <f t="shared" ca="1" si="76"/>
        <v>#N/A</v>
      </c>
      <c r="AI359" t="e">
        <f t="shared" ca="1" si="65"/>
        <v>#N/A</v>
      </c>
      <c r="AJ359">
        <f t="shared" si="66"/>
        <v>9.988014382740711E-5</v>
      </c>
      <c r="AK359">
        <f t="shared" si="67"/>
        <v>0</v>
      </c>
      <c r="AL359" t="e">
        <f t="shared" ca="1" si="77"/>
        <v>#N/A</v>
      </c>
      <c r="AM359" t="b">
        <f t="shared" si="68"/>
        <v>0</v>
      </c>
    </row>
    <row r="360" spans="1:39" x14ac:dyDescent="0.3">
      <c r="A360" t="s">
        <v>37</v>
      </c>
      <c r="B360" t="s">
        <v>38</v>
      </c>
      <c r="C360" t="s">
        <v>39</v>
      </c>
      <c r="D360" t="s">
        <v>50</v>
      </c>
      <c r="E360" t="s">
        <v>598</v>
      </c>
      <c r="F360" s="13" t="str">
        <f>_xlfn.CONCAT(wiz_6[[#This Row],[OCTY......]],",",wiz_6[[#This Row],[OS]])</f>
        <v>DALTON    ,GA</v>
      </c>
      <c r="G360" t="s">
        <v>87</v>
      </c>
      <c r="H360" t="s">
        <v>603</v>
      </c>
      <c r="I360" s="13" t="str">
        <f>_xlfn.CONCAT(wiz_6[[#This Row],[DCTY......]], ",",wiz_6[[#This Row],[DS]])</f>
        <v>DAYTON    ,OH</v>
      </c>
      <c r="J360" t="str">
        <f>TRIM(CONCATENATE(wiz_6[[#This Row],[SHIPPER..................]],wiz_6[[#This Row],[ZIP2..]],wiz_6[[#This Row],[ZIP3..]]))</f>
        <v>b: C H ROBINSON | 3071945401</v>
      </c>
      <c r="K360">
        <v>1</v>
      </c>
      <c r="L360">
        <v>2.4900000000000002</v>
      </c>
      <c r="M360">
        <v>0.28000000000000003</v>
      </c>
      <c r="N360">
        <v>415</v>
      </c>
      <c r="O360">
        <v>0.83</v>
      </c>
      <c r="P360">
        <v>31</v>
      </c>
      <c r="Q360">
        <v>0.25</v>
      </c>
      <c r="R360">
        <v>-29</v>
      </c>
      <c r="S360">
        <v>8</v>
      </c>
      <c r="T360">
        <v>13</v>
      </c>
      <c r="U360">
        <v>554</v>
      </c>
      <c r="V360">
        <v>575</v>
      </c>
      <c r="W360">
        <v>30103</v>
      </c>
      <c r="X360">
        <v>30719</v>
      </c>
      <c r="Y360">
        <v>45401</v>
      </c>
      <c r="Z360">
        <v>2.5499999999999998</v>
      </c>
      <c r="AA360">
        <f t="shared" si="69"/>
        <v>10012</v>
      </c>
      <c r="AB360">
        <f t="shared" si="70"/>
        <v>575</v>
      </c>
      <c r="AC360">
        <f t="shared" si="71"/>
        <v>6159</v>
      </c>
      <c r="AD360">
        <f t="shared" si="72"/>
        <v>0.6151618058330004</v>
      </c>
      <c r="AE360">
        <f t="shared" si="73"/>
        <v>0</v>
      </c>
      <c r="AF360" t="e">
        <f t="shared" ca="1" si="74"/>
        <v>#N/A</v>
      </c>
      <c r="AG360" t="e">
        <f t="shared" ca="1" si="75"/>
        <v>#N/A</v>
      </c>
      <c r="AH360" t="e">
        <f t="shared" ca="1" si="76"/>
        <v>#N/A</v>
      </c>
      <c r="AI360" t="e">
        <f t="shared" ca="1" si="65"/>
        <v>#N/A</v>
      </c>
      <c r="AJ360">
        <f t="shared" si="66"/>
        <v>9.988014382740711E-5</v>
      </c>
      <c r="AK360">
        <f t="shared" si="67"/>
        <v>0</v>
      </c>
      <c r="AL360" t="e">
        <f t="shared" ca="1" si="77"/>
        <v>#N/A</v>
      </c>
      <c r="AM360" t="b">
        <f t="shared" si="68"/>
        <v>0</v>
      </c>
    </row>
    <row r="361" spans="1:39" x14ac:dyDescent="0.3">
      <c r="A361" t="s">
        <v>604</v>
      </c>
      <c r="B361" t="s">
        <v>605</v>
      </c>
      <c r="C361" t="s">
        <v>39</v>
      </c>
      <c r="D361" t="s">
        <v>70</v>
      </c>
      <c r="E361" t="s">
        <v>606</v>
      </c>
      <c r="F361" s="13" t="str">
        <f>_xlfn.CONCAT(wiz_6[[#This Row],[OCTY......]],",",wiz_6[[#This Row],[OS]])</f>
        <v>ETOWAH    ,TN</v>
      </c>
      <c r="G361" t="s">
        <v>87</v>
      </c>
      <c r="H361" t="s">
        <v>592</v>
      </c>
      <c r="I361" s="13" t="str">
        <f>_xlfn.CONCAT(wiz_6[[#This Row],[DCTY......]], ",",wiz_6[[#This Row],[DS]])</f>
        <v>SHELBY    ,OH</v>
      </c>
      <c r="J361" t="str">
        <f>TRIM(CONCATENATE(wiz_6[[#This Row],[SHIPPER..................]],wiz_6[[#This Row],[ZIP2..]],wiz_6[[#This Row],[ZIP3..]]))</f>
        <v>JOHNS MANVILLE | 3733144875</v>
      </c>
      <c r="K361">
        <v>2</v>
      </c>
      <c r="L361">
        <v>1.73</v>
      </c>
      <c r="M361">
        <v>0.2</v>
      </c>
      <c r="N361">
        <v>475</v>
      </c>
      <c r="O361">
        <v>0.8</v>
      </c>
      <c r="P361">
        <v>90</v>
      </c>
      <c r="Q361">
        <v>0.33</v>
      </c>
      <c r="R361">
        <v>4</v>
      </c>
      <c r="S361">
        <v>-140</v>
      </c>
      <c r="T361">
        <v>39</v>
      </c>
      <c r="U361">
        <v>239</v>
      </c>
      <c r="V361">
        <v>138</v>
      </c>
      <c r="W361">
        <v>37885</v>
      </c>
      <c r="X361">
        <v>37331</v>
      </c>
      <c r="Y361">
        <v>44875</v>
      </c>
      <c r="Z361">
        <v>1.71</v>
      </c>
      <c r="AA361">
        <f t="shared" si="69"/>
        <v>10012</v>
      </c>
      <c r="AB361">
        <f t="shared" si="70"/>
        <v>276</v>
      </c>
      <c r="AC361">
        <f t="shared" si="71"/>
        <v>6159</v>
      </c>
      <c r="AD361">
        <f t="shared" si="72"/>
        <v>0.6151618058330004</v>
      </c>
      <c r="AE361">
        <f t="shared" si="73"/>
        <v>0</v>
      </c>
      <c r="AF361" t="e">
        <f t="shared" ca="1" si="74"/>
        <v>#N/A</v>
      </c>
      <c r="AG361" t="e">
        <f t="shared" ca="1" si="75"/>
        <v>#N/A</v>
      </c>
      <c r="AH361" t="e">
        <f t="shared" ca="1" si="76"/>
        <v>#N/A</v>
      </c>
      <c r="AI361" t="e">
        <f t="shared" ca="1" si="65"/>
        <v>#N/A</v>
      </c>
      <c r="AJ361">
        <f t="shared" si="66"/>
        <v>1.9976028765481422E-4</v>
      </c>
      <c r="AK361">
        <f t="shared" si="67"/>
        <v>0</v>
      </c>
      <c r="AL361" t="e">
        <f t="shared" ca="1" si="77"/>
        <v>#N/A</v>
      </c>
      <c r="AM361" t="b">
        <f t="shared" si="68"/>
        <v>0</v>
      </c>
    </row>
    <row r="362" spans="1:39" x14ac:dyDescent="0.3">
      <c r="A362" t="s">
        <v>47</v>
      </c>
      <c r="B362" t="s">
        <v>48</v>
      </c>
      <c r="C362" t="s">
        <v>39</v>
      </c>
      <c r="D362" t="s">
        <v>50</v>
      </c>
      <c r="E362" t="s">
        <v>597</v>
      </c>
      <c r="F362" s="13" t="str">
        <f>_xlfn.CONCAT(wiz_6[[#This Row],[OCTY......]],",",wiz_6[[#This Row],[OS]])</f>
        <v>CALHOUN   ,GA</v>
      </c>
      <c r="G362" t="s">
        <v>87</v>
      </c>
      <c r="H362" t="s">
        <v>88</v>
      </c>
      <c r="I362" s="13" t="str">
        <f>_xlfn.CONCAT(wiz_6[[#This Row],[DCTY......]], ",",wiz_6[[#This Row],[DS]])</f>
        <v>FINDLAY   ,OH</v>
      </c>
      <c r="J362" t="str">
        <f>TRIM(CONCATENATE(wiz_6[[#This Row],[SHIPPER..................]],wiz_6[[#This Row],[ZIP2..]],wiz_6[[#This Row],[ZIP3..]]))</f>
        <v>LOWES MLXP VAN ONE WA| 3070145839</v>
      </c>
      <c r="K362">
        <v>7</v>
      </c>
      <c r="L362">
        <v>1.64</v>
      </c>
      <c r="M362">
        <v>0.21</v>
      </c>
      <c r="N362">
        <v>532</v>
      </c>
      <c r="O362">
        <v>1.0900000000000001</v>
      </c>
      <c r="P362">
        <v>83</v>
      </c>
      <c r="Q362">
        <v>0.31</v>
      </c>
      <c r="R362">
        <v>0</v>
      </c>
      <c r="S362">
        <v>-124</v>
      </c>
      <c r="T362">
        <v>-11</v>
      </c>
      <c r="U362">
        <v>74</v>
      </c>
      <c r="V362">
        <v>-61</v>
      </c>
      <c r="W362">
        <v>30050</v>
      </c>
      <c r="X362">
        <v>30701</v>
      </c>
      <c r="Y362">
        <v>45839</v>
      </c>
      <c r="Z362">
        <v>1.63</v>
      </c>
      <c r="AA362">
        <f t="shared" si="69"/>
        <v>10012</v>
      </c>
      <c r="AB362">
        <f t="shared" si="70"/>
        <v>-427</v>
      </c>
      <c r="AC362">
        <f t="shared" si="71"/>
        <v>6159</v>
      </c>
      <c r="AD362">
        <f t="shared" si="72"/>
        <v>0.6151618058330004</v>
      </c>
      <c r="AE362">
        <f t="shared" si="73"/>
        <v>0</v>
      </c>
      <c r="AF362" t="e">
        <f t="shared" ca="1" si="74"/>
        <v>#N/A</v>
      </c>
      <c r="AG362" t="e">
        <f t="shared" ca="1" si="75"/>
        <v>#N/A</v>
      </c>
      <c r="AH362" t="e">
        <f t="shared" ca="1" si="76"/>
        <v>#N/A</v>
      </c>
      <c r="AI362" t="e">
        <f t="shared" ca="1" si="65"/>
        <v>#N/A</v>
      </c>
      <c r="AJ362">
        <f t="shared" si="66"/>
        <v>6.9916100679184975E-4</v>
      </c>
      <c r="AK362">
        <f t="shared" si="67"/>
        <v>0</v>
      </c>
      <c r="AL362" t="e">
        <f t="shared" ca="1" si="77"/>
        <v>#N/A</v>
      </c>
      <c r="AM362" t="b">
        <f t="shared" si="68"/>
        <v>0</v>
      </c>
    </row>
    <row r="363" spans="1:39" x14ac:dyDescent="0.3">
      <c r="A363" t="s">
        <v>607</v>
      </c>
      <c r="B363" t="s">
        <v>608</v>
      </c>
      <c r="C363" t="s">
        <v>39</v>
      </c>
      <c r="D363" t="s">
        <v>50</v>
      </c>
      <c r="E363" t="s">
        <v>609</v>
      </c>
      <c r="F363" s="13" t="str">
        <f>_xlfn.CONCAT(wiz_6[[#This Row],[OCTY......]],",",wiz_6[[#This Row],[OS]])</f>
        <v>CHATSWORTH,GA</v>
      </c>
      <c r="G363" t="s">
        <v>66</v>
      </c>
      <c r="H363" t="s">
        <v>610</v>
      </c>
      <c r="I363" s="13" t="str">
        <f>_xlfn.CONCAT(wiz_6[[#This Row],[DCTY......]], ",",wiz_6[[#This Row],[DS]])</f>
        <v>CORINTH   ,MS</v>
      </c>
      <c r="J363" t="str">
        <f>TRIM(CONCATENATE(wiz_6[[#This Row],[SHIPPER..................]],wiz_6[[#This Row],[ZIP2..]],wiz_6[[#This Row],[ZIP3..]]))</f>
        <v>TOTAL CONNECTION LOGI| 3070538834</v>
      </c>
      <c r="K363">
        <v>1</v>
      </c>
      <c r="L363">
        <v>1.46</v>
      </c>
      <c r="M363">
        <v>0.27</v>
      </c>
      <c r="N363">
        <v>260</v>
      </c>
      <c r="O363">
        <v>0.79</v>
      </c>
      <c r="P363">
        <v>98</v>
      </c>
      <c r="Q363">
        <v>0.3</v>
      </c>
      <c r="R363">
        <v>-16</v>
      </c>
      <c r="S363">
        <v>-160</v>
      </c>
      <c r="T363">
        <v>-60</v>
      </c>
      <c r="U363">
        <v>211</v>
      </c>
      <c r="V363">
        <v>-9</v>
      </c>
      <c r="W363">
        <v>30301</v>
      </c>
      <c r="X363">
        <v>30705</v>
      </c>
      <c r="Y363">
        <v>38834</v>
      </c>
      <c r="Z363">
        <v>1.51</v>
      </c>
      <c r="AA363">
        <f t="shared" si="69"/>
        <v>10012</v>
      </c>
      <c r="AB363">
        <f t="shared" si="70"/>
        <v>-9</v>
      </c>
      <c r="AC363">
        <f t="shared" si="71"/>
        <v>6159</v>
      </c>
      <c r="AD363">
        <f t="shared" si="72"/>
        <v>0.6151618058330004</v>
      </c>
      <c r="AE363">
        <f t="shared" si="73"/>
        <v>0</v>
      </c>
      <c r="AF363" t="e">
        <f t="shared" ca="1" si="74"/>
        <v>#N/A</v>
      </c>
      <c r="AG363" t="e">
        <f t="shared" ca="1" si="75"/>
        <v>#N/A</v>
      </c>
      <c r="AH363" t="e">
        <f t="shared" ca="1" si="76"/>
        <v>#N/A</v>
      </c>
      <c r="AI363" t="e">
        <f t="shared" ca="1" si="65"/>
        <v>#N/A</v>
      </c>
      <c r="AJ363">
        <f t="shared" si="66"/>
        <v>9.988014382740711E-5</v>
      </c>
      <c r="AK363">
        <f t="shared" si="67"/>
        <v>0</v>
      </c>
      <c r="AL363" t="e">
        <f t="shared" ca="1" si="77"/>
        <v>#N/A</v>
      </c>
      <c r="AM363" t="b">
        <f t="shared" si="68"/>
        <v>0</v>
      </c>
    </row>
    <row r="364" spans="1:39" x14ac:dyDescent="0.3">
      <c r="A364" t="s">
        <v>123</v>
      </c>
      <c r="B364" t="s">
        <v>124</v>
      </c>
      <c r="C364" t="s">
        <v>39</v>
      </c>
      <c r="D364" t="s">
        <v>50</v>
      </c>
      <c r="E364" t="s">
        <v>609</v>
      </c>
      <c r="F364" s="13" t="str">
        <f>_xlfn.CONCAT(wiz_6[[#This Row],[OCTY......]],",",wiz_6[[#This Row],[OS]])</f>
        <v>CHATSWORTH,GA</v>
      </c>
      <c r="G364" t="s">
        <v>70</v>
      </c>
      <c r="H364" t="s">
        <v>75</v>
      </c>
      <c r="I364" s="13" t="str">
        <f>_xlfn.CONCAT(wiz_6[[#This Row],[DCTY......]], ",",wiz_6[[#This Row],[DS]])</f>
        <v>MEMPHIS   ,TN</v>
      </c>
      <c r="J364" t="str">
        <f>TRIM(CONCATENATE(wiz_6[[#This Row],[SHIPPER..................]],wiz_6[[#This Row],[ZIP2..]],wiz_6[[#This Row],[ZIP3..]]))</f>
        <v>WAL MART SAMS GENERAL| 3070538101</v>
      </c>
      <c r="K364">
        <v>1</v>
      </c>
      <c r="L364">
        <v>1.59</v>
      </c>
      <c r="M364">
        <v>0.11</v>
      </c>
      <c r="N364">
        <v>345</v>
      </c>
      <c r="O364">
        <v>0.84</v>
      </c>
      <c r="P364">
        <v>110</v>
      </c>
      <c r="Q364">
        <v>0.35</v>
      </c>
      <c r="R364">
        <v>34</v>
      </c>
      <c r="S364">
        <v>-175</v>
      </c>
      <c r="T364">
        <v>-2</v>
      </c>
      <c r="U364">
        <v>139</v>
      </c>
      <c r="V364">
        <v>-38</v>
      </c>
      <c r="W364">
        <v>30301</v>
      </c>
      <c r="X364">
        <v>30705</v>
      </c>
      <c r="Y364">
        <v>38101</v>
      </c>
      <c r="Z364">
        <v>1.48</v>
      </c>
      <c r="AA364">
        <f t="shared" si="69"/>
        <v>10012</v>
      </c>
      <c r="AB364">
        <f t="shared" si="70"/>
        <v>-38</v>
      </c>
      <c r="AC364">
        <f t="shared" si="71"/>
        <v>6159</v>
      </c>
      <c r="AD364">
        <f t="shared" si="72"/>
        <v>0.6151618058330004</v>
      </c>
      <c r="AE364">
        <f t="shared" si="73"/>
        <v>0</v>
      </c>
      <c r="AF364" t="e">
        <f t="shared" ca="1" si="74"/>
        <v>#N/A</v>
      </c>
      <c r="AG364" t="e">
        <f t="shared" ca="1" si="75"/>
        <v>#N/A</v>
      </c>
      <c r="AH364" t="e">
        <f t="shared" ca="1" si="76"/>
        <v>#N/A</v>
      </c>
      <c r="AI364" t="e">
        <f t="shared" ca="1" si="65"/>
        <v>#N/A</v>
      </c>
      <c r="AJ364">
        <f t="shared" si="66"/>
        <v>9.988014382740711E-5</v>
      </c>
      <c r="AK364">
        <f t="shared" si="67"/>
        <v>0</v>
      </c>
      <c r="AL364" t="e">
        <f t="shared" ca="1" si="77"/>
        <v>#N/A</v>
      </c>
      <c r="AM364" t="b">
        <f t="shared" si="68"/>
        <v>0</v>
      </c>
    </row>
    <row r="365" spans="1:39" x14ac:dyDescent="0.3">
      <c r="A365" t="s">
        <v>37</v>
      </c>
      <c r="B365" t="s">
        <v>38</v>
      </c>
      <c r="C365" t="s">
        <v>39</v>
      </c>
      <c r="D365" t="s">
        <v>50</v>
      </c>
      <c r="E365" t="s">
        <v>598</v>
      </c>
      <c r="F365" s="13" t="str">
        <f>_xlfn.CONCAT(wiz_6[[#This Row],[OCTY......]],",",wiz_6[[#This Row],[OS]])</f>
        <v>DALTON    ,GA</v>
      </c>
      <c r="G365" t="s">
        <v>70</v>
      </c>
      <c r="H365" t="s">
        <v>611</v>
      </c>
      <c r="I365" s="13" t="str">
        <f>_xlfn.CONCAT(wiz_6[[#This Row],[DCTY......]], ",",wiz_6[[#This Row],[DS]])</f>
        <v>MURFREESBO,TN</v>
      </c>
      <c r="J365" t="str">
        <f>TRIM(CONCATENATE(wiz_6[[#This Row],[SHIPPER..................]],wiz_6[[#This Row],[ZIP2..]],wiz_6[[#This Row],[ZIP3..]]))</f>
        <v>b: C H ROBINSON | 3071937127</v>
      </c>
      <c r="K365">
        <v>1</v>
      </c>
      <c r="L365">
        <v>2.74</v>
      </c>
      <c r="M365">
        <v>0.26</v>
      </c>
      <c r="N365">
        <v>133</v>
      </c>
      <c r="O365">
        <v>0.88</v>
      </c>
      <c r="P365">
        <v>31</v>
      </c>
      <c r="Q365">
        <v>0.25</v>
      </c>
      <c r="R365">
        <v>-8</v>
      </c>
      <c r="S365">
        <v>8</v>
      </c>
      <c r="T365">
        <v>-111</v>
      </c>
      <c r="U365">
        <v>-12</v>
      </c>
      <c r="V365">
        <v>-115</v>
      </c>
      <c r="W365">
        <v>30103</v>
      </c>
      <c r="X365">
        <v>30719</v>
      </c>
      <c r="Y365">
        <v>37127</v>
      </c>
      <c r="Z365">
        <v>2.78</v>
      </c>
      <c r="AA365">
        <f t="shared" si="69"/>
        <v>10012</v>
      </c>
      <c r="AB365">
        <f t="shared" si="70"/>
        <v>-115</v>
      </c>
      <c r="AC365">
        <f t="shared" si="71"/>
        <v>6159</v>
      </c>
      <c r="AD365">
        <f t="shared" si="72"/>
        <v>0.6151618058330004</v>
      </c>
      <c r="AE365">
        <f t="shared" si="73"/>
        <v>0</v>
      </c>
      <c r="AF365" t="e">
        <f t="shared" ca="1" si="74"/>
        <v>#N/A</v>
      </c>
      <c r="AG365" t="e">
        <f t="shared" ca="1" si="75"/>
        <v>#N/A</v>
      </c>
      <c r="AH365" t="e">
        <f t="shared" ca="1" si="76"/>
        <v>#N/A</v>
      </c>
      <c r="AI365" t="e">
        <f t="shared" ca="1" si="65"/>
        <v>#N/A</v>
      </c>
      <c r="AJ365">
        <f t="shared" si="66"/>
        <v>9.988014382740711E-5</v>
      </c>
      <c r="AK365">
        <f t="shared" si="67"/>
        <v>0</v>
      </c>
      <c r="AL365" t="e">
        <f t="shared" ca="1" si="77"/>
        <v>#N/A</v>
      </c>
      <c r="AM365" t="b">
        <f t="shared" si="68"/>
        <v>0</v>
      </c>
    </row>
    <row r="366" spans="1:39" x14ac:dyDescent="0.3">
      <c r="A366" t="s">
        <v>344</v>
      </c>
      <c r="B366" t="s">
        <v>345</v>
      </c>
      <c r="C366" t="s">
        <v>39</v>
      </c>
      <c r="D366" t="s">
        <v>50</v>
      </c>
      <c r="E366" t="s">
        <v>599</v>
      </c>
      <c r="F366" s="13" t="str">
        <f>_xlfn.CONCAT(wiz_6[[#This Row],[OCTY......]],",",wiz_6[[#This Row],[OS]])</f>
        <v>RINGGOLD  ,GA</v>
      </c>
      <c r="G366" t="s">
        <v>396</v>
      </c>
      <c r="H366" t="s">
        <v>108</v>
      </c>
      <c r="I366" s="13" t="str">
        <f>_xlfn.CONCAT(wiz_6[[#This Row],[DCTY......]], ",",wiz_6[[#This Row],[DS]])</f>
        <v>DANVILLE  ,VA</v>
      </c>
      <c r="J366" t="str">
        <f>TRIM(CONCATENATE(wiz_6[[#This Row],[SHIPPER..................]],wiz_6[[#This Row],[ZIP2..]],wiz_6[[#This Row],[ZIP3..]]))</f>
        <v>b: SCHNEIDER LOGISTIC| 3073624540</v>
      </c>
      <c r="K366">
        <v>1</v>
      </c>
      <c r="L366">
        <v>1.35</v>
      </c>
      <c r="M366">
        <v>0.28000000000000003</v>
      </c>
      <c r="N366">
        <v>414</v>
      </c>
      <c r="O366">
        <v>0.88</v>
      </c>
      <c r="P366">
        <v>15</v>
      </c>
      <c r="Q366">
        <v>0.25</v>
      </c>
      <c r="R366">
        <v>-29</v>
      </c>
      <c r="S366">
        <v>3</v>
      </c>
      <c r="T366">
        <v>1</v>
      </c>
      <c r="U366">
        <v>202</v>
      </c>
      <c r="V366">
        <v>206</v>
      </c>
      <c r="W366">
        <v>37401</v>
      </c>
      <c r="X366">
        <v>30736</v>
      </c>
      <c r="Y366">
        <v>24540</v>
      </c>
      <c r="Z366">
        <v>1.41</v>
      </c>
      <c r="AA366">
        <f t="shared" si="69"/>
        <v>10012</v>
      </c>
      <c r="AB366">
        <f t="shared" si="70"/>
        <v>206</v>
      </c>
      <c r="AC366">
        <f t="shared" si="71"/>
        <v>6159</v>
      </c>
      <c r="AD366">
        <f t="shared" si="72"/>
        <v>0.6151618058330004</v>
      </c>
      <c r="AE366">
        <f t="shared" si="73"/>
        <v>0</v>
      </c>
      <c r="AF366" t="e">
        <f t="shared" ca="1" si="74"/>
        <v>#N/A</v>
      </c>
      <c r="AG366" t="e">
        <f t="shared" ca="1" si="75"/>
        <v>#N/A</v>
      </c>
      <c r="AH366" t="e">
        <f t="shared" ca="1" si="76"/>
        <v>#N/A</v>
      </c>
      <c r="AI366" t="e">
        <f t="shared" ca="1" si="65"/>
        <v>#N/A</v>
      </c>
      <c r="AJ366">
        <f t="shared" si="66"/>
        <v>9.988014382740711E-5</v>
      </c>
      <c r="AK366">
        <f t="shared" si="67"/>
        <v>0</v>
      </c>
      <c r="AL366" t="e">
        <f t="shared" ca="1" si="77"/>
        <v>#N/A</v>
      </c>
      <c r="AM366" t="b">
        <f t="shared" si="68"/>
        <v>0</v>
      </c>
    </row>
    <row r="367" spans="1:39" x14ac:dyDescent="0.3">
      <c r="A367" t="s">
        <v>78</v>
      </c>
      <c r="B367" t="s">
        <v>79</v>
      </c>
      <c r="C367" t="s">
        <v>39</v>
      </c>
      <c r="D367" t="s">
        <v>50</v>
      </c>
      <c r="E367" t="s">
        <v>612</v>
      </c>
      <c r="F367" s="13" t="str">
        <f>_xlfn.CONCAT(wiz_6[[#This Row],[OCTY......]],",",wiz_6[[#This Row],[OS]])</f>
        <v>JESUP     ,GA</v>
      </c>
      <c r="G367" t="s">
        <v>42</v>
      </c>
      <c r="H367" t="s">
        <v>81</v>
      </c>
      <c r="I367" s="13" t="str">
        <f>_xlfn.CONCAT(wiz_6[[#This Row],[DCTY......]], ",",wiz_6[[#This Row],[DS]])</f>
        <v>PENDLETON ,IN</v>
      </c>
      <c r="J367" t="str">
        <f>TRIM(CONCATENATE(wiz_6[[#This Row],[SHIPPER..................]],wiz_6[[#This Row],[ZIP2..]],wiz_6[[#This Row],[ZIP3..]]))</f>
        <v>TRACTOR SUPPLY MANHAT| 3154546064</v>
      </c>
      <c r="K367">
        <v>3</v>
      </c>
      <c r="L367">
        <v>1.3</v>
      </c>
      <c r="M367">
        <v>0.21</v>
      </c>
      <c r="N367">
        <v>829</v>
      </c>
      <c r="O367">
        <v>1.7</v>
      </c>
      <c r="P367">
        <v>119</v>
      </c>
      <c r="Q367">
        <v>0.33</v>
      </c>
      <c r="R367">
        <v>1</v>
      </c>
      <c r="S367">
        <v>-394</v>
      </c>
      <c r="T367">
        <v>14</v>
      </c>
      <c r="U367">
        <v>61</v>
      </c>
      <c r="V367">
        <v>-319</v>
      </c>
      <c r="W367">
        <v>30474</v>
      </c>
      <c r="X367">
        <v>31545</v>
      </c>
      <c r="Y367">
        <v>46064</v>
      </c>
      <c r="Z367">
        <v>1.29</v>
      </c>
      <c r="AA367">
        <f t="shared" si="69"/>
        <v>10012</v>
      </c>
      <c r="AB367">
        <f t="shared" si="70"/>
        <v>-957</v>
      </c>
      <c r="AC367">
        <f t="shared" si="71"/>
        <v>6159</v>
      </c>
      <c r="AD367">
        <f t="shared" si="72"/>
        <v>0.6151618058330004</v>
      </c>
      <c r="AE367">
        <f t="shared" si="73"/>
        <v>0</v>
      </c>
      <c r="AF367" t="e">
        <f t="shared" ca="1" si="74"/>
        <v>#N/A</v>
      </c>
      <c r="AG367" t="e">
        <f t="shared" ca="1" si="75"/>
        <v>#N/A</v>
      </c>
      <c r="AH367" t="e">
        <f t="shared" ca="1" si="76"/>
        <v>#N/A</v>
      </c>
      <c r="AI367" t="e">
        <f t="shared" ca="1" si="65"/>
        <v>#N/A</v>
      </c>
      <c r="AJ367">
        <f t="shared" si="66"/>
        <v>2.9964043148222132E-4</v>
      </c>
      <c r="AK367">
        <f t="shared" si="67"/>
        <v>0</v>
      </c>
      <c r="AL367" t="e">
        <f t="shared" ca="1" si="77"/>
        <v>#N/A</v>
      </c>
      <c r="AM367" t="b">
        <f t="shared" si="68"/>
        <v>0</v>
      </c>
    </row>
    <row r="368" spans="1:39" x14ac:dyDescent="0.3">
      <c r="A368" t="s">
        <v>613</v>
      </c>
      <c r="B368" t="s">
        <v>614</v>
      </c>
      <c r="C368" t="s">
        <v>39</v>
      </c>
      <c r="D368" t="s">
        <v>50</v>
      </c>
      <c r="E368" t="s">
        <v>615</v>
      </c>
      <c r="F368" s="13" t="str">
        <f>_xlfn.CONCAT(wiz_6[[#This Row],[OCTY......]],",",wiz_6[[#This Row],[OS]])</f>
        <v>BRASELTON ,GA</v>
      </c>
      <c r="G368" t="s">
        <v>220</v>
      </c>
      <c r="H368" t="s">
        <v>364</v>
      </c>
      <c r="I368" s="13" t="str">
        <f>_xlfn.CONCAT(wiz_6[[#This Row],[DCTY......]], ",",wiz_6[[#This Row],[DS]])</f>
        <v>ORLANDO   ,FL</v>
      </c>
      <c r="J368" t="str">
        <f>TRIM(CONCATENATE(wiz_6[[#This Row],[SHIPPER..................]],wiz_6[[#This Row],[ZIP2..]],wiz_6[[#This Row],[ZIP3..]]))</f>
        <v>FEDEX GROUND | 3051732801</v>
      </c>
      <c r="K368">
        <v>36</v>
      </c>
      <c r="L368">
        <v>2.75</v>
      </c>
      <c r="M368">
        <v>0.18</v>
      </c>
      <c r="N368">
        <v>480</v>
      </c>
      <c r="O368">
        <v>0.97</v>
      </c>
      <c r="P368">
        <v>398</v>
      </c>
      <c r="Q368">
        <v>0.71</v>
      </c>
      <c r="R368">
        <v>43</v>
      </c>
      <c r="S368">
        <v>-111</v>
      </c>
      <c r="T368">
        <v>-1</v>
      </c>
      <c r="U368">
        <v>-72</v>
      </c>
      <c r="V368">
        <v>-184</v>
      </c>
      <c r="W368">
        <v>30642</v>
      </c>
      <c r="X368">
        <v>30517</v>
      </c>
      <c r="Y368">
        <v>32801</v>
      </c>
      <c r="Z368">
        <v>2.71</v>
      </c>
      <c r="AA368">
        <f t="shared" si="69"/>
        <v>10012</v>
      </c>
      <c r="AB368">
        <f t="shared" si="70"/>
        <v>-6624</v>
      </c>
      <c r="AC368">
        <f t="shared" si="71"/>
        <v>6159</v>
      </c>
      <c r="AD368">
        <f t="shared" si="72"/>
        <v>0.6151618058330004</v>
      </c>
      <c r="AE368">
        <f t="shared" si="73"/>
        <v>0</v>
      </c>
      <c r="AF368" t="e">
        <f t="shared" ca="1" si="74"/>
        <v>#N/A</v>
      </c>
      <c r="AG368" t="e">
        <f t="shared" ca="1" si="75"/>
        <v>#N/A</v>
      </c>
      <c r="AH368" t="e">
        <f t="shared" ca="1" si="76"/>
        <v>#N/A</v>
      </c>
      <c r="AI368" t="e">
        <f t="shared" ca="1" si="65"/>
        <v>#N/A</v>
      </c>
      <c r="AJ368">
        <f t="shared" si="66"/>
        <v>3.595685177786656E-3</v>
      </c>
      <c r="AK368">
        <f t="shared" si="67"/>
        <v>0</v>
      </c>
      <c r="AL368" t="e">
        <f t="shared" ca="1" si="77"/>
        <v>#N/A</v>
      </c>
      <c r="AM368" t="b">
        <f t="shared" si="68"/>
        <v>0</v>
      </c>
    </row>
    <row r="369" spans="1:39" x14ac:dyDescent="0.3">
      <c r="A369" t="s">
        <v>616</v>
      </c>
      <c r="B369" t="s">
        <v>617</v>
      </c>
      <c r="C369" t="s">
        <v>39</v>
      </c>
      <c r="D369" t="s">
        <v>50</v>
      </c>
      <c r="E369" t="s">
        <v>618</v>
      </c>
      <c r="F369" s="13" t="str">
        <f>_xlfn.CONCAT(wiz_6[[#This Row],[OCTY......]],",",wiz_6[[#This Row],[OS]])</f>
        <v>EASTANOLLE,GA</v>
      </c>
      <c r="G369" t="s">
        <v>50</v>
      </c>
      <c r="H369" t="s">
        <v>71</v>
      </c>
      <c r="I369" s="13" t="str">
        <f>_xlfn.CONCAT(wiz_6[[#This Row],[DCTY......]], ",",wiz_6[[#This Row],[DS]])</f>
        <v>JACKSON   ,GA</v>
      </c>
      <c r="J369" t="str">
        <f>TRIM(CONCATENATE(wiz_6[[#This Row],[SHIPPER..................]],wiz_6[[#This Row],[ZIP2..]],wiz_6[[#This Row],[ZIP3..]]))</f>
        <v>AMER WOODMARK DED FT | 3053830233</v>
      </c>
      <c r="K369">
        <v>120</v>
      </c>
      <c r="L369">
        <v>1.78</v>
      </c>
      <c r="M369">
        <v>0.2</v>
      </c>
      <c r="N369">
        <v>290</v>
      </c>
      <c r="O369">
        <v>0.39</v>
      </c>
      <c r="P369">
        <v>62</v>
      </c>
      <c r="Q369">
        <v>0.3</v>
      </c>
      <c r="R369">
        <v>4</v>
      </c>
      <c r="S369">
        <v>-101</v>
      </c>
      <c r="T369">
        <v>35</v>
      </c>
      <c r="U369">
        <v>81</v>
      </c>
      <c r="V369">
        <v>15</v>
      </c>
      <c r="W369">
        <v>30538</v>
      </c>
      <c r="X369">
        <v>30538</v>
      </c>
      <c r="Y369">
        <v>30233</v>
      </c>
      <c r="Z369">
        <v>1.76</v>
      </c>
      <c r="AA369">
        <f t="shared" si="69"/>
        <v>10012</v>
      </c>
      <c r="AB369">
        <f t="shared" si="70"/>
        <v>1800</v>
      </c>
      <c r="AC369">
        <f t="shared" si="71"/>
        <v>6159</v>
      </c>
      <c r="AD369">
        <f t="shared" si="72"/>
        <v>0.6151618058330004</v>
      </c>
      <c r="AE369">
        <f t="shared" si="73"/>
        <v>0</v>
      </c>
      <c r="AF369" t="e">
        <f t="shared" ca="1" si="74"/>
        <v>#N/A</v>
      </c>
      <c r="AG369" t="e">
        <f t="shared" ca="1" si="75"/>
        <v>#N/A</v>
      </c>
      <c r="AH369" t="e">
        <f t="shared" ca="1" si="76"/>
        <v>#N/A</v>
      </c>
      <c r="AI369" t="e">
        <f t="shared" ca="1" si="65"/>
        <v>#N/A</v>
      </c>
      <c r="AJ369">
        <f t="shared" si="66"/>
        <v>1.1985617259288853E-2</v>
      </c>
      <c r="AK369">
        <f t="shared" si="67"/>
        <v>0</v>
      </c>
      <c r="AL369" t="e">
        <f t="shared" ca="1" si="77"/>
        <v>#N/A</v>
      </c>
      <c r="AM369" t="b">
        <f t="shared" si="68"/>
        <v>0</v>
      </c>
    </row>
    <row r="370" spans="1:39" x14ac:dyDescent="0.3">
      <c r="A370" t="s">
        <v>156</v>
      </c>
      <c r="B370" t="s">
        <v>157</v>
      </c>
      <c r="C370" t="s">
        <v>39</v>
      </c>
      <c r="D370" t="s">
        <v>50</v>
      </c>
      <c r="E370" t="s">
        <v>338</v>
      </c>
      <c r="F370" s="13" t="str">
        <f>_xlfn.CONCAT(wiz_6[[#This Row],[OCTY......]],",",wiz_6[[#This Row],[OS]])</f>
        <v>PENDERGRAS,GA</v>
      </c>
      <c r="G370" t="s">
        <v>53</v>
      </c>
      <c r="H370" t="s">
        <v>619</v>
      </c>
      <c r="I370" s="13" t="str">
        <f>_xlfn.CONCAT(wiz_6[[#This Row],[DCTY......]], ",",wiz_6[[#This Row],[DS]])</f>
        <v>WAUKEGAN  ,IL</v>
      </c>
      <c r="J370" t="str">
        <f>TRIM(CONCATENATE(wiz_6[[#This Row],[SHIPPER..................]],wiz_6[[#This Row],[ZIP2..]],wiz_6[[#This Row],[ZIP3..]]))</f>
        <v>VISUAL PAK CO | 3056760079</v>
      </c>
      <c r="K370">
        <v>2</v>
      </c>
      <c r="L370">
        <v>0.97</v>
      </c>
      <c r="M370">
        <v>0.28000000000000003</v>
      </c>
      <c r="N370">
        <v>803</v>
      </c>
      <c r="O370">
        <v>1.77</v>
      </c>
      <c r="P370">
        <v>54</v>
      </c>
      <c r="Q370">
        <v>0.28000000000000003</v>
      </c>
      <c r="R370">
        <v>-10</v>
      </c>
      <c r="S370">
        <v>-106</v>
      </c>
      <c r="T370">
        <v>-2</v>
      </c>
      <c r="U370">
        <v>-339</v>
      </c>
      <c r="V370">
        <v>-447</v>
      </c>
      <c r="W370">
        <v>30301</v>
      </c>
      <c r="X370">
        <v>30567</v>
      </c>
      <c r="Y370">
        <v>60079</v>
      </c>
      <c r="Z370">
        <v>1.03</v>
      </c>
      <c r="AA370">
        <f t="shared" si="69"/>
        <v>10012</v>
      </c>
      <c r="AB370">
        <f t="shared" si="70"/>
        <v>-894</v>
      </c>
      <c r="AC370">
        <f t="shared" si="71"/>
        <v>6159</v>
      </c>
      <c r="AD370">
        <f t="shared" si="72"/>
        <v>0.6151618058330004</v>
      </c>
      <c r="AE370">
        <f t="shared" si="73"/>
        <v>0</v>
      </c>
      <c r="AF370" t="e">
        <f t="shared" ca="1" si="74"/>
        <v>#N/A</v>
      </c>
      <c r="AG370" t="e">
        <f t="shared" ca="1" si="75"/>
        <v>#N/A</v>
      </c>
      <c r="AH370" t="e">
        <f t="shared" ca="1" si="76"/>
        <v>#N/A</v>
      </c>
      <c r="AI370" t="e">
        <f t="shared" ca="1" si="65"/>
        <v>#N/A</v>
      </c>
      <c r="AJ370">
        <f t="shared" si="66"/>
        <v>1.9976028765481422E-4</v>
      </c>
      <c r="AK370">
        <f t="shared" si="67"/>
        <v>0</v>
      </c>
      <c r="AL370" t="e">
        <f t="shared" ca="1" si="77"/>
        <v>#N/A</v>
      </c>
      <c r="AM370" t="b">
        <f t="shared" si="68"/>
        <v>0</v>
      </c>
    </row>
    <row r="371" spans="1:39" x14ac:dyDescent="0.3">
      <c r="A371" t="s">
        <v>47</v>
      </c>
      <c r="B371" t="s">
        <v>48</v>
      </c>
      <c r="C371" t="s">
        <v>39</v>
      </c>
      <c r="D371" t="s">
        <v>50</v>
      </c>
      <c r="E371" t="s">
        <v>615</v>
      </c>
      <c r="F371" s="13" t="str">
        <f>_xlfn.CONCAT(wiz_6[[#This Row],[OCTY......]],",",wiz_6[[#This Row],[OS]])</f>
        <v>BRASELTON ,GA</v>
      </c>
      <c r="G371" t="s">
        <v>42</v>
      </c>
      <c r="H371" t="s">
        <v>436</v>
      </c>
      <c r="I371" s="13" t="str">
        <f>_xlfn.CONCAT(wiz_6[[#This Row],[DCTY......]], ",",wiz_6[[#This Row],[DS]])</f>
        <v>NORTH VERN,IN</v>
      </c>
      <c r="J371" t="str">
        <f>TRIM(CONCATENATE(wiz_6[[#This Row],[SHIPPER..................]],wiz_6[[#This Row],[ZIP2..]],wiz_6[[#This Row],[ZIP3..]]))</f>
        <v>LOWES MLXP VAN ONE WA| 3051747265</v>
      </c>
      <c r="K371">
        <v>9</v>
      </c>
      <c r="L371">
        <v>1.44</v>
      </c>
      <c r="M371">
        <v>0.21</v>
      </c>
      <c r="N371">
        <v>490</v>
      </c>
      <c r="O371">
        <v>0.96</v>
      </c>
      <c r="P371">
        <v>53</v>
      </c>
      <c r="Q371">
        <v>0.28000000000000003</v>
      </c>
      <c r="R371">
        <v>12</v>
      </c>
      <c r="S371">
        <v>-97</v>
      </c>
      <c r="T371">
        <v>1</v>
      </c>
      <c r="U371">
        <v>-133</v>
      </c>
      <c r="V371">
        <v>-229</v>
      </c>
      <c r="W371">
        <v>30567</v>
      </c>
      <c r="X371">
        <v>30517</v>
      </c>
      <c r="Y371">
        <v>47265</v>
      </c>
      <c r="Z371">
        <v>1.43</v>
      </c>
      <c r="AA371">
        <f t="shared" si="69"/>
        <v>10012</v>
      </c>
      <c r="AB371">
        <f t="shared" si="70"/>
        <v>-2061</v>
      </c>
      <c r="AC371">
        <f t="shared" si="71"/>
        <v>6159</v>
      </c>
      <c r="AD371">
        <f t="shared" si="72"/>
        <v>0.6151618058330004</v>
      </c>
      <c r="AE371">
        <f t="shared" si="73"/>
        <v>0</v>
      </c>
      <c r="AF371" t="e">
        <f t="shared" ca="1" si="74"/>
        <v>#N/A</v>
      </c>
      <c r="AG371" t="e">
        <f t="shared" ca="1" si="75"/>
        <v>#N/A</v>
      </c>
      <c r="AH371" t="e">
        <f t="shared" ca="1" si="76"/>
        <v>#N/A</v>
      </c>
      <c r="AI371" t="e">
        <f t="shared" ca="1" si="65"/>
        <v>#N/A</v>
      </c>
      <c r="AJ371">
        <f t="shared" si="66"/>
        <v>8.98921294446664E-4</v>
      </c>
      <c r="AK371">
        <f t="shared" si="67"/>
        <v>0</v>
      </c>
      <c r="AL371" t="e">
        <f t="shared" ca="1" si="77"/>
        <v>#N/A</v>
      </c>
      <c r="AM371" t="b">
        <f t="shared" si="68"/>
        <v>0</v>
      </c>
    </row>
    <row r="372" spans="1:39" x14ac:dyDescent="0.3">
      <c r="A372" t="s">
        <v>37</v>
      </c>
      <c r="B372" t="s">
        <v>38</v>
      </c>
      <c r="C372" t="s">
        <v>39</v>
      </c>
      <c r="D372" t="s">
        <v>50</v>
      </c>
      <c r="E372" t="s">
        <v>215</v>
      </c>
      <c r="F372" s="13" t="str">
        <f>_xlfn.CONCAT(wiz_6[[#This Row],[OCTY......]],",",wiz_6[[#This Row],[OS]])</f>
        <v>GAINESVILL,GA</v>
      </c>
      <c r="G372" t="s">
        <v>42</v>
      </c>
      <c r="H372" t="s">
        <v>442</v>
      </c>
      <c r="I372" s="13" t="str">
        <f>_xlfn.CONCAT(wiz_6[[#This Row],[DCTY......]], ",",wiz_6[[#This Row],[DS]])</f>
        <v>INDIANAPOL,IN</v>
      </c>
      <c r="J372" t="str">
        <f>TRIM(CONCATENATE(wiz_6[[#This Row],[SHIPPER..................]],wiz_6[[#This Row],[ZIP2..]],wiz_6[[#This Row],[ZIP3..]]))</f>
        <v>b: C H ROBINSON | 3050146201</v>
      </c>
      <c r="K372">
        <v>1</v>
      </c>
      <c r="L372">
        <v>1.0900000000000001</v>
      </c>
      <c r="M372">
        <v>0.27</v>
      </c>
      <c r="N372">
        <v>586</v>
      </c>
      <c r="O372">
        <v>2.12</v>
      </c>
      <c r="P372">
        <v>73</v>
      </c>
      <c r="Q372">
        <v>0.3</v>
      </c>
      <c r="R372">
        <v>-22</v>
      </c>
      <c r="S372">
        <v>-107</v>
      </c>
      <c r="T372">
        <v>-241</v>
      </c>
      <c r="U372">
        <v>-542</v>
      </c>
      <c r="V372">
        <v>-890</v>
      </c>
      <c r="W372">
        <v>30301</v>
      </c>
      <c r="X372">
        <v>30501</v>
      </c>
      <c r="Y372">
        <v>46201</v>
      </c>
      <c r="Z372">
        <v>1.1399999999999999</v>
      </c>
      <c r="AA372">
        <f t="shared" si="69"/>
        <v>10012</v>
      </c>
      <c r="AB372">
        <f t="shared" si="70"/>
        <v>-890</v>
      </c>
      <c r="AC372">
        <f t="shared" si="71"/>
        <v>6159</v>
      </c>
      <c r="AD372">
        <f t="shared" si="72"/>
        <v>0.6151618058330004</v>
      </c>
      <c r="AE372">
        <f t="shared" si="73"/>
        <v>0</v>
      </c>
      <c r="AF372" t="e">
        <f t="shared" ca="1" si="74"/>
        <v>#N/A</v>
      </c>
      <c r="AG372" t="e">
        <f t="shared" ca="1" si="75"/>
        <v>#N/A</v>
      </c>
      <c r="AH372" t="e">
        <f t="shared" ca="1" si="76"/>
        <v>#N/A</v>
      </c>
      <c r="AI372" t="e">
        <f t="shared" ca="1" si="65"/>
        <v>#N/A</v>
      </c>
      <c r="AJ372">
        <f t="shared" si="66"/>
        <v>9.988014382740711E-5</v>
      </c>
      <c r="AK372">
        <f t="shared" si="67"/>
        <v>0</v>
      </c>
      <c r="AL372" t="e">
        <f t="shared" ca="1" si="77"/>
        <v>#N/A</v>
      </c>
      <c r="AM372" t="b">
        <f t="shared" si="68"/>
        <v>0</v>
      </c>
    </row>
    <row r="373" spans="1:39" x14ac:dyDescent="0.3">
      <c r="A373" t="s">
        <v>365</v>
      </c>
      <c r="B373" t="s">
        <v>620</v>
      </c>
      <c r="C373" t="s">
        <v>39</v>
      </c>
      <c r="D373" t="s">
        <v>50</v>
      </c>
      <c r="E373" t="s">
        <v>618</v>
      </c>
      <c r="F373" s="13" t="str">
        <f>_xlfn.CONCAT(wiz_6[[#This Row],[OCTY......]],",",wiz_6[[#This Row],[OS]])</f>
        <v>EASTANOLLE,GA</v>
      </c>
      <c r="G373" t="s">
        <v>42</v>
      </c>
      <c r="H373" t="s">
        <v>621</v>
      </c>
      <c r="I373" s="13" t="str">
        <f>_xlfn.CONCAT(wiz_6[[#This Row],[DCTY......]], ",",wiz_6[[#This Row],[DS]])</f>
        <v>GAS CITY  ,IN</v>
      </c>
      <c r="J373" t="str">
        <f>TRIM(CONCATENATE(wiz_6[[#This Row],[SHIPPER..................]],wiz_6[[#This Row],[ZIP2..]],wiz_6[[#This Row],[ZIP3..]]))</f>
        <v>AMERICAN WOODMARK COR| 3053846933</v>
      </c>
      <c r="K373">
        <v>58</v>
      </c>
      <c r="L373">
        <v>1.46</v>
      </c>
      <c r="M373">
        <v>0.2</v>
      </c>
      <c r="N373">
        <v>598</v>
      </c>
      <c r="O373">
        <v>1.25</v>
      </c>
      <c r="P373">
        <v>98</v>
      </c>
      <c r="Q373">
        <v>0.33</v>
      </c>
      <c r="R373">
        <v>5</v>
      </c>
      <c r="S373">
        <v>-147</v>
      </c>
      <c r="T373">
        <v>-35</v>
      </c>
      <c r="U373">
        <v>-53</v>
      </c>
      <c r="V373">
        <v>-235</v>
      </c>
      <c r="W373">
        <v>31201</v>
      </c>
      <c r="X373">
        <v>30538</v>
      </c>
      <c r="Y373">
        <v>46933</v>
      </c>
      <c r="Z373">
        <v>1.44</v>
      </c>
      <c r="AA373">
        <f t="shared" si="69"/>
        <v>10012</v>
      </c>
      <c r="AB373">
        <f t="shared" si="70"/>
        <v>-13630</v>
      </c>
      <c r="AC373">
        <f t="shared" si="71"/>
        <v>6159</v>
      </c>
      <c r="AD373">
        <f t="shared" si="72"/>
        <v>0.6151618058330004</v>
      </c>
      <c r="AE373">
        <f t="shared" si="73"/>
        <v>0</v>
      </c>
      <c r="AF373" t="e">
        <f t="shared" ca="1" si="74"/>
        <v>#N/A</v>
      </c>
      <c r="AG373" t="e">
        <f t="shared" ca="1" si="75"/>
        <v>#N/A</v>
      </c>
      <c r="AH373" t="e">
        <f t="shared" ca="1" si="76"/>
        <v>#N/A</v>
      </c>
      <c r="AI373" t="e">
        <f t="shared" ca="1" si="65"/>
        <v>#N/A</v>
      </c>
      <c r="AJ373">
        <f t="shared" si="66"/>
        <v>5.7930483419896123E-3</v>
      </c>
      <c r="AK373">
        <f t="shared" si="67"/>
        <v>0</v>
      </c>
      <c r="AL373" t="e">
        <f t="shared" ca="1" si="77"/>
        <v>#N/A</v>
      </c>
      <c r="AM373" t="b">
        <f t="shared" si="68"/>
        <v>0</v>
      </c>
    </row>
    <row r="374" spans="1:39" x14ac:dyDescent="0.3">
      <c r="A374" t="s">
        <v>622</v>
      </c>
      <c r="B374" t="s">
        <v>623</v>
      </c>
      <c r="C374" t="s">
        <v>39</v>
      </c>
      <c r="D374" t="s">
        <v>50</v>
      </c>
      <c r="E374" t="s">
        <v>624</v>
      </c>
      <c r="F374" s="13" t="str">
        <f>_xlfn.CONCAT(wiz_6[[#This Row],[OCTY......]],",",wiz_6[[#This Row],[OS]])</f>
        <v>BUFORD    ,GA</v>
      </c>
      <c r="G374" t="s">
        <v>53</v>
      </c>
      <c r="H374" t="s">
        <v>108</v>
      </c>
      <c r="I374" s="13" t="str">
        <f>_xlfn.CONCAT(wiz_6[[#This Row],[DCTY......]], ",",wiz_6[[#This Row],[DS]])</f>
        <v>DANVILLE  ,IL</v>
      </c>
      <c r="J374" t="str">
        <f>TRIM(CONCATENATE(wiz_6[[#This Row],[SHIPPER..................]],wiz_6[[#This Row],[ZIP2..]],wiz_6[[#This Row],[ZIP3..]]))</f>
        <v>b: ESHIPPING | 3051561832</v>
      </c>
      <c r="K374">
        <v>1</v>
      </c>
      <c r="L374">
        <v>1.17</v>
      </c>
      <c r="M374">
        <v>0.27</v>
      </c>
      <c r="N374">
        <v>592</v>
      </c>
      <c r="O374">
        <v>1.75</v>
      </c>
      <c r="P374">
        <v>48</v>
      </c>
      <c r="Q374">
        <v>0.25</v>
      </c>
      <c r="R374">
        <v>-35</v>
      </c>
      <c r="S374">
        <v>-98</v>
      </c>
      <c r="T374">
        <v>-154</v>
      </c>
      <c r="U374">
        <v>-272</v>
      </c>
      <c r="V374">
        <v>-524</v>
      </c>
      <c r="W374">
        <v>30050</v>
      </c>
      <c r="X374">
        <v>30515</v>
      </c>
      <c r="Y374">
        <v>61832</v>
      </c>
      <c r="Z374">
        <v>1.22</v>
      </c>
      <c r="AA374">
        <f t="shared" si="69"/>
        <v>10012</v>
      </c>
      <c r="AB374">
        <f t="shared" si="70"/>
        <v>-524</v>
      </c>
      <c r="AC374">
        <f t="shared" si="71"/>
        <v>6159</v>
      </c>
      <c r="AD374">
        <f t="shared" si="72"/>
        <v>0.6151618058330004</v>
      </c>
      <c r="AE374">
        <f t="shared" si="73"/>
        <v>0</v>
      </c>
      <c r="AF374" t="e">
        <f t="shared" ca="1" si="74"/>
        <v>#N/A</v>
      </c>
      <c r="AG374" t="e">
        <f t="shared" ca="1" si="75"/>
        <v>#N/A</v>
      </c>
      <c r="AH374" t="e">
        <f t="shared" ca="1" si="76"/>
        <v>#N/A</v>
      </c>
      <c r="AI374" t="e">
        <f t="shared" ca="1" si="65"/>
        <v>#N/A</v>
      </c>
      <c r="AJ374">
        <f t="shared" si="66"/>
        <v>9.988014382740711E-5</v>
      </c>
      <c r="AK374">
        <f t="shared" si="67"/>
        <v>0</v>
      </c>
      <c r="AL374" t="e">
        <f t="shared" ca="1" si="77"/>
        <v>#N/A</v>
      </c>
      <c r="AM374" t="b">
        <f t="shared" si="68"/>
        <v>0</v>
      </c>
    </row>
    <row r="375" spans="1:39" x14ac:dyDescent="0.3">
      <c r="A375" t="s">
        <v>78</v>
      </c>
      <c r="B375" t="s">
        <v>79</v>
      </c>
      <c r="C375" t="s">
        <v>39</v>
      </c>
      <c r="D375" t="s">
        <v>50</v>
      </c>
      <c r="E375" t="s">
        <v>625</v>
      </c>
      <c r="F375" s="13" t="str">
        <f>_xlfn.CONCAT(wiz_6[[#This Row],[OCTY......]],",",wiz_6[[#This Row],[OS]])</f>
        <v>LAVONIA   ,GA</v>
      </c>
      <c r="G375" t="s">
        <v>42</v>
      </c>
      <c r="H375" t="s">
        <v>81</v>
      </c>
      <c r="I375" s="13" t="str">
        <f>_xlfn.CONCAT(wiz_6[[#This Row],[DCTY......]], ",",wiz_6[[#This Row],[DS]])</f>
        <v>PENDLETON ,IN</v>
      </c>
      <c r="J375" t="str">
        <f>TRIM(CONCATENATE(wiz_6[[#This Row],[SHIPPER..................]],wiz_6[[#This Row],[ZIP2..]],wiz_6[[#This Row],[ZIP3..]]))</f>
        <v>TRACTOR SUPPLY MANHAT| 3055346064</v>
      </c>
      <c r="K375">
        <v>4</v>
      </c>
      <c r="L375">
        <v>1.42</v>
      </c>
      <c r="M375">
        <v>0.22</v>
      </c>
      <c r="N375">
        <v>580</v>
      </c>
      <c r="O375">
        <v>1.01</v>
      </c>
      <c r="P375">
        <v>93</v>
      </c>
      <c r="Q375">
        <v>0.31</v>
      </c>
      <c r="R375">
        <v>-6</v>
      </c>
      <c r="S375">
        <v>-148</v>
      </c>
      <c r="T375">
        <v>22</v>
      </c>
      <c r="U375">
        <v>-40</v>
      </c>
      <c r="V375">
        <v>-166</v>
      </c>
      <c r="W375">
        <v>30050</v>
      </c>
      <c r="X375">
        <v>30553</v>
      </c>
      <c r="Y375">
        <v>46064</v>
      </c>
      <c r="Z375">
        <v>1.42</v>
      </c>
      <c r="AA375">
        <f t="shared" si="69"/>
        <v>10012</v>
      </c>
      <c r="AB375">
        <f t="shared" si="70"/>
        <v>-664</v>
      </c>
      <c r="AC375">
        <f t="shared" si="71"/>
        <v>6159</v>
      </c>
      <c r="AD375">
        <f t="shared" si="72"/>
        <v>0.6151618058330004</v>
      </c>
      <c r="AE375">
        <f t="shared" si="73"/>
        <v>0</v>
      </c>
      <c r="AF375" t="e">
        <f t="shared" ca="1" si="74"/>
        <v>#N/A</v>
      </c>
      <c r="AG375" t="e">
        <f t="shared" ca="1" si="75"/>
        <v>#N/A</v>
      </c>
      <c r="AH375" t="e">
        <f t="shared" ca="1" si="76"/>
        <v>#N/A</v>
      </c>
      <c r="AI375" t="e">
        <f t="shared" ca="1" si="65"/>
        <v>#N/A</v>
      </c>
      <c r="AJ375">
        <f t="shared" si="66"/>
        <v>3.9952057530962844E-4</v>
      </c>
      <c r="AK375">
        <f t="shared" si="67"/>
        <v>0</v>
      </c>
      <c r="AL375" t="e">
        <f t="shared" ca="1" si="77"/>
        <v>#N/A</v>
      </c>
      <c r="AM375" t="b">
        <f t="shared" si="68"/>
        <v>0</v>
      </c>
    </row>
    <row r="376" spans="1:39" x14ac:dyDescent="0.3">
      <c r="A376" t="s">
        <v>78</v>
      </c>
      <c r="B376" t="s">
        <v>79</v>
      </c>
      <c r="C376" t="s">
        <v>39</v>
      </c>
      <c r="D376" t="s">
        <v>50</v>
      </c>
      <c r="E376" t="s">
        <v>624</v>
      </c>
      <c r="F376" s="13" t="str">
        <f>_xlfn.CONCAT(wiz_6[[#This Row],[OCTY......]],",",wiz_6[[#This Row],[OS]])</f>
        <v>BUFORD    ,GA</v>
      </c>
      <c r="G376" t="s">
        <v>44</v>
      </c>
      <c r="H376" t="s">
        <v>464</v>
      </c>
      <c r="I376" s="13" t="str">
        <f>_xlfn.CONCAT(wiz_6[[#This Row],[DCTY......]], ",",wiz_6[[#This Row],[DS]])</f>
        <v>FRANKLIN  ,KY</v>
      </c>
      <c r="J376" t="str">
        <f>TRIM(CONCATENATE(wiz_6[[#This Row],[SHIPPER..................]],wiz_6[[#This Row],[ZIP2..]],wiz_6[[#This Row],[ZIP3..]]))</f>
        <v>TRACTOR SUPPLY MANHAT| 3051542134</v>
      </c>
      <c r="K376">
        <v>1</v>
      </c>
      <c r="L376">
        <v>1.9</v>
      </c>
      <c r="M376">
        <v>0.22</v>
      </c>
      <c r="N376">
        <v>322</v>
      </c>
      <c r="O376">
        <v>0.42</v>
      </c>
      <c r="P376">
        <v>80</v>
      </c>
      <c r="Q376">
        <v>0.3</v>
      </c>
      <c r="R376">
        <v>-38</v>
      </c>
      <c r="S376">
        <v>-139</v>
      </c>
      <c r="T376">
        <v>98</v>
      </c>
      <c r="U376">
        <v>154</v>
      </c>
      <c r="V376">
        <v>113</v>
      </c>
      <c r="W376">
        <v>30642</v>
      </c>
      <c r="X376">
        <v>30515</v>
      </c>
      <c r="Y376">
        <v>42134</v>
      </c>
      <c r="Z376">
        <v>1.9</v>
      </c>
      <c r="AA376">
        <f t="shared" si="69"/>
        <v>10012</v>
      </c>
      <c r="AB376">
        <f t="shared" si="70"/>
        <v>113</v>
      </c>
      <c r="AC376">
        <f t="shared" si="71"/>
        <v>6159</v>
      </c>
      <c r="AD376">
        <f t="shared" si="72"/>
        <v>0.6151618058330004</v>
      </c>
      <c r="AE376">
        <f t="shared" si="73"/>
        <v>0</v>
      </c>
      <c r="AF376" t="e">
        <f t="shared" ca="1" si="74"/>
        <v>#N/A</v>
      </c>
      <c r="AG376" t="e">
        <f t="shared" ca="1" si="75"/>
        <v>#N/A</v>
      </c>
      <c r="AH376" t="e">
        <f t="shared" ca="1" si="76"/>
        <v>#N/A</v>
      </c>
      <c r="AI376" t="e">
        <f t="shared" ca="1" si="65"/>
        <v>#N/A</v>
      </c>
      <c r="AJ376">
        <f t="shared" si="66"/>
        <v>9.988014382740711E-5</v>
      </c>
      <c r="AK376">
        <f t="shared" si="67"/>
        <v>0</v>
      </c>
      <c r="AL376" t="e">
        <f t="shared" ca="1" si="77"/>
        <v>#N/A</v>
      </c>
      <c r="AM376" t="b">
        <f t="shared" si="68"/>
        <v>0</v>
      </c>
    </row>
    <row r="377" spans="1:39" x14ac:dyDescent="0.3">
      <c r="A377" t="s">
        <v>78</v>
      </c>
      <c r="B377" t="s">
        <v>79</v>
      </c>
      <c r="C377" t="s">
        <v>39</v>
      </c>
      <c r="D377" t="s">
        <v>50</v>
      </c>
      <c r="E377" t="s">
        <v>625</v>
      </c>
      <c r="F377" s="13" t="str">
        <f>_xlfn.CONCAT(wiz_6[[#This Row],[OCTY......]],",",wiz_6[[#This Row],[OS]])</f>
        <v>LAVONIA   ,GA</v>
      </c>
      <c r="G377" t="s">
        <v>44</v>
      </c>
      <c r="H377" t="s">
        <v>464</v>
      </c>
      <c r="I377" s="13" t="str">
        <f>_xlfn.CONCAT(wiz_6[[#This Row],[DCTY......]], ",",wiz_6[[#This Row],[DS]])</f>
        <v>FRANKLIN  ,KY</v>
      </c>
      <c r="J377" t="str">
        <f>TRIM(CONCATENATE(wiz_6[[#This Row],[SHIPPER..................]],wiz_6[[#This Row],[ZIP2..]],wiz_6[[#This Row],[ZIP3..]]))</f>
        <v>TRACTOR SUPPLY MANHAT| 3055342134</v>
      </c>
      <c r="K377">
        <v>2</v>
      </c>
      <c r="L377">
        <v>1.9</v>
      </c>
      <c r="M377">
        <v>0.22</v>
      </c>
      <c r="N377">
        <v>371</v>
      </c>
      <c r="O377">
        <v>0.41</v>
      </c>
      <c r="P377">
        <v>116</v>
      </c>
      <c r="Q377">
        <v>0.35</v>
      </c>
      <c r="R377">
        <v>-2</v>
      </c>
      <c r="S377">
        <v>-148</v>
      </c>
      <c r="T377">
        <v>86</v>
      </c>
      <c r="U377">
        <v>160</v>
      </c>
      <c r="V377">
        <v>98</v>
      </c>
      <c r="W377">
        <v>30106</v>
      </c>
      <c r="X377">
        <v>30553</v>
      </c>
      <c r="Y377">
        <v>42134</v>
      </c>
      <c r="Z377">
        <v>1.9</v>
      </c>
      <c r="AA377">
        <f t="shared" si="69"/>
        <v>10012</v>
      </c>
      <c r="AB377">
        <f t="shared" si="70"/>
        <v>196</v>
      </c>
      <c r="AC377">
        <f t="shared" si="71"/>
        <v>6159</v>
      </c>
      <c r="AD377">
        <f t="shared" si="72"/>
        <v>0.6151618058330004</v>
      </c>
      <c r="AE377">
        <f t="shared" si="73"/>
        <v>0</v>
      </c>
      <c r="AF377" t="e">
        <f t="shared" ca="1" si="74"/>
        <v>#N/A</v>
      </c>
      <c r="AG377" t="e">
        <f t="shared" ca="1" si="75"/>
        <v>#N/A</v>
      </c>
      <c r="AH377" t="e">
        <f t="shared" ca="1" si="76"/>
        <v>#N/A</v>
      </c>
      <c r="AI377" t="e">
        <f t="shared" ca="1" si="65"/>
        <v>#N/A</v>
      </c>
      <c r="AJ377">
        <f t="shared" si="66"/>
        <v>1.9976028765481422E-4</v>
      </c>
      <c r="AK377">
        <f t="shared" si="67"/>
        <v>0</v>
      </c>
      <c r="AL377" t="e">
        <f t="shared" ca="1" si="77"/>
        <v>#N/A</v>
      </c>
      <c r="AM377" t="b">
        <f t="shared" si="68"/>
        <v>0</v>
      </c>
    </row>
    <row r="378" spans="1:39" x14ac:dyDescent="0.3">
      <c r="A378" t="s">
        <v>626</v>
      </c>
      <c r="B378" t="s">
        <v>627</v>
      </c>
      <c r="C378" t="s">
        <v>39</v>
      </c>
      <c r="D378" t="s">
        <v>50</v>
      </c>
      <c r="E378" t="s">
        <v>628</v>
      </c>
      <c r="F378" s="13" t="str">
        <f>_xlfn.CONCAT(wiz_6[[#This Row],[OCTY......]],",",wiz_6[[#This Row],[OS]])</f>
        <v>MARBLE HIL,GA</v>
      </c>
      <c r="G378" t="s">
        <v>44</v>
      </c>
      <c r="H378" t="s">
        <v>452</v>
      </c>
      <c r="I378" s="13" t="str">
        <f>_xlfn.CONCAT(wiz_6[[#This Row],[DCTY......]], ",",wiz_6[[#This Row],[DS]])</f>
        <v>FRANKFORT ,KY</v>
      </c>
      <c r="J378" t="str">
        <f>TRIM(CONCATENATE(wiz_6[[#This Row],[SHIPPER..................]],wiz_6[[#This Row],[ZIP2..]],wiz_6[[#This Row],[ZIP3..]]))</f>
        <v>b: SEASONS TRANSPORT | 3014840601</v>
      </c>
      <c r="K378">
        <v>2</v>
      </c>
      <c r="L378">
        <v>1.97</v>
      </c>
      <c r="M378">
        <v>0.28000000000000003</v>
      </c>
      <c r="N378">
        <v>355</v>
      </c>
      <c r="O378">
        <v>0.98</v>
      </c>
      <c r="P378">
        <v>51</v>
      </c>
      <c r="Q378">
        <v>0.28000000000000003</v>
      </c>
      <c r="R378">
        <v>-25</v>
      </c>
      <c r="S378">
        <v>-48</v>
      </c>
      <c r="T378">
        <v>-49</v>
      </c>
      <c r="U378">
        <v>-85</v>
      </c>
      <c r="V378">
        <v>-182</v>
      </c>
      <c r="W378">
        <v>30567</v>
      </c>
      <c r="X378">
        <v>30148</v>
      </c>
      <c r="Y378">
        <v>40601</v>
      </c>
      <c r="Z378">
        <v>2.0299999999999998</v>
      </c>
      <c r="AA378">
        <f t="shared" si="69"/>
        <v>10012</v>
      </c>
      <c r="AB378">
        <f t="shared" si="70"/>
        <v>-364</v>
      </c>
      <c r="AC378">
        <f t="shared" si="71"/>
        <v>6159</v>
      </c>
      <c r="AD378">
        <f t="shared" si="72"/>
        <v>0.6151618058330004</v>
      </c>
      <c r="AE378">
        <f t="shared" si="73"/>
        <v>0</v>
      </c>
      <c r="AF378" t="e">
        <f t="shared" ca="1" si="74"/>
        <v>#N/A</v>
      </c>
      <c r="AG378" t="e">
        <f t="shared" ca="1" si="75"/>
        <v>#N/A</v>
      </c>
      <c r="AH378" t="e">
        <f t="shared" ca="1" si="76"/>
        <v>#N/A</v>
      </c>
      <c r="AI378" t="e">
        <f t="shared" ca="1" si="65"/>
        <v>#N/A</v>
      </c>
      <c r="AJ378">
        <f t="shared" si="66"/>
        <v>1.9976028765481422E-4</v>
      </c>
      <c r="AK378">
        <f t="shared" si="67"/>
        <v>0</v>
      </c>
      <c r="AL378" t="e">
        <f t="shared" ca="1" si="77"/>
        <v>#N/A</v>
      </c>
      <c r="AM378" t="b">
        <f t="shared" si="68"/>
        <v>0</v>
      </c>
    </row>
    <row r="379" spans="1:39" x14ac:dyDescent="0.3">
      <c r="A379" t="s">
        <v>37</v>
      </c>
      <c r="B379" t="s">
        <v>38</v>
      </c>
      <c r="C379" t="s">
        <v>39</v>
      </c>
      <c r="D379" t="s">
        <v>50</v>
      </c>
      <c r="E379" t="s">
        <v>215</v>
      </c>
      <c r="F379" s="13" t="str">
        <f>_xlfn.CONCAT(wiz_6[[#This Row],[OCTY......]],",",wiz_6[[#This Row],[OS]])</f>
        <v>GAINESVILL,GA</v>
      </c>
      <c r="G379" t="s">
        <v>44</v>
      </c>
      <c r="H379" t="s">
        <v>477</v>
      </c>
      <c r="I379" s="13" t="str">
        <f>_xlfn.CONCAT(wiz_6[[#This Row],[DCTY......]], ",",wiz_6[[#This Row],[DS]])</f>
        <v>LOUISVILLE,KY</v>
      </c>
      <c r="J379" t="str">
        <f>TRIM(CONCATENATE(wiz_6[[#This Row],[SHIPPER..................]],wiz_6[[#This Row],[ZIP2..]],wiz_6[[#This Row],[ZIP3..]]))</f>
        <v>b: C H ROBINSON | 3050140201</v>
      </c>
      <c r="K379">
        <v>1</v>
      </c>
      <c r="L379">
        <v>1.51</v>
      </c>
      <c r="M379">
        <v>0.28000000000000003</v>
      </c>
      <c r="N379">
        <v>418</v>
      </c>
      <c r="O379">
        <v>1.92</v>
      </c>
      <c r="P379">
        <v>36</v>
      </c>
      <c r="Q379">
        <v>0.25</v>
      </c>
      <c r="R379">
        <v>-30</v>
      </c>
      <c r="S379">
        <v>-107</v>
      </c>
      <c r="T379">
        <v>-245</v>
      </c>
      <c r="U379">
        <v>-163</v>
      </c>
      <c r="V379">
        <v>-515</v>
      </c>
      <c r="W379">
        <v>30003</v>
      </c>
      <c r="X379">
        <v>30501</v>
      </c>
      <c r="Y379">
        <v>40201</v>
      </c>
      <c r="Z379">
        <v>1.57</v>
      </c>
      <c r="AA379">
        <f t="shared" si="69"/>
        <v>10012</v>
      </c>
      <c r="AB379">
        <f t="shared" si="70"/>
        <v>-515</v>
      </c>
      <c r="AC379">
        <f t="shared" si="71"/>
        <v>6159</v>
      </c>
      <c r="AD379">
        <f t="shared" si="72"/>
        <v>0.6151618058330004</v>
      </c>
      <c r="AE379">
        <f t="shared" si="73"/>
        <v>0</v>
      </c>
      <c r="AF379" t="e">
        <f t="shared" ca="1" si="74"/>
        <v>#N/A</v>
      </c>
      <c r="AG379" t="e">
        <f t="shared" ca="1" si="75"/>
        <v>#N/A</v>
      </c>
      <c r="AH379" t="e">
        <f t="shared" ca="1" si="76"/>
        <v>#N/A</v>
      </c>
      <c r="AI379" t="e">
        <f t="shared" ca="1" si="65"/>
        <v>#N/A</v>
      </c>
      <c r="AJ379">
        <f t="shared" si="66"/>
        <v>9.988014382740711E-5</v>
      </c>
      <c r="AK379">
        <f t="shared" si="67"/>
        <v>0</v>
      </c>
      <c r="AL379" t="e">
        <f t="shared" ca="1" si="77"/>
        <v>#N/A</v>
      </c>
      <c r="AM379" t="b">
        <f t="shared" si="68"/>
        <v>0</v>
      </c>
    </row>
    <row r="380" spans="1:39" x14ac:dyDescent="0.3">
      <c r="A380" t="s">
        <v>629</v>
      </c>
      <c r="B380" t="s">
        <v>630</v>
      </c>
      <c r="C380" t="s">
        <v>39</v>
      </c>
      <c r="D380" t="s">
        <v>50</v>
      </c>
      <c r="E380" t="s">
        <v>215</v>
      </c>
      <c r="F380" s="13" t="str">
        <f>_xlfn.CONCAT(wiz_6[[#This Row],[OCTY......]],",",wiz_6[[#This Row],[OS]])</f>
        <v>GAINESVILL,GA</v>
      </c>
      <c r="G380" t="s">
        <v>44</v>
      </c>
      <c r="H380" t="s">
        <v>477</v>
      </c>
      <c r="I380" s="13" t="str">
        <f>_xlfn.CONCAT(wiz_6[[#This Row],[DCTY......]], ",",wiz_6[[#This Row],[DS]])</f>
        <v>LOUISVILLE,KY</v>
      </c>
      <c r="J380" t="str">
        <f>TRIM(CONCATENATE(wiz_6[[#This Row],[SHIPPER..................]],wiz_6[[#This Row],[ZIP2..]],wiz_6[[#This Row],[ZIP3..]]))</f>
        <v>b: MOLO SOLUTIONS | 3050140201</v>
      </c>
      <c r="K380">
        <v>1</v>
      </c>
      <c r="L380">
        <v>2.35</v>
      </c>
      <c r="M380">
        <v>0.28000000000000003</v>
      </c>
      <c r="N380">
        <v>418</v>
      </c>
      <c r="O380">
        <v>0.88</v>
      </c>
      <c r="P380">
        <v>17</v>
      </c>
      <c r="Q380">
        <v>0.25</v>
      </c>
      <c r="R380">
        <v>-30</v>
      </c>
      <c r="S380">
        <v>-14</v>
      </c>
      <c r="T380">
        <v>1</v>
      </c>
      <c r="U380">
        <v>287</v>
      </c>
      <c r="V380">
        <v>274</v>
      </c>
      <c r="W380">
        <v>30517</v>
      </c>
      <c r="X380">
        <v>30501</v>
      </c>
      <c r="Y380">
        <v>40201</v>
      </c>
      <c r="Z380">
        <v>2.41</v>
      </c>
      <c r="AA380">
        <f t="shared" si="69"/>
        <v>10012</v>
      </c>
      <c r="AB380">
        <f t="shared" si="70"/>
        <v>274</v>
      </c>
      <c r="AC380">
        <f t="shared" si="71"/>
        <v>6159</v>
      </c>
      <c r="AD380">
        <f t="shared" si="72"/>
        <v>0.6151618058330004</v>
      </c>
      <c r="AE380">
        <f t="shared" si="73"/>
        <v>0</v>
      </c>
      <c r="AF380" t="e">
        <f t="shared" ca="1" si="74"/>
        <v>#N/A</v>
      </c>
      <c r="AG380" t="e">
        <f t="shared" ca="1" si="75"/>
        <v>#N/A</v>
      </c>
      <c r="AH380" t="e">
        <f t="shared" ca="1" si="76"/>
        <v>#N/A</v>
      </c>
      <c r="AI380" t="e">
        <f t="shared" ca="1" si="65"/>
        <v>#N/A</v>
      </c>
      <c r="AJ380">
        <f t="shared" si="66"/>
        <v>9.988014382740711E-5</v>
      </c>
      <c r="AK380">
        <f t="shared" si="67"/>
        <v>0</v>
      </c>
      <c r="AL380" t="e">
        <f t="shared" ca="1" si="77"/>
        <v>#N/A</v>
      </c>
      <c r="AM380" t="b">
        <f t="shared" si="68"/>
        <v>0</v>
      </c>
    </row>
    <row r="381" spans="1:39" x14ac:dyDescent="0.3">
      <c r="A381" t="s">
        <v>37</v>
      </c>
      <c r="B381" t="s">
        <v>38</v>
      </c>
      <c r="C381" t="s">
        <v>39</v>
      </c>
      <c r="D381" t="s">
        <v>50</v>
      </c>
      <c r="E381" t="s">
        <v>338</v>
      </c>
      <c r="F381" s="13" t="str">
        <f>_xlfn.CONCAT(wiz_6[[#This Row],[OCTY......]],",",wiz_6[[#This Row],[OS]])</f>
        <v>PENDERGRAS,GA</v>
      </c>
      <c r="G381" t="s">
        <v>61</v>
      </c>
      <c r="H381" t="s">
        <v>71</v>
      </c>
      <c r="I381" s="13" t="str">
        <f>_xlfn.CONCAT(wiz_6[[#This Row],[DCTY......]], ",",wiz_6[[#This Row],[DS]])</f>
        <v>JACKSON   ,MO</v>
      </c>
      <c r="J381" t="str">
        <f>TRIM(CONCATENATE(wiz_6[[#This Row],[SHIPPER..................]],wiz_6[[#This Row],[ZIP2..]],wiz_6[[#This Row],[ZIP3..]]))</f>
        <v>b: C H ROBINSON | 3056763755</v>
      </c>
      <c r="K381">
        <v>5</v>
      </c>
      <c r="L381">
        <v>1</v>
      </c>
      <c r="M381">
        <v>0.28000000000000003</v>
      </c>
      <c r="N381">
        <v>507</v>
      </c>
      <c r="O381">
        <v>1.45</v>
      </c>
      <c r="P381">
        <v>77</v>
      </c>
      <c r="Q381">
        <v>0.3</v>
      </c>
      <c r="R381">
        <v>-38</v>
      </c>
      <c r="S381">
        <v>-137</v>
      </c>
      <c r="T381">
        <v>-96</v>
      </c>
      <c r="U381">
        <v>-309</v>
      </c>
      <c r="V381">
        <v>-542</v>
      </c>
      <c r="W381">
        <v>29374</v>
      </c>
      <c r="X381">
        <v>30567</v>
      </c>
      <c r="Y381">
        <v>63755</v>
      </c>
      <c r="Z381">
        <v>1.06</v>
      </c>
      <c r="AA381">
        <f t="shared" si="69"/>
        <v>10012</v>
      </c>
      <c r="AB381">
        <f t="shared" si="70"/>
        <v>-2710</v>
      </c>
      <c r="AC381">
        <f t="shared" si="71"/>
        <v>6159</v>
      </c>
      <c r="AD381">
        <f t="shared" si="72"/>
        <v>0.6151618058330004</v>
      </c>
      <c r="AE381">
        <f t="shared" si="73"/>
        <v>0</v>
      </c>
      <c r="AF381" t="e">
        <f t="shared" ca="1" si="74"/>
        <v>#N/A</v>
      </c>
      <c r="AG381" t="e">
        <f t="shared" ca="1" si="75"/>
        <v>#N/A</v>
      </c>
      <c r="AH381" t="e">
        <f t="shared" ca="1" si="76"/>
        <v>#N/A</v>
      </c>
      <c r="AI381" t="e">
        <f t="shared" ca="1" si="65"/>
        <v>#N/A</v>
      </c>
      <c r="AJ381">
        <f t="shared" si="66"/>
        <v>4.9940071913703551E-4</v>
      </c>
      <c r="AK381">
        <f t="shared" si="67"/>
        <v>0</v>
      </c>
      <c r="AL381" t="e">
        <f t="shared" ca="1" si="77"/>
        <v>#N/A</v>
      </c>
      <c r="AM381" t="b">
        <f t="shared" si="68"/>
        <v>0</v>
      </c>
    </row>
    <row r="382" spans="1:39" x14ac:dyDescent="0.3">
      <c r="A382" t="s">
        <v>631</v>
      </c>
      <c r="B382" t="s">
        <v>632</v>
      </c>
      <c r="C382" t="s">
        <v>39</v>
      </c>
      <c r="D382" t="s">
        <v>50</v>
      </c>
      <c r="E382" t="s">
        <v>633</v>
      </c>
      <c r="F382" s="13" t="str">
        <f>_xlfn.CONCAT(wiz_6[[#This Row],[OCTY......]],",",wiz_6[[#This Row],[OS]])</f>
        <v>HARTWELL  ,GA</v>
      </c>
      <c r="G382" t="s">
        <v>68</v>
      </c>
      <c r="H382" t="s">
        <v>634</v>
      </c>
      <c r="I382" s="13" t="str">
        <f>_xlfn.CONCAT(wiz_6[[#This Row],[DCTY......]], ",",wiz_6[[#This Row],[DS]])</f>
        <v>HENDERSON ,NC</v>
      </c>
      <c r="J382" t="str">
        <f>TRIM(CONCATENATE(wiz_6[[#This Row],[SHIPPER..................]],wiz_6[[#This Row],[ZIP2..]],wiz_6[[#This Row],[ZIP3..]]))</f>
        <v>b: BNSF LOGISTICS LLC| 3064327536</v>
      </c>
      <c r="K382">
        <v>1</v>
      </c>
      <c r="L382">
        <v>1.27</v>
      </c>
      <c r="M382">
        <v>0.27</v>
      </c>
      <c r="N382">
        <v>325</v>
      </c>
      <c r="O382">
        <v>0.75</v>
      </c>
      <c r="P382">
        <v>127</v>
      </c>
      <c r="Q382">
        <v>0.35</v>
      </c>
      <c r="R382">
        <v>-19</v>
      </c>
      <c r="S382">
        <v>-198</v>
      </c>
      <c r="T382">
        <v>20</v>
      </c>
      <c r="U382">
        <v>-185</v>
      </c>
      <c r="V382">
        <v>-363</v>
      </c>
      <c r="W382">
        <v>30301</v>
      </c>
      <c r="X382">
        <v>30643</v>
      </c>
      <c r="Y382">
        <v>27536</v>
      </c>
      <c r="Z382">
        <v>1.32</v>
      </c>
      <c r="AA382">
        <f t="shared" si="69"/>
        <v>10012</v>
      </c>
      <c r="AB382">
        <f t="shared" si="70"/>
        <v>-363</v>
      </c>
      <c r="AC382">
        <f t="shared" si="71"/>
        <v>6159</v>
      </c>
      <c r="AD382">
        <f t="shared" si="72"/>
        <v>0.6151618058330004</v>
      </c>
      <c r="AE382">
        <f t="shared" si="73"/>
        <v>0</v>
      </c>
      <c r="AF382" t="e">
        <f t="shared" ca="1" si="74"/>
        <v>#N/A</v>
      </c>
      <c r="AG382" t="e">
        <f t="shared" ca="1" si="75"/>
        <v>#N/A</v>
      </c>
      <c r="AH382" t="e">
        <f t="shared" ca="1" si="76"/>
        <v>#N/A</v>
      </c>
      <c r="AI382" t="e">
        <f t="shared" ca="1" si="65"/>
        <v>#N/A</v>
      </c>
      <c r="AJ382">
        <f t="shared" si="66"/>
        <v>9.988014382740711E-5</v>
      </c>
      <c r="AK382">
        <f t="shared" si="67"/>
        <v>0</v>
      </c>
      <c r="AL382" t="e">
        <f t="shared" ca="1" si="77"/>
        <v>#N/A</v>
      </c>
      <c r="AM382" t="b">
        <f t="shared" si="68"/>
        <v>0</v>
      </c>
    </row>
    <row r="383" spans="1:39" x14ac:dyDescent="0.3">
      <c r="A383" t="s">
        <v>635</v>
      </c>
      <c r="B383" t="s">
        <v>636</v>
      </c>
      <c r="C383" t="s">
        <v>39</v>
      </c>
      <c r="D383" t="s">
        <v>50</v>
      </c>
      <c r="E383" t="s">
        <v>615</v>
      </c>
      <c r="F383" s="13" t="str">
        <f>_xlfn.CONCAT(wiz_6[[#This Row],[OCTY......]],",",wiz_6[[#This Row],[OS]])</f>
        <v>BRASELTON ,GA</v>
      </c>
      <c r="G383" t="s">
        <v>87</v>
      </c>
      <c r="H383" t="s">
        <v>233</v>
      </c>
      <c r="I383" s="13" t="str">
        <f>_xlfn.CONCAT(wiz_6[[#This Row],[DCTY......]], ",",wiz_6[[#This Row],[DS]])</f>
        <v>GROVE CITY,OH</v>
      </c>
      <c r="J383" t="str">
        <f>TRIM(CONCATENATE(wiz_6[[#This Row],[SHIPPER..................]],wiz_6[[#This Row],[ZIP2..]],wiz_6[[#This Row],[ZIP3..]]))</f>
        <v>WILLIAMS SONOMA | 3051743123</v>
      </c>
      <c r="K383">
        <v>32</v>
      </c>
      <c r="L383">
        <v>1.5</v>
      </c>
      <c r="M383">
        <v>0.1</v>
      </c>
      <c r="N383">
        <v>534</v>
      </c>
      <c r="O383">
        <v>1.35</v>
      </c>
      <c r="P383">
        <v>65</v>
      </c>
      <c r="Q383">
        <v>0.28999999999999998</v>
      </c>
      <c r="R383">
        <v>56</v>
      </c>
      <c r="S383">
        <v>-109</v>
      </c>
      <c r="T383">
        <v>-73</v>
      </c>
      <c r="U383">
        <v>-111</v>
      </c>
      <c r="V383">
        <v>-293</v>
      </c>
      <c r="W383">
        <v>30083</v>
      </c>
      <c r="X383">
        <v>30517</v>
      </c>
      <c r="Y383">
        <v>43123</v>
      </c>
      <c r="Z383">
        <v>1.38</v>
      </c>
      <c r="AA383">
        <f t="shared" si="69"/>
        <v>10012</v>
      </c>
      <c r="AB383">
        <f t="shared" si="70"/>
        <v>-9376</v>
      </c>
      <c r="AC383">
        <f t="shared" si="71"/>
        <v>6159</v>
      </c>
      <c r="AD383">
        <f t="shared" si="72"/>
        <v>0.6151618058330004</v>
      </c>
      <c r="AE383">
        <f t="shared" si="73"/>
        <v>0</v>
      </c>
      <c r="AF383" t="e">
        <f t="shared" ca="1" si="74"/>
        <v>#N/A</v>
      </c>
      <c r="AG383" t="e">
        <f t="shared" ca="1" si="75"/>
        <v>#N/A</v>
      </c>
      <c r="AH383" t="e">
        <f t="shared" ca="1" si="76"/>
        <v>#N/A</v>
      </c>
      <c r="AI383" t="e">
        <f t="shared" ca="1" si="65"/>
        <v>#N/A</v>
      </c>
      <c r="AJ383">
        <f t="shared" si="66"/>
        <v>3.1961646024770275E-3</v>
      </c>
      <c r="AK383">
        <f t="shared" si="67"/>
        <v>0</v>
      </c>
      <c r="AL383" t="e">
        <f t="shared" ca="1" si="77"/>
        <v>#N/A</v>
      </c>
      <c r="AM383" t="b">
        <f t="shared" si="68"/>
        <v>0</v>
      </c>
    </row>
    <row r="384" spans="1:39" x14ac:dyDescent="0.3">
      <c r="A384" t="s">
        <v>539</v>
      </c>
      <c r="B384" t="s">
        <v>540</v>
      </c>
      <c r="C384" t="s">
        <v>39</v>
      </c>
      <c r="D384" t="s">
        <v>50</v>
      </c>
      <c r="E384" t="s">
        <v>624</v>
      </c>
      <c r="F384" s="13" t="str">
        <f>_xlfn.CONCAT(wiz_6[[#This Row],[OCTY......]],",",wiz_6[[#This Row],[OS]])</f>
        <v>BUFORD    ,GA</v>
      </c>
      <c r="G384" t="s">
        <v>87</v>
      </c>
      <c r="H384" t="s">
        <v>415</v>
      </c>
      <c r="I384" s="13" t="str">
        <f>_xlfn.CONCAT(wiz_6[[#This Row],[DCTY......]], ",",wiz_6[[#This Row],[DS]])</f>
        <v>MONROE    ,OH</v>
      </c>
      <c r="J384" t="str">
        <f>TRIM(CONCATENATE(wiz_6[[#This Row],[SHIPPER..................]],wiz_6[[#This Row],[ZIP2..]],wiz_6[[#This Row],[ZIP3..]]))</f>
        <v>HOME DEPOT | 3051545050</v>
      </c>
      <c r="K384">
        <v>39</v>
      </c>
      <c r="L384">
        <v>1.62</v>
      </c>
      <c r="M384">
        <v>0.21</v>
      </c>
      <c r="N384">
        <v>457</v>
      </c>
      <c r="O384">
        <v>0.81</v>
      </c>
      <c r="P384">
        <v>75</v>
      </c>
      <c r="Q384">
        <v>0.3</v>
      </c>
      <c r="R384">
        <v>1</v>
      </c>
      <c r="S384">
        <v>-118</v>
      </c>
      <c r="T384">
        <v>37</v>
      </c>
      <c r="U384">
        <v>177</v>
      </c>
      <c r="V384">
        <v>96</v>
      </c>
      <c r="W384">
        <v>31201</v>
      </c>
      <c r="X384">
        <v>30515</v>
      </c>
      <c r="Y384">
        <v>45050</v>
      </c>
      <c r="Z384">
        <v>1.61</v>
      </c>
      <c r="AA384">
        <f t="shared" si="69"/>
        <v>10012</v>
      </c>
      <c r="AB384">
        <f t="shared" si="70"/>
        <v>3744</v>
      </c>
      <c r="AC384">
        <f t="shared" si="71"/>
        <v>6159</v>
      </c>
      <c r="AD384">
        <f t="shared" si="72"/>
        <v>0.6151618058330004</v>
      </c>
      <c r="AE384">
        <f t="shared" si="73"/>
        <v>0</v>
      </c>
      <c r="AF384" t="e">
        <f t="shared" ca="1" si="74"/>
        <v>#N/A</v>
      </c>
      <c r="AG384" t="e">
        <f t="shared" ca="1" si="75"/>
        <v>#N/A</v>
      </c>
      <c r="AH384" t="e">
        <f t="shared" ca="1" si="76"/>
        <v>#N/A</v>
      </c>
      <c r="AI384" t="e">
        <f t="shared" ca="1" si="65"/>
        <v>#N/A</v>
      </c>
      <c r="AJ384">
        <f t="shared" si="66"/>
        <v>3.8953256092688774E-3</v>
      </c>
      <c r="AK384">
        <f t="shared" si="67"/>
        <v>0</v>
      </c>
      <c r="AL384" t="e">
        <f t="shared" ca="1" si="77"/>
        <v>#N/A</v>
      </c>
      <c r="AM384" t="b">
        <f t="shared" si="68"/>
        <v>0</v>
      </c>
    </row>
    <row r="385" spans="1:39" x14ac:dyDescent="0.3">
      <c r="A385" t="s">
        <v>195</v>
      </c>
      <c r="B385" t="s">
        <v>196</v>
      </c>
      <c r="C385" t="s">
        <v>39</v>
      </c>
      <c r="D385" t="s">
        <v>50</v>
      </c>
      <c r="E385" t="s">
        <v>625</v>
      </c>
      <c r="F385" s="13" t="str">
        <f>_xlfn.CONCAT(wiz_6[[#This Row],[OCTY......]],",",wiz_6[[#This Row],[OS]])</f>
        <v>LAVONIA   ,GA</v>
      </c>
      <c r="G385" t="s">
        <v>70</v>
      </c>
      <c r="H385" t="s">
        <v>197</v>
      </c>
      <c r="I385" s="13" t="str">
        <f>_xlfn.CONCAT(wiz_6[[#This Row],[DCTY......]], ",",wiz_6[[#This Row],[DS]])</f>
        <v>MARTIN    ,TN</v>
      </c>
      <c r="J385" t="str">
        <f>TRIM(CONCATENATE(wiz_6[[#This Row],[SHIPPER..................]],wiz_6[[#This Row],[ZIP2..]],wiz_6[[#This Row],[ZIP3..]]))</f>
        <v>MTD PRODUCTS INC | 3055338237</v>
      </c>
      <c r="K385">
        <v>3</v>
      </c>
      <c r="L385">
        <v>1.3</v>
      </c>
      <c r="M385">
        <v>0.2</v>
      </c>
      <c r="N385">
        <v>462</v>
      </c>
      <c r="O385">
        <v>1.26</v>
      </c>
      <c r="P385">
        <v>107</v>
      </c>
      <c r="Q385">
        <v>0.32</v>
      </c>
      <c r="R385">
        <v>5</v>
      </c>
      <c r="S385">
        <v>-163</v>
      </c>
      <c r="T385">
        <v>-70</v>
      </c>
      <c r="U385">
        <v>51</v>
      </c>
      <c r="V385">
        <v>-182</v>
      </c>
      <c r="W385">
        <v>30567</v>
      </c>
      <c r="X385">
        <v>30553</v>
      </c>
      <c r="Y385">
        <v>38237</v>
      </c>
      <c r="Z385">
        <v>1.28</v>
      </c>
      <c r="AA385">
        <f t="shared" si="69"/>
        <v>10012</v>
      </c>
      <c r="AB385">
        <f t="shared" si="70"/>
        <v>-546</v>
      </c>
      <c r="AC385">
        <f t="shared" si="71"/>
        <v>6159</v>
      </c>
      <c r="AD385">
        <f t="shared" si="72"/>
        <v>0.6151618058330004</v>
      </c>
      <c r="AE385">
        <f t="shared" si="73"/>
        <v>0</v>
      </c>
      <c r="AF385" t="e">
        <f t="shared" ca="1" si="74"/>
        <v>#N/A</v>
      </c>
      <c r="AG385" t="e">
        <f t="shared" ca="1" si="75"/>
        <v>#N/A</v>
      </c>
      <c r="AH385" t="e">
        <f t="shared" ca="1" si="76"/>
        <v>#N/A</v>
      </c>
      <c r="AI385" t="e">
        <f t="shared" ca="1" si="65"/>
        <v>#N/A</v>
      </c>
      <c r="AJ385">
        <f t="shared" si="66"/>
        <v>2.9964043148222132E-4</v>
      </c>
      <c r="AK385">
        <f t="shared" si="67"/>
        <v>0</v>
      </c>
      <c r="AL385" t="e">
        <f t="shared" ca="1" si="77"/>
        <v>#N/A</v>
      </c>
      <c r="AM385" t="b">
        <f t="shared" si="68"/>
        <v>0</v>
      </c>
    </row>
    <row r="386" spans="1:39" x14ac:dyDescent="0.3">
      <c r="A386" t="s">
        <v>37</v>
      </c>
      <c r="B386" t="s">
        <v>38</v>
      </c>
      <c r="C386" t="s">
        <v>39</v>
      </c>
      <c r="D386" t="s">
        <v>50</v>
      </c>
      <c r="E386" t="s">
        <v>637</v>
      </c>
      <c r="F386" s="13" t="str">
        <f>_xlfn.CONCAT(wiz_6[[#This Row],[OCTY......]],",",wiz_6[[#This Row],[OS]])</f>
        <v>ROYSTON   ,GA</v>
      </c>
      <c r="G386" t="s">
        <v>70</v>
      </c>
      <c r="H386" t="s">
        <v>75</v>
      </c>
      <c r="I386" s="13" t="str">
        <f>_xlfn.CONCAT(wiz_6[[#This Row],[DCTY......]], ",",wiz_6[[#This Row],[DS]])</f>
        <v>MEMPHIS   ,TN</v>
      </c>
      <c r="J386" t="str">
        <f>TRIM(CONCATENATE(wiz_6[[#This Row],[SHIPPER..................]],wiz_6[[#This Row],[ZIP2..]],wiz_6[[#This Row],[ZIP3..]]))</f>
        <v>b: C H ROBINSON | 3066238101</v>
      </c>
      <c r="K386">
        <v>6</v>
      </c>
      <c r="L386">
        <v>1.06</v>
      </c>
      <c r="M386">
        <v>0.27</v>
      </c>
      <c r="N386">
        <v>465</v>
      </c>
      <c r="O386">
        <v>0.86</v>
      </c>
      <c r="P386">
        <v>63</v>
      </c>
      <c r="Q386">
        <v>0.28000000000000003</v>
      </c>
      <c r="R386">
        <v>-28</v>
      </c>
      <c r="S386">
        <v>-96</v>
      </c>
      <c r="T386">
        <v>25</v>
      </c>
      <c r="U386">
        <v>-2</v>
      </c>
      <c r="V386">
        <v>-73</v>
      </c>
      <c r="W386">
        <v>30510</v>
      </c>
      <c r="X386">
        <v>30662</v>
      </c>
      <c r="Y386">
        <v>38101</v>
      </c>
      <c r="Z386">
        <v>1.1100000000000001</v>
      </c>
      <c r="AA386">
        <f t="shared" si="69"/>
        <v>10012</v>
      </c>
      <c r="AB386">
        <f t="shared" si="70"/>
        <v>-438</v>
      </c>
      <c r="AC386">
        <f t="shared" si="71"/>
        <v>6159</v>
      </c>
      <c r="AD386">
        <f t="shared" si="72"/>
        <v>0.6151618058330004</v>
      </c>
      <c r="AE386">
        <f t="shared" si="73"/>
        <v>0</v>
      </c>
      <c r="AF386" t="e">
        <f t="shared" ca="1" si="74"/>
        <v>#N/A</v>
      </c>
      <c r="AG386" t="e">
        <f t="shared" ca="1" si="75"/>
        <v>#N/A</v>
      </c>
      <c r="AH386" t="e">
        <f t="shared" ca="1" si="76"/>
        <v>#N/A</v>
      </c>
      <c r="AI386" t="e">
        <f t="shared" ref="AI386:AI449" ca="1" si="78">REPLACE(AF386,2,1,"K")</f>
        <v>#N/A</v>
      </c>
      <c r="AJ386">
        <f t="shared" ref="AJ386:AJ449" si="79">K386/AA386</f>
        <v>5.9928086296444263E-4</v>
      </c>
      <c r="AK386">
        <f t="shared" ref="AK386:AK449" si="80">_xlfn.MINIFS($X$3:$X$2378,$C$3:$C$2378,A386,$AL$3:$AL$2378,"&gt;0.05")</f>
        <v>0</v>
      </c>
      <c r="AL386" t="e">
        <f t="shared" ca="1" si="77"/>
        <v>#N/A</v>
      </c>
      <c r="AM386" t="b">
        <f t="shared" ref="AM386:AM449" si="81">IF(AK386=V386,J386,FALSE)</f>
        <v>0</v>
      </c>
    </row>
    <row r="387" spans="1:39" x14ac:dyDescent="0.3">
      <c r="A387" t="s">
        <v>638</v>
      </c>
      <c r="B387" t="s">
        <v>639</v>
      </c>
      <c r="C387" t="s">
        <v>39</v>
      </c>
      <c r="D387" t="s">
        <v>50</v>
      </c>
      <c r="E387" t="s">
        <v>215</v>
      </c>
      <c r="F387" s="13" t="str">
        <f>_xlfn.CONCAT(wiz_6[[#This Row],[OCTY......]],",",wiz_6[[#This Row],[OS]])</f>
        <v>GAINESVILL,GA</v>
      </c>
      <c r="G387" t="s">
        <v>396</v>
      </c>
      <c r="H387" t="s">
        <v>640</v>
      </c>
      <c r="I387" s="13" t="str">
        <f>_xlfn.CONCAT(wiz_6[[#This Row],[DCTY......]], ",",wiz_6[[#This Row],[DS]])</f>
        <v>GORDONSVIL,VA</v>
      </c>
      <c r="J387" t="str">
        <f>TRIM(CONCATENATE(wiz_6[[#This Row],[SHIPPER..................]],wiz_6[[#This Row],[ZIP2..]],wiz_6[[#This Row],[ZIP3..]]))</f>
        <v>b: CIRCLE LOGISTICS | 3050122942</v>
      </c>
      <c r="K387">
        <v>1</v>
      </c>
      <c r="L387">
        <v>1.46</v>
      </c>
      <c r="M387">
        <v>0.27</v>
      </c>
      <c r="N387">
        <v>491</v>
      </c>
      <c r="O387">
        <v>0.5</v>
      </c>
      <c r="P387">
        <v>0</v>
      </c>
      <c r="Q387">
        <v>0.25</v>
      </c>
      <c r="R387">
        <v>-29</v>
      </c>
      <c r="S387">
        <v>7</v>
      </c>
      <c r="T387">
        <v>110</v>
      </c>
      <c r="U387">
        <v>14</v>
      </c>
      <c r="V387">
        <v>131</v>
      </c>
      <c r="W387">
        <v>30501</v>
      </c>
      <c r="X387">
        <v>30501</v>
      </c>
      <c r="Y387">
        <v>22942</v>
      </c>
      <c r="Z387">
        <v>1.51</v>
      </c>
      <c r="AA387">
        <f t="shared" ref="AA387:AA450" si="82">SUMIFS(K$3:K$2378,$C$3:$C$2378,$C387)</f>
        <v>10012</v>
      </c>
      <c r="AB387">
        <f t="shared" ref="AB387:AB450" si="83">V387*K387</f>
        <v>131</v>
      </c>
      <c r="AC387">
        <f t="shared" ref="AC387:AC450" si="84">SUMIFS(AB$3:AB$2378,$C$3:$C$2378,$C387)</f>
        <v>6159</v>
      </c>
      <c r="AD387">
        <f t="shared" ref="AD387:AD450" si="85">AC387/AA387</f>
        <v>0.6151618058330004</v>
      </c>
      <c r="AE387">
        <f t="shared" ref="AE387:AE450" si="86">_xlfn.MINIFS($X$3:$X$2378,$C$3:$C$2378,A387)</f>
        <v>0</v>
      </c>
      <c r="AF387" t="e">
        <f t="shared" ref="AF387:AF450" ca="1" si="87">CELL("address",INDEX($X$3:$X$2378,MATCH(_xlfn.MINIFS($X$3:$X$2378,$C$3:$C$2378,A387),$X$3:$X$2378,0)))</f>
        <v>#N/A</v>
      </c>
      <c r="AG387" t="e">
        <f t="shared" ref="AG387:AG450" ca="1" si="88">REPLACE(AF387,2,1,"J")</f>
        <v>#N/A</v>
      </c>
      <c r="AH387" t="e">
        <f t="shared" ref="AH387:AH450" ca="1" si="89">INDIRECT(AG387)</f>
        <v>#N/A</v>
      </c>
      <c r="AI387" t="e">
        <f t="shared" ca="1" si="78"/>
        <v>#N/A</v>
      </c>
      <c r="AJ387">
        <f t="shared" si="79"/>
        <v>9.988014382740711E-5</v>
      </c>
      <c r="AK387">
        <f t="shared" si="80"/>
        <v>0</v>
      </c>
      <c r="AL387" t="e">
        <f t="shared" ref="AL387:AL450" ca="1" si="90">OFFSET(J$2,MATCH(AK387,$X$3:$X$2378,0),)</f>
        <v>#N/A</v>
      </c>
      <c r="AM387" t="b">
        <f t="shared" si="81"/>
        <v>0</v>
      </c>
    </row>
    <row r="388" spans="1:39" x14ac:dyDescent="0.3">
      <c r="A388" t="s">
        <v>365</v>
      </c>
      <c r="B388" t="s">
        <v>366</v>
      </c>
      <c r="C388" t="s">
        <v>39</v>
      </c>
      <c r="D388" t="s">
        <v>50</v>
      </c>
      <c r="E388" t="s">
        <v>71</v>
      </c>
      <c r="F388" s="13" t="str">
        <f>_xlfn.CONCAT(wiz_6[[#This Row],[OCTY......]],",",wiz_6[[#This Row],[OS]])</f>
        <v>JACKSON   ,GA</v>
      </c>
      <c r="G388" t="s">
        <v>146</v>
      </c>
      <c r="H388" t="s">
        <v>641</v>
      </c>
      <c r="I388" s="13" t="str">
        <f>_xlfn.CONCAT(wiz_6[[#This Row],[DCTY......]], ",",wiz_6[[#This Row],[DS]])</f>
        <v>LITTLE ROC,AR</v>
      </c>
      <c r="J388" t="str">
        <f>TRIM(CONCATENATE(wiz_6[[#This Row],[SHIPPER..................]],wiz_6[[#This Row],[ZIP2..]],wiz_6[[#This Row],[ZIP3..]]))</f>
        <v>AMERICAN WOODMARK COR| 3023372201</v>
      </c>
      <c r="K388">
        <v>5</v>
      </c>
      <c r="L388">
        <v>1.97</v>
      </c>
      <c r="M388">
        <v>0.2</v>
      </c>
      <c r="N388">
        <v>574</v>
      </c>
      <c r="O388">
        <v>1.43</v>
      </c>
      <c r="P388">
        <v>28</v>
      </c>
      <c r="Q388">
        <v>0.26</v>
      </c>
      <c r="R388">
        <v>-27</v>
      </c>
      <c r="S388">
        <v>1</v>
      </c>
      <c r="T388">
        <v>-78</v>
      </c>
      <c r="U388">
        <v>235</v>
      </c>
      <c r="V388">
        <v>158</v>
      </c>
      <c r="W388">
        <v>31201</v>
      </c>
      <c r="X388">
        <v>30233</v>
      </c>
      <c r="Y388">
        <v>72201</v>
      </c>
      <c r="Z388">
        <v>1.95</v>
      </c>
      <c r="AA388">
        <f t="shared" si="82"/>
        <v>10012</v>
      </c>
      <c r="AB388">
        <f t="shared" si="83"/>
        <v>790</v>
      </c>
      <c r="AC388">
        <f t="shared" si="84"/>
        <v>6159</v>
      </c>
      <c r="AD388">
        <f t="shared" si="85"/>
        <v>0.6151618058330004</v>
      </c>
      <c r="AE388">
        <f t="shared" si="86"/>
        <v>0</v>
      </c>
      <c r="AF388" t="e">
        <f t="shared" ca="1" si="87"/>
        <v>#N/A</v>
      </c>
      <c r="AG388" t="e">
        <f t="shared" ca="1" si="88"/>
        <v>#N/A</v>
      </c>
      <c r="AH388" t="e">
        <f t="shared" ca="1" si="89"/>
        <v>#N/A</v>
      </c>
      <c r="AI388" t="e">
        <f t="shared" ca="1" si="78"/>
        <v>#N/A</v>
      </c>
      <c r="AJ388">
        <f t="shared" si="79"/>
        <v>4.9940071913703551E-4</v>
      </c>
      <c r="AK388">
        <f t="shared" si="80"/>
        <v>0</v>
      </c>
      <c r="AL388" t="e">
        <f t="shared" ca="1" si="90"/>
        <v>#N/A</v>
      </c>
      <c r="AM388" t="b">
        <f t="shared" si="81"/>
        <v>0</v>
      </c>
    </row>
    <row r="389" spans="1:39" x14ac:dyDescent="0.3">
      <c r="A389" t="s">
        <v>365</v>
      </c>
      <c r="B389" t="s">
        <v>620</v>
      </c>
      <c r="C389" t="s">
        <v>39</v>
      </c>
      <c r="D389" t="s">
        <v>50</v>
      </c>
      <c r="E389" t="s">
        <v>71</v>
      </c>
      <c r="F389" s="13" t="str">
        <f>_xlfn.CONCAT(wiz_6[[#This Row],[OCTY......]],",",wiz_6[[#This Row],[OS]])</f>
        <v>JACKSON   ,GA</v>
      </c>
      <c r="G389" t="s">
        <v>146</v>
      </c>
      <c r="H389" t="s">
        <v>641</v>
      </c>
      <c r="I389" s="13" t="str">
        <f>_xlfn.CONCAT(wiz_6[[#This Row],[DCTY......]], ",",wiz_6[[#This Row],[DS]])</f>
        <v>LITTLE ROC,AR</v>
      </c>
      <c r="J389" t="str">
        <f>TRIM(CONCATENATE(wiz_6[[#This Row],[SHIPPER..................]],wiz_6[[#This Row],[ZIP2..]],wiz_6[[#This Row],[ZIP3..]]))</f>
        <v>AMERICAN WOODMARK COR| 3023372201</v>
      </c>
      <c r="K389">
        <v>5</v>
      </c>
      <c r="L389">
        <v>1.97</v>
      </c>
      <c r="M389">
        <v>0.2</v>
      </c>
      <c r="N389">
        <v>574</v>
      </c>
      <c r="O389">
        <v>1.85</v>
      </c>
      <c r="P389">
        <v>54</v>
      </c>
      <c r="Q389">
        <v>0.28999999999999998</v>
      </c>
      <c r="R389">
        <v>-27</v>
      </c>
      <c r="S389">
        <v>-4</v>
      </c>
      <c r="T389">
        <v>-177</v>
      </c>
      <c r="U389">
        <v>190</v>
      </c>
      <c r="V389">
        <v>9</v>
      </c>
      <c r="W389">
        <v>36830</v>
      </c>
      <c r="X389">
        <v>30233</v>
      </c>
      <c r="Y389">
        <v>72201</v>
      </c>
      <c r="Z389">
        <v>1.95</v>
      </c>
      <c r="AA389">
        <f t="shared" si="82"/>
        <v>10012</v>
      </c>
      <c r="AB389">
        <f t="shared" si="83"/>
        <v>45</v>
      </c>
      <c r="AC389">
        <f t="shared" si="84"/>
        <v>6159</v>
      </c>
      <c r="AD389">
        <f t="shared" si="85"/>
        <v>0.6151618058330004</v>
      </c>
      <c r="AE389">
        <f t="shared" si="86"/>
        <v>0</v>
      </c>
      <c r="AF389" t="e">
        <f t="shared" ca="1" si="87"/>
        <v>#N/A</v>
      </c>
      <c r="AG389" t="e">
        <f t="shared" ca="1" si="88"/>
        <v>#N/A</v>
      </c>
      <c r="AH389" t="e">
        <f t="shared" ca="1" si="89"/>
        <v>#N/A</v>
      </c>
      <c r="AI389" t="e">
        <f t="shared" ca="1" si="78"/>
        <v>#N/A</v>
      </c>
      <c r="AJ389">
        <f t="shared" si="79"/>
        <v>4.9940071913703551E-4</v>
      </c>
      <c r="AK389">
        <f t="shared" si="80"/>
        <v>0</v>
      </c>
      <c r="AL389" t="e">
        <f t="shared" ca="1" si="90"/>
        <v>#N/A</v>
      </c>
      <c r="AM389" t="b">
        <f t="shared" si="81"/>
        <v>0</v>
      </c>
    </row>
    <row r="390" spans="1:39" x14ac:dyDescent="0.3">
      <c r="A390" t="s">
        <v>346</v>
      </c>
      <c r="B390" t="s">
        <v>347</v>
      </c>
      <c r="C390" t="s">
        <v>39</v>
      </c>
      <c r="D390" t="s">
        <v>50</v>
      </c>
      <c r="E390" t="s">
        <v>642</v>
      </c>
      <c r="F390" s="13" t="str">
        <f>_xlfn.CONCAT(wiz_6[[#This Row],[OCTY......]],",",wiz_6[[#This Row],[OS]])</f>
        <v>NEWBORN   ,GA</v>
      </c>
      <c r="G390" t="s">
        <v>146</v>
      </c>
      <c r="H390" t="s">
        <v>410</v>
      </c>
      <c r="I390" s="13" t="str">
        <f>_xlfn.CONCAT(wiz_6[[#This Row],[DCTY......]], ",",wiz_6[[#This Row],[DS]])</f>
        <v>SEARCY    ,AR</v>
      </c>
      <c r="J390" t="str">
        <f>TRIM(CONCATENATE(wiz_6[[#This Row],[SHIPPER..................]],wiz_6[[#This Row],[ZIP2..]],wiz_6[[#This Row],[ZIP3..]]))</f>
        <v>b: COYOTE LOGISTICS | 3026272143</v>
      </c>
      <c r="K390">
        <v>1</v>
      </c>
      <c r="L390">
        <v>1.05</v>
      </c>
      <c r="M390">
        <v>0.2</v>
      </c>
      <c r="N390">
        <v>534</v>
      </c>
      <c r="O390">
        <v>0.92</v>
      </c>
      <c r="P390">
        <v>164</v>
      </c>
      <c r="Q390">
        <v>0.4</v>
      </c>
      <c r="R390">
        <v>6</v>
      </c>
      <c r="S390">
        <v>152</v>
      </c>
      <c r="T390">
        <v>29</v>
      </c>
      <c r="U390">
        <v>-300</v>
      </c>
      <c r="V390">
        <v>-119</v>
      </c>
      <c r="W390">
        <v>31793</v>
      </c>
      <c r="X390">
        <v>30262</v>
      </c>
      <c r="Y390">
        <v>72143</v>
      </c>
      <c r="Z390">
        <v>1.03</v>
      </c>
      <c r="AA390">
        <f t="shared" si="82"/>
        <v>10012</v>
      </c>
      <c r="AB390">
        <f t="shared" si="83"/>
        <v>-119</v>
      </c>
      <c r="AC390">
        <f t="shared" si="84"/>
        <v>6159</v>
      </c>
      <c r="AD390">
        <f t="shared" si="85"/>
        <v>0.6151618058330004</v>
      </c>
      <c r="AE390">
        <f t="shared" si="86"/>
        <v>0</v>
      </c>
      <c r="AF390" t="e">
        <f t="shared" ca="1" si="87"/>
        <v>#N/A</v>
      </c>
      <c r="AG390" t="e">
        <f t="shared" ca="1" si="88"/>
        <v>#N/A</v>
      </c>
      <c r="AH390" t="e">
        <f t="shared" ca="1" si="89"/>
        <v>#N/A</v>
      </c>
      <c r="AI390" t="e">
        <f t="shared" ca="1" si="78"/>
        <v>#N/A</v>
      </c>
      <c r="AJ390">
        <f t="shared" si="79"/>
        <v>9.988014382740711E-5</v>
      </c>
      <c r="AK390">
        <f t="shared" si="80"/>
        <v>0</v>
      </c>
      <c r="AL390" t="e">
        <f t="shared" ca="1" si="90"/>
        <v>#N/A</v>
      </c>
      <c r="AM390" t="b">
        <f t="shared" si="81"/>
        <v>0</v>
      </c>
    </row>
    <row r="391" spans="1:39" x14ac:dyDescent="0.3">
      <c r="A391" t="s">
        <v>643</v>
      </c>
      <c r="B391" t="s">
        <v>644</v>
      </c>
      <c r="C391" t="s">
        <v>39</v>
      </c>
      <c r="D391" t="s">
        <v>50</v>
      </c>
      <c r="E391" t="s">
        <v>645</v>
      </c>
      <c r="F391" s="13" t="str">
        <f>_xlfn.CONCAT(wiz_6[[#This Row],[OCTY......]],",",wiz_6[[#This Row],[OS]])</f>
        <v>EAST DUBLI,GA</v>
      </c>
      <c r="G391" t="s">
        <v>53</v>
      </c>
      <c r="H391" t="s">
        <v>417</v>
      </c>
      <c r="I391" s="13" t="str">
        <f>_xlfn.CONCAT(wiz_6[[#This Row],[DCTY......]], ",",wiz_6[[#This Row],[DS]])</f>
        <v>ALSIP     ,IL</v>
      </c>
      <c r="J391" t="str">
        <f>TRIM(CONCATENATE(wiz_6[[#This Row],[SHIPPER..................]],wiz_6[[#This Row],[ZIP2..]],wiz_6[[#This Row],[ZIP3..]]))</f>
        <v>DURO BAG | 3102160803</v>
      </c>
      <c r="K391">
        <v>26</v>
      </c>
      <c r="L391">
        <v>1.25</v>
      </c>
      <c r="M391">
        <v>0.22</v>
      </c>
      <c r="N391">
        <v>852</v>
      </c>
      <c r="O391">
        <v>1.65</v>
      </c>
      <c r="P391">
        <v>106</v>
      </c>
      <c r="Q391">
        <v>0.33</v>
      </c>
      <c r="R391">
        <v>7</v>
      </c>
      <c r="S391">
        <v>-44</v>
      </c>
      <c r="T391">
        <v>7</v>
      </c>
      <c r="U391">
        <v>-207</v>
      </c>
      <c r="V391">
        <v>-244</v>
      </c>
      <c r="W391">
        <v>30458</v>
      </c>
      <c r="X391">
        <v>31021</v>
      </c>
      <c r="Y391">
        <v>60803</v>
      </c>
      <c r="Z391">
        <v>1.25</v>
      </c>
      <c r="AA391">
        <f t="shared" si="82"/>
        <v>10012</v>
      </c>
      <c r="AB391">
        <f t="shared" si="83"/>
        <v>-6344</v>
      </c>
      <c r="AC391">
        <f t="shared" si="84"/>
        <v>6159</v>
      </c>
      <c r="AD391">
        <f t="shared" si="85"/>
        <v>0.6151618058330004</v>
      </c>
      <c r="AE391">
        <f t="shared" si="86"/>
        <v>0</v>
      </c>
      <c r="AF391" t="e">
        <f t="shared" ca="1" si="87"/>
        <v>#N/A</v>
      </c>
      <c r="AG391" t="e">
        <f t="shared" ca="1" si="88"/>
        <v>#N/A</v>
      </c>
      <c r="AH391" t="e">
        <f t="shared" ca="1" si="89"/>
        <v>#N/A</v>
      </c>
      <c r="AI391" t="e">
        <f t="shared" ca="1" si="78"/>
        <v>#N/A</v>
      </c>
      <c r="AJ391">
        <f t="shared" si="79"/>
        <v>2.5968837395125848E-3</v>
      </c>
      <c r="AK391">
        <f t="shared" si="80"/>
        <v>0</v>
      </c>
      <c r="AL391" t="e">
        <f t="shared" ca="1" si="90"/>
        <v>#N/A</v>
      </c>
      <c r="AM391" t="b">
        <f t="shared" si="81"/>
        <v>0</v>
      </c>
    </row>
    <row r="392" spans="1:39" x14ac:dyDescent="0.3">
      <c r="A392" t="s">
        <v>646</v>
      </c>
      <c r="B392" t="s">
        <v>647</v>
      </c>
      <c r="C392" t="s">
        <v>39</v>
      </c>
      <c r="D392" t="s">
        <v>50</v>
      </c>
      <c r="E392" t="s">
        <v>384</v>
      </c>
      <c r="F392" s="13" t="str">
        <f>_xlfn.CONCAT(wiz_6[[#This Row],[OCTY......]],",",wiz_6[[#This Row],[OS]])</f>
        <v>MACON     ,GA</v>
      </c>
      <c r="G392" t="s">
        <v>53</v>
      </c>
      <c r="H392" t="s">
        <v>648</v>
      </c>
      <c r="I392" s="13" t="str">
        <f>_xlfn.CONCAT(wiz_6[[#This Row],[DCTY......]], ",",wiz_6[[#This Row],[DS]])</f>
        <v>CAROL STRE,IL</v>
      </c>
      <c r="J392" t="str">
        <f>TRIM(CONCATENATE(wiz_6[[#This Row],[SHIPPER..................]],wiz_6[[#This Row],[ZIP2..]],wiz_6[[#This Row],[ZIP3..]]))</f>
        <v>GRAPHIC PACKAGING | 3120160116</v>
      </c>
      <c r="K392">
        <v>2</v>
      </c>
      <c r="L392">
        <v>1.44</v>
      </c>
      <c r="M392">
        <v>0.25</v>
      </c>
      <c r="N392">
        <v>791</v>
      </c>
      <c r="O392">
        <v>1.4</v>
      </c>
      <c r="P392">
        <v>0</v>
      </c>
      <c r="Q392">
        <v>0.25</v>
      </c>
      <c r="R392">
        <v>5</v>
      </c>
      <c r="S392">
        <v>-32</v>
      </c>
      <c r="T392">
        <v>95</v>
      </c>
      <c r="U392">
        <v>1</v>
      </c>
      <c r="V392">
        <v>64</v>
      </c>
      <c r="W392">
        <v>31201</v>
      </c>
      <c r="X392">
        <v>31201</v>
      </c>
      <c r="Y392">
        <v>60116</v>
      </c>
      <c r="Z392">
        <v>1.47</v>
      </c>
      <c r="AA392">
        <f t="shared" si="82"/>
        <v>10012</v>
      </c>
      <c r="AB392">
        <f t="shared" si="83"/>
        <v>128</v>
      </c>
      <c r="AC392">
        <f t="shared" si="84"/>
        <v>6159</v>
      </c>
      <c r="AD392">
        <f t="shared" si="85"/>
        <v>0.6151618058330004</v>
      </c>
      <c r="AE392">
        <f t="shared" si="86"/>
        <v>0</v>
      </c>
      <c r="AF392" t="e">
        <f t="shared" ca="1" si="87"/>
        <v>#N/A</v>
      </c>
      <c r="AG392" t="e">
        <f t="shared" ca="1" si="88"/>
        <v>#N/A</v>
      </c>
      <c r="AH392" t="e">
        <f t="shared" ca="1" si="89"/>
        <v>#N/A</v>
      </c>
      <c r="AI392" t="e">
        <f t="shared" ca="1" si="78"/>
        <v>#N/A</v>
      </c>
      <c r="AJ392">
        <f t="shared" si="79"/>
        <v>1.9976028765481422E-4</v>
      </c>
      <c r="AK392">
        <f t="shared" si="80"/>
        <v>0</v>
      </c>
      <c r="AL392" t="e">
        <f t="shared" ca="1" si="90"/>
        <v>#N/A</v>
      </c>
      <c r="AM392" t="b">
        <f t="shared" si="81"/>
        <v>0</v>
      </c>
    </row>
    <row r="393" spans="1:39" x14ac:dyDescent="0.3">
      <c r="A393" t="s">
        <v>646</v>
      </c>
      <c r="B393" t="s">
        <v>647</v>
      </c>
      <c r="C393" t="s">
        <v>39</v>
      </c>
      <c r="D393" t="s">
        <v>50</v>
      </c>
      <c r="E393" t="s">
        <v>384</v>
      </c>
      <c r="F393" s="13" t="str">
        <f>_xlfn.CONCAT(wiz_6[[#This Row],[OCTY......]],",",wiz_6[[#This Row],[OS]])</f>
        <v>MACON     ,GA</v>
      </c>
      <c r="G393" t="s">
        <v>53</v>
      </c>
      <c r="H393" t="s">
        <v>160</v>
      </c>
      <c r="I393" s="13" t="str">
        <f>_xlfn.CONCAT(wiz_6[[#This Row],[DCTY......]], ",",wiz_6[[#This Row],[DS]])</f>
        <v>ELK GROVE ,IL</v>
      </c>
      <c r="J393" t="str">
        <f>TRIM(CONCATENATE(wiz_6[[#This Row],[SHIPPER..................]],wiz_6[[#This Row],[ZIP2..]],wiz_6[[#This Row],[ZIP3..]]))</f>
        <v>GRAPHIC PACKAGING | 3120160007</v>
      </c>
      <c r="K393">
        <v>1</v>
      </c>
      <c r="L393">
        <v>1.44</v>
      </c>
      <c r="M393">
        <v>0.3</v>
      </c>
      <c r="N393">
        <v>789</v>
      </c>
      <c r="O393">
        <v>2.85</v>
      </c>
      <c r="P393">
        <v>55</v>
      </c>
      <c r="Q393">
        <v>0.3</v>
      </c>
      <c r="R393">
        <v>-40</v>
      </c>
      <c r="S393">
        <v>-32</v>
      </c>
      <c r="T393">
        <v>-249</v>
      </c>
      <c r="U393">
        <v>-55</v>
      </c>
      <c r="V393">
        <v>-336</v>
      </c>
      <c r="W393">
        <v>30253</v>
      </c>
      <c r="X393">
        <v>31201</v>
      </c>
      <c r="Y393">
        <v>60007</v>
      </c>
      <c r="Z393">
        <v>1.52</v>
      </c>
      <c r="AA393">
        <f t="shared" si="82"/>
        <v>10012</v>
      </c>
      <c r="AB393">
        <f t="shared" si="83"/>
        <v>-336</v>
      </c>
      <c r="AC393">
        <f t="shared" si="84"/>
        <v>6159</v>
      </c>
      <c r="AD393">
        <f t="shared" si="85"/>
        <v>0.6151618058330004</v>
      </c>
      <c r="AE393">
        <f t="shared" si="86"/>
        <v>0</v>
      </c>
      <c r="AF393" t="e">
        <f t="shared" ca="1" si="87"/>
        <v>#N/A</v>
      </c>
      <c r="AG393" t="e">
        <f t="shared" ca="1" si="88"/>
        <v>#N/A</v>
      </c>
      <c r="AH393" t="e">
        <f t="shared" ca="1" si="89"/>
        <v>#N/A</v>
      </c>
      <c r="AI393" t="e">
        <f t="shared" ca="1" si="78"/>
        <v>#N/A</v>
      </c>
      <c r="AJ393">
        <f t="shared" si="79"/>
        <v>9.988014382740711E-5</v>
      </c>
      <c r="AK393">
        <f t="shared" si="80"/>
        <v>0</v>
      </c>
      <c r="AL393" t="e">
        <f t="shared" ca="1" si="90"/>
        <v>#N/A</v>
      </c>
      <c r="AM393" t="b">
        <f t="shared" si="81"/>
        <v>0</v>
      </c>
    </row>
    <row r="394" spans="1:39" x14ac:dyDescent="0.3">
      <c r="A394" t="s">
        <v>47</v>
      </c>
      <c r="B394" t="s">
        <v>48</v>
      </c>
      <c r="C394" t="s">
        <v>39</v>
      </c>
      <c r="D394" t="s">
        <v>50</v>
      </c>
      <c r="E394" t="s">
        <v>384</v>
      </c>
      <c r="F394" s="13" t="str">
        <f>_xlfn.CONCAT(wiz_6[[#This Row],[OCTY......]],",",wiz_6[[#This Row],[OS]])</f>
        <v>MACON     ,GA</v>
      </c>
      <c r="G394" t="s">
        <v>42</v>
      </c>
      <c r="H394" t="s">
        <v>436</v>
      </c>
      <c r="I394" s="13" t="str">
        <f>_xlfn.CONCAT(wiz_6[[#This Row],[DCTY......]], ",",wiz_6[[#This Row],[DS]])</f>
        <v>NORTH VERN,IN</v>
      </c>
      <c r="J394" t="str">
        <f>TRIM(CONCATENATE(wiz_6[[#This Row],[SHIPPER..................]],wiz_6[[#This Row],[ZIP2..]],wiz_6[[#This Row],[ZIP3..]]))</f>
        <v>LOWES MLXP VAN ONE WA| 3120147265</v>
      </c>
      <c r="K394">
        <v>27</v>
      </c>
      <c r="L394">
        <v>1.55</v>
      </c>
      <c r="M394">
        <v>0.21</v>
      </c>
      <c r="N394">
        <v>552</v>
      </c>
      <c r="O394">
        <v>1.19</v>
      </c>
      <c r="P394">
        <v>41</v>
      </c>
      <c r="Q394">
        <v>0.28000000000000003</v>
      </c>
      <c r="R394">
        <v>8</v>
      </c>
      <c r="S394">
        <v>-12</v>
      </c>
      <c r="T394">
        <v>-21</v>
      </c>
      <c r="U394">
        <v>-94</v>
      </c>
      <c r="V394">
        <v>-127</v>
      </c>
      <c r="W394">
        <v>31201</v>
      </c>
      <c r="X394">
        <v>31201</v>
      </c>
      <c r="Y394">
        <v>47265</v>
      </c>
      <c r="Z394">
        <v>1.54</v>
      </c>
      <c r="AA394">
        <f t="shared" si="82"/>
        <v>10012</v>
      </c>
      <c r="AB394">
        <f t="shared" si="83"/>
        <v>-3429</v>
      </c>
      <c r="AC394">
        <f t="shared" si="84"/>
        <v>6159</v>
      </c>
      <c r="AD394">
        <f t="shared" si="85"/>
        <v>0.6151618058330004</v>
      </c>
      <c r="AE394">
        <f t="shared" si="86"/>
        <v>0</v>
      </c>
      <c r="AF394" t="e">
        <f t="shared" ca="1" si="87"/>
        <v>#N/A</v>
      </c>
      <c r="AG394" t="e">
        <f t="shared" ca="1" si="88"/>
        <v>#N/A</v>
      </c>
      <c r="AH394" t="e">
        <f t="shared" ca="1" si="89"/>
        <v>#N/A</v>
      </c>
      <c r="AI394" t="e">
        <f t="shared" ca="1" si="78"/>
        <v>#N/A</v>
      </c>
      <c r="AJ394">
        <f t="shared" si="79"/>
        <v>2.6967638833399919E-3</v>
      </c>
      <c r="AK394">
        <f t="shared" si="80"/>
        <v>0</v>
      </c>
      <c r="AL394" t="e">
        <f t="shared" ca="1" si="90"/>
        <v>#N/A</v>
      </c>
      <c r="AM394" t="b">
        <f t="shared" si="81"/>
        <v>0</v>
      </c>
    </row>
    <row r="395" spans="1:39" x14ac:dyDescent="0.3">
      <c r="A395" t="s">
        <v>646</v>
      </c>
      <c r="B395" t="s">
        <v>647</v>
      </c>
      <c r="C395" t="s">
        <v>39</v>
      </c>
      <c r="D395" t="s">
        <v>50</v>
      </c>
      <c r="E395" t="s">
        <v>384</v>
      </c>
      <c r="F395" s="13" t="str">
        <f>_xlfn.CONCAT(wiz_6[[#This Row],[OCTY......]],",",wiz_6[[#This Row],[OS]])</f>
        <v>MACON     ,GA</v>
      </c>
      <c r="G395" t="s">
        <v>42</v>
      </c>
      <c r="H395" t="s">
        <v>145</v>
      </c>
      <c r="I395" s="13" t="str">
        <f>_xlfn.CONCAT(wiz_6[[#This Row],[DCTY......]], ",",wiz_6[[#This Row],[DS]])</f>
        <v>AUBURN    ,IN</v>
      </c>
      <c r="J395" t="str">
        <f>TRIM(CONCATENATE(wiz_6[[#This Row],[SHIPPER..................]],wiz_6[[#This Row],[ZIP2..]],wiz_6[[#This Row],[ZIP3..]]))</f>
        <v>GRAPHIC PACKAGING | 3120146706</v>
      </c>
      <c r="K395">
        <v>2</v>
      </c>
      <c r="L395">
        <v>1.85</v>
      </c>
      <c r="M395">
        <v>0.28999999999999998</v>
      </c>
      <c r="N395">
        <v>702</v>
      </c>
      <c r="O395">
        <v>1.66</v>
      </c>
      <c r="P395">
        <v>35</v>
      </c>
      <c r="Q395">
        <v>0.28000000000000003</v>
      </c>
      <c r="R395">
        <v>-40</v>
      </c>
      <c r="S395">
        <v>-32</v>
      </c>
      <c r="T395">
        <v>-12</v>
      </c>
      <c r="U395">
        <v>279</v>
      </c>
      <c r="V395">
        <v>235</v>
      </c>
      <c r="W395">
        <v>31201</v>
      </c>
      <c r="X395">
        <v>31201</v>
      </c>
      <c r="Y395">
        <v>46706</v>
      </c>
      <c r="Z395">
        <v>1.92</v>
      </c>
      <c r="AA395">
        <f t="shared" si="82"/>
        <v>10012</v>
      </c>
      <c r="AB395">
        <f t="shared" si="83"/>
        <v>470</v>
      </c>
      <c r="AC395">
        <f t="shared" si="84"/>
        <v>6159</v>
      </c>
      <c r="AD395">
        <f t="shared" si="85"/>
        <v>0.6151618058330004</v>
      </c>
      <c r="AE395">
        <f t="shared" si="86"/>
        <v>0</v>
      </c>
      <c r="AF395" t="e">
        <f t="shared" ca="1" si="87"/>
        <v>#N/A</v>
      </c>
      <c r="AG395" t="e">
        <f t="shared" ca="1" si="88"/>
        <v>#N/A</v>
      </c>
      <c r="AH395" t="e">
        <f t="shared" ca="1" si="89"/>
        <v>#N/A</v>
      </c>
      <c r="AI395" t="e">
        <f t="shared" ca="1" si="78"/>
        <v>#N/A</v>
      </c>
      <c r="AJ395">
        <f t="shared" si="79"/>
        <v>1.9976028765481422E-4</v>
      </c>
      <c r="AK395">
        <f t="shared" si="80"/>
        <v>0</v>
      </c>
      <c r="AL395" t="e">
        <f t="shared" ca="1" si="90"/>
        <v>#N/A</v>
      </c>
      <c r="AM395" t="b">
        <f t="shared" si="81"/>
        <v>0</v>
      </c>
    </row>
    <row r="396" spans="1:39" x14ac:dyDescent="0.3">
      <c r="A396" t="s">
        <v>78</v>
      </c>
      <c r="B396" t="s">
        <v>79</v>
      </c>
      <c r="C396" t="s">
        <v>39</v>
      </c>
      <c r="D396" t="s">
        <v>50</v>
      </c>
      <c r="E396" t="s">
        <v>384</v>
      </c>
      <c r="F396" s="13" t="str">
        <f>_xlfn.CONCAT(wiz_6[[#This Row],[OCTY......]],",",wiz_6[[#This Row],[OS]])</f>
        <v>MACON     ,GA</v>
      </c>
      <c r="G396" t="s">
        <v>44</v>
      </c>
      <c r="H396" t="s">
        <v>464</v>
      </c>
      <c r="I396" s="13" t="str">
        <f>_xlfn.CONCAT(wiz_6[[#This Row],[DCTY......]], ",",wiz_6[[#This Row],[DS]])</f>
        <v>FRANKLIN  ,KY</v>
      </c>
      <c r="J396" t="str">
        <f>TRIM(CONCATENATE(wiz_6[[#This Row],[SHIPPER..................]],wiz_6[[#This Row],[ZIP2..]],wiz_6[[#This Row],[ZIP3..]]))</f>
        <v>TRACTOR SUPPLY MANHAT| 3120142134</v>
      </c>
      <c r="K396">
        <v>1</v>
      </c>
      <c r="L396">
        <v>1.55</v>
      </c>
      <c r="M396">
        <v>0.22</v>
      </c>
      <c r="N396">
        <v>388</v>
      </c>
      <c r="O396">
        <v>0.51</v>
      </c>
      <c r="P396">
        <v>0</v>
      </c>
      <c r="Q396">
        <v>0.25</v>
      </c>
      <c r="R396">
        <v>-4</v>
      </c>
      <c r="S396">
        <v>12</v>
      </c>
      <c r="T396">
        <v>62</v>
      </c>
      <c r="U396">
        <v>34</v>
      </c>
      <c r="V396">
        <v>108</v>
      </c>
      <c r="W396">
        <v>31201</v>
      </c>
      <c r="X396">
        <v>31201</v>
      </c>
      <c r="Y396">
        <v>42134</v>
      </c>
      <c r="Z396">
        <v>1.55</v>
      </c>
      <c r="AA396">
        <f t="shared" si="82"/>
        <v>10012</v>
      </c>
      <c r="AB396">
        <f t="shared" si="83"/>
        <v>108</v>
      </c>
      <c r="AC396">
        <f t="shared" si="84"/>
        <v>6159</v>
      </c>
      <c r="AD396">
        <f t="shared" si="85"/>
        <v>0.6151618058330004</v>
      </c>
      <c r="AE396">
        <f t="shared" si="86"/>
        <v>0</v>
      </c>
      <c r="AF396" t="e">
        <f t="shared" ca="1" si="87"/>
        <v>#N/A</v>
      </c>
      <c r="AG396" t="e">
        <f t="shared" ca="1" si="88"/>
        <v>#N/A</v>
      </c>
      <c r="AH396" t="e">
        <f t="shared" ca="1" si="89"/>
        <v>#N/A</v>
      </c>
      <c r="AI396" t="e">
        <f t="shared" ca="1" si="78"/>
        <v>#N/A</v>
      </c>
      <c r="AJ396">
        <f t="shared" si="79"/>
        <v>9.988014382740711E-5</v>
      </c>
      <c r="AK396">
        <f t="shared" si="80"/>
        <v>0</v>
      </c>
      <c r="AL396" t="e">
        <f t="shared" ca="1" si="90"/>
        <v>#N/A</v>
      </c>
      <c r="AM396" t="b">
        <f t="shared" si="81"/>
        <v>0</v>
      </c>
    </row>
    <row r="397" spans="1:39" x14ac:dyDescent="0.3">
      <c r="A397" t="s">
        <v>643</v>
      </c>
      <c r="B397" t="s">
        <v>644</v>
      </c>
      <c r="C397" t="s">
        <v>39</v>
      </c>
      <c r="D397" t="s">
        <v>50</v>
      </c>
      <c r="E397" t="s">
        <v>645</v>
      </c>
      <c r="F397" s="13" t="str">
        <f>_xlfn.CONCAT(wiz_6[[#This Row],[OCTY......]],",",wiz_6[[#This Row],[OS]])</f>
        <v>EAST DUBLI,GA</v>
      </c>
      <c r="G397" t="s">
        <v>44</v>
      </c>
      <c r="H397" t="s">
        <v>57</v>
      </c>
      <c r="I397" s="13" t="str">
        <f>_xlfn.CONCAT(wiz_6[[#This Row],[DCTY......]], ",",wiz_6[[#This Row],[DS]])</f>
        <v>FLORENCE  ,KY</v>
      </c>
      <c r="J397" t="str">
        <f>TRIM(CONCATENATE(wiz_6[[#This Row],[SHIPPER..................]],wiz_6[[#This Row],[ZIP2..]],wiz_6[[#This Row],[ZIP3..]]))</f>
        <v>DURO BAG | 3102141022</v>
      </c>
      <c r="K397">
        <v>1</v>
      </c>
      <c r="L397">
        <v>1.82</v>
      </c>
      <c r="M397">
        <v>0.23</v>
      </c>
      <c r="N397">
        <v>590</v>
      </c>
      <c r="O397">
        <v>1.1000000000000001</v>
      </c>
      <c r="P397">
        <v>144</v>
      </c>
      <c r="Q397">
        <v>0.35</v>
      </c>
      <c r="R397">
        <v>-12</v>
      </c>
      <c r="S397">
        <v>-44</v>
      </c>
      <c r="T397">
        <v>0</v>
      </c>
      <c r="U397">
        <v>153</v>
      </c>
      <c r="V397">
        <v>109</v>
      </c>
      <c r="W397">
        <v>31601</v>
      </c>
      <c r="X397">
        <v>31021</v>
      </c>
      <c r="Y397">
        <v>41022</v>
      </c>
      <c r="Z397">
        <v>1.83</v>
      </c>
      <c r="AA397">
        <f t="shared" si="82"/>
        <v>10012</v>
      </c>
      <c r="AB397">
        <f t="shared" si="83"/>
        <v>109</v>
      </c>
      <c r="AC397">
        <f t="shared" si="84"/>
        <v>6159</v>
      </c>
      <c r="AD397">
        <f t="shared" si="85"/>
        <v>0.6151618058330004</v>
      </c>
      <c r="AE397">
        <f t="shared" si="86"/>
        <v>0</v>
      </c>
      <c r="AF397" t="e">
        <f t="shared" ca="1" si="87"/>
        <v>#N/A</v>
      </c>
      <c r="AG397" t="e">
        <f t="shared" ca="1" si="88"/>
        <v>#N/A</v>
      </c>
      <c r="AH397" t="e">
        <f t="shared" ca="1" si="89"/>
        <v>#N/A</v>
      </c>
      <c r="AI397" t="e">
        <f t="shared" ca="1" si="78"/>
        <v>#N/A</v>
      </c>
      <c r="AJ397">
        <f t="shared" si="79"/>
        <v>9.988014382740711E-5</v>
      </c>
      <c r="AK397">
        <f t="shared" si="80"/>
        <v>0</v>
      </c>
      <c r="AL397" t="e">
        <f t="shared" ca="1" si="90"/>
        <v>#N/A</v>
      </c>
      <c r="AM397" t="b">
        <f t="shared" si="81"/>
        <v>0</v>
      </c>
    </row>
    <row r="398" spans="1:39" x14ac:dyDescent="0.3">
      <c r="A398" t="s">
        <v>646</v>
      </c>
      <c r="B398" t="s">
        <v>647</v>
      </c>
      <c r="C398" t="s">
        <v>39</v>
      </c>
      <c r="D398" t="s">
        <v>50</v>
      </c>
      <c r="E398" t="s">
        <v>384</v>
      </c>
      <c r="F398" s="13" t="str">
        <f>_xlfn.CONCAT(wiz_6[[#This Row],[OCTY......]],",",wiz_6[[#This Row],[OS]])</f>
        <v>MACON     ,GA</v>
      </c>
      <c r="G398" t="s">
        <v>44</v>
      </c>
      <c r="H398" t="s">
        <v>470</v>
      </c>
      <c r="I398" s="13" t="str">
        <f>_xlfn.CONCAT(wiz_6[[#This Row],[DCTY......]], ",",wiz_6[[#This Row],[DS]])</f>
        <v>HEBRON    ,KY</v>
      </c>
      <c r="J398" t="str">
        <f>TRIM(CONCATENATE(wiz_6[[#This Row],[SHIPPER..................]],wiz_6[[#This Row],[ZIP2..]],wiz_6[[#This Row],[ZIP3..]]))</f>
        <v>GRAPHIC PACKAGING | 3120141048</v>
      </c>
      <c r="K398">
        <v>3</v>
      </c>
      <c r="L398">
        <v>1.6</v>
      </c>
      <c r="M398">
        <v>0.3</v>
      </c>
      <c r="N398">
        <v>524</v>
      </c>
      <c r="O398">
        <v>1.02</v>
      </c>
      <c r="P398">
        <v>29</v>
      </c>
      <c r="Q398">
        <v>0.27</v>
      </c>
      <c r="R398">
        <v>-45</v>
      </c>
      <c r="S398">
        <v>-32</v>
      </c>
      <c r="T398">
        <v>6</v>
      </c>
      <c r="U398">
        <v>20</v>
      </c>
      <c r="V398">
        <v>-6</v>
      </c>
      <c r="W398">
        <v>31201</v>
      </c>
      <c r="X398">
        <v>31201</v>
      </c>
      <c r="Y398">
        <v>41048</v>
      </c>
      <c r="Z398">
        <v>1.68</v>
      </c>
      <c r="AA398">
        <f t="shared" si="82"/>
        <v>10012</v>
      </c>
      <c r="AB398">
        <f t="shared" si="83"/>
        <v>-18</v>
      </c>
      <c r="AC398">
        <f t="shared" si="84"/>
        <v>6159</v>
      </c>
      <c r="AD398">
        <f t="shared" si="85"/>
        <v>0.6151618058330004</v>
      </c>
      <c r="AE398">
        <f t="shared" si="86"/>
        <v>0</v>
      </c>
      <c r="AF398" t="e">
        <f t="shared" ca="1" si="87"/>
        <v>#N/A</v>
      </c>
      <c r="AG398" t="e">
        <f t="shared" ca="1" si="88"/>
        <v>#N/A</v>
      </c>
      <c r="AH398" t="e">
        <f t="shared" ca="1" si="89"/>
        <v>#N/A</v>
      </c>
      <c r="AI398" t="e">
        <f t="shared" ca="1" si="78"/>
        <v>#N/A</v>
      </c>
      <c r="AJ398">
        <f t="shared" si="79"/>
        <v>2.9964043148222132E-4</v>
      </c>
      <c r="AK398">
        <f t="shared" si="80"/>
        <v>0</v>
      </c>
      <c r="AL398" t="e">
        <f t="shared" ca="1" si="90"/>
        <v>#N/A</v>
      </c>
      <c r="AM398" t="b">
        <f t="shared" si="81"/>
        <v>0</v>
      </c>
    </row>
    <row r="399" spans="1:39" x14ac:dyDescent="0.3">
      <c r="A399" t="s">
        <v>646</v>
      </c>
      <c r="B399" t="s">
        <v>647</v>
      </c>
      <c r="C399" t="s">
        <v>39</v>
      </c>
      <c r="D399" t="s">
        <v>50</v>
      </c>
      <c r="E399" t="s">
        <v>384</v>
      </c>
      <c r="F399" s="13" t="str">
        <f>_xlfn.CONCAT(wiz_6[[#This Row],[OCTY......]],",",wiz_6[[#This Row],[OS]])</f>
        <v>MACON     ,GA</v>
      </c>
      <c r="G399" t="s">
        <v>44</v>
      </c>
      <c r="H399" t="s">
        <v>649</v>
      </c>
      <c r="I399" s="13" t="str">
        <f>_xlfn.CONCAT(wiz_6[[#This Row],[DCTY......]], ",",wiz_6[[#This Row],[DS]])</f>
        <v>WALTON    ,KY</v>
      </c>
      <c r="J399" t="str">
        <f>TRIM(CONCATENATE(wiz_6[[#This Row],[SHIPPER..................]],wiz_6[[#This Row],[ZIP2..]],wiz_6[[#This Row],[ZIP3..]]))</f>
        <v>GRAPHIC PACKAGING | 3120141094</v>
      </c>
      <c r="K399">
        <v>4</v>
      </c>
      <c r="L399">
        <v>1.6</v>
      </c>
      <c r="M399">
        <v>0.3</v>
      </c>
      <c r="N399">
        <v>510</v>
      </c>
      <c r="O399">
        <v>1</v>
      </c>
      <c r="P399">
        <v>125</v>
      </c>
      <c r="Q399">
        <v>0.35</v>
      </c>
      <c r="R399">
        <v>-45</v>
      </c>
      <c r="S399">
        <v>-32</v>
      </c>
      <c r="T399">
        <v>10</v>
      </c>
      <c r="U399">
        <v>13</v>
      </c>
      <c r="V399">
        <v>-9</v>
      </c>
      <c r="W399">
        <v>30233</v>
      </c>
      <c r="X399">
        <v>31201</v>
      </c>
      <c r="Y399">
        <v>41094</v>
      </c>
      <c r="Z399">
        <v>1.68</v>
      </c>
      <c r="AA399">
        <f t="shared" si="82"/>
        <v>10012</v>
      </c>
      <c r="AB399">
        <f t="shared" si="83"/>
        <v>-36</v>
      </c>
      <c r="AC399">
        <f t="shared" si="84"/>
        <v>6159</v>
      </c>
      <c r="AD399">
        <f t="shared" si="85"/>
        <v>0.6151618058330004</v>
      </c>
      <c r="AE399">
        <f t="shared" si="86"/>
        <v>0</v>
      </c>
      <c r="AF399" t="e">
        <f t="shared" ca="1" si="87"/>
        <v>#N/A</v>
      </c>
      <c r="AG399" t="e">
        <f t="shared" ca="1" si="88"/>
        <v>#N/A</v>
      </c>
      <c r="AH399" t="e">
        <f t="shared" ca="1" si="89"/>
        <v>#N/A</v>
      </c>
      <c r="AI399" t="e">
        <f t="shared" ca="1" si="78"/>
        <v>#N/A</v>
      </c>
      <c r="AJ399">
        <f t="shared" si="79"/>
        <v>3.9952057530962844E-4</v>
      </c>
      <c r="AK399">
        <f t="shared" si="80"/>
        <v>0</v>
      </c>
      <c r="AL399" t="e">
        <f t="shared" ca="1" si="90"/>
        <v>#N/A</v>
      </c>
      <c r="AM399" t="b">
        <f t="shared" si="81"/>
        <v>0</v>
      </c>
    </row>
    <row r="400" spans="1:39" x14ac:dyDescent="0.3">
      <c r="A400" t="s">
        <v>650</v>
      </c>
      <c r="B400" t="s">
        <v>651</v>
      </c>
      <c r="C400" t="s">
        <v>39</v>
      </c>
      <c r="D400" t="s">
        <v>50</v>
      </c>
      <c r="E400" t="s">
        <v>652</v>
      </c>
      <c r="F400" s="13" t="str">
        <f>_xlfn.CONCAT(wiz_6[[#This Row],[OCTY......]],",",wiz_6[[#This Row],[OS]])</f>
        <v>FORT VALLE,GA</v>
      </c>
      <c r="G400" t="s">
        <v>42</v>
      </c>
      <c r="H400" t="s">
        <v>478</v>
      </c>
      <c r="I400" s="13" t="str">
        <f>_xlfn.CONCAT(wiz_6[[#This Row],[DCTY......]], ",",wiz_6[[#This Row],[DS]])</f>
        <v>JEFFERSONV,IN</v>
      </c>
      <c r="J400" t="str">
        <f>TRIM(CONCATENATE(wiz_6[[#This Row],[SHIPPER..................]],wiz_6[[#This Row],[ZIP2..]],wiz_6[[#This Row],[ZIP3..]]))</f>
        <v>BLUE BIRD | 3103047130</v>
      </c>
      <c r="K400">
        <v>1</v>
      </c>
      <c r="L400">
        <v>1.4</v>
      </c>
      <c r="M400">
        <v>0.23</v>
      </c>
      <c r="N400">
        <v>531</v>
      </c>
      <c r="O400">
        <v>0.96</v>
      </c>
      <c r="P400">
        <v>70</v>
      </c>
      <c r="Q400">
        <v>0.3</v>
      </c>
      <c r="R400">
        <v>2</v>
      </c>
      <c r="S400">
        <v>-44</v>
      </c>
      <c r="T400">
        <v>20</v>
      </c>
      <c r="U400">
        <v>9</v>
      </c>
      <c r="V400">
        <v>-15</v>
      </c>
      <c r="W400">
        <v>30233</v>
      </c>
      <c r="X400">
        <v>31030</v>
      </c>
      <c r="Y400">
        <v>47130</v>
      </c>
      <c r="Z400">
        <v>1.41</v>
      </c>
      <c r="AA400">
        <f t="shared" si="82"/>
        <v>10012</v>
      </c>
      <c r="AB400">
        <f t="shared" si="83"/>
        <v>-15</v>
      </c>
      <c r="AC400">
        <f t="shared" si="84"/>
        <v>6159</v>
      </c>
      <c r="AD400">
        <f t="shared" si="85"/>
        <v>0.6151618058330004</v>
      </c>
      <c r="AE400">
        <f t="shared" si="86"/>
        <v>0</v>
      </c>
      <c r="AF400" t="e">
        <f t="shared" ca="1" si="87"/>
        <v>#N/A</v>
      </c>
      <c r="AG400" t="e">
        <f t="shared" ca="1" si="88"/>
        <v>#N/A</v>
      </c>
      <c r="AH400" t="e">
        <f t="shared" ca="1" si="89"/>
        <v>#N/A</v>
      </c>
      <c r="AI400" t="e">
        <f t="shared" ca="1" si="78"/>
        <v>#N/A</v>
      </c>
      <c r="AJ400">
        <f t="shared" si="79"/>
        <v>9.988014382740711E-5</v>
      </c>
      <c r="AK400">
        <f t="shared" si="80"/>
        <v>0</v>
      </c>
      <c r="AL400" t="e">
        <f t="shared" ca="1" si="90"/>
        <v>#N/A</v>
      </c>
      <c r="AM400" t="b">
        <f t="shared" si="81"/>
        <v>0</v>
      </c>
    </row>
    <row r="401" spans="1:39" x14ac:dyDescent="0.3">
      <c r="A401" t="s">
        <v>58</v>
      </c>
      <c r="B401" t="s">
        <v>59</v>
      </c>
      <c r="C401" t="s">
        <v>39</v>
      </c>
      <c r="D401" t="s">
        <v>50</v>
      </c>
      <c r="E401" t="s">
        <v>642</v>
      </c>
      <c r="F401" s="13" t="str">
        <f>_xlfn.CONCAT(wiz_6[[#This Row],[OCTY......]],",",wiz_6[[#This Row],[OS]])</f>
        <v>NEWBORN   ,GA</v>
      </c>
      <c r="G401" t="s">
        <v>61</v>
      </c>
      <c r="H401" t="s">
        <v>62</v>
      </c>
      <c r="I401" s="13" t="str">
        <f>_xlfn.CONCAT(wiz_6[[#This Row],[DCTY......]], ",",wiz_6[[#This Row],[DS]])</f>
        <v>GREENFIELD,MO</v>
      </c>
      <c r="J401" t="str">
        <f>TRIM(CONCATENATE(wiz_6[[#This Row],[SHIPPER..................]],wiz_6[[#This Row],[ZIP2..]],wiz_6[[#This Row],[ZIP3..]]))</f>
        <v>CENTRAL GARDEN AND PE| 3026265661</v>
      </c>
      <c r="K401">
        <v>2</v>
      </c>
      <c r="L401">
        <v>1.62</v>
      </c>
      <c r="M401">
        <v>0.21</v>
      </c>
      <c r="N401">
        <v>754</v>
      </c>
      <c r="O401">
        <v>1.89</v>
      </c>
      <c r="P401">
        <v>50</v>
      </c>
      <c r="Q401">
        <v>0.28000000000000003</v>
      </c>
      <c r="R401">
        <v>4</v>
      </c>
      <c r="S401">
        <v>-30</v>
      </c>
      <c r="T401">
        <v>-21</v>
      </c>
      <c r="U401">
        <v>-211</v>
      </c>
      <c r="V401">
        <v>-262</v>
      </c>
      <c r="W401">
        <v>30642</v>
      </c>
      <c r="X401">
        <v>30262</v>
      </c>
      <c r="Y401">
        <v>65661</v>
      </c>
      <c r="Z401">
        <v>1.61</v>
      </c>
      <c r="AA401">
        <f t="shared" si="82"/>
        <v>10012</v>
      </c>
      <c r="AB401">
        <f t="shared" si="83"/>
        <v>-524</v>
      </c>
      <c r="AC401">
        <f t="shared" si="84"/>
        <v>6159</v>
      </c>
      <c r="AD401">
        <f t="shared" si="85"/>
        <v>0.6151618058330004</v>
      </c>
      <c r="AE401">
        <f t="shared" si="86"/>
        <v>0</v>
      </c>
      <c r="AF401" t="e">
        <f t="shared" ca="1" si="87"/>
        <v>#N/A</v>
      </c>
      <c r="AG401" t="e">
        <f t="shared" ca="1" si="88"/>
        <v>#N/A</v>
      </c>
      <c r="AH401" t="e">
        <f t="shared" ca="1" si="89"/>
        <v>#N/A</v>
      </c>
      <c r="AI401" t="e">
        <f t="shared" ca="1" si="78"/>
        <v>#N/A</v>
      </c>
      <c r="AJ401">
        <f t="shared" si="79"/>
        <v>1.9976028765481422E-4</v>
      </c>
      <c r="AK401">
        <f t="shared" si="80"/>
        <v>0</v>
      </c>
      <c r="AL401" t="e">
        <f t="shared" ca="1" si="90"/>
        <v>#N/A</v>
      </c>
      <c r="AM401" t="b">
        <f t="shared" si="81"/>
        <v>0</v>
      </c>
    </row>
    <row r="402" spans="1:39" x14ac:dyDescent="0.3">
      <c r="A402" t="s">
        <v>37</v>
      </c>
      <c r="B402" t="s">
        <v>38</v>
      </c>
      <c r="C402" t="s">
        <v>39</v>
      </c>
      <c r="D402" t="s">
        <v>50</v>
      </c>
      <c r="E402" t="s">
        <v>653</v>
      </c>
      <c r="F402" s="13" t="str">
        <f>_xlfn.CONCAT(wiz_6[[#This Row],[OCTY......]],",",wiz_6[[#This Row],[OS]])</f>
        <v>BYRON     ,GA</v>
      </c>
      <c r="G402" t="s">
        <v>68</v>
      </c>
      <c r="H402" t="s">
        <v>654</v>
      </c>
      <c r="I402" s="13" t="str">
        <f>_xlfn.CONCAT(wiz_6[[#This Row],[DCTY......]], ",",wiz_6[[#This Row],[DS]])</f>
        <v>OLD FORT  ,NC</v>
      </c>
      <c r="J402" t="str">
        <f>TRIM(CONCATENATE(wiz_6[[#This Row],[SHIPPER..................]],wiz_6[[#This Row],[ZIP2..]],wiz_6[[#This Row],[ZIP3..]]))</f>
        <v>b: C H ROBINSON | 3100828762</v>
      </c>
      <c r="K402">
        <v>1</v>
      </c>
      <c r="L402">
        <v>2.84</v>
      </c>
      <c r="M402">
        <v>0.28000000000000003</v>
      </c>
      <c r="N402">
        <v>312</v>
      </c>
      <c r="O402">
        <v>0.41</v>
      </c>
      <c r="P402">
        <v>16</v>
      </c>
      <c r="Q402">
        <v>0.25</v>
      </c>
      <c r="R402">
        <v>-22</v>
      </c>
      <c r="S402">
        <v>-8</v>
      </c>
      <c r="T402">
        <v>100</v>
      </c>
      <c r="U402">
        <v>404</v>
      </c>
      <c r="V402">
        <v>496</v>
      </c>
      <c r="W402">
        <v>31201</v>
      </c>
      <c r="X402">
        <v>31008</v>
      </c>
      <c r="Y402">
        <v>28762</v>
      </c>
      <c r="Z402">
        <v>2.9</v>
      </c>
      <c r="AA402">
        <f t="shared" si="82"/>
        <v>10012</v>
      </c>
      <c r="AB402">
        <f t="shared" si="83"/>
        <v>496</v>
      </c>
      <c r="AC402">
        <f t="shared" si="84"/>
        <v>6159</v>
      </c>
      <c r="AD402">
        <f t="shared" si="85"/>
        <v>0.6151618058330004</v>
      </c>
      <c r="AE402">
        <f t="shared" si="86"/>
        <v>0</v>
      </c>
      <c r="AF402" t="e">
        <f t="shared" ca="1" si="87"/>
        <v>#N/A</v>
      </c>
      <c r="AG402" t="e">
        <f t="shared" ca="1" si="88"/>
        <v>#N/A</v>
      </c>
      <c r="AH402" t="e">
        <f t="shared" ca="1" si="89"/>
        <v>#N/A</v>
      </c>
      <c r="AI402" t="e">
        <f t="shared" ca="1" si="78"/>
        <v>#N/A</v>
      </c>
      <c r="AJ402">
        <f t="shared" si="79"/>
        <v>9.988014382740711E-5</v>
      </c>
      <c r="AK402">
        <f t="shared" si="80"/>
        <v>0</v>
      </c>
      <c r="AL402" t="e">
        <f t="shared" ca="1" si="90"/>
        <v>#N/A</v>
      </c>
      <c r="AM402" t="b">
        <f t="shared" si="81"/>
        <v>0</v>
      </c>
    </row>
    <row r="403" spans="1:39" x14ac:dyDescent="0.3">
      <c r="A403" t="s">
        <v>646</v>
      </c>
      <c r="B403" t="s">
        <v>647</v>
      </c>
      <c r="C403" t="s">
        <v>39</v>
      </c>
      <c r="D403" t="s">
        <v>50</v>
      </c>
      <c r="E403" t="s">
        <v>384</v>
      </c>
      <c r="F403" s="13" t="str">
        <f>_xlfn.CONCAT(wiz_6[[#This Row],[OCTY......]],",",wiz_6[[#This Row],[OS]])</f>
        <v>MACON     ,GA</v>
      </c>
      <c r="G403" t="s">
        <v>68</v>
      </c>
      <c r="H403" t="s">
        <v>503</v>
      </c>
      <c r="I403" s="13" t="str">
        <f>_xlfn.CONCAT(wiz_6[[#This Row],[DCTY......]], ",",wiz_6[[#This Row],[DS]])</f>
        <v>LUMBERTON ,NC</v>
      </c>
      <c r="J403" t="str">
        <f>TRIM(CONCATENATE(wiz_6[[#This Row],[SHIPPER..................]],wiz_6[[#This Row],[ZIP2..]],wiz_6[[#This Row],[ZIP3..]]))</f>
        <v>GRAPHIC PACKAGING | 3120128358</v>
      </c>
      <c r="K403">
        <v>1</v>
      </c>
      <c r="L403">
        <v>1.99</v>
      </c>
      <c r="M403">
        <v>0.26</v>
      </c>
      <c r="N403">
        <v>326</v>
      </c>
      <c r="O403">
        <v>1.86</v>
      </c>
      <c r="P403">
        <v>146</v>
      </c>
      <c r="Q403">
        <v>0.35</v>
      </c>
      <c r="R403">
        <v>-17</v>
      </c>
      <c r="S403">
        <v>-32</v>
      </c>
      <c r="T403">
        <v>-243</v>
      </c>
      <c r="U403">
        <v>-352</v>
      </c>
      <c r="V403">
        <v>-627</v>
      </c>
      <c r="W403">
        <v>29801</v>
      </c>
      <c r="X403">
        <v>31201</v>
      </c>
      <c r="Y403">
        <v>28358</v>
      </c>
      <c r="Z403">
        <v>2.0299999999999998</v>
      </c>
      <c r="AA403">
        <f t="shared" si="82"/>
        <v>10012</v>
      </c>
      <c r="AB403">
        <f t="shared" si="83"/>
        <v>-627</v>
      </c>
      <c r="AC403">
        <f t="shared" si="84"/>
        <v>6159</v>
      </c>
      <c r="AD403">
        <f t="shared" si="85"/>
        <v>0.6151618058330004</v>
      </c>
      <c r="AE403">
        <f t="shared" si="86"/>
        <v>0</v>
      </c>
      <c r="AF403" t="e">
        <f t="shared" ca="1" si="87"/>
        <v>#N/A</v>
      </c>
      <c r="AG403" t="e">
        <f t="shared" ca="1" si="88"/>
        <v>#N/A</v>
      </c>
      <c r="AH403" t="e">
        <f t="shared" ca="1" si="89"/>
        <v>#N/A</v>
      </c>
      <c r="AI403" t="e">
        <f t="shared" ca="1" si="78"/>
        <v>#N/A</v>
      </c>
      <c r="AJ403">
        <f t="shared" si="79"/>
        <v>9.988014382740711E-5</v>
      </c>
      <c r="AK403">
        <f t="shared" si="80"/>
        <v>0</v>
      </c>
      <c r="AL403" t="e">
        <f t="shared" ca="1" si="90"/>
        <v>#N/A</v>
      </c>
      <c r="AM403" t="b">
        <f t="shared" si="81"/>
        <v>0</v>
      </c>
    </row>
    <row r="404" spans="1:39" x14ac:dyDescent="0.3">
      <c r="A404" t="s">
        <v>616</v>
      </c>
      <c r="B404" t="s">
        <v>617</v>
      </c>
      <c r="C404" t="s">
        <v>39</v>
      </c>
      <c r="D404" t="s">
        <v>50</v>
      </c>
      <c r="E404" t="s">
        <v>71</v>
      </c>
      <c r="F404" s="13" t="str">
        <f>_xlfn.CONCAT(wiz_6[[#This Row],[OCTY......]],",",wiz_6[[#This Row],[OS]])</f>
        <v>JACKSON   ,GA</v>
      </c>
      <c r="G404" t="s">
        <v>68</v>
      </c>
      <c r="H404" t="s">
        <v>655</v>
      </c>
      <c r="I404" s="13" t="str">
        <f>_xlfn.CONCAT(wiz_6[[#This Row],[DCTY......]], ",",wiz_6[[#This Row],[DS]])</f>
        <v>NEWTON    ,NC</v>
      </c>
      <c r="J404" t="str">
        <f>TRIM(CONCATENATE(wiz_6[[#This Row],[SHIPPER..................]],wiz_6[[#This Row],[ZIP2..]],wiz_6[[#This Row],[ZIP3..]]))</f>
        <v>AMER WOODMARK DED FT | 3023328658</v>
      </c>
      <c r="K404">
        <v>41</v>
      </c>
      <c r="L404">
        <v>2.38</v>
      </c>
      <c r="M404">
        <v>0.2</v>
      </c>
      <c r="N404">
        <v>395</v>
      </c>
      <c r="O404">
        <v>0.57999999999999996</v>
      </c>
      <c r="P404">
        <v>0</v>
      </c>
      <c r="Q404">
        <v>0.25</v>
      </c>
      <c r="R404">
        <v>4</v>
      </c>
      <c r="S404">
        <v>12</v>
      </c>
      <c r="T404">
        <v>46</v>
      </c>
      <c r="U404">
        <v>312</v>
      </c>
      <c r="V404">
        <v>370</v>
      </c>
      <c r="W404">
        <v>30233</v>
      </c>
      <c r="X404">
        <v>30233</v>
      </c>
      <c r="Y404">
        <v>28658</v>
      </c>
      <c r="Z404">
        <v>2.36</v>
      </c>
      <c r="AA404">
        <f t="shared" si="82"/>
        <v>10012</v>
      </c>
      <c r="AB404">
        <f t="shared" si="83"/>
        <v>15170</v>
      </c>
      <c r="AC404">
        <f t="shared" si="84"/>
        <v>6159</v>
      </c>
      <c r="AD404">
        <f t="shared" si="85"/>
        <v>0.6151618058330004</v>
      </c>
      <c r="AE404">
        <f t="shared" si="86"/>
        <v>0</v>
      </c>
      <c r="AF404" t="e">
        <f t="shared" ca="1" si="87"/>
        <v>#N/A</v>
      </c>
      <c r="AG404" t="e">
        <f t="shared" ca="1" si="88"/>
        <v>#N/A</v>
      </c>
      <c r="AH404" t="e">
        <f t="shared" ca="1" si="89"/>
        <v>#N/A</v>
      </c>
      <c r="AI404" t="e">
        <f t="shared" ca="1" si="78"/>
        <v>#N/A</v>
      </c>
      <c r="AJ404">
        <f t="shared" si="79"/>
        <v>4.0950858969236916E-3</v>
      </c>
      <c r="AK404">
        <f t="shared" si="80"/>
        <v>0</v>
      </c>
      <c r="AL404" t="e">
        <f t="shared" ca="1" si="90"/>
        <v>#N/A</v>
      </c>
      <c r="AM404" t="b">
        <f t="shared" si="81"/>
        <v>0</v>
      </c>
    </row>
    <row r="405" spans="1:39" x14ac:dyDescent="0.3">
      <c r="A405" t="s">
        <v>650</v>
      </c>
      <c r="B405" t="s">
        <v>651</v>
      </c>
      <c r="C405" t="s">
        <v>39</v>
      </c>
      <c r="D405" t="s">
        <v>50</v>
      </c>
      <c r="E405" t="s">
        <v>652</v>
      </c>
      <c r="F405" s="13" t="str">
        <f>_xlfn.CONCAT(wiz_6[[#This Row],[OCTY......]],",",wiz_6[[#This Row],[OS]])</f>
        <v>FORT VALLE,GA</v>
      </c>
      <c r="G405" t="s">
        <v>185</v>
      </c>
      <c r="H405" t="s">
        <v>656</v>
      </c>
      <c r="I405" s="13" t="str">
        <f>_xlfn.CONCAT(wiz_6[[#This Row],[DCTY......]], ",",wiz_6[[#This Row],[DS]])</f>
        <v>JAMESTOWN ,NY</v>
      </c>
      <c r="J405" t="str">
        <f>TRIM(CONCATENATE(wiz_6[[#This Row],[SHIPPER..................]],wiz_6[[#This Row],[ZIP2..]],wiz_6[[#This Row],[ZIP3..]]))</f>
        <v>BLUE BIRD | 3103014701</v>
      </c>
      <c r="K405">
        <v>1</v>
      </c>
      <c r="L405">
        <v>1.59</v>
      </c>
      <c r="M405">
        <v>0.22</v>
      </c>
      <c r="N405">
        <v>933</v>
      </c>
      <c r="O405">
        <v>2</v>
      </c>
      <c r="P405">
        <v>27</v>
      </c>
      <c r="Q405">
        <v>0.25</v>
      </c>
      <c r="R405">
        <v>7</v>
      </c>
      <c r="S405">
        <v>-44</v>
      </c>
      <c r="T405">
        <v>-44</v>
      </c>
      <c r="U405">
        <v>-210</v>
      </c>
      <c r="V405">
        <v>-298</v>
      </c>
      <c r="W405">
        <v>31201</v>
      </c>
      <c r="X405">
        <v>31030</v>
      </c>
      <c r="Y405">
        <v>14701</v>
      </c>
      <c r="Z405">
        <v>1.59</v>
      </c>
      <c r="AA405">
        <f t="shared" si="82"/>
        <v>10012</v>
      </c>
      <c r="AB405">
        <f t="shared" si="83"/>
        <v>-298</v>
      </c>
      <c r="AC405">
        <f t="shared" si="84"/>
        <v>6159</v>
      </c>
      <c r="AD405">
        <f t="shared" si="85"/>
        <v>0.6151618058330004</v>
      </c>
      <c r="AE405">
        <f t="shared" si="86"/>
        <v>0</v>
      </c>
      <c r="AF405" t="e">
        <f t="shared" ca="1" si="87"/>
        <v>#N/A</v>
      </c>
      <c r="AG405" t="e">
        <f t="shared" ca="1" si="88"/>
        <v>#N/A</v>
      </c>
      <c r="AH405" t="e">
        <f t="shared" ca="1" si="89"/>
        <v>#N/A</v>
      </c>
      <c r="AI405" t="e">
        <f t="shared" ca="1" si="78"/>
        <v>#N/A</v>
      </c>
      <c r="AJ405">
        <f t="shared" si="79"/>
        <v>9.988014382740711E-5</v>
      </c>
      <c r="AK405">
        <f t="shared" si="80"/>
        <v>0</v>
      </c>
      <c r="AL405" t="e">
        <f t="shared" ca="1" si="90"/>
        <v>#N/A</v>
      </c>
      <c r="AM405" t="b">
        <f t="shared" si="81"/>
        <v>0</v>
      </c>
    </row>
    <row r="406" spans="1:39" x14ac:dyDescent="0.3">
      <c r="A406" t="s">
        <v>657</v>
      </c>
      <c r="B406" t="s">
        <v>658</v>
      </c>
      <c r="C406" t="s">
        <v>39</v>
      </c>
      <c r="D406" t="s">
        <v>50</v>
      </c>
      <c r="E406" t="s">
        <v>659</v>
      </c>
      <c r="F406" s="13" t="str">
        <f>_xlfn.CONCAT(wiz_6[[#This Row],[OCTY......]],",",wiz_6[[#This Row],[OS]])</f>
        <v>SUGAR HILL,GA</v>
      </c>
      <c r="G406" t="s">
        <v>44</v>
      </c>
      <c r="H406" t="s">
        <v>660</v>
      </c>
      <c r="I406" s="13" t="str">
        <f>_xlfn.CONCAT(wiz_6[[#This Row],[DCTY......]], ",",wiz_6[[#This Row],[DS]])</f>
        <v>CRESCENT S,KY</v>
      </c>
      <c r="J406" t="str">
        <f>TRIM(CONCATENATE(wiz_6[[#This Row],[SHIPPER..................]],wiz_6[[#This Row],[ZIP2..]],wiz_6[[#This Row],[ZIP3..]]))</f>
        <v>LANDSTAR RANGER BROKE| 3109141009</v>
      </c>
      <c r="K406">
        <v>1</v>
      </c>
      <c r="L406">
        <v>1.62</v>
      </c>
      <c r="M406">
        <v>0.27</v>
      </c>
      <c r="N406">
        <v>436</v>
      </c>
      <c r="O406">
        <v>0.88</v>
      </c>
      <c r="P406">
        <v>46</v>
      </c>
      <c r="Q406">
        <v>0.25</v>
      </c>
      <c r="R406">
        <v>-26</v>
      </c>
      <c r="S406">
        <v>-2</v>
      </c>
      <c r="T406">
        <v>1</v>
      </c>
      <c r="U406">
        <v>176</v>
      </c>
      <c r="V406">
        <v>175</v>
      </c>
      <c r="W406">
        <v>30272</v>
      </c>
      <c r="X406">
        <v>31091</v>
      </c>
      <c r="Y406">
        <v>41009</v>
      </c>
      <c r="Z406">
        <v>1.67</v>
      </c>
      <c r="AA406">
        <f t="shared" si="82"/>
        <v>10012</v>
      </c>
      <c r="AB406">
        <f t="shared" si="83"/>
        <v>175</v>
      </c>
      <c r="AC406">
        <f t="shared" si="84"/>
        <v>6159</v>
      </c>
      <c r="AD406">
        <f t="shared" si="85"/>
        <v>0.6151618058330004</v>
      </c>
      <c r="AE406">
        <f t="shared" si="86"/>
        <v>0</v>
      </c>
      <c r="AF406" t="e">
        <f t="shared" ca="1" si="87"/>
        <v>#N/A</v>
      </c>
      <c r="AG406" t="e">
        <f t="shared" ca="1" si="88"/>
        <v>#N/A</v>
      </c>
      <c r="AH406" t="e">
        <f t="shared" ca="1" si="89"/>
        <v>#N/A</v>
      </c>
      <c r="AI406" t="e">
        <f t="shared" ca="1" si="78"/>
        <v>#N/A</v>
      </c>
      <c r="AJ406">
        <f t="shared" si="79"/>
        <v>9.988014382740711E-5</v>
      </c>
      <c r="AK406">
        <f t="shared" si="80"/>
        <v>0</v>
      </c>
      <c r="AL406" t="e">
        <f t="shared" ca="1" si="90"/>
        <v>#N/A</v>
      </c>
      <c r="AM406" t="b">
        <f t="shared" si="81"/>
        <v>0</v>
      </c>
    </row>
    <row r="407" spans="1:39" x14ac:dyDescent="0.3">
      <c r="A407" t="s">
        <v>646</v>
      </c>
      <c r="B407" t="s">
        <v>647</v>
      </c>
      <c r="C407" t="s">
        <v>39</v>
      </c>
      <c r="D407" t="s">
        <v>50</v>
      </c>
      <c r="E407" t="s">
        <v>661</v>
      </c>
      <c r="F407" s="13" t="str">
        <f>_xlfn.CONCAT(wiz_6[[#This Row],[OCTY......]],",",wiz_6[[#This Row],[OS]])</f>
        <v>PERRY     ,GA</v>
      </c>
      <c r="G407" t="s">
        <v>87</v>
      </c>
      <c r="H407" t="s">
        <v>393</v>
      </c>
      <c r="I407" s="13" t="str">
        <f>_xlfn.CONCAT(wiz_6[[#This Row],[DCTY......]], ",",wiz_6[[#This Row],[DS]])</f>
        <v>COLUMBUS  ,OH</v>
      </c>
      <c r="J407" t="str">
        <f>TRIM(CONCATENATE(wiz_6[[#This Row],[SHIPPER..................]],wiz_6[[#This Row],[ZIP2..]],wiz_6[[#This Row],[ZIP3..]]))</f>
        <v>GRAPHIC PACKAGING | 3106943201</v>
      </c>
      <c r="K407">
        <v>1</v>
      </c>
      <c r="L407">
        <v>1.5</v>
      </c>
      <c r="M407">
        <v>0.27</v>
      </c>
      <c r="N407">
        <v>646</v>
      </c>
      <c r="O407">
        <v>1.63</v>
      </c>
      <c r="P407">
        <v>30</v>
      </c>
      <c r="Q407">
        <v>0.25</v>
      </c>
      <c r="R407">
        <v>-37</v>
      </c>
      <c r="S407">
        <v>-26</v>
      </c>
      <c r="T407">
        <v>-99</v>
      </c>
      <c r="U407">
        <v>80</v>
      </c>
      <c r="V407">
        <v>-45</v>
      </c>
      <c r="W407">
        <v>31201</v>
      </c>
      <c r="X407">
        <v>31069</v>
      </c>
      <c r="Y407">
        <v>43201</v>
      </c>
      <c r="Z407">
        <v>1.55</v>
      </c>
      <c r="AA407">
        <f t="shared" si="82"/>
        <v>10012</v>
      </c>
      <c r="AB407">
        <f t="shared" si="83"/>
        <v>-45</v>
      </c>
      <c r="AC407">
        <f t="shared" si="84"/>
        <v>6159</v>
      </c>
      <c r="AD407">
        <f t="shared" si="85"/>
        <v>0.6151618058330004</v>
      </c>
      <c r="AE407">
        <f t="shared" si="86"/>
        <v>0</v>
      </c>
      <c r="AF407" t="e">
        <f t="shared" ca="1" si="87"/>
        <v>#N/A</v>
      </c>
      <c r="AG407" t="e">
        <f t="shared" ca="1" si="88"/>
        <v>#N/A</v>
      </c>
      <c r="AH407" t="e">
        <f t="shared" ca="1" si="89"/>
        <v>#N/A</v>
      </c>
      <c r="AI407" t="e">
        <f t="shared" ca="1" si="78"/>
        <v>#N/A</v>
      </c>
      <c r="AJ407">
        <f t="shared" si="79"/>
        <v>9.988014382740711E-5</v>
      </c>
      <c r="AK407">
        <f t="shared" si="80"/>
        <v>0</v>
      </c>
      <c r="AL407" t="e">
        <f t="shared" ca="1" si="90"/>
        <v>#N/A</v>
      </c>
      <c r="AM407" t="b">
        <f t="shared" si="81"/>
        <v>0</v>
      </c>
    </row>
    <row r="408" spans="1:39" x14ac:dyDescent="0.3">
      <c r="A408" t="s">
        <v>123</v>
      </c>
      <c r="B408" t="s">
        <v>124</v>
      </c>
      <c r="C408" t="s">
        <v>39</v>
      </c>
      <c r="D408" t="s">
        <v>50</v>
      </c>
      <c r="E408" t="s">
        <v>662</v>
      </c>
      <c r="F408" s="13" t="str">
        <f>_xlfn.CONCAT(wiz_6[[#This Row],[OCTY......]],",",wiz_6[[#This Row],[OS]])</f>
        <v>BARNESVILL,GA</v>
      </c>
      <c r="G408" t="s">
        <v>87</v>
      </c>
      <c r="H408" t="s">
        <v>233</v>
      </c>
      <c r="I408" s="13" t="str">
        <f>_xlfn.CONCAT(wiz_6[[#This Row],[DCTY......]], ",",wiz_6[[#This Row],[DS]])</f>
        <v>GROVE CITY,OH</v>
      </c>
      <c r="J408" t="str">
        <f>TRIM(CONCATENATE(wiz_6[[#This Row],[SHIPPER..................]],wiz_6[[#This Row],[ZIP2..]],wiz_6[[#This Row],[ZIP3..]]))</f>
        <v>WAL MART SAMS GENERAL| 3020443123</v>
      </c>
      <c r="K408">
        <v>1</v>
      </c>
      <c r="L408">
        <v>1.48</v>
      </c>
      <c r="M408">
        <v>0.11</v>
      </c>
      <c r="N408">
        <v>584</v>
      </c>
      <c r="O408">
        <v>1</v>
      </c>
      <c r="P408">
        <v>415</v>
      </c>
      <c r="Q408">
        <v>0.7</v>
      </c>
      <c r="R408">
        <v>57</v>
      </c>
      <c r="S408">
        <v>-82</v>
      </c>
      <c r="T408">
        <v>24</v>
      </c>
      <c r="U408">
        <v>-54</v>
      </c>
      <c r="V408">
        <v>-112</v>
      </c>
      <c r="W408">
        <v>27601</v>
      </c>
      <c r="X408">
        <v>30204</v>
      </c>
      <c r="Y408">
        <v>43123</v>
      </c>
      <c r="Z408">
        <v>1.37</v>
      </c>
      <c r="AA408">
        <f t="shared" si="82"/>
        <v>10012</v>
      </c>
      <c r="AB408">
        <f t="shared" si="83"/>
        <v>-112</v>
      </c>
      <c r="AC408">
        <f t="shared" si="84"/>
        <v>6159</v>
      </c>
      <c r="AD408">
        <f t="shared" si="85"/>
        <v>0.6151618058330004</v>
      </c>
      <c r="AE408">
        <f t="shared" si="86"/>
        <v>0</v>
      </c>
      <c r="AF408" t="e">
        <f t="shared" ca="1" si="87"/>
        <v>#N/A</v>
      </c>
      <c r="AG408" t="e">
        <f t="shared" ca="1" si="88"/>
        <v>#N/A</v>
      </c>
      <c r="AH408" t="e">
        <f t="shared" ca="1" si="89"/>
        <v>#N/A</v>
      </c>
      <c r="AI408" t="e">
        <f t="shared" ca="1" si="78"/>
        <v>#N/A</v>
      </c>
      <c r="AJ408">
        <f t="shared" si="79"/>
        <v>9.988014382740711E-5</v>
      </c>
      <c r="AK408">
        <f t="shared" si="80"/>
        <v>0</v>
      </c>
      <c r="AL408" t="e">
        <f t="shared" ca="1" si="90"/>
        <v>#N/A</v>
      </c>
      <c r="AM408" t="b">
        <f t="shared" si="81"/>
        <v>0</v>
      </c>
    </row>
    <row r="409" spans="1:39" x14ac:dyDescent="0.3">
      <c r="A409" t="s">
        <v>123</v>
      </c>
      <c r="B409" t="s">
        <v>124</v>
      </c>
      <c r="C409" t="s">
        <v>39</v>
      </c>
      <c r="D409" t="s">
        <v>50</v>
      </c>
      <c r="E409" t="s">
        <v>663</v>
      </c>
      <c r="F409" s="13" t="str">
        <f>_xlfn.CONCAT(wiz_6[[#This Row],[OCTY......]],",",wiz_6[[#This Row],[OS]])</f>
        <v>EATONTON  ,GA</v>
      </c>
      <c r="G409" t="s">
        <v>87</v>
      </c>
      <c r="H409" t="s">
        <v>233</v>
      </c>
      <c r="I409" s="13" t="str">
        <f>_xlfn.CONCAT(wiz_6[[#This Row],[DCTY......]], ",",wiz_6[[#This Row],[DS]])</f>
        <v>GROVE CITY,OH</v>
      </c>
      <c r="J409" t="str">
        <f>TRIM(CONCATENATE(wiz_6[[#This Row],[SHIPPER..................]],wiz_6[[#This Row],[ZIP2..]],wiz_6[[#This Row],[ZIP3..]]))</f>
        <v>WAL MART SAMS GENERAL| 3102443123</v>
      </c>
      <c r="K409">
        <v>1</v>
      </c>
      <c r="L409">
        <v>1.44</v>
      </c>
      <c r="M409">
        <v>0.11</v>
      </c>
      <c r="N409">
        <v>607</v>
      </c>
      <c r="O409">
        <v>1.08</v>
      </c>
      <c r="P409">
        <v>35</v>
      </c>
      <c r="Q409">
        <v>0.25</v>
      </c>
      <c r="R409">
        <v>63</v>
      </c>
      <c r="S409">
        <v>-32</v>
      </c>
      <c r="T409">
        <v>31</v>
      </c>
      <c r="U409">
        <v>-74</v>
      </c>
      <c r="V409">
        <v>-75</v>
      </c>
      <c r="W409">
        <v>30233</v>
      </c>
      <c r="X409">
        <v>31024</v>
      </c>
      <c r="Y409">
        <v>43123</v>
      </c>
      <c r="Z409">
        <v>1.33</v>
      </c>
      <c r="AA409">
        <f t="shared" si="82"/>
        <v>10012</v>
      </c>
      <c r="AB409">
        <f t="shared" si="83"/>
        <v>-75</v>
      </c>
      <c r="AC409">
        <f t="shared" si="84"/>
        <v>6159</v>
      </c>
      <c r="AD409">
        <f t="shared" si="85"/>
        <v>0.6151618058330004</v>
      </c>
      <c r="AE409">
        <f t="shared" si="86"/>
        <v>0</v>
      </c>
      <c r="AF409" t="e">
        <f t="shared" ca="1" si="87"/>
        <v>#N/A</v>
      </c>
      <c r="AG409" t="e">
        <f t="shared" ca="1" si="88"/>
        <v>#N/A</v>
      </c>
      <c r="AH409" t="e">
        <f t="shared" ca="1" si="89"/>
        <v>#N/A</v>
      </c>
      <c r="AI409" t="e">
        <f t="shared" ca="1" si="78"/>
        <v>#N/A</v>
      </c>
      <c r="AJ409">
        <f t="shared" si="79"/>
        <v>9.988014382740711E-5</v>
      </c>
      <c r="AK409">
        <f t="shared" si="80"/>
        <v>0</v>
      </c>
      <c r="AL409" t="e">
        <f t="shared" ca="1" si="90"/>
        <v>#N/A</v>
      </c>
      <c r="AM409" t="b">
        <f t="shared" si="81"/>
        <v>0</v>
      </c>
    </row>
    <row r="410" spans="1:39" x14ac:dyDescent="0.3">
      <c r="A410" t="s">
        <v>47</v>
      </c>
      <c r="B410" t="s">
        <v>48</v>
      </c>
      <c r="C410" t="s">
        <v>39</v>
      </c>
      <c r="D410" t="s">
        <v>50</v>
      </c>
      <c r="E410" t="s">
        <v>384</v>
      </c>
      <c r="F410" s="13" t="str">
        <f>_xlfn.CONCAT(wiz_6[[#This Row],[OCTY......]],",",wiz_6[[#This Row],[OS]])</f>
        <v>MACON     ,GA</v>
      </c>
      <c r="G410" t="s">
        <v>87</v>
      </c>
      <c r="H410" t="s">
        <v>88</v>
      </c>
      <c r="I410" s="13" t="str">
        <f>_xlfn.CONCAT(wiz_6[[#This Row],[DCTY......]], ",",wiz_6[[#This Row],[DS]])</f>
        <v>FINDLAY   ,OH</v>
      </c>
      <c r="J410" t="str">
        <f>TRIM(CONCATENATE(wiz_6[[#This Row],[SHIPPER..................]],wiz_6[[#This Row],[ZIP2..]],wiz_6[[#This Row],[ZIP3..]]))</f>
        <v>LOWES MLXP VAN ONE WA| 3120145839</v>
      </c>
      <c r="K410">
        <v>26</v>
      </c>
      <c r="L410">
        <v>1.44</v>
      </c>
      <c r="M410">
        <v>0.21</v>
      </c>
      <c r="N410">
        <v>687</v>
      </c>
      <c r="O410">
        <v>1.31</v>
      </c>
      <c r="P410">
        <v>28</v>
      </c>
      <c r="Q410">
        <v>0.27</v>
      </c>
      <c r="R410">
        <v>0</v>
      </c>
      <c r="S410">
        <v>-12</v>
      </c>
      <c r="T410">
        <v>19</v>
      </c>
      <c r="U410">
        <v>-8</v>
      </c>
      <c r="V410">
        <v>-1</v>
      </c>
      <c r="W410">
        <v>30301</v>
      </c>
      <c r="X410">
        <v>31201</v>
      </c>
      <c r="Y410">
        <v>45839</v>
      </c>
      <c r="Z410">
        <v>1.43</v>
      </c>
      <c r="AA410">
        <f t="shared" si="82"/>
        <v>10012</v>
      </c>
      <c r="AB410">
        <f t="shared" si="83"/>
        <v>-26</v>
      </c>
      <c r="AC410">
        <f t="shared" si="84"/>
        <v>6159</v>
      </c>
      <c r="AD410">
        <f t="shared" si="85"/>
        <v>0.6151618058330004</v>
      </c>
      <c r="AE410">
        <f t="shared" si="86"/>
        <v>0</v>
      </c>
      <c r="AF410" t="e">
        <f t="shared" ca="1" si="87"/>
        <v>#N/A</v>
      </c>
      <c r="AG410" t="e">
        <f t="shared" ca="1" si="88"/>
        <v>#N/A</v>
      </c>
      <c r="AH410" t="e">
        <f t="shared" ca="1" si="89"/>
        <v>#N/A</v>
      </c>
      <c r="AI410" t="e">
        <f t="shared" ca="1" si="78"/>
        <v>#N/A</v>
      </c>
      <c r="AJ410">
        <f t="shared" si="79"/>
        <v>2.5968837395125848E-3</v>
      </c>
      <c r="AK410">
        <f t="shared" si="80"/>
        <v>0</v>
      </c>
      <c r="AL410" t="e">
        <f t="shared" ca="1" si="90"/>
        <v>#N/A</v>
      </c>
      <c r="AM410" t="b">
        <f t="shared" si="81"/>
        <v>0</v>
      </c>
    </row>
    <row r="411" spans="1:39" x14ac:dyDescent="0.3">
      <c r="A411" t="s">
        <v>664</v>
      </c>
      <c r="B411" t="s">
        <v>665</v>
      </c>
      <c r="C411" t="s">
        <v>39</v>
      </c>
      <c r="D411" t="s">
        <v>50</v>
      </c>
      <c r="E411" t="s">
        <v>384</v>
      </c>
      <c r="F411" s="13" t="str">
        <f>_xlfn.CONCAT(wiz_6[[#This Row],[OCTY......]],",",wiz_6[[#This Row],[OS]])</f>
        <v>MACON     ,GA</v>
      </c>
      <c r="G411" t="s">
        <v>70</v>
      </c>
      <c r="H411" t="s">
        <v>666</v>
      </c>
      <c r="I411" s="13" t="str">
        <f>_xlfn.CONCAT(wiz_6[[#This Row],[DCTY......]], ",",wiz_6[[#This Row],[DS]])</f>
        <v>DYERSBURG ,TN</v>
      </c>
      <c r="J411" t="str">
        <f>TRIM(CONCATENATE(wiz_6[[#This Row],[SHIPPER..................]],wiz_6[[#This Row],[ZIP2..]],wiz_6[[#This Row],[ZIP3..]]))</f>
        <v>b: NOVA LOGISTICS INC| 3120138024</v>
      </c>
      <c r="K411">
        <v>1</v>
      </c>
      <c r="L411">
        <v>1.8</v>
      </c>
      <c r="M411">
        <v>0.28000000000000003</v>
      </c>
      <c r="N411">
        <v>505</v>
      </c>
      <c r="O411">
        <v>0.79</v>
      </c>
      <c r="P411">
        <v>0</v>
      </c>
      <c r="Q411">
        <v>0.25</v>
      </c>
      <c r="R411">
        <v>-35</v>
      </c>
      <c r="S411">
        <v>12</v>
      </c>
      <c r="T411">
        <v>60</v>
      </c>
      <c r="U411">
        <v>471</v>
      </c>
      <c r="V411">
        <v>543</v>
      </c>
      <c r="W411">
        <v>31201</v>
      </c>
      <c r="X411">
        <v>31201</v>
      </c>
      <c r="Y411">
        <v>38024</v>
      </c>
      <c r="Z411">
        <v>1.86</v>
      </c>
      <c r="AA411">
        <f t="shared" si="82"/>
        <v>10012</v>
      </c>
      <c r="AB411">
        <f t="shared" si="83"/>
        <v>543</v>
      </c>
      <c r="AC411">
        <f t="shared" si="84"/>
        <v>6159</v>
      </c>
      <c r="AD411">
        <f t="shared" si="85"/>
        <v>0.6151618058330004</v>
      </c>
      <c r="AE411">
        <f t="shared" si="86"/>
        <v>0</v>
      </c>
      <c r="AF411" t="e">
        <f t="shared" ca="1" si="87"/>
        <v>#N/A</v>
      </c>
      <c r="AG411" t="e">
        <f t="shared" ca="1" si="88"/>
        <v>#N/A</v>
      </c>
      <c r="AH411" t="e">
        <f t="shared" ca="1" si="89"/>
        <v>#N/A</v>
      </c>
      <c r="AI411" t="e">
        <f t="shared" ca="1" si="78"/>
        <v>#N/A</v>
      </c>
      <c r="AJ411">
        <f t="shared" si="79"/>
        <v>9.988014382740711E-5</v>
      </c>
      <c r="AK411">
        <f t="shared" si="80"/>
        <v>0</v>
      </c>
      <c r="AL411" t="e">
        <f t="shared" ca="1" si="90"/>
        <v>#N/A</v>
      </c>
      <c r="AM411" t="b">
        <f t="shared" si="81"/>
        <v>0</v>
      </c>
    </row>
    <row r="412" spans="1:39" x14ac:dyDescent="0.3">
      <c r="A412" t="s">
        <v>643</v>
      </c>
      <c r="B412" t="s">
        <v>644</v>
      </c>
      <c r="C412" t="s">
        <v>39</v>
      </c>
      <c r="D412" t="s">
        <v>50</v>
      </c>
      <c r="E412" t="s">
        <v>645</v>
      </c>
      <c r="F412" s="13" t="str">
        <f>_xlfn.CONCAT(wiz_6[[#This Row],[OCTY......]],",",wiz_6[[#This Row],[OS]])</f>
        <v>EAST DUBLI,GA</v>
      </c>
      <c r="G412" t="s">
        <v>70</v>
      </c>
      <c r="H412" t="s">
        <v>71</v>
      </c>
      <c r="I412" s="13" t="str">
        <f>_xlfn.CONCAT(wiz_6[[#This Row],[DCTY......]], ",",wiz_6[[#This Row],[DS]])</f>
        <v>JACKSON   ,TN</v>
      </c>
      <c r="J412" t="str">
        <f>TRIM(CONCATENATE(wiz_6[[#This Row],[SHIPPER..................]],wiz_6[[#This Row],[ZIP2..]],wiz_6[[#This Row],[ZIP3..]]))</f>
        <v>DURO BAG | 3102138301</v>
      </c>
      <c r="K412">
        <v>15</v>
      </c>
      <c r="L412">
        <v>1.53</v>
      </c>
      <c r="M412">
        <v>0.23</v>
      </c>
      <c r="N412">
        <v>515</v>
      </c>
      <c r="O412">
        <v>1</v>
      </c>
      <c r="P412">
        <v>133</v>
      </c>
      <c r="Q412">
        <v>0.36</v>
      </c>
      <c r="R412">
        <v>-8</v>
      </c>
      <c r="S412">
        <v>-44</v>
      </c>
      <c r="T412">
        <v>10</v>
      </c>
      <c r="U412">
        <v>308</v>
      </c>
      <c r="V412">
        <v>274</v>
      </c>
      <c r="W412">
        <v>30233</v>
      </c>
      <c r="X412">
        <v>31021</v>
      </c>
      <c r="Y412">
        <v>38301</v>
      </c>
      <c r="Z412">
        <v>1.54</v>
      </c>
      <c r="AA412">
        <f t="shared" si="82"/>
        <v>10012</v>
      </c>
      <c r="AB412">
        <f t="shared" si="83"/>
        <v>4110</v>
      </c>
      <c r="AC412">
        <f t="shared" si="84"/>
        <v>6159</v>
      </c>
      <c r="AD412">
        <f t="shared" si="85"/>
        <v>0.6151618058330004</v>
      </c>
      <c r="AE412">
        <f t="shared" si="86"/>
        <v>0</v>
      </c>
      <c r="AF412" t="e">
        <f t="shared" ca="1" si="87"/>
        <v>#N/A</v>
      </c>
      <c r="AG412" t="e">
        <f t="shared" ca="1" si="88"/>
        <v>#N/A</v>
      </c>
      <c r="AH412" t="e">
        <f t="shared" ca="1" si="89"/>
        <v>#N/A</v>
      </c>
      <c r="AI412" t="e">
        <f t="shared" ca="1" si="78"/>
        <v>#N/A</v>
      </c>
      <c r="AJ412">
        <f t="shared" si="79"/>
        <v>1.4982021574111066E-3</v>
      </c>
      <c r="AK412">
        <f t="shared" si="80"/>
        <v>0</v>
      </c>
      <c r="AL412" t="e">
        <f t="shared" ca="1" si="90"/>
        <v>#N/A</v>
      </c>
      <c r="AM412" t="b">
        <f t="shared" si="81"/>
        <v>0</v>
      </c>
    </row>
    <row r="413" spans="1:39" x14ac:dyDescent="0.3">
      <c r="A413" t="s">
        <v>667</v>
      </c>
      <c r="B413" t="s">
        <v>668</v>
      </c>
      <c r="C413" t="s">
        <v>39</v>
      </c>
      <c r="D413" t="s">
        <v>50</v>
      </c>
      <c r="E413" t="s">
        <v>663</v>
      </c>
      <c r="F413" s="13" t="str">
        <f>_xlfn.CONCAT(wiz_6[[#This Row],[OCTY......]],",",wiz_6[[#This Row],[OS]])</f>
        <v>EATONTON  ,GA</v>
      </c>
      <c r="G413" t="s">
        <v>70</v>
      </c>
      <c r="H413" t="s">
        <v>563</v>
      </c>
      <c r="I413" s="13" t="str">
        <f>_xlfn.CONCAT(wiz_6[[#This Row],[DCTY......]], ",",wiz_6[[#This Row],[DS]])</f>
        <v>MIDWAY    ,TN</v>
      </c>
      <c r="J413" t="str">
        <f>TRIM(CONCATENATE(wiz_6[[#This Row],[SHIPPER..................]],wiz_6[[#This Row],[ZIP2..]],wiz_6[[#This Row],[ZIP3..]]))</f>
        <v>b: USA LOGISTICS | 3102437809</v>
      </c>
      <c r="K413">
        <v>1</v>
      </c>
      <c r="L413">
        <v>1.65</v>
      </c>
      <c r="M413">
        <v>0.28000000000000003</v>
      </c>
      <c r="N413">
        <v>273</v>
      </c>
      <c r="O413">
        <v>0.57999999999999996</v>
      </c>
      <c r="P413">
        <v>39</v>
      </c>
      <c r="Q413">
        <v>0.25</v>
      </c>
      <c r="R413">
        <v>-19</v>
      </c>
      <c r="S413">
        <v>-37</v>
      </c>
      <c r="T413">
        <v>-10</v>
      </c>
      <c r="U413">
        <v>-21</v>
      </c>
      <c r="V413">
        <v>-68</v>
      </c>
      <c r="W413">
        <v>31201</v>
      </c>
      <c r="X413">
        <v>31024</v>
      </c>
      <c r="Y413">
        <v>37809</v>
      </c>
      <c r="Z413">
        <v>1.71</v>
      </c>
      <c r="AA413">
        <f t="shared" si="82"/>
        <v>10012</v>
      </c>
      <c r="AB413">
        <f t="shared" si="83"/>
        <v>-68</v>
      </c>
      <c r="AC413">
        <f t="shared" si="84"/>
        <v>6159</v>
      </c>
      <c r="AD413">
        <f t="shared" si="85"/>
        <v>0.6151618058330004</v>
      </c>
      <c r="AE413">
        <f t="shared" si="86"/>
        <v>0</v>
      </c>
      <c r="AF413" t="e">
        <f t="shared" ca="1" si="87"/>
        <v>#N/A</v>
      </c>
      <c r="AG413" t="e">
        <f t="shared" ca="1" si="88"/>
        <v>#N/A</v>
      </c>
      <c r="AH413" t="e">
        <f t="shared" ca="1" si="89"/>
        <v>#N/A</v>
      </c>
      <c r="AI413" t="e">
        <f t="shared" ca="1" si="78"/>
        <v>#N/A</v>
      </c>
      <c r="AJ413">
        <f t="shared" si="79"/>
        <v>9.988014382740711E-5</v>
      </c>
      <c r="AK413">
        <f t="shared" si="80"/>
        <v>0</v>
      </c>
      <c r="AL413" t="e">
        <f t="shared" ca="1" si="90"/>
        <v>#N/A</v>
      </c>
      <c r="AM413" t="b">
        <f t="shared" si="81"/>
        <v>0</v>
      </c>
    </row>
    <row r="414" spans="1:39" x14ac:dyDescent="0.3">
      <c r="A414" t="s">
        <v>123</v>
      </c>
      <c r="B414" t="s">
        <v>124</v>
      </c>
      <c r="C414" t="s">
        <v>39</v>
      </c>
      <c r="D414" t="s">
        <v>50</v>
      </c>
      <c r="E414" t="s">
        <v>662</v>
      </c>
      <c r="F414" s="13" t="str">
        <f>_xlfn.CONCAT(wiz_6[[#This Row],[OCTY......]],",",wiz_6[[#This Row],[OS]])</f>
        <v>BARNESVILL,GA</v>
      </c>
      <c r="G414" t="s">
        <v>70</v>
      </c>
      <c r="H414" t="s">
        <v>75</v>
      </c>
      <c r="I414" s="13" t="str">
        <f>_xlfn.CONCAT(wiz_6[[#This Row],[DCTY......]], ",",wiz_6[[#This Row],[DS]])</f>
        <v>MEMPHIS   ,TN</v>
      </c>
      <c r="J414" t="str">
        <f>TRIM(CONCATENATE(wiz_6[[#This Row],[SHIPPER..................]],wiz_6[[#This Row],[ZIP2..]],wiz_6[[#This Row],[ZIP3..]]))</f>
        <v>WAL MART SAMS GENERAL| 3020438101</v>
      </c>
      <c r="K414">
        <v>6</v>
      </c>
      <c r="L414">
        <v>1.43</v>
      </c>
      <c r="M414">
        <v>7.0000000000000007E-2</v>
      </c>
      <c r="N414">
        <v>413</v>
      </c>
      <c r="O414">
        <v>1.25</v>
      </c>
      <c r="P414">
        <v>69</v>
      </c>
      <c r="Q414">
        <v>0.3</v>
      </c>
      <c r="R414">
        <v>55</v>
      </c>
      <c r="S414">
        <v>-82</v>
      </c>
      <c r="T414">
        <v>-86</v>
      </c>
      <c r="U414">
        <v>-41</v>
      </c>
      <c r="V414">
        <v>-209</v>
      </c>
      <c r="W414">
        <v>30012</v>
      </c>
      <c r="X414">
        <v>30204</v>
      </c>
      <c r="Y414">
        <v>38101</v>
      </c>
      <c r="Z414">
        <v>1.28</v>
      </c>
      <c r="AA414">
        <f t="shared" si="82"/>
        <v>10012</v>
      </c>
      <c r="AB414">
        <f t="shared" si="83"/>
        <v>-1254</v>
      </c>
      <c r="AC414">
        <f t="shared" si="84"/>
        <v>6159</v>
      </c>
      <c r="AD414">
        <f t="shared" si="85"/>
        <v>0.6151618058330004</v>
      </c>
      <c r="AE414">
        <f t="shared" si="86"/>
        <v>0</v>
      </c>
      <c r="AF414" t="e">
        <f t="shared" ca="1" si="87"/>
        <v>#N/A</v>
      </c>
      <c r="AG414" t="e">
        <f t="shared" ca="1" si="88"/>
        <v>#N/A</v>
      </c>
      <c r="AH414" t="e">
        <f t="shared" ca="1" si="89"/>
        <v>#N/A</v>
      </c>
      <c r="AI414" t="e">
        <f t="shared" ca="1" si="78"/>
        <v>#N/A</v>
      </c>
      <c r="AJ414">
        <f t="shared" si="79"/>
        <v>5.9928086296444263E-4</v>
      </c>
      <c r="AK414">
        <f t="shared" si="80"/>
        <v>0</v>
      </c>
      <c r="AL414" t="e">
        <f t="shared" ca="1" si="90"/>
        <v>#N/A</v>
      </c>
      <c r="AM414" t="b">
        <f t="shared" si="81"/>
        <v>0</v>
      </c>
    </row>
    <row r="415" spans="1:39" x14ac:dyDescent="0.3">
      <c r="A415" t="s">
        <v>365</v>
      </c>
      <c r="B415" t="s">
        <v>366</v>
      </c>
      <c r="C415" t="s">
        <v>39</v>
      </c>
      <c r="D415" t="s">
        <v>50</v>
      </c>
      <c r="E415" t="s">
        <v>71</v>
      </c>
      <c r="F415" s="13" t="str">
        <f>_xlfn.CONCAT(wiz_6[[#This Row],[OCTY......]],",",wiz_6[[#This Row],[OS]])</f>
        <v>JACKSON   ,GA</v>
      </c>
      <c r="G415" t="s">
        <v>70</v>
      </c>
      <c r="H415" t="s">
        <v>669</v>
      </c>
      <c r="I415" s="13" t="str">
        <f>_xlfn.CONCAT(wiz_6[[#This Row],[DCTY......]], ",",wiz_6[[#This Row],[DS]])</f>
        <v>OLD HICKOR,TN</v>
      </c>
      <c r="J415" t="str">
        <f>TRIM(CONCATENATE(wiz_6[[#This Row],[SHIPPER..................]],wiz_6[[#This Row],[ZIP2..]],wiz_6[[#This Row],[ZIP3..]]))</f>
        <v>AMERICAN WOODMARK COR| 3023337138</v>
      </c>
      <c r="K415">
        <v>13</v>
      </c>
      <c r="L415">
        <v>2.6</v>
      </c>
      <c r="M415">
        <v>0.19</v>
      </c>
      <c r="N415">
        <v>309</v>
      </c>
      <c r="O415">
        <v>0.7</v>
      </c>
      <c r="P415">
        <v>38</v>
      </c>
      <c r="Q415">
        <v>0.27</v>
      </c>
      <c r="R415">
        <v>4</v>
      </c>
      <c r="S415">
        <v>1</v>
      </c>
      <c r="T415">
        <v>31</v>
      </c>
      <c r="U415">
        <v>252</v>
      </c>
      <c r="V415">
        <v>284</v>
      </c>
      <c r="W415">
        <v>30233</v>
      </c>
      <c r="X415">
        <v>30233</v>
      </c>
      <c r="Y415">
        <v>37138</v>
      </c>
      <c r="Z415">
        <v>2.57</v>
      </c>
      <c r="AA415">
        <f t="shared" si="82"/>
        <v>10012</v>
      </c>
      <c r="AB415">
        <f t="shared" si="83"/>
        <v>3692</v>
      </c>
      <c r="AC415">
        <f t="shared" si="84"/>
        <v>6159</v>
      </c>
      <c r="AD415">
        <f t="shared" si="85"/>
        <v>0.6151618058330004</v>
      </c>
      <c r="AE415">
        <f t="shared" si="86"/>
        <v>0</v>
      </c>
      <c r="AF415" t="e">
        <f t="shared" ca="1" si="87"/>
        <v>#N/A</v>
      </c>
      <c r="AG415" t="e">
        <f t="shared" ca="1" si="88"/>
        <v>#N/A</v>
      </c>
      <c r="AH415" t="e">
        <f t="shared" ca="1" si="89"/>
        <v>#N/A</v>
      </c>
      <c r="AI415" t="e">
        <f t="shared" ca="1" si="78"/>
        <v>#N/A</v>
      </c>
      <c r="AJ415">
        <f t="shared" si="79"/>
        <v>1.2984418697562924E-3</v>
      </c>
      <c r="AK415">
        <f t="shared" si="80"/>
        <v>0</v>
      </c>
      <c r="AL415" t="e">
        <f t="shared" ca="1" si="90"/>
        <v>#N/A</v>
      </c>
      <c r="AM415" t="b">
        <f t="shared" si="81"/>
        <v>0</v>
      </c>
    </row>
    <row r="416" spans="1:39" x14ac:dyDescent="0.3">
      <c r="A416" t="s">
        <v>365</v>
      </c>
      <c r="B416" t="s">
        <v>620</v>
      </c>
      <c r="C416" t="s">
        <v>39</v>
      </c>
      <c r="D416" t="s">
        <v>50</v>
      </c>
      <c r="E416" t="s">
        <v>71</v>
      </c>
      <c r="F416" s="13" t="str">
        <f>_xlfn.CONCAT(wiz_6[[#This Row],[OCTY......]],",",wiz_6[[#This Row],[OS]])</f>
        <v>JACKSON   ,GA</v>
      </c>
      <c r="G416" t="s">
        <v>70</v>
      </c>
      <c r="H416" t="s">
        <v>669</v>
      </c>
      <c r="I416" s="13" t="str">
        <f>_xlfn.CONCAT(wiz_6[[#This Row],[DCTY......]], ",",wiz_6[[#This Row],[DS]])</f>
        <v>OLD HICKOR,TN</v>
      </c>
      <c r="J416" t="str">
        <f>TRIM(CONCATENATE(wiz_6[[#This Row],[SHIPPER..................]],wiz_6[[#This Row],[ZIP2..]],wiz_6[[#This Row],[ZIP3..]]))</f>
        <v>AMERICAN WOODMARK COR| 3023337138</v>
      </c>
      <c r="K416">
        <v>2</v>
      </c>
      <c r="L416">
        <v>2.6</v>
      </c>
      <c r="M416">
        <v>0.2</v>
      </c>
      <c r="N416">
        <v>309</v>
      </c>
      <c r="O416">
        <v>0.65</v>
      </c>
      <c r="P416">
        <v>42</v>
      </c>
      <c r="Q416">
        <v>0.25</v>
      </c>
      <c r="R416">
        <v>3</v>
      </c>
      <c r="S416">
        <v>-4</v>
      </c>
      <c r="T416">
        <v>43</v>
      </c>
      <c r="U416">
        <v>269</v>
      </c>
      <c r="V416">
        <v>308</v>
      </c>
      <c r="W416">
        <v>31201</v>
      </c>
      <c r="X416">
        <v>30233</v>
      </c>
      <c r="Y416">
        <v>37138</v>
      </c>
      <c r="Z416">
        <v>2.58</v>
      </c>
      <c r="AA416">
        <f t="shared" si="82"/>
        <v>10012</v>
      </c>
      <c r="AB416">
        <f t="shared" si="83"/>
        <v>616</v>
      </c>
      <c r="AC416">
        <f t="shared" si="84"/>
        <v>6159</v>
      </c>
      <c r="AD416">
        <f t="shared" si="85"/>
        <v>0.6151618058330004</v>
      </c>
      <c r="AE416">
        <f t="shared" si="86"/>
        <v>0</v>
      </c>
      <c r="AF416" t="e">
        <f t="shared" ca="1" si="87"/>
        <v>#N/A</v>
      </c>
      <c r="AG416" t="e">
        <f t="shared" ca="1" si="88"/>
        <v>#N/A</v>
      </c>
      <c r="AH416" t="e">
        <f t="shared" ca="1" si="89"/>
        <v>#N/A</v>
      </c>
      <c r="AI416" t="e">
        <f t="shared" ca="1" si="78"/>
        <v>#N/A</v>
      </c>
      <c r="AJ416">
        <f t="shared" si="79"/>
        <v>1.9976028765481422E-4</v>
      </c>
      <c r="AK416">
        <f t="shared" si="80"/>
        <v>0</v>
      </c>
      <c r="AL416" t="e">
        <f t="shared" ca="1" si="90"/>
        <v>#N/A</v>
      </c>
      <c r="AM416" t="b">
        <f t="shared" si="81"/>
        <v>0</v>
      </c>
    </row>
    <row r="417" spans="1:39" x14ac:dyDescent="0.3">
      <c r="A417" t="s">
        <v>37</v>
      </c>
      <c r="B417" t="s">
        <v>38</v>
      </c>
      <c r="C417" t="s">
        <v>39</v>
      </c>
      <c r="D417" t="s">
        <v>50</v>
      </c>
      <c r="E417" t="s">
        <v>670</v>
      </c>
      <c r="F417" s="13" t="str">
        <f>_xlfn.CONCAT(wiz_6[[#This Row],[OCTY......]],",",wiz_6[[#This Row],[OS]])</f>
        <v>DUBLIN    ,GA</v>
      </c>
      <c r="G417" t="s">
        <v>70</v>
      </c>
      <c r="H417" t="s">
        <v>671</v>
      </c>
      <c r="I417" s="13" t="str">
        <f>_xlfn.CONCAT(wiz_6[[#This Row],[DCTY......]], ",",wiz_6[[#This Row],[DS]])</f>
        <v>LAWRENCEBU,TN</v>
      </c>
      <c r="J417" t="str">
        <f>TRIM(CONCATENATE(wiz_6[[#This Row],[SHIPPER..................]],wiz_6[[#This Row],[ZIP2..]],wiz_6[[#This Row],[ZIP3..]]))</f>
        <v>b: C H ROBINSON | 3102138464</v>
      </c>
      <c r="K417">
        <v>1</v>
      </c>
      <c r="L417">
        <v>1.1599999999999999</v>
      </c>
      <c r="M417">
        <v>0.28000000000000003</v>
      </c>
      <c r="N417">
        <v>405</v>
      </c>
      <c r="O417">
        <v>0.54</v>
      </c>
      <c r="P417">
        <v>53</v>
      </c>
      <c r="Q417">
        <v>0.3</v>
      </c>
      <c r="R417">
        <v>-28</v>
      </c>
      <c r="S417">
        <v>-55</v>
      </c>
      <c r="T417">
        <v>82</v>
      </c>
      <c r="U417">
        <v>-133</v>
      </c>
      <c r="V417">
        <v>-106</v>
      </c>
      <c r="W417">
        <v>31201</v>
      </c>
      <c r="X417">
        <v>31021</v>
      </c>
      <c r="Y417">
        <v>38464</v>
      </c>
      <c r="Z417">
        <v>1.22</v>
      </c>
      <c r="AA417">
        <f t="shared" si="82"/>
        <v>10012</v>
      </c>
      <c r="AB417">
        <f t="shared" si="83"/>
        <v>-106</v>
      </c>
      <c r="AC417">
        <f t="shared" si="84"/>
        <v>6159</v>
      </c>
      <c r="AD417">
        <f t="shared" si="85"/>
        <v>0.6151618058330004</v>
      </c>
      <c r="AE417">
        <f t="shared" si="86"/>
        <v>0</v>
      </c>
      <c r="AF417" t="e">
        <f t="shared" ca="1" si="87"/>
        <v>#N/A</v>
      </c>
      <c r="AG417" t="e">
        <f t="shared" ca="1" si="88"/>
        <v>#N/A</v>
      </c>
      <c r="AH417" t="e">
        <f t="shared" ca="1" si="89"/>
        <v>#N/A</v>
      </c>
      <c r="AI417" t="e">
        <f t="shared" ca="1" si="78"/>
        <v>#N/A</v>
      </c>
      <c r="AJ417">
        <f t="shared" si="79"/>
        <v>9.988014382740711E-5</v>
      </c>
      <c r="AK417">
        <f t="shared" si="80"/>
        <v>0</v>
      </c>
      <c r="AL417" t="e">
        <f t="shared" ca="1" si="90"/>
        <v>#N/A</v>
      </c>
      <c r="AM417" t="b">
        <f t="shared" si="81"/>
        <v>0</v>
      </c>
    </row>
    <row r="418" spans="1:39" x14ac:dyDescent="0.3">
      <c r="A418" t="s">
        <v>37</v>
      </c>
      <c r="B418" t="s">
        <v>38</v>
      </c>
      <c r="C418" t="s">
        <v>39</v>
      </c>
      <c r="D418" t="s">
        <v>50</v>
      </c>
      <c r="E418" t="s">
        <v>71</v>
      </c>
      <c r="F418" s="13" t="str">
        <f>_xlfn.CONCAT(wiz_6[[#This Row],[OCTY......]],",",wiz_6[[#This Row],[OS]])</f>
        <v>JACKSON   ,GA</v>
      </c>
      <c r="G418" t="s">
        <v>70</v>
      </c>
      <c r="H418" t="s">
        <v>132</v>
      </c>
      <c r="I418" s="13" t="str">
        <f>_xlfn.CONCAT(wiz_6[[#This Row],[DCTY......]], ",",wiz_6[[#This Row],[DS]])</f>
        <v>GALLATIN  ,TN</v>
      </c>
      <c r="J418" t="str">
        <f>TRIM(CONCATENATE(wiz_6[[#This Row],[SHIPPER..................]],wiz_6[[#This Row],[ZIP2..]],wiz_6[[#This Row],[ZIP3..]]))</f>
        <v>b: C H ROBINSON | 3023337066</v>
      </c>
      <c r="K418">
        <v>1</v>
      </c>
      <c r="L418">
        <v>1.65</v>
      </c>
      <c r="M418">
        <v>0.27</v>
      </c>
      <c r="N418">
        <v>313</v>
      </c>
      <c r="O418">
        <v>0.75</v>
      </c>
      <c r="P418">
        <v>48</v>
      </c>
      <c r="Q418">
        <v>0.25</v>
      </c>
      <c r="R418">
        <v>-19</v>
      </c>
      <c r="S418">
        <v>-5</v>
      </c>
      <c r="T418">
        <v>20</v>
      </c>
      <c r="U418">
        <v>-1</v>
      </c>
      <c r="V418">
        <v>14</v>
      </c>
      <c r="W418">
        <v>30301</v>
      </c>
      <c r="X418">
        <v>30233</v>
      </c>
      <c r="Y418">
        <v>37066</v>
      </c>
      <c r="Z418">
        <v>1.7</v>
      </c>
      <c r="AA418">
        <f t="shared" si="82"/>
        <v>10012</v>
      </c>
      <c r="AB418">
        <f t="shared" si="83"/>
        <v>14</v>
      </c>
      <c r="AC418">
        <f t="shared" si="84"/>
        <v>6159</v>
      </c>
      <c r="AD418">
        <f t="shared" si="85"/>
        <v>0.6151618058330004</v>
      </c>
      <c r="AE418">
        <f t="shared" si="86"/>
        <v>0</v>
      </c>
      <c r="AF418" t="e">
        <f t="shared" ca="1" si="87"/>
        <v>#N/A</v>
      </c>
      <c r="AG418" t="e">
        <f t="shared" ca="1" si="88"/>
        <v>#N/A</v>
      </c>
      <c r="AH418" t="e">
        <f t="shared" ca="1" si="89"/>
        <v>#N/A</v>
      </c>
      <c r="AI418" t="e">
        <f t="shared" ca="1" si="78"/>
        <v>#N/A</v>
      </c>
      <c r="AJ418">
        <f t="shared" si="79"/>
        <v>9.988014382740711E-5</v>
      </c>
      <c r="AK418">
        <f t="shared" si="80"/>
        <v>0</v>
      </c>
      <c r="AL418" t="e">
        <f t="shared" ca="1" si="90"/>
        <v>#N/A</v>
      </c>
      <c r="AM418" t="b">
        <f t="shared" si="81"/>
        <v>0</v>
      </c>
    </row>
    <row r="419" spans="1:39" x14ac:dyDescent="0.3">
      <c r="A419" t="s">
        <v>650</v>
      </c>
      <c r="B419" t="s">
        <v>651</v>
      </c>
      <c r="C419" t="s">
        <v>39</v>
      </c>
      <c r="D419" t="s">
        <v>50</v>
      </c>
      <c r="E419" t="s">
        <v>652</v>
      </c>
      <c r="F419" s="13" t="str">
        <f>_xlfn.CONCAT(wiz_6[[#This Row],[OCTY......]],",",wiz_6[[#This Row],[OS]])</f>
        <v>FORT VALLE,GA</v>
      </c>
      <c r="G419" t="s">
        <v>70</v>
      </c>
      <c r="H419" t="s">
        <v>202</v>
      </c>
      <c r="I419" s="13" t="str">
        <f>_xlfn.CONCAT(wiz_6[[#This Row],[DCTY......]], ",",wiz_6[[#This Row],[DS]])</f>
        <v>NASHVILLE ,TN</v>
      </c>
      <c r="J419" t="str">
        <f>TRIM(CONCATENATE(wiz_6[[#This Row],[SHIPPER..................]],wiz_6[[#This Row],[ZIP2..]],wiz_6[[#This Row],[ZIP3..]]))</f>
        <v>BLUE BIRD | 3103037201</v>
      </c>
      <c r="K419">
        <v>13</v>
      </c>
      <c r="L419">
        <v>1.84</v>
      </c>
      <c r="M419">
        <v>0.22</v>
      </c>
      <c r="N419">
        <v>353</v>
      </c>
      <c r="O419">
        <v>0.82</v>
      </c>
      <c r="P419">
        <v>64</v>
      </c>
      <c r="Q419">
        <v>0.28999999999999998</v>
      </c>
      <c r="R419">
        <v>-5</v>
      </c>
      <c r="S419">
        <v>-44</v>
      </c>
      <c r="T419">
        <v>-11</v>
      </c>
      <c r="U419">
        <v>69</v>
      </c>
      <c r="V419">
        <v>14</v>
      </c>
      <c r="W419">
        <v>31201</v>
      </c>
      <c r="X419">
        <v>31030</v>
      </c>
      <c r="Y419">
        <v>37201</v>
      </c>
      <c r="Z419">
        <v>1.84</v>
      </c>
      <c r="AA419">
        <f t="shared" si="82"/>
        <v>10012</v>
      </c>
      <c r="AB419">
        <f t="shared" si="83"/>
        <v>182</v>
      </c>
      <c r="AC419">
        <f t="shared" si="84"/>
        <v>6159</v>
      </c>
      <c r="AD419">
        <f t="shared" si="85"/>
        <v>0.6151618058330004</v>
      </c>
      <c r="AE419">
        <f t="shared" si="86"/>
        <v>0</v>
      </c>
      <c r="AF419" t="e">
        <f t="shared" ca="1" si="87"/>
        <v>#N/A</v>
      </c>
      <c r="AG419" t="e">
        <f t="shared" ca="1" si="88"/>
        <v>#N/A</v>
      </c>
      <c r="AH419" t="e">
        <f t="shared" ca="1" si="89"/>
        <v>#N/A</v>
      </c>
      <c r="AI419" t="e">
        <f t="shared" ca="1" si="78"/>
        <v>#N/A</v>
      </c>
      <c r="AJ419">
        <f t="shared" si="79"/>
        <v>1.2984418697562924E-3</v>
      </c>
      <c r="AK419">
        <f t="shared" si="80"/>
        <v>0</v>
      </c>
      <c r="AL419" t="e">
        <f t="shared" ca="1" si="90"/>
        <v>#N/A</v>
      </c>
      <c r="AM419" t="b">
        <f t="shared" si="81"/>
        <v>0</v>
      </c>
    </row>
    <row r="420" spans="1:39" x14ac:dyDescent="0.3">
      <c r="A420" t="s">
        <v>646</v>
      </c>
      <c r="B420" t="s">
        <v>647</v>
      </c>
      <c r="C420" t="s">
        <v>39</v>
      </c>
      <c r="D420" t="s">
        <v>50</v>
      </c>
      <c r="E420" t="s">
        <v>384</v>
      </c>
      <c r="F420" s="13" t="str">
        <f>_xlfn.CONCAT(wiz_6[[#This Row],[OCTY......]],",",wiz_6[[#This Row],[OS]])</f>
        <v>MACON     ,GA</v>
      </c>
      <c r="G420" t="s">
        <v>70</v>
      </c>
      <c r="H420" t="s">
        <v>640</v>
      </c>
      <c r="I420" s="13" t="str">
        <f>_xlfn.CONCAT(wiz_6[[#This Row],[DCTY......]], ",",wiz_6[[#This Row],[DS]])</f>
        <v>GORDONSVIL,TN</v>
      </c>
      <c r="J420" t="str">
        <f>TRIM(CONCATENATE(wiz_6[[#This Row],[SHIPPER..................]],wiz_6[[#This Row],[ZIP2..]],wiz_6[[#This Row],[ZIP3..]]))</f>
        <v>GRAPHIC PACKAGING | 3120138563</v>
      </c>
      <c r="K420">
        <v>23</v>
      </c>
      <c r="L420">
        <v>1.77</v>
      </c>
      <c r="M420">
        <v>0.26</v>
      </c>
      <c r="N420">
        <v>324</v>
      </c>
      <c r="O420">
        <v>0.99</v>
      </c>
      <c r="P420">
        <v>34</v>
      </c>
      <c r="Q420">
        <v>0.27</v>
      </c>
      <c r="R420">
        <v>-17</v>
      </c>
      <c r="S420">
        <v>-32</v>
      </c>
      <c r="T420">
        <v>-37</v>
      </c>
      <c r="U420">
        <v>25</v>
      </c>
      <c r="V420">
        <v>-44</v>
      </c>
      <c r="W420">
        <v>31201</v>
      </c>
      <c r="X420">
        <v>31201</v>
      </c>
      <c r="Y420">
        <v>38563</v>
      </c>
      <c r="Z420">
        <v>1.81</v>
      </c>
      <c r="AA420">
        <f t="shared" si="82"/>
        <v>10012</v>
      </c>
      <c r="AB420">
        <f t="shared" si="83"/>
        <v>-1012</v>
      </c>
      <c r="AC420">
        <f t="shared" si="84"/>
        <v>6159</v>
      </c>
      <c r="AD420">
        <f t="shared" si="85"/>
        <v>0.6151618058330004</v>
      </c>
      <c r="AE420">
        <f t="shared" si="86"/>
        <v>0</v>
      </c>
      <c r="AF420" t="e">
        <f t="shared" ca="1" si="87"/>
        <v>#N/A</v>
      </c>
      <c r="AG420" t="e">
        <f t="shared" ca="1" si="88"/>
        <v>#N/A</v>
      </c>
      <c r="AH420" t="e">
        <f t="shared" ca="1" si="89"/>
        <v>#N/A</v>
      </c>
      <c r="AI420" t="e">
        <f t="shared" ca="1" si="78"/>
        <v>#N/A</v>
      </c>
      <c r="AJ420">
        <f t="shared" si="79"/>
        <v>2.2972433080303634E-3</v>
      </c>
      <c r="AK420">
        <f t="shared" si="80"/>
        <v>0</v>
      </c>
      <c r="AL420" t="e">
        <f t="shared" ca="1" si="90"/>
        <v>#N/A</v>
      </c>
      <c r="AM420" t="b">
        <f t="shared" si="81"/>
        <v>0</v>
      </c>
    </row>
    <row r="421" spans="1:39" x14ac:dyDescent="0.3">
      <c r="A421" t="s">
        <v>646</v>
      </c>
      <c r="B421" t="s">
        <v>647</v>
      </c>
      <c r="C421" t="s">
        <v>39</v>
      </c>
      <c r="D421" t="s">
        <v>50</v>
      </c>
      <c r="E421" t="s">
        <v>384</v>
      </c>
      <c r="F421" s="13" t="str">
        <f>_xlfn.CONCAT(wiz_6[[#This Row],[OCTY......]],",",wiz_6[[#This Row],[OS]])</f>
        <v>MACON     ,GA</v>
      </c>
      <c r="G421" t="s">
        <v>70</v>
      </c>
      <c r="H421" t="s">
        <v>671</v>
      </c>
      <c r="I421" s="13" t="str">
        <f>_xlfn.CONCAT(wiz_6[[#This Row],[DCTY......]], ",",wiz_6[[#This Row],[DS]])</f>
        <v>LAWRENCEBU,TN</v>
      </c>
      <c r="J421" t="str">
        <f>TRIM(CONCATENATE(wiz_6[[#This Row],[SHIPPER..................]],wiz_6[[#This Row],[ZIP2..]],wiz_6[[#This Row],[ZIP3..]]))</f>
        <v>GRAPHIC PACKAGING | 3120138464</v>
      </c>
      <c r="K421">
        <v>5</v>
      </c>
      <c r="L421">
        <v>1.85</v>
      </c>
      <c r="M421">
        <v>0.26</v>
      </c>
      <c r="N421">
        <v>341</v>
      </c>
      <c r="O421">
        <v>0.87</v>
      </c>
      <c r="P421">
        <v>51</v>
      </c>
      <c r="Q421">
        <v>0.28000000000000003</v>
      </c>
      <c r="R421">
        <v>-19</v>
      </c>
      <c r="S421">
        <v>-32</v>
      </c>
      <c r="T421">
        <v>-9</v>
      </c>
      <c r="U421">
        <v>83</v>
      </c>
      <c r="V421">
        <v>42</v>
      </c>
      <c r="W421">
        <v>31201</v>
      </c>
      <c r="X421">
        <v>31201</v>
      </c>
      <c r="Y421">
        <v>38464</v>
      </c>
      <c r="Z421">
        <v>1.89</v>
      </c>
      <c r="AA421">
        <f t="shared" si="82"/>
        <v>10012</v>
      </c>
      <c r="AB421">
        <f t="shared" si="83"/>
        <v>210</v>
      </c>
      <c r="AC421">
        <f t="shared" si="84"/>
        <v>6159</v>
      </c>
      <c r="AD421">
        <f t="shared" si="85"/>
        <v>0.6151618058330004</v>
      </c>
      <c r="AE421">
        <f t="shared" si="86"/>
        <v>0</v>
      </c>
      <c r="AF421" t="e">
        <f t="shared" ca="1" si="87"/>
        <v>#N/A</v>
      </c>
      <c r="AG421" t="e">
        <f t="shared" ca="1" si="88"/>
        <v>#N/A</v>
      </c>
      <c r="AH421" t="e">
        <f t="shared" ca="1" si="89"/>
        <v>#N/A</v>
      </c>
      <c r="AI421" t="e">
        <f t="shared" ca="1" si="78"/>
        <v>#N/A</v>
      </c>
      <c r="AJ421">
        <f t="shared" si="79"/>
        <v>4.9940071913703551E-4</v>
      </c>
      <c r="AK421">
        <f t="shared" si="80"/>
        <v>0</v>
      </c>
      <c r="AL421" t="e">
        <f t="shared" ca="1" si="90"/>
        <v>#N/A</v>
      </c>
      <c r="AM421" t="b">
        <f t="shared" si="81"/>
        <v>0</v>
      </c>
    </row>
    <row r="422" spans="1:39" x14ac:dyDescent="0.3">
      <c r="A422" t="s">
        <v>646</v>
      </c>
      <c r="B422" t="s">
        <v>647</v>
      </c>
      <c r="C422" t="s">
        <v>39</v>
      </c>
      <c r="D422" t="s">
        <v>50</v>
      </c>
      <c r="E422" t="s">
        <v>384</v>
      </c>
      <c r="F422" s="13" t="str">
        <f>_xlfn.CONCAT(wiz_6[[#This Row],[OCTY......]],",",wiz_6[[#This Row],[OS]])</f>
        <v>MACON     ,GA</v>
      </c>
      <c r="G422" t="s">
        <v>70</v>
      </c>
      <c r="H422" t="s">
        <v>575</v>
      </c>
      <c r="I422" s="13" t="str">
        <f>_xlfn.CONCAT(wiz_6[[#This Row],[DCTY......]], ",",wiz_6[[#This Row],[DS]])</f>
        <v>LEBANON   ,TN</v>
      </c>
      <c r="J422" t="str">
        <f>TRIM(CONCATENATE(wiz_6[[#This Row],[SHIPPER..................]],wiz_6[[#This Row],[ZIP2..]],wiz_6[[#This Row],[ZIP3..]]))</f>
        <v>GRAPHIC PACKAGING | 3120137087</v>
      </c>
      <c r="K422">
        <v>21</v>
      </c>
      <c r="L422">
        <v>1.77</v>
      </c>
      <c r="M422">
        <v>0.28000000000000003</v>
      </c>
      <c r="N422">
        <v>332</v>
      </c>
      <c r="O422">
        <v>0.86</v>
      </c>
      <c r="P422">
        <v>73</v>
      </c>
      <c r="Q422">
        <v>0.31</v>
      </c>
      <c r="R422">
        <v>-23</v>
      </c>
      <c r="S422">
        <v>-32</v>
      </c>
      <c r="T422">
        <v>-6</v>
      </c>
      <c r="U422">
        <v>53</v>
      </c>
      <c r="V422">
        <v>15</v>
      </c>
      <c r="W422">
        <v>30012</v>
      </c>
      <c r="X422">
        <v>31201</v>
      </c>
      <c r="Y422">
        <v>37087</v>
      </c>
      <c r="Z422">
        <v>1.83</v>
      </c>
      <c r="AA422">
        <f t="shared" si="82"/>
        <v>10012</v>
      </c>
      <c r="AB422">
        <f t="shared" si="83"/>
        <v>315</v>
      </c>
      <c r="AC422">
        <f t="shared" si="84"/>
        <v>6159</v>
      </c>
      <c r="AD422">
        <f t="shared" si="85"/>
        <v>0.6151618058330004</v>
      </c>
      <c r="AE422">
        <f t="shared" si="86"/>
        <v>0</v>
      </c>
      <c r="AF422" t="e">
        <f t="shared" ca="1" si="87"/>
        <v>#N/A</v>
      </c>
      <c r="AG422" t="e">
        <f t="shared" ca="1" si="88"/>
        <v>#N/A</v>
      </c>
      <c r="AH422" t="e">
        <f t="shared" ca="1" si="89"/>
        <v>#N/A</v>
      </c>
      <c r="AI422" t="e">
        <f t="shared" ca="1" si="78"/>
        <v>#N/A</v>
      </c>
      <c r="AJ422">
        <f t="shared" si="79"/>
        <v>2.0974830203755492E-3</v>
      </c>
      <c r="AK422">
        <f t="shared" si="80"/>
        <v>0</v>
      </c>
      <c r="AL422" t="e">
        <f t="shared" ca="1" si="90"/>
        <v>#N/A</v>
      </c>
      <c r="AM422" t="b">
        <f t="shared" si="81"/>
        <v>0</v>
      </c>
    </row>
    <row r="423" spans="1:39" x14ac:dyDescent="0.3">
      <c r="A423" t="s">
        <v>650</v>
      </c>
      <c r="B423" t="s">
        <v>651</v>
      </c>
      <c r="C423" t="s">
        <v>39</v>
      </c>
      <c r="D423" t="s">
        <v>50</v>
      </c>
      <c r="E423" t="s">
        <v>652</v>
      </c>
      <c r="F423" s="13" t="str">
        <f>_xlfn.CONCAT(wiz_6[[#This Row],[OCTY......]],",",wiz_6[[#This Row],[OS]])</f>
        <v>FORT VALLE,GA</v>
      </c>
      <c r="G423" t="s">
        <v>76</v>
      </c>
      <c r="H423" t="s">
        <v>672</v>
      </c>
      <c r="I423" s="13" t="str">
        <f>_xlfn.CONCAT(wiz_6[[#This Row],[DCTY......]], ",",wiz_6[[#This Row],[DS]])</f>
        <v>ARLINGTON ,TX</v>
      </c>
      <c r="J423" t="str">
        <f>TRIM(CONCATENATE(wiz_6[[#This Row],[SHIPPER..................]],wiz_6[[#This Row],[ZIP2..]],wiz_6[[#This Row],[ZIP3..]]))</f>
        <v>BLUE BIRD | 3103076001</v>
      </c>
      <c r="K423">
        <v>5</v>
      </c>
      <c r="L423">
        <v>1.53</v>
      </c>
      <c r="M423">
        <v>0.22</v>
      </c>
      <c r="N423">
        <v>830</v>
      </c>
      <c r="O423">
        <v>1.6</v>
      </c>
      <c r="P423">
        <v>76</v>
      </c>
      <c r="Q423">
        <v>0.3</v>
      </c>
      <c r="R423">
        <v>-12</v>
      </c>
      <c r="S423">
        <v>-44</v>
      </c>
      <c r="T423">
        <v>38</v>
      </c>
      <c r="U423">
        <v>-197</v>
      </c>
      <c r="V423">
        <v>-203</v>
      </c>
      <c r="W423">
        <v>30233</v>
      </c>
      <c r="X423">
        <v>31030</v>
      </c>
      <c r="Y423">
        <v>76001</v>
      </c>
      <c r="Z423">
        <v>1.53</v>
      </c>
      <c r="AA423">
        <f t="shared" si="82"/>
        <v>10012</v>
      </c>
      <c r="AB423">
        <f t="shared" si="83"/>
        <v>-1015</v>
      </c>
      <c r="AC423">
        <f t="shared" si="84"/>
        <v>6159</v>
      </c>
      <c r="AD423">
        <f t="shared" si="85"/>
        <v>0.6151618058330004</v>
      </c>
      <c r="AE423">
        <f t="shared" si="86"/>
        <v>0</v>
      </c>
      <c r="AF423" t="e">
        <f t="shared" ca="1" si="87"/>
        <v>#N/A</v>
      </c>
      <c r="AG423" t="e">
        <f t="shared" ca="1" si="88"/>
        <v>#N/A</v>
      </c>
      <c r="AH423" t="e">
        <f t="shared" ca="1" si="89"/>
        <v>#N/A</v>
      </c>
      <c r="AI423" t="e">
        <f t="shared" ca="1" si="78"/>
        <v>#N/A</v>
      </c>
      <c r="AJ423">
        <f t="shared" si="79"/>
        <v>4.9940071913703551E-4</v>
      </c>
      <c r="AK423">
        <f t="shared" si="80"/>
        <v>0</v>
      </c>
      <c r="AL423" t="e">
        <f t="shared" ca="1" si="90"/>
        <v>#N/A</v>
      </c>
      <c r="AM423" t="b">
        <f t="shared" si="81"/>
        <v>0</v>
      </c>
    </row>
    <row r="424" spans="1:39" x14ac:dyDescent="0.3">
      <c r="A424" t="s">
        <v>78</v>
      </c>
      <c r="B424" t="s">
        <v>79</v>
      </c>
      <c r="C424" t="s">
        <v>39</v>
      </c>
      <c r="D424" t="s">
        <v>50</v>
      </c>
      <c r="E424" t="s">
        <v>384</v>
      </c>
      <c r="F424" s="13" t="str">
        <f>_xlfn.CONCAT(wiz_6[[#This Row],[OCTY......]],",",wiz_6[[#This Row],[OS]])</f>
        <v>MACON     ,GA</v>
      </c>
      <c r="G424" t="s">
        <v>76</v>
      </c>
      <c r="H424" t="s">
        <v>673</v>
      </c>
      <c r="I424" s="13" t="str">
        <f>_xlfn.CONCAT(wiz_6[[#This Row],[DCTY......]], ",",wiz_6[[#This Row],[DS]])</f>
        <v>MCKINNEY  ,TX</v>
      </c>
      <c r="J424" t="str">
        <f>TRIM(CONCATENATE(wiz_6[[#This Row],[SHIPPER..................]],wiz_6[[#This Row],[ZIP2..]],wiz_6[[#This Row],[ZIP3..]]))</f>
        <v>TRACTOR SUPPLY MANHAT| 3120175069</v>
      </c>
      <c r="K424">
        <v>1</v>
      </c>
      <c r="L424">
        <v>1.89</v>
      </c>
      <c r="M424">
        <v>0.21</v>
      </c>
      <c r="N424">
        <v>891</v>
      </c>
      <c r="O424">
        <v>1.75</v>
      </c>
      <c r="P424">
        <v>0</v>
      </c>
      <c r="Q424">
        <v>0.25</v>
      </c>
      <c r="R424">
        <v>0</v>
      </c>
      <c r="S424">
        <v>12</v>
      </c>
      <c r="T424">
        <v>-17</v>
      </c>
      <c r="U424">
        <v>146</v>
      </c>
      <c r="V424">
        <v>141</v>
      </c>
      <c r="W424">
        <v>31201</v>
      </c>
      <c r="X424">
        <v>31201</v>
      </c>
      <c r="Y424">
        <v>75069</v>
      </c>
      <c r="Z424">
        <v>1.88</v>
      </c>
      <c r="AA424">
        <f t="shared" si="82"/>
        <v>10012</v>
      </c>
      <c r="AB424">
        <f t="shared" si="83"/>
        <v>141</v>
      </c>
      <c r="AC424">
        <f t="shared" si="84"/>
        <v>6159</v>
      </c>
      <c r="AD424">
        <f t="shared" si="85"/>
        <v>0.6151618058330004</v>
      </c>
      <c r="AE424">
        <f t="shared" si="86"/>
        <v>0</v>
      </c>
      <c r="AF424" t="e">
        <f t="shared" ca="1" si="87"/>
        <v>#N/A</v>
      </c>
      <c r="AG424" t="e">
        <f t="shared" ca="1" si="88"/>
        <v>#N/A</v>
      </c>
      <c r="AH424" t="e">
        <f t="shared" ca="1" si="89"/>
        <v>#N/A</v>
      </c>
      <c r="AI424" t="e">
        <f t="shared" ca="1" si="78"/>
        <v>#N/A</v>
      </c>
      <c r="AJ424">
        <f t="shared" si="79"/>
        <v>9.988014382740711E-5</v>
      </c>
      <c r="AK424">
        <f t="shared" si="80"/>
        <v>0</v>
      </c>
      <c r="AL424" t="e">
        <f t="shared" ca="1" si="90"/>
        <v>#N/A</v>
      </c>
      <c r="AM424" t="b">
        <f t="shared" si="81"/>
        <v>0</v>
      </c>
    </row>
    <row r="425" spans="1:39" x14ac:dyDescent="0.3">
      <c r="A425" t="s">
        <v>365</v>
      </c>
      <c r="B425" t="s">
        <v>366</v>
      </c>
      <c r="C425" t="s">
        <v>39</v>
      </c>
      <c r="D425" t="s">
        <v>50</v>
      </c>
      <c r="E425" t="s">
        <v>71</v>
      </c>
      <c r="F425" s="13" t="str">
        <f>_xlfn.CONCAT(wiz_6[[#This Row],[OCTY......]],",",wiz_6[[#This Row],[OS]])</f>
        <v>JACKSON   ,GA</v>
      </c>
      <c r="G425" t="s">
        <v>68</v>
      </c>
      <c r="H425" t="s">
        <v>674</v>
      </c>
      <c r="I425" s="13" t="str">
        <f>_xlfn.CONCAT(wiz_6[[#This Row],[DCTY......]], ",",wiz_6[[#This Row],[DS]])</f>
        <v>STONEVILLE,NC</v>
      </c>
      <c r="J425" t="str">
        <f>TRIM(CONCATENATE(wiz_6[[#This Row],[SHIPPER..................]],wiz_6[[#This Row],[ZIP2..]],wiz_6[[#This Row],[ZIP3..]]))</f>
        <v>AMERICAN WOODMARK COR| 3023327048</v>
      </c>
      <c r="K425">
        <v>13</v>
      </c>
      <c r="L425">
        <v>2.67</v>
      </c>
      <c r="M425">
        <v>0.19</v>
      </c>
      <c r="N425">
        <v>394</v>
      </c>
      <c r="O425">
        <v>0.59</v>
      </c>
      <c r="P425">
        <v>0</v>
      </c>
      <c r="Q425">
        <v>0.25</v>
      </c>
      <c r="R425">
        <v>7</v>
      </c>
      <c r="S425">
        <v>1</v>
      </c>
      <c r="T425">
        <v>43</v>
      </c>
      <c r="U425">
        <v>694</v>
      </c>
      <c r="V425">
        <v>738</v>
      </c>
      <c r="W425">
        <v>30233</v>
      </c>
      <c r="X425">
        <v>30233</v>
      </c>
      <c r="Y425">
        <v>27048</v>
      </c>
      <c r="Z425">
        <v>2.64</v>
      </c>
      <c r="AA425">
        <f t="shared" si="82"/>
        <v>10012</v>
      </c>
      <c r="AB425">
        <f t="shared" si="83"/>
        <v>9594</v>
      </c>
      <c r="AC425">
        <f t="shared" si="84"/>
        <v>6159</v>
      </c>
      <c r="AD425">
        <f t="shared" si="85"/>
        <v>0.6151618058330004</v>
      </c>
      <c r="AE425">
        <f t="shared" si="86"/>
        <v>0</v>
      </c>
      <c r="AF425" t="e">
        <f t="shared" ca="1" si="87"/>
        <v>#N/A</v>
      </c>
      <c r="AG425" t="e">
        <f t="shared" ca="1" si="88"/>
        <v>#N/A</v>
      </c>
      <c r="AH425" t="e">
        <f t="shared" ca="1" si="89"/>
        <v>#N/A</v>
      </c>
      <c r="AI425" t="e">
        <f t="shared" ca="1" si="78"/>
        <v>#N/A</v>
      </c>
      <c r="AJ425">
        <f t="shared" si="79"/>
        <v>1.2984418697562924E-3</v>
      </c>
      <c r="AK425">
        <f t="shared" si="80"/>
        <v>0</v>
      </c>
      <c r="AL425" t="e">
        <f t="shared" ca="1" si="90"/>
        <v>#N/A</v>
      </c>
      <c r="AM425" t="b">
        <f t="shared" si="81"/>
        <v>0</v>
      </c>
    </row>
    <row r="426" spans="1:39" x14ac:dyDescent="0.3">
      <c r="A426" t="s">
        <v>365</v>
      </c>
      <c r="B426" t="s">
        <v>620</v>
      </c>
      <c r="C426" t="s">
        <v>39</v>
      </c>
      <c r="D426" t="s">
        <v>50</v>
      </c>
      <c r="E426" t="s">
        <v>71</v>
      </c>
      <c r="F426" s="13" t="str">
        <f>_xlfn.CONCAT(wiz_6[[#This Row],[OCTY......]],",",wiz_6[[#This Row],[OS]])</f>
        <v>JACKSON   ,GA</v>
      </c>
      <c r="G426" t="s">
        <v>68</v>
      </c>
      <c r="H426" t="s">
        <v>674</v>
      </c>
      <c r="I426" s="13" t="str">
        <f>_xlfn.CONCAT(wiz_6[[#This Row],[DCTY......]], ",",wiz_6[[#This Row],[DS]])</f>
        <v>STONEVILLE,NC</v>
      </c>
      <c r="J426" t="str">
        <f>TRIM(CONCATENATE(wiz_6[[#This Row],[SHIPPER..................]],wiz_6[[#This Row],[ZIP2..]],wiz_6[[#This Row],[ZIP3..]]))</f>
        <v>AMERICAN WOODMARK COR| 3023327048</v>
      </c>
      <c r="K426">
        <v>7</v>
      </c>
      <c r="L426">
        <v>2.67</v>
      </c>
      <c r="M426">
        <v>0.19</v>
      </c>
      <c r="N426">
        <v>394</v>
      </c>
      <c r="O426">
        <v>0.52</v>
      </c>
      <c r="P426">
        <v>15</v>
      </c>
      <c r="Q426">
        <v>0.26</v>
      </c>
      <c r="R426">
        <v>7</v>
      </c>
      <c r="S426">
        <v>-4</v>
      </c>
      <c r="T426">
        <v>60</v>
      </c>
      <c r="U426">
        <v>694</v>
      </c>
      <c r="V426">
        <v>750</v>
      </c>
      <c r="W426">
        <v>30233</v>
      </c>
      <c r="X426">
        <v>30233</v>
      </c>
      <c r="Y426">
        <v>27048</v>
      </c>
      <c r="Z426">
        <v>2.64</v>
      </c>
      <c r="AA426">
        <f t="shared" si="82"/>
        <v>10012</v>
      </c>
      <c r="AB426">
        <f t="shared" si="83"/>
        <v>5250</v>
      </c>
      <c r="AC426">
        <f t="shared" si="84"/>
        <v>6159</v>
      </c>
      <c r="AD426">
        <f t="shared" si="85"/>
        <v>0.6151618058330004</v>
      </c>
      <c r="AE426">
        <f t="shared" si="86"/>
        <v>0</v>
      </c>
      <c r="AF426" t="e">
        <f t="shared" ca="1" si="87"/>
        <v>#N/A</v>
      </c>
      <c r="AG426" t="e">
        <f t="shared" ca="1" si="88"/>
        <v>#N/A</v>
      </c>
      <c r="AH426" t="e">
        <f t="shared" ca="1" si="89"/>
        <v>#N/A</v>
      </c>
      <c r="AI426" t="e">
        <f t="shared" ca="1" si="78"/>
        <v>#N/A</v>
      </c>
      <c r="AJ426">
        <f t="shared" si="79"/>
        <v>6.9916100679184975E-4</v>
      </c>
      <c r="AK426">
        <f t="shared" si="80"/>
        <v>0</v>
      </c>
      <c r="AL426" t="e">
        <f t="shared" ca="1" si="90"/>
        <v>#N/A</v>
      </c>
      <c r="AM426" t="b">
        <f t="shared" si="81"/>
        <v>0</v>
      </c>
    </row>
    <row r="427" spans="1:39" x14ac:dyDescent="0.3">
      <c r="A427" t="s">
        <v>248</v>
      </c>
      <c r="B427" t="s">
        <v>249</v>
      </c>
      <c r="C427" t="s">
        <v>39</v>
      </c>
      <c r="D427" t="s">
        <v>50</v>
      </c>
      <c r="E427" t="s">
        <v>675</v>
      </c>
      <c r="F427" s="13" t="str">
        <f>_xlfn.CONCAT(wiz_6[[#This Row],[OCTY......]],",",wiz_6[[#This Row],[OS]])</f>
        <v>CARTERSVIL,GA</v>
      </c>
      <c r="G427" t="s">
        <v>146</v>
      </c>
      <c r="H427" t="s">
        <v>147</v>
      </c>
      <c r="I427" s="13" t="str">
        <f>_xlfn.CONCAT(wiz_6[[#This Row],[DCTY......]], ",",wiz_6[[#This Row],[DS]])</f>
        <v>BATESVILLE,AR</v>
      </c>
      <c r="J427" t="str">
        <f>TRIM(CONCATENATE(wiz_6[[#This Row],[SHIPPER..................]],wiz_6[[#This Row],[ZIP2..]],wiz_6[[#This Row],[ZIP3..]]))</f>
        <v>STALLION TRANSPORTATI| 3012072501</v>
      </c>
      <c r="K427">
        <v>2</v>
      </c>
      <c r="L427">
        <v>1.07</v>
      </c>
      <c r="M427">
        <v>0.27</v>
      </c>
      <c r="N427">
        <v>464</v>
      </c>
      <c r="O427">
        <v>0.61</v>
      </c>
      <c r="P427">
        <v>84</v>
      </c>
      <c r="Q427">
        <v>0.33</v>
      </c>
      <c r="R427">
        <v>-28</v>
      </c>
      <c r="S427">
        <v>-99</v>
      </c>
      <c r="T427">
        <v>84</v>
      </c>
      <c r="U427">
        <v>-10</v>
      </c>
      <c r="V427">
        <v>-25</v>
      </c>
      <c r="W427">
        <v>37885</v>
      </c>
      <c r="X427">
        <v>30120</v>
      </c>
      <c r="Y427">
        <v>72501</v>
      </c>
      <c r="Z427">
        <v>1.1200000000000001</v>
      </c>
      <c r="AA427">
        <f t="shared" si="82"/>
        <v>10012</v>
      </c>
      <c r="AB427">
        <f t="shared" si="83"/>
        <v>-50</v>
      </c>
      <c r="AC427">
        <f t="shared" si="84"/>
        <v>6159</v>
      </c>
      <c r="AD427">
        <f t="shared" si="85"/>
        <v>0.6151618058330004</v>
      </c>
      <c r="AE427">
        <f t="shared" si="86"/>
        <v>0</v>
      </c>
      <c r="AF427" t="e">
        <f t="shared" ca="1" si="87"/>
        <v>#N/A</v>
      </c>
      <c r="AG427" t="e">
        <f t="shared" ca="1" si="88"/>
        <v>#N/A</v>
      </c>
      <c r="AH427" t="e">
        <f t="shared" ca="1" si="89"/>
        <v>#N/A</v>
      </c>
      <c r="AI427" t="e">
        <f t="shared" ca="1" si="78"/>
        <v>#N/A</v>
      </c>
      <c r="AJ427">
        <f t="shared" si="79"/>
        <v>1.9976028765481422E-4</v>
      </c>
      <c r="AK427">
        <f t="shared" si="80"/>
        <v>0</v>
      </c>
      <c r="AL427" t="e">
        <f t="shared" ca="1" si="90"/>
        <v>#N/A</v>
      </c>
      <c r="AM427" t="b">
        <f t="shared" si="81"/>
        <v>0</v>
      </c>
    </row>
    <row r="428" spans="1:39" x14ac:dyDescent="0.3">
      <c r="A428" t="s">
        <v>161</v>
      </c>
      <c r="B428" t="s">
        <v>162</v>
      </c>
      <c r="C428" t="s">
        <v>39</v>
      </c>
      <c r="D428" t="s">
        <v>50</v>
      </c>
      <c r="E428" t="s">
        <v>316</v>
      </c>
      <c r="F428" s="13" t="str">
        <f>_xlfn.CONCAT(wiz_6[[#This Row],[OCTY......]],",",wiz_6[[#This Row],[OS]])</f>
        <v>ROME      ,GA</v>
      </c>
      <c r="G428" t="s">
        <v>53</v>
      </c>
      <c r="H428" t="s">
        <v>676</v>
      </c>
      <c r="I428" s="13" t="str">
        <f>_xlfn.CONCAT(wiz_6[[#This Row],[DCTY......]], ",",wiz_6[[#This Row],[DS]])</f>
        <v>FARMINGTON,IL</v>
      </c>
      <c r="J428" t="str">
        <f>TRIM(CONCATENATE(wiz_6[[#This Row],[SHIPPER..................]],wiz_6[[#This Row],[ZIP2..]],wiz_6[[#This Row],[ZIP3..]]))</f>
        <v>b: GLOBALTRANZ | 3016161531</v>
      </c>
      <c r="K428">
        <v>1</v>
      </c>
      <c r="L428">
        <v>1.96</v>
      </c>
      <c r="M428">
        <v>0.28000000000000003</v>
      </c>
      <c r="N428">
        <v>669</v>
      </c>
      <c r="O428">
        <v>2.08</v>
      </c>
      <c r="P428">
        <v>80</v>
      </c>
      <c r="Q428">
        <v>0.3</v>
      </c>
      <c r="R428">
        <v>-47</v>
      </c>
      <c r="S428">
        <v>-104</v>
      </c>
      <c r="T428">
        <v>-164</v>
      </c>
      <c r="U428">
        <v>73</v>
      </c>
      <c r="V428">
        <v>-195</v>
      </c>
      <c r="W428">
        <v>30272</v>
      </c>
      <c r="X428">
        <v>30161</v>
      </c>
      <c r="Y428">
        <v>61531</v>
      </c>
      <c r="Z428">
        <v>2.02</v>
      </c>
      <c r="AA428">
        <f t="shared" si="82"/>
        <v>10012</v>
      </c>
      <c r="AB428">
        <f t="shared" si="83"/>
        <v>-195</v>
      </c>
      <c r="AC428">
        <f t="shared" si="84"/>
        <v>6159</v>
      </c>
      <c r="AD428">
        <f t="shared" si="85"/>
        <v>0.6151618058330004</v>
      </c>
      <c r="AE428">
        <f t="shared" si="86"/>
        <v>0</v>
      </c>
      <c r="AF428" t="e">
        <f t="shared" ca="1" si="87"/>
        <v>#N/A</v>
      </c>
      <c r="AG428" t="e">
        <f t="shared" ca="1" si="88"/>
        <v>#N/A</v>
      </c>
      <c r="AH428" t="e">
        <f t="shared" ca="1" si="89"/>
        <v>#N/A</v>
      </c>
      <c r="AI428" t="e">
        <f t="shared" ca="1" si="78"/>
        <v>#N/A</v>
      </c>
      <c r="AJ428">
        <f t="shared" si="79"/>
        <v>9.988014382740711E-5</v>
      </c>
      <c r="AK428">
        <f t="shared" si="80"/>
        <v>0</v>
      </c>
      <c r="AL428" t="e">
        <f t="shared" ca="1" si="90"/>
        <v>#N/A</v>
      </c>
      <c r="AM428" t="b">
        <f t="shared" si="81"/>
        <v>0</v>
      </c>
    </row>
    <row r="429" spans="1:39" x14ac:dyDescent="0.3">
      <c r="A429" t="s">
        <v>127</v>
      </c>
      <c r="B429" t="s">
        <v>128</v>
      </c>
      <c r="C429" t="s">
        <v>39</v>
      </c>
      <c r="D429" t="s">
        <v>50</v>
      </c>
      <c r="E429" t="s">
        <v>675</v>
      </c>
      <c r="F429" s="13" t="str">
        <f>_xlfn.CONCAT(wiz_6[[#This Row],[OCTY......]],",",wiz_6[[#This Row],[OS]])</f>
        <v>CARTERSVIL,GA</v>
      </c>
      <c r="G429" t="s">
        <v>44</v>
      </c>
      <c r="H429" t="s">
        <v>649</v>
      </c>
      <c r="I429" s="13" t="str">
        <f>_xlfn.CONCAT(wiz_6[[#This Row],[DCTY......]], ",",wiz_6[[#This Row],[DS]])</f>
        <v>WALTON    ,KY</v>
      </c>
      <c r="J429" t="str">
        <f>TRIM(CONCATENATE(wiz_6[[#This Row],[SHIPPER..................]],wiz_6[[#This Row],[ZIP2..]],wiz_6[[#This Row],[ZIP3..]]))</f>
        <v>b: SCOTT LOGISTICS CO| 3012041094</v>
      </c>
      <c r="K429">
        <v>1</v>
      </c>
      <c r="L429">
        <v>2.35</v>
      </c>
      <c r="M429">
        <v>0.28000000000000003</v>
      </c>
      <c r="N429">
        <v>400</v>
      </c>
      <c r="O429">
        <v>0.76</v>
      </c>
      <c r="P429">
        <v>72</v>
      </c>
      <c r="Q429">
        <v>0.3</v>
      </c>
      <c r="R429">
        <v>-29</v>
      </c>
      <c r="S429">
        <v>-94</v>
      </c>
      <c r="T429">
        <v>3</v>
      </c>
      <c r="U429">
        <v>352</v>
      </c>
      <c r="V429">
        <v>261</v>
      </c>
      <c r="W429">
        <v>30012</v>
      </c>
      <c r="X429">
        <v>30120</v>
      </c>
      <c r="Y429">
        <v>41094</v>
      </c>
      <c r="Z429">
        <v>2.41</v>
      </c>
      <c r="AA429">
        <f t="shared" si="82"/>
        <v>10012</v>
      </c>
      <c r="AB429">
        <f t="shared" si="83"/>
        <v>261</v>
      </c>
      <c r="AC429">
        <f t="shared" si="84"/>
        <v>6159</v>
      </c>
      <c r="AD429">
        <f t="shared" si="85"/>
        <v>0.6151618058330004</v>
      </c>
      <c r="AE429">
        <f t="shared" si="86"/>
        <v>0</v>
      </c>
      <c r="AF429" t="e">
        <f t="shared" ca="1" si="87"/>
        <v>#N/A</v>
      </c>
      <c r="AG429" t="e">
        <f t="shared" ca="1" si="88"/>
        <v>#N/A</v>
      </c>
      <c r="AH429" t="e">
        <f t="shared" ca="1" si="89"/>
        <v>#N/A</v>
      </c>
      <c r="AI429" t="e">
        <f t="shared" ca="1" si="78"/>
        <v>#N/A</v>
      </c>
      <c r="AJ429">
        <f t="shared" si="79"/>
        <v>9.988014382740711E-5</v>
      </c>
      <c r="AK429">
        <f t="shared" si="80"/>
        <v>0</v>
      </c>
      <c r="AL429" t="e">
        <f t="shared" ca="1" si="90"/>
        <v>#N/A</v>
      </c>
      <c r="AM429" t="b">
        <f t="shared" si="81"/>
        <v>0</v>
      </c>
    </row>
    <row r="430" spans="1:39" x14ac:dyDescent="0.3">
      <c r="A430" t="s">
        <v>677</v>
      </c>
      <c r="B430" t="s">
        <v>678</v>
      </c>
      <c r="C430" t="s">
        <v>39</v>
      </c>
      <c r="D430" t="s">
        <v>50</v>
      </c>
      <c r="E430" t="s">
        <v>675</v>
      </c>
      <c r="F430" s="13" t="str">
        <f>_xlfn.CONCAT(wiz_6[[#This Row],[OCTY......]],",",wiz_6[[#This Row],[OS]])</f>
        <v>CARTERSVIL,GA</v>
      </c>
      <c r="G430" t="s">
        <v>44</v>
      </c>
      <c r="H430" t="s">
        <v>679</v>
      </c>
      <c r="I430" s="13" t="str">
        <f>_xlfn.CONCAT(wiz_6[[#This Row],[DCTY......]], ",",wiz_6[[#This Row],[DS]])</f>
        <v>BARDSTOWN ,KY</v>
      </c>
      <c r="J430" t="str">
        <f>TRIM(CONCATENATE(wiz_6[[#This Row],[SHIPPER..................]],wiz_6[[#This Row],[ZIP2..]],wiz_6[[#This Row],[ZIP3..]]))</f>
        <v>b: TRANSFIX | 3012040004</v>
      </c>
      <c r="K430">
        <v>1</v>
      </c>
      <c r="L430">
        <v>2.21</v>
      </c>
      <c r="M430">
        <v>0.28000000000000003</v>
      </c>
      <c r="N430">
        <v>361</v>
      </c>
      <c r="O430">
        <v>0.96</v>
      </c>
      <c r="P430">
        <v>72</v>
      </c>
      <c r="Q430">
        <v>0.3</v>
      </c>
      <c r="R430">
        <v>-26</v>
      </c>
      <c r="S430">
        <v>-71</v>
      </c>
      <c r="T430">
        <v>-45</v>
      </c>
      <c r="U430">
        <v>334</v>
      </c>
      <c r="V430">
        <v>218</v>
      </c>
      <c r="W430">
        <v>30116</v>
      </c>
      <c r="X430">
        <v>30120</v>
      </c>
      <c r="Y430">
        <v>40004</v>
      </c>
      <c r="Z430">
        <v>2.27</v>
      </c>
      <c r="AA430">
        <f t="shared" si="82"/>
        <v>10012</v>
      </c>
      <c r="AB430">
        <f t="shared" si="83"/>
        <v>218</v>
      </c>
      <c r="AC430">
        <f t="shared" si="84"/>
        <v>6159</v>
      </c>
      <c r="AD430">
        <f t="shared" si="85"/>
        <v>0.6151618058330004</v>
      </c>
      <c r="AE430">
        <f t="shared" si="86"/>
        <v>0</v>
      </c>
      <c r="AF430" t="e">
        <f t="shared" ca="1" si="87"/>
        <v>#N/A</v>
      </c>
      <c r="AG430" t="e">
        <f t="shared" ca="1" si="88"/>
        <v>#N/A</v>
      </c>
      <c r="AH430" t="e">
        <f t="shared" ca="1" si="89"/>
        <v>#N/A</v>
      </c>
      <c r="AI430" t="e">
        <f t="shared" ca="1" si="78"/>
        <v>#N/A</v>
      </c>
      <c r="AJ430">
        <f t="shared" si="79"/>
        <v>9.988014382740711E-5</v>
      </c>
      <c r="AK430">
        <f t="shared" si="80"/>
        <v>0</v>
      </c>
      <c r="AL430" t="e">
        <f t="shared" ca="1" si="90"/>
        <v>#N/A</v>
      </c>
      <c r="AM430" t="b">
        <f t="shared" si="81"/>
        <v>0</v>
      </c>
    </row>
    <row r="431" spans="1:39" x14ac:dyDescent="0.3">
      <c r="A431" t="s">
        <v>378</v>
      </c>
      <c r="B431" t="s">
        <v>379</v>
      </c>
      <c r="C431" t="s">
        <v>39</v>
      </c>
      <c r="D431" t="s">
        <v>50</v>
      </c>
      <c r="E431" t="s">
        <v>675</v>
      </c>
      <c r="F431" s="13" t="str">
        <f>_xlfn.CONCAT(wiz_6[[#This Row],[OCTY......]],",",wiz_6[[#This Row],[OS]])</f>
        <v>CARTERSVIL,GA</v>
      </c>
      <c r="G431" t="s">
        <v>176</v>
      </c>
      <c r="H431" t="s">
        <v>177</v>
      </c>
      <c r="I431" s="13" t="str">
        <f>_xlfn.CONCAT(wiz_6[[#This Row],[DCTY......]], ",",wiz_6[[#This Row],[DS]])</f>
        <v>DETROIT   ,MI</v>
      </c>
      <c r="J431" t="str">
        <f>TRIM(CONCATENATE(wiz_6[[#This Row],[SHIPPER..................]],wiz_6[[#This Row],[ZIP2..]],wiz_6[[#This Row],[ZIP3..]]))</f>
        <v>b: TOTAL QUALITY LOGI| 3012048201</v>
      </c>
      <c r="K431">
        <v>1</v>
      </c>
      <c r="L431">
        <v>0.99</v>
      </c>
      <c r="M431">
        <v>0.28999999999999998</v>
      </c>
      <c r="N431">
        <v>681</v>
      </c>
      <c r="O431">
        <v>1.75</v>
      </c>
      <c r="P431">
        <v>20</v>
      </c>
      <c r="Q431">
        <v>0.25</v>
      </c>
      <c r="R431">
        <v>-54</v>
      </c>
      <c r="S431">
        <v>-6</v>
      </c>
      <c r="T431">
        <v>-86</v>
      </c>
      <c r="U431">
        <v>-506</v>
      </c>
      <c r="V431">
        <v>-598</v>
      </c>
      <c r="W431">
        <v>30103</v>
      </c>
      <c r="X431">
        <v>30120</v>
      </c>
      <c r="Y431">
        <v>48201</v>
      </c>
      <c r="Z431">
        <v>1.06</v>
      </c>
      <c r="AA431">
        <f t="shared" si="82"/>
        <v>10012</v>
      </c>
      <c r="AB431">
        <f t="shared" si="83"/>
        <v>-598</v>
      </c>
      <c r="AC431">
        <f t="shared" si="84"/>
        <v>6159</v>
      </c>
      <c r="AD431">
        <f t="shared" si="85"/>
        <v>0.6151618058330004</v>
      </c>
      <c r="AE431">
        <f t="shared" si="86"/>
        <v>0</v>
      </c>
      <c r="AF431" t="e">
        <f t="shared" ca="1" si="87"/>
        <v>#N/A</v>
      </c>
      <c r="AG431" t="e">
        <f t="shared" ca="1" si="88"/>
        <v>#N/A</v>
      </c>
      <c r="AH431" t="e">
        <f t="shared" ca="1" si="89"/>
        <v>#N/A</v>
      </c>
      <c r="AI431" t="e">
        <f t="shared" ca="1" si="78"/>
        <v>#N/A</v>
      </c>
      <c r="AJ431">
        <f t="shared" si="79"/>
        <v>9.988014382740711E-5</v>
      </c>
      <c r="AK431">
        <f t="shared" si="80"/>
        <v>0</v>
      </c>
      <c r="AL431" t="e">
        <f t="shared" ca="1" si="90"/>
        <v>#N/A</v>
      </c>
      <c r="AM431" t="b">
        <f t="shared" si="81"/>
        <v>0</v>
      </c>
    </row>
    <row r="432" spans="1:39" x14ac:dyDescent="0.3">
      <c r="A432" t="s">
        <v>37</v>
      </c>
      <c r="B432" t="s">
        <v>38</v>
      </c>
      <c r="C432" t="s">
        <v>39</v>
      </c>
      <c r="D432" t="s">
        <v>50</v>
      </c>
      <c r="E432" t="s">
        <v>362</v>
      </c>
      <c r="F432" s="13" t="str">
        <f>_xlfn.CONCAT(wiz_6[[#This Row],[OCTY......]],",",wiz_6[[#This Row],[OS]])</f>
        <v>ADAIRSVILL,GA</v>
      </c>
      <c r="G432" t="s">
        <v>68</v>
      </c>
      <c r="H432" t="s">
        <v>680</v>
      </c>
      <c r="I432" s="13" t="str">
        <f>_xlfn.CONCAT(wiz_6[[#This Row],[DCTY......]], ",",wiz_6[[#This Row],[DS]])</f>
        <v>CONCORD   ,NC</v>
      </c>
      <c r="J432" t="str">
        <f>TRIM(CONCATENATE(wiz_6[[#This Row],[SHIPPER..................]],wiz_6[[#This Row],[ZIP2..]],wiz_6[[#This Row],[ZIP3..]]))</f>
        <v>b: C H ROBINSON | 3010328025</v>
      </c>
      <c r="K432">
        <v>1</v>
      </c>
      <c r="L432">
        <v>1.68</v>
      </c>
      <c r="M432">
        <v>0.27</v>
      </c>
      <c r="N432">
        <v>308</v>
      </c>
      <c r="O432">
        <v>0.79</v>
      </c>
      <c r="P432">
        <v>0</v>
      </c>
      <c r="Q432">
        <v>0.25</v>
      </c>
      <c r="R432">
        <v>-19</v>
      </c>
      <c r="S432">
        <v>-13</v>
      </c>
      <c r="T432">
        <v>10</v>
      </c>
      <c r="U432">
        <v>-36</v>
      </c>
      <c r="V432">
        <v>-39</v>
      </c>
      <c r="W432">
        <v>30103</v>
      </c>
      <c r="X432">
        <v>30103</v>
      </c>
      <c r="Y432">
        <v>28025</v>
      </c>
      <c r="Z432">
        <v>1.73</v>
      </c>
      <c r="AA432">
        <f t="shared" si="82"/>
        <v>10012</v>
      </c>
      <c r="AB432">
        <f t="shared" si="83"/>
        <v>-39</v>
      </c>
      <c r="AC432">
        <f t="shared" si="84"/>
        <v>6159</v>
      </c>
      <c r="AD432">
        <f t="shared" si="85"/>
        <v>0.6151618058330004</v>
      </c>
      <c r="AE432">
        <f t="shared" si="86"/>
        <v>0</v>
      </c>
      <c r="AF432" t="e">
        <f t="shared" ca="1" si="87"/>
        <v>#N/A</v>
      </c>
      <c r="AG432" t="e">
        <f t="shared" ca="1" si="88"/>
        <v>#N/A</v>
      </c>
      <c r="AH432" t="e">
        <f t="shared" ca="1" si="89"/>
        <v>#N/A</v>
      </c>
      <c r="AI432" t="e">
        <f t="shared" ca="1" si="78"/>
        <v>#N/A</v>
      </c>
      <c r="AJ432">
        <f t="shared" si="79"/>
        <v>9.988014382740711E-5</v>
      </c>
      <c r="AK432">
        <f t="shared" si="80"/>
        <v>0</v>
      </c>
      <c r="AL432" t="e">
        <f t="shared" ca="1" si="90"/>
        <v>#N/A</v>
      </c>
      <c r="AM432" t="b">
        <f t="shared" si="81"/>
        <v>0</v>
      </c>
    </row>
    <row r="433" spans="1:39" x14ac:dyDescent="0.3">
      <c r="A433" t="s">
        <v>210</v>
      </c>
      <c r="B433" t="s">
        <v>211</v>
      </c>
      <c r="C433" t="s">
        <v>39</v>
      </c>
      <c r="D433" t="s">
        <v>50</v>
      </c>
      <c r="E433" t="s">
        <v>675</v>
      </c>
      <c r="F433" s="13" t="str">
        <f>_xlfn.CONCAT(wiz_6[[#This Row],[OCTY......]],",",wiz_6[[#This Row],[OS]])</f>
        <v>CARTERSVIL,GA</v>
      </c>
      <c r="G433" t="s">
        <v>87</v>
      </c>
      <c r="H433" t="s">
        <v>681</v>
      </c>
      <c r="I433" s="13" t="str">
        <f>_xlfn.CONCAT(wiz_6[[#This Row],[DCTY......]], ",",wiz_6[[#This Row],[DS]])</f>
        <v>UHRICHSVIL,OH</v>
      </c>
      <c r="J433" t="str">
        <f>TRIM(CONCATENATE(wiz_6[[#This Row],[SHIPPER..................]],wiz_6[[#This Row],[ZIP2..]],wiz_6[[#This Row],[ZIP3..]]))</f>
        <v>b: ECHO GLOBAL LOGIST| 3012044683</v>
      </c>
      <c r="K433">
        <v>1</v>
      </c>
      <c r="L433">
        <v>1.99</v>
      </c>
      <c r="M433">
        <v>0.28000000000000003</v>
      </c>
      <c r="N433">
        <v>639</v>
      </c>
      <c r="O433">
        <v>1.21</v>
      </c>
      <c r="P433">
        <v>108</v>
      </c>
      <c r="Q433">
        <v>0.35</v>
      </c>
      <c r="R433">
        <v>-44</v>
      </c>
      <c r="S433">
        <v>-139</v>
      </c>
      <c r="T433">
        <v>1</v>
      </c>
      <c r="U433">
        <v>458</v>
      </c>
      <c r="V433">
        <v>320</v>
      </c>
      <c r="W433">
        <v>30286</v>
      </c>
      <c r="X433">
        <v>30120</v>
      </c>
      <c r="Y433">
        <v>44683</v>
      </c>
      <c r="Z433">
        <v>2.0499999999999998</v>
      </c>
      <c r="AA433">
        <f t="shared" si="82"/>
        <v>10012</v>
      </c>
      <c r="AB433">
        <f t="shared" si="83"/>
        <v>320</v>
      </c>
      <c r="AC433">
        <f t="shared" si="84"/>
        <v>6159</v>
      </c>
      <c r="AD433">
        <f t="shared" si="85"/>
        <v>0.6151618058330004</v>
      </c>
      <c r="AE433">
        <f t="shared" si="86"/>
        <v>0</v>
      </c>
      <c r="AF433" t="e">
        <f t="shared" ca="1" si="87"/>
        <v>#N/A</v>
      </c>
      <c r="AG433" t="e">
        <f t="shared" ca="1" si="88"/>
        <v>#N/A</v>
      </c>
      <c r="AH433" t="e">
        <f t="shared" ca="1" si="89"/>
        <v>#N/A</v>
      </c>
      <c r="AI433" t="e">
        <f t="shared" ca="1" si="78"/>
        <v>#N/A</v>
      </c>
      <c r="AJ433">
        <f t="shared" si="79"/>
        <v>9.988014382740711E-5</v>
      </c>
      <c r="AK433">
        <f t="shared" si="80"/>
        <v>0</v>
      </c>
      <c r="AL433" t="e">
        <f t="shared" ca="1" si="90"/>
        <v>#N/A</v>
      </c>
      <c r="AM433" t="b">
        <f t="shared" si="81"/>
        <v>0</v>
      </c>
    </row>
    <row r="434" spans="1:39" x14ac:dyDescent="0.3">
      <c r="A434" t="s">
        <v>539</v>
      </c>
      <c r="B434" t="s">
        <v>540</v>
      </c>
      <c r="C434" t="s">
        <v>39</v>
      </c>
      <c r="D434" t="s">
        <v>50</v>
      </c>
      <c r="E434" t="s">
        <v>390</v>
      </c>
      <c r="F434" s="13" t="str">
        <f>_xlfn.CONCAT(wiz_6[[#This Row],[OCTY......]],",",wiz_6[[#This Row],[OS]])</f>
        <v>VILLA RICA,GA</v>
      </c>
      <c r="G434" t="s">
        <v>87</v>
      </c>
      <c r="H434" t="s">
        <v>121</v>
      </c>
      <c r="I434" s="13" t="str">
        <f>_xlfn.CONCAT(wiz_6[[#This Row],[DCTY......]], ",",wiz_6[[#This Row],[DS]])</f>
        <v>VAN BUREN ,OH</v>
      </c>
      <c r="J434" t="str">
        <f>TRIM(CONCATENATE(wiz_6[[#This Row],[SHIPPER..................]],wiz_6[[#This Row],[ZIP2..]],wiz_6[[#This Row],[ZIP3..]]))</f>
        <v>HOME DEPOT | 3018045889</v>
      </c>
      <c r="K434">
        <v>17</v>
      </c>
      <c r="L434">
        <v>1.49</v>
      </c>
      <c r="M434">
        <v>0.21</v>
      </c>
      <c r="N434">
        <v>594</v>
      </c>
      <c r="O434">
        <v>0.64</v>
      </c>
      <c r="P434">
        <v>88</v>
      </c>
      <c r="Q434">
        <v>0.31</v>
      </c>
      <c r="R434">
        <v>2</v>
      </c>
      <c r="S434">
        <v>-107</v>
      </c>
      <c r="T434">
        <v>109</v>
      </c>
      <c r="U434">
        <v>171</v>
      </c>
      <c r="V434">
        <v>173</v>
      </c>
      <c r="W434">
        <v>30301</v>
      </c>
      <c r="X434">
        <v>30180</v>
      </c>
      <c r="Y434">
        <v>45889</v>
      </c>
      <c r="Z434">
        <v>1.48</v>
      </c>
      <c r="AA434">
        <f t="shared" si="82"/>
        <v>10012</v>
      </c>
      <c r="AB434">
        <f t="shared" si="83"/>
        <v>2941</v>
      </c>
      <c r="AC434">
        <f t="shared" si="84"/>
        <v>6159</v>
      </c>
      <c r="AD434">
        <f t="shared" si="85"/>
        <v>0.6151618058330004</v>
      </c>
      <c r="AE434">
        <f t="shared" si="86"/>
        <v>0</v>
      </c>
      <c r="AF434" t="e">
        <f t="shared" ca="1" si="87"/>
        <v>#N/A</v>
      </c>
      <c r="AG434" t="e">
        <f t="shared" ca="1" si="88"/>
        <v>#N/A</v>
      </c>
      <c r="AH434" t="e">
        <f t="shared" ca="1" si="89"/>
        <v>#N/A</v>
      </c>
      <c r="AI434" t="e">
        <f t="shared" ca="1" si="78"/>
        <v>#N/A</v>
      </c>
      <c r="AJ434">
        <f t="shared" si="79"/>
        <v>1.6979624450659209E-3</v>
      </c>
      <c r="AK434">
        <f t="shared" si="80"/>
        <v>0</v>
      </c>
      <c r="AL434" t="e">
        <f t="shared" ca="1" si="90"/>
        <v>#N/A</v>
      </c>
      <c r="AM434" t="b">
        <f t="shared" si="81"/>
        <v>0</v>
      </c>
    </row>
    <row r="435" spans="1:39" x14ac:dyDescent="0.3">
      <c r="A435" t="s">
        <v>47</v>
      </c>
      <c r="B435" t="s">
        <v>48</v>
      </c>
      <c r="C435" t="s">
        <v>39</v>
      </c>
      <c r="D435" t="s">
        <v>50</v>
      </c>
      <c r="E435" t="s">
        <v>390</v>
      </c>
      <c r="F435" s="13" t="str">
        <f>_xlfn.CONCAT(wiz_6[[#This Row],[OCTY......]],",",wiz_6[[#This Row],[OS]])</f>
        <v>VILLA RICA,GA</v>
      </c>
      <c r="G435" t="s">
        <v>87</v>
      </c>
      <c r="H435" t="s">
        <v>88</v>
      </c>
      <c r="I435" s="13" t="str">
        <f>_xlfn.CONCAT(wiz_6[[#This Row],[DCTY......]], ",",wiz_6[[#This Row],[DS]])</f>
        <v>FINDLAY   ,OH</v>
      </c>
      <c r="J435" t="str">
        <f>TRIM(CONCATENATE(wiz_6[[#This Row],[SHIPPER..................]],wiz_6[[#This Row],[ZIP2..]],wiz_6[[#This Row],[ZIP3..]]))</f>
        <v>LOWES MLXP VAN ONE WA| 3018045839</v>
      </c>
      <c r="K435">
        <v>1</v>
      </c>
      <c r="L435">
        <v>1.44</v>
      </c>
      <c r="M435">
        <v>0.21</v>
      </c>
      <c r="N435">
        <v>593</v>
      </c>
      <c r="O435">
        <v>1.58</v>
      </c>
      <c r="P435">
        <v>276</v>
      </c>
      <c r="Q435">
        <v>0.5</v>
      </c>
      <c r="R435">
        <v>0</v>
      </c>
      <c r="S435">
        <v>-74</v>
      </c>
      <c r="T435">
        <v>-113</v>
      </c>
      <c r="U435">
        <v>123</v>
      </c>
      <c r="V435">
        <v>-64</v>
      </c>
      <c r="W435">
        <v>31636</v>
      </c>
      <c r="X435">
        <v>30180</v>
      </c>
      <c r="Y435">
        <v>45839</v>
      </c>
      <c r="Z435">
        <v>1.43</v>
      </c>
      <c r="AA435">
        <f t="shared" si="82"/>
        <v>10012</v>
      </c>
      <c r="AB435">
        <f t="shared" si="83"/>
        <v>-64</v>
      </c>
      <c r="AC435">
        <f t="shared" si="84"/>
        <v>6159</v>
      </c>
      <c r="AD435">
        <f t="shared" si="85"/>
        <v>0.6151618058330004</v>
      </c>
      <c r="AE435">
        <f t="shared" si="86"/>
        <v>0</v>
      </c>
      <c r="AF435" t="e">
        <f t="shared" ca="1" si="87"/>
        <v>#N/A</v>
      </c>
      <c r="AG435" t="e">
        <f t="shared" ca="1" si="88"/>
        <v>#N/A</v>
      </c>
      <c r="AH435" t="e">
        <f t="shared" ca="1" si="89"/>
        <v>#N/A</v>
      </c>
      <c r="AI435" t="e">
        <f t="shared" ca="1" si="78"/>
        <v>#N/A</v>
      </c>
      <c r="AJ435">
        <f t="shared" si="79"/>
        <v>9.988014382740711E-5</v>
      </c>
      <c r="AK435">
        <f t="shared" si="80"/>
        <v>0</v>
      </c>
      <c r="AL435" t="e">
        <f t="shared" ca="1" si="90"/>
        <v>#N/A</v>
      </c>
      <c r="AM435" t="b">
        <f t="shared" si="81"/>
        <v>0</v>
      </c>
    </row>
    <row r="436" spans="1:39" x14ac:dyDescent="0.3">
      <c r="A436" t="s">
        <v>37</v>
      </c>
      <c r="B436" t="s">
        <v>38</v>
      </c>
      <c r="C436" t="s">
        <v>39</v>
      </c>
      <c r="D436" t="s">
        <v>50</v>
      </c>
      <c r="E436" t="s">
        <v>675</v>
      </c>
      <c r="F436" s="13" t="str">
        <f>_xlfn.CONCAT(wiz_6[[#This Row],[OCTY......]],",",wiz_6[[#This Row],[OS]])</f>
        <v>CARTERSVIL,GA</v>
      </c>
      <c r="G436" t="s">
        <v>90</v>
      </c>
      <c r="H436" t="s">
        <v>682</v>
      </c>
      <c r="I436" s="13" t="str">
        <f>_xlfn.CONCAT(wiz_6[[#This Row],[DCTY......]], ",",wiz_6[[#This Row],[DS]])</f>
        <v>CHARLESTON,SC</v>
      </c>
      <c r="J436" t="str">
        <f>TRIM(CONCATENATE(wiz_6[[#This Row],[SHIPPER..................]],wiz_6[[#This Row],[ZIP2..]],wiz_6[[#This Row],[ZIP3..]]))</f>
        <v>b: C H ROBINSON | 3012029401</v>
      </c>
      <c r="K436">
        <v>1</v>
      </c>
      <c r="L436">
        <v>1.52</v>
      </c>
      <c r="M436">
        <v>0.27</v>
      </c>
      <c r="N436">
        <v>363</v>
      </c>
      <c r="O436">
        <v>0.79</v>
      </c>
      <c r="P436">
        <v>143</v>
      </c>
      <c r="Q436">
        <v>0.35</v>
      </c>
      <c r="R436">
        <v>-22</v>
      </c>
      <c r="S436">
        <v>-86</v>
      </c>
      <c r="T436">
        <v>-4</v>
      </c>
      <c r="U436">
        <v>95</v>
      </c>
      <c r="V436">
        <v>5</v>
      </c>
      <c r="W436">
        <v>36830</v>
      </c>
      <c r="X436">
        <v>30120</v>
      </c>
      <c r="Y436">
        <v>29401</v>
      </c>
      <c r="Z436">
        <v>1.57</v>
      </c>
      <c r="AA436">
        <f t="shared" si="82"/>
        <v>10012</v>
      </c>
      <c r="AB436">
        <f t="shared" si="83"/>
        <v>5</v>
      </c>
      <c r="AC436">
        <f t="shared" si="84"/>
        <v>6159</v>
      </c>
      <c r="AD436">
        <f t="shared" si="85"/>
        <v>0.6151618058330004</v>
      </c>
      <c r="AE436">
        <f t="shared" si="86"/>
        <v>0</v>
      </c>
      <c r="AF436" t="e">
        <f t="shared" ca="1" si="87"/>
        <v>#N/A</v>
      </c>
      <c r="AG436" t="e">
        <f t="shared" ca="1" si="88"/>
        <v>#N/A</v>
      </c>
      <c r="AH436" t="e">
        <f t="shared" ca="1" si="89"/>
        <v>#N/A</v>
      </c>
      <c r="AI436" t="e">
        <f t="shared" ca="1" si="78"/>
        <v>#N/A</v>
      </c>
      <c r="AJ436">
        <f t="shared" si="79"/>
        <v>9.988014382740711E-5</v>
      </c>
      <c r="AK436">
        <f t="shared" si="80"/>
        <v>0</v>
      </c>
      <c r="AL436" t="e">
        <f t="shared" ca="1" si="90"/>
        <v>#N/A</v>
      </c>
      <c r="AM436" t="b">
        <f t="shared" si="81"/>
        <v>0</v>
      </c>
    </row>
    <row r="437" spans="1:39" x14ac:dyDescent="0.3">
      <c r="A437" t="s">
        <v>37</v>
      </c>
      <c r="B437" t="s">
        <v>38</v>
      </c>
      <c r="C437" t="s">
        <v>39</v>
      </c>
      <c r="D437" t="s">
        <v>50</v>
      </c>
      <c r="E437" t="s">
        <v>362</v>
      </c>
      <c r="F437" s="13" t="str">
        <f>_xlfn.CONCAT(wiz_6[[#This Row],[OCTY......]],",",wiz_6[[#This Row],[OS]])</f>
        <v>ADAIRSVILL,GA</v>
      </c>
      <c r="G437" t="s">
        <v>90</v>
      </c>
      <c r="H437" t="s">
        <v>546</v>
      </c>
      <c r="I437" s="13" t="str">
        <f>_xlfn.CONCAT(wiz_6[[#This Row],[DCTY......]], ",",wiz_6[[#This Row],[DS]])</f>
        <v>MYRTLE BEA,SC</v>
      </c>
      <c r="J437" t="str">
        <f>TRIM(CONCATENATE(wiz_6[[#This Row],[SHIPPER..................]],wiz_6[[#This Row],[ZIP2..]],wiz_6[[#This Row],[ZIP3..]]))</f>
        <v>b: C H ROBINSON | 3010329572</v>
      </c>
      <c r="K437">
        <v>1</v>
      </c>
      <c r="L437">
        <v>1.51</v>
      </c>
      <c r="M437">
        <v>0.27</v>
      </c>
      <c r="N437">
        <v>421</v>
      </c>
      <c r="O437">
        <v>1.92</v>
      </c>
      <c r="P437">
        <v>63</v>
      </c>
      <c r="Q437">
        <v>0.3</v>
      </c>
      <c r="R437">
        <v>-25</v>
      </c>
      <c r="S437">
        <v>-13</v>
      </c>
      <c r="T437">
        <v>-245</v>
      </c>
      <c r="U437">
        <v>-43</v>
      </c>
      <c r="V437">
        <v>-301</v>
      </c>
      <c r="W437">
        <v>37311</v>
      </c>
      <c r="X437">
        <v>30103</v>
      </c>
      <c r="Y437">
        <v>29572</v>
      </c>
      <c r="Z437">
        <v>1.56</v>
      </c>
      <c r="AA437">
        <f t="shared" si="82"/>
        <v>10012</v>
      </c>
      <c r="AB437">
        <f t="shared" si="83"/>
        <v>-301</v>
      </c>
      <c r="AC437">
        <f t="shared" si="84"/>
        <v>6159</v>
      </c>
      <c r="AD437">
        <f t="shared" si="85"/>
        <v>0.6151618058330004</v>
      </c>
      <c r="AE437">
        <f t="shared" si="86"/>
        <v>0</v>
      </c>
      <c r="AF437" t="e">
        <f t="shared" ca="1" si="87"/>
        <v>#N/A</v>
      </c>
      <c r="AG437" t="e">
        <f t="shared" ca="1" si="88"/>
        <v>#N/A</v>
      </c>
      <c r="AH437" t="e">
        <f t="shared" ca="1" si="89"/>
        <v>#N/A</v>
      </c>
      <c r="AI437" t="e">
        <f t="shared" ca="1" si="78"/>
        <v>#N/A</v>
      </c>
      <c r="AJ437">
        <f t="shared" si="79"/>
        <v>9.988014382740711E-5</v>
      </c>
      <c r="AK437">
        <f t="shared" si="80"/>
        <v>0</v>
      </c>
      <c r="AL437" t="e">
        <f t="shared" ca="1" si="90"/>
        <v>#N/A</v>
      </c>
      <c r="AM437" t="b">
        <f t="shared" si="81"/>
        <v>0</v>
      </c>
    </row>
    <row r="438" spans="1:39" x14ac:dyDescent="0.3">
      <c r="A438" t="s">
        <v>199</v>
      </c>
      <c r="B438" t="s">
        <v>200</v>
      </c>
      <c r="C438" t="s">
        <v>39</v>
      </c>
      <c r="D438" t="s">
        <v>50</v>
      </c>
      <c r="E438" t="s">
        <v>683</v>
      </c>
      <c r="F438" s="13" t="str">
        <f>_xlfn.CONCAT(wiz_6[[#This Row],[OCTY......]],",",wiz_6[[#This Row],[OS]])</f>
        <v>FAIRMOUNT ,GA</v>
      </c>
      <c r="G438" t="s">
        <v>70</v>
      </c>
      <c r="H438" t="s">
        <v>672</v>
      </c>
      <c r="I438" s="13" t="str">
        <f>_xlfn.CONCAT(wiz_6[[#This Row],[DCTY......]], ",",wiz_6[[#This Row],[DS]])</f>
        <v>ARLINGTON ,TN</v>
      </c>
      <c r="J438" t="str">
        <f>TRIM(CONCATENATE(wiz_6[[#This Row],[SHIPPER..................]],wiz_6[[#This Row],[ZIP2..]],wiz_6[[#This Row],[ZIP3..]]))</f>
        <v>b: TITAN TRANSFER LOG| 3013938002</v>
      </c>
      <c r="K438">
        <v>1</v>
      </c>
      <c r="L438">
        <v>1.51</v>
      </c>
      <c r="M438">
        <v>0.28000000000000003</v>
      </c>
      <c r="N438">
        <v>378</v>
      </c>
      <c r="O438">
        <v>0.67</v>
      </c>
      <c r="P438">
        <v>22</v>
      </c>
      <c r="Q438">
        <v>0.25</v>
      </c>
      <c r="R438">
        <v>-26</v>
      </c>
      <c r="S438">
        <v>-8</v>
      </c>
      <c r="T438">
        <v>24</v>
      </c>
      <c r="U438">
        <v>281</v>
      </c>
      <c r="V438">
        <v>297</v>
      </c>
      <c r="W438">
        <v>30103</v>
      </c>
      <c r="X438">
        <v>30139</v>
      </c>
      <c r="Y438">
        <v>38002</v>
      </c>
      <c r="Z438">
        <v>1.57</v>
      </c>
      <c r="AA438">
        <f t="shared" si="82"/>
        <v>10012</v>
      </c>
      <c r="AB438">
        <f t="shared" si="83"/>
        <v>297</v>
      </c>
      <c r="AC438">
        <f t="shared" si="84"/>
        <v>6159</v>
      </c>
      <c r="AD438">
        <f t="shared" si="85"/>
        <v>0.6151618058330004</v>
      </c>
      <c r="AE438">
        <f t="shared" si="86"/>
        <v>0</v>
      </c>
      <c r="AF438" t="e">
        <f t="shared" ca="1" si="87"/>
        <v>#N/A</v>
      </c>
      <c r="AG438" t="e">
        <f t="shared" ca="1" si="88"/>
        <v>#N/A</v>
      </c>
      <c r="AH438" t="e">
        <f t="shared" ca="1" si="89"/>
        <v>#N/A</v>
      </c>
      <c r="AI438" t="e">
        <f t="shared" ca="1" si="78"/>
        <v>#N/A</v>
      </c>
      <c r="AJ438">
        <f t="shared" si="79"/>
        <v>9.988014382740711E-5</v>
      </c>
      <c r="AK438">
        <f t="shared" si="80"/>
        <v>0</v>
      </c>
      <c r="AL438" t="e">
        <f t="shared" ca="1" si="90"/>
        <v>#N/A</v>
      </c>
      <c r="AM438" t="b">
        <f t="shared" si="81"/>
        <v>0</v>
      </c>
    </row>
    <row r="439" spans="1:39" x14ac:dyDescent="0.3">
      <c r="A439" t="s">
        <v>37</v>
      </c>
      <c r="B439" t="s">
        <v>38</v>
      </c>
      <c r="C439" t="s">
        <v>39</v>
      </c>
      <c r="D439" t="s">
        <v>50</v>
      </c>
      <c r="E439" t="s">
        <v>675</v>
      </c>
      <c r="F439" s="13" t="str">
        <f>_xlfn.CONCAT(wiz_6[[#This Row],[OCTY......]],",",wiz_6[[#This Row],[OS]])</f>
        <v>CARTERSVIL,GA</v>
      </c>
      <c r="G439" t="s">
        <v>70</v>
      </c>
      <c r="H439" t="s">
        <v>684</v>
      </c>
      <c r="I439" s="13" t="str">
        <f>_xlfn.CONCAT(wiz_6[[#This Row],[DCTY......]], ",",wiz_6[[#This Row],[DS]])</f>
        <v>PULASKI   ,TN</v>
      </c>
      <c r="J439" t="str">
        <f>TRIM(CONCATENATE(wiz_6[[#This Row],[SHIPPER..................]],wiz_6[[#This Row],[ZIP2..]],wiz_6[[#This Row],[ZIP3..]]))</f>
        <v>b: C H ROBINSON | 3012038478</v>
      </c>
      <c r="K439">
        <v>1</v>
      </c>
      <c r="L439">
        <v>1.33</v>
      </c>
      <c r="M439">
        <v>0.28000000000000003</v>
      </c>
      <c r="N439">
        <v>202</v>
      </c>
      <c r="O439">
        <v>0.75</v>
      </c>
      <c r="P439">
        <v>54</v>
      </c>
      <c r="Q439">
        <v>0.3</v>
      </c>
      <c r="R439">
        <v>-14</v>
      </c>
      <c r="S439">
        <v>-86</v>
      </c>
      <c r="T439">
        <v>35</v>
      </c>
      <c r="U439">
        <v>-48</v>
      </c>
      <c r="V439">
        <v>-99</v>
      </c>
      <c r="W439">
        <v>30272</v>
      </c>
      <c r="X439">
        <v>30120</v>
      </c>
      <c r="Y439">
        <v>38478</v>
      </c>
      <c r="Z439">
        <v>1.39</v>
      </c>
      <c r="AA439">
        <f t="shared" si="82"/>
        <v>10012</v>
      </c>
      <c r="AB439">
        <f t="shared" si="83"/>
        <v>-99</v>
      </c>
      <c r="AC439">
        <f t="shared" si="84"/>
        <v>6159</v>
      </c>
      <c r="AD439">
        <f t="shared" si="85"/>
        <v>0.6151618058330004</v>
      </c>
      <c r="AE439">
        <f t="shared" si="86"/>
        <v>0</v>
      </c>
      <c r="AF439" t="e">
        <f t="shared" ca="1" si="87"/>
        <v>#N/A</v>
      </c>
      <c r="AG439" t="e">
        <f t="shared" ca="1" si="88"/>
        <v>#N/A</v>
      </c>
      <c r="AH439" t="e">
        <f t="shared" ca="1" si="89"/>
        <v>#N/A</v>
      </c>
      <c r="AI439" t="e">
        <f t="shared" ca="1" si="78"/>
        <v>#N/A</v>
      </c>
      <c r="AJ439">
        <f t="shared" si="79"/>
        <v>9.988014382740711E-5</v>
      </c>
      <c r="AK439">
        <f t="shared" si="80"/>
        <v>0</v>
      </c>
      <c r="AL439" t="e">
        <f t="shared" ca="1" si="90"/>
        <v>#N/A</v>
      </c>
      <c r="AM439" t="b">
        <f t="shared" si="81"/>
        <v>0</v>
      </c>
    </row>
    <row r="440" spans="1:39" x14ac:dyDescent="0.3">
      <c r="A440" t="s">
        <v>47</v>
      </c>
      <c r="B440" t="s">
        <v>48</v>
      </c>
      <c r="C440" t="s">
        <v>39</v>
      </c>
      <c r="D440" t="s">
        <v>50</v>
      </c>
      <c r="E440" t="s">
        <v>362</v>
      </c>
      <c r="F440" s="13" t="str">
        <f>_xlfn.CONCAT(wiz_6[[#This Row],[OCTY......]],",",wiz_6[[#This Row],[OS]])</f>
        <v>ADAIRSVILL,GA</v>
      </c>
      <c r="G440" t="s">
        <v>140</v>
      </c>
      <c r="H440" t="s">
        <v>685</v>
      </c>
      <c r="I440" s="13" t="str">
        <f>_xlfn.CONCAT(wiz_6[[#This Row],[DCTY......]], ",",wiz_6[[#This Row],[DS]])</f>
        <v>BRILLION  ,WI</v>
      </c>
      <c r="J440" t="str">
        <f>TRIM(CONCATENATE(wiz_6[[#This Row],[SHIPPER..................]],wiz_6[[#This Row],[ZIP2..]],wiz_6[[#This Row],[ZIP3..]]))</f>
        <v>LOWES MLXP VAN ONE WA| 3010354110</v>
      </c>
      <c r="K440">
        <v>3</v>
      </c>
      <c r="L440">
        <v>1.32</v>
      </c>
      <c r="M440">
        <v>0.21</v>
      </c>
      <c r="N440">
        <v>803</v>
      </c>
      <c r="O440">
        <v>2.12</v>
      </c>
      <c r="P440">
        <v>27</v>
      </c>
      <c r="Q440">
        <v>0.27</v>
      </c>
      <c r="R440">
        <v>54</v>
      </c>
      <c r="S440">
        <v>-22</v>
      </c>
      <c r="T440">
        <v>-85</v>
      </c>
      <c r="U440">
        <v>-129</v>
      </c>
      <c r="V440">
        <v>-236</v>
      </c>
      <c r="W440">
        <v>30103</v>
      </c>
      <c r="X440">
        <v>30103</v>
      </c>
      <c r="Y440">
        <v>54110</v>
      </c>
      <c r="Z440">
        <v>1.31</v>
      </c>
      <c r="AA440">
        <f t="shared" si="82"/>
        <v>10012</v>
      </c>
      <c r="AB440">
        <f t="shared" si="83"/>
        <v>-708</v>
      </c>
      <c r="AC440">
        <f t="shared" si="84"/>
        <v>6159</v>
      </c>
      <c r="AD440">
        <f t="shared" si="85"/>
        <v>0.6151618058330004</v>
      </c>
      <c r="AE440">
        <f t="shared" si="86"/>
        <v>0</v>
      </c>
      <c r="AF440" t="e">
        <f t="shared" ca="1" si="87"/>
        <v>#N/A</v>
      </c>
      <c r="AG440" t="e">
        <f t="shared" ca="1" si="88"/>
        <v>#N/A</v>
      </c>
      <c r="AH440" t="e">
        <f t="shared" ca="1" si="89"/>
        <v>#N/A</v>
      </c>
      <c r="AI440" t="e">
        <f t="shared" ca="1" si="78"/>
        <v>#N/A</v>
      </c>
      <c r="AJ440">
        <f t="shared" si="79"/>
        <v>2.9964043148222132E-4</v>
      </c>
      <c r="AK440">
        <f t="shared" si="80"/>
        <v>0</v>
      </c>
      <c r="AL440" t="e">
        <f t="shared" ca="1" si="90"/>
        <v>#N/A</v>
      </c>
      <c r="AM440" t="b">
        <f t="shared" si="81"/>
        <v>0</v>
      </c>
    </row>
    <row r="441" spans="1:39" x14ac:dyDescent="0.3">
      <c r="A441" t="s">
        <v>148</v>
      </c>
      <c r="B441" t="s">
        <v>149</v>
      </c>
      <c r="C441" t="s">
        <v>39</v>
      </c>
      <c r="D441" t="s">
        <v>50</v>
      </c>
      <c r="E441" t="s">
        <v>675</v>
      </c>
      <c r="F441" s="13" t="str">
        <f>_xlfn.CONCAT(wiz_6[[#This Row],[OCTY......]],",",wiz_6[[#This Row],[OS]])</f>
        <v>CARTERSVIL,GA</v>
      </c>
      <c r="G441" t="s">
        <v>140</v>
      </c>
      <c r="H441" t="s">
        <v>207</v>
      </c>
      <c r="I441" s="13" t="str">
        <f>_xlfn.CONCAT(wiz_6[[#This Row],[DCTY......]], ",",wiz_6[[#This Row],[DS]])</f>
        <v>WAUWATOSA ,WI</v>
      </c>
      <c r="J441" t="str">
        <f>TRIM(CONCATENATE(wiz_6[[#This Row],[SHIPPER..................]],wiz_6[[#This Row],[ZIP2..]],wiz_6[[#This Row],[ZIP3..]]))</f>
        <v>BRIGGS AND STRATTON | 3012053201</v>
      </c>
      <c r="K441">
        <v>3</v>
      </c>
      <c r="L441">
        <v>1.65</v>
      </c>
      <c r="M441">
        <v>0.2</v>
      </c>
      <c r="N441">
        <v>732</v>
      </c>
      <c r="O441">
        <v>1.37</v>
      </c>
      <c r="P441">
        <v>30</v>
      </c>
      <c r="Q441">
        <v>0.27</v>
      </c>
      <c r="R441">
        <v>66</v>
      </c>
      <c r="S441">
        <v>-26</v>
      </c>
      <c r="T441">
        <v>57</v>
      </c>
      <c r="U441">
        <v>216</v>
      </c>
      <c r="V441">
        <v>247</v>
      </c>
      <c r="W441">
        <v>30103</v>
      </c>
      <c r="X441">
        <v>30120</v>
      </c>
      <c r="Y441">
        <v>53201</v>
      </c>
      <c r="Z441">
        <v>1.63</v>
      </c>
      <c r="AA441">
        <f t="shared" si="82"/>
        <v>10012</v>
      </c>
      <c r="AB441">
        <f t="shared" si="83"/>
        <v>741</v>
      </c>
      <c r="AC441">
        <f t="shared" si="84"/>
        <v>6159</v>
      </c>
      <c r="AD441">
        <f t="shared" si="85"/>
        <v>0.6151618058330004</v>
      </c>
      <c r="AE441">
        <f t="shared" si="86"/>
        <v>0</v>
      </c>
      <c r="AF441" t="e">
        <f t="shared" ca="1" si="87"/>
        <v>#N/A</v>
      </c>
      <c r="AG441" t="e">
        <f t="shared" ca="1" si="88"/>
        <v>#N/A</v>
      </c>
      <c r="AH441" t="e">
        <f t="shared" ca="1" si="89"/>
        <v>#N/A</v>
      </c>
      <c r="AI441" t="e">
        <f t="shared" ca="1" si="78"/>
        <v>#N/A</v>
      </c>
      <c r="AJ441">
        <f t="shared" si="79"/>
        <v>2.9964043148222132E-4</v>
      </c>
      <c r="AK441">
        <f t="shared" si="80"/>
        <v>0</v>
      </c>
      <c r="AL441" t="e">
        <f t="shared" ca="1" si="90"/>
        <v>#N/A</v>
      </c>
      <c r="AM441" t="b">
        <f t="shared" si="81"/>
        <v>0</v>
      </c>
    </row>
    <row r="442" spans="1:39" x14ac:dyDescent="0.3">
      <c r="A442" t="s">
        <v>148</v>
      </c>
      <c r="B442" t="s">
        <v>149</v>
      </c>
      <c r="C442" t="s">
        <v>39</v>
      </c>
      <c r="D442" t="s">
        <v>50</v>
      </c>
      <c r="E442" t="s">
        <v>151</v>
      </c>
      <c r="F442" s="13" t="str">
        <f>_xlfn.CONCAT(wiz_6[[#This Row],[OCTY......]],",",wiz_6[[#This Row],[OS]])</f>
        <v>STATESBORO,GA</v>
      </c>
      <c r="G442" t="s">
        <v>40</v>
      </c>
      <c r="H442" t="s">
        <v>145</v>
      </c>
      <c r="I442" s="13" t="str">
        <f>_xlfn.CONCAT(wiz_6[[#This Row],[DCTY......]], ",",wiz_6[[#This Row],[DS]])</f>
        <v>AUBURN    ,AL</v>
      </c>
      <c r="J442" t="str">
        <f>TRIM(CONCATENATE(wiz_6[[#This Row],[SHIPPER..................]],wiz_6[[#This Row],[ZIP2..]],wiz_6[[#This Row],[ZIP3..]]))</f>
        <v>BRIGGS AND STRATTON | 3045836830</v>
      </c>
      <c r="K442">
        <v>4</v>
      </c>
      <c r="L442">
        <v>1.78</v>
      </c>
      <c r="M442">
        <v>0.19</v>
      </c>
      <c r="N442">
        <v>237</v>
      </c>
      <c r="O442">
        <v>0.4</v>
      </c>
      <c r="P442">
        <v>216</v>
      </c>
      <c r="Q442">
        <v>0.46</v>
      </c>
      <c r="R442">
        <v>3</v>
      </c>
      <c r="S442">
        <v>-423</v>
      </c>
      <c r="T442">
        <v>118</v>
      </c>
      <c r="U442">
        <v>46</v>
      </c>
      <c r="V442">
        <v>-259</v>
      </c>
      <c r="W442">
        <v>31201</v>
      </c>
      <c r="X442">
        <v>30458</v>
      </c>
      <c r="Y442">
        <v>36830</v>
      </c>
      <c r="Z442">
        <v>1.75</v>
      </c>
      <c r="AA442">
        <f t="shared" si="82"/>
        <v>10012</v>
      </c>
      <c r="AB442">
        <f t="shared" si="83"/>
        <v>-1036</v>
      </c>
      <c r="AC442">
        <f t="shared" si="84"/>
        <v>6159</v>
      </c>
      <c r="AD442">
        <f t="shared" si="85"/>
        <v>0.6151618058330004</v>
      </c>
      <c r="AE442">
        <f t="shared" si="86"/>
        <v>0</v>
      </c>
      <c r="AF442" t="e">
        <f t="shared" ca="1" si="87"/>
        <v>#N/A</v>
      </c>
      <c r="AG442" t="e">
        <f t="shared" ca="1" si="88"/>
        <v>#N/A</v>
      </c>
      <c r="AH442" t="e">
        <f t="shared" ca="1" si="89"/>
        <v>#N/A</v>
      </c>
      <c r="AI442" t="e">
        <f t="shared" ca="1" si="78"/>
        <v>#N/A</v>
      </c>
      <c r="AJ442">
        <f t="shared" si="79"/>
        <v>3.9952057530962844E-4</v>
      </c>
      <c r="AK442">
        <f t="shared" si="80"/>
        <v>0</v>
      </c>
      <c r="AL442" t="e">
        <f t="shared" ca="1" si="90"/>
        <v>#N/A</v>
      </c>
      <c r="AM442" t="b">
        <f t="shared" si="81"/>
        <v>0</v>
      </c>
    </row>
    <row r="443" spans="1:39" x14ac:dyDescent="0.3">
      <c r="A443" t="s">
        <v>686</v>
      </c>
      <c r="B443" t="s">
        <v>687</v>
      </c>
      <c r="C443" t="s">
        <v>39</v>
      </c>
      <c r="D443" t="s">
        <v>50</v>
      </c>
      <c r="E443" t="s">
        <v>688</v>
      </c>
      <c r="F443" s="13" t="str">
        <f>_xlfn.CONCAT(wiz_6[[#This Row],[OCTY......]],",",wiz_6[[#This Row],[OS]])</f>
        <v>POOLER    ,GA</v>
      </c>
      <c r="G443" t="s">
        <v>42</v>
      </c>
      <c r="H443" t="s">
        <v>689</v>
      </c>
      <c r="I443" s="13" t="str">
        <f>_xlfn.CONCAT(wiz_6[[#This Row],[DCTY......]], ",",wiz_6[[#This Row],[DS]])</f>
        <v>MOUNT VERN,IN</v>
      </c>
      <c r="J443" t="str">
        <f>TRIM(CONCATENATE(wiz_6[[#This Row],[SHIPPER..................]],wiz_6[[#This Row],[ZIP2..]],wiz_6[[#This Row],[ZIP3..]]))</f>
        <v>UNIFIED TRANS | 3132247620</v>
      </c>
      <c r="K443">
        <v>1</v>
      </c>
      <c r="L443">
        <v>1.1499999999999999</v>
      </c>
      <c r="M443">
        <v>0.28000000000000003</v>
      </c>
      <c r="N443">
        <v>663</v>
      </c>
      <c r="O443">
        <v>2.41</v>
      </c>
      <c r="P443">
        <v>124</v>
      </c>
      <c r="Q443">
        <v>0.35</v>
      </c>
      <c r="R443">
        <v>-46</v>
      </c>
      <c r="S443">
        <v>-318</v>
      </c>
      <c r="T443">
        <v>-242</v>
      </c>
      <c r="U443">
        <v>-403</v>
      </c>
      <c r="V443">
        <v>-963</v>
      </c>
      <c r="W443">
        <v>29801</v>
      </c>
      <c r="X443">
        <v>31322</v>
      </c>
      <c r="Y443">
        <v>47620</v>
      </c>
      <c r="Z443">
        <v>1.21</v>
      </c>
      <c r="AA443">
        <f t="shared" si="82"/>
        <v>10012</v>
      </c>
      <c r="AB443">
        <f t="shared" si="83"/>
        <v>-963</v>
      </c>
      <c r="AC443">
        <f t="shared" si="84"/>
        <v>6159</v>
      </c>
      <c r="AD443">
        <f t="shared" si="85"/>
        <v>0.6151618058330004</v>
      </c>
      <c r="AE443">
        <f t="shared" si="86"/>
        <v>0</v>
      </c>
      <c r="AF443" t="e">
        <f t="shared" ca="1" si="87"/>
        <v>#N/A</v>
      </c>
      <c r="AG443" t="e">
        <f t="shared" ca="1" si="88"/>
        <v>#N/A</v>
      </c>
      <c r="AH443" t="e">
        <f t="shared" ca="1" si="89"/>
        <v>#N/A</v>
      </c>
      <c r="AI443" t="e">
        <f t="shared" ca="1" si="78"/>
        <v>#N/A</v>
      </c>
      <c r="AJ443">
        <f t="shared" si="79"/>
        <v>9.988014382740711E-5</v>
      </c>
      <c r="AK443">
        <f t="shared" si="80"/>
        <v>0</v>
      </c>
      <c r="AL443" t="e">
        <f t="shared" ca="1" si="90"/>
        <v>#N/A</v>
      </c>
      <c r="AM443" t="b">
        <f t="shared" si="81"/>
        <v>0</v>
      </c>
    </row>
    <row r="444" spans="1:39" x14ac:dyDescent="0.3">
      <c r="A444" t="s">
        <v>148</v>
      </c>
      <c r="B444" t="s">
        <v>149</v>
      </c>
      <c r="C444" t="s">
        <v>39</v>
      </c>
      <c r="D444" t="s">
        <v>50</v>
      </c>
      <c r="E444" t="s">
        <v>151</v>
      </c>
      <c r="F444" s="13" t="str">
        <f>_xlfn.CONCAT(wiz_6[[#This Row],[OCTY......]],",",wiz_6[[#This Row],[OS]])</f>
        <v>STATESBORO,GA</v>
      </c>
      <c r="G444" t="s">
        <v>176</v>
      </c>
      <c r="H444" t="s">
        <v>182</v>
      </c>
      <c r="I444" s="13" t="str">
        <f>_xlfn.CONCAT(wiz_6[[#This Row],[DCTY......]], ",",wiz_6[[#This Row],[DS]])</f>
        <v>THREE RIVE,MI</v>
      </c>
      <c r="J444" t="str">
        <f>TRIM(CONCATENATE(wiz_6[[#This Row],[SHIPPER..................]],wiz_6[[#This Row],[ZIP2..]],wiz_6[[#This Row],[ZIP3..]]))</f>
        <v>BRIGGS AND STRATTON | 3045849093</v>
      </c>
      <c r="K444">
        <v>1</v>
      </c>
      <c r="L444">
        <v>1.7</v>
      </c>
      <c r="M444">
        <v>0.2</v>
      </c>
      <c r="N444">
        <v>816</v>
      </c>
      <c r="O444">
        <v>1.38</v>
      </c>
      <c r="P444">
        <v>128</v>
      </c>
      <c r="Q444">
        <v>0.35</v>
      </c>
      <c r="R444">
        <v>8</v>
      </c>
      <c r="S444">
        <v>-423</v>
      </c>
      <c r="T444">
        <v>90</v>
      </c>
      <c r="U444">
        <v>165</v>
      </c>
      <c r="V444">
        <v>-168</v>
      </c>
      <c r="W444">
        <v>31201</v>
      </c>
      <c r="X444">
        <v>30458</v>
      </c>
      <c r="Y444">
        <v>49093</v>
      </c>
      <c r="Z444">
        <v>1.68</v>
      </c>
      <c r="AA444">
        <f t="shared" si="82"/>
        <v>10012</v>
      </c>
      <c r="AB444">
        <f t="shared" si="83"/>
        <v>-168</v>
      </c>
      <c r="AC444">
        <f t="shared" si="84"/>
        <v>6159</v>
      </c>
      <c r="AD444">
        <f t="shared" si="85"/>
        <v>0.6151618058330004</v>
      </c>
      <c r="AE444">
        <f t="shared" si="86"/>
        <v>0</v>
      </c>
      <c r="AF444" t="e">
        <f t="shared" ca="1" si="87"/>
        <v>#N/A</v>
      </c>
      <c r="AG444" t="e">
        <f t="shared" ca="1" si="88"/>
        <v>#N/A</v>
      </c>
      <c r="AH444" t="e">
        <f t="shared" ca="1" si="89"/>
        <v>#N/A</v>
      </c>
      <c r="AI444" t="e">
        <f t="shared" ca="1" si="78"/>
        <v>#N/A</v>
      </c>
      <c r="AJ444">
        <f t="shared" si="79"/>
        <v>9.988014382740711E-5</v>
      </c>
      <c r="AK444">
        <f t="shared" si="80"/>
        <v>0</v>
      </c>
      <c r="AL444" t="e">
        <f t="shared" ca="1" si="90"/>
        <v>#N/A</v>
      </c>
      <c r="AM444" t="b">
        <f t="shared" si="81"/>
        <v>0</v>
      </c>
    </row>
    <row r="445" spans="1:39" x14ac:dyDescent="0.3">
      <c r="A445" t="s">
        <v>344</v>
      </c>
      <c r="B445" t="s">
        <v>345</v>
      </c>
      <c r="C445" t="s">
        <v>39</v>
      </c>
      <c r="D445" t="s">
        <v>50</v>
      </c>
      <c r="E445" t="s">
        <v>688</v>
      </c>
      <c r="F445" s="13" t="str">
        <f>_xlfn.CONCAT(wiz_6[[#This Row],[OCTY......]],",",wiz_6[[#This Row],[OS]])</f>
        <v>POOLER    ,GA</v>
      </c>
      <c r="G445" t="s">
        <v>68</v>
      </c>
      <c r="H445" t="s">
        <v>505</v>
      </c>
      <c r="I445" s="13" t="str">
        <f>_xlfn.CONCAT(wiz_6[[#This Row],[DCTY......]], ",",wiz_6[[#This Row],[DS]])</f>
        <v>DUNN      ,NC</v>
      </c>
      <c r="J445" t="str">
        <f>TRIM(CONCATENATE(wiz_6[[#This Row],[SHIPPER..................]],wiz_6[[#This Row],[ZIP2..]],wiz_6[[#This Row],[ZIP3..]]))</f>
        <v>b: SCHNEIDER LOGISTIC| 3132228334</v>
      </c>
      <c r="K445">
        <v>1</v>
      </c>
      <c r="L445">
        <v>1.48</v>
      </c>
      <c r="M445">
        <v>0.28000000000000003</v>
      </c>
      <c r="N445">
        <v>284</v>
      </c>
      <c r="O445">
        <v>0.83</v>
      </c>
      <c r="P445">
        <v>120</v>
      </c>
      <c r="Q445">
        <v>0.35</v>
      </c>
      <c r="R445">
        <v>-20</v>
      </c>
      <c r="S445">
        <v>-328</v>
      </c>
      <c r="T445">
        <v>-69</v>
      </c>
      <c r="U445">
        <v>-106</v>
      </c>
      <c r="V445">
        <v>-503</v>
      </c>
      <c r="W445">
        <v>30901</v>
      </c>
      <c r="X445">
        <v>31322</v>
      </c>
      <c r="Y445">
        <v>28334</v>
      </c>
      <c r="Z445">
        <v>1.54</v>
      </c>
      <c r="AA445">
        <f t="shared" si="82"/>
        <v>10012</v>
      </c>
      <c r="AB445">
        <f t="shared" si="83"/>
        <v>-503</v>
      </c>
      <c r="AC445">
        <f t="shared" si="84"/>
        <v>6159</v>
      </c>
      <c r="AD445">
        <f t="shared" si="85"/>
        <v>0.6151618058330004</v>
      </c>
      <c r="AE445">
        <f t="shared" si="86"/>
        <v>0</v>
      </c>
      <c r="AF445" t="e">
        <f t="shared" ca="1" si="87"/>
        <v>#N/A</v>
      </c>
      <c r="AG445" t="e">
        <f t="shared" ca="1" si="88"/>
        <v>#N/A</v>
      </c>
      <c r="AH445" t="e">
        <f t="shared" ca="1" si="89"/>
        <v>#N/A</v>
      </c>
      <c r="AI445" t="e">
        <f t="shared" ca="1" si="78"/>
        <v>#N/A</v>
      </c>
      <c r="AJ445">
        <f t="shared" si="79"/>
        <v>9.988014382740711E-5</v>
      </c>
      <c r="AK445">
        <f t="shared" si="80"/>
        <v>0</v>
      </c>
      <c r="AL445" t="e">
        <f t="shared" ca="1" si="90"/>
        <v>#N/A</v>
      </c>
      <c r="AM445" t="b">
        <f t="shared" si="81"/>
        <v>0</v>
      </c>
    </row>
    <row r="446" spans="1:39" x14ac:dyDescent="0.3">
      <c r="A446" t="s">
        <v>148</v>
      </c>
      <c r="B446" t="s">
        <v>149</v>
      </c>
      <c r="C446" t="s">
        <v>39</v>
      </c>
      <c r="D446" t="s">
        <v>50</v>
      </c>
      <c r="E446" t="s">
        <v>151</v>
      </c>
      <c r="F446" s="13" t="str">
        <f>_xlfn.CONCAT(wiz_6[[#This Row],[OCTY......]],",",wiz_6[[#This Row],[OS]])</f>
        <v>STATESBORO,GA</v>
      </c>
      <c r="G446" t="s">
        <v>87</v>
      </c>
      <c r="H446" t="s">
        <v>393</v>
      </c>
      <c r="I446" s="13" t="str">
        <f>_xlfn.CONCAT(wiz_6[[#This Row],[DCTY......]], ",",wiz_6[[#This Row],[DS]])</f>
        <v>COLUMBUS  ,OH</v>
      </c>
      <c r="J446" t="str">
        <f>TRIM(CONCATENATE(wiz_6[[#This Row],[SHIPPER..................]],wiz_6[[#This Row],[ZIP2..]],wiz_6[[#This Row],[ZIP3..]]))</f>
        <v>BRIGGS AND STRATTON | 3045843201</v>
      </c>
      <c r="K446">
        <v>1</v>
      </c>
      <c r="L446">
        <v>1.82</v>
      </c>
      <c r="M446">
        <v>0.2</v>
      </c>
      <c r="N446">
        <v>643</v>
      </c>
      <c r="O446">
        <v>1.21</v>
      </c>
      <c r="P446">
        <v>49</v>
      </c>
      <c r="Q446">
        <v>0.25</v>
      </c>
      <c r="R446">
        <v>13</v>
      </c>
      <c r="S446">
        <v>-423</v>
      </c>
      <c r="T446">
        <v>1</v>
      </c>
      <c r="U446">
        <v>365</v>
      </c>
      <c r="V446">
        <v>-57</v>
      </c>
      <c r="W446">
        <v>30830</v>
      </c>
      <c r="X446">
        <v>30458</v>
      </c>
      <c r="Y446">
        <v>43201</v>
      </c>
      <c r="Z446">
        <v>1.8</v>
      </c>
      <c r="AA446">
        <f t="shared" si="82"/>
        <v>10012</v>
      </c>
      <c r="AB446">
        <f t="shared" si="83"/>
        <v>-57</v>
      </c>
      <c r="AC446">
        <f t="shared" si="84"/>
        <v>6159</v>
      </c>
      <c r="AD446">
        <f t="shared" si="85"/>
        <v>0.6151618058330004</v>
      </c>
      <c r="AE446">
        <f t="shared" si="86"/>
        <v>0</v>
      </c>
      <c r="AF446" t="e">
        <f t="shared" ca="1" si="87"/>
        <v>#N/A</v>
      </c>
      <c r="AG446" t="e">
        <f t="shared" ca="1" si="88"/>
        <v>#N/A</v>
      </c>
      <c r="AH446" t="e">
        <f t="shared" ca="1" si="89"/>
        <v>#N/A</v>
      </c>
      <c r="AI446" t="e">
        <f t="shared" ca="1" si="78"/>
        <v>#N/A</v>
      </c>
      <c r="AJ446">
        <f t="shared" si="79"/>
        <v>9.988014382740711E-5</v>
      </c>
      <c r="AK446">
        <f t="shared" si="80"/>
        <v>0</v>
      </c>
      <c r="AL446" t="e">
        <f t="shared" ca="1" si="90"/>
        <v>#N/A</v>
      </c>
      <c r="AM446" t="b">
        <f t="shared" si="81"/>
        <v>0</v>
      </c>
    </row>
    <row r="447" spans="1:39" x14ac:dyDescent="0.3">
      <c r="A447" t="s">
        <v>195</v>
      </c>
      <c r="B447" t="s">
        <v>196</v>
      </c>
      <c r="C447" t="s">
        <v>39</v>
      </c>
      <c r="D447" t="s">
        <v>50</v>
      </c>
      <c r="E447" t="s">
        <v>151</v>
      </c>
      <c r="F447" s="13" t="str">
        <f>_xlfn.CONCAT(wiz_6[[#This Row],[OCTY......]],",",wiz_6[[#This Row],[OS]])</f>
        <v>STATESBORO,GA</v>
      </c>
      <c r="G447" t="s">
        <v>87</v>
      </c>
      <c r="H447" t="s">
        <v>690</v>
      </c>
      <c r="I447" s="13" t="str">
        <f>_xlfn.CONCAT(wiz_6[[#This Row],[DCTY......]], ",",wiz_6[[#This Row],[DS]])</f>
        <v>WILLARD   ,OH</v>
      </c>
      <c r="J447" t="str">
        <f>TRIM(CONCATENATE(wiz_6[[#This Row],[SHIPPER..................]],wiz_6[[#This Row],[ZIP2..]],wiz_6[[#This Row],[ZIP3..]]))</f>
        <v>MTD PRODUCTS INC | 3045844888</v>
      </c>
      <c r="K447">
        <v>20</v>
      </c>
      <c r="L447">
        <v>1.3</v>
      </c>
      <c r="M447">
        <v>0.2</v>
      </c>
      <c r="N447">
        <v>757</v>
      </c>
      <c r="O447">
        <v>1.74</v>
      </c>
      <c r="P447">
        <v>104</v>
      </c>
      <c r="Q447">
        <v>0.33</v>
      </c>
      <c r="R447">
        <v>49</v>
      </c>
      <c r="S447">
        <v>-279</v>
      </c>
      <c r="T447">
        <v>14</v>
      </c>
      <c r="U447">
        <v>-26</v>
      </c>
      <c r="V447">
        <v>-291</v>
      </c>
      <c r="W447">
        <v>31201</v>
      </c>
      <c r="X447">
        <v>30458</v>
      </c>
      <c r="Y447">
        <v>44888</v>
      </c>
      <c r="Z447">
        <v>1.28</v>
      </c>
      <c r="AA447">
        <f t="shared" si="82"/>
        <v>10012</v>
      </c>
      <c r="AB447">
        <f t="shared" si="83"/>
        <v>-5820</v>
      </c>
      <c r="AC447">
        <f t="shared" si="84"/>
        <v>6159</v>
      </c>
      <c r="AD447">
        <f t="shared" si="85"/>
        <v>0.6151618058330004</v>
      </c>
      <c r="AE447">
        <f t="shared" si="86"/>
        <v>0</v>
      </c>
      <c r="AF447" t="e">
        <f t="shared" ca="1" si="87"/>
        <v>#N/A</v>
      </c>
      <c r="AG447" t="e">
        <f t="shared" ca="1" si="88"/>
        <v>#N/A</v>
      </c>
      <c r="AH447" t="e">
        <f t="shared" ca="1" si="89"/>
        <v>#N/A</v>
      </c>
      <c r="AI447" t="e">
        <f t="shared" ca="1" si="78"/>
        <v>#N/A</v>
      </c>
      <c r="AJ447">
        <f t="shared" si="79"/>
        <v>1.997602876548142E-3</v>
      </c>
      <c r="AK447">
        <f t="shared" si="80"/>
        <v>0</v>
      </c>
      <c r="AL447" t="e">
        <f t="shared" ca="1" si="90"/>
        <v>#N/A</v>
      </c>
      <c r="AM447" t="b">
        <f t="shared" si="81"/>
        <v>0</v>
      </c>
    </row>
    <row r="448" spans="1:39" x14ac:dyDescent="0.3">
      <c r="A448" t="s">
        <v>37</v>
      </c>
      <c r="B448" t="s">
        <v>38</v>
      </c>
      <c r="C448" t="s">
        <v>39</v>
      </c>
      <c r="D448" t="s">
        <v>50</v>
      </c>
      <c r="E448" t="s">
        <v>691</v>
      </c>
      <c r="F448" s="13" t="str">
        <f>_xlfn.CONCAT(wiz_6[[#This Row],[OCTY......]],",",wiz_6[[#This Row],[OS]])</f>
        <v>PORT WENTW,GA</v>
      </c>
      <c r="G448" t="s">
        <v>70</v>
      </c>
      <c r="H448" t="s">
        <v>349</v>
      </c>
      <c r="I448" s="13" t="str">
        <f>_xlfn.CONCAT(wiz_6[[#This Row],[DCTY......]], ",",wiz_6[[#This Row],[DS]])</f>
        <v>CHATTANOOG,TN</v>
      </c>
      <c r="J448" t="str">
        <f>TRIM(CONCATENATE(wiz_6[[#This Row],[SHIPPER..................]],wiz_6[[#This Row],[ZIP2..]],wiz_6[[#This Row],[ZIP3..]]))</f>
        <v>b: C H ROBINSON | 3140737401</v>
      </c>
      <c r="K448">
        <v>1</v>
      </c>
      <c r="L448">
        <v>1.87</v>
      </c>
      <c r="M448">
        <v>0.28000000000000003</v>
      </c>
      <c r="N448">
        <v>372</v>
      </c>
      <c r="O448">
        <v>0.63</v>
      </c>
      <c r="P448">
        <v>137</v>
      </c>
      <c r="Q448">
        <v>0.35</v>
      </c>
      <c r="R448">
        <v>-26</v>
      </c>
      <c r="S448">
        <v>-77</v>
      </c>
      <c r="T448">
        <v>34</v>
      </c>
      <c r="U448">
        <v>218</v>
      </c>
      <c r="V448">
        <v>175</v>
      </c>
      <c r="W448">
        <v>32099</v>
      </c>
      <c r="X448">
        <v>31407</v>
      </c>
      <c r="Y448">
        <v>37401</v>
      </c>
      <c r="Z448">
        <v>1.93</v>
      </c>
      <c r="AA448">
        <f t="shared" si="82"/>
        <v>10012</v>
      </c>
      <c r="AB448">
        <f t="shared" si="83"/>
        <v>175</v>
      </c>
      <c r="AC448">
        <f t="shared" si="84"/>
        <v>6159</v>
      </c>
      <c r="AD448">
        <f t="shared" si="85"/>
        <v>0.6151618058330004</v>
      </c>
      <c r="AE448">
        <f t="shared" si="86"/>
        <v>0</v>
      </c>
      <c r="AF448" t="e">
        <f t="shared" ca="1" si="87"/>
        <v>#N/A</v>
      </c>
      <c r="AG448" t="e">
        <f t="shared" ca="1" si="88"/>
        <v>#N/A</v>
      </c>
      <c r="AH448" t="e">
        <f t="shared" ca="1" si="89"/>
        <v>#N/A</v>
      </c>
      <c r="AI448" t="e">
        <f t="shared" ca="1" si="78"/>
        <v>#N/A</v>
      </c>
      <c r="AJ448">
        <f t="shared" si="79"/>
        <v>9.988014382740711E-5</v>
      </c>
      <c r="AK448">
        <f t="shared" si="80"/>
        <v>0</v>
      </c>
      <c r="AL448" t="e">
        <f t="shared" ca="1" si="90"/>
        <v>#N/A</v>
      </c>
      <c r="AM448" t="b">
        <f t="shared" si="81"/>
        <v>0</v>
      </c>
    </row>
    <row r="449" spans="1:39" x14ac:dyDescent="0.3">
      <c r="A449" t="s">
        <v>37</v>
      </c>
      <c r="B449" t="s">
        <v>38</v>
      </c>
      <c r="C449" t="s">
        <v>39</v>
      </c>
      <c r="D449" t="s">
        <v>50</v>
      </c>
      <c r="E449" t="s">
        <v>688</v>
      </c>
      <c r="F449" s="13" t="str">
        <f>_xlfn.CONCAT(wiz_6[[#This Row],[OCTY......]],",",wiz_6[[#This Row],[OS]])</f>
        <v>POOLER    ,GA</v>
      </c>
      <c r="G449" t="s">
        <v>70</v>
      </c>
      <c r="H449" t="s">
        <v>350</v>
      </c>
      <c r="I449" s="13" t="str">
        <f>_xlfn.CONCAT(wiz_6[[#This Row],[DCTY......]], ",",wiz_6[[#This Row],[DS]])</f>
        <v>COOKEVILLE,TN</v>
      </c>
      <c r="J449" t="str">
        <f>TRIM(CONCATENATE(wiz_6[[#This Row],[SHIPPER..................]],wiz_6[[#This Row],[ZIP2..]],wiz_6[[#This Row],[ZIP3..]]))</f>
        <v>b: C H ROBINSON | 3132238501</v>
      </c>
      <c r="K449">
        <v>1</v>
      </c>
      <c r="L449">
        <v>1.68</v>
      </c>
      <c r="M449">
        <v>0.28000000000000003</v>
      </c>
      <c r="N449">
        <v>458</v>
      </c>
      <c r="O449">
        <v>0.83</v>
      </c>
      <c r="P449">
        <v>11</v>
      </c>
      <c r="Q449">
        <v>0.25</v>
      </c>
      <c r="R449">
        <v>-32</v>
      </c>
      <c r="S449">
        <v>-12</v>
      </c>
      <c r="T449">
        <v>32</v>
      </c>
      <c r="U449">
        <v>178</v>
      </c>
      <c r="V449">
        <v>198</v>
      </c>
      <c r="W449">
        <v>31401</v>
      </c>
      <c r="X449">
        <v>31322</v>
      </c>
      <c r="Y449">
        <v>38501</v>
      </c>
      <c r="Z449">
        <v>1.74</v>
      </c>
      <c r="AA449">
        <f t="shared" si="82"/>
        <v>10012</v>
      </c>
      <c r="AB449">
        <f t="shared" si="83"/>
        <v>198</v>
      </c>
      <c r="AC449">
        <f t="shared" si="84"/>
        <v>6159</v>
      </c>
      <c r="AD449">
        <f t="shared" si="85"/>
        <v>0.6151618058330004</v>
      </c>
      <c r="AE449">
        <f t="shared" si="86"/>
        <v>0</v>
      </c>
      <c r="AF449" t="e">
        <f t="shared" ca="1" si="87"/>
        <v>#N/A</v>
      </c>
      <c r="AG449" t="e">
        <f t="shared" ca="1" si="88"/>
        <v>#N/A</v>
      </c>
      <c r="AH449" t="e">
        <f t="shared" ca="1" si="89"/>
        <v>#N/A</v>
      </c>
      <c r="AI449" t="e">
        <f t="shared" ca="1" si="78"/>
        <v>#N/A</v>
      </c>
      <c r="AJ449">
        <f t="shared" si="79"/>
        <v>9.988014382740711E-5</v>
      </c>
      <c r="AK449">
        <f t="shared" si="80"/>
        <v>0</v>
      </c>
      <c r="AL449" t="e">
        <f t="shared" ca="1" si="90"/>
        <v>#N/A</v>
      </c>
      <c r="AM449" t="b">
        <f t="shared" si="81"/>
        <v>0</v>
      </c>
    </row>
    <row r="450" spans="1:39" x14ac:dyDescent="0.3">
      <c r="A450" t="s">
        <v>692</v>
      </c>
      <c r="B450" t="s">
        <v>693</v>
      </c>
      <c r="C450" t="s">
        <v>39</v>
      </c>
      <c r="D450" t="s">
        <v>50</v>
      </c>
      <c r="E450" t="s">
        <v>688</v>
      </c>
      <c r="F450" s="13" t="str">
        <f>_xlfn.CONCAT(wiz_6[[#This Row],[OCTY......]],",",wiz_6[[#This Row],[OS]])</f>
        <v>POOLER    ,GA</v>
      </c>
      <c r="G450" t="s">
        <v>70</v>
      </c>
      <c r="H450" t="s">
        <v>694</v>
      </c>
      <c r="I450" s="13" t="str">
        <f>_xlfn.CONCAT(wiz_6[[#This Row],[DCTY......]], ",",wiz_6[[#This Row],[DS]])</f>
        <v>CLARKSVILL,TN</v>
      </c>
      <c r="J450" t="str">
        <f>TRIM(CONCATENATE(wiz_6[[#This Row],[SHIPPER..................]],wiz_6[[#This Row],[ZIP2..]],wiz_6[[#This Row],[ZIP3..]]))</f>
        <v>b: ROYAL TRANSPORTATI| 3132237040</v>
      </c>
      <c r="K450">
        <v>4</v>
      </c>
      <c r="L450">
        <v>1.19</v>
      </c>
      <c r="M450">
        <v>0.28000000000000003</v>
      </c>
      <c r="N450">
        <v>539</v>
      </c>
      <c r="O450">
        <v>1.27</v>
      </c>
      <c r="P450">
        <v>119</v>
      </c>
      <c r="Q450">
        <v>0.35</v>
      </c>
      <c r="R450">
        <v>-37</v>
      </c>
      <c r="S450">
        <v>-330</v>
      </c>
      <c r="T450">
        <v>-54</v>
      </c>
      <c r="U450">
        <v>-54</v>
      </c>
      <c r="V450">
        <v>-438</v>
      </c>
      <c r="W450">
        <v>29801</v>
      </c>
      <c r="X450">
        <v>31322</v>
      </c>
      <c r="Y450">
        <v>37040</v>
      </c>
      <c r="Z450">
        <v>1.25</v>
      </c>
      <c r="AA450">
        <f t="shared" si="82"/>
        <v>10012</v>
      </c>
      <c r="AB450">
        <f t="shared" si="83"/>
        <v>-1752</v>
      </c>
      <c r="AC450">
        <f t="shared" si="84"/>
        <v>6159</v>
      </c>
      <c r="AD450">
        <f t="shared" si="85"/>
        <v>0.6151618058330004</v>
      </c>
      <c r="AE450">
        <f t="shared" si="86"/>
        <v>0</v>
      </c>
      <c r="AF450" t="e">
        <f t="shared" ca="1" si="87"/>
        <v>#N/A</v>
      </c>
      <c r="AG450" t="e">
        <f t="shared" ca="1" si="88"/>
        <v>#N/A</v>
      </c>
      <c r="AH450" t="e">
        <f t="shared" ca="1" si="89"/>
        <v>#N/A</v>
      </c>
      <c r="AI450" t="e">
        <f t="shared" ref="AI450:AI513" ca="1" si="91">REPLACE(AF450,2,1,"K")</f>
        <v>#N/A</v>
      </c>
      <c r="AJ450">
        <f t="shared" ref="AJ450:AJ513" si="92">K450/AA450</f>
        <v>3.9952057530962844E-4</v>
      </c>
      <c r="AK450">
        <f t="shared" ref="AK450:AK513" si="93">_xlfn.MINIFS($X$3:$X$2378,$C$3:$C$2378,A450,$AL$3:$AL$2378,"&gt;0.05")</f>
        <v>0</v>
      </c>
      <c r="AL450" t="e">
        <f t="shared" ca="1" si="90"/>
        <v>#N/A</v>
      </c>
      <c r="AM450" t="b">
        <f t="shared" ref="AM450:AM513" si="94">IF(AK450=V450,J450,FALSE)</f>
        <v>0</v>
      </c>
    </row>
    <row r="451" spans="1:39" x14ac:dyDescent="0.3">
      <c r="A451" t="s">
        <v>148</v>
      </c>
      <c r="B451" t="s">
        <v>149</v>
      </c>
      <c r="C451" t="s">
        <v>39</v>
      </c>
      <c r="D451" t="s">
        <v>50</v>
      </c>
      <c r="E451" t="s">
        <v>151</v>
      </c>
      <c r="F451" s="13" t="str">
        <f>_xlfn.CONCAT(wiz_6[[#This Row],[OCTY......]],",",wiz_6[[#This Row],[OS]])</f>
        <v>STATESBORO,GA</v>
      </c>
      <c r="G451" t="s">
        <v>140</v>
      </c>
      <c r="H451" t="s">
        <v>204</v>
      </c>
      <c r="I451" s="13" t="str">
        <f>_xlfn.CONCAT(wiz_6[[#This Row],[DCTY......]], ",",wiz_6[[#This Row],[DS]])</f>
        <v>MENOMONEE ,WI</v>
      </c>
      <c r="J451" t="str">
        <f>TRIM(CONCATENATE(wiz_6[[#This Row],[SHIPPER..................]],wiz_6[[#This Row],[ZIP2..]],wiz_6[[#This Row],[ZIP3..]]))</f>
        <v>BRIGGS AND STRATTON | 3045853051</v>
      </c>
      <c r="K451">
        <v>1</v>
      </c>
      <c r="L451">
        <v>2.1</v>
      </c>
      <c r="M451">
        <v>0.2</v>
      </c>
      <c r="N451">
        <v>957</v>
      </c>
      <c r="O451">
        <v>1.89</v>
      </c>
      <c r="P451">
        <v>226</v>
      </c>
      <c r="Q451">
        <v>0.45</v>
      </c>
      <c r="R451">
        <v>62</v>
      </c>
      <c r="S451">
        <v>-423</v>
      </c>
      <c r="T451">
        <v>-3</v>
      </c>
      <c r="U451">
        <v>756</v>
      </c>
      <c r="V451">
        <v>330</v>
      </c>
      <c r="W451">
        <v>30106</v>
      </c>
      <c r="X451">
        <v>30458</v>
      </c>
      <c r="Y451">
        <v>53051</v>
      </c>
      <c r="Z451">
        <v>2.08</v>
      </c>
      <c r="AA451">
        <f t="shared" ref="AA451:AA514" si="95">SUMIFS(K$3:K$2378,$C$3:$C$2378,$C451)</f>
        <v>10012</v>
      </c>
      <c r="AB451">
        <f t="shared" ref="AB451:AB514" si="96">V451*K451</f>
        <v>330</v>
      </c>
      <c r="AC451">
        <f t="shared" ref="AC451:AC514" si="97">SUMIFS(AB$3:AB$2378,$C$3:$C$2378,$C451)</f>
        <v>6159</v>
      </c>
      <c r="AD451">
        <f t="shared" ref="AD451:AD514" si="98">AC451/AA451</f>
        <v>0.6151618058330004</v>
      </c>
      <c r="AE451">
        <f t="shared" ref="AE451:AE514" si="99">_xlfn.MINIFS($X$3:$X$2378,$C$3:$C$2378,A451)</f>
        <v>0</v>
      </c>
      <c r="AF451" t="e">
        <f t="shared" ref="AF451:AF514" ca="1" si="100">CELL("address",INDEX($X$3:$X$2378,MATCH(_xlfn.MINIFS($X$3:$X$2378,$C$3:$C$2378,A451),$X$3:$X$2378,0)))</f>
        <v>#N/A</v>
      </c>
      <c r="AG451" t="e">
        <f t="shared" ref="AG451:AG514" ca="1" si="101">REPLACE(AF451,2,1,"J")</f>
        <v>#N/A</v>
      </c>
      <c r="AH451" t="e">
        <f t="shared" ref="AH451:AH514" ca="1" si="102">INDIRECT(AG451)</f>
        <v>#N/A</v>
      </c>
      <c r="AI451" t="e">
        <f t="shared" ca="1" si="91"/>
        <v>#N/A</v>
      </c>
      <c r="AJ451">
        <f t="shared" si="92"/>
        <v>9.988014382740711E-5</v>
      </c>
      <c r="AK451">
        <f t="shared" si="93"/>
        <v>0</v>
      </c>
      <c r="AL451" t="e">
        <f t="shared" ref="AL451:AL514" ca="1" si="103">OFFSET(J$2,MATCH(AK451,$X$3:$X$2378,0),)</f>
        <v>#N/A</v>
      </c>
      <c r="AM451" t="b">
        <f t="shared" si="94"/>
        <v>0</v>
      </c>
    </row>
    <row r="452" spans="1:39" x14ac:dyDescent="0.3">
      <c r="A452" t="s">
        <v>210</v>
      </c>
      <c r="B452" t="s">
        <v>211</v>
      </c>
      <c r="C452" t="s">
        <v>39</v>
      </c>
      <c r="D452" t="s">
        <v>152</v>
      </c>
      <c r="E452" t="s">
        <v>695</v>
      </c>
      <c r="F452" s="13" t="str">
        <f>_xlfn.CONCAT(wiz_6[[#This Row],[OCTY......]],",",wiz_6[[#This Row],[OS]])</f>
        <v>BURLINGTON,IA</v>
      </c>
      <c r="G452" t="s">
        <v>50</v>
      </c>
      <c r="H452" t="s">
        <v>223</v>
      </c>
      <c r="I452" s="13" t="str">
        <f>_xlfn.CONCAT(wiz_6[[#This Row],[DCTY......]], ",",wiz_6[[#This Row],[DS]])</f>
        <v>ATLANTA   ,GA</v>
      </c>
      <c r="J452" t="str">
        <f>TRIM(CONCATENATE(wiz_6[[#This Row],[SHIPPER..................]],wiz_6[[#This Row],[ZIP2..]],wiz_6[[#This Row],[ZIP3..]]))</f>
        <v>b: ECHO GLOBAL LOGIST| 5260130301</v>
      </c>
      <c r="K452">
        <v>1</v>
      </c>
      <c r="L452">
        <v>1.65</v>
      </c>
      <c r="M452">
        <v>0.28000000000000003</v>
      </c>
      <c r="N452">
        <v>776</v>
      </c>
      <c r="O452">
        <v>1.81</v>
      </c>
      <c r="P452">
        <v>98</v>
      </c>
      <c r="Q452">
        <v>0.3</v>
      </c>
      <c r="R452">
        <v>-55</v>
      </c>
      <c r="S452">
        <v>0</v>
      </c>
      <c r="T452">
        <v>-2</v>
      </c>
      <c r="U452">
        <v>181</v>
      </c>
      <c r="V452">
        <v>179</v>
      </c>
      <c r="W452">
        <v>63401</v>
      </c>
      <c r="X452">
        <v>52601</v>
      </c>
      <c r="Y452">
        <v>30301</v>
      </c>
      <c r="Z452">
        <v>1.71</v>
      </c>
      <c r="AA452">
        <f t="shared" si="95"/>
        <v>10012</v>
      </c>
      <c r="AB452">
        <f t="shared" si="96"/>
        <v>179</v>
      </c>
      <c r="AC452">
        <f t="shared" si="97"/>
        <v>6159</v>
      </c>
      <c r="AD452">
        <f t="shared" si="98"/>
        <v>0.6151618058330004</v>
      </c>
      <c r="AE452">
        <f t="shared" si="99"/>
        <v>0</v>
      </c>
      <c r="AF452" t="e">
        <f t="shared" ca="1" si="100"/>
        <v>#N/A</v>
      </c>
      <c r="AG452" t="e">
        <f t="shared" ca="1" si="101"/>
        <v>#N/A</v>
      </c>
      <c r="AH452" t="e">
        <f t="shared" ca="1" si="102"/>
        <v>#N/A</v>
      </c>
      <c r="AI452" t="e">
        <f t="shared" ca="1" si="91"/>
        <v>#N/A</v>
      </c>
      <c r="AJ452">
        <f t="shared" si="92"/>
        <v>9.988014382740711E-5</v>
      </c>
      <c r="AK452">
        <f t="shared" si="93"/>
        <v>0</v>
      </c>
      <c r="AL452" t="e">
        <f t="shared" ca="1" si="103"/>
        <v>#N/A</v>
      </c>
      <c r="AM452" t="b">
        <f t="shared" si="94"/>
        <v>0</v>
      </c>
    </row>
    <row r="453" spans="1:39" x14ac:dyDescent="0.3">
      <c r="A453" t="s">
        <v>696</v>
      </c>
      <c r="B453" t="s">
        <v>697</v>
      </c>
      <c r="C453" t="s">
        <v>39</v>
      </c>
      <c r="D453" t="s">
        <v>152</v>
      </c>
      <c r="E453" t="s">
        <v>698</v>
      </c>
      <c r="F453" s="13" t="str">
        <f>_xlfn.CONCAT(wiz_6[[#This Row],[OCTY......]],",",wiz_6[[#This Row],[OS]])</f>
        <v>CEDAR RAPI,IA</v>
      </c>
      <c r="G453" t="s">
        <v>42</v>
      </c>
      <c r="H453" t="s">
        <v>321</v>
      </c>
      <c r="I453" s="13" t="str">
        <f>_xlfn.CONCAT(wiz_6[[#This Row],[DCTY......]], ",",wiz_6[[#This Row],[DS]])</f>
        <v>FORT WAYNE,IN</v>
      </c>
      <c r="J453" t="str">
        <f>TRIM(CONCATENATE(wiz_6[[#This Row],[SHIPPER..................]],wiz_6[[#This Row],[ZIP2..]],wiz_6[[#This Row],[ZIP3..]]))</f>
        <v>b: AFN LLC | 5240146801</v>
      </c>
      <c r="K453">
        <v>1</v>
      </c>
      <c r="L453">
        <v>1.78</v>
      </c>
      <c r="M453">
        <v>0.28000000000000003</v>
      </c>
      <c r="N453">
        <v>389</v>
      </c>
      <c r="O453">
        <v>0.96</v>
      </c>
      <c r="P453">
        <v>59</v>
      </c>
      <c r="Q453">
        <v>0.3</v>
      </c>
      <c r="R453">
        <v>-27</v>
      </c>
      <c r="S453">
        <v>6</v>
      </c>
      <c r="T453">
        <v>-45</v>
      </c>
      <c r="U453">
        <v>57</v>
      </c>
      <c r="V453">
        <v>18</v>
      </c>
      <c r="W453">
        <v>52060</v>
      </c>
      <c r="X453">
        <v>52401</v>
      </c>
      <c r="Y453">
        <v>46801</v>
      </c>
      <c r="Z453">
        <v>1.84</v>
      </c>
      <c r="AA453">
        <f t="shared" si="95"/>
        <v>10012</v>
      </c>
      <c r="AB453">
        <f t="shared" si="96"/>
        <v>18</v>
      </c>
      <c r="AC453">
        <f t="shared" si="97"/>
        <v>6159</v>
      </c>
      <c r="AD453">
        <f t="shared" si="98"/>
        <v>0.6151618058330004</v>
      </c>
      <c r="AE453">
        <f t="shared" si="99"/>
        <v>0</v>
      </c>
      <c r="AF453" t="e">
        <f t="shared" ca="1" si="100"/>
        <v>#N/A</v>
      </c>
      <c r="AG453" t="e">
        <f t="shared" ca="1" si="101"/>
        <v>#N/A</v>
      </c>
      <c r="AH453" t="e">
        <f t="shared" ca="1" si="102"/>
        <v>#N/A</v>
      </c>
      <c r="AI453" t="e">
        <f t="shared" ca="1" si="91"/>
        <v>#N/A</v>
      </c>
      <c r="AJ453">
        <f t="shared" si="92"/>
        <v>9.988014382740711E-5</v>
      </c>
      <c r="AK453">
        <f t="shared" si="93"/>
        <v>0</v>
      </c>
      <c r="AL453" t="e">
        <f t="shared" ca="1" si="103"/>
        <v>#N/A</v>
      </c>
      <c r="AM453" t="b">
        <f t="shared" si="94"/>
        <v>0</v>
      </c>
    </row>
    <row r="454" spans="1:39" x14ac:dyDescent="0.3">
      <c r="A454" t="s">
        <v>37</v>
      </c>
      <c r="B454" t="s">
        <v>38</v>
      </c>
      <c r="C454" t="s">
        <v>39</v>
      </c>
      <c r="D454" t="s">
        <v>152</v>
      </c>
      <c r="E454" t="s">
        <v>80</v>
      </c>
      <c r="F454" s="13" t="str">
        <f>_xlfn.CONCAT(wiz_6[[#This Row],[OCTY......]],",",wiz_6[[#This Row],[OS]])</f>
        <v>MANCHESTER,IA</v>
      </c>
      <c r="G454" t="s">
        <v>90</v>
      </c>
      <c r="H454" t="s">
        <v>699</v>
      </c>
      <c r="I454" s="13" t="str">
        <f>_xlfn.CONCAT(wiz_6[[#This Row],[DCTY......]], ",",wiz_6[[#This Row],[DS]])</f>
        <v>GREER     ,SC</v>
      </c>
      <c r="J454" t="str">
        <f>TRIM(CONCATENATE(wiz_6[[#This Row],[SHIPPER..................]],wiz_6[[#This Row],[ZIP2..]],wiz_6[[#This Row],[ZIP3..]]))</f>
        <v>b: C H ROBINSON | 5205729650</v>
      </c>
      <c r="K454">
        <v>1</v>
      </c>
      <c r="L454">
        <v>1.55</v>
      </c>
      <c r="M454">
        <v>0.28000000000000003</v>
      </c>
      <c r="N454">
        <v>944</v>
      </c>
      <c r="O454">
        <v>1.88</v>
      </c>
      <c r="P454">
        <v>69</v>
      </c>
      <c r="Q454">
        <v>0.3</v>
      </c>
      <c r="R454">
        <v>-53</v>
      </c>
      <c r="S454">
        <v>-7</v>
      </c>
      <c r="T454">
        <v>-16</v>
      </c>
      <c r="U454">
        <v>5</v>
      </c>
      <c r="V454">
        <v>-18</v>
      </c>
      <c r="W454">
        <v>52060</v>
      </c>
      <c r="X454">
        <v>52057</v>
      </c>
      <c r="Y454">
        <v>29650</v>
      </c>
      <c r="Z454">
        <v>1.61</v>
      </c>
      <c r="AA454">
        <f t="shared" si="95"/>
        <v>10012</v>
      </c>
      <c r="AB454">
        <f t="shared" si="96"/>
        <v>-18</v>
      </c>
      <c r="AC454">
        <f t="shared" si="97"/>
        <v>6159</v>
      </c>
      <c r="AD454">
        <f t="shared" si="98"/>
        <v>0.6151618058330004</v>
      </c>
      <c r="AE454">
        <f t="shared" si="99"/>
        <v>0</v>
      </c>
      <c r="AF454" t="e">
        <f t="shared" ca="1" si="100"/>
        <v>#N/A</v>
      </c>
      <c r="AG454" t="e">
        <f t="shared" ca="1" si="101"/>
        <v>#N/A</v>
      </c>
      <c r="AH454" t="e">
        <f t="shared" ca="1" si="102"/>
        <v>#N/A</v>
      </c>
      <c r="AI454" t="e">
        <f t="shared" ca="1" si="91"/>
        <v>#N/A</v>
      </c>
      <c r="AJ454">
        <f t="shared" si="92"/>
        <v>9.988014382740711E-5</v>
      </c>
      <c r="AK454">
        <f t="shared" si="93"/>
        <v>0</v>
      </c>
      <c r="AL454" t="e">
        <f t="shared" ca="1" si="103"/>
        <v>#N/A</v>
      </c>
      <c r="AM454" t="b">
        <f t="shared" si="94"/>
        <v>0</v>
      </c>
    </row>
    <row r="455" spans="1:39" x14ac:dyDescent="0.3">
      <c r="A455" t="s">
        <v>385</v>
      </c>
      <c r="B455" t="s">
        <v>386</v>
      </c>
      <c r="C455" t="s">
        <v>39</v>
      </c>
      <c r="D455" t="s">
        <v>152</v>
      </c>
      <c r="E455" t="s">
        <v>700</v>
      </c>
      <c r="F455" s="13" t="str">
        <f>_xlfn.CONCAT(wiz_6[[#This Row],[OCTY......]],",",wiz_6[[#This Row],[OS]])</f>
        <v>AMES      ,IA</v>
      </c>
      <c r="G455" t="s">
        <v>42</v>
      </c>
      <c r="H455" t="s">
        <v>442</v>
      </c>
      <c r="I455" s="13" t="str">
        <f>_xlfn.CONCAT(wiz_6[[#This Row],[DCTY......]], ",",wiz_6[[#This Row],[DS]])</f>
        <v>INDIANAPOL,IN</v>
      </c>
      <c r="J455" t="str">
        <f>TRIM(CONCATENATE(wiz_6[[#This Row],[SHIPPER..................]],wiz_6[[#This Row],[ZIP2..]],wiz_6[[#This Row],[ZIP3..]]))</f>
        <v>b: CROWLEY LOGISTICS | 5001046201</v>
      </c>
      <c r="K455">
        <v>1</v>
      </c>
      <c r="L455">
        <v>1.8</v>
      </c>
      <c r="M455">
        <v>0.28000000000000003</v>
      </c>
      <c r="N455">
        <v>504</v>
      </c>
      <c r="O455">
        <v>1.29</v>
      </c>
      <c r="P455">
        <v>21</v>
      </c>
      <c r="Q455">
        <v>0.25</v>
      </c>
      <c r="R455">
        <v>-36</v>
      </c>
      <c r="S455">
        <v>0</v>
      </c>
      <c r="T455">
        <v>-58</v>
      </c>
      <c r="U455">
        <v>194</v>
      </c>
      <c r="V455">
        <v>136</v>
      </c>
      <c r="W455">
        <v>50015</v>
      </c>
      <c r="X455">
        <v>50010</v>
      </c>
      <c r="Y455">
        <v>46201</v>
      </c>
      <c r="Z455">
        <v>1.86</v>
      </c>
      <c r="AA455">
        <f t="shared" si="95"/>
        <v>10012</v>
      </c>
      <c r="AB455">
        <f t="shared" si="96"/>
        <v>136</v>
      </c>
      <c r="AC455">
        <f t="shared" si="97"/>
        <v>6159</v>
      </c>
      <c r="AD455">
        <f t="shared" si="98"/>
        <v>0.6151618058330004</v>
      </c>
      <c r="AE455">
        <f t="shared" si="99"/>
        <v>0</v>
      </c>
      <c r="AF455" t="e">
        <f t="shared" ca="1" si="100"/>
        <v>#N/A</v>
      </c>
      <c r="AG455" t="e">
        <f t="shared" ca="1" si="101"/>
        <v>#N/A</v>
      </c>
      <c r="AH455" t="e">
        <f t="shared" ca="1" si="102"/>
        <v>#N/A</v>
      </c>
      <c r="AI455" t="e">
        <f t="shared" ca="1" si="91"/>
        <v>#N/A</v>
      </c>
      <c r="AJ455">
        <f t="shared" si="92"/>
        <v>9.988014382740711E-5</v>
      </c>
      <c r="AK455">
        <f t="shared" si="93"/>
        <v>0</v>
      </c>
      <c r="AL455" t="e">
        <f t="shared" ca="1" si="103"/>
        <v>#N/A</v>
      </c>
      <c r="AM455" t="b">
        <f t="shared" si="94"/>
        <v>0</v>
      </c>
    </row>
    <row r="456" spans="1:39" x14ac:dyDescent="0.3">
      <c r="A456" t="s">
        <v>37</v>
      </c>
      <c r="B456" t="s">
        <v>38</v>
      </c>
      <c r="C456" t="s">
        <v>39</v>
      </c>
      <c r="D456" t="s">
        <v>152</v>
      </c>
      <c r="E456" t="s">
        <v>701</v>
      </c>
      <c r="F456" s="13" t="str">
        <f>_xlfn.CONCAT(wiz_6[[#This Row],[OCTY......]],",",wiz_6[[#This Row],[OS]])</f>
        <v>FORT DODGE,IA</v>
      </c>
      <c r="G456" t="s">
        <v>87</v>
      </c>
      <c r="H456" t="s">
        <v>702</v>
      </c>
      <c r="I456" s="13" t="str">
        <f>_xlfn.CONCAT(wiz_6[[#This Row],[DCTY......]], ",",wiz_6[[#This Row],[DS]])</f>
        <v>LEWISBURG ,OH</v>
      </c>
      <c r="J456" t="str">
        <f>TRIM(CONCATENATE(wiz_6[[#This Row],[SHIPPER..................]],wiz_6[[#This Row],[ZIP2..]],wiz_6[[#This Row],[ZIP3..]]))</f>
        <v>b: C H ROBINSON | 5050145338</v>
      </c>
      <c r="K456">
        <v>1</v>
      </c>
      <c r="L456">
        <v>1.9</v>
      </c>
      <c r="M456">
        <v>0.28000000000000003</v>
      </c>
      <c r="N456">
        <v>629</v>
      </c>
      <c r="O456">
        <v>1.1299999999999999</v>
      </c>
      <c r="P456">
        <v>49</v>
      </c>
      <c r="Q456">
        <v>0.25</v>
      </c>
      <c r="R456">
        <v>-44</v>
      </c>
      <c r="S456">
        <v>407</v>
      </c>
      <c r="T456">
        <v>19</v>
      </c>
      <c r="U456">
        <v>0</v>
      </c>
      <c r="V456">
        <v>426</v>
      </c>
      <c r="W456">
        <v>50036</v>
      </c>
      <c r="X456">
        <v>50501</v>
      </c>
      <c r="Y456">
        <v>45338</v>
      </c>
      <c r="Z456">
        <v>1.96</v>
      </c>
      <c r="AA456">
        <f t="shared" si="95"/>
        <v>10012</v>
      </c>
      <c r="AB456">
        <f t="shared" si="96"/>
        <v>426</v>
      </c>
      <c r="AC456">
        <f t="shared" si="97"/>
        <v>6159</v>
      </c>
      <c r="AD456">
        <f t="shared" si="98"/>
        <v>0.6151618058330004</v>
      </c>
      <c r="AE456">
        <f t="shared" si="99"/>
        <v>0</v>
      </c>
      <c r="AF456" t="e">
        <f t="shared" ca="1" si="100"/>
        <v>#N/A</v>
      </c>
      <c r="AG456" t="e">
        <f t="shared" ca="1" si="101"/>
        <v>#N/A</v>
      </c>
      <c r="AH456" t="e">
        <f t="shared" ca="1" si="102"/>
        <v>#N/A</v>
      </c>
      <c r="AI456" t="e">
        <f t="shared" ca="1" si="91"/>
        <v>#N/A</v>
      </c>
      <c r="AJ456">
        <f t="shared" si="92"/>
        <v>9.988014382740711E-5</v>
      </c>
      <c r="AK456">
        <f t="shared" si="93"/>
        <v>0</v>
      </c>
      <c r="AL456" t="e">
        <f t="shared" ca="1" si="103"/>
        <v>#N/A</v>
      </c>
      <c r="AM456" t="b">
        <f t="shared" si="94"/>
        <v>0</v>
      </c>
    </row>
    <row r="457" spans="1:39" x14ac:dyDescent="0.3">
      <c r="A457" t="s">
        <v>703</v>
      </c>
      <c r="B457" t="s">
        <v>704</v>
      </c>
      <c r="C457" t="s">
        <v>39</v>
      </c>
      <c r="D457" t="s">
        <v>152</v>
      </c>
      <c r="E457" t="s">
        <v>705</v>
      </c>
      <c r="F457" s="13" t="str">
        <f>_xlfn.CONCAT(wiz_6[[#This Row],[OCTY......]],",",wiz_6[[#This Row],[OS]])</f>
        <v>CHEROKEE  ,IA</v>
      </c>
      <c r="G457" t="s">
        <v>50</v>
      </c>
      <c r="H457" t="s">
        <v>706</v>
      </c>
      <c r="I457" s="13" t="str">
        <f>_xlfn.CONCAT(wiz_6[[#This Row],[DCTY......]], ",",wiz_6[[#This Row],[DS]])</f>
        <v>CUMMING   ,GA</v>
      </c>
      <c r="J457" t="str">
        <f>TRIM(CONCATENATE(wiz_6[[#This Row],[SHIPPER..................]],wiz_6[[#This Row],[ZIP2..]],wiz_6[[#This Row],[ZIP3..]]))</f>
        <v>b: CARGOBARN | 5101230128</v>
      </c>
      <c r="K457">
        <v>1</v>
      </c>
      <c r="L457">
        <v>1.72</v>
      </c>
      <c r="M457">
        <v>0.28000000000000003</v>
      </c>
      <c r="N457">
        <v>1072</v>
      </c>
      <c r="O457">
        <v>1.95</v>
      </c>
      <c r="P457">
        <v>23</v>
      </c>
      <c r="Q457">
        <v>0.25</v>
      </c>
      <c r="R457">
        <v>-75</v>
      </c>
      <c r="S457">
        <v>0</v>
      </c>
      <c r="T457">
        <v>-5</v>
      </c>
      <c r="U457">
        <v>345</v>
      </c>
      <c r="V457">
        <v>340</v>
      </c>
      <c r="W457">
        <v>50588</v>
      </c>
      <c r="X457">
        <v>51012</v>
      </c>
      <c r="Y457">
        <v>30128</v>
      </c>
      <c r="Z457">
        <v>1.78</v>
      </c>
      <c r="AA457">
        <f t="shared" si="95"/>
        <v>10012</v>
      </c>
      <c r="AB457">
        <f t="shared" si="96"/>
        <v>340</v>
      </c>
      <c r="AC457">
        <f t="shared" si="97"/>
        <v>6159</v>
      </c>
      <c r="AD457">
        <f t="shared" si="98"/>
        <v>0.6151618058330004</v>
      </c>
      <c r="AE457">
        <f t="shared" si="99"/>
        <v>0</v>
      </c>
      <c r="AF457" t="e">
        <f t="shared" ca="1" si="100"/>
        <v>#N/A</v>
      </c>
      <c r="AG457" t="e">
        <f t="shared" ca="1" si="101"/>
        <v>#N/A</v>
      </c>
      <c r="AH457" t="e">
        <f t="shared" ca="1" si="102"/>
        <v>#N/A</v>
      </c>
      <c r="AI457" t="e">
        <f t="shared" ca="1" si="91"/>
        <v>#N/A</v>
      </c>
      <c r="AJ457">
        <f t="shared" si="92"/>
        <v>9.988014382740711E-5</v>
      </c>
      <c r="AK457">
        <f t="shared" si="93"/>
        <v>0</v>
      </c>
      <c r="AL457" t="e">
        <f t="shared" ca="1" si="103"/>
        <v>#N/A</v>
      </c>
      <c r="AM457" t="b">
        <f t="shared" si="94"/>
        <v>0</v>
      </c>
    </row>
    <row r="458" spans="1:39" x14ac:dyDescent="0.3">
      <c r="A458" t="s">
        <v>37</v>
      </c>
      <c r="B458" t="s">
        <v>38</v>
      </c>
      <c r="C458" t="s">
        <v>39</v>
      </c>
      <c r="D458" t="s">
        <v>152</v>
      </c>
      <c r="E458" t="s">
        <v>705</v>
      </c>
      <c r="F458" s="13" t="str">
        <f>_xlfn.CONCAT(wiz_6[[#This Row],[OCTY......]],",",wiz_6[[#This Row],[OS]])</f>
        <v>CHEROKEE  ,IA</v>
      </c>
      <c r="G458" t="s">
        <v>50</v>
      </c>
      <c r="H458" t="s">
        <v>316</v>
      </c>
      <c r="I458" s="13" t="str">
        <f>_xlfn.CONCAT(wiz_6[[#This Row],[DCTY......]], ",",wiz_6[[#This Row],[DS]])</f>
        <v>ROME      ,GA</v>
      </c>
      <c r="J458" t="str">
        <f>TRIM(CONCATENATE(wiz_6[[#This Row],[SHIPPER..................]],wiz_6[[#This Row],[ZIP2..]],wiz_6[[#This Row],[ZIP3..]]))</f>
        <v>b: C H ROBINSON | 5101230161</v>
      </c>
      <c r="K458">
        <v>1</v>
      </c>
      <c r="L458">
        <v>1.61</v>
      </c>
      <c r="M458">
        <v>0.28000000000000003</v>
      </c>
      <c r="N458">
        <v>1030</v>
      </c>
      <c r="O458">
        <v>1.95</v>
      </c>
      <c r="P458">
        <v>109</v>
      </c>
      <c r="Q458">
        <v>0.35</v>
      </c>
      <c r="R458">
        <v>-72</v>
      </c>
      <c r="S458">
        <v>66</v>
      </c>
      <c r="T458">
        <v>3</v>
      </c>
      <c r="U458">
        <v>126</v>
      </c>
      <c r="V458">
        <v>195</v>
      </c>
      <c r="W458">
        <v>57101</v>
      </c>
      <c r="X458">
        <v>51012</v>
      </c>
      <c r="Y458">
        <v>30161</v>
      </c>
      <c r="Z458">
        <v>1.67</v>
      </c>
      <c r="AA458">
        <f t="shared" si="95"/>
        <v>10012</v>
      </c>
      <c r="AB458">
        <f t="shared" si="96"/>
        <v>195</v>
      </c>
      <c r="AC458">
        <f t="shared" si="97"/>
        <v>6159</v>
      </c>
      <c r="AD458">
        <f t="shared" si="98"/>
        <v>0.6151618058330004</v>
      </c>
      <c r="AE458">
        <f t="shared" si="99"/>
        <v>0</v>
      </c>
      <c r="AF458" t="e">
        <f t="shared" ca="1" si="100"/>
        <v>#N/A</v>
      </c>
      <c r="AG458" t="e">
        <f t="shared" ca="1" si="101"/>
        <v>#N/A</v>
      </c>
      <c r="AH458" t="e">
        <f t="shared" ca="1" si="102"/>
        <v>#N/A</v>
      </c>
      <c r="AI458" t="e">
        <f t="shared" ca="1" si="91"/>
        <v>#N/A</v>
      </c>
      <c r="AJ458">
        <f t="shared" si="92"/>
        <v>9.988014382740711E-5</v>
      </c>
      <c r="AK458">
        <f t="shared" si="93"/>
        <v>0</v>
      </c>
      <c r="AL458" t="e">
        <f t="shared" ca="1" si="103"/>
        <v>#N/A</v>
      </c>
      <c r="AM458" t="b">
        <f t="shared" si="94"/>
        <v>0</v>
      </c>
    </row>
    <row r="459" spans="1:39" x14ac:dyDescent="0.3">
      <c r="A459" t="s">
        <v>123</v>
      </c>
      <c r="B459" t="s">
        <v>124</v>
      </c>
      <c r="C459" t="s">
        <v>39</v>
      </c>
      <c r="D459" t="s">
        <v>53</v>
      </c>
      <c r="E459" t="s">
        <v>707</v>
      </c>
      <c r="F459" s="13" t="str">
        <f>_xlfn.CONCAT(wiz_6[[#This Row],[OCTY......]],",",wiz_6[[#This Row],[OS]])</f>
        <v>SANDWICH  ,IL</v>
      </c>
      <c r="G459" t="s">
        <v>40</v>
      </c>
      <c r="H459" t="s">
        <v>60</v>
      </c>
      <c r="I459" s="13" t="str">
        <f>_xlfn.CONCAT(wiz_6[[#This Row],[DCTY......]], ",",wiz_6[[#This Row],[DS]])</f>
        <v>CULLMAN   ,AL</v>
      </c>
      <c r="J459" t="str">
        <f>TRIM(CONCATENATE(wiz_6[[#This Row],[SHIPPER..................]],wiz_6[[#This Row],[ZIP2..]],wiz_6[[#This Row],[ZIP3..]]))</f>
        <v>WAL MART SAMS GENERAL| 6054835055</v>
      </c>
      <c r="K459">
        <v>1</v>
      </c>
      <c r="L459">
        <v>2.1</v>
      </c>
      <c r="M459">
        <v>0.11</v>
      </c>
      <c r="N459">
        <v>588</v>
      </c>
      <c r="O459">
        <v>2.12</v>
      </c>
      <c r="P459">
        <v>55</v>
      </c>
      <c r="Q459">
        <v>0.3</v>
      </c>
      <c r="R459">
        <v>78</v>
      </c>
      <c r="S459">
        <v>52</v>
      </c>
      <c r="T459">
        <v>-241</v>
      </c>
      <c r="U459">
        <v>-364</v>
      </c>
      <c r="V459">
        <v>-553</v>
      </c>
      <c r="W459">
        <v>60803</v>
      </c>
      <c r="X459">
        <v>60548</v>
      </c>
      <c r="Y459">
        <v>35055</v>
      </c>
      <c r="Z459">
        <v>1.99</v>
      </c>
      <c r="AA459">
        <f t="shared" si="95"/>
        <v>10012</v>
      </c>
      <c r="AB459">
        <f t="shared" si="96"/>
        <v>-553</v>
      </c>
      <c r="AC459">
        <f t="shared" si="97"/>
        <v>6159</v>
      </c>
      <c r="AD459">
        <f t="shared" si="98"/>
        <v>0.6151618058330004</v>
      </c>
      <c r="AE459">
        <f t="shared" si="99"/>
        <v>0</v>
      </c>
      <c r="AF459" t="e">
        <f t="shared" ca="1" si="100"/>
        <v>#N/A</v>
      </c>
      <c r="AG459" t="e">
        <f t="shared" ca="1" si="101"/>
        <v>#N/A</v>
      </c>
      <c r="AH459" t="e">
        <f t="shared" ca="1" si="102"/>
        <v>#N/A</v>
      </c>
      <c r="AI459" t="e">
        <f t="shared" ca="1" si="91"/>
        <v>#N/A</v>
      </c>
      <c r="AJ459">
        <f t="shared" si="92"/>
        <v>9.988014382740711E-5</v>
      </c>
      <c r="AK459">
        <f t="shared" si="93"/>
        <v>0</v>
      </c>
      <c r="AL459" t="e">
        <f t="shared" ca="1" si="103"/>
        <v>#N/A</v>
      </c>
      <c r="AM459" t="b">
        <f t="shared" si="94"/>
        <v>0</v>
      </c>
    </row>
    <row r="460" spans="1:39" x14ac:dyDescent="0.3">
      <c r="A460" t="s">
        <v>650</v>
      </c>
      <c r="B460" t="s">
        <v>651</v>
      </c>
      <c r="C460" t="s">
        <v>39</v>
      </c>
      <c r="D460" t="s">
        <v>53</v>
      </c>
      <c r="E460" t="s">
        <v>708</v>
      </c>
      <c r="F460" s="13" t="str">
        <f>_xlfn.CONCAT(wiz_6[[#This Row],[OCTY......]],",",wiz_6[[#This Row],[OS]])</f>
        <v>BATAVIA   ,IL</v>
      </c>
      <c r="G460" t="s">
        <v>50</v>
      </c>
      <c r="H460" t="s">
        <v>384</v>
      </c>
      <c r="I460" s="13" t="str">
        <f>_xlfn.CONCAT(wiz_6[[#This Row],[DCTY......]], ",",wiz_6[[#This Row],[DS]])</f>
        <v>MACON     ,GA</v>
      </c>
      <c r="J460" t="str">
        <f>TRIM(CONCATENATE(wiz_6[[#This Row],[SHIPPER..................]],wiz_6[[#This Row],[ZIP2..]],wiz_6[[#This Row],[ZIP3..]]))</f>
        <v>BLUE BIRD | 6051031201</v>
      </c>
      <c r="K460">
        <v>7</v>
      </c>
      <c r="L460">
        <v>1.85</v>
      </c>
      <c r="M460">
        <v>0.22</v>
      </c>
      <c r="N460">
        <v>835</v>
      </c>
      <c r="O460">
        <v>1.82</v>
      </c>
      <c r="P460">
        <v>36</v>
      </c>
      <c r="Q460">
        <v>0.26</v>
      </c>
      <c r="R460">
        <v>35</v>
      </c>
      <c r="S460">
        <v>40</v>
      </c>
      <c r="T460">
        <v>-14</v>
      </c>
      <c r="U460">
        <v>49</v>
      </c>
      <c r="V460">
        <v>75</v>
      </c>
      <c r="W460">
        <v>60501</v>
      </c>
      <c r="X460">
        <v>60510</v>
      </c>
      <c r="Y460">
        <v>31201</v>
      </c>
      <c r="Z460">
        <v>1.85</v>
      </c>
      <c r="AA460">
        <f t="shared" si="95"/>
        <v>10012</v>
      </c>
      <c r="AB460">
        <f t="shared" si="96"/>
        <v>525</v>
      </c>
      <c r="AC460">
        <f t="shared" si="97"/>
        <v>6159</v>
      </c>
      <c r="AD460">
        <f t="shared" si="98"/>
        <v>0.6151618058330004</v>
      </c>
      <c r="AE460">
        <f t="shared" si="99"/>
        <v>0</v>
      </c>
      <c r="AF460" t="e">
        <f t="shared" ca="1" si="100"/>
        <v>#N/A</v>
      </c>
      <c r="AG460" t="e">
        <f t="shared" ca="1" si="101"/>
        <v>#N/A</v>
      </c>
      <c r="AH460" t="e">
        <f t="shared" ca="1" si="102"/>
        <v>#N/A</v>
      </c>
      <c r="AI460" t="e">
        <f t="shared" ca="1" si="91"/>
        <v>#N/A</v>
      </c>
      <c r="AJ460">
        <f t="shared" si="92"/>
        <v>6.9916100679184975E-4</v>
      </c>
      <c r="AK460">
        <f t="shared" si="93"/>
        <v>0</v>
      </c>
      <c r="AL460" t="e">
        <f t="shared" ca="1" si="103"/>
        <v>#N/A</v>
      </c>
      <c r="AM460" t="b">
        <f t="shared" si="94"/>
        <v>0</v>
      </c>
    </row>
    <row r="461" spans="1:39" x14ac:dyDescent="0.3">
      <c r="A461" t="s">
        <v>78</v>
      </c>
      <c r="B461" t="s">
        <v>79</v>
      </c>
      <c r="C461" t="s">
        <v>39</v>
      </c>
      <c r="D461" t="s">
        <v>53</v>
      </c>
      <c r="E461" t="s">
        <v>707</v>
      </c>
      <c r="F461" s="13" t="str">
        <f>_xlfn.CONCAT(wiz_6[[#This Row],[OCTY......]],",",wiz_6[[#This Row],[OS]])</f>
        <v>SANDWICH  ,IL</v>
      </c>
      <c r="G461" t="s">
        <v>50</v>
      </c>
      <c r="H461" t="s">
        <v>384</v>
      </c>
      <c r="I461" s="13" t="str">
        <f>_xlfn.CONCAT(wiz_6[[#This Row],[DCTY......]], ",",wiz_6[[#This Row],[DS]])</f>
        <v>MACON     ,GA</v>
      </c>
      <c r="J461" t="str">
        <f>TRIM(CONCATENATE(wiz_6[[#This Row],[SHIPPER..................]],wiz_6[[#This Row],[ZIP2..]],wiz_6[[#This Row],[ZIP3..]]))</f>
        <v>TRACTOR SUPPLY MANHAT| 6054831201</v>
      </c>
      <c r="K461">
        <v>1</v>
      </c>
      <c r="L461">
        <v>1.77</v>
      </c>
      <c r="M461">
        <v>0.22</v>
      </c>
      <c r="N461">
        <v>866</v>
      </c>
      <c r="O461">
        <v>1.68</v>
      </c>
      <c r="P461">
        <v>154</v>
      </c>
      <c r="Q461">
        <v>0.4</v>
      </c>
      <c r="R461">
        <v>4</v>
      </c>
      <c r="S461">
        <v>-150</v>
      </c>
      <c r="T461">
        <v>0</v>
      </c>
      <c r="U461">
        <v>37</v>
      </c>
      <c r="V461">
        <v>-113</v>
      </c>
      <c r="W461">
        <v>61832</v>
      </c>
      <c r="X461">
        <v>60548</v>
      </c>
      <c r="Y461">
        <v>31201</v>
      </c>
      <c r="Z461">
        <v>1.77</v>
      </c>
      <c r="AA461">
        <f t="shared" si="95"/>
        <v>10012</v>
      </c>
      <c r="AB461">
        <f t="shared" si="96"/>
        <v>-113</v>
      </c>
      <c r="AC461">
        <f t="shared" si="97"/>
        <v>6159</v>
      </c>
      <c r="AD461">
        <f t="shared" si="98"/>
        <v>0.6151618058330004</v>
      </c>
      <c r="AE461">
        <f t="shared" si="99"/>
        <v>0</v>
      </c>
      <c r="AF461" t="e">
        <f t="shared" ca="1" si="100"/>
        <v>#N/A</v>
      </c>
      <c r="AG461" t="e">
        <f t="shared" ca="1" si="101"/>
        <v>#N/A</v>
      </c>
      <c r="AH461" t="e">
        <f t="shared" ca="1" si="102"/>
        <v>#N/A</v>
      </c>
      <c r="AI461" t="e">
        <f t="shared" ca="1" si="91"/>
        <v>#N/A</v>
      </c>
      <c r="AJ461">
        <f t="shared" si="92"/>
        <v>9.988014382740711E-5</v>
      </c>
      <c r="AK461">
        <f t="shared" si="93"/>
        <v>0</v>
      </c>
      <c r="AL461" t="e">
        <f t="shared" ca="1" si="103"/>
        <v>#N/A</v>
      </c>
      <c r="AM461" t="b">
        <f t="shared" si="94"/>
        <v>0</v>
      </c>
    </row>
    <row r="462" spans="1:39" x14ac:dyDescent="0.3">
      <c r="A462" t="s">
        <v>47</v>
      </c>
      <c r="B462" t="s">
        <v>48</v>
      </c>
      <c r="C462" t="s">
        <v>39</v>
      </c>
      <c r="D462" t="s">
        <v>53</v>
      </c>
      <c r="E462" t="s">
        <v>412</v>
      </c>
      <c r="F462" s="13" t="str">
        <f>_xlfn.CONCAT(wiz_6[[#This Row],[OCTY......]],",",wiz_6[[#This Row],[OS]])</f>
        <v>AURORA    ,IL</v>
      </c>
      <c r="G462" t="s">
        <v>50</v>
      </c>
      <c r="H462" t="s">
        <v>362</v>
      </c>
      <c r="I462" s="13" t="str">
        <f>_xlfn.CONCAT(wiz_6[[#This Row],[DCTY......]], ",",wiz_6[[#This Row],[DS]])</f>
        <v>ADAIRSVILL,GA</v>
      </c>
      <c r="J462" t="str">
        <f>TRIM(CONCATENATE(wiz_6[[#This Row],[SHIPPER..................]],wiz_6[[#This Row],[ZIP2..]],wiz_6[[#This Row],[ZIP3..]]))</f>
        <v>LOWES MLXP VAN ONE WA| 6050430103</v>
      </c>
      <c r="K462">
        <v>2</v>
      </c>
      <c r="L462">
        <v>1.84</v>
      </c>
      <c r="M462">
        <v>0.21</v>
      </c>
      <c r="N462">
        <v>641</v>
      </c>
      <c r="O462">
        <v>1.17</v>
      </c>
      <c r="P462">
        <v>24</v>
      </c>
      <c r="Q462">
        <v>0.25</v>
      </c>
      <c r="R462">
        <v>26</v>
      </c>
      <c r="S462">
        <v>0</v>
      </c>
      <c r="T462">
        <v>10</v>
      </c>
      <c r="U462">
        <v>-38</v>
      </c>
      <c r="V462">
        <v>-28</v>
      </c>
      <c r="W462">
        <v>60440</v>
      </c>
      <c r="X462">
        <v>60504</v>
      </c>
      <c r="Y462">
        <v>30103</v>
      </c>
      <c r="Z462">
        <v>1.83</v>
      </c>
      <c r="AA462">
        <f t="shared" si="95"/>
        <v>10012</v>
      </c>
      <c r="AB462">
        <f t="shared" si="96"/>
        <v>-56</v>
      </c>
      <c r="AC462">
        <f t="shared" si="97"/>
        <v>6159</v>
      </c>
      <c r="AD462">
        <f t="shared" si="98"/>
        <v>0.6151618058330004</v>
      </c>
      <c r="AE462">
        <f t="shared" si="99"/>
        <v>0</v>
      </c>
      <c r="AF462" t="e">
        <f t="shared" ca="1" si="100"/>
        <v>#N/A</v>
      </c>
      <c r="AG462" t="e">
        <f t="shared" ca="1" si="101"/>
        <v>#N/A</v>
      </c>
      <c r="AH462" t="e">
        <f t="shared" ca="1" si="102"/>
        <v>#N/A</v>
      </c>
      <c r="AI462" t="e">
        <f t="shared" ca="1" si="91"/>
        <v>#N/A</v>
      </c>
      <c r="AJ462">
        <f t="shared" si="92"/>
        <v>1.9976028765481422E-4</v>
      </c>
      <c r="AK462">
        <f t="shared" si="93"/>
        <v>0</v>
      </c>
      <c r="AL462" t="e">
        <f t="shared" ca="1" si="103"/>
        <v>#N/A</v>
      </c>
      <c r="AM462" t="b">
        <f t="shared" si="94"/>
        <v>0</v>
      </c>
    </row>
    <row r="463" spans="1:39" x14ac:dyDescent="0.3">
      <c r="A463" t="s">
        <v>47</v>
      </c>
      <c r="B463" t="s">
        <v>48</v>
      </c>
      <c r="C463" t="s">
        <v>39</v>
      </c>
      <c r="D463" t="s">
        <v>53</v>
      </c>
      <c r="E463" t="s">
        <v>708</v>
      </c>
      <c r="F463" s="13" t="str">
        <f>_xlfn.CONCAT(wiz_6[[#This Row],[OCTY......]],",",wiz_6[[#This Row],[OS]])</f>
        <v>BATAVIA   ,IL</v>
      </c>
      <c r="G463" t="s">
        <v>50</v>
      </c>
      <c r="H463" t="s">
        <v>362</v>
      </c>
      <c r="I463" s="13" t="str">
        <f>_xlfn.CONCAT(wiz_6[[#This Row],[DCTY......]], ",",wiz_6[[#This Row],[DS]])</f>
        <v>ADAIRSVILL,GA</v>
      </c>
      <c r="J463" t="str">
        <f>TRIM(CONCATENATE(wiz_6[[#This Row],[SHIPPER..................]],wiz_6[[#This Row],[ZIP2..]],wiz_6[[#This Row],[ZIP3..]]))</f>
        <v>LOWES MLXP VAN ONE WA| 6051030103</v>
      </c>
      <c r="K463">
        <v>2</v>
      </c>
      <c r="L463">
        <v>1.84</v>
      </c>
      <c r="M463">
        <v>0.21</v>
      </c>
      <c r="N463">
        <v>648</v>
      </c>
      <c r="O463">
        <v>1.4</v>
      </c>
      <c r="P463">
        <v>156</v>
      </c>
      <c r="Q463">
        <v>0.38</v>
      </c>
      <c r="R463">
        <v>49</v>
      </c>
      <c r="S463">
        <v>-32</v>
      </c>
      <c r="T463">
        <v>-45</v>
      </c>
      <c r="U463">
        <v>-56</v>
      </c>
      <c r="V463">
        <v>-133</v>
      </c>
      <c r="W463">
        <v>60440</v>
      </c>
      <c r="X463">
        <v>60510</v>
      </c>
      <c r="Y463">
        <v>30103</v>
      </c>
      <c r="Z463">
        <v>1.83</v>
      </c>
      <c r="AA463">
        <f t="shared" si="95"/>
        <v>10012</v>
      </c>
      <c r="AB463">
        <f t="shared" si="96"/>
        <v>-266</v>
      </c>
      <c r="AC463">
        <f t="shared" si="97"/>
        <v>6159</v>
      </c>
      <c r="AD463">
        <f t="shared" si="98"/>
        <v>0.6151618058330004</v>
      </c>
      <c r="AE463">
        <f t="shared" si="99"/>
        <v>0</v>
      </c>
      <c r="AF463" t="e">
        <f t="shared" ca="1" si="100"/>
        <v>#N/A</v>
      </c>
      <c r="AG463" t="e">
        <f t="shared" ca="1" si="101"/>
        <v>#N/A</v>
      </c>
      <c r="AH463" t="e">
        <f t="shared" ca="1" si="102"/>
        <v>#N/A</v>
      </c>
      <c r="AI463" t="e">
        <f t="shared" ca="1" si="91"/>
        <v>#N/A</v>
      </c>
      <c r="AJ463">
        <f t="shared" si="92"/>
        <v>1.9976028765481422E-4</v>
      </c>
      <c r="AK463">
        <f t="shared" si="93"/>
        <v>0</v>
      </c>
      <c r="AL463" t="e">
        <f t="shared" ca="1" si="103"/>
        <v>#N/A</v>
      </c>
      <c r="AM463" t="b">
        <f t="shared" si="94"/>
        <v>0</v>
      </c>
    </row>
    <row r="464" spans="1:39" x14ac:dyDescent="0.3">
      <c r="A464" t="s">
        <v>47</v>
      </c>
      <c r="B464" t="s">
        <v>48</v>
      </c>
      <c r="C464" t="s">
        <v>39</v>
      </c>
      <c r="D464" t="s">
        <v>53</v>
      </c>
      <c r="E464" t="s">
        <v>416</v>
      </c>
      <c r="F464" s="13" t="str">
        <f>_xlfn.CONCAT(wiz_6[[#This Row],[OCTY......]],",",wiz_6[[#This Row],[OS]])</f>
        <v>NAPERVILLE,IL</v>
      </c>
      <c r="G464" t="s">
        <v>50</v>
      </c>
      <c r="H464" t="s">
        <v>362</v>
      </c>
      <c r="I464" s="13" t="str">
        <f>_xlfn.CONCAT(wiz_6[[#This Row],[DCTY......]], ",",wiz_6[[#This Row],[DS]])</f>
        <v>ADAIRSVILL,GA</v>
      </c>
      <c r="J464" t="str">
        <f>TRIM(CONCATENATE(wiz_6[[#This Row],[SHIPPER..................]],wiz_6[[#This Row],[ZIP2..]],wiz_6[[#This Row],[ZIP3..]]))</f>
        <v>LOWES MLXP VAN ONE WA| 6054030103</v>
      </c>
      <c r="K464">
        <v>3</v>
      </c>
      <c r="L464">
        <v>1.84</v>
      </c>
      <c r="M464">
        <v>0.21</v>
      </c>
      <c r="N464">
        <v>639</v>
      </c>
      <c r="O464">
        <v>1.03</v>
      </c>
      <c r="P464">
        <v>69</v>
      </c>
      <c r="Q464">
        <v>0.28000000000000003</v>
      </c>
      <c r="R464">
        <v>35</v>
      </c>
      <c r="S464">
        <v>4</v>
      </c>
      <c r="T464">
        <v>43</v>
      </c>
      <c r="U464">
        <v>-48</v>
      </c>
      <c r="V464">
        <v>-1</v>
      </c>
      <c r="W464">
        <v>46320</v>
      </c>
      <c r="X464">
        <v>60540</v>
      </c>
      <c r="Y464">
        <v>30103</v>
      </c>
      <c r="Z464">
        <v>1.83</v>
      </c>
      <c r="AA464">
        <f t="shared" si="95"/>
        <v>10012</v>
      </c>
      <c r="AB464">
        <f t="shared" si="96"/>
        <v>-3</v>
      </c>
      <c r="AC464">
        <f t="shared" si="97"/>
        <v>6159</v>
      </c>
      <c r="AD464">
        <f t="shared" si="98"/>
        <v>0.6151618058330004</v>
      </c>
      <c r="AE464">
        <f t="shared" si="99"/>
        <v>0</v>
      </c>
      <c r="AF464" t="e">
        <f t="shared" ca="1" si="100"/>
        <v>#N/A</v>
      </c>
      <c r="AG464" t="e">
        <f t="shared" ca="1" si="101"/>
        <v>#N/A</v>
      </c>
      <c r="AH464" t="e">
        <f t="shared" ca="1" si="102"/>
        <v>#N/A</v>
      </c>
      <c r="AI464" t="e">
        <f t="shared" ca="1" si="91"/>
        <v>#N/A</v>
      </c>
      <c r="AJ464">
        <f t="shared" si="92"/>
        <v>2.9964043148222132E-4</v>
      </c>
      <c r="AK464">
        <f t="shared" si="93"/>
        <v>0</v>
      </c>
      <c r="AL464" t="e">
        <f t="shared" ca="1" si="103"/>
        <v>#N/A</v>
      </c>
      <c r="AM464" t="b">
        <f t="shared" si="94"/>
        <v>0</v>
      </c>
    </row>
    <row r="465" spans="1:39" x14ac:dyDescent="0.3">
      <c r="A465" t="s">
        <v>195</v>
      </c>
      <c r="B465" t="s">
        <v>196</v>
      </c>
      <c r="C465" t="s">
        <v>39</v>
      </c>
      <c r="D465" t="s">
        <v>53</v>
      </c>
      <c r="E465" t="s">
        <v>412</v>
      </c>
      <c r="F465" s="13" t="str">
        <f>_xlfn.CONCAT(wiz_6[[#This Row],[OCTY......]],",",wiz_6[[#This Row],[OS]])</f>
        <v>AURORA    ,IL</v>
      </c>
      <c r="G465" t="s">
        <v>66</v>
      </c>
      <c r="H465" t="s">
        <v>709</v>
      </c>
      <c r="I465" s="13" t="str">
        <f>_xlfn.CONCAT(wiz_6[[#This Row],[DCTY......]], ",",wiz_6[[#This Row],[DS]])</f>
        <v>VERONA    ,MS</v>
      </c>
      <c r="J465" t="str">
        <f>TRIM(CONCATENATE(wiz_6[[#This Row],[SHIPPER..................]],wiz_6[[#This Row],[ZIP2..]],wiz_6[[#This Row],[ZIP3..]]))</f>
        <v>MTD PRODUCTS INC | 6050438879</v>
      </c>
      <c r="K465">
        <v>8</v>
      </c>
      <c r="L465">
        <v>1.62</v>
      </c>
      <c r="M465">
        <v>0.2</v>
      </c>
      <c r="N465">
        <v>595</v>
      </c>
      <c r="O465">
        <v>1.18</v>
      </c>
      <c r="P465">
        <v>97</v>
      </c>
      <c r="Q465">
        <v>0.32</v>
      </c>
      <c r="R465">
        <v>11</v>
      </c>
      <c r="S465">
        <v>-24</v>
      </c>
      <c r="T465">
        <v>-19</v>
      </c>
      <c r="U465">
        <v>89</v>
      </c>
      <c r="V465">
        <v>46</v>
      </c>
      <c r="W465">
        <v>60501</v>
      </c>
      <c r="X465">
        <v>60504</v>
      </c>
      <c r="Y465">
        <v>38879</v>
      </c>
      <c r="Z465">
        <v>1.6</v>
      </c>
      <c r="AA465">
        <f t="shared" si="95"/>
        <v>10012</v>
      </c>
      <c r="AB465">
        <f t="shared" si="96"/>
        <v>368</v>
      </c>
      <c r="AC465">
        <f t="shared" si="97"/>
        <v>6159</v>
      </c>
      <c r="AD465">
        <f t="shared" si="98"/>
        <v>0.6151618058330004</v>
      </c>
      <c r="AE465">
        <f t="shared" si="99"/>
        <v>0</v>
      </c>
      <c r="AF465" t="e">
        <f t="shared" ca="1" si="100"/>
        <v>#N/A</v>
      </c>
      <c r="AG465" t="e">
        <f t="shared" ca="1" si="101"/>
        <v>#N/A</v>
      </c>
      <c r="AH465" t="e">
        <f t="shared" ca="1" si="102"/>
        <v>#N/A</v>
      </c>
      <c r="AI465" t="e">
        <f t="shared" ca="1" si="91"/>
        <v>#N/A</v>
      </c>
      <c r="AJ465">
        <f t="shared" si="92"/>
        <v>7.9904115061925688E-4</v>
      </c>
      <c r="AK465">
        <f t="shared" si="93"/>
        <v>0</v>
      </c>
      <c r="AL465" t="e">
        <f t="shared" ca="1" si="103"/>
        <v>#N/A</v>
      </c>
      <c r="AM465" t="b">
        <f t="shared" si="94"/>
        <v>0</v>
      </c>
    </row>
    <row r="466" spans="1:39" x14ac:dyDescent="0.3">
      <c r="A466" t="s">
        <v>710</v>
      </c>
      <c r="B466" t="s">
        <v>711</v>
      </c>
      <c r="C466" t="s">
        <v>39</v>
      </c>
      <c r="D466" t="s">
        <v>53</v>
      </c>
      <c r="E466" t="s">
        <v>416</v>
      </c>
      <c r="F466" s="13" t="str">
        <f>_xlfn.CONCAT(wiz_6[[#This Row],[OCTY......]],",",wiz_6[[#This Row],[OS]])</f>
        <v>NAPERVILLE,IL</v>
      </c>
      <c r="G466" t="s">
        <v>70</v>
      </c>
      <c r="H466" t="s">
        <v>71</v>
      </c>
      <c r="I466" s="13" t="str">
        <f>_xlfn.CONCAT(wiz_6[[#This Row],[DCTY......]], ",",wiz_6[[#This Row],[DS]])</f>
        <v>JACKSON   ,TN</v>
      </c>
      <c r="J466" t="str">
        <f>TRIM(CONCATENATE(wiz_6[[#This Row],[SHIPPER..................]],wiz_6[[#This Row],[ZIP2..]],wiz_6[[#This Row],[ZIP3..]]))</f>
        <v>b: LANDSTAR LOGISTICS| 6054038301</v>
      </c>
      <c r="K466">
        <v>1</v>
      </c>
      <c r="L466">
        <v>1.85</v>
      </c>
      <c r="M466">
        <v>0.28000000000000003</v>
      </c>
      <c r="N466">
        <v>493</v>
      </c>
      <c r="O466">
        <v>1.21</v>
      </c>
      <c r="P466">
        <v>6</v>
      </c>
      <c r="Q466">
        <v>0.25</v>
      </c>
      <c r="R466">
        <v>-10</v>
      </c>
      <c r="S466">
        <v>5</v>
      </c>
      <c r="T466">
        <v>-58</v>
      </c>
      <c r="U466">
        <v>345</v>
      </c>
      <c r="V466">
        <v>292</v>
      </c>
      <c r="W466">
        <v>60559</v>
      </c>
      <c r="X466">
        <v>60540</v>
      </c>
      <c r="Y466">
        <v>38301</v>
      </c>
      <c r="Z466">
        <v>1.91</v>
      </c>
      <c r="AA466">
        <f t="shared" si="95"/>
        <v>10012</v>
      </c>
      <c r="AB466">
        <f t="shared" si="96"/>
        <v>292</v>
      </c>
      <c r="AC466">
        <f t="shared" si="97"/>
        <v>6159</v>
      </c>
      <c r="AD466">
        <f t="shared" si="98"/>
        <v>0.6151618058330004</v>
      </c>
      <c r="AE466">
        <f t="shared" si="99"/>
        <v>0</v>
      </c>
      <c r="AF466" t="e">
        <f t="shared" ca="1" si="100"/>
        <v>#N/A</v>
      </c>
      <c r="AG466" t="e">
        <f t="shared" ca="1" si="101"/>
        <v>#N/A</v>
      </c>
      <c r="AH466" t="e">
        <f t="shared" ca="1" si="102"/>
        <v>#N/A</v>
      </c>
      <c r="AI466" t="e">
        <f t="shared" ca="1" si="91"/>
        <v>#N/A</v>
      </c>
      <c r="AJ466">
        <f t="shared" si="92"/>
        <v>9.988014382740711E-5</v>
      </c>
      <c r="AK466">
        <f t="shared" si="93"/>
        <v>0</v>
      </c>
      <c r="AL466" t="e">
        <f t="shared" ca="1" si="103"/>
        <v>#N/A</v>
      </c>
      <c r="AM466" t="b">
        <f t="shared" si="94"/>
        <v>0</v>
      </c>
    </row>
    <row r="467" spans="1:39" x14ac:dyDescent="0.3">
      <c r="A467" t="s">
        <v>195</v>
      </c>
      <c r="B467" t="s">
        <v>196</v>
      </c>
      <c r="C467" t="s">
        <v>39</v>
      </c>
      <c r="D467" t="s">
        <v>53</v>
      </c>
      <c r="E467" t="s">
        <v>412</v>
      </c>
      <c r="F467" s="13" t="str">
        <f>_xlfn.CONCAT(wiz_6[[#This Row],[OCTY......]],",",wiz_6[[#This Row],[OS]])</f>
        <v>AURORA    ,IL</v>
      </c>
      <c r="G467" t="s">
        <v>70</v>
      </c>
      <c r="H467" t="s">
        <v>197</v>
      </c>
      <c r="I467" s="13" t="str">
        <f>_xlfn.CONCAT(wiz_6[[#This Row],[DCTY......]], ",",wiz_6[[#This Row],[DS]])</f>
        <v>MARTIN    ,TN</v>
      </c>
      <c r="J467" t="str">
        <f>TRIM(CONCATENATE(wiz_6[[#This Row],[SHIPPER..................]],wiz_6[[#This Row],[ZIP2..]],wiz_6[[#This Row],[ZIP3..]]))</f>
        <v>MTD PRODUCTS INC | 6050438237</v>
      </c>
      <c r="K467">
        <v>2</v>
      </c>
      <c r="L467">
        <v>1.65</v>
      </c>
      <c r="M467">
        <v>0.2</v>
      </c>
      <c r="N467">
        <v>428</v>
      </c>
      <c r="O467">
        <v>0.66</v>
      </c>
      <c r="P467">
        <v>33</v>
      </c>
      <c r="Q467">
        <v>0.25</v>
      </c>
      <c r="R467">
        <v>6</v>
      </c>
      <c r="S467">
        <v>-24</v>
      </c>
      <c r="T467">
        <v>53</v>
      </c>
      <c r="U467">
        <v>192</v>
      </c>
      <c r="V467">
        <v>221</v>
      </c>
      <c r="W467">
        <v>60501</v>
      </c>
      <c r="X467">
        <v>60504</v>
      </c>
      <c r="Y467">
        <v>38237</v>
      </c>
      <c r="Z467">
        <v>1.63</v>
      </c>
      <c r="AA467">
        <f t="shared" si="95"/>
        <v>10012</v>
      </c>
      <c r="AB467">
        <f t="shared" si="96"/>
        <v>442</v>
      </c>
      <c r="AC467">
        <f t="shared" si="97"/>
        <v>6159</v>
      </c>
      <c r="AD467">
        <f t="shared" si="98"/>
        <v>0.6151618058330004</v>
      </c>
      <c r="AE467">
        <f t="shared" si="99"/>
        <v>0</v>
      </c>
      <c r="AF467" t="e">
        <f t="shared" ca="1" si="100"/>
        <v>#N/A</v>
      </c>
      <c r="AG467" t="e">
        <f t="shared" ca="1" si="101"/>
        <v>#N/A</v>
      </c>
      <c r="AH467" t="e">
        <f t="shared" ca="1" si="102"/>
        <v>#N/A</v>
      </c>
      <c r="AI467" t="e">
        <f t="shared" ca="1" si="91"/>
        <v>#N/A</v>
      </c>
      <c r="AJ467">
        <f t="shared" si="92"/>
        <v>1.9976028765481422E-4</v>
      </c>
      <c r="AK467">
        <f t="shared" si="93"/>
        <v>0</v>
      </c>
      <c r="AL467" t="e">
        <f t="shared" ca="1" si="103"/>
        <v>#N/A</v>
      </c>
      <c r="AM467" t="b">
        <f t="shared" si="94"/>
        <v>0</v>
      </c>
    </row>
    <row r="468" spans="1:39" x14ac:dyDescent="0.3">
      <c r="A468" t="s">
        <v>72</v>
      </c>
      <c r="B468" t="s">
        <v>73</v>
      </c>
      <c r="C468" t="s">
        <v>39</v>
      </c>
      <c r="D468" t="s">
        <v>53</v>
      </c>
      <c r="E468" t="s">
        <v>712</v>
      </c>
      <c r="F468" s="13" t="str">
        <f>_xlfn.CONCAT(wiz_6[[#This Row],[OCTY......]],",",wiz_6[[#This Row],[OS]])</f>
        <v>CHAMPAIGN ,IL</v>
      </c>
      <c r="G468" t="s">
        <v>50</v>
      </c>
      <c r="H468" t="s">
        <v>194</v>
      </c>
      <c r="I468" s="13" t="str">
        <f>_xlfn.CONCAT(wiz_6[[#This Row],[DCTY......]], ",",wiz_6[[#This Row],[DS]])</f>
        <v>UNION CITY,GA</v>
      </c>
      <c r="J468" t="str">
        <f>TRIM(CONCATENATE(wiz_6[[#This Row],[SHIPPER..................]],wiz_6[[#This Row],[ZIP2..]],wiz_6[[#This Row],[ZIP3..]]))</f>
        <v>REDWOOD LOGISTICS STR| 6182030291</v>
      </c>
      <c r="K468">
        <v>1</v>
      </c>
      <c r="L468">
        <v>1.1599999999999999</v>
      </c>
      <c r="M468">
        <v>0.27</v>
      </c>
      <c r="N468">
        <v>629</v>
      </c>
      <c r="O468">
        <v>1.04</v>
      </c>
      <c r="P468">
        <v>163</v>
      </c>
      <c r="Q468">
        <v>0.4</v>
      </c>
      <c r="R468">
        <v>-37</v>
      </c>
      <c r="S468">
        <v>-86</v>
      </c>
      <c r="T468">
        <v>41</v>
      </c>
      <c r="U468">
        <v>-233</v>
      </c>
      <c r="V468">
        <v>-278</v>
      </c>
      <c r="W468">
        <v>46933</v>
      </c>
      <c r="X468">
        <v>61820</v>
      </c>
      <c r="Y468">
        <v>30291</v>
      </c>
      <c r="Z468">
        <v>1.21</v>
      </c>
      <c r="AA468">
        <f t="shared" si="95"/>
        <v>10012</v>
      </c>
      <c r="AB468">
        <f t="shared" si="96"/>
        <v>-278</v>
      </c>
      <c r="AC468">
        <f t="shared" si="97"/>
        <v>6159</v>
      </c>
      <c r="AD468">
        <f t="shared" si="98"/>
        <v>0.6151618058330004</v>
      </c>
      <c r="AE468">
        <f t="shared" si="99"/>
        <v>0</v>
      </c>
      <c r="AF468" t="e">
        <f t="shared" ca="1" si="100"/>
        <v>#N/A</v>
      </c>
      <c r="AG468" t="e">
        <f t="shared" ca="1" si="101"/>
        <v>#N/A</v>
      </c>
      <c r="AH468" t="e">
        <f t="shared" ca="1" si="102"/>
        <v>#N/A</v>
      </c>
      <c r="AI468" t="e">
        <f t="shared" ca="1" si="91"/>
        <v>#N/A</v>
      </c>
      <c r="AJ468">
        <f t="shared" si="92"/>
        <v>9.988014382740711E-5</v>
      </c>
      <c r="AK468">
        <f t="shared" si="93"/>
        <v>0</v>
      </c>
      <c r="AL468" t="e">
        <f t="shared" ca="1" si="103"/>
        <v>#N/A</v>
      </c>
      <c r="AM468" t="b">
        <f t="shared" si="94"/>
        <v>0</v>
      </c>
    </row>
    <row r="469" spans="1:39" x14ac:dyDescent="0.3">
      <c r="A469" t="s">
        <v>195</v>
      </c>
      <c r="B469" t="s">
        <v>196</v>
      </c>
      <c r="C469" t="s">
        <v>39</v>
      </c>
      <c r="D469" t="s">
        <v>53</v>
      </c>
      <c r="E469" t="s">
        <v>713</v>
      </c>
      <c r="F469" s="13" t="str">
        <f>_xlfn.CONCAT(wiz_6[[#This Row],[OCTY......]],",",wiz_6[[#This Row],[OS]])</f>
        <v>MATTOON   ,IL</v>
      </c>
      <c r="G469" t="s">
        <v>70</v>
      </c>
      <c r="H469" t="s">
        <v>197</v>
      </c>
      <c r="I469" s="13" t="str">
        <f>_xlfn.CONCAT(wiz_6[[#This Row],[DCTY......]], ",",wiz_6[[#This Row],[DS]])</f>
        <v>MARTIN    ,TN</v>
      </c>
      <c r="J469" t="str">
        <f>TRIM(CONCATENATE(wiz_6[[#This Row],[SHIPPER..................]],wiz_6[[#This Row],[ZIP2..]],wiz_6[[#This Row],[ZIP3..]]))</f>
        <v>MTD PRODUCTS INC | 6193838237</v>
      </c>
      <c r="K469">
        <v>1</v>
      </c>
      <c r="L469">
        <v>2.74</v>
      </c>
      <c r="M469">
        <v>0.2</v>
      </c>
      <c r="N469">
        <v>246</v>
      </c>
      <c r="O469">
        <v>0.32</v>
      </c>
      <c r="P469">
        <v>170</v>
      </c>
      <c r="Q469">
        <v>0.4</v>
      </c>
      <c r="R469">
        <v>0</v>
      </c>
      <c r="S469">
        <v>-221</v>
      </c>
      <c r="T469">
        <v>136</v>
      </c>
      <c r="U469">
        <v>524</v>
      </c>
      <c r="V469">
        <v>439</v>
      </c>
      <c r="W469">
        <v>60504</v>
      </c>
      <c r="X469">
        <v>61938</v>
      </c>
      <c r="Y469">
        <v>38237</v>
      </c>
      <c r="Z469">
        <v>2.72</v>
      </c>
      <c r="AA469">
        <f t="shared" si="95"/>
        <v>10012</v>
      </c>
      <c r="AB469">
        <f t="shared" si="96"/>
        <v>439</v>
      </c>
      <c r="AC469">
        <f t="shared" si="97"/>
        <v>6159</v>
      </c>
      <c r="AD469">
        <f t="shared" si="98"/>
        <v>0.6151618058330004</v>
      </c>
      <c r="AE469">
        <f t="shared" si="99"/>
        <v>0</v>
      </c>
      <c r="AF469" t="e">
        <f t="shared" ca="1" si="100"/>
        <v>#N/A</v>
      </c>
      <c r="AG469" t="e">
        <f t="shared" ca="1" si="101"/>
        <v>#N/A</v>
      </c>
      <c r="AH469" t="e">
        <f t="shared" ca="1" si="102"/>
        <v>#N/A</v>
      </c>
      <c r="AI469" t="e">
        <f t="shared" ca="1" si="91"/>
        <v>#N/A</v>
      </c>
      <c r="AJ469">
        <f t="shared" si="92"/>
        <v>9.988014382740711E-5</v>
      </c>
      <c r="AK469">
        <f t="shared" si="93"/>
        <v>0</v>
      </c>
      <c r="AL469" t="e">
        <f t="shared" ca="1" si="103"/>
        <v>#N/A</v>
      </c>
      <c r="AM469" t="b">
        <f t="shared" si="94"/>
        <v>0</v>
      </c>
    </row>
    <row r="470" spans="1:39" x14ac:dyDescent="0.3">
      <c r="A470" t="s">
        <v>37</v>
      </c>
      <c r="B470" t="s">
        <v>38</v>
      </c>
      <c r="C470" t="s">
        <v>39</v>
      </c>
      <c r="D470" t="s">
        <v>53</v>
      </c>
      <c r="E470" t="s">
        <v>417</v>
      </c>
      <c r="F470" s="13" t="str">
        <f>_xlfn.CONCAT(wiz_6[[#This Row],[OCTY......]],",",wiz_6[[#This Row],[OS]])</f>
        <v>ALSIP     ,IL</v>
      </c>
      <c r="G470" t="s">
        <v>40</v>
      </c>
      <c r="H470" t="s">
        <v>60</v>
      </c>
      <c r="I470" s="13" t="str">
        <f>_xlfn.CONCAT(wiz_6[[#This Row],[DCTY......]], ",",wiz_6[[#This Row],[DS]])</f>
        <v>CULLMAN   ,AL</v>
      </c>
      <c r="J470" t="str">
        <f>TRIM(CONCATENATE(wiz_6[[#This Row],[SHIPPER..................]],wiz_6[[#This Row],[ZIP2..]],wiz_6[[#This Row],[ZIP3..]]))</f>
        <v>b: C H ROBINSON | 6080335055</v>
      </c>
      <c r="K470">
        <v>38</v>
      </c>
      <c r="L470">
        <v>1.2</v>
      </c>
      <c r="M470">
        <v>0.28000000000000003</v>
      </c>
      <c r="N470">
        <v>607</v>
      </c>
      <c r="O470">
        <v>1.1499999999999999</v>
      </c>
      <c r="P470">
        <v>83</v>
      </c>
      <c r="Q470">
        <v>0.31</v>
      </c>
      <c r="R470">
        <v>-10</v>
      </c>
      <c r="S470">
        <v>-224</v>
      </c>
      <c r="T470">
        <v>15</v>
      </c>
      <c r="U470">
        <v>-351</v>
      </c>
      <c r="V470">
        <v>-560</v>
      </c>
      <c r="W470">
        <v>60803</v>
      </c>
      <c r="X470">
        <v>60803</v>
      </c>
      <c r="Y470">
        <v>35055</v>
      </c>
      <c r="Z470">
        <v>1.26</v>
      </c>
      <c r="AA470">
        <f t="shared" si="95"/>
        <v>10012</v>
      </c>
      <c r="AB470">
        <f t="shared" si="96"/>
        <v>-21280</v>
      </c>
      <c r="AC470">
        <f t="shared" si="97"/>
        <v>6159</v>
      </c>
      <c r="AD470">
        <f t="shared" si="98"/>
        <v>0.6151618058330004</v>
      </c>
      <c r="AE470">
        <f t="shared" si="99"/>
        <v>0</v>
      </c>
      <c r="AF470" t="e">
        <f t="shared" ca="1" si="100"/>
        <v>#N/A</v>
      </c>
      <c r="AG470" t="e">
        <f t="shared" ca="1" si="101"/>
        <v>#N/A</v>
      </c>
      <c r="AH470" t="e">
        <f t="shared" ca="1" si="102"/>
        <v>#N/A</v>
      </c>
      <c r="AI470" t="e">
        <f t="shared" ca="1" si="91"/>
        <v>#N/A</v>
      </c>
      <c r="AJ470">
        <f t="shared" si="92"/>
        <v>3.7954454654414702E-3</v>
      </c>
      <c r="AK470">
        <f t="shared" si="93"/>
        <v>0</v>
      </c>
      <c r="AL470" t="e">
        <f t="shared" ca="1" si="103"/>
        <v>#N/A</v>
      </c>
      <c r="AM470" t="b">
        <f t="shared" si="94"/>
        <v>0</v>
      </c>
    </row>
    <row r="471" spans="1:39" x14ac:dyDescent="0.3">
      <c r="A471" t="s">
        <v>37</v>
      </c>
      <c r="B471" t="s">
        <v>38</v>
      </c>
      <c r="C471" t="s">
        <v>39</v>
      </c>
      <c r="D471" t="s">
        <v>53</v>
      </c>
      <c r="E471" t="s">
        <v>714</v>
      </c>
      <c r="F471" s="13" t="str">
        <f>_xlfn.CONCAT(wiz_6[[#This Row],[OCTY......]],",",wiz_6[[#This Row],[OS]])</f>
        <v>BEDFORD PA,IL</v>
      </c>
      <c r="G471" t="s">
        <v>40</v>
      </c>
      <c r="H471" t="s">
        <v>522</v>
      </c>
      <c r="I471" s="13" t="str">
        <f>_xlfn.CONCAT(wiz_6[[#This Row],[DCTY......]], ",",wiz_6[[#This Row],[DS]])</f>
        <v>DECATUR   ,AL</v>
      </c>
      <c r="J471" t="str">
        <f>TRIM(CONCATENATE(wiz_6[[#This Row],[SHIPPER..................]],wiz_6[[#This Row],[ZIP2..]],wiz_6[[#This Row],[ZIP3..]]))</f>
        <v>b: C H ROBINSON | 6049935601</v>
      </c>
      <c r="K471">
        <v>1</v>
      </c>
      <c r="L471">
        <v>1.33</v>
      </c>
      <c r="M471">
        <v>0.28000000000000003</v>
      </c>
      <c r="N471">
        <v>590</v>
      </c>
      <c r="O471">
        <v>1.1000000000000001</v>
      </c>
      <c r="P471">
        <v>39</v>
      </c>
      <c r="Q471">
        <v>0.25</v>
      </c>
      <c r="R471">
        <v>-16</v>
      </c>
      <c r="S471">
        <v>-218</v>
      </c>
      <c r="T471">
        <v>0</v>
      </c>
      <c r="U471">
        <v>-77</v>
      </c>
      <c r="V471">
        <v>-295</v>
      </c>
      <c r="W471">
        <v>60447</v>
      </c>
      <c r="X471">
        <v>60499</v>
      </c>
      <c r="Y471">
        <v>35601</v>
      </c>
      <c r="Z471">
        <v>1.39</v>
      </c>
      <c r="AA471">
        <f t="shared" si="95"/>
        <v>10012</v>
      </c>
      <c r="AB471">
        <f t="shared" si="96"/>
        <v>-295</v>
      </c>
      <c r="AC471">
        <f t="shared" si="97"/>
        <v>6159</v>
      </c>
      <c r="AD471">
        <f t="shared" si="98"/>
        <v>0.6151618058330004</v>
      </c>
      <c r="AE471">
        <f t="shared" si="99"/>
        <v>0</v>
      </c>
      <c r="AF471" t="e">
        <f t="shared" ca="1" si="100"/>
        <v>#N/A</v>
      </c>
      <c r="AG471" t="e">
        <f t="shared" ca="1" si="101"/>
        <v>#N/A</v>
      </c>
      <c r="AH471" t="e">
        <f t="shared" ca="1" si="102"/>
        <v>#N/A</v>
      </c>
      <c r="AI471" t="e">
        <f t="shared" ca="1" si="91"/>
        <v>#N/A</v>
      </c>
      <c r="AJ471">
        <f t="shared" si="92"/>
        <v>9.988014382740711E-5</v>
      </c>
      <c r="AK471">
        <f t="shared" si="93"/>
        <v>0</v>
      </c>
      <c r="AL471" t="e">
        <f t="shared" ca="1" si="103"/>
        <v>#N/A</v>
      </c>
      <c r="AM471" t="b">
        <f t="shared" si="94"/>
        <v>0</v>
      </c>
    </row>
    <row r="472" spans="1:39" x14ac:dyDescent="0.3">
      <c r="A472" t="s">
        <v>72</v>
      </c>
      <c r="B472" t="s">
        <v>73</v>
      </c>
      <c r="C472" t="s">
        <v>39</v>
      </c>
      <c r="D472" t="s">
        <v>53</v>
      </c>
      <c r="E472" t="s">
        <v>715</v>
      </c>
      <c r="F472" s="13" t="str">
        <f>_xlfn.CONCAT(wiz_6[[#This Row],[OCTY......]],",",wiz_6[[#This Row],[OS]])</f>
        <v>BRIDGEVIEW,IL</v>
      </c>
      <c r="G472" t="s">
        <v>70</v>
      </c>
      <c r="H472" t="s">
        <v>716</v>
      </c>
      <c r="I472" s="13" t="str">
        <f>_xlfn.CONCAT(wiz_6[[#This Row],[DCTY......]], ",",wiz_6[[#This Row],[DS]])</f>
        <v>FAYETTEVIL,TN</v>
      </c>
      <c r="J472" t="str">
        <f>TRIM(CONCATENATE(wiz_6[[#This Row],[SHIPPER..................]],wiz_6[[#This Row],[ZIP2..]],wiz_6[[#This Row],[ZIP3..]]))</f>
        <v>REDWOOD LOGISTICS STR| 6045537334</v>
      </c>
      <c r="K472">
        <v>1</v>
      </c>
      <c r="L472">
        <v>1.36</v>
      </c>
      <c r="M472">
        <v>0.27</v>
      </c>
      <c r="N472">
        <v>552</v>
      </c>
      <c r="O472">
        <v>0.96</v>
      </c>
      <c r="P472">
        <v>36</v>
      </c>
      <c r="Q472">
        <v>0.25</v>
      </c>
      <c r="R472">
        <v>-9</v>
      </c>
      <c r="S472">
        <v>-131</v>
      </c>
      <c r="T472">
        <v>34</v>
      </c>
      <c r="U472">
        <v>-78</v>
      </c>
      <c r="V472">
        <v>-175</v>
      </c>
      <c r="W472">
        <v>60447</v>
      </c>
      <c r="X472">
        <v>60455</v>
      </c>
      <c r="Y472">
        <v>37334</v>
      </c>
      <c r="Z472">
        <v>1.41</v>
      </c>
      <c r="AA472">
        <f t="shared" si="95"/>
        <v>10012</v>
      </c>
      <c r="AB472">
        <f t="shared" si="96"/>
        <v>-175</v>
      </c>
      <c r="AC472">
        <f t="shared" si="97"/>
        <v>6159</v>
      </c>
      <c r="AD472">
        <f t="shared" si="98"/>
        <v>0.6151618058330004</v>
      </c>
      <c r="AE472">
        <f t="shared" si="99"/>
        <v>0</v>
      </c>
      <c r="AF472" t="e">
        <f t="shared" ca="1" si="100"/>
        <v>#N/A</v>
      </c>
      <c r="AG472" t="e">
        <f t="shared" ca="1" si="101"/>
        <v>#N/A</v>
      </c>
      <c r="AH472" t="e">
        <f t="shared" ca="1" si="102"/>
        <v>#N/A</v>
      </c>
      <c r="AI472" t="e">
        <f t="shared" ca="1" si="91"/>
        <v>#N/A</v>
      </c>
      <c r="AJ472">
        <f t="shared" si="92"/>
        <v>9.988014382740711E-5</v>
      </c>
      <c r="AK472">
        <f t="shared" si="93"/>
        <v>0</v>
      </c>
      <c r="AL472" t="e">
        <f t="shared" ca="1" si="103"/>
        <v>#N/A</v>
      </c>
      <c r="AM472" t="b">
        <f t="shared" si="94"/>
        <v>0</v>
      </c>
    </row>
    <row r="473" spans="1:39" x14ac:dyDescent="0.3">
      <c r="A473" t="s">
        <v>37</v>
      </c>
      <c r="B473" t="s">
        <v>38</v>
      </c>
      <c r="C473" t="s">
        <v>39</v>
      </c>
      <c r="D473" t="s">
        <v>53</v>
      </c>
      <c r="E473" t="s">
        <v>714</v>
      </c>
      <c r="F473" s="13" t="str">
        <f>_xlfn.CONCAT(wiz_6[[#This Row],[OCTY......]],",",wiz_6[[#This Row],[OS]])</f>
        <v>BEDFORD PA,IL</v>
      </c>
      <c r="G473" t="s">
        <v>50</v>
      </c>
      <c r="H473" t="s">
        <v>399</v>
      </c>
      <c r="I473" s="13" t="str">
        <f>_xlfn.CONCAT(wiz_6[[#This Row],[DCTY......]], ",",wiz_6[[#This Row],[DS]])</f>
        <v>MCDONOUGH ,GA</v>
      </c>
      <c r="J473" t="str">
        <f>TRIM(CONCATENATE(wiz_6[[#This Row],[SHIPPER..................]],wiz_6[[#This Row],[ZIP2..]],wiz_6[[#This Row],[ZIP3..]]))</f>
        <v>b: C H ROBINSON | 6049930253</v>
      </c>
      <c r="K473">
        <v>1</v>
      </c>
      <c r="L473">
        <v>1.77</v>
      </c>
      <c r="M473">
        <v>0.28000000000000003</v>
      </c>
      <c r="N473">
        <v>754</v>
      </c>
      <c r="O473">
        <v>1.96</v>
      </c>
      <c r="P473">
        <v>30</v>
      </c>
      <c r="Q473">
        <v>0.25</v>
      </c>
      <c r="R473">
        <v>-27</v>
      </c>
      <c r="S473">
        <v>-218</v>
      </c>
      <c r="T473">
        <v>-38</v>
      </c>
      <c r="U473">
        <v>151</v>
      </c>
      <c r="V473">
        <v>-105</v>
      </c>
      <c r="W473">
        <v>60431</v>
      </c>
      <c r="X473">
        <v>60499</v>
      </c>
      <c r="Y473">
        <v>30253</v>
      </c>
      <c r="Z473">
        <v>1.83</v>
      </c>
      <c r="AA473">
        <f t="shared" si="95"/>
        <v>10012</v>
      </c>
      <c r="AB473">
        <f t="shared" si="96"/>
        <v>-105</v>
      </c>
      <c r="AC473">
        <f t="shared" si="97"/>
        <v>6159</v>
      </c>
      <c r="AD473">
        <f t="shared" si="98"/>
        <v>0.6151618058330004</v>
      </c>
      <c r="AE473">
        <f t="shared" si="99"/>
        <v>0</v>
      </c>
      <c r="AF473" t="e">
        <f t="shared" ca="1" si="100"/>
        <v>#N/A</v>
      </c>
      <c r="AG473" t="e">
        <f t="shared" ca="1" si="101"/>
        <v>#N/A</v>
      </c>
      <c r="AH473" t="e">
        <f t="shared" ca="1" si="102"/>
        <v>#N/A</v>
      </c>
      <c r="AI473" t="e">
        <f t="shared" ca="1" si="91"/>
        <v>#N/A</v>
      </c>
      <c r="AJ473">
        <f t="shared" si="92"/>
        <v>9.988014382740711E-5</v>
      </c>
      <c r="AK473">
        <f t="shared" si="93"/>
        <v>0</v>
      </c>
      <c r="AL473" t="e">
        <f t="shared" ca="1" si="103"/>
        <v>#N/A</v>
      </c>
      <c r="AM473" t="b">
        <f t="shared" si="94"/>
        <v>0</v>
      </c>
    </row>
    <row r="474" spans="1:39" x14ac:dyDescent="0.3">
      <c r="A474" t="s">
        <v>717</v>
      </c>
      <c r="B474" t="s">
        <v>718</v>
      </c>
      <c r="C474" t="s">
        <v>39</v>
      </c>
      <c r="D474" t="s">
        <v>53</v>
      </c>
      <c r="E474" t="s">
        <v>159</v>
      </c>
      <c r="F474" s="13" t="str">
        <f>_xlfn.CONCAT(wiz_6[[#This Row],[OCTY......]],",",wiz_6[[#This Row],[OS]])</f>
        <v>CHICAGO   ,IL</v>
      </c>
      <c r="G474" t="s">
        <v>50</v>
      </c>
      <c r="H474" t="s">
        <v>411</v>
      </c>
      <c r="I474" s="13" t="str">
        <f>_xlfn.CONCAT(wiz_6[[#This Row],[DCTY......]], ",",wiz_6[[#This Row],[DS]])</f>
        <v>FOREST PAR,GA</v>
      </c>
      <c r="J474" t="str">
        <f>TRIM(CONCATENATE(wiz_6[[#This Row],[SHIPPER..................]],wiz_6[[#This Row],[ZIP2..]],wiz_6[[#This Row],[ZIP3..]]))</f>
        <v>b: DSC LOGISTICS | 6060130050</v>
      </c>
      <c r="K474">
        <v>2</v>
      </c>
      <c r="L474">
        <v>1.9</v>
      </c>
      <c r="M474">
        <v>0.21</v>
      </c>
      <c r="N474">
        <v>680</v>
      </c>
      <c r="O474">
        <v>1.34</v>
      </c>
      <c r="P474">
        <v>19</v>
      </c>
      <c r="Q474">
        <v>0.25</v>
      </c>
      <c r="R474">
        <v>33</v>
      </c>
      <c r="S474">
        <v>-72</v>
      </c>
      <c r="T474">
        <v>12</v>
      </c>
      <c r="U474">
        <v>123</v>
      </c>
      <c r="V474">
        <v>63</v>
      </c>
      <c r="W474">
        <v>46320</v>
      </c>
      <c r="X474">
        <v>60601</v>
      </c>
      <c r="Y474">
        <v>30050</v>
      </c>
      <c r="Z474">
        <v>1.89</v>
      </c>
      <c r="AA474">
        <f t="shared" si="95"/>
        <v>10012</v>
      </c>
      <c r="AB474">
        <f t="shared" si="96"/>
        <v>126</v>
      </c>
      <c r="AC474">
        <f t="shared" si="97"/>
        <v>6159</v>
      </c>
      <c r="AD474">
        <f t="shared" si="98"/>
        <v>0.6151618058330004</v>
      </c>
      <c r="AE474">
        <f t="shared" si="99"/>
        <v>0</v>
      </c>
      <c r="AF474" t="e">
        <f t="shared" ca="1" si="100"/>
        <v>#N/A</v>
      </c>
      <c r="AG474" t="e">
        <f t="shared" ca="1" si="101"/>
        <v>#N/A</v>
      </c>
      <c r="AH474" t="e">
        <f t="shared" ca="1" si="102"/>
        <v>#N/A</v>
      </c>
      <c r="AI474" t="e">
        <f t="shared" ca="1" si="91"/>
        <v>#N/A</v>
      </c>
      <c r="AJ474">
        <f t="shared" si="92"/>
        <v>1.9976028765481422E-4</v>
      </c>
      <c r="AK474">
        <f t="shared" si="93"/>
        <v>0</v>
      </c>
      <c r="AL474" t="e">
        <f t="shared" ca="1" si="103"/>
        <v>#N/A</v>
      </c>
      <c r="AM474" t="b">
        <f t="shared" si="94"/>
        <v>0</v>
      </c>
    </row>
    <row r="475" spans="1:39" x14ac:dyDescent="0.3">
      <c r="A475" t="s">
        <v>418</v>
      </c>
      <c r="B475" t="s">
        <v>419</v>
      </c>
      <c r="C475" t="s">
        <v>39</v>
      </c>
      <c r="D475" t="s">
        <v>53</v>
      </c>
      <c r="E475" t="s">
        <v>159</v>
      </c>
      <c r="F475" s="13" t="str">
        <f>_xlfn.CONCAT(wiz_6[[#This Row],[OCTY......]],",",wiz_6[[#This Row],[OS]])</f>
        <v>CHICAGO   ,IL</v>
      </c>
      <c r="G475" t="s">
        <v>50</v>
      </c>
      <c r="H475" t="s">
        <v>420</v>
      </c>
      <c r="I475" s="13" t="str">
        <f>_xlfn.CONCAT(wiz_6[[#This Row],[DCTY......]], ",",wiz_6[[#This Row],[DS]])</f>
        <v>LAWRENCEVI,GA</v>
      </c>
      <c r="J475" t="str">
        <f>TRIM(CONCATENATE(wiz_6[[#This Row],[SHIPPER..................]],wiz_6[[#This Row],[ZIP2..]],wiz_6[[#This Row],[ZIP3..]]))</f>
        <v>NOVOLEX | 6060130227</v>
      </c>
      <c r="K475">
        <v>11</v>
      </c>
      <c r="L475">
        <v>1.98</v>
      </c>
      <c r="M475">
        <v>0.22</v>
      </c>
      <c r="N475">
        <v>735</v>
      </c>
      <c r="O475">
        <v>1.46</v>
      </c>
      <c r="P475">
        <v>75</v>
      </c>
      <c r="Q475">
        <v>0.3</v>
      </c>
      <c r="R475">
        <v>17</v>
      </c>
      <c r="S475">
        <v>-132</v>
      </c>
      <c r="T475">
        <v>35</v>
      </c>
      <c r="U475">
        <v>243</v>
      </c>
      <c r="V475">
        <v>146</v>
      </c>
      <c r="W475">
        <v>60601</v>
      </c>
      <c r="X475">
        <v>60601</v>
      </c>
      <c r="Y475">
        <v>30227</v>
      </c>
      <c r="Z475">
        <v>1.98</v>
      </c>
      <c r="AA475">
        <f t="shared" si="95"/>
        <v>10012</v>
      </c>
      <c r="AB475">
        <f t="shared" si="96"/>
        <v>1606</v>
      </c>
      <c r="AC475">
        <f t="shared" si="97"/>
        <v>6159</v>
      </c>
      <c r="AD475">
        <f t="shared" si="98"/>
        <v>0.6151618058330004</v>
      </c>
      <c r="AE475">
        <f t="shared" si="99"/>
        <v>0</v>
      </c>
      <c r="AF475" t="e">
        <f t="shared" ca="1" si="100"/>
        <v>#N/A</v>
      </c>
      <c r="AG475" t="e">
        <f t="shared" ca="1" si="101"/>
        <v>#N/A</v>
      </c>
      <c r="AH475" t="e">
        <f t="shared" ca="1" si="102"/>
        <v>#N/A</v>
      </c>
      <c r="AI475" t="e">
        <f t="shared" ca="1" si="91"/>
        <v>#N/A</v>
      </c>
      <c r="AJ475">
        <f t="shared" si="92"/>
        <v>1.0986815821014781E-3</v>
      </c>
      <c r="AK475">
        <f t="shared" si="93"/>
        <v>0</v>
      </c>
      <c r="AL475" t="e">
        <f t="shared" ca="1" si="103"/>
        <v>#N/A</v>
      </c>
      <c r="AM475" t="b">
        <f t="shared" si="94"/>
        <v>0</v>
      </c>
    </row>
    <row r="476" spans="1:39" x14ac:dyDescent="0.3">
      <c r="A476" t="s">
        <v>418</v>
      </c>
      <c r="B476" t="s">
        <v>419</v>
      </c>
      <c r="C476" t="s">
        <v>39</v>
      </c>
      <c r="D476" t="s">
        <v>53</v>
      </c>
      <c r="E476" t="s">
        <v>421</v>
      </c>
      <c r="F476" s="13" t="str">
        <f>_xlfn.CONCAT(wiz_6[[#This Row],[OCTY......]],",",wiz_6[[#This Row],[OS]])</f>
        <v>COUNTRYSID,IL</v>
      </c>
      <c r="G476" t="s">
        <v>50</v>
      </c>
      <c r="H476" t="s">
        <v>420</v>
      </c>
      <c r="I476" s="13" t="str">
        <f>_xlfn.CONCAT(wiz_6[[#This Row],[DCTY......]], ",",wiz_6[[#This Row],[DS]])</f>
        <v>LAWRENCEVI,GA</v>
      </c>
      <c r="J476" t="str">
        <f>TRIM(CONCATENATE(wiz_6[[#This Row],[SHIPPER..................]],wiz_6[[#This Row],[ZIP2..]],wiz_6[[#This Row],[ZIP3..]]))</f>
        <v>NOVOLEX | 6052630227</v>
      </c>
      <c r="K476">
        <v>6</v>
      </c>
      <c r="L476">
        <v>1.98</v>
      </c>
      <c r="M476">
        <v>0.22</v>
      </c>
      <c r="N476">
        <v>742</v>
      </c>
      <c r="O476">
        <v>1.84</v>
      </c>
      <c r="P476">
        <v>25</v>
      </c>
      <c r="Q476">
        <v>0.25</v>
      </c>
      <c r="R476">
        <v>18</v>
      </c>
      <c r="S476">
        <v>-163</v>
      </c>
      <c r="T476">
        <v>-55</v>
      </c>
      <c r="U476">
        <v>231</v>
      </c>
      <c r="V476">
        <v>13</v>
      </c>
      <c r="W476">
        <v>60803</v>
      </c>
      <c r="X476">
        <v>60526</v>
      </c>
      <c r="Y476">
        <v>30227</v>
      </c>
      <c r="Z476">
        <v>1.98</v>
      </c>
      <c r="AA476">
        <f t="shared" si="95"/>
        <v>10012</v>
      </c>
      <c r="AB476">
        <f t="shared" si="96"/>
        <v>78</v>
      </c>
      <c r="AC476">
        <f t="shared" si="97"/>
        <v>6159</v>
      </c>
      <c r="AD476">
        <f t="shared" si="98"/>
        <v>0.6151618058330004</v>
      </c>
      <c r="AE476">
        <f t="shared" si="99"/>
        <v>0</v>
      </c>
      <c r="AF476" t="e">
        <f t="shared" ca="1" si="100"/>
        <v>#N/A</v>
      </c>
      <c r="AG476" t="e">
        <f t="shared" ca="1" si="101"/>
        <v>#N/A</v>
      </c>
      <c r="AH476" t="e">
        <f t="shared" ca="1" si="102"/>
        <v>#N/A</v>
      </c>
      <c r="AI476" t="e">
        <f t="shared" ca="1" si="91"/>
        <v>#N/A</v>
      </c>
      <c r="AJ476">
        <f t="shared" si="92"/>
        <v>5.9928086296444263E-4</v>
      </c>
      <c r="AK476">
        <f t="shared" si="93"/>
        <v>0</v>
      </c>
      <c r="AL476" t="e">
        <f t="shared" ca="1" si="103"/>
        <v>#N/A</v>
      </c>
      <c r="AM476" t="b">
        <f t="shared" si="94"/>
        <v>0</v>
      </c>
    </row>
    <row r="477" spans="1:39" x14ac:dyDescent="0.3">
      <c r="A477" t="s">
        <v>418</v>
      </c>
      <c r="B477" t="s">
        <v>419</v>
      </c>
      <c r="C477" t="s">
        <v>39</v>
      </c>
      <c r="D477" t="s">
        <v>53</v>
      </c>
      <c r="E477" t="s">
        <v>421</v>
      </c>
      <c r="F477" s="13" t="str">
        <f>_xlfn.CONCAT(wiz_6[[#This Row],[OCTY......]],",",wiz_6[[#This Row],[OS]])</f>
        <v>COUNTRYSID,IL</v>
      </c>
      <c r="G477" t="s">
        <v>50</v>
      </c>
      <c r="H477" t="s">
        <v>422</v>
      </c>
      <c r="I477" s="13" t="str">
        <f>_xlfn.CONCAT(wiz_6[[#This Row],[DCTY......]], ",",wiz_6[[#This Row],[DS]])</f>
        <v>NORCROSS  ,GA</v>
      </c>
      <c r="J477" t="str">
        <f>TRIM(CONCATENATE(wiz_6[[#This Row],[SHIPPER..................]],wiz_6[[#This Row],[ZIP2..]],wiz_6[[#This Row],[ZIP3..]]))</f>
        <v>NOVOLEX | 6052630003</v>
      </c>
      <c r="K477">
        <v>1</v>
      </c>
      <c r="L477">
        <v>1.98</v>
      </c>
      <c r="M477">
        <v>0.23</v>
      </c>
      <c r="N477">
        <v>729</v>
      </c>
      <c r="O477">
        <v>2</v>
      </c>
      <c r="P477">
        <v>34</v>
      </c>
      <c r="Q477">
        <v>0.25</v>
      </c>
      <c r="R477">
        <v>12</v>
      </c>
      <c r="S477">
        <v>-163</v>
      </c>
      <c r="T477">
        <v>-92</v>
      </c>
      <c r="U477">
        <v>243</v>
      </c>
      <c r="V477">
        <v>-12</v>
      </c>
      <c r="W477">
        <v>60447</v>
      </c>
      <c r="X477">
        <v>60526</v>
      </c>
      <c r="Y477">
        <v>30003</v>
      </c>
      <c r="Z477">
        <v>1.99</v>
      </c>
      <c r="AA477">
        <f t="shared" si="95"/>
        <v>10012</v>
      </c>
      <c r="AB477">
        <f t="shared" si="96"/>
        <v>-12</v>
      </c>
      <c r="AC477">
        <f t="shared" si="97"/>
        <v>6159</v>
      </c>
      <c r="AD477">
        <f t="shared" si="98"/>
        <v>0.6151618058330004</v>
      </c>
      <c r="AE477">
        <f t="shared" si="99"/>
        <v>0</v>
      </c>
      <c r="AF477" t="e">
        <f t="shared" ca="1" si="100"/>
        <v>#N/A</v>
      </c>
      <c r="AG477" t="e">
        <f t="shared" ca="1" si="101"/>
        <v>#N/A</v>
      </c>
      <c r="AH477" t="e">
        <f t="shared" ca="1" si="102"/>
        <v>#N/A</v>
      </c>
      <c r="AI477" t="e">
        <f t="shared" ca="1" si="91"/>
        <v>#N/A</v>
      </c>
      <c r="AJ477">
        <f t="shared" si="92"/>
        <v>9.988014382740711E-5</v>
      </c>
      <c r="AK477">
        <f t="shared" si="93"/>
        <v>0</v>
      </c>
      <c r="AL477" t="e">
        <f t="shared" ca="1" si="103"/>
        <v>#N/A</v>
      </c>
      <c r="AM477" t="b">
        <f t="shared" si="94"/>
        <v>0</v>
      </c>
    </row>
    <row r="478" spans="1:39" x14ac:dyDescent="0.3">
      <c r="A478" t="s">
        <v>72</v>
      </c>
      <c r="B478" t="s">
        <v>73</v>
      </c>
      <c r="C478" t="s">
        <v>39</v>
      </c>
      <c r="D478" t="s">
        <v>53</v>
      </c>
      <c r="E478" t="s">
        <v>715</v>
      </c>
      <c r="F478" s="13" t="str">
        <f>_xlfn.CONCAT(wiz_6[[#This Row],[OCTY......]],",",wiz_6[[#This Row],[OS]])</f>
        <v>BRIDGEVIEW,IL</v>
      </c>
      <c r="G478" t="s">
        <v>50</v>
      </c>
      <c r="H478" t="s">
        <v>422</v>
      </c>
      <c r="I478" s="13" t="str">
        <f>_xlfn.CONCAT(wiz_6[[#This Row],[DCTY......]], ",",wiz_6[[#This Row],[DS]])</f>
        <v>NORCROSS  ,GA</v>
      </c>
      <c r="J478" t="str">
        <f>TRIM(CONCATENATE(wiz_6[[#This Row],[SHIPPER..................]],wiz_6[[#This Row],[ZIP2..]],wiz_6[[#This Row],[ZIP3..]]))</f>
        <v>REDWOOD LOGISTICS STR| 6045530003</v>
      </c>
      <c r="K478">
        <v>3</v>
      </c>
      <c r="L478">
        <v>1.42</v>
      </c>
      <c r="M478">
        <v>0.28000000000000003</v>
      </c>
      <c r="N478">
        <v>723</v>
      </c>
      <c r="O478">
        <v>2.23</v>
      </c>
      <c r="P478">
        <v>17</v>
      </c>
      <c r="Q478">
        <v>0.25</v>
      </c>
      <c r="R478">
        <v>-26</v>
      </c>
      <c r="S478">
        <v>-131</v>
      </c>
      <c r="T478">
        <v>-147</v>
      </c>
      <c r="U478">
        <v>-171</v>
      </c>
      <c r="V478">
        <v>-449</v>
      </c>
      <c r="W478">
        <v>60446</v>
      </c>
      <c r="X478">
        <v>60455</v>
      </c>
      <c r="Y478">
        <v>30003</v>
      </c>
      <c r="Z478">
        <v>1.48</v>
      </c>
      <c r="AA478">
        <f t="shared" si="95"/>
        <v>10012</v>
      </c>
      <c r="AB478">
        <f t="shared" si="96"/>
        <v>-1347</v>
      </c>
      <c r="AC478">
        <f t="shared" si="97"/>
        <v>6159</v>
      </c>
      <c r="AD478">
        <f t="shared" si="98"/>
        <v>0.6151618058330004</v>
      </c>
      <c r="AE478">
        <f t="shared" si="99"/>
        <v>0</v>
      </c>
      <c r="AF478" t="e">
        <f t="shared" ca="1" si="100"/>
        <v>#N/A</v>
      </c>
      <c r="AG478" t="e">
        <f t="shared" ca="1" si="101"/>
        <v>#N/A</v>
      </c>
      <c r="AH478" t="e">
        <f t="shared" ca="1" si="102"/>
        <v>#N/A</v>
      </c>
      <c r="AI478" t="e">
        <f t="shared" ca="1" si="91"/>
        <v>#N/A</v>
      </c>
      <c r="AJ478">
        <f t="shared" si="92"/>
        <v>2.9964043148222132E-4</v>
      </c>
      <c r="AK478">
        <f t="shared" si="93"/>
        <v>0</v>
      </c>
      <c r="AL478" t="e">
        <f t="shared" ca="1" si="103"/>
        <v>#N/A</v>
      </c>
      <c r="AM478" t="b">
        <f t="shared" si="94"/>
        <v>0</v>
      </c>
    </row>
    <row r="479" spans="1:39" x14ac:dyDescent="0.3">
      <c r="A479" t="s">
        <v>78</v>
      </c>
      <c r="B479" t="s">
        <v>79</v>
      </c>
      <c r="C479" t="s">
        <v>39</v>
      </c>
      <c r="D479" t="s">
        <v>53</v>
      </c>
      <c r="E479" t="s">
        <v>417</v>
      </c>
      <c r="F479" s="13" t="str">
        <f>_xlfn.CONCAT(wiz_6[[#This Row],[OCTY......]],",",wiz_6[[#This Row],[OS]])</f>
        <v>ALSIP     ,IL</v>
      </c>
      <c r="G479" t="s">
        <v>50</v>
      </c>
      <c r="H479" t="s">
        <v>384</v>
      </c>
      <c r="I479" s="13" t="str">
        <f>_xlfn.CONCAT(wiz_6[[#This Row],[DCTY......]], ",",wiz_6[[#This Row],[DS]])</f>
        <v>MACON     ,GA</v>
      </c>
      <c r="J479" t="str">
        <f>TRIM(CONCATENATE(wiz_6[[#This Row],[SHIPPER..................]],wiz_6[[#This Row],[ZIP2..]],wiz_6[[#This Row],[ZIP3..]]))</f>
        <v>TRACTOR SUPPLY MANHAT| 6080331201</v>
      </c>
      <c r="K479">
        <v>2</v>
      </c>
      <c r="L479">
        <v>1.9</v>
      </c>
      <c r="M479">
        <v>0.21</v>
      </c>
      <c r="N479">
        <v>805</v>
      </c>
      <c r="O479">
        <v>1.82</v>
      </c>
      <c r="P479">
        <v>124</v>
      </c>
      <c r="Q479">
        <v>0.35</v>
      </c>
      <c r="R479">
        <v>26</v>
      </c>
      <c r="S479">
        <v>-143</v>
      </c>
      <c r="T479">
        <v>-14</v>
      </c>
      <c r="U479">
        <v>207</v>
      </c>
      <c r="V479">
        <v>50</v>
      </c>
      <c r="W479">
        <v>60526</v>
      </c>
      <c r="X479">
        <v>60803</v>
      </c>
      <c r="Y479">
        <v>31201</v>
      </c>
      <c r="Z479">
        <v>1.89</v>
      </c>
      <c r="AA479">
        <f t="shared" si="95"/>
        <v>10012</v>
      </c>
      <c r="AB479">
        <f t="shared" si="96"/>
        <v>100</v>
      </c>
      <c r="AC479">
        <f t="shared" si="97"/>
        <v>6159</v>
      </c>
      <c r="AD479">
        <f t="shared" si="98"/>
        <v>0.6151618058330004</v>
      </c>
      <c r="AE479">
        <f t="shared" si="99"/>
        <v>0</v>
      </c>
      <c r="AF479" t="e">
        <f t="shared" ca="1" si="100"/>
        <v>#N/A</v>
      </c>
      <c r="AG479" t="e">
        <f t="shared" ca="1" si="101"/>
        <v>#N/A</v>
      </c>
      <c r="AH479" t="e">
        <f t="shared" ca="1" si="102"/>
        <v>#N/A</v>
      </c>
      <c r="AI479" t="e">
        <f t="shared" ca="1" si="91"/>
        <v>#N/A</v>
      </c>
      <c r="AJ479">
        <f t="shared" si="92"/>
        <v>1.9976028765481422E-4</v>
      </c>
      <c r="AK479">
        <f t="shared" si="93"/>
        <v>0</v>
      </c>
      <c r="AL479" t="e">
        <f t="shared" ca="1" si="103"/>
        <v>#N/A</v>
      </c>
      <c r="AM479" t="b">
        <f t="shared" si="94"/>
        <v>0</v>
      </c>
    </row>
    <row r="480" spans="1:39" x14ac:dyDescent="0.3">
      <c r="A480" t="s">
        <v>123</v>
      </c>
      <c r="B480" t="s">
        <v>124</v>
      </c>
      <c r="C480" t="s">
        <v>39</v>
      </c>
      <c r="D480" t="s">
        <v>53</v>
      </c>
      <c r="E480" t="s">
        <v>159</v>
      </c>
      <c r="F480" s="13" t="str">
        <f>_xlfn.CONCAT(wiz_6[[#This Row],[OCTY......]],",",wiz_6[[#This Row],[OS]])</f>
        <v>CHICAGO   ,IL</v>
      </c>
      <c r="G480" t="s">
        <v>50</v>
      </c>
      <c r="H480" t="s">
        <v>381</v>
      </c>
      <c r="I480" s="13" t="str">
        <f>_xlfn.CONCAT(wiz_6[[#This Row],[DCTY......]], ",",wiz_6[[#This Row],[DS]])</f>
        <v>CARROLLTON,GA</v>
      </c>
      <c r="J480" t="str">
        <f>TRIM(CONCATENATE(wiz_6[[#This Row],[SHIPPER..................]],wiz_6[[#This Row],[ZIP2..]],wiz_6[[#This Row],[ZIP3..]]))</f>
        <v>WAL MART SAMS GENERAL| 6060130116</v>
      </c>
      <c r="K480">
        <v>2</v>
      </c>
      <c r="L480">
        <v>2.02</v>
      </c>
      <c r="M480">
        <v>0.12</v>
      </c>
      <c r="N480">
        <v>691</v>
      </c>
      <c r="O480">
        <v>1.39</v>
      </c>
      <c r="P480">
        <v>77</v>
      </c>
      <c r="Q480">
        <v>0.33</v>
      </c>
      <c r="R480">
        <v>92</v>
      </c>
      <c r="S480">
        <v>-224</v>
      </c>
      <c r="T480">
        <v>0</v>
      </c>
      <c r="U480">
        <v>144</v>
      </c>
      <c r="V480">
        <v>-80</v>
      </c>
      <c r="W480">
        <v>46341</v>
      </c>
      <c r="X480">
        <v>60601</v>
      </c>
      <c r="Y480">
        <v>30116</v>
      </c>
      <c r="Z480">
        <v>1.92</v>
      </c>
      <c r="AA480">
        <f t="shared" si="95"/>
        <v>10012</v>
      </c>
      <c r="AB480">
        <f t="shared" si="96"/>
        <v>-160</v>
      </c>
      <c r="AC480">
        <f t="shared" si="97"/>
        <v>6159</v>
      </c>
      <c r="AD480">
        <f t="shared" si="98"/>
        <v>0.6151618058330004</v>
      </c>
      <c r="AE480">
        <f t="shared" si="99"/>
        <v>0</v>
      </c>
      <c r="AF480" t="e">
        <f t="shared" ca="1" si="100"/>
        <v>#N/A</v>
      </c>
      <c r="AG480" t="e">
        <f t="shared" ca="1" si="101"/>
        <v>#N/A</v>
      </c>
      <c r="AH480" t="e">
        <f t="shared" ca="1" si="102"/>
        <v>#N/A</v>
      </c>
      <c r="AI480" t="e">
        <f t="shared" ca="1" si="91"/>
        <v>#N/A</v>
      </c>
      <c r="AJ480">
        <f t="shared" si="92"/>
        <v>1.9976028765481422E-4</v>
      </c>
      <c r="AK480">
        <f t="shared" si="93"/>
        <v>0</v>
      </c>
      <c r="AL480" t="e">
        <f t="shared" ca="1" si="103"/>
        <v>#N/A</v>
      </c>
      <c r="AM480" t="b">
        <f t="shared" si="94"/>
        <v>0</v>
      </c>
    </row>
    <row r="481" spans="1:39" x14ac:dyDescent="0.3">
      <c r="A481" t="s">
        <v>78</v>
      </c>
      <c r="B481" t="s">
        <v>79</v>
      </c>
      <c r="C481" t="s">
        <v>39</v>
      </c>
      <c r="D481" t="s">
        <v>53</v>
      </c>
      <c r="E481" t="s">
        <v>417</v>
      </c>
      <c r="F481" s="13" t="str">
        <f>_xlfn.CONCAT(wiz_6[[#This Row],[OCTY......]],",",wiz_6[[#This Row],[OS]])</f>
        <v>ALSIP     ,IL</v>
      </c>
      <c r="G481" t="s">
        <v>44</v>
      </c>
      <c r="H481" t="s">
        <v>464</v>
      </c>
      <c r="I481" s="13" t="str">
        <f>_xlfn.CONCAT(wiz_6[[#This Row],[DCTY......]], ",",wiz_6[[#This Row],[DS]])</f>
        <v>FRANKLIN  ,KY</v>
      </c>
      <c r="J481" t="str">
        <f>TRIM(CONCATENATE(wiz_6[[#This Row],[SHIPPER..................]],wiz_6[[#This Row],[ZIP2..]],wiz_6[[#This Row],[ZIP3..]]))</f>
        <v>TRACTOR SUPPLY MANHAT| 6080342134</v>
      </c>
      <c r="K481">
        <v>2</v>
      </c>
      <c r="L481">
        <v>1.9</v>
      </c>
      <c r="M481">
        <v>0.21</v>
      </c>
      <c r="N481">
        <v>435</v>
      </c>
      <c r="O481">
        <v>0.52</v>
      </c>
      <c r="P481">
        <v>19</v>
      </c>
      <c r="Q481">
        <v>0.25</v>
      </c>
      <c r="R481">
        <v>8</v>
      </c>
      <c r="S481">
        <v>-143</v>
      </c>
      <c r="T481">
        <v>87</v>
      </c>
      <c r="U481">
        <v>136</v>
      </c>
      <c r="V481">
        <v>80</v>
      </c>
      <c r="W481">
        <v>60501</v>
      </c>
      <c r="X481">
        <v>60803</v>
      </c>
      <c r="Y481">
        <v>42134</v>
      </c>
      <c r="Z481">
        <v>1.89</v>
      </c>
      <c r="AA481">
        <f t="shared" si="95"/>
        <v>10012</v>
      </c>
      <c r="AB481">
        <f t="shared" si="96"/>
        <v>160</v>
      </c>
      <c r="AC481">
        <f t="shared" si="97"/>
        <v>6159</v>
      </c>
      <c r="AD481">
        <f t="shared" si="98"/>
        <v>0.6151618058330004</v>
      </c>
      <c r="AE481">
        <f t="shared" si="99"/>
        <v>0</v>
      </c>
      <c r="AF481" t="e">
        <f t="shared" ca="1" si="100"/>
        <v>#N/A</v>
      </c>
      <c r="AG481" t="e">
        <f t="shared" ca="1" si="101"/>
        <v>#N/A</v>
      </c>
      <c r="AH481" t="e">
        <f t="shared" ca="1" si="102"/>
        <v>#N/A</v>
      </c>
      <c r="AI481" t="e">
        <f t="shared" ca="1" si="91"/>
        <v>#N/A</v>
      </c>
      <c r="AJ481">
        <f t="shared" si="92"/>
        <v>1.9976028765481422E-4</v>
      </c>
      <c r="AK481">
        <f t="shared" si="93"/>
        <v>0</v>
      </c>
      <c r="AL481" t="e">
        <f t="shared" ca="1" si="103"/>
        <v>#N/A</v>
      </c>
      <c r="AM481" t="b">
        <f t="shared" si="94"/>
        <v>0</v>
      </c>
    </row>
    <row r="482" spans="1:39" x14ac:dyDescent="0.3">
      <c r="A482" t="s">
        <v>78</v>
      </c>
      <c r="B482" t="s">
        <v>79</v>
      </c>
      <c r="C482" t="s">
        <v>39</v>
      </c>
      <c r="D482" t="s">
        <v>53</v>
      </c>
      <c r="E482" t="s">
        <v>159</v>
      </c>
      <c r="F482" s="13" t="str">
        <f>_xlfn.CONCAT(wiz_6[[#This Row],[OCTY......]],",",wiz_6[[#This Row],[OS]])</f>
        <v>CHICAGO   ,IL</v>
      </c>
      <c r="G482" t="s">
        <v>44</v>
      </c>
      <c r="H482" t="s">
        <v>464</v>
      </c>
      <c r="I482" s="13" t="str">
        <f>_xlfn.CONCAT(wiz_6[[#This Row],[DCTY......]], ",",wiz_6[[#This Row],[DS]])</f>
        <v>FRANKLIN  ,KY</v>
      </c>
      <c r="J482" t="str">
        <f>TRIM(CONCATENATE(wiz_6[[#This Row],[SHIPPER..................]],wiz_6[[#This Row],[ZIP2..]],wiz_6[[#This Row],[ZIP3..]]))</f>
        <v>TRACTOR SUPPLY MANHAT| 6060142134</v>
      </c>
      <c r="K482">
        <v>2</v>
      </c>
      <c r="L482">
        <v>1.9</v>
      </c>
      <c r="M482">
        <v>0.22</v>
      </c>
      <c r="N482">
        <v>483</v>
      </c>
      <c r="O482">
        <v>0.85</v>
      </c>
      <c r="P482">
        <v>122</v>
      </c>
      <c r="Q482">
        <v>0.35</v>
      </c>
      <c r="R482">
        <v>30</v>
      </c>
      <c r="S482">
        <v>-237</v>
      </c>
      <c r="T482">
        <v>27</v>
      </c>
      <c r="U482">
        <v>157</v>
      </c>
      <c r="V482">
        <v>-53</v>
      </c>
      <c r="W482">
        <v>49036</v>
      </c>
      <c r="X482">
        <v>60601</v>
      </c>
      <c r="Y482">
        <v>42134</v>
      </c>
      <c r="Z482">
        <v>1.9</v>
      </c>
      <c r="AA482">
        <f t="shared" si="95"/>
        <v>10012</v>
      </c>
      <c r="AB482">
        <f t="shared" si="96"/>
        <v>-106</v>
      </c>
      <c r="AC482">
        <f t="shared" si="97"/>
        <v>6159</v>
      </c>
      <c r="AD482">
        <f t="shared" si="98"/>
        <v>0.6151618058330004</v>
      </c>
      <c r="AE482">
        <f t="shared" si="99"/>
        <v>0</v>
      </c>
      <c r="AF482" t="e">
        <f t="shared" ca="1" si="100"/>
        <v>#N/A</v>
      </c>
      <c r="AG482" t="e">
        <f t="shared" ca="1" si="101"/>
        <v>#N/A</v>
      </c>
      <c r="AH482" t="e">
        <f t="shared" ca="1" si="102"/>
        <v>#N/A</v>
      </c>
      <c r="AI482" t="e">
        <f t="shared" ca="1" si="91"/>
        <v>#N/A</v>
      </c>
      <c r="AJ482">
        <f t="shared" si="92"/>
        <v>1.9976028765481422E-4</v>
      </c>
      <c r="AK482">
        <f t="shared" si="93"/>
        <v>0</v>
      </c>
      <c r="AL482" t="e">
        <f t="shared" ca="1" si="103"/>
        <v>#N/A</v>
      </c>
      <c r="AM482" t="b">
        <f t="shared" si="94"/>
        <v>0</v>
      </c>
    </row>
    <row r="483" spans="1:39" x14ac:dyDescent="0.3">
      <c r="A483" t="s">
        <v>719</v>
      </c>
      <c r="B483" t="s">
        <v>720</v>
      </c>
      <c r="C483" t="s">
        <v>39</v>
      </c>
      <c r="D483" t="s">
        <v>53</v>
      </c>
      <c r="E483" t="s">
        <v>159</v>
      </c>
      <c r="F483" s="13" t="str">
        <f>_xlfn.CONCAT(wiz_6[[#This Row],[OCTY......]],",",wiz_6[[#This Row],[OS]])</f>
        <v>CHICAGO   ,IL</v>
      </c>
      <c r="G483" t="s">
        <v>44</v>
      </c>
      <c r="H483" t="s">
        <v>679</v>
      </c>
      <c r="I483" s="13" t="str">
        <f>_xlfn.CONCAT(wiz_6[[#This Row],[DCTY......]], ",",wiz_6[[#This Row],[DS]])</f>
        <v>BARDSTOWN ,KY</v>
      </c>
      <c r="J483" t="str">
        <f>TRIM(CONCATENATE(wiz_6[[#This Row],[SHIPPER..................]],wiz_6[[#This Row],[ZIP2..]],wiz_6[[#This Row],[ZIP3..]]))</f>
        <v>POLYAIR DEDICATED SHU| 6060140004</v>
      </c>
      <c r="K483">
        <v>36</v>
      </c>
      <c r="L483">
        <v>1.75</v>
      </c>
      <c r="M483">
        <v>0.24</v>
      </c>
      <c r="N483">
        <v>356</v>
      </c>
      <c r="O483">
        <v>0.98</v>
      </c>
      <c r="P483">
        <v>0</v>
      </c>
      <c r="Q483">
        <v>0.25</v>
      </c>
      <c r="R483">
        <v>-29</v>
      </c>
      <c r="S483">
        <v>5</v>
      </c>
      <c r="T483">
        <v>-49</v>
      </c>
      <c r="U483">
        <v>66</v>
      </c>
      <c r="V483">
        <v>22</v>
      </c>
      <c r="W483">
        <v>60601</v>
      </c>
      <c r="X483">
        <v>60601</v>
      </c>
      <c r="Y483">
        <v>40004</v>
      </c>
      <c r="Z483">
        <v>1.77</v>
      </c>
      <c r="AA483">
        <f t="shared" si="95"/>
        <v>10012</v>
      </c>
      <c r="AB483">
        <f t="shared" si="96"/>
        <v>792</v>
      </c>
      <c r="AC483">
        <f t="shared" si="97"/>
        <v>6159</v>
      </c>
      <c r="AD483">
        <f t="shared" si="98"/>
        <v>0.6151618058330004</v>
      </c>
      <c r="AE483">
        <f t="shared" si="99"/>
        <v>0</v>
      </c>
      <c r="AF483" t="e">
        <f t="shared" ca="1" si="100"/>
        <v>#N/A</v>
      </c>
      <c r="AG483" t="e">
        <f t="shared" ca="1" si="101"/>
        <v>#N/A</v>
      </c>
      <c r="AH483" t="e">
        <f t="shared" ca="1" si="102"/>
        <v>#N/A</v>
      </c>
      <c r="AI483" t="e">
        <f t="shared" ca="1" si="91"/>
        <v>#N/A</v>
      </c>
      <c r="AJ483">
        <f t="shared" si="92"/>
        <v>3.595685177786656E-3</v>
      </c>
      <c r="AK483">
        <f t="shared" si="93"/>
        <v>0</v>
      </c>
      <c r="AL483" t="e">
        <f t="shared" ca="1" si="103"/>
        <v>#N/A</v>
      </c>
      <c r="AM483" t="b">
        <f t="shared" si="94"/>
        <v>0</v>
      </c>
    </row>
    <row r="484" spans="1:39" x14ac:dyDescent="0.3">
      <c r="A484" t="s">
        <v>635</v>
      </c>
      <c r="B484" t="s">
        <v>636</v>
      </c>
      <c r="C484" t="s">
        <v>39</v>
      </c>
      <c r="D484" t="s">
        <v>53</v>
      </c>
      <c r="E484" t="s">
        <v>159</v>
      </c>
      <c r="F484" s="13" t="str">
        <f>_xlfn.CONCAT(wiz_6[[#This Row],[OCTY......]],",",wiz_6[[#This Row],[OS]])</f>
        <v>CHICAGO   ,IL</v>
      </c>
      <c r="G484" t="s">
        <v>66</v>
      </c>
      <c r="H484" t="s">
        <v>498</v>
      </c>
      <c r="I484" s="13" t="str">
        <f>_xlfn.CONCAT(wiz_6[[#This Row],[DCTY......]], ",",wiz_6[[#This Row],[DS]])</f>
        <v>OLIVE BRAN,MS</v>
      </c>
      <c r="J484" t="str">
        <f>TRIM(CONCATENATE(wiz_6[[#This Row],[SHIPPER..................]],wiz_6[[#This Row],[ZIP2..]],wiz_6[[#This Row],[ZIP3..]]))</f>
        <v>WILLIAMS SONOMA | 6060138654</v>
      </c>
      <c r="K484">
        <v>1</v>
      </c>
      <c r="L484">
        <v>1.59</v>
      </c>
      <c r="M484">
        <v>0.16</v>
      </c>
      <c r="N484">
        <v>550</v>
      </c>
      <c r="O484">
        <v>1</v>
      </c>
      <c r="P484">
        <v>48</v>
      </c>
      <c r="Q484">
        <v>0.25</v>
      </c>
      <c r="R484">
        <v>-10</v>
      </c>
      <c r="S484">
        <v>-234</v>
      </c>
      <c r="T484">
        <v>10</v>
      </c>
      <c r="U484">
        <v>304</v>
      </c>
      <c r="V484">
        <v>80</v>
      </c>
      <c r="W484">
        <v>60447</v>
      </c>
      <c r="X484">
        <v>60601</v>
      </c>
      <c r="Y484">
        <v>38654</v>
      </c>
      <c r="Z484">
        <v>1.53</v>
      </c>
      <c r="AA484">
        <f t="shared" si="95"/>
        <v>10012</v>
      </c>
      <c r="AB484">
        <f t="shared" si="96"/>
        <v>80</v>
      </c>
      <c r="AC484">
        <f t="shared" si="97"/>
        <v>6159</v>
      </c>
      <c r="AD484">
        <f t="shared" si="98"/>
        <v>0.6151618058330004</v>
      </c>
      <c r="AE484">
        <f t="shared" si="99"/>
        <v>0</v>
      </c>
      <c r="AF484" t="e">
        <f t="shared" ca="1" si="100"/>
        <v>#N/A</v>
      </c>
      <c r="AG484" t="e">
        <f t="shared" ca="1" si="101"/>
        <v>#N/A</v>
      </c>
      <c r="AH484" t="e">
        <f t="shared" ca="1" si="102"/>
        <v>#N/A</v>
      </c>
      <c r="AI484" t="e">
        <f t="shared" ca="1" si="91"/>
        <v>#N/A</v>
      </c>
      <c r="AJ484">
        <f t="shared" si="92"/>
        <v>9.988014382740711E-5</v>
      </c>
      <c r="AK484">
        <f t="shared" si="93"/>
        <v>0</v>
      </c>
      <c r="AL484" t="e">
        <f t="shared" ca="1" si="103"/>
        <v>#N/A</v>
      </c>
      <c r="AM484" t="b">
        <f t="shared" si="94"/>
        <v>0</v>
      </c>
    </row>
    <row r="485" spans="1:39" x14ac:dyDescent="0.3">
      <c r="A485" t="s">
        <v>72</v>
      </c>
      <c r="B485" t="s">
        <v>73</v>
      </c>
      <c r="C485" t="s">
        <v>39</v>
      </c>
      <c r="D485" t="s">
        <v>53</v>
      </c>
      <c r="E485" t="s">
        <v>715</v>
      </c>
      <c r="F485" s="13" t="str">
        <f>_xlfn.CONCAT(wiz_6[[#This Row],[OCTY......]],",",wiz_6[[#This Row],[OS]])</f>
        <v>BRIDGEVIEW,IL</v>
      </c>
      <c r="G485" t="s">
        <v>87</v>
      </c>
      <c r="H485" t="s">
        <v>187</v>
      </c>
      <c r="I485" s="13" t="str">
        <f>_xlfn.CONCAT(wiz_6[[#This Row],[DCTY......]], ",",wiz_6[[#This Row],[DS]])</f>
        <v>STRONGSVIL,OH</v>
      </c>
      <c r="J485" t="str">
        <f>TRIM(CONCATENATE(wiz_6[[#This Row],[SHIPPER..................]],wiz_6[[#This Row],[ZIP2..]],wiz_6[[#This Row],[ZIP3..]]))</f>
        <v>REDWOOD LOGISTICS STR| 6045544136</v>
      </c>
      <c r="K485">
        <v>1</v>
      </c>
      <c r="L485">
        <v>2.94</v>
      </c>
      <c r="M485">
        <v>0.28000000000000003</v>
      </c>
      <c r="N485">
        <v>341</v>
      </c>
      <c r="O485">
        <v>0.88</v>
      </c>
      <c r="P485">
        <v>8</v>
      </c>
      <c r="Q485">
        <v>0.25</v>
      </c>
      <c r="R485">
        <v>84</v>
      </c>
      <c r="S485">
        <v>-131</v>
      </c>
      <c r="T485">
        <v>-11</v>
      </c>
      <c r="U485">
        <v>350</v>
      </c>
      <c r="V485">
        <v>208</v>
      </c>
      <c r="W485">
        <v>60803</v>
      </c>
      <c r="X485">
        <v>60455</v>
      </c>
      <c r="Y485">
        <v>44136</v>
      </c>
      <c r="Z485">
        <v>3</v>
      </c>
      <c r="AA485">
        <f t="shared" si="95"/>
        <v>10012</v>
      </c>
      <c r="AB485">
        <f t="shared" si="96"/>
        <v>208</v>
      </c>
      <c r="AC485">
        <f t="shared" si="97"/>
        <v>6159</v>
      </c>
      <c r="AD485">
        <f t="shared" si="98"/>
        <v>0.6151618058330004</v>
      </c>
      <c r="AE485">
        <f t="shared" si="99"/>
        <v>0</v>
      </c>
      <c r="AF485" t="e">
        <f t="shared" ca="1" si="100"/>
        <v>#N/A</v>
      </c>
      <c r="AG485" t="e">
        <f t="shared" ca="1" si="101"/>
        <v>#N/A</v>
      </c>
      <c r="AH485" t="e">
        <f t="shared" ca="1" si="102"/>
        <v>#N/A</v>
      </c>
      <c r="AI485" t="e">
        <f t="shared" ca="1" si="91"/>
        <v>#N/A</v>
      </c>
      <c r="AJ485">
        <f t="shared" si="92"/>
        <v>9.988014382740711E-5</v>
      </c>
      <c r="AK485">
        <f t="shared" si="93"/>
        <v>0</v>
      </c>
      <c r="AL485" t="e">
        <f t="shared" ca="1" si="103"/>
        <v>#N/A</v>
      </c>
      <c r="AM485" t="b">
        <f t="shared" si="94"/>
        <v>0</v>
      </c>
    </row>
    <row r="486" spans="1:39" x14ac:dyDescent="0.3">
      <c r="A486" t="s">
        <v>721</v>
      </c>
      <c r="B486" t="s">
        <v>722</v>
      </c>
      <c r="C486" t="s">
        <v>39</v>
      </c>
      <c r="D486" t="s">
        <v>53</v>
      </c>
      <c r="E486" t="s">
        <v>723</v>
      </c>
      <c r="F486" s="13" t="str">
        <f>_xlfn.CONCAT(wiz_6[[#This Row],[OCTY......]],",",wiz_6[[#This Row],[OS]])</f>
        <v>CICERO    ,IL</v>
      </c>
      <c r="G486" t="s">
        <v>87</v>
      </c>
      <c r="H486" t="s">
        <v>298</v>
      </c>
      <c r="I486" s="13" t="str">
        <f>_xlfn.CONCAT(wiz_6[[#This Row],[DCTY......]], ",",wiz_6[[#This Row],[DS]])</f>
        <v>ZANESVILLE,OH</v>
      </c>
      <c r="J486" t="str">
        <f>TRIM(CONCATENATE(wiz_6[[#This Row],[SHIPPER..................]],wiz_6[[#This Row],[ZIP2..]],wiz_6[[#This Row],[ZIP3..]]))</f>
        <v>b: SAFE TRANSPORTATIO| 6065043701</v>
      </c>
      <c r="K486">
        <v>1</v>
      </c>
      <c r="L486">
        <v>1.75</v>
      </c>
      <c r="M486">
        <v>0.27</v>
      </c>
      <c r="N486">
        <v>420</v>
      </c>
      <c r="O486">
        <v>0.56000000000000005</v>
      </c>
      <c r="P486">
        <v>14</v>
      </c>
      <c r="Q486">
        <v>0.25</v>
      </c>
      <c r="R486">
        <v>-18</v>
      </c>
      <c r="S486">
        <v>-13</v>
      </c>
      <c r="T486">
        <v>77</v>
      </c>
      <c r="U486">
        <v>445</v>
      </c>
      <c r="V486">
        <v>509</v>
      </c>
      <c r="W486">
        <v>60803</v>
      </c>
      <c r="X486">
        <v>60650</v>
      </c>
      <c r="Y486">
        <v>43701</v>
      </c>
      <c r="Z486">
        <v>1.8</v>
      </c>
      <c r="AA486">
        <f t="shared" si="95"/>
        <v>10012</v>
      </c>
      <c r="AB486">
        <f t="shared" si="96"/>
        <v>509</v>
      </c>
      <c r="AC486">
        <f t="shared" si="97"/>
        <v>6159</v>
      </c>
      <c r="AD486">
        <f t="shared" si="98"/>
        <v>0.6151618058330004</v>
      </c>
      <c r="AE486">
        <f t="shared" si="99"/>
        <v>0</v>
      </c>
      <c r="AF486" t="e">
        <f t="shared" ca="1" si="100"/>
        <v>#N/A</v>
      </c>
      <c r="AG486" t="e">
        <f t="shared" ca="1" si="101"/>
        <v>#N/A</v>
      </c>
      <c r="AH486" t="e">
        <f t="shared" ca="1" si="102"/>
        <v>#N/A</v>
      </c>
      <c r="AI486" t="e">
        <f t="shared" ca="1" si="91"/>
        <v>#N/A</v>
      </c>
      <c r="AJ486">
        <f t="shared" si="92"/>
        <v>9.988014382740711E-5</v>
      </c>
      <c r="AK486">
        <f t="shared" si="93"/>
        <v>0</v>
      </c>
      <c r="AL486" t="e">
        <f t="shared" ca="1" si="103"/>
        <v>#N/A</v>
      </c>
      <c r="AM486" t="b">
        <f t="shared" si="94"/>
        <v>0</v>
      </c>
    </row>
    <row r="487" spans="1:39" x14ac:dyDescent="0.3">
      <c r="A487" t="s">
        <v>400</v>
      </c>
      <c r="B487" t="s">
        <v>401</v>
      </c>
      <c r="C487" t="s">
        <v>39</v>
      </c>
      <c r="D487" t="s">
        <v>53</v>
      </c>
      <c r="E487" t="s">
        <v>417</v>
      </c>
      <c r="F487" s="13" t="str">
        <f>_xlfn.CONCAT(wiz_6[[#This Row],[OCTY......]],",",wiz_6[[#This Row],[OS]])</f>
        <v>ALSIP     ,IL</v>
      </c>
      <c r="G487" t="s">
        <v>544</v>
      </c>
      <c r="H487" t="s">
        <v>724</v>
      </c>
      <c r="I487" s="13" t="str">
        <f>_xlfn.CONCAT(wiz_6[[#This Row],[DCTY......]], ",",wiz_6[[#This Row],[DS]])</f>
        <v>BREINIGSVI,PA</v>
      </c>
      <c r="J487" t="str">
        <f>TRIM(CONCATENATE(wiz_6[[#This Row],[SHIPPER..................]],wiz_6[[#This Row],[ZIP2..]],wiz_6[[#This Row],[ZIP3..]]))</f>
        <v>KELLOGG COMPANY MLXP| 6080318031</v>
      </c>
      <c r="K487">
        <v>16</v>
      </c>
      <c r="L487">
        <v>2.4500000000000002</v>
      </c>
      <c r="M487">
        <v>0.28999999999999998</v>
      </c>
      <c r="N487">
        <v>698</v>
      </c>
      <c r="O487">
        <v>1.68</v>
      </c>
      <c r="P487">
        <v>45</v>
      </c>
      <c r="Q487">
        <v>0.28000000000000003</v>
      </c>
      <c r="R487">
        <v>81</v>
      </c>
      <c r="S487">
        <v>-134</v>
      </c>
      <c r="T487">
        <v>-69</v>
      </c>
      <c r="U487">
        <v>57</v>
      </c>
      <c r="V487">
        <v>-146</v>
      </c>
      <c r="W487">
        <v>60504</v>
      </c>
      <c r="X487">
        <v>60803</v>
      </c>
      <c r="Y487">
        <v>18031</v>
      </c>
      <c r="Z487">
        <v>2.52</v>
      </c>
      <c r="AA487">
        <f t="shared" si="95"/>
        <v>10012</v>
      </c>
      <c r="AB487">
        <f t="shared" si="96"/>
        <v>-2336</v>
      </c>
      <c r="AC487">
        <f t="shared" si="97"/>
        <v>6159</v>
      </c>
      <c r="AD487">
        <f t="shared" si="98"/>
        <v>0.6151618058330004</v>
      </c>
      <c r="AE487">
        <f t="shared" si="99"/>
        <v>0</v>
      </c>
      <c r="AF487" t="e">
        <f t="shared" ca="1" si="100"/>
        <v>#N/A</v>
      </c>
      <c r="AG487" t="e">
        <f t="shared" ca="1" si="101"/>
        <v>#N/A</v>
      </c>
      <c r="AH487" t="e">
        <f t="shared" ca="1" si="102"/>
        <v>#N/A</v>
      </c>
      <c r="AI487" t="e">
        <f t="shared" ca="1" si="91"/>
        <v>#N/A</v>
      </c>
      <c r="AJ487">
        <f t="shared" si="92"/>
        <v>1.5980823012385138E-3</v>
      </c>
      <c r="AK487">
        <f t="shared" si="93"/>
        <v>0</v>
      </c>
      <c r="AL487" t="e">
        <f t="shared" ca="1" si="103"/>
        <v>#N/A</v>
      </c>
      <c r="AM487" t="b">
        <f t="shared" si="94"/>
        <v>0</v>
      </c>
    </row>
    <row r="488" spans="1:39" x14ac:dyDescent="0.3">
      <c r="A488" t="s">
        <v>37</v>
      </c>
      <c r="B488" t="s">
        <v>38</v>
      </c>
      <c r="C488" t="s">
        <v>39</v>
      </c>
      <c r="D488" t="s">
        <v>53</v>
      </c>
      <c r="E488" t="s">
        <v>159</v>
      </c>
      <c r="F488" s="13" t="str">
        <f>_xlfn.CONCAT(wiz_6[[#This Row],[OCTY......]],",",wiz_6[[#This Row],[OS]])</f>
        <v>CHICAGO   ,IL</v>
      </c>
      <c r="G488" t="s">
        <v>70</v>
      </c>
      <c r="H488" t="s">
        <v>725</v>
      </c>
      <c r="I488" s="13" t="str">
        <f>_xlfn.CONCAT(wiz_6[[#This Row],[DCTY......]], ",",wiz_6[[#This Row],[DS]])</f>
        <v>CLEVELAND ,TN</v>
      </c>
      <c r="J488" t="str">
        <f>TRIM(CONCATENATE(wiz_6[[#This Row],[SHIPPER..................]],wiz_6[[#This Row],[ZIP2..]],wiz_6[[#This Row],[ZIP3..]]))</f>
        <v>b: C H ROBINSON | 6060137311</v>
      </c>
      <c r="K488">
        <v>1</v>
      </c>
      <c r="L488">
        <v>1.63</v>
      </c>
      <c r="M488">
        <v>0.28000000000000003</v>
      </c>
      <c r="N488">
        <v>628</v>
      </c>
      <c r="O488">
        <v>1.17</v>
      </c>
      <c r="P488">
        <v>18</v>
      </c>
      <c r="Q488">
        <v>0.25</v>
      </c>
      <c r="R488">
        <v>-31</v>
      </c>
      <c r="S488">
        <v>-7</v>
      </c>
      <c r="T488">
        <v>10</v>
      </c>
      <c r="U488">
        <v>30</v>
      </c>
      <c r="V488">
        <v>33</v>
      </c>
      <c r="W488">
        <v>60803</v>
      </c>
      <c r="X488">
        <v>60601</v>
      </c>
      <c r="Y488">
        <v>37311</v>
      </c>
      <c r="Z488">
        <v>1.69</v>
      </c>
      <c r="AA488">
        <f t="shared" si="95"/>
        <v>10012</v>
      </c>
      <c r="AB488">
        <f t="shared" si="96"/>
        <v>33</v>
      </c>
      <c r="AC488">
        <f t="shared" si="97"/>
        <v>6159</v>
      </c>
      <c r="AD488">
        <f t="shared" si="98"/>
        <v>0.6151618058330004</v>
      </c>
      <c r="AE488">
        <f t="shared" si="99"/>
        <v>0</v>
      </c>
      <c r="AF488" t="e">
        <f t="shared" ca="1" si="100"/>
        <v>#N/A</v>
      </c>
      <c r="AG488" t="e">
        <f t="shared" ca="1" si="101"/>
        <v>#N/A</v>
      </c>
      <c r="AH488" t="e">
        <f t="shared" ca="1" si="102"/>
        <v>#N/A</v>
      </c>
      <c r="AI488" t="e">
        <f t="shared" ca="1" si="91"/>
        <v>#N/A</v>
      </c>
      <c r="AJ488">
        <f t="shared" si="92"/>
        <v>9.988014382740711E-5</v>
      </c>
      <c r="AK488">
        <f t="shared" si="93"/>
        <v>0</v>
      </c>
      <c r="AL488" t="e">
        <f t="shared" ca="1" si="103"/>
        <v>#N/A</v>
      </c>
      <c r="AM488" t="b">
        <f t="shared" si="94"/>
        <v>0</v>
      </c>
    </row>
    <row r="489" spans="1:39" x14ac:dyDescent="0.3">
      <c r="A489" t="s">
        <v>37</v>
      </c>
      <c r="B489" t="s">
        <v>38</v>
      </c>
      <c r="C489" t="s">
        <v>39</v>
      </c>
      <c r="D489" t="s">
        <v>53</v>
      </c>
      <c r="E489" t="s">
        <v>417</v>
      </c>
      <c r="F489" s="13" t="str">
        <f>_xlfn.CONCAT(wiz_6[[#This Row],[OCTY......]],",",wiz_6[[#This Row],[OS]])</f>
        <v>ALSIP     ,IL</v>
      </c>
      <c r="G489" t="s">
        <v>70</v>
      </c>
      <c r="H489" t="s">
        <v>139</v>
      </c>
      <c r="I489" s="13" t="str">
        <f>_xlfn.CONCAT(wiz_6[[#This Row],[DCTY......]], ",",wiz_6[[#This Row],[DS]])</f>
        <v>LA VERGNE ,TN</v>
      </c>
      <c r="J489" t="str">
        <f>TRIM(CONCATENATE(wiz_6[[#This Row],[SHIPPER..................]],wiz_6[[#This Row],[ZIP2..]],wiz_6[[#This Row],[ZIP3..]]))</f>
        <v>b: C H ROBINSON | 6080337086</v>
      </c>
      <c r="K489">
        <v>1</v>
      </c>
      <c r="L489">
        <v>1.5</v>
      </c>
      <c r="M489">
        <v>0.27</v>
      </c>
      <c r="N489">
        <v>479</v>
      </c>
      <c r="O489">
        <v>1.08</v>
      </c>
      <c r="P489">
        <v>9</v>
      </c>
      <c r="Q489">
        <v>0.25</v>
      </c>
      <c r="R489">
        <v>-3</v>
      </c>
      <c r="S489">
        <v>-224</v>
      </c>
      <c r="T489">
        <v>-27</v>
      </c>
      <c r="U489">
        <v>-85</v>
      </c>
      <c r="V489">
        <v>-336</v>
      </c>
      <c r="W489">
        <v>60499</v>
      </c>
      <c r="X489">
        <v>60803</v>
      </c>
      <c r="Y489">
        <v>37086</v>
      </c>
      <c r="Z489">
        <v>1.55</v>
      </c>
      <c r="AA489">
        <f t="shared" si="95"/>
        <v>10012</v>
      </c>
      <c r="AB489">
        <f t="shared" si="96"/>
        <v>-336</v>
      </c>
      <c r="AC489">
        <f t="shared" si="97"/>
        <v>6159</v>
      </c>
      <c r="AD489">
        <f t="shared" si="98"/>
        <v>0.6151618058330004</v>
      </c>
      <c r="AE489">
        <f t="shared" si="99"/>
        <v>0</v>
      </c>
      <c r="AF489" t="e">
        <f t="shared" ca="1" si="100"/>
        <v>#N/A</v>
      </c>
      <c r="AG489" t="e">
        <f t="shared" ca="1" si="101"/>
        <v>#N/A</v>
      </c>
      <c r="AH489" t="e">
        <f t="shared" ca="1" si="102"/>
        <v>#N/A</v>
      </c>
      <c r="AI489" t="e">
        <f t="shared" ca="1" si="91"/>
        <v>#N/A</v>
      </c>
      <c r="AJ489">
        <f t="shared" si="92"/>
        <v>9.988014382740711E-5</v>
      </c>
      <c r="AK489">
        <f t="shared" si="93"/>
        <v>0</v>
      </c>
      <c r="AL489" t="e">
        <f t="shared" ca="1" si="103"/>
        <v>#N/A</v>
      </c>
      <c r="AM489" t="b">
        <f t="shared" si="94"/>
        <v>0</v>
      </c>
    </row>
    <row r="490" spans="1:39" x14ac:dyDescent="0.3">
      <c r="A490" t="s">
        <v>37</v>
      </c>
      <c r="B490" t="s">
        <v>38</v>
      </c>
      <c r="C490" t="s">
        <v>39</v>
      </c>
      <c r="D490" t="s">
        <v>53</v>
      </c>
      <c r="E490" t="s">
        <v>417</v>
      </c>
      <c r="F490" s="13" t="str">
        <f>_xlfn.CONCAT(wiz_6[[#This Row],[OCTY......]],",",wiz_6[[#This Row],[OS]])</f>
        <v>ALSIP     ,IL</v>
      </c>
      <c r="G490" t="s">
        <v>70</v>
      </c>
      <c r="H490" t="s">
        <v>702</v>
      </c>
      <c r="I490" s="13" t="str">
        <f>_xlfn.CONCAT(wiz_6[[#This Row],[DCTY......]], ",",wiz_6[[#This Row],[DS]])</f>
        <v>LEWISBURG ,TN</v>
      </c>
      <c r="J490" t="str">
        <f>TRIM(CONCATENATE(wiz_6[[#This Row],[SHIPPER..................]],wiz_6[[#This Row],[ZIP2..]],wiz_6[[#This Row],[ZIP3..]]))</f>
        <v>b: C H ROBINSON | 6080337091</v>
      </c>
      <c r="K490">
        <v>2</v>
      </c>
      <c r="L490">
        <v>1.26</v>
      </c>
      <c r="M490">
        <v>0.28000000000000003</v>
      </c>
      <c r="N490">
        <v>520</v>
      </c>
      <c r="O490">
        <v>1.04</v>
      </c>
      <c r="P490">
        <v>23</v>
      </c>
      <c r="Q490">
        <v>0.25</v>
      </c>
      <c r="R490">
        <v>-10</v>
      </c>
      <c r="S490">
        <v>-224</v>
      </c>
      <c r="T490">
        <v>1</v>
      </c>
      <c r="U490">
        <v>-187</v>
      </c>
      <c r="V490">
        <v>-410</v>
      </c>
      <c r="W490">
        <v>60559</v>
      </c>
      <c r="X490">
        <v>60803</v>
      </c>
      <c r="Y490">
        <v>37091</v>
      </c>
      <c r="Z490">
        <v>1.32</v>
      </c>
      <c r="AA490">
        <f t="shared" si="95"/>
        <v>10012</v>
      </c>
      <c r="AB490">
        <f t="shared" si="96"/>
        <v>-820</v>
      </c>
      <c r="AC490">
        <f t="shared" si="97"/>
        <v>6159</v>
      </c>
      <c r="AD490">
        <f t="shared" si="98"/>
        <v>0.6151618058330004</v>
      </c>
      <c r="AE490">
        <f t="shared" si="99"/>
        <v>0</v>
      </c>
      <c r="AF490" t="e">
        <f t="shared" ca="1" si="100"/>
        <v>#N/A</v>
      </c>
      <c r="AG490" t="e">
        <f t="shared" ca="1" si="101"/>
        <v>#N/A</v>
      </c>
      <c r="AH490" t="e">
        <f t="shared" ca="1" si="102"/>
        <v>#N/A</v>
      </c>
      <c r="AI490" t="e">
        <f t="shared" ca="1" si="91"/>
        <v>#N/A</v>
      </c>
      <c r="AJ490">
        <f t="shared" si="92"/>
        <v>1.9976028765481422E-4</v>
      </c>
      <c r="AK490">
        <f t="shared" si="93"/>
        <v>0</v>
      </c>
      <c r="AL490" t="e">
        <f t="shared" ca="1" si="103"/>
        <v>#N/A</v>
      </c>
      <c r="AM490" t="b">
        <f t="shared" si="94"/>
        <v>0</v>
      </c>
    </row>
    <row r="491" spans="1:39" x14ac:dyDescent="0.3">
      <c r="A491" t="s">
        <v>37</v>
      </c>
      <c r="B491" t="s">
        <v>38</v>
      </c>
      <c r="C491" t="s">
        <v>39</v>
      </c>
      <c r="D491" t="s">
        <v>53</v>
      </c>
      <c r="E491" t="s">
        <v>159</v>
      </c>
      <c r="F491" s="13" t="str">
        <f>_xlfn.CONCAT(wiz_6[[#This Row],[OCTY......]],",",wiz_6[[#This Row],[OS]])</f>
        <v>CHICAGO   ,IL</v>
      </c>
      <c r="G491" t="s">
        <v>70</v>
      </c>
      <c r="H491" t="s">
        <v>202</v>
      </c>
      <c r="I491" s="13" t="str">
        <f>_xlfn.CONCAT(wiz_6[[#This Row],[DCTY......]], ",",wiz_6[[#This Row],[DS]])</f>
        <v>NASHVILLE ,TN</v>
      </c>
      <c r="J491" t="str">
        <f>TRIM(CONCATENATE(wiz_6[[#This Row],[SHIPPER..................]],wiz_6[[#This Row],[ZIP2..]],wiz_6[[#This Row],[ZIP3..]]))</f>
        <v>b: C H ROBINSON | 6060137201</v>
      </c>
      <c r="K491">
        <v>1</v>
      </c>
      <c r="L491">
        <v>1.32</v>
      </c>
      <c r="M491">
        <v>0.27</v>
      </c>
      <c r="N491">
        <v>473</v>
      </c>
      <c r="O491">
        <v>1</v>
      </c>
      <c r="P491">
        <v>0</v>
      </c>
      <c r="Q491">
        <v>0.25</v>
      </c>
      <c r="R491">
        <v>-15</v>
      </c>
      <c r="S491">
        <v>-7</v>
      </c>
      <c r="T491">
        <v>-8</v>
      </c>
      <c r="U491">
        <v>-165</v>
      </c>
      <c r="V491">
        <v>-180</v>
      </c>
      <c r="W491">
        <v>60601</v>
      </c>
      <c r="X491">
        <v>60601</v>
      </c>
      <c r="Y491">
        <v>37201</v>
      </c>
      <c r="Z491">
        <v>1.37</v>
      </c>
      <c r="AA491">
        <f t="shared" si="95"/>
        <v>10012</v>
      </c>
      <c r="AB491">
        <f t="shared" si="96"/>
        <v>-180</v>
      </c>
      <c r="AC491">
        <f t="shared" si="97"/>
        <v>6159</v>
      </c>
      <c r="AD491">
        <f t="shared" si="98"/>
        <v>0.6151618058330004</v>
      </c>
      <c r="AE491">
        <f t="shared" si="99"/>
        <v>0</v>
      </c>
      <c r="AF491" t="e">
        <f t="shared" ca="1" si="100"/>
        <v>#N/A</v>
      </c>
      <c r="AG491" t="e">
        <f t="shared" ca="1" si="101"/>
        <v>#N/A</v>
      </c>
      <c r="AH491" t="e">
        <f t="shared" ca="1" si="102"/>
        <v>#N/A</v>
      </c>
      <c r="AI491" t="e">
        <f t="shared" ca="1" si="91"/>
        <v>#N/A</v>
      </c>
      <c r="AJ491">
        <f t="shared" si="92"/>
        <v>9.988014382740711E-5</v>
      </c>
      <c r="AK491">
        <f t="shared" si="93"/>
        <v>0</v>
      </c>
      <c r="AL491" t="e">
        <f t="shared" ca="1" si="103"/>
        <v>#N/A</v>
      </c>
      <c r="AM491" t="b">
        <f t="shared" si="94"/>
        <v>0</v>
      </c>
    </row>
    <row r="492" spans="1:39" x14ac:dyDescent="0.3">
      <c r="A492" t="s">
        <v>726</v>
      </c>
      <c r="B492" t="s">
        <v>727</v>
      </c>
      <c r="C492" t="s">
        <v>39</v>
      </c>
      <c r="D492" t="s">
        <v>53</v>
      </c>
      <c r="E492" t="s">
        <v>159</v>
      </c>
      <c r="F492" s="13" t="str">
        <f>_xlfn.CONCAT(wiz_6[[#This Row],[OCTY......]],",",wiz_6[[#This Row],[OS]])</f>
        <v>CHICAGO   ,IL</v>
      </c>
      <c r="G492" t="s">
        <v>70</v>
      </c>
      <c r="H492" t="s">
        <v>684</v>
      </c>
      <c r="I492" s="13" t="str">
        <f>_xlfn.CONCAT(wiz_6[[#This Row],[DCTY......]], ",",wiz_6[[#This Row],[DS]])</f>
        <v>PULASKI   ,TN</v>
      </c>
      <c r="J492" t="str">
        <f>TRIM(CONCATENATE(wiz_6[[#This Row],[SHIPPER..................]],wiz_6[[#This Row],[ZIP2..]],wiz_6[[#This Row],[ZIP3..]]))</f>
        <v>SIEGAL STEEL COMPANY | 6060138478</v>
      </c>
      <c r="K492">
        <v>2</v>
      </c>
      <c r="L492">
        <v>1.77</v>
      </c>
      <c r="M492">
        <v>0.28000000000000003</v>
      </c>
      <c r="N492">
        <v>514</v>
      </c>
      <c r="O492">
        <v>1.48</v>
      </c>
      <c r="P492">
        <v>75</v>
      </c>
      <c r="Q492">
        <v>0.3</v>
      </c>
      <c r="R492">
        <v>-38</v>
      </c>
      <c r="S492">
        <v>-171</v>
      </c>
      <c r="T492">
        <v>-103</v>
      </c>
      <c r="U492">
        <v>99</v>
      </c>
      <c r="V492">
        <v>-175</v>
      </c>
      <c r="W492">
        <v>61832</v>
      </c>
      <c r="X492">
        <v>60601</v>
      </c>
      <c r="Y492">
        <v>38478</v>
      </c>
      <c r="Z492">
        <v>1.83</v>
      </c>
      <c r="AA492">
        <f t="shared" si="95"/>
        <v>10012</v>
      </c>
      <c r="AB492">
        <f t="shared" si="96"/>
        <v>-350</v>
      </c>
      <c r="AC492">
        <f t="shared" si="97"/>
        <v>6159</v>
      </c>
      <c r="AD492">
        <f t="shared" si="98"/>
        <v>0.6151618058330004</v>
      </c>
      <c r="AE492">
        <f t="shared" si="99"/>
        <v>0</v>
      </c>
      <c r="AF492" t="e">
        <f t="shared" ca="1" si="100"/>
        <v>#N/A</v>
      </c>
      <c r="AG492" t="e">
        <f t="shared" ca="1" si="101"/>
        <v>#N/A</v>
      </c>
      <c r="AH492" t="e">
        <f t="shared" ca="1" si="102"/>
        <v>#N/A</v>
      </c>
      <c r="AI492" t="e">
        <f t="shared" ca="1" si="91"/>
        <v>#N/A</v>
      </c>
      <c r="AJ492">
        <f t="shared" si="92"/>
        <v>1.9976028765481422E-4</v>
      </c>
      <c r="AK492">
        <f t="shared" si="93"/>
        <v>0</v>
      </c>
      <c r="AL492" t="e">
        <f t="shared" ca="1" si="103"/>
        <v>#N/A</v>
      </c>
      <c r="AM492" t="b">
        <f t="shared" si="94"/>
        <v>0</v>
      </c>
    </row>
    <row r="493" spans="1:39" x14ac:dyDescent="0.3">
      <c r="A493" t="s">
        <v>37</v>
      </c>
      <c r="B493" t="s">
        <v>38</v>
      </c>
      <c r="C493" t="s">
        <v>39</v>
      </c>
      <c r="D493" t="s">
        <v>53</v>
      </c>
      <c r="E493" t="s">
        <v>728</v>
      </c>
      <c r="F493" s="13" t="str">
        <f>_xlfn.CONCAT(wiz_6[[#This Row],[OCTY......]],",",wiz_6[[#This Row],[OS]])</f>
        <v>SAINT ELMO,IL</v>
      </c>
      <c r="G493" t="s">
        <v>70</v>
      </c>
      <c r="H493" t="s">
        <v>725</v>
      </c>
      <c r="I493" s="13" t="str">
        <f>_xlfn.CONCAT(wiz_6[[#This Row],[DCTY......]], ",",wiz_6[[#This Row],[DS]])</f>
        <v>CLEVELAND ,TN</v>
      </c>
      <c r="J493" t="str">
        <f>TRIM(CONCATENATE(wiz_6[[#This Row],[SHIPPER..................]],wiz_6[[#This Row],[ZIP2..]],wiz_6[[#This Row],[ZIP3..]]))</f>
        <v>b: C H ROBINSON | 6245837311</v>
      </c>
      <c r="K493">
        <v>1</v>
      </c>
      <c r="L493">
        <v>1.68</v>
      </c>
      <c r="M493">
        <v>0.28000000000000003</v>
      </c>
      <c r="N493">
        <v>460</v>
      </c>
      <c r="O493">
        <v>1.58</v>
      </c>
      <c r="P493">
        <v>177</v>
      </c>
      <c r="Q493">
        <v>0.4</v>
      </c>
      <c r="R493">
        <v>-32</v>
      </c>
      <c r="S493">
        <v>-406</v>
      </c>
      <c r="T493">
        <v>-146</v>
      </c>
      <c r="U493">
        <v>-69</v>
      </c>
      <c r="V493">
        <v>-621</v>
      </c>
      <c r="W493">
        <v>46131</v>
      </c>
      <c r="X493">
        <v>62458</v>
      </c>
      <c r="Y493">
        <v>37311</v>
      </c>
      <c r="Z493">
        <v>1.74</v>
      </c>
      <c r="AA493">
        <f t="shared" si="95"/>
        <v>10012</v>
      </c>
      <c r="AB493">
        <f t="shared" si="96"/>
        <v>-621</v>
      </c>
      <c r="AC493">
        <f t="shared" si="97"/>
        <v>6159</v>
      </c>
      <c r="AD493">
        <f t="shared" si="98"/>
        <v>0.6151618058330004</v>
      </c>
      <c r="AE493">
        <f t="shared" si="99"/>
        <v>0</v>
      </c>
      <c r="AF493" t="e">
        <f t="shared" ca="1" si="100"/>
        <v>#N/A</v>
      </c>
      <c r="AG493" t="e">
        <f t="shared" ca="1" si="101"/>
        <v>#N/A</v>
      </c>
      <c r="AH493" t="e">
        <f t="shared" ca="1" si="102"/>
        <v>#N/A</v>
      </c>
      <c r="AI493" t="e">
        <f t="shared" ca="1" si="91"/>
        <v>#N/A</v>
      </c>
      <c r="AJ493">
        <f t="shared" si="92"/>
        <v>9.988014382740711E-5</v>
      </c>
      <c r="AK493">
        <f t="shared" si="93"/>
        <v>0</v>
      </c>
      <c r="AL493" t="e">
        <f t="shared" ca="1" si="103"/>
        <v>#N/A</v>
      </c>
      <c r="AM493" t="b">
        <f t="shared" si="94"/>
        <v>0</v>
      </c>
    </row>
    <row r="494" spans="1:39" x14ac:dyDescent="0.3">
      <c r="A494" t="s">
        <v>123</v>
      </c>
      <c r="B494" t="s">
        <v>124</v>
      </c>
      <c r="C494" t="s">
        <v>39</v>
      </c>
      <c r="D494" t="s">
        <v>53</v>
      </c>
      <c r="E494" t="s">
        <v>425</v>
      </c>
      <c r="F494" s="13" t="str">
        <f>_xlfn.CONCAT(wiz_6[[#This Row],[OCTY......]],",",wiz_6[[#This Row],[OS]])</f>
        <v>DEKALB    ,IL</v>
      </c>
      <c r="G494" t="s">
        <v>40</v>
      </c>
      <c r="H494" t="s">
        <v>60</v>
      </c>
      <c r="I494" s="13" t="str">
        <f>_xlfn.CONCAT(wiz_6[[#This Row],[DCTY......]], ",",wiz_6[[#This Row],[DS]])</f>
        <v>CULLMAN   ,AL</v>
      </c>
      <c r="J494" t="str">
        <f>TRIM(CONCATENATE(wiz_6[[#This Row],[SHIPPER..................]],wiz_6[[#This Row],[ZIP2..]],wiz_6[[#This Row],[ZIP3..]]))</f>
        <v>WAL MART SAMS GENERAL| 6011535055</v>
      </c>
      <c r="K494">
        <v>1</v>
      </c>
      <c r="L494">
        <v>1.92</v>
      </c>
      <c r="M494">
        <v>0</v>
      </c>
      <c r="N494">
        <v>611</v>
      </c>
      <c r="O494">
        <v>1.04</v>
      </c>
      <c r="P494">
        <v>58</v>
      </c>
      <c r="Q494">
        <v>0.3</v>
      </c>
      <c r="R494">
        <v>182</v>
      </c>
      <c r="S494">
        <v>-126</v>
      </c>
      <c r="T494">
        <v>41</v>
      </c>
      <c r="U494">
        <v>-119</v>
      </c>
      <c r="V494">
        <v>-204</v>
      </c>
      <c r="W494">
        <v>60447</v>
      </c>
      <c r="X494">
        <v>60115</v>
      </c>
      <c r="Y494">
        <v>35055</v>
      </c>
      <c r="Z494">
        <v>1.7</v>
      </c>
      <c r="AA494">
        <f t="shared" si="95"/>
        <v>10012</v>
      </c>
      <c r="AB494">
        <f t="shared" si="96"/>
        <v>-204</v>
      </c>
      <c r="AC494">
        <f t="shared" si="97"/>
        <v>6159</v>
      </c>
      <c r="AD494">
        <f t="shared" si="98"/>
        <v>0.6151618058330004</v>
      </c>
      <c r="AE494">
        <f t="shared" si="99"/>
        <v>0</v>
      </c>
      <c r="AF494" t="e">
        <f t="shared" ca="1" si="100"/>
        <v>#N/A</v>
      </c>
      <c r="AG494" t="e">
        <f t="shared" ca="1" si="101"/>
        <v>#N/A</v>
      </c>
      <c r="AH494" t="e">
        <f t="shared" ca="1" si="102"/>
        <v>#N/A</v>
      </c>
      <c r="AI494" t="e">
        <f t="shared" ca="1" si="91"/>
        <v>#N/A</v>
      </c>
      <c r="AJ494">
        <f t="shared" si="92"/>
        <v>9.988014382740711E-5</v>
      </c>
      <c r="AK494">
        <f t="shared" si="93"/>
        <v>0</v>
      </c>
      <c r="AL494" t="e">
        <f t="shared" ca="1" si="103"/>
        <v>#N/A</v>
      </c>
      <c r="AM494" t="b">
        <f t="shared" si="94"/>
        <v>0</v>
      </c>
    </row>
    <row r="495" spans="1:39" x14ac:dyDescent="0.3">
      <c r="A495" t="s">
        <v>123</v>
      </c>
      <c r="B495" t="s">
        <v>124</v>
      </c>
      <c r="C495" t="s">
        <v>39</v>
      </c>
      <c r="D495" t="s">
        <v>53</v>
      </c>
      <c r="E495" t="s">
        <v>729</v>
      </c>
      <c r="F495" s="13" t="str">
        <f>_xlfn.CONCAT(wiz_6[[#This Row],[OCTY......]],",",wiz_6[[#This Row],[OS]])</f>
        <v>DES PLAINE,IL</v>
      </c>
      <c r="G495" t="s">
        <v>40</v>
      </c>
      <c r="H495" t="s">
        <v>60</v>
      </c>
      <c r="I495" s="13" t="str">
        <f>_xlfn.CONCAT(wiz_6[[#This Row],[DCTY......]], ",",wiz_6[[#This Row],[DS]])</f>
        <v>CULLMAN   ,AL</v>
      </c>
      <c r="J495" t="str">
        <f>TRIM(CONCATENATE(wiz_6[[#This Row],[SHIPPER..................]],wiz_6[[#This Row],[ZIP2..]],wiz_6[[#This Row],[ZIP3..]]))</f>
        <v>WAL MART SAMS GENERAL| 6001635055</v>
      </c>
      <c r="K495">
        <v>1</v>
      </c>
      <c r="L495">
        <v>2.1</v>
      </c>
      <c r="M495">
        <v>0.11</v>
      </c>
      <c r="N495">
        <v>592</v>
      </c>
      <c r="O495">
        <v>0.47</v>
      </c>
      <c r="P495">
        <v>32</v>
      </c>
      <c r="Q495">
        <v>0.25</v>
      </c>
      <c r="R495">
        <v>122</v>
      </c>
      <c r="S495">
        <v>73</v>
      </c>
      <c r="T495">
        <v>150</v>
      </c>
      <c r="U495">
        <v>31</v>
      </c>
      <c r="V495">
        <v>254</v>
      </c>
      <c r="W495">
        <v>60803</v>
      </c>
      <c r="X495">
        <v>60016</v>
      </c>
      <c r="Y495">
        <v>35055</v>
      </c>
      <c r="Z495">
        <v>1.99</v>
      </c>
      <c r="AA495">
        <f t="shared" si="95"/>
        <v>10012</v>
      </c>
      <c r="AB495">
        <f t="shared" si="96"/>
        <v>254</v>
      </c>
      <c r="AC495">
        <f t="shared" si="97"/>
        <v>6159</v>
      </c>
      <c r="AD495">
        <f t="shared" si="98"/>
        <v>0.6151618058330004</v>
      </c>
      <c r="AE495">
        <f t="shared" si="99"/>
        <v>0</v>
      </c>
      <c r="AF495" t="e">
        <f t="shared" ca="1" si="100"/>
        <v>#N/A</v>
      </c>
      <c r="AG495" t="e">
        <f t="shared" ca="1" si="101"/>
        <v>#N/A</v>
      </c>
      <c r="AH495" t="e">
        <f t="shared" ca="1" si="102"/>
        <v>#N/A</v>
      </c>
      <c r="AI495" t="e">
        <f t="shared" ca="1" si="91"/>
        <v>#N/A</v>
      </c>
      <c r="AJ495">
        <f t="shared" si="92"/>
        <v>9.988014382740711E-5</v>
      </c>
      <c r="AK495">
        <f t="shared" si="93"/>
        <v>0</v>
      </c>
      <c r="AL495" t="e">
        <f t="shared" ca="1" si="103"/>
        <v>#N/A</v>
      </c>
      <c r="AM495" t="b">
        <f t="shared" si="94"/>
        <v>0</v>
      </c>
    </row>
    <row r="496" spans="1:39" x14ac:dyDescent="0.3">
      <c r="A496" t="s">
        <v>210</v>
      </c>
      <c r="B496" t="s">
        <v>211</v>
      </c>
      <c r="C496" t="s">
        <v>39</v>
      </c>
      <c r="D496" t="s">
        <v>53</v>
      </c>
      <c r="E496" t="s">
        <v>730</v>
      </c>
      <c r="F496" s="13" t="str">
        <f>_xlfn.CONCAT(wiz_6[[#This Row],[OCTY......]],",",wiz_6[[#This Row],[OS]])</f>
        <v>HANOVER PA,IL</v>
      </c>
      <c r="G496" t="s">
        <v>40</v>
      </c>
      <c r="H496" t="s">
        <v>255</v>
      </c>
      <c r="I496" s="13" t="str">
        <f>_xlfn.CONCAT(wiz_6[[#This Row],[DCTY......]], ",",wiz_6[[#This Row],[DS]])</f>
        <v>MADISON   ,AL</v>
      </c>
      <c r="J496" t="str">
        <f>TRIM(CONCATENATE(wiz_6[[#This Row],[SHIPPER..................]],wiz_6[[#This Row],[ZIP2..]],wiz_6[[#This Row],[ZIP3..]]))</f>
        <v>b: ECHO GLOBAL LOGIST| 6010735756</v>
      </c>
      <c r="K496">
        <v>1</v>
      </c>
      <c r="L496">
        <v>1.03</v>
      </c>
      <c r="M496">
        <v>0.27</v>
      </c>
      <c r="N496">
        <v>613</v>
      </c>
      <c r="O496">
        <v>1</v>
      </c>
      <c r="P496">
        <v>31</v>
      </c>
      <c r="Q496">
        <v>0.25</v>
      </c>
      <c r="R496">
        <v>-4</v>
      </c>
      <c r="S496">
        <v>74</v>
      </c>
      <c r="T496">
        <v>50</v>
      </c>
      <c r="U496">
        <v>-354</v>
      </c>
      <c r="V496">
        <v>-230</v>
      </c>
      <c r="W496">
        <v>60601</v>
      </c>
      <c r="X496">
        <v>60107</v>
      </c>
      <c r="Y496">
        <v>35756</v>
      </c>
      <c r="Z496">
        <v>1.08</v>
      </c>
      <c r="AA496">
        <f t="shared" si="95"/>
        <v>10012</v>
      </c>
      <c r="AB496">
        <f t="shared" si="96"/>
        <v>-230</v>
      </c>
      <c r="AC496">
        <f t="shared" si="97"/>
        <v>6159</v>
      </c>
      <c r="AD496">
        <f t="shared" si="98"/>
        <v>0.6151618058330004</v>
      </c>
      <c r="AE496">
        <f t="shared" si="99"/>
        <v>0</v>
      </c>
      <c r="AF496" t="e">
        <f t="shared" ca="1" si="100"/>
        <v>#N/A</v>
      </c>
      <c r="AG496" t="e">
        <f t="shared" ca="1" si="101"/>
        <v>#N/A</v>
      </c>
      <c r="AH496" t="e">
        <f t="shared" ca="1" si="102"/>
        <v>#N/A</v>
      </c>
      <c r="AI496" t="e">
        <f t="shared" ca="1" si="91"/>
        <v>#N/A</v>
      </c>
      <c r="AJ496">
        <f t="shared" si="92"/>
        <v>9.988014382740711E-5</v>
      </c>
      <c r="AK496">
        <f t="shared" si="93"/>
        <v>0</v>
      </c>
      <c r="AL496" t="e">
        <f t="shared" ca="1" si="103"/>
        <v>#N/A</v>
      </c>
      <c r="AM496" t="b">
        <f t="shared" si="94"/>
        <v>0</v>
      </c>
    </row>
    <row r="497" spans="1:39" x14ac:dyDescent="0.3">
      <c r="A497" t="s">
        <v>148</v>
      </c>
      <c r="B497" t="s">
        <v>149</v>
      </c>
      <c r="C497" t="s">
        <v>39</v>
      </c>
      <c r="D497" t="s">
        <v>140</v>
      </c>
      <c r="E497" t="s">
        <v>731</v>
      </c>
      <c r="F497" s="13" t="str">
        <f>_xlfn.CONCAT(wiz_6[[#This Row],[OCTY......]],",",wiz_6[[#This Row],[OS]])</f>
        <v>GENOA CITY,WI</v>
      </c>
      <c r="G497" t="s">
        <v>50</v>
      </c>
      <c r="H497" t="s">
        <v>437</v>
      </c>
      <c r="I497" s="13" t="str">
        <f>_xlfn.CONCAT(wiz_6[[#This Row],[DCTY......]], ",",wiz_6[[#This Row],[DS]])</f>
        <v>STONE MOUN,GA</v>
      </c>
      <c r="J497" t="str">
        <f>TRIM(CONCATENATE(wiz_6[[#This Row],[SHIPPER..................]],wiz_6[[#This Row],[ZIP2..]],wiz_6[[#This Row],[ZIP3..]]))</f>
        <v>BRIGGS AND STRATTON | 5312830083</v>
      </c>
      <c r="K497">
        <v>1</v>
      </c>
      <c r="L497">
        <v>2.89</v>
      </c>
      <c r="M497">
        <v>0.2</v>
      </c>
      <c r="N497">
        <v>745</v>
      </c>
      <c r="O497">
        <v>0.99</v>
      </c>
      <c r="P497">
        <v>60</v>
      </c>
      <c r="Q497">
        <v>0.3</v>
      </c>
      <c r="R497">
        <v>40</v>
      </c>
      <c r="S497">
        <v>-34</v>
      </c>
      <c r="T497">
        <v>147</v>
      </c>
      <c r="U497">
        <v>809</v>
      </c>
      <c r="V497">
        <v>922</v>
      </c>
      <c r="W497">
        <v>53201</v>
      </c>
      <c r="X497">
        <v>53128</v>
      </c>
      <c r="Y497">
        <v>30083</v>
      </c>
      <c r="Z497">
        <v>2.87</v>
      </c>
      <c r="AA497">
        <f t="shared" si="95"/>
        <v>10012</v>
      </c>
      <c r="AB497">
        <f t="shared" si="96"/>
        <v>922</v>
      </c>
      <c r="AC497">
        <f t="shared" si="97"/>
        <v>6159</v>
      </c>
      <c r="AD497">
        <f t="shared" si="98"/>
        <v>0.6151618058330004</v>
      </c>
      <c r="AE497">
        <f t="shared" si="99"/>
        <v>0</v>
      </c>
      <c r="AF497" t="e">
        <f t="shared" ca="1" si="100"/>
        <v>#N/A</v>
      </c>
      <c r="AG497" t="e">
        <f t="shared" ca="1" si="101"/>
        <v>#N/A</v>
      </c>
      <c r="AH497" t="e">
        <f t="shared" ca="1" si="102"/>
        <v>#N/A</v>
      </c>
      <c r="AI497" t="e">
        <f t="shared" ca="1" si="91"/>
        <v>#N/A</v>
      </c>
      <c r="AJ497">
        <f t="shared" si="92"/>
        <v>9.988014382740711E-5</v>
      </c>
      <c r="AK497">
        <f t="shared" si="93"/>
        <v>0</v>
      </c>
      <c r="AL497" t="e">
        <f t="shared" ca="1" si="103"/>
        <v>#N/A</v>
      </c>
      <c r="AM497" t="b">
        <f t="shared" si="94"/>
        <v>0</v>
      </c>
    </row>
    <row r="498" spans="1:39" x14ac:dyDescent="0.3">
      <c r="A498" t="s">
        <v>72</v>
      </c>
      <c r="B498" t="s">
        <v>73</v>
      </c>
      <c r="C498" t="s">
        <v>39</v>
      </c>
      <c r="D498" t="s">
        <v>53</v>
      </c>
      <c r="E498" t="s">
        <v>732</v>
      </c>
      <c r="F498" s="13" t="str">
        <f>_xlfn.CONCAT(wiz_6[[#This Row],[OCTY......]],",",wiz_6[[#This Row],[OS]])</f>
        <v>MORTON GRO,IL</v>
      </c>
      <c r="G498" t="s">
        <v>50</v>
      </c>
      <c r="H498" t="s">
        <v>454</v>
      </c>
      <c r="I498" s="13" t="str">
        <f>_xlfn.CONCAT(wiz_6[[#This Row],[DCTY......]], ",",wiz_6[[#This Row],[DS]])</f>
        <v>FAIRBURN  ,GA</v>
      </c>
      <c r="J498" t="str">
        <f>TRIM(CONCATENATE(wiz_6[[#This Row],[SHIPPER..................]],wiz_6[[#This Row],[ZIP2..]],wiz_6[[#This Row],[ZIP3..]]))</f>
        <v>REDWOOD LOGISTICS STR| 6005330213</v>
      </c>
      <c r="K498">
        <v>2</v>
      </c>
      <c r="L498">
        <v>2.13</v>
      </c>
      <c r="M498">
        <v>0.28000000000000003</v>
      </c>
      <c r="N498">
        <v>747</v>
      </c>
      <c r="O498">
        <v>1.88</v>
      </c>
      <c r="P498">
        <v>68</v>
      </c>
      <c r="Q498">
        <v>0.3</v>
      </c>
      <c r="R498">
        <v>-29</v>
      </c>
      <c r="S498">
        <v>59</v>
      </c>
      <c r="T498">
        <v>-64</v>
      </c>
      <c r="U498">
        <v>315</v>
      </c>
      <c r="V498">
        <v>310</v>
      </c>
      <c r="W498">
        <v>46544</v>
      </c>
      <c r="X498">
        <v>60053</v>
      </c>
      <c r="Y498">
        <v>30213</v>
      </c>
      <c r="Z498">
        <v>2.19</v>
      </c>
      <c r="AA498">
        <f t="shared" si="95"/>
        <v>10012</v>
      </c>
      <c r="AB498">
        <f t="shared" si="96"/>
        <v>620</v>
      </c>
      <c r="AC498">
        <f t="shared" si="97"/>
        <v>6159</v>
      </c>
      <c r="AD498">
        <f t="shared" si="98"/>
        <v>0.6151618058330004</v>
      </c>
      <c r="AE498">
        <f t="shared" si="99"/>
        <v>0</v>
      </c>
      <c r="AF498" t="e">
        <f t="shared" ca="1" si="100"/>
        <v>#N/A</v>
      </c>
      <c r="AG498" t="e">
        <f t="shared" ca="1" si="101"/>
        <v>#N/A</v>
      </c>
      <c r="AH498" t="e">
        <f t="shared" ca="1" si="102"/>
        <v>#N/A</v>
      </c>
      <c r="AI498" t="e">
        <f t="shared" ca="1" si="91"/>
        <v>#N/A</v>
      </c>
      <c r="AJ498">
        <f t="shared" si="92"/>
        <v>1.9976028765481422E-4</v>
      </c>
      <c r="AK498">
        <f t="shared" si="93"/>
        <v>0</v>
      </c>
      <c r="AL498" t="e">
        <f t="shared" ca="1" si="103"/>
        <v>#N/A</v>
      </c>
      <c r="AM498" t="b">
        <f t="shared" si="94"/>
        <v>0</v>
      </c>
    </row>
    <row r="499" spans="1:39" x14ac:dyDescent="0.3">
      <c r="A499" t="s">
        <v>123</v>
      </c>
      <c r="B499" t="s">
        <v>124</v>
      </c>
      <c r="C499" t="s">
        <v>39</v>
      </c>
      <c r="D499" t="s">
        <v>53</v>
      </c>
      <c r="E499" t="s">
        <v>733</v>
      </c>
      <c r="F499" s="13" t="str">
        <f>_xlfn.CONCAT(wiz_6[[#This Row],[OCTY......]],",",wiz_6[[#This Row],[OS]])</f>
        <v>ASHTON    ,IL</v>
      </c>
      <c r="G499" t="s">
        <v>50</v>
      </c>
      <c r="H499" t="s">
        <v>734</v>
      </c>
      <c r="I499" s="13" t="str">
        <f>_xlfn.CONCAT(wiz_6[[#This Row],[DCTY......]], ",",wiz_6[[#This Row],[DS]])</f>
        <v>LAGRANGE  ,GA</v>
      </c>
      <c r="J499" t="str">
        <f>TRIM(CONCATENATE(wiz_6[[#This Row],[SHIPPER..................]],wiz_6[[#This Row],[ZIP2..]],wiz_6[[#This Row],[ZIP3..]]))</f>
        <v>WAL MART SAMS GENERAL| 6100630240</v>
      </c>
      <c r="K499">
        <v>1</v>
      </c>
      <c r="L499">
        <v>2.25</v>
      </c>
      <c r="M499">
        <v>0.1</v>
      </c>
      <c r="N499">
        <v>796</v>
      </c>
      <c r="O499">
        <v>1.81</v>
      </c>
      <c r="P499">
        <v>201</v>
      </c>
      <c r="Q499">
        <v>0.45</v>
      </c>
      <c r="R499">
        <v>87</v>
      </c>
      <c r="S499">
        <v>-116</v>
      </c>
      <c r="T499">
        <v>-2</v>
      </c>
      <c r="U499">
        <v>349</v>
      </c>
      <c r="V499">
        <v>231</v>
      </c>
      <c r="W499">
        <v>61832</v>
      </c>
      <c r="X499">
        <v>61006</v>
      </c>
      <c r="Y499">
        <v>30240</v>
      </c>
      <c r="Z499">
        <v>2.13</v>
      </c>
      <c r="AA499">
        <f t="shared" si="95"/>
        <v>10012</v>
      </c>
      <c r="AB499">
        <f t="shared" si="96"/>
        <v>231</v>
      </c>
      <c r="AC499">
        <f t="shared" si="97"/>
        <v>6159</v>
      </c>
      <c r="AD499">
        <f t="shared" si="98"/>
        <v>0.6151618058330004</v>
      </c>
      <c r="AE499">
        <f t="shared" si="99"/>
        <v>0</v>
      </c>
      <c r="AF499" t="e">
        <f t="shared" ca="1" si="100"/>
        <v>#N/A</v>
      </c>
      <c r="AG499" t="e">
        <f t="shared" ca="1" si="101"/>
        <v>#N/A</v>
      </c>
      <c r="AH499" t="e">
        <f t="shared" ca="1" si="102"/>
        <v>#N/A</v>
      </c>
      <c r="AI499" t="e">
        <f t="shared" ca="1" si="91"/>
        <v>#N/A</v>
      </c>
      <c r="AJ499">
        <f t="shared" si="92"/>
        <v>9.988014382740711E-5</v>
      </c>
      <c r="AK499">
        <f t="shared" si="93"/>
        <v>0</v>
      </c>
      <c r="AL499" t="e">
        <f t="shared" ca="1" si="103"/>
        <v>#N/A</v>
      </c>
      <c r="AM499" t="b">
        <f t="shared" si="94"/>
        <v>0</v>
      </c>
    </row>
    <row r="500" spans="1:39" x14ac:dyDescent="0.3">
      <c r="A500" t="s">
        <v>78</v>
      </c>
      <c r="B500" t="s">
        <v>79</v>
      </c>
      <c r="C500" t="s">
        <v>39</v>
      </c>
      <c r="D500" t="s">
        <v>53</v>
      </c>
      <c r="E500" t="s">
        <v>579</v>
      </c>
      <c r="F500" s="13" t="str">
        <f>_xlfn.CONCAT(wiz_6[[#This Row],[OCTY......]],",",wiz_6[[#This Row],[OS]])</f>
        <v>ANTIOCH   ,IL</v>
      </c>
      <c r="G500" t="s">
        <v>50</v>
      </c>
      <c r="H500" t="s">
        <v>384</v>
      </c>
      <c r="I500" s="13" t="str">
        <f>_xlfn.CONCAT(wiz_6[[#This Row],[DCTY......]], ",",wiz_6[[#This Row],[DS]])</f>
        <v>MACON     ,GA</v>
      </c>
      <c r="J500" t="str">
        <f>TRIM(CONCATENATE(wiz_6[[#This Row],[SHIPPER..................]],wiz_6[[#This Row],[ZIP2..]],wiz_6[[#This Row],[ZIP3..]]))</f>
        <v>TRACTOR SUPPLY MANHAT| 6000231201</v>
      </c>
      <c r="K500">
        <v>2</v>
      </c>
      <c r="L500">
        <v>1.89</v>
      </c>
      <c r="M500">
        <v>0.21</v>
      </c>
      <c r="N500">
        <v>894</v>
      </c>
      <c r="O500">
        <v>1.87</v>
      </c>
      <c r="P500">
        <v>62</v>
      </c>
      <c r="Q500">
        <v>0.3</v>
      </c>
      <c r="R500">
        <v>21</v>
      </c>
      <c r="S500">
        <v>-44</v>
      </c>
      <c r="T500">
        <v>-45</v>
      </c>
      <c r="U500">
        <v>229</v>
      </c>
      <c r="V500">
        <v>140</v>
      </c>
      <c r="W500">
        <v>60440</v>
      </c>
      <c r="X500">
        <v>60002</v>
      </c>
      <c r="Y500">
        <v>31201</v>
      </c>
      <c r="Z500">
        <v>1.88</v>
      </c>
      <c r="AA500">
        <f t="shared" si="95"/>
        <v>10012</v>
      </c>
      <c r="AB500">
        <f t="shared" si="96"/>
        <v>280</v>
      </c>
      <c r="AC500">
        <f t="shared" si="97"/>
        <v>6159</v>
      </c>
      <c r="AD500">
        <f t="shared" si="98"/>
        <v>0.6151618058330004</v>
      </c>
      <c r="AE500">
        <f t="shared" si="99"/>
        <v>0</v>
      </c>
      <c r="AF500" t="e">
        <f t="shared" ca="1" si="100"/>
        <v>#N/A</v>
      </c>
      <c r="AG500" t="e">
        <f t="shared" ca="1" si="101"/>
        <v>#N/A</v>
      </c>
      <c r="AH500" t="e">
        <f t="shared" ca="1" si="102"/>
        <v>#N/A</v>
      </c>
      <c r="AI500" t="e">
        <f t="shared" ca="1" si="91"/>
        <v>#N/A</v>
      </c>
      <c r="AJ500">
        <f t="shared" si="92"/>
        <v>1.9976028765481422E-4</v>
      </c>
      <c r="AK500">
        <f t="shared" si="93"/>
        <v>0</v>
      </c>
      <c r="AL500" t="e">
        <f t="shared" ca="1" si="103"/>
        <v>#N/A</v>
      </c>
      <c r="AM500" t="b">
        <f t="shared" si="94"/>
        <v>0</v>
      </c>
    </row>
    <row r="501" spans="1:39" x14ac:dyDescent="0.3">
      <c r="A501" t="s">
        <v>78</v>
      </c>
      <c r="B501" t="s">
        <v>79</v>
      </c>
      <c r="C501" t="s">
        <v>39</v>
      </c>
      <c r="D501" t="s">
        <v>53</v>
      </c>
      <c r="E501" t="s">
        <v>648</v>
      </c>
      <c r="F501" s="13" t="str">
        <f>_xlfn.CONCAT(wiz_6[[#This Row],[OCTY......]],",",wiz_6[[#This Row],[OS]])</f>
        <v>CAROL STRE,IL</v>
      </c>
      <c r="G501" t="s">
        <v>50</v>
      </c>
      <c r="H501" t="s">
        <v>384</v>
      </c>
      <c r="I501" s="13" t="str">
        <f>_xlfn.CONCAT(wiz_6[[#This Row],[DCTY......]], ",",wiz_6[[#This Row],[DS]])</f>
        <v>MACON     ,GA</v>
      </c>
      <c r="J501" t="str">
        <f>TRIM(CONCATENATE(wiz_6[[#This Row],[SHIPPER..................]],wiz_6[[#This Row],[ZIP2..]],wiz_6[[#This Row],[ZIP3..]]))</f>
        <v>TRACTOR SUPPLY MANHAT| 6011631201</v>
      </c>
      <c r="K501">
        <v>1</v>
      </c>
      <c r="L501">
        <v>2.2999999999999998</v>
      </c>
      <c r="M501">
        <v>0.21</v>
      </c>
      <c r="N501">
        <v>847</v>
      </c>
      <c r="O501">
        <v>1.25</v>
      </c>
      <c r="P501">
        <v>32</v>
      </c>
      <c r="Q501">
        <v>0.25</v>
      </c>
      <c r="R501">
        <v>11</v>
      </c>
      <c r="S501">
        <v>73</v>
      </c>
      <c r="T501">
        <v>121</v>
      </c>
      <c r="U501">
        <v>548</v>
      </c>
      <c r="V501">
        <v>742</v>
      </c>
      <c r="W501">
        <v>60803</v>
      </c>
      <c r="X501">
        <v>60116</v>
      </c>
      <c r="Y501">
        <v>31201</v>
      </c>
      <c r="Z501">
        <v>2.29</v>
      </c>
      <c r="AA501">
        <f t="shared" si="95"/>
        <v>10012</v>
      </c>
      <c r="AB501">
        <f t="shared" si="96"/>
        <v>742</v>
      </c>
      <c r="AC501">
        <f t="shared" si="97"/>
        <v>6159</v>
      </c>
      <c r="AD501">
        <f t="shared" si="98"/>
        <v>0.6151618058330004</v>
      </c>
      <c r="AE501">
        <f t="shared" si="99"/>
        <v>0</v>
      </c>
      <c r="AF501" t="e">
        <f t="shared" ca="1" si="100"/>
        <v>#N/A</v>
      </c>
      <c r="AG501" t="e">
        <f t="shared" ca="1" si="101"/>
        <v>#N/A</v>
      </c>
      <c r="AH501" t="e">
        <f t="shared" ca="1" si="102"/>
        <v>#N/A</v>
      </c>
      <c r="AI501" t="e">
        <f t="shared" ca="1" si="91"/>
        <v>#N/A</v>
      </c>
      <c r="AJ501">
        <f t="shared" si="92"/>
        <v>9.988014382740711E-5</v>
      </c>
      <c r="AK501">
        <f t="shared" si="93"/>
        <v>0</v>
      </c>
      <c r="AL501" t="e">
        <f t="shared" ca="1" si="103"/>
        <v>#N/A</v>
      </c>
      <c r="AM501" t="b">
        <f t="shared" si="94"/>
        <v>0</v>
      </c>
    </row>
    <row r="502" spans="1:39" x14ac:dyDescent="0.3">
      <c r="A502" t="s">
        <v>78</v>
      </c>
      <c r="B502" t="s">
        <v>79</v>
      </c>
      <c r="C502" t="s">
        <v>39</v>
      </c>
      <c r="D502" t="s">
        <v>53</v>
      </c>
      <c r="E502" t="s">
        <v>160</v>
      </c>
      <c r="F502" s="13" t="str">
        <f>_xlfn.CONCAT(wiz_6[[#This Row],[OCTY......]],",",wiz_6[[#This Row],[OS]])</f>
        <v>ELK GROVE ,IL</v>
      </c>
      <c r="G502" t="s">
        <v>50</v>
      </c>
      <c r="H502" t="s">
        <v>384</v>
      </c>
      <c r="I502" s="13" t="str">
        <f>_xlfn.CONCAT(wiz_6[[#This Row],[DCTY......]], ",",wiz_6[[#This Row],[DS]])</f>
        <v>MACON     ,GA</v>
      </c>
      <c r="J502" t="str">
        <f>TRIM(CONCATENATE(wiz_6[[#This Row],[SHIPPER..................]],wiz_6[[#This Row],[ZIP2..]],wiz_6[[#This Row],[ZIP3..]]))</f>
        <v>TRACTOR SUPPLY MANHAT| 6000731201</v>
      </c>
      <c r="K502">
        <v>1</v>
      </c>
      <c r="L502">
        <v>1.89</v>
      </c>
      <c r="M502">
        <v>0.22</v>
      </c>
      <c r="N502">
        <v>835</v>
      </c>
      <c r="O502">
        <v>2.21</v>
      </c>
      <c r="P502">
        <v>46</v>
      </c>
      <c r="Q502">
        <v>0.25</v>
      </c>
      <c r="R502">
        <v>3</v>
      </c>
      <c r="S502">
        <v>-41</v>
      </c>
      <c r="T502">
        <v>-106</v>
      </c>
      <c r="U502">
        <v>198</v>
      </c>
      <c r="V502">
        <v>51</v>
      </c>
      <c r="W502">
        <v>60447</v>
      </c>
      <c r="X502">
        <v>60007</v>
      </c>
      <c r="Y502">
        <v>31201</v>
      </c>
      <c r="Z502">
        <v>1.89</v>
      </c>
      <c r="AA502">
        <f t="shared" si="95"/>
        <v>10012</v>
      </c>
      <c r="AB502">
        <f t="shared" si="96"/>
        <v>51</v>
      </c>
      <c r="AC502">
        <f t="shared" si="97"/>
        <v>6159</v>
      </c>
      <c r="AD502">
        <f t="shared" si="98"/>
        <v>0.6151618058330004</v>
      </c>
      <c r="AE502">
        <f t="shared" si="99"/>
        <v>0</v>
      </c>
      <c r="AF502" t="e">
        <f t="shared" ca="1" si="100"/>
        <v>#N/A</v>
      </c>
      <c r="AG502" t="e">
        <f t="shared" ca="1" si="101"/>
        <v>#N/A</v>
      </c>
      <c r="AH502" t="e">
        <f t="shared" ca="1" si="102"/>
        <v>#N/A</v>
      </c>
      <c r="AI502" t="e">
        <f t="shared" ca="1" si="91"/>
        <v>#N/A</v>
      </c>
      <c r="AJ502">
        <f t="shared" si="92"/>
        <v>9.988014382740711E-5</v>
      </c>
      <c r="AK502">
        <f t="shared" si="93"/>
        <v>0</v>
      </c>
      <c r="AL502" t="e">
        <f t="shared" ca="1" si="103"/>
        <v>#N/A</v>
      </c>
      <c r="AM502" t="b">
        <f t="shared" si="94"/>
        <v>0</v>
      </c>
    </row>
    <row r="503" spans="1:39" x14ac:dyDescent="0.3">
      <c r="A503" t="s">
        <v>78</v>
      </c>
      <c r="B503" t="s">
        <v>79</v>
      </c>
      <c r="C503" t="s">
        <v>39</v>
      </c>
      <c r="D503" t="s">
        <v>53</v>
      </c>
      <c r="E503" t="s">
        <v>735</v>
      </c>
      <c r="F503" s="13" t="str">
        <f>_xlfn.CONCAT(wiz_6[[#This Row],[OCTY......]],",",wiz_6[[#This Row],[OS]])</f>
        <v>FRANKLIN P,IL</v>
      </c>
      <c r="G503" t="s">
        <v>50</v>
      </c>
      <c r="H503" t="s">
        <v>384</v>
      </c>
      <c r="I503" s="13" t="str">
        <f>_xlfn.CONCAT(wiz_6[[#This Row],[DCTY......]], ",",wiz_6[[#This Row],[DS]])</f>
        <v>MACON     ,GA</v>
      </c>
      <c r="J503" t="str">
        <f>TRIM(CONCATENATE(wiz_6[[#This Row],[SHIPPER..................]],wiz_6[[#This Row],[ZIP2..]],wiz_6[[#This Row],[ZIP3..]]))</f>
        <v>TRACTOR SUPPLY MANHAT| 6013131201</v>
      </c>
      <c r="K503">
        <v>2</v>
      </c>
      <c r="L503">
        <v>1.85</v>
      </c>
      <c r="M503">
        <v>0.22</v>
      </c>
      <c r="N503">
        <v>831</v>
      </c>
      <c r="O503">
        <v>1.32</v>
      </c>
      <c r="P503">
        <v>33</v>
      </c>
      <c r="Q503">
        <v>0.25</v>
      </c>
      <c r="R503">
        <v>35</v>
      </c>
      <c r="S503">
        <v>7</v>
      </c>
      <c r="T503">
        <v>105</v>
      </c>
      <c r="U503">
        <v>129</v>
      </c>
      <c r="V503">
        <v>241</v>
      </c>
      <c r="W503">
        <v>60559</v>
      </c>
      <c r="X503">
        <v>60131</v>
      </c>
      <c r="Y503">
        <v>31201</v>
      </c>
      <c r="Z503">
        <v>1.85</v>
      </c>
      <c r="AA503">
        <f t="shared" si="95"/>
        <v>10012</v>
      </c>
      <c r="AB503">
        <f t="shared" si="96"/>
        <v>482</v>
      </c>
      <c r="AC503">
        <f t="shared" si="97"/>
        <v>6159</v>
      </c>
      <c r="AD503">
        <f t="shared" si="98"/>
        <v>0.6151618058330004</v>
      </c>
      <c r="AE503">
        <f t="shared" si="99"/>
        <v>0</v>
      </c>
      <c r="AF503" t="e">
        <f t="shared" ca="1" si="100"/>
        <v>#N/A</v>
      </c>
      <c r="AG503" t="e">
        <f t="shared" ca="1" si="101"/>
        <v>#N/A</v>
      </c>
      <c r="AH503" t="e">
        <f t="shared" ca="1" si="102"/>
        <v>#N/A</v>
      </c>
      <c r="AI503" t="e">
        <f t="shared" ca="1" si="91"/>
        <v>#N/A</v>
      </c>
      <c r="AJ503">
        <f t="shared" si="92"/>
        <v>1.9976028765481422E-4</v>
      </c>
      <c r="AK503">
        <f t="shared" si="93"/>
        <v>0</v>
      </c>
      <c r="AL503" t="e">
        <f t="shared" ca="1" si="103"/>
        <v>#N/A</v>
      </c>
      <c r="AM503" t="b">
        <f t="shared" si="94"/>
        <v>0</v>
      </c>
    </row>
    <row r="504" spans="1:39" x14ac:dyDescent="0.3">
      <c r="A504" t="s">
        <v>78</v>
      </c>
      <c r="B504" t="s">
        <v>79</v>
      </c>
      <c r="C504" t="s">
        <v>39</v>
      </c>
      <c r="D504" t="s">
        <v>53</v>
      </c>
      <c r="E504" t="s">
        <v>736</v>
      </c>
      <c r="F504" s="13" t="str">
        <f>_xlfn.CONCAT(wiz_6[[#This Row],[OCTY......]],",",wiz_6[[#This Row],[OS]])</f>
        <v>WOODRIDGE ,IL</v>
      </c>
      <c r="G504" t="s">
        <v>50</v>
      </c>
      <c r="H504" t="s">
        <v>384</v>
      </c>
      <c r="I504" s="13" t="str">
        <f>_xlfn.CONCAT(wiz_6[[#This Row],[DCTY......]], ",",wiz_6[[#This Row],[DS]])</f>
        <v>MACON     ,GA</v>
      </c>
      <c r="J504" t="str">
        <f>TRIM(CONCATENATE(wiz_6[[#This Row],[SHIPPER..................]],wiz_6[[#This Row],[ZIP2..]],wiz_6[[#This Row],[ZIP3..]]))</f>
        <v>TRACTOR SUPPLY MANHAT| 6055931201</v>
      </c>
      <c r="K504">
        <v>8</v>
      </c>
      <c r="L504">
        <v>1.9</v>
      </c>
      <c r="M504">
        <v>0.22</v>
      </c>
      <c r="N504">
        <v>825</v>
      </c>
      <c r="O504">
        <v>1.39</v>
      </c>
      <c r="P504">
        <v>46</v>
      </c>
      <c r="Q504">
        <v>0.28000000000000003</v>
      </c>
      <c r="R504">
        <v>28</v>
      </c>
      <c r="S504">
        <v>-23</v>
      </c>
      <c r="T504">
        <v>88</v>
      </c>
      <c r="U504">
        <v>173</v>
      </c>
      <c r="V504">
        <v>238</v>
      </c>
      <c r="W504">
        <v>46601</v>
      </c>
      <c r="X504">
        <v>60559</v>
      </c>
      <c r="Y504">
        <v>31201</v>
      </c>
      <c r="Z504">
        <v>1.9</v>
      </c>
      <c r="AA504">
        <f t="shared" si="95"/>
        <v>10012</v>
      </c>
      <c r="AB504">
        <f t="shared" si="96"/>
        <v>1904</v>
      </c>
      <c r="AC504">
        <f t="shared" si="97"/>
        <v>6159</v>
      </c>
      <c r="AD504">
        <f t="shared" si="98"/>
        <v>0.6151618058330004</v>
      </c>
      <c r="AE504">
        <f t="shared" si="99"/>
        <v>0</v>
      </c>
      <c r="AF504" t="e">
        <f t="shared" ca="1" si="100"/>
        <v>#N/A</v>
      </c>
      <c r="AG504" t="e">
        <f t="shared" ca="1" si="101"/>
        <v>#N/A</v>
      </c>
      <c r="AH504" t="e">
        <f t="shared" ca="1" si="102"/>
        <v>#N/A</v>
      </c>
      <c r="AI504" t="e">
        <f t="shared" ca="1" si="91"/>
        <v>#N/A</v>
      </c>
      <c r="AJ504">
        <f t="shared" si="92"/>
        <v>7.9904115061925688E-4</v>
      </c>
      <c r="AK504">
        <f t="shared" si="93"/>
        <v>0</v>
      </c>
      <c r="AL504" t="e">
        <f t="shared" ca="1" si="103"/>
        <v>#N/A</v>
      </c>
      <c r="AM504" t="b">
        <f t="shared" si="94"/>
        <v>0</v>
      </c>
    </row>
    <row r="505" spans="1:39" x14ac:dyDescent="0.3">
      <c r="A505" t="s">
        <v>78</v>
      </c>
      <c r="B505" t="s">
        <v>79</v>
      </c>
      <c r="C505" t="s">
        <v>39</v>
      </c>
      <c r="D505" t="s">
        <v>140</v>
      </c>
      <c r="E505" t="s">
        <v>737</v>
      </c>
      <c r="F505" s="13" t="str">
        <f>_xlfn.CONCAT(wiz_6[[#This Row],[OCTY......]],",",wiz_6[[#This Row],[OS]])</f>
        <v>PLEASANT P,WI</v>
      </c>
      <c r="G505" t="s">
        <v>50</v>
      </c>
      <c r="H505" t="s">
        <v>384</v>
      </c>
      <c r="I505" s="13" t="str">
        <f>_xlfn.CONCAT(wiz_6[[#This Row],[DCTY......]], ",",wiz_6[[#This Row],[DS]])</f>
        <v>MACON     ,GA</v>
      </c>
      <c r="J505" t="str">
        <f>TRIM(CONCATENATE(wiz_6[[#This Row],[SHIPPER..................]],wiz_6[[#This Row],[ZIP2..]],wiz_6[[#This Row],[ZIP3..]]))</f>
        <v>TRACTOR SUPPLY MANHAT| 5315831201</v>
      </c>
      <c r="K505">
        <v>1</v>
      </c>
      <c r="L505">
        <v>1.9</v>
      </c>
      <c r="M505">
        <v>0.22</v>
      </c>
      <c r="N505">
        <v>875</v>
      </c>
      <c r="O505">
        <v>2.71</v>
      </c>
      <c r="P505">
        <v>74</v>
      </c>
      <c r="Q505">
        <v>0.3</v>
      </c>
      <c r="R505">
        <v>43</v>
      </c>
      <c r="S505">
        <v>-41</v>
      </c>
      <c r="T505">
        <v>-244</v>
      </c>
      <c r="U505">
        <v>201</v>
      </c>
      <c r="V505">
        <v>-84</v>
      </c>
      <c r="W505">
        <v>61101</v>
      </c>
      <c r="X505">
        <v>53158</v>
      </c>
      <c r="Y505">
        <v>31201</v>
      </c>
      <c r="Z505">
        <v>1.9</v>
      </c>
      <c r="AA505">
        <f t="shared" si="95"/>
        <v>10012</v>
      </c>
      <c r="AB505">
        <f t="shared" si="96"/>
        <v>-84</v>
      </c>
      <c r="AC505">
        <f t="shared" si="97"/>
        <v>6159</v>
      </c>
      <c r="AD505">
        <f t="shared" si="98"/>
        <v>0.6151618058330004</v>
      </c>
      <c r="AE505">
        <f t="shared" si="99"/>
        <v>0</v>
      </c>
      <c r="AF505" t="e">
        <f t="shared" ca="1" si="100"/>
        <v>#N/A</v>
      </c>
      <c r="AG505" t="e">
        <f t="shared" ca="1" si="101"/>
        <v>#N/A</v>
      </c>
      <c r="AH505" t="e">
        <f t="shared" ca="1" si="102"/>
        <v>#N/A</v>
      </c>
      <c r="AI505" t="e">
        <f t="shared" ca="1" si="91"/>
        <v>#N/A</v>
      </c>
      <c r="AJ505">
        <f t="shared" si="92"/>
        <v>9.988014382740711E-5</v>
      </c>
      <c r="AK505">
        <f t="shared" si="93"/>
        <v>0</v>
      </c>
      <c r="AL505" t="e">
        <f t="shared" ca="1" si="103"/>
        <v>#N/A</v>
      </c>
      <c r="AM505" t="b">
        <f t="shared" si="94"/>
        <v>0</v>
      </c>
    </row>
    <row r="506" spans="1:39" x14ac:dyDescent="0.3">
      <c r="A506" t="s">
        <v>47</v>
      </c>
      <c r="B506" t="s">
        <v>48</v>
      </c>
      <c r="C506" t="s">
        <v>39</v>
      </c>
      <c r="D506" t="s">
        <v>53</v>
      </c>
      <c r="E506" t="s">
        <v>738</v>
      </c>
      <c r="F506" s="13" t="str">
        <f>_xlfn.CONCAT(wiz_6[[#This Row],[OCTY......]],",",wiz_6[[#This Row],[OS]])</f>
        <v>BARTLETT  ,IL</v>
      </c>
      <c r="G506" t="s">
        <v>50</v>
      </c>
      <c r="H506" t="s">
        <v>362</v>
      </c>
      <c r="I506" s="13" t="str">
        <f>_xlfn.CONCAT(wiz_6[[#This Row],[DCTY......]], ",",wiz_6[[#This Row],[DS]])</f>
        <v>ADAIRSVILL,GA</v>
      </c>
      <c r="J506" t="str">
        <f>TRIM(CONCATENATE(wiz_6[[#This Row],[SHIPPER..................]],wiz_6[[#This Row],[ZIP2..]],wiz_6[[#This Row],[ZIP3..]]))</f>
        <v>LOWES MLXP VAN ONE WA| 6010330103</v>
      </c>
      <c r="K506">
        <v>4</v>
      </c>
      <c r="L506">
        <v>1.84</v>
      </c>
      <c r="M506">
        <v>0.21</v>
      </c>
      <c r="N506">
        <v>651</v>
      </c>
      <c r="O506">
        <v>1.04</v>
      </c>
      <c r="P506">
        <v>49</v>
      </c>
      <c r="Q506">
        <v>0.28000000000000003</v>
      </c>
      <c r="R506">
        <v>42</v>
      </c>
      <c r="S506">
        <v>10</v>
      </c>
      <c r="T506">
        <v>83</v>
      </c>
      <c r="U506">
        <v>-67</v>
      </c>
      <c r="V506">
        <v>26</v>
      </c>
      <c r="W506">
        <v>61362</v>
      </c>
      <c r="X506">
        <v>60103</v>
      </c>
      <c r="Y506">
        <v>30103</v>
      </c>
      <c r="Z506">
        <v>1.83</v>
      </c>
      <c r="AA506">
        <f t="shared" si="95"/>
        <v>10012</v>
      </c>
      <c r="AB506">
        <f t="shared" si="96"/>
        <v>104</v>
      </c>
      <c r="AC506">
        <f t="shared" si="97"/>
        <v>6159</v>
      </c>
      <c r="AD506">
        <f t="shared" si="98"/>
        <v>0.6151618058330004</v>
      </c>
      <c r="AE506">
        <f t="shared" si="99"/>
        <v>0</v>
      </c>
      <c r="AF506" t="e">
        <f t="shared" ca="1" si="100"/>
        <v>#N/A</v>
      </c>
      <c r="AG506" t="e">
        <f t="shared" ca="1" si="101"/>
        <v>#N/A</v>
      </c>
      <c r="AH506" t="e">
        <f t="shared" ca="1" si="102"/>
        <v>#N/A</v>
      </c>
      <c r="AI506" t="e">
        <f t="shared" ca="1" si="91"/>
        <v>#N/A</v>
      </c>
      <c r="AJ506">
        <f t="shared" si="92"/>
        <v>3.9952057530962844E-4</v>
      </c>
      <c r="AK506">
        <f t="shared" si="93"/>
        <v>0</v>
      </c>
      <c r="AL506" t="e">
        <f t="shared" ca="1" si="103"/>
        <v>#N/A</v>
      </c>
      <c r="AM506" t="b">
        <f t="shared" si="94"/>
        <v>0</v>
      </c>
    </row>
    <row r="507" spans="1:39" x14ac:dyDescent="0.3">
      <c r="A507" t="s">
        <v>47</v>
      </c>
      <c r="B507" t="s">
        <v>48</v>
      </c>
      <c r="C507" t="s">
        <v>39</v>
      </c>
      <c r="D507" t="s">
        <v>53</v>
      </c>
      <c r="E507" t="s">
        <v>739</v>
      </c>
      <c r="F507" s="13" t="str">
        <f>_xlfn.CONCAT(wiz_6[[#This Row],[OCTY......]],",",wiz_6[[#This Row],[OS]])</f>
        <v>LAKE BLUFF,IL</v>
      </c>
      <c r="G507" t="s">
        <v>50</v>
      </c>
      <c r="H507" t="s">
        <v>362</v>
      </c>
      <c r="I507" s="13" t="str">
        <f>_xlfn.CONCAT(wiz_6[[#This Row],[DCTY......]], ",",wiz_6[[#This Row],[DS]])</f>
        <v>ADAIRSVILL,GA</v>
      </c>
      <c r="J507" t="str">
        <f>TRIM(CONCATENATE(wiz_6[[#This Row],[SHIPPER..................]],wiz_6[[#This Row],[ZIP2..]],wiz_6[[#This Row],[ZIP3..]]))</f>
        <v>LOWES MLXP VAN ONE WA| 6004430103</v>
      </c>
      <c r="K507">
        <v>2</v>
      </c>
      <c r="L507">
        <v>1.84</v>
      </c>
      <c r="M507">
        <v>0.21</v>
      </c>
      <c r="N507">
        <v>656</v>
      </c>
      <c r="O507">
        <v>2.06</v>
      </c>
      <c r="P507">
        <v>41</v>
      </c>
      <c r="Q507">
        <v>0.25</v>
      </c>
      <c r="R507">
        <v>55</v>
      </c>
      <c r="S507">
        <v>61</v>
      </c>
      <c r="T507">
        <v>-159</v>
      </c>
      <c r="U507">
        <v>-107</v>
      </c>
      <c r="V507">
        <v>-205</v>
      </c>
      <c r="W507">
        <v>60501</v>
      </c>
      <c r="X507">
        <v>60044</v>
      </c>
      <c r="Y507">
        <v>30103</v>
      </c>
      <c r="Z507">
        <v>1.83</v>
      </c>
      <c r="AA507">
        <f t="shared" si="95"/>
        <v>10012</v>
      </c>
      <c r="AB507">
        <f t="shared" si="96"/>
        <v>-410</v>
      </c>
      <c r="AC507">
        <f t="shared" si="97"/>
        <v>6159</v>
      </c>
      <c r="AD507">
        <f t="shared" si="98"/>
        <v>0.6151618058330004</v>
      </c>
      <c r="AE507">
        <f t="shared" si="99"/>
        <v>0</v>
      </c>
      <c r="AF507" t="e">
        <f t="shared" ca="1" si="100"/>
        <v>#N/A</v>
      </c>
      <c r="AG507" t="e">
        <f t="shared" ca="1" si="101"/>
        <v>#N/A</v>
      </c>
      <c r="AH507" t="e">
        <f t="shared" ca="1" si="102"/>
        <v>#N/A</v>
      </c>
      <c r="AI507" t="e">
        <f t="shared" ca="1" si="91"/>
        <v>#N/A</v>
      </c>
      <c r="AJ507">
        <f t="shared" si="92"/>
        <v>1.9976028765481422E-4</v>
      </c>
      <c r="AK507">
        <f t="shared" si="93"/>
        <v>0</v>
      </c>
      <c r="AL507" t="e">
        <f t="shared" ca="1" si="103"/>
        <v>#N/A</v>
      </c>
      <c r="AM507" t="b">
        <f t="shared" si="94"/>
        <v>0</v>
      </c>
    </row>
    <row r="508" spans="1:39" x14ac:dyDescent="0.3">
      <c r="A508" t="s">
        <v>78</v>
      </c>
      <c r="B508" t="s">
        <v>79</v>
      </c>
      <c r="C508" t="s">
        <v>39</v>
      </c>
      <c r="D508" t="s">
        <v>53</v>
      </c>
      <c r="E508" t="s">
        <v>735</v>
      </c>
      <c r="F508" s="13" t="str">
        <f>_xlfn.CONCAT(wiz_6[[#This Row],[OCTY......]],",",wiz_6[[#This Row],[OS]])</f>
        <v>FRANKLIN P,IL</v>
      </c>
      <c r="G508" t="s">
        <v>44</v>
      </c>
      <c r="H508" t="s">
        <v>464</v>
      </c>
      <c r="I508" s="13" t="str">
        <f>_xlfn.CONCAT(wiz_6[[#This Row],[DCTY......]], ",",wiz_6[[#This Row],[DS]])</f>
        <v>FRANKLIN  ,KY</v>
      </c>
      <c r="J508" t="str">
        <f>TRIM(CONCATENATE(wiz_6[[#This Row],[SHIPPER..................]],wiz_6[[#This Row],[ZIP2..]],wiz_6[[#This Row],[ZIP3..]]))</f>
        <v>TRACTOR SUPPLY MANHAT| 6013142134</v>
      </c>
      <c r="K508">
        <v>2</v>
      </c>
      <c r="L508">
        <v>1.9</v>
      </c>
      <c r="M508">
        <v>0.22</v>
      </c>
      <c r="N508">
        <v>454</v>
      </c>
      <c r="O508">
        <v>0.79</v>
      </c>
      <c r="P508">
        <v>25</v>
      </c>
      <c r="Q508">
        <v>0.25</v>
      </c>
      <c r="R508">
        <v>38</v>
      </c>
      <c r="S508">
        <v>7</v>
      </c>
      <c r="T508">
        <v>42</v>
      </c>
      <c r="U508">
        <v>-20</v>
      </c>
      <c r="V508">
        <v>29</v>
      </c>
      <c r="W508">
        <v>60803</v>
      </c>
      <c r="X508">
        <v>60131</v>
      </c>
      <c r="Y508">
        <v>42134</v>
      </c>
      <c r="Z508">
        <v>1.9</v>
      </c>
      <c r="AA508">
        <f t="shared" si="95"/>
        <v>10012</v>
      </c>
      <c r="AB508">
        <f t="shared" si="96"/>
        <v>58</v>
      </c>
      <c r="AC508">
        <f t="shared" si="97"/>
        <v>6159</v>
      </c>
      <c r="AD508">
        <f t="shared" si="98"/>
        <v>0.6151618058330004</v>
      </c>
      <c r="AE508">
        <f t="shared" si="99"/>
        <v>0</v>
      </c>
      <c r="AF508" t="e">
        <f t="shared" ca="1" si="100"/>
        <v>#N/A</v>
      </c>
      <c r="AG508" t="e">
        <f t="shared" ca="1" si="101"/>
        <v>#N/A</v>
      </c>
      <c r="AH508" t="e">
        <f t="shared" ca="1" si="102"/>
        <v>#N/A</v>
      </c>
      <c r="AI508" t="e">
        <f t="shared" ca="1" si="91"/>
        <v>#N/A</v>
      </c>
      <c r="AJ508">
        <f t="shared" si="92"/>
        <v>1.9976028765481422E-4</v>
      </c>
      <c r="AK508">
        <f t="shared" si="93"/>
        <v>0</v>
      </c>
      <c r="AL508" t="e">
        <f t="shared" ca="1" si="103"/>
        <v>#N/A</v>
      </c>
      <c r="AM508" t="b">
        <f t="shared" si="94"/>
        <v>0</v>
      </c>
    </row>
    <row r="509" spans="1:39" x14ac:dyDescent="0.3">
      <c r="A509" t="s">
        <v>78</v>
      </c>
      <c r="B509" t="s">
        <v>79</v>
      </c>
      <c r="C509" t="s">
        <v>39</v>
      </c>
      <c r="D509" t="s">
        <v>53</v>
      </c>
      <c r="E509" t="s">
        <v>736</v>
      </c>
      <c r="F509" s="13" t="str">
        <f>_xlfn.CONCAT(wiz_6[[#This Row],[OCTY......]],",",wiz_6[[#This Row],[OS]])</f>
        <v>WOODRIDGE ,IL</v>
      </c>
      <c r="G509" t="s">
        <v>44</v>
      </c>
      <c r="H509" t="s">
        <v>464</v>
      </c>
      <c r="I509" s="13" t="str">
        <f>_xlfn.CONCAT(wiz_6[[#This Row],[DCTY......]], ",",wiz_6[[#This Row],[DS]])</f>
        <v>FRANKLIN  ,KY</v>
      </c>
      <c r="J509" t="str">
        <f>TRIM(CONCATENATE(wiz_6[[#This Row],[SHIPPER..................]],wiz_6[[#This Row],[ZIP2..]],wiz_6[[#This Row],[ZIP3..]]))</f>
        <v>TRACTOR SUPPLY MANHAT| 6055942134</v>
      </c>
      <c r="K509">
        <v>2</v>
      </c>
      <c r="L509">
        <v>2.0499999999999998</v>
      </c>
      <c r="M509">
        <v>0.22</v>
      </c>
      <c r="N509">
        <v>448</v>
      </c>
      <c r="O509">
        <v>0.98</v>
      </c>
      <c r="P509">
        <v>158</v>
      </c>
      <c r="Q509">
        <v>0.38</v>
      </c>
      <c r="R509">
        <v>30</v>
      </c>
      <c r="S509">
        <v>-23</v>
      </c>
      <c r="T509">
        <v>-22</v>
      </c>
      <c r="U509">
        <v>50</v>
      </c>
      <c r="V509">
        <v>5</v>
      </c>
      <c r="W509">
        <v>47701</v>
      </c>
      <c r="X509">
        <v>60559</v>
      </c>
      <c r="Y509">
        <v>42134</v>
      </c>
      <c r="Z509">
        <v>2.0499999999999998</v>
      </c>
      <c r="AA509">
        <f t="shared" si="95"/>
        <v>10012</v>
      </c>
      <c r="AB509">
        <f t="shared" si="96"/>
        <v>10</v>
      </c>
      <c r="AC509">
        <f t="shared" si="97"/>
        <v>6159</v>
      </c>
      <c r="AD509">
        <f t="shared" si="98"/>
        <v>0.6151618058330004</v>
      </c>
      <c r="AE509">
        <f t="shared" si="99"/>
        <v>0</v>
      </c>
      <c r="AF509" t="e">
        <f t="shared" ca="1" si="100"/>
        <v>#N/A</v>
      </c>
      <c r="AG509" t="e">
        <f t="shared" ca="1" si="101"/>
        <v>#N/A</v>
      </c>
      <c r="AH509" t="e">
        <f t="shared" ca="1" si="102"/>
        <v>#N/A</v>
      </c>
      <c r="AI509" t="e">
        <f t="shared" ca="1" si="91"/>
        <v>#N/A</v>
      </c>
      <c r="AJ509">
        <f t="shared" si="92"/>
        <v>1.9976028765481422E-4</v>
      </c>
      <c r="AK509">
        <f t="shared" si="93"/>
        <v>0</v>
      </c>
      <c r="AL509" t="e">
        <f t="shared" ca="1" si="103"/>
        <v>#N/A</v>
      </c>
      <c r="AM509" t="b">
        <f t="shared" si="94"/>
        <v>0</v>
      </c>
    </row>
    <row r="510" spans="1:39" x14ac:dyDescent="0.3">
      <c r="A510" t="s">
        <v>344</v>
      </c>
      <c r="B510" t="s">
        <v>345</v>
      </c>
      <c r="C510" t="s">
        <v>39</v>
      </c>
      <c r="D510" t="s">
        <v>53</v>
      </c>
      <c r="E510" t="s">
        <v>740</v>
      </c>
      <c r="F510" s="13" t="str">
        <f>_xlfn.CONCAT(wiz_6[[#This Row],[OCTY......]],",",wiz_6[[#This Row],[OS]])</f>
        <v>WHEELING  ,IL</v>
      </c>
      <c r="G510" t="s">
        <v>61</v>
      </c>
      <c r="H510" t="s">
        <v>741</v>
      </c>
      <c r="I510" s="13" t="str">
        <f>_xlfn.CONCAT(wiz_6[[#This Row],[DCTY......]], ",",wiz_6[[#This Row],[DS]])</f>
        <v>WARRENSBUR,MO</v>
      </c>
      <c r="J510" t="str">
        <f>TRIM(CONCATENATE(wiz_6[[#This Row],[SHIPPER..................]],wiz_6[[#This Row],[ZIP2..]],wiz_6[[#This Row],[ZIP3..]]))</f>
        <v>b: SCHNEIDER LOGISTIC| 6009064093</v>
      </c>
      <c r="K510">
        <v>1</v>
      </c>
      <c r="L510">
        <v>1.52</v>
      </c>
      <c r="M510">
        <v>0.23</v>
      </c>
      <c r="N510">
        <v>488</v>
      </c>
      <c r="O510">
        <v>0.96</v>
      </c>
      <c r="P510">
        <v>26</v>
      </c>
      <c r="Q510">
        <v>0.25</v>
      </c>
      <c r="R510">
        <v>21</v>
      </c>
      <c r="S510">
        <v>80</v>
      </c>
      <c r="T510">
        <v>1</v>
      </c>
      <c r="U510">
        <v>-351</v>
      </c>
      <c r="V510">
        <v>-270</v>
      </c>
      <c r="W510">
        <v>60501</v>
      </c>
      <c r="X510">
        <v>60090</v>
      </c>
      <c r="Y510">
        <v>64093</v>
      </c>
      <c r="Z510">
        <v>1.53</v>
      </c>
      <c r="AA510">
        <f t="shared" si="95"/>
        <v>10012</v>
      </c>
      <c r="AB510">
        <f t="shared" si="96"/>
        <v>-270</v>
      </c>
      <c r="AC510">
        <f t="shared" si="97"/>
        <v>6159</v>
      </c>
      <c r="AD510">
        <f t="shared" si="98"/>
        <v>0.6151618058330004</v>
      </c>
      <c r="AE510">
        <f t="shared" si="99"/>
        <v>0</v>
      </c>
      <c r="AF510" t="e">
        <f t="shared" ca="1" si="100"/>
        <v>#N/A</v>
      </c>
      <c r="AG510" t="e">
        <f t="shared" ca="1" si="101"/>
        <v>#N/A</v>
      </c>
      <c r="AH510" t="e">
        <f t="shared" ca="1" si="102"/>
        <v>#N/A</v>
      </c>
      <c r="AI510" t="e">
        <f t="shared" ca="1" si="91"/>
        <v>#N/A</v>
      </c>
      <c r="AJ510">
        <f t="shared" si="92"/>
        <v>9.988014382740711E-5</v>
      </c>
      <c r="AK510">
        <f t="shared" si="93"/>
        <v>0</v>
      </c>
      <c r="AL510" t="e">
        <f t="shared" ca="1" si="103"/>
        <v>#N/A</v>
      </c>
      <c r="AM510" t="b">
        <f t="shared" si="94"/>
        <v>0</v>
      </c>
    </row>
    <row r="511" spans="1:39" x14ac:dyDescent="0.3">
      <c r="A511" t="s">
        <v>148</v>
      </c>
      <c r="B511" t="s">
        <v>149</v>
      </c>
      <c r="C511" t="s">
        <v>39</v>
      </c>
      <c r="D511" t="s">
        <v>53</v>
      </c>
      <c r="E511" t="s">
        <v>742</v>
      </c>
      <c r="F511" s="13" t="str">
        <f>_xlfn.CONCAT(wiz_6[[#This Row],[OCTY......]],",",wiz_6[[#This Row],[OS]])</f>
        <v>SOUTH ELGI,IL</v>
      </c>
      <c r="G511" t="s">
        <v>61</v>
      </c>
      <c r="H511" t="s">
        <v>743</v>
      </c>
      <c r="I511" s="13" t="str">
        <f>_xlfn.CONCAT(wiz_6[[#This Row],[DCTY......]], ",",wiz_6[[#This Row],[DS]])</f>
        <v>POPLAR BLU,MO</v>
      </c>
      <c r="J511" t="str">
        <f>TRIM(CONCATENATE(wiz_6[[#This Row],[SHIPPER..................]],wiz_6[[#This Row],[ZIP2..]],wiz_6[[#This Row],[ZIP3..]]))</f>
        <v>BRIGGS AND STRATTON | 6017763901</v>
      </c>
      <c r="K511">
        <v>19</v>
      </c>
      <c r="L511">
        <v>1.84</v>
      </c>
      <c r="M511">
        <v>0.19</v>
      </c>
      <c r="N511">
        <v>437</v>
      </c>
      <c r="O511">
        <v>0.98</v>
      </c>
      <c r="P511">
        <v>63</v>
      </c>
      <c r="Q511">
        <v>0.28000000000000003</v>
      </c>
      <c r="R511">
        <v>14</v>
      </c>
      <c r="S511">
        <v>-13</v>
      </c>
      <c r="T511">
        <v>-22</v>
      </c>
      <c r="U511">
        <v>29</v>
      </c>
      <c r="V511">
        <v>-6</v>
      </c>
      <c r="W511">
        <v>60601</v>
      </c>
      <c r="X511">
        <v>60177</v>
      </c>
      <c r="Y511">
        <v>63901</v>
      </c>
      <c r="Z511">
        <v>1.81</v>
      </c>
      <c r="AA511">
        <f t="shared" si="95"/>
        <v>10012</v>
      </c>
      <c r="AB511">
        <f t="shared" si="96"/>
        <v>-114</v>
      </c>
      <c r="AC511">
        <f t="shared" si="97"/>
        <v>6159</v>
      </c>
      <c r="AD511">
        <f t="shared" si="98"/>
        <v>0.6151618058330004</v>
      </c>
      <c r="AE511">
        <f t="shared" si="99"/>
        <v>0</v>
      </c>
      <c r="AF511" t="e">
        <f t="shared" ca="1" si="100"/>
        <v>#N/A</v>
      </c>
      <c r="AG511" t="e">
        <f t="shared" ca="1" si="101"/>
        <v>#N/A</v>
      </c>
      <c r="AH511" t="e">
        <f t="shared" ca="1" si="102"/>
        <v>#N/A</v>
      </c>
      <c r="AI511" t="e">
        <f t="shared" ca="1" si="91"/>
        <v>#N/A</v>
      </c>
      <c r="AJ511">
        <f t="shared" si="92"/>
        <v>1.8977227327207351E-3</v>
      </c>
      <c r="AK511">
        <f t="shared" si="93"/>
        <v>0</v>
      </c>
      <c r="AL511" t="e">
        <f t="shared" ca="1" si="103"/>
        <v>#N/A</v>
      </c>
      <c r="AM511" t="b">
        <f t="shared" si="94"/>
        <v>0</v>
      </c>
    </row>
    <row r="512" spans="1:39" x14ac:dyDescent="0.3">
      <c r="A512" t="s">
        <v>445</v>
      </c>
      <c r="B512" t="s">
        <v>446</v>
      </c>
      <c r="C512" t="s">
        <v>39</v>
      </c>
      <c r="D512" t="s">
        <v>53</v>
      </c>
      <c r="E512" t="s">
        <v>744</v>
      </c>
      <c r="F512" s="13" t="str">
        <f>_xlfn.CONCAT(wiz_6[[#This Row],[OCTY......]],",",wiz_6[[#This Row],[OS]])</f>
        <v>ST CHARLES,IL</v>
      </c>
      <c r="G512" t="s">
        <v>66</v>
      </c>
      <c r="H512" t="s">
        <v>147</v>
      </c>
      <c r="I512" s="13" t="str">
        <f>_xlfn.CONCAT(wiz_6[[#This Row],[DCTY......]], ",",wiz_6[[#This Row],[DS]])</f>
        <v>BATESVILLE,MS</v>
      </c>
      <c r="J512" t="str">
        <f>TRIM(CONCATENATE(wiz_6[[#This Row],[SHIPPER..................]],wiz_6[[#This Row],[ZIP2..]],wiz_6[[#This Row],[ZIP3..]]))</f>
        <v>PACTIV | 6017438606</v>
      </c>
      <c r="K512">
        <v>4</v>
      </c>
      <c r="L512">
        <v>1.62</v>
      </c>
      <c r="M512">
        <v>0.17</v>
      </c>
      <c r="N512">
        <v>596</v>
      </c>
      <c r="O512">
        <v>1.44</v>
      </c>
      <c r="P512">
        <v>74</v>
      </c>
      <c r="Q512">
        <v>0.31</v>
      </c>
      <c r="R512">
        <v>56</v>
      </c>
      <c r="S512">
        <v>-2</v>
      </c>
      <c r="T512">
        <v>-80</v>
      </c>
      <c r="U512">
        <v>135</v>
      </c>
      <c r="V512">
        <v>53</v>
      </c>
      <c r="W512">
        <v>60115</v>
      </c>
      <c r="X512">
        <v>60174</v>
      </c>
      <c r="Y512">
        <v>38606</v>
      </c>
      <c r="Z512">
        <v>1.57</v>
      </c>
      <c r="AA512">
        <f t="shared" si="95"/>
        <v>10012</v>
      </c>
      <c r="AB512">
        <f t="shared" si="96"/>
        <v>212</v>
      </c>
      <c r="AC512">
        <f t="shared" si="97"/>
        <v>6159</v>
      </c>
      <c r="AD512">
        <f t="shared" si="98"/>
        <v>0.6151618058330004</v>
      </c>
      <c r="AE512">
        <f t="shared" si="99"/>
        <v>0</v>
      </c>
      <c r="AF512" t="e">
        <f t="shared" ca="1" si="100"/>
        <v>#N/A</v>
      </c>
      <c r="AG512" t="e">
        <f t="shared" ca="1" si="101"/>
        <v>#N/A</v>
      </c>
      <c r="AH512" t="e">
        <f t="shared" ca="1" si="102"/>
        <v>#N/A</v>
      </c>
      <c r="AI512" t="e">
        <f t="shared" ca="1" si="91"/>
        <v>#N/A</v>
      </c>
      <c r="AJ512">
        <f t="shared" si="92"/>
        <v>3.9952057530962844E-4</v>
      </c>
      <c r="AK512">
        <f t="shared" si="93"/>
        <v>0</v>
      </c>
      <c r="AL512" t="e">
        <f t="shared" ca="1" si="103"/>
        <v>#N/A</v>
      </c>
      <c r="AM512" t="b">
        <f t="shared" si="94"/>
        <v>0</v>
      </c>
    </row>
    <row r="513" spans="1:39" x14ac:dyDescent="0.3">
      <c r="A513" t="s">
        <v>635</v>
      </c>
      <c r="B513" t="s">
        <v>636</v>
      </c>
      <c r="C513" t="s">
        <v>39</v>
      </c>
      <c r="D513" t="s">
        <v>53</v>
      </c>
      <c r="E513" t="s">
        <v>745</v>
      </c>
      <c r="F513" s="13" t="str">
        <f>_xlfn.CONCAT(wiz_6[[#This Row],[OCTY......]],",",wiz_6[[#This Row],[OS]])</f>
        <v>CRYSTAL LA,IL</v>
      </c>
      <c r="G513" t="s">
        <v>66</v>
      </c>
      <c r="H513" t="s">
        <v>498</v>
      </c>
      <c r="I513" s="13" t="str">
        <f>_xlfn.CONCAT(wiz_6[[#This Row],[DCTY......]], ",",wiz_6[[#This Row],[DS]])</f>
        <v>OLIVE BRAN,MS</v>
      </c>
      <c r="J513" t="str">
        <f>TRIM(CONCATENATE(wiz_6[[#This Row],[SHIPPER..................]],wiz_6[[#This Row],[ZIP2..]],wiz_6[[#This Row],[ZIP3..]]))</f>
        <v>WILLIAMS SONOMA | 6001238654</v>
      </c>
      <c r="K513">
        <v>5</v>
      </c>
      <c r="L513">
        <v>1.59</v>
      </c>
      <c r="M513">
        <v>0.13</v>
      </c>
      <c r="N513">
        <v>575</v>
      </c>
      <c r="O513">
        <v>1.07</v>
      </c>
      <c r="P513">
        <v>54</v>
      </c>
      <c r="Q513">
        <v>0.28000000000000003</v>
      </c>
      <c r="R513">
        <v>71</v>
      </c>
      <c r="S513">
        <v>-31</v>
      </c>
      <c r="T513">
        <v>7</v>
      </c>
      <c r="U513">
        <v>102</v>
      </c>
      <c r="V513">
        <v>78</v>
      </c>
      <c r="W513">
        <v>60439</v>
      </c>
      <c r="X513">
        <v>60012</v>
      </c>
      <c r="Y513">
        <v>38654</v>
      </c>
      <c r="Z513">
        <v>1.5</v>
      </c>
      <c r="AA513">
        <f t="shared" si="95"/>
        <v>10012</v>
      </c>
      <c r="AB513">
        <f t="shared" si="96"/>
        <v>390</v>
      </c>
      <c r="AC513">
        <f t="shared" si="97"/>
        <v>6159</v>
      </c>
      <c r="AD513">
        <f t="shared" si="98"/>
        <v>0.6151618058330004</v>
      </c>
      <c r="AE513">
        <f t="shared" si="99"/>
        <v>0</v>
      </c>
      <c r="AF513" t="e">
        <f t="shared" ca="1" si="100"/>
        <v>#N/A</v>
      </c>
      <c r="AG513" t="e">
        <f t="shared" ca="1" si="101"/>
        <v>#N/A</v>
      </c>
      <c r="AH513" t="e">
        <f t="shared" ca="1" si="102"/>
        <v>#N/A</v>
      </c>
      <c r="AI513" t="e">
        <f t="shared" ca="1" si="91"/>
        <v>#N/A</v>
      </c>
      <c r="AJ513">
        <f t="shared" si="92"/>
        <v>4.9940071913703551E-4</v>
      </c>
      <c r="AK513">
        <f t="shared" si="93"/>
        <v>0</v>
      </c>
      <c r="AL513" t="e">
        <f t="shared" ca="1" si="103"/>
        <v>#N/A</v>
      </c>
      <c r="AM513" t="b">
        <f t="shared" si="94"/>
        <v>0</v>
      </c>
    </row>
    <row r="514" spans="1:39" x14ac:dyDescent="0.3">
      <c r="A514" t="s">
        <v>635</v>
      </c>
      <c r="B514" t="s">
        <v>636</v>
      </c>
      <c r="C514" t="s">
        <v>39</v>
      </c>
      <c r="D514" t="s">
        <v>53</v>
      </c>
      <c r="E514" t="s">
        <v>746</v>
      </c>
      <c r="F514" s="13" t="str">
        <f>_xlfn.CONCAT(wiz_6[[#This Row],[OCTY......]],",",wiz_6[[#This Row],[OS]])</f>
        <v>LIBERTYVIL,IL</v>
      </c>
      <c r="G514" t="s">
        <v>66</v>
      </c>
      <c r="H514" t="s">
        <v>498</v>
      </c>
      <c r="I514" s="13" t="str">
        <f>_xlfn.CONCAT(wiz_6[[#This Row],[DCTY......]], ",",wiz_6[[#This Row],[DS]])</f>
        <v>OLIVE BRAN,MS</v>
      </c>
      <c r="J514" t="str">
        <f>TRIM(CONCATENATE(wiz_6[[#This Row],[SHIPPER..................]],wiz_6[[#This Row],[ZIP2..]],wiz_6[[#This Row],[ZIP3..]]))</f>
        <v>WILLIAMS SONOMA | 6004838654</v>
      </c>
      <c r="K514">
        <v>4</v>
      </c>
      <c r="L514">
        <v>1.57</v>
      </c>
      <c r="M514">
        <v>0.1</v>
      </c>
      <c r="N514">
        <v>580</v>
      </c>
      <c r="O514">
        <v>1.02</v>
      </c>
      <c r="P514">
        <v>62</v>
      </c>
      <c r="Q514">
        <v>0.28999999999999998</v>
      </c>
      <c r="R514">
        <v>102</v>
      </c>
      <c r="S514">
        <v>-32</v>
      </c>
      <c r="T514">
        <v>19</v>
      </c>
      <c r="U514">
        <v>63</v>
      </c>
      <c r="V514">
        <v>50</v>
      </c>
      <c r="W514">
        <v>60447</v>
      </c>
      <c r="X514">
        <v>60048</v>
      </c>
      <c r="Y514">
        <v>38654</v>
      </c>
      <c r="Z514">
        <v>1.45</v>
      </c>
      <c r="AA514">
        <f t="shared" si="95"/>
        <v>10012</v>
      </c>
      <c r="AB514">
        <f t="shared" si="96"/>
        <v>200</v>
      </c>
      <c r="AC514">
        <f t="shared" si="97"/>
        <v>6159</v>
      </c>
      <c r="AD514">
        <f t="shared" si="98"/>
        <v>0.6151618058330004</v>
      </c>
      <c r="AE514">
        <f t="shared" si="99"/>
        <v>0</v>
      </c>
      <c r="AF514" t="e">
        <f t="shared" ca="1" si="100"/>
        <v>#N/A</v>
      </c>
      <c r="AG514" t="e">
        <f t="shared" ca="1" si="101"/>
        <v>#N/A</v>
      </c>
      <c r="AH514" t="e">
        <f t="shared" ca="1" si="102"/>
        <v>#N/A</v>
      </c>
      <c r="AI514" t="e">
        <f t="shared" ref="AI514:AI577" ca="1" si="104">REPLACE(AF514,2,1,"K")</f>
        <v>#N/A</v>
      </c>
      <c r="AJ514">
        <f t="shared" ref="AJ514:AJ577" si="105">K514/AA514</f>
        <v>3.9952057530962844E-4</v>
      </c>
      <c r="AK514">
        <f t="shared" ref="AK514:AK577" si="106">_xlfn.MINIFS($X$3:$X$2378,$C$3:$C$2378,A514,$AL$3:$AL$2378,"&gt;0.05")</f>
        <v>0</v>
      </c>
      <c r="AL514" t="e">
        <f t="shared" ca="1" si="103"/>
        <v>#N/A</v>
      </c>
      <c r="AM514" t="b">
        <f t="shared" ref="AM514:AM577" si="107">IF(AK514=V514,J514,FALSE)</f>
        <v>0</v>
      </c>
    </row>
    <row r="515" spans="1:39" x14ac:dyDescent="0.3">
      <c r="A515" t="s">
        <v>123</v>
      </c>
      <c r="B515" t="s">
        <v>124</v>
      </c>
      <c r="C515" t="s">
        <v>39</v>
      </c>
      <c r="D515" t="s">
        <v>140</v>
      </c>
      <c r="E515" t="s">
        <v>737</v>
      </c>
      <c r="F515" s="13" t="str">
        <f>_xlfn.CONCAT(wiz_6[[#This Row],[OCTY......]],",",wiz_6[[#This Row],[OS]])</f>
        <v>PLEASANT P,WI</v>
      </c>
      <c r="G515" t="s">
        <v>68</v>
      </c>
      <c r="H515" t="s">
        <v>747</v>
      </c>
      <c r="I515" s="13" t="str">
        <f>_xlfn.CONCAT(wiz_6[[#This Row],[DCTY......]], ",",wiz_6[[#This Row],[DS]])</f>
        <v>HOPE MILLS,NC</v>
      </c>
      <c r="J515" t="str">
        <f>TRIM(CONCATENATE(wiz_6[[#This Row],[SHIPPER..................]],wiz_6[[#This Row],[ZIP2..]],wiz_6[[#This Row],[ZIP3..]]))</f>
        <v>WAL MART SAMS GENERAL| 5315828348</v>
      </c>
      <c r="K515">
        <v>3</v>
      </c>
      <c r="L515">
        <v>2.2000000000000002</v>
      </c>
      <c r="M515">
        <v>0.12</v>
      </c>
      <c r="N515">
        <v>872</v>
      </c>
      <c r="O515">
        <v>1.58</v>
      </c>
      <c r="P515">
        <v>35</v>
      </c>
      <c r="Q515">
        <v>0.27</v>
      </c>
      <c r="R515">
        <v>169</v>
      </c>
      <c r="S515">
        <v>21</v>
      </c>
      <c r="T515">
        <v>23</v>
      </c>
      <c r="U515">
        <v>166</v>
      </c>
      <c r="V515">
        <v>210</v>
      </c>
      <c r="W515">
        <v>53201</v>
      </c>
      <c r="X515">
        <v>53158</v>
      </c>
      <c r="Y515">
        <v>28348</v>
      </c>
      <c r="Z515">
        <v>2.1</v>
      </c>
      <c r="AA515">
        <f t="shared" ref="AA515:AA578" si="108">SUMIFS(K$3:K$2378,$C$3:$C$2378,$C515)</f>
        <v>10012</v>
      </c>
      <c r="AB515">
        <f t="shared" ref="AB515:AB578" si="109">V515*K515</f>
        <v>630</v>
      </c>
      <c r="AC515">
        <f t="shared" ref="AC515:AC578" si="110">SUMIFS(AB$3:AB$2378,$C$3:$C$2378,$C515)</f>
        <v>6159</v>
      </c>
      <c r="AD515">
        <f t="shared" ref="AD515:AD578" si="111">AC515/AA515</f>
        <v>0.6151618058330004</v>
      </c>
      <c r="AE515">
        <f t="shared" ref="AE515:AE578" si="112">_xlfn.MINIFS($X$3:$X$2378,$C$3:$C$2378,A515)</f>
        <v>0</v>
      </c>
      <c r="AF515" t="e">
        <f t="shared" ref="AF515:AF578" ca="1" si="113">CELL("address",INDEX($X$3:$X$2378,MATCH(_xlfn.MINIFS($X$3:$X$2378,$C$3:$C$2378,A515),$X$3:$X$2378,0)))</f>
        <v>#N/A</v>
      </c>
      <c r="AG515" t="e">
        <f t="shared" ref="AG515:AG578" ca="1" si="114">REPLACE(AF515,2,1,"J")</f>
        <v>#N/A</v>
      </c>
      <c r="AH515" t="e">
        <f t="shared" ref="AH515:AH578" ca="1" si="115">INDIRECT(AG515)</f>
        <v>#N/A</v>
      </c>
      <c r="AI515" t="e">
        <f t="shared" ca="1" si="104"/>
        <v>#N/A</v>
      </c>
      <c r="AJ515">
        <f t="shared" si="105"/>
        <v>2.9964043148222132E-4</v>
      </c>
      <c r="AK515">
        <f t="shared" si="106"/>
        <v>0</v>
      </c>
      <c r="AL515" t="e">
        <f t="shared" ref="AL515:AL578" ca="1" si="116">OFFSET(J$2,MATCH(AK515,$X$3:$X$2378,0),)</f>
        <v>#N/A</v>
      </c>
      <c r="AM515" t="b">
        <f t="shared" si="107"/>
        <v>0</v>
      </c>
    </row>
    <row r="516" spans="1:39" x14ac:dyDescent="0.3">
      <c r="A516" t="s">
        <v>748</v>
      </c>
      <c r="B516" t="s">
        <v>749</v>
      </c>
      <c r="C516" t="s">
        <v>39</v>
      </c>
      <c r="D516" t="s">
        <v>53</v>
      </c>
      <c r="E516" t="s">
        <v>750</v>
      </c>
      <c r="F516" s="13" t="str">
        <f>_xlfn.CONCAT(wiz_6[[#This Row],[OCTY......]],",",wiz_6[[#This Row],[OS]])</f>
        <v>DIXON     ,IL</v>
      </c>
      <c r="G516" t="s">
        <v>68</v>
      </c>
      <c r="H516" t="s">
        <v>511</v>
      </c>
      <c r="I516" s="13" t="str">
        <f>_xlfn.CONCAT(wiz_6[[#This Row],[DCTY......]], ",",wiz_6[[#This Row],[DS]])</f>
        <v>WINSTON SA,NC</v>
      </c>
      <c r="J516" t="str">
        <f>TRIM(CONCATENATE(wiz_6[[#This Row],[SHIPPER..................]],wiz_6[[#This Row],[ZIP2..]],wiz_6[[#This Row],[ZIP3..]]))</f>
        <v>ENERGIZER BATTERY | 6102127101</v>
      </c>
      <c r="K516">
        <v>4</v>
      </c>
      <c r="L516">
        <v>1.93</v>
      </c>
      <c r="M516">
        <v>0.19</v>
      </c>
      <c r="N516">
        <v>802</v>
      </c>
      <c r="O516">
        <v>1.64</v>
      </c>
      <c r="P516">
        <v>59</v>
      </c>
      <c r="Q516">
        <v>0.28999999999999998</v>
      </c>
      <c r="R516">
        <v>124</v>
      </c>
      <c r="S516">
        <v>-6</v>
      </c>
      <c r="T516">
        <v>29</v>
      </c>
      <c r="U516">
        <v>0</v>
      </c>
      <c r="V516">
        <v>23</v>
      </c>
      <c r="W516">
        <v>61462</v>
      </c>
      <c r="X516">
        <v>61021</v>
      </c>
      <c r="Y516">
        <v>27101</v>
      </c>
      <c r="Z516">
        <v>1.9</v>
      </c>
      <c r="AA516">
        <f t="shared" si="108"/>
        <v>10012</v>
      </c>
      <c r="AB516">
        <f t="shared" si="109"/>
        <v>92</v>
      </c>
      <c r="AC516">
        <f t="shared" si="110"/>
        <v>6159</v>
      </c>
      <c r="AD516">
        <f t="shared" si="111"/>
        <v>0.6151618058330004</v>
      </c>
      <c r="AE516">
        <f t="shared" si="112"/>
        <v>0</v>
      </c>
      <c r="AF516" t="e">
        <f t="shared" ca="1" si="113"/>
        <v>#N/A</v>
      </c>
      <c r="AG516" t="e">
        <f t="shared" ca="1" si="114"/>
        <v>#N/A</v>
      </c>
      <c r="AH516" t="e">
        <f t="shared" ca="1" si="115"/>
        <v>#N/A</v>
      </c>
      <c r="AI516" t="e">
        <f t="shared" ca="1" si="104"/>
        <v>#N/A</v>
      </c>
      <c r="AJ516">
        <f t="shared" si="105"/>
        <v>3.9952057530962844E-4</v>
      </c>
      <c r="AK516">
        <f t="shared" si="106"/>
        <v>0</v>
      </c>
      <c r="AL516" t="e">
        <f t="shared" ca="1" si="116"/>
        <v>#N/A</v>
      </c>
      <c r="AM516" t="b">
        <f t="shared" si="107"/>
        <v>0</v>
      </c>
    </row>
    <row r="517" spans="1:39" x14ac:dyDescent="0.3">
      <c r="A517" t="s">
        <v>400</v>
      </c>
      <c r="B517" t="s">
        <v>401</v>
      </c>
      <c r="C517" t="s">
        <v>39</v>
      </c>
      <c r="D517" t="s">
        <v>53</v>
      </c>
      <c r="E517" t="s">
        <v>751</v>
      </c>
      <c r="F517" s="13" t="str">
        <f>_xlfn.CONCAT(wiz_6[[#This Row],[OCTY......]],",",wiz_6[[#This Row],[OS]])</f>
        <v>ADDISON   ,IL</v>
      </c>
      <c r="G517" t="s">
        <v>544</v>
      </c>
      <c r="H517" t="s">
        <v>545</v>
      </c>
      <c r="I517" s="13" t="str">
        <f>_xlfn.CONCAT(wiz_6[[#This Row],[DCTY......]], ",",wiz_6[[#This Row],[DS]])</f>
        <v>LANCASTER ,PA</v>
      </c>
      <c r="J517" t="str">
        <f>TRIM(CONCATENATE(wiz_6[[#This Row],[SHIPPER..................]],wiz_6[[#This Row],[ZIP2..]],wiz_6[[#This Row],[ZIP3..]]))</f>
        <v>KELLOGG COMPANY MLXP| 6010117601</v>
      </c>
      <c r="K517">
        <v>3</v>
      </c>
      <c r="L517">
        <v>2.4500000000000002</v>
      </c>
      <c r="M517">
        <v>0.3</v>
      </c>
      <c r="N517">
        <v>706</v>
      </c>
      <c r="O517">
        <v>1.63</v>
      </c>
      <c r="P517">
        <v>34</v>
      </c>
      <c r="Q517">
        <v>0.25</v>
      </c>
      <c r="R517">
        <v>71</v>
      </c>
      <c r="S517">
        <v>-22</v>
      </c>
      <c r="T517">
        <v>-5</v>
      </c>
      <c r="U517">
        <v>-9</v>
      </c>
      <c r="V517">
        <v>-36</v>
      </c>
      <c r="W517">
        <v>60559</v>
      </c>
      <c r="X517">
        <v>60101</v>
      </c>
      <c r="Y517">
        <v>17601</v>
      </c>
      <c r="Z517">
        <v>2.5299999999999998</v>
      </c>
      <c r="AA517">
        <f t="shared" si="108"/>
        <v>10012</v>
      </c>
      <c r="AB517">
        <f t="shared" si="109"/>
        <v>-108</v>
      </c>
      <c r="AC517">
        <f t="shared" si="110"/>
        <v>6159</v>
      </c>
      <c r="AD517">
        <f t="shared" si="111"/>
        <v>0.6151618058330004</v>
      </c>
      <c r="AE517">
        <f t="shared" si="112"/>
        <v>0</v>
      </c>
      <c r="AF517" t="e">
        <f t="shared" ca="1" si="113"/>
        <v>#N/A</v>
      </c>
      <c r="AG517" t="e">
        <f t="shared" ca="1" si="114"/>
        <v>#N/A</v>
      </c>
      <c r="AH517" t="e">
        <f t="shared" ca="1" si="115"/>
        <v>#N/A</v>
      </c>
      <c r="AI517" t="e">
        <f t="shared" ca="1" si="104"/>
        <v>#N/A</v>
      </c>
      <c r="AJ517">
        <f t="shared" si="105"/>
        <v>2.9964043148222132E-4</v>
      </c>
      <c r="AK517">
        <f t="shared" si="106"/>
        <v>0</v>
      </c>
      <c r="AL517" t="e">
        <f t="shared" ca="1" si="116"/>
        <v>#N/A</v>
      </c>
      <c r="AM517" t="b">
        <f t="shared" si="107"/>
        <v>0</v>
      </c>
    </row>
    <row r="518" spans="1:39" x14ac:dyDescent="0.3">
      <c r="A518" t="s">
        <v>752</v>
      </c>
      <c r="B518" t="s">
        <v>753</v>
      </c>
      <c r="C518" t="s">
        <v>39</v>
      </c>
      <c r="D518" t="s">
        <v>53</v>
      </c>
      <c r="E518" t="s">
        <v>619</v>
      </c>
      <c r="F518" s="13" t="str">
        <f>_xlfn.CONCAT(wiz_6[[#This Row],[OCTY......]],",",wiz_6[[#This Row],[OS]])</f>
        <v>WAUKEGAN  ,IL</v>
      </c>
      <c r="G518" t="s">
        <v>90</v>
      </c>
      <c r="H518" t="s">
        <v>754</v>
      </c>
      <c r="I518" s="13" t="str">
        <f>_xlfn.CONCAT(wiz_6[[#This Row],[DCTY......]], ",",wiz_6[[#This Row],[DS]])</f>
        <v>ORANGEBURG,SC</v>
      </c>
      <c r="J518" t="str">
        <f>TRIM(CONCATENATE(wiz_6[[#This Row],[SHIPPER..................]],wiz_6[[#This Row],[ZIP2..]],wiz_6[[#This Row],[ZIP3..]]))</f>
        <v>HUSQVARNA | 6007929115</v>
      </c>
      <c r="K518">
        <v>3</v>
      </c>
      <c r="L518">
        <v>2.15</v>
      </c>
      <c r="M518">
        <v>0.11</v>
      </c>
      <c r="N518">
        <v>881</v>
      </c>
      <c r="O518">
        <v>1.5</v>
      </c>
      <c r="P518">
        <v>55</v>
      </c>
      <c r="Q518">
        <v>0.28000000000000003</v>
      </c>
      <c r="R518">
        <v>141</v>
      </c>
      <c r="S518">
        <v>-17</v>
      </c>
      <c r="T518">
        <v>42</v>
      </c>
      <c r="U518">
        <v>402</v>
      </c>
      <c r="V518">
        <v>427</v>
      </c>
      <c r="W518">
        <v>60601</v>
      </c>
      <c r="X518">
        <v>60079</v>
      </c>
      <c r="Y518">
        <v>29115</v>
      </c>
      <c r="Z518">
        <v>2.04</v>
      </c>
      <c r="AA518">
        <f t="shared" si="108"/>
        <v>10012</v>
      </c>
      <c r="AB518">
        <f t="shared" si="109"/>
        <v>1281</v>
      </c>
      <c r="AC518">
        <f t="shared" si="110"/>
        <v>6159</v>
      </c>
      <c r="AD518">
        <f t="shared" si="111"/>
        <v>0.6151618058330004</v>
      </c>
      <c r="AE518">
        <f t="shared" si="112"/>
        <v>0</v>
      </c>
      <c r="AF518" t="e">
        <f t="shared" ca="1" si="113"/>
        <v>#N/A</v>
      </c>
      <c r="AG518" t="e">
        <f t="shared" ca="1" si="114"/>
        <v>#N/A</v>
      </c>
      <c r="AH518" t="e">
        <f t="shared" ca="1" si="115"/>
        <v>#N/A</v>
      </c>
      <c r="AI518" t="e">
        <f t="shared" ca="1" si="104"/>
        <v>#N/A</v>
      </c>
      <c r="AJ518">
        <f t="shared" si="105"/>
        <v>2.9964043148222132E-4</v>
      </c>
      <c r="AK518">
        <f t="shared" si="106"/>
        <v>0</v>
      </c>
      <c r="AL518" t="e">
        <f t="shared" ca="1" si="116"/>
        <v>#N/A</v>
      </c>
      <c r="AM518" t="b">
        <f t="shared" si="107"/>
        <v>0</v>
      </c>
    </row>
    <row r="519" spans="1:39" x14ac:dyDescent="0.3">
      <c r="A519" t="s">
        <v>37</v>
      </c>
      <c r="B519" t="s">
        <v>38</v>
      </c>
      <c r="C519" t="s">
        <v>39</v>
      </c>
      <c r="D519" t="s">
        <v>53</v>
      </c>
      <c r="E519" t="s">
        <v>733</v>
      </c>
      <c r="F519" s="13" t="str">
        <f>_xlfn.CONCAT(wiz_6[[#This Row],[OCTY......]],",",wiz_6[[#This Row],[OS]])</f>
        <v>ASHTON    ,IL</v>
      </c>
      <c r="G519" t="s">
        <v>90</v>
      </c>
      <c r="H519" t="s">
        <v>377</v>
      </c>
      <c r="I519" s="13" t="str">
        <f>_xlfn.CONCAT(wiz_6[[#This Row],[DCTY......]], ",",wiz_6[[#This Row],[DS]])</f>
        <v>JONESVILLE,SC</v>
      </c>
      <c r="J519" t="str">
        <f>TRIM(CONCATENATE(wiz_6[[#This Row],[SHIPPER..................]],wiz_6[[#This Row],[ZIP2..]],wiz_6[[#This Row],[ZIP3..]]))</f>
        <v>b: C H ROBINSON | 6100629353</v>
      </c>
      <c r="K519">
        <v>1</v>
      </c>
      <c r="L519">
        <v>1.44</v>
      </c>
      <c r="M519">
        <v>0.28000000000000003</v>
      </c>
      <c r="N519">
        <v>813</v>
      </c>
      <c r="O519">
        <v>1.77</v>
      </c>
      <c r="P519">
        <v>91</v>
      </c>
      <c r="Q519">
        <v>0.3</v>
      </c>
      <c r="R519">
        <v>-5</v>
      </c>
      <c r="S519">
        <v>-59</v>
      </c>
      <c r="T519">
        <v>-2</v>
      </c>
      <c r="U519">
        <v>-239</v>
      </c>
      <c r="V519">
        <v>-300</v>
      </c>
      <c r="W519">
        <v>52060</v>
      </c>
      <c r="X519">
        <v>61006</v>
      </c>
      <c r="Y519">
        <v>29353</v>
      </c>
      <c r="Z519">
        <v>1.5</v>
      </c>
      <c r="AA519">
        <f t="shared" si="108"/>
        <v>10012</v>
      </c>
      <c r="AB519">
        <f t="shared" si="109"/>
        <v>-300</v>
      </c>
      <c r="AC519">
        <f t="shared" si="110"/>
        <v>6159</v>
      </c>
      <c r="AD519">
        <f t="shared" si="111"/>
        <v>0.6151618058330004</v>
      </c>
      <c r="AE519">
        <f t="shared" si="112"/>
        <v>0</v>
      </c>
      <c r="AF519" t="e">
        <f t="shared" ca="1" si="113"/>
        <v>#N/A</v>
      </c>
      <c r="AG519" t="e">
        <f t="shared" ca="1" si="114"/>
        <v>#N/A</v>
      </c>
      <c r="AH519" t="e">
        <f t="shared" ca="1" si="115"/>
        <v>#N/A</v>
      </c>
      <c r="AI519" t="e">
        <f t="shared" ca="1" si="104"/>
        <v>#N/A</v>
      </c>
      <c r="AJ519">
        <f t="shared" si="105"/>
        <v>9.988014382740711E-5</v>
      </c>
      <c r="AK519">
        <f t="shared" si="106"/>
        <v>0</v>
      </c>
      <c r="AL519" t="e">
        <f t="shared" ca="1" si="116"/>
        <v>#N/A</v>
      </c>
      <c r="AM519" t="b">
        <f t="shared" si="107"/>
        <v>0</v>
      </c>
    </row>
    <row r="520" spans="1:39" x14ac:dyDescent="0.3">
      <c r="A520" t="s">
        <v>344</v>
      </c>
      <c r="B520" t="s">
        <v>345</v>
      </c>
      <c r="C520" t="s">
        <v>39</v>
      </c>
      <c r="D520" t="s">
        <v>53</v>
      </c>
      <c r="E520" t="s">
        <v>755</v>
      </c>
      <c r="F520" s="13" t="str">
        <f>_xlfn.CONCAT(wiz_6[[#This Row],[OCTY......]],",",wiz_6[[#This Row],[OS]])</f>
        <v>WEST CHICA,IL</v>
      </c>
      <c r="G520" t="s">
        <v>90</v>
      </c>
      <c r="H520" t="s">
        <v>756</v>
      </c>
      <c r="I520" s="13" t="str">
        <f>_xlfn.CONCAT(wiz_6[[#This Row],[DCTY......]], ",",wiz_6[[#This Row],[DS]])</f>
        <v>COWPENS   ,SC</v>
      </c>
      <c r="J520" t="str">
        <f>TRIM(CONCATENATE(wiz_6[[#This Row],[SHIPPER..................]],wiz_6[[#This Row],[ZIP2..]],wiz_6[[#This Row],[ZIP3..]]))</f>
        <v>b: SCHNEIDER LOGISTIC| 6018529330</v>
      </c>
      <c r="K520">
        <v>1</v>
      </c>
      <c r="L520">
        <v>1.38</v>
      </c>
      <c r="M520">
        <v>0.23</v>
      </c>
      <c r="N520">
        <v>745</v>
      </c>
      <c r="O520">
        <v>1.83</v>
      </c>
      <c r="P520">
        <v>87</v>
      </c>
      <c r="Q520">
        <v>0.3</v>
      </c>
      <c r="R520">
        <v>46</v>
      </c>
      <c r="S520">
        <v>-58</v>
      </c>
      <c r="T520">
        <v>-52</v>
      </c>
      <c r="U520">
        <v>-363</v>
      </c>
      <c r="V520">
        <v>-473</v>
      </c>
      <c r="W520">
        <v>53545</v>
      </c>
      <c r="X520">
        <v>60185</v>
      </c>
      <c r="Y520">
        <v>29330</v>
      </c>
      <c r="Z520">
        <v>1.39</v>
      </c>
      <c r="AA520">
        <f t="shared" si="108"/>
        <v>10012</v>
      </c>
      <c r="AB520">
        <f t="shared" si="109"/>
        <v>-473</v>
      </c>
      <c r="AC520">
        <f t="shared" si="110"/>
        <v>6159</v>
      </c>
      <c r="AD520">
        <f t="shared" si="111"/>
        <v>0.6151618058330004</v>
      </c>
      <c r="AE520">
        <f t="shared" si="112"/>
        <v>0</v>
      </c>
      <c r="AF520" t="e">
        <f t="shared" ca="1" si="113"/>
        <v>#N/A</v>
      </c>
      <c r="AG520" t="e">
        <f t="shared" ca="1" si="114"/>
        <v>#N/A</v>
      </c>
      <c r="AH520" t="e">
        <f t="shared" ca="1" si="115"/>
        <v>#N/A</v>
      </c>
      <c r="AI520" t="e">
        <f t="shared" ca="1" si="104"/>
        <v>#N/A</v>
      </c>
      <c r="AJ520">
        <f t="shared" si="105"/>
        <v>9.988014382740711E-5</v>
      </c>
      <c r="AK520">
        <f t="shared" si="106"/>
        <v>0</v>
      </c>
      <c r="AL520" t="e">
        <f t="shared" ca="1" si="116"/>
        <v>#N/A</v>
      </c>
      <c r="AM520" t="b">
        <f t="shared" si="107"/>
        <v>0</v>
      </c>
    </row>
    <row r="521" spans="1:39" x14ac:dyDescent="0.3">
      <c r="A521" t="s">
        <v>757</v>
      </c>
      <c r="B521" t="s">
        <v>758</v>
      </c>
      <c r="C521" t="s">
        <v>39</v>
      </c>
      <c r="D521" t="s">
        <v>53</v>
      </c>
      <c r="E521" t="s">
        <v>160</v>
      </c>
      <c r="F521" s="13" t="str">
        <f>_xlfn.CONCAT(wiz_6[[#This Row],[OCTY......]],",",wiz_6[[#This Row],[OS]])</f>
        <v>ELK GROVE ,IL</v>
      </c>
      <c r="G521" t="s">
        <v>66</v>
      </c>
      <c r="H521" t="s">
        <v>610</v>
      </c>
      <c r="I521" s="13" t="str">
        <f>_xlfn.CONCAT(wiz_6[[#This Row],[DCTY......]], ",",wiz_6[[#This Row],[DS]])</f>
        <v>CORINTH   ,MS</v>
      </c>
      <c r="J521" t="str">
        <f>TRIM(CONCATENATE(wiz_6[[#This Row],[SHIPPER..................]],wiz_6[[#This Row],[ZIP2..]],wiz_6[[#This Row],[ZIP3..]]))</f>
        <v>CATERPILLAR INC | 6000738834</v>
      </c>
      <c r="K521">
        <v>1</v>
      </c>
      <c r="L521">
        <v>1.78</v>
      </c>
      <c r="M521">
        <v>0.18</v>
      </c>
      <c r="N521">
        <v>555</v>
      </c>
      <c r="O521">
        <v>1.1000000000000001</v>
      </c>
      <c r="P521">
        <v>58</v>
      </c>
      <c r="Q521">
        <v>0.3</v>
      </c>
      <c r="R521">
        <v>51</v>
      </c>
      <c r="S521">
        <v>-56</v>
      </c>
      <c r="T521">
        <v>0</v>
      </c>
      <c r="U521">
        <v>286</v>
      </c>
      <c r="V521">
        <v>230</v>
      </c>
      <c r="W521">
        <v>60450</v>
      </c>
      <c r="X521">
        <v>60007</v>
      </c>
      <c r="Y521">
        <v>38834</v>
      </c>
      <c r="Z521">
        <v>1.74</v>
      </c>
      <c r="AA521">
        <f t="shared" si="108"/>
        <v>10012</v>
      </c>
      <c r="AB521">
        <f t="shared" si="109"/>
        <v>230</v>
      </c>
      <c r="AC521">
        <f t="shared" si="110"/>
        <v>6159</v>
      </c>
      <c r="AD521">
        <f t="shared" si="111"/>
        <v>0.6151618058330004</v>
      </c>
      <c r="AE521">
        <f t="shared" si="112"/>
        <v>0</v>
      </c>
      <c r="AF521" t="e">
        <f t="shared" ca="1" si="113"/>
        <v>#N/A</v>
      </c>
      <c r="AG521" t="e">
        <f t="shared" ca="1" si="114"/>
        <v>#N/A</v>
      </c>
      <c r="AH521" t="e">
        <f t="shared" ca="1" si="115"/>
        <v>#N/A</v>
      </c>
      <c r="AI521" t="e">
        <f t="shared" ca="1" si="104"/>
        <v>#N/A</v>
      </c>
      <c r="AJ521">
        <f t="shared" si="105"/>
        <v>9.988014382740711E-5</v>
      </c>
      <c r="AK521">
        <f t="shared" si="106"/>
        <v>0</v>
      </c>
      <c r="AL521" t="e">
        <f t="shared" ca="1" si="116"/>
        <v>#N/A</v>
      </c>
      <c r="AM521" t="b">
        <f t="shared" si="107"/>
        <v>0</v>
      </c>
    </row>
    <row r="522" spans="1:39" x14ac:dyDescent="0.3">
      <c r="A522" t="s">
        <v>759</v>
      </c>
      <c r="B522" t="s">
        <v>760</v>
      </c>
      <c r="C522" t="s">
        <v>39</v>
      </c>
      <c r="D522" t="s">
        <v>53</v>
      </c>
      <c r="E522" t="s">
        <v>579</v>
      </c>
      <c r="F522" s="13" t="str">
        <f>_xlfn.CONCAT(wiz_6[[#This Row],[OCTY......]],",",wiz_6[[#This Row],[OS]])</f>
        <v>ANTIOCH   ,IL</v>
      </c>
      <c r="G522" t="s">
        <v>70</v>
      </c>
      <c r="H522" t="s">
        <v>666</v>
      </c>
      <c r="I522" s="13" t="str">
        <f>_xlfn.CONCAT(wiz_6[[#This Row],[DCTY......]], ",",wiz_6[[#This Row],[DS]])</f>
        <v>DYERSBURG ,TN</v>
      </c>
      <c r="J522" t="str">
        <f>TRIM(CONCATENATE(wiz_6[[#This Row],[SHIPPER..................]],wiz_6[[#This Row],[ZIP2..]],wiz_6[[#This Row],[ZIP3..]]))</f>
        <v>ERMCO | 6000238024</v>
      </c>
      <c r="K522">
        <v>1</v>
      </c>
      <c r="L522">
        <v>1.58</v>
      </c>
      <c r="M522">
        <v>0.28000000000000003</v>
      </c>
      <c r="N522">
        <v>501</v>
      </c>
      <c r="O522">
        <v>0.88</v>
      </c>
      <c r="P522">
        <v>64</v>
      </c>
      <c r="Q522">
        <v>0.3</v>
      </c>
      <c r="R522">
        <v>19</v>
      </c>
      <c r="S522">
        <v>-64</v>
      </c>
      <c r="T522">
        <v>39</v>
      </c>
      <c r="U522">
        <v>178</v>
      </c>
      <c r="V522">
        <v>153</v>
      </c>
      <c r="W522">
        <v>60446</v>
      </c>
      <c r="X522">
        <v>60002</v>
      </c>
      <c r="Y522">
        <v>38024</v>
      </c>
      <c r="Z522">
        <v>1.64</v>
      </c>
      <c r="AA522">
        <f t="shared" si="108"/>
        <v>10012</v>
      </c>
      <c r="AB522">
        <f t="shared" si="109"/>
        <v>153</v>
      </c>
      <c r="AC522">
        <f t="shared" si="110"/>
        <v>6159</v>
      </c>
      <c r="AD522">
        <f t="shared" si="111"/>
        <v>0.6151618058330004</v>
      </c>
      <c r="AE522">
        <f t="shared" si="112"/>
        <v>0</v>
      </c>
      <c r="AF522" t="e">
        <f t="shared" ca="1" si="113"/>
        <v>#N/A</v>
      </c>
      <c r="AG522" t="e">
        <f t="shared" ca="1" si="114"/>
        <v>#N/A</v>
      </c>
      <c r="AH522" t="e">
        <f t="shared" ca="1" si="115"/>
        <v>#N/A</v>
      </c>
      <c r="AI522" t="e">
        <f t="shared" ca="1" si="104"/>
        <v>#N/A</v>
      </c>
      <c r="AJ522">
        <f t="shared" si="105"/>
        <v>9.988014382740711E-5</v>
      </c>
      <c r="AK522">
        <f t="shared" si="106"/>
        <v>0</v>
      </c>
      <c r="AL522" t="e">
        <f t="shared" ca="1" si="116"/>
        <v>#N/A</v>
      </c>
      <c r="AM522" t="b">
        <f t="shared" si="107"/>
        <v>0</v>
      </c>
    </row>
    <row r="523" spans="1:39" x14ac:dyDescent="0.3">
      <c r="A523" t="s">
        <v>761</v>
      </c>
      <c r="B523" t="s">
        <v>762</v>
      </c>
      <c r="C523" t="s">
        <v>39</v>
      </c>
      <c r="D523" t="s">
        <v>140</v>
      </c>
      <c r="E523" t="s">
        <v>737</v>
      </c>
      <c r="F523" s="13" t="str">
        <f>_xlfn.CONCAT(wiz_6[[#This Row],[OCTY......]],",",wiz_6[[#This Row],[OS]])</f>
        <v>PLEASANT P,WI</v>
      </c>
      <c r="G523" t="s">
        <v>70</v>
      </c>
      <c r="H523" t="s">
        <v>371</v>
      </c>
      <c r="I523" s="13" t="str">
        <f>_xlfn.CONCAT(wiz_6[[#This Row],[DCTY......]], ",",wiz_6[[#This Row],[DS]])</f>
        <v>NEWPORT   ,TN</v>
      </c>
      <c r="J523" t="str">
        <f>TRIM(CONCATENATE(wiz_6[[#This Row],[SHIPPER..................]],wiz_6[[#This Row],[ZIP2..]],wiz_6[[#This Row],[ZIP3..]]))</f>
        <v>CONAGRA FOODS INC | 5315837821</v>
      </c>
      <c r="K523">
        <v>4</v>
      </c>
      <c r="L523">
        <v>1.65</v>
      </c>
      <c r="M523">
        <v>0.28000000000000003</v>
      </c>
      <c r="N523">
        <v>611</v>
      </c>
      <c r="O523">
        <v>1.36</v>
      </c>
      <c r="P523">
        <v>59</v>
      </c>
      <c r="Q523">
        <v>0.28999999999999998</v>
      </c>
      <c r="R523">
        <v>24</v>
      </c>
      <c r="S523">
        <v>-32</v>
      </c>
      <c r="T523">
        <v>-35</v>
      </c>
      <c r="U523">
        <v>-151</v>
      </c>
      <c r="V523">
        <v>-218</v>
      </c>
      <c r="W523">
        <v>53201</v>
      </c>
      <c r="X523">
        <v>53158</v>
      </c>
      <c r="Y523">
        <v>37821</v>
      </c>
      <c r="Z523">
        <v>1.71</v>
      </c>
      <c r="AA523">
        <f t="shared" si="108"/>
        <v>10012</v>
      </c>
      <c r="AB523">
        <f t="shared" si="109"/>
        <v>-872</v>
      </c>
      <c r="AC523">
        <f t="shared" si="110"/>
        <v>6159</v>
      </c>
      <c r="AD523">
        <f t="shared" si="111"/>
        <v>0.6151618058330004</v>
      </c>
      <c r="AE523">
        <f t="shared" si="112"/>
        <v>0</v>
      </c>
      <c r="AF523" t="e">
        <f t="shared" ca="1" si="113"/>
        <v>#N/A</v>
      </c>
      <c r="AG523" t="e">
        <f t="shared" ca="1" si="114"/>
        <v>#N/A</v>
      </c>
      <c r="AH523" t="e">
        <f t="shared" ca="1" si="115"/>
        <v>#N/A</v>
      </c>
      <c r="AI523" t="e">
        <f t="shared" ca="1" si="104"/>
        <v>#N/A</v>
      </c>
      <c r="AJ523">
        <f t="shared" si="105"/>
        <v>3.9952057530962844E-4</v>
      </c>
      <c r="AK523">
        <f t="shared" si="106"/>
        <v>0</v>
      </c>
      <c r="AL523" t="e">
        <f t="shared" ca="1" si="116"/>
        <v>#N/A</v>
      </c>
      <c r="AM523" t="b">
        <f t="shared" si="107"/>
        <v>0</v>
      </c>
    </row>
    <row r="524" spans="1:39" x14ac:dyDescent="0.3">
      <c r="A524" t="s">
        <v>761</v>
      </c>
      <c r="B524" t="s">
        <v>762</v>
      </c>
      <c r="C524" t="s">
        <v>39</v>
      </c>
      <c r="D524" t="s">
        <v>140</v>
      </c>
      <c r="E524" t="s">
        <v>737</v>
      </c>
      <c r="F524" s="13" t="str">
        <f>_xlfn.CONCAT(wiz_6[[#This Row],[OCTY......]],",",wiz_6[[#This Row],[OS]])</f>
        <v>PLEASANT P,WI</v>
      </c>
      <c r="G524" t="s">
        <v>70</v>
      </c>
      <c r="H524" t="s">
        <v>763</v>
      </c>
      <c r="I524" s="13" t="str">
        <f>_xlfn.CONCAT(wiz_6[[#This Row],[DCTY......]], ",",wiz_6[[#This Row],[DS]])</f>
        <v>VONORE    ,TN</v>
      </c>
      <c r="J524" t="str">
        <f>TRIM(CONCATENATE(wiz_6[[#This Row],[SHIPPER..................]],wiz_6[[#This Row],[ZIP2..]],wiz_6[[#This Row],[ZIP3..]]))</f>
        <v>CONAGRA FOODS INC | 5315837885</v>
      </c>
      <c r="K524">
        <v>1</v>
      </c>
      <c r="L524">
        <v>1.9</v>
      </c>
      <c r="M524">
        <v>0.28999999999999998</v>
      </c>
      <c r="N524">
        <v>615</v>
      </c>
      <c r="O524">
        <v>1.54</v>
      </c>
      <c r="P524">
        <v>89</v>
      </c>
      <c r="Q524">
        <v>0.3</v>
      </c>
      <c r="R524">
        <v>35</v>
      </c>
      <c r="S524">
        <v>-32</v>
      </c>
      <c r="T524">
        <v>-78</v>
      </c>
      <c r="U524">
        <v>-5</v>
      </c>
      <c r="V524">
        <v>-115</v>
      </c>
      <c r="W524">
        <v>60447</v>
      </c>
      <c r="X524">
        <v>53158</v>
      </c>
      <c r="Y524">
        <v>37885</v>
      </c>
      <c r="Z524">
        <v>1.97</v>
      </c>
      <c r="AA524">
        <f t="shared" si="108"/>
        <v>10012</v>
      </c>
      <c r="AB524">
        <f t="shared" si="109"/>
        <v>-115</v>
      </c>
      <c r="AC524">
        <f t="shared" si="110"/>
        <v>6159</v>
      </c>
      <c r="AD524">
        <f t="shared" si="111"/>
        <v>0.6151618058330004</v>
      </c>
      <c r="AE524">
        <f t="shared" si="112"/>
        <v>0</v>
      </c>
      <c r="AF524" t="e">
        <f t="shared" ca="1" si="113"/>
        <v>#N/A</v>
      </c>
      <c r="AG524" t="e">
        <f t="shared" ca="1" si="114"/>
        <v>#N/A</v>
      </c>
      <c r="AH524" t="e">
        <f t="shared" ca="1" si="115"/>
        <v>#N/A</v>
      </c>
      <c r="AI524" t="e">
        <f t="shared" ca="1" si="104"/>
        <v>#N/A</v>
      </c>
      <c r="AJ524">
        <f t="shared" si="105"/>
        <v>9.988014382740711E-5</v>
      </c>
      <c r="AK524">
        <f t="shared" si="106"/>
        <v>0</v>
      </c>
      <c r="AL524" t="e">
        <f t="shared" ca="1" si="116"/>
        <v>#N/A</v>
      </c>
      <c r="AM524" t="b">
        <f t="shared" si="107"/>
        <v>0</v>
      </c>
    </row>
    <row r="525" spans="1:39" x14ac:dyDescent="0.3">
      <c r="A525" t="s">
        <v>123</v>
      </c>
      <c r="B525" t="s">
        <v>124</v>
      </c>
      <c r="C525" t="s">
        <v>39</v>
      </c>
      <c r="D525" t="s">
        <v>53</v>
      </c>
      <c r="E525" t="s">
        <v>733</v>
      </c>
      <c r="F525" s="13" t="str">
        <f>_xlfn.CONCAT(wiz_6[[#This Row],[OCTY......]],",",wiz_6[[#This Row],[OS]])</f>
        <v>ASHTON    ,IL</v>
      </c>
      <c r="G525" t="s">
        <v>70</v>
      </c>
      <c r="H525" t="s">
        <v>563</v>
      </c>
      <c r="I525" s="13" t="str">
        <f>_xlfn.CONCAT(wiz_6[[#This Row],[DCTY......]], ",",wiz_6[[#This Row],[DS]])</f>
        <v>MIDWAY    ,TN</v>
      </c>
      <c r="J525" t="str">
        <f>TRIM(CONCATENATE(wiz_6[[#This Row],[SHIPPER..................]],wiz_6[[#This Row],[ZIP2..]],wiz_6[[#This Row],[ZIP3..]]))</f>
        <v>WAL MART SAMS GENERAL| 6100637809</v>
      </c>
      <c r="K525">
        <v>2</v>
      </c>
      <c r="L525">
        <v>2.15</v>
      </c>
      <c r="M525">
        <v>0.08</v>
      </c>
      <c r="N525">
        <v>642</v>
      </c>
      <c r="O525">
        <v>1.17</v>
      </c>
      <c r="P525">
        <v>76</v>
      </c>
      <c r="Q525">
        <v>0.3</v>
      </c>
      <c r="R525">
        <v>153</v>
      </c>
      <c r="S525">
        <v>-116</v>
      </c>
      <c r="T525">
        <v>10</v>
      </c>
      <c r="U525">
        <v>59</v>
      </c>
      <c r="V525">
        <v>-47</v>
      </c>
      <c r="W525">
        <v>53545</v>
      </c>
      <c r="X525">
        <v>61006</v>
      </c>
      <c r="Y525">
        <v>37809</v>
      </c>
      <c r="Z525">
        <v>2.0099999999999998</v>
      </c>
      <c r="AA525">
        <f t="shared" si="108"/>
        <v>10012</v>
      </c>
      <c r="AB525">
        <f t="shared" si="109"/>
        <v>-94</v>
      </c>
      <c r="AC525">
        <f t="shared" si="110"/>
        <v>6159</v>
      </c>
      <c r="AD525">
        <f t="shared" si="111"/>
        <v>0.6151618058330004</v>
      </c>
      <c r="AE525">
        <f t="shared" si="112"/>
        <v>0</v>
      </c>
      <c r="AF525" t="e">
        <f t="shared" ca="1" si="113"/>
        <v>#N/A</v>
      </c>
      <c r="AG525" t="e">
        <f t="shared" ca="1" si="114"/>
        <v>#N/A</v>
      </c>
      <c r="AH525" t="e">
        <f t="shared" ca="1" si="115"/>
        <v>#N/A</v>
      </c>
      <c r="AI525" t="e">
        <f t="shared" ca="1" si="104"/>
        <v>#N/A</v>
      </c>
      <c r="AJ525">
        <f t="shared" si="105"/>
        <v>1.9976028765481422E-4</v>
      </c>
      <c r="AK525">
        <f t="shared" si="106"/>
        <v>0</v>
      </c>
      <c r="AL525" t="e">
        <f t="shared" ca="1" si="116"/>
        <v>#N/A</v>
      </c>
      <c r="AM525" t="b">
        <f t="shared" si="107"/>
        <v>0</v>
      </c>
    </row>
    <row r="526" spans="1:39" x14ac:dyDescent="0.3">
      <c r="A526" t="s">
        <v>445</v>
      </c>
      <c r="B526" t="s">
        <v>446</v>
      </c>
      <c r="C526" t="s">
        <v>39</v>
      </c>
      <c r="D526" t="s">
        <v>53</v>
      </c>
      <c r="E526" t="s">
        <v>744</v>
      </c>
      <c r="F526" s="13" t="str">
        <f>_xlfn.CONCAT(wiz_6[[#This Row],[OCTY......]],",",wiz_6[[#This Row],[OS]])</f>
        <v>ST CHARLES,IL</v>
      </c>
      <c r="G526" t="s">
        <v>70</v>
      </c>
      <c r="H526" t="s">
        <v>75</v>
      </c>
      <c r="I526" s="13" t="str">
        <f>_xlfn.CONCAT(wiz_6[[#This Row],[DCTY......]], ",",wiz_6[[#This Row],[DS]])</f>
        <v>MEMPHIS   ,TN</v>
      </c>
      <c r="J526" t="str">
        <f>TRIM(CONCATENATE(wiz_6[[#This Row],[SHIPPER..................]],wiz_6[[#This Row],[ZIP2..]],wiz_6[[#This Row],[ZIP3..]]))</f>
        <v>PACTIV | 6017438101</v>
      </c>
      <c r="K526">
        <v>4</v>
      </c>
      <c r="L526">
        <v>1.62</v>
      </c>
      <c r="M526">
        <v>0.17</v>
      </c>
      <c r="N526">
        <v>538</v>
      </c>
      <c r="O526">
        <v>1.04</v>
      </c>
      <c r="P526">
        <v>40</v>
      </c>
      <c r="Q526">
        <v>0.25</v>
      </c>
      <c r="R526">
        <v>51</v>
      </c>
      <c r="S526">
        <v>-2</v>
      </c>
      <c r="T526">
        <v>1</v>
      </c>
      <c r="U526">
        <v>37</v>
      </c>
      <c r="V526">
        <v>36</v>
      </c>
      <c r="W526">
        <v>60803</v>
      </c>
      <c r="X526">
        <v>60174</v>
      </c>
      <c r="Y526">
        <v>38101</v>
      </c>
      <c r="Z526">
        <v>1.57</v>
      </c>
      <c r="AA526">
        <f t="shared" si="108"/>
        <v>10012</v>
      </c>
      <c r="AB526">
        <f t="shared" si="109"/>
        <v>144</v>
      </c>
      <c r="AC526">
        <f t="shared" si="110"/>
        <v>6159</v>
      </c>
      <c r="AD526">
        <f t="shared" si="111"/>
        <v>0.6151618058330004</v>
      </c>
      <c r="AE526">
        <f t="shared" si="112"/>
        <v>0</v>
      </c>
      <c r="AF526" t="e">
        <f t="shared" ca="1" si="113"/>
        <v>#N/A</v>
      </c>
      <c r="AG526" t="e">
        <f t="shared" ca="1" si="114"/>
        <v>#N/A</v>
      </c>
      <c r="AH526" t="e">
        <f t="shared" ca="1" si="115"/>
        <v>#N/A</v>
      </c>
      <c r="AI526" t="e">
        <f t="shared" ca="1" si="104"/>
        <v>#N/A</v>
      </c>
      <c r="AJ526">
        <f t="shared" si="105"/>
        <v>3.9952057530962844E-4</v>
      </c>
      <c r="AK526">
        <f t="shared" si="106"/>
        <v>0</v>
      </c>
      <c r="AL526" t="e">
        <f t="shared" ca="1" si="116"/>
        <v>#N/A</v>
      </c>
      <c r="AM526" t="b">
        <f t="shared" si="107"/>
        <v>0</v>
      </c>
    </row>
    <row r="527" spans="1:39" x14ac:dyDescent="0.3">
      <c r="A527" t="s">
        <v>123</v>
      </c>
      <c r="B527" t="s">
        <v>124</v>
      </c>
      <c r="C527" t="s">
        <v>39</v>
      </c>
      <c r="D527" t="s">
        <v>53</v>
      </c>
      <c r="E527" t="s">
        <v>425</v>
      </c>
      <c r="F527" s="13" t="str">
        <f>_xlfn.CONCAT(wiz_6[[#This Row],[OCTY......]],",",wiz_6[[#This Row],[OS]])</f>
        <v>DEKALB    ,IL</v>
      </c>
      <c r="G527" t="s">
        <v>70</v>
      </c>
      <c r="H527" t="s">
        <v>75</v>
      </c>
      <c r="I527" s="13" t="str">
        <f>_xlfn.CONCAT(wiz_6[[#This Row],[DCTY......]], ",",wiz_6[[#This Row],[DS]])</f>
        <v>MEMPHIS   ,TN</v>
      </c>
      <c r="J527" t="str">
        <f>TRIM(CONCATENATE(wiz_6[[#This Row],[SHIPPER..................]],wiz_6[[#This Row],[ZIP2..]],wiz_6[[#This Row],[ZIP3..]]))</f>
        <v>WAL MART SAMS GENERAL| 6011538101</v>
      </c>
      <c r="K527">
        <v>1</v>
      </c>
      <c r="L527">
        <v>1.72</v>
      </c>
      <c r="M527">
        <v>7.0000000000000007E-2</v>
      </c>
      <c r="N527">
        <v>543</v>
      </c>
      <c r="O527">
        <v>1.67</v>
      </c>
      <c r="P527">
        <v>178</v>
      </c>
      <c r="Q527">
        <v>0.4</v>
      </c>
      <c r="R527">
        <v>110</v>
      </c>
      <c r="S527">
        <v>-126</v>
      </c>
      <c r="T527">
        <v>-148</v>
      </c>
      <c r="U527">
        <v>38</v>
      </c>
      <c r="V527">
        <v>-236</v>
      </c>
      <c r="W527">
        <v>61832</v>
      </c>
      <c r="X527">
        <v>60115</v>
      </c>
      <c r="Y527">
        <v>38101</v>
      </c>
      <c r="Z527">
        <v>1.57</v>
      </c>
      <c r="AA527">
        <f t="shared" si="108"/>
        <v>10012</v>
      </c>
      <c r="AB527">
        <f t="shared" si="109"/>
        <v>-236</v>
      </c>
      <c r="AC527">
        <f t="shared" si="110"/>
        <v>6159</v>
      </c>
      <c r="AD527">
        <f t="shared" si="111"/>
        <v>0.6151618058330004</v>
      </c>
      <c r="AE527">
        <f t="shared" si="112"/>
        <v>0</v>
      </c>
      <c r="AF527" t="e">
        <f t="shared" ca="1" si="113"/>
        <v>#N/A</v>
      </c>
      <c r="AG527" t="e">
        <f t="shared" ca="1" si="114"/>
        <v>#N/A</v>
      </c>
      <c r="AH527" t="e">
        <f t="shared" ca="1" si="115"/>
        <v>#N/A</v>
      </c>
      <c r="AI527" t="e">
        <f t="shared" ca="1" si="104"/>
        <v>#N/A</v>
      </c>
      <c r="AJ527">
        <f t="shared" si="105"/>
        <v>9.988014382740711E-5</v>
      </c>
      <c r="AK527">
        <f t="shared" si="106"/>
        <v>0</v>
      </c>
      <c r="AL527" t="e">
        <f t="shared" ca="1" si="116"/>
        <v>#N/A</v>
      </c>
      <c r="AM527" t="b">
        <f t="shared" si="107"/>
        <v>0</v>
      </c>
    </row>
    <row r="528" spans="1:39" x14ac:dyDescent="0.3">
      <c r="A528" t="s">
        <v>123</v>
      </c>
      <c r="B528" t="s">
        <v>124</v>
      </c>
      <c r="C528" t="s">
        <v>39</v>
      </c>
      <c r="D528" t="s">
        <v>53</v>
      </c>
      <c r="E528" t="s">
        <v>764</v>
      </c>
      <c r="F528" s="13" t="str">
        <f>_xlfn.CONCAT(wiz_6[[#This Row],[OCTY......]],",",wiz_6[[#This Row],[OS]])</f>
        <v>ITASCA    ,IL</v>
      </c>
      <c r="G528" t="s">
        <v>70</v>
      </c>
      <c r="H528" t="s">
        <v>75</v>
      </c>
      <c r="I528" s="13" t="str">
        <f>_xlfn.CONCAT(wiz_6[[#This Row],[DCTY......]], ",",wiz_6[[#This Row],[DS]])</f>
        <v>MEMPHIS   ,TN</v>
      </c>
      <c r="J528" t="str">
        <f>TRIM(CONCATENATE(wiz_6[[#This Row],[SHIPPER..................]],wiz_6[[#This Row],[ZIP2..]],wiz_6[[#This Row],[ZIP3..]]))</f>
        <v>WAL MART SAMS GENERAL| 6014338101</v>
      </c>
      <c r="K528">
        <v>1</v>
      </c>
      <c r="L528">
        <v>1.72</v>
      </c>
      <c r="M528">
        <v>0.13</v>
      </c>
      <c r="N528">
        <v>560</v>
      </c>
      <c r="O528">
        <v>1.1000000000000001</v>
      </c>
      <c r="P528">
        <v>19</v>
      </c>
      <c r="Q528">
        <v>0.25</v>
      </c>
      <c r="R528">
        <v>75</v>
      </c>
      <c r="S528">
        <v>6</v>
      </c>
      <c r="T528">
        <v>0</v>
      </c>
      <c r="U528">
        <v>86</v>
      </c>
      <c r="V528">
        <v>92</v>
      </c>
      <c r="W528">
        <v>60559</v>
      </c>
      <c r="X528">
        <v>60143</v>
      </c>
      <c r="Y528">
        <v>38101</v>
      </c>
      <c r="Z528">
        <v>1.63</v>
      </c>
      <c r="AA528">
        <f t="shared" si="108"/>
        <v>10012</v>
      </c>
      <c r="AB528">
        <f t="shared" si="109"/>
        <v>92</v>
      </c>
      <c r="AC528">
        <f t="shared" si="110"/>
        <v>6159</v>
      </c>
      <c r="AD528">
        <f t="shared" si="111"/>
        <v>0.6151618058330004</v>
      </c>
      <c r="AE528">
        <f t="shared" si="112"/>
        <v>0</v>
      </c>
      <c r="AF528" t="e">
        <f t="shared" ca="1" si="113"/>
        <v>#N/A</v>
      </c>
      <c r="AG528" t="e">
        <f t="shared" ca="1" si="114"/>
        <v>#N/A</v>
      </c>
      <c r="AH528" t="e">
        <f t="shared" ca="1" si="115"/>
        <v>#N/A</v>
      </c>
      <c r="AI528" t="e">
        <f t="shared" ca="1" si="104"/>
        <v>#N/A</v>
      </c>
      <c r="AJ528">
        <f t="shared" si="105"/>
        <v>9.988014382740711E-5</v>
      </c>
      <c r="AK528">
        <f t="shared" si="106"/>
        <v>0</v>
      </c>
      <c r="AL528" t="e">
        <f t="shared" ca="1" si="116"/>
        <v>#N/A</v>
      </c>
      <c r="AM528" t="b">
        <f t="shared" si="107"/>
        <v>0</v>
      </c>
    </row>
    <row r="529" spans="1:39" x14ac:dyDescent="0.3">
      <c r="A529" t="s">
        <v>37</v>
      </c>
      <c r="B529" t="s">
        <v>38</v>
      </c>
      <c r="C529" t="s">
        <v>39</v>
      </c>
      <c r="D529" t="s">
        <v>53</v>
      </c>
      <c r="E529" t="s">
        <v>729</v>
      </c>
      <c r="F529" s="13" t="str">
        <f>_xlfn.CONCAT(wiz_6[[#This Row],[OCTY......]],",",wiz_6[[#This Row],[OS]])</f>
        <v>DES PLAINE,IL</v>
      </c>
      <c r="G529" t="s">
        <v>70</v>
      </c>
      <c r="H529" t="s">
        <v>611</v>
      </c>
      <c r="I529" s="13" t="str">
        <f>_xlfn.CONCAT(wiz_6[[#This Row],[DCTY......]], ",",wiz_6[[#This Row],[DS]])</f>
        <v>MURFREESBO,TN</v>
      </c>
      <c r="J529" t="str">
        <f>TRIM(CONCATENATE(wiz_6[[#This Row],[SHIPPER..................]],wiz_6[[#This Row],[ZIP2..]],wiz_6[[#This Row],[ZIP3..]]))</f>
        <v>b: C H ROBINSON | 6001637127</v>
      </c>
      <c r="K529">
        <v>1</v>
      </c>
      <c r="L529">
        <v>1.33</v>
      </c>
      <c r="M529">
        <v>0.28000000000000003</v>
      </c>
      <c r="N529">
        <v>528</v>
      </c>
      <c r="O529">
        <v>1.83</v>
      </c>
      <c r="P529">
        <v>32</v>
      </c>
      <c r="Q529">
        <v>0.25</v>
      </c>
      <c r="R529">
        <v>24</v>
      </c>
      <c r="S529">
        <v>73</v>
      </c>
      <c r="T529">
        <v>-186</v>
      </c>
      <c r="U529">
        <v>-349</v>
      </c>
      <c r="V529">
        <v>-462</v>
      </c>
      <c r="W529">
        <v>60803</v>
      </c>
      <c r="X529">
        <v>60016</v>
      </c>
      <c r="Y529">
        <v>37127</v>
      </c>
      <c r="Z529">
        <v>1.39</v>
      </c>
      <c r="AA529">
        <f t="shared" si="108"/>
        <v>10012</v>
      </c>
      <c r="AB529">
        <f t="shared" si="109"/>
        <v>-462</v>
      </c>
      <c r="AC529">
        <f t="shared" si="110"/>
        <v>6159</v>
      </c>
      <c r="AD529">
        <f t="shared" si="111"/>
        <v>0.6151618058330004</v>
      </c>
      <c r="AE529">
        <f t="shared" si="112"/>
        <v>0</v>
      </c>
      <c r="AF529" t="e">
        <f t="shared" ca="1" si="113"/>
        <v>#N/A</v>
      </c>
      <c r="AG529" t="e">
        <f t="shared" ca="1" si="114"/>
        <v>#N/A</v>
      </c>
      <c r="AH529" t="e">
        <f t="shared" ca="1" si="115"/>
        <v>#N/A</v>
      </c>
      <c r="AI529" t="e">
        <f t="shared" ca="1" si="104"/>
        <v>#N/A</v>
      </c>
      <c r="AJ529">
        <f t="shared" si="105"/>
        <v>9.988014382740711E-5</v>
      </c>
      <c r="AK529">
        <f t="shared" si="106"/>
        <v>0</v>
      </c>
      <c r="AL529" t="e">
        <f t="shared" ca="1" si="116"/>
        <v>#N/A</v>
      </c>
      <c r="AM529" t="b">
        <f t="shared" si="107"/>
        <v>0</v>
      </c>
    </row>
    <row r="530" spans="1:39" x14ac:dyDescent="0.3">
      <c r="A530" t="s">
        <v>765</v>
      </c>
      <c r="B530" t="s">
        <v>766</v>
      </c>
      <c r="C530" t="s">
        <v>39</v>
      </c>
      <c r="D530" t="s">
        <v>53</v>
      </c>
      <c r="E530" t="s">
        <v>767</v>
      </c>
      <c r="F530" s="13" t="str">
        <f>_xlfn.CONCAT(wiz_6[[#This Row],[OCTY......]],",",wiz_6[[#This Row],[OS]])</f>
        <v>ELGIN     ,IL</v>
      </c>
      <c r="G530" t="s">
        <v>70</v>
      </c>
      <c r="H530" t="s">
        <v>578</v>
      </c>
      <c r="I530" s="13" t="str">
        <f>_xlfn.CONCAT(wiz_6[[#This Row],[DCTY......]], ",",wiz_6[[#This Row],[DS]])</f>
        <v>MOUNT JULI,TN</v>
      </c>
      <c r="J530" t="str">
        <f>TRIM(CONCATENATE(wiz_6[[#This Row],[SHIPPER..................]],wiz_6[[#This Row],[ZIP2..]],wiz_6[[#This Row],[ZIP3..]]))</f>
        <v>NISSAN NORTH AMERICA | 6012037121</v>
      </c>
      <c r="K530">
        <v>1</v>
      </c>
      <c r="L530">
        <v>1.53</v>
      </c>
      <c r="M530">
        <v>0.13</v>
      </c>
      <c r="N530">
        <v>598</v>
      </c>
      <c r="O530">
        <v>1</v>
      </c>
      <c r="P530">
        <v>67</v>
      </c>
      <c r="Q530">
        <v>0.3</v>
      </c>
      <c r="R530">
        <v>48</v>
      </c>
      <c r="S530">
        <v>-68</v>
      </c>
      <c r="T530">
        <v>24</v>
      </c>
      <c r="U530">
        <v>-162</v>
      </c>
      <c r="V530">
        <v>-206</v>
      </c>
      <c r="W530">
        <v>60447</v>
      </c>
      <c r="X530">
        <v>60120</v>
      </c>
      <c r="Y530">
        <v>37121</v>
      </c>
      <c r="Z530">
        <v>1.44</v>
      </c>
      <c r="AA530">
        <f t="shared" si="108"/>
        <v>10012</v>
      </c>
      <c r="AB530">
        <f t="shared" si="109"/>
        <v>-206</v>
      </c>
      <c r="AC530">
        <f t="shared" si="110"/>
        <v>6159</v>
      </c>
      <c r="AD530">
        <f t="shared" si="111"/>
        <v>0.6151618058330004</v>
      </c>
      <c r="AE530">
        <f t="shared" si="112"/>
        <v>0</v>
      </c>
      <c r="AF530" t="e">
        <f t="shared" ca="1" si="113"/>
        <v>#N/A</v>
      </c>
      <c r="AG530" t="e">
        <f t="shared" ca="1" si="114"/>
        <v>#N/A</v>
      </c>
      <c r="AH530" t="e">
        <f t="shared" ca="1" si="115"/>
        <v>#N/A</v>
      </c>
      <c r="AI530" t="e">
        <f t="shared" ca="1" si="104"/>
        <v>#N/A</v>
      </c>
      <c r="AJ530">
        <f t="shared" si="105"/>
        <v>9.988014382740711E-5</v>
      </c>
      <c r="AK530">
        <f t="shared" si="106"/>
        <v>0</v>
      </c>
      <c r="AL530" t="e">
        <f t="shared" ca="1" si="116"/>
        <v>#N/A</v>
      </c>
      <c r="AM530" t="b">
        <f t="shared" si="107"/>
        <v>0</v>
      </c>
    </row>
    <row r="531" spans="1:39" x14ac:dyDescent="0.3">
      <c r="A531" t="s">
        <v>765</v>
      </c>
      <c r="B531" t="s">
        <v>766</v>
      </c>
      <c r="C531" t="s">
        <v>39</v>
      </c>
      <c r="D531" t="s">
        <v>53</v>
      </c>
      <c r="E531" t="s">
        <v>768</v>
      </c>
      <c r="F531" s="13" t="str">
        <f>_xlfn.CONCAT(wiz_6[[#This Row],[OCTY......]],",",wiz_6[[#This Row],[OS]])</f>
        <v>MCHENRY   ,IL</v>
      </c>
      <c r="G531" t="s">
        <v>70</v>
      </c>
      <c r="H531" t="s">
        <v>578</v>
      </c>
      <c r="I531" s="13" t="str">
        <f>_xlfn.CONCAT(wiz_6[[#This Row],[DCTY......]], ",",wiz_6[[#This Row],[DS]])</f>
        <v>MOUNT JULI,TN</v>
      </c>
      <c r="J531" t="str">
        <f>TRIM(CONCATENATE(wiz_6[[#This Row],[SHIPPER..................]],wiz_6[[#This Row],[ZIP2..]],wiz_6[[#This Row],[ZIP3..]]))</f>
        <v>NISSAN NORTH AMERICA | 6005037121</v>
      </c>
      <c r="K531">
        <v>2</v>
      </c>
      <c r="L531">
        <v>1.73</v>
      </c>
      <c r="M531">
        <v>0.15</v>
      </c>
      <c r="N531">
        <v>528</v>
      </c>
      <c r="O531">
        <v>0.88</v>
      </c>
      <c r="P531">
        <v>59</v>
      </c>
      <c r="Q531">
        <v>0.28000000000000003</v>
      </c>
      <c r="R531">
        <v>68</v>
      </c>
      <c r="S531">
        <v>-10</v>
      </c>
      <c r="T531">
        <v>39</v>
      </c>
      <c r="U531">
        <v>-110</v>
      </c>
      <c r="V531">
        <v>-81</v>
      </c>
      <c r="W531">
        <v>60526</v>
      </c>
      <c r="X531">
        <v>60050</v>
      </c>
      <c r="Y531">
        <v>37121</v>
      </c>
      <c r="Z531">
        <v>1.66</v>
      </c>
      <c r="AA531">
        <f t="shared" si="108"/>
        <v>10012</v>
      </c>
      <c r="AB531">
        <f t="shared" si="109"/>
        <v>-162</v>
      </c>
      <c r="AC531">
        <f t="shared" si="110"/>
        <v>6159</v>
      </c>
      <c r="AD531">
        <f t="shared" si="111"/>
        <v>0.6151618058330004</v>
      </c>
      <c r="AE531">
        <f t="shared" si="112"/>
        <v>0</v>
      </c>
      <c r="AF531" t="e">
        <f t="shared" ca="1" si="113"/>
        <v>#N/A</v>
      </c>
      <c r="AG531" t="e">
        <f t="shared" ca="1" si="114"/>
        <v>#N/A</v>
      </c>
      <c r="AH531" t="e">
        <f t="shared" ca="1" si="115"/>
        <v>#N/A</v>
      </c>
      <c r="AI531" t="e">
        <f t="shared" ca="1" si="104"/>
        <v>#N/A</v>
      </c>
      <c r="AJ531">
        <f t="shared" si="105"/>
        <v>1.9976028765481422E-4</v>
      </c>
      <c r="AK531">
        <f t="shared" si="106"/>
        <v>0</v>
      </c>
      <c r="AL531" t="e">
        <f t="shared" ca="1" si="116"/>
        <v>#N/A</v>
      </c>
      <c r="AM531" t="b">
        <f t="shared" si="107"/>
        <v>0</v>
      </c>
    </row>
    <row r="532" spans="1:39" x14ac:dyDescent="0.3">
      <c r="A532" t="s">
        <v>677</v>
      </c>
      <c r="B532" t="s">
        <v>678</v>
      </c>
      <c r="C532" t="s">
        <v>39</v>
      </c>
      <c r="D532" t="s">
        <v>53</v>
      </c>
      <c r="E532" t="s">
        <v>769</v>
      </c>
      <c r="F532" s="13" t="str">
        <f>_xlfn.CONCAT(wiz_6[[#This Row],[OCTY......]],",",wiz_6[[#This Row],[OS]])</f>
        <v>EDWARDSVIL,IL</v>
      </c>
      <c r="G532" t="s">
        <v>50</v>
      </c>
      <c r="H532" t="s">
        <v>615</v>
      </c>
      <c r="I532" s="13" t="str">
        <f>_xlfn.CONCAT(wiz_6[[#This Row],[DCTY......]], ",",wiz_6[[#This Row],[DS]])</f>
        <v>BRASELTON ,GA</v>
      </c>
      <c r="J532" t="str">
        <f>TRIM(CONCATENATE(wiz_6[[#This Row],[SHIPPER..................]],wiz_6[[#This Row],[ZIP2..]],wiz_6[[#This Row],[ZIP3..]]))</f>
        <v>b: TRANSFIX | 6202530517</v>
      </c>
      <c r="K532">
        <v>1</v>
      </c>
      <c r="L532">
        <v>1.68</v>
      </c>
      <c r="M532">
        <v>0.27</v>
      </c>
      <c r="N532">
        <v>591</v>
      </c>
      <c r="O532">
        <v>1.1000000000000001</v>
      </c>
      <c r="P532">
        <v>92</v>
      </c>
      <c r="Q532">
        <v>0.3</v>
      </c>
      <c r="R532">
        <v>-35</v>
      </c>
      <c r="S532">
        <v>-40</v>
      </c>
      <c r="T532">
        <v>0</v>
      </c>
      <c r="U532">
        <v>151</v>
      </c>
      <c r="V532">
        <v>111</v>
      </c>
      <c r="W532">
        <v>63379</v>
      </c>
      <c r="X532">
        <v>62025</v>
      </c>
      <c r="Y532">
        <v>30517</v>
      </c>
      <c r="Z532">
        <v>1.73</v>
      </c>
      <c r="AA532">
        <f t="shared" si="108"/>
        <v>10012</v>
      </c>
      <c r="AB532">
        <f t="shared" si="109"/>
        <v>111</v>
      </c>
      <c r="AC532">
        <f t="shared" si="110"/>
        <v>6159</v>
      </c>
      <c r="AD532">
        <f t="shared" si="111"/>
        <v>0.6151618058330004</v>
      </c>
      <c r="AE532">
        <f t="shared" si="112"/>
        <v>0</v>
      </c>
      <c r="AF532" t="e">
        <f t="shared" ca="1" si="113"/>
        <v>#N/A</v>
      </c>
      <c r="AG532" t="e">
        <f t="shared" ca="1" si="114"/>
        <v>#N/A</v>
      </c>
      <c r="AH532" t="e">
        <f t="shared" ca="1" si="115"/>
        <v>#N/A</v>
      </c>
      <c r="AI532" t="e">
        <f t="shared" ca="1" si="104"/>
        <v>#N/A</v>
      </c>
      <c r="AJ532">
        <f t="shared" si="105"/>
        <v>9.988014382740711E-5</v>
      </c>
      <c r="AK532">
        <f t="shared" si="106"/>
        <v>0</v>
      </c>
      <c r="AL532" t="e">
        <f t="shared" ca="1" si="116"/>
        <v>#N/A</v>
      </c>
      <c r="AM532" t="b">
        <f t="shared" si="107"/>
        <v>0</v>
      </c>
    </row>
    <row r="533" spans="1:39" x14ac:dyDescent="0.3">
      <c r="A533" t="s">
        <v>400</v>
      </c>
      <c r="B533" t="s">
        <v>401</v>
      </c>
      <c r="C533" t="s">
        <v>39</v>
      </c>
      <c r="D533" t="s">
        <v>53</v>
      </c>
      <c r="E533" t="s">
        <v>770</v>
      </c>
      <c r="F533" s="13" t="str">
        <f>_xlfn.CONCAT(wiz_6[[#This Row],[OCTY......]],",",wiz_6[[#This Row],[OS]])</f>
        <v>BOLINGBROO,IL</v>
      </c>
      <c r="G533" t="s">
        <v>50</v>
      </c>
      <c r="H533" t="s">
        <v>223</v>
      </c>
      <c r="I533" s="13" t="str">
        <f>_xlfn.CONCAT(wiz_6[[#This Row],[DCTY......]], ",",wiz_6[[#This Row],[DS]])</f>
        <v>ATLANTA   ,GA</v>
      </c>
      <c r="J533" t="str">
        <f>TRIM(CONCATENATE(wiz_6[[#This Row],[SHIPPER..................]],wiz_6[[#This Row],[ZIP2..]],wiz_6[[#This Row],[ZIP3..]]))</f>
        <v>KELLOGG COMPANY MLXP| 6044030301</v>
      </c>
      <c r="K533">
        <v>111</v>
      </c>
      <c r="L533">
        <v>1.87</v>
      </c>
      <c r="M533">
        <v>0.24</v>
      </c>
      <c r="N533">
        <v>698</v>
      </c>
      <c r="O533">
        <v>1.38</v>
      </c>
      <c r="P533">
        <v>65</v>
      </c>
      <c r="Q533">
        <v>0.3</v>
      </c>
      <c r="R533">
        <v>8</v>
      </c>
      <c r="S533">
        <v>6</v>
      </c>
      <c r="T533">
        <v>2</v>
      </c>
      <c r="U533">
        <v>110</v>
      </c>
      <c r="V533">
        <v>118</v>
      </c>
      <c r="W533">
        <v>61832</v>
      </c>
      <c r="X533">
        <v>60440</v>
      </c>
      <c r="Y533">
        <v>30301</v>
      </c>
      <c r="Z533">
        <v>1.89</v>
      </c>
      <c r="AA533">
        <f t="shared" si="108"/>
        <v>10012</v>
      </c>
      <c r="AB533">
        <f t="shared" si="109"/>
        <v>13098</v>
      </c>
      <c r="AC533">
        <f t="shared" si="110"/>
        <v>6159</v>
      </c>
      <c r="AD533">
        <f t="shared" si="111"/>
        <v>0.6151618058330004</v>
      </c>
      <c r="AE533">
        <f t="shared" si="112"/>
        <v>0</v>
      </c>
      <c r="AF533" t="e">
        <f t="shared" ca="1" si="113"/>
        <v>#N/A</v>
      </c>
      <c r="AG533" t="e">
        <f t="shared" ca="1" si="114"/>
        <v>#N/A</v>
      </c>
      <c r="AH533" t="e">
        <f t="shared" ca="1" si="115"/>
        <v>#N/A</v>
      </c>
      <c r="AI533" t="e">
        <f t="shared" ca="1" si="104"/>
        <v>#N/A</v>
      </c>
      <c r="AJ533">
        <f t="shared" si="105"/>
        <v>1.1086695964842189E-2</v>
      </c>
      <c r="AK533">
        <f t="shared" si="106"/>
        <v>0</v>
      </c>
      <c r="AL533" t="e">
        <f t="shared" ca="1" si="116"/>
        <v>#N/A</v>
      </c>
      <c r="AM533" t="b">
        <f t="shared" si="107"/>
        <v>0</v>
      </c>
    </row>
    <row r="534" spans="1:39" x14ac:dyDescent="0.3">
      <c r="A534" t="s">
        <v>400</v>
      </c>
      <c r="B534" t="s">
        <v>401</v>
      </c>
      <c r="C534" t="s">
        <v>39</v>
      </c>
      <c r="D534" t="s">
        <v>53</v>
      </c>
      <c r="E534" t="s">
        <v>427</v>
      </c>
      <c r="F534" s="13" t="str">
        <f>_xlfn.CONCAT(wiz_6[[#This Row],[OCTY......]],",",wiz_6[[#This Row],[OS]])</f>
        <v>MINOOKA   ,IL</v>
      </c>
      <c r="G534" t="s">
        <v>50</v>
      </c>
      <c r="H534" t="s">
        <v>223</v>
      </c>
      <c r="I534" s="13" t="str">
        <f>_xlfn.CONCAT(wiz_6[[#This Row],[DCTY......]], ",",wiz_6[[#This Row],[DS]])</f>
        <v>ATLANTA   ,GA</v>
      </c>
      <c r="J534" t="str">
        <f>TRIM(CONCATENATE(wiz_6[[#This Row],[SHIPPER..................]],wiz_6[[#This Row],[ZIP2..]],wiz_6[[#This Row],[ZIP3..]]))</f>
        <v>KELLOGG COMPANY MLXP| 6044730301</v>
      </c>
      <c r="K534">
        <v>43</v>
      </c>
      <c r="L534">
        <v>1.84</v>
      </c>
      <c r="M534">
        <v>0.25</v>
      </c>
      <c r="N534">
        <v>699</v>
      </c>
      <c r="O534">
        <v>1.43</v>
      </c>
      <c r="P534">
        <v>76</v>
      </c>
      <c r="Q534">
        <v>0.31</v>
      </c>
      <c r="R534">
        <v>-17</v>
      </c>
      <c r="S534">
        <v>-25</v>
      </c>
      <c r="T534">
        <v>-10</v>
      </c>
      <c r="U534">
        <v>114</v>
      </c>
      <c r="V534">
        <v>79</v>
      </c>
      <c r="W534">
        <v>46064</v>
      </c>
      <c r="X534">
        <v>60447</v>
      </c>
      <c r="Y534">
        <v>30301</v>
      </c>
      <c r="Z534">
        <v>1.87</v>
      </c>
      <c r="AA534">
        <f t="shared" si="108"/>
        <v>10012</v>
      </c>
      <c r="AB534">
        <f t="shared" si="109"/>
        <v>3397</v>
      </c>
      <c r="AC534">
        <f t="shared" si="110"/>
        <v>6159</v>
      </c>
      <c r="AD534">
        <f t="shared" si="111"/>
        <v>0.6151618058330004</v>
      </c>
      <c r="AE534">
        <f t="shared" si="112"/>
        <v>0</v>
      </c>
      <c r="AF534" t="e">
        <f t="shared" ca="1" si="113"/>
        <v>#N/A</v>
      </c>
      <c r="AG534" t="e">
        <f t="shared" ca="1" si="114"/>
        <v>#N/A</v>
      </c>
      <c r="AH534" t="e">
        <f t="shared" ca="1" si="115"/>
        <v>#N/A</v>
      </c>
      <c r="AI534" t="e">
        <f t="shared" ca="1" si="104"/>
        <v>#N/A</v>
      </c>
      <c r="AJ534">
        <f t="shared" si="105"/>
        <v>4.2948461845785059E-3</v>
      </c>
      <c r="AK534">
        <f t="shared" si="106"/>
        <v>0</v>
      </c>
      <c r="AL534" t="e">
        <f t="shared" ca="1" si="116"/>
        <v>#N/A</v>
      </c>
      <c r="AM534" t="b">
        <f t="shared" si="107"/>
        <v>0</v>
      </c>
    </row>
    <row r="535" spans="1:39" x14ac:dyDescent="0.3">
      <c r="A535" t="s">
        <v>78</v>
      </c>
      <c r="B535" t="s">
        <v>79</v>
      </c>
      <c r="C535" t="s">
        <v>39</v>
      </c>
      <c r="D535" t="s">
        <v>53</v>
      </c>
      <c r="E535" t="s">
        <v>770</v>
      </c>
      <c r="F535" s="13" t="str">
        <f>_xlfn.CONCAT(wiz_6[[#This Row],[OCTY......]],",",wiz_6[[#This Row],[OS]])</f>
        <v>BOLINGBROO,IL</v>
      </c>
      <c r="G535" t="s">
        <v>44</v>
      </c>
      <c r="H535" t="s">
        <v>464</v>
      </c>
      <c r="I535" s="13" t="str">
        <f>_xlfn.CONCAT(wiz_6[[#This Row],[DCTY......]], ",",wiz_6[[#This Row],[DS]])</f>
        <v>FRANKLIN  ,KY</v>
      </c>
      <c r="J535" t="str">
        <f>TRIM(CONCATENATE(wiz_6[[#This Row],[SHIPPER..................]],wiz_6[[#This Row],[ZIP2..]],wiz_6[[#This Row],[ZIP3..]]))</f>
        <v>TRACTOR SUPPLY MANHAT| 6044042134</v>
      </c>
      <c r="K535">
        <v>1</v>
      </c>
      <c r="L535">
        <v>2.0499999999999998</v>
      </c>
      <c r="M535">
        <v>0.21</v>
      </c>
      <c r="N535">
        <v>489</v>
      </c>
      <c r="O535">
        <v>0.63</v>
      </c>
      <c r="P535">
        <v>17</v>
      </c>
      <c r="Q535">
        <v>0.25</v>
      </c>
      <c r="R535">
        <v>-9</v>
      </c>
      <c r="S535">
        <v>125</v>
      </c>
      <c r="T535">
        <v>80</v>
      </c>
      <c r="U535">
        <v>203</v>
      </c>
      <c r="V535">
        <v>408</v>
      </c>
      <c r="W535">
        <v>60526</v>
      </c>
      <c r="X535">
        <v>60440</v>
      </c>
      <c r="Y535">
        <v>42134</v>
      </c>
      <c r="Z535">
        <v>2.04</v>
      </c>
      <c r="AA535">
        <f t="shared" si="108"/>
        <v>10012</v>
      </c>
      <c r="AB535">
        <f t="shared" si="109"/>
        <v>408</v>
      </c>
      <c r="AC535">
        <f t="shared" si="110"/>
        <v>6159</v>
      </c>
      <c r="AD535">
        <f t="shared" si="111"/>
        <v>0.6151618058330004</v>
      </c>
      <c r="AE535">
        <f t="shared" si="112"/>
        <v>0</v>
      </c>
      <c r="AF535" t="e">
        <f t="shared" ca="1" si="113"/>
        <v>#N/A</v>
      </c>
      <c r="AG535" t="e">
        <f t="shared" ca="1" si="114"/>
        <v>#N/A</v>
      </c>
      <c r="AH535" t="e">
        <f t="shared" ca="1" si="115"/>
        <v>#N/A</v>
      </c>
      <c r="AI535" t="e">
        <f t="shared" ca="1" si="104"/>
        <v>#N/A</v>
      </c>
      <c r="AJ535">
        <f t="shared" si="105"/>
        <v>9.988014382740711E-5</v>
      </c>
      <c r="AK535">
        <f t="shared" si="106"/>
        <v>0</v>
      </c>
      <c r="AL535" t="e">
        <f t="shared" ca="1" si="116"/>
        <v>#N/A</v>
      </c>
      <c r="AM535" t="b">
        <f t="shared" si="107"/>
        <v>0</v>
      </c>
    </row>
    <row r="536" spans="1:39" x14ac:dyDescent="0.3">
      <c r="A536" t="s">
        <v>771</v>
      </c>
      <c r="B536" t="s">
        <v>772</v>
      </c>
      <c r="C536" t="s">
        <v>39</v>
      </c>
      <c r="D536" t="s">
        <v>53</v>
      </c>
      <c r="E536" t="s">
        <v>773</v>
      </c>
      <c r="F536" s="13" t="str">
        <f>_xlfn.CONCAT(wiz_6[[#This Row],[OCTY......]],",",wiz_6[[#This Row],[OS]])</f>
        <v>JOLIET    ,IL</v>
      </c>
      <c r="G536" t="s">
        <v>66</v>
      </c>
      <c r="H536" t="s">
        <v>774</v>
      </c>
      <c r="I536" s="13" t="str">
        <f>_xlfn.CONCAT(wiz_6[[#This Row],[DCTY......]], ",",wiz_6[[#This Row],[DS]])</f>
        <v>BYHALIA   ,MS</v>
      </c>
      <c r="J536" t="str">
        <f>TRIM(CONCATENATE(wiz_6[[#This Row],[SHIPPER..................]],wiz_6[[#This Row],[ZIP2..]],wiz_6[[#This Row],[ZIP3..]]))</f>
        <v>VOLVO | 6043138611</v>
      </c>
      <c r="K536">
        <v>7</v>
      </c>
      <c r="L536">
        <v>1.71</v>
      </c>
      <c r="M536">
        <v>0.2</v>
      </c>
      <c r="N536">
        <v>554</v>
      </c>
      <c r="O536">
        <v>1.05</v>
      </c>
      <c r="P536">
        <v>76</v>
      </c>
      <c r="Q536">
        <v>0.31</v>
      </c>
      <c r="R536">
        <v>4</v>
      </c>
      <c r="S536">
        <v>-49</v>
      </c>
      <c r="T536">
        <v>12</v>
      </c>
      <c r="U536">
        <v>245</v>
      </c>
      <c r="V536">
        <v>208</v>
      </c>
      <c r="W536">
        <v>60447</v>
      </c>
      <c r="X536">
        <v>60431</v>
      </c>
      <c r="Y536">
        <v>38611</v>
      </c>
      <c r="Z536">
        <v>1.69</v>
      </c>
      <c r="AA536">
        <f t="shared" si="108"/>
        <v>10012</v>
      </c>
      <c r="AB536">
        <f t="shared" si="109"/>
        <v>1456</v>
      </c>
      <c r="AC536">
        <f t="shared" si="110"/>
        <v>6159</v>
      </c>
      <c r="AD536">
        <f t="shared" si="111"/>
        <v>0.6151618058330004</v>
      </c>
      <c r="AE536">
        <f t="shared" si="112"/>
        <v>0</v>
      </c>
      <c r="AF536" t="e">
        <f t="shared" ca="1" si="113"/>
        <v>#N/A</v>
      </c>
      <c r="AG536" t="e">
        <f t="shared" ca="1" si="114"/>
        <v>#N/A</v>
      </c>
      <c r="AH536" t="e">
        <f t="shared" ca="1" si="115"/>
        <v>#N/A</v>
      </c>
      <c r="AI536" t="e">
        <f t="shared" ca="1" si="104"/>
        <v>#N/A</v>
      </c>
      <c r="AJ536">
        <f t="shared" si="105"/>
        <v>6.9916100679184975E-4</v>
      </c>
      <c r="AK536">
        <f t="shared" si="106"/>
        <v>0</v>
      </c>
      <c r="AL536" t="e">
        <f t="shared" ca="1" si="116"/>
        <v>#N/A</v>
      </c>
      <c r="AM536" t="b">
        <f t="shared" si="107"/>
        <v>0</v>
      </c>
    </row>
    <row r="537" spans="1:39" x14ac:dyDescent="0.3">
      <c r="A537" t="s">
        <v>775</v>
      </c>
      <c r="B537" t="s">
        <v>776</v>
      </c>
      <c r="C537" t="s">
        <v>39</v>
      </c>
      <c r="D537" t="s">
        <v>53</v>
      </c>
      <c r="E537" t="s">
        <v>773</v>
      </c>
      <c r="F537" s="13" t="str">
        <f>_xlfn.CONCAT(wiz_6[[#This Row],[OCTY......]],",",wiz_6[[#This Row],[OS]])</f>
        <v>JOLIET    ,IL</v>
      </c>
      <c r="G537" t="s">
        <v>66</v>
      </c>
      <c r="H537" t="s">
        <v>774</v>
      </c>
      <c r="I537" s="13" t="str">
        <f>_xlfn.CONCAT(wiz_6[[#This Row],[DCTY......]], ",",wiz_6[[#This Row],[DS]])</f>
        <v>BYHALIA   ,MS</v>
      </c>
      <c r="J537" t="str">
        <f>TRIM(CONCATENATE(wiz_6[[#This Row],[SHIPPER..................]],wiz_6[[#This Row],[ZIP2..]],wiz_6[[#This Row],[ZIP3..]]))</f>
        <v>VOLVO MANUAL ENTRY | 6043138611</v>
      </c>
      <c r="K537">
        <v>1</v>
      </c>
      <c r="L537">
        <v>1.71</v>
      </c>
      <c r="M537">
        <v>0.2</v>
      </c>
      <c r="N537">
        <v>554</v>
      </c>
      <c r="O537">
        <v>1</v>
      </c>
      <c r="P537">
        <v>202</v>
      </c>
      <c r="Q537">
        <v>0.45</v>
      </c>
      <c r="R537">
        <v>6</v>
      </c>
      <c r="S537">
        <v>-120</v>
      </c>
      <c r="T537">
        <v>24</v>
      </c>
      <c r="U537">
        <v>244</v>
      </c>
      <c r="V537">
        <v>148</v>
      </c>
      <c r="W537">
        <v>46140</v>
      </c>
      <c r="X537">
        <v>60431</v>
      </c>
      <c r="Y537">
        <v>38611</v>
      </c>
      <c r="Z537">
        <v>1.69</v>
      </c>
      <c r="AA537">
        <f t="shared" si="108"/>
        <v>10012</v>
      </c>
      <c r="AB537">
        <f t="shared" si="109"/>
        <v>148</v>
      </c>
      <c r="AC537">
        <f t="shared" si="110"/>
        <v>6159</v>
      </c>
      <c r="AD537">
        <f t="shared" si="111"/>
        <v>0.6151618058330004</v>
      </c>
      <c r="AE537">
        <f t="shared" si="112"/>
        <v>0</v>
      </c>
      <c r="AF537" t="e">
        <f t="shared" ca="1" si="113"/>
        <v>#N/A</v>
      </c>
      <c r="AG537" t="e">
        <f t="shared" ca="1" si="114"/>
        <v>#N/A</v>
      </c>
      <c r="AH537" t="e">
        <f t="shared" ca="1" si="115"/>
        <v>#N/A</v>
      </c>
      <c r="AI537" t="e">
        <f t="shared" ca="1" si="104"/>
        <v>#N/A</v>
      </c>
      <c r="AJ537">
        <f t="shared" si="105"/>
        <v>9.988014382740711E-5</v>
      </c>
      <c r="AK537">
        <f t="shared" si="106"/>
        <v>0</v>
      </c>
      <c r="AL537" t="e">
        <f t="shared" ca="1" si="116"/>
        <v>#N/A</v>
      </c>
      <c r="AM537" t="b">
        <f t="shared" si="107"/>
        <v>0</v>
      </c>
    </row>
    <row r="538" spans="1:39" x14ac:dyDescent="0.3">
      <c r="A538" t="s">
        <v>777</v>
      </c>
      <c r="B538" t="s">
        <v>776</v>
      </c>
      <c r="C538" t="s">
        <v>39</v>
      </c>
      <c r="D538" t="s">
        <v>53</v>
      </c>
      <c r="E538" t="s">
        <v>773</v>
      </c>
      <c r="F538" s="13" t="str">
        <f>_xlfn.CONCAT(wiz_6[[#This Row],[OCTY......]],",",wiz_6[[#This Row],[OS]])</f>
        <v>JOLIET    ,IL</v>
      </c>
      <c r="G538" t="s">
        <v>66</v>
      </c>
      <c r="H538" t="s">
        <v>774</v>
      </c>
      <c r="I538" s="13" t="str">
        <f>_xlfn.CONCAT(wiz_6[[#This Row],[DCTY......]], ",",wiz_6[[#This Row],[DS]])</f>
        <v>BYHALIA   ,MS</v>
      </c>
      <c r="J538" t="str">
        <f>TRIM(CONCATENATE(wiz_6[[#This Row],[SHIPPER..................]],wiz_6[[#This Row],[ZIP2..]],wiz_6[[#This Row],[ZIP3..]]))</f>
        <v>VOLVO MANUAL ENTRY n | 6043138611</v>
      </c>
      <c r="K538">
        <v>4</v>
      </c>
      <c r="L538">
        <v>1.71</v>
      </c>
      <c r="M538">
        <v>0.21</v>
      </c>
      <c r="N538">
        <v>554</v>
      </c>
      <c r="O538">
        <v>1.31</v>
      </c>
      <c r="P538">
        <v>96</v>
      </c>
      <c r="Q538">
        <v>0.33</v>
      </c>
      <c r="R538">
        <v>10</v>
      </c>
      <c r="S538">
        <v>40</v>
      </c>
      <c r="T538">
        <v>-49</v>
      </c>
      <c r="U538">
        <v>239</v>
      </c>
      <c r="V538">
        <v>230</v>
      </c>
      <c r="W538">
        <v>60543</v>
      </c>
      <c r="X538">
        <v>60431</v>
      </c>
      <c r="Y538">
        <v>38611</v>
      </c>
      <c r="Z538">
        <v>1.7</v>
      </c>
      <c r="AA538">
        <f t="shared" si="108"/>
        <v>10012</v>
      </c>
      <c r="AB538">
        <f t="shared" si="109"/>
        <v>920</v>
      </c>
      <c r="AC538">
        <f t="shared" si="110"/>
        <v>6159</v>
      </c>
      <c r="AD538">
        <f t="shared" si="111"/>
        <v>0.6151618058330004</v>
      </c>
      <c r="AE538">
        <f t="shared" si="112"/>
        <v>0</v>
      </c>
      <c r="AF538" t="e">
        <f t="shared" ca="1" si="113"/>
        <v>#N/A</v>
      </c>
      <c r="AG538" t="e">
        <f t="shared" ca="1" si="114"/>
        <v>#N/A</v>
      </c>
      <c r="AH538" t="e">
        <f t="shared" ca="1" si="115"/>
        <v>#N/A</v>
      </c>
      <c r="AI538" t="e">
        <f t="shared" ca="1" si="104"/>
        <v>#N/A</v>
      </c>
      <c r="AJ538">
        <f t="shared" si="105"/>
        <v>3.9952057530962844E-4</v>
      </c>
      <c r="AK538">
        <f t="shared" si="106"/>
        <v>0</v>
      </c>
      <c r="AL538" t="e">
        <f t="shared" ca="1" si="116"/>
        <v>#N/A</v>
      </c>
      <c r="AM538" t="b">
        <f t="shared" si="107"/>
        <v>0</v>
      </c>
    </row>
    <row r="539" spans="1:39" x14ac:dyDescent="0.3">
      <c r="A539" t="s">
        <v>696</v>
      </c>
      <c r="B539" t="s">
        <v>697</v>
      </c>
      <c r="C539" t="s">
        <v>39</v>
      </c>
      <c r="D539" t="s">
        <v>53</v>
      </c>
      <c r="E539" t="s">
        <v>778</v>
      </c>
      <c r="F539" s="13" t="str">
        <f>_xlfn.CONCAT(wiz_6[[#This Row],[OCTY......]],",",wiz_6[[#This Row],[OS]])</f>
        <v>MATTESON  ,IL</v>
      </c>
      <c r="G539" t="s">
        <v>68</v>
      </c>
      <c r="H539" t="s">
        <v>231</v>
      </c>
      <c r="I539" s="13" t="str">
        <f>_xlfn.CONCAT(wiz_6[[#This Row],[DCTY......]], ",",wiz_6[[#This Row],[DS]])</f>
        <v>STATESVILL,NC</v>
      </c>
      <c r="J539" t="str">
        <f>TRIM(CONCATENATE(wiz_6[[#This Row],[SHIPPER..................]],wiz_6[[#This Row],[ZIP2..]],wiz_6[[#This Row],[ZIP3..]]))</f>
        <v>b: AFN LLC | 6044328625</v>
      </c>
      <c r="K539">
        <v>2</v>
      </c>
      <c r="L539">
        <v>0.87</v>
      </c>
      <c r="M539">
        <v>0.28000000000000003</v>
      </c>
      <c r="N539">
        <v>696</v>
      </c>
      <c r="O539">
        <v>1.61</v>
      </c>
      <c r="P539">
        <v>29</v>
      </c>
      <c r="Q539">
        <v>0.25</v>
      </c>
      <c r="R539">
        <v>1</v>
      </c>
      <c r="S539">
        <v>-11</v>
      </c>
      <c r="T539">
        <v>-52</v>
      </c>
      <c r="U539">
        <v>-672</v>
      </c>
      <c r="V539">
        <v>-735</v>
      </c>
      <c r="W539">
        <v>60559</v>
      </c>
      <c r="X539">
        <v>60443</v>
      </c>
      <c r="Y539">
        <v>28625</v>
      </c>
      <c r="Z539">
        <v>0.93</v>
      </c>
      <c r="AA539">
        <f t="shared" si="108"/>
        <v>10012</v>
      </c>
      <c r="AB539">
        <f t="shared" si="109"/>
        <v>-1470</v>
      </c>
      <c r="AC539">
        <f t="shared" si="110"/>
        <v>6159</v>
      </c>
      <c r="AD539">
        <f t="shared" si="111"/>
        <v>0.6151618058330004</v>
      </c>
      <c r="AE539">
        <f t="shared" si="112"/>
        <v>0</v>
      </c>
      <c r="AF539" t="e">
        <f t="shared" ca="1" si="113"/>
        <v>#N/A</v>
      </c>
      <c r="AG539" t="e">
        <f t="shared" ca="1" si="114"/>
        <v>#N/A</v>
      </c>
      <c r="AH539" t="e">
        <f t="shared" ca="1" si="115"/>
        <v>#N/A</v>
      </c>
      <c r="AI539" t="e">
        <f t="shared" ca="1" si="104"/>
        <v>#N/A</v>
      </c>
      <c r="AJ539">
        <f t="shared" si="105"/>
        <v>1.9976028765481422E-4</v>
      </c>
      <c r="AK539">
        <f t="shared" si="106"/>
        <v>0</v>
      </c>
      <c r="AL539" t="e">
        <f t="shared" ca="1" si="116"/>
        <v>#N/A</v>
      </c>
      <c r="AM539" t="b">
        <f t="shared" si="107"/>
        <v>0</v>
      </c>
    </row>
    <row r="540" spans="1:39" x14ac:dyDescent="0.3">
      <c r="A540" t="s">
        <v>779</v>
      </c>
      <c r="B540" t="s">
        <v>780</v>
      </c>
      <c r="C540" t="s">
        <v>39</v>
      </c>
      <c r="D540" t="s">
        <v>53</v>
      </c>
      <c r="E540" t="s">
        <v>781</v>
      </c>
      <c r="F540" s="13" t="str">
        <f>_xlfn.CONCAT(wiz_6[[#This Row],[OCTY......]],",",wiz_6[[#This Row],[OS]])</f>
        <v>LOCKPORT  ,IL</v>
      </c>
      <c r="G540" t="s">
        <v>90</v>
      </c>
      <c r="H540" t="s">
        <v>782</v>
      </c>
      <c r="I540" s="13" t="str">
        <f>_xlfn.CONCAT(wiz_6[[#This Row],[DCTY......]], ",",wiz_6[[#This Row],[DS]])</f>
        <v>GAFFNEY   ,SC</v>
      </c>
      <c r="J540" t="str">
        <f>TRIM(CONCATENATE(wiz_6[[#This Row],[SHIPPER..................]],wiz_6[[#This Row],[ZIP2..]],wiz_6[[#This Row],[ZIP3..]]))</f>
        <v>DAIMLER TRUCKS NA LLC| 6044129340</v>
      </c>
      <c r="K540">
        <v>12</v>
      </c>
      <c r="L540">
        <v>1.94</v>
      </c>
      <c r="M540">
        <v>0.4</v>
      </c>
      <c r="N540">
        <v>731</v>
      </c>
      <c r="O540">
        <v>1.32</v>
      </c>
      <c r="P540">
        <v>124</v>
      </c>
      <c r="Q540">
        <v>0.37</v>
      </c>
      <c r="R540">
        <v>-92</v>
      </c>
      <c r="S540">
        <v>-42</v>
      </c>
      <c r="T540">
        <v>69</v>
      </c>
      <c r="U540">
        <v>308</v>
      </c>
      <c r="V540">
        <v>335</v>
      </c>
      <c r="W540">
        <v>49509</v>
      </c>
      <c r="X540">
        <v>60441</v>
      </c>
      <c r="Y540">
        <v>29340</v>
      </c>
      <c r="Z540">
        <v>2.12</v>
      </c>
      <c r="AA540">
        <f t="shared" si="108"/>
        <v>10012</v>
      </c>
      <c r="AB540">
        <f t="shared" si="109"/>
        <v>4020</v>
      </c>
      <c r="AC540">
        <f t="shared" si="110"/>
        <v>6159</v>
      </c>
      <c r="AD540">
        <f t="shared" si="111"/>
        <v>0.6151618058330004</v>
      </c>
      <c r="AE540">
        <f t="shared" si="112"/>
        <v>0</v>
      </c>
      <c r="AF540" t="e">
        <f t="shared" ca="1" si="113"/>
        <v>#N/A</v>
      </c>
      <c r="AG540" t="e">
        <f t="shared" ca="1" si="114"/>
        <v>#N/A</v>
      </c>
      <c r="AH540" t="e">
        <f t="shared" ca="1" si="115"/>
        <v>#N/A</v>
      </c>
      <c r="AI540" t="e">
        <f t="shared" ca="1" si="104"/>
        <v>#N/A</v>
      </c>
      <c r="AJ540">
        <f t="shared" si="105"/>
        <v>1.1985617259288853E-3</v>
      </c>
      <c r="AK540">
        <f t="shared" si="106"/>
        <v>0</v>
      </c>
      <c r="AL540" t="e">
        <f t="shared" ca="1" si="116"/>
        <v>#N/A</v>
      </c>
      <c r="AM540" t="b">
        <f t="shared" si="107"/>
        <v>0</v>
      </c>
    </row>
    <row r="541" spans="1:39" x14ac:dyDescent="0.3">
      <c r="A541" t="s">
        <v>72</v>
      </c>
      <c r="B541" t="s">
        <v>73</v>
      </c>
      <c r="C541" t="s">
        <v>39</v>
      </c>
      <c r="D541" t="s">
        <v>53</v>
      </c>
      <c r="E541" t="s">
        <v>783</v>
      </c>
      <c r="F541" s="13" t="str">
        <f>_xlfn.CONCAT(wiz_6[[#This Row],[OCTY......]],",",wiz_6[[#This Row],[OS]])</f>
        <v>STREATOR  ,IL</v>
      </c>
      <c r="G541" t="s">
        <v>70</v>
      </c>
      <c r="H541" t="s">
        <v>784</v>
      </c>
      <c r="I541" s="13" t="str">
        <f>_xlfn.CONCAT(wiz_6[[#This Row],[DCTY......]], ",",wiz_6[[#This Row],[DS]])</f>
        <v>LOUDON    ,TN</v>
      </c>
      <c r="J541" t="str">
        <f>TRIM(CONCATENATE(wiz_6[[#This Row],[SHIPPER..................]],wiz_6[[#This Row],[ZIP2..]],wiz_6[[#This Row],[ZIP3..]]))</f>
        <v>REDWOOD LOGISTICS STR| 6136437774</v>
      </c>
      <c r="K541">
        <v>1</v>
      </c>
      <c r="L541">
        <v>1.03</v>
      </c>
      <c r="M541">
        <v>0.27</v>
      </c>
      <c r="N541">
        <v>616</v>
      </c>
      <c r="O541">
        <v>1</v>
      </c>
      <c r="P541">
        <v>81</v>
      </c>
      <c r="Q541">
        <v>0.3</v>
      </c>
      <c r="R541">
        <v>-24</v>
      </c>
      <c r="S541">
        <v>-9</v>
      </c>
      <c r="T541">
        <v>50</v>
      </c>
      <c r="U541">
        <v>-448</v>
      </c>
      <c r="V541">
        <v>-407</v>
      </c>
      <c r="W541">
        <v>60526</v>
      </c>
      <c r="X541">
        <v>61364</v>
      </c>
      <c r="Y541">
        <v>37774</v>
      </c>
      <c r="Z541">
        <v>1.08</v>
      </c>
      <c r="AA541">
        <f t="shared" si="108"/>
        <v>10012</v>
      </c>
      <c r="AB541">
        <f t="shared" si="109"/>
        <v>-407</v>
      </c>
      <c r="AC541">
        <f t="shared" si="110"/>
        <v>6159</v>
      </c>
      <c r="AD541">
        <f t="shared" si="111"/>
        <v>0.6151618058330004</v>
      </c>
      <c r="AE541">
        <f t="shared" si="112"/>
        <v>0</v>
      </c>
      <c r="AF541" t="e">
        <f t="shared" ca="1" si="113"/>
        <v>#N/A</v>
      </c>
      <c r="AG541" t="e">
        <f t="shared" ca="1" si="114"/>
        <v>#N/A</v>
      </c>
      <c r="AH541" t="e">
        <f t="shared" ca="1" si="115"/>
        <v>#N/A</v>
      </c>
      <c r="AI541" t="e">
        <f t="shared" ca="1" si="104"/>
        <v>#N/A</v>
      </c>
      <c r="AJ541">
        <f t="shared" si="105"/>
        <v>9.988014382740711E-5</v>
      </c>
      <c r="AK541">
        <f t="shared" si="106"/>
        <v>0</v>
      </c>
      <c r="AL541" t="e">
        <f t="shared" ca="1" si="116"/>
        <v>#N/A</v>
      </c>
      <c r="AM541" t="b">
        <f t="shared" si="107"/>
        <v>0</v>
      </c>
    </row>
    <row r="542" spans="1:39" x14ac:dyDescent="0.3">
      <c r="A542" t="s">
        <v>123</v>
      </c>
      <c r="B542" t="s">
        <v>124</v>
      </c>
      <c r="C542" t="s">
        <v>39</v>
      </c>
      <c r="D542" t="s">
        <v>53</v>
      </c>
      <c r="E542" t="s">
        <v>275</v>
      </c>
      <c r="F542" s="13" t="str">
        <f>_xlfn.CONCAT(wiz_6[[#This Row],[OCTY......]],",",wiz_6[[#This Row],[OS]])</f>
        <v>OTTAWA    ,IL</v>
      </c>
      <c r="G542" t="s">
        <v>70</v>
      </c>
      <c r="H542" t="s">
        <v>563</v>
      </c>
      <c r="I542" s="13" t="str">
        <f>_xlfn.CONCAT(wiz_6[[#This Row],[DCTY......]], ",",wiz_6[[#This Row],[DS]])</f>
        <v>MIDWAY    ,TN</v>
      </c>
      <c r="J542" t="str">
        <f>TRIM(CONCATENATE(wiz_6[[#This Row],[SHIPPER..................]],wiz_6[[#This Row],[ZIP2..]],wiz_6[[#This Row],[ZIP3..]]))</f>
        <v>WAL MART SAMS GENERAL| 6135037809</v>
      </c>
      <c r="K542">
        <v>1</v>
      </c>
      <c r="L542">
        <v>2.15</v>
      </c>
      <c r="M542">
        <v>0.08</v>
      </c>
      <c r="N542">
        <v>596</v>
      </c>
      <c r="O542">
        <v>1.5</v>
      </c>
      <c r="P542">
        <v>52</v>
      </c>
      <c r="Q542">
        <v>0.3</v>
      </c>
      <c r="R542">
        <v>91</v>
      </c>
      <c r="S542">
        <v>-53</v>
      </c>
      <c r="T542">
        <v>-94</v>
      </c>
      <c r="U542">
        <v>106</v>
      </c>
      <c r="V542">
        <v>-41</v>
      </c>
      <c r="W542">
        <v>60440</v>
      </c>
      <c r="X542">
        <v>61350</v>
      </c>
      <c r="Y542">
        <v>37809</v>
      </c>
      <c r="Z542">
        <v>2.0099999999999998</v>
      </c>
      <c r="AA542">
        <f t="shared" si="108"/>
        <v>10012</v>
      </c>
      <c r="AB542">
        <f t="shared" si="109"/>
        <v>-41</v>
      </c>
      <c r="AC542">
        <f t="shared" si="110"/>
        <v>6159</v>
      </c>
      <c r="AD542">
        <f t="shared" si="111"/>
        <v>0.6151618058330004</v>
      </c>
      <c r="AE542">
        <f t="shared" si="112"/>
        <v>0</v>
      </c>
      <c r="AF542" t="e">
        <f t="shared" ca="1" si="113"/>
        <v>#N/A</v>
      </c>
      <c r="AG542" t="e">
        <f t="shared" ca="1" si="114"/>
        <v>#N/A</v>
      </c>
      <c r="AH542" t="e">
        <f t="shared" ca="1" si="115"/>
        <v>#N/A</v>
      </c>
      <c r="AI542" t="e">
        <f t="shared" ca="1" si="104"/>
        <v>#N/A</v>
      </c>
      <c r="AJ542">
        <f t="shared" si="105"/>
        <v>9.988014382740711E-5</v>
      </c>
      <c r="AK542">
        <f t="shared" si="106"/>
        <v>0</v>
      </c>
      <c r="AL542" t="e">
        <f t="shared" ca="1" si="116"/>
        <v>#N/A</v>
      </c>
      <c r="AM542" t="b">
        <f t="shared" si="107"/>
        <v>0</v>
      </c>
    </row>
    <row r="543" spans="1:39" x14ac:dyDescent="0.3">
      <c r="A543" t="s">
        <v>210</v>
      </c>
      <c r="B543" t="s">
        <v>211</v>
      </c>
      <c r="C543" t="s">
        <v>39</v>
      </c>
      <c r="D543" t="s">
        <v>53</v>
      </c>
      <c r="E543" t="s">
        <v>773</v>
      </c>
      <c r="F543" s="13" t="str">
        <f>_xlfn.CONCAT(wiz_6[[#This Row],[OCTY......]],",",wiz_6[[#This Row],[OS]])</f>
        <v>JOLIET    ,IL</v>
      </c>
      <c r="G543" t="s">
        <v>70</v>
      </c>
      <c r="H543" t="s">
        <v>669</v>
      </c>
      <c r="I543" s="13" t="str">
        <f>_xlfn.CONCAT(wiz_6[[#This Row],[DCTY......]], ",",wiz_6[[#This Row],[DS]])</f>
        <v>OLD HICKOR,TN</v>
      </c>
      <c r="J543" t="str">
        <f>TRIM(CONCATENATE(wiz_6[[#This Row],[SHIPPER..................]],wiz_6[[#This Row],[ZIP2..]],wiz_6[[#This Row],[ZIP3..]]))</f>
        <v>b: ECHO GLOBAL LOGIST| 6043137138</v>
      </c>
      <c r="K543">
        <v>1</v>
      </c>
      <c r="L543">
        <v>1.33</v>
      </c>
      <c r="M543">
        <v>0.27</v>
      </c>
      <c r="N543">
        <v>469</v>
      </c>
      <c r="O543">
        <v>0.62</v>
      </c>
      <c r="P543">
        <v>21</v>
      </c>
      <c r="Q543">
        <v>0.25</v>
      </c>
      <c r="R543">
        <v>-15</v>
      </c>
      <c r="S543">
        <v>-14</v>
      </c>
      <c r="T543">
        <v>82</v>
      </c>
      <c r="U543">
        <v>-182</v>
      </c>
      <c r="V543">
        <v>-114</v>
      </c>
      <c r="W543">
        <v>60450</v>
      </c>
      <c r="X543">
        <v>60431</v>
      </c>
      <c r="Y543">
        <v>37138</v>
      </c>
      <c r="Z543">
        <v>1.38</v>
      </c>
      <c r="AA543">
        <f t="shared" si="108"/>
        <v>10012</v>
      </c>
      <c r="AB543">
        <f t="shared" si="109"/>
        <v>-114</v>
      </c>
      <c r="AC543">
        <f t="shared" si="110"/>
        <v>6159</v>
      </c>
      <c r="AD543">
        <f t="shared" si="111"/>
        <v>0.6151618058330004</v>
      </c>
      <c r="AE543">
        <f t="shared" si="112"/>
        <v>0</v>
      </c>
      <c r="AF543" t="e">
        <f t="shared" ca="1" si="113"/>
        <v>#N/A</v>
      </c>
      <c r="AG543" t="e">
        <f t="shared" ca="1" si="114"/>
        <v>#N/A</v>
      </c>
      <c r="AH543" t="e">
        <f t="shared" ca="1" si="115"/>
        <v>#N/A</v>
      </c>
      <c r="AI543" t="e">
        <f t="shared" ca="1" si="104"/>
        <v>#N/A</v>
      </c>
      <c r="AJ543">
        <f t="shared" si="105"/>
        <v>9.988014382740711E-5</v>
      </c>
      <c r="AK543">
        <f t="shared" si="106"/>
        <v>0</v>
      </c>
      <c r="AL543" t="e">
        <f t="shared" ca="1" si="116"/>
        <v>#N/A</v>
      </c>
      <c r="AM543" t="b">
        <f t="shared" si="107"/>
        <v>0</v>
      </c>
    </row>
    <row r="544" spans="1:39" x14ac:dyDescent="0.3">
      <c r="A544" t="s">
        <v>344</v>
      </c>
      <c r="B544" t="s">
        <v>345</v>
      </c>
      <c r="C544" t="s">
        <v>39</v>
      </c>
      <c r="D544" t="s">
        <v>53</v>
      </c>
      <c r="E544" t="s">
        <v>426</v>
      </c>
      <c r="F544" s="13" t="str">
        <f>_xlfn.CONCAT(wiz_6[[#This Row],[OCTY......]],",",wiz_6[[#This Row],[OS]])</f>
        <v>MORRIS    ,IL</v>
      </c>
      <c r="G544" t="s">
        <v>70</v>
      </c>
      <c r="H544" t="s">
        <v>785</v>
      </c>
      <c r="I544" s="13" t="str">
        <f>_xlfn.CONCAT(wiz_6[[#This Row],[DCTY......]], ",",wiz_6[[#This Row],[DS]])</f>
        <v>HENDERSONV,TN</v>
      </c>
      <c r="J544" t="str">
        <f>TRIM(CONCATENATE(wiz_6[[#This Row],[SHIPPER..................]],wiz_6[[#This Row],[ZIP2..]],wiz_6[[#This Row],[ZIP3..]]))</f>
        <v>b: SCHNEIDER LOGISTIC| 6045037075</v>
      </c>
      <c r="K544">
        <v>1</v>
      </c>
      <c r="L544">
        <v>1.68</v>
      </c>
      <c r="M544">
        <v>0.19</v>
      </c>
      <c r="N544">
        <v>487</v>
      </c>
      <c r="O544">
        <v>1</v>
      </c>
      <c r="P544">
        <v>93</v>
      </c>
      <c r="Q544">
        <v>0.3</v>
      </c>
      <c r="R544">
        <v>23</v>
      </c>
      <c r="S544">
        <v>-36</v>
      </c>
      <c r="T544">
        <v>-8</v>
      </c>
      <c r="U544">
        <v>-45</v>
      </c>
      <c r="V544">
        <v>-89</v>
      </c>
      <c r="W544">
        <v>61101</v>
      </c>
      <c r="X544">
        <v>60450</v>
      </c>
      <c r="Y544">
        <v>37075</v>
      </c>
      <c r="Z544">
        <v>1.65</v>
      </c>
      <c r="AA544">
        <f t="shared" si="108"/>
        <v>10012</v>
      </c>
      <c r="AB544">
        <f t="shared" si="109"/>
        <v>-89</v>
      </c>
      <c r="AC544">
        <f t="shared" si="110"/>
        <v>6159</v>
      </c>
      <c r="AD544">
        <f t="shared" si="111"/>
        <v>0.6151618058330004</v>
      </c>
      <c r="AE544">
        <f t="shared" si="112"/>
        <v>0</v>
      </c>
      <c r="AF544" t="e">
        <f t="shared" ca="1" si="113"/>
        <v>#N/A</v>
      </c>
      <c r="AG544" t="e">
        <f t="shared" ca="1" si="114"/>
        <v>#N/A</v>
      </c>
      <c r="AH544" t="e">
        <f t="shared" ca="1" si="115"/>
        <v>#N/A</v>
      </c>
      <c r="AI544" t="e">
        <f t="shared" ca="1" si="104"/>
        <v>#N/A</v>
      </c>
      <c r="AJ544">
        <f t="shared" si="105"/>
        <v>9.988014382740711E-5</v>
      </c>
      <c r="AK544">
        <f t="shared" si="106"/>
        <v>0</v>
      </c>
      <c r="AL544" t="e">
        <f t="shared" ca="1" si="116"/>
        <v>#N/A</v>
      </c>
      <c r="AM544" t="b">
        <f t="shared" si="107"/>
        <v>0</v>
      </c>
    </row>
    <row r="545" spans="1:39" x14ac:dyDescent="0.3">
      <c r="A545" t="s">
        <v>72</v>
      </c>
      <c r="B545" t="s">
        <v>73</v>
      </c>
      <c r="C545" t="s">
        <v>39</v>
      </c>
      <c r="D545" t="s">
        <v>53</v>
      </c>
      <c r="E545" t="s">
        <v>783</v>
      </c>
      <c r="F545" s="13" t="str">
        <f>_xlfn.CONCAT(wiz_6[[#This Row],[OCTY......]],",",wiz_6[[#This Row],[OS]])</f>
        <v>STREATOR  ,IL</v>
      </c>
      <c r="G545" t="s">
        <v>70</v>
      </c>
      <c r="H545" t="s">
        <v>786</v>
      </c>
      <c r="I545" s="13" t="str">
        <f>_xlfn.CONCAT(wiz_6[[#This Row],[DCTY......]], ",",wiz_6[[#This Row],[DS]])</f>
        <v>SHELBYVILL,TN</v>
      </c>
      <c r="J545" t="str">
        <f>TRIM(CONCATENATE(wiz_6[[#This Row],[SHIPPER..................]],wiz_6[[#This Row],[ZIP2..]],wiz_6[[#This Row],[ZIP3..]]))</f>
        <v>REDWOOD LOGISTICS STR| 6136437160</v>
      </c>
      <c r="K545">
        <v>5</v>
      </c>
      <c r="L545">
        <v>1.23</v>
      </c>
      <c r="M545">
        <v>0.27</v>
      </c>
      <c r="N545">
        <v>534</v>
      </c>
      <c r="O545">
        <v>0.93</v>
      </c>
      <c r="P545">
        <v>113</v>
      </c>
      <c r="Q545">
        <v>0.32</v>
      </c>
      <c r="R545">
        <v>-33</v>
      </c>
      <c r="S545">
        <v>-9</v>
      </c>
      <c r="T545">
        <v>27</v>
      </c>
      <c r="U545">
        <v>-202</v>
      </c>
      <c r="V545">
        <v>-184</v>
      </c>
      <c r="W545">
        <v>62568</v>
      </c>
      <c r="X545">
        <v>61364</v>
      </c>
      <c r="Y545">
        <v>37160</v>
      </c>
      <c r="Z545">
        <v>1.28</v>
      </c>
      <c r="AA545">
        <f t="shared" si="108"/>
        <v>10012</v>
      </c>
      <c r="AB545">
        <f t="shared" si="109"/>
        <v>-920</v>
      </c>
      <c r="AC545">
        <f t="shared" si="110"/>
        <v>6159</v>
      </c>
      <c r="AD545">
        <f t="shared" si="111"/>
        <v>0.6151618058330004</v>
      </c>
      <c r="AE545">
        <f t="shared" si="112"/>
        <v>0</v>
      </c>
      <c r="AF545" t="e">
        <f t="shared" ca="1" si="113"/>
        <v>#N/A</v>
      </c>
      <c r="AG545" t="e">
        <f t="shared" ca="1" si="114"/>
        <v>#N/A</v>
      </c>
      <c r="AH545" t="e">
        <f t="shared" ca="1" si="115"/>
        <v>#N/A</v>
      </c>
      <c r="AI545" t="e">
        <f t="shared" ca="1" si="104"/>
        <v>#N/A</v>
      </c>
      <c r="AJ545">
        <f t="shared" si="105"/>
        <v>4.9940071913703551E-4</v>
      </c>
      <c r="AK545">
        <f t="shared" si="106"/>
        <v>0</v>
      </c>
      <c r="AL545" t="e">
        <f t="shared" ca="1" si="116"/>
        <v>#N/A</v>
      </c>
      <c r="AM545" t="b">
        <f t="shared" si="107"/>
        <v>0</v>
      </c>
    </row>
    <row r="546" spans="1:39" x14ac:dyDescent="0.3">
      <c r="A546" t="s">
        <v>78</v>
      </c>
      <c r="B546" t="s">
        <v>79</v>
      </c>
      <c r="C546" t="s">
        <v>39</v>
      </c>
      <c r="D546" t="s">
        <v>53</v>
      </c>
      <c r="E546" t="s">
        <v>787</v>
      </c>
      <c r="F546" s="13" t="str">
        <f>_xlfn.CONCAT(wiz_6[[#This Row],[OCTY......]],",",wiz_6[[#This Row],[OS]])</f>
        <v>MILFORD   ,IL</v>
      </c>
      <c r="G546" t="s">
        <v>50</v>
      </c>
      <c r="H546" t="s">
        <v>384</v>
      </c>
      <c r="I546" s="13" t="str">
        <f>_xlfn.CONCAT(wiz_6[[#This Row],[DCTY......]], ",",wiz_6[[#This Row],[DS]])</f>
        <v>MACON     ,GA</v>
      </c>
      <c r="J546" t="str">
        <f>TRIM(CONCATENATE(wiz_6[[#This Row],[SHIPPER..................]],wiz_6[[#This Row],[ZIP2..]],wiz_6[[#This Row],[ZIP3..]]))</f>
        <v>TRACTOR SUPPLY MANHAT| 6095331201</v>
      </c>
      <c r="K546">
        <v>1</v>
      </c>
      <c r="L546">
        <v>2.15</v>
      </c>
      <c r="M546">
        <v>0.22</v>
      </c>
      <c r="N546">
        <v>694</v>
      </c>
      <c r="O546">
        <v>1.21</v>
      </c>
      <c r="P546">
        <v>115</v>
      </c>
      <c r="Q546">
        <v>0.35</v>
      </c>
      <c r="R546">
        <v>-7</v>
      </c>
      <c r="S546">
        <v>60</v>
      </c>
      <c r="T546">
        <v>42</v>
      </c>
      <c r="U546">
        <v>207</v>
      </c>
      <c r="V546">
        <v>309</v>
      </c>
      <c r="W546">
        <v>46168</v>
      </c>
      <c r="X546">
        <v>60953</v>
      </c>
      <c r="Y546">
        <v>31201</v>
      </c>
      <c r="Z546">
        <v>2.15</v>
      </c>
      <c r="AA546">
        <f t="shared" si="108"/>
        <v>10012</v>
      </c>
      <c r="AB546">
        <f t="shared" si="109"/>
        <v>309</v>
      </c>
      <c r="AC546">
        <f t="shared" si="110"/>
        <v>6159</v>
      </c>
      <c r="AD546">
        <f t="shared" si="111"/>
        <v>0.6151618058330004</v>
      </c>
      <c r="AE546">
        <f t="shared" si="112"/>
        <v>0</v>
      </c>
      <c r="AF546" t="e">
        <f t="shared" ca="1" si="113"/>
        <v>#N/A</v>
      </c>
      <c r="AG546" t="e">
        <f t="shared" ca="1" si="114"/>
        <v>#N/A</v>
      </c>
      <c r="AH546" t="e">
        <f t="shared" ca="1" si="115"/>
        <v>#N/A</v>
      </c>
      <c r="AI546" t="e">
        <f t="shared" ca="1" si="104"/>
        <v>#N/A</v>
      </c>
      <c r="AJ546">
        <f t="shared" si="105"/>
        <v>9.988014382740711E-5</v>
      </c>
      <c r="AK546">
        <f t="shared" si="106"/>
        <v>0</v>
      </c>
      <c r="AL546" t="e">
        <f t="shared" ca="1" si="116"/>
        <v>#N/A</v>
      </c>
      <c r="AM546" t="b">
        <f t="shared" si="107"/>
        <v>0</v>
      </c>
    </row>
    <row r="547" spans="1:39" x14ac:dyDescent="0.3">
      <c r="A547" t="s">
        <v>47</v>
      </c>
      <c r="B547" t="s">
        <v>48</v>
      </c>
      <c r="C547" t="s">
        <v>39</v>
      </c>
      <c r="D547" t="s">
        <v>53</v>
      </c>
      <c r="E547" t="s">
        <v>504</v>
      </c>
      <c r="F547" s="13" t="str">
        <f>_xlfn.CONCAT(wiz_6[[#This Row],[OCTY......]],",",wiz_6[[#This Row],[OS]])</f>
        <v>WILMINGTON,IL</v>
      </c>
      <c r="G547" t="s">
        <v>50</v>
      </c>
      <c r="H547" t="s">
        <v>362</v>
      </c>
      <c r="I547" s="13" t="str">
        <f>_xlfn.CONCAT(wiz_6[[#This Row],[DCTY......]], ",",wiz_6[[#This Row],[DS]])</f>
        <v>ADAIRSVILL,GA</v>
      </c>
      <c r="J547" t="str">
        <f>TRIM(CONCATENATE(wiz_6[[#This Row],[SHIPPER..................]],wiz_6[[#This Row],[ZIP2..]],wiz_6[[#This Row],[ZIP3..]]))</f>
        <v>LOWES MLXP VAN ONE WA| 6048130103</v>
      </c>
      <c r="K547">
        <v>1</v>
      </c>
      <c r="L547">
        <v>1.84</v>
      </c>
      <c r="M547">
        <v>0.21</v>
      </c>
      <c r="N547">
        <v>599</v>
      </c>
      <c r="O547">
        <v>0.96</v>
      </c>
      <c r="P547">
        <v>46</v>
      </c>
      <c r="Q547">
        <v>0.25</v>
      </c>
      <c r="R547">
        <v>0</v>
      </c>
      <c r="S547">
        <v>143</v>
      </c>
      <c r="T547">
        <v>34</v>
      </c>
      <c r="U547">
        <v>-108</v>
      </c>
      <c r="V547">
        <v>69</v>
      </c>
      <c r="W547">
        <v>60499</v>
      </c>
      <c r="X547">
        <v>60481</v>
      </c>
      <c r="Y547">
        <v>30103</v>
      </c>
      <c r="Z547">
        <v>1.83</v>
      </c>
      <c r="AA547">
        <f t="shared" si="108"/>
        <v>10012</v>
      </c>
      <c r="AB547">
        <f t="shared" si="109"/>
        <v>69</v>
      </c>
      <c r="AC547">
        <f t="shared" si="110"/>
        <v>6159</v>
      </c>
      <c r="AD547">
        <f t="shared" si="111"/>
        <v>0.6151618058330004</v>
      </c>
      <c r="AE547">
        <f t="shared" si="112"/>
        <v>0</v>
      </c>
      <c r="AF547" t="e">
        <f t="shared" ca="1" si="113"/>
        <v>#N/A</v>
      </c>
      <c r="AG547" t="e">
        <f t="shared" ca="1" si="114"/>
        <v>#N/A</v>
      </c>
      <c r="AH547" t="e">
        <f t="shared" ca="1" si="115"/>
        <v>#N/A</v>
      </c>
      <c r="AI547" t="e">
        <f t="shared" ca="1" si="104"/>
        <v>#N/A</v>
      </c>
      <c r="AJ547">
        <f t="shared" si="105"/>
        <v>9.988014382740711E-5</v>
      </c>
      <c r="AK547">
        <f t="shared" si="106"/>
        <v>0</v>
      </c>
      <c r="AL547" t="e">
        <f t="shared" ca="1" si="116"/>
        <v>#N/A</v>
      </c>
      <c r="AM547" t="b">
        <f t="shared" si="107"/>
        <v>0</v>
      </c>
    </row>
    <row r="548" spans="1:39" x14ac:dyDescent="0.3">
      <c r="A548" t="s">
        <v>47</v>
      </c>
      <c r="B548" t="s">
        <v>48</v>
      </c>
      <c r="C548" t="s">
        <v>39</v>
      </c>
      <c r="D548" t="s">
        <v>53</v>
      </c>
      <c r="E548" t="s">
        <v>788</v>
      </c>
      <c r="F548" s="13" t="str">
        <f>_xlfn.CONCAT(wiz_6[[#This Row],[OCTY......]],",",wiz_6[[#This Row],[OS]])</f>
        <v>KANKAKEE  ,IL</v>
      </c>
      <c r="G548" t="s">
        <v>68</v>
      </c>
      <c r="H548" t="s">
        <v>69</v>
      </c>
      <c r="I548" s="13" t="str">
        <f>_xlfn.CONCAT(wiz_6[[#This Row],[DCTY......]], ",",wiz_6[[#This Row],[DS]])</f>
        <v>GARYSBURG ,NC</v>
      </c>
      <c r="J548" t="str">
        <f>TRIM(CONCATENATE(wiz_6[[#This Row],[SHIPPER..................]],wiz_6[[#This Row],[ZIP2..]],wiz_6[[#This Row],[ZIP3..]]))</f>
        <v>LOWES MLXP VAN ONE WA| 6090127831</v>
      </c>
      <c r="K548">
        <v>1</v>
      </c>
      <c r="L548">
        <v>1.9</v>
      </c>
      <c r="M548">
        <v>0.21</v>
      </c>
      <c r="N548">
        <v>806</v>
      </c>
      <c r="O548">
        <v>1.67</v>
      </c>
      <c r="P548">
        <v>47</v>
      </c>
      <c r="Q548">
        <v>0.25</v>
      </c>
      <c r="R548">
        <v>41</v>
      </c>
      <c r="S548">
        <v>49</v>
      </c>
      <c r="T548">
        <v>22</v>
      </c>
      <c r="U548">
        <v>-99</v>
      </c>
      <c r="V548">
        <v>-28</v>
      </c>
      <c r="W548">
        <v>60447</v>
      </c>
      <c r="X548">
        <v>60901</v>
      </c>
      <c r="Y548">
        <v>27831</v>
      </c>
      <c r="Z548">
        <v>1.89</v>
      </c>
      <c r="AA548">
        <f t="shared" si="108"/>
        <v>10012</v>
      </c>
      <c r="AB548">
        <f t="shared" si="109"/>
        <v>-28</v>
      </c>
      <c r="AC548">
        <f t="shared" si="110"/>
        <v>6159</v>
      </c>
      <c r="AD548">
        <f t="shared" si="111"/>
        <v>0.6151618058330004</v>
      </c>
      <c r="AE548">
        <f t="shared" si="112"/>
        <v>0</v>
      </c>
      <c r="AF548" t="e">
        <f t="shared" ca="1" si="113"/>
        <v>#N/A</v>
      </c>
      <c r="AG548" t="e">
        <f t="shared" ca="1" si="114"/>
        <v>#N/A</v>
      </c>
      <c r="AH548" t="e">
        <f t="shared" ca="1" si="115"/>
        <v>#N/A</v>
      </c>
      <c r="AI548" t="e">
        <f t="shared" ca="1" si="104"/>
        <v>#N/A</v>
      </c>
      <c r="AJ548">
        <f t="shared" si="105"/>
        <v>9.988014382740711E-5</v>
      </c>
      <c r="AK548">
        <f t="shared" si="106"/>
        <v>0</v>
      </c>
      <c r="AL548" t="e">
        <f t="shared" ca="1" si="116"/>
        <v>#N/A</v>
      </c>
      <c r="AM548" t="b">
        <f t="shared" si="107"/>
        <v>0</v>
      </c>
    </row>
    <row r="549" spans="1:39" x14ac:dyDescent="0.3">
      <c r="A549" t="s">
        <v>789</v>
      </c>
      <c r="B549" t="s">
        <v>790</v>
      </c>
      <c r="C549" t="s">
        <v>39</v>
      </c>
      <c r="D549" t="s">
        <v>53</v>
      </c>
      <c r="E549" t="s">
        <v>791</v>
      </c>
      <c r="F549" s="13" t="str">
        <f>_xlfn.CONCAT(wiz_6[[#This Row],[OCTY......]],",",wiz_6[[#This Row],[OS]])</f>
        <v>CENTRALIA ,IL</v>
      </c>
      <c r="G549" t="s">
        <v>146</v>
      </c>
      <c r="H549" t="s">
        <v>716</v>
      </c>
      <c r="I549" s="13" t="str">
        <f>_xlfn.CONCAT(wiz_6[[#This Row],[DCTY......]], ",",wiz_6[[#This Row],[DS]])</f>
        <v>FAYETTEVIL,AR</v>
      </c>
      <c r="J549" t="str">
        <f>TRIM(CONCATENATE(wiz_6[[#This Row],[SHIPPER..................]],wiz_6[[#This Row],[ZIP2..]],wiz_6[[#This Row],[ZIP3..]]))</f>
        <v>HOGAN LOGISTICS INCOR| 6280172701</v>
      </c>
      <c r="K549">
        <v>1</v>
      </c>
      <c r="L549">
        <v>1.33</v>
      </c>
      <c r="M549">
        <v>0.27</v>
      </c>
      <c r="N549">
        <v>437</v>
      </c>
      <c r="O549">
        <v>0.89</v>
      </c>
      <c r="P549">
        <v>159</v>
      </c>
      <c r="Q549">
        <v>0.4</v>
      </c>
      <c r="R549">
        <v>-26</v>
      </c>
      <c r="S549">
        <v>-500</v>
      </c>
      <c r="T549">
        <v>-1</v>
      </c>
      <c r="U549">
        <v>-174</v>
      </c>
      <c r="V549">
        <v>-675</v>
      </c>
      <c r="W549">
        <v>61832</v>
      </c>
      <c r="X549">
        <v>62801</v>
      </c>
      <c r="Y549">
        <v>72701</v>
      </c>
      <c r="Z549">
        <v>1.38</v>
      </c>
      <c r="AA549">
        <f t="shared" si="108"/>
        <v>10012</v>
      </c>
      <c r="AB549">
        <f t="shared" si="109"/>
        <v>-675</v>
      </c>
      <c r="AC549">
        <f t="shared" si="110"/>
        <v>6159</v>
      </c>
      <c r="AD549">
        <f t="shared" si="111"/>
        <v>0.6151618058330004</v>
      </c>
      <c r="AE549">
        <f t="shared" si="112"/>
        <v>0</v>
      </c>
      <c r="AF549" t="e">
        <f t="shared" ca="1" si="113"/>
        <v>#N/A</v>
      </c>
      <c r="AG549" t="e">
        <f t="shared" ca="1" si="114"/>
        <v>#N/A</v>
      </c>
      <c r="AH549" t="e">
        <f t="shared" ca="1" si="115"/>
        <v>#N/A</v>
      </c>
      <c r="AI549" t="e">
        <f t="shared" ca="1" si="104"/>
        <v>#N/A</v>
      </c>
      <c r="AJ549">
        <f t="shared" si="105"/>
        <v>9.988014382740711E-5</v>
      </c>
      <c r="AK549">
        <f t="shared" si="106"/>
        <v>0</v>
      </c>
      <c r="AL549" t="e">
        <f t="shared" ca="1" si="116"/>
        <v>#N/A</v>
      </c>
      <c r="AM549" t="b">
        <f t="shared" si="107"/>
        <v>0</v>
      </c>
    </row>
    <row r="550" spans="1:39" x14ac:dyDescent="0.3">
      <c r="A550" t="s">
        <v>792</v>
      </c>
      <c r="B550" t="s">
        <v>793</v>
      </c>
      <c r="C550" t="s">
        <v>39</v>
      </c>
      <c r="D550" t="s">
        <v>53</v>
      </c>
      <c r="E550" t="s">
        <v>791</v>
      </c>
      <c r="F550" s="13" t="str">
        <f>_xlfn.CONCAT(wiz_6[[#This Row],[OCTY......]],",",wiz_6[[#This Row],[OS]])</f>
        <v>CENTRALIA ,IL</v>
      </c>
      <c r="G550" t="s">
        <v>50</v>
      </c>
      <c r="H550" t="s">
        <v>223</v>
      </c>
      <c r="I550" s="13" t="str">
        <f>_xlfn.CONCAT(wiz_6[[#This Row],[DCTY......]], ",",wiz_6[[#This Row],[DS]])</f>
        <v>ATLANTA   ,GA</v>
      </c>
      <c r="J550" t="str">
        <f>TRIM(CONCATENATE(wiz_6[[#This Row],[SHIPPER..................]],wiz_6[[#This Row],[ZIP2..]],wiz_6[[#This Row],[ZIP3..]]))</f>
        <v>b: ASCENT GLOBAL LOGI| 6280130301</v>
      </c>
      <c r="K550">
        <v>1</v>
      </c>
      <c r="L550">
        <v>1.41</v>
      </c>
      <c r="M550">
        <v>0.28000000000000003</v>
      </c>
      <c r="N550">
        <v>502</v>
      </c>
      <c r="O550">
        <v>0.92</v>
      </c>
      <c r="P550">
        <v>70</v>
      </c>
      <c r="Q550">
        <v>0.3</v>
      </c>
      <c r="R550">
        <v>-35</v>
      </c>
      <c r="S550">
        <v>-319</v>
      </c>
      <c r="T550">
        <v>29</v>
      </c>
      <c r="U550">
        <v>103</v>
      </c>
      <c r="V550">
        <v>-187</v>
      </c>
      <c r="W550">
        <v>63101</v>
      </c>
      <c r="X550">
        <v>62801</v>
      </c>
      <c r="Y550">
        <v>30301</v>
      </c>
      <c r="Z550">
        <v>1.47</v>
      </c>
      <c r="AA550">
        <f t="shared" si="108"/>
        <v>10012</v>
      </c>
      <c r="AB550">
        <f t="shared" si="109"/>
        <v>-187</v>
      </c>
      <c r="AC550">
        <f t="shared" si="110"/>
        <v>6159</v>
      </c>
      <c r="AD550">
        <f t="shared" si="111"/>
        <v>0.6151618058330004</v>
      </c>
      <c r="AE550">
        <f t="shared" si="112"/>
        <v>0</v>
      </c>
      <c r="AF550" t="e">
        <f t="shared" ca="1" si="113"/>
        <v>#N/A</v>
      </c>
      <c r="AG550" t="e">
        <f t="shared" ca="1" si="114"/>
        <v>#N/A</v>
      </c>
      <c r="AH550" t="e">
        <f t="shared" ca="1" si="115"/>
        <v>#N/A</v>
      </c>
      <c r="AI550" t="e">
        <f t="shared" ca="1" si="104"/>
        <v>#N/A</v>
      </c>
      <c r="AJ550">
        <f t="shared" si="105"/>
        <v>9.988014382740711E-5</v>
      </c>
      <c r="AK550">
        <f t="shared" si="106"/>
        <v>0</v>
      </c>
      <c r="AL550" t="e">
        <f t="shared" ca="1" si="116"/>
        <v>#N/A</v>
      </c>
      <c r="AM550" t="b">
        <f t="shared" si="107"/>
        <v>0</v>
      </c>
    </row>
    <row r="551" spans="1:39" x14ac:dyDescent="0.3">
      <c r="A551" t="s">
        <v>72</v>
      </c>
      <c r="B551" t="s">
        <v>73</v>
      </c>
      <c r="C551" t="s">
        <v>39</v>
      </c>
      <c r="D551" t="s">
        <v>140</v>
      </c>
      <c r="E551" t="s">
        <v>431</v>
      </c>
      <c r="F551" s="13" t="str">
        <f>_xlfn.CONCAT(wiz_6[[#This Row],[OCTY......]],",",wiz_6[[#This Row],[OS]])</f>
        <v>JANESVILLE,WI</v>
      </c>
      <c r="G551" t="s">
        <v>50</v>
      </c>
      <c r="H551" t="s">
        <v>542</v>
      </c>
      <c r="I551" s="13" t="str">
        <f>_xlfn.CONCAT(wiz_6[[#This Row],[DCTY......]], ",",wiz_6[[#This Row],[DS]])</f>
        <v>DACULA    ,GA</v>
      </c>
      <c r="J551" t="str">
        <f>TRIM(CONCATENATE(wiz_6[[#This Row],[SHIPPER..................]],wiz_6[[#This Row],[ZIP2..]],wiz_6[[#This Row],[ZIP3..]]))</f>
        <v>REDWOOD LOGISTICS STR| 5354530211</v>
      </c>
      <c r="K551">
        <v>1</v>
      </c>
      <c r="L551">
        <v>1.53</v>
      </c>
      <c r="M551">
        <v>0.28000000000000003</v>
      </c>
      <c r="N551">
        <v>854</v>
      </c>
      <c r="O551">
        <v>1.68</v>
      </c>
      <c r="P551">
        <v>77</v>
      </c>
      <c r="Q551">
        <v>0.3</v>
      </c>
      <c r="R551">
        <v>-51</v>
      </c>
      <c r="S551">
        <v>13</v>
      </c>
      <c r="T551">
        <v>0</v>
      </c>
      <c r="U551">
        <v>-56</v>
      </c>
      <c r="V551">
        <v>-43</v>
      </c>
      <c r="W551">
        <v>53140</v>
      </c>
      <c r="X551">
        <v>53545</v>
      </c>
      <c r="Y551">
        <v>30211</v>
      </c>
      <c r="Z551">
        <v>1.59</v>
      </c>
      <c r="AA551">
        <f t="shared" si="108"/>
        <v>10012</v>
      </c>
      <c r="AB551">
        <f t="shared" si="109"/>
        <v>-43</v>
      </c>
      <c r="AC551">
        <f t="shared" si="110"/>
        <v>6159</v>
      </c>
      <c r="AD551">
        <f t="shared" si="111"/>
        <v>0.6151618058330004</v>
      </c>
      <c r="AE551">
        <f t="shared" si="112"/>
        <v>0</v>
      </c>
      <c r="AF551" t="e">
        <f t="shared" ca="1" si="113"/>
        <v>#N/A</v>
      </c>
      <c r="AG551" t="e">
        <f t="shared" ca="1" si="114"/>
        <v>#N/A</v>
      </c>
      <c r="AH551" t="e">
        <f t="shared" ca="1" si="115"/>
        <v>#N/A</v>
      </c>
      <c r="AI551" t="e">
        <f t="shared" ca="1" si="104"/>
        <v>#N/A</v>
      </c>
      <c r="AJ551">
        <f t="shared" si="105"/>
        <v>9.988014382740711E-5</v>
      </c>
      <c r="AK551">
        <f t="shared" si="106"/>
        <v>0</v>
      </c>
      <c r="AL551" t="e">
        <f t="shared" ca="1" si="116"/>
        <v>#N/A</v>
      </c>
      <c r="AM551" t="b">
        <f t="shared" si="107"/>
        <v>0</v>
      </c>
    </row>
    <row r="552" spans="1:39" x14ac:dyDescent="0.3">
      <c r="A552" t="s">
        <v>794</v>
      </c>
      <c r="B552" t="s">
        <v>795</v>
      </c>
      <c r="C552" t="s">
        <v>39</v>
      </c>
      <c r="D552" t="s">
        <v>140</v>
      </c>
      <c r="E552" t="s">
        <v>796</v>
      </c>
      <c r="F552" s="13" t="str">
        <f>_xlfn.CONCAT(wiz_6[[#This Row],[OCTY......]],",",wiz_6[[#This Row],[OS]])</f>
        <v>BELOIT    ,WI</v>
      </c>
      <c r="G552" t="s">
        <v>50</v>
      </c>
      <c r="H552" t="s">
        <v>360</v>
      </c>
      <c r="I552" s="13" t="str">
        <f>_xlfn.CONCAT(wiz_6[[#This Row],[DCTY......]], ",",wiz_6[[#This Row],[DS]])</f>
        <v>COLLEGE PA,GA</v>
      </c>
      <c r="J552" t="str">
        <f>TRIM(CONCATENATE(wiz_6[[#This Row],[SHIPPER..................]],wiz_6[[#This Row],[ZIP2..]],wiz_6[[#This Row],[ZIP3..]]))</f>
        <v>SNYDERS LANCE | 5351130272</v>
      </c>
      <c r="K552">
        <v>3</v>
      </c>
      <c r="L552">
        <v>2.0099999999999998</v>
      </c>
      <c r="M552">
        <v>0.26</v>
      </c>
      <c r="N552">
        <v>778</v>
      </c>
      <c r="O552">
        <v>1.92</v>
      </c>
      <c r="P552">
        <v>88</v>
      </c>
      <c r="Q552">
        <v>0.32</v>
      </c>
      <c r="R552">
        <v>-35</v>
      </c>
      <c r="S552">
        <v>-41</v>
      </c>
      <c r="T552">
        <v>-28</v>
      </c>
      <c r="U552">
        <v>264</v>
      </c>
      <c r="V552">
        <v>195</v>
      </c>
      <c r="W552">
        <v>61101</v>
      </c>
      <c r="X552">
        <v>53511</v>
      </c>
      <c r="Y552">
        <v>30272</v>
      </c>
      <c r="Z552">
        <v>2.0499999999999998</v>
      </c>
      <c r="AA552">
        <f t="shared" si="108"/>
        <v>10012</v>
      </c>
      <c r="AB552">
        <f t="shared" si="109"/>
        <v>585</v>
      </c>
      <c r="AC552">
        <f t="shared" si="110"/>
        <v>6159</v>
      </c>
      <c r="AD552">
        <f t="shared" si="111"/>
        <v>0.6151618058330004</v>
      </c>
      <c r="AE552">
        <f t="shared" si="112"/>
        <v>0</v>
      </c>
      <c r="AF552" t="e">
        <f t="shared" ca="1" si="113"/>
        <v>#N/A</v>
      </c>
      <c r="AG552" t="e">
        <f t="shared" ca="1" si="114"/>
        <v>#N/A</v>
      </c>
      <c r="AH552" t="e">
        <f t="shared" ca="1" si="115"/>
        <v>#N/A</v>
      </c>
      <c r="AI552" t="e">
        <f t="shared" ca="1" si="104"/>
        <v>#N/A</v>
      </c>
      <c r="AJ552">
        <f t="shared" si="105"/>
        <v>2.9964043148222132E-4</v>
      </c>
      <c r="AK552">
        <f t="shared" si="106"/>
        <v>0</v>
      </c>
      <c r="AL552" t="e">
        <f t="shared" ca="1" si="116"/>
        <v>#N/A</v>
      </c>
      <c r="AM552" t="b">
        <f t="shared" si="107"/>
        <v>0</v>
      </c>
    </row>
    <row r="553" spans="1:39" x14ac:dyDescent="0.3">
      <c r="A553" t="s">
        <v>794</v>
      </c>
      <c r="B553" t="s">
        <v>795</v>
      </c>
      <c r="C553" t="s">
        <v>39</v>
      </c>
      <c r="D553" t="s">
        <v>140</v>
      </c>
      <c r="E553" t="s">
        <v>796</v>
      </c>
      <c r="F553" s="13" t="str">
        <f>_xlfn.CONCAT(wiz_6[[#This Row],[OCTY......]],",",wiz_6[[#This Row],[OS]])</f>
        <v>BELOIT    ,WI</v>
      </c>
      <c r="G553" t="s">
        <v>50</v>
      </c>
      <c r="H553" t="s">
        <v>411</v>
      </c>
      <c r="I553" s="13" t="str">
        <f>_xlfn.CONCAT(wiz_6[[#This Row],[DCTY......]], ",",wiz_6[[#This Row],[DS]])</f>
        <v>FOREST PAR,GA</v>
      </c>
      <c r="J553" t="str">
        <f>TRIM(CONCATENATE(wiz_6[[#This Row],[SHIPPER..................]],wiz_6[[#This Row],[ZIP2..]],wiz_6[[#This Row],[ZIP3..]]))</f>
        <v>SNYDERS LANCE | 5351130050</v>
      </c>
      <c r="K553">
        <v>4</v>
      </c>
      <c r="L553">
        <v>2.0499999999999998</v>
      </c>
      <c r="M553">
        <v>0.25</v>
      </c>
      <c r="N553">
        <v>787</v>
      </c>
      <c r="O553">
        <v>1.92</v>
      </c>
      <c r="P553">
        <v>40</v>
      </c>
      <c r="Q553">
        <v>0.28000000000000003</v>
      </c>
      <c r="R553">
        <v>-13</v>
      </c>
      <c r="S553">
        <v>-41</v>
      </c>
      <c r="T553">
        <v>-28</v>
      </c>
      <c r="U553">
        <v>275</v>
      </c>
      <c r="V553">
        <v>206</v>
      </c>
      <c r="W553">
        <v>53545</v>
      </c>
      <c r="X553">
        <v>53511</v>
      </c>
      <c r="Y553">
        <v>30050</v>
      </c>
      <c r="Z553">
        <v>2.08</v>
      </c>
      <c r="AA553">
        <f t="shared" si="108"/>
        <v>10012</v>
      </c>
      <c r="AB553">
        <f t="shared" si="109"/>
        <v>824</v>
      </c>
      <c r="AC553">
        <f t="shared" si="110"/>
        <v>6159</v>
      </c>
      <c r="AD553">
        <f t="shared" si="111"/>
        <v>0.6151618058330004</v>
      </c>
      <c r="AE553">
        <f t="shared" si="112"/>
        <v>0</v>
      </c>
      <c r="AF553" t="e">
        <f t="shared" ca="1" si="113"/>
        <v>#N/A</v>
      </c>
      <c r="AG553" t="e">
        <f t="shared" ca="1" si="114"/>
        <v>#N/A</v>
      </c>
      <c r="AH553" t="e">
        <f t="shared" ca="1" si="115"/>
        <v>#N/A</v>
      </c>
      <c r="AI553" t="e">
        <f t="shared" ca="1" si="104"/>
        <v>#N/A</v>
      </c>
      <c r="AJ553">
        <f t="shared" si="105"/>
        <v>3.9952057530962844E-4</v>
      </c>
      <c r="AK553">
        <f t="shared" si="106"/>
        <v>0</v>
      </c>
      <c r="AL553" t="e">
        <f t="shared" ca="1" si="116"/>
        <v>#N/A</v>
      </c>
      <c r="AM553" t="b">
        <f t="shared" si="107"/>
        <v>0</v>
      </c>
    </row>
    <row r="554" spans="1:39" x14ac:dyDescent="0.3">
      <c r="A554" t="s">
        <v>650</v>
      </c>
      <c r="B554" t="s">
        <v>651</v>
      </c>
      <c r="C554" t="s">
        <v>39</v>
      </c>
      <c r="D554" t="s">
        <v>53</v>
      </c>
      <c r="E554" t="s">
        <v>797</v>
      </c>
      <c r="F554" s="13" t="str">
        <f>_xlfn.CONCAT(wiz_6[[#This Row],[OCTY......]],",",wiz_6[[#This Row],[OS]])</f>
        <v>MACHESNEY ,IL</v>
      </c>
      <c r="G554" t="s">
        <v>50</v>
      </c>
      <c r="H554" t="s">
        <v>652</v>
      </c>
      <c r="I554" s="13" t="str">
        <f>_xlfn.CONCAT(wiz_6[[#This Row],[DCTY......]], ",",wiz_6[[#This Row],[DS]])</f>
        <v>FORT VALLE,GA</v>
      </c>
      <c r="J554" t="str">
        <f>TRIM(CONCATENATE(wiz_6[[#This Row],[SHIPPER..................]],wiz_6[[#This Row],[ZIP2..]],wiz_6[[#This Row],[ZIP3..]]))</f>
        <v>BLUE BIRD | 6111531030</v>
      </c>
      <c r="K554">
        <v>2</v>
      </c>
      <c r="L554">
        <v>1.9</v>
      </c>
      <c r="M554">
        <v>0.22</v>
      </c>
      <c r="N554">
        <v>911</v>
      </c>
      <c r="O554">
        <v>1.78</v>
      </c>
      <c r="P554">
        <v>211</v>
      </c>
      <c r="Q554">
        <v>0.43</v>
      </c>
      <c r="R554">
        <v>11</v>
      </c>
      <c r="S554">
        <v>-35</v>
      </c>
      <c r="T554">
        <v>8</v>
      </c>
      <c r="U554">
        <v>287</v>
      </c>
      <c r="V554">
        <v>260</v>
      </c>
      <c r="W554">
        <v>53805</v>
      </c>
      <c r="X554">
        <v>61115</v>
      </c>
      <c r="Y554">
        <v>31030</v>
      </c>
      <c r="Z554">
        <v>1.9</v>
      </c>
      <c r="AA554">
        <f t="shared" si="108"/>
        <v>10012</v>
      </c>
      <c r="AB554">
        <f t="shared" si="109"/>
        <v>520</v>
      </c>
      <c r="AC554">
        <f t="shared" si="110"/>
        <v>6159</v>
      </c>
      <c r="AD554">
        <f t="shared" si="111"/>
        <v>0.6151618058330004</v>
      </c>
      <c r="AE554">
        <f t="shared" si="112"/>
        <v>0</v>
      </c>
      <c r="AF554" t="e">
        <f t="shared" ca="1" si="113"/>
        <v>#N/A</v>
      </c>
      <c r="AG554" t="e">
        <f t="shared" ca="1" si="114"/>
        <v>#N/A</v>
      </c>
      <c r="AH554" t="e">
        <f t="shared" ca="1" si="115"/>
        <v>#N/A</v>
      </c>
      <c r="AI554" t="e">
        <f t="shared" ca="1" si="104"/>
        <v>#N/A</v>
      </c>
      <c r="AJ554">
        <f t="shared" si="105"/>
        <v>1.9976028765481422E-4</v>
      </c>
      <c r="AK554">
        <f t="shared" si="106"/>
        <v>0</v>
      </c>
      <c r="AL554" t="e">
        <f t="shared" ca="1" si="116"/>
        <v>#N/A</v>
      </c>
      <c r="AM554" t="b">
        <f t="shared" si="107"/>
        <v>0</v>
      </c>
    </row>
    <row r="555" spans="1:39" x14ac:dyDescent="0.3">
      <c r="A555" t="s">
        <v>78</v>
      </c>
      <c r="B555" t="s">
        <v>79</v>
      </c>
      <c r="C555" t="s">
        <v>39</v>
      </c>
      <c r="D555" t="s">
        <v>53</v>
      </c>
      <c r="E555" t="s">
        <v>798</v>
      </c>
      <c r="F555" s="13" t="str">
        <f>_xlfn.CONCAT(wiz_6[[#This Row],[OCTY......]],",",wiz_6[[#This Row],[OS]])</f>
        <v>LINCOLN   ,IL</v>
      </c>
      <c r="G555" t="s">
        <v>50</v>
      </c>
      <c r="H555" t="s">
        <v>384</v>
      </c>
      <c r="I555" s="13" t="str">
        <f>_xlfn.CONCAT(wiz_6[[#This Row],[DCTY......]], ",",wiz_6[[#This Row],[DS]])</f>
        <v>MACON     ,GA</v>
      </c>
      <c r="J555" t="str">
        <f>TRIM(CONCATENATE(wiz_6[[#This Row],[SHIPPER..................]],wiz_6[[#This Row],[ZIP2..]],wiz_6[[#This Row],[ZIP3..]]))</f>
        <v>TRACTOR SUPPLY MANHAT| 6265631201</v>
      </c>
      <c r="K555">
        <v>1</v>
      </c>
      <c r="L555">
        <v>2.25</v>
      </c>
      <c r="M555">
        <v>0.21</v>
      </c>
      <c r="N555">
        <v>740</v>
      </c>
      <c r="O555">
        <v>1.17</v>
      </c>
      <c r="P555">
        <v>98</v>
      </c>
      <c r="Q555">
        <v>0.3</v>
      </c>
      <c r="R555">
        <v>0</v>
      </c>
      <c r="S555">
        <v>-2</v>
      </c>
      <c r="T555">
        <v>104</v>
      </c>
      <c r="U555">
        <v>413</v>
      </c>
      <c r="V555">
        <v>515</v>
      </c>
      <c r="W555">
        <v>61832</v>
      </c>
      <c r="X555">
        <v>62656</v>
      </c>
      <c r="Y555">
        <v>31201</v>
      </c>
      <c r="Z555">
        <v>2.2400000000000002</v>
      </c>
      <c r="AA555">
        <f t="shared" si="108"/>
        <v>10012</v>
      </c>
      <c r="AB555">
        <f t="shared" si="109"/>
        <v>515</v>
      </c>
      <c r="AC555">
        <f t="shared" si="110"/>
        <v>6159</v>
      </c>
      <c r="AD555">
        <f t="shared" si="111"/>
        <v>0.6151618058330004</v>
      </c>
      <c r="AE555">
        <f t="shared" si="112"/>
        <v>0</v>
      </c>
      <c r="AF555" t="e">
        <f t="shared" ca="1" si="113"/>
        <v>#N/A</v>
      </c>
      <c r="AG555" t="e">
        <f t="shared" ca="1" si="114"/>
        <v>#N/A</v>
      </c>
      <c r="AH555" t="e">
        <f t="shared" ca="1" si="115"/>
        <v>#N/A</v>
      </c>
      <c r="AI555" t="e">
        <f t="shared" ca="1" si="104"/>
        <v>#N/A</v>
      </c>
      <c r="AJ555">
        <f t="shared" si="105"/>
        <v>9.988014382740711E-5</v>
      </c>
      <c r="AK555">
        <f t="shared" si="106"/>
        <v>0</v>
      </c>
      <c r="AL555" t="e">
        <f t="shared" ca="1" si="116"/>
        <v>#N/A</v>
      </c>
      <c r="AM555" t="b">
        <f t="shared" si="107"/>
        <v>0</v>
      </c>
    </row>
    <row r="556" spans="1:39" x14ac:dyDescent="0.3">
      <c r="A556" t="s">
        <v>78</v>
      </c>
      <c r="B556" t="s">
        <v>79</v>
      </c>
      <c r="C556" t="s">
        <v>39</v>
      </c>
      <c r="D556" t="s">
        <v>53</v>
      </c>
      <c r="E556" t="s">
        <v>799</v>
      </c>
      <c r="F556" s="13" t="str">
        <f>_xlfn.CONCAT(wiz_6[[#This Row],[OCTY......]],",",wiz_6[[#This Row],[OS]])</f>
        <v>ROCKFORD  ,IL</v>
      </c>
      <c r="G556" t="s">
        <v>50</v>
      </c>
      <c r="H556" t="s">
        <v>384</v>
      </c>
      <c r="I556" s="13" t="str">
        <f>_xlfn.CONCAT(wiz_6[[#This Row],[DCTY......]], ",",wiz_6[[#This Row],[DS]])</f>
        <v>MACON     ,GA</v>
      </c>
      <c r="J556" t="str">
        <f>TRIM(CONCATENATE(wiz_6[[#This Row],[SHIPPER..................]],wiz_6[[#This Row],[ZIP2..]],wiz_6[[#This Row],[ZIP3..]]))</f>
        <v>TRACTOR SUPPLY MANHAT| 6110131201</v>
      </c>
      <c r="K556">
        <v>4</v>
      </c>
      <c r="L556">
        <v>1.79</v>
      </c>
      <c r="M556">
        <v>0.22</v>
      </c>
      <c r="N556">
        <v>884</v>
      </c>
      <c r="O556">
        <v>1.79</v>
      </c>
      <c r="P556">
        <v>137</v>
      </c>
      <c r="Q556">
        <v>0.36</v>
      </c>
      <c r="R556">
        <v>24</v>
      </c>
      <c r="S556">
        <v>-18</v>
      </c>
      <c r="T556">
        <v>-26</v>
      </c>
      <c r="U556">
        <v>154</v>
      </c>
      <c r="V556">
        <v>110</v>
      </c>
      <c r="W556">
        <v>61348</v>
      </c>
      <c r="X556">
        <v>61101</v>
      </c>
      <c r="Y556">
        <v>31201</v>
      </c>
      <c r="Z556">
        <v>1.79</v>
      </c>
      <c r="AA556">
        <f t="shared" si="108"/>
        <v>10012</v>
      </c>
      <c r="AB556">
        <f t="shared" si="109"/>
        <v>440</v>
      </c>
      <c r="AC556">
        <f t="shared" si="110"/>
        <v>6159</v>
      </c>
      <c r="AD556">
        <f t="shared" si="111"/>
        <v>0.6151618058330004</v>
      </c>
      <c r="AE556">
        <f t="shared" si="112"/>
        <v>0</v>
      </c>
      <c r="AF556" t="e">
        <f t="shared" ca="1" si="113"/>
        <v>#N/A</v>
      </c>
      <c r="AG556" t="e">
        <f t="shared" ca="1" si="114"/>
        <v>#N/A</v>
      </c>
      <c r="AH556" t="e">
        <f t="shared" ca="1" si="115"/>
        <v>#N/A</v>
      </c>
      <c r="AI556" t="e">
        <f t="shared" ca="1" si="104"/>
        <v>#N/A</v>
      </c>
      <c r="AJ556">
        <f t="shared" si="105"/>
        <v>3.9952057530962844E-4</v>
      </c>
      <c r="AK556">
        <f t="shared" si="106"/>
        <v>0</v>
      </c>
      <c r="AL556" t="e">
        <f t="shared" ca="1" si="116"/>
        <v>#N/A</v>
      </c>
      <c r="AM556" t="b">
        <f t="shared" si="107"/>
        <v>0</v>
      </c>
    </row>
    <row r="557" spans="1:39" x14ac:dyDescent="0.3">
      <c r="A557" t="s">
        <v>78</v>
      </c>
      <c r="B557" t="s">
        <v>79</v>
      </c>
      <c r="C557" t="s">
        <v>39</v>
      </c>
      <c r="D557" t="s">
        <v>140</v>
      </c>
      <c r="E557" t="s">
        <v>431</v>
      </c>
      <c r="F557" s="13" t="str">
        <f>_xlfn.CONCAT(wiz_6[[#This Row],[OCTY......]],",",wiz_6[[#This Row],[OS]])</f>
        <v>JANESVILLE,WI</v>
      </c>
      <c r="G557" t="s">
        <v>50</v>
      </c>
      <c r="H557" t="s">
        <v>384</v>
      </c>
      <c r="I557" s="13" t="str">
        <f>_xlfn.CONCAT(wiz_6[[#This Row],[DCTY......]], ",",wiz_6[[#This Row],[DS]])</f>
        <v>MACON     ,GA</v>
      </c>
      <c r="J557" t="str">
        <f>TRIM(CONCATENATE(wiz_6[[#This Row],[SHIPPER..................]],wiz_6[[#This Row],[ZIP2..]],wiz_6[[#This Row],[ZIP3..]]))</f>
        <v>TRACTOR SUPPLY MANHAT| 5354531201</v>
      </c>
      <c r="K557">
        <v>1</v>
      </c>
      <c r="L557">
        <v>2.23</v>
      </c>
      <c r="M557">
        <v>0.21</v>
      </c>
      <c r="N557">
        <v>924</v>
      </c>
      <c r="O557">
        <v>1.81</v>
      </c>
      <c r="P557">
        <v>0</v>
      </c>
      <c r="Q557">
        <v>0.25</v>
      </c>
      <c r="R557">
        <v>-27</v>
      </c>
      <c r="S557">
        <v>18</v>
      </c>
      <c r="T557">
        <v>1</v>
      </c>
      <c r="U557">
        <v>642</v>
      </c>
      <c r="V557">
        <v>661</v>
      </c>
      <c r="W557">
        <v>53545</v>
      </c>
      <c r="X557">
        <v>53545</v>
      </c>
      <c r="Y557">
        <v>31201</v>
      </c>
      <c r="Z557">
        <v>2.2200000000000002</v>
      </c>
      <c r="AA557">
        <f t="shared" si="108"/>
        <v>10012</v>
      </c>
      <c r="AB557">
        <f t="shared" si="109"/>
        <v>661</v>
      </c>
      <c r="AC557">
        <f t="shared" si="110"/>
        <v>6159</v>
      </c>
      <c r="AD557">
        <f t="shared" si="111"/>
        <v>0.6151618058330004</v>
      </c>
      <c r="AE557">
        <f t="shared" si="112"/>
        <v>0</v>
      </c>
      <c r="AF557" t="e">
        <f t="shared" ca="1" si="113"/>
        <v>#N/A</v>
      </c>
      <c r="AG557" t="e">
        <f t="shared" ca="1" si="114"/>
        <v>#N/A</v>
      </c>
      <c r="AH557" t="e">
        <f t="shared" ca="1" si="115"/>
        <v>#N/A</v>
      </c>
      <c r="AI557" t="e">
        <f t="shared" ca="1" si="104"/>
        <v>#N/A</v>
      </c>
      <c r="AJ557">
        <f t="shared" si="105"/>
        <v>9.988014382740711E-5</v>
      </c>
      <c r="AK557">
        <f t="shared" si="106"/>
        <v>0</v>
      </c>
      <c r="AL557" t="e">
        <f t="shared" ca="1" si="116"/>
        <v>#N/A</v>
      </c>
      <c r="AM557" t="b">
        <f t="shared" si="107"/>
        <v>0</v>
      </c>
    </row>
    <row r="558" spans="1:39" x14ac:dyDescent="0.3">
      <c r="A558" t="s">
        <v>78</v>
      </c>
      <c r="B558" t="s">
        <v>79</v>
      </c>
      <c r="C558" t="s">
        <v>39</v>
      </c>
      <c r="D558" t="s">
        <v>53</v>
      </c>
      <c r="E558" t="s">
        <v>799</v>
      </c>
      <c r="F558" s="13" t="str">
        <f>_xlfn.CONCAT(wiz_6[[#This Row],[OCTY......]],",",wiz_6[[#This Row],[OS]])</f>
        <v>ROCKFORD  ,IL</v>
      </c>
      <c r="G558" t="s">
        <v>44</v>
      </c>
      <c r="H558" t="s">
        <v>464</v>
      </c>
      <c r="I558" s="13" t="str">
        <f>_xlfn.CONCAT(wiz_6[[#This Row],[DCTY......]], ",",wiz_6[[#This Row],[DS]])</f>
        <v>FRANKLIN  ,KY</v>
      </c>
      <c r="J558" t="str">
        <f>TRIM(CONCATENATE(wiz_6[[#This Row],[SHIPPER..................]],wiz_6[[#This Row],[ZIP2..]],wiz_6[[#This Row],[ZIP3..]]))</f>
        <v>TRACTOR SUPPLY MANHAT| 6110142134</v>
      </c>
      <c r="K558">
        <v>4</v>
      </c>
      <c r="L558">
        <v>1.9</v>
      </c>
      <c r="M558">
        <v>0.22</v>
      </c>
      <c r="N558">
        <v>519</v>
      </c>
      <c r="O558">
        <v>0.79</v>
      </c>
      <c r="P558">
        <v>82</v>
      </c>
      <c r="Q558">
        <v>0.3</v>
      </c>
      <c r="R558">
        <v>70</v>
      </c>
      <c r="S558">
        <v>-18</v>
      </c>
      <c r="T558">
        <v>60</v>
      </c>
      <c r="U558">
        <v>45</v>
      </c>
      <c r="V558">
        <v>87</v>
      </c>
      <c r="W558">
        <v>60410</v>
      </c>
      <c r="X558">
        <v>61101</v>
      </c>
      <c r="Y558">
        <v>42134</v>
      </c>
      <c r="Z558">
        <v>1.9</v>
      </c>
      <c r="AA558">
        <f t="shared" si="108"/>
        <v>10012</v>
      </c>
      <c r="AB558">
        <f t="shared" si="109"/>
        <v>348</v>
      </c>
      <c r="AC558">
        <f t="shared" si="110"/>
        <v>6159</v>
      </c>
      <c r="AD558">
        <f t="shared" si="111"/>
        <v>0.6151618058330004</v>
      </c>
      <c r="AE558">
        <f t="shared" si="112"/>
        <v>0</v>
      </c>
      <c r="AF558" t="e">
        <f t="shared" ca="1" si="113"/>
        <v>#N/A</v>
      </c>
      <c r="AG558" t="e">
        <f t="shared" ca="1" si="114"/>
        <v>#N/A</v>
      </c>
      <c r="AH558" t="e">
        <f t="shared" ca="1" si="115"/>
        <v>#N/A</v>
      </c>
      <c r="AI558" t="e">
        <f t="shared" ca="1" si="104"/>
        <v>#N/A</v>
      </c>
      <c r="AJ558">
        <f t="shared" si="105"/>
        <v>3.9952057530962844E-4</v>
      </c>
      <c r="AK558">
        <f t="shared" si="106"/>
        <v>0</v>
      </c>
      <c r="AL558" t="e">
        <f t="shared" ca="1" si="116"/>
        <v>#N/A</v>
      </c>
      <c r="AM558" t="b">
        <f t="shared" si="107"/>
        <v>0</v>
      </c>
    </row>
    <row r="559" spans="1:39" x14ac:dyDescent="0.3">
      <c r="A559" t="s">
        <v>78</v>
      </c>
      <c r="B559" t="s">
        <v>79</v>
      </c>
      <c r="C559" t="s">
        <v>39</v>
      </c>
      <c r="D559" t="s">
        <v>140</v>
      </c>
      <c r="E559" t="s">
        <v>800</v>
      </c>
      <c r="F559" s="13" t="str">
        <f>_xlfn.CONCAT(wiz_6[[#This Row],[OCTY......]],",",wiz_6[[#This Row],[OS]])</f>
        <v>DELAVAN   ,WI</v>
      </c>
      <c r="G559" t="s">
        <v>44</v>
      </c>
      <c r="H559" t="s">
        <v>464</v>
      </c>
      <c r="I559" s="13" t="str">
        <f>_xlfn.CONCAT(wiz_6[[#This Row],[DCTY......]], ",",wiz_6[[#This Row],[DS]])</f>
        <v>FRANKLIN  ,KY</v>
      </c>
      <c r="J559" t="str">
        <f>TRIM(CONCATENATE(wiz_6[[#This Row],[SHIPPER..................]],wiz_6[[#This Row],[ZIP2..]],wiz_6[[#This Row],[ZIP3..]]))</f>
        <v>TRACTOR SUPPLY MANHAT| 5311542134</v>
      </c>
      <c r="K559">
        <v>4</v>
      </c>
      <c r="L559">
        <v>1.9</v>
      </c>
      <c r="M559">
        <v>0.21</v>
      </c>
      <c r="N559">
        <v>537</v>
      </c>
      <c r="O559">
        <v>1.08</v>
      </c>
      <c r="P559">
        <v>26</v>
      </c>
      <c r="Q559">
        <v>0.25</v>
      </c>
      <c r="R559">
        <v>15</v>
      </c>
      <c r="S559">
        <v>-14</v>
      </c>
      <c r="T559">
        <v>-9</v>
      </c>
      <c r="U559">
        <v>114</v>
      </c>
      <c r="V559">
        <v>91</v>
      </c>
      <c r="W559">
        <v>53545</v>
      </c>
      <c r="X559">
        <v>53115</v>
      </c>
      <c r="Y559">
        <v>42134</v>
      </c>
      <c r="Z559">
        <v>1.89</v>
      </c>
      <c r="AA559">
        <f t="shared" si="108"/>
        <v>10012</v>
      </c>
      <c r="AB559">
        <f t="shared" si="109"/>
        <v>364</v>
      </c>
      <c r="AC559">
        <f t="shared" si="110"/>
        <v>6159</v>
      </c>
      <c r="AD559">
        <f t="shared" si="111"/>
        <v>0.6151618058330004</v>
      </c>
      <c r="AE559">
        <f t="shared" si="112"/>
        <v>0</v>
      </c>
      <c r="AF559" t="e">
        <f t="shared" ca="1" si="113"/>
        <v>#N/A</v>
      </c>
      <c r="AG559" t="e">
        <f t="shared" ca="1" si="114"/>
        <v>#N/A</v>
      </c>
      <c r="AH559" t="e">
        <f t="shared" ca="1" si="115"/>
        <v>#N/A</v>
      </c>
      <c r="AI559" t="e">
        <f t="shared" ca="1" si="104"/>
        <v>#N/A</v>
      </c>
      <c r="AJ559">
        <f t="shared" si="105"/>
        <v>3.9952057530962844E-4</v>
      </c>
      <c r="AK559">
        <f t="shared" si="106"/>
        <v>0</v>
      </c>
      <c r="AL559" t="e">
        <f t="shared" ca="1" si="116"/>
        <v>#N/A</v>
      </c>
      <c r="AM559" t="b">
        <f t="shared" si="107"/>
        <v>0</v>
      </c>
    </row>
    <row r="560" spans="1:39" x14ac:dyDescent="0.3">
      <c r="A560" t="s">
        <v>752</v>
      </c>
      <c r="B560" t="s">
        <v>753</v>
      </c>
      <c r="C560" t="s">
        <v>39</v>
      </c>
      <c r="D560" t="s">
        <v>53</v>
      </c>
      <c r="E560" t="s">
        <v>799</v>
      </c>
      <c r="F560" s="13" t="str">
        <f>_xlfn.CONCAT(wiz_6[[#This Row],[OCTY......]],",",wiz_6[[#This Row],[OS]])</f>
        <v>ROCKFORD  ,IL</v>
      </c>
      <c r="G560" t="s">
        <v>90</v>
      </c>
      <c r="H560" t="s">
        <v>754</v>
      </c>
      <c r="I560" s="13" t="str">
        <f>_xlfn.CONCAT(wiz_6[[#This Row],[DCTY......]], ",",wiz_6[[#This Row],[DS]])</f>
        <v>ORANGEBURG,SC</v>
      </c>
      <c r="J560" t="str">
        <f>TRIM(CONCATENATE(wiz_6[[#This Row],[SHIPPER..................]],wiz_6[[#This Row],[ZIP2..]],wiz_6[[#This Row],[ZIP3..]]))</f>
        <v>HUSQVARNA | 6110129115</v>
      </c>
      <c r="K560">
        <v>1</v>
      </c>
      <c r="L560">
        <v>2.0499999999999998</v>
      </c>
      <c r="M560">
        <v>0.11</v>
      </c>
      <c r="N560">
        <v>923</v>
      </c>
      <c r="O560">
        <v>1.23</v>
      </c>
      <c r="P560">
        <v>0</v>
      </c>
      <c r="Q560">
        <v>0.25</v>
      </c>
      <c r="R560">
        <v>148</v>
      </c>
      <c r="S560">
        <v>18</v>
      </c>
      <c r="T560">
        <v>138</v>
      </c>
      <c r="U560">
        <v>463</v>
      </c>
      <c r="V560">
        <v>619</v>
      </c>
      <c r="W560">
        <v>61101</v>
      </c>
      <c r="X560">
        <v>61101</v>
      </c>
      <c r="Y560">
        <v>29115</v>
      </c>
      <c r="Z560">
        <v>1.94</v>
      </c>
      <c r="AA560">
        <f t="shared" si="108"/>
        <v>10012</v>
      </c>
      <c r="AB560">
        <f t="shared" si="109"/>
        <v>619</v>
      </c>
      <c r="AC560">
        <f t="shared" si="110"/>
        <v>6159</v>
      </c>
      <c r="AD560">
        <f t="shared" si="111"/>
        <v>0.6151618058330004</v>
      </c>
      <c r="AE560">
        <f t="shared" si="112"/>
        <v>0</v>
      </c>
      <c r="AF560" t="e">
        <f t="shared" ca="1" si="113"/>
        <v>#N/A</v>
      </c>
      <c r="AG560" t="e">
        <f t="shared" ca="1" si="114"/>
        <v>#N/A</v>
      </c>
      <c r="AH560" t="e">
        <f t="shared" ca="1" si="115"/>
        <v>#N/A</v>
      </c>
      <c r="AI560" t="e">
        <f t="shared" ca="1" si="104"/>
        <v>#N/A</v>
      </c>
      <c r="AJ560">
        <f t="shared" si="105"/>
        <v>9.988014382740711E-5</v>
      </c>
      <c r="AK560">
        <f t="shared" si="106"/>
        <v>0</v>
      </c>
      <c r="AL560" t="e">
        <f t="shared" ca="1" si="116"/>
        <v>#N/A</v>
      </c>
      <c r="AM560" t="b">
        <f t="shared" si="107"/>
        <v>0</v>
      </c>
    </row>
    <row r="561" spans="1:39" x14ac:dyDescent="0.3">
      <c r="A561" t="s">
        <v>801</v>
      </c>
      <c r="B561" t="s">
        <v>802</v>
      </c>
      <c r="C561" t="s">
        <v>39</v>
      </c>
      <c r="D561" t="s">
        <v>140</v>
      </c>
      <c r="E561" t="s">
        <v>796</v>
      </c>
      <c r="F561" s="13" t="str">
        <f>_xlfn.CONCAT(wiz_6[[#This Row],[OCTY......]],",",wiz_6[[#This Row],[OS]])</f>
        <v>BELOIT    ,WI</v>
      </c>
      <c r="G561" t="s">
        <v>70</v>
      </c>
      <c r="H561" t="s">
        <v>447</v>
      </c>
      <c r="I561" s="13" t="str">
        <f>_xlfn.CONCAT(wiz_6[[#This Row],[DCTY......]], ",",wiz_6[[#This Row],[DS]])</f>
        <v>COVINGTON ,TN</v>
      </c>
      <c r="J561" t="str">
        <f>TRIM(CONCATENATE(wiz_6[[#This Row],[SHIPPER..................]],wiz_6[[#This Row],[ZIP2..]],wiz_6[[#This Row],[ZIP3..]]))</f>
        <v>BELOIT BOXBOARD COMPA| 5351138019</v>
      </c>
      <c r="K561">
        <v>14</v>
      </c>
      <c r="L561">
        <v>1.65</v>
      </c>
      <c r="M561">
        <v>0.28000000000000003</v>
      </c>
      <c r="N561">
        <v>567</v>
      </c>
      <c r="O561">
        <v>0.97</v>
      </c>
      <c r="P561">
        <v>90</v>
      </c>
      <c r="Q561">
        <v>0.32</v>
      </c>
      <c r="R561">
        <v>-13</v>
      </c>
      <c r="S561">
        <v>-15</v>
      </c>
      <c r="T561">
        <v>31</v>
      </c>
      <c r="U561">
        <v>219</v>
      </c>
      <c r="V561">
        <v>235</v>
      </c>
      <c r="W561">
        <v>60410</v>
      </c>
      <c r="X561">
        <v>53511</v>
      </c>
      <c r="Y561">
        <v>38019</v>
      </c>
      <c r="Z561">
        <v>1.71</v>
      </c>
      <c r="AA561">
        <f t="shared" si="108"/>
        <v>10012</v>
      </c>
      <c r="AB561">
        <f t="shared" si="109"/>
        <v>3290</v>
      </c>
      <c r="AC561">
        <f t="shared" si="110"/>
        <v>6159</v>
      </c>
      <c r="AD561">
        <f t="shared" si="111"/>
        <v>0.6151618058330004</v>
      </c>
      <c r="AE561">
        <f t="shared" si="112"/>
        <v>0</v>
      </c>
      <c r="AF561" t="e">
        <f t="shared" ca="1" si="113"/>
        <v>#N/A</v>
      </c>
      <c r="AG561" t="e">
        <f t="shared" ca="1" si="114"/>
        <v>#N/A</v>
      </c>
      <c r="AH561" t="e">
        <f t="shared" ca="1" si="115"/>
        <v>#N/A</v>
      </c>
      <c r="AI561" t="e">
        <f t="shared" ca="1" si="104"/>
        <v>#N/A</v>
      </c>
      <c r="AJ561">
        <f t="shared" si="105"/>
        <v>1.3983220135836995E-3</v>
      </c>
      <c r="AK561">
        <f t="shared" si="106"/>
        <v>0</v>
      </c>
      <c r="AL561" t="e">
        <f t="shared" ca="1" si="116"/>
        <v>#N/A</v>
      </c>
      <c r="AM561" t="b">
        <f t="shared" si="107"/>
        <v>0</v>
      </c>
    </row>
    <row r="562" spans="1:39" x14ac:dyDescent="0.3">
      <c r="A562" t="s">
        <v>794</v>
      </c>
      <c r="B562" t="s">
        <v>795</v>
      </c>
      <c r="C562" t="s">
        <v>39</v>
      </c>
      <c r="D562" t="s">
        <v>140</v>
      </c>
      <c r="E562" t="s">
        <v>796</v>
      </c>
      <c r="F562" s="13" t="str">
        <f>_xlfn.CONCAT(wiz_6[[#This Row],[OCTY......]],",",wiz_6[[#This Row],[OS]])</f>
        <v>BELOIT    ,WI</v>
      </c>
      <c r="G562" t="s">
        <v>70</v>
      </c>
      <c r="H562" t="s">
        <v>75</v>
      </c>
      <c r="I562" s="13" t="str">
        <f>_xlfn.CONCAT(wiz_6[[#This Row],[DCTY......]], ",",wiz_6[[#This Row],[DS]])</f>
        <v>MEMPHIS   ,TN</v>
      </c>
      <c r="J562" t="str">
        <f>TRIM(CONCATENATE(wiz_6[[#This Row],[SHIPPER..................]],wiz_6[[#This Row],[ZIP2..]],wiz_6[[#This Row],[ZIP3..]]))</f>
        <v>SNYDERS LANCE | 5351138101</v>
      </c>
      <c r="K562">
        <v>7</v>
      </c>
      <c r="L562">
        <v>1.73</v>
      </c>
      <c r="M562">
        <v>0.21</v>
      </c>
      <c r="N562">
        <v>571</v>
      </c>
      <c r="O562">
        <v>1.1599999999999999</v>
      </c>
      <c r="P562">
        <v>128</v>
      </c>
      <c r="Q562">
        <v>0.35</v>
      </c>
      <c r="R562">
        <v>19</v>
      </c>
      <c r="S562">
        <v>-41</v>
      </c>
      <c r="T562">
        <v>-14</v>
      </c>
      <c r="U562">
        <v>233</v>
      </c>
      <c r="V562">
        <v>178</v>
      </c>
      <c r="W562">
        <v>53511</v>
      </c>
      <c r="X562">
        <v>53511</v>
      </c>
      <c r="Y562">
        <v>38101</v>
      </c>
      <c r="Z562">
        <v>1.72</v>
      </c>
      <c r="AA562">
        <f t="shared" si="108"/>
        <v>10012</v>
      </c>
      <c r="AB562">
        <f t="shared" si="109"/>
        <v>1246</v>
      </c>
      <c r="AC562">
        <f t="shared" si="110"/>
        <v>6159</v>
      </c>
      <c r="AD562">
        <f t="shared" si="111"/>
        <v>0.6151618058330004</v>
      </c>
      <c r="AE562">
        <f t="shared" si="112"/>
        <v>0</v>
      </c>
      <c r="AF562" t="e">
        <f t="shared" ca="1" si="113"/>
        <v>#N/A</v>
      </c>
      <c r="AG562" t="e">
        <f t="shared" ca="1" si="114"/>
        <v>#N/A</v>
      </c>
      <c r="AH562" t="e">
        <f t="shared" ca="1" si="115"/>
        <v>#N/A</v>
      </c>
      <c r="AI562" t="e">
        <f t="shared" ca="1" si="104"/>
        <v>#N/A</v>
      </c>
      <c r="AJ562">
        <f t="shared" si="105"/>
        <v>6.9916100679184975E-4</v>
      </c>
      <c r="AK562">
        <f t="shared" si="106"/>
        <v>0</v>
      </c>
      <c r="AL562" t="e">
        <f t="shared" ca="1" si="116"/>
        <v>#N/A</v>
      </c>
      <c r="AM562" t="b">
        <f t="shared" si="107"/>
        <v>0</v>
      </c>
    </row>
    <row r="563" spans="1:39" x14ac:dyDescent="0.3">
      <c r="A563" t="s">
        <v>210</v>
      </c>
      <c r="B563" t="s">
        <v>211</v>
      </c>
      <c r="C563" t="s">
        <v>39</v>
      </c>
      <c r="D563" t="s">
        <v>53</v>
      </c>
      <c r="E563" t="s">
        <v>803</v>
      </c>
      <c r="F563" s="13" t="str">
        <f>_xlfn.CONCAT(wiz_6[[#This Row],[OCTY......]],",",wiz_6[[#This Row],[OS]])</f>
        <v>PONTIAC   ,IL</v>
      </c>
      <c r="G563" t="s">
        <v>70</v>
      </c>
      <c r="H563" t="s">
        <v>139</v>
      </c>
      <c r="I563" s="13" t="str">
        <f>_xlfn.CONCAT(wiz_6[[#This Row],[DCTY......]], ",",wiz_6[[#This Row],[DS]])</f>
        <v>LA VERGNE ,TN</v>
      </c>
      <c r="J563" t="str">
        <f>TRIM(CONCATENATE(wiz_6[[#This Row],[SHIPPER..................]],wiz_6[[#This Row],[ZIP2..]],wiz_6[[#This Row],[ZIP3..]]))</f>
        <v>b: ECHO GLOBAL LOGIST| 6176437086</v>
      </c>
      <c r="K563">
        <v>1</v>
      </c>
      <c r="L563">
        <v>1.4</v>
      </c>
      <c r="M563">
        <v>0.28000000000000003</v>
      </c>
      <c r="N563">
        <v>475</v>
      </c>
      <c r="O563">
        <v>1.92</v>
      </c>
      <c r="P563">
        <v>52</v>
      </c>
      <c r="Q563">
        <v>0.3</v>
      </c>
      <c r="R563">
        <v>-34</v>
      </c>
      <c r="S563">
        <v>9</v>
      </c>
      <c r="T563">
        <v>-226</v>
      </c>
      <c r="U563">
        <v>-415</v>
      </c>
      <c r="V563">
        <v>-632</v>
      </c>
      <c r="W563">
        <v>60447</v>
      </c>
      <c r="X563">
        <v>61764</v>
      </c>
      <c r="Y563">
        <v>37086</v>
      </c>
      <c r="Z563">
        <v>1.46</v>
      </c>
      <c r="AA563">
        <f t="shared" si="108"/>
        <v>10012</v>
      </c>
      <c r="AB563">
        <f t="shared" si="109"/>
        <v>-632</v>
      </c>
      <c r="AC563">
        <f t="shared" si="110"/>
        <v>6159</v>
      </c>
      <c r="AD563">
        <f t="shared" si="111"/>
        <v>0.6151618058330004</v>
      </c>
      <c r="AE563">
        <f t="shared" si="112"/>
        <v>0</v>
      </c>
      <c r="AF563" t="e">
        <f t="shared" ca="1" si="113"/>
        <v>#N/A</v>
      </c>
      <c r="AG563" t="e">
        <f t="shared" ca="1" si="114"/>
        <v>#N/A</v>
      </c>
      <c r="AH563" t="e">
        <f t="shared" ca="1" si="115"/>
        <v>#N/A</v>
      </c>
      <c r="AI563" t="e">
        <f t="shared" ca="1" si="104"/>
        <v>#N/A</v>
      </c>
      <c r="AJ563">
        <f t="shared" si="105"/>
        <v>9.988014382740711E-5</v>
      </c>
      <c r="AK563">
        <f t="shared" si="106"/>
        <v>0</v>
      </c>
      <c r="AL563" t="e">
        <f t="shared" ca="1" si="116"/>
        <v>#N/A</v>
      </c>
      <c r="AM563" t="b">
        <f t="shared" si="107"/>
        <v>0</v>
      </c>
    </row>
    <row r="564" spans="1:39" x14ac:dyDescent="0.3">
      <c r="A564" t="s">
        <v>794</v>
      </c>
      <c r="B564" t="s">
        <v>795</v>
      </c>
      <c r="C564" t="s">
        <v>39</v>
      </c>
      <c r="D564" t="s">
        <v>140</v>
      </c>
      <c r="E564" t="s">
        <v>796</v>
      </c>
      <c r="F564" s="13" t="str">
        <f>_xlfn.CONCAT(wiz_6[[#This Row],[OCTY......]],",",wiz_6[[#This Row],[OS]])</f>
        <v>BELOIT    ,WI</v>
      </c>
      <c r="G564" t="s">
        <v>76</v>
      </c>
      <c r="H564" t="s">
        <v>804</v>
      </c>
      <c r="I564" s="13" t="str">
        <f>_xlfn.CONCAT(wiz_6[[#This Row],[DCTY......]], ",",wiz_6[[#This Row],[DS]])</f>
        <v>FORT WORTH,TX</v>
      </c>
      <c r="J564" t="str">
        <f>TRIM(CONCATENATE(wiz_6[[#This Row],[SHIPPER..................]],wiz_6[[#This Row],[ZIP2..]],wiz_6[[#This Row],[ZIP3..]]))</f>
        <v>SNYDERS LANCE | 5351176101</v>
      </c>
      <c r="K564">
        <v>3</v>
      </c>
      <c r="L564">
        <v>1.86</v>
      </c>
      <c r="M564">
        <v>0.26</v>
      </c>
      <c r="N564">
        <v>959</v>
      </c>
      <c r="O564">
        <v>1.89</v>
      </c>
      <c r="P564">
        <v>62</v>
      </c>
      <c r="Q564">
        <v>0.3</v>
      </c>
      <c r="R564">
        <v>9</v>
      </c>
      <c r="S564">
        <v>-41</v>
      </c>
      <c r="T564">
        <v>-3</v>
      </c>
      <c r="U564">
        <v>10</v>
      </c>
      <c r="V564">
        <v>-34</v>
      </c>
      <c r="W564">
        <v>53545</v>
      </c>
      <c r="X564">
        <v>53511</v>
      </c>
      <c r="Y564">
        <v>76101</v>
      </c>
      <c r="Z564">
        <v>1.9</v>
      </c>
      <c r="AA564">
        <f t="shared" si="108"/>
        <v>10012</v>
      </c>
      <c r="AB564">
        <f t="shared" si="109"/>
        <v>-102</v>
      </c>
      <c r="AC564">
        <f t="shared" si="110"/>
        <v>6159</v>
      </c>
      <c r="AD564">
        <f t="shared" si="111"/>
        <v>0.6151618058330004</v>
      </c>
      <c r="AE564">
        <f t="shared" si="112"/>
        <v>0</v>
      </c>
      <c r="AF564" t="e">
        <f t="shared" ca="1" si="113"/>
        <v>#N/A</v>
      </c>
      <c r="AG564" t="e">
        <f t="shared" ca="1" si="114"/>
        <v>#N/A</v>
      </c>
      <c r="AH564" t="e">
        <f t="shared" ca="1" si="115"/>
        <v>#N/A</v>
      </c>
      <c r="AI564" t="e">
        <f t="shared" ca="1" si="104"/>
        <v>#N/A</v>
      </c>
      <c r="AJ564">
        <f t="shared" si="105"/>
        <v>2.9964043148222132E-4</v>
      </c>
      <c r="AK564">
        <f t="shared" si="106"/>
        <v>0</v>
      </c>
      <c r="AL564" t="e">
        <f t="shared" ca="1" si="116"/>
        <v>#N/A</v>
      </c>
      <c r="AM564" t="b">
        <f t="shared" si="107"/>
        <v>0</v>
      </c>
    </row>
    <row r="565" spans="1:39" x14ac:dyDescent="0.3">
      <c r="A565" t="s">
        <v>794</v>
      </c>
      <c r="B565" t="s">
        <v>795</v>
      </c>
      <c r="C565" t="s">
        <v>39</v>
      </c>
      <c r="D565" t="s">
        <v>140</v>
      </c>
      <c r="E565" t="s">
        <v>796</v>
      </c>
      <c r="F565" s="13" t="str">
        <f>_xlfn.CONCAT(wiz_6[[#This Row],[OCTY......]],",",wiz_6[[#This Row],[OS]])</f>
        <v>BELOIT    ,WI</v>
      </c>
      <c r="G565" t="s">
        <v>76</v>
      </c>
      <c r="H565" t="s">
        <v>228</v>
      </c>
      <c r="I565" s="13" t="str">
        <f>_xlfn.CONCAT(wiz_6[[#This Row],[DCTY......]], ",",wiz_6[[#This Row],[DS]])</f>
        <v>HOUSTON   ,TX</v>
      </c>
      <c r="J565" t="str">
        <f>TRIM(CONCATENATE(wiz_6[[#This Row],[SHIPPER..................]],wiz_6[[#This Row],[ZIP2..]],wiz_6[[#This Row],[ZIP3..]]))</f>
        <v>SNYDERS LANCE | 5351177001</v>
      </c>
      <c r="K565">
        <v>2</v>
      </c>
      <c r="L565">
        <v>1.55</v>
      </c>
      <c r="M565">
        <v>0.52</v>
      </c>
      <c r="N565">
        <v>1083</v>
      </c>
      <c r="O565">
        <v>2.33</v>
      </c>
      <c r="P565">
        <v>111</v>
      </c>
      <c r="Q565">
        <v>0.35</v>
      </c>
      <c r="R565">
        <v>-295</v>
      </c>
      <c r="S565">
        <v>-41</v>
      </c>
      <c r="T565">
        <v>-95</v>
      </c>
      <c r="U565">
        <v>99</v>
      </c>
      <c r="V565">
        <v>-37</v>
      </c>
      <c r="W565">
        <v>60447</v>
      </c>
      <c r="X565">
        <v>53511</v>
      </c>
      <c r="Y565">
        <v>77001</v>
      </c>
      <c r="Z565">
        <v>1.85</v>
      </c>
      <c r="AA565">
        <f t="shared" si="108"/>
        <v>10012</v>
      </c>
      <c r="AB565">
        <f t="shared" si="109"/>
        <v>-74</v>
      </c>
      <c r="AC565">
        <f t="shared" si="110"/>
        <v>6159</v>
      </c>
      <c r="AD565">
        <f t="shared" si="111"/>
        <v>0.6151618058330004</v>
      </c>
      <c r="AE565">
        <f t="shared" si="112"/>
        <v>0</v>
      </c>
      <c r="AF565" t="e">
        <f t="shared" ca="1" si="113"/>
        <v>#N/A</v>
      </c>
      <c r="AG565" t="e">
        <f t="shared" ca="1" si="114"/>
        <v>#N/A</v>
      </c>
      <c r="AH565" t="e">
        <f t="shared" ca="1" si="115"/>
        <v>#N/A</v>
      </c>
      <c r="AI565" t="e">
        <f t="shared" ca="1" si="104"/>
        <v>#N/A</v>
      </c>
      <c r="AJ565">
        <f t="shared" si="105"/>
        <v>1.9976028765481422E-4</v>
      </c>
      <c r="AK565">
        <f t="shared" si="106"/>
        <v>0</v>
      </c>
      <c r="AL565" t="e">
        <f t="shared" ca="1" si="116"/>
        <v>#N/A</v>
      </c>
      <c r="AM565" t="b">
        <f t="shared" si="107"/>
        <v>0</v>
      </c>
    </row>
    <row r="566" spans="1:39" x14ac:dyDescent="0.3">
      <c r="A566" t="s">
        <v>805</v>
      </c>
      <c r="B566" t="s">
        <v>806</v>
      </c>
      <c r="C566" t="s">
        <v>39</v>
      </c>
      <c r="D566" t="s">
        <v>61</v>
      </c>
      <c r="E566" t="s">
        <v>807</v>
      </c>
      <c r="F566" s="13" t="str">
        <f>_xlfn.CONCAT(wiz_6[[#This Row],[OCTY......]],",",wiz_6[[#This Row],[OS]])</f>
        <v>CANTON    ,MO</v>
      </c>
      <c r="G566" t="s">
        <v>50</v>
      </c>
      <c r="H566" t="s">
        <v>543</v>
      </c>
      <c r="I566" s="13" t="str">
        <f>_xlfn.CONCAT(wiz_6[[#This Row],[DCTY......]], ",",wiz_6[[#This Row],[DS]])</f>
        <v>SUWANEE   ,GA</v>
      </c>
      <c r="J566" t="str">
        <f>TRIM(CONCATENATE(wiz_6[[#This Row],[SHIPPER..................]],wiz_6[[#This Row],[ZIP2..]],wiz_6[[#This Row],[ZIP3..]]))</f>
        <v>b: KIRSCH TRANSPORTAT| 6343530174</v>
      </c>
      <c r="K566">
        <v>1</v>
      </c>
      <c r="L566">
        <v>1.89</v>
      </c>
      <c r="M566">
        <v>0.27</v>
      </c>
      <c r="N566">
        <v>694</v>
      </c>
      <c r="O566">
        <v>1.39</v>
      </c>
      <c r="P566">
        <v>50</v>
      </c>
      <c r="Q566">
        <v>0.25</v>
      </c>
      <c r="R566">
        <v>-42</v>
      </c>
      <c r="S566">
        <v>78</v>
      </c>
      <c r="T566">
        <v>0</v>
      </c>
      <c r="U566">
        <v>284</v>
      </c>
      <c r="V566">
        <v>362</v>
      </c>
      <c r="W566">
        <v>52627</v>
      </c>
      <c r="X566">
        <v>63435</v>
      </c>
      <c r="Y566">
        <v>30174</v>
      </c>
      <c r="Z566">
        <v>1.94</v>
      </c>
      <c r="AA566">
        <f t="shared" si="108"/>
        <v>10012</v>
      </c>
      <c r="AB566">
        <f t="shared" si="109"/>
        <v>362</v>
      </c>
      <c r="AC566">
        <f t="shared" si="110"/>
        <v>6159</v>
      </c>
      <c r="AD566">
        <f t="shared" si="111"/>
        <v>0.6151618058330004</v>
      </c>
      <c r="AE566">
        <f t="shared" si="112"/>
        <v>0</v>
      </c>
      <c r="AF566" t="e">
        <f t="shared" ca="1" si="113"/>
        <v>#N/A</v>
      </c>
      <c r="AG566" t="e">
        <f t="shared" ca="1" si="114"/>
        <v>#N/A</v>
      </c>
      <c r="AH566" t="e">
        <f t="shared" ca="1" si="115"/>
        <v>#N/A</v>
      </c>
      <c r="AI566" t="e">
        <f t="shared" ca="1" si="104"/>
        <v>#N/A</v>
      </c>
      <c r="AJ566">
        <f t="shared" si="105"/>
        <v>9.988014382740711E-5</v>
      </c>
      <c r="AK566">
        <f t="shared" si="106"/>
        <v>0</v>
      </c>
      <c r="AL566" t="e">
        <f t="shared" ca="1" si="116"/>
        <v>#N/A</v>
      </c>
      <c r="AM566" t="b">
        <f t="shared" si="107"/>
        <v>0</v>
      </c>
    </row>
    <row r="567" spans="1:39" x14ac:dyDescent="0.3">
      <c r="A567" t="s">
        <v>808</v>
      </c>
      <c r="B567" t="s">
        <v>809</v>
      </c>
      <c r="C567" t="s">
        <v>39</v>
      </c>
      <c r="D567" t="s">
        <v>53</v>
      </c>
      <c r="E567" t="s">
        <v>522</v>
      </c>
      <c r="F567" s="13" t="str">
        <f>_xlfn.CONCAT(wiz_6[[#This Row],[OCTY......]],",",wiz_6[[#This Row],[OS]])</f>
        <v>DECATUR   ,IL</v>
      </c>
      <c r="G567" t="s">
        <v>70</v>
      </c>
      <c r="H567" t="s">
        <v>578</v>
      </c>
      <c r="I567" s="13" t="str">
        <f>_xlfn.CONCAT(wiz_6[[#This Row],[DCTY......]], ",",wiz_6[[#This Row],[DS]])</f>
        <v>MOUNT JULI,TN</v>
      </c>
      <c r="J567" t="str">
        <f>TRIM(CONCATENATE(wiz_6[[#This Row],[SHIPPER..................]],wiz_6[[#This Row],[ZIP2..]],wiz_6[[#This Row],[ZIP3..]]))</f>
        <v>PERMFORMANCE LOGISTIC| 6252137121</v>
      </c>
      <c r="K567">
        <v>1</v>
      </c>
      <c r="L567">
        <v>1.6</v>
      </c>
      <c r="M567">
        <v>0.28000000000000003</v>
      </c>
      <c r="N567">
        <v>372</v>
      </c>
      <c r="O567">
        <v>1.25</v>
      </c>
      <c r="P567">
        <v>65</v>
      </c>
      <c r="Q567">
        <v>0.3</v>
      </c>
      <c r="R567">
        <v>-26</v>
      </c>
      <c r="S567">
        <v>-9</v>
      </c>
      <c r="T567">
        <v>-113</v>
      </c>
      <c r="U567">
        <v>-68</v>
      </c>
      <c r="V567">
        <v>-190</v>
      </c>
      <c r="W567">
        <v>62471</v>
      </c>
      <c r="X567">
        <v>62521</v>
      </c>
      <c r="Y567">
        <v>37121</v>
      </c>
      <c r="Z567">
        <v>1.66</v>
      </c>
      <c r="AA567">
        <f t="shared" si="108"/>
        <v>10012</v>
      </c>
      <c r="AB567">
        <f t="shared" si="109"/>
        <v>-190</v>
      </c>
      <c r="AC567">
        <f t="shared" si="110"/>
        <v>6159</v>
      </c>
      <c r="AD567">
        <f t="shared" si="111"/>
        <v>0.6151618058330004</v>
      </c>
      <c r="AE567">
        <f t="shared" si="112"/>
        <v>0</v>
      </c>
      <c r="AF567" t="e">
        <f t="shared" ca="1" si="113"/>
        <v>#N/A</v>
      </c>
      <c r="AG567" t="e">
        <f t="shared" ca="1" si="114"/>
        <v>#N/A</v>
      </c>
      <c r="AH567" t="e">
        <f t="shared" ca="1" si="115"/>
        <v>#N/A</v>
      </c>
      <c r="AI567" t="e">
        <f t="shared" ca="1" si="104"/>
        <v>#N/A</v>
      </c>
      <c r="AJ567">
        <f t="shared" si="105"/>
        <v>9.988014382740711E-5</v>
      </c>
      <c r="AK567">
        <f t="shared" si="106"/>
        <v>0</v>
      </c>
      <c r="AL567" t="e">
        <f t="shared" ca="1" si="116"/>
        <v>#N/A</v>
      </c>
      <c r="AM567" t="b">
        <f t="shared" si="107"/>
        <v>0</v>
      </c>
    </row>
    <row r="568" spans="1:39" x14ac:dyDescent="0.3">
      <c r="A568" t="s">
        <v>631</v>
      </c>
      <c r="B568" t="s">
        <v>632</v>
      </c>
      <c r="C568" t="s">
        <v>39</v>
      </c>
      <c r="D568" t="s">
        <v>42</v>
      </c>
      <c r="E568" t="s">
        <v>810</v>
      </c>
      <c r="F568" s="13" t="str">
        <f>_xlfn.CONCAT(wiz_6[[#This Row],[OCTY......]],",",wiz_6[[#This Row],[OS]])</f>
        <v>FRENCH LIC,IN</v>
      </c>
      <c r="G568" t="s">
        <v>50</v>
      </c>
      <c r="H568" t="s">
        <v>399</v>
      </c>
      <c r="I568" s="13" t="str">
        <f>_xlfn.CONCAT(wiz_6[[#This Row],[DCTY......]], ",",wiz_6[[#This Row],[DS]])</f>
        <v>MCDONOUGH ,GA</v>
      </c>
      <c r="J568" t="str">
        <f>TRIM(CONCATENATE(wiz_6[[#This Row],[SHIPPER..................]],wiz_6[[#This Row],[ZIP2..]],wiz_6[[#This Row],[ZIP3..]]))</f>
        <v>b: BNSF LOGISTICS LLC| 4743230253</v>
      </c>
      <c r="K568">
        <v>1</v>
      </c>
      <c r="L568">
        <v>1.8</v>
      </c>
      <c r="M568">
        <v>0.27</v>
      </c>
      <c r="N568">
        <v>484</v>
      </c>
      <c r="O568">
        <v>1.04</v>
      </c>
      <c r="P568">
        <v>81</v>
      </c>
      <c r="Q568">
        <v>0.3</v>
      </c>
      <c r="R568">
        <v>-29</v>
      </c>
      <c r="S568">
        <v>-14</v>
      </c>
      <c r="T568">
        <v>-18</v>
      </c>
      <c r="U568">
        <v>168</v>
      </c>
      <c r="V568">
        <v>136</v>
      </c>
      <c r="W568">
        <v>47701</v>
      </c>
      <c r="X568">
        <v>47432</v>
      </c>
      <c r="Y568">
        <v>30253</v>
      </c>
      <c r="Z568">
        <v>1.85</v>
      </c>
      <c r="AA568">
        <f t="shared" si="108"/>
        <v>10012</v>
      </c>
      <c r="AB568">
        <f t="shared" si="109"/>
        <v>136</v>
      </c>
      <c r="AC568">
        <f t="shared" si="110"/>
        <v>6159</v>
      </c>
      <c r="AD568">
        <f t="shared" si="111"/>
        <v>0.6151618058330004</v>
      </c>
      <c r="AE568">
        <f t="shared" si="112"/>
        <v>0</v>
      </c>
      <c r="AF568" t="e">
        <f t="shared" ca="1" si="113"/>
        <v>#N/A</v>
      </c>
      <c r="AG568" t="e">
        <f t="shared" ca="1" si="114"/>
        <v>#N/A</v>
      </c>
      <c r="AH568" t="e">
        <f t="shared" ca="1" si="115"/>
        <v>#N/A</v>
      </c>
      <c r="AI568" t="e">
        <f t="shared" ca="1" si="104"/>
        <v>#N/A</v>
      </c>
      <c r="AJ568">
        <f t="shared" si="105"/>
        <v>9.988014382740711E-5</v>
      </c>
      <c r="AK568">
        <f t="shared" si="106"/>
        <v>0</v>
      </c>
      <c r="AL568" t="e">
        <f t="shared" ca="1" si="116"/>
        <v>#N/A</v>
      </c>
      <c r="AM568" t="b">
        <f t="shared" si="107"/>
        <v>0</v>
      </c>
    </row>
    <row r="569" spans="1:39" x14ac:dyDescent="0.3">
      <c r="A569" t="s">
        <v>811</v>
      </c>
      <c r="B569" t="s">
        <v>812</v>
      </c>
      <c r="C569" t="s">
        <v>39</v>
      </c>
      <c r="D569" t="s">
        <v>42</v>
      </c>
      <c r="E569" t="s">
        <v>393</v>
      </c>
      <c r="F569" s="13" t="str">
        <f>_xlfn.CONCAT(wiz_6[[#This Row],[OCTY......]],",",wiz_6[[#This Row],[OS]])</f>
        <v>COLUMBUS  ,IN</v>
      </c>
      <c r="G569" t="s">
        <v>40</v>
      </c>
      <c r="H569" t="s">
        <v>326</v>
      </c>
      <c r="I569" s="13" t="str">
        <f>_xlfn.CONCAT(wiz_6[[#This Row],[DCTY......]], ",",wiz_6[[#This Row],[DS]])</f>
        <v>BIRMINGHAM,AL</v>
      </c>
      <c r="J569" t="str">
        <f>TRIM(CONCATENATE(wiz_6[[#This Row],[SHIPPER..................]],wiz_6[[#This Row],[ZIP2..]],wiz_6[[#This Row],[ZIP3..]]))</f>
        <v>USA TRUCK INCORPORATE| 4720135203</v>
      </c>
      <c r="K569">
        <v>1</v>
      </c>
      <c r="L569">
        <v>1.78</v>
      </c>
      <c r="M569">
        <v>0.27</v>
      </c>
      <c r="N569">
        <v>438</v>
      </c>
      <c r="O569">
        <v>0.96</v>
      </c>
      <c r="P569">
        <v>22</v>
      </c>
      <c r="Q569">
        <v>0.25</v>
      </c>
      <c r="R569">
        <v>-14</v>
      </c>
      <c r="S569">
        <v>-16</v>
      </c>
      <c r="T569">
        <v>-18</v>
      </c>
      <c r="U569">
        <v>11</v>
      </c>
      <c r="V569">
        <v>-23</v>
      </c>
      <c r="W569">
        <v>47265</v>
      </c>
      <c r="X569">
        <v>47201</v>
      </c>
      <c r="Y569">
        <v>35203</v>
      </c>
      <c r="Z569">
        <v>1.83</v>
      </c>
      <c r="AA569">
        <f t="shared" si="108"/>
        <v>10012</v>
      </c>
      <c r="AB569">
        <f t="shared" si="109"/>
        <v>-23</v>
      </c>
      <c r="AC569">
        <f t="shared" si="110"/>
        <v>6159</v>
      </c>
      <c r="AD569">
        <f t="shared" si="111"/>
        <v>0.6151618058330004</v>
      </c>
      <c r="AE569">
        <f t="shared" si="112"/>
        <v>0</v>
      </c>
      <c r="AF569" t="e">
        <f t="shared" ca="1" si="113"/>
        <v>#N/A</v>
      </c>
      <c r="AG569" t="e">
        <f t="shared" ca="1" si="114"/>
        <v>#N/A</v>
      </c>
      <c r="AH569" t="e">
        <f t="shared" ca="1" si="115"/>
        <v>#N/A</v>
      </c>
      <c r="AI569" t="e">
        <f t="shared" ca="1" si="104"/>
        <v>#N/A</v>
      </c>
      <c r="AJ569">
        <f t="shared" si="105"/>
        <v>9.988014382740711E-5</v>
      </c>
      <c r="AK569">
        <f t="shared" si="106"/>
        <v>0</v>
      </c>
      <c r="AL569" t="e">
        <f t="shared" ca="1" si="116"/>
        <v>#N/A</v>
      </c>
      <c r="AM569" t="b">
        <f t="shared" si="107"/>
        <v>0</v>
      </c>
    </row>
    <row r="570" spans="1:39" x14ac:dyDescent="0.3">
      <c r="A570" t="s">
        <v>748</v>
      </c>
      <c r="B570" t="s">
        <v>749</v>
      </c>
      <c r="C570" t="s">
        <v>39</v>
      </c>
      <c r="D570" t="s">
        <v>42</v>
      </c>
      <c r="E570" t="s">
        <v>464</v>
      </c>
      <c r="F570" s="13" t="str">
        <f>_xlfn.CONCAT(wiz_6[[#This Row],[OCTY......]],",",wiz_6[[#This Row],[OS]])</f>
        <v>FRANKLIN  ,IN</v>
      </c>
      <c r="G570" t="s">
        <v>146</v>
      </c>
      <c r="H570" t="s">
        <v>410</v>
      </c>
      <c r="I570" s="13" t="str">
        <f>_xlfn.CONCAT(wiz_6[[#This Row],[DCTY......]], ",",wiz_6[[#This Row],[DS]])</f>
        <v>SEARCY    ,AR</v>
      </c>
      <c r="J570" t="str">
        <f>TRIM(CONCATENATE(wiz_6[[#This Row],[SHIPPER..................]],wiz_6[[#This Row],[ZIP2..]],wiz_6[[#This Row],[ZIP3..]]))</f>
        <v>ENERGIZER BATTERY | 4613172143</v>
      </c>
      <c r="K570">
        <v>8</v>
      </c>
      <c r="L570">
        <v>1.75</v>
      </c>
      <c r="M570">
        <v>0.18</v>
      </c>
      <c r="N570">
        <v>539</v>
      </c>
      <c r="O570">
        <v>1.06</v>
      </c>
      <c r="P570">
        <v>33</v>
      </c>
      <c r="Q570">
        <v>0.27</v>
      </c>
      <c r="R570">
        <v>9</v>
      </c>
      <c r="S570">
        <v>-43</v>
      </c>
      <c r="T570">
        <v>-4</v>
      </c>
      <c r="U570">
        <v>243</v>
      </c>
      <c r="V570">
        <v>196</v>
      </c>
      <c r="W570">
        <v>46933</v>
      </c>
      <c r="X570">
        <v>46131</v>
      </c>
      <c r="Y570">
        <v>72143</v>
      </c>
      <c r="Z570">
        <v>1.71</v>
      </c>
      <c r="AA570">
        <f t="shared" si="108"/>
        <v>10012</v>
      </c>
      <c r="AB570">
        <f t="shared" si="109"/>
        <v>1568</v>
      </c>
      <c r="AC570">
        <f t="shared" si="110"/>
        <v>6159</v>
      </c>
      <c r="AD570">
        <f t="shared" si="111"/>
        <v>0.6151618058330004</v>
      </c>
      <c r="AE570">
        <f t="shared" si="112"/>
        <v>0</v>
      </c>
      <c r="AF570" t="e">
        <f t="shared" ca="1" si="113"/>
        <v>#N/A</v>
      </c>
      <c r="AG570" t="e">
        <f t="shared" ca="1" si="114"/>
        <v>#N/A</v>
      </c>
      <c r="AH570" t="e">
        <f t="shared" ca="1" si="115"/>
        <v>#N/A</v>
      </c>
      <c r="AI570" t="e">
        <f t="shared" ca="1" si="104"/>
        <v>#N/A</v>
      </c>
      <c r="AJ570">
        <f t="shared" si="105"/>
        <v>7.9904115061925688E-4</v>
      </c>
      <c r="AK570">
        <f t="shared" si="106"/>
        <v>0</v>
      </c>
      <c r="AL570" t="e">
        <f t="shared" ca="1" si="116"/>
        <v>#N/A</v>
      </c>
      <c r="AM570" t="b">
        <f t="shared" si="107"/>
        <v>0</v>
      </c>
    </row>
    <row r="571" spans="1:39" x14ac:dyDescent="0.3">
      <c r="A571" t="s">
        <v>418</v>
      </c>
      <c r="B571" t="s">
        <v>419</v>
      </c>
      <c r="C571" t="s">
        <v>39</v>
      </c>
      <c r="D571" t="s">
        <v>42</v>
      </c>
      <c r="E571" t="s">
        <v>436</v>
      </c>
      <c r="F571" s="13" t="str">
        <f>_xlfn.CONCAT(wiz_6[[#This Row],[OCTY......]],",",wiz_6[[#This Row],[OS]])</f>
        <v>NORTH VERN,IN</v>
      </c>
      <c r="G571" t="s">
        <v>50</v>
      </c>
      <c r="H571" t="s">
        <v>411</v>
      </c>
      <c r="I571" s="13" t="str">
        <f>_xlfn.CONCAT(wiz_6[[#This Row],[DCTY......]], ",",wiz_6[[#This Row],[DS]])</f>
        <v>FOREST PAR,GA</v>
      </c>
      <c r="J571" t="str">
        <f>TRIM(CONCATENATE(wiz_6[[#This Row],[SHIPPER..................]],wiz_6[[#This Row],[ZIP2..]],wiz_6[[#This Row],[ZIP3..]]))</f>
        <v>NOVOLEX | 4726530050</v>
      </c>
      <c r="K571">
        <v>1</v>
      </c>
      <c r="L571">
        <v>1.98</v>
      </c>
      <c r="M571">
        <v>0.23</v>
      </c>
      <c r="N571">
        <v>499</v>
      </c>
      <c r="O571">
        <v>0.97</v>
      </c>
      <c r="P571">
        <v>0</v>
      </c>
      <c r="Q571">
        <v>0.25</v>
      </c>
      <c r="R571">
        <v>3</v>
      </c>
      <c r="S571">
        <v>-44</v>
      </c>
      <c r="T571">
        <v>-1</v>
      </c>
      <c r="U571">
        <v>256</v>
      </c>
      <c r="V571">
        <v>211</v>
      </c>
      <c r="W571">
        <v>47265</v>
      </c>
      <c r="X571">
        <v>47265</v>
      </c>
      <c r="Y571">
        <v>30050</v>
      </c>
      <c r="Z571">
        <v>1.99</v>
      </c>
      <c r="AA571">
        <f t="shared" si="108"/>
        <v>10012</v>
      </c>
      <c r="AB571">
        <f t="shared" si="109"/>
        <v>211</v>
      </c>
      <c r="AC571">
        <f t="shared" si="110"/>
        <v>6159</v>
      </c>
      <c r="AD571">
        <f t="shared" si="111"/>
        <v>0.6151618058330004</v>
      </c>
      <c r="AE571">
        <f t="shared" si="112"/>
        <v>0</v>
      </c>
      <c r="AF571" t="e">
        <f t="shared" ca="1" si="113"/>
        <v>#N/A</v>
      </c>
      <c r="AG571" t="e">
        <f t="shared" ca="1" si="114"/>
        <v>#N/A</v>
      </c>
      <c r="AH571" t="e">
        <f t="shared" ca="1" si="115"/>
        <v>#N/A</v>
      </c>
      <c r="AI571" t="e">
        <f t="shared" ca="1" si="104"/>
        <v>#N/A</v>
      </c>
      <c r="AJ571">
        <f t="shared" si="105"/>
        <v>9.988014382740711E-5</v>
      </c>
      <c r="AK571">
        <f t="shared" si="106"/>
        <v>0</v>
      </c>
      <c r="AL571" t="e">
        <f t="shared" ca="1" si="116"/>
        <v>#N/A</v>
      </c>
      <c r="AM571" t="b">
        <f t="shared" si="107"/>
        <v>0</v>
      </c>
    </row>
    <row r="572" spans="1:39" x14ac:dyDescent="0.3">
      <c r="A572" t="s">
        <v>123</v>
      </c>
      <c r="B572" t="s">
        <v>124</v>
      </c>
      <c r="C572" t="s">
        <v>39</v>
      </c>
      <c r="D572" t="s">
        <v>42</v>
      </c>
      <c r="E572" t="s">
        <v>393</v>
      </c>
      <c r="F572" s="13" t="str">
        <f>_xlfn.CONCAT(wiz_6[[#This Row],[OCTY......]],",",wiz_6[[#This Row],[OS]])</f>
        <v>COLUMBUS  ,IN</v>
      </c>
      <c r="G572" t="s">
        <v>50</v>
      </c>
      <c r="H572" t="s">
        <v>734</v>
      </c>
      <c r="I572" s="13" t="str">
        <f>_xlfn.CONCAT(wiz_6[[#This Row],[DCTY......]], ",",wiz_6[[#This Row],[DS]])</f>
        <v>LAGRANGE  ,GA</v>
      </c>
      <c r="J572" t="str">
        <f>TRIM(CONCATENATE(wiz_6[[#This Row],[SHIPPER..................]],wiz_6[[#This Row],[ZIP2..]],wiz_6[[#This Row],[ZIP3..]]))</f>
        <v>WAL MART SAMS GENERAL| 4720130240</v>
      </c>
      <c r="K572">
        <v>2</v>
      </c>
      <c r="L572">
        <v>2.0499999999999998</v>
      </c>
      <c r="M572">
        <v>0.11</v>
      </c>
      <c r="N572">
        <v>526</v>
      </c>
      <c r="O572">
        <v>1.0900000000000001</v>
      </c>
      <c r="P572">
        <v>26</v>
      </c>
      <c r="Q572">
        <v>0.25</v>
      </c>
      <c r="R572">
        <v>67</v>
      </c>
      <c r="S572">
        <v>-50</v>
      </c>
      <c r="T572">
        <v>-11</v>
      </c>
      <c r="U572">
        <v>252</v>
      </c>
      <c r="V572">
        <v>191</v>
      </c>
      <c r="W572">
        <v>47265</v>
      </c>
      <c r="X572">
        <v>47201</v>
      </c>
      <c r="Y572">
        <v>30240</v>
      </c>
      <c r="Z572">
        <v>1.94</v>
      </c>
      <c r="AA572">
        <f t="shared" si="108"/>
        <v>10012</v>
      </c>
      <c r="AB572">
        <f t="shared" si="109"/>
        <v>382</v>
      </c>
      <c r="AC572">
        <f t="shared" si="110"/>
        <v>6159</v>
      </c>
      <c r="AD572">
        <f t="shared" si="111"/>
        <v>0.6151618058330004</v>
      </c>
      <c r="AE572">
        <f t="shared" si="112"/>
        <v>0</v>
      </c>
      <c r="AF572" t="e">
        <f t="shared" ca="1" si="113"/>
        <v>#N/A</v>
      </c>
      <c r="AG572" t="e">
        <f t="shared" ca="1" si="114"/>
        <v>#N/A</v>
      </c>
      <c r="AH572" t="e">
        <f t="shared" ca="1" si="115"/>
        <v>#N/A</v>
      </c>
      <c r="AI572" t="e">
        <f t="shared" ca="1" si="104"/>
        <v>#N/A</v>
      </c>
      <c r="AJ572">
        <f t="shared" si="105"/>
        <v>1.9976028765481422E-4</v>
      </c>
      <c r="AK572">
        <f t="shared" si="106"/>
        <v>0</v>
      </c>
      <c r="AL572" t="e">
        <f t="shared" ca="1" si="116"/>
        <v>#N/A</v>
      </c>
      <c r="AM572" t="b">
        <f t="shared" si="107"/>
        <v>0</v>
      </c>
    </row>
    <row r="573" spans="1:39" x14ac:dyDescent="0.3">
      <c r="A573" t="s">
        <v>650</v>
      </c>
      <c r="B573" t="s">
        <v>651</v>
      </c>
      <c r="C573" t="s">
        <v>39</v>
      </c>
      <c r="D573" t="s">
        <v>42</v>
      </c>
      <c r="E573" t="s">
        <v>393</v>
      </c>
      <c r="F573" s="13" t="str">
        <f>_xlfn.CONCAT(wiz_6[[#This Row],[OCTY......]],",",wiz_6[[#This Row],[OS]])</f>
        <v>COLUMBUS  ,IN</v>
      </c>
      <c r="G573" t="s">
        <v>50</v>
      </c>
      <c r="H573" t="s">
        <v>384</v>
      </c>
      <c r="I573" s="13" t="str">
        <f>_xlfn.CONCAT(wiz_6[[#This Row],[DCTY......]], ",",wiz_6[[#This Row],[DS]])</f>
        <v>MACON     ,GA</v>
      </c>
      <c r="J573" t="str">
        <f>TRIM(CONCATENATE(wiz_6[[#This Row],[SHIPPER..................]],wiz_6[[#This Row],[ZIP2..]],wiz_6[[#This Row],[ZIP3..]]))</f>
        <v>BLUE BIRD | 4720131201</v>
      </c>
      <c r="K573">
        <v>1</v>
      </c>
      <c r="L573">
        <v>1.88</v>
      </c>
      <c r="M573">
        <v>0.23</v>
      </c>
      <c r="N573">
        <v>579</v>
      </c>
      <c r="O573">
        <v>1.92</v>
      </c>
      <c r="P573">
        <v>24</v>
      </c>
      <c r="Q573">
        <v>0.25</v>
      </c>
      <c r="R573">
        <v>0</v>
      </c>
      <c r="S573">
        <v>-18</v>
      </c>
      <c r="T573">
        <v>-194</v>
      </c>
      <c r="U573">
        <v>55</v>
      </c>
      <c r="V573">
        <v>-157</v>
      </c>
      <c r="W573">
        <v>46131</v>
      </c>
      <c r="X573">
        <v>47201</v>
      </c>
      <c r="Y573">
        <v>31201</v>
      </c>
      <c r="Z573">
        <v>1.89</v>
      </c>
      <c r="AA573">
        <f t="shared" si="108"/>
        <v>10012</v>
      </c>
      <c r="AB573">
        <f t="shared" si="109"/>
        <v>-157</v>
      </c>
      <c r="AC573">
        <f t="shared" si="110"/>
        <v>6159</v>
      </c>
      <c r="AD573">
        <f t="shared" si="111"/>
        <v>0.6151618058330004</v>
      </c>
      <c r="AE573">
        <f t="shared" si="112"/>
        <v>0</v>
      </c>
      <c r="AF573" t="e">
        <f t="shared" ca="1" si="113"/>
        <v>#N/A</v>
      </c>
      <c r="AG573" t="e">
        <f t="shared" ca="1" si="114"/>
        <v>#N/A</v>
      </c>
      <c r="AH573" t="e">
        <f t="shared" ca="1" si="115"/>
        <v>#N/A</v>
      </c>
      <c r="AI573" t="e">
        <f t="shared" ca="1" si="104"/>
        <v>#N/A</v>
      </c>
      <c r="AJ573">
        <f t="shared" si="105"/>
        <v>9.988014382740711E-5</v>
      </c>
      <c r="AK573">
        <f t="shared" si="106"/>
        <v>0</v>
      </c>
      <c r="AL573" t="e">
        <f t="shared" ca="1" si="116"/>
        <v>#N/A</v>
      </c>
      <c r="AM573" t="b">
        <f t="shared" si="107"/>
        <v>0</v>
      </c>
    </row>
    <row r="574" spans="1:39" x14ac:dyDescent="0.3">
      <c r="A574" t="s">
        <v>748</v>
      </c>
      <c r="B574" t="s">
        <v>749</v>
      </c>
      <c r="C574" t="s">
        <v>39</v>
      </c>
      <c r="D574" t="s">
        <v>42</v>
      </c>
      <c r="E574" t="s">
        <v>464</v>
      </c>
      <c r="F574" s="13" t="str">
        <f>_xlfn.CONCAT(wiz_6[[#This Row],[OCTY......]],",",wiz_6[[#This Row],[OS]])</f>
        <v>FRANKLIN  ,IN</v>
      </c>
      <c r="G574" t="s">
        <v>66</v>
      </c>
      <c r="H574" t="s">
        <v>813</v>
      </c>
      <c r="I574" s="13" t="str">
        <f>_xlfn.CONCAT(wiz_6[[#This Row],[DCTY......]], ",",wiz_6[[#This Row],[DS]])</f>
        <v>INDIANOLA ,MS</v>
      </c>
      <c r="J574" t="str">
        <f>TRIM(CONCATENATE(wiz_6[[#This Row],[SHIPPER..................]],wiz_6[[#This Row],[ZIP2..]],wiz_6[[#This Row],[ZIP3..]]))</f>
        <v>ENERGIZER BATTERY | 4613138751</v>
      </c>
      <c r="K574">
        <v>1</v>
      </c>
      <c r="L574">
        <v>1.65</v>
      </c>
      <c r="M574">
        <v>0.18</v>
      </c>
      <c r="N574">
        <v>605</v>
      </c>
      <c r="O574">
        <v>1.21</v>
      </c>
      <c r="P574">
        <v>48</v>
      </c>
      <c r="Q574">
        <v>0.25</v>
      </c>
      <c r="R574">
        <v>18</v>
      </c>
      <c r="S574">
        <v>-43</v>
      </c>
      <c r="T574">
        <v>1</v>
      </c>
      <c r="U574">
        <v>130</v>
      </c>
      <c r="V574">
        <v>88</v>
      </c>
      <c r="W574">
        <v>46064</v>
      </c>
      <c r="X574">
        <v>46131</v>
      </c>
      <c r="Y574">
        <v>38751</v>
      </c>
      <c r="Z574">
        <v>1.61</v>
      </c>
      <c r="AA574">
        <f t="shared" si="108"/>
        <v>10012</v>
      </c>
      <c r="AB574">
        <f t="shared" si="109"/>
        <v>88</v>
      </c>
      <c r="AC574">
        <f t="shared" si="110"/>
        <v>6159</v>
      </c>
      <c r="AD574">
        <f t="shared" si="111"/>
        <v>0.6151618058330004</v>
      </c>
      <c r="AE574">
        <f t="shared" si="112"/>
        <v>0</v>
      </c>
      <c r="AF574" t="e">
        <f t="shared" ca="1" si="113"/>
        <v>#N/A</v>
      </c>
      <c r="AG574" t="e">
        <f t="shared" ca="1" si="114"/>
        <v>#N/A</v>
      </c>
      <c r="AH574" t="e">
        <f t="shared" ca="1" si="115"/>
        <v>#N/A</v>
      </c>
      <c r="AI574" t="e">
        <f t="shared" ca="1" si="104"/>
        <v>#N/A</v>
      </c>
      <c r="AJ574">
        <f t="shared" si="105"/>
        <v>9.988014382740711E-5</v>
      </c>
      <c r="AK574">
        <f t="shared" si="106"/>
        <v>0</v>
      </c>
      <c r="AL574" t="e">
        <f t="shared" ca="1" si="116"/>
        <v>#N/A</v>
      </c>
      <c r="AM574" t="b">
        <f t="shared" si="107"/>
        <v>0</v>
      </c>
    </row>
    <row r="575" spans="1:39" x14ac:dyDescent="0.3">
      <c r="A575" t="s">
        <v>418</v>
      </c>
      <c r="B575" t="s">
        <v>419</v>
      </c>
      <c r="C575" t="s">
        <v>39</v>
      </c>
      <c r="D575" t="s">
        <v>42</v>
      </c>
      <c r="E575" t="s">
        <v>436</v>
      </c>
      <c r="F575" s="13" t="str">
        <f>_xlfn.CONCAT(wiz_6[[#This Row],[OCTY......]],",",wiz_6[[#This Row],[OS]])</f>
        <v>NORTH VERN,IN</v>
      </c>
      <c r="G575" t="s">
        <v>66</v>
      </c>
      <c r="H575" t="s">
        <v>497</v>
      </c>
      <c r="I575" s="13" t="str">
        <f>_xlfn.CONCAT(wiz_6[[#This Row],[DCTY......]], ",",wiz_6[[#This Row],[DS]])</f>
        <v>SOUTHAVEN ,MS</v>
      </c>
      <c r="J575" t="str">
        <f>TRIM(CONCATENATE(wiz_6[[#This Row],[SHIPPER..................]],wiz_6[[#This Row],[ZIP2..]],wiz_6[[#This Row],[ZIP3..]]))</f>
        <v>NOVOLEX | 4726538671</v>
      </c>
      <c r="K575">
        <v>2</v>
      </c>
      <c r="L575">
        <v>1.77</v>
      </c>
      <c r="M575">
        <v>0.23</v>
      </c>
      <c r="N575">
        <v>455</v>
      </c>
      <c r="O575">
        <v>0.86</v>
      </c>
      <c r="P575">
        <v>54</v>
      </c>
      <c r="Q575">
        <v>0.28000000000000003</v>
      </c>
      <c r="R575">
        <v>6</v>
      </c>
      <c r="S575">
        <v>-44</v>
      </c>
      <c r="T575">
        <v>25</v>
      </c>
      <c r="U575">
        <v>433</v>
      </c>
      <c r="V575">
        <v>414</v>
      </c>
      <c r="W575">
        <v>47240</v>
      </c>
      <c r="X575">
        <v>47265</v>
      </c>
      <c r="Y575">
        <v>38671</v>
      </c>
      <c r="Z575">
        <v>1.78</v>
      </c>
      <c r="AA575">
        <f t="shared" si="108"/>
        <v>10012</v>
      </c>
      <c r="AB575">
        <f t="shared" si="109"/>
        <v>828</v>
      </c>
      <c r="AC575">
        <f t="shared" si="110"/>
        <v>6159</v>
      </c>
      <c r="AD575">
        <f t="shared" si="111"/>
        <v>0.6151618058330004</v>
      </c>
      <c r="AE575">
        <f t="shared" si="112"/>
        <v>0</v>
      </c>
      <c r="AF575" t="e">
        <f t="shared" ca="1" si="113"/>
        <v>#N/A</v>
      </c>
      <c r="AG575" t="e">
        <f t="shared" ca="1" si="114"/>
        <v>#N/A</v>
      </c>
      <c r="AH575" t="e">
        <f t="shared" ca="1" si="115"/>
        <v>#N/A</v>
      </c>
      <c r="AI575" t="e">
        <f t="shared" ca="1" si="104"/>
        <v>#N/A</v>
      </c>
      <c r="AJ575">
        <f t="shared" si="105"/>
        <v>1.9976028765481422E-4</v>
      </c>
      <c r="AK575">
        <f t="shared" si="106"/>
        <v>0</v>
      </c>
      <c r="AL575" t="e">
        <f t="shared" ca="1" si="116"/>
        <v>#N/A</v>
      </c>
      <c r="AM575" t="b">
        <f t="shared" si="107"/>
        <v>0</v>
      </c>
    </row>
    <row r="576" spans="1:39" x14ac:dyDescent="0.3">
      <c r="A576" t="s">
        <v>748</v>
      </c>
      <c r="B576" t="s">
        <v>749</v>
      </c>
      <c r="C576" t="s">
        <v>39</v>
      </c>
      <c r="D576" t="s">
        <v>42</v>
      </c>
      <c r="E576" t="s">
        <v>464</v>
      </c>
      <c r="F576" s="13" t="str">
        <f>_xlfn.CONCAT(wiz_6[[#This Row],[OCTY......]],",",wiz_6[[#This Row],[OS]])</f>
        <v>FRANKLIN  ,IN</v>
      </c>
      <c r="G576" t="s">
        <v>291</v>
      </c>
      <c r="H576" t="s">
        <v>814</v>
      </c>
      <c r="I576" s="13" t="str">
        <f>_xlfn.CONCAT(wiz_6[[#This Row],[DCTY......]], ",",wiz_6[[#This Row],[DS]])</f>
        <v>ARDMORE   ,OK</v>
      </c>
      <c r="J576" t="str">
        <f>TRIM(CONCATENATE(wiz_6[[#This Row],[SHIPPER..................]],wiz_6[[#This Row],[ZIP2..]],wiz_6[[#This Row],[ZIP3..]]))</f>
        <v>ENERGIZER BATTERY | 4613173401</v>
      </c>
      <c r="K576">
        <v>1</v>
      </c>
      <c r="L576">
        <v>1.71</v>
      </c>
      <c r="M576">
        <v>0.18</v>
      </c>
      <c r="N576">
        <v>835</v>
      </c>
      <c r="O576">
        <v>1.5</v>
      </c>
      <c r="P576">
        <v>51</v>
      </c>
      <c r="Q576">
        <v>0.3</v>
      </c>
      <c r="R576">
        <v>66</v>
      </c>
      <c r="S576">
        <v>-43</v>
      </c>
      <c r="T576">
        <v>62</v>
      </c>
      <c r="U576">
        <v>-360</v>
      </c>
      <c r="V576">
        <v>-341</v>
      </c>
      <c r="W576">
        <v>46064</v>
      </c>
      <c r="X576">
        <v>46131</v>
      </c>
      <c r="Y576">
        <v>73401</v>
      </c>
      <c r="Z576">
        <v>1.67</v>
      </c>
      <c r="AA576">
        <f t="shared" si="108"/>
        <v>10012</v>
      </c>
      <c r="AB576">
        <f t="shared" si="109"/>
        <v>-341</v>
      </c>
      <c r="AC576">
        <f t="shared" si="110"/>
        <v>6159</v>
      </c>
      <c r="AD576">
        <f t="shared" si="111"/>
        <v>0.6151618058330004</v>
      </c>
      <c r="AE576">
        <f t="shared" si="112"/>
        <v>0</v>
      </c>
      <c r="AF576" t="e">
        <f t="shared" ca="1" si="113"/>
        <v>#N/A</v>
      </c>
      <c r="AG576" t="e">
        <f t="shared" ca="1" si="114"/>
        <v>#N/A</v>
      </c>
      <c r="AH576" t="e">
        <f t="shared" ca="1" si="115"/>
        <v>#N/A</v>
      </c>
      <c r="AI576" t="e">
        <f t="shared" ca="1" si="104"/>
        <v>#N/A</v>
      </c>
      <c r="AJ576">
        <f t="shared" si="105"/>
        <v>9.988014382740711E-5</v>
      </c>
      <c r="AK576">
        <f t="shared" si="106"/>
        <v>0</v>
      </c>
      <c r="AL576" t="e">
        <f t="shared" ca="1" si="116"/>
        <v>#N/A</v>
      </c>
      <c r="AM576" t="b">
        <f t="shared" si="107"/>
        <v>0</v>
      </c>
    </row>
    <row r="577" spans="1:39" x14ac:dyDescent="0.3">
      <c r="A577" t="s">
        <v>748</v>
      </c>
      <c r="B577" t="s">
        <v>749</v>
      </c>
      <c r="C577" t="s">
        <v>39</v>
      </c>
      <c r="D577" t="s">
        <v>42</v>
      </c>
      <c r="E577" t="s">
        <v>464</v>
      </c>
      <c r="F577" s="13" t="str">
        <f>_xlfn.CONCAT(wiz_6[[#This Row],[OCTY......]],",",wiz_6[[#This Row],[OS]])</f>
        <v>FRANKLIN  ,IN</v>
      </c>
      <c r="G577" t="s">
        <v>90</v>
      </c>
      <c r="H577" t="s">
        <v>377</v>
      </c>
      <c r="I577" s="13" t="str">
        <f>_xlfn.CONCAT(wiz_6[[#This Row],[DCTY......]], ",",wiz_6[[#This Row],[DS]])</f>
        <v>JONESVILLE,SC</v>
      </c>
      <c r="J577" t="str">
        <f>TRIM(CONCATENATE(wiz_6[[#This Row],[SHIPPER..................]],wiz_6[[#This Row],[ZIP2..]],wiz_6[[#This Row],[ZIP3..]]))</f>
        <v>ENERGIZER BATTERY | 4613129353</v>
      </c>
      <c r="K577">
        <v>1</v>
      </c>
      <c r="L577">
        <v>1.87</v>
      </c>
      <c r="M577">
        <v>0.19</v>
      </c>
      <c r="N577">
        <v>522</v>
      </c>
      <c r="O577">
        <v>1.58</v>
      </c>
      <c r="P577">
        <v>155</v>
      </c>
      <c r="Q577">
        <v>0.4</v>
      </c>
      <c r="R577">
        <v>23</v>
      </c>
      <c r="S577">
        <v>-43</v>
      </c>
      <c r="T577">
        <v>-127</v>
      </c>
      <c r="U577">
        <v>98</v>
      </c>
      <c r="V577">
        <v>-72</v>
      </c>
      <c r="W577">
        <v>47701</v>
      </c>
      <c r="X577">
        <v>46131</v>
      </c>
      <c r="Y577">
        <v>29353</v>
      </c>
      <c r="Z577">
        <v>1.84</v>
      </c>
      <c r="AA577">
        <f t="shared" si="108"/>
        <v>10012</v>
      </c>
      <c r="AB577">
        <f t="shared" si="109"/>
        <v>-72</v>
      </c>
      <c r="AC577">
        <f t="shared" si="110"/>
        <v>6159</v>
      </c>
      <c r="AD577">
        <f t="shared" si="111"/>
        <v>0.6151618058330004</v>
      </c>
      <c r="AE577">
        <f t="shared" si="112"/>
        <v>0</v>
      </c>
      <c r="AF577" t="e">
        <f t="shared" ca="1" si="113"/>
        <v>#N/A</v>
      </c>
      <c r="AG577" t="e">
        <f t="shared" ca="1" si="114"/>
        <v>#N/A</v>
      </c>
      <c r="AH577" t="e">
        <f t="shared" ca="1" si="115"/>
        <v>#N/A</v>
      </c>
      <c r="AI577" t="e">
        <f t="shared" ca="1" si="104"/>
        <v>#N/A</v>
      </c>
      <c r="AJ577">
        <f t="shared" si="105"/>
        <v>9.988014382740711E-5</v>
      </c>
      <c r="AK577">
        <f t="shared" si="106"/>
        <v>0</v>
      </c>
      <c r="AL577" t="e">
        <f t="shared" ca="1" si="116"/>
        <v>#N/A</v>
      </c>
      <c r="AM577" t="b">
        <f t="shared" si="107"/>
        <v>0</v>
      </c>
    </row>
    <row r="578" spans="1:39" x14ac:dyDescent="0.3">
      <c r="A578" t="s">
        <v>37</v>
      </c>
      <c r="B578" t="s">
        <v>38</v>
      </c>
      <c r="C578" t="s">
        <v>39</v>
      </c>
      <c r="D578" t="s">
        <v>42</v>
      </c>
      <c r="E578" t="s">
        <v>393</v>
      </c>
      <c r="F578" s="13" t="str">
        <f>_xlfn.CONCAT(wiz_6[[#This Row],[OCTY......]],",",wiz_6[[#This Row],[OS]])</f>
        <v>COLUMBUS  ,IN</v>
      </c>
      <c r="G578" t="s">
        <v>70</v>
      </c>
      <c r="H578" t="s">
        <v>349</v>
      </c>
      <c r="I578" s="13" t="str">
        <f>_xlfn.CONCAT(wiz_6[[#This Row],[DCTY......]], ",",wiz_6[[#This Row],[DS]])</f>
        <v>CHATTANOOG,TN</v>
      </c>
      <c r="J578" t="str">
        <f>TRIM(CONCATENATE(wiz_6[[#This Row],[SHIPPER..................]],wiz_6[[#This Row],[ZIP2..]],wiz_6[[#This Row],[ZIP3..]]))</f>
        <v>b: C H ROBINSON | 4720137401</v>
      </c>
      <c r="K578">
        <v>1</v>
      </c>
      <c r="L578">
        <v>1.3</v>
      </c>
      <c r="M578">
        <v>0.27</v>
      </c>
      <c r="N578">
        <v>383</v>
      </c>
      <c r="O578">
        <v>0.75</v>
      </c>
      <c r="P578">
        <v>0</v>
      </c>
      <c r="Q578">
        <v>0.25</v>
      </c>
      <c r="R578">
        <v>-10</v>
      </c>
      <c r="S578">
        <v>12</v>
      </c>
      <c r="T578">
        <v>5</v>
      </c>
      <c r="U578">
        <v>-91</v>
      </c>
      <c r="V578">
        <v>-74</v>
      </c>
      <c r="W578">
        <v>47201</v>
      </c>
      <c r="X578">
        <v>47201</v>
      </c>
      <c r="Y578">
        <v>37401</v>
      </c>
      <c r="Z578">
        <v>1.35</v>
      </c>
      <c r="AA578">
        <f t="shared" si="108"/>
        <v>10012</v>
      </c>
      <c r="AB578">
        <f t="shared" si="109"/>
        <v>-74</v>
      </c>
      <c r="AC578">
        <f t="shared" si="110"/>
        <v>6159</v>
      </c>
      <c r="AD578">
        <f t="shared" si="111"/>
        <v>0.6151618058330004</v>
      </c>
      <c r="AE578">
        <f t="shared" si="112"/>
        <v>0</v>
      </c>
      <c r="AF578" t="e">
        <f t="shared" ca="1" si="113"/>
        <v>#N/A</v>
      </c>
      <c r="AG578" t="e">
        <f t="shared" ca="1" si="114"/>
        <v>#N/A</v>
      </c>
      <c r="AH578" t="e">
        <f t="shared" ca="1" si="115"/>
        <v>#N/A</v>
      </c>
      <c r="AI578" t="e">
        <f t="shared" ref="AI578:AI641" ca="1" si="117">REPLACE(AF578,2,1,"K")</f>
        <v>#N/A</v>
      </c>
      <c r="AJ578">
        <f t="shared" ref="AJ578:AJ641" si="118">K578/AA578</f>
        <v>9.988014382740711E-5</v>
      </c>
      <c r="AK578">
        <f t="shared" ref="AK578:AK641" si="119">_xlfn.MINIFS($X$3:$X$2378,$C$3:$C$2378,A578,$AL$3:$AL$2378,"&gt;0.05")</f>
        <v>0</v>
      </c>
      <c r="AL578" t="e">
        <f t="shared" ca="1" si="116"/>
        <v>#N/A</v>
      </c>
      <c r="AM578" t="b">
        <f t="shared" ref="AM578:AM641" si="120">IF(AK578=V578,J578,FALSE)</f>
        <v>0</v>
      </c>
    </row>
    <row r="579" spans="1:39" x14ac:dyDescent="0.3">
      <c r="A579" t="s">
        <v>748</v>
      </c>
      <c r="B579" t="s">
        <v>749</v>
      </c>
      <c r="C579" t="s">
        <v>39</v>
      </c>
      <c r="D579" t="s">
        <v>42</v>
      </c>
      <c r="E579" t="s">
        <v>464</v>
      </c>
      <c r="F579" s="13" t="str">
        <f>_xlfn.CONCAT(wiz_6[[#This Row],[OCTY......]],",",wiz_6[[#This Row],[OS]])</f>
        <v>FRANKLIN  ,IN</v>
      </c>
      <c r="G579" t="s">
        <v>70</v>
      </c>
      <c r="H579" t="s">
        <v>75</v>
      </c>
      <c r="I579" s="13" t="str">
        <f>_xlfn.CONCAT(wiz_6[[#This Row],[DCTY......]], ",",wiz_6[[#This Row],[DS]])</f>
        <v>MEMPHIS   ,TN</v>
      </c>
      <c r="J579" t="str">
        <f>TRIM(CONCATENATE(wiz_6[[#This Row],[SHIPPER..................]],wiz_6[[#This Row],[ZIP2..]],wiz_6[[#This Row],[ZIP3..]]))</f>
        <v>ENERGIZER BATTERY | 4613138101</v>
      </c>
      <c r="K579">
        <v>2</v>
      </c>
      <c r="L579">
        <v>1.72</v>
      </c>
      <c r="M579">
        <v>0.18</v>
      </c>
      <c r="N579">
        <v>475</v>
      </c>
      <c r="O579">
        <v>0.97</v>
      </c>
      <c r="P579">
        <v>67</v>
      </c>
      <c r="Q579">
        <v>0.3</v>
      </c>
      <c r="R579">
        <v>14</v>
      </c>
      <c r="S579">
        <v>-43</v>
      </c>
      <c r="T579">
        <v>-1</v>
      </c>
      <c r="U579">
        <v>319</v>
      </c>
      <c r="V579">
        <v>275</v>
      </c>
      <c r="W579">
        <v>46142</v>
      </c>
      <c r="X579">
        <v>46131</v>
      </c>
      <c r="Y579">
        <v>38101</v>
      </c>
      <c r="Z579">
        <v>1.68</v>
      </c>
      <c r="AA579">
        <f t="shared" ref="AA579:AA642" si="121">SUMIFS(K$3:K$2378,$C$3:$C$2378,$C579)</f>
        <v>10012</v>
      </c>
      <c r="AB579">
        <f t="shared" ref="AB579:AB642" si="122">V579*K579</f>
        <v>550</v>
      </c>
      <c r="AC579">
        <f t="shared" ref="AC579:AC642" si="123">SUMIFS(AB$3:AB$2378,$C$3:$C$2378,$C579)</f>
        <v>6159</v>
      </c>
      <c r="AD579">
        <f t="shared" ref="AD579:AD642" si="124">AC579/AA579</f>
        <v>0.6151618058330004</v>
      </c>
      <c r="AE579">
        <f t="shared" ref="AE579:AE642" si="125">_xlfn.MINIFS($X$3:$X$2378,$C$3:$C$2378,A579)</f>
        <v>0</v>
      </c>
      <c r="AF579" t="e">
        <f t="shared" ref="AF579:AF642" ca="1" si="126">CELL("address",INDEX($X$3:$X$2378,MATCH(_xlfn.MINIFS($X$3:$X$2378,$C$3:$C$2378,A579),$X$3:$X$2378,0)))</f>
        <v>#N/A</v>
      </c>
      <c r="AG579" t="e">
        <f t="shared" ref="AG579:AG642" ca="1" si="127">REPLACE(AF579,2,1,"J")</f>
        <v>#N/A</v>
      </c>
      <c r="AH579" t="e">
        <f t="shared" ref="AH579:AH642" ca="1" si="128">INDIRECT(AG579)</f>
        <v>#N/A</v>
      </c>
      <c r="AI579" t="e">
        <f t="shared" ca="1" si="117"/>
        <v>#N/A</v>
      </c>
      <c r="AJ579">
        <f t="shared" si="118"/>
        <v>1.9976028765481422E-4</v>
      </c>
      <c r="AK579">
        <f t="shared" si="119"/>
        <v>0</v>
      </c>
      <c r="AL579" t="e">
        <f t="shared" ref="AL579:AL642" ca="1" si="129">OFFSET(J$2,MATCH(AK579,$X$3:$X$2378,0),)</f>
        <v>#N/A</v>
      </c>
      <c r="AM579" t="b">
        <f t="shared" si="120"/>
        <v>0</v>
      </c>
    </row>
    <row r="580" spans="1:39" x14ac:dyDescent="0.3">
      <c r="A580" t="s">
        <v>123</v>
      </c>
      <c r="B580" t="s">
        <v>124</v>
      </c>
      <c r="C580" t="s">
        <v>39</v>
      </c>
      <c r="D580" t="s">
        <v>42</v>
      </c>
      <c r="E580" t="s">
        <v>393</v>
      </c>
      <c r="F580" s="13" t="str">
        <f>_xlfn.CONCAT(wiz_6[[#This Row],[OCTY......]],",",wiz_6[[#This Row],[OS]])</f>
        <v>COLUMBUS  ,IN</v>
      </c>
      <c r="G580" t="s">
        <v>76</v>
      </c>
      <c r="H580" t="s">
        <v>804</v>
      </c>
      <c r="I580" s="13" t="str">
        <f>_xlfn.CONCAT(wiz_6[[#This Row],[DCTY......]], ",",wiz_6[[#This Row],[DS]])</f>
        <v>FORT WORTH,TX</v>
      </c>
      <c r="J580" t="str">
        <f>TRIM(CONCATENATE(wiz_6[[#This Row],[SHIPPER..................]],wiz_6[[#This Row],[ZIP2..]],wiz_6[[#This Row],[ZIP3..]]))</f>
        <v>WAL MART SAMS GENERAL| 4720176101</v>
      </c>
      <c r="K580">
        <v>1</v>
      </c>
      <c r="L580">
        <v>1.8</v>
      </c>
      <c r="M580">
        <v>0.1</v>
      </c>
      <c r="N580">
        <v>898</v>
      </c>
      <c r="O580">
        <v>1.68</v>
      </c>
      <c r="P580">
        <v>24</v>
      </c>
      <c r="Q580">
        <v>0.25</v>
      </c>
      <c r="R580">
        <v>108</v>
      </c>
      <c r="S580">
        <v>-50</v>
      </c>
      <c r="T580">
        <v>0</v>
      </c>
      <c r="U580">
        <v>16</v>
      </c>
      <c r="V580">
        <v>-34</v>
      </c>
      <c r="W580">
        <v>46131</v>
      </c>
      <c r="X580">
        <v>47201</v>
      </c>
      <c r="Y580">
        <v>76101</v>
      </c>
      <c r="Z580">
        <v>1.68</v>
      </c>
      <c r="AA580">
        <f t="shared" si="121"/>
        <v>10012</v>
      </c>
      <c r="AB580">
        <f t="shared" si="122"/>
        <v>-34</v>
      </c>
      <c r="AC580">
        <f t="shared" si="123"/>
        <v>6159</v>
      </c>
      <c r="AD580">
        <f t="shared" si="124"/>
        <v>0.6151618058330004</v>
      </c>
      <c r="AE580">
        <f t="shared" si="125"/>
        <v>0</v>
      </c>
      <c r="AF580" t="e">
        <f t="shared" ca="1" si="126"/>
        <v>#N/A</v>
      </c>
      <c r="AG580" t="e">
        <f t="shared" ca="1" si="127"/>
        <v>#N/A</v>
      </c>
      <c r="AH580" t="e">
        <f t="shared" ca="1" si="128"/>
        <v>#N/A</v>
      </c>
      <c r="AI580" t="e">
        <f t="shared" ca="1" si="117"/>
        <v>#N/A</v>
      </c>
      <c r="AJ580">
        <f t="shared" si="118"/>
        <v>9.988014382740711E-5</v>
      </c>
      <c r="AK580">
        <f t="shared" si="119"/>
        <v>0</v>
      </c>
      <c r="AL580" t="e">
        <f t="shared" ca="1" si="129"/>
        <v>#N/A</v>
      </c>
      <c r="AM580" t="b">
        <f t="shared" si="120"/>
        <v>0</v>
      </c>
    </row>
    <row r="581" spans="1:39" x14ac:dyDescent="0.3">
      <c r="A581" t="s">
        <v>210</v>
      </c>
      <c r="B581" t="s">
        <v>211</v>
      </c>
      <c r="C581" t="s">
        <v>39</v>
      </c>
      <c r="D581" t="s">
        <v>42</v>
      </c>
      <c r="E581" t="s">
        <v>815</v>
      </c>
      <c r="F581" s="13" t="str">
        <f>_xlfn.CONCAT(wiz_6[[#This Row],[OCTY......]],",",wiz_6[[#This Row],[OS]])</f>
        <v>WASHINGTON,IN</v>
      </c>
      <c r="G581" t="s">
        <v>40</v>
      </c>
      <c r="H581" t="s">
        <v>326</v>
      </c>
      <c r="I581" s="13" t="str">
        <f>_xlfn.CONCAT(wiz_6[[#This Row],[DCTY......]], ",",wiz_6[[#This Row],[DS]])</f>
        <v>BIRMINGHAM,AL</v>
      </c>
      <c r="J581" t="str">
        <f>TRIM(CONCATENATE(wiz_6[[#This Row],[SHIPPER..................]],wiz_6[[#This Row],[ZIP2..]],wiz_6[[#This Row],[ZIP3..]]))</f>
        <v>b: ECHO GLOBAL LOGIST| 4750135203</v>
      </c>
      <c r="K581">
        <v>1</v>
      </c>
      <c r="L581">
        <v>1.44</v>
      </c>
      <c r="M581">
        <v>0.27</v>
      </c>
      <c r="N581">
        <v>408</v>
      </c>
      <c r="O581">
        <v>0.54</v>
      </c>
      <c r="P581">
        <v>33</v>
      </c>
      <c r="Q581">
        <v>0.25</v>
      </c>
      <c r="R581">
        <v>-25</v>
      </c>
      <c r="S581">
        <v>-29</v>
      </c>
      <c r="T581">
        <v>82</v>
      </c>
      <c r="U581">
        <v>-172</v>
      </c>
      <c r="V581">
        <v>-119</v>
      </c>
      <c r="W581">
        <v>47542</v>
      </c>
      <c r="X581">
        <v>47501</v>
      </c>
      <c r="Y581">
        <v>35203</v>
      </c>
      <c r="Z581">
        <v>1.49</v>
      </c>
      <c r="AA581">
        <f t="shared" si="121"/>
        <v>10012</v>
      </c>
      <c r="AB581">
        <f t="shared" si="122"/>
        <v>-119</v>
      </c>
      <c r="AC581">
        <f t="shared" si="123"/>
        <v>6159</v>
      </c>
      <c r="AD581">
        <f t="shared" si="124"/>
        <v>0.6151618058330004</v>
      </c>
      <c r="AE581">
        <f t="shared" si="125"/>
        <v>0</v>
      </c>
      <c r="AF581" t="e">
        <f t="shared" ca="1" si="126"/>
        <v>#N/A</v>
      </c>
      <c r="AG581" t="e">
        <f t="shared" ca="1" si="127"/>
        <v>#N/A</v>
      </c>
      <c r="AH581" t="e">
        <f t="shared" ca="1" si="128"/>
        <v>#N/A</v>
      </c>
      <c r="AI581" t="e">
        <f t="shared" ca="1" si="117"/>
        <v>#N/A</v>
      </c>
      <c r="AJ581">
        <f t="shared" si="118"/>
        <v>9.988014382740711E-5</v>
      </c>
      <c r="AK581">
        <f t="shared" si="119"/>
        <v>0</v>
      </c>
      <c r="AL581" t="e">
        <f t="shared" ca="1" si="129"/>
        <v>#N/A</v>
      </c>
      <c r="AM581" t="b">
        <f t="shared" si="120"/>
        <v>0</v>
      </c>
    </row>
    <row r="582" spans="1:39" x14ac:dyDescent="0.3">
      <c r="A582" t="s">
        <v>816</v>
      </c>
      <c r="B582" t="s">
        <v>817</v>
      </c>
      <c r="C582" t="s">
        <v>39</v>
      </c>
      <c r="D582" t="s">
        <v>42</v>
      </c>
      <c r="E582" t="s">
        <v>125</v>
      </c>
      <c r="F582" s="13" t="str">
        <f>_xlfn.CONCAT(wiz_6[[#This Row],[OCTY......]],",",wiz_6[[#This Row],[OS]])</f>
        <v>TROY      ,IN</v>
      </c>
      <c r="G582" t="s">
        <v>40</v>
      </c>
      <c r="H582" t="s">
        <v>60</v>
      </c>
      <c r="I582" s="13" t="str">
        <f>_xlfn.CONCAT(wiz_6[[#This Row],[DCTY......]], ",",wiz_6[[#This Row],[DS]])</f>
        <v>CULLMAN   ,AL</v>
      </c>
      <c r="J582" t="str">
        <f>TRIM(CONCATENATE(wiz_6[[#This Row],[SHIPPER..................]],wiz_6[[#This Row],[ZIP2..]],wiz_6[[#This Row],[ZIP3..]]))</f>
        <v>b: FREIGHT ZONE LOGIS| 4758835055</v>
      </c>
      <c r="K582">
        <v>13</v>
      </c>
      <c r="L582">
        <v>1.25</v>
      </c>
      <c r="M582">
        <v>0.27</v>
      </c>
      <c r="N582">
        <v>303</v>
      </c>
      <c r="O582">
        <v>0.92</v>
      </c>
      <c r="P582">
        <v>161</v>
      </c>
      <c r="Q582">
        <v>0.39</v>
      </c>
      <c r="R582">
        <v>-19</v>
      </c>
      <c r="S582">
        <v>-249</v>
      </c>
      <c r="T582">
        <v>-21</v>
      </c>
      <c r="U582">
        <v>-302</v>
      </c>
      <c r="V582">
        <v>-572</v>
      </c>
      <c r="W582">
        <v>46201</v>
      </c>
      <c r="X582">
        <v>47588</v>
      </c>
      <c r="Y582">
        <v>35055</v>
      </c>
      <c r="Z582">
        <v>1.3</v>
      </c>
      <c r="AA582">
        <f t="shared" si="121"/>
        <v>10012</v>
      </c>
      <c r="AB582">
        <f t="shared" si="122"/>
        <v>-7436</v>
      </c>
      <c r="AC582">
        <f t="shared" si="123"/>
        <v>6159</v>
      </c>
      <c r="AD582">
        <f t="shared" si="124"/>
        <v>0.6151618058330004</v>
      </c>
      <c r="AE582">
        <f t="shared" si="125"/>
        <v>0</v>
      </c>
      <c r="AF582" t="e">
        <f t="shared" ca="1" si="126"/>
        <v>#N/A</v>
      </c>
      <c r="AG582" t="e">
        <f t="shared" ca="1" si="127"/>
        <v>#N/A</v>
      </c>
      <c r="AH582" t="e">
        <f t="shared" ca="1" si="128"/>
        <v>#N/A</v>
      </c>
      <c r="AI582" t="e">
        <f t="shared" ca="1" si="117"/>
        <v>#N/A</v>
      </c>
      <c r="AJ582">
        <f t="shared" si="118"/>
        <v>1.2984418697562924E-3</v>
      </c>
      <c r="AK582">
        <f t="shared" si="119"/>
        <v>0</v>
      </c>
      <c r="AL582" t="e">
        <f t="shared" ca="1" si="129"/>
        <v>#N/A</v>
      </c>
      <c r="AM582" t="b">
        <f t="shared" si="120"/>
        <v>0</v>
      </c>
    </row>
    <row r="583" spans="1:39" x14ac:dyDescent="0.3">
      <c r="A583" t="s">
        <v>37</v>
      </c>
      <c r="B583" t="s">
        <v>38</v>
      </c>
      <c r="C583" t="s">
        <v>39</v>
      </c>
      <c r="D583" t="s">
        <v>42</v>
      </c>
      <c r="E583" t="s">
        <v>689</v>
      </c>
      <c r="F583" s="13" t="str">
        <f>_xlfn.CONCAT(wiz_6[[#This Row],[OCTY......]],",",wiz_6[[#This Row],[OS]])</f>
        <v>MOUNT VERN,IN</v>
      </c>
      <c r="G583" t="s">
        <v>50</v>
      </c>
      <c r="H583" t="s">
        <v>818</v>
      </c>
      <c r="I583" s="13" t="str">
        <f>_xlfn.CONCAT(wiz_6[[#This Row],[DCTY......]], ",",wiz_6[[#This Row],[DS]])</f>
        <v>ELLAVILLE ,GA</v>
      </c>
      <c r="J583" t="str">
        <f>TRIM(CONCATENATE(wiz_6[[#This Row],[SHIPPER..................]],wiz_6[[#This Row],[ZIP2..]],wiz_6[[#This Row],[ZIP3..]]))</f>
        <v>b: C H ROBINSON | 4762031806</v>
      </c>
      <c r="K583">
        <v>1</v>
      </c>
      <c r="L583">
        <v>1.41</v>
      </c>
      <c r="M583">
        <v>0.27</v>
      </c>
      <c r="N583">
        <v>534</v>
      </c>
      <c r="O583">
        <v>1.05</v>
      </c>
      <c r="P583">
        <v>59</v>
      </c>
      <c r="Q583">
        <v>0.3</v>
      </c>
      <c r="R583">
        <v>-32</v>
      </c>
      <c r="S583">
        <v>-62</v>
      </c>
      <c r="T583">
        <v>-1</v>
      </c>
      <c r="U583">
        <v>-154</v>
      </c>
      <c r="V583">
        <v>-217</v>
      </c>
      <c r="W583">
        <v>47523</v>
      </c>
      <c r="X583">
        <v>47620</v>
      </c>
      <c r="Y583">
        <v>31806</v>
      </c>
      <c r="Z583">
        <v>1.46</v>
      </c>
      <c r="AA583">
        <f t="shared" si="121"/>
        <v>10012</v>
      </c>
      <c r="AB583">
        <f t="shared" si="122"/>
        <v>-217</v>
      </c>
      <c r="AC583">
        <f t="shared" si="123"/>
        <v>6159</v>
      </c>
      <c r="AD583">
        <f t="shared" si="124"/>
        <v>0.6151618058330004</v>
      </c>
      <c r="AE583">
        <f t="shared" si="125"/>
        <v>0</v>
      </c>
      <c r="AF583" t="e">
        <f t="shared" ca="1" si="126"/>
        <v>#N/A</v>
      </c>
      <c r="AG583" t="e">
        <f t="shared" ca="1" si="127"/>
        <v>#N/A</v>
      </c>
      <c r="AH583" t="e">
        <f t="shared" ca="1" si="128"/>
        <v>#N/A</v>
      </c>
      <c r="AI583" t="e">
        <f t="shared" ca="1" si="117"/>
        <v>#N/A</v>
      </c>
      <c r="AJ583">
        <f t="shared" si="118"/>
        <v>9.988014382740711E-5</v>
      </c>
      <c r="AK583">
        <f t="shared" si="119"/>
        <v>0</v>
      </c>
      <c r="AL583" t="e">
        <f t="shared" ca="1" si="129"/>
        <v>#N/A</v>
      </c>
      <c r="AM583" t="b">
        <f t="shared" si="120"/>
        <v>0</v>
      </c>
    </row>
    <row r="584" spans="1:39" x14ac:dyDescent="0.3">
      <c r="A584" t="s">
        <v>47</v>
      </c>
      <c r="B584" t="s">
        <v>48</v>
      </c>
      <c r="C584" t="s">
        <v>39</v>
      </c>
      <c r="D584" t="s">
        <v>42</v>
      </c>
      <c r="E584" t="s">
        <v>104</v>
      </c>
      <c r="F584" s="13" t="str">
        <f>_xlfn.CONCAT(wiz_6[[#This Row],[OCTY......]],",",wiz_6[[#This Row],[OS]])</f>
        <v>EVANSVILLE,IN</v>
      </c>
      <c r="G584" t="s">
        <v>50</v>
      </c>
      <c r="H584" t="s">
        <v>51</v>
      </c>
      <c r="I584" s="13" t="str">
        <f>_xlfn.CONCAT(wiz_6[[#This Row],[DCTY......]], ",",wiz_6[[#This Row],[DS]])</f>
        <v>NEWNAN    ,GA</v>
      </c>
      <c r="J584" t="str">
        <f>TRIM(CONCATENATE(wiz_6[[#This Row],[SHIPPER..................]],wiz_6[[#This Row],[ZIP2..]],wiz_6[[#This Row],[ZIP3..]]))</f>
        <v>LOWES MLXP VAN ONE WA| 4770130263</v>
      </c>
      <c r="K584">
        <v>12</v>
      </c>
      <c r="L584">
        <v>1.88</v>
      </c>
      <c r="M584">
        <v>0.21</v>
      </c>
      <c r="N584">
        <v>431</v>
      </c>
      <c r="O584">
        <v>0.74</v>
      </c>
      <c r="P584">
        <v>97</v>
      </c>
      <c r="Q584">
        <v>0.33</v>
      </c>
      <c r="R584">
        <v>-1</v>
      </c>
      <c r="S584">
        <v>-134</v>
      </c>
      <c r="T584">
        <v>35</v>
      </c>
      <c r="U584">
        <v>179</v>
      </c>
      <c r="V584">
        <v>80</v>
      </c>
      <c r="W584">
        <v>47701</v>
      </c>
      <c r="X584">
        <v>47701</v>
      </c>
      <c r="Y584">
        <v>30263</v>
      </c>
      <c r="Z584">
        <v>1.87</v>
      </c>
      <c r="AA584">
        <f t="shared" si="121"/>
        <v>10012</v>
      </c>
      <c r="AB584">
        <f t="shared" si="122"/>
        <v>960</v>
      </c>
      <c r="AC584">
        <f t="shared" si="123"/>
        <v>6159</v>
      </c>
      <c r="AD584">
        <f t="shared" si="124"/>
        <v>0.6151618058330004</v>
      </c>
      <c r="AE584">
        <f t="shared" si="125"/>
        <v>0</v>
      </c>
      <c r="AF584" t="e">
        <f t="shared" ca="1" si="126"/>
        <v>#N/A</v>
      </c>
      <c r="AG584" t="e">
        <f t="shared" ca="1" si="127"/>
        <v>#N/A</v>
      </c>
      <c r="AH584" t="e">
        <f t="shared" ca="1" si="128"/>
        <v>#N/A</v>
      </c>
      <c r="AI584" t="e">
        <f t="shared" ca="1" si="117"/>
        <v>#N/A</v>
      </c>
      <c r="AJ584">
        <f t="shared" si="118"/>
        <v>1.1985617259288853E-3</v>
      </c>
      <c r="AK584">
        <f t="shared" si="119"/>
        <v>0</v>
      </c>
      <c r="AL584" t="e">
        <f t="shared" ca="1" si="129"/>
        <v>#N/A</v>
      </c>
      <c r="AM584" t="b">
        <f t="shared" si="120"/>
        <v>0</v>
      </c>
    </row>
    <row r="585" spans="1:39" x14ac:dyDescent="0.3">
      <c r="A585" t="s">
        <v>210</v>
      </c>
      <c r="B585" t="s">
        <v>211</v>
      </c>
      <c r="C585" t="s">
        <v>39</v>
      </c>
      <c r="D585" t="s">
        <v>42</v>
      </c>
      <c r="E585" t="s">
        <v>104</v>
      </c>
      <c r="F585" s="13" t="str">
        <f>_xlfn.CONCAT(wiz_6[[#This Row],[OCTY......]],",",wiz_6[[#This Row],[OS]])</f>
        <v>EVANSVILLE,IN</v>
      </c>
      <c r="G585" t="s">
        <v>50</v>
      </c>
      <c r="H585" t="s">
        <v>215</v>
      </c>
      <c r="I585" s="13" t="str">
        <f>_xlfn.CONCAT(wiz_6[[#This Row],[DCTY......]], ",",wiz_6[[#This Row],[DS]])</f>
        <v>GAINESVILL,GA</v>
      </c>
      <c r="J585" t="str">
        <f>TRIM(CONCATENATE(wiz_6[[#This Row],[SHIPPER..................]],wiz_6[[#This Row],[ZIP2..]],wiz_6[[#This Row],[ZIP3..]]))</f>
        <v>b: ECHO GLOBAL LOGIST| 4770130501</v>
      </c>
      <c r="K585">
        <v>3</v>
      </c>
      <c r="L585">
        <v>1.72</v>
      </c>
      <c r="M585">
        <v>0.27</v>
      </c>
      <c r="N585">
        <v>438</v>
      </c>
      <c r="O585">
        <v>1.19</v>
      </c>
      <c r="P585">
        <v>105</v>
      </c>
      <c r="Q585">
        <v>0.35</v>
      </c>
      <c r="R585">
        <v>-29</v>
      </c>
      <c r="S585">
        <v>-126</v>
      </c>
      <c r="T585">
        <v>-72</v>
      </c>
      <c r="U585">
        <v>28</v>
      </c>
      <c r="V585">
        <v>-170</v>
      </c>
      <c r="W585">
        <v>47265</v>
      </c>
      <c r="X585">
        <v>47701</v>
      </c>
      <c r="Y585">
        <v>30501</v>
      </c>
      <c r="Z585">
        <v>1.77</v>
      </c>
      <c r="AA585">
        <f t="shared" si="121"/>
        <v>10012</v>
      </c>
      <c r="AB585">
        <f t="shared" si="122"/>
        <v>-510</v>
      </c>
      <c r="AC585">
        <f t="shared" si="123"/>
        <v>6159</v>
      </c>
      <c r="AD585">
        <f t="shared" si="124"/>
        <v>0.6151618058330004</v>
      </c>
      <c r="AE585">
        <f t="shared" si="125"/>
        <v>0</v>
      </c>
      <c r="AF585" t="e">
        <f t="shared" ca="1" si="126"/>
        <v>#N/A</v>
      </c>
      <c r="AG585" t="e">
        <f t="shared" ca="1" si="127"/>
        <v>#N/A</v>
      </c>
      <c r="AH585" t="e">
        <f t="shared" ca="1" si="128"/>
        <v>#N/A</v>
      </c>
      <c r="AI585" t="e">
        <f t="shared" ca="1" si="117"/>
        <v>#N/A</v>
      </c>
      <c r="AJ585">
        <f t="shared" si="118"/>
        <v>2.9964043148222132E-4</v>
      </c>
      <c r="AK585">
        <f t="shared" si="119"/>
        <v>0</v>
      </c>
      <c r="AL585" t="e">
        <f t="shared" ca="1" si="129"/>
        <v>#N/A</v>
      </c>
      <c r="AM585" t="b">
        <f t="shared" si="120"/>
        <v>0</v>
      </c>
    </row>
    <row r="586" spans="1:39" x14ac:dyDescent="0.3">
      <c r="A586" t="s">
        <v>78</v>
      </c>
      <c r="B586" t="s">
        <v>79</v>
      </c>
      <c r="C586" t="s">
        <v>39</v>
      </c>
      <c r="D586" t="s">
        <v>42</v>
      </c>
      <c r="E586" t="s">
        <v>104</v>
      </c>
      <c r="F586" s="13" t="str">
        <f>_xlfn.CONCAT(wiz_6[[#This Row],[OCTY......]],",",wiz_6[[#This Row],[OS]])</f>
        <v>EVANSVILLE,IN</v>
      </c>
      <c r="G586" t="s">
        <v>50</v>
      </c>
      <c r="H586" t="s">
        <v>384</v>
      </c>
      <c r="I586" s="13" t="str">
        <f>_xlfn.CONCAT(wiz_6[[#This Row],[DCTY......]], ",",wiz_6[[#This Row],[DS]])</f>
        <v>MACON     ,GA</v>
      </c>
      <c r="J586" t="str">
        <f>TRIM(CONCATENATE(wiz_6[[#This Row],[SHIPPER..................]],wiz_6[[#This Row],[ZIP2..]],wiz_6[[#This Row],[ZIP3..]]))</f>
        <v>TRACTOR SUPPLY MANHAT| 4770131201</v>
      </c>
      <c r="K586">
        <v>13</v>
      </c>
      <c r="L586">
        <v>2.25</v>
      </c>
      <c r="M586">
        <v>0.22</v>
      </c>
      <c r="N586">
        <v>493</v>
      </c>
      <c r="O586">
        <v>0.94</v>
      </c>
      <c r="P586">
        <v>59</v>
      </c>
      <c r="Q586">
        <v>0.3</v>
      </c>
      <c r="R586">
        <v>-5</v>
      </c>
      <c r="S586">
        <v>-67</v>
      </c>
      <c r="T586">
        <v>6</v>
      </c>
      <c r="U586">
        <v>379</v>
      </c>
      <c r="V586">
        <v>318</v>
      </c>
      <c r="W586">
        <v>47701</v>
      </c>
      <c r="X586">
        <v>47701</v>
      </c>
      <c r="Y586">
        <v>31201</v>
      </c>
      <c r="Z586">
        <v>2.25</v>
      </c>
      <c r="AA586">
        <f t="shared" si="121"/>
        <v>10012</v>
      </c>
      <c r="AB586">
        <f t="shared" si="122"/>
        <v>4134</v>
      </c>
      <c r="AC586">
        <f t="shared" si="123"/>
        <v>6159</v>
      </c>
      <c r="AD586">
        <f t="shared" si="124"/>
        <v>0.6151618058330004</v>
      </c>
      <c r="AE586">
        <f t="shared" si="125"/>
        <v>0</v>
      </c>
      <c r="AF586" t="e">
        <f t="shared" ca="1" si="126"/>
        <v>#N/A</v>
      </c>
      <c r="AG586" t="e">
        <f t="shared" ca="1" si="127"/>
        <v>#N/A</v>
      </c>
      <c r="AH586" t="e">
        <f t="shared" ca="1" si="128"/>
        <v>#N/A</v>
      </c>
      <c r="AI586" t="e">
        <f t="shared" ca="1" si="117"/>
        <v>#N/A</v>
      </c>
      <c r="AJ586">
        <f t="shared" si="118"/>
        <v>1.2984418697562924E-3</v>
      </c>
      <c r="AK586">
        <f t="shared" si="119"/>
        <v>0</v>
      </c>
      <c r="AL586" t="e">
        <f t="shared" ca="1" si="129"/>
        <v>#N/A</v>
      </c>
      <c r="AM586" t="b">
        <f t="shared" si="120"/>
        <v>0</v>
      </c>
    </row>
    <row r="587" spans="1:39" x14ac:dyDescent="0.3">
      <c r="A587" t="s">
        <v>819</v>
      </c>
      <c r="B587" t="s">
        <v>820</v>
      </c>
      <c r="C587" t="s">
        <v>39</v>
      </c>
      <c r="D587" t="s">
        <v>42</v>
      </c>
      <c r="E587" t="s">
        <v>104</v>
      </c>
      <c r="F587" s="13" t="str">
        <f>_xlfn.CONCAT(wiz_6[[#This Row],[OCTY......]],",",wiz_6[[#This Row],[OS]])</f>
        <v>EVANSVILLE,IN</v>
      </c>
      <c r="G587" t="s">
        <v>50</v>
      </c>
      <c r="H587" t="s">
        <v>821</v>
      </c>
      <c r="I587" s="13" t="str">
        <f>_xlfn.CONCAT(wiz_6[[#This Row],[DCTY......]], ",",wiz_6[[#This Row],[DS]])</f>
        <v>SUMMERVILL,GA</v>
      </c>
      <c r="J587" t="str">
        <f>TRIM(CONCATENATE(wiz_6[[#This Row],[SHIPPER..................]],wiz_6[[#This Row],[ZIP2..]],wiz_6[[#This Row],[ZIP3..]]))</f>
        <v>b: MDX FREIGHT LLC | 4770130747</v>
      </c>
      <c r="K587">
        <v>1</v>
      </c>
      <c r="L587">
        <v>1.97</v>
      </c>
      <c r="M587">
        <v>0.27</v>
      </c>
      <c r="N587">
        <v>323</v>
      </c>
      <c r="O587">
        <v>1.86</v>
      </c>
      <c r="P587">
        <v>29</v>
      </c>
      <c r="Q587">
        <v>0.25</v>
      </c>
      <c r="R587">
        <v>-20</v>
      </c>
      <c r="S587">
        <v>-24</v>
      </c>
      <c r="T587">
        <v>-243</v>
      </c>
      <c r="U587">
        <v>-269</v>
      </c>
      <c r="V587">
        <v>-536</v>
      </c>
      <c r="W587">
        <v>47670</v>
      </c>
      <c r="X587">
        <v>47701</v>
      </c>
      <c r="Y587">
        <v>30747</v>
      </c>
      <c r="Z587">
        <v>2.02</v>
      </c>
      <c r="AA587">
        <f t="shared" si="121"/>
        <v>10012</v>
      </c>
      <c r="AB587">
        <f t="shared" si="122"/>
        <v>-536</v>
      </c>
      <c r="AC587">
        <f t="shared" si="123"/>
        <v>6159</v>
      </c>
      <c r="AD587">
        <f t="shared" si="124"/>
        <v>0.6151618058330004</v>
      </c>
      <c r="AE587">
        <f t="shared" si="125"/>
        <v>0</v>
      </c>
      <c r="AF587" t="e">
        <f t="shared" ca="1" si="126"/>
        <v>#N/A</v>
      </c>
      <c r="AG587" t="e">
        <f t="shared" ca="1" si="127"/>
        <v>#N/A</v>
      </c>
      <c r="AH587" t="e">
        <f t="shared" ca="1" si="128"/>
        <v>#N/A</v>
      </c>
      <c r="AI587" t="e">
        <f t="shared" ca="1" si="117"/>
        <v>#N/A</v>
      </c>
      <c r="AJ587">
        <f t="shared" si="118"/>
        <v>9.988014382740711E-5</v>
      </c>
      <c r="AK587">
        <f t="shared" si="119"/>
        <v>0</v>
      </c>
      <c r="AL587" t="e">
        <f t="shared" ca="1" si="129"/>
        <v>#N/A</v>
      </c>
      <c r="AM587" t="b">
        <f t="shared" si="120"/>
        <v>0</v>
      </c>
    </row>
    <row r="588" spans="1:39" x14ac:dyDescent="0.3">
      <c r="A588" t="s">
        <v>822</v>
      </c>
      <c r="B588" t="s">
        <v>823</v>
      </c>
      <c r="C588" t="s">
        <v>39</v>
      </c>
      <c r="D588" t="s">
        <v>42</v>
      </c>
      <c r="E588" t="s">
        <v>104</v>
      </c>
      <c r="F588" s="13" t="str">
        <f>_xlfn.CONCAT(wiz_6[[#This Row],[OCTY......]],",",wiz_6[[#This Row],[OS]])</f>
        <v>EVANSVILLE,IN</v>
      </c>
      <c r="G588" t="s">
        <v>68</v>
      </c>
      <c r="H588" t="s">
        <v>340</v>
      </c>
      <c r="I588" s="13" t="str">
        <f>_xlfn.CONCAT(wiz_6[[#This Row],[DCTY......]], ",",wiz_6[[#This Row],[DS]])</f>
        <v>SALISBURY ,NC</v>
      </c>
      <c r="J588" t="str">
        <f>TRIM(CONCATENATE(wiz_6[[#This Row],[SHIPPER..................]],wiz_6[[#This Row],[ZIP2..]],wiz_6[[#This Row],[ZIP3..]]))</f>
        <v>MCLEOD LOGISTICS LLC | 4770128144</v>
      </c>
      <c r="K588">
        <v>1</v>
      </c>
      <c r="L588">
        <v>2.3199999999999998</v>
      </c>
      <c r="M588">
        <v>0.28000000000000003</v>
      </c>
      <c r="N588">
        <v>558</v>
      </c>
      <c r="O588">
        <v>0.96</v>
      </c>
      <c r="P588">
        <v>0</v>
      </c>
      <c r="Q588">
        <v>0.25</v>
      </c>
      <c r="R588">
        <v>-39</v>
      </c>
      <c r="S588">
        <v>12</v>
      </c>
      <c r="T588">
        <v>34</v>
      </c>
      <c r="U588">
        <v>422</v>
      </c>
      <c r="V588">
        <v>468</v>
      </c>
      <c r="W588">
        <v>47701</v>
      </c>
      <c r="X588">
        <v>47701</v>
      </c>
      <c r="Y588">
        <v>28144</v>
      </c>
      <c r="Z588">
        <v>2.38</v>
      </c>
      <c r="AA588">
        <f t="shared" si="121"/>
        <v>10012</v>
      </c>
      <c r="AB588">
        <f t="shared" si="122"/>
        <v>468</v>
      </c>
      <c r="AC588">
        <f t="shared" si="123"/>
        <v>6159</v>
      </c>
      <c r="AD588">
        <f t="shared" si="124"/>
        <v>0.6151618058330004</v>
      </c>
      <c r="AE588">
        <f t="shared" si="125"/>
        <v>0</v>
      </c>
      <c r="AF588" t="e">
        <f t="shared" ca="1" si="126"/>
        <v>#N/A</v>
      </c>
      <c r="AG588" t="e">
        <f t="shared" ca="1" si="127"/>
        <v>#N/A</v>
      </c>
      <c r="AH588" t="e">
        <f t="shared" ca="1" si="128"/>
        <v>#N/A</v>
      </c>
      <c r="AI588" t="e">
        <f t="shared" ca="1" si="117"/>
        <v>#N/A</v>
      </c>
      <c r="AJ588">
        <f t="shared" si="118"/>
        <v>9.988014382740711E-5</v>
      </c>
      <c r="AK588">
        <f t="shared" si="119"/>
        <v>0</v>
      </c>
      <c r="AL588" t="e">
        <f t="shared" ca="1" si="129"/>
        <v>#N/A</v>
      </c>
      <c r="AM588" t="b">
        <f t="shared" si="120"/>
        <v>0</v>
      </c>
    </row>
    <row r="589" spans="1:39" x14ac:dyDescent="0.3">
      <c r="A589" t="s">
        <v>37</v>
      </c>
      <c r="B589" t="s">
        <v>38</v>
      </c>
      <c r="C589" t="s">
        <v>39</v>
      </c>
      <c r="D589" t="s">
        <v>42</v>
      </c>
      <c r="E589" t="s">
        <v>815</v>
      </c>
      <c r="F589" s="13" t="str">
        <f>_xlfn.CONCAT(wiz_6[[#This Row],[OCTY......]],",",wiz_6[[#This Row],[OS]])</f>
        <v>WASHINGTON,IN</v>
      </c>
      <c r="G589" t="s">
        <v>68</v>
      </c>
      <c r="H589" t="s">
        <v>511</v>
      </c>
      <c r="I589" s="13" t="str">
        <f>_xlfn.CONCAT(wiz_6[[#This Row],[DCTY......]], ",",wiz_6[[#This Row],[DS]])</f>
        <v>WINSTON SA,NC</v>
      </c>
      <c r="J589" t="str">
        <f>TRIM(CONCATENATE(wiz_6[[#This Row],[SHIPPER..................]],wiz_6[[#This Row],[ZIP2..]],wiz_6[[#This Row],[ZIP3..]]))</f>
        <v>b: C H ROBINSON | 4750127101</v>
      </c>
      <c r="K589">
        <v>1</v>
      </c>
      <c r="L589">
        <v>1.6</v>
      </c>
      <c r="M589">
        <v>0.28000000000000003</v>
      </c>
      <c r="N589">
        <v>558</v>
      </c>
      <c r="O589">
        <v>1</v>
      </c>
      <c r="P589">
        <v>97</v>
      </c>
      <c r="Q589">
        <v>0.3</v>
      </c>
      <c r="R589">
        <v>2</v>
      </c>
      <c r="S589">
        <v>-85</v>
      </c>
      <c r="T589">
        <v>24</v>
      </c>
      <c r="U589">
        <v>16</v>
      </c>
      <c r="V589">
        <v>-45</v>
      </c>
      <c r="W589">
        <v>47265</v>
      </c>
      <c r="X589">
        <v>47501</v>
      </c>
      <c r="Y589">
        <v>27101</v>
      </c>
      <c r="Z589">
        <v>1.66</v>
      </c>
      <c r="AA589">
        <f t="shared" si="121"/>
        <v>10012</v>
      </c>
      <c r="AB589">
        <f t="shared" si="122"/>
        <v>-45</v>
      </c>
      <c r="AC589">
        <f t="shared" si="123"/>
        <v>6159</v>
      </c>
      <c r="AD589">
        <f t="shared" si="124"/>
        <v>0.6151618058330004</v>
      </c>
      <c r="AE589">
        <f t="shared" si="125"/>
        <v>0</v>
      </c>
      <c r="AF589" t="e">
        <f t="shared" ca="1" si="126"/>
        <v>#N/A</v>
      </c>
      <c r="AG589" t="e">
        <f t="shared" ca="1" si="127"/>
        <v>#N/A</v>
      </c>
      <c r="AH589" t="e">
        <f t="shared" ca="1" si="128"/>
        <v>#N/A</v>
      </c>
      <c r="AI589" t="e">
        <f t="shared" ca="1" si="117"/>
        <v>#N/A</v>
      </c>
      <c r="AJ589">
        <f t="shared" si="118"/>
        <v>9.988014382740711E-5</v>
      </c>
      <c r="AK589">
        <f t="shared" si="119"/>
        <v>0</v>
      </c>
      <c r="AL589" t="e">
        <f t="shared" ca="1" si="129"/>
        <v>#N/A</v>
      </c>
      <c r="AM589" t="b">
        <f t="shared" si="120"/>
        <v>0</v>
      </c>
    </row>
    <row r="590" spans="1:39" x14ac:dyDescent="0.3">
      <c r="A590" t="s">
        <v>210</v>
      </c>
      <c r="B590" t="s">
        <v>211</v>
      </c>
      <c r="C590" t="s">
        <v>39</v>
      </c>
      <c r="D590" t="s">
        <v>42</v>
      </c>
      <c r="E590" t="s">
        <v>824</v>
      </c>
      <c r="F590" s="13" t="str">
        <f>_xlfn.CONCAT(wiz_6[[#This Row],[OCTY......]],",",wiz_6[[#This Row],[OS]])</f>
        <v>PRINCETON ,IN</v>
      </c>
      <c r="G590" t="s">
        <v>90</v>
      </c>
      <c r="H590" t="s">
        <v>825</v>
      </c>
      <c r="I590" s="13" t="str">
        <f>_xlfn.CONCAT(wiz_6[[#This Row],[DCTY......]], ",",wiz_6[[#This Row],[DS]])</f>
        <v>BLACKSBURG,SC</v>
      </c>
      <c r="J590" t="str">
        <f>TRIM(CONCATENATE(wiz_6[[#This Row],[SHIPPER..................]],wiz_6[[#This Row],[ZIP2..]],wiz_6[[#This Row],[ZIP3..]]))</f>
        <v>b: ECHO GLOBAL LOGIST| 4767029702</v>
      </c>
      <c r="K590">
        <v>1</v>
      </c>
      <c r="L590">
        <v>1.7</v>
      </c>
      <c r="M590">
        <v>0.28000000000000003</v>
      </c>
      <c r="N590">
        <v>554</v>
      </c>
      <c r="O590">
        <v>1.08</v>
      </c>
      <c r="P590">
        <v>29</v>
      </c>
      <c r="Q590">
        <v>0.25</v>
      </c>
      <c r="R590">
        <v>-39</v>
      </c>
      <c r="S590">
        <v>-24</v>
      </c>
      <c r="T590">
        <v>5</v>
      </c>
      <c r="U590">
        <v>106</v>
      </c>
      <c r="V590">
        <v>87</v>
      </c>
      <c r="W590">
        <v>47701</v>
      </c>
      <c r="X590">
        <v>47670</v>
      </c>
      <c r="Y590">
        <v>29702</v>
      </c>
      <c r="Z590">
        <v>1.76</v>
      </c>
      <c r="AA590">
        <f t="shared" si="121"/>
        <v>10012</v>
      </c>
      <c r="AB590">
        <f t="shared" si="122"/>
        <v>87</v>
      </c>
      <c r="AC590">
        <f t="shared" si="123"/>
        <v>6159</v>
      </c>
      <c r="AD590">
        <f t="shared" si="124"/>
        <v>0.6151618058330004</v>
      </c>
      <c r="AE590">
        <f t="shared" si="125"/>
        <v>0</v>
      </c>
      <c r="AF590" t="e">
        <f t="shared" ca="1" si="126"/>
        <v>#N/A</v>
      </c>
      <c r="AG590" t="e">
        <f t="shared" ca="1" si="127"/>
        <v>#N/A</v>
      </c>
      <c r="AH590" t="e">
        <f t="shared" ca="1" si="128"/>
        <v>#N/A</v>
      </c>
      <c r="AI590" t="e">
        <f t="shared" ca="1" si="117"/>
        <v>#N/A</v>
      </c>
      <c r="AJ590">
        <f t="shared" si="118"/>
        <v>9.988014382740711E-5</v>
      </c>
      <c r="AK590">
        <f t="shared" si="119"/>
        <v>0</v>
      </c>
      <c r="AL590" t="e">
        <f t="shared" ca="1" si="129"/>
        <v>#N/A</v>
      </c>
      <c r="AM590" t="b">
        <f t="shared" si="120"/>
        <v>0</v>
      </c>
    </row>
    <row r="591" spans="1:39" x14ac:dyDescent="0.3">
      <c r="A591" t="s">
        <v>826</v>
      </c>
      <c r="B591" t="s">
        <v>827</v>
      </c>
      <c r="C591" t="s">
        <v>39</v>
      </c>
      <c r="D591" t="s">
        <v>42</v>
      </c>
      <c r="E591" t="s">
        <v>689</v>
      </c>
      <c r="F591" s="13" t="str">
        <f>_xlfn.CONCAT(wiz_6[[#This Row],[OCTY......]],",",wiz_6[[#This Row],[OS]])</f>
        <v>MOUNT VERN,IN</v>
      </c>
      <c r="G591" t="s">
        <v>70</v>
      </c>
      <c r="H591" t="s">
        <v>828</v>
      </c>
      <c r="I591" s="13" t="str">
        <f>_xlfn.CONCAT(wiz_6[[#This Row],[DCTY......]], ",",wiz_6[[#This Row],[DS]])</f>
        <v>SMYRNA    ,TN</v>
      </c>
      <c r="J591" t="str">
        <f>TRIM(CONCATENATE(wiz_6[[#This Row],[SHIPPER..................]],wiz_6[[#This Row],[ZIP2..]],wiz_6[[#This Row],[ZIP3..]]))</f>
        <v>b: INTERNATIONAL LOGI| 4762037089</v>
      </c>
      <c r="K591">
        <v>1</v>
      </c>
      <c r="L591">
        <v>2.65</v>
      </c>
      <c r="M591">
        <v>0.27</v>
      </c>
      <c r="N591">
        <v>188</v>
      </c>
      <c r="O591">
        <v>0.75</v>
      </c>
      <c r="P591">
        <v>171</v>
      </c>
      <c r="Q591">
        <v>0.4</v>
      </c>
      <c r="R591">
        <v>-11</v>
      </c>
      <c r="S591">
        <v>-178</v>
      </c>
      <c r="T591">
        <v>-64</v>
      </c>
      <c r="U591">
        <v>138</v>
      </c>
      <c r="V591">
        <v>-104</v>
      </c>
      <c r="W591">
        <v>47265</v>
      </c>
      <c r="X591">
        <v>47620</v>
      </c>
      <c r="Y591">
        <v>37089</v>
      </c>
      <c r="Z591">
        <v>2.7</v>
      </c>
      <c r="AA591">
        <f t="shared" si="121"/>
        <v>10012</v>
      </c>
      <c r="AB591">
        <f t="shared" si="122"/>
        <v>-104</v>
      </c>
      <c r="AC591">
        <f t="shared" si="123"/>
        <v>6159</v>
      </c>
      <c r="AD591">
        <f t="shared" si="124"/>
        <v>0.6151618058330004</v>
      </c>
      <c r="AE591">
        <f t="shared" si="125"/>
        <v>0</v>
      </c>
      <c r="AF591" t="e">
        <f t="shared" ca="1" si="126"/>
        <v>#N/A</v>
      </c>
      <c r="AG591" t="e">
        <f t="shared" ca="1" si="127"/>
        <v>#N/A</v>
      </c>
      <c r="AH591" t="e">
        <f t="shared" ca="1" si="128"/>
        <v>#N/A</v>
      </c>
      <c r="AI591" t="e">
        <f t="shared" ca="1" si="117"/>
        <v>#N/A</v>
      </c>
      <c r="AJ591">
        <f t="shared" si="118"/>
        <v>9.988014382740711E-5</v>
      </c>
      <c r="AK591">
        <f t="shared" si="119"/>
        <v>0</v>
      </c>
      <c r="AL591" t="e">
        <f t="shared" ca="1" si="129"/>
        <v>#N/A</v>
      </c>
      <c r="AM591" t="b">
        <f t="shared" si="120"/>
        <v>0</v>
      </c>
    </row>
    <row r="592" spans="1:39" x14ac:dyDescent="0.3">
      <c r="A592" t="s">
        <v>829</v>
      </c>
      <c r="B592" t="s">
        <v>830</v>
      </c>
      <c r="C592" t="s">
        <v>39</v>
      </c>
      <c r="D592" t="s">
        <v>42</v>
      </c>
      <c r="E592" t="s">
        <v>831</v>
      </c>
      <c r="F592" s="13" t="str">
        <f>_xlfn.CONCAT(wiz_6[[#This Row],[OCTY......]],",",wiz_6[[#This Row],[OS]])</f>
        <v>WABASH    ,IN</v>
      </c>
      <c r="G592" t="s">
        <v>40</v>
      </c>
      <c r="H592" t="s">
        <v>326</v>
      </c>
      <c r="I592" s="13" t="str">
        <f>_xlfn.CONCAT(wiz_6[[#This Row],[DCTY......]], ",",wiz_6[[#This Row],[DS]])</f>
        <v>BIRMINGHAM,AL</v>
      </c>
      <c r="J592" t="str">
        <f>TRIM(CONCATENATE(wiz_6[[#This Row],[SHIPPER..................]],wiz_6[[#This Row],[ZIP2..]],wiz_6[[#This Row],[ZIP3..]]))</f>
        <v>b: R2 LOGISTICS | 4699235203</v>
      </c>
      <c r="K592">
        <v>1</v>
      </c>
      <c r="L592">
        <v>1.47</v>
      </c>
      <c r="M592">
        <v>0.28000000000000003</v>
      </c>
      <c r="N592">
        <v>570</v>
      </c>
      <c r="O592">
        <v>1.1000000000000001</v>
      </c>
      <c r="P592">
        <v>79</v>
      </c>
      <c r="Q592">
        <v>0.3</v>
      </c>
      <c r="R592">
        <v>-27</v>
      </c>
      <c r="S592">
        <v>-31</v>
      </c>
      <c r="T592">
        <v>0</v>
      </c>
      <c r="U592">
        <v>-206</v>
      </c>
      <c r="V592">
        <v>-237</v>
      </c>
      <c r="W592">
        <v>46201</v>
      </c>
      <c r="X592">
        <v>46992</v>
      </c>
      <c r="Y592">
        <v>35203</v>
      </c>
      <c r="Z592">
        <v>1.53</v>
      </c>
      <c r="AA592">
        <f t="shared" si="121"/>
        <v>10012</v>
      </c>
      <c r="AB592">
        <f t="shared" si="122"/>
        <v>-237</v>
      </c>
      <c r="AC592">
        <f t="shared" si="123"/>
        <v>6159</v>
      </c>
      <c r="AD592">
        <f t="shared" si="124"/>
        <v>0.6151618058330004</v>
      </c>
      <c r="AE592">
        <f t="shared" si="125"/>
        <v>0</v>
      </c>
      <c r="AF592" t="e">
        <f t="shared" ca="1" si="126"/>
        <v>#N/A</v>
      </c>
      <c r="AG592" t="e">
        <f t="shared" ca="1" si="127"/>
        <v>#N/A</v>
      </c>
      <c r="AH592" t="e">
        <f t="shared" ca="1" si="128"/>
        <v>#N/A</v>
      </c>
      <c r="AI592" t="e">
        <f t="shared" ca="1" si="117"/>
        <v>#N/A</v>
      </c>
      <c r="AJ592">
        <f t="shared" si="118"/>
        <v>9.988014382740711E-5</v>
      </c>
      <c r="AK592">
        <f t="shared" si="119"/>
        <v>0</v>
      </c>
      <c r="AL592" t="e">
        <f t="shared" ca="1" si="129"/>
        <v>#N/A</v>
      </c>
      <c r="AM592" t="b">
        <f t="shared" si="120"/>
        <v>0</v>
      </c>
    </row>
    <row r="593" spans="1:39" x14ac:dyDescent="0.3">
      <c r="A593" t="s">
        <v>37</v>
      </c>
      <c r="B593" t="s">
        <v>38</v>
      </c>
      <c r="C593" t="s">
        <v>39</v>
      </c>
      <c r="D593" t="s">
        <v>42</v>
      </c>
      <c r="E593" t="s">
        <v>321</v>
      </c>
      <c r="F593" s="13" t="str">
        <f>_xlfn.CONCAT(wiz_6[[#This Row],[OCTY......]],",",wiz_6[[#This Row],[OS]])</f>
        <v>FORT WAYNE,IN</v>
      </c>
      <c r="G593" t="s">
        <v>40</v>
      </c>
      <c r="H593" t="s">
        <v>125</v>
      </c>
      <c r="I593" s="13" t="str">
        <f>_xlfn.CONCAT(wiz_6[[#This Row],[DCTY......]], ",",wiz_6[[#This Row],[DS]])</f>
        <v>TROY      ,AL</v>
      </c>
      <c r="J593" t="str">
        <f>TRIM(CONCATENATE(wiz_6[[#This Row],[SHIPPER..................]],wiz_6[[#This Row],[ZIP2..]],wiz_6[[#This Row],[ZIP3..]]))</f>
        <v>b: C H ROBINSON | 4680136079</v>
      </c>
      <c r="K593">
        <v>1</v>
      </c>
      <c r="L593">
        <v>1.53</v>
      </c>
      <c r="M593">
        <v>0.28000000000000003</v>
      </c>
      <c r="N593">
        <v>732</v>
      </c>
      <c r="O593">
        <v>1.61</v>
      </c>
      <c r="P593">
        <v>96</v>
      </c>
      <c r="Q593">
        <v>0.3</v>
      </c>
      <c r="R593">
        <v>-38</v>
      </c>
      <c r="S593">
        <v>-23</v>
      </c>
      <c r="T593">
        <v>0</v>
      </c>
      <c r="U593">
        <v>-34</v>
      </c>
      <c r="V593">
        <v>-57</v>
      </c>
      <c r="W593">
        <v>46064</v>
      </c>
      <c r="X593">
        <v>46801</v>
      </c>
      <c r="Y593">
        <v>36079</v>
      </c>
      <c r="Z593">
        <v>1.59</v>
      </c>
      <c r="AA593">
        <f t="shared" si="121"/>
        <v>10012</v>
      </c>
      <c r="AB593">
        <f t="shared" si="122"/>
        <v>-57</v>
      </c>
      <c r="AC593">
        <f t="shared" si="123"/>
        <v>6159</v>
      </c>
      <c r="AD593">
        <f t="shared" si="124"/>
        <v>0.6151618058330004</v>
      </c>
      <c r="AE593">
        <f t="shared" si="125"/>
        <v>0</v>
      </c>
      <c r="AF593" t="e">
        <f t="shared" ca="1" si="126"/>
        <v>#N/A</v>
      </c>
      <c r="AG593" t="e">
        <f t="shared" ca="1" si="127"/>
        <v>#N/A</v>
      </c>
      <c r="AH593" t="e">
        <f t="shared" ca="1" si="128"/>
        <v>#N/A</v>
      </c>
      <c r="AI593" t="e">
        <f t="shared" ca="1" si="117"/>
        <v>#N/A</v>
      </c>
      <c r="AJ593">
        <f t="shared" si="118"/>
        <v>9.988014382740711E-5</v>
      </c>
      <c r="AK593">
        <f t="shared" si="119"/>
        <v>0</v>
      </c>
      <c r="AL593" t="e">
        <f t="shared" ca="1" si="129"/>
        <v>#N/A</v>
      </c>
      <c r="AM593" t="b">
        <f t="shared" si="120"/>
        <v>0</v>
      </c>
    </row>
    <row r="594" spans="1:39" x14ac:dyDescent="0.3">
      <c r="A594" t="s">
        <v>148</v>
      </c>
      <c r="B594" t="s">
        <v>149</v>
      </c>
      <c r="C594" t="s">
        <v>39</v>
      </c>
      <c r="D594" t="s">
        <v>42</v>
      </c>
      <c r="E594" t="s">
        <v>145</v>
      </c>
      <c r="F594" s="13" t="str">
        <f>_xlfn.CONCAT(wiz_6[[#This Row],[OCTY......]],",",wiz_6[[#This Row],[OS]])</f>
        <v>AUBURN    ,IN</v>
      </c>
      <c r="G594" t="s">
        <v>40</v>
      </c>
      <c r="H594" t="s">
        <v>145</v>
      </c>
      <c r="I594" s="13" t="str">
        <f>_xlfn.CONCAT(wiz_6[[#This Row],[DCTY......]], ",",wiz_6[[#This Row],[DS]])</f>
        <v>AUBURN    ,AL</v>
      </c>
      <c r="J594" t="str">
        <f>TRIM(CONCATENATE(wiz_6[[#This Row],[SHIPPER..................]],wiz_6[[#This Row],[ZIP2..]],wiz_6[[#This Row],[ZIP3..]]))</f>
        <v>BRIGGS AND STRATTON | 4670636830</v>
      </c>
      <c r="K594">
        <v>5</v>
      </c>
      <c r="L594">
        <v>1.98</v>
      </c>
      <c r="M594">
        <v>0.2</v>
      </c>
      <c r="N594">
        <v>716</v>
      </c>
      <c r="O594">
        <v>1.35</v>
      </c>
      <c r="P594">
        <v>82</v>
      </c>
      <c r="Q594">
        <v>0.31</v>
      </c>
      <c r="R594">
        <v>20</v>
      </c>
      <c r="S594">
        <v>-50</v>
      </c>
      <c r="T594">
        <v>62</v>
      </c>
      <c r="U594">
        <v>153</v>
      </c>
      <c r="V594">
        <v>165</v>
      </c>
      <c r="W594">
        <v>46571</v>
      </c>
      <c r="X594">
        <v>46706</v>
      </c>
      <c r="Y594">
        <v>36830</v>
      </c>
      <c r="Z594">
        <v>1.96</v>
      </c>
      <c r="AA594">
        <f t="shared" si="121"/>
        <v>10012</v>
      </c>
      <c r="AB594">
        <f t="shared" si="122"/>
        <v>825</v>
      </c>
      <c r="AC594">
        <f t="shared" si="123"/>
        <v>6159</v>
      </c>
      <c r="AD594">
        <f t="shared" si="124"/>
        <v>0.6151618058330004</v>
      </c>
      <c r="AE594">
        <f t="shared" si="125"/>
        <v>0</v>
      </c>
      <c r="AF594" t="e">
        <f t="shared" ca="1" si="126"/>
        <v>#N/A</v>
      </c>
      <c r="AG594" t="e">
        <f t="shared" ca="1" si="127"/>
        <v>#N/A</v>
      </c>
      <c r="AH594" t="e">
        <f t="shared" ca="1" si="128"/>
        <v>#N/A</v>
      </c>
      <c r="AI594" t="e">
        <f t="shared" ca="1" si="117"/>
        <v>#N/A</v>
      </c>
      <c r="AJ594">
        <f t="shared" si="118"/>
        <v>4.9940071913703551E-4</v>
      </c>
      <c r="AK594">
        <f t="shared" si="119"/>
        <v>0</v>
      </c>
      <c r="AL594" t="e">
        <f t="shared" ca="1" si="129"/>
        <v>#N/A</v>
      </c>
      <c r="AM594" t="b">
        <f t="shared" si="120"/>
        <v>0</v>
      </c>
    </row>
    <row r="595" spans="1:39" x14ac:dyDescent="0.3">
      <c r="A595" t="s">
        <v>667</v>
      </c>
      <c r="B595" t="s">
        <v>668</v>
      </c>
      <c r="C595" t="s">
        <v>39</v>
      </c>
      <c r="D595" t="s">
        <v>42</v>
      </c>
      <c r="E595" t="s">
        <v>321</v>
      </c>
      <c r="F595" s="13" t="str">
        <f>_xlfn.CONCAT(wiz_6[[#This Row],[OCTY......]],",",wiz_6[[#This Row],[OS]])</f>
        <v>FORT WAYNE,IN</v>
      </c>
      <c r="G595" t="s">
        <v>146</v>
      </c>
      <c r="H595" t="s">
        <v>219</v>
      </c>
      <c r="I595" s="13" t="str">
        <f>_xlfn.CONCAT(wiz_6[[#This Row],[DCTY......]], ",",wiz_6[[#This Row],[DS]])</f>
        <v>FORT SMITH,AR</v>
      </c>
      <c r="J595" t="str">
        <f>TRIM(CONCATENATE(wiz_6[[#This Row],[SHIPPER..................]],wiz_6[[#This Row],[ZIP2..]],wiz_6[[#This Row],[ZIP3..]]))</f>
        <v>b: USA LOGISTICS | 4680172901</v>
      </c>
      <c r="K595">
        <v>1</v>
      </c>
      <c r="L595">
        <v>1.52</v>
      </c>
      <c r="M595">
        <v>0.27</v>
      </c>
      <c r="N595">
        <v>781</v>
      </c>
      <c r="O595">
        <v>1.81</v>
      </c>
      <c r="P595">
        <v>90</v>
      </c>
      <c r="Q595">
        <v>0.3</v>
      </c>
      <c r="R595">
        <v>-46</v>
      </c>
      <c r="S595">
        <v>-34</v>
      </c>
      <c r="T595">
        <v>-2</v>
      </c>
      <c r="U595">
        <v>-191</v>
      </c>
      <c r="V595">
        <v>-227</v>
      </c>
      <c r="W595">
        <v>46064</v>
      </c>
      <c r="X595">
        <v>46801</v>
      </c>
      <c r="Y595">
        <v>72901</v>
      </c>
      <c r="Z595">
        <v>1.57</v>
      </c>
      <c r="AA595">
        <f t="shared" si="121"/>
        <v>10012</v>
      </c>
      <c r="AB595">
        <f t="shared" si="122"/>
        <v>-227</v>
      </c>
      <c r="AC595">
        <f t="shared" si="123"/>
        <v>6159</v>
      </c>
      <c r="AD595">
        <f t="shared" si="124"/>
        <v>0.6151618058330004</v>
      </c>
      <c r="AE595">
        <f t="shared" si="125"/>
        <v>0</v>
      </c>
      <c r="AF595" t="e">
        <f t="shared" ca="1" si="126"/>
        <v>#N/A</v>
      </c>
      <c r="AG595" t="e">
        <f t="shared" ca="1" si="127"/>
        <v>#N/A</v>
      </c>
      <c r="AH595" t="e">
        <f t="shared" ca="1" si="128"/>
        <v>#N/A</v>
      </c>
      <c r="AI595" t="e">
        <f t="shared" ca="1" si="117"/>
        <v>#N/A</v>
      </c>
      <c r="AJ595">
        <f t="shared" si="118"/>
        <v>9.988014382740711E-5</v>
      </c>
      <c r="AK595">
        <f t="shared" si="119"/>
        <v>0</v>
      </c>
      <c r="AL595" t="e">
        <f t="shared" ca="1" si="129"/>
        <v>#N/A</v>
      </c>
      <c r="AM595" t="b">
        <f t="shared" si="120"/>
        <v>0</v>
      </c>
    </row>
    <row r="596" spans="1:39" x14ac:dyDescent="0.3">
      <c r="A596" t="s">
        <v>37</v>
      </c>
      <c r="B596" t="s">
        <v>38</v>
      </c>
      <c r="C596" t="s">
        <v>39</v>
      </c>
      <c r="D596" t="s">
        <v>42</v>
      </c>
      <c r="E596" t="s">
        <v>832</v>
      </c>
      <c r="F596" s="13" t="str">
        <f>_xlfn.CONCAT(wiz_6[[#This Row],[OCTY......]],",",wiz_6[[#This Row],[OS]])</f>
        <v>MARION    ,IN</v>
      </c>
      <c r="G596" t="s">
        <v>50</v>
      </c>
      <c r="H596" t="s">
        <v>223</v>
      </c>
      <c r="I596" s="13" t="str">
        <f>_xlfn.CONCAT(wiz_6[[#This Row],[DCTY......]], ",",wiz_6[[#This Row],[DS]])</f>
        <v>ATLANTA   ,GA</v>
      </c>
      <c r="J596" t="str">
        <f>TRIM(CONCATENATE(wiz_6[[#This Row],[SHIPPER..................]],wiz_6[[#This Row],[ZIP2..]],wiz_6[[#This Row],[ZIP3..]]))</f>
        <v>b: C H ROBINSON | 4695230301</v>
      </c>
      <c r="K596">
        <v>1</v>
      </c>
      <c r="L596">
        <v>1.64</v>
      </c>
      <c r="M596">
        <v>0.27</v>
      </c>
      <c r="N596">
        <v>629</v>
      </c>
      <c r="O596">
        <v>1.21</v>
      </c>
      <c r="P596">
        <v>93</v>
      </c>
      <c r="Q596">
        <v>0.3</v>
      </c>
      <c r="R596">
        <v>-24</v>
      </c>
      <c r="S596">
        <v>-200</v>
      </c>
      <c r="T596">
        <v>1</v>
      </c>
      <c r="U596">
        <v>41</v>
      </c>
      <c r="V596">
        <v>-158</v>
      </c>
      <c r="W596">
        <v>47240</v>
      </c>
      <c r="X596">
        <v>46952</v>
      </c>
      <c r="Y596">
        <v>30301</v>
      </c>
      <c r="Z596">
        <v>1.69</v>
      </c>
      <c r="AA596">
        <f t="shared" si="121"/>
        <v>10012</v>
      </c>
      <c r="AB596">
        <f t="shared" si="122"/>
        <v>-158</v>
      </c>
      <c r="AC596">
        <f t="shared" si="123"/>
        <v>6159</v>
      </c>
      <c r="AD596">
        <f t="shared" si="124"/>
        <v>0.6151618058330004</v>
      </c>
      <c r="AE596">
        <f t="shared" si="125"/>
        <v>0</v>
      </c>
      <c r="AF596" t="e">
        <f t="shared" ca="1" si="126"/>
        <v>#N/A</v>
      </c>
      <c r="AG596" t="e">
        <f t="shared" ca="1" si="127"/>
        <v>#N/A</v>
      </c>
      <c r="AH596" t="e">
        <f t="shared" ca="1" si="128"/>
        <v>#N/A</v>
      </c>
      <c r="AI596" t="e">
        <f t="shared" ca="1" si="117"/>
        <v>#N/A</v>
      </c>
      <c r="AJ596">
        <f t="shared" si="118"/>
        <v>9.988014382740711E-5</v>
      </c>
      <c r="AK596">
        <f t="shared" si="119"/>
        <v>0</v>
      </c>
      <c r="AL596" t="e">
        <f t="shared" ca="1" si="129"/>
        <v>#N/A</v>
      </c>
      <c r="AM596" t="b">
        <f t="shared" si="120"/>
        <v>0</v>
      </c>
    </row>
    <row r="597" spans="1:39" x14ac:dyDescent="0.3">
      <c r="A597" t="s">
        <v>833</v>
      </c>
      <c r="B597" t="s">
        <v>834</v>
      </c>
      <c r="C597" t="s">
        <v>39</v>
      </c>
      <c r="D597" t="s">
        <v>42</v>
      </c>
      <c r="E597" t="s">
        <v>835</v>
      </c>
      <c r="F597" s="13" t="str">
        <f>_xlfn.CONCAT(wiz_6[[#This Row],[OCTY......]],",",wiz_6[[#This Row],[OS]])</f>
        <v>WARSAW    ,IN</v>
      </c>
      <c r="G597" t="s">
        <v>50</v>
      </c>
      <c r="H597" t="s">
        <v>223</v>
      </c>
      <c r="I597" s="13" t="str">
        <f>_xlfn.CONCAT(wiz_6[[#This Row],[DCTY......]], ",",wiz_6[[#This Row],[DS]])</f>
        <v>ATLANTA   ,GA</v>
      </c>
      <c r="J597" t="str">
        <f>TRIM(CONCATENATE(wiz_6[[#This Row],[SHIPPER..................]],wiz_6[[#This Row],[ZIP2..]],wiz_6[[#This Row],[ZIP3..]]))</f>
        <v>LSC COMMUNICATIONS | 4658030301</v>
      </c>
      <c r="K597">
        <v>1</v>
      </c>
      <c r="L597">
        <v>1.86</v>
      </c>
      <c r="M597">
        <v>0.2</v>
      </c>
      <c r="N597">
        <v>636</v>
      </c>
      <c r="O597">
        <v>1.21</v>
      </c>
      <c r="P597">
        <v>135</v>
      </c>
      <c r="Q597">
        <v>0.35</v>
      </c>
      <c r="R597">
        <v>-16</v>
      </c>
      <c r="S597">
        <v>-30</v>
      </c>
      <c r="T597">
        <v>1</v>
      </c>
      <c r="U597">
        <v>178</v>
      </c>
      <c r="V597">
        <v>149</v>
      </c>
      <c r="W597">
        <v>46131</v>
      </c>
      <c r="X597">
        <v>46580</v>
      </c>
      <c r="Y597">
        <v>30301</v>
      </c>
      <c r="Z597">
        <v>1.84</v>
      </c>
      <c r="AA597">
        <f t="shared" si="121"/>
        <v>10012</v>
      </c>
      <c r="AB597">
        <f t="shared" si="122"/>
        <v>149</v>
      </c>
      <c r="AC597">
        <f t="shared" si="123"/>
        <v>6159</v>
      </c>
      <c r="AD597">
        <f t="shared" si="124"/>
        <v>0.6151618058330004</v>
      </c>
      <c r="AE597">
        <f t="shared" si="125"/>
        <v>0</v>
      </c>
      <c r="AF597" t="e">
        <f t="shared" ca="1" si="126"/>
        <v>#N/A</v>
      </c>
      <c r="AG597" t="e">
        <f t="shared" ca="1" si="127"/>
        <v>#N/A</v>
      </c>
      <c r="AH597" t="e">
        <f t="shared" ca="1" si="128"/>
        <v>#N/A</v>
      </c>
      <c r="AI597" t="e">
        <f t="shared" ca="1" si="117"/>
        <v>#N/A</v>
      </c>
      <c r="AJ597">
        <f t="shared" si="118"/>
        <v>9.988014382740711E-5</v>
      </c>
      <c r="AK597">
        <f t="shared" si="119"/>
        <v>0</v>
      </c>
      <c r="AL597" t="e">
        <f t="shared" ca="1" si="129"/>
        <v>#N/A</v>
      </c>
      <c r="AM597" t="b">
        <f t="shared" si="120"/>
        <v>0</v>
      </c>
    </row>
    <row r="598" spans="1:39" x14ac:dyDescent="0.3">
      <c r="A598" t="s">
        <v>210</v>
      </c>
      <c r="B598" t="s">
        <v>211</v>
      </c>
      <c r="C598" t="s">
        <v>39</v>
      </c>
      <c r="D598" t="s">
        <v>42</v>
      </c>
      <c r="E598" t="s">
        <v>145</v>
      </c>
      <c r="F598" s="13" t="str">
        <f>_xlfn.CONCAT(wiz_6[[#This Row],[OCTY......]],",",wiz_6[[#This Row],[OS]])</f>
        <v>AUBURN    ,IN</v>
      </c>
      <c r="G598" t="s">
        <v>50</v>
      </c>
      <c r="H598" t="s">
        <v>836</v>
      </c>
      <c r="I598" s="13" t="str">
        <f>_xlfn.CONCAT(wiz_6[[#This Row],[DCTY......]], ",",wiz_6[[#This Row],[DS]])</f>
        <v>MONTICELLO,GA</v>
      </c>
      <c r="J598" t="str">
        <f>TRIM(CONCATENATE(wiz_6[[#This Row],[SHIPPER..................]],wiz_6[[#This Row],[ZIP2..]],wiz_6[[#This Row],[ZIP3..]]))</f>
        <v>b: ECHO GLOBAL LOGIST| 4670631064</v>
      </c>
      <c r="K598">
        <v>1</v>
      </c>
      <c r="L598">
        <v>1.43</v>
      </c>
      <c r="M598">
        <v>0.27</v>
      </c>
      <c r="N598">
        <v>736</v>
      </c>
      <c r="O598">
        <v>1.61</v>
      </c>
      <c r="P598">
        <v>75</v>
      </c>
      <c r="Q598">
        <v>0.3</v>
      </c>
      <c r="R598">
        <v>-31</v>
      </c>
      <c r="S598">
        <v>-43</v>
      </c>
      <c r="T598">
        <v>0</v>
      </c>
      <c r="U598">
        <v>-63</v>
      </c>
      <c r="V598">
        <v>-106</v>
      </c>
      <c r="W598">
        <v>46933</v>
      </c>
      <c r="X598">
        <v>46706</v>
      </c>
      <c r="Y598">
        <v>31064</v>
      </c>
      <c r="Z598">
        <v>1.48</v>
      </c>
      <c r="AA598">
        <f t="shared" si="121"/>
        <v>10012</v>
      </c>
      <c r="AB598">
        <f t="shared" si="122"/>
        <v>-106</v>
      </c>
      <c r="AC598">
        <f t="shared" si="123"/>
        <v>6159</v>
      </c>
      <c r="AD598">
        <f t="shared" si="124"/>
        <v>0.6151618058330004</v>
      </c>
      <c r="AE598">
        <f t="shared" si="125"/>
        <v>0</v>
      </c>
      <c r="AF598" t="e">
        <f t="shared" ca="1" si="126"/>
        <v>#N/A</v>
      </c>
      <c r="AG598" t="e">
        <f t="shared" ca="1" si="127"/>
        <v>#N/A</v>
      </c>
      <c r="AH598" t="e">
        <f t="shared" ca="1" si="128"/>
        <v>#N/A</v>
      </c>
      <c r="AI598" t="e">
        <f t="shared" ca="1" si="117"/>
        <v>#N/A</v>
      </c>
      <c r="AJ598">
        <f t="shared" si="118"/>
        <v>9.988014382740711E-5</v>
      </c>
      <c r="AK598">
        <f t="shared" si="119"/>
        <v>0</v>
      </c>
      <c r="AL598" t="e">
        <f t="shared" ca="1" si="129"/>
        <v>#N/A</v>
      </c>
      <c r="AM598" t="b">
        <f t="shared" si="120"/>
        <v>0</v>
      </c>
    </row>
    <row r="599" spans="1:39" x14ac:dyDescent="0.3">
      <c r="A599" t="s">
        <v>650</v>
      </c>
      <c r="B599" t="s">
        <v>651</v>
      </c>
      <c r="C599" t="s">
        <v>39</v>
      </c>
      <c r="D599" t="s">
        <v>42</v>
      </c>
      <c r="E599" t="s">
        <v>837</v>
      </c>
      <c r="F599" s="13" t="str">
        <f>_xlfn.CONCAT(wiz_6[[#This Row],[OCTY......]],",",wiz_6[[#This Row],[OS]])</f>
        <v>ROCHESTER ,IN</v>
      </c>
      <c r="G599" t="s">
        <v>50</v>
      </c>
      <c r="H599" t="s">
        <v>384</v>
      </c>
      <c r="I599" s="13" t="str">
        <f>_xlfn.CONCAT(wiz_6[[#This Row],[DCTY......]], ",",wiz_6[[#This Row],[DS]])</f>
        <v>MACON     ,GA</v>
      </c>
      <c r="J599" t="str">
        <f>TRIM(CONCATENATE(wiz_6[[#This Row],[SHIPPER..................]],wiz_6[[#This Row],[ZIP2..]],wiz_6[[#This Row],[ZIP3..]]))</f>
        <v>BLUE BIRD | 4697531201</v>
      </c>
      <c r="K599">
        <v>2</v>
      </c>
      <c r="L599">
        <v>1.87</v>
      </c>
      <c r="M599">
        <v>0.22</v>
      </c>
      <c r="N599">
        <v>717</v>
      </c>
      <c r="O599">
        <v>1.75</v>
      </c>
      <c r="P599">
        <v>115</v>
      </c>
      <c r="Q599">
        <v>0.35</v>
      </c>
      <c r="R599">
        <v>6</v>
      </c>
      <c r="S599">
        <v>-62</v>
      </c>
      <c r="T599">
        <v>-33</v>
      </c>
      <c r="U599">
        <v>209</v>
      </c>
      <c r="V599">
        <v>114</v>
      </c>
      <c r="W599">
        <v>47265</v>
      </c>
      <c r="X599">
        <v>46975</v>
      </c>
      <c r="Y599">
        <v>31201</v>
      </c>
      <c r="Z599">
        <v>1.87</v>
      </c>
      <c r="AA599">
        <f t="shared" si="121"/>
        <v>10012</v>
      </c>
      <c r="AB599">
        <f t="shared" si="122"/>
        <v>228</v>
      </c>
      <c r="AC599">
        <f t="shared" si="123"/>
        <v>6159</v>
      </c>
      <c r="AD599">
        <f t="shared" si="124"/>
        <v>0.6151618058330004</v>
      </c>
      <c r="AE599">
        <f t="shared" si="125"/>
        <v>0</v>
      </c>
      <c r="AF599" t="e">
        <f t="shared" ca="1" si="126"/>
        <v>#N/A</v>
      </c>
      <c r="AG599" t="e">
        <f t="shared" ca="1" si="127"/>
        <v>#N/A</v>
      </c>
      <c r="AH599" t="e">
        <f t="shared" ca="1" si="128"/>
        <v>#N/A</v>
      </c>
      <c r="AI599" t="e">
        <f t="shared" ca="1" si="117"/>
        <v>#N/A</v>
      </c>
      <c r="AJ599">
        <f t="shared" si="118"/>
        <v>1.9976028765481422E-4</v>
      </c>
      <c r="AK599">
        <f t="shared" si="119"/>
        <v>0</v>
      </c>
      <c r="AL599" t="e">
        <f t="shared" ca="1" si="129"/>
        <v>#N/A</v>
      </c>
      <c r="AM599" t="b">
        <f t="shared" si="120"/>
        <v>0</v>
      </c>
    </row>
    <row r="600" spans="1:39" x14ac:dyDescent="0.3">
      <c r="A600" t="s">
        <v>78</v>
      </c>
      <c r="B600" t="s">
        <v>79</v>
      </c>
      <c r="C600" t="s">
        <v>39</v>
      </c>
      <c r="D600" t="s">
        <v>42</v>
      </c>
      <c r="E600" t="s">
        <v>838</v>
      </c>
      <c r="F600" s="13" t="str">
        <f>_xlfn.CONCAT(wiz_6[[#This Row],[OCTY......]],",",wiz_6[[#This Row],[OS]])</f>
        <v>GREENDALE ,IN</v>
      </c>
      <c r="G600" t="s">
        <v>50</v>
      </c>
      <c r="H600" t="s">
        <v>384</v>
      </c>
      <c r="I600" s="13" t="str">
        <f>_xlfn.CONCAT(wiz_6[[#This Row],[DCTY......]], ",",wiz_6[[#This Row],[DS]])</f>
        <v>MACON     ,GA</v>
      </c>
      <c r="J600" t="str">
        <f>TRIM(CONCATENATE(wiz_6[[#This Row],[SHIPPER..................]],wiz_6[[#This Row],[ZIP2..]],wiz_6[[#This Row],[ZIP3..]]))</f>
        <v>TRACTOR SUPPLY MANHAT| 4680131201</v>
      </c>
      <c r="K600">
        <v>3</v>
      </c>
      <c r="L600">
        <v>1.9</v>
      </c>
      <c r="M600">
        <v>0.21</v>
      </c>
      <c r="N600">
        <v>575</v>
      </c>
      <c r="O600">
        <v>0.98</v>
      </c>
      <c r="P600">
        <v>45</v>
      </c>
      <c r="Q600">
        <v>0.25</v>
      </c>
      <c r="R600">
        <v>-26</v>
      </c>
      <c r="S600">
        <v>-65</v>
      </c>
      <c r="T600">
        <v>29</v>
      </c>
      <c r="U600">
        <v>142</v>
      </c>
      <c r="V600">
        <v>106</v>
      </c>
      <c r="W600">
        <v>47265</v>
      </c>
      <c r="X600">
        <v>46801</v>
      </c>
      <c r="Y600">
        <v>31201</v>
      </c>
      <c r="Z600">
        <v>1.89</v>
      </c>
      <c r="AA600">
        <f t="shared" si="121"/>
        <v>10012</v>
      </c>
      <c r="AB600">
        <f t="shared" si="122"/>
        <v>318</v>
      </c>
      <c r="AC600">
        <f t="shared" si="123"/>
        <v>6159</v>
      </c>
      <c r="AD600">
        <f t="shared" si="124"/>
        <v>0.6151618058330004</v>
      </c>
      <c r="AE600">
        <f t="shared" si="125"/>
        <v>0</v>
      </c>
      <c r="AF600" t="e">
        <f t="shared" ca="1" si="126"/>
        <v>#N/A</v>
      </c>
      <c r="AG600" t="e">
        <f t="shared" ca="1" si="127"/>
        <v>#N/A</v>
      </c>
      <c r="AH600" t="e">
        <f t="shared" ca="1" si="128"/>
        <v>#N/A</v>
      </c>
      <c r="AI600" t="e">
        <f t="shared" ca="1" si="117"/>
        <v>#N/A</v>
      </c>
      <c r="AJ600">
        <f t="shared" si="118"/>
        <v>2.9964043148222132E-4</v>
      </c>
      <c r="AK600">
        <f t="shared" si="119"/>
        <v>0</v>
      </c>
      <c r="AL600" t="e">
        <f t="shared" ca="1" si="129"/>
        <v>#N/A</v>
      </c>
      <c r="AM600" t="b">
        <f t="shared" si="120"/>
        <v>0</v>
      </c>
    </row>
    <row r="601" spans="1:39" x14ac:dyDescent="0.3">
      <c r="A601" t="s">
        <v>344</v>
      </c>
      <c r="B601" t="s">
        <v>345</v>
      </c>
      <c r="C601" t="s">
        <v>39</v>
      </c>
      <c r="D601" t="s">
        <v>42</v>
      </c>
      <c r="E601" t="s">
        <v>839</v>
      </c>
      <c r="F601" s="13" t="str">
        <f>_xlfn.CONCAT(wiz_6[[#This Row],[OCTY......]],",",wiz_6[[#This Row],[OS]])</f>
        <v>HUNTINGTON,IN</v>
      </c>
      <c r="G601" t="s">
        <v>61</v>
      </c>
      <c r="H601" t="s">
        <v>741</v>
      </c>
      <c r="I601" s="13" t="str">
        <f>_xlfn.CONCAT(wiz_6[[#This Row],[DCTY......]], ",",wiz_6[[#This Row],[DS]])</f>
        <v>WARRENSBUR,MO</v>
      </c>
      <c r="J601" t="str">
        <f>TRIM(CONCATENATE(wiz_6[[#This Row],[SHIPPER..................]],wiz_6[[#This Row],[ZIP2..]],wiz_6[[#This Row],[ZIP3..]]))</f>
        <v>b: SCHNEIDER LOGISTIC| 4675064093</v>
      </c>
      <c r="K601">
        <v>1</v>
      </c>
      <c r="L601">
        <v>1.52</v>
      </c>
      <c r="M601">
        <v>0.23</v>
      </c>
      <c r="N601">
        <v>559</v>
      </c>
      <c r="O601">
        <v>1</v>
      </c>
      <c r="P601">
        <v>68</v>
      </c>
      <c r="Q601">
        <v>0.3</v>
      </c>
      <c r="R601">
        <v>-11</v>
      </c>
      <c r="S601">
        <v>-6</v>
      </c>
      <c r="T601">
        <v>24</v>
      </c>
      <c r="U601">
        <v>-219</v>
      </c>
      <c r="V601">
        <v>-201</v>
      </c>
      <c r="W601">
        <v>46064</v>
      </c>
      <c r="X601">
        <v>46750</v>
      </c>
      <c r="Y601">
        <v>64093</v>
      </c>
      <c r="Z601">
        <v>1.53</v>
      </c>
      <c r="AA601">
        <f t="shared" si="121"/>
        <v>10012</v>
      </c>
      <c r="AB601">
        <f t="shared" si="122"/>
        <v>-201</v>
      </c>
      <c r="AC601">
        <f t="shared" si="123"/>
        <v>6159</v>
      </c>
      <c r="AD601">
        <f t="shared" si="124"/>
        <v>0.6151618058330004</v>
      </c>
      <c r="AE601">
        <f t="shared" si="125"/>
        <v>0</v>
      </c>
      <c r="AF601" t="e">
        <f t="shared" ca="1" si="126"/>
        <v>#N/A</v>
      </c>
      <c r="AG601" t="e">
        <f t="shared" ca="1" si="127"/>
        <v>#N/A</v>
      </c>
      <c r="AH601" t="e">
        <f t="shared" ca="1" si="128"/>
        <v>#N/A</v>
      </c>
      <c r="AI601" t="e">
        <f t="shared" ca="1" si="117"/>
        <v>#N/A</v>
      </c>
      <c r="AJ601">
        <f t="shared" si="118"/>
        <v>9.988014382740711E-5</v>
      </c>
      <c r="AK601">
        <f t="shared" si="119"/>
        <v>0</v>
      </c>
      <c r="AL601" t="e">
        <f t="shared" ca="1" si="129"/>
        <v>#N/A</v>
      </c>
      <c r="AM601" t="b">
        <f t="shared" si="120"/>
        <v>0</v>
      </c>
    </row>
    <row r="602" spans="1:39" x14ac:dyDescent="0.3">
      <c r="A602" t="s">
        <v>148</v>
      </c>
      <c r="B602" t="s">
        <v>149</v>
      </c>
      <c r="C602" t="s">
        <v>39</v>
      </c>
      <c r="D602" t="s">
        <v>42</v>
      </c>
      <c r="E602" t="s">
        <v>145</v>
      </c>
      <c r="F602" s="13" t="str">
        <f>_xlfn.CONCAT(wiz_6[[#This Row],[OCTY......]],",",wiz_6[[#This Row],[OS]])</f>
        <v>AUBURN    ,IN</v>
      </c>
      <c r="G602" t="s">
        <v>61</v>
      </c>
      <c r="H602" t="s">
        <v>743</v>
      </c>
      <c r="I602" s="13" t="str">
        <f>_xlfn.CONCAT(wiz_6[[#This Row],[DCTY......]], ",",wiz_6[[#This Row],[DS]])</f>
        <v>POPLAR BLU,MO</v>
      </c>
      <c r="J602" t="str">
        <f>TRIM(CONCATENATE(wiz_6[[#This Row],[SHIPPER..................]],wiz_6[[#This Row],[ZIP2..]],wiz_6[[#This Row],[ZIP3..]]))</f>
        <v>BRIGGS AND STRATTON | 4670663901</v>
      </c>
      <c r="K602">
        <v>1</v>
      </c>
      <c r="L602">
        <v>1.63</v>
      </c>
      <c r="M602">
        <v>0.2</v>
      </c>
      <c r="N602">
        <v>513</v>
      </c>
      <c r="O602">
        <v>0.71</v>
      </c>
      <c r="P602">
        <v>112</v>
      </c>
      <c r="Q602">
        <v>0.35</v>
      </c>
      <c r="R602">
        <v>5</v>
      </c>
      <c r="S602">
        <v>-50</v>
      </c>
      <c r="T602">
        <v>79</v>
      </c>
      <c r="U602">
        <v>12</v>
      </c>
      <c r="V602">
        <v>41</v>
      </c>
      <c r="W602">
        <v>46064</v>
      </c>
      <c r="X602">
        <v>46706</v>
      </c>
      <c r="Y602">
        <v>63901</v>
      </c>
      <c r="Z602">
        <v>1.61</v>
      </c>
      <c r="AA602">
        <f t="shared" si="121"/>
        <v>10012</v>
      </c>
      <c r="AB602">
        <f t="shared" si="122"/>
        <v>41</v>
      </c>
      <c r="AC602">
        <f t="shared" si="123"/>
        <v>6159</v>
      </c>
      <c r="AD602">
        <f t="shared" si="124"/>
        <v>0.6151618058330004</v>
      </c>
      <c r="AE602">
        <f t="shared" si="125"/>
        <v>0</v>
      </c>
      <c r="AF602" t="e">
        <f t="shared" ca="1" si="126"/>
        <v>#N/A</v>
      </c>
      <c r="AG602" t="e">
        <f t="shared" ca="1" si="127"/>
        <v>#N/A</v>
      </c>
      <c r="AH602" t="e">
        <f t="shared" ca="1" si="128"/>
        <v>#N/A</v>
      </c>
      <c r="AI602" t="e">
        <f t="shared" ca="1" si="117"/>
        <v>#N/A</v>
      </c>
      <c r="AJ602">
        <f t="shared" si="118"/>
        <v>9.988014382740711E-5</v>
      </c>
      <c r="AK602">
        <f t="shared" si="119"/>
        <v>0</v>
      </c>
      <c r="AL602" t="e">
        <f t="shared" ca="1" si="129"/>
        <v>#N/A</v>
      </c>
      <c r="AM602" t="b">
        <f t="shared" si="120"/>
        <v>0</v>
      </c>
    </row>
    <row r="603" spans="1:39" x14ac:dyDescent="0.3">
      <c r="A603" t="s">
        <v>148</v>
      </c>
      <c r="B603" t="s">
        <v>149</v>
      </c>
      <c r="C603" t="s">
        <v>39</v>
      </c>
      <c r="D603" t="s">
        <v>42</v>
      </c>
      <c r="E603" t="s">
        <v>321</v>
      </c>
      <c r="F603" s="13" t="str">
        <f>_xlfn.CONCAT(wiz_6[[#This Row],[OCTY......]],",",wiz_6[[#This Row],[OS]])</f>
        <v>FORT WAYNE,IN</v>
      </c>
      <c r="G603" t="s">
        <v>61</v>
      </c>
      <c r="H603" t="s">
        <v>743</v>
      </c>
      <c r="I603" s="13" t="str">
        <f>_xlfn.CONCAT(wiz_6[[#This Row],[DCTY......]], ",",wiz_6[[#This Row],[DS]])</f>
        <v>POPLAR BLU,MO</v>
      </c>
      <c r="J603" t="str">
        <f>TRIM(CONCATENATE(wiz_6[[#This Row],[SHIPPER..................]],wiz_6[[#This Row],[ZIP2..]],wiz_6[[#This Row],[ZIP3..]]))</f>
        <v>BRIGGS AND STRATTON | 4680163901</v>
      </c>
      <c r="K603">
        <v>1</v>
      </c>
      <c r="L603">
        <v>2.2400000000000002</v>
      </c>
      <c r="M603">
        <v>0.19</v>
      </c>
      <c r="N603">
        <v>493</v>
      </c>
      <c r="O603">
        <v>1.79</v>
      </c>
      <c r="P603">
        <v>96</v>
      </c>
      <c r="Q603">
        <v>0.3</v>
      </c>
      <c r="R603">
        <v>10</v>
      </c>
      <c r="S603">
        <v>-42</v>
      </c>
      <c r="T603">
        <v>-195</v>
      </c>
      <c r="U603">
        <v>217</v>
      </c>
      <c r="V603">
        <v>-20</v>
      </c>
      <c r="W603">
        <v>46064</v>
      </c>
      <c r="X603">
        <v>46801</v>
      </c>
      <c r="Y603">
        <v>63901</v>
      </c>
      <c r="Z603">
        <v>2.21</v>
      </c>
      <c r="AA603">
        <f t="shared" si="121"/>
        <v>10012</v>
      </c>
      <c r="AB603">
        <f t="shared" si="122"/>
        <v>-20</v>
      </c>
      <c r="AC603">
        <f t="shared" si="123"/>
        <v>6159</v>
      </c>
      <c r="AD603">
        <f t="shared" si="124"/>
        <v>0.6151618058330004</v>
      </c>
      <c r="AE603">
        <f t="shared" si="125"/>
        <v>0</v>
      </c>
      <c r="AF603" t="e">
        <f t="shared" ca="1" si="126"/>
        <v>#N/A</v>
      </c>
      <c r="AG603" t="e">
        <f t="shared" ca="1" si="127"/>
        <v>#N/A</v>
      </c>
      <c r="AH603" t="e">
        <f t="shared" ca="1" si="128"/>
        <v>#N/A</v>
      </c>
      <c r="AI603" t="e">
        <f t="shared" ca="1" si="117"/>
        <v>#N/A</v>
      </c>
      <c r="AJ603">
        <f t="shared" si="118"/>
        <v>9.988014382740711E-5</v>
      </c>
      <c r="AK603">
        <f t="shared" si="119"/>
        <v>0</v>
      </c>
      <c r="AL603" t="e">
        <f t="shared" ca="1" si="129"/>
        <v>#N/A</v>
      </c>
      <c r="AM603" t="b">
        <f t="shared" si="120"/>
        <v>0</v>
      </c>
    </row>
    <row r="604" spans="1:39" x14ac:dyDescent="0.3">
      <c r="A604" t="s">
        <v>468</v>
      </c>
      <c r="B604" t="s">
        <v>469</v>
      </c>
      <c r="C604" t="s">
        <v>39</v>
      </c>
      <c r="D604" t="s">
        <v>42</v>
      </c>
      <c r="E604" t="s">
        <v>522</v>
      </c>
      <c r="F604" s="13" t="str">
        <f>_xlfn.CONCAT(wiz_6[[#This Row],[OCTY......]],",",wiz_6[[#This Row],[OS]])</f>
        <v>DECATUR   ,IN</v>
      </c>
      <c r="G604" t="s">
        <v>61</v>
      </c>
      <c r="H604" t="s">
        <v>840</v>
      </c>
      <c r="I604" s="13" t="str">
        <f>_xlfn.CONCAT(wiz_6[[#This Row],[DCTY......]], ",",wiz_6[[#This Row],[DS]])</f>
        <v>SAINT LOUI,MO</v>
      </c>
      <c r="J604" t="str">
        <f>TRIM(CONCATENATE(wiz_6[[#This Row],[SHIPPER..................]],wiz_6[[#This Row],[ZIP2..]],wiz_6[[#This Row],[ZIP3..]]))</f>
        <v>b: FITZMARK INC | 4673363101</v>
      </c>
      <c r="K604">
        <v>1</v>
      </c>
      <c r="L604">
        <v>1.24</v>
      </c>
      <c r="M604">
        <v>0.27</v>
      </c>
      <c r="N604">
        <v>380</v>
      </c>
      <c r="O604">
        <v>0.79</v>
      </c>
      <c r="P604">
        <v>45</v>
      </c>
      <c r="Q604">
        <v>0.25</v>
      </c>
      <c r="R604">
        <v>-23</v>
      </c>
      <c r="S604">
        <v>-21</v>
      </c>
      <c r="T604">
        <v>-4</v>
      </c>
      <c r="U604">
        <v>-124</v>
      </c>
      <c r="V604">
        <v>-149</v>
      </c>
      <c r="W604">
        <v>46706</v>
      </c>
      <c r="X604">
        <v>46733</v>
      </c>
      <c r="Y604">
        <v>63101</v>
      </c>
      <c r="Z604">
        <v>1.29</v>
      </c>
      <c r="AA604">
        <f t="shared" si="121"/>
        <v>10012</v>
      </c>
      <c r="AB604">
        <f t="shared" si="122"/>
        <v>-149</v>
      </c>
      <c r="AC604">
        <f t="shared" si="123"/>
        <v>6159</v>
      </c>
      <c r="AD604">
        <f t="shared" si="124"/>
        <v>0.6151618058330004</v>
      </c>
      <c r="AE604">
        <f t="shared" si="125"/>
        <v>0</v>
      </c>
      <c r="AF604" t="e">
        <f t="shared" ca="1" si="126"/>
        <v>#N/A</v>
      </c>
      <c r="AG604" t="e">
        <f t="shared" ca="1" si="127"/>
        <v>#N/A</v>
      </c>
      <c r="AH604" t="e">
        <f t="shared" ca="1" si="128"/>
        <v>#N/A</v>
      </c>
      <c r="AI604" t="e">
        <f t="shared" ca="1" si="117"/>
        <v>#N/A</v>
      </c>
      <c r="AJ604">
        <f t="shared" si="118"/>
        <v>9.988014382740711E-5</v>
      </c>
      <c r="AK604">
        <f t="shared" si="119"/>
        <v>0</v>
      </c>
      <c r="AL604" t="e">
        <f t="shared" ca="1" si="129"/>
        <v>#N/A</v>
      </c>
      <c r="AM604" t="b">
        <f t="shared" si="120"/>
        <v>0</v>
      </c>
    </row>
    <row r="605" spans="1:39" x14ac:dyDescent="0.3">
      <c r="A605" t="s">
        <v>841</v>
      </c>
      <c r="B605" t="s">
        <v>842</v>
      </c>
      <c r="C605" t="s">
        <v>39</v>
      </c>
      <c r="D605" t="s">
        <v>42</v>
      </c>
      <c r="E605" t="s">
        <v>843</v>
      </c>
      <c r="F605" s="13" t="str">
        <f>_xlfn.CONCAT(wiz_6[[#This Row],[OCTY......]],",",wiz_6[[#This Row],[OS]])</f>
        <v>FREMONT   ,IN</v>
      </c>
      <c r="G605" t="s">
        <v>61</v>
      </c>
      <c r="H605" t="s">
        <v>243</v>
      </c>
      <c r="I605" s="13" t="str">
        <f>_xlfn.CONCAT(wiz_6[[#This Row],[DCTY......]], ",",wiz_6[[#This Row],[DS]])</f>
        <v>SPRINGFIEL,MO</v>
      </c>
      <c r="J605" t="str">
        <f>TRIM(CONCATENATE(wiz_6[[#This Row],[SHIPPER..................]],wiz_6[[#This Row],[ZIP2..]],wiz_6[[#This Row],[ZIP3..]]))</f>
        <v>b: KING OF FREIGHT | 4673765801</v>
      </c>
      <c r="K605">
        <v>1</v>
      </c>
      <c r="L605">
        <v>1.1399999999999999</v>
      </c>
      <c r="M605">
        <v>0.27</v>
      </c>
      <c r="N605">
        <v>637</v>
      </c>
      <c r="O605">
        <v>0.88</v>
      </c>
      <c r="P605">
        <v>134</v>
      </c>
      <c r="Q605">
        <v>0.35</v>
      </c>
      <c r="R605">
        <v>-38</v>
      </c>
      <c r="S605">
        <v>89</v>
      </c>
      <c r="T605">
        <v>79</v>
      </c>
      <c r="U605">
        <v>-393</v>
      </c>
      <c r="V605">
        <v>-225</v>
      </c>
      <c r="W605">
        <v>48201</v>
      </c>
      <c r="X605">
        <v>46737</v>
      </c>
      <c r="Y605">
        <v>65801</v>
      </c>
      <c r="Z605">
        <v>1.19</v>
      </c>
      <c r="AA605">
        <f t="shared" si="121"/>
        <v>10012</v>
      </c>
      <c r="AB605">
        <f t="shared" si="122"/>
        <v>-225</v>
      </c>
      <c r="AC605">
        <f t="shared" si="123"/>
        <v>6159</v>
      </c>
      <c r="AD605">
        <f t="shared" si="124"/>
        <v>0.6151618058330004</v>
      </c>
      <c r="AE605">
        <f t="shared" si="125"/>
        <v>0</v>
      </c>
      <c r="AF605" t="e">
        <f t="shared" ca="1" si="126"/>
        <v>#N/A</v>
      </c>
      <c r="AG605" t="e">
        <f t="shared" ca="1" si="127"/>
        <v>#N/A</v>
      </c>
      <c r="AH605" t="e">
        <f t="shared" ca="1" si="128"/>
        <v>#N/A</v>
      </c>
      <c r="AI605" t="e">
        <f t="shared" ca="1" si="117"/>
        <v>#N/A</v>
      </c>
      <c r="AJ605">
        <f t="shared" si="118"/>
        <v>9.988014382740711E-5</v>
      </c>
      <c r="AK605">
        <f t="shared" si="119"/>
        <v>0</v>
      </c>
      <c r="AL605" t="e">
        <f t="shared" ca="1" si="129"/>
        <v>#N/A</v>
      </c>
      <c r="AM605" t="b">
        <f t="shared" si="120"/>
        <v>0</v>
      </c>
    </row>
    <row r="606" spans="1:39" x14ac:dyDescent="0.3">
      <c r="A606" t="s">
        <v>844</v>
      </c>
      <c r="B606" t="s">
        <v>845</v>
      </c>
      <c r="C606" t="s">
        <v>39</v>
      </c>
      <c r="D606" t="s">
        <v>42</v>
      </c>
      <c r="E606" t="s">
        <v>846</v>
      </c>
      <c r="F606" s="13" t="str">
        <f>_xlfn.CONCAT(wiz_6[[#This Row],[OCTY......]],",",wiz_6[[#This Row],[OS]])</f>
        <v>OSSIAN    ,IN</v>
      </c>
      <c r="G606" t="s">
        <v>66</v>
      </c>
      <c r="H606" t="s">
        <v>847</v>
      </c>
      <c r="I606" s="13" t="str">
        <f>_xlfn.CONCAT(wiz_6[[#This Row],[DCTY......]], ",",wiz_6[[#This Row],[DS]])</f>
        <v>TCHULA    ,MS</v>
      </c>
      <c r="J606" t="str">
        <f>TRIM(CONCATENATE(wiz_6[[#This Row],[SHIPPER..................]],wiz_6[[#This Row],[ZIP2..]],wiz_6[[#This Row],[ZIP3..]]))</f>
        <v>b: FIFTH WHEEL FREIGH| 4677739169</v>
      </c>
      <c r="K606">
        <v>1</v>
      </c>
      <c r="L606">
        <v>1.5</v>
      </c>
      <c r="M606">
        <v>0.27</v>
      </c>
      <c r="N606">
        <v>733</v>
      </c>
      <c r="O606">
        <v>1.61</v>
      </c>
      <c r="P606">
        <v>81</v>
      </c>
      <c r="Q606">
        <v>0.3</v>
      </c>
      <c r="R606">
        <v>-44</v>
      </c>
      <c r="S606">
        <v>-23</v>
      </c>
      <c r="T606">
        <v>0</v>
      </c>
      <c r="U606">
        <v>-49</v>
      </c>
      <c r="V606">
        <v>-72</v>
      </c>
      <c r="W606">
        <v>46064</v>
      </c>
      <c r="X606">
        <v>46777</v>
      </c>
      <c r="Y606">
        <v>39169</v>
      </c>
      <c r="Z606">
        <v>1.55</v>
      </c>
      <c r="AA606">
        <f t="shared" si="121"/>
        <v>10012</v>
      </c>
      <c r="AB606">
        <f t="shared" si="122"/>
        <v>-72</v>
      </c>
      <c r="AC606">
        <f t="shared" si="123"/>
        <v>6159</v>
      </c>
      <c r="AD606">
        <f t="shared" si="124"/>
        <v>0.6151618058330004</v>
      </c>
      <c r="AE606">
        <f t="shared" si="125"/>
        <v>0</v>
      </c>
      <c r="AF606" t="e">
        <f t="shared" ca="1" si="126"/>
        <v>#N/A</v>
      </c>
      <c r="AG606" t="e">
        <f t="shared" ca="1" si="127"/>
        <v>#N/A</v>
      </c>
      <c r="AH606" t="e">
        <f t="shared" ca="1" si="128"/>
        <v>#N/A</v>
      </c>
      <c r="AI606" t="e">
        <f t="shared" ca="1" si="117"/>
        <v>#N/A</v>
      </c>
      <c r="AJ606">
        <f t="shared" si="118"/>
        <v>9.988014382740711E-5</v>
      </c>
      <c r="AK606">
        <f t="shared" si="119"/>
        <v>0</v>
      </c>
      <c r="AL606" t="e">
        <f t="shared" ca="1" si="129"/>
        <v>#N/A</v>
      </c>
      <c r="AM606" t="b">
        <f t="shared" si="120"/>
        <v>0</v>
      </c>
    </row>
    <row r="607" spans="1:39" x14ac:dyDescent="0.3">
      <c r="A607" t="s">
        <v>344</v>
      </c>
      <c r="B607" t="s">
        <v>345</v>
      </c>
      <c r="C607" t="s">
        <v>39</v>
      </c>
      <c r="D607" t="s">
        <v>42</v>
      </c>
      <c r="E607" t="s">
        <v>438</v>
      </c>
      <c r="F607" s="13" t="str">
        <f>_xlfn.CONCAT(wiz_6[[#This Row],[OCTY......]],",",wiz_6[[#This Row],[OS]])</f>
        <v>BLUFFTON  ,IN</v>
      </c>
      <c r="G607" t="s">
        <v>66</v>
      </c>
      <c r="H607" t="s">
        <v>498</v>
      </c>
      <c r="I607" s="13" t="str">
        <f>_xlfn.CONCAT(wiz_6[[#This Row],[DCTY......]], ",",wiz_6[[#This Row],[DS]])</f>
        <v>OLIVE BRAN,MS</v>
      </c>
      <c r="J607" t="str">
        <f>TRIM(CONCATENATE(wiz_6[[#This Row],[SHIPPER..................]],wiz_6[[#This Row],[ZIP2..]],wiz_6[[#This Row],[ZIP3..]]))</f>
        <v>b: SCHNEIDER LOGISTIC| 4671438654</v>
      </c>
      <c r="K607">
        <v>1</v>
      </c>
      <c r="L607">
        <v>1.22</v>
      </c>
      <c r="M607">
        <v>0.28000000000000003</v>
      </c>
      <c r="N607">
        <v>599</v>
      </c>
      <c r="O607">
        <v>1.1000000000000001</v>
      </c>
      <c r="P607">
        <v>40</v>
      </c>
      <c r="Q607">
        <v>0.25</v>
      </c>
      <c r="R607">
        <v>-42</v>
      </c>
      <c r="S607">
        <v>2</v>
      </c>
      <c r="T607">
        <v>0</v>
      </c>
      <c r="U607">
        <v>9</v>
      </c>
      <c r="V607">
        <v>11</v>
      </c>
      <c r="W607">
        <v>46933</v>
      </c>
      <c r="X607">
        <v>46714</v>
      </c>
      <c r="Y607">
        <v>38654</v>
      </c>
      <c r="Z607">
        <v>1.28</v>
      </c>
      <c r="AA607">
        <f t="shared" si="121"/>
        <v>10012</v>
      </c>
      <c r="AB607">
        <f t="shared" si="122"/>
        <v>11</v>
      </c>
      <c r="AC607">
        <f t="shared" si="123"/>
        <v>6159</v>
      </c>
      <c r="AD607">
        <f t="shared" si="124"/>
        <v>0.6151618058330004</v>
      </c>
      <c r="AE607">
        <f t="shared" si="125"/>
        <v>0</v>
      </c>
      <c r="AF607" t="e">
        <f t="shared" ca="1" si="126"/>
        <v>#N/A</v>
      </c>
      <c r="AG607" t="e">
        <f t="shared" ca="1" si="127"/>
        <v>#N/A</v>
      </c>
      <c r="AH607" t="e">
        <f t="shared" ca="1" si="128"/>
        <v>#N/A</v>
      </c>
      <c r="AI607" t="e">
        <f t="shared" ca="1" si="117"/>
        <v>#N/A</v>
      </c>
      <c r="AJ607">
        <f t="shared" si="118"/>
        <v>9.988014382740711E-5</v>
      </c>
      <c r="AK607">
        <f t="shared" si="119"/>
        <v>0</v>
      </c>
      <c r="AL607" t="e">
        <f t="shared" ca="1" si="129"/>
        <v>#N/A</v>
      </c>
      <c r="AM607" t="b">
        <f t="shared" si="120"/>
        <v>0</v>
      </c>
    </row>
    <row r="608" spans="1:39" x14ac:dyDescent="0.3">
      <c r="A608" t="s">
        <v>771</v>
      </c>
      <c r="B608" t="s">
        <v>772</v>
      </c>
      <c r="C608" t="s">
        <v>39</v>
      </c>
      <c r="D608" t="s">
        <v>42</v>
      </c>
      <c r="E608" t="s">
        <v>848</v>
      </c>
      <c r="F608" s="13" t="str">
        <f>_xlfn.CONCAT(wiz_6[[#This Row],[OCTY......]],",",wiz_6[[#This Row],[OS]])</f>
        <v>KENDALLVIL,IN</v>
      </c>
      <c r="G608" t="s">
        <v>66</v>
      </c>
      <c r="H608" t="s">
        <v>774</v>
      </c>
      <c r="I608" s="13" t="str">
        <f>_xlfn.CONCAT(wiz_6[[#This Row],[DCTY......]], ",",wiz_6[[#This Row],[DS]])</f>
        <v>BYHALIA   ,MS</v>
      </c>
      <c r="J608" t="str">
        <f>TRIM(CONCATENATE(wiz_6[[#This Row],[SHIPPER..................]],wiz_6[[#This Row],[ZIP2..]],wiz_6[[#This Row],[ZIP3..]]))</f>
        <v>VOLVO | 4675538611</v>
      </c>
      <c r="K608">
        <v>12</v>
      </c>
      <c r="L608">
        <v>1.52</v>
      </c>
      <c r="M608">
        <v>0.21</v>
      </c>
      <c r="N608">
        <v>651</v>
      </c>
      <c r="O608">
        <v>1.61</v>
      </c>
      <c r="P608">
        <v>109</v>
      </c>
      <c r="Q608">
        <v>0.33</v>
      </c>
      <c r="R608">
        <v>3</v>
      </c>
      <c r="S608">
        <v>-42</v>
      </c>
      <c r="T608">
        <v>-52</v>
      </c>
      <c r="U608">
        <v>167</v>
      </c>
      <c r="V608">
        <v>73</v>
      </c>
      <c r="W608">
        <v>46933</v>
      </c>
      <c r="X608">
        <v>46755</v>
      </c>
      <c r="Y608">
        <v>38611</v>
      </c>
      <c r="Z608">
        <v>1.51</v>
      </c>
      <c r="AA608">
        <f t="shared" si="121"/>
        <v>10012</v>
      </c>
      <c r="AB608">
        <f t="shared" si="122"/>
        <v>876</v>
      </c>
      <c r="AC608">
        <f t="shared" si="123"/>
        <v>6159</v>
      </c>
      <c r="AD608">
        <f t="shared" si="124"/>
        <v>0.6151618058330004</v>
      </c>
      <c r="AE608">
        <f t="shared" si="125"/>
        <v>0</v>
      </c>
      <c r="AF608" t="e">
        <f t="shared" ca="1" si="126"/>
        <v>#N/A</v>
      </c>
      <c r="AG608" t="e">
        <f t="shared" ca="1" si="127"/>
        <v>#N/A</v>
      </c>
      <c r="AH608" t="e">
        <f t="shared" ca="1" si="128"/>
        <v>#N/A</v>
      </c>
      <c r="AI608" t="e">
        <f t="shared" ca="1" si="117"/>
        <v>#N/A</v>
      </c>
      <c r="AJ608">
        <f t="shared" si="118"/>
        <v>1.1985617259288853E-3</v>
      </c>
      <c r="AK608">
        <f t="shared" si="119"/>
        <v>0</v>
      </c>
      <c r="AL608" t="e">
        <f t="shared" ca="1" si="129"/>
        <v>#N/A</v>
      </c>
      <c r="AM608" t="b">
        <f t="shared" si="120"/>
        <v>0</v>
      </c>
    </row>
    <row r="609" spans="1:39" x14ac:dyDescent="0.3">
      <c r="A609" t="s">
        <v>771</v>
      </c>
      <c r="B609" t="s">
        <v>772</v>
      </c>
      <c r="C609" t="s">
        <v>39</v>
      </c>
      <c r="D609" t="s">
        <v>87</v>
      </c>
      <c r="E609" t="s">
        <v>849</v>
      </c>
      <c r="F609" s="13" t="str">
        <f>_xlfn.CONCAT(wiz_6[[#This Row],[OCTY......]],",",wiz_6[[#This Row],[OS]])</f>
        <v>MONTPELIER,OH</v>
      </c>
      <c r="G609" t="s">
        <v>66</v>
      </c>
      <c r="H609" t="s">
        <v>774</v>
      </c>
      <c r="I609" s="13" t="str">
        <f>_xlfn.CONCAT(wiz_6[[#This Row],[DCTY......]], ",",wiz_6[[#This Row],[DS]])</f>
        <v>BYHALIA   ,MS</v>
      </c>
      <c r="J609" t="str">
        <f>TRIM(CONCATENATE(wiz_6[[#This Row],[SHIPPER..................]],wiz_6[[#This Row],[ZIP2..]],wiz_6[[#This Row],[ZIP3..]]))</f>
        <v>VOLVO | 4354338611</v>
      </c>
      <c r="K609">
        <v>13</v>
      </c>
      <c r="L609">
        <v>1.28</v>
      </c>
      <c r="M609">
        <v>0.2</v>
      </c>
      <c r="N609">
        <v>679</v>
      </c>
      <c r="O609">
        <v>1.42</v>
      </c>
      <c r="P609">
        <v>106</v>
      </c>
      <c r="Q609">
        <v>0.33</v>
      </c>
      <c r="R609">
        <v>14</v>
      </c>
      <c r="S609">
        <v>-105</v>
      </c>
      <c r="T609">
        <v>-7</v>
      </c>
      <c r="U609">
        <v>1</v>
      </c>
      <c r="V609">
        <v>-111</v>
      </c>
      <c r="W609">
        <v>41056</v>
      </c>
      <c r="X609">
        <v>43543</v>
      </c>
      <c r="Y609">
        <v>38611</v>
      </c>
      <c r="Z609">
        <v>1.26</v>
      </c>
      <c r="AA609">
        <f t="shared" si="121"/>
        <v>10012</v>
      </c>
      <c r="AB609">
        <f t="shared" si="122"/>
        <v>-1443</v>
      </c>
      <c r="AC609">
        <f t="shared" si="123"/>
        <v>6159</v>
      </c>
      <c r="AD609">
        <f t="shared" si="124"/>
        <v>0.6151618058330004</v>
      </c>
      <c r="AE609">
        <f t="shared" si="125"/>
        <v>0</v>
      </c>
      <c r="AF609" t="e">
        <f t="shared" ca="1" si="126"/>
        <v>#N/A</v>
      </c>
      <c r="AG609" t="e">
        <f t="shared" ca="1" si="127"/>
        <v>#N/A</v>
      </c>
      <c r="AH609" t="e">
        <f t="shared" ca="1" si="128"/>
        <v>#N/A</v>
      </c>
      <c r="AI609" t="e">
        <f t="shared" ca="1" si="117"/>
        <v>#N/A</v>
      </c>
      <c r="AJ609">
        <f t="shared" si="118"/>
        <v>1.2984418697562924E-3</v>
      </c>
      <c r="AK609">
        <f t="shared" si="119"/>
        <v>0</v>
      </c>
      <c r="AL609" t="e">
        <f t="shared" ca="1" si="129"/>
        <v>#N/A</v>
      </c>
      <c r="AM609" t="b">
        <f t="shared" si="120"/>
        <v>0</v>
      </c>
    </row>
    <row r="610" spans="1:39" x14ac:dyDescent="0.3">
      <c r="A610" t="s">
        <v>490</v>
      </c>
      <c r="B610" t="s">
        <v>850</v>
      </c>
      <c r="C610" t="s">
        <v>39</v>
      </c>
      <c r="D610" t="s">
        <v>42</v>
      </c>
      <c r="E610" t="s">
        <v>145</v>
      </c>
      <c r="F610" s="13" t="str">
        <f>_xlfn.CONCAT(wiz_6[[#This Row],[OCTY......]],",",wiz_6[[#This Row],[OS]])</f>
        <v>AUBURN    ,IN</v>
      </c>
      <c r="G610" t="s">
        <v>66</v>
      </c>
      <c r="H610" t="s">
        <v>851</v>
      </c>
      <c r="I610" s="13" t="str">
        <f>_xlfn.CONCAT(wiz_6[[#This Row],[DCTY......]], ",",wiz_6[[#This Row],[DS]])</f>
        <v>BALDWYN   ,MS</v>
      </c>
      <c r="J610" t="str">
        <f>TRIM(CONCATENATE(wiz_6[[#This Row],[SHIPPER..................]],wiz_6[[#This Row],[ZIP2..]],wiz_6[[#This Row],[ZIP3..]]))</f>
        <v>FREIGHTCO LLC | 4670638824</v>
      </c>
      <c r="K610">
        <v>1</v>
      </c>
      <c r="L610">
        <v>1.24</v>
      </c>
      <c r="M610">
        <v>0.21</v>
      </c>
      <c r="N610">
        <v>620</v>
      </c>
      <c r="O610">
        <v>1.21</v>
      </c>
      <c r="P610">
        <v>0</v>
      </c>
      <c r="Q610">
        <v>0.25</v>
      </c>
      <c r="R610">
        <v>13</v>
      </c>
      <c r="S610">
        <v>36</v>
      </c>
      <c r="T610">
        <v>1</v>
      </c>
      <c r="U610">
        <v>-32</v>
      </c>
      <c r="V610">
        <v>5</v>
      </c>
      <c r="W610">
        <v>46706</v>
      </c>
      <c r="X610">
        <v>46706</v>
      </c>
      <c r="Y610">
        <v>38824</v>
      </c>
      <c r="Z610">
        <v>1.23</v>
      </c>
      <c r="AA610">
        <f t="shared" si="121"/>
        <v>10012</v>
      </c>
      <c r="AB610">
        <f t="shared" si="122"/>
        <v>5</v>
      </c>
      <c r="AC610">
        <f t="shared" si="123"/>
        <v>6159</v>
      </c>
      <c r="AD610">
        <f t="shared" si="124"/>
        <v>0.6151618058330004</v>
      </c>
      <c r="AE610">
        <f t="shared" si="125"/>
        <v>0</v>
      </c>
      <c r="AF610" t="e">
        <f t="shared" ca="1" si="126"/>
        <v>#N/A</v>
      </c>
      <c r="AG610" t="e">
        <f t="shared" ca="1" si="127"/>
        <v>#N/A</v>
      </c>
      <c r="AH610" t="e">
        <f t="shared" ca="1" si="128"/>
        <v>#N/A</v>
      </c>
      <c r="AI610" t="e">
        <f t="shared" ca="1" si="117"/>
        <v>#N/A</v>
      </c>
      <c r="AJ610">
        <f t="shared" si="118"/>
        <v>9.988014382740711E-5</v>
      </c>
      <c r="AK610">
        <f t="shared" si="119"/>
        <v>0</v>
      </c>
      <c r="AL610" t="e">
        <f t="shared" ca="1" si="129"/>
        <v>#N/A</v>
      </c>
      <c r="AM610" t="b">
        <f t="shared" si="120"/>
        <v>0</v>
      </c>
    </row>
    <row r="611" spans="1:39" x14ac:dyDescent="0.3">
      <c r="A611" t="s">
        <v>37</v>
      </c>
      <c r="B611" t="s">
        <v>38</v>
      </c>
      <c r="C611" t="s">
        <v>39</v>
      </c>
      <c r="D611" t="s">
        <v>42</v>
      </c>
      <c r="E611" t="s">
        <v>839</v>
      </c>
      <c r="F611" s="13" t="str">
        <f>_xlfn.CONCAT(wiz_6[[#This Row],[OCTY......]],",",wiz_6[[#This Row],[OS]])</f>
        <v>HUNTINGTON,IN</v>
      </c>
      <c r="G611" t="s">
        <v>68</v>
      </c>
      <c r="H611" t="s">
        <v>415</v>
      </c>
      <c r="I611" s="13" t="str">
        <f>_xlfn.CONCAT(wiz_6[[#This Row],[DCTY......]], ",",wiz_6[[#This Row],[DS]])</f>
        <v>MONROE    ,NC</v>
      </c>
      <c r="J611" t="str">
        <f>TRIM(CONCATENATE(wiz_6[[#This Row],[SHIPPER..................]],wiz_6[[#This Row],[ZIP2..]],wiz_6[[#This Row],[ZIP3..]]))</f>
        <v>b: C H ROBINSON | 4675028110</v>
      </c>
      <c r="K611">
        <v>1</v>
      </c>
      <c r="L611">
        <v>1.57</v>
      </c>
      <c r="M611">
        <v>0.27</v>
      </c>
      <c r="N611">
        <v>623</v>
      </c>
      <c r="O611">
        <v>1.1299999999999999</v>
      </c>
      <c r="P611">
        <v>34</v>
      </c>
      <c r="Q611">
        <v>0.25</v>
      </c>
      <c r="R611">
        <v>3</v>
      </c>
      <c r="S611">
        <v>-2</v>
      </c>
      <c r="T611">
        <v>19</v>
      </c>
      <c r="U611">
        <v>-105</v>
      </c>
      <c r="V611">
        <v>-88</v>
      </c>
      <c r="W611">
        <v>46933</v>
      </c>
      <c r="X611">
        <v>46750</v>
      </c>
      <c r="Y611">
        <v>28110</v>
      </c>
      <c r="Z611">
        <v>1.62</v>
      </c>
      <c r="AA611">
        <f t="shared" si="121"/>
        <v>10012</v>
      </c>
      <c r="AB611">
        <f t="shared" si="122"/>
        <v>-88</v>
      </c>
      <c r="AC611">
        <f t="shared" si="123"/>
        <v>6159</v>
      </c>
      <c r="AD611">
        <f t="shared" si="124"/>
        <v>0.6151618058330004</v>
      </c>
      <c r="AE611">
        <f t="shared" si="125"/>
        <v>0</v>
      </c>
      <c r="AF611" t="e">
        <f t="shared" ca="1" si="126"/>
        <v>#N/A</v>
      </c>
      <c r="AG611" t="e">
        <f t="shared" ca="1" si="127"/>
        <v>#N/A</v>
      </c>
      <c r="AH611" t="e">
        <f t="shared" ca="1" si="128"/>
        <v>#N/A</v>
      </c>
      <c r="AI611" t="e">
        <f t="shared" ca="1" si="117"/>
        <v>#N/A</v>
      </c>
      <c r="AJ611">
        <f t="shared" si="118"/>
        <v>9.988014382740711E-5</v>
      </c>
      <c r="AK611">
        <f t="shared" si="119"/>
        <v>0</v>
      </c>
      <c r="AL611" t="e">
        <f t="shared" ca="1" si="129"/>
        <v>#N/A</v>
      </c>
      <c r="AM611" t="b">
        <f t="shared" si="120"/>
        <v>0</v>
      </c>
    </row>
    <row r="612" spans="1:39" x14ac:dyDescent="0.3">
      <c r="A612" t="s">
        <v>794</v>
      </c>
      <c r="B612" t="s">
        <v>795</v>
      </c>
      <c r="C612" t="s">
        <v>39</v>
      </c>
      <c r="D612" t="s">
        <v>42</v>
      </c>
      <c r="E612" t="s">
        <v>321</v>
      </c>
      <c r="F612" s="13" t="str">
        <f>_xlfn.CONCAT(wiz_6[[#This Row],[OCTY......]],",",wiz_6[[#This Row],[OS]])</f>
        <v>FORT WAYNE,IN</v>
      </c>
      <c r="G612" t="s">
        <v>68</v>
      </c>
      <c r="H612" t="s">
        <v>340</v>
      </c>
      <c r="I612" s="13" t="str">
        <f>_xlfn.CONCAT(wiz_6[[#This Row],[DCTY......]], ",",wiz_6[[#This Row],[DS]])</f>
        <v>SALISBURY ,NC</v>
      </c>
      <c r="J612" t="str">
        <f>TRIM(CONCATENATE(wiz_6[[#This Row],[SHIPPER..................]],wiz_6[[#This Row],[ZIP2..]],wiz_6[[#This Row],[ZIP3..]]))</f>
        <v>SNYDERS LANCE | 4680128144</v>
      </c>
      <c r="K612">
        <v>2</v>
      </c>
      <c r="L612">
        <v>1.98</v>
      </c>
      <c r="M612">
        <v>0.25</v>
      </c>
      <c r="N612">
        <v>551</v>
      </c>
      <c r="O612">
        <v>1.05</v>
      </c>
      <c r="P612">
        <v>149</v>
      </c>
      <c r="Q612">
        <v>0.38</v>
      </c>
      <c r="R612">
        <v>19</v>
      </c>
      <c r="S612">
        <v>-240</v>
      </c>
      <c r="T612">
        <v>12</v>
      </c>
      <c r="U612">
        <v>64</v>
      </c>
      <c r="V612">
        <v>-164</v>
      </c>
      <c r="W612">
        <v>47240</v>
      </c>
      <c r="X612">
        <v>46801</v>
      </c>
      <c r="Y612">
        <v>28144</v>
      </c>
      <c r="Z612">
        <v>2.0099999999999998</v>
      </c>
      <c r="AA612">
        <f t="shared" si="121"/>
        <v>10012</v>
      </c>
      <c r="AB612">
        <f t="shared" si="122"/>
        <v>-328</v>
      </c>
      <c r="AC612">
        <f t="shared" si="123"/>
        <v>6159</v>
      </c>
      <c r="AD612">
        <f t="shared" si="124"/>
        <v>0.6151618058330004</v>
      </c>
      <c r="AE612">
        <f t="shared" si="125"/>
        <v>0</v>
      </c>
      <c r="AF612" t="e">
        <f t="shared" ca="1" si="126"/>
        <v>#N/A</v>
      </c>
      <c r="AG612" t="e">
        <f t="shared" ca="1" si="127"/>
        <v>#N/A</v>
      </c>
      <c r="AH612" t="e">
        <f t="shared" ca="1" si="128"/>
        <v>#N/A</v>
      </c>
      <c r="AI612" t="e">
        <f t="shared" ca="1" si="117"/>
        <v>#N/A</v>
      </c>
      <c r="AJ612">
        <f t="shared" si="118"/>
        <v>1.9976028765481422E-4</v>
      </c>
      <c r="AK612">
        <f t="shared" si="119"/>
        <v>0</v>
      </c>
      <c r="AL612" t="e">
        <f t="shared" ca="1" si="129"/>
        <v>#N/A</v>
      </c>
      <c r="AM612" t="b">
        <f t="shared" si="120"/>
        <v>0</v>
      </c>
    </row>
    <row r="613" spans="1:39" x14ac:dyDescent="0.3">
      <c r="A613" t="s">
        <v>833</v>
      </c>
      <c r="B613" t="s">
        <v>834</v>
      </c>
      <c r="C613" t="s">
        <v>39</v>
      </c>
      <c r="D613" t="s">
        <v>42</v>
      </c>
      <c r="E613" t="s">
        <v>835</v>
      </c>
      <c r="F613" s="13" t="str">
        <f>_xlfn.CONCAT(wiz_6[[#This Row],[OCTY......]],",",wiz_6[[#This Row],[OS]])</f>
        <v>WARSAW    ,IN</v>
      </c>
      <c r="G613" t="s">
        <v>90</v>
      </c>
      <c r="H613" t="s">
        <v>852</v>
      </c>
      <c r="I613" s="13" t="str">
        <f>_xlfn.CONCAT(wiz_6[[#This Row],[DCTY......]], ",",wiz_6[[#This Row],[DS]])</f>
        <v>FORT MILL ,SC</v>
      </c>
      <c r="J613" t="str">
        <f>TRIM(CONCATENATE(wiz_6[[#This Row],[SHIPPER..................]],wiz_6[[#This Row],[ZIP2..]],wiz_6[[#This Row],[ZIP3..]]))</f>
        <v>LSC COMMUNICATIONS | 4658029715</v>
      </c>
      <c r="K613">
        <v>1</v>
      </c>
      <c r="L613">
        <v>1.96</v>
      </c>
      <c r="M613">
        <v>0.2</v>
      </c>
      <c r="N613">
        <v>624</v>
      </c>
      <c r="O613">
        <v>1.67</v>
      </c>
      <c r="P613">
        <v>58</v>
      </c>
      <c r="Q613">
        <v>0.3</v>
      </c>
      <c r="R613">
        <v>48</v>
      </c>
      <c r="S613">
        <v>-30</v>
      </c>
      <c r="T613">
        <v>-109</v>
      </c>
      <c r="U613">
        <v>12</v>
      </c>
      <c r="V613">
        <v>-127</v>
      </c>
      <c r="W613">
        <v>46933</v>
      </c>
      <c r="X613">
        <v>46580</v>
      </c>
      <c r="Y613">
        <v>29715</v>
      </c>
      <c r="Z613">
        <v>1.94</v>
      </c>
      <c r="AA613">
        <f t="shared" si="121"/>
        <v>10012</v>
      </c>
      <c r="AB613">
        <f t="shared" si="122"/>
        <v>-127</v>
      </c>
      <c r="AC613">
        <f t="shared" si="123"/>
        <v>6159</v>
      </c>
      <c r="AD613">
        <f t="shared" si="124"/>
        <v>0.6151618058330004</v>
      </c>
      <c r="AE613">
        <f t="shared" si="125"/>
        <v>0</v>
      </c>
      <c r="AF613" t="e">
        <f t="shared" ca="1" si="126"/>
        <v>#N/A</v>
      </c>
      <c r="AG613" t="e">
        <f t="shared" ca="1" si="127"/>
        <v>#N/A</v>
      </c>
      <c r="AH613" t="e">
        <f t="shared" ca="1" si="128"/>
        <v>#N/A</v>
      </c>
      <c r="AI613" t="e">
        <f t="shared" ca="1" si="117"/>
        <v>#N/A</v>
      </c>
      <c r="AJ613">
        <f t="shared" si="118"/>
        <v>9.988014382740711E-5</v>
      </c>
      <c r="AK613">
        <f t="shared" si="119"/>
        <v>0</v>
      </c>
      <c r="AL613" t="e">
        <f t="shared" ca="1" si="129"/>
        <v>#N/A</v>
      </c>
      <c r="AM613" t="b">
        <f t="shared" si="120"/>
        <v>0</v>
      </c>
    </row>
    <row r="614" spans="1:39" x14ac:dyDescent="0.3">
      <c r="A614" t="s">
        <v>37</v>
      </c>
      <c r="B614" t="s">
        <v>38</v>
      </c>
      <c r="C614" t="s">
        <v>39</v>
      </c>
      <c r="D614" t="s">
        <v>42</v>
      </c>
      <c r="E614" t="s">
        <v>321</v>
      </c>
      <c r="F614" s="13" t="str">
        <f>_xlfn.CONCAT(wiz_6[[#This Row],[OCTY......]],",",wiz_6[[#This Row],[OS]])</f>
        <v>FORT WAYNE,IN</v>
      </c>
      <c r="G614" t="s">
        <v>90</v>
      </c>
      <c r="H614" t="s">
        <v>853</v>
      </c>
      <c r="I614" s="13" t="str">
        <f>_xlfn.CONCAT(wiz_6[[#This Row],[DCTY......]], ",",wiz_6[[#This Row],[DS]])</f>
        <v>WEST COLUM,SC</v>
      </c>
      <c r="J614" t="str">
        <f>TRIM(CONCATENATE(wiz_6[[#This Row],[SHIPPER..................]],wiz_6[[#This Row],[ZIP2..]],wiz_6[[#This Row],[ZIP3..]]))</f>
        <v>b: C H ROBINSON | 4680129169</v>
      </c>
      <c r="K614">
        <v>1</v>
      </c>
      <c r="L614">
        <v>1.68</v>
      </c>
      <c r="M614">
        <v>0.27</v>
      </c>
      <c r="N614">
        <v>667</v>
      </c>
      <c r="O614">
        <v>1.75</v>
      </c>
      <c r="P614">
        <v>76</v>
      </c>
      <c r="Q614">
        <v>0.3</v>
      </c>
      <c r="R614">
        <v>-40</v>
      </c>
      <c r="S614">
        <v>-23</v>
      </c>
      <c r="T614">
        <v>-86</v>
      </c>
      <c r="U614">
        <v>55</v>
      </c>
      <c r="V614">
        <v>-54</v>
      </c>
      <c r="W614">
        <v>46933</v>
      </c>
      <c r="X614">
        <v>46801</v>
      </c>
      <c r="Y614">
        <v>29169</v>
      </c>
      <c r="Z614">
        <v>1.73</v>
      </c>
      <c r="AA614">
        <f t="shared" si="121"/>
        <v>10012</v>
      </c>
      <c r="AB614">
        <f t="shared" si="122"/>
        <v>-54</v>
      </c>
      <c r="AC614">
        <f t="shared" si="123"/>
        <v>6159</v>
      </c>
      <c r="AD614">
        <f t="shared" si="124"/>
        <v>0.6151618058330004</v>
      </c>
      <c r="AE614">
        <f t="shared" si="125"/>
        <v>0</v>
      </c>
      <c r="AF614" t="e">
        <f t="shared" ca="1" si="126"/>
        <v>#N/A</v>
      </c>
      <c r="AG614" t="e">
        <f t="shared" ca="1" si="127"/>
        <v>#N/A</v>
      </c>
      <c r="AH614" t="e">
        <f t="shared" ca="1" si="128"/>
        <v>#N/A</v>
      </c>
      <c r="AI614" t="e">
        <f t="shared" ca="1" si="117"/>
        <v>#N/A</v>
      </c>
      <c r="AJ614">
        <f t="shared" si="118"/>
        <v>9.988014382740711E-5</v>
      </c>
      <c r="AK614">
        <f t="shared" si="119"/>
        <v>0</v>
      </c>
      <c r="AL614" t="e">
        <f t="shared" ca="1" si="129"/>
        <v>#N/A</v>
      </c>
      <c r="AM614" t="b">
        <f t="shared" si="120"/>
        <v>0</v>
      </c>
    </row>
    <row r="615" spans="1:39" x14ac:dyDescent="0.3">
      <c r="A615" t="s">
        <v>37</v>
      </c>
      <c r="B615" t="s">
        <v>38</v>
      </c>
      <c r="C615" t="s">
        <v>39</v>
      </c>
      <c r="D615" t="s">
        <v>42</v>
      </c>
      <c r="E615" t="s">
        <v>839</v>
      </c>
      <c r="F615" s="13" t="str">
        <f>_xlfn.CONCAT(wiz_6[[#This Row],[OCTY......]],",",wiz_6[[#This Row],[OS]])</f>
        <v>HUNTINGTON,IN</v>
      </c>
      <c r="G615" t="s">
        <v>90</v>
      </c>
      <c r="H615" t="s">
        <v>854</v>
      </c>
      <c r="I615" s="13" t="str">
        <f>_xlfn.CONCAT(wiz_6[[#This Row],[DCTY......]], ",",wiz_6[[#This Row],[DS]])</f>
        <v>SENECA    ,SC</v>
      </c>
      <c r="J615" t="str">
        <f>TRIM(CONCATENATE(wiz_6[[#This Row],[SHIPPER..................]],wiz_6[[#This Row],[ZIP2..]],wiz_6[[#This Row],[ZIP3..]]))</f>
        <v>b: C H ROBINSON | 4675029672</v>
      </c>
      <c r="K615">
        <v>1</v>
      </c>
      <c r="L615">
        <v>1.2</v>
      </c>
      <c r="M615">
        <v>0.27</v>
      </c>
      <c r="N615">
        <v>612</v>
      </c>
      <c r="O615">
        <v>1</v>
      </c>
      <c r="P615">
        <v>51</v>
      </c>
      <c r="Q615">
        <v>0.3</v>
      </c>
      <c r="R615">
        <v>-37</v>
      </c>
      <c r="S615">
        <v>-2</v>
      </c>
      <c r="T615">
        <v>50</v>
      </c>
      <c r="U615">
        <v>-181</v>
      </c>
      <c r="V615">
        <v>-133</v>
      </c>
      <c r="W615">
        <v>46036</v>
      </c>
      <c r="X615">
        <v>46750</v>
      </c>
      <c r="Y615">
        <v>29672</v>
      </c>
      <c r="Z615">
        <v>1.25</v>
      </c>
      <c r="AA615">
        <f t="shared" si="121"/>
        <v>10012</v>
      </c>
      <c r="AB615">
        <f t="shared" si="122"/>
        <v>-133</v>
      </c>
      <c r="AC615">
        <f t="shared" si="123"/>
        <v>6159</v>
      </c>
      <c r="AD615">
        <f t="shared" si="124"/>
        <v>0.6151618058330004</v>
      </c>
      <c r="AE615">
        <f t="shared" si="125"/>
        <v>0</v>
      </c>
      <c r="AF615" t="e">
        <f t="shared" ca="1" si="126"/>
        <v>#N/A</v>
      </c>
      <c r="AG615" t="e">
        <f t="shared" ca="1" si="127"/>
        <v>#N/A</v>
      </c>
      <c r="AH615" t="e">
        <f t="shared" ca="1" si="128"/>
        <v>#N/A</v>
      </c>
      <c r="AI615" t="e">
        <f t="shared" ca="1" si="117"/>
        <v>#N/A</v>
      </c>
      <c r="AJ615">
        <f t="shared" si="118"/>
        <v>9.988014382740711E-5</v>
      </c>
      <c r="AK615">
        <f t="shared" si="119"/>
        <v>0</v>
      </c>
      <c r="AL615" t="e">
        <f t="shared" ca="1" si="129"/>
        <v>#N/A</v>
      </c>
      <c r="AM615" t="b">
        <f t="shared" si="120"/>
        <v>0</v>
      </c>
    </row>
    <row r="616" spans="1:39" x14ac:dyDescent="0.3">
      <c r="A616" t="s">
        <v>794</v>
      </c>
      <c r="B616" t="s">
        <v>795</v>
      </c>
      <c r="C616" t="s">
        <v>39</v>
      </c>
      <c r="D616" t="s">
        <v>42</v>
      </c>
      <c r="E616" t="s">
        <v>321</v>
      </c>
      <c r="F616" s="13" t="str">
        <f>_xlfn.CONCAT(wiz_6[[#This Row],[OCTY......]],",",wiz_6[[#This Row],[OS]])</f>
        <v>FORT WAYNE,IN</v>
      </c>
      <c r="G616" t="s">
        <v>70</v>
      </c>
      <c r="H616" t="s">
        <v>725</v>
      </c>
      <c r="I616" s="13" t="str">
        <f>_xlfn.CONCAT(wiz_6[[#This Row],[DCTY......]], ",",wiz_6[[#This Row],[DS]])</f>
        <v>CLEVELAND ,TN</v>
      </c>
      <c r="J616" t="str">
        <f>TRIM(CONCATENATE(wiz_6[[#This Row],[SHIPPER..................]],wiz_6[[#This Row],[ZIP2..]],wiz_6[[#This Row],[ZIP3..]]))</f>
        <v>SNYDERS LANCE | 4680137311</v>
      </c>
      <c r="K616">
        <v>1</v>
      </c>
      <c r="L616">
        <v>1.84</v>
      </c>
      <c r="M616">
        <v>1.07</v>
      </c>
      <c r="N616">
        <v>475</v>
      </c>
      <c r="O616">
        <v>0.46</v>
      </c>
      <c r="P616">
        <v>139</v>
      </c>
      <c r="Q616">
        <v>0.35</v>
      </c>
      <c r="R616">
        <v>-409</v>
      </c>
      <c r="S616">
        <v>-240</v>
      </c>
      <c r="T616">
        <v>120</v>
      </c>
      <c r="U616">
        <v>543</v>
      </c>
      <c r="V616">
        <v>423</v>
      </c>
      <c r="W616">
        <v>47240</v>
      </c>
      <c r="X616">
        <v>46801</v>
      </c>
      <c r="Y616">
        <v>37311</v>
      </c>
      <c r="Z616">
        <v>2.69</v>
      </c>
      <c r="AA616">
        <f t="shared" si="121"/>
        <v>10012</v>
      </c>
      <c r="AB616">
        <f t="shared" si="122"/>
        <v>423</v>
      </c>
      <c r="AC616">
        <f t="shared" si="123"/>
        <v>6159</v>
      </c>
      <c r="AD616">
        <f t="shared" si="124"/>
        <v>0.6151618058330004</v>
      </c>
      <c r="AE616">
        <f t="shared" si="125"/>
        <v>0</v>
      </c>
      <c r="AF616" t="e">
        <f t="shared" ca="1" si="126"/>
        <v>#N/A</v>
      </c>
      <c r="AG616" t="e">
        <f t="shared" ca="1" si="127"/>
        <v>#N/A</v>
      </c>
      <c r="AH616" t="e">
        <f t="shared" ca="1" si="128"/>
        <v>#N/A</v>
      </c>
      <c r="AI616" t="e">
        <f t="shared" ca="1" si="117"/>
        <v>#N/A</v>
      </c>
      <c r="AJ616">
        <f t="shared" si="118"/>
        <v>9.988014382740711E-5</v>
      </c>
      <c r="AK616">
        <f t="shared" si="119"/>
        <v>0</v>
      </c>
      <c r="AL616" t="e">
        <f t="shared" ca="1" si="129"/>
        <v>#N/A</v>
      </c>
      <c r="AM616" t="b">
        <f t="shared" si="120"/>
        <v>0</v>
      </c>
    </row>
    <row r="617" spans="1:39" x14ac:dyDescent="0.3">
      <c r="A617" t="s">
        <v>855</v>
      </c>
      <c r="B617" t="s">
        <v>856</v>
      </c>
      <c r="C617" t="s">
        <v>39</v>
      </c>
      <c r="D617" t="s">
        <v>42</v>
      </c>
      <c r="E617" t="s">
        <v>321</v>
      </c>
      <c r="F617" s="13" t="str">
        <f>_xlfn.CONCAT(wiz_6[[#This Row],[OCTY......]],",",wiz_6[[#This Row],[OS]])</f>
        <v>FORT WAYNE,IN</v>
      </c>
      <c r="G617" t="s">
        <v>70</v>
      </c>
      <c r="H617" t="s">
        <v>553</v>
      </c>
      <c r="I617" s="13" t="str">
        <f>_xlfn.CONCAT(wiz_6[[#This Row],[DCTY......]], ",",wiz_6[[#This Row],[DS]])</f>
        <v>HUMBOLDT  ,TN</v>
      </c>
      <c r="J617" t="str">
        <f>TRIM(CONCATENATE(wiz_6[[#This Row],[SHIPPER..................]],wiz_6[[#This Row],[ZIP2..]],wiz_6[[#This Row],[ZIP3..]]))</f>
        <v>b: ARMSTRONG TRANSPOR| 4680138343</v>
      </c>
      <c r="K617">
        <v>1</v>
      </c>
      <c r="L617">
        <v>1.42</v>
      </c>
      <c r="M617">
        <v>0.28000000000000003</v>
      </c>
      <c r="N617">
        <v>500</v>
      </c>
      <c r="O617">
        <v>0.88</v>
      </c>
      <c r="P617">
        <v>56</v>
      </c>
      <c r="Q617">
        <v>0.3</v>
      </c>
      <c r="R617">
        <v>-36</v>
      </c>
      <c r="S617">
        <v>-35</v>
      </c>
      <c r="T617">
        <v>20</v>
      </c>
      <c r="U617">
        <v>194</v>
      </c>
      <c r="V617">
        <v>179</v>
      </c>
      <c r="W617">
        <v>46952</v>
      </c>
      <c r="X617">
        <v>46801</v>
      </c>
      <c r="Y617">
        <v>38343</v>
      </c>
      <c r="Z617">
        <v>1.48</v>
      </c>
      <c r="AA617">
        <f t="shared" si="121"/>
        <v>10012</v>
      </c>
      <c r="AB617">
        <f t="shared" si="122"/>
        <v>179</v>
      </c>
      <c r="AC617">
        <f t="shared" si="123"/>
        <v>6159</v>
      </c>
      <c r="AD617">
        <f t="shared" si="124"/>
        <v>0.6151618058330004</v>
      </c>
      <c r="AE617">
        <f t="shared" si="125"/>
        <v>0</v>
      </c>
      <c r="AF617" t="e">
        <f t="shared" ca="1" si="126"/>
        <v>#N/A</v>
      </c>
      <c r="AG617" t="e">
        <f t="shared" ca="1" si="127"/>
        <v>#N/A</v>
      </c>
      <c r="AH617" t="e">
        <f t="shared" ca="1" si="128"/>
        <v>#N/A</v>
      </c>
      <c r="AI617" t="e">
        <f t="shared" ca="1" si="117"/>
        <v>#N/A</v>
      </c>
      <c r="AJ617">
        <f t="shared" si="118"/>
        <v>9.988014382740711E-5</v>
      </c>
      <c r="AK617">
        <f t="shared" si="119"/>
        <v>0</v>
      </c>
      <c r="AL617" t="e">
        <f t="shared" ca="1" si="129"/>
        <v>#N/A</v>
      </c>
      <c r="AM617" t="b">
        <f t="shared" si="120"/>
        <v>0</v>
      </c>
    </row>
    <row r="618" spans="1:39" x14ac:dyDescent="0.3">
      <c r="A618" t="s">
        <v>759</v>
      </c>
      <c r="B618" t="s">
        <v>760</v>
      </c>
      <c r="C618" t="s">
        <v>39</v>
      </c>
      <c r="D618" t="s">
        <v>42</v>
      </c>
      <c r="E618" t="s">
        <v>321</v>
      </c>
      <c r="F618" s="13" t="str">
        <f>_xlfn.CONCAT(wiz_6[[#This Row],[OCTY......]],",",wiz_6[[#This Row],[OS]])</f>
        <v>FORT WAYNE,IN</v>
      </c>
      <c r="G618" t="s">
        <v>70</v>
      </c>
      <c r="H618" t="s">
        <v>666</v>
      </c>
      <c r="I618" s="13" t="str">
        <f>_xlfn.CONCAT(wiz_6[[#This Row],[DCTY......]], ",",wiz_6[[#This Row],[DS]])</f>
        <v>DYERSBURG ,TN</v>
      </c>
      <c r="J618" t="str">
        <f>TRIM(CONCATENATE(wiz_6[[#This Row],[SHIPPER..................]],wiz_6[[#This Row],[ZIP2..]],wiz_6[[#This Row],[ZIP3..]]))</f>
        <v>ERMCO | 4680138024</v>
      </c>
      <c r="K618">
        <v>1</v>
      </c>
      <c r="L618">
        <v>1.63</v>
      </c>
      <c r="M618">
        <v>0.28000000000000003</v>
      </c>
      <c r="N618">
        <v>509</v>
      </c>
      <c r="O618">
        <v>1.05</v>
      </c>
      <c r="P618">
        <v>109</v>
      </c>
      <c r="Q618">
        <v>0.35</v>
      </c>
      <c r="R618">
        <v>-71</v>
      </c>
      <c r="S618">
        <v>-115</v>
      </c>
      <c r="T618">
        <v>-1</v>
      </c>
      <c r="U618">
        <v>338</v>
      </c>
      <c r="V618">
        <v>222</v>
      </c>
      <c r="W618">
        <v>46383</v>
      </c>
      <c r="X618">
        <v>46801</v>
      </c>
      <c r="Y618">
        <v>38024</v>
      </c>
      <c r="Z618">
        <v>1.69</v>
      </c>
      <c r="AA618">
        <f t="shared" si="121"/>
        <v>10012</v>
      </c>
      <c r="AB618">
        <f t="shared" si="122"/>
        <v>222</v>
      </c>
      <c r="AC618">
        <f t="shared" si="123"/>
        <v>6159</v>
      </c>
      <c r="AD618">
        <f t="shared" si="124"/>
        <v>0.6151618058330004</v>
      </c>
      <c r="AE618">
        <f t="shared" si="125"/>
        <v>0</v>
      </c>
      <c r="AF618" t="e">
        <f t="shared" ca="1" si="126"/>
        <v>#N/A</v>
      </c>
      <c r="AG618" t="e">
        <f t="shared" ca="1" si="127"/>
        <v>#N/A</v>
      </c>
      <c r="AH618" t="e">
        <f t="shared" ca="1" si="128"/>
        <v>#N/A</v>
      </c>
      <c r="AI618" t="e">
        <f t="shared" ca="1" si="117"/>
        <v>#N/A</v>
      </c>
      <c r="AJ618">
        <f t="shared" si="118"/>
        <v>9.988014382740711E-5</v>
      </c>
      <c r="AK618">
        <f t="shared" si="119"/>
        <v>0</v>
      </c>
      <c r="AL618" t="e">
        <f t="shared" ca="1" si="129"/>
        <v>#N/A</v>
      </c>
      <c r="AM618" t="b">
        <f t="shared" si="120"/>
        <v>0</v>
      </c>
    </row>
    <row r="619" spans="1:39" x14ac:dyDescent="0.3">
      <c r="A619" t="s">
        <v>857</v>
      </c>
      <c r="B619" t="s">
        <v>858</v>
      </c>
      <c r="C619" t="s">
        <v>39</v>
      </c>
      <c r="D619" t="s">
        <v>42</v>
      </c>
      <c r="E619" t="s">
        <v>831</v>
      </c>
      <c r="F619" s="13" t="str">
        <f>_xlfn.CONCAT(wiz_6[[#This Row],[OCTY......]],",",wiz_6[[#This Row],[OS]])</f>
        <v>WABASH    ,IN</v>
      </c>
      <c r="G619" t="s">
        <v>70</v>
      </c>
      <c r="H619" t="s">
        <v>71</v>
      </c>
      <c r="I619" s="13" t="str">
        <f>_xlfn.CONCAT(wiz_6[[#This Row],[DCTY......]], ",",wiz_6[[#This Row],[DS]])</f>
        <v>JACKSON   ,TN</v>
      </c>
      <c r="J619" t="str">
        <f>TRIM(CONCATENATE(wiz_6[[#This Row],[SHIPPER..................]],wiz_6[[#This Row],[ZIP2..]],wiz_6[[#This Row],[ZIP3..]]))</f>
        <v>PAPERWORKS | 4699238301</v>
      </c>
      <c r="K619">
        <v>5</v>
      </c>
      <c r="L619">
        <v>1.74</v>
      </c>
      <c r="M619">
        <v>0.2</v>
      </c>
      <c r="N619">
        <v>494</v>
      </c>
      <c r="O619">
        <v>1.17</v>
      </c>
      <c r="P619">
        <v>61</v>
      </c>
      <c r="Q619">
        <v>0.28000000000000003</v>
      </c>
      <c r="R619">
        <v>5</v>
      </c>
      <c r="S619">
        <v>-18</v>
      </c>
      <c r="T619">
        <v>-48</v>
      </c>
      <c r="U619">
        <v>288</v>
      </c>
      <c r="V619">
        <v>222</v>
      </c>
      <c r="W619">
        <v>46933</v>
      </c>
      <c r="X619">
        <v>46992</v>
      </c>
      <c r="Y619">
        <v>38301</v>
      </c>
      <c r="Z619">
        <v>1.72</v>
      </c>
      <c r="AA619">
        <f t="shared" si="121"/>
        <v>10012</v>
      </c>
      <c r="AB619">
        <f t="shared" si="122"/>
        <v>1110</v>
      </c>
      <c r="AC619">
        <f t="shared" si="123"/>
        <v>6159</v>
      </c>
      <c r="AD619">
        <f t="shared" si="124"/>
        <v>0.6151618058330004</v>
      </c>
      <c r="AE619">
        <f t="shared" si="125"/>
        <v>0</v>
      </c>
      <c r="AF619" t="e">
        <f t="shared" ca="1" si="126"/>
        <v>#N/A</v>
      </c>
      <c r="AG619" t="e">
        <f t="shared" ca="1" si="127"/>
        <v>#N/A</v>
      </c>
      <c r="AH619" t="e">
        <f t="shared" ca="1" si="128"/>
        <v>#N/A</v>
      </c>
      <c r="AI619" t="e">
        <f t="shared" ca="1" si="117"/>
        <v>#N/A</v>
      </c>
      <c r="AJ619">
        <f t="shared" si="118"/>
        <v>4.9940071913703551E-4</v>
      </c>
      <c r="AK619">
        <f t="shared" si="119"/>
        <v>0</v>
      </c>
      <c r="AL619" t="e">
        <f t="shared" ca="1" si="129"/>
        <v>#N/A</v>
      </c>
      <c r="AM619" t="b">
        <f t="shared" si="120"/>
        <v>0</v>
      </c>
    </row>
    <row r="620" spans="1:39" x14ac:dyDescent="0.3">
      <c r="A620" t="s">
        <v>857</v>
      </c>
      <c r="B620" t="s">
        <v>859</v>
      </c>
      <c r="C620" t="s">
        <v>39</v>
      </c>
      <c r="D620" t="s">
        <v>42</v>
      </c>
      <c r="E620" t="s">
        <v>831</v>
      </c>
      <c r="F620" s="13" t="str">
        <f>_xlfn.CONCAT(wiz_6[[#This Row],[OCTY......]],",",wiz_6[[#This Row],[OS]])</f>
        <v>WABASH    ,IN</v>
      </c>
      <c r="G620" t="s">
        <v>70</v>
      </c>
      <c r="H620" t="s">
        <v>71</v>
      </c>
      <c r="I620" s="13" t="str">
        <f>_xlfn.CONCAT(wiz_6[[#This Row],[DCTY......]], ",",wiz_6[[#This Row],[DS]])</f>
        <v>JACKSON   ,TN</v>
      </c>
      <c r="J620" t="str">
        <f>TRIM(CONCATENATE(wiz_6[[#This Row],[SHIPPER..................]],wiz_6[[#This Row],[ZIP2..]],wiz_6[[#This Row],[ZIP3..]]))</f>
        <v>PAPERWORKS | 4699238301</v>
      </c>
      <c r="K620">
        <v>1</v>
      </c>
      <c r="L620">
        <v>1.45</v>
      </c>
      <c r="M620">
        <v>0.2</v>
      </c>
      <c r="N620">
        <v>465</v>
      </c>
      <c r="O620">
        <v>1.17</v>
      </c>
      <c r="P620">
        <v>137</v>
      </c>
      <c r="Q620">
        <v>0.35</v>
      </c>
      <c r="R620">
        <v>4</v>
      </c>
      <c r="S620">
        <v>-42</v>
      </c>
      <c r="T620">
        <v>-48</v>
      </c>
      <c r="U620">
        <v>154</v>
      </c>
      <c r="V620">
        <v>64</v>
      </c>
      <c r="W620">
        <v>47265</v>
      </c>
      <c r="X620">
        <v>46992</v>
      </c>
      <c r="Y620">
        <v>38301</v>
      </c>
      <c r="Z620">
        <v>1.43</v>
      </c>
      <c r="AA620">
        <f t="shared" si="121"/>
        <v>10012</v>
      </c>
      <c r="AB620">
        <f t="shared" si="122"/>
        <v>64</v>
      </c>
      <c r="AC620">
        <f t="shared" si="123"/>
        <v>6159</v>
      </c>
      <c r="AD620">
        <f t="shared" si="124"/>
        <v>0.6151618058330004</v>
      </c>
      <c r="AE620">
        <f t="shared" si="125"/>
        <v>0</v>
      </c>
      <c r="AF620" t="e">
        <f t="shared" ca="1" si="126"/>
        <v>#N/A</v>
      </c>
      <c r="AG620" t="e">
        <f t="shared" ca="1" si="127"/>
        <v>#N/A</v>
      </c>
      <c r="AH620" t="e">
        <f t="shared" ca="1" si="128"/>
        <v>#N/A</v>
      </c>
      <c r="AI620" t="e">
        <f t="shared" ca="1" si="117"/>
        <v>#N/A</v>
      </c>
      <c r="AJ620">
        <f t="shared" si="118"/>
        <v>9.988014382740711E-5</v>
      </c>
      <c r="AK620">
        <f t="shared" si="119"/>
        <v>0</v>
      </c>
      <c r="AL620" t="e">
        <f t="shared" ca="1" si="129"/>
        <v>#N/A</v>
      </c>
      <c r="AM620" t="b">
        <f t="shared" si="120"/>
        <v>0</v>
      </c>
    </row>
    <row r="621" spans="1:39" x14ac:dyDescent="0.3">
      <c r="A621" t="s">
        <v>37</v>
      </c>
      <c r="B621" t="s">
        <v>38</v>
      </c>
      <c r="C621" t="s">
        <v>39</v>
      </c>
      <c r="D621" t="s">
        <v>42</v>
      </c>
      <c r="E621" t="s">
        <v>321</v>
      </c>
      <c r="F621" s="13" t="str">
        <f>_xlfn.CONCAT(wiz_6[[#This Row],[OCTY......]],",",wiz_6[[#This Row],[OS]])</f>
        <v>FORT WAYNE,IN</v>
      </c>
      <c r="G621" t="s">
        <v>70</v>
      </c>
      <c r="H621" t="s">
        <v>860</v>
      </c>
      <c r="I621" s="13" t="str">
        <f>_xlfn.CONCAT(wiz_6[[#This Row],[DCTY......]], ",",wiz_6[[#This Row],[DS]])</f>
        <v>GREENEVILL,TN</v>
      </c>
      <c r="J621" t="str">
        <f>TRIM(CONCATENATE(wiz_6[[#This Row],[SHIPPER..................]],wiz_6[[#This Row],[ZIP2..]],wiz_6[[#This Row],[ZIP3..]]))</f>
        <v>b: C H ROBINSON | 4680137743</v>
      </c>
      <c r="K621">
        <v>2</v>
      </c>
      <c r="L621">
        <v>1.85</v>
      </c>
      <c r="M621">
        <v>0.28000000000000003</v>
      </c>
      <c r="N621">
        <v>434</v>
      </c>
      <c r="O621">
        <v>0.89</v>
      </c>
      <c r="P621">
        <v>48</v>
      </c>
      <c r="Q621">
        <v>0.28000000000000003</v>
      </c>
      <c r="R621">
        <v>-30</v>
      </c>
      <c r="S621">
        <v>-23</v>
      </c>
      <c r="T621">
        <v>-1</v>
      </c>
      <c r="U621">
        <v>42</v>
      </c>
      <c r="V621">
        <v>18</v>
      </c>
      <c r="W621">
        <v>46801</v>
      </c>
      <c r="X621">
        <v>46801</v>
      </c>
      <c r="Y621">
        <v>37743</v>
      </c>
      <c r="Z621">
        <v>1.91</v>
      </c>
      <c r="AA621">
        <f t="shared" si="121"/>
        <v>10012</v>
      </c>
      <c r="AB621">
        <f t="shared" si="122"/>
        <v>36</v>
      </c>
      <c r="AC621">
        <f t="shared" si="123"/>
        <v>6159</v>
      </c>
      <c r="AD621">
        <f t="shared" si="124"/>
        <v>0.6151618058330004</v>
      </c>
      <c r="AE621">
        <f t="shared" si="125"/>
        <v>0</v>
      </c>
      <c r="AF621" t="e">
        <f t="shared" ca="1" si="126"/>
        <v>#N/A</v>
      </c>
      <c r="AG621" t="e">
        <f t="shared" ca="1" si="127"/>
        <v>#N/A</v>
      </c>
      <c r="AH621" t="e">
        <f t="shared" ca="1" si="128"/>
        <v>#N/A</v>
      </c>
      <c r="AI621" t="e">
        <f t="shared" ca="1" si="117"/>
        <v>#N/A</v>
      </c>
      <c r="AJ621">
        <f t="shared" si="118"/>
        <v>1.9976028765481422E-4</v>
      </c>
      <c r="AK621">
        <f t="shared" si="119"/>
        <v>0</v>
      </c>
      <c r="AL621" t="e">
        <f t="shared" ca="1" si="129"/>
        <v>#N/A</v>
      </c>
      <c r="AM621" t="b">
        <f t="shared" si="120"/>
        <v>0</v>
      </c>
    </row>
    <row r="622" spans="1:39" x14ac:dyDescent="0.3">
      <c r="A622" t="s">
        <v>123</v>
      </c>
      <c r="B622" t="s">
        <v>124</v>
      </c>
      <c r="C622" t="s">
        <v>39</v>
      </c>
      <c r="D622" t="s">
        <v>42</v>
      </c>
      <c r="E622" t="s">
        <v>321</v>
      </c>
      <c r="F622" s="13" t="str">
        <f>_xlfn.CONCAT(wiz_6[[#This Row],[OCTY......]],",",wiz_6[[#This Row],[OS]])</f>
        <v>FORT WAYNE,IN</v>
      </c>
      <c r="G622" t="s">
        <v>70</v>
      </c>
      <c r="H622" t="s">
        <v>563</v>
      </c>
      <c r="I622" s="13" t="str">
        <f>_xlfn.CONCAT(wiz_6[[#This Row],[DCTY......]], ",",wiz_6[[#This Row],[DS]])</f>
        <v>MIDWAY    ,TN</v>
      </c>
      <c r="J622" t="str">
        <f>TRIM(CONCATENATE(wiz_6[[#This Row],[SHIPPER..................]],wiz_6[[#This Row],[ZIP2..]],wiz_6[[#This Row],[ZIP3..]]))</f>
        <v>WAL MART SAMS GENERAL| 4680137809</v>
      </c>
      <c r="K622">
        <v>2</v>
      </c>
      <c r="L622">
        <v>2.1</v>
      </c>
      <c r="M622">
        <v>0.11</v>
      </c>
      <c r="N622">
        <v>427</v>
      </c>
      <c r="O622">
        <v>1.03</v>
      </c>
      <c r="P622">
        <v>25</v>
      </c>
      <c r="Q622">
        <v>0.25</v>
      </c>
      <c r="R622">
        <v>42</v>
      </c>
      <c r="S622">
        <v>4</v>
      </c>
      <c r="T622">
        <v>-34</v>
      </c>
      <c r="U622">
        <v>70</v>
      </c>
      <c r="V622">
        <v>40</v>
      </c>
      <c r="W622">
        <v>46714</v>
      </c>
      <c r="X622">
        <v>46801</v>
      </c>
      <c r="Y622">
        <v>37809</v>
      </c>
      <c r="Z622">
        <v>1.99</v>
      </c>
      <c r="AA622">
        <f t="shared" si="121"/>
        <v>10012</v>
      </c>
      <c r="AB622">
        <f t="shared" si="122"/>
        <v>80</v>
      </c>
      <c r="AC622">
        <f t="shared" si="123"/>
        <v>6159</v>
      </c>
      <c r="AD622">
        <f t="shared" si="124"/>
        <v>0.6151618058330004</v>
      </c>
      <c r="AE622">
        <f t="shared" si="125"/>
        <v>0</v>
      </c>
      <c r="AF622" t="e">
        <f t="shared" ca="1" si="126"/>
        <v>#N/A</v>
      </c>
      <c r="AG622" t="e">
        <f t="shared" ca="1" si="127"/>
        <v>#N/A</v>
      </c>
      <c r="AH622" t="e">
        <f t="shared" ca="1" si="128"/>
        <v>#N/A</v>
      </c>
      <c r="AI622" t="e">
        <f t="shared" ca="1" si="117"/>
        <v>#N/A</v>
      </c>
      <c r="AJ622">
        <f t="shared" si="118"/>
        <v>1.9976028765481422E-4</v>
      </c>
      <c r="AK622">
        <f t="shared" si="119"/>
        <v>0</v>
      </c>
      <c r="AL622" t="e">
        <f t="shared" ca="1" si="129"/>
        <v>#N/A</v>
      </c>
      <c r="AM622" t="b">
        <f t="shared" si="120"/>
        <v>0</v>
      </c>
    </row>
    <row r="623" spans="1:39" x14ac:dyDescent="0.3">
      <c r="A623" t="s">
        <v>37</v>
      </c>
      <c r="B623" t="s">
        <v>38</v>
      </c>
      <c r="C623" t="s">
        <v>39</v>
      </c>
      <c r="D623" t="s">
        <v>42</v>
      </c>
      <c r="E623" t="s">
        <v>848</v>
      </c>
      <c r="F623" s="13" t="str">
        <f>_xlfn.CONCAT(wiz_6[[#This Row],[OCTY......]],",",wiz_6[[#This Row],[OS]])</f>
        <v>KENDALLVIL,IN</v>
      </c>
      <c r="G623" t="s">
        <v>70</v>
      </c>
      <c r="H623" t="s">
        <v>139</v>
      </c>
      <c r="I623" s="13" t="str">
        <f>_xlfn.CONCAT(wiz_6[[#This Row],[DCTY......]], ",",wiz_6[[#This Row],[DS]])</f>
        <v>LA VERGNE ,TN</v>
      </c>
      <c r="J623" t="str">
        <f>TRIM(CONCATENATE(wiz_6[[#This Row],[SHIPPER..................]],wiz_6[[#This Row],[ZIP2..]],wiz_6[[#This Row],[ZIP3..]]))</f>
        <v>b: C H ROBINSON | 4675537086</v>
      </c>
      <c r="K623">
        <v>1</v>
      </c>
      <c r="L623">
        <v>1.06</v>
      </c>
      <c r="M623">
        <v>0.27</v>
      </c>
      <c r="N623">
        <v>449</v>
      </c>
      <c r="O623">
        <v>0.88</v>
      </c>
      <c r="P623">
        <v>185</v>
      </c>
      <c r="Q623">
        <v>0.4</v>
      </c>
      <c r="R623">
        <v>-14</v>
      </c>
      <c r="S623">
        <v>-102</v>
      </c>
      <c r="T623">
        <v>1</v>
      </c>
      <c r="U623">
        <v>-250</v>
      </c>
      <c r="V623">
        <v>-351</v>
      </c>
      <c r="W623">
        <v>47265</v>
      </c>
      <c r="X623">
        <v>46755</v>
      </c>
      <c r="Y623">
        <v>37086</v>
      </c>
      <c r="Z623">
        <v>1.1100000000000001</v>
      </c>
      <c r="AA623">
        <f t="shared" si="121"/>
        <v>10012</v>
      </c>
      <c r="AB623">
        <f t="shared" si="122"/>
        <v>-351</v>
      </c>
      <c r="AC623">
        <f t="shared" si="123"/>
        <v>6159</v>
      </c>
      <c r="AD623">
        <f t="shared" si="124"/>
        <v>0.6151618058330004</v>
      </c>
      <c r="AE623">
        <f t="shared" si="125"/>
        <v>0</v>
      </c>
      <c r="AF623" t="e">
        <f t="shared" ca="1" si="126"/>
        <v>#N/A</v>
      </c>
      <c r="AG623" t="e">
        <f t="shared" ca="1" si="127"/>
        <v>#N/A</v>
      </c>
      <c r="AH623" t="e">
        <f t="shared" ca="1" si="128"/>
        <v>#N/A</v>
      </c>
      <c r="AI623" t="e">
        <f t="shared" ca="1" si="117"/>
        <v>#N/A</v>
      </c>
      <c r="AJ623">
        <f t="shared" si="118"/>
        <v>9.988014382740711E-5</v>
      </c>
      <c r="AK623">
        <f t="shared" si="119"/>
        <v>0</v>
      </c>
      <c r="AL623" t="e">
        <f t="shared" ca="1" si="129"/>
        <v>#N/A</v>
      </c>
      <c r="AM623" t="b">
        <f t="shared" si="120"/>
        <v>0</v>
      </c>
    </row>
    <row r="624" spans="1:39" x14ac:dyDescent="0.3">
      <c r="A624" t="s">
        <v>490</v>
      </c>
      <c r="B624" t="s">
        <v>491</v>
      </c>
      <c r="C624" t="s">
        <v>39</v>
      </c>
      <c r="D624" t="s">
        <v>42</v>
      </c>
      <c r="E624" t="s">
        <v>145</v>
      </c>
      <c r="F624" s="13" t="str">
        <f>_xlfn.CONCAT(wiz_6[[#This Row],[OCTY......]],",",wiz_6[[#This Row],[OS]])</f>
        <v>AUBURN    ,IN</v>
      </c>
      <c r="G624" t="s">
        <v>140</v>
      </c>
      <c r="H624" t="s">
        <v>205</v>
      </c>
      <c r="I624" s="13" t="str">
        <f>_xlfn.CONCAT(wiz_6[[#This Row],[DCTY......]], ",",wiz_6[[#This Row],[DS]])</f>
        <v>MILWAUKEE ,WI</v>
      </c>
      <c r="J624" t="str">
        <f>TRIM(CONCATENATE(wiz_6[[#This Row],[SHIPPER..................]],wiz_6[[#This Row],[ZIP2..]],wiz_6[[#This Row],[ZIP3..]]))</f>
        <v>FREIGHTCO LLC | 4670653201</v>
      </c>
      <c r="K624">
        <v>1</v>
      </c>
      <c r="L624">
        <v>2.0499999999999998</v>
      </c>
      <c r="M624">
        <v>0.21</v>
      </c>
      <c r="N624">
        <v>266</v>
      </c>
      <c r="O624">
        <v>0.35</v>
      </c>
      <c r="P624">
        <v>153</v>
      </c>
      <c r="Q624">
        <v>0.4</v>
      </c>
      <c r="R624">
        <v>41</v>
      </c>
      <c r="S624">
        <v>-275</v>
      </c>
      <c r="T624">
        <v>45</v>
      </c>
      <c r="U624">
        <v>145</v>
      </c>
      <c r="V624">
        <v>-85</v>
      </c>
      <c r="W624">
        <v>47240</v>
      </c>
      <c r="X624">
        <v>46706</v>
      </c>
      <c r="Y624">
        <v>53201</v>
      </c>
      <c r="Z624">
        <v>2.04</v>
      </c>
      <c r="AA624">
        <f t="shared" si="121"/>
        <v>10012</v>
      </c>
      <c r="AB624">
        <f t="shared" si="122"/>
        <v>-85</v>
      </c>
      <c r="AC624">
        <f t="shared" si="123"/>
        <v>6159</v>
      </c>
      <c r="AD624">
        <f t="shared" si="124"/>
        <v>0.6151618058330004</v>
      </c>
      <c r="AE624">
        <f t="shared" si="125"/>
        <v>0</v>
      </c>
      <c r="AF624" t="e">
        <f t="shared" ca="1" si="126"/>
        <v>#N/A</v>
      </c>
      <c r="AG624" t="e">
        <f t="shared" ca="1" si="127"/>
        <v>#N/A</v>
      </c>
      <c r="AH624" t="e">
        <f t="shared" ca="1" si="128"/>
        <v>#N/A</v>
      </c>
      <c r="AI624" t="e">
        <f t="shared" ca="1" si="117"/>
        <v>#N/A</v>
      </c>
      <c r="AJ624">
        <f t="shared" si="118"/>
        <v>9.988014382740711E-5</v>
      </c>
      <c r="AK624">
        <f t="shared" si="119"/>
        <v>0</v>
      </c>
      <c r="AL624" t="e">
        <f t="shared" ca="1" si="129"/>
        <v>#N/A</v>
      </c>
      <c r="AM624" t="b">
        <f t="shared" si="120"/>
        <v>0</v>
      </c>
    </row>
    <row r="625" spans="1:39" x14ac:dyDescent="0.3">
      <c r="A625" t="s">
        <v>539</v>
      </c>
      <c r="B625" t="s">
        <v>540</v>
      </c>
      <c r="C625" t="s">
        <v>39</v>
      </c>
      <c r="D625" t="s">
        <v>42</v>
      </c>
      <c r="E625" t="s">
        <v>861</v>
      </c>
      <c r="F625" s="13" t="str">
        <f>_xlfn.CONCAT(wiz_6[[#This Row],[OCTY......]],",",wiz_6[[#This Row],[OS]])</f>
        <v>GARY      ,IN</v>
      </c>
      <c r="G625" t="s">
        <v>40</v>
      </c>
      <c r="H625" t="s">
        <v>320</v>
      </c>
      <c r="I625" s="13" t="str">
        <f>_xlfn.CONCAT(wiz_6[[#This Row],[DCTY......]], ",",wiz_6[[#This Row],[DS]])</f>
        <v>MC CALLA  ,AL</v>
      </c>
      <c r="J625" t="str">
        <f>TRIM(CONCATENATE(wiz_6[[#This Row],[SHIPPER..................]],wiz_6[[#This Row],[ZIP2..]],wiz_6[[#This Row],[ZIP3..]]))</f>
        <v>HOME DEPOT | 4640135111</v>
      </c>
      <c r="K625">
        <v>3</v>
      </c>
      <c r="L625">
        <v>1.93</v>
      </c>
      <c r="M625">
        <v>0.21</v>
      </c>
      <c r="N625">
        <v>618</v>
      </c>
      <c r="O625">
        <v>0.77</v>
      </c>
      <c r="P625">
        <v>166</v>
      </c>
      <c r="Q625">
        <v>0.38</v>
      </c>
      <c r="R625">
        <v>15</v>
      </c>
      <c r="S625">
        <v>-21</v>
      </c>
      <c r="T625">
        <v>105</v>
      </c>
      <c r="U625">
        <v>145</v>
      </c>
      <c r="V625">
        <v>229</v>
      </c>
      <c r="W625">
        <v>46140</v>
      </c>
      <c r="X625">
        <v>46401</v>
      </c>
      <c r="Y625">
        <v>35111</v>
      </c>
      <c r="Z625">
        <v>1.92</v>
      </c>
      <c r="AA625">
        <f t="shared" si="121"/>
        <v>10012</v>
      </c>
      <c r="AB625">
        <f t="shared" si="122"/>
        <v>687</v>
      </c>
      <c r="AC625">
        <f t="shared" si="123"/>
        <v>6159</v>
      </c>
      <c r="AD625">
        <f t="shared" si="124"/>
        <v>0.6151618058330004</v>
      </c>
      <c r="AE625">
        <f t="shared" si="125"/>
        <v>0</v>
      </c>
      <c r="AF625" t="e">
        <f t="shared" ca="1" si="126"/>
        <v>#N/A</v>
      </c>
      <c r="AG625" t="e">
        <f t="shared" ca="1" si="127"/>
        <v>#N/A</v>
      </c>
      <c r="AH625" t="e">
        <f t="shared" ca="1" si="128"/>
        <v>#N/A</v>
      </c>
      <c r="AI625" t="e">
        <f t="shared" ca="1" si="117"/>
        <v>#N/A</v>
      </c>
      <c r="AJ625">
        <f t="shared" si="118"/>
        <v>2.9964043148222132E-4</v>
      </c>
      <c r="AK625">
        <f t="shared" si="119"/>
        <v>0</v>
      </c>
      <c r="AL625" t="e">
        <f t="shared" ca="1" si="129"/>
        <v>#N/A</v>
      </c>
      <c r="AM625" t="b">
        <f t="shared" si="120"/>
        <v>0</v>
      </c>
    </row>
    <row r="626" spans="1:39" x14ac:dyDescent="0.3">
      <c r="A626" t="s">
        <v>78</v>
      </c>
      <c r="B626" t="s">
        <v>79</v>
      </c>
      <c r="C626" t="s">
        <v>39</v>
      </c>
      <c r="D626" t="s">
        <v>53</v>
      </c>
      <c r="E626" t="s">
        <v>862</v>
      </c>
      <c r="F626" s="13" t="str">
        <f>_xlfn.CONCAT(wiz_6[[#This Row],[OCTY......]],",",wiz_6[[#This Row],[OS]])</f>
        <v>SOUTH HOLL,IL</v>
      </c>
      <c r="G626" t="s">
        <v>44</v>
      </c>
      <c r="H626" t="s">
        <v>464</v>
      </c>
      <c r="I626" s="13" t="str">
        <f>_xlfn.CONCAT(wiz_6[[#This Row],[DCTY......]], ",",wiz_6[[#This Row],[DS]])</f>
        <v>FRANKLIN  ,KY</v>
      </c>
      <c r="J626" t="str">
        <f>TRIM(CONCATENATE(wiz_6[[#This Row],[SHIPPER..................]],wiz_6[[#This Row],[ZIP2..]],wiz_6[[#This Row],[ZIP3..]]))</f>
        <v>TRACTOR SUPPLY MANHAT| 6047342134</v>
      </c>
      <c r="K626">
        <v>1</v>
      </c>
      <c r="L626">
        <v>2.0499999999999998</v>
      </c>
      <c r="M626">
        <v>0.21</v>
      </c>
      <c r="N626">
        <v>417</v>
      </c>
      <c r="O626">
        <v>0.55000000000000004</v>
      </c>
      <c r="P626">
        <v>116</v>
      </c>
      <c r="Q626">
        <v>0.35</v>
      </c>
      <c r="R626">
        <v>13</v>
      </c>
      <c r="S626">
        <v>-163</v>
      </c>
      <c r="T626">
        <v>80</v>
      </c>
      <c r="U626">
        <v>196</v>
      </c>
      <c r="V626">
        <v>113</v>
      </c>
      <c r="W626">
        <v>61832</v>
      </c>
      <c r="X626">
        <v>60473</v>
      </c>
      <c r="Y626">
        <v>42134</v>
      </c>
      <c r="Z626">
        <v>2.04</v>
      </c>
      <c r="AA626">
        <f t="shared" si="121"/>
        <v>10012</v>
      </c>
      <c r="AB626">
        <f t="shared" si="122"/>
        <v>113</v>
      </c>
      <c r="AC626">
        <f t="shared" si="123"/>
        <v>6159</v>
      </c>
      <c r="AD626">
        <f t="shared" si="124"/>
        <v>0.6151618058330004</v>
      </c>
      <c r="AE626">
        <f t="shared" si="125"/>
        <v>0</v>
      </c>
      <c r="AF626" t="e">
        <f t="shared" ca="1" si="126"/>
        <v>#N/A</v>
      </c>
      <c r="AG626" t="e">
        <f t="shared" ca="1" si="127"/>
        <v>#N/A</v>
      </c>
      <c r="AH626" t="e">
        <f t="shared" ca="1" si="128"/>
        <v>#N/A</v>
      </c>
      <c r="AI626" t="e">
        <f t="shared" ca="1" si="117"/>
        <v>#N/A</v>
      </c>
      <c r="AJ626">
        <f t="shared" si="118"/>
        <v>9.988014382740711E-5</v>
      </c>
      <c r="AK626">
        <f t="shared" si="119"/>
        <v>0</v>
      </c>
      <c r="AL626" t="e">
        <f t="shared" ca="1" si="129"/>
        <v>#N/A</v>
      </c>
      <c r="AM626" t="b">
        <f t="shared" si="120"/>
        <v>0</v>
      </c>
    </row>
    <row r="627" spans="1:39" x14ac:dyDescent="0.3">
      <c r="A627" t="s">
        <v>37</v>
      </c>
      <c r="B627" t="s">
        <v>38</v>
      </c>
      <c r="C627" t="s">
        <v>39</v>
      </c>
      <c r="D627" t="s">
        <v>42</v>
      </c>
      <c r="E627" t="s">
        <v>863</v>
      </c>
      <c r="F627" s="13" t="str">
        <f>_xlfn.CONCAT(wiz_6[[#This Row],[OCTY......]],",",wiz_6[[#This Row],[OS]])</f>
        <v>MUNSTER   ,IN</v>
      </c>
      <c r="G627" t="s">
        <v>61</v>
      </c>
      <c r="H627" t="s">
        <v>864</v>
      </c>
      <c r="I627" s="13" t="str">
        <f>_xlfn.CONCAT(wiz_6[[#This Row],[DCTY......]], ",",wiz_6[[#This Row],[DS]])</f>
        <v>SEDALIA   ,MO</v>
      </c>
      <c r="J627" t="str">
        <f>TRIM(CONCATENATE(wiz_6[[#This Row],[SHIPPER..................]],wiz_6[[#This Row],[ZIP2..]],wiz_6[[#This Row],[ZIP3..]]))</f>
        <v>b: C H ROBINSON | 4632065301</v>
      </c>
      <c r="K627">
        <v>1</v>
      </c>
      <c r="L627">
        <v>0.85</v>
      </c>
      <c r="M627">
        <v>0.27</v>
      </c>
      <c r="N627">
        <v>445</v>
      </c>
      <c r="O627">
        <v>0.79</v>
      </c>
      <c r="P627">
        <v>30</v>
      </c>
      <c r="Q627">
        <v>0.25</v>
      </c>
      <c r="R627">
        <v>-9</v>
      </c>
      <c r="S627">
        <v>12</v>
      </c>
      <c r="T627">
        <v>23</v>
      </c>
      <c r="U627">
        <v>-510</v>
      </c>
      <c r="V627">
        <v>-475</v>
      </c>
      <c r="W627">
        <v>60501</v>
      </c>
      <c r="X627">
        <v>46320</v>
      </c>
      <c r="Y627">
        <v>65301</v>
      </c>
      <c r="Z627">
        <v>0.9</v>
      </c>
      <c r="AA627">
        <f t="shared" si="121"/>
        <v>10012</v>
      </c>
      <c r="AB627">
        <f t="shared" si="122"/>
        <v>-475</v>
      </c>
      <c r="AC627">
        <f t="shared" si="123"/>
        <v>6159</v>
      </c>
      <c r="AD627">
        <f t="shared" si="124"/>
        <v>0.6151618058330004</v>
      </c>
      <c r="AE627">
        <f t="shared" si="125"/>
        <v>0</v>
      </c>
      <c r="AF627" t="e">
        <f t="shared" ca="1" si="126"/>
        <v>#N/A</v>
      </c>
      <c r="AG627" t="e">
        <f t="shared" ca="1" si="127"/>
        <v>#N/A</v>
      </c>
      <c r="AH627" t="e">
        <f t="shared" ca="1" si="128"/>
        <v>#N/A</v>
      </c>
      <c r="AI627" t="e">
        <f t="shared" ca="1" si="117"/>
        <v>#N/A</v>
      </c>
      <c r="AJ627">
        <f t="shared" si="118"/>
        <v>9.988014382740711E-5</v>
      </c>
      <c r="AK627">
        <f t="shared" si="119"/>
        <v>0</v>
      </c>
      <c r="AL627" t="e">
        <f t="shared" ca="1" si="129"/>
        <v>#N/A</v>
      </c>
      <c r="AM627" t="b">
        <f t="shared" si="120"/>
        <v>0</v>
      </c>
    </row>
    <row r="628" spans="1:39" x14ac:dyDescent="0.3">
      <c r="A628" t="s">
        <v>865</v>
      </c>
      <c r="B628" t="s">
        <v>866</v>
      </c>
      <c r="C628" t="s">
        <v>39</v>
      </c>
      <c r="D628" t="s">
        <v>42</v>
      </c>
      <c r="E628" t="s">
        <v>867</v>
      </c>
      <c r="F628" s="13" t="str">
        <f>_xlfn.CONCAT(wiz_6[[#This Row],[OCTY......]],",",wiz_6[[#This Row],[OS]])</f>
        <v>VALPARAISO,IN</v>
      </c>
      <c r="G628" t="s">
        <v>70</v>
      </c>
      <c r="H628" t="s">
        <v>553</v>
      </c>
      <c r="I628" s="13" t="str">
        <f>_xlfn.CONCAT(wiz_6[[#This Row],[DCTY......]], ",",wiz_6[[#This Row],[DS]])</f>
        <v>HUMBOLDT  ,TN</v>
      </c>
      <c r="J628" t="str">
        <f>TRIM(CONCATENATE(wiz_6[[#This Row],[SHIPPER..................]],wiz_6[[#This Row],[ZIP2..]],wiz_6[[#This Row],[ZIP3..]]))</f>
        <v>b: REDWOOD MULTIMODAL| 4638338343</v>
      </c>
      <c r="K628">
        <v>1</v>
      </c>
      <c r="L628">
        <v>1.92</v>
      </c>
      <c r="M628">
        <v>0.28000000000000003</v>
      </c>
      <c r="N628">
        <v>478</v>
      </c>
      <c r="O628">
        <v>0.97</v>
      </c>
      <c r="P628">
        <v>129</v>
      </c>
      <c r="Q628">
        <v>0.35</v>
      </c>
      <c r="R628">
        <v>-33</v>
      </c>
      <c r="S628">
        <v>39</v>
      </c>
      <c r="T628">
        <v>-1</v>
      </c>
      <c r="U628">
        <v>505</v>
      </c>
      <c r="V628">
        <v>543</v>
      </c>
      <c r="W628">
        <v>49014</v>
      </c>
      <c r="X628">
        <v>46383</v>
      </c>
      <c r="Y628">
        <v>38343</v>
      </c>
      <c r="Z628">
        <v>1.98</v>
      </c>
      <c r="AA628">
        <f t="shared" si="121"/>
        <v>10012</v>
      </c>
      <c r="AB628">
        <f t="shared" si="122"/>
        <v>543</v>
      </c>
      <c r="AC628">
        <f t="shared" si="123"/>
        <v>6159</v>
      </c>
      <c r="AD628">
        <f t="shared" si="124"/>
        <v>0.6151618058330004</v>
      </c>
      <c r="AE628">
        <f t="shared" si="125"/>
        <v>0</v>
      </c>
      <c r="AF628" t="e">
        <f t="shared" ca="1" si="126"/>
        <v>#N/A</v>
      </c>
      <c r="AG628" t="e">
        <f t="shared" ca="1" si="127"/>
        <v>#N/A</v>
      </c>
      <c r="AH628" t="e">
        <f t="shared" ca="1" si="128"/>
        <v>#N/A</v>
      </c>
      <c r="AI628" t="e">
        <f t="shared" ca="1" si="117"/>
        <v>#N/A</v>
      </c>
      <c r="AJ628">
        <f t="shared" si="118"/>
        <v>9.988014382740711E-5</v>
      </c>
      <c r="AK628">
        <f t="shared" si="119"/>
        <v>0</v>
      </c>
      <c r="AL628" t="e">
        <f t="shared" ca="1" si="129"/>
        <v>#N/A</v>
      </c>
      <c r="AM628" t="b">
        <f t="shared" si="120"/>
        <v>0</v>
      </c>
    </row>
    <row r="629" spans="1:39" x14ac:dyDescent="0.3">
      <c r="A629" t="s">
        <v>72</v>
      </c>
      <c r="B629" t="s">
        <v>73</v>
      </c>
      <c r="C629" t="s">
        <v>39</v>
      </c>
      <c r="D629" t="s">
        <v>42</v>
      </c>
      <c r="E629" t="s">
        <v>867</v>
      </c>
      <c r="F629" s="13" t="str">
        <f>_xlfn.CONCAT(wiz_6[[#This Row],[OCTY......]],",",wiz_6[[#This Row],[OS]])</f>
        <v>VALPARAISO,IN</v>
      </c>
      <c r="G629" t="s">
        <v>70</v>
      </c>
      <c r="H629" t="s">
        <v>553</v>
      </c>
      <c r="I629" s="13" t="str">
        <f>_xlfn.CONCAT(wiz_6[[#This Row],[DCTY......]], ",",wiz_6[[#This Row],[DS]])</f>
        <v>HUMBOLDT  ,TN</v>
      </c>
      <c r="J629" t="str">
        <f>TRIM(CONCATENATE(wiz_6[[#This Row],[SHIPPER..................]],wiz_6[[#This Row],[ZIP2..]],wiz_6[[#This Row],[ZIP3..]]))</f>
        <v>REDWOOD LOGISTICS STR| 4638338343</v>
      </c>
      <c r="K629">
        <v>1</v>
      </c>
      <c r="L629">
        <v>0.98</v>
      </c>
      <c r="M629">
        <v>0.27</v>
      </c>
      <c r="N629">
        <v>478</v>
      </c>
      <c r="O629">
        <v>0.63</v>
      </c>
      <c r="P629">
        <v>57</v>
      </c>
      <c r="Q629">
        <v>0.3</v>
      </c>
      <c r="R629">
        <v>-16</v>
      </c>
      <c r="S629">
        <v>-22</v>
      </c>
      <c r="T629">
        <v>80</v>
      </c>
      <c r="U629">
        <v>42</v>
      </c>
      <c r="V629">
        <v>100</v>
      </c>
      <c r="W629">
        <v>60501</v>
      </c>
      <c r="X629">
        <v>46383</v>
      </c>
      <c r="Y629">
        <v>38343</v>
      </c>
      <c r="Z629">
        <v>1.03</v>
      </c>
      <c r="AA629">
        <f t="shared" si="121"/>
        <v>10012</v>
      </c>
      <c r="AB629">
        <f t="shared" si="122"/>
        <v>100</v>
      </c>
      <c r="AC629">
        <f t="shared" si="123"/>
        <v>6159</v>
      </c>
      <c r="AD629">
        <f t="shared" si="124"/>
        <v>0.6151618058330004</v>
      </c>
      <c r="AE629">
        <f t="shared" si="125"/>
        <v>0</v>
      </c>
      <c r="AF629" t="e">
        <f t="shared" ca="1" si="126"/>
        <v>#N/A</v>
      </c>
      <c r="AG629" t="e">
        <f t="shared" ca="1" si="127"/>
        <v>#N/A</v>
      </c>
      <c r="AH629" t="e">
        <f t="shared" ca="1" si="128"/>
        <v>#N/A</v>
      </c>
      <c r="AI629" t="e">
        <f t="shared" ca="1" si="117"/>
        <v>#N/A</v>
      </c>
      <c r="AJ629">
        <f t="shared" si="118"/>
        <v>9.988014382740711E-5</v>
      </c>
      <c r="AK629">
        <f t="shared" si="119"/>
        <v>0</v>
      </c>
      <c r="AL629" t="e">
        <f t="shared" ca="1" si="129"/>
        <v>#N/A</v>
      </c>
      <c r="AM629" t="b">
        <f t="shared" si="120"/>
        <v>0</v>
      </c>
    </row>
    <row r="630" spans="1:39" x14ac:dyDescent="0.3">
      <c r="A630" t="s">
        <v>37</v>
      </c>
      <c r="B630" t="s">
        <v>38</v>
      </c>
      <c r="C630" t="s">
        <v>39</v>
      </c>
      <c r="D630" t="s">
        <v>42</v>
      </c>
      <c r="E630" t="s">
        <v>442</v>
      </c>
      <c r="F630" s="13" t="str">
        <f>_xlfn.CONCAT(wiz_6[[#This Row],[OCTY......]],",",wiz_6[[#This Row],[OS]])</f>
        <v>INDIANAPOL,IN</v>
      </c>
      <c r="G630" t="s">
        <v>40</v>
      </c>
      <c r="H630" t="s">
        <v>868</v>
      </c>
      <c r="I630" s="13" t="str">
        <f>_xlfn.CONCAT(wiz_6[[#This Row],[DCTY......]], ",",wiz_6[[#This Row],[DS]])</f>
        <v>ALABASTER ,AL</v>
      </c>
      <c r="J630" t="str">
        <f>TRIM(CONCATENATE(wiz_6[[#This Row],[SHIPPER..................]],wiz_6[[#This Row],[ZIP2..]],wiz_6[[#This Row],[ZIP3..]]))</f>
        <v>b: C H ROBINSON | 4620135007</v>
      </c>
      <c r="K630">
        <v>1</v>
      </c>
      <c r="L630">
        <v>1.56</v>
      </c>
      <c r="M630">
        <v>0.27</v>
      </c>
      <c r="N630">
        <v>509</v>
      </c>
      <c r="O630">
        <v>1.05</v>
      </c>
      <c r="P630">
        <v>23</v>
      </c>
      <c r="Q630">
        <v>0.25</v>
      </c>
      <c r="R630">
        <v>-18</v>
      </c>
      <c r="S630">
        <v>-3</v>
      </c>
      <c r="T630">
        <v>-1</v>
      </c>
      <c r="U630">
        <v>-77</v>
      </c>
      <c r="V630">
        <v>-81</v>
      </c>
      <c r="W630">
        <v>46131</v>
      </c>
      <c r="X630">
        <v>46201</v>
      </c>
      <c r="Y630">
        <v>35007</v>
      </c>
      <c r="Z630">
        <v>1.61</v>
      </c>
      <c r="AA630">
        <f t="shared" si="121"/>
        <v>10012</v>
      </c>
      <c r="AB630">
        <f t="shared" si="122"/>
        <v>-81</v>
      </c>
      <c r="AC630">
        <f t="shared" si="123"/>
        <v>6159</v>
      </c>
      <c r="AD630">
        <f t="shared" si="124"/>
        <v>0.6151618058330004</v>
      </c>
      <c r="AE630">
        <f t="shared" si="125"/>
        <v>0</v>
      </c>
      <c r="AF630" t="e">
        <f t="shared" ca="1" si="126"/>
        <v>#N/A</v>
      </c>
      <c r="AG630" t="e">
        <f t="shared" ca="1" si="127"/>
        <v>#N/A</v>
      </c>
      <c r="AH630" t="e">
        <f t="shared" ca="1" si="128"/>
        <v>#N/A</v>
      </c>
      <c r="AI630" t="e">
        <f t="shared" ca="1" si="117"/>
        <v>#N/A</v>
      </c>
      <c r="AJ630">
        <f t="shared" si="118"/>
        <v>9.988014382740711E-5</v>
      </c>
      <c r="AK630">
        <f t="shared" si="119"/>
        <v>0</v>
      </c>
      <c r="AL630" t="e">
        <f t="shared" ca="1" si="129"/>
        <v>#N/A</v>
      </c>
      <c r="AM630" t="b">
        <f t="shared" si="120"/>
        <v>0</v>
      </c>
    </row>
    <row r="631" spans="1:39" x14ac:dyDescent="0.3">
      <c r="A631" t="s">
        <v>539</v>
      </c>
      <c r="B631" t="s">
        <v>540</v>
      </c>
      <c r="C631" t="s">
        <v>39</v>
      </c>
      <c r="D631" t="s">
        <v>42</v>
      </c>
      <c r="E631" t="s">
        <v>442</v>
      </c>
      <c r="F631" s="13" t="str">
        <f>_xlfn.CONCAT(wiz_6[[#This Row],[OCTY......]],",",wiz_6[[#This Row],[OS]])</f>
        <v>INDIANAPOL,IN</v>
      </c>
      <c r="G631" t="s">
        <v>40</v>
      </c>
      <c r="H631" t="s">
        <v>320</v>
      </c>
      <c r="I631" s="13" t="str">
        <f>_xlfn.CONCAT(wiz_6[[#This Row],[DCTY......]], ",",wiz_6[[#This Row],[DS]])</f>
        <v>MC CALLA  ,AL</v>
      </c>
      <c r="J631" t="str">
        <f>TRIM(CONCATENATE(wiz_6[[#This Row],[SHIPPER..................]],wiz_6[[#This Row],[ZIP2..]],wiz_6[[#This Row],[ZIP3..]]))</f>
        <v>HOME DEPOT | 4620135111</v>
      </c>
      <c r="K631">
        <v>1</v>
      </c>
      <c r="L631">
        <v>1.6</v>
      </c>
      <c r="M631">
        <v>0.21</v>
      </c>
      <c r="N631">
        <v>497</v>
      </c>
      <c r="O631">
        <v>0.5</v>
      </c>
      <c r="P631">
        <v>63</v>
      </c>
      <c r="Q631">
        <v>0.3</v>
      </c>
      <c r="R631">
        <v>13</v>
      </c>
      <c r="S631">
        <v>-75</v>
      </c>
      <c r="T631">
        <v>110</v>
      </c>
      <c r="U631">
        <v>-92</v>
      </c>
      <c r="V631">
        <v>-57</v>
      </c>
      <c r="W631">
        <v>46933</v>
      </c>
      <c r="X631">
        <v>46201</v>
      </c>
      <c r="Y631">
        <v>35111</v>
      </c>
      <c r="Z631">
        <v>1.59</v>
      </c>
      <c r="AA631">
        <f t="shared" si="121"/>
        <v>10012</v>
      </c>
      <c r="AB631">
        <f t="shared" si="122"/>
        <v>-57</v>
      </c>
      <c r="AC631">
        <f t="shared" si="123"/>
        <v>6159</v>
      </c>
      <c r="AD631">
        <f t="shared" si="124"/>
        <v>0.6151618058330004</v>
      </c>
      <c r="AE631">
        <f t="shared" si="125"/>
        <v>0</v>
      </c>
      <c r="AF631" t="e">
        <f t="shared" ca="1" si="126"/>
        <v>#N/A</v>
      </c>
      <c r="AG631" t="e">
        <f t="shared" ca="1" si="127"/>
        <v>#N/A</v>
      </c>
      <c r="AH631" t="e">
        <f t="shared" ca="1" si="128"/>
        <v>#N/A</v>
      </c>
      <c r="AI631" t="e">
        <f t="shared" ca="1" si="117"/>
        <v>#N/A</v>
      </c>
      <c r="AJ631">
        <f t="shared" si="118"/>
        <v>9.988014382740711E-5</v>
      </c>
      <c r="AK631">
        <f t="shared" si="119"/>
        <v>0</v>
      </c>
      <c r="AL631" t="e">
        <f t="shared" ca="1" si="129"/>
        <v>#N/A</v>
      </c>
      <c r="AM631" t="b">
        <f t="shared" si="120"/>
        <v>0</v>
      </c>
    </row>
    <row r="632" spans="1:39" x14ac:dyDescent="0.3">
      <c r="A632" t="s">
        <v>869</v>
      </c>
      <c r="B632" t="s">
        <v>870</v>
      </c>
      <c r="C632" t="s">
        <v>39</v>
      </c>
      <c r="D632" t="s">
        <v>42</v>
      </c>
      <c r="E632" t="s">
        <v>442</v>
      </c>
      <c r="F632" s="13" t="str">
        <f>_xlfn.CONCAT(wiz_6[[#This Row],[OCTY......]],",",wiz_6[[#This Row],[OS]])</f>
        <v>INDIANAPOL,IN</v>
      </c>
      <c r="G632" t="s">
        <v>40</v>
      </c>
      <c r="H632" t="s">
        <v>94</v>
      </c>
      <c r="I632" s="13" t="str">
        <f>_xlfn.CONCAT(wiz_6[[#This Row],[DCTY......]], ",",wiz_6[[#This Row],[DS]])</f>
        <v>HUNTSVILLE,AL</v>
      </c>
      <c r="J632" t="str">
        <f>TRIM(CONCATENATE(wiz_6[[#This Row],[SHIPPER..................]],wiz_6[[#This Row],[ZIP2..]],wiz_6[[#This Row],[ZIP3..]]))</f>
        <v>b: ARCBEST | 4620135801</v>
      </c>
      <c r="K632">
        <v>1</v>
      </c>
      <c r="L632">
        <v>1.37</v>
      </c>
      <c r="M632">
        <v>0.27</v>
      </c>
      <c r="N632">
        <v>397</v>
      </c>
      <c r="O632">
        <v>0.79</v>
      </c>
      <c r="P632">
        <v>26</v>
      </c>
      <c r="Q632">
        <v>0.25</v>
      </c>
      <c r="R632">
        <v>-11</v>
      </c>
      <c r="S632">
        <v>13</v>
      </c>
      <c r="T632">
        <v>-4</v>
      </c>
      <c r="U632">
        <v>-48</v>
      </c>
      <c r="V632">
        <v>-39</v>
      </c>
      <c r="W632">
        <v>46064</v>
      </c>
      <c r="X632">
        <v>46201</v>
      </c>
      <c r="Y632">
        <v>35801</v>
      </c>
      <c r="Z632">
        <v>1.42</v>
      </c>
      <c r="AA632">
        <f t="shared" si="121"/>
        <v>10012</v>
      </c>
      <c r="AB632">
        <f t="shared" si="122"/>
        <v>-39</v>
      </c>
      <c r="AC632">
        <f t="shared" si="123"/>
        <v>6159</v>
      </c>
      <c r="AD632">
        <f t="shared" si="124"/>
        <v>0.6151618058330004</v>
      </c>
      <c r="AE632">
        <f t="shared" si="125"/>
        <v>0</v>
      </c>
      <c r="AF632" t="e">
        <f t="shared" ca="1" si="126"/>
        <v>#N/A</v>
      </c>
      <c r="AG632" t="e">
        <f t="shared" ca="1" si="127"/>
        <v>#N/A</v>
      </c>
      <c r="AH632" t="e">
        <f t="shared" ca="1" si="128"/>
        <v>#N/A</v>
      </c>
      <c r="AI632" t="e">
        <f t="shared" ca="1" si="117"/>
        <v>#N/A</v>
      </c>
      <c r="AJ632">
        <f t="shared" si="118"/>
        <v>9.988014382740711E-5</v>
      </c>
      <c r="AK632">
        <f t="shared" si="119"/>
        <v>0</v>
      </c>
      <c r="AL632" t="e">
        <f t="shared" ca="1" si="129"/>
        <v>#N/A</v>
      </c>
      <c r="AM632" t="b">
        <f t="shared" si="120"/>
        <v>0</v>
      </c>
    </row>
    <row r="633" spans="1:39" x14ac:dyDescent="0.3">
      <c r="A633" t="s">
        <v>37</v>
      </c>
      <c r="B633" t="s">
        <v>38</v>
      </c>
      <c r="C633" t="s">
        <v>39</v>
      </c>
      <c r="D633" t="s">
        <v>42</v>
      </c>
      <c r="E633" t="s">
        <v>442</v>
      </c>
      <c r="F633" s="13" t="str">
        <f>_xlfn.CONCAT(wiz_6[[#This Row],[OCTY......]],",",wiz_6[[#This Row],[OS]])</f>
        <v>INDIANAPOL,IN</v>
      </c>
      <c r="G633" t="s">
        <v>40</v>
      </c>
      <c r="H633" t="s">
        <v>871</v>
      </c>
      <c r="I633" s="13" t="str">
        <f>_xlfn.CONCAT(wiz_6[[#This Row],[DCTY......]], ",",wiz_6[[#This Row],[DS]])</f>
        <v>MILLBROOK ,AL</v>
      </c>
      <c r="J633" t="str">
        <f>TRIM(CONCATENATE(wiz_6[[#This Row],[SHIPPER..................]],wiz_6[[#This Row],[ZIP2..]],wiz_6[[#This Row],[ZIP3..]]))</f>
        <v>b: C H ROBINSON | 4620136054</v>
      </c>
      <c r="K633">
        <v>1</v>
      </c>
      <c r="L633">
        <v>1.32</v>
      </c>
      <c r="M633">
        <v>0.27</v>
      </c>
      <c r="N633">
        <v>567</v>
      </c>
      <c r="O633">
        <v>0.96</v>
      </c>
      <c r="P633">
        <v>44</v>
      </c>
      <c r="Q633">
        <v>0.25</v>
      </c>
      <c r="R633">
        <v>-21</v>
      </c>
      <c r="S633">
        <v>-3</v>
      </c>
      <c r="T633">
        <v>34</v>
      </c>
      <c r="U633">
        <v>-145</v>
      </c>
      <c r="V633">
        <v>-114</v>
      </c>
      <c r="W633">
        <v>47201</v>
      </c>
      <c r="X633">
        <v>46201</v>
      </c>
      <c r="Y633">
        <v>36054</v>
      </c>
      <c r="Z633">
        <v>1.37</v>
      </c>
      <c r="AA633">
        <f t="shared" si="121"/>
        <v>10012</v>
      </c>
      <c r="AB633">
        <f t="shared" si="122"/>
        <v>-114</v>
      </c>
      <c r="AC633">
        <f t="shared" si="123"/>
        <v>6159</v>
      </c>
      <c r="AD633">
        <f t="shared" si="124"/>
        <v>0.6151618058330004</v>
      </c>
      <c r="AE633">
        <f t="shared" si="125"/>
        <v>0</v>
      </c>
      <c r="AF633" t="e">
        <f t="shared" ca="1" si="126"/>
        <v>#N/A</v>
      </c>
      <c r="AG633" t="e">
        <f t="shared" ca="1" si="127"/>
        <v>#N/A</v>
      </c>
      <c r="AH633" t="e">
        <f t="shared" ca="1" si="128"/>
        <v>#N/A</v>
      </c>
      <c r="AI633" t="e">
        <f t="shared" ca="1" si="117"/>
        <v>#N/A</v>
      </c>
      <c r="AJ633">
        <f t="shared" si="118"/>
        <v>9.988014382740711E-5</v>
      </c>
      <c r="AK633">
        <f t="shared" si="119"/>
        <v>0</v>
      </c>
      <c r="AL633" t="e">
        <f t="shared" ca="1" si="129"/>
        <v>#N/A</v>
      </c>
      <c r="AM633" t="b">
        <f t="shared" si="120"/>
        <v>0</v>
      </c>
    </row>
    <row r="634" spans="1:39" x14ac:dyDescent="0.3">
      <c r="A634" t="s">
        <v>872</v>
      </c>
      <c r="B634" t="s">
        <v>873</v>
      </c>
      <c r="C634" t="s">
        <v>39</v>
      </c>
      <c r="D634" t="s">
        <v>42</v>
      </c>
      <c r="E634" t="s">
        <v>874</v>
      </c>
      <c r="F634" s="13" t="str">
        <f>_xlfn.CONCAT(wiz_6[[#This Row],[OCTY......]],",",wiz_6[[#This Row],[OS]])</f>
        <v>GREENWOOD ,IN</v>
      </c>
      <c r="G634" t="s">
        <v>40</v>
      </c>
      <c r="H634" t="s">
        <v>107</v>
      </c>
      <c r="I634" s="13" t="str">
        <f>_xlfn.CONCAT(wiz_6[[#This Row],[DCTY......]], ",",wiz_6[[#This Row],[DS]])</f>
        <v>MONTGOMERY,AL</v>
      </c>
      <c r="J634" t="str">
        <f>TRIM(CONCATENATE(wiz_6[[#This Row],[SHIPPER..................]],wiz_6[[#This Row],[ZIP2..]],wiz_6[[#This Row],[ZIP3..]]))</f>
        <v>TOMLIN TRUCKING AND B| 4614236101</v>
      </c>
      <c r="K634">
        <v>4</v>
      </c>
      <c r="L634">
        <v>1.35</v>
      </c>
      <c r="M634">
        <v>0.27</v>
      </c>
      <c r="N634">
        <v>554</v>
      </c>
      <c r="O634">
        <v>1.47</v>
      </c>
      <c r="P634">
        <v>91</v>
      </c>
      <c r="Q634">
        <v>0.31</v>
      </c>
      <c r="R634">
        <v>-20</v>
      </c>
      <c r="S634">
        <v>-26</v>
      </c>
      <c r="T634">
        <v>-87</v>
      </c>
      <c r="U634">
        <v>-159</v>
      </c>
      <c r="V634">
        <v>-272</v>
      </c>
      <c r="W634">
        <v>46064</v>
      </c>
      <c r="X634">
        <v>46142</v>
      </c>
      <c r="Y634">
        <v>36101</v>
      </c>
      <c r="Z634">
        <v>1.4</v>
      </c>
      <c r="AA634">
        <f t="shared" si="121"/>
        <v>10012</v>
      </c>
      <c r="AB634">
        <f t="shared" si="122"/>
        <v>-1088</v>
      </c>
      <c r="AC634">
        <f t="shared" si="123"/>
        <v>6159</v>
      </c>
      <c r="AD634">
        <f t="shared" si="124"/>
        <v>0.6151618058330004</v>
      </c>
      <c r="AE634">
        <f t="shared" si="125"/>
        <v>0</v>
      </c>
      <c r="AF634" t="e">
        <f t="shared" ca="1" si="126"/>
        <v>#N/A</v>
      </c>
      <c r="AG634" t="e">
        <f t="shared" ca="1" si="127"/>
        <v>#N/A</v>
      </c>
      <c r="AH634" t="e">
        <f t="shared" ca="1" si="128"/>
        <v>#N/A</v>
      </c>
      <c r="AI634" t="e">
        <f t="shared" ca="1" si="117"/>
        <v>#N/A</v>
      </c>
      <c r="AJ634">
        <f t="shared" si="118"/>
        <v>3.9952057530962844E-4</v>
      </c>
      <c r="AK634">
        <f t="shared" si="119"/>
        <v>0</v>
      </c>
      <c r="AL634" t="e">
        <f t="shared" ca="1" si="129"/>
        <v>#N/A</v>
      </c>
      <c r="AM634" t="b">
        <f t="shared" si="120"/>
        <v>0</v>
      </c>
    </row>
    <row r="635" spans="1:39" x14ac:dyDescent="0.3">
      <c r="A635" t="s">
        <v>37</v>
      </c>
      <c r="B635" t="s">
        <v>38</v>
      </c>
      <c r="C635" t="s">
        <v>39</v>
      </c>
      <c r="D635" t="s">
        <v>42</v>
      </c>
      <c r="E635" t="s">
        <v>442</v>
      </c>
      <c r="F635" s="13" t="str">
        <f>_xlfn.CONCAT(wiz_6[[#This Row],[OCTY......]],",",wiz_6[[#This Row],[OS]])</f>
        <v>INDIANAPOL,IN</v>
      </c>
      <c r="G635" t="s">
        <v>146</v>
      </c>
      <c r="H635" t="s">
        <v>232</v>
      </c>
      <c r="I635" s="13" t="str">
        <f>_xlfn.CONCAT(wiz_6[[#This Row],[DCTY......]], ",",wiz_6[[#This Row],[DS]])</f>
        <v>JONESBORO ,AR</v>
      </c>
      <c r="J635" t="str">
        <f>TRIM(CONCATENATE(wiz_6[[#This Row],[SHIPPER..................]],wiz_6[[#This Row],[ZIP2..]],wiz_6[[#This Row],[ZIP3..]]))</f>
        <v>b: C H ROBINSON | 4620172401</v>
      </c>
      <c r="K635">
        <v>1</v>
      </c>
      <c r="L635">
        <v>1.41</v>
      </c>
      <c r="M635">
        <v>0.28000000000000003</v>
      </c>
      <c r="N635">
        <v>443</v>
      </c>
      <c r="O635">
        <v>0.59</v>
      </c>
      <c r="P635">
        <v>63</v>
      </c>
      <c r="Q635">
        <v>0.3</v>
      </c>
      <c r="R635">
        <v>-31</v>
      </c>
      <c r="S635">
        <v>-3</v>
      </c>
      <c r="T635">
        <v>70</v>
      </c>
      <c r="U635">
        <v>280</v>
      </c>
      <c r="V635">
        <v>347</v>
      </c>
      <c r="W635">
        <v>47265</v>
      </c>
      <c r="X635">
        <v>46201</v>
      </c>
      <c r="Y635">
        <v>72401</v>
      </c>
      <c r="Z635">
        <v>1.47</v>
      </c>
      <c r="AA635">
        <f t="shared" si="121"/>
        <v>10012</v>
      </c>
      <c r="AB635">
        <f t="shared" si="122"/>
        <v>347</v>
      </c>
      <c r="AC635">
        <f t="shared" si="123"/>
        <v>6159</v>
      </c>
      <c r="AD635">
        <f t="shared" si="124"/>
        <v>0.6151618058330004</v>
      </c>
      <c r="AE635">
        <f t="shared" si="125"/>
        <v>0</v>
      </c>
      <c r="AF635" t="e">
        <f t="shared" ca="1" si="126"/>
        <v>#N/A</v>
      </c>
      <c r="AG635" t="e">
        <f t="shared" ca="1" si="127"/>
        <v>#N/A</v>
      </c>
      <c r="AH635" t="e">
        <f t="shared" ca="1" si="128"/>
        <v>#N/A</v>
      </c>
      <c r="AI635" t="e">
        <f t="shared" ca="1" si="117"/>
        <v>#N/A</v>
      </c>
      <c r="AJ635">
        <f t="shared" si="118"/>
        <v>9.988014382740711E-5</v>
      </c>
      <c r="AK635">
        <f t="shared" si="119"/>
        <v>0</v>
      </c>
      <c r="AL635" t="e">
        <f t="shared" ca="1" si="129"/>
        <v>#N/A</v>
      </c>
      <c r="AM635" t="b">
        <f t="shared" si="120"/>
        <v>0</v>
      </c>
    </row>
    <row r="636" spans="1:39" x14ac:dyDescent="0.3">
      <c r="A636" t="s">
        <v>37</v>
      </c>
      <c r="B636" t="s">
        <v>38</v>
      </c>
      <c r="C636" t="s">
        <v>39</v>
      </c>
      <c r="D636" t="s">
        <v>42</v>
      </c>
      <c r="E636" t="s">
        <v>442</v>
      </c>
      <c r="F636" s="13" t="str">
        <f>_xlfn.CONCAT(wiz_6[[#This Row],[OCTY......]],",",wiz_6[[#This Row],[OS]])</f>
        <v>INDIANAPOL,IN</v>
      </c>
      <c r="G636" t="s">
        <v>220</v>
      </c>
      <c r="H636" t="s">
        <v>380</v>
      </c>
      <c r="I636" s="13" t="str">
        <f>_xlfn.CONCAT(wiz_6[[#This Row],[DCTY......]], ",",wiz_6[[#This Row],[DS]])</f>
        <v>PANAMA CIT,FL</v>
      </c>
      <c r="J636" t="str">
        <f>TRIM(CONCATENATE(wiz_6[[#This Row],[SHIPPER..................]],wiz_6[[#This Row],[ZIP2..]],wiz_6[[#This Row],[ZIP3..]]))</f>
        <v>b: C H ROBINSON | 4620132401</v>
      </c>
      <c r="K636">
        <v>1</v>
      </c>
      <c r="L636">
        <v>1.69</v>
      </c>
      <c r="M636">
        <v>0.28000000000000003</v>
      </c>
      <c r="N636">
        <v>760</v>
      </c>
      <c r="O636">
        <v>2.85</v>
      </c>
      <c r="P636">
        <v>27</v>
      </c>
      <c r="Q636">
        <v>0.25</v>
      </c>
      <c r="R636">
        <v>-40</v>
      </c>
      <c r="S636">
        <v>-3</v>
      </c>
      <c r="T636">
        <v>-249</v>
      </c>
      <c r="U636">
        <v>-728</v>
      </c>
      <c r="V636">
        <v>-980</v>
      </c>
      <c r="W636">
        <v>46075</v>
      </c>
      <c r="X636">
        <v>46201</v>
      </c>
      <c r="Y636">
        <v>32401</v>
      </c>
      <c r="Z636">
        <v>1.75</v>
      </c>
      <c r="AA636">
        <f t="shared" si="121"/>
        <v>10012</v>
      </c>
      <c r="AB636">
        <f t="shared" si="122"/>
        <v>-980</v>
      </c>
      <c r="AC636">
        <f t="shared" si="123"/>
        <v>6159</v>
      </c>
      <c r="AD636">
        <f t="shared" si="124"/>
        <v>0.6151618058330004</v>
      </c>
      <c r="AE636">
        <f t="shared" si="125"/>
        <v>0</v>
      </c>
      <c r="AF636" t="e">
        <f t="shared" ca="1" si="126"/>
        <v>#N/A</v>
      </c>
      <c r="AG636" t="e">
        <f t="shared" ca="1" si="127"/>
        <v>#N/A</v>
      </c>
      <c r="AH636" t="e">
        <f t="shared" ca="1" si="128"/>
        <v>#N/A</v>
      </c>
      <c r="AI636" t="e">
        <f t="shared" ca="1" si="117"/>
        <v>#N/A</v>
      </c>
      <c r="AJ636">
        <f t="shared" si="118"/>
        <v>9.988014382740711E-5</v>
      </c>
      <c r="AK636">
        <f t="shared" si="119"/>
        <v>0</v>
      </c>
      <c r="AL636" t="e">
        <f t="shared" ca="1" si="129"/>
        <v>#N/A</v>
      </c>
      <c r="AM636" t="b">
        <f t="shared" si="120"/>
        <v>0</v>
      </c>
    </row>
    <row r="637" spans="1:39" x14ac:dyDescent="0.3">
      <c r="A637" t="s">
        <v>37</v>
      </c>
      <c r="B637" t="s">
        <v>38</v>
      </c>
      <c r="C637" t="s">
        <v>39</v>
      </c>
      <c r="D637" t="s">
        <v>42</v>
      </c>
      <c r="E637" t="s">
        <v>442</v>
      </c>
      <c r="F637" s="13" t="str">
        <f>_xlfn.CONCAT(wiz_6[[#This Row],[OCTY......]],",",wiz_6[[#This Row],[OS]])</f>
        <v>INDIANAPOL,IN</v>
      </c>
      <c r="G637" t="s">
        <v>50</v>
      </c>
      <c r="H637" t="s">
        <v>308</v>
      </c>
      <c r="I637" s="13" t="str">
        <f>_xlfn.CONCAT(wiz_6[[#This Row],[DCTY......]], ",",wiz_6[[#This Row],[DS]])</f>
        <v>CONYERS   ,GA</v>
      </c>
      <c r="J637" t="str">
        <f>TRIM(CONCATENATE(wiz_6[[#This Row],[SHIPPER..................]],wiz_6[[#This Row],[ZIP2..]],wiz_6[[#This Row],[ZIP3..]]))</f>
        <v>b: C H ROBINSON | 4620130012</v>
      </c>
      <c r="K637">
        <v>1</v>
      </c>
      <c r="L637">
        <v>1.68</v>
      </c>
      <c r="M637">
        <v>0.27</v>
      </c>
      <c r="N637">
        <v>565</v>
      </c>
      <c r="O637">
        <v>0.92</v>
      </c>
      <c r="P637">
        <v>18</v>
      </c>
      <c r="Q637">
        <v>0.25</v>
      </c>
      <c r="R637">
        <v>-21</v>
      </c>
      <c r="S637">
        <v>-3</v>
      </c>
      <c r="T637">
        <v>43</v>
      </c>
      <c r="U637">
        <v>95</v>
      </c>
      <c r="V637">
        <v>135</v>
      </c>
      <c r="W637">
        <v>46168</v>
      </c>
      <c r="X637">
        <v>46201</v>
      </c>
      <c r="Y637">
        <v>30012</v>
      </c>
      <c r="Z637">
        <v>1.73</v>
      </c>
      <c r="AA637">
        <f t="shared" si="121"/>
        <v>10012</v>
      </c>
      <c r="AB637">
        <f t="shared" si="122"/>
        <v>135</v>
      </c>
      <c r="AC637">
        <f t="shared" si="123"/>
        <v>6159</v>
      </c>
      <c r="AD637">
        <f t="shared" si="124"/>
        <v>0.6151618058330004</v>
      </c>
      <c r="AE637">
        <f t="shared" si="125"/>
        <v>0</v>
      </c>
      <c r="AF637" t="e">
        <f t="shared" ca="1" si="126"/>
        <v>#N/A</v>
      </c>
      <c r="AG637" t="e">
        <f t="shared" ca="1" si="127"/>
        <v>#N/A</v>
      </c>
      <c r="AH637" t="e">
        <f t="shared" ca="1" si="128"/>
        <v>#N/A</v>
      </c>
      <c r="AI637" t="e">
        <f t="shared" ca="1" si="117"/>
        <v>#N/A</v>
      </c>
      <c r="AJ637">
        <f t="shared" si="118"/>
        <v>9.988014382740711E-5</v>
      </c>
      <c r="AK637">
        <f t="shared" si="119"/>
        <v>0</v>
      </c>
      <c r="AL637" t="e">
        <f t="shared" ca="1" si="129"/>
        <v>#N/A</v>
      </c>
      <c r="AM637" t="b">
        <f t="shared" si="120"/>
        <v>0</v>
      </c>
    </row>
    <row r="638" spans="1:39" x14ac:dyDescent="0.3">
      <c r="A638" t="s">
        <v>210</v>
      </c>
      <c r="B638" t="s">
        <v>211</v>
      </c>
      <c r="C638" t="s">
        <v>39</v>
      </c>
      <c r="D638" t="s">
        <v>42</v>
      </c>
      <c r="E638" t="s">
        <v>442</v>
      </c>
      <c r="F638" s="13" t="str">
        <f>_xlfn.CONCAT(wiz_6[[#This Row],[OCTY......]],",",wiz_6[[#This Row],[OS]])</f>
        <v>INDIANAPOL,IN</v>
      </c>
      <c r="G638" t="s">
        <v>50</v>
      </c>
      <c r="H638" t="s">
        <v>313</v>
      </c>
      <c r="I638" s="13" t="str">
        <f>_xlfn.CONCAT(wiz_6[[#This Row],[DCTY......]], ",",wiz_6[[#This Row],[DS]])</f>
        <v>LITHIA SPR,GA</v>
      </c>
      <c r="J638" t="str">
        <f>TRIM(CONCATENATE(wiz_6[[#This Row],[SHIPPER..................]],wiz_6[[#This Row],[ZIP2..]],wiz_6[[#This Row],[ZIP3..]]))</f>
        <v>b: ECHO GLOBAL LOGIST| 4620130057</v>
      </c>
      <c r="K638">
        <v>1</v>
      </c>
      <c r="L638">
        <v>1.21</v>
      </c>
      <c r="M638">
        <v>0.28000000000000003</v>
      </c>
      <c r="N638">
        <v>536</v>
      </c>
      <c r="O638">
        <v>0.92</v>
      </c>
      <c r="P638">
        <v>23</v>
      </c>
      <c r="Q638">
        <v>0.25</v>
      </c>
      <c r="R638">
        <v>-25</v>
      </c>
      <c r="S638">
        <v>47</v>
      </c>
      <c r="T638">
        <v>29</v>
      </c>
      <c r="U638">
        <v>-168</v>
      </c>
      <c r="V638">
        <v>-92</v>
      </c>
      <c r="W638">
        <v>46131</v>
      </c>
      <c r="X638">
        <v>46201</v>
      </c>
      <c r="Y638">
        <v>30057</v>
      </c>
      <c r="Z638">
        <v>1.27</v>
      </c>
      <c r="AA638">
        <f t="shared" si="121"/>
        <v>10012</v>
      </c>
      <c r="AB638">
        <f t="shared" si="122"/>
        <v>-92</v>
      </c>
      <c r="AC638">
        <f t="shared" si="123"/>
        <v>6159</v>
      </c>
      <c r="AD638">
        <f t="shared" si="124"/>
        <v>0.6151618058330004</v>
      </c>
      <c r="AE638">
        <f t="shared" si="125"/>
        <v>0</v>
      </c>
      <c r="AF638" t="e">
        <f t="shared" ca="1" si="126"/>
        <v>#N/A</v>
      </c>
      <c r="AG638" t="e">
        <f t="shared" ca="1" si="127"/>
        <v>#N/A</v>
      </c>
      <c r="AH638" t="e">
        <f t="shared" ca="1" si="128"/>
        <v>#N/A</v>
      </c>
      <c r="AI638" t="e">
        <f t="shared" ca="1" si="117"/>
        <v>#N/A</v>
      </c>
      <c r="AJ638">
        <f t="shared" si="118"/>
        <v>9.988014382740711E-5</v>
      </c>
      <c r="AK638">
        <f t="shared" si="119"/>
        <v>0</v>
      </c>
      <c r="AL638" t="e">
        <f t="shared" ca="1" si="129"/>
        <v>#N/A</v>
      </c>
      <c r="AM638" t="b">
        <f t="shared" si="120"/>
        <v>0</v>
      </c>
    </row>
    <row r="639" spans="1:39" x14ac:dyDescent="0.3">
      <c r="A639" t="s">
        <v>604</v>
      </c>
      <c r="B639" t="s">
        <v>605</v>
      </c>
      <c r="C639" t="s">
        <v>39</v>
      </c>
      <c r="D639" t="s">
        <v>42</v>
      </c>
      <c r="E639" t="s">
        <v>442</v>
      </c>
      <c r="F639" s="13" t="str">
        <f>_xlfn.CONCAT(wiz_6[[#This Row],[OCTY......]],",",wiz_6[[#This Row],[OS]])</f>
        <v>INDIANAPOL,IN</v>
      </c>
      <c r="G639" t="s">
        <v>50</v>
      </c>
      <c r="H639" t="s">
        <v>706</v>
      </c>
      <c r="I639" s="13" t="str">
        <f>_xlfn.CONCAT(wiz_6[[#This Row],[DCTY......]], ",",wiz_6[[#This Row],[DS]])</f>
        <v>CUMMING   ,GA</v>
      </c>
      <c r="J639" t="str">
        <f>TRIM(CONCATENATE(wiz_6[[#This Row],[SHIPPER..................]],wiz_6[[#This Row],[ZIP2..]],wiz_6[[#This Row],[ZIP3..]]))</f>
        <v>JOHNS MANVILLE | 4620130128</v>
      </c>
      <c r="K639">
        <v>1</v>
      </c>
      <c r="L639">
        <v>1.92</v>
      </c>
      <c r="M639">
        <v>0.21</v>
      </c>
      <c r="N639">
        <v>513</v>
      </c>
      <c r="O639">
        <v>1.05</v>
      </c>
      <c r="P639">
        <v>26</v>
      </c>
      <c r="Q639">
        <v>0.25</v>
      </c>
      <c r="R639">
        <v>13</v>
      </c>
      <c r="S639">
        <v>-15</v>
      </c>
      <c r="T639">
        <v>-1</v>
      </c>
      <c r="U639">
        <v>153</v>
      </c>
      <c r="V639">
        <v>137</v>
      </c>
      <c r="W639">
        <v>46064</v>
      </c>
      <c r="X639">
        <v>46201</v>
      </c>
      <c r="Y639">
        <v>30128</v>
      </c>
      <c r="Z639">
        <v>1.91</v>
      </c>
      <c r="AA639">
        <f t="shared" si="121"/>
        <v>10012</v>
      </c>
      <c r="AB639">
        <f t="shared" si="122"/>
        <v>137</v>
      </c>
      <c r="AC639">
        <f t="shared" si="123"/>
        <v>6159</v>
      </c>
      <c r="AD639">
        <f t="shared" si="124"/>
        <v>0.6151618058330004</v>
      </c>
      <c r="AE639">
        <f t="shared" si="125"/>
        <v>0</v>
      </c>
      <c r="AF639" t="e">
        <f t="shared" ca="1" si="126"/>
        <v>#N/A</v>
      </c>
      <c r="AG639" t="e">
        <f t="shared" ca="1" si="127"/>
        <v>#N/A</v>
      </c>
      <c r="AH639" t="e">
        <f t="shared" ca="1" si="128"/>
        <v>#N/A</v>
      </c>
      <c r="AI639" t="e">
        <f t="shared" ca="1" si="117"/>
        <v>#N/A</v>
      </c>
      <c r="AJ639">
        <f t="shared" si="118"/>
        <v>9.988014382740711E-5</v>
      </c>
      <c r="AK639">
        <f t="shared" si="119"/>
        <v>0</v>
      </c>
      <c r="AL639" t="e">
        <f t="shared" ca="1" si="129"/>
        <v>#N/A</v>
      </c>
      <c r="AM639" t="b">
        <f t="shared" si="120"/>
        <v>0</v>
      </c>
    </row>
    <row r="640" spans="1:39" x14ac:dyDescent="0.3">
      <c r="A640" t="s">
        <v>604</v>
      </c>
      <c r="B640" t="s">
        <v>605</v>
      </c>
      <c r="C640" t="s">
        <v>39</v>
      </c>
      <c r="D640" t="s">
        <v>42</v>
      </c>
      <c r="E640" t="s">
        <v>442</v>
      </c>
      <c r="F640" s="13" t="str">
        <f>_xlfn.CONCAT(wiz_6[[#This Row],[OCTY......]],",",wiz_6[[#This Row],[OS]])</f>
        <v>INDIANAPOL,IN</v>
      </c>
      <c r="G640" t="s">
        <v>50</v>
      </c>
      <c r="H640" t="s">
        <v>875</v>
      </c>
      <c r="I640" s="13" t="str">
        <f>_xlfn.CONCAT(wiz_6[[#This Row],[DCTY......]], ",",wiz_6[[#This Row],[DS]])</f>
        <v>WINDER    ,GA</v>
      </c>
      <c r="J640" t="str">
        <f>TRIM(CONCATENATE(wiz_6[[#This Row],[SHIPPER..................]],wiz_6[[#This Row],[ZIP2..]],wiz_6[[#This Row],[ZIP3..]]))</f>
        <v>JOHNS MANVILLE | 4620130680</v>
      </c>
      <c r="K640">
        <v>7</v>
      </c>
      <c r="L640">
        <v>1.94</v>
      </c>
      <c r="M640">
        <v>0.19</v>
      </c>
      <c r="N640">
        <v>552</v>
      </c>
      <c r="O640">
        <v>0.97</v>
      </c>
      <c r="P640">
        <v>41</v>
      </c>
      <c r="Q640">
        <v>0.26</v>
      </c>
      <c r="R640">
        <v>21</v>
      </c>
      <c r="S640">
        <v>-15</v>
      </c>
      <c r="T640">
        <v>31</v>
      </c>
      <c r="U640">
        <v>191</v>
      </c>
      <c r="V640">
        <v>207</v>
      </c>
      <c r="W640">
        <v>46064</v>
      </c>
      <c r="X640">
        <v>46201</v>
      </c>
      <c r="Y640">
        <v>30680</v>
      </c>
      <c r="Z640">
        <v>1.91</v>
      </c>
      <c r="AA640">
        <f t="shared" si="121"/>
        <v>10012</v>
      </c>
      <c r="AB640">
        <f t="shared" si="122"/>
        <v>1449</v>
      </c>
      <c r="AC640">
        <f t="shared" si="123"/>
        <v>6159</v>
      </c>
      <c r="AD640">
        <f t="shared" si="124"/>
        <v>0.6151618058330004</v>
      </c>
      <c r="AE640">
        <f t="shared" si="125"/>
        <v>0</v>
      </c>
      <c r="AF640" t="e">
        <f t="shared" ca="1" si="126"/>
        <v>#N/A</v>
      </c>
      <c r="AG640" t="e">
        <f t="shared" ca="1" si="127"/>
        <v>#N/A</v>
      </c>
      <c r="AH640" t="e">
        <f t="shared" ca="1" si="128"/>
        <v>#N/A</v>
      </c>
      <c r="AI640" t="e">
        <f t="shared" ca="1" si="117"/>
        <v>#N/A</v>
      </c>
      <c r="AJ640">
        <f t="shared" si="118"/>
        <v>6.9916100679184975E-4</v>
      </c>
      <c r="AK640">
        <f t="shared" si="119"/>
        <v>0</v>
      </c>
      <c r="AL640" t="e">
        <f t="shared" ca="1" si="129"/>
        <v>#N/A</v>
      </c>
      <c r="AM640" t="b">
        <f t="shared" si="120"/>
        <v>0</v>
      </c>
    </row>
    <row r="641" spans="1:39" x14ac:dyDescent="0.3">
      <c r="A641" t="s">
        <v>794</v>
      </c>
      <c r="B641" t="s">
        <v>795</v>
      </c>
      <c r="C641" t="s">
        <v>39</v>
      </c>
      <c r="D641" t="s">
        <v>42</v>
      </c>
      <c r="E641" t="s">
        <v>448</v>
      </c>
      <c r="F641" s="13" t="str">
        <f>_xlfn.CONCAT(wiz_6[[#This Row],[OCTY......]],",",wiz_6[[#This Row],[OS]])</f>
        <v>PLAINFIELD,IN</v>
      </c>
      <c r="G641" t="s">
        <v>50</v>
      </c>
      <c r="H641" t="s">
        <v>223</v>
      </c>
      <c r="I641" s="13" t="str">
        <f>_xlfn.CONCAT(wiz_6[[#This Row],[DCTY......]], ",",wiz_6[[#This Row],[DS]])</f>
        <v>ATLANTA   ,GA</v>
      </c>
      <c r="J641" t="str">
        <f>TRIM(CONCATENATE(wiz_6[[#This Row],[SHIPPER..................]],wiz_6[[#This Row],[ZIP2..]],wiz_6[[#This Row],[ZIP3..]]))</f>
        <v>SNYDERS LANCE | 4616830301</v>
      </c>
      <c r="K641">
        <v>5</v>
      </c>
      <c r="L641">
        <v>1.98</v>
      </c>
      <c r="M641">
        <v>0.25</v>
      </c>
      <c r="N641">
        <v>524</v>
      </c>
      <c r="O641">
        <v>1.3</v>
      </c>
      <c r="P641">
        <v>59</v>
      </c>
      <c r="Q641">
        <v>0.28000000000000003</v>
      </c>
      <c r="R641">
        <v>-8</v>
      </c>
      <c r="S641">
        <v>-28</v>
      </c>
      <c r="T641">
        <v>-61</v>
      </c>
      <c r="U641">
        <v>215</v>
      </c>
      <c r="V641">
        <v>126</v>
      </c>
      <c r="W641">
        <v>46131</v>
      </c>
      <c r="X641">
        <v>46168</v>
      </c>
      <c r="Y641">
        <v>30301</v>
      </c>
      <c r="Z641">
        <v>2.0099999999999998</v>
      </c>
      <c r="AA641">
        <f t="shared" si="121"/>
        <v>10012</v>
      </c>
      <c r="AB641">
        <f t="shared" si="122"/>
        <v>630</v>
      </c>
      <c r="AC641">
        <f t="shared" si="123"/>
        <v>6159</v>
      </c>
      <c r="AD641">
        <f t="shared" si="124"/>
        <v>0.6151618058330004</v>
      </c>
      <c r="AE641">
        <f t="shared" si="125"/>
        <v>0</v>
      </c>
      <c r="AF641" t="e">
        <f t="shared" ca="1" si="126"/>
        <v>#N/A</v>
      </c>
      <c r="AG641" t="e">
        <f t="shared" ca="1" si="127"/>
        <v>#N/A</v>
      </c>
      <c r="AH641" t="e">
        <f t="shared" ca="1" si="128"/>
        <v>#N/A</v>
      </c>
      <c r="AI641" t="e">
        <f t="shared" ca="1" si="117"/>
        <v>#N/A</v>
      </c>
      <c r="AJ641">
        <f t="shared" si="118"/>
        <v>4.9940071913703551E-4</v>
      </c>
      <c r="AK641">
        <f t="shared" si="119"/>
        <v>0</v>
      </c>
      <c r="AL641" t="e">
        <f t="shared" ca="1" si="129"/>
        <v>#N/A</v>
      </c>
      <c r="AM641" t="b">
        <f t="shared" si="120"/>
        <v>0</v>
      </c>
    </row>
    <row r="642" spans="1:39" x14ac:dyDescent="0.3">
      <c r="A642" t="s">
        <v>794</v>
      </c>
      <c r="B642" t="s">
        <v>795</v>
      </c>
      <c r="C642" t="s">
        <v>39</v>
      </c>
      <c r="D642" t="s">
        <v>42</v>
      </c>
      <c r="E642" t="s">
        <v>448</v>
      </c>
      <c r="F642" s="13" t="str">
        <f>_xlfn.CONCAT(wiz_6[[#This Row],[OCTY......]],",",wiz_6[[#This Row],[OS]])</f>
        <v>PLAINFIELD,IN</v>
      </c>
      <c r="G642" t="s">
        <v>50</v>
      </c>
      <c r="H642" t="s">
        <v>876</v>
      </c>
      <c r="I642" s="13" t="str">
        <f>_xlfn.CONCAT(wiz_6[[#This Row],[DCTY......]], ",",wiz_6[[#This Row],[DS]])</f>
        <v>DOUGLASVIL,GA</v>
      </c>
      <c r="J642" t="str">
        <f>TRIM(CONCATENATE(wiz_6[[#This Row],[SHIPPER..................]],wiz_6[[#This Row],[ZIP2..]],wiz_6[[#This Row],[ZIP3..]]))</f>
        <v>SNYDERS LANCE | 4616830133</v>
      </c>
      <c r="K642">
        <v>2</v>
      </c>
      <c r="L642">
        <v>2.0499999999999998</v>
      </c>
      <c r="M642">
        <v>0.25</v>
      </c>
      <c r="N642">
        <v>515</v>
      </c>
      <c r="O642">
        <v>1.4</v>
      </c>
      <c r="P642">
        <v>21</v>
      </c>
      <c r="Q642">
        <v>0.25</v>
      </c>
      <c r="R642">
        <v>-5</v>
      </c>
      <c r="S642">
        <v>-28</v>
      </c>
      <c r="T642">
        <v>-84</v>
      </c>
      <c r="U642">
        <v>239</v>
      </c>
      <c r="V642">
        <v>127</v>
      </c>
      <c r="W642">
        <v>46201</v>
      </c>
      <c r="X642">
        <v>46168</v>
      </c>
      <c r="Y642">
        <v>30133</v>
      </c>
      <c r="Z642">
        <v>2.08</v>
      </c>
      <c r="AA642">
        <f t="shared" si="121"/>
        <v>10012</v>
      </c>
      <c r="AB642">
        <f t="shared" si="122"/>
        <v>254</v>
      </c>
      <c r="AC642">
        <f t="shared" si="123"/>
        <v>6159</v>
      </c>
      <c r="AD642">
        <f t="shared" si="124"/>
        <v>0.6151618058330004</v>
      </c>
      <c r="AE642">
        <f t="shared" si="125"/>
        <v>0</v>
      </c>
      <c r="AF642" t="e">
        <f t="shared" ca="1" si="126"/>
        <v>#N/A</v>
      </c>
      <c r="AG642" t="e">
        <f t="shared" ca="1" si="127"/>
        <v>#N/A</v>
      </c>
      <c r="AH642" t="e">
        <f t="shared" ca="1" si="128"/>
        <v>#N/A</v>
      </c>
      <c r="AI642" t="e">
        <f t="shared" ref="AI642:AI705" ca="1" si="130">REPLACE(AF642,2,1,"K")</f>
        <v>#N/A</v>
      </c>
      <c r="AJ642">
        <f t="shared" ref="AJ642:AJ705" si="131">K642/AA642</f>
        <v>1.9976028765481422E-4</v>
      </c>
      <c r="AK642">
        <f t="shared" ref="AK642:AK705" si="132">_xlfn.MINIFS($X$3:$X$2378,$C$3:$C$2378,A642,$AL$3:$AL$2378,"&gt;0.05")</f>
        <v>0</v>
      </c>
      <c r="AL642" t="e">
        <f t="shared" ca="1" si="129"/>
        <v>#N/A</v>
      </c>
      <c r="AM642" t="b">
        <f t="shared" ref="AM642:AM705" si="133">IF(AK642=V642,J642,FALSE)</f>
        <v>0</v>
      </c>
    </row>
    <row r="643" spans="1:39" x14ac:dyDescent="0.3">
      <c r="A643" t="s">
        <v>604</v>
      </c>
      <c r="B643" t="s">
        <v>605</v>
      </c>
      <c r="C643" t="s">
        <v>39</v>
      </c>
      <c r="D643" t="s">
        <v>42</v>
      </c>
      <c r="E643" t="s">
        <v>442</v>
      </c>
      <c r="F643" s="13" t="str">
        <f>_xlfn.CONCAT(wiz_6[[#This Row],[OCTY......]],",",wiz_6[[#This Row],[OS]])</f>
        <v>INDIANAPOL,IN</v>
      </c>
      <c r="G643" t="s">
        <v>50</v>
      </c>
      <c r="H643" t="s">
        <v>98</v>
      </c>
      <c r="I643" s="13" t="str">
        <f>_xlfn.CONCAT(wiz_6[[#This Row],[DCTY......]], ",",wiz_6[[#This Row],[DS]])</f>
        <v>AUGUSTA   ,GA</v>
      </c>
      <c r="J643" t="str">
        <f>TRIM(CONCATENATE(wiz_6[[#This Row],[SHIPPER..................]],wiz_6[[#This Row],[ZIP2..]],wiz_6[[#This Row],[ZIP3..]]))</f>
        <v>JOHNS MANVILLE | 4620130901</v>
      </c>
      <c r="K643">
        <v>1</v>
      </c>
      <c r="L643">
        <v>1.96</v>
      </c>
      <c r="M643">
        <v>0.19</v>
      </c>
      <c r="N643">
        <v>611</v>
      </c>
      <c r="O643">
        <v>2</v>
      </c>
      <c r="P643">
        <v>32</v>
      </c>
      <c r="Q643">
        <v>0.25</v>
      </c>
      <c r="R643">
        <v>12</v>
      </c>
      <c r="S643">
        <v>-15</v>
      </c>
      <c r="T643">
        <v>-187</v>
      </c>
      <c r="U643">
        <v>86</v>
      </c>
      <c r="V643">
        <v>-116</v>
      </c>
      <c r="W643">
        <v>46064</v>
      </c>
      <c r="X643">
        <v>46201</v>
      </c>
      <c r="Y643">
        <v>30901</v>
      </c>
      <c r="Z643">
        <v>1.93</v>
      </c>
      <c r="AA643">
        <f t="shared" ref="AA643:AA706" si="134">SUMIFS(K$3:K$2378,$C$3:$C$2378,$C643)</f>
        <v>10012</v>
      </c>
      <c r="AB643">
        <f t="shared" ref="AB643:AB706" si="135">V643*K643</f>
        <v>-116</v>
      </c>
      <c r="AC643">
        <f t="shared" ref="AC643:AC706" si="136">SUMIFS(AB$3:AB$2378,$C$3:$C$2378,$C643)</f>
        <v>6159</v>
      </c>
      <c r="AD643">
        <f t="shared" ref="AD643:AD706" si="137">AC643/AA643</f>
        <v>0.6151618058330004</v>
      </c>
      <c r="AE643">
        <f t="shared" ref="AE643:AE706" si="138">_xlfn.MINIFS($X$3:$X$2378,$C$3:$C$2378,A643)</f>
        <v>0</v>
      </c>
      <c r="AF643" t="e">
        <f t="shared" ref="AF643:AF706" ca="1" si="139">CELL("address",INDEX($X$3:$X$2378,MATCH(_xlfn.MINIFS($X$3:$X$2378,$C$3:$C$2378,A643),$X$3:$X$2378,0)))</f>
        <v>#N/A</v>
      </c>
      <c r="AG643" t="e">
        <f t="shared" ref="AG643:AG706" ca="1" si="140">REPLACE(AF643,2,1,"J")</f>
        <v>#N/A</v>
      </c>
      <c r="AH643" t="e">
        <f t="shared" ref="AH643:AH706" ca="1" si="141">INDIRECT(AG643)</f>
        <v>#N/A</v>
      </c>
      <c r="AI643" t="e">
        <f t="shared" ca="1" si="130"/>
        <v>#N/A</v>
      </c>
      <c r="AJ643">
        <f t="shared" si="131"/>
        <v>9.988014382740711E-5</v>
      </c>
      <c r="AK643">
        <f t="shared" si="132"/>
        <v>0</v>
      </c>
      <c r="AL643" t="e">
        <f t="shared" ref="AL643:AL706" ca="1" si="142">OFFSET(J$2,MATCH(AK643,$X$3:$X$2378,0),)</f>
        <v>#N/A</v>
      </c>
      <c r="AM643" t="b">
        <f t="shared" si="133"/>
        <v>0</v>
      </c>
    </row>
    <row r="644" spans="1:39" x14ac:dyDescent="0.3">
      <c r="A644" t="s">
        <v>37</v>
      </c>
      <c r="B644" t="s">
        <v>38</v>
      </c>
      <c r="C644" t="s">
        <v>39</v>
      </c>
      <c r="D644" t="s">
        <v>42</v>
      </c>
      <c r="E644" t="s">
        <v>877</v>
      </c>
      <c r="F644" s="13" t="str">
        <f>_xlfn.CONCAT(wiz_6[[#This Row],[OCTY......]],",",wiz_6[[#This Row],[OS]])</f>
        <v>WHITESTOWN,IN</v>
      </c>
      <c r="G644" t="s">
        <v>50</v>
      </c>
      <c r="H644" t="s">
        <v>609</v>
      </c>
      <c r="I644" s="13" t="str">
        <f>_xlfn.CONCAT(wiz_6[[#This Row],[DCTY......]], ",",wiz_6[[#This Row],[DS]])</f>
        <v>CHATSWORTH,GA</v>
      </c>
      <c r="J644" t="str">
        <f>TRIM(CONCATENATE(wiz_6[[#This Row],[SHIPPER..................]],wiz_6[[#This Row],[ZIP2..]],wiz_6[[#This Row],[ZIP3..]]))</f>
        <v>b: C H ROBINSON | 4607530705</v>
      </c>
      <c r="K644">
        <v>1</v>
      </c>
      <c r="L644">
        <v>1.37</v>
      </c>
      <c r="M644">
        <v>0.28000000000000003</v>
      </c>
      <c r="N644">
        <v>485</v>
      </c>
      <c r="O644">
        <v>0.97</v>
      </c>
      <c r="P644">
        <v>108</v>
      </c>
      <c r="Q644">
        <v>0.35</v>
      </c>
      <c r="R644">
        <v>-21</v>
      </c>
      <c r="S644">
        <v>-71</v>
      </c>
      <c r="T644">
        <v>-1</v>
      </c>
      <c r="U644">
        <v>-79</v>
      </c>
      <c r="V644">
        <v>-151</v>
      </c>
      <c r="W644">
        <v>45338</v>
      </c>
      <c r="X644">
        <v>46075</v>
      </c>
      <c r="Y644">
        <v>30705</v>
      </c>
      <c r="Z644">
        <v>1.43</v>
      </c>
      <c r="AA644">
        <f t="shared" si="134"/>
        <v>10012</v>
      </c>
      <c r="AB644">
        <f t="shared" si="135"/>
        <v>-151</v>
      </c>
      <c r="AC644">
        <f t="shared" si="136"/>
        <v>6159</v>
      </c>
      <c r="AD644">
        <f t="shared" si="137"/>
        <v>0.6151618058330004</v>
      </c>
      <c r="AE644">
        <f t="shared" si="138"/>
        <v>0</v>
      </c>
      <c r="AF644" t="e">
        <f t="shared" ca="1" si="139"/>
        <v>#N/A</v>
      </c>
      <c r="AG644" t="e">
        <f t="shared" ca="1" si="140"/>
        <v>#N/A</v>
      </c>
      <c r="AH644" t="e">
        <f t="shared" ca="1" si="141"/>
        <v>#N/A</v>
      </c>
      <c r="AI644" t="e">
        <f t="shared" ca="1" si="130"/>
        <v>#N/A</v>
      </c>
      <c r="AJ644">
        <f t="shared" si="131"/>
        <v>9.988014382740711E-5</v>
      </c>
      <c r="AK644">
        <f t="shared" si="132"/>
        <v>0</v>
      </c>
      <c r="AL644" t="e">
        <f t="shared" ca="1" si="142"/>
        <v>#N/A</v>
      </c>
      <c r="AM644" t="b">
        <f t="shared" si="133"/>
        <v>0</v>
      </c>
    </row>
    <row r="645" spans="1:39" x14ac:dyDescent="0.3">
      <c r="A645" t="s">
        <v>210</v>
      </c>
      <c r="B645" t="s">
        <v>211</v>
      </c>
      <c r="C645" t="s">
        <v>39</v>
      </c>
      <c r="D645" t="s">
        <v>42</v>
      </c>
      <c r="E645" t="s">
        <v>874</v>
      </c>
      <c r="F645" s="13" t="str">
        <f>_xlfn.CONCAT(wiz_6[[#This Row],[OCTY......]],",",wiz_6[[#This Row],[OS]])</f>
        <v>GREENWOOD ,IN</v>
      </c>
      <c r="G645" t="s">
        <v>50</v>
      </c>
      <c r="H645" t="s">
        <v>215</v>
      </c>
      <c r="I645" s="13" t="str">
        <f>_xlfn.CONCAT(wiz_6[[#This Row],[DCTY......]], ",",wiz_6[[#This Row],[DS]])</f>
        <v>GAINESVILL,GA</v>
      </c>
      <c r="J645" t="str">
        <f>TRIM(CONCATENATE(wiz_6[[#This Row],[SHIPPER..................]],wiz_6[[#This Row],[ZIP2..]],wiz_6[[#This Row],[ZIP3..]]))</f>
        <v>b: ECHO GLOBAL LOGIST| 4614230501</v>
      </c>
      <c r="K645">
        <v>1</v>
      </c>
      <c r="L645">
        <v>2.0099999999999998</v>
      </c>
      <c r="M645">
        <v>0.27</v>
      </c>
      <c r="N645">
        <v>483</v>
      </c>
      <c r="O645">
        <v>0.92</v>
      </c>
      <c r="P645">
        <v>42</v>
      </c>
      <c r="Q645">
        <v>0.25</v>
      </c>
      <c r="R645">
        <v>-16</v>
      </c>
      <c r="S645">
        <v>-7</v>
      </c>
      <c r="T645">
        <v>11</v>
      </c>
      <c r="U645">
        <v>226</v>
      </c>
      <c r="V645">
        <v>230</v>
      </c>
      <c r="W645">
        <v>46064</v>
      </c>
      <c r="X645">
        <v>46142</v>
      </c>
      <c r="Y645">
        <v>30501</v>
      </c>
      <c r="Z645">
        <v>2.06</v>
      </c>
      <c r="AA645">
        <f t="shared" si="134"/>
        <v>10012</v>
      </c>
      <c r="AB645">
        <f t="shared" si="135"/>
        <v>230</v>
      </c>
      <c r="AC645">
        <f t="shared" si="136"/>
        <v>6159</v>
      </c>
      <c r="AD645">
        <f t="shared" si="137"/>
        <v>0.6151618058330004</v>
      </c>
      <c r="AE645">
        <f t="shared" si="138"/>
        <v>0</v>
      </c>
      <c r="AF645" t="e">
        <f t="shared" ca="1" si="139"/>
        <v>#N/A</v>
      </c>
      <c r="AG645" t="e">
        <f t="shared" ca="1" si="140"/>
        <v>#N/A</v>
      </c>
      <c r="AH645" t="e">
        <f t="shared" ca="1" si="141"/>
        <v>#N/A</v>
      </c>
      <c r="AI645" t="e">
        <f t="shared" ca="1" si="130"/>
        <v>#N/A</v>
      </c>
      <c r="AJ645">
        <f t="shared" si="131"/>
        <v>9.988014382740711E-5</v>
      </c>
      <c r="AK645">
        <f t="shared" si="132"/>
        <v>0</v>
      </c>
      <c r="AL645" t="e">
        <f t="shared" ca="1" si="142"/>
        <v>#N/A</v>
      </c>
      <c r="AM645" t="b">
        <f t="shared" si="133"/>
        <v>0</v>
      </c>
    </row>
    <row r="646" spans="1:39" x14ac:dyDescent="0.3">
      <c r="A646" t="s">
        <v>210</v>
      </c>
      <c r="B646" t="s">
        <v>211</v>
      </c>
      <c r="C646" t="s">
        <v>39</v>
      </c>
      <c r="D646" t="s">
        <v>42</v>
      </c>
      <c r="E646" t="s">
        <v>448</v>
      </c>
      <c r="F646" s="13" t="str">
        <f>_xlfn.CONCAT(wiz_6[[#This Row],[OCTY......]],",",wiz_6[[#This Row],[OS]])</f>
        <v>PLAINFIELD,IN</v>
      </c>
      <c r="G646" t="s">
        <v>50</v>
      </c>
      <c r="H646" t="s">
        <v>878</v>
      </c>
      <c r="I646" s="13" t="str">
        <f>_xlfn.CONCAT(wiz_6[[#This Row],[DCTY......]], ",",wiz_6[[#This Row],[DS]])</f>
        <v>ELBERTON  ,GA</v>
      </c>
      <c r="J646" t="str">
        <f>TRIM(CONCATENATE(wiz_6[[#This Row],[SHIPPER..................]],wiz_6[[#This Row],[ZIP2..]],wiz_6[[#This Row],[ZIP3..]]))</f>
        <v>b: ECHO GLOBAL LOGIST| 4616830635</v>
      </c>
      <c r="K646">
        <v>1</v>
      </c>
      <c r="L646">
        <v>1.23</v>
      </c>
      <c r="M646">
        <v>0.27</v>
      </c>
      <c r="N646">
        <v>599</v>
      </c>
      <c r="O646">
        <v>1.08</v>
      </c>
      <c r="P646">
        <v>18</v>
      </c>
      <c r="Q646">
        <v>0.25</v>
      </c>
      <c r="R646">
        <v>-23</v>
      </c>
      <c r="S646">
        <v>-2</v>
      </c>
      <c r="T646">
        <v>5</v>
      </c>
      <c r="U646">
        <v>-119</v>
      </c>
      <c r="V646">
        <v>-116</v>
      </c>
      <c r="W646">
        <v>46201</v>
      </c>
      <c r="X646">
        <v>46168</v>
      </c>
      <c r="Y646">
        <v>30635</v>
      </c>
      <c r="Z646">
        <v>1.28</v>
      </c>
      <c r="AA646">
        <f t="shared" si="134"/>
        <v>10012</v>
      </c>
      <c r="AB646">
        <f t="shared" si="135"/>
        <v>-116</v>
      </c>
      <c r="AC646">
        <f t="shared" si="136"/>
        <v>6159</v>
      </c>
      <c r="AD646">
        <f t="shared" si="137"/>
        <v>0.6151618058330004</v>
      </c>
      <c r="AE646">
        <f t="shared" si="138"/>
        <v>0</v>
      </c>
      <c r="AF646" t="e">
        <f t="shared" ca="1" si="139"/>
        <v>#N/A</v>
      </c>
      <c r="AG646" t="e">
        <f t="shared" ca="1" si="140"/>
        <v>#N/A</v>
      </c>
      <c r="AH646" t="e">
        <f t="shared" ca="1" si="141"/>
        <v>#N/A</v>
      </c>
      <c r="AI646" t="e">
        <f t="shared" ca="1" si="130"/>
        <v>#N/A</v>
      </c>
      <c r="AJ646">
        <f t="shared" si="131"/>
        <v>9.988014382740711E-5</v>
      </c>
      <c r="AK646">
        <f t="shared" si="132"/>
        <v>0</v>
      </c>
      <c r="AL646" t="e">
        <f t="shared" ca="1" si="142"/>
        <v>#N/A</v>
      </c>
      <c r="AM646" t="b">
        <f t="shared" si="133"/>
        <v>0</v>
      </c>
    </row>
    <row r="647" spans="1:39" x14ac:dyDescent="0.3">
      <c r="A647" t="s">
        <v>47</v>
      </c>
      <c r="B647" t="s">
        <v>48</v>
      </c>
      <c r="C647" t="s">
        <v>39</v>
      </c>
      <c r="D647" t="s">
        <v>42</v>
      </c>
      <c r="E647" t="s">
        <v>448</v>
      </c>
      <c r="F647" s="13" t="str">
        <f>_xlfn.CONCAT(wiz_6[[#This Row],[OCTY......]],",",wiz_6[[#This Row],[OS]])</f>
        <v>PLAINFIELD,IN</v>
      </c>
      <c r="G647" t="s">
        <v>50</v>
      </c>
      <c r="H647" t="s">
        <v>362</v>
      </c>
      <c r="I647" s="13" t="str">
        <f>_xlfn.CONCAT(wiz_6[[#This Row],[DCTY......]], ",",wiz_6[[#This Row],[DS]])</f>
        <v>ADAIRSVILL,GA</v>
      </c>
      <c r="J647" t="str">
        <f>TRIM(CONCATENATE(wiz_6[[#This Row],[SHIPPER..................]],wiz_6[[#This Row],[ZIP2..]],wiz_6[[#This Row],[ZIP3..]]))</f>
        <v>LOWES MLXP VAN ONE WA| 4616830103</v>
      </c>
      <c r="K647">
        <v>16</v>
      </c>
      <c r="L647">
        <v>1.9</v>
      </c>
      <c r="M647">
        <v>0.21</v>
      </c>
      <c r="N647">
        <v>465</v>
      </c>
      <c r="O647">
        <v>0.84</v>
      </c>
      <c r="P647">
        <v>40</v>
      </c>
      <c r="Q647">
        <v>0.27</v>
      </c>
      <c r="R647">
        <v>12</v>
      </c>
      <c r="S647">
        <v>-42</v>
      </c>
      <c r="T647">
        <v>30</v>
      </c>
      <c r="U647">
        <v>79</v>
      </c>
      <c r="V647">
        <v>67</v>
      </c>
      <c r="W647">
        <v>46064</v>
      </c>
      <c r="X647">
        <v>46168</v>
      </c>
      <c r="Y647">
        <v>30103</v>
      </c>
      <c r="Z647">
        <v>1.89</v>
      </c>
      <c r="AA647">
        <f t="shared" si="134"/>
        <v>10012</v>
      </c>
      <c r="AB647">
        <f t="shared" si="135"/>
        <v>1072</v>
      </c>
      <c r="AC647">
        <f t="shared" si="136"/>
        <v>6159</v>
      </c>
      <c r="AD647">
        <f t="shared" si="137"/>
        <v>0.6151618058330004</v>
      </c>
      <c r="AE647">
        <f t="shared" si="138"/>
        <v>0</v>
      </c>
      <c r="AF647" t="e">
        <f t="shared" ca="1" si="139"/>
        <v>#N/A</v>
      </c>
      <c r="AG647" t="e">
        <f t="shared" ca="1" si="140"/>
        <v>#N/A</v>
      </c>
      <c r="AH647" t="e">
        <f t="shared" ca="1" si="141"/>
        <v>#N/A</v>
      </c>
      <c r="AI647" t="e">
        <f t="shared" ca="1" si="130"/>
        <v>#N/A</v>
      </c>
      <c r="AJ647">
        <f t="shared" si="131"/>
        <v>1.5980823012385138E-3</v>
      </c>
      <c r="AK647">
        <f t="shared" si="132"/>
        <v>0</v>
      </c>
      <c r="AL647" t="e">
        <f t="shared" ca="1" si="142"/>
        <v>#N/A</v>
      </c>
      <c r="AM647" t="b">
        <f t="shared" si="133"/>
        <v>0</v>
      </c>
    </row>
    <row r="648" spans="1:39" x14ac:dyDescent="0.3">
      <c r="A648" t="s">
        <v>37</v>
      </c>
      <c r="B648" t="s">
        <v>38</v>
      </c>
      <c r="C648" t="s">
        <v>39</v>
      </c>
      <c r="D648" t="s">
        <v>42</v>
      </c>
      <c r="E648" t="s">
        <v>442</v>
      </c>
      <c r="F648" s="13" t="str">
        <f>_xlfn.CONCAT(wiz_6[[#This Row],[OCTY......]],",",wiz_6[[#This Row],[OS]])</f>
        <v>INDIANAPOL,IN</v>
      </c>
      <c r="G648" t="s">
        <v>53</v>
      </c>
      <c r="H648" t="s">
        <v>107</v>
      </c>
      <c r="I648" s="13" t="str">
        <f>_xlfn.CONCAT(wiz_6[[#This Row],[DCTY......]], ",",wiz_6[[#This Row],[DS]])</f>
        <v>MONTGOMERY,IL</v>
      </c>
      <c r="J648" t="str">
        <f>TRIM(CONCATENATE(wiz_6[[#This Row],[SHIPPER..................]],wiz_6[[#This Row],[ZIP2..]],wiz_6[[#This Row],[ZIP3..]]))</f>
        <v>b: C H ROBINSON | 4620160538</v>
      </c>
      <c r="K648">
        <v>1</v>
      </c>
      <c r="L648">
        <v>2.17</v>
      </c>
      <c r="M648">
        <v>0.27</v>
      </c>
      <c r="N648">
        <v>205</v>
      </c>
      <c r="O648">
        <v>1.5</v>
      </c>
      <c r="P648">
        <v>32</v>
      </c>
      <c r="Q648">
        <v>0.25</v>
      </c>
      <c r="R648">
        <v>-12</v>
      </c>
      <c r="S648">
        <v>-3</v>
      </c>
      <c r="T648">
        <v>-143</v>
      </c>
      <c r="U648">
        <v>-49</v>
      </c>
      <c r="V648">
        <v>-195</v>
      </c>
      <c r="W648">
        <v>46064</v>
      </c>
      <c r="X648">
        <v>46201</v>
      </c>
      <c r="Y648">
        <v>60538</v>
      </c>
      <c r="Z648">
        <v>2.2200000000000002</v>
      </c>
      <c r="AA648">
        <f t="shared" si="134"/>
        <v>10012</v>
      </c>
      <c r="AB648">
        <f t="shared" si="135"/>
        <v>-195</v>
      </c>
      <c r="AC648">
        <f t="shared" si="136"/>
        <v>6159</v>
      </c>
      <c r="AD648">
        <f t="shared" si="137"/>
        <v>0.6151618058330004</v>
      </c>
      <c r="AE648">
        <f t="shared" si="138"/>
        <v>0</v>
      </c>
      <c r="AF648" t="e">
        <f t="shared" ca="1" si="139"/>
        <v>#N/A</v>
      </c>
      <c r="AG648" t="e">
        <f t="shared" ca="1" si="140"/>
        <v>#N/A</v>
      </c>
      <c r="AH648" t="e">
        <f t="shared" ca="1" si="141"/>
        <v>#N/A</v>
      </c>
      <c r="AI648" t="e">
        <f t="shared" ca="1" si="130"/>
        <v>#N/A</v>
      </c>
      <c r="AJ648">
        <f t="shared" si="131"/>
        <v>9.988014382740711E-5</v>
      </c>
      <c r="AK648">
        <f t="shared" si="132"/>
        <v>0</v>
      </c>
      <c r="AL648" t="e">
        <f t="shared" ca="1" si="142"/>
        <v>#N/A</v>
      </c>
      <c r="AM648" t="b">
        <f t="shared" si="133"/>
        <v>0</v>
      </c>
    </row>
    <row r="649" spans="1:39" x14ac:dyDescent="0.3">
      <c r="A649" t="s">
        <v>879</v>
      </c>
      <c r="B649" t="s">
        <v>880</v>
      </c>
      <c r="C649" t="s">
        <v>39</v>
      </c>
      <c r="D649" t="s">
        <v>42</v>
      </c>
      <c r="E649" t="s">
        <v>442</v>
      </c>
      <c r="F649" s="13" t="str">
        <f>_xlfn.CONCAT(wiz_6[[#This Row],[OCTY......]],",",wiz_6[[#This Row],[OS]])</f>
        <v>INDIANAPOL,IN</v>
      </c>
      <c r="G649" t="s">
        <v>274</v>
      </c>
      <c r="H649" t="s">
        <v>460</v>
      </c>
      <c r="I649" s="13" t="str">
        <f>_xlfn.CONCAT(wiz_6[[#This Row],[DCTY......]], ",",wiz_6[[#This Row],[DS]])</f>
        <v>KANSAS CIT,KS</v>
      </c>
      <c r="J649" t="str">
        <f>TRIM(CONCATENATE(wiz_6[[#This Row],[SHIPPER..................]],wiz_6[[#This Row],[ZIP2..]],wiz_6[[#This Row],[ZIP3..]]))</f>
        <v>PLS PITTSBURGH LOGIST| 4620166101</v>
      </c>
      <c r="K649">
        <v>1</v>
      </c>
      <c r="L649">
        <v>1.52</v>
      </c>
      <c r="M649">
        <v>0.27</v>
      </c>
      <c r="N649">
        <v>477</v>
      </c>
      <c r="O649">
        <v>1.08</v>
      </c>
      <c r="P649">
        <v>18</v>
      </c>
      <c r="Q649">
        <v>0.25</v>
      </c>
      <c r="R649">
        <v>-28</v>
      </c>
      <c r="S649">
        <v>-2</v>
      </c>
      <c r="T649">
        <v>-27</v>
      </c>
      <c r="U649">
        <v>-154</v>
      </c>
      <c r="V649">
        <v>-183</v>
      </c>
      <c r="W649">
        <v>46168</v>
      </c>
      <c r="X649">
        <v>46201</v>
      </c>
      <c r="Y649">
        <v>66101</v>
      </c>
      <c r="Z649">
        <v>1.57</v>
      </c>
      <c r="AA649">
        <f t="shared" si="134"/>
        <v>10012</v>
      </c>
      <c r="AB649">
        <f t="shared" si="135"/>
        <v>-183</v>
      </c>
      <c r="AC649">
        <f t="shared" si="136"/>
        <v>6159</v>
      </c>
      <c r="AD649">
        <f t="shared" si="137"/>
        <v>0.6151618058330004</v>
      </c>
      <c r="AE649">
        <f t="shared" si="138"/>
        <v>0</v>
      </c>
      <c r="AF649" t="e">
        <f t="shared" ca="1" si="139"/>
        <v>#N/A</v>
      </c>
      <c r="AG649" t="e">
        <f t="shared" ca="1" si="140"/>
        <v>#N/A</v>
      </c>
      <c r="AH649" t="e">
        <f t="shared" ca="1" si="141"/>
        <v>#N/A</v>
      </c>
      <c r="AI649" t="e">
        <f t="shared" ca="1" si="130"/>
        <v>#N/A</v>
      </c>
      <c r="AJ649">
        <f t="shared" si="131"/>
        <v>9.988014382740711E-5</v>
      </c>
      <c r="AK649">
        <f t="shared" si="132"/>
        <v>0</v>
      </c>
      <c r="AL649" t="e">
        <f t="shared" ca="1" si="142"/>
        <v>#N/A</v>
      </c>
      <c r="AM649" t="b">
        <f t="shared" si="133"/>
        <v>0</v>
      </c>
    </row>
    <row r="650" spans="1:39" x14ac:dyDescent="0.3">
      <c r="A650" t="s">
        <v>78</v>
      </c>
      <c r="B650" t="s">
        <v>79</v>
      </c>
      <c r="C650" t="s">
        <v>39</v>
      </c>
      <c r="D650" t="s">
        <v>42</v>
      </c>
      <c r="E650" t="s">
        <v>442</v>
      </c>
      <c r="F650" s="13" t="str">
        <f>_xlfn.CONCAT(wiz_6[[#This Row],[OCTY......]],",",wiz_6[[#This Row],[OS]])</f>
        <v>INDIANAPOL,IN</v>
      </c>
      <c r="G650" t="s">
        <v>44</v>
      </c>
      <c r="H650" t="s">
        <v>464</v>
      </c>
      <c r="I650" s="13" t="str">
        <f>_xlfn.CONCAT(wiz_6[[#This Row],[DCTY......]], ",",wiz_6[[#This Row],[DS]])</f>
        <v>FRANKLIN  ,KY</v>
      </c>
      <c r="J650" t="str">
        <f>TRIM(CONCATENATE(wiz_6[[#This Row],[SHIPPER..................]],wiz_6[[#This Row],[ZIP2..]],wiz_6[[#This Row],[ZIP3..]]))</f>
        <v>TRACTOR SUPPLY MANHAT| 4620142134</v>
      </c>
      <c r="K650">
        <v>1</v>
      </c>
      <c r="L650">
        <v>2.5099999999999998</v>
      </c>
      <c r="M650">
        <v>0.21</v>
      </c>
      <c r="N650">
        <v>259</v>
      </c>
      <c r="O650">
        <v>0.34</v>
      </c>
      <c r="P650">
        <v>32</v>
      </c>
      <c r="Q650">
        <v>0.25</v>
      </c>
      <c r="R650">
        <v>12</v>
      </c>
      <c r="S650">
        <v>6</v>
      </c>
      <c r="T650">
        <v>47</v>
      </c>
      <c r="U650">
        <v>234</v>
      </c>
      <c r="V650">
        <v>287</v>
      </c>
      <c r="W650">
        <v>46064</v>
      </c>
      <c r="X650">
        <v>46201</v>
      </c>
      <c r="Y650">
        <v>42134</v>
      </c>
      <c r="Z650">
        <v>2.5</v>
      </c>
      <c r="AA650">
        <f t="shared" si="134"/>
        <v>10012</v>
      </c>
      <c r="AB650">
        <f t="shared" si="135"/>
        <v>287</v>
      </c>
      <c r="AC650">
        <f t="shared" si="136"/>
        <v>6159</v>
      </c>
      <c r="AD650">
        <f t="shared" si="137"/>
        <v>0.6151618058330004</v>
      </c>
      <c r="AE650">
        <f t="shared" si="138"/>
        <v>0</v>
      </c>
      <c r="AF650" t="e">
        <f t="shared" ca="1" si="139"/>
        <v>#N/A</v>
      </c>
      <c r="AG650" t="e">
        <f t="shared" ca="1" si="140"/>
        <v>#N/A</v>
      </c>
      <c r="AH650" t="e">
        <f t="shared" ca="1" si="141"/>
        <v>#N/A</v>
      </c>
      <c r="AI650" t="e">
        <f t="shared" ca="1" si="130"/>
        <v>#N/A</v>
      </c>
      <c r="AJ650">
        <f t="shared" si="131"/>
        <v>9.988014382740711E-5</v>
      </c>
      <c r="AK650">
        <f t="shared" si="132"/>
        <v>0</v>
      </c>
      <c r="AL650" t="e">
        <f t="shared" ca="1" si="142"/>
        <v>#N/A</v>
      </c>
      <c r="AM650" t="b">
        <f t="shared" si="133"/>
        <v>0</v>
      </c>
    </row>
    <row r="651" spans="1:39" x14ac:dyDescent="0.3">
      <c r="A651" t="s">
        <v>37</v>
      </c>
      <c r="B651" t="s">
        <v>38</v>
      </c>
      <c r="C651" t="s">
        <v>39</v>
      </c>
      <c r="D651" t="s">
        <v>42</v>
      </c>
      <c r="E651" t="s">
        <v>877</v>
      </c>
      <c r="F651" s="13" t="str">
        <f>_xlfn.CONCAT(wiz_6[[#This Row],[OCTY......]],",",wiz_6[[#This Row],[OS]])</f>
        <v>WHITESTOWN,IN</v>
      </c>
      <c r="G651" t="s">
        <v>44</v>
      </c>
      <c r="H651" t="s">
        <v>109</v>
      </c>
      <c r="I651" s="13" t="str">
        <f>_xlfn.CONCAT(wiz_6[[#This Row],[DCTY......]], ",",wiz_6[[#This Row],[DS]])</f>
        <v>MAYSVILLE ,KY</v>
      </c>
      <c r="J651" t="str">
        <f>TRIM(CONCATENATE(wiz_6[[#This Row],[SHIPPER..................]],wiz_6[[#This Row],[ZIP2..]],wiz_6[[#This Row],[ZIP3..]]))</f>
        <v>b: C H ROBINSON | 4607541056</v>
      </c>
      <c r="K651">
        <v>2</v>
      </c>
      <c r="L651">
        <v>2.4900000000000002</v>
      </c>
      <c r="M651">
        <v>0.27</v>
      </c>
      <c r="N651">
        <v>199</v>
      </c>
      <c r="O651">
        <v>0.47</v>
      </c>
      <c r="P651">
        <v>55</v>
      </c>
      <c r="Q651">
        <v>0.28000000000000003</v>
      </c>
      <c r="R651">
        <v>-12</v>
      </c>
      <c r="S651">
        <v>-71</v>
      </c>
      <c r="T651">
        <v>2</v>
      </c>
      <c r="U651">
        <v>94</v>
      </c>
      <c r="V651">
        <v>25</v>
      </c>
      <c r="W651">
        <v>46933</v>
      </c>
      <c r="X651">
        <v>46075</v>
      </c>
      <c r="Y651">
        <v>41056</v>
      </c>
      <c r="Z651">
        <v>2.54</v>
      </c>
      <c r="AA651">
        <f t="shared" si="134"/>
        <v>10012</v>
      </c>
      <c r="AB651">
        <f t="shared" si="135"/>
        <v>50</v>
      </c>
      <c r="AC651">
        <f t="shared" si="136"/>
        <v>6159</v>
      </c>
      <c r="AD651">
        <f t="shared" si="137"/>
        <v>0.6151618058330004</v>
      </c>
      <c r="AE651">
        <f t="shared" si="138"/>
        <v>0</v>
      </c>
      <c r="AF651" t="e">
        <f t="shared" ca="1" si="139"/>
        <v>#N/A</v>
      </c>
      <c r="AG651" t="e">
        <f t="shared" ca="1" si="140"/>
        <v>#N/A</v>
      </c>
      <c r="AH651" t="e">
        <f t="shared" ca="1" si="141"/>
        <v>#N/A</v>
      </c>
      <c r="AI651" t="e">
        <f t="shared" ca="1" si="130"/>
        <v>#N/A</v>
      </c>
      <c r="AJ651">
        <f t="shared" si="131"/>
        <v>1.9976028765481422E-4</v>
      </c>
      <c r="AK651">
        <f t="shared" si="132"/>
        <v>0</v>
      </c>
      <c r="AL651" t="e">
        <f t="shared" ca="1" si="142"/>
        <v>#N/A</v>
      </c>
      <c r="AM651" t="b">
        <f t="shared" si="133"/>
        <v>0</v>
      </c>
    </row>
    <row r="652" spans="1:39" x14ac:dyDescent="0.3">
      <c r="A652" t="s">
        <v>195</v>
      </c>
      <c r="B652" t="s">
        <v>196</v>
      </c>
      <c r="C652" t="s">
        <v>39</v>
      </c>
      <c r="D652" t="s">
        <v>42</v>
      </c>
      <c r="E652" t="s">
        <v>442</v>
      </c>
      <c r="F652" s="13" t="str">
        <f>_xlfn.CONCAT(wiz_6[[#This Row],[OCTY......]],",",wiz_6[[#This Row],[OS]])</f>
        <v>INDIANAPOL,IN</v>
      </c>
      <c r="G652" t="s">
        <v>66</v>
      </c>
      <c r="H652" t="s">
        <v>709</v>
      </c>
      <c r="I652" s="13" t="str">
        <f>_xlfn.CONCAT(wiz_6[[#This Row],[DCTY......]], ",",wiz_6[[#This Row],[DS]])</f>
        <v>VERONA    ,MS</v>
      </c>
      <c r="J652" t="str">
        <f>TRIM(CONCATENATE(wiz_6[[#This Row],[SHIPPER..................]],wiz_6[[#This Row],[ZIP2..]],wiz_6[[#This Row],[ZIP3..]]))</f>
        <v>MTD PRODUCTS INC | 4620138879</v>
      </c>
      <c r="K652">
        <v>4</v>
      </c>
      <c r="L652">
        <v>1.58</v>
      </c>
      <c r="M652">
        <v>0.2</v>
      </c>
      <c r="N652">
        <v>504</v>
      </c>
      <c r="O652">
        <v>0.96</v>
      </c>
      <c r="P652">
        <v>101</v>
      </c>
      <c r="Q652">
        <v>0.33</v>
      </c>
      <c r="R652">
        <v>18</v>
      </c>
      <c r="S652">
        <v>-50</v>
      </c>
      <c r="T652">
        <v>20</v>
      </c>
      <c r="U652">
        <v>215</v>
      </c>
      <c r="V652">
        <v>185</v>
      </c>
      <c r="W652">
        <v>46131</v>
      </c>
      <c r="X652">
        <v>46201</v>
      </c>
      <c r="Y652">
        <v>38879</v>
      </c>
      <c r="Z652">
        <v>1.56</v>
      </c>
      <c r="AA652">
        <f t="shared" si="134"/>
        <v>10012</v>
      </c>
      <c r="AB652">
        <f t="shared" si="135"/>
        <v>740</v>
      </c>
      <c r="AC652">
        <f t="shared" si="136"/>
        <v>6159</v>
      </c>
      <c r="AD652">
        <f t="shared" si="137"/>
        <v>0.6151618058330004</v>
      </c>
      <c r="AE652">
        <f t="shared" si="138"/>
        <v>0</v>
      </c>
      <c r="AF652" t="e">
        <f t="shared" ca="1" si="139"/>
        <v>#N/A</v>
      </c>
      <c r="AG652" t="e">
        <f t="shared" ca="1" si="140"/>
        <v>#N/A</v>
      </c>
      <c r="AH652" t="e">
        <f t="shared" ca="1" si="141"/>
        <v>#N/A</v>
      </c>
      <c r="AI652" t="e">
        <f t="shared" ca="1" si="130"/>
        <v>#N/A</v>
      </c>
      <c r="AJ652">
        <f t="shared" si="131"/>
        <v>3.9952057530962844E-4</v>
      </c>
      <c r="AK652">
        <f t="shared" si="132"/>
        <v>0</v>
      </c>
      <c r="AL652" t="e">
        <f t="shared" ca="1" si="142"/>
        <v>#N/A</v>
      </c>
      <c r="AM652" t="b">
        <f t="shared" si="133"/>
        <v>0</v>
      </c>
    </row>
    <row r="653" spans="1:39" x14ac:dyDescent="0.3">
      <c r="A653" t="s">
        <v>37</v>
      </c>
      <c r="B653" t="s">
        <v>38</v>
      </c>
      <c r="C653" t="s">
        <v>39</v>
      </c>
      <c r="D653" t="s">
        <v>42</v>
      </c>
      <c r="E653" t="s">
        <v>62</v>
      </c>
      <c r="F653" s="13" t="str">
        <f>_xlfn.CONCAT(wiz_6[[#This Row],[OCTY......]],",",wiz_6[[#This Row],[OS]])</f>
        <v>GREENFIELD,IN</v>
      </c>
      <c r="G653" t="s">
        <v>68</v>
      </c>
      <c r="H653" t="s">
        <v>881</v>
      </c>
      <c r="I653" s="13" t="str">
        <f>_xlfn.CONCAT(wiz_6[[#This Row],[DCTY......]], ",",wiz_6[[#This Row],[DS]])</f>
        <v>FLETCHER  ,NC</v>
      </c>
      <c r="J653" t="str">
        <f>TRIM(CONCATENATE(wiz_6[[#This Row],[SHIPPER..................]],wiz_6[[#This Row],[ZIP2..]],wiz_6[[#This Row],[ZIP3..]]))</f>
        <v>b: C H ROBINSON | 4614028732</v>
      </c>
      <c r="K653">
        <v>1</v>
      </c>
      <c r="L653">
        <v>2.5099999999999998</v>
      </c>
      <c r="M653">
        <v>0.28000000000000003</v>
      </c>
      <c r="N653">
        <v>465</v>
      </c>
      <c r="O653">
        <v>0.97</v>
      </c>
      <c r="P653">
        <v>39</v>
      </c>
      <c r="Q653">
        <v>0.25</v>
      </c>
      <c r="R653">
        <v>-33</v>
      </c>
      <c r="S653">
        <v>-154</v>
      </c>
      <c r="T653">
        <v>-1</v>
      </c>
      <c r="U653">
        <v>415</v>
      </c>
      <c r="V653">
        <v>260</v>
      </c>
      <c r="W653">
        <v>47240</v>
      </c>
      <c r="X653">
        <v>46140</v>
      </c>
      <c r="Y653">
        <v>28732</v>
      </c>
      <c r="Z653">
        <v>2.57</v>
      </c>
      <c r="AA653">
        <f t="shared" si="134"/>
        <v>10012</v>
      </c>
      <c r="AB653">
        <f t="shared" si="135"/>
        <v>260</v>
      </c>
      <c r="AC653">
        <f t="shared" si="136"/>
        <v>6159</v>
      </c>
      <c r="AD653">
        <f t="shared" si="137"/>
        <v>0.6151618058330004</v>
      </c>
      <c r="AE653">
        <f t="shared" si="138"/>
        <v>0</v>
      </c>
      <c r="AF653" t="e">
        <f t="shared" ca="1" si="139"/>
        <v>#N/A</v>
      </c>
      <c r="AG653" t="e">
        <f t="shared" ca="1" si="140"/>
        <v>#N/A</v>
      </c>
      <c r="AH653" t="e">
        <f t="shared" ca="1" si="141"/>
        <v>#N/A</v>
      </c>
      <c r="AI653" t="e">
        <f t="shared" ca="1" si="130"/>
        <v>#N/A</v>
      </c>
      <c r="AJ653">
        <f t="shared" si="131"/>
        <v>9.988014382740711E-5</v>
      </c>
      <c r="AK653">
        <f t="shared" si="132"/>
        <v>0</v>
      </c>
      <c r="AL653" t="e">
        <f t="shared" ca="1" si="142"/>
        <v>#N/A</v>
      </c>
      <c r="AM653" t="b">
        <f t="shared" si="133"/>
        <v>0</v>
      </c>
    </row>
    <row r="654" spans="1:39" x14ac:dyDescent="0.3">
      <c r="A654" t="s">
        <v>37</v>
      </c>
      <c r="B654" t="s">
        <v>38</v>
      </c>
      <c r="C654" t="s">
        <v>39</v>
      </c>
      <c r="D654" t="s">
        <v>42</v>
      </c>
      <c r="E654" t="s">
        <v>448</v>
      </c>
      <c r="F654" s="13" t="str">
        <f>_xlfn.CONCAT(wiz_6[[#This Row],[OCTY......]],",",wiz_6[[#This Row],[OS]])</f>
        <v>PLAINFIELD,IN</v>
      </c>
      <c r="G654" t="s">
        <v>68</v>
      </c>
      <c r="H654" t="s">
        <v>184</v>
      </c>
      <c r="I654" s="13" t="str">
        <f>_xlfn.CONCAT(wiz_6[[#This Row],[DCTY......]], ",",wiz_6[[#This Row],[DS]])</f>
        <v>CHARLOTTE ,NC</v>
      </c>
      <c r="J654" t="str">
        <f>TRIM(CONCATENATE(wiz_6[[#This Row],[SHIPPER..................]],wiz_6[[#This Row],[ZIP2..]],wiz_6[[#This Row],[ZIP3..]]))</f>
        <v>b: C H ROBINSON | 4616828201</v>
      </c>
      <c r="K654">
        <v>1</v>
      </c>
      <c r="L654">
        <v>1.71</v>
      </c>
      <c r="M654">
        <v>0.27</v>
      </c>
      <c r="N654">
        <v>605</v>
      </c>
      <c r="O654">
        <v>1.75</v>
      </c>
      <c r="P654">
        <v>66</v>
      </c>
      <c r="Q654">
        <v>0.3</v>
      </c>
      <c r="R654">
        <v>-23</v>
      </c>
      <c r="S654">
        <v>-88</v>
      </c>
      <c r="T654">
        <v>-127</v>
      </c>
      <c r="U654">
        <v>-21</v>
      </c>
      <c r="V654">
        <v>-236</v>
      </c>
      <c r="W654">
        <v>47240</v>
      </c>
      <c r="X654">
        <v>46168</v>
      </c>
      <c r="Y654">
        <v>28201</v>
      </c>
      <c r="Z654">
        <v>1.76</v>
      </c>
      <c r="AA654">
        <f t="shared" si="134"/>
        <v>10012</v>
      </c>
      <c r="AB654">
        <f t="shared" si="135"/>
        <v>-236</v>
      </c>
      <c r="AC654">
        <f t="shared" si="136"/>
        <v>6159</v>
      </c>
      <c r="AD654">
        <f t="shared" si="137"/>
        <v>0.6151618058330004</v>
      </c>
      <c r="AE654">
        <f t="shared" si="138"/>
        <v>0</v>
      </c>
      <c r="AF654" t="e">
        <f t="shared" ca="1" si="139"/>
        <v>#N/A</v>
      </c>
      <c r="AG654" t="e">
        <f t="shared" ca="1" si="140"/>
        <v>#N/A</v>
      </c>
      <c r="AH654" t="e">
        <f t="shared" ca="1" si="141"/>
        <v>#N/A</v>
      </c>
      <c r="AI654" t="e">
        <f t="shared" ca="1" si="130"/>
        <v>#N/A</v>
      </c>
      <c r="AJ654">
        <f t="shared" si="131"/>
        <v>9.988014382740711E-5</v>
      </c>
      <c r="AK654">
        <f t="shared" si="132"/>
        <v>0</v>
      </c>
      <c r="AL654" t="e">
        <f t="shared" ca="1" si="142"/>
        <v>#N/A</v>
      </c>
      <c r="AM654" t="b">
        <f t="shared" si="133"/>
        <v>0</v>
      </c>
    </row>
    <row r="655" spans="1:39" x14ac:dyDescent="0.3">
      <c r="A655" t="s">
        <v>123</v>
      </c>
      <c r="B655" t="s">
        <v>124</v>
      </c>
      <c r="C655" t="s">
        <v>39</v>
      </c>
      <c r="D655" t="s">
        <v>42</v>
      </c>
      <c r="E655" t="s">
        <v>882</v>
      </c>
      <c r="F655" s="13" t="str">
        <f>_xlfn.CONCAT(wiz_6[[#This Row],[OCTY......]],",",wiz_6[[#This Row],[OS]])</f>
        <v>FISHERS   ,IN</v>
      </c>
      <c r="G655" t="s">
        <v>68</v>
      </c>
      <c r="H655" t="s">
        <v>592</v>
      </c>
      <c r="I655" s="13" t="str">
        <f>_xlfn.CONCAT(wiz_6[[#This Row],[DCTY......]], ",",wiz_6[[#This Row],[DS]])</f>
        <v>SHELBY    ,NC</v>
      </c>
      <c r="J655" t="str">
        <f>TRIM(CONCATENATE(wiz_6[[#This Row],[SHIPPER..................]],wiz_6[[#This Row],[ZIP2..]],wiz_6[[#This Row],[ZIP3..]]))</f>
        <v>WAL MART SAMS GENERAL| 4603828150</v>
      </c>
      <c r="K655">
        <v>1</v>
      </c>
      <c r="L655">
        <v>2.02</v>
      </c>
      <c r="M655">
        <v>0.12</v>
      </c>
      <c r="N655">
        <v>523</v>
      </c>
      <c r="O655">
        <v>1.05</v>
      </c>
      <c r="P655">
        <v>15</v>
      </c>
      <c r="Q655">
        <v>0.25</v>
      </c>
      <c r="R655">
        <v>48</v>
      </c>
      <c r="S655">
        <v>-9</v>
      </c>
      <c r="T655">
        <v>-1</v>
      </c>
      <c r="U655">
        <v>14</v>
      </c>
      <c r="V655">
        <v>4</v>
      </c>
      <c r="W655">
        <v>46064</v>
      </c>
      <c r="X655">
        <v>46038</v>
      </c>
      <c r="Y655">
        <v>28150</v>
      </c>
      <c r="Z655">
        <v>1.92</v>
      </c>
      <c r="AA655">
        <f t="shared" si="134"/>
        <v>10012</v>
      </c>
      <c r="AB655">
        <f t="shared" si="135"/>
        <v>4</v>
      </c>
      <c r="AC655">
        <f t="shared" si="136"/>
        <v>6159</v>
      </c>
      <c r="AD655">
        <f t="shared" si="137"/>
        <v>0.6151618058330004</v>
      </c>
      <c r="AE655">
        <f t="shared" si="138"/>
        <v>0</v>
      </c>
      <c r="AF655" t="e">
        <f t="shared" ca="1" si="139"/>
        <v>#N/A</v>
      </c>
      <c r="AG655" t="e">
        <f t="shared" ca="1" si="140"/>
        <v>#N/A</v>
      </c>
      <c r="AH655" t="e">
        <f t="shared" ca="1" si="141"/>
        <v>#N/A</v>
      </c>
      <c r="AI655" t="e">
        <f t="shared" ca="1" si="130"/>
        <v>#N/A</v>
      </c>
      <c r="AJ655">
        <f t="shared" si="131"/>
        <v>9.988014382740711E-5</v>
      </c>
      <c r="AK655">
        <f t="shared" si="132"/>
        <v>0</v>
      </c>
      <c r="AL655" t="e">
        <f t="shared" ca="1" si="142"/>
        <v>#N/A</v>
      </c>
      <c r="AM655" t="b">
        <f t="shared" si="133"/>
        <v>0</v>
      </c>
    </row>
    <row r="656" spans="1:39" x14ac:dyDescent="0.3">
      <c r="A656" t="s">
        <v>37</v>
      </c>
      <c r="B656" t="s">
        <v>38</v>
      </c>
      <c r="C656" t="s">
        <v>39</v>
      </c>
      <c r="D656" t="s">
        <v>42</v>
      </c>
      <c r="E656" t="s">
        <v>882</v>
      </c>
      <c r="F656" s="13" t="str">
        <f>_xlfn.CONCAT(wiz_6[[#This Row],[OCTY......]],",",wiz_6[[#This Row],[OS]])</f>
        <v>FISHERS   ,IN</v>
      </c>
      <c r="G656" t="s">
        <v>68</v>
      </c>
      <c r="H656" t="s">
        <v>747</v>
      </c>
      <c r="I656" s="13" t="str">
        <f>_xlfn.CONCAT(wiz_6[[#This Row],[DCTY......]], ",",wiz_6[[#This Row],[DS]])</f>
        <v>HOPE MILLS,NC</v>
      </c>
      <c r="J656" t="str">
        <f>TRIM(CONCATENATE(wiz_6[[#This Row],[SHIPPER..................]],wiz_6[[#This Row],[ZIP2..]],wiz_6[[#This Row],[ZIP3..]]))</f>
        <v>b: C H ROBINSON | 4603828348</v>
      </c>
      <c r="K656">
        <v>1</v>
      </c>
      <c r="L656">
        <v>1.67</v>
      </c>
      <c r="M656">
        <v>0.27</v>
      </c>
      <c r="N656">
        <v>657</v>
      </c>
      <c r="O656">
        <v>1.29</v>
      </c>
      <c r="P656">
        <v>15</v>
      </c>
      <c r="Q656">
        <v>0.25</v>
      </c>
      <c r="R656">
        <v>-40</v>
      </c>
      <c r="S656">
        <v>27</v>
      </c>
      <c r="T656">
        <v>23</v>
      </c>
      <c r="U656">
        <v>-58</v>
      </c>
      <c r="V656">
        <v>-8</v>
      </c>
      <c r="W656">
        <v>46064</v>
      </c>
      <c r="X656">
        <v>46038</v>
      </c>
      <c r="Y656">
        <v>28348</v>
      </c>
      <c r="Z656">
        <v>1.72</v>
      </c>
      <c r="AA656">
        <f t="shared" si="134"/>
        <v>10012</v>
      </c>
      <c r="AB656">
        <f t="shared" si="135"/>
        <v>-8</v>
      </c>
      <c r="AC656">
        <f t="shared" si="136"/>
        <v>6159</v>
      </c>
      <c r="AD656">
        <f t="shared" si="137"/>
        <v>0.6151618058330004</v>
      </c>
      <c r="AE656">
        <f t="shared" si="138"/>
        <v>0</v>
      </c>
      <c r="AF656" t="e">
        <f t="shared" ca="1" si="139"/>
        <v>#N/A</v>
      </c>
      <c r="AG656" t="e">
        <f t="shared" ca="1" si="140"/>
        <v>#N/A</v>
      </c>
      <c r="AH656" t="e">
        <f t="shared" ca="1" si="141"/>
        <v>#N/A</v>
      </c>
      <c r="AI656" t="e">
        <f t="shared" ca="1" si="130"/>
        <v>#N/A</v>
      </c>
      <c r="AJ656">
        <f t="shared" si="131"/>
        <v>9.988014382740711E-5</v>
      </c>
      <c r="AK656">
        <f t="shared" si="132"/>
        <v>0</v>
      </c>
      <c r="AL656" t="e">
        <f t="shared" ca="1" si="142"/>
        <v>#N/A</v>
      </c>
      <c r="AM656" t="b">
        <f t="shared" si="133"/>
        <v>0</v>
      </c>
    </row>
    <row r="657" spans="1:39" x14ac:dyDescent="0.3">
      <c r="A657" t="s">
        <v>37</v>
      </c>
      <c r="B657" t="s">
        <v>38</v>
      </c>
      <c r="C657" t="s">
        <v>39</v>
      </c>
      <c r="D657" t="s">
        <v>42</v>
      </c>
      <c r="E657" t="s">
        <v>442</v>
      </c>
      <c r="F657" s="13" t="str">
        <f>_xlfn.CONCAT(wiz_6[[#This Row],[OCTY......]],",",wiz_6[[#This Row],[OS]])</f>
        <v>INDIANAPOL,IN</v>
      </c>
      <c r="G657" t="s">
        <v>68</v>
      </c>
      <c r="H657" t="s">
        <v>883</v>
      </c>
      <c r="I657" s="13" t="str">
        <f>_xlfn.CONCAT(wiz_6[[#This Row],[DCTY......]], ",",wiz_6[[#This Row],[DS]])</f>
        <v>SAINT PAUL,NC</v>
      </c>
      <c r="J657" t="str">
        <f>TRIM(CONCATENATE(wiz_6[[#This Row],[SHIPPER..................]],wiz_6[[#This Row],[ZIP2..]],wiz_6[[#This Row],[ZIP3..]]))</f>
        <v>b: C H ROBINSON | 4620128384</v>
      </c>
      <c r="K657">
        <v>1</v>
      </c>
      <c r="L657">
        <v>1.46</v>
      </c>
      <c r="M657">
        <v>0.28000000000000003</v>
      </c>
      <c r="N657">
        <v>674</v>
      </c>
      <c r="O657">
        <v>1.71</v>
      </c>
      <c r="P657">
        <v>63</v>
      </c>
      <c r="Q657">
        <v>0.3</v>
      </c>
      <c r="R657">
        <v>-6</v>
      </c>
      <c r="S657">
        <v>-3</v>
      </c>
      <c r="T657">
        <v>-76</v>
      </c>
      <c r="U657">
        <v>-221</v>
      </c>
      <c r="V657">
        <v>-300</v>
      </c>
      <c r="W657">
        <v>47265</v>
      </c>
      <c r="X657">
        <v>46201</v>
      </c>
      <c r="Y657">
        <v>28384</v>
      </c>
      <c r="Z657">
        <v>1.52</v>
      </c>
      <c r="AA657">
        <f t="shared" si="134"/>
        <v>10012</v>
      </c>
      <c r="AB657">
        <f t="shared" si="135"/>
        <v>-300</v>
      </c>
      <c r="AC657">
        <f t="shared" si="136"/>
        <v>6159</v>
      </c>
      <c r="AD657">
        <f t="shared" si="137"/>
        <v>0.6151618058330004</v>
      </c>
      <c r="AE657">
        <f t="shared" si="138"/>
        <v>0</v>
      </c>
      <c r="AF657" t="e">
        <f t="shared" ca="1" si="139"/>
        <v>#N/A</v>
      </c>
      <c r="AG657" t="e">
        <f t="shared" ca="1" si="140"/>
        <v>#N/A</v>
      </c>
      <c r="AH657" t="e">
        <f t="shared" ca="1" si="141"/>
        <v>#N/A</v>
      </c>
      <c r="AI657" t="e">
        <f t="shared" ca="1" si="130"/>
        <v>#N/A</v>
      </c>
      <c r="AJ657">
        <f t="shared" si="131"/>
        <v>9.988014382740711E-5</v>
      </c>
      <c r="AK657">
        <f t="shared" si="132"/>
        <v>0</v>
      </c>
      <c r="AL657" t="e">
        <f t="shared" ca="1" si="142"/>
        <v>#N/A</v>
      </c>
      <c r="AM657" t="b">
        <f t="shared" si="133"/>
        <v>0</v>
      </c>
    </row>
    <row r="658" spans="1:39" x14ac:dyDescent="0.3">
      <c r="A658" t="s">
        <v>210</v>
      </c>
      <c r="B658" t="s">
        <v>211</v>
      </c>
      <c r="C658" t="s">
        <v>39</v>
      </c>
      <c r="D658" t="s">
        <v>42</v>
      </c>
      <c r="E658" t="s">
        <v>442</v>
      </c>
      <c r="F658" s="13" t="str">
        <f>_xlfn.CONCAT(wiz_6[[#This Row],[OCTY......]],",",wiz_6[[#This Row],[OS]])</f>
        <v>INDIANAPOL,IN</v>
      </c>
      <c r="G658" t="s">
        <v>68</v>
      </c>
      <c r="H658" t="s">
        <v>747</v>
      </c>
      <c r="I658" s="13" t="str">
        <f>_xlfn.CONCAT(wiz_6[[#This Row],[DCTY......]], ",",wiz_6[[#This Row],[DS]])</f>
        <v>HOPE MILLS,NC</v>
      </c>
      <c r="J658" t="str">
        <f>TRIM(CONCATENATE(wiz_6[[#This Row],[SHIPPER..................]],wiz_6[[#This Row],[ZIP2..]],wiz_6[[#This Row],[ZIP3..]]))</f>
        <v>b: ECHO GLOBAL LOGIST| 4620128348</v>
      </c>
      <c r="K658">
        <v>1</v>
      </c>
      <c r="L658">
        <v>2.74</v>
      </c>
      <c r="M658">
        <v>0.28000000000000003</v>
      </c>
      <c r="N658">
        <v>663</v>
      </c>
      <c r="O658">
        <v>1.5</v>
      </c>
      <c r="P658">
        <v>0</v>
      </c>
      <c r="Q658">
        <v>0.25</v>
      </c>
      <c r="R658">
        <v>-5</v>
      </c>
      <c r="S658">
        <v>47</v>
      </c>
      <c r="T658">
        <v>-26</v>
      </c>
      <c r="U658">
        <v>617</v>
      </c>
      <c r="V658">
        <v>638</v>
      </c>
      <c r="W658">
        <v>46201</v>
      </c>
      <c r="X658">
        <v>46201</v>
      </c>
      <c r="Y658">
        <v>28348</v>
      </c>
      <c r="Z658">
        <v>2.8</v>
      </c>
      <c r="AA658">
        <f t="shared" si="134"/>
        <v>10012</v>
      </c>
      <c r="AB658">
        <f t="shared" si="135"/>
        <v>638</v>
      </c>
      <c r="AC658">
        <f t="shared" si="136"/>
        <v>6159</v>
      </c>
      <c r="AD658">
        <f t="shared" si="137"/>
        <v>0.6151618058330004</v>
      </c>
      <c r="AE658">
        <f t="shared" si="138"/>
        <v>0</v>
      </c>
      <c r="AF658" t="e">
        <f t="shared" ca="1" si="139"/>
        <v>#N/A</v>
      </c>
      <c r="AG658" t="e">
        <f t="shared" ca="1" si="140"/>
        <v>#N/A</v>
      </c>
      <c r="AH658" t="e">
        <f t="shared" ca="1" si="141"/>
        <v>#N/A</v>
      </c>
      <c r="AI658" t="e">
        <f t="shared" ca="1" si="130"/>
        <v>#N/A</v>
      </c>
      <c r="AJ658">
        <f t="shared" si="131"/>
        <v>9.988014382740711E-5</v>
      </c>
      <c r="AK658">
        <f t="shared" si="132"/>
        <v>0</v>
      </c>
      <c r="AL658" t="e">
        <f t="shared" ca="1" si="142"/>
        <v>#N/A</v>
      </c>
      <c r="AM658" t="b">
        <f t="shared" si="133"/>
        <v>0</v>
      </c>
    </row>
    <row r="659" spans="1:39" x14ac:dyDescent="0.3">
      <c r="A659" t="s">
        <v>72</v>
      </c>
      <c r="B659" t="s">
        <v>73</v>
      </c>
      <c r="C659" t="s">
        <v>39</v>
      </c>
      <c r="D659" t="s">
        <v>42</v>
      </c>
      <c r="E659" t="s">
        <v>442</v>
      </c>
      <c r="F659" s="13" t="str">
        <f>_xlfn.CONCAT(wiz_6[[#This Row],[OCTY......]],",",wiz_6[[#This Row],[OS]])</f>
        <v>INDIANAPOL,IN</v>
      </c>
      <c r="G659" t="s">
        <v>68</v>
      </c>
      <c r="H659" t="s">
        <v>505</v>
      </c>
      <c r="I659" s="13" t="str">
        <f>_xlfn.CONCAT(wiz_6[[#This Row],[DCTY......]], ",",wiz_6[[#This Row],[DS]])</f>
        <v>DUNN      ,NC</v>
      </c>
      <c r="J659" t="str">
        <f>TRIM(CONCATENATE(wiz_6[[#This Row],[SHIPPER..................]],wiz_6[[#This Row],[ZIP2..]],wiz_6[[#This Row],[ZIP3..]]))</f>
        <v>REDWOOD LOGISTICS STR| 4620128334</v>
      </c>
      <c r="K659">
        <v>2</v>
      </c>
      <c r="L659">
        <v>1.78</v>
      </c>
      <c r="M659">
        <v>0.28000000000000003</v>
      </c>
      <c r="N659">
        <v>656</v>
      </c>
      <c r="O659">
        <v>1.47</v>
      </c>
      <c r="P659">
        <v>143</v>
      </c>
      <c r="Q659">
        <v>0.35</v>
      </c>
      <c r="R659">
        <v>1</v>
      </c>
      <c r="S659">
        <v>-73</v>
      </c>
      <c r="T659">
        <v>-19</v>
      </c>
      <c r="U659">
        <v>-80</v>
      </c>
      <c r="V659">
        <v>-172</v>
      </c>
      <c r="W659">
        <v>61832</v>
      </c>
      <c r="X659">
        <v>46201</v>
      </c>
      <c r="Y659">
        <v>28334</v>
      </c>
      <c r="Z659">
        <v>1.84</v>
      </c>
      <c r="AA659">
        <f t="shared" si="134"/>
        <v>10012</v>
      </c>
      <c r="AB659">
        <f t="shared" si="135"/>
        <v>-344</v>
      </c>
      <c r="AC659">
        <f t="shared" si="136"/>
        <v>6159</v>
      </c>
      <c r="AD659">
        <f t="shared" si="137"/>
        <v>0.6151618058330004</v>
      </c>
      <c r="AE659">
        <f t="shared" si="138"/>
        <v>0</v>
      </c>
      <c r="AF659" t="e">
        <f t="shared" ca="1" si="139"/>
        <v>#N/A</v>
      </c>
      <c r="AG659" t="e">
        <f t="shared" ca="1" si="140"/>
        <v>#N/A</v>
      </c>
      <c r="AH659" t="e">
        <f t="shared" ca="1" si="141"/>
        <v>#N/A</v>
      </c>
      <c r="AI659" t="e">
        <f t="shared" ca="1" si="130"/>
        <v>#N/A</v>
      </c>
      <c r="AJ659">
        <f t="shared" si="131"/>
        <v>1.9976028765481422E-4</v>
      </c>
      <c r="AK659">
        <f t="shared" si="132"/>
        <v>0</v>
      </c>
      <c r="AL659" t="e">
        <f t="shared" ca="1" si="142"/>
        <v>#N/A</v>
      </c>
      <c r="AM659" t="b">
        <f t="shared" si="133"/>
        <v>0</v>
      </c>
    </row>
    <row r="660" spans="1:39" x14ac:dyDescent="0.3">
      <c r="A660" t="s">
        <v>123</v>
      </c>
      <c r="B660" t="s">
        <v>124</v>
      </c>
      <c r="C660" t="s">
        <v>39</v>
      </c>
      <c r="D660" t="s">
        <v>42</v>
      </c>
      <c r="E660" t="s">
        <v>882</v>
      </c>
      <c r="F660" s="13" t="str">
        <f>_xlfn.CONCAT(wiz_6[[#This Row],[OCTY......]],",",wiz_6[[#This Row],[OS]])</f>
        <v>FISHERS   ,IN</v>
      </c>
      <c r="G660" t="s">
        <v>68</v>
      </c>
      <c r="H660" t="s">
        <v>747</v>
      </c>
      <c r="I660" s="13" t="str">
        <f>_xlfn.CONCAT(wiz_6[[#This Row],[DCTY......]], ",",wiz_6[[#This Row],[DS]])</f>
        <v>HOPE MILLS,NC</v>
      </c>
      <c r="J660" t="str">
        <f>TRIM(CONCATENATE(wiz_6[[#This Row],[SHIPPER..................]],wiz_6[[#This Row],[ZIP2..]],wiz_6[[#This Row],[ZIP3..]]))</f>
        <v>WAL MART SAMS GENERAL| 4603828348</v>
      </c>
      <c r="K660">
        <v>1</v>
      </c>
      <c r="L660">
        <v>2.02</v>
      </c>
      <c r="M660">
        <v>0</v>
      </c>
      <c r="N660">
        <v>655</v>
      </c>
      <c r="O660">
        <v>1.46</v>
      </c>
      <c r="P660">
        <v>87</v>
      </c>
      <c r="Q660">
        <v>0.3</v>
      </c>
      <c r="R660">
        <v>137</v>
      </c>
      <c r="S660">
        <v>-9</v>
      </c>
      <c r="T660">
        <v>-17</v>
      </c>
      <c r="U660">
        <v>-7</v>
      </c>
      <c r="V660">
        <v>-33</v>
      </c>
      <c r="W660">
        <v>46714</v>
      </c>
      <c r="X660">
        <v>46038</v>
      </c>
      <c r="Y660">
        <v>28348</v>
      </c>
      <c r="Z660">
        <v>1.8</v>
      </c>
      <c r="AA660">
        <f t="shared" si="134"/>
        <v>10012</v>
      </c>
      <c r="AB660">
        <f t="shared" si="135"/>
        <v>-33</v>
      </c>
      <c r="AC660">
        <f t="shared" si="136"/>
        <v>6159</v>
      </c>
      <c r="AD660">
        <f t="shared" si="137"/>
        <v>0.6151618058330004</v>
      </c>
      <c r="AE660">
        <f t="shared" si="138"/>
        <v>0</v>
      </c>
      <c r="AF660" t="e">
        <f t="shared" ca="1" si="139"/>
        <v>#N/A</v>
      </c>
      <c r="AG660" t="e">
        <f t="shared" ca="1" si="140"/>
        <v>#N/A</v>
      </c>
      <c r="AH660" t="e">
        <f t="shared" ca="1" si="141"/>
        <v>#N/A</v>
      </c>
      <c r="AI660" t="e">
        <f t="shared" ca="1" si="130"/>
        <v>#N/A</v>
      </c>
      <c r="AJ660">
        <f t="shared" si="131"/>
        <v>9.988014382740711E-5</v>
      </c>
      <c r="AK660">
        <f t="shared" si="132"/>
        <v>0</v>
      </c>
      <c r="AL660" t="e">
        <f t="shared" ca="1" si="142"/>
        <v>#N/A</v>
      </c>
      <c r="AM660" t="b">
        <f t="shared" si="133"/>
        <v>0</v>
      </c>
    </row>
    <row r="661" spans="1:39" x14ac:dyDescent="0.3">
      <c r="A661" t="s">
        <v>604</v>
      </c>
      <c r="B661" t="s">
        <v>605</v>
      </c>
      <c r="C661" t="s">
        <v>39</v>
      </c>
      <c r="D661" t="s">
        <v>42</v>
      </c>
      <c r="E661" t="s">
        <v>442</v>
      </c>
      <c r="F661" s="13" t="str">
        <f>_xlfn.CONCAT(wiz_6[[#This Row],[OCTY......]],",",wiz_6[[#This Row],[OS]])</f>
        <v>INDIANAPOL,IN</v>
      </c>
      <c r="G661" t="s">
        <v>68</v>
      </c>
      <c r="H661" t="s">
        <v>329</v>
      </c>
      <c r="I661" s="13" t="str">
        <f>_xlfn.CONCAT(wiz_6[[#This Row],[DCTY......]], ",",wiz_6[[#This Row],[DS]])</f>
        <v>GREENSBORO,NC</v>
      </c>
      <c r="J661" t="str">
        <f>TRIM(CONCATENATE(wiz_6[[#This Row],[SHIPPER..................]],wiz_6[[#This Row],[ZIP2..]],wiz_6[[#This Row],[ZIP3..]]))</f>
        <v>JOHNS MANVILLE | 4620127420</v>
      </c>
      <c r="K661">
        <v>1</v>
      </c>
      <c r="L661">
        <v>2.0499999999999998</v>
      </c>
      <c r="M661">
        <v>0.19</v>
      </c>
      <c r="N661">
        <v>543</v>
      </c>
      <c r="O661">
        <v>1.05</v>
      </c>
      <c r="P661">
        <v>63</v>
      </c>
      <c r="Q661">
        <v>0.3</v>
      </c>
      <c r="R661">
        <v>52</v>
      </c>
      <c r="S661">
        <v>-15</v>
      </c>
      <c r="T661">
        <v>-1</v>
      </c>
      <c r="U661">
        <v>161</v>
      </c>
      <c r="V661">
        <v>145</v>
      </c>
      <c r="W661">
        <v>47265</v>
      </c>
      <c r="X661">
        <v>46201</v>
      </c>
      <c r="Y661">
        <v>27420</v>
      </c>
      <c r="Z661">
        <v>2.02</v>
      </c>
      <c r="AA661">
        <f t="shared" si="134"/>
        <v>10012</v>
      </c>
      <c r="AB661">
        <f t="shared" si="135"/>
        <v>145</v>
      </c>
      <c r="AC661">
        <f t="shared" si="136"/>
        <v>6159</v>
      </c>
      <c r="AD661">
        <f t="shared" si="137"/>
        <v>0.6151618058330004</v>
      </c>
      <c r="AE661">
        <f t="shared" si="138"/>
        <v>0</v>
      </c>
      <c r="AF661" t="e">
        <f t="shared" ca="1" si="139"/>
        <v>#N/A</v>
      </c>
      <c r="AG661" t="e">
        <f t="shared" ca="1" si="140"/>
        <v>#N/A</v>
      </c>
      <c r="AH661" t="e">
        <f t="shared" ca="1" si="141"/>
        <v>#N/A</v>
      </c>
      <c r="AI661" t="e">
        <f t="shared" ca="1" si="130"/>
        <v>#N/A</v>
      </c>
      <c r="AJ661">
        <f t="shared" si="131"/>
        <v>9.988014382740711E-5</v>
      </c>
      <c r="AK661">
        <f t="shared" si="132"/>
        <v>0</v>
      </c>
      <c r="AL661" t="e">
        <f t="shared" ca="1" si="142"/>
        <v>#N/A</v>
      </c>
      <c r="AM661" t="b">
        <f t="shared" si="133"/>
        <v>0</v>
      </c>
    </row>
    <row r="662" spans="1:39" x14ac:dyDescent="0.3">
      <c r="A662" t="s">
        <v>72</v>
      </c>
      <c r="B662" t="s">
        <v>73</v>
      </c>
      <c r="C662" t="s">
        <v>39</v>
      </c>
      <c r="D662" t="s">
        <v>42</v>
      </c>
      <c r="E662" t="s">
        <v>442</v>
      </c>
      <c r="F662" s="13" t="str">
        <f>_xlfn.CONCAT(wiz_6[[#This Row],[OCTY......]],",",wiz_6[[#This Row],[OS]])</f>
        <v>INDIANAPOL,IN</v>
      </c>
      <c r="G662" t="s">
        <v>68</v>
      </c>
      <c r="H662" t="s">
        <v>511</v>
      </c>
      <c r="I662" s="13" t="str">
        <f>_xlfn.CONCAT(wiz_6[[#This Row],[DCTY......]], ",",wiz_6[[#This Row],[DS]])</f>
        <v>WINSTON SA,NC</v>
      </c>
      <c r="J662" t="str">
        <f>TRIM(CONCATENATE(wiz_6[[#This Row],[SHIPPER..................]],wiz_6[[#This Row],[ZIP2..]],wiz_6[[#This Row],[ZIP3..]]))</f>
        <v>REDWOOD LOGISTICS STR| 4620127101</v>
      </c>
      <c r="K662">
        <v>1</v>
      </c>
      <c r="L662">
        <v>1.65</v>
      </c>
      <c r="M662">
        <v>0.28000000000000003</v>
      </c>
      <c r="N662">
        <v>539</v>
      </c>
      <c r="O662">
        <v>1.04</v>
      </c>
      <c r="P662">
        <v>23</v>
      </c>
      <c r="Q662">
        <v>0.25</v>
      </c>
      <c r="R662">
        <v>4</v>
      </c>
      <c r="S662">
        <v>-73</v>
      </c>
      <c r="T662">
        <v>1</v>
      </c>
      <c r="U662">
        <v>-10</v>
      </c>
      <c r="V662">
        <v>-82</v>
      </c>
      <c r="W662">
        <v>46131</v>
      </c>
      <c r="X662">
        <v>46201</v>
      </c>
      <c r="Y662">
        <v>27101</v>
      </c>
      <c r="Z662">
        <v>1.71</v>
      </c>
      <c r="AA662">
        <f t="shared" si="134"/>
        <v>10012</v>
      </c>
      <c r="AB662">
        <f t="shared" si="135"/>
        <v>-82</v>
      </c>
      <c r="AC662">
        <f t="shared" si="136"/>
        <v>6159</v>
      </c>
      <c r="AD662">
        <f t="shared" si="137"/>
        <v>0.6151618058330004</v>
      </c>
      <c r="AE662">
        <f t="shared" si="138"/>
        <v>0</v>
      </c>
      <c r="AF662" t="e">
        <f t="shared" ca="1" si="139"/>
        <v>#N/A</v>
      </c>
      <c r="AG662" t="e">
        <f t="shared" ca="1" si="140"/>
        <v>#N/A</v>
      </c>
      <c r="AH662" t="e">
        <f t="shared" ca="1" si="141"/>
        <v>#N/A</v>
      </c>
      <c r="AI662" t="e">
        <f t="shared" ca="1" si="130"/>
        <v>#N/A</v>
      </c>
      <c r="AJ662">
        <f t="shared" si="131"/>
        <v>9.988014382740711E-5</v>
      </c>
      <c r="AK662">
        <f t="shared" si="132"/>
        <v>0</v>
      </c>
      <c r="AL662" t="e">
        <f t="shared" ca="1" si="142"/>
        <v>#N/A</v>
      </c>
      <c r="AM662" t="b">
        <f t="shared" si="133"/>
        <v>0</v>
      </c>
    </row>
    <row r="663" spans="1:39" x14ac:dyDescent="0.3">
      <c r="A663" t="s">
        <v>37</v>
      </c>
      <c r="B663" t="s">
        <v>38</v>
      </c>
      <c r="C663" t="s">
        <v>39</v>
      </c>
      <c r="D663" t="s">
        <v>42</v>
      </c>
      <c r="E663" t="s">
        <v>442</v>
      </c>
      <c r="F663" s="13" t="str">
        <f>_xlfn.CONCAT(wiz_6[[#This Row],[OCTY......]],",",wiz_6[[#This Row],[OS]])</f>
        <v>INDIANAPOL,IN</v>
      </c>
      <c r="G663" t="s">
        <v>68</v>
      </c>
      <c r="H663" t="s">
        <v>343</v>
      </c>
      <c r="I663" s="13" t="str">
        <f>_xlfn.CONCAT(wiz_6[[#This Row],[DCTY......]], ",",wiz_6[[#This Row],[DS]])</f>
        <v>RALEIGH   ,NC</v>
      </c>
      <c r="J663" t="str">
        <f>TRIM(CONCATENATE(wiz_6[[#This Row],[SHIPPER..................]],wiz_6[[#This Row],[ZIP2..]],wiz_6[[#This Row],[ZIP3..]]))</f>
        <v>b: C H ROBINSON | 4620127601</v>
      </c>
      <c r="K663">
        <v>1</v>
      </c>
      <c r="L663">
        <v>1.45</v>
      </c>
      <c r="M663">
        <v>0.28000000000000003</v>
      </c>
      <c r="N663">
        <v>637</v>
      </c>
      <c r="O663">
        <v>1.17</v>
      </c>
      <c r="P663">
        <v>24</v>
      </c>
      <c r="Q663">
        <v>0.25</v>
      </c>
      <c r="R663">
        <v>-4</v>
      </c>
      <c r="S663">
        <v>-3</v>
      </c>
      <c r="T663">
        <v>10</v>
      </c>
      <c r="U663">
        <v>-94</v>
      </c>
      <c r="V663">
        <v>-87</v>
      </c>
      <c r="W663">
        <v>46140</v>
      </c>
      <c r="X663">
        <v>46201</v>
      </c>
      <c r="Y663">
        <v>27601</v>
      </c>
      <c r="Z663">
        <v>1.51</v>
      </c>
      <c r="AA663">
        <f t="shared" si="134"/>
        <v>10012</v>
      </c>
      <c r="AB663">
        <f t="shared" si="135"/>
        <v>-87</v>
      </c>
      <c r="AC663">
        <f t="shared" si="136"/>
        <v>6159</v>
      </c>
      <c r="AD663">
        <f t="shared" si="137"/>
        <v>0.6151618058330004</v>
      </c>
      <c r="AE663">
        <f t="shared" si="138"/>
        <v>0</v>
      </c>
      <c r="AF663" t="e">
        <f t="shared" ca="1" si="139"/>
        <v>#N/A</v>
      </c>
      <c r="AG663" t="e">
        <f t="shared" ca="1" si="140"/>
        <v>#N/A</v>
      </c>
      <c r="AH663" t="e">
        <f t="shared" ca="1" si="141"/>
        <v>#N/A</v>
      </c>
      <c r="AI663" t="e">
        <f t="shared" ca="1" si="130"/>
        <v>#N/A</v>
      </c>
      <c r="AJ663">
        <f t="shared" si="131"/>
        <v>9.988014382740711E-5</v>
      </c>
      <c r="AK663">
        <f t="shared" si="132"/>
        <v>0</v>
      </c>
      <c r="AL663" t="e">
        <f t="shared" ca="1" si="142"/>
        <v>#N/A</v>
      </c>
      <c r="AM663" t="b">
        <f t="shared" si="133"/>
        <v>0</v>
      </c>
    </row>
    <row r="664" spans="1:39" x14ac:dyDescent="0.3">
      <c r="A664" t="s">
        <v>604</v>
      </c>
      <c r="B664" t="s">
        <v>605</v>
      </c>
      <c r="C664" t="s">
        <v>39</v>
      </c>
      <c r="D664" t="s">
        <v>42</v>
      </c>
      <c r="E664" t="s">
        <v>442</v>
      </c>
      <c r="F664" s="13" t="str">
        <f>_xlfn.CONCAT(wiz_6[[#This Row],[OCTY......]],",",wiz_6[[#This Row],[OS]])</f>
        <v>INDIANAPOL,IN</v>
      </c>
      <c r="G664" t="s">
        <v>68</v>
      </c>
      <c r="H664" t="s">
        <v>519</v>
      </c>
      <c r="I664" s="13" t="str">
        <f>_xlfn.CONCAT(wiz_6[[#This Row],[DCTY......]], ",",wiz_6[[#This Row],[DS]])</f>
        <v>GOLDSBORO ,NC</v>
      </c>
      <c r="J664" t="str">
        <f>TRIM(CONCATENATE(wiz_6[[#This Row],[SHIPPER..................]],wiz_6[[#This Row],[ZIP2..]],wiz_6[[#This Row],[ZIP3..]]))</f>
        <v>JOHNS MANVILLE | 4620127530</v>
      </c>
      <c r="K664">
        <v>1</v>
      </c>
      <c r="L664">
        <v>2.0499999999999998</v>
      </c>
      <c r="M664">
        <v>0.19</v>
      </c>
      <c r="N664">
        <v>670</v>
      </c>
      <c r="O664">
        <v>1.04</v>
      </c>
      <c r="P664">
        <v>52</v>
      </c>
      <c r="Q664">
        <v>0.3</v>
      </c>
      <c r="R664">
        <v>53</v>
      </c>
      <c r="S664">
        <v>-15</v>
      </c>
      <c r="T664">
        <v>83</v>
      </c>
      <c r="U664">
        <v>266</v>
      </c>
      <c r="V664">
        <v>334</v>
      </c>
      <c r="W664">
        <v>47933</v>
      </c>
      <c r="X664">
        <v>46201</v>
      </c>
      <c r="Y664">
        <v>27530</v>
      </c>
      <c r="Z664">
        <v>2.02</v>
      </c>
      <c r="AA664">
        <f t="shared" si="134"/>
        <v>10012</v>
      </c>
      <c r="AB664">
        <f t="shared" si="135"/>
        <v>334</v>
      </c>
      <c r="AC664">
        <f t="shared" si="136"/>
        <v>6159</v>
      </c>
      <c r="AD664">
        <f t="shared" si="137"/>
        <v>0.6151618058330004</v>
      </c>
      <c r="AE664">
        <f t="shared" si="138"/>
        <v>0</v>
      </c>
      <c r="AF664" t="e">
        <f t="shared" ca="1" si="139"/>
        <v>#N/A</v>
      </c>
      <c r="AG664" t="e">
        <f t="shared" ca="1" si="140"/>
        <v>#N/A</v>
      </c>
      <c r="AH664" t="e">
        <f t="shared" ca="1" si="141"/>
        <v>#N/A</v>
      </c>
      <c r="AI664" t="e">
        <f t="shared" ca="1" si="130"/>
        <v>#N/A</v>
      </c>
      <c r="AJ664">
        <f t="shared" si="131"/>
        <v>9.988014382740711E-5</v>
      </c>
      <c r="AK664">
        <f t="shared" si="132"/>
        <v>0</v>
      </c>
      <c r="AL664" t="e">
        <f t="shared" ca="1" si="142"/>
        <v>#N/A</v>
      </c>
      <c r="AM664" t="b">
        <f t="shared" si="133"/>
        <v>0</v>
      </c>
    </row>
    <row r="665" spans="1:39" x14ac:dyDescent="0.3">
      <c r="A665" t="s">
        <v>346</v>
      </c>
      <c r="B665" t="s">
        <v>347</v>
      </c>
      <c r="C665" t="s">
        <v>39</v>
      </c>
      <c r="D665" t="s">
        <v>42</v>
      </c>
      <c r="E665" t="s">
        <v>874</v>
      </c>
      <c r="F665" s="13" t="str">
        <f>_xlfn.CONCAT(wiz_6[[#This Row],[OCTY......]],",",wiz_6[[#This Row],[OS]])</f>
        <v>GREENWOOD ,IN</v>
      </c>
      <c r="G665" t="s">
        <v>68</v>
      </c>
      <c r="H665" t="s">
        <v>527</v>
      </c>
      <c r="I665" s="13" t="str">
        <f>_xlfn.CONCAT(wiz_6[[#This Row],[DCTY......]], ",",wiz_6[[#This Row],[DS]])</f>
        <v>EDENTON   ,NC</v>
      </c>
      <c r="J665" t="str">
        <f>TRIM(CONCATENATE(wiz_6[[#This Row],[SHIPPER..................]],wiz_6[[#This Row],[ZIP2..]],wiz_6[[#This Row],[ZIP3..]]))</f>
        <v>b: COYOTE LOGISTICS | 4614227932</v>
      </c>
      <c r="K665">
        <v>1</v>
      </c>
      <c r="L665">
        <v>1.82</v>
      </c>
      <c r="M665">
        <v>0.19</v>
      </c>
      <c r="N665">
        <v>774</v>
      </c>
      <c r="O665">
        <v>1.81</v>
      </c>
      <c r="P665">
        <v>0</v>
      </c>
      <c r="Q665">
        <v>0.25</v>
      </c>
      <c r="R665">
        <v>56</v>
      </c>
      <c r="S665">
        <v>21</v>
      </c>
      <c r="T665">
        <v>-2</v>
      </c>
      <c r="U665">
        <v>73</v>
      </c>
      <c r="V665">
        <v>92</v>
      </c>
      <c r="W665">
        <v>46142</v>
      </c>
      <c r="X665">
        <v>46142</v>
      </c>
      <c r="Y665">
        <v>27932</v>
      </c>
      <c r="Z665">
        <v>1.79</v>
      </c>
      <c r="AA665">
        <f t="shared" si="134"/>
        <v>10012</v>
      </c>
      <c r="AB665">
        <f t="shared" si="135"/>
        <v>92</v>
      </c>
      <c r="AC665">
        <f t="shared" si="136"/>
        <v>6159</v>
      </c>
      <c r="AD665">
        <f t="shared" si="137"/>
        <v>0.6151618058330004</v>
      </c>
      <c r="AE665">
        <f t="shared" si="138"/>
        <v>0</v>
      </c>
      <c r="AF665" t="e">
        <f t="shared" ca="1" si="139"/>
        <v>#N/A</v>
      </c>
      <c r="AG665" t="e">
        <f t="shared" ca="1" si="140"/>
        <v>#N/A</v>
      </c>
      <c r="AH665" t="e">
        <f t="shared" ca="1" si="141"/>
        <v>#N/A</v>
      </c>
      <c r="AI665" t="e">
        <f t="shared" ca="1" si="130"/>
        <v>#N/A</v>
      </c>
      <c r="AJ665">
        <f t="shared" si="131"/>
        <v>9.988014382740711E-5</v>
      </c>
      <c r="AK665">
        <f t="shared" si="132"/>
        <v>0</v>
      </c>
      <c r="AL665" t="e">
        <f t="shared" ca="1" si="142"/>
        <v>#N/A</v>
      </c>
      <c r="AM665" t="b">
        <f t="shared" si="133"/>
        <v>0</v>
      </c>
    </row>
    <row r="666" spans="1:39" x14ac:dyDescent="0.3">
      <c r="A666" t="s">
        <v>72</v>
      </c>
      <c r="B666" t="s">
        <v>73</v>
      </c>
      <c r="C666" t="s">
        <v>39</v>
      </c>
      <c r="D666" t="s">
        <v>42</v>
      </c>
      <c r="E666" t="s">
        <v>442</v>
      </c>
      <c r="F666" s="13" t="str">
        <f>_xlfn.CONCAT(wiz_6[[#This Row],[OCTY......]],",",wiz_6[[#This Row],[OS]])</f>
        <v>INDIANAPOL,IN</v>
      </c>
      <c r="G666" t="s">
        <v>87</v>
      </c>
      <c r="H666" t="s">
        <v>884</v>
      </c>
      <c r="I666" s="13" t="str">
        <f>_xlfn.CONCAT(wiz_6[[#This Row],[DCTY......]], ",",wiz_6[[#This Row],[DS]])</f>
        <v>TWINSBURG ,OH</v>
      </c>
      <c r="J666" t="str">
        <f>TRIM(CONCATENATE(wiz_6[[#This Row],[SHIPPER..................]],wiz_6[[#This Row],[ZIP2..]],wiz_6[[#This Row],[ZIP3..]]))</f>
        <v>REDWOOD LOGISTICS STR| 4620144087</v>
      </c>
      <c r="K666">
        <v>1</v>
      </c>
      <c r="L666">
        <v>1.59</v>
      </c>
      <c r="M666">
        <v>0.27</v>
      </c>
      <c r="N666">
        <v>322</v>
      </c>
      <c r="O666">
        <v>0.75</v>
      </c>
      <c r="P666">
        <v>23</v>
      </c>
      <c r="Q666">
        <v>0.25</v>
      </c>
      <c r="R666">
        <v>-19</v>
      </c>
      <c r="S666">
        <v>-73</v>
      </c>
      <c r="T666">
        <v>20</v>
      </c>
      <c r="U666">
        <v>-21</v>
      </c>
      <c r="V666">
        <v>-74</v>
      </c>
      <c r="W666">
        <v>46131</v>
      </c>
      <c r="X666">
        <v>46201</v>
      </c>
      <c r="Y666">
        <v>44087</v>
      </c>
      <c r="Z666">
        <v>1.64</v>
      </c>
      <c r="AA666">
        <f t="shared" si="134"/>
        <v>10012</v>
      </c>
      <c r="AB666">
        <f t="shared" si="135"/>
        <v>-74</v>
      </c>
      <c r="AC666">
        <f t="shared" si="136"/>
        <v>6159</v>
      </c>
      <c r="AD666">
        <f t="shared" si="137"/>
        <v>0.6151618058330004</v>
      </c>
      <c r="AE666">
        <f t="shared" si="138"/>
        <v>0</v>
      </c>
      <c r="AF666" t="e">
        <f t="shared" ca="1" si="139"/>
        <v>#N/A</v>
      </c>
      <c r="AG666" t="e">
        <f t="shared" ca="1" si="140"/>
        <v>#N/A</v>
      </c>
      <c r="AH666" t="e">
        <f t="shared" ca="1" si="141"/>
        <v>#N/A</v>
      </c>
      <c r="AI666" t="e">
        <f t="shared" ca="1" si="130"/>
        <v>#N/A</v>
      </c>
      <c r="AJ666">
        <f t="shared" si="131"/>
        <v>9.988014382740711E-5</v>
      </c>
      <c r="AK666">
        <f t="shared" si="132"/>
        <v>0</v>
      </c>
      <c r="AL666" t="e">
        <f t="shared" ca="1" si="142"/>
        <v>#N/A</v>
      </c>
      <c r="AM666" t="b">
        <f t="shared" si="133"/>
        <v>0</v>
      </c>
    </row>
    <row r="667" spans="1:39" x14ac:dyDescent="0.3">
      <c r="A667" t="s">
        <v>604</v>
      </c>
      <c r="B667" t="s">
        <v>605</v>
      </c>
      <c r="C667" t="s">
        <v>39</v>
      </c>
      <c r="D667" t="s">
        <v>42</v>
      </c>
      <c r="E667" t="s">
        <v>442</v>
      </c>
      <c r="F667" s="13" t="str">
        <f>_xlfn.CONCAT(wiz_6[[#This Row],[OCTY......]],",",wiz_6[[#This Row],[OS]])</f>
        <v>INDIANAPOL,IN</v>
      </c>
      <c r="G667" t="s">
        <v>90</v>
      </c>
      <c r="H667" t="s">
        <v>852</v>
      </c>
      <c r="I667" s="13" t="str">
        <f>_xlfn.CONCAT(wiz_6[[#This Row],[DCTY......]], ",",wiz_6[[#This Row],[DS]])</f>
        <v>FORT MILL ,SC</v>
      </c>
      <c r="J667" t="str">
        <f>TRIM(CONCATENATE(wiz_6[[#This Row],[SHIPPER..................]],wiz_6[[#This Row],[ZIP2..]],wiz_6[[#This Row],[ZIP3..]]))</f>
        <v>JOHNS MANVILLE | 4620129715</v>
      </c>
      <c r="K667">
        <v>1</v>
      </c>
      <c r="L667">
        <v>2.0499999999999998</v>
      </c>
      <c r="M667">
        <v>0.19</v>
      </c>
      <c r="N667">
        <v>563</v>
      </c>
      <c r="O667">
        <v>2.12</v>
      </c>
      <c r="P667">
        <v>14</v>
      </c>
      <c r="Q667">
        <v>0.25</v>
      </c>
      <c r="R667">
        <v>12</v>
      </c>
      <c r="S667">
        <v>-15</v>
      </c>
      <c r="T667">
        <v>-241</v>
      </c>
      <c r="U667">
        <v>69</v>
      </c>
      <c r="V667">
        <v>-187</v>
      </c>
      <c r="W667">
        <v>46142</v>
      </c>
      <c r="X667">
        <v>46201</v>
      </c>
      <c r="Y667">
        <v>29715</v>
      </c>
      <c r="Z667">
        <v>2.02</v>
      </c>
      <c r="AA667">
        <f t="shared" si="134"/>
        <v>10012</v>
      </c>
      <c r="AB667">
        <f t="shared" si="135"/>
        <v>-187</v>
      </c>
      <c r="AC667">
        <f t="shared" si="136"/>
        <v>6159</v>
      </c>
      <c r="AD667">
        <f t="shared" si="137"/>
        <v>0.6151618058330004</v>
      </c>
      <c r="AE667">
        <f t="shared" si="138"/>
        <v>0</v>
      </c>
      <c r="AF667" t="e">
        <f t="shared" ca="1" si="139"/>
        <v>#N/A</v>
      </c>
      <c r="AG667" t="e">
        <f t="shared" ca="1" si="140"/>
        <v>#N/A</v>
      </c>
      <c r="AH667" t="e">
        <f t="shared" ca="1" si="141"/>
        <v>#N/A</v>
      </c>
      <c r="AI667" t="e">
        <f t="shared" ca="1" si="130"/>
        <v>#N/A</v>
      </c>
      <c r="AJ667">
        <f t="shared" si="131"/>
        <v>9.988014382740711E-5</v>
      </c>
      <c r="AK667">
        <f t="shared" si="132"/>
        <v>0</v>
      </c>
      <c r="AL667" t="e">
        <f t="shared" ca="1" si="142"/>
        <v>#N/A</v>
      </c>
      <c r="AM667" t="b">
        <f t="shared" si="133"/>
        <v>0</v>
      </c>
    </row>
    <row r="668" spans="1:39" x14ac:dyDescent="0.3">
      <c r="A668" t="s">
        <v>794</v>
      </c>
      <c r="B668" t="s">
        <v>795</v>
      </c>
      <c r="C668" t="s">
        <v>39</v>
      </c>
      <c r="D668" t="s">
        <v>42</v>
      </c>
      <c r="E668" t="s">
        <v>448</v>
      </c>
      <c r="F668" s="13" t="str">
        <f>_xlfn.CONCAT(wiz_6[[#This Row],[OCTY......]],",",wiz_6[[#This Row],[OS]])</f>
        <v>PLAINFIELD,IN</v>
      </c>
      <c r="G668" t="s">
        <v>68</v>
      </c>
      <c r="H668" t="s">
        <v>885</v>
      </c>
      <c r="I668" s="13" t="str">
        <f>_xlfn.CONCAT(wiz_6[[#This Row],[DCTY......]], ",",wiz_6[[#This Row],[DS]])</f>
        <v>PINEVILLE ,NC</v>
      </c>
      <c r="J668" t="str">
        <f>TRIM(CONCATENATE(wiz_6[[#This Row],[SHIPPER..................]],wiz_6[[#This Row],[ZIP2..]],wiz_6[[#This Row],[ZIP3..]]))</f>
        <v>SNYDERS LANCE | 4616828134</v>
      </c>
      <c r="K668">
        <v>2</v>
      </c>
      <c r="L668">
        <v>1.88</v>
      </c>
      <c r="M668">
        <v>0.28000000000000003</v>
      </c>
      <c r="N668">
        <v>578</v>
      </c>
      <c r="O668">
        <v>1.02</v>
      </c>
      <c r="P668">
        <v>35</v>
      </c>
      <c r="Q668">
        <v>0.25</v>
      </c>
      <c r="R668">
        <v>-29</v>
      </c>
      <c r="S668">
        <v>-28</v>
      </c>
      <c r="T668">
        <v>19</v>
      </c>
      <c r="U668">
        <v>118</v>
      </c>
      <c r="V668">
        <v>109</v>
      </c>
      <c r="W668">
        <v>46131</v>
      </c>
      <c r="X668">
        <v>46168</v>
      </c>
      <c r="Y668">
        <v>28134</v>
      </c>
      <c r="Z668">
        <v>1.94</v>
      </c>
      <c r="AA668">
        <f t="shared" si="134"/>
        <v>10012</v>
      </c>
      <c r="AB668">
        <f t="shared" si="135"/>
        <v>218</v>
      </c>
      <c r="AC668">
        <f t="shared" si="136"/>
        <v>6159</v>
      </c>
      <c r="AD668">
        <f t="shared" si="137"/>
        <v>0.6151618058330004</v>
      </c>
      <c r="AE668">
        <f t="shared" si="138"/>
        <v>0</v>
      </c>
      <c r="AF668" t="e">
        <f t="shared" ca="1" si="139"/>
        <v>#N/A</v>
      </c>
      <c r="AG668" t="e">
        <f t="shared" ca="1" si="140"/>
        <v>#N/A</v>
      </c>
      <c r="AH668" t="e">
        <f t="shared" ca="1" si="141"/>
        <v>#N/A</v>
      </c>
      <c r="AI668" t="e">
        <f t="shared" ca="1" si="130"/>
        <v>#N/A</v>
      </c>
      <c r="AJ668">
        <f t="shared" si="131"/>
        <v>1.9976028765481422E-4</v>
      </c>
      <c r="AK668">
        <f t="shared" si="132"/>
        <v>0</v>
      </c>
      <c r="AL668" t="e">
        <f t="shared" ca="1" si="142"/>
        <v>#N/A</v>
      </c>
      <c r="AM668" t="b">
        <f t="shared" si="133"/>
        <v>0</v>
      </c>
    </row>
    <row r="669" spans="1:39" x14ac:dyDescent="0.3">
      <c r="A669" t="s">
        <v>37</v>
      </c>
      <c r="B669" t="s">
        <v>38</v>
      </c>
      <c r="C669" t="s">
        <v>39</v>
      </c>
      <c r="D669" t="s">
        <v>42</v>
      </c>
      <c r="E669" t="s">
        <v>442</v>
      </c>
      <c r="F669" s="13" t="str">
        <f>_xlfn.CONCAT(wiz_6[[#This Row],[OCTY......]],",",wiz_6[[#This Row],[OS]])</f>
        <v>INDIANAPOL,IN</v>
      </c>
      <c r="G669" t="s">
        <v>90</v>
      </c>
      <c r="H669" t="s">
        <v>85</v>
      </c>
      <c r="I669" s="13" t="str">
        <f>_xlfn.CONCAT(wiz_6[[#This Row],[DCTY......]], ",",wiz_6[[#This Row],[DS]])</f>
        <v>LEXINGTON ,SC</v>
      </c>
      <c r="J669" t="str">
        <f>TRIM(CONCATENATE(wiz_6[[#This Row],[SHIPPER..................]],wiz_6[[#This Row],[ZIP2..]],wiz_6[[#This Row],[ZIP3..]]))</f>
        <v>b: C H ROBINSON | 4620129071</v>
      </c>
      <c r="K669">
        <v>1</v>
      </c>
      <c r="L669">
        <v>1.31</v>
      </c>
      <c r="M669">
        <v>0.28000000000000003</v>
      </c>
      <c r="N669">
        <v>630</v>
      </c>
      <c r="O669">
        <v>1.46</v>
      </c>
      <c r="P669">
        <v>24</v>
      </c>
      <c r="Q669">
        <v>0.25</v>
      </c>
      <c r="R669">
        <v>-44</v>
      </c>
      <c r="S669">
        <v>-3</v>
      </c>
      <c r="T669">
        <v>-59</v>
      </c>
      <c r="U669">
        <v>-81</v>
      </c>
      <c r="V669">
        <v>-143</v>
      </c>
      <c r="W669">
        <v>46140</v>
      </c>
      <c r="X669">
        <v>46201</v>
      </c>
      <c r="Y669">
        <v>29071</v>
      </c>
      <c r="Z669">
        <v>1.37</v>
      </c>
      <c r="AA669">
        <f t="shared" si="134"/>
        <v>10012</v>
      </c>
      <c r="AB669">
        <f t="shared" si="135"/>
        <v>-143</v>
      </c>
      <c r="AC669">
        <f t="shared" si="136"/>
        <v>6159</v>
      </c>
      <c r="AD669">
        <f t="shared" si="137"/>
        <v>0.6151618058330004</v>
      </c>
      <c r="AE669">
        <f t="shared" si="138"/>
        <v>0</v>
      </c>
      <c r="AF669" t="e">
        <f t="shared" ca="1" si="139"/>
        <v>#N/A</v>
      </c>
      <c r="AG669" t="e">
        <f t="shared" ca="1" si="140"/>
        <v>#N/A</v>
      </c>
      <c r="AH669" t="e">
        <f t="shared" ca="1" si="141"/>
        <v>#N/A</v>
      </c>
      <c r="AI669" t="e">
        <f t="shared" ca="1" si="130"/>
        <v>#N/A</v>
      </c>
      <c r="AJ669">
        <f t="shared" si="131"/>
        <v>9.988014382740711E-5</v>
      </c>
      <c r="AK669">
        <f t="shared" si="132"/>
        <v>0</v>
      </c>
      <c r="AL669" t="e">
        <f t="shared" ca="1" si="142"/>
        <v>#N/A</v>
      </c>
      <c r="AM669" t="b">
        <f t="shared" si="133"/>
        <v>0</v>
      </c>
    </row>
    <row r="670" spans="1:39" x14ac:dyDescent="0.3">
      <c r="A670" t="s">
        <v>37</v>
      </c>
      <c r="B670" t="s">
        <v>38</v>
      </c>
      <c r="C670" t="s">
        <v>39</v>
      </c>
      <c r="D670" t="s">
        <v>42</v>
      </c>
      <c r="E670" t="s">
        <v>877</v>
      </c>
      <c r="F670" s="13" t="str">
        <f>_xlfn.CONCAT(wiz_6[[#This Row],[OCTY......]],",",wiz_6[[#This Row],[OS]])</f>
        <v>WHITESTOWN,IN</v>
      </c>
      <c r="G670" t="s">
        <v>90</v>
      </c>
      <c r="H670" t="s">
        <v>886</v>
      </c>
      <c r="I670" s="13" t="str">
        <f>_xlfn.CONCAT(wiz_6[[#This Row],[DCTY......]], ",",wiz_6[[#This Row],[DS]])</f>
        <v>MAULDIN   ,SC</v>
      </c>
      <c r="J670" t="str">
        <f>TRIM(CONCATENATE(wiz_6[[#This Row],[SHIPPER..................]],wiz_6[[#This Row],[ZIP2..]],wiz_6[[#This Row],[ZIP3..]]))</f>
        <v>b: C H ROBINSON | 4607529662</v>
      </c>
      <c r="K670">
        <v>1</v>
      </c>
      <c r="L670">
        <v>1.71</v>
      </c>
      <c r="M670">
        <v>0.18</v>
      </c>
      <c r="N670">
        <v>557</v>
      </c>
      <c r="O670">
        <v>1</v>
      </c>
      <c r="P670">
        <v>35</v>
      </c>
      <c r="Q670">
        <v>0.25</v>
      </c>
      <c r="R670">
        <v>30</v>
      </c>
      <c r="S670">
        <v>-71</v>
      </c>
      <c r="T670">
        <v>24</v>
      </c>
      <c r="U670">
        <v>33</v>
      </c>
      <c r="V670">
        <v>-14</v>
      </c>
      <c r="W670">
        <v>46064</v>
      </c>
      <c r="X670">
        <v>46075</v>
      </c>
      <c r="Y670">
        <v>29662</v>
      </c>
      <c r="Z670">
        <v>1.67</v>
      </c>
      <c r="AA670">
        <f t="shared" si="134"/>
        <v>10012</v>
      </c>
      <c r="AB670">
        <f t="shared" si="135"/>
        <v>-14</v>
      </c>
      <c r="AC670">
        <f t="shared" si="136"/>
        <v>6159</v>
      </c>
      <c r="AD670">
        <f t="shared" si="137"/>
        <v>0.6151618058330004</v>
      </c>
      <c r="AE670">
        <f t="shared" si="138"/>
        <v>0</v>
      </c>
      <c r="AF670" t="e">
        <f t="shared" ca="1" si="139"/>
        <v>#N/A</v>
      </c>
      <c r="AG670" t="e">
        <f t="shared" ca="1" si="140"/>
        <v>#N/A</v>
      </c>
      <c r="AH670" t="e">
        <f t="shared" ca="1" si="141"/>
        <v>#N/A</v>
      </c>
      <c r="AI670" t="e">
        <f t="shared" ca="1" si="130"/>
        <v>#N/A</v>
      </c>
      <c r="AJ670">
        <f t="shared" si="131"/>
        <v>9.988014382740711E-5</v>
      </c>
      <c r="AK670">
        <f t="shared" si="132"/>
        <v>0</v>
      </c>
      <c r="AL670" t="e">
        <f t="shared" ca="1" si="142"/>
        <v>#N/A</v>
      </c>
      <c r="AM670" t="b">
        <f t="shared" si="133"/>
        <v>0</v>
      </c>
    </row>
    <row r="671" spans="1:39" x14ac:dyDescent="0.3">
      <c r="A671" t="s">
        <v>344</v>
      </c>
      <c r="B671" t="s">
        <v>345</v>
      </c>
      <c r="C671" t="s">
        <v>39</v>
      </c>
      <c r="D671" t="s">
        <v>42</v>
      </c>
      <c r="E671" t="s">
        <v>882</v>
      </c>
      <c r="F671" s="13" t="str">
        <f>_xlfn.CONCAT(wiz_6[[#This Row],[OCTY......]],",",wiz_6[[#This Row],[OS]])</f>
        <v>FISHERS   ,IN</v>
      </c>
      <c r="G671" t="s">
        <v>90</v>
      </c>
      <c r="H671" t="s">
        <v>756</v>
      </c>
      <c r="I671" s="13" t="str">
        <f>_xlfn.CONCAT(wiz_6[[#This Row],[DCTY......]], ",",wiz_6[[#This Row],[DS]])</f>
        <v>COWPENS   ,SC</v>
      </c>
      <c r="J671" t="str">
        <f>TRIM(CONCATENATE(wiz_6[[#This Row],[SHIPPER..................]],wiz_6[[#This Row],[ZIP2..]],wiz_6[[#This Row],[ZIP3..]]))</f>
        <v>b: SCHNEIDER LOGISTIC| 4603829330</v>
      </c>
      <c r="K671">
        <v>1</v>
      </c>
      <c r="L671">
        <v>1.24</v>
      </c>
      <c r="M671">
        <v>0.27</v>
      </c>
      <c r="N671">
        <v>547</v>
      </c>
      <c r="O671">
        <v>1.04</v>
      </c>
      <c r="P671">
        <v>58</v>
      </c>
      <c r="Q671">
        <v>0.3</v>
      </c>
      <c r="R671">
        <v>-33</v>
      </c>
      <c r="S671">
        <v>-178</v>
      </c>
      <c r="T671">
        <v>1</v>
      </c>
      <c r="U671">
        <v>-167</v>
      </c>
      <c r="V671">
        <v>-344</v>
      </c>
      <c r="W671">
        <v>47240</v>
      </c>
      <c r="X671">
        <v>46038</v>
      </c>
      <c r="Y671">
        <v>29330</v>
      </c>
      <c r="Z671">
        <v>1.29</v>
      </c>
      <c r="AA671">
        <f t="shared" si="134"/>
        <v>10012</v>
      </c>
      <c r="AB671">
        <f t="shared" si="135"/>
        <v>-344</v>
      </c>
      <c r="AC671">
        <f t="shared" si="136"/>
        <v>6159</v>
      </c>
      <c r="AD671">
        <f t="shared" si="137"/>
        <v>0.6151618058330004</v>
      </c>
      <c r="AE671">
        <f t="shared" si="138"/>
        <v>0</v>
      </c>
      <c r="AF671" t="e">
        <f t="shared" ca="1" si="139"/>
        <v>#N/A</v>
      </c>
      <c r="AG671" t="e">
        <f t="shared" ca="1" si="140"/>
        <v>#N/A</v>
      </c>
      <c r="AH671" t="e">
        <f t="shared" ca="1" si="141"/>
        <v>#N/A</v>
      </c>
      <c r="AI671" t="e">
        <f t="shared" ca="1" si="130"/>
        <v>#N/A</v>
      </c>
      <c r="AJ671">
        <f t="shared" si="131"/>
        <v>9.988014382740711E-5</v>
      </c>
      <c r="AK671">
        <f t="shared" si="132"/>
        <v>0</v>
      </c>
      <c r="AL671" t="e">
        <f t="shared" ca="1" si="142"/>
        <v>#N/A</v>
      </c>
      <c r="AM671" t="b">
        <f t="shared" si="133"/>
        <v>0</v>
      </c>
    </row>
    <row r="672" spans="1:39" x14ac:dyDescent="0.3">
      <c r="A672" t="s">
        <v>344</v>
      </c>
      <c r="B672" t="s">
        <v>345</v>
      </c>
      <c r="C672" t="s">
        <v>39</v>
      </c>
      <c r="D672" t="s">
        <v>42</v>
      </c>
      <c r="E672" t="s">
        <v>448</v>
      </c>
      <c r="F672" s="13" t="str">
        <f>_xlfn.CONCAT(wiz_6[[#This Row],[OCTY......]],",",wiz_6[[#This Row],[OS]])</f>
        <v>PLAINFIELD,IN</v>
      </c>
      <c r="G672" t="s">
        <v>90</v>
      </c>
      <c r="H672" t="s">
        <v>756</v>
      </c>
      <c r="I672" s="13" t="str">
        <f>_xlfn.CONCAT(wiz_6[[#This Row],[DCTY......]], ",",wiz_6[[#This Row],[DS]])</f>
        <v>COWPENS   ,SC</v>
      </c>
      <c r="J672" t="str">
        <f>TRIM(CONCATENATE(wiz_6[[#This Row],[SHIPPER..................]],wiz_6[[#This Row],[ZIP2..]],wiz_6[[#This Row],[ZIP3..]]))</f>
        <v>b: SCHNEIDER LOGISTIC| 4616829330</v>
      </c>
      <c r="K672">
        <v>3</v>
      </c>
      <c r="L672">
        <v>1.2</v>
      </c>
      <c r="M672">
        <v>0.26</v>
      </c>
      <c r="N672">
        <v>548</v>
      </c>
      <c r="O672">
        <v>1.34</v>
      </c>
      <c r="P672">
        <v>57</v>
      </c>
      <c r="Q672">
        <v>0.28000000000000003</v>
      </c>
      <c r="R672">
        <v>-13</v>
      </c>
      <c r="S672">
        <v>-136</v>
      </c>
      <c r="T672">
        <v>-70</v>
      </c>
      <c r="U672">
        <v>-232</v>
      </c>
      <c r="V672">
        <v>-438</v>
      </c>
      <c r="W672">
        <v>46140</v>
      </c>
      <c r="X672">
        <v>46168</v>
      </c>
      <c r="Y672">
        <v>29330</v>
      </c>
      <c r="Z672">
        <v>1.24</v>
      </c>
      <c r="AA672">
        <f t="shared" si="134"/>
        <v>10012</v>
      </c>
      <c r="AB672">
        <f t="shared" si="135"/>
        <v>-1314</v>
      </c>
      <c r="AC672">
        <f t="shared" si="136"/>
        <v>6159</v>
      </c>
      <c r="AD672">
        <f t="shared" si="137"/>
        <v>0.6151618058330004</v>
      </c>
      <c r="AE672">
        <f t="shared" si="138"/>
        <v>0</v>
      </c>
      <c r="AF672" t="e">
        <f t="shared" ca="1" si="139"/>
        <v>#N/A</v>
      </c>
      <c r="AG672" t="e">
        <f t="shared" ca="1" si="140"/>
        <v>#N/A</v>
      </c>
      <c r="AH672" t="e">
        <f t="shared" ca="1" si="141"/>
        <v>#N/A</v>
      </c>
      <c r="AI672" t="e">
        <f t="shared" ca="1" si="130"/>
        <v>#N/A</v>
      </c>
      <c r="AJ672">
        <f t="shared" si="131"/>
        <v>2.9964043148222132E-4</v>
      </c>
      <c r="AK672">
        <f t="shared" si="132"/>
        <v>0</v>
      </c>
      <c r="AL672" t="e">
        <f t="shared" ca="1" si="142"/>
        <v>#N/A</v>
      </c>
      <c r="AM672" t="b">
        <f t="shared" si="133"/>
        <v>0</v>
      </c>
    </row>
    <row r="673" spans="1:39" x14ac:dyDescent="0.3">
      <c r="A673" t="s">
        <v>794</v>
      </c>
      <c r="B673" t="s">
        <v>795</v>
      </c>
      <c r="C673" t="s">
        <v>39</v>
      </c>
      <c r="D673" t="s">
        <v>42</v>
      </c>
      <c r="E673" t="s">
        <v>442</v>
      </c>
      <c r="F673" s="13" t="str">
        <f>_xlfn.CONCAT(wiz_6[[#This Row],[OCTY......]],",",wiz_6[[#This Row],[OS]])</f>
        <v>INDIANAPOL,IN</v>
      </c>
      <c r="G673" t="s">
        <v>70</v>
      </c>
      <c r="H673" t="s">
        <v>725</v>
      </c>
      <c r="I673" s="13" t="str">
        <f>_xlfn.CONCAT(wiz_6[[#This Row],[DCTY......]], ",",wiz_6[[#This Row],[DS]])</f>
        <v>CLEVELAND ,TN</v>
      </c>
      <c r="J673" t="str">
        <f>TRIM(CONCATENATE(wiz_6[[#This Row],[SHIPPER..................]],wiz_6[[#This Row],[ZIP2..]],wiz_6[[#This Row],[ZIP3..]]))</f>
        <v>SNYDERS LANCE | 4620137311</v>
      </c>
      <c r="K673">
        <v>4</v>
      </c>
      <c r="L673">
        <v>2.19</v>
      </c>
      <c r="M673">
        <v>0.25</v>
      </c>
      <c r="N673">
        <v>414</v>
      </c>
      <c r="O673">
        <v>0.68</v>
      </c>
      <c r="P673">
        <v>34</v>
      </c>
      <c r="Q673">
        <v>0.26</v>
      </c>
      <c r="R673">
        <v>-16</v>
      </c>
      <c r="S673">
        <v>-25</v>
      </c>
      <c r="T673">
        <v>49</v>
      </c>
      <c r="U673">
        <v>237</v>
      </c>
      <c r="V673">
        <v>261</v>
      </c>
      <c r="W673">
        <v>46142</v>
      </c>
      <c r="X673">
        <v>46201</v>
      </c>
      <c r="Y673">
        <v>37311</v>
      </c>
      <c r="Z673">
        <v>2.2200000000000002</v>
      </c>
      <c r="AA673">
        <f t="shared" si="134"/>
        <v>10012</v>
      </c>
      <c r="AB673">
        <f t="shared" si="135"/>
        <v>1044</v>
      </c>
      <c r="AC673">
        <f t="shared" si="136"/>
        <v>6159</v>
      </c>
      <c r="AD673">
        <f t="shared" si="137"/>
        <v>0.6151618058330004</v>
      </c>
      <c r="AE673">
        <f t="shared" si="138"/>
        <v>0</v>
      </c>
      <c r="AF673" t="e">
        <f t="shared" ca="1" si="139"/>
        <v>#N/A</v>
      </c>
      <c r="AG673" t="e">
        <f t="shared" ca="1" si="140"/>
        <v>#N/A</v>
      </c>
      <c r="AH673" t="e">
        <f t="shared" ca="1" si="141"/>
        <v>#N/A</v>
      </c>
      <c r="AI673" t="e">
        <f t="shared" ca="1" si="130"/>
        <v>#N/A</v>
      </c>
      <c r="AJ673">
        <f t="shared" si="131"/>
        <v>3.9952057530962844E-4</v>
      </c>
      <c r="AK673">
        <f t="shared" si="132"/>
        <v>0</v>
      </c>
      <c r="AL673" t="e">
        <f t="shared" ca="1" si="142"/>
        <v>#N/A</v>
      </c>
      <c r="AM673" t="b">
        <f t="shared" si="133"/>
        <v>0</v>
      </c>
    </row>
    <row r="674" spans="1:39" x14ac:dyDescent="0.3">
      <c r="A674" t="s">
        <v>794</v>
      </c>
      <c r="B674" t="s">
        <v>795</v>
      </c>
      <c r="C674" t="s">
        <v>39</v>
      </c>
      <c r="D674" t="s">
        <v>42</v>
      </c>
      <c r="E674" t="s">
        <v>448</v>
      </c>
      <c r="F674" s="13" t="str">
        <f>_xlfn.CONCAT(wiz_6[[#This Row],[OCTY......]],",",wiz_6[[#This Row],[OS]])</f>
        <v>PLAINFIELD,IN</v>
      </c>
      <c r="G674" t="s">
        <v>70</v>
      </c>
      <c r="H674" t="s">
        <v>725</v>
      </c>
      <c r="I674" s="13" t="str">
        <f>_xlfn.CONCAT(wiz_6[[#This Row],[DCTY......]], ",",wiz_6[[#This Row],[DS]])</f>
        <v>CLEVELAND ,TN</v>
      </c>
      <c r="J674" t="str">
        <f>TRIM(CONCATENATE(wiz_6[[#This Row],[SHIPPER..................]],wiz_6[[#This Row],[ZIP2..]],wiz_6[[#This Row],[ZIP3..]]))</f>
        <v>SNYDERS LANCE | 4616837311</v>
      </c>
      <c r="K674">
        <v>5</v>
      </c>
      <c r="L674">
        <v>2.09</v>
      </c>
      <c r="M674">
        <v>0.26</v>
      </c>
      <c r="N674">
        <v>422</v>
      </c>
      <c r="O674">
        <v>0.78</v>
      </c>
      <c r="P674">
        <v>58</v>
      </c>
      <c r="Q674">
        <v>0.28000000000000003</v>
      </c>
      <c r="R674">
        <v>-10</v>
      </c>
      <c r="S674">
        <v>-28</v>
      </c>
      <c r="T674">
        <v>25</v>
      </c>
      <c r="U674">
        <v>199</v>
      </c>
      <c r="V674">
        <v>196</v>
      </c>
      <c r="W674">
        <v>46131</v>
      </c>
      <c r="X674">
        <v>46168</v>
      </c>
      <c r="Y674">
        <v>37311</v>
      </c>
      <c r="Z674">
        <v>2.13</v>
      </c>
      <c r="AA674">
        <f t="shared" si="134"/>
        <v>10012</v>
      </c>
      <c r="AB674">
        <f t="shared" si="135"/>
        <v>980</v>
      </c>
      <c r="AC674">
        <f t="shared" si="136"/>
        <v>6159</v>
      </c>
      <c r="AD674">
        <f t="shared" si="137"/>
        <v>0.6151618058330004</v>
      </c>
      <c r="AE674">
        <f t="shared" si="138"/>
        <v>0</v>
      </c>
      <c r="AF674" t="e">
        <f t="shared" ca="1" si="139"/>
        <v>#N/A</v>
      </c>
      <c r="AG674" t="e">
        <f t="shared" ca="1" si="140"/>
        <v>#N/A</v>
      </c>
      <c r="AH674" t="e">
        <f t="shared" ca="1" si="141"/>
        <v>#N/A</v>
      </c>
      <c r="AI674" t="e">
        <f t="shared" ca="1" si="130"/>
        <v>#N/A</v>
      </c>
      <c r="AJ674">
        <f t="shared" si="131"/>
        <v>4.9940071913703551E-4</v>
      </c>
      <c r="AK674">
        <f t="shared" si="132"/>
        <v>0</v>
      </c>
      <c r="AL674" t="e">
        <f t="shared" ca="1" si="142"/>
        <v>#N/A</v>
      </c>
      <c r="AM674" t="b">
        <f t="shared" si="133"/>
        <v>0</v>
      </c>
    </row>
    <row r="675" spans="1:39" x14ac:dyDescent="0.3">
      <c r="A675" t="s">
        <v>37</v>
      </c>
      <c r="B675" t="s">
        <v>38</v>
      </c>
      <c r="C675" t="s">
        <v>39</v>
      </c>
      <c r="D675" t="s">
        <v>42</v>
      </c>
      <c r="E675" t="s">
        <v>448</v>
      </c>
      <c r="F675" s="13" t="str">
        <f>_xlfn.CONCAT(wiz_6[[#This Row],[OCTY......]],",",wiz_6[[#This Row],[OS]])</f>
        <v>PLAINFIELD,IN</v>
      </c>
      <c r="G675" t="s">
        <v>70</v>
      </c>
      <c r="H675" t="s">
        <v>477</v>
      </c>
      <c r="I675" s="13" t="str">
        <f>_xlfn.CONCAT(wiz_6[[#This Row],[DCTY......]], ",",wiz_6[[#This Row],[DS]])</f>
        <v>LOUISVILLE,TN</v>
      </c>
      <c r="J675" t="str">
        <f>TRIM(CONCATENATE(wiz_6[[#This Row],[SHIPPER..................]],wiz_6[[#This Row],[ZIP2..]],wiz_6[[#This Row],[ZIP3..]]))</f>
        <v>b: C H ROBINSON | 4616837777</v>
      </c>
      <c r="K675">
        <v>1</v>
      </c>
      <c r="L675">
        <v>2.06</v>
      </c>
      <c r="M675">
        <v>0.28000000000000003</v>
      </c>
      <c r="N675">
        <v>384</v>
      </c>
      <c r="O675">
        <v>1.71</v>
      </c>
      <c r="P675">
        <v>72</v>
      </c>
      <c r="Q675">
        <v>0.3</v>
      </c>
      <c r="R675">
        <v>-14</v>
      </c>
      <c r="S675">
        <v>-88</v>
      </c>
      <c r="T675">
        <v>-222</v>
      </c>
      <c r="U675">
        <v>-2</v>
      </c>
      <c r="V675">
        <v>-312</v>
      </c>
      <c r="W675">
        <v>47265</v>
      </c>
      <c r="X675">
        <v>46168</v>
      </c>
      <c r="Y675">
        <v>37777</v>
      </c>
      <c r="Z675">
        <v>2.12</v>
      </c>
      <c r="AA675">
        <f t="shared" si="134"/>
        <v>10012</v>
      </c>
      <c r="AB675">
        <f t="shared" si="135"/>
        <v>-312</v>
      </c>
      <c r="AC675">
        <f t="shared" si="136"/>
        <v>6159</v>
      </c>
      <c r="AD675">
        <f t="shared" si="137"/>
        <v>0.6151618058330004</v>
      </c>
      <c r="AE675">
        <f t="shared" si="138"/>
        <v>0</v>
      </c>
      <c r="AF675" t="e">
        <f t="shared" ca="1" si="139"/>
        <v>#N/A</v>
      </c>
      <c r="AG675" t="e">
        <f t="shared" ca="1" si="140"/>
        <v>#N/A</v>
      </c>
      <c r="AH675" t="e">
        <f t="shared" ca="1" si="141"/>
        <v>#N/A</v>
      </c>
      <c r="AI675" t="e">
        <f t="shared" ca="1" si="130"/>
        <v>#N/A</v>
      </c>
      <c r="AJ675">
        <f t="shared" si="131"/>
        <v>9.988014382740711E-5</v>
      </c>
      <c r="AK675">
        <f t="shared" si="132"/>
        <v>0</v>
      </c>
      <c r="AL675" t="e">
        <f t="shared" ca="1" si="142"/>
        <v>#N/A</v>
      </c>
      <c r="AM675" t="b">
        <f t="shared" si="133"/>
        <v>0</v>
      </c>
    </row>
    <row r="676" spans="1:39" x14ac:dyDescent="0.3">
      <c r="A676" t="s">
        <v>604</v>
      </c>
      <c r="B676" t="s">
        <v>605</v>
      </c>
      <c r="C676" t="s">
        <v>39</v>
      </c>
      <c r="D676" t="s">
        <v>42</v>
      </c>
      <c r="E676" t="s">
        <v>442</v>
      </c>
      <c r="F676" s="13" t="str">
        <f>_xlfn.CONCAT(wiz_6[[#This Row],[OCTY......]],",",wiz_6[[#This Row],[OS]])</f>
        <v>INDIANAPOL,IN</v>
      </c>
      <c r="G676" t="s">
        <v>70</v>
      </c>
      <c r="H676" t="s">
        <v>887</v>
      </c>
      <c r="I676" s="13" t="str">
        <f>_xlfn.CONCAT(wiz_6[[#This Row],[DCTY......]], ",",wiz_6[[#This Row],[DS]])</f>
        <v>KNOXVILLE ,TN</v>
      </c>
      <c r="J676" t="str">
        <f>TRIM(CONCATENATE(wiz_6[[#This Row],[SHIPPER..................]],wiz_6[[#This Row],[ZIP2..]],wiz_6[[#This Row],[ZIP3..]]))</f>
        <v>JOHNS MANVILLE | 4620137950</v>
      </c>
      <c r="K676">
        <v>1</v>
      </c>
      <c r="L676">
        <v>1.75</v>
      </c>
      <c r="M676">
        <v>0.21</v>
      </c>
      <c r="N676">
        <v>350</v>
      </c>
      <c r="O676">
        <v>0.75</v>
      </c>
      <c r="P676">
        <v>24</v>
      </c>
      <c r="Q676">
        <v>0.25</v>
      </c>
      <c r="R676">
        <v>0</v>
      </c>
      <c r="S676">
        <v>-15</v>
      </c>
      <c r="T676">
        <v>20</v>
      </c>
      <c r="U676">
        <v>-60</v>
      </c>
      <c r="V676">
        <v>-55</v>
      </c>
      <c r="W676">
        <v>46140</v>
      </c>
      <c r="X676">
        <v>46201</v>
      </c>
      <c r="Y676">
        <v>37950</v>
      </c>
      <c r="Z676">
        <v>1.74</v>
      </c>
      <c r="AA676">
        <f t="shared" si="134"/>
        <v>10012</v>
      </c>
      <c r="AB676">
        <f t="shared" si="135"/>
        <v>-55</v>
      </c>
      <c r="AC676">
        <f t="shared" si="136"/>
        <v>6159</v>
      </c>
      <c r="AD676">
        <f t="shared" si="137"/>
        <v>0.6151618058330004</v>
      </c>
      <c r="AE676">
        <f t="shared" si="138"/>
        <v>0</v>
      </c>
      <c r="AF676" t="e">
        <f t="shared" ca="1" si="139"/>
        <v>#N/A</v>
      </c>
      <c r="AG676" t="e">
        <f t="shared" ca="1" si="140"/>
        <v>#N/A</v>
      </c>
      <c r="AH676" t="e">
        <f t="shared" ca="1" si="141"/>
        <v>#N/A</v>
      </c>
      <c r="AI676" t="e">
        <f t="shared" ca="1" si="130"/>
        <v>#N/A</v>
      </c>
      <c r="AJ676">
        <f t="shared" si="131"/>
        <v>9.988014382740711E-5</v>
      </c>
      <c r="AK676">
        <f t="shared" si="132"/>
        <v>0</v>
      </c>
      <c r="AL676" t="e">
        <f t="shared" ca="1" si="142"/>
        <v>#N/A</v>
      </c>
      <c r="AM676" t="b">
        <f t="shared" si="133"/>
        <v>0</v>
      </c>
    </row>
    <row r="677" spans="1:39" x14ac:dyDescent="0.3">
      <c r="A677" t="s">
        <v>123</v>
      </c>
      <c r="B677" t="s">
        <v>124</v>
      </c>
      <c r="C677" t="s">
        <v>39</v>
      </c>
      <c r="D677" t="s">
        <v>42</v>
      </c>
      <c r="E677" t="s">
        <v>882</v>
      </c>
      <c r="F677" s="13" t="str">
        <f>_xlfn.CONCAT(wiz_6[[#This Row],[OCTY......]],",",wiz_6[[#This Row],[OS]])</f>
        <v>FISHERS   ,IN</v>
      </c>
      <c r="G677" t="s">
        <v>70</v>
      </c>
      <c r="H677" t="s">
        <v>563</v>
      </c>
      <c r="I677" s="13" t="str">
        <f>_xlfn.CONCAT(wiz_6[[#This Row],[DCTY......]], ",",wiz_6[[#This Row],[DS]])</f>
        <v>MIDWAY    ,TN</v>
      </c>
      <c r="J677" t="str">
        <f>TRIM(CONCATENATE(wiz_6[[#This Row],[SHIPPER..................]],wiz_6[[#This Row],[ZIP2..]],wiz_6[[#This Row],[ZIP3..]]))</f>
        <v>WAL MART SAMS GENERAL| 4603837809</v>
      </c>
      <c r="K677">
        <v>7</v>
      </c>
      <c r="L677">
        <v>2.1</v>
      </c>
      <c r="M677">
        <v>0.09</v>
      </c>
      <c r="N677">
        <v>386</v>
      </c>
      <c r="O677">
        <v>1.03</v>
      </c>
      <c r="P677">
        <v>34</v>
      </c>
      <c r="Q677">
        <v>0.26</v>
      </c>
      <c r="R677">
        <v>45</v>
      </c>
      <c r="S677">
        <v>-9</v>
      </c>
      <c r="T677">
        <v>-61</v>
      </c>
      <c r="U677">
        <v>52</v>
      </c>
      <c r="V677">
        <v>-18</v>
      </c>
      <c r="W677">
        <v>46064</v>
      </c>
      <c r="X677">
        <v>46038</v>
      </c>
      <c r="Y677">
        <v>37809</v>
      </c>
      <c r="Z677">
        <v>1.97</v>
      </c>
      <c r="AA677">
        <f t="shared" si="134"/>
        <v>10012</v>
      </c>
      <c r="AB677">
        <f t="shared" si="135"/>
        <v>-126</v>
      </c>
      <c r="AC677">
        <f t="shared" si="136"/>
        <v>6159</v>
      </c>
      <c r="AD677">
        <f t="shared" si="137"/>
        <v>0.6151618058330004</v>
      </c>
      <c r="AE677">
        <f t="shared" si="138"/>
        <v>0</v>
      </c>
      <c r="AF677" t="e">
        <f t="shared" ca="1" si="139"/>
        <v>#N/A</v>
      </c>
      <c r="AG677" t="e">
        <f t="shared" ca="1" si="140"/>
        <v>#N/A</v>
      </c>
      <c r="AH677" t="e">
        <f t="shared" ca="1" si="141"/>
        <v>#N/A</v>
      </c>
      <c r="AI677" t="e">
        <f t="shared" ca="1" si="130"/>
        <v>#N/A</v>
      </c>
      <c r="AJ677">
        <f t="shared" si="131"/>
        <v>6.9916100679184975E-4</v>
      </c>
      <c r="AK677">
        <f t="shared" si="132"/>
        <v>0</v>
      </c>
      <c r="AL677" t="e">
        <f t="shared" ca="1" si="142"/>
        <v>#N/A</v>
      </c>
      <c r="AM677" t="b">
        <f t="shared" si="133"/>
        <v>0</v>
      </c>
    </row>
    <row r="678" spans="1:39" x14ac:dyDescent="0.3">
      <c r="A678" t="s">
        <v>123</v>
      </c>
      <c r="B678" t="s">
        <v>124</v>
      </c>
      <c r="C678" t="s">
        <v>39</v>
      </c>
      <c r="D678" t="s">
        <v>42</v>
      </c>
      <c r="E678" t="s">
        <v>442</v>
      </c>
      <c r="F678" s="13" t="str">
        <f>_xlfn.CONCAT(wiz_6[[#This Row],[OCTY......]],",",wiz_6[[#This Row],[OS]])</f>
        <v>INDIANAPOL,IN</v>
      </c>
      <c r="G678" t="s">
        <v>70</v>
      </c>
      <c r="H678" t="s">
        <v>563</v>
      </c>
      <c r="I678" s="13" t="str">
        <f>_xlfn.CONCAT(wiz_6[[#This Row],[DCTY......]], ",",wiz_6[[#This Row],[DS]])</f>
        <v>MIDWAY    ,TN</v>
      </c>
      <c r="J678" t="str">
        <f>TRIM(CONCATENATE(wiz_6[[#This Row],[SHIPPER..................]],wiz_6[[#This Row],[ZIP2..]],wiz_6[[#This Row],[ZIP3..]]))</f>
        <v>WAL MART SAMS GENERAL| 4620137809</v>
      </c>
      <c r="K678">
        <v>1</v>
      </c>
      <c r="L678">
        <v>2.1</v>
      </c>
      <c r="M678">
        <v>0.09</v>
      </c>
      <c r="N678">
        <v>378</v>
      </c>
      <c r="O678">
        <v>0.76</v>
      </c>
      <c r="P678">
        <v>11</v>
      </c>
      <c r="Q678">
        <v>0.25</v>
      </c>
      <c r="R678">
        <v>45</v>
      </c>
      <c r="S678">
        <v>7</v>
      </c>
      <c r="T678">
        <v>3</v>
      </c>
      <c r="U678">
        <v>47</v>
      </c>
      <c r="V678">
        <v>57</v>
      </c>
      <c r="W678">
        <v>46142</v>
      </c>
      <c r="X678">
        <v>46201</v>
      </c>
      <c r="Y678">
        <v>37809</v>
      </c>
      <c r="Z678">
        <v>1.97</v>
      </c>
      <c r="AA678">
        <f t="shared" si="134"/>
        <v>10012</v>
      </c>
      <c r="AB678">
        <f t="shared" si="135"/>
        <v>57</v>
      </c>
      <c r="AC678">
        <f t="shared" si="136"/>
        <v>6159</v>
      </c>
      <c r="AD678">
        <f t="shared" si="137"/>
        <v>0.6151618058330004</v>
      </c>
      <c r="AE678">
        <f t="shared" si="138"/>
        <v>0</v>
      </c>
      <c r="AF678" t="e">
        <f t="shared" ca="1" si="139"/>
        <v>#N/A</v>
      </c>
      <c r="AG678" t="e">
        <f t="shared" ca="1" si="140"/>
        <v>#N/A</v>
      </c>
      <c r="AH678" t="e">
        <f t="shared" ca="1" si="141"/>
        <v>#N/A</v>
      </c>
      <c r="AI678" t="e">
        <f t="shared" ca="1" si="130"/>
        <v>#N/A</v>
      </c>
      <c r="AJ678">
        <f t="shared" si="131"/>
        <v>9.988014382740711E-5</v>
      </c>
      <c r="AK678">
        <f t="shared" si="132"/>
        <v>0</v>
      </c>
      <c r="AL678" t="e">
        <f t="shared" ca="1" si="142"/>
        <v>#N/A</v>
      </c>
      <c r="AM678" t="b">
        <f t="shared" si="133"/>
        <v>0</v>
      </c>
    </row>
    <row r="679" spans="1:39" x14ac:dyDescent="0.3">
      <c r="A679" t="s">
        <v>888</v>
      </c>
      <c r="B679" t="s">
        <v>889</v>
      </c>
      <c r="C679" t="s">
        <v>39</v>
      </c>
      <c r="D679" t="s">
        <v>42</v>
      </c>
      <c r="E679" t="s">
        <v>448</v>
      </c>
      <c r="F679" s="13" t="str">
        <f>_xlfn.CONCAT(wiz_6[[#This Row],[OCTY......]],",",wiz_6[[#This Row],[OS]])</f>
        <v>PLAINFIELD,IN</v>
      </c>
      <c r="G679" t="s">
        <v>70</v>
      </c>
      <c r="H679" t="s">
        <v>890</v>
      </c>
      <c r="I679" s="13" t="str">
        <f>_xlfn.CONCAT(wiz_6[[#This Row],[DCTY......]], ",",wiz_6[[#This Row],[DS]])</f>
        <v>MILLINGTON,TN</v>
      </c>
      <c r="J679" t="str">
        <f>TRIM(CONCATENATE(wiz_6[[#This Row],[SHIPPER..................]],wiz_6[[#This Row],[ZIP2..]],wiz_6[[#This Row],[ZIP3..]]))</f>
        <v>b: XPO LOGISTICS | 4616838053</v>
      </c>
      <c r="K679">
        <v>1</v>
      </c>
      <c r="L679">
        <v>1.35</v>
      </c>
      <c r="M679">
        <v>0.27</v>
      </c>
      <c r="N679">
        <v>431</v>
      </c>
      <c r="O679">
        <v>0.89</v>
      </c>
      <c r="P679">
        <v>18</v>
      </c>
      <c r="Q679">
        <v>0.25</v>
      </c>
      <c r="R679">
        <v>-26</v>
      </c>
      <c r="S679">
        <v>-2</v>
      </c>
      <c r="T679">
        <v>-1</v>
      </c>
      <c r="U679">
        <v>119</v>
      </c>
      <c r="V679">
        <v>116</v>
      </c>
      <c r="W679">
        <v>46201</v>
      </c>
      <c r="X679">
        <v>46168</v>
      </c>
      <c r="Y679">
        <v>38053</v>
      </c>
      <c r="Z679">
        <v>1.4</v>
      </c>
      <c r="AA679">
        <f t="shared" si="134"/>
        <v>10012</v>
      </c>
      <c r="AB679">
        <f t="shared" si="135"/>
        <v>116</v>
      </c>
      <c r="AC679">
        <f t="shared" si="136"/>
        <v>6159</v>
      </c>
      <c r="AD679">
        <f t="shared" si="137"/>
        <v>0.6151618058330004</v>
      </c>
      <c r="AE679">
        <f t="shared" si="138"/>
        <v>0</v>
      </c>
      <c r="AF679" t="e">
        <f t="shared" ca="1" si="139"/>
        <v>#N/A</v>
      </c>
      <c r="AG679" t="e">
        <f t="shared" ca="1" si="140"/>
        <v>#N/A</v>
      </c>
      <c r="AH679" t="e">
        <f t="shared" ca="1" si="141"/>
        <v>#N/A</v>
      </c>
      <c r="AI679" t="e">
        <f t="shared" ca="1" si="130"/>
        <v>#N/A</v>
      </c>
      <c r="AJ679">
        <f t="shared" si="131"/>
        <v>9.988014382740711E-5</v>
      </c>
      <c r="AK679">
        <f t="shared" si="132"/>
        <v>0</v>
      </c>
      <c r="AL679" t="e">
        <f t="shared" ca="1" si="142"/>
        <v>#N/A</v>
      </c>
      <c r="AM679" t="b">
        <f t="shared" si="133"/>
        <v>0</v>
      </c>
    </row>
    <row r="680" spans="1:39" x14ac:dyDescent="0.3">
      <c r="A680" t="s">
        <v>604</v>
      </c>
      <c r="B680" t="s">
        <v>605</v>
      </c>
      <c r="C680" t="s">
        <v>39</v>
      </c>
      <c r="D680" t="s">
        <v>42</v>
      </c>
      <c r="E680" t="s">
        <v>442</v>
      </c>
      <c r="F680" s="13" t="str">
        <f>_xlfn.CONCAT(wiz_6[[#This Row],[OCTY......]],",",wiz_6[[#This Row],[OS]])</f>
        <v>INDIANAPOL,IN</v>
      </c>
      <c r="G680" t="s">
        <v>70</v>
      </c>
      <c r="H680" t="s">
        <v>75</v>
      </c>
      <c r="I680" s="13" t="str">
        <f>_xlfn.CONCAT(wiz_6[[#This Row],[DCTY......]], ",",wiz_6[[#This Row],[DS]])</f>
        <v>MEMPHIS   ,TN</v>
      </c>
      <c r="J680" t="str">
        <f>TRIM(CONCATENATE(wiz_6[[#This Row],[SHIPPER..................]],wiz_6[[#This Row],[ZIP2..]],wiz_6[[#This Row],[ZIP3..]]))</f>
        <v>JOHNS MANVILLE | 4620138101</v>
      </c>
      <c r="K680">
        <v>2</v>
      </c>
      <c r="L680">
        <v>1.75</v>
      </c>
      <c r="M680">
        <v>0.2</v>
      </c>
      <c r="N680">
        <v>444</v>
      </c>
      <c r="O680">
        <v>0.89</v>
      </c>
      <c r="P680">
        <v>29</v>
      </c>
      <c r="Q680">
        <v>0.25</v>
      </c>
      <c r="R680">
        <v>7</v>
      </c>
      <c r="S680">
        <v>-15</v>
      </c>
      <c r="T680">
        <v>-1</v>
      </c>
      <c r="U680">
        <v>267</v>
      </c>
      <c r="V680">
        <v>251</v>
      </c>
      <c r="W680">
        <v>46064</v>
      </c>
      <c r="X680">
        <v>46201</v>
      </c>
      <c r="Y680">
        <v>38101</v>
      </c>
      <c r="Z680">
        <v>1.73</v>
      </c>
      <c r="AA680">
        <f t="shared" si="134"/>
        <v>10012</v>
      </c>
      <c r="AB680">
        <f t="shared" si="135"/>
        <v>502</v>
      </c>
      <c r="AC680">
        <f t="shared" si="136"/>
        <v>6159</v>
      </c>
      <c r="AD680">
        <f t="shared" si="137"/>
        <v>0.6151618058330004</v>
      </c>
      <c r="AE680">
        <f t="shared" si="138"/>
        <v>0</v>
      </c>
      <c r="AF680" t="e">
        <f t="shared" ca="1" si="139"/>
        <v>#N/A</v>
      </c>
      <c r="AG680" t="e">
        <f t="shared" ca="1" si="140"/>
        <v>#N/A</v>
      </c>
      <c r="AH680" t="e">
        <f t="shared" ca="1" si="141"/>
        <v>#N/A</v>
      </c>
      <c r="AI680" t="e">
        <f t="shared" ca="1" si="130"/>
        <v>#N/A</v>
      </c>
      <c r="AJ680">
        <f t="shared" si="131"/>
        <v>1.9976028765481422E-4</v>
      </c>
      <c r="AK680">
        <f t="shared" si="132"/>
        <v>0</v>
      </c>
      <c r="AL680" t="e">
        <f t="shared" ca="1" si="142"/>
        <v>#N/A</v>
      </c>
      <c r="AM680" t="b">
        <f t="shared" si="133"/>
        <v>0</v>
      </c>
    </row>
    <row r="681" spans="1:39" x14ac:dyDescent="0.3">
      <c r="A681" t="s">
        <v>72</v>
      </c>
      <c r="B681" t="s">
        <v>73</v>
      </c>
      <c r="C681" t="s">
        <v>39</v>
      </c>
      <c r="D681" t="s">
        <v>42</v>
      </c>
      <c r="E681" t="s">
        <v>442</v>
      </c>
      <c r="F681" s="13" t="str">
        <f>_xlfn.CONCAT(wiz_6[[#This Row],[OCTY......]],",",wiz_6[[#This Row],[OS]])</f>
        <v>INDIANAPOL,IN</v>
      </c>
      <c r="G681" t="s">
        <v>70</v>
      </c>
      <c r="H681" t="s">
        <v>891</v>
      </c>
      <c r="I681" s="13" t="str">
        <f>_xlfn.CONCAT(wiz_6[[#This Row],[DCTY......]], ",",wiz_6[[#This Row],[DS]])</f>
        <v>COLLIERVIL,TN</v>
      </c>
      <c r="J681" t="str">
        <f>TRIM(CONCATENATE(wiz_6[[#This Row],[SHIPPER..................]],wiz_6[[#This Row],[ZIP2..]],wiz_6[[#This Row],[ZIP3..]]))</f>
        <v>REDWOOD LOGISTICS STR| 4620138017</v>
      </c>
      <c r="K681">
        <v>1</v>
      </c>
      <c r="L681">
        <v>1.37</v>
      </c>
      <c r="M681">
        <v>0.27</v>
      </c>
      <c r="N681">
        <v>487</v>
      </c>
      <c r="O681">
        <v>0.96</v>
      </c>
      <c r="P681">
        <v>0</v>
      </c>
      <c r="Q681">
        <v>0.25</v>
      </c>
      <c r="R681">
        <v>-29</v>
      </c>
      <c r="S681">
        <v>-73</v>
      </c>
      <c r="T681">
        <v>1</v>
      </c>
      <c r="U681">
        <v>149</v>
      </c>
      <c r="V681">
        <v>77</v>
      </c>
      <c r="W681">
        <v>46201</v>
      </c>
      <c r="X681">
        <v>46201</v>
      </c>
      <c r="Y681">
        <v>38017</v>
      </c>
      <c r="Z681">
        <v>1.42</v>
      </c>
      <c r="AA681">
        <f t="shared" si="134"/>
        <v>10012</v>
      </c>
      <c r="AB681">
        <f t="shared" si="135"/>
        <v>77</v>
      </c>
      <c r="AC681">
        <f t="shared" si="136"/>
        <v>6159</v>
      </c>
      <c r="AD681">
        <f t="shared" si="137"/>
        <v>0.6151618058330004</v>
      </c>
      <c r="AE681">
        <f t="shared" si="138"/>
        <v>0</v>
      </c>
      <c r="AF681" t="e">
        <f t="shared" ca="1" si="139"/>
        <v>#N/A</v>
      </c>
      <c r="AG681" t="e">
        <f t="shared" ca="1" si="140"/>
        <v>#N/A</v>
      </c>
      <c r="AH681" t="e">
        <f t="shared" ca="1" si="141"/>
        <v>#N/A</v>
      </c>
      <c r="AI681" t="e">
        <f t="shared" ca="1" si="130"/>
        <v>#N/A</v>
      </c>
      <c r="AJ681">
        <f t="shared" si="131"/>
        <v>9.988014382740711E-5</v>
      </c>
      <c r="AK681">
        <f t="shared" si="132"/>
        <v>0</v>
      </c>
      <c r="AL681" t="e">
        <f t="shared" ca="1" si="142"/>
        <v>#N/A</v>
      </c>
      <c r="AM681" t="b">
        <f t="shared" si="133"/>
        <v>0</v>
      </c>
    </row>
    <row r="682" spans="1:39" x14ac:dyDescent="0.3">
      <c r="A682" t="s">
        <v>37</v>
      </c>
      <c r="B682" t="s">
        <v>38</v>
      </c>
      <c r="C682" t="s">
        <v>39</v>
      </c>
      <c r="D682" t="s">
        <v>42</v>
      </c>
      <c r="E682" t="s">
        <v>442</v>
      </c>
      <c r="F682" s="13" t="str">
        <f>_xlfn.CONCAT(wiz_6[[#This Row],[OCTY......]],",",wiz_6[[#This Row],[OS]])</f>
        <v>INDIANAPOL,IN</v>
      </c>
      <c r="G682" t="s">
        <v>70</v>
      </c>
      <c r="H682" t="s">
        <v>395</v>
      </c>
      <c r="I682" s="13" t="str">
        <f>_xlfn.CONCAT(wiz_6[[#This Row],[DCTY......]], ",",wiz_6[[#This Row],[DS]])</f>
        <v>COLUMBIA  ,TN</v>
      </c>
      <c r="J682" t="str">
        <f>TRIM(CONCATENATE(wiz_6[[#This Row],[SHIPPER..................]],wiz_6[[#This Row],[ZIP2..]],wiz_6[[#This Row],[ZIP3..]]))</f>
        <v>b: C H ROBINSON | 4620138401</v>
      </c>
      <c r="K682">
        <v>1</v>
      </c>
      <c r="L682">
        <v>1.47</v>
      </c>
      <c r="M682">
        <v>0.27</v>
      </c>
      <c r="N682">
        <v>344</v>
      </c>
      <c r="O682">
        <v>0.92</v>
      </c>
      <c r="P682">
        <v>50</v>
      </c>
      <c r="Q682">
        <v>0.25</v>
      </c>
      <c r="R682">
        <v>-7</v>
      </c>
      <c r="S682">
        <v>-3</v>
      </c>
      <c r="T682">
        <v>-21</v>
      </c>
      <c r="U682">
        <v>-27</v>
      </c>
      <c r="V682">
        <v>-51</v>
      </c>
      <c r="W682">
        <v>47240</v>
      </c>
      <c r="X682">
        <v>46201</v>
      </c>
      <c r="Y682">
        <v>38401</v>
      </c>
      <c r="Z682">
        <v>1.52</v>
      </c>
      <c r="AA682">
        <f t="shared" si="134"/>
        <v>10012</v>
      </c>
      <c r="AB682">
        <f t="shared" si="135"/>
        <v>-51</v>
      </c>
      <c r="AC682">
        <f t="shared" si="136"/>
        <v>6159</v>
      </c>
      <c r="AD682">
        <f t="shared" si="137"/>
        <v>0.6151618058330004</v>
      </c>
      <c r="AE682">
        <f t="shared" si="138"/>
        <v>0</v>
      </c>
      <c r="AF682" t="e">
        <f t="shared" ca="1" si="139"/>
        <v>#N/A</v>
      </c>
      <c r="AG682" t="e">
        <f t="shared" ca="1" si="140"/>
        <v>#N/A</v>
      </c>
      <c r="AH682" t="e">
        <f t="shared" ca="1" si="141"/>
        <v>#N/A</v>
      </c>
      <c r="AI682" t="e">
        <f t="shared" ca="1" si="130"/>
        <v>#N/A</v>
      </c>
      <c r="AJ682">
        <f t="shared" si="131"/>
        <v>9.988014382740711E-5</v>
      </c>
      <c r="AK682">
        <f t="shared" si="132"/>
        <v>0</v>
      </c>
      <c r="AL682" t="e">
        <f t="shared" ca="1" si="142"/>
        <v>#N/A</v>
      </c>
      <c r="AM682" t="b">
        <f t="shared" si="133"/>
        <v>0</v>
      </c>
    </row>
    <row r="683" spans="1:39" x14ac:dyDescent="0.3">
      <c r="A683" t="s">
        <v>892</v>
      </c>
      <c r="B683" t="s">
        <v>893</v>
      </c>
      <c r="C683" t="s">
        <v>39</v>
      </c>
      <c r="D683" t="s">
        <v>42</v>
      </c>
      <c r="E683" t="s">
        <v>442</v>
      </c>
      <c r="F683" s="13" t="str">
        <f>_xlfn.CONCAT(wiz_6[[#This Row],[OCTY......]],",",wiz_6[[#This Row],[OS]])</f>
        <v>INDIANAPOL,IN</v>
      </c>
      <c r="G683" t="s">
        <v>70</v>
      </c>
      <c r="H683" t="s">
        <v>702</v>
      </c>
      <c r="I683" s="13" t="str">
        <f>_xlfn.CONCAT(wiz_6[[#This Row],[DCTY......]], ",",wiz_6[[#This Row],[DS]])</f>
        <v>LEWISBURG ,TN</v>
      </c>
      <c r="J683" t="str">
        <f>TRIM(CONCATENATE(wiz_6[[#This Row],[SHIPPER..................]],wiz_6[[#This Row],[ZIP2..]],wiz_6[[#This Row],[ZIP3..]]))</f>
        <v>CARRIER CORPORATION | 4620137091</v>
      </c>
      <c r="K683">
        <v>9</v>
      </c>
      <c r="L683">
        <v>2.12</v>
      </c>
      <c r="M683">
        <v>0.24</v>
      </c>
      <c r="N683">
        <v>353</v>
      </c>
      <c r="O683">
        <v>0.65</v>
      </c>
      <c r="P683">
        <v>51</v>
      </c>
      <c r="Q683">
        <v>0.27</v>
      </c>
      <c r="R683">
        <v>2</v>
      </c>
      <c r="S683">
        <v>-78</v>
      </c>
      <c r="T683">
        <v>29</v>
      </c>
      <c r="U683">
        <v>197</v>
      </c>
      <c r="V683">
        <v>148</v>
      </c>
      <c r="W683">
        <v>43137</v>
      </c>
      <c r="X683">
        <v>46201</v>
      </c>
      <c r="Y683">
        <v>37091</v>
      </c>
      <c r="Z683">
        <v>2.14</v>
      </c>
      <c r="AA683">
        <f t="shared" si="134"/>
        <v>10012</v>
      </c>
      <c r="AB683">
        <f t="shared" si="135"/>
        <v>1332</v>
      </c>
      <c r="AC683">
        <f t="shared" si="136"/>
        <v>6159</v>
      </c>
      <c r="AD683">
        <f t="shared" si="137"/>
        <v>0.6151618058330004</v>
      </c>
      <c r="AE683">
        <f t="shared" si="138"/>
        <v>0</v>
      </c>
      <c r="AF683" t="e">
        <f t="shared" ca="1" si="139"/>
        <v>#N/A</v>
      </c>
      <c r="AG683" t="e">
        <f t="shared" ca="1" si="140"/>
        <v>#N/A</v>
      </c>
      <c r="AH683" t="e">
        <f t="shared" ca="1" si="141"/>
        <v>#N/A</v>
      </c>
      <c r="AI683" t="e">
        <f t="shared" ca="1" si="130"/>
        <v>#N/A</v>
      </c>
      <c r="AJ683">
        <f t="shared" si="131"/>
        <v>8.98921294446664E-4</v>
      </c>
      <c r="AK683">
        <f t="shared" si="132"/>
        <v>0</v>
      </c>
      <c r="AL683" t="e">
        <f t="shared" ca="1" si="142"/>
        <v>#N/A</v>
      </c>
      <c r="AM683" t="b">
        <f t="shared" si="133"/>
        <v>0</v>
      </c>
    </row>
    <row r="684" spans="1:39" x14ac:dyDescent="0.3">
      <c r="A684" t="s">
        <v>894</v>
      </c>
      <c r="B684" t="s">
        <v>895</v>
      </c>
      <c r="C684" t="s">
        <v>39</v>
      </c>
      <c r="D684" t="s">
        <v>42</v>
      </c>
      <c r="E684" t="s">
        <v>575</v>
      </c>
      <c r="F684" s="13" t="str">
        <f>_xlfn.CONCAT(wiz_6[[#This Row],[OCTY......]],",",wiz_6[[#This Row],[OS]])</f>
        <v>LEBANON   ,IN</v>
      </c>
      <c r="G684" t="s">
        <v>70</v>
      </c>
      <c r="H684" t="s">
        <v>350</v>
      </c>
      <c r="I684" s="13" t="str">
        <f>_xlfn.CONCAT(wiz_6[[#This Row],[DCTY......]], ",",wiz_6[[#This Row],[DS]])</f>
        <v>COOKEVILLE,TN</v>
      </c>
      <c r="J684" t="str">
        <f>TRIM(CONCATENATE(wiz_6[[#This Row],[SHIPPER..................]],wiz_6[[#This Row],[ZIP2..]],wiz_6[[#This Row],[ZIP3..]]))</f>
        <v>CTI | 4605238501</v>
      </c>
      <c r="K684">
        <v>1</v>
      </c>
      <c r="L684">
        <v>1.87</v>
      </c>
      <c r="M684">
        <v>0.27</v>
      </c>
      <c r="N684">
        <v>326</v>
      </c>
      <c r="O684">
        <v>0.84</v>
      </c>
      <c r="P684">
        <v>43</v>
      </c>
      <c r="Q684">
        <v>0.25</v>
      </c>
      <c r="R684">
        <v>-7</v>
      </c>
      <c r="S684">
        <v>-8</v>
      </c>
      <c r="T684">
        <v>-2</v>
      </c>
      <c r="U684">
        <v>96</v>
      </c>
      <c r="V684">
        <v>86</v>
      </c>
      <c r="W684">
        <v>46064</v>
      </c>
      <c r="X684">
        <v>46052</v>
      </c>
      <c r="Y684">
        <v>38501</v>
      </c>
      <c r="Z684">
        <v>1.92</v>
      </c>
      <c r="AA684">
        <f t="shared" si="134"/>
        <v>10012</v>
      </c>
      <c r="AB684">
        <f t="shared" si="135"/>
        <v>86</v>
      </c>
      <c r="AC684">
        <f t="shared" si="136"/>
        <v>6159</v>
      </c>
      <c r="AD684">
        <f t="shared" si="137"/>
        <v>0.6151618058330004</v>
      </c>
      <c r="AE684">
        <f t="shared" si="138"/>
        <v>0</v>
      </c>
      <c r="AF684" t="e">
        <f t="shared" ca="1" si="139"/>
        <v>#N/A</v>
      </c>
      <c r="AG684" t="e">
        <f t="shared" ca="1" si="140"/>
        <v>#N/A</v>
      </c>
      <c r="AH684" t="e">
        <f t="shared" ca="1" si="141"/>
        <v>#N/A</v>
      </c>
      <c r="AI684" t="e">
        <f t="shared" ca="1" si="130"/>
        <v>#N/A</v>
      </c>
      <c r="AJ684">
        <f t="shared" si="131"/>
        <v>9.988014382740711E-5</v>
      </c>
      <c r="AK684">
        <f t="shared" si="132"/>
        <v>0</v>
      </c>
      <c r="AL684" t="e">
        <f t="shared" ca="1" si="142"/>
        <v>#N/A</v>
      </c>
      <c r="AM684" t="b">
        <f t="shared" si="133"/>
        <v>0</v>
      </c>
    </row>
    <row r="685" spans="1:39" x14ac:dyDescent="0.3">
      <c r="A685" t="s">
        <v>604</v>
      </c>
      <c r="B685" t="s">
        <v>605</v>
      </c>
      <c r="C685" t="s">
        <v>39</v>
      </c>
      <c r="D685" t="s">
        <v>42</v>
      </c>
      <c r="E685" t="s">
        <v>442</v>
      </c>
      <c r="F685" s="13" t="str">
        <f>_xlfn.CONCAT(wiz_6[[#This Row],[OCTY......]],",",wiz_6[[#This Row],[OS]])</f>
        <v>INDIANAPOL,IN</v>
      </c>
      <c r="G685" t="s">
        <v>76</v>
      </c>
      <c r="H685" t="s">
        <v>896</v>
      </c>
      <c r="I685" s="13" t="str">
        <f>_xlfn.CONCAT(wiz_6[[#This Row],[DCTY......]], ",",wiz_6[[#This Row],[DS]])</f>
        <v>CLEBURNE  ,TX</v>
      </c>
      <c r="J685" t="str">
        <f>TRIM(CONCATENATE(wiz_6[[#This Row],[SHIPPER..................]],wiz_6[[#This Row],[ZIP2..]],wiz_6[[#This Row],[ZIP3..]]))</f>
        <v>JOHNS MANVILLE | 4620176031</v>
      </c>
      <c r="K685">
        <v>4</v>
      </c>
      <c r="L685">
        <v>1.95</v>
      </c>
      <c r="M685">
        <v>0.19</v>
      </c>
      <c r="N685">
        <v>921</v>
      </c>
      <c r="O685">
        <v>1.97</v>
      </c>
      <c r="P685">
        <v>28</v>
      </c>
      <c r="Q685">
        <v>0.25</v>
      </c>
      <c r="R685">
        <v>16</v>
      </c>
      <c r="S685">
        <v>-15</v>
      </c>
      <c r="T685">
        <v>-37</v>
      </c>
      <c r="U685">
        <v>174</v>
      </c>
      <c r="V685">
        <v>122</v>
      </c>
      <c r="W685">
        <v>46168</v>
      </c>
      <c r="X685">
        <v>46201</v>
      </c>
      <c r="Y685">
        <v>76031</v>
      </c>
      <c r="Z685">
        <v>1.92</v>
      </c>
      <c r="AA685">
        <f t="shared" si="134"/>
        <v>10012</v>
      </c>
      <c r="AB685">
        <f t="shared" si="135"/>
        <v>488</v>
      </c>
      <c r="AC685">
        <f t="shared" si="136"/>
        <v>6159</v>
      </c>
      <c r="AD685">
        <f t="shared" si="137"/>
        <v>0.6151618058330004</v>
      </c>
      <c r="AE685">
        <f t="shared" si="138"/>
        <v>0</v>
      </c>
      <c r="AF685" t="e">
        <f t="shared" ca="1" si="139"/>
        <v>#N/A</v>
      </c>
      <c r="AG685" t="e">
        <f t="shared" ca="1" si="140"/>
        <v>#N/A</v>
      </c>
      <c r="AH685" t="e">
        <f t="shared" ca="1" si="141"/>
        <v>#N/A</v>
      </c>
      <c r="AI685" t="e">
        <f t="shared" ca="1" si="130"/>
        <v>#N/A</v>
      </c>
      <c r="AJ685">
        <f t="shared" si="131"/>
        <v>3.9952057530962844E-4</v>
      </c>
      <c r="AK685">
        <f t="shared" si="132"/>
        <v>0</v>
      </c>
      <c r="AL685" t="e">
        <f t="shared" ca="1" si="142"/>
        <v>#N/A</v>
      </c>
      <c r="AM685" t="b">
        <f t="shared" si="133"/>
        <v>0</v>
      </c>
    </row>
    <row r="686" spans="1:39" x14ac:dyDescent="0.3">
      <c r="A686" t="s">
        <v>794</v>
      </c>
      <c r="B686" t="s">
        <v>795</v>
      </c>
      <c r="C686" t="s">
        <v>39</v>
      </c>
      <c r="D686" t="s">
        <v>42</v>
      </c>
      <c r="E686" t="s">
        <v>442</v>
      </c>
      <c r="F686" s="13" t="str">
        <f>_xlfn.CONCAT(wiz_6[[#This Row],[OCTY......]],",",wiz_6[[#This Row],[OS]])</f>
        <v>INDIANAPOL,IN</v>
      </c>
      <c r="G686" t="s">
        <v>76</v>
      </c>
      <c r="H686" t="s">
        <v>582</v>
      </c>
      <c r="I686" s="13" t="str">
        <f>_xlfn.CONCAT(wiz_6[[#This Row],[DCTY......]], ",",wiz_6[[#This Row],[DS]])</f>
        <v>DALLAS    ,TX</v>
      </c>
      <c r="J686" t="str">
        <f>TRIM(CONCATENATE(wiz_6[[#This Row],[SHIPPER..................]],wiz_6[[#This Row],[ZIP2..]],wiz_6[[#This Row],[ZIP3..]]))</f>
        <v>SNYDERS LANCE | 4620175201</v>
      </c>
      <c r="K686">
        <v>4</v>
      </c>
      <c r="L686">
        <v>1.94</v>
      </c>
      <c r="M686">
        <v>0.25</v>
      </c>
      <c r="N686">
        <v>872</v>
      </c>
      <c r="O686">
        <v>1.51</v>
      </c>
      <c r="P686">
        <v>38</v>
      </c>
      <c r="Q686">
        <v>0.28000000000000003</v>
      </c>
      <c r="R686">
        <v>-35</v>
      </c>
      <c r="S686">
        <v>-25</v>
      </c>
      <c r="T686">
        <v>40</v>
      </c>
      <c r="U686">
        <v>174</v>
      </c>
      <c r="V686">
        <v>189</v>
      </c>
      <c r="W686">
        <v>46131</v>
      </c>
      <c r="X686">
        <v>46201</v>
      </c>
      <c r="Y686">
        <v>75201</v>
      </c>
      <c r="Z686">
        <v>1.97</v>
      </c>
      <c r="AA686">
        <f t="shared" si="134"/>
        <v>10012</v>
      </c>
      <c r="AB686">
        <f t="shared" si="135"/>
        <v>756</v>
      </c>
      <c r="AC686">
        <f t="shared" si="136"/>
        <v>6159</v>
      </c>
      <c r="AD686">
        <f t="shared" si="137"/>
        <v>0.6151618058330004</v>
      </c>
      <c r="AE686">
        <f t="shared" si="138"/>
        <v>0</v>
      </c>
      <c r="AF686" t="e">
        <f t="shared" ca="1" si="139"/>
        <v>#N/A</v>
      </c>
      <c r="AG686" t="e">
        <f t="shared" ca="1" si="140"/>
        <v>#N/A</v>
      </c>
      <c r="AH686" t="e">
        <f t="shared" ca="1" si="141"/>
        <v>#N/A</v>
      </c>
      <c r="AI686" t="e">
        <f t="shared" ca="1" si="130"/>
        <v>#N/A</v>
      </c>
      <c r="AJ686">
        <f t="shared" si="131"/>
        <v>3.9952057530962844E-4</v>
      </c>
      <c r="AK686">
        <f t="shared" si="132"/>
        <v>0</v>
      </c>
      <c r="AL686" t="e">
        <f t="shared" ca="1" si="142"/>
        <v>#N/A</v>
      </c>
      <c r="AM686" t="b">
        <f t="shared" si="133"/>
        <v>0</v>
      </c>
    </row>
    <row r="687" spans="1:39" x14ac:dyDescent="0.3">
      <c r="A687" t="s">
        <v>604</v>
      </c>
      <c r="B687" t="s">
        <v>605</v>
      </c>
      <c r="C687" t="s">
        <v>39</v>
      </c>
      <c r="D687" t="s">
        <v>42</v>
      </c>
      <c r="E687" t="s">
        <v>442</v>
      </c>
      <c r="F687" s="13" t="str">
        <f>_xlfn.CONCAT(wiz_6[[#This Row],[OCTY......]],",",wiz_6[[#This Row],[OS]])</f>
        <v>INDIANAPOL,IN</v>
      </c>
      <c r="G687" t="s">
        <v>76</v>
      </c>
      <c r="H687" t="s">
        <v>583</v>
      </c>
      <c r="I687" s="13" t="str">
        <f>_xlfn.CONCAT(wiz_6[[#This Row],[DCTY......]], ",",wiz_6[[#This Row],[DS]])</f>
        <v>LEWISVILLE,TX</v>
      </c>
      <c r="J687" t="str">
        <f>TRIM(CONCATENATE(wiz_6[[#This Row],[SHIPPER..................]],wiz_6[[#This Row],[ZIP2..]],wiz_6[[#This Row],[ZIP3..]]))</f>
        <v>JOHNS MANVILLE | 4620175029</v>
      </c>
      <c r="K687">
        <v>1</v>
      </c>
      <c r="L687">
        <v>1.95</v>
      </c>
      <c r="M687">
        <v>0.19</v>
      </c>
      <c r="N687">
        <v>864</v>
      </c>
      <c r="O687">
        <v>1.1499999999999999</v>
      </c>
      <c r="P687">
        <v>82</v>
      </c>
      <c r="Q687">
        <v>0.3</v>
      </c>
      <c r="R687">
        <v>51</v>
      </c>
      <c r="S687">
        <v>-15</v>
      </c>
      <c r="T687">
        <v>125</v>
      </c>
      <c r="U687">
        <v>136</v>
      </c>
      <c r="V687">
        <v>246</v>
      </c>
      <c r="W687">
        <v>46991</v>
      </c>
      <c r="X687">
        <v>46201</v>
      </c>
      <c r="Y687">
        <v>75029</v>
      </c>
      <c r="Z687">
        <v>1.92</v>
      </c>
      <c r="AA687">
        <f t="shared" si="134"/>
        <v>10012</v>
      </c>
      <c r="AB687">
        <f t="shared" si="135"/>
        <v>246</v>
      </c>
      <c r="AC687">
        <f t="shared" si="136"/>
        <v>6159</v>
      </c>
      <c r="AD687">
        <f t="shared" si="137"/>
        <v>0.6151618058330004</v>
      </c>
      <c r="AE687">
        <f t="shared" si="138"/>
        <v>0</v>
      </c>
      <c r="AF687" t="e">
        <f t="shared" ca="1" si="139"/>
        <v>#N/A</v>
      </c>
      <c r="AG687" t="e">
        <f t="shared" ca="1" si="140"/>
        <v>#N/A</v>
      </c>
      <c r="AH687" t="e">
        <f t="shared" ca="1" si="141"/>
        <v>#N/A</v>
      </c>
      <c r="AI687" t="e">
        <f t="shared" ca="1" si="130"/>
        <v>#N/A</v>
      </c>
      <c r="AJ687">
        <f t="shared" si="131"/>
        <v>9.988014382740711E-5</v>
      </c>
      <c r="AK687">
        <f t="shared" si="132"/>
        <v>0</v>
      </c>
      <c r="AL687" t="e">
        <f t="shared" ca="1" si="142"/>
        <v>#N/A</v>
      </c>
      <c r="AM687" t="b">
        <f t="shared" si="133"/>
        <v>0</v>
      </c>
    </row>
    <row r="688" spans="1:39" x14ac:dyDescent="0.3">
      <c r="A688" t="s">
        <v>365</v>
      </c>
      <c r="B688" t="s">
        <v>366</v>
      </c>
      <c r="C688" t="s">
        <v>39</v>
      </c>
      <c r="D688" t="s">
        <v>42</v>
      </c>
      <c r="E688" t="s">
        <v>621</v>
      </c>
      <c r="F688" s="13" t="str">
        <f>_xlfn.CONCAT(wiz_6[[#This Row],[OCTY......]],",",wiz_6[[#This Row],[OS]])</f>
        <v>GAS CITY  ,IN</v>
      </c>
      <c r="G688" t="s">
        <v>50</v>
      </c>
      <c r="H688" t="s">
        <v>897</v>
      </c>
      <c r="I688" s="13" t="str">
        <f>_xlfn.CONCAT(wiz_6[[#This Row],[DCTY......]], ",",wiz_6[[#This Row],[DS]])</f>
        <v>THOMASTON ,GA</v>
      </c>
      <c r="J688" t="str">
        <f>TRIM(CONCATENATE(wiz_6[[#This Row],[SHIPPER..................]],wiz_6[[#This Row],[ZIP2..]],wiz_6[[#This Row],[ZIP3..]]))</f>
        <v>AMERICAN WOODMARK COR| 4693330286</v>
      </c>
      <c r="K688">
        <v>25</v>
      </c>
      <c r="L688">
        <v>1.78</v>
      </c>
      <c r="M688">
        <v>0.2</v>
      </c>
      <c r="N688">
        <v>674</v>
      </c>
      <c r="O688">
        <v>1.48</v>
      </c>
      <c r="P688">
        <v>36</v>
      </c>
      <c r="Q688">
        <v>0.27</v>
      </c>
      <c r="R688">
        <v>20</v>
      </c>
      <c r="S688">
        <v>-10</v>
      </c>
      <c r="T688">
        <v>-22</v>
      </c>
      <c r="U688">
        <v>82</v>
      </c>
      <c r="V688">
        <v>50</v>
      </c>
      <c r="W688">
        <v>46933</v>
      </c>
      <c r="X688">
        <v>46933</v>
      </c>
      <c r="Y688">
        <v>30286</v>
      </c>
      <c r="Z688">
        <v>1.76</v>
      </c>
      <c r="AA688">
        <f t="shared" si="134"/>
        <v>10012</v>
      </c>
      <c r="AB688">
        <f t="shared" si="135"/>
        <v>1250</v>
      </c>
      <c r="AC688">
        <f t="shared" si="136"/>
        <v>6159</v>
      </c>
      <c r="AD688">
        <f t="shared" si="137"/>
        <v>0.6151618058330004</v>
      </c>
      <c r="AE688">
        <f t="shared" si="138"/>
        <v>0</v>
      </c>
      <c r="AF688" t="e">
        <f t="shared" ca="1" si="139"/>
        <v>#N/A</v>
      </c>
      <c r="AG688" t="e">
        <f t="shared" ca="1" si="140"/>
        <v>#N/A</v>
      </c>
      <c r="AH688" t="e">
        <f t="shared" ca="1" si="141"/>
        <v>#N/A</v>
      </c>
      <c r="AI688" t="e">
        <f t="shared" ca="1" si="130"/>
        <v>#N/A</v>
      </c>
      <c r="AJ688">
        <f t="shared" si="131"/>
        <v>2.4970035956851776E-3</v>
      </c>
      <c r="AK688">
        <f t="shared" si="132"/>
        <v>0</v>
      </c>
      <c r="AL688" t="e">
        <f t="shared" ca="1" si="142"/>
        <v>#N/A</v>
      </c>
      <c r="AM688" t="b">
        <f t="shared" si="133"/>
        <v>0</v>
      </c>
    </row>
    <row r="689" spans="1:39" x14ac:dyDescent="0.3">
      <c r="A689" t="s">
        <v>365</v>
      </c>
      <c r="B689" t="s">
        <v>620</v>
      </c>
      <c r="C689" t="s">
        <v>39</v>
      </c>
      <c r="D689" t="s">
        <v>42</v>
      </c>
      <c r="E689" t="s">
        <v>621</v>
      </c>
      <c r="F689" s="13" t="str">
        <f>_xlfn.CONCAT(wiz_6[[#This Row],[OCTY......]],",",wiz_6[[#This Row],[OS]])</f>
        <v>GAS CITY  ,IN</v>
      </c>
      <c r="G689" t="s">
        <v>50</v>
      </c>
      <c r="H689" t="s">
        <v>897</v>
      </c>
      <c r="I689" s="13" t="str">
        <f>_xlfn.CONCAT(wiz_6[[#This Row],[DCTY......]], ",",wiz_6[[#This Row],[DS]])</f>
        <v>THOMASTON ,GA</v>
      </c>
      <c r="J689" t="str">
        <f>TRIM(CONCATENATE(wiz_6[[#This Row],[SHIPPER..................]],wiz_6[[#This Row],[ZIP2..]],wiz_6[[#This Row],[ZIP3..]]))</f>
        <v>AMERICAN WOODMARK COR| 4693330286</v>
      </c>
      <c r="K689">
        <v>3</v>
      </c>
      <c r="L689">
        <v>1.78</v>
      </c>
      <c r="M689">
        <v>0.2</v>
      </c>
      <c r="N689">
        <v>674</v>
      </c>
      <c r="O689">
        <v>1.4</v>
      </c>
      <c r="P689">
        <v>22</v>
      </c>
      <c r="Q689">
        <v>0.27</v>
      </c>
      <c r="R689">
        <v>20</v>
      </c>
      <c r="S689">
        <v>-18</v>
      </c>
      <c r="T689">
        <v>-3</v>
      </c>
      <c r="U689">
        <v>96</v>
      </c>
      <c r="V689">
        <v>75</v>
      </c>
      <c r="W689">
        <v>46933</v>
      </c>
      <c r="X689">
        <v>46933</v>
      </c>
      <c r="Y689">
        <v>30286</v>
      </c>
      <c r="Z689">
        <v>1.76</v>
      </c>
      <c r="AA689">
        <f t="shared" si="134"/>
        <v>10012</v>
      </c>
      <c r="AB689">
        <f t="shared" si="135"/>
        <v>225</v>
      </c>
      <c r="AC689">
        <f t="shared" si="136"/>
        <v>6159</v>
      </c>
      <c r="AD689">
        <f t="shared" si="137"/>
        <v>0.6151618058330004</v>
      </c>
      <c r="AE689">
        <f t="shared" si="138"/>
        <v>0</v>
      </c>
      <c r="AF689" t="e">
        <f t="shared" ca="1" si="139"/>
        <v>#N/A</v>
      </c>
      <c r="AG689" t="e">
        <f t="shared" ca="1" si="140"/>
        <v>#N/A</v>
      </c>
      <c r="AH689" t="e">
        <f t="shared" ca="1" si="141"/>
        <v>#N/A</v>
      </c>
      <c r="AI689" t="e">
        <f t="shared" ca="1" si="130"/>
        <v>#N/A</v>
      </c>
      <c r="AJ689">
        <f t="shared" si="131"/>
        <v>2.9964043148222132E-4</v>
      </c>
      <c r="AK689">
        <f t="shared" si="132"/>
        <v>0</v>
      </c>
      <c r="AL689" t="e">
        <f t="shared" ca="1" si="142"/>
        <v>#N/A</v>
      </c>
      <c r="AM689" t="b">
        <f t="shared" si="133"/>
        <v>0</v>
      </c>
    </row>
    <row r="690" spans="1:39" x14ac:dyDescent="0.3">
      <c r="A690" t="s">
        <v>365</v>
      </c>
      <c r="B690" t="s">
        <v>620</v>
      </c>
      <c r="C690" t="s">
        <v>39</v>
      </c>
      <c r="D690" t="s">
        <v>42</v>
      </c>
      <c r="E690" t="s">
        <v>621</v>
      </c>
      <c r="F690" s="13" t="str">
        <f>_xlfn.CONCAT(wiz_6[[#This Row],[OCTY......]],",",wiz_6[[#This Row],[OS]])</f>
        <v>GAS CITY  ,IN</v>
      </c>
      <c r="G690" t="s">
        <v>50</v>
      </c>
      <c r="H690" t="s">
        <v>618</v>
      </c>
      <c r="I690" s="13" t="str">
        <f>_xlfn.CONCAT(wiz_6[[#This Row],[DCTY......]], ",",wiz_6[[#This Row],[DS]])</f>
        <v>EASTANOLLE,GA</v>
      </c>
      <c r="J690" t="str">
        <f>TRIM(CONCATENATE(wiz_6[[#This Row],[SHIPPER..................]],wiz_6[[#This Row],[ZIP2..]],wiz_6[[#This Row],[ZIP3..]]))</f>
        <v>AMERICAN WOODMARK COR| 4693330538</v>
      </c>
      <c r="K690">
        <v>5</v>
      </c>
      <c r="L690">
        <v>1.95</v>
      </c>
      <c r="M690">
        <v>0.2</v>
      </c>
      <c r="N690">
        <v>599</v>
      </c>
      <c r="O690">
        <v>1</v>
      </c>
      <c r="P690">
        <v>31</v>
      </c>
      <c r="Q690">
        <v>0.27</v>
      </c>
      <c r="R690">
        <v>6</v>
      </c>
      <c r="S690">
        <v>-18</v>
      </c>
      <c r="T690">
        <v>24</v>
      </c>
      <c r="U690">
        <v>259</v>
      </c>
      <c r="V690">
        <v>265</v>
      </c>
      <c r="W690">
        <v>46933</v>
      </c>
      <c r="X690">
        <v>46933</v>
      </c>
      <c r="Y690">
        <v>30538</v>
      </c>
      <c r="Z690">
        <v>1.93</v>
      </c>
      <c r="AA690">
        <f t="shared" si="134"/>
        <v>10012</v>
      </c>
      <c r="AB690">
        <f t="shared" si="135"/>
        <v>1325</v>
      </c>
      <c r="AC690">
        <f t="shared" si="136"/>
        <v>6159</v>
      </c>
      <c r="AD690">
        <f t="shared" si="137"/>
        <v>0.6151618058330004</v>
      </c>
      <c r="AE690">
        <f t="shared" si="138"/>
        <v>0</v>
      </c>
      <c r="AF690" t="e">
        <f t="shared" ca="1" si="139"/>
        <v>#N/A</v>
      </c>
      <c r="AG690" t="e">
        <f t="shared" ca="1" si="140"/>
        <v>#N/A</v>
      </c>
      <c r="AH690" t="e">
        <f t="shared" ca="1" si="141"/>
        <v>#N/A</v>
      </c>
      <c r="AI690" t="e">
        <f t="shared" ca="1" si="130"/>
        <v>#N/A</v>
      </c>
      <c r="AJ690">
        <f t="shared" si="131"/>
        <v>4.9940071913703551E-4</v>
      </c>
      <c r="AK690">
        <f t="shared" si="132"/>
        <v>0</v>
      </c>
      <c r="AL690" t="e">
        <f t="shared" ca="1" si="142"/>
        <v>#N/A</v>
      </c>
      <c r="AM690" t="b">
        <f t="shared" si="133"/>
        <v>0</v>
      </c>
    </row>
    <row r="691" spans="1:39" x14ac:dyDescent="0.3">
      <c r="A691" t="s">
        <v>78</v>
      </c>
      <c r="B691" t="s">
        <v>79</v>
      </c>
      <c r="C691" t="s">
        <v>39</v>
      </c>
      <c r="D691" t="s">
        <v>42</v>
      </c>
      <c r="E691" t="s">
        <v>898</v>
      </c>
      <c r="F691" s="13" t="str">
        <f>_xlfn.CONCAT(wiz_6[[#This Row],[OCTY......]],",",wiz_6[[#This Row],[OS]])</f>
        <v>BRINGHURST,IN</v>
      </c>
      <c r="G691" t="s">
        <v>44</v>
      </c>
      <c r="H691" t="s">
        <v>464</v>
      </c>
      <c r="I691" s="13" t="str">
        <f>_xlfn.CONCAT(wiz_6[[#This Row],[DCTY......]], ",",wiz_6[[#This Row],[DS]])</f>
        <v>FRANKLIN  ,KY</v>
      </c>
      <c r="J691" t="str">
        <f>TRIM(CONCATENATE(wiz_6[[#This Row],[SHIPPER..................]],wiz_6[[#This Row],[ZIP2..]],wiz_6[[#This Row],[ZIP3..]]))</f>
        <v>TRACTOR SUPPLY MANHAT| 4691342134</v>
      </c>
      <c r="K691">
        <v>1</v>
      </c>
      <c r="L691">
        <v>2.37</v>
      </c>
      <c r="M691">
        <v>0.22</v>
      </c>
      <c r="N691">
        <v>316</v>
      </c>
      <c r="O691">
        <v>0.42</v>
      </c>
      <c r="P691">
        <v>56</v>
      </c>
      <c r="Q691">
        <v>0.3</v>
      </c>
      <c r="R691">
        <v>10</v>
      </c>
      <c r="S691">
        <v>-69</v>
      </c>
      <c r="T691">
        <v>98</v>
      </c>
      <c r="U691">
        <v>210</v>
      </c>
      <c r="V691">
        <v>239</v>
      </c>
      <c r="W691">
        <v>46933</v>
      </c>
      <c r="X691">
        <v>46913</v>
      </c>
      <c r="Y691">
        <v>42134</v>
      </c>
      <c r="Z691">
        <v>2.37</v>
      </c>
      <c r="AA691">
        <f t="shared" si="134"/>
        <v>10012</v>
      </c>
      <c r="AB691">
        <f t="shared" si="135"/>
        <v>239</v>
      </c>
      <c r="AC691">
        <f t="shared" si="136"/>
        <v>6159</v>
      </c>
      <c r="AD691">
        <f t="shared" si="137"/>
        <v>0.6151618058330004</v>
      </c>
      <c r="AE691">
        <f t="shared" si="138"/>
        <v>0</v>
      </c>
      <c r="AF691" t="e">
        <f t="shared" ca="1" si="139"/>
        <v>#N/A</v>
      </c>
      <c r="AG691" t="e">
        <f t="shared" ca="1" si="140"/>
        <v>#N/A</v>
      </c>
      <c r="AH691" t="e">
        <f t="shared" ca="1" si="141"/>
        <v>#N/A</v>
      </c>
      <c r="AI691" t="e">
        <f t="shared" ca="1" si="130"/>
        <v>#N/A</v>
      </c>
      <c r="AJ691">
        <f t="shared" si="131"/>
        <v>9.988014382740711E-5</v>
      </c>
      <c r="AK691">
        <f t="shared" si="132"/>
        <v>0</v>
      </c>
      <c r="AL691" t="e">
        <f t="shared" ca="1" si="142"/>
        <v>#N/A</v>
      </c>
      <c r="AM691" t="b">
        <f t="shared" si="133"/>
        <v>0</v>
      </c>
    </row>
    <row r="692" spans="1:39" x14ac:dyDescent="0.3">
      <c r="A692" t="s">
        <v>78</v>
      </c>
      <c r="B692" t="s">
        <v>79</v>
      </c>
      <c r="C692" t="s">
        <v>39</v>
      </c>
      <c r="D692" t="s">
        <v>42</v>
      </c>
      <c r="E692" t="s">
        <v>899</v>
      </c>
      <c r="F692" s="13" t="str">
        <f>_xlfn.CONCAT(wiz_6[[#This Row],[OCTY......]],",",wiz_6[[#This Row],[OS]])</f>
        <v>LOGANSPORT,IN</v>
      </c>
      <c r="G692" t="s">
        <v>44</v>
      </c>
      <c r="H692" t="s">
        <v>464</v>
      </c>
      <c r="I692" s="13" t="str">
        <f>_xlfn.CONCAT(wiz_6[[#This Row],[DCTY......]], ",",wiz_6[[#This Row],[DS]])</f>
        <v>FRANKLIN  ,KY</v>
      </c>
      <c r="J692" t="str">
        <f>TRIM(CONCATENATE(wiz_6[[#This Row],[SHIPPER..................]],wiz_6[[#This Row],[ZIP2..]],wiz_6[[#This Row],[ZIP3..]]))</f>
        <v>TRACTOR SUPPLY MANHAT| 4694742134</v>
      </c>
      <c r="K692">
        <v>1</v>
      </c>
      <c r="L692">
        <v>2.35</v>
      </c>
      <c r="M692">
        <v>0.22</v>
      </c>
      <c r="N692">
        <v>336</v>
      </c>
      <c r="O692">
        <v>0.71</v>
      </c>
      <c r="P692">
        <v>55</v>
      </c>
      <c r="Q692">
        <v>0.3</v>
      </c>
      <c r="R692">
        <v>10</v>
      </c>
      <c r="S692">
        <v>-67</v>
      </c>
      <c r="T692">
        <v>29</v>
      </c>
      <c r="U692">
        <v>228</v>
      </c>
      <c r="V692">
        <v>190</v>
      </c>
      <c r="W692">
        <v>46933</v>
      </c>
      <c r="X692">
        <v>46947</v>
      </c>
      <c r="Y692">
        <v>42134</v>
      </c>
      <c r="Z692">
        <v>2.35</v>
      </c>
      <c r="AA692">
        <f t="shared" si="134"/>
        <v>10012</v>
      </c>
      <c r="AB692">
        <f t="shared" si="135"/>
        <v>190</v>
      </c>
      <c r="AC692">
        <f t="shared" si="136"/>
        <v>6159</v>
      </c>
      <c r="AD692">
        <f t="shared" si="137"/>
        <v>0.6151618058330004</v>
      </c>
      <c r="AE692">
        <f t="shared" si="138"/>
        <v>0</v>
      </c>
      <c r="AF692" t="e">
        <f t="shared" ca="1" si="139"/>
        <v>#N/A</v>
      </c>
      <c r="AG692" t="e">
        <f t="shared" ca="1" si="140"/>
        <v>#N/A</v>
      </c>
      <c r="AH692" t="e">
        <f t="shared" ca="1" si="141"/>
        <v>#N/A</v>
      </c>
      <c r="AI692" t="e">
        <f t="shared" ca="1" si="130"/>
        <v>#N/A</v>
      </c>
      <c r="AJ692">
        <f t="shared" si="131"/>
        <v>9.988014382740711E-5</v>
      </c>
      <c r="AK692">
        <f t="shared" si="132"/>
        <v>0</v>
      </c>
      <c r="AL692" t="e">
        <f t="shared" ca="1" si="142"/>
        <v>#N/A</v>
      </c>
      <c r="AM692" t="b">
        <f t="shared" si="133"/>
        <v>0</v>
      </c>
    </row>
    <row r="693" spans="1:39" x14ac:dyDescent="0.3">
      <c r="A693" t="s">
        <v>365</v>
      </c>
      <c r="B693" t="s">
        <v>366</v>
      </c>
      <c r="C693" t="s">
        <v>39</v>
      </c>
      <c r="D693" t="s">
        <v>42</v>
      </c>
      <c r="E693" t="s">
        <v>621</v>
      </c>
      <c r="F693" s="13" t="str">
        <f>_xlfn.CONCAT(wiz_6[[#This Row],[OCTY......]],",",wiz_6[[#This Row],[OS]])</f>
        <v>GAS CITY  ,IN</v>
      </c>
      <c r="G693" t="s">
        <v>900</v>
      </c>
      <c r="H693" t="s">
        <v>901</v>
      </c>
      <c r="I693" s="13" t="str">
        <f>_xlfn.CONCAT(wiz_6[[#This Row],[DCTY......]], ",",wiz_6[[#This Row],[DS]])</f>
        <v>ROSEVILLE ,MN</v>
      </c>
      <c r="J693" t="str">
        <f>TRIM(CONCATENATE(wiz_6[[#This Row],[SHIPPER..................]],wiz_6[[#This Row],[ZIP2..]],wiz_6[[#This Row],[ZIP3..]]))</f>
        <v>AMERICAN WOODMARK COR| 4693355113</v>
      </c>
      <c r="K693">
        <v>23</v>
      </c>
      <c r="L693">
        <v>1.97</v>
      </c>
      <c r="M693">
        <v>0.2</v>
      </c>
      <c r="N693">
        <v>594</v>
      </c>
      <c r="O693">
        <v>1.0900000000000001</v>
      </c>
      <c r="P693">
        <v>52</v>
      </c>
      <c r="Q693">
        <v>0.28000000000000003</v>
      </c>
      <c r="R693">
        <v>56</v>
      </c>
      <c r="S693">
        <v>-10</v>
      </c>
      <c r="T693">
        <v>3</v>
      </c>
      <c r="U693">
        <v>15</v>
      </c>
      <c r="V693">
        <v>8</v>
      </c>
      <c r="W693">
        <v>46064</v>
      </c>
      <c r="X693">
        <v>46933</v>
      </c>
      <c r="Y693">
        <v>55113</v>
      </c>
      <c r="Z693">
        <v>1.95</v>
      </c>
      <c r="AA693">
        <f t="shared" si="134"/>
        <v>10012</v>
      </c>
      <c r="AB693">
        <f t="shared" si="135"/>
        <v>184</v>
      </c>
      <c r="AC693">
        <f t="shared" si="136"/>
        <v>6159</v>
      </c>
      <c r="AD693">
        <f t="shared" si="137"/>
        <v>0.6151618058330004</v>
      </c>
      <c r="AE693">
        <f t="shared" si="138"/>
        <v>0</v>
      </c>
      <c r="AF693" t="e">
        <f t="shared" ca="1" si="139"/>
        <v>#N/A</v>
      </c>
      <c r="AG693" t="e">
        <f t="shared" ca="1" si="140"/>
        <v>#N/A</v>
      </c>
      <c r="AH693" t="e">
        <f t="shared" ca="1" si="141"/>
        <v>#N/A</v>
      </c>
      <c r="AI693" t="e">
        <f t="shared" ca="1" si="130"/>
        <v>#N/A</v>
      </c>
      <c r="AJ693">
        <f t="shared" si="131"/>
        <v>2.2972433080303634E-3</v>
      </c>
      <c r="AK693">
        <f t="shared" si="132"/>
        <v>0</v>
      </c>
      <c r="AL693" t="e">
        <f t="shared" ca="1" si="142"/>
        <v>#N/A</v>
      </c>
      <c r="AM693" t="b">
        <f t="shared" si="133"/>
        <v>0</v>
      </c>
    </row>
    <row r="694" spans="1:39" x14ac:dyDescent="0.3">
      <c r="A694" t="s">
        <v>365</v>
      </c>
      <c r="B694" t="s">
        <v>620</v>
      </c>
      <c r="C694" t="s">
        <v>39</v>
      </c>
      <c r="D694" t="s">
        <v>42</v>
      </c>
      <c r="E694" t="s">
        <v>621</v>
      </c>
      <c r="F694" s="13" t="str">
        <f>_xlfn.CONCAT(wiz_6[[#This Row],[OCTY......]],",",wiz_6[[#This Row],[OS]])</f>
        <v>GAS CITY  ,IN</v>
      </c>
      <c r="G694" t="s">
        <v>900</v>
      </c>
      <c r="H694" t="s">
        <v>901</v>
      </c>
      <c r="I694" s="13" t="str">
        <f>_xlfn.CONCAT(wiz_6[[#This Row],[DCTY......]], ",",wiz_6[[#This Row],[DS]])</f>
        <v>ROSEVILLE ,MN</v>
      </c>
      <c r="J694" t="str">
        <f>TRIM(CONCATENATE(wiz_6[[#This Row],[SHIPPER..................]],wiz_6[[#This Row],[ZIP2..]],wiz_6[[#This Row],[ZIP3..]]))</f>
        <v>AMERICAN WOODMARK COR| 4693355113</v>
      </c>
      <c r="K694">
        <v>4</v>
      </c>
      <c r="L694">
        <v>1.97</v>
      </c>
      <c r="M694">
        <v>0.19</v>
      </c>
      <c r="N694">
        <v>594</v>
      </c>
      <c r="O694">
        <v>1.3</v>
      </c>
      <c r="P694">
        <v>9</v>
      </c>
      <c r="Q694">
        <v>0.25</v>
      </c>
      <c r="R694">
        <v>58</v>
      </c>
      <c r="S694">
        <v>-18</v>
      </c>
      <c r="T694">
        <v>-47</v>
      </c>
      <c r="U694">
        <v>15</v>
      </c>
      <c r="V694">
        <v>-50</v>
      </c>
      <c r="W694">
        <v>46933</v>
      </c>
      <c r="X694">
        <v>46933</v>
      </c>
      <c r="Y694">
        <v>55113</v>
      </c>
      <c r="Z694">
        <v>1.94</v>
      </c>
      <c r="AA694">
        <f t="shared" si="134"/>
        <v>10012</v>
      </c>
      <c r="AB694">
        <f t="shared" si="135"/>
        <v>-200</v>
      </c>
      <c r="AC694">
        <f t="shared" si="136"/>
        <v>6159</v>
      </c>
      <c r="AD694">
        <f t="shared" si="137"/>
        <v>0.6151618058330004</v>
      </c>
      <c r="AE694">
        <f t="shared" si="138"/>
        <v>0</v>
      </c>
      <c r="AF694" t="e">
        <f t="shared" ca="1" si="139"/>
        <v>#N/A</v>
      </c>
      <c r="AG694" t="e">
        <f t="shared" ca="1" si="140"/>
        <v>#N/A</v>
      </c>
      <c r="AH694" t="e">
        <f t="shared" ca="1" si="141"/>
        <v>#N/A</v>
      </c>
      <c r="AI694" t="e">
        <f t="shared" ca="1" si="130"/>
        <v>#N/A</v>
      </c>
      <c r="AJ694">
        <f t="shared" si="131"/>
        <v>3.9952057530962844E-4</v>
      </c>
      <c r="AK694">
        <f t="shared" si="132"/>
        <v>0</v>
      </c>
      <c r="AL694" t="e">
        <f t="shared" ca="1" si="142"/>
        <v>#N/A</v>
      </c>
      <c r="AM694" t="b">
        <f t="shared" si="133"/>
        <v>0</v>
      </c>
    </row>
    <row r="695" spans="1:39" x14ac:dyDescent="0.3">
      <c r="A695" t="s">
        <v>365</v>
      </c>
      <c r="B695" t="s">
        <v>366</v>
      </c>
      <c r="C695" t="s">
        <v>39</v>
      </c>
      <c r="D695" t="s">
        <v>42</v>
      </c>
      <c r="E695" t="s">
        <v>621</v>
      </c>
      <c r="F695" s="13" t="str">
        <f>_xlfn.CONCAT(wiz_6[[#This Row],[OCTY......]],",",wiz_6[[#This Row],[OS]])</f>
        <v>GAS CITY  ,IN</v>
      </c>
      <c r="G695" t="s">
        <v>274</v>
      </c>
      <c r="H695" t="s">
        <v>902</v>
      </c>
      <c r="I695" s="13" t="str">
        <f>_xlfn.CONCAT(wiz_6[[#This Row],[DCTY......]], ",",wiz_6[[#This Row],[DS]])</f>
        <v>OVERLAND P,KS</v>
      </c>
      <c r="J695" t="str">
        <f>TRIM(CONCATENATE(wiz_6[[#This Row],[SHIPPER..................]],wiz_6[[#This Row],[ZIP2..]],wiz_6[[#This Row],[ZIP3..]]))</f>
        <v>AMERICAN WOODMARK COR| 4693366201</v>
      </c>
      <c r="K695">
        <v>3</v>
      </c>
      <c r="L695">
        <v>1.96</v>
      </c>
      <c r="M695">
        <v>0.19</v>
      </c>
      <c r="N695">
        <v>578</v>
      </c>
      <c r="O695">
        <v>1.47</v>
      </c>
      <c r="P695">
        <v>25</v>
      </c>
      <c r="Q695">
        <v>0.25</v>
      </c>
      <c r="R695">
        <v>10</v>
      </c>
      <c r="S695">
        <v>-10</v>
      </c>
      <c r="T695">
        <v>-87</v>
      </c>
      <c r="U695">
        <v>110</v>
      </c>
      <c r="V695">
        <v>13</v>
      </c>
      <c r="W695">
        <v>46933</v>
      </c>
      <c r="X695">
        <v>46933</v>
      </c>
      <c r="Y695">
        <v>66201</v>
      </c>
      <c r="Z695">
        <v>1.93</v>
      </c>
      <c r="AA695">
        <f t="shared" si="134"/>
        <v>10012</v>
      </c>
      <c r="AB695">
        <f t="shared" si="135"/>
        <v>39</v>
      </c>
      <c r="AC695">
        <f t="shared" si="136"/>
        <v>6159</v>
      </c>
      <c r="AD695">
        <f t="shared" si="137"/>
        <v>0.6151618058330004</v>
      </c>
      <c r="AE695">
        <f t="shared" si="138"/>
        <v>0</v>
      </c>
      <c r="AF695" t="e">
        <f t="shared" ca="1" si="139"/>
        <v>#N/A</v>
      </c>
      <c r="AG695" t="e">
        <f t="shared" ca="1" si="140"/>
        <v>#N/A</v>
      </c>
      <c r="AH695" t="e">
        <f t="shared" ca="1" si="141"/>
        <v>#N/A</v>
      </c>
      <c r="AI695" t="e">
        <f t="shared" ca="1" si="130"/>
        <v>#N/A</v>
      </c>
      <c r="AJ695">
        <f t="shared" si="131"/>
        <v>2.9964043148222132E-4</v>
      </c>
      <c r="AK695">
        <f t="shared" si="132"/>
        <v>0</v>
      </c>
      <c r="AL695" t="e">
        <f t="shared" ca="1" si="142"/>
        <v>#N/A</v>
      </c>
      <c r="AM695" t="b">
        <f t="shared" si="133"/>
        <v>0</v>
      </c>
    </row>
    <row r="696" spans="1:39" x14ac:dyDescent="0.3">
      <c r="A696" t="s">
        <v>365</v>
      </c>
      <c r="B696" t="s">
        <v>620</v>
      </c>
      <c r="C696" t="s">
        <v>39</v>
      </c>
      <c r="D696" t="s">
        <v>42</v>
      </c>
      <c r="E696" t="s">
        <v>621</v>
      </c>
      <c r="F696" s="13" t="str">
        <f>_xlfn.CONCAT(wiz_6[[#This Row],[OCTY......]],",",wiz_6[[#This Row],[OS]])</f>
        <v>GAS CITY  ,IN</v>
      </c>
      <c r="G696" t="s">
        <v>274</v>
      </c>
      <c r="H696" t="s">
        <v>902</v>
      </c>
      <c r="I696" s="13" t="str">
        <f>_xlfn.CONCAT(wiz_6[[#This Row],[DCTY......]], ",",wiz_6[[#This Row],[DS]])</f>
        <v>OVERLAND P,KS</v>
      </c>
      <c r="J696" t="str">
        <f>TRIM(CONCATENATE(wiz_6[[#This Row],[SHIPPER..................]],wiz_6[[#This Row],[ZIP2..]],wiz_6[[#This Row],[ZIP3..]]))</f>
        <v>AMERICAN WOODMARK COR| 4693366201</v>
      </c>
      <c r="K696">
        <v>1</v>
      </c>
      <c r="L696">
        <v>1.96</v>
      </c>
      <c r="M696">
        <v>0.2</v>
      </c>
      <c r="N696">
        <v>578</v>
      </c>
      <c r="O696">
        <v>1.71</v>
      </c>
      <c r="P696">
        <v>0</v>
      </c>
      <c r="Q696">
        <v>0.25</v>
      </c>
      <c r="R696">
        <v>6</v>
      </c>
      <c r="S696">
        <v>-18</v>
      </c>
      <c r="T696">
        <v>-144</v>
      </c>
      <c r="U696">
        <v>114</v>
      </c>
      <c r="V696">
        <v>-48</v>
      </c>
      <c r="W696">
        <v>46933</v>
      </c>
      <c r="X696">
        <v>46933</v>
      </c>
      <c r="Y696">
        <v>66201</v>
      </c>
      <c r="Z696">
        <v>1.94</v>
      </c>
      <c r="AA696">
        <f t="shared" si="134"/>
        <v>10012</v>
      </c>
      <c r="AB696">
        <f t="shared" si="135"/>
        <v>-48</v>
      </c>
      <c r="AC696">
        <f t="shared" si="136"/>
        <v>6159</v>
      </c>
      <c r="AD696">
        <f t="shared" si="137"/>
        <v>0.6151618058330004</v>
      </c>
      <c r="AE696">
        <f t="shared" si="138"/>
        <v>0</v>
      </c>
      <c r="AF696" t="e">
        <f t="shared" ca="1" si="139"/>
        <v>#N/A</v>
      </c>
      <c r="AG696" t="e">
        <f t="shared" ca="1" si="140"/>
        <v>#N/A</v>
      </c>
      <c r="AH696" t="e">
        <f t="shared" ca="1" si="141"/>
        <v>#N/A</v>
      </c>
      <c r="AI696" t="e">
        <f t="shared" ca="1" si="130"/>
        <v>#N/A</v>
      </c>
      <c r="AJ696">
        <f t="shared" si="131"/>
        <v>9.988014382740711E-5</v>
      </c>
      <c r="AK696">
        <f t="shared" si="132"/>
        <v>0</v>
      </c>
      <c r="AL696" t="e">
        <f t="shared" ca="1" si="142"/>
        <v>#N/A</v>
      </c>
      <c r="AM696" t="b">
        <f t="shared" si="133"/>
        <v>0</v>
      </c>
    </row>
    <row r="697" spans="1:39" x14ac:dyDescent="0.3">
      <c r="A697" t="s">
        <v>344</v>
      </c>
      <c r="B697" t="s">
        <v>345</v>
      </c>
      <c r="C697" t="s">
        <v>39</v>
      </c>
      <c r="D697" t="s">
        <v>42</v>
      </c>
      <c r="E697" t="s">
        <v>232</v>
      </c>
      <c r="F697" s="13" t="str">
        <f>_xlfn.CONCAT(wiz_6[[#This Row],[OCTY......]],",",wiz_6[[#This Row],[OS]])</f>
        <v>JONESBORO ,IN</v>
      </c>
      <c r="G697" t="s">
        <v>68</v>
      </c>
      <c r="H697" t="s">
        <v>903</v>
      </c>
      <c r="I697" s="13" t="str">
        <f>_xlfn.CONCAT(wiz_6[[#This Row],[DCTY......]], ",",wiz_6[[#This Row],[DS]])</f>
        <v>PINE HALL ,NC</v>
      </c>
      <c r="J697" t="str">
        <f>TRIM(CONCATENATE(wiz_6[[#This Row],[SHIPPER..................]],wiz_6[[#This Row],[ZIP2..]],wiz_6[[#This Row],[ZIP3..]]))</f>
        <v>b: SCHNEIDER LOGISTIC| 4693827042</v>
      </c>
      <c r="K697">
        <v>1</v>
      </c>
      <c r="L697">
        <v>1.38</v>
      </c>
      <c r="M697">
        <v>0.19</v>
      </c>
      <c r="N697">
        <v>541</v>
      </c>
      <c r="O697">
        <v>1</v>
      </c>
      <c r="P697">
        <v>116</v>
      </c>
      <c r="Q697">
        <v>0.35</v>
      </c>
      <c r="R697">
        <v>52</v>
      </c>
      <c r="S697">
        <v>9</v>
      </c>
      <c r="T697">
        <v>10</v>
      </c>
      <c r="U697">
        <v>-215</v>
      </c>
      <c r="V697">
        <v>-196</v>
      </c>
      <c r="W697">
        <v>47265</v>
      </c>
      <c r="X697">
        <v>46938</v>
      </c>
      <c r="Y697">
        <v>27042</v>
      </c>
      <c r="Z697">
        <v>1.35</v>
      </c>
      <c r="AA697">
        <f t="shared" si="134"/>
        <v>10012</v>
      </c>
      <c r="AB697">
        <f t="shared" si="135"/>
        <v>-196</v>
      </c>
      <c r="AC697">
        <f t="shared" si="136"/>
        <v>6159</v>
      </c>
      <c r="AD697">
        <f t="shared" si="137"/>
        <v>0.6151618058330004</v>
      </c>
      <c r="AE697">
        <f t="shared" si="138"/>
        <v>0</v>
      </c>
      <c r="AF697" t="e">
        <f t="shared" ca="1" si="139"/>
        <v>#N/A</v>
      </c>
      <c r="AG697" t="e">
        <f t="shared" ca="1" si="140"/>
        <v>#N/A</v>
      </c>
      <c r="AH697" t="e">
        <f t="shared" ca="1" si="141"/>
        <v>#N/A</v>
      </c>
      <c r="AI697" t="e">
        <f t="shared" ca="1" si="130"/>
        <v>#N/A</v>
      </c>
      <c r="AJ697">
        <f t="shared" si="131"/>
        <v>9.988014382740711E-5</v>
      </c>
      <c r="AK697">
        <f t="shared" si="132"/>
        <v>0</v>
      </c>
      <c r="AL697" t="e">
        <f t="shared" ca="1" si="142"/>
        <v>#N/A</v>
      </c>
      <c r="AM697" t="b">
        <f t="shared" si="133"/>
        <v>0</v>
      </c>
    </row>
    <row r="698" spans="1:39" x14ac:dyDescent="0.3">
      <c r="A698" t="s">
        <v>365</v>
      </c>
      <c r="B698" t="s">
        <v>620</v>
      </c>
      <c r="C698" t="s">
        <v>39</v>
      </c>
      <c r="D698" t="s">
        <v>42</v>
      </c>
      <c r="E698" t="s">
        <v>621</v>
      </c>
      <c r="F698" s="13" t="str">
        <f>_xlfn.CONCAT(wiz_6[[#This Row],[OCTY......]],",",wiz_6[[#This Row],[OS]])</f>
        <v>GAS CITY  ,IN</v>
      </c>
      <c r="G698" t="s">
        <v>70</v>
      </c>
      <c r="H698" t="s">
        <v>553</v>
      </c>
      <c r="I698" s="13" t="str">
        <f>_xlfn.CONCAT(wiz_6[[#This Row],[DCTY......]], ",",wiz_6[[#This Row],[DS]])</f>
        <v>HUMBOLDT  ,TN</v>
      </c>
      <c r="J698" t="str">
        <f>TRIM(CONCATENATE(wiz_6[[#This Row],[SHIPPER..................]],wiz_6[[#This Row],[ZIP2..]],wiz_6[[#This Row],[ZIP3..]]))</f>
        <v>AMERICAN WOODMARK COR| 4693338343</v>
      </c>
      <c r="K698">
        <v>7</v>
      </c>
      <c r="L698">
        <v>1.76</v>
      </c>
      <c r="M698">
        <v>0.19</v>
      </c>
      <c r="N698">
        <v>482</v>
      </c>
      <c r="O698">
        <v>1.1499999999999999</v>
      </c>
      <c r="P698">
        <v>48</v>
      </c>
      <c r="Q698">
        <v>0.28000000000000003</v>
      </c>
      <c r="R698">
        <v>9</v>
      </c>
      <c r="S698">
        <v>-18</v>
      </c>
      <c r="T698">
        <v>-44</v>
      </c>
      <c r="U698">
        <v>294</v>
      </c>
      <c r="V698">
        <v>232</v>
      </c>
      <c r="W698">
        <v>46933</v>
      </c>
      <c r="X698">
        <v>46933</v>
      </c>
      <c r="Y698">
        <v>38343</v>
      </c>
      <c r="Z698">
        <v>1.73</v>
      </c>
      <c r="AA698">
        <f t="shared" si="134"/>
        <v>10012</v>
      </c>
      <c r="AB698">
        <f t="shared" si="135"/>
        <v>1624</v>
      </c>
      <c r="AC698">
        <f t="shared" si="136"/>
        <v>6159</v>
      </c>
      <c r="AD698">
        <f t="shared" si="137"/>
        <v>0.6151618058330004</v>
      </c>
      <c r="AE698">
        <f t="shared" si="138"/>
        <v>0</v>
      </c>
      <c r="AF698" t="e">
        <f t="shared" ca="1" si="139"/>
        <v>#N/A</v>
      </c>
      <c r="AG698" t="e">
        <f t="shared" ca="1" si="140"/>
        <v>#N/A</v>
      </c>
      <c r="AH698" t="e">
        <f t="shared" ca="1" si="141"/>
        <v>#N/A</v>
      </c>
      <c r="AI698" t="e">
        <f t="shared" ca="1" si="130"/>
        <v>#N/A</v>
      </c>
      <c r="AJ698">
        <f t="shared" si="131"/>
        <v>6.9916100679184975E-4</v>
      </c>
      <c r="AK698">
        <f t="shared" si="132"/>
        <v>0</v>
      </c>
      <c r="AL698" t="e">
        <f t="shared" ca="1" si="142"/>
        <v>#N/A</v>
      </c>
      <c r="AM698" t="b">
        <f t="shared" si="133"/>
        <v>0</v>
      </c>
    </row>
    <row r="699" spans="1:39" x14ac:dyDescent="0.3">
      <c r="A699" t="s">
        <v>37</v>
      </c>
      <c r="B699" t="s">
        <v>38</v>
      </c>
      <c r="C699" t="s">
        <v>39</v>
      </c>
      <c r="D699" t="s">
        <v>42</v>
      </c>
      <c r="E699" t="s">
        <v>153</v>
      </c>
      <c r="F699" s="13" t="str">
        <f>_xlfn.CONCAT(wiz_6[[#This Row],[OCTY......]],",",wiz_6[[#This Row],[OS]])</f>
        <v>TIPTON    ,IN</v>
      </c>
      <c r="G699" t="s">
        <v>70</v>
      </c>
      <c r="H699" t="s">
        <v>904</v>
      </c>
      <c r="I699" s="13" t="str">
        <f>_xlfn.CONCAT(wiz_6[[#This Row],[DCTY......]], ",",wiz_6[[#This Row],[DS]])</f>
        <v>ELIZABETHT,TN</v>
      </c>
      <c r="J699" t="str">
        <f>TRIM(CONCATENATE(wiz_6[[#This Row],[SHIPPER..................]],wiz_6[[#This Row],[ZIP2..]],wiz_6[[#This Row],[ZIP3..]]))</f>
        <v>b: C H ROBINSON | 4607237643</v>
      </c>
      <c r="K699">
        <v>1</v>
      </c>
      <c r="L699">
        <v>1.88</v>
      </c>
      <c r="M699">
        <v>0.28000000000000003</v>
      </c>
      <c r="N699">
        <v>463</v>
      </c>
      <c r="O699">
        <v>0.97</v>
      </c>
      <c r="P699">
        <v>182</v>
      </c>
      <c r="Q699">
        <v>0.4</v>
      </c>
      <c r="R699">
        <v>-32</v>
      </c>
      <c r="S699">
        <v>-189</v>
      </c>
      <c r="T699">
        <v>-1</v>
      </c>
      <c r="U699">
        <v>35</v>
      </c>
      <c r="V699">
        <v>-155</v>
      </c>
      <c r="W699">
        <v>43443</v>
      </c>
      <c r="X699">
        <v>46072</v>
      </c>
      <c r="Y699">
        <v>37643</v>
      </c>
      <c r="Z699">
        <v>1.94</v>
      </c>
      <c r="AA699">
        <f t="shared" si="134"/>
        <v>10012</v>
      </c>
      <c r="AB699">
        <f t="shared" si="135"/>
        <v>-155</v>
      </c>
      <c r="AC699">
        <f t="shared" si="136"/>
        <v>6159</v>
      </c>
      <c r="AD699">
        <f t="shared" si="137"/>
        <v>0.6151618058330004</v>
      </c>
      <c r="AE699">
        <f t="shared" si="138"/>
        <v>0</v>
      </c>
      <c r="AF699" t="e">
        <f t="shared" ca="1" si="139"/>
        <v>#N/A</v>
      </c>
      <c r="AG699" t="e">
        <f t="shared" ca="1" si="140"/>
        <v>#N/A</v>
      </c>
      <c r="AH699" t="e">
        <f t="shared" ca="1" si="141"/>
        <v>#N/A</v>
      </c>
      <c r="AI699" t="e">
        <f t="shared" ca="1" si="130"/>
        <v>#N/A</v>
      </c>
      <c r="AJ699">
        <f t="shared" si="131"/>
        <v>9.988014382740711E-5</v>
      </c>
      <c r="AK699">
        <f t="shared" si="132"/>
        <v>0</v>
      </c>
      <c r="AL699" t="e">
        <f t="shared" ca="1" si="142"/>
        <v>#N/A</v>
      </c>
      <c r="AM699" t="b">
        <f t="shared" si="133"/>
        <v>0</v>
      </c>
    </row>
    <row r="700" spans="1:39" x14ac:dyDescent="0.3">
      <c r="A700" t="s">
        <v>365</v>
      </c>
      <c r="B700" t="s">
        <v>366</v>
      </c>
      <c r="C700" t="s">
        <v>39</v>
      </c>
      <c r="D700" t="s">
        <v>42</v>
      </c>
      <c r="E700" t="s">
        <v>621</v>
      </c>
      <c r="F700" s="13" t="str">
        <f>_xlfn.CONCAT(wiz_6[[#This Row],[OCTY......]],",",wiz_6[[#This Row],[OS]])</f>
        <v>GAS CITY  ,IN</v>
      </c>
      <c r="G700" t="s">
        <v>76</v>
      </c>
      <c r="H700" t="s">
        <v>905</v>
      </c>
      <c r="I700" s="13" t="str">
        <f>_xlfn.CONCAT(wiz_6[[#This Row],[DCTY......]], ",",wiz_6[[#This Row],[DS]])</f>
        <v>COLLEGE ST,TX</v>
      </c>
      <c r="J700" t="str">
        <f>TRIM(CONCATENATE(wiz_6[[#This Row],[SHIPPER..................]],wiz_6[[#This Row],[ZIP2..]],wiz_6[[#This Row],[ZIP3..]]))</f>
        <v>AMERICAN WOODMARK COR| 4693377840</v>
      </c>
      <c r="K700">
        <v>1</v>
      </c>
      <c r="L700">
        <v>2.19</v>
      </c>
      <c r="M700">
        <v>0.19</v>
      </c>
      <c r="N700">
        <v>1095</v>
      </c>
      <c r="O700">
        <v>2.96</v>
      </c>
      <c r="P700">
        <v>0</v>
      </c>
      <c r="Q700">
        <v>0.25</v>
      </c>
      <c r="R700">
        <v>21</v>
      </c>
      <c r="S700">
        <v>-10</v>
      </c>
      <c r="T700">
        <v>-244</v>
      </c>
      <c r="U700">
        <v>278</v>
      </c>
      <c r="V700">
        <v>24</v>
      </c>
      <c r="W700">
        <v>46933</v>
      </c>
      <c r="X700">
        <v>46933</v>
      </c>
      <c r="Y700">
        <v>77840</v>
      </c>
      <c r="Z700">
        <v>2.16</v>
      </c>
      <c r="AA700">
        <f t="shared" si="134"/>
        <v>10012</v>
      </c>
      <c r="AB700">
        <f t="shared" si="135"/>
        <v>24</v>
      </c>
      <c r="AC700">
        <f t="shared" si="136"/>
        <v>6159</v>
      </c>
      <c r="AD700">
        <f t="shared" si="137"/>
        <v>0.6151618058330004</v>
      </c>
      <c r="AE700">
        <f t="shared" si="138"/>
        <v>0</v>
      </c>
      <c r="AF700" t="e">
        <f t="shared" ca="1" si="139"/>
        <v>#N/A</v>
      </c>
      <c r="AG700" t="e">
        <f t="shared" ca="1" si="140"/>
        <v>#N/A</v>
      </c>
      <c r="AH700" t="e">
        <f t="shared" ca="1" si="141"/>
        <v>#N/A</v>
      </c>
      <c r="AI700" t="e">
        <f t="shared" ca="1" si="130"/>
        <v>#N/A</v>
      </c>
      <c r="AJ700">
        <f t="shared" si="131"/>
        <v>9.988014382740711E-5</v>
      </c>
      <c r="AK700">
        <f t="shared" si="132"/>
        <v>0</v>
      </c>
      <c r="AL700" t="e">
        <f t="shared" ca="1" si="142"/>
        <v>#N/A</v>
      </c>
      <c r="AM700" t="b">
        <f t="shared" si="133"/>
        <v>0</v>
      </c>
    </row>
    <row r="701" spans="1:39" x14ac:dyDescent="0.3">
      <c r="A701" t="s">
        <v>365</v>
      </c>
      <c r="B701" t="s">
        <v>366</v>
      </c>
      <c r="C701" t="s">
        <v>39</v>
      </c>
      <c r="D701" t="s">
        <v>42</v>
      </c>
      <c r="E701" t="s">
        <v>621</v>
      </c>
      <c r="F701" s="13" t="str">
        <f>_xlfn.CONCAT(wiz_6[[#This Row],[OCTY......]],",",wiz_6[[#This Row],[OS]])</f>
        <v>GAS CITY  ,IN</v>
      </c>
      <c r="G701" t="s">
        <v>140</v>
      </c>
      <c r="H701" t="s">
        <v>550</v>
      </c>
      <c r="I701" s="13" t="str">
        <f>_xlfn.CONCAT(wiz_6[[#This Row],[DCTY......]], ",",wiz_6[[#This Row],[DS]])</f>
        <v>GREENVILLE,WI</v>
      </c>
      <c r="J701" t="str">
        <f>TRIM(CONCATENATE(wiz_6[[#This Row],[SHIPPER..................]],wiz_6[[#This Row],[ZIP2..]],wiz_6[[#This Row],[ZIP3..]]))</f>
        <v>AMERICAN WOODMARK COR| 4693354942</v>
      </c>
      <c r="K701">
        <v>18</v>
      </c>
      <c r="L701">
        <v>2.06</v>
      </c>
      <c r="M701">
        <v>0.2</v>
      </c>
      <c r="N701">
        <v>391</v>
      </c>
      <c r="O701">
        <v>0.73</v>
      </c>
      <c r="P701">
        <v>46</v>
      </c>
      <c r="Q701">
        <v>0.28000000000000003</v>
      </c>
      <c r="R701">
        <v>47</v>
      </c>
      <c r="S701">
        <v>-10</v>
      </c>
      <c r="T701">
        <v>10</v>
      </c>
      <c r="U701">
        <v>250</v>
      </c>
      <c r="V701">
        <v>250</v>
      </c>
      <c r="W701">
        <v>46933</v>
      </c>
      <c r="X701">
        <v>46933</v>
      </c>
      <c r="Y701">
        <v>54942</v>
      </c>
      <c r="Z701">
        <v>2.04</v>
      </c>
      <c r="AA701">
        <f t="shared" si="134"/>
        <v>10012</v>
      </c>
      <c r="AB701">
        <f t="shared" si="135"/>
        <v>4500</v>
      </c>
      <c r="AC701">
        <f t="shared" si="136"/>
        <v>6159</v>
      </c>
      <c r="AD701">
        <f t="shared" si="137"/>
        <v>0.6151618058330004</v>
      </c>
      <c r="AE701">
        <f t="shared" si="138"/>
        <v>0</v>
      </c>
      <c r="AF701" t="e">
        <f t="shared" ca="1" si="139"/>
        <v>#N/A</v>
      </c>
      <c r="AG701" t="e">
        <f t="shared" ca="1" si="140"/>
        <v>#N/A</v>
      </c>
      <c r="AH701" t="e">
        <f t="shared" ca="1" si="141"/>
        <v>#N/A</v>
      </c>
      <c r="AI701" t="e">
        <f t="shared" ca="1" si="130"/>
        <v>#N/A</v>
      </c>
      <c r="AJ701">
        <f t="shared" si="131"/>
        <v>1.797842588893328E-3</v>
      </c>
      <c r="AK701">
        <f t="shared" si="132"/>
        <v>0</v>
      </c>
      <c r="AL701" t="e">
        <f t="shared" ca="1" si="142"/>
        <v>#N/A</v>
      </c>
      <c r="AM701" t="b">
        <f t="shared" si="133"/>
        <v>0</v>
      </c>
    </row>
    <row r="702" spans="1:39" x14ac:dyDescent="0.3">
      <c r="A702" t="s">
        <v>365</v>
      </c>
      <c r="B702" t="s">
        <v>620</v>
      </c>
      <c r="C702" t="s">
        <v>39</v>
      </c>
      <c r="D702" t="s">
        <v>42</v>
      </c>
      <c r="E702" t="s">
        <v>621</v>
      </c>
      <c r="F702" s="13" t="str">
        <f>_xlfn.CONCAT(wiz_6[[#This Row],[OCTY......]],",",wiz_6[[#This Row],[OS]])</f>
        <v>GAS CITY  ,IN</v>
      </c>
      <c r="G702" t="s">
        <v>140</v>
      </c>
      <c r="H702" t="s">
        <v>550</v>
      </c>
      <c r="I702" s="13" t="str">
        <f>_xlfn.CONCAT(wiz_6[[#This Row],[DCTY......]], ",",wiz_6[[#This Row],[DS]])</f>
        <v>GREENVILLE,WI</v>
      </c>
      <c r="J702" t="str">
        <f>TRIM(CONCATENATE(wiz_6[[#This Row],[SHIPPER..................]],wiz_6[[#This Row],[ZIP2..]],wiz_6[[#This Row],[ZIP3..]]))</f>
        <v>AMERICAN WOODMARK COR| 4693354942</v>
      </c>
      <c r="K702">
        <v>3</v>
      </c>
      <c r="L702">
        <v>2.06</v>
      </c>
      <c r="M702">
        <v>0.19</v>
      </c>
      <c r="N702">
        <v>391</v>
      </c>
      <c r="O702">
        <v>0.62</v>
      </c>
      <c r="P702">
        <v>60</v>
      </c>
      <c r="Q702">
        <v>0.3</v>
      </c>
      <c r="R702">
        <v>47</v>
      </c>
      <c r="S702">
        <v>-18</v>
      </c>
      <c r="T702">
        <v>36</v>
      </c>
      <c r="U702">
        <v>260</v>
      </c>
      <c r="V702">
        <v>278</v>
      </c>
      <c r="W702">
        <v>46933</v>
      </c>
      <c r="X702">
        <v>46933</v>
      </c>
      <c r="Y702">
        <v>54942</v>
      </c>
      <c r="Z702">
        <v>2.0299999999999998</v>
      </c>
      <c r="AA702">
        <f t="shared" si="134"/>
        <v>10012</v>
      </c>
      <c r="AB702">
        <f t="shared" si="135"/>
        <v>834</v>
      </c>
      <c r="AC702">
        <f t="shared" si="136"/>
        <v>6159</v>
      </c>
      <c r="AD702">
        <f t="shared" si="137"/>
        <v>0.6151618058330004</v>
      </c>
      <c r="AE702">
        <f t="shared" si="138"/>
        <v>0</v>
      </c>
      <c r="AF702" t="e">
        <f t="shared" ca="1" si="139"/>
        <v>#N/A</v>
      </c>
      <c r="AG702" t="e">
        <f t="shared" ca="1" si="140"/>
        <v>#N/A</v>
      </c>
      <c r="AH702" t="e">
        <f t="shared" ca="1" si="141"/>
        <v>#N/A</v>
      </c>
      <c r="AI702" t="e">
        <f t="shared" ca="1" si="130"/>
        <v>#N/A</v>
      </c>
      <c r="AJ702">
        <f t="shared" si="131"/>
        <v>2.9964043148222132E-4</v>
      </c>
      <c r="AK702">
        <f t="shared" si="132"/>
        <v>0</v>
      </c>
      <c r="AL702" t="e">
        <f t="shared" ca="1" si="142"/>
        <v>#N/A</v>
      </c>
      <c r="AM702" t="b">
        <f t="shared" si="133"/>
        <v>0</v>
      </c>
    </row>
    <row r="703" spans="1:39" x14ac:dyDescent="0.3">
      <c r="A703" t="s">
        <v>365</v>
      </c>
      <c r="B703" t="s">
        <v>620</v>
      </c>
      <c r="C703" t="s">
        <v>39</v>
      </c>
      <c r="D703" t="s">
        <v>42</v>
      </c>
      <c r="E703" t="s">
        <v>621</v>
      </c>
      <c r="F703" s="13" t="str">
        <f>_xlfn.CONCAT(wiz_6[[#This Row],[OCTY......]],",",wiz_6[[#This Row],[OS]])</f>
        <v>GAS CITY  ,IN</v>
      </c>
      <c r="G703" t="s">
        <v>174</v>
      </c>
      <c r="H703" t="s">
        <v>906</v>
      </c>
      <c r="I703" s="13" t="str">
        <f>_xlfn.CONCAT(wiz_6[[#This Row],[DCTY......]], ",",wiz_6[[#This Row],[DS]])</f>
        <v>CUMBERLAND,MD</v>
      </c>
      <c r="J703" t="str">
        <f>TRIM(CONCATENATE(wiz_6[[#This Row],[SHIPPER..................]],wiz_6[[#This Row],[ZIP2..]],wiz_6[[#This Row],[ZIP3..]]))</f>
        <v>AMERICAN WOODMARK COR| 4693321501</v>
      </c>
      <c r="K703">
        <v>5</v>
      </c>
      <c r="L703">
        <v>2.68</v>
      </c>
      <c r="M703">
        <v>0.19</v>
      </c>
      <c r="N703">
        <v>446</v>
      </c>
      <c r="O703">
        <v>0.85</v>
      </c>
      <c r="P703">
        <v>61</v>
      </c>
      <c r="Q703">
        <v>0.28999999999999998</v>
      </c>
      <c r="R703">
        <v>26</v>
      </c>
      <c r="S703">
        <v>-18</v>
      </c>
      <c r="T703">
        <v>8</v>
      </c>
      <c r="U703">
        <v>118</v>
      </c>
      <c r="V703">
        <v>108</v>
      </c>
      <c r="W703">
        <v>46933</v>
      </c>
      <c r="X703">
        <v>46933</v>
      </c>
      <c r="Y703">
        <v>21501</v>
      </c>
      <c r="Z703">
        <v>2.65</v>
      </c>
      <c r="AA703">
        <f t="shared" si="134"/>
        <v>10012</v>
      </c>
      <c r="AB703">
        <f t="shared" si="135"/>
        <v>540</v>
      </c>
      <c r="AC703">
        <f t="shared" si="136"/>
        <v>6159</v>
      </c>
      <c r="AD703">
        <f t="shared" si="137"/>
        <v>0.6151618058330004</v>
      </c>
      <c r="AE703">
        <f t="shared" si="138"/>
        <v>0</v>
      </c>
      <c r="AF703" t="e">
        <f t="shared" ca="1" si="139"/>
        <v>#N/A</v>
      </c>
      <c r="AG703" t="e">
        <f t="shared" ca="1" si="140"/>
        <v>#N/A</v>
      </c>
      <c r="AH703" t="e">
        <f t="shared" ca="1" si="141"/>
        <v>#N/A</v>
      </c>
      <c r="AI703" t="e">
        <f t="shared" ca="1" si="130"/>
        <v>#N/A</v>
      </c>
      <c r="AJ703">
        <f t="shared" si="131"/>
        <v>4.9940071913703551E-4</v>
      </c>
      <c r="AK703">
        <f t="shared" si="132"/>
        <v>0</v>
      </c>
      <c r="AL703" t="e">
        <f t="shared" ca="1" si="142"/>
        <v>#N/A</v>
      </c>
      <c r="AM703" t="b">
        <f t="shared" si="133"/>
        <v>0</v>
      </c>
    </row>
    <row r="704" spans="1:39" x14ac:dyDescent="0.3">
      <c r="A704" t="s">
        <v>222</v>
      </c>
      <c r="B704" t="s">
        <v>218</v>
      </c>
      <c r="C704" t="s">
        <v>39</v>
      </c>
      <c r="D704" t="s">
        <v>53</v>
      </c>
      <c r="E704" t="s">
        <v>108</v>
      </c>
      <c r="F704" s="13" t="str">
        <f>_xlfn.CONCAT(wiz_6[[#This Row],[OCTY......]],",",wiz_6[[#This Row],[OS]])</f>
        <v>DANVILLE  ,IL</v>
      </c>
      <c r="G704" t="s">
        <v>272</v>
      </c>
      <c r="H704" t="s">
        <v>276</v>
      </c>
      <c r="I704" s="13" t="str">
        <f>_xlfn.CONCAT(wiz_6[[#This Row],[DCTY......]], ",",wiz_6[[#This Row],[DS]])</f>
        <v>DENVER    ,CO</v>
      </c>
      <c r="J704" t="str">
        <f>TRIM(CONCATENATE(wiz_6[[#This Row],[SHIPPER..................]],wiz_6[[#This Row],[ZIP2..]],wiz_6[[#This Row],[ZIP3..]]))</f>
        <v>OWENS CORNING FIBERGL| 6183280201</v>
      </c>
      <c r="K704">
        <v>8</v>
      </c>
      <c r="L704">
        <v>2.3199999999999998</v>
      </c>
      <c r="M704">
        <v>0.17</v>
      </c>
      <c r="N704">
        <v>969</v>
      </c>
      <c r="O704">
        <v>1.58</v>
      </c>
      <c r="P704">
        <v>45</v>
      </c>
      <c r="Q704">
        <v>0.28999999999999998</v>
      </c>
      <c r="R704">
        <v>45</v>
      </c>
      <c r="S704">
        <v>-71</v>
      </c>
      <c r="T704">
        <v>70</v>
      </c>
      <c r="U704">
        <v>-18</v>
      </c>
      <c r="V704">
        <v>-19</v>
      </c>
      <c r="W704">
        <v>61832</v>
      </c>
      <c r="X704">
        <v>61832</v>
      </c>
      <c r="Y704">
        <v>80201</v>
      </c>
      <c r="Z704">
        <v>2.27</v>
      </c>
      <c r="AA704">
        <f t="shared" si="134"/>
        <v>10012</v>
      </c>
      <c r="AB704">
        <f t="shared" si="135"/>
        <v>-152</v>
      </c>
      <c r="AC704">
        <f t="shared" si="136"/>
        <v>6159</v>
      </c>
      <c r="AD704">
        <f t="shared" si="137"/>
        <v>0.6151618058330004</v>
      </c>
      <c r="AE704">
        <f t="shared" si="138"/>
        <v>0</v>
      </c>
      <c r="AF704" t="e">
        <f t="shared" ca="1" si="139"/>
        <v>#N/A</v>
      </c>
      <c r="AG704" t="e">
        <f t="shared" ca="1" si="140"/>
        <v>#N/A</v>
      </c>
      <c r="AH704" t="e">
        <f t="shared" ca="1" si="141"/>
        <v>#N/A</v>
      </c>
      <c r="AI704" t="e">
        <f t="shared" ca="1" si="130"/>
        <v>#N/A</v>
      </c>
      <c r="AJ704">
        <f t="shared" si="131"/>
        <v>7.9904115061925688E-4</v>
      </c>
      <c r="AK704">
        <f t="shared" si="132"/>
        <v>0</v>
      </c>
      <c r="AL704" t="e">
        <f t="shared" ca="1" si="142"/>
        <v>#N/A</v>
      </c>
      <c r="AM704" t="b">
        <f t="shared" si="133"/>
        <v>0</v>
      </c>
    </row>
    <row r="705" spans="1:39" x14ac:dyDescent="0.3">
      <c r="A705" t="s">
        <v>217</v>
      </c>
      <c r="B705" t="s">
        <v>218</v>
      </c>
      <c r="C705" t="s">
        <v>39</v>
      </c>
      <c r="D705" t="s">
        <v>53</v>
      </c>
      <c r="E705" t="s">
        <v>108</v>
      </c>
      <c r="F705" s="13" t="str">
        <f>_xlfn.CONCAT(wiz_6[[#This Row],[OCTY......]],",",wiz_6[[#This Row],[OS]])</f>
        <v>DANVILLE  ,IL</v>
      </c>
      <c r="G705" t="s">
        <v>50</v>
      </c>
      <c r="H705" t="s">
        <v>223</v>
      </c>
      <c r="I705" s="13" t="str">
        <f>_xlfn.CONCAT(wiz_6[[#This Row],[DCTY......]], ",",wiz_6[[#This Row],[DS]])</f>
        <v>ATLANTA   ,GA</v>
      </c>
      <c r="J705" t="str">
        <f>TRIM(CONCATENATE(wiz_6[[#This Row],[SHIPPER..................]],wiz_6[[#This Row],[ZIP2..]],wiz_6[[#This Row],[ZIP3..]]))</f>
        <v>OWENS CORNING SALES | 6183230301</v>
      </c>
      <c r="K705">
        <v>4</v>
      </c>
      <c r="L705">
        <v>1.9</v>
      </c>
      <c r="M705">
        <v>0.18</v>
      </c>
      <c r="N705">
        <v>556</v>
      </c>
      <c r="O705">
        <v>1.29</v>
      </c>
      <c r="P705">
        <v>31</v>
      </c>
      <c r="Q705">
        <v>0.28000000000000003</v>
      </c>
      <c r="R705">
        <v>15</v>
      </c>
      <c r="S705">
        <v>-35</v>
      </c>
      <c r="T705">
        <v>-45</v>
      </c>
      <c r="U705">
        <v>70</v>
      </c>
      <c r="V705">
        <v>-10</v>
      </c>
      <c r="W705">
        <v>61832</v>
      </c>
      <c r="X705">
        <v>61832</v>
      </c>
      <c r="Y705">
        <v>30301</v>
      </c>
      <c r="Z705">
        <v>1.86</v>
      </c>
      <c r="AA705">
        <f t="shared" si="134"/>
        <v>10012</v>
      </c>
      <c r="AB705">
        <f t="shared" si="135"/>
        <v>-40</v>
      </c>
      <c r="AC705">
        <f t="shared" si="136"/>
        <v>6159</v>
      </c>
      <c r="AD705">
        <f t="shared" si="137"/>
        <v>0.6151618058330004</v>
      </c>
      <c r="AE705">
        <f t="shared" si="138"/>
        <v>0</v>
      </c>
      <c r="AF705" t="e">
        <f t="shared" ca="1" si="139"/>
        <v>#N/A</v>
      </c>
      <c r="AG705" t="e">
        <f t="shared" ca="1" si="140"/>
        <v>#N/A</v>
      </c>
      <c r="AH705" t="e">
        <f t="shared" ca="1" si="141"/>
        <v>#N/A</v>
      </c>
      <c r="AI705" t="e">
        <f t="shared" ca="1" si="130"/>
        <v>#N/A</v>
      </c>
      <c r="AJ705">
        <f t="shared" si="131"/>
        <v>3.9952057530962844E-4</v>
      </c>
      <c r="AK705">
        <f t="shared" si="132"/>
        <v>0</v>
      </c>
      <c r="AL705" t="e">
        <f t="shared" ca="1" si="142"/>
        <v>#N/A</v>
      </c>
      <c r="AM705" t="b">
        <f t="shared" si="133"/>
        <v>0</v>
      </c>
    </row>
    <row r="706" spans="1:39" x14ac:dyDescent="0.3">
      <c r="A706" t="s">
        <v>37</v>
      </c>
      <c r="B706" t="s">
        <v>38</v>
      </c>
      <c r="C706" t="s">
        <v>39</v>
      </c>
      <c r="D706" t="s">
        <v>42</v>
      </c>
      <c r="E706" t="s">
        <v>452</v>
      </c>
      <c r="F706" s="13" t="str">
        <f>_xlfn.CONCAT(wiz_6[[#This Row],[OCTY......]],",",wiz_6[[#This Row],[OS]])</f>
        <v>FRANKFORT ,IN</v>
      </c>
      <c r="G706" t="s">
        <v>50</v>
      </c>
      <c r="H706" t="s">
        <v>71</v>
      </c>
      <c r="I706" s="13" t="str">
        <f>_xlfn.CONCAT(wiz_6[[#This Row],[DCTY......]], ",",wiz_6[[#This Row],[DS]])</f>
        <v>JACKSON   ,GA</v>
      </c>
      <c r="J706" t="str">
        <f>TRIM(CONCATENATE(wiz_6[[#This Row],[SHIPPER..................]],wiz_6[[#This Row],[ZIP2..]],wiz_6[[#This Row],[ZIP3..]]))</f>
        <v>b: C H ROBINSON | 4604130233</v>
      </c>
      <c r="K706">
        <v>1</v>
      </c>
      <c r="L706">
        <v>1.3</v>
      </c>
      <c r="M706">
        <v>0.27</v>
      </c>
      <c r="N706">
        <v>637</v>
      </c>
      <c r="O706">
        <v>1.46</v>
      </c>
      <c r="P706">
        <v>50</v>
      </c>
      <c r="Q706">
        <v>0.25</v>
      </c>
      <c r="R706">
        <v>15</v>
      </c>
      <c r="S706">
        <v>39</v>
      </c>
      <c r="T706">
        <v>-59</v>
      </c>
      <c r="U706">
        <v>-234</v>
      </c>
      <c r="V706">
        <v>-254</v>
      </c>
      <c r="W706">
        <v>46064</v>
      </c>
      <c r="X706">
        <v>46041</v>
      </c>
      <c r="Y706">
        <v>30233</v>
      </c>
      <c r="Z706">
        <v>1.35</v>
      </c>
      <c r="AA706">
        <f t="shared" si="134"/>
        <v>10012</v>
      </c>
      <c r="AB706">
        <f t="shared" si="135"/>
        <v>-254</v>
      </c>
      <c r="AC706">
        <f t="shared" si="136"/>
        <v>6159</v>
      </c>
      <c r="AD706">
        <f t="shared" si="137"/>
        <v>0.6151618058330004</v>
      </c>
      <c r="AE706">
        <f t="shared" si="138"/>
        <v>0</v>
      </c>
      <c r="AF706" t="e">
        <f t="shared" ca="1" si="139"/>
        <v>#N/A</v>
      </c>
      <c r="AG706" t="e">
        <f t="shared" ca="1" si="140"/>
        <v>#N/A</v>
      </c>
      <c r="AH706" t="e">
        <f t="shared" ca="1" si="141"/>
        <v>#N/A</v>
      </c>
      <c r="AI706" t="e">
        <f t="shared" ref="AI706:AI769" ca="1" si="143">REPLACE(AF706,2,1,"K")</f>
        <v>#N/A</v>
      </c>
      <c r="AJ706">
        <f t="shared" ref="AJ706:AJ769" si="144">K706/AA706</f>
        <v>9.988014382740711E-5</v>
      </c>
      <c r="AK706">
        <f t="shared" ref="AK706:AK769" si="145">_xlfn.MINIFS($X$3:$X$2378,$C$3:$C$2378,A706,$AL$3:$AL$2378,"&gt;0.05")</f>
        <v>0</v>
      </c>
      <c r="AL706" t="e">
        <f t="shared" ca="1" si="142"/>
        <v>#N/A</v>
      </c>
      <c r="AM706" t="b">
        <f t="shared" ref="AM706:AM769" si="146">IF(AK706=V706,J706,FALSE)</f>
        <v>0</v>
      </c>
    </row>
    <row r="707" spans="1:39" x14ac:dyDescent="0.3">
      <c r="A707" t="s">
        <v>78</v>
      </c>
      <c r="B707" t="s">
        <v>79</v>
      </c>
      <c r="C707" t="s">
        <v>39</v>
      </c>
      <c r="D707" t="s">
        <v>42</v>
      </c>
      <c r="E707" t="s">
        <v>907</v>
      </c>
      <c r="F707" s="13" t="str">
        <f>_xlfn.CONCAT(wiz_6[[#This Row],[OCTY......]],",",wiz_6[[#This Row],[OS]])</f>
        <v>REYNOLDS  ,IN</v>
      </c>
      <c r="G707" t="s">
        <v>50</v>
      </c>
      <c r="H707" t="s">
        <v>384</v>
      </c>
      <c r="I707" s="13" t="str">
        <f>_xlfn.CONCAT(wiz_6[[#This Row],[DCTY......]], ",",wiz_6[[#This Row],[DS]])</f>
        <v>MACON     ,GA</v>
      </c>
      <c r="J707" t="str">
        <f>TRIM(CONCATENATE(wiz_6[[#This Row],[SHIPPER..................]],wiz_6[[#This Row],[ZIP2..]],wiz_6[[#This Row],[ZIP3..]]))</f>
        <v>TRACTOR SUPPLY MANHAT| 4798031201</v>
      </c>
      <c r="K707">
        <v>6</v>
      </c>
      <c r="L707">
        <v>2.0499999999999998</v>
      </c>
      <c r="M707">
        <v>0.22</v>
      </c>
      <c r="N707">
        <v>715</v>
      </c>
      <c r="O707">
        <v>1.4</v>
      </c>
      <c r="P707">
        <v>116</v>
      </c>
      <c r="Q707">
        <v>0.35</v>
      </c>
      <c r="R707">
        <v>6</v>
      </c>
      <c r="S707">
        <v>-57</v>
      </c>
      <c r="T707">
        <v>50</v>
      </c>
      <c r="U707">
        <v>331</v>
      </c>
      <c r="V707">
        <v>324</v>
      </c>
      <c r="W707">
        <v>47701</v>
      </c>
      <c r="X707">
        <v>47980</v>
      </c>
      <c r="Y707">
        <v>31201</v>
      </c>
      <c r="Z707">
        <v>2.0499999999999998</v>
      </c>
      <c r="AA707">
        <f t="shared" ref="AA707:AA770" si="147">SUMIFS(K$3:K$2378,$C$3:$C$2378,$C707)</f>
        <v>10012</v>
      </c>
      <c r="AB707">
        <f t="shared" ref="AB707:AB770" si="148">V707*K707</f>
        <v>1944</v>
      </c>
      <c r="AC707">
        <f t="shared" ref="AC707:AC770" si="149">SUMIFS(AB$3:AB$2378,$C$3:$C$2378,$C707)</f>
        <v>6159</v>
      </c>
      <c r="AD707">
        <f t="shared" ref="AD707:AD770" si="150">AC707/AA707</f>
        <v>0.6151618058330004</v>
      </c>
      <c r="AE707">
        <f t="shared" ref="AE707:AE770" si="151">_xlfn.MINIFS($X$3:$X$2378,$C$3:$C$2378,A707)</f>
        <v>0</v>
      </c>
      <c r="AF707" t="e">
        <f t="shared" ref="AF707:AF770" ca="1" si="152">CELL("address",INDEX($X$3:$X$2378,MATCH(_xlfn.MINIFS($X$3:$X$2378,$C$3:$C$2378,A707),$X$3:$X$2378,0)))</f>
        <v>#N/A</v>
      </c>
      <c r="AG707" t="e">
        <f t="shared" ref="AG707:AG770" ca="1" si="153">REPLACE(AF707,2,1,"J")</f>
        <v>#N/A</v>
      </c>
      <c r="AH707" t="e">
        <f t="shared" ref="AH707:AH770" ca="1" si="154">INDIRECT(AG707)</f>
        <v>#N/A</v>
      </c>
      <c r="AI707" t="e">
        <f t="shared" ca="1" si="143"/>
        <v>#N/A</v>
      </c>
      <c r="AJ707">
        <f t="shared" si="144"/>
        <v>5.9928086296444263E-4</v>
      </c>
      <c r="AK707">
        <f t="shared" si="145"/>
        <v>0</v>
      </c>
      <c r="AL707" t="e">
        <f t="shared" ref="AL707:AL770" ca="1" si="155">OFFSET(J$2,MATCH(AK707,$X$3:$X$2378,0),)</f>
        <v>#N/A</v>
      </c>
      <c r="AM707" t="b">
        <f t="shared" si="146"/>
        <v>0</v>
      </c>
    </row>
    <row r="708" spans="1:39" x14ac:dyDescent="0.3">
      <c r="A708" t="s">
        <v>78</v>
      </c>
      <c r="B708" t="s">
        <v>79</v>
      </c>
      <c r="C708" t="s">
        <v>39</v>
      </c>
      <c r="D708" t="s">
        <v>42</v>
      </c>
      <c r="E708" t="s">
        <v>908</v>
      </c>
      <c r="F708" s="13" t="str">
        <f>_xlfn.CONCAT(wiz_6[[#This Row],[OCTY......]],",",wiz_6[[#This Row],[OS]])</f>
        <v>ROCKVILLE ,IN</v>
      </c>
      <c r="G708" t="s">
        <v>50</v>
      </c>
      <c r="H708" t="s">
        <v>384</v>
      </c>
      <c r="I708" s="13" t="str">
        <f>_xlfn.CONCAT(wiz_6[[#This Row],[DCTY......]], ",",wiz_6[[#This Row],[DS]])</f>
        <v>MACON     ,GA</v>
      </c>
      <c r="J708" t="str">
        <f>TRIM(CONCATENATE(wiz_6[[#This Row],[SHIPPER..................]],wiz_6[[#This Row],[ZIP2..]],wiz_6[[#This Row],[ZIP3..]]))</f>
        <v>TRACTOR SUPPLY MANHAT| 4787231201</v>
      </c>
      <c r="K708">
        <v>9</v>
      </c>
      <c r="L708">
        <v>2</v>
      </c>
      <c r="M708">
        <v>0.22</v>
      </c>
      <c r="N708">
        <v>626</v>
      </c>
      <c r="O708">
        <v>1.18</v>
      </c>
      <c r="P708">
        <v>77</v>
      </c>
      <c r="Q708">
        <v>0.28999999999999998</v>
      </c>
      <c r="R708">
        <v>-6</v>
      </c>
      <c r="S708">
        <v>-11</v>
      </c>
      <c r="T708">
        <v>8</v>
      </c>
      <c r="U708">
        <v>221</v>
      </c>
      <c r="V708">
        <v>218</v>
      </c>
      <c r="W708">
        <v>46064</v>
      </c>
      <c r="X708">
        <v>47872</v>
      </c>
      <c r="Y708">
        <v>31201</v>
      </c>
      <c r="Z708">
        <v>2</v>
      </c>
      <c r="AA708">
        <f t="shared" si="147"/>
        <v>10012</v>
      </c>
      <c r="AB708">
        <f t="shared" si="148"/>
        <v>1962</v>
      </c>
      <c r="AC708">
        <f t="shared" si="149"/>
        <v>6159</v>
      </c>
      <c r="AD708">
        <f t="shared" si="150"/>
        <v>0.6151618058330004</v>
      </c>
      <c r="AE708">
        <f t="shared" si="151"/>
        <v>0</v>
      </c>
      <c r="AF708" t="e">
        <f t="shared" ca="1" si="152"/>
        <v>#N/A</v>
      </c>
      <c r="AG708" t="e">
        <f t="shared" ca="1" si="153"/>
        <v>#N/A</v>
      </c>
      <c r="AH708" t="e">
        <f t="shared" ca="1" si="154"/>
        <v>#N/A</v>
      </c>
      <c r="AI708" t="e">
        <f t="shared" ca="1" si="143"/>
        <v>#N/A</v>
      </c>
      <c r="AJ708">
        <f t="shared" si="144"/>
        <v>8.98921294446664E-4</v>
      </c>
      <c r="AK708">
        <f t="shared" si="145"/>
        <v>0</v>
      </c>
      <c r="AL708" t="e">
        <f t="shared" ca="1" si="155"/>
        <v>#N/A</v>
      </c>
      <c r="AM708" t="b">
        <f t="shared" si="146"/>
        <v>0</v>
      </c>
    </row>
    <row r="709" spans="1:39" x14ac:dyDescent="0.3">
      <c r="A709" t="s">
        <v>37</v>
      </c>
      <c r="B709" t="s">
        <v>38</v>
      </c>
      <c r="C709" t="s">
        <v>39</v>
      </c>
      <c r="D709" t="s">
        <v>53</v>
      </c>
      <c r="E709" t="s">
        <v>108</v>
      </c>
      <c r="F709" s="13" t="str">
        <f>_xlfn.CONCAT(wiz_6[[#This Row],[OCTY......]],",",wiz_6[[#This Row],[OS]])</f>
        <v>DANVILLE  ,IL</v>
      </c>
      <c r="G709" t="s">
        <v>50</v>
      </c>
      <c r="H709" t="s">
        <v>909</v>
      </c>
      <c r="I709" s="13" t="str">
        <f>_xlfn.CONCAT(wiz_6[[#This Row],[DCTY......]], ",",wiz_6[[#This Row],[DS]])</f>
        <v>SAVANNAH  ,GA</v>
      </c>
      <c r="J709" t="str">
        <f>TRIM(CONCATENATE(wiz_6[[#This Row],[SHIPPER..................]],wiz_6[[#This Row],[ZIP2..]],wiz_6[[#This Row],[ZIP3..]]))</f>
        <v>b: C H ROBINSON | 6183231401</v>
      </c>
      <c r="K709">
        <v>1</v>
      </c>
      <c r="L709">
        <v>1.51</v>
      </c>
      <c r="M709">
        <v>0.28000000000000003</v>
      </c>
      <c r="N709">
        <v>812</v>
      </c>
      <c r="O709">
        <v>1.1299999999999999</v>
      </c>
      <c r="P709">
        <v>94</v>
      </c>
      <c r="Q709">
        <v>0.3</v>
      </c>
      <c r="R709">
        <v>-57</v>
      </c>
      <c r="S709">
        <v>-25</v>
      </c>
      <c r="T709">
        <v>150</v>
      </c>
      <c r="U709">
        <v>-25</v>
      </c>
      <c r="V709">
        <v>100</v>
      </c>
      <c r="W709">
        <v>46201</v>
      </c>
      <c r="X709">
        <v>61832</v>
      </c>
      <c r="Y709">
        <v>31401</v>
      </c>
      <c r="Z709">
        <v>1.57</v>
      </c>
      <c r="AA709">
        <f t="shared" si="147"/>
        <v>10012</v>
      </c>
      <c r="AB709">
        <f t="shared" si="148"/>
        <v>100</v>
      </c>
      <c r="AC709">
        <f t="shared" si="149"/>
        <v>6159</v>
      </c>
      <c r="AD709">
        <f t="shared" si="150"/>
        <v>0.6151618058330004</v>
      </c>
      <c r="AE709">
        <f t="shared" si="151"/>
        <v>0</v>
      </c>
      <c r="AF709" t="e">
        <f t="shared" ca="1" si="152"/>
        <v>#N/A</v>
      </c>
      <c r="AG709" t="e">
        <f t="shared" ca="1" si="153"/>
        <v>#N/A</v>
      </c>
      <c r="AH709" t="e">
        <f t="shared" ca="1" si="154"/>
        <v>#N/A</v>
      </c>
      <c r="AI709" t="e">
        <f t="shared" ca="1" si="143"/>
        <v>#N/A</v>
      </c>
      <c r="AJ709">
        <f t="shared" si="144"/>
        <v>9.988014382740711E-5</v>
      </c>
      <c r="AK709">
        <f t="shared" si="145"/>
        <v>0</v>
      </c>
      <c r="AL709" t="e">
        <f t="shared" ca="1" si="155"/>
        <v>#N/A</v>
      </c>
      <c r="AM709" t="b">
        <f t="shared" si="146"/>
        <v>0</v>
      </c>
    </row>
    <row r="710" spans="1:39" x14ac:dyDescent="0.3">
      <c r="A710" t="s">
        <v>222</v>
      </c>
      <c r="B710" t="s">
        <v>218</v>
      </c>
      <c r="C710" t="s">
        <v>39</v>
      </c>
      <c r="D710" t="s">
        <v>53</v>
      </c>
      <c r="E710" t="s">
        <v>108</v>
      </c>
      <c r="F710" s="13" t="str">
        <f>_xlfn.CONCAT(wiz_6[[#This Row],[OCTY......]],",",wiz_6[[#This Row],[OS]])</f>
        <v>DANVILLE  ,IL</v>
      </c>
      <c r="G710" t="s">
        <v>900</v>
      </c>
      <c r="H710" t="s">
        <v>910</v>
      </c>
      <c r="I710" s="13" t="str">
        <f>_xlfn.CONCAT(wiz_6[[#This Row],[DCTY......]], ",",wiz_6[[#This Row],[DS]])</f>
        <v>MINNEAPOLI,MN</v>
      </c>
      <c r="J710" t="str">
        <f>TRIM(CONCATENATE(wiz_6[[#This Row],[SHIPPER..................]],wiz_6[[#This Row],[ZIP2..]],wiz_6[[#This Row],[ZIP3..]]))</f>
        <v>OWENS CORNING FIBERGL| 6183255401</v>
      </c>
      <c r="K710">
        <v>22</v>
      </c>
      <c r="L710">
        <v>1.78</v>
      </c>
      <c r="M710">
        <v>0.17</v>
      </c>
      <c r="N710">
        <v>531</v>
      </c>
      <c r="O710">
        <v>0.92</v>
      </c>
      <c r="P710">
        <v>55</v>
      </c>
      <c r="Q710">
        <v>0.3</v>
      </c>
      <c r="R710">
        <v>29</v>
      </c>
      <c r="S710">
        <v>-71</v>
      </c>
      <c r="T710">
        <v>29</v>
      </c>
      <c r="U710">
        <v>-35</v>
      </c>
      <c r="V710">
        <v>-77</v>
      </c>
      <c r="W710">
        <v>61832</v>
      </c>
      <c r="X710">
        <v>61832</v>
      </c>
      <c r="Y710">
        <v>55401</v>
      </c>
      <c r="Z710">
        <v>1.73</v>
      </c>
      <c r="AA710">
        <f t="shared" si="147"/>
        <v>10012</v>
      </c>
      <c r="AB710">
        <f t="shared" si="148"/>
        <v>-1694</v>
      </c>
      <c r="AC710">
        <f t="shared" si="149"/>
        <v>6159</v>
      </c>
      <c r="AD710">
        <f t="shared" si="150"/>
        <v>0.6151618058330004</v>
      </c>
      <c r="AE710">
        <f t="shared" si="151"/>
        <v>0</v>
      </c>
      <c r="AF710" t="e">
        <f t="shared" ca="1" si="152"/>
        <v>#N/A</v>
      </c>
      <c r="AG710" t="e">
        <f t="shared" ca="1" si="153"/>
        <v>#N/A</v>
      </c>
      <c r="AH710" t="e">
        <f t="shared" ca="1" si="154"/>
        <v>#N/A</v>
      </c>
      <c r="AI710" t="e">
        <f t="shared" ca="1" si="143"/>
        <v>#N/A</v>
      </c>
      <c r="AJ710">
        <f t="shared" si="144"/>
        <v>2.1973631642029563E-3</v>
      </c>
      <c r="AK710">
        <f t="shared" si="145"/>
        <v>0</v>
      </c>
      <c r="AL710" t="e">
        <f t="shared" ca="1" si="155"/>
        <v>#N/A</v>
      </c>
      <c r="AM710" t="b">
        <f t="shared" si="146"/>
        <v>0</v>
      </c>
    </row>
    <row r="711" spans="1:39" x14ac:dyDescent="0.3">
      <c r="A711" t="s">
        <v>217</v>
      </c>
      <c r="B711" t="s">
        <v>218</v>
      </c>
      <c r="C711" t="s">
        <v>39</v>
      </c>
      <c r="D711" t="s">
        <v>53</v>
      </c>
      <c r="E711" t="s">
        <v>108</v>
      </c>
      <c r="F711" s="13" t="str">
        <f>_xlfn.CONCAT(wiz_6[[#This Row],[OCTY......]],",",wiz_6[[#This Row],[OS]])</f>
        <v>DANVILLE  ,IL</v>
      </c>
      <c r="G711" t="s">
        <v>900</v>
      </c>
      <c r="H711" t="s">
        <v>910</v>
      </c>
      <c r="I711" s="13" t="str">
        <f>_xlfn.CONCAT(wiz_6[[#This Row],[DCTY......]], ",",wiz_6[[#This Row],[DS]])</f>
        <v>MINNEAPOLI,MN</v>
      </c>
      <c r="J711" t="str">
        <f>TRIM(CONCATENATE(wiz_6[[#This Row],[SHIPPER..................]],wiz_6[[#This Row],[ZIP2..]],wiz_6[[#This Row],[ZIP3..]]))</f>
        <v>OWENS CORNING SALES | 6183255401</v>
      </c>
      <c r="K711">
        <v>3</v>
      </c>
      <c r="L711">
        <v>1.78</v>
      </c>
      <c r="M711">
        <v>0.18</v>
      </c>
      <c r="N711">
        <v>531</v>
      </c>
      <c r="O711">
        <v>1.06</v>
      </c>
      <c r="P711">
        <v>0</v>
      </c>
      <c r="Q711">
        <v>0.25</v>
      </c>
      <c r="R711">
        <v>24</v>
      </c>
      <c r="S711">
        <v>-35</v>
      </c>
      <c r="T711">
        <v>-4</v>
      </c>
      <c r="U711">
        <v>-29</v>
      </c>
      <c r="V711">
        <v>-68</v>
      </c>
      <c r="W711">
        <v>61832</v>
      </c>
      <c r="X711">
        <v>61832</v>
      </c>
      <c r="Y711">
        <v>55401</v>
      </c>
      <c r="Z711">
        <v>1.74</v>
      </c>
      <c r="AA711">
        <f t="shared" si="147"/>
        <v>10012</v>
      </c>
      <c r="AB711">
        <f t="shared" si="148"/>
        <v>-204</v>
      </c>
      <c r="AC711">
        <f t="shared" si="149"/>
        <v>6159</v>
      </c>
      <c r="AD711">
        <f t="shared" si="150"/>
        <v>0.6151618058330004</v>
      </c>
      <c r="AE711">
        <f t="shared" si="151"/>
        <v>0</v>
      </c>
      <c r="AF711" t="e">
        <f t="shared" ca="1" si="152"/>
        <v>#N/A</v>
      </c>
      <c r="AG711" t="e">
        <f t="shared" ca="1" si="153"/>
        <v>#N/A</v>
      </c>
      <c r="AH711" t="e">
        <f t="shared" ca="1" si="154"/>
        <v>#N/A</v>
      </c>
      <c r="AI711" t="e">
        <f t="shared" ca="1" si="143"/>
        <v>#N/A</v>
      </c>
      <c r="AJ711">
        <f t="shared" si="144"/>
        <v>2.9964043148222132E-4</v>
      </c>
      <c r="AK711">
        <f t="shared" si="145"/>
        <v>0</v>
      </c>
      <c r="AL711" t="e">
        <f t="shared" ca="1" si="155"/>
        <v>#N/A</v>
      </c>
      <c r="AM711" t="b">
        <f t="shared" si="146"/>
        <v>0</v>
      </c>
    </row>
    <row r="712" spans="1:39" x14ac:dyDescent="0.3">
      <c r="A712" t="s">
        <v>771</v>
      </c>
      <c r="B712" t="s">
        <v>772</v>
      </c>
      <c r="C712" t="s">
        <v>39</v>
      </c>
      <c r="D712" t="s">
        <v>42</v>
      </c>
      <c r="E712" t="s">
        <v>452</v>
      </c>
      <c r="F712" s="13" t="str">
        <f>_xlfn.CONCAT(wiz_6[[#This Row],[OCTY......]],",",wiz_6[[#This Row],[OS]])</f>
        <v>FRANKFORT ,IN</v>
      </c>
      <c r="G712" t="s">
        <v>66</v>
      </c>
      <c r="H712" t="s">
        <v>774</v>
      </c>
      <c r="I712" s="13" t="str">
        <f>_xlfn.CONCAT(wiz_6[[#This Row],[DCTY......]], ",",wiz_6[[#This Row],[DS]])</f>
        <v>BYHALIA   ,MS</v>
      </c>
      <c r="J712" t="str">
        <f>TRIM(CONCATENATE(wiz_6[[#This Row],[SHIPPER..................]],wiz_6[[#This Row],[ZIP2..]],wiz_6[[#This Row],[ZIP3..]]))</f>
        <v>VOLVO | 4604138611</v>
      </c>
      <c r="K712">
        <v>6</v>
      </c>
      <c r="L712">
        <v>1.6</v>
      </c>
      <c r="M712">
        <v>0.21</v>
      </c>
      <c r="N712">
        <v>532</v>
      </c>
      <c r="O712">
        <v>1.25</v>
      </c>
      <c r="P712">
        <v>118</v>
      </c>
      <c r="Q712">
        <v>0.34</v>
      </c>
      <c r="R712">
        <v>2</v>
      </c>
      <c r="S712">
        <v>-54</v>
      </c>
      <c r="T712">
        <v>-49</v>
      </c>
      <c r="U712">
        <v>173</v>
      </c>
      <c r="V712">
        <v>70</v>
      </c>
      <c r="W712">
        <v>46801</v>
      </c>
      <c r="X712">
        <v>46041</v>
      </c>
      <c r="Y712">
        <v>38611</v>
      </c>
      <c r="Z712">
        <v>1.59</v>
      </c>
      <c r="AA712">
        <f t="shared" si="147"/>
        <v>10012</v>
      </c>
      <c r="AB712">
        <f t="shared" si="148"/>
        <v>420</v>
      </c>
      <c r="AC712">
        <f t="shared" si="149"/>
        <v>6159</v>
      </c>
      <c r="AD712">
        <f t="shared" si="150"/>
        <v>0.6151618058330004</v>
      </c>
      <c r="AE712">
        <f t="shared" si="151"/>
        <v>0</v>
      </c>
      <c r="AF712" t="e">
        <f t="shared" ca="1" si="152"/>
        <v>#N/A</v>
      </c>
      <c r="AG712" t="e">
        <f t="shared" ca="1" si="153"/>
        <v>#N/A</v>
      </c>
      <c r="AH712" t="e">
        <f t="shared" ca="1" si="154"/>
        <v>#N/A</v>
      </c>
      <c r="AI712" t="e">
        <f t="shared" ca="1" si="143"/>
        <v>#N/A</v>
      </c>
      <c r="AJ712">
        <f t="shared" si="144"/>
        <v>5.9928086296444263E-4</v>
      </c>
      <c r="AK712">
        <f t="shared" si="145"/>
        <v>0</v>
      </c>
      <c r="AL712" t="e">
        <f t="shared" ca="1" si="155"/>
        <v>#N/A</v>
      </c>
      <c r="AM712" t="b">
        <f t="shared" si="146"/>
        <v>0</v>
      </c>
    </row>
    <row r="713" spans="1:39" x14ac:dyDescent="0.3">
      <c r="A713" t="s">
        <v>222</v>
      </c>
      <c r="B713" t="s">
        <v>218</v>
      </c>
      <c r="C713" t="s">
        <v>39</v>
      </c>
      <c r="D713" t="s">
        <v>53</v>
      </c>
      <c r="E713" t="s">
        <v>108</v>
      </c>
      <c r="F713" s="13" t="str">
        <f>_xlfn.CONCAT(wiz_6[[#This Row],[OCTY......]],",",wiz_6[[#This Row],[OS]])</f>
        <v>DANVILLE  ,IL</v>
      </c>
      <c r="G713" t="s">
        <v>87</v>
      </c>
      <c r="H713" t="s">
        <v>227</v>
      </c>
      <c r="I713" s="13" t="str">
        <f>_xlfn.CONCAT(wiz_6[[#This Row],[DCTY......]], ",",wiz_6[[#This Row],[DS]])</f>
        <v>MEDINA    ,OH</v>
      </c>
      <c r="J713" t="str">
        <f>TRIM(CONCATENATE(wiz_6[[#This Row],[SHIPPER..................]],wiz_6[[#This Row],[ZIP2..]],wiz_6[[#This Row],[ZIP3..]]))</f>
        <v>OWENS CORNING FIBERGL| 6183244256</v>
      </c>
      <c r="K713">
        <v>47</v>
      </c>
      <c r="L713">
        <v>2.17</v>
      </c>
      <c r="M713">
        <v>0.17</v>
      </c>
      <c r="N713">
        <v>350</v>
      </c>
      <c r="O713">
        <v>0.73</v>
      </c>
      <c r="P713">
        <v>93</v>
      </c>
      <c r="Q713">
        <v>0.32</v>
      </c>
      <c r="R713">
        <v>13</v>
      </c>
      <c r="S713">
        <v>-71</v>
      </c>
      <c r="T713">
        <v>24</v>
      </c>
      <c r="U713">
        <v>97</v>
      </c>
      <c r="V713">
        <v>50</v>
      </c>
      <c r="W713">
        <v>46118</v>
      </c>
      <c r="X713">
        <v>61832</v>
      </c>
      <c r="Y713">
        <v>44256</v>
      </c>
      <c r="Z713">
        <v>2.12</v>
      </c>
      <c r="AA713">
        <f t="shared" si="147"/>
        <v>10012</v>
      </c>
      <c r="AB713">
        <f t="shared" si="148"/>
        <v>2350</v>
      </c>
      <c r="AC713">
        <f t="shared" si="149"/>
        <v>6159</v>
      </c>
      <c r="AD713">
        <f t="shared" si="150"/>
        <v>0.6151618058330004</v>
      </c>
      <c r="AE713">
        <f t="shared" si="151"/>
        <v>0</v>
      </c>
      <c r="AF713" t="e">
        <f t="shared" ca="1" si="152"/>
        <v>#N/A</v>
      </c>
      <c r="AG713" t="e">
        <f t="shared" ca="1" si="153"/>
        <v>#N/A</v>
      </c>
      <c r="AH713" t="e">
        <f t="shared" ca="1" si="154"/>
        <v>#N/A</v>
      </c>
      <c r="AI713" t="e">
        <f t="shared" ca="1" si="143"/>
        <v>#N/A</v>
      </c>
      <c r="AJ713">
        <f t="shared" si="144"/>
        <v>4.6943667598881344E-3</v>
      </c>
      <c r="AK713">
        <f t="shared" si="145"/>
        <v>0</v>
      </c>
      <c r="AL713" t="e">
        <f t="shared" ca="1" si="155"/>
        <v>#N/A</v>
      </c>
      <c r="AM713" t="b">
        <f t="shared" si="146"/>
        <v>0</v>
      </c>
    </row>
    <row r="714" spans="1:39" x14ac:dyDescent="0.3">
      <c r="A714" t="s">
        <v>217</v>
      </c>
      <c r="B714" t="s">
        <v>218</v>
      </c>
      <c r="C714" t="s">
        <v>39</v>
      </c>
      <c r="D714" t="s">
        <v>53</v>
      </c>
      <c r="E714" t="s">
        <v>108</v>
      </c>
      <c r="F714" s="13" t="str">
        <f>_xlfn.CONCAT(wiz_6[[#This Row],[OCTY......]],",",wiz_6[[#This Row],[OS]])</f>
        <v>DANVILLE  ,IL</v>
      </c>
      <c r="G714" t="s">
        <v>87</v>
      </c>
      <c r="H714" t="s">
        <v>227</v>
      </c>
      <c r="I714" s="13" t="str">
        <f>_xlfn.CONCAT(wiz_6[[#This Row],[DCTY......]], ",",wiz_6[[#This Row],[DS]])</f>
        <v>MEDINA    ,OH</v>
      </c>
      <c r="J714" t="str">
        <f>TRIM(CONCATENATE(wiz_6[[#This Row],[SHIPPER..................]],wiz_6[[#This Row],[ZIP2..]],wiz_6[[#This Row],[ZIP3..]]))</f>
        <v>OWENS CORNING SALES | 6183244256</v>
      </c>
      <c r="K714">
        <v>31</v>
      </c>
      <c r="L714">
        <v>2.17</v>
      </c>
      <c r="M714">
        <v>0.18</v>
      </c>
      <c r="N714">
        <v>361</v>
      </c>
      <c r="O714">
        <v>0.79</v>
      </c>
      <c r="P714">
        <v>48</v>
      </c>
      <c r="Q714">
        <v>0.28999999999999998</v>
      </c>
      <c r="R714">
        <v>12</v>
      </c>
      <c r="S714">
        <v>-35</v>
      </c>
      <c r="T714">
        <v>-4</v>
      </c>
      <c r="U714">
        <v>112</v>
      </c>
      <c r="V714">
        <v>73</v>
      </c>
      <c r="W714">
        <v>60501</v>
      </c>
      <c r="X714">
        <v>61832</v>
      </c>
      <c r="Y714">
        <v>44256</v>
      </c>
      <c r="Z714">
        <v>2.13</v>
      </c>
      <c r="AA714">
        <f t="shared" si="147"/>
        <v>10012</v>
      </c>
      <c r="AB714">
        <f t="shared" si="148"/>
        <v>2263</v>
      </c>
      <c r="AC714">
        <f t="shared" si="149"/>
        <v>6159</v>
      </c>
      <c r="AD714">
        <f t="shared" si="150"/>
        <v>0.6151618058330004</v>
      </c>
      <c r="AE714">
        <f t="shared" si="151"/>
        <v>0</v>
      </c>
      <c r="AF714" t="e">
        <f t="shared" ca="1" si="152"/>
        <v>#N/A</v>
      </c>
      <c r="AG714" t="e">
        <f t="shared" ca="1" si="153"/>
        <v>#N/A</v>
      </c>
      <c r="AH714" t="e">
        <f t="shared" ca="1" si="154"/>
        <v>#N/A</v>
      </c>
      <c r="AI714" t="e">
        <f t="shared" ca="1" si="143"/>
        <v>#N/A</v>
      </c>
      <c r="AJ714">
        <f t="shared" si="144"/>
        <v>3.0962844586496204E-3</v>
      </c>
      <c r="AK714">
        <f t="shared" si="145"/>
        <v>0</v>
      </c>
      <c r="AL714" t="e">
        <f t="shared" ca="1" si="155"/>
        <v>#N/A</v>
      </c>
      <c r="AM714" t="b">
        <f t="shared" si="146"/>
        <v>0</v>
      </c>
    </row>
    <row r="715" spans="1:39" x14ac:dyDescent="0.3">
      <c r="A715" t="s">
        <v>37</v>
      </c>
      <c r="B715" t="s">
        <v>38</v>
      </c>
      <c r="C715" t="s">
        <v>39</v>
      </c>
      <c r="D715" t="s">
        <v>42</v>
      </c>
      <c r="E715" t="s">
        <v>452</v>
      </c>
      <c r="F715" s="13" t="str">
        <f>_xlfn.CONCAT(wiz_6[[#This Row],[OCTY......]],",",wiz_6[[#This Row],[OS]])</f>
        <v>FRANKFORT ,IN</v>
      </c>
      <c r="G715" t="s">
        <v>90</v>
      </c>
      <c r="H715" t="s">
        <v>377</v>
      </c>
      <c r="I715" s="13" t="str">
        <f>_xlfn.CONCAT(wiz_6[[#This Row],[DCTY......]], ",",wiz_6[[#This Row],[DS]])</f>
        <v>JONESVILLE,SC</v>
      </c>
      <c r="J715" t="str">
        <f>TRIM(CONCATENATE(wiz_6[[#This Row],[SHIPPER..................]],wiz_6[[#This Row],[ZIP2..]],wiz_6[[#This Row],[ZIP3..]]))</f>
        <v>b: C H ROBINSON | 4604129353</v>
      </c>
      <c r="K715">
        <v>1</v>
      </c>
      <c r="L715">
        <v>1.36</v>
      </c>
      <c r="M715">
        <v>0.27</v>
      </c>
      <c r="N715">
        <v>614</v>
      </c>
      <c r="O715">
        <v>1.21</v>
      </c>
      <c r="P715">
        <v>42</v>
      </c>
      <c r="Q715">
        <v>0.25</v>
      </c>
      <c r="R715">
        <v>16</v>
      </c>
      <c r="S715">
        <v>39</v>
      </c>
      <c r="T715">
        <v>1</v>
      </c>
      <c r="U715">
        <v>-200</v>
      </c>
      <c r="V715">
        <v>-160</v>
      </c>
      <c r="W715">
        <v>46168</v>
      </c>
      <c r="X715">
        <v>46041</v>
      </c>
      <c r="Y715">
        <v>29353</v>
      </c>
      <c r="Z715">
        <v>1.41</v>
      </c>
      <c r="AA715">
        <f t="shared" si="147"/>
        <v>10012</v>
      </c>
      <c r="AB715">
        <f t="shared" si="148"/>
        <v>-160</v>
      </c>
      <c r="AC715">
        <f t="shared" si="149"/>
        <v>6159</v>
      </c>
      <c r="AD715">
        <f t="shared" si="150"/>
        <v>0.6151618058330004</v>
      </c>
      <c r="AE715">
        <f t="shared" si="151"/>
        <v>0</v>
      </c>
      <c r="AF715" t="e">
        <f t="shared" ca="1" si="152"/>
        <v>#N/A</v>
      </c>
      <c r="AG715" t="e">
        <f t="shared" ca="1" si="153"/>
        <v>#N/A</v>
      </c>
      <c r="AH715" t="e">
        <f t="shared" ca="1" si="154"/>
        <v>#N/A</v>
      </c>
      <c r="AI715" t="e">
        <f t="shared" ca="1" si="143"/>
        <v>#N/A</v>
      </c>
      <c r="AJ715">
        <f t="shared" si="144"/>
        <v>9.988014382740711E-5</v>
      </c>
      <c r="AK715">
        <f t="shared" si="145"/>
        <v>0</v>
      </c>
      <c r="AL715" t="e">
        <f t="shared" ca="1" si="155"/>
        <v>#N/A</v>
      </c>
      <c r="AM715" t="b">
        <f t="shared" si="146"/>
        <v>0</v>
      </c>
    </row>
    <row r="716" spans="1:39" x14ac:dyDescent="0.3">
      <c r="A716" t="s">
        <v>37</v>
      </c>
      <c r="B716" t="s">
        <v>38</v>
      </c>
      <c r="C716" t="s">
        <v>39</v>
      </c>
      <c r="D716" t="s">
        <v>42</v>
      </c>
      <c r="E716" t="s">
        <v>452</v>
      </c>
      <c r="F716" s="13" t="str">
        <f>_xlfn.CONCAT(wiz_6[[#This Row],[OCTY......]],",",wiz_6[[#This Row],[OS]])</f>
        <v>FRANKFORT ,IN</v>
      </c>
      <c r="G716" t="s">
        <v>70</v>
      </c>
      <c r="H716" t="s">
        <v>911</v>
      </c>
      <c r="I716" s="13" t="str">
        <f>_xlfn.CONCAT(wiz_6[[#This Row],[DCTY......]], ",",wiz_6[[#This Row],[DS]])</f>
        <v>RIPLEY    ,TN</v>
      </c>
      <c r="J716" t="str">
        <f>TRIM(CONCATENATE(wiz_6[[#This Row],[SHIPPER..................]],wiz_6[[#This Row],[ZIP2..]],wiz_6[[#This Row],[ZIP3..]]))</f>
        <v>b: C H ROBINSON | 4604138063</v>
      </c>
      <c r="K716">
        <v>1</v>
      </c>
      <c r="L716">
        <v>1.44</v>
      </c>
      <c r="M716">
        <v>0.27</v>
      </c>
      <c r="N716">
        <v>438</v>
      </c>
      <c r="O716">
        <v>0.96</v>
      </c>
      <c r="P716">
        <v>50</v>
      </c>
      <c r="Q716">
        <v>0.25</v>
      </c>
      <c r="R716">
        <v>-27</v>
      </c>
      <c r="S716">
        <v>39</v>
      </c>
      <c r="T716">
        <v>-18</v>
      </c>
      <c r="U716">
        <v>108</v>
      </c>
      <c r="V716">
        <v>129</v>
      </c>
      <c r="W716">
        <v>46064</v>
      </c>
      <c r="X716">
        <v>46041</v>
      </c>
      <c r="Y716">
        <v>38063</v>
      </c>
      <c r="Z716">
        <v>1.49</v>
      </c>
      <c r="AA716">
        <f t="shared" si="147"/>
        <v>10012</v>
      </c>
      <c r="AB716">
        <f t="shared" si="148"/>
        <v>129</v>
      </c>
      <c r="AC716">
        <f t="shared" si="149"/>
        <v>6159</v>
      </c>
      <c r="AD716">
        <f t="shared" si="150"/>
        <v>0.6151618058330004</v>
      </c>
      <c r="AE716">
        <f t="shared" si="151"/>
        <v>0</v>
      </c>
      <c r="AF716" t="e">
        <f t="shared" ca="1" si="152"/>
        <v>#N/A</v>
      </c>
      <c r="AG716" t="e">
        <f t="shared" ca="1" si="153"/>
        <v>#N/A</v>
      </c>
      <c r="AH716" t="e">
        <f t="shared" ca="1" si="154"/>
        <v>#N/A</v>
      </c>
      <c r="AI716" t="e">
        <f t="shared" ca="1" si="143"/>
        <v>#N/A</v>
      </c>
      <c r="AJ716">
        <f t="shared" si="144"/>
        <v>9.988014382740711E-5</v>
      </c>
      <c r="AK716">
        <f t="shared" si="145"/>
        <v>0</v>
      </c>
      <c r="AL716" t="e">
        <f t="shared" ca="1" si="155"/>
        <v>#N/A</v>
      </c>
      <c r="AM716" t="b">
        <f t="shared" si="146"/>
        <v>0</v>
      </c>
    </row>
    <row r="717" spans="1:39" x14ac:dyDescent="0.3">
      <c r="A717" t="s">
        <v>222</v>
      </c>
      <c r="B717" t="s">
        <v>218</v>
      </c>
      <c r="C717" t="s">
        <v>39</v>
      </c>
      <c r="D717" t="s">
        <v>53</v>
      </c>
      <c r="E717" t="s">
        <v>108</v>
      </c>
      <c r="F717" s="13" t="str">
        <f>_xlfn.CONCAT(wiz_6[[#This Row],[OCTY......]],",",wiz_6[[#This Row],[OS]])</f>
        <v>DANVILLE  ,IL</v>
      </c>
      <c r="G717" t="s">
        <v>70</v>
      </c>
      <c r="H717" t="s">
        <v>75</v>
      </c>
      <c r="I717" s="13" t="str">
        <f>_xlfn.CONCAT(wiz_6[[#This Row],[DCTY......]], ",",wiz_6[[#This Row],[DS]])</f>
        <v>MEMPHIS   ,TN</v>
      </c>
      <c r="J717" t="str">
        <f>TRIM(CONCATENATE(wiz_6[[#This Row],[SHIPPER..................]],wiz_6[[#This Row],[ZIP2..]],wiz_6[[#This Row],[ZIP3..]]))</f>
        <v>OWENS CORNING FIBERGL| 6183238101</v>
      </c>
      <c r="K717">
        <v>1</v>
      </c>
      <c r="L717">
        <v>2.1</v>
      </c>
      <c r="M717">
        <v>0.17</v>
      </c>
      <c r="N717">
        <v>417</v>
      </c>
      <c r="O717">
        <v>0.55000000000000004</v>
      </c>
      <c r="P717">
        <v>0</v>
      </c>
      <c r="Q717">
        <v>0.25</v>
      </c>
      <c r="R717">
        <v>15</v>
      </c>
      <c r="S717">
        <v>-71</v>
      </c>
      <c r="T717">
        <v>80</v>
      </c>
      <c r="U717">
        <v>332</v>
      </c>
      <c r="V717">
        <v>341</v>
      </c>
      <c r="W717">
        <v>61832</v>
      </c>
      <c r="X717">
        <v>61832</v>
      </c>
      <c r="Y717">
        <v>38101</v>
      </c>
      <c r="Z717">
        <v>2.0499999999999998</v>
      </c>
      <c r="AA717">
        <f t="shared" si="147"/>
        <v>10012</v>
      </c>
      <c r="AB717">
        <f t="shared" si="148"/>
        <v>341</v>
      </c>
      <c r="AC717">
        <f t="shared" si="149"/>
        <v>6159</v>
      </c>
      <c r="AD717">
        <f t="shared" si="150"/>
        <v>0.6151618058330004</v>
      </c>
      <c r="AE717">
        <f t="shared" si="151"/>
        <v>0</v>
      </c>
      <c r="AF717" t="e">
        <f t="shared" ca="1" si="152"/>
        <v>#N/A</v>
      </c>
      <c r="AG717" t="e">
        <f t="shared" ca="1" si="153"/>
        <v>#N/A</v>
      </c>
      <c r="AH717" t="e">
        <f t="shared" ca="1" si="154"/>
        <v>#N/A</v>
      </c>
      <c r="AI717" t="e">
        <f t="shared" ca="1" si="143"/>
        <v>#N/A</v>
      </c>
      <c r="AJ717">
        <f t="shared" si="144"/>
        <v>9.988014382740711E-5</v>
      </c>
      <c r="AK717">
        <f t="shared" si="145"/>
        <v>0</v>
      </c>
      <c r="AL717" t="e">
        <f t="shared" ca="1" si="155"/>
        <v>#N/A</v>
      </c>
      <c r="AM717" t="b">
        <f t="shared" si="146"/>
        <v>0</v>
      </c>
    </row>
    <row r="718" spans="1:39" x14ac:dyDescent="0.3">
      <c r="A718" t="s">
        <v>123</v>
      </c>
      <c r="B718" t="s">
        <v>124</v>
      </c>
      <c r="C718" t="s">
        <v>39</v>
      </c>
      <c r="D718" t="s">
        <v>42</v>
      </c>
      <c r="E718" t="s">
        <v>912</v>
      </c>
      <c r="F718" s="13" t="str">
        <f>_xlfn.CONCAT(wiz_6[[#This Row],[OCTY......]],",",wiz_6[[#This Row],[OS]])</f>
        <v>KENTLAND  ,IN</v>
      </c>
      <c r="G718" t="s">
        <v>70</v>
      </c>
      <c r="H718" t="s">
        <v>75</v>
      </c>
      <c r="I718" s="13" t="str">
        <f>_xlfn.CONCAT(wiz_6[[#This Row],[DCTY......]], ",",wiz_6[[#This Row],[DS]])</f>
        <v>MEMPHIS   ,TN</v>
      </c>
      <c r="J718" t="str">
        <f>TRIM(CONCATENATE(wiz_6[[#This Row],[SHIPPER..................]],wiz_6[[#This Row],[ZIP2..]],wiz_6[[#This Row],[ZIP3..]]))</f>
        <v>WAL MART SAMS GENERAL| 4795138101</v>
      </c>
      <c r="K718">
        <v>1</v>
      </c>
      <c r="L718">
        <v>1.95</v>
      </c>
      <c r="M718">
        <v>0.1</v>
      </c>
      <c r="N718">
        <v>428</v>
      </c>
      <c r="O718">
        <v>1</v>
      </c>
      <c r="P718">
        <v>68</v>
      </c>
      <c r="Q718">
        <v>0.3</v>
      </c>
      <c r="R718">
        <v>46</v>
      </c>
      <c r="S718">
        <v>-28</v>
      </c>
      <c r="T718">
        <v>-27</v>
      </c>
      <c r="U718">
        <v>248</v>
      </c>
      <c r="V718">
        <v>193</v>
      </c>
      <c r="W718">
        <v>46383</v>
      </c>
      <c r="X718">
        <v>47951</v>
      </c>
      <c r="Y718">
        <v>38101</v>
      </c>
      <c r="Z718">
        <v>1.83</v>
      </c>
      <c r="AA718">
        <f t="shared" si="147"/>
        <v>10012</v>
      </c>
      <c r="AB718">
        <f t="shared" si="148"/>
        <v>193</v>
      </c>
      <c r="AC718">
        <f t="shared" si="149"/>
        <v>6159</v>
      </c>
      <c r="AD718">
        <f t="shared" si="150"/>
        <v>0.6151618058330004</v>
      </c>
      <c r="AE718">
        <f t="shared" si="151"/>
        <v>0</v>
      </c>
      <c r="AF718" t="e">
        <f t="shared" ca="1" si="152"/>
        <v>#N/A</v>
      </c>
      <c r="AG718" t="e">
        <f t="shared" ca="1" si="153"/>
        <v>#N/A</v>
      </c>
      <c r="AH718" t="e">
        <f t="shared" ca="1" si="154"/>
        <v>#N/A</v>
      </c>
      <c r="AI718" t="e">
        <f t="shared" ca="1" si="143"/>
        <v>#N/A</v>
      </c>
      <c r="AJ718">
        <f t="shared" si="144"/>
        <v>9.988014382740711E-5</v>
      </c>
      <c r="AK718">
        <f t="shared" si="145"/>
        <v>0</v>
      </c>
      <c r="AL718" t="e">
        <f t="shared" ca="1" si="155"/>
        <v>#N/A</v>
      </c>
      <c r="AM718" t="b">
        <f t="shared" si="146"/>
        <v>0</v>
      </c>
    </row>
    <row r="719" spans="1:39" x14ac:dyDescent="0.3">
      <c r="A719" t="s">
        <v>72</v>
      </c>
      <c r="B719" t="s">
        <v>73</v>
      </c>
      <c r="C719" t="s">
        <v>39</v>
      </c>
      <c r="D719" t="s">
        <v>42</v>
      </c>
      <c r="E719" t="s">
        <v>452</v>
      </c>
      <c r="F719" s="13" t="str">
        <f>_xlfn.CONCAT(wiz_6[[#This Row],[OCTY......]],",",wiz_6[[#This Row],[OS]])</f>
        <v>FRANKFORT ,IN</v>
      </c>
      <c r="G719" t="s">
        <v>70</v>
      </c>
      <c r="H719" t="s">
        <v>684</v>
      </c>
      <c r="I719" s="13" t="str">
        <f>_xlfn.CONCAT(wiz_6[[#This Row],[DCTY......]], ",",wiz_6[[#This Row],[DS]])</f>
        <v>PULASKI   ,TN</v>
      </c>
      <c r="J719" t="str">
        <f>TRIM(CONCATENATE(wiz_6[[#This Row],[SHIPPER..................]],wiz_6[[#This Row],[ZIP2..]],wiz_6[[#This Row],[ZIP3..]]))</f>
        <v>REDWOOD LOGISTICS STR| 4604138478</v>
      </c>
      <c r="K719">
        <v>1</v>
      </c>
      <c r="L719">
        <v>1.08</v>
      </c>
      <c r="M719">
        <v>0.27</v>
      </c>
      <c r="N719">
        <v>407</v>
      </c>
      <c r="O719">
        <v>0.89</v>
      </c>
      <c r="P719">
        <v>58</v>
      </c>
      <c r="Q719">
        <v>0.3</v>
      </c>
      <c r="R719">
        <v>-11</v>
      </c>
      <c r="S719">
        <v>-7</v>
      </c>
      <c r="T719">
        <v>-1</v>
      </c>
      <c r="U719">
        <v>-268</v>
      </c>
      <c r="V719">
        <v>-276</v>
      </c>
      <c r="W719">
        <v>46933</v>
      </c>
      <c r="X719">
        <v>46041</v>
      </c>
      <c r="Y719">
        <v>38478</v>
      </c>
      <c r="Z719">
        <v>1.1299999999999999</v>
      </c>
      <c r="AA719">
        <f t="shared" si="147"/>
        <v>10012</v>
      </c>
      <c r="AB719">
        <f t="shared" si="148"/>
        <v>-276</v>
      </c>
      <c r="AC719">
        <f t="shared" si="149"/>
        <v>6159</v>
      </c>
      <c r="AD719">
        <f t="shared" si="150"/>
        <v>0.6151618058330004</v>
      </c>
      <c r="AE719">
        <f t="shared" si="151"/>
        <v>0</v>
      </c>
      <c r="AF719" t="e">
        <f t="shared" ca="1" si="152"/>
        <v>#N/A</v>
      </c>
      <c r="AG719" t="e">
        <f t="shared" ca="1" si="153"/>
        <v>#N/A</v>
      </c>
      <c r="AH719" t="e">
        <f t="shared" ca="1" si="154"/>
        <v>#N/A</v>
      </c>
      <c r="AI719" t="e">
        <f t="shared" ca="1" si="143"/>
        <v>#N/A</v>
      </c>
      <c r="AJ719">
        <f t="shared" si="144"/>
        <v>9.988014382740711E-5</v>
      </c>
      <c r="AK719">
        <f t="shared" si="145"/>
        <v>0</v>
      </c>
      <c r="AL719" t="e">
        <f t="shared" ca="1" si="155"/>
        <v>#N/A</v>
      </c>
      <c r="AM719" t="b">
        <f t="shared" si="146"/>
        <v>0</v>
      </c>
    </row>
    <row r="720" spans="1:39" x14ac:dyDescent="0.3">
      <c r="A720" t="s">
        <v>37</v>
      </c>
      <c r="B720" t="s">
        <v>38</v>
      </c>
      <c r="C720" t="s">
        <v>39</v>
      </c>
      <c r="D720" t="s">
        <v>42</v>
      </c>
      <c r="E720" t="s">
        <v>836</v>
      </c>
      <c r="F720" s="13" t="str">
        <f>_xlfn.CONCAT(wiz_6[[#This Row],[OCTY......]],",",wiz_6[[#This Row],[OS]])</f>
        <v>MONTICELLO,IN</v>
      </c>
      <c r="G720" t="s">
        <v>396</v>
      </c>
      <c r="H720" t="s">
        <v>255</v>
      </c>
      <c r="I720" s="13" t="str">
        <f>_xlfn.CONCAT(wiz_6[[#This Row],[DCTY......]], ",",wiz_6[[#This Row],[DS]])</f>
        <v>MADISON   ,VA</v>
      </c>
      <c r="J720" t="str">
        <f>TRIM(CONCATENATE(wiz_6[[#This Row],[SHIPPER..................]],wiz_6[[#This Row],[ZIP2..]],wiz_6[[#This Row],[ZIP3..]]))</f>
        <v>b: C H ROBINSON | 4796022727</v>
      </c>
      <c r="K720">
        <v>1</v>
      </c>
      <c r="L720">
        <v>1.67</v>
      </c>
      <c r="M720">
        <v>0.27</v>
      </c>
      <c r="N720">
        <v>669</v>
      </c>
      <c r="O720">
        <v>1.39</v>
      </c>
      <c r="P720">
        <v>105</v>
      </c>
      <c r="Q720">
        <v>0.35</v>
      </c>
      <c r="R720">
        <v>-13</v>
      </c>
      <c r="S720">
        <v>-39</v>
      </c>
      <c r="T720">
        <v>0</v>
      </c>
      <c r="U720">
        <v>-105</v>
      </c>
      <c r="V720">
        <v>-144</v>
      </c>
      <c r="W720">
        <v>46140</v>
      </c>
      <c r="X720">
        <v>47960</v>
      </c>
      <c r="Y720">
        <v>22727</v>
      </c>
      <c r="Z720">
        <v>1.72</v>
      </c>
      <c r="AA720">
        <f t="shared" si="147"/>
        <v>10012</v>
      </c>
      <c r="AB720">
        <f t="shared" si="148"/>
        <v>-144</v>
      </c>
      <c r="AC720">
        <f t="shared" si="149"/>
        <v>6159</v>
      </c>
      <c r="AD720">
        <f t="shared" si="150"/>
        <v>0.6151618058330004</v>
      </c>
      <c r="AE720">
        <f t="shared" si="151"/>
        <v>0</v>
      </c>
      <c r="AF720" t="e">
        <f t="shared" ca="1" si="152"/>
        <v>#N/A</v>
      </c>
      <c r="AG720" t="e">
        <f t="shared" ca="1" si="153"/>
        <v>#N/A</v>
      </c>
      <c r="AH720" t="e">
        <f t="shared" ca="1" si="154"/>
        <v>#N/A</v>
      </c>
      <c r="AI720" t="e">
        <f t="shared" ca="1" si="143"/>
        <v>#N/A</v>
      </c>
      <c r="AJ720">
        <f t="shared" si="144"/>
        <v>9.988014382740711E-5</v>
      </c>
      <c r="AK720">
        <f t="shared" si="145"/>
        <v>0</v>
      </c>
      <c r="AL720" t="e">
        <f t="shared" ca="1" si="155"/>
        <v>#N/A</v>
      </c>
      <c r="AM720" t="b">
        <f t="shared" si="146"/>
        <v>0</v>
      </c>
    </row>
    <row r="721" spans="1:39" x14ac:dyDescent="0.3">
      <c r="A721" t="s">
        <v>913</v>
      </c>
      <c r="B721" t="s">
        <v>914</v>
      </c>
      <c r="C721" t="s">
        <v>39</v>
      </c>
      <c r="D721" t="s">
        <v>42</v>
      </c>
      <c r="E721" t="s">
        <v>915</v>
      </c>
      <c r="F721" s="13" t="str">
        <f>_xlfn.CONCAT(wiz_6[[#This Row],[OCTY......]],",",wiz_6[[#This Row],[OS]])</f>
        <v>HARTFORD C,IN</v>
      </c>
      <c r="G721" t="s">
        <v>40</v>
      </c>
      <c r="H721" t="s">
        <v>916</v>
      </c>
      <c r="I721" s="13" t="str">
        <f>_xlfn.CONCAT(wiz_6[[#This Row],[DCTY......]], ",",wiz_6[[#This Row],[DS]])</f>
        <v>BESSEMER  ,AL</v>
      </c>
      <c r="J721" t="str">
        <f>TRIM(CONCATENATE(wiz_6[[#This Row],[SHIPPER..................]],wiz_6[[#This Row],[ZIP2..]],wiz_6[[#This Row],[ZIP3..]]))</f>
        <v>b: US XPRESS | 4734835020</v>
      </c>
      <c r="K721">
        <v>1</v>
      </c>
      <c r="L721">
        <v>1.49</v>
      </c>
      <c r="M721">
        <v>0.27</v>
      </c>
      <c r="N721">
        <v>567</v>
      </c>
      <c r="O721">
        <v>1.67</v>
      </c>
      <c r="P721">
        <v>48</v>
      </c>
      <c r="Q721">
        <v>0.25</v>
      </c>
      <c r="R721">
        <v>-21</v>
      </c>
      <c r="S721">
        <v>-29</v>
      </c>
      <c r="T721">
        <v>-135</v>
      </c>
      <c r="U721">
        <v>-255</v>
      </c>
      <c r="V721">
        <v>-419</v>
      </c>
      <c r="W721">
        <v>46064</v>
      </c>
      <c r="X721">
        <v>47348</v>
      </c>
      <c r="Y721">
        <v>35020</v>
      </c>
      <c r="Z721">
        <v>1.54</v>
      </c>
      <c r="AA721">
        <f t="shared" si="147"/>
        <v>10012</v>
      </c>
      <c r="AB721">
        <f t="shared" si="148"/>
        <v>-419</v>
      </c>
      <c r="AC721">
        <f t="shared" si="149"/>
        <v>6159</v>
      </c>
      <c r="AD721">
        <f t="shared" si="150"/>
        <v>0.6151618058330004</v>
      </c>
      <c r="AE721">
        <f t="shared" si="151"/>
        <v>0</v>
      </c>
      <c r="AF721" t="e">
        <f t="shared" ca="1" si="152"/>
        <v>#N/A</v>
      </c>
      <c r="AG721" t="e">
        <f t="shared" ca="1" si="153"/>
        <v>#N/A</v>
      </c>
      <c r="AH721" t="e">
        <f t="shared" ca="1" si="154"/>
        <v>#N/A</v>
      </c>
      <c r="AI721" t="e">
        <f t="shared" ca="1" si="143"/>
        <v>#N/A</v>
      </c>
      <c r="AJ721">
        <f t="shared" si="144"/>
        <v>9.988014382740711E-5</v>
      </c>
      <c r="AK721">
        <f t="shared" si="145"/>
        <v>0</v>
      </c>
      <c r="AL721" t="e">
        <f t="shared" ca="1" si="155"/>
        <v>#N/A</v>
      </c>
      <c r="AM721" t="b">
        <f t="shared" si="146"/>
        <v>0</v>
      </c>
    </row>
    <row r="722" spans="1:39" x14ac:dyDescent="0.3">
      <c r="A722" t="s">
        <v>37</v>
      </c>
      <c r="B722" t="s">
        <v>38</v>
      </c>
      <c r="C722" t="s">
        <v>39</v>
      </c>
      <c r="D722" t="s">
        <v>42</v>
      </c>
      <c r="E722" t="s">
        <v>116</v>
      </c>
      <c r="F722" s="13" t="str">
        <f>_xlfn.CONCAT(wiz_6[[#This Row],[OCTY......]],",",wiz_6[[#This Row],[OS]])</f>
        <v>RICHMOND  ,IN</v>
      </c>
      <c r="G722" t="s">
        <v>50</v>
      </c>
      <c r="H722" t="s">
        <v>399</v>
      </c>
      <c r="I722" s="13" t="str">
        <f>_xlfn.CONCAT(wiz_6[[#This Row],[DCTY......]], ",",wiz_6[[#This Row],[DS]])</f>
        <v>MCDONOUGH ,GA</v>
      </c>
      <c r="J722" t="str">
        <f>TRIM(CONCATENATE(wiz_6[[#This Row],[SHIPPER..................]],wiz_6[[#This Row],[ZIP2..]],wiz_6[[#This Row],[ZIP3..]]))</f>
        <v>b: C H ROBINSON | 4737430253</v>
      </c>
      <c r="K722">
        <v>2</v>
      </c>
      <c r="L722">
        <v>1.62</v>
      </c>
      <c r="M722">
        <v>0.28000000000000003</v>
      </c>
      <c r="N722">
        <v>555</v>
      </c>
      <c r="O722">
        <v>1.07</v>
      </c>
      <c r="P722">
        <v>56</v>
      </c>
      <c r="Q722">
        <v>0.28000000000000003</v>
      </c>
      <c r="R722">
        <v>-36</v>
      </c>
      <c r="S722">
        <v>-136</v>
      </c>
      <c r="T722">
        <v>7</v>
      </c>
      <c r="U722">
        <v>89</v>
      </c>
      <c r="V722">
        <v>-40</v>
      </c>
      <c r="W722">
        <v>46064</v>
      </c>
      <c r="X722">
        <v>47374</v>
      </c>
      <c r="Y722">
        <v>30253</v>
      </c>
      <c r="Z722">
        <v>1.68</v>
      </c>
      <c r="AA722">
        <f t="shared" si="147"/>
        <v>10012</v>
      </c>
      <c r="AB722">
        <f t="shared" si="148"/>
        <v>-80</v>
      </c>
      <c r="AC722">
        <f t="shared" si="149"/>
        <v>6159</v>
      </c>
      <c r="AD722">
        <f t="shared" si="150"/>
        <v>0.6151618058330004</v>
      </c>
      <c r="AE722">
        <f t="shared" si="151"/>
        <v>0</v>
      </c>
      <c r="AF722" t="e">
        <f t="shared" ca="1" si="152"/>
        <v>#N/A</v>
      </c>
      <c r="AG722" t="e">
        <f t="shared" ca="1" si="153"/>
        <v>#N/A</v>
      </c>
      <c r="AH722" t="e">
        <f t="shared" ca="1" si="154"/>
        <v>#N/A</v>
      </c>
      <c r="AI722" t="e">
        <f t="shared" ca="1" si="143"/>
        <v>#N/A</v>
      </c>
      <c r="AJ722">
        <f t="shared" si="144"/>
        <v>1.9976028765481422E-4</v>
      </c>
      <c r="AK722">
        <f t="shared" si="145"/>
        <v>0</v>
      </c>
      <c r="AL722" t="e">
        <f t="shared" ca="1" si="155"/>
        <v>#N/A</v>
      </c>
      <c r="AM722" t="b">
        <f t="shared" si="146"/>
        <v>0</v>
      </c>
    </row>
    <row r="723" spans="1:39" x14ac:dyDescent="0.3">
      <c r="A723" t="s">
        <v>37</v>
      </c>
      <c r="B723" t="s">
        <v>38</v>
      </c>
      <c r="C723" t="s">
        <v>39</v>
      </c>
      <c r="D723" t="s">
        <v>42</v>
      </c>
      <c r="E723" t="s">
        <v>917</v>
      </c>
      <c r="F723" s="13" t="str">
        <f>_xlfn.CONCAT(wiz_6[[#This Row],[OCTY......]],",",wiz_6[[#This Row],[OS]])</f>
        <v>ALEXANDRIA,IN</v>
      </c>
      <c r="G723" t="s">
        <v>50</v>
      </c>
      <c r="H723" t="s">
        <v>918</v>
      </c>
      <c r="I723" s="13" t="str">
        <f>_xlfn.CONCAT(wiz_6[[#This Row],[DCTY......]], ",",wiz_6[[#This Row],[DS]])</f>
        <v>OAKWOOD   ,GA</v>
      </c>
      <c r="J723" t="str">
        <f>TRIM(CONCATENATE(wiz_6[[#This Row],[SHIPPER..................]],wiz_6[[#This Row],[ZIP2..]],wiz_6[[#This Row],[ZIP3..]]))</f>
        <v>b: C H ROBINSON | 4600130566</v>
      </c>
      <c r="K723">
        <v>1</v>
      </c>
      <c r="L723">
        <v>1.02</v>
      </c>
      <c r="M723">
        <v>0.27</v>
      </c>
      <c r="N723">
        <v>618</v>
      </c>
      <c r="O723">
        <v>1.21</v>
      </c>
      <c r="P723">
        <v>19</v>
      </c>
      <c r="Q723">
        <v>0.25</v>
      </c>
      <c r="R723">
        <v>-24</v>
      </c>
      <c r="S723">
        <v>-32</v>
      </c>
      <c r="T723">
        <v>1</v>
      </c>
      <c r="U723">
        <v>-365</v>
      </c>
      <c r="V723">
        <v>-396</v>
      </c>
      <c r="W723">
        <v>46933</v>
      </c>
      <c r="X723">
        <v>46001</v>
      </c>
      <c r="Y723">
        <v>30566</v>
      </c>
      <c r="Z723">
        <v>1.07</v>
      </c>
      <c r="AA723">
        <f t="shared" si="147"/>
        <v>10012</v>
      </c>
      <c r="AB723">
        <f t="shared" si="148"/>
        <v>-396</v>
      </c>
      <c r="AC723">
        <f t="shared" si="149"/>
        <v>6159</v>
      </c>
      <c r="AD723">
        <f t="shared" si="150"/>
        <v>0.6151618058330004</v>
      </c>
      <c r="AE723">
        <f t="shared" si="151"/>
        <v>0</v>
      </c>
      <c r="AF723" t="e">
        <f t="shared" ca="1" si="152"/>
        <v>#N/A</v>
      </c>
      <c r="AG723" t="e">
        <f t="shared" ca="1" si="153"/>
        <v>#N/A</v>
      </c>
      <c r="AH723" t="e">
        <f t="shared" ca="1" si="154"/>
        <v>#N/A</v>
      </c>
      <c r="AI723" t="e">
        <f t="shared" ca="1" si="143"/>
        <v>#N/A</v>
      </c>
      <c r="AJ723">
        <f t="shared" si="144"/>
        <v>9.988014382740711E-5</v>
      </c>
      <c r="AK723">
        <f t="shared" si="145"/>
        <v>0</v>
      </c>
      <c r="AL723" t="e">
        <f t="shared" ca="1" si="155"/>
        <v>#N/A</v>
      </c>
      <c r="AM723" t="b">
        <f t="shared" si="146"/>
        <v>0</v>
      </c>
    </row>
    <row r="724" spans="1:39" x14ac:dyDescent="0.3">
      <c r="A724" t="s">
        <v>576</v>
      </c>
      <c r="B724" t="s">
        <v>577</v>
      </c>
      <c r="C724" t="s">
        <v>39</v>
      </c>
      <c r="D724" t="s">
        <v>42</v>
      </c>
      <c r="E724" t="s">
        <v>919</v>
      </c>
      <c r="F724" s="13" t="str">
        <f>_xlfn.CONCAT(wiz_6[[#This Row],[OCTY......]],",",wiz_6[[#This Row],[OS]])</f>
        <v>MUNCIE    ,IN</v>
      </c>
      <c r="G724" t="s">
        <v>50</v>
      </c>
      <c r="H724" t="s">
        <v>920</v>
      </c>
      <c r="I724" s="13" t="str">
        <f>_xlfn.CONCAT(wiz_6[[#This Row],[DCTY......]], ",",wiz_6[[#This Row],[DS]])</f>
        <v>CORNELIA  ,GA</v>
      </c>
      <c r="J724" t="str">
        <f>TRIM(CONCATENATE(wiz_6[[#This Row],[SHIPPER..................]],wiz_6[[#This Row],[ZIP2..]],wiz_6[[#This Row],[ZIP3..]]))</f>
        <v>b: SUNTECK TRANSPORT | 4730230531</v>
      </c>
      <c r="K724">
        <v>1</v>
      </c>
      <c r="L724">
        <v>1.58</v>
      </c>
      <c r="M724">
        <v>0.27</v>
      </c>
      <c r="N724">
        <v>539</v>
      </c>
      <c r="O724">
        <v>2.08</v>
      </c>
      <c r="P724">
        <v>36</v>
      </c>
      <c r="Q724">
        <v>0.25</v>
      </c>
      <c r="R724">
        <v>-32</v>
      </c>
      <c r="S724">
        <v>-91</v>
      </c>
      <c r="T724">
        <v>-246</v>
      </c>
      <c r="U724">
        <v>-153</v>
      </c>
      <c r="V724">
        <v>-490</v>
      </c>
      <c r="W724">
        <v>46933</v>
      </c>
      <c r="X724">
        <v>47302</v>
      </c>
      <c r="Y724">
        <v>30531</v>
      </c>
      <c r="Z724">
        <v>1.63</v>
      </c>
      <c r="AA724">
        <f t="shared" si="147"/>
        <v>10012</v>
      </c>
      <c r="AB724">
        <f t="shared" si="148"/>
        <v>-490</v>
      </c>
      <c r="AC724">
        <f t="shared" si="149"/>
        <v>6159</v>
      </c>
      <c r="AD724">
        <f t="shared" si="150"/>
        <v>0.6151618058330004</v>
      </c>
      <c r="AE724">
        <f t="shared" si="151"/>
        <v>0</v>
      </c>
      <c r="AF724" t="e">
        <f t="shared" ca="1" si="152"/>
        <v>#N/A</v>
      </c>
      <c r="AG724" t="e">
        <f t="shared" ca="1" si="153"/>
        <v>#N/A</v>
      </c>
      <c r="AH724" t="e">
        <f t="shared" ca="1" si="154"/>
        <v>#N/A</v>
      </c>
      <c r="AI724" t="e">
        <f t="shared" ca="1" si="143"/>
        <v>#N/A</v>
      </c>
      <c r="AJ724">
        <f t="shared" si="144"/>
        <v>9.988014382740711E-5</v>
      </c>
      <c r="AK724">
        <f t="shared" si="145"/>
        <v>0</v>
      </c>
      <c r="AL724" t="e">
        <f t="shared" ca="1" si="155"/>
        <v>#N/A</v>
      </c>
      <c r="AM724" t="b">
        <f t="shared" si="146"/>
        <v>0</v>
      </c>
    </row>
    <row r="725" spans="1:39" x14ac:dyDescent="0.3">
      <c r="A725" t="s">
        <v>78</v>
      </c>
      <c r="B725" t="s">
        <v>79</v>
      </c>
      <c r="C725" t="s">
        <v>39</v>
      </c>
      <c r="D725" t="s">
        <v>42</v>
      </c>
      <c r="E725" t="s">
        <v>921</v>
      </c>
      <c r="F725" s="13" t="str">
        <f>_xlfn.CONCAT(wiz_6[[#This Row],[OCTY......]],",",wiz_6[[#This Row],[OS]])</f>
        <v>ANDERSON  ,IN</v>
      </c>
      <c r="G725" t="s">
        <v>50</v>
      </c>
      <c r="H725" t="s">
        <v>384</v>
      </c>
      <c r="I725" s="13" t="str">
        <f>_xlfn.CONCAT(wiz_6[[#This Row],[DCTY......]], ",",wiz_6[[#This Row],[DS]])</f>
        <v>MACON     ,GA</v>
      </c>
      <c r="J725" t="str">
        <f>TRIM(CONCATENATE(wiz_6[[#This Row],[SHIPPER..................]],wiz_6[[#This Row],[ZIP2..]],wiz_6[[#This Row],[ZIP3..]]))</f>
        <v>TRACTOR SUPPLY MANHAT| 4601131201</v>
      </c>
      <c r="K725">
        <v>3</v>
      </c>
      <c r="L725">
        <v>2.02</v>
      </c>
      <c r="M725">
        <v>0.22</v>
      </c>
      <c r="N725">
        <v>666</v>
      </c>
      <c r="O725">
        <v>1.47</v>
      </c>
      <c r="P725">
        <v>48</v>
      </c>
      <c r="Q725">
        <v>0.28000000000000003</v>
      </c>
      <c r="R725">
        <v>6</v>
      </c>
      <c r="S725">
        <v>-67</v>
      </c>
      <c r="T725">
        <v>-19</v>
      </c>
      <c r="U725">
        <v>283</v>
      </c>
      <c r="V725">
        <v>197</v>
      </c>
      <c r="W725">
        <v>46933</v>
      </c>
      <c r="X725">
        <v>46011</v>
      </c>
      <c r="Y725">
        <v>31201</v>
      </c>
      <c r="Z725">
        <v>2.02</v>
      </c>
      <c r="AA725">
        <f t="shared" si="147"/>
        <v>10012</v>
      </c>
      <c r="AB725">
        <f t="shared" si="148"/>
        <v>591</v>
      </c>
      <c r="AC725">
        <f t="shared" si="149"/>
        <v>6159</v>
      </c>
      <c r="AD725">
        <f t="shared" si="150"/>
        <v>0.6151618058330004</v>
      </c>
      <c r="AE725">
        <f t="shared" si="151"/>
        <v>0</v>
      </c>
      <c r="AF725" t="e">
        <f t="shared" ca="1" si="152"/>
        <v>#N/A</v>
      </c>
      <c r="AG725" t="e">
        <f t="shared" ca="1" si="153"/>
        <v>#N/A</v>
      </c>
      <c r="AH725" t="e">
        <f t="shared" ca="1" si="154"/>
        <v>#N/A</v>
      </c>
      <c r="AI725" t="e">
        <f t="shared" ca="1" si="143"/>
        <v>#N/A</v>
      </c>
      <c r="AJ725">
        <f t="shared" si="144"/>
        <v>2.9964043148222132E-4</v>
      </c>
      <c r="AK725">
        <f t="shared" si="145"/>
        <v>0</v>
      </c>
      <c r="AL725" t="e">
        <f t="shared" ca="1" si="155"/>
        <v>#N/A</v>
      </c>
      <c r="AM725" t="b">
        <f t="shared" si="146"/>
        <v>0</v>
      </c>
    </row>
    <row r="726" spans="1:39" x14ac:dyDescent="0.3">
      <c r="A726" t="s">
        <v>78</v>
      </c>
      <c r="B726" t="s">
        <v>79</v>
      </c>
      <c r="C726" t="s">
        <v>39</v>
      </c>
      <c r="D726" t="s">
        <v>42</v>
      </c>
      <c r="E726" t="s">
        <v>919</v>
      </c>
      <c r="F726" s="13" t="str">
        <f>_xlfn.CONCAT(wiz_6[[#This Row],[OCTY......]],",",wiz_6[[#This Row],[OS]])</f>
        <v>MUNCIE    ,IN</v>
      </c>
      <c r="G726" t="s">
        <v>50</v>
      </c>
      <c r="H726" t="s">
        <v>384</v>
      </c>
      <c r="I726" s="13" t="str">
        <f>_xlfn.CONCAT(wiz_6[[#This Row],[DCTY......]], ",",wiz_6[[#This Row],[DS]])</f>
        <v>MACON     ,GA</v>
      </c>
      <c r="J726" t="str">
        <f>TRIM(CONCATENATE(wiz_6[[#This Row],[SHIPPER..................]],wiz_6[[#This Row],[ZIP2..]],wiz_6[[#This Row],[ZIP3..]]))</f>
        <v>TRACTOR SUPPLY MANHAT| 4730231201</v>
      </c>
      <c r="K726">
        <v>1</v>
      </c>
      <c r="L726">
        <v>1.9</v>
      </c>
      <c r="M726">
        <v>0.21</v>
      </c>
      <c r="N726">
        <v>689</v>
      </c>
      <c r="O726">
        <v>1.17</v>
      </c>
      <c r="P726">
        <v>45</v>
      </c>
      <c r="Q726">
        <v>0.25</v>
      </c>
      <c r="R726">
        <v>-22</v>
      </c>
      <c r="S726">
        <v>-102</v>
      </c>
      <c r="T726">
        <v>52</v>
      </c>
      <c r="U726">
        <v>286</v>
      </c>
      <c r="V726">
        <v>236</v>
      </c>
      <c r="W726">
        <v>46072</v>
      </c>
      <c r="X726">
        <v>47302</v>
      </c>
      <c r="Y726">
        <v>31201</v>
      </c>
      <c r="Z726">
        <v>1.89</v>
      </c>
      <c r="AA726">
        <f t="shared" si="147"/>
        <v>10012</v>
      </c>
      <c r="AB726">
        <f t="shared" si="148"/>
        <v>236</v>
      </c>
      <c r="AC726">
        <f t="shared" si="149"/>
        <v>6159</v>
      </c>
      <c r="AD726">
        <f t="shared" si="150"/>
        <v>0.6151618058330004</v>
      </c>
      <c r="AE726">
        <f t="shared" si="151"/>
        <v>0</v>
      </c>
      <c r="AF726" t="e">
        <f t="shared" ca="1" si="152"/>
        <v>#N/A</v>
      </c>
      <c r="AG726" t="e">
        <f t="shared" ca="1" si="153"/>
        <v>#N/A</v>
      </c>
      <c r="AH726" t="e">
        <f t="shared" ca="1" si="154"/>
        <v>#N/A</v>
      </c>
      <c r="AI726" t="e">
        <f t="shared" ca="1" si="143"/>
        <v>#N/A</v>
      </c>
      <c r="AJ726">
        <f t="shared" si="144"/>
        <v>9.988014382740711E-5</v>
      </c>
      <c r="AK726">
        <f t="shared" si="145"/>
        <v>0</v>
      </c>
      <c r="AL726" t="e">
        <f t="shared" ca="1" si="155"/>
        <v>#N/A</v>
      </c>
      <c r="AM726" t="b">
        <f t="shared" si="146"/>
        <v>0</v>
      </c>
    </row>
    <row r="727" spans="1:39" x14ac:dyDescent="0.3">
      <c r="A727" t="s">
        <v>604</v>
      </c>
      <c r="B727" t="s">
        <v>605</v>
      </c>
      <c r="C727" t="s">
        <v>39</v>
      </c>
      <c r="D727" t="s">
        <v>42</v>
      </c>
      <c r="E727" t="s">
        <v>116</v>
      </c>
      <c r="F727" s="13" t="str">
        <f>_xlfn.CONCAT(wiz_6[[#This Row],[OCTY......]],",",wiz_6[[#This Row],[OS]])</f>
        <v>RICHMOND  ,IN</v>
      </c>
      <c r="G727" t="s">
        <v>50</v>
      </c>
      <c r="H727" t="s">
        <v>362</v>
      </c>
      <c r="I727" s="13" t="str">
        <f>_xlfn.CONCAT(wiz_6[[#This Row],[DCTY......]], ",",wiz_6[[#This Row],[DS]])</f>
        <v>ADAIRSVILL,GA</v>
      </c>
      <c r="J727" t="str">
        <f>TRIM(CONCATENATE(wiz_6[[#This Row],[SHIPPER..................]],wiz_6[[#This Row],[ZIP2..]],wiz_6[[#This Row],[ZIP3..]]))</f>
        <v>JOHNS MANVILLE | 4737430103</v>
      </c>
      <c r="K727">
        <v>5</v>
      </c>
      <c r="L727">
        <v>1.94</v>
      </c>
      <c r="M727">
        <v>0.19</v>
      </c>
      <c r="N727">
        <v>444</v>
      </c>
      <c r="O727">
        <v>0.85</v>
      </c>
      <c r="P727">
        <v>62</v>
      </c>
      <c r="Q727">
        <v>0.28999999999999998</v>
      </c>
      <c r="R727">
        <v>7</v>
      </c>
      <c r="S727">
        <v>-151</v>
      </c>
      <c r="T727">
        <v>8</v>
      </c>
      <c r="U727">
        <v>90</v>
      </c>
      <c r="V727">
        <v>-53</v>
      </c>
      <c r="W727">
        <v>47240</v>
      </c>
      <c r="X727">
        <v>47374</v>
      </c>
      <c r="Y727">
        <v>30103</v>
      </c>
      <c r="Z727">
        <v>1.91</v>
      </c>
      <c r="AA727">
        <f t="shared" si="147"/>
        <v>10012</v>
      </c>
      <c r="AB727">
        <f t="shared" si="148"/>
        <v>-265</v>
      </c>
      <c r="AC727">
        <f t="shared" si="149"/>
        <v>6159</v>
      </c>
      <c r="AD727">
        <f t="shared" si="150"/>
        <v>0.6151618058330004</v>
      </c>
      <c r="AE727">
        <f t="shared" si="151"/>
        <v>0</v>
      </c>
      <c r="AF727" t="e">
        <f t="shared" ca="1" si="152"/>
        <v>#N/A</v>
      </c>
      <c r="AG727" t="e">
        <f t="shared" ca="1" si="153"/>
        <v>#N/A</v>
      </c>
      <c r="AH727" t="e">
        <f t="shared" ca="1" si="154"/>
        <v>#N/A</v>
      </c>
      <c r="AI727" t="e">
        <f t="shared" ca="1" si="143"/>
        <v>#N/A</v>
      </c>
      <c r="AJ727">
        <f t="shared" si="144"/>
        <v>4.9940071913703551E-4</v>
      </c>
      <c r="AK727">
        <f t="shared" si="145"/>
        <v>0</v>
      </c>
      <c r="AL727" t="e">
        <f t="shared" ca="1" si="155"/>
        <v>#N/A</v>
      </c>
      <c r="AM727" t="b">
        <f t="shared" si="146"/>
        <v>0</v>
      </c>
    </row>
    <row r="728" spans="1:39" x14ac:dyDescent="0.3">
      <c r="A728" t="s">
        <v>123</v>
      </c>
      <c r="B728" t="s">
        <v>124</v>
      </c>
      <c r="C728" t="s">
        <v>39</v>
      </c>
      <c r="D728" t="s">
        <v>42</v>
      </c>
      <c r="E728" t="s">
        <v>921</v>
      </c>
      <c r="F728" s="13" t="str">
        <f>_xlfn.CONCAT(wiz_6[[#This Row],[OCTY......]],",",wiz_6[[#This Row],[OS]])</f>
        <v>ANDERSON  ,IN</v>
      </c>
      <c r="G728" t="s">
        <v>50</v>
      </c>
      <c r="H728" t="s">
        <v>390</v>
      </c>
      <c r="I728" s="13" t="str">
        <f>_xlfn.CONCAT(wiz_6[[#This Row],[DCTY......]], ",",wiz_6[[#This Row],[DS]])</f>
        <v>VILLA RICA,GA</v>
      </c>
      <c r="J728" t="str">
        <f>TRIM(CONCATENATE(wiz_6[[#This Row],[SHIPPER..................]],wiz_6[[#This Row],[ZIP2..]],wiz_6[[#This Row],[ZIP3..]]))</f>
        <v>WAL MART SAMS GENERAL| 4601130180</v>
      </c>
      <c r="K728">
        <v>1</v>
      </c>
      <c r="L728">
        <v>2.08</v>
      </c>
      <c r="M728">
        <v>0.1</v>
      </c>
      <c r="N728">
        <v>535</v>
      </c>
      <c r="O728">
        <v>1.05</v>
      </c>
      <c r="P728">
        <v>10</v>
      </c>
      <c r="Q728">
        <v>0.25</v>
      </c>
      <c r="R728">
        <v>69</v>
      </c>
      <c r="S728">
        <v>-16</v>
      </c>
      <c r="T728">
        <v>-1</v>
      </c>
      <c r="U728">
        <v>185</v>
      </c>
      <c r="V728">
        <v>168</v>
      </c>
      <c r="W728">
        <v>46064</v>
      </c>
      <c r="X728">
        <v>46011</v>
      </c>
      <c r="Y728">
        <v>30180</v>
      </c>
      <c r="Z728">
        <v>1.96</v>
      </c>
      <c r="AA728">
        <f t="shared" si="147"/>
        <v>10012</v>
      </c>
      <c r="AB728">
        <f t="shared" si="148"/>
        <v>168</v>
      </c>
      <c r="AC728">
        <f t="shared" si="149"/>
        <v>6159</v>
      </c>
      <c r="AD728">
        <f t="shared" si="150"/>
        <v>0.6151618058330004</v>
      </c>
      <c r="AE728">
        <f t="shared" si="151"/>
        <v>0</v>
      </c>
      <c r="AF728" t="e">
        <f t="shared" ca="1" si="152"/>
        <v>#N/A</v>
      </c>
      <c r="AG728" t="e">
        <f t="shared" ca="1" si="153"/>
        <v>#N/A</v>
      </c>
      <c r="AH728" t="e">
        <f t="shared" ca="1" si="154"/>
        <v>#N/A</v>
      </c>
      <c r="AI728" t="e">
        <f t="shared" ca="1" si="143"/>
        <v>#N/A</v>
      </c>
      <c r="AJ728">
        <f t="shared" si="144"/>
        <v>9.988014382740711E-5</v>
      </c>
      <c r="AK728">
        <f t="shared" si="145"/>
        <v>0</v>
      </c>
      <c r="AL728" t="e">
        <f t="shared" ca="1" si="155"/>
        <v>#N/A</v>
      </c>
      <c r="AM728" t="b">
        <f t="shared" si="146"/>
        <v>0</v>
      </c>
    </row>
    <row r="729" spans="1:39" x14ac:dyDescent="0.3">
      <c r="A729" t="s">
        <v>855</v>
      </c>
      <c r="B729" t="s">
        <v>856</v>
      </c>
      <c r="C729" t="s">
        <v>39</v>
      </c>
      <c r="D729" t="s">
        <v>42</v>
      </c>
      <c r="E729" t="s">
        <v>917</v>
      </c>
      <c r="F729" s="13" t="str">
        <f>_xlfn.CONCAT(wiz_6[[#This Row],[OCTY......]],",",wiz_6[[#This Row],[OS]])</f>
        <v>ALEXANDRIA,IN</v>
      </c>
      <c r="G729" t="s">
        <v>61</v>
      </c>
      <c r="H729" t="s">
        <v>922</v>
      </c>
      <c r="I729" s="13" t="str">
        <f>_xlfn.CONCAT(wiz_6[[#This Row],[DCTY......]], ",",wiz_6[[#This Row],[DS]])</f>
        <v>SALEM     ,MO</v>
      </c>
      <c r="J729" t="str">
        <f>TRIM(CONCATENATE(wiz_6[[#This Row],[SHIPPER..................]],wiz_6[[#This Row],[ZIP2..]],wiz_6[[#This Row],[ZIP3..]]))</f>
        <v>b: ARMSTRONG TRANSPOR| 4600165560</v>
      </c>
      <c r="K729">
        <v>1</v>
      </c>
      <c r="L729">
        <v>1.47</v>
      </c>
      <c r="M729">
        <v>0.27</v>
      </c>
      <c r="N729">
        <v>430</v>
      </c>
      <c r="O729">
        <v>0.88</v>
      </c>
      <c r="P729">
        <v>20</v>
      </c>
      <c r="Q729">
        <v>0.25</v>
      </c>
      <c r="R729">
        <v>-26</v>
      </c>
      <c r="S729">
        <v>6</v>
      </c>
      <c r="T729">
        <v>1</v>
      </c>
      <c r="U729">
        <v>-25</v>
      </c>
      <c r="V729">
        <v>-18</v>
      </c>
      <c r="W729">
        <v>46064</v>
      </c>
      <c r="X729">
        <v>46001</v>
      </c>
      <c r="Y729">
        <v>65560</v>
      </c>
      <c r="Z729">
        <v>1.52</v>
      </c>
      <c r="AA729">
        <f t="shared" si="147"/>
        <v>10012</v>
      </c>
      <c r="AB729">
        <f t="shared" si="148"/>
        <v>-18</v>
      </c>
      <c r="AC729">
        <f t="shared" si="149"/>
        <v>6159</v>
      </c>
      <c r="AD729">
        <f t="shared" si="150"/>
        <v>0.6151618058330004</v>
      </c>
      <c r="AE729">
        <f t="shared" si="151"/>
        <v>0</v>
      </c>
      <c r="AF729" t="e">
        <f t="shared" ca="1" si="152"/>
        <v>#N/A</v>
      </c>
      <c r="AG729" t="e">
        <f t="shared" ca="1" si="153"/>
        <v>#N/A</v>
      </c>
      <c r="AH729" t="e">
        <f t="shared" ca="1" si="154"/>
        <v>#N/A</v>
      </c>
      <c r="AI729" t="e">
        <f t="shared" ca="1" si="143"/>
        <v>#N/A</v>
      </c>
      <c r="AJ729">
        <f t="shared" si="144"/>
        <v>9.988014382740711E-5</v>
      </c>
      <c r="AK729">
        <f t="shared" si="145"/>
        <v>0</v>
      </c>
      <c r="AL729" t="e">
        <f t="shared" ca="1" si="155"/>
        <v>#N/A</v>
      </c>
      <c r="AM729" t="b">
        <f t="shared" si="146"/>
        <v>0</v>
      </c>
    </row>
    <row r="730" spans="1:39" x14ac:dyDescent="0.3">
      <c r="A730" t="s">
        <v>344</v>
      </c>
      <c r="B730" t="s">
        <v>345</v>
      </c>
      <c r="C730" t="s">
        <v>39</v>
      </c>
      <c r="D730" t="s">
        <v>42</v>
      </c>
      <c r="E730" t="s">
        <v>919</v>
      </c>
      <c r="F730" s="13" t="str">
        <f>_xlfn.CONCAT(wiz_6[[#This Row],[OCTY......]],",",wiz_6[[#This Row],[OS]])</f>
        <v>MUNCIE    ,IN</v>
      </c>
      <c r="G730" t="s">
        <v>66</v>
      </c>
      <c r="H730" t="s">
        <v>923</v>
      </c>
      <c r="I730" s="13" t="str">
        <f>_xlfn.CONCAT(wiz_6[[#This Row],[DCTY......]], ",",wiz_6[[#This Row],[DS]])</f>
        <v>BROOKHAVEN,MS</v>
      </c>
      <c r="J730" t="str">
        <f>TRIM(CONCATENATE(wiz_6[[#This Row],[SHIPPER..................]],wiz_6[[#This Row],[ZIP2..]],wiz_6[[#This Row],[ZIP3..]]))</f>
        <v>b: SCHNEIDER LOGISTIC| 4730239601</v>
      </c>
      <c r="K730">
        <v>1</v>
      </c>
      <c r="L730">
        <v>1.66</v>
      </c>
      <c r="M730">
        <v>0.19</v>
      </c>
      <c r="N730">
        <v>796</v>
      </c>
      <c r="O730">
        <v>1.21</v>
      </c>
      <c r="P730">
        <v>36</v>
      </c>
      <c r="Q730">
        <v>0.25</v>
      </c>
      <c r="R730">
        <v>16</v>
      </c>
      <c r="S730">
        <v>-91</v>
      </c>
      <c r="T730">
        <v>140</v>
      </c>
      <c r="U730">
        <v>-154</v>
      </c>
      <c r="V730">
        <v>-105</v>
      </c>
      <c r="W730">
        <v>46933</v>
      </c>
      <c r="X730">
        <v>47302</v>
      </c>
      <c r="Y730">
        <v>39601</v>
      </c>
      <c r="Z730">
        <v>1.63</v>
      </c>
      <c r="AA730">
        <f t="shared" si="147"/>
        <v>10012</v>
      </c>
      <c r="AB730">
        <f t="shared" si="148"/>
        <v>-105</v>
      </c>
      <c r="AC730">
        <f t="shared" si="149"/>
        <v>6159</v>
      </c>
      <c r="AD730">
        <f t="shared" si="150"/>
        <v>0.6151618058330004</v>
      </c>
      <c r="AE730">
        <f t="shared" si="151"/>
        <v>0</v>
      </c>
      <c r="AF730" t="e">
        <f t="shared" ca="1" si="152"/>
        <v>#N/A</v>
      </c>
      <c r="AG730" t="e">
        <f t="shared" ca="1" si="153"/>
        <v>#N/A</v>
      </c>
      <c r="AH730" t="e">
        <f t="shared" ca="1" si="154"/>
        <v>#N/A</v>
      </c>
      <c r="AI730" t="e">
        <f t="shared" ca="1" si="143"/>
        <v>#N/A</v>
      </c>
      <c r="AJ730">
        <f t="shared" si="144"/>
        <v>9.988014382740711E-5</v>
      </c>
      <c r="AK730">
        <f t="shared" si="145"/>
        <v>0</v>
      </c>
      <c r="AL730" t="e">
        <f t="shared" ca="1" si="155"/>
        <v>#N/A</v>
      </c>
      <c r="AM730" t="b">
        <f t="shared" si="146"/>
        <v>0</v>
      </c>
    </row>
    <row r="731" spans="1:39" x14ac:dyDescent="0.3">
      <c r="A731" t="s">
        <v>123</v>
      </c>
      <c r="B731" t="s">
        <v>124</v>
      </c>
      <c r="C731" t="s">
        <v>39</v>
      </c>
      <c r="D731" t="s">
        <v>42</v>
      </c>
      <c r="E731" t="s">
        <v>921</v>
      </c>
      <c r="F731" s="13" t="str">
        <f>_xlfn.CONCAT(wiz_6[[#This Row],[OCTY......]],",",wiz_6[[#This Row],[OS]])</f>
        <v>ANDERSON  ,IN</v>
      </c>
      <c r="G731" t="s">
        <v>68</v>
      </c>
      <c r="H731" t="s">
        <v>184</v>
      </c>
      <c r="I731" s="13" t="str">
        <f>_xlfn.CONCAT(wiz_6[[#This Row],[DCTY......]], ",",wiz_6[[#This Row],[DS]])</f>
        <v>CHARLOTTE ,NC</v>
      </c>
      <c r="J731" t="str">
        <f>TRIM(CONCATENATE(wiz_6[[#This Row],[SHIPPER..................]],wiz_6[[#This Row],[ZIP2..]],wiz_6[[#This Row],[ZIP3..]]))</f>
        <v>WAL MART SAMS GENERAL| 4601128201</v>
      </c>
      <c r="K731">
        <v>1</v>
      </c>
      <c r="L731">
        <v>2.02</v>
      </c>
      <c r="M731">
        <v>0.12</v>
      </c>
      <c r="N731">
        <v>547</v>
      </c>
      <c r="O731">
        <v>1.05</v>
      </c>
      <c r="P731">
        <v>32</v>
      </c>
      <c r="Q731">
        <v>0.25</v>
      </c>
      <c r="R731">
        <v>89</v>
      </c>
      <c r="S731">
        <v>-16</v>
      </c>
      <c r="T731">
        <v>-1</v>
      </c>
      <c r="U731">
        <v>76</v>
      </c>
      <c r="V731">
        <v>59</v>
      </c>
      <c r="W731">
        <v>46933</v>
      </c>
      <c r="X731">
        <v>46011</v>
      </c>
      <c r="Y731">
        <v>28201</v>
      </c>
      <c r="Z731">
        <v>1.92</v>
      </c>
      <c r="AA731">
        <f t="shared" si="147"/>
        <v>10012</v>
      </c>
      <c r="AB731">
        <f t="shared" si="148"/>
        <v>59</v>
      </c>
      <c r="AC731">
        <f t="shared" si="149"/>
        <v>6159</v>
      </c>
      <c r="AD731">
        <f t="shared" si="150"/>
        <v>0.6151618058330004</v>
      </c>
      <c r="AE731">
        <f t="shared" si="151"/>
        <v>0</v>
      </c>
      <c r="AF731" t="e">
        <f t="shared" ca="1" si="152"/>
        <v>#N/A</v>
      </c>
      <c r="AG731" t="e">
        <f t="shared" ca="1" si="153"/>
        <v>#N/A</v>
      </c>
      <c r="AH731" t="e">
        <f t="shared" ca="1" si="154"/>
        <v>#N/A</v>
      </c>
      <c r="AI731" t="e">
        <f t="shared" ca="1" si="143"/>
        <v>#N/A</v>
      </c>
      <c r="AJ731">
        <f t="shared" si="144"/>
        <v>9.988014382740711E-5</v>
      </c>
      <c r="AK731">
        <f t="shared" si="145"/>
        <v>0</v>
      </c>
      <c r="AL731" t="e">
        <f t="shared" ca="1" si="155"/>
        <v>#N/A</v>
      </c>
      <c r="AM731" t="b">
        <f t="shared" si="146"/>
        <v>0</v>
      </c>
    </row>
    <row r="732" spans="1:39" x14ac:dyDescent="0.3">
      <c r="A732" t="s">
        <v>37</v>
      </c>
      <c r="B732" t="s">
        <v>38</v>
      </c>
      <c r="C732" t="s">
        <v>39</v>
      </c>
      <c r="D732" t="s">
        <v>42</v>
      </c>
      <c r="E732" t="s">
        <v>915</v>
      </c>
      <c r="F732" s="13" t="str">
        <f>_xlfn.CONCAT(wiz_6[[#This Row],[OCTY......]],",",wiz_6[[#This Row],[OS]])</f>
        <v>HARTFORD C,IN</v>
      </c>
      <c r="G732" t="s">
        <v>68</v>
      </c>
      <c r="H732" t="s">
        <v>924</v>
      </c>
      <c r="I732" s="13" t="str">
        <f>_xlfn.CONCAT(wiz_6[[#This Row],[DCTY......]], ",",wiz_6[[#This Row],[DS]])</f>
        <v>HIGH POINT,NC</v>
      </c>
      <c r="J732" t="str">
        <f>TRIM(CONCATENATE(wiz_6[[#This Row],[SHIPPER..................]],wiz_6[[#This Row],[ZIP2..]],wiz_6[[#This Row],[ZIP3..]]))</f>
        <v>b: C H ROBINSON | 4734827260</v>
      </c>
      <c r="K732">
        <v>3</v>
      </c>
      <c r="L732">
        <v>1.41</v>
      </c>
      <c r="M732">
        <v>0.28000000000000003</v>
      </c>
      <c r="N732">
        <v>533</v>
      </c>
      <c r="O732">
        <v>1.37</v>
      </c>
      <c r="P732">
        <v>36</v>
      </c>
      <c r="Q732">
        <v>0.27</v>
      </c>
      <c r="R732">
        <v>5</v>
      </c>
      <c r="S732">
        <v>-100</v>
      </c>
      <c r="T732">
        <v>-77</v>
      </c>
      <c r="U732">
        <v>-192</v>
      </c>
      <c r="V732">
        <v>-369</v>
      </c>
      <c r="W732">
        <v>46933</v>
      </c>
      <c r="X732">
        <v>47348</v>
      </c>
      <c r="Y732">
        <v>27260</v>
      </c>
      <c r="Z732">
        <v>1.47</v>
      </c>
      <c r="AA732">
        <f t="shared" si="147"/>
        <v>10012</v>
      </c>
      <c r="AB732">
        <f t="shared" si="148"/>
        <v>-1107</v>
      </c>
      <c r="AC732">
        <f t="shared" si="149"/>
        <v>6159</v>
      </c>
      <c r="AD732">
        <f t="shared" si="150"/>
        <v>0.6151618058330004</v>
      </c>
      <c r="AE732">
        <f t="shared" si="151"/>
        <v>0</v>
      </c>
      <c r="AF732" t="e">
        <f t="shared" ca="1" si="152"/>
        <v>#N/A</v>
      </c>
      <c r="AG732" t="e">
        <f t="shared" ca="1" si="153"/>
        <v>#N/A</v>
      </c>
      <c r="AH732" t="e">
        <f t="shared" ca="1" si="154"/>
        <v>#N/A</v>
      </c>
      <c r="AI732" t="e">
        <f t="shared" ca="1" si="143"/>
        <v>#N/A</v>
      </c>
      <c r="AJ732">
        <f t="shared" si="144"/>
        <v>2.9964043148222132E-4</v>
      </c>
      <c r="AK732">
        <f t="shared" si="145"/>
        <v>0</v>
      </c>
      <c r="AL732" t="e">
        <f t="shared" ca="1" si="155"/>
        <v>#N/A</v>
      </c>
      <c r="AM732" t="b">
        <f t="shared" si="146"/>
        <v>0</v>
      </c>
    </row>
    <row r="733" spans="1:39" x14ac:dyDescent="0.3">
      <c r="A733" t="s">
        <v>72</v>
      </c>
      <c r="B733" t="s">
        <v>73</v>
      </c>
      <c r="C733" t="s">
        <v>39</v>
      </c>
      <c r="D733" t="s">
        <v>42</v>
      </c>
      <c r="E733" t="s">
        <v>915</v>
      </c>
      <c r="F733" s="13" t="str">
        <f>_xlfn.CONCAT(wiz_6[[#This Row],[OCTY......]],",",wiz_6[[#This Row],[OS]])</f>
        <v>HARTFORD C,IN</v>
      </c>
      <c r="G733" t="s">
        <v>68</v>
      </c>
      <c r="H733" t="s">
        <v>924</v>
      </c>
      <c r="I733" s="13" t="str">
        <f>_xlfn.CONCAT(wiz_6[[#This Row],[DCTY......]], ",",wiz_6[[#This Row],[DS]])</f>
        <v>HIGH POINT,NC</v>
      </c>
      <c r="J733" t="str">
        <f>TRIM(CONCATENATE(wiz_6[[#This Row],[SHIPPER..................]],wiz_6[[#This Row],[ZIP2..]],wiz_6[[#This Row],[ZIP3..]]))</f>
        <v>REDWOOD LOGISTICS STR| 4734827260</v>
      </c>
      <c r="K733">
        <v>4</v>
      </c>
      <c r="L733">
        <v>1.41</v>
      </c>
      <c r="M733">
        <v>0.28000000000000003</v>
      </c>
      <c r="N733">
        <v>533</v>
      </c>
      <c r="O733">
        <v>1.07</v>
      </c>
      <c r="P733">
        <v>92</v>
      </c>
      <c r="Q733">
        <v>0.3</v>
      </c>
      <c r="R733">
        <v>4</v>
      </c>
      <c r="S733">
        <v>-139</v>
      </c>
      <c r="T733">
        <v>-6</v>
      </c>
      <c r="U733">
        <v>-163</v>
      </c>
      <c r="V733">
        <v>-308</v>
      </c>
      <c r="W733">
        <v>46168</v>
      </c>
      <c r="X733">
        <v>47348</v>
      </c>
      <c r="Y733">
        <v>27260</v>
      </c>
      <c r="Z733">
        <v>1.47</v>
      </c>
      <c r="AA733">
        <f t="shared" si="147"/>
        <v>10012</v>
      </c>
      <c r="AB733">
        <f t="shared" si="148"/>
        <v>-1232</v>
      </c>
      <c r="AC733">
        <f t="shared" si="149"/>
        <v>6159</v>
      </c>
      <c r="AD733">
        <f t="shared" si="150"/>
        <v>0.6151618058330004</v>
      </c>
      <c r="AE733">
        <f t="shared" si="151"/>
        <v>0</v>
      </c>
      <c r="AF733" t="e">
        <f t="shared" ca="1" si="152"/>
        <v>#N/A</v>
      </c>
      <c r="AG733" t="e">
        <f t="shared" ca="1" si="153"/>
        <v>#N/A</v>
      </c>
      <c r="AH733" t="e">
        <f t="shared" ca="1" si="154"/>
        <v>#N/A</v>
      </c>
      <c r="AI733" t="e">
        <f t="shared" ca="1" si="143"/>
        <v>#N/A</v>
      </c>
      <c r="AJ733">
        <f t="shared" si="144"/>
        <v>3.9952057530962844E-4</v>
      </c>
      <c r="AK733">
        <f t="shared" si="145"/>
        <v>0</v>
      </c>
      <c r="AL733" t="e">
        <f t="shared" ca="1" si="155"/>
        <v>#N/A</v>
      </c>
      <c r="AM733" t="b">
        <f t="shared" si="146"/>
        <v>0</v>
      </c>
    </row>
    <row r="734" spans="1:39" x14ac:dyDescent="0.3">
      <c r="A734" t="s">
        <v>37</v>
      </c>
      <c r="B734" t="s">
        <v>38</v>
      </c>
      <c r="C734" t="s">
        <v>39</v>
      </c>
      <c r="D734" t="s">
        <v>42</v>
      </c>
      <c r="E734" t="s">
        <v>915</v>
      </c>
      <c r="F734" s="13" t="str">
        <f>_xlfn.CONCAT(wiz_6[[#This Row],[OCTY......]],",",wiz_6[[#This Row],[OS]])</f>
        <v>HARTFORD C,IN</v>
      </c>
      <c r="G734" t="s">
        <v>68</v>
      </c>
      <c r="H734" t="s">
        <v>925</v>
      </c>
      <c r="I734" s="13" t="str">
        <f>_xlfn.CONCAT(wiz_6[[#This Row],[DCTY......]], ",",wiz_6[[#This Row],[DS]])</f>
        <v>HICKORY   ,NC</v>
      </c>
      <c r="J734" t="str">
        <f>TRIM(CONCATENATE(wiz_6[[#This Row],[SHIPPER..................]],wiz_6[[#This Row],[ZIP2..]],wiz_6[[#This Row],[ZIP3..]]))</f>
        <v>b: C H ROBINSON | 4734828601</v>
      </c>
      <c r="K734">
        <v>3</v>
      </c>
      <c r="L734">
        <v>1.01</v>
      </c>
      <c r="M734">
        <v>0.27</v>
      </c>
      <c r="N734">
        <v>547</v>
      </c>
      <c r="O734">
        <v>0.91</v>
      </c>
      <c r="P734">
        <v>136</v>
      </c>
      <c r="Q734">
        <v>0.35</v>
      </c>
      <c r="R734">
        <v>8</v>
      </c>
      <c r="S734">
        <v>-100</v>
      </c>
      <c r="T734">
        <v>32</v>
      </c>
      <c r="U734">
        <v>-336</v>
      </c>
      <c r="V734">
        <v>-404</v>
      </c>
      <c r="W734">
        <v>46201</v>
      </c>
      <c r="X734">
        <v>47348</v>
      </c>
      <c r="Y734">
        <v>28601</v>
      </c>
      <c r="Z734">
        <v>1.06</v>
      </c>
      <c r="AA734">
        <f t="shared" si="147"/>
        <v>10012</v>
      </c>
      <c r="AB734">
        <f t="shared" si="148"/>
        <v>-1212</v>
      </c>
      <c r="AC734">
        <f t="shared" si="149"/>
        <v>6159</v>
      </c>
      <c r="AD734">
        <f t="shared" si="150"/>
        <v>0.6151618058330004</v>
      </c>
      <c r="AE734">
        <f t="shared" si="151"/>
        <v>0</v>
      </c>
      <c r="AF734" t="e">
        <f t="shared" ca="1" si="152"/>
        <v>#N/A</v>
      </c>
      <c r="AG734" t="e">
        <f t="shared" ca="1" si="153"/>
        <v>#N/A</v>
      </c>
      <c r="AH734" t="e">
        <f t="shared" ca="1" si="154"/>
        <v>#N/A</v>
      </c>
      <c r="AI734" t="e">
        <f t="shared" ca="1" si="143"/>
        <v>#N/A</v>
      </c>
      <c r="AJ734">
        <f t="shared" si="144"/>
        <v>2.9964043148222132E-4</v>
      </c>
      <c r="AK734">
        <f t="shared" si="145"/>
        <v>0</v>
      </c>
      <c r="AL734" t="e">
        <f t="shared" ca="1" si="155"/>
        <v>#N/A</v>
      </c>
      <c r="AM734" t="b">
        <f t="shared" si="146"/>
        <v>0</v>
      </c>
    </row>
    <row r="735" spans="1:39" x14ac:dyDescent="0.3">
      <c r="A735" t="s">
        <v>47</v>
      </c>
      <c r="B735" t="s">
        <v>48</v>
      </c>
      <c r="C735" t="s">
        <v>39</v>
      </c>
      <c r="D735" t="s">
        <v>42</v>
      </c>
      <c r="E735" t="s">
        <v>921</v>
      </c>
      <c r="F735" s="13" t="str">
        <f>_xlfn.CONCAT(wiz_6[[#This Row],[OCTY......]],",",wiz_6[[#This Row],[OS]])</f>
        <v>ANDERSON  ,IN</v>
      </c>
      <c r="G735" t="s">
        <v>68</v>
      </c>
      <c r="H735" t="s">
        <v>926</v>
      </c>
      <c r="I735" s="13" t="str">
        <f>_xlfn.CONCAT(wiz_6[[#This Row],[DCTY......]], ",",wiz_6[[#This Row],[DS]])</f>
        <v>NORTH WILK,NC</v>
      </c>
      <c r="J735" t="str">
        <f>TRIM(CONCATENATE(wiz_6[[#This Row],[SHIPPER..................]],wiz_6[[#This Row],[ZIP2..]],wiz_6[[#This Row],[ZIP3..]]))</f>
        <v>LOWES MLXP VAN ONE WA| 4601128656</v>
      </c>
      <c r="K735">
        <v>61</v>
      </c>
      <c r="L735">
        <v>1.9</v>
      </c>
      <c r="M735">
        <v>0.21</v>
      </c>
      <c r="N735">
        <v>488</v>
      </c>
      <c r="O735">
        <v>0.97</v>
      </c>
      <c r="P735">
        <v>54</v>
      </c>
      <c r="Q735">
        <v>0.28999999999999998</v>
      </c>
      <c r="R735">
        <v>40</v>
      </c>
      <c r="S735">
        <v>-93</v>
      </c>
      <c r="T735">
        <v>-1</v>
      </c>
      <c r="U735">
        <v>60</v>
      </c>
      <c r="V735">
        <v>-34</v>
      </c>
      <c r="W735">
        <v>46933</v>
      </c>
      <c r="X735">
        <v>46011</v>
      </c>
      <c r="Y735">
        <v>28656</v>
      </c>
      <c r="Z735">
        <v>1.89</v>
      </c>
      <c r="AA735">
        <f t="shared" si="147"/>
        <v>10012</v>
      </c>
      <c r="AB735">
        <f t="shared" si="148"/>
        <v>-2074</v>
      </c>
      <c r="AC735">
        <f t="shared" si="149"/>
        <v>6159</v>
      </c>
      <c r="AD735">
        <f t="shared" si="150"/>
        <v>0.6151618058330004</v>
      </c>
      <c r="AE735">
        <f t="shared" si="151"/>
        <v>0</v>
      </c>
      <c r="AF735" t="e">
        <f t="shared" ca="1" si="152"/>
        <v>#N/A</v>
      </c>
      <c r="AG735" t="e">
        <f t="shared" ca="1" si="153"/>
        <v>#N/A</v>
      </c>
      <c r="AH735" t="e">
        <f t="shared" ca="1" si="154"/>
        <v>#N/A</v>
      </c>
      <c r="AI735" t="e">
        <f t="shared" ca="1" si="143"/>
        <v>#N/A</v>
      </c>
      <c r="AJ735">
        <f t="shared" si="144"/>
        <v>6.0926887734718341E-3</v>
      </c>
      <c r="AK735">
        <f t="shared" si="145"/>
        <v>0</v>
      </c>
      <c r="AL735" t="e">
        <f t="shared" ca="1" si="155"/>
        <v>#N/A</v>
      </c>
      <c r="AM735" t="b">
        <f t="shared" si="146"/>
        <v>0</v>
      </c>
    </row>
    <row r="736" spans="1:39" x14ac:dyDescent="0.3">
      <c r="A736" t="s">
        <v>72</v>
      </c>
      <c r="B736" t="s">
        <v>73</v>
      </c>
      <c r="C736" t="s">
        <v>39</v>
      </c>
      <c r="D736" t="s">
        <v>42</v>
      </c>
      <c r="E736" t="s">
        <v>915</v>
      </c>
      <c r="F736" s="13" t="str">
        <f>_xlfn.CONCAT(wiz_6[[#This Row],[OCTY......]],",",wiz_6[[#This Row],[OS]])</f>
        <v>HARTFORD C,IN</v>
      </c>
      <c r="G736" t="s">
        <v>68</v>
      </c>
      <c r="H736" t="s">
        <v>925</v>
      </c>
      <c r="I736" s="13" t="str">
        <f>_xlfn.CONCAT(wiz_6[[#This Row],[DCTY......]], ",",wiz_6[[#This Row],[DS]])</f>
        <v>HICKORY   ,NC</v>
      </c>
      <c r="J736" t="str">
        <f>TRIM(CONCATENATE(wiz_6[[#This Row],[SHIPPER..................]],wiz_6[[#This Row],[ZIP2..]],wiz_6[[#This Row],[ZIP3..]]))</f>
        <v>REDWOOD LOGISTICS STR| 4734828601</v>
      </c>
      <c r="K736">
        <v>34</v>
      </c>
      <c r="L736">
        <v>1.35</v>
      </c>
      <c r="M736">
        <v>0.28000000000000003</v>
      </c>
      <c r="N736">
        <v>547</v>
      </c>
      <c r="O736">
        <v>1.25</v>
      </c>
      <c r="P736">
        <v>82</v>
      </c>
      <c r="Q736">
        <v>0.3</v>
      </c>
      <c r="R736">
        <v>5</v>
      </c>
      <c r="S736">
        <v>-139</v>
      </c>
      <c r="T736">
        <v>-49</v>
      </c>
      <c r="U736">
        <v>-153</v>
      </c>
      <c r="V736">
        <v>-341</v>
      </c>
      <c r="W736">
        <v>46201</v>
      </c>
      <c r="X736">
        <v>47348</v>
      </c>
      <c r="Y736">
        <v>28601</v>
      </c>
      <c r="Z736">
        <v>1.41</v>
      </c>
      <c r="AA736">
        <f t="shared" si="147"/>
        <v>10012</v>
      </c>
      <c r="AB736">
        <f t="shared" si="148"/>
        <v>-11594</v>
      </c>
      <c r="AC736">
        <f t="shared" si="149"/>
        <v>6159</v>
      </c>
      <c r="AD736">
        <f t="shared" si="150"/>
        <v>0.6151618058330004</v>
      </c>
      <c r="AE736">
        <f t="shared" si="151"/>
        <v>0</v>
      </c>
      <c r="AF736" t="e">
        <f t="shared" ca="1" si="152"/>
        <v>#N/A</v>
      </c>
      <c r="AG736" t="e">
        <f t="shared" ca="1" si="153"/>
        <v>#N/A</v>
      </c>
      <c r="AH736" t="e">
        <f t="shared" ca="1" si="154"/>
        <v>#N/A</v>
      </c>
      <c r="AI736" t="e">
        <f t="shared" ca="1" si="143"/>
        <v>#N/A</v>
      </c>
      <c r="AJ736">
        <f t="shared" si="144"/>
        <v>3.3959248901318418E-3</v>
      </c>
      <c r="AK736">
        <f t="shared" si="145"/>
        <v>0</v>
      </c>
      <c r="AL736" t="e">
        <f t="shared" ca="1" si="155"/>
        <v>#N/A</v>
      </c>
      <c r="AM736" t="b">
        <f t="shared" si="146"/>
        <v>0</v>
      </c>
    </row>
    <row r="737" spans="1:39" x14ac:dyDescent="0.3">
      <c r="A737" t="s">
        <v>37</v>
      </c>
      <c r="B737" t="s">
        <v>38</v>
      </c>
      <c r="C737" t="s">
        <v>39</v>
      </c>
      <c r="D737" t="s">
        <v>42</v>
      </c>
      <c r="E737" t="s">
        <v>917</v>
      </c>
      <c r="F737" s="13" t="str">
        <f>_xlfn.CONCAT(wiz_6[[#This Row],[OCTY......]],",",wiz_6[[#This Row],[OS]])</f>
        <v>ALEXANDRIA,IN</v>
      </c>
      <c r="G737" t="s">
        <v>68</v>
      </c>
      <c r="H737" t="s">
        <v>927</v>
      </c>
      <c r="I737" s="13" t="str">
        <f>_xlfn.CONCAT(wiz_6[[#This Row],[DCTY......]], ",",wiz_6[[#This Row],[DS]])</f>
        <v>ZEBULON   ,NC</v>
      </c>
      <c r="J737" t="str">
        <f>TRIM(CONCATENATE(wiz_6[[#This Row],[SHIPPER..................]],wiz_6[[#This Row],[ZIP2..]],wiz_6[[#This Row],[ZIP3..]]))</f>
        <v>b: C H ROBINSON | 4600127597</v>
      </c>
      <c r="K737">
        <v>1</v>
      </c>
      <c r="L737">
        <v>2.17</v>
      </c>
      <c r="M737">
        <v>0.28000000000000003</v>
      </c>
      <c r="N737">
        <v>647</v>
      </c>
      <c r="O737">
        <v>1.63</v>
      </c>
      <c r="P737">
        <v>20</v>
      </c>
      <c r="Q737">
        <v>0.25</v>
      </c>
      <c r="R737">
        <v>-5</v>
      </c>
      <c r="S737">
        <v>-32</v>
      </c>
      <c r="T737">
        <v>-99</v>
      </c>
      <c r="U737">
        <v>279</v>
      </c>
      <c r="V737">
        <v>148</v>
      </c>
      <c r="W737">
        <v>46064</v>
      </c>
      <c r="X737">
        <v>46001</v>
      </c>
      <c r="Y737">
        <v>27597</v>
      </c>
      <c r="Z737">
        <v>2.23</v>
      </c>
      <c r="AA737">
        <f t="shared" si="147"/>
        <v>10012</v>
      </c>
      <c r="AB737">
        <f t="shared" si="148"/>
        <v>148</v>
      </c>
      <c r="AC737">
        <f t="shared" si="149"/>
        <v>6159</v>
      </c>
      <c r="AD737">
        <f t="shared" si="150"/>
        <v>0.6151618058330004</v>
      </c>
      <c r="AE737">
        <f t="shared" si="151"/>
        <v>0</v>
      </c>
      <c r="AF737" t="e">
        <f t="shared" ca="1" si="152"/>
        <v>#N/A</v>
      </c>
      <c r="AG737" t="e">
        <f t="shared" ca="1" si="153"/>
        <v>#N/A</v>
      </c>
      <c r="AH737" t="e">
        <f t="shared" ca="1" si="154"/>
        <v>#N/A</v>
      </c>
      <c r="AI737" t="e">
        <f t="shared" ca="1" si="143"/>
        <v>#N/A</v>
      </c>
      <c r="AJ737">
        <f t="shared" si="144"/>
        <v>9.988014382740711E-5</v>
      </c>
      <c r="AK737">
        <f t="shared" si="145"/>
        <v>0</v>
      </c>
      <c r="AL737" t="e">
        <f t="shared" ca="1" si="155"/>
        <v>#N/A</v>
      </c>
      <c r="AM737" t="b">
        <f t="shared" si="146"/>
        <v>0</v>
      </c>
    </row>
    <row r="738" spans="1:39" x14ac:dyDescent="0.3">
      <c r="A738" t="s">
        <v>78</v>
      </c>
      <c r="B738" t="s">
        <v>79</v>
      </c>
      <c r="C738" t="s">
        <v>39</v>
      </c>
      <c r="D738" t="s">
        <v>42</v>
      </c>
      <c r="E738" t="s">
        <v>921</v>
      </c>
      <c r="F738" s="13" t="str">
        <f>_xlfn.CONCAT(wiz_6[[#This Row],[OCTY......]],",",wiz_6[[#This Row],[OS]])</f>
        <v>ANDERSON  ,IN</v>
      </c>
      <c r="G738" t="s">
        <v>174</v>
      </c>
      <c r="H738" t="s">
        <v>928</v>
      </c>
      <c r="I738" s="13" t="str">
        <f>_xlfn.CONCAT(wiz_6[[#This Row],[DCTY......]], ",",wiz_6[[#This Row],[DS]])</f>
        <v>HAGERSTOWN,MD</v>
      </c>
      <c r="J738" t="str">
        <f>TRIM(CONCATENATE(wiz_6[[#This Row],[SHIPPER..................]],wiz_6[[#This Row],[ZIP2..]],wiz_6[[#This Row],[ZIP3..]]))</f>
        <v>TRACTOR SUPPLY MANHAT| 4601121740</v>
      </c>
      <c r="K738">
        <v>1</v>
      </c>
      <c r="L738">
        <v>2.75</v>
      </c>
      <c r="M738">
        <v>0.22</v>
      </c>
      <c r="N738">
        <v>554</v>
      </c>
      <c r="O738">
        <v>1.1299999999999999</v>
      </c>
      <c r="P738">
        <v>57</v>
      </c>
      <c r="Q738">
        <v>0.3</v>
      </c>
      <c r="R738">
        <v>-23</v>
      </c>
      <c r="S738">
        <v>-67</v>
      </c>
      <c r="T738">
        <v>-7</v>
      </c>
      <c r="U738">
        <v>371</v>
      </c>
      <c r="V738">
        <v>297</v>
      </c>
      <c r="W738">
        <v>46168</v>
      </c>
      <c r="X738">
        <v>46011</v>
      </c>
      <c r="Y738">
        <v>21740</v>
      </c>
      <c r="Z738">
        <v>2.75</v>
      </c>
      <c r="AA738">
        <f t="shared" si="147"/>
        <v>10012</v>
      </c>
      <c r="AB738">
        <f t="shared" si="148"/>
        <v>297</v>
      </c>
      <c r="AC738">
        <f t="shared" si="149"/>
        <v>6159</v>
      </c>
      <c r="AD738">
        <f t="shared" si="150"/>
        <v>0.6151618058330004</v>
      </c>
      <c r="AE738">
        <f t="shared" si="151"/>
        <v>0</v>
      </c>
      <c r="AF738" t="e">
        <f t="shared" ca="1" si="152"/>
        <v>#N/A</v>
      </c>
      <c r="AG738" t="e">
        <f t="shared" ca="1" si="153"/>
        <v>#N/A</v>
      </c>
      <c r="AH738" t="e">
        <f t="shared" ca="1" si="154"/>
        <v>#N/A</v>
      </c>
      <c r="AI738" t="e">
        <f t="shared" ca="1" si="143"/>
        <v>#N/A</v>
      </c>
      <c r="AJ738">
        <f t="shared" si="144"/>
        <v>9.988014382740711E-5</v>
      </c>
      <c r="AK738">
        <f t="shared" si="145"/>
        <v>0</v>
      </c>
      <c r="AL738" t="e">
        <f t="shared" ca="1" si="155"/>
        <v>#N/A</v>
      </c>
      <c r="AM738" t="b">
        <f t="shared" si="146"/>
        <v>0</v>
      </c>
    </row>
    <row r="739" spans="1:39" x14ac:dyDescent="0.3">
      <c r="A739" t="s">
        <v>929</v>
      </c>
      <c r="B739" t="s">
        <v>930</v>
      </c>
      <c r="C739" t="s">
        <v>39</v>
      </c>
      <c r="D739" t="s">
        <v>42</v>
      </c>
      <c r="E739" t="s">
        <v>116</v>
      </c>
      <c r="F739" s="13" t="str">
        <f>_xlfn.CONCAT(wiz_6[[#This Row],[OCTY......]],",",wiz_6[[#This Row],[OS]])</f>
        <v>RICHMOND  ,IN</v>
      </c>
      <c r="G739" t="s">
        <v>90</v>
      </c>
      <c r="H739" t="s">
        <v>931</v>
      </c>
      <c r="I739" s="13" t="str">
        <f>_xlfn.CONCAT(wiz_6[[#This Row],[DCTY......]], ",",wiz_6[[#This Row],[DS]])</f>
        <v>GRANITEVIL,SC</v>
      </c>
      <c r="J739" t="str">
        <f>TRIM(CONCATENATE(wiz_6[[#This Row],[SHIPPER..................]],wiz_6[[#This Row],[ZIP2..]],wiz_6[[#This Row],[ZIP3..]]))</f>
        <v>BRIDGESTONE FIRESTONE| 4737429829</v>
      </c>
      <c r="K739">
        <v>2</v>
      </c>
      <c r="L739">
        <v>1.71</v>
      </c>
      <c r="M739">
        <v>0.19</v>
      </c>
      <c r="N739">
        <v>583</v>
      </c>
      <c r="O739">
        <v>1.02</v>
      </c>
      <c r="P739">
        <v>70</v>
      </c>
      <c r="Q739">
        <v>0.28000000000000003</v>
      </c>
      <c r="R739">
        <v>10</v>
      </c>
      <c r="S739">
        <v>-57</v>
      </c>
      <c r="T739">
        <v>19</v>
      </c>
      <c r="U739">
        <v>95</v>
      </c>
      <c r="V739">
        <v>57</v>
      </c>
      <c r="W739">
        <v>47265</v>
      </c>
      <c r="X739">
        <v>47374</v>
      </c>
      <c r="Y739">
        <v>29829</v>
      </c>
      <c r="Z739">
        <v>1.68</v>
      </c>
      <c r="AA739">
        <f t="shared" si="147"/>
        <v>10012</v>
      </c>
      <c r="AB739">
        <f t="shared" si="148"/>
        <v>114</v>
      </c>
      <c r="AC739">
        <f t="shared" si="149"/>
        <v>6159</v>
      </c>
      <c r="AD739">
        <f t="shared" si="150"/>
        <v>0.6151618058330004</v>
      </c>
      <c r="AE739">
        <f t="shared" si="151"/>
        <v>0</v>
      </c>
      <c r="AF739" t="e">
        <f t="shared" ca="1" si="152"/>
        <v>#N/A</v>
      </c>
      <c r="AG739" t="e">
        <f t="shared" ca="1" si="153"/>
        <v>#N/A</v>
      </c>
      <c r="AH739" t="e">
        <f t="shared" ca="1" si="154"/>
        <v>#N/A</v>
      </c>
      <c r="AI739" t="e">
        <f t="shared" ca="1" si="143"/>
        <v>#N/A</v>
      </c>
      <c r="AJ739">
        <f t="shared" si="144"/>
        <v>1.9976028765481422E-4</v>
      </c>
      <c r="AK739">
        <f t="shared" si="145"/>
        <v>0</v>
      </c>
      <c r="AL739" t="e">
        <f t="shared" ca="1" si="155"/>
        <v>#N/A</v>
      </c>
      <c r="AM739" t="b">
        <f t="shared" si="146"/>
        <v>0</v>
      </c>
    </row>
    <row r="740" spans="1:39" x14ac:dyDescent="0.3">
      <c r="A740" t="s">
        <v>932</v>
      </c>
      <c r="B740" t="s">
        <v>933</v>
      </c>
      <c r="C740" t="s">
        <v>39</v>
      </c>
      <c r="D740" t="s">
        <v>42</v>
      </c>
      <c r="E740" t="s">
        <v>917</v>
      </c>
      <c r="F740" s="13" t="str">
        <f>_xlfn.CONCAT(wiz_6[[#This Row],[OCTY......]],",",wiz_6[[#This Row],[OS]])</f>
        <v>ALEXANDRIA,IN</v>
      </c>
      <c r="G740" t="s">
        <v>90</v>
      </c>
      <c r="H740" t="s">
        <v>85</v>
      </c>
      <c r="I740" s="13" t="str">
        <f>_xlfn.CONCAT(wiz_6[[#This Row],[DCTY......]], ",",wiz_6[[#This Row],[DS]])</f>
        <v>LEXINGTON ,SC</v>
      </c>
      <c r="J740" t="str">
        <f>TRIM(CONCATENATE(wiz_6[[#This Row],[SHIPPER..................]],wiz_6[[#This Row],[ZIP2..]],wiz_6[[#This Row],[ZIP3..]]))</f>
        <v>b: GAMPAC EXPRESS INC| 4600129071</v>
      </c>
      <c r="K740">
        <v>1</v>
      </c>
      <c r="L740">
        <v>1.76</v>
      </c>
      <c r="M740">
        <v>0.27</v>
      </c>
      <c r="N740">
        <v>639</v>
      </c>
      <c r="O740">
        <v>1.21</v>
      </c>
      <c r="P740">
        <v>19</v>
      </c>
      <c r="Q740">
        <v>0.25</v>
      </c>
      <c r="R740">
        <v>-38</v>
      </c>
      <c r="S740">
        <v>-70</v>
      </c>
      <c r="T740">
        <v>1</v>
      </c>
      <c r="U740">
        <v>268</v>
      </c>
      <c r="V740">
        <v>199</v>
      </c>
      <c r="W740">
        <v>46933</v>
      </c>
      <c r="X740">
        <v>46001</v>
      </c>
      <c r="Y740">
        <v>29071</v>
      </c>
      <c r="Z740">
        <v>1.81</v>
      </c>
      <c r="AA740">
        <f t="shared" si="147"/>
        <v>10012</v>
      </c>
      <c r="AB740">
        <f t="shared" si="148"/>
        <v>199</v>
      </c>
      <c r="AC740">
        <f t="shared" si="149"/>
        <v>6159</v>
      </c>
      <c r="AD740">
        <f t="shared" si="150"/>
        <v>0.6151618058330004</v>
      </c>
      <c r="AE740">
        <f t="shared" si="151"/>
        <v>0</v>
      </c>
      <c r="AF740" t="e">
        <f t="shared" ca="1" si="152"/>
        <v>#N/A</v>
      </c>
      <c r="AG740" t="e">
        <f t="shared" ca="1" si="153"/>
        <v>#N/A</v>
      </c>
      <c r="AH740" t="e">
        <f t="shared" ca="1" si="154"/>
        <v>#N/A</v>
      </c>
      <c r="AI740" t="e">
        <f t="shared" ca="1" si="143"/>
        <v>#N/A</v>
      </c>
      <c r="AJ740">
        <f t="shared" si="144"/>
        <v>9.988014382740711E-5</v>
      </c>
      <c r="AK740">
        <f t="shared" si="145"/>
        <v>0</v>
      </c>
      <c r="AL740" t="e">
        <f t="shared" ca="1" si="155"/>
        <v>#N/A</v>
      </c>
      <c r="AM740" t="b">
        <f t="shared" si="146"/>
        <v>0</v>
      </c>
    </row>
    <row r="741" spans="1:39" x14ac:dyDescent="0.3">
      <c r="A741" t="s">
        <v>934</v>
      </c>
      <c r="B741" t="s">
        <v>935</v>
      </c>
      <c r="C741" t="s">
        <v>39</v>
      </c>
      <c r="D741" t="s">
        <v>42</v>
      </c>
      <c r="E741" t="s">
        <v>917</v>
      </c>
      <c r="F741" s="13" t="str">
        <f>_xlfn.CONCAT(wiz_6[[#This Row],[OCTY......]],",",wiz_6[[#This Row],[OS]])</f>
        <v>ALEXANDRIA,IN</v>
      </c>
      <c r="G741" t="s">
        <v>70</v>
      </c>
      <c r="H741" t="s">
        <v>725</v>
      </c>
      <c r="I741" s="13" t="str">
        <f>_xlfn.CONCAT(wiz_6[[#This Row],[DCTY......]], ",",wiz_6[[#This Row],[DS]])</f>
        <v>CLEVELAND ,TN</v>
      </c>
      <c r="J741" t="str">
        <f>TRIM(CONCATENATE(wiz_6[[#This Row],[SHIPPER..................]],wiz_6[[#This Row],[ZIP2..]],wiz_6[[#This Row],[ZIP3..]]))</f>
        <v>b: APEX LOGISTICS | 4600137311</v>
      </c>
      <c r="K741">
        <v>1</v>
      </c>
      <c r="L741">
        <v>1.47</v>
      </c>
      <c r="M741">
        <v>0.27</v>
      </c>
      <c r="N741">
        <v>459</v>
      </c>
      <c r="O741">
        <v>0.79</v>
      </c>
      <c r="P741">
        <v>19</v>
      </c>
      <c r="Q741">
        <v>0.25</v>
      </c>
      <c r="R741">
        <v>-27</v>
      </c>
      <c r="S741">
        <v>-70</v>
      </c>
      <c r="T741">
        <v>42</v>
      </c>
      <c r="U741">
        <v>-32</v>
      </c>
      <c r="V741">
        <v>-60</v>
      </c>
      <c r="W741">
        <v>46933</v>
      </c>
      <c r="X741">
        <v>46001</v>
      </c>
      <c r="Y741">
        <v>37311</v>
      </c>
      <c r="Z741">
        <v>1.52</v>
      </c>
      <c r="AA741">
        <f t="shared" si="147"/>
        <v>10012</v>
      </c>
      <c r="AB741">
        <f t="shared" si="148"/>
        <v>-60</v>
      </c>
      <c r="AC741">
        <f t="shared" si="149"/>
        <v>6159</v>
      </c>
      <c r="AD741">
        <f t="shared" si="150"/>
        <v>0.6151618058330004</v>
      </c>
      <c r="AE741">
        <f t="shared" si="151"/>
        <v>0</v>
      </c>
      <c r="AF741" t="e">
        <f t="shared" ca="1" si="152"/>
        <v>#N/A</v>
      </c>
      <c r="AG741" t="e">
        <f t="shared" ca="1" si="153"/>
        <v>#N/A</v>
      </c>
      <c r="AH741" t="e">
        <f t="shared" ca="1" si="154"/>
        <v>#N/A</v>
      </c>
      <c r="AI741" t="e">
        <f t="shared" ca="1" si="143"/>
        <v>#N/A</v>
      </c>
      <c r="AJ741">
        <f t="shared" si="144"/>
        <v>9.988014382740711E-5</v>
      </c>
      <c r="AK741">
        <f t="shared" si="145"/>
        <v>0</v>
      </c>
      <c r="AL741" t="e">
        <f t="shared" ca="1" si="155"/>
        <v>#N/A</v>
      </c>
      <c r="AM741" t="b">
        <f t="shared" si="146"/>
        <v>0</v>
      </c>
    </row>
    <row r="742" spans="1:39" x14ac:dyDescent="0.3">
      <c r="A742" t="s">
        <v>72</v>
      </c>
      <c r="B742" t="s">
        <v>73</v>
      </c>
      <c r="C742" t="s">
        <v>39</v>
      </c>
      <c r="D742" t="s">
        <v>42</v>
      </c>
      <c r="E742" t="s">
        <v>915</v>
      </c>
      <c r="F742" s="13" t="str">
        <f>_xlfn.CONCAT(wiz_6[[#This Row],[OCTY......]],",",wiz_6[[#This Row],[OS]])</f>
        <v>HARTFORD C,IN</v>
      </c>
      <c r="G742" t="s">
        <v>70</v>
      </c>
      <c r="H742" t="s">
        <v>725</v>
      </c>
      <c r="I742" s="13" t="str">
        <f>_xlfn.CONCAT(wiz_6[[#This Row],[DCTY......]], ",",wiz_6[[#This Row],[DS]])</f>
        <v>CLEVELAND ,TN</v>
      </c>
      <c r="J742" t="str">
        <f>TRIM(CONCATENATE(wiz_6[[#This Row],[SHIPPER..................]],wiz_6[[#This Row],[ZIP2..]],wiz_6[[#This Row],[ZIP3..]]))</f>
        <v>REDWOOD LOGISTICS STR| 4734837311</v>
      </c>
      <c r="K742">
        <v>2</v>
      </c>
      <c r="L742">
        <v>1.06</v>
      </c>
      <c r="M742">
        <v>0.28000000000000003</v>
      </c>
      <c r="N742">
        <v>452</v>
      </c>
      <c r="O742">
        <v>0.79</v>
      </c>
      <c r="P742">
        <v>48</v>
      </c>
      <c r="Q742">
        <v>0.28000000000000003</v>
      </c>
      <c r="R742">
        <v>-30</v>
      </c>
      <c r="S742">
        <v>-139</v>
      </c>
      <c r="T742">
        <v>42</v>
      </c>
      <c r="U742">
        <v>-223</v>
      </c>
      <c r="V742">
        <v>-320</v>
      </c>
      <c r="W742">
        <v>46933</v>
      </c>
      <c r="X742">
        <v>47348</v>
      </c>
      <c r="Y742">
        <v>37311</v>
      </c>
      <c r="Z742">
        <v>1.1200000000000001</v>
      </c>
      <c r="AA742">
        <f t="shared" si="147"/>
        <v>10012</v>
      </c>
      <c r="AB742">
        <f t="shared" si="148"/>
        <v>-640</v>
      </c>
      <c r="AC742">
        <f t="shared" si="149"/>
        <v>6159</v>
      </c>
      <c r="AD742">
        <f t="shared" si="150"/>
        <v>0.6151618058330004</v>
      </c>
      <c r="AE742">
        <f t="shared" si="151"/>
        <v>0</v>
      </c>
      <c r="AF742" t="e">
        <f t="shared" ca="1" si="152"/>
        <v>#N/A</v>
      </c>
      <c r="AG742" t="e">
        <f t="shared" ca="1" si="153"/>
        <v>#N/A</v>
      </c>
      <c r="AH742" t="e">
        <f t="shared" ca="1" si="154"/>
        <v>#N/A</v>
      </c>
      <c r="AI742" t="e">
        <f t="shared" ca="1" si="143"/>
        <v>#N/A</v>
      </c>
      <c r="AJ742">
        <f t="shared" si="144"/>
        <v>1.9976028765481422E-4</v>
      </c>
      <c r="AK742">
        <f t="shared" si="145"/>
        <v>0</v>
      </c>
      <c r="AL742" t="e">
        <f t="shared" ca="1" si="155"/>
        <v>#N/A</v>
      </c>
      <c r="AM742" t="b">
        <f t="shared" si="146"/>
        <v>0</v>
      </c>
    </row>
    <row r="743" spans="1:39" x14ac:dyDescent="0.3">
      <c r="A743" t="s">
        <v>92</v>
      </c>
      <c r="B743" t="s">
        <v>93</v>
      </c>
      <c r="C743" t="s">
        <v>39</v>
      </c>
      <c r="D743" t="s">
        <v>42</v>
      </c>
      <c r="E743" t="s">
        <v>116</v>
      </c>
      <c r="F743" s="13" t="str">
        <f>_xlfn.CONCAT(wiz_6[[#This Row],[OCTY......]],",",wiz_6[[#This Row],[OS]])</f>
        <v>RICHMOND  ,IN</v>
      </c>
      <c r="G743" t="s">
        <v>70</v>
      </c>
      <c r="H743" t="s">
        <v>71</v>
      </c>
      <c r="I743" s="13" t="str">
        <f>_xlfn.CONCAT(wiz_6[[#This Row],[DCTY......]], ",",wiz_6[[#This Row],[DS]])</f>
        <v>JACKSON   ,TN</v>
      </c>
      <c r="J743" t="str">
        <f>TRIM(CONCATENATE(wiz_6[[#This Row],[SHIPPER..................]],wiz_6[[#This Row],[ZIP2..]],wiz_6[[#This Row],[ZIP3..]]))</f>
        <v>GEORGIA PACIFIC CPG F| 4737438301</v>
      </c>
      <c r="K743">
        <v>9</v>
      </c>
      <c r="L743">
        <v>2.25</v>
      </c>
      <c r="M743">
        <v>0.37</v>
      </c>
      <c r="N743">
        <v>448</v>
      </c>
      <c r="O743">
        <v>0.67</v>
      </c>
      <c r="P743">
        <v>79</v>
      </c>
      <c r="Q743">
        <v>0.31</v>
      </c>
      <c r="R743">
        <v>-71</v>
      </c>
      <c r="S743">
        <v>-112</v>
      </c>
      <c r="T743">
        <v>51</v>
      </c>
      <c r="U743">
        <v>733</v>
      </c>
      <c r="V743">
        <v>672</v>
      </c>
      <c r="W743">
        <v>46933</v>
      </c>
      <c r="X743">
        <v>47374</v>
      </c>
      <c r="Y743">
        <v>38301</v>
      </c>
      <c r="Z743">
        <v>2.4</v>
      </c>
      <c r="AA743">
        <f t="shared" si="147"/>
        <v>10012</v>
      </c>
      <c r="AB743">
        <f t="shared" si="148"/>
        <v>6048</v>
      </c>
      <c r="AC743">
        <f t="shared" si="149"/>
        <v>6159</v>
      </c>
      <c r="AD743">
        <f t="shared" si="150"/>
        <v>0.6151618058330004</v>
      </c>
      <c r="AE743">
        <f t="shared" si="151"/>
        <v>0</v>
      </c>
      <c r="AF743" t="e">
        <f t="shared" ca="1" si="152"/>
        <v>#N/A</v>
      </c>
      <c r="AG743" t="e">
        <f t="shared" ca="1" si="153"/>
        <v>#N/A</v>
      </c>
      <c r="AH743" t="e">
        <f t="shared" ca="1" si="154"/>
        <v>#N/A</v>
      </c>
      <c r="AI743" t="e">
        <f t="shared" ca="1" si="143"/>
        <v>#N/A</v>
      </c>
      <c r="AJ743">
        <f t="shared" si="144"/>
        <v>8.98921294446664E-4</v>
      </c>
      <c r="AK743">
        <f t="shared" si="145"/>
        <v>0</v>
      </c>
      <c r="AL743" t="e">
        <f t="shared" ca="1" si="155"/>
        <v>#N/A</v>
      </c>
      <c r="AM743" t="b">
        <f t="shared" si="146"/>
        <v>0</v>
      </c>
    </row>
    <row r="744" spans="1:39" x14ac:dyDescent="0.3">
      <c r="A744" t="s">
        <v>123</v>
      </c>
      <c r="B744" t="s">
        <v>124</v>
      </c>
      <c r="C744" t="s">
        <v>39</v>
      </c>
      <c r="D744" t="s">
        <v>42</v>
      </c>
      <c r="E744" t="s">
        <v>921</v>
      </c>
      <c r="F744" s="13" t="str">
        <f>_xlfn.CONCAT(wiz_6[[#This Row],[OCTY......]],",",wiz_6[[#This Row],[OS]])</f>
        <v>ANDERSON  ,IN</v>
      </c>
      <c r="G744" t="s">
        <v>70</v>
      </c>
      <c r="H744" t="s">
        <v>563</v>
      </c>
      <c r="I744" s="13" t="str">
        <f>_xlfn.CONCAT(wiz_6[[#This Row],[DCTY......]], ",",wiz_6[[#This Row],[DS]])</f>
        <v>MIDWAY    ,TN</v>
      </c>
      <c r="J744" t="str">
        <f>TRIM(CONCATENATE(wiz_6[[#This Row],[SHIPPER..................]],wiz_6[[#This Row],[ZIP2..]],wiz_6[[#This Row],[ZIP3..]]))</f>
        <v>WAL MART SAMS GENERAL| 4601137809</v>
      </c>
      <c r="K744">
        <v>1</v>
      </c>
      <c r="L744">
        <v>2.1</v>
      </c>
      <c r="M744">
        <v>0.09</v>
      </c>
      <c r="N744">
        <v>387</v>
      </c>
      <c r="O744">
        <v>0.42</v>
      </c>
      <c r="P744">
        <v>9</v>
      </c>
      <c r="Q744">
        <v>0.25</v>
      </c>
      <c r="R744">
        <v>47</v>
      </c>
      <c r="S744">
        <v>-16</v>
      </c>
      <c r="T744">
        <v>83</v>
      </c>
      <c r="U744">
        <v>189</v>
      </c>
      <c r="V744">
        <v>256</v>
      </c>
      <c r="W744">
        <v>46064</v>
      </c>
      <c r="X744">
        <v>46011</v>
      </c>
      <c r="Y744">
        <v>37809</v>
      </c>
      <c r="Z744">
        <v>1.97</v>
      </c>
      <c r="AA744">
        <f t="shared" si="147"/>
        <v>10012</v>
      </c>
      <c r="AB744">
        <f t="shared" si="148"/>
        <v>256</v>
      </c>
      <c r="AC744">
        <f t="shared" si="149"/>
        <v>6159</v>
      </c>
      <c r="AD744">
        <f t="shared" si="150"/>
        <v>0.6151618058330004</v>
      </c>
      <c r="AE744">
        <f t="shared" si="151"/>
        <v>0</v>
      </c>
      <c r="AF744" t="e">
        <f t="shared" ca="1" si="152"/>
        <v>#N/A</v>
      </c>
      <c r="AG744" t="e">
        <f t="shared" ca="1" si="153"/>
        <v>#N/A</v>
      </c>
      <c r="AH744" t="e">
        <f t="shared" ca="1" si="154"/>
        <v>#N/A</v>
      </c>
      <c r="AI744" t="e">
        <f t="shared" ca="1" si="143"/>
        <v>#N/A</v>
      </c>
      <c r="AJ744">
        <f t="shared" si="144"/>
        <v>9.988014382740711E-5</v>
      </c>
      <c r="AK744">
        <f t="shared" si="145"/>
        <v>0</v>
      </c>
      <c r="AL744" t="e">
        <f t="shared" ca="1" si="155"/>
        <v>#N/A</v>
      </c>
      <c r="AM744" t="b">
        <f t="shared" si="146"/>
        <v>0</v>
      </c>
    </row>
    <row r="745" spans="1:39" x14ac:dyDescent="0.3">
      <c r="A745" t="s">
        <v>82</v>
      </c>
      <c r="B745" t="s">
        <v>83</v>
      </c>
      <c r="C745" t="s">
        <v>39</v>
      </c>
      <c r="D745" t="s">
        <v>42</v>
      </c>
      <c r="E745" t="s">
        <v>116</v>
      </c>
      <c r="F745" s="13" t="str">
        <f>_xlfn.CONCAT(wiz_6[[#This Row],[OCTY......]],",",wiz_6[[#This Row],[OS]])</f>
        <v>RICHMOND  ,IN</v>
      </c>
      <c r="G745" t="s">
        <v>70</v>
      </c>
      <c r="H745" t="s">
        <v>75</v>
      </c>
      <c r="I745" s="13" t="str">
        <f>_xlfn.CONCAT(wiz_6[[#This Row],[DCTY......]], ",",wiz_6[[#This Row],[DS]])</f>
        <v>MEMPHIS   ,TN</v>
      </c>
      <c r="J745" t="str">
        <f>TRIM(CONCATENATE(wiz_6[[#This Row],[SHIPPER..................]],wiz_6[[#This Row],[ZIP2..]],wiz_6[[#This Row],[ZIP3..]]))</f>
        <v>b: TRANSPLACE TEXAS L| 4737438101</v>
      </c>
      <c r="K745">
        <v>1</v>
      </c>
      <c r="L745">
        <v>1.53</v>
      </c>
      <c r="M745">
        <v>0.27</v>
      </c>
      <c r="N745">
        <v>556</v>
      </c>
      <c r="O745">
        <v>1.1000000000000001</v>
      </c>
      <c r="P745">
        <v>71</v>
      </c>
      <c r="Q745">
        <v>0.3</v>
      </c>
      <c r="R745">
        <v>-34</v>
      </c>
      <c r="S745">
        <v>-119</v>
      </c>
      <c r="T745">
        <v>0</v>
      </c>
      <c r="U745">
        <v>231</v>
      </c>
      <c r="V745">
        <v>112</v>
      </c>
      <c r="W745">
        <v>46201</v>
      </c>
      <c r="X745">
        <v>47374</v>
      </c>
      <c r="Y745">
        <v>38101</v>
      </c>
      <c r="Z745">
        <v>1.58</v>
      </c>
      <c r="AA745">
        <f t="shared" si="147"/>
        <v>10012</v>
      </c>
      <c r="AB745">
        <f t="shared" si="148"/>
        <v>112</v>
      </c>
      <c r="AC745">
        <f t="shared" si="149"/>
        <v>6159</v>
      </c>
      <c r="AD745">
        <f t="shared" si="150"/>
        <v>0.6151618058330004</v>
      </c>
      <c r="AE745">
        <f t="shared" si="151"/>
        <v>0</v>
      </c>
      <c r="AF745" t="e">
        <f t="shared" ca="1" si="152"/>
        <v>#N/A</v>
      </c>
      <c r="AG745" t="e">
        <f t="shared" ca="1" si="153"/>
        <v>#N/A</v>
      </c>
      <c r="AH745" t="e">
        <f t="shared" ca="1" si="154"/>
        <v>#N/A</v>
      </c>
      <c r="AI745" t="e">
        <f t="shared" ca="1" si="143"/>
        <v>#N/A</v>
      </c>
      <c r="AJ745">
        <f t="shared" si="144"/>
        <v>9.988014382740711E-5</v>
      </c>
      <c r="AK745">
        <f t="shared" si="145"/>
        <v>0</v>
      </c>
      <c r="AL745" t="e">
        <f t="shared" ca="1" si="155"/>
        <v>#N/A</v>
      </c>
      <c r="AM745" t="b">
        <f t="shared" si="146"/>
        <v>0</v>
      </c>
    </row>
    <row r="746" spans="1:39" x14ac:dyDescent="0.3">
      <c r="A746" t="s">
        <v>936</v>
      </c>
      <c r="B746" t="s">
        <v>937</v>
      </c>
      <c r="C746" t="s">
        <v>39</v>
      </c>
      <c r="D746" t="s">
        <v>42</v>
      </c>
      <c r="E746" t="s">
        <v>917</v>
      </c>
      <c r="F746" s="13" t="str">
        <f>_xlfn.CONCAT(wiz_6[[#This Row],[OCTY......]],",",wiz_6[[#This Row],[OS]])</f>
        <v>ALEXANDRIA,IN</v>
      </c>
      <c r="G746" t="s">
        <v>70</v>
      </c>
      <c r="H746" t="s">
        <v>350</v>
      </c>
      <c r="I746" s="13" t="str">
        <f>_xlfn.CONCAT(wiz_6[[#This Row],[DCTY......]], ",",wiz_6[[#This Row],[DS]])</f>
        <v>COOKEVILLE,TN</v>
      </c>
      <c r="J746" t="str">
        <f>TRIM(CONCATENATE(wiz_6[[#This Row],[SHIPPER..................]],wiz_6[[#This Row],[ZIP2..]],wiz_6[[#This Row],[ZIP3..]]))</f>
        <v>b: BLUE MARLIN LOGIST| 4600138501</v>
      </c>
      <c r="K746">
        <v>2</v>
      </c>
      <c r="L746">
        <v>1.79</v>
      </c>
      <c r="M746">
        <v>0.27</v>
      </c>
      <c r="N746">
        <v>340</v>
      </c>
      <c r="O746">
        <v>0.76</v>
      </c>
      <c r="P746">
        <v>75</v>
      </c>
      <c r="Q746">
        <v>0.3</v>
      </c>
      <c r="R746">
        <v>-7</v>
      </c>
      <c r="S746">
        <v>-93</v>
      </c>
      <c r="T746">
        <v>17</v>
      </c>
      <c r="U746">
        <v>75</v>
      </c>
      <c r="V746">
        <v>-1</v>
      </c>
      <c r="W746">
        <v>46075</v>
      </c>
      <c r="X746">
        <v>46001</v>
      </c>
      <c r="Y746">
        <v>38501</v>
      </c>
      <c r="Z746">
        <v>1.84</v>
      </c>
      <c r="AA746">
        <f t="shared" si="147"/>
        <v>10012</v>
      </c>
      <c r="AB746">
        <f t="shared" si="148"/>
        <v>-2</v>
      </c>
      <c r="AC746">
        <f t="shared" si="149"/>
        <v>6159</v>
      </c>
      <c r="AD746">
        <f t="shared" si="150"/>
        <v>0.6151618058330004</v>
      </c>
      <c r="AE746">
        <f t="shared" si="151"/>
        <v>0</v>
      </c>
      <c r="AF746" t="e">
        <f t="shared" ca="1" si="152"/>
        <v>#N/A</v>
      </c>
      <c r="AG746" t="e">
        <f t="shared" ca="1" si="153"/>
        <v>#N/A</v>
      </c>
      <c r="AH746" t="e">
        <f t="shared" ca="1" si="154"/>
        <v>#N/A</v>
      </c>
      <c r="AI746" t="e">
        <f t="shared" ca="1" si="143"/>
        <v>#N/A</v>
      </c>
      <c r="AJ746">
        <f t="shared" si="144"/>
        <v>1.9976028765481422E-4</v>
      </c>
      <c r="AK746">
        <f t="shared" si="145"/>
        <v>0</v>
      </c>
      <c r="AL746" t="e">
        <f t="shared" ca="1" si="155"/>
        <v>#N/A</v>
      </c>
      <c r="AM746" t="b">
        <f t="shared" si="146"/>
        <v>0</v>
      </c>
    </row>
    <row r="747" spans="1:39" x14ac:dyDescent="0.3">
      <c r="A747" t="s">
        <v>938</v>
      </c>
      <c r="B747" t="s">
        <v>939</v>
      </c>
      <c r="C747" t="s">
        <v>39</v>
      </c>
      <c r="D747" t="s">
        <v>42</v>
      </c>
      <c r="E747" t="s">
        <v>919</v>
      </c>
      <c r="F747" s="13" t="str">
        <f>_xlfn.CONCAT(wiz_6[[#This Row],[OCTY......]],",",wiz_6[[#This Row],[OS]])</f>
        <v>MUNCIE    ,IN</v>
      </c>
      <c r="G747" t="s">
        <v>70</v>
      </c>
      <c r="H747" t="s">
        <v>702</v>
      </c>
      <c r="I747" s="13" t="str">
        <f>_xlfn.CONCAT(wiz_6[[#This Row],[DCTY......]], ",",wiz_6[[#This Row],[DS]])</f>
        <v>LEWISBURG ,TN</v>
      </c>
      <c r="J747" t="str">
        <f>TRIM(CONCATENATE(wiz_6[[#This Row],[SHIPPER..................]],wiz_6[[#This Row],[ZIP2..]],wiz_6[[#This Row],[ZIP3..]]))</f>
        <v>TRANSCORR NATIONAL LO| 4730237091</v>
      </c>
      <c r="K747">
        <v>1</v>
      </c>
      <c r="L747">
        <v>1.61</v>
      </c>
      <c r="M747">
        <v>0.27</v>
      </c>
      <c r="N747">
        <v>400</v>
      </c>
      <c r="O747">
        <v>0.75</v>
      </c>
      <c r="P747">
        <v>27</v>
      </c>
      <c r="Q747">
        <v>0.25</v>
      </c>
      <c r="R747">
        <v>-13</v>
      </c>
      <c r="S747">
        <v>-3</v>
      </c>
      <c r="T747">
        <v>5</v>
      </c>
      <c r="U747">
        <v>52</v>
      </c>
      <c r="V747">
        <v>54</v>
      </c>
      <c r="W747">
        <v>46064</v>
      </c>
      <c r="X747">
        <v>47302</v>
      </c>
      <c r="Y747">
        <v>37091</v>
      </c>
      <c r="Z747">
        <v>1.66</v>
      </c>
      <c r="AA747">
        <f t="shared" si="147"/>
        <v>10012</v>
      </c>
      <c r="AB747">
        <f t="shared" si="148"/>
        <v>54</v>
      </c>
      <c r="AC747">
        <f t="shared" si="149"/>
        <v>6159</v>
      </c>
      <c r="AD747">
        <f t="shared" si="150"/>
        <v>0.6151618058330004</v>
      </c>
      <c r="AE747">
        <f t="shared" si="151"/>
        <v>0</v>
      </c>
      <c r="AF747" t="e">
        <f t="shared" ca="1" si="152"/>
        <v>#N/A</v>
      </c>
      <c r="AG747" t="e">
        <f t="shared" ca="1" si="153"/>
        <v>#N/A</v>
      </c>
      <c r="AH747" t="e">
        <f t="shared" ca="1" si="154"/>
        <v>#N/A</v>
      </c>
      <c r="AI747" t="e">
        <f t="shared" ca="1" si="143"/>
        <v>#N/A</v>
      </c>
      <c r="AJ747">
        <f t="shared" si="144"/>
        <v>9.988014382740711E-5</v>
      </c>
      <c r="AK747">
        <f t="shared" si="145"/>
        <v>0</v>
      </c>
      <c r="AL747" t="e">
        <f t="shared" ca="1" si="155"/>
        <v>#N/A</v>
      </c>
      <c r="AM747" t="b">
        <f t="shared" si="146"/>
        <v>0</v>
      </c>
    </row>
    <row r="748" spans="1:39" x14ac:dyDescent="0.3">
      <c r="A748" t="s">
        <v>78</v>
      </c>
      <c r="B748" t="s">
        <v>79</v>
      </c>
      <c r="C748" t="s">
        <v>39</v>
      </c>
      <c r="D748" t="s">
        <v>42</v>
      </c>
      <c r="E748" t="s">
        <v>81</v>
      </c>
      <c r="F748" s="13" t="str">
        <f>_xlfn.CONCAT(wiz_6[[#This Row],[OCTY......]],",",wiz_6[[#This Row],[OS]])</f>
        <v>PENDLETON ,IN</v>
      </c>
      <c r="G748" t="s">
        <v>76</v>
      </c>
      <c r="H748" t="s">
        <v>673</v>
      </c>
      <c r="I748" s="13" t="str">
        <f>_xlfn.CONCAT(wiz_6[[#This Row],[DCTY......]], ",",wiz_6[[#This Row],[DS]])</f>
        <v>MCKINNEY  ,TX</v>
      </c>
      <c r="J748" t="str">
        <f>TRIM(CONCATENATE(wiz_6[[#This Row],[SHIPPER..................]],wiz_6[[#This Row],[ZIP2..]],wiz_6[[#This Row],[ZIP3..]]))</f>
        <v>TRACTOR SUPPLY MANHAT| 4606475069</v>
      </c>
      <c r="K748">
        <v>2</v>
      </c>
      <c r="L748">
        <v>1.98</v>
      </c>
      <c r="M748">
        <v>0.21</v>
      </c>
      <c r="N748">
        <v>880</v>
      </c>
      <c r="O748">
        <v>2.69</v>
      </c>
      <c r="P748">
        <v>41</v>
      </c>
      <c r="Q748">
        <v>0.28000000000000003</v>
      </c>
      <c r="R748">
        <v>11</v>
      </c>
      <c r="S748">
        <v>-51</v>
      </c>
      <c r="T748">
        <v>-240</v>
      </c>
      <c r="U748">
        <v>-39</v>
      </c>
      <c r="V748">
        <v>-330</v>
      </c>
      <c r="W748">
        <v>46131</v>
      </c>
      <c r="X748">
        <v>46064</v>
      </c>
      <c r="Y748">
        <v>75069</v>
      </c>
      <c r="Z748">
        <v>1.97</v>
      </c>
      <c r="AA748">
        <f t="shared" si="147"/>
        <v>10012</v>
      </c>
      <c r="AB748">
        <f t="shared" si="148"/>
        <v>-660</v>
      </c>
      <c r="AC748">
        <f t="shared" si="149"/>
        <v>6159</v>
      </c>
      <c r="AD748">
        <f t="shared" si="150"/>
        <v>0.6151618058330004</v>
      </c>
      <c r="AE748">
        <f t="shared" si="151"/>
        <v>0</v>
      </c>
      <c r="AF748" t="e">
        <f t="shared" ca="1" si="152"/>
        <v>#N/A</v>
      </c>
      <c r="AG748" t="e">
        <f t="shared" ca="1" si="153"/>
        <v>#N/A</v>
      </c>
      <c r="AH748" t="e">
        <f t="shared" ca="1" si="154"/>
        <v>#N/A</v>
      </c>
      <c r="AI748" t="e">
        <f t="shared" ca="1" si="143"/>
        <v>#N/A</v>
      </c>
      <c r="AJ748">
        <f t="shared" si="144"/>
        <v>1.9976028765481422E-4</v>
      </c>
      <c r="AK748">
        <f t="shared" si="145"/>
        <v>0</v>
      </c>
      <c r="AL748" t="e">
        <f t="shared" ca="1" si="155"/>
        <v>#N/A</v>
      </c>
      <c r="AM748" t="b">
        <f t="shared" si="146"/>
        <v>0</v>
      </c>
    </row>
    <row r="749" spans="1:39" x14ac:dyDescent="0.3">
      <c r="A749" t="s">
        <v>940</v>
      </c>
      <c r="B749" t="s">
        <v>941</v>
      </c>
      <c r="C749" t="s">
        <v>39</v>
      </c>
      <c r="D749" t="s">
        <v>42</v>
      </c>
      <c r="E749" t="s">
        <v>455</v>
      </c>
      <c r="F749" s="13" t="str">
        <f>_xlfn.CONCAT(wiz_6[[#This Row],[OCTY......]],",",wiz_6[[#This Row],[OS]])</f>
        <v>ELKHART   ,IN</v>
      </c>
      <c r="G749" t="s">
        <v>40</v>
      </c>
      <c r="H749" t="s">
        <v>942</v>
      </c>
      <c r="I749" s="13" t="str">
        <f>_xlfn.CONCAT(wiz_6[[#This Row],[DCTY......]], ",",wiz_6[[#This Row],[DS]])</f>
        <v>BEAR CREEK,AL</v>
      </c>
      <c r="J749" t="str">
        <f>TRIM(CONCATENATE(wiz_6[[#This Row],[SHIPPER..................]],wiz_6[[#This Row],[ZIP2..]],wiz_6[[#This Row],[ZIP3..]]))</f>
        <v>b: FAIR FREIGHT LOGIS| 4651435543</v>
      </c>
      <c r="K749">
        <v>1</v>
      </c>
      <c r="L749">
        <v>1.22</v>
      </c>
      <c r="M749">
        <v>0.27</v>
      </c>
      <c r="N749">
        <v>603</v>
      </c>
      <c r="O749">
        <v>1.54</v>
      </c>
      <c r="P749">
        <v>127</v>
      </c>
      <c r="Q749">
        <v>0.35</v>
      </c>
      <c r="R749">
        <v>-23</v>
      </c>
      <c r="S749">
        <v>-128</v>
      </c>
      <c r="T749">
        <v>-78</v>
      </c>
      <c r="U749">
        <v>-35</v>
      </c>
      <c r="V749">
        <v>-241</v>
      </c>
      <c r="W749">
        <v>46064</v>
      </c>
      <c r="X749">
        <v>46514</v>
      </c>
      <c r="Y749">
        <v>35543</v>
      </c>
      <c r="Z749">
        <v>1.27</v>
      </c>
      <c r="AA749">
        <f t="shared" si="147"/>
        <v>10012</v>
      </c>
      <c r="AB749">
        <f t="shared" si="148"/>
        <v>-241</v>
      </c>
      <c r="AC749">
        <f t="shared" si="149"/>
        <v>6159</v>
      </c>
      <c r="AD749">
        <f t="shared" si="150"/>
        <v>0.6151618058330004</v>
      </c>
      <c r="AE749">
        <f t="shared" si="151"/>
        <v>0</v>
      </c>
      <c r="AF749" t="e">
        <f t="shared" ca="1" si="152"/>
        <v>#N/A</v>
      </c>
      <c r="AG749" t="e">
        <f t="shared" ca="1" si="153"/>
        <v>#N/A</v>
      </c>
      <c r="AH749" t="e">
        <f t="shared" ca="1" si="154"/>
        <v>#N/A</v>
      </c>
      <c r="AI749" t="e">
        <f t="shared" ca="1" si="143"/>
        <v>#N/A</v>
      </c>
      <c r="AJ749">
        <f t="shared" si="144"/>
        <v>9.988014382740711E-5</v>
      </c>
      <c r="AK749">
        <f t="shared" si="145"/>
        <v>0</v>
      </c>
      <c r="AL749" t="e">
        <f t="shared" ca="1" si="155"/>
        <v>#N/A</v>
      </c>
      <c r="AM749" t="b">
        <f t="shared" si="146"/>
        <v>0</v>
      </c>
    </row>
    <row r="750" spans="1:39" x14ac:dyDescent="0.3">
      <c r="A750" t="s">
        <v>650</v>
      </c>
      <c r="B750" t="s">
        <v>651</v>
      </c>
      <c r="C750" t="s">
        <v>39</v>
      </c>
      <c r="D750" t="s">
        <v>42</v>
      </c>
      <c r="E750" t="s">
        <v>943</v>
      </c>
      <c r="F750" s="13" t="str">
        <f>_xlfn.CONCAT(wiz_6[[#This Row],[OCTY......]],",",wiz_6[[#This Row],[OS]])</f>
        <v>GOSHEN    ,IN</v>
      </c>
      <c r="G750" t="s">
        <v>50</v>
      </c>
      <c r="H750" t="s">
        <v>384</v>
      </c>
      <c r="I750" s="13" t="str">
        <f>_xlfn.CONCAT(wiz_6[[#This Row],[DCTY......]], ",",wiz_6[[#This Row],[DS]])</f>
        <v>MACON     ,GA</v>
      </c>
      <c r="J750" t="str">
        <f>TRIM(CONCATENATE(wiz_6[[#This Row],[SHIPPER..................]],wiz_6[[#This Row],[ZIP2..]],wiz_6[[#This Row],[ZIP3..]]))</f>
        <v>BLUE BIRD | 4652631201</v>
      </c>
      <c r="K750">
        <v>1</v>
      </c>
      <c r="L750">
        <v>1.9</v>
      </c>
      <c r="M750">
        <v>0.22</v>
      </c>
      <c r="N750">
        <v>783</v>
      </c>
      <c r="O750">
        <v>1.81</v>
      </c>
      <c r="P750">
        <v>117</v>
      </c>
      <c r="Q750">
        <v>0.35</v>
      </c>
      <c r="R750">
        <v>5</v>
      </c>
      <c r="S750">
        <v>-115</v>
      </c>
      <c r="T750">
        <v>-2</v>
      </c>
      <c r="U750">
        <v>301</v>
      </c>
      <c r="V750">
        <v>184</v>
      </c>
      <c r="W750">
        <v>46064</v>
      </c>
      <c r="X750">
        <v>46526</v>
      </c>
      <c r="Y750">
        <v>31201</v>
      </c>
      <c r="Z750">
        <v>1.9</v>
      </c>
      <c r="AA750">
        <f t="shared" si="147"/>
        <v>10012</v>
      </c>
      <c r="AB750">
        <f t="shared" si="148"/>
        <v>184</v>
      </c>
      <c r="AC750">
        <f t="shared" si="149"/>
        <v>6159</v>
      </c>
      <c r="AD750">
        <f t="shared" si="150"/>
        <v>0.6151618058330004</v>
      </c>
      <c r="AE750">
        <f t="shared" si="151"/>
        <v>0</v>
      </c>
      <c r="AF750" t="e">
        <f t="shared" ca="1" si="152"/>
        <v>#N/A</v>
      </c>
      <c r="AG750" t="e">
        <f t="shared" ca="1" si="153"/>
        <v>#N/A</v>
      </c>
      <c r="AH750" t="e">
        <f t="shared" ca="1" si="154"/>
        <v>#N/A</v>
      </c>
      <c r="AI750" t="e">
        <f t="shared" ca="1" si="143"/>
        <v>#N/A</v>
      </c>
      <c r="AJ750">
        <f t="shared" si="144"/>
        <v>9.988014382740711E-5</v>
      </c>
      <c r="AK750">
        <f t="shared" si="145"/>
        <v>0</v>
      </c>
      <c r="AL750" t="e">
        <f t="shared" ca="1" si="155"/>
        <v>#N/A</v>
      </c>
      <c r="AM750" t="b">
        <f t="shared" si="146"/>
        <v>0</v>
      </c>
    </row>
    <row r="751" spans="1:39" x14ac:dyDescent="0.3">
      <c r="A751" t="s">
        <v>47</v>
      </c>
      <c r="B751" t="s">
        <v>48</v>
      </c>
      <c r="C751" t="s">
        <v>39</v>
      </c>
      <c r="D751" t="s">
        <v>42</v>
      </c>
      <c r="E751" t="s">
        <v>458</v>
      </c>
      <c r="F751" s="13" t="str">
        <f>_xlfn.CONCAT(wiz_6[[#This Row],[OCTY......]],",",wiz_6[[#This Row],[OS]])</f>
        <v>SOUTH BEND,IN</v>
      </c>
      <c r="G751" t="s">
        <v>50</v>
      </c>
      <c r="H751" t="s">
        <v>362</v>
      </c>
      <c r="I751" s="13" t="str">
        <f>_xlfn.CONCAT(wiz_6[[#This Row],[DCTY......]], ",",wiz_6[[#This Row],[DS]])</f>
        <v>ADAIRSVILL,GA</v>
      </c>
      <c r="J751" t="str">
        <f>TRIM(CONCATENATE(wiz_6[[#This Row],[SHIPPER..................]],wiz_6[[#This Row],[ZIP2..]],wiz_6[[#This Row],[ZIP3..]]))</f>
        <v>LOWES MLXP VAN ONE WA| 4660130103</v>
      </c>
      <c r="K751">
        <v>2</v>
      </c>
      <c r="L751">
        <v>1.88</v>
      </c>
      <c r="M751">
        <v>0.21</v>
      </c>
      <c r="N751">
        <v>603</v>
      </c>
      <c r="O751">
        <v>0.9</v>
      </c>
      <c r="P751">
        <v>63</v>
      </c>
      <c r="Q751">
        <v>0.3</v>
      </c>
      <c r="R751">
        <v>15</v>
      </c>
      <c r="S751">
        <v>-152</v>
      </c>
      <c r="T751">
        <v>74</v>
      </c>
      <c r="U751">
        <v>225</v>
      </c>
      <c r="V751">
        <v>147</v>
      </c>
      <c r="W751">
        <v>46601</v>
      </c>
      <c r="X751">
        <v>46601</v>
      </c>
      <c r="Y751">
        <v>30103</v>
      </c>
      <c r="Z751">
        <v>1.87</v>
      </c>
      <c r="AA751">
        <f t="shared" si="147"/>
        <v>10012</v>
      </c>
      <c r="AB751">
        <f t="shared" si="148"/>
        <v>294</v>
      </c>
      <c r="AC751">
        <f t="shared" si="149"/>
        <v>6159</v>
      </c>
      <c r="AD751">
        <f t="shared" si="150"/>
        <v>0.6151618058330004</v>
      </c>
      <c r="AE751">
        <f t="shared" si="151"/>
        <v>0</v>
      </c>
      <c r="AF751" t="e">
        <f t="shared" ca="1" si="152"/>
        <v>#N/A</v>
      </c>
      <c r="AG751" t="e">
        <f t="shared" ca="1" si="153"/>
        <v>#N/A</v>
      </c>
      <c r="AH751" t="e">
        <f t="shared" ca="1" si="154"/>
        <v>#N/A</v>
      </c>
      <c r="AI751" t="e">
        <f t="shared" ca="1" si="143"/>
        <v>#N/A</v>
      </c>
      <c r="AJ751">
        <f t="shared" si="144"/>
        <v>1.9976028765481422E-4</v>
      </c>
      <c r="AK751">
        <f t="shared" si="145"/>
        <v>0</v>
      </c>
      <c r="AL751" t="e">
        <f t="shared" ca="1" si="155"/>
        <v>#N/A</v>
      </c>
      <c r="AM751" t="b">
        <f t="shared" si="146"/>
        <v>0</v>
      </c>
    </row>
    <row r="752" spans="1:39" x14ac:dyDescent="0.3">
      <c r="A752" t="s">
        <v>161</v>
      </c>
      <c r="B752" t="s">
        <v>162</v>
      </c>
      <c r="C752" t="s">
        <v>39</v>
      </c>
      <c r="D752" t="s">
        <v>42</v>
      </c>
      <c r="E752" t="s">
        <v>944</v>
      </c>
      <c r="F752" s="13" t="str">
        <f>_xlfn.CONCAT(wiz_6[[#This Row],[OCTY......]],",",wiz_6[[#This Row],[OS]])</f>
        <v>ARGOS     ,IN</v>
      </c>
      <c r="G752" t="s">
        <v>70</v>
      </c>
      <c r="H752" t="s">
        <v>575</v>
      </c>
      <c r="I752" s="13" t="str">
        <f>_xlfn.CONCAT(wiz_6[[#This Row],[DCTY......]], ",",wiz_6[[#This Row],[DS]])</f>
        <v>LEBANON   ,TN</v>
      </c>
      <c r="J752" t="str">
        <f>TRIM(CONCATENATE(wiz_6[[#This Row],[SHIPPER..................]],wiz_6[[#This Row],[ZIP2..]],wiz_6[[#This Row],[ZIP3..]]))</f>
        <v>b: GLOBALTRANZ | 4650137087</v>
      </c>
      <c r="K752">
        <v>1</v>
      </c>
      <c r="L752">
        <v>1.6</v>
      </c>
      <c r="M752">
        <v>0.27</v>
      </c>
      <c r="N752">
        <v>385</v>
      </c>
      <c r="O752">
        <v>1.08</v>
      </c>
      <c r="P752">
        <v>68</v>
      </c>
      <c r="Q752">
        <v>0.3</v>
      </c>
      <c r="R752">
        <v>-10</v>
      </c>
      <c r="S752">
        <v>101</v>
      </c>
      <c r="T752">
        <v>-73</v>
      </c>
      <c r="U752">
        <v>16</v>
      </c>
      <c r="V752">
        <v>44</v>
      </c>
      <c r="W752">
        <v>49022</v>
      </c>
      <c r="X752">
        <v>46501</v>
      </c>
      <c r="Y752">
        <v>37087</v>
      </c>
      <c r="Z752">
        <v>1.65</v>
      </c>
      <c r="AA752">
        <f t="shared" si="147"/>
        <v>10012</v>
      </c>
      <c r="AB752">
        <f t="shared" si="148"/>
        <v>44</v>
      </c>
      <c r="AC752">
        <f t="shared" si="149"/>
        <v>6159</v>
      </c>
      <c r="AD752">
        <f t="shared" si="150"/>
        <v>0.6151618058330004</v>
      </c>
      <c r="AE752">
        <f t="shared" si="151"/>
        <v>0</v>
      </c>
      <c r="AF752" t="e">
        <f t="shared" ca="1" si="152"/>
        <v>#N/A</v>
      </c>
      <c r="AG752" t="e">
        <f t="shared" ca="1" si="153"/>
        <v>#N/A</v>
      </c>
      <c r="AH752" t="e">
        <f t="shared" ca="1" si="154"/>
        <v>#N/A</v>
      </c>
      <c r="AI752" t="e">
        <f t="shared" ca="1" si="143"/>
        <v>#N/A</v>
      </c>
      <c r="AJ752">
        <f t="shared" si="144"/>
        <v>9.988014382740711E-5</v>
      </c>
      <c r="AK752">
        <f t="shared" si="145"/>
        <v>0</v>
      </c>
      <c r="AL752" t="e">
        <f t="shared" ca="1" si="155"/>
        <v>#N/A</v>
      </c>
      <c r="AM752" t="b">
        <f t="shared" si="146"/>
        <v>0</v>
      </c>
    </row>
    <row r="753" spans="1:39" x14ac:dyDescent="0.3">
      <c r="A753" t="s">
        <v>37</v>
      </c>
      <c r="B753" t="s">
        <v>38</v>
      </c>
      <c r="C753" t="s">
        <v>39</v>
      </c>
      <c r="D753" t="s">
        <v>42</v>
      </c>
      <c r="E753" t="s">
        <v>945</v>
      </c>
      <c r="F753" s="13" t="str">
        <f>_xlfn.CONCAT(wiz_6[[#This Row],[OCTY......]],",",wiz_6[[#This Row],[OS]])</f>
        <v>TERRE HAUT,IN</v>
      </c>
      <c r="G753" t="s">
        <v>50</v>
      </c>
      <c r="H753" t="s">
        <v>411</v>
      </c>
      <c r="I753" s="13" t="str">
        <f>_xlfn.CONCAT(wiz_6[[#This Row],[DCTY......]], ",",wiz_6[[#This Row],[DS]])</f>
        <v>FOREST PAR,GA</v>
      </c>
      <c r="J753" t="str">
        <f>TRIM(CONCATENATE(wiz_6[[#This Row],[SHIPPER..................]],wiz_6[[#This Row],[ZIP2..]],wiz_6[[#This Row],[ZIP3..]]))</f>
        <v>b: C H ROBINSON | 4780130050</v>
      </c>
      <c r="K753">
        <v>1</v>
      </c>
      <c r="L753">
        <v>1.64</v>
      </c>
      <c r="M753">
        <v>0.27</v>
      </c>
      <c r="N753">
        <v>523</v>
      </c>
      <c r="O753">
        <v>1.05</v>
      </c>
      <c r="P753">
        <v>74</v>
      </c>
      <c r="Q753">
        <v>0.3</v>
      </c>
      <c r="R753">
        <v>-32</v>
      </c>
      <c r="S753">
        <v>-163</v>
      </c>
      <c r="T753">
        <v>-1</v>
      </c>
      <c r="U753">
        <v>86</v>
      </c>
      <c r="V753">
        <v>-78</v>
      </c>
      <c r="W753">
        <v>46201</v>
      </c>
      <c r="X753">
        <v>47801</v>
      </c>
      <c r="Y753">
        <v>30050</v>
      </c>
      <c r="Z753">
        <v>1.69</v>
      </c>
      <c r="AA753">
        <f t="shared" si="147"/>
        <v>10012</v>
      </c>
      <c r="AB753">
        <f t="shared" si="148"/>
        <v>-78</v>
      </c>
      <c r="AC753">
        <f t="shared" si="149"/>
        <v>6159</v>
      </c>
      <c r="AD753">
        <f t="shared" si="150"/>
        <v>0.6151618058330004</v>
      </c>
      <c r="AE753">
        <f t="shared" si="151"/>
        <v>0</v>
      </c>
      <c r="AF753" t="e">
        <f t="shared" ca="1" si="152"/>
        <v>#N/A</v>
      </c>
      <c r="AG753" t="e">
        <f t="shared" ca="1" si="153"/>
        <v>#N/A</v>
      </c>
      <c r="AH753" t="e">
        <f t="shared" ca="1" si="154"/>
        <v>#N/A</v>
      </c>
      <c r="AI753" t="e">
        <f t="shared" ca="1" si="143"/>
        <v>#N/A</v>
      </c>
      <c r="AJ753">
        <f t="shared" si="144"/>
        <v>9.988014382740711E-5</v>
      </c>
      <c r="AK753">
        <f t="shared" si="145"/>
        <v>0</v>
      </c>
      <c r="AL753" t="e">
        <f t="shared" ca="1" si="155"/>
        <v>#N/A</v>
      </c>
      <c r="AM753" t="b">
        <f t="shared" si="146"/>
        <v>0</v>
      </c>
    </row>
    <row r="754" spans="1:39" x14ac:dyDescent="0.3">
      <c r="A754" t="s">
        <v>717</v>
      </c>
      <c r="B754" t="s">
        <v>718</v>
      </c>
      <c r="C754" t="s">
        <v>39</v>
      </c>
      <c r="D754" t="s">
        <v>42</v>
      </c>
      <c r="E754" t="s">
        <v>945</v>
      </c>
      <c r="F754" s="13" t="str">
        <f>_xlfn.CONCAT(wiz_6[[#This Row],[OCTY......]],",",wiz_6[[#This Row],[OS]])</f>
        <v>TERRE HAUT,IN</v>
      </c>
      <c r="G754" t="s">
        <v>50</v>
      </c>
      <c r="H754" t="s">
        <v>223</v>
      </c>
      <c r="I754" s="13" t="str">
        <f>_xlfn.CONCAT(wiz_6[[#This Row],[DCTY......]], ",",wiz_6[[#This Row],[DS]])</f>
        <v>ATLANTA   ,GA</v>
      </c>
      <c r="J754" t="str">
        <f>TRIM(CONCATENATE(wiz_6[[#This Row],[SHIPPER..................]],wiz_6[[#This Row],[ZIP2..]],wiz_6[[#This Row],[ZIP3..]]))</f>
        <v>b: DSC LOGISTICS | 4780130301</v>
      </c>
      <c r="K754">
        <v>1</v>
      </c>
      <c r="L754">
        <v>1.65</v>
      </c>
      <c r="M754">
        <v>0.21</v>
      </c>
      <c r="N754">
        <v>504</v>
      </c>
      <c r="O754">
        <v>1.83</v>
      </c>
      <c r="P754">
        <v>107</v>
      </c>
      <c r="Q754">
        <v>0.35</v>
      </c>
      <c r="R754">
        <v>0</v>
      </c>
      <c r="S754">
        <v>-213</v>
      </c>
      <c r="T754">
        <v>-186</v>
      </c>
      <c r="U754">
        <v>47</v>
      </c>
      <c r="V754">
        <v>-352</v>
      </c>
      <c r="W754">
        <v>46064</v>
      </c>
      <c r="X754">
        <v>47801</v>
      </c>
      <c r="Y754">
        <v>30301</v>
      </c>
      <c r="Z754">
        <v>1.64</v>
      </c>
      <c r="AA754">
        <f t="shared" si="147"/>
        <v>10012</v>
      </c>
      <c r="AB754">
        <f t="shared" si="148"/>
        <v>-352</v>
      </c>
      <c r="AC754">
        <f t="shared" si="149"/>
        <v>6159</v>
      </c>
      <c r="AD754">
        <f t="shared" si="150"/>
        <v>0.6151618058330004</v>
      </c>
      <c r="AE754">
        <f t="shared" si="151"/>
        <v>0</v>
      </c>
      <c r="AF754" t="e">
        <f t="shared" ca="1" si="152"/>
        <v>#N/A</v>
      </c>
      <c r="AG754" t="e">
        <f t="shared" ca="1" si="153"/>
        <v>#N/A</v>
      </c>
      <c r="AH754" t="e">
        <f t="shared" ca="1" si="154"/>
        <v>#N/A</v>
      </c>
      <c r="AI754" t="e">
        <f t="shared" ca="1" si="143"/>
        <v>#N/A</v>
      </c>
      <c r="AJ754">
        <f t="shared" si="144"/>
        <v>9.988014382740711E-5</v>
      </c>
      <c r="AK754">
        <f t="shared" si="145"/>
        <v>0</v>
      </c>
      <c r="AL754" t="e">
        <f t="shared" ca="1" si="155"/>
        <v>#N/A</v>
      </c>
      <c r="AM754" t="b">
        <f t="shared" si="146"/>
        <v>0</v>
      </c>
    </row>
    <row r="755" spans="1:39" x14ac:dyDescent="0.3">
      <c r="A755" t="s">
        <v>946</v>
      </c>
      <c r="B755" t="s">
        <v>947</v>
      </c>
      <c r="C755" t="s">
        <v>39</v>
      </c>
      <c r="D755" t="s">
        <v>42</v>
      </c>
      <c r="E755" t="s">
        <v>945</v>
      </c>
      <c r="F755" s="13" t="str">
        <f>_xlfn.CONCAT(wiz_6[[#This Row],[OCTY......]],",",wiz_6[[#This Row],[OS]])</f>
        <v>TERRE HAUT,IN</v>
      </c>
      <c r="G755" t="s">
        <v>50</v>
      </c>
      <c r="H755" t="s">
        <v>313</v>
      </c>
      <c r="I755" s="13" t="str">
        <f>_xlfn.CONCAT(wiz_6[[#This Row],[DCTY......]], ",",wiz_6[[#This Row],[DS]])</f>
        <v>LITHIA SPR,GA</v>
      </c>
      <c r="J755" t="str">
        <f>TRIM(CONCATENATE(wiz_6[[#This Row],[SHIPPER..................]],wiz_6[[#This Row],[ZIP2..]],wiz_6[[#This Row],[ZIP3..]]))</f>
        <v>TREDEGAR | 4780130057</v>
      </c>
      <c r="K755">
        <v>4</v>
      </c>
      <c r="L755">
        <v>1.95</v>
      </c>
      <c r="M755">
        <v>0.22</v>
      </c>
      <c r="N755">
        <v>504</v>
      </c>
      <c r="O755">
        <v>1.03</v>
      </c>
      <c r="P755">
        <v>86</v>
      </c>
      <c r="Q755">
        <v>0.33</v>
      </c>
      <c r="R755">
        <v>-5</v>
      </c>
      <c r="S755">
        <v>-158</v>
      </c>
      <c r="T755">
        <v>3</v>
      </c>
      <c r="U755">
        <v>204</v>
      </c>
      <c r="V755">
        <v>49</v>
      </c>
      <c r="W755">
        <v>47265</v>
      </c>
      <c r="X755">
        <v>47801</v>
      </c>
      <c r="Y755">
        <v>30057</v>
      </c>
      <c r="Z755">
        <v>1.95</v>
      </c>
      <c r="AA755">
        <f t="shared" si="147"/>
        <v>10012</v>
      </c>
      <c r="AB755">
        <f t="shared" si="148"/>
        <v>196</v>
      </c>
      <c r="AC755">
        <f t="shared" si="149"/>
        <v>6159</v>
      </c>
      <c r="AD755">
        <f t="shared" si="150"/>
        <v>0.6151618058330004</v>
      </c>
      <c r="AE755">
        <f t="shared" si="151"/>
        <v>0</v>
      </c>
      <c r="AF755" t="e">
        <f t="shared" ca="1" si="152"/>
        <v>#N/A</v>
      </c>
      <c r="AG755" t="e">
        <f t="shared" ca="1" si="153"/>
        <v>#N/A</v>
      </c>
      <c r="AH755" t="e">
        <f t="shared" ca="1" si="154"/>
        <v>#N/A</v>
      </c>
      <c r="AI755" t="e">
        <f t="shared" ca="1" si="143"/>
        <v>#N/A</v>
      </c>
      <c r="AJ755">
        <f t="shared" si="144"/>
        <v>3.9952057530962844E-4</v>
      </c>
      <c r="AK755">
        <f t="shared" si="145"/>
        <v>0</v>
      </c>
      <c r="AL755" t="e">
        <f t="shared" ca="1" si="155"/>
        <v>#N/A</v>
      </c>
      <c r="AM755" t="b">
        <f t="shared" si="146"/>
        <v>0</v>
      </c>
    </row>
    <row r="756" spans="1:39" x14ac:dyDescent="0.3">
      <c r="A756" t="s">
        <v>37</v>
      </c>
      <c r="B756" t="s">
        <v>38</v>
      </c>
      <c r="C756" t="s">
        <v>39</v>
      </c>
      <c r="D756" t="s">
        <v>42</v>
      </c>
      <c r="E756" t="s">
        <v>945</v>
      </c>
      <c r="F756" s="13" t="str">
        <f>_xlfn.CONCAT(wiz_6[[#This Row],[OCTY......]],",",wiz_6[[#This Row],[OS]])</f>
        <v>TERRE HAUT,IN</v>
      </c>
      <c r="G756" t="s">
        <v>50</v>
      </c>
      <c r="H756" t="s">
        <v>390</v>
      </c>
      <c r="I756" s="13" t="str">
        <f>_xlfn.CONCAT(wiz_6[[#This Row],[DCTY......]], ",",wiz_6[[#This Row],[DS]])</f>
        <v>VILLA RICA,GA</v>
      </c>
      <c r="J756" t="str">
        <f>TRIM(CONCATENATE(wiz_6[[#This Row],[SHIPPER..................]],wiz_6[[#This Row],[ZIP2..]],wiz_6[[#This Row],[ZIP3..]]))</f>
        <v>b: C H ROBINSON | 4780130180</v>
      </c>
      <c r="K756">
        <v>1</v>
      </c>
      <c r="L756">
        <v>1.62</v>
      </c>
      <c r="M756">
        <v>0.27</v>
      </c>
      <c r="N756">
        <v>503</v>
      </c>
      <c r="O756">
        <v>2.08</v>
      </c>
      <c r="P756">
        <v>57</v>
      </c>
      <c r="Q756">
        <v>0.3</v>
      </c>
      <c r="R756">
        <v>-30</v>
      </c>
      <c r="S756">
        <v>-163</v>
      </c>
      <c r="T756">
        <v>-246</v>
      </c>
      <c r="U756">
        <v>-304</v>
      </c>
      <c r="V756">
        <v>-713</v>
      </c>
      <c r="W756">
        <v>46168</v>
      </c>
      <c r="X756">
        <v>47801</v>
      </c>
      <c r="Y756">
        <v>30180</v>
      </c>
      <c r="Z756">
        <v>1.67</v>
      </c>
      <c r="AA756">
        <f t="shared" si="147"/>
        <v>10012</v>
      </c>
      <c r="AB756">
        <f t="shared" si="148"/>
        <v>-713</v>
      </c>
      <c r="AC756">
        <f t="shared" si="149"/>
        <v>6159</v>
      </c>
      <c r="AD756">
        <f t="shared" si="150"/>
        <v>0.6151618058330004</v>
      </c>
      <c r="AE756">
        <f t="shared" si="151"/>
        <v>0</v>
      </c>
      <c r="AF756" t="e">
        <f t="shared" ca="1" si="152"/>
        <v>#N/A</v>
      </c>
      <c r="AG756" t="e">
        <f t="shared" ca="1" si="153"/>
        <v>#N/A</v>
      </c>
      <c r="AH756" t="e">
        <f t="shared" ca="1" si="154"/>
        <v>#N/A</v>
      </c>
      <c r="AI756" t="e">
        <f t="shared" ca="1" si="143"/>
        <v>#N/A</v>
      </c>
      <c r="AJ756">
        <f t="shared" si="144"/>
        <v>9.988014382740711E-5</v>
      </c>
      <c r="AK756">
        <f t="shared" si="145"/>
        <v>0</v>
      </c>
      <c r="AL756" t="e">
        <f t="shared" ca="1" si="155"/>
        <v>#N/A</v>
      </c>
      <c r="AM756" t="b">
        <f t="shared" si="146"/>
        <v>0</v>
      </c>
    </row>
    <row r="757" spans="1:39" x14ac:dyDescent="0.3">
      <c r="A757" t="s">
        <v>344</v>
      </c>
      <c r="B757" t="s">
        <v>345</v>
      </c>
      <c r="C757" t="s">
        <v>39</v>
      </c>
      <c r="D757" t="s">
        <v>42</v>
      </c>
      <c r="E757" t="s">
        <v>945</v>
      </c>
      <c r="F757" s="13" t="str">
        <f>_xlfn.CONCAT(wiz_6[[#This Row],[OCTY......]],",",wiz_6[[#This Row],[OS]])</f>
        <v>TERRE HAUT,IN</v>
      </c>
      <c r="G757" t="s">
        <v>61</v>
      </c>
      <c r="H757" t="s">
        <v>741</v>
      </c>
      <c r="I757" s="13" t="str">
        <f>_xlfn.CONCAT(wiz_6[[#This Row],[DCTY......]], ",",wiz_6[[#This Row],[DS]])</f>
        <v>WARRENSBUR,MO</v>
      </c>
      <c r="J757" t="str">
        <f>TRIM(CONCATENATE(wiz_6[[#This Row],[SHIPPER..................]],wiz_6[[#This Row],[ZIP2..]],wiz_6[[#This Row],[ZIP3..]]))</f>
        <v>b: SCHNEIDER LOGISTIC| 4780164093</v>
      </c>
      <c r="K757">
        <v>2</v>
      </c>
      <c r="L757">
        <v>1.52</v>
      </c>
      <c r="M757">
        <v>0.27</v>
      </c>
      <c r="N757">
        <v>380</v>
      </c>
      <c r="O757">
        <v>0.5</v>
      </c>
      <c r="P757">
        <v>66</v>
      </c>
      <c r="Q757">
        <v>0.3</v>
      </c>
      <c r="R757">
        <v>-23</v>
      </c>
      <c r="S757">
        <v>-219</v>
      </c>
      <c r="T757">
        <v>64</v>
      </c>
      <c r="U757">
        <v>-111</v>
      </c>
      <c r="V757">
        <v>-266</v>
      </c>
      <c r="W757">
        <v>46168</v>
      </c>
      <c r="X757">
        <v>47801</v>
      </c>
      <c r="Y757">
        <v>64093</v>
      </c>
      <c r="Z757">
        <v>1.57</v>
      </c>
      <c r="AA757">
        <f t="shared" si="147"/>
        <v>10012</v>
      </c>
      <c r="AB757">
        <f t="shared" si="148"/>
        <v>-532</v>
      </c>
      <c r="AC757">
        <f t="shared" si="149"/>
        <v>6159</v>
      </c>
      <c r="AD757">
        <f t="shared" si="150"/>
        <v>0.6151618058330004</v>
      </c>
      <c r="AE757">
        <f t="shared" si="151"/>
        <v>0</v>
      </c>
      <c r="AF757" t="e">
        <f t="shared" ca="1" si="152"/>
        <v>#N/A</v>
      </c>
      <c r="AG757" t="e">
        <f t="shared" ca="1" si="153"/>
        <v>#N/A</v>
      </c>
      <c r="AH757" t="e">
        <f t="shared" ca="1" si="154"/>
        <v>#N/A</v>
      </c>
      <c r="AI757" t="e">
        <f t="shared" ca="1" si="143"/>
        <v>#N/A</v>
      </c>
      <c r="AJ757">
        <f t="shared" si="144"/>
        <v>1.9976028765481422E-4</v>
      </c>
      <c r="AK757">
        <f t="shared" si="145"/>
        <v>0</v>
      </c>
      <c r="AL757" t="e">
        <f t="shared" ca="1" si="155"/>
        <v>#N/A</v>
      </c>
      <c r="AM757" t="b">
        <f t="shared" si="146"/>
        <v>0</v>
      </c>
    </row>
    <row r="758" spans="1:39" x14ac:dyDescent="0.3">
      <c r="A758" t="s">
        <v>37</v>
      </c>
      <c r="B758" t="s">
        <v>38</v>
      </c>
      <c r="C758" t="s">
        <v>39</v>
      </c>
      <c r="D758" t="s">
        <v>42</v>
      </c>
      <c r="E758" t="s">
        <v>945</v>
      </c>
      <c r="F758" s="13" t="str">
        <f>_xlfn.CONCAT(wiz_6[[#This Row],[OCTY......]],",",wiz_6[[#This Row],[OS]])</f>
        <v>TERRE HAUT,IN</v>
      </c>
      <c r="G758" t="s">
        <v>68</v>
      </c>
      <c r="H758" t="s">
        <v>948</v>
      </c>
      <c r="I758" s="13" t="str">
        <f>_xlfn.CONCAT(wiz_6[[#This Row],[DCTY......]], ",",wiz_6[[#This Row],[DS]])</f>
        <v>CLAREMONT ,NC</v>
      </c>
      <c r="J758" t="str">
        <f>TRIM(CONCATENATE(wiz_6[[#This Row],[SHIPPER..................]],wiz_6[[#This Row],[ZIP2..]],wiz_6[[#This Row],[ZIP3..]]))</f>
        <v>b: C H ROBINSON | 4780128610</v>
      </c>
      <c r="K758">
        <v>1</v>
      </c>
      <c r="L758">
        <v>0.93</v>
      </c>
      <c r="M758">
        <v>0.27</v>
      </c>
      <c r="N758">
        <v>627</v>
      </c>
      <c r="O758">
        <v>1.21</v>
      </c>
      <c r="P758">
        <v>116</v>
      </c>
      <c r="Q758">
        <v>0.35</v>
      </c>
      <c r="R758">
        <v>-25</v>
      </c>
      <c r="S758">
        <v>-163</v>
      </c>
      <c r="T758">
        <v>1</v>
      </c>
      <c r="U758">
        <v>-353</v>
      </c>
      <c r="V758">
        <v>-515</v>
      </c>
      <c r="W758">
        <v>47265</v>
      </c>
      <c r="X758">
        <v>47801</v>
      </c>
      <c r="Y758">
        <v>28610</v>
      </c>
      <c r="Z758">
        <v>0.98</v>
      </c>
      <c r="AA758">
        <f t="shared" si="147"/>
        <v>10012</v>
      </c>
      <c r="AB758">
        <f t="shared" si="148"/>
        <v>-515</v>
      </c>
      <c r="AC758">
        <f t="shared" si="149"/>
        <v>6159</v>
      </c>
      <c r="AD758">
        <f t="shared" si="150"/>
        <v>0.6151618058330004</v>
      </c>
      <c r="AE758">
        <f t="shared" si="151"/>
        <v>0</v>
      </c>
      <c r="AF758" t="e">
        <f t="shared" ca="1" si="152"/>
        <v>#N/A</v>
      </c>
      <c r="AG758" t="e">
        <f t="shared" ca="1" si="153"/>
        <v>#N/A</v>
      </c>
      <c r="AH758" t="e">
        <f t="shared" ca="1" si="154"/>
        <v>#N/A</v>
      </c>
      <c r="AI758" t="e">
        <f t="shared" ca="1" si="143"/>
        <v>#N/A</v>
      </c>
      <c r="AJ758">
        <f t="shared" si="144"/>
        <v>9.988014382740711E-5</v>
      </c>
      <c r="AK758">
        <f t="shared" si="145"/>
        <v>0</v>
      </c>
      <c r="AL758" t="e">
        <f t="shared" ca="1" si="155"/>
        <v>#N/A</v>
      </c>
      <c r="AM758" t="b">
        <f t="shared" si="146"/>
        <v>0</v>
      </c>
    </row>
    <row r="759" spans="1:39" x14ac:dyDescent="0.3">
      <c r="A759" t="s">
        <v>344</v>
      </c>
      <c r="B759" t="s">
        <v>345</v>
      </c>
      <c r="C759" t="s">
        <v>39</v>
      </c>
      <c r="D759" t="s">
        <v>42</v>
      </c>
      <c r="E759" t="s">
        <v>945</v>
      </c>
      <c r="F759" s="13" t="str">
        <f>_xlfn.CONCAT(wiz_6[[#This Row],[OCTY......]],",",wiz_6[[#This Row],[OS]])</f>
        <v>TERRE HAUT,IN</v>
      </c>
      <c r="G759" t="s">
        <v>70</v>
      </c>
      <c r="H759" t="s">
        <v>71</v>
      </c>
      <c r="I759" s="13" t="str">
        <f>_xlfn.CONCAT(wiz_6[[#This Row],[DCTY......]], ",",wiz_6[[#This Row],[DS]])</f>
        <v>JACKSON   ,TN</v>
      </c>
      <c r="J759" t="str">
        <f>TRIM(CONCATENATE(wiz_6[[#This Row],[SHIPPER..................]],wiz_6[[#This Row],[ZIP2..]],wiz_6[[#This Row],[ZIP3..]]))</f>
        <v>b: SCHNEIDER LOGISTIC| 4780138301</v>
      </c>
      <c r="K759">
        <v>1</v>
      </c>
      <c r="L759">
        <v>1.1200000000000001</v>
      </c>
      <c r="M759">
        <v>0.28000000000000003</v>
      </c>
      <c r="N759">
        <v>347</v>
      </c>
      <c r="O759">
        <v>0.84</v>
      </c>
      <c r="P759">
        <v>153</v>
      </c>
      <c r="Q759">
        <v>0.4</v>
      </c>
      <c r="R759">
        <v>-25</v>
      </c>
      <c r="S759">
        <v>-219</v>
      </c>
      <c r="T759">
        <v>-2</v>
      </c>
      <c r="U759">
        <v>144</v>
      </c>
      <c r="V759">
        <v>-77</v>
      </c>
      <c r="W759">
        <v>47130</v>
      </c>
      <c r="X759">
        <v>47801</v>
      </c>
      <c r="Y759">
        <v>38301</v>
      </c>
      <c r="Z759">
        <v>1.18</v>
      </c>
      <c r="AA759">
        <f t="shared" si="147"/>
        <v>10012</v>
      </c>
      <c r="AB759">
        <f t="shared" si="148"/>
        <v>-77</v>
      </c>
      <c r="AC759">
        <f t="shared" si="149"/>
        <v>6159</v>
      </c>
      <c r="AD759">
        <f t="shared" si="150"/>
        <v>0.6151618058330004</v>
      </c>
      <c r="AE759">
        <f t="shared" si="151"/>
        <v>0</v>
      </c>
      <c r="AF759" t="e">
        <f t="shared" ca="1" si="152"/>
        <v>#N/A</v>
      </c>
      <c r="AG759" t="e">
        <f t="shared" ca="1" si="153"/>
        <v>#N/A</v>
      </c>
      <c r="AH759" t="e">
        <f t="shared" ca="1" si="154"/>
        <v>#N/A</v>
      </c>
      <c r="AI759" t="e">
        <f t="shared" ca="1" si="143"/>
        <v>#N/A</v>
      </c>
      <c r="AJ759">
        <f t="shared" si="144"/>
        <v>9.988014382740711E-5</v>
      </c>
      <c r="AK759">
        <f t="shared" si="145"/>
        <v>0</v>
      </c>
      <c r="AL759" t="e">
        <f t="shared" ca="1" si="155"/>
        <v>#N/A</v>
      </c>
      <c r="AM759" t="b">
        <f t="shared" si="146"/>
        <v>0</v>
      </c>
    </row>
    <row r="760" spans="1:39" x14ac:dyDescent="0.3">
      <c r="A760" t="s">
        <v>344</v>
      </c>
      <c r="B760" t="s">
        <v>345</v>
      </c>
      <c r="C760" t="s">
        <v>39</v>
      </c>
      <c r="D760" t="s">
        <v>42</v>
      </c>
      <c r="E760" t="s">
        <v>945</v>
      </c>
      <c r="F760" s="13" t="str">
        <f>_xlfn.CONCAT(wiz_6[[#This Row],[OCTY......]],",",wiz_6[[#This Row],[OS]])</f>
        <v>TERRE HAUT,IN</v>
      </c>
      <c r="G760" t="s">
        <v>70</v>
      </c>
      <c r="H760" t="s">
        <v>575</v>
      </c>
      <c r="I760" s="13" t="str">
        <f>_xlfn.CONCAT(wiz_6[[#This Row],[DCTY......]], ",",wiz_6[[#This Row],[DS]])</f>
        <v>LEBANON   ,TN</v>
      </c>
      <c r="J760" t="str">
        <f>TRIM(CONCATENATE(wiz_6[[#This Row],[SHIPPER..................]],wiz_6[[#This Row],[ZIP2..]],wiz_6[[#This Row],[ZIP3..]]))</f>
        <v>b: SCHNEIDER LOGISTIC| 4780137087</v>
      </c>
      <c r="K760">
        <v>1</v>
      </c>
      <c r="L760">
        <v>1.8</v>
      </c>
      <c r="M760">
        <v>0.27</v>
      </c>
      <c r="N760">
        <v>289</v>
      </c>
      <c r="O760">
        <v>0.53</v>
      </c>
      <c r="P760">
        <v>95</v>
      </c>
      <c r="Q760">
        <v>0.3</v>
      </c>
      <c r="R760">
        <v>-18</v>
      </c>
      <c r="S760">
        <v>-219</v>
      </c>
      <c r="T760">
        <v>2</v>
      </c>
      <c r="U760">
        <v>118</v>
      </c>
      <c r="V760">
        <v>-99</v>
      </c>
      <c r="W760">
        <v>46041</v>
      </c>
      <c r="X760">
        <v>47801</v>
      </c>
      <c r="Y760">
        <v>37087</v>
      </c>
      <c r="Z760">
        <v>1.85</v>
      </c>
      <c r="AA760">
        <f t="shared" si="147"/>
        <v>10012</v>
      </c>
      <c r="AB760">
        <f t="shared" si="148"/>
        <v>-99</v>
      </c>
      <c r="AC760">
        <f t="shared" si="149"/>
        <v>6159</v>
      </c>
      <c r="AD760">
        <f t="shared" si="150"/>
        <v>0.6151618058330004</v>
      </c>
      <c r="AE760">
        <f t="shared" si="151"/>
        <v>0</v>
      </c>
      <c r="AF760" t="e">
        <f t="shared" ca="1" si="152"/>
        <v>#N/A</v>
      </c>
      <c r="AG760" t="e">
        <f t="shared" ca="1" si="153"/>
        <v>#N/A</v>
      </c>
      <c r="AH760" t="e">
        <f t="shared" ca="1" si="154"/>
        <v>#N/A</v>
      </c>
      <c r="AI760" t="e">
        <f t="shared" ca="1" si="143"/>
        <v>#N/A</v>
      </c>
      <c r="AJ760">
        <f t="shared" si="144"/>
        <v>9.988014382740711E-5</v>
      </c>
      <c r="AK760">
        <f t="shared" si="145"/>
        <v>0</v>
      </c>
      <c r="AL760" t="e">
        <f t="shared" ca="1" si="155"/>
        <v>#N/A</v>
      </c>
      <c r="AM760" t="b">
        <f t="shared" si="146"/>
        <v>0</v>
      </c>
    </row>
    <row r="761" spans="1:39" x14ac:dyDescent="0.3">
      <c r="A761" t="s">
        <v>37</v>
      </c>
      <c r="B761" t="s">
        <v>38</v>
      </c>
      <c r="C761" t="s">
        <v>39</v>
      </c>
      <c r="D761" t="s">
        <v>53</v>
      </c>
      <c r="E761" t="s">
        <v>949</v>
      </c>
      <c r="F761" s="13" t="str">
        <f>_xlfn.CONCAT(wiz_6[[#This Row],[OCTY......]],",",wiz_6[[#This Row],[OS]])</f>
        <v>PARIS     ,IL</v>
      </c>
      <c r="G761" t="s">
        <v>396</v>
      </c>
      <c r="H761" t="s">
        <v>603</v>
      </c>
      <c r="I761" s="13" t="str">
        <f>_xlfn.CONCAT(wiz_6[[#This Row],[DCTY......]], ",",wiz_6[[#This Row],[DS]])</f>
        <v>DAYTON    ,VA</v>
      </c>
      <c r="J761" t="str">
        <f>TRIM(CONCATENATE(wiz_6[[#This Row],[SHIPPER..................]],wiz_6[[#This Row],[ZIP2..]],wiz_6[[#This Row],[ZIP3..]]))</f>
        <v>b: C H ROBINSON | 6194422821</v>
      </c>
      <c r="K761">
        <v>1</v>
      </c>
      <c r="L761">
        <v>1.43</v>
      </c>
      <c r="M761">
        <v>0.27</v>
      </c>
      <c r="N761">
        <v>645</v>
      </c>
      <c r="O761">
        <v>1.21</v>
      </c>
      <c r="P761">
        <v>132</v>
      </c>
      <c r="Q761">
        <v>0.35</v>
      </c>
      <c r="R761">
        <v>-12</v>
      </c>
      <c r="S761">
        <v>-245</v>
      </c>
      <c r="T761">
        <v>1</v>
      </c>
      <c r="U761">
        <v>-71</v>
      </c>
      <c r="V761">
        <v>-315</v>
      </c>
      <c r="W761">
        <v>46064</v>
      </c>
      <c r="X761">
        <v>61944</v>
      </c>
      <c r="Y761">
        <v>22821</v>
      </c>
      <c r="Z761">
        <v>1.48</v>
      </c>
      <c r="AA761">
        <f t="shared" si="147"/>
        <v>10012</v>
      </c>
      <c r="AB761">
        <f t="shared" si="148"/>
        <v>-315</v>
      </c>
      <c r="AC761">
        <f t="shared" si="149"/>
        <v>6159</v>
      </c>
      <c r="AD761">
        <f t="shared" si="150"/>
        <v>0.6151618058330004</v>
      </c>
      <c r="AE761">
        <f t="shared" si="151"/>
        <v>0</v>
      </c>
      <c r="AF761" t="e">
        <f t="shared" ca="1" si="152"/>
        <v>#N/A</v>
      </c>
      <c r="AG761" t="e">
        <f t="shared" ca="1" si="153"/>
        <v>#N/A</v>
      </c>
      <c r="AH761" t="e">
        <f t="shared" ca="1" si="154"/>
        <v>#N/A</v>
      </c>
      <c r="AI761" t="e">
        <f t="shared" ca="1" si="143"/>
        <v>#N/A</v>
      </c>
      <c r="AJ761">
        <f t="shared" si="144"/>
        <v>9.988014382740711E-5</v>
      </c>
      <c r="AK761">
        <f t="shared" si="145"/>
        <v>0</v>
      </c>
      <c r="AL761" t="e">
        <f t="shared" ca="1" si="155"/>
        <v>#N/A</v>
      </c>
      <c r="AM761" t="b">
        <f t="shared" si="146"/>
        <v>0</v>
      </c>
    </row>
    <row r="762" spans="1:39" x14ac:dyDescent="0.3">
      <c r="A762" t="s">
        <v>37</v>
      </c>
      <c r="B762" t="s">
        <v>38</v>
      </c>
      <c r="C762" t="s">
        <v>39</v>
      </c>
      <c r="D762" t="s">
        <v>274</v>
      </c>
      <c r="E762" t="s">
        <v>950</v>
      </c>
      <c r="F762" s="13" t="str">
        <f>_xlfn.CONCAT(wiz_6[[#This Row],[OCTY......]],",",wiz_6[[#This Row],[OS]])</f>
        <v>EMPORIA   ,KS</v>
      </c>
      <c r="G762" t="s">
        <v>50</v>
      </c>
      <c r="H762" t="s">
        <v>399</v>
      </c>
      <c r="I762" s="13" t="str">
        <f>_xlfn.CONCAT(wiz_6[[#This Row],[DCTY......]], ",",wiz_6[[#This Row],[DS]])</f>
        <v>MCDONOUGH ,GA</v>
      </c>
      <c r="J762" t="str">
        <f>TRIM(CONCATENATE(wiz_6[[#This Row],[SHIPPER..................]],wiz_6[[#This Row],[ZIP2..]],wiz_6[[#This Row],[ZIP3..]]))</f>
        <v>b: C H ROBINSON | 6680130253</v>
      </c>
      <c r="K762">
        <v>3</v>
      </c>
      <c r="L762">
        <v>1.37</v>
      </c>
      <c r="M762">
        <v>0.28000000000000003</v>
      </c>
      <c r="N762">
        <v>939</v>
      </c>
      <c r="O762">
        <v>1.64</v>
      </c>
      <c r="P762">
        <v>105</v>
      </c>
      <c r="Q762">
        <v>0.35</v>
      </c>
      <c r="R762">
        <v>-65</v>
      </c>
      <c r="S762">
        <v>-201</v>
      </c>
      <c r="T762">
        <v>41</v>
      </c>
      <c r="U762">
        <v>117</v>
      </c>
      <c r="V762">
        <v>-43</v>
      </c>
      <c r="W762">
        <v>66101</v>
      </c>
      <c r="X762">
        <v>66801</v>
      </c>
      <c r="Y762">
        <v>30253</v>
      </c>
      <c r="Z762">
        <v>1.43</v>
      </c>
      <c r="AA762">
        <f t="shared" si="147"/>
        <v>10012</v>
      </c>
      <c r="AB762">
        <f t="shared" si="148"/>
        <v>-129</v>
      </c>
      <c r="AC762">
        <f t="shared" si="149"/>
        <v>6159</v>
      </c>
      <c r="AD762">
        <f t="shared" si="150"/>
        <v>0.6151618058330004</v>
      </c>
      <c r="AE762">
        <f t="shared" si="151"/>
        <v>0</v>
      </c>
      <c r="AF762" t="e">
        <f t="shared" ca="1" si="152"/>
        <v>#N/A</v>
      </c>
      <c r="AG762" t="e">
        <f t="shared" ca="1" si="153"/>
        <v>#N/A</v>
      </c>
      <c r="AH762" t="e">
        <f t="shared" ca="1" si="154"/>
        <v>#N/A</v>
      </c>
      <c r="AI762" t="e">
        <f t="shared" ca="1" si="143"/>
        <v>#N/A</v>
      </c>
      <c r="AJ762">
        <f t="shared" si="144"/>
        <v>2.9964043148222132E-4</v>
      </c>
      <c r="AK762">
        <f t="shared" si="145"/>
        <v>0</v>
      </c>
      <c r="AL762" t="e">
        <f t="shared" ca="1" si="155"/>
        <v>#N/A</v>
      </c>
      <c r="AM762" t="b">
        <f t="shared" si="146"/>
        <v>0</v>
      </c>
    </row>
    <row r="763" spans="1:39" x14ac:dyDescent="0.3">
      <c r="A763" t="s">
        <v>37</v>
      </c>
      <c r="B763" t="s">
        <v>38</v>
      </c>
      <c r="C763" t="s">
        <v>39</v>
      </c>
      <c r="D763" t="s">
        <v>274</v>
      </c>
      <c r="E763" t="s">
        <v>950</v>
      </c>
      <c r="F763" s="13" t="str">
        <f>_xlfn.CONCAT(wiz_6[[#This Row],[OCTY......]],",",wiz_6[[#This Row],[OS]])</f>
        <v>EMPORIA   ,KS</v>
      </c>
      <c r="G763" t="s">
        <v>87</v>
      </c>
      <c r="H763" t="s">
        <v>951</v>
      </c>
      <c r="I763" s="13" t="str">
        <f>_xlfn.CONCAT(wiz_6[[#This Row],[DCTY......]], ",",wiz_6[[#This Row],[DS]])</f>
        <v>LOCKBOURNE,OH</v>
      </c>
      <c r="J763" t="str">
        <f>TRIM(CONCATENATE(wiz_6[[#This Row],[SHIPPER..................]],wiz_6[[#This Row],[ZIP2..]],wiz_6[[#This Row],[ZIP3..]]))</f>
        <v>b: C H ROBINSON | 6680143137</v>
      </c>
      <c r="K763">
        <v>1</v>
      </c>
      <c r="L763">
        <v>0.89</v>
      </c>
      <c r="M763">
        <v>0.27</v>
      </c>
      <c r="N763">
        <v>778</v>
      </c>
      <c r="O763">
        <v>2.08</v>
      </c>
      <c r="P763">
        <v>105</v>
      </c>
      <c r="Q763">
        <v>0.35</v>
      </c>
      <c r="R763">
        <v>-47</v>
      </c>
      <c r="S763">
        <v>-201</v>
      </c>
      <c r="T763">
        <v>-66</v>
      </c>
      <c r="U763">
        <v>-354</v>
      </c>
      <c r="V763">
        <v>-621</v>
      </c>
      <c r="W763">
        <v>66101</v>
      </c>
      <c r="X763">
        <v>66801</v>
      </c>
      <c r="Y763">
        <v>43137</v>
      </c>
      <c r="Z763">
        <v>0.94</v>
      </c>
      <c r="AA763">
        <f t="shared" si="147"/>
        <v>10012</v>
      </c>
      <c r="AB763">
        <f t="shared" si="148"/>
        <v>-621</v>
      </c>
      <c r="AC763">
        <f t="shared" si="149"/>
        <v>6159</v>
      </c>
      <c r="AD763">
        <f t="shared" si="150"/>
        <v>0.6151618058330004</v>
      </c>
      <c r="AE763">
        <f t="shared" si="151"/>
        <v>0</v>
      </c>
      <c r="AF763" t="e">
        <f t="shared" ca="1" si="152"/>
        <v>#N/A</v>
      </c>
      <c r="AG763" t="e">
        <f t="shared" ca="1" si="153"/>
        <v>#N/A</v>
      </c>
      <c r="AH763" t="e">
        <f t="shared" ca="1" si="154"/>
        <v>#N/A</v>
      </c>
      <c r="AI763" t="e">
        <f t="shared" ca="1" si="143"/>
        <v>#N/A</v>
      </c>
      <c r="AJ763">
        <f t="shared" si="144"/>
        <v>9.988014382740711E-5</v>
      </c>
      <c r="AK763">
        <f t="shared" si="145"/>
        <v>0</v>
      </c>
      <c r="AL763" t="e">
        <f t="shared" ca="1" si="155"/>
        <v>#N/A</v>
      </c>
      <c r="AM763" t="b">
        <f t="shared" si="146"/>
        <v>0</v>
      </c>
    </row>
    <row r="764" spans="1:39" x14ac:dyDescent="0.3">
      <c r="A764" t="s">
        <v>37</v>
      </c>
      <c r="B764" t="s">
        <v>38</v>
      </c>
      <c r="C764" t="s">
        <v>39</v>
      </c>
      <c r="D764" t="s">
        <v>274</v>
      </c>
      <c r="E764" t="s">
        <v>952</v>
      </c>
      <c r="F764" s="13" t="str">
        <f>_xlfn.CONCAT(wiz_6[[#This Row],[OCTY......]],",",wiz_6[[#This Row],[OS]])</f>
        <v>LENEXA    ,KS</v>
      </c>
      <c r="G764" t="s">
        <v>53</v>
      </c>
      <c r="H764" t="s">
        <v>682</v>
      </c>
      <c r="I764" s="13" t="str">
        <f>_xlfn.CONCAT(wiz_6[[#This Row],[DCTY......]], ",",wiz_6[[#This Row],[DS]])</f>
        <v>CHARLESTON,IL</v>
      </c>
      <c r="J764" t="str">
        <f>TRIM(CONCATENATE(wiz_6[[#This Row],[SHIPPER..................]],wiz_6[[#This Row],[ZIP2..]],wiz_6[[#This Row],[ZIP3..]]))</f>
        <v>b: C H ROBINSON | 6621561920</v>
      </c>
      <c r="K764">
        <v>1</v>
      </c>
      <c r="L764">
        <v>1.37</v>
      </c>
      <c r="M764">
        <v>0.28000000000000003</v>
      </c>
      <c r="N764">
        <v>396</v>
      </c>
      <c r="O764">
        <v>0.83</v>
      </c>
      <c r="P764">
        <v>62</v>
      </c>
      <c r="Q764">
        <v>0.3</v>
      </c>
      <c r="R764">
        <v>-27</v>
      </c>
      <c r="S764">
        <v>14</v>
      </c>
      <c r="T764">
        <v>-14</v>
      </c>
      <c r="U764">
        <v>132</v>
      </c>
      <c r="V764">
        <v>132</v>
      </c>
      <c r="W764">
        <v>64093</v>
      </c>
      <c r="X764">
        <v>66215</v>
      </c>
      <c r="Y764">
        <v>61920</v>
      </c>
      <c r="Z764">
        <v>1.43</v>
      </c>
      <c r="AA764">
        <f t="shared" si="147"/>
        <v>10012</v>
      </c>
      <c r="AB764">
        <f t="shared" si="148"/>
        <v>132</v>
      </c>
      <c r="AC764">
        <f t="shared" si="149"/>
        <v>6159</v>
      </c>
      <c r="AD764">
        <f t="shared" si="150"/>
        <v>0.6151618058330004</v>
      </c>
      <c r="AE764">
        <f t="shared" si="151"/>
        <v>0</v>
      </c>
      <c r="AF764" t="e">
        <f t="shared" ca="1" si="152"/>
        <v>#N/A</v>
      </c>
      <c r="AG764" t="e">
        <f t="shared" ca="1" si="153"/>
        <v>#N/A</v>
      </c>
      <c r="AH764" t="e">
        <f t="shared" ca="1" si="154"/>
        <v>#N/A</v>
      </c>
      <c r="AI764" t="e">
        <f t="shared" ca="1" si="143"/>
        <v>#N/A</v>
      </c>
      <c r="AJ764">
        <f t="shared" si="144"/>
        <v>9.988014382740711E-5</v>
      </c>
      <c r="AK764">
        <f t="shared" si="145"/>
        <v>0</v>
      </c>
      <c r="AL764" t="e">
        <f t="shared" ca="1" si="155"/>
        <v>#N/A</v>
      </c>
      <c r="AM764" t="b">
        <f t="shared" si="146"/>
        <v>0</v>
      </c>
    </row>
    <row r="765" spans="1:39" x14ac:dyDescent="0.3">
      <c r="A765" t="s">
        <v>400</v>
      </c>
      <c r="B765" t="s">
        <v>401</v>
      </c>
      <c r="C765" t="s">
        <v>39</v>
      </c>
      <c r="D765" t="s">
        <v>274</v>
      </c>
      <c r="E765" t="s">
        <v>460</v>
      </c>
      <c r="F765" s="13" t="str">
        <f>_xlfn.CONCAT(wiz_6[[#This Row],[OCTY......]],",",wiz_6[[#This Row],[OS]])</f>
        <v>KANSAS CIT,KS</v>
      </c>
      <c r="G765" t="s">
        <v>53</v>
      </c>
      <c r="H765" t="s">
        <v>417</v>
      </c>
      <c r="I765" s="13" t="str">
        <f>_xlfn.CONCAT(wiz_6[[#This Row],[DCTY......]], ",",wiz_6[[#This Row],[DS]])</f>
        <v>ALSIP     ,IL</v>
      </c>
      <c r="J765" t="str">
        <f>TRIM(CONCATENATE(wiz_6[[#This Row],[SHIPPER..................]],wiz_6[[#This Row],[ZIP2..]],wiz_6[[#This Row],[ZIP3..]]))</f>
        <v>KELLOGG COMPANY MLXP| 6610160803</v>
      </c>
      <c r="K765">
        <v>1</v>
      </c>
      <c r="L765">
        <v>1.53</v>
      </c>
      <c r="M765">
        <v>0.28999999999999998</v>
      </c>
      <c r="N765">
        <v>479</v>
      </c>
      <c r="O765">
        <v>0.97</v>
      </c>
      <c r="P765">
        <v>238</v>
      </c>
      <c r="Q765">
        <v>0.45</v>
      </c>
      <c r="R765">
        <v>-32</v>
      </c>
      <c r="S765">
        <v>-443</v>
      </c>
      <c r="T765">
        <v>-1</v>
      </c>
      <c r="U765">
        <v>151</v>
      </c>
      <c r="V765">
        <v>-293</v>
      </c>
      <c r="W765">
        <v>63044</v>
      </c>
      <c r="X765">
        <v>66101</v>
      </c>
      <c r="Y765">
        <v>60803</v>
      </c>
      <c r="Z765">
        <v>1.6</v>
      </c>
      <c r="AA765">
        <f t="shared" si="147"/>
        <v>10012</v>
      </c>
      <c r="AB765">
        <f t="shared" si="148"/>
        <v>-293</v>
      </c>
      <c r="AC765">
        <f t="shared" si="149"/>
        <v>6159</v>
      </c>
      <c r="AD765">
        <f t="shared" si="150"/>
        <v>0.6151618058330004</v>
      </c>
      <c r="AE765">
        <f t="shared" si="151"/>
        <v>0</v>
      </c>
      <c r="AF765" t="e">
        <f t="shared" ca="1" si="152"/>
        <v>#N/A</v>
      </c>
      <c r="AG765" t="e">
        <f t="shared" ca="1" si="153"/>
        <v>#N/A</v>
      </c>
      <c r="AH765" t="e">
        <f t="shared" ca="1" si="154"/>
        <v>#N/A</v>
      </c>
      <c r="AI765" t="e">
        <f t="shared" ca="1" si="143"/>
        <v>#N/A</v>
      </c>
      <c r="AJ765">
        <f t="shared" si="144"/>
        <v>9.988014382740711E-5</v>
      </c>
      <c r="AK765">
        <f t="shared" si="145"/>
        <v>0</v>
      </c>
      <c r="AL765" t="e">
        <f t="shared" ca="1" si="155"/>
        <v>#N/A</v>
      </c>
      <c r="AM765" t="b">
        <f t="shared" si="146"/>
        <v>0</v>
      </c>
    </row>
    <row r="766" spans="1:39" x14ac:dyDescent="0.3">
      <c r="A766" t="s">
        <v>953</v>
      </c>
      <c r="B766" t="s">
        <v>954</v>
      </c>
      <c r="C766" t="s">
        <v>39</v>
      </c>
      <c r="D766" t="s">
        <v>274</v>
      </c>
      <c r="E766" t="s">
        <v>955</v>
      </c>
      <c r="F766" s="13" t="str">
        <f>_xlfn.CONCAT(wiz_6[[#This Row],[OCTY......]],",",wiz_6[[#This Row],[OS]])</f>
        <v>EDGERTON  ,KS</v>
      </c>
      <c r="G766" t="s">
        <v>53</v>
      </c>
      <c r="H766" t="s">
        <v>108</v>
      </c>
      <c r="I766" s="13" t="str">
        <f>_xlfn.CONCAT(wiz_6[[#This Row],[DCTY......]], ",",wiz_6[[#This Row],[DS]])</f>
        <v>DANVILLE  ,IL</v>
      </c>
      <c r="J766" t="str">
        <f>TRIM(CONCATENATE(wiz_6[[#This Row],[SHIPPER..................]],wiz_6[[#This Row],[ZIP2..]],wiz_6[[#This Row],[ZIP3..]]))</f>
        <v>UTXL INCORPORATED | 6602161832</v>
      </c>
      <c r="K766">
        <v>2</v>
      </c>
      <c r="L766">
        <v>1.22</v>
      </c>
      <c r="M766">
        <v>0.27</v>
      </c>
      <c r="N766">
        <v>469</v>
      </c>
      <c r="O766">
        <v>0.98</v>
      </c>
      <c r="P766">
        <v>73</v>
      </c>
      <c r="Q766">
        <v>0.3</v>
      </c>
      <c r="R766">
        <v>-28</v>
      </c>
      <c r="S766">
        <v>-63</v>
      </c>
      <c r="T766">
        <v>-3</v>
      </c>
      <c r="U766">
        <v>75</v>
      </c>
      <c r="V766">
        <v>9</v>
      </c>
      <c r="W766">
        <v>64772</v>
      </c>
      <c r="X766">
        <v>66021</v>
      </c>
      <c r="Y766">
        <v>61832</v>
      </c>
      <c r="Z766">
        <v>1.27</v>
      </c>
      <c r="AA766">
        <f t="shared" si="147"/>
        <v>10012</v>
      </c>
      <c r="AB766">
        <f t="shared" si="148"/>
        <v>18</v>
      </c>
      <c r="AC766">
        <f t="shared" si="149"/>
        <v>6159</v>
      </c>
      <c r="AD766">
        <f t="shared" si="150"/>
        <v>0.6151618058330004</v>
      </c>
      <c r="AE766">
        <f t="shared" si="151"/>
        <v>0</v>
      </c>
      <c r="AF766" t="e">
        <f t="shared" ca="1" si="152"/>
        <v>#N/A</v>
      </c>
      <c r="AG766" t="e">
        <f t="shared" ca="1" si="153"/>
        <v>#N/A</v>
      </c>
      <c r="AH766" t="e">
        <f t="shared" ca="1" si="154"/>
        <v>#N/A</v>
      </c>
      <c r="AI766" t="e">
        <f t="shared" ca="1" si="143"/>
        <v>#N/A</v>
      </c>
      <c r="AJ766">
        <f t="shared" si="144"/>
        <v>1.9976028765481422E-4</v>
      </c>
      <c r="AK766">
        <f t="shared" si="145"/>
        <v>0</v>
      </c>
      <c r="AL766" t="e">
        <f t="shared" ca="1" si="155"/>
        <v>#N/A</v>
      </c>
      <c r="AM766" t="b">
        <f t="shared" si="146"/>
        <v>0</v>
      </c>
    </row>
    <row r="767" spans="1:39" x14ac:dyDescent="0.3">
      <c r="A767" t="s">
        <v>37</v>
      </c>
      <c r="B767" t="s">
        <v>38</v>
      </c>
      <c r="C767" t="s">
        <v>39</v>
      </c>
      <c r="D767" t="s">
        <v>274</v>
      </c>
      <c r="E767" t="s">
        <v>769</v>
      </c>
      <c r="F767" s="13" t="str">
        <f>_xlfn.CONCAT(wiz_6[[#This Row],[OCTY......]],",",wiz_6[[#This Row],[OS]])</f>
        <v>EDWARDSVIL,KS</v>
      </c>
      <c r="G767" t="s">
        <v>42</v>
      </c>
      <c r="H767" t="s">
        <v>478</v>
      </c>
      <c r="I767" s="13" t="str">
        <f>_xlfn.CONCAT(wiz_6[[#This Row],[DCTY......]], ",",wiz_6[[#This Row],[DS]])</f>
        <v>JEFFERSONV,IN</v>
      </c>
      <c r="J767" t="str">
        <f>TRIM(CONCATENATE(wiz_6[[#This Row],[SHIPPER..................]],wiz_6[[#This Row],[ZIP2..]],wiz_6[[#This Row],[ZIP3..]]))</f>
        <v>b: C H ROBINSON | 6611347130</v>
      </c>
      <c r="K767">
        <v>1</v>
      </c>
      <c r="L767">
        <v>1.55</v>
      </c>
      <c r="M767">
        <v>0.28000000000000003</v>
      </c>
      <c r="N767">
        <v>518</v>
      </c>
      <c r="O767">
        <v>2.08</v>
      </c>
      <c r="P767">
        <v>16</v>
      </c>
      <c r="Q767">
        <v>0.25</v>
      </c>
      <c r="R767">
        <v>-24</v>
      </c>
      <c r="S767">
        <v>-99</v>
      </c>
      <c r="T767">
        <v>-246</v>
      </c>
      <c r="U767">
        <v>-82</v>
      </c>
      <c r="V767">
        <v>-427</v>
      </c>
      <c r="W767">
        <v>66201</v>
      </c>
      <c r="X767">
        <v>66113</v>
      </c>
      <c r="Y767">
        <v>47130</v>
      </c>
      <c r="Z767">
        <v>1.61</v>
      </c>
      <c r="AA767">
        <f t="shared" si="147"/>
        <v>10012</v>
      </c>
      <c r="AB767">
        <f t="shared" si="148"/>
        <v>-427</v>
      </c>
      <c r="AC767">
        <f t="shared" si="149"/>
        <v>6159</v>
      </c>
      <c r="AD767">
        <f t="shared" si="150"/>
        <v>0.6151618058330004</v>
      </c>
      <c r="AE767">
        <f t="shared" si="151"/>
        <v>0</v>
      </c>
      <c r="AF767" t="e">
        <f t="shared" ca="1" si="152"/>
        <v>#N/A</v>
      </c>
      <c r="AG767" t="e">
        <f t="shared" ca="1" si="153"/>
        <v>#N/A</v>
      </c>
      <c r="AH767" t="e">
        <f t="shared" ca="1" si="154"/>
        <v>#N/A</v>
      </c>
      <c r="AI767" t="e">
        <f t="shared" ca="1" si="143"/>
        <v>#N/A</v>
      </c>
      <c r="AJ767">
        <f t="shared" si="144"/>
        <v>9.988014382740711E-5</v>
      </c>
      <c r="AK767">
        <f t="shared" si="145"/>
        <v>0</v>
      </c>
      <c r="AL767" t="e">
        <f t="shared" ca="1" si="155"/>
        <v>#N/A</v>
      </c>
      <c r="AM767" t="b">
        <f t="shared" si="146"/>
        <v>0</v>
      </c>
    </row>
    <row r="768" spans="1:39" x14ac:dyDescent="0.3">
      <c r="A768" t="s">
        <v>37</v>
      </c>
      <c r="B768" t="s">
        <v>38</v>
      </c>
      <c r="C768" t="s">
        <v>39</v>
      </c>
      <c r="D768" t="s">
        <v>274</v>
      </c>
      <c r="E768" t="s">
        <v>460</v>
      </c>
      <c r="F768" s="13" t="str">
        <f>_xlfn.CONCAT(wiz_6[[#This Row],[OCTY......]],",",wiz_6[[#This Row],[OS]])</f>
        <v>KANSAS CIT,KS</v>
      </c>
      <c r="G768" t="s">
        <v>87</v>
      </c>
      <c r="H768" t="s">
        <v>393</v>
      </c>
      <c r="I768" s="13" t="str">
        <f>_xlfn.CONCAT(wiz_6[[#This Row],[DCTY......]], ",",wiz_6[[#This Row],[DS]])</f>
        <v>COLUMBUS  ,OH</v>
      </c>
      <c r="J768" t="str">
        <f>TRIM(CONCATENATE(wiz_6[[#This Row],[SHIPPER..................]],wiz_6[[#This Row],[ZIP2..]],wiz_6[[#This Row],[ZIP3..]]))</f>
        <v>b: C H ROBINSON | 6610143201</v>
      </c>
      <c r="K768">
        <v>1</v>
      </c>
      <c r="L768">
        <v>1.17</v>
      </c>
      <c r="M768">
        <v>0.27</v>
      </c>
      <c r="N768">
        <v>661</v>
      </c>
      <c r="O768">
        <v>1.79</v>
      </c>
      <c r="P768">
        <v>9</v>
      </c>
      <c r="Q768">
        <v>0.25</v>
      </c>
      <c r="R768">
        <v>-40</v>
      </c>
      <c r="S768">
        <v>-91</v>
      </c>
      <c r="T768">
        <v>-95</v>
      </c>
      <c r="U768">
        <v>-126</v>
      </c>
      <c r="V768">
        <v>-312</v>
      </c>
      <c r="W768">
        <v>66201</v>
      </c>
      <c r="X768">
        <v>66101</v>
      </c>
      <c r="Y768">
        <v>43201</v>
      </c>
      <c r="Z768">
        <v>1.22</v>
      </c>
      <c r="AA768">
        <f t="shared" si="147"/>
        <v>10012</v>
      </c>
      <c r="AB768">
        <f t="shared" si="148"/>
        <v>-312</v>
      </c>
      <c r="AC768">
        <f t="shared" si="149"/>
        <v>6159</v>
      </c>
      <c r="AD768">
        <f t="shared" si="150"/>
        <v>0.6151618058330004</v>
      </c>
      <c r="AE768">
        <f t="shared" si="151"/>
        <v>0</v>
      </c>
      <c r="AF768" t="e">
        <f t="shared" ca="1" si="152"/>
        <v>#N/A</v>
      </c>
      <c r="AG768" t="e">
        <f t="shared" ca="1" si="153"/>
        <v>#N/A</v>
      </c>
      <c r="AH768" t="e">
        <f t="shared" ca="1" si="154"/>
        <v>#N/A</v>
      </c>
      <c r="AI768" t="e">
        <f t="shared" ca="1" si="143"/>
        <v>#N/A</v>
      </c>
      <c r="AJ768">
        <f t="shared" si="144"/>
        <v>9.988014382740711E-5</v>
      </c>
      <c r="AK768">
        <f t="shared" si="145"/>
        <v>0</v>
      </c>
      <c r="AL768" t="e">
        <f t="shared" ca="1" si="155"/>
        <v>#N/A</v>
      </c>
      <c r="AM768" t="b">
        <f t="shared" si="146"/>
        <v>0</v>
      </c>
    </row>
    <row r="769" spans="1:39" x14ac:dyDescent="0.3">
      <c r="A769" t="s">
        <v>195</v>
      </c>
      <c r="B769" t="s">
        <v>196</v>
      </c>
      <c r="C769" t="s">
        <v>39</v>
      </c>
      <c r="D769" t="s">
        <v>274</v>
      </c>
      <c r="E769" t="s">
        <v>956</v>
      </c>
      <c r="F769" s="13" t="str">
        <f>_xlfn.CONCAT(wiz_6[[#This Row],[OCTY......]],",",wiz_6[[#This Row],[OS]])</f>
        <v>SPRING HIL,KS</v>
      </c>
      <c r="G769" t="s">
        <v>70</v>
      </c>
      <c r="H769" t="s">
        <v>197</v>
      </c>
      <c r="I769" s="13" t="str">
        <f>_xlfn.CONCAT(wiz_6[[#This Row],[DCTY......]], ",",wiz_6[[#This Row],[DS]])</f>
        <v>MARTIN    ,TN</v>
      </c>
      <c r="J769" t="str">
        <f>TRIM(CONCATENATE(wiz_6[[#This Row],[SHIPPER..................]],wiz_6[[#This Row],[ZIP2..]],wiz_6[[#This Row],[ZIP3..]]))</f>
        <v>MTD PRODUCTS INC | 6608338237</v>
      </c>
      <c r="K769">
        <v>3</v>
      </c>
      <c r="L769">
        <v>1.39</v>
      </c>
      <c r="M769">
        <v>0.2</v>
      </c>
      <c r="N769">
        <v>469</v>
      </c>
      <c r="O769">
        <v>0.86</v>
      </c>
      <c r="P769">
        <v>94</v>
      </c>
      <c r="Q769">
        <v>0.33</v>
      </c>
      <c r="R769">
        <v>6</v>
      </c>
      <c r="S769">
        <v>-54</v>
      </c>
      <c r="T769">
        <v>25</v>
      </c>
      <c r="U769">
        <v>340</v>
      </c>
      <c r="V769">
        <v>311</v>
      </c>
      <c r="W769">
        <v>65661</v>
      </c>
      <c r="X769">
        <v>66083</v>
      </c>
      <c r="Y769">
        <v>38237</v>
      </c>
      <c r="Z769">
        <v>1.37</v>
      </c>
      <c r="AA769">
        <f t="shared" si="147"/>
        <v>10012</v>
      </c>
      <c r="AB769">
        <f t="shared" si="148"/>
        <v>933</v>
      </c>
      <c r="AC769">
        <f t="shared" si="149"/>
        <v>6159</v>
      </c>
      <c r="AD769">
        <f t="shared" si="150"/>
        <v>0.6151618058330004</v>
      </c>
      <c r="AE769">
        <f t="shared" si="151"/>
        <v>0</v>
      </c>
      <c r="AF769" t="e">
        <f t="shared" ca="1" si="152"/>
        <v>#N/A</v>
      </c>
      <c r="AG769" t="e">
        <f t="shared" ca="1" si="153"/>
        <v>#N/A</v>
      </c>
      <c r="AH769" t="e">
        <f t="shared" ca="1" si="154"/>
        <v>#N/A</v>
      </c>
      <c r="AI769" t="e">
        <f t="shared" ca="1" si="143"/>
        <v>#N/A</v>
      </c>
      <c r="AJ769">
        <f t="shared" si="144"/>
        <v>2.9964043148222132E-4</v>
      </c>
      <c r="AK769">
        <f t="shared" si="145"/>
        <v>0</v>
      </c>
      <c r="AL769" t="e">
        <f t="shared" ca="1" si="155"/>
        <v>#N/A</v>
      </c>
      <c r="AM769" t="b">
        <f t="shared" si="146"/>
        <v>0</v>
      </c>
    </row>
    <row r="770" spans="1:39" x14ac:dyDescent="0.3">
      <c r="A770" t="s">
        <v>105</v>
      </c>
      <c r="B770" t="s">
        <v>106</v>
      </c>
      <c r="C770" t="s">
        <v>39</v>
      </c>
      <c r="D770" t="s">
        <v>274</v>
      </c>
      <c r="E770" t="s">
        <v>460</v>
      </c>
      <c r="F770" s="13" t="str">
        <f>_xlfn.CONCAT(wiz_6[[#This Row],[OCTY......]],",",wiz_6[[#This Row],[OS]])</f>
        <v>KANSAS CIT,KS</v>
      </c>
      <c r="G770" t="s">
        <v>70</v>
      </c>
      <c r="H770" t="s">
        <v>887</v>
      </c>
      <c r="I770" s="13" t="str">
        <f>_xlfn.CONCAT(wiz_6[[#This Row],[DCTY......]], ",",wiz_6[[#This Row],[DS]])</f>
        <v>KNOXVILLE ,TN</v>
      </c>
      <c r="J770" t="str">
        <f>TRIM(CONCATENATE(wiz_6[[#This Row],[SHIPPER..................]],wiz_6[[#This Row],[ZIP2..]],wiz_6[[#This Row],[ZIP3..]]))</f>
        <v>b: RYAN TRANSPORTATIO| 6610137950</v>
      </c>
      <c r="K770">
        <v>1</v>
      </c>
      <c r="L770">
        <v>1.19</v>
      </c>
      <c r="M770">
        <v>0.27</v>
      </c>
      <c r="N770">
        <v>737</v>
      </c>
      <c r="O770">
        <v>1.92</v>
      </c>
      <c r="P770">
        <v>0</v>
      </c>
      <c r="Q770">
        <v>0.25</v>
      </c>
      <c r="R770">
        <v>-44</v>
      </c>
      <c r="S770">
        <v>17</v>
      </c>
      <c r="T770">
        <v>-74</v>
      </c>
      <c r="U770">
        <v>-192</v>
      </c>
      <c r="V770">
        <v>-249</v>
      </c>
      <c r="W770">
        <v>66101</v>
      </c>
      <c r="X770">
        <v>66101</v>
      </c>
      <c r="Y770">
        <v>37950</v>
      </c>
      <c r="Z770">
        <v>1.24</v>
      </c>
      <c r="AA770">
        <f t="shared" si="147"/>
        <v>10012</v>
      </c>
      <c r="AB770">
        <f t="shared" si="148"/>
        <v>-249</v>
      </c>
      <c r="AC770">
        <f t="shared" si="149"/>
        <v>6159</v>
      </c>
      <c r="AD770">
        <f t="shared" si="150"/>
        <v>0.6151618058330004</v>
      </c>
      <c r="AE770">
        <f t="shared" si="151"/>
        <v>0</v>
      </c>
      <c r="AF770" t="e">
        <f t="shared" ca="1" si="152"/>
        <v>#N/A</v>
      </c>
      <c r="AG770" t="e">
        <f t="shared" ca="1" si="153"/>
        <v>#N/A</v>
      </c>
      <c r="AH770" t="e">
        <f t="shared" ca="1" si="154"/>
        <v>#N/A</v>
      </c>
      <c r="AI770" t="e">
        <f t="shared" ref="AI770:AI833" ca="1" si="156">REPLACE(AF770,2,1,"K")</f>
        <v>#N/A</v>
      </c>
      <c r="AJ770">
        <f t="shared" ref="AJ770:AJ833" si="157">K770/AA770</f>
        <v>9.988014382740711E-5</v>
      </c>
      <c r="AK770">
        <f t="shared" ref="AK770:AK833" si="158">_xlfn.MINIFS($X$3:$X$2378,$C$3:$C$2378,A770,$AL$3:$AL$2378,"&gt;0.05")</f>
        <v>0</v>
      </c>
      <c r="AL770" t="e">
        <f t="shared" ca="1" si="155"/>
        <v>#N/A</v>
      </c>
      <c r="AM770" t="b">
        <f t="shared" ref="AM770:AM833" si="159">IF(AK770=V770,J770,FALSE)</f>
        <v>0</v>
      </c>
    </row>
    <row r="771" spans="1:39" x14ac:dyDescent="0.3">
      <c r="A771" t="s">
        <v>210</v>
      </c>
      <c r="B771" t="s">
        <v>211</v>
      </c>
      <c r="C771" t="s">
        <v>39</v>
      </c>
      <c r="D771" t="s">
        <v>274</v>
      </c>
      <c r="E771" t="s">
        <v>952</v>
      </c>
      <c r="F771" s="13" t="str">
        <f>_xlfn.CONCAT(wiz_6[[#This Row],[OCTY......]],",",wiz_6[[#This Row],[OS]])</f>
        <v>LENEXA    ,KS</v>
      </c>
      <c r="G771" t="s">
        <v>70</v>
      </c>
      <c r="H771" t="s">
        <v>202</v>
      </c>
      <c r="I771" s="13" t="str">
        <f>_xlfn.CONCAT(wiz_6[[#This Row],[DCTY......]], ",",wiz_6[[#This Row],[DS]])</f>
        <v>NASHVILLE ,TN</v>
      </c>
      <c r="J771" t="str">
        <f>TRIM(CONCATENATE(wiz_6[[#This Row],[SHIPPER..................]],wiz_6[[#This Row],[ZIP2..]],wiz_6[[#This Row],[ZIP3..]]))</f>
        <v>b: ECHO GLOBAL LOGIST| 6621537201</v>
      </c>
      <c r="K771">
        <v>1</v>
      </c>
      <c r="L771">
        <v>1.1000000000000001</v>
      </c>
      <c r="M771">
        <v>0.28000000000000003</v>
      </c>
      <c r="N771">
        <v>578</v>
      </c>
      <c r="O771">
        <v>1.1000000000000001</v>
      </c>
      <c r="P771">
        <v>422</v>
      </c>
      <c r="Q771">
        <v>0.7</v>
      </c>
      <c r="R771">
        <v>-17</v>
      </c>
      <c r="S771">
        <v>-146</v>
      </c>
      <c r="T771">
        <v>0</v>
      </c>
      <c r="U771">
        <v>-87</v>
      </c>
      <c r="V771">
        <v>-233</v>
      </c>
      <c r="W771">
        <v>73448</v>
      </c>
      <c r="X771">
        <v>66215</v>
      </c>
      <c r="Y771">
        <v>37201</v>
      </c>
      <c r="Z771">
        <v>1.1599999999999999</v>
      </c>
      <c r="AA771">
        <f t="shared" ref="AA771:AA834" si="160">SUMIFS(K$3:K$2378,$C$3:$C$2378,$C771)</f>
        <v>10012</v>
      </c>
      <c r="AB771">
        <f t="shared" ref="AB771:AB834" si="161">V771*K771</f>
        <v>-233</v>
      </c>
      <c r="AC771">
        <f t="shared" ref="AC771:AC834" si="162">SUMIFS(AB$3:AB$2378,$C$3:$C$2378,$C771)</f>
        <v>6159</v>
      </c>
      <c r="AD771">
        <f t="shared" ref="AD771:AD834" si="163">AC771/AA771</f>
        <v>0.6151618058330004</v>
      </c>
      <c r="AE771">
        <f t="shared" ref="AE771:AE834" si="164">_xlfn.MINIFS($X$3:$X$2378,$C$3:$C$2378,A771)</f>
        <v>0</v>
      </c>
      <c r="AF771" t="e">
        <f t="shared" ref="AF771:AF834" ca="1" si="165">CELL("address",INDEX($X$3:$X$2378,MATCH(_xlfn.MINIFS($X$3:$X$2378,$C$3:$C$2378,A771),$X$3:$X$2378,0)))</f>
        <v>#N/A</v>
      </c>
      <c r="AG771" t="e">
        <f t="shared" ref="AG771:AG834" ca="1" si="166">REPLACE(AF771,2,1,"J")</f>
        <v>#N/A</v>
      </c>
      <c r="AH771" t="e">
        <f t="shared" ref="AH771:AH834" ca="1" si="167">INDIRECT(AG771)</f>
        <v>#N/A</v>
      </c>
      <c r="AI771" t="e">
        <f t="shared" ca="1" si="156"/>
        <v>#N/A</v>
      </c>
      <c r="AJ771">
        <f t="shared" si="157"/>
        <v>9.988014382740711E-5</v>
      </c>
      <c r="AK771">
        <f t="shared" si="158"/>
        <v>0</v>
      </c>
      <c r="AL771" t="e">
        <f t="shared" ref="AL771:AL834" ca="1" si="168">OFFSET(J$2,MATCH(AK771,$X$3:$X$2378,0),)</f>
        <v>#N/A</v>
      </c>
      <c r="AM771" t="b">
        <f t="shared" si="159"/>
        <v>0</v>
      </c>
    </row>
    <row r="772" spans="1:39" x14ac:dyDescent="0.3">
      <c r="A772" t="s">
        <v>37</v>
      </c>
      <c r="B772" t="s">
        <v>38</v>
      </c>
      <c r="C772" t="s">
        <v>39</v>
      </c>
      <c r="D772" t="s">
        <v>274</v>
      </c>
      <c r="E772" t="s">
        <v>796</v>
      </c>
      <c r="F772" s="13" t="str">
        <f>_xlfn.CONCAT(wiz_6[[#This Row],[OCTY......]],",",wiz_6[[#This Row],[OS]])</f>
        <v>BELOIT    ,KS</v>
      </c>
      <c r="G772" t="s">
        <v>53</v>
      </c>
      <c r="H772" t="s">
        <v>957</v>
      </c>
      <c r="I772" s="13" t="str">
        <f>_xlfn.CONCAT(wiz_6[[#This Row],[DCTY......]], ",",wiz_6[[#This Row],[DS]])</f>
        <v>MORTON    ,IL</v>
      </c>
      <c r="J772" t="str">
        <f>TRIM(CONCATENATE(wiz_6[[#This Row],[SHIPPER..................]],wiz_6[[#This Row],[ZIP2..]],wiz_6[[#This Row],[ZIP3..]]))</f>
        <v>b: C H ROBINSON | 6742061550</v>
      </c>
      <c r="K772">
        <v>1</v>
      </c>
      <c r="L772">
        <v>1.22</v>
      </c>
      <c r="M772">
        <v>0.27</v>
      </c>
      <c r="N772">
        <v>557</v>
      </c>
      <c r="O772">
        <v>0.88</v>
      </c>
      <c r="P772">
        <v>80</v>
      </c>
      <c r="Q772">
        <v>0.3</v>
      </c>
      <c r="R772">
        <v>-34</v>
      </c>
      <c r="S772">
        <v>-121</v>
      </c>
      <c r="T772">
        <v>53</v>
      </c>
      <c r="U772">
        <v>0</v>
      </c>
      <c r="V772">
        <v>-68</v>
      </c>
      <c r="W772">
        <v>67661</v>
      </c>
      <c r="X772">
        <v>67420</v>
      </c>
      <c r="Y772">
        <v>61550</v>
      </c>
      <c r="Z772">
        <v>1.27</v>
      </c>
      <c r="AA772">
        <f t="shared" si="160"/>
        <v>10012</v>
      </c>
      <c r="AB772">
        <f t="shared" si="161"/>
        <v>-68</v>
      </c>
      <c r="AC772">
        <f t="shared" si="162"/>
        <v>6159</v>
      </c>
      <c r="AD772">
        <f t="shared" si="163"/>
        <v>0.6151618058330004</v>
      </c>
      <c r="AE772">
        <f t="shared" si="164"/>
        <v>0</v>
      </c>
      <c r="AF772" t="e">
        <f t="shared" ca="1" si="165"/>
        <v>#N/A</v>
      </c>
      <c r="AG772" t="e">
        <f t="shared" ca="1" si="166"/>
        <v>#N/A</v>
      </c>
      <c r="AH772" t="e">
        <f t="shared" ca="1" si="167"/>
        <v>#N/A</v>
      </c>
      <c r="AI772" t="e">
        <f t="shared" ca="1" si="156"/>
        <v>#N/A</v>
      </c>
      <c r="AJ772">
        <f t="shared" si="157"/>
        <v>9.988014382740711E-5</v>
      </c>
      <c r="AK772">
        <f t="shared" si="158"/>
        <v>0</v>
      </c>
      <c r="AL772" t="e">
        <f t="shared" ca="1" si="168"/>
        <v>#N/A</v>
      </c>
      <c r="AM772" t="b">
        <f t="shared" si="159"/>
        <v>0</v>
      </c>
    </row>
    <row r="773" spans="1:39" x14ac:dyDescent="0.3">
      <c r="A773" t="s">
        <v>37</v>
      </c>
      <c r="B773" t="s">
        <v>38</v>
      </c>
      <c r="C773" t="s">
        <v>39</v>
      </c>
      <c r="D773" t="s">
        <v>274</v>
      </c>
      <c r="E773" t="s">
        <v>958</v>
      </c>
      <c r="F773" s="13" t="str">
        <f>_xlfn.CONCAT(wiz_6[[#This Row],[OCTY......]],",",wiz_6[[#This Row],[OS]])</f>
        <v>ABILENE   ,KS</v>
      </c>
      <c r="G773" t="s">
        <v>70</v>
      </c>
      <c r="H773" t="s">
        <v>349</v>
      </c>
      <c r="I773" s="13" t="str">
        <f>_xlfn.CONCAT(wiz_6[[#This Row],[DCTY......]], ",",wiz_6[[#This Row],[DS]])</f>
        <v>CHATTANOOG,TN</v>
      </c>
      <c r="J773" t="str">
        <f>TRIM(CONCATENATE(wiz_6[[#This Row],[SHIPPER..................]],wiz_6[[#This Row],[ZIP2..]],wiz_6[[#This Row],[ZIP3..]]))</f>
        <v>b: C H ROBINSON | 6741037401</v>
      </c>
      <c r="K773">
        <v>1</v>
      </c>
      <c r="L773">
        <v>1.63</v>
      </c>
      <c r="M773">
        <v>0.28000000000000003</v>
      </c>
      <c r="N773">
        <v>836</v>
      </c>
      <c r="O773">
        <v>1.79</v>
      </c>
      <c r="P773">
        <v>163</v>
      </c>
      <c r="Q773">
        <v>0.4</v>
      </c>
      <c r="R773">
        <v>-51</v>
      </c>
      <c r="S773">
        <v>121</v>
      </c>
      <c r="T773">
        <v>-7</v>
      </c>
      <c r="U773">
        <v>0</v>
      </c>
      <c r="V773">
        <v>114</v>
      </c>
      <c r="W773">
        <v>67661</v>
      </c>
      <c r="X773">
        <v>67410</v>
      </c>
      <c r="Y773">
        <v>37401</v>
      </c>
      <c r="Z773">
        <v>1.69</v>
      </c>
      <c r="AA773">
        <f t="shared" si="160"/>
        <v>10012</v>
      </c>
      <c r="AB773">
        <f t="shared" si="161"/>
        <v>114</v>
      </c>
      <c r="AC773">
        <f t="shared" si="162"/>
        <v>6159</v>
      </c>
      <c r="AD773">
        <f t="shared" si="163"/>
        <v>0.6151618058330004</v>
      </c>
      <c r="AE773">
        <f t="shared" si="164"/>
        <v>0</v>
      </c>
      <c r="AF773" t="e">
        <f t="shared" ca="1" si="165"/>
        <v>#N/A</v>
      </c>
      <c r="AG773" t="e">
        <f t="shared" ca="1" si="166"/>
        <v>#N/A</v>
      </c>
      <c r="AH773" t="e">
        <f t="shared" ca="1" si="167"/>
        <v>#N/A</v>
      </c>
      <c r="AI773" t="e">
        <f t="shared" ca="1" si="156"/>
        <v>#N/A</v>
      </c>
      <c r="AJ773">
        <f t="shared" si="157"/>
        <v>9.988014382740711E-5</v>
      </c>
      <c r="AK773">
        <f t="shared" si="158"/>
        <v>0</v>
      </c>
      <c r="AL773" t="e">
        <f t="shared" ca="1" si="168"/>
        <v>#N/A</v>
      </c>
      <c r="AM773" t="b">
        <f t="shared" si="159"/>
        <v>0</v>
      </c>
    </row>
    <row r="774" spans="1:39" x14ac:dyDescent="0.3">
      <c r="A774" t="s">
        <v>344</v>
      </c>
      <c r="B774" t="s">
        <v>345</v>
      </c>
      <c r="C774" t="s">
        <v>39</v>
      </c>
      <c r="D774" t="s">
        <v>44</v>
      </c>
      <c r="E774" t="s">
        <v>209</v>
      </c>
      <c r="F774" s="13" t="str">
        <f>_xlfn.CONCAT(wiz_6[[#This Row],[OCTY......]],",",wiz_6[[#This Row],[OS]])</f>
        <v>BOWLING GR,KY</v>
      </c>
      <c r="G774" t="s">
        <v>53</v>
      </c>
      <c r="H774" t="s">
        <v>770</v>
      </c>
      <c r="I774" s="13" t="str">
        <f>_xlfn.CONCAT(wiz_6[[#This Row],[DCTY......]], ",",wiz_6[[#This Row],[DS]])</f>
        <v>BOLINGBROO,IL</v>
      </c>
      <c r="J774" t="str">
        <f>TRIM(CONCATENATE(wiz_6[[#This Row],[SHIPPER..................]],wiz_6[[#This Row],[ZIP2..]],wiz_6[[#This Row],[ZIP3..]]))</f>
        <v>b: SCHNEIDER LOGISTIC| 4210160440</v>
      </c>
      <c r="K774">
        <v>1</v>
      </c>
      <c r="L774">
        <v>1.45</v>
      </c>
      <c r="M774">
        <v>0.19</v>
      </c>
      <c r="N774">
        <v>427</v>
      </c>
      <c r="O774">
        <v>0.96</v>
      </c>
      <c r="P774">
        <v>113</v>
      </c>
      <c r="Q774">
        <v>0.35</v>
      </c>
      <c r="R774">
        <v>34</v>
      </c>
      <c r="S774">
        <v>-253</v>
      </c>
      <c r="T774">
        <v>-18</v>
      </c>
      <c r="U774">
        <v>26</v>
      </c>
      <c r="V774">
        <v>-245</v>
      </c>
      <c r="W774">
        <v>38501</v>
      </c>
      <c r="X774">
        <v>42101</v>
      </c>
      <c r="Y774">
        <v>60440</v>
      </c>
      <c r="Z774">
        <v>1.42</v>
      </c>
      <c r="AA774">
        <f t="shared" si="160"/>
        <v>10012</v>
      </c>
      <c r="AB774">
        <f t="shared" si="161"/>
        <v>-245</v>
      </c>
      <c r="AC774">
        <f t="shared" si="162"/>
        <v>6159</v>
      </c>
      <c r="AD774">
        <f t="shared" si="163"/>
        <v>0.6151618058330004</v>
      </c>
      <c r="AE774">
        <f t="shared" si="164"/>
        <v>0</v>
      </c>
      <c r="AF774" t="e">
        <f t="shared" ca="1" si="165"/>
        <v>#N/A</v>
      </c>
      <c r="AG774" t="e">
        <f t="shared" ca="1" si="166"/>
        <v>#N/A</v>
      </c>
      <c r="AH774" t="e">
        <f t="shared" ca="1" si="167"/>
        <v>#N/A</v>
      </c>
      <c r="AI774" t="e">
        <f t="shared" ca="1" si="156"/>
        <v>#N/A</v>
      </c>
      <c r="AJ774">
        <f t="shared" si="157"/>
        <v>9.988014382740711E-5</v>
      </c>
      <c r="AK774">
        <f t="shared" si="158"/>
        <v>0</v>
      </c>
      <c r="AL774" t="e">
        <f t="shared" ca="1" si="168"/>
        <v>#N/A</v>
      </c>
      <c r="AM774" t="b">
        <f t="shared" si="159"/>
        <v>0</v>
      </c>
    </row>
    <row r="775" spans="1:39" x14ac:dyDescent="0.3">
      <c r="A775" t="s">
        <v>37</v>
      </c>
      <c r="B775" t="s">
        <v>38</v>
      </c>
      <c r="C775" t="s">
        <v>39</v>
      </c>
      <c r="D775" t="s">
        <v>44</v>
      </c>
      <c r="E775" t="s">
        <v>464</v>
      </c>
      <c r="F775" s="13" t="str">
        <f>_xlfn.CONCAT(wiz_6[[#This Row],[OCTY......]],",",wiz_6[[#This Row],[OS]])</f>
        <v>FRANKLIN  ,KY</v>
      </c>
      <c r="G775" t="s">
        <v>68</v>
      </c>
      <c r="H775" t="s">
        <v>415</v>
      </c>
      <c r="I775" s="13" t="str">
        <f>_xlfn.CONCAT(wiz_6[[#This Row],[DCTY......]], ",",wiz_6[[#This Row],[DS]])</f>
        <v>MONROE    ,NC</v>
      </c>
      <c r="J775" t="str">
        <f>TRIM(CONCATENATE(wiz_6[[#This Row],[SHIPPER..................]],wiz_6[[#This Row],[ZIP2..]],wiz_6[[#This Row],[ZIP3..]]))</f>
        <v>b: C H ROBINSON | 4213428110</v>
      </c>
      <c r="K775">
        <v>3</v>
      </c>
      <c r="L775">
        <v>1.48</v>
      </c>
      <c r="M775">
        <v>0.27</v>
      </c>
      <c r="N775">
        <v>456</v>
      </c>
      <c r="O775">
        <v>0.95</v>
      </c>
      <c r="P775">
        <v>148</v>
      </c>
      <c r="Q775">
        <v>0.38</v>
      </c>
      <c r="R775">
        <v>-20</v>
      </c>
      <c r="S775">
        <v>-207</v>
      </c>
      <c r="T775">
        <v>4</v>
      </c>
      <c r="U775">
        <v>-109</v>
      </c>
      <c r="V775">
        <v>-312</v>
      </c>
      <c r="W775">
        <v>30050</v>
      </c>
      <c r="X775">
        <v>42134</v>
      </c>
      <c r="Y775">
        <v>28110</v>
      </c>
      <c r="Z775">
        <v>1.53</v>
      </c>
      <c r="AA775">
        <f t="shared" si="160"/>
        <v>10012</v>
      </c>
      <c r="AB775">
        <f t="shared" si="161"/>
        <v>-936</v>
      </c>
      <c r="AC775">
        <f t="shared" si="162"/>
        <v>6159</v>
      </c>
      <c r="AD775">
        <f t="shared" si="163"/>
        <v>0.6151618058330004</v>
      </c>
      <c r="AE775">
        <f t="shared" si="164"/>
        <v>0</v>
      </c>
      <c r="AF775" t="e">
        <f t="shared" ca="1" si="165"/>
        <v>#N/A</v>
      </c>
      <c r="AG775" t="e">
        <f t="shared" ca="1" si="166"/>
        <v>#N/A</v>
      </c>
      <c r="AH775" t="e">
        <f t="shared" ca="1" si="167"/>
        <v>#N/A</v>
      </c>
      <c r="AI775" t="e">
        <f t="shared" ca="1" si="156"/>
        <v>#N/A</v>
      </c>
      <c r="AJ775">
        <f t="shared" si="157"/>
        <v>2.9964043148222132E-4</v>
      </c>
      <c r="AK775">
        <f t="shared" si="158"/>
        <v>0</v>
      </c>
      <c r="AL775" t="e">
        <f t="shared" ca="1" si="168"/>
        <v>#N/A</v>
      </c>
      <c r="AM775" t="b">
        <f t="shared" si="159"/>
        <v>0</v>
      </c>
    </row>
    <row r="776" spans="1:39" x14ac:dyDescent="0.3">
      <c r="A776" t="s">
        <v>78</v>
      </c>
      <c r="B776" t="s">
        <v>79</v>
      </c>
      <c r="C776" t="s">
        <v>39</v>
      </c>
      <c r="D776" t="s">
        <v>44</v>
      </c>
      <c r="E776" t="s">
        <v>464</v>
      </c>
      <c r="F776" s="13" t="str">
        <f>_xlfn.CONCAT(wiz_6[[#This Row],[OCTY......]],",",wiz_6[[#This Row],[OS]])</f>
        <v>FRANKLIN  ,KY</v>
      </c>
      <c r="G776" t="s">
        <v>90</v>
      </c>
      <c r="H776" t="s">
        <v>959</v>
      </c>
      <c r="I776" s="13" t="str">
        <f>_xlfn.CONCAT(wiz_6[[#This Row],[DCTY......]], ",",wiz_6[[#This Row],[DS]])</f>
        <v>DUNCAN    ,SC</v>
      </c>
      <c r="J776" t="str">
        <f>TRIM(CONCATENATE(wiz_6[[#This Row],[SHIPPER..................]],wiz_6[[#This Row],[ZIP2..]],wiz_6[[#This Row],[ZIP3..]]))</f>
        <v>TRACTOR SUPPLY MANHAT| 4213429334</v>
      </c>
      <c r="K776">
        <v>1</v>
      </c>
      <c r="L776">
        <v>2.62</v>
      </c>
      <c r="M776">
        <v>0.22</v>
      </c>
      <c r="N776">
        <v>369</v>
      </c>
      <c r="O776">
        <v>0.83</v>
      </c>
      <c r="P776">
        <v>65</v>
      </c>
      <c r="Q776">
        <v>0.3</v>
      </c>
      <c r="R776">
        <v>-4</v>
      </c>
      <c r="S776">
        <v>-192</v>
      </c>
      <c r="T776">
        <v>-14</v>
      </c>
      <c r="U776">
        <v>385</v>
      </c>
      <c r="V776">
        <v>179</v>
      </c>
      <c r="W776">
        <v>38563</v>
      </c>
      <c r="X776">
        <v>42134</v>
      </c>
      <c r="Y776">
        <v>29334</v>
      </c>
      <c r="Z776">
        <v>2.62</v>
      </c>
      <c r="AA776">
        <f t="shared" si="160"/>
        <v>10012</v>
      </c>
      <c r="AB776">
        <f t="shared" si="161"/>
        <v>179</v>
      </c>
      <c r="AC776">
        <f t="shared" si="162"/>
        <v>6159</v>
      </c>
      <c r="AD776">
        <f t="shared" si="163"/>
        <v>0.6151618058330004</v>
      </c>
      <c r="AE776">
        <f t="shared" si="164"/>
        <v>0</v>
      </c>
      <c r="AF776" t="e">
        <f t="shared" ca="1" si="165"/>
        <v>#N/A</v>
      </c>
      <c r="AG776" t="e">
        <f t="shared" ca="1" si="166"/>
        <v>#N/A</v>
      </c>
      <c r="AH776" t="e">
        <f t="shared" ca="1" si="167"/>
        <v>#N/A</v>
      </c>
      <c r="AI776" t="e">
        <f t="shared" ca="1" si="156"/>
        <v>#N/A</v>
      </c>
      <c r="AJ776">
        <f t="shared" si="157"/>
        <v>9.988014382740711E-5</v>
      </c>
      <c r="AK776">
        <f t="shared" si="158"/>
        <v>0</v>
      </c>
      <c r="AL776" t="e">
        <f t="shared" ca="1" si="168"/>
        <v>#N/A</v>
      </c>
      <c r="AM776" t="b">
        <f t="shared" si="159"/>
        <v>0</v>
      </c>
    </row>
    <row r="777" spans="1:39" x14ac:dyDescent="0.3">
      <c r="A777" t="s">
        <v>305</v>
      </c>
      <c r="B777" t="s">
        <v>306</v>
      </c>
      <c r="C777" t="s">
        <v>39</v>
      </c>
      <c r="D777" t="s">
        <v>44</v>
      </c>
      <c r="E777" t="s">
        <v>209</v>
      </c>
      <c r="F777" s="13" t="str">
        <f>_xlfn.CONCAT(wiz_6[[#This Row],[OCTY......]],",",wiz_6[[#This Row],[OS]])</f>
        <v>BOWLING GR,KY</v>
      </c>
      <c r="G777" t="s">
        <v>76</v>
      </c>
      <c r="H777" t="s">
        <v>960</v>
      </c>
      <c r="I777" s="13" t="str">
        <f>_xlfn.CONCAT(wiz_6[[#This Row],[DCTY......]], ",",wiz_6[[#This Row],[DS]])</f>
        <v>SAN ANTONI,TX</v>
      </c>
      <c r="J777" t="str">
        <f>TRIM(CONCATENATE(wiz_6[[#This Row],[SHIPPER..................]],wiz_6[[#This Row],[ZIP2..]],wiz_6[[#This Row],[ZIP3..]]))</f>
        <v>b: BAT LOGISTICS | 4210178201</v>
      </c>
      <c r="K777">
        <v>1</v>
      </c>
      <c r="L777">
        <v>1.43</v>
      </c>
      <c r="M777">
        <v>0.28000000000000003</v>
      </c>
      <c r="N777">
        <v>995</v>
      </c>
      <c r="O777">
        <v>0.91</v>
      </c>
      <c r="P777">
        <v>115</v>
      </c>
      <c r="Q777">
        <v>0.35</v>
      </c>
      <c r="R777">
        <v>-70</v>
      </c>
      <c r="S777">
        <v>-310</v>
      </c>
      <c r="T777">
        <v>229</v>
      </c>
      <c r="U777">
        <v>-182</v>
      </c>
      <c r="V777">
        <v>-263</v>
      </c>
      <c r="W777">
        <v>40201</v>
      </c>
      <c r="X777">
        <v>42101</v>
      </c>
      <c r="Y777">
        <v>78201</v>
      </c>
      <c r="Z777">
        <v>1.49</v>
      </c>
      <c r="AA777">
        <f t="shared" si="160"/>
        <v>10012</v>
      </c>
      <c r="AB777">
        <f t="shared" si="161"/>
        <v>-263</v>
      </c>
      <c r="AC777">
        <f t="shared" si="162"/>
        <v>6159</v>
      </c>
      <c r="AD777">
        <f t="shared" si="163"/>
        <v>0.6151618058330004</v>
      </c>
      <c r="AE777">
        <f t="shared" si="164"/>
        <v>0</v>
      </c>
      <c r="AF777" t="e">
        <f t="shared" ca="1" si="165"/>
        <v>#N/A</v>
      </c>
      <c r="AG777" t="e">
        <f t="shared" ca="1" si="166"/>
        <v>#N/A</v>
      </c>
      <c r="AH777" t="e">
        <f t="shared" ca="1" si="167"/>
        <v>#N/A</v>
      </c>
      <c r="AI777" t="e">
        <f t="shared" ca="1" si="156"/>
        <v>#N/A</v>
      </c>
      <c r="AJ777">
        <f t="shared" si="157"/>
        <v>9.988014382740711E-5</v>
      </c>
      <c r="AK777">
        <f t="shared" si="158"/>
        <v>0</v>
      </c>
      <c r="AL777" t="e">
        <f t="shared" ca="1" si="168"/>
        <v>#N/A</v>
      </c>
      <c r="AM777" t="b">
        <f t="shared" si="159"/>
        <v>0</v>
      </c>
    </row>
    <row r="778" spans="1:39" x14ac:dyDescent="0.3">
      <c r="A778" t="s">
        <v>78</v>
      </c>
      <c r="B778" t="s">
        <v>79</v>
      </c>
      <c r="C778" t="s">
        <v>39</v>
      </c>
      <c r="D778" t="s">
        <v>87</v>
      </c>
      <c r="E778" t="s">
        <v>961</v>
      </c>
      <c r="F778" s="13" t="str">
        <f>_xlfn.CONCAT(wiz_6[[#This Row],[OCTY......]],",",wiz_6[[#This Row],[OS]])</f>
        <v>PEEBLES   ,OH</v>
      </c>
      <c r="G778" t="s">
        <v>50</v>
      </c>
      <c r="H778" t="s">
        <v>384</v>
      </c>
      <c r="I778" s="13" t="str">
        <f>_xlfn.CONCAT(wiz_6[[#This Row],[DCTY......]], ",",wiz_6[[#This Row],[DS]])</f>
        <v>MACON     ,GA</v>
      </c>
      <c r="J778" t="str">
        <f>TRIM(CONCATENATE(wiz_6[[#This Row],[SHIPPER..................]],wiz_6[[#This Row],[ZIP2..]],wiz_6[[#This Row],[ZIP3..]]))</f>
        <v>TRACTOR SUPPLY MANHAT| 4566031201</v>
      </c>
      <c r="K778">
        <v>3</v>
      </c>
      <c r="L778">
        <v>1.9</v>
      </c>
      <c r="M778">
        <v>0.22</v>
      </c>
      <c r="N778">
        <v>599</v>
      </c>
      <c r="O778">
        <v>0.9</v>
      </c>
      <c r="P778">
        <v>76</v>
      </c>
      <c r="Q778">
        <v>0.3</v>
      </c>
      <c r="R778">
        <v>-18</v>
      </c>
      <c r="S778">
        <v>-150</v>
      </c>
      <c r="T778">
        <v>48</v>
      </c>
      <c r="U778">
        <v>354</v>
      </c>
      <c r="V778">
        <v>252</v>
      </c>
      <c r="W778">
        <v>43125</v>
      </c>
      <c r="X778">
        <v>45660</v>
      </c>
      <c r="Y778">
        <v>31201</v>
      </c>
      <c r="Z778">
        <v>1.9</v>
      </c>
      <c r="AA778">
        <f t="shared" si="160"/>
        <v>10012</v>
      </c>
      <c r="AB778">
        <f t="shared" si="161"/>
        <v>756</v>
      </c>
      <c r="AC778">
        <f t="shared" si="162"/>
        <v>6159</v>
      </c>
      <c r="AD778">
        <f t="shared" si="163"/>
        <v>0.6151618058330004</v>
      </c>
      <c r="AE778">
        <f t="shared" si="164"/>
        <v>0</v>
      </c>
      <c r="AF778" t="e">
        <f t="shared" ca="1" si="165"/>
        <v>#N/A</v>
      </c>
      <c r="AG778" t="e">
        <f t="shared" ca="1" si="166"/>
        <v>#N/A</v>
      </c>
      <c r="AH778" t="e">
        <f t="shared" ca="1" si="167"/>
        <v>#N/A</v>
      </c>
      <c r="AI778" t="e">
        <f t="shared" ca="1" si="156"/>
        <v>#N/A</v>
      </c>
      <c r="AJ778">
        <f t="shared" si="157"/>
        <v>2.9964043148222132E-4</v>
      </c>
      <c r="AK778">
        <f t="shared" si="158"/>
        <v>0</v>
      </c>
      <c r="AL778" t="e">
        <f t="shared" ca="1" si="168"/>
        <v>#N/A</v>
      </c>
      <c r="AM778" t="b">
        <f t="shared" si="159"/>
        <v>0</v>
      </c>
    </row>
    <row r="779" spans="1:39" x14ac:dyDescent="0.3">
      <c r="A779" t="s">
        <v>47</v>
      </c>
      <c r="B779" t="s">
        <v>48</v>
      </c>
      <c r="C779" t="s">
        <v>39</v>
      </c>
      <c r="D779" t="s">
        <v>87</v>
      </c>
      <c r="E779" t="s">
        <v>961</v>
      </c>
      <c r="F779" s="13" t="str">
        <f>_xlfn.CONCAT(wiz_6[[#This Row],[OCTY......]],",",wiz_6[[#This Row],[OS]])</f>
        <v>PEEBLES   ,OH</v>
      </c>
      <c r="G779" t="s">
        <v>50</v>
      </c>
      <c r="H779" t="s">
        <v>362</v>
      </c>
      <c r="I779" s="13" t="str">
        <f>_xlfn.CONCAT(wiz_6[[#This Row],[DCTY......]], ",",wiz_6[[#This Row],[DS]])</f>
        <v>ADAIRSVILL,GA</v>
      </c>
      <c r="J779" t="str">
        <f>TRIM(CONCATENATE(wiz_6[[#This Row],[SHIPPER..................]],wiz_6[[#This Row],[ZIP2..]],wiz_6[[#This Row],[ZIP3..]]))</f>
        <v>LOWES MLXP VAN ONE WA| 4566030103</v>
      </c>
      <c r="K779">
        <v>8</v>
      </c>
      <c r="L779">
        <v>1.93</v>
      </c>
      <c r="M779">
        <v>0.21</v>
      </c>
      <c r="N779">
        <v>405</v>
      </c>
      <c r="O779">
        <v>0.86</v>
      </c>
      <c r="P779">
        <v>89</v>
      </c>
      <c r="Q779">
        <v>0.31</v>
      </c>
      <c r="R779">
        <v>-1</v>
      </c>
      <c r="S779">
        <v>-125</v>
      </c>
      <c r="T779">
        <v>6</v>
      </c>
      <c r="U779">
        <v>114</v>
      </c>
      <c r="V779">
        <v>-5</v>
      </c>
      <c r="W779">
        <v>43137</v>
      </c>
      <c r="X779">
        <v>45660</v>
      </c>
      <c r="Y779">
        <v>30103</v>
      </c>
      <c r="Z779">
        <v>1.92</v>
      </c>
      <c r="AA779">
        <f t="shared" si="160"/>
        <v>10012</v>
      </c>
      <c r="AB779">
        <f t="shared" si="161"/>
        <v>-40</v>
      </c>
      <c r="AC779">
        <f t="shared" si="162"/>
        <v>6159</v>
      </c>
      <c r="AD779">
        <f t="shared" si="163"/>
        <v>0.6151618058330004</v>
      </c>
      <c r="AE779">
        <f t="shared" si="164"/>
        <v>0</v>
      </c>
      <c r="AF779" t="e">
        <f t="shared" ca="1" si="165"/>
        <v>#N/A</v>
      </c>
      <c r="AG779" t="e">
        <f t="shared" ca="1" si="166"/>
        <v>#N/A</v>
      </c>
      <c r="AH779" t="e">
        <f t="shared" ca="1" si="167"/>
        <v>#N/A</v>
      </c>
      <c r="AI779" t="e">
        <f t="shared" ca="1" si="156"/>
        <v>#N/A</v>
      </c>
      <c r="AJ779">
        <f t="shared" si="157"/>
        <v>7.9904115061925688E-4</v>
      </c>
      <c r="AK779">
        <f t="shared" si="158"/>
        <v>0</v>
      </c>
      <c r="AL779" t="e">
        <f t="shared" ca="1" si="168"/>
        <v>#N/A</v>
      </c>
      <c r="AM779" t="b">
        <f t="shared" si="159"/>
        <v>0</v>
      </c>
    </row>
    <row r="780" spans="1:39" x14ac:dyDescent="0.3">
      <c r="A780" t="s">
        <v>771</v>
      </c>
      <c r="B780" t="s">
        <v>772</v>
      </c>
      <c r="C780" t="s">
        <v>39</v>
      </c>
      <c r="D780" t="s">
        <v>44</v>
      </c>
      <c r="E780" t="s">
        <v>57</v>
      </c>
      <c r="F780" s="13" t="str">
        <f>_xlfn.CONCAT(wiz_6[[#This Row],[OCTY......]],",",wiz_6[[#This Row],[OS]])</f>
        <v>FLORENCE  ,KY</v>
      </c>
      <c r="G780" t="s">
        <v>66</v>
      </c>
      <c r="H780" t="s">
        <v>774</v>
      </c>
      <c r="I780" s="13" t="str">
        <f>_xlfn.CONCAT(wiz_6[[#This Row],[DCTY......]], ",",wiz_6[[#This Row],[DS]])</f>
        <v>BYHALIA   ,MS</v>
      </c>
      <c r="J780" t="str">
        <f>TRIM(CONCATENATE(wiz_6[[#This Row],[SHIPPER..................]],wiz_6[[#This Row],[ZIP2..]],wiz_6[[#This Row],[ZIP3..]]))</f>
        <v>VOLVO | 4102238611</v>
      </c>
      <c r="K780">
        <v>2</v>
      </c>
      <c r="L780">
        <v>1.71</v>
      </c>
      <c r="M780">
        <v>0.21</v>
      </c>
      <c r="N780">
        <v>473</v>
      </c>
      <c r="O780">
        <v>0.97</v>
      </c>
      <c r="P780">
        <v>44</v>
      </c>
      <c r="Q780">
        <v>0.28000000000000003</v>
      </c>
      <c r="R780">
        <v>2</v>
      </c>
      <c r="S780">
        <v>-60</v>
      </c>
      <c r="T780">
        <v>-1</v>
      </c>
      <c r="U780">
        <v>396</v>
      </c>
      <c r="V780">
        <v>335</v>
      </c>
      <c r="W780">
        <v>41022</v>
      </c>
      <c r="X780">
        <v>41022</v>
      </c>
      <c r="Y780">
        <v>38611</v>
      </c>
      <c r="Z780">
        <v>1.7</v>
      </c>
      <c r="AA780">
        <f t="shared" si="160"/>
        <v>10012</v>
      </c>
      <c r="AB780">
        <f t="shared" si="161"/>
        <v>670</v>
      </c>
      <c r="AC780">
        <f t="shared" si="162"/>
        <v>6159</v>
      </c>
      <c r="AD780">
        <f t="shared" si="163"/>
        <v>0.6151618058330004</v>
      </c>
      <c r="AE780">
        <f t="shared" si="164"/>
        <v>0</v>
      </c>
      <c r="AF780" t="e">
        <f t="shared" ca="1" si="165"/>
        <v>#N/A</v>
      </c>
      <c r="AG780" t="e">
        <f t="shared" ca="1" si="166"/>
        <v>#N/A</v>
      </c>
      <c r="AH780" t="e">
        <f t="shared" ca="1" si="167"/>
        <v>#N/A</v>
      </c>
      <c r="AI780" t="e">
        <f t="shared" ca="1" si="156"/>
        <v>#N/A</v>
      </c>
      <c r="AJ780">
        <f t="shared" si="157"/>
        <v>1.9976028765481422E-4</v>
      </c>
      <c r="AK780">
        <f t="shared" si="158"/>
        <v>0</v>
      </c>
      <c r="AL780" t="e">
        <f t="shared" ca="1" si="168"/>
        <v>#N/A</v>
      </c>
      <c r="AM780" t="b">
        <f t="shared" si="159"/>
        <v>0</v>
      </c>
    </row>
    <row r="781" spans="1:39" x14ac:dyDescent="0.3">
      <c r="A781" t="s">
        <v>344</v>
      </c>
      <c r="B781" t="s">
        <v>345</v>
      </c>
      <c r="C781" t="s">
        <v>39</v>
      </c>
      <c r="D781" t="s">
        <v>44</v>
      </c>
      <c r="E781" t="s">
        <v>57</v>
      </c>
      <c r="F781" s="13" t="str">
        <f>_xlfn.CONCAT(wiz_6[[#This Row],[OCTY......]],",",wiz_6[[#This Row],[OS]])</f>
        <v>FLORENCE  ,KY</v>
      </c>
      <c r="G781" t="s">
        <v>68</v>
      </c>
      <c r="H781" t="s">
        <v>962</v>
      </c>
      <c r="I781" s="13" t="str">
        <f>_xlfn.CONCAT(wiz_6[[#This Row],[DCTY......]], ",",wiz_6[[#This Row],[DS]])</f>
        <v>MATTHEWS  ,NC</v>
      </c>
      <c r="J781" t="str">
        <f>TRIM(CONCATENATE(wiz_6[[#This Row],[SHIPPER..................]],wiz_6[[#This Row],[ZIP2..]],wiz_6[[#This Row],[ZIP3..]]))</f>
        <v>b: SCHNEIDER LOGISTIC| 4102228106</v>
      </c>
      <c r="K781">
        <v>1</v>
      </c>
      <c r="L781">
        <v>1.59</v>
      </c>
      <c r="M781">
        <v>0.27</v>
      </c>
      <c r="N781">
        <v>483</v>
      </c>
      <c r="O781">
        <v>1.63</v>
      </c>
      <c r="P781">
        <v>94</v>
      </c>
      <c r="Q781">
        <v>0.3</v>
      </c>
      <c r="R781">
        <v>-29</v>
      </c>
      <c r="S781">
        <v>101</v>
      </c>
      <c r="T781">
        <v>-157</v>
      </c>
      <c r="U781">
        <v>-132</v>
      </c>
      <c r="V781">
        <v>-188</v>
      </c>
      <c r="W781">
        <v>40475</v>
      </c>
      <c r="X781">
        <v>41022</v>
      </c>
      <c r="Y781">
        <v>28106</v>
      </c>
      <c r="Z781">
        <v>1.64</v>
      </c>
      <c r="AA781">
        <f t="shared" si="160"/>
        <v>10012</v>
      </c>
      <c r="AB781">
        <f t="shared" si="161"/>
        <v>-188</v>
      </c>
      <c r="AC781">
        <f t="shared" si="162"/>
        <v>6159</v>
      </c>
      <c r="AD781">
        <f t="shared" si="163"/>
        <v>0.6151618058330004</v>
      </c>
      <c r="AE781">
        <f t="shared" si="164"/>
        <v>0</v>
      </c>
      <c r="AF781" t="e">
        <f t="shared" ca="1" si="165"/>
        <v>#N/A</v>
      </c>
      <c r="AG781" t="e">
        <f t="shared" ca="1" si="166"/>
        <v>#N/A</v>
      </c>
      <c r="AH781" t="e">
        <f t="shared" ca="1" si="167"/>
        <v>#N/A</v>
      </c>
      <c r="AI781" t="e">
        <f t="shared" ca="1" si="156"/>
        <v>#N/A</v>
      </c>
      <c r="AJ781">
        <f t="shared" si="157"/>
        <v>9.988014382740711E-5</v>
      </c>
      <c r="AK781">
        <f t="shared" si="158"/>
        <v>0</v>
      </c>
      <c r="AL781" t="e">
        <f t="shared" ca="1" si="168"/>
        <v>#N/A</v>
      </c>
      <c r="AM781" t="b">
        <f t="shared" si="159"/>
        <v>0</v>
      </c>
    </row>
    <row r="782" spans="1:39" x14ac:dyDescent="0.3">
      <c r="A782" t="s">
        <v>963</v>
      </c>
      <c r="B782" t="s">
        <v>964</v>
      </c>
      <c r="C782" t="s">
        <v>39</v>
      </c>
      <c r="D782" t="s">
        <v>44</v>
      </c>
      <c r="E782" t="s">
        <v>470</v>
      </c>
      <c r="F782" s="13" t="str">
        <f>_xlfn.CONCAT(wiz_6[[#This Row],[OCTY......]],",",wiz_6[[#This Row],[OS]])</f>
        <v>HEBRON    ,KY</v>
      </c>
      <c r="G782" t="s">
        <v>68</v>
      </c>
      <c r="H782" t="s">
        <v>329</v>
      </c>
      <c r="I782" s="13" t="str">
        <f>_xlfn.CONCAT(wiz_6[[#This Row],[DCTY......]], ",",wiz_6[[#This Row],[DS]])</f>
        <v>GREENSBORO,NC</v>
      </c>
      <c r="J782" t="str">
        <f>TRIM(CONCATENATE(wiz_6[[#This Row],[SHIPPER..................]],wiz_6[[#This Row],[ZIP2..]],wiz_6[[#This Row],[ZIP3..]]))</f>
        <v>BMM LOGISTICS INCORPO| 4104827420</v>
      </c>
      <c r="K782">
        <v>1</v>
      </c>
      <c r="L782">
        <v>1.5</v>
      </c>
      <c r="M782">
        <v>0.27</v>
      </c>
      <c r="N782">
        <v>452</v>
      </c>
      <c r="O782">
        <v>0.83</v>
      </c>
      <c r="P782">
        <v>59</v>
      </c>
      <c r="Q782">
        <v>0.3</v>
      </c>
      <c r="R782">
        <v>13</v>
      </c>
      <c r="S782">
        <v>38</v>
      </c>
      <c r="T782">
        <v>32</v>
      </c>
      <c r="U782">
        <v>-40</v>
      </c>
      <c r="V782">
        <v>30</v>
      </c>
      <c r="W782">
        <v>47265</v>
      </c>
      <c r="X782">
        <v>41048</v>
      </c>
      <c r="Y782">
        <v>27420</v>
      </c>
      <c r="Z782">
        <v>1.55</v>
      </c>
      <c r="AA782">
        <f t="shared" si="160"/>
        <v>10012</v>
      </c>
      <c r="AB782">
        <f t="shared" si="161"/>
        <v>30</v>
      </c>
      <c r="AC782">
        <f t="shared" si="162"/>
        <v>6159</v>
      </c>
      <c r="AD782">
        <f t="shared" si="163"/>
        <v>0.6151618058330004</v>
      </c>
      <c r="AE782">
        <f t="shared" si="164"/>
        <v>0</v>
      </c>
      <c r="AF782" t="e">
        <f t="shared" ca="1" si="165"/>
        <v>#N/A</v>
      </c>
      <c r="AG782" t="e">
        <f t="shared" ca="1" si="166"/>
        <v>#N/A</v>
      </c>
      <c r="AH782" t="e">
        <f t="shared" ca="1" si="167"/>
        <v>#N/A</v>
      </c>
      <c r="AI782" t="e">
        <f t="shared" ca="1" si="156"/>
        <v>#N/A</v>
      </c>
      <c r="AJ782">
        <f t="shared" si="157"/>
        <v>9.988014382740711E-5</v>
      </c>
      <c r="AK782">
        <f t="shared" si="158"/>
        <v>0</v>
      </c>
      <c r="AL782" t="e">
        <f t="shared" ca="1" si="168"/>
        <v>#N/A</v>
      </c>
      <c r="AM782" t="b">
        <f t="shared" si="159"/>
        <v>0</v>
      </c>
    </row>
    <row r="783" spans="1:39" x14ac:dyDescent="0.3">
      <c r="A783" t="s">
        <v>37</v>
      </c>
      <c r="B783" t="s">
        <v>38</v>
      </c>
      <c r="C783" t="s">
        <v>39</v>
      </c>
      <c r="D783" t="s">
        <v>44</v>
      </c>
      <c r="E783" t="s">
        <v>965</v>
      </c>
      <c r="F783" s="13" t="str">
        <f>_xlfn.CONCAT(wiz_6[[#This Row],[OCTY......]],",",wiz_6[[#This Row],[OS]])</f>
        <v>ERLANGER  ,KY</v>
      </c>
      <c r="G783" t="s">
        <v>70</v>
      </c>
      <c r="H783" t="s">
        <v>725</v>
      </c>
      <c r="I783" s="13" t="str">
        <f>_xlfn.CONCAT(wiz_6[[#This Row],[DCTY......]], ",",wiz_6[[#This Row],[DS]])</f>
        <v>CLEVELAND ,TN</v>
      </c>
      <c r="J783" t="str">
        <f>TRIM(CONCATENATE(wiz_6[[#This Row],[SHIPPER..................]],wiz_6[[#This Row],[ZIP2..]],wiz_6[[#This Row],[ZIP3..]]))</f>
        <v>b: C H ROBINSON | 4102237311</v>
      </c>
      <c r="K783">
        <v>1</v>
      </c>
      <c r="L783">
        <v>1.85</v>
      </c>
      <c r="M783">
        <v>0.27</v>
      </c>
      <c r="N783">
        <v>321</v>
      </c>
      <c r="O783">
        <v>0.75</v>
      </c>
      <c r="P783">
        <v>120</v>
      </c>
      <c r="Q783">
        <v>0.35</v>
      </c>
      <c r="R783">
        <v>-19</v>
      </c>
      <c r="S783">
        <v>96</v>
      </c>
      <c r="T783">
        <v>20</v>
      </c>
      <c r="U783">
        <v>77</v>
      </c>
      <c r="V783">
        <v>193</v>
      </c>
      <c r="W783">
        <v>40472</v>
      </c>
      <c r="X783">
        <v>41022</v>
      </c>
      <c r="Y783">
        <v>37311</v>
      </c>
      <c r="Z783">
        <v>1.9</v>
      </c>
      <c r="AA783">
        <f t="shared" si="160"/>
        <v>10012</v>
      </c>
      <c r="AB783">
        <f t="shared" si="161"/>
        <v>193</v>
      </c>
      <c r="AC783">
        <f t="shared" si="162"/>
        <v>6159</v>
      </c>
      <c r="AD783">
        <f t="shared" si="163"/>
        <v>0.6151618058330004</v>
      </c>
      <c r="AE783">
        <f t="shared" si="164"/>
        <v>0</v>
      </c>
      <c r="AF783" t="e">
        <f t="shared" ca="1" si="165"/>
        <v>#N/A</v>
      </c>
      <c r="AG783" t="e">
        <f t="shared" ca="1" si="166"/>
        <v>#N/A</v>
      </c>
      <c r="AH783" t="e">
        <f t="shared" ca="1" si="167"/>
        <v>#N/A</v>
      </c>
      <c r="AI783" t="e">
        <f t="shared" ca="1" si="156"/>
        <v>#N/A</v>
      </c>
      <c r="AJ783">
        <f t="shared" si="157"/>
        <v>9.988014382740711E-5</v>
      </c>
      <c r="AK783">
        <f t="shared" si="158"/>
        <v>0</v>
      </c>
      <c r="AL783" t="e">
        <f t="shared" ca="1" si="168"/>
        <v>#N/A</v>
      </c>
      <c r="AM783" t="b">
        <f t="shared" si="159"/>
        <v>0</v>
      </c>
    </row>
    <row r="784" spans="1:39" x14ac:dyDescent="0.3">
      <c r="A784" t="s">
        <v>576</v>
      </c>
      <c r="B784" t="s">
        <v>577</v>
      </c>
      <c r="C784" t="s">
        <v>39</v>
      </c>
      <c r="D784" t="s">
        <v>44</v>
      </c>
      <c r="E784" t="s">
        <v>966</v>
      </c>
      <c r="F784" s="13" t="str">
        <f>_xlfn.CONCAT(wiz_6[[#This Row],[OCTY......]],",",wiz_6[[#This Row],[OS]])</f>
        <v>BURNSIDE  ,KY</v>
      </c>
      <c r="G784" t="s">
        <v>50</v>
      </c>
      <c r="H784" t="s">
        <v>223</v>
      </c>
      <c r="I784" s="13" t="str">
        <f>_xlfn.CONCAT(wiz_6[[#This Row],[DCTY......]], ",",wiz_6[[#This Row],[DS]])</f>
        <v>ATLANTA   ,GA</v>
      </c>
      <c r="J784" t="str">
        <f>TRIM(CONCATENATE(wiz_6[[#This Row],[SHIPPER..................]],wiz_6[[#This Row],[ZIP2..]],wiz_6[[#This Row],[ZIP3..]]))</f>
        <v>b: SUNTECK TRANSPORT | 4251930301</v>
      </c>
      <c r="K784">
        <v>1</v>
      </c>
      <c r="L784">
        <v>2.1</v>
      </c>
      <c r="M784">
        <v>0.27</v>
      </c>
      <c r="N784">
        <v>285</v>
      </c>
      <c r="O784">
        <v>0.96</v>
      </c>
      <c r="P784">
        <v>9</v>
      </c>
      <c r="Q784">
        <v>0.25</v>
      </c>
      <c r="R784">
        <v>-17</v>
      </c>
      <c r="S784">
        <v>49</v>
      </c>
      <c r="T784">
        <v>-100</v>
      </c>
      <c r="U784">
        <v>235</v>
      </c>
      <c r="V784">
        <v>184</v>
      </c>
      <c r="W784">
        <v>42501</v>
      </c>
      <c r="X784">
        <v>42519</v>
      </c>
      <c r="Y784">
        <v>30301</v>
      </c>
      <c r="Z784">
        <v>2.15</v>
      </c>
      <c r="AA784">
        <f t="shared" si="160"/>
        <v>10012</v>
      </c>
      <c r="AB784">
        <f t="shared" si="161"/>
        <v>184</v>
      </c>
      <c r="AC784">
        <f t="shared" si="162"/>
        <v>6159</v>
      </c>
      <c r="AD784">
        <f t="shared" si="163"/>
        <v>0.6151618058330004</v>
      </c>
      <c r="AE784">
        <f t="shared" si="164"/>
        <v>0</v>
      </c>
      <c r="AF784" t="e">
        <f t="shared" ca="1" si="165"/>
        <v>#N/A</v>
      </c>
      <c r="AG784" t="e">
        <f t="shared" ca="1" si="166"/>
        <v>#N/A</v>
      </c>
      <c r="AH784" t="e">
        <f t="shared" ca="1" si="167"/>
        <v>#N/A</v>
      </c>
      <c r="AI784" t="e">
        <f t="shared" ca="1" si="156"/>
        <v>#N/A</v>
      </c>
      <c r="AJ784">
        <f t="shared" si="157"/>
        <v>9.988014382740711E-5</v>
      </c>
      <c r="AK784">
        <f t="shared" si="158"/>
        <v>0</v>
      </c>
      <c r="AL784" t="e">
        <f t="shared" ca="1" si="168"/>
        <v>#N/A</v>
      </c>
      <c r="AM784" t="b">
        <f t="shared" si="159"/>
        <v>0</v>
      </c>
    </row>
    <row r="785" spans="1:39" x14ac:dyDescent="0.3">
      <c r="A785" t="s">
        <v>210</v>
      </c>
      <c r="B785" t="s">
        <v>211</v>
      </c>
      <c r="C785" t="s">
        <v>39</v>
      </c>
      <c r="D785" t="s">
        <v>44</v>
      </c>
      <c r="E785" t="s">
        <v>452</v>
      </c>
      <c r="F785" s="13" t="str">
        <f>_xlfn.CONCAT(wiz_6[[#This Row],[OCTY......]],",",wiz_6[[#This Row],[OS]])</f>
        <v>FRANKFORT ,KY</v>
      </c>
      <c r="G785" t="s">
        <v>50</v>
      </c>
      <c r="H785" t="s">
        <v>967</v>
      </c>
      <c r="I785" s="13" t="str">
        <f>_xlfn.CONCAT(wiz_6[[#This Row],[DCTY......]], ",",wiz_6[[#This Row],[DS]])</f>
        <v>RESACA    ,GA</v>
      </c>
      <c r="J785" t="str">
        <f>TRIM(CONCATENATE(wiz_6[[#This Row],[SHIPPER..................]],wiz_6[[#This Row],[ZIP2..]],wiz_6[[#This Row],[ZIP3..]]))</f>
        <v>b: ECHO GLOBAL LOGIST| 4060130735</v>
      </c>
      <c r="K785">
        <v>1</v>
      </c>
      <c r="L785">
        <v>1.45</v>
      </c>
      <c r="M785">
        <v>0.27</v>
      </c>
      <c r="N785">
        <v>337</v>
      </c>
      <c r="O785">
        <v>0.44</v>
      </c>
      <c r="P785">
        <v>88</v>
      </c>
      <c r="Q785">
        <v>0.3</v>
      </c>
      <c r="R785">
        <v>-20</v>
      </c>
      <c r="S785">
        <v>-51</v>
      </c>
      <c r="T785">
        <v>93</v>
      </c>
      <c r="U785">
        <v>154</v>
      </c>
      <c r="V785">
        <v>196</v>
      </c>
      <c r="W785">
        <v>42501</v>
      </c>
      <c r="X785">
        <v>40601</v>
      </c>
      <c r="Y785">
        <v>30735</v>
      </c>
      <c r="Z785">
        <v>1.5</v>
      </c>
      <c r="AA785">
        <f t="shared" si="160"/>
        <v>10012</v>
      </c>
      <c r="AB785">
        <f t="shared" si="161"/>
        <v>196</v>
      </c>
      <c r="AC785">
        <f t="shared" si="162"/>
        <v>6159</v>
      </c>
      <c r="AD785">
        <f t="shared" si="163"/>
        <v>0.6151618058330004</v>
      </c>
      <c r="AE785">
        <f t="shared" si="164"/>
        <v>0</v>
      </c>
      <c r="AF785" t="e">
        <f t="shared" ca="1" si="165"/>
        <v>#N/A</v>
      </c>
      <c r="AG785" t="e">
        <f t="shared" ca="1" si="166"/>
        <v>#N/A</v>
      </c>
      <c r="AH785" t="e">
        <f t="shared" ca="1" si="167"/>
        <v>#N/A</v>
      </c>
      <c r="AI785" t="e">
        <f t="shared" ca="1" si="156"/>
        <v>#N/A</v>
      </c>
      <c r="AJ785">
        <f t="shared" si="157"/>
        <v>9.988014382740711E-5</v>
      </c>
      <c r="AK785">
        <f t="shared" si="158"/>
        <v>0</v>
      </c>
      <c r="AL785" t="e">
        <f t="shared" ca="1" si="168"/>
        <v>#N/A</v>
      </c>
      <c r="AM785" t="b">
        <f t="shared" si="159"/>
        <v>0</v>
      </c>
    </row>
    <row r="786" spans="1:39" x14ac:dyDescent="0.3">
      <c r="A786" t="s">
        <v>37</v>
      </c>
      <c r="B786" t="s">
        <v>38</v>
      </c>
      <c r="C786" t="s">
        <v>39</v>
      </c>
      <c r="D786" t="s">
        <v>44</v>
      </c>
      <c r="E786" t="s">
        <v>949</v>
      </c>
      <c r="F786" s="13" t="str">
        <f>_xlfn.CONCAT(wiz_6[[#This Row],[OCTY......]],",",wiz_6[[#This Row],[OS]])</f>
        <v>PARIS     ,KY</v>
      </c>
      <c r="G786" t="s">
        <v>396</v>
      </c>
      <c r="H786" t="s">
        <v>116</v>
      </c>
      <c r="I786" s="13" t="str">
        <f>_xlfn.CONCAT(wiz_6[[#This Row],[DCTY......]], ",",wiz_6[[#This Row],[DS]])</f>
        <v>RICHMOND  ,VA</v>
      </c>
      <c r="J786" t="str">
        <f>TRIM(CONCATENATE(wiz_6[[#This Row],[SHIPPER..................]],wiz_6[[#This Row],[ZIP2..]],wiz_6[[#This Row],[ZIP3..]]))</f>
        <v>b: C H ROBINSON | 4036123218</v>
      </c>
      <c r="K786">
        <v>1</v>
      </c>
      <c r="L786">
        <v>0.98</v>
      </c>
      <c r="M786">
        <v>0.27</v>
      </c>
      <c r="N786">
        <v>479</v>
      </c>
      <c r="O786">
        <v>0.75</v>
      </c>
      <c r="P786">
        <v>100</v>
      </c>
      <c r="Q786">
        <v>0.3</v>
      </c>
      <c r="R786">
        <v>-2</v>
      </c>
      <c r="S786">
        <v>-385</v>
      </c>
      <c r="T786">
        <v>51</v>
      </c>
      <c r="U786">
        <v>-148</v>
      </c>
      <c r="V786">
        <v>-482</v>
      </c>
      <c r="W786">
        <v>45050</v>
      </c>
      <c r="X786">
        <v>40361</v>
      </c>
      <c r="Y786">
        <v>23218</v>
      </c>
      <c r="Z786">
        <v>1.03</v>
      </c>
      <c r="AA786">
        <f t="shared" si="160"/>
        <v>10012</v>
      </c>
      <c r="AB786">
        <f t="shared" si="161"/>
        <v>-482</v>
      </c>
      <c r="AC786">
        <f t="shared" si="162"/>
        <v>6159</v>
      </c>
      <c r="AD786">
        <f t="shared" si="163"/>
        <v>0.6151618058330004</v>
      </c>
      <c r="AE786">
        <f t="shared" si="164"/>
        <v>0</v>
      </c>
      <c r="AF786" t="e">
        <f t="shared" ca="1" si="165"/>
        <v>#N/A</v>
      </c>
      <c r="AG786" t="e">
        <f t="shared" ca="1" si="166"/>
        <v>#N/A</v>
      </c>
      <c r="AH786" t="e">
        <f t="shared" ca="1" si="167"/>
        <v>#N/A</v>
      </c>
      <c r="AI786" t="e">
        <f t="shared" ca="1" si="156"/>
        <v>#N/A</v>
      </c>
      <c r="AJ786">
        <f t="shared" si="157"/>
        <v>9.988014382740711E-5</v>
      </c>
      <c r="AK786">
        <f t="shared" si="158"/>
        <v>0</v>
      </c>
      <c r="AL786" t="e">
        <f t="shared" ca="1" si="168"/>
        <v>#N/A</v>
      </c>
      <c r="AM786" t="b">
        <f t="shared" si="159"/>
        <v>0</v>
      </c>
    </row>
    <row r="787" spans="1:39" x14ac:dyDescent="0.3">
      <c r="A787" t="s">
        <v>37</v>
      </c>
      <c r="B787" t="s">
        <v>38</v>
      </c>
      <c r="C787" t="s">
        <v>39</v>
      </c>
      <c r="D787" t="s">
        <v>44</v>
      </c>
      <c r="E787" t="s">
        <v>243</v>
      </c>
      <c r="F787" s="13" t="str">
        <f>_xlfn.CONCAT(wiz_6[[#This Row],[OCTY......]],",",wiz_6[[#This Row],[OS]])</f>
        <v>SPRINGFIEL,KY</v>
      </c>
      <c r="G787" t="s">
        <v>50</v>
      </c>
      <c r="H787" t="s">
        <v>968</v>
      </c>
      <c r="I787" s="13" t="str">
        <f>_xlfn.CONCAT(wiz_6[[#This Row],[DCTY......]], ",",wiz_6[[#This Row],[DS]])</f>
        <v>BACONTON  ,GA</v>
      </c>
      <c r="J787" t="str">
        <f>TRIM(CONCATENATE(wiz_6[[#This Row],[SHIPPER..................]],wiz_6[[#This Row],[ZIP2..]],wiz_6[[#This Row],[ZIP3..]]))</f>
        <v>b: C H ROBINSON | 4006931716</v>
      </c>
      <c r="K787">
        <v>1</v>
      </c>
      <c r="L787">
        <v>1.0900000000000001</v>
      </c>
      <c r="M787">
        <v>0.27</v>
      </c>
      <c r="N787">
        <v>587</v>
      </c>
      <c r="O787">
        <v>1</v>
      </c>
      <c r="P787">
        <v>61</v>
      </c>
      <c r="Q787">
        <v>0.3</v>
      </c>
      <c r="R787">
        <v>-35</v>
      </c>
      <c r="S787">
        <v>-71</v>
      </c>
      <c r="T787">
        <v>24</v>
      </c>
      <c r="U787">
        <v>-386</v>
      </c>
      <c r="V787">
        <v>-433</v>
      </c>
      <c r="W787">
        <v>40065</v>
      </c>
      <c r="X787">
        <v>40069</v>
      </c>
      <c r="Y787">
        <v>31716</v>
      </c>
      <c r="Z787">
        <v>1.1399999999999999</v>
      </c>
      <c r="AA787">
        <f t="shared" si="160"/>
        <v>10012</v>
      </c>
      <c r="AB787">
        <f t="shared" si="161"/>
        <v>-433</v>
      </c>
      <c r="AC787">
        <f t="shared" si="162"/>
        <v>6159</v>
      </c>
      <c r="AD787">
        <f t="shared" si="163"/>
        <v>0.6151618058330004</v>
      </c>
      <c r="AE787">
        <f t="shared" si="164"/>
        <v>0</v>
      </c>
      <c r="AF787" t="e">
        <f t="shared" ca="1" si="165"/>
        <v>#N/A</v>
      </c>
      <c r="AG787" t="e">
        <f t="shared" ca="1" si="166"/>
        <v>#N/A</v>
      </c>
      <c r="AH787" t="e">
        <f t="shared" ca="1" si="167"/>
        <v>#N/A</v>
      </c>
      <c r="AI787" t="e">
        <f t="shared" ca="1" si="156"/>
        <v>#N/A</v>
      </c>
      <c r="AJ787">
        <f t="shared" si="157"/>
        <v>9.988014382740711E-5</v>
      </c>
      <c r="AK787">
        <f t="shared" si="158"/>
        <v>0</v>
      </c>
      <c r="AL787" t="e">
        <f t="shared" ca="1" si="168"/>
        <v>#N/A</v>
      </c>
      <c r="AM787" t="b">
        <f t="shared" si="159"/>
        <v>0</v>
      </c>
    </row>
    <row r="788" spans="1:39" x14ac:dyDescent="0.3">
      <c r="A788" t="s">
        <v>37</v>
      </c>
      <c r="B788" t="s">
        <v>38</v>
      </c>
      <c r="C788" t="s">
        <v>39</v>
      </c>
      <c r="D788" t="s">
        <v>44</v>
      </c>
      <c r="E788" t="s">
        <v>477</v>
      </c>
      <c r="F788" s="13" t="str">
        <f>_xlfn.CONCAT(wiz_6[[#This Row],[OCTY......]],",",wiz_6[[#This Row],[OS]])</f>
        <v>LOUISVILLE,KY</v>
      </c>
      <c r="G788" t="s">
        <v>50</v>
      </c>
      <c r="H788" t="s">
        <v>543</v>
      </c>
      <c r="I788" s="13" t="str">
        <f>_xlfn.CONCAT(wiz_6[[#This Row],[DCTY......]], ",",wiz_6[[#This Row],[DS]])</f>
        <v>SUWANEE   ,GA</v>
      </c>
      <c r="J788" t="str">
        <f>TRIM(CONCATENATE(wiz_6[[#This Row],[SHIPPER..................]],wiz_6[[#This Row],[ZIP2..]],wiz_6[[#This Row],[ZIP3..]]))</f>
        <v>b: C H ROBINSON | 4020130174</v>
      </c>
      <c r="K788">
        <v>1</v>
      </c>
      <c r="L788">
        <v>1.51</v>
      </c>
      <c r="M788">
        <v>0.28000000000000003</v>
      </c>
      <c r="N788">
        <v>433</v>
      </c>
      <c r="O788">
        <v>0.71</v>
      </c>
      <c r="P788">
        <v>89</v>
      </c>
      <c r="Q788">
        <v>0.3</v>
      </c>
      <c r="R788">
        <v>-31</v>
      </c>
      <c r="S788">
        <v>-20</v>
      </c>
      <c r="T788">
        <v>42</v>
      </c>
      <c r="U788">
        <v>-57</v>
      </c>
      <c r="V788">
        <v>-35</v>
      </c>
      <c r="W788">
        <v>47240</v>
      </c>
      <c r="X788">
        <v>40201</v>
      </c>
      <c r="Y788">
        <v>30174</v>
      </c>
      <c r="Z788">
        <v>1.57</v>
      </c>
      <c r="AA788">
        <f t="shared" si="160"/>
        <v>10012</v>
      </c>
      <c r="AB788">
        <f t="shared" si="161"/>
        <v>-35</v>
      </c>
      <c r="AC788">
        <f t="shared" si="162"/>
        <v>6159</v>
      </c>
      <c r="AD788">
        <f t="shared" si="163"/>
        <v>0.6151618058330004</v>
      </c>
      <c r="AE788">
        <f t="shared" si="164"/>
        <v>0</v>
      </c>
      <c r="AF788" t="e">
        <f t="shared" ca="1" si="165"/>
        <v>#N/A</v>
      </c>
      <c r="AG788" t="e">
        <f t="shared" ca="1" si="166"/>
        <v>#N/A</v>
      </c>
      <c r="AH788" t="e">
        <f t="shared" ca="1" si="167"/>
        <v>#N/A</v>
      </c>
      <c r="AI788" t="e">
        <f t="shared" ca="1" si="156"/>
        <v>#N/A</v>
      </c>
      <c r="AJ788">
        <f t="shared" si="157"/>
        <v>9.988014382740711E-5</v>
      </c>
      <c r="AK788">
        <f t="shared" si="158"/>
        <v>0</v>
      </c>
      <c r="AL788" t="e">
        <f t="shared" ca="1" si="168"/>
        <v>#N/A</v>
      </c>
      <c r="AM788" t="b">
        <f t="shared" si="159"/>
        <v>0</v>
      </c>
    </row>
    <row r="789" spans="1:39" x14ac:dyDescent="0.3">
      <c r="A789" t="s">
        <v>344</v>
      </c>
      <c r="B789" t="s">
        <v>345</v>
      </c>
      <c r="C789" t="s">
        <v>39</v>
      </c>
      <c r="D789" t="s">
        <v>42</v>
      </c>
      <c r="E789" t="s">
        <v>969</v>
      </c>
      <c r="F789" s="13" t="str">
        <f>_xlfn.CONCAT(wiz_6[[#This Row],[OCTY......]],",",wiz_6[[#This Row],[OS]])</f>
        <v>AUSTIN    ,IN</v>
      </c>
      <c r="G789" t="s">
        <v>50</v>
      </c>
      <c r="H789" t="s">
        <v>223</v>
      </c>
      <c r="I789" s="13" t="str">
        <f>_xlfn.CONCAT(wiz_6[[#This Row],[DCTY......]], ",",wiz_6[[#This Row],[DS]])</f>
        <v>ATLANTA   ,GA</v>
      </c>
      <c r="J789" t="str">
        <f>TRIM(CONCATENATE(wiz_6[[#This Row],[SHIPPER..................]],wiz_6[[#This Row],[ZIP2..]],wiz_6[[#This Row],[ZIP3..]]))</f>
        <v>b: SCHNEIDER LOGISTIC| 4710230301</v>
      </c>
      <c r="K789">
        <v>1</v>
      </c>
      <c r="L789">
        <v>1.31</v>
      </c>
      <c r="M789">
        <v>0.27</v>
      </c>
      <c r="N789">
        <v>465</v>
      </c>
      <c r="O789">
        <v>1.79</v>
      </c>
      <c r="P789">
        <v>59</v>
      </c>
      <c r="Q789">
        <v>0.3</v>
      </c>
      <c r="R789">
        <v>-15</v>
      </c>
      <c r="S789">
        <v>-84</v>
      </c>
      <c r="T789">
        <v>-195</v>
      </c>
      <c r="U789">
        <v>-149</v>
      </c>
      <c r="V789">
        <v>-428</v>
      </c>
      <c r="W789">
        <v>46176</v>
      </c>
      <c r="X789">
        <v>47102</v>
      </c>
      <c r="Y789">
        <v>30301</v>
      </c>
      <c r="Z789">
        <v>1.36</v>
      </c>
      <c r="AA789">
        <f t="shared" si="160"/>
        <v>10012</v>
      </c>
      <c r="AB789">
        <f t="shared" si="161"/>
        <v>-428</v>
      </c>
      <c r="AC789">
        <f t="shared" si="162"/>
        <v>6159</v>
      </c>
      <c r="AD789">
        <f t="shared" si="163"/>
        <v>0.6151618058330004</v>
      </c>
      <c r="AE789">
        <f t="shared" si="164"/>
        <v>0</v>
      </c>
      <c r="AF789" t="e">
        <f t="shared" ca="1" si="165"/>
        <v>#N/A</v>
      </c>
      <c r="AG789" t="e">
        <f t="shared" ca="1" si="166"/>
        <v>#N/A</v>
      </c>
      <c r="AH789" t="e">
        <f t="shared" ca="1" si="167"/>
        <v>#N/A</v>
      </c>
      <c r="AI789" t="e">
        <f t="shared" ca="1" si="156"/>
        <v>#N/A</v>
      </c>
      <c r="AJ789">
        <f t="shared" si="157"/>
        <v>9.988014382740711E-5</v>
      </c>
      <c r="AK789">
        <f t="shared" si="158"/>
        <v>0</v>
      </c>
      <c r="AL789" t="e">
        <f t="shared" ca="1" si="168"/>
        <v>#N/A</v>
      </c>
      <c r="AM789" t="b">
        <f t="shared" si="159"/>
        <v>0</v>
      </c>
    </row>
    <row r="790" spans="1:39" x14ac:dyDescent="0.3">
      <c r="A790" t="s">
        <v>970</v>
      </c>
      <c r="B790" t="s">
        <v>971</v>
      </c>
      <c r="C790" t="s">
        <v>39</v>
      </c>
      <c r="D790" t="s">
        <v>42</v>
      </c>
      <c r="E790" t="s">
        <v>478</v>
      </c>
      <c r="F790" s="13" t="str">
        <f>_xlfn.CONCAT(wiz_6[[#This Row],[OCTY......]],",",wiz_6[[#This Row],[OS]])</f>
        <v>JEFFERSONV,IN</v>
      </c>
      <c r="G790" t="s">
        <v>50</v>
      </c>
      <c r="H790" t="s">
        <v>411</v>
      </c>
      <c r="I790" s="13" t="str">
        <f>_xlfn.CONCAT(wiz_6[[#This Row],[DCTY......]], ",",wiz_6[[#This Row],[DS]])</f>
        <v>FOREST PAR,GA</v>
      </c>
      <c r="J790" t="str">
        <f>TRIM(CONCATENATE(wiz_6[[#This Row],[SHIPPER..................]],wiz_6[[#This Row],[ZIP2..]],wiz_6[[#This Row],[ZIP3..]]))</f>
        <v>MORGAN FOODS | 4713030050</v>
      </c>
      <c r="K790">
        <v>65</v>
      </c>
      <c r="L790">
        <v>2.0499999999999998</v>
      </c>
      <c r="M790">
        <v>0.25</v>
      </c>
      <c r="N790">
        <v>424</v>
      </c>
      <c r="O790">
        <v>0.9</v>
      </c>
      <c r="P790">
        <v>92</v>
      </c>
      <c r="Q790">
        <v>0.32</v>
      </c>
      <c r="R790">
        <v>-1</v>
      </c>
      <c r="S790">
        <v>-98</v>
      </c>
      <c r="T790">
        <v>-3</v>
      </c>
      <c r="U790">
        <v>132</v>
      </c>
      <c r="V790">
        <v>31</v>
      </c>
      <c r="W790">
        <v>48007</v>
      </c>
      <c r="X790">
        <v>47130</v>
      </c>
      <c r="Y790">
        <v>30050</v>
      </c>
      <c r="Z790">
        <v>2.08</v>
      </c>
      <c r="AA790">
        <f t="shared" si="160"/>
        <v>10012</v>
      </c>
      <c r="AB790">
        <f t="shared" si="161"/>
        <v>2015</v>
      </c>
      <c r="AC790">
        <f t="shared" si="162"/>
        <v>6159</v>
      </c>
      <c r="AD790">
        <f t="shared" si="163"/>
        <v>0.6151618058330004</v>
      </c>
      <c r="AE790">
        <f t="shared" si="164"/>
        <v>0</v>
      </c>
      <c r="AF790" t="e">
        <f t="shared" ca="1" si="165"/>
        <v>#N/A</v>
      </c>
      <c r="AG790" t="e">
        <f t="shared" ca="1" si="166"/>
        <v>#N/A</v>
      </c>
      <c r="AH790" t="e">
        <f t="shared" ca="1" si="167"/>
        <v>#N/A</v>
      </c>
      <c r="AI790" t="e">
        <f t="shared" ca="1" si="156"/>
        <v>#N/A</v>
      </c>
      <c r="AJ790">
        <f t="shared" si="157"/>
        <v>6.4922093487814626E-3</v>
      </c>
      <c r="AK790">
        <f t="shared" si="158"/>
        <v>0</v>
      </c>
      <c r="AL790" t="e">
        <f t="shared" ca="1" si="168"/>
        <v>#N/A</v>
      </c>
      <c r="AM790" t="b">
        <f t="shared" si="159"/>
        <v>0</v>
      </c>
    </row>
    <row r="791" spans="1:39" x14ac:dyDescent="0.3">
      <c r="A791" t="s">
        <v>418</v>
      </c>
      <c r="B791" t="s">
        <v>419</v>
      </c>
      <c r="C791" t="s">
        <v>39</v>
      </c>
      <c r="D791" t="s">
        <v>42</v>
      </c>
      <c r="E791" t="s">
        <v>255</v>
      </c>
      <c r="F791" s="13" t="str">
        <f>_xlfn.CONCAT(wiz_6[[#This Row],[OCTY......]],",",wiz_6[[#This Row],[OS]])</f>
        <v>MADISON   ,IN</v>
      </c>
      <c r="G791" t="s">
        <v>50</v>
      </c>
      <c r="H791" t="s">
        <v>411</v>
      </c>
      <c r="I791" s="13" t="str">
        <f>_xlfn.CONCAT(wiz_6[[#This Row],[DCTY......]], ",",wiz_6[[#This Row],[DS]])</f>
        <v>FOREST PAR,GA</v>
      </c>
      <c r="J791" t="str">
        <f>TRIM(CONCATENATE(wiz_6[[#This Row],[SHIPPER..................]],wiz_6[[#This Row],[ZIP2..]],wiz_6[[#This Row],[ZIP3..]]))</f>
        <v>NOVOLEX | 4725030050</v>
      </c>
      <c r="K791">
        <v>2</v>
      </c>
      <c r="L791">
        <v>1.98</v>
      </c>
      <c r="M791">
        <v>0.22</v>
      </c>
      <c r="N791">
        <v>491</v>
      </c>
      <c r="O791">
        <v>0.95</v>
      </c>
      <c r="P791">
        <v>36</v>
      </c>
      <c r="Q791">
        <v>0.25</v>
      </c>
      <c r="R791">
        <v>-5</v>
      </c>
      <c r="S791">
        <v>-47</v>
      </c>
      <c r="T791">
        <v>4</v>
      </c>
      <c r="U791">
        <v>175</v>
      </c>
      <c r="V791">
        <v>132</v>
      </c>
      <c r="W791">
        <v>47265</v>
      </c>
      <c r="X791">
        <v>47250</v>
      </c>
      <c r="Y791">
        <v>30050</v>
      </c>
      <c r="Z791">
        <v>1.98</v>
      </c>
      <c r="AA791">
        <f t="shared" si="160"/>
        <v>10012</v>
      </c>
      <c r="AB791">
        <f t="shared" si="161"/>
        <v>264</v>
      </c>
      <c r="AC791">
        <f t="shared" si="162"/>
        <v>6159</v>
      </c>
      <c r="AD791">
        <f t="shared" si="163"/>
        <v>0.6151618058330004</v>
      </c>
      <c r="AE791">
        <f t="shared" si="164"/>
        <v>0</v>
      </c>
      <c r="AF791" t="e">
        <f t="shared" ca="1" si="165"/>
        <v>#N/A</v>
      </c>
      <c r="AG791" t="e">
        <f t="shared" ca="1" si="166"/>
        <v>#N/A</v>
      </c>
      <c r="AH791" t="e">
        <f t="shared" ca="1" si="167"/>
        <v>#N/A</v>
      </c>
      <c r="AI791" t="e">
        <f t="shared" ca="1" si="156"/>
        <v>#N/A</v>
      </c>
      <c r="AJ791">
        <f t="shared" si="157"/>
        <v>1.9976028765481422E-4</v>
      </c>
      <c r="AK791">
        <f t="shared" si="158"/>
        <v>0</v>
      </c>
      <c r="AL791" t="e">
        <f t="shared" ca="1" si="168"/>
        <v>#N/A</v>
      </c>
      <c r="AM791" t="b">
        <f t="shared" si="159"/>
        <v>0</v>
      </c>
    </row>
    <row r="792" spans="1:39" x14ac:dyDescent="0.3">
      <c r="A792" t="s">
        <v>37</v>
      </c>
      <c r="B792" t="s">
        <v>38</v>
      </c>
      <c r="C792" t="s">
        <v>39</v>
      </c>
      <c r="D792" t="s">
        <v>44</v>
      </c>
      <c r="E792" t="s">
        <v>477</v>
      </c>
      <c r="F792" s="13" t="str">
        <f>_xlfn.CONCAT(wiz_6[[#This Row],[OCTY......]],",",wiz_6[[#This Row],[OS]])</f>
        <v>LOUISVILLE,KY</v>
      </c>
      <c r="G792" t="s">
        <v>50</v>
      </c>
      <c r="H792" t="s">
        <v>98</v>
      </c>
      <c r="I792" s="13" t="str">
        <f>_xlfn.CONCAT(wiz_6[[#This Row],[DCTY......]], ",",wiz_6[[#This Row],[DS]])</f>
        <v>AUGUSTA   ,GA</v>
      </c>
      <c r="J792" t="str">
        <f>TRIM(CONCATENATE(wiz_6[[#This Row],[SHIPPER..................]],wiz_6[[#This Row],[ZIP2..]],wiz_6[[#This Row],[ZIP3..]]))</f>
        <v>b: C H ROBINSON | 4020130901</v>
      </c>
      <c r="K792">
        <v>1</v>
      </c>
      <c r="L792">
        <v>0.66</v>
      </c>
      <c r="M792">
        <v>0.28000000000000003</v>
      </c>
      <c r="N792">
        <v>529</v>
      </c>
      <c r="O792">
        <v>1.96</v>
      </c>
      <c r="P792">
        <v>0</v>
      </c>
      <c r="Q792">
        <v>0.25</v>
      </c>
      <c r="R792">
        <v>-37</v>
      </c>
      <c r="S792">
        <v>-20</v>
      </c>
      <c r="T792">
        <v>-217</v>
      </c>
      <c r="U792">
        <v>-670</v>
      </c>
      <c r="V792">
        <v>-907</v>
      </c>
      <c r="W792">
        <v>40201</v>
      </c>
      <c r="X792">
        <v>40201</v>
      </c>
      <c r="Y792">
        <v>30901</v>
      </c>
      <c r="Z792">
        <v>0.72</v>
      </c>
      <c r="AA792">
        <f t="shared" si="160"/>
        <v>10012</v>
      </c>
      <c r="AB792">
        <f t="shared" si="161"/>
        <v>-907</v>
      </c>
      <c r="AC792">
        <f t="shared" si="162"/>
        <v>6159</v>
      </c>
      <c r="AD792">
        <f t="shared" si="163"/>
        <v>0.6151618058330004</v>
      </c>
      <c r="AE792">
        <f t="shared" si="164"/>
        <v>0</v>
      </c>
      <c r="AF792" t="e">
        <f t="shared" ca="1" si="165"/>
        <v>#N/A</v>
      </c>
      <c r="AG792" t="e">
        <f t="shared" ca="1" si="166"/>
        <v>#N/A</v>
      </c>
      <c r="AH792" t="e">
        <f t="shared" ca="1" si="167"/>
        <v>#N/A</v>
      </c>
      <c r="AI792" t="e">
        <f t="shared" ca="1" si="156"/>
        <v>#N/A</v>
      </c>
      <c r="AJ792">
        <f t="shared" si="157"/>
        <v>9.988014382740711E-5</v>
      </c>
      <c r="AK792">
        <f t="shared" si="158"/>
        <v>0</v>
      </c>
      <c r="AL792" t="e">
        <f t="shared" ca="1" si="168"/>
        <v>#N/A</v>
      </c>
      <c r="AM792" t="b">
        <f t="shared" si="159"/>
        <v>0</v>
      </c>
    </row>
    <row r="793" spans="1:39" x14ac:dyDescent="0.3">
      <c r="A793" t="s">
        <v>161</v>
      </c>
      <c r="B793" t="s">
        <v>162</v>
      </c>
      <c r="C793" t="s">
        <v>39</v>
      </c>
      <c r="D793" t="s">
        <v>44</v>
      </c>
      <c r="E793" t="s">
        <v>477</v>
      </c>
      <c r="F793" s="13" t="str">
        <f>_xlfn.CONCAT(wiz_6[[#This Row],[OCTY......]],",",wiz_6[[#This Row],[OS]])</f>
        <v>LOUISVILLE,KY</v>
      </c>
      <c r="G793" t="s">
        <v>50</v>
      </c>
      <c r="H793" t="s">
        <v>98</v>
      </c>
      <c r="I793" s="13" t="str">
        <f>_xlfn.CONCAT(wiz_6[[#This Row],[DCTY......]], ",",wiz_6[[#This Row],[DS]])</f>
        <v>AUGUSTA   ,GA</v>
      </c>
      <c r="J793" t="str">
        <f>TRIM(CONCATENATE(wiz_6[[#This Row],[SHIPPER..................]],wiz_6[[#This Row],[ZIP2..]],wiz_6[[#This Row],[ZIP3..]]))</f>
        <v>b: GLOBALTRANZ | 4020130901</v>
      </c>
      <c r="K793">
        <v>1</v>
      </c>
      <c r="L793">
        <v>1.57</v>
      </c>
      <c r="M793">
        <v>0.27</v>
      </c>
      <c r="N793">
        <v>517</v>
      </c>
      <c r="O793">
        <v>1.04</v>
      </c>
      <c r="P793">
        <v>98</v>
      </c>
      <c r="Q793">
        <v>0.3</v>
      </c>
      <c r="R793">
        <v>-31</v>
      </c>
      <c r="S793">
        <v>62</v>
      </c>
      <c r="T793">
        <v>1</v>
      </c>
      <c r="U793">
        <v>-120</v>
      </c>
      <c r="V793">
        <v>-57</v>
      </c>
      <c r="W793">
        <v>40475</v>
      </c>
      <c r="X793">
        <v>40201</v>
      </c>
      <c r="Y793">
        <v>30901</v>
      </c>
      <c r="Z793">
        <v>1.62</v>
      </c>
      <c r="AA793">
        <f t="shared" si="160"/>
        <v>10012</v>
      </c>
      <c r="AB793">
        <f t="shared" si="161"/>
        <v>-57</v>
      </c>
      <c r="AC793">
        <f t="shared" si="162"/>
        <v>6159</v>
      </c>
      <c r="AD793">
        <f t="shared" si="163"/>
        <v>0.6151618058330004</v>
      </c>
      <c r="AE793">
        <f t="shared" si="164"/>
        <v>0</v>
      </c>
      <c r="AF793" t="e">
        <f t="shared" ca="1" si="165"/>
        <v>#N/A</v>
      </c>
      <c r="AG793" t="e">
        <f t="shared" ca="1" si="166"/>
        <v>#N/A</v>
      </c>
      <c r="AH793" t="e">
        <f t="shared" ca="1" si="167"/>
        <v>#N/A</v>
      </c>
      <c r="AI793" t="e">
        <f t="shared" ca="1" si="156"/>
        <v>#N/A</v>
      </c>
      <c r="AJ793">
        <f t="shared" si="157"/>
        <v>9.988014382740711E-5</v>
      </c>
      <c r="AK793">
        <f t="shared" si="158"/>
        <v>0</v>
      </c>
      <c r="AL793" t="e">
        <f t="shared" ca="1" si="168"/>
        <v>#N/A</v>
      </c>
      <c r="AM793" t="b">
        <f t="shared" si="159"/>
        <v>0</v>
      </c>
    </row>
    <row r="794" spans="1:39" x14ac:dyDescent="0.3">
      <c r="A794" t="s">
        <v>37</v>
      </c>
      <c r="B794" t="s">
        <v>38</v>
      </c>
      <c r="C794" t="s">
        <v>39</v>
      </c>
      <c r="D794" t="s">
        <v>44</v>
      </c>
      <c r="E794" t="s">
        <v>786</v>
      </c>
      <c r="F794" s="13" t="str">
        <f>_xlfn.CONCAT(wiz_6[[#This Row],[OCTY......]],",",wiz_6[[#This Row],[OS]])</f>
        <v>SHELBYVILL,KY</v>
      </c>
      <c r="G794" t="s">
        <v>50</v>
      </c>
      <c r="H794" t="s">
        <v>215</v>
      </c>
      <c r="I794" s="13" t="str">
        <f>_xlfn.CONCAT(wiz_6[[#This Row],[DCTY......]], ",",wiz_6[[#This Row],[DS]])</f>
        <v>GAINESVILL,GA</v>
      </c>
      <c r="J794" t="str">
        <f>TRIM(CONCATENATE(wiz_6[[#This Row],[SHIPPER..................]],wiz_6[[#This Row],[ZIP2..]],wiz_6[[#This Row],[ZIP3..]]))</f>
        <v>b: C H ROBINSON | 4006530501</v>
      </c>
      <c r="K794">
        <v>2</v>
      </c>
      <c r="L794">
        <v>1.58</v>
      </c>
      <c r="M794">
        <v>0.28000000000000003</v>
      </c>
      <c r="N794">
        <v>426</v>
      </c>
      <c r="O794">
        <v>1.41</v>
      </c>
      <c r="P794">
        <v>67</v>
      </c>
      <c r="Q794">
        <v>0.28000000000000003</v>
      </c>
      <c r="R794">
        <v>-30</v>
      </c>
      <c r="S794">
        <v>-53</v>
      </c>
      <c r="T794">
        <v>-124</v>
      </c>
      <c r="U794">
        <v>-145</v>
      </c>
      <c r="V794">
        <v>-322</v>
      </c>
      <c r="W794">
        <v>40004</v>
      </c>
      <c r="X794">
        <v>40065</v>
      </c>
      <c r="Y794">
        <v>30501</v>
      </c>
      <c r="Z794">
        <v>1.64</v>
      </c>
      <c r="AA794">
        <f t="shared" si="160"/>
        <v>10012</v>
      </c>
      <c r="AB794">
        <f t="shared" si="161"/>
        <v>-644</v>
      </c>
      <c r="AC794">
        <f t="shared" si="162"/>
        <v>6159</v>
      </c>
      <c r="AD794">
        <f t="shared" si="163"/>
        <v>0.6151618058330004</v>
      </c>
      <c r="AE794">
        <f t="shared" si="164"/>
        <v>0</v>
      </c>
      <c r="AF794" t="e">
        <f t="shared" ca="1" si="165"/>
        <v>#N/A</v>
      </c>
      <c r="AG794" t="e">
        <f t="shared" ca="1" si="166"/>
        <v>#N/A</v>
      </c>
      <c r="AH794" t="e">
        <f t="shared" ca="1" si="167"/>
        <v>#N/A</v>
      </c>
      <c r="AI794" t="e">
        <f t="shared" ca="1" si="156"/>
        <v>#N/A</v>
      </c>
      <c r="AJ794">
        <f t="shared" si="157"/>
        <v>1.9976028765481422E-4</v>
      </c>
      <c r="AK794">
        <f t="shared" si="158"/>
        <v>0</v>
      </c>
      <c r="AL794" t="e">
        <f t="shared" ca="1" si="168"/>
        <v>#N/A</v>
      </c>
      <c r="AM794" t="b">
        <f t="shared" si="159"/>
        <v>0</v>
      </c>
    </row>
    <row r="795" spans="1:39" x14ac:dyDescent="0.3">
      <c r="A795" t="s">
        <v>210</v>
      </c>
      <c r="B795" t="s">
        <v>211</v>
      </c>
      <c r="C795" t="s">
        <v>39</v>
      </c>
      <c r="D795" t="s">
        <v>42</v>
      </c>
      <c r="E795" t="s">
        <v>478</v>
      </c>
      <c r="F795" s="13" t="str">
        <f>_xlfn.CONCAT(wiz_6[[#This Row],[OCTY......]],",",wiz_6[[#This Row],[OS]])</f>
        <v>JEFFERSONV,IN</v>
      </c>
      <c r="G795" t="s">
        <v>50</v>
      </c>
      <c r="H795" t="s">
        <v>918</v>
      </c>
      <c r="I795" s="13" t="str">
        <f>_xlfn.CONCAT(wiz_6[[#This Row],[DCTY......]], ",",wiz_6[[#This Row],[DS]])</f>
        <v>OAKWOOD   ,GA</v>
      </c>
      <c r="J795" t="str">
        <f>TRIM(CONCATENATE(wiz_6[[#This Row],[SHIPPER..................]],wiz_6[[#This Row],[ZIP2..]],wiz_6[[#This Row],[ZIP3..]]))</f>
        <v>b: ECHO GLOBAL LOGIST| 4713030566</v>
      </c>
      <c r="K795">
        <v>1</v>
      </c>
      <c r="L795">
        <v>1.69</v>
      </c>
      <c r="M795">
        <v>0.28000000000000003</v>
      </c>
      <c r="N795">
        <v>456</v>
      </c>
      <c r="O795">
        <v>0.97</v>
      </c>
      <c r="P795">
        <v>58</v>
      </c>
      <c r="Q795">
        <v>0.3</v>
      </c>
      <c r="R795">
        <v>-19</v>
      </c>
      <c r="S795">
        <v>-4</v>
      </c>
      <c r="T795">
        <v>-1</v>
      </c>
      <c r="U795">
        <v>-37</v>
      </c>
      <c r="V795">
        <v>-42</v>
      </c>
      <c r="W795">
        <v>47265</v>
      </c>
      <c r="X795">
        <v>47130</v>
      </c>
      <c r="Y795">
        <v>30566</v>
      </c>
      <c r="Z795">
        <v>1.75</v>
      </c>
      <c r="AA795">
        <f t="shared" si="160"/>
        <v>10012</v>
      </c>
      <c r="AB795">
        <f t="shared" si="161"/>
        <v>-42</v>
      </c>
      <c r="AC795">
        <f t="shared" si="162"/>
        <v>6159</v>
      </c>
      <c r="AD795">
        <f t="shared" si="163"/>
        <v>0.6151618058330004</v>
      </c>
      <c r="AE795">
        <f t="shared" si="164"/>
        <v>0</v>
      </c>
      <c r="AF795" t="e">
        <f t="shared" ca="1" si="165"/>
        <v>#N/A</v>
      </c>
      <c r="AG795" t="e">
        <f t="shared" ca="1" si="166"/>
        <v>#N/A</v>
      </c>
      <c r="AH795" t="e">
        <f t="shared" ca="1" si="167"/>
        <v>#N/A</v>
      </c>
      <c r="AI795" t="e">
        <f t="shared" ca="1" si="156"/>
        <v>#N/A</v>
      </c>
      <c r="AJ795">
        <f t="shared" si="157"/>
        <v>9.988014382740711E-5</v>
      </c>
      <c r="AK795">
        <f t="shared" si="158"/>
        <v>0</v>
      </c>
      <c r="AL795" t="e">
        <f t="shared" ca="1" si="168"/>
        <v>#N/A</v>
      </c>
      <c r="AM795" t="b">
        <f t="shared" si="159"/>
        <v>0</v>
      </c>
    </row>
    <row r="796" spans="1:39" x14ac:dyDescent="0.3">
      <c r="A796" t="s">
        <v>37</v>
      </c>
      <c r="B796" t="s">
        <v>38</v>
      </c>
      <c r="C796" t="s">
        <v>39</v>
      </c>
      <c r="D796" t="s">
        <v>44</v>
      </c>
      <c r="E796" t="s">
        <v>972</v>
      </c>
      <c r="F796" s="13" t="str">
        <f>_xlfn.CONCAT(wiz_6[[#This Row],[OCTY......]],",",wiz_6[[#This Row],[OS]])</f>
        <v>FAIRDALE  ,KY</v>
      </c>
      <c r="G796" t="s">
        <v>50</v>
      </c>
      <c r="H796" t="s">
        <v>973</v>
      </c>
      <c r="I796" s="13" t="str">
        <f>_xlfn.CONCAT(wiz_6[[#This Row],[DCTY......]], ",",wiz_6[[#This Row],[DS]])</f>
        <v>WARNER ROB,GA</v>
      </c>
      <c r="J796" t="str">
        <f>TRIM(CONCATENATE(wiz_6[[#This Row],[SHIPPER..................]],wiz_6[[#This Row],[ZIP2..]],wiz_6[[#This Row],[ZIP3..]]))</f>
        <v>b: C H ROBINSON | 4011831088</v>
      </c>
      <c r="K796">
        <v>1</v>
      </c>
      <c r="L796">
        <v>2.52</v>
      </c>
      <c r="M796">
        <v>0.28000000000000003</v>
      </c>
      <c r="N796">
        <v>518</v>
      </c>
      <c r="O796">
        <v>1.67</v>
      </c>
      <c r="P796">
        <v>12</v>
      </c>
      <c r="Q796">
        <v>0.25</v>
      </c>
      <c r="R796">
        <v>-37</v>
      </c>
      <c r="S796">
        <v>-9</v>
      </c>
      <c r="T796">
        <v>-148</v>
      </c>
      <c r="U796">
        <v>230</v>
      </c>
      <c r="V796">
        <v>73</v>
      </c>
      <c r="W796">
        <v>40201</v>
      </c>
      <c r="X796">
        <v>40118</v>
      </c>
      <c r="Y796">
        <v>31088</v>
      </c>
      <c r="Z796">
        <v>2.58</v>
      </c>
      <c r="AA796">
        <f t="shared" si="160"/>
        <v>10012</v>
      </c>
      <c r="AB796">
        <f t="shared" si="161"/>
        <v>73</v>
      </c>
      <c r="AC796">
        <f t="shared" si="162"/>
        <v>6159</v>
      </c>
      <c r="AD796">
        <f t="shared" si="163"/>
        <v>0.6151618058330004</v>
      </c>
      <c r="AE796">
        <f t="shared" si="164"/>
        <v>0</v>
      </c>
      <c r="AF796" t="e">
        <f t="shared" ca="1" si="165"/>
        <v>#N/A</v>
      </c>
      <c r="AG796" t="e">
        <f t="shared" ca="1" si="166"/>
        <v>#N/A</v>
      </c>
      <c r="AH796" t="e">
        <f t="shared" ca="1" si="167"/>
        <v>#N/A</v>
      </c>
      <c r="AI796" t="e">
        <f t="shared" ca="1" si="156"/>
        <v>#N/A</v>
      </c>
      <c r="AJ796">
        <f t="shared" si="157"/>
        <v>9.988014382740711E-5</v>
      </c>
      <c r="AK796">
        <f t="shared" si="158"/>
        <v>0</v>
      </c>
      <c r="AL796" t="e">
        <f t="shared" ca="1" si="168"/>
        <v>#N/A</v>
      </c>
      <c r="AM796" t="b">
        <f t="shared" si="159"/>
        <v>0</v>
      </c>
    </row>
    <row r="797" spans="1:39" x14ac:dyDescent="0.3">
      <c r="A797" t="s">
        <v>78</v>
      </c>
      <c r="B797" t="s">
        <v>79</v>
      </c>
      <c r="C797" t="s">
        <v>39</v>
      </c>
      <c r="D797" t="s">
        <v>44</v>
      </c>
      <c r="E797" t="s">
        <v>575</v>
      </c>
      <c r="F797" s="13" t="str">
        <f>_xlfn.CONCAT(wiz_6[[#This Row],[OCTY......]],",",wiz_6[[#This Row],[OS]])</f>
        <v>LEBANON   ,KY</v>
      </c>
      <c r="G797" t="s">
        <v>50</v>
      </c>
      <c r="H797" t="s">
        <v>384</v>
      </c>
      <c r="I797" s="13" t="str">
        <f>_xlfn.CONCAT(wiz_6[[#This Row],[DCTY......]], ",",wiz_6[[#This Row],[DS]])</f>
        <v>MACON     ,GA</v>
      </c>
      <c r="J797" t="str">
        <f>TRIM(CONCATENATE(wiz_6[[#This Row],[SHIPPER..................]],wiz_6[[#This Row],[ZIP2..]],wiz_6[[#This Row],[ZIP3..]]))</f>
        <v>TRACTOR SUPPLY MANHAT| 4003331201</v>
      </c>
      <c r="K797">
        <v>3</v>
      </c>
      <c r="L797">
        <v>2.1</v>
      </c>
      <c r="M797">
        <v>0.21</v>
      </c>
      <c r="N797">
        <v>498</v>
      </c>
      <c r="O797">
        <v>1.99</v>
      </c>
      <c r="P797">
        <v>89</v>
      </c>
      <c r="Q797">
        <v>0.32</v>
      </c>
      <c r="R797">
        <v>2</v>
      </c>
      <c r="S797">
        <v>33</v>
      </c>
      <c r="T797">
        <v>-243</v>
      </c>
      <c r="U797">
        <v>-89</v>
      </c>
      <c r="V797">
        <v>-299</v>
      </c>
      <c r="W797">
        <v>40501</v>
      </c>
      <c r="X797">
        <v>40033</v>
      </c>
      <c r="Y797">
        <v>31201</v>
      </c>
      <c r="Z797">
        <v>2.09</v>
      </c>
      <c r="AA797">
        <f t="shared" si="160"/>
        <v>10012</v>
      </c>
      <c r="AB797">
        <f t="shared" si="161"/>
        <v>-897</v>
      </c>
      <c r="AC797">
        <f t="shared" si="162"/>
        <v>6159</v>
      </c>
      <c r="AD797">
        <f t="shared" si="163"/>
        <v>0.6151618058330004</v>
      </c>
      <c r="AE797">
        <f t="shared" si="164"/>
        <v>0</v>
      </c>
      <c r="AF797" t="e">
        <f t="shared" ca="1" si="165"/>
        <v>#N/A</v>
      </c>
      <c r="AG797" t="e">
        <f t="shared" ca="1" si="166"/>
        <v>#N/A</v>
      </c>
      <c r="AH797" t="e">
        <f t="shared" ca="1" si="167"/>
        <v>#N/A</v>
      </c>
      <c r="AI797" t="e">
        <f t="shared" ca="1" si="156"/>
        <v>#N/A</v>
      </c>
      <c r="AJ797">
        <f t="shared" si="157"/>
        <v>2.9964043148222132E-4</v>
      </c>
      <c r="AK797">
        <f t="shared" si="158"/>
        <v>0</v>
      </c>
      <c r="AL797" t="e">
        <f t="shared" ca="1" si="168"/>
        <v>#N/A</v>
      </c>
      <c r="AM797" t="b">
        <f t="shared" si="159"/>
        <v>0</v>
      </c>
    </row>
    <row r="798" spans="1:39" x14ac:dyDescent="0.3">
      <c r="A798" t="s">
        <v>719</v>
      </c>
      <c r="B798" t="s">
        <v>720</v>
      </c>
      <c r="C798" t="s">
        <v>39</v>
      </c>
      <c r="D798" t="s">
        <v>44</v>
      </c>
      <c r="E798" t="s">
        <v>679</v>
      </c>
      <c r="F798" s="13" t="str">
        <f>_xlfn.CONCAT(wiz_6[[#This Row],[OCTY......]],",",wiz_6[[#This Row],[OS]])</f>
        <v>BARDSTOWN ,KY</v>
      </c>
      <c r="G798" t="s">
        <v>53</v>
      </c>
      <c r="H798" t="s">
        <v>159</v>
      </c>
      <c r="I798" s="13" t="str">
        <f>_xlfn.CONCAT(wiz_6[[#This Row],[DCTY......]], ",",wiz_6[[#This Row],[DS]])</f>
        <v>CHICAGO   ,IL</v>
      </c>
      <c r="J798" t="str">
        <f>TRIM(CONCATENATE(wiz_6[[#This Row],[SHIPPER..................]],wiz_6[[#This Row],[ZIP2..]],wiz_6[[#This Row],[ZIP3..]]))</f>
        <v>POLYAIR DEDICATED SHU| 4000460601</v>
      </c>
      <c r="K798">
        <v>36</v>
      </c>
      <c r="L798">
        <v>1.75</v>
      </c>
      <c r="M798">
        <v>0.24</v>
      </c>
      <c r="N798">
        <v>330</v>
      </c>
      <c r="O798">
        <v>1.02</v>
      </c>
      <c r="P798">
        <v>3</v>
      </c>
      <c r="Q798">
        <v>0.25</v>
      </c>
      <c r="R798">
        <v>4</v>
      </c>
      <c r="S798">
        <v>-3</v>
      </c>
      <c r="T798">
        <v>-44</v>
      </c>
      <c r="U798">
        <v>-73</v>
      </c>
      <c r="V798">
        <v>-120</v>
      </c>
      <c r="W798">
        <v>40004</v>
      </c>
      <c r="X798">
        <v>40004</v>
      </c>
      <c r="Y798">
        <v>60601</v>
      </c>
      <c r="Z798">
        <v>1.77</v>
      </c>
      <c r="AA798">
        <f t="shared" si="160"/>
        <v>10012</v>
      </c>
      <c r="AB798">
        <f t="shared" si="161"/>
        <v>-4320</v>
      </c>
      <c r="AC798">
        <f t="shared" si="162"/>
        <v>6159</v>
      </c>
      <c r="AD798">
        <f t="shared" si="163"/>
        <v>0.6151618058330004</v>
      </c>
      <c r="AE798">
        <f t="shared" si="164"/>
        <v>0</v>
      </c>
      <c r="AF798" t="e">
        <f t="shared" ca="1" si="165"/>
        <v>#N/A</v>
      </c>
      <c r="AG798" t="e">
        <f t="shared" ca="1" si="166"/>
        <v>#N/A</v>
      </c>
      <c r="AH798" t="e">
        <f t="shared" ca="1" si="167"/>
        <v>#N/A</v>
      </c>
      <c r="AI798" t="e">
        <f t="shared" ca="1" si="156"/>
        <v>#N/A</v>
      </c>
      <c r="AJ798">
        <f t="shared" si="157"/>
        <v>3.595685177786656E-3</v>
      </c>
      <c r="AK798">
        <f t="shared" si="158"/>
        <v>0</v>
      </c>
      <c r="AL798" t="e">
        <f t="shared" ca="1" si="168"/>
        <v>#N/A</v>
      </c>
      <c r="AM798" t="b">
        <f t="shared" si="159"/>
        <v>0</v>
      </c>
    </row>
    <row r="799" spans="1:39" x14ac:dyDescent="0.3">
      <c r="A799" t="s">
        <v>37</v>
      </c>
      <c r="B799" t="s">
        <v>38</v>
      </c>
      <c r="C799" t="s">
        <v>39</v>
      </c>
      <c r="D799" t="s">
        <v>44</v>
      </c>
      <c r="E799" t="s">
        <v>477</v>
      </c>
      <c r="F799" s="13" t="str">
        <f>_xlfn.CONCAT(wiz_6[[#This Row],[OCTY......]],",",wiz_6[[#This Row],[OS]])</f>
        <v>LOUISVILLE,KY</v>
      </c>
      <c r="G799" t="s">
        <v>246</v>
      </c>
      <c r="H799" t="s">
        <v>484</v>
      </c>
      <c r="I799" s="13" t="str">
        <f>_xlfn.CONCAT(wiz_6[[#This Row],[DCTY......]], ",",wiz_6[[#This Row],[DS]])</f>
        <v>BATON ROUG,LA</v>
      </c>
      <c r="J799" t="str">
        <f>TRIM(CONCATENATE(wiz_6[[#This Row],[SHIPPER..................]],wiz_6[[#This Row],[ZIP2..]],wiz_6[[#This Row],[ZIP3..]]))</f>
        <v>b: C H ROBINSON | 4020170801</v>
      </c>
      <c r="K799">
        <v>1</v>
      </c>
      <c r="L799">
        <v>1.51</v>
      </c>
      <c r="M799">
        <v>0.18</v>
      </c>
      <c r="N799">
        <v>756</v>
      </c>
      <c r="O799">
        <v>1.54</v>
      </c>
      <c r="P799">
        <v>83</v>
      </c>
      <c r="Q799">
        <v>0.3</v>
      </c>
      <c r="R799">
        <v>19</v>
      </c>
      <c r="S799">
        <v>-20</v>
      </c>
      <c r="T799">
        <v>62</v>
      </c>
      <c r="U799">
        <v>-196</v>
      </c>
      <c r="V799">
        <v>-154</v>
      </c>
      <c r="W799">
        <v>40340</v>
      </c>
      <c r="X799">
        <v>40201</v>
      </c>
      <c r="Y799">
        <v>70801</v>
      </c>
      <c r="Z799">
        <v>1.47</v>
      </c>
      <c r="AA799">
        <f t="shared" si="160"/>
        <v>10012</v>
      </c>
      <c r="AB799">
        <f t="shared" si="161"/>
        <v>-154</v>
      </c>
      <c r="AC799">
        <f t="shared" si="162"/>
        <v>6159</v>
      </c>
      <c r="AD799">
        <f t="shared" si="163"/>
        <v>0.6151618058330004</v>
      </c>
      <c r="AE799">
        <f t="shared" si="164"/>
        <v>0</v>
      </c>
      <c r="AF799" t="e">
        <f t="shared" ca="1" si="165"/>
        <v>#N/A</v>
      </c>
      <c r="AG799" t="e">
        <f t="shared" ca="1" si="166"/>
        <v>#N/A</v>
      </c>
      <c r="AH799" t="e">
        <f t="shared" ca="1" si="167"/>
        <v>#N/A</v>
      </c>
      <c r="AI799" t="e">
        <f t="shared" ca="1" si="156"/>
        <v>#N/A</v>
      </c>
      <c r="AJ799">
        <f t="shared" si="157"/>
        <v>9.988014382740711E-5</v>
      </c>
      <c r="AK799">
        <f t="shared" si="158"/>
        <v>0</v>
      </c>
      <c r="AL799" t="e">
        <f t="shared" ca="1" si="168"/>
        <v>#N/A</v>
      </c>
      <c r="AM799" t="b">
        <f t="shared" si="159"/>
        <v>0</v>
      </c>
    </row>
    <row r="800" spans="1:39" x14ac:dyDescent="0.3">
      <c r="A800" t="s">
        <v>418</v>
      </c>
      <c r="B800" t="s">
        <v>419</v>
      </c>
      <c r="C800" t="s">
        <v>39</v>
      </c>
      <c r="D800" t="s">
        <v>42</v>
      </c>
      <c r="E800" t="s">
        <v>255</v>
      </c>
      <c r="F800" s="13" t="str">
        <f>_xlfn.CONCAT(wiz_6[[#This Row],[OCTY......]],",",wiz_6[[#This Row],[OS]])</f>
        <v>MADISON   ,IN</v>
      </c>
      <c r="G800" t="s">
        <v>66</v>
      </c>
      <c r="H800" t="s">
        <v>497</v>
      </c>
      <c r="I800" s="13" t="str">
        <f>_xlfn.CONCAT(wiz_6[[#This Row],[DCTY......]], ",",wiz_6[[#This Row],[DS]])</f>
        <v>SOUTHAVEN ,MS</v>
      </c>
      <c r="J800" t="str">
        <f>TRIM(CONCATENATE(wiz_6[[#This Row],[SHIPPER..................]],wiz_6[[#This Row],[ZIP2..]],wiz_6[[#This Row],[ZIP3..]]))</f>
        <v>NOVOLEX | 4725038671</v>
      </c>
      <c r="K800">
        <v>3</v>
      </c>
      <c r="L800">
        <v>1.79</v>
      </c>
      <c r="M800">
        <v>0.23</v>
      </c>
      <c r="N800">
        <v>439</v>
      </c>
      <c r="O800">
        <v>0.83</v>
      </c>
      <c r="P800">
        <v>54</v>
      </c>
      <c r="Q800">
        <v>0.28000000000000003</v>
      </c>
      <c r="R800">
        <v>-7</v>
      </c>
      <c r="S800">
        <v>-47</v>
      </c>
      <c r="T800">
        <v>13</v>
      </c>
      <c r="U800">
        <v>343</v>
      </c>
      <c r="V800">
        <v>309</v>
      </c>
      <c r="W800">
        <v>47265</v>
      </c>
      <c r="X800">
        <v>47250</v>
      </c>
      <c r="Y800">
        <v>38671</v>
      </c>
      <c r="Z800">
        <v>1.8</v>
      </c>
      <c r="AA800">
        <f t="shared" si="160"/>
        <v>10012</v>
      </c>
      <c r="AB800">
        <f t="shared" si="161"/>
        <v>927</v>
      </c>
      <c r="AC800">
        <f t="shared" si="162"/>
        <v>6159</v>
      </c>
      <c r="AD800">
        <f t="shared" si="163"/>
        <v>0.6151618058330004</v>
      </c>
      <c r="AE800">
        <f t="shared" si="164"/>
        <v>0</v>
      </c>
      <c r="AF800" t="e">
        <f t="shared" ca="1" si="165"/>
        <v>#N/A</v>
      </c>
      <c r="AG800" t="e">
        <f t="shared" ca="1" si="166"/>
        <v>#N/A</v>
      </c>
      <c r="AH800" t="e">
        <f t="shared" ca="1" si="167"/>
        <v>#N/A</v>
      </c>
      <c r="AI800" t="e">
        <f t="shared" ca="1" si="156"/>
        <v>#N/A</v>
      </c>
      <c r="AJ800">
        <f t="shared" si="157"/>
        <v>2.9964043148222132E-4</v>
      </c>
      <c r="AK800">
        <f t="shared" si="158"/>
        <v>0</v>
      </c>
      <c r="AL800" t="e">
        <f t="shared" ca="1" si="168"/>
        <v>#N/A</v>
      </c>
      <c r="AM800" t="b">
        <f t="shared" si="159"/>
        <v>0</v>
      </c>
    </row>
    <row r="801" spans="1:39" x14ac:dyDescent="0.3">
      <c r="A801" t="s">
        <v>970</v>
      </c>
      <c r="B801" t="s">
        <v>971</v>
      </c>
      <c r="C801" t="s">
        <v>39</v>
      </c>
      <c r="D801" t="s">
        <v>42</v>
      </c>
      <c r="E801" t="s">
        <v>478</v>
      </c>
      <c r="F801" s="13" t="str">
        <f>_xlfn.CONCAT(wiz_6[[#This Row],[OCTY......]],",",wiz_6[[#This Row],[OS]])</f>
        <v>JEFFERSONV,IN</v>
      </c>
      <c r="G801" t="s">
        <v>68</v>
      </c>
      <c r="H801" t="s">
        <v>340</v>
      </c>
      <c r="I801" s="13" t="str">
        <f>_xlfn.CONCAT(wiz_6[[#This Row],[DCTY......]], ",",wiz_6[[#This Row],[DS]])</f>
        <v>SALISBURY ,NC</v>
      </c>
      <c r="J801" t="str">
        <f>TRIM(CONCATENATE(wiz_6[[#This Row],[SHIPPER..................]],wiz_6[[#This Row],[ZIP2..]],wiz_6[[#This Row],[ZIP3..]]))</f>
        <v>MORGAN FOODS | 4713028144</v>
      </c>
      <c r="K801">
        <v>7</v>
      </c>
      <c r="L801">
        <v>1.6</v>
      </c>
      <c r="M801">
        <v>0.25</v>
      </c>
      <c r="N801">
        <v>482</v>
      </c>
      <c r="O801">
        <v>1.1399999999999999</v>
      </c>
      <c r="P801">
        <v>101</v>
      </c>
      <c r="Q801">
        <v>0.32</v>
      </c>
      <c r="R801">
        <v>-3</v>
      </c>
      <c r="S801">
        <v>-98</v>
      </c>
      <c r="T801">
        <v>-41</v>
      </c>
      <c r="U801">
        <v>-160</v>
      </c>
      <c r="V801">
        <v>-299</v>
      </c>
      <c r="W801">
        <v>47701</v>
      </c>
      <c r="X801">
        <v>47130</v>
      </c>
      <c r="Y801">
        <v>28144</v>
      </c>
      <c r="Z801">
        <v>1.63</v>
      </c>
      <c r="AA801">
        <f t="shared" si="160"/>
        <v>10012</v>
      </c>
      <c r="AB801">
        <f t="shared" si="161"/>
        <v>-2093</v>
      </c>
      <c r="AC801">
        <f t="shared" si="162"/>
        <v>6159</v>
      </c>
      <c r="AD801">
        <f t="shared" si="163"/>
        <v>0.6151618058330004</v>
      </c>
      <c r="AE801">
        <f t="shared" si="164"/>
        <v>0</v>
      </c>
      <c r="AF801" t="e">
        <f t="shared" ca="1" si="165"/>
        <v>#N/A</v>
      </c>
      <c r="AG801" t="e">
        <f t="shared" ca="1" si="166"/>
        <v>#N/A</v>
      </c>
      <c r="AH801" t="e">
        <f t="shared" ca="1" si="167"/>
        <v>#N/A</v>
      </c>
      <c r="AI801" t="e">
        <f t="shared" ca="1" si="156"/>
        <v>#N/A</v>
      </c>
      <c r="AJ801">
        <f t="shared" si="157"/>
        <v>6.9916100679184975E-4</v>
      </c>
      <c r="AK801">
        <f t="shared" si="158"/>
        <v>0</v>
      </c>
      <c r="AL801" t="e">
        <f t="shared" ca="1" si="168"/>
        <v>#N/A</v>
      </c>
      <c r="AM801" t="b">
        <f t="shared" si="159"/>
        <v>0</v>
      </c>
    </row>
    <row r="802" spans="1:39" x14ac:dyDescent="0.3">
      <c r="A802" t="s">
        <v>974</v>
      </c>
      <c r="B802" t="s">
        <v>975</v>
      </c>
      <c r="C802" t="s">
        <v>39</v>
      </c>
      <c r="D802" t="s">
        <v>42</v>
      </c>
      <c r="E802" t="s">
        <v>478</v>
      </c>
      <c r="F802" s="13" t="str">
        <f>_xlfn.CONCAT(wiz_6[[#This Row],[OCTY......]],",",wiz_6[[#This Row],[OS]])</f>
        <v>JEFFERSONV,IN</v>
      </c>
      <c r="G802" t="s">
        <v>68</v>
      </c>
      <c r="H802" t="s">
        <v>184</v>
      </c>
      <c r="I802" s="13" t="str">
        <f>_xlfn.CONCAT(wiz_6[[#This Row],[DCTY......]], ",",wiz_6[[#This Row],[DS]])</f>
        <v>CHARLOTTE ,NC</v>
      </c>
      <c r="J802" t="str">
        <f>TRIM(CONCATENATE(wiz_6[[#This Row],[SHIPPER..................]],wiz_6[[#This Row],[ZIP2..]],wiz_6[[#This Row],[ZIP3..]]))</f>
        <v>OLD DOMINION TRUCKLOA| 4713028201</v>
      </c>
      <c r="K802">
        <v>1</v>
      </c>
      <c r="L802">
        <v>1.46</v>
      </c>
      <c r="M802">
        <v>0.27</v>
      </c>
      <c r="N802">
        <v>469</v>
      </c>
      <c r="O802">
        <v>0.67</v>
      </c>
      <c r="P802">
        <v>58</v>
      </c>
      <c r="Q802">
        <v>0.3</v>
      </c>
      <c r="R802">
        <v>-15</v>
      </c>
      <c r="S802">
        <v>-4</v>
      </c>
      <c r="T802">
        <v>70</v>
      </c>
      <c r="U802">
        <v>-221</v>
      </c>
      <c r="V802">
        <v>-155</v>
      </c>
      <c r="W802">
        <v>47265</v>
      </c>
      <c r="X802">
        <v>47130</v>
      </c>
      <c r="Y802">
        <v>28201</v>
      </c>
      <c r="Z802">
        <v>1.51</v>
      </c>
      <c r="AA802">
        <f t="shared" si="160"/>
        <v>10012</v>
      </c>
      <c r="AB802">
        <f t="shared" si="161"/>
        <v>-155</v>
      </c>
      <c r="AC802">
        <f t="shared" si="162"/>
        <v>6159</v>
      </c>
      <c r="AD802">
        <f t="shared" si="163"/>
        <v>0.6151618058330004</v>
      </c>
      <c r="AE802">
        <f t="shared" si="164"/>
        <v>0</v>
      </c>
      <c r="AF802" t="e">
        <f t="shared" ca="1" si="165"/>
        <v>#N/A</v>
      </c>
      <c r="AG802" t="e">
        <f t="shared" ca="1" si="166"/>
        <v>#N/A</v>
      </c>
      <c r="AH802" t="e">
        <f t="shared" ca="1" si="167"/>
        <v>#N/A</v>
      </c>
      <c r="AI802" t="e">
        <f t="shared" ca="1" si="156"/>
        <v>#N/A</v>
      </c>
      <c r="AJ802">
        <f t="shared" si="157"/>
        <v>9.988014382740711E-5</v>
      </c>
      <c r="AK802">
        <f t="shared" si="158"/>
        <v>0</v>
      </c>
      <c r="AL802" t="e">
        <f t="shared" ca="1" si="168"/>
        <v>#N/A</v>
      </c>
      <c r="AM802" t="b">
        <f t="shared" si="159"/>
        <v>0</v>
      </c>
    </row>
    <row r="803" spans="1:39" x14ac:dyDescent="0.3">
      <c r="A803" t="s">
        <v>976</v>
      </c>
      <c r="B803" t="s">
        <v>977</v>
      </c>
      <c r="C803" t="s">
        <v>39</v>
      </c>
      <c r="D803" t="s">
        <v>44</v>
      </c>
      <c r="E803" t="s">
        <v>477</v>
      </c>
      <c r="F803" s="13" t="str">
        <f>_xlfn.CONCAT(wiz_6[[#This Row],[OCTY......]],",",wiz_6[[#This Row],[OS]])</f>
        <v>LOUISVILLE,KY</v>
      </c>
      <c r="G803" t="s">
        <v>291</v>
      </c>
      <c r="H803" t="s">
        <v>292</v>
      </c>
      <c r="I803" s="13" t="str">
        <f>_xlfn.CONCAT(wiz_6[[#This Row],[DCTY......]], ",",wiz_6[[#This Row],[DS]])</f>
        <v>LAWTON    ,OK</v>
      </c>
      <c r="J803" t="str">
        <f>TRIM(CONCATENATE(wiz_6[[#This Row],[SHIPPER..................]],wiz_6[[#This Row],[ZIP2..]],wiz_6[[#This Row],[ZIP3..]]))</f>
        <v>b: NEW AGE LOGISTICS | 4020173501</v>
      </c>
      <c r="K803">
        <v>1</v>
      </c>
      <c r="L803">
        <v>1.32</v>
      </c>
      <c r="M803">
        <v>0.21</v>
      </c>
      <c r="N803">
        <v>848</v>
      </c>
      <c r="O803">
        <v>1.77</v>
      </c>
      <c r="P803">
        <v>31</v>
      </c>
      <c r="Q803">
        <v>0.25</v>
      </c>
      <c r="R803">
        <v>53</v>
      </c>
      <c r="S803">
        <v>-33</v>
      </c>
      <c r="T803">
        <v>-2</v>
      </c>
      <c r="U803">
        <v>-822</v>
      </c>
      <c r="V803">
        <v>-857</v>
      </c>
      <c r="W803">
        <v>40065</v>
      </c>
      <c r="X803">
        <v>40201</v>
      </c>
      <c r="Y803">
        <v>73501</v>
      </c>
      <c r="Z803">
        <v>1.31</v>
      </c>
      <c r="AA803">
        <f t="shared" si="160"/>
        <v>10012</v>
      </c>
      <c r="AB803">
        <f t="shared" si="161"/>
        <v>-857</v>
      </c>
      <c r="AC803">
        <f t="shared" si="162"/>
        <v>6159</v>
      </c>
      <c r="AD803">
        <f t="shared" si="163"/>
        <v>0.6151618058330004</v>
      </c>
      <c r="AE803">
        <f t="shared" si="164"/>
        <v>0</v>
      </c>
      <c r="AF803" t="e">
        <f t="shared" ca="1" si="165"/>
        <v>#N/A</v>
      </c>
      <c r="AG803" t="e">
        <f t="shared" ca="1" si="166"/>
        <v>#N/A</v>
      </c>
      <c r="AH803" t="e">
        <f t="shared" ca="1" si="167"/>
        <v>#N/A</v>
      </c>
      <c r="AI803" t="e">
        <f t="shared" ca="1" si="156"/>
        <v>#N/A</v>
      </c>
      <c r="AJ803">
        <f t="shared" si="157"/>
        <v>9.988014382740711E-5</v>
      </c>
      <c r="AK803">
        <f t="shared" si="158"/>
        <v>0</v>
      </c>
      <c r="AL803" t="e">
        <f t="shared" ca="1" si="168"/>
        <v>#N/A</v>
      </c>
      <c r="AM803" t="b">
        <f t="shared" si="159"/>
        <v>0</v>
      </c>
    </row>
    <row r="804" spans="1:39" x14ac:dyDescent="0.3">
      <c r="A804" t="s">
        <v>794</v>
      </c>
      <c r="B804" t="s">
        <v>795</v>
      </c>
      <c r="C804" t="s">
        <v>39</v>
      </c>
      <c r="D804" t="s">
        <v>42</v>
      </c>
      <c r="E804" t="s">
        <v>478</v>
      </c>
      <c r="F804" s="13" t="str">
        <f>_xlfn.CONCAT(wiz_6[[#This Row],[OCTY......]],",",wiz_6[[#This Row],[OS]])</f>
        <v>JEFFERSONV,IN</v>
      </c>
      <c r="G804" t="s">
        <v>68</v>
      </c>
      <c r="H804" t="s">
        <v>885</v>
      </c>
      <c r="I804" s="13" t="str">
        <f>_xlfn.CONCAT(wiz_6[[#This Row],[DCTY......]], ",",wiz_6[[#This Row],[DS]])</f>
        <v>PINEVILLE ,NC</v>
      </c>
      <c r="J804" t="str">
        <f>TRIM(CONCATENATE(wiz_6[[#This Row],[SHIPPER..................]],wiz_6[[#This Row],[ZIP2..]],wiz_6[[#This Row],[ZIP3..]]))</f>
        <v>SNYDERS LANCE | 4713028134</v>
      </c>
      <c r="K804">
        <v>56</v>
      </c>
      <c r="L804">
        <v>1.87</v>
      </c>
      <c r="M804">
        <v>0.26</v>
      </c>
      <c r="N804">
        <v>464</v>
      </c>
      <c r="O804">
        <v>0.94</v>
      </c>
      <c r="P804">
        <v>88</v>
      </c>
      <c r="Q804">
        <v>0.32</v>
      </c>
      <c r="R804">
        <v>-4</v>
      </c>
      <c r="S804">
        <v>-89</v>
      </c>
      <c r="T804">
        <v>6</v>
      </c>
      <c r="U804">
        <v>36</v>
      </c>
      <c r="V804">
        <v>-47</v>
      </c>
      <c r="W804">
        <v>47265</v>
      </c>
      <c r="X804">
        <v>47130</v>
      </c>
      <c r="Y804">
        <v>28134</v>
      </c>
      <c r="Z804">
        <v>1.91</v>
      </c>
      <c r="AA804">
        <f t="shared" si="160"/>
        <v>10012</v>
      </c>
      <c r="AB804">
        <f t="shared" si="161"/>
        <v>-2632</v>
      </c>
      <c r="AC804">
        <f t="shared" si="162"/>
        <v>6159</v>
      </c>
      <c r="AD804">
        <f t="shared" si="163"/>
        <v>0.6151618058330004</v>
      </c>
      <c r="AE804">
        <f t="shared" si="164"/>
        <v>0</v>
      </c>
      <c r="AF804" t="e">
        <f t="shared" ca="1" si="165"/>
        <v>#N/A</v>
      </c>
      <c r="AG804" t="e">
        <f t="shared" ca="1" si="166"/>
        <v>#N/A</v>
      </c>
      <c r="AH804" t="e">
        <f t="shared" ca="1" si="167"/>
        <v>#N/A</v>
      </c>
      <c r="AI804" t="e">
        <f t="shared" ca="1" si="156"/>
        <v>#N/A</v>
      </c>
      <c r="AJ804">
        <f t="shared" si="157"/>
        <v>5.593288054334798E-3</v>
      </c>
      <c r="AK804">
        <f t="shared" si="158"/>
        <v>0</v>
      </c>
      <c r="AL804" t="e">
        <f t="shared" ca="1" si="168"/>
        <v>#N/A</v>
      </c>
      <c r="AM804" t="b">
        <f t="shared" si="159"/>
        <v>0</v>
      </c>
    </row>
    <row r="805" spans="1:39" x14ac:dyDescent="0.3">
      <c r="A805" t="s">
        <v>156</v>
      </c>
      <c r="B805" t="s">
        <v>157</v>
      </c>
      <c r="C805" t="s">
        <v>39</v>
      </c>
      <c r="D805" t="s">
        <v>42</v>
      </c>
      <c r="E805" t="s">
        <v>478</v>
      </c>
      <c r="F805" s="13" t="str">
        <f>_xlfn.CONCAT(wiz_6[[#This Row],[OCTY......]],",",wiz_6[[#This Row],[OS]])</f>
        <v>JEFFERSONV,IN</v>
      </c>
      <c r="G805" t="s">
        <v>90</v>
      </c>
      <c r="H805" t="s">
        <v>978</v>
      </c>
      <c r="I805" s="13" t="str">
        <f>_xlfn.CONCAT(wiz_6[[#This Row],[DCTY......]], ",",wiz_6[[#This Row],[DS]])</f>
        <v>JOHNSONVIL,SC</v>
      </c>
      <c r="J805" t="str">
        <f>TRIM(CONCATENATE(wiz_6[[#This Row],[SHIPPER..................]],wiz_6[[#This Row],[ZIP2..]],wiz_6[[#This Row],[ZIP3..]]))</f>
        <v>VISUAL PAK CO | 4713029555</v>
      </c>
      <c r="K805">
        <v>1</v>
      </c>
      <c r="L805">
        <v>1.7</v>
      </c>
      <c r="M805">
        <v>0.27</v>
      </c>
      <c r="N805">
        <v>609</v>
      </c>
      <c r="O805">
        <v>1.83</v>
      </c>
      <c r="P805">
        <v>89</v>
      </c>
      <c r="Q805">
        <v>0.3</v>
      </c>
      <c r="R805">
        <v>-11</v>
      </c>
      <c r="S805">
        <v>-54</v>
      </c>
      <c r="T805">
        <v>-146</v>
      </c>
      <c r="U805">
        <v>94</v>
      </c>
      <c r="V805">
        <v>-106</v>
      </c>
      <c r="W805">
        <v>41022</v>
      </c>
      <c r="X805">
        <v>47130</v>
      </c>
      <c r="Y805">
        <v>29555</v>
      </c>
      <c r="Z805">
        <v>1.75</v>
      </c>
      <c r="AA805">
        <f t="shared" si="160"/>
        <v>10012</v>
      </c>
      <c r="AB805">
        <f t="shared" si="161"/>
        <v>-106</v>
      </c>
      <c r="AC805">
        <f t="shared" si="162"/>
        <v>6159</v>
      </c>
      <c r="AD805">
        <f t="shared" si="163"/>
        <v>0.6151618058330004</v>
      </c>
      <c r="AE805">
        <f t="shared" si="164"/>
        <v>0</v>
      </c>
      <c r="AF805" t="e">
        <f t="shared" ca="1" si="165"/>
        <v>#N/A</v>
      </c>
      <c r="AG805" t="e">
        <f t="shared" ca="1" si="166"/>
        <v>#N/A</v>
      </c>
      <c r="AH805" t="e">
        <f t="shared" ca="1" si="167"/>
        <v>#N/A</v>
      </c>
      <c r="AI805" t="e">
        <f t="shared" ca="1" si="156"/>
        <v>#N/A</v>
      </c>
      <c r="AJ805">
        <f t="shared" si="157"/>
        <v>9.988014382740711E-5</v>
      </c>
      <c r="AK805">
        <f t="shared" si="158"/>
        <v>0</v>
      </c>
      <c r="AL805" t="e">
        <f t="shared" ca="1" si="168"/>
        <v>#N/A</v>
      </c>
      <c r="AM805" t="b">
        <f t="shared" si="159"/>
        <v>0</v>
      </c>
    </row>
    <row r="806" spans="1:39" x14ac:dyDescent="0.3">
      <c r="A806" t="s">
        <v>37</v>
      </c>
      <c r="B806" t="s">
        <v>38</v>
      </c>
      <c r="C806" t="s">
        <v>39</v>
      </c>
      <c r="D806" t="s">
        <v>44</v>
      </c>
      <c r="E806" t="s">
        <v>477</v>
      </c>
      <c r="F806" s="13" t="str">
        <f>_xlfn.CONCAT(wiz_6[[#This Row],[OCTY......]],",",wiz_6[[#This Row],[OS]])</f>
        <v>LOUISVILLE,KY</v>
      </c>
      <c r="G806" t="s">
        <v>90</v>
      </c>
      <c r="H806" t="s">
        <v>91</v>
      </c>
      <c r="I806" s="13" t="str">
        <f>_xlfn.CONCAT(wiz_6[[#This Row],[DCTY......]], ",",wiz_6[[#This Row],[DS]])</f>
        <v>SPARTANBUR,SC</v>
      </c>
      <c r="J806" t="str">
        <f>TRIM(CONCATENATE(wiz_6[[#This Row],[SHIPPER..................]],wiz_6[[#This Row],[ZIP2..]],wiz_6[[#This Row],[ZIP3..]]))</f>
        <v>b: C H ROBINSON | 4020129301</v>
      </c>
      <c r="K806">
        <v>1</v>
      </c>
      <c r="L806">
        <v>1.61</v>
      </c>
      <c r="M806">
        <v>0.28000000000000003</v>
      </c>
      <c r="N806">
        <v>423</v>
      </c>
      <c r="O806">
        <v>1.79</v>
      </c>
      <c r="P806">
        <v>83</v>
      </c>
      <c r="Q806">
        <v>0.3</v>
      </c>
      <c r="R806">
        <v>-30</v>
      </c>
      <c r="S806">
        <v>-20</v>
      </c>
      <c r="T806">
        <v>-214</v>
      </c>
      <c r="U806">
        <v>-188</v>
      </c>
      <c r="V806">
        <v>-422</v>
      </c>
      <c r="W806">
        <v>40340</v>
      </c>
      <c r="X806">
        <v>40201</v>
      </c>
      <c r="Y806">
        <v>29301</v>
      </c>
      <c r="Z806">
        <v>1.67</v>
      </c>
      <c r="AA806">
        <f t="shared" si="160"/>
        <v>10012</v>
      </c>
      <c r="AB806">
        <f t="shared" si="161"/>
        <v>-422</v>
      </c>
      <c r="AC806">
        <f t="shared" si="162"/>
        <v>6159</v>
      </c>
      <c r="AD806">
        <f t="shared" si="163"/>
        <v>0.6151618058330004</v>
      </c>
      <c r="AE806">
        <f t="shared" si="164"/>
        <v>0</v>
      </c>
      <c r="AF806" t="e">
        <f t="shared" ca="1" si="165"/>
        <v>#N/A</v>
      </c>
      <c r="AG806" t="e">
        <f t="shared" ca="1" si="166"/>
        <v>#N/A</v>
      </c>
      <c r="AH806" t="e">
        <f t="shared" ca="1" si="167"/>
        <v>#N/A</v>
      </c>
      <c r="AI806" t="e">
        <f t="shared" ca="1" si="156"/>
        <v>#N/A</v>
      </c>
      <c r="AJ806">
        <f t="shared" si="157"/>
        <v>9.988014382740711E-5</v>
      </c>
      <c r="AK806">
        <f t="shared" si="158"/>
        <v>0</v>
      </c>
      <c r="AL806" t="e">
        <f t="shared" ca="1" si="168"/>
        <v>#N/A</v>
      </c>
      <c r="AM806" t="b">
        <f t="shared" si="159"/>
        <v>0</v>
      </c>
    </row>
    <row r="807" spans="1:39" x14ac:dyDescent="0.3">
      <c r="A807" t="s">
        <v>210</v>
      </c>
      <c r="B807" t="s">
        <v>211</v>
      </c>
      <c r="C807" t="s">
        <v>39</v>
      </c>
      <c r="D807" t="s">
        <v>44</v>
      </c>
      <c r="E807" t="s">
        <v>477</v>
      </c>
      <c r="F807" s="13" t="str">
        <f>_xlfn.CONCAT(wiz_6[[#This Row],[OCTY......]],",",wiz_6[[#This Row],[OS]])</f>
        <v>LOUISVILLE,KY</v>
      </c>
      <c r="G807" t="s">
        <v>90</v>
      </c>
      <c r="H807" t="s">
        <v>979</v>
      </c>
      <c r="I807" s="13" t="str">
        <f>_xlfn.CONCAT(wiz_6[[#This Row],[DCTY......]], ",",wiz_6[[#This Row],[DS]])</f>
        <v>FOUNTAIN I,SC</v>
      </c>
      <c r="J807" t="str">
        <f>TRIM(CONCATENATE(wiz_6[[#This Row],[SHIPPER..................]],wiz_6[[#This Row],[ZIP2..]],wiz_6[[#This Row],[ZIP3..]]))</f>
        <v>b: ECHO GLOBAL LOGIST| 4020129644</v>
      </c>
      <c r="K807">
        <v>2</v>
      </c>
      <c r="L807">
        <v>3.18</v>
      </c>
      <c r="M807">
        <v>0.28000000000000003</v>
      </c>
      <c r="N807">
        <v>433</v>
      </c>
      <c r="O807">
        <v>0.96</v>
      </c>
      <c r="P807">
        <v>78</v>
      </c>
      <c r="Q807">
        <v>0.3</v>
      </c>
      <c r="R807">
        <v>-31</v>
      </c>
      <c r="S807">
        <v>-86</v>
      </c>
      <c r="T807">
        <v>-18</v>
      </c>
      <c r="U807">
        <v>599</v>
      </c>
      <c r="V807">
        <v>495</v>
      </c>
      <c r="W807">
        <v>47701</v>
      </c>
      <c r="X807">
        <v>40201</v>
      </c>
      <c r="Y807">
        <v>29644</v>
      </c>
      <c r="Z807">
        <v>3.24</v>
      </c>
      <c r="AA807">
        <f t="shared" si="160"/>
        <v>10012</v>
      </c>
      <c r="AB807">
        <f t="shared" si="161"/>
        <v>990</v>
      </c>
      <c r="AC807">
        <f t="shared" si="162"/>
        <v>6159</v>
      </c>
      <c r="AD807">
        <f t="shared" si="163"/>
        <v>0.6151618058330004</v>
      </c>
      <c r="AE807">
        <f t="shared" si="164"/>
        <v>0</v>
      </c>
      <c r="AF807" t="e">
        <f t="shared" ca="1" si="165"/>
        <v>#N/A</v>
      </c>
      <c r="AG807" t="e">
        <f t="shared" ca="1" si="166"/>
        <v>#N/A</v>
      </c>
      <c r="AH807" t="e">
        <f t="shared" ca="1" si="167"/>
        <v>#N/A</v>
      </c>
      <c r="AI807" t="e">
        <f t="shared" ca="1" si="156"/>
        <v>#N/A</v>
      </c>
      <c r="AJ807">
        <f t="shared" si="157"/>
        <v>1.9976028765481422E-4</v>
      </c>
      <c r="AK807">
        <f t="shared" si="158"/>
        <v>0</v>
      </c>
      <c r="AL807" t="e">
        <f t="shared" ca="1" si="168"/>
        <v>#N/A</v>
      </c>
      <c r="AM807" t="b">
        <f t="shared" si="159"/>
        <v>0</v>
      </c>
    </row>
    <row r="808" spans="1:39" x14ac:dyDescent="0.3">
      <c r="A808" t="s">
        <v>879</v>
      </c>
      <c r="B808" t="s">
        <v>880</v>
      </c>
      <c r="C808" t="s">
        <v>39</v>
      </c>
      <c r="D808" t="s">
        <v>42</v>
      </c>
      <c r="E808" t="s">
        <v>969</v>
      </c>
      <c r="F808" s="13" t="str">
        <f>_xlfn.CONCAT(wiz_6[[#This Row],[OCTY......]],",",wiz_6[[#This Row],[OS]])</f>
        <v>AUSTIN    ,IN</v>
      </c>
      <c r="G808" t="s">
        <v>70</v>
      </c>
      <c r="H808" t="s">
        <v>349</v>
      </c>
      <c r="I808" s="13" t="str">
        <f>_xlfn.CONCAT(wiz_6[[#This Row],[DCTY......]], ",",wiz_6[[#This Row],[DS]])</f>
        <v>CHATTANOOG,TN</v>
      </c>
      <c r="J808" t="str">
        <f>TRIM(CONCATENATE(wiz_6[[#This Row],[SHIPPER..................]],wiz_6[[#This Row],[ZIP2..]],wiz_6[[#This Row],[ZIP3..]]))</f>
        <v>PLS PITTSBURGH LOGIST| 4710237401</v>
      </c>
      <c r="K808">
        <v>1</v>
      </c>
      <c r="L808">
        <v>1.59</v>
      </c>
      <c r="M808">
        <v>0.28000000000000003</v>
      </c>
      <c r="N808">
        <v>347</v>
      </c>
      <c r="O808">
        <v>0.84</v>
      </c>
      <c r="P808">
        <v>28</v>
      </c>
      <c r="Q808">
        <v>0.25</v>
      </c>
      <c r="R808">
        <v>-12</v>
      </c>
      <c r="S808">
        <v>-127</v>
      </c>
      <c r="T808">
        <v>-2</v>
      </c>
      <c r="U808">
        <v>-123</v>
      </c>
      <c r="V808">
        <v>-252</v>
      </c>
      <c r="W808">
        <v>47265</v>
      </c>
      <c r="X808">
        <v>47102</v>
      </c>
      <c r="Y808">
        <v>37401</v>
      </c>
      <c r="Z808">
        <v>1.65</v>
      </c>
      <c r="AA808">
        <f t="shared" si="160"/>
        <v>10012</v>
      </c>
      <c r="AB808">
        <f t="shared" si="161"/>
        <v>-252</v>
      </c>
      <c r="AC808">
        <f t="shared" si="162"/>
        <v>6159</v>
      </c>
      <c r="AD808">
        <f t="shared" si="163"/>
        <v>0.6151618058330004</v>
      </c>
      <c r="AE808">
        <f t="shared" si="164"/>
        <v>0</v>
      </c>
      <c r="AF808" t="e">
        <f t="shared" ca="1" si="165"/>
        <v>#N/A</v>
      </c>
      <c r="AG808" t="e">
        <f t="shared" ca="1" si="166"/>
        <v>#N/A</v>
      </c>
      <c r="AH808" t="e">
        <f t="shared" ca="1" si="167"/>
        <v>#N/A</v>
      </c>
      <c r="AI808" t="e">
        <f t="shared" ca="1" si="156"/>
        <v>#N/A</v>
      </c>
      <c r="AJ808">
        <f t="shared" si="157"/>
        <v>9.988014382740711E-5</v>
      </c>
      <c r="AK808">
        <f t="shared" si="158"/>
        <v>0</v>
      </c>
      <c r="AL808" t="e">
        <f t="shared" ca="1" si="168"/>
        <v>#N/A</v>
      </c>
      <c r="AM808" t="b">
        <f t="shared" si="159"/>
        <v>0</v>
      </c>
    </row>
    <row r="809" spans="1:39" x14ac:dyDescent="0.3">
      <c r="A809" t="s">
        <v>980</v>
      </c>
      <c r="B809" t="s">
        <v>981</v>
      </c>
      <c r="C809" t="s">
        <v>39</v>
      </c>
      <c r="D809" t="s">
        <v>42</v>
      </c>
      <c r="E809" t="s">
        <v>982</v>
      </c>
      <c r="F809" s="13" t="str">
        <f>_xlfn.CONCAT(wiz_6[[#This Row],[OCTY......]],",",wiz_6[[#This Row],[OS]])</f>
        <v>NABB      ,IN</v>
      </c>
      <c r="G809" t="s">
        <v>70</v>
      </c>
      <c r="H809" t="s">
        <v>983</v>
      </c>
      <c r="I809" s="13" t="str">
        <f>_xlfn.CONCAT(wiz_6[[#This Row],[DCTY......]], ",",wiz_6[[#This Row],[DS]])</f>
        <v>HUNTINGDON,TN</v>
      </c>
      <c r="J809" t="str">
        <f>TRIM(CONCATENATE(wiz_6[[#This Row],[SHIPPER..................]],wiz_6[[#This Row],[ZIP2..]],wiz_6[[#This Row],[ZIP3..]]))</f>
        <v>1876 LOGISTICS LLC | 4714738344</v>
      </c>
      <c r="K809">
        <v>1</v>
      </c>
      <c r="L809">
        <v>1.7</v>
      </c>
      <c r="M809">
        <v>0.27</v>
      </c>
      <c r="N809">
        <v>305</v>
      </c>
      <c r="O809">
        <v>0.71</v>
      </c>
      <c r="P809">
        <v>33</v>
      </c>
      <c r="Q809">
        <v>0.25</v>
      </c>
      <c r="R809">
        <v>-5</v>
      </c>
      <c r="S809">
        <v>27</v>
      </c>
      <c r="T809">
        <v>29</v>
      </c>
      <c r="U809">
        <v>245</v>
      </c>
      <c r="V809">
        <v>301</v>
      </c>
      <c r="W809">
        <v>47265</v>
      </c>
      <c r="X809">
        <v>47147</v>
      </c>
      <c r="Y809">
        <v>38344</v>
      </c>
      <c r="Z809">
        <v>1.75</v>
      </c>
      <c r="AA809">
        <f t="shared" si="160"/>
        <v>10012</v>
      </c>
      <c r="AB809">
        <f t="shared" si="161"/>
        <v>301</v>
      </c>
      <c r="AC809">
        <f t="shared" si="162"/>
        <v>6159</v>
      </c>
      <c r="AD809">
        <f t="shared" si="163"/>
        <v>0.6151618058330004</v>
      </c>
      <c r="AE809">
        <f t="shared" si="164"/>
        <v>0</v>
      </c>
      <c r="AF809" t="e">
        <f t="shared" ca="1" si="165"/>
        <v>#N/A</v>
      </c>
      <c r="AG809" t="e">
        <f t="shared" ca="1" si="166"/>
        <v>#N/A</v>
      </c>
      <c r="AH809" t="e">
        <f t="shared" ca="1" si="167"/>
        <v>#N/A</v>
      </c>
      <c r="AI809" t="e">
        <f t="shared" ca="1" si="156"/>
        <v>#N/A</v>
      </c>
      <c r="AJ809">
        <f t="shared" si="157"/>
        <v>9.988014382740711E-5</v>
      </c>
      <c r="AK809">
        <f t="shared" si="158"/>
        <v>0</v>
      </c>
      <c r="AL809" t="e">
        <f t="shared" ca="1" si="168"/>
        <v>#N/A</v>
      </c>
      <c r="AM809" t="b">
        <f t="shared" si="159"/>
        <v>0</v>
      </c>
    </row>
    <row r="810" spans="1:39" x14ac:dyDescent="0.3">
      <c r="A810" t="s">
        <v>984</v>
      </c>
      <c r="B810" t="s">
        <v>985</v>
      </c>
      <c r="C810" t="s">
        <v>39</v>
      </c>
      <c r="D810" t="s">
        <v>44</v>
      </c>
      <c r="E810" t="s">
        <v>477</v>
      </c>
      <c r="F810" s="13" t="str">
        <f>_xlfn.CONCAT(wiz_6[[#This Row],[OCTY......]],",",wiz_6[[#This Row],[OS]])</f>
        <v>LOUISVILLE,KY</v>
      </c>
      <c r="G810" t="s">
        <v>70</v>
      </c>
      <c r="H810" t="s">
        <v>75</v>
      </c>
      <c r="I810" s="13" t="str">
        <f>_xlfn.CONCAT(wiz_6[[#This Row],[DCTY......]], ",",wiz_6[[#This Row],[DS]])</f>
        <v>MEMPHIS   ,TN</v>
      </c>
      <c r="J810" t="str">
        <f>TRIM(CONCATENATE(wiz_6[[#This Row],[SHIPPER..................]],wiz_6[[#This Row],[ZIP2..]],wiz_6[[#This Row],[ZIP3..]]))</f>
        <v>b: PROPAK CORPORATION| 4020138101</v>
      </c>
      <c r="K810">
        <v>1</v>
      </c>
      <c r="L810">
        <v>1.33</v>
      </c>
      <c r="M810">
        <v>0.27</v>
      </c>
      <c r="N810">
        <v>390</v>
      </c>
      <c r="O810">
        <v>0.83</v>
      </c>
      <c r="P810">
        <v>121</v>
      </c>
      <c r="Q810">
        <v>0.35</v>
      </c>
      <c r="R810">
        <v>-24</v>
      </c>
      <c r="S810">
        <v>-163</v>
      </c>
      <c r="T810">
        <v>-14</v>
      </c>
      <c r="U810">
        <v>60</v>
      </c>
      <c r="V810">
        <v>-117</v>
      </c>
      <c r="W810">
        <v>46168</v>
      </c>
      <c r="X810">
        <v>40201</v>
      </c>
      <c r="Y810">
        <v>38101</v>
      </c>
      <c r="Z810">
        <v>1.38</v>
      </c>
      <c r="AA810">
        <f t="shared" si="160"/>
        <v>10012</v>
      </c>
      <c r="AB810">
        <f t="shared" si="161"/>
        <v>-117</v>
      </c>
      <c r="AC810">
        <f t="shared" si="162"/>
        <v>6159</v>
      </c>
      <c r="AD810">
        <f t="shared" si="163"/>
        <v>0.6151618058330004</v>
      </c>
      <c r="AE810">
        <f t="shared" si="164"/>
        <v>0</v>
      </c>
      <c r="AF810" t="e">
        <f t="shared" ca="1" si="165"/>
        <v>#N/A</v>
      </c>
      <c r="AG810" t="e">
        <f t="shared" ca="1" si="166"/>
        <v>#N/A</v>
      </c>
      <c r="AH810" t="e">
        <f t="shared" ca="1" si="167"/>
        <v>#N/A</v>
      </c>
      <c r="AI810" t="e">
        <f t="shared" ca="1" si="156"/>
        <v>#N/A</v>
      </c>
      <c r="AJ810">
        <f t="shared" si="157"/>
        <v>9.988014382740711E-5</v>
      </c>
      <c r="AK810">
        <f t="shared" si="158"/>
        <v>0</v>
      </c>
      <c r="AL810" t="e">
        <f t="shared" ca="1" si="168"/>
        <v>#N/A</v>
      </c>
      <c r="AM810" t="b">
        <f t="shared" si="159"/>
        <v>0</v>
      </c>
    </row>
    <row r="811" spans="1:39" x14ac:dyDescent="0.3">
      <c r="A811" t="s">
        <v>970</v>
      </c>
      <c r="B811" t="s">
        <v>971</v>
      </c>
      <c r="C811" t="s">
        <v>39</v>
      </c>
      <c r="D811" t="s">
        <v>42</v>
      </c>
      <c r="E811" t="s">
        <v>478</v>
      </c>
      <c r="F811" s="13" t="str">
        <f>_xlfn.CONCAT(wiz_6[[#This Row],[OCTY......]],",",wiz_6[[#This Row],[OS]])</f>
        <v>JEFFERSONV,IN</v>
      </c>
      <c r="G811" t="s">
        <v>70</v>
      </c>
      <c r="H811" t="s">
        <v>75</v>
      </c>
      <c r="I811" s="13" t="str">
        <f>_xlfn.CONCAT(wiz_6[[#This Row],[DCTY......]], ",",wiz_6[[#This Row],[DS]])</f>
        <v>MEMPHIS   ,TN</v>
      </c>
      <c r="J811" t="str">
        <f>TRIM(CONCATENATE(wiz_6[[#This Row],[SHIPPER..................]],wiz_6[[#This Row],[ZIP2..]],wiz_6[[#This Row],[ZIP3..]]))</f>
        <v>MORGAN FOODS | 4713038101</v>
      </c>
      <c r="K811">
        <v>15</v>
      </c>
      <c r="L811">
        <v>1.9</v>
      </c>
      <c r="M811">
        <v>0.25</v>
      </c>
      <c r="N811">
        <v>374</v>
      </c>
      <c r="O811">
        <v>0.81</v>
      </c>
      <c r="P811">
        <v>104</v>
      </c>
      <c r="Q811">
        <v>0.33</v>
      </c>
      <c r="R811">
        <v>0</v>
      </c>
      <c r="S811">
        <v>-98</v>
      </c>
      <c r="T811">
        <v>-9</v>
      </c>
      <c r="U811">
        <v>243</v>
      </c>
      <c r="V811">
        <v>136</v>
      </c>
      <c r="W811">
        <v>47265</v>
      </c>
      <c r="X811">
        <v>47130</v>
      </c>
      <c r="Y811">
        <v>38101</v>
      </c>
      <c r="Z811">
        <v>1.93</v>
      </c>
      <c r="AA811">
        <f t="shared" si="160"/>
        <v>10012</v>
      </c>
      <c r="AB811">
        <f t="shared" si="161"/>
        <v>2040</v>
      </c>
      <c r="AC811">
        <f t="shared" si="162"/>
        <v>6159</v>
      </c>
      <c r="AD811">
        <f t="shared" si="163"/>
        <v>0.6151618058330004</v>
      </c>
      <c r="AE811">
        <f t="shared" si="164"/>
        <v>0</v>
      </c>
      <c r="AF811" t="e">
        <f t="shared" ca="1" si="165"/>
        <v>#N/A</v>
      </c>
      <c r="AG811" t="e">
        <f t="shared" ca="1" si="166"/>
        <v>#N/A</v>
      </c>
      <c r="AH811" t="e">
        <f t="shared" ca="1" si="167"/>
        <v>#N/A</v>
      </c>
      <c r="AI811" t="e">
        <f t="shared" ca="1" si="156"/>
        <v>#N/A</v>
      </c>
      <c r="AJ811">
        <f t="shared" si="157"/>
        <v>1.4982021574111066E-3</v>
      </c>
      <c r="AK811">
        <f t="shared" si="158"/>
        <v>0</v>
      </c>
      <c r="AL811" t="e">
        <f t="shared" ca="1" si="168"/>
        <v>#N/A</v>
      </c>
      <c r="AM811" t="b">
        <f t="shared" si="159"/>
        <v>0</v>
      </c>
    </row>
    <row r="812" spans="1:39" x14ac:dyDescent="0.3">
      <c r="A812" t="s">
        <v>879</v>
      </c>
      <c r="B812" t="s">
        <v>880</v>
      </c>
      <c r="C812" t="s">
        <v>39</v>
      </c>
      <c r="D812" t="s">
        <v>42</v>
      </c>
      <c r="E812" t="s">
        <v>969</v>
      </c>
      <c r="F812" s="13" t="str">
        <f>_xlfn.CONCAT(wiz_6[[#This Row],[OCTY......]],",",wiz_6[[#This Row],[OS]])</f>
        <v>AUSTIN    ,IN</v>
      </c>
      <c r="G812" t="s">
        <v>70</v>
      </c>
      <c r="H812" t="s">
        <v>891</v>
      </c>
      <c r="I812" s="13" t="str">
        <f>_xlfn.CONCAT(wiz_6[[#This Row],[DCTY......]], ",",wiz_6[[#This Row],[DS]])</f>
        <v>COLLIERVIL,TN</v>
      </c>
      <c r="J812" t="str">
        <f>TRIM(CONCATENATE(wiz_6[[#This Row],[SHIPPER..................]],wiz_6[[#This Row],[ZIP2..]],wiz_6[[#This Row],[ZIP3..]]))</f>
        <v>PLS PITTSBURGH LOGIST| 4710238017</v>
      </c>
      <c r="K812">
        <v>1</v>
      </c>
      <c r="L812">
        <v>1.28</v>
      </c>
      <c r="M812">
        <v>0.28999999999999998</v>
      </c>
      <c r="N812">
        <v>411</v>
      </c>
      <c r="O812">
        <v>0.83</v>
      </c>
      <c r="P812">
        <v>57</v>
      </c>
      <c r="Q812">
        <v>0.3</v>
      </c>
      <c r="R812">
        <v>-20</v>
      </c>
      <c r="S812">
        <v>-127</v>
      </c>
      <c r="T812">
        <v>13</v>
      </c>
      <c r="U812">
        <v>40</v>
      </c>
      <c r="V812">
        <v>-74</v>
      </c>
      <c r="W812">
        <v>47240</v>
      </c>
      <c r="X812">
        <v>47102</v>
      </c>
      <c r="Y812">
        <v>38017</v>
      </c>
      <c r="Z812">
        <v>1.35</v>
      </c>
      <c r="AA812">
        <f t="shared" si="160"/>
        <v>10012</v>
      </c>
      <c r="AB812">
        <f t="shared" si="161"/>
        <v>-74</v>
      </c>
      <c r="AC812">
        <f t="shared" si="162"/>
        <v>6159</v>
      </c>
      <c r="AD812">
        <f t="shared" si="163"/>
        <v>0.6151618058330004</v>
      </c>
      <c r="AE812">
        <f t="shared" si="164"/>
        <v>0</v>
      </c>
      <c r="AF812" t="e">
        <f t="shared" ca="1" si="165"/>
        <v>#N/A</v>
      </c>
      <c r="AG812" t="e">
        <f t="shared" ca="1" si="166"/>
        <v>#N/A</v>
      </c>
      <c r="AH812" t="e">
        <f t="shared" ca="1" si="167"/>
        <v>#N/A</v>
      </c>
      <c r="AI812" t="e">
        <f t="shared" ca="1" si="156"/>
        <v>#N/A</v>
      </c>
      <c r="AJ812">
        <f t="shared" si="157"/>
        <v>9.988014382740711E-5</v>
      </c>
      <c r="AK812">
        <f t="shared" si="158"/>
        <v>0</v>
      </c>
      <c r="AL812" t="e">
        <f t="shared" ca="1" si="168"/>
        <v>#N/A</v>
      </c>
      <c r="AM812" t="b">
        <f t="shared" si="159"/>
        <v>0</v>
      </c>
    </row>
    <row r="813" spans="1:39" x14ac:dyDescent="0.3">
      <c r="A813" t="s">
        <v>37</v>
      </c>
      <c r="B813" t="s">
        <v>38</v>
      </c>
      <c r="C813" t="s">
        <v>39</v>
      </c>
      <c r="D813" t="s">
        <v>42</v>
      </c>
      <c r="E813" t="s">
        <v>969</v>
      </c>
      <c r="F813" s="13" t="str">
        <f>_xlfn.CONCAT(wiz_6[[#This Row],[OCTY......]],",",wiz_6[[#This Row],[OS]])</f>
        <v>AUSTIN    ,IN</v>
      </c>
      <c r="G813" t="s">
        <v>70</v>
      </c>
      <c r="H813" t="s">
        <v>350</v>
      </c>
      <c r="I813" s="13" t="str">
        <f>_xlfn.CONCAT(wiz_6[[#This Row],[DCTY......]], ",",wiz_6[[#This Row],[DS]])</f>
        <v>COOKEVILLE,TN</v>
      </c>
      <c r="J813" t="str">
        <f>TRIM(CONCATENATE(wiz_6[[#This Row],[SHIPPER..................]],wiz_6[[#This Row],[ZIP2..]],wiz_6[[#This Row],[ZIP3..]]))</f>
        <v>b: C H ROBINSON | 4710238501</v>
      </c>
      <c r="K813">
        <v>1</v>
      </c>
      <c r="L813">
        <v>2.25</v>
      </c>
      <c r="M813">
        <v>0.27</v>
      </c>
      <c r="N813">
        <v>218</v>
      </c>
      <c r="O813">
        <v>1.93</v>
      </c>
      <c r="P813">
        <v>28</v>
      </c>
      <c r="Q813">
        <v>0.25</v>
      </c>
      <c r="R813">
        <v>0</v>
      </c>
      <c r="S813">
        <v>33</v>
      </c>
      <c r="T813">
        <v>-245</v>
      </c>
      <c r="U813">
        <v>-169</v>
      </c>
      <c r="V813">
        <v>-381</v>
      </c>
      <c r="W813">
        <v>47265</v>
      </c>
      <c r="X813">
        <v>47102</v>
      </c>
      <c r="Y813">
        <v>38501</v>
      </c>
      <c r="Z813">
        <v>2.2999999999999998</v>
      </c>
      <c r="AA813">
        <f t="shared" si="160"/>
        <v>10012</v>
      </c>
      <c r="AB813">
        <f t="shared" si="161"/>
        <v>-381</v>
      </c>
      <c r="AC813">
        <f t="shared" si="162"/>
        <v>6159</v>
      </c>
      <c r="AD813">
        <f t="shared" si="163"/>
        <v>0.6151618058330004</v>
      </c>
      <c r="AE813">
        <f t="shared" si="164"/>
        <v>0</v>
      </c>
      <c r="AF813" t="e">
        <f t="shared" ca="1" si="165"/>
        <v>#N/A</v>
      </c>
      <c r="AG813" t="e">
        <f t="shared" ca="1" si="166"/>
        <v>#N/A</v>
      </c>
      <c r="AH813" t="e">
        <f t="shared" ca="1" si="167"/>
        <v>#N/A</v>
      </c>
      <c r="AI813" t="e">
        <f t="shared" ca="1" si="156"/>
        <v>#N/A</v>
      </c>
      <c r="AJ813">
        <f t="shared" si="157"/>
        <v>9.988014382740711E-5</v>
      </c>
      <c r="AK813">
        <f t="shared" si="158"/>
        <v>0</v>
      </c>
      <c r="AL813" t="e">
        <f t="shared" ca="1" si="168"/>
        <v>#N/A</v>
      </c>
      <c r="AM813" t="b">
        <f t="shared" si="159"/>
        <v>0</v>
      </c>
    </row>
    <row r="814" spans="1:39" x14ac:dyDescent="0.3">
      <c r="A814" t="s">
        <v>37</v>
      </c>
      <c r="B814" t="s">
        <v>38</v>
      </c>
      <c r="C814" t="s">
        <v>39</v>
      </c>
      <c r="D814" t="s">
        <v>42</v>
      </c>
      <c r="E814" t="s">
        <v>969</v>
      </c>
      <c r="F814" s="13" t="str">
        <f>_xlfn.CONCAT(wiz_6[[#This Row],[OCTY......]],",",wiz_6[[#This Row],[OS]])</f>
        <v>AUSTIN    ,IN</v>
      </c>
      <c r="G814" t="s">
        <v>70</v>
      </c>
      <c r="H814" t="s">
        <v>202</v>
      </c>
      <c r="I814" s="13" t="str">
        <f>_xlfn.CONCAT(wiz_6[[#This Row],[DCTY......]], ",",wiz_6[[#This Row],[DS]])</f>
        <v>NASHVILLE ,TN</v>
      </c>
      <c r="J814" t="str">
        <f>TRIM(CONCATENATE(wiz_6[[#This Row],[SHIPPER..................]],wiz_6[[#This Row],[ZIP2..]],wiz_6[[#This Row],[ZIP3..]]))</f>
        <v>b: C H ROBINSON | 4710237201</v>
      </c>
      <c r="K814">
        <v>1</v>
      </c>
      <c r="L814">
        <v>1.73</v>
      </c>
      <c r="M814">
        <v>0.27</v>
      </c>
      <c r="N814">
        <v>212</v>
      </c>
      <c r="O814">
        <v>0.75</v>
      </c>
      <c r="P814">
        <v>28</v>
      </c>
      <c r="Q814">
        <v>0.25</v>
      </c>
      <c r="R814">
        <v>0</v>
      </c>
      <c r="S814">
        <v>33</v>
      </c>
      <c r="T814">
        <v>35</v>
      </c>
      <c r="U814">
        <v>-187</v>
      </c>
      <c r="V814">
        <v>-119</v>
      </c>
      <c r="W814">
        <v>47265</v>
      </c>
      <c r="X814">
        <v>47102</v>
      </c>
      <c r="Y814">
        <v>37201</v>
      </c>
      <c r="Z814">
        <v>1.78</v>
      </c>
      <c r="AA814">
        <f t="shared" si="160"/>
        <v>10012</v>
      </c>
      <c r="AB814">
        <f t="shared" si="161"/>
        <v>-119</v>
      </c>
      <c r="AC814">
        <f t="shared" si="162"/>
        <v>6159</v>
      </c>
      <c r="AD814">
        <f t="shared" si="163"/>
        <v>0.6151618058330004</v>
      </c>
      <c r="AE814">
        <f t="shared" si="164"/>
        <v>0</v>
      </c>
      <c r="AF814" t="e">
        <f t="shared" ca="1" si="165"/>
        <v>#N/A</v>
      </c>
      <c r="AG814" t="e">
        <f t="shared" ca="1" si="166"/>
        <v>#N/A</v>
      </c>
      <c r="AH814" t="e">
        <f t="shared" ca="1" si="167"/>
        <v>#N/A</v>
      </c>
      <c r="AI814" t="e">
        <f t="shared" ca="1" si="156"/>
        <v>#N/A</v>
      </c>
      <c r="AJ814">
        <f t="shared" si="157"/>
        <v>9.988014382740711E-5</v>
      </c>
      <c r="AK814">
        <f t="shared" si="158"/>
        <v>0</v>
      </c>
      <c r="AL814" t="e">
        <f t="shared" ca="1" si="168"/>
        <v>#N/A</v>
      </c>
      <c r="AM814" t="b">
        <f t="shared" si="159"/>
        <v>0</v>
      </c>
    </row>
    <row r="815" spans="1:39" x14ac:dyDescent="0.3">
      <c r="A815" t="s">
        <v>344</v>
      </c>
      <c r="B815" t="s">
        <v>345</v>
      </c>
      <c r="C815" t="s">
        <v>39</v>
      </c>
      <c r="D815" t="s">
        <v>44</v>
      </c>
      <c r="E815" t="s">
        <v>477</v>
      </c>
      <c r="F815" s="13" t="str">
        <f>_xlfn.CONCAT(wiz_6[[#This Row],[OCTY......]],",",wiz_6[[#This Row],[OS]])</f>
        <v>LOUISVILLE,KY</v>
      </c>
      <c r="G815" t="s">
        <v>70</v>
      </c>
      <c r="H815" t="s">
        <v>684</v>
      </c>
      <c r="I815" s="13" t="str">
        <f>_xlfn.CONCAT(wiz_6[[#This Row],[DCTY......]], ",",wiz_6[[#This Row],[DS]])</f>
        <v>PULASKI   ,TN</v>
      </c>
      <c r="J815" t="str">
        <f>TRIM(CONCATENATE(wiz_6[[#This Row],[SHIPPER..................]],wiz_6[[#This Row],[ZIP2..]],wiz_6[[#This Row],[ZIP3..]]))</f>
        <v>b: SCHNEIDER LOGISTIC| 4020138478</v>
      </c>
      <c r="K815">
        <v>1</v>
      </c>
      <c r="L815">
        <v>1.75</v>
      </c>
      <c r="M815">
        <v>0.23</v>
      </c>
      <c r="N815">
        <v>244</v>
      </c>
      <c r="O815">
        <v>0.92</v>
      </c>
      <c r="P815">
        <v>31</v>
      </c>
      <c r="Q815">
        <v>0.25</v>
      </c>
      <c r="R815">
        <v>-6</v>
      </c>
      <c r="S815">
        <v>-33</v>
      </c>
      <c r="T815">
        <v>-6</v>
      </c>
      <c r="U815">
        <v>-155</v>
      </c>
      <c r="V815">
        <v>-194</v>
      </c>
      <c r="W815">
        <v>40065</v>
      </c>
      <c r="X815">
        <v>40201</v>
      </c>
      <c r="Y815">
        <v>38478</v>
      </c>
      <c r="Z815">
        <v>1.76</v>
      </c>
      <c r="AA815">
        <f t="shared" si="160"/>
        <v>10012</v>
      </c>
      <c r="AB815">
        <f t="shared" si="161"/>
        <v>-194</v>
      </c>
      <c r="AC815">
        <f t="shared" si="162"/>
        <v>6159</v>
      </c>
      <c r="AD815">
        <f t="shared" si="163"/>
        <v>0.6151618058330004</v>
      </c>
      <c r="AE815">
        <f t="shared" si="164"/>
        <v>0</v>
      </c>
      <c r="AF815" t="e">
        <f t="shared" ca="1" si="165"/>
        <v>#N/A</v>
      </c>
      <c r="AG815" t="e">
        <f t="shared" ca="1" si="166"/>
        <v>#N/A</v>
      </c>
      <c r="AH815" t="e">
        <f t="shared" ca="1" si="167"/>
        <v>#N/A</v>
      </c>
      <c r="AI815" t="e">
        <f t="shared" ca="1" si="156"/>
        <v>#N/A</v>
      </c>
      <c r="AJ815">
        <f t="shared" si="157"/>
        <v>9.988014382740711E-5</v>
      </c>
      <c r="AK815">
        <f t="shared" si="158"/>
        <v>0</v>
      </c>
      <c r="AL815" t="e">
        <f t="shared" ca="1" si="168"/>
        <v>#N/A</v>
      </c>
      <c r="AM815" t="b">
        <f t="shared" si="159"/>
        <v>0</v>
      </c>
    </row>
    <row r="816" spans="1:39" x14ac:dyDescent="0.3">
      <c r="A816" t="s">
        <v>879</v>
      </c>
      <c r="B816" t="s">
        <v>880</v>
      </c>
      <c r="C816" t="s">
        <v>39</v>
      </c>
      <c r="D816" t="s">
        <v>42</v>
      </c>
      <c r="E816" t="s">
        <v>969</v>
      </c>
      <c r="F816" s="13" t="str">
        <f>_xlfn.CONCAT(wiz_6[[#This Row],[OCTY......]],",",wiz_6[[#This Row],[OS]])</f>
        <v>AUSTIN    ,IN</v>
      </c>
      <c r="G816" t="s">
        <v>70</v>
      </c>
      <c r="H816" t="s">
        <v>350</v>
      </c>
      <c r="I816" s="13" t="str">
        <f>_xlfn.CONCAT(wiz_6[[#This Row],[DCTY......]], ",",wiz_6[[#This Row],[DS]])</f>
        <v>COOKEVILLE,TN</v>
      </c>
      <c r="J816" t="str">
        <f>TRIM(CONCATENATE(wiz_6[[#This Row],[SHIPPER..................]],wiz_6[[#This Row],[ZIP2..]],wiz_6[[#This Row],[ZIP3..]]))</f>
        <v>PLS PITTSBURGH LOGIST| 4710238501</v>
      </c>
      <c r="K816">
        <v>1</v>
      </c>
      <c r="L816">
        <v>1.5</v>
      </c>
      <c r="M816">
        <v>0.28000000000000003</v>
      </c>
      <c r="N816">
        <v>218</v>
      </c>
      <c r="O816">
        <v>0.9</v>
      </c>
      <c r="P816">
        <v>193</v>
      </c>
      <c r="Q816">
        <v>0.4</v>
      </c>
      <c r="R816">
        <v>-3</v>
      </c>
      <c r="S816">
        <v>-127</v>
      </c>
      <c r="T816">
        <v>-1</v>
      </c>
      <c r="U816">
        <v>-229</v>
      </c>
      <c r="V816">
        <v>-357</v>
      </c>
      <c r="W816">
        <v>46524</v>
      </c>
      <c r="X816">
        <v>47102</v>
      </c>
      <c r="Y816">
        <v>38501</v>
      </c>
      <c r="Z816">
        <v>1.56</v>
      </c>
      <c r="AA816">
        <f t="shared" si="160"/>
        <v>10012</v>
      </c>
      <c r="AB816">
        <f t="shared" si="161"/>
        <v>-357</v>
      </c>
      <c r="AC816">
        <f t="shared" si="162"/>
        <v>6159</v>
      </c>
      <c r="AD816">
        <f t="shared" si="163"/>
        <v>0.6151618058330004</v>
      </c>
      <c r="AE816">
        <f t="shared" si="164"/>
        <v>0</v>
      </c>
      <c r="AF816" t="e">
        <f t="shared" ca="1" si="165"/>
        <v>#N/A</v>
      </c>
      <c r="AG816" t="e">
        <f t="shared" ca="1" si="166"/>
        <v>#N/A</v>
      </c>
      <c r="AH816" t="e">
        <f t="shared" ca="1" si="167"/>
        <v>#N/A</v>
      </c>
      <c r="AI816" t="e">
        <f t="shared" ca="1" si="156"/>
        <v>#N/A</v>
      </c>
      <c r="AJ816">
        <f t="shared" si="157"/>
        <v>9.988014382740711E-5</v>
      </c>
      <c r="AK816">
        <f t="shared" si="158"/>
        <v>0</v>
      </c>
      <c r="AL816" t="e">
        <f t="shared" ca="1" si="168"/>
        <v>#N/A</v>
      </c>
      <c r="AM816" t="b">
        <f t="shared" si="159"/>
        <v>0</v>
      </c>
    </row>
    <row r="817" spans="1:39" x14ac:dyDescent="0.3">
      <c r="A817" t="s">
        <v>970</v>
      </c>
      <c r="B817" t="s">
        <v>971</v>
      </c>
      <c r="C817" t="s">
        <v>39</v>
      </c>
      <c r="D817" t="s">
        <v>42</v>
      </c>
      <c r="E817" t="s">
        <v>478</v>
      </c>
      <c r="F817" s="13" t="str">
        <f>_xlfn.CONCAT(wiz_6[[#This Row],[OCTY......]],",",wiz_6[[#This Row],[OS]])</f>
        <v>JEFFERSONV,IN</v>
      </c>
      <c r="G817" t="s">
        <v>76</v>
      </c>
      <c r="H817" t="s">
        <v>986</v>
      </c>
      <c r="I817" s="13" t="str">
        <f>_xlfn.CONCAT(wiz_6[[#This Row],[DCTY......]], ",",wiz_6[[#This Row],[DS]])</f>
        <v>KELLER    ,TX</v>
      </c>
      <c r="J817" t="str">
        <f>TRIM(CONCATENATE(wiz_6[[#This Row],[SHIPPER..................]],wiz_6[[#This Row],[ZIP2..]],wiz_6[[#This Row],[ZIP3..]]))</f>
        <v>MORGAN FOODS | 4713076244</v>
      </c>
      <c r="K817">
        <v>6</v>
      </c>
      <c r="L817">
        <v>1.46</v>
      </c>
      <c r="M817">
        <v>0.25</v>
      </c>
      <c r="N817">
        <v>858</v>
      </c>
      <c r="O817">
        <v>1.85</v>
      </c>
      <c r="P817">
        <v>78</v>
      </c>
      <c r="Q817">
        <v>0.32</v>
      </c>
      <c r="R817">
        <v>-18</v>
      </c>
      <c r="S817">
        <v>-98</v>
      </c>
      <c r="T817">
        <v>-41</v>
      </c>
      <c r="U817">
        <v>-371</v>
      </c>
      <c r="V817">
        <v>-510</v>
      </c>
      <c r="W817">
        <v>46168</v>
      </c>
      <c r="X817">
        <v>47130</v>
      </c>
      <c r="Y817">
        <v>76244</v>
      </c>
      <c r="Z817">
        <v>1.49</v>
      </c>
      <c r="AA817">
        <f t="shared" si="160"/>
        <v>10012</v>
      </c>
      <c r="AB817">
        <f t="shared" si="161"/>
        <v>-3060</v>
      </c>
      <c r="AC817">
        <f t="shared" si="162"/>
        <v>6159</v>
      </c>
      <c r="AD817">
        <f t="shared" si="163"/>
        <v>0.6151618058330004</v>
      </c>
      <c r="AE817">
        <f t="shared" si="164"/>
        <v>0</v>
      </c>
      <c r="AF817" t="e">
        <f t="shared" ca="1" si="165"/>
        <v>#N/A</v>
      </c>
      <c r="AG817" t="e">
        <f t="shared" ca="1" si="166"/>
        <v>#N/A</v>
      </c>
      <c r="AH817" t="e">
        <f t="shared" ca="1" si="167"/>
        <v>#N/A</v>
      </c>
      <c r="AI817" t="e">
        <f t="shared" ca="1" si="156"/>
        <v>#N/A</v>
      </c>
      <c r="AJ817">
        <f t="shared" si="157"/>
        <v>5.9928086296444263E-4</v>
      </c>
      <c r="AK817">
        <f t="shared" si="158"/>
        <v>0</v>
      </c>
      <c r="AL817" t="e">
        <f t="shared" ca="1" si="168"/>
        <v>#N/A</v>
      </c>
      <c r="AM817" t="b">
        <f t="shared" si="159"/>
        <v>0</v>
      </c>
    </row>
    <row r="818" spans="1:39" x14ac:dyDescent="0.3">
      <c r="A818" t="s">
        <v>970</v>
      </c>
      <c r="B818" t="s">
        <v>971</v>
      </c>
      <c r="C818" t="s">
        <v>39</v>
      </c>
      <c r="D818" t="s">
        <v>42</v>
      </c>
      <c r="E818" t="s">
        <v>478</v>
      </c>
      <c r="F818" s="13" t="str">
        <f>_xlfn.CONCAT(wiz_6[[#This Row],[OCTY......]],",",wiz_6[[#This Row],[OS]])</f>
        <v>JEFFERSONV,IN</v>
      </c>
      <c r="G818" t="s">
        <v>76</v>
      </c>
      <c r="H818" t="s">
        <v>960</v>
      </c>
      <c r="I818" s="13" t="str">
        <f>_xlfn.CONCAT(wiz_6[[#This Row],[DCTY......]], ",",wiz_6[[#This Row],[DS]])</f>
        <v>SAN ANTONI,TX</v>
      </c>
      <c r="J818" t="str">
        <f>TRIM(CONCATENATE(wiz_6[[#This Row],[SHIPPER..................]],wiz_6[[#This Row],[ZIP2..]],wiz_6[[#This Row],[ZIP3..]]))</f>
        <v>MORGAN FOODS | 4713078201</v>
      </c>
      <c r="K818">
        <v>12</v>
      </c>
      <c r="L818">
        <v>1.54</v>
      </c>
      <c r="M818">
        <v>0.25</v>
      </c>
      <c r="N818">
        <v>1073</v>
      </c>
      <c r="O818">
        <v>1.98</v>
      </c>
      <c r="P818">
        <v>87</v>
      </c>
      <c r="Q818">
        <v>0.32</v>
      </c>
      <c r="R818">
        <v>-27</v>
      </c>
      <c r="S818">
        <v>-98</v>
      </c>
      <c r="T818">
        <v>-12</v>
      </c>
      <c r="U818">
        <v>-394</v>
      </c>
      <c r="V818">
        <v>-504</v>
      </c>
      <c r="W818">
        <v>46131</v>
      </c>
      <c r="X818">
        <v>47130</v>
      </c>
      <c r="Y818">
        <v>78201</v>
      </c>
      <c r="Z818">
        <v>1.57</v>
      </c>
      <c r="AA818">
        <f t="shared" si="160"/>
        <v>10012</v>
      </c>
      <c r="AB818">
        <f t="shared" si="161"/>
        <v>-6048</v>
      </c>
      <c r="AC818">
        <f t="shared" si="162"/>
        <v>6159</v>
      </c>
      <c r="AD818">
        <f t="shared" si="163"/>
        <v>0.6151618058330004</v>
      </c>
      <c r="AE818">
        <f t="shared" si="164"/>
        <v>0</v>
      </c>
      <c r="AF818" t="e">
        <f t="shared" ca="1" si="165"/>
        <v>#N/A</v>
      </c>
      <c r="AG818" t="e">
        <f t="shared" ca="1" si="166"/>
        <v>#N/A</v>
      </c>
      <c r="AH818" t="e">
        <f t="shared" ca="1" si="167"/>
        <v>#N/A</v>
      </c>
      <c r="AI818" t="e">
        <f t="shared" ca="1" si="156"/>
        <v>#N/A</v>
      </c>
      <c r="AJ818">
        <f t="shared" si="157"/>
        <v>1.1985617259288853E-3</v>
      </c>
      <c r="AK818">
        <f t="shared" si="158"/>
        <v>0</v>
      </c>
      <c r="AL818" t="e">
        <f t="shared" ca="1" si="168"/>
        <v>#N/A</v>
      </c>
      <c r="AM818" t="b">
        <f t="shared" si="159"/>
        <v>0</v>
      </c>
    </row>
    <row r="819" spans="1:39" x14ac:dyDescent="0.3">
      <c r="A819" t="s">
        <v>37</v>
      </c>
      <c r="B819" t="s">
        <v>38</v>
      </c>
      <c r="C819" t="s">
        <v>39</v>
      </c>
      <c r="D819" t="s">
        <v>44</v>
      </c>
      <c r="E819" t="s">
        <v>634</v>
      </c>
      <c r="F819" s="13" t="str">
        <f>_xlfn.CONCAT(wiz_6[[#This Row],[OCTY......]],",",wiz_6[[#This Row],[OS]])</f>
        <v>HENDERSON ,KY</v>
      </c>
      <c r="G819" t="s">
        <v>40</v>
      </c>
      <c r="H819" t="s">
        <v>57</v>
      </c>
      <c r="I819" s="13" t="str">
        <f>_xlfn.CONCAT(wiz_6[[#This Row],[DCTY......]], ",",wiz_6[[#This Row],[DS]])</f>
        <v>FLORENCE  ,AL</v>
      </c>
      <c r="J819" t="str">
        <f>TRIM(CONCATENATE(wiz_6[[#This Row],[SHIPPER..................]],wiz_6[[#This Row],[ZIP2..]],wiz_6[[#This Row],[ZIP3..]]))</f>
        <v>b: C H ROBINSON | 4241935630</v>
      </c>
      <c r="K819">
        <v>1</v>
      </c>
      <c r="L819">
        <v>2.39</v>
      </c>
      <c r="M819">
        <v>0.28000000000000003</v>
      </c>
      <c r="N819">
        <v>262</v>
      </c>
      <c r="O819">
        <v>0.53</v>
      </c>
      <c r="P819">
        <v>12</v>
      </c>
      <c r="Q819">
        <v>0.25</v>
      </c>
      <c r="R819">
        <v>-18</v>
      </c>
      <c r="S819">
        <v>122</v>
      </c>
      <c r="T819">
        <v>2</v>
      </c>
      <c r="U819">
        <v>138</v>
      </c>
      <c r="V819">
        <v>262</v>
      </c>
      <c r="W819">
        <v>47701</v>
      </c>
      <c r="X819">
        <v>42419</v>
      </c>
      <c r="Y819">
        <v>35630</v>
      </c>
      <c r="Z819">
        <v>2.4500000000000002</v>
      </c>
      <c r="AA819">
        <f t="shared" si="160"/>
        <v>10012</v>
      </c>
      <c r="AB819">
        <f t="shared" si="161"/>
        <v>262</v>
      </c>
      <c r="AC819">
        <f t="shared" si="162"/>
        <v>6159</v>
      </c>
      <c r="AD819">
        <f t="shared" si="163"/>
        <v>0.6151618058330004</v>
      </c>
      <c r="AE819">
        <f t="shared" si="164"/>
        <v>0</v>
      </c>
      <c r="AF819" t="e">
        <f t="shared" ca="1" si="165"/>
        <v>#N/A</v>
      </c>
      <c r="AG819" t="e">
        <f t="shared" ca="1" si="166"/>
        <v>#N/A</v>
      </c>
      <c r="AH819" t="e">
        <f t="shared" ca="1" si="167"/>
        <v>#N/A</v>
      </c>
      <c r="AI819" t="e">
        <f t="shared" ca="1" si="156"/>
        <v>#N/A</v>
      </c>
      <c r="AJ819">
        <f t="shared" si="157"/>
        <v>9.988014382740711E-5</v>
      </c>
      <c r="AK819">
        <f t="shared" si="158"/>
        <v>0</v>
      </c>
      <c r="AL819" t="e">
        <f t="shared" ca="1" si="168"/>
        <v>#N/A</v>
      </c>
      <c r="AM819" t="b">
        <f t="shared" si="159"/>
        <v>0</v>
      </c>
    </row>
    <row r="820" spans="1:39" x14ac:dyDescent="0.3">
      <c r="A820" t="s">
        <v>222</v>
      </c>
      <c r="B820" t="s">
        <v>218</v>
      </c>
      <c r="C820" t="s">
        <v>39</v>
      </c>
      <c r="D820" t="s">
        <v>44</v>
      </c>
      <c r="E820" t="s">
        <v>482</v>
      </c>
      <c r="F820" s="13" t="str">
        <f>_xlfn.CONCAT(wiz_6[[#This Row],[OCTY......]],",",wiz_6[[#This Row],[OS]])</f>
        <v>MAYFIELD  ,KY</v>
      </c>
      <c r="G820" t="s">
        <v>50</v>
      </c>
      <c r="H820" t="s">
        <v>337</v>
      </c>
      <c r="I820" s="13" t="str">
        <f>_xlfn.CONCAT(wiz_6[[#This Row],[DCTY......]], ",",wiz_6[[#This Row],[DS]])</f>
        <v>PALMETTO  ,GA</v>
      </c>
      <c r="J820" t="str">
        <f>TRIM(CONCATENATE(wiz_6[[#This Row],[SHIPPER..................]],wiz_6[[#This Row],[ZIP2..]],wiz_6[[#This Row],[ZIP3..]]))</f>
        <v>OWENS CORNING FIBERGL| 4206630268</v>
      </c>
      <c r="K820">
        <v>1</v>
      </c>
      <c r="L820">
        <v>2.2000000000000002</v>
      </c>
      <c r="M820">
        <v>0.17</v>
      </c>
      <c r="N820">
        <v>404</v>
      </c>
      <c r="O820">
        <v>0.53</v>
      </c>
      <c r="P820">
        <v>0</v>
      </c>
      <c r="Q820">
        <v>0.25</v>
      </c>
      <c r="R820">
        <v>16</v>
      </c>
      <c r="S820">
        <v>0</v>
      </c>
      <c r="T820">
        <v>84</v>
      </c>
      <c r="U820">
        <v>190</v>
      </c>
      <c r="V820">
        <v>274</v>
      </c>
      <c r="W820">
        <v>42066</v>
      </c>
      <c r="X820">
        <v>42066</v>
      </c>
      <c r="Y820">
        <v>30268</v>
      </c>
      <c r="Z820">
        <v>2.15</v>
      </c>
      <c r="AA820">
        <f t="shared" si="160"/>
        <v>10012</v>
      </c>
      <c r="AB820">
        <f t="shared" si="161"/>
        <v>274</v>
      </c>
      <c r="AC820">
        <f t="shared" si="162"/>
        <v>6159</v>
      </c>
      <c r="AD820">
        <f t="shared" si="163"/>
        <v>0.6151618058330004</v>
      </c>
      <c r="AE820">
        <f t="shared" si="164"/>
        <v>0</v>
      </c>
      <c r="AF820" t="e">
        <f t="shared" ca="1" si="165"/>
        <v>#N/A</v>
      </c>
      <c r="AG820" t="e">
        <f t="shared" ca="1" si="166"/>
        <v>#N/A</v>
      </c>
      <c r="AH820" t="e">
        <f t="shared" ca="1" si="167"/>
        <v>#N/A</v>
      </c>
      <c r="AI820" t="e">
        <f t="shared" ca="1" si="156"/>
        <v>#N/A</v>
      </c>
      <c r="AJ820">
        <f t="shared" si="157"/>
        <v>9.988014382740711E-5</v>
      </c>
      <c r="AK820">
        <f t="shared" si="158"/>
        <v>0</v>
      </c>
      <c r="AL820" t="e">
        <f t="shared" ca="1" si="168"/>
        <v>#N/A</v>
      </c>
      <c r="AM820" t="b">
        <f t="shared" si="159"/>
        <v>0</v>
      </c>
    </row>
    <row r="821" spans="1:39" x14ac:dyDescent="0.3">
      <c r="A821" t="s">
        <v>987</v>
      </c>
      <c r="B821" t="s">
        <v>988</v>
      </c>
      <c r="C821" t="s">
        <v>39</v>
      </c>
      <c r="D821" t="s">
        <v>44</v>
      </c>
      <c r="E821" t="s">
        <v>989</v>
      </c>
      <c r="F821" s="13" t="str">
        <f>_xlfn.CONCAT(wiz_6[[#This Row],[OCTY......]],",",wiz_6[[#This Row],[OS]])</f>
        <v>DAWSON SPR,KY</v>
      </c>
      <c r="G821" t="s">
        <v>66</v>
      </c>
      <c r="H821" t="s">
        <v>550</v>
      </c>
      <c r="I821" s="13" t="str">
        <f>_xlfn.CONCAT(wiz_6[[#This Row],[DCTY......]], ",",wiz_6[[#This Row],[DS]])</f>
        <v>GREENVILLE,MS</v>
      </c>
      <c r="J821" t="str">
        <f>TRIM(CONCATENATE(wiz_6[[#This Row],[SHIPPER..................]],wiz_6[[#This Row],[ZIP2..]],wiz_6[[#This Row],[ZIP3..]]))</f>
        <v>MILESTONE CORPORATION| 4240838701</v>
      </c>
      <c r="K821">
        <v>1</v>
      </c>
      <c r="L821">
        <v>1.34</v>
      </c>
      <c r="M821">
        <v>0.27</v>
      </c>
      <c r="N821">
        <v>373</v>
      </c>
      <c r="O821">
        <v>0.96</v>
      </c>
      <c r="P821">
        <v>72</v>
      </c>
      <c r="Q821">
        <v>0.3</v>
      </c>
      <c r="R821">
        <v>-22</v>
      </c>
      <c r="S821">
        <v>38</v>
      </c>
      <c r="T821">
        <v>-45</v>
      </c>
      <c r="U821">
        <v>-217</v>
      </c>
      <c r="V821">
        <v>-224</v>
      </c>
      <c r="W821">
        <v>42276</v>
      </c>
      <c r="X821">
        <v>42408</v>
      </c>
      <c r="Y821">
        <v>38701</v>
      </c>
      <c r="Z821">
        <v>1.39</v>
      </c>
      <c r="AA821">
        <f t="shared" si="160"/>
        <v>10012</v>
      </c>
      <c r="AB821">
        <f t="shared" si="161"/>
        <v>-224</v>
      </c>
      <c r="AC821">
        <f t="shared" si="162"/>
        <v>6159</v>
      </c>
      <c r="AD821">
        <f t="shared" si="163"/>
        <v>0.6151618058330004</v>
      </c>
      <c r="AE821">
        <f t="shared" si="164"/>
        <v>0</v>
      </c>
      <c r="AF821" t="e">
        <f t="shared" ca="1" si="165"/>
        <v>#N/A</v>
      </c>
      <c r="AG821" t="e">
        <f t="shared" ca="1" si="166"/>
        <v>#N/A</v>
      </c>
      <c r="AH821" t="e">
        <f t="shared" ca="1" si="167"/>
        <v>#N/A</v>
      </c>
      <c r="AI821" t="e">
        <f t="shared" ca="1" si="156"/>
        <v>#N/A</v>
      </c>
      <c r="AJ821">
        <f t="shared" si="157"/>
        <v>9.988014382740711E-5</v>
      </c>
      <c r="AK821">
        <f t="shared" si="158"/>
        <v>0</v>
      </c>
      <c r="AL821" t="e">
        <f t="shared" ca="1" si="168"/>
        <v>#N/A</v>
      </c>
      <c r="AM821" t="b">
        <f t="shared" si="159"/>
        <v>0</v>
      </c>
    </row>
    <row r="822" spans="1:39" x14ac:dyDescent="0.3">
      <c r="A822" t="s">
        <v>990</v>
      </c>
      <c r="B822" t="s">
        <v>991</v>
      </c>
      <c r="C822" t="s">
        <v>39</v>
      </c>
      <c r="D822" t="s">
        <v>44</v>
      </c>
      <c r="E822" t="s">
        <v>992</v>
      </c>
      <c r="F822" s="13" t="str">
        <f>_xlfn.CONCAT(wiz_6[[#This Row],[OCTY......]],",",wiz_6[[#This Row],[OS]])</f>
        <v>CALVERT CI,KY</v>
      </c>
      <c r="G822" t="s">
        <v>68</v>
      </c>
      <c r="H822" t="s">
        <v>993</v>
      </c>
      <c r="I822" s="13" t="str">
        <f>_xlfn.CONCAT(wiz_6[[#This Row],[DCTY......]], ",",wiz_6[[#This Row],[DS]])</f>
        <v>BROWNS SUM,NC</v>
      </c>
      <c r="J822" t="str">
        <f>TRIM(CONCATENATE(wiz_6[[#This Row],[SHIPPER..................]],wiz_6[[#This Row],[ZIP2..]],wiz_6[[#This Row],[ZIP3..]]))</f>
        <v>ASHLAND | 4202927214</v>
      </c>
      <c r="K822">
        <v>2</v>
      </c>
      <c r="L822">
        <v>2.06</v>
      </c>
      <c r="M822">
        <v>0.25</v>
      </c>
      <c r="N822">
        <v>577</v>
      </c>
      <c r="O822">
        <v>1.39</v>
      </c>
      <c r="P822">
        <v>120</v>
      </c>
      <c r="Q822">
        <v>0.35</v>
      </c>
      <c r="R822">
        <v>-23</v>
      </c>
      <c r="S822">
        <v>-41</v>
      </c>
      <c r="T822">
        <v>-68</v>
      </c>
      <c r="U822">
        <v>94</v>
      </c>
      <c r="V822">
        <v>-15</v>
      </c>
      <c r="W822">
        <v>37172</v>
      </c>
      <c r="X822">
        <v>42029</v>
      </c>
      <c r="Y822">
        <v>27214</v>
      </c>
      <c r="Z822">
        <v>2.09</v>
      </c>
      <c r="AA822">
        <f t="shared" si="160"/>
        <v>10012</v>
      </c>
      <c r="AB822">
        <f t="shared" si="161"/>
        <v>-30</v>
      </c>
      <c r="AC822">
        <f t="shared" si="162"/>
        <v>6159</v>
      </c>
      <c r="AD822">
        <f t="shared" si="163"/>
        <v>0.6151618058330004</v>
      </c>
      <c r="AE822">
        <f t="shared" si="164"/>
        <v>0</v>
      </c>
      <c r="AF822" t="e">
        <f t="shared" ca="1" si="165"/>
        <v>#N/A</v>
      </c>
      <c r="AG822" t="e">
        <f t="shared" ca="1" si="166"/>
        <v>#N/A</v>
      </c>
      <c r="AH822" t="e">
        <f t="shared" ca="1" si="167"/>
        <v>#N/A</v>
      </c>
      <c r="AI822" t="e">
        <f t="shared" ca="1" si="156"/>
        <v>#N/A</v>
      </c>
      <c r="AJ822">
        <f t="shared" si="157"/>
        <v>1.9976028765481422E-4</v>
      </c>
      <c r="AK822">
        <f t="shared" si="158"/>
        <v>0</v>
      </c>
      <c r="AL822" t="e">
        <f t="shared" ca="1" si="168"/>
        <v>#N/A</v>
      </c>
      <c r="AM822" t="b">
        <f t="shared" si="159"/>
        <v>0</v>
      </c>
    </row>
    <row r="823" spans="1:39" x14ac:dyDescent="0.3">
      <c r="A823" t="s">
        <v>37</v>
      </c>
      <c r="B823" t="s">
        <v>38</v>
      </c>
      <c r="C823" t="s">
        <v>39</v>
      </c>
      <c r="D823" t="s">
        <v>87</v>
      </c>
      <c r="E823" t="s">
        <v>994</v>
      </c>
      <c r="F823" s="13" t="str">
        <f>_xlfn.CONCAT(wiz_6[[#This Row],[OCTY......]],",",wiz_6[[#This Row],[OS]])</f>
        <v>SOUTH POIN,OH</v>
      </c>
      <c r="G823" t="s">
        <v>50</v>
      </c>
      <c r="H823" t="s">
        <v>223</v>
      </c>
      <c r="I823" s="13" t="str">
        <f>_xlfn.CONCAT(wiz_6[[#This Row],[DCTY......]], ",",wiz_6[[#This Row],[DS]])</f>
        <v>ATLANTA   ,GA</v>
      </c>
      <c r="J823" t="str">
        <f>TRIM(CONCATENATE(wiz_6[[#This Row],[SHIPPER..................]],wiz_6[[#This Row],[ZIP2..]],wiz_6[[#This Row],[ZIP3..]]))</f>
        <v>b: C H ROBINSON | 4568030301</v>
      </c>
      <c r="K823">
        <v>1</v>
      </c>
      <c r="L823">
        <v>1.39</v>
      </c>
      <c r="M823">
        <v>0.27</v>
      </c>
      <c r="N823">
        <v>483</v>
      </c>
      <c r="O823">
        <v>1.83</v>
      </c>
      <c r="P823">
        <v>123</v>
      </c>
      <c r="Q823">
        <v>0.35</v>
      </c>
      <c r="R823">
        <v>-29</v>
      </c>
      <c r="S823">
        <v>-500</v>
      </c>
      <c r="T823">
        <v>-205</v>
      </c>
      <c r="U823">
        <v>-97</v>
      </c>
      <c r="V823">
        <v>-802</v>
      </c>
      <c r="W823">
        <v>43125</v>
      </c>
      <c r="X823">
        <v>45680</v>
      </c>
      <c r="Y823">
        <v>30301</v>
      </c>
      <c r="Z823">
        <v>1.44</v>
      </c>
      <c r="AA823">
        <f t="shared" si="160"/>
        <v>10012</v>
      </c>
      <c r="AB823">
        <f t="shared" si="161"/>
        <v>-802</v>
      </c>
      <c r="AC823">
        <f t="shared" si="162"/>
        <v>6159</v>
      </c>
      <c r="AD823">
        <f t="shared" si="163"/>
        <v>0.6151618058330004</v>
      </c>
      <c r="AE823">
        <f t="shared" si="164"/>
        <v>0</v>
      </c>
      <c r="AF823" t="e">
        <f t="shared" ca="1" si="165"/>
        <v>#N/A</v>
      </c>
      <c r="AG823" t="e">
        <f t="shared" ca="1" si="166"/>
        <v>#N/A</v>
      </c>
      <c r="AH823" t="e">
        <f t="shared" ca="1" si="167"/>
        <v>#N/A</v>
      </c>
      <c r="AI823" t="e">
        <f t="shared" ca="1" si="156"/>
        <v>#N/A</v>
      </c>
      <c r="AJ823">
        <f t="shared" si="157"/>
        <v>9.988014382740711E-5</v>
      </c>
      <c r="AK823">
        <f t="shared" si="158"/>
        <v>0</v>
      </c>
      <c r="AL823" t="e">
        <f t="shared" ca="1" si="168"/>
        <v>#N/A</v>
      </c>
      <c r="AM823" t="b">
        <f t="shared" si="159"/>
        <v>0</v>
      </c>
    </row>
    <row r="824" spans="1:39" x14ac:dyDescent="0.3">
      <c r="A824" t="s">
        <v>78</v>
      </c>
      <c r="B824" t="s">
        <v>79</v>
      </c>
      <c r="C824" t="s">
        <v>39</v>
      </c>
      <c r="D824" t="s">
        <v>246</v>
      </c>
      <c r="E824" t="s">
        <v>917</v>
      </c>
      <c r="F824" s="13" t="str">
        <f>_xlfn.CONCAT(wiz_6[[#This Row],[OCTY......]],",",wiz_6[[#This Row],[OS]])</f>
        <v>ALEXANDRIA,LA</v>
      </c>
      <c r="G824" t="s">
        <v>50</v>
      </c>
      <c r="H824" t="s">
        <v>384</v>
      </c>
      <c r="I824" s="13" t="str">
        <f>_xlfn.CONCAT(wiz_6[[#This Row],[DCTY......]], ",",wiz_6[[#This Row],[DS]])</f>
        <v>MACON     ,GA</v>
      </c>
      <c r="J824" t="str">
        <f>TRIM(CONCATENATE(wiz_6[[#This Row],[SHIPPER..................]],wiz_6[[#This Row],[ZIP2..]],wiz_6[[#This Row],[ZIP3..]]))</f>
        <v>TRACTOR SUPPLY MANHAT| 7130131201</v>
      </c>
      <c r="K824">
        <v>33</v>
      </c>
      <c r="L824">
        <v>1.9</v>
      </c>
      <c r="M824">
        <v>0.21</v>
      </c>
      <c r="N824">
        <v>661</v>
      </c>
      <c r="O824">
        <v>1.08</v>
      </c>
      <c r="P824">
        <v>215</v>
      </c>
      <c r="Q824">
        <v>0.44</v>
      </c>
      <c r="R824">
        <v>-2</v>
      </c>
      <c r="S824">
        <v>64</v>
      </c>
      <c r="T824">
        <v>73</v>
      </c>
      <c r="U824">
        <v>0</v>
      </c>
      <c r="V824">
        <v>137</v>
      </c>
      <c r="W824">
        <v>70501</v>
      </c>
      <c r="X824">
        <v>71301</v>
      </c>
      <c r="Y824">
        <v>31201</v>
      </c>
      <c r="Z824">
        <v>1.89</v>
      </c>
      <c r="AA824">
        <f t="shared" si="160"/>
        <v>10012</v>
      </c>
      <c r="AB824">
        <f t="shared" si="161"/>
        <v>4521</v>
      </c>
      <c r="AC824">
        <f t="shared" si="162"/>
        <v>6159</v>
      </c>
      <c r="AD824">
        <f t="shared" si="163"/>
        <v>0.6151618058330004</v>
      </c>
      <c r="AE824">
        <f t="shared" si="164"/>
        <v>0</v>
      </c>
      <c r="AF824" t="e">
        <f t="shared" ca="1" si="165"/>
        <v>#N/A</v>
      </c>
      <c r="AG824" t="e">
        <f t="shared" ca="1" si="166"/>
        <v>#N/A</v>
      </c>
      <c r="AH824" t="e">
        <f t="shared" ca="1" si="167"/>
        <v>#N/A</v>
      </c>
      <c r="AI824" t="e">
        <f t="shared" ca="1" si="156"/>
        <v>#N/A</v>
      </c>
      <c r="AJ824">
        <f t="shared" si="157"/>
        <v>3.2960447463044346E-3</v>
      </c>
      <c r="AK824">
        <f t="shared" si="158"/>
        <v>0</v>
      </c>
      <c r="AL824" t="e">
        <f t="shared" ca="1" si="168"/>
        <v>#N/A</v>
      </c>
      <c r="AM824" t="b">
        <f t="shared" si="159"/>
        <v>0</v>
      </c>
    </row>
    <row r="825" spans="1:39" x14ac:dyDescent="0.3">
      <c r="A825" t="s">
        <v>995</v>
      </c>
      <c r="B825" t="s">
        <v>996</v>
      </c>
      <c r="C825" t="s">
        <v>39</v>
      </c>
      <c r="D825" t="s">
        <v>246</v>
      </c>
      <c r="E825" t="s">
        <v>997</v>
      </c>
      <c r="F825" s="13" t="str">
        <f>_xlfn.CONCAT(wiz_6[[#This Row],[OCTY......]],",",wiz_6[[#This Row],[OS]])</f>
        <v>SAINT FRAN,LA</v>
      </c>
      <c r="G825" t="s">
        <v>50</v>
      </c>
      <c r="H825" t="s">
        <v>598</v>
      </c>
      <c r="I825" s="13" t="str">
        <f>_xlfn.CONCAT(wiz_6[[#This Row],[DCTY......]], ",",wiz_6[[#This Row],[DS]])</f>
        <v>DALTON    ,GA</v>
      </c>
      <c r="J825" t="str">
        <f>TRIM(CONCATENATE(wiz_6[[#This Row],[SHIPPER..................]],wiz_6[[#This Row],[ZIP2..]],wiz_6[[#This Row],[ZIP3..]]))</f>
        <v>CONFIANCE LOGISTICS L| 7077530719</v>
      </c>
      <c r="K825">
        <v>6</v>
      </c>
      <c r="L825">
        <v>1.1599999999999999</v>
      </c>
      <c r="M825">
        <v>0.28000000000000003</v>
      </c>
      <c r="N825">
        <v>556</v>
      </c>
      <c r="O825">
        <v>1.08</v>
      </c>
      <c r="P825">
        <v>61</v>
      </c>
      <c r="Q825">
        <v>0.28000000000000003</v>
      </c>
      <c r="R825">
        <v>-37</v>
      </c>
      <c r="S825">
        <v>-29</v>
      </c>
      <c r="T825">
        <v>5</v>
      </c>
      <c r="U825">
        <v>-83</v>
      </c>
      <c r="V825">
        <v>-107</v>
      </c>
      <c r="W825">
        <v>70455</v>
      </c>
      <c r="X825">
        <v>70775</v>
      </c>
      <c r="Y825">
        <v>30719</v>
      </c>
      <c r="Z825">
        <v>1.22</v>
      </c>
      <c r="AA825">
        <f t="shared" si="160"/>
        <v>10012</v>
      </c>
      <c r="AB825">
        <f t="shared" si="161"/>
        <v>-642</v>
      </c>
      <c r="AC825">
        <f t="shared" si="162"/>
        <v>6159</v>
      </c>
      <c r="AD825">
        <f t="shared" si="163"/>
        <v>0.6151618058330004</v>
      </c>
      <c r="AE825">
        <f t="shared" si="164"/>
        <v>0</v>
      </c>
      <c r="AF825" t="e">
        <f t="shared" ca="1" si="165"/>
        <v>#N/A</v>
      </c>
      <c r="AG825" t="e">
        <f t="shared" ca="1" si="166"/>
        <v>#N/A</v>
      </c>
      <c r="AH825" t="e">
        <f t="shared" ca="1" si="167"/>
        <v>#N/A</v>
      </c>
      <c r="AI825" t="e">
        <f t="shared" ca="1" si="156"/>
        <v>#N/A</v>
      </c>
      <c r="AJ825">
        <f t="shared" si="157"/>
        <v>5.9928086296444263E-4</v>
      </c>
      <c r="AK825">
        <f t="shared" si="158"/>
        <v>0</v>
      </c>
      <c r="AL825" t="e">
        <f t="shared" ca="1" si="168"/>
        <v>#N/A</v>
      </c>
      <c r="AM825" t="b">
        <f t="shared" si="159"/>
        <v>0</v>
      </c>
    </row>
    <row r="826" spans="1:39" x14ac:dyDescent="0.3">
      <c r="A826" t="s">
        <v>78</v>
      </c>
      <c r="B826" t="s">
        <v>79</v>
      </c>
      <c r="C826" t="s">
        <v>39</v>
      </c>
      <c r="D826" t="s">
        <v>246</v>
      </c>
      <c r="E826" t="s">
        <v>998</v>
      </c>
      <c r="F826" s="13" t="str">
        <f>_xlfn.CONCAT(wiz_6[[#This Row],[OCTY......]],",",wiz_6[[#This Row],[OS]])</f>
        <v>PONCHATOUL,LA</v>
      </c>
      <c r="G826" t="s">
        <v>42</v>
      </c>
      <c r="H826" t="s">
        <v>81</v>
      </c>
      <c r="I826" s="13" t="str">
        <f>_xlfn.CONCAT(wiz_6[[#This Row],[DCTY......]], ",",wiz_6[[#This Row],[DS]])</f>
        <v>PENDLETON ,IN</v>
      </c>
      <c r="J826" t="str">
        <f>TRIM(CONCATENATE(wiz_6[[#This Row],[SHIPPER..................]],wiz_6[[#This Row],[ZIP2..]],wiz_6[[#This Row],[ZIP3..]]))</f>
        <v>TRACTOR SUPPLY MANHAT| 7045446064</v>
      </c>
      <c r="K826">
        <v>2</v>
      </c>
      <c r="L826">
        <v>1.4</v>
      </c>
      <c r="M826">
        <v>0.21</v>
      </c>
      <c r="N826">
        <v>838</v>
      </c>
      <c r="O826">
        <v>1.61</v>
      </c>
      <c r="P826">
        <v>63</v>
      </c>
      <c r="Q826">
        <v>0.28000000000000003</v>
      </c>
      <c r="R826">
        <v>0</v>
      </c>
      <c r="S826">
        <v>-111</v>
      </c>
      <c r="T826">
        <v>36</v>
      </c>
      <c r="U826">
        <v>37</v>
      </c>
      <c r="V826">
        <v>-38</v>
      </c>
      <c r="W826">
        <v>70140</v>
      </c>
      <c r="X826">
        <v>70454</v>
      </c>
      <c r="Y826">
        <v>46064</v>
      </c>
      <c r="Z826">
        <v>1.39</v>
      </c>
      <c r="AA826">
        <f t="shared" si="160"/>
        <v>10012</v>
      </c>
      <c r="AB826">
        <f t="shared" si="161"/>
        <v>-76</v>
      </c>
      <c r="AC826">
        <f t="shared" si="162"/>
        <v>6159</v>
      </c>
      <c r="AD826">
        <f t="shared" si="163"/>
        <v>0.6151618058330004</v>
      </c>
      <c r="AE826">
        <f t="shared" si="164"/>
        <v>0</v>
      </c>
      <c r="AF826" t="e">
        <f t="shared" ca="1" si="165"/>
        <v>#N/A</v>
      </c>
      <c r="AG826" t="e">
        <f t="shared" ca="1" si="166"/>
        <v>#N/A</v>
      </c>
      <c r="AH826" t="e">
        <f t="shared" ca="1" si="167"/>
        <v>#N/A</v>
      </c>
      <c r="AI826" t="e">
        <f t="shared" ca="1" si="156"/>
        <v>#N/A</v>
      </c>
      <c r="AJ826">
        <f t="shared" si="157"/>
        <v>1.9976028765481422E-4</v>
      </c>
      <c r="AK826">
        <f t="shared" si="158"/>
        <v>0</v>
      </c>
      <c r="AL826" t="e">
        <f t="shared" ca="1" si="168"/>
        <v>#N/A</v>
      </c>
      <c r="AM826" t="b">
        <f t="shared" si="159"/>
        <v>0</v>
      </c>
    </row>
    <row r="827" spans="1:39" x14ac:dyDescent="0.3">
      <c r="A827" t="s">
        <v>78</v>
      </c>
      <c r="B827" t="s">
        <v>79</v>
      </c>
      <c r="C827" t="s">
        <v>39</v>
      </c>
      <c r="D827" t="s">
        <v>246</v>
      </c>
      <c r="E827" t="s">
        <v>999</v>
      </c>
      <c r="F827" s="13" t="str">
        <f>_xlfn.CONCAT(wiz_6[[#This Row],[OCTY......]],",",wiz_6[[#This Row],[OS]])</f>
        <v>NEW ROADS ,LA</v>
      </c>
      <c r="G827" t="s">
        <v>44</v>
      </c>
      <c r="H827" t="s">
        <v>464</v>
      </c>
      <c r="I827" s="13" t="str">
        <f>_xlfn.CONCAT(wiz_6[[#This Row],[DCTY......]], ",",wiz_6[[#This Row],[DS]])</f>
        <v>FRANKLIN  ,KY</v>
      </c>
      <c r="J827" t="str">
        <f>TRIM(CONCATENATE(wiz_6[[#This Row],[SHIPPER..................]],wiz_6[[#This Row],[ZIP2..]],wiz_6[[#This Row],[ZIP3..]]))</f>
        <v>TRACTOR SUPPLY MANHAT| 7076042134</v>
      </c>
      <c r="K827">
        <v>1</v>
      </c>
      <c r="L827">
        <v>1.45</v>
      </c>
      <c r="M827">
        <v>0.21</v>
      </c>
      <c r="N827">
        <v>662</v>
      </c>
      <c r="O827">
        <v>1.21</v>
      </c>
      <c r="P827">
        <v>107</v>
      </c>
      <c r="Q827">
        <v>0.35</v>
      </c>
      <c r="R827">
        <v>0</v>
      </c>
      <c r="S827">
        <v>0</v>
      </c>
      <c r="T827">
        <v>42</v>
      </c>
      <c r="U827">
        <v>60</v>
      </c>
      <c r="V827">
        <v>102</v>
      </c>
      <c r="W827">
        <v>39601</v>
      </c>
      <c r="X827">
        <v>70760</v>
      </c>
      <c r="Y827">
        <v>42134</v>
      </c>
      <c r="Z827">
        <v>1.44</v>
      </c>
      <c r="AA827">
        <f t="shared" si="160"/>
        <v>10012</v>
      </c>
      <c r="AB827">
        <f t="shared" si="161"/>
        <v>102</v>
      </c>
      <c r="AC827">
        <f t="shared" si="162"/>
        <v>6159</v>
      </c>
      <c r="AD827">
        <f t="shared" si="163"/>
        <v>0.6151618058330004</v>
      </c>
      <c r="AE827">
        <f t="shared" si="164"/>
        <v>0</v>
      </c>
      <c r="AF827" t="e">
        <f t="shared" ca="1" si="165"/>
        <v>#N/A</v>
      </c>
      <c r="AG827" t="e">
        <f t="shared" ca="1" si="166"/>
        <v>#N/A</v>
      </c>
      <c r="AH827" t="e">
        <f t="shared" ca="1" si="167"/>
        <v>#N/A</v>
      </c>
      <c r="AI827" t="e">
        <f t="shared" ca="1" si="156"/>
        <v>#N/A</v>
      </c>
      <c r="AJ827">
        <f t="shared" si="157"/>
        <v>9.988014382740711E-5</v>
      </c>
      <c r="AK827">
        <f t="shared" si="158"/>
        <v>0</v>
      </c>
      <c r="AL827" t="e">
        <f t="shared" ca="1" si="168"/>
        <v>#N/A</v>
      </c>
      <c r="AM827" t="b">
        <f t="shared" si="159"/>
        <v>0</v>
      </c>
    </row>
    <row r="828" spans="1:39" x14ac:dyDescent="0.3">
      <c r="A828" t="s">
        <v>78</v>
      </c>
      <c r="B828" t="s">
        <v>79</v>
      </c>
      <c r="C828" t="s">
        <v>39</v>
      </c>
      <c r="D828" t="s">
        <v>246</v>
      </c>
      <c r="E828" t="s">
        <v>998</v>
      </c>
      <c r="F828" s="13" t="str">
        <f>_xlfn.CONCAT(wiz_6[[#This Row],[OCTY......]],",",wiz_6[[#This Row],[OS]])</f>
        <v>PONCHATOUL,LA</v>
      </c>
      <c r="G828" t="s">
        <v>44</v>
      </c>
      <c r="H828" t="s">
        <v>464</v>
      </c>
      <c r="I828" s="13" t="str">
        <f>_xlfn.CONCAT(wiz_6[[#This Row],[DCTY......]], ",",wiz_6[[#This Row],[DS]])</f>
        <v>FRANKLIN  ,KY</v>
      </c>
      <c r="J828" t="str">
        <f>TRIM(CONCATENATE(wiz_6[[#This Row],[SHIPPER..................]],wiz_6[[#This Row],[ZIP2..]],wiz_6[[#This Row],[ZIP3..]]))</f>
        <v>TRACTOR SUPPLY MANHAT| 7045442134</v>
      </c>
      <c r="K828">
        <v>7</v>
      </c>
      <c r="L828">
        <v>1.4</v>
      </c>
      <c r="M828">
        <v>0.21</v>
      </c>
      <c r="N828">
        <v>591</v>
      </c>
      <c r="O828">
        <v>1.22</v>
      </c>
      <c r="P828">
        <v>52</v>
      </c>
      <c r="Q828">
        <v>0.26</v>
      </c>
      <c r="R828">
        <v>0</v>
      </c>
      <c r="S828">
        <v>-111</v>
      </c>
      <c r="T828">
        <v>-28</v>
      </c>
      <c r="U828">
        <v>-18</v>
      </c>
      <c r="V828">
        <v>-157</v>
      </c>
      <c r="W828">
        <v>70087</v>
      </c>
      <c r="X828">
        <v>70454</v>
      </c>
      <c r="Y828">
        <v>42134</v>
      </c>
      <c r="Z828">
        <v>1.39</v>
      </c>
      <c r="AA828">
        <f t="shared" si="160"/>
        <v>10012</v>
      </c>
      <c r="AB828">
        <f t="shared" si="161"/>
        <v>-1099</v>
      </c>
      <c r="AC828">
        <f t="shared" si="162"/>
        <v>6159</v>
      </c>
      <c r="AD828">
        <f t="shared" si="163"/>
        <v>0.6151618058330004</v>
      </c>
      <c r="AE828">
        <f t="shared" si="164"/>
        <v>0</v>
      </c>
      <c r="AF828" t="e">
        <f t="shared" ca="1" si="165"/>
        <v>#N/A</v>
      </c>
      <c r="AG828" t="e">
        <f t="shared" ca="1" si="166"/>
        <v>#N/A</v>
      </c>
      <c r="AH828" t="e">
        <f t="shared" ca="1" si="167"/>
        <v>#N/A</v>
      </c>
      <c r="AI828" t="e">
        <f t="shared" ca="1" si="156"/>
        <v>#N/A</v>
      </c>
      <c r="AJ828">
        <f t="shared" si="157"/>
        <v>6.9916100679184975E-4</v>
      </c>
      <c r="AK828">
        <f t="shared" si="158"/>
        <v>0</v>
      </c>
      <c r="AL828" t="e">
        <f t="shared" ca="1" si="168"/>
        <v>#N/A</v>
      </c>
      <c r="AM828" t="b">
        <f t="shared" si="159"/>
        <v>0</v>
      </c>
    </row>
    <row r="829" spans="1:39" x14ac:dyDescent="0.3">
      <c r="A829" t="s">
        <v>1000</v>
      </c>
      <c r="B829" t="s">
        <v>1001</v>
      </c>
      <c r="C829" t="s">
        <v>39</v>
      </c>
      <c r="D829" t="s">
        <v>246</v>
      </c>
      <c r="E829" t="s">
        <v>1002</v>
      </c>
      <c r="F829" s="13" t="str">
        <f>_xlfn.CONCAT(wiz_6[[#This Row],[OCTY......]],",",wiz_6[[#This Row],[OS]])</f>
        <v>BOGALUSA  ,LA</v>
      </c>
      <c r="G829" t="s">
        <v>66</v>
      </c>
      <c r="H829" t="s">
        <v>1003</v>
      </c>
      <c r="I829" s="13" t="str">
        <f>_xlfn.CONCAT(wiz_6[[#This Row],[DCTY......]], ",",wiz_6[[#This Row],[DS]])</f>
        <v>PONTOTOC  ,MS</v>
      </c>
      <c r="J829" t="str">
        <f>TRIM(CONCATENATE(wiz_6[[#This Row],[SHIPPER..................]],wiz_6[[#This Row],[ZIP2..]],wiz_6[[#This Row],[ZIP3..]]))</f>
        <v>PRECISION LOGISTICS L| 7042738863</v>
      </c>
      <c r="K829">
        <v>1</v>
      </c>
      <c r="L829">
        <v>1.42</v>
      </c>
      <c r="M829">
        <v>0.28000000000000003</v>
      </c>
      <c r="N829">
        <v>294</v>
      </c>
      <c r="O829">
        <v>0.83</v>
      </c>
      <c r="P829">
        <v>79</v>
      </c>
      <c r="Q829">
        <v>0.3</v>
      </c>
      <c r="R829">
        <v>-21</v>
      </c>
      <c r="S829">
        <v>0</v>
      </c>
      <c r="T829">
        <v>-69</v>
      </c>
      <c r="U829">
        <v>215</v>
      </c>
      <c r="V829">
        <v>146</v>
      </c>
      <c r="W829">
        <v>39530</v>
      </c>
      <c r="X829">
        <v>70427</v>
      </c>
      <c r="Y829">
        <v>38863</v>
      </c>
      <c r="Z829">
        <v>1.48</v>
      </c>
      <c r="AA829">
        <f t="shared" si="160"/>
        <v>10012</v>
      </c>
      <c r="AB829">
        <f t="shared" si="161"/>
        <v>146</v>
      </c>
      <c r="AC829">
        <f t="shared" si="162"/>
        <v>6159</v>
      </c>
      <c r="AD829">
        <f t="shared" si="163"/>
        <v>0.6151618058330004</v>
      </c>
      <c r="AE829">
        <f t="shared" si="164"/>
        <v>0</v>
      </c>
      <c r="AF829" t="e">
        <f t="shared" ca="1" si="165"/>
        <v>#N/A</v>
      </c>
      <c r="AG829" t="e">
        <f t="shared" ca="1" si="166"/>
        <v>#N/A</v>
      </c>
      <c r="AH829" t="e">
        <f t="shared" ca="1" si="167"/>
        <v>#N/A</v>
      </c>
      <c r="AI829" t="e">
        <f t="shared" ca="1" si="156"/>
        <v>#N/A</v>
      </c>
      <c r="AJ829">
        <f t="shared" si="157"/>
        <v>9.988014382740711E-5</v>
      </c>
      <c r="AK829">
        <f t="shared" si="158"/>
        <v>0</v>
      </c>
      <c r="AL829" t="e">
        <f t="shared" ca="1" si="168"/>
        <v>#N/A</v>
      </c>
      <c r="AM829" t="b">
        <f t="shared" si="159"/>
        <v>0</v>
      </c>
    </row>
    <row r="830" spans="1:39" x14ac:dyDescent="0.3">
      <c r="A830" t="s">
        <v>344</v>
      </c>
      <c r="B830" t="s">
        <v>345</v>
      </c>
      <c r="C830" t="s">
        <v>39</v>
      </c>
      <c r="D830" t="s">
        <v>246</v>
      </c>
      <c r="E830" t="s">
        <v>997</v>
      </c>
      <c r="F830" s="13" t="str">
        <f>_xlfn.CONCAT(wiz_6[[#This Row],[OCTY......]],",",wiz_6[[#This Row],[OS]])</f>
        <v>SAINT FRAN,LA</v>
      </c>
      <c r="G830" t="s">
        <v>68</v>
      </c>
      <c r="H830" t="s">
        <v>1004</v>
      </c>
      <c r="I830" s="13" t="str">
        <f>_xlfn.CONCAT(wiz_6[[#This Row],[DCTY......]], ",",wiz_6[[#This Row],[DS]])</f>
        <v>MORGANTON ,NC</v>
      </c>
      <c r="J830" t="str">
        <f>TRIM(CONCATENATE(wiz_6[[#This Row],[SHIPPER..................]],wiz_6[[#This Row],[ZIP2..]],wiz_6[[#This Row],[ZIP3..]]))</f>
        <v>b: SCHNEIDER LOGISTIC| 7077528655</v>
      </c>
      <c r="K830">
        <v>1</v>
      </c>
      <c r="L830">
        <v>0.99</v>
      </c>
      <c r="M830">
        <v>0.28000000000000003</v>
      </c>
      <c r="N830">
        <v>795</v>
      </c>
      <c r="O830">
        <v>1.88</v>
      </c>
      <c r="P830">
        <v>73</v>
      </c>
      <c r="Q830">
        <v>0.3</v>
      </c>
      <c r="R830">
        <v>-56</v>
      </c>
      <c r="S830">
        <v>-37</v>
      </c>
      <c r="T830">
        <v>-19</v>
      </c>
      <c r="U830">
        <v>-366</v>
      </c>
      <c r="V830">
        <v>-422</v>
      </c>
      <c r="W830">
        <v>70401</v>
      </c>
      <c r="X830">
        <v>70775</v>
      </c>
      <c r="Y830">
        <v>28655</v>
      </c>
      <c r="Z830">
        <v>1.05</v>
      </c>
      <c r="AA830">
        <f t="shared" si="160"/>
        <v>10012</v>
      </c>
      <c r="AB830">
        <f t="shared" si="161"/>
        <v>-422</v>
      </c>
      <c r="AC830">
        <f t="shared" si="162"/>
        <v>6159</v>
      </c>
      <c r="AD830">
        <f t="shared" si="163"/>
        <v>0.6151618058330004</v>
      </c>
      <c r="AE830">
        <f t="shared" si="164"/>
        <v>0</v>
      </c>
      <c r="AF830" t="e">
        <f t="shared" ca="1" si="165"/>
        <v>#N/A</v>
      </c>
      <c r="AG830" t="e">
        <f t="shared" ca="1" si="166"/>
        <v>#N/A</v>
      </c>
      <c r="AH830" t="e">
        <f t="shared" ca="1" si="167"/>
        <v>#N/A</v>
      </c>
      <c r="AI830" t="e">
        <f t="shared" ca="1" si="156"/>
        <v>#N/A</v>
      </c>
      <c r="AJ830">
        <f t="shared" si="157"/>
        <v>9.988014382740711E-5</v>
      </c>
      <c r="AK830">
        <f t="shared" si="158"/>
        <v>0</v>
      </c>
      <c r="AL830" t="e">
        <f t="shared" ca="1" si="168"/>
        <v>#N/A</v>
      </c>
      <c r="AM830" t="b">
        <f t="shared" si="159"/>
        <v>0</v>
      </c>
    </row>
    <row r="831" spans="1:39" x14ac:dyDescent="0.3">
      <c r="A831" t="s">
        <v>37</v>
      </c>
      <c r="B831" t="s">
        <v>38</v>
      </c>
      <c r="C831" t="s">
        <v>39</v>
      </c>
      <c r="D831" t="s">
        <v>246</v>
      </c>
      <c r="E831" t="s">
        <v>998</v>
      </c>
      <c r="F831" s="13" t="str">
        <f>_xlfn.CONCAT(wiz_6[[#This Row],[OCTY......]],",",wiz_6[[#This Row],[OS]])</f>
        <v>PONCHATOUL,LA</v>
      </c>
      <c r="G831" t="s">
        <v>68</v>
      </c>
      <c r="H831" t="s">
        <v>904</v>
      </c>
      <c r="I831" s="13" t="str">
        <f>_xlfn.CONCAT(wiz_6[[#This Row],[DCTY......]], ",",wiz_6[[#This Row],[DS]])</f>
        <v>ELIZABETHT,NC</v>
      </c>
      <c r="J831" t="str">
        <f>TRIM(CONCATENATE(wiz_6[[#This Row],[SHIPPER..................]],wiz_6[[#This Row],[ZIP2..]],wiz_6[[#This Row],[ZIP3..]]))</f>
        <v>b: C H ROBINSON | 7045428337</v>
      </c>
      <c r="K831">
        <v>1</v>
      </c>
      <c r="L831">
        <v>1.21</v>
      </c>
      <c r="M831">
        <v>0.27</v>
      </c>
      <c r="N831">
        <v>845</v>
      </c>
      <c r="O831">
        <v>1.92</v>
      </c>
      <c r="P831">
        <v>28</v>
      </c>
      <c r="Q831">
        <v>0.25</v>
      </c>
      <c r="R831">
        <v>-51</v>
      </c>
      <c r="S831">
        <v>20</v>
      </c>
      <c r="T831">
        <v>-38</v>
      </c>
      <c r="U831">
        <v>-291</v>
      </c>
      <c r="V831">
        <v>-309</v>
      </c>
      <c r="W831">
        <v>70433</v>
      </c>
      <c r="X831">
        <v>70454</v>
      </c>
      <c r="Y831">
        <v>28337</v>
      </c>
      <c r="Z831">
        <v>1.26</v>
      </c>
      <c r="AA831">
        <f t="shared" si="160"/>
        <v>10012</v>
      </c>
      <c r="AB831">
        <f t="shared" si="161"/>
        <v>-309</v>
      </c>
      <c r="AC831">
        <f t="shared" si="162"/>
        <v>6159</v>
      </c>
      <c r="AD831">
        <f t="shared" si="163"/>
        <v>0.6151618058330004</v>
      </c>
      <c r="AE831">
        <f t="shared" si="164"/>
        <v>0</v>
      </c>
      <c r="AF831" t="e">
        <f t="shared" ca="1" si="165"/>
        <v>#N/A</v>
      </c>
      <c r="AG831" t="e">
        <f t="shared" ca="1" si="166"/>
        <v>#N/A</v>
      </c>
      <c r="AH831" t="e">
        <f t="shared" ca="1" si="167"/>
        <v>#N/A</v>
      </c>
      <c r="AI831" t="e">
        <f t="shared" ca="1" si="156"/>
        <v>#N/A</v>
      </c>
      <c r="AJ831">
        <f t="shared" si="157"/>
        <v>9.988014382740711E-5</v>
      </c>
      <c r="AK831">
        <f t="shared" si="158"/>
        <v>0</v>
      </c>
      <c r="AL831" t="e">
        <f t="shared" ca="1" si="168"/>
        <v>#N/A</v>
      </c>
      <c r="AM831" t="b">
        <f t="shared" si="159"/>
        <v>0</v>
      </c>
    </row>
    <row r="832" spans="1:39" x14ac:dyDescent="0.3">
      <c r="A832" t="s">
        <v>913</v>
      </c>
      <c r="B832" t="s">
        <v>914</v>
      </c>
      <c r="C832" t="s">
        <v>39</v>
      </c>
      <c r="D832" t="s">
        <v>246</v>
      </c>
      <c r="E832" t="s">
        <v>1005</v>
      </c>
      <c r="F832" s="13" t="str">
        <f>_xlfn.CONCAT(wiz_6[[#This Row],[OCTY......]],",",wiz_6[[#This Row],[OS]])</f>
        <v>HAMMOND   ,LA</v>
      </c>
      <c r="G832" t="s">
        <v>70</v>
      </c>
      <c r="H832" t="s">
        <v>75</v>
      </c>
      <c r="I832" s="13" t="str">
        <f>_xlfn.CONCAT(wiz_6[[#This Row],[DCTY......]], ",",wiz_6[[#This Row],[DS]])</f>
        <v>MEMPHIS   ,TN</v>
      </c>
      <c r="J832" t="str">
        <f>TRIM(CONCATENATE(wiz_6[[#This Row],[SHIPPER..................]],wiz_6[[#This Row],[ZIP2..]],wiz_6[[#This Row],[ZIP3..]]))</f>
        <v>b: US XPRESS | 7040138101</v>
      </c>
      <c r="K832">
        <v>1</v>
      </c>
      <c r="L832">
        <v>1.82</v>
      </c>
      <c r="M832">
        <v>0.28000000000000003</v>
      </c>
      <c r="N832">
        <v>333</v>
      </c>
      <c r="O832">
        <v>1</v>
      </c>
      <c r="P832">
        <v>130</v>
      </c>
      <c r="Q832">
        <v>0.35</v>
      </c>
      <c r="R832">
        <v>-24</v>
      </c>
      <c r="S832">
        <v>-265</v>
      </c>
      <c r="T832">
        <v>-40</v>
      </c>
      <c r="U832">
        <v>325</v>
      </c>
      <c r="V832">
        <v>20</v>
      </c>
      <c r="W832">
        <v>39200</v>
      </c>
      <c r="X832">
        <v>70401</v>
      </c>
      <c r="Y832">
        <v>38101</v>
      </c>
      <c r="Z832">
        <v>1.88</v>
      </c>
      <c r="AA832">
        <f t="shared" si="160"/>
        <v>10012</v>
      </c>
      <c r="AB832">
        <f t="shared" si="161"/>
        <v>20</v>
      </c>
      <c r="AC832">
        <f t="shared" si="162"/>
        <v>6159</v>
      </c>
      <c r="AD832">
        <f t="shared" si="163"/>
        <v>0.6151618058330004</v>
      </c>
      <c r="AE832">
        <f t="shared" si="164"/>
        <v>0</v>
      </c>
      <c r="AF832" t="e">
        <f t="shared" ca="1" si="165"/>
        <v>#N/A</v>
      </c>
      <c r="AG832" t="e">
        <f t="shared" ca="1" si="166"/>
        <v>#N/A</v>
      </c>
      <c r="AH832" t="e">
        <f t="shared" ca="1" si="167"/>
        <v>#N/A</v>
      </c>
      <c r="AI832" t="e">
        <f t="shared" ca="1" si="156"/>
        <v>#N/A</v>
      </c>
      <c r="AJ832">
        <f t="shared" si="157"/>
        <v>9.988014382740711E-5</v>
      </c>
      <c r="AK832">
        <f t="shared" si="158"/>
        <v>0</v>
      </c>
      <c r="AL832" t="e">
        <f t="shared" ca="1" si="168"/>
        <v>#N/A</v>
      </c>
      <c r="AM832" t="b">
        <f t="shared" si="159"/>
        <v>0</v>
      </c>
    </row>
    <row r="833" spans="1:39" x14ac:dyDescent="0.3">
      <c r="A833" t="s">
        <v>101</v>
      </c>
      <c r="B833" t="s">
        <v>102</v>
      </c>
      <c r="C833" t="s">
        <v>39</v>
      </c>
      <c r="D833" t="s">
        <v>246</v>
      </c>
      <c r="E833" t="s">
        <v>1006</v>
      </c>
      <c r="F833" s="13" t="str">
        <f>_xlfn.CONCAT(wiz_6[[#This Row],[OCTY......]],",",wiz_6[[#This Row],[OS]])</f>
        <v>PEARL RIVE,LA</v>
      </c>
      <c r="G833" t="s">
        <v>70</v>
      </c>
      <c r="H833" t="s">
        <v>202</v>
      </c>
      <c r="I833" s="13" t="str">
        <f>_xlfn.CONCAT(wiz_6[[#This Row],[DCTY......]], ",",wiz_6[[#This Row],[DS]])</f>
        <v>NASHVILLE ,TN</v>
      </c>
      <c r="J833" t="str">
        <f>TRIM(CONCATENATE(wiz_6[[#This Row],[SHIPPER..................]],wiz_6[[#This Row],[ZIP2..]],wiz_6[[#This Row],[ZIP3..]]))</f>
        <v>b: JB HUNT | 7045237201</v>
      </c>
      <c r="K833">
        <v>1</v>
      </c>
      <c r="L833">
        <v>1.63</v>
      </c>
      <c r="M833">
        <v>0.28000000000000003</v>
      </c>
      <c r="N833">
        <v>497</v>
      </c>
      <c r="O833">
        <v>1.04</v>
      </c>
      <c r="P833">
        <v>76</v>
      </c>
      <c r="Q833">
        <v>0.3</v>
      </c>
      <c r="R833">
        <v>-35</v>
      </c>
      <c r="S833">
        <v>-77</v>
      </c>
      <c r="T833">
        <v>-18</v>
      </c>
      <c r="U833">
        <v>177</v>
      </c>
      <c r="V833">
        <v>82</v>
      </c>
      <c r="W833">
        <v>39400</v>
      </c>
      <c r="X833">
        <v>70452</v>
      </c>
      <c r="Y833">
        <v>37201</v>
      </c>
      <c r="Z833">
        <v>1.69</v>
      </c>
      <c r="AA833">
        <f t="shared" si="160"/>
        <v>10012</v>
      </c>
      <c r="AB833">
        <f t="shared" si="161"/>
        <v>82</v>
      </c>
      <c r="AC833">
        <f t="shared" si="162"/>
        <v>6159</v>
      </c>
      <c r="AD833">
        <f t="shared" si="163"/>
        <v>0.6151618058330004</v>
      </c>
      <c r="AE833">
        <f t="shared" si="164"/>
        <v>0</v>
      </c>
      <c r="AF833" t="e">
        <f t="shared" ca="1" si="165"/>
        <v>#N/A</v>
      </c>
      <c r="AG833" t="e">
        <f t="shared" ca="1" si="166"/>
        <v>#N/A</v>
      </c>
      <c r="AH833" t="e">
        <f t="shared" ca="1" si="167"/>
        <v>#N/A</v>
      </c>
      <c r="AI833" t="e">
        <f t="shared" ca="1" si="156"/>
        <v>#N/A</v>
      </c>
      <c r="AJ833">
        <f t="shared" si="157"/>
        <v>9.988014382740711E-5</v>
      </c>
      <c r="AK833">
        <f t="shared" si="158"/>
        <v>0</v>
      </c>
      <c r="AL833" t="e">
        <f t="shared" ca="1" si="168"/>
        <v>#N/A</v>
      </c>
      <c r="AM833" t="b">
        <f t="shared" si="159"/>
        <v>0</v>
      </c>
    </row>
    <row r="834" spans="1:39" x14ac:dyDescent="0.3">
      <c r="A834" t="s">
        <v>210</v>
      </c>
      <c r="B834" t="s">
        <v>211</v>
      </c>
      <c r="C834" t="s">
        <v>39</v>
      </c>
      <c r="D834" t="s">
        <v>246</v>
      </c>
      <c r="E834" t="s">
        <v>1007</v>
      </c>
      <c r="F834" s="13" t="str">
        <f>_xlfn.CONCAT(wiz_6[[#This Row],[OCTY......]],",",wiz_6[[#This Row],[OS]])</f>
        <v>GRAMERCY  ,LA</v>
      </c>
      <c r="G834" t="s">
        <v>87</v>
      </c>
      <c r="H834" t="s">
        <v>725</v>
      </c>
      <c r="I834" s="13" t="str">
        <f>_xlfn.CONCAT(wiz_6[[#This Row],[DCTY......]], ",",wiz_6[[#This Row],[DS]])</f>
        <v>CLEVELAND ,OH</v>
      </c>
      <c r="J834" t="str">
        <f>TRIM(CONCATENATE(wiz_6[[#This Row],[SHIPPER..................]],wiz_6[[#This Row],[ZIP2..]],wiz_6[[#This Row],[ZIP3..]]))</f>
        <v>b: ECHO GLOBAL LOGIST| 7005244101</v>
      </c>
      <c r="K834">
        <v>1</v>
      </c>
      <c r="L834">
        <v>1.68</v>
      </c>
      <c r="M834">
        <v>0.28000000000000003</v>
      </c>
      <c r="N834">
        <v>1095</v>
      </c>
      <c r="O834">
        <v>1.46</v>
      </c>
      <c r="P834">
        <v>42</v>
      </c>
      <c r="Q834">
        <v>0.25</v>
      </c>
      <c r="R834">
        <v>-77</v>
      </c>
      <c r="S834">
        <v>-54</v>
      </c>
      <c r="T834">
        <v>111</v>
      </c>
      <c r="U834">
        <v>567</v>
      </c>
      <c r="V834">
        <v>624</v>
      </c>
      <c r="W834">
        <v>70801</v>
      </c>
      <c r="X834">
        <v>70052</v>
      </c>
      <c r="Y834">
        <v>44101</v>
      </c>
      <c r="Z834">
        <v>1.74</v>
      </c>
      <c r="AA834">
        <f t="shared" si="160"/>
        <v>10012</v>
      </c>
      <c r="AB834">
        <f t="shared" si="161"/>
        <v>624</v>
      </c>
      <c r="AC834">
        <f t="shared" si="162"/>
        <v>6159</v>
      </c>
      <c r="AD834">
        <f t="shared" si="163"/>
        <v>0.6151618058330004</v>
      </c>
      <c r="AE834">
        <f t="shared" si="164"/>
        <v>0</v>
      </c>
      <c r="AF834" t="e">
        <f t="shared" ca="1" si="165"/>
        <v>#N/A</v>
      </c>
      <c r="AG834" t="e">
        <f t="shared" ca="1" si="166"/>
        <v>#N/A</v>
      </c>
      <c r="AH834" t="e">
        <f t="shared" ca="1" si="167"/>
        <v>#N/A</v>
      </c>
      <c r="AI834" t="e">
        <f t="shared" ref="AI834:AI897" ca="1" si="169">REPLACE(AF834,2,1,"K")</f>
        <v>#N/A</v>
      </c>
      <c r="AJ834">
        <f t="shared" ref="AJ834:AJ897" si="170">K834/AA834</f>
        <v>9.988014382740711E-5</v>
      </c>
      <c r="AK834">
        <f t="shared" ref="AK834:AK897" si="171">_xlfn.MINIFS($X$3:$X$2378,$C$3:$C$2378,A834,$AL$3:$AL$2378,"&gt;0.05")</f>
        <v>0</v>
      </c>
      <c r="AL834" t="e">
        <f t="shared" ca="1" si="168"/>
        <v>#N/A</v>
      </c>
      <c r="AM834" t="b">
        <f t="shared" ref="AM834:AM897" si="172">IF(AK834=V834,J834,FALSE)</f>
        <v>0</v>
      </c>
    </row>
    <row r="835" spans="1:39" x14ac:dyDescent="0.3">
      <c r="A835" t="s">
        <v>37</v>
      </c>
      <c r="B835" t="s">
        <v>38</v>
      </c>
      <c r="C835" t="s">
        <v>39</v>
      </c>
      <c r="D835" t="s">
        <v>246</v>
      </c>
      <c r="E835" t="s">
        <v>1008</v>
      </c>
      <c r="F835" s="13" t="str">
        <f>_xlfn.CONCAT(wiz_6[[#This Row],[OCTY......]],",",wiz_6[[#This Row],[OS]])</f>
        <v>NEW ORLEAN,LA</v>
      </c>
      <c r="G835" t="s">
        <v>70</v>
      </c>
      <c r="H835" t="s">
        <v>1009</v>
      </c>
      <c r="I835" s="13" t="str">
        <f>_xlfn.CONCAT(wiz_6[[#This Row],[DCTY......]], ",",wiz_6[[#This Row],[DS]])</f>
        <v>MORRISTOWN,TN</v>
      </c>
      <c r="J835" t="str">
        <f>TRIM(CONCATENATE(wiz_6[[#This Row],[SHIPPER..................]],wiz_6[[#This Row],[ZIP2..]],wiz_6[[#This Row],[ZIP3..]]))</f>
        <v>b: C H ROBINSON | 7014037813</v>
      </c>
      <c r="K835">
        <v>2</v>
      </c>
      <c r="L835">
        <v>1.18</v>
      </c>
      <c r="M835">
        <v>0.27</v>
      </c>
      <c r="N835">
        <v>640</v>
      </c>
      <c r="O835">
        <v>1.68</v>
      </c>
      <c r="P835">
        <v>42</v>
      </c>
      <c r="Q835">
        <v>0.28000000000000003</v>
      </c>
      <c r="R835">
        <v>-38</v>
      </c>
      <c r="S835">
        <v>-50</v>
      </c>
      <c r="T835">
        <v>-111</v>
      </c>
      <c r="U835">
        <v>-255</v>
      </c>
      <c r="V835">
        <v>-416</v>
      </c>
      <c r="W835">
        <v>70001</v>
      </c>
      <c r="X835">
        <v>70140</v>
      </c>
      <c r="Y835">
        <v>37813</v>
      </c>
      <c r="Z835">
        <v>1.23</v>
      </c>
      <c r="AA835">
        <f t="shared" ref="AA835:AA898" si="173">SUMIFS(K$3:K$2378,$C$3:$C$2378,$C835)</f>
        <v>10012</v>
      </c>
      <c r="AB835">
        <f t="shared" ref="AB835:AB898" si="174">V835*K835</f>
        <v>-832</v>
      </c>
      <c r="AC835">
        <f t="shared" ref="AC835:AC898" si="175">SUMIFS(AB$3:AB$2378,$C$3:$C$2378,$C835)</f>
        <v>6159</v>
      </c>
      <c r="AD835">
        <f t="shared" ref="AD835:AD898" si="176">AC835/AA835</f>
        <v>0.6151618058330004</v>
      </c>
      <c r="AE835">
        <f t="shared" ref="AE835:AE898" si="177">_xlfn.MINIFS($X$3:$X$2378,$C$3:$C$2378,A835)</f>
        <v>0</v>
      </c>
      <c r="AF835" t="e">
        <f t="shared" ref="AF835:AF898" ca="1" si="178">CELL("address",INDEX($X$3:$X$2378,MATCH(_xlfn.MINIFS($X$3:$X$2378,$C$3:$C$2378,A835),$X$3:$X$2378,0)))</f>
        <v>#N/A</v>
      </c>
      <c r="AG835" t="e">
        <f t="shared" ref="AG835:AG898" ca="1" si="179">REPLACE(AF835,2,1,"J")</f>
        <v>#N/A</v>
      </c>
      <c r="AH835" t="e">
        <f t="shared" ref="AH835:AH898" ca="1" si="180">INDIRECT(AG835)</f>
        <v>#N/A</v>
      </c>
      <c r="AI835" t="e">
        <f t="shared" ca="1" si="169"/>
        <v>#N/A</v>
      </c>
      <c r="AJ835">
        <f t="shared" si="170"/>
        <v>1.9976028765481422E-4</v>
      </c>
      <c r="AK835">
        <f t="shared" si="171"/>
        <v>0</v>
      </c>
      <c r="AL835" t="e">
        <f t="shared" ref="AL835:AL898" ca="1" si="181">OFFSET(J$2,MATCH(AK835,$X$3:$X$2378,0),)</f>
        <v>#N/A</v>
      </c>
      <c r="AM835" t="b">
        <f t="shared" si="172"/>
        <v>0</v>
      </c>
    </row>
    <row r="836" spans="1:39" x14ac:dyDescent="0.3">
      <c r="A836" t="s">
        <v>913</v>
      </c>
      <c r="B836" t="s">
        <v>914</v>
      </c>
      <c r="C836" t="s">
        <v>39</v>
      </c>
      <c r="D836" t="s">
        <v>246</v>
      </c>
      <c r="E836" t="s">
        <v>1008</v>
      </c>
      <c r="F836" s="13" t="str">
        <f>_xlfn.CONCAT(wiz_6[[#This Row],[OCTY......]],",",wiz_6[[#This Row],[OS]])</f>
        <v>NEW ORLEAN,LA</v>
      </c>
      <c r="G836" t="s">
        <v>70</v>
      </c>
      <c r="H836" t="s">
        <v>75</v>
      </c>
      <c r="I836" s="13" t="str">
        <f>_xlfn.CONCAT(wiz_6[[#This Row],[DCTY......]], ",",wiz_6[[#This Row],[DS]])</f>
        <v>MEMPHIS   ,TN</v>
      </c>
      <c r="J836" t="str">
        <f>TRIM(CONCATENATE(wiz_6[[#This Row],[SHIPPER..................]],wiz_6[[#This Row],[ZIP2..]],wiz_6[[#This Row],[ZIP3..]]))</f>
        <v>b: US XPRESS | 7014038101</v>
      </c>
      <c r="K836">
        <v>1</v>
      </c>
      <c r="L836">
        <v>1.07</v>
      </c>
      <c r="M836">
        <v>0.27</v>
      </c>
      <c r="N836">
        <v>394</v>
      </c>
      <c r="O836">
        <v>0.75</v>
      </c>
      <c r="P836">
        <v>8</v>
      </c>
      <c r="Q836">
        <v>0.25</v>
      </c>
      <c r="R836">
        <v>-24</v>
      </c>
      <c r="S836">
        <v>-3</v>
      </c>
      <c r="T836">
        <v>5</v>
      </c>
      <c r="U836">
        <v>120</v>
      </c>
      <c r="V836">
        <v>122</v>
      </c>
      <c r="W836">
        <v>70140</v>
      </c>
      <c r="X836">
        <v>70140</v>
      </c>
      <c r="Y836">
        <v>38101</v>
      </c>
      <c r="Z836">
        <v>1.1200000000000001</v>
      </c>
      <c r="AA836">
        <f t="shared" si="173"/>
        <v>10012</v>
      </c>
      <c r="AB836">
        <f t="shared" si="174"/>
        <v>122</v>
      </c>
      <c r="AC836">
        <f t="shared" si="175"/>
        <v>6159</v>
      </c>
      <c r="AD836">
        <f t="shared" si="176"/>
        <v>0.6151618058330004</v>
      </c>
      <c r="AE836">
        <f t="shared" si="177"/>
        <v>0</v>
      </c>
      <c r="AF836" t="e">
        <f t="shared" ca="1" si="178"/>
        <v>#N/A</v>
      </c>
      <c r="AG836" t="e">
        <f t="shared" ca="1" si="179"/>
        <v>#N/A</v>
      </c>
      <c r="AH836" t="e">
        <f t="shared" ca="1" si="180"/>
        <v>#N/A</v>
      </c>
      <c r="AI836" t="e">
        <f t="shared" ca="1" si="169"/>
        <v>#N/A</v>
      </c>
      <c r="AJ836">
        <f t="shared" si="170"/>
        <v>9.988014382740711E-5</v>
      </c>
      <c r="AK836">
        <f t="shared" si="171"/>
        <v>0</v>
      </c>
      <c r="AL836" t="e">
        <f t="shared" ca="1" si="181"/>
        <v>#N/A</v>
      </c>
      <c r="AM836" t="b">
        <f t="shared" si="172"/>
        <v>0</v>
      </c>
    </row>
    <row r="837" spans="1:39" x14ac:dyDescent="0.3">
      <c r="A837" t="s">
        <v>37</v>
      </c>
      <c r="B837" t="s">
        <v>38</v>
      </c>
      <c r="C837" t="s">
        <v>39</v>
      </c>
      <c r="D837" t="s">
        <v>246</v>
      </c>
      <c r="E837" t="s">
        <v>1010</v>
      </c>
      <c r="F837" s="13" t="str">
        <f>_xlfn.CONCAT(wiz_6[[#This Row],[OCTY......]],",",wiz_6[[#This Row],[OS]])</f>
        <v>MANSFIELD ,LA</v>
      </c>
      <c r="G837" t="s">
        <v>53</v>
      </c>
      <c r="H837" t="s">
        <v>159</v>
      </c>
      <c r="I837" s="13" t="str">
        <f>_xlfn.CONCAT(wiz_6[[#This Row],[DCTY......]], ",",wiz_6[[#This Row],[DS]])</f>
        <v>CHICAGO   ,IL</v>
      </c>
      <c r="J837" t="str">
        <f>TRIM(CONCATENATE(wiz_6[[#This Row],[SHIPPER..................]],wiz_6[[#This Row],[ZIP2..]],wiz_6[[#This Row],[ZIP3..]]))</f>
        <v>b: C H ROBINSON | 7105260601</v>
      </c>
      <c r="K837">
        <v>1</v>
      </c>
      <c r="L837">
        <v>1.1299999999999999</v>
      </c>
      <c r="M837">
        <v>0.27</v>
      </c>
      <c r="N837">
        <v>896</v>
      </c>
      <c r="O837">
        <v>1.54</v>
      </c>
      <c r="P837">
        <v>468</v>
      </c>
      <c r="Q837">
        <v>0.8</v>
      </c>
      <c r="R837">
        <v>-53</v>
      </c>
      <c r="S837">
        <v>-500</v>
      </c>
      <c r="T837">
        <v>33</v>
      </c>
      <c r="U837">
        <v>-27</v>
      </c>
      <c r="V837">
        <v>-494</v>
      </c>
      <c r="W837">
        <v>35020</v>
      </c>
      <c r="X837">
        <v>71052</v>
      </c>
      <c r="Y837">
        <v>60601</v>
      </c>
      <c r="Z837">
        <v>1.18</v>
      </c>
      <c r="AA837">
        <f t="shared" si="173"/>
        <v>10012</v>
      </c>
      <c r="AB837">
        <f t="shared" si="174"/>
        <v>-494</v>
      </c>
      <c r="AC837">
        <f t="shared" si="175"/>
        <v>6159</v>
      </c>
      <c r="AD837">
        <f t="shared" si="176"/>
        <v>0.6151618058330004</v>
      </c>
      <c r="AE837">
        <f t="shared" si="177"/>
        <v>0</v>
      </c>
      <c r="AF837" t="e">
        <f t="shared" ca="1" si="178"/>
        <v>#N/A</v>
      </c>
      <c r="AG837" t="e">
        <f t="shared" ca="1" si="179"/>
        <v>#N/A</v>
      </c>
      <c r="AH837" t="e">
        <f t="shared" ca="1" si="180"/>
        <v>#N/A</v>
      </c>
      <c r="AI837" t="e">
        <f t="shared" ca="1" si="169"/>
        <v>#N/A</v>
      </c>
      <c r="AJ837">
        <f t="shared" si="170"/>
        <v>9.988014382740711E-5</v>
      </c>
      <c r="AK837">
        <f t="shared" si="171"/>
        <v>0</v>
      </c>
      <c r="AL837" t="e">
        <f t="shared" ca="1" si="181"/>
        <v>#N/A</v>
      </c>
      <c r="AM837" t="b">
        <f t="shared" si="172"/>
        <v>0</v>
      </c>
    </row>
    <row r="838" spans="1:39" x14ac:dyDescent="0.3">
      <c r="A838" t="s">
        <v>37</v>
      </c>
      <c r="B838" t="s">
        <v>38</v>
      </c>
      <c r="C838" t="s">
        <v>39</v>
      </c>
      <c r="D838" t="s">
        <v>246</v>
      </c>
      <c r="E838" t="s">
        <v>1011</v>
      </c>
      <c r="F838" s="13" t="str">
        <f>_xlfn.CONCAT(wiz_6[[#This Row],[OCTY......]],",",wiz_6[[#This Row],[OS]])</f>
        <v>SHREVEPORT,LA</v>
      </c>
      <c r="G838" t="s">
        <v>44</v>
      </c>
      <c r="H838" t="s">
        <v>109</v>
      </c>
      <c r="I838" s="13" t="str">
        <f>_xlfn.CONCAT(wiz_6[[#This Row],[DCTY......]], ",",wiz_6[[#This Row],[DS]])</f>
        <v>MAYSVILLE ,KY</v>
      </c>
      <c r="J838" t="str">
        <f>TRIM(CONCATENATE(wiz_6[[#This Row],[SHIPPER..................]],wiz_6[[#This Row],[ZIP2..]],wiz_6[[#This Row],[ZIP3..]]))</f>
        <v>b: C H ROBINSON | 7110141056</v>
      </c>
      <c r="K838">
        <v>1</v>
      </c>
      <c r="L838">
        <v>0.91</v>
      </c>
      <c r="M838">
        <v>0.28000000000000003</v>
      </c>
      <c r="N838">
        <v>843</v>
      </c>
      <c r="O838">
        <v>1.54</v>
      </c>
      <c r="P838">
        <v>136</v>
      </c>
      <c r="Q838">
        <v>0.35</v>
      </c>
      <c r="R838">
        <v>-59</v>
      </c>
      <c r="S838">
        <v>-210</v>
      </c>
      <c r="T838">
        <v>52</v>
      </c>
      <c r="U838">
        <v>-290</v>
      </c>
      <c r="V838">
        <v>-448</v>
      </c>
      <c r="W838">
        <v>70634</v>
      </c>
      <c r="X838">
        <v>71101</v>
      </c>
      <c r="Y838">
        <v>41056</v>
      </c>
      <c r="Z838">
        <v>0.97</v>
      </c>
      <c r="AA838">
        <f t="shared" si="173"/>
        <v>10012</v>
      </c>
      <c r="AB838">
        <f t="shared" si="174"/>
        <v>-448</v>
      </c>
      <c r="AC838">
        <f t="shared" si="175"/>
        <v>6159</v>
      </c>
      <c r="AD838">
        <f t="shared" si="176"/>
        <v>0.6151618058330004</v>
      </c>
      <c r="AE838">
        <f t="shared" si="177"/>
        <v>0</v>
      </c>
      <c r="AF838" t="e">
        <f t="shared" ca="1" si="178"/>
        <v>#N/A</v>
      </c>
      <c r="AG838" t="e">
        <f t="shared" ca="1" si="179"/>
        <v>#N/A</v>
      </c>
      <c r="AH838" t="e">
        <f t="shared" ca="1" si="180"/>
        <v>#N/A</v>
      </c>
      <c r="AI838" t="e">
        <f t="shared" ca="1" si="169"/>
        <v>#N/A</v>
      </c>
      <c r="AJ838">
        <f t="shared" si="170"/>
        <v>9.988014382740711E-5</v>
      </c>
      <c r="AK838">
        <f t="shared" si="171"/>
        <v>0</v>
      </c>
      <c r="AL838" t="e">
        <f t="shared" ca="1" si="181"/>
        <v>#N/A</v>
      </c>
      <c r="AM838" t="b">
        <f t="shared" si="172"/>
        <v>0</v>
      </c>
    </row>
    <row r="839" spans="1:39" x14ac:dyDescent="0.3">
      <c r="A839" t="s">
        <v>432</v>
      </c>
      <c r="B839" t="s">
        <v>433</v>
      </c>
      <c r="C839" t="s">
        <v>39</v>
      </c>
      <c r="D839" t="s">
        <v>246</v>
      </c>
      <c r="E839" t="s">
        <v>1011</v>
      </c>
      <c r="F839" s="13" t="str">
        <f>_xlfn.CONCAT(wiz_6[[#This Row],[OCTY......]],",",wiz_6[[#This Row],[OS]])</f>
        <v>SHREVEPORT,LA</v>
      </c>
      <c r="G839" t="s">
        <v>87</v>
      </c>
      <c r="H839" t="s">
        <v>1012</v>
      </c>
      <c r="I839" s="13" t="str">
        <f>_xlfn.CONCAT(wiz_6[[#This Row],[DCTY......]], ",",wiz_6[[#This Row],[DS]])</f>
        <v>MARENGO   ,OH</v>
      </c>
      <c r="J839" t="str">
        <f>TRIM(CONCATENATE(wiz_6[[#This Row],[SHIPPER..................]],wiz_6[[#This Row],[ZIP2..]],wiz_6[[#This Row],[ZIP3..]]))</f>
        <v>b: UBER FREIGHT LLC | 7110143334</v>
      </c>
      <c r="K839">
        <v>1</v>
      </c>
      <c r="L839">
        <v>1.72</v>
      </c>
      <c r="M839">
        <v>0.28000000000000003</v>
      </c>
      <c r="N839">
        <v>977</v>
      </c>
      <c r="O839">
        <v>1.79</v>
      </c>
      <c r="P839">
        <v>0</v>
      </c>
      <c r="Q839">
        <v>0.25</v>
      </c>
      <c r="R839">
        <v>-68</v>
      </c>
      <c r="S839">
        <v>0</v>
      </c>
      <c r="T839">
        <v>20</v>
      </c>
      <c r="U839">
        <v>608</v>
      </c>
      <c r="V839">
        <v>628</v>
      </c>
      <c r="W839">
        <v>71101</v>
      </c>
      <c r="X839">
        <v>71101</v>
      </c>
      <c r="Y839">
        <v>43334</v>
      </c>
      <c r="Z839">
        <v>1.78</v>
      </c>
      <c r="AA839">
        <f t="shared" si="173"/>
        <v>10012</v>
      </c>
      <c r="AB839">
        <f t="shared" si="174"/>
        <v>628</v>
      </c>
      <c r="AC839">
        <f t="shared" si="175"/>
        <v>6159</v>
      </c>
      <c r="AD839">
        <f t="shared" si="176"/>
        <v>0.6151618058330004</v>
      </c>
      <c r="AE839">
        <f t="shared" si="177"/>
        <v>0</v>
      </c>
      <c r="AF839" t="e">
        <f t="shared" ca="1" si="178"/>
        <v>#N/A</v>
      </c>
      <c r="AG839" t="e">
        <f t="shared" ca="1" si="179"/>
        <v>#N/A</v>
      </c>
      <c r="AH839" t="e">
        <f t="shared" ca="1" si="180"/>
        <v>#N/A</v>
      </c>
      <c r="AI839" t="e">
        <f t="shared" ca="1" si="169"/>
        <v>#N/A</v>
      </c>
      <c r="AJ839">
        <f t="shared" si="170"/>
        <v>9.988014382740711E-5</v>
      </c>
      <c r="AK839">
        <f t="shared" si="171"/>
        <v>0</v>
      </c>
      <c r="AL839" t="e">
        <f t="shared" ca="1" si="181"/>
        <v>#N/A</v>
      </c>
      <c r="AM839" t="b">
        <f t="shared" si="172"/>
        <v>0</v>
      </c>
    </row>
    <row r="840" spans="1:39" x14ac:dyDescent="0.3">
      <c r="A840" t="s">
        <v>37</v>
      </c>
      <c r="B840" t="s">
        <v>38</v>
      </c>
      <c r="C840" t="s">
        <v>39</v>
      </c>
      <c r="D840" t="s">
        <v>174</v>
      </c>
      <c r="E840" t="s">
        <v>1013</v>
      </c>
      <c r="F840" s="13" t="str">
        <f>_xlfn.CONCAT(wiz_6[[#This Row],[OCTY......]],",",wiz_6[[#This Row],[OS]])</f>
        <v>WESTMINSTE,MD</v>
      </c>
      <c r="G840" t="s">
        <v>53</v>
      </c>
      <c r="H840" t="s">
        <v>1014</v>
      </c>
      <c r="I840" s="13" t="str">
        <f>_xlfn.CONCAT(wiz_6[[#This Row],[DCTY......]], ",",wiz_6[[#This Row],[DS]])</f>
        <v>ROMEOVILLE,IL</v>
      </c>
      <c r="J840" t="str">
        <f>TRIM(CONCATENATE(wiz_6[[#This Row],[SHIPPER..................]],wiz_6[[#This Row],[ZIP2..]],wiz_6[[#This Row],[ZIP3..]]))</f>
        <v>b: C H ROBINSON | 2115760446</v>
      </c>
      <c r="K840">
        <v>1</v>
      </c>
      <c r="L840">
        <v>0.85</v>
      </c>
      <c r="M840">
        <v>0.28000000000000003</v>
      </c>
      <c r="N840">
        <v>721</v>
      </c>
      <c r="O840">
        <v>1.08</v>
      </c>
      <c r="P840">
        <v>114</v>
      </c>
      <c r="Q840">
        <v>0.35</v>
      </c>
      <c r="R840">
        <v>236</v>
      </c>
      <c r="S840">
        <v>-94</v>
      </c>
      <c r="T840">
        <v>126</v>
      </c>
      <c r="U840">
        <v>-241</v>
      </c>
      <c r="V840">
        <v>-209</v>
      </c>
      <c r="W840">
        <v>18031</v>
      </c>
      <c r="X840">
        <v>21157</v>
      </c>
      <c r="Y840">
        <v>60446</v>
      </c>
      <c r="Z840">
        <v>0.91</v>
      </c>
      <c r="AA840">
        <f t="shared" si="173"/>
        <v>10012</v>
      </c>
      <c r="AB840">
        <f t="shared" si="174"/>
        <v>-209</v>
      </c>
      <c r="AC840">
        <f t="shared" si="175"/>
        <v>6159</v>
      </c>
      <c r="AD840">
        <f t="shared" si="176"/>
        <v>0.6151618058330004</v>
      </c>
      <c r="AE840">
        <f t="shared" si="177"/>
        <v>0</v>
      </c>
      <c r="AF840" t="e">
        <f t="shared" ca="1" si="178"/>
        <v>#N/A</v>
      </c>
      <c r="AG840" t="e">
        <f t="shared" ca="1" si="179"/>
        <v>#N/A</v>
      </c>
      <c r="AH840" t="e">
        <f t="shared" ca="1" si="180"/>
        <v>#N/A</v>
      </c>
      <c r="AI840" t="e">
        <f t="shared" ca="1" si="169"/>
        <v>#N/A</v>
      </c>
      <c r="AJ840">
        <f t="shared" si="170"/>
        <v>9.988014382740711E-5</v>
      </c>
      <c r="AK840">
        <f t="shared" si="171"/>
        <v>0</v>
      </c>
      <c r="AL840" t="e">
        <f t="shared" ca="1" si="181"/>
        <v>#N/A</v>
      </c>
      <c r="AM840" t="b">
        <f t="shared" si="172"/>
        <v>0</v>
      </c>
    </row>
    <row r="841" spans="1:39" x14ac:dyDescent="0.3">
      <c r="A841" t="s">
        <v>879</v>
      </c>
      <c r="B841" t="s">
        <v>880</v>
      </c>
      <c r="C841" t="s">
        <v>39</v>
      </c>
      <c r="D841" t="s">
        <v>174</v>
      </c>
      <c r="E841" t="s">
        <v>1015</v>
      </c>
      <c r="F841" s="13" t="str">
        <f>_xlfn.CONCAT(wiz_6[[#This Row],[OCTY......]],",",wiz_6[[#This Row],[OS]])</f>
        <v>BALTIMORE ,MD</v>
      </c>
      <c r="G841" t="s">
        <v>42</v>
      </c>
      <c r="H841" t="s">
        <v>393</v>
      </c>
      <c r="I841" s="13" t="str">
        <f>_xlfn.CONCAT(wiz_6[[#This Row],[DCTY......]], ",",wiz_6[[#This Row],[DS]])</f>
        <v>COLUMBUS  ,IN</v>
      </c>
      <c r="J841" t="str">
        <f>TRIM(CONCATENATE(wiz_6[[#This Row],[SHIPPER..................]],wiz_6[[#This Row],[ZIP2..]],wiz_6[[#This Row],[ZIP3..]]))</f>
        <v>PLS PITTSBURGH LOGIST| 2120147201</v>
      </c>
      <c r="K841">
        <v>1</v>
      </c>
      <c r="L841">
        <v>0.92</v>
      </c>
      <c r="M841">
        <v>0.27</v>
      </c>
      <c r="N841">
        <v>590</v>
      </c>
      <c r="O841">
        <v>0.96</v>
      </c>
      <c r="P841">
        <v>111</v>
      </c>
      <c r="Q841">
        <v>0.35</v>
      </c>
      <c r="R841">
        <v>-2</v>
      </c>
      <c r="S841">
        <v>-72</v>
      </c>
      <c r="T841">
        <v>34</v>
      </c>
      <c r="U841">
        <v>-93</v>
      </c>
      <c r="V841">
        <v>-131</v>
      </c>
      <c r="W841">
        <v>19034</v>
      </c>
      <c r="X841">
        <v>21201</v>
      </c>
      <c r="Y841">
        <v>47201</v>
      </c>
      <c r="Z841">
        <v>0.97</v>
      </c>
      <c r="AA841">
        <f t="shared" si="173"/>
        <v>10012</v>
      </c>
      <c r="AB841">
        <f t="shared" si="174"/>
        <v>-131</v>
      </c>
      <c r="AC841">
        <f t="shared" si="175"/>
        <v>6159</v>
      </c>
      <c r="AD841">
        <f t="shared" si="176"/>
        <v>0.6151618058330004</v>
      </c>
      <c r="AE841">
        <f t="shared" si="177"/>
        <v>0</v>
      </c>
      <c r="AF841" t="e">
        <f t="shared" ca="1" si="178"/>
        <v>#N/A</v>
      </c>
      <c r="AG841" t="e">
        <f t="shared" ca="1" si="179"/>
        <v>#N/A</v>
      </c>
      <c r="AH841" t="e">
        <f t="shared" ca="1" si="180"/>
        <v>#N/A</v>
      </c>
      <c r="AI841" t="e">
        <f t="shared" ca="1" si="169"/>
        <v>#N/A</v>
      </c>
      <c r="AJ841">
        <f t="shared" si="170"/>
        <v>9.988014382740711E-5</v>
      </c>
      <c r="AK841">
        <f t="shared" si="171"/>
        <v>0</v>
      </c>
      <c r="AL841" t="e">
        <f t="shared" ca="1" si="181"/>
        <v>#N/A</v>
      </c>
      <c r="AM841" t="b">
        <f t="shared" si="172"/>
        <v>0</v>
      </c>
    </row>
    <row r="842" spans="1:39" x14ac:dyDescent="0.3">
      <c r="A842" t="s">
        <v>37</v>
      </c>
      <c r="B842" t="s">
        <v>38</v>
      </c>
      <c r="C842" t="s">
        <v>39</v>
      </c>
      <c r="D842" t="s">
        <v>174</v>
      </c>
      <c r="E842" t="s">
        <v>1015</v>
      </c>
      <c r="F842" s="13" t="str">
        <f>_xlfn.CONCAT(wiz_6[[#This Row],[OCTY......]],",",wiz_6[[#This Row],[OS]])</f>
        <v>BALTIMORE ,MD</v>
      </c>
      <c r="G842" t="s">
        <v>42</v>
      </c>
      <c r="H842" t="s">
        <v>455</v>
      </c>
      <c r="I842" s="13" t="str">
        <f>_xlfn.CONCAT(wiz_6[[#This Row],[DCTY......]], ",",wiz_6[[#This Row],[DS]])</f>
        <v>ELKHART   ,IN</v>
      </c>
      <c r="J842" t="str">
        <f>TRIM(CONCATENATE(wiz_6[[#This Row],[SHIPPER..................]],wiz_6[[#This Row],[ZIP2..]],wiz_6[[#This Row],[ZIP3..]]))</f>
        <v>b: C H ROBINSON | 2120146514</v>
      </c>
      <c r="K842">
        <v>1</v>
      </c>
      <c r="L842">
        <v>0.89</v>
      </c>
      <c r="M842">
        <v>0.28000000000000003</v>
      </c>
      <c r="N842">
        <v>598</v>
      </c>
      <c r="O842">
        <v>1</v>
      </c>
      <c r="P842">
        <v>59</v>
      </c>
      <c r="Q842">
        <v>0.3</v>
      </c>
      <c r="R842">
        <v>155</v>
      </c>
      <c r="S842">
        <v>-165</v>
      </c>
      <c r="T842">
        <v>24</v>
      </c>
      <c r="U842">
        <v>-263</v>
      </c>
      <c r="V842">
        <v>-404</v>
      </c>
      <c r="W842">
        <v>20163</v>
      </c>
      <c r="X842">
        <v>21201</v>
      </c>
      <c r="Y842">
        <v>46514</v>
      </c>
      <c r="Z842">
        <v>0.95</v>
      </c>
      <c r="AA842">
        <f t="shared" si="173"/>
        <v>10012</v>
      </c>
      <c r="AB842">
        <f t="shared" si="174"/>
        <v>-404</v>
      </c>
      <c r="AC842">
        <f t="shared" si="175"/>
        <v>6159</v>
      </c>
      <c r="AD842">
        <f t="shared" si="176"/>
        <v>0.6151618058330004</v>
      </c>
      <c r="AE842">
        <f t="shared" si="177"/>
        <v>0</v>
      </c>
      <c r="AF842" t="e">
        <f t="shared" ca="1" si="178"/>
        <v>#N/A</v>
      </c>
      <c r="AG842" t="e">
        <f t="shared" ca="1" si="179"/>
        <v>#N/A</v>
      </c>
      <c r="AH842" t="e">
        <f t="shared" ca="1" si="180"/>
        <v>#N/A</v>
      </c>
      <c r="AI842" t="e">
        <f t="shared" ca="1" si="169"/>
        <v>#N/A</v>
      </c>
      <c r="AJ842">
        <f t="shared" si="170"/>
        <v>9.988014382740711E-5</v>
      </c>
      <c r="AK842">
        <f t="shared" si="171"/>
        <v>0</v>
      </c>
      <c r="AL842" t="e">
        <f t="shared" ca="1" si="181"/>
        <v>#N/A</v>
      </c>
      <c r="AM842" t="b">
        <f t="shared" si="172"/>
        <v>0</v>
      </c>
    </row>
    <row r="843" spans="1:39" x14ac:dyDescent="0.3">
      <c r="A843" t="s">
        <v>517</v>
      </c>
      <c r="B843" t="s">
        <v>518</v>
      </c>
      <c r="C843" t="s">
        <v>39</v>
      </c>
      <c r="D843" t="s">
        <v>174</v>
      </c>
      <c r="E843" t="s">
        <v>1015</v>
      </c>
      <c r="F843" s="13" t="str">
        <f>_xlfn.CONCAT(wiz_6[[#This Row],[OCTY......]],",",wiz_6[[#This Row],[OS]])</f>
        <v>BALTIMORE ,MD</v>
      </c>
      <c r="G843" t="s">
        <v>42</v>
      </c>
      <c r="H843" t="s">
        <v>455</v>
      </c>
      <c r="I843" s="13" t="str">
        <f>_xlfn.CONCAT(wiz_6[[#This Row],[DCTY......]], ",",wiz_6[[#This Row],[DS]])</f>
        <v>ELKHART   ,IN</v>
      </c>
      <c r="J843" t="str">
        <f>TRIM(CONCATENATE(wiz_6[[#This Row],[SHIPPER..................]],wiz_6[[#This Row],[ZIP2..]],wiz_6[[#This Row],[ZIP3..]]))</f>
        <v>b: SPOT FREIGHT | 2120146514</v>
      </c>
      <c r="K843">
        <v>1</v>
      </c>
      <c r="L843">
        <v>1.05</v>
      </c>
      <c r="M843">
        <v>0.27</v>
      </c>
      <c r="N843">
        <v>604</v>
      </c>
      <c r="O843">
        <v>0.96</v>
      </c>
      <c r="P843">
        <v>59</v>
      </c>
      <c r="Q843">
        <v>0.3</v>
      </c>
      <c r="R843">
        <v>160</v>
      </c>
      <c r="S843">
        <v>-122</v>
      </c>
      <c r="T843">
        <v>60</v>
      </c>
      <c r="U843">
        <v>-171</v>
      </c>
      <c r="V843">
        <v>-233</v>
      </c>
      <c r="W843">
        <v>20163</v>
      </c>
      <c r="X843">
        <v>21201</v>
      </c>
      <c r="Y843">
        <v>46514</v>
      </c>
      <c r="Z843">
        <v>1.1000000000000001</v>
      </c>
      <c r="AA843">
        <f t="shared" si="173"/>
        <v>10012</v>
      </c>
      <c r="AB843">
        <f t="shared" si="174"/>
        <v>-233</v>
      </c>
      <c r="AC843">
        <f t="shared" si="175"/>
        <v>6159</v>
      </c>
      <c r="AD843">
        <f t="shared" si="176"/>
        <v>0.6151618058330004</v>
      </c>
      <c r="AE843">
        <f t="shared" si="177"/>
        <v>0</v>
      </c>
      <c r="AF843" t="e">
        <f t="shared" ca="1" si="178"/>
        <v>#N/A</v>
      </c>
      <c r="AG843" t="e">
        <f t="shared" ca="1" si="179"/>
        <v>#N/A</v>
      </c>
      <c r="AH843" t="e">
        <f t="shared" ca="1" si="180"/>
        <v>#N/A</v>
      </c>
      <c r="AI843" t="e">
        <f t="shared" ca="1" si="169"/>
        <v>#N/A</v>
      </c>
      <c r="AJ843">
        <f t="shared" si="170"/>
        <v>9.988014382740711E-5</v>
      </c>
      <c r="AK843">
        <f t="shared" si="171"/>
        <v>0</v>
      </c>
      <c r="AL843" t="e">
        <f t="shared" ca="1" si="181"/>
        <v>#N/A</v>
      </c>
      <c r="AM843" t="b">
        <f t="shared" si="172"/>
        <v>0</v>
      </c>
    </row>
    <row r="844" spans="1:39" x14ac:dyDescent="0.3">
      <c r="A844" t="s">
        <v>37</v>
      </c>
      <c r="B844" t="s">
        <v>38</v>
      </c>
      <c r="C844" t="s">
        <v>39</v>
      </c>
      <c r="D844" t="s">
        <v>174</v>
      </c>
      <c r="E844" t="s">
        <v>1015</v>
      </c>
      <c r="F844" s="13" t="str">
        <f>_xlfn.CONCAT(wiz_6[[#This Row],[OCTY......]],",",wiz_6[[#This Row],[OS]])</f>
        <v>BALTIMORE ,MD</v>
      </c>
      <c r="G844" t="s">
        <v>42</v>
      </c>
      <c r="H844" t="s">
        <v>945</v>
      </c>
      <c r="I844" s="13" t="str">
        <f>_xlfn.CONCAT(wiz_6[[#This Row],[DCTY......]], ",",wiz_6[[#This Row],[DS]])</f>
        <v>TERRE HAUT,IN</v>
      </c>
      <c r="J844" t="str">
        <f>TRIM(CONCATENATE(wiz_6[[#This Row],[SHIPPER..................]],wiz_6[[#This Row],[ZIP2..]],wiz_6[[#This Row],[ZIP3..]]))</f>
        <v>b: C H ROBINSON | 2120147801</v>
      </c>
      <c r="K844">
        <v>1</v>
      </c>
      <c r="L844">
        <v>1.02</v>
      </c>
      <c r="M844">
        <v>0.27</v>
      </c>
      <c r="N844">
        <v>657</v>
      </c>
      <c r="O844">
        <v>1.71</v>
      </c>
      <c r="P844">
        <v>94</v>
      </c>
      <c r="Q844">
        <v>0.3</v>
      </c>
      <c r="R844">
        <v>-20</v>
      </c>
      <c r="S844">
        <v>-165</v>
      </c>
      <c r="T844">
        <v>-76</v>
      </c>
      <c r="U844">
        <v>-98</v>
      </c>
      <c r="V844">
        <v>-339</v>
      </c>
      <c r="W844">
        <v>25401</v>
      </c>
      <c r="X844">
        <v>21201</v>
      </c>
      <c r="Y844">
        <v>47801</v>
      </c>
      <c r="Z844">
        <v>1.07</v>
      </c>
      <c r="AA844">
        <f t="shared" si="173"/>
        <v>10012</v>
      </c>
      <c r="AB844">
        <f t="shared" si="174"/>
        <v>-339</v>
      </c>
      <c r="AC844">
        <f t="shared" si="175"/>
        <v>6159</v>
      </c>
      <c r="AD844">
        <f t="shared" si="176"/>
        <v>0.6151618058330004</v>
      </c>
      <c r="AE844">
        <f t="shared" si="177"/>
        <v>0</v>
      </c>
      <c r="AF844" t="e">
        <f t="shared" ca="1" si="178"/>
        <v>#N/A</v>
      </c>
      <c r="AG844" t="e">
        <f t="shared" ca="1" si="179"/>
        <v>#N/A</v>
      </c>
      <c r="AH844" t="e">
        <f t="shared" ca="1" si="180"/>
        <v>#N/A</v>
      </c>
      <c r="AI844" t="e">
        <f t="shared" ca="1" si="169"/>
        <v>#N/A</v>
      </c>
      <c r="AJ844">
        <f t="shared" si="170"/>
        <v>9.988014382740711E-5</v>
      </c>
      <c r="AK844">
        <f t="shared" si="171"/>
        <v>0</v>
      </c>
      <c r="AL844" t="e">
        <f t="shared" ca="1" si="181"/>
        <v>#N/A</v>
      </c>
      <c r="AM844" t="b">
        <f t="shared" si="172"/>
        <v>0</v>
      </c>
    </row>
    <row r="845" spans="1:39" x14ac:dyDescent="0.3">
      <c r="A845" t="s">
        <v>78</v>
      </c>
      <c r="B845" t="s">
        <v>79</v>
      </c>
      <c r="C845" t="s">
        <v>39</v>
      </c>
      <c r="D845" t="s">
        <v>174</v>
      </c>
      <c r="E845" t="s">
        <v>1015</v>
      </c>
      <c r="F845" s="13" t="str">
        <f>_xlfn.CONCAT(wiz_6[[#This Row],[OCTY......]],",",wiz_6[[#This Row],[OS]])</f>
        <v>BALTIMORE ,MD</v>
      </c>
      <c r="G845" t="s">
        <v>44</v>
      </c>
      <c r="H845" t="s">
        <v>464</v>
      </c>
      <c r="I845" s="13" t="str">
        <f>_xlfn.CONCAT(wiz_6[[#This Row],[DCTY......]], ",",wiz_6[[#This Row],[DS]])</f>
        <v>FRANKLIN  ,KY</v>
      </c>
      <c r="J845" t="str">
        <f>TRIM(CONCATENATE(wiz_6[[#This Row],[SHIPPER..................]],wiz_6[[#This Row],[ZIP2..]],wiz_6[[#This Row],[ZIP3..]]))</f>
        <v>TRACTOR SUPPLY MANHAT| 2120142134</v>
      </c>
      <c r="K845">
        <v>1</v>
      </c>
      <c r="L845">
        <v>1.3</v>
      </c>
      <c r="M845">
        <v>0.21</v>
      </c>
      <c r="N845">
        <v>744</v>
      </c>
      <c r="O845">
        <v>1.71</v>
      </c>
      <c r="P845">
        <v>59</v>
      </c>
      <c r="Q845">
        <v>0.3</v>
      </c>
      <c r="R845">
        <v>-26</v>
      </c>
      <c r="S845">
        <v>-122</v>
      </c>
      <c r="T845">
        <v>-24</v>
      </c>
      <c r="U845">
        <v>141</v>
      </c>
      <c r="V845">
        <v>-5</v>
      </c>
      <c r="W845">
        <v>20163</v>
      </c>
      <c r="X845">
        <v>21201</v>
      </c>
      <c r="Y845">
        <v>42134</v>
      </c>
      <c r="Z845">
        <v>1.29</v>
      </c>
      <c r="AA845">
        <f t="shared" si="173"/>
        <v>10012</v>
      </c>
      <c r="AB845">
        <f t="shared" si="174"/>
        <v>-5</v>
      </c>
      <c r="AC845">
        <f t="shared" si="175"/>
        <v>6159</v>
      </c>
      <c r="AD845">
        <f t="shared" si="176"/>
        <v>0.6151618058330004</v>
      </c>
      <c r="AE845">
        <f t="shared" si="177"/>
        <v>0</v>
      </c>
      <c r="AF845" t="e">
        <f t="shared" ca="1" si="178"/>
        <v>#N/A</v>
      </c>
      <c r="AG845" t="e">
        <f t="shared" ca="1" si="179"/>
        <v>#N/A</v>
      </c>
      <c r="AH845" t="e">
        <f t="shared" ca="1" si="180"/>
        <v>#N/A</v>
      </c>
      <c r="AI845" t="e">
        <f t="shared" ca="1" si="169"/>
        <v>#N/A</v>
      </c>
      <c r="AJ845">
        <f t="shared" si="170"/>
        <v>9.988014382740711E-5</v>
      </c>
      <c r="AK845">
        <f t="shared" si="171"/>
        <v>0</v>
      </c>
      <c r="AL845" t="e">
        <f t="shared" ca="1" si="181"/>
        <v>#N/A</v>
      </c>
      <c r="AM845" t="b">
        <f t="shared" si="172"/>
        <v>0</v>
      </c>
    </row>
    <row r="846" spans="1:39" x14ac:dyDescent="0.3">
      <c r="A846" t="s">
        <v>37</v>
      </c>
      <c r="B846" t="s">
        <v>38</v>
      </c>
      <c r="C846" t="s">
        <v>39</v>
      </c>
      <c r="D846" t="s">
        <v>174</v>
      </c>
      <c r="E846" t="s">
        <v>1016</v>
      </c>
      <c r="F846" s="13" t="str">
        <f>_xlfn.CONCAT(wiz_6[[#This Row],[OCTY......]],",",wiz_6[[#This Row],[OS]])</f>
        <v>JESSUP    ,MD</v>
      </c>
      <c r="G846" t="s">
        <v>44</v>
      </c>
      <c r="H846" t="s">
        <v>46</v>
      </c>
      <c r="I846" s="13" t="str">
        <f>_xlfn.CONCAT(wiz_6[[#This Row],[DCTY......]], ",",wiz_6[[#This Row],[DS]])</f>
        <v>SOMERSET  ,KY</v>
      </c>
      <c r="J846" t="str">
        <f>TRIM(CONCATENATE(wiz_6[[#This Row],[SHIPPER..................]],wiz_6[[#This Row],[ZIP2..]],wiz_6[[#This Row],[ZIP3..]]))</f>
        <v>b: C H ROBINSON | 2079442501</v>
      </c>
      <c r="K846">
        <v>1</v>
      </c>
      <c r="L846">
        <v>0.95</v>
      </c>
      <c r="M846">
        <v>0.28000000000000003</v>
      </c>
      <c r="N846">
        <v>590</v>
      </c>
      <c r="O846">
        <v>1</v>
      </c>
      <c r="P846">
        <v>93</v>
      </c>
      <c r="Q846">
        <v>0.3</v>
      </c>
      <c r="R846">
        <v>-42</v>
      </c>
      <c r="S846">
        <v>-136</v>
      </c>
      <c r="T846">
        <v>24</v>
      </c>
      <c r="U846">
        <v>-164</v>
      </c>
      <c r="V846">
        <v>-276</v>
      </c>
      <c r="W846">
        <v>22630</v>
      </c>
      <c r="X846">
        <v>20794</v>
      </c>
      <c r="Y846">
        <v>42501</v>
      </c>
      <c r="Z846">
        <v>1.01</v>
      </c>
      <c r="AA846">
        <f t="shared" si="173"/>
        <v>10012</v>
      </c>
      <c r="AB846">
        <f t="shared" si="174"/>
        <v>-276</v>
      </c>
      <c r="AC846">
        <f t="shared" si="175"/>
        <v>6159</v>
      </c>
      <c r="AD846">
        <f t="shared" si="176"/>
        <v>0.6151618058330004</v>
      </c>
      <c r="AE846">
        <f t="shared" si="177"/>
        <v>0</v>
      </c>
      <c r="AF846" t="e">
        <f t="shared" ca="1" si="178"/>
        <v>#N/A</v>
      </c>
      <c r="AG846" t="e">
        <f t="shared" ca="1" si="179"/>
        <v>#N/A</v>
      </c>
      <c r="AH846" t="e">
        <f t="shared" ca="1" si="180"/>
        <v>#N/A</v>
      </c>
      <c r="AI846" t="e">
        <f t="shared" ca="1" si="169"/>
        <v>#N/A</v>
      </c>
      <c r="AJ846">
        <f t="shared" si="170"/>
        <v>9.988014382740711E-5</v>
      </c>
      <c r="AK846">
        <f t="shared" si="171"/>
        <v>0</v>
      </c>
      <c r="AL846" t="e">
        <f t="shared" ca="1" si="181"/>
        <v>#N/A</v>
      </c>
      <c r="AM846" t="b">
        <f t="shared" si="172"/>
        <v>0</v>
      </c>
    </row>
    <row r="847" spans="1:39" x14ac:dyDescent="0.3">
      <c r="A847" t="s">
        <v>1017</v>
      </c>
      <c r="B847" t="s">
        <v>1018</v>
      </c>
      <c r="C847" t="s">
        <v>39</v>
      </c>
      <c r="D847" t="s">
        <v>172</v>
      </c>
      <c r="E847" t="s">
        <v>173</v>
      </c>
      <c r="F847" s="13" t="str">
        <f>_xlfn.CONCAT(wiz_6[[#This Row],[OCTY......]],",",wiz_6[[#This Row],[OS]])</f>
        <v>NEWARK    ,DE</v>
      </c>
      <c r="G847" t="s">
        <v>44</v>
      </c>
      <c r="H847" t="s">
        <v>1019</v>
      </c>
      <c r="I847" s="13" t="str">
        <f>_xlfn.CONCAT(wiz_6[[#This Row],[DCTY......]], ",",wiz_6[[#This Row],[DS]])</f>
        <v>OWENSBORO ,KY</v>
      </c>
      <c r="J847" t="str">
        <f>TRIM(CONCATENATE(wiz_6[[#This Row],[SHIPPER..................]],wiz_6[[#This Row],[ZIP2..]],wiz_6[[#This Row],[ZIP3..]]))</f>
        <v>b: TRANSEND LOGISTICS| 1970242301</v>
      </c>
      <c r="K847">
        <v>1</v>
      </c>
      <c r="L847">
        <v>0.89</v>
      </c>
      <c r="M847">
        <v>0.27</v>
      </c>
      <c r="N847">
        <v>775</v>
      </c>
      <c r="O847">
        <v>2.08</v>
      </c>
      <c r="P847">
        <v>196</v>
      </c>
      <c r="Q847">
        <v>0.4</v>
      </c>
      <c r="R847">
        <v>1</v>
      </c>
      <c r="S847">
        <v>-268</v>
      </c>
      <c r="T847">
        <v>-66</v>
      </c>
      <c r="U847">
        <v>-351</v>
      </c>
      <c r="V847">
        <v>-685</v>
      </c>
      <c r="W847">
        <v>21501</v>
      </c>
      <c r="X847">
        <v>19702</v>
      </c>
      <c r="Y847">
        <v>42301</v>
      </c>
      <c r="Z847">
        <v>0.94</v>
      </c>
      <c r="AA847">
        <f t="shared" si="173"/>
        <v>10012</v>
      </c>
      <c r="AB847">
        <f t="shared" si="174"/>
        <v>-685</v>
      </c>
      <c r="AC847">
        <f t="shared" si="175"/>
        <v>6159</v>
      </c>
      <c r="AD847">
        <f t="shared" si="176"/>
        <v>0.6151618058330004</v>
      </c>
      <c r="AE847">
        <f t="shared" si="177"/>
        <v>0</v>
      </c>
      <c r="AF847" t="e">
        <f t="shared" ca="1" si="178"/>
        <v>#N/A</v>
      </c>
      <c r="AG847" t="e">
        <f t="shared" ca="1" si="179"/>
        <v>#N/A</v>
      </c>
      <c r="AH847" t="e">
        <f t="shared" ca="1" si="180"/>
        <v>#N/A</v>
      </c>
      <c r="AI847" t="e">
        <f t="shared" ca="1" si="169"/>
        <v>#N/A</v>
      </c>
      <c r="AJ847">
        <f t="shared" si="170"/>
        <v>9.988014382740711E-5</v>
      </c>
      <c r="AK847">
        <f t="shared" si="171"/>
        <v>0</v>
      </c>
      <c r="AL847" t="e">
        <f t="shared" ca="1" si="181"/>
        <v>#N/A</v>
      </c>
      <c r="AM847" t="b">
        <f t="shared" si="172"/>
        <v>0</v>
      </c>
    </row>
    <row r="848" spans="1:39" x14ac:dyDescent="0.3">
      <c r="A848" t="s">
        <v>841</v>
      </c>
      <c r="B848" t="s">
        <v>842</v>
      </c>
      <c r="C848" t="s">
        <v>39</v>
      </c>
      <c r="D848" t="s">
        <v>174</v>
      </c>
      <c r="E848" t="s">
        <v>1020</v>
      </c>
      <c r="F848" s="13" t="str">
        <f>_xlfn.CONCAT(wiz_6[[#This Row],[OCTY......]],",",wiz_6[[#This Row],[OS]])</f>
        <v>ELKTON    ,MD</v>
      </c>
      <c r="G848" t="s">
        <v>68</v>
      </c>
      <c r="H848" t="s">
        <v>1021</v>
      </c>
      <c r="I848" s="13" t="str">
        <f>_xlfn.CONCAT(wiz_6[[#This Row],[DCTY......]], ",",wiz_6[[#This Row],[DS]])</f>
        <v>DURHAM    ,NC</v>
      </c>
      <c r="J848" t="str">
        <f>TRIM(CONCATENATE(wiz_6[[#This Row],[SHIPPER..................]],wiz_6[[#This Row],[ZIP2..]],wiz_6[[#This Row],[ZIP3..]]))</f>
        <v>b: KING OF FREIGHT | 2192127701</v>
      </c>
      <c r="K848">
        <v>2</v>
      </c>
      <c r="L848">
        <v>1.28</v>
      </c>
      <c r="M848">
        <v>0.27</v>
      </c>
      <c r="N848">
        <v>355</v>
      </c>
      <c r="O848">
        <v>0.68</v>
      </c>
      <c r="P848">
        <v>110</v>
      </c>
      <c r="Q848">
        <v>0.35</v>
      </c>
      <c r="R848">
        <v>32</v>
      </c>
      <c r="S848">
        <v>-89</v>
      </c>
      <c r="T848">
        <v>22</v>
      </c>
      <c r="U848">
        <v>61</v>
      </c>
      <c r="V848">
        <v>-6</v>
      </c>
      <c r="W848">
        <v>18040</v>
      </c>
      <c r="X848">
        <v>21921</v>
      </c>
      <c r="Y848">
        <v>27701</v>
      </c>
      <c r="Z848">
        <v>1.33</v>
      </c>
      <c r="AA848">
        <f t="shared" si="173"/>
        <v>10012</v>
      </c>
      <c r="AB848">
        <f t="shared" si="174"/>
        <v>-12</v>
      </c>
      <c r="AC848">
        <f t="shared" si="175"/>
        <v>6159</v>
      </c>
      <c r="AD848">
        <f t="shared" si="176"/>
        <v>0.6151618058330004</v>
      </c>
      <c r="AE848">
        <f t="shared" si="177"/>
        <v>0</v>
      </c>
      <c r="AF848" t="e">
        <f t="shared" ca="1" si="178"/>
        <v>#N/A</v>
      </c>
      <c r="AG848" t="e">
        <f t="shared" ca="1" si="179"/>
        <v>#N/A</v>
      </c>
      <c r="AH848" t="e">
        <f t="shared" ca="1" si="180"/>
        <v>#N/A</v>
      </c>
      <c r="AI848" t="e">
        <f t="shared" ca="1" si="169"/>
        <v>#N/A</v>
      </c>
      <c r="AJ848">
        <f t="shared" si="170"/>
        <v>1.9976028765481422E-4</v>
      </c>
      <c r="AK848">
        <f t="shared" si="171"/>
        <v>0</v>
      </c>
      <c r="AL848" t="e">
        <f t="shared" ca="1" si="181"/>
        <v>#N/A</v>
      </c>
      <c r="AM848" t="b">
        <f t="shared" si="172"/>
        <v>0</v>
      </c>
    </row>
    <row r="849" spans="1:39" x14ac:dyDescent="0.3">
      <c r="A849" t="s">
        <v>37</v>
      </c>
      <c r="B849" t="s">
        <v>38</v>
      </c>
      <c r="C849" t="s">
        <v>39</v>
      </c>
      <c r="D849" t="s">
        <v>174</v>
      </c>
      <c r="E849" t="s">
        <v>1016</v>
      </c>
      <c r="F849" s="13" t="str">
        <f>_xlfn.CONCAT(wiz_6[[#This Row],[OCTY......]],",",wiz_6[[#This Row],[OS]])</f>
        <v>JESSUP    ,MD</v>
      </c>
      <c r="G849" t="s">
        <v>87</v>
      </c>
      <c r="H849" t="s">
        <v>1022</v>
      </c>
      <c r="I849" s="13" t="str">
        <f>_xlfn.CONCAT(wiz_6[[#This Row],[DCTY......]], ",",wiz_6[[#This Row],[DS]])</f>
        <v>ALLIANCE  ,OH</v>
      </c>
      <c r="J849" t="str">
        <f>TRIM(CONCATENATE(wiz_6[[#This Row],[SHIPPER..................]],wiz_6[[#This Row],[ZIP2..]],wiz_6[[#This Row],[ZIP3..]]))</f>
        <v>b: C H ROBINSON | 2079444601</v>
      </c>
      <c r="K849">
        <v>1</v>
      </c>
      <c r="L849">
        <v>1.58</v>
      </c>
      <c r="M849">
        <v>0.28000000000000003</v>
      </c>
      <c r="N849">
        <v>322</v>
      </c>
      <c r="O849">
        <v>0.96</v>
      </c>
      <c r="P849">
        <v>47</v>
      </c>
      <c r="Q849">
        <v>0.25</v>
      </c>
      <c r="R849">
        <v>107</v>
      </c>
      <c r="S849">
        <v>-136</v>
      </c>
      <c r="T849">
        <v>-30</v>
      </c>
      <c r="U849">
        <v>131</v>
      </c>
      <c r="V849">
        <v>-35</v>
      </c>
      <c r="W849">
        <v>20163</v>
      </c>
      <c r="X849">
        <v>20794</v>
      </c>
      <c r="Y849">
        <v>44601</v>
      </c>
      <c r="Z849">
        <v>1.64</v>
      </c>
      <c r="AA849">
        <f t="shared" si="173"/>
        <v>10012</v>
      </c>
      <c r="AB849">
        <f t="shared" si="174"/>
        <v>-35</v>
      </c>
      <c r="AC849">
        <f t="shared" si="175"/>
        <v>6159</v>
      </c>
      <c r="AD849">
        <f t="shared" si="176"/>
        <v>0.6151618058330004</v>
      </c>
      <c r="AE849">
        <f t="shared" si="177"/>
        <v>0</v>
      </c>
      <c r="AF849" t="e">
        <f t="shared" ca="1" si="178"/>
        <v>#N/A</v>
      </c>
      <c r="AG849" t="e">
        <f t="shared" ca="1" si="179"/>
        <v>#N/A</v>
      </c>
      <c r="AH849" t="e">
        <f t="shared" ca="1" si="180"/>
        <v>#N/A</v>
      </c>
      <c r="AI849" t="e">
        <f t="shared" ca="1" si="169"/>
        <v>#N/A</v>
      </c>
      <c r="AJ849">
        <f t="shared" si="170"/>
        <v>9.988014382740711E-5</v>
      </c>
      <c r="AK849">
        <f t="shared" si="171"/>
        <v>0</v>
      </c>
      <c r="AL849" t="e">
        <f t="shared" ca="1" si="181"/>
        <v>#N/A</v>
      </c>
      <c r="AM849" t="b">
        <f t="shared" si="172"/>
        <v>0</v>
      </c>
    </row>
    <row r="850" spans="1:39" x14ac:dyDescent="0.3">
      <c r="A850" t="s">
        <v>37</v>
      </c>
      <c r="B850" t="s">
        <v>38</v>
      </c>
      <c r="C850" t="s">
        <v>39</v>
      </c>
      <c r="D850" t="s">
        <v>174</v>
      </c>
      <c r="E850" t="s">
        <v>175</v>
      </c>
      <c r="F850" s="13" t="str">
        <f>_xlfn.CONCAT(wiz_6[[#This Row],[OCTY......]],",",wiz_6[[#This Row],[OS]])</f>
        <v>FREDERICK ,MD</v>
      </c>
      <c r="G850" t="s">
        <v>87</v>
      </c>
      <c r="H850" t="s">
        <v>1023</v>
      </c>
      <c r="I850" s="13" t="str">
        <f>_xlfn.CONCAT(wiz_6[[#This Row],[DCTY......]], ",",wiz_6[[#This Row],[DS]])</f>
        <v>HILLIARD  ,OH</v>
      </c>
      <c r="J850" t="str">
        <f>TRIM(CONCATENATE(wiz_6[[#This Row],[SHIPPER..................]],wiz_6[[#This Row],[ZIP2..]],wiz_6[[#This Row],[ZIP3..]]))</f>
        <v>b: C H ROBINSON | 2170143026</v>
      </c>
      <c r="K850">
        <v>1</v>
      </c>
      <c r="L850">
        <v>1.68</v>
      </c>
      <c r="M850">
        <v>0.28000000000000003</v>
      </c>
      <c r="N850">
        <v>370</v>
      </c>
      <c r="O850">
        <v>0.49</v>
      </c>
      <c r="P850">
        <v>0</v>
      </c>
      <c r="Q850">
        <v>0.25</v>
      </c>
      <c r="R850">
        <v>-8</v>
      </c>
      <c r="S850">
        <v>0</v>
      </c>
      <c r="T850">
        <v>67</v>
      </c>
      <c r="U850">
        <v>397</v>
      </c>
      <c r="V850">
        <v>464</v>
      </c>
      <c r="W850">
        <v>21701</v>
      </c>
      <c r="X850">
        <v>21701</v>
      </c>
      <c r="Y850">
        <v>43026</v>
      </c>
      <c r="Z850">
        <v>1.74</v>
      </c>
      <c r="AA850">
        <f t="shared" si="173"/>
        <v>10012</v>
      </c>
      <c r="AB850">
        <f t="shared" si="174"/>
        <v>464</v>
      </c>
      <c r="AC850">
        <f t="shared" si="175"/>
        <v>6159</v>
      </c>
      <c r="AD850">
        <f t="shared" si="176"/>
        <v>0.6151618058330004</v>
      </c>
      <c r="AE850">
        <f t="shared" si="177"/>
        <v>0</v>
      </c>
      <c r="AF850" t="e">
        <f t="shared" ca="1" si="178"/>
        <v>#N/A</v>
      </c>
      <c r="AG850" t="e">
        <f t="shared" ca="1" si="179"/>
        <v>#N/A</v>
      </c>
      <c r="AH850" t="e">
        <f t="shared" ca="1" si="180"/>
        <v>#N/A</v>
      </c>
      <c r="AI850" t="e">
        <f t="shared" ca="1" si="169"/>
        <v>#N/A</v>
      </c>
      <c r="AJ850">
        <f t="shared" si="170"/>
        <v>9.988014382740711E-5</v>
      </c>
      <c r="AK850">
        <f t="shared" si="171"/>
        <v>0</v>
      </c>
      <c r="AL850" t="e">
        <f t="shared" ca="1" si="181"/>
        <v>#N/A</v>
      </c>
      <c r="AM850" t="b">
        <f t="shared" si="172"/>
        <v>0</v>
      </c>
    </row>
    <row r="851" spans="1:39" x14ac:dyDescent="0.3">
      <c r="A851" t="s">
        <v>1024</v>
      </c>
      <c r="B851" t="s">
        <v>1025</v>
      </c>
      <c r="C851" t="s">
        <v>39</v>
      </c>
      <c r="D851" t="s">
        <v>174</v>
      </c>
      <c r="E851" t="s">
        <v>1026</v>
      </c>
      <c r="F851" s="13" t="str">
        <f>_xlfn.CONCAT(wiz_6[[#This Row],[OCTY......]],",",wiz_6[[#This Row],[OS]])</f>
        <v>COCKEYSVIL,MD</v>
      </c>
      <c r="G851" t="s">
        <v>176</v>
      </c>
      <c r="H851" t="s">
        <v>1027</v>
      </c>
      <c r="I851" s="13" t="str">
        <f>_xlfn.CONCAT(wiz_6[[#This Row],[DCTY......]], ",",wiz_6[[#This Row],[DS]])</f>
        <v>DUNDEE    ,MI</v>
      </c>
      <c r="J851" t="str">
        <f>TRIM(CONCATENATE(wiz_6[[#This Row],[SHIPPER..................]],wiz_6[[#This Row],[ZIP2..]],wiz_6[[#This Row],[ZIP3..]]))</f>
        <v>b: DESTINATION TRANSP| 2103048131</v>
      </c>
      <c r="K851">
        <v>1</v>
      </c>
      <c r="L851">
        <v>1.21</v>
      </c>
      <c r="M851">
        <v>0.27</v>
      </c>
      <c r="N851">
        <v>506</v>
      </c>
      <c r="O851">
        <v>0.96</v>
      </c>
      <c r="P851">
        <v>59</v>
      </c>
      <c r="Q851">
        <v>0.3</v>
      </c>
      <c r="R851">
        <v>128</v>
      </c>
      <c r="S851">
        <v>-48</v>
      </c>
      <c r="T851">
        <v>20</v>
      </c>
      <c r="U851">
        <v>23</v>
      </c>
      <c r="V851">
        <v>-5</v>
      </c>
      <c r="W851">
        <v>17601</v>
      </c>
      <c r="X851">
        <v>21030</v>
      </c>
      <c r="Y851">
        <v>48131</v>
      </c>
      <c r="Z851">
        <v>1.26</v>
      </c>
      <c r="AA851">
        <f t="shared" si="173"/>
        <v>10012</v>
      </c>
      <c r="AB851">
        <f t="shared" si="174"/>
        <v>-5</v>
      </c>
      <c r="AC851">
        <f t="shared" si="175"/>
        <v>6159</v>
      </c>
      <c r="AD851">
        <f t="shared" si="176"/>
        <v>0.6151618058330004</v>
      </c>
      <c r="AE851">
        <f t="shared" si="177"/>
        <v>0</v>
      </c>
      <c r="AF851" t="e">
        <f t="shared" ca="1" si="178"/>
        <v>#N/A</v>
      </c>
      <c r="AG851" t="e">
        <f t="shared" ca="1" si="179"/>
        <v>#N/A</v>
      </c>
      <c r="AH851" t="e">
        <f t="shared" ca="1" si="180"/>
        <v>#N/A</v>
      </c>
      <c r="AI851" t="e">
        <f t="shared" ca="1" si="169"/>
        <v>#N/A</v>
      </c>
      <c r="AJ851">
        <f t="shared" si="170"/>
        <v>9.988014382740711E-5</v>
      </c>
      <c r="AK851">
        <f t="shared" si="171"/>
        <v>0</v>
      </c>
      <c r="AL851" t="e">
        <f t="shared" ca="1" si="181"/>
        <v>#N/A</v>
      </c>
      <c r="AM851" t="b">
        <f t="shared" si="172"/>
        <v>0</v>
      </c>
    </row>
    <row r="852" spans="1:39" x14ac:dyDescent="0.3">
      <c r="A852" t="s">
        <v>37</v>
      </c>
      <c r="B852" t="s">
        <v>38</v>
      </c>
      <c r="C852" t="s">
        <v>39</v>
      </c>
      <c r="D852" t="s">
        <v>174</v>
      </c>
      <c r="E852" t="s">
        <v>1015</v>
      </c>
      <c r="F852" s="13" t="str">
        <f>_xlfn.CONCAT(wiz_6[[#This Row],[OCTY......]],",",wiz_6[[#This Row],[OS]])</f>
        <v>BALTIMORE ,MD</v>
      </c>
      <c r="G852" t="s">
        <v>70</v>
      </c>
      <c r="H852" t="s">
        <v>349</v>
      </c>
      <c r="I852" s="13" t="str">
        <f>_xlfn.CONCAT(wiz_6[[#This Row],[DCTY......]], ",",wiz_6[[#This Row],[DS]])</f>
        <v>CHATTANOOG,TN</v>
      </c>
      <c r="J852" t="str">
        <f>TRIM(CONCATENATE(wiz_6[[#This Row],[SHIPPER..................]],wiz_6[[#This Row],[ZIP2..]],wiz_6[[#This Row],[ZIP3..]]))</f>
        <v>b: C H ROBINSON | 2120137401</v>
      </c>
      <c r="K852">
        <v>1</v>
      </c>
      <c r="L852">
        <v>1.1599999999999999</v>
      </c>
      <c r="M852">
        <v>0.28000000000000003</v>
      </c>
      <c r="N852">
        <v>626</v>
      </c>
      <c r="O852">
        <v>1.79</v>
      </c>
      <c r="P852">
        <v>119</v>
      </c>
      <c r="Q852">
        <v>0.35</v>
      </c>
      <c r="R852">
        <v>-44</v>
      </c>
      <c r="S852">
        <v>-165</v>
      </c>
      <c r="T852">
        <v>-137</v>
      </c>
      <c r="U852">
        <v>-49</v>
      </c>
      <c r="V852">
        <v>-351</v>
      </c>
      <c r="W852">
        <v>22630</v>
      </c>
      <c r="X852">
        <v>21201</v>
      </c>
      <c r="Y852">
        <v>37401</v>
      </c>
      <c r="Z852">
        <v>1.22</v>
      </c>
      <c r="AA852">
        <f t="shared" si="173"/>
        <v>10012</v>
      </c>
      <c r="AB852">
        <f t="shared" si="174"/>
        <v>-351</v>
      </c>
      <c r="AC852">
        <f t="shared" si="175"/>
        <v>6159</v>
      </c>
      <c r="AD852">
        <f t="shared" si="176"/>
        <v>0.6151618058330004</v>
      </c>
      <c r="AE852">
        <f t="shared" si="177"/>
        <v>0</v>
      </c>
      <c r="AF852" t="e">
        <f t="shared" ca="1" si="178"/>
        <v>#N/A</v>
      </c>
      <c r="AG852" t="e">
        <f t="shared" ca="1" si="179"/>
        <v>#N/A</v>
      </c>
      <c r="AH852" t="e">
        <f t="shared" ca="1" si="180"/>
        <v>#N/A</v>
      </c>
      <c r="AI852" t="e">
        <f t="shared" ca="1" si="169"/>
        <v>#N/A</v>
      </c>
      <c r="AJ852">
        <f t="shared" si="170"/>
        <v>9.988014382740711E-5</v>
      </c>
      <c r="AK852">
        <f t="shared" si="171"/>
        <v>0</v>
      </c>
      <c r="AL852" t="e">
        <f t="shared" ca="1" si="181"/>
        <v>#N/A</v>
      </c>
      <c r="AM852" t="b">
        <f t="shared" si="172"/>
        <v>0</v>
      </c>
    </row>
    <row r="853" spans="1:39" x14ac:dyDescent="0.3">
      <c r="A853" t="s">
        <v>1028</v>
      </c>
      <c r="B853" t="s">
        <v>1029</v>
      </c>
      <c r="C853" t="s">
        <v>39</v>
      </c>
      <c r="D853" t="s">
        <v>174</v>
      </c>
      <c r="E853" t="s">
        <v>1015</v>
      </c>
      <c r="F853" s="13" t="str">
        <f>_xlfn.CONCAT(wiz_6[[#This Row],[OCTY......]],",",wiz_6[[#This Row],[OS]])</f>
        <v>BALTIMORE ,MD</v>
      </c>
      <c r="G853" t="s">
        <v>70</v>
      </c>
      <c r="H853" t="s">
        <v>1030</v>
      </c>
      <c r="I853" s="13" t="str">
        <f>_xlfn.CONCAT(wiz_6[[#This Row],[DCTY......]], ",",wiz_6[[#This Row],[DS]])</f>
        <v>JOHNSON CI,TN</v>
      </c>
      <c r="J853" t="str">
        <f>TRIM(CONCATENATE(wiz_6[[#This Row],[SHIPPER..................]],wiz_6[[#This Row],[ZIP2..]],wiz_6[[#This Row],[ZIP3..]]))</f>
        <v>CHAMPION TRANSPORTATI| 2120137601</v>
      </c>
      <c r="K853">
        <v>1</v>
      </c>
      <c r="L853">
        <v>1.18</v>
      </c>
      <c r="M853">
        <v>0.27</v>
      </c>
      <c r="N853">
        <v>442</v>
      </c>
      <c r="O853">
        <v>0.96</v>
      </c>
      <c r="P853">
        <v>111</v>
      </c>
      <c r="Q853">
        <v>0.35</v>
      </c>
      <c r="R853">
        <v>-27</v>
      </c>
      <c r="S853">
        <v>-73</v>
      </c>
      <c r="T853">
        <v>-18</v>
      </c>
      <c r="U853">
        <v>13</v>
      </c>
      <c r="V853">
        <v>-78</v>
      </c>
      <c r="W853">
        <v>19971</v>
      </c>
      <c r="X853">
        <v>21201</v>
      </c>
      <c r="Y853">
        <v>37601</v>
      </c>
      <c r="Z853">
        <v>1.23</v>
      </c>
      <c r="AA853">
        <f t="shared" si="173"/>
        <v>10012</v>
      </c>
      <c r="AB853">
        <f t="shared" si="174"/>
        <v>-78</v>
      </c>
      <c r="AC853">
        <f t="shared" si="175"/>
        <v>6159</v>
      </c>
      <c r="AD853">
        <f t="shared" si="176"/>
        <v>0.6151618058330004</v>
      </c>
      <c r="AE853">
        <f t="shared" si="177"/>
        <v>0</v>
      </c>
      <c r="AF853" t="e">
        <f t="shared" ca="1" si="178"/>
        <v>#N/A</v>
      </c>
      <c r="AG853" t="e">
        <f t="shared" ca="1" si="179"/>
        <v>#N/A</v>
      </c>
      <c r="AH853" t="e">
        <f t="shared" ca="1" si="180"/>
        <v>#N/A</v>
      </c>
      <c r="AI853" t="e">
        <f t="shared" ca="1" si="169"/>
        <v>#N/A</v>
      </c>
      <c r="AJ853">
        <f t="shared" si="170"/>
        <v>9.988014382740711E-5</v>
      </c>
      <c r="AK853">
        <f t="shared" si="171"/>
        <v>0</v>
      </c>
      <c r="AL853" t="e">
        <f t="shared" ca="1" si="181"/>
        <v>#N/A</v>
      </c>
      <c r="AM853" t="b">
        <f t="shared" si="172"/>
        <v>0</v>
      </c>
    </row>
    <row r="854" spans="1:39" x14ac:dyDescent="0.3">
      <c r="A854" t="s">
        <v>879</v>
      </c>
      <c r="B854" t="s">
        <v>880</v>
      </c>
      <c r="C854" t="s">
        <v>39</v>
      </c>
      <c r="D854" t="s">
        <v>174</v>
      </c>
      <c r="E854" t="s">
        <v>1015</v>
      </c>
      <c r="F854" s="13" t="str">
        <f>_xlfn.CONCAT(wiz_6[[#This Row],[OCTY......]],",",wiz_6[[#This Row],[OS]])</f>
        <v>BALTIMORE ,MD</v>
      </c>
      <c r="G854" t="s">
        <v>70</v>
      </c>
      <c r="H854" t="s">
        <v>784</v>
      </c>
      <c r="I854" s="13" t="str">
        <f>_xlfn.CONCAT(wiz_6[[#This Row],[DCTY......]], ",",wiz_6[[#This Row],[DS]])</f>
        <v>LOUDON    ,TN</v>
      </c>
      <c r="J854" t="str">
        <f>TRIM(CONCATENATE(wiz_6[[#This Row],[SHIPPER..................]],wiz_6[[#This Row],[ZIP2..]],wiz_6[[#This Row],[ZIP3..]]))</f>
        <v>PLS PITTSBURGH LOGIST| 2120137774</v>
      </c>
      <c r="K854">
        <v>1</v>
      </c>
      <c r="L854">
        <v>1.32</v>
      </c>
      <c r="M854">
        <v>0.28000000000000003</v>
      </c>
      <c r="N854">
        <v>562</v>
      </c>
      <c r="O854">
        <v>0.88</v>
      </c>
      <c r="P854">
        <v>106</v>
      </c>
      <c r="Q854">
        <v>0.35</v>
      </c>
      <c r="R854">
        <v>-39</v>
      </c>
      <c r="S854">
        <v>-72</v>
      </c>
      <c r="T854">
        <v>53</v>
      </c>
      <c r="U854">
        <v>202</v>
      </c>
      <c r="V854">
        <v>183</v>
      </c>
      <c r="W854">
        <v>22630</v>
      </c>
      <c r="X854">
        <v>21201</v>
      </c>
      <c r="Y854">
        <v>37774</v>
      </c>
      <c r="Z854">
        <v>1.38</v>
      </c>
      <c r="AA854">
        <f t="shared" si="173"/>
        <v>10012</v>
      </c>
      <c r="AB854">
        <f t="shared" si="174"/>
        <v>183</v>
      </c>
      <c r="AC854">
        <f t="shared" si="175"/>
        <v>6159</v>
      </c>
      <c r="AD854">
        <f t="shared" si="176"/>
        <v>0.6151618058330004</v>
      </c>
      <c r="AE854">
        <f t="shared" si="177"/>
        <v>0</v>
      </c>
      <c r="AF854" t="e">
        <f t="shared" ca="1" si="178"/>
        <v>#N/A</v>
      </c>
      <c r="AG854" t="e">
        <f t="shared" ca="1" si="179"/>
        <v>#N/A</v>
      </c>
      <c r="AH854" t="e">
        <f t="shared" ca="1" si="180"/>
        <v>#N/A</v>
      </c>
      <c r="AI854" t="e">
        <f t="shared" ca="1" si="169"/>
        <v>#N/A</v>
      </c>
      <c r="AJ854">
        <f t="shared" si="170"/>
        <v>9.988014382740711E-5</v>
      </c>
      <c r="AK854">
        <f t="shared" si="171"/>
        <v>0</v>
      </c>
      <c r="AL854" t="e">
        <f t="shared" ca="1" si="181"/>
        <v>#N/A</v>
      </c>
      <c r="AM854" t="b">
        <f t="shared" si="172"/>
        <v>0</v>
      </c>
    </row>
    <row r="855" spans="1:39" x14ac:dyDescent="0.3">
      <c r="A855" t="s">
        <v>547</v>
      </c>
      <c r="B855" t="s">
        <v>548</v>
      </c>
      <c r="C855" t="s">
        <v>39</v>
      </c>
      <c r="D855" t="s">
        <v>174</v>
      </c>
      <c r="E855" t="s">
        <v>1015</v>
      </c>
      <c r="F855" s="13" t="str">
        <f>_xlfn.CONCAT(wiz_6[[#This Row],[OCTY......]],",",wiz_6[[#This Row],[OS]])</f>
        <v>BALTIMORE ,MD</v>
      </c>
      <c r="G855" t="s">
        <v>70</v>
      </c>
      <c r="H855" t="s">
        <v>75</v>
      </c>
      <c r="I855" s="13" t="str">
        <f>_xlfn.CONCAT(wiz_6[[#This Row],[DCTY......]], ",",wiz_6[[#This Row],[DS]])</f>
        <v>MEMPHIS   ,TN</v>
      </c>
      <c r="J855" t="str">
        <f>TRIM(CONCATENATE(wiz_6[[#This Row],[SHIPPER..................]],wiz_6[[#This Row],[ZIP2..]],wiz_6[[#This Row],[ZIP3..]]))</f>
        <v>CORPORATE TRAFFIC BRO| 2120138101</v>
      </c>
      <c r="K855">
        <v>1</v>
      </c>
      <c r="L855">
        <v>0.92</v>
      </c>
      <c r="M855">
        <v>0.27</v>
      </c>
      <c r="N855">
        <v>914</v>
      </c>
      <c r="O855">
        <v>1.67</v>
      </c>
      <c r="P855">
        <v>119</v>
      </c>
      <c r="Q855">
        <v>0.35</v>
      </c>
      <c r="R855">
        <v>-55</v>
      </c>
      <c r="S855">
        <v>-198</v>
      </c>
      <c r="T855">
        <v>34</v>
      </c>
      <c r="U855">
        <v>52</v>
      </c>
      <c r="V855">
        <v>-112</v>
      </c>
      <c r="W855">
        <v>22630</v>
      </c>
      <c r="X855">
        <v>21201</v>
      </c>
      <c r="Y855">
        <v>38101</v>
      </c>
      <c r="Z855">
        <v>0.97</v>
      </c>
      <c r="AA855">
        <f t="shared" si="173"/>
        <v>10012</v>
      </c>
      <c r="AB855">
        <f t="shared" si="174"/>
        <v>-112</v>
      </c>
      <c r="AC855">
        <f t="shared" si="175"/>
        <v>6159</v>
      </c>
      <c r="AD855">
        <f t="shared" si="176"/>
        <v>0.6151618058330004</v>
      </c>
      <c r="AE855">
        <f t="shared" si="177"/>
        <v>0</v>
      </c>
      <c r="AF855" t="e">
        <f t="shared" ca="1" si="178"/>
        <v>#N/A</v>
      </c>
      <c r="AG855" t="e">
        <f t="shared" ca="1" si="179"/>
        <v>#N/A</v>
      </c>
      <c r="AH855" t="e">
        <f t="shared" ca="1" si="180"/>
        <v>#N/A</v>
      </c>
      <c r="AI855" t="e">
        <f t="shared" ca="1" si="169"/>
        <v>#N/A</v>
      </c>
      <c r="AJ855">
        <f t="shared" si="170"/>
        <v>9.988014382740711E-5</v>
      </c>
      <c r="AK855">
        <f t="shared" si="171"/>
        <v>0</v>
      </c>
      <c r="AL855" t="e">
        <f t="shared" ca="1" si="181"/>
        <v>#N/A</v>
      </c>
      <c r="AM855" t="b">
        <f t="shared" si="172"/>
        <v>0</v>
      </c>
    </row>
    <row r="856" spans="1:39" x14ac:dyDescent="0.3">
      <c r="A856" t="s">
        <v>1031</v>
      </c>
      <c r="B856" t="s">
        <v>1032</v>
      </c>
      <c r="C856" t="s">
        <v>39</v>
      </c>
      <c r="D856" t="s">
        <v>174</v>
      </c>
      <c r="E856" t="s">
        <v>1015</v>
      </c>
      <c r="F856" s="13" t="str">
        <f>_xlfn.CONCAT(wiz_6[[#This Row],[OCTY......]],",",wiz_6[[#This Row],[OS]])</f>
        <v>BALTIMORE ,MD</v>
      </c>
      <c r="G856" t="s">
        <v>70</v>
      </c>
      <c r="H856" t="s">
        <v>75</v>
      </c>
      <c r="I856" s="13" t="str">
        <f>_xlfn.CONCAT(wiz_6[[#This Row],[DCTY......]], ",",wiz_6[[#This Row],[DS]])</f>
        <v>MEMPHIS   ,TN</v>
      </c>
      <c r="J856" t="str">
        <f>TRIM(CONCATENATE(wiz_6[[#This Row],[SHIPPER..................]],wiz_6[[#This Row],[ZIP2..]],wiz_6[[#This Row],[ZIP3..]]))</f>
        <v>EAST COAST LOGISTICS | 2120138101</v>
      </c>
      <c r="K856">
        <v>1</v>
      </c>
      <c r="L856">
        <v>1.02</v>
      </c>
      <c r="M856">
        <v>0.28000000000000003</v>
      </c>
      <c r="N856">
        <v>925</v>
      </c>
      <c r="O856">
        <v>1.96</v>
      </c>
      <c r="P856">
        <v>122</v>
      </c>
      <c r="Q856">
        <v>0.35</v>
      </c>
      <c r="R856">
        <v>-65</v>
      </c>
      <c r="S856">
        <v>-87</v>
      </c>
      <c r="T856">
        <v>-35</v>
      </c>
      <c r="U856">
        <v>153</v>
      </c>
      <c r="V856">
        <v>31</v>
      </c>
      <c r="W856">
        <v>19971</v>
      </c>
      <c r="X856">
        <v>21201</v>
      </c>
      <c r="Y856">
        <v>38101</v>
      </c>
      <c r="Z856">
        <v>1.08</v>
      </c>
      <c r="AA856">
        <f t="shared" si="173"/>
        <v>10012</v>
      </c>
      <c r="AB856">
        <f t="shared" si="174"/>
        <v>31</v>
      </c>
      <c r="AC856">
        <f t="shared" si="175"/>
        <v>6159</v>
      </c>
      <c r="AD856">
        <f t="shared" si="176"/>
        <v>0.6151618058330004</v>
      </c>
      <c r="AE856">
        <f t="shared" si="177"/>
        <v>0</v>
      </c>
      <c r="AF856" t="e">
        <f t="shared" ca="1" si="178"/>
        <v>#N/A</v>
      </c>
      <c r="AG856" t="e">
        <f t="shared" ca="1" si="179"/>
        <v>#N/A</v>
      </c>
      <c r="AH856" t="e">
        <f t="shared" ca="1" si="180"/>
        <v>#N/A</v>
      </c>
      <c r="AI856" t="e">
        <f t="shared" ca="1" si="169"/>
        <v>#N/A</v>
      </c>
      <c r="AJ856">
        <f t="shared" si="170"/>
        <v>9.988014382740711E-5</v>
      </c>
      <c r="AK856">
        <f t="shared" si="171"/>
        <v>0</v>
      </c>
      <c r="AL856" t="e">
        <f t="shared" ca="1" si="181"/>
        <v>#N/A</v>
      </c>
      <c r="AM856" t="b">
        <f t="shared" si="172"/>
        <v>0</v>
      </c>
    </row>
    <row r="857" spans="1:39" x14ac:dyDescent="0.3">
      <c r="A857" t="s">
        <v>37</v>
      </c>
      <c r="B857" t="s">
        <v>38</v>
      </c>
      <c r="C857" t="s">
        <v>39</v>
      </c>
      <c r="D857" t="s">
        <v>174</v>
      </c>
      <c r="E857" t="s">
        <v>1033</v>
      </c>
      <c r="F857" s="13" t="str">
        <f>_xlfn.CONCAT(wiz_6[[#This Row],[OCTY......]],",",wiz_6[[#This Row],[OS]])</f>
        <v>SPARROWS P,MD</v>
      </c>
      <c r="G857" t="s">
        <v>70</v>
      </c>
      <c r="H857" t="s">
        <v>1034</v>
      </c>
      <c r="I857" s="13" t="str">
        <f>_xlfn.CONCAT(wiz_6[[#This Row],[DCTY......]], ",",wiz_6[[#This Row],[DS]])</f>
        <v>CHAPEL HIL,TN</v>
      </c>
      <c r="J857" t="str">
        <f>TRIM(CONCATENATE(wiz_6[[#This Row],[SHIPPER..................]],wiz_6[[#This Row],[ZIP2..]],wiz_6[[#This Row],[ZIP3..]]))</f>
        <v>b: C H ROBINSON | 2128937034</v>
      </c>
      <c r="K857">
        <v>1</v>
      </c>
      <c r="L857">
        <v>0.87</v>
      </c>
      <c r="M857">
        <v>0.28000000000000003</v>
      </c>
      <c r="N857">
        <v>736</v>
      </c>
      <c r="O857">
        <v>1.61</v>
      </c>
      <c r="P857">
        <v>127</v>
      </c>
      <c r="Q857">
        <v>0.35</v>
      </c>
      <c r="R857">
        <v>20</v>
      </c>
      <c r="S857">
        <v>-93</v>
      </c>
      <c r="T857">
        <v>0</v>
      </c>
      <c r="U857">
        <v>-182</v>
      </c>
      <c r="V857">
        <v>-275</v>
      </c>
      <c r="W857">
        <v>19971</v>
      </c>
      <c r="X857">
        <v>21289</v>
      </c>
      <c r="Y857">
        <v>37034</v>
      </c>
      <c r="Z857">
        <v>0.93</v>
      </c>
      <c r="AA857">
        <f t="shared" si="173"/>
        <v>10012</v>
      </c>
      <c r="AB857">
        <f t="shared" si="174"/>
        <v>-275</v>
      </c>
      <c r="AC857">
        <f t="shared" si="175"/>
        <v>6159</v>
      </c>
      <c r="AD857">
        <f t="shared" si="176"/>
        <v>0.6151618058330004</v>
      </c>
      <c r="AE857">
        <f t="shared" si="177"/>
        <v>0</v>
      </c>
      <c r="AF857" t="e">
        <f t="shared" ca="1" si="178"/>
        <v>#N/A</v>
      </c>
      <c r="AG857" t="e">
        <f t="shared" ca="1" si="179"/>
        <v>#N/A</v>
      </c>
      <c r="AH857" t="e">
        <f t="shared" ca="1" si="180"/>
        <v>#N/A</v>
      </c>
      <c r="AI857" t="e">
        <f t="shared" ca="1" si="169"/>
        <v>#N/A</v>
      </c>
      <c r="AJ857">
        <f t="shared" si="170"/>
        <v>9.988014382740711E-5</v>
      </c>
      <c r="AK857">
        <f t="shared" si="171"/>
        <v>0</v>
      </c>
      <c r="AL857" t="e">
        <f t="shared" ca="1" si="181"/>
        <v>#N/A</v>
      </c>
      <c r="AM857" t="b">
        <f t="shared" si="172"/>
        <v>0</v>
      </c>
    </row>
    <row r="858" spans="1:39" x14ac:dyDescent="0.3">
      <c r="A858" t="s">
        <v>37</v>
      </c>
      <c r="B858" t="s">
        <v>38</v>
      </c>
      <c r="C858" t="s">
        <v>39</v>
      </c>
      <c r="D858" t="s">
        <v>174</v>
      </c>
      <c r="E858" t="s">
        <v>1015</v>
      </c>
      <c r="F858" s="13" t="str">
        <f>_xlfn.CONCAT(wiz_6[[#This Row],[OCTY......]],",",wiz_6[[#This Row],[OS]])</f>
        <v>BALTIMORE ,MD</v>
      </c>
      <c r="G858" t="s">
        <v>68</v>
      </c>
      <c r="H858" t="s">
        <v>1035</v>
      </c>
      <c r="I858" s="13" t="str">
        <f>_xlfn.CONCAT(wiz_6[[#This Row],[DCTY......]], ",",wiz_6[[#This Row],[DS]])</f>
        <v>EDEN      ,NC</v>
      </c>
      <c r="J858" t="str">
        <f>TRIM(CONCATENATE(wiz_6[[#This Row],[SHIPPER..................]],wiz_6[[#This Row],[ZIP2..]],wiz_6[[#This Row],[ZIP3..]]))</f>
        <v>b: C H ROBINSON | 2120127288</v>
      </c>
      <c r="K858">
        <v>1</v>
      </c>
      <c r="L858">
        <v>1.62</v>
      </c>
      <c r="M858">
        <v>0.27</v>
      </c>
      <c r="N858">
        <v>307</v>
      </c>
      <c r="O858">
        <v>0.88</v>
      </c>
      <c r="P858">
        <v>119</v>
      </c>
      <c r="Q858">
        <v>0.35</v>
      </c>
      <c r="R858">
        <v>-18</v>
      </c>
      <c r="S858">
        <v>-165</v>
      </c>
      <c r="T858">
        <v>-11</v>
      </c>
      <c r="U858">
        <v>434</v>
      </c>
      <c r="V858">
        <v>258</v>
      </c>
      <c r="W858">
        <v>22630</v>
      </c>
      <c r="X858">
        <v>21201</v>
      </c>
      <c r="Y858">
        <v>27288</v>
      </c>
      <c r="Z858">
        <v>1.67</v>
      </c>
      <c r="AA858">
        <f t="shared" si="173"/>
        <v>10012</v>
      </c>
      <c r="AB858">
        <f t="shared" si="174"/>
        <v>258</v>
      </c>
      <c r="AC858">
        <f t="shared" si="175"/>
        <v>6159</v>
      </c>
      <c r="AD858">
        <f t="shared" si="176"/>
        <v>0.6151618058330004</v>
      </c>
      <c r="AE858">
        <f t="shared" si="177"/>
        <v>0</v>
      </c>
      <c r="AF858" t="e">
        <f t="shared" ca="1" si="178"/>
        <v>#N/A</v>
      </c>
      <c r="AG858" t="e">
        <f t="shared" ca="1" si="179"/>
        <v>#N/A</v>
      </c>
      <c r="AH858" t="e">
        <f t="shared" ca="1" si="180"/>
        <v>#N/A</v>
      </c>
      <c r="AI858" t="e">
        <f t="shared" ca="1" si="169"/>
        <v>#N/A</v>
      </c>
      <c r="AJ858">
        <f t="shared" si="170"/>
        <v>9.988014382740711E-5</v>
      </c>
      <c r="AK858">
        <f t="shared" si="171"/>
        <v>0</v>
      </c>
      <c r="AL858" t="e">
        <f t="shared" ca="1" si="181"/>
        <v>#N/A</v>
      </c>
      <c r="AM858" t="b">
        <f t="shared" si="172"/>
        <v>0</v>
      </c>
    </row>
    <row r="859" spans="1:39" x14ac:dyDescent="0.3">
      <c r="A859" t="s">
        <v>58</v>
      </c>
      <c r="B859" t="s">
        <v>59</v>
      </c>
      <c r="C859" t="s">
        <v>39</v>
      </c>
      <c r="D859" t="s">
        <v>174</v>
      </c>
      <c r="E859" t="s">
        <v>1015</v>
      </c>
      <c r="F859" s="13" t="str">
        <f>_xlfn.CONCAT(wiz_6[[#This Row],[OCTY......]],",",wiz_6[[#This Row],[OS]])</f>
        <v>BALTIMORE ,MD</v>
      </c>
      <c r="G859" t="s">
        <v>140</v>
      </c>
      <c r="H859" t="s">
        <v>1036</v>
      </c>
      <c r="I859" s="13" t="str">
        <f>_xlfn.CONCAT(wiz_6[[#This Row],[DCTY......]], ",",wiz_6[[#This Row],[DS]])</f>
        <v>CHILTON   ,WI</v>
      </c>
      <c r="J859" t="str">
        <f>TRIM(CONCATENATE(wiz_6[[#This Row],[SHIPPER..................]],wiz_6[[#This Row],[ZIP2..]],wiz_6[[#This Row],[ZIP3..]]))</f>
        <v>CENTRAL GARDEN AND PE| 2120153014</v>
      </c>
      <c r="K859">
        <v>1</v>
      </c>
      <c r="L859">
        <v>1.19</v>
      </c>
      <c r="M859">
        <v>0.21</v>
      </c>
      <c r="N859">
        <v>855</v>
      </c>
      <c r="O859">
        <v>1.96</v>
      </c>
      <c r="P859">
        <v>74</v>
      </c>
      <c r="Q859">
        <v>0.3</v>
      </c>
      <c r="R859">
        <v>269</v>
      </c>
      <c r="S859">
        <v>-67</v>
      </c>
      <c r="T859">
        <v>-67</v>
      </c>
      <c r="U859">
        <v>-113</v>
      </c>
      <c r="V859">
        <v>-247</v>
      </c>
      <c r="W859">
        <v>17601</v>
      </c>
      <c r="X859">
        <v>21201</v>
      </c>
      <c r="Y859">
        <v>53014</v>
      </c>
      <c r="Z859">
        <v>1.18</v>
      </c>
      <c r="AA859">
        <f t="shared" si="173"/>
        <v>10012</v>
      </c>
      <c r="AB859">
        <f t="shared" si="174"/>
        <v>-247</v>
      </c>
      <c r="AC859">
        <f t="shared" si="175"/>
        <v>6159</v>
      </c>
      <c r="AD859">
        <f t="shared" si="176"/>
        <v>0.6151618058330004</v>
      </c>
      <c r="AE859">
        <f t="shared" si="177"/>
        <v>0</v>
      </c>
      <c r="AF859" t="e">
        <f t="shared" ca="1" si="178"/>
        <v>#N/A</v>
      </c>
      <c r="AG859" t="e">
        <f t="shared" ca="1" si="179"/>
        <v>#N/A</v>
      </c>
      <c r="AH859" t="e">
        <f t="shared" ca="1" si="180"/>
        <v>#N/A</v>
      </c>
      <c r="AI859" t="e">
        <f t="shared" ca="1" si="169"/>
        <v>#N/A</v>
      </c>
      <c r="AJ859">
        <f t="shared" si="170"/>
        <v>9.988014382740711E-5</v>
      </c>
      <c r="AK859">
        <f t="shared" si="171"/>
        <v>0</v>
      </c>
      <c r="AL859" t="e">
        <f t="shared" ca="1" si="181"/>
        <v>#N/A</v>
      </c>
      <c r="AM859" t="b">
        <f t="shared" si="172"/>
        <v>0</v>
      </c>
    </row>
    <row r="860" spans="1:39" x14ac:dyDescent="0.3">
      <c r="A860" t="s">
        <v>37</v>
      </c>
      <c r="B860" t="s">
        <v>38</v>
      </c>
      <c r="C860" t="s">
        <v>39</v>
      </c>
      <c r="D860" t="s">
        <v>172</v>
      </c>
      <c r="E860" t="s">
        <v>173</v>
      </c>
      <c r="F860" s="13" t="str">
        <f>_xlfn.CONCAT(wiz_6[[#This Row],[OCTY......]],",",wiz_6[[#This Row],[OS]])</f>
        <v>NEWARK    ,DE</v>
      </c>
      <c r="G860" t="s">
        <v>140</v>
      </c>
      <c r="H860" t="s">
        <v>1037</v>
      </c>
      <c r="I860" s="13" t="str">
        <f>_xlfn.CONCAT(wiz_6[[#This Row],[DCTY......]], ",",wiz_6[[#This Row],[DS]])</f>
        <v>JEFFERSON ,WI</v>
      </c>
      <c r="J860" t="str">
        <f>TRIM(CONCATENATE(wiz_6[[#This Row],[SHIPPER..................]],wiz_6[[#This Row],[ZIP2..]],wiz_6[[#This Row],[ZIP3..]]))</f>
        <v>b: C H ROBINSON | 1970253549</v>
      </c>
      <c r="K860">
        <v>1</v>
      </c>
      <c r="L860">
        <v>1.1299999999999999</v>
      </c>
      <c r="M860">
        <v>0.28000000000000003</v>
      </c>
      <c r="N860">
        <v>867</v>
      </c>
      <c r="O860">
        <v>1.1499999999999999</v>
      </c>
      <c r="P860">
        <v>0</v>
      </c>
      <c r="Q860">
        <v>0.25</v>
      </c>
      <c r="R860">
        <v>64</v>
      </c>
      <c r="S860">
        <v>0</v>
      </c>
      <c r="T860">
        <v>125</v>
      </c>
      <c r="U860">
        <v>47</v>
      </c>
      <c r="V860">
        <v>172</v>
      </c>
      <c r="W860">
        <v>19702</v>
      </c>
      <c r="X860">
        <v>19702</v>
      </c>
      <c r="Y860">
        <v>53549</v>
      </c>
      <c r="Z860">
        <v>1.19</v>
      </c>
      <c r="AA860">
        <f t="shared" si="173"/>
        <v>10012</v>
      </c>
      <c r="AB860">
        <f t="shared" si="174"/>
        <v>172</v>
      </c>
      <c r="AC860">
        <f t="shared" si="175"/>
        <v>6159</v>
      </c>
      <c r="AD860">
        <f t="shared" si="176"/>
        <v>0.6151618058330004</v>
      </c>
      <c r="AE860">
        <f t="shared" si="177"/>
        <v>0</v>
      </c>
      <c r="AF860" t="e">
        <f t="shared" ca="1" si="178"/>
        <v>#N/A</v>
      </c>
      <c r="AG860" t="e">
        <f t="shared" ca="1" si="179"/>
        <v>#N/A</v>
      </c>
      <c r="AH860" t="e">
        <f t="shared" ca="1" si="180"/>
        <v>#N/A</v>
      </c>
      <c r="AI860" t="e">
        <f t="shared" ca="1" si="169"/>
        <v>#N/A</v>
      </c>
      <c r="AJ860">
        <f t="shared" si="170"/>
        <v>9.988014382740711E-5</v>
      </c>
      <c r="AK860">
        <f t="shared" si="171"/>
        <v>0</v>
      </c>
      <c r="AL860" t="e">
        <f t="shared" ca="1" si="181"/>
        <v>#N/A</v>
      </c>
      <c r="AM860" t="b">
        <f t="shared" si="172"/>
        <v>0</v>
      </c>
    </row>
    <row r="861" spans="1:39" x14ac:dyDescent="0.3">
      <c r="A861" t="s">
        <v>346</v>
      </c>
      <c r="B861" t="s">
        <v>347</v>
      </c>
      <c r="C861" t="s">
        <v>39</v>
      </c>
      <c r="D861" t="s">
        <v>174</v>
      </c>
      <c r="E861" t="s">
        <v>1038</v>
      </c>
      <c r="F861" s="13" t="str">
        <f>_xlfn.CONCAT(wiz_6[[#This Row],[OCTY......]],",",wiz_6[[#This Row],[OS]])</f>
        <v>CAMBRIDGE ,MD</v>
      </c>
      <c r="G861" t="s">
        <v>44</v>
      </c>
      <c r="H861" t="s">
        <v>1039</v>
      </c>
      <c r="I861" s="13" t="str">
        <f>_xlfn.CONCAT(wiz_6[[#This Row],[DCTY......]], ",",wiz_6[[#This Row],[DS]])</f>
        <v>BUCKNER   ,KY</v>
      </c>
      <c r="J861" t="str">
        <f>TRIM(CONCATENATE(wiz_6[[#This Row],[SHIPPER..................]],wiz_6[[#This Row],[ZIP2..]],wiz_6[[#This Row],[ZIP3..]]))</f>
        <v>b: COYOTE LOGISTICS | 2161340010</v>
      </c>
      <c r="K861">
        <v>1</v>
      </c>
      <c r="L861">
        <v>1.27</v>
      </c>
      <c r="M861">
        <v>0.19</v>
      </c>
      <c r="N861">
        <v>652</v>
      </c>
      <c r="O861">
        <v>1.39</v>
      </c>
      <c r="P861">
        <v>86</v>
      </c>
      <c r="Q861">
        <v>0.3</v>
      </c>
      <c r="R861">
        <v>31</v>
      </c>
      <c r="S861">
        <v>102</v>
      </c>
      <c r="T861">
        <v>0</v>
      </c>
      <c r="U861">
        <v>0</v>
      </c>
      <c r="V861">
        <v>102</v>
      </c>
      <c r="W861">
        <v>19971</v>
      </c>
      <c r="X861">
        <v>21613</v>
      </c>
      <c r="Y861">
        <v>40010</v>
      </c>
      <c r="Z861">
        <v>1.24</v>
      </c>
      <c r="AA861">
        <f t="shared" si="173"/>
        <v>10012</v>
      </c>
      <c r="AB861">
        <f t="shared" si="174"/>
        <v>102</v>
      </c>
      <c r="AC861">
        <f t="shared" si="175"/>
        <v>6159</v>
      </c>
      <c r="AD861">
        <f t="shared" si="176"/>
        <v>0.6151618058330004</v>
      </c>
      <c r="AE861">
        <f t="shared" si="177"/>
        <v>0</v>
      </c>
      <c r="AF861" t="e">
        <f t="shared" ca="1" si="178"/>
        <v>#N/A</v>
      </c>
      <c r="AG861" t="e">
        <f t="shared" ca="1" si="179"/>
        <v>#N/A</v>
      </c>
      <c r="AH861" t="e">
        <f t="shared" ca="1" si="180"/>
        <v>#N/A</v>
      </c>
      <c r="AI861" t="e">
        <f t="shared" ca="1" si="169"/>
        <v>#N/A</v>
      </c>
      <c r="AJ861">
        <f t="shared" si="170"/>
        <v>9.988014382740711E-5</v>
      </c>
      <c r="AK861">
        <f t="shared" si="171"/>
        <v>0</v>
      </c>
      <c r="AL861" t="e">
        <f t="shared" ca="1" si="181"/>
        <v>#N/A</v>
      </c>
      <c r="AM861" t="b">
        <f t="shared" si="172"/>
        <v>0</v>
      </c>
    </row>
    <row r="862" spans="1:39" x14ac:dyDescent="0.3">
      <c r="A862" t="s">
        <v>37</v>
      </c>
      <c r="B862" t="s">
        <v>38</v>
      </c>
      <c r="C862" t="s">
        <v>39</v>
      </c>
      <c r="D862" t="s">
        <v>176</v>
      </c>
      <c r="E862" t="s">
        <v>1040</v>
      </c>
      <c r="F862" s="13" t="str">
        <f>_xlfn.CONCAT(wiz_6[[#This Row],[OCTY......]],",",wiz_6[[#This Row],[OS]])</f>
        <v>ROMULUS   ,MI</v>
      </c>
      <c r="G862" t="s">
        <v>40</v>
      </c>
      <c r="H862" t="s">
        <v>55</v>
      </c>
      <c r="I862" s="13" t="str">
        <f>_xlfn.CONCAT(wiz_6[[#This Row],[DCTY......]], ",",wiz_6[[#This Row],[DS]])</f>
        <v>SYLACAUGA ,AL</v>
      </c>
      <c r="J862" t="str">
        <f>TRIM(CONCATENATE(wiz_6[[#This Row],[SHIPPER..................]],wiz_6[[#This Row],[ZIP2..]],wiz_6[[#This Row],[ZIP3..]]))</f>
        <v>b: C H ROBINSON | 4817435150</v>
      </c>
      <c r="K862">
        <v>1</v>
      </c>
      <c r="L862">
        <v>0.98</v>
      </c>
      <c r="M862">
        <v>0.27</v>
      </c>
      <c r="N862">
        <v>761</v>
      </c>
      <c r="O862">
        <v>1.08</v>
      </c>
      <c r="P862">
        <v>147</v>
      </c>
      <c r="Q862">
        <v>0.35</v>
      </c>
      <c r="R862">
        <v>-46</v>
      </c>
      <c r="S862">
        <v>-123</v>
      </c>
      <c r="T862">
        <v>171</v>
      </c>
      <c r="U862">
        <v>-240</v>
      </c>
      <c r="V862">
        <v>-192</v>
      </c>
      <c r="W862">
        <v>49509</v>
      </c>
      <c r="X862">
        <v>48174</v>
      </c>
      <c r="Y862">
        <v>35150</v>
      </c>
      <c r="Z862">
        <v>1.03</v>
      </c>
      <c r="AA862">
        <f t="shared" si="173"/>
        <v>10012</v>
      </c>
      <c r="AB862">
        <f t="shared" si="174"/>
        <v>-192</v>
      </c>
      <c r="AC862">
        <f t="shared" si="175"/>
        <v>6159</v>
      </c>
      <c r="AD862">
        <f t="shared" si="176"/>
        <v>0.6151618058330004</v>
      </c>
      <c r="AE862">
        <f t="shared" si="177"/>
        <v>0</v>
      </c>
      <c r="AF862" t="e">
        <f t="shared" ca="1" si="178"/>
        <v>#N/A</v>
      </c>
      <c r="AG862" t="e">
        <f t="shared" ca="1" si="179"/>
        <v>#N/A</v>
      </c>
      <c r="AH862" t="e">
        <f t="shared" ca="1" si="180"/>
        <v>#N/A</v>
      </c>
      <c r="AI862" t="e">
        <f t="shared" ca="1" si="169"/>
        <v>#N/A</v>
      </c>
      <c r="AJ862">
        <f t="shared" si="170"/>
        <v>9.988014382740711E-5</v>
      </c>
      <c r="AK862">
        <f t="shared" si="171"/>
        <v>0</v>
      </c>
      <c r="AL862" t="e">
        <f t="shared" ca="1" si="181"/>
        <v>#N/A</v>
      </c>
      <c r="AM862" t="b">
        <f t="shared" si="172"/>
        <v>0</v>
      </c>
    </row>
    <row r="863" spans="1:39" x14ac:dyDescent="0.3">
      <c r="A863" t="s">
        <v>1041</v>
      </c>
      <c r="B863" t="s">
        <v>1042</v>
      </c>
      <c r="C863" t="s">
        <v>39</v>
      </c>
      <c r="D863" t="s">
        <v>176</v>
      </c>
      <c r="E863" t="s">
        <v>1043</v>
      </c>
      <c r="F863" s="13" t="str">
        <f>_xlfn.CONCAT(wiz_6[[#This Row],[OCTY......]],",",wiz_6[[#This Row],[OS]])</f>
        <v>CHESTERFIE,MI</v>
      </c>
      <c r="G863" t="s">
        <v>40</v>
      </c>
      <c r="H863" t="s">
        <v>1044</v>
      </c>
      <c r="I863" s="13" t="str">
        <f>_xlfn.CONCAT(wiz_6[[#This Row],[DCTY......]], ",",wiz_6[[#This Row],[DS]])</f>
        <v>HOLLYWOOD ,AL</v>
      </c>
      <c r="J863" t="str">
        <f>TRIM(CONCATENATE(wiz_6[[#This Row],[SHIPPER..................]],wiz_6[[#This Row],[ZIP2..]],wiz_6[[#This Row],[ZIP3..]]))</f>
        <v>b: WORLDWIDE EXPRESS | 4804335752</v>
      </c>
      <c r="K863">
        <v>1</v>
      </c>
      <c r="L863">
        <v>1.47</v>
      </c>
      <c r="M863">
        <v>0.27</v>
      </c>
      <c r="N863">
        <v>646</v>
      </c>
      <c r="O863">
        <v>1.08</v>
      </c>
      <c r="P863">
        <v>21</v>
      </c>
      <c r="Q863">
        <v>0.25</v>
      </c>
      <c r="R863">
        <v>-39</v>
      </c>
      <c r="S863">
        <v>7</v>
      </c>
      <c r="T863">
        <v>31</v>
      </c>
      <c r="U863">
        <v>240</v>
      </c>
      <c r="V863">
        <v>278</v>
      </c>
      <c r="W863">
        <v>48007</v>
      </c>
      <c r="X863">
        <v>48043</v>
      </c>
      <c r="Y863">
        <v>35752</v>
      </c>
      <c r="Z863">
        <v>1.52</v>
      </c>
      <c r="AA863">
        <f t="shared" si="173"/>
        <v>10012</v>
      </c>
      <c r="AB863">
        <f t="shared" si="174"/>
        <v>278</v>
      </c>
      <c r="AC863">
        <f t="shared" si="175"/>
        <v>6159</v>
      </c>
      <c r="AD863">
        <f t="shared" si="176"/>
        <v>0.6151618058330004</v>
      </c>
      <c r="AE863">
        <f t="shared" si="177"/>
        <v>0</v>
      </c>
      <c r="AF863" t="e">
        <f t="shared" ca="1" si="178"/>
        <v>#N/A</v>
      </c>
      <c r="AG863" t="e">
        <f t="shared" ca="1" si="179"/>
        <v>#N/A</v>
      </c>
      <c r="AH863" t="e">
        <f t="shared" ca="1" si="180"/>
        <v>#N/A</v>
      </c>
      <c r="AI863" t="e">
        <f t="shared" ca="1" si="169"/>
        <v>#N/A</v>
      </c>
      <c r="AJ863">
        <f t="shared" si="170"/>
        <v>9.988014382740711E-5</v>
      </c>
      <c r="AK863">
        <f t="shared" si="171"/>
        <v>0</v>
      </c>
      <c r="AL863" t="e">
        <f t="shared" ca="1" si="181"/>
        <v>#N/A</v>
      </c>
      <c r="AM863" t="b">
        <f t="shared" si="172"/>
        <v>0</v>
      </c>
    </row>
    <row r="864" spans="1:39" x14ac:dyDescent="0.3">
      <c r="A864" t="s">
        <v>1045</v>
      </c>
      <c r="B864" t="s">
        <v>1046</v>
      </c>
      <c r="C864" t="s">
        <v>39</v>
      </c>
      <c r="D864" t="s">
        <v>176</v>
      </c>
      <c r="E864" t="s">
        <v>1047</v>
      </c>
      <c r="F864" s="13" t="str">
        <f>_xlfn.CONCAT(wiz_6[[#This Row],[OCTY......]],",",wiz_6[[#This Row],[OS]])</f>
        <v>MARYSVILLE,MI</v>
      </c>
      <c r="G864" t="s">
        <v>53</v>
      </c>
      <c r="H864" t="s">
        <v>1048</v>
      </c>
      <c r="I864" s="13" t="str">
        <f>_xlfn.CONCAT(wiz_6[[#This Row],[DCTY......]], ",",wiz_6[[#This Row],[DS]])</f>
        <v>EFFINGHAM ,IL</v>
      </c>
      <c r="J864" t="str">
        <f>TRIM(CONCATENATE(wiz_6[[#This Row],[SHIPPER..................]],wiz_6[[#This Row],[ZIP2..]],wiz_6[[#This Row],[ZIP3..]]))</f>
        <v>b: M2 LOGISTICS | 4804062401</v>
      </c>
      <c r="K864">
        <v>1</v>
      </c>
      <c r="L864">
        <v>1.43</v>
      </c>
      <c r="M864">
        <v>0.27</v>
      </c>
      <c r="N864">
        <v>485</v>
      </c>
      <c r="O864">
        <v>0.64</v>
      </c>
      <c r="P864">
        <v>258</v>
      </c>
      <c r="Q864">
        <v>0.5</v>
      </c>
      <c r="R864">
        <v>-29</v>
      </c>
      <c r="S864">
        <v>-500</v>
      </c>
      <c r="T864">
        <v>77</v>
      </c>
      <c r="U864">
        <v>127</v>
      </c>
      <c r="V864">
        <v>-296</v>
      </c>
      <c r="W864">
        <v>43123</v>
      </c>
      <c r="X864">
        <v>48040</v>
      </c>
      <c r="Y864">
        <v>62401</v>
      </c>
      <c r="Z864">
        <v>1.48</v>
      </c>
      <c r="AA864">
        <f t="shared" si="173"/>
        <v>10012</v>
      </c>
      <c r="AB864">
        <f t="shared" si="174"/>
        <v>-296</v>
      </c>
      <c r="AC864">
        <f t="shared" si="175"/>
        <v>6159</v>
      </c>
      <c r="AD864">
        <f t="shared" si="176"/>
        <v>0.6151618058330004</v>
      </c>
      <c r="AE864">
        <f t="shared" si="177"/>
        <v>0</v>
      </c>
      <c r="AF864" t="e">
        <f t="shared" ca="1" si="178"/>
        <v>#N/A</v>
      </c>
      <c r="AG864" t="e">
        <f t="shared" ca="1" si="179"/>
        <v>#N/A</v>
      </c>
      <c r="AH864" t="e">
        <f t="shared" ca="1" si="180"/>
        <v>#N/A</v>
      </c>
      <c r="AI864" t="e">
        <f t="shared" ca="1" si="169"/>
        <v>#N/A</v>
      </c>
      <c r="AJ864">
        <f t="shared" si="170"/>
        <v>9.988014382740711E-5</v>
      </c>
      <c r="AK864">
        <f t="shared" si="171"/>
        <v>0</v>
      </c>
      <c r="AL864" t="e">
        <f t="shared" ca="1" si="181"/>
        <v>#N/A</v>
      </c>
      <c r="AM864" t="b">
        <f t="shared" si="172"/>
        <v>0</v>
      </c>
    </row>
    <row r="865" spans="1:39" x14ac:dyDescent="0.3">
      <c r="A865" t="s">
        <v>344</v>
      </c>
      <c r="B865" t="s">
        <v>345</v>
      </c>
      <c r="C865" t="s">
        <v>39</v>
      </c>
      <c r="D865" t="s">
        <v>176</v>
      </c>
      <c r="E865" t="s">
        <v>1049</v>
      </c>
      <c r="F865" s="13" t="str">
        <f>_xlfn.CONCAT(wiz_6[[#This Row],[OCTY......]],",",wiz_6[[#This Row],[OS]])</f>
        <v>INKSTER   ,MI</v>
      </c>
      <c r="G865" t="s">
        <v>44</v>
      </c>
      <c r="H865" t="s">
        <v>1050</v>
      </c>
      <c r="I865" s="13" t="str">
        <f>_xlfn.CONCAT(wiz_6[[#This Row],[DCTY......]], ",",wiz_6[[#This Row],[DS]])</f>
        <v>LA GRANGE ,KY</v>
      </c>
      <c r="J865" t="str">
        <f>TRIM(CONCATENATE(wiz_6[[#This Row],[SHIPPER..................]],wiz_6[[#This Row],[ZIP2..]],wiz_6[[#This Row],[ZIP3..]]))</f>
        <v>b: SCHNEIDER LOGISTIC| 4814140031</v>
      </c>
      <c r="K865">
        <v>1</v>
      </c>
      <c r="L865">
        <v>1.36</v>
      </c>
      <c r="M865">
        <v>0.28000000000000003</v>
      </c>
      <c r="N865">
        <v>335</v>
      </c>
      <c r="O865">
        <v>0.44</v>
      </c>
      <c r="P865">
        <v>15</v>
      </c>
      <c r="Q865">
        <v>0.25</v>
      </c>
      <c r="R865">
        <v>-23</v>
      </c>
      <c r="S865">
        <v>15</v>
      </c>
      <c r="T865">
        <v>93</v>
      </c>
      <c r="U865">
        <v>201</v>
      </c>
      <c r="V865">
        <v>309</v>
      </c>
      <c r="W865">
        <v>48138</v>
      </c>
      <c r="X865">
        <v>48141</v>
      </c>
      <c r="Y865">
        <v>40031</v>
      </c>
      <c r="Z865">
        <v>1.42</v>
      </c>
      <c r="AA865">
        <f t="shared" si="173"/>
        <v>10012</v>
      </c>
      <c r="AB865">
        <f t="shared" si="174"/>
        <v>309</v>
      </c>
      <c r="AC865">
        <f t="shared" si="175"/>
        <v>6159</v>
      </c>
      <c r="AD865">
        <f t="shared" si="176"/>
        <v>0.6151618058330004</v>
      </c>
      <c r="AE865">
        <f t="shared" si="177"/>
        <v>0</v>
      </c>
      <c r="AF865" t="e">
        <f t="shared" ca="1" si="178"/>
        <v>#N/A</v>
      </c>
      <c r="AG865" t="e">
        <f t="shared" ca="1" si="179"/>
        <v>#N/A</v>
      </c>
      <c r="AH865" t="e">
        <f t="shared" ca="1" si="180"/>
        <v>#N/A</v>
      </c>
      <c r="AI865" t="e">
        <f t="shared" ca="1" si="169"/>
        <v>#N/A</v>
      </c>
      <c r="AJ865">
        <f t="shared" si="170"/>
        <v>9.988014382740711E-5</v>
      </c>
      <c r="AK865">
        <f t="shared" si="171"/>
        <v>0</v>
      </c>
      <c r="AL865" t="e">
        <f t="shared" ca="1" si="181"/>
        <v>#N/A</v>
      </c>
      <c r="AM865" t="b">
        <f t="shared" si="172"/>
        <v>0</v>
      </c>
    </row>
    <row r="866" spans="1:39" x14ac:dyDescent="0.3">
      <c r="A866" t="s">
        <v>37</v>
      </c>
      <c r="B866" t="s">
        <v>38</v>
      </c>
      <c r="C866" t="s">
        <v>39</v>
      </c>
      <c r="D866" t="s">
        <v>176</v>
      </c>
      <c r="E866" t="s">
        <v>1051</v>
      </c>
      <c r="F866" s="13" t="str">
        <f>_xlfn.CONCAT(wiz_6[[#This Row],[OCTY......]],",",wiz_6[[#This Row],[OS]])</f>
        <v>WIXOM     ,MI</v>
      </c>
      <c r="G866" t="s">
        <v>68</v>
      </c>
      <c r="H866" t="s">
        <v>505</v>
      </c>
      <c r="I866" s="13" t="str">
        <f>_xlfn.CONCAT(wiz_6[[#This Row],[DCTY......]], ",",wiz_6[[#This Row],[DS]])</f>
        <v>DUNN      ,NC</v>
      </c>
      <c r="J866" t="str">
        <f>TRIM(CONCATENATE(wiz_6[[#This Row],[SHIPPER..................]],wiz_6[[#This Row],[ZIP2..]],wiz_6[[#This Row],[ZIP3..]]))</f>
        <v>b: C H ROBINSON | 4839328334</v>
      </c>
      <c r="K866">
        <v>1</v>
      </c>
      <c r="L866">
        <v>1.44</v>
      </c>
      <c r="M866">
        <v>0.27</v>
      </c>
      <c r="N866">
        <v>702</v>
      </c>
      <c r="O866">
        <v>1.21</v>
      </c>
      <c r="P866">
        <v>207</v>
      </c>
      <c r="Q866">
        <v>0.45</v>
      </c>
      <c r="R866">
        <v>23</v>
      </c>
      <c r="S866">
        <v>-476</v>
      </c>
      <c r="T866">
        <v>95</v>
      </c>
      <c r="U866">
        <v>-14</v>
      </c>
      <c r="V866">
        <v>-395</v>
      </c>
      <c r="W866">
        <v>44240</v>
      </c>
      <c r="X866">
        <v>48393</v>
      </c>
      <c r="Y866">
        <v>28334</v>
      </c>
      <c r="Z866">
        <v>1.49</v>
      </c>
      <c r="AA866">
        <f t="shared" si="173"/>
        <v>10012</v>
      </c>
      <c r="AB866">
        <f t="shared" si="174"/>
        <v>-395</v>
      </c>
      <c r="AC866">
        <f t="shared" si="175"/>
        <v>6159</v>
      </c>
      <c r="AD866">
        <f t="shared" si="176"/>
        <v>0.6151618058330004</v>
      </c>
      <c r="AE866">
        <f t="shared" si="177"/>
        <v>0</v>
      </c>
      <c r="AF866" t="e">
        <f t="shared" ca="1" si="178"/>
        <v>#N/A</v>
      </c>
      <c r="AG866" t="e">
        <f t="shared" ca="1" si="179"/>
        <v>#N/A</v>
      </c>
      <c r="AH866" t="e">
        <f t="shared" ca="1" si="180"/>
        <v>#N/A</v>
      </c>
      <c r="AI866" t="e">
        <f t="shared" ca="1" si="169"/>
        <v>#N/A</v>
      </c>
      <c r="AJ866">
        <f t="shared" si="170"/>
        <v>9.988014382740711E-5</v>
      </c>
      <c r="AK866">
        <f t="shared" si="171"/>
        <v>0</v>
      </c>
      <c r="AL866" t="e">
        <f t="shared" ca="1" si="181"/>
        <v>#N/A</v>
      </c>
      <c r="AM866" t="b">
        <f t="shared" si="172"/>
        <v>0</v>
      </c>
    </row>
    <row r="867" spans="1:39" x14ac:dyDescent="0.3">
      <c r="A867" t="s">
        <v>37</v>
      </c>
      <c r="B867" t="s">
        <v>38</v>
      </c>
      <c r="C867" t="s">
        <v>39</v>
      </c>
      <c r="D867" t="s">
        <v>176</v>
      </c>
      <c r="E867" t="s">
        <v>1040</v>
      </c>
      <c r="F867" s="13" t="str">
        <f>_xlfn.CONCAT(wiz_6[[#This Row],[OCTY......]],",",wiz_6[[#This Row],[OS]])</f>
        <v>ROMULUS   ,MI</v>
      </c>
      <c r="G867" t="s">
        <v>70</v>
      </c>
      <c r="H867" t="s">
        <v>132</v>
      </c>
      <c r="I867" s="13" t="str">
        <f>_xlfn.CONCAT(wiz_6[[#This Row],[DCTY......]], ",",wiz_6[[#This Row],[DS]])</f>
        <v>GALLATIN  ,TN</v>
      </c>
      <c r="J867" t="str">
        <f>TRIM(CONCATENATE(wiz_6[[#This Row],[SHIPPER..................]],wiz_6[[#This Row],[ZIP2..]],wiz_6[[#This Row],[ZIP3..]]))</f>
        <v>b: C H ROBINSON | 4817437066</v>
      </c>
      <c r="K867">
        <v>1</v>
      </c>
      <c r="L867">
        <v>1.44</v>
      </c>
      <c r="M867">
        <v>0.27</v>
      </c>
      <c r="N867">
        <v>505</v>
      </c>
      <c r="O867">
        <v>0.92</v>
      </c>
      <c r="P867">
        <v>47</v>
      </c>
      <c r="Q867">
        <v>0.25</v>
      </c>
      <c r="R867">
        <v>-30</v>
      </c>
      <c r="S867">
        <v>-123</v>
      </c>
      <c r="T867">
        <v>29</v>
      </c>
      <c r="U867">
        <v>179</v>
      </c>
      <c r="V867">
        <v>85</v>
      </c>
      <c r="W867">
        <v>48359</v>
      </c>
      <c r="X867">
        <v>48174</v>
      </c>
      <c r="Y867">
        <v>37066</v>
      </c>
      <c r="Z867">
        <v>1.49</v>
      </c>
      <c r="AA867">
        <f t="shared" si="173"/>
        <v>10012</v>
      </c>
      <c r="AB867">
        <f t="shared" si="174"/>
        <v>85</v>
      </c>
      <c r="AC867">
        <f t="shared" si="175"/>
        <v>6159</v>
      </c>
      <c r="AD867">
        <f t="shared" si="176"/>
        <v>0.6151618058330004</v>
      </c>
      <c r="AE867">
        <f t="shared" si="177"/>
        <v>0</v>
      </c>
      <c r="AF867" t="e">
        <f t="shared" ca="1" si="178"/>
        <v>#N/A</v>
      </c>
      <c r="AG867" t="e">
        <f t="shared" ca="1" si="179"/>
        <v>#N/A</v>
      </c>
      <c r="AH867" t="e">
        <f t="shared" ca="1" si="180"/>
        <v>#N/A</v>
      </c>
      <c r="AI867" t="e">
        <f t="shared" ca="1" si="169"/>
        <v>#N/A</v>
      </c>
      <c r="AJ867">
        <f t="shared" si="170"/>
        <v>9.988014382740711E-5</v>
      </c>
      <c r="AK867">
        <f t="shared" si="171"/>
        <v>0</v>
      </c>
      <c r="AL867" t="e">
        <f t="shared" ca="1" si="181"/>
        <v>#N/A</v>
      </c>
      <c r="AM867" t="b">
        <f t="shared" si="172"/>
        <v>0</v>
      </c>
    </row>
    <row r="868" spans="1:39" x14ac:dyDescent="0.3">
      <c r="A868" t="s">
        <v>1052</v>
      </c>
      <c r="B868" t="s">
        <v>1053</v>
      </c>
      <c r="C868" t="s">
        <v>39</v>
      </c>
      <c r="D868" t="s">
        <v>176</v>
      </c>
      <c r="E868" t="s">
        <v>1054</v>
      </c>
      <c r="F868" s="13" t="str">
        <f>_xlfn.CONCAT(wiz_6[[#This Row],[OCTY......]],",",wiz_6[[#This Row],[OS]])</f>
        <v>MADISON HE,MI</v>
      </c>
      <c r="G868" t="s">
        <v>268</v>
      </c>
      <c r="H868" t="s">
        <v>1055</v>
      </c>
      <c r="I868" s="13" t="str">
        <f>_xlfn.CONCAT(wiz_6[[#This Row],[DCTY......]], ",",wiz_6[[#This Row],[DS]])</f>
        <v>MARTINSBUR,WV</v>
      </c>
      <c r="J868" t="str">
        <f>TRIM(CONCATENATE(wiz_6[[#This Row],[SHIPPER..................]],wiz_6[[#This Row],[ZIP2..]],wiz_6[[#This Row],[ZIP3..]]))</f>
        <v>ENVOY LOGISTICS | 4807125401</v>
      </c>
      <c r="K868">
        <v>1</v>
      </c>
      <c r="L868">
        <v>2.0299999999999998</v>
      </c>
      <c r="M868">
        <v>0.27</v>
      </c>
      <c r="N868">
        <v>479</v>
      </c>
      <c r="O868">
        <v>1.04</v>
      </c>
      <c r="P868">
        <v>63</v>
      </c>
      <c r="Q868">
        <v>0.3</v>
      </c>
      <c r="R868">
        <v>175</v>
      </c>
      <c r="S868">
        <v>-293</v>
      </c>
      <c r="T868">
        <v>-18</v>
      </c>
      <c r="U868">
        <v>-121</v>
      </c>
      <c r="V868">
        <v>-432</v>
      </c>
      <c r="W868">
        <v>48131</v>
      </c>
      <c r="X868">
        <v>48071</v>
      </c>
      <c r="Y868">
        <v>25401</v>
      </c>
      <c r="Z868">
        <v>2.08</v>
      </c>
      <c r="AA868">
        <f t="shared" si="173"/>
        <v>10012</v>
      </c>
      <c r="AB868">
        <f t="shared" si="174"/>
        <v>-432</v>
      </c>
      <c r="AC868">
        <f t="shared" si="175"/>
        <v>6159</v>
      </c>
      <c r="AD868">
        <f t="shared" si="176"/>
        <v>0.6151618058330004</v>
      </c>
      <c r="AE868">
        <f t="shared" si="177"/>
        <v>0</v>
      </c>
      <c r="AF868" t="e">
        <f t="shared" ca="1" si="178"/>
        <v>#N/A</v>
      </c>
      <c r="AG868" t="e">
        <f t="shared" ca="1" si="179"/>
        <v>#N/A</v>
      </c>
      <c r="AH868" t="e">
        <f t="shared" ca="1" si="180"/>
        <v>#N/A</v>
      </c>
      <c r="AI868" t="e">
        <f t="shared" ca="1" si="169"/>
        <v>#N/A</v>
      </c>
      <c r="AJ868">
        <f t="shared" si="170"/>
        <v>9.988014382740711E-5</v>
      </c>
      <c r="AK868">
        <f t="shared" si="171"/>
        <v>0</v>
      </c>
      <c r="AL868" t="e">
        <f t="shared" ca="1" si="181"/>
        <v>#N/A</v>
      </c>
      <c r="AM868" t="b">
        <f t="shared" si="172"/>
        <v>0</v>
      </c>
    </row>
    <row r="869" spans="1:39" x14ac:dyDescent="0.3">
      <c r="A869" t="s">
        <v>105</v>
      </c>
      <c r="B869" t="s">
        <v>106</v>
      </c>
      <c r="C869" t="s">
        <v>39</v>
      </c>
      <c r="D869" t="s">
        <v>176</v>
      </c>
      <c r="E869" t="s">
        <v>1056</v>
      </c>
      <c r="F869" s="13" t="str">
        <f>_xlfn.CONCAT(wiz_6[[#This Row],[OCTY......]],",",wiz_6[[#This Row],[OS]])</f>
        <v>CROSWELL  ,MI</v>
      </c>
      <c r="G869" t="s">
        <v>53</v>
      </c>
      <c r="H869" t="s">
        <v>1057</v>
      </c>
      <c r="I869" s="13" t="str">
        <f>_xlfn.CONCAT(wiz_6[[#This Row],[DCTY......]], ",",wiz_6[[#This Row],[DS]])</f>
        <v>LEMONT    ,IL</v>
      </c>
      <c r="J869" t="str">
        <f>TRIM(CONCATENATE(wiz_6[[#This Row],[SHIPPER..................]],wiz_6[[#This Row],[ZIP2..]],wiz_6[[#This Row],[ZIP3..]]))</f>
        <v>b: RYAN TRANSPORTATIO| 4842260439</v>
      </c>
      <c r="K869">
        <v>1</v>
      </c>
      <c r="L869">
        <v>1.39</v>
      </c>
      <c r="M869">
        <v>0.27</v>
      </c>
      <c r="N869">
        <v>362</v>
      </c>
      <c r="O869">
        <v>0.79</v>
      </c>
      <c r="P869">
        <v>76</v>
      </c>
      <c r="Q869">
        <v>0.3</v>
      </c>
      <c r="R869">
        <v>-14</v>
      </c>
      <c r="S869">
        <v>61</v>
      </c>
      <c r="T869">
        <v>-4</v>
      </c>
      <c r="U869">
        <v>9</v>
      </c>
      <c r="V869">
        <v>66</v>
      </c>
      <c r="W869">
        <v>48007</v>
      </c>
      <c r="X869">
        <v>48422</v>
      </c>
      <c r="Y869">
        <v>60439</v>
      </c>
      <c r="Z869">
        <v>1.44</v>
      </c>
      <c r="AA869">
        <f t="shared" si="173"/>
        <v>10012</v>
      </c>
      <c r="AB869">
        <f t="shared" si="174"/>
        <v>66</v>
      </c>
      <c r="AC869">
        <f t="shared" si="175"/>
        <v>6159</v>
      </c>
      <c r="AD869">
        <f t="shared" si="176"/>
        <v>0.6151618058330004</v>
      </c>
      <c r="AE869">
        <f t="shared" si="177"/>
        <v>0</v>
      </c>
      <c r="AF869" t="e">
        <f t="shared" ca="1" si="178"/>
        <v>#N/A</v>
      </c>
      <c r="AG869" t="e">
        <f t="shared" ca="1" si="179"/>
        <v>#N/A</v>
      </c>
      <c r="AH869" t="e">
        <f t="shared" ca="1" si="180"/>
        <v>#N/A</v>
      </c>
      <c r="AI869" t="e">
        <f t="shared" ca="1" si="169"/>
        <v>#N/A</v>
      </c>
      <c r="AJ869">
        <f t="shared" si="170"/>
        <v>9.988014382740711E-5</v>
      </c>
      <c r="AK869">
        <f t="shared" si="171"/>
        <v>0</v>
      </c>
      <c r="AL869" t="e">
        <f t="shared" ca="1" si="181"/>
        <v>#N/A</v>
      </c>
      <c r="AM869" t="b">
        <f t="shared" si="172"/>
        <v>0</v>
      </c>
    </row>
    <row r="870" spans="1:39" x14ac:dyDescent="0.3">
      <c r="A870" t="s">
        <v>37</v>
      </c>
      <c r="B870" t="s">
        <v>38</v>
      </c>
      <c r="C870" t="s">
        <v>39</v>
      </c>
      <c r="D870" t="s">
        <v>176</v>
      </c>
      <c r="E870" t="s">
        <v>1058</v>
      </c>
      <c r="F870" s="13" t="str">
        <f>_xlfn.CONCAT(wiz_6[[#This Row],[OCTY......]],",",wiz_6[[#This Row],[OS]])</f>
        <v>HOLLY     ,MI</v>
      </c>
      <c r="G870" t="s">
        <v>68</v>
      </c>
      <c r="H870" t="s">
        <v>184</v>
      </c>
      <c r="I870" s="13" t="str">
        <f>_xlfn.CONCAT(wiz_6[[#This Row],[DCTY......]], ",",wiz_6[[#This Row],[DS]])</f>
        <v>CHARLOTTE ,NC</v>
      </c>
      <c r="J870" t="str">
        <f>TRIM(CONCATENATE(wiz_6[[#This Row],[SHIPPER..................]],wiz_6[[#This Row],[ZIP2..]],wiz_6[[#This Row],[ZIP3..]]))</f>
        <v>b: C H ROBINSON | 4844228201</v>
      </c>
      <c r="K870">
        <v>1</v>
      </c>
      <c r="L870">
        <v>1.64</v>
      </c>
      <c r="M870">
        <v>0.28000000000000003</v>
      </c>
      <c r="N870">
        <v>650</v>
      </c>
      <c r="O870">
        <v>1.04</v>
      </c>
      <c r="P870">
        <v>45</v>
      </c>
      <c r="Q870">
        <v>0.25</v>
      </c>
      <c r="R870">
        <v>-5</v>
      </c>
      <c r="S870">
        <v>100</v>
      </c>
      <c r="T870">
        <v>41</v>
      </c>
      <c r="U870">
        <v>-10</v>
      </c>
      <c r="V870">
        <v>131</v>
      </c>
      <c r="W870">
        <v>48089</v>
      </c>
      <c r="X870">
        <v>48442</v>
      </c>
      <c r="Y870">
        <v>28201</v>
      </c>
      <c r="Z870">
        <v>1.7</v>
      </c>
      <c r="AA870">
        <f t="shared" si="173"/>
        <v>10012</v>
      </c>
      <c r="AB870">
        <f t="shared" si="174"/>
        <v>131</v>
      </c>
      <c r="AC870">
        <f t="shared" si="175"/>
        <v>6159</v>
      </c>
      <c r="AD870">
        <f t="shared" si="176"/>
        <v>0.6151618058330004</v>
      </c>
      <c r="AE870">
        <f t="shared" si="177"/>
        <v>0</v>
      </c>
      <c r="AF870" t="e">
        <f t="shared" ca="1" si="178"/>
        <v>#N/A</v>
      </c>
      <c r="AG870" t="e">
        <f t="shared" ca="1" si="179"/>
        <v>#N/A</v>
      </c>
      <c r="AH870" t="e">
        <f t="shared" ca="1" si="180"/>
        <v>#N/A</v>
      </c>
      <c r="AI870" t="e">
        <f t="shared" ca="1" si="169"/>
        <v>#N/A</v>
      </c>
      <c r="AJ870">
        <f t="shared" si="170"/>
        <v>9.988014382740711E-5</v>
      </c>
      <c r="AK870">
        <f t="shared" si="171"/>
        <v>0</v>
      </c>
      <c r="AL870" t="e">
        <f t="shared" ca="1" si="181"/>
        <v>#N/A</v>
      </c>
      <c r="AM870" t="b">
        <f t="shared" si="172"/>
        <v>0</v>
      </c>
    </row>
    <row r="871" spans="1:39" x14ac:dyDescent="0.3">
      <c r="A871" t="s">
        <v>1059</v>
      </c>
      <c r="B871" t="s">
        <v>1060</v>
      </c>
      <c r="C871" t="s">
        <v>39</v>
      </c>
      <c r="D871" t="s">
        <v>176</v>
      </c>
      <c r="E871" t="s">
        <v>1061</v>
      </c>
      <c r="F871" s="13" t="str">
        <f>_xlfn.CONCAT(wiz_6[[#This Row],[OCTY......]],",",wiz_6[[#This Row],[OS]])</f>
        <v>HOLLAND   ,MI</v>
      </c>
      <c r="G871" t="s">
        <v>50</v>
      </c>
      <c r="H871" t="s">
        <v>313</v>
      </c>
      <c r="I871" s="13" t="str">
        <f>_xlfn.CONCAT(wiz_6[[#This Row],[DCTY......]], ",",wiz_6[[#This Row],[DS]])</f>
        <v>LITHIA SPR,GA</v>
      </c>
      <c r="J871" t="str">
        <f>TRIM(CONCATENATE(wiz_6[[#This Row],[SHIPPER..................]],wiz_6[[#This Row],[ZIP2..]],wiz_6[[#This Row],[ZIP3..]]))</f>
        <v>KPI LOGISTICS INC | 4942230057</v>
      </c>
      <c r="K871">
        <v>1</v>
      </c>
      <c r="L871">
        <v>1.44</v>
      </c>
      <c r="M871">
        <v>0.27</v>
      </c>
      <c r="N871">
        <v>761</v>
      </c>
      <c r="O871">
        <v>2.85</v>
      </c>
      <c r="P871">
        <v>39</v>
      </c>
      <c r="Q871">
        <v>0.25</v>
      </c>
      <c r="R871">
        <v>-33</v>
      </c>
      <c r="S871">
        <v>-24</v>
      </c>
      <c r="T871">
        <v>-249</v>
      </c>
      <c r="U871">
        <v>-191</v>
      </c>
      <c r="V871">
        <v>-464</v>
      </c>
      <c r="W871">
        <v>49348</v>
      </c>
      <c r="X871">
        <v>49422</v>
      </c>
      <c r="Y871">
        <v>30057</v>
      </c>
      <c r="Z871">
        <v>1.49</v>
      </c>
      <c r="AA871">
        <f t="shared" si="173"/>
        <v>10012</v>
      </c>
      <c r="AB871">
        <f t="shared" si="174"/>
        <v>-464</v>
      </c>
      <c r="AC871">
        <f t="shared" si="175"/>
        <v>6159</v>
      </c>
      <c r="AD871">
        <f t="shared" si="176"/>
        <v>0.6151618058330004</v>
      </c>
      <c r="AE871">
        <f t="shared" si="177"/>
        <v>0</v>
      </c>
      <c r="AF871" t="e">
        <f t="shared" ca="1" si="178"/>
        <v>#N/A</v>
      </c>
      <c r="AG871" t="e">
        <f t="shared" ca="1" si="179"/>
        <v>#N/A</v>
      </c>
      <c r="AH871" t="e">
        <f t="shared" ca="1" si="180"/>
        <v>#N/A</v>
      </c>
      <c r="AI871" t="e">
        <f t="shared" ca="1" si="169"/>
        <v>#N/A</v>
      </c>
      <c r="AJ871">
        <f t="shared" si="170"/>
        <v>9.988014382740711E-5</v>
      </c>
      <c r="AK871">
        <f t="shared" si="171"/>
        <v>0</v>
      </c>
      <c r="AL871" t="e">
        <f t="shared" ca="1" si="181"/>
        <v>#N/A</v>
      </c>
      <c r="AM871" t="b">
        <f t="shared" si="172"/>
        <v>0</v>
      </c>
    </row>
    <row r="872" spans="1:39" x14ac:dyDescent="0.3">
      <c r="A872" t="s">
        <v>78</v>
      </c>
      <c r="B872" t="s">
        <v>79</v>
      </c>
      <c r="C872" t="s">
        <v>39</v>
      </c>
      <c r="D872" t="s">
        <v>176</v>
      </c>
      <c r="E872" t="s">
        <v>1062</v>
      </c>
      <c r="F872" s="13" t="str">
        <f>_xlfn.CONCAT(wiz_6[[#This Row],[OCTY......]],",",wiz_6[[#This Row],[OS]])</f>
        <v>WAYLAND   ,MI</v>
      </c>
      <c r="G872" t="s">
        <v>44</v>
      </c>
      <c r="H872" t="s">
        <v>464</v>
      </c>
      <c r="I872" s="13" t="str">
        <f>_xlfn.CONCAT(wiz_6[[#This Row],[DCTY......]], ",",wiz_6[[#This Row],[DS]])</f>
        <v>FRANKLIN  ,KY</v>
      </c>
      <c r="J872" t="str">
        <f>TRIM(CONCATENATE(wiz_6[[#This Row],[SHIPPER..................]],wiz_6[[#This Row],[ZIP2..]],wiz_6[[#This Row],[ZIP3..]]))</f>
        <v>TRACTOR SUPPLY MANHAT| 4934842134</v>
      </c>
      <c r="K872">
        <v>1</v>
      </c>
      <c r="L872">
        <v>1.35</v>
      </c>
      <c r="M872">
        <v>0.22</v>
      </c>
      <c r="N872">
        <v>497</v>
      </c>
      <c r="O872">
        <v>0.79</v>
      </c>
      <c r="P872">
        <v>143</v>
      </c>
      <c r="Q872">
        <v>0.35</v>
      </c>
      <c r="R872">
        <v>8</v>
      </c>
      <c r="S872">
        <v>-136</v>
      </c>
      <c r="T872">
        <v>42</v>
      </c>
      <c r="U872">
        <v>64</v>
      </c>
      <c r="V872">
        <v>-30</v>
      </c>
      <c r="W872">
        <v>48359</v>
      </c>
      <c r="X872">
        <v>49348</v>
      </c>
      <c r="Y872">
        <v>42134</v>
      </c>
      <c r="Z872">
        <v>1.35</v>
      </c>
      <c r="AA872">
        <f t="shared" si="173"/>
        <v>10012</v>
      </c>
      <c r="AB872">
        <f t="shared" si="174"/>
        <v>-30</v>
      </c>
      <c r="AC872">
        <f t="shared" si="175"/>
        <v>6159</v>
      </c>
      <c r="AD872">
        <f t="shared" si="176"/>
        <v>0.6151618058330004</v>
      </c>
      <c r="AE872">
        <f t="shared" si="177"/>
        <v>0</v>
      </c>
      <c r="AF872" t="e">
        <f t="shared" ca="1" si="178"/>
        <v>#N/A</v>
      </c>
      <c r="AG872" t="e">
        <f t="shared" ca="1" si="179"/>
        <v>#N/A</v>
      </c>
      <c r="AH872" t="e">
        <f t="shared" ca="1" si="180"/>
        <v>#N/A</v>
      </c>
      <c r="AI872" t="e">
        <f t="shared" ca="1" si="169"/>
        <v>#N/A</v>
      </c>
      <c r="AJ872">
        <f t="shared" si="170"/>
        <v>9.988014382740711E-5</v>
      </c>
      <c r="AK872">
        <f t="shared" si="171"/>
        <v>0</v>
      </c>
      <c r="AL872" t="e">
        <f t="shared" ca="1" si="181"/>
        <v>#N/A</v>
      </c>
      <c r="AM872" t="b">
        <f t="shared" si="172"/>
        <v>0</v>
      </c>
    </row>
    <row r="873" spans="1:39" x14ac:dyDescent="0.3">
      <c r="A873" t="s">
        <v>1063</v>
      </c>
      <c r="B873" t="s">
        <v>1064</v>
      </c>
      <c r="C873" t="s">
        <v>39</v>
      </c>
      <c r="D873" t="s">
        <v>176</v>
      </c>
      <c r="E873" t="s">
        <v>1065</v>
      </c>
      <c r="F873" s="13" t="str">
        <f>_xlfn.CONCAT(wiz_6[[#This Row],[OCTY......]],",",wiz_6[[#This Row],[OS]])</f>
        <v>WYOMING   ,MI</v>
      </c>
      <c r="G873" t="s">
        <v>61</v>
      </c>
      <c r="H873" t="s">
        <v>125</v>
      </c>
      <c r="I873" s="13" t="str">
        <f>_xlfn.CONCAT(wiz_6[[#This Row],[DCTY......]], ",",wiz_6[[#This Row],[DS]])</f>
        <v>TROY      ,MO</v>
      </c>
      <c r="J873" t="str">
        <f>TRIM(CONCATENATE(wiz_6[[#This Row],[SHIPPER..................]],wiz_6[[#This Row],[ZIP2..]],wiz_6[[#This Row],[ZIP3..]]))</f>
        <v>KELLER LOGISTCS | 4950963379</v>
      </c>
      <c r="K873">
        <v>1</v>
      </c>
      <c r="L873">
        <v>1.36</v>
      </c>
      <c r="M873">
        <v>0.27</v>
      </c>
      <c r="N873">
        <v>490</v>
      </c>
      <c r="O873">
        <v>0.83</v>
      </c>
      <c r="P873">
        <v>8</v>
      </c>
      <c r="Q873">
        <v>0.25</v>
      </c>
      <c r="R873">
        <v>-25</v>
      </c>
      <c r="S873">
        <v>15</v>
      </c>
      <c r="T873">
        <v>32</v>
      </c>
      <c r="U873">
        <v>134</v>
      </c>
      <c r="V873">
        <v>181</v>
      </c>
      <c r="W873">
        <v>49315</v>
      </c>
      <c r="X873">
        <v>49509</v>
      </c>
      <c r="Y873">
        <v>63379</v>
      </c>
      <c r="Z873">
        <v>1.41</v>
      </c>
      <c r="AA873">
        <f t="shared" si="173"/>
        <v>10012</v>
      </c>
      <c r="AB873">
        <f t="shared" si="174"/>
        <v>181</v>
      </c>
      <c r="AC873">
        <f t="shared" si="175"/>
        <v>6159</v>
      </c>
      <c r="AD873">
        <f t="shared" si="176"/>
        <v>0.6151618058330004</v>
      </c>
      <c r="AE873">
        <f t="shared" si="177"/>
        <v>0</v>
      </c>
      <c r="AF873" t="e">
        <f t="shared" ca="1" si="178"/>
        <v>#N/A</v>
      </c>
      <c r="AG873" t="e">
        <f t="shared" ca="1" si="179"/>
        <v>#N/A</v>
      </c>
      <c r="AH873" t="e">
        <f t="shared" ca="1" si="180"/>
        <v>#N/A</v>
      </c>
      <c r="AI873" t="e">
        <f t="shared" ca="1" si="169"/>
        <v>#N/A</v>
      </c>
      <c r="AJ873">
        <f t="shared" si="170"/>
        <v>9.988014382740711E-5</v>
      </c>
      <c r="AK873">
        <f t="shared" si="171"/>
        <v>0</v>
      </c>
      <c r="AL873" t="e">
        <f t="shared" ca="1" si="181"/>
        <v>#N/A</v>
      </c>
      <c r="AM873" t="b">
        <f t="shared" si="172"/>
        <v>0</v>
      </c>
    </row>
    <row r="874" spans="1:39" x14ac:dyDescent="0.3">
      <c r="A874" t="s">
        <v>475</v>
      </c>
      <c r="B874" t="s">
        <v>476</v>
      </c>
      <c r="C874" t="s">
        <v>39</v>
      </c>
      <c r="D874" t="s">
        <v>176</v>
      </c>
      <c r="E874" t="s">
        <v>1065</v>
      </c>
      <c r="F874" s="13" t="str">
        <f>_xlfn.CONCAT(wiz_6[[#This Row],[OCTY......]],",",wiz_6[[#This Row],[OS]])</f>
        <v>WYOMING   ,MI</v>
      </c>
      <c r="G874" t="s">
        <v>87</v>
      </c>
      <c r="H874" t="s">
        <v>297</v>
      </c>
      <c r="I874" s="13" t="str">
        <f>_xlfn.CONCAT(wiz_6[[#This Row],[DCTY......]], ",",wiz_6[[#This Row],[DS]])</f>
        <v>MIDDLETOWN,OH</v>
      </c>
      <c r="J874" t="str">
        <f>TRIM(CONCATENATE(wiz_6[[#This Row],[SHIPPER..................]],wiz_6[[#This Row],[ZIP2..]],wiz_6[[#This Row],[ZIP3..]]))</f>
        <v>AXLE LOGISICS LLC | 4950945042</v>
      </c>
      <c r="K874">
        <v>1</v>
      </c>
      <c r="L874">
        <v>1.1299999999999999</v>
      </c>
      <c r="M874">
        <v>0.28000000000000003</v>
      </c>
      <c r="N874">
        <v>319</v>
      </c>
      <c r="O874">
        <v>1.04</v>
      </c>
      <c r="P874">
        <v>8</v>
      </c>
      <c r="Q874">
        <v>0.25</v>
      </c>
      <c r="R874">
        <v>-23</v>
      </c>
      <c r="S874">
        <v>15</v>
      </c>
      <c r="T874">
        <v>-49</v>
      </c>
      <c r="U874">
        <v>58</v>
      </c>
      <c r="V874">
        <v>24</v>
      </c>
      <c r="W874">
        <v>49315</v>
      </c>
      <c r="X874">
        <v>49509</v>
      </c>
      <c r="Y874">
        <v>45042</v>
      </c>
      <c r="Z874">
        <v>1.19</v>
      </c>
      <c r="AA874">
        <f t="shared" si="173"/>
        <v>10012</v>
      </c>
      <c r="AB874">
        <f t="shared" si="174"/>
        <v>24</v>
      </c>
      <c r="AC874">
        <f t="shared" si="175"/>
        <v>6159</v>
      </c>
      <c r="AD874">
        <f t="shared" si="176"/>
        <v>0.6151618058330004</v>
      </c>
      <c r="AE874">
        <f t="shared" si="177"/>
        <v>0</v>
      </c>
      <c r="AF874" t="e">
        <f t="shared" ca="1" si="178"/>
        <v>#N/A</v>
      </c>
      <c r="AG874" t="e">
        <f t="shared" ca="1" si="179"/>
        <v>#N/A</v>
      </c>
      <c r="AH874" t="e">
        <f t="shared" ca="1" si="180"/>
        <v>#N/A</v>
      </c>
      <c r="AI874" t="e">
        <f t="shared" ca="1" si="169"/>
        <v>#N/A</v>
      </c>
      <c r="AJ874">
        <f t="shared" si="170"/>
        <v>9.988014382740711E-5</v>
      </c>
      <c r="AK874">
        <f t="shared" si="171"/>
        <v>0</v>
      </c>
      <c r="AL874" t="e">
        <f t="shared" ca="1" si="181"/>
        <v>#N/A</v>
      </c>
      <c r="AM874" t="b">
        <f t="shared" si="172"/>
        <v>0</v>
      </c>
    </row>
    <row r="875" spans="1:39" x14ac:dyDescent="0.3">
      <c r="A875" t="s">
        <v>37</v>
      </c>
      <c r="B875" t="s">
        <v>38</v>
      </c>
      <c r="C875" t="s">
        <v>39</v>
      </c>
      <c r="D875" t="s">
        <v>176</v>
      </c>
      <c r="E875" t="s">
        <v>493</v>
      </c>
      <c r="F875" s="13" t="str">
        <f>_xlfn.CONCAT(wiz_6[[#This Row],[OCTY......]],",",wiz_6[[#This Row],[OS]])</f>
        <v>GRAND RAPI,MI</v>
      </c>
      <c r="G875" t="s">
        <v>70</v>
      </c>
      <c r="H875" t="s">
        <v>447</v>
      </c>
      <c r="I875" s="13" t="str">
        <f>_xlfn.CONCAT(wiz_6[[#This Row],[DCTY......]], ",",wiz_6[[#This Row],[DS]])</f>
        <v>COVINGTON ,TN</v>
      </c>
      <c r="J875" t="str">
        <f>TRIM(CONCATENATE(wiz_6[[#This Row],[SHIPPER..................]],wiz_6[[#This Row],[ZIP2..]],wiz_6[[#This Row],[ZIP3..]]))</f>
        <v>b: C H ROBINSON | 4950138019</v>
      </c>
      <c r="K875">
        <v>1</v>
      </c>
      <c r="L875">
        <v>0.81</v>
      </c>
      <c r="M875">
        <v>0.27</v>
      </c>
      <c r="N875">
        <v>649</v>
      </c>
      <c r="O875">
        <v>1.63</v>
      </c>
      <c r="P875">
        <v>23</v>
      </c>
      <c r="Q875">
        <v>0.25</v>
      </c>
      <c r="R875">
        <v>-34</v>
      </c>
      <c r="S875">
        <v>-4</v>
      </c>
      <c r="T875">
        <v>-99</v>
      </c>
      <c r="U875">
        <v>-139</v>
      </c>
      <c r="V875">
        <v>-242</v>
      </c>
      <c r="W875">
        <v>49464</v>
      </c>
      <c r="X875">
        <v>49501</v>
      </c>
      <c r="Y875">
        <v>38019</v>
      </c>
      <c r="Z875">
        <v>0.86</v>
      </c>
      <c r="AA875">
        <f t="shared" si="173"/>
        <v>10012</v>
      </c>
      <c r="AB875">
        <f t="shared" si="174"/>
        <v>-242</v>
      </c>
      <c r="AC875">
        <f t="shared" si="175"/>
        <v>6159</v>
      </c>
      <c r="AD875">
        <f t="shared" si="176"/>
        <v>0.6151618058330004</v>
      </c>
      <c r="AE875">
        <f t="shared" si="177"/>
        <v>0</v>
      </c>
      <c r="AF875" t="e">
        <f t="shared" ca="1" si="178"/>
        <v>#N/A</v>
      </c>
      <c r="AG875" t="e">
        <f t="shared" ca="1" si="179"/>
        <v>#N/A</v>
      </c>
      <c r="AH875" t="e">
        <f t="shared" ca="1" si="180"/>
        <v>#N/A</v>
      </c>
      <c r="AI875" t="e">
        <f t="shared" ca="1" si="169"/>
        <v>#N/A</v>
      </c>
      <c r="AJ875">
        <f t="shared" si="170"/>
        <v>9.988014382740711E-5</v>
      </c>
      <c r="AK875">
        <f t="shared" si="171"/>
        <v>0</v>
      </c>
      <c r="AL875" t="e">
        <f t="shared" ca="1" si="181"/>
        <v>#N/A</v>
      </c>
      <c r="AM875" t="b">
        <f t="shared" si="172"/>
        <v>0</v>
      </c>
    </row>
    <row r="876" spans="1:39" x14ac:dyDescent="0.3">
      <c r="A876" t="s">
        <v>765</v>
      </c>
      <c r="B876" t="s">
        <v>766</v>
      </c>
      <c r="C876" t="s">
        <v>39</v>
      </c>
      <c r="D876" t="s">
        <v>176</v>
      </c>
      <c r="E876" t="s">
        <v>1066</v>
      </c>
      <c r="F876" s="13" t="str">
        <f>_xlfn.CONCAT(wiz_6[[#This Row],[OCTY......]],",",wiz_6[[#This Row],[OS]])</f>
        <v>GRAND HAVE,MI</v>
      </c>
      <c r="G876" t="s">
        <v>70</v>
      </c>
      <c r="H876" t="s">
        <v>578</v>
      </c>
      <c r="I876" s="13" t="str">
        <f>_xlfn.CONCAT(wiz_6[[#This Row],[DCTY......]], ",",wiz_6[[#This Row],[DS]])</f>
        <v>MOUNT JULI,TN</v>
      </c>
      <c r="J876" t="str">
        <f>TRIM(CONCATENATE(wiz_6[[#This Row],[SHIPPER..................]],wiz_6[[#This Row],[ZIP2..]],wiz_6[[#This Row],[ZIP3..]]))</f>
        <v>NISSAN NORTH AMERICA | 4941737121</v>
      </c>
      <c r="K876">
        <v>1</v>
      </c>
      <c r="L876">
        <v>1.62</v>
      </c>
      <c r="M876">
        <v>0.14000000000000001</v>
      </c>
      <c r="N876">
        <v>597</v>
      </c>
      <c r="O876">
        <v>1.08</v>
      </c>
      <c r="P876">
        <v>176</v>
      </c>
      <c r="Q876">
        <v>0.4</v>
      </c>
      <c r="R876">
        <v>18</v>
      </c>
      <c r="S876">
        <v>-178</v>
      </c>
      <c r="T876">
        <v>5</v>
      </c>
      <c r="U876">
        <v>213</v>
      </c>
      <c r="V876">
        <v>40</v>
      </c>
      <c r="W876">
        <v>48030</v>
      </c>
      <c r="X876">
        <v>49417</v>
      </c>
      <c r="Y876">
        <v>37121</v>
      </c>
      <c r="Z876">
        <v>1.54</v>
      </c>
      <c r="AA876">
        <f t="shared" si="173"/>
        <v>10012</v>
      </c>
      <c r="AB876">
        <f t="shared" si="174"/>
        <v>40</v>
      </c>
      <c r="AC876">
        <f t="shared" si="175"/>
        <v>6159</v>
      </c>
      <c r="AD876">
        <f t="shared" si="176"/>
        <v>0.6151618058330004</v>
      </c>
      <c r="AE876">
        <f t="shared" si="177"/>
        <v>0</v>
      </c>
      <c r="AF876" t="e">
        <f t="shared" ca="1" si="178"/>
        <v>#N/A</v>
      </c>
      <c r="AG876" t="e">
        <f t="shared" ca="1" si="179"/>
        <v>#N/A</v>
      </c>
      <c r="AH876" t="e">
        <f t="shared" ca="1" si="180"/>
        <v>#N/A</v>
      </c>
      <c r="AI876" t="e">
        <f t="shared" ca="1" si="169"/>
        <v>#N/A</v>
      </c>
      <c r="AJ876">
        <f t="shared" si="170"/>
        <v>9.988014382740711E-5</v>
      </c>
      <c r="AK876">
        <f t="shared" si="171"/>
        <v>0</v>
      </c>
      <c r="AL876" t="e">
        <f t="shared" ca="1" si="181"/>
        <v>#N/A</v>
      </c>
      <c r="AM876" t="b">
        <f t="shared" si="172"/>
        <v>0</v>
      </c>
    </row>
    <row r="877" spans="1:39" x14ac:dyDescent="0.3">
      <c r="A877" t="s">
        <v>765</v>
      </c>
      <c r="B877" t="s">
        <v>766</v>
      </c>
      <c r="C877" t="s">
        <v>39</v>
      </c>
      <c r="D877" t="s">
        <v>176</v>
      </c>
      <c r="E877" t="s">
        <v>1061</v>
      </c>
      <c r="F877" s="13" t="str">
        <f>_xlfn.CONCAT(wiz_6[[#This Row],[OCTY......]],",",wiz_6[[#This Row],[OS]])</f>
        <v>HOLLAND   ,MI</v>
      </c>
      <c r="G877" t="s">
        <v>70</v>
      </c>
      <c r="H877" t="s">
        <v>578</v>
      </c>
      <c r="I877" s="13" t="str">
        <f>_xlfn.CONCAT(wiz_6[[#This Row],[DCTY......]], ",",wiz_6[[#This Row],[DS]])</f>
        <v>MOUNT JULI,TN</v>
      </c>
      <c r="J877" t="str">
        <f>TRIM(CONCATENATE(wiz_6[[#This Row],[SHIPPER..................]],wiz_6[[#This Row],[ZIP2..]],wiz_6[[#This Row],[ZIP3..]]))</f>
        <v>NISSAN NORTH AMERICA | 4942237121</v>
      </c>
      <c r="K877">
        <v>1</v>
      </c>
      <c r="L877">
        <v>1.59</v>
      </c>
      <c r="M877">
        <v>0.14000000000000001</v>
      </c>
      <c r="N877">
        <v>583</v>
      </c>
      <c r="O877">
        <v>1.1000000000000001</v>
      </c>
      <c r="P877">
        <v>25</v>
      </c>
      <c r="Q877">
        <v>0.25</v>
      </c>
      <c r="R877">
        <v>-17</v>
      </c>
      <c r="S877">
        <v>-7</v>
      </c>
      <c r="T877">
        <v>0</v>
      </c>
      <c r="U877">
        <v>222</v>
      </c>
      <c r="V877">
        <v>215</v>
      </c>
      <c r="W877">
        <v>49509</v>
      </c>
      <c r="X877">
        <v>49422</v>
      </c>
      <c r="Y877">
        <v>37121</v>
      </c>
      <c r="Z877">
        <v>1.51</v>
      </c>
      <c r="AA877">
        <f t="shared" si="173"/>
        <v>10012</v>
      </c>
      <c r="AB877">
        <f t="shared" si="174"/>
        <v>215</v>
      </c>
      <c r="AC877">
        <f t="shared" si="175"/>
        <v>6159</v>
      </c>
      <c r="AD877">
        <f t="shared" si="176"/>
        <v>0.6151618058330004</v>
      </c>
      <c r="AE877">
        <f t="shared" si="177"/>
        <v>0</v>
      </c>
      <c r="AF877" t="e">
        <f t="shared" ca="1" si="178"/>
        <v>#N/A</v>
      </c>
      <c r="AG877" t="e">
        <f t="shared" ca="1" si="179"/>
        <v>#N/A</v>
      </c>
      <c r="AH877" t="e">
        <f t="shared" ca="1" si="180"/>
        <v>#N/A</v>
      </c>
      <c r="AI877" t="e">
        <f t="shared" ca="1" si="169"/>
        <v>#N/A</v>
      </c>
      <c r="AJ877">
        <f t="shared" si="170"/>
        <v>9.988014382740711E-5</v>
      </c>
      <c r="AK877">
        <f t="shared" si="171"/>
        <v>0</v>
      </c>
      <c r="AL877" t="e">
        <f t="shared" ca="1" si="181"/>
        <v>#N/A</v>
      </c>
      <c r="AM877" t="b">
        <f t="shared" si="172"/>
        <v>0</v>
      </c>
    </row>
    <row r="878" spans="1:39" x14ac:dyDescent="0.3">
      <c r="A878" t="s">
        <v>765</v>
      </c>
      <c r="B878" t="s">
        <v>766</v>
      </c>
      <c r="C878" t="s">
        <v>39</v>
      </c>
      <c r="D878" t="s">
        <v>176</v>
      </c>
      <c r="E878" t="s">
        <v>1067</v>
      </c>
      <c r="F878" s="13" t="str">
        <f>_xlfn.CONCAT(wiz_6[[#This Row],[OCTY......]],",",wiz_6[[#This Row],[OS]])</f>
        <v>KENTWOOD  ,MI</v>
      </c>
      <c r="G878" t="s">
        <v>70</v>
      </c>
      <c r="H878" t="s">
        <v>578</v>
      </c>
      <c r="I878" s="13" t="str">
        <f>_xlfn.CONCAT(wiz_6[[#This Row],[DCTY......]], ",",wiz_6[[#This Row],[DS]])</f>
        <v>MOUNT JULI,TN</v>
      </c>
      <c r="J878" t="str">
        <f>TRIM(CONCATENATE(wiz_6[[#This Row],[SHIPPER..................]],wiz_6[[#This Row],[ZIP2..]],wiz_6[[#This Row],[ZIP3..]]))</f>
        <v>NISSAN NORTH AMERICA | 4950937121</v>
      </c>
      <c r="K878">
        <v>1</v>
      </c>
      <c r="L878">
        <v>1.73</v>
      </c>
      <c r="M878">
        <v>0.14000000000000001</v>
      </c>
      <c r="N878">
        <v>557</v>
      </c>
      <c r="O878">
        <v>1.17</v>
      </c>
      <c r="P878">
        <v>138</v>
      </c>
      <c r="Q878">
        <v>0.35</v>
      </c>
      <c r="R878">
        <v>14</v>
      </c>
      <c r="S878">
        <v>-130</v>
      </c>
      <c r="T878">
        <v>-16</v>
      </c>
      <c r="U878">
        <v>259</v>
      </c>
      <c r="V878">
        <v>113</v>
      </c>
      <c r="W878">
        <v>48007</v>
      </c>
      <c r="X878">
        <v>49509</v>
      </c>
      <c r="Y878">
        <v>37121</v>
      </c>
      <c r="Z878">
        <v>1.65</v>
      </c>
      <c r="AA878">
        <f t="shared" si="173"/>
        <v>10012</v>
      </c>
      <c r="AB878">
        <f t="shared" si="174"/>
        <v>113</v>
      </c>
      <c r="AC878">
        <f t="shared" si="175"/>
        <v>6159</v>
      </c>
      <c r="AD878">
        <f t="shared" si="176"/>
        <v>0.6151618058330004</v>
      </c>
      <c r="AE878">
        <f t="shared" si="177"/>
        <v>0</v>
      </c>
      <c r="AF878" t="e">
        <f t="shared" ca="1" si="178"/>
        <v>#N/A</v>
      </c>
      <c r="AG878" t="e">
        <f t="shared" ca="1" si="179"/>
        <v>#N/A</v>
      </c>
      <c r="AH878" t="e">
        <f t="shared" ca="1" si="180"/>
        <v>#N/A</v>
      </c>
      <c r="AI878" t="e">
        <f t="shared" ca="1" si="169"/>
        <v>#N/A</v>
      </c>
      <c r="AJ878">
        <f t="shared" si="170"/>
        <v>9.988014382740711E-5</v>
      </c>
      <c r="AK878">
        <f t="shared" si="171"/>
        <v>0</v>
      </c>
      <c r="AL878" t="e">
        <f t="shared" ca="1" si="181"/>
        <v>#N/A</v>
      </c>
      <c r="AM878" t="b">
        <f t="shared" si="172"/>
        <v>0</v>
      </c>
    </row>
    <row r="879" spans="1:39" x14ac:dyDescent="0.3">
      <c r="A879" t="s">
        <v>37</v>
      </c>
      <c r="B879" t="s">
        <v>38</v>
      </c>
      <c r="C879" t="s">
        <v>39</v>
      </c>
      <c r="D879" t="s">
        <v>176</v>
      </c>
      <c r="E879" t="s">
        <v>1067</v>
      </c>
      <c r="F879" s="13" t="str">
        <f>_xlfn.CONCAT(wiz_6[[#This Row],[OCTY......]],",",wiz_6[[#This Row],[OS]])</f>
        <v>KENTWOOD  ,MI</v>
      </c>
      <c r="G879" t="s">
        <v>396</v>
      </c>
      <c r="H879" t="s">
        <v>1068</v>
      </c>
      <c r="I879" s="13" t="str">
        <f>_xlfn.CONCAT(wiz_6[[#This Row],[DCTY......]], ",",wiz_6[[#This Row],[DS]])</f>
        <v>SKIPPERS  ,VA</v>
      </c>
      <c r="J879" t="str">
        <f>TRIM(CONCATENATE(wiz_6[[#This Row],[SHIPPER..................]],wiz_6[[#This Row],[ZIP2..]],wiz_6[[#This Row],[ZIP3..]]))</f>
        <v>b: C H ROBINSON | 4950923879</v>
      </c>
      <c r="K879">
        <v>1</v>
      </c>
      <c r="L879">
        <v>1.67</v>
      </c>
      <c r="M879">
        <v>0.28000000000000003</v>
      </c>
      <c r="N879">
        <v>819</v>
      </c>
      <c r="O879">
        <v>1.77</v>
      </c>
      <c r="P879">
        <v>149</v>
      </c>
      <c r="Q879">
        <v>0.35</v>
      </c>
      <c r="R879">
        <v>146</v>
      </c>
      <c r="S879">
        <v>-144</v>
      </c>
      <c r="T879">
        <v>-2</v>
      </c>
      <c r="U879">
        <v>42</v>
      </c>
      <c r="V879">
        <v>-104</v>
      </c>
      <c r="W879">
        <v>48007</v>
      </c>
      <c r="X879">
        <v>49509</v>
      </c>
      <c r="Y879">
        <v>23879</v>
      </c>
      <c r="Z879">
        <v>1.73</v>
      </c>
      <c r="AA879">
        <f t="shared" si="173"/>
        <v>10012</v>
      </c>
      <c r="AB879">
        <f t="shared" si="174"/>
        <v>-104</v>
      </c>
      <c r="AC879">
        <f t="shared" si="175"/>
        <v>6159</v>
      </c>
      <c r="AD879">
        <f t="shared" si="176"/>
        <v>0.6151618058330004</v>
      </c>
      <c r="AE879">
        <f t="shared" si="177"/>
        <v>0</v>
      </c>
      <c r="AF879" t="e">
        <f t="shared" ca="1" si="178"/>
        <v>#N/A</v>
      </c>
      <c r="AG879" t="e">
        <f t="shared" ca="1" si="179"/>
        <v>#N/A</v>
      </c>
      <c r="AH879" t="e">
        <f t="shared" ca="1" si="180"/>
        <v>#N/A</v>
      </c>
      <c r="AI879" t="e">
        <f t="shared" ca="1" si="169"/>
        <v>#N/A</v>
      </c>
      <c r="AJ879">
        <f t="shared" si="170"/>
        <v>9.988014382740711E-5</v>
      </c>
      <c r="AK879">
        <f t="shared" si="171"/>
        <v>0</v>
      </c>
      <c r="AL879" t="e">
        <f t="shared" ca="1" si="181"/>
        <v>#N/A</v>
      </c>
      <c r="AM879" t="b">
        <f t="shared" si="172"/>
        <v>0</v>
      </c>
    </row>
    <row r="880" spans="1:39" x14ac:dyDescent="0.3">
      <c r="A880" t="s">
        <v>1069</v>
      </c>
      <c r="B880" t="s">
        <v>1070</v>
      </c>
      <c r="C880" t="s">
        <v>39</v>
      </c>
      <c r="D880" t="s">
        <v>176</v>
      </c>
      <c r="E880" t="s">
        <v>1071</v>
      </c>
      <c r="F880" s="13" t="str">
        <f>_xlfn.CONCAT(wiz_6[[#This Row],[OCTY......]],",",wiz_6[[#This Row],[OS]])</f>
        <v>ADRIAN    ,MI</v>
      </c>
      <c r="G880" t="s">
        <v>70</v>
      </c>
      <c r="H880" t="s">
        <v>1072</v>
      </c>
      <c r="I880" s="13" t="str">
        <f>_xlfn.CONCAT(wiz_6[[#This Row],[DCTY......]], ",",wiz_6[[#This Row],[DS]])</f>
        <v>SOUTH PITT,TN</v>
      </c>
      <c r="J880" t="str">
        <f>TRIM(CONCATENATE(wiz_6[[#This Row],[SHIPPER..................]],wiz_6[[#This Row],[ZIP2..]],wiz_6[[#This Row],[ZIP3..]]))</f>
        <v>b: MATSON LOGISTICS | 4922137380</v>
      </c>
      <c r="K880">
        <v>1</v>
      </c>
      <c r="L880">
        <v>1.37</v>
      </c>
      <c r="M880">
        <v>0.27</v>
      </c>
      <c r="N880">
        <v>609</v>
      </c>
      <c r="O880">
        <v>1.96</v>
      </c>
      <c r="P880">
        <v>83</v>
      </c>
      <c r="Q880">
        <v>0.3</v>
      </c>
      <c r="R880">
        <v>-37</v>
      </c>
      <c r="S880">
        <v>77</v>
      </c>
      <c r="T880">
        <v>-177</v>
      </c>
      <c r="U880">
        <v>-165</v>
      </c>
      <c r="V880">
        <v>-265</v>
      </c>
      <c r="W880">
        <v>48007</v>
      </c>
      <c r="X880">
        <v>49221</v>
      </c>
      <c r="Y880">
        <v>37380</v>
      </c>
      <c r="Z880">
        <v>1.42</v>
      </c>
      <c r="AA880">
        <f t="shared" si="173"/>
        <v>10012</v>
      </c>
      <c r="AB880">
        <f t="shared" si="174"/>
        <v>-265</v>
      </c>
      <c r="AC880">
        <f t="shared" si="175"/>
        <v>6159</v>
      </c>
      <c r="AD880">
        <f t="shared" si="176"/>
        <v>0.6151618058330004</v>
      </c>
      <c r="AE880">
        <f t="shared" si="177"/>
        <v>0</v>
      </c>
      <c r="AF880" t="e">
        <f t="shared" ca="1" si="178"/>
        <v>#N/A</v>
      </c>
      <c r="AG880" t="e">
        <f t="shared" ca="1" si="179"/>
        <v>#N/A</v>
      </c>
      <c r="AH880" t="e">
        <f t="shared" ca="1" si="180"/>
        <v>#N/A</v>
      </c>
      <c r="AI880" t="e">
        <f t="shared" ca="1" si="169"/>
        <v>#N/A</v>
      </c>
      <c r="AJ880">
        <f t="shared" si="170"/>
        <v>9.988014382740711E-5</v>
      </c>
      <c r="AK880">
        <f t="shared" si="171"/>
        <v>0</v>
      </c>
      <c r="AL880" t="e">
        <f t="shared" ca="1" si="181"/>
        <v>#N/A</v>
      </c>
      <c r="AM880" t="b">
        <f t="shared" si="172"/>
        <v>0</v>
      </c>
    </row>
    <row r="881" spans="1:39" x14ac:dyDescent="0.3">
      <c r="A881" t="s">
        <v>1073</v>
      </c>
      <c r="B881" t="s">
        <v>1074</v>
      </c>
      <c r="C881" t="s">
        <v>39</v>
      </c>
      <c r="D881" t="s">
        <v>176</v>
      </c>
      <c r="E881" t="s">
        <v>1075</v>
      </c>
      <c r="F881" s="13" t="str">
        <f>_xlfn.CONCAT(wiz_6[[#This Row],[OCTY......]],",",wiz_6[[#This Row],[OS]])</f>
        <v>COLDWATER ,MI</v>
      </c>
      <c r="G881" t="s">
        <v>68</v>
      </c>
      <c r="H881" t="s">
        <v>924</v>
      </c>
      <c r="I881" s="13" t="str">
        <f>_xlfn.CONCAT(wiz_6[[#This Row],[DCTY......]], ",",wiz_6[[#This Row],[DS]])</f>
        <v>HIGH POINT,NC</v>
      </c>
      <c r="J881" t="str">
        <f>TRIM(CONCATENATE(wiz_6[[#This Row],[SHIPPER..................]],wiz_6[[#This Row],[ZIP2..]],wiz_6[[#This Row],[ZIP3..]]))</f>
        <v>b: BUCKEYE TRANSPORTA| 4903627260</v>
      </c>
      <c r="K881">
        <v>1</v>
      </c>
      <c r="L881">
        <v>1.42</v>
      </c>
      <c r="M881">
        <v>0.27</v>
      </c>
      <c r="N881">
        <v>621</v>
      </c>
      <c r="O881">
        <v>1.04</v>
      </c>
      <c r="P881">
        <v>99</v>
      </c>
      <c r="Q881">
        <v>0.3</v>
      </c>
      <c r="R881">
        <v>4</v>
      </c>
      <c r="S881">
        <v>27</v>
      </c>
      <c r="T881">
        <v>41</v>
      </c>
      <c r="U881">
        <v>-38</v>
      </c>
      <c r="V881">
        <v>30</v>
      </c>
      <c r="W881">
        <v>49315</v>
      </c>
      <c r="X881">
        <v>49036</v>
      </c>
      <c r="Y881">
        <v>27260</v>
      </c>
      <c r="Z881">
        <v>1.47</v>
      </c>
      <c r="AA881">
        <f t="shared" si="173"/>
        <v>10012</v>
      </c>
      <c r="AB881">
        <f t="shared" si="174"/>
        <v>30</v>
      </c>
      <c r="AC881">
        <f t="shared" si="175"/>
        <v>6159</v>
      </c>
      <c r="AD881">
        <f t="shared" si="176"/>
        <v>0.6151618058330004</v>
      </c>
      <c r="AE881">
        <f t="shared" si="177"/>
        <v>0</v>
      </c>
      <c r="AF881" t="e">
        <f t="shared" ca="1" si="178"/>
        <v>#N/A</v>
      </c>
      <c r="AG881" t="e">
        <f t="shared" ca="1" si="179"/>
        <v>#N/A</v>
      </c>
      <c r="AH881" t="e">
        <f t="shared" ca="1" si="180"/>
        <v>#N/A</v>
      </c>
      <c r="AI881" t="e">
        <f t="shared" ca="1" si="169"/>
        <v>#N/A</v>
      </c>
      <c r="AJ881">
        <f t="shared" si="170"/>
        <v>9.988014382740711E-5</v>
      </c>
      <c r="AK881">
        <f t="shared" si="171"/>
        <v>0</v>
      </c>
      <c r="AL881" t="e">
        <f t="shared" ca="1" si="181"/>
        <v>#N/A</v>
      </c>
      <c r="AM881" t="b">
        <f t="shared" si="172"/>
        <v>0</v>
      </c>
    </row>
    <row r="882" spans="1:39" x14ac:dyDescent="0.3">
      <c r="A882" t="s">
        <v>1076</v>
      </c>
      <c r="B882" t="s">
        <v>1077</v>
      </c>
      <c r="C882" t="s">
        <v>39</v>
      </c>
      <c r="D882" t="s">
        <v>176</v>
      </c>
      <c r="E882" t="s">
        <v>1078</v>
      </c>
      <c r="F882" s="13" t="str">
        <f>_xlfn.CONCAT(wiz_6[[#This Row],[OCTY......]],",",wiz_6[[#This Row],[OS]])</f>
        <v>ANN ARBOR ,MI</v>
      </c>
      <c r="G882" t="s">
        <v>70</v>
      </c>
      <c r="H882" t="s">
        <v>1079</v>
      </c>
      <c r="I882" s="13" t="str">
        <f>_xlfn.CONCAT(wiz_6[[#This Row],[DCTY......]], ",",wiz_6[[#This Row],[DS]])</f>
        <v>MC KENZIE ,TN</v>
      </c>
      <c r="J882" t="str">
        <f>TRIM(CONCATENATE(wiz_6[[#This Row],[SHIPPER..................]],wiz_6[[#This Row],[ZIP2..]],wiz_6[[#This Row],[ZIP3..]]))</f>
        <v>PROFILE METAL FORMING| 4810338201</v>
      </c>
      <c r="K882">
        <v>1</v>
      </c>
      <c r="L882">
        <v>2.04</v>
      </c>
      <c r="M882">
        <v>0.28000000000000003</v>
      </c>
      <c r="N882">
        <v>597</v>
      </c>
      <c r="O882">
        <v>0.92</v>
      </c>
      <c r="P882">
        <v>59</v>
      </c>
      <c r="Q882">
        <v>0.3</v>
      </c>
      <c r="R882">
        <v>-42</v>
      </c>
      <c r="S882">
        <v>108</v>
      </c>
      <c r="T882">
        <v>43</v>
      </c>
      <c r="U882">
        <v>761</v>
      </c>
      <c r="V882">
        <v>912</v>
      </c>
      <c r="W882">
        <v>48359</v>
      </c>
      <c r="X882">
        <v>48103</v>
      </c>
      <c r="Y882">
        <v>38201</v>
      </c>
      <c r="Z882">
        <v>2.1</v>
      </c>
      <c r="AA882">
        <f t="shared" si="173"/>
        <v>10012</v>
      </c>
      <c r="AB882">
        <f t="shared" si="174"/>
        <v>912</v>
      </c>
      <c r="AC882">
        <f t="shared" si="175"/>
        <v>6159</v>
      </c>
      <c r="AD882">
        <f t="shared" si="176"/>
        <v>0.6151618058330004</v>
      </c>
      <c r="AE882">
        <f t="shared" si="177"/>
        <v>0</v>
      </c>
      <c r="AF882" t="e">
        <f t="shared" ca="1" si="178"/>
        <v>#N/A</v>
      </c>
      <c r="AG882" t="e">
        <f t="shared" ca="1" si="179"/>
        <v>#N/A</v>
      </c>
      <c r="AH882" t="e">
        <f t="shared" ca="1" si="180"/>
        <v>#N/A</v>
      </c>
      <c r="AI882" t="e">
        <f t="shared" ca="1" si="169"/>
        <v>#N/A</v>
      </c>
      <c r="AJ882">
        <f t="shared" si="170"/>
        <v>9.988014382740711E-5</v>
      </c>
      <c r="AK882">
        <f t="shared" si="171"/>
        <v>0</v>
      </c>
      <c r="AL882" t="e">
        <f t="shared" ca="1" si="181"/>
        <v>#N/A</v>
      </c>
      <c r="AM882" t="b">
        <f t="shared" si="172"/>
        <v>0</v>
      </c>
    </row>
    <row r="883" spans="1:39" x14ac:dyDescent="0.3">
      <c r="A883" t="s">
        <v>37</v>
      </c>
      <c r="B883" t="s">
        <v>38</v>
      </c>
      <c r="C883" t="s">
        <v>39</v>
      </c>
      <c r="D883" t="s">
        <v>176</v>
      </c>
      <c r="E883" t="s">
        <v>181</v>
      </c>
      <c r="F883" s="13" t="str">
        <f>_xlfn.CONCAT(wiz_6[[#This Row],[OCTY......]],",",wiz_6[[#This Row],[OS]])</f>
        <v>LITCHFIELD,MI</v>
      </c>
      <c r="G883" t="s">
        <v>70</v>
      </c>
      <c r="H883" t="s">
        <v>702</v>
      </c>
      <c r="I883" s="13" t="str">
        <f>_xlfn.CONCAT(wiz_6[[#This Row],[DCTY......]], ",",wiz_6[[#This Row],[DS]])</f>
        <v>LEWISBURG ,TN</v>
      </c>
      <c r="J883" t="str">
        <f>TRIM(CONCATENATE(wiz_6[[#This Row],[SHIPPER..................]],wiz_6[[#This Row],[ZIP2..]],wiz_6[[#This Row],[ZIP3..]]))</f>
        <v>b: C H ROBINSON | 4925237091</v>
      </c>
      <c r="K883">
        <v>1</v>
      </c>
      <c r="L883">
        <v>1.21</v>
      </c>
      <c r="M883">
        <v>0.27</v>
      </c>
      <c r="N883">
        <v>541</v>
      </c>
      <c r="O883">
        <v>1.05</v>
      </c>
      <c r="P883">
        <v>110</v>
      </c>
      <c r="Q883">
        <v>0.35</v>
      </c>
      <c r="R883">
        <v>-20</v>
      </c>
      <c r="S883">
        <v>-191</v>
      </c>
      <c r="T883">
        <v>-1</v>
      </c>
      <c r="U883">
        <v>-78</v>
      </c>
      <c r="V883">
        <v>-270</v>
      </c>
      <c r="W883">
        <v>45889</v>
      </c>
      <c r="X883">
        <v>49252</v>
      </c>
      <c r="Y883">
        <v>37091</v>
      </c>
      <c r="Z883">
        <v>1.26</v>
      </c>
      <c r="AA883">
        <f t="shared" si="173"/>
        <v>10012</v>
      </c>
      <c r="AB883">
        <f t="shared" si="174"/>
        <v>-270</v>
      </c>
      <c r="AC883">
        <f t="shared" si="175"/>
        <v>6159</v>
      </c>
      <c r="AD883">
        <f t="shared" si="176"/>
        <v>0.6151618058330004</v>
      </c>
      <c r="AE883">
        <f t="shared" si="177"/>
        <v>0</v>
      </c>
      <c r="AF883" t="e">
        <f t="shared" ca="1" si="178"/>
        <v>#N/A</v>
      </c>
      <c r="AG883" t="e">
        <f t="shared" ca="1" si="179"/>
        <v>#N/A</v>
      </c>
      <c r="AH883" t="e">
        <f t="shared" ca="1" si="180"/>
        <v>#N/A</v>
      </c>
      <c r="AI883" t="e">
        <f t="shared" ca="1" si="169"/>
        <v>#N/A</v>
      </c>
      <c r="AJ883">
        <f t="shared" si="170"/>
        <v>9.988014382740711E-5</v>
      </c>
      <c r="AK883">
        <f t="shared" si="171"/>
        <v>0</v>
      </c>
      <c r="AL883" t="e">
        <f t="shared" ca="1" si="181"/>
        <v>#N/A</v>
      </c>
      <c r="AM883" t="b">
        <f t="shared" si="172"/>
        <v>0</v>
      </c>
    </row>
    <row r="884" spans="1:39" x14ac:dyDescent="0.3">
      <c r="A884" t="s">
        <v>657</v>
      </c>
      <c r="B884" t="s">
        <v>658</v>
      </c>
      <c r="C884" t="s">
        <v>39</v>
      </c>
      <c r="D884" t="s">
        <v>176</v>
      </c>
      <c r="E884" t="s">
        <v>1080</v>
      </c>
      <c r="F884" s="13" t="str">
        <f>_xlfn.CONCAT(wiz_6[[#This Row],[OCTY......]],",",wiz_6[[#This Row],[OS]])</f>
        <v>ALLEGAN   ,MI</v>
      </c>
      <c r="G884" t="s">
        <v>40</v>
      </c>
      <c r="H884" t="s">
        <v>60</v>
      </c>
      <c r="I884" s="13" t="str">
        <f>_xlfn.CONCAT(wiz_6[[#This Row],[DCTY......]], ",",wiz_6[[#This Row],[DS]])</f>
        <v>CULLMAN   ,AL</v>
      </c>
      <c r="J884" t="str">
        <f>TRIM(CONCATENATE(wiz_6[[#This Row],[SHIPPER..................]],wiz_6[[#This Row],[ZIP2..]],wiz_6[[#This Row],[ZIP3..]]))</f>
        <v>LANDSTAR RANGER BROKE| 4901035055</v>
      </c>
      <c r="K884">
        <v>1</v>
      </c>
      <c r="L884">
        <v>1.54</v>
      </c>
      <c r="M884">
        <v>0.28000000000000003</v>
      </c>
      <c r="N884">
        <v>659</v>
      </c>
      <c r="O884">
        <v>1.88</v>
      </c>
      <c r="P884">
        <v>48</v>
      </c>
      <c r="Q884">
        <v>0.25</v>
      </c>
      <c r="R884">
        <v>-33</v>
      </c>
      <c r="S884">
        <v>0</v>
      </c>
      <c r="T884">
        <v>-116</v>
      </c>
      <c r="U884">
        <v>-75</v>
      </c>
      <c r="V884">
        <v>-191</v>
      </c>
      <c r="W884">
        <v>49093</v>
      </c>
      <c r="X884">
        <v>49010</v>
      </c>
      <c r="Y884">
        <v>35055</v>
      </c>
      <c r="Z884">
        <v>1.6</v>
      </c>
      <c r="AA884">
        <f t="shared" si="173"/>
        <v>10012</v>
      </c>
      <c r="AB884">
        <f t="shared" si="174"/>
        <v>-191</v>
      </c>
      <c r="AC884">
        <f t="shared" si="175"/>
        <v>6159</v>
      </c>
      <c r="AD884">
        <f t="shared" si="176"/>
        <v>0.6151618058330004</v>
      </c>
      <c r="AE884">
        <f t="shared" si="177"/>
        <v>0</v>
      </c>
      <c r="AF884" t="e">
        <f t="shared" ca="1" si="178"/>
        <v>#N/A</v>
      </c>
      <c r="AG884" t="e">
        <f t="shared" ca="1" si="179"/>
        <v>#N/A</v>
      </c>
      <c r="AH884" t="e">
        <f t="shared" ca="1" si="180"/>
        <v>#N/A</v>
      </c>
      <c r="AI884" t="e">
        <f t="shared" ca="1" si="169"/>
        <v>#N/A</v>
      </c>
      <c r="AJ884">
        <f t="shared" si="170"/>
        <v>9.988014382740711E-5</v>
      </c>
      <c r="AK884">
        <f t="shared" si="171"/>
        <v>0</v>
      </c>
      <c r="AL884" t="e">
        <f t="shared" ca="1" si="181"/>
        <v>#N/A</v>
      </c>
      <c r="AM884" t="b">
        <f t="shared" si="172"/>
        <v>0</v>
      </c>
    </row>
    <row r="885" spans="1:39" x14ac:dyDescent="0.3">
      <c r="A885" t="s">
        <v>37</v>
      </c>
      <c r="B885" t="s">
        <v>38</v>
      </c>
      <c r="C885" t="s">
        <v>39</v>
      </c>
      <c r="D885" t="s">
        <v>176</v>
      </c>
      <c r="E885" t="s">
        <v>1081</v>
      </c>
      <c r="F885" s="13" t="str">
        <f>_xlfn.CONCAT(wiz_6[[#This Row],[OCTY......]],",",wiz_6[[#This Row],[OS]])</f>
        <v>BATTLE CRE,MI</v>
      </c>
      <c r="G885" t="s">
        <v>40</v>
      </c>
      <c r="H885" t="s">
        <v>212</v>
      </c>
      <c r="I885" s="13" t="str">
        <f>_xlfn.CONCAT(wiz_6[[#This Row],[DCTY......]], ",",wiz_6[[#This Row],[DS]])</f>
        <v>TUSCALOOSA,AL</v>
      </c>
      <c r="J885" t="str">
        <f>TRIM(CONCATENATE(wiz_6[[#This Row],[SHIPPER..................]],wiz_6[[#This Row],[ZIP2..]],wiz_6[[#This Row],[ZIP3..]]))</f>
        <v>b: C H ROBINSON | 4901435401</v>
      </c>
      <c r="K885">
        <v>2</v>
      </c>
      <c r="L885">
        <v>1.19</v>
      </c>
      <c r="M885">
        <v>0.28000000000000003</v>
      </c>
      <c r="N885">
        <v>753</v>
      </c>
      <c r="O885">
        <v>2.3199999999999998</v>
      </c>
      <c r="P885">
        <v>88</v>
      </c>
      <c r="Q885">
        <v>0.3</v>
      </c>
      <c r="R885">
        <v>-36</v>
      </c>
      <c r="S885">
        <v>-221</v>
      </c>
      <c r="T885">
        <v>-123</v>
      </c>
      <c r="U885">
        <v>-103</v>
      </c>
      <c r="V885">
        <v>-447</v>
      </c>
      <c r="W885">
        <v>49091</v>
      </c>
      <c r="X885">
        <v>49014</v>
      </c>
      <c r="Y885">
        <v>35401</v>
      </c>
      <c r="Z885">
        <v>1.25</v>
      </c>
      <c r="AA885">
        <f t="shared" si="173"/>
        <v>10012</v>
      </c>
      <c r="AB885">
        <f t="shared" si="174"/>
        <v>-894</v>
      </c>
      <c r="AC885">
        <f t="shared" si="175"/>
        <v>6159</v>
      </c>
      <c r="AD885">
        <f t="shared" si="176"/>
        <v>0.6151618058330004</v>
      </c>
      <c r="AE885">
        <f t="shared" si="177"/>
        <v>0</v>
      </c>
      <c r="AF885" t="e">
        <f t="shared" ca="1" si="178"/>
        <v>#N/A</v>
      </c>
      <c r="AG885" t="e">
        <f t="shared" ca="1" si="179"/>
        <v>#N/A</v>
      </c>
      <c r="AH885" t="e">
        <f t="shared" ca="1" si="180"/>
        <v>#N/A</v>
      </c>
      <c r="AI885" t="e">
        <f t="shared" ca="1" si="169"/>
        <v>#N/A</v>
      </c>
      <c r="AJ885">
        <f t="shared" si="170"/>
        <v>1.9976028765481422E-4</v>
      </c>
      <c r="AK885">
        <f t="shared" si="171"/>
        <v>0</v>
      </c>
      <c r="AL885" t="e">
        <f t="shared" ca="1" si="181"/>
        <v>#N/A</v>
      </c>
      <c r="AM885" t="b">
        <f t="shared" si="172"/>
        <v>0</v>
      </c>
    </row>
    <row r="886" spans="1:39" x14ac:dyDescent="0.3">
      <c r="A886" t="s">
        <v>37</v>
      </c>
      <c r="B886" t="s">
        <v>38</v>
      </c>
      <c r="C886" t="s">
        <v>39</v>
      </c>
      <c r="D886" t="s">
        <v>176</v>
      </c>
      <c r="E886" t="s">
        <v>1082</v>
      </c>
      <c r="F886" s="13" t="str">
        <f>_xlfn.CONCAT(wiz_6[[#This Row],[OCTY......]],",",wiz_6[[#This Row],[OS]])</f>
        <v>BENTON HAR,MI</v>
      </c>
      <c r="G886" t="s">
        <v>70</v>
      </c>
      <c r="H886" t="s">
        <v>71</v>
      </c>
      <c r="I886" s="13" t="str">
        <f>_xlfn.CONCAT(wiz_6[[#This Row],[DCTY......]], ",",wiz_6[[#This Row],[DS]])</f>
        <v>JACKSON   ,TN</v>
      </c>
      <c r="J886" t="str">
        <f>TRIM(CONCATENATE(wiz_6[[#This Row],[SHIPPER..................]],wiz_6[[#This Row],[ZIP2..]],wiz_6[[#This Row],[ZIP3..]]))</f>
        <v>b: C H ROBINSON | 4902238301</v>
      </c>
      <c r="K886">
        <v>1</v>
      </c>
      <c r="L886">
        <v>1.01</v>
      </c>
      <c r="M886">
        <v>0.27</v>
      </c>
      <c r="N886">
        <v>548</v>
      </c>
      <c r="O886">
        <v>1.04</v>
      </c>
      <c r="P886">
        <v>89</v>
      </c>
      <c r="Q886">
        <v>0.3</v>
      </c>
      <c r="R886">
        <v>-27</v>
      </c>
      <c r="S886">
        <v>-180</v>
      </c>
      <c r="T886">
        <v>1</v>
      </c>
      <c r="U886">
        <v>179</v>
      </c>
      <c r="V886">
        <v>0</v>
      </c>
      <c r="W886">
        <v>49440</v>
      </c>
      <c r="X886">
        <v>49022</v>
      </c>
      <c r="Y886">
        <v>38301</v>
      </c>
      <c r="Z886">
        <v>1.06</v>
      </c>
      <c r="AA886">
        <f t="shared" si="173"/>
        <v>10012</v>
      </c>
      <c r="AB886">
        <f t="shared" si="174"/>
        <v>0</v>
      </c>
      <c r="AC886">
        <f t="shared" si="175"/>
        <v>6159</v>
      </c>
      <c r="AD886">
        <f t="shared" si="176"/>
        <v>0.6151618058330004</v>
      </c>
      <c r="AE886">
        <f t="shared" si="177"/>
        <v>0</v>
      </c>
      <c r="AF886" t="e">
        <f t="shared" ca="1" si="178"/>
        <v>#N/A</v>
      </c>
      <c r="AG886" t="e">
        <f t="shared" ca="1" si="179"/>
        <v>#N/A</v>
      </c>
      <c r="AH886" t="e">
        <f t="shared" ca="1" si="180"/>
        <v>#N/A</v>
      </c>
      <c r="AI886" t="e">
        <f t="shared" ca="1" si="169"/>
        <v>#N/A</v>
      </c>
      <c r="AJ886">
        <f t="shared" si="170"/>
        <v>9.988014382740711E-5</v>
      </c>
      <c r="AK886">
        <f t="shared" si="171"/>
        <v>0</v>
      </c>
      <c r="AL886" t="e">
        <f t="shared" ca="1" si="181"/>
        <v>#N/A</v>
      </c>
      <c r="AM886" t="str">
        <f t="shared" si="172"/>
        <v>b: C H ROBINSON | 4902238301</v>
      </c>
    </row>
    <row r="887" spans="1:39" x14ac:dyDescent="0.3">
      <c r="A887" t="s">
        <v>37</v>
      </c>
      <c r="B887" t="s">
        <v>38</v>
      </c>
      <c r="C887" t="s">
        <v>39</v>
      </c>
      <c r="D887" t="s">
        <v>176</v>
      </c>
      <c r="E887" t="s">
        <v>1083</v>
      </c>
      <c r="F887" s="13" t="str">
        <f>_xlfn.CONCAT(wiz_6[[#This Row],[OCTY......]],",",wiz_6[[#This Row],[OS]])</f>
        <v>HOWELL    ,MI</v>
      </c>
      <c r="G887" t="s">
        <v>40</v>
      </c>
      <c r="H887" t="s">
        <v>1084</v>
      </c>
      <c r="I887" s="13" t="str">
        <f>_xlfn.CONCAT(wiz_6[[#This Row],[DCTY......]], ",",wiz_6[[#This Row],[DS]])</f>
        <v>THEODORE  ,AL</v>
      </c>
      <c r="J887" t="str">
        <f>TRIM(CONCATENATE(wiz_6[[#This Row],[SHIPPER..................]],wiz_6[[#This Row],[ZIP2..]],wiz_6[[#This Row],[ZIP3..]]))</f>
        <v>b: C H ROBINSON | 4884336582</v>
      </c>
      <c r="K887">
        <v>1</v>
      </c>
      <c r="L887">
        <v>1.1000000000000001</v>
      </c>
      <c r="M887">
        <v>0.28000000000000003</v>
      </c>
      <c r="N887">
        <v>1013</v>
      </c>
      <c r="O887">
        <v>2.83</v>
      </c>
      <c r="P887">
        <v>52</v>
      </c>
      <c r="Q887">
        <v>0.3</v>
      </c>
      <c r="R887">
        <v>-71</v>
      </c>
      <c r="S887">
        <v>-372</v>
      </c>
      <c r="T887">
        <v>-205</v>
      </c>
      <c r="U887">
        <v>-152</v>
      </c>
      <c r="V887">
        <v>-729</v>
      </c>
      <c r="W887">
        <v>48007</v>
      </c>
      <c r="X887">
        <v>48843</v>
      </c>
      <c r="Y887">
        <v>36582</v>
      </c>
      <c r="Z887">
        <v>1.1599999999999999</v>
      </c>
      <c r="AA887">
        <f t="shared" si="173"/>
        <v>10012</v>
      </c>
      <c r="AB887">
        <f t="shared" si="174"/>
        <v>-729</v>
      </c>
      <c r="AC887">
        <f t="shared" si="175"/>
        <v>6159</v>
      </c>
      <c r="AD887">
        <f t="shared" si="176"/>
        <v>0.6151618058330004</v>
      </c>
      <c r="AE887">
        <f t="shared" si="177"/>
        <v>0</v>
      </c>
      <c r="AF887" t="e">
        <f t="shared" ca="1" si="178"/>
        <v>#N/A</v>
      </c>
      <c r="AG887" t="e">
        <f t="shared" ca="1" si="179"/>
        <v>#N/A</v>
      </c>
      <c r="AH887" t="e">
        <f t="shared" ca="1" si="180"/>
        <v>#N/A</v>
      </c>
      <c r="AI887" t="e">
        <f t="shared" ca="1" si="169"/>
        <v>#N/A</v>
      </c>
      <c r="AJ887">
        <f t="shared" si="170"/>
        <v>9.988014382740711E-5</v>
      </c>
      <c r="AK887">
        <f t="shared" si="171"/>
        <v>0</v>
      </c>
      <c r="AL887" t="e">
        <f t="shared" ca="1" si="181"/>
        <v>#N/A</v>
      </c>
      <c r="AM887" t="b">
        <f t="shared" si="172"/>
        <v>0</v>
      </c>
    </row>
    <row r="888" spans="1:39" x14ac:dyDescent="0.3">
      <c r="A888" t="s">
        <v>1085</v>
      </c>
      <c r="B888" t="s">
        <v>1086</v>
      </c>
      <c r="C888" t="s">
        <v>39</v>
      </c>
      <c r="D888" t="s">
        <v>176</v>
      </c>
      <c r="E888" t="s">
        <v>1087</v>
      </c>
      <c r="F888" s="13" t="str">
        <f>_xlfn.CONCAT(wiz_6[[#This Row],[OCTY......]],",",wiz_6[[#This Row],[OS]])</f>
        <v>SAGINAW   ,MI</v>
      </c>
      <c r="G888" t="s">
        <v>50</v>
      </c>
      <c r="H888" t="s">
        <v>313</v>
      </c>
      <c r="I888" s="13" t="str">
        <f>_xlfn.CONCAT(wiz_6[[#This Row],[DCTY......]], ",",wiz_6[[#This Row],[DS]])</f>
        <v>LITHIA SPR,GA</v>
      </c>
      <c r="J888" t="str">
        <f>TRIM(CONCATENATE(wiz_6[[#This Row],[SHIPPER..................]],wiz_6[[#This Row],[ZIP2..]],wiz_6[[#This Row],[ZIP3..]]))</f>
        <v>b: INTERSTATE TRANSPO| 4860130057</v>
      </c>
      <c r="K888">
        <v>1</v>
      </c>
      <c r="L888">
        <v>1.37</v>
      </c>
      <c r="M888">
        <v>0.27</v>
      </c>
      <c r="N888">
        <v>793</v>
      </c>
      <c r="O888">
        <v>1.71</v>
      </c>
      <c r="P888">
        <v>71</v>
      </c>
      <c r="Q888">
        <v>0.3</v>
      </c>
      <c r="R888">
        <v>-48</v>
      </c>
      <c r="S888">
        <v>-46</v>
      </c>
      <c r="T888">
        <v>22</v>
      </c>
      <c r="U888">
        <v>0</v>
      </c>
      <c r="V888">
        <v>-24</v>
      </c>
      <c r="W888">
        <v>48359</v>
      </c>
      <c r="X888">
        <v>48601</v>
      </c>
      <c r="Y888">
        <v>30057</v>
      </c>
      <c r="Z888">
        <v>1.42</v>
      </c>
      <c r="AA888">
        <f t="shared" si="173"/>
        <v>10012</v>
      </c>
      <c r="AB888">
        <f t="shared" si="174"/>
        <v>-24</v>
      </c>
      <c r="AC888">
        <f t="shared" si="175"/>
        <v>6159</v>
      </c>
      <c r="AD888">
        <f t="shared" si="176"/>
        <v>0.6151618058330004</v>
      </c>
      <c r="AE888">
        <f t="shared" si="177"/>
        <v>0</v>
      </c>
      <c r="AF888" t="e">
        <f t="shared" ca="1" si="178"/>
        <v>#N/A</v>
      </c>
      <c r="AG888" t="e">
        <f t="shared" ca="1" si="179"/>
        <v>#N/A</v>
      </c>
      <c r="AH888" t="e">
        <f t="shared" ca="1" si="180"/>
        <v>#N/A</v>
      </c>
      <c r="AI888" t="e">
        <f t="shared" ca="1" si="169"/>
        <v>#N/A</v>
      </c>
      <c r="AJ888">
        <f t="shared" si="170"/>
        <v>9.988014382740711E-5</v>
      </c>
      <c r="AK888">
        <f t="shared" si="171"/>
        <v>0</v>
      </c>
      <c r="AL888" t="e">
        <f t="shared" ca="1" si="181"/>
        <v>#N/A</v>
      </c>
      <c r="AM888" t="b">
        <f t="shared" si="172"/>
        <v>0</v>
      </c>
    </row>
    <row r="889" spans="1:39" x14ac:dyDescent="0.3">
      <c r="A889" t="s">
        <v>344</v>
      </c>
      <c r="B889" t="s">
        <v>345</v>
      </c>
      <c r="C889" t="s">
        <v>39</v>
      </c>
      <c r="D889" t="s">
        <v>176</v>
      </c>
      <c r="E889" t="s">
        <v>1088</v>
      </c>
      <c r="F889" s="13" t="str">
        <f>_xlfn.CONCAT(wiz_6[[#This Row],[OCTY......]],",",wiz_6[[#This Row],[OS]])</f>
        <v>STANWOOD  ,MI</v>
      </c>
      <c r="G889" t="s">
        <v>87</v>
      </c>
      <c r="H889" t="s">
        <v>1012</v>
      </c>
      <c r="I889" s="13" t="str">
        <f>_xlfn.CONCAT(wiz_6[[#This Row],[DCTY......]], ",",wiz_6[[#This Row],[DS]])</f>
        <v>MARENGO   ,OH</v>
      </c>
      <c r="J889" t="str">
        <f>TRIM(CONCATENATE(wiz_6[[#This Row],[SHIPPER..................]],wiz_6[[#This Row],[ZIP2..]],wiz_6[[#This Row],[ZIP3..]]))</f>
        <v>b: SCHNEIDER LOGISTIC| 4934643334</v>
      </c>
      <c r="K889">
        <v>1</v>
      </c>
      <c r="L889">
        <v>1.45</v>
      </c>
      <c r="M889">
        <v>0.28000000000000003</v>
      </c>
      <c r="N889">
        <v>347</v>
      </c>
      <c r="O889">
        <v>0.88</v>
      </c>
      <c r="P889">
        <v>62</v>
      </c>
      <c r="Q889">
        <v>0.3</v>
      </c>
      <c r="R889">
        <v>-25</v>
      </c>
      <c r="S889">
        <v>42</v>
      </c>
      <c r="T889">
        <v>-11</v>
      </c>
      <c r="U889">
        <v>0</v>
      </c>
      <c r="V889">
        <v>31</v>
      </c>
      <c r="W889">
        <v>49440</v>
      </c>
      <c r="X889">
        <v>49346</v>
      </c>
      <c r="Y889">
        <v>43334</v>
      </c>
      <c r="Z889">
        <v>1.51</v>
      </c>
      <c r="AA889">
        <f t="shared" si="173"/>
        <v>10012</v>
      </c>
      <c r="AB889">
        <f t="shared" si="174"/>
        <v>31</v>
      </c>
      <c r="AC889">
        <f t="shared" si="175"/>
        <v>6159</v>
      </c>
      <c r="AD889">
        <f t="shared" si="176"/>
        <v>0.6151618058330004</v>
      </c>
      <c r="AE889">
        <f t="shared" si="177"/>
        <v>0</v>
      </c>
      <c r="AF889" t="e">
        <f t="shared" ca="1" si="178"/>
        <v>#N/A</v>
      </c>
      <c r="AG889" t="e">
        <f t="shared" ca="1" si="179"/>
        <v>#N/A</v>
      </c>
      <c r="AH889" t="e">
        <f t="shared" ca="1" si="180"/>
        <v>#N/A</v>
      </c>
      <c r="AI889" t="e">
        <f t="shared" ca="1" si="169"/>
        <v>#N/A</v>
      </c>
      <c r="AJ889">
        <f t="shared" si="170"/>
        <v>9.988014382740711E-5</v>
      </c>
      <c r="AK889">
        <f t="shared" si="171"/>
        <v>0</v>
      </c>
      <c r="AL889" t="e">
        <f t="shared" ca="1" si="181"/>
        <v>#N/A</v>
      </c>
      <c r="AM889" t="b">
        <f t="shared" si="172"/>
        <v>0</v>
      </c>
    </row>
    <row r="890" spans="1:39" x14ac:dyDescent="0.3">
      <c r="A890" t="s">
        <v>210</v>
      </c>
      <c r="B890" t="s">
        <v>211</v>
      </c>
      <c r="C890" t="s">
        <v>39</v>
      </c>
      <c r="D890" t="s">
        <v>152</v>
      </c>
      <c r="E890" t="s">
        <v>1089</v>
      </c>
      <c r="F890" s="13" t="str">
        <f>_xlfn.CONCAT(wiz_6[[#This Row],[OCTY......]],",",wiz_6[[#This Row],[OS]])</f>
        <v>SAINT ANSG,IA</v>
      </c>
      <c r="G890" t="s">
        <v>50</v>
      </c>
      <c r="H890" t="s">
        <v>223</v>
      </c>
      <c r="I890" s="13" t="str">
        <f>_xlfn.CONCAT(wiz_6[[#This Row],[DCTY......]], ",",wiz_6[[#This Row],[DS]])</f>
        <v>ATLANTA   ,GA</v>
      </c>
      <c r="J890" t="str">
        <f>TRIM(CONCATENATE(wiz_6[[#This Row],[SHIPPER..................]],wiz_6[[#This Row],[ZIP2..]],wiz_6[[#This Row],[ZIP3..]]))</f>
        <v>b: ECHO GLOBAL LOGIST| 5047230301</v>
      </c>
      <c r="K890">
        <v>5</v>
      </c>
      <c r="L890">
        <v>1.57</v>
      </c>
      <c r="M890">
        <v>0.28000000000000003</v>
      </c>
      <c r="N890">
        <v>975</v>
      </c>
      <c r="O890">
        <v>1.93</v>
      </c>
      <c r="P890">
        <v>125</v>
      </c>
      <c r="Q890">
        <v>0.35</v>
      </c>
      <c r="R890">
        <v>-69</v>
      </c>
      <c r="S890">
        <v>-16</v>
      </c>
      <c r="T890">
        <v>-13</v>
      </c>
      <c r="U890">
        <v>70</v>
      </c>
      <c r="V890">
        <v>41</v>
      </c>
      <c r="W890">
        <v>55113</v>
      </c>
      <c r="X890">
        <v>50472</v>
      </c>
      <c r="Y890">
        <v>30301</v>
      </c>
      <c r="Z890">
        <v>1.63</v>
      </c>
      <c r="AA890">
        <f t="shared" si="173"/>
        <v>10012</v>
      </c>
      <c r="AB890">
        <f t="shared" si="174"/>
        <v>205</v>
      </c>
      <c r="AC890">
        <f t="shared" si="175"/>
        <v>6159</v>
      </c>
      <c r="AD890">
        <f t="shared" si="176"/>
        <v>0.6151618058330004</v>
      </c>
      <c r="AE890">
        <f t="shared" si="177"/>
        <v>0</v>
      </c>
      <c r="AF890" t="e">
        <f t="shared" ca="1" si="178"/>
        <v>#N/A</v>
      </c>
      <c r="AG890" t="e">
        <f t="shared" ca="1" si="179"/>
        <v>#N/A</v>
      </c>
      <c r="AH890" t="e">
        <f t="shared" ca="1" si="180"/>
        <v>#N/A</v>
      </c>
      <c r="AI890" t="e">
        <f t="shared" ca="1" si="169"/>
        <v>#N/A</v>
      </c>
      <c r="AJ890">
        <f t="shared" si="170"/>
        <v>4.9940071913703551E-4</v>
      </c>
      <c r="AK890">
        <f t="shared" si="171"/>
        <v>0</v>
      </c>
      <c r="AL890" t="e">
        <f t="shared" ca="1" si="181"/>
        <v>#N/A</v>
      </c>
      <c r="AM890" t="b">
        <f t="shared" si="172"/>
        <v>0</v>
      </c>
    </row>
    <row r="891" spans="1:39" x14ac:dyDescent="0.3">
      <c r="A891" t="s">
        <v>717</v>
      </c>
      <c r="B891" t="s">
        <v>718</v>
      </c>
      <c r="C891" t="s">
        <v>39</v>
      </c>
      <c r="D891" t="s">
        <v>900</v>
      </c>
      <c r="E891" t="s">
        <v>1090</v>
      </c>
      <c r="F891" s="13" t="str">
        <f>_xlfn.CONCAT(wiz_6[[#This Row],[OCTY......]],",",wiz_6[[#This Row],[OS]])</f>
        <v>GLENCOE   ,MN</v>
      </c>
      <c r="G891" t="s">
        <v>70</v>
      </c>
      <c r="H891" t="s">
        <v>575</v>
      </c>
      <c r="I891" s="13" t="str">
        <f>_xlfn.CONCAT(wiz_6[[#This Row],[DCTY......]], ",",wiz_6[[#This Row],[DS]])</f>
        <v>LEBANON   ,TN</v>
      </c>
      <c r="J891" t="str">
        <f>TRIM(CONCATENATE(wiz_6[[#This Row],[SHIPPER..................]],wiz_6[[#This Row],[ZIP2..]],wiz_6[[#This Row],[ZIP3..]]))</f>
        <v>b: DSC LOGISTICS | 5533637087</v>
      </c>
      <c r="K891">
        <v>2</v>
      </c>
      <c r="L891">
        <v>1.6</v>
      </c>
      <c r="M891">
        <v>0.21</v>
      </c>
      <c r="N891">
        <v>882</v>
      </c>
      <c r="O891">
        <v>2.2000000000000002</v>
      </c>
      <c r="P891">
        <v>123</v>
      </c>
      <c r="Q891">
        <v>0.35</v>
      </c>
      <c r="R891">
        <v>64</v>
      </c>
      <c r="S891">
        <v>-18</v>
      </c>
      <c r="T891">
        <v>-124</v>
      </c>
      <c r="U891">
        <v>-176</v>
      </c>
      <c r="V891">
        <v>-318</v>
      </c>
      <c r="W891">
        <v>55432</v>
      </c>
      <c r="X891">
        <v>55336</v>
      </c>
      <c r="Y891">
        <v>37087</v>
      </c>
      <c r="Z891">
        <v>1.59</v>
      </c>
      <c r="AA891">
        <f t="shared" si="173"/>
        <v>10012</v>
      </c>
      <c r="AB891">
        <f t="shared" si="174"/>
        <v>-636</v>
      </c>
      <c r="AC891">
        <f t="shared" si="175"/>
        <v>6159</v>
      </c>
      <c r="AD891">
        <f t="shared" si="176"/>
        <v>0.6151618058330004</v>
      </c>
      <c r="AE891">
        <f t="shared" si="177"/>
        <v>0</v>
      </c>
      <c r="AF891" t="e">
        <f t="shared" ca="1" si="178"/>
        <v>#N/A</v>
      </c>
      <c r="AG891" t="e">
        <f t="shared" ca="1" si="179"/>
        <v>#N/A</v>
      </c>
      <c r="AH891" t="e">
        <f t="shared" ca="1" si="180"/>
        <v>#N/A</v>
      </c>
      <c r="AI891" t="e">
        <f t="shared" ca="1" si="169"/>
        <v>#N/A</v>
      </c>
      <c r="AJ891">
        <f t="shared" si="170"/>
        <v>1.9976028765481422E-4</v>
      </c>
      <c r="AK891">
        <f t="shared" si="171"/>
        <v>0</v>
      </c>
      <c r="AL891" t="e">
        <f t="shared" ca="1" si="181"/>
        <v>#N/A</v>
      </c>
      <c r="AM891" t="b">
        <f t="shared" si="172"/>
        <v>0</v>
      </c>
    </row>
    <row r="892" spans="1:39" x14ac:dyDescent="0.3">
      <c r="A892" t="s">
        <v>210</v>
      </c>
      <c r="B892" t="s">
        <v>211</v>
      </c>
      <c r="C892" t="s">
        <v>39</v>
      </c>
      <c r="D892" t="s">
        <v>900</v>
      </c>
      <c r="E892" t="s">
        <v>451</v>
      </c>
      <c r="F892" s="13" t="str">
        <f>_xlfn.CONCAT(wiz_6[[#This Row],[OCTY......]],",",wiz_6[[#This Row],[OS]])</f>
        <v>DULUTH    ,MN</v>
      </c>
      <c r="G892" t="s">
        <v>61</v>
      </c>
      <c r="H892" t="s">
        <v>1091</v>
      </c>
      <c r="I892" s="13" t="str">
        <f>_xlfn.CONCAT(wiz_6[[#This Row],[DCTY......]], ",",wiz_6[[#This Row],[DS]])</f>
        <v>HANNIBAL  ,MO</v>
      </c>
      <c r="J892" t="str">
        <f>TRIM(CONCATENATE(wiz_6[[#This Row],[SHIPPER..................]],wiz_6[[#This Row],[ZIP2..]],wiz_6[[#This Row],[ZIP3..]]))</f>
        <v>b: ECHO GLOBAL LOGIST| 5580163401</v>
      </c>
      <c r="K892">
        <v>1</v>
      </c>
      <c r="L892">
        <v>1.32</v>
      </c>
      <c r="M892">
        <v>0.28000000000000003</v>
      </c>
      <c r="N892">
        <v>561</v>
      </c>
      <c r="O892">
        <v>1.75</v>
      </c>
      <c r="P892">
        <v>20</v>
      </c>
      <c r="Q892">
        <v>0.25</v>
      </c>
      <c r="R892">
        <v>-40</v>
      </c>
      <c r="S892">
        <v>0</v>
      </c>
      <c r="T892">
        <v>-154</v>
      </c>
      <c r="U892">
        <v>-78</v>
      </c>
      <c r="V892">
        <v>-232</v>
      </c>
      <c r="W892">
        <v>55720</v>
      </c>
      <c r="X892">
        <v>55801</v>
      </c>
      <c r="Y892">
        <v>63401</v>
      </c>
      <c r="Z892">
        <v>1.38</v>
      </c>
      <c r="AA892">
        <f t="shared" si="173"/>
        <v>10012</v>
      </c>
      <c r="AB892">
        <f t="shared" si="174"/>
        <v>-232</v>
      </c>
      <c r="AC892">
        <f t="shared" si="175"/>
        <v>6159</v>
      </c>
      <c r="AD892">
        <f t="shared" si="176"/>
        <v>0.6151618058330004</v>
      </c>
      <c r="AE892">
        <f t="shared" si="177"/>
        <v>0</v>
      </c>
      <c r="AF892" t="e">
        <f t="shared" ca="1" si="178"/>
        <v>#N/A</v>
      </c>
      <c r="AG892" t="e">
        <f t="shared" ca="1" si="179"/>
        <v>#N/A</v>
      </c>
      <c r="AH892" t="e">
        <f t="shared" ca="1" si="180"/>
        <v>#N/A</v>
      </c>
      <c r="AI892" t="e">
        <f t="shared" ca="1" si="169"/>
        <v>#N/A</v>
      </c>
      <c r="AJ892">
        <f t="shared" si="170"/>
        <v>9.988014382740711E-5</v>
      </c>
      <c r="AK892">
        <f t="shared" si="171"/>
        <v>0</v>
      </c>
      <c r="AL892" t="e">
        <f t="shared" ca="1" si="181"/>
        <v>#N/A</v>
      </c>
      <c r="AM892" t="b">
        <f t="shared" si="172"/>
        <v>0</v>
      </c>
    </row>
    <row r="893" spans="1:39" x14ac:dyDescent="0.3">
      <c r="A893" t="s">
        <v>650</v>
      </c>
      <c r="B893" t="s">
        <v>651</v>
      </c>
      <c r="C893" t="s">
        <v>39</v>
      </c>
      <c r="D893" t="s">
        <v>900</v>
      </c>
      <c r="E893" t="s">
        <v>1092</v>
      </c>
      <c r="F893" s="13" t="str">
        <f>_xlfn.CONCAT(wiz_6[[#This Row],[OCTY......]],",",wiz_6[[#This Row],[OS]])</f>
        <v>BLAINE    ,MN</v>
      </c>
      <c r="G893" t="s">
        <v>50</v>
      </c>
      <c r="H893" t="s">
        <v>384</v>
      </c>
      <c r="I893" s="13" t="str">
        <f>_xlfn.CONCAT(wiz_6[[#This Row],[DCTY......]], ",",wiz_6[[#This Row],[DS]])</f>
        <v>MACON     ,GA</v>
      </c>
      <c r="J893" t="str">
        <f>TRIM(CONCATENATE(wiz_6[[#This Row],[SHIPPER..................]],wiz_6[[#This Row],[ZIP2..]],wiz_6[[#This Row],[ZIP3..]]))</f>
        <v>BLUE BIRD | 5543431201</v>
      </c>
      <c r="K893">
        <v>2</v>
      </c>
      <c r="L893">
        <v>1.55</v>
      </c>
      <c r="M893">
        <v>0.22</v>
      </c>
      <c r="N893">
        <v>1229</v>
      </c>
      <c r="O893">
        <v>1.96</v>
      </c>
      <c r="P893">
        <v>16</v>
      </c>
      <c r="Q893">
        <v>0.25</v>
      </c>
      <c r="R893">
        <v>-3</v>
      </c>
      <c r="S893">
        <v>77</v>
      </c>
      <c r="T893">
        <v>110</v>
      </c>
      <c r="U893">
        <v>235</v>
      </c>
      <c r="V893">
        <v>422</v>
      </c>
      <c r="W893">
        <v>55113</v>
      </c>
      <c r="X893">
        <v>55434</v>
      </c>
      <c r="Y893">
        <v>31201</v>
      </c>
      <c r="Z893">
        <v>1.55</v>
      </c>
      <c r="AA893">
        <f t="shared" si="173"/>
        <v>10012</v>
      </c>
      <c r="AB893">
        <f t="shared" si="174"/>
        <v>844</v>
      </c>
      <c r="AC893">
        <f t="shared" si="175"/>
        <v>6159</v>
      </c>
      <c r="AD893">
        <f t="shared" si="176"/>
        <v>0.6151618058330004</v>
      </c>
      <c r="AE893">
        <f t="shared" si="177"/>
        <v>0</v>
      </c>
      <c r="AF893" t="e">
        <f t="shared" ca="1" si="178"/>
        <v>#N/A</v>
      </c>
      <c r="AG893" t="e">
        <f t="shared" ca="1" si="179"/>
        <v>#N/A</v>
      </c>
      <c r="AH893" t="e">
        <f t="shared" ca="1" si="180"/>
        <v>#N/A</v>
      </c>
      <c r="AI893" t="e">
        <f t="shared" ca="1" si="169"/>
        <v>#N/A</v>
      </c>
      <c r="AJ893">
        <f t="shared" si="170"/>
        <v>1.9976028765481422E-4</v>
      </c>
      <c r="AK893">
        <f t="shared" si="171"/>
        <v>0</v>
      </c>
      <c r="AL893" t="e">
        <f t="shared" ca="1" si="181"/>
        <v>#N/A</v>
      </c>
      <c r="AM893" t="b">
        <f t="shared" si="172"/>
        <v>0</v>
      </c>
    </row>
    <row r="894" spans="1:39" x14ac:dyDescent="0.3">
      <c r="A894" t="s">
        <v>78</v>
      </c>
      <c r="B894" t="s">
        <v>79</v>
      </c>
      <c r="C894" t="s">
        <v>39</v>
      </c>
      <c r="D894" t="s">
        <v>900</v>
      </c>
      <c r="E894" t="s">
        <v>1093</v>
      </c>
      <c r="F894" s="13" t="str">
        <f>_xlfn.CONCAT(wiz_6[[#This Row],[OCTY......]],",",wiz_6[[#This Row],[OS]])</f>
        <v>MINNETONKA,MN</v>
      </c>
      <c r="G894" t="s">
        <v>50</v>
      </c>
      <c r="H894" t="s">
        <v>384</v>
      </c>
      <c r="I894" s="13" t="str">
        <f>_xlfn.CONCAT(wiz_6[[#This Row],[DCTY......]], ",",wiz_6[[#This Row],[DS]])</f>
        <v>MACON     ,GA</v>
      </c>
      <c r="J894" t="str">
        <f>TRIM(CONCATENATE(wiz_6[[#This Row],[SHIPPER..................]],wiz_6[[#This Row],[ZIP2..]],wiz_6[[#This Row],[ZIP3..]]))</f>
        <v>TRACTOR SUPPLY MANHAT| 5530531201</v>
      </c>
      <c r="K894">
        <v>1</v>
      </c>
      <c r="L894">
        <v>1.85</v>
      </c>
      <c r="M894">
        <v>0.22</v>
      </c>
      <c r="N894">
        <v>1237</v>
      </c>
      <c r="O894">
        <v>2</v>
      </c>
      <c r="P894">
        <v>14</v>
      </c>
      <c r="Q894">
        <v>0.25</v>
      </c>
      <c r="R894">
        <v>-4</v>
      </c>
      <c r="S894">
        <v>-6</v>
      </c>
      <c r="T894">
        <v>101</v>
      </c>
      <c r="U894">
        <v>613</v>
      </c>
      <c r="V894">
        <v>708</v>
      </c>
      <c r="W894">
        <v>55401</v>
      </c>
      <c r="X894">
        <v>55305</v>
      </c>
      <c r="Y894">
        <v>31201</v>
      </c>
      <c r="Z894">
        <v>1.85</v>
      </c>
      <c r="AA894">
        <f t="shared" si="173"/>
        <v>10012</v>
      </c>
      <c r="AB894">
        <f t="shared" si="174"/>
        <v>708</v>
      </c>
      <c r="AC894">
        <f t="shared" si="175"/>
        <v>6159</v>
      </c>
      <c r="AD894">
        <f t="shared" si="176"/>
        <v>0.6151618058330004</v>
      </c>
      <c r="AE894">
        <f t="shared" si="177"/>
        <v>0</v>
      </c>
      <c r="AF894" t="e">
        <f t="shared" ca="1" si="178"/>
        <v>#N/A</v>
      </c>
      <c r="AG894" t="e">
        <f t="shared" ca="1" si="179"/>
        <v>#N/A</v>
      </c>
      <c r="AH894" t="e">
        <f t="shared" ca="1" si="180"/>
        <v>#N/A</v>
      </c>
      <c r="AI894" t="e">
        <f t="shared" ca="1" si="169"/>
        <v>#N/A</v>
      </c>
      <c r="AJ894">
        <f t="shared" si="170"/>
        <v>9.988014382740711E-5</v>
      </c>
      <c r="AK894">
        <f t="shared" si="171"/>
        <v>0</v>
      </c>
      <c r="AL894" t="e">
        <f t="shared" ca="1" si="181"/>
        <v>#N/A</v>
      </c>
      <c r="AM894" t="b">
        <f t="shared" si="172"/>
        <v>0</v>
      </c>
    </row>
    <row r="895" spans="1:39" x14ac:dyDescent="0.3">
      <c r="A895" t="s">
        <v>37</v>
      </c>
      <c r="B895" t="s">
        <v>38</v>
      </c>
      <c r="C895" t="s">
        <v>39</v>
      </c>
      <c r="D895" t="s">
        <v>900</v>
      </c>
      <c r="E895" t="s">
        <v>910</v>
      </c>
      <c r="F895" s="13" t="str">
        <f>_xlfn.CONCAT(wiz_6[[#This Row],[OCTY......]],",",wiz_6[[#This Row],[OS]])</f>
        <v>MINNEAPOLI,MN</v>
      </c>
      <c r="G895" t="s">
        <v>50</v>
      </c>
      <c r="H895" t="s">
        <v>821</v>
      </c>
      <c r="I895" s="13" t="str">
        <f>_xlfn.CONCAT(wiz_6[[#This Row],[DCTY......]], ",",wiz_6[[#This Row],[DS]])</f>
        <v>SUMMERVILL,GA</v>
      </c>
      <c r="J895" t="str">
        <f>TRIM(CONCATENATE(wiz_6[[#This Row],[SHIPPER..................]],wiz_6[[#This Row],[ZIP2..]],wiz_6[[#This Row],[ZIP3..]]))</f>
        <v>b: C H ROBINSON | 5540130747</v>
      </c>
      <c r="K895">
        <v>1</v>
      </c>
      <c r="L895">
        <v>1.29</v>
      </c>
      <c r="M895">
        <v>0.28000000000000003</v>
      </c>
      <c r="N895">
        <v>1053</v>
      </c>
      <c r="O895">
        <v>2.13</v>
      </c>
      <c r="P895">
        <v>94</v>
      </c>
      <c r="Q895">
        <v>0.3</v>
      </c>
      <c r="R895">
        <v>-65</v>
      </c>
      <c r="S895">
        <v>-243</v>
      </c>
      <c r="T895">
        <v>-48</v>
      </c>
      <c r="U895">
        <v>-174</v>
      </c>
      <c r="V895">
        <v>-465</v>
      </c>
      <c r="W895">
        <v>54701</v>
      </c>
      <c r="X895">
        <v>55401</v>
      </c>
      <c r="Y895">
        <v>30747</v>
      </c>
      <c r="Z895">
        <v>1.35</v>
      </c>
      <c r="AA895">
        <f t="shared" si="173"/>
        <v>10012</v>
      </c>
      <c r="AB895">
        <f t="shared" si="174"/>
        <v>-465</v>
      </c>
      <c r="AC895">
        <f t="shared" si="175"/>
        <v>6159</v>
      </c>
      <c r="AD895">
        <f t="shared" si="176"/>
        <v>0.6151618058330004</v>
      </c>
      <c r="AE895">
        <f t="shared" si="177"/>
        <v>0</v>
      </c>
      <c r="AF895" t="e">
        <f t="shared" ca="1" si="178"/>
        <v>#N/A</v>
      </c>
      <c r="AG895" t="e">
        <f t="shared" ca="1" si="179"/>
        <v>#N/A</v>
      </c>
      <c r="AH895" t="e">
        <f t="shared" ca="1" si="180"/>
        <v>#N/A</v>
      </c>
      <c r="AI895" t="e">
        <f t="shared" ca="1" si="169"/>
        <v>#N/A</v>
      </c>
      <c r="AJ895">
        <f t="shared" si="170"/>
        <v>9.988014382740711E-5</v>
      </c>
      <c r="AK895">
        <f t="shared" si="171"/>
        <v>0</v>
      </c>
      <c r="AL895" t="e">
        <f t="shared" ca="1" si="181"/>
        <v>#N/A</v>
      </c>
      <c r="AM895" t="b">
        <f t="shared" si="172"/>
        <v>0</v>
      </c>
    </row>
    <row r="896" spans="1:39" x14ac:dyDescent="0.3">
      <c r="A896" t="s">
        <v>1094</v>
      </c>
      <c r="B896" t="s">
        <v>1095</v>
      </c>
      <c r="C896" t="s">
        <v>39</v>
      </c>
      <c r="D896" t="s">
        <v>900</v>
      </c>
      <c r="E896" t="s">
        <v>1096</v>
      </c>
      <c r="F896" s="13" t="str">
        <f>_xlfn.CONCAT(wiz_6[[#This Row],[OCTY......]],",",wiz_6[[#This Row],[OS]])</f>
        <v>EAGAN     ,MN</v>
      </c>
      <c r="G896" t="s">
        <v>53</v>
      </c>
      <c r="H896" t="s">
        <v>1097</v>
      </c>
      <c r="I896" s="13" t="str">
        <f>_xlfn.CONCAT(wiz_6[[#This Row],[DCTY......]], ",",wiz_6[[#This Row],[DS]])</f>
        <v>MONMOUTH  ,IL</v>
      </c>
      <c r="J896" t="str">
        <f>TRIM(CONCATENATE(wiz_6[[#This Row],[SHIPPER..................]],wiz_6[[#This Row],[ZIP2..]],wiz_6[[#This Row],[ZIP3..]]))</f>
        <v>WESTERN FLYER EXPRESS| 5512161462</v>
      </c>
      <c r="K896">
        <v>1</v>
      </c>
      <c r="L896">
        <v>1.49</v>
      </c>
      <c r="M896">
        <v>0.27</v>
      </c>
      <c r="N896">
        <v>368</v>
      </c>
      <c r="O896">
        <v>0.49</v>
      </c>
      <c r="P896">
        <v>18</v>
      </c>
      <c r="Q896">
        <v>0.25</v>
      </c>
      <c r="R896">
        <v>-22</v>
      </c>
      <c r="S896">
        <v>160</v>
      </c>
      <c r="T896">
        <v>67</v>
      </c>
      <c r="U896">
        <v>61</v>
      </c>
      <c r="V896">
        <v>288</v>
      </c>
      <c r="W896">
        <v>55113</v>
      </c>
      <c r="X896">
        <v>55121</v>
      </c>
      <c r="Y896">
        <v>61462</v>
      </c>
      <c r="Z896">
        <v>1.54</v>
      </c>
      <c r="AA896">
        <f t="shared" si="173"/>
        <v>10012</v>
      </c>
      <c r="AB896">
        <f t="shared" si="174"/>
        <v>288</v>
      </c>
      <c r="AC896">
        <f t="shared" si="175"/>
        <v>6159</v>
      </c>
      <c r="AD896">
        <f t="shared" si="176"/>
        <v>0.6151618058330004</v>
      </c>
      <c r="AE896">
        <f t="shared" si="177"/>
        <v>0</v>
      </c>
      <c r="AF896" t="e">
        <f t="shared" ca="1" si="178"/>
        <v>#N/A</v>
      </c>
      <c r="AG896" t="e">
        <f t="shared" ca="1" si="179"/>
        <v>#N/A</v>
      </c>
      <c r="AH896" t="e">
        <f t="shared" ca="1" si="180"/>
        <v>#N/A</v>
      </c>
      <c r="AI896" t="e">
        <f t="shared" ca="1" si="169"/>
        <v>#N/A</v>
      </c>
      <c r="AJ896">
        <f t="shared" si="170"/>
        <v>9.988014382740711E-5</v>
      </c>
      <c r="AK896">
        <f t="shared" si="171"/>
        <v>0</v>
      </c>
      <c r="AL896" t="e">
        <f t="shared" ca="1" si="181"/>
        <v>#N/A</v>
      </c>
      <c r="AM896" t="b">
        <f t="shared" si="172"/>
        <v>0</v>
      </c>
    </row>
    <row r="897" spans="1:39" x14ac:dyDescent="0.3">
      <c r="A897" t="s">
        <v>1098</v>
      </c>
      <c r="B897" t="s">
        <v>1099</v>
      </c>
      <c r="C897" t="s">
        <v>39</v>
      </c>
      <c r="D897" t="s">
        <v>900</v>
      </c>
      <c r="E897" t="s">
        <v>1100</v>
      </c>
      <c r="F897" s="13" t="str">
        <f>_xlfn.CONCAT(wiz_6[[#This Row],[OCTY......]],",",wiz_6[[#This Row],[OS]])</f>
        <v>RAMSEY    ,MN</v>
      </c>
      <c r="G897" t="s">
        <v>53</v>
      </c>
      <c r="H897" t="s">
        <v>799</v>
      </c>
      <c r="I897" s="13" t="str">
        <f>_xlfn.CONCAT(wiz_6[[#This Row],[DCTY......]], ",",wiz_6[[#This Row],[DS]])</f>
        <v>ROCKFORD  ,IL</v>
      </c>
      <c r="J897" t="str">
        <f>TRIM(CONCATENATE(wiz_6[[#This Row],[SHIPPER..................]],wiz_6[[#This Row],[ZIP2..]],wiz_6[[#This Row],[ZIP3..]]))</f>
        <v>b: NORTH STAR TRANSPO| 5530361101</v>
      </c>
      <c r="K897">
        <v>1</v>
      </c>
      <c r="L897">
        <v>1.45</v>
      </c>
      <c r="M897">
        <v>0.27</v>
      </c>
      <c r="N897">
        <v>349</v>
      </c>
      <c r="O897">
        <v>0.46</v>
      </c>
      <c r="P897">
        <v>28</v>
      </c>
      <c r="Q897">
        <v>0.25</v>
      </c>
      <c r="R897">
        <v>-21</v>
      </c>
      <c r="S897">
        <v>-23</v>
      </c>
      <c r="T897">
        <v>88</v>
      </c>
      <c r="U897">
        <v>141</v>
      </c>
      <c r="V897">
        <v>206</v>
      </c>
      <c r="W897">
        <v>55401</v>
      </c>
      <c r="X897">
        <v>55303</v>
      </c>
      <c r="Y897">
        <v>61101</v>
      </c>
      <c r="Z897">
        <v>1.5</v>
      </c>
      <c r="AA897">
        <f t="shared" si="173"/>
        <v>10012</v>
      </c>
      <c r="AB897">
        <f t="shared" si="174"/>
        <v>206</v>
      </c>
      <c r="AC897">
        <f t="shared" si="175"/>
        <v>6159</v>
      </c>
      <c r="AD897">
        <f t="shared" si="176"/>
        <v>0.6151618058330004</v>
      </c>
      <c r="AE897">
        <f t="shared" si="177"/>
        <v>0</v>
      </c>
      <c r="AF897" t="e">
        <f t="shared" ca="1" si="178"/>
        <v>#N/A</v>
      </c>
      <c r="AG897" t="e">
        <f t="shared" ca="1" si="179"/>
        <v>#N/A</v>
      </c>
      <c r="AH897" t="e">
        <f t="shared" ca="1" si="180"/>
        <v>#N/A</v>
      </c>
      <c r="AI897" t="e">
        <f t="shared" ca="1" si="169"/>
        <v>#N/A</v>
      </c>
      <c r="AJ897">
        <f t="shared" si="170"/>
        <v>9.988014382740711E-5</v>
      </c>
      <c r="AK897">
        <f t="shared" si="171"/>
        <v>0</v>
      </c>
      <c r="AL897" t="e">
        <f t="shared" ca="1" si="181"/>
        <v>#N/A</v>
      </c>
      <c r="AM897" t="b">
        <f t="shared" si="172"/>
        <v>0</v>
      </c>
    </row>
    <row r="898" spans="1:39" x14ac:dyDescent="0.3">
      <c r="A898" t="s">
        <v>37</v>
      </c>
      <c r="B898" t="s">
        <v>38</v>
      </c>
      <c r="C898" t="s">
        <v>39</v>
      </c>
      <c r="D898" t="s">
        <v>900</v>
      </c>
      <c r="E898" t="s">
        <v>1101</v>
      </c>
      <c r="F898" s="13" t="str">
        <f>_xlfn.CONCAT(wiz_6[[#This Row],[OCTY......]],",",wiz_6[[#This Row],[OS]])</f>
        <v>ROGERS    ,MN</v>
      </c>
      <c r="G898" t="s">
        <v>176</v>
      </c>
      <c r="H898" t="s">
        <v>1102</v>
      </c>
      <c r="I898" s="13" t="str">
        <f>_xlfn.CONCAT(wiz_6[[#This Row],[DCTY......]], ",",wiz_6[[#This Row],[DS]])</f>
        <v>PORTAGE   ,MI</v>
      </c>
      <c r="J898" t="str">
        <f>TRIM(CONCATENATE(wiz_6[[#This Row],[SHIPPER..................]],wiz_6[[#This Row],[ZIP2..]],wiz_6[[#This Row],[ZIP3..]]))</f>
        <v>b: C H ROBINSON | 5537449002</v>
      </c>
      <c r="K898">
        <v>2</v>
      </c>
      <c r="L898">
        <v>0.84</v>
      </c>
      <c r="M898">
        <v>0.28000000000000003</v>
      </c>
      <c r="N898">
        <v>584</v>
      </c>
      <c r="O898">
        <v>0.83</v>
      </c>
      <c r="P898">
        <v>22</v>
      </c>
      <c r="Q898">
        <v>0.25</v>
      </c>
      <c r="R898">
        <v>14</v>
      </c>
      <c r="S898">
        <v>-16</v>
      </c>
      <c r="T898">
        <v>64</v>
      </c>
      <c r="U898">
        <v>-468</v>
      </c>
      <c r="V898">
        <v>-420</v>
      </c>
      <c r="W898">
        <v>55432</v>
      </c>
      <c r="X898">
        <v>55374</v>
      </c>
      <c r="Y898">
        <v>49002</v>
      </c>
      <c r="Z898">
        <v>0.9</v>
      </c>
      <c r="AA898">
        <f t="shared" si="173"/>
        <v>10012</v>
      </c>
      <c r="AB898">
        <f t="shared" si="174"/>
        <v>-840</v>
      </c>
      <c r="AC898">
        <f t="shared" si="175"/>
        <v>6159</v>
      </c>
      <c r="AD898">
        <f t="shared" si="176"/>
        <v>0.6151618058330004</v>
      </c>
      <c r="AE898">
        <f t="shared" si="177"/>
        <v>0</v>
      </c>
      <c r="AF898" t="e">
        <f t="shared" ca="1" si="178"/>
        <v>#N/A</v>
      </c>
      <c r="AG898" t="e">
        <f t="shared" ca="1" si="179"/>
        <v>#N/A</v>
      </c>
      <c r="AH898" t="e">
        <f t="shared" ca="1" si="180"/>
        <v>#N/A</v>
      </c>
      <c r="AI898" t="e">
        <f t="shared" ref="AI898:AI961" ca="1" si="182">REPLACE(AF898,2,1,"K")</f>
        <v>#N/A</v>
      </c>
      <c r="AJ898">
        <f t="shared" ref="AJ898:AJ961" si="183">K898/AA898</f>
        <v>1.9976028765481422E-4</v>
      </c>
      <c r="AK898">
        <f t="shared" ref="AK898:AK961" si="184">_xlfn.MINIFS($X$3:$X$2378,$C$3:$C$2378,A898,$AL$3:$AL$2378,"&gt;0.05")</f>
        <v>0</v>
      </c>
      <c r="AL898" t="e">
        <f t="shared" ca="1" si="181"/>
        <v>#N/A</v>
      </c>
      <c r="AM898" t="b">
        <f t="shared" ref="AM898:AM961" si="185">IF(AK898=V898,J898,FALSE)</f>
        <v>0</v>
      </c>
    </row>
    <row r="899" spans="1:39" x14ac:dyDescent="0.3">
      <c r="A899" t="s">
        <v>37</v>
      </c>
      <c r="B899" t="s">
        <v>38</v>
      </c>
      <c r="C899" t="s">
        <v>39</v>
      </c>
      <c r="D899" t="s">
        <v>900</v>
      </c>
      <c r="E899" t="s">
        <v>1103</v>
      </c>
      <c r="F899" s="13" t="str">
        <f>_xlfn.CONCAT(wiz_6[[#This Row],[OCTY......]],",",wiz_6[[#This Row],[OS]])</f>
        <v>SHAKOPEE  ,MN</v>
      </c>
      <c r="G899" t="s">
        <v>61</v>
      </c>
      <c r="H899" t="s">
        <v>1104</v>
      </c>
      <c r="I899" s="13" t="str">
        <f>_xlfn.CONCAT(wiz_6[[#This Row],[DCTY......]], ",",wiz_6[[#This Row],[DS]])</f>
        <v>O FALLON  ,MO</v>
      </c>
      <c r="J899" t="str">
        <f>TRIM(CONCATENATE(wiz_6[[#This Row],[SHIPPER..................]],wiz_6[[#This Row],[ZIP2..]],wiz_6[[#This Row],[ZIP3..]]))</f>
        <v>b: C H ROBINSON | 5537963366</v>
      </c>
      <c r="K899">
        <v>1</v>
      </c>
      <c r="L899">
        <v>0.73</v>
      </c>
      <c r="M899">
        <v>0.27</v>
      </c>
      <c r="N899">
        <v>525</v>
      </c>
      <c r="O899">
        <v>1.1299999999999999</v>
      </c>
      <c r="P899">
        <v>30</v>
      </c>
      <c r="Q899">
        <v>0.25</v>
      </c>
      <c r="R899">
        <v>-31</v>
      </c>
      <c r="S899">
        <v>-26</v>
      </c>
      <c r="T899">
        <v>-20</v>
      </c>
      <c r="U899">
        <v>-322</v>
      </c>
      <c r="V899">
        <v>-368</v>
      </c>
      <c r="W899">
        <v>55432</v>
      </c>
      <c r="X899">
        <v>55379</v>
      </c>
      <c r="Y899">
        <v>63366</v>
      </c>
      <c r="Z899">
        <v>0.78</v>
      </c>
      <c r="AA899">
        <f t="shared" ref="AA899:AA962" si="186">SUMIFS(K$3:K$2378,$C$3:$C$2378,$C899)</f>
        <v>10012</v>
      </c>
      <c r="AB899">
        <f t="shared" ref="AB899:AB962" si="187">V899*K899</f>
        <v>-368</v>
      </c>
      <c r="AC899">
        <f t="shared" ref="AC899:AC962" si="188">SUMIFS(AB$3:AB$2378,$C$3:$C$2378,$C899)</f>
        <v>6159</v>
      </c>
      <c r="AD899">
        <f t="shared" ref="AD899:AD962" si="189">AC899/AA899</f>
        <v>0.6151618058330004</v>
      </c>
      <c r="AE899">
        <f t="shared" ref="AE899:AE962" si="190">_xlfn.MINIFS($X$3:$X$2378,$C$3:$C$2378,A899)</f>
        <v>0</v>
      </c>
      <c r="AF899" t="e">
        <f t="shared" ref="AF899:AF962" ca="1" si="191">CELL("address",INDEX($X$3:$X$2378,MATCH(_xlfn.MINIFS($X$3:$X$2378,$C$3:$C$2378,A899),$X$3:$X$2378,0)))</f>
        <v>#N/A</v>
      </c>
      <c r="AG899" t="e">
        <f t="shared" ref="AG899:AG962" ca="1" si="192">REPLACE(AF899,2,1,"J")</f>
        <v>#N/A</v>
      </c>
      <c r="AH899" t="e">
        <f t="shared" ref="AH899:AH962" ca="1" si="193">INDIRECT(AG899)</f>
        <v>#N/A</v>
      </c>
      <c r="AI899" t="e">
        <f t="shared" ca="1" si="182"/>
        <v>#N/A</v>
      </c>
      <c r="AJ899">
        <f t="shared" si="183"/>
        <v>9.988014382740711E-5</v>
      </c>
      <c r="AK899">
        <f t="shared" si="184"/>
        <v>0</v>
      </c>
      <c r="AL899" t="e">
        <f t="shared" ref="AL899:AL962" ca="1" si="194">OFFSET(J$2,MATCH(AK899,$X$3:$X$2378,0),)</f>
        <v>#N/A</v>
      </c>
      <c r="AM899" t="b">
        <f t="shared" si="185"/>
        <v>0</v>
      </c>
    </row>
    <row r="900" spans="1:39" x14ac:dyDescent="0.3">
      <c r="A900" t="s">
        <v>156</v>
      </c>
      <c r="B900" t="s">
        <v>157</v>
      </c>
      <c r="C900" t="s">
        <v>39</v>
      </c>
      <c r="D900" t="s">
        <v>900</v>
      </c>
      <c r="E900" t="s">
        <v>910</v>
      </c>
      <c r="F900" s="13" t="str">
        <f>_xlfn.CONCAT(wiz_6[[#This Row],[OCTY......]],",",wiz_6[[#This Row],[OS]])</f>
        <v>MINNEAPOLI,MN</v>
      </c>
      <c r="G900" t="s">
        <v>61</v>
      </c>
      <c r="H900" t="s">
        <v>243</v>
      </c>
      <c r="I900" s="13" t="str">
        <f>_xlfn.CONCAT(wiz_6[[#This Row],[DCTY......]], ",",wiz_6[[#This Row],[DS]])</f>
        <v>SPRINGFIEL,MO</v>
      </c>
      <c r="J900" t="str">
        <f>TRIM(CONCATENATE(wiz_6[[#This Row],[SHIPPER..................]],wiz_6[[#This Row],[ZIP2..]],wiz_6[[#This Row],[ZIP3..]]))</f>
        <v>VISUAL PAK CO | 5540165801</v>
      </c>
      <c r="K900">
        <v>1</v>
      </c>
      <c r="L900">
        <v>1.04</v>
      </c>
      <c r="M900">
        <v>0.27</v>
      </c>
      <c r="N900">
        <v>609</v>
      </c>
      <c r="O900">
        <v>1.1299999999999999</v>
      </c>
      <c r="P900">
        <v>9</v>
      </c>
      <c r="Q900">
        <v>0.25</v>
      </c>
      <c r="R900">
        <v>-37</v>
      </c>
      <c r="S900">
        <v>1</v>
      </c>
      <c r="T900">
        <v>19</v>
      </c>
      <c r="U900">
        <v>-394</v>
      </c>
      <c r="V900">
        <v>-374</v>
      </c>
      <c r="W900">
        <v>55432</v>
      </c>
      <c r="X900">
        <v>55401</v>
      </c>
      <c r="Y900">
        <v>65801</v>
      </c>
      <c r="Z900">
        <v>1.0900000000000001</v>
      </c>
      <c r="AA900">
        <f t="shared" si="186"/>
        <v>10012</v>
      </c>
      <c r="AB900">
        <f t="shared" si="187"/>
        <v>-374</v>
      </c>
      <c r="AC900">
        <f t="shared" si="188"/>
        <v>6159</v>
      </c>
      <c r="AD900">
        <f t="shared" si="189"/>
        <v>0.6151618058330004</v>
      </c>
      <c r="AE900">
        <f t="shared" si="190"/>
        <v>0</v>
      </c>
      <c r="AF900" t="e">
        <f t="shared" ca="1" si="191"/>
        <v>#N/A</v>
      </c>
      <c r="AG900" t="e">
        <f t="shared" ca="1" si="192"/>
        <v>#N/A</v>
      </c>
      <c r="AH900" t="e">
        <f t="shared" ca="1" si="193"/>
        <v>#N/A</v>
      </c>
      <c r="AI900" t="e">
        <f t="shared" ca="1" si="182"/>
        <v>#N/A</v>
      </c>
      <c r="AJ900">
        <f t="shared" si="183"/>
        <v>9.988014382740711E-5</v>
      </c>
      <c r="AK900">
        <f t="shared" si="184"/>
        <v>0</v>
      </c>
      <c r="AL900" t="e">
        <f t="shared" ca="1" si="194"/>
        <v>#N/A</v>
      </c>
      <c r="AM900" t="b">
        <f t="shared" si="185"/>
        <v>0</v>
      </c>
    </row>
    <row r="901" spans="1:39" x14ac:dyDescent="0.3">
      <c r="A901" t="s">
        <v>635</v>
      </c>
      <c r="B901" t="s">
        <v>636</v>
      </c>
      <c r="C901" t="s">
        <v>39</v>
      </c>
      <c r="D901" t="s">
        <v>900</v>
      </c>
      <c r="E901" t="s">
        <v>1105</v>
      </c>
      <c r="F901" s="13" t="str">
        <f>_xlfn.CONCAT(wiz_6[[#This Row],[OCTY......]],",",wiz_6[[#This Row],[OS]])</f>
        <v>SPRING PAR,MN</v>
      </c>
      <c r="G901" t="s">
        <v>66</v>
      </c>
      <c r="H901" t="s">
        <v>498</v>
      </c>
      <c r="I901" s="13" t="str">
        <f>_xlfn.CONCAT(wiz_6[[#This Row],[DCTY......]], ",",wiz_6[[#This Row],[DS]])</f>
        <v>OLIVE BRAN,MS</v>
      </c>
      <c r="J901" t="str">
        <f>TRIM(CONCATENATE(wiz_6[[#This Row],[SHIPPER..................]],wiz_6[[#This Row],[ZIP2..]],wiz_6[[#This Row],[ZIP3..]]))</f>
        <v>WILLIAMS SONOMA | 5538438654</v>
      </c>
      <c r="K901">
        <v>2</v>
      </c>
      <c r="L901">
        <v>1.42</v>
      </c>
      <c r="M901">
        <v>0.11</v>
      </c>
      <c r="N901">
        <v>846</v>
      </c>
      <c r="O901">
        <v>1.32</v>
      </c>
      <c r="P901">
        <v>28</v>
      </c>
      <c r="Q901">
        <v>0.25</v>
      </c>
      <c r="R901">
        <v>84</v>
      </c>
      <c r="S901">
        <v>61</v>
      </c>
      <c r="T901">
        <v>105</v>
      </c>
      <c r="U901">
        <v>247</v>
      </c>
      <c r="V901">
        <v>413</v>
      </c>
      <c r="W901">
        <v>55432</v>
      </c>
      <c r="X901">
        <v>55384</v>
      </c>
      <c r="Y901">
        <v>38654</v>
      </c>
      <c r="Z901">
        <v>1.31</v>
      </c>
      <c r="AA901">
        <f t="shared" si="186"/>
        <v>10012</v>
      </c>
      <c r="AB901">
        <f t="shared" si="187"/>
        <v>826</v>
      </c>
      <c r="AC901">
        <f t="shared" si="188"/>
        <v>6159</v>
      </c>
      <c r="AD901">
        <f t="shared" si="189"/>
        <v>0.6151618058330004</v>
      </c>
      <c r="AE901">
        <f t="shared" si="190"/>
        <v>0</v>
      </c>
      <c r="AF901" t="e">
        <f t="shared" ca="1" si="191"/>
        <v>#N/A</v>
      </c>
      <c r="AG901" t="e">
        <f t="shared" ca="1" si="192"/>
        <v>#N/A</v>
      </c>
      <c r="AH901" t="e">
        <f t="shared" ca="1" si="193"/>
        <v>#N/A</v>
      </c>
      <c r="AI901" t="e">
        <f t="shared" ca="1" si="182"/>
        <v>#N/A</v>
      </c>
      <c r="AJ901">
        <f t="shared" si="183"/>
        <v>1.9976028765481422E-4</v>
      </c>
      <c r="AK901">
        <f t="shared" si="184"/>
        <v>0</v>
      </c>
      <c r="AL901" t="e">
        <f t="shared" ca="1" si="194"/>
        <v>#N/A</v>
      </c>
      <c r="AM901" t="b">
        <f t="shared" si="185"/>
        <v>0</v>
      </c>
    </row>
    <row r="902" spans="1:39" x14ac:dyDescent="0.3">
      <c r="A902" t="s">
        <v>593</v>
      </c>
      <c r="B902" t="s">
        <v>594</v>
      </c>
      <c r="C902" t="s">
        <v>39</v>
      </c>
      <c r="D902" t="s">
        <v>900</v>
      </c>
      <c r="E902" t="s">
        <v>1106</v>
      </c>
      <c r="F902" s="13" t="str">
        <f>_xlfn.CONCAT(wiz_6[[#This Row],[OCTY......]],",",wiz_6[[#This Row],[OS]])</f>
        <v>FRIDLEY   ,MN</v>
      </c>
      <c r="G902" t="s">
        <v>70</v>
      </c>
      <c r="H902" t="s">
        <v>71</v>
      </c>
      <c r="I902" s="13" t="str">
        <f>_xlfn.CONCAT(wiz_6[[#This Row],[DCTY......]], ",",wiz_6[[#This Row],[DS]])</f>
        <v>JACKSON   ,TN</v>
      </c>
      <c r="J902" t="str">
        <f>TRIM(CONCATENATE(wiz_6[[#This Row],[SHIPPER..................]],wiz_6[[#This Row],[ZIP2..]],wiz_6[[#This Row],[ZIP3..]]))</f>
        <v>STANLEY BLACK AND DEC| 5543238301</v>
      </c>
      <c r="K902">
        <v>13</v>
      </c>
      <c r="L902">
        <v>1.45</v>
      </c>
      <c r="M902">
        <v>0.21</v>
      </c>
      <c r="N902">
        <v>797</v>
      </c>
      <c r="O902">
        <v>1.51</v>
      </c>
      <c r="P902">
        <v>13</v>
      </c>
      <c r="Q902">
        <v>0.26</v>
      </c>
      <c r="R902">
        <v>0</v>
      </c>
      <c r="S902">
        <v>23</v>
      </c>
      <c r="T902">
        <v>69</v>
      </c>
      <c r="U902">
        <v>324</v>
      </c>
      <c r="V902">
        <v>416</v>
      </c>
      <c r="W902">
        <v>55113</v>
      </c>
      <c r="X902">
        <v>55432</v>
      </c>
      <c r="Y902">
        <v>38301</v>
      </c>
      <c r="Z902">
        <v>1.44</v>
      </c>
      <c r="AA902">
        <f t="shared" si="186"/>
        <v>10012</v>
      </c>
      <c r="AB902">
        <f t="shared" si="187"/>
        <v>5408</v>
      </c>
      <c r="AC902">
        <f t="shared" si="188"/>
        <v>6159</v>
      </c>
      <c r="AD902">
        <f t="shared" si="189"/>
        <v>0.6151618058330004</v>
      </c>
      <c r="AE902">
        <f t="shared" si="190"/>
        <v>0</v>
      </c>
      <c r="AF902" t="e">
        <f t="shared" ca="1" si="191"/>
        <v>#N/A</v>
      </c>
      <c r="AG902" t="e">
        <f t="shared" ca="1" si="192"/>
        <v>#N/A</v>
      </c>
      <c r="AH902" t="e">
        <f t="shared" ca="1" si="193"/>
        <v>#N/A</v>
      </c>
      <c r="AI902" t="e">
        <f t="shared" ca="1" si="182"/>
        <v>#N/A</v>
      </c>
      <c r="AJ902">
        <f t="shared" si="183"/>
        <v>1.2984418697562924E-3</v>
      </c>
      <c r="AK902">
        <f t="shared" si="184"/>
        <v>0</v>
      </c>
      <c r="AL902" t="e">
        <f t="shared" ca="1" si="194"/>
        <v>#N/A</v>
      </c>
      <c r="AM902" t="b">
        <f t="shared" si="185"/>
        <v>0</v>
      </c>
    </row>
    <row r="903" spans="1:39" x14ac:dyDescent="0.3">
      <c r="A903" t="s">
        <v>210</v>
      </c>
      <c r="B903" t="s">
        <v>211</v>
      </c>
      <c r="C903" t="s">
        <v>39</v>
      </c>
      <c r="D903" t="s">
        <v>900</v>
      </c>
      <c r="E903" t="s">
        <v>1107</v>
      </c>
      <c r="F903" s="13" t="str">
        <f>_xlfn.CONCAT(wiz_6[[#This Row],[OCTY......]],",",wiz_6[[#This Row],[OS]])</f>
        <v>BROOKLYN P,MN</v>
      </c>
      <c r="G903" t="s">
        <v>70</v>
      </c>
      <c r="H903" t="s">
        <v>1108</v>
      </c>
      <c r="I903" s="13" t="str">
        <f>_xlfn.CONCAT(wiz_6[[#This Row],[DCTY......]], ",",wiz_6[[#This Row],[DS]])</f>
        <v>PORTLAND  ,TN</v>
      </c>
      <c r="J903" t="str">
        <f>TRIM(CONCATENATE(wiz_6[[#This Row],[SHIPPER..................]],wiz_6[[#This Row],[ZIP2..]],wiz_6[[#This Row],[ZIP3..]]))</f>
        <v>b: ECHO GLOBAL LOGIST| 5544337148</v>
      </c>
      <c r="K903">
        <v>1</v>
      </c>
      <c r="L903">
        <v>1.35</v>
      </c>
      <c r="M903">
        <v>0.28999999999999998</v>
      </c>
      <c r="N903">
        <v>863</v>
      </c>
      <c r="O903">
        <v>1.79</v>
      </c>
      <c r="P903">
        <v>14</v>
      </c>
      <c r="Q903">
        <v>0.25</v>
      </c>
      <c r="R903">
        <v>-5</v>
      </c>
      <c r="S903">
        <v>165</v>
      </c>
      <c r="T903">
        <v>-26</v>
      </c>
      <c r="U903">
        <v>-55</v>
      </c>
      <c r="V903">
        <v>84</v>
      </c>
      <c r="W903">
        <v>55113</v>
      </c>
      <c r="X903">
        <v>55443</v>
      </c>
      <c r="Y903">
        <v>37148</v>
      </c>
      <c r="Z903">
        <v>1.42</v>
      </c>
      <c r="AA903">
        <f t="shared" si="186"/>
        <v>10012</v>
      </c>
      <c r="AB903">
        <f t="shared" si="187"/>
        <v>84</v>
      </c>
      <c r="AC903">
        <f t="shared" si="188"/>
        <v>6159</v>
      </c>
      <c r="AD903">
        <f t="shared" si="189"/>
        <v>0.6151618058330004</v>
      </c>
      <c r="AE903">
        <f t="shared" si="190"/>
        <v>0</v>
      </c>
      <c r="AF903" t="e">
        <f t="shared" ca="1" si="191"/>
        <v>#N/A</v>
      </c>
      <c r="AG903" t="e">
        <f t="shared" ca="1" si="192"/>
        <v>#N/A</v>
      </c>
      <c r="AH903" t="e">
        <f t="shared" ca="1" si="193"/>
        <v>#N/A</v>
      </c>
      <c r="AI903" t="e">
        <f t="shared" ca="1" si="182"/>
        <v>#N/A</v>
      </c>
      <c r="AJ903">
        <f t="shared" si="183"/>
        <v>9.988014382740711E-5</v>
      </c>
      <c r="AK903">
        <f t="shared" si="184"/>
        <v>0</v>
      </c>
      <c r="AL903" t="e">
        <f t="shared" ca="1" si="194"/>
        <v>#N/A</v>
      </c>
      <c r="AM903" t="b">
        <f t="shared" si="185"/>
        <v>0</v>
      </c>
    </row>
    <row r="904" spans="1:39" x14ac:dyDescent="0.3">
      <c r="A904" t="s">
        <v>1109</v>
      </c>
      <c r="B904" t="s">
        <v>1110</v>
      </c>
      <c r="C904" t="s">
        <v>39</v>
      </c>
      <c r="D904" t="s">
        <v>900</v>
      </c>
      <c r="E904" t="s">
        <v>910</v>
      </c>
      <c r="F904" s="13" t="str">
        <f>_xlfn.CONCAT(wiz_6[[#This Row],[OCTY......]],",",wiz_6[[#This Row],[OS]])</f>
        <v>MINNEAPOLI,MN</v>
      </c>
      <c r="G904" t="s">
        <v>70</v>
      </c>
      <c r="H904" t="s">
        <v>202</v>
      </c>
      <c r="I904" s="13" t="str">
        <f>_xlfn.CONCAT(wiz_6[[#This Row],[DCTY......]], ",",wiz_6[[#This Row],[DS]])</f>
        <v>NASHVILLE ,TN</v>
      </c>
      <c r="J904" t="str">
        <f>TRIM(CONCATENATE(wiz_6[[#This Row],[SHIPPER..................]],wiz_6[[#This Row],[ZIP2..]],wiz_6[[#This Row],[ZIP3..]]))</f>
        <v>SOUTHLAND BROKERAGE | 5540137201</v>
      </c>
      <c r="K904">
        <v>1</v>
      </c>
      <c r="L904">
        <v>1.25</v>
      </c>
      <c r="M904">
        <v>0.27</v>
      </c>
      <c r="N904">
        <v>886</v>
      </c>
      <c r="O904">
        <v>1.68</v>
      </c>
      <c r="P904">
        <v>84</v>
      </c>
      <c r="Q904">
        <v>0.3</v>
      </c>
      <c r="R904">
        <v>-45</v>
      </c>
      <c r="S904">
        <v>0</v>
      </c>
      <c r="T904">
        <v>0</v>
      </c>
      <c r="U904">
        <v>-98</v>
      </c>
      <c r="V904">
        <v>-98</v>
      </c>
      <c r="W904">
        <v>55901</v>
      </c>
      <c r="X904">
        <v>55401</v>
      </c>
      <c r="Y904">
        <v>37201</v>
      </c>
      <c r="Z904">
        <v>1.3</v>
      </c>
      <c r="AA904">
        <f t="shared" si="186"/>
        <v>10012</v>
      </c>
      <c r="AB904">
        <f t="shared" si="187"/>
        <v>-98</v>
      </c>
      <c r="AC904">
        <f t="shared" si="188"/>
        <v>6159</v>
      </c>
      <c r="AD904">
        <f t="shared" si="189"/>
        <v>0.6151618058330004</v>
      </c>
      <c r="AE904">
        <f t="shared" si="190"/>
        <v>0</v>
      </c>
      <c r="AF904" t="e">
        <f t="shared" ca="1" si="191"/>
        <v>#N/A</v>
      </c>
      <c r="AG904" t="e">
        <f t="shared" ca="1" si="192"/>
        <v>#N/A</v>
      </c>
      <c r="AH904" t="e">
        <f t="shared" ca="1" si="193"/>
        <v>#N/A</v>
      </c>
      <c r="AI904" t="e">
        <f t="shared" ca="1" si="182"/>
        <v>#N/A</v>
      </c>
      <c r="AJ904">
        <f t="shared" si="183"/>
        <v>9.988014382740711E-5</v>
      </c>
      <c r="AK904">
        <f t="shared" si="184"/>
        <v>0</v>
      </c>
      <c r="AL904" t="e">
        <f t="shared" ca="1" si="194"/>
        <v>#N/A</v>
      </c>
      <c r="AM904" t="b">
        <f t="shared" si="185"/>
        <v>0</v>
      </c>
    </row>
    <row r="905" spans="1:39" x14ac:dyDescent="0.3">
      <c r="A905" t="s">
        <v>148</v>
      </c>
      <c r="B905" t="s">
        <v>149</v>
      </c>
      <c r="C905" t="s">
        <v>39</v>
      </c>
      <c r="D905" t="s">
        <v>900</v>
      </c>
      <c r="E905" t="s">
        <v>1106</v>
      </c>
      <c r="F905" s="13" t="str">
        <f>_xlfn.CONCAT(wiz_6[[#This Row],[OCTY......]],",",wiz_6[[#This Row],[OS]])</f>
        <v>FRIDLEY   ,MN</v>
      </c>
      <c r="G905" t="s">
        <v>140</v>
      </c>
      <c r="H905" t="s">
        <v>207</v>
      </c>
      <c r="I905" s="13" t="str">
        <f>_xlfn.CONCAT(wiz_6[[#This Row],[DCTY......]], ",",wiz_6[[#This Row],[DS]])</f>
        <v>WAUWATOSA ,WI</v>
      </c>
      <c r="J905" t="str">
        <f>TRIM(CONCATENATE(wiz_6[[#This Row],[SHIPPER..................]],wiz_6[[#This Row],[ZIP2..]],wiz_6[[#This Row],[ZIP3..]]))</f>
        <v>BRIGGS AND STRATTON | 5543253201</v>
      </c>
      <c r="K905">
        <v>2</v>
      </c>
      <c r="L905">
        <v>1.18</v>
      </c>
      <c r="M905">
        <v>0.19</v>
      </c>
      <c r="N905">
        <v>337</v>
      </c>
      <c r="O905">
        <v>0.44</v>
      </c>
      <c r="P905">
        <v>12</v>
      </c>
      <c r="Q905">
        <v>0.25</v>
      </c>
      <c r="R905">
        <v>6</v>
      </c>
      <c r="S905">
        <v>-4</v>
      </c>
      <c r="T905">
        <v>93</v>
      </c>
      <c r="U905">
        <v>45</v>
      </c>
      <c r="V905">
        <v>134</v>
      </c>
      <c r="W905">
        <v>55401</v>
      </c>
      <c r="X905">
        <v>55432</v>
      </c>
      <c r="Y905">
        <v>53201</v>
      </c>
      <c r="Z905">
        <v>1.1499999999999999</v>
      </c>
      <c r="AA905">
        <f t="shared" si="186"/>
        <v>10012</v>
      </c>
      <c r="AB905">
        <f t="shared" si="187"/>
        <v>268</v>
      </c>
      <c r="AC905">
        <f t="shared" si="188"/>
        <v>6159</v>
      </c>
      <c r="AD905">
        <f t="shared" si="189"/>
        <v>0.6151618058330004</v>
      </c>
      <c r="AE905">
        <f t="shared" si="190"/>
        <v>0</v>
      </c>
      <c r="AF905" t="e">
        <f t="shared" ca="1" si="191"/>
        <v>#N/A</v>
      </c>
      <c r="AG905" t="e">
        <f t="shared" ca="1" si="192"/>
        <v>#N/A</v>
      </c>
      <c r="AH905" t="e">
        <f t="shared" ca="1" si="193"/>
        <v>#N/A</v>
      </c>
      <c r="AI905" t="e">
        <f t="shared" ca="1" si="182"/>
        <v>#N/A</v>
      </c>
      <c r="AJ905">
        <f t="shared" si="183"/>
        <v>1.9976028765481422E-4</v>
      </c>
      <c r="AK905">
        <f t="shared" si="184"/>
        <v>0</v>
      </c>
      <c r="AL905" t="e">
        <f t="shared" ca="1" si="194"/>
        <v>#N/A</v>
      </c>
      <c r="AM905" t="b">
        <f t="shared" si="185"/>
        <v>0</v>
      </c>
    </row>
    <row r="906" spans="1:39" x14ac:dyDescent="0.3">
      <c r="A906" t="s">
        <v>37</v>
      </c>
      <c r="B906" t="s">
        <v>38</v>
      </c>
      <c r="C906" t="s">
        <v>39</v>
      </c>
      <c r="D906" t="s">
        <v>900</v>
      </c>
      <c r="E906" t="s">
        <v>1111</v>
      </c>
      <c r="F906" s="13" t="str">
        <f>_xlfn.CONCAT(wiz_6[[#This Row],[OCTY......]],",",wiz_6[[#This Row],[OS]])</f>
        <v>BECKER    ,MN</v>
      </c>
      <c r="G906" t="s">
        <v>53</v>
      </c>
      <c r="H906" t="s">
        <v>159</v>
      </c>
      <c r="I906" s="13" t="str">
        <f>_xlfn.CONCAT(wiz_6[[#This Row],[DCTY......]], ",",wiz_6[[#This Row],[DS]])</f>
        <v>CHICAGO   ,IL</v>
      </c>
      <c r="J906" t="str">
        <f>TRIM(CONCATENATE(wiz_6[[#This Row],[SHIPPER..................]],wiz_6[[#This Row],[ZIP2..]],wiz_6[[#This Row],[ZIP3..]]))</f>
        <v>b: C H ROBINSON | 5530860601</v>
      </c>
      <c r="K906">
        <v>1</v>
      </c>
      <c r="L906">
        <v>1.1399999999999999</v>
      </c>
      <c r="M906">
        <v>0.27</v>
      </c>
      <c r="N906">
        <v>462</v>
      </c>
      <c r="O906">
        <v>0.61</v>
      </c>
      <c r="P906">
        <v>132</v>
      </c>
      <c r="Q906">
        <v>0.35</v>
      </c>
      <c r="R906">
        <v>8</v>
      </c>
      <c r="S906">
        <v>-38</v>
      </c>
      <c r="T906">
        <v>84</v>
      </c>
      <c r="U906">
        <v>-123</v>
      </c>
      <c r="V906">
        <v>-77</v>
      </c>
      <c r="W906">
        <v>55720</v>
      </c>
      <c r="X906">
        <v>55308</v>
      </c>
      <c r="Y906">
        <v>60601</v>
      </c>
      <c r="Z906">
        <v>1.19</v>
      </c>
      <c r="AA906">
        <f t="shared" si="186"/>
        <v>10012</v>
      </c>
      <c r="AB906">
        <f t="shared" si="187"/>
        <v>-77</v>
      </c>
      <c r="AC906">
        <f t="shared" si="188"/>
        <v>6159</v>
      </c>
      <c r="AD906">
        <f t="shared" si="189"/>
        <v>0.6151618058330004</v>
      </c>
      <c r="AE906">
        <f t="shared" si="190"/>
        <v>0</v>
      </c>
      <c r="AF906" t="e">
        <f t="shared" ca="1" si="191"/>
        <v>#N/A</v>
      </c>
      <c r="AG906" t="e">
        <f t="shared" ca="1" si="192"/>
        <v>#N/A</v>
      </c>
      <c r="AH906" t="e">
        <f t="shared" ca="1" si="193"/>
        <v>#N/A</v>
      </c>
      <c r="AI906" t="e">
        <f t="shared" ca="1" si="182"/>
        <v>#N/A</v>
      </c>
      <c r="AJ906">
        <f t="shared" si="183"/>
        <v>9.988014382740711E-5</v>
      </c>
      <c r="AK906">
        <f t="shared" si="184"/>
        <v>0</v>
      </c>
      <c r="AL906" t="e">
        <f t="shared" ca="1" si="194"/>
        <v>#N/A</v>
      </c>
      <c r="AM906" t="b">
        <f t="shared" si="185"/>
        <v>0</v>
      </c>
    </row>
    <row r="907" spans="1:39" x14ac:dyDescent="0.3">
      <c r="A907" t="s">
        <v>210</v>
      </c>
      <c r="B907" t="s">
        <v>211</v>
      </c>
      <c r="C907" t="s">
        <v>39</v>
      </c>
      <c r="D907" t="s">
        <v>900</v>
      </c>
      <c r="E907" t="s">
        <v>1112</v>
      </c>
      <c r="F907" s="13" t="str">
        <f>_xlfn.CONCAT(wiz_6[[#This Row],[OCTY......]],",",wiz_6[[#This Row],[OS]])</f>
        <v>COLD SPRIN,MN</v>
      </c>
      <c r="G907" t="s">
        <v>53</v>
      </c>
      <c r="H907" t="s">
        <v>1113</v>
      </c>
      <c r="I907" s="13" t="str">
        <f>_xlfn.CONCAT(wiz_6[[#This Row],[DCTY......]], ",",wiz_6[[#This Row],[DS]])</f>
        <v>PARK CITY ,IL</v>
      </c>
      <c r="J907" t="str">
        <f>TRIM(CONCATENATE(wiz_6[[#This Row],[SHIPPER..................]],wiz_6[[#This Row],[ZIP2..]],wiz_6[[#This Row],[ZIP3..]]))</f>
        <v>b: ECHO GLOBAL LOGIST| 5632060086</v>
      </c>
      <c r="K907">
        <v>1</v>
      </c>
      <c r="L907">
        <v>1.54</v>
      </c>
      <c r="M907">
        <v>0.27</v>
      </c>
      <c r="N907">
        <v>461</v>
      </c>
      <c r="O907">
        <v>0.96</v>
      </c>
      <c r="P907">
        <v>79</v>
      </c>
      <c r="Q907">
        <v>0.3</v>
      </c>
      <c r="R907">
        <v>-28</v>
      </c>
      <c r="S907">
        <v>-68</v>
      </c>
      <c r="T907">
        <v>1</v>
      </c>
      <c r="U907">
        <v>145</v>
      </c>
      <c r="V907">
        <v>78</v>
      </c>
      <c r="W907">
        <v>55401</v>
      </c>
      <c r="X907">
        <v>56320</v>
      </c>
      <c r="Y907">
        <v>60086</v>
      </c>
      <c r="Z907">
        <v>1.59</v>
      </c>
      <c r="AA907">
        <f t="shared" si="186"/>
        <v>10012</v>
      </c>
      <c r="AB907">
        <f t="shared" si="187"/>
        <v>78</v>
      </c>
      <c r="AC907">
        <f t="shared" si="188"/>
        <v>6159</v>
      </c>
      <c r="AD907">
        <f t="shared" si="189"/>
        <v>0.6151618058330004</v>
      </c>
      <c r="AE907">
        <f t="shared" si="190"/>
        <v>0</v>
      </c>
      <c r="AF907" t="e">
        <f t="shared" ca="1" si="191"/>
        <v>#N/A</v>
      </c>
      <c r="AG907" t="e">
        <f t="shared" ca="1" si="192"/>
        <v>#N/A</v>
      </c>
      <c r="AH907" t="e">
        <f t="shared" ca="1" si="193"/>
        <v>#N/A</v>
      </c>
      <c r="AI907" t="e">
        <f t="shared" ca="1" si="182"/>
        <v>#N/A</v>
      </c>
      <c r="AJ907">
        <f t="shared" si="183"/>
        <v>9.988014382740711E-5</v>
      </c>
      <c r="AK907">
        <f t="shared" si="184"/>
        <v>0</v>
      </c>
      <c r="AL907" t="e">
        <f t="shared" ca="1" si="194"/>
        <v>#N/A</v>
      </c>
      <c r="AM907" t="b">
        <f t="shared" si="185"/>
        <v>0</v>
      </c>
    </row>
    <row r="908" spans="1:39" x14ac:dyDescent="0.3">
      <c r="A908" t="s">
        <v>210</v>
      </c>
      <c r="B908" t="s">
        <v>211</v>
      </c>
      <c r="C908" t="s">
        <v>39</v>
      </c>
      <c r="D908" t="s">
        <v>900</v>
      </c>
      <c r="E908" t="s">
        <v>1112</v>
      </c>
      <c r="F908" s="13" t="str">
        <f>_xlfn.CONCAT(wiz_6[[#This Row],[OCTY......]],",",wiz_6[[#This Row],[OS]])</f>
        <v>COLD SPRIN,MN</v>
      </c>
      <c r="G908" t="s">
        <v>53</v>
      </c>
      <c r="H908" t="s">
        <v>1114</v>
      </c>
      <c r="I908" s="13" t="str">
        <f>_xlfn.CONCAT(wiz_6[[#This Row],[DCTY......]], ",",wiz_6[[#This Row],[DS]])</f>
        <v>SAINT CHAR,IL</v>
      </c>
      <c r="J908" t="str">
        <f>TRIM(CONCATENATE(wiz_6[[#This Row],[SHIPPER..................]],wiz_6[[#This Row],[ZIP2..]],wiz_6[[#This Row],[ZIP3..]]))</f>
        <v>b: ECHO GLOBAL LOGIST| 5632060174</v>
      </c>
      <c r="K908">
        <v>1</v>
      </c>
      <c r="L908">
        <v>1.54</v>
      </c>
      <c r="M908">
        <v>0.28000000000000003</v>
      </c>
      <c r="N908">
        <v>456</v>
      </c>
      <c r="O908">
        <v>0.96</v>
      </c>
      <c r="P908">
        <v>80</v>
      </c>
      <c r="Q908">
        <v>0.3</v>
      </c>
      <c r="R908">
        <v>-10</v>
      </c>
      <c r="S908">
        <v>-68</v>
      </c>
      <c r="T908">
        <v>1</v>
      </c>
      <c r="U908">
        <v>123</v>
      </c>
      <c r="V908">
        <v>56</v>
      </c>
      <c r="W908">
        <v>55113</v>
      </c>
      <c r="X908">
        <v>56320</v>
      </c>
      <c r="Y908">
        <v>60174</v>
      </c>
      <c r="Z908">
        <v>1.6</v>
      </c>
      <c r="AA908">
        <f t="shared" si="186"/>
        <v>10012</v>
      </c>
      <c r="AB908">
        <f t="shared" si="187"/>
        <v>56</v>
      </c>
      <c r="AC908">
        <f t="shared" si="188"/>
        <v>6159</v>
      </c>
      <c r="AD908">
        <f t="shared" si="189"/>
        <v>0.6151618058330004</v>
      </c>
      <c r="AE908">
        <f t="shared" si="190"/>
        <v>0</v>
      </c>
      <c r="AF908" t="e">
        <f t="shared" ca="1" si="191"/>
        <v>#N/A</v>
      </c>
      <c r="AG908" t="e">
        <f t="shared" ca="1" si="192"/>
        <v>#N/A</v>
      </c>
      <c r="AH908" t="e">
        <f t="shared" ca="1" si="193"/>
        <v>#N/A</v>
      </c>
      <c r="AI908" t="e">
        <f t="shared" ca="1" si="182"/>
        <v>#N/A</v>
      </c>
      <c r="AJ908">
        <f t="shared" si="183"/>
        <v>9.988014382740711E-5</v>
      </c>
      <c r="AK908">
        <f t="shared" si="184"/>
        <v>0</v>
      </c>
      <c r="AL908" t="e">
        <f t="shared" ca="1" si="194"/>
        <v>#N/A</v>
      </c>
      <c r="AM908" t="b">
        <f t="shared" si="185"/>
        <v>0</v>
      </c>
    </row>
    <row r="909" spans="1:39" x14ac:dyDescent="0.3">
      <c r="A909" t="s">
        <v>210</v>
      </c>
      <c r="B909" t="s">
        <v>211</v>
      </c>
      <c r="C909" t="s">
        <v>39</v>
      </c>
      <c r="D909" t="s">
        <v>900</v>
      </c>
      <c r="E909" t="s">
        <v>181</v>
      </c>
      <c r="F909" s="13" t="str">
        <f>_xlfn.CONCAT(wiz_6[[#This Row],[OCTY......]],",",wiz_6[[#This Row],[OS]])</f>
        <v>LITCHFIELD,MN</v>
      </c>
      <c r="G909" t="s">
        <v>53</v>
      </c>
      <c r="H909" t="s">
        <v>770</v>
      </c>
      <c r="I909" s="13" t="str">
        <f>_xlfn.CONCAT(wiz_6[[#This Row],[DCTY......]], ",",wiz_6[[#This Row],[DS]])</f>
        <v>BOLINGBROO,IL</v>
      </c>
      <c r="J909" t="str">
        <f>TRIM(CONCATENATE(wiz_6[[#This Row],[SHIPPER..................]],wiz_6[[#This Row],[ZIP2..]],wiz_6[[#This Row],[ZIP3..]]))</f>
        <v>b: ECHO GLOBAL LOGIST| 5535560440</v>
      </c>
      <c r="K909">
        <v>1</v>
      </c>
      <c r="L909">
        <v>1.53</v>
      </c>
      <c r="M909">
        <v>0.27</v>
      </c>
      <c r="N909">
        <v>471</v>
      </c>
      <c r="O909">
        <v>0.92</v>
      </c>
      <c r="P909">
        <v>72</v>
      </c>
      <c r="Q909">
        <v>0.3</v>
      </c>
      <c r="R909">
        <v>7</v>
      </c>
      <c r="S909">
        <v>-95</v>
      </c>
      <c r="T909">
        <v>11</v>
      </c>
      <c r="U909">
        <v>104</v>
      </c>
      <c r="V909">
        <v>20</v>
      </c>
      <c r="W909">
        <v>55432</v>
      </c>
      <c r="X909">
        <v>55355</v>
      </c>
      <c r="Y909">
        <v>60440</v>
      </c>
      <c r="Z909">
        <v>1.58</v>
      </c>
      <c r="AA909">
        <f t="shared" si="186"/>
        <v>10012</v>
      </c>
      <c r="AB909">
        <f t="shared" si="187"/>
        <v>20</v>
      </c>
      <c r="AC909">
        <f t="shared" si="188"/>
        <v>6159</v>
      </c>
      <c r="AD909">
        <f t="shared" si="189"/>
        <v>0.6151618058330004</v>
      </c>
      <c r="AE909">
        <f t="shared" si="190"/>
        <v>0</v>
      </c>
      <c r="AF909" t="e">
        <f t="shared" ca="1" si="191"/>
        <v>#N/A</v>
      </c>
      <c r="AG909" t="e">
        <f t="shared" ca="1" si="192"/>
        <v>#N/A</v>
      </c>
      <c r="AH909" t="e">
        <f t="shared" ca="1" si="193"/>
        <v>#N/A</v>
      </c>
      <c r="AI909" t="e">
        <f t="shared" ca="1" si="182"/>
        <v>#N/A</v>
      </c>
      <c r="AJ909">
        <f t="shared" si="183"/>
        <v>9.988014382740711E-5</v>
      </c>
      <c r="AK909">
        <f t="shared" si="184"/>
        <v>0</v>
      </c>
      <c r="AL909" t="e">
        <f t="shared" ca="1" si="194"/>
        <v>#N/A</v>
      </c>
      <c r="AM909" t="b">
        <f t="shared" si="185"/>
        <v>0</v>
      </c>
    </row>
    <row r="910" spans="1:39" x14ac:dyDescent="0.3">
      <c r="A910" t="s">
        <v>210</v>
      </c>
      <c r="B910" t="s">
        <v>211</v>
      </c>
      <c r="C910" t="s">
        <v>39</v>
      </c>
      <c r="D910" t="s">
        <v>900</v>
      </c>
      <c r="E910" t="s">
        <v>1112</v>
      </c>
      <c r="F910" s="13" t="str">
        <f>_xlfn.CONCAT(wiz_6[[#This Row],[OCTY......]],",",wiz_6[[#This Row],[OS]])</f>
        <v>COLD SPRIN,MN</v>
      </c>
      <c r="G910" t="s">
        <v>42</v>
      </c>
      <c r="H910" t="s">
        <v>442</v>
      </c>
      <c r="I910" s="13" t="str">
        <f>_xlfn.CONCAT(wiz_6[[#This Row],[DCTY......]], ",",wiz_6[[#This Row],[DS]])</f>
        <v>INDIANAPOL,IN</v>
      </c>
      <c r="J910" t="str">
        <f>TRIM(CONCATENATE(wiz_6[[#This Row],[SHIPPER..................]],wiz_6[[#This Row],[ZIP2..]],wiz_6[[#This Row],[ZIP3..]]))</f>
        <v>b: ECHO GLOBAL LOGIST| 5632046201</v>
      </c>
      <c r="K910">
        <v>3</v>
      </c>
      <c r="L910">
        <v>1.38</v>
      </c>
      <c r="M910">
        <v>0.27</v>
      </c>
      <c r="N910">
        <v>663</v>
      </c>
      <c r="O910">
        <v>1.54</v>
      </c>
      <c r="P910">
        <v>75</v>
      </c>
      <c r="Q910">
        <v>0.3</v>
      </c>
      <c r="R910">
        <v>10</v>
      </c>
      <c r="S910">
        <v>-68</v>
      </c>
      <c r="T910">
        <v>-36</v>
      </c>
      <c r="U910">
        <v>-145</v>
      </c>
      <c r="V910">
        <v>-249</v>
      </c>
      <c r="W910">
        <v>55113</v>
      </c>
      <c r="X910">
        <v>56320</v>
      </c>
      <c r="Y910">
        <v>46201</v>
      </c>
      <c r="Z910">
        <v>1.43</v>
      </c>
      <c r="AA910">
        <f t="shared" si="186"/>
        <v>10012</v>
      </c>
      <c r="AB910">
        <f t="shared" si="187"/>
        <v>-747</v>
      </c>
      <c r="AC910">
        <f t="shared" si="188"/>
        <v>6159</v>
      </c>
      <c r="AD910">
        <f t="shared" si="189"/>
        <v>0.6151618058330004</v>
      </c>
      <c r="AE910">
        <f t="shared" si="190"/>
        <v>0</v>
      </c>
      <c r="AF910" t="e">
        <f t="shared" ca="1" si="191"/>
        <v>#N/A</v>
      </c>
      <c r="AG910" t="e">
        <f t="shared" ca="1" si="192"/>
        <v>#N/A</v>
      </c>
      <c r="AH910" t="e">
        <f t="shared" ca="1" si="193"/>
        <v>#N/A</v>
      </c>
      <c r="AI910" t="e">
        <f t="shared" ca="1" si="182"/>
        <v>#N/A</v>
      </c>
      <c r="AJ910">
        <f t="shared" si="183"/>
        <v>2.9964043148222132E-4</v>
      </c>
      <c r="AK910">
        <f t="shared" si="184"/>
        <v>0</v>
      </c>
      <c r="AL910" t="e">
        <f t="shared" ca="1" si="194"/>
        <v>#N/A</v>
      </c>
      <c r="AM910" t="b">
        <f t="shared" si="185"/>
        <v>0</v>
      </c>
    </row>
    <row r="911" spans="1:39" x14ac:dyDescent="0.3">
      <c r="A911" t="s">
        <v>210</v>
      </c>
      <c r="B911" t="s">
        <v>211</v>
      </c>
      <c r="C911" t="s">
        <v>39</v>
      </c>
      <c r="D911" t="s">
        <v>900</v>
      </c>
      <c r="E911" t="s">
        <v>1115</v>
      </c>
      <c r="F911" s="13" t="str">
        <f>_xlfn.CONCAT(wiz_6[[#This Row],[OCTY......]],",",wiz_6[[#This Row],[OS]])</f>
        <v>HUTCHINSON,MN</v>
      </c>
      <c r="G911" t="s">
        <v>42</v>
      </c>
      <c r="H911" t="s">
        <v>915</v>
      </c>
      <c r="I911" s="13" t="str">
        <f>_xlfn.CONCAT(wiz_6[[#This Row],[DCTY......]], ",",wiz_6[[#This Row],[DS]])</f>
        <v>HARTFORD C,IN</v>
      </c>
      <c r="J911" t="str">
        <f>TRIM(CONCATENATE(wiz_6[[#This Row],[SHIPPER..................]],wiz_6[[#This Row],[ZIP2..]],wiz_6[[#This Row],[ZIP3..]]))</f>
        <v>b: ECHO GLOBAL LOGIST| 5535047348</v>
      </c>
      <c r="K911">
        <v>1</v>
      </c>
      <c r="L911">
        <v>1.31</v>
      </c>
      <c r="M911">
        <v>0.27</v>
      </c>
      <c r="N911">
        <v>666</v>
      </c>
      <c r="O911">
        <v>1.39</v>
      </c>
      <c r="P911">
        <v>58</v>
      </c>
      <c r="Q911">
        <v>0.3</v>
      </c>
      <c r="R911">
        <v>12</v>
      </c>
      <c r="S911">
        <v>-78</v>
      </c>
      <c r="T911">
        <v>0</v>
      </c>
      <c r="U911">
        <v>-154</v>
      </c>
      <c r="V911">
        <v>-232</v>
      </c>
      <c r="W911">
        <v>55401</v>
      </c>
      <c r="X911">
        <v>55350</v>
      </c>
      <c r="Y911">
        <v>47348</v>
      </c>
      <c r="Z911">
        <v>1.36</v>
      </c>
      <c r="AA911">
        <f t="shared" si="186"/>
        <v>10012</v>
      </c>
      <c r="AB911">
        <f t="shared" si="187"/>
        <v>-232</v>
      </c>
      <c r="AC911">
        <f t="shared" si="188"/>
        <v>6159</v>
      </c>
      <c r="AD911">
        <f t="shared" si="189"/>
        <v>0.6151618058330004</v>
      </c>
      <c r="AE911">
        <f t="shared" si="190"/>
        <v>0</v>
      </c>
      <c r="AF911" t="e">
        <f t="shared" ca="1" si="191"/>
        <v>#N/A</v>
      </c>
      <c r="AG911" t="e">
        <f t="shared" ca="1" si="192"/>
        <v>#N/A</v>
      </c>
      <c r="AH911" t="e">
        <f t="shared" ca="1" si="193"/>
        <v>#N/A</v>
      </c>
      <c r="AI911" t="e">
        <f t="shared" ca="1" si="182"/>
        <v>#N/A</v>
      </c>
      <c r="AJ911">
        <f t="shared" si="183"/>
        <v>9.988014382740711E-5</v>
      </c>
      <c r="AK911">
        <f t="shared" si="184"/>
        <v>0</v>
      </c>
      <c r="AL911" t="e">
        <f t="shared" ca="1" si="194"/>
        <v>#N/A</v>
      </c>
      <c r="AM911" t="b">
        <f t="shared" si="185"/>
        <v>0</v>
      </c>
    </row>
    <row r="912" spans="1:39" x14ac:dyDescent="0.3">
      <c r="A912" t="s">
        <v>210</v>
      </c>
      <c r="B912" t="s">
        <v>211</v>
      </c>
      <c r="C912" t="s">
        <v>39</v>
      </c>
      <c r="D912" t="s">
        <v>900</v>
      </c>
      <c r="E912" t="s">
        <v>1112</v>
      </c>
      <c r="F912" s="13" t="str">
        <f>_xlfn.CONCAT(wiz_6[[#This Row],[OCTY......]],",",wiz_6[[#This Row],[OS]])</f>
        <v>COLD SPRIN,MN</v>
      </c>
      <c r="G912" t="s">
        <v>176</v>
      </c>
      <c r="H912" t="s">
        <v>1116</v>
      </c>
      <c r="I912" s="13" t="str">
        <f>_xlfn.CONCAT(wiz_6[[#This Row],[DCTY......]], ",",wiz_6[[#This Row],[DS]])</f>
        <v>LANSING   ,MI</v>
      </c>
      <c r="J912" t="str">
        <f>TRIM(CONCATENATE(wiz_6[[#This Row],[SHIPPER..................]],wiz_6[[#This Row],[ZIP2..]],wiz_6[[#This Row],[ZIP3..]]))</f>
        <v>b: ECHO GLOBAL LOGIST| 5632048901</v>
      </c>
      <c r="K912">
        <v>1</v>
      </c>
      <c r="L912">
        <v>1.71</v>
      </c>
      <c r="M912">
        <v>0.28000000000000003</v>
      </c>
      <c r="N912">
        <v>704</v>
      </c>
      <c r="O912">
        <v>1.5</v>
      </c>
      <c r="P912">
        <v>73</v>
      </c>
      <c r="Q912">
        <v>0.3</v>
      </c>
      <c r="R912">
        <v>2</v>
      </c>
      <c r="S912">
        <v>-68</v>
      </c>
      <c r="T912">
        <v>26</v>
      </c>
      <c r="U912">
        <v>-220</v>
      </c>
      <c r="V912">
        <v>-262</v>
      </c>
      <c r="W912">
        <v>55432</v>
      </c>
      <c r="X912">
        <v>56320</v>
      </c>
      <c r="Y912">
        <v>48901</v>
      </c>
      <c r="Z912">
        <v>1.77</v>
      </c>
      <c r="AA912">
        <f t="shared" si="186"/>
        <v>10012</v>
      </c>
      <c r="AB912">
        <f t="shared" si="187"/>
        <v>-262</v>
      </c>
      <c r="AC912">
        <f t="shared" si="188"/>
        <v>6159</v>
      </c>
      <c r="AD912">
        <f t="shared" si="189"/>
        <v>0.6151618058330004</v>
      </c>
      <c r="AE912">
        <f t="shared" si="190"/>
        <v>0</v>
      </c>
      <c r="AF912" t="e">
        <f t="shared" ca="1" si="191"/>
        <v>#N/A</v>
      </c>
      <c r="AG912" t="e">
        <f t="shared" ca="1" si="192"/>
        <v>#N/A</v>
      </c>
      <c r="AH912" t="e">
        <f t="shared" ca="1" si="193"/>
        <v>#N/A</v>
      </c>
      <c r="AI912" t="e">
        <f t="shared" ca="1" si="182"/>
        <v>#N/A</v>
      </c>
      <c r="AJ912">
        <f t="shared" si="183"/>
        <v>9.988014382740711E-5</v>
      </c>
      <c r="AK912">
        <f t="shared" si="184"/>
        <v>0</v>
      </c>
      <c r="AL912" t="e">
        <f t="shared" ca="1" si="194"/>
        <v>#N/A</v>
      </c>
      <c r="AM912" t="b">
        <f t="shared" si="185"/>
        <v>0</v>
      </c>
    </row>
    <row r="913" spans="1:39" x14ac:dyDescent="0.3">
      <c r="A913" t="s">
        <v>210</v>
      </c>
      <c r="B913" t="s">
        <v>211</v>
      </c>
      <c r="C913" t="s">
        <v>39</v>
      </c>
      <c r="D913" t="s">
        <v>900</v>
      </c>
      <c r="E913" t="s">
        <v>1112</v>
      </c>
      <c r="F913" s="13" t="str">
        <f>_xlfn.CONCAT(wiz_6[[#This Row],[OCTY......]],",",wiz_6[[#This Row],[OS]])</f>
        <v>COLD SPRIN,MN</v>
      </c>
      <c r="G913" t="s">
        <v>61</v>
      </c>
      <c r="H913" t="s">
        <v>1117</v>
      </c>
      <c r="I913" s="13" t="str">
        <f>_xlfn.CONCAT(wiz_6[[#This Row],[DCTY......]], ",",wiz_6[[#This Row],[DS]])</f>
        <v>WEST PLAIN,MO</v>
      </c>
      <c r="J913" t="str">
        <f>TRIM(CONCATENATE(wiz_6[[#This Row],[SHIPPER..................]],wiz_6[[#This Row],[ZIP2..]],wiz_6[[#This Row],[ZIP3..]]))</f>
        <v>b: ECHO GLOBAL LOGIST| 5632065775</v>
      </c>
      <c r="K913">
        <v>1</v>
      </c>
      <c r="L913">
        <v>1.64</v>
      </c>
      <c r="M913">
        <v>0.27</v>
      </c>
      <c r="N913">
        <v>785</v>
      </c>
      <c r="O913">
        <v>1.1299999999999999</v>
      </c>
      <c r="P913">
        <v>80</v>
      </c>
      <c r="Q913">
        <v>0.3</v>
      </c>
      <c r="R913">
        <v>-47</v>
      </c>
      <c r="S913">
        <v>-68</v>
      </c>
      <c r="T913">
        <v>159</v>
      </c>
      <c r="U913">
        <v>32</v>
      </c>
      <c r="V913">
        <v>123</v>
      </c>
      <c r="W913">
        <v>55113</v>
      </c>
      <c r="X913">
        <v>56320</v>
      </c>
      <c r="Y913">
        <v>65775</v>
      </c>
      <c r="Z913">
        <v>1.69</v>
      </c>
      <c r="AA913">
        <f t="shared" si="186"/>
        <v>10012</v>
      </c>
      <c r="AB913">
        <f t="shared" si="187"/>
        <v>123</v>
      </c>
      <c r="AC913">
        <f t="shared" si="188"/>
        <v>6159</v>
      </c>
      <c r="AD913">
        <f t="shared" si="189"/>
        <v>0.6151618058330004</v>
      </c>
      <c r="AE913">
        <f t="shared" si="190"/>
        <v>0</v>
      </c>
      <c r="AF913" t="e">
        <f t="shared" ca="1" si="191"/>
        <v>#N/A</v>
      </c>
      <c r="AG913" t="e">
        <f t="shared" ca="1" si="192"/>
        <v>#N/A</v>
      </c>
      <c r="AH913" t="e">
        <f t="shared" ca="1" si="193"/>
        <v>#N/A</v>
      </c>
      <c r="AI913" t="e">
        <f t="shared" ca="1" si="182"/>
        <v>#N/A</v>
      </c>
      <c r="AJ913">
        <f t="shared" si="183"/>
        <v>9.988014382740711E-5</v>
      </c>
      <c r="AK913">
        <f t="shared" si="184"/>
        <v>0</v>
      </c>
      <c r="AL913" t="e">
        <f t="shared" ca="1" si="194"/>
        <v>#N/A</v>
      </c>
      <c r="AM913" t="b">
        <f t="shared" si="185"/>
        <v>0</v>
      </c>
    </row>
    <row r="914" spans="1:39" x14ac:dyDescent="0.3">
      <c r="A914" t="s">
        <v>210</v>
      </c>
      <c r="B914" t="s">
        <v>211</v>
      </c>
      <c r="C914" t="s">
        <v>39</v>
      </c>
      <c r="D914" t="s">
        <v>900</v>
      </c>
      <c r="E914" t="s">
        <v>1118</v>
      </c>
      <c r="F914" s="13" t="str">
        <f>_xlfn.CONCAT(wiz_6[[#This Row],[OCTY......]],",",wiz_6[[#This Row],[OS]])</f>
        <v>COKATO    ,MN</v>
      </c>
      <c r="G914" t="s">
        <v>87</v>
      </c>
      <c r="H914" t="s">
        <v>725</v>
      </c>
      <c r="I914" s="13" t="str">
        <f>_xlfn.CONCAT(wiz_6[[#This Row],[DCTY......]], ",",wiz_6[[#This Row],[DS]])</f>
        <v>CLEVELAND ,OH</v>
      </c>
      <c r="J914" t="str">
        <f>TRIM(CONCATENATE(wiz_6[[#This Row],[SHIPPER..................]],wiz_6[[#This Row],[ZIP2..]],wiz_6[[#This Row],[ZIP3..]]))</f>
        <v>b: ECHO GLOBAL LOGIST| 5532144101</v>
      </c>
      <c r="K914">
        <v>1</v>
      </c>
      <c r="L914">
        <v>1.53</v>
      </c>
      <c r="M914">
        <v>0.28000000000000003</v>
      </c>
      <c r="N914">
        <v>801</v>
      </c>
      <c r="O914">
        <v>1.21</v>
      </c>
      <c r="P914">
        <v>59</v>
      </c>
      <c r="Q914">
        <v>0.3</v>
      </c>
      <c r="R914">
        <v>83</v>
      </c>
      <c r="S914">
        <v>13</v>
      </c>
      <c r="T914">
        <v>131</v>
      </c>
      <c r="U914">
        <v>54</v>
      </c>
      <c r="V914">
        <v>198</v>
      </c>
      <c r="W914">
        <v>55113</v>
      </c>
      <c r="X914">
        <v>55321</v>
      </c>
      <c r="Y914">
        <v>44101</v>
      </c>
      <c r="Z914">
        <v>1.59</v>
      </c>
      <c r="AA914">
        <f t="shared" si="186"/>
        <v>10012</v>
      </c>
      <c r="AB914">
        <f t="shared" si="187"/>
        <v>198</v>
      </c>
      <c r="AC914">
        <f t="shared" si="188"/>
        <v>6159</v>
      </c>
      <c r="AD914">
        <f t="shared" si="189"/>
        <v>0.6151618058330004</v>
      </c>
      <c r="AE914">
        <f t="shared" si="190"/>
        <v>0</v>
      </c>
      <c r="AF914" t="e">
        <f t="shared" ca="1" si="191"/>
        <v>#N/A</v>
      </c>
      <c r="AG914" t="e">
        <f t="shared" ca="1" si="192"/>
        <v>#N/A</v>
      </c>
      <c r="AH914" t="e">
        <f t="shared" ca="1" si="193"/>
        <v>#N/A</v>
      </c>
      <c r="AI914" t="e">
        <f t="shared" ca="1" si="182"/>
        <v>#N/A</v>
      </c>
      <c r="AJ914">
        <f t="shared" si="183"/>
        <v>9.988014382740711E-5</v>
      </c>
      <c r="AK914">
        <f t="shared" si="184"/>
        <v>0</v>
      </c>
      <c r="AL914" t="e">
        <f t="shared" ca="1" si="194"/>
        <v>#N/A</v>
      </c>
      <c r="AM914" t="b">
        <f t="shared" si="185"/>
        <v>0</v>
      </c>
    </row>
    <row r="915" spans="1:39" x14ac:dyDescent="0.3">
      <c r="A915" t="s">
        <v>210</v>
      </c>
      <c r="B915" t="s">
        <v>211</v>
      </c>
      <c r="C915" t="s">
        <v>39</v>
      </c>
      <c r="D915" t="s">
        <v>900</v>
      </c>
      <c r="E915" t="s">
        <v>1119</v>
      </c>
      <c r="F915" s="13" t="str">
        <f>_xlfn.CONCAT(wiz_6[[#This Row],[OCTY......]],",",wiz_6[[#This Row],[OS]])</f>
        <v>RENVILLE  ,MN</v>
      </c>
      <c r="G915" t="s">
        <v>87</v>
      </c>
      <c r="H915" t="s">
        <v>393</v>
      </c>
      <c r="I915" s="13" t="str">
        <f>_xlfn.CONCAT(wiz_6[[#This Row],[DCTY......]], ",",wiz_6[[#This Row],[DS]])</f>
        <v>COLUMBUS  ,OH</v>
      </c>
      <c r="J915" t="str">
        <f>TRIM(CONCATENATE(wiz_6[[#This Row],[SHIPPER..................]],wiz_6[[#This Row],[ZIP2..]],wiz_6[[#This Row],[ZIP3..]]))</f>
        <v>b: ECHO GLOBAL LOGIST| 5628443201</v>
      </c>
      <c r="K915">
        <v>1</v>
      </c>
      <c r="L915">
        <v>1.3</v>
      </c>
      <c r="M915">
        <v>0.27</v>
      </c>
      <c r="N915">
        <v>830</v>
      </c>
      <c r="O915">
        <v>2.54</v>
      </c>
      <c r="P915">
        <v>111</v>
      </c>
      <c r="Q915">
        <v>0.35</v>
      </c>
      <c r="R915">
        <v>2</v>
      </c>
      <c r="S915">
        <v>-145</v>
      </c>
      <c r="T915">
        <v>-185</v>
      </c>
      <c r="U915">
        <v>-307</v>
      </c>
      <c r="V915">
        <v>-637</v>
      </c>
      <c r="W915">
        <v>55432</v>
      </c>
      <c r="X915">
        <v>56284</v>
      </c>
      <c r="Y915">
        <v>43201</v>
      </c>
      <c r="Z915">
        <v>1.35</v>
      </c>
      <c r="AA915">
        <f t="shared" si="186"/>
        <v>10012</v>
      </c>
      <c r="AB915">
        <f t="shared" si="187"/>
        <v>-637</v>
      </c>
      <c r="AC915">
        <f t="shared" si="188"/>
        <v>6159</v>
      </c>
      <c r="AD915">
        <f t="shared" si="189"/>
        <v>0.6151618058330004</v>
      </c>
      <c r="AE915">
        <f t="shared" si="190"/>
        <v>0</v>
      </c>
      <c r="AF915" t="e">
        <f t="shared" ca="1" si="191"/>
        <v>#N/A</v>
      </c>
      <c r="AG915" t="e">
        <f t="shared" ca="1" si="192"/>
        <v>#N/A</v>
      </c>
      <c r="AH915" t="e">
        <f t="shared" ca="1" si="193"/>
        <v>#N/A</v>
      </c>
      <c r="AI915" t="e">
        <f t="shared" ca="1" si="182"/>
        <v>#N/A</v>
      </c>
      <c r="AJ915">
        <f t="shared" si="183"/>
        <v>9.988014382740711E-5</v>
      </c>
      <c r="AK915">
        <f t="shared" si="184"/>
        <v>0</v>
      </c>
      <c r="AL915" t="e">
        <f t="shared" ca="1" si="194"/>
        <v>#N/A</v>
      </c>
      <c r="AM915" t="b">
        <f t="shared" si="185"/>
        <v>0</v>
      </c>
    </row>
    <row r="916" spans="1:39" x14ac:dyDescent="0.3">
      <c r="A916" t="s">
        <v>210</v>
      </c>
      <c r="B916" t="s">
        <v>211</v>
      </c>
      <c r="C916" t="s">
        <v>39</v>
      </c>
      <c r="D916" t="s">
        <v>900</v>
      </c>
      <c r="E916" t="s">
        <v>1112</v>
      </c>
      <c r="F916" s="13" t="str">
        <f>_xlfn.CONCAT(wiz_6[[#This Row],[OCTY......]],",",wiz_6[[#This Row],[OS]])</f>
        <v>COLD SPRIN,MN</v>
      </c>
      <c r="G916" t="s">
        <v>396</v>
      </c>
      <c r="H916" t="s">
        <v>1120</v>
      </c>
      <c r="I916" s="13" t="str">
        <f>_xlfn.CONCAT(wiz_6[[#This Row],[DCTY......]], ",",wiz_6[[#This Row],[DS]])</f>
        <v>WYTHEVILLE,VA</v>
      </c>
      <c r="J916" t="str">
        <f>TRIM(CONCATENATE(wiz_6[[#This Row],[SHIPPER..................]],wiz_6[[#This Row],[ZIP2..]],wiz_6[[#This Row],[ZIP3..]]))</f>
        <v>b: ECHO GLOBAL LOGIST| 5632024382</v>
      </c>
      <c r="K916">
        <v>1</v>
      </c>
      <c r="L916">
        <v>1.62</v>
      </c>
      <c r="M916">
        <v>0.28000000000000003</v>
      </c>
      <c r="N916">
        <v>1105</v>
      </c>
      <c r="O916">
        <v>1.96</v>
      </c>
      <c r="P916">
        <v>79</v>
      </c>
      <c r="Q916">
        <v>0.3</v>
      </c>
      <c r="R916">
        <v>15</v>
      </c>
      <c r="S916">
        <v>-68</v>
      </c>
      <c r="T916">
        <v>107</v>
      </c>
      <c r="U916">
        <v>65</v>
      </c>
      <c r="V916">
        <v>104</v>
      </c>
      <c r="W916">
        <v>55401</v>
      </c>
      <c r="X916">
        <v>56320</v>
      </c>
      <c r="Y916">
        <v>24382</v>
      </c>
      <c r="Z916">
        <v>1.68</v>
      </c>
      <c r="AA916">
        <f t="shared" si="186"/>
        <v>10012</v>
      </c>
      <c r="AB916">
        <f t="shared" si="187"/>
        <v>104</v>
      </c>
      <c r="AC916">
        <f t="shared" si="188"/>
        <v>6159</v>
      </c>
      <c r="AD916">
        <f t="shared" si="189"/>
        <v>0.6151618058330004</v>
      </c>
      <c r="AE916">
        <f t="shared" si="190"/>
        <v>0</v>
      </c>
      <c r="AF916" t="e">
        <f t="shared" ca="1" si="191"/>
        <v>#N/A</v>
      </c>
      <c r="AG916" t="e">
        <f t="shared" ca="1" si="192"/>
        <v>#N/A</v>
      </c>
      <c r="AH916" t="e">
        <f t="shared" ca="1" si="193"/>
        <v>#N/A</v>
      </c>
      <c r="AI916" t="e">
        <f t="shared" ca="1" si="182"/>
        <v>#N/A</v>
      </c>
      <c r="AJ916">
        <f t="shared" si="183"/>
        <v>9.988014382740711E-5</v>
      </c>
      <c r="AK916">
        <f t="shared" si="184"/>
        <v>0</v>
      </c>
      <c r="AL916" t="e">
        <f t="shared" ca="1" si="194"/>
        <v>#N/A</v>
      </c>
      <c r="AM916" t="b">
        <f t="shared" si="185"/>
        <v>0</v>
      </c>
    </row>
    <row r="917" spans="1:39" x14ac:dyDescent="0.3">
      <c r="A917" t="s">
        <v>210</v>
      </c>
      <c r="B917" t="s">
        <v>211</v>
      </c>
      <c r="C917" t="s">
        <v>39</v>
      </c>
      <c r="D917" t="s">
        <v>900</v>
      </c>
      <c r="E917" t="s">
        <v>1112</v>
      </c>
      <c r="F917" s="13" t="str">
        <f>_xlfn.CONCAT(wiz_6[[#This Row],[OCTY......]],",",wiz_6[[#This Row],[OS]])</f>
        <v>COLD SPRIN,MN</v>
      </c>
      <c r="G917" t="s">
        <v>140</v>
      </c>
      <c r="H917" t="s">
        <v>205</v>
      </c>
      <c r="I917" s="13" t="str">
        <f>_xlfn.CONCAT(wiz_6[[#This Row],[DCTY......]], ",",wiz_6[[#This Row],[DS]])</f>
        <v>MILWAUKEE ,WI</v>
      </c>
      <c r="J917" t="str">
        <f>TRIM(CONCATENATE(wiz_6[[#This Row],[SHIPPER..................]],wiz_6[[#This Row],[ZIP2..]],wiz_6[[#This Row],[ZIP3..]]))</f>
        <v>b: ECHO GLOBAL LOGIST| 5632053201</v>
      </c>
      <c r="K917">
        <v>17</v>
      </c>
      <c r="L917">
        <v>1.5</v>
      </c>
      <c r="M917">
        <v>0.27</v>
      </c>
      <c r="N917">
        <v>414</v>
      </c>
      <c r="O917">
        <v>1.07</v>
      </c>
      <c r="P917">
        <v>81</v>
      </c>
      <c r="Q917">
        <v>0.3</v>
      </c>
      <c r="R917">
        <v>-27</v>
      </c>
      <c r="S917">
        <v>-68</v>
      </c>
      <c r="T917">
        <v>-44</v>
      </c>
      <c r="U917">
        <v>41</v>
      </c>
      <c r="V917">
        <v>-71</v>
      </c>
      <c r="W917">
        <v>55113</v>
      </c>
      <c r="X917">
        <v>56320</v>
      </c>
      <c r="Y917">
        <v>53201</v>
      </c>
      <c r="Z917">
        <v>1.55</v>
      </c>
      <c r="AA917">
        <f t="shared" si="186"/>
        <v>10012</v>
      </c>
      <c r="AB917">
        <f t="shared" si="187"/>
        <v>-1207</v>
      </c>
      <c r="AC917">
        <f t="shared" si="188"/>
        <v>6159</v>
      </c>
      <c r="AD917">
        <f t="shared" si="189"/>
        <v>0.6151618058330004</v>
      </c>
      <c r="AE917">
        <f t="shared" si="190"/>
        <v>0</v>
      </c>
      <c r="AF917" t="e">
        <f t="shared" ca="1" si="191"/>
        <v>#N/A</v>
      </c>
      <c r="AG917" t="e">
        <f t="shared" ca="1" si="192"/>
        <v>#N/A</v>
      </c>
      <c r="AH917" t="e">
        <f t="shared" ca="1" si="193"/>
        <v>#N/A</v>
      </c>
      <c r="AI917" t="e">
        <f t="shared" ca="1" si="182"/>
        <v>#N/A</v>
      </c>
      <c r="AJ917">
        <f t="shared" si="183"/>
        <v>1.6979624450659209E-3</v>
      </c>
      <c r="AK917">
        <f t="shared" si="184"/>
        <v>0</v>
      </c>
      <c r="AL917" t="e">
        <f t="shared" ca="1" si="194"/>
        <v>#N/A</v>
      </c>
      <c r="AM917" t="b">
        <f t="shared" si="185"/>
        <v>0</v>
      </c>
    </row>
    <row r="918" spans="1:39" x14ac:dyDescent="0.3">
      <c r="A918" t="s">
        <v>1121</v>
      </c>
      <c r="B918" t="s">
        <v>1122</v>
      </c>
      <c r="C918" t="s">
        <v>39</v>
      </c>
      <c r="D918" t="s">
        <v>900</v>
      </c>
      <c r="E918" t="s">
        <v>883</v>
      </c>
      <c r="F918" s="13" t="str">
        <f>_xlfn.CONCAT(wiz_6[[#This Row],[OCTY......]],",",wiz_6[[#This Row],[OS]])</f>
        <v>SAINT PAUL,MN</v>
      </c>
      <c r="G918" t="s">
        <v>42</v>
      </c>
      <c r="H918" t="s">
        <v>1123</v>
      </c>
      <c r="I918" s="13" t="str">
        <f>_xlfn.CONCAT(wiz_6[[#This Row],[DCTY......]], ",",wiz_6[[#This Row],[DS]])</f>
        <v>ELWOOD    ,IN</v>
      </c>
      <c r="J918" t="str">
        <f>TRIM(CONCATENATE(wiz_6[[#This Row],[SHIPPER..................]],wiz_6[[#This Row],[ZIP2..]],wiz_6[[#This Row],[ZIP3..]]))</f>
        <v>b: BRENNY TRANSPORTAT| 5507146036</v>
      </c>
      <c r="K918">
        <v>1</v>
      </c>
      <c r="L918">
        <v>1.4</v>
      </c>
      <c r="M918">
        <v>0.28999999999999998</v>
      </c>
      <c r="N918">
        <v>592</v>
      </c>
      <c r="O918">
        <v>2.04</v>
      </c>
      <c r="P918">
        <v>8</v>
      </c>
      <c r="Q918">
        <v>0.25</v>
      </c>
      <c r="R918">
        <v>5</v>
      </c>
      <c r="S918">
        <v>6</v>
      </c>
      <c r="T918">
        <v>-222</v>
      </c>
      <c r="U918">
        <v>-61</v>
      </c>
      <c r="V918">
        <v>-277</v>
      </c>
      <c r="W918">
        <v>55113</v>
      </c>
      <c r="X918">
        <v>55071</v>
      </c>
      <c r="Y918">
        <v>46036</v>
      </c>
      <c r="Z918">
        <v>1.47</v>
      </c>
      <c r="AA918">
        <f t="shared" si="186"/>
        <v>10012</v>
      </c>
      <c r="AB918">
        <f t="shared" si="187"/>
        <v>-277</v>
      </c>
      <c r="AC918">
        <f t="shared" si="188"/>
        <v>6159</v>
      </c>
      <c r="AD918">
        <f t="shared" si="189"/>
        <v>0.6151618058330004</v>
      </c>
      <c r="AE918">
        <f t="shared" si="190"/>
        <v>0</v>
      </c>
      <c r="AF918" t="e">
        <f t="shared" ca="1" si="191"/>
        <v>#N/A</v>
      </c>
      <c r="AG918" t="e">
        <f t="shared" ca="1" si="192"/>
        <v>#N/A</v>
      </c>
      <c r="AH918" t="e">
        <f t="shared" ca="1" si="193"/>
        <v>#N/A</v>
      </c>
      <c r="AI918" t="e">
        <f t="shared" ca="1" si="182"/>
        <v>#N/A</v>
      </c>
      <c r="AJ918">
        <f t="shared" si="183"/>
        <v>9.988014382740711E-5</v>
      </c>
      <c r="AK918">
        <f t="shared" si="184"/>
        <v>0</v>
      </c>
      <c r="AL918" t="e">
        <f t="shared" ca="1" si="194"/>
        <v>#N/A</v>
      </c>
      <c r="AM918" t="b">
        <f t="shared" si="185"/>
        <v>0</v>
      </c>
    </row>
    <row r="919" spans="1:39" x14ac:dyDescent="0.3">
      <c r="A919" t="s">
        <v>37</v>
      </c>
      <c r="B919" t="s">
        <v>38</v>
      </c>
      <c r="C919" t="s">
        <v>39</v>
      </c>
      <c r="D919" t="s">
        <v>900</v>
      </c>
      <c r="E919" t="s">
        <v>1124</v>
      </c>
      <c r="F919" s="13" t="str">
        <f>_xlfn.CONCAT(wiz_6[[#This Row],[OCTY......]],",",wiz_6[[#This Row],[OS]])</f>
        <v>ROSEMOUNT ,MN</v>
      </c>
      <c r="G919" t="s">
        <v>176</v>
      </c>
      <c r="H919" t="s">
        <v>1125</v>
      </c>
      <c r="I919" s="13" t="str">
        <f>_xlfn.CONCAT(wiz_6[[#This Row],[DCTY......]], ",",wiz_6[[#This Row],[DS]])</f>
        <v>MUSKEGON  ,MI</v>
      </c>
      <c r="J919" t="str">
        <f>TRIM(CONCATENATE(wiz_6[[#This Row],[SHIPPER..................]],wiz_6[[#This Row],[ZIP2..]],wiz_6[[#This Row],[ZIP3..]]))</f>
        <v>b: C H ROBINSON | 5506849440</v>
      </c>
      <c r="K919">
        <v>1</v>
      </c>
      <c r="L919">
        <v>1.23</v>
      </c>
      <c r="M919">
        <v>0.27</v>
      </c>
      <c r="N919">
        <v>598</v>
      </c>
      <c r="O919">
        <v>1.04</v>
      </c>
      <c r="P919">
        <v>29</v>
      </c>
      <c r="Q919">
        <v>0.25</v>
      </c>
      <c r="R919">
        <v>16</v>
      </c>
      <c r="S919">
        <v>-277</v>
      </c>
      <c r="T919">
        <v>15</v>
      </c>
      <c r="U919">
        <v>-186</v>
      </c>
      <c r="V919">
        <v>-448</v>
      </c>
      <c r="W919">
        <v>55432</v>
      </c>
      <c r="X919">
        <v>55068</v>
      </c>
      <c r="Y919">
        <v>49440</v>
      </c>
      <c r="Z919">
        <v>1.28</v>
      </c>
      <c r="AA919">
        <f t="shared" si="186"/>
        <v>10012</v>
      </c>
      <c r="AB919">
        <f t="shared" si="187"/>
        <v>-448</v>
      </c>
      <c r="AC919">
        <f t="shared" si="188"/>
        <v>6159</v>
      </c>
      <c r="AD919">
        <f t="shared" si="189"/>
        <v>0.6151618058330004</v>
      </c>
      <c r="AE919">
        <f t="shared" si="190"/>
        <v>0</v>
      </c>
      <c r="AF919" t="e">
        <f t="shared" ca="1" si="191"/>
        <v>#N/A</v>
      </c>
      <c r="AG919" t="e">
        <f t="shared" ca="1" si="192"/>
        <v>#N/A</v>
      </c>
      <c r="AH919" t="e">
        <f t="shared" ca="1" si="193"/>
        <v>#N/A</v>
      </c>
      <c r="AI919" t="e">
        <f t="shared" ca="1" si="182"/>
        <v>#N/A</v>
      </c>
      <c r="AJ919">
        <f t="shared" si="183"/>
        <v>9.988014382740711E-5</v>
      </c>
      <c r="AK919">
        <f t="shared" si="184"/>
        <v>0</v>
      </c>
      <c r="AL919" t="e">
        <f t="shared" ca="1" si="194"/>
        <v>#N/A</v>
      </c>
      <c r="AM919" t="b">
        <f t="shared" si="185"/>
        <v>0</v>
      </c>
    </row>
    <row r="920" spans="1:39" x14ac:dyDescent="0.3">
      <c r="A920" t="s">
        <v>210</v>
      </c>
      <c r="B920" t="s">
        <v>211</v>
      </c>
      <c r="C920" t="s">
        <v>39</v>
      </c>
      <c r="D920" t="s">
        <v>900</v>
      </c>
      <c r="E920" t="s">
        <v>1126</v>
      </c>
      <c r="F920" s="13" t="str">
        <f>_xlfn.CONCAT(wiz_6[[#This Row],[OCTY......]],",",wiz_6[[#This Row],[OS]])</f>
        <v>HASTINGS  ,MN</v>
      </c>
      <c r="G920" t="s">
        <v>87</v>
      </c>
      <c r="H920" t="s">
        <v>1127</v>
      </c>
      <c r="I920" s="13" t="str">
        <f>_xlfn.CONCAT(wiz_6[[#This Row],[DCTY......]], ",",wiz_6[[#This Row],[DS]])</f>
        <v>DILLONVALE,OH</v>
      </c>
      <c r="J920" t="str">
        <f>TRIM(CONCATENATE(wiz_6[[#This Row],[SHIPPER..................]],wiz_6[[#This Row],[ZIP2..]],wiz_6[[#This Row],[ZIP3..]]))</f>
        <v>b: ECHO GLOBAL LOGIST| 5503343917</v>
      </c>
      <c r="K920">
        <v>1</v>
      </c>
      <c r="L920">
        <v>1.21</v>
      </c>
      <c r="M920">
        <v>0.27</v>
      </c>
      <c r="N920">
        <v>838</v>
      </c>
      <c r="O920">
        <v>1.92</v>
      </c>
      <c r="P920">
        <v>37</v>
      </c>
      <c r="Q920">
        <v>0.25</v>
      </c>
      <c r="R920">
        <v>1</v>
      </c>
      <c r="S920">
        <v>-281</v>
      </c>
      <c r="T920">
        <v>-38</v>
      </c>
      <c r="U920">
        <v>-360</v>
      </c>
      <c r="V920">
        <v>-679</v>
      </c>
      <c r="W920">
        <v>55432</v>
      </c>
      <c r="X920">
        <v>55033</v>
      </c>
      <c r="Y920">
        <v>43917</v>
      </c>
      <c r="Z920">
        <v>1.26</v>
      </c>
      <c r="AA920">
        <f t="shared" si="186"/>
        <v>10012</v>
      </c>
      <c r="AB920">
        <f t="shared" si="187"/>
        <v>-679</v>
      </c>
      <c r="AC920">
        <f t="shared" si="188"/>
        <v>6159</v>
      </c>
      <c r="AD920">
        <f t="shared" si="189"/>
        <v>0.6151618058330004</v>
      </c>
      <c r="AE920">
        <f t="shared" si="190"/>
        <v>0</v>
      </c>
      <c r="AF920" t="e">
        <f t="shared" ca="1" si="191"/>
        <v>#N/A</v>
      </c>
      <c r="AG920" t="e">
        <f t="shared" ca="1" si="192"/>
        <v>#N/A</v>
      </c>
      <c r="AH920" t="e">
        <f t="shared" ca="1" si="193"/>
        <v>#N/A</v>
      </c>
      <c r="AI920" t="e">
        <f t="shared" ca="1" si="182"/>
        <v>#N/A</v>
      </c>
      <c r="AJ920">
        <f t="shared" si="183"/>
        <v>9.988014382740711E-5</v>
      </c>
      <c r="AK920">
        <f t="shared" si="184"/>
        <v>0</v>
      </c>
      <c r="AL920" t="e">
        <f t="shared" ca="1" si="194"/>
        <v>#N/A</v>
      </c>
      <c r="AM920" t="b">
        <f t="shared" si="185"/>
        <v>0</v>
      </c>
    </row>
    <row r="921" spans="1:39" x14ac:dyDescent="0.3">
      <c r="A921" t="s">
        <v>210</v>
      </c>
      <c r="B921" t="s">
        <v>211</v>
      </c>
      <c r="C921" t="s">
        <v>39</v>
      </c>
      <c r="D921" t="s">
        <v>900</v>
      </c>
      <c r="E921" t="s">
        <v>1126</v>
      </c>
      <c r="F921" s="13" t="str">
        <f>_xlfn.CONCAT(wiz_6[[#This Row],[OCTY......]],",",wiz_6[[#This Row],[OS]])</f>
        <v>HASTINGS  ,MN</v>
      </c>
      <c r="G921" t="s">
        <v>544</v>
      </c>
      <c r="H921" t="s">
        <v>1128</v>
      </c>
      <c r="I921" s="13" t="str">
        <f>_xlfn.CONCAT(wiz_6[[#This Row],[DCTY......]], ",",wiz_6[[#This Row],[DS]])</f>
        <v>HUNKER    ,PA</v>
      </c>
      <c r="J921" t="str">
        <f>TRIM(CONCATENATE(wiz_6[[#This Row],[SHIPPER..................]],wiz_6[[#This Row],[ZIP2..]],wiz_6[[#This Row],[ZIP3..]]))</f>
        <v>b: ECHO GLOBAL LOGIST| 5503315639</v>
      </c>
      <c r="K921">
        <v>2</v>
      </c>
      <c r="L921">
        <v>1.24</v>
      </c>
      <c r="M921">
        <v>0.27</v>
      </c>
      <c r="N921">
        <v>896</v>
      </c>
      <c r="O921">
        <v>1.72</v>
      </c>
      <c r="P921">
        <v>29</v>
      </c>
      <c r="Q921">
        <v>0.25</v>
      </c>
      <c r="R921">
        <v>195</v>
      </c>
      <c r="S921">
        <v>-281</v>
      </c>
      <c r="T921">
        <v>-10</v>
      </c>
      <c r="U921">
        <v>-525</v>
      </c>
      <c r="V921">
        <v>-816</v>
      </c>
      <c r="W921">
        <v>55401</v>
      </c>
      <c r="X921">
        <v>55033</v>
      </c>
      <c r="Y921">
        <v>15639</v>
      </c>
      <c r="Z921">
        <v>1.29</v>
      </c>
      <c r="AA921">
        <f t="shared" si="186"/>
        <v>10012</v>
      </c>
      <c r="AB921">
        <f t="shared" si="187"/>
        <v>-1632</v>
      </c>
      <c r="AC921">
        <f t="shared" si="188"/>
        <v>6159</v>
      </c>
      <c r="AD921">
        <f t="shared" si="189"/>
        <v>0.6151618058330004</v>
      </c>
      <c r="AE921">
        <f t="shared" si="190"/>
        <v>0</v>
      </c>
      <c r="AF921" t="e">
        <f t="shared" ca="1" si="191"/>
        <v>#N/A</v>
      </c>
      <c r="AG921" t="e">
        <f t="shared" ca="1" si="192"/>
        <v>#N/A</v>
      </c>
      <c r="AH921" t="e">
        <f t="shared" ca="1" si="193"/>
        <v>#N/A</v>
      </c>
      <c r="AI921" t="e">
        <f t="shared" ca="1" si="182"/>
        <v>#N/A</v>
      </c>
      <c r="AJ921">
        <f t="shared" si="183"/>
        <v>1.9976028765481422E-4</v>
      </c>
      <c r="AK921">
        <f t="shared" si="184"/>
        <v>0</v>
      </c>
      <c r="AL921" t="e">
        <f t="shared" ca="1" si="194"/>
        <v>#N/A</v>
      </c>
      <c r="AM921" t="b">
        <f t="shared" si="185"/>
        <v>0</v>
      </c>
    </row>
    <row r="922" spans="1:39" x14ac:dyDescent="0.3">
      <c r="A922" t="s">
        <v>819</v>
      </c>
      <c r="B922" t="s">
        <v>820</v>
      </c>
      <c r="C922" t="s">
        <v>39</v>
      </c>
      <c r="D922" t="s">
        <v>900</v>
      </c>
      <c r="E922" t="s">
        <v>1124</v>
      </c>
      <c r="F922" s="13" t="str">
        <f>_xlfn.CONCAT(wiz_6[[#This Row],[OCTY......]],",",wiz_6[[#This Row],[OS]])</f>
        <v>ROSEMOUNT ,MN</v>
      </c>
      <c r="G922" t="s">
        <v>70</v>
      </c>
      <c r="H922" t="s">
        <v>71</v>
      </c>
      <c r="I922" s="13" t="str">
        <f>_xlfn.CONCAT(wiz_6[[#This Row],[DCTY......]], ",",wiz_6[[#This Row],[DS]])</f>
        <v>JACKSON   ,TN</v>
      </c>
      <c r="J922" t="str">
        <f>TRIM(CONCATENATE(wiz_6[[#This Row],[SHIPPER..................]],wiz_6[[#This Row],[ZIP2..]],wiz_6[[#This Row],[ZIP3..]]))</f>
        <v>b: MDX FREIGHT LLC | 5506838301</v>
      </c>
      <c r="K922">
        <v>1</v>
      </c>
      <c r="L922">
        <v>1.42</v>
      </c>
      <c r="M922">
        <v>0.27</v>
      </c>
      <c r="N922">
        <v>770</v>
      </c>
      <c r="O922">
        <v>1.81</v>
      </c>
      <c r="P922">
        <v>24</v>
      </c>
      <c r="Q922">
        <v>0.25</v>
      </c>
      <c r="R922">
        <v>-46</v>
      </c>
      <c r="S922">
        <v>-14</v>
      </c>
      <c r="T922">
        <v>-2</v>
      </c>
      <c r="U922">
        <v>368</v>
      </c>
      <c r="V922">
        <v>352</v>
      </c>
      <c r="W922">
        <v>55113</v>
      </c>
      <c r="X922">
        <v>55068</v>
      </c>
      <c r="Y922">
        <v>38301</v>
      </c>
      <c r="Z922">
        <v>1.47</v>
      </c>
      <c r="AA922">
        <f t="shared" si="186"/>
        <v>10012</v>
      </c>
      <c r="AB922">
        <f t="shared" si="187"/>
        <v>352</v>
      </c>
      <c r="AC922">
        <f t="shared" si="188"/>
        <v>6159</v>
      </c>
      <c r="AD922">
        <f t="shared" si="189"/>
        <v>0.6151618058330004</v>
      </c>
      <c r="AE922">
        <f t="shared" si="190"/>
        <v>0</v>
      </c>
      <c r="AF922" t="e">
        <f t="shared" ca="1" si="191"/>
        <v>#N/A</v>
      </c>
      <c r="AG922" t="e">
        <f t="shared" ca="1" si="192"/>
        <v>#N/A</v>
      </c>
      <c r="AH922" t="e">
        <f t="shared" ca="1" si="193"/>
        <v>#N/A</v>
      </c>
      <c r="AI922" t="e">
        <f t="shared" ca="1" si="182"/>
        <v>#N/A</v>
      </c>
      <c r="AJ922">
        <f t="shared" si="183"/>
        <v>9.988014382740711E-5</v>
      </c>
      <c r="AK922">
        <f t="shared" si="184"/>
        <v>0</v>
      </c>
      <c r="AL922" t="e">
        <f t="shared" ca="1" si="194"/>
        <v>#N/A</v>
      </c>
      <c r="AM922" t="b">
        <f t="shared" si="185"/>
        <v>0</v>
      </c>
    </row>
    <row r="923" spans="1:39" x14ac:dyDescent="0.3">
      <c r="A923" t="s">
        <v>1129</v>
      </c>
      <c r="B923" t="s">
        <v>1130</v>
      </c>
      <c r="C923" t="s">
        <v>39</v>
      </c>
      <c r="D923" t="s">
        <v>900</v>
      </c>
      <c r="E923" t="s">
        <v>883</v>
      </c>
      <c r="F923" s="13" t="str">
        <f>_xlfn.CONCAT(wiz_6[[#This Row],[OCTY......]],",",wiz_6[[#This Row],[OS]])</f>
        <v>SAINT PAUL,MN</v>
      </c>
      <c r="G923" t="s">
        <v>70</v>
      </c>
      <c r="H923" t="s">
        <v>887</v>
      </c>
      <c r="I923" s="13" t="str">
        <f>_xlfn.CONCAT(wiz_6[[#This Row],[DCTY......]], ",",wiz_6[[#This Row],[DS]])</f>
        <v>KNOXVILLE ,TN</v>
      </c>
      <c r="J923" t="str">
        <f>TRIM(CONCATENATE(wiz_6[[#This Row],[SHIPPER..................]],wiz_6[[#This Row],[ZIP2..]],wiz_6[[#This Row],[ZIP3..]]))</f>
        <v>b: KOCH LOGISTICS | 5507137950</v>
      </c>
      <c r="K923">
        <v>1</v>
      </c>
      <c r="L923">
        <v>1.41</v>
      </c>
      <c r="M923">
        <v>0.27</v>
      </c>
      <c r="N923">
        <v>954</v>
      </c>
      <c r="O923">
        <v>1.89</v>
      </c>
      <c r="P923">
        <v>7</v>
      </c>
      <c r="Q923">
        <v>0.25</v>
      </c>
      <c r="R923">
        <v>6</v>
      </c>
      <c r="S923">
        <v>7</v>
      </c>
      <c r="T923">
        <v>-3</v>
      </c>
      <c r="U923">
        <v>22</v>
      </c>
      <c r="V923">
        <v>26</v>
      </c>
      <c r="W923">
        <v>55113</v>
      </c>
      <c r="X923">
        <v>55071</v>
      </c>
      <c r="Y923">
        <v>37950</v>
      </c>
      <c r="Z923">
        <v>1.46</v>
      </c>
      <c r="AA923">
        <f t="shared" si="186"/>
        <v>10012</v>
      </c>
      <c r="AB923">
        <f t="shared" si="187"/>
        <v>26</v>
      </c>
      <c r="AC923">
        <f t="shared" si="188"/>
        <v>6159</v>
      </c>
      <c r="AD923">
        <f t="shared" si="189"/>
        <v>0.6151618058330004</v>
      </c>
      <c r="AE923">
        <f t="shared" si="190"/>
        <v>0</v>
      </c>
      <c r="AF923" t="e">
        <f t="shared" ca="1" si="191"/>
        <v>#N/A</v>
      </c>
      <c r="AG923" t="e">
        <f t="shared" ca="1" si="192"/>
        <v>#N/A</v>
      </c>
      <c r="AH923" t="e">
        <f t="shared" ca="1" si="193"/>
        <v>#N/A</v>
      </c>
      <c r="AI923" t="e">
        <f t="shared" ca="1" si="182"/>
        <v>#N/A</v>
      </c>
      <c r="AJ923">
        <f t="shared" si="183"/>
        <v>9.988014382740711E-5</v>
      </c>
      <c r="AK923">
        <f t="shared" si="184"/>
        <v>0</v>
      </c>
      <c r="AL923" t="e">
        <f t="shared" ca="1" si="194"/>
        <v>#N/A</v>
      </c>
      <c r="AM923" t="b">
        <f t="shared" si="185"/>
        <v>0</v>
      </c>
    </row>
    <row r="924" spans="1:39" x14ac:dyDescent="0.3">
      <c r="A924" t="s">
        <v>148</v>
      </c>
      <c r="B924" t="s">
        <v>149</v>
      </c>
      <c r="C924" t="s">
        <v>39</v>
      </c>
      <c r="D924" t="s">
        <v>140</v>
      </c>
      <c r="E924" t="s">
        <v>1131</v>
      </c>
      <c r="F924" s="13" t="str">
        <f>_xlfn.CONCAT(wiz_6[[#This Row],[OCTY......]],",",wiz_6[[#This Row],[OS]])</f>
        <v>BALDWIN   ,WI</v>
      </c>
      <c r="G924" t="s">
        <v>140</v>
      </c>
      <c r="H924" t="s">
        <v>207</v>
      </c>
      <c r="I924" s="13" t="str">
        <f>_xlfn.CONCAT(wiz_6[[#This Row],[DCTY......]], ",",wiz_6[[#This Row],[DS]])</f>
        <v>WAUWATOSA ,WI</v>
      </c>
      <c r="J924" t="str">
        <f>TRIM(CONCATENATE(wiz_6[[#This Row],[SHIPPER..................]],wiz_6[[#This Row],[ZIP2..]],wiz_6[[#This Row],[ZIP3..]]))</f>
        <v>BRIGGS AND STRATTON | 5400253201</v>
      </c>
      <c r="K924">
        <v>1</v>
      </c>
      <c r="L924">
        <v>2.4</v>
      </c>
      <c r="M924">
        <v>0.2</v>
      </c>
      <c r="N924">
        <v>288</v>
      </c>
      <c r="O924">
        <v>0.53</v>
      </c>
      <c r="P924">
        <v>48</v>
      </c>
      <c r="Q924">
        <v>0.25</v>
      </c>
      <c r="R924">
        <v>3</v>
      </c>
      <c r="S924">
        <v>-301</v>
      </c>
      <c r="T924">
        <v>2</v>
      </c>
      <c r="U924">
        <v>456</v>
      </c>
      <c r="V924">
        <v>157</v>
      </c>
      <c r="W924">
        <v>55401</v>
      </c>
      <c r="X924">
        <v>54002</v>
      </c>
      <c r="Y924">
        <v>53201</v>
      </c>
      <c r="Z924">
        <v>2.38</v>
      </c>
      <c r="AA924">
        <f t="shared" si="186"/>
        <v>10012</v>
      </c>
      <c r="AB924">
        <f t="shared" si="187"/>
        <v>157</v>
      </c>
      <c r="AC924">
        <f t="shared" si="188"/>
        <v>6159</v>
      </c>
      <c r="AD924">
        <f t="shared" si="189"/>
        <v>0.6151618058330004</v>
      </c>
      <c r="AE924">
        <f t="shared" si="190"/>
        <v>0</v>
      </c>
      <c r="AF924" t="e">
        <f t="shared" ca="1" si="191"/>
        <v>#N/A</v>
      </c>
      <c r="AG924" t="e">
        <f t="shared" ca="1" si="192"/>
        <v>#N/A</v>
      </c>
      <c r="AH924" t="e">
        <f t="shared" ca="1" si="193"/>
        <v>#N/A</v>
      </c>
      <c r="AI924" t="e">
        <f t="shared" ca="1" si="182"/>
        <v>#N/A</v>
      </c>
      <c r="AJ924">
        <f t="shared" si="183"/>
        <v>9.988014382740711E-5</v>
      </c>
      <c r="AK924">
        <f t="shared" si="184"/>
        <v>0</v>
      </c>
      <c r="AL924" t="e">
        <f t="shared" ca="1" si="194"/>
        <v>#N/A</v>
      </c>
      <c r="AM924" t="b">
        <f t="shared" si="185"/>
        <v>0</v>
      </c>
    </row>
    <row r="925" spans="1:39" x14ac:dyDescent="0.3">
      <c r="A925" t="s">
        <v>37</v>
      </c>
      <c r="B925" t="s">
        <v>38</v>
      </c>
      <c r="C925" t="s">
        <v>39</v>
      </c>
      <c r="D925" t="s">
        <v>61</v>
      </c>
      <c r="E925" t="s">
        <v>1132</v>
      </c>
      <c r="F925" s="13" t="str">
        <f>_xlfn.CONCAT(wiz_6[[#This Row],[OCTY......]],",",wiz_6[[#This Row],[OS]])</f>
        <v>JOPLIN    ,MO</v>
      </c>
      <c r="G925" t="s">
        <v>50</v>
      </c>
      <c r="H925" t="s">
        <v>1133</v>
      </c>
      <c r="I925" s="13" t="str">
        <f>_xlfn.CONCAT(wiz_6[[#This Row],[DCTY......]], ",",wiz_6[[#This Row],[DS]])</f>
        <v>ACWORTH   ,GA</v>
      </c>
      <c r="J925" t="str">
        <f>TRIM(CONCATENATE(wiz_6[[#This Row],[SHIPPER..................]],wiz_6[[#This Row],[ZIP2..]],wiz_6[[#This Row],[ZIP3..]]))</f>
        <v>b: C H ROBINSON | 6480130101</v>
      </c>
      <c r="K925">
        <v>1</v>
      </c>
      <c r="L925">
        <v>1.4</v>
      </c>
      <c r="M925">
        <v>0.28000000000000003</v>
      </c>
      <c r="N925">
        <v>715</v>
      </c>
      <c r="O925">
        <v>1.61</v>
      </c>
      <c r="P925">
        <v>140</v>
      </c>
      <c r="Q925">
        <v>0.35</v>
      </c>
      <c r="R925">
        <v>-50</v>
      </c>
      <c r="S925">
        <v>-196</v>
      </c>
      <c r="T925">
        <v>0</v>
      </c>
      <c r="U925">
        <v>67</v>
      </c>
      <c r="V925">
        <v>-129</v>
      </c>
      <c r="W925">
        <v>72901</v>
      </c>
      <c r="X925">
        <v>64801</v>
      </c>
      <c r="Y925">
        <v>30101</v>
      </c>
      <c r="Z925">
        <v>1.46</v>
      </c>
      <c r="AA925">
        <f t="shared" si="186"/>
        <v>10012</v>
      </c>
      <c r="AB925">
        <f t="shared" si="187"/>
        <v>-129</v>
      </c>
      <c r="AC925">
        <f t="shared" si="188"/>
        <v>6159</v>
      </c>
      <c r="AD925">
        <f t="shared" si="189"/>
        <v>0.6151618058330004</v>
      </c>
      <c r="AE925">
        <f t="shared" si="190"/>
        <v>0</v>
      </c>
      <c r="AF925" t="e">
        <f t="shared" ca="1" si="191"/>
        <v>#N/A</v>
      </c>
      <c r="AG925" t="e">
        <f t="shared" ca="1" si="192"/>
        <v>#N/A</v>
      </c>
      <c r="AH925" t="e">
        <f t="shared" ca="1" si="193"/>
        <v>#N/A</v>
      </c>
      <c r="AI925" t="e">
        <f t="shared" ca="1" si="182"/>
        <v>#N/A</v>
      </c>
      <c r="AJ925">
        <f t="shared" si="183"/>
        <v>9.988014382740711E-5</v>
      </c>
      <c r="AK925">
        <f t="shared" si="184"/>
        <v>0</v>
      </c>
      <c r="AL925" t="e">
        <f t="shared" ca="1" si="194"/>
        <v>#N/A</v>
      </c>
      <c r="AM925" t="b">
        <f t="shared" si="185"/>
        <v>0</v>
      </c>
    </row>
    <row r="926" spans="1:39" x14ac:dyDescent="0.3">
      <c r="A926" t="s">
        <v>58</v>
      </c>
      <c r="B926" t="s">
        <v>59</v>
      </c>
      <c r="C926" t="s">
        <v>39</v>
      </c>
      <c r="D926" t="s">
        <v>61</v>
      </c>
      <c r="E926" t="s">
        <v>1134</v>
      </c>
      <c r="F926" s="13" t="str">
        <f>_xlfn.CONCAT(wiz_6[[#This Row],[OCTY......]],",",wiz_6[[#This Row],[OS]])</f>
        <v>NEOSHO    ,MO</v>
      </c>
      <c r="G926" t="s">
        <v>76</v>
      </c>
      <c r="H926" t="s">
        <v>381</v>
      </c>
      <c r="I926" s="13" t="str">
        <f>_xlfn.CONCAT(wiz_6[[#This Row],[DCTY......]], ",",wiz_6[[#This Row],[DS]])</f>
        <v>CARROLLTON,TX</v>
      </c>
      <c r="J926" t="str">
        <f>TRIM(CONCATENATE(wiz_6[[#This Row],[SHIPPER..................]],wiz_6[[#This Row],[ZIP2..]],wiz_6[[#This Row],[ZIP3..]]))</f>
        <v>CENTRAL GARDEN AND PE| 6485075006</v>
      </c>
      <c r="K926">
        <v>1</v>
      </c>
      <c r="L926">
        <v>2.42</v>
      </c>
      <c r="M926">
        <v>0.21</v>
      </c>
      <c r="N926">
        <v>342</v>
      </c>
      <c r="O926">
        <v>0.88</v>
      </c>
      <c r="P926">
        <v>67</v>
      </c>
      <c r="Q926">
        <v>0.3</v>
      </c>
      <c r="R926">
        <v>4</v>
      </c>
      <c r="S926">
        <v>-12</v>
      </c>
      <c r="T926">
        <v>-11</v>
      </c>
      <c r="U926">
        <v>209</v>
      </c>
      <c r="V926">
        <v>186</v>
      </c>
      <c r="W926">
        <v>65661</v>
      </c>
      <c r="X926">
        <v>64850</v>
      </c>
      <c r="Y926">
        <v>75006</v>
      </c>
      <c r="Z926">
        <v>2.41</v>
      </c>
      <c r="AA926">
        <f t="shared" si="186"/>
        <v>10012</v>
      </c>
      <c r="AB926">
        <f t="shared" si="187"/>
        <v>186</v>
      </c>
      <c r="AC926">
        <f t="shared" si="188"/>
        <v>6159</v>
      </c>
      <c r="AD926">
        <f t="shared" si="189"/>
        <v>0.6151618058330004</v>
      </c>
      <c r="AE926">
        <f t="shared" si="190"/>
        <v>0</v>
      </c>
      <c r="AF926" t="e">
        <f t="shared" ca="1" si="191"/>
        <v>#N/A</v>
      </c>
      <c r="AG926" t="e">
        <f t="shared" ca="1" si="192"/>
        <v>#N/A</v>
      </c>
      <c r="AH926" t="e">
        <f t="shared" ca="1" si="193"/>
        <v>#N/A</v>
      </c>
      <c r="AI926" t="e">
        <f t="shared" ca="1" si="182"/>
        <v>#N/A</v>
      </c>
      <c r="AJ926">
        <f t="shared" si="183"/>
        <v>9.988014382740711E-5</v>
      </c>
      <c r="AK926">
        <f t="shared" si="184"/>
        <v>0</v>
      </c>
      <c r="AL926" t="e">
        <f t="shared" ca="1" si="194"/>
        <v>#N/A</v>
      </c>
      <c r="AM926" t="b">
        <f t="shared" si="185"/>
        <v>0</v>
      </c>
    </row>
    <row r="927" spans="1:39" x14ac:dyDescent="0.3">
      <c r="A927" t="s">
        <v>37</v>
      </c>
      <c r="B927" t="s">
        <v>38</v>
      </c>
      <c r="C927" t="s">
        <v>39</v>
      </c>
      <c r="D927" t="s">
        <v>61</v>
      </c>
      <c r="E927" t="s">
        <v>460</v>
      </c>
      <c r="F927" s="13" t="str">
        <f>_xlfn.CONCAT(wiz_6[[#This Row],[OCTY......]],",",wiz_6[[#This Row],[OS]])</f>
        <v>KANSAS CIT,MO</v>
      </c>
      <c r="G927" t="s">
        <v>40</v>
      </c>
      <c r="H927" t="s">
        <v>522</v>
      </c>
      <c r="I927" s="13" t="str">
        <f>_xlfn.CONCAT(wiz_6[[#This Row],[DCTY......]], ",",wiz_6[[#This Row],[DS]])</f>
        <v>DECATUR   ,AL</v>
      </c>
      <c r="J927" t="str">
        <f>TRIM(CONCATENATE(wiz_6[[#This Row],[SHIPPER..................]],wiz_6[[#This Row],[ZIP2..]],wiz_6[[#This Row],[ZIP3..]]))</f>
        <v>b: C H ROBINSON | 6410135601</v>
      </c>
      <c r="K927">
        <v>1</v>
      </c>
      <c r="L927">
        <v>1.52</v>
      </c>
      <c r="M927">
        <v>0.28000000000000003</v>
      </c>
      <c r="N927">
        <v>667</v>
      </c>
      <c r="O927">
        <v>1.39</v>
      </c>
      <c r="P927">
        <v>5</v>
      </c>
      <c r="Q927">
        <v>0.25</v>
      </c>
      <c r="R927">
        <v>-46</v>
      </c>
      <c r="S927">
        <v>87</v>
      </c>
      <c r="T927">
        <v>0</v>
      </c>
      <c r="U927">
        <v>57</v>
      </c>
      <c r="V927">
        <v>144</v>
      </c>
      <c r="W927">
        <v>66101</v>
      </c>
      <c r="X927">
        <v>64101</v>
      </c>
      <c r="Y927">
        <v>35601</v>
      </c>
      <c r="Z927">
        <v>1.58</v>
      </c>
      <c r="AA927">
        <f t="shared" si="186"/>
        <v>10012</v>
      </c>
      <c r="AB927">
        <f t="shared" si="187"/>
        <v>144</v>
      </c>
      <c r="AC927">
        <f t="shared" si="188"/>
        <v>6159</v>
      </c>
      <c r="AD927">
        <f t="shared" si="189"/>
        <v>0.6151618058330004</v>
      </c>
      <c r="AE927">
        <f t="shared" si="190"/>
        <v>0</v>
      </c>
      <c r="AF927" t="e">
        <f t="shared" ca="1" si="191"/>
        <v>#N/A</v>
      </c>
      <c r="AG927" t="e">
        <f t="shared" ca="1" si="192"/>
        <v>#N/A</v>
      </c>
      <c r="AH927" t="e">
        <f t="shared" ca="1" si="193"/>
        <v>#N/A</v>
      </c>
      <c r="AI927" t="e">
        <f t="shared" ca="1" si="182"/>
        <v>#N/A</v>
      </c>
      <c r="AJ927">
        <f t="shared" si="183"/>
        <v>9.988014382740711E-5</v>
      </c>
      <c r="AK927">
        <f t="shared" si="184"/>
        <v>0</v>
      </c>
      <c r="AL927" t="e">
        <f t="shared" ca="1" si="194"/>
        <v>#N/A</v>
      </c>
      <c r="AM927" t="b">
        <f t="shared" si="185"/>
        <v>0</v>
      </c>
    </row>
    <row r="928" spans="1:39" x14ac:dyDescent="0.3">
      <c r="A928" t="s">
        <v>37</v>
      </c>
      <c r="B928" t="s">
        <v>38</v>
      </c>
      <c r="C928" t="s">
        <v>39</v>
      </c>
      <c r="D928" t="s">
        <v>61</v>
      </c>
      <c r="E928" t="s">
        <v>1135</v>
      </c>
      <c r="F928" s="13" t="str">
        <f>_xlfn.CONCAT(wiz_6[[#This Row],[OCTY......]],",",wiz_6[[#This Row],[OS]])</f>
        <v>HARRISONVI,MO</v>
      </c>
      <c r="G928" t="s">
        <v>50</v>
      </c>
      <c r="H928" t="s">
        <v>492</v>
      </c>
      <c r="I928" s="13" t="str">
        <f>_xlfn.CONCAT(wiz_6[[#This Row],[DCTY......]], ",",wiz_6[[#This Row],[DS]])</f>
        <v>AUSTELL   ,GA</v>
      </c>
      <c r="J928" t="str">
        <f>TRIM(CONCATENATE(wiz_6[[#This Row],[SHIPPER..................]],wiz_6[[#This Row],[ZIP2..]],wiz_6[[#This Row],[ZIP3..]]))</f>
        <v>b: C H ROBINSON | 6470130106</v>
      </c>
      <c r="K928">
        <v>1</v>
      </c>
      <c r="L928">
        <v>1.04</v>
      </c>
      <c r="M928">
        <v>0.27</v>
      </c>
      <c r="N928">
        <v>802</v>
      </c>
      <c r="O928">
        <v>1.96</v>
      </c>
      <c r="P928">
        <v>46</v>
      </c>
      <c r="Q928">
        <v>0.25</v>
      </c>
      <c r="R928">
        <v>-48</v>
      </c>
      <c r="S928">
        <v>120</v>
      </c>
      <c r="T928">
        <v>-47</v>
      </c>
      <c r="U928">
        <v>-408</v>
      </c>
      <c r="V928">
        <v>-335</v>
      </c>
      <c r="W928">
        <v>64093</v>
      </c>
      <c r="X928">
        <v>64701</v>
      </c>
      <c r="Y928">
        <v>30106</v>
      </c>
      <c r="Z928">
        <v>1.0900000000000001</v>
      </c>
      <c r="AA928">
        <f t="shared" si="186"/>
        <v>10012</v>
      </c>
      <c r="AB928">
        <f t="shared" si="187"/>
        <v>-335</v>
      </c>
      <c r="AC928">
        <f t="shared" si="188"/>
        <v>6159</v>
      </c>
      <c r="AD928">
        <f t="shared" si="189"/>
        <v>0.6151618058330004</v>
      </c>
      <c r="AE928">
        <f t="shared" si="190"/>
        <v>0</v>
      </c>
      <c r="AF928" t="e">
        <f t="shared" ca="1" si="191"/>
        <v>#N/A</v>
      </c>
      <c r="AG928" t="e">
        <f t="shared" ca="1" si="192"/>
        <v>#N/A</v>
      </c>
      <c r="AH928" t="e">
        <f t="shared" ca="1" si="193"/>
        <v>#N/A</v>
      </c>
      <c r="AI928" t="e">
        <f t="shared" ca="1" si="182"/>
        <v>#N/A</v>
      </c>
      <c r="AJ928">
        <f t="shared" si="183"/>
        <v>9.988014382740711E-5</v>
      </c>
      <c r="AK928">
        <f t="shared" si="184"/>
        <v>0</v>
      </c>
      <c r="AL928" t="e">
        <f t="shared" ca="1" si="194"/>
        <v>#N/A</v>
      </c>
      <c r="AM928" t="b">
        <f t="shared" si="185"/>
        <v>0</v>
      </c>
    </row>
    <row r="929" spans="1:39" x14ac:dyDescent="0.3">
      <c r="A929" t="s">
        <v>78</v>
      </c>
      <c r="B929" t="s">
        <v>79</v>
      </c>
      <c r="C929" t="s">
        <v>39</v>
      </c>
      <c r="D929" t="s">
        <v>61</v>
      </c>
      <c r="E929" t="s">
        <v>460</v>
      </c>
      <c r="F929" s="13" t="str">
        <f>_xlfn.CONCAT(wiz_6[[#This Row],[OCTY......]],",",wiz_6[[#This Row],[OS]])</f>
        <v>KANSAS CIT,MO</v>
      </c>
      <c r="G929" t="s">
        <v>50</v>
      </c>
      <c r="H929" t="s">
        <v>384</v>
      </c>
      <c r="I929" s="13" t="str">
        <f>_xlfn.CONCAT(wiz_6[[#This Row],[DCTY......]], ",",wiz_6[[#This Row],[DS]])</f>
        <v>MACON     ,GA</v>
      </c>
      <c r="J929" t="str">
        <f>TRIM(CONCATENATE(wiz_6[[#This Row],[SHIPPER..................]],wiz_6[[#This Row],[ZIP2..]],wiz_6[[#This Row],[ZIP3..]]))</f>
        <v>TRACTOR SUPPLY MANHAT| 6410131201</v>
      </c>
      <c r="K929">
        <v>4</v>
      </c>
      <c r="L929">
        <v>1.7</v>
      </c>
      <c r="M929">
        <v>0.21</v>
      </c>
      <c r="N929">
        <v>920</v>
      </c>
      <c r="O929">
        <v>1.45</v>
      </c>
      <c r="P929">
        <v>44</v>
      </c>
      <c r="Q929">
        <v>0.28999999999999998</v>
      </c>
      <c r="R929">
        <v>-9</v>
      </c>
      <c r="S929">
        <v>47</v>
      </c>
      <c r="T929">
        <v>86</v>
      </c>
      <c r="U929">
        <v>274</v>
      </c>
      <c r="V929">
        <v>407</v>
      </c>
      <c r="W929">
        <v>66101</v>
      </c>
      <c r="X929">
        <v>64101</v>
      </c>
      <c r="Y929">
        <v>31201</v>
      </c>
      <c r="Z929">
        <v>1.69</v>
      </c>
      <c r="AA929">
        <f t="shared" si="186"/>
        <v>10012</v>
      </c>
      <c r="AB929">
        <f t="shared" si="187"/>
        <v>1628</v>
      </c>
      <c r="AC929">
        <f t="shared" si="188"/>
        <v>6159</v>
      </c>
      <c r="AD929">
        <f t="shared" si="189"/>
        <v>0.6151618058330004</v>
      </c>
      <c r="AE929">
        <f t="shared" si="190"/>
        <v>0</v>
      </c>
      <c r="AF929" t="e">
        <f t="shared" ca="1" si="191"/>
        <v>#N/A</v>
      </c>
      <c r="AG929" t="e">
        <f t="shared" ca="1" si="192"/>
        <v>#N/A</v>
      </c>
      <c r="AH929" t="e">
        <f t="shared" ca="1" si="193"/>
        <v>#N/A</v>
      </c>
      <c r="AI929" t="e">
        <f t="shared" ca="1" si="182"/>
        <v>#N/A</v>
      </c>
      <c r="AJ929">
        <f t="shared" si="183"/>
        <v>3.9952057530962844E-4</v>
      </c>
      <c r="AK929">
        <f t="shared" si="184"/>
        <v>0</v>
      </c>
      <c r="AL929" t="e">
        <f t="shared" ca="1" si="194"/>
        <v>#N/A</v>
      </c>
      <c r="AM929" t="b">
        <f t="shared" si="185"/>
        <v>0</v>
      </c>
    </row>
    <row r="930" spans="1:39" x14ac:dyDescent="0.3">
      <c r="A930" t="s">
        <v>37</v>
      </c>
      <c r="B930" t="s">
        <v>38</v>
      </c>
      <c r="C930" t="s">
        <v>39</v>
      </c>
      <c r="D930" t="s">
        <v>61</v>
      </c>
      <c r="E930" t="s">
        <v>1136</v>
      </c>
      <c r="F930" s="13" t="str">
        <f>_xlfn.CONCAT(wiz_6[[#This Row],[OCTY......]],",",wiz_6[[#This Row],[OS]])</f>
        <v>LEES SUMMI,MO</v>
      </c>
      <c r="G930" t="s">
        <v>50</v>
      </c>
      <c r="H930" t="s">
        <v>1137</v>
      </c>
      <c r="I930" s="13" t="str">
        <f>_xlfn.CONCAT(wiz_6[[#This Row],[DCTY......]], ",",wiz_6[[#This Row],[DS]])</f>
        <v>VALDOSTA  ,GA</v>
      </c>
      <c r="J930" t="str">
        <f>TRIM(CONCATENATE(wiz_6[[#This Row],[SHIPPER..................]],wiz_6[[#This Row],[ZIP2..]],wiz_6[[#This Row],[ZIP3..]]))</f>
        <v>b: C H ROBINSON | 6406331601</v>
      </c>
      <c r="K930">
        <v>1</v>
      </c>
      <c r="L930">
        <v>1.19</v>
      </c>
      <c r="M930">
        <v>0.27</v>
      </c>
      <c r="N930">
        <v>1026</v>
      </c>
      <c r="O930">
        <v>2.67</v>
      </c>
      <c r="P930">
        <v>27</v>
      </c>
      <c r="Q930">
        <v>0.25</v>
      </c>
      <c r="R930">
        <v>-62</v>
      </c>
      <c r="S930">
        <v>81</v>
      </c>
      <c r="T930">
        <v>-167</v>
      </c>
      <c r="U930">
        <v>-699</v>
      </c>
      <c r="V930">
        <v>-785</v>
      </c>
      <c r="W930">
        <v>66051</v>
      </c>
      <c r="X930">
        <v>64063</v>
      </c>
      <c r="Y930">
        <v>31601</v>
      </c>
      <c r="Z930">
        <v>1.24</v>
      </c>
      <c r="AA930">
        <f t="shared" si="186"/>
        <v>10012</v>
      </c>
      <c r="AB930">
        <f t="shared" si="187"/>
        <v>-785</v>
      </c>
      <c r="AC930">
        <f t="shared" si="188"/>
        <v>6159</v>
      </c>
      <c r="AD930">
        <f t="shared" si="189"/>
        <v>0.6151618058330004</v>
      </c>
      <c r="AE930">
        <f t="shared" si="190"/>
        <v>0</v>
      </c>
      <c r="AF930" t="e">
        <f t="shared" ca="1" si="191"/>
        <v>#N/A</v>
      </c>
      <c r="AG930" t="e">
        <f t="shared" ca="1" si="192"/>
        <v>#N/A</v>
      </c>
      <c r="AH930" t="e">
        <f t="shared" ca="1" si="193"/>
        <v>#N/A</v>
      </c>
      <c r="AI930" t="e">
        <f t="shared" ca="1" si="182"/>
        <v>#N/A</v>
      </c>
      <c r="AJ930">
        <f t="shared" si="183"/>
        <v>9.988014382740711E-5</v>
      </c>
      <c r="AK930">
        <f t="shared" si="184"/>
        <v>0</v>
      </c>
      <c r="AL930" t="e">
        <f t="shared" ca="1" si="194"/>
        <v>#N/A</v>
      </c>
      <c r="AM930" t="b">
        <f t="shared" si="185"/>
        <v>0</v>
      </c>
    </row>
    <row r="931" spans="1:39" x14ac:dyDescent="0.3">
      <c r="A931" t="s">
        <v>37</v>
      </c>
      <c r="B931" t="s">
        <v>38</v>
      </c>
      <c r="C931" t="s">
        <v>39</v>
      </c>
      <c r="D931" t="s">
        <v>61</v>
      </c>
      <c r="E931" t="s">
        <v>460</v>
      </c>
      <c r="F931" s="13" t="str">
        <f>_xlfn.CONCAT(wiz_6[[#This Row],[OCTY......]],",",wiz_6[[#This Row],[OS]])</f>
        <v>KANSAS CIT,MO</v>
      </c>
      <c r="G931" t="s">
        <v>66</v>
      </c>
      <c r="H931" t="s">
        <v>494</v>
      </c>
      <c r="I931" s="13" t="str">
        <f>_xlfn.CONCAT(wiz_6[[#This Row],[DCTY......]], ",",wiz_6[[#This Row],[DS]])</f>
        <v>HATTIESBUR,MS</v>
      </c>
      <c r="J931" t="str">
        <f>TRIM(CONCATENATE(wiz_6[[#This Row],[SHIPPER..................]],wiz_6[[#This Row],[ZIP2..]],wiz_6[[#This Row],[ZIP3..]]))</f>
        <v>b: C H ROBINSON | 6410139400</v>
      </c>
      <c r="K931">
        <v>1</v>
      </c>
      <c r="L931">
        <v>1.59</v>
      </c>
      <c r="M931">
        <v>0.28000000000000003</v>
      </c>
      <c r="N931">
        <v>774</v>
      </c>
      <c r="O931">
        <v>1.71</v>
      </c>
      <c r="P931">
        <v>8</v>
      </c>
      <c r="Q931">
        <v>0.25</v>
      </c>
      <c r="R931">
        <v>-54</v>
      </c>
      <c r="S931">
        <v>87</v>
      </c>
      <c r="T931">
        <v>22</v>
      </c>
      <c r="U931">
        <v>-77</v>
      </c>
      <c r="V931">
        <v>32</v>
      </c>
      <c r="W931">
        <v>66101</v>
      </c>
      <c r="X931">
        <v>64101</v>
      </c>
      <c r="Y931">
        <v>39400</v>
      </c>
      <c r="Z931">
        <v>1.65</v>
      </c>
      <c r="AA931">
        <f t="shared" si="186"/>
        <v>10012</v>
      </c>
      <c r="AB931">
        <f t="shared" si="187"/>
        <v>32</v>
      </c>
      <c r="AC931">
        <f t="shared" si="188"/>
        <v>6159</v>
      </c>
      <c r="AD931">
        <f t="shared" si="189"/>
        <v>0.6151618058330004</v>
      </c>
      <c r="AE931">
        <f t="shared" si="190"/>
        <v>0</v>
      </c>
      <c r="AF931" t="e">
        <f t="shared" ca="1" si="191"/>
        <v>#N/A</v>
      </c>
      <c r="AG931" t="e">
        <f t="shared" ca="1" si="192"/>
        <v>#N/A</v>
      </c>
      <c r="AH931" t="e">
        <f t="shared" ca="1" si="193"/>
        <v>#N/A</v>
      </c>
      <c r="AI931" t="e">
        <f t="shared" ca="1" si="182"/>
        <v>#N/A</v>
      </c>
      <c r="AJ931">
        <f t="shared" si="183"/>
        <v>9.988014382740711E-5</v>
      </c>
      <c r="AK931">
        <f t="shared" si="184"/>
        <v>0</v>
      </c>
      <c r="AL931" t="e">
        <f t="shared" ca="1" si="194"/>
        <v>#N/A</v>
      </c>
      <c r="AM931" t="b">
        <f t="shared" si="185"/>
        <v>0</v>
      </c>
    </row>
    <row r="932" spans="1:39" x14ac:dyDescent="0.3">
      <c r="A932" t="s">
        <v>37</v>
      </c>
      <c r="B932" t="s">
        <v>38</v>
      </c>
      <c r="C932" t="s">
        <v>39</v>
      </c>
      <c r="D932" t="s">
        <v>61</v>
      </c>
      <c r="E932" t="s">
        <v>460</v>
      </c>
      <c r="F932" s="13" t="str">
        <f>_xlfn.CONCAT(wiz_6[[#This Row],[OCTY......]],",",wiz_6[[#This Row],[OS]])</f>
        <v>KANSAS CIT,MO</v>
      </c>
      <c r="G932" t="s">
        <v>68</v>
      </c>
      <c r="H932" t="s">
        <v>231</v>
      </c>
      <c r="I932" s="13" t="str">
        <f>_xlfn.CONCAT(wiz_6[[#This Row],[DCTY......]], ",",wiz_6[[#This Row],[DS]])</f>
        <v>STATESVILL,NC</v>
      </c>
      <c r="J932" t="str">
        <f>TRIM(CONCATENATE(wiz_6[[#This Row],[SHIPPER..................]],wiz_6[[#This Row],[ZIP2..]],wiz_6[[#This Row],[ZIP3..]]))</f>
        <v>b: C H ROBINSON | 6410128625</v>
      </c>
      <c r="K932">
        <v>1</v>
      </c>
      <c r="L932">
        <v>1.73</v>
      </c>
      <c r="M932">
        <v>0.28000000000000003</v>
      </c>
      <c r="N932">
        <v>945</v>
      </c>
      <c r="O932">
        <v>1.81</v>
      </c>
      <c r="P932">
        <v>54</v>
      </c>
      <c r="Q932">
        <v>0.3</v>
      </c>
      <c r="R932">
        <v>-66</v>
      </c>
      <c r="S932">
        <v>87</v>
      </c>
      <c r="T932">
        <v>1</v>
      </c>
      <c r="U932">
        <v>249</v>
      </c>
      <c r="V932">
        <v>337</v>
      </c>
      <c r="W932">
        <v>66067</v>
      </c>
      <c r="X932">
        <v>64101</v>
      </c>
      <c r="Y932">
        <v>28625</v>
      </c>
      <c r="Z932">
        <v>1.79</v>
      </c>
      <c r="AA932">
        <f t="shared" si="186"/>
        <v>10012</v>
      </c>
      <c r="AB932">
        <f t="shared" si="187"/>
        <v>337</v>
      </c>
      <c r="AC932">
        <f t="shared" si="188"/>
        <v>6159</v>
      </c>
      <c r="AD932">
        <f t="shared" si="189"/>
        <v>0.6151618058330004</v>
      </c>
      <c r="AE932">
        <f t="shared" si="190"/>
        <v>0</v>
      </c>
      <c r="AF932" t="e">
        <f t="shared" ca="1" si="191"/>
        <v>#N/A</v>
      </c>
      <c r="AG932" t="e">
        <f t="shared" ca="1" si="192"/>
        <v>#N/A</v>
      </c>
      <c r="AH932" t="e">
        <f t="shared" ca="1" si="193"/>
        <v>#N/A</v>
      </c>
      <c r="AI932" t="e">
        <f t="shared" ca="1" si="182"/>
        <v>#N/A</v>
      </c>
      <c r="AJ932">
        <f t="shared" si="183"/>
        <v>9.988014382740711E-5</v>
      </c>
      <c r="AK932">
        <f t="shared" si="184"/>
        <v>0</v>
      </c>
      <c r="AL932" t="e">
        <f t="shared" ca="1" si="194"/>
        <v>#N/A</v>
      </c>
      <c r="AM932" t="b">
        <f t="shared" si="185"/>
        <v>0</v>
      </c>
    </row>
    <row r="933" spans="1:39" x14ac:dyDescent="0.3">
      <c r="A933" t="s">
        <v>593</v>
      </c>
      <c r="B933" t="s">
        <v>594</v>
      </c>
      <c r="C933" t="s">
        <v>39</v>
      </c>
      <c r="D933" t="s">
        <v>61</v>
      </c>
      <c r="E933" t="s">
        <v>460</v>
      </c>
      <c r="F933" s="13" t="str">
        <f>_xlfn.CONCAT(wiz_6[[#This Row],[OCTY......]],",",wiz_6[[#This Row],[OS]])</f>
        <v>KANSAS CIT,MO</v>
      </c>
      <c r="G933" t="s">
        <v>87</v>
      </c>
      <c r="H933" t="s">
        <v>393</v>
      </c>
      <c r="I933" s="13" t="str">
        <f>_xlfn.CONCAT(wiz_6[[#This Row],[DCTY......]], ",",wiz_6[[#This Row],[DS]])</f>
        <v>COLUMBUS  ,OH</v>
      </c>
      <c r="J933" t="str">
        <f>TRIM(CONCATENATE(wiz_6[[#This Row],[SHIPPER..................]],wiz_6[[#This Row],[ZIP2..]],wiz_6[[#This Row],[ZIP3..]]))</f>
        <v>STANLEY BLACK AND DEC| 6410143201</v>
      </c>
      <c r="K933">
        <v>1</v>
      </c>
      <c r="L933">
        <v>1.48</v>
      </c>
      <c r="M933">
        <v>0.2</v>
      </c>
      <c r="N933">
        <v>658</v>
      </c>
      <c r="O933">
        <v>1</v>
      </c>
      <c r="P933">
        <v>8</v>
      </c>
      <c r="Q933">
        <v>0.25</v>
      </c>
      <c r="R933">
        <v>7</v>
      </c>
      <c r="S933">
        <v>105</v>
      </c>
      <c r="T933">
        <v>92</v>
      </c>
      <c r="U933">
        <v>76</v>
      </c>
      <c r="V933">
        <v>273</v>
      </c>
      <c r="W933">
        <v>66101</v>
      </c>
      <c r="X933">
        <v>64101</v>
      </c>
      <c r="Y933">
        <v>43201</v>
      </c>
      <c r="Z933">
        <v>1.46</v>
      </c>
      <c r="AA933">
        <f t="shared" si="186"/>
        <v>10012</v>
      </c>
      <c r="AB933">
        <f t="shared" si="187"/>
        <v>273</v>
      </c>
      <c r="AC933">
        <f t="shared" si="188"/>
        <v>6159</v>
      </c>
      <c r="AD933">
        <f t="shared" si="189"/>
        <v>0.6151618058330004</v>
      </c>
      <c r="AE933">
        <f t="shared" si="190"/>
        <v>0</v>
      </c>
      <c r="AF933" t="e">
        <f t="shared" ca="1" si="191"/>
        <v>#N/A</v>
      </c>
      <c r="AG933" t="e">
        <f t="shared" ca="1" si="192"/>
        <v>#N/A</v>
      </c>
      <c r="AH933" t="e">
        <f t="shared" ca="1" si="193"/>
        <v>#N/A</v>
      </c>
      <c r="AI933" t="e">
        <f t="shared" ca="1" si="182"/>
        <v>#N/A</v>
      </c>
      <c r="AJ933">
        <f t="shared" si="183"/>
        <v>9.988014382740711E-5</v>
      </c>
      <c r="AK933">
        <f t="shared" si="184"/>
        <v>0</v>
      </c>
      <c r="AL933" t="e">
        <f t="shared" ca="1" si="194"/>
        <v>#N/A</v>
      </c>
      <c r="AM933" t="b">
        <f t="shared" si="185"/>
        <v>0</v>
      </c>
    </row>
    <row r="934" spans="1:39" x14ac:dyDescent="0.3">
      <c r="A934" t="s">
        <v>210</v>
      </c>
      <c r="B934" t="s">
        <v>211</v>
      </c>
      <c r="C934" t="s">
        <v>39</v>
      </c>
      <c r="D934" t="s">
        <v>61</v>
      </c>
      <c r="E934" t="s">
        <v>460</v>
      </c>
      <c r="F934" s="13" t="str">
        <f>_xlfn.CONCAT(wiz_6[[#This Row],[OCTY......]],",",wiz_6[[#This Row],[OS]])</f>
        <v>KANSAS CIT,MO</v>
      </c>
      <c r="G934" t="s">
        <v>70</v>
      </c>
      <c r="H934" t="s">
        <v>983</v>
      </c>
      <c r="I934" s="13" t="str">
        <f>_xlfn.CONCAT(wiz_6[[#This Row],[DCTY......]], ",",wiz_6[[#This Row],[DS]])</f>
        <v>HUNTINGDON,TN</v>
      </c>
      <c r="J934" t="str">
        <f>TRIM(CONCATENATE(wiz_6[[#This Row],[SHIPPER..................]],wiz_6[[#This Row],[ZIP2..]],wiz_6[[#This Row],[ZIP3..]]))</f>
        <v>b: ECHO GLOBAL LOGIST| 6410138344</v>
      </c>
      <c r="K934">
        <v>2</v>
      </c>
      <c r="L934">
        <v>1.19</v>
      </c>
      <c r="M934">
        <v>0.28999999999999998</v>
      </c>
      <c r="N934">
        <v>476</v>
      </c>
      <c r="O934">
        <v>0.99</v>
      </c>
      <c r="P934">
        <v>5</v>
      </c>
      <c r="Q934">
        <v>0.25</v>
      </c>
      <c r="R934">
        <v>-37</v>
      </c>
      <c r="S934">
        <v>109</v>
      </c>
      <c r="T934">
        <v>-6</v>
      </c>
      <c r="U934">
        <v>160</v>
      </c>
      <c r="V934">
        <v>263</v>
      </c>
      <c r="W934">
        <v>66101</v>
      </c>
      <c r="X934">
        <v>64101</v>
      </c>
      <c r="Y934">
        <v>38344</v>
      </c>
      <c r="Z934">
        <v>1.26</v>
      </c>
      <c r="AA934">
        <f t="shared" si="186"/>
        <v>10012</v>
      </c>
      <c r="AB934">
        <f t="shared" si="187"/>
        <v>526</v>
      </c>
      <c r="AC934">
        <f t="shared" si="188"/>
        <v>6159</v>
      </c>
      <c r="AD934">
        <f t="shared" si="189"/>
        <v>0.6151618058330004</v>
      </c>
      <c r="AE934">
        <f t="shared" si="190"/>
        <v>0</v>
      </c>
      <c r="AF934" t="e">
        <f t="shared" ca="1" si="191"/>
        <v>#N/A</v>
      </c>
      <c r="AG934" t="e">
        <f t="shared" ca="1" si="192"/>
        <v>#N/A</v>
      </c>
      <c r="AH934" t="e">
        <f t="shared" ca="1" si="193"/>
        <v>#N/A</v>
      </c>
      <c r="AI934" t="e">
        <f t="shared" ca="1" si="182"/>
        <v>#N/A</v>
      </c>
      <c r="AJ934">
        <f t="shared" si="183"/>
        <v>1.9976028765481422E-4</v>
      </c>
      <c r="AK934">
        <f t="shared" si="184"/>
        <v>0</v>
      </c>
      <c r="AL934" t="e">
        <f t="shared" ca="1" si="194"/>
        <v>#N/A</v>
      </c>
      <c r="AM934" t="b">
        <f t="shared" si="185"/>
        <v>0</v>
      </c>
    </row>
    <row r="935" spans="1:39" x14ac:dyDescent="0.3">
      <c r="A935" t="s">
        <v>1041</v>
      </c>
      <c r="B935" t="s">
        <v>1042</v>
      </c>
      <c r="C935" t="s">
        <v>39</v>
      </c>
      <c r="D935" t="s">
        <v>61</v>
      </c>
      <c r="E935" t="s">
        <v>1138</v>
      </c>
      <c r="F935" s="13" t="str">
        <f>_xlfn.CONCAT(wiz_6[[#This Row],[OCTY......]],",",wiz_6[[#This Row],[OS]])</f>
        <v>GRANDVIEW ,MO</v>
      </c>
      <c r="G935" t="s">
        <v>70</v>
      </c>
      <c r="H935" t="s">
        <v>887</v>
      </c>
      <c r="I935" s="13" t="str">
        <f>_xlfn.CONCAT(wiz_6[[#This Row],[DCTY......]], ",",wiz_6[[#This Row],[DS]])</f>
        <v>KNOXVILLE ,TN</v>
      </c>
      <c r="J935" t="str">
        <f>TRIM(CONCATENATE(wiz_6[[#This Row],[SHIPPER..................]],wiz_6[[#This Row],[ZIP2..]],wiz_6[[#This Row],[ZIP3..]]))</f>
        <v>b: WORLDWIDE EXPRESS | 6403037950</v>
      </c>
      <c r="K935">
        <v>1</v>
      </c>
      <c r="L935">
        <v>1.4</v>
      </c>
      <c r="M935">
        <v>0.27</v>
      </c>
      <c r="N935">
        <v>718</v>
      </c>
      <c r="O935">
        <v>1.79</v>
      </c>
      <c r="P935">
        <v>24</v>
      </c>
      <c r="Q935">
        <v>0.25</v>
      </c>
      <c r="R935">
        <v>-43</v>
      </c>
      <c r="S935">
        <v>-16</v>
      </c>
      <c r="T935">
        <v>-43</v>
      </c>
      <c r="U935">
        <v>-153</v>
      </c>
      <c r="V935">
        <v>-212</v>
      </c>
      <c r="W935">
        <v>66201</v>
      </c>
      <c r="X935">
        <v>64030</v>
      </c>
      <c r="Y935">
        <v>37950</v>
      </c>
      <c r="Z935">
        <v>1.45</v>
      </c>
      <c r="AA935">
        <f t="shared" si="186"/>
        <v>10012</v>
      </c>
      <c r="AB935">
        <f t="shared" si="187"/>
        <v>-212</v>
      </c>
      <c r="AC935">
        <f t="shared" si="188"/>
        <v>6159</v>
      </c>
      <c r="AD935">
        <f t="shared" si="189"/>
        <v>0.6151618058330004</v>
      </c>
      <c r="AE935">
        <f t="shared" si="190"/>
        <v>0</v>
      </c>
      <c r="AF935" t="e">
        <f t="shared" ca="1" si="191"/>
        <v>#N/A</v>
      </c>
      <c r="AG935" t="e">
        <f t="shared" ca="1" si="192"/>
        <v>#N/A</v>
      </c>
      <c r="AH935" t="e">
        <f t="shared" ca="1" si="193"/>
        <v>#N/A</v>
      </c>
      <c r="AI935" t="e">
        <f t="shared" ca="1" si="182"/>
        <v>#N/A</v>
      </c>
      <c r="AJ935">
        <f t="shared" si="183"/>
        <v>9.988014382740711E-5</v>
      </c>
      <c r="AK935">
        <f t="shared" si="184"/>
        <v>0</v>
      </c>
      <c r="AL935" t="e">
        <f t="shared" ca="1" si="194"/>
        <v>#N/A</v>
      </c>
      <c r="AM935" t="b">
        <f t="shared" si="185"/>
        <v>0</v>
      </c>
    </row>
    <row r="936" spans="1:39" x14ac:dyDescent="0.3">
      <c r="A936" t="s">
        <v>156</v>
      </c>
      <c r="B936" t="s">
        <v>157</v>
      </c>
      <c r="C936" t="s">
        <v>39</v>
      </c>
      <c r="D936" t="s">
        <v>61</v>
      </c>
      <c r="E936" t="s">
        <v>922</v>
      </c>
      <c r="F936" s="13" t="str">
        <f>_xlfn.CONCAT(wiz_6[[#This Row],[OCTY......]],",",wiz_6[[#This Row],[OS]])</f>
        <v>SALEM     ,MO</v>
      </c>
      <c r="G936" t="s">
        <v>76</v>
      </c>
      <c r="H936" t="s">
        <v>228</v>
      </c>
      <c r="I936" s="13" t="str">
        <f>_xlfn.CONCAT(wiz_6[[#This Row],[DCTY......]], ",",wiz_6[[#This Row],[DS]])</f>
        <v>HOUSTON   ,TX</v>
      </c>
      <c r="J936" t="str">
        <f>TRIM(CONCATENATE(wiz_6[[#This Row],[SHIPPER..................]],wiz_6[[#This Row],[ZIP2..]],wiz_6[[#This Row],[ZIP3..]]))</f>
        <v>VISUAL PAK CO | 6556077001</v>
      </c>
      <c r="K936">
        <v>2</v>
      </c>
      <c r="L936">
        <v>1.59</v>
      </c>
      <c r="M936">
        <v>0.27</v>
      </c>
      <c r="N936">
        <v>699</v>
      </c>
      <c r="O936">
        <v>1.03</v>
      </c>
      <c r="P936">
        <v>57</v>
      </c>
      <c r="Q936">
        <v>0.3</v>
      </c>
      <c r="R936">
        <v>-42</v>
      </c>
      <c r="S936">
        <v>18</v>
      </c>
      <c r="T936">
        <v>85</v>
      </c>
      <c r="U936">
        <v>0</v>
      </c>
      <c r="V936">
        <v>103</v>
      </c>
      <c r="W936">
        <v>65560</v>
      </c>
      <c r="X936">
        <v>65560</v>
      </c>
      <c r="Y936">
        <v>77001</v>
      </c>
      <c r="Z936">
        <v>1.64</v>
      </c>
      <c r="AA936">
        <f t="shared" si="186"/>
        <v>10012</v>
      </c>
      <c r="AB936">
        <f t="shared" si="187"/>
        <v>206</v>
      </c>
      <c r="AC936">
        <f t="shared" si="188"/>
        <v>6159</v>
      </c>
      <c r="AD936">
        <f t="shared" si="189"/>
        <v>0.6151618058330004</v>
      </c>
      <c r="AE936">
        <f t="shared" si="190"/>
        <v>0</v>
      </c>
      <c r="AF936" t="e">
        <f t="shared" ca="1" si="191"/>
        <v>#N/A</v>
      </c>
      <c r="AG936" t="e">
        <f t="shared" ca="1" si="192"/>
        <v>#N/A</v>
      </c>
      <c r="AH936" t="e">
        <f t="shared" ca="1" si="193"/>
        <v>#N/A</v>
      </c>
      <c r="AI936" t="e">
        <f t="shared" ca="1" si="182"/>
        <v>#N/A</v>
      </c>
      <c r="AJ936">
        <f t="shared" si="183"/>
        <v>1.9976028765481422E-4</v>
      </c>
      <c r="AK936">
        <f t="shared" si="184"/>
        <v>0</v>
      </c>
      <c r="AL936" t="e">
        <f t="shared" ca="1" si="194"/>
        <v>#N/A</v>
      </c>
      <c r="AM936" t="b">
        <f t="shared" si="185"/>
        <v>0</v>
      </c>
    </row>
    <row r="937" spans="1:39" x14ac:dyDescent="0.3">
      <c r="A937" t="s">
        <v>1139</v>
      </c>
      <c r="B937" t="s">
        <v>1140</v>
      </c>
      <c r="C937" t="s">
        <v>39</v>
      </c>
      <c r="D937" t="s">
        <v>61</v>
      </c>
      <c r="E937" t="s">
        <v>1141</v>
      </c>
      <c r="F937" s="13" t="str">
        <f>_xlfn.CONCAT(wiz_6[[#This Row],[OCTY......]],",",wiz_6[[#This Row],[OS]])</f>
        <v>HIGGINSVIL,MO</v>
      </c>
      <c r="G937" t="s">
        <v>66</v>
      </c>
      <c r="H937" t="s">
        <v>498</v>
      </c>
      <c r="I937" s="13" t="str">
        <f>_xlfn.CONCAT(wiz_6[[#This Row],[DCTY......]], ",",wiz_6[[#This Row],[DS]])</f>
        <v>OLIVE BRAN,MS</v>
      </c>
      <c r="J937" t="str">
        <f>TRIM(CONCATENATE(wiz_6[[#This Row],[SHIPPER..................]],wiz_6[[#This Row],[ZIP2..]],wiz_6[[#This Row],[ZIP3..]]))</f>
        <v>b: AMERICAN DIAMOND L| 6403738654</v>
      </c>
      <c r="K937">
        <v>1</v>
      </c>
      <c r="L937">
        <v>1.1599999999999999</v>
      </c>
      <c r="M937">
        <v>0.27</v>
      </c>
      <c r="N937">
        <v>495</v>
      </c>
      <c r="O937">
        <v>0.97</v>
      </c>
      <c r="P937">
        <v>57</v>
      </c>
      <c r="Q937">
        <v>0.3</v>
      </c>
      <c r="R937">
        <v>-30</v>
      </c>
      <c r="S937">
        <v>102</v>
      </c>
      <c r="T937">
        <v>-1</v>
      </c>
      <c r="U937">
        <v>282</v>
      </c>
      <c r="V937">
        <v>383</v>
      </c>
      <c r="W937">
        <v>66101</v>
      </c>
      <c r="X937">
        <v>64037</v>
      </c>
      <c r="Y937">
        <v>38654</v>
      </c>
      <c r="Z937">
        <v>1.21</v>
      </c>
      <c r="AA937">
        <f t="shared" si="186"/>
        <v>10012</v>
      </c>
      <c r="AB937">
        <f t="shared" si="187"/>
        <v>383</v>
      </c>
      <c r="AC937">
        <f t="shared" si="188"/>
        <v>6159</v>
      </c>
      <c r="AD937">
        <f t="shared" si="189"/>
        <v>0.6151618058330004</v>
      </c>
      <c r="AE937">
        <f t="shared" si="190"/>
        <v>0</v>
      </c>
      <c r="AF937" t="e">
        <f t="shared" ca="1" si="191"/>
        <v>#N/A</v>
      </c>
      <c r="AG937" t="e">
        <f t="shared" ca="1" si="192"/>
        <v>#N/A</v>
      </c>
      <c r="AH937" t="e">
        <f t="shared" ca="1" si="193"/>
        <v>#N/A</v>
      </c>
      <c r="AI937" t="e">
        <f t="shared" ca="1" si="182"/>
        <v>#N/A</v>
      </c>
      <c r="AJ937">
        <f t="shared" si="183"/>
        <v>9.988014382740711E-5</v>
      </c>
      <c r="AK937">
        <f t="shared" si="184"/>
        <v>0</v>
      </c>
      <c r="AL937" t="e">
        <f t="shared" ca="1" si="194"/>
        <v>#N/A</v>
      </c>
      <c r="AM937" t="b">
        <f t="shared" si="185"/>
        <v>0</v>
      </c>
    </row>
    <row r="938" spans="1:39" x14ac:dyDescent="0.3">
      <c r="A938" t="s">
        <v>195</v>
      </c>
      <c r="B938" t="s">
        <v>196</v>
      </c>
      <c r="C938" t="s">
        <v>39</v>
      </c>
      <c r="D938" t="s">
        <v>61</v>
      </c>
      <c r="E938" t="s">
        <v>743</v>
      </c>
      <c r="F938" s="13" t="str">
        <f>_xlfn.CONCAT(wiz_6[[#This Row],[OCTY......]],",",wiz_6[[#This Row],[OS]])</f>
        <v>POPLAR BLU,MO</v>
      </c>
      <c r="G938" t="s">
        <v>66</v>
      </c>
      <c r="H938" t="s">
        <v>709</v>
      </c>
      <c r="I938" s="13" t="str">
        <f>_xlfn.CONCAT(wiz_6[[#This Row],[DCTY......]], ",",wiz_6[[#This Row],[DS]])</f>
        <v>VERONA    ,MS</v>
      </c>
      <c r="J938" t="str">
        <f>TRIM(CONCATENATE(wiz_6[[#This Row],[SHIPPER..................]],wiz_6[[#This Row],[ZIP2..]],wiz_6[[#This Row],[ZIP3..]]))</f>
        <v>MTD PRODUCTS INC | 6390138879</v>
      </c>
      <c r="K938">
        <v>1</v>
      </c>
      <c r="L938">
        <v>2.14</v>
      </c>
      <c r="M938">
        <v>0.2</v>
      </c>
      <c r="N938">
        <v>264</v>
      </c>
      <c r="O938">
        <v>0.35</v>
      </c>
      <c r="P938">
        <v>80</v>
      </c>
      <c r="Q938">
        <v>0.3</v>
      </c>
      <c r="R938">
        <v>3</v>
      </c>
      <c r="S938">
        <v>-51</v>
      </c>
      <c r="T938">
        <v>45</v>
      </c>
      <c r="U938">
        <v>328</v>
      </c>
      <c r="V938">
        <v>322</v>
      </c>
      <c r="W938">
        <v>63755</v>
      </c>
      <c r="X938">
        <v>63901</v>
      </c>
      <c r="Y938">
        <v>38879</v>
      </c>
      <c r="Z938">
        <v>2.12</v>
      </c>
      <c r="AA938">
        <f t="shared" si="186"/>
        <v>10012</v>
      </c>
      <c r="AB938">
        <f t="shared" si="187"/>
        <v>322</v>
      </c>
      <c r="AC938">
        <f t="shared" si="188"/>
        <v>6159</v>
      </c>
      <c r="AD938">
        <f t="shared" si="189"/>
        <v>0.6151618058330004</v>
      </c>
      <c r="AE938">
        <f t="shared" si="190"/>
        <v>0</v>
      </c>
      <c r="AF938" t="e">
        <f t="shared" ca="1" si="191"/>
        <v>#N/A</v>
      </c>
      <c r="AG938" t="e">
        <f t="shared" ca="1" si="192"/>
        <v>#N/A</v>
      </c>
      <c r="AH938" t="e">
        <f t="shared" ca="1" si="193"/>
        <v>#N/A</v>
      </c>
      <c r="AI938" t="e">
        <f t="shared" ca="1" si="182"/>
        <v>#N/A</v>
      </c>
      <c r="AJ938">
        <f t="shared" si="183"/>
        <v>9.988014382740711E-5</v>
      </c>
      <c r="AK938">
        <f t="shared" si="184"/>
        <v>0</v>
      </c>
      <c r="AL938" t="e">
        <f t="shared" ca="1" si="194"/>
        <v>#N/A</v>
      </c>
      <c r="AM938" t="b">
        <f t="shared" si="185"/>
        <v>0</v>
      </c>
    </row>
    <row r="939" spans="1:39" x14ac:dyDescent="0.3">
      <c r="A939" t="s">
        <v>148</v>
      </c>
      <c r="B939" t="s">
        <v>149</v>
      </c>
      <c r="C939" t="s">
        <v>39</v>
      </c>
      <c r="D939" t="s">
        <v>61</v>
      </c>
      <c r="E939" t="s">
        <v>743</v>
      </c>
      <c r="F939" s="13" t="str">
        <f>_xlfn.CONCAT(wiz_6[[#This Row],[OCTY......]],",",wiz_6[[#This Row],[OS]])</f>
        <v>POPLAR BLU,MO</v>
      </c>
      <c r="G939" t="s">
        <v>90</v>
      </c>
      <c r="H939" t="s">
        <v>1142</v>
      </c>
      <c r="I939" s="13" t="str">
        <f>_xlfn.CONCAT(wiz_6[[#This Row],[DCTY......]], ",",wiz_6[[#This Row],[DS]])</f>
        <v>LADSON    ,SC</v>
      </c>
      <c r="J939" t="str">
        <f>TRIM(CONCATENATE(wiz_6[[#This Row],[SHIPPER..................]],wiz_6[[#This Row],[ZIP2..]],wiz_6[[#This Row],[ZIP3..]]))</f>
        <v>BRIGGS AND STRATTON | 6390129456</v>
      </c>
      <c r="K939">
        <v>1</v>
      </c>
      <c r="L939">
        <v>1.58</v>
      </c>
      <c r="M939">
        <v>0.19</v>
      </c>
      <c r="N939">
        <v>763</v>
      </c>
      <c r="O939">
        <v>2.85</v>
      </c>
      <c r="P939">
        <v>0</v>
      </c>
      <c r="Q939">
        <v>0.25</v>
      </c>
      <c r="R939">
        <v>16</v>
      </c>
      <c r="S939">
        <v>50</v>
      </c>
      <c r="T939">
        <v>-249</v>
      </c>
      <c r="U939">
        <v>-367</v>
      </c>
      <c r="V939">
        <v>-566</v>
      </c>
      <c r="W939">
        <v>63901</v>
      </c>
      <c r="X939">
        <v>63901</v>
      </c>
      <c r="Y939">
        <v>29456</v>
      </c>
      <c r="Z939">
        <v>1.55</v>
      </c>
      <c r="AA939">
        <f t="shared" si="186"/>
        <v>10012</v>
      </c>
      <c r="AB939">
        <f t="shared" si="187"/>
        <v>-566</v>
      </c>
      <c r="AC939">
        <f t="shared" si="188"/>
        <v>6159</v>
      </c>
      <c r="AD939">
        <f t="shared" si="189"/>
        <v>0.6151618058330004</v>
      </c>
      <c r="AE939">
        <f t="shared" si="190"/>
        <v>0</v>
      </c>
      <c r="AF939" t="e">
        <f t="shared" ca="1" si="191"/>
        <v>#N/A</v>
      </c>
      <c r="AG939" t="e">
        <f t="shared" ca="1" si="192"/>
        <v>#N/A</v>
      </c>
      <c r="AH939" t="e">
        <f t="shared" ca="1" si="193"/>
        <v>#N/A</v>
      </c>
      <c r="AI939" t="e">
        <f t="shared" ca="1" si="182"/>
        <v>#N/A</v>
      </c>
      <c r="AJ939">
        <f t="shared" si="183"/>
        <v>9.988014382740711E-5</v>
      </c>
      <c r="AK939">
        <f t="shared" si="184"/>
        <v>0</v>
      </c>
      <c r="AL939" t="e">
        <f t="shared" ca="1" si="194"/>
        <v>#N/A</v>
      </c>
      <c r="AM939" t="b">
        <f t="shared" si="185"/>
        <v>0</v>
      </c>
    </row>
    <row r="940" spans="1:39" x14ac:dyDescent="0.3">
      <c r="A940" t="s">
        <v>1143</v>
      </c>
      <c r="B940" t="s">
        <v>1144</v>
      </c>
      <c r="C940" t="s">
        <v>39</v>
      </c>
      <c r="D940" t="s">
        <v>61</v>
      </c>
      <c r="E940" t="s">
        <v>1145</v>
      </c>
      <c r="F940" s="13" t="str">
        <f>_xlfn.CONCAT(wiz_6[[#This Row],[OCTY......]],",",wiz_6[[#This Row],[OS]])</f>
        <v>SAINT JOSE,MO</v>
      </c>
      <c r="G940" t="s">
        <v>50</v>
      </c>
      <c r="H940" t="s">
        <v>1146</v>
      </c>
      <c r="I940" s="13" t="str">
        <f>_xlfn.CONCAT(wiz_6[[#This Row],[DCTY......]], ",",wiz_6[[#This Row],[DS]])</f>
        <v>THOMSON   ,GA</v>
      </c>
      <c r="J940" t="str">
        <f>TRIM(CONCATENATE(wiz_6[[#This Row],[SHIPPER..................]],wiz_6[[#This Row],[ZIP2..]],wiz_6[[#This Row],[ZIP3..]]))</f>
        <v>b: ARRIVE LOGISTICS | 6450130824</v>
      </c>
      <c r="K940">
        <v>1</v>
      </c>
      <c r="L940">
        <v>2.2799999999999998</v>
      </c>
      <c r="M940">
        <v>0.28000000000000003</v>
      </c>
      <c r="N940">
        <v>977</v>
      </c>
      <c r="O940">
        <v>1.89</v>
      </c>
      <c r="P940">
        <v>56</v>
      </c>
      <c r="Q940">
        <v>0.3</v>
      </c>
      <c r="R940">
        <v>-68</v>
      </c>
      <c r="S940">
        <v>11</v>
      </c>
      <c r="T940">
        <v>-3</v>
      </c>
      <c r="U940">
        <v>829</v>
      </c>
      <c r="V940">
        <v>837</v>
      </c>
      <c r="W940">
        <v>66101</v>
      </c>
      <c r="X940">
        <v>64501</v>
      </c>
      <c r="Y940">
        <v>30824</v>
      </c>
      <c r="Z940">
        <v>2.34</v>
      </c>
      <c r="AA940">
        <f t="shared" si="186"/>
        <v>10012</v>
      </c>
      <c r="AB940">
        <f t="shared" si="187"/>
        <v>837</v>
      </c>
      <c r="AC940">
        <f t="shared" si="188"/>
        <v>6159</v>
      </c>
      <c r="AD940">
        <f t="shared" si="189"/>
        <v>0.6151618058330004</v>
      </c>
      <c r="AE940">
        <f t="shared" si="190"/>
        <v>0</v>
      </c>
      <c r="AF940" t="e">
        <f t="shared" ca="1" si="191"/>
        <v>#N/A</v>
      </c>
      <c r="AG940" t="e">
        <f t="shared" ca="1" si="192"/>
        <v>#N/A</v>
      </c>
      <c r="AH940" t="e">
        <f t="shared" ca="1" si="193"/>
        <v>#N/A</v>
      </c>
      <c r="AI940" t="e">
        <f t="shared" ca="1" si="182"/>
        <v>#N/A</v>
      </c>
      <c r="AJ940">
        <f t="shared" si="183"/>
        <v>9.988014382740711E-5</v>
      </c>
      <c r="AK940">
        <f t="shared" si="184"/>
        <v>0</v>
      </c>
      <c r="AL940" t="e">
        <f t="shared" ca="1" si="194"/>
        <v>#N/A</v>
      </c>
      <c r="AM940" t="b">
        <f t="shared" si="185"/>
        <v>0</v>
      </c>
    </row>
    <row r="941" spans="1:39" x14ac:dyDescent="0.3">
      <c r="A941" t="s">
        <v>465</v>
      </c>
      <c r="B941" t="s">
        <v>466</v>
      </c>
      <c r="C941" t="s">
        <v>39</v>
      </c>
      <c r="D941" t="s">
        <v>61</v>
      </c>
      <c r="E941" t="s">
        <v>1145</v>
      </c>
      <c r="F941" s="13" t="str">
        <f>_xlfn.CONCAT(wiz_6[[#This Row],[OCTY......]],",",wiz_6[[#This Row],[OS]])</f>
        <v>SAINT JOSE,MO</v>
      </c>
      <c r="G941" t="s">
        <v>50</v>
      </c>
      <c r="H941" t="s">
        <v>1147</v>
      </c>
      <c r="I941" s="13" t="str">
        <f>_xlfn.CONCAT(wiz_6[[#This Row],[DCTY......]], ",",wiz_6[[#This Row],[DS]])</f>
        <v>TIFTON    ,GA</v>
      </c>
      <c r="J941" t="str">
        <f>TRIM(CONCATENATE(wiz_6[[#This Row],[SHIPPER..................]],wiz_6[[#This Row],[ZIP2..]],wiz_6[[#This Row],[ZIP3..]]))</f>
        <v>b: BLUE GRACE LOGISTI| 6450131793</v>
      </c>
      <c r="K941">
        <v>1</v>
      </c>
      <c r="L941">
        <v>0.78</v>
      </c>
      <c r="M941">
        <v>0.28000000000000003</v>
      </c>
      <c r="N941">
        <v>1040</v>
      </c>
      <c r="O941">
        <v>1.92</v>
      </c>
      <c r="P941">
        <v>0</v>
      </c>
      <c r="Q941">
        <v>0.25</v>
      </c>
      <c r="R941">
        <v>-73</v>
      </c>
      <c r="S941">
        <v>0</v>
      </c>
      <c r="T941">
        <v>11</v>
      </c>
      <c r="U941">
        <v>-976</v>
      </c>
      <c r="V941">
        <v>-965</v>
      </c>
      <c r="W941">
        <v>64501</v>
      </c>
      <c r="X941">
        <v>64501</v>
      </c>
      <c r="Y941">
        <v>31793</v>
      </c>
      <c r="Z941">
        <v>0.84</v>
      </c>
      <c r="AA941">
        <f t="shared" si="186"/>
        <v>10012</v>
      </c>
      <c r="AB941">
        <f t="shared" si="187"/>
        <v>-965</v>
      </c>
      <c r="AC941">
        <f t="shared" si="188"/>
        <v>6159</v>
      </c>
      <c r="AD941">
        <f t="shared" si="189"/>
        <v>0.6151618058330004</v>
      </c>
      <c r="AE941">
        <f t="shared" si="190"/>
        <v>0</v>
      </c>
      <c r="AF941" t="e">
        <f t="shared" ca="1" si="191"/>
        <v>#N/A</v>
      </c>
      <c r="AG941" t="e">
        <f t="shared" ca="1" si="192"/>
        <v>#N/A</v>
      </c>
      <c r="AH941" t="e">
        <f t="shared" ca="1" si="193"/>
        <v>#N/A</v>
      </c>
      <c r="AI941" t="e">
        <f t="shared" ca="1" si="182"/>
        <v>#N/A</v>
      </c>
      <c r="AJ941">
        <f t="shared" si="183"/>
        <v>9.988014382740711E-5</v>
      </c>
      <c r="AK941">
        <f t="shared" si="184"/>
        <v>0</v>
      </c>
      <c r="AL941" t="e">
        <f t="shared" ca="1" si="194"/>
        <v>#N/A</v>
      </c>
      <c r="AM941" t="b">
        <f t="shared" si="185"/>
        <v>0</v>
      </c>
    </row>
    <row r="942" spans="1:39" x14ac:dyDescent="0.3">
      <c r="A942" t="s">
        <v>37</v>
      </c>
      <c r="B942" t="s">
        <v>38</v>
      </c>
      <c r="C942" t="s">
        <v>39</v>
      </c>
      <c r="D942" t="s">
        <v>61</v>
      </c>
      <c r="E942" t="s">
        <v>1145</v>
      </c>
      <c r="F942" s="13" t="str">
        <f>_xlfn.CONCAT(wiz_6[[#This Row],[OCTY......]],",",wiz_6[[#This Row],[OS]])</f>
        <v>SAINT JOSE,MO</v>
      </c>
      <c r="G942" t="s">
        <v>53</v>
      </c>
      <c r="H942" t="s">
        <v>1014</v>
      </c>
      <c r="I942" s="13" t="str">
        <f>_xlfn.CONCAT(wiz_6[[#This Row],[DCTY......]], ",",wiz_6[[#This Row],[DS]])</f>
        <v>ROMEOVILLE,IL</v>
      </c>
      <c r="J942" t="str">
        <f>TRIM(CONCATENATE(wiz_6[[#This Row],[SHIPPER..................]],wiz_6[[#This Row],[ZIP2..]],wiz_6[[#This Row],[ZIP3..]]))</f>
        <v>b: C H ROBINSON | 6450160446</v>
      </c>
      <c r="K942">
        <v>1</v>
      </c>
      <c r="L942">
        <v>1.33</v>
      </c>
      <c r="M942">
        <v>0.28000000000000003</v>
      </c>
      <c r="N942">
        <v>465</v>
      </c>
      <c r="O942">
        <v>0.62</v>
      </c>
      <c r="P942">
        <v>56</v>
      </c>
      <c r="Q942">
        <v>0.3</v>
      </c>
      <c r="R942">
        <v>-33</v>
      </c>
      <c r="S942">
        <v>11</v>
      </c>
      <c r="T942">
        <v>82</v>
      </c>
      <c r="U942">
        <v>94</v>
      </c>
      <c r="V942">
        <v>187</v>
      </c>
      <c r="W942">
        <v>66101</v>
      </c>
      <c r="X942">
        <v>64501</v>
      </c>
      <c r="Y942">
        <v>60446</v>
      </c>
      <c r="Z942">
        <v>1.39</v>
      </c>
      <c r="AA942">
        <f t="shared" si="186"/>
        <v>10012</v>
      </c>
      <c r="AB942">
        <f t="shared" si="187"/>
        <v>187</v>
      </c>
      <c r="AC942">
        <f t="shared" si="188"/>
        <v>6159</v>
      </c>
      <c r="AD942">
        <f t="shared" si="189"/>
        <v>0.6151618058330004</v>
      </c>
      <c r="AE942">
        <f t="shared" si="190"/>
        <v>0</v>
      </c>
      <c r="AF942" t="e">
        <f t="shared" ca="1" si="191"/>
        <v>#N/A</v>
      </c>
      <c r="AG942" t="e">
        <f t="shared" ca="1" si="192"/>
        <v>#N/A</v>
      </c>
      <c r="AH942" t="e">
        <f t="shared" ca="1" si="193"/>
        <v>#N/A</v>
      </c>
      <c r="AI942" t="e">
        <f t="shared" ca="1" si="182"/>
        <v>#N/A</v>
      </c>
      <c r="AJ942">
        <f t="shared" si="183"/>
        <v>9.988014382740711E-5</v>
      </c>
      <c r="AK942">
        <f t="shared" si="184"/>
        <v>0</v>
      </c>
      <c r="AL942" t="e">
        <f t="shared" ca="1" si="194"/>
        <v>#N/A</v>
      </c>
      <c r="AM942" t="b">
        <f t="shared" si="185"/>
        <v>0</v>
      </c>
    </row>
    <row r="943" spans="1:39" x14ac:dyDescent="0.3">
      <c r="A943" t="s">
        <v>210</v>
      </c>
      <c r="B943" t="s">
        <v>211</v>
      </c>
      <c r="C943" t="s">
        <v>39</v>
      </c>
      <c r="D943" t="s">
        <v>61</v>
      </c>
      <c r="E943" t="s">
        <v>1145</v>
      </c>
      <c r="F943" s="13" t="str">
        <f>_xlfn.CONCAT(wiz_6[[#This Row],[OCTY......]],",",wiz_6[[#This Row],[OS]])</f>
        <v>SAINT JOSE,MO</v>
      </c>
      <c r="G943" t="s">
        <v>90</v>
      </c>
      <c r="H943" t="s">
        <v>545</v>
      </c>
      <c r="I943" s="13" t="str">
        <f>_xlfn.CONCAT(wiz_6[[#This Row],[DCTY......]], ",",wiz_6[[#This Row],[DS]])</f>
        <v>LANCASTER ,SC</v>
      </c>
      <c r="J943" t="str">
        <f>TRIM(CONCATENATE(wiz_6[[#This Row],[SHIPPER..................]],wiz_6[[#This Row],[ZIP2..]],wiz_6[[#This Row],[ZIP3..]]))</f>
        <v>b: ECHO GLOBAL LOGIST| 6450129720</v>
      </c>
      <c r="K943">
        <v>1</v>
      </c>
      <c r="L943">
        <v>1.07</v>
      </c>
      <c r="M943">
        <v>0.27</v>
      </c>
      <c r="N943">
        <v>1047</v>
      </c>
      <c r="O943">
        <v>1.83</v>
      </c>
      <c r="P943">
        <v>55</v>
      </c>
      <c r="Q943">
        <v>0.3</v>
      </c>
      <c r="R943">
        <v>-63</v>
      </c>
      <c r="S943">
        <v>-118</v>
      </c>
      <c r="T943">
        <v>32</v>
      </c>
      <c r="U943">
        <v>-407</v>
      </c>
      <c r="V943">
        <v>-493</v>
      </c>
      <c r="W943">
        <v>64101</v>
      </c>
      <c r="X943">
        <v>64501</v>
      </c>
      <c r="Y943">
        <v>29720</v>
      </c>
      <c r="Z943">
        <v>1.1200000000000001</v>
      </c>
      <c r="AA943">
        <f t="shared" si="186"/>
        <v>10012</v>
      </c>
      <c r="AB943">
        <f t="shared" si="187"/>
        <v>-493</v>
      </c>
      <c r="AC943">
        <f t="shared" si="188"/>
        <v>6159</v>
      </c>
      <c r="AD943">
        <f t="shared" si="189"/>
        <v>0.6151618058330004</v>
      </c>
      <c r="AE943">
        <f t="shared" si="190"/>
        <v>0</v>
      </c>
      <c r="AF943" t="e">
        <f t="shared" ca="1" si="191"/>
        <v>#N/A</v>
      </c>
      <c r="AG943" t="e">
        <f t="shared" ca="1" si="192"/>
        <v>#N/A</v>
      </c>
      <c r="AH943" t="e">
        <f t="shared" ca="1" si="193"/>
        <v>#N/A</v>
      </c>
      <c r="AI943" t="e">
        <f t="shared" ca="1" si="182"/>
        <v>#N/A</v>
      </c>
      <c r="AJ943">
        <f t="shared" si="183"/>
        <v>9.988014382740711E-5</v>
      </c>
      <c r="AK943">
        <f t="shared" si="184"/>
        <v>0</v>
      </c>
      <c r="AL943" t="e">
        <f t="shared" ca="1" si="194"/>
        <v>#N/A</v>
      </c>
      <c r="AM943" t="b">
        <f t="shared" si="185"/>
        <v>0</v>
      </c>
    </row>
    <row r="944" spans="1:39" x14ac:dyDescent="0.3">
      <c r="A944" t="s">
        <v>37</v>
      </c>
      <c r="B944" t="s">
        <v>38</v>
      </c>
      <c r="C944" t="s">
        <v>39</v>
      </c>
      <c r="D944" t="s">
        <v>61</v>
      </c>
      <c r="E944" t="s">
        <v>1145</v>
      </c>
      <c r="F944" s="13" t="str">
        <f>_xlfn.CONCAT(wiz_6[[#This Row],[OCTY......]],",",wiz_6[[#This Row],[OS]])</f>
        <v>SAINT JOSE,MO</v>
      </c>
      <c r="G944" t="s">
        <v>90</v>
      </c>
      <c r="H944" t="s">
        <v>57</v>
      </c>
      <c r="I944" s="13" t="str">
        <f>_xlfn.CONCAT(wiz_6[[#This Row],[DCTY......]], ",",wiz_6[[#This Row],[DS]])</f>
        <v>FLORENCE  ,SC</v>
      </c>
      <c r="J944" t="str">
        <f>TRIM(CONCATENATE(wiz_6[[#This Row],[SHIPPER..................]],wiz_6[[#This Row],[ZIP2..]],wiz_6[[#This Row],[ZIP3..]]))</f>
        <v>b: C H ROBINSON | 6450129501</v>
      </c>
      <c r="K944">
        <v>1</v>
      </c>
      <c r="L944">
        <v>1.23</v>
      </c>
      <c r="M944">
        <v>0.28000000000000003</v>
      </c>
      <c r="N944">
        <v>1126</v>
      </c>
      <c r="O944">
        <v>2.2599999999999998</v>
      </c>
      <c r="P944">
        <v>56</v>
      </c>
      <c r="Q944">
        <v>0.3</v>
      </c>
      <c r="R944">
        <v>-79</v>
      </c>
      <c r="S944">
        <v>11</v>
      </c>
      <c r="T944">
        <v>35</v>
      </c>
      <c r="U944">
        <v>-39</v>
      </c>
      <c r="V944">
        <v>7</v>
      </c>
      <c r="W944">
        <v>66101</v>
      </c>
      <c r="X944">
        <v>64501</v>
      </c>
      <c r="Y944">
        <v>29501</v>
      </c>
      <c r="Z944">
        <v>1.29</v>
      </c>
      <c r="AA944">
        <f t="shared" si="186"/>
        <v>10012</v>
      </c>
      <c r="AB944">
        <f t="shared" si="187"/>
        <v>7</v>
      </c>
      <c r="AC944">
        <f t="shared" si="188"/>
        <v>6159</v>
      </c>
      <c r="AD944">
        <f t="shared" si="189"/>
        <v>0.6151618058330004</v>
      </c>
      <c r="AE944">
        <f t="shared" si="190"/>
        <v>0</v>
      </c>
      <c r="AF944" t="e">
        <f t="shared" ca="1" si="191"/>
        <v>#N/A</v>
      </c>
      <c r="AG944" t="e">
        <f t="shared" ca="1" si="192"/>
        <v>#N/A</v>
      </c>
      <c r="AH944" t="e">
        <f t="shared" ca="1" si="193"/>
        <v>#N/A</v>
      </c>
      <c r="AI944" t="e">
        <f t="shared" ca="1" si="182"/>
        <v>#N/A</v>
      </c>
      <c r="AJ944">
        <f t="shared" si="183"/>
        <v>9.988014382740711E-5</v>
      </c>
      <c r="AK944">
        <f t="shared" si="184"/>
        <v>0</v>
      </c>
      <c r="AL944" t="e">
        <f t="shared" ca="1" si="194"/>
        <v>#N/A</v>
      </c>
      <c r="AM944" t="b">
        <f t="shared" si="185"/>
        <v>0</v>
      </c>
    </row>
    <row r="945" spans="1:39" x14ac:dyDescent="0.3">
      <c r="A945" t="s">
        <v>195</v>
      </c>
      <c r="B945" t="s">
        <v>196</v>
      </c>
      <c r="C945" t="s">
        <v>39</v>
      </c>
      <c r="D945" t="s">
        <v>61</v>
      </c>
      <c r="E945" t="s">
        <v>1148</v>
      </c>
      <c r="F945" s="13" t="str">
        <f>_xlfn.CONCAT(wiz_6[[#This Row],[OCTY......]],",",wiz_6[[#This Row],[OS]])</f>
        <v>MARYVILLE ,MO</v>
      </c>
      <c r="G945" t="s">
        <v>70</v>
      </c>
      <c r="H945" t="s">
        <v>197</v>
      </c>
      <c r="I945" s="13" t="str">
        <f>_xlfn.CONCAT(wiz_6[[#This Row],[DCTY......]], ",",wiz_6[[#This Row],[DS]])</f>
        <v>MARTIN    ,TN</v>
      </c>
      <c r="J945" t="str">
        <f>TRIM(CONCATENATE(wiz_6[[#This Row],[SHIPPER..................]],wiz_6[[#This Row],[ZIP2..]],wiz_6[[#This Row],[ZIP3..]]))</f>
        <v>MTD PRODUCTS INC | 6446838237</v>
      </c>
      <c r="K945">
        <v>3</v>
      </c>
      <c r="L945">
        <v>1.55</v>
      </c>
      <c r="M945">
        <v>0.2</v>
      </c>
      <c r="N945">
        <v>536</v>
      </c>
      <c r="O945">
        <v>1.31</v>
      </c>
      <c r="P945">
        <v>152</v>
      </c>
      <c r="Q945">
        <v>0.38</v>
      </c>
      <c r="R945">
        <v>5</v>
      </c>
      <c r="S945">
        <v>-76</v>
      </c>
      <c r="T945">
        <v>-63</v>
      </c>
      <c r="U945">
        <v>216</v>
      </c>
      <c r="V945">
        <v>77</v>
      </c>
      <c r="W945">
        <v>66067</v>
      </c>
      <c r="X945">
        <v>64468</v>
      </c>
      <c r="Y945">
        <v>38237</v>
      </c>
      <c r="Z945">
        <v>1.53</v>
      </c>
      <c r="AA945">
        <f t="shared" si="186"/>
        <v>10012</v>
      </c>
      <c r="AB945">
        <f t="shared" si="187"/>
        <v>231</v>
      </c>
      <c r="AC945">
        <f t="shared" si="188"/>
        <v>6159</v>
      </c>
      <c r="AD945">
        <f t="shared" si="189"/>
        <v>0.6151618058330004</v>
      </c>
      <c r="AE945">
        <f t="shared" si="190"/>
        <v>0</v>
      </c>
      <c r="AF945" t="e">
        <f t="shared" ca="1" si="191"/>
        <v>#N/A</v>
      </c>
      <c r="AG945" t="e">
        <f t="shared" ca="1" si="192"/>
        <v>#N/A</v>
      </c>
      <c r="AH945" t="e">
        <f t="shared" ca="1" si="193"/>
        <v>#N/A</v>
      </c>
      <c r="AI945" t="e">
        <f t="shared" ca="1" si="182"/>
        <v>#N/A</v>
      </c>
      <c r="AJ945">
        <f t="shared" si="183"/>
        <v>2.9964043148222132E-4</v>
      </c>
      <c r="AK945">
        <f t="shared" si="184"/>
        <v>0</v>
      </c>
      <c r="AL945" t="e">
        <f t="shared" ca="1" si="194"/>
        <v>#N/A</v>
      </c>
      <c r="AM945" t="b">
        <f t="shared" si="185"/>
        <v>0</v>
      </c>
    </row>
    <row r="946" spans="1:39" x14ac:dyDescent="0.3">
      <c r="A946" t="s">
        <v>888</v>
      </c>
      <c r="B946" t="s">
        <v>889</v>
      </c>
      <c r="C946" t="s">
        <v>39</v>
      </c>
      <c r="D946" t="s">
        <v>61</v>
      </c>
      <c r="E946" t="s">
        <v>1145</v>
      </c>
      <c r="F946" s="13" t="str">
        <f>_xlfn.CONCAT(wiz_6[[#This Row],[OCTY......]],",",wiz_6[[#This Row],[OS]])</f>
        <v>SAINT JOSE,MO</v>
      </c>
      <c r="G946" t="s">
        <v>70</v>
      </c>
      <c r="H946" t="s">
        <v>906</v>
      </c>
      <c r="I946" s="13" t="str">
        <f>_xlfn.CONCAT(wiz_6[[#This Row],[DCTY......]], ",",wiz_6[[#This Row],[DS]])</f>
        <v>CUMBERLAND,TN</v>
      </c>
      <c r="J946" t="str">
        <f>TRIM(CONCATENATE(wiz_6[[#This Row],[SHIPPER..................]],wiz_6[[#This Row],[ZIP2..]],wiz_6[[#This Row],[ZIP3..]]))</f>
        <v>b: XPO LOGISTICS | 6450137050</v>
      </c>
      <c r="K946">
        <v>1</v>
      </c>
      <c r="L946">
        <v>1.1499999999999999</v>
      </c>
      <c r="M946">
        <v>0.27</v>
      </c>
      <c r="N946">
        <v>561</v>
      </c>
      <c r="O946">
        <v>1</v>
      </c>
      <c r="P946">
        <v>118</v>
      </c>
      <c r="Q946">
        <v>0.35</v>
      </c>
      <c r="R946">
        <v>-34</v>
      </c>
      <c r="S946">
        <v>-15</v>
      </c>
      <c r="T946">
        <v>24</v>
      </c>
      <c r="U946">
        <v>-156</v>
      </c>
      <c r="V946">
        <v>-147</v>
      </c>
      <c r="W946">
        <v>64093</v>
      </c>
      <c r="X946">
        <v>64501</v>
      </c>
      <c r="Y946">
        <v>37050</v>
      </c>
      <c r="Z946">
        <v>1.2</v>
      </c>
      <c r="AA946">
        <f t="shared" si="186"/>
        <v>10012</v>
      </c>
      <c r="AB946">
        <f t="shared" si="187"/>
        <v>-147</v>
      </c>
      <c r="AC946">
        <f t="shared" si="188"/>
        <v>6159</v>
      </c>
      <c r="AD946">
        <f t="shared" si="189"/>
        <v>0.6151618058330004</v>
      </c>
      <c r="AE946">
        <f t="shared" si="190"/>
        <v>0</v>
      </c>
      <c r="AF946" t="e">
        <f t="shared" ca="1" si="191"/>
        <v>#N/A</v>
      </c>
      <c r="AG946" t="e">
        <f t="shared" ca="1" si="192"/>
        <v>#N/A</v>
      </c>
      <c r="AH946" t="e">
        <f t="shared" ca="1" si="193"/>
        <v>#N/A</v>
      </c>
      <c r="AI946" t="e">
        <f t="shared" ca="1" si="182"/>
        <v>#N/A</v>
      </c>
      <c r="AJ946">
        <f t="shared" si="183"/>
        <v>9.988014382740711E-5</v>
      </c>
      <c r="AK946">
        <f t="shared" si="184"/>
        <v>0</v>
      </c>
      <c r="AL946" t="e">
        <f t="shared" ca="1" si="194"/>
        <v>#N/A</v>
      </c>
      <c r="AM946" t="b">
        <f t="shared" si="185"/>
        <v>0</v>
      </c>
    </row>
    <row r="947" spans="1:39" x14ac:dyDescent="0.3">
      <c r="A947" t="s">
        <v>432</v>
      </c>
      <c r="B947" t="s">
        <v>433</v>
      </c>
      <c r="C947" t="s">
        <v>39</v>
      </c>
      <c r="D947" t="s">
        <v>61</v>
      </c>
      <c r="E947" t="s">
        <v>840</v>
      </c>
      <c r="F947" s="13" t="str">
        <f>_xlfn.CONCAT(wiz_6[[#This Row],[OCTY......]],",",wiz_6[[#This Row],[OS]])</f>
        <v>SAINT LOUI,MO</v>
      </c>
      <c r="G947" t="s">
        <v>146</v>
      </c>
      <c r="H947" t="s">
        <v>232</v>
      </c>
      <c r="I947" s="13" t="str">
        <f>_xlfn.CONCAT(wiz_6[[#This Row],[DCTY......]], ",",wiz_6[[#This Row],[DS]])</f>
        <v>JONESBORO ,AR</v>
      </c>
      <c r="J947" t="str">
        <f>TRIM(CONCATENATE(wiz_6[[#This Row],[SHIPPER..................]],wiz_6[[#This Row],[ZIP2..]],wiz_6[[#This Row],[ZIP3..]]))</f>
        <v>b: UBER FREIGHT LLC | 6310172401</v>
      </c>
      <c r="K947">
        <v>1</v>
      </c>
      <c r="L947">
        <v>2.25</v>
      </c>
      <c r="M947">
        <v>0.27</v>
      </c>
      <c r="N947">
        <v>234</v>
      </c>
      <c r="O947">
        <v>1.75</v>
      </c>
      <c r="P947">
        <v>35</v>
      </c>
      <c r="Q947">
        <v>0.25</v>
      </c>
      <c r="R947">
        <v>-14</v>
      </c>
      <c r="S947">
        <v>-19</v>
      </c>
      <c r="T947">
        <v>-202</v>
      </c>
      <c r="U947">
        <v>24</v>
      </c>
      <c r="V947">
        <v>-197</v>
      </c>
      <c r="W947">
        <v>63366</v>
      </c>
      <c r="X947">
        <v>63101</v>
      </c>
      <c r="Y947">
        <v>72401</v>
      </c>
      <c r="Z947">
        <v>2.2999999999999998</v>
      </c>
      <c r="AA947">
        <f t="shared" si="186"/>
        <v>10012</v>
      </c>
      <c r="AB947">
        <f t="shared" si="187"/>
        <v>-197</v>
      </c>
      <c r="AC947">
        <f t="shared" si="188"/>
        <v>6159</v>
      </c>
      <c r="AD947">
        <f t="shared" si="189"/>
        <v>0.6151618058330004</v>
      </c>
      <c r="AE947">
        <f t="shared" si="190"/>
        <v>0</v>
      </c>
      <c r="AF947" t="e">
        <f t="shared" ca="1" si="191"/>
        <v>#N/A</v>
      </c>
      <c r="AG947" t="e">
        <f t="shared" ca="1" si="192"/>
        <v>#N/A</v>
      </c>
      <c r="AH947" t="e">
        <f t="shared" ca="1" si="193"/>
        <v>#N/A</v>
      </c>
      <c r="AI947" t="e">
        <f t="shared" ca="1" si="182"/>
        <v>#N/A</v>
      </c>
      <c r="AJ947">
        <f t="shared" si="183"/>
        <v>9.988014382740711E-5</v>
      </c>
      <c r="AK947">
        <f t="shared" si="184"/>
        <v>0</v>
      </c>
      <c r="AL947" t="e">
        <f t="shared" ca="1" si="194"/>
        <v>#N/A</v>
      </c>
      <c r="AM947" t="b">
        <f t="shared" si="185"/>
        <v>0</v>
      </c>
    </row>
    <row r="948" spans="1:39" x14ac:dyDescent="0.3">
      <c r="A948" t="s">
        <v>677</v>
      </c>
      <c r="B948" t="s">
        <v>678</v>
      </c>
      <c r="C948" t="s">
        <v>39</v>
      </c>
      <c r="D948" t="s">
        <v>61</v>
      </c>
      <c r="E948" t="s">
        <v>840</v>
      </c>
      <c r="F948" s="13" t="str">
        <f>_xlfn.CONCAT(wiz_6[[#This Row],[OCTY......]],",",wiz_6[[#This Row],[OS]])</f>
        <v>SAINT LOUI,MO</v>
      </c>
      <c r="G948" t="s">
        <v>146</v>
      </c>
      <c r="H948" t="s">
        <v>254</v>
      </c>
      <c r="I948" s="13" t="str">
        <f>_xlfn.CONCAT(wiz_6[[#This Row],[DCTY......]], ",",wiz_6[[#This Row],[DS]])</f>
        <v>WEST MEMPH,AR</v>
      </c>
      <c r="J948" t="str">
        <f>TRIM(CONCATENATE(wiz_6[[#This Row],[SHIPPER..................]],wiz_6[[#This Row],[ZIP2..]],wiz_6[[#This Row],[ZIP3..]]))</f>
        <v>b: TRANSFIX | 6310172301</v>
      </c>
      <c r="K948">
        <v>1</v>
      </c>
      <c r="L948">
        <v>1.74</v>
      </c>
      <c r="M948">
        <v>0.27</v>
      </c>
      <c r="N948">
        <v>274</v>
      </c>
      <c r="O948">
        <v>0.79</v>
      </c>
      <c r="P948">
        <v>29</v>
      </c>
      <c r="Q948">
        <v>0.25</v>
      </c>
      <c r="R948">
        <v>-16</v>
      </c>
      <c r="S948">
        <v>-12</v>
      </c>
      <c r="T948">
        <v>-60</v>
      </c>
      <c r="U948">
        <v>162</v>
      </c>
      <c r="V948">
        <v>90</v>
      </c>
      <c r="W948">
        <v>63070</v>
      </c>
      <c r="X948">
        <v>63101</v>
      </c>
      <c r="Y948">
        <v>72301</v>
      </c>
      <c r="Z948">
        <v>1.79</v>
      </c>
      <c r="AA948">
        <f t="shared" si="186"/>
        <v>10012</v>
      </c>
      <c r="AB948">
        <f t="shared" si="187"/>
        <v>90</v>
      </c>
      <c r="AC948">
        <f t="shared" si="188"/>
        <v>6159</v>
      </c>
      <c r="AD948">
        <f t="shared" si="189"/>
        <v>0.6151618058330004</v>
      </c>
      <c r="AE948">
        <f t="shared" si="190"/>
        <v>0</v>
      </c>
      <c r="AF948" t="e">
        <f t="shared" ca="1" si="191"/>
        <v>#N/A</v>
      </c>
      <c r="AG948" t="e">
        <f t="shared" ca="1" si="192"/>
        <v>#N/A</v>
      </c>
      <c r="AH948" t="e">
        <f t="shared" ca="1" si="193"/>
        <v>#N/A</v>
      </c>
      <c r="AI948" t="e">
        <f t="shared" ca="1" si="182"/>
        <v>#N/A</v>
      </c>
      <c r="AJ948">
        <f t="shared" si="183"/>
        <v>9.988014382740711E-5</v>
      </c>
      <c r="AK948">
        <f t="shared" si="184"/>
        <v>0</v>
      </c>
      <c r="AL948" t="e">
        <f t="shared" ca="1" si="194"/>
        <v>#N/A</v>
      </c>
      <c r="AM948" t="b">
        <f t="shared" si="185"/>
        <v>0</v>
      </c>
    </row>
    <row r="949" spans="1:39" x14ac:dyDescent="0.3">
      <c r="A949" t="s">
        <v>195</v>
      </c>
      <c r="B949" t="s">
        <v>196</v>
      </c>
      <c r="C949" t="s">
        <v>39</v>
      </c>
      <c r="D949" t="s">
        <v>61</v>
      </c>
      <c r="E949" t="s">
        <v>840</v>
      </c>
      <c r="F949" s="13" t="str">
        <f>_xlfn.CONCAT(wiz_6[[#This Row],[OCTY......]],",",wiz_6[[#This Row],[OS]])</f>
        <v>SAINT LOUI,MO</v>
      </c>
      <c r="G949" t="s">
        <v>87</v>
      </c>
      <c r="H949" t="s">
        <v>690</v>
      </c>
      <c r="I949" s="13" t="str">
        <f>_xlfn.CONCAT(wiz_6[[#This Row],[DCTY......]], ",",wiz_6[[#This Row],[DS]])</f>
        <v>WILLARD   ,OH</v>
      </c>
      <c r="J949" t="str">
        <f>TRIM(CONCATENATE(wiz_6[[#This Row],[SHIPPER..................]],wiz_6[[#This Row],[ZIP2..]],wiz_6[[#This Row],[ZIP3..]]))</f>
        <v>MTD PRODUCTS INC | 6310144888</v>
      </c>
      <c r="K949">
        <v>5</v>
      </c>
      <c r="L949">
        <v>1.68</v>
      </c>
      <c r="M949">
        <v>0.19</v>
      </c>
      <c r="N949">
        <v>500</v>
      </c>
      <c r="O949">
        <v>1.03</v>
      </c>
      <c r="P949">
        <v>141</v>
      </c>
      <c r="Q949">
        <v>0.38</v>
      </c>
      <c r="R949">
        <v>7</v>
      </c>
      <c r="S949">
        <v>-208</v>
      </c>
      <c r="T949">
        <v>-15</v>
      </c>
      <c r="U949">
        <v>169</v>
      </c>
      <c r="V949">
        <v>-54</v>
      </c>
      <c r="W949">
        <v>62401</v>
      </c>
      <c r="X949">
        <v>63101</v>
      </c>
      <c r="Y949">
        <v>44888</v>
      </c>
      <c r="Z949">
        <v>1.65</v>
      </c>
      <c r="AA949">
        <f t="shared" si="186"/>
        <v>10012</v>
      </c>
      <c r="AB949">
        <f t="shared" si="187"/>
        <v>-270</v>
      </c>
      <c r="AC949">
        <f t="shared" si="188"/>
        <v>6159</v>
      </c>
      <c r="AD949">
        <f t="shared" si="189"/>
        <v>0.6151618058330004</v>
      </c>
      <c r="AE949">
        <f t="shared" si="190"/>
        <v>0</v>
      </c>
      <c r="AF949" t="e">
        <f t="shared" ca="1" si="191"/>
        <v>#N/A</v>
      </c>
      <c r="AG949" t="e">
        <f t="shared" ca="1" si="192"/>
        <v>#N/A</v>
      </c>
      <c r="AH949" t="e">
        <f t="shared" ca="1" si="193"/>
        <v>#N/A</v>
      </c>
      <c r="AI949" t="e">
        <f t="shared" ca="1" si="182"/>
        <v>#N/A</v>
      </c>
      <c r="AJ949">
        <f t="shared" si="183"/>
        <v>4.9940071913703551E-4</v>
      </c>
      <c r="AK949">
        <f t="shared" si="184"/>
        <v>0</v>
      </c>
      <c r="AL949" t="e">
        <f t="shared" ca="1" si="194"/>
        <v>#N/A</v>
      </c>
      <c r="AM949" t="b">
        <f t="shared" si="185"/>
        <v>0</v>
      </c>
    </row>
    <row r="950" spans="1:39" x14ac:dyDescent="0.3">
      <c r="A950" t="s">
        <v>1149</v>
      </c>
      <c r="B950" t="s">
        <v>1150</v>
      </c>
      <c r="C950" t="s">
        <v>39</v>
      </c>
      <c r="D950" t="s">
        <v>61</v>
      </c>
      <c r="E950" t="s">
        <v>1151</v>
      </c>
      <c r="F950" s="13" t="str">
        <f>_xlfn.CONCAT(wiz_6[[#This Row],[OCTY......]],",",wiz_6[[#This Row],[OS]])</f>
        <v>HAZELWOOD ,MO</v>
      </c>
      <c r="G950" t="s">
        <v>70</v>
      </c>
      <c r="H950" t="s">
        <v>75</v>
      </c>
      <c r="I950" s="13" t="str">
        <f>_xlfn.CONCAT(wiz_6[[#This Row],[DCTY......]], ",",wiz_6[[#This Row],[DS]])</f>
        <v>MEMPHIS   ,TN</v>
      </c>
      <c r="J950" t="str">
        <f>TRIM(CONCATENATE(wiz_6[[#This Row],[SHIPPER..................]],wiz_6[[#This Row],[ZIP2..]],wiz_6[[#This Row],[ZIP3..]]))</f>
        <v>b: TRAFFIX | 6304238101</v>
      </c>
      <c r="K950">
        <v>1</v>
      </c>
      <c r="L950">
        <v>2.2999999999999998</v>
      </c>
      <c r="M950">
        <v>0.28000000000000003</v>
      </c>
      <c r="N950">
        <v>310</v>
      </c>
      <c r="O950">
        <v>1.86</v>
      </c>
      <c r="P950">
        <v>0</v>
      </c>
      <c r="Q950">
        <v>0.25</v>
      </c>
      <c r="R950">
        <v>-21</v>
      </c>
      <c r="S950">
        <v>25</v>
      </c>
      <c r="T950">
        <v>-243</v>
      </c>
      <c r="U950">
        <v>186</v>
      </c>
      <c r="V950">
        <v>-32</v>
      </c>
      <c r="W950">
        <v>63042</v>
      </c>
      <c r="X950">
        <v>63042</v>
      </c>
      <c r="Y950">
        <v>38101</v>
      </c>
      <c r="Z950">
        <v>2.36</v>
      </c>
      <c r="AA950">
        <f t="shared" si="186"/>
        <v>10012</v>
      </c>
      <c r="AB950">
        <f t="shared" si="187"/>
        <v>-32</v>
      </c>
      <c r="AC950">
        <f t="shared" si="188"/>
        <v>6159</v>
      </c>
      <c r="AD950">
        <f t="shared" si="189"/>
        <v>0.6151618058330004</v>
      </c>
      <c r="AE950">
        <f t="shared" si="190"/>
        <v>0</v>
      </c>
      <c r="AF950" t="e">
        <f t="shared" ca="1" si="191"/>
        <v>#N/A</v>
      </c>
      <c r="AG950" t="e">
        <f t="shared" ca="1" si="192"/>
        <v>#N/A</v>
      </c>
      <c r="AH950" t="e">
        <f t="shared" ca="1" si="193"/>
        <v>#N/A</v>
      </c>
      <c r="AI950" t="e">
        <f t="shared" ca="1" si="182"/>
        <v>#N/A</v>
      </c>
      <c r="AJ950">
        <f t="shared" si="183"/>
        <v>9.988014382740711E-5</v>
      </c>
      <c r="AK950">
        <f t="shared" si="184"/>
        <v>0</v>
      </c>
      <c r="AL950" t="e">
        <f t="shared" ca="1" si="194"/>
        <v>#N/A</v>
      </c>
      <c r="AM950" t="b">
        <f t="shared" si="185"/>
        <v>0</v>
      </c>
    </row>
    <row r="951" spans="1:39" x14ac:dyDescent="0.3">
      <c r="A951" t="s">
        <v>789</v>
      </c>
      <c r="B951" t="s">
        <v>790</v>
      </c>
      <c r="C951" t="s">
        <v>39</v>
      </c>
      <c r="D951" t="s">
        <v>61</v>
      </c>
      <c r="E951" t="s">
        <v>1152</v>
      </c>
      <c r="F951" s="13" t="str">
        <f>_xlfn.CONCAT(wiz_6[[#This Row],[OCTY......]],",",wiz_6[[#This Row],[OS]])</f>
        <v>PACIFIC   ,MO</v>
      </c>
      <c r="G951" t="s">
        <v>70</v>
      </c>
      <c r="H951" t="s">
        <v>75</v>
      </c>
      <c r="I951" s="13" t="str">
        <f>_xlfn.CONCAT(wiz_6[[#This Row],[DCTY......]], ",",wiz_6[[#This Row],[DS]])</f>
        <v>MEMPHIS   ,TN</v>
      </c>
      <c r="J951" t="str">
        <f>TRIM(CONCATENATE(wiz_6[[#This Row],[SHIPPER..................]],wiz_6[[#This Row],[ZIP2..]],wiz_6[[#This Row],[ZIP3..]]))</f>
        <v>HOGAN LOGISTICS INCOR| 6306938101</v>
      </c>
      <c r="K951">
        <v>1</v>
      </c>
      <c r="L951">
        <v>1.38</v>
      </c>
      <c r="M951">
        <v>0.28000000000000003</v>
      </c>
      <c r="N951">
        <v>301</v>
      </c>
      <c r="O951">
        <v>0.71</v>
      </c>
      <c r="P951">
        <v>39</v>
      </c>
      <c r="Q951">
        <v>0.25</v>
      </c>
      <c r="R951">
        <v>-21</v>
      </c>
      <c r="S951">
        <v>-24</v>
      </c>
      <c r="T951">
        <v>29</v>
      </c>
      <c r="U951">
        <v>-3</v>
      </c>
      <c r="V951">
        <v>2</v>
      </c>
      <c r="W951">
        <v>63042</v>
      </c>
      <c r="X951">
        <v>63069</v>
      </c>
      <c r="Y951">
        <v>38101</v>
      </c>
      <c r="Z951">
        <v>1.44</v>
      </c>
      <c r="AA951">
        <f t="shared" si="186"/>
        <v>10012</v>
      </c>
      <c r="AB951">
        <f t="shared" si="187"/>
        <v>2</v>
      </c>
      <c r="AC951">
        <f t="shared" si="188"/>
        <v>6159</v>
      </c>
      <c r="AD951">
        <f t="shared" si="189"/>
        <v>0.6151618058330004</v>
      </c>
      <c r="AE951">
        <f t="shared" si="190"/>
        <v>0</v>
      </c>
      <c r="AF951" t="e">
        <f t="shared" ca="1" si="191"/>
        <v>#N/A</v>
      </c>
      <c r="AG951" t="e">
        <f t="shared" ca="1" si="192"/>
        <v>#N/A</v>
      </c>
      <c r="AH951" t="e">
        <f t="shared" ca="1" si="193"/>
        <v>#N/A</v>
      </c>
      <c r="AI951" t="e">
        <f t="shared" ca="1" si="182"/>
        <v>#N/A</v>
      </c>
      <c r="AJ951">
        <f t="shared" si="183"/>
        <v>9.988014382740711E-5</v>
      </c>
      <c r="AK951">
        <f t="shared" si="184"/>
        <v>0</v>
      </c>
      <c r="AL951" t="e">
        <f t="shared" ca="1" si="194"/>
        <v>#N/A</v>
      </c>
      <c r="AM951" t="b">
        <f t="shared" si="185"/>
        <v>0</v>
      </c>
    </row>
    <row r="952" spans="1:39" x14ac:dyDescent="0.3">
      <c r="A952" t="s">
        <v>37</v>
      </c>
      <c r="B952" t="s">
        <v>38</v>
      </c>
      <c r="C952" t="s">
        <v>39</v>
      </c>
      <c r="D952" t="s">
        <v>61</v>
      </c>
      <c r="E952" t="s">
        <v>243</v>
      </c>
      <c r="F952" s="13" t="str">
        <f>_xlfn.CONCAT(wiz_6[[#This Row],[OCTY......]],",",wiz_6[[#This Row],[OS]])</f>
        <v>SPRINGFIEL,MO</v>
      </c>
      <c r="G952" t="s">
        <v>50</v>
      </c>
      <c r="H952" t="s">
        <v>706</v>
      </c>
      <c r="I952" s="13" t="str">
        <f>_xlfn.CONCAT(wiz_6[[#This Row],[DCTY......]], ",",wiz_6[[#This Row],[DS]])</f>
        <v>CUMMING   ,GA</v>
      </c>
      <c r="J952" t="str">
        <f>TRIM(CONCATENATE(wiz_6[[#This Row],[SHIPPER..................]],wiz_6[[#This Row],[ZIP2..]],wiz_6[[#This Row],[ZIP3..]]))</f>
        <v>b: C H ROBINSON | 6580130128</v>
      </c>
      <c r="K952">
        <v>1</v>
      </c>
      <c r="L952">
        <v>1.35</v>
      </c>
      <c r="M952">
        <v>0.27</v>
      </c>
      <c r="N952">
        <v>677</v>
      </c>
      <c r="O952">
        <v>1.96</v>
      </c>
      <c r="P952">
        <v>97</v>
      </c>
      <c r="Q952">
        <v>0.3</v>
      </c>
      <c r="R952">
        <v>-40</v>
      </c>
      <c r="S952">
        <v>-137</v>
      </c>
      <c r="T952">
        <v>-135</v>
      </c>
      <c r="U952">
        <v>-17</v>
      </c>
      <c r="V952">
        <v>-289</v>
      </c>
      <c r="W952">
        <v>72756</v>
      </c>
      <c r="X952">
        <v>65801</v>
      </c>
      <c r="Y952">
        <v>30128</v>
      </c>
      <c r="Z952">
        <v>1.4</v>
      </c>
      <c r="AA952">
        <f t="shared" si="186"/>
        <v>10012</v>
      </c>
      <c r="AB952">
        <f t="shared" si="187"/>
        <v>-289</v>
      </c>
      <c r="AC952">
        <f t="shared" si="188"/>
        <v>6159</v>
      </c>
      <c r="AD952">
        <f t="shared" si="189"/>
        <v>0.6151618058330004</v>
      </c>
      <c r="AE952">
        <f t="shared" si="190"/>
        <v>0</v>
      </c>
      <c r="AF952" t="e">
        <f t="shared" ca="1" si="191"/>
        <v>#N/A</v>
      </c>
      <c r="AG952" t="e">
        <f t="shared" ca="1" si="192"/>
        <v>#N/A</v>
      </c>
      <c r="AH952" t="e">
        <f t="shared" ca="1" si="193"/>
        <v>#N/A</v>
      </c>
      <c r="AI952" t="e">
        <f t="shared" ca="1" si="182"/>
        <v>#N/A</v>
      </c>
      <c r="AJ952">
        <f t="shared" si="183"/>
        <v>9.988014382740711E-5</v>
      </c>
      <c r="AK952">
        <f t="shared" si="184"/>
        <v>0</v>
      </c>
      <c r="AL952" t="e">
        <f t="shared" ca="1" si="194"/>
        <v>#N/A</v>
      </c>
      <c r="AM952" t="b">
        <f t="shared" si="185"/>
        <v>0</v>
      </c>
    </row>
    <row r="953" spans="1:39" x14ac:dyDescent="0.3">
      <c r="A953" t="s">
        <v>156</v>
      </c>
      <c r="B953" t="s">
        <v>157</v>
      </c>
      <c r="C953" t="s">
        <v>39</v>
      </c>
      <c r="D953" t="s">
        <v>61</v>
      </c>
      <c r="E953" t="s">
        <v>1117</v>
      </c>
      <c r="F953" s="13" t="str">
        <f>_xlfn.CONCAT(wiz_6[[#This Row],[OCTY......]],",",wiz_6[[#This Row],[OS]])</f>
        <v>WEST PLAIN,MO</v>
      </c>
      <c r="G953" t="s">
        <v>42</v>
      </c>
      <c r="H953" t="s">
        <v>1153</v>
      </c>
      <c r="I953" s="13" t="str">
        <f>_xlfn.CONCAT(wiz_6[[#This Row],[DCTY......]], ",",wiz_6[[#This Row],[DS]])</f>
        <v>DALE      ,IN</v>
      </c>
      <c r="J953" t="str">
        <f>TRIM(CONCATENATE(wiz_6[[#This Row],[SHIPPER..................]],wiz_6[[#This Row],[ZIP2..]],wiz_6[[#This Row],[ZIP3..]]))</f>
        <v>VISUAL PAK CO | 6577547523</v>
      </c>
      <c r="K953">
        <v>1</v>
      </c>
      <c r="L953">
        <v>1.56</v>
      </c>
      <c r="M953">
        <v>0.27</v>
      </c>
      <c r="N953">
        <v>382</v>
      </c>
      <c r="O953">
        <v>1.67</v>
      </c>
      <c r="P953">
        <v>107</v>
      </c>
      <c r="Q953">
        <v>0.35</v>
      </c>
      <c r="R953">
        <v>-23</v>
      </c>
      <c r="S953">
        <v>-137</v>
      </c>
      <c r="T953">
        <v>-213</v>
      </c>
      <c r="U953">
        <v>-104</v>
      </c>
      <c r="V953">
        <v>-454</v>
      </c>
      <c r="W953">
        <v>65801</v>
      </c>
      <c r="X953">
        <v>65775</v>
      </c>
      <c r="Y953">
        <v>47523</v>
      </c>
      <c r="Z953">
        <v>1.61</v>
      </c>
      <c r="AA953">
        <f t="shared" si="186"/>
        <v>10012</v>
      </c>
      <c r="AB953">
        <f t="shared" si="187"/>
        <v>-454</v>
      </c>
      <c r="AC953">
        <f t="shared" si="188"/>
        <v>6159</v>
      </c>
      <c r="AD953">
        <f t="shared" si="189"/>
        <v>0.6151618058330004</v>
      </c>
      <c r="AE953">
        <f t="shared" si="190"/>
        <v>0</v>
      </c>
      <c r="AF953" t="e">
        <f t="shared" ca="1" si="191"/>
        <v>#N/A</v>
      </c>
      <c r="AG953" t="e">
        <f t="shared" ca="1" si="192"/>
        <v>#N/A</v>
      </c>
      <c r="AH953" t="e">
        <f t="shared" ca="1" si="193"/>
        <v>#N/A</v>
      </c>
      <c r="AI953" t="e">
        <f t="shared" ca="1" si="182"/>
        <v>#N/A</v>
      </c>
      <c r="AJ953">
        <f t="shared" si="183"/>
        <v>9.988014382740711E-5</v>
      </c>
      <c r="AK953">
        <f t="shared" si="184"/>
        <v>0</v>
      </c>
      <c r="AL953" t="e">
        <f t="shared" ca="1" si="194"/>
        <v>#N/A</v>
      </c>
      <c r="AM953" t="b">
        <f t="shared" si="185"/>
        <v>0</v>
      </c>
    </row>
    <row r="954" spans="1:39" x14ac:dyDescent="0.3">
      <c r="A954" t="s">
        <v>156</v>
      </c>
      <c r="B954" t="s">
        <v>157</v>
      </c>
      <c r="C954" t="s">
        <v>39</v>
      </c>
      <c r="D954" t="s">
        <v>61</v>
      </c>
      <c r="E954" t="s">
        <v>1117</v>
      </c>
      <c r="F954" s="13" t="str">
        <f>_xlfn.CONCAT(wiz_6[[#This Row],[OCTY......]],",",wiz_6[[#This Row],[OS]])</f>
        <v>WEST PLAIN,MO</v>
      </c>
      <c r="G954" t="s">
        <v>70</v>
      </c>
      <c r="H954" t="s">
        <v>1154</v>
      </c>
      <c r="I954" s="13" t="str">
        <f>_xlfn.CONCAT(wiz_6[[#This Row],[DCTY......]], ",",wiz_6[[#This Row],[DS]])</f>
        <v>MONTEREY  ,TN</v>
      </c>
      <c r="J954" t="str">
        <f>TRIM(CONCATENATE(wiz_6[[#This Row],[SHIPPER..................]],wiz_6[[#This Row],[ZIP2..]],wiz_6[[#This Row],[ZIP3..]]))</f>
        <v>VISUAL PAK CO | 6577538574</v>
      </c>
      <c r="K954">
        <v>1</v>
      </c>
      <c r="L954">
        <v>1.42</v>
      </c>
      <c r="M954">
        <v>0.27</v>
      </c>
      <c r="N954">
        <v>444</v>
      </c>
      <c r="O954">
        <v>0.89</v>
      </c>
      <c r="P954">
        <v>187</v>
      </c>
      <c r="Q954">
        <v>0.4</v>
      </c>
      <c r="R954">
        <v>-26</v>
      </c>
      <c r="S954">
        <v>-137</v>
      </c>
      <c r="T954">
        <v>-1</v>
      </c>
      <c r="U954">
        <v>156</v>
      </c>
      <c r="V954">
        <v>18</v>
      </c>
      <c r="W954">
        <v>64801</v>
      </c>
      <c r="X954">
        <v>65775</v>
      </c>
      <c r="Y954">
        <v>38574</v>
      </c>
      <c r="Z954">
        <v>1.47</v>
      </c>
      <c r="AA954">
        <f t="shared" si="186"/>
        <v>10012</v>
      </c>
      <c r="AB954">
        <f t="shared" si="187"/>
        <v>18</v>
      </c>
      <c r="AC954">
        <f t="shared" si="188"/>
        <v>6159</v>
      </c>
      <c r="AD954">
        <f t="shared" si="189"/>
        <v>0.6151618058330004</v>
      </c>
      <c r="AE954">
        <f t="shared" si="190"/>
        <v>0</v>
      </c>
      <c r="AF954" t="e">
        <f t="shared" ca="1" si="191"/>
        <v>#N/A</v>
      </c>
      <c r="AG954" t="e">
        <f t="shared" ca="1" si="192"/>
        <v>#N/A</v>
      </c>
      <c r="AH954" t="e">
        <f t="shared" ca="1" si="193"/>
        <v>#N/A</v>
      </c>
      <c r="AI954" t="e">
        <f t="shared" ca="1" si="182"/>
        <v>#N/A</v>
      </c>
      <c r="AJ954">
        <f t="shared" si="183"/>
        <v>9.988014382740711E-5</v>
      </c>
      <c r="AK954">
        <f t="shared" si="184"/>
        <v>0</v>
      </c>
      <c r="AL954" t="e">
        <f t="shared" ca="1" si="194"/>
        <v>#N/A</v>
      </c>
      <c r="AM954" t="b">
        <f t="shared" si="185"/>
        <v>0</v>
      </c>
    </row>
    <row r="955" spans="1:39" x14ac:dyDescent="0.3">
      <c r="A955" t="s">
        <v>37</v>
      </c>
      <c r="B955" t="s">
        <v>38</v>
      </c>
      <c r="C955" t="s">
        <v>39</v>
      </c>
      <c r="D955" t="s">
        <v>66</v>
      </c>
      <c r="E955" t="s">
        <v>1155</v>
      </c>
      <c r="F955" s="13" t="str">
        <f>_xlfn.CONCAT(wiz_6[[#This Row],[OCTY......]],",",wiz_6[[#This Row],[OS]])</f>
        <v>BAY SPRING,MS</v>
      </c>
      <c r="G955" t="s">
        <v>53</v>
      </c>
      <c r="H955" t="s">
        <v>522</v>
      </c>
      <c r="I955" s="13" t="str">
        <f>_xlfn.CONCAT(wiz_6[[#This Row],[DCTY......]], ",",wiz_6[[#This Row],[DS]])</f>
        <v>DECATUR   ,IL</v>
      </c>
      <c r="J955" t="str">
        <f>TRIM(CONCATENATE(wiz_6[[#This Row],[SHIPPER..................]],wiz_6[[#This Row],[ZIP2..]],wiz_6[[#This Row],[ZIP3..]]))</f>
        <v>b: C H ROBINSON | 3942262521</v>
      </c>
      <c r="K955">
        <v>1</v>
      </c>
      <c r="L955">
        <v>1.1100000000000001</v>
      </c>
      <c r="M955">
        <v>0.27</v>
      </c>
      <c r="N955">
        <v>650</v>
      </c>
      <c r="O955">
        <v>1.21</v>
      </c>
      <c r="P955">
        <v>63</v>
      </c>
      <c r="Q955">
        <v>0.3</v>
      </c>
      <c r="R955">
        <v>-39</v>
      </c>
      <c r="S955">
        <v>-219</v>
      </c>
      <c r="T955">
        <v>1</v>
      </c>
      <c r="U955">
        <v>-6</v>
      </c>
      <c r="V955">
        <v>-224</v>
      </c>
      <c r="W955">
        <v>39200</v>
      </c>
      <c r="X955">
        <v>39422</v>
      </c>
      <c r="Y955">
        <v>62521</v>
      </c>
      <c r="Z955">
        <v>1.1599999999999999</v>
      </c>
      <c r="AA955">
        <f t="shared" si="186"/>
        <v>10012</v>
      </c>
      <c r="AB955">
        <f t="shared" si="187"/>
        <v>-224</v>
      </c>
      <c r="AC955">
        <f t="shared" si="188"/>
        <v>6159</v>
      </c>
      <c r="AD955">
        <f t="shared" si="189"/>
        <v>0.6151618058330004</v>
      </c>
      <c r="AE955">
        <f t="shared" si="190"/>
        <v>0</v>
      </c>
      <c r="AF955" t="e">
        <f t="shared" ca="1" si="191"/>
        <v>#N/A</v>
      </c>
      <c r="AG955" t="e">
        <f t="shared" ca="1" si="192"/>
        <v>#N/A</v>
      </c>
      <c r="AH955" t="e">
        <f t="shared" ca="1" si="193"/>
        <v>#N/A</v>
      </c>
      <c r="AI955" t="e">
        <f t="shared" ca="1" si="182"/>
        <v>#N/A</v>
      </c>
      <c r="AJ955">
        <f t="shared" si="183"/>
        <v>9.988014382740711E-5</v>
      </c>
      <c r="AK955">
        <f t="shared" si="184"/>
        <v>0</v>
      </c>
      <c r="AL955" t="e">
        <f t="shared" ca="1" si="194"/>
        <v>#N/A</v>
      </c>
      <c r="AM955" t="b">
        <f t="shared" si="185"/>
        <v>0</v>
      </c>
    </row>
    <row r="956" spans="1:39" x14ac:dyDescent="0.3">
      <c r="A956" t="s">
        <v>113</v>
      </c>
      <c r="B956" t="s">
        <v>114</v>
      </c>
      <c r="C956" t="s">
        <v>39</v>
      </c>
      <c r="D956" t="s">
        <v>66</v>
      </c>
      <c r="E956" t="s">
        <v>494</v>
      </c>
      <c r="F956" s="13" t="str">
        <f>_xlfn.CONCAT(wiz_6[[#This Row],[OCTY......]],",",wiz_6[[#This Row],[OS]])</f>
        <v>HATTIESBUR,MS</v>
      </c>
      <c r="G956" t="s">
        <v>44</v>
      </c>
      <c r="H956" t="s">
        <v>116</v>
      </c>
      <c r="I956" s="13" t="str">
        <f>_xlfn.CONCAT(wiz_6[[#This Row],[DCTY......]], ",",wiz_6[[#This Row],[DS]])</f>
        <v>RICHMOND  ,KY</v>
      </c>
      <c r="J956" t="str">
        <f>TRIM(CONCATENATE(wiz_6[[#This Row],[SHIPPER..................]],wiz_6[[#This Row],[ZIP2..]],wiz_6[[#This Row],[ZIP3..]]))</f>
        <v>b: RAW LOGISTICS LLC | 3940040475</v>
      </c>
      <c r="K956">
        <v>1</v>
      </c>
      <c r="L956">
        <v>1.38</v>
      </c>
      <c r="M956">
        <v>0.27</v>
      </c>
      <c r="N956">
        <v>634</v>
      </c>
      <c r="O956">
        <v>1.04</v>
      </c>
      <c r="P956">
        <v>54</v>
      </c>
      <c r="Q956">
        <v>0.3</v>
      </c>
      <c r="R956">
        <v>-38</v>
      </c>
      <c r="S956">
        <v>0</v>
      </c>
      <c r="T956">
        <v>41</v>
      </c>
      <c r="U956">
        <v>-9</v>
      </c>
      <c r="V956">
        <v>32</v>
      </c>
      <c r="W956">
        <v>39667</v>
      </c>
      <c r="X956">
        <v>39400</v>
      </c>
      <c r="Y956">
        <v>40475</v>
      </c>
      <c r="Z956">
        <v>1.43</v>
      </c>
      <c r="AA956">
        <f t="shared" si="186"/>
        <v>10012</v>
      </c>
      <c r="AB956">
        <f t="shared" si="187"/>
        <v>32</v>
      </c>
      <c r="AC956">
        <f t="shared" si="188"/>
        <v>6159</v>
      </c>
      <c r="AD956">
        <f t="shared" si="189"/>
        <v>0.6151618058330004</v>
      </c>
      <c r="AE956">
        <f t="shared" si="190"/>
        <v>0</v>
      </c>
      <c r="AF956" t="e">
        <f t="shared" ca="1" si="191"/>
        <v>#N/A</v>
      </c>
      <c r="AG956" t="e">
        <f t="shared" ca="1" si="192"/>
        <v>#N/A</v>
      </c>
      <c r="AH956" t="e">
        <f t="shared" ca="1" si="193"/>
        <v>#N/A</v>
      </c>
      <c r="AI956" t="e">
        <f t="shared" ca="1" si="182"/>
        <v>#N/A</v>
      </c>
      <c r="AJ956">
        <f t="shared" si="183"/>
        <v>9.988014382740711E-5</v>
      </c>
      <c r="AK956">
        <f t="shared" si="184"/>
        <v>0</v>
      </c>
      <c r="AL956" t="e">
        <f t="shared" ca="1" si="194"/>
        <v>#N/A</v>
      </c>
      <c r="AM956" t="b">
        <f t="shared" si="185"/>
        <v>0</v>
      </c>
    </row>
    <row r="957" spans="1:39" x14ac:dyDescent="0.3">
      <c r="A957" t="s">
        <v>1156</v>
      </c>
      <c r="B957" t="s">
        <v>1157</v>
      </c>
      <c r="C957" t="s">
        <v>39</v>
      </c>
      <c r="D957" t="s">
        <v>66</v>
      </c>
      <c r="E957" t="s">
        <v>494</v>
      </c>
      <c r="F957" s="13" t="str">
        <f>_xlfn.CONCAT(wiz_6[[#This Row],[OCTY......]],",",wiz_6[[#This Row],[OS]])</f>
        <v>HATTIESBUR,MS</v>
      </c>
      <c r="G957" t="s">
        <v>68</v>
      </c>
      <c r="H957" t="s">
        <v>1158</v>
      </c>
      <c r="I957" s="13" t="str">
        <f>_xlfn.CONCAT(wiz_6[[#This Row],[DCTY......]], ",",wiz_6[[#This Row],[DS]])</f>
        <v>BLACK MOUN,NC</v>
      </c>
      <c r="J957" t="str">
        <f>TRIM(CONCATENATE(wiz_6[[#This Row],[SHIPPER..................]],wiz_6[[#This Row],[ZIP2..]],wiz_6[[#This Row],[ZIP3..]]))</f>
        <v>CALVARY TRANSPORTATIO| 3940028711</v>
      </c>
      <c r="K957">
        <v>1</v>
      </c>
      <c r="L957">
        <v>1.24</v>
      </c>
      <c r="M957">
        <v>0.27</v>
      </c>
      <c r="N957">
        <v>597</v>
      </c>
      <c r="O957">
        <v>1.96</v>
      </c>
      <c r="P957">
        <v>56</v>
      </c>
      <c r="Q957">
        <v>0.3</v>
      </c>
      <c r="R957">
        <v>-36</v>
      </c>
      <c r="S957">
        <v>-323</v>
      </c>
      <c r="T957">
        <v>-203</v>
      </c>
      <c r="U957">
        <v>-193</v>
      </c>
      <c r="V957">
        <v>-719</v>
      </c>
      <c r="W957">
        <v>39452</v>
      </c>
      <c r="X957">
        <v>39400</v>
      </c>
      <c r="Y957">
        <v>28711</v>
      </c>
      <c r="Z957">
        <v>1.29</v>
      </c>
      <c r="AA957">
        <f t="shared" si="186"/>
        <v>10012</v>
      </c>
      <c r="AB957">
        <f t="shared" si="187"/>
        <v>-719</v>
      </c>
      <c r="AC957">
        <f t="shared" si="188"/>
        <v>6159</v>
      </c>
      <c r="AD957">
        <f t="shared" si="189"/>
        <v>0.6151618058330004</v>
      </c>
      <c r="AE957">
        <f t="shared" si="190"/>
        <v>0</v>
      </c>
      <c r="AF957" t="e">
        <f t="shared" ca="1" si="191"/>
        <v>#N/A</v>
      </c>
      <c r="AG957" t="e">
        <f t="shared" ca="1" si="192"/>
        <v>#N/A</v>
      </c>
      <c r="AH957" t="e">
        <f t="shared" ca="1" si="193"/>
        <v>#N/A</v>
      </c>
      <c r="AI957" t="e">
        <f t="shared" ca="1" si="182"/>
        <v>#N/A</v>
      </c>
      <c r="AJ957">
        <f t="shared" si="183"/>
        <v>9.988014382740711E-5</v>
      </c>
      <c r="AK957">
        <f t="shared" si="184"/>
        <v>0</v>
      </c>
      <c r="AL957" t="e">
        <f t="shared" ca="1" si="194"/>
        <v>#N/A</v>
      </c>
      <c r="AM957" t="b">
        <f t="shared" si="185"/>
        <v>0</v>
      </c>
    </row>
    <row r="958" spans="1:39" x14ac:dyDescent="0.3">
      <c r="A958" t="s">
        <v>1045</v>
      </c>
      <c r="B958" t="s">
        <v>1046</v>
      </c>
      <c r="C958" t="s">
        <v>39</v>
      </c>
      <c r="D958" t="s">
        <v>66</v>
      </c>
      <c r="E958" t="s">
        <v>1159</v>
      </c>
      <c r="F958" s="13" t="str">
        <f>_xlfn.CONCAT(wiz_6[[#This Row],[OCTY......]],",",wiz_6[[#This Row],[OS]])</f>
        <v>NATCHEZ   ,MS</v>
      </c>
      <c r="G958" t="s">
        <v>68</v>
      </c>
      <c r="H958" t="s">
        <v>1160</v>
      </c>
      <c r="I958" s="13" t="str">
        <f>_xlfn.CONCAT(wiz_6[[#This Row],[DCTY......]], ",",wiz_6[[#This Row],[DS]])</f>
        <v>CORDOVA   ,NC</v>
      </c>
      <c r="J958" t="str">
        <f>TRIM(CONCATENATE(wiz_6[[#This Row],[SHIPPER..................]],wiz_6[[#This Row],[ZIP2..]],wiz_6[[#This Row],[ZIP3..]]))</f>
        <v>b: M2 LOGISTICS | 3912028330</v>
      </c>
      <c r="K958">
        <v>2</v>
      </c>
      <c r="L958">
        <v>1.21</v>
      </c>
      <c r="M958">
        <v>0.28000000000000003</v>
      </c>
      <c r="N958">
        <v>812</v>
      </c>
      <c r="O958">
        <v>1.65</v>
      </c>
      <c r="P958">
        <v>342</v>
      </c>
      <c r="Q958">
        <v>0.6</v>
      </c>
      <c r="R958">
        <v>-37</v>
      </c>
      <c r="S958">
        <v>-500</v>
      </c>
      <c r="T958">
        <v>26</v>
      </c>
      <c r="U958">
        <v>175</v>
      </c>
      <c r="V958">
        <v>-299</v>
      </c>
      <c r="W958">
        <v>39452</v>
      </c>
      <c r="X958">
        <v>39120</v>
      </c>
      <c r="Y958">
        <v>28330</v>
      </c>
      <c r="Z958">
        <v>1.27</v>
      </c>
      <c r="AA958">
        <f t="shared" si="186"/>
        <v>10012</v>
      </c>
      <c r="AB958">
        <f t="shared" si="187"/>
        <v>-598</v>
      </c>
      <c r="AC958">
        <f t="shared" si="188"/>
        <v>6159</v>
      </c>
      <c r="AD958">
        <f t="shared" si="189"/>
        <v>0.6151618058330004</v>
      </c>
      <c r="AE958">
        <f t="shared" si="190"/>
        <v>0</v>
      </c>
      <c r="AF958" t="e">
        <f t="shared" ca="1" si="191"/>
        <v>#N/A</v>
      </c>
      <c r="AG958" t="e">
        <f t="shared" ca="1" si="192"/>
        <v>#N/A</v>
      </c>
      <c r="AH958" t="e">
        <f t="shared" ca="1" si="193"/>
        <v>#N/A</v>
      </c>
      <c r="AI958" t="e">
        <f t="shared" ca="1" si="182"/>
        <v>#N/A</v>
      </c>
      <c r="AJ958">
        <f t="shared" si="183"/>
        <v>1.9976028765481422E-4</v>
      </c>
      <c r="AK958">
        <f t="shared" si="184"/>
        <v>0</v>
      </c>
      <c r="AL958" t="e">
        <f t="shared" ca="1" si="194"/>
        <v>#N/A</v>
      </c>
      <c r="AM958" t="b">
        <f t="shared" si="185"/>
        <v>0</v>
      </c>
    </row>
    <row r="959" spans="1:39" x14ac:dyDescent="0.3">
      <c r="A959" t="s">
        <v>888</v>
      </c>
      <c r="B959" t="s">
        <v>889</v>
      </c>
      <c r="C959" t="s">
        <v>39</v>
      </c>
      <c r="D959" t="s">
        <v>66</v>
      </c>
      <c r="E959" t="s">
        <v>1161</v>
      </c>
      <c r="F959" s="13" t="str">
        <f>_xlfn.CONCAT(wiz_6[[#This Row],[OCTY......]],",",wiz_6[[#This Row],[OS]])</f>
        <v>REDWOOD   ,MS</v>
      </c>
      <c r="G959" t="s">
        <v>146</v>
      </c>
      <c r="H959" t="s">
        <v>1162</v>
      </c>
      <c r="I959" s="13" t="str">
        <f>_xlfn.CONCAT(wiz_6[[#This Row],[DCTY......]], ",",wiz_6[[#This Row],[DS]])</f>
        <v>RUSSELLVIL,AR</v>
      </c>
      <c r="J959" t="str">
        <f>TRIM(CONCATENATE(wiz_6[[#This Row],[SHIPPER..................]],wiz_6[[#This Row],[ZIP2..]],wiz_6[[#This Row],[ZIP3..]]))</f>
        <v>b: XPO LOGISTICS | 3915672801</v>
      </c>
      <c r="K959">
        <v>1</v>
      </c>
      <c r="L959">
        <v>1.81</v>
      </c>
      <c r="M959">
        <v>0.27</v>
      </c>
      <c r="N959">
        <v>288</v>
      </c>
      <c r="O959">
        <v>0.53</v>
      </c>
      <c r="P959">
        <v>61</v>
      </c>
      <c r="Q959">
        <v>0.3</v>
      </c>
      <c r="R959">
        <v>-17</v>
      </c>
      <c r="S959">
        <v>-6</v>
      </c>
      <c r="T959">
        <v>2</v>
      </c>
      <c r="U959">
        <v>156</v>
      </c>
      <c r="V959">
        <v>152</v>
      </c>
      <c r="W959">
        <v>39208</v>
      </c>
      <c r="X959">
        <v>39156</v>
      </c>
      <c r="Y959">
        <v>72801</v>
      </c>
      <c r="Z959">
        <v>1.86</v>
      </c>
      <c r="AA959">
        <f t="shared" si="186"/>
        <v>10012</v>
      </c>
      <c r="AB959">
        <f t="shared" si="187"/>
        <v>152</v>
      </c>
      <c r="AC959">
        <f t="shared" si="188"/>
        <v>6159</v>
      </c>
      <c r="AD959">
        <f t="shared" si="189"/>
        <v>0.6151618058330004</v>
      </c>
      <c r="AE959">
        <f t="shared" si="190"/>
        <v>0</v>
      </c>
      <c r="AF959" t="e">
        <f t="shared" ca="1" si="191"/>
        <v>#N/A</v>
      </c>
      <c r="AG959" t="e">
        <f t="shared" ca="1" si="192"/>
        <v>#N/A</v>
      </c>
      <c r="AH959" t="e">
        <f t="shared" ca="1" si="193"/>
        <v>#N/A</v>
      </c>
      <c r="AI959" t="e">
        <f t="shared" ca="1" si="182"/>
        <v>#N/A</v>
      </c>
      <c r="AJ959">
        <f t="shared" si="183"/>
        <v>9.988014382740711E-5</v>
      </c>
      <c r="AK959">
        <f t="shared" si="184"/>
        <v>0</v>
      </c>
      <c r="AL959" t="e">
        <f t="shared" ca="1" si="194"/>
        <v>#N/A</v>
      </c>
      <c r="AM959" t="b">
        <f t="shared" si="185"/>
        <v>0</v>
      </c>
    </row>
    <row r="960" spans="1:39" x14ac:dyDescent="0.3">
      <c r="A960" t="s">
        <v>37</v>
      </c>
      <c r="B960" t="s">
        <v>38</v>
      </c>
      <c r="C960" t="s">
        <v>39</v>
      </c>
      <c r="D960" t="s">
        <v>66</v>
      </c>
      <c r="E960" t="s">
        <v>1161</v>
      </c>
      <c r="F960" s="13" t="str">
        <f>_xlfn.CONCAT(wiz_6[[#This Row],[OCTY......]],",",wiz_6[[#This Row],[OS]])</f>
        <v>REDWOOD   ,MS</v>
      </c>
      <c r="G960" t="s">
        <v>50</v>
      </c>
      <c r="H960" t="s">
        <v>393</v>
      </c>
      <c r="I960" s="13" t="str">
        <f>_xlfn.CONCAT(wiz_6[[#This Row],[DCTY......]], ",",wiz_6[[#This Row],[DS]])</f>
        <v>COLUMBUS  ,GA</v>
      </c>
      <c r="J960" t="str">
        <f>TRIM(CONCATENATE(wiz_6[[#This Row],[SHIPPER..................]],wiz_6[[#This Row],[ZIP2..]],wiz_6[[#This Row],[ZIP3..]]))</f>
        <v>b: C H ROBINSON | 3915631901</v>
      </c>
      <c r="K960">
        <v>1</v>
      </c>
      <c r="L960">
        <v>1.4</v>
      </c>
      <c r="M960">
        <v>0.27</v>
      </c>
      <c r="N960">
        <v>389</v>
      </c>
      <c r="O960">
        <v>0.51</v>
      </c>
      <c r="P960">
        <v>197</v>
      </c>
      <c r="Q960">
        <v>0.4</v>
      </c>
      <c r="R960">
        <v>-24</v>
      </c>
      <c r="S960">
        <v>-354</v>
      </c>
      <c r="T960">
        <v>62</v>
      </c>
      <c r="U960">
        <v>-61</v>
      </c>
      <c r="V960">
        <v>-353</v>
      </c>
      <c r="W960">
        <v>39452</v>
      </c>
      <c r="X960">
        <v>39156</v>
      </c>
      <c r="Y960">
        <v>31901</v>
      </c>
      <c r="Z960">
        <v>1.45</v>
      </c>
      <c r="AA960">
        <f t="shared" si="186"/>
        <v>10012</v>
      </c>
      <c r="AB960">
        <f t="shared" si="187"/>
        <v>-353</v>
      </c>
      <c r="AC960">
        <f t="shared" si="188"/>
        <v>6159</v>
      </c>
      <c r="AD960">
        <f t="shared" si="189"/>
        <v>0.6151618058330004</v>
      </c>
      <c r="AE960">
        <f t="shared" si="190"/>
        <v>0</v>
      </c>
      <c r="AF960" t="e">
        <f t="shared" ca="1" si="191"/>
        <v>#N/A</v>
      </c>
      <c r="AG960" t="e">
        <f t="shared" ca="1" si="192"/>
        <v>#N/A</v>
      </c>
      <c r="AH960" t="e">
        <f t="shared" ca="1" si="193"/>
        <v>#N/A</v>
      </c>
      <c r="AI960" t="e">
        <f t="shared" ca="1" si="182"/>
        <v>#N/A</v>
      </c>
      <c r="AJ960">
        <f t="shared" si="183"/>
        <v>9.988014382740711E-5</v>
      </c>
      <c r="AK960">
        <f t="shared" si="184"/>
        <v>0</v>
      </c>
      <c r="AL960" t="e">
        <f t="shared" ca="1" si="194"/>
        <v>#N/A</v>
      </c>
      <c r="AM960" t="b">
        <f t="shared" si="185"/>
        <v>0</v>
      </c>
    </row>
    <row r="961" spans="1:39" x14ac:dyDescent="0.3">
      <c r="A961" t="s">
        <v>37</v>
      </c>
      <c r="B961" t="s">
        <v>38</v>
      </c>
      <c r="C961" t="s">
        <v>39</v>
      </c>
      <c r="D961" t="s">
        <v>66</v>
      </c>
      <c r="E961" t="s">
        <v>255</v>
      </c>
      <c r="F961" s="13" t="str">
        <f>_xlfn.CONCAT(wiz_6[[#This Row],[OCTY......]],",",wiz_6[[#This Row],[OS]])</f>
        <v>MADISON   ,MS</v>
      </c>
      <c r="G961" t="s">
        <v>70</v>
      </c>
      <c r="H961" t="s">
        <v>1163</v>
      </c>
      <c r="I961" s="13" t="str">
        <f>_xlfn.CONCAT(wiz_6[[#This Row],[DCTY......]], ",",wiz_6[[#This Row],[DS]])</f>
        <v>LENOIR CIT,TN</v>
      </c>
      <c r="J961" t="str">
        <f>TRIM(CONCATENATE(wiz_6[[#This Row],[SHIPPER..................]],wiz_6[[#This Row],[ZIP2..]],wiz_6[[#This Row],[ZIP3..]]))</f>
        <v>b: C H ROBINSON | 3911037771</v>
      </c>
      <c r="K961">
        <v>1</v>
      </c>
      <c r="L961">
        <v>1.6</v>
      </c>
      <c r="M961">
        <v>0.27</v>
      </c>
      <c r="N961">
        <v>481</v>
      </c>
      <c r="O961">
        <v>0.97</v>
      </c>
      <c r="P961">
        <v>53</v>
      </c>
      <c r="Q961">
        <v>0.3</v>
      </c>
      <c r="R961">
        <v>-28</v>
      </c>
      <c r="S961">
        <v>5</v>
      </c>
      <c r="T961">
        <v>-1</v>
      </c>
      <c r="U961">
        <v>88</v>
      </c>
      <c r="V961">
        <v>92</v>
      </c>
      <c r="W961">
        <v>39180</v>
      </c>
      <c r="X961">
        <v>39110</v>
      </c>
      <c r="Y961">
        <v>37771</v>
      </c>
      <c r="Z961">
        <v>1.65</v>
      </c>
      <c r="AA961">
        <f t="shared" si="186"/>
        <v>10012</v>
      </c>
      <c r="AB961">
        <f t="shared" si="187"/>
        <v>92</v>
      </c>
      <c r="AC961">
        <f t="shared" si="188"/>
        <v>6159</v>
      </c>
      <c r="AD961">
        <f t="shared" si="189"/>
        <v>0.6151618058330004</v>
      </c>
      <c r="AE961">
        <f t="shared" si="190"/>
        <v>0</v>
      </c>
      <c r="AF961" t="e">
        <f t="shared" ca="1" si="191"/>
        <v>#N/A</v>
      </c>
      <c r="AG961" t="e">
        <f t="shared" ca="1" si="192"/>
        <v>#N/A</v>
      </c>
      <c r="AH961" t="e">
        <f t="shared" ca="1" si="193"/>
        <v>#N/A</v>
      </c>
      <c r="AI961" t="e">
        <f t="shared" ca="1" si="182"/>
        <v>#N/A</v>
      </c>
      <c r="AJ961">
        <f t="shared" si="183"/>
        <v>9.988014382740711E-5</v>
      </c>
      <c r="AK961">
        <f t="shared" si="184"/>
        <v>0</v>
      </c>
      <c r="AL961" t="e">
        <f t="shared" ca="1" si="194"/>
        <v>#N/A</v>
      </c>
      <c r="AM961" t="b">
        <f t="shared" si="185"/>
        <v>0</v>
      </c>
    </row>
    <row r="962" spans="1:39" x14ac:dyDescent="0.3">
      <c r="A962" t="s">
        <v>1164</v>
      </c>
      <c r="B962" t="s">
        <v>1165</v>
      </c>
      <c r="C962" t="s">
        <v>39</v>
      </c>
      <c r="D962" t="s">
        <v>66</v>
      </c>
      <c r="E962" t="s">
        <v>1166</v>
      </c>
      <c r="F962" s="13" t="str">
        <f>_xlfn.CONCAT(wiz_6[[#This Row],[OCTY......]],",",wiz_6[[#This Row],[OS]])</f>
        <v>MERIDIAN  ,MS</v>
      </c>
      <c r="G962" t="s">
        <v>90</v>
      </c>
      <c r="H962" t="s">
        <v>546</v>
      </c>
      <c r="I962" s="13" t="str">
        <f>_xlfn.CONCAT(wiz_6[[#This Row],[DCTY......]], ",",wiz_6[[#This Row],[DS]])</f>
        <v>MYRTLE BEA,SC</v>
      </c>
      <c r="J962" t="str">
        <f>TRIM(CONCATENATE(wiz_6[[#This Row],[SHIPPER..................]],wiz_6[[#This Row],[ZIP2..]],wiz_6[[#This Row],[ZIP3..]]))</f>
        <v>b: TRAFFIC TECH INC | 3930129572</v>
      </c>
      <c r="K962">
        <v>1</v>
      </c>
      <c r="L962">
        <v>1.17</v>
      </c>
      <c r="M962">
        <v>0.27</v>
      </c>
      <c r="N962">
        <v>658</v>
      </c>
      <c r="O962">
        <v>1.83</v>
      </c>
      <c r="P962">
        <v>103</v>
      </c>
      <c r="Q962">
        <v>0.35</v>
      </c>
      <c r="R962">
        <v>-39</v>
      </c>
      <c r="S962">
        <v>-225</v>
      </c>
      <c r="T962">
        <v>-105</v>
      </c>
      <c r="U962">
        <v>0</v>
      </c>
      <c r="V962">
        <v>-330</v>
      </c>
      <c r="W962">
        <v>39110</v>
      </c>
      <c r="X962">
        <v>39301</v>
      </c>
      <c r="Y962">
        <v>29572</v>
      </c>
      <c r="Z962">
        <v>1.22</v>
      </c>
      <c r="AA962">
        <f t="shared" si="186"/>
        <v>10012</v>
      </c>
      <c r="AB962">
        <f t="shared" si="187"/>
        <v>-330</v>
      </c>
      <c r="AC962">
        <f t="shared" si="188"/>
        <v>6159</v>
      </c>
      <c r="AD962">
        <f t="shared" si="189"/>
        <v>0.6151618058330004</v>
      </c>
      <c r="AE962">
        <f t="shared" si="190"/>
        <v>0</v>
      </c>
      <c r="AF962" t="e">
        <f t="shared" ca="1" si="191"/>
        <v>#N/A</v>
      </c>
      <c r="AG962" t="e">
        <f t="shared" ca="1" si="192"/>
        <v>#N/A</v>
      </c>
      <c r="AH962" t="e">
        <f t="shared" ca="1" si="193"/>
        <v>#N/A</v>
      </c>
      <c r="AI962" t="e">
        <f t="shared" ref="AI962:AI1025" ca="1" si="195">REPLACE(AF962,2,1,"K")</f>
        <v>#N/A</v>
      </c>
      <c r="AJ962">
        <f t="shared" ref="AJ962:AJ1025" si="196">K962/AA962</f>
        <v>9.988014382740711E-5</v>
      </c>
      <c r="AK962">
        <f t="shared" ref="AK962:AK1025" si="197">_xlfn.MINIFS($X$3:$X$2378,$C$3:$C$2378,A962,$AL$3:$AL$2378,"&gt;0.05")</f>
        <v>0</v>
      </c>
      <c r="AL962" t="e">
        <f t="shared" ca="1" si="194"/>
        <v>#N/A</v>
      </c>
      <c r="AM962" t="b">
        <f t="shared" ref="AM962:AM1025" si="198">IF(AK962=V962,J962,FALSE)</f>
        <v>0</v>
      </c>
    </row>
    <row r="963" spans="1:39" x14ac:dyDescent="0.3">
      <c r="A963" t="s">
        <v>400</v>
      </c>
      <c r="B963" t="s">
        <v>401</v>
      </c>
      <c r="C963" t="s">
        <v>39</v>
      </c>
      <c r="D963" t="s">
        <v>66</v>
      </c>
      <c r="E963" t="s">
        <v>774</v>
      </c>
      <c r="F963" s="13" t="str">
        <f>_xlfn.CONCAT(wiz_6[[#This Row],[OCTY......]],",",wiz_6[[#This Row],[OS]])</f>
        <v>BYHALIA   ,MS</v>
      </c>
      <c r="G963" t="s">
        <v>220</v>
      </c>
      <c r="H963" t="s">
        <v>1167</v>
      </c>
      <c r="I963" s="13" t="str">
        <f>_xlfn.CONCAT(wiz_6[[#This Row],[DCTY......]], ",",wiz_6[[#This Row],[DS]])</f>
        <v>BROOKSVILL,FL</v>
      </c>
      <c r="J963" t="str">
        <f>TRIM(CONCATENATE(wiz_6[[#This Row],[SHIPPER..................]],wiz_6[[#This Row],[ZIP2..]],wiz_6[[#This Row],[ZIP3..]]))</f>
        <v>KELLOGG COMPANY MLXP| 3861134601</v>
      </c>
      <c r="K963">
        <v>1</v>
      </c>
      <c r="L963">
        <v>2.92</v>
      </c>
      <c r="M963">
        <v>0</v>
      </c>
      <c r="N963">
        <v>685</v>
      </c>
      <c r="O963">
        <v>1.42</v>
      </c>
      <c r="P963">
        <v>85</v>
      </c>
      <c r="Q963">
        <v>0.3</v>
      </c>
      <c r="R963">
        <v>149</v>
      </c>
      <c r="S963">
        <v>-37</v>
      </c>
      <c r="T963">
        <v>-7</v>
      </c>
      <c r="U963">
        <v>-25</v>
      </c>
      <c r="V963">
        <v>-69</v>
      </c>
      <c r="W963">
        <v>38301</v>
      </c>
      <c r="X963">
        <v>38611</v>
      </c>
      <c r="Y963">
        <v>34601</v>
      </c>
      <c r="Z963">
        <v>2.7</v>
      </c>
      <c r="AA963">
        <f t="shared" ref="AA963:AA1026" si="199">SUMIFS(K$3:K$2378,$C$3:$C$2378,$C963)</f>
        <v>10012</v>
      </c>
      <c r="AB963">
        <f t="shared" ref="AB963:AB1026" si="200">V963*K963</f>
        <v>-69</v>
      </c>
      <c r="AC963">
        <f t="shared" ref="AC963:AC1026" si="201">SUMIFS(AB$3:AB$2378,$C$3:$C$2378,$C963)</f>
        <v>6159</v>
      </c>
      <c r="AD963">
        <f t="shared" ref="AD963:AD1026" si="202">AC963/AA963</f>
        <v>0.6151618058330004</v>
      </c>
      <c r="AE963">
        <f t="shared" ref="AE963:AE1026" si="203">_xlfn.MINIFS($X$3:$X$2378,$C$3:$C$2378,A963)</f>
        <v>0</v>
      </c>
      <c r="AF963" t="e">
        <f t="shared" ref="AF963:AF1026" ca="1" si="204">CELL("address",INDEX($X$3:$X$2378,MATCH(_xlfn.MINIFS($X$3:$X$2378,$C$3:$C$2378,A963),$X$3:$X$2378,0)))</f>
        <v>#N/A</v>
      </c>
      <c r="AG963" t="e">
        <f t="shared" ref="AG963:AG1026" ca="1" si="205">REPLACE(AF963,2,1,"J")</f>
        <v>#N/A</v>
      </c>
      <c r="AH963" t="e">
        <f t="shared" ref="AH963:AH1026" ca="1" si="206">INDIRECT(AG963)</f>
        <v>#N/A</v>
      </c>
      <c r="AI963" t="e">
        <f t="shared" ca="1" si="195"/>
        <v>#N/A</v>
      </c>
      <c r="AJ963">
        <f t="shared" si="196"/>
        <v>9.988014382740711E-5</v>
      </c>
      <c r="AK963">
        <f t="shared" si="197"/>
        <v>0</v>
      </c>
      <c r="AL963" t="e">
        <f t="shared" ref="AL963:AL1026" ca="1" si="207">OFFSET(J$2,MATCH(AK963,$X$3:$X$2378,0),)</f>
        <v>#N/A</v>
      </c>
      <c r="AM963" t="b">
        <f t="shared" si="198"/>
        <v>0</v>
      </c>
    </row>
    <row r="964" spans="1:39" x14ac:dyDescent="0.3">
      <c r="A964" t="s">
        <v>400</v>
      </c>
      <c r="B964" t="s">
        <v>401</v>
      </c>
      <c r="C964" t="s">
        <v>39</v>
      </c>
      <c r="D964" t="s">
        <v>66</v>
      </c>
      <c r="E964" t="s">
        <v>774</v>
      </c>
      <c r="F964" s="13" t="str">
        <f>_xlfn.CONCAT(wiz_6[[#This Row],[OCTY......]],",",wiz_6[[#This Row],[OS]])</f>
        <v>BYHALIA   ,MS</v>
      </c>
      <c r="G964" t="s">
        <v>50</v>
      </c>
      <c r="H964" t="s">
        <v>223</v>
      </c>
      <c r="I964" s="13" t="str">
        <f>_xlfn.CONCAT(wiz_6[[#This Row],[DCTY......]], ",",wiz_6[[#This Row],[DS]])</f>
        <v>ATLANTA   ,GA</v>
      </c>
      <c r="J964" t="str">
        <f>TRIM(CONCATENATE(wiz_6[[#This Row],[SHIPPER..................]],wiz_6[[#This Row],[ZIP2..]],wiz_6[[#This Row],[ZIP3..]]))</f>
        <v>KELLOGG COMPANY MLXP| 3861130301</v>
      </c>
      <c r="K964">
        <v>31</v>
      </c>
      <c r="L964">
        <v>2.2200000000000002</v>
      </c>
      <c r="M964">
        <v>0.24</v>
      </c>
      <c r="N964">
        <v>348</v>
      </c>
      <c r="O964">
        <v>0.68</v>
      </c>
      <c r="P964">
        <v>96</v>
      </c>
      <c r="Q964">
        <v>0.33</v>
      </c>
      <c r="R964">
        <v>-12</v>
      </c>
      <c r="S964">
        <v>-37</v>
      </c>
      <c r="T964">
        <v>36</v>
      </c>
      <c r="U964">
        <v>-8</v>
      </c>
      <c r="V964">
        <v>-9</v>
      </c>
      <c r="W964">
        <v>71944</v>
      </c>
      <c r="X964">
        <v>38611</v>
      </c>
      <c r="Y964">
        <v>30301</v>
      </c>
      <c r="Z964">
        <v>2.2400000000000002</v>
      </c>
      <c r="AA964">
        <f t="shared" si="199"/>
        <v>10012</v>
      </c>
      <c r="AB964">
        <f t="shared" si="200"/>
        <v>-279</v>
      </c>
      <c r="AC964">
        <f t="shared" si="201"/>
        <v>6159</v>
      </c>
      <c r="AD964">
        <f t="shared" si="202"/>
        <v>0.6151618058330004</v>
      </c>
      <c r="AE964">
        <f t="shared" si="203"/>
        <v>0</v>
      </c>
      <c r="AF964" t="e">
        <f t="shared" ca="1" si="204"/>
        <v>#N/A</v>
      </c>
      <c r="AG964" t="e">
        <f t="shared" ca="1" si="205"/>
        <v>#N/A</v>
      </c>
      <c r="AH964" t="e">
        <f t="shared" ca="1" si="206"/>
        <v>#N/A</v>
      </c>
      <c r="AI964" t="e">
        <f t="shared" ca="1" si="195"/>
        <v>#N/A</v>
      </c>
      <c r="AJ964">
        <f t="shared" si="196"/>
        <v>3.0962844586496204E-3</v>
      </c>
      <c r="AK964">
        <f t="shared" si="197"/>
        <v>0</v>
      </c>
      <c r="AL964" t="e">
        <f t="shared" ca="1" si="207"/>
        <v>#N/A</v>
      </c>
      <c r="AM964" t="b">
        <f t="shared" si="198"/>
        <v>0</v>
      </c>
    </row>
    <row r="965" spans="1:39" x14ac:dyDescent="0.3">
      <c r="A965" t="s">
        <v>47</v>
      </c>
      <c r="B965" t="s">
        <v>48</v>
      </c>
      <c r="C965" t="s">
        <v>39</v>
      </c>
      <c r="D965" t="s">
        <v>66</v>
      </c>
      <c r="E965" t="s">
        <v>774</v>
      </c>
      <c r="F965" s="13" t="str">
        <f>_xlfn.CONCAT(wiz_6[[#This Row],[OCTY......]],",",wiz_6[[#This Row],[OS]])</f>
        <v>BYHALIA   ,MS</v>
      </c>
      <c r="G965" t="s">
        <v>50</v>
      </c>
      <c r="H965" t="s">
        <v>362</v>
      </c>
      <c r="I965" s="13" t="str">
        <f>_xlfn.CONCAT(wiz_6[[#This Row],[DCTY......]], ",",wiz_6[[#This Row],[DS]])</f>
        <v>ADAIRSVILL,GA</v>
      </c>
      <c r="J965" t="str">
        <f>TRIM(CONCATENATE(wiz_6[[#This Row],[SHIPPER..................]],wiz_6[[#This Row],[ZIP2..]],wiz_6[[#This Row],[ZIP3..]]))</f>
        <v>LOWES MLXP VAN ONE WA| 3861130103</v>
      </c>
      <c r="K965">
        <v>2</v>
      </c>
      <c r="L965">
        <v>2.08</v>
      </c>
      <c r="M965">
        <v>0.21</v>
      </c>
      <c r="N965">
        <v>316</v>
      </c>
      <c r="O965">
        <v>1.35</v>
      </c>
      <c r="P965">
        <v>20</v>
      </c>
      <c r="Q965">
        <v>0.25</v>
      </c>
      <c r="R965">
        <v>0</v>
      </c>
      <c r="S965">
        <v>-5</v>
      </c>
      <c r="T965">
        <v>-123</v>
      </c>
      <c r="U965">
        <v>-387</v>
      </c>
      <c r="V965">
        <v>-515</v>
      </c>
      <c r="W965">
        <v>38101</v>
      </c>
      <c r="X965">
        <v>38611</v>
      </c>
      <c r="Y965">
        <v>30103</v>
      </c>
      <c r="Z965">
        <v>2.0699999999999998</v>
      </c>
      <c r="AA965">
        <f t="shared" si="199"/>
        <v>10012</v>
      </c>
      <c r="AB965">
        <f t="shared" si="200"/>
        <v>-1030</v>
      </c>
      <c r="AC965">
        <f t="shared" si="201"/>
        <v>6159</v>
      </c>
      <c r="AD965">
        <f t="shared" si="202"/>
        <v>0.6151618058330004</v>
      </c>
      <c r="AE965">
        <f t="shared" si="203"/>
        <v>0</v>
      </c>
      <c r="AF965" t="e">
        <f t="shared" ca="1" si="204"/>
        <v>#N/A</v>
      </c>
      <c r="AG965" t="e">
        <f t="shared" ca="1" si="205"/>
        <v>#N/A</v>
      </c>
      <c r="AH965" t="e">
        <f t="shared" ca="1" si="206"/>
        <v>#N/A</v>
      </c>
      <c r="AI965" t="e">
        <f t="shared" ca="1" si="195"/>
        <v>#N/A</v>
      </c>
      <c r="AJ965">
        <f t="shared" si="196"/>
        <v>1.9976028765481422E-4</v>
      </c>
      <c r="AK965">
        <f t="shared" si="197"/>
        <v>0</v>
      </c>
      <c r="AL965" t="e">
        <f t="shared" ca="1" si="207"/>
        <v>#N/A</v>
      </c>
      <c r="AM965" t="b">
        <f t="shared" si="198"/>
        <v>0</v>
      </c>
    </row>
    <row r="966" spans="1:39" x14ac:dyDescent="0.3">
      <c r="A966" t="s">
        <v>400</v>
      </c>
      <c r="B966" t="s">
        <v>401</v>
      </c>
      <c r="C966" t="s">
        <v>39</v>
      </c>
      <c r="D966" t="s">
        <v>66</v>
      </c>
      <c r="E966" t="s">
        <v>774</v>
      </c>
      <c r="F966" s="13" t="str">
        <f>_xlfn.CONCAT(wiz_6[[#This Row],[OCTY......]],",",wiz_6[[#This Row],[OS]])</f>
        <v>BYHALIA   ,MS</v>
      </c>
      <c r="G966" t="s">
        <v>53</v>
      </c>
      <c r="H966" t="s">
        <v>417</v>
      </c>
      <c r="I966" s="13" t="str">
        <f>_xlfn.CONCAT(wiz_6[[#This Row],[DCTY......]], ",",wiz_6[[#This Row],[DS]])</f>
        <v>ALSIP     ,IL</v>
      </c>
      <c r="J966" t="str">
        <f>TRIM(CONCATENATE(wiz_6[[#This Row],[SHIPPER..................]],wiz_6[[#This Row],[ZIP2..]],wiz_6[[#This Row],[ZIP3..]]))</f>
        <v>KELLOGG COMPANY MLXP| 3861160803</v>
      </c>
      <c r="K966">
        <v>25</v>
      </c>
      <c r="L966">
        <v>2.0499999999999998</v>
      </c>
      <c r="M966">
        <v>0.27</v>
      </c>
      <c r="N966">
        <v>535</v>
      </c>
      <c r="O966">
        <v>1.1299999999999999</v>
      </c>
      <c r="P966">
        <v>102</v>
      </c>
      <c r="Q966">
        <v>0.33</v>
      </c>
      <c r="R966">
        <v>-26</v>
      </c>
      <c r="S966">
        <v>-37</v>
      </c>
      <c r="T966">
        <v>-20</v>
      </c>
      <c r="U966">
        <v>5</v>
      </c>
      <c r="V966">
        <v>-52</v>
      </c>
      <c r="W966">
        <v>72370</v>
      </c>
      <c r="X966">
        <v>38611</v>
      </c>
      <c r="Y966">
        <v>60803</v>
      </c>
      <c r="Z966">
        <v>2.1</v>
      </c>
      <c r="AA966">
        <f t="shared" si="199"/>
        <v>10012</v>
      </c>
      <c r="AB966">
        <f t="shared" si="200"/>
        <v>-1300</v>
      </c>
      <c r="AC966">
        <f t="shared" si="201"/>
        <v>6159</v>
      </c>
      <c r="AD966">
        <f t="shared" si="202"/>
        <v>0.6151618058330004</v>
      </c>
      <c r="AE966">
        <f t="shared" si="203"/>
        <v>0</v>
      </c>
      <c r="AF966" t="e">
        <f t="shared" ca="1" si="204"/>
        <v>#N/A</v>
      </c>
      <c r="AG966" t="e">
        <f t="shared" ca="1" si="205"/>
        <v>#N/A</v>
      </c>
      <c r="AH966" t="e">
        <f t="shared" ca="1" si="206"/>
        <v>#N/A</v>
      </c>
      <c r="AI966" t="e">
        <f t="shared" ca="1" si="195"/>
        <v>#N/A</v>
      </c>
      <c r="AJ966">
        <f t="shared" si="196"/>
        <v>2.4970035956851776E-3</v>
      </c>
      <c r="AK966">
        <f t="shared" si="197"/>
        <v>0</v>
      </c>
      <c r="AL966" t="e">
        <f t="shared" ca="1" si="207"/>
        <v>#N/A</v>
      </c>
      <c r="AM966" t="b">
        <f t="shared" si="198"/>
        <v>0</v>
      </c>
    </row>
    <row r="967" spans="1:39" x14ac:dyDescent="0.3">
      <c r="A967" t="s">
        <v>119</v>
      </c>
      <c r="B967" t="s">
        <v>120</v>
      </c>
      <c r="C967" t="s">
        <v>39</v>
      </c>
      <c r="D967" t="s">
        <v>66</v>
      </c>
      <c r="E967" t="s">
        <v>498</v>
      </c>
      <c r="F967" s="13" t="str">
        <f>_xlfn.CONCAT(wiz_6[[#This Row],[OCTY......]],",",wiz_6[[#This Row],[OS]])</f>
        <v>OLIVE BRAN,MS</v>
      </c>
      <c r="G967" t="s">
        <v>53</v>
      </c>
      <c r="H967" t="s">
        <v>773</v>
      </c>
      <c r="I967" s="13" t="str">
        <f>_xlfn.CONCAT(wiz_6[[#This Row],[DCTY......]], ",",wiz_6[[#This Row],[DS]])</f>
        <v>JOLIET    ,IL</v>
      </c>
      <c r="J967" t="str">
        <f>TRIM(CONCATENATE(wiz_6[[#This Row],[SHIPPER..................]],wiz_6[[#This Row],[ZIP2..]],wiz_6[[#This Row],[ZIP3..]]))</f>
        <v>b: HUB GROUP INC | 3865460431</v>
      </c>
      <c r="K967">
        <v>1</v>
      </c>
      <c r="L967">
        <v>2.4700000000000002</v>
      </c>
      <c r="M967">
        <v>0.28000000000000003</v>
      </c>
      <c r="N967">
        <v>545</v>
      </c>
      <c r="O967">
        <v>1</v>
      </c>
      <c r="P967">
        <v>13</v>
      </c>
      <c r="Q967">
        <v>0.25</v>
      </c>
      <c r="R967">
        <v>-38</v>
      </c>
      <c r="S967">
        <v>12</v>
      </c>
      <c r="T967">
        <v>10</v>
      </c>
      <c r="U967">
        <v>422</v>
      </c>
      <c r="V967">
        <v>444</v>
      </c>
      <c r="W967">
        <v>38611</v>
      </c>
      <c r="X967">
        <v>38654</v>
      </c>
      <c r="Y967">
        <v>60431</v>
      </c>
      <c r="Z967">
        <v>2.5299999999999998</v>
      </c>
      <c r="AA967">
        <f t="shared" si="199"/>
        <v>10012</v>
      </c>
      <c r="AB967">
        <f t="shared" si="200"/>
        <v>444</v>
      </c>
      <c r="AC967">
        <f t="shared" si="201"/>
        <v>6159</v>
      </c>
      <c r="AD967">
        <f t="shared" si="202"/>
        <v>0.6151618058330004</v>
      </c>
      <c r="AE967">
        <f t="shared" si="203"/>
        <v>0</v>
      </c>
      <c r="AF967" t="e">
        <f t="shared" ca="1" si="204"/>
        <v>#N/A</v>
      </c>
      <c r="AG967" t="e">
        <f t="shared" ca="1" si="205"/>
        <v>#N/A</v>
      </c>
      <c r="AH967" t="e">
        <f t="shared" ca="1" si="206"/>
        <v>#N/A</v>
      </c>
      <c r="AI967" t="e">
        <f t="shared" ca="1" si="195"/>
        <v>#N/A</v>
      </c>
      <c r="AJ967">
        <f t="shared" si="196"/>
        <v>9.988014382740711E-5</v>
      </c>
      <c r="AK967">
        <f t="shared" si="197"/>
        <v>0</v>
      </c>
      <c r="AL967" t="e">
        <f t="shared" ca="1" si="207"/>
        <v>#N/A</v>
      </c>
      <c r="AM967" t="b">
        <f t="shared" si="198"/>
        <v>0</v>
      </c>
    </row>
    <row r="968" spans="1:39" x14ac:dyDescent="0.3">
      <c r="A968" t="s">
        <v>400</v>
      </c>
      <c r="B968" t="s">
        <v>401</v>
      </c>
      <c r="C968" t="s">
        <v>39</v>
      </c>
      <c r="D968" t="s">
        <v>66</v>
      </c>
      <c r="E968" t="s">
        <v>774</v>
      </c>
      <c r="F968" s="13" t="str">
        <f>_xlfn.CONCAT(wiz_6[[#This Row],[OCTY......]],",",wiz_6[[#This Row],[OS]])</f>
        <v>BYHALIA   ,MS</v>
      </c>
      <c r="G968" t="s">
        <v>53</v>
      </c>
      <c r="H968" t="s">
        <v>770</v>
      </c>
      <c r="I968" s="13" t="str">
        <f>_xlfn.CONCAT(wiz_6[[#This Row],[DCTY......]], ",",wiz_6[[#This Row],[DS]])</f>
        <v>BOLINGBROO,IL</v>
      </c>
      <c r="J968" t="str">
        <f>TRIM(CONCATENATE(wiz_6[[#This Row],[SHIPPER..................]],wiz_6[[#This Row],[ZIP2..]],wiz_6[[#This Row],[ZIP3..]]))</f>
        <v>KELLOGG COMPANY MLXP| 3861160440</v>
      </c>
      <c r="K968">
        <v>1</v>
      </c>
      <c r="L968">
        <v>2.02</v>
      </c>
      <c r="M968">
        <v>0.26</v>
      </c>
      <c r="N968">
        <v>545</v>
      </c>
      <c r="O968">
        <v>1.1299999999999999</v>
      </c>
      <c r="P968">
        <v>87</v>
      </c>
      <c r="Q968">
        <v>0.3</v>
      </c>
      <c r="R968">
        <v>-14</v>
      </c>
      <c r="S968">
        <v>-37</v>
      </c>
      <c r="T968">
        <v>-20</v>
      </c>
      <c r="U968">
        <v>152</v>
      </c>
      <c r="V968">
        <v>95</v>
      </c>
      <c r="W968">
        <v>38301</v>
      </c>
      <c r="X968">
        <v>38611</v>
      </c>
      <c r="Y968">
        <v>60440</v>
      </c>
      <c r="Z968">
        <v>2.06</v>
      </c>
      <c r="AA968">
        <f t="shared" si="199"/>
        <v>10012</v>
      </c>
      <c r="AB968">
        <f t="shared" si="200"/>
        <v>95</v>
      </c>
      <c r="AC968">
        <f t="shared" si="201"/>
        <v>6159</v>
      </c>
      <c r="AD968">
        <f t="shared" si="202"/>
        <v>0.6151618058330004</v>
      </c>
      <c r="AE968">
        <f t="shared" si="203"/>
        <v>0</v>
      </c>
      <c r="AF968" t="e">
        <f t="shared" ca="1" si="204"/>
        <v>#N/A</v>
      </c>
      <c r="AG968" t="e">
        <f t="shared" ca="1" si="205"/>
        <v>#N/A</v>
      </c>
      <c r="AH968" t="e">
        <f t="shared" ca="1" si="206"/>
        <v>#N/A</v>
      </c>
      <c r="AI968" t="e">
        <f t="shared" ca="1" si="195"/>
        <v>#N/A</v>
      </c>
      <c r="AJ968">
        <f t="shared" si="196"/>
        <v>9.988014382740711E-5</v>
      </c>
      <c r="AK968">
        <f t="shared" si="197"/>
        <v>0</v>
      </c>
      <c r="AL968" t="e">
        <f t="shared" ca="1" si="207"/>
        <v>#N/A</v>
      </c>
      <c r="AM968" t="b">
        <f t="shared" si="198"/>
        <v>0</v>
      </c>
    </row>
    <row r="969" spans="1:39" x14ac:dyDescent="0.3">
      <c r="A969" t="s">
        <v>400</v>
      </c>
      <c r="B969" t="s">
        <v>401</v>
      </c>
      <c r="C969" t="s">
        <v>39</v>
      </c>
      <c r="D969" t="s">
        <v>66</v>
      </c>
      <c r="E969" t="s">
        <v>774</v>
      </c>
      <c r="F969" s="13" t="str">
        <f>_xlfn.CONCAT(wiz_6[[#This Row],[OCTY......]],",",wiz_6[[#This Row],[OS]])</f>
        <v>BYHALIA   ,MS</v>
      </c>
      <c r="G969" t="s">
        <v>53</v>
      </c>
      <c r="H969" t="s">
        <v>427</v>
      </c>
      <c r="I969" s="13" t="str">
        <f>_xlfn.CONCAT(wiz_6[[#This Row],[DCTY......]], ",",wiz_6[[#This Row],[DS]])</f>
        <v>MINOOKA   ,IL</v>
      </c>
      <c r="J969" t="str">
        <f>TRIM(CONCATENATE(wiz_6[[#This Row],[SHIPPER..................]],wiz_6[[#This Row],[ZIP2..]],wiz_6[[#This Row],[ZIP3..]]))</f>
        <v>KELLOGG COMPANY MLXP| 3861160447</v>
      </c>
      <c r="K969">
        <v>63</v>
      </c>
      <c r="L969">
        <v>2.1</v>
      </c>
      <c r="M969">
        <v>0.26</v>
      </c>
      <c r="N969">
        <v>525</v>
      </c>
      <c r="O969">
        <v>0.92</v>
      </c>
      <c r="P969">
        <v>83</v>
      </c>
      <c r="Q969">
        <v>0.31</v>
      </c>
      <c r="R969">
        <v>-27</v>
      </c>
      <c r="S969">
        <v>-37</v>
      </c>
      <c r="T969">
        <v>29</v>
      </c>
      <c r="U969">
        <v>187</v>
      </c>
      <c r="V969">
        <v>179</v>
      </c>
      <c r="W969">
        <v>38301</v>
      </c>
      <c r="X969">
        <v>38611</v>
      </c>
      <c r="Y969">
        <v>60447</v>
      </c>
      <c r="Z969">
        <v>2.14</v>
      </c>
      <c r="AA969">
        <f t="shared" si="199"/>
        <v>10012</v>
      </c>
      <c r="AB969">
        <f t="shared" si="200"/>
        <v>11277</v>
      </c>
      <c r="AC969">
        <f t="shared" si="201"/>
        <v>6159</v>
      </c>
      <c r="AD969">
        <f t="shared" si="202"/>
        <v>0.6151618058330004</v>
      </c>
      <c r="AE969">
        <f t="shared" si="203"/>
        <v>0</v>
      </c>
      <c r="AF969" t="e">
        <f t="shared" ca="1" si="204"/>
        <v>#N/A</v>
      </c>
      <c r="AG969" t="e">
        <f t="shared" ca="1" si="205"/>
        <v>#N/A</v>
      </c>
      <c r="AH969" t="e">
        <f t="shared" ca="1" si="206"/>
        <v>#N/A</v>
      </c>
      <c r="AI969" t="e">
        <f t="shared" ca="1" si="195"/>
        <v>#N/A</v>
      </c>
      <c r="AJ969">
        <f t="shared" si="196"/>
        <v>6.2924490611266483E-3</v>
      </c>
      <c r="AK969">
        <f t="shared" si="197"/>
        <v>0</v>
      </c>
      <c r="AL969" t="e">
        <f t="shared" ca="1" si="207"/>
        <v>#N/A</v>
      </c>
      <c r="AM969" t="b">
        <f t="shared" si="198"/>
        <v>0</v>
      </c>
    </row>
    <row r="970" spans="1:39" x14ac:dyDescent="0.3">
      <c r="A970" t="s">
        <v>47</v>
      </c>
      <c r="B970" t="s">
        <v>48</v>
      </c>
      <c r="C970" t="s">
        <v>39</v>
      </c>
      <c r="D970" t="s">
        <v>66</v>
      </c>
      <c r="E970" t="s">
        <v>774</v>
      </c>
      <c r="F970" s="13" t="str">
        <f>_xlfn.CONCAT(wiz_6[[#This Row],[OCTY......]],",",wiz_6[[#This Row],[OS]])</f>
        <v>BYHALIA   ,MS</v>
      </c>
      <c r="G970" t="s">
        <v>53</v>
      </c>
      <c r="H970" t="s">
        <v>799</v>
      </c>
      <c r="I970" s="13" t="str">
        <f>_xlfn.CONCAT(wiz_6[[#This Row],[DCTY......]], ",",wiz_6[[#This Row],[DS]])</f>
        <v>ROCKFORD  ,IL</v>
      </c>
      <c r="J970" t="str">
        <f>TRIM(CONCATENATE(wiz_6[[#This Row],[SHIPPER..................]],wiz_6[[#This Row],[ZIP2..]],wiz_6[[#This Row],[ZIP3..]]))</f>
        <v>LOWES MLXP VAN ONE WA| 3861161101</v>
      </c>
      <c r="K970">
        <v>3</v>
      </c>
      <c r="L970">
        <v>1.8</v>
      </c>
      <c r="M970">
        <v>0.21</v>
      </c>
      <c r="N970">
        <v>584</v>
      </c>
      <c r="O970">
        <v>1.1499999999999999</v>
      </c>
      <c r="P970">
        <v>25</v>
      </c>
      <c r="Q970">
        <v>0.25</v>
      </c>
      <c r="R970">
        <v>-2</v>
      </c>
      <c r="S970">
        <v>-5</v>
      </c>
      <c r="T970">
        <v>-11</v>
      </c>
      <c r="U970">
        <v>-67</v>
      </c>
      <c r="V970">
        <v>-83</v>
      </c>
      <c r="W970">
        <v>38611</v>
      </c>
      <c r="X970">
        <v>38611</v>
      </c>
      <c r="Y970">
        <v>61101</v>
      </c>
      <c r="Z970">
        <v>1.79</v>
      </c>
      <c r="AA970">
        <f t="shared" si="199"/>
        <v>10012</v>
      </c>
      <c r="AB970">
        <f t="shared" si="200"/>
        <v>-249</v>
      </c>
      <c r="AC970">
        <f t="shared" si="201"/>
        <v>6159</v>
      </c>
      <c r="AD970">
        <f t="shared" si="202"/>
        <v>0.6151618058330004</v>
      </c>
      <c r="AE970">
        <f t="shared" si="203"/>
        <v>0</v>
      </c>
      <c r="AF970" t="e">
        <f t="shared" ca="1" si="204"/>
        <v>#N/A</v>
      </c>
      <c r="AG970" t="e">
        <f t="shared" ca="1" si="205"/>
        <v>#N/A</v>
      </c>
      <c r="AH970" t="e">
        <f t="shared" ca="1" si="206"/>
        <v>#N/A</v>
      </c>
      <c r="AI970" t="e">
        <f t="shared" ca="1" si="195"/>
        <v>#N/A</v>
      </c>
      <c r="AJ970">
        <f t="shared" si="196"/>
        <v>2.9964043148222132E-4</v>
      </c>
      <c r="AK970">
        <f t="shared" si="197"/>
        <v>0</v>
      </c>
      <c r="AL970" t="e">
        <f t="shared" ca="1" si="207"/>
        <v>#N/A</v>
      </c>
      <c r="AM970" t="b">
        <f t="shared" si="198"/>
        <v>0</v>
      </c>
    </row>
    <row r="971" spans="1:39" x14ac:dyDescent="0.3">
      <c r="A971" t="s">
        <v>1168</v>
      </c>
      <c r="B971" t="s">
        <v>1169</v>
      </c>
      <c r="C971" t="s">
        <v>39</v>
      </c>
      <c r="D971" t="s">
        <v>66</v>
      </c>
      <c r="E971" t="s">
        <v>498</v>
      </c>
      <c r="F971" s="13" t="str">
        <f>_xlfn.CONCAT(wiz_6[[#This Row],[OCTY......]],",",wiz_6[[#This Row],[OS]])</f>
        <v>OLIVE BRAN,MS</v>
      </c>
      <c r="G971" t="s">
        <v>42</v>
      </c>
      <c r="H971" t="s">
        <v>321</v>
      </c>
      <c r="I971" s="13" t="str">
        <f>_xlfn.CONCAT(wiz_6[[#This Row],[DCTY......]], ",",wiz_6[[#This Row],[DS]])</f>
        <v>FORT WAYNE,IN</v>
      </c>
      <c r="J971" t="str">
        <f>TRIM(CONCATENATE(wiz_6[[#This Row],[SHIPPER..................]],wiz_6[[#This Row],[ZIP2..]],wiz_6[[#This Row],[ZIP3..]]))</f>
        <v>b: BM2 FREIGHT SERVIC| 3865446801</v>
      </c>
      <c r="K971">
        <v>2</v>
      </c>
      <c r="L971">
        <v>1.33</v>
      </c>
      <c r="M971">
        <v>0.27</v>
      </c>
      <c r="N971">
        <v>612</v>
      </c>
      <c r="O971">
        <v>1.21</v>
      </c>
      <c r="P971">
        <v>112</v>
      </c>
      <c r="Q971">
        <v>0.33</v>
      </c>
      <c r="R971">
        <v>-37</v>
      </c>
      <c r="S971">
        <v>-84</v>
      </c>
      <c r="T971">
        <v>1</v>
      </c>
      <c r="U971">
        <v>-304</v>
      </c>
      <c r="V971">
        <v>-387</v>
      </c>
      <c r="W971">
        <v>38301</v>
      </c>
      <c r="X971">
        <v>38654</v>
      </c>
      <c r="Y971">
        <v>46801</v>
      </c>
      <c r="Z971">
        <v>1.38</v>
      </c>
      <c r="AA971">
        <f t="shared" si="199"/>
        <v>10012</v>
      </c>
      <c r="AB971">
        <f t="shared" si="200"/>
        <v>-774</v>
      </c>
      <c r="AC971">
        <f t="shared" si="201"/>
        <v>6159</v>
      </c>
      <c r="AD971">
        <f t="shared" si="202"/>
        <v>0.6151618058330004</v>
      </c>
      <c r="AE971">
        <f t="shared" si="203"/>
        <v>0</v>
      </c>
      <c r="AF971" t="e">
        <f t="shared" ca="1" si="204"/>
        <v>#N/A</v>
      </c>
      <c r="AG971" t="e">
        <f t="shared" ca="1" si="205"/>
        <v>#N/A</v>
      </c>
      <c r="AH971" t="e">
        <f t="shared" ca="1" si="206"/>
        <v>#N/A</v>
      </c>
      <c r="AI971" t="e">
        <f t="shared" ca="1" si="195"/>
        <v>#N/A</v>
      </c>
      <c r="AJ971">
        <f t="shared" si="196"/>
        <v>1.9976028765481422E-4</v>
      </c>
      <c r="AK971">
        <f t="shared" si="197"/>
        <v>0</v>
      </c>
      <c r="AL971" t="e">
        <f t="shared" ca="1" si="207"/>
        <v>#N/A</v>
      </c>
      <c r="AM971" t="b">
        <f t="shared" si="198"/>
        <v>0</v>
      </c>
    </row>
    <row r="972" spans="1:39" x14ac:dyDescent="0.3">
      <c r="A972" t="s">
        <v>37</v>
      </c>
      <c r="B972" t="s">
        <v>38</v>
      </c>
      <c r="C972" t="s">
        <v>39</v>
      </c>
      <c r="D972" t="s">
        <v>66</v>
      </c>
      <c r="E972" t="s">
        <v>774</v>
      </c>
      <c r="F972" s="13" t="str">
        <f>_xlfn.CONCAT(wiz_6[[#This Row],[OCTY......]],",",wiz_6[[#This Row],[OS]])</f>
        <v>BYHALIA   ,MS</v>
      </c>
      <c r="G972" t="s">
        <v>246</v>
      </c>
      <c r="H972" t="s">
        <v>1005</v>
      </c>
      <c r="I972" s="13" t="str">
        <f>_xlfn.CONCAT(wiz_6[[#This Row],[DCTY......]], ",",wiz_6[[#This Row],[DS]])</f>
        <v>HAMMOND   ,LA</v>
      </c>
      <c r="J972" t="str">
        <f>TRIM(CONCATENATE(wiz_6[[#This Row],[SHIPPER..................]],wiz_6[[#This Row],[ZIP2..]],wiz_6[[#This Row],[ZIP3..]]))</f>
        <v>b: C H ROBINSON | 3861170401</v>
      </c>
      <c r="K972">
        <v>3</v>
      </c>
      <c r="L972">
        <v>1.73</v>
      </c>
      <c r="M972">
        <v>0.28000000000000003</v>
      </c>
      <c r="N972">
        <v>348</v>
      </c>
      <c r="O972">
        <v>0.71</v>
      </c>
      <c r="P972">
        <v>29</v>
      </c>
      <c r="Q972">
        <v>0.25</v>
      </c>
      <c r="R972">
        <v>-24</v>
      </c>
      <c r="S972">
        <v>19</v>
      </c>
      <c r="T972">
        <v>29</v>
      </c>
      <c r="U972">
        <v>-301</v>
      </c>
      <c r="V972">
        <v>-253</v>
      </c>
      <c r="W972">
        <v>38101</v>
      </c>
      <c r="X972">
        <v>38611</v>
      </c>
      <c r="Y972">
        <v>70401</v>
      </c>
      <c r="Z972">
        <v>1.79</v>
      </c>
      <c r="AA972">
        <f t="shared" si="199"/>
        <v>10012</v>
      </c>
      <c r="AB972">
        <f t="shared" si="200"/>
        <v>-759</v>
      </c>
      <c r="AC972">
        <f t="shared" si="201"/>
        <v>6159</v>
      </c>
      <c r="AD972">
        <f t="shared" si="202"/>
        <v>0.6151618058330004</v>
      </c>
      <c r="AE972">
        <f t="shared" si="203"/>
        <v>0</v>
      </c>
      <c r="AF972" t="e">
        <f t="shared" ca="1" si="204"/>
        <v>#N/A</v>
      </c>
      <c r="AG972" t="e">
        <f t="shared" ca="1" si="205"/>
        <v>#N/A</v>
      </c>
      <c r="AH972" t="e">
        <f t="shared" ca="1" si="206"/>
        <v>#N/A</v>
      </c>
      <c r="AI972" t="e">
        <f t="shared" ca="1" si="195"/>
        <v>#N/A</v>
      </c>
      <c r="AJ972">
        <f t="shared" si="196"/>
        <v>2.9964043148222132E-4</v>
      </c>
      <c r="AK972">
        <f t="shared" si="197"/>
        <v>0</v>
      </c>
      <c r="AL972" t="e">
        <f t="shared" ca="1" si="207"/>
        <v>#N/A</v>
      </c>
      <c r="AM972" t="b">
        <f t="shared" si="198"/>
        <v>0</v>
      </c>
    </row>
    <row r="973" spans="1:39" x14ac:dyDescent="0.3">
      <c r="A973" t="s">
        <v>400</v>
      </c>
      <c r="B973" t="s">
        <v>401</v>
      </c>
      <c r="C973" t="s">
        <v>39</v>
      </c>
      <c r="D973" t="s">
        <v>66</v>
      </c>
      <c r="E973" t="s">
        <v>774</v>
      </c>
      <c r="F973" s="13" t="str">
        <f>_xlfn.CONCAT(wiz_6[[#This Row],[OCTY......]],",",wiz_6[[#This Row],[OS]])</f>
        <v>BYHALIA   ,MS</v>
      </c>
      <c r="G973" t="s">
        <v>176</v>
      </c>
      <c r="H973" t="s">
        <v>1067</v>
      </c>
      <c r="I973" s="13" t="str">
        <f>_xlfn.CONCAT(wiz_6[[#This Row],[DCTY......]], ",",wiz_6[[#This Row],[DS]])</f>
        <v>KENTWOOD  ,MI</v>
      </c>
      <c r="J973" t="str">
        <f>TRIM(CONCATENATE(wiz_6[[#This Row],[SHIPPER..................]],wiz_6[[#This Row],[ZIP2..]],wiz_6[[#This Row],[ZIP3..]]))</f>
        <v>KELLOGG COMPANY MLXP| 3861149509</v>
      </c>
      <c r="K973">
        <v>1</v>
      </c>
      <c r="L973">
        <v>2.0499999999999998</v>
      </c>
      <c r="M973">
        <v>0.28999999999999998</v>
      </c>
      <c r="N973">
        <v>698</v>
      </c>
      <c r="O973">
        <v>1.39</v>
      </c>
      <c r="P973">
        <v>29</v>
      </c>
      <c r="Q973">
        <v>0.25</v>
      </c>
      <c r="R973">
        <v>-48</v>
      </c>
      <c r="S973">
        <v>-37</v>
      </c>
      <c r="T973">
        <v>0</v>
      </c>
      <c r="U973">
        <v>-49</v>
      </c>
      <c r="V973">
        <v>-86</v>
      </c>
      <c r="W973">
        <v>38101</v>
      </c>
      <c r="X973">
        <v>38611</v>
      </c>
      <c r="Y973">
        <v>49509</v>
      </c>
      <c r="Z973">
        <v>2.12</v>
      </c>
      <c r="AA973">
        <f t="shared" si="199"/>
        <v>10012</v>
      </c>
      <c r="AB973">
        <f t="shared" si="200"/>
        <v>-86</v>
      </c>
      <c r="AC973">
        <f t="shared" si="201"/>
        <v>6159</v>
      </c>
      <c r="AD973">
        <f t="shared" si="202"/>
        <v>0.6151618058330004</v>
      </c>
      <c r="AE973">
        <f t="shared" si="203"/>
        <v>0</v>
      </c>
      <c r="AF973" t="e">
        <f t="shared" ca="1" si="204"/>
        <v>#N/A</v>
      </c>
      <c r="AG973" t="e">
        <f t="shared" ca="1" si="205"/>
        <v>#N/A</v>
      </c>
      <c r="AH973" t="e">
        <f t="shared" ca="1" si="206"/>
        <v>#N/A</v>
      </c>
      <c r="AI973" t="e">
        <f t="shared" ca="1" si="195"/>
        <v>#N/A</v>
      </c>
      <c r="AJ973">
        <f t="shared" si="196"/>
        <v>9.988014382740711E-5</v>
      </c>
      <c r="AK973">
        <f t="shared" si="197"/>
        <v>0</v>
      </c>
      <c r="AL973" t="e">
        <f t="shared" ca="1" si="207"/>
        <v>#N/A</v>
      </c>
      <c r="AM973" t="b">
        <f t="shared" si="198"/>
        <v>0</v>
      </c>
    </row>
    <row r="974" spans="1:39" x14ac:dyDescent="0.3">
      <c r="A974" t="s">
        <v>47</v>
      </c>
      <c r="B974" t="s">
        <v>48</v>
      </c>
      <c r="C974" t="s">
        <v>39</v>
      </c>
      <c r="D974" t="s">
        <v>66</v>
      </c>
      <c r="E974" t="s">
        <v>774</v>
      </c>
      <c r="F974" s="13" t="str">
        <f>_xlfn.CONCAT(wiz_6[[#This Row],[OCTY......]],",",wiz_6[[#This Row],[OS]])</f>
        <v>BYHALIA   ,MS</v>
      </c>
      <c r="G974" t="s">
        <v>68</v>
      </c>
      <c r="H974" t="s">
        <v>231</v>
      </c>
      <c r="I974" s="13" t="str">
        <f>_xlfn.CONCAT(wiz_6[[#This Row],[DCTY......]], ",",wiz_6[[#This Row],[DS]])</f>
        <v>STATESVILL,NC</v>
      </c>
      <c r="J974" t="str">
        <f>TRIM(CONCATENATE(wiz_6[[#This Row],[SHIPPER..................]],wiz_6[[#This Row],[ZIP2..]],wiz_6[[#This Row],[ZIP3..]]))</f>
        <v>LOWES MLXP VAN ONE WA| 3861128625</v>
      </c>
      <c r="K974">
        <v>1</v>
      </c>
      <c r="L974">
        <v>1.92</v>
      </c>
      <c r="M974">
        <v>0.21</v>
      </c>
      <c r="N974">
        <v>604</v>
      </c>
      <c r="O974">
        <v>2.04</v>
      </c>
      <c r="P974">
        <v>308</v>
      </c>
      <c r="Q974">
        <v>0.55000000000000004</v>
      </c>
      <c r="R974">
        <v>0</v>
      </c>
      <c r="S974">
        <v>-5</v>
      </c>
      <c r="T974">
        <v>-196</v>
      </c>
      <c r="U974">
        <v>-185</v>
      </c>
      <c r="V974">
        <v>-386</v>
      </c>
      <c r="W974">
        <v>72901</v>
      </c>
      <c r="X974">
        <v>38611</v>
      </c>
      <c r="Y974">
        <v>28625</v>
      </c>
      <c r="Z974">
        <v>1.91</v>
      </c>
      <c r="AA974">
        <f t="shared" si="199"/>
        <v>10012</v>
      </c>
      <c r="AB974">
        <f t="shared" si="200"/>
        <v>-386</v>
      </c>
      <c r="AC974">
        <f t="shared" si="201"/>
        <v>6159</v>
      </c>
      <c r="AD974">
        <f t="shared" si="202"/>
        <v>0.6151618058330004</v>
      </c>
      <c r="AE974">
        <f t="shared" si="203"/>
        <v>0</v>
      </c>
      <c r="AF974" t="e">
        <f t="shared" ca="1" si="204"/>
        <v>#N/A</v>
      </c>
      <c r="AG974" t="e">
        <f t="shared" ca="1" si="205"/>
        <v>#N/A</v>
      </c>
      <c r="AH974" t="e">
        <f t="shared" ca="1" si="206"/>
        <v>#N/A</v>
      </c>
      <c r="AI974" t="e">
        <f t="shared" ca="1" si="195"/>
        <v>#N/A</v>
      </c>
      <c r="AJ974">
        <f t="shared" si="196"/>
        <v>9.988014382740711E-5</v>
      </c>
      <c r="AK974">
        <f t="shared" si="197"/>
        <v>0</v>
      </c>
      <c r="AL974" t="e">
        <f t="shared" ca="1" si="207"/>
        <v>#N/A</v>
      </c>
      <c r="AM974" t="b">
        <f t="shared" si="198"/>
        <v>0</v>
      </c>
    </row>
    <row r="975" spans="1:39" x14ac:dyDescent="0.3">
      <c r="A975" t="s">
        <v>47</v>
      </c>
      <c r="B975" t="s">
        <v>48</v>
      </c>
      <c r="C975" t="s">
        <v>39</v>
      </c>
      <c r="D975" t="s">
        <v>66</v>
      </c>
      <c r="E975" t="s">
        <v>497</v>
      </c>
      <c r="F975" s="13" t="str">
        <f>_xlfn.CONCAT(wiz_6[[#This Row],[OCTY......]],",",wiz_6[[#This Row],[OS]])</f>
        <v>SOUTHAVEN ,MS</v>
      </c>
      <c r="G975" t="s">
        <v>68</v>
      </c>
      <c r="H975" t="s">
        <v>231</v>
      </c>
      <c r="I975" s="13" t="str">
        <f>_xlfn.CONCAT(wiz_6[[#This Row],[DCTY......]], ",",wiz_6[[#This Row],[DS]])</f>
        <v>STATESVILL,NC</v>
      </c>
      <c r="J975" t="str">
        <f>TRIM(CONCATENATE(wiz_6[[#This Row],[SHIPPER..................]],wiz_6[[#This Row],[ZIP2..]],wiz_6[[#This Row],[ZIP3..]]))</f>
        <v>LOWES MLXP VAN ONE WA| 3867128625</v>
      </c>
      <c r="K975">
        <v>10</v>
      </c>
      <c r="L975">
        <v>1.92</v>
      </c>
      <c r="M975">
        <v>0.21</v>
      </c>
      <c r="N975">
        <v>609</v>
      </c>
      <c r="O975">
        <v>1.28</v>
      </c>
      <c r="P975">
        <v>29</v>
      </c>
      <c r="Q975">
        <v>0.27</v>
      </c>
      <c r="R975">
        <v>-7</v>
      </c>
      <c r="S975">
        <v>51</v>
      </c>
      <c r="T975">
        <v>-16</v>
      </c>
      <c r="U975">
        <v>-117</v>
      </c>
      <c r="V975">
        <v>-82</v>
      </c>
      <c r="W975">
        <v>38101</v>
      </c>
      <c r="X975">
        <v>38671</v>
      </c>
      <c r="Y975">
        <v>28625</v>
      </c>
      <c r="Z975">
        <v>1.91</v>
      </c>
      <c r="AA975">
        <f t="shared" si="199"/>
        <v>10012</v>
      </c>
      <c r="AB975">
        <f t="shared" si="200"/>
        <v>-820</v>
      </c>
      <c r="AC975">
        <f t="shared" si="201"/>
        <v>6159</v>
      </c>
      <c r="AD975">
        <f t="shared" si="202"/>
        <v>0.6151618058330004</v>
      </c>
      <c r="AE975">
        <f t="shared" si="203"/>
        <v>0</v>
      </c>
      <c r="AF975" t="e">
        <f t="shared" ca="1" si="204"/>
        <v>#N/A</v>
      </c>
      <c r="AG975" t="e">
        <f t="shared" ca="1" si="205"/>
        <v>#N/A</v>
      </c>
      <c r="AH975" t="e">
        <f t="shared" ca="1" si="206"/>
        <v>#N/A</v>
      </c>
      <c r="AI975" t="e">
        <f t="shared" ca="1" si="195"/>
        <v>#N/A</v>
      </c>
      <c r="AJ975">
        <f t="shared" si="196"/>
        <v>9.9880143827407101E-4</v>
      </c>
      <c r="AK975">
        <f t="shared" si="197"/>
        <v>0</v>
      </c>
      <c r="AL975" t="e">
        <f t="shared" ca="1" si="207"/>
        <v>#N/A</v>
      </c>
      <c r="AM975" t="b">
        <f t="shared" si="198"/>
        <v>0</v>
      </c>
    </row>
    <row r="976" spans="1:39" x14ac:dyDescent="0.3">
      <c r="A976" t="s">
        <v>47</v>
      </c>
      <c r="B976" t="s">
        <v>48</v>
      </c>
      <c r="C976" t="s">
        <v>39</v>
      </c>
      <c r="D976" t="s">
        <v>66</v>
      </c>
      <c r="E976" t="s">
        <v>774</v>
      </c>
      <c r="F976" s="13" t="str">
        <f>_xlfn.CONCAT(wiz_6[[#This Row],[OCTY......]],",",wiz_6[[#This Row],[OS]])</f>
        <v>BYHALIA   ,MS</v>
      </c>
      <c r="G976" t="s">
        <v>68</v>
      </c>
      <c r="H976" t="s">
        <v>69</v>
      </c>
      <c r="I976" s="13" t="str">
        <f>_xlfn.CONCAT(wiz_6[[#This Row],[DCTY......]], ",",wiz_6[[#This Row],[DS]])</f>
        <v>GARYSBURG ,NC</v>
      </c>
      <c r="J976" t="str">
        <f>TRIM(CONCATENATE(wiz_6[[#This Row],[SHIPPER..................]],wiz_6[[#This Row],[ZIP2..]],wiz_6[[#This Row],[ZIP3..]]))</f>
        <v>LOWES MLXP VAN ONE WA| 3861127831</v>
      </c>
      <c r="K976">
        <v>4</v>
      </c>
      <c r="L976">
        <v>1.98</v>
      </c>
      <c r="M976">
        <v>0.21</v>
      </c>
      <c r="N976">
        <v>802</v>
      </c>
      <c r="O976">
        <v>2.08</v>
      </c>
      <c r="P976">
        <v>37</v>
      </c>
      <c r="Q976">
        <v>0.28000000000000003</v>
      </c>
      <c r="R976">
        <v>0</v>
      </c>
      <c r="S976">
        <v>-5</v>
      </c>
      <c r="T976">
        <v>-76</v>
      </c>
      <c r="U976">
        <v>-107</v>
      </c>
      <c r="V976">
        <v>-188</v>
      </c>
      <c r="W976">
        <v>38611</v>
      </c>
      <c r="X976">
        <v>38611</v>
      </c>
      <c r="Y976">
        <v>27831</v>
      </c>
      <c r="Z976">
        <v>1.97</v>
      </c>
      <c r="AA976">
        <f t="shared" si="199"/>
        <v>10012</v>
      </c>
      <c r="AB976">
        <f t="shared" si="200"/>
        <v>-752</v>
      </c>
      <c r="AC976">
        <f t="shared" si="201"/>
        <v>6159</v>
      </c>
      <c r="AD976">
        <f t="shared" si="202"/>
        <v>0.6151618058330004</v>
      </c>
      <c r="AE976">
        <f t="shared" si="203"/>
        <v>0</v>
      </c>
      <c r="AF976" t="e">
        <f t="shared" ca="1" si="204"/>
        <v>#N/A</v>
      </c>
      <c r="AG976" t="e">
        <f t="shared" ca="1" si="205"/>
        <v>#N/A</v>
      </c>
      <c r="AH976" t="e">
        <f t="shared" ca="1" si="206"/>
        <v>#N/A</v>
      </c>
      <c r="AI976" t="e">
        <f t="shared" ca="1" si="195"/>
        <v>#N/A</v>
      </c>
      <c r="AJ976">
        <f t="shared" si="196"/>
        <v>3.9952057530962844E-4</v>
      </c>
      <c r="AK976">
        <f t="shared" si="197"/>
        <v>0</v>
      </c>
      <c r="AL976" t="e">
        <f t="shared" ca="1" si="207"/>
        <v>#N/A</v>
      </c>
      <c r="AM976" t="b">
        <f t="shared" si="198"/>
        <v>0</v>
      </c>
    </row>
    <row r="977" spans="1:39" x14ac:dyDescent="0.3">
      <c r="A977" t="s">
        <v>47</v>
      </c>
      <c r="B977" t="s">
        <v>48</v>
      </c>
      <c r="C977" t="s">
        <v>39</v>
      </c>
      <c r="D977" t="s">
        <v>66</v>
      </c>
      <c r="E977" t="s">
        <v>497</v>
      </c>
      <c r="F977" s="13" t="str">
        <f>_xlfn.CONCAT(wiz_6[[#This Row],[OCTY......]],",",wiz_6[[#This Row],[OS]])</f>
        <v>SOUTHAVEN ,MS</v>
      </c>
      <c r="G977" t="s">
        <v>68</v>
      </c>
      <c r="H977" t="s">
        <v>69</v>
      </c>
      <c r="I977" s="13" t="str">
        <f>_xlfn.CONCAT(wiz_6[[#This Row],[DCTY......]], ",",wiz_6[[#This Row],[DS]])</f>
        <v>GARYSBURG ,NC</v>
      </c>
      <c r="J977" t="str">
        <f>TRIM(CONCATENATE(wiz_6[[#This Row],[SHIPPER..................]],wiz_6[[#This Row],[ZIP2..]],wiz_6[[#This Row],[ZIP3..]]))</f>
        <v>LOWES MLXP VAN ONE WA| 3867127831</v>
      </c>
      <c r="K977">
        <v>1</v>
      </c>
      <c r="L977">
        <v>1.98</v>
      </c>
      <c r="M977">
        <v>0.21</v>
      </c>
      <c r="N977">
        <v>806</v>
      </c>
      <c r="O977">
        <v>1.77</v>
      </c>
      <c r="P977">
        <v>12</v>
      </c>
      <c r="Q977">
        <v>0.25</v>
      </c>
      <c r="R977">
        <v>0</v>
      </c>
      <c r="S977">
        <v>51</v>
      </c>
      <c r="T977">
        <v>-2</v>
      </c>
      <c r="U977">
        <v>-81</v>
      </c>
      <c r="V977">
        <v>-32</v>
      </c>
      <c r="W977">
        <v>38101</v>
      </c>
      <c r="X977">
        <v>38671</v>
      </c>
      <c r="Y977">
        <v>27831</v>
      </c>
      <c r="Z977">
        <v>1.97</v>
      </c>
      <c r="AA977">
        <f t="shared" si="199"/>
        <v>10012</v>
      </c>
      <c r="AB977">
        <f t="shared" si="200"/>
        <v>-32</v>
      </c>
      <c r="AC977">
        <f t="shared" si="201"/>
        <v>6159</v>
      </c>
      <c r="AD977">
        <f t="shared" si="202"/>
        <v>0.6151618058330004</v>
      </c>
      <c r="AE977">
        <f t="shared" si="203"/>
        <v>0</v>
      </c>
      <c r="AF977" t="e">
        <f t="shared" ca="1" si="204"/>
        <v>#N/A</v>
      </c>
      <c r="AG977" t="e">
        <f t="shared" ca="1" si="205"/>
        <v>#N/A</v>
      </c>
      <c r="AH977" t="e">
        <f t="shared" ca="1" si="206"/>
        <v>#N/A</v>
      </c>
      <c r="AI977" t="e">
        <f t="shared" ca="1" si="195"/>
        <v>#N/A</v>
      </c>
      <c r="AJ977">
        <f t="shared" si="196"/>
        <v>9.988014382740711E-5</v>
      </c>
      <c r="AK977">
        <f t="shared" si="197"/>
        <v>0</v>
      </c>
      <c r="AL977" t="e">
        <f t="shared" ca="1" si="207"/>
        <v>#N/A</v>
      </c>
      <c r="AM977" t="b">
        <f t="shared" si="198"/>
        <v>0</v>
      </c>
    </row>
    <row r="978" spans="1:39" x14ac:dyDescent="0.3">
      <c r="A978" t="s">
        <v>400</v>
      </c>
      <c r="B978" t="s">
        <v>401</v>
      </c>
      <c r="C978" t="s">
        <v>39</v>
      </c>
      <c r="D978" t="s">
        <v>66</v>
      </c>
      <c r="E978" t="s">
        <v>774</v>
      </c>
      <c r="F978" s="13" t="str">
        <f>_xlfn.CONCAT(wiz_6[[#This Row],[OCTY......]],",",wiz_6[[#This Row],[OS]])</f>
        <v>BYHALIA   ,MS</v>
      </c>
      <c r="G978" t="s">
        <v>87</v>
      </c>
      <c r="H978" t="s">
        <v>589</v>
      </c>
      <c r="I978" s="13" t="str">
        <f>_xlfn.CONCAT(wiz_6[[#This Row],[DCTY......]], ",",wiz_6[[#This Row],[DS]])</f>
        <v>NEW ALBANY,OH</v>
      </c>
      <c r="J978" t="str">
        <f>TRIM(CONCATENATE(wiz_6[[#This Row],[SHIPPER..................]],wiz_6[[#This Row],[ZIP2..]],wiz_6[[#This Row],[ZIP3..]]))</f>
        <v>KELLOGG COMPANY MLXP| 3861143054</v>
      </c>
      <c r="K978">
        <v>3</v>
      </c>
      <c r="L978">
        <v>2.19</v>
      </c>
      <c r="M978">
        <v>0.28000000000000003</v>
      </c>
      <c r="N978">
        <v>587</v>
      </c>
      <c r="O978">
        <v>0.99</v>
      </c>
      <c r="P978">
        <v>29</v>
      </c>
      <c r="Q978">
        <v>0.25</v>
      </c>
      <c r="R978">
        <v>-42</v>
      </c>
      <c r="S978">
        <v>-37</v>
      </c>
      <c r="T978">
        <v>26</v>
      </c>
      <c r="U978">
        <v>236</v>
      </c>
      <c r="V978">
        <v>225</v>
      </c>
      <c r="W978">
        <v>38101</v>
      </c>
      <c r="X978">
        <v>38611</v>
      </c>
      <c r="Y978">
        <v>43054</v>
      </c>
      <c r="Z978">
        <v>2.25</v>
      </c>
      <c r="AA978">
        <f t="shared" si="199"/>
        <v>10012</v>
      </c>
      <c r="AB978">
        <f t="shared" si="200"/>
        <v>675</v>
      </c>
      <c r="AC978">
        <f t="shared" si="201"/>
        <v>6159</v>
      </c>
      <c r="AD978">
        <f t="shared" si="202"/>
        <v>0.6151618058330004</v>
      </c>
      <c r="AE978">
        <f t="shared" si="203"/>
        <v>0</v>
      </c>
      <c r="AF978" t="e">
        <f t="shared" ca="1" si="204"/>
        <v>#N/A</v>
      </c>
      <c r="AG978" t="e">
        <f t="shared" ca="1" si="205"/>
        <v>#N/A</v>
      </c>
      <c r="AH978" t="e">
        <f t="shared" ca="1" si="206"/>
        <v>#N/A</v>
      </c>
      <c r="AI978" t="e">
        <f t="shared" ca="1" si="195"/>
        <v>#N/A</v>
      </c>
      <c r="AJ978">
        <f t="shared" si="196"/>
        <v>2.9964043148222132E-4</v>
      </c>
      <c r="AK978">
        <f t="shared" si="197"/>
        <v>0</v>
      </c>
      <c r="AL978" t="e">
        <f t="shared" ca="1" si="207"/>
        <v>#N/A</v>
      </c>
      <c r="AM978" t="b">
        <f t="shared" si="198"/>
        <v>0</v>
      </c>
    </row>
    <row r="979" spans="1:39" x14ac:dyDescent="0.3">
      <c r="A979" t="s">
        <v>400</v>
      </c>
      <c r="B979" t="s">
        <v>401</v>
      </c>
      <c r="C979" t="s">
        <v>39</v>
      </c>
      <c r="D979" t="s">
        <v>66</v>
      </c>
      <c r="E979" t="s">
        <v>774</v>
      </c>
      <c r="F979" s="13" t="str">
        <f>_xlfn.CONCAT(wiz_6[[#This Row],[OCTY......]],",",wiz_6[[#This Row],[OS]])</f>
        <v>BYHALIA   ,MS</v>
      </c>
      <c r="G979" t="s">
        <v>87</v>
      </c>
      <c r="H979" t="s">
        <v>1170</v>
      </c>
      <c r="I979" s="13" t="str">
        <f>_xlfn.CONCAT(wiz_6[[#This Row],[DCTY......]], ",",wiz_6[[#This Row],[DS]])</f>
        <v>WEST JEFFE,OH</v>
      </c>
      <c r="J979" t="str">
        <f>TRIM(CONCATENATE(wiz_6[[#This Row],[SHIPPER..................]],wiz_6[[#This Row],[ZIP2..]],wiz_6[[#This Row],[ZIP3..]]))</f>
        <v>KELLOGG COMPANY MLXP| 3861143162</v>
      </c>
      <c r="K979">
        <v>33</v>
      </c>
      <c r="L979">
        <v>2.25</v>
      </c>
      <c r="M979">
        <v>0.22</v>
      </c>
      <c r="N979">
        <v>563</v>
      </c>
      <c r="O979">
        <v>1.02</v>
      </c>
      <c r="P979">
        <v>108</v>
      </c>
      <c r="Q979">
        <v>0.34</v>
      </c>
      <c r="R979">
        <v>-8</v>
      </c>
      <c r="S979">
        <v>-37</v>
      </c>
      <c r="T979">
        <v>19</v>
      </c>
      <c r="U979">
        <v>203</v>
      </c>
      <c r="V979">
        <v>185</v>
      </c>
      <c r="W979">
        <v>38343</v>
      </c>
      <c r="X979">
        <v>38611</v>
      </c>
      <c r="Y979">
        <v>43162</v>
      </c>
      <c r="Z979">
        <v>2.25</v>
      </c>
      <c r="AA979">
        <f t="shared" si="199"/>
        <v>10012</v>
      </c>
      <c r="AB979">
        <f t="shared" si="200"/>
        <v>6105</v>
      </c>
      <c r="AC979">
        <f t="shared" si="201"/>
        <v>6159</v>
      </c>
      <c r="AD979">
        <f t="shared" si="202"/>
        <v>0.6151618058330004</v>
      </c>
      <c r="AE979">
        <f t="shared" si="203"/>
        <v>0</v>
      </c>
      <c r="AF979" t="e">
        <f t="shared" ca="1" si="204"/>
        <v>#N/A</v>
      </c>
      <c r="AG979" t="e">
        <f t="shared" ca="1" si="205"/>
        <v>#N/A</v>
      </c>
      <c r="AH979" t="e">
        <f t="shared" ca="1" si="206"/>
        <v>#N/A</v>
      </c>
      <c r="AI979" t="e">
        <f t="shared" ca="1" si="195"/>
        <v>#N/A</v>
      </c>
      <c r="AJ979">
        <f t="shared" si="196"/>
        <v>3.2960447463044346E-3</v>
      </c>
      <c r="AK979">
        <f t="shared" si="197"/>
        <v>0</v>
      </c>
      <c r="AL979" t="e">
        <f t="shared" ca="1" si="207"/>
        <v>#N/A</v>
      </c>
      <c r="AM979" t="b">
        <f t="shared" si="198"/>
        <v>0</v>
      </c>
    </row>
    <row r="980" spans="1:39" x14ac:dyDescent="0.3">
      <c r="A980" t="s">
        <v>119</v>
      </c>
      <c r="B980" t="s">
        <v>120</v>
      </c>
      <c r="C980" t="s">
        <v>39</v>
      </c>
      <c r="D980" t="s">
        <v>66</v>
      </c>
      <c r="E980" t="s">
        <v>498</v>
      </c>
      <c r="F980" s="13" t="str">
        <f>_xlfn.CONCAT(wiz_6[[#This Row],[OCTY......]],",",wiz_6[[#This Row],[OS]])</f>
        <v>OLIVE BRAN,MS</v>
      </c>
      <c r="G980" t="s">
        <v>87</v>
      </c>
      <c r="H980" t="s">
        <v>415</v>
      </c>
      <c r="I980" s="13" t="str">
        <f>_xlfn.CONCAT(wiz_6[[#This Row],[DCTY......]], ",",wiz_6[[#This Row],[DS]])</f>
        <v>MONROE    ,OH</v>
      </c>
      <c r="J980" t="str">
        <f>TRIM(CONCATENATE(wiz_6[[#This Row],[SHIPPER..................]],wiz_6[[#This Row],[ZIP2..]],wiz_6[[#This Row],[ZIP3..]]))</f>
        <v>b: HUB GROUP INC | 3865445050</v>
      </c>
      <c r="K980">
        <v>2</v>
      </c>
      <c r="L980">
        <v>2.2599999999999998</v>
      </c>
      <c r="M980">
        <v>0.28000000000000003</v>
      </c>
      <c r="N980">
        <v>512</v>
      </c>
      <c r="O980">
        <v>1.0900000000000001</v>
      </c>
      <c r="P980">
        <v>9</v>
      </c>
      <c r="Q980">
        <v>0.25</v>
      </c>
      <c r="R980">
        <v>-36</v>
      </c>
      <c r="S980">
        <v>12</v>
      </c>
      <c r="T980">
        <v>-11</v>
      </c>
      <c r="U980">
        <v>261</v>
      </c>
      <c r="V980">
        <v>262</v>
      </c>
      <c r="W980">
        <v>38101</v>
      </c>
      <c r="X980">
        <v>38654</v>
      </c>
      <c r="Y980">
        <v>45050</v>
      </c>
      <c r="Z980">
        <v>2.3199999999999998</v>
      </c>
      <c r="AA980">
        <f t="shared" si="199"/>
        <v>10012</v>
      </c>
      <c r="AB980">
        <f t="shared" si="200"/>
        <v>524</v>
      </c>
      <c r="AC980">
        <f t="shared" si="201"/>
        <v>6159</v>
      </c>
      <c r="AD980">
        <f t="shared" si="202"/>
        <v>0.6151618058330004</v>
      </c>
      <c r="AE980">
        <f t="shared" si="203"/>
        <v>0</v>
      </c>
      <c r="AF980" t="e">
        <f t="shared" ca="1" si="204"/>
        <v>#N/A</v>
      </c>
      <c r="AG980" t="e">
        <f t="shared" ca="1" si="205"/>
        <v>#N/A</v>
      </c>
      <c r="AH980" t="e">
        <f t="shared" ca="1" si="206"/>
        <v>#N/A</v>
      </c>
      <c r="AI980" t="e">
        <f t="shared" ca="1" si="195"/>
        <v>#N/A</v>
      </c>
      <c r="AJ980">
        <f t="shared" si="196"/>
        <v>1.9976028765481422E-4</v>
      </c>
      <c r="AK980">
        <f t="shared" si="197"/>
        <v>0</v>
      </c>
      <c r="AL980" t="e">
        <f t="shared" ca="1" si="207"/>
        <v>#N/A</v>
      </c>
      <c r="AM980" t="b">
        <f t="shared" si="198"/>
        <v>0</v>
      </c>
    </row>
    <row r="981" spans="1:39" x14ac:dyDescent="0.3">
      <c r="A981" t="s">
        <v>119</v>
      </c>
      <c r="B981" t="s">
        <v>120</v>
      </c>
      <c r="C981" t="s">
        <v>39</v>
      </c>
      <c r="D981" t="s">
        <v>66</v>
      </c>
      <c r="E981" t="s">
        <v>498</v>
      </c>
      <c r="F981" s="13" t="str">
        <f>_xlfn.CONCAT(wiz_6[[#This Row],[OCTY......]],",",wiz_6[[#This Row],[OS]])</f>
        <v>OLIVE BRAN,MS</v>
      </c>
      <c r="G981" t="s">
        <v>87</v>
      </c>
      <c r="H981" t="s">
        <v>259</v>
      </c>
      <c r="I981" s="13" t="str">
        <f>_xlfn.CONCAT(wiz_6[[#This Row],[DCTY......]], ",",wiz_6[[#This Row],[DS]])</f>
        <v>LUCKEY    ,OH</v>
      </c>
      <c r="J981" t="str">
        <f>TRIM(CONCATENATE(wiz_6[[#This Row],[SHIPPER..................]],wiz_6[[#This Row],[ZIP2..]],wiz_6[[#This Row],[ZIP3..]]))</f>
        <v>b: HUB GROUP INC | 3865443443</v>
      </c>
      <c r="K981">
        <v>6</v>
      </c>
      <c r="L981">
        <v>2.23</v>
      </c>
      <c r="M981">
        <v>0.28000000000000003</v>
      </c>
      <c r="N981">
        <v>676</v>
      </c>
      <c r="O981">
        <v>1.27</v>
      </c>
      <c r="P981">
        <v>39</v>
      </c>
      <c r="Q981">
        <v>0.28000000000000003</v>
      </c>
      <c r="R981">
        <v>-48</v>
      </c>
      <c r="S981">
        <v>12</v>
      </c>
      <c r="T981">
        <v>28</v>
      </c>
      <c r="U981">
        <v>320</v>
      </c>
      <c r="V981">
        <v>360</v>
      </c>
      <c r="W981">
        <v>38654</v>
      </c>
      <c r="X981">
        <v>38654</v>
      </c>
      <c r="Y981">
        <v>43443</v>
      </c>
      <c r="Z981">
        <v>2.29</v>
      </c>
      <c r="AA981">
        <f t="shared" si="199"/>
        <v>10012</v>
      </c>
      <c r="AB981">
        <f t="shared" si="200"/>
        <v>2160</v>
      </c>
      <c r="AC981">
        <f t="shared" si="201"/>
        <v>6159</v>
      </c>
      <c r="AD981">
        <f t="shared" si="202"/>
        <v>0.6151618058330004</v>
      </c>
      <c r="AE981">
        <f t="shared" si="203"/>
        <v>0</v>
      </c>
      <c r="AF981" t="e">
        <f t="shared" ca="1" si="204"/>
        <v>#N/A</v>
      </c>
      <c r="AG981" t="e">
        <f t="shared" ca="1" si="205"/>
        <v>#N/A</v>
      </c>
      <c r="AH981" t="e">
        <f t="shared" ca="1" si="206"/>
        <v>#N/A</v>
      </c>
      <c r="AI981" t="e">
        <f t="shared" ca="1" si="195"/>
        <v>#N/A</v>
      </c>
      <c r="AJ981">
        <f t="shared" si="196"/>
        <v>5.9928086296444263E-4</v>
      </c>
      <c r="AK981">
        <f t="shared" si="197"/>
        <v>0</v>
      </c>
      <c r="AL981" t="e">
        <f t="shared" ca="1" si="207"/>
        <v>#N/A</v>
      </c>
      <c r="AM981" t="b">
        <f t="shared" si="198"/>
        <v>0</v>
      </c>
    </row>
    <row r="982" spans="1:39" x14ac:dyDescent="0.3">
      <c r="A982" t="s">
        <v>539</v>
      </c>
      <c r="B982" t="s">
        <v>540</v>
      </c>
      <c r="C982" t="s">
        <v>39</v>
      </c>
      <c r="D982" t="s">
        <v>66</v>
      </c>
      <c r="E982" t="s">
        <v>774</v>
      </c>
      <c r="F982" s="13" t="str">
        <f>_xlfn.CONCAT(wiz_6[[#This Row],[OCTY......]],",",wiz_6[[#This Row],[OS]])</f>
        <v>BYHALIA   ,MS</v>
      </c>
      <c r="G982" t="s">
        <v>87</v>
      </c>
      <c r="H982" t="s">
        <v>121</v>
      </c>
      <c r="I982" s="13" t="str">
        <f>_xlfn.CONCAT(wiz_6[[#This Row],[DCTY......]], ",",wiz_6[[#This Row],[DS]])</f>
        <v>VAN BUREN ,OH</v>
      </c>
      <c r="J982" t="str">
        <f>TRIM(CONCATENATE(wiz_6[[#This Row],[SHIPPER..................]],wiz_6[[#This Row],[ZIP2..]],wiz_6[[#This Row],[ZIP3..]]))</f>
        <v>HOME DEPOT | 3861145889</v>
      </c>
      <c r="K982">
        <v>16</v>
      </c>
      <c r="L982">
        <v>1.77</v>
      </c>
      <c r="M982">
        <v>0.2</v>
      </c>
      <c r="N982">
        <v>628</v>
      </c>
      <c r="O982">
        <v>1.17</v>
      </c>
      <c r="P982">
        <v>76</v>
      </c>
      <c r="Q982">
        <v>0.31</v>
      </c>
      <c r="R982">
        <v>3</v>
      </c>
      <c r="S982">
        <v>-42</v>
      </c>
      <c r="T982">
        <v>10</v>
      </c>
      <c r="U982">
        <v>-82</v>
      </c>
      <c r="V982">
        <v>-114</v>
      </c>
      <c r="W982">
        <v>72110</v>
      </c>
      <c r="X982">
        <v>38611</v>
      </c>
      <c r="Y982">
        <v>45889</v>
      </c>
      <c r="Z982">
        <v>1.75</v>
      </c>
      <c r="AA982">
        <f t="shared" si="199"/>
        <v>10012</v>
      </c>
      <c r="AB982">
        <f t="shared" si="200"/>
        <v>-1824</v>
      </c>
      <c r="AC982">
        <f t="shared" si="201"/>
        <v>6159</v>
      </c>
      <c r="AD982">
        <f t="shared" si="202"/>
        <v>0.6151618058330004</v>
      </c>
      <c r="AE982">
        <f t="shared" si="203"/>
        <v>0</v>
      </c>
      <c r="AF982" t="e">
        <f t="shared" ca="1" si="204"/>
        <v>#N/A</v>
      </c>
      <c r="AG982" t="e">
        <f t="shared" ca="1" si="205"/>
        <v>#N/A</v>
      </c>
      <c r="AH982" t="e">
        <f t="shared" ca="1" si="206"/>
        <v>#N/A</v>
      </c>
      <c r="AI982" t="e">
        <f t="shared" ca="1" si="195"/>
        <v>#N/A</v>
      </c>
      <c r="AJ982">
        <f t="shared" si="196"/>
        <v>1.5980823012385138E-3</v>
      </c>
      <c r="AK982">
        <f t="shared" si="197"/>
        <v>0</v>
      </c>
      <c r="AL982" t="e">
        <f t="shared" ca="1" si="207"/>
        <v>#N/A</v>
      </c>
      <c r="AM982" t="b">
        <f t="shared" si="198"/>
        <v>0</v>
      </c>
    </row>
    <row r="983" spans="1:39" x14ac:dyDescent="0.3">
      <c r="A983" t="s">
        <v>47</v>
      </c>
      <c r="B983" t="s">
        <v>48</v>
      </c>
      <c r="C983" t="s">
        <v>39</v>
      </c>
      <c r="D983" t="s">
        <v>66</v>
      </c>
      <c r="E983" t="s">
        <v>774</v>
      </c>
      <c r="F983" s="13" t="str">
        <f>_xlfn.CONCAT(wiz_6[[#This Row],[OCTY......]],",",wiz_6[[#This Row],[OS]])</f>
        <v>BYHALIA   ,MS</v>
      </c>
      <c r="G983" t="s">
        <v>87</v>
      </c>
      <c r="H983" t="s">
        <v>88</v>
      </c>
      <c r="I983" s="13" t="str">
        <f>_xlfn.CONCAT(wiz_6[[#This Row],[DCTY......]], ",",wiz_6[[#This Row],[DS]])</f>
        <v>FINDLAY   ,OH</v>
      </c>
      <c r="J983" t="str">
        <f>TRIM(CONCATENATE(wiz_6[[#This Row],[SHIPPER..................]],wiz_6[[#This Row],[ZIP2..]],wiz_6[[#This Row],[ZIP3..]]))</f>
        <v>LOWES MLXP VAN ONE WA| 3861145839</v>
      </c>
      <c r="K983">
        <v>3</v>
      </c>
      <c r="L983">
        <v>1.8</v>
      </c>
      <c r="M983">
        <v>0.21</v>
      </c>
      <c r="N983">
        <v>638</v>
      </c>
      <c r="O983">
        <v>1.21</v>
      </c>
      <c r="P983">
        <v>29</v>
      </c>
      <c r="Q983">
        <v>0.25</v>
      </c>
      <c r="R983">
        <v>0</v>
      </c>
      <c r="S983">
        <v>-5</v>
      </c>
      <c r="T983">
        <v>1</v>
      </c>
      <c r="U983">
        <v>-50</v>
      </c>
      <c r="V983">
        <v>-54</v>
      </c>
      <c r="W983">
        <v>38101</v>
      </c>
      <c r="X983">
        <v>38611</v>
      </c>
      <c r="Y983">
        <v>45839</v>
      </c>
      <c r="Z983">
        <v>1.79</v>
      </c>
      <c r="AA983">
        <f t="shared" si="199"/>
        <v>10012</v>
      </c>
      <c r="AB983">
        <f t="shared" si="200"/>
        <v>-162</v>
      </c>
      <c r="AC983">
        <f t="shared" si="201"/>
        <v>6159</v>
      </c>
      <c r="AD983">
        <f t="shared" si="202"/>
        <v>0.6151618058330004</v>
      </c>
      <c r="AE983">
        <f t="shared" si="203"/>
        <v>0</v>
      </c>
      <c r="AF983" t="e">
        <f t="shared" ca="1" si="204"/>
        <v>#N/A</v>
      </c>
      <c r="AG983" t="e">
        <f t="shared" ca="1" si="205"/>
        <v>#N/A</v>
      </c>
      <c r="AH983" t="e">
        <f t="shared" ca="1" si="206"/>
        <v>#N/A</v>
      </c>
      <c r="AI983" t="e">
        <f t="shared" ca="1" si="195"/>
        <v>#N/A</v>
      </c>
      <c r="AJ983">
        <f t="shared" si="196"/>
        <v>2.9964043148222132E-4</v>
      </c>
      <c r="AK983">
        <f t="shared" si="197"/>
        <v>0</v>
      </c>
      <c r="AL983" t="e">
        <f t="shared" ca="1" si="207"/>
        <v>#N/A</v>
      </c>
      <c r="AM983" t="b">
        <f t="shared" si="198"/>
        <v>0</v>
      </c>
    </row>
    <row r="984" spans="1:39" x14ac:dyDescent="0.3">
      <c r="A984" t="s">
        <v>47</v>
      </c>
      <c r="B984" t="s">
        <v>48</v>
      </c>
      <c r="C984" t="s">
        <v>39</v>
      </c>
      <c r="D984" t="s">
        <v>66</v>
      </c>
      <c r="E984" t="s">
        <v>497</v>
      </c>
      <c r="F984" s="13" t="str">
        <f>_xlfn.CONCAT(wiz_6[[#This Row],[OCTY......]],",",wiz_6[[#This Row],[OS]])</f>
        <v>SOUTHAVEN ,MS</v>
      </c>
      <c r="G984" t="s">
        <v>87</v>
      </c>
      <c r="H984" t="s">
        <v>88</v>
      </c>
      <c r="I984" s="13" t="str">
        <f>_xlfn.CONCAT(wiz_6[[#This Row],[DCTY......]], ",",wiz_6[[#This Row],[DS]])</f>
        <v>FINDLAY   ,OH</v>
      </c>
      <c r="J984" t="str">
        <f>TRIM(CONCATENATE(wiz_6[[#This Row],[SHIPPER..................]],wiz_6[[#This Row],[ZIP2..]],wiz_6[[#This Row],[ZIP3..]]))</f>
        <v>LOWES MLXP VAN ONE WA| 3867145839</v>
      </c>
      <c r="K984">
        <v>1</v>
      </c>
      <c r="L984">
        <v>1.92</v>
      </c>
      <c r="M984">
        <v>0.21</v>
      </c>
      <c r="N984">
        <v>634</v>
      </c>
      <c r="O984">
        <v>1.21</v>
      </c>
      <c r="P984">
        <v>12</v>
      </c>
      <c r="Q984">
        <v>0.25</v>
      </c>
      <c r="R984">
        <v>0</v>
      </c>
      <c r="S984">
        <v>51</v>
      </c>
      <c r="T984">
        <v>1</v>
      </c>
      <c r="U984">
        <v>23</v>
      </c>
      <c r="V984">
        <v>75</v>
      </c>
      <c r="W984">
        <v>38101</v>
      </c>
      <c r="X984">
        <v>38671</v>
      </c>
      <c r="Y984">
        <v>45839</v>
      </c>
      <c r="Z984">
        <v>1.91</v>
      </c>
      <c r="AA984">
        <f t="shared" si="199"/>
        <v>10012</v>
      </c>
      <c r="AB984">
        <f t="shared" si="200"/>
        <v>75</v>
      </c>
      <c r="AC984">
        <f t="shared" si="201"/>
        <v>6159</v>
      </c>
      <c r="AD984">
        <f t="shared" si="202"/>
        <v>0.6151618058330004</v>
      </c>
      <c r="AE984">
        <f t="shared" si="203"/>
        <v>0</v>
      </c>
      <c r="AF984" t="e">
        <f t="shared" ca="1" si="204"/>
        <v>#N/A</v>
      </c>
      <c r="AG984" t="e">
        <f t="shared" ca="1" si="205"/>
        <v>#N/A</v>
      </c>
      <c r="AH984" t="e">
        <f t="shared" ca="1" si="206"/>
        <v>#N/A</v>
      </c>
      <c r="AI984" t="e">
        <f t="shared" ca="1" si="195"/>
        <v>#N/A</v>
      </c>
      <c r="AJ984">
        <f t="shared" si="196"/>
        <v>9.988014382740711E-5</v>
      </c>
      <c r="AK984">
        <f t="shared" si="197"/>
        <v>0</v>
      </c>
      <c r="AL984" t="e">
        <f t="shared" ca="1" si="207"/>
        <v>#N/A</v>
      </c>
      <c r="AM984" t="b">
        <f t="shared" si="198"/>
        <v>0</v>
      </c>
    </row>
    <row r="985" spans="1:39" x14ac:dyDescent="0.3">
      <c r="A985" t="s">
        <v>346</v>
      </c>
      <c r="B985" t="s">
        <v>347</v>
      </c>
      <c r="C985" t="s">
        <v>39</v>
      </c>
      <c r="D985" t="s">
        <v>66</v>
      </c>
      <c r="E985" t="s">
        <v>498</v>
      </c>
      <c r="F985" s="13" t="str">
        <f>_xlfn.CONCAT(wiz_6[[#This Row],[OCTY......]],",",wiz_6[[#This Row],[OS]])</f>
        <v>OLIVE BRAN,MS</v>
      </c>
      <c r="G985" t="s">
        <v>87</v>
      </c>
      <c r="H985" t="s">
        <v>298</v>
      </c>
      <c r="I985" s="13" t="str">
        <f>_xlfn.CONCAT(wiz_6[[#This Row],[DCTY......]], ",",wiz_6[[#This Row],[DS]])</f>
        <v>ZANESVILLE,OH</v>
      </c>
      <c r="J985" t="str">
        <f>TRIM(CONCATENATE(wiz_6[[#This Row],[SHIPPER..................]],wiz_6[[#This Row],[ZIP2..]],wiz_6[[#This Row],[ZIP3..]]))</f>
        <v>b: COYOTE LOGISTICS | 3865443701</v>
      </c>
      <c r="K985">
        <v>1</v>
      </c>
      <c r="L985">
        <v>1.37</v>
      </c>
      <c r="M985">
        <v>0.19</v>
      </c>
      <c r="N985">
        <v>640</v>
      </c>
      <c r="O985">
        <v>1.67</v>
      </c>
      <c r="P985">
        <v>18</v>
      </c>
      <c r="Q985">
        <v>0.25</v>
      </c>
      <c r="R985">
        <v>13</v>
      </c>
      <c r="S985">
        <v>33</v>
      </c>
      <c r="T985">
        <v>-109</v>
      </c>
      <c r="U985">
        <v>-166</v>
      </c>
      <c r="V985">
        <v>-242</v>
      </c>
      <c r="W985">
        <v>38101</v>
      </c>
      <c r="X985">
        <v>38654</v>
      </c>
      <c r="Y985">
        <v>43701</v>
      </c>
      <c r="Z985">
        <v>1.34</v>
      </c>
      <c r="AA985">
        <f t="shared" si="199"/>
        <v>10012</v>
      </c>
      <c r="AB985">
        <f t="shared" si="200"/>
        <v>-242</v>
      </c>
      <c r="AC985">
        <f t="shared" si="201"/>
        <v>6159</v>
      </c>
      <c r="AD985">
        <f t="shared" si="202"/>
        <v>0.6151618058330004</v>
      </c>
      <c r="AE985">
        <f t="shared" si="203"/>
        <v>0</v>
      </c>
      <c r="AF985" t="e">
        <f t="shared" ca="1" si="204"/>
        <v>#N/A</v>
      </c>
      <c r="AG985" t="e">
        <f t="shared" ca="1" si="205"/>
        <v>#N/A</v>
      </c>
      <c r="AH985" t="e">
        <f t="shared" ca="1" si="206"/>
        <v>#N/A</v>
      </c>
      <c r="AI985" t="e">
        <f t="shared" ca="1" si="195"/>
        <v>#N/A</v>
      </c>
      <c r="AJ985">
        <f t="shared" si="196"/>
        <v>9.988014382740711E-5</v>
      </c>
      <c r="AK985">
        <f t="shared" si="197"/>
        <v>0</v>
      </c>
      <c r="AL985" t="e">
        <f t="shared" ca="1" si="207"/>
        <v>#N/A</v>
      </c>
      <c r="AM985" t="b">
        <f t="shared" si="198"/>
        <v>0</v>
      </c>
    </row>
    <row r="986" spans="1:39" x14ac:dyDescent="0.3">
      <c r="A986" t="s">
        <v>400</v>
      </c>
      <c r="B986" t="s">
        <v>401</v>
      </c>
      <c r="C986" t="s">
        <v>39</v>
      </c>
      <c r="D986" t="s">
        <v>66</v>
      </c>
      <c r="E986" t="s">
        <v>774</v>
      </c>
      <c r="F986" s="13" t="str">
        <f>_xlfn.CONCAT(wiz_6[[#This Row],[OCTY......]],",",wiz_6[[#This Row],[OS]])</f>
        <v>BYHALIA   ,MS</v>
      </c>
      <c r="G986" t="s">
        <v>544</v>
      </c>
      <c r="H986" t="s">
        <v>724</v>
      </c>
      <c r="I986" s="13" t="str">
        <f>_xlfn.CONCAT(wiz_6[[#This Row],[DCTY......]], ",",wiz_6[[#This Row],[DS]])</f>
        <v>BREINIGSVI,PA</v>
      </c>
      <c r="J986" t="str">
        <f>TRIM(CONCATENATE(wiz_6[[#This Row],[SHIPPER..................]],wiz_6[[#This Row],[ZIP2..]],wiz_6[[#This Row],[ZIP3..]]))</f>
        <v>KELLOGG COMPANY MLXP| 3861118031</v>
      </c>
      <c r="K986">
        <v>10</v>
      </c>
      <c r="L986">
        <v>2.44</v>
      </c>
      <c r="M986">
        <v>0.25</v>
      </c>
      <c r="N986">
        <v>1000</v>
      </c>
      <c r="O986">
        <v>1.91</v>
      </c>
      <c r="P986">
        <v>94</v>
      </c>
      <c r="Q986">
        <v>0.33</v>
      </c>
      <c r="R986">
        <v>-38</v>
      </c>
      <c r="S986">
        <v>-37</v>
      </c>
      <c r="T986">
        <v>-8</v>
      </c>
      <c r="U986">
        <v>240</v>
      </c>
      <c r="V986">
        <v>195</v>
      </c>
      <c r="W986">
        <v>37127</v>
      </c>
      <c r="X986">
        <v>38611</v>
      </c>
      <c r="Y986">
        <v>18031</v>
      </c>
      <c r="Z986">
        <v>2.4700000000000002</v>
      </c>
      <c r="AA986">
        <f t="shared" si="199"/>
        <v>10012</v>
      </c>
      <c r="AB986">
        <f t="shared" si="200"/>
        <v>1950</v>
      </c>
      <c r="AC986">
        <f t="shared" si="201"/>
        <v>6159</v>
      </c>
      <c r="AD986">
        <f t="shared" si="202"/>
        <v>0.6151618058330004</v>
      </c>
      <c r="AE986">
        <f t="shared" si="203"/>
        <v>0</v>
      </c>
      <c r="AF986" t="e">
        <f t="shared" ca="1" si="204"/>
        <v>#N/A</v>
      </c>
      <c r="AG986" t="e">
        <f t="shared" ca="1" si="205"/>
        <v>#N/A</v>
      </c>
      <c r="AH986" t="e">
        <f t="shared" ca="1" si="206"/>
        <v>#N/A</v>
      </c>
      <c r="AI986" t="e">
        <f t="shared" ca="1" si="195"/>
        <v>#N/A</v>
      </c>
      <c r="AJ986">
        <f t="shared" si="196"/>
        <v>9.9880143827407101E-4</v>
      </c>
      <c r="AK986">
        <f t="shared" si="197"/>
        <v>0</v>
      </c>
      <c r="AL986" t="e">
        <f t="shared" ca="1" si="207"/>
        <v>#N/A</v>
      </c>
      <c r="AM986" t="b">
        <f t="shared" si="198"/>
        <v>0</v>
      </c>
    </row>
    <row r="987" spans="1:39" x14ac:dyDescent="0.3">
      <c r="A987" t="s">
        <v>635</v>
      </c>
      <c r="B987" t="s">
        <v>636</v>
      </c>
      <c r="C987" t="s">
        <v>39</v>
      </c>
      <c r="D987" t="s">
        <v>66</v>
      </c>
      <c r="E987" t="s">
        <v>498</v>
      </c>
      <c r="F987" s="13" t="str">
        <f>_xlfn.CONCAT(wiz_6[[#This Row],[OCTY......]],",",wiz_6[[#This Row],[OS]])</f>
        <v>OLIVE BRAN,MS</v>
      </c>
      <c r="G987" t="s">
        <v>76</v>
      </c>
      <c r="H987" t="s">
        <v>672</v>
      </c>
      <c r="I987" s="13" t="str">
        <f>_xlfn.CONCAT(wiz_6[[#This Row],[DCTY......]], ",",wiz_6[[#This Row],[DS]])</f>
        <v>ARLINGTON ,TX</v>
      </c>
      <c r="J987" t="str">
        <f>TRIM(CONCATENATE(wiz_6[[#This Row],[SHIPPER..................]],wiz_6[[#This Row],[ZIP2..]],wiz_6[[#This Row],[ZIP3..]]))</f>
        <v>WILLIAMS SONOMA | 3865476001</v>
      </c>
      <c r="K987">
        <v>5</v>
      </c>
      <c r="L987">
        <v>2.0499999999999998</v>
      </c>
      <c r="M987">
        <v>0.08</v>
      </c>
      <c r="N987">
        <v>491</v>
      </c>
      <c r="O987">
        <v>0.97</v>
      </c>
      <c r="P987">
        <v>36</v>
      </c>
      <c r="Q987">
        <v>0.27</v>
      </c>
      <c r="R987">
        <v>64</v>
      </c>
      <c r="S987">
        <v>-56</v>
      </c>
      <c r="T987">
        <v>-1</v>
      </c>
      <c r="U987">
        <v>-349</v>
      </c>
      <c r="V987">
        <v>-406</v>
      </c>
      <c r="W987">
        <v>38101</v>
      </c>
      <c r="X987">
        <v>38654</v>
      </c>
      <c r="Y987">
        <v>76001</v>
      </c>
      <c r="Z987">
        <v>1.91</v>
      </c>
      <c r="AA987">
        <f t="shared" si="199"/>
        <v>10012</v>
      </c>
      <c r="AB987">
        <f t="shared" si="200"/>
        <v>-2030</v>
      </c>
      <c r="AC987">
        <f t="shared" si="201"/>
        <v>6159</v>
      </c>
      <c r="AD987">
        <f t="shared" si="202"/>
        <v>0.6151618058330004</v>
      </c>
      <c r="AE987">
        <f t="shared" si="203"/>
        <v>0</v>
      </c>
      <c r="AF987" t="e">
        <f t="shared" ca="1" si="204"/>
        <v>#N/A</v>
      </c>
      <c r="AG987" t="e">
        <f t="shared" ca="1" si="205"/>
        <v>#N/A</v>
      </c>
      <c r="AH987" t="e">
        <f t="shared" ca="1" si="206"/>
        <v>#N/A</v>
      </c>
      <c r="AI987" t="e">
        <f t="shared" ca="1" si="195"/>
        <v>#N/A</v>
      </c>
      <c r="AJ987">
        <f t="shared" si="196"/>
        <v>4.9940071913703551E-4</v>
      </c>
      <c r="AK987">
        <f t="shared" si="197"/>
        <v>0</v>
      </c>
      <c r="AL987" t="e">
        <f t="shared" ca="1" si="207"/>
        <v>#N/A</v>
      </c>
      <c r="AM987" t="b">
        <f t="shared" si="198"/>
        <v>0</v>
      </c>
    </row>
    <row r="988" spans="1:39" x14ac:dyDescent="0.3">
      <c r="A988" t="s">
        <v>400</v>
      </c>
      <c r="B988" t="s">
        <v>401</v>
      </c>
      <c r="C988" t="s">
        <v>39</v>
      </c>
      <c r="D988" t="s">
        <v>66</v>
      </c>
      <c r="E988" t="s">
        <v>774</v>
      </c>
      <c r="F988" s="13" t="str">
        <f>_xlfn.CONCAT(wiz_6[[#This Row],[OCTY......]],",",wiz_6[[#This Row],[OS]])</f>
        <v>BYHALIA   ,MS</v>
      </c>
      <c r="G988" t="s">
        <v>76</v>
      </c>
      <c r="H988" t="s">
        <v>583</v>
      </c>
      <c r="I988" s="13" t="str">
        <f>_xlfn.CONCAT(wiz_6[[#This Row],[DCTY......]], ",",wiz_6[[#This Row],[DS]])</f>
        <v>LEWISVILLE,TX</v>
      </c>
      <c r="J988" t="str">
        <f>TRIM(CONCATENATE(wiz_6[[#This Row],[SHIPPER..................]],wiz_6[[#This Row],[ZIP2..]],wiz_6[[#This Row],[ZIP3..]]))</f>
        <v>KELLOGG COMPANY MLXP| 3861175029</v>
      </c>
      <c r="K988">
        <v>109</v>
      </c>
      <c r="L988">
        <v>2.57</v>
      </c>
      <c r="M988">
        <v>0.23</v>
      </c>
      <c r="N988">
        <v>488</v>
      </c>
      <c r="O988">
        <v>0.91</v>
      </c>
      <c r="P988">
        <v>91</v>
      </c>
      <c r="Q988">
        <v>0.32</v>
      </c>
      <c r="R988">
        <v>-13</v>
      </c>
      <c r="S988">
        <v>-37</v>
      </c>
      <c r="T988">
        <v>13</v>
      </c>
      <c r="U988">
        <v>-70</v>
      </c>
      <c r="V988">
        <v>-94</v>
      </c>
      <c r="W988">
        <v>38301</v>
      </c>
      <c r="X988">
        <v>38611</v>
      </c>
      <c r="Y988">
        <v>75029</v>
      </c>
      <c r="Z988">
        <v>2.58</v>
      </c>
      <c r="AA988">
        <f t="shared" si="199"/>
        <v>10012</v>
      </c>
      <c r="AB988">
        <f t="shared" si="200"/>
        <v>-10246</v>
      </c>
      <c r="AC988">
        <f t="shared" si="201"/>
        <v>6159</v>
      </c>
      <c r="AD988">
        <f t="shared" si="202"/>
        <v>0.6151618058330004</v>
      </c>
      <c r="AE988">
        <f t="shared" si="203"/>
        <v>0</v>
      </c>
      <c r="AF988" t="e">
        <f t="shared" ca="1" si="204"/>
        <v>#N/A</v>
      </c>
      <c r="AG988" t="e">
        <f t="shared" ca="1" si="205"/>
        <v>#N/A</v>
      </c>
      <c r="AH988" t="e">
        <f t="shared" ca="1" si="206"/>
        <v>#N/A</v>
      </c>
      <c r="AI988" t="e">
        <f t="shared" ca="1" si="195"/>
        <v>#N/A</v>
      </c>
      <c r="AJ988">
        <f t="shared" si="196"/>
        <v>1.0886935677187376E-2</v>
      </c>
      <c r="AK988">
        <f t="shared" si="197"/>
        <v>0</v>
      </c>
      <c r="AL988" t="e">
        <f t="shared" ca="1" si="207"/>
        <v>#N/A</v>
      </c>
      <c r="AM988" t="b">
        <f t="shared" si="198"/>
        <v>0</v>
      </c>
    </row>
    <row r="989" spans="1:39" x14ac:dyDescent="0.3">
      <c r="A989" t="s">
        <v>47</v>
      </c>
      <c r="B989" t="s">
        <v>48</v>
      </c>
      <c r="C989" t="s">
        <v>39</v>
      </c>
      <c r="D989" t="s">
        <v>66</v>
      </c>
      <c r="E989" t="s">
        <v>709</v>
      </c>
      <c r="F989" s="13" t="str">
        <f>_xlfn.CONCAT(wiz_6[[#This Row],[OCTY......]],",",wiz_6[[#This Row],[OS]])</f>
        <v>VERONA    ,MS</v>
      </c>
      <c r="G989" t="s">
        <v>50</v>
      </c>
      <c r="H989" t="s">
        <v>362</v>
      </c>
      <c r="I989" s="13" t="str">
        <f>_xlfn.CONCAT(wiz_6[[#This Row],[DCTY......]], ",",wiz_6[[#This Row],[DS]])</f>
        <v>ADAIRSVILL,GA</v>
      </c>
      <c r="J989" t="str">
        <f>TRIM(CONCATENATE(wiz_6[[#This Row],[SHIPPER..................]],wiz_6[[#This Row],[ZIP2..]],wiz_6[[#This Row],[ZIP3..]]))</f>
        <v>LOWES MLXP VAN ONE WA| 3887930103</v>
      </c>
      <c r="K989">
        <v>1</v>
      </c>
      <c r="L989">
        <v>2.25</v>
      </c>
      <c r="M989">
        <v>0.21</v>
      </c>
      <c r="N989">
        <v>251</v>
      </c>
      <c r="O989">
        <v>0.67</v>
      </c>
      <c r="P989">
        <v>29</v>
      </c>
      <c r="Q989">
        <v>0.25</v>
      </c>
      <c r="R989">
        <v>0</v>
      </c>
      <c r="S989">
        <v>-101</v>
      </c>
      <c r="T989">
        <v>-31</v>
      </c>
      <c r="U989">
        <v>-131</v>
      </c>
      <c r="V989">
        <v>-263</v>
      </c>
      <c r="W989">
        <v>38652</v>
      </c>
      <c r="X989">
        <v>38879</v>
      </c>
      <c r="Y989">
        <v>30103</v>
      </c>
      <c r="Z989">
        <v>2.2400000000000002</v>
      </c>
      <c r="AA989">
        <f t="shared" si="199"/>
        <v>10012</v>
      </c>
      <c r="AB989">
        <f t="shared" si="200"/>
        <v>-263</v>
      </c>
      <c r="AC989">
        <f t="shared" si="201"/>
        <v>6159</v>
      </c>
      <c r="AD989">
        <f t="shared" si="202"/>
        <v>0.6151618058330004</v>
      </c>
      <c r="AE989">
        <f t="shared" si="203"/>
        <v>0</v>
      </c>
      <c r="AF989" t="e">
        <f t="shared" ca="1" si="204"/>
        <v>#N/A</v>
      </c>
      <c r="AG989" t="e">
        <f t="shared" ca="1" si="205"/>
        <v>#N/A</v>
      </c>
      <c r="AH989" t="e">
        <f t="shared" ca="1" si="206"/>
        <v>#N/A</v>
      </c>
      <c r="AI989" t="e">
        <f t="shared" ca="1" si="195"/>
        <v>#N/A</v>
      </c>
      <c r="AJ989">
        <f t="shared" si="196"/>
        <v>9.988014382740711E-5</v>
      </c>
      <c r="AK989">
        <f t="shared" si="197"/>
        <v>0</v>
      </c>
      <c r="AL989" t="e">
        <f t="shared" ca="1" si="207"/>
        <v>#N/A</v>
      </c>
      <c r="AM989" t="b">
        <f t="shared" si="198"/>
        <v>0</v>
      </c>
    </row>
    <row r="990" spans="1:39" x14ac:dyDescent="0.3">
      <c r="A990" t="s">
        <v>587</v>
      </c>
      <c r="B990" t="s">
        <v>1171</v>
      </c>
      <c r="C990" t="s">
        <v>39</v>
      </c>
      <c r="D990" t="s">
        <v>66</v>
      </c>
      <c r="E990" t="s">
        <v>228</v>
      </c>
      <c r="F990" s="13" t="str">
        <f>_xlfn.CONCAT(wiz_6[[#This Row],[OCTY......]],",",wiz_6[[#This Row],[OS]])</f>
        <v>HOUSTON   ,MS</v>
      </c>
      <c r="G990" t="s">
        <v>50</v>
      </c>
      <c r="H990" t="s">
        <v>909</v>
      </c>
      <c r="I990" s="13" t="str">
        <f>_xlfn.CONCAT(wiz_6[[#This Row],[DCTY......]], ",",wiz_6[[#This Row],[DS]])</f>
        <v>SAVANNAH  ,GA</v>
      </c>
      <c r="J990" t="str">
        <f>TRIM(CONCATENATE(wiz_6[[#This Row],[SHIPPER..................]],wiz_6[[#This Row],[ZIP2..]],wiz_6[[#This Row],[ZIP3..]]))</f>
        <v>INTERNATIONAL PAPER C| 3885131401</v>
      </c>
      <c r="K990">
        <v>1</v>
      </c>
      <c r="L990">
        <v>1.81</v>
      </c>
      <c r="M990">
        <v>0.47</v>
      </c>
      <c r="N990">
        <v>536</v>
      </c>
      <c r="O990">
        <v>1</v>
      </c>
      <c r="P990">
        <v>102</v>
      </c>
      <c r="Q990">
        <v>0.35</v>
      </c>
      <c r="R990">
        <v>-139</v>
      </c>
      <c r="S990">
        <v>-233</v>
      </c>
      <c r="T990">
        <v>10</v>
      </c>
      <c r="U990">
        <v>7</v>
      </c>
      <c r="V990">
        <v>-216</v>
      </c>
      <c r="W990">
        <v>38654</v>
      </c>
      <c r="X990">
        <v>38851</v>
      </c>
      <c r="Y990">
        <v>31401</v>
      </c>
      <c r="Z990">
        <v>2.06</v>
      </c>
      <c r="AA990">
        <f t="shared" si="199"/>
        <v>10012</v>
      </c>
      <c r="AB990">
        <f t="shared" si="200"/>
        <v>-216</v>
      </c>
      <c r="AC990">
        <f t="shared" si="201"/>
        <v>6159</v>
      </c>
      <c r="AD990">
        <f t="shared" si="202"/>
        <v>0.6151618058330004</v>
      </c>
      <c r="AE990">
        <f t="shared" si="203"/>
        <v>0</v>
      </c>
      <c r="AF990" t="e">
        <f t="shared" ca="1" si="204"/>
        <v>#N/A</v>
      </c>
      <c r="AG990" t="e">
        <f t="shared" ca="1" si="205"/>
        <v>#N/A</v>
      </c>
      <c r="AH990" t="e">
        <f t="shared" ca="1" si="206"/>
        <v>#N/A</v>
      </c>
      <c r="AI990" t="e">
        <f t="shared" ca="1" si="195"/>
        <v>#N/A</v>
      </c>
      <c r="AJ990">
        <f t="shared" si="196"/>
        <v>9.988014382740711E-5</v>
      </c>
      <c r="AK990">
        <f t="shared" si="197"/>
        <v>0</v>
      </c>
      <c r="AL990" t="e">
        <f t="shared" ca="1" si="207"/>
        <v>#N/A</v>
      </c>
      <c r="AM990" t="b">
        <f t="shared" si="198"/>
        <v>0</v>
      </c>
    </row>
    <row r="991" spans="1:39" x14ac:dyDescent="0.3">
      <c r="A991" t="s">
        <v>119</v>
      </c>
      <c r="B991" t="s">
        <v>120</v>
      </c>
      <c r="C991" t="s">
        <v>39</v>
      </c>
      <c r="D991" t="s">
        <v>66</v>
      </c>
      <c r="E991" t="s">
        <v>1172</v>
      </c>
      <c r="F991" s="13" t="str">
        <f>_xlfn.CONCAT(wiz_6[[#This Row],[OCTY......]],",",wiz_6[[#This Row],[OS]])</f>
        <v>BOONEVILLE,MS</v>
      </c>
      <c r="G991" t="s">
        <v>50</v>
      </c>
      <c r="H991" t="s">
        <v>1147</v>
      </c>
      <c r="I991" s="13" t="str">
        <f>_xlfn.CONCAT(wiz_6[[#This Row],[DCTY......]], ",",wiz_6[[#This Row],[DS]])</f>
        <v>TIFTON    ,GA</v>
      </c>
      <c r="J991" t="str">
        <f>TRIM(CONCATENATE(wiz_6[[#This Row],[SHIPPER..................]],wiz_6[[#This Row],[ZIP2..]],wiz_6[[#This Row],[ZIP3..]]))</f>
        <v>b: HUB GROUP INC | 3882931793</v>
      </c>
      <c r="K991">
        <v>1</v>
      </c>
      <c r="L991">
        <v>4.17</v>
      </c>
      <c r="M991">
        <v>0.28000000000000003</v>
      </c>
      <c r="N991">
        <v>427</v>
      </c>
      <c r="O991">
        <v>1.08</v>
      </c>
      <c r="P991">
        <v>102</v>
      </c>
      <c r="Q991">
        <v>0.35</v>
      </c>
      <c r="R991">
        <v>-30</v>
      </c>
      <c r="S991">
        <v>-233</v>
      </c>
      <c r="T991">
        <v>-46</v>
      </c>
      <c r="U991">
        <v>617</v>
      </c>
      <c r="V991">
        <v>338</v>
      </c>
      <c r="W991">
        <v>38671</v>
      </c>
      <c r="X991">
        <v>38829</v>
      </c>
      <c r="Y991">
        <v>31793</v>
      </c>
      <c r="Z991">
        <v>4.2300000000000004</v>
      </c>
      <c r="AA991">
        <f t="shared" si="199"/>
        <v>10012</v>
      </c>
      <c r="AB991">
        <f t="shared" si="200"/>
        <v>338</v>
      </c>
      <c r="AC991">
        <f t="shared" si="201"/>
        <v>6159</v>
      </c>
      <c r="AD991">
        <f t="shared" si="202"/>
        <v>0.6151618058330004</v>
      </c>
      <c r="AE991">
        <f t="shared" si="203"/>
        <v>0</v>
      </c>
      <c r="AF991" t="e">
        <f t="shared" ca="1" si="204"/>
        <v>#N/A</v>
      </c>
      <c r="AG991" t="e">
        <f t="shared" ca="1" si="205"/>
        <v>#N/A</v>
      </c>
      <c r="AH991" t="e">
        <f t="shared" ca="1" si="206"/>
        <v>#N/A</v>
      </c>
      <c r="AI991" t="e">
        <f t="shared" ca="1" si="195"/>
        <v>#N/A</v>
      </c>
      <c r="AJ991">
        <f t="shared" si="196"/>
        <v>9.988014382740711E-5</v>
      </c>
      <c r="AK991">
        <f t="shared" si="197"/>
        <v>0</v>
      </c>
      <c r="AL991" t="e">
        <f t="shared" ca="1" si="207"/>
        <v>#N/A</v>
      </c>
      <c r="AM991" t="b">
        <f t="shared" si="198"/>
        <v>0</v>
      </c>
    </row>
    <row r="992" spans="1:39" x14ac:dyDescent="0.3">
      <c r="A992" t="s">
        <v>119</v>
      </c>
      <c r="B992" t="s">
        <v>120</v>
      </c>
      <c r="C992" t="s">
        <v>39</v>
      </c>
      <c r="D992" t="s">
        <v>66</v>
      </c>
      <c r="E992" t="s">
        <v>228</v>
      </c>
      <c r="F992" s="13" t="str">
        <f>_xlfn.CONCAT(wiz_6[[#This Row],[OCTY......]],",",wiz_6[[#This Row],[OS]])</f>
        <v>HOUSTON   ,MS</v>
      </c>
      <c r="G992" t="s">
        <v>50</v>
      </c>
      <c r="H992" t="s">
        <v>1137</v>
      </c>
      <c r="I992" s="13" t="str">
        <f>_xlfn.CONCAT(wiz_6[[#This Row],[DCTY......]], ",",wiz_6[[#This Row],[DS]])</f>
        <v>VALDOSTA  ,GA</v>
      </c>
      <c r="J992" t="str">
        <f>TRIM(CONCATENATE(wiz_6[[#This Row],[SHIPPER..................]],wiz_6[[#This Row],[ZIP2..]],wiz_6[[#This Row],[ZIP3..]]))</f>
        <v>b: HUB GROUP INC | 3885131601</v>
      </c>
      <c r="K992">
        <v>1</v>
      </c>
      <c r="L992">
        <v>1.99</v>
      </c>
      <c r="M992">
        <v>0.28000000000000003</v>
      </c>
      <c r="N992">
        <v>463</v>
      </c>
      <c r="O992">
        <v>0.92</v>
      </c>
      <c r="P992">
        <v>120</v>
      </c>
      <c r="Q992">
        <v>0.35</v>
      </c>
      <c r="R992">
        <v>-32</v>
      </c>
      <c r="S992">
        <v>-275</v>
      </c>
      <c r="T992">
        <v>11</v>
      </c>
      <c r="U992">
        <v>-279</v>
      </c>
      <c r="V992">
        <v>-543</v>
      </c>
      <c r="W992">
        <v>38301</v>
      </c>
      <c r="X992">
        <v>38851</v>
      </c>
      <c r="Y992">
        <v>31601</v>
      </c>
      <c r="Z992">
        <v>2.0499999999999998</v>
      </c>
      <c r="AA992">
        <f t="shared" si="199"/>
        <v>10012</v>
      </c>
      <c r="AB992">
        <f t="shared" si="200"/>
        <v>-543</v>
      </c>
      <c r="AC992">
        <f t="shared" si="201"/>
        <v>6159</v>
      </c>
      <c r="AD992">
        <f t="shared" si="202"/>
        <v>0.6151618058330004</v>
      </c>
      <c r="AE992">
        <f t="shared" si="203"/>
        <v>0</v>
      </c>
      <c r="AF992" t="e">
        <f t="shared" ca="1" si="204"/>
        <v>#N/A</v>
      </c>
      <c r="AG992" t="e">
        <f t="shared" ca="1" si="205"/>
        <v>#N/A</v>
      </c>
      <c r="AH992" t="e">
        <f t="shared" ca="1" si="206"/>
        <v>#N/A</v>
      </c>
      <c r="AI992" t="e">
        <f t="shared" ca="1" si="195"/>
        <v>#N/A</v>
      </c>
      <c r="AJ992">
        <f t="shared" si="196"/>
        <v>9.988014382740711E-5</v>
      </c>
      <c r="AK992">
        <f t="shared" si="197"/>
        <v>0</v>
      </c>
      <c r="AL992" t="e">
        <f t="shared" ca="1" si="207"/>
        <v>#N/A</v>
      </c>
      <c r="AM992" t="b">
        <f t="shared" si="198"/>
        <v>0</v>
      </c>
    </row>
    <row r="993" spans="1:39" x14ac:dyDescent="0.3">
      <c r="A993" t="s">
        <v>119</v>
      </c>
      <c r="B993" t="s">
        <v>120</v>
      </c>
      <c r="C993" t="s">
        <v>39</v>
      </c>
      <c r="D993" t="s">
        <v>66</v>
      </c>
      <c r="E993" t="s">
        <v>709</v>
      </c>
      <c r="F993" s="13" t="str">
        <f>_xlfn.CONCAT(wiz_6[[#This Row],[OCTY......]],",",wiz_6[[#This Row],[OS]])</f>
        <v>VERONA    ,MS</v>
      </c>
      <c r="G993" t="s">
        <v>50</v>
      </c>
      <c r="H993" t="s">
        <v>1137</v>
      </c>
      <c r="I993" s="13" t="str">
        <f>_xlfn.CONCAT(wiz_6[[#This Row],[DCTY......]], ",",wiz_6[[#This Row],[DS]])</f>
        <v>VALDOSTA  ,GA</v>
      </c>
      <c r="J993" t="str">
        <f>TRIM(CONCATENATE(wiz_6[[#This Row],[SHIPPER..................]],wiz_6[[#This Row],[ZIP2..]],wiz_6[[#This Row],[ZIP3..]]))</f>
        <v>b: HUB GROUP INC | 3887931601</v>
      </c>
      <c r="K993">
        <v>3</v>
      </c>
      <c r="L993">
        <v>2.37</v>
      </c>
      <c r="M993">
        <v>0.28000000000000003</v>
      </c>
      <c r="N993">
        <v>453</v>
      </c>
      <c r="O993">
        <v>0.91</v>
      </c>
      <c r="P993">
        <v>96</v>
      </c>
      <c r="Q993">
        <v>0.32</v>
      </c>
      <c r="R993">
        <v>-31</v>
      </c>
      <c r="S993">
        <v>-67</v>
      </c>
      <c r="T993">
        <v>13</v>
      </c>
      <c r="U993">
        <v>-116</v>
      </c>
      <c r="V993">
        <v>-170</v>
      </c>
      <c r="W993">
        <v>38652</v>
      </c>
      <c r="X993">
        <v>38879</v>
      </c>
      <c r="Y993">
        <v>31601</v>
      </c>
      <c r="Z993">
        <v>2.4300000000000002</v>
      </c>
      <c r="AA993">
        <f t="shared" si="199"/>
        <v>10012</v>
      </c>
      <c r="AB993">
        <f t="shared" si="200"/>
        <v>-510</v>
      </c>
      <c r="AC993">
        <f t="shared" si="201"/>
        <v>6159</v>
      </c>
      <c r="AD993">
        <f t="shared" si="202"/>
        <v>0.6151618058330004</v>
      </c>
      <c r="AE993">
        <f t="shared" si="203"/>
        <v>0</v>
      </c>
      <c r="AF993" t="e">
        <f t="shared" ca="1" si="204"/>
        <v>#N/A</v>
      </c>
      <c r="AG993" t="e">
        <f t="shared" ca="1" si="205"/>
        <v>#N/A</v>
      </c>
      <c r="AH993" t="e">
        <f t="shared" ca="1" si="206"/>
        <v>#N/A</v>
      </c>
      <c r="AI993" t="e">
        <f t="shared" ca="1" si="195"/>
        <v>#N/A</v>
      </c>
      <c r="AJ993">
        <f t="shared" si="196"/>
        <v>2.9964043148222132E-4</v>
      </c>
      <c r="AK993">
        <f t="shared" si="197"/>
        <v>0</v>
      </c>
      <c r="AL993" t="e">
        <f t="shared" ca="1" si="207"/>
        <v>#N/A</v>
      </c>
      <c r="AM993" t="b">
        <f t="shared" si="198"/>
        <v>0</v>
      </c>
    </row>
    <row r="994" spans="1:39" x14ac:dyDescent="0.3">
      <c r="A994" t="s">
        <v>1173</v>
      </c>
      <c r="B994" t="s">
        <v>1174</v>
      </c>
      <c r="C994" t="s">
        <v>39</v>
      </c>
      <c r="D994" t="s">
        <v>66</v>
      </c>
      <c r="E994" t="s">
        <v>1175</v>
      </c>
      <c r="F994" s="13" t="str">
        <f>_xlfn.CONCAT(wiz_6[[#This Row],[OCTY......]],",",wiz_6[[#This Row],[OS]])</f>
        <v>PRAIRIE   ,MS</v>
      </c>
      <c r="G994" t="s">
        <v>53</v>
      </c>
      <c r="H994" t="s">
        <v>1176</v>
      </c>
      <c r="I994" s="13" t="str">
        <f>_xlfn.CONCAT(wiz_6[[#This Row],[DCTY......]], ",",wiz_6[[#This Row],[DS]])</f>
        <v>OLNEY     ,IL</v>
      </c>
      <c r="J994" t="str">
        <f>TRIM(CONCATENATE(wiz_6[[#This Row],[SHIPPER..................]],wiz_6[[#This Row],[ZIP2..]],wiz_6[[#This Row],[ZIP3..]]))</f>
        <v>b: ROAR LOGISTICS | 3975662450</v>
      </c>
      <c r="K994">
        <v>1</v>
      </c>
      <c r="L994">
        <v>1.39</v>
      </c>
      <c r="M994">
        <v>0.27</v>
      </c>
      <c r="N994">
        <v>422</v>
      </c>
      <c r="O994">
        <v>0.79</v>
      </c>
      <c r="P994">
        <v>131</v>
      </c>
      <c r="Q994">
        <v>0.35</v>
      </c>
      <c r="R994">
        <v>-25</v>
      </c>
      <c r="S994">
        <v>-8</v>
      </c>
      <c r="T994">
        <v>23</v>
      </c>
      <c r="U994">
        <v>-300</v>
      </c>
      <c r="V994">
        <v>-285</v>
      </c>
      <c r="W994">
        <v>39169</v>
      </c>
      <c r="X994">
        <v>39756</v>
      </c>
      <c r="Y994">
        <v>62450</v>
      </c>
      <c r="Z994">
        <v>1.44</v>
      </c>
      <c r="AA994">
        <f t="shared" si="199"/>
        <v>10012</v>
      </c>
      <c r="AB994">
        <f t="shared" si="200"/>
        <v>-285</v>
      </c>
      <c r="AC994">
        <f t="shared" si="201"/>
        <v>6159</v>
      </c>
      <c r="AD994">
        <f t="shared" si="202"/>
        <v>0.6151618058330004</v>
      </c>
      <c r="AE994">
        <f t="shared" si="203"/>
        <v>0</v>
      </c>
      <c r="AF994" t="e">
        <f t="shared" ca="1" si="204"/>
        <v>#N/A</v>
      </c>
      <c r="AG994" t="e">
        <f t="shared" ca="1" si="205"/>
        <v>#N/A</v>
      </c>
      <c r="AH994" t="e">
        <f t="shared" ca="1" si="206"/>
        <v>#N/A</v>
      </c>
      <c r="AI994" t="e">
        <f t="shared" ca="1" si="195"/>
        <v>#N/A</v>
      </c>
      <c r="AJ994">
        <f t="shared" si="196"/>
        <v>9.988014382740711E-5</v>
      </c>
      <c r="AK994">
        <f t="shared" si="197"/>
        <v>0</v>
      </c>
      <c r="AL994" t="e">
        <f t="shared" ca="1" si="207"/>
        <v>#N/A</v>
      </c>
      <c r="AM994" t="b">
        <f t="shared" si="198"/>
        <v>0</v>
      </c>
    </row>
    <row r="995" spans="1:39" x14ac:dyDescent="0.3">
      <c r="A995" t="s">
        <v>490</v>
      </c>
      <c r="B995" t="s">
        <v>850</v>
      </c>
      <c r="C995" t="s">
        <v>39</v>
      </c>
      <c r="D995" t="s">
        <v>66</v>
      </c>
      <c r="E995" t="s">
        <v>709</v>
      </c>
      <c r="F995" s="13" t="str">
        <f>_xlfn.CONCAT(wiz_6[[#This Row],[OCTY......]],",",wiz_6[[#This Row],[OS]])</f>
        <v>VERONA    ,MS</v>
      </c>
      <c r="G995" t="s">
        <v>42</v>
      </c>
      <c r="H995" t="s">
        <v>145</v>
      </c>
      <c r="I995" s="13" t="str">
        <f>_xlfn.CONCAT(wiz_6[[#This Row],[DCTY......]], ",",wiz_6[[#This Row],[DS]])</f>
        <v>AUBURN    ,IN</v>
      </c>
      <c r="J995" t="str">
        <f>TRIM(CONCATENATE(wiz_6[[#This Row],[SHIPPER..................]],wiz_6[[#This Row],[ZIP2..]],wiz_6[[#This Row],[ZIP3..]]))</f>
        <v>FREIGHTCO LLC | 3887946706</v>
      </c>
      <c r="K995">
        <v>1</v>
      </c>
      <c r="L995">
        <v>1.2</v>
      </c>
      <c r="M995">
        <v>0.21</v>
      </c>
      <c r="N995">
        <v>645</v>
      </c>
      <c r="O995">
        <v>1.71</v>
      </c>
      <c r="P995">
        <v>22</v>
      </c>
      <c r="Q995">
        <v>0.25</v>
      </c>
      <c r="R995">
        <v>13</v>
      </c>
      <c r="S995">
        <v>-8</v>
      </c>
      <c r="T995">
        <v>-118</v>
      </c>
      <c r="U995">
        <v>-469</v>
      </c>
      <c r="V995">
        <v>-595</v>
      </c>
      <c r="W995">
        <v>38824</v>
      </c>
      <c r="X995">
        <v>38879</v>
      </c>
      <c r="Y995">
        <v>46706</v>
      </c>
      <c r="Z995">
        <v>1.19</v>
      </c>
      <c r="AA995">
        <f t="shared" si="199"/>
        <v>10012</v>
      </c>
      <c r="AB995">
        <f t="shared" si="200"/>
        <v>-595</v>
      </c>
      <c r="AC995">
        <f t="shared" si="201"/>
        <v>6159</v>
      </c>
      <c r="AD995">
        <f t="shared" si="202"/>
        <v>0.6151618058330004</v>
      </c>
      <c r="AE995">
        <f t="shared" si="203"/>
        <v>0</v>
      </c>
      <c r="AF995" t="e">
        <f t="shared" ca="1" si="204"/>
        <v>#N/A</v>
      </c>
      <c r="AG995" t="e">
        <f t="shared" ca="1" si="205"/>
        <v>#N/A</v>
      </c>
      <c r="AH995" t="e">
        <f t="shared" ca="1" si="206"/>
        <v>#N/A</v>
      </c>
      <c r="AI995" t="e">
        <f t="shared" ca="1" si="195"/>
        <v>#N/A</v>
      </c>
      <c r="AJ995">
        <f t="shared" si="196"/>
        <v>9.988014382740711E-5</v>
      </c>
      <c r="AK995">
        <f t="shared" si="197"/>
        <v>0</v>
      </c>
      <c r="AL995" t="e">
        <f t="shared" ca="1" si="207"/>
        <v>#N/A</v>
      </c>
      <c r="AM995" t="b">
        <f t="shared" si="198"/>
        <v>0</v>
      </c>
    </row>
    <row r="996" spans="1:39" x14ac:dyDescent="0.3">
      <c r="A996" t="s">
        <v>78</v>
      </c>
      <c r="B996" t="s">
        <v>79</v>
      </c>
      <c r="C996" t="s">
        <v>39</v>
      </c>
      <c r="D996" t="s">
        <v>66</v>
      </c>
      <c r="E996" t="s">
        <v>709</v>
      </c>
      <c r="F996" s="13" t="str">
        <f>_xlfn.CONCAT(wiz_6[[#This Row],[OCTY......]],",",wiz_6[[#This Row],[OS]])</f>
        <v>VERONA    ,MS</v>
      </c>
      <c r="G996" t="s">
        <v>42</v>
      </c>
      <c r="H996" t="s">
        <v>81</v>
      </c>
      <c r="I996" s="13" t="str">
        <f>_xlfn.CONCAT(wiz_6[[#This Row],[DCTY......]], ",",wiz_6[[#This Row],[DS]])</f>
        <v>PENDLETON ,IN</v>
      </c>
      <c r="J996" t="str">
        <f>TRIM(CONCATENATE(wiz_6[[#This Row],[SHIPPER..................]],wiz_6[[#This Row],[ZIP2..]],wiz_6[[#This Row],[ZIP3..]]))</f>
        <v>TRACTOR SUPPLY MANHAT| 3887946064</v>
      </c>
      <c r="K996">
        <v>2</v>
      </c>
      <c r="L996">
        <v>1.92</v>
      </c>
      <c r="M996">
        <v>0.22</v>
      </c>
      <c r="N996">
        <v>529</v>
      </c>
      <c r="O996">
        <v>1</v>
      </c>
      <c r="P996">
        <v>193</v>
      </c>
      <c r="Q996">
        <v>0.43</v>
      </c>
      <c r="R996">
        <v>8</v>
      </c>
      <c r="S996">
        <v>-114</v>
      </c>
      <c r="T996">
        <v>10</v>
      </c>
      <c r="U996">
        <v>23</v>
      </c>
      <c r="V996">
        <v>-81</v>
      </c>
      <c r="W996">
        <v>38879</v>
      </c>
      <c r="X996">
        <v>38879</v>
      </c>
      <c r="Y996">
        <v>46064</v>
      </c>
      <c r="Z996">
        <v>1.92</v>
      </c>
      <c r="AA996">
        <f t="shared" si="199"/>
        <v>10012</v>
      </c>
      <c r="AB996">
        <f t="shared" si="200"/>
        <v>-162</v>
      </c>
      <c r="AC996">
        <f t="shared" si="201"/>
        <v>6159</v>
      </c>
      <c r="AD996">
        <f t="shared" si="202"/>
        <v>0.6151618058330004</v>
      </c>
      <c r="AE996">
        <f t="shared" si="203"/>
        <v>0</v>
      </c>
      <c r="AF996" t="e">
        <f t="shared" ca="1" si="204"/>
        <v>#N/A</v>
      </c>
      <c r="AG996" t="e">
        <f t="shared" ca="1" si="205"/>
        <v>#N/A</v>
      </c>
      <c r="AH996" t="e">
        <f t="shared" ca="1" si="206"/>
        <v>#N/A</v>
      </c>
      <c r="AI996" t="e">
        <f t="shared" ca="1" si="195"/>
        <v>#N/A</v>
      </c>
      <c r="AJ996">
        <f t="shared" si="196"/>
        <v>1.9976028765481422E-4</v>
      </c>
      <c r="AK996">
        <f t="shared" si="197"/>
        <v>0</v>
      </c>
      <c r="AL996" t="e">
        <f t="shared" ca="1" si="207"/>
        <v>#N/A</v>
      </c>
      <c r="AM996" t="b">
        <f t="shared" si="198"/>
        <v>0</v>
      </c>
    </row>
    <row r="997" spans="1:39" x14ac:dyDescent="0.3">
      <c r="A997" t="s">
        <v>47</v>
      </c>
      <c r="B997" t="s">
        <v>48</v>
      </c>
      <c r="C997" t="s">
        <v>39</v>
      </c>
      <c r="D997" t="s">
        <v>66</v>
      </c>
      <c r="E997" t="s">
        <v>1177</v>
      </c>
      <c r="F997" s="13" t="str">
        <f>_xlfn.CONCAT(wiz_6[[#This Row],[OCTY......]],",",wiz_6[[#This Row],[OS]])</f>
        <v>TUPELO    ,MS</v>
      </c>
      <c r="G997" t="s">
        <v>68</v>
      </c>
      <c r="H997" t="s">
        <v>231</v>
      </c>
      <c r="I997" s="13" t="str">
        <f>_xlfn.CONCAT(wiz_6[[#This Row],[DCTY......]], ",",wiz_6[[#This Row],[DS]])</f>
        <v>STATESVILL,NC</v>
      </c>
      <c r="J997" t="str">
        <f>TRIM(CONCATENATE(wiz_6[[#This Row],[SHIPPER..................]],wiz_6[[#This Row],[ZIP2..]],wiz_6[[#This Row],[ZIP3..]]))</f>
        <v>LOWES MLXP VAN ONE WA| 3880128625</v>
      </c>
      <c r="K997">
        <v>5</v>
      </c>
      <c r="L997">
        <v>1.92</v>
      </c>
      <c r="M997">
        <v>0.21</v>
      </c>
      <c r="N997">
        <v>550</v>
      </c>
      <c r="O997">
        <v>0.93</v>
      </c>
      <c r="P997">
        <v>96</v>
      </c>
      <c r="Q997">
        <v>0.33</v>
      </c>
      <c r="R997">
        <v>0</v>
      </c>
      <c r="S997">
        <v>-105</v>
      </c>
      <c r="T997">
        <v>27</v>
      </c>
      <c r="U997">
        <v>-24</v>
      </c>
      <c r="V997">
        <v>-102</v>
      </c>
      <c r="W997">
        <v>38301</v>
      </c>
      <c r="X997">
        <v>38801</v>
      </c>
      <c r="Y997">
        <v>28625</v>
      </c>
      <c r="Z997">
        <v>1.91</v>
      </c>
      <c r="AA997">
        <f t="shared" si="199"/>
        <v>10012</v>
      </c>
      <c r="AB997">
        <f t="shared" si="200"/>
        <v>-510</v>
      </c>
      <c r="AC997">
        <f t="shared" si="201"/>
        <v>6159</v>
      </c>
      <c r="AD997">
        <f t="shared" si="202"/>
        <v>0.6151618058330004</v>
      </c>
      <c r="AE997">
        <f t="shared" si="203"/>
        <v>0</v>
      </c>
      <c r="AF997" t="e">
        <f t="shared" ca="1" si="204"/>
        <v>#N/A</v>
      </c>
      <c r="AG997" t="e">
        <f t="shared" ca="1" si="205"/>
        <v>#N/A</v>
      </c>
      <c r="AH997" t="e">
        <f t="shared" ca="1" si="206"/>
        <v>#N/A</v>
      </c>
      <c r="AI997" t="e">
        <f t="shared" ca="1" si="195"/>
        <v>#N/A</v>
      </c>
      <c r="AJ997">
        <f t="shared" si="196"/>
        <v>4.9940071913703551E-4</v>
      </c>
      <c r="AK997">
        <f t="shared" si="197"/>
        <v>0</v>
      </c>
      <c r="AL997" t="e">
        <f t="shared" ca="1" si="207"/>
        <v>#N/A</v>
      </c>
      <c r="AM997" t="b">
        <f t="shared" si="198"/>
        <v>0</v>
      </c>
    </row>
    <row r="998" spans="1:39" x14ac:dyDescent="0.3">
      <c r="A998" t="s">
        <v>47</v>
      </c>
      <c r="B998" t="s">
        <v>48</v>
      </c>
      <c r="C998" t="s">
        <v>39</v>
      </c>
      <c r="D998" t="s">
        <v>66</v>
      </c>
      <c r="E998" t="s">
        <v>709</v>
      </c>
      <c r="F998" s="13" t="str">
        <f>_xlfn.CONCAT(wiz_6[[#This Row],[OCTY......]],",",wiz_6[[#This Row],[OS]])</f>
        <v>VERONA    ,MS</v>
      </c>
      <c r="G998" t="s">
        <v>68</v>
      </c>
      <c r="H998" t="s">
        <v>231</v>
      </c>
      <c r="I998" s="13" t="str">
        <f>_xlfn.CONCAT(wiz_6[[#This Row],[DCTY......]], ",",wiz_6[[#This Row],[DS]])</f>
        <v>STATESVILL,NC</v>
      </c>
      <c r="J998" t="str">
        <f>TRIM(CONCATENATE(wiz_6[[#This Row],[SHIPPER..................]],wiz_6[[#This Row],[ZIP2..]],wiz_6[[#This Row],[ZIP3..]]))</f>
        <v>LOWES MLXP VAN ONE WA| 3887928625</v>
      </c>
      <c r="K998">
        <v>15</v>
      </c>
      <c r="L998">
        <v>2.1</v>
      </c>
      <c r="M998">
        <v>0.21</v>
      </c>
      <c r="N998">
        <v>555</v>
      </c>
      <c r="O998">
        <v>1.1399999999999999</v>
      </c>
      <c r="P998">
        <v>74</v>
      </c>
      <c r="Q998">
        <v>0.31</v>
      </c>
      <c r="R998">
        <v>0</v>
      </c>
      <c r="S998">
        <v>-101</v>
      </c>
      <c r="T998">
        <v>-9</v>
      </c>
      <c r="U998">
        <v>69</v>
      </c>
      <c r="V998">
        <v>-41</v>
      </c>
      <c r="W998">
        <v>38879</v>
      </c>
      <c r="X998">
        <v>38879</v>
      </c>
      <c r="Y998">
        <v>28625</v>
      </c>
      <c r="Z998">
        <v>2.09</v>
      </c>
      <c r="AA998">
        <f t="shared" si="199"/>
        <v>10012</v>
      </c>
      <c r="AB998">
        <f t="shared" si="200"/>
        <v>-615</v>
      </c>
      <c r="AC998">
        <f t="shared" si="201"/>
        <v>6159</v>
      </c>
      <c r="AD998">
        <f t="shared" si="202"/>
        <v>0.6151618058330004</v>
      </c>
      <c r="AE998">
        <f t="shared" si="203"/>
        <v>0</v>
      </c>
      <c r="AF998" t="e">
        <f t="shared" ca="1" si="204"/>
        <v>#N/A</v>
      </c>
      <c r="AG998" t="e">
        <f t="shared" ca="1" si="205"/>
        <v>#N/A</v>
      </c>
      <c r="AH998" t="e">
        <f t="shared" ca="1" si="206"/>
        <v>#N/A</v>
      </c>
      <c r="AI998" t="e">
        <f t="shared" ca="1" si="195"/>
        <v>#N/A</v>
      </c>
      <c r="AJ998">
        <f t="shared" si="196"/>
        <v>1.4982021574111066E-3</v>
      </c>
      <c r="AK998">
        <f t="shared" si="197"/>
        <v>0</v>
      </c>
      <c r="AL998" t="e">
        <f t="shared" ca="1" si="207"/>
        <v>#N/A</v>
      </c>
      <c r="AM998" t="b">
        <f t="shared" si="198"/>
        <v>0</v>
      </c>
    </row>
    <row r="999" spans="1:39" x14ac:dyDescent="0.3">
      <c r="A999" t="s">
        <v>119</v>
      </c>
      <c r="B999" t="s">
        <v>120</v>
      </c>
      <c r="C999" t="s">
        <v>39</v>
      </c>
      <c r="D999" t="s">
        <v>66</v>
      </c>
      <c r="E999" t="s">
        <v>709</v>
      </c>
      <c r="F999" s="13" t="str">
        <f>_xlfn.CONCAT(wiz_6[[#This Row],[OCTY......]],",",wiz_6[[#This Row],[OS]])</f>
        <v>VERONA    ,MS</v>
      </c>
      <c r="G999" t="s">
        <v>68</v>
      </c>
      <c r="H999" t="s">
        <v>69</v>
      </c>
      <c r="I999" s="13" t="str">
        <f>_xlfn.CONCAT(wiz_6[[#This Row],[DCTY......]], ",",wiz_6[[#This Row],[DS]])</f>
        <v>GARYSBURG ,NC</v>
      </c>
      <c r="J999" t="str">
        <f>TRIM(CONCATENATE(wiz_6[[#This Row],[SHIPPER..................]],wiz_6[[#This Row],[ZIP2..]],wiz_6[[#This Row],[ZIP3..]]))</f>
        <v>b: HUB GROUP INC | 3887927831</v>
      </c>
      <c r="K999">
        <v>2</v>
      </c>
      <c r="L999">
        <v>1.88</v>
      </c>
      <c r="M999">
        <v>0.28000000000000003</v>
      </c>
      <c r="N999">
        <v>761</v>
      </c>
      <c r="O999">
        <v>1.81</v>
      </c>
      <c r="P999">
        <v>68</v>
      </c>
      <c r="Q999">
        <v>0.3</v>
      </c>
      <c r="R999">
        <v>-54</v>
      </c>
      <c r="S999">
        <v>-67</v>
      </c>
      <c r="T999">
        <v>-2</v>
      </c>
      <c r="U999">
        <v>1</v>
      </c>
      <c r="V999">
        <v>-68</v>
      </c>
      <c r="W999">
        <v>38652</v>
      </c>
      <c r="X999">
        <v>38879</v>
      </c>
      <c r="Y999">
        <v>27831</v>
      </c>
      <c r="Z999">
        <v>1.94</v>
      </c>
      <c r="AA999">
        <f t="shared" si="199"/>
        <v>10012</v>
      </c>
      <c r="AB999">
        <f t="shared" si="200"/>
        <v>-136</v>
      </c>
      <c r="AC999">
        <f t="shared" si="201"/>
        <v>6159</v>
      </c>
      <c r="AD999">
        <f t="shared" si="202"/>
        <v>0.6151618058330004</v>
      </c>
      <c r="AE999">
        <f t="shared" si="203"/>
        <v>0</v>
      </c>
      <c r="AF999" t="e">
        <f t="shared" ca="1" si="204"/>
        <v>#N/A</v>
      </c>
      <c r="AG999" t="e">
        <f t="shared" ca="1" si="205"/>
        <v>#N/A</v>
      </c>
      <c r="AH999" t="e">
        <f t="shared" ca="1" si="206"/>
        <v>#N/A</v>
      </c>
      <c r="AI999" t="e">
        <f t="shared" ca="1" si="195"/>
        <v>#N/A</v>
      </c>
      <c r="AJ999">
        <f t="shared" si="196"/>
        <v>1.9976028765481422E-4</v>
      </c>
      <c r="AK999">
        <f t="shared" si="197"/>
        <v>0</v>
      </c>
      <c r="AL999" t="e">
        <f t="shared" ca="1" si="207"/>
        <v>#N/A</v>
      </c>
      <c r="AM999" t="b">
        <f t="shared" si="198"/>
        <v>0</v>
      </c>
    </row>
    <row r="1000" spans="1:39" x14ac:dyDescent="0.3">
      <c r="A1000" t="s">
        <v>539</v>
      </c>
      <c r="B1000" t="s">
        <v>540</v>
      </c>
      <c r="C1000" t="s">
        <v>39</v>
      </c>
      <c r="D1000" t="s">
        <v>66</v>
      </c>
      <c r="E1000" t="s">
        <v>1177</v>
      </c>
      <c r="F1000" s="13" t="str">
        <f>_xlfn.CONCAT(wiz_6[[#This Row],[OCTY......]],",",wiz_6[[#This Row],[OS]])</f>
        <v>TUPELO    ,MS</v>
      </c>
      <c r="G1000" t="s">
        <v>87</v>
      </c>
      <c r="H1000" t="s">
        <v>415</v>
      </c>
      <c r="I1000" s="13" t="str">
        <f>_xlfn.CONCAT(wiz_6[[#This Row],[DCTY......]], ",",wiz_6[[#This Row],[DS]])</f>
        <v>MONROE    ,OH</v>
      </c>
      <c r="J1000" t="str">
        <f>TRIM(CONCATENATE(wiz_6[[#This Row],[SHIPPER..................]],wiz_6[[#This Row],[ZIP2..]],wiz_6[[#This Row],[ZIP3..]]))</f>
        <v>HOME DEPOT | 3880145050</v>
      </c>
      <c r="K1000">
        <v>11</v>
      </c>
      <c r="L1000">
        <v>1.9</v>
      </c>
      <c r="M1000">
        <v>0.2</v>
      </c>
      <c r="N1000">
        <v>503</v>
      </c>
      <c r="O1000">
        <v>0.96</v>
      </c>
      <c r="P1000">
        <v>126</v>
      </c>
      <c r="Q1000">
        <v>0.35</v>
      </c>
      <c r="R1000">
        <v>2</v>
      </c>
      <c r="S1000">
        <v>-118</v>
      </c>
      <c r="T1000">
        <v>20</v>
      </c>
      <c r="U1000">
        <v>135</v>
      </c>
      <c r="V1000">
        <v>37</v>
      </c>
      <c r="W1000">
        <v>35055</v>
      </c>
      <c r="X1000">
        <v>38801</v>
      </c>
      <c r="Y1000">
        <v>45050</v>
      </c>
      <c r="Z1000">
        <v>1.88</v>
      </c>
      <c r="AA1000">
        <f t="shared" si="199"/>
        <v>10012</v>
      </c>
      <c r="AB1000">
        <f t="shared" si="200"/>
        <v>407</v>
      </c>
      <c r="AC1000">
        <f t="shared" si="201"/>
        <v>6159</v>
      </c>
      <c r="AD1000">
        <f t="shared" si="202"/>
        <v>0.6151618058330004</v>
      </c>
      <c r="AE1000">
        <f t="shared" si="203"/>
        <v>0</v>
      </c>
      <c r="AF1000" t="e">
        <f t="shared" ca="1" si="204"/>
        <v>#N/A</v>
      </c>
      <c r="AG1000" t="e">
        <f t="shared" ca="1" si="205"/>
        <v>#N/A</v>
      </c>
      <c r="AH1000" t="e">
        <f t="shared" ca="1" si="206"/>
        <v>#N/A</v>
      </c>
      <c r="AI1000" t="e">
        <f t="shared" ca="1" si="195"/>
        <v>#N/A</v>
      </c>
      <c r="AJ1000">
        <f t="shared" si="196"/>
        <v>1.0986815821014781E-3</v>
      </c>
      <c r="AK1000">
        <f t="shared" si="197"/>
        <v>0</v>
      </c>
      <c r="AL1000" t="e">
        <f t="shared" ca="1" si="207"/>
        <v>#N/A</v>
      </c>
      <c r="AM1000" t="b">
        <f t="shared" si="198"/>
        <v>0</v>
      </c>
    </row>
    <row r="1001" spans="1:39" x14ac:dyDescent="0.3">
      <c r="A1001" t="s">
        <v>539</v>
      </c>
      <c r="B1001" t="s">
        <v>540</v>
      </c>
      <c r="C1001" t="s">
        <v>39</v>
      </c>
      <c r="D1001" t="s">
        <v>66</v>
      </c>
      <c r="E1001" t="s">
        <v>1177</v>
      </c>
      <c r="F1001" s="13" t="str">
        <f>_xlfn.CONCAT(wiz_6[[#This Row],[OCTY......]],",",wiz_6[[#This Row],[OS]])</f>
        <v>TUPELO    ,MS</v>
      </c>
      <c r="G1001" t="s">
        <v>87</v>
      </c>
      <c r="H1001" t="s">
        <v>121</v>
      </c>
      <c r="I1001" s="13" t="str">
        <f>_xlfn.CONCAT(wiz_6[[#This Row],[DCTY......]], ",",wiz_6[[#This Row],[DS]])</f>
        <v>VAN BUREN ,OH</v>
      </c>
      <c r="J1001" t="str">
        <f>TRIM(CONCATENATE(wiz_6[[#This Row],[SHIPPER..................]],wiz_6[[#This Row],[ZIP2..]],wiz_6[[#This Row],[ZIP3..]]))</f>
        <v>HOME DEPOT | 3880145889</v>
      </c>
      <c r="K1001">
        <v>12</v>
      </c>
      <c r="L1001">
        <v>1.77</v>
      </c>
      <c r="M1001">
        <v>0.21</v>
      </c>
      <c r="N1001">
        <v>637</v>
      </c>
      <c r="O1001">
        <v>1.06</v>
      </c>
      <c r="P1001">
        <v>147</v>
      </c>
      <c r="Q1001">
        <v>0.38</v>
      </c>
      <c r="R1001">
        <v>3</v>
      </c>
      <c r="S1001">
        <v>-118</v>
      </c>
      <c r="T1001">
        <v>36</v>
      </c>
      <c r="U1001">
        <v>24</v>
      </c>
      <c r="V1001">
        <v>-58</v>
      </c>
      <c r="W1001">
        <v>30057</v>
      </c>
      <c r="X1001">
        <v>38801</v>
      </c>
      <c r="Y1001">
        <v>45889</v>
      </c>
      <c r="Z1001">
        <v>1.76</v>
      </c>
      <c r="AA1001">
        <f t="shared" si="199"/>
        <v>10012</v>
      </c>
      <c r="AB1001">
        <f t="shared" si="200"/>
        <v>-696</v>
      </c>
      <c r="AC1001">
        <f t="shared" si="201"/>
        <v>6159</v>
      </c>
      <c r="AD1001">
        <f t="shared" si="202"/>
        <v>0.6151618058330004</v>
      </c>
      <c r="AE1001">
        <f t="shared" si="203"/>
        <v>0</v>
      </c>
      <c r="AF1001" t="e">
        <f t="shared" ca="1" si="204"/>
        <v>#N/A</v>
      </c>
      <c r="AG1001" t="e">
        <f t="shared" ca="1" si="205"/>
        <v>#N/A</v>
      </c>
      <c r="AH1001" t="e">
        <f t="shared" ca="1" si="206"/>
        <v>#N/A</v>
      </c>
      <c r="AI1001" t="e">
        <f t="shared" ca="1" si="195"/>
        <v>#N/A</v>
      </c>
      <c r="AJ1001">
        <f t="shared" si="196"/>
        <v>1.1985617259288853E-3</v>
      </c>
      <c r="AK1001">
        <f t="shared" si="197"/>
        <v>0</v>
      </c>
      <c r="AL1001" t="e">
        <f t="shared" ca="1" si="207"/>
        <v>#N/A</v>
      </c>
      <c r="AM1001" t="b">
        <f t="shared" si="198"/>
        <v>0</v>
      </c>
    </row>
    <row r="1002" spans="1:39" x14ac:dyDescent="0.3">
      <c r="A1002" t="s">
        <v>47</v>
      </c>
      <c r="B1002" t="s">
        <v>48</v>
      </c>
      <c r="C1002" t="s">
        <v>39</v>
      </c>
      <c r="D1002" t="s">
        <v>66</v>
      </c>
      <c r="E1002" t="s">
        <v>709</v>
      </c>
      <c r="F1002" s="13" t="str">
        <f>_xlfn.CONCAT(wiz_6[[#This Row],[OCTY......]],",",wiz_6[[#This Row],[OS]])</f>
        <v>VERONA    ,MS</v>
      </c>
      <c r="G1002" t="s">
        <v>87</v>
      </c>
      <c r="H1002" t="s">
        <v>88</v>
      </c>
      <c r="I1002" s="13" t="str">
        <f>_xlfn.CONCAT(wiz_6[[#This Row],[DCTY......]], ",",wiz_6[[#This Row],[DS]])</f>
        <v>FINDLAY   ,OH</v>
      </c>
      <c r="J1002" t="str">
        <f>TRIM(CONCATENATE(wiz_6[[#This Row],[SHIPPER..................]],wiz_6[[#This Row],[ZIP2..]],wiz_6[[#This Row],[ZIP3..]]))</f>
        <v>LOWES MLXP VAN ONE WA| 3887945839</v>
      </c>
      <c r="K1002">
        <v>12</v>
      </c>
      <c r="L1002">
        <v>1.98</v>
      </c>
      <c r="M1002">
        <v>0.21</v>
      </c>
      <c r="N1002">
        <v>637</v>
      </c>
      <c r="O1002">
        <v>1.18</v>
      </c>
      <c r="P1002">
        <v>72</v>
      </c>
      <c r="Q1002">
        <v>0.31</v>
      </c>
      <c r="R1002">
        <v>0</v>
      </c>
      <c r="S1002">
        <v>-101</v>
      </c>
      <c r="T1002">
        <v>8</v>
      </c>
      <c r="U1002">
        <v>163</v>
      </c>
      <c r="V1002">
        <v>70</v>
      </c>
      <c r="W1002">
        <v>38879</v>
      </c>
      <c r="X1002">
        <v>38879</v>
      </c>
      <c r="Y1002">
        <v>45839</v>
      </c>
      <c r="Z1002">
        <v>1.97</v>
      </c>
      <c r="AA1002">
        <f t="shared" si="199"/>
        <v>10012</v>
      </c>
      <c r="AB1002">
        <f t="shared" si="200"/>
        <v>840</v>
      </c>
      <c r="AC1002">
        <f t="shared" si="201"/>
        <v>6159</v>
      </c>
      <c r="AD1002">
        <f t="shared" si="202"/>
        <v>0.6151618058330004</v>
      </c>
      <c r="AE1002">
        <f t="shared" si="203"/>
        <v>0</v>
      </c>
      <c r="AF1002" t="e">
        <f t="shared" ca="1" si="204"/>
        <v>#N/A</v>
      </c>
      <c r="AG1002" t="e">
        <f t="shared" ca="1" si="205"/>
        <v>#N/A</v>
      </c>
      <c r="AH1002" t="e">
        <f t="shared" ca="1" si="206"/>
        <v>#N/A</v>
      </c>
      <c r="AI1002" t="e">
        <f t="shared" ca="1" si="195"/>
        <v>#N/A</v>
      </c>
      <c r="AJ1002">
        <f t="shared" si="196"/>
        <v>1.1985617259288853E-3</v>
      </c>
      <c r="AK1002">
        <f t="shared" si="197"/>
        <v>0</v>
      </c>
      <c r="AL1002" t="e">
        <f t="shared" ca="1" si="207"/>
        <v>#N/A</v>
      </c>
      <c r="AM1002" t="b">
        <f t="shared" si="198"/>
        <v>0</v>
      </c>
    </row>
    <row r="1003" spans="1:39" x14ac:dyDescent="0.3">
      <c r="A1003" t="s">
        <v>199</v>
      </c>
      <c r="B1003" t="s">
        <v>200</v>
      </c>
      <c r="C1003" t="s">
        <v>39</v>
      </c>
      <c r="D1003" t="s">
        <v>66</v>
      </c>
      <c r="E1003" t="s">
        <v>393</v>
      </c>
      <c r="F1003" s="13" t="str">
        <f>_xlfn.CONCAT(wiz_6[[#This Row],[OCTY......]],",",wiz_6[[#This Row],[OS]])</f>
        <v>COLUMBUS  ,MS</v>
      </c>
      <c r="G1003" t="s">
        <v>70</v>
      </c>
      <c r="H1003" t="s">
        <v>611</v>
      </c>
      <c r="I1003" s="13" t="str">
        <f>_xlfn.CONCAT(wiz_6[[#This Row],[DCTY......]], ",",wiz_6[[#This Row],[DS]])</f>
        <v>MURFREESBO,TN</v>
      </c>
      <c r="J1003" t="str">
        <f>TRIM(CONCATENATE(wiz_6[[#This Row],[SHIPPER..................]],wiz_6[[#This Row],[ZIP2..]],wiz_6[[#This Row],[ZIP3..]]))</f>
        <v>b: TITAN TRANSFER LOG| 3970137127</v>
      </c>
      <c r="K1003">
        <v>1</v>
      </c>
      <c r="L1003">
        <v>2.23</v>
      </c>
      <c r="M1003">
        <v>0.27</v>
      </c>
      <c r="N1003">
        <v>240</v>
      </c>
      <c r="O1003">
        <v>0.83</v>
      </c>
      <c r="P1003">
        <v>61</v>
      </c>
      <c r="Q1003">
        <v>0.3</v>
      </c>
      <c r="R1003">
        <v>-14</v>
      </c>
      <c r="S1003">
        <v>-39</v>
      </c>
      <c r="T1003">
        <v>16</v>
      </c>
      <c r="U1003">
        <v>-94</v>
      </c>
      <c r="V1003">
        <v>-117</v>
      </c>
      <c r="W1003">
        <v>35462</v>
      </c>
      <c r="X1003">
        <v>39701</v>
      </c>
      <c r="Y1003">
        <v>37127</v>
      </c>
      <c r="Z1003">
        <v>2.2799999999999998</v>
      </c>
      <c r="AA1003">
        <f t="shared" si="199"/>
        <v>10012</v>
      </c>
      <c r="AB1003">
        <f t="shared" si="200"/>
        <v>-117</v>
      </c>
      <c r="AC1003">
        <f t="shared" si="201"/>
        <v>6159</v>
      </c>
      <c r="AD1003">
        <f t="shared" si="202"/>
        <v>0.6151618058330004</v>
      </c>
      <c r="AE1003">
        <f t="shared" si="203"/>
        <v>0</v>
      </c>
      <c r="AF1003" t="e">
        <f t="shared" ca="1" si="204"/>
        <v>#N/A</v>
      </c>
      <c r="AG1003" t="e">
        <f t="shared" ca="1" si="205"/>
        <v>#N/A</v>
      </c>
      <c r="AH1003" t="e">
        <f t="shared" ca="1" si="206"/>
        <v>#N/A</v>
      </c>
      <c r="AI1003" t="e">
        <f t="shared" ca="1" si="195"/>
        <v>#N/A</v>
      </c>
      <c r="AJ1003">
        <f t="shared" si="196"/>
        <v>9.988014382740711E-5</v>
      </c>
      <c r="AK1003">
        <f t="shared" si="197"/>
        <v>0</v>
      </c>
      <c r="AL1003" t="e">
        <f t="shared" ca="1" si="207"/>
        <v>#N/A</v>
      </c>
      <c r="AM1003" t="b">
        <f t="shared" si="198"/>
        <v>0</v>
      </c>
    </row>
    <row r="1004" spans="1:39" x14ac:dyDescent="0.3">
      <c r="A1004" t="s">
        <v>37</v>
      </c>
      <c r="B1004" t="s">
        <v>38</v>
      </c>
      <c r="C1004" t="s">
        <v>39</v>
      </c>
      <c r="D1004" t="s">
        <v>68</v>
      </c>
      <c r="E1004" t="s">
        <v>1178</v>
      </c>
      <c r="F1004" s="13" t="str">
        <f>_xlfn.CONCAT(wiz_6[[#This Row],[OCTY......]],",",wiz_6[[#This Row],[OS]])</f>
        <v>MILLS RIVE,NC</v>
      </c>
      <c r="G1004" t="s">
        <v>53</v>
      </c>
      <c r="H1004" t="s">
        <v>750</v>
      </c>
      <c r="I1004" s="13" t="str">
        <f>_xlfn.CONCAT(wiz_6[[#This Row],[DCTY......]], ",",wiz_6[[#This Row],[DS]])</f>
        <v>DIXON     ,IL</v>
      </c>
      <c r="J1004" t="str">
        <f>TRIM(CONCATENATE(wiz_6[[#This Row],[SHIPPER..................]],wiz_6[[#This Row],[ZIP2..]],wiz_6[[#This Row],[ZIP3..]]))</f>
        <v>b: C H ROBINSON | 2873961021</v>
      </c>
      <c r="K1004">
        <v>1</v>
      </c>
      <c r="L1004">
        <v>1.34</v>
      </c>
      <c r="M1004">
        <v>0.27</v>
      </c>
      <c r="N1004">
        <v>759</v>
      </c>
      <c r="O1004">
        <v>1.81</v>
      </c>
      <c r="P1004">
        <v>75</v>
      </c>
      <c r="Q1004">
        <v>0.3</v>
      </c>
      <c r="R1004">
        <v>23</v>
      </c>
      <c r="S1004">
        <v>-104</v>
      </c>
      <c r="T1004">
        <v>-2</v>
      </c>
      <c r="U1004">
        <v>-34</v>
      </c>
      <c r="V1004">
        <v>-140</v>
      </c>
      <c r="W1004">
        <v>29621</v>
      </c>
      <c r="X1004">
        <v>28739</v>
      </c>
      <c r="Y1004">
        <v>61021</v>
      </c>
      <c r="Z1004">
        <v>1.39</v>
      </c>
      <c r="AA1004">
        <f t="shared" si="199"/>
        <v>10012</v>
      </c>
      <c r="AB1004">
        <f t="shared" si="200"/>
        <v>-140</v>
      </c>
      <c r="AC1004">
        <f t="shared" si="201"/>
        <v>6159</v>
      </c>
      <c r="AD1004">
        <f t="shared" si="202"/>
        <v>0.6151618058330004</v>
      </c>
      <c r="AE1004">
        <f t="shared" si="203"/>
        <v>0</v>
      </c>
      <c r="AF1004" t="e">
        <f t="shared" ca="1" si="204"/>
        <v>#N/A</v>
      </c>
      <c r="AG1004" t="e">
        <f t="shared" ca="1" si="205"/>
        <v>#N/A</v>
      </c>
      <c r="AH1004" t="e">
        <f t="shared" ca="1" si="206"/>
        <v>#N/A</v>
      </c>
      <c r="AI1004" t="e">
        <f t="shared" ca="1" si="195"/>
        <v>#N/A</v>
      </c>
      <c r="AJ1004">
        <f t="shared" si="196"/>
        <v>9.988014382740711E-5</v>
      </c>
      <c r="AK1004">
        <f t="shared" si="197"/>
        <v>0</v>
      </c>
      <c r="AL1004" t="e">
        <f t="shared" ca="1" si="207"/>
        <v>#N/A</v>
      </c>
      <c r="AM1004" t="b">
        <f t="shared" si="198"/>
        <v>0</v>
      </c>
    </row>
    <row r="1005" spans="1:39" x14ac:dyDescent="0.3">
      <c r="A1005" t="s">
        <v>1179</v>
      </c>
      <c r="B1005" t="s">
        <v>1180</v>
      </c>
      <c r="C1005" t="s">
        <v>39</v>
      </c>
      <c r="D1005" t="s">
        <v>68</v>
      </c>
      <c r="E1005" t="s">
        <v>832</v>
      </c>
      <c r="F1005" s="13" t="str">
        <f>_xlfn.CONCAT(wiz_6[[#This Row],[OCTY......]],",",wiz_6[[#This Row],[OS]])</f>
        <v>MARION    ,NC</v>
      </c>
      <c r="G1005" t="s">
        <v>53</v>
      </c>
      <c r="H1005" t="s">
        <v>769</v>
      </c>
      <c r="I1005" s="13" t="str">
        <f>_xlfn.CONCAT(wiz_6[[#This Row],[DCTY......]], ",",wiz_6[[#This Row],[DS]])</f>
        <v>EDWARDSVIL,IL</v>
      </c>
      <c r="J1005" t="str">
        <f>TRIM(CONCATENATE(wiz_6[[#This Row],[SHIPPER..................]],wiz_6[[#This Row],[ZIP2..]],wiz_6[[#This Row],[ZIP3..]]))</f>
        <v>b: SOMERSET LOGISTICS| 2875262025</v>
      </c>
      <c r="K1005">
        <v>1</v>
      </c>
      <c r="L1005">
        <v>1.29</v>
      </c>
      <c r="M1005">
        <v>0.28000000000000003</v>
      </c>
      <c r="N1005">
        <v>636</v>
      </c>
      <c r="O1005">
        <v>1.88</v>
      </c>
      <c r="P1005">
        <v>137</v>
      </c>
      <c r="Q1005">
        <v>0.35</v>
      </c>
      <c r="R1005">
        <v>-45</v>
      </c>
      <c r="S1005">
        <v>-142</v>
      </c>
      <c r="T1005">
        <v>-158</v>
      </c>
      <c r="U1005">
        <v>-235</v>
      </c>
      <c r="V1005">
        <v>-535</v>
      </c>
      <c r="W1005">
        <v>27420</v>
      </c>
      <c r="X1005">
        <v>28752</v>
      </c>
      <c r="Y1005">
        <v>62025</v>
      </c>
      <c r="Z1005">
        <v>1.35</v>
      </c>
      <c r="AA1005">
        <f t="shared" si="199"/>
        <v>10012</v>
      </c>
      <c r="AB1005">
        <f t="shared" si="200"/>
        <v>-535</v>
      </c>
      <c r="AC1005">
        <f t="shared" si="201"/>
        <v>6159</v>
      </c>
      <c r="AD1005">
        <f t="shared" si="202"/>
        <v>0.6151618058330004</v>
      </c>
      <c r="AE1005">
        <f t="shared" si="203"/>
        <v>0</v>
      </c>
      <c r="AF1005" t="e">
        <f t="shared" ca="1" si="204"/>
        <v>#N/A</v>
      </c>
      <c r="AG1005" t="e">
        <f t="shared" ca="1" si="205"/>
        <v>#N/A</v>
      </c>
      <c r="AH1005" t="e">
        <f t="shared" ca="1" si="206"/>
        <v>#N/A</v>
      </c>
      <c r="AI1005" t="e">
        <f t="shared" ca="1" si="195"/>
        <v>#N/A</v>
      </c>
      <c r="AJ1005">
        <f t="shared" si="196"/>
        <v>9.988014382740711E-5</v>
      </c>
      <c r="AK1005">
        <f t="shared" si="197"/>
        <v>0</v>
      </c>
      <c r="AL1005" t="e">
        <f t="shared" ca="1" si="207"/>
        <v>#N/A</v>
      </c>
      <c r="AM1005" t="b">
        <f t="shared" si="198"/>
        <v>0</v>
      </c>
    </row>
    <row r="1006" spans="1:39" x14ac:dyDescent="0.3">
      <c r="A1006" t="s">
        <v>1181</v>
      </c>
      <c r="B1006" t="s">
        <v>1182</v>
      </c>
      <c r="C1006" t="s">
        <v>39</v>
      </c>
      <c r="D1006" t="s">
        <v>68</v>
      </c>
      <c r="E1006" t="s">
        <v>785</v>
      </c>
      <c r="F1006" s="13" t="str">
        <f>_xlfn.CONCAT(wiz_6[[#This Row],[OCTY......]],",",wiz_6[[#This Row],[OS]])</f>
        <v>HENDERSONV,NC</v>
      </c>
      <c r="G1006" t="s">
        <v>42</v>
      </c>
      <c r="H1006" t="s">
        <v>874</v>
      </c>
      <c r="I1006" s="13" t="str">
        <f>_xlfn.CONCAT(wiz_6[[#This Row],[DCTY......]], ",",wiz_6[[#This Row],[DS]])</f>
        <v>GREENWOOD ,IN</v>
      </c>
      <c r="J1006" t="str">
        <f>TRIM(CONCATENATE(wiz_6[[#This Row],[SHIPPER..................]],wiz_6[[#This Row],[ZIP2..]],wiz_6[[#This Row],[ZIP3..]]))</f>
        <v>b: BACKHAUL DIRECT | 2873946142</v>
      </c>
      <c r="K1006">
        <v>2</v>
      </c>
      <c r="L1006">
        <v>1</v>
      </c>
      <c r="M1006">
        <v>0.27</v>
      </c>
      <c r="N1006">
        <v>472</v>
      </c>
      <c r="O1006">
        <v>0.9</v>
      </c>
      <c r="P1006">
        <v>87</v>
      </c>
      <c r="Q1006">
        <v>0.3</v>
      </c>
      <c r="R1006">
        <v>-15</v>
      </c>
      <c r="S1006">
        <v>-74</v>
      </c>
      <c r="T1006">
        <v>16</v>
      </c>
      <c r="U1006">
        <v>-190</v>
      </c>
      <c r="V1006">
        <v>-248</v>
      </c>
      <c r="W1006">
        <v>28711</v>
      </c>
      <c r="X1006">
        <v>28739</v>
      </c>
      <c r="Y1006">
        <v>46142</v>
      </c>
      <c r="Z1006">
        <v>1.05</v>
      </c>
      <c r="AA1006">
        <f t="shared" si="199"/>
        <v>10012</v>
      </c>
      <c r="AB1006">
        <f t="shared" si="200"/>
        <v>-496</v>
      </c>
      <c r="AC1006">
        <f t="shared" si="201"/>
        <v>6159</v>
      </c>
      <c r="AD1006">
        <f t="shared" si="202"/>
        <v>0.6151618058330004</v>
      </c>
      <c r="AE1006">
        <f t="shared" si="203"/>
        <v>0</v>
      </c>
      <c r="AF1006" t="e">
        <f t="shared" ca="1" si="204"/>
        <v>#N/A</v>
      </c>
      <c r="AG1006" t="e">
        <f t="shared" ca="1" si="205"/>
        <v>#N/A</v>
      </c>
      <c r="AH1006" t="e">
        <f t="shared" ca="1" si="206"/>
        <v>#N/A</v>
      </c>
      <c r="AI1006" t="e">
        <f t="shared" ca="1" si="195"/>
        <v>#N/A</v>
      </c>
      <c r="AJ1006">
        <f t="shared" si="196"/>
        <v>1.9976028765481422E-4</v>
      </c>
      <c r="AK1006">
        <f t="shared" si="197"/>
        <v>0</v>
      </c>
      <c r="AL1006" t="e">
        <f t="shared" ca="1" si="207"/>
        <v>#N/A</v>
      </c>
      <c r="AM1006" t="b">
        <f t="shared" si="198"/>
        <v>0</v>
      </c>
    </row>
    <row r="1007" spans="1:39" x14ac:dyDescent="0.3">
      <c r="A1007" t="s">
        <v>314</v>
      </c>
      <c r="B1007" t="s">
        <v>315</v>
      </c>
      <c r="C1007" t="s">
        <v>39</v>
      </c>
      <c r="D1007" t="s">
        <v>68</v>
      </c>
      <c r="E1007" t="s">
        <v>1004</v>
      </c>
      <c r="F1007" s="13" t="str">
        <f>_xlfn.CONCAT(wiz_6[[#This Row],[OCTY......]],",",wiz_6[[#This Row],[OS]])</f>
        <v>MORGANTON ,NC</v>
      </c>
      <c r="G1007" t="s">
        <v>42</v>
      </c>
      <c r="H1007" t="s">
        <v>912</v>
      </c>
      <c r="I1007" s="13" t="str">
        <f>_xlfn.CONCAT(wiz_6[[#This Row],[DCTY......]], ",",wiz_6[[#This Row],[DS]])</f>
        <v>KENTLAND  ,IN</v>
      </c>
      <c r="J1007" t="str">
        <f>TRIM(CONCATENATE(wiz_6[[#This Row],[SHIPPER..................]],wiz_6[[#This Row],[ZIP2..]],wiz_6[[#This Row],[ZIP3..]]))</f>
        <v>b: EPES LOGISTICS SER| 2865547951</v>
      </c>
      <c r="K1007">
        <v>1</v>
      </c>
      <c r="L1007">
        <v>1.1399999999999999</v>
      </c>
      <c r="M1007">
        <v>0.27</v>
      </c>
      <c r="N1007">
        <v>584</v>
      </c>
      <c r="O1007">
        <v>0.92</v>
      </c>
      <c r="P1007">
        <v>48</v>
      </c>
      <c r="Q1007">
        <v>0.25</v>
      </c>
      <c r="R1007">
        <v>-22</v>
      </c>
      <c r="S1007">
        <v>-31</v>
      </c>
      <c r="T1007">
        <v>43</v>
      </c>
      <c r="U1007">
        <v>-37</v>
      </c>
      <c r="V1007">
        <v>-25</v>
      </c>
      <c r="W1007">
        <v>28625</v>
      </c>
      <c r="X1007">
        <v>28655</v>
      </c>
      <c r="Y1007">
        <v>47951</v>
      </c>
      <c r="Z1007">
        <v>1.19</v>
      </c>
      <c r="AA1007">
        <f t="shared" si="199"/>
        <v>10012</v>
      </c>
      <c r="AB1007">
        <f t="shared" si="200"/>
        <v>-25</v>
      </c>
      <c r="AC1007">
        <f t="shared" si="201"/>
        <v>6159</v>
      </c>
      <c r="AD1007">
        <f t="shared" si="202"/>
        <v>0.6151618058330004</v>
      </c>
      <c r="AE1007">
        <f t="shared" si="203"/>
        <v>0</v>
      </c>
      <c r="AF1007" t="e">
        <f t="shared" ca="1" si="204"/>
        <v>#N/A</v>
      </c>
      <c r="AG1007" t="e">
        <f t="shared" ca="1" si="205"/>
        <v>#N/A</v>
      </c>
      <c r="AH1007" t="e">
        <f t="shared" ca="1" si="206"/>
        <v>#N/A</v>
      </c>
      <c r="AI1007" t="e">
        <f t="shared" ca="1" si="195"/>
        <v>#N/A</v>
      </c>
      <c r="AJ1007">
        <f t="shared" si="196"/>
        <v>9.988014382740711E-5</v>
      </c>
      <c r="AK1007">
        <f t="shared" si="197"/>
        <v>0</v>
      </c>
      <c r="AL1007" t="e">
        <f t="shared" ca="1" si="207"/>
        <v>#N/A</v>
      </c>
      <c r="AM1007" t="b">
        <f t="shared" si="198"/>
        <v>0</v>
      </c>
    </row>
    <row r="1008" spans="1:39" x14ac:dyDescent="0.3">
      <c r="A1008" t="s">
        <v>1183</v>
      </c>
      <c r="B1008" t="s">
        <v>1184</v>
      </c>
      <c r="C1008" t="s">
        <v>39</v>
      </c>
      <c r="D1008" t="s">
        <v>68</v>
      </c>
      <c r="E1008" t="s">
        <v>785</v>
      </c>
      <c r="F1008" s="13" t="str">
        <f>_xlfn.CONCAT(wiz_6[[#This Row],[OCTY......]],",",wiz_6[[#This Row],[OS]])</f>
        <v>HENDERSONV,NC</v>
      </c>
      <c r="G1008" t="s">
        <v>44</v>
      </c>
      <c r="H1008" t="s">
        <v>57</v>
      </c>
      <c r="I1008" s="13" t="str">
        <f>_xlfn.CONCAT(wiz_6[[#This Row],[DCTY......]], ",",wiz_6[[#This Row],[DS]])</f>
        <v>FLORENCE  ,KY</v>
      </c>
      <c r="J1008" t="str">
        <f>TRIM(CONCATENATE(wiz_6[[#This Row],[SHIPPER..................]],wiz_6[[#This Row],[ZIP2..]],wiz_6[[#This Row],[ZIP3..]]))</f>
        <v>b: TRANSPLACE | 2873941022</v>
      </c>
      <c r="K1008">
        <v>1</v>
      </c>
      <c r="L1008">
        <v>1.36</v>
      </c>
      <c r="M1008">
        <v>0.27</v>
      </c>
      <c r="N1008">
        <v>367</v>
      </c>
      <c r="O1008">
        <v>0.75</v>
      </c>
      <c r="P1008">
        <v>102</v>
      </c>
      <c r="Q1008">
        <v>0.35</v>
      </c>
      <c r="R1008">
        <v>-22</v>
      </c>
      <c r="S1008">
        <v>-46</v>
      </c>
      <c r="T1008">
        <v>5</v>
      </c>
      <c r="U1008">
        <v>-78</v>
      </c>
      <c r="V1008">
        <v>-119</v>
      </c>
      <c r="W1008">
        <v>28201</v>
      </c>
      <c r="X1008">
        <v>28739</v>
      </c>
      <c r="Y1008">
        <v>41022</v>
      </c>
      <c r="Z1008">
        <v>1.41</v>
      </c>
      <c r="AA1008">
        <f t="shared" si="199"/>
        <v>10012</v>
      </c>
      <c r="AB1008">
        <f t="shared" si="200"/>
        <v>-119</v>
      </c>
      <c r="AC1008">
        <f t="shared" si="201"/>
        <v>6159</v>
      </c>
      <c r="AD1008">
        <f t="shared" si="202"/>
        <v>0.6151618058330004</v>
      </c>
      <c r="AE1008">
        <f t="shared" si="203"/>
        <v>0</v>
      </c>
      <c r="AF1008" t="e">
        <f t="shared" ca="1" si="204"/>
        <v>#N/A</v>
      </c>
      <c r="AG1008" t="e">
        <f t="shared" ca="1" si="205"/>
        <v>#N/A</v>
      </c>
      <c r="AH1008" t="e">
        <f t="shared" ca="1" si="206"/>
        <v>#N/A</v>
      </c>
      <c r="AI1008" t="e">
        <f t="shared" ca="1" si="195"/>
        <v>#N/A</v>
      </c>
      <c r="AJ1008">
        <f t="shared" si="196"/>
        <v>9.988014382740711E-5</v>
      </c>
      <c r="AK1008">
        <f t="shared" si="197"/>
        <v>0</v>
      </c>
      <c r="AL1008" t="e">
        <f t="shared" ca="1" si="207"/>
        <v>#N/A</v>
      </c>
      <c r="AM1008" t="b">
        <f t="shared" si="198"/>
        <v>0</v>
      </c>
    </row>
    <row r="1009" spans="1:39" x14ac:dyDescent="0.3">
      <c r="A1009" t="s">
        <v>37</v>
      </c>
      <c r="B1009" t="s">
        <v>38</v>
      </c>
      <c r="C1009" t="s">
        <v>39</v>
      </c>
      <c r="D1009" t="s">
        <v>68</v>
      </c>
      <c r="E1009" t="s">
        <v>1004</v>
      </c>
      <c r="F1009" s="13" t="str">
        <f>_xlfn.CONCAT(wiz_6[[#This Row],[OCTY......]],",",wiz_6[[#This Row],[OS]])</f>
        <v>MORGANTON ,NC</v>
      </c>
      <c r="G1009" t="s">
        <v>44</v>
      </c>
      <c r="H1009" t="s">
        <v>166</v>
      </c>
      <c r="I1009" s="13" t="str">
        <f>_xlfn.CONCAT(wiz_6[[#This Row],[DCTY......]], ",",wiz_6[[#This Row],[DS]])</f>
        <v>NICHOLASVI,KY</v>
      </c>
      <c r="J1009" t="str">
        <f>TRIM(CONCATENATE(wiz_6[[#This Row],[SHIPPER..................]],wiz_6[[#This Row],[ZIP2..]],wiz_6[[#This Row],[ZIP3..]]))</f>
        <v>b: C H ROBINSON | 2865540340</v>
      </c>
      <c r="K1009">
        <v>1</v>
      </c>
      <c r="L1009">
        <v>1.6</v>
      </c>
      <c r="M1009">
        <v>0.28000000000000003</v>
      </c>
      <c r="N1009">
        <v>346</v>
      </c>
      <c r="O1009">
        <v>0.75</v>
      </c>
      <c r="P1009">
        <v>92</v>
      </c>
      <c r="Q1009">
        <v>0.3</v>
      </c>
      <c r="R1009">
        <v>-24</v>
      </c>
      <c r="S1009">
        <v>-79</v>
      </c>
      <c r="T1009">
        <v>20</v>
      </c>
      <c r="U1009">
        <v>-127</v>
      </c>
      <c r="V1009">
        <v>-186</v>
      </c>
      <c r="W1009">
        <v>29706</v>
      </c>
      <c r="X1009">
        <v>28655</v>
      </c>
      <c r="Y1009">
        <v>40340</v>
      </c>
      <c r="Z1009">
        <v>1.66</v>
      </c>
      <c r="AA1009">
        <f t="shared" si="199"/>
        <v>10012</v>
      </c>
      <c r="AB1009">
        <f t="shared" si="200"/>
        <v>-186</v>
      </c>
      <c r="AC1009">
        <f t="shared" si="201"/>
        <v>6159</v>
      </c>
      <c r="AD1009">
        <f t="shared" si="202"/>
        <v>0.6151618058330004</v>
      </c>
      <c r="AE1009">
        <f t="shared" si="203"/>
        <v>0</v>
      </c>
      <c r="AF1009" t="e">
        <f t="shared" ca="1" si="204"/>
        <v>#N/A</v>
      </c>
      <c r="AG1009" t="e">
        <f t="shared" ca="1" si="205"/>
        <v>#N/A</v>
      </c>
      <c r="AH1009" t="e">
        <f t="shared" ca="1" si="206"/>
        <v>#N/A</v>
      </c>
      <c r="AI1009" t="e">
        <f t="shared" ca="1" si="195"/>
        <v>#N/A</v>
      </c>
      <c r="AJ1009">
        <f t="shared" si="196"/>
        <v>9.988014382740711E-5</v>
      </c>
      <c r="AK1009">
        <f t="shared" si="197"/>
        <v>0</v>
      </c>
      <c r="AL1009" t="e">
        <f t="shared" ca="1" si="207"/>
        <v>#N/A</v>
      </c>
      <c r="AM1009" t="b">
        <f t="shared" si="198"/>
        <v>0</v>
      </c>
    </row>
    <row r="1010" spans="1:39" x14ac:dyDescent="0.3">
      <c r="A1010" t="s">
        <v>475</v>
      </c>
      <c r="B1010" t="s">
        <v>476</v>
      </c>
      <c r="C1010" t="s">
        <v>39</v>
      </c>
      <c r="D1010" t="s">
        <v>68</v>
      </c>
      <c r="E1010" t="s">
        <v>1185</v>
      </c>
      <c r="F1010" s="13" t="str">
        <f>_xlfn.CONCAT(wiz_6[[#This Row],[OCTY......]],",",wiz_6[[#This Row],[OS]])</f>
        <v>SPINDALE  ,NC</v>
      </c>
      <c r="G1010" t="s">
        <v>44</v>
      </c>
      <c r="H1010" t="s">
        <v>1186</v>
      </c>
      <c r="I1010" s="13" t="str">
        <f>_xlfn.CONCAT(wiz_6[[#This Row],[DCTY......]], ",",wiz_6[[#This Row],[DS]])</f>
        <v>MADISONVIL,KY</v>
      </c>
      <c r="J1010" t="str">
        <f>TRIM(CONCATENATE(wiz_6[[#This Row],[SHIPPER..................]],wiz_6[[#This Row],[ZIP2..]],wiz_6[[#This Row],[ZIP3..]]))</f>
        <v>AXLE LOGISICS LLC | 2813942431</v>
      </c>
      <c r="K1010">
        <v>1</v>
      </c>
      <c r="L1010">
        <v>1.1599999999999999</v>
      </c>
      <c r="M1010">
        <v>0.27</v>
      </c>
      <c r="N1010">
        <v>442</v>
      </c>
      <c r="O1010">
        <v>0.89</v>
      </c>
      <c r="P1010">
        <v>79</v>
      </c>
      <c r="Q1010">
        <v>0.3</v>
      </c>
      <c r="R1010">
        <v>-27</v>
      </c>
      <c r="S1010">
        <v>-62</v>
      </c>
      <c r="T1010">
        <v>-1</v>
      </c>
      <c r="U1010">
        <v>12</v>
      </c>
      <c r="V1010">
        <v>-51</v>
      </c>
      <c r="W1010">
        <v>29706</v>
      </c>
      <c r="X1010">
        <v>28139</v>
      </c>
      <c r="Y1010">
        <v>42431</v>
      </c>
      <c r="Z1010">
        <v>1.21</v>
      </c>
      <c r="AA1010">
        <f t="shared" si="199"/>
        <v>10012</v>
      </c>
      <c r="AB1010">
        <f t="shared" si="200"/>
        <v>-51</v>
      </c>
      <c r="AC1010">
        <f t="shared" si="201"/>
        <v>6159</v>
      </c>
      <c r="AD1010">
        <f t="shared" si="202"/>
        <v>0.6151618058330004</v>
      </c>
      <c r="AE1010">
        <f t="shared" si="203"/>
        <v>0</v>
      </c>
      <c r="AF1010" t="e">
        <f t="shared" ca="1" si="204"/>
        <v>#N/A</v>
      </c>
      <c r="AG1010" t="e">
        <f t="shared" ca="1" si="205"/>
        <v>#N/A</v>
      </c>
      <c r="AH1010" t="e">
        <f t="shared" ca="1" si="206"/>
        <v>#N/A</v>
      </c>
      <c r="AI1010" t="e">
        <f t="shared" ca="1" si="195"/>
        <v>#N/A</v>
      </c>
      <c r="AJ1010">
        <f t="shared" si="196"/>
        <v>9.988014382740711E-5</v>
      </c>
      <c r="AK1010">
        <f t="shared" si="197"/>
        <v>0</v>
      </c>
      <c r="AL1010" t="e">
        <f t="shared" ca="1" si="207"/>
        <v>#N/A</v>
      </c>
      <c r="AM1010" t="b">
        <f t="shared" si="198"/>
        <v>0</v>
      </c>
    </row>
    <row r="1011" spans="1:39" x14ac:dyDescent="0.3">
      <c r="A1011" t="s">
        <v>123</v>
      </c>
      <c r="B1011" t="s">
        <v>124</v>
      </c>
      <c r="C1011" t="s">
        <v>39</v>
      </c>
      <c r="D1011" t="s">
        <v>68</v>
      </c>
      <c r="E1011" t="s">
        <v>785</v>
      </c>
      <c r="F1011" s="13" t="str">
        <f>_xlfn.CONCAT(wiz_6[[#This Row],[OCTY......]],",",wiz_6[[#This Row],[OS]])</f>
        <v>HENDERSONV,NC</v>
      </c>
      <c r="G1011" t="s">
        <v>66</v>
      </c>
      <c r="H1011" t="s">
        <v>589</v>
      </c>
      <c r="I1011" s="13" t="str">
        <f>_xlfn.CONCAT(wiz_6[[#This Row],[DCTY......]], ",",wiz_6[[#This Row],[DS]])</f>
        <v>NEW ALBANY,MS</v>
      </c>
      <c r="J1011" t="str">
        <f>TRIM(CONCATENATE(wiz_6[[#This Row],[SHIPPER..................]],wiz_6[[#This Row],[ZIP2..]],wiz_6[[#This Row],[ZIP3..]]))</f>
        <v>WAL MART SAMS GENERAL| 2873938652</v>
      </c>
      <c r="K1011">
        <v>20</v>
      </c>
      <c r="L1011">
        <v>1.5</v>
      </c>
      <c r="M1011">
        <v>7.0000000000000007E-2</v>
      </c>
      <c r="N1011">
        <v>482</v>
      </c>
      <c r="O1011">
        <v>0.87</v>
      </c>
      <c r="P1011">
        <v>93</v>
      </c>
      <c r="Q1011">
        <v>0.32</v>
      </c>
      <c r="R1011">
        <v>67</v>
      </c>
      <c r="S1011">
        <v>-77</v>
      </c>
      <c r="T1011">
        <v>23</v>
      </c>
      <c r="U1011">
        <v>166</v>
      </c>
      <c r="V1011">
        <v>112</v>
      </c>
      <c r="W1011">
        <v>29340</v>
      </c>
      <c r="X1011">
        <v>28739</v>
      </c>
      <c r="Y1011">
        <v>38652</v>
      </c>
      <c r="Z1011">
        <v>1.35</v>
      </c>
      <c r="AA1011">
        <f t="shared" si="199"/>
        <v>10012</v>
      </c>
      <c r="AB1011">
        <f t="shared" si="200"/>
        <v>2240</v>
      </c>
      <c r="AC1011">
        <f t="shared" si="201"/>
        <v>6159</v>
      </c>
      <c r="AD1011">
        <f t="shared" si="202"/>
        <v>0.6151618058330004</v>
      </c>
      <c r="AE1011">
        <f t="shared" si="203"/>
        <v>0</v>
      </c>
      <c r="AF1011" t="e">
        <f t="shared" ca="1" si="204"/>
        <v>#N/A</v>
      </c>
      <c r="AG1011" t="e">
        <f t="shared" ca="1" si="205"/>
        <v>#N/A</v>
      </c>
      <c r="AH1011" t="e">
        <f t="shared" ca="1" si="206"/>
        <v>#N/A</v>
      </c>
      <c r="AI1011" t="e">
        <f t="shared" ca="1" si="195"/>
        <v>#N/A</v>
      </c>
      <c r="AJ1011">
        <f t="shared" si="196"/>
        <v>1.997602876548142E-3</v>
      </c>
      <c r="AK1011">
        <f t="shared" si="197"/>
        <v>0</v>
      </c>
      <c r="AL1011" t="e">
        <f t="shared" ca="1" si="207"/>
        <v>#N/A</v>
      </c>
      <c r="AM1011" t="b">
        <f t="shared" si="198"/>
        <v>0</v>
      </c>
    </row>
    <row r="1012" spans="1:39" x14ac:dyDescent="0.3">
      <c r="A1012" t="s">
        <v>1094</v>
      </c>
      <c r="B1012" t="s">
        <v>1095</v>
      </c>
      <c r="C1012" t="s">
        <v>39</v>
      </c>
      <c r="D1012" t="s">
        <v>68</v>
      </c>
      <c r="E1012" t="s">
        <v>1187</v>
      </c>
      <c r="F1012" s="13" t="str">
        <f>_xlfn.CONCAT(wiz_6[[#This Row],[OCTY......]],",",wiz_6[[#This Row],[OS]])</f>
        <v>CHINA GROV,NC</v>
      </c>
      <c r="G1012" t="s">
        <v>40</v>
      </c>
      <c r="H1012" t="s">
        <v>326</v>
      </c>
      <c r="I1012" s="13" t="str">
        <f>_xlfn.CONCAT(wiz_6[[#This Row],[DCTY......]], ",",wiz_6[[#This Row],[DS]])</f>
        <v>BIRMINGHAM,AL</v>
      </c>
      <c r="J1012" t="str">
        <f>TRIM(CONCATENATE(wiz_6[[#This Row],[SHIPPER..................]],wiz_6[[#This Row],[ZIP2..]],wiz_6[[#This Row],[ZIP3..]]))</f>
        <v>WESTERN FLYER EXPRESS| 2802335203</v>
      </c>
      <c r="K1012">
        <v>3</v>
      </c>
      <c r="L1012">
        <v>1.35</v>
      </c>
      <c r="M1012">
        <v>0.28000000000000003</v>
      </c>
      <c r="N1012">
        <v>414</v>
      </c>
      <c r="O1012">
        <v>0.64</v>
      </c>
      <c r="P1012">
        <v>46</v>
      </c>
      <c r="Q1012">
        <v>0.27</v>
      </c>
      <c r="R1012">
        <v>-28</v>
      </c>
      <c r="S1012">
        <v>-139</v>
      </c>
      <c r="T1012">
        <v>58</v>
      </c>
      <c r="U1012">
        <v>-77</v>
      </c>
      <c r="V1012">
        <v>-158</v>
      </c>
      <c r="W1012">
        <v>28625</v>
      </c>
      <c r="X1012">
        <v>28023</v>
      </c>
      <c r="Y1012">
        <v>35203</v>
      </c>
      <c r="Z1012">
        <v>1.41</v>
      </c>
      <c r="AA1012">
        <f t="shared" si="199"/>
        <v>10012</v>
      </c>
      <c r="AB1012">
        <f t="shared" si="200"/>
        <v>-474</v>
      </c>
      <c r="AC1012">
        <f t="shared" si="201"/>
        <v>6159</v>
      </c>
      <c r="AD1012">
        <f t="shared" si="202"/>
        <v>0.6151618058330004</v>
      </c>
      <c r="AE1012">
        <f t="shared" si="203"/>
        <v>0</v>
      </c>
      <c r="AF1012" t="e">
        <f t="shared" ca="1" si="204"/>
        <v>#N/A</v>
      </c>
      <c r="AG1012" t="e">
        <f t="shared" ca="1" si="205"/>
        <v>#N/A</v>
      </c>
      <c r="AH1012" t="e">
        <f t="shared" ca="1" si="206"/>
        <v>#N/A</v>
      </c>
      <c r="AI1012" t="e">
        <f t="shared" ca="1" si="195"/>
        <v>#N/A</v>
      </c>
      <c r="AJ1012">
        <f t="shared" si="196"/>
        <v>2.9964043148222132E-4</v>
      </c>
      <c r="AK1012">
        <f t="shared" si="197"/>
        <v>0</v>
      </c>
      <c r="AL1012" t="e">
        <f t="shared" ca="1" si="207"/>
        <v>#N/A</v>
      </c>
      <c r="AM1012" t="b">
        <f t="shared" si="198"/>
        <v>0</v>
      </c>
    </row>
    <row r="1013" spans="1:39" x14ac:dyDescent="0.3">
      <c r="A1013" t="s">
        <v>1188</v>
      </c>
      <c r="B1013" t="s">
        <v>1189</v>
      </c>
      <c r="C1013" t="s">
        <v>39</v>
      </c>
      <c r="D1013" t="s">
        <v>68</v>
      </c>
      <c r="E1013" t="s">
        <v>184</v>
      </c>
      <c r="F1013" s="13" t="str">
        <f>_xlfn.CONCAT(wiz_6[[#This Row],[OCTY......]],",",wiz_6[[#This Row],[OS]])</f>
        <v>CHARLOTTE ,NC</v>
      </c>
      <c r="G1013" t="s">
        <v>40</v>
      </c>
      <c r="H1013" t="s">
        <v>522</v>
      </c>
      <c r="I1013" s="13" t="str">
        <f>_xlfn.CONCAT(wiz_6[[#This Row],[DCTY......]], ",",wiz_6[[#This Row],[DS]])</f>
        <v>DECATUR   ,AL</v>
      </c>
      <c r="J1013" t="str">
        <f>TRIM(CONCATENATE(wiz_6[[#This Row],[SHIPPER..................]],wiz_6[[#This Row],[ZIP2..]],wiz_6[[#This Row],[ZIP3..]]))</f>
        <v>b: ADDISON TRANSPORTA| 2820135601</v>
      </c>
      <c r="K1013">
        <v>1</v>
      </c>
      <c r="L1013">
        <v>1.2</v>
      </c>
      <c r="M1013">
        <v>0.28000000000000003</v>
      </c>
      <c r="N1013">
        <v>442</v>
      </c>
      <c r="O1013">
        <v>1.25</v>
      </c>
      <c r="P1013">
        <v>109</v>
      </c>
      <c r="Q1013">
        <v>0.35</v>
      </c>
      <c r="R1013">
        <v>-31</v>
      </c>
      <c r="S1013">
        <v>-212</v>
      </c>
      <c r="T1013">
        <v>-86</v>
      </c>
      <c r="U1013">
        <v>-54</v>
      </c>
      <c r="V1013">
        <v>-352</v>
      </c>
      <c r="W1013">
        <v>27330</v>
      </c>
      <c r="X1013">
        <v>28201</v>
      </c>
      <c r="Y1013">
        <v>35601</v>
      </c>
      <c r="Z1013">
        <v>1.26</v>
      </c>
      <c r="AA1013">
        <f t="shared" si="199"/>
        <v>10012</v>
      </c>
      <c r="AB1013">
        <f t="shared" si="200"/>
        <v>-352</v>
      </c>
      <c r="AC1013">
        <f t="shared" si="201"/>
        <v>6159</v>
      </c>
      <c r="AD1013">
        <f t="shared" si="202"/>
        <v>0.6151618058330004</v>
      </c>
      <c r="AE1013">
        <f t="shared" si="203"/>
        <v>0</v>
      </c>
      <c r="AF1013" t="e">
        <f t="shared" ca="1" si="204"/>
        <v>#N/A</v>
      </c>
      <c r="AG1013" t="e">
        <f t="shared" ca="1" si="205"/>
        <v>#N/A</v>
      </c>
      <c r="AH1013" t="e">
        <f t="shared" ca="1" si="206"/>
        <v>#N/A</v>
      </c>
      <c r="AI1013" t="e">
        <f t="shared" ca="1" si="195"/>
        <v>#N/A</v>
      </c>
      <c r="AJ1013">
        <f t="shared" si="196"/>
        <v>9.988014382740711E-5</v>
      </c>
      <c r="AK1013">
        <f t="shared" si="197"/>
        <v>0</v>
      </c>
      <c r="AL1013" t="e">
        <f t="shared" ca="1" si="207"/>
        <v>#N/A</v>
      </c>
      <c r="AM1013" t="b">
        <f t="shared" si="198"/>
        <v>0</v>
      </c>
    </row>
    <row r="1014" spans="1:39" x14ac:dyDescent="0.3">
      <c r="A1014" t="s">
        <v>1190</v>
      </c>
      <c r="B1014" t="s">
        <v>1191</v>
      </c>
      <c r="C1014" t="s">
        <v>39</v>
      </c>
      <c r="D1014" t="s">
        <v>68</v>
      </c>
      <c r="E1014" t="s">
        <v>592</v>
      </c>
      <c r="F1014" s="13" t="str">
        <f>_xlfn.CONCAT(wiz_6[[#This Row],[OCTY......]],",",wiz_6[[#This Row],[OS]])</f>
        <v>SHELBY    ,NC</v>
      </c>
      <c r="G1014" t="s">
        <v>40</v>
      </c>
      <c r="H1014" t="s">
        <v>255</v>
      </c>
      <c r="I1014" s="13" t="str">
        <f>_xlfn.CONCAT(wiz_6[[#This Row],[DCTY......]], ",",wiz_6[[#This Row],[DS]])</f>
        <v>MADISON   ,AL</v>
      </c>
      <c r="J1014" t="str">
        <f>TRIM(CONCATENATE(wiz_6[[#This Row],[SHIPPER..................]],wiz_6[[#This Row],[ZIP2..]],wiz_6[[#This Row],[ZIP3..]]))</f>
        <v>ELITE TRANSIT | 2815035756</v>
      </c>
      <c r="K1014">
        <v>1</v>
      </c>
      <c r="L1014">
        <v>1.2</v>
      </c>
      <c r="M1014">
        <v>0.27</v>
      </c>
      <c r="N1014">
        <v>407</v>
      </c>
      <c r="O1014">
        <v>0.96</v>
      </c>
      <c r="P1014">
        <v>44</v>
      </c>
      <c r="Q1014">
        <v>0.25</v>
      </c>
      <c r="R1014">
        <v>-24</v>
      </c>
      <c r="S1014">
        <v>-29</v>
      </c>
      <c r="T1014">
        <v>-18</v>
      </c>
      <c r="U1014">
        <v>-64</v>
      </c>
      <c r="V1014">
        <v>-111</v>
      </c>
      <c r="W1014">
        <v>28201</v>
      </c>
      <c r="X1014">
        <v>28150</v>
      </c>
      <c r="Y1014">
        <v>35756</v>
      </c>
      <c r="Z1014">
        <v>1.25</v>
      </c>
      <c r="AA1014">
        <f t="shared" si="199"/>
        <v>10012</v>
      </c>
      <c r="AB1014">
        <f t="shared" si="200"/>
        <v>-111</v>
      </c>
      <c r="AC1014">
        <f t="shared" si="201"/>
        <v>6159</v>
      </c>
      <c r="AD1014">
        <f t="shared" si="202"/>
        <v>0.6151618058330004</v>
      </c>
      <c r="AE1014">
        <f t="shared" si="203"/>
        <v>0</v>
      </c>
      <c r="AF1014" t="e">
        <f t="shared" ca="1" si="204"/>
        <v>#N/A</v>
      </c>
      <c r="AG1014" t="e">
        <f t="shared" ca="1" si="205"/>
        <v>#N/A</v>
      </c>
      <c r="AH1014" t="e">
        <f t="shared" ca="1" si="206"/>
        <v>#N/A</v>
      </c>
      <c r="AI1014" t="e">
        <f t="shared" ca="1" si="195"/>
        <v>#N/A</v>
      </c>
      <c r="AJ1014">
        <f t="shared" si="196"/>
        <v>9.988014382740711E-5</v>
      </c>
      <c r="AK1014">
        <f t="shared" si="197"/>
        <v>0</v>
      </c>
      <c r="AL1014" t="e">
        <f t="shared" ca="1" si="207"/>
        <v>#N/A</v>
      </c>
      <c r="AM1014" t="b">
        <f t="shared" si="198"/>
        <v>0</v>
      </c>
    </row>
    <row r="1015" spans="1:39" x14ac:dyDescent="0.3">
      <c r="A1015" t="s">
        <v>37</v>
      </c>
      <c r="B1015" t="s">
        <v>38</v>
      </c>
      <c r="C1015" t="s">
        <v>39</v>
      </c>
      <c r="D1015" t="s">
        <v>68</v>
      </c>
      <c r="E1015" t="s">
        <v>184</v>
      </c>
      <c r="F1015" s="13" t="str">
        <f>_xlfn.CONCAT(wiz_6[[#This Row],[OCTY......]],",",wiz_6[[#This Row],[OS]])</f>
        <v>CHARLOTTE ,NC</v>
      </c>
      <c r="G1015" t="s">
        <v>40</v>
      </c>
      <c r="H1015" t="s">
        <v>1192</v>
      </c>
      <c r="I1015" s="13" t="str">
        <f>_xlfn.CONCAT(wiz_6[[#This Row],[DCTY......]], ",",wiz_6[[#This Row],[DS]])</f>
        <v>PINE HILL ,AL</v>
      </c>
      <c r="J1015" t="str">
        <f>TRIM(CONCATENATE(wiz_6[[#This Row],[SHIPPER..................]],wiz_6[[#This Row],[ZIP2..]],wiz_6[[#This Row],[ZIP3..]]))</f>
        <v>b: C H ROBINSON | 2820136769</v>
      </c>
      <c r="K1015">
        <v>1</v>
      </c>
      <c r="L1015">
        <v>1.21</v>
      </c>
      <c r="M1015">
        <v>0.27</v>
      </c>
      <c r="N1015">
        <v>505</v>
      </c>
      <c r="O1015">
        <v>1.05</v>
      </c>
      <c r="P1015">
        <v>0</v>
      </c>
      <c r="Q1015">
        <v>0.25</v>
      </c>
      <c r="R1015">
        <v>-30</v>
      </c>
      <c r="S1015">
        <v>-44</v>
      </c>
      <c r="T1015">
        <v>-1</v>
      </c>
      <c r="U1015">
        <v>-27</v>
      </c>
      <c r="V1015">
        <v>-72</v>
      </c>
      <c r="W1015">
        <v>28201</v>
      </c>
      <c r="X1015">
        <v>28201</v>
      </c>
      <c r="Y1015">
        <v>36769</v>
      </c>
      <c r="Z1015">
        <v>1.26</v>
      </c>
      <c r="AA1015">
        <f t="shared" si="199"/>
        <v>10012</v>
      </c>
      <c r="AB1015">
        <f t="shared" si="200"/>
        <v>-72</v>
      </c>
      <c r="AC1015">
        <f t="shared" si="201"/>
        <v>6159</v>
      </c>
      <c r="AD1015">
        <f t="shared" si="202"/>
        <v>0.6151618058330004</v>
      </c>
      <c r="AE1015">
        <f t="shared" si="203"/>
        <v>0</v>
      </c>
      <c r="AF1015" t="e">
        <f t="shared" ca="1" si="204"/>
        <v>#N/A</v>
      </c>
      <c r="AG1015" t="e">
        <f t="shared" ca="1" si="205"/>
        <v>#N/A</v>
      </c>
      <c r="AH1015" t="e">
        <f t="shared" ca="1" si="206"/>
        <v>#N/A</v>
      </c>
      <c r="AI1015" t="e">
        <f t="shared" ca="1" si="195"/>
        <v>#N/A</v>
      </c>
      <c r="AJ1015">
        <f t="shared" si="196"/>
        <v>9.988014382740711E-5</v>
      </c>
      <c r="AK1015">
        <f t="shared" si="197"/>
        <v>0</v>
      </c>
      <c r="AL1015" t="e">
        <f t="shared" ca="1" si="207"/>
        <v>#N/A</v>
      </c>
      <c r="AM1015" t="b">
        <f t="shared" si="198"/>
        <v>0</v>
      </c>
    </row>
    <row r="1016" spans="1:39" x14ac:dyDescent="0.3">
      <c r="A1016" t="s">
        <v>1193</v>
      </c>
      <c r="B1016" t="s">
        <v>1194</v>
      </c>
      <c r="C1016" t="s">
        <v>39</v>
      </c>
      <c r="D1016" t="s">
        <v>68</v>
      </c>
      <c r="E1016" t="s">
        <v>592</v>
      </c>
      <c r="F1016" s="13" t="str">
        <f>_xlfn.CONCAT(wiz_6[[#This Row],[OCTY......]],",",wiz_6[[#This Row],[OS]])</f>
        <v>SHELBY    ,NC</v>
      </c>
      <c r="G1016" t="s">
        <v>40</v>
      </c>
      <c r="H1016" t="s">
        <v>107</v>
      </c>
      <c r="I1016" s="13" t="str">
        <f>_xlfn.CONCAT(wiz_6[[#This Row],[DCTY......]], ",",wiz_6[[#This Row],[DS]])</f>
        <v>MONTGOMERY,AL</v>
      </c>
      <c r="J1016" t="str">
        <f>TRIM(CONCATENATE(wiz_6[[#This Row],[SHIPPER..................]],wiz_6[[#This Row],[ZIP2..]],wiz_6[[#This Row],[ZIP3..]]))</f>
        <v>b: CSD EXPRESS | 2815036101</v>
      </c>
      <c r="K1016">
        <v>1</v>
      </c>
      <c r="L1016">
        <v>1.36</v>
      </c>
      <c r="M1016">
        <v>0.27</v>
      </c>
      <c r="N1016">
        <v>368</v>
      </c>
      <c r="O1016">
        <v>0.88</v>
      </c>
      <c r="P1016">
        <v>62</v>
      </c>
      <c r="Q1016">
        <v>0.3</v>
      </c>
      <c r="R1016">
        <v>-22</v>
      </c>
      <c r="S1016">
        <v>-52</v>
      </c>
      <c r="T1016">
        <v>-26</v>
      </c>
      <c r="U1016">
        <v>-4</v>
      </c>
      <c r="V1016">
        <v>-82</v>
      </c>
      <c r="W1016">
        <v>28025</v>
      </c>
      <c r="X1016">
        <v>28150</v>
      </c>
      <c r="Y1016">
        <v>36101</v>
      </c>
      <c r="Z1016">
        <v>1.41</v>
      </c>
      <c r="AA1016">
        <f t="shared" si="199"/>
        <v>10012</v>
      </c>
      <c r="AB1016">
        <f t="shared" si="200"/>
        <v>-82</v>
      </c>
      <c r="AC1016">
        <f t="shared" si="201"/>
        <v>6159</v>
      </c>
      <c r="AD1016">
        <f t="shared" si="202"/>
        <v>0.6151618058330004</v>
      </c>
      <c r="AE1016">
        <f t="shared" si="203"/>
        <v>0</v>
      </c>
      <c r="AF1016" t="e">
        <f t="shared" ca="1" si="204"/>
        <v>#N/A</v>
      </c>
      <c r="AG1016" t="e">
        <f t="shared" ca="1" si="205"/>
        <v>#N/A</v>
      </c>
      <c r="AH1016" t="e">
        <f t="shared" ca="1" si="206"/>
        <v>#N/A</v>
      </c>
      <c r="AI1016" t="e">
        <f t="shared" ca="1" si="195"/>
        <v>#N/A</v>
      </c>
      <c r="AJ1016">
        <f t="shared" si="196"/>
        <v>9.988014382740711E-5</v>
      </c>
      <c r="AK1016">
        <f t="shared" si="197"/>
        <v>0</v>
      </c>
      <c r="AL1016" t="e">
        <f t="shared" ca="1" si="207"/>
        <v>#N/A</v>
      </c>
      <c r="AM1016" t="b">
        <f t="shared" si="198"/>
        <v>0</v>
      </c>
    </row>
    <row r="1017" spans="1:39" x14ac:dyDescent="0.3">
      <c r="A1017" t="s">
        <v>37</v>
      </c>
      <c r="B1017" t="s">
        <v>38</v>
      </c>
      <c r="C1017" t="s">
        <v>39</v>
      </c>
      <c r="D1017" t="s">
        <v>68</v>
      </c>
      <c r="E1017" t="s">
        <v>184</v>
      </c>
      <c r="F1017" s="13" t="str">
        <f>_xlfn.CONCAT(wiz_6[[#This Row],[OCTY......]],",",wiz_6[[#This Row],[OS]])</f>
        <v>CHARLOTTE ,NC</v>
      </c>
      <c r="G1017" t="s">
        <v>146</v>
      </c>
      <c r="H1017" t="s">
        <v>410</v>
      </c>
      <c r="I1017" s="13" t="str">
        <f>_xlfn.CONCAT(wiz_6[[#This Row],[DCTY......]], ",",wiz_6[[#This Row],[DS]])</f>
        <v>SEARCY    ,AR</v>
      </c>
      <c r="J1017" t="str">
        <f>TRIM(CONCATENATE(wiz_6[[#This Row],[SHIPPER..................]],wiz_6[[#This Row],[ZIP2..]],wiz_6[[#This Row],[ZIP3..]]))</f>
        <v>b: C H ROBINSON | 2820172143</v>
      </c>
      <c r="K1017">
        <v>1</v>
      </c>
      <c r="L1017">
        <v>1.34</v>
      </c>
      <c r="M1017">
        <v>0.28000000000000003</v>
      </c>
      <c r="N1017">
        <v>723</v>
      </c>
      <c r="O1017">
        <v>0.71</v>
      </c>
      <c r="P1017">
        <v>137</v>
      </c>
      <c r="Q1017">
        <v>0.35</v>
      </c>
      <c r="R1017">
        <v>-51</v>
      </c>
      <c r="S1017">
        <v>-44</v>
      </c>
      <c r="T1017">
        <v>213</v>
      </c>
      <c r="U1017">
        <v>60</v>
      </c>
      <c r="V1017">
        <v>229</v>
      </c>
      <c r="W1017">
        <v>24382</v>
      </c>
      <c r="X1017">
        <v>28201</v>
      </c>
      <c r="Y1017">
        <v>72143</v>
      </c>
      <c r="Z1017">
        <v>1.4</v>
      </c>
      <c r="AA1017">
        <f t="shared" si="199"/>
        <v>10012</v>
      </c>
      <c r="AB1017">
        <f t="shared" si="200"/>
        <v>229</v>
      </c>
      <c r="AC1017">
        <f t="shared" si="201"/>
        <v>6159</v>
      </c>
      <c r="AD1017">
        <f t="shared" si="202"/>
        <v>0.6151618058330004</v>
      </c>
      <c r="AE1017">
        <f t="shared" si="203"/>
        <v>0</v>
      </c>
      <c r="AF1017" t="e">
        <f t="shared" ca="1" si="204"/>
        <v>#N/A</v>
      </c>
      <c r="AG1017" t="e">
        <f t="shared" ca="1" si="205"/>
        <v>#N/A</v>
      </c>
      <c r="AH1017" t="e">
        <f t="shared" ca="1" si="206"/>
        <v>#N/A</v>
      </c>
      <c r="AI1017" t="e">
        <f t="shared" ca="1" si="195"/>
        <v>#N/A</v>
      </c>
      <c r="AJ1017">
        <f t="shared" si="196"/>
        <v>9.988014382740711E-5</v>
      </c>
      <c r="AK1017">
        <f t="shared" si="197"/>
        <v>0</v>
      </c>
      <c r="AL1017" t="e">
        <f t="shared" ca="1" si="207"/>
        <v>#N/A</v>
      </c>
      <c r="AM1017" t="b">
        <f t="shared" si="198"/>
        <v>0</v>
      </c>
    </row>
    <row r="1018" spans="1:39" x14ac:dyDescent="0.3">
      <c r="A1018" t="s">
        <v>1195</v>
      </c>
      <c r="B1018" t="s">
        <v>1196</v>
      </c>
      <c r="C1018" t="s">
        <v>39</v>
      </c>
      <c r="D1018" t="s">
        <v>68</v>
      </c>
      <c r="E1018" t="s">
        <v>680</v>
      </c>
      <c r="F1018" s="13" t="str">
        <f>_xlfn.CONCAT(wiz_6[[#This Row],[OCTY......]],",",wiz_6[[#This Row],[OS]])</f>
        <v>CONCORD   ,NC</v>
      </c>
      <c r="G1018" t="s">
        <v>146</v>
      </c>
      <c r="H1018" t="s">
        <v>1197</v>
      </c>
      <c r="I1018" s="13" t="str">
        <f>_xlfn.CONCAT(wiz_6[[#This Row],[DCTY......]], ",",wiz_6[[#This Row],[DS]])</f>
        <v>MAUMELLE  ,AR</v>
      </c>
      <c r="J1018" t="str">
        <f>TRIM(CONCATENATE(wiz_6[[#This Row],[SHIPPER..................]],wiz_6[[#This Row],[ZIP2..]],wiz_6[[#This Row],[ZIP3..]]))</f>
        <v>WERNER | 2802572106</v>
      </c>
      <c r="K1018">
        <v>1</v>
      </c>
      <c r="L1018">
        <v>1.19</v>
      </c>
      <c r="M1018">
        <v>0.22</v>
      </c>
      <c r="N1018">
        <v>781</v>
      </c>
      <c r="O1018">
        <v>2.63</v>
      </c>
      <c r="P1018">
        <v>141</v>
      </c>
      <c r="Q1018">
        <v>0.35</v>
      </c>
      <c r="R1018">
        <v>1</v>
      </c>
      <c r="S1018">
        <v>-175</v>
      </c>
      <c r="T1018">
        <v>-197</v>
      </c>
      <c r="U1018">
        <v>-146</v>
      </c>
      <c r="V1018">
        <v>-518</v>
      </c>
      <c r="W1018">
        <v>28358</v>
      </c>
      <c r="X1018">
        <v>28025</v>
      </c>
      <c r="Y1018">
        <v>72106</v>
      </c>
      <c r="Z1018">
        <v>1.19</v>
      </c>
      <c r="AA1018">
        <f t="shared" si="199"/>
        <v>10012</v>
      </c>
      <c r="AB1018">
        <f t="shared" si="200"/>
        <v>-518</v>
      </c>
      <c r="AC1018">
        <f t="shared" si="201"/>
        <v>6159</v>
      </c>
      <c r="AD1018">
        <f t="shared" si="202"/>
        <v>0.6151618058330004</v>
      </c>
      <c r="AE1018">
        <f t="shared" si="203"/>
        <v>0</v>
      </c>
      <c r="AF1018" t="e">
        <f t="shared" ca="1" si="204"/>
        <v>#N/A</v>
      </c>
      <c r="AG1018" t="e">
        <f t="shared" ca="1" si="205"/>
        <v>#N/A</v>
      </c>
      <c r="AH1018" t="e">
        <f t="shared" ca="1" si="206"/>
        <v>#N/A</v>
      </c>
      <c r="AI1018" t="e">
        <f t="shared" ca="1" si="195"/>
        <v>#N/A</v>
      </c>
      <c r="AJ1018">
        <f t="shared" si="196"/>
        <v>9.988014382740711E-5</v>
      </c>
      <c r="AK1018">
        <f t="shared" si="197"/>
        <v>0</v>
      </c>
      <c r="AL1018" t="e">
        <f t="shared" ca="1" si="207"/>
        <v>#N/A</v>
      </c>
      <c r="AM1018" t="b">
        <f t="shared" si="198"/>
        <v>0</v>
      </c>
    </row>
    <row r="1019" spans="1:39" x14ac:dyDescent="0.3">
      <c r="A1019" t="s">
        <v>1198</v>
      </c>
      <c r="B1019" t="s">
        <v>1199</v>
      </c>
      <c r="C1019" t="s">
        <v>39</v>
      </c>
      <c r="D1019" t="s">
        <v>68</v>
      </c>
      <c r="E1019" t="s">
        <v>1200</v>
      </c>
      <c r="F1019" s="13" t="str">
        <f>_xlfn.CONCAT(wiz_6[[#This Row],[OCTY......]],",",wiz_6[[#This Row],[OS]])</f>
        <v>MOORESBORO,NC</v>
      </c>
      <c r="G1019" t="s">
        <v>53</v>
      </c>
      <c r="H1019" t="s">
        <v>159</v>
      </c>
      <c r="I1019" s="13" t="str">
        <f>_xlfn.CONCAT(wiz_6[[#This Row],[DCTY......]], ",",wiz_6[[#This Row],[DS]])</f>
        <v>CHICAGO   ,IL</v>
      </c>
      <c r="J1019" t="str">
        <f>TRIM(CONCATENATE(wiz_6[[#This Row],[SHIPPER..................]],wiz_6[[#This Row],[ZIP2..]],wiz_6[[#This Row],[ZIP3..]]))</f>
        <v>b: CRESCENT TRANSPORT| 2811460601</v>
      </c>
      <c r="K1019">
        <v>1</v>
      </c>
      <c r="L1019">
        <v>1.57</v>
      </c>
      <c r="M1019">
        <v>0.28000000000000003</v>
      </c>
      <c r="N1019">
        <v>704</v>
      </c>
      <c r="O1019">
        <v>1.61</v>
      </c>
      <c r="P1019">
        <v>53</v>
      </c>
      <c r="Q1019">
        <v>0.3</v>
      </c>
      <c r="R1019">
        <v>-37</v>
      </c>
      <c r="S1019">
        <v>-41</v>
      </c>
      <c r="T1019">
        <v>0</v>
      </c>
      <c r="U1019">
        <v>135</v>
      </c>
      <c r="V1019">
        <v>94</v>
      </c>
      <c r="W1019">
        <v>28201</v>
      </c>
      <c r="X1019">
        <v>28114</v>
      </c>
      <c r="Y1019">
        <v>60601</v>
      </c>
      <c r="Z1019">
        <v>1.63</v>
      </c>
      <c r="AA1019">
        <f t="shared" si="199"/>
        <v>10012</v>
      </c>
      <c r="AB1019">
        <f t="shared" si="200"/>
        <v>94</v>
      </c>
      <c r="AC1019">
        <f t="shared" si="201"/>
        <v>6159</v>
      </c>
      <c r="AD1019">
        <f t="shared" si="202"/>
        <v>0.6151618058330004</v>
      </c>
      <c r="AE1019">
        <f t="shared" si="203"/>
        <v>0</v>
      </c>
      <c r="AF1019" t="e">
        <f t="shared" ca="1" si="204"/>
        <v>#N/A</v>
      </c>
      <c r="AG1019" t="e">
        <f t="shared" ca="1" si="205"/>
        <v>#N/A</v>
      </c>
      <c r="AH1019" t="e">
        <f t="shared" ca="1" si="206"/>
        <v>#N/A</v>
      </c>
      <c r="AI1019" t="e">
        <f t="shared" ca="1" si="195"/>
        <v>#N/A</v>
      </c>
      <c r="AJ1019">
        <f t="shared" si="196"/>
        <v>9.988014382740711E-5</v>
      </c>
      <c r="AK1019">
        <f t="shared" si="197"/>
        <v>0</v>
      </c>
      <c r="AL1019" t="e">
        <f t="shared" ca="1" si="207"/>
        <v>#N/A</v>
      </c>
      <c r="AM1019" t="b">
        <f t="shared" si="198"/>
        <v>0</v>
      </c>
    </row>
    <row r="1020" spans="1:39" x14ac:dyDescent="0.3">
      <c r="A1020" t="s">
        <v>1201</v>
      </c>
      <c r="B1020" t="s">
        <v>1202</v>
      </c>
      <c r="C1020" t="s">
        <v>39</v>
      </c>
      <c r="D1020" t="s">
        <v>68</v>
      </c>
      <c r="E1020" t="s">
        <v>184</v>
      </c>
      <c r="F1020" s="13" t="str">
        <f>_xlfn.CONCAT(wiz_6[[#This Row],[OCTY......]],",",wiz_6[[#This Row],[OS]])</f>
        <v>CHARLOTTE ,NC</v>
      </c>
      <c r="G1020" t="s">
        <v>53</v>
      </c>
      <c r="H1020" t="s">
        <v>159</v>
      </c>
      <c r="I1020" s="13" t="str">
        <f>_xlfn.CONCAT(wiz_6[[#This Row],[DCTY......]], ",",wiz_6[[#This Row],[DS]])</f>
        <v>CHICAGO   ,IL</v>
      </c>
      <c r="J1020" t="str">
        <f>TRIM(CONCATENATE(wiz_6[[#This Row],[SHIPPER..................]],wiz_6[[#This Row],[ZIP2..]],wiz_6[[#This Row],[ZIP3..]]))</f>
        <v>PARAMOUNT LOGISTICS L| 2820160601</v>
      </c>
      <c r="K1020">
        <v>1</v>
      </c>
      <c r="L1020">
        <v>1.24</v>
      </c>
      <c r="M1020">
        <v>0.27</v>
      </c>
      <c r="N1020">
        <v>730</v>
      </c>
      <c r="O1020">
        <v>1.71</v>
      </c>
      <c r="P1020">
        <v>54</v>
      </c>
      <c r="Q1020">
        <v>0.3</v>
      </c>
      <c r="R1020">
        <v>-31</v>
      </c>
      <c r="S1020">
        <v>-164</v>
      </c>
      <c r="T1020">
        <v>-24</v>
      </c>
      <c r="U1020">
        <v>-98</v>
      </c>
      <c r="V1020">
        <v>-286</v>
      </c>
      <c r="W1020">
        <v>28601</v>
      </c>
      <c r="X1020">
        <v>28201</v>
      </c>
      <c r="Y1020">
        <v>60601</v>
      </c>
      <c r="Z1020">
        <v>1.29</v>
      </c>
      <c r="AA1020">
        <f t="shared" si="199"/>
        <v>10012</v>
      </c>
      <c r="AB1020">
        <f t="shared" si="200"/>
        <v>-286</v>
      </c>
      <c r="AC1020">
        <f t="shared" si="201"/>
        <v>6159</v>
      </c>
      <c r="AD1020">
        <f t="shared" si="202"/>
        <v>0.6151618058330004</v>
      </c>
      <c r="AE1020">
        <f t="shared" si="203"/>
        <v>0</v>
      </c>
      <c r="AF1020" t="e">
        <f t="shared" ca="1" si="204"/>
        <v>#N/A</v>
      </c>
      <c r="AG1020" t="e">
        <f t="shared" ca="1" si="205"/>
        <v>#N/A</v>
      </c>
      <c r="AH1020" t="e">
        <f t="shared" ca="1" si="206"/>
        <v>#N/A</v>
      </c>
      <c r="AI1020" t="e">
        <f t="shared" ca="1" si="195"/>
        <v>#N/A</v>
      </c>
      <c r="AJ1020">
        <f t="shared" si="196"/>
        <v>9.988014382740711E-5</v>
      </c>
      <c r="AK1020">
        <f t="shared" si="197"/>
        <v>0</v>
      </c>
      <c r="AL1020" t="e">
        <f t="shared" ca="1" si="207"/>
        <v>#N/A</v>
      </c>
      <c r="AM1020" t="b">
        <f t="shared" si="198"/>
        <v>0</v>
      </c>
    </row>
    <row r="1021" spans="1:39" x14ac:dyDescent="0.3">
      <c r="A1021" t="s">
        <v>37</v>
      </c>
      <c r="B1021" t="s">
        <v>38</v>
      </c>
      <c r="C1021" t="s">
        <v>39</v>
      </c>
      <c r="D1021" t="s">
        <v>68</v>
      </c>
      <c r="E1021" t="s">
        <v>184</v>
      </c>
      <c r="F1021" s="13" t="str">
        <f>_xlfn.CONCAT(wiz_6[[#This Row],[OCTY......]],",",wiz_6[[#This Row],[OS]])</f>
        <v>CHARLOTTE ,NC</v>
      </c>
      <c r="G1021" t="s">
        <v>53</v>
      </c>
      <c r="H1021" t="s">
        <v>764</v>
      </c>
      <c r="I1021" s="13" t="str">
        <f>_xlfn.CONCAT(wiz_6[[#This Row],[DCTY......]], ",",wiz_6[[#This Row],[DS]])</f>
        <v>ITASCA    ,IL</v>
      </c>
      <c r="J1021" t="str">
        <f>TRIM(CONCATENATE(wiz_6[[#This Row],[SHIPPER..................]],wiz_6[[#This Row],[ZIP2..]],wiz_6[[#This Row],[ZIP3..]]))</f>
        <v>b: C H ROBINSON | 2820160143</v>
      </c>
      <c r="K1021">
        <v>1</v>
      </c>
      <c r="L1021">
        <v>0.87</v>
      </c>
      <c r="M1021">
        <v>0.27</v>
      </c>
      <c r="N1021">
        <v>791</v>
      </c>
      <c r="O1021">
        <v>1.05</v>
      </c>
      <c r="P1021">
        <v>45</v>
      </c>
      <c r="Q1021">
        <v>0.25</v>
      </c>
      <c r="R1021">
        <v>-14</v>
      </c>
      <c r="S1021">
        <v>-44</v>
      </c>
      <c r="T1021">
        <v>178</v>
      </c>
      <c r="U1021">
        <v>-169</v>
      </c>
      <c r="V1021">
        <v>-35</v>
      </c>
      <c r="W1021">
        <v>29706</v>
      </c>
      <c r="X1021">
        <v>28201</v>
      </c>
      <c r="Y1021">
        <v>60143</v>
      </c>
      <c r="Z1021">
        <v>0.92</v>
      </c>
      <c r="AA1021">
        <f t="shared" si="199"/>
        <v>10012</v>
      </c>
      <c r="AB1021">
        <f t="shared" si="200"/>
        <v>-35</v>
      </c>
      <c r="AC1021">
        <f t="shared" si="201"/>
        <v>6159</v>
      </c>
      <c r="AD1021">
        <f t="shared" si="202"/>
        <v>0.6151618058330004</v>
      </c>
      <c r="AE1021">
        <f t="shared" si="203"/>
        <v>0</v>
      </c>
      <c r="AF1021" t="e">
        <f t="shared" ca="1" si="204"/>
        <v>#N/A</v>
      </c>
      <c r="AG1021" t="e">
        <f t="shared" ca="1" si="205"/>
        <v>#N/A</v>
      </c>
      <c r="AH1021" t="e">
        <f t="shared" ca="1" si="206"/>
        <v>#N/A</v>
      </c>
      <c r="AI1021" t="e">
        <f t="shared" ca="1" si="195"/>
        <v>#N/A</v>
      </c>
      <c r="AJ1021">
        <f t="shared" si="196"/>
        <v>9.988014382740711E-5</v>
      </c>
      <c r="AK1021">
        <f t="shared" si="197"/>
        <v>0</v>
      </c>
      <c r="AL1021" t="e">
        <f t="shared" ca="1" si="207"/>
        <v>#N/A</v>
      </c>
      <c r="AM1021" t="b">
        <f t="shared" si="198"/>
        <v>0</v>
      </c>
    </row>
    <row r="1022" spans="1:39" x14ac:dyDescent="0.3">
      <c r="A1022" t="s">
        <v>37</v>
      </c>
      <c r="B1022" t="s">
        <v>38</v>
      </c>
      <c r="C1022" t="s">
        <v>39</v>
      </c>
      <c r="D1022" t="s">
        <v>68</v>
      </c>
      <c r="E1022" t="s">
        <v>184</v>
      </c>
      <c r="F1022" s="13" t="str">
        <f>_xlfn.CONCAT(wiz_6[[#This Row],[OCTY......]],",",wiz_6[[#This Row],[OS]])</f>
        <v>CHARLOTTE ,NC</v>
      </c>
      <c r="G1022" t="s">
        <v>53</v>
      </c>
      <c r="H1022" t="s">
        <v>1203</v>
      </c>
      <c r="I1022" s="13" t="str">
        <f>_xlfn.CONCAT(wiz_6[[#This Row],[DCTY......]], ",",wiz_6[[#This Row],[DS]])</f>
        <v>SPRING VAL,IL</v>
      </c>
      <c r="J1022" t="str">
        <f>TRIM(CONCATENATE(wiz_6[[#This Row],[SHIPPER..................]],wiz_6[[#This Row],[ZIP2..]],wiz_6[[#This Row],[ZIP3..]]))</f>
        <v>b: C H ROBINSON | 2820161362</v>
      </c>
      <c r="K1022">
        <v>2</v>
      </c>
      <c r="L1022">
        <v>1.06</v>
      </c>
      <c r="M1022">
        <v>0.28000000000000003</v>
      </c>
      <c r="N1022">
        <v>822</v>
      </c>
      <c r="O1022">
        <v>2.67</v>
      </c>
      <c r="P1022">
        <v>20</v>
      </c>
      <c r="Q1022">
        <v>0.25</v>
      </c>
      <c r="R1022">
        <v>-45</v>
      </c>
      <c r="S1022">
        <v>-44</v>
      </c>
      <c r="T1022">
        <v>-215</v>
      </c>
      <c r="U1022">
        <v>-259</v>
      </c>
      <c r="V1022">
        <v>-518</v>
      </c>
      <c r="W1022">
        <v>28201</v>
      </c>
      <c r="X1022">
        <v>28201</v>
      </c>
      <c r="Y1022">
        <v>61362</v>
      </c>
      <c r="Z1022">
        <v>1.1200000000000001</v>
      </c>
      <c r="AA1022">
        <f t="shared" si="199"/>
        <v>10012</v>
      </c>
      <c r="AB1022">
        <f t="shared" si="200"/>
        <v>-1036</v>
      </c>
      <c r="AC1022">
        <f t="shared" si="201"/>
        <v>6159</v>
      </c>
      <c r="AD1022">
        <f t="shared" si="202"/>
        <v>0.6151618058330004</v>
      </c>
      <c r="AE1022">
        <f t="shared" si="203"/>
        <v>0</v>
      </c>
      <c r="AF1022" t="e">
        <f t="shared" ca="1" si="204"/>
        <v>#N/A</v>
      </c>
      <c r="AG1022" t="e">
        <f t="shared" ca="1" si="205"/>
        <v>#N/A</v>
      </c>
      <c r="AH1022" t="e">
        <f t="shared" ca="1" si="206"/>
        <v>#N/A</v>
      </c>
      <c r="AI1022" t="e">
        <f t="shared" ca="1" si="195"/>
        <v>#N/A</v>
      </c>
      <c r="AJ1022">
        <f t="shared" si="196"/>
        <v>1.9976028765481422E-4</v>
      </c>
      <c r="AK1022">
        <f t="shared" si="197"/>
        <v>0</v>
      </c>
      <c r="AL1022" t="e">
        <f t="shared" ca="1" si="207"/>
        <v>#N/A</v>
      </c>
      <c r="AM1022" t="b">
        <f t="shared" si="198"/>
        <v>0</v>
      </c>
    </row>
    <row r="1023" spans="1:39" x14ac:dyDescent="0.3">
      <c r="A1023" t="s">
        <v>37</v>
      </c>
      <c r="B1023" t="s">
        <v>38</v>
      </c>
      <c r="C1023" t="s">
        <v>39</v>
      </c>
      <c r="D1023" t="s">
        <v>68</v>
      </c>
      <c r="E1023" t="s">
        <v>592</v>
      </c>
      <c r="F1023" s="13" t="str">
        <f>_xlfn.CONCAT(wiz_6[[#This Row],[OCTY......]],",",wiz_6[[#This Row],[OS]])</f>
        <v>SHELBY    ,NC</v>
      </c>
      <c r="G1023" t="s">
        <v>53</v>
      </c>
      <c r="H1023" t="s">
        <v>1123</v>
      </c>
      <c r="I1023" s="13" t="str">
        <f>_xlfn.CONCAT(wiz_6[[#This Row],[DCTY......]], ",",wiz_6[[#This Row],[DS]])</f>
        <v>ELWOOD    ,IL</v>
      </c>
      <c r="J1023" t="str">
        <f>TRIM(CONCATENATE(wiz_6[[#This Row],[SHIPPER..................]],wiz_6[[#This Row],[ZIP2..]],wiz_6[[#This Row],[ZIP3..]]))</f>
        <v>b: C H ROBINSON | 2815060421</v>
      </c>
      <c r="K1023">
        <v>1</v>
      </c>
      <c r="L1023">
        <v>0.88</v>
      </c>
      <c r="M1023">
        <v>0.28000000000000003</v>
      </c>
      <c r="N1023">
        <v>733</v>
      </c>
      <c r="O1023">
        <v>1.38</v>
      </c>
      <c r="P1023">
        <v>158</v>
      </c>
      <c r="Q1023">
        <v>0.4</v>
      </c>
      <c r="R1023">
        <v>-39</v>
      </c>
      <c r="S1023">
        <v>-334</v>
      </c>
      <c r="T1023">
        <v>54</v>
      </c>
      <c r="U1023">
        <v>-358</v>
      </c>
      <c r="V1023">
        <v>-638</v>
      </c>
      <c r="W1023">
        <v>29801</v>
      </c>
      <c r="X1023">
        <v>28150</v>
      </c>
      <c r="Y1023">
        <v>60421</v>
      </c>
      <c r="Z1023">
        <v>0.94</v>
      </c>
      <c r="AA1023">
        <f t="shared" si="199"/>
        <v>10012</v>
      </c>
      <c r="AB1023">
        <f t="shared" si="200"/>
        <v>-638</v>
      </c>
      <c r="AC1023">
        <f t="shared" si="201"/>
        <v>6159</v>
      </c>
      <c r="AD1023">
        <f t="shared" si="202"/>
        <v>0.6151618058330004</v>
      </c>
      <c r="AE1023">
        <f t="shared" si="203"/>
        <v>0</v>
      </c>
      <c r="AF1023" t="e">
        <f t="shared" ca="1" si="204"/>
        <v>#N/A</v>
      </c>
      <c r="AG1023" t="e">
        <f t="shared" ca="1" si="205"/>
        <v>#N/A</v>
      </c>
      <c r="AH1023" t="e">
        <f t="shared" ca="1" si="206"/>
        <v>#N/A</v>
      </c>
      <c r="AI1023" t="e">
        <f t="shared" ca="1" si="195"/>
        <v>#N/A</v>
      </c>
      <c r="AJ1023">
        <f t="shared" si="196"/>
        <v>9.988014382740711E-5</v>
      </c>
      <c r="AK1023">
        <f t="shared" si="197"/>
        <v>0</v>
      </c>
      <c r="AL1023" t="e">
        <f t="shared" ca="1" si="207"/>
        <v>#N/A</v>
      </c>
      <c r="AM1023" t="b">
        <f t="shared" si="198"/>
        <v>0</v>
      </c>
    </row>
    <row r="1024" spans="1:39" x14ac:dyDescent="0.3">
      <c r="A1024" t="s">
        <v>47</v>
      </c>
      <c r="B1024" t="s">
        <v>48</v>
      </c>
      <c r="C1024" t="s">
        <v>39</v>
      </c>
      <c r="D1024" t="s">
        <v>68</v>
      </c>
      <c r="E1024" t="s">
        <v>415</v>
      </c>
      <c r="F1024" s="13" t="str">
        <f>_xlfn.CONCAT(wiz_6[[#This Row],[OCTY......]],",",wiz_6[[#This Row],[OS]])</f>
        <v>MONROE    ,NC</v>
      </c>
      <c r="G1024" t="s">
        <v>53</v>
      </c>
      <c r="H1024" t="s">
        <v>799</v>
      </c>
      <c r="I1024" s="13" t="str">
        <f>_xlfn.CONCAT(wiz_6[[#This Row],[DCTY......]], ",",wiz_6[[#This Row],[DS]])</f>
        <v>ROCKFORD  ,IL</v>
      </c>
      <c r="J1024" t="str">
        <f>TRIM(CONCATENATE(wiz_6[[#This Row],[SHIPPER..................]],wiz_6[[#This Row],[ZIP2..]],wiz_6[[#This Row],[ZIP3..]]))</f>
        <v>LOWES MLXP VAN ONE WA| 2811061101</v>
      </c>
      <c r="K1024">
        <v>1</v>
      </c>
      <c r="L1024">
        <v>1.4</v>
      </c>
      <c r="M1024">
        <v>0.21</v>
      </c>
      <c r="N1024">
        <v>834</v>
      </c>
      <c r="O1024">
        <v>1.77</v>
      </c>
      <c r="P1024">
        <v>52</v>
      </c>
      <c r="Q1024">
        <v>0.3</v>
      </c>
      <c r="R1024">
        <v>69</v>
      </c>
      <c r="S1024">
        <v>-126</v>
      </c>
      <c r="T1024">
        <v>-2</v>
      </c>
      <c r="U1024">
        <v>0</v>
      </c>
      <c r="V1024">
        <v>-128</v>
      </c>
      <c r="W1024">
        <v>29706</v>
      </c>
      <c r="X1024">
        <v>28110</v>
      </c>
      <c r="Y1024">
        <v>61101</v>
      </c>
      <c r="Z1024">
        <v>1.39</v>
      </c>
      <c r="AA1024">
        <f t="shared" si="199"/>
        <v>10012</v>
      </c>
      <c r="AB1024">
        <f t="shared" si="200"/>
        <v>-128</v>
      </c>
      <c r="AC1024">
        <f t="shared" si="201"/>
        <v>6159</v>
      </c>
      <c r="AD1024">
        <f t="shared" si="202"/>
        <v>0.6151618058330004</v>
      </c>
      <c r="AE1024">
        <f t="shared" si="203"/>
        <v>0</v>
      </c>
      <c r="AF1024" t="e">
        <f t="shared" ca="1" si="204"/>
        <v>#N/A</v>
      </c>
      <c r="AG1024" t="e">
        <f t="shared" ca="1" si="205"/>
        <v>#N/A</v>
      </c>
      <c r="AH1024" t="e">
        <f t="shared" ca="1" si="206"/>
        <v>#N/A</v>
      </c>
      <c r="AI1024" t="e">
        <f t="shared" ca="1" si="195"/>
        <v>#N/A</v>
      </c>
      <c r="AJ1024">
        <f t="shared" si="196"/>
        <v>9.988014382740711E-5</v>
      </c>
      <c r="AK1024">
        <f t="shared" si="197"/>
        <v>0</v>
      </c>
      <c r="AL1024" t="e">
        <f t="shared" ca="1" si="207"/>
        <v>#N/A</v>
      </c>
      <c r="AM1024" t="b">
        <f t="shared" si="198"/>
        <v>0</v>
      </c>
    </row>
    <row r="1025" spans="1:39" x14ac:dyDescent="0.3">
      <c r="A1025" t="s">
        <v>222</v>
      </c>
      <c r="B1025" t="s">
        <v>218</v>
      </c>
      <c r="C1025" t="s">
        <v>39</v>
      </c>
      <c r="D1025" t="s">
        <v>68</v>
      </c>
      <c r="E1025" t="s">
        <v>1204</v>
      </c>
      <c r="F1025" s="13" t="str">
        <f>_xlfn.CONCAT(wiz_6[[#This Row],[OCTY......]],",",wiz_6[[#This Row],[OS]])</f>
        <v>KINGS MOUN,NC</v>
      </c>
      <c r="G1025" t="s">
        <v>42</v>
      </c>
      <c r="H1025" t="s">
        <v>1205</v>
      </c>
      <c r="I1025" s="13" t="str">
        <f>_xlfn.CONCAT(wiz_6[[#This Row],[DCTY......]], ",",wiz_6[[#This Row],[DS]])</f>
        <v>SHOALS    ,IN</v>
      </c>
      <c r="J1025" t="str">
        <f>TRIM(CONCATENATE(wiz_6[[#This Row],[SHIPPER..................]],wiz_6[[#This Row],[ZIP2..]],wiz_6[[#This Row],[ZIP3..]]))</f>
        <v>OWENS CORNING FIBERGL| 2808647581</v>
      </c>
      <c r="K1025">
        <v>1</v>
      </c>
      <c r="L1025">
        <v>1.48</v>
      </c>
      <c r="M1025">
        <v>0.18</v>
      </c>
      <c r="N1025">
        <v>491</v>
      </c>
      <c r="O1025">
        <v>0.92</v>
      </c>
      <c r="P1025">
        <v>76</v>
      </c>
      <c r="Q1025">
        <v>0.3</v>
      </c>
      <c r="R1025">
        <v>15</v>
      </c>
      <c r="S1025">
        <v>-165</v>
      </c>
      <c r="T1025">
        <v>11</v>
      </c>
      <c r="U1025">
        <v>13</v>
      </c>
      <c r="V1025">
        <v>-141</v>
      </c>
      <c r="W1025">
        <v>28656</v>
      </c>
      <c r="X1025">
        <v>28086</v>
      </c>
      <c r="Y1025">
        <v>47581</v>
      </c>
      <c r="Z1025">
        <v>1.44</v>
      </c>
      <c r="AA1025">
        <f t="shared" si="199"/>
        <v>10012</v>
      </c>
      <c r="AB1025">
        <f t="shared" si="200"/>
        <v>-141</v>
      </c>
      <c r="AC1025">
        <f t="shared" si="201"/>
        <v>6159</v>
      </c>
      <c r="AD1025">
        <f t="shared" si="202"/>
        <v>0.6151618058330004</v>
      </c>
      <c r="AE1025">
        <f t="shared" si="203"/>
        <v>0</v>
      </c>
      <c r="AF1025" t="e">
        <f t="shared" ca="1" si="204"/>
        <v>#N/A</v>
      </c>
      <c r="AG1025" t="e">
        <f t="shared" ca="1" si="205"/>
        <v>#N/A</v>
      </c>
      <c r="AH1025" t="e">
        <f t="shared" ca="1" si="206"/>
        <v>#N/A</v>
      </c>
      <c r="AI1025" t="e">
        <f t="shared" ca="1" si="195"/>
        <v>#N/A</v>
      </c>
      <c r="AJ1025">
        <f t="shared" si="196"/>
        <v>9.988014382740711E-5</v>
      </c>
      <c r="AK1025">
        <f t="shared" si="197"/>
        <v>0</v>
      </c>
      <c r="AL1025" t="e">
        <f t="shared" ca="1" si="207"/>
        <v>#N/A</v>
      </c>
      <c r="AM1025" t="b">
        <f t="shared" si="198"/>
        <v>0</v>
      </c>
    </row>
    <row r="1026" spans="1:39" x14ac:dyDescent="0.3">
      <c r="A1026" t="s">
        <v>47</v>
      </c>
      <c r="B1026" t="s">
        <v>48</v>
      </c>
      <c r="C1026" t="s">
        <v>39</v>
      </c>
      <c r="D1026" t="s">
        <v>68</v>
      </c>
      <c r="E1026" t="s">
        <v>184</v>
      </c>
      <c r="F1026" s="13" t="str">
        <f>_xlfn.CONCAT(wiz_6[[#This Row],[OCTY......]],",",wiz_6[[#This Row],[OS]])</f>
        <v>CHARLOTTE ,NC</v>
      </c>
      <c r="G1026" t="s">
        <v>42</v>
      </c>
      <c r="H1026" t="s">
        <v>436</v>
      </c>
      <c r="I1026" s="13" t="str">
        <f>_xlfn.CONCAT(wiz_6[[#This Row],[DCTY......]], ",",wiz_6[[#This Row],[DS]])</f>
        <v>NORTH VERN,IN</v>
      </c>
      <c r="J1026" t="str">
        <f>TRIM(CONCATENATE(wiz_6[[#This Row],[SHIPPER..................]],wiz_6[[#This Row],[ZIP2..]],wiz_6[[#This Row],[ZIP3..]]))</f>
        <v>LOWES MLXP VAN ONE WA| 2820147265</v>
      </c>
      <c r="K1026">
        <v>1</v>
      </c>
      <c r="L1026">
        <v>1.8</v>
      </c>
      <c r="M1026">
        <v>0.21</v>
      </c>
      <c r="N1026">
        <v>511</v>
      </c>
      <c r="O1026">
        <v>2.08</v>
      </c>
      <c r="P1026">
        <v>265</v>
      </c>
      <c r="Q1026">
        <v>0.5</v>
      </c>
      <c r="R1026">
        <v>13</v>
      </c>
      <c r="S1026">
        <v>-457</v>
      </c>
      <c r="T1026">
        <v>-246</v>
      </c>
      <c r="U1026">
        <v>48</v>
      </c>
      <c r="V1026">
        <v>-655</v>
      </c>
      <c r="W1026">
        <v>28570</v>
      </c>
      <c r="X1026">
        <v>28201</v>
      </c>
      <c r="Y1026">
        <v>47265</v>
      </c>
      <c r="Z1026">
        <v>1.79</v>
      </c>
      <c r="AA1026">
        <f t="shared" si="199"/>
        <v>10012</v>
      </c>
      <c r="AB1026">
        <f t="shared" si="200"/>
        <v>-655</v>
      </c>
      <c r="AC1026">
        <f t="shared" si="201"/>
        <v>6159</v>
      </c>
      <c r="AD1026">
        <f t="shared" si="202"/>
        <v>0.6151618058330004</v>
      </c>
      <c r="AE1026">
        <f t="shared" si="203"/>
        <v>0</v>
      </c>
      <c r="AF1026" t="e">
        <f t="shared" ca="1" si="204"/>
        <v>#N/A</v>
      </c>
      <c r="AG1026" t="e">
        <f t="shared" ca="1" si="205"/>
        <v>#N/A</v>
      </c>
      <c r="AH1026" t="e">
        <f t="shared" ca="1" si="206"/>
        <v>#N/A</v>
      </c>
      <c r="AI1026" t="e">
        <f t="shared" ref="AI1026:AI1089" ca="1" si="208">REPLACE(AF1026,2,1,"K")</f>
        <v>#N/A</v>
      </c>
      <c r="AJ1026">
        <f t="shared" ref="AJ1026:AJ1089" si="209">K1026/AA1026</f>
        <v>9.988014382740711E-5</v>
      </c>
      <c r="AK1026">
        <f t="shared" ref="AK1026:AK1089" si="210">_xlfn.MINIFS($X$3:$X$2378,$C$3:$C$2378,A1026,$AL$3:$AL$2378,"&gt;0.05")</f>
        <v>0</v>
      </c>
      <c r="AL1026" t="e">
        <f t="shared" ca="1" si="207"/>
        <v>#N/A</v>
      </c>
      <c r="AM1026" t="b">
        <f t="shared" ref="AM1026:AM1089" si="211">IF(AK1026=V1026,J1026,FALSE)</f>
        <v>0</v>
      </c>
    </row>
    <row r="1027" spans="1:39" x14ac:dyDescent="0.3">
      <c r="A1027" t="s">
        <v>47</v>
      </c>
      <c r="B1027" t="s">
        <v>48</v>
      </c>
      <c r="C1027" t="s">
        <v>39</v>
      </c>
      <c r="D1027" t="s">
        <v>68</v>
      </c>
      <c r="E1027" t="s">
        <v>415</v>
      </c>
      <c r="F1027" s="13" t="str">
        <f>_xlfn.CONCAT(wiz_6[[#This Row],[OCTY......]],",",wiz_6[[#This Row],[OS]])</f>
        <v>MONROE    ,NC</v>
      </c>
      <c r="G1027" t="s">
        <v>42</v>
      </c>
      <c r="H1027" t="s">
        <v>436</v>
      </c>
      <c r="I1027" s="13" t="str">
        <f>_xlfn.CONCAT(wiz_6[[#This Row],[DCTY......]], ",",wiz_6[[#This Row],[DS]])</f>
        <v>NORTH VERN,IN</v>
      </c>
      <c r="J1027" t="str">
        <f>TRIM(CONCATENATE(wiz_6[[#This Row],[SHIPPER..................]],wiz_6[[#This Row],[ZIP2..]],wiz_6[[#This Row],[ZIP3..]]))</f>
        <v>LOWES MLXP VAN ONE WA| 2811047265</v>
      </c>
      <c r="K1027">
        <v>22</v>
      </c>
      <c r="L1027">
        <v>1.52</v>
      </c>
      <c r="M1027">
        <v>0.21</v>
      </c>
      <c r="N1027">
        <v>539</v>
      </c>
      <c r="O1027">
        <v>1</v>
      </c>
      <c r="P1027">
        <v>56</v>
      </c>
      <c r="Q1027">
        <v>0.28999999999999998</v>
      </c>
      <c r="R1027">
        <v>26</v>
      </c>
      <c r="S1027">
        <v>-126</v>
      </c>
      <c r="T1027">
        <v>10</v>
      </c>
      <c r="U1027">
        <v>5</v>
      </c>
      <c r="V1027">
        <v>-111</v>
      </c>
      <c r="W1027">
        <v>28110</v>
      </c>
      <c r="X1027">
        <v>28110</v>
      </c>
      <c r="Y1027">
        <v>47265</v>
      </c>
      <c r="Z1027">
        <v>1.51</v>
      </c>
      <c r="AA1027">
        <f t="shared" ref="AA1027:AA1090" si="212">SUMIFS(K$3:K$2378,$C$3:$C$2378,$C1027)</f>
        <v>10012</v>
      </c>
      <c r="AB1027">
        <f t="shared" ref="AB1027:AB1090" si="213">V1027*K1027</f>
        <v>-2442</v>
      </c>
      <c r="AC1027">
        <f t="shared" ref="AC1027:AC1090" si="214">SUMIFS(AB$3:AB$2378,$C$3:$C$2378,$C1027)</f>
        <v>6159</v>
      </c>
      <c r="AD1027">
        <f t="shared" ref="AD1027:AD1090" si="215">AC1027/AA1027</f>
        <v>0.6151618058330004</v>
      </c>
      <c r="AE1027">
        <f t="shared" ref="AE1027:AE1090" si="216">_xlfn.MINIFS($X$3:$X$2378,$C$3:$C$2378,A1027)</f>
        <v>0</v>
      </c>
      <c r="AF1027" t="e">
        <f t="shared" ref="AF1027:AF1090" ca="1" si="217">CELL("address",INDEX($X$3:$X$2378,MATCH(_xlfn.MINIFS($X$3:$X$2378,$C$3:$C$2378,A1027),$X$3:$X$2378,0)))</f>
        <v>#N/A</v>
      </c>
      <c r="AG1027" t="e">
        <f t="shared" ref="AG1027:AG1090" ca="1" si="218">REPLACE(AF1027,2,1,"J")</f>
        <v>#N/A</v>
      </c>
      <c r="AH1027" t="e">
        <f t="shared" ref="AH1027:AH1090" ca="1" si="219">INDIRECT(AG1027)</f>
        <v>#N/A</v>
      </c>
      <c r="AI1027" t="e">
        <f t="shared" ca="1" si="208"/>
        <v>#N/A</v>
      </c>
      <c r="AJ1027">
        <f t="shared" si="209"/>
        <v>2.1973631642029563E-3</v>
      </c>
      <c r="AK1027">
        <f t="shared" si="210"/>
        <v>0</v>
      </c>
      <c r="AL1027" t="e">
        <f t="shared" ref="AL1027:AL1090" ca="1" si="220">OFFSET(J$2,MATCH(AK1027,$X$3:$X$2378,0),)</f>
        <v>#N/A</v>
      </c>
      <c r="AM1027" t="b">
        <f t="shared" si="211"/>
        <v>0</v>
      </c>
    </row>
    <row r="1028" spans="1:39" x14ac:dyDescent="0.3">
      <c r="A1028" t="s">
        <v>222</v>
      </c>
      <c r="B1028" t="s">
        <v>218</v>
      </c>
      <c r="C1028" t="s">
        <v>39</v>
      </c>
      <c r="D1028" t="s">
        <v>68</v>
      </c>
      <c r="E1028" t="s">
        <v>582</v>
      </c>
      <c r="F1028" s="13" t="str">
        <f>_xlfn.CONCAT(wiz_6[[#This Row],[OCTY......]],",",wiz_6[[#This Row],[OS]])</f>
        <v>DALLAS    ,NC</v>
      </c>
      <c r="G1028" t="s">
        <v>42</v>
      </c>
      <c r="H1028" t="s">
        <v>786</v>
      </c>
      <c r="I1028" s="13" t="str">
        <f>_xlfn.CONCAT(wiz_6[[#This Row],[DCTY......]], ",",wiz_6[[#This Row],[DS]])</f>
        <v>SHELBYVILL,IN</v>
      </c>
      <c r="J1028" t="str">
        <f>TRIM(CONCATENATE(wiz_6[[#This Row],[SHIPPER..................]],wiz_6[[#This Row],[ZIP2..]],wiz_6[[#This Row],[ZIP3..]]))</f>
        <v>OWENS CORNING FIBERGL| 2803446176</v>
      </c>
      <c r="K1028">
        <v>3</v>
      </c>
      <c r="L1028">
        <v>1.5</v>
      </c>
      <c r="M1028">
        <v>0.18</v>
      </c>
      <c r="N1028">
        <v>511</v>
      </c>
      <c r="O1028">
        <v>0.99</v>
      </c>
      <c r="P1028">
        <v>122</v>
      </c>
      <c r="Q1028">
        <v>0.35</v>
      </c>
      <c r="R1028">
        <v>5</v>
      </c>
      <c r="S1028">
        <v>-274</v>
      </c>
      <c r="T1028">
        <v>13</v>
      </c>
      <c r="U1028">
        <v>35</v>
      </c>
      <c r="V1028">
        <v>-226</v>
      </c>
      <c r="W1028">
        <v>30050</v>
      </c>
      <c r="X1028">
        <v>28034</v>
      </c>
      <c r="Y1028">
        <v>46176</v>
      </c>
      <c r="Z1028">
        <v>1.46</v>
      </c>
      <c r="AA1028">
        <f t="shared" si="212"/>
        <v>10012</v>
      </c>
      <c r="AB1028">
        <f t="shared" si="213"/>
        <v>-678</v>
      </c>
      <c r="AC1028">
        <f t="shared" si="214"/>
        <v>6159</v>
      </c>
      <c r="AD1028">
        <f t="shared" si="215"/>
        <v>0.6151618058330004</v>
      </c>
      <c r="AE1028">
        <f t="shared" si="216"/>
        <v>0</v>
      </c>
      <c r="AF1028" t="e">
        <f t="shared" ca="1" si="217"/>
        <v>#N/A</v>
      </c>
      <c r="AG1028" t="e">
        <f t="shared" ca="1" si="218"/>
        <v>#N/A</v>
      </c>
      <c r="AH1028" t="e">
        <f t="shared" ca="1" si="219"/>
        <v>#N/A</v>
      </c>
      <c r="AI1028" t="e">
        <f t="shared" ca="1" si="208"/>
        <v>#N/A</v>
      </c>
      <c r="AJ1028">
        <f t="shared" si="209"/>
        <v>2.9964043148222132E-4</v>
      </c>
      <c r="AK1028">
        <f t="shared" si="210"/>
        <v>0</v>
      </c>
      <c r="AL1028" t="e">
        <f t="shared" ca="1" si="220"/>
        <v>#N/A</v>
      </c>
      <c r="AM1028" t="b">
        <f t="shared" si="211"/>
        <v>0</v>
      </c>
    </row>
    <row r="1029" spans="1:39" x14ac:dyDescent="0.3">
      <c r="A1029" t="s">
        <v>217</v>
      </c>
      <c r="B1029" t="s">
        <v>218</v>
      </c>
      <c r="C1029" t="s">
        <v>39</v>
      </c>
      <c r="D1029" t="s">
        <v>68</v>
      </c>
      <c r="E1029" t="s">
        <v>1204</v>
      </c>
      <c r="F1029" s="13" t="str">
        <f>_xlfn.CONCAT(wiz_6[[#This Row],[OCTY......]],",",wiz_6[[#This Row],[OS]])</f>
        <v>KINGS MOUN,NC</v>
      </c>
      <c r="G1029" t="s">
        <v>42</v>
      </c>
      <c r="H1029" t="s">
        <v>786</v>
      </c>
      <c r="I1029" s="13" t="str">
        <f>_xlfn.CONCAT(wiz_6[[#This Row],[DCTY......]], ",",wiz_6[[#This Row],[DS]])</f>
        <v>SHELBYVILL,IN</v>
      </c>
      <c r="J1029" t="str">
        <f>TRIM(CONCATENATE(wiz_6[[#This Row],[SHIPPER..................]],wiz_6[[#This Row],[ZIP2..]],wiz_6[[#This Row],[ZIP3..]]))</f>
        <v>OWENS CORNING SALES | 2808646176</v>
      </c>
      <c r="K1029">
        <v>1</v>
      </c>
      <c r="L1029">
        <v>1.5</v>
      </c>
      <c r="M1029">
        <v>0.18</v>
      </c>
      <c r="N1029">
        <v>499</v>
      </c>
      <c r="O1029">
        <v>0.96</v>
      </c>
      <c r="P1029">
        <v>69</v>
      </c>
      <c r="Q1029">
        <v>0.3</v>
      </c>
      <c r="R1029">
        <v>15</v>
      </c>
      <c r="S1029">
        <v>-69</v>
      </c>
      <c r="T1029">
        <v>1</v>
      </c>
      <c r="U1029">
        <v>20</v>
      </c>
      <c r="V1029">
        <v>-48</v>
      </c>
      <c r="W1029">
        <v>28144</v>
      </c>
      <c r="X1029">
        <v>28086</v>
      </c>
      <c r="Y1029">
        <v>46176</v>
      </c>
      <c r="Z1029">
        <v>1.46</v>
      </c>
      <c r="AA1029">
        <f t="shared" si="212"/>
        <v>10012</v>
      </c>
      <c r="AB1029">
        <f t="shared" si="213"/>
        <v>-48</v>
      </c>
      <c r="AC1029">
        <f t="shared" si="214"/>
        <v>6159</v>
      </c>
      <c r="AD1029">
        <f t="shared" si="215"/>
        <v>0.6151618058330004</v>
      </c>
      <c r="AE1029">
        <f t="shared" si="216"/>
        <v>0</v>
      </c>
      <c r="AF1029" t="e">
        <f t="shared" ca="1" si="217"/>
        <v>#N/A</v>
      </c>
      <c r="AG1029" t="e">
        <f t="shared" ca="1" si="218"/>
        <v>#N/A</v>
      </c>
      <c r="AH1029" t="e">
        <f t="shared" ca="1" si="219"/>
        <v>#N/A</v>
      </c>
      <c r="AI1029" t="e">
        <f t="shared" ca="1" si="208"/>
        <v>#N/A</v>
      </c>
      <c r="AJ1029">
        <f t="shared" si="209"/>
        <v>9.988014382740711E-5</v>
      </c>
      <c r="AK1029">
        <f t="shared" si="210"/>
        <v>0</v>
      </c>
      <c r="AL1029" t="e">
        <f t="shared" ca="1" si="220"/>
        <v>#N/A</v>
      </c>
      <c r="AM1029" t="b">
        <f t="shared" si="211"/>
        <v>0</v>
      </c>
    </row>
    <row r="1030" spans="1:39" x14ac:dyDescent="0.3">
      <c r="A1030" t="s">
        <v>794</v>
      </c>
      <c r="B1030" t="s">
        <v>795</v>
      </c>
      <c r="C1030" t="s">
        <v>39</v>
      </c>
      <c r="D1030" t="s">
        <v>68</v>
      </c>
      <c r="E1030" t="s">
        <v>184</v>
      </c>
      <c r="F1030" s="13" t="str">
        <f>_xlfn.CONCAT(wiz_6[[#This Row],[OCTY......]],",",wiz_6[[#This Row],[OS]])</f>
        <v>CHARLOTTE ,NC</v>
      </c>
      <c r="G1030" t="s">
        <v>42</v>
      </c>
      <c r="H1030" t="s">
        <v>442</v>
      </c>
      <c r="I1030" s="13" t="str">
        <f>_xlfn.CONCAT(wiz_6[[#This Row],[DCTY......]], ",",wiz_6[[#This Row],[DS]])</f>
        <v>INDIANAPOL,IN</v>
      </c>
      <c r="J1030" t="str">
        <f>TRIM(CONCATENATE(wiz_6[[#This Row],[SHIPPER..................]],wiz_6[[#This Row],[ZIP2..]],wiz_6[[#This Row],[ZIP3..]]))</f>
        <v>SNYDERS LANCE | 2820146201</v>
      </c>
      <c r="K1030">
        <v>2</v>
      </c>
      <c r="L1030">
        <v>1.52</v>
      </c>
      <c r="M1030">
        <v>0.25</v>
      </c>
      <c r="N1030">
        <v>559</v>
      </c>
      <c r="O1030">
        <v>1.25</v>
      </c>
      <c r="P1030">
        <v>27</v>
      </c>
      <c r="Q1030">
        <v>0.28000000000000003</v>
      </c>
      <c r="R1030">
        <v>-7</v>
      </c>
      <c r="S1030">
        <v>-165</v>
      </c>
      <c r="T1030">
        <v>-35</v>
      </c>
      <c r="U1030">
        <v>79</v>
      </c>
      <c r="V1030">
        <v>-121</v>
      </c>
      <c r="W1030">
        <v>28201</v>
      </c>
      <c r="X1030">
        <v>28201</v>
      </c>
      <c r="Y1030">
        <v>46201</v>
      </c>
      <c r="Z1030">
        <v>1.55</v>
      </c>
      <c r="AA1030">
        <f t="shared" si="212"/>
        <v>10012</v>
      </c>
      <c r="AB1030">
        <f t="shared" si="213"/>
        <v>-242</v>
      </c>
      <c r="AC1030">
        <f t="shared" si="214"/>
        <v>6159</v>
      </c>
      <c r="AD1030">
        <f t="shared" si="215"/>
        <v>0.6151618058330004</v>
      </c>
      <c r="AE1030">
        <f t="shared" si="216"/>
        <v>0</v>
      </c>
      <c r="AF1030" t="e">
        <f t="shared" ca="1" si="217"/>
        <v>#N/A</v>
      </c>
      <c r="AG1030" t="e">
        <f t="shared" ca="1" si="218"/>
        <v>#N/A</v>
      </c>
      <c r="AH1030" t="e">
        <f t="shared" ca="1" si="219"/>
        <v>#N/A</v>
      </c>
      <c r="AI1030" t="e">
        <f t="shared" ca="1" si="208"/>
        <v>#N/A</v>
      </c>
      <c r="AJ1030">
        <f t="shared" si="209"/>
        <v>1.9976028765481422E-4</v>
      </c>
      <c r="AK1030">
        <f t="shared" si="210"/>
        <v>0</v>
      </c>
      <c r="AL1030" t="e">
        <f t="shared" ca="1" si="220"/>
        <v>#N/A</v>
      </c>
      <c r="AM1030" t="b">
        <f t="shared" si="211"/>
        <v>0</v>
      </c>
    </row>
    <row r="1031" spans="1:39" x14ac:dyDescent="0.3">
      <c r="A1031" t="s">
        <v>123</v>
      </c>
      <c r="B1031" t="s">
        <v>124</v>
      </c>
      <c r="C1031" t="s">
        <v>39</v>
      </c>
      <c r="D1031" t="s">
        <v>68</v>
      </c>
      <c r="E1031" t="s">
        <v>184</v>
      </c>
      <c r="F1031" s="13" t="str">
        <f>_xlfn.CONCAT(wiz_6[[#This Row],[OCTY......]],",",wiz_6[[#This Row],[OS]])</f>
        <v>CHARLOTTE ,NC</v>
      </c>
      <c r="G1031" t="s">
        <v>42</v>
      </c>
      <c r="H1031" t="s">
        <v>62</v>
      </c>
      <c r="I1031" s="13" t="str">
        <f>_xlfn.CONCAT(wiz_6[[#This Row],[DCTY......]], ",",wiz_6[[#This Row],[DS]])</f>
        <v>GREENFIELD,IN</v>
      </c>
      <c r="J1031" t="str">
        <f>TRIM(CONCATENATE(wiz_6[[#This Row],[SHIPPER..................]],wiz_6[[#This Row],[ZIP2..]],wiz_6[[#This Row],[ZIP3..]]))</f>
        <v>WAL MART SAMS GENERAL| 2820146140</v>
      </c>
      <c r="K1031">
        <v>3</v>
      </c>
      <c r="L1031">
        <v>1.52</v>
      </c>
      <c r="M1031">
        <v>0.09</v>
      </c>
      <c r="N1031">
        <v>540</v>
      </c>
      <c r="O1031">
        <v>1.4</v>
      </c>
      <c r="P1031">
        <v>21</v>
      </c>
      <c r="Q1031">
        <v>0.25</v>
      </c>
      <c r="R1031">
        <v>107</v>
      </c>
      <c r="S1031">
        <v>-114</v>
      </c>
      <c r="T1031">
        <v>-84</v>
      </c>
      <c r="U1031">
        <v>-43</v>
      </c>
      <c r="V1031">
        <v>-241</v>
      </c>
      <c r="W1031">
        <v>28134</v>
      </c>
      <c r="X1031">
        <v>28201</v>
      </c>
      <c r="Y1031">
        <v>46140</v>
      </c>
      <c r="Z1031">
        <v>1.39</v>
      </c>
      <c r="AA1031">
        <f t="shared" si="212"/>
        <v>10012</v>
      </c>
      <c r="AB1031">
        <f t="shared" si="213"/>
        <v>-723</v>
      </c>
      <c r="AC1031">
        <f t="shared" si="214"/>
        <v>6159</v>
      </c>
      <c r="AD1031">
        <f t="shared" si="215"/>
        <v>0.6151618058330004</v>
      </c>
      <c r="AE1031">
        <f t="shared" si="216"/>
        <v>0</v>
      </c>
      <c r="AF1031" t="e">
        <f t="shared" ca="1" si="217"/>
        <v>#N/A</v>
      </c>
      <c r="AG1031" t="e">
        <f t="shared" ca="1" si="218"/>
        <v>#N/A</v>
      </c>
      <c r="AH1031" t="e">
        <f t="shared" ca="1" si="219"/>
        <v>#N/A</v>
      </c>
      <c r="AI1031" t="e">
        <f t="shared" ca="1" si="208"/>
        <v>#N/A</v>
      </c>
      <c r="AJ1031">
        <f t="shared" si="209"/>
        <v>2.9964043148222132E-4</v>
      </c>
      <c r="AK1031">
        <f t="shared" si="210"/>
        <v>0</v>
      </c>
      <c r="AL1031" t="e">
        <f t="shared" ca="1" si="220"/>
        <v>#N/A</v>
      </c>
      <c r="AM1031" t="b">
        <f t="shared" si="211"/>
        <v>0</v>
      </c>
    </row>
    <row r="1032" spans="1:39" x14ac:dyDescent="0.3">
      <c r="A1032" t="s">
        <v>37</v>
      </c>
      <c r="B1032" t="s">
        <v>38</v>
      </c>
      <c r="C1032" t="s">
        <v>39</v>
      </c>
      <c r="D1032" t="s">
        <v>68</v>
      </c>
      <c r="E1032" t="s">
        <v>184</v>
      </c>
      <c r="F1032" s="13" t="str">
        <f>_xlfn.CONCAT(wiz_6[[#This Row],[OCTY......]],",",wiz_6[[#This Row],[OS]])</f>
        <v>CHARLOTTE ,NC</v>
      </c>
      <c r="G1032" t="s">
        <v>44</v>
      </c>
      <c r="H1032" t="s">
        <v>1206</v>
      </c>
      <c r="I1032" s="13" t="str">
        <f>_xlfn.CONCAT(wiz_6[[#This Row],[DCTY......]], ",",wiz_6[[#This Row],[DS]])</f>
        <v>SCOTTSVILL,KY</v>
      </c>
      <c r="J1032" t="str">
        <f>TRIM(CONCATENATE(wiz_6[[#This Row],[SHIPPER..................]],wiz_6[[#This Row],[ZIP2..]],wiz_6[[#This Row],[ZIP3..]]))</f>
        <v>b: C H ROBINSON | 2820142164</v>
      </c>
      <c r="K1032">
        <v>2</v>
      </c>
      <c r="L1032">
        <v>1.22</v>
      </c>
      <c r="M1032">
        <v>0.28000000000000003</v>
      </c>
      <c r="N1032">
        <v>418</v>
      </c>
      <c r="O1032">
        <v>0.88</v>
      </c>
      <c r="P1032">
        <v>0</v>
      </c>
      <c r="Q1032">
        <v>0.25</v>
      </c>
      <c r="R1032">
        <v>-30</v>
      </c>
      <c r="S1032">
        <v>-44</v>
      </c>
      <c r="T1032">
        <v>1</v>
      </c>
      <c r="U1032">
        <v>-44</v>
      </c>
      <c r="V1032">
        <v>-87</v>
      </c>
      <c r="W1032">
        <v>28201</v>
      </c>
      <c r="X1032">
        <v>28201</v>
      </c>
      <c r="Y1032">
        <v>42164</v>
      </c>
      <c r="Z1032">
        <v>1.28</v>
      </c>
      <c r="AA1032">
        <f t="shared" si="212"/>
        <v>10012</v>
      </c>
      <c r="AB1032">
        <f t="shared" si="213"/>
        <v>-174</v>
      </c>
      <c r="AC1032">
        <f t="shared" si="214"/>
        <v>6159</v>
      </c>
      <c r="AD1032">
        <f t="shared" si="215"/>
        <v>0.6151618058330004</v>
      </c>
      <c r="AE1032">
        <f t="shared" si="216"/>
        <v>0</v>
      </c>
      <c r="AF1032" t="e">
        <f t="shared" ca="1" si="217"/>
        <v>#N/A</v>
      </c>
      <c r="AG1032" t="e">
        <f t="shared" ca="1" si="218"/>
        <v>#N/A</v>
      </c>
      <c r="AH1032" t="e">
        <f t="shared" ca="1" si="219"/>
        <v>#N/A</v>
      </c>
      <c r="AI1032" t="e">
        <f t="shared" ca="1" si="208"/>
        <v>#N/A</v>
      </c>
      <c r="AJ1032">
        <f t="shared" si="209"/>
        <v>1.9976028765481422E-4</v>
      </c>
      <c r="AK1032">
        <f t="shared" si="210"/>
        <v>0</v>
      </c>
      <c r="AL1032" t="e">
        <f t="shared" ca="1" si="220"/>
        <v>#N/A</v>
      </c>
      <c r="AM1032" t="b">
        <f t="shared" si="211"/>
        <v>0</v>
      </c>
    </row>
    <row r="1033" spans="1:39" x14ac:dyDescent="0.3">
      <c r="A1033" t="s">
        <v>1207</v>
      </c>
      <c r="B1033" t="s">
        <v>1208</v>
      </c>
      <c r="C1033" t="s">
        <v>39</v>
      </c>
      <c r="D1033" t="s">
        <v>68</v>
      </c>
      <c r="E1033" t="s">
        <v>415</v>
      </c>
      <c r="F1033" s="13" t="str">
        <f>_xlfn.CONCAT(wiz_6[[#This Row],[OCTY......]],",",wiz_6[[#This Row],[OS]])</f>
        <v>MONROE    ,NC</v>
      </c>
      <c r="G1033" t="s">
        <v>44</v>
      </c>
      <c r="H1033" t="s">
        <v>1162</v>
      </c>
      <c r="I1033" s="13" t="str">
        <f>_xlfn.CONCAT(wiz_6[[#This Row],[DCTY......]], ",",wiz_6[[#This Row],[DS]])</f>
        <v>RUSSELLVIL,KY</v>
      </c>
      <c r="J1033" t="str">
        <f>TRIM(CONCATENATE(wiz_6[[#This Row],[SHIPPER..................]],wiz_6[[#This Row],[ZIP2..]],wiz_6[[#This Row],[ZIP3..]]))</f>
        <v>BIG TIME LOGISTICS | 2811042276</v>
      </c>
      <c r="K1033">
        <v>1</v>
      </c>
      <c r="L1033">
        <v>1.47</v>
      </c>
      <c r="M1033">
        <v>0.27</v>
      </c>
      <c r="N1033">
        <v>488</v>
      </c>
      <c r="O1033">
        <v>0.88</v>
      </c>
      <c r="P1033">
        <v>52</v>
      </c>
      <c r="Q1033">
        <v>0.3</v>
      </c>
      <c r="R1033">
        <v>-48</v>
      </c>
      <c r="S1033">
        <v>-148</v>
      </c>
      <c r="T1033">
        <v>20</v>
      </c>
      <c r="U1033">
        <v>110</v>
      </c>
      <c r="V1033">
        <v>-18</v>
      </c>
      <c r="W1033">
        <v>29706</v>
      </c>
      <c r="X1033">
        <v>28110</v>
      </c>
      <c r="Y1033">
        <v>42276</v>
      </c>
      <c r="Z1033">
        <v>1.52</v>
      </c>
      <c r="AA1033">
        <f t="shared" si="212"/>
        <v>10012</v>
      </c>
      <c r="AB1033">
        <f t="shared" si="213"/>
        <v>-18</v>
      </c>
      <c r="AC1033">
        <f t="shared" si="214"/>
        <v>6159</v>
      </c>
      <c r="AD1033">
        <f t="shared" si="215"/>
        <v>0.6151618058330004</v>
      </c>
      <c r="AE1033">
        <f t="shared" si="216"/>
        <v>0</v>
      </c>
      <c r="AF1033" t="e">
        <f t="shared" ca="1" si="217"/>
        <v>#N/A</v>
      </c>
      <c r="AG1033" t="e">
        <f t="shared" ca="1" si="218"/>
        <v>#N/A</v>
      </c>
      <c r="AH1033" t="e">
        <f t="shared" ca="1" si="219"/>
        <v>#N/A</v>
      </c>
      <c r="AI1033" t="e">
        <f t="shared" ca="1" si="208"/>
        <v>#N/A</v>
      </c>
      <c r="AJ1033">
        <f t="shared" si="209"/>
        <v>9.988014382740711E-5</v>
      </c>
      <c r="AK1033">
        <f t="shared" si="210"/>
        <v>0</v>
      </c>
      <c r="AL1033" t="e">
        <f t="shared" ca="1" si="220"/>
        <v>#N/A</v>
      </c>
      <c r="AM1033" t="b">
        <f t="shared" si="211"/>
        <v>0</v>
      </c>
    </row>
    <row r="1034" spans="1:39" x14ac:dyDescent="0.3">
      <c r="A1034" t="s">
        <v>1209</v>
      </c>
      <c r="B1034" t="s">
        <v>1210</v>
      </c>
      <c r="C1034" t="s">
        <v>39</v>
      </c>
      <c r="D1034" t="s">
        <v>68</v>
      </c>
      <c r="E1034" t="s">
        <v>1211</v>
      </c>
      <c r="F1034" s="13" t="str">
        <f>_xlfn.CONCAT(wiz_6[[#This Row],[OCTY......]],",",wiz_6[[#This Row],[OS]])</f>
        <v>GASTONIA  ,NC</v>
      </c>
      <c r="G1034" t="s">
        <v>44</v>
      </c>
      <c r="H1034" t="s">
        <v>112</v>
      </c>
      <c r="I1034" s="13" t="str">
        <f>_xlfn.CONCAT(wiz_6[[#This Row],[DCTY......]], ",",wiz_6[[#This Row],[DS]])</f>
        <v>WINCHESTER,KY</v>
      </c>
      <c r="J1034" t="str">
        <f>TRIM(CONCATENATE(wiz_6[[#This Row],[SHIPPER..................]],wiz_6[[#This Row],[ZIP2..]],wiz_6[[#This Row],[ZIP3..]]))</f>
        <v>b: BEST LOGISTICS | 2805140391</v>
      </c>
      <c r="K1034">
        <v>1</v>
      </c>
      <c r="L1034">
        <v>1.67</v>
      </c>
      <c r="M1034">
        <v>0.28000000000000003</v>
      </c>
      <c r="N1034">
        <v>371</v>
      </c>
      <c r="O1034">
        <v>0.92</v>
      </c>
      <c r="P1034">
        <v>0</v>
      </c>
      <c r="Q1034">
        <v>0.25</v>
      </c>
      <c r="R1034">
        <v>-26</v>
      </c>
      <c r="S1034">
        <v>26</v>
      </c>
      <c r="T1034">
        <v>-35</v>
      </c>
      <c r="U1034">
        <v>-67</v>
      </c>
      <c r="V1034">
        <v>-76</v>
      </c>
      <c r="W1034">
        <v>28051</v>
      </c>
      <c r="X1034">
        <v>28051</v>
      </c>
      <c r="Y1034">
        <v>40391</v>
      </c>
      <c r="Z1034">
        <v>1.73</v>
      </c>
      <c r="AA1034">
        <f t="shared" si="212"/>
        <v>10012</v>
      </c>
      <c r="AB1034">
        <f t="shared" si="213"/>
        <v>-76</v>
      </c>
      <c r="AC1034">
        <f t="shared" si="214"/>
        <v>6159</v>
      </c>
      <c r="AD1034">
        <f t="shared" si="215"/>
        <v>0.6151618058330004</v>
      </c>
      <c r="AE1034">
        <f t="shared" si="216"/>
        <v>0</v>
      </c>
      <c r="AF1034" t="e">
        <f t="shared" ca="1" si="217"/>
        <v>#N/A</v>
      </c>
      <c r="AG1034" t="e">
        <f t="shared" ca="1" si="218"/>
        <v>#N/A</v>
      </c>
      <c r="AH1034" t="e">
        <f t="shared" ca="1" si="219"/>
        <v>#N/A</v>
      </c>
      <c r="AI1034" t="e">
        <f t="shared" ca="1" si="208"/>
        <v>#N/A</v>
      </c>
      <c r="AJ1034">
        <f t="shared" si="209"/>
        <v>9.988014382740711E-5</v>
      </c>
      <c r="AK1034">
        <f t="shared" si="210"/>
        <v>0</v>
      </c>
      <c r="AL1034" t="e">
        <f t="shared" ca="1" si="220"/>
        <v>#N/A</v>
      </c>
      <c r="AM1034" t="b">
        <f t="shared" si="211"/>
        <v>0</v>
      </c>
    </row>
    <row r="1035" spans="1:39" x14ac:dyDescent="0.3">
      <c r="A1035" t="s">
        <v>37</v>
      </c>
      <c r="B1035" t="s">
        <v>38</v>
      </c>
      <c r="C1035" t="s">
        <v>39</v>
      </c>
      <c r="D1035" t="s">
        <v>68</v>
      </c>
      <c r="E1035" t="s">
        <v>680</v>
      </c>
      <c r="F1035" s="13" t="str">
        <f>_xlfn.CONCAT(wiz_6[[#This Row],[OCTY......]],",",wiz_6[[#This Row],[OS]])</f>
        <v>CONCORD   ,NC</v>
      </c>
      <c r="G1035" t="s">
        <v>44</v>
      </c>
      <c r="H1035" t="s">
        <v>477</v>
      </c>
      <c r="I1035" s="13" t="str">
        <f>_xlfn.CONCAT(wiz_6[[#This Row],[DCTY......]], ",",wiz_6[[#This Row],[DS]])</f>
        <v>LOUISVILLE,KY</v>
      </c>
      <c r="J1035" t="str">
        <f>TRIM(CONCATENATE(wiz_6[[#This Row],[SHIPPER..................]],wiz_6[[#This Row],[ZIP2..]],wiz_6[[#This Row],[ZIP3..]]))</f>
        <v>b: C H ROBINSON | 2802540201</v>
      </c>
      <c r="K1035">
        <v>1</v>
      </c>
      <c r="L1035">
        <v>1.05</v>
      </c>
      <c r="M1035">
        <v>0.28000000000000003</v>
      </c>
      <c r="N1035">
        <v>489</v>
      </c>
      <c r="O1035">
        <v>0.83</v>
      </c>
      <c r="P1035">
        <v>43</v>
      </c>
      <c r="Q1035">
        <v>0.25</v>
      </c>
      <c r="R1035">
        <v>-34</v>
      </c>
      <c r="S1035">
        <v>-137</v>
      </c>
      <c r="T1035">
        <v>32</v>
      </c>
      <c r="U1035">
        <v>-30</v>
      </c>
      <c r="V1035">
        <v>-135</v>
      </c>
      <c r="W1035">
        <v>29715</v>
      </c>
      <c r="X1035">
        <v>28025</v>
      </c>
      <c r="Y1035">
        <v>40201</v>
      </c>
      <c r="Z1035">
        <v>1.1100000000000001</v>
      </c>
      <c r="AA1035">
        <f t="shared" si="212"/>
        <v>10012</v>
      </c>
      <c r="AB1035">
        <f t="shared" si="213"/>
        <v>-135</v>
      </c>
      <c r="AC1035">
        <f t="shared" si="214"/>
        <v>6159</v>
      </c>
      <c r="AD1035">
        <f t="shared" si="215"/>
        <v>0.6151618058330004</v>
      </c>
      <c r="AE1035">
        <f t="shared" si="216"/>
        <v>0</v>
      </c>
      <c r="AF1035" t="e">
        <f t="shared" ca="1" si="217"/>
        <v>#N/A</v>
      </c>
      <c r="AG1035" t="e">
        <f t="shared" ca="1" si="218"/>
        <v>#N/A</v>
      </c>
      <c r="AH1035" t="e">
        <f t="shared" ca="1" si="219"/>
        <v>#N/A</v>
      </c>
      <c r="AI1035" t="e">
        <f t="shared" ca="1" si="208"/>
        <v>#N/A</v>
      </c>
      <c r="AJ1035">
        <f t="shared" si="209"/>
        <v>9.988014382740711E-5</v>
      </c>
      <c r="AK1035">
        <f t="shared" si="210"/>
        <v>0</v>
      </c>
      <c r="AL1035" t="e">
        <f t="shared" ca="1" si="220"/>
        <v>#N/A</v>
      </c>
      <c r="AM1035" t="b">
        <f t="shared" si="211"/>
        <v>0</v>
      </c>
    </row>
    <row r="1036" spans="1:39" x14ac:dyDescent="0.3">
      <c r="A1036" t="s">
        <v>222</v>
      </c>
      <c r="B1036" t="s">
        <v>218</v>
      </c>
      <c r="C1036" t="s">
        <v>39</v>
      </c>
      <c r="D1036" t="s">
        <v>68</v>
      </c>
      <c r="E1036" t="s">
        <v>1204</v>
      </c>
      <c r="F1036" s="13" t="str">
        <f>_xlfn.CONCAT(wiz_6[[#This Row],[OCTY......]],",",wiz_6[[#This Row],[OS]])</f>
        <v>KINGS MOUN,NC</v>
      </c>
      <c r="G1036" t="s">
        <v>900</v>
      </c>
      <c r="H1036" t="s">
        <v>1212</v>
      </c>
      <c r="I1036" s="13" t="str">
        <f>_xlfn.CONCAT(wiz_6[[#This Row],[DCTY......]], ",",wiz_6[[#This Row],[DS]])</f>
        <v>CLOQUET   ,MN</v>
      </c>
      <c r="J1036" t="str">
        <f>TRIM(CONCATENATE(wiz_6[[#This Row],[SHIPPER..................]],wiz_6[[#This Row],[ZIP2..]],wiz_6[[#This Row],[ZIP3..]]))</f>
        <v>OWENS CORNING FIBERGL| 2808655720</v>
      </c>
      <c r="K1036">
        <v>4</v>
      </c>
      <c r="L1036">
        <v>1.35</v>
      </c>
      <c r="M1036">
        <v>0.17</v>
      </c>
      <c r="N1036">
        <v>1187</v>
      </c>
      <c r="O1036">
        <v>2.35</v>
      </c>
      <c r="P1036">
        <v>91</v>
      </c>
      <c r="Q1036">
        <v>0.33</v>
      </c>
      <c r="R1036">
        <v>105</v>
      </c>
      <c r="S1036">
        <v>-165</v>
      </c>
      <c r="T1036">
        <v>-29</v>
      </c>
      <c r="U1036">
        <v>-352</v>
      </c>
      <c r="V1036">
        <v>-546</v>
      </c>
      <c r="W1036">
        <v>30050</v>
      </c>
      <c r="X1036">
        <v>28086</v>
      </c>
      <c r="Y1036">
        <v>55720</v>
      </c>
      <c r="Z1036">
        <v>1.3</v>
      </c>
      <c r="AA1036">
        <f t="shared" si="212"/>
        <v>10012</v>
      </c>
      <c r="AB1036">
        <f t="shared" si="213"/>
        <v>-2184</v>
      </c>
      <c r="AC1036">
        <f t="shared" si="214"/>
        <v>6159</v>
      </c>
      <c r="AD1036">
        <f t="shared" si="215"/>
        <v>0.6151618058330004</v>
      </c>
      <c r="AE1036">
        <f t="shared" si="216"/>
        <v>0</v>
      </c>
      <c r="AF1036" t="e">
        <f t="shared" ca="1" si="217"/>
        <v>#N/A</v>
      </c>
      <c r="AG1036" t="e">
        <f t="shared" ca="1" si="218"/>
        <v>#N/A</v>
      </c>
      <c r="AH1036" t="e">
        <f t="shared" ca="1" si="219"/>
        <v>#N/A</v>
      </c>
      <c r="AI1036" t="e">
        <f t="shared" ca="1" si="208"/>
        <v>#N/A</v>
      </c>
      <c r="AJ1036">
        <f t="shared" si="209"/>
        <v>3.9952057530962844E-4</v>
      </c>
      <c r="AK1036">
        <f t="shared" si="210"/>
        <v>0</v>
      </c>
      <c r="AL1036" t="e">
        <f t="shared" ca="1" si="220"/>
        <v>#N/A</v>
      </c>
      <c r="AM1036" t="b">
        <f t="shared" si="211"/>
        <v>0</v>
      </c>
    </row>
    <row r="1037" spans="1:39" x14ac:dyDescent="0.3">
      <c r="A1037" t="s">
        <v>217</v>
      </c>
      <c r="B1037" t="s">
        <v>218</v>
      </c>
      <c r="C1037" t="s">
        <v>39</v>
      </c>
      <c r="D1037" t="s">
        <v>68</v>
      </c>
      <c r="E1037" t="s">
        <v>1204</v>
      </c>
      <c r="F1037" s="13" t="str">
        <f>_xlfn.CONCAT(wiz_6[[#This Row],[OCTY......]],",",wiz_6[[#This Row],[OS]])</f>
        <v>KINGS MOUN,NC</v>
      </c>
      <c r="G1037" t="s">
        <v>900</v>
      </c>
      <c r="H1037" t="s">
        <v>1212</v>
      </c>
      <c r="I1037" s="13" t="str">
        <f>_xlfn.CONCAT(wiz_6[[#This Row],[DCTY......]], ",",wiz_6[[#This Row],[DS]])</f>
        <v>CLOQUET   ,MN</v>
      </c>
      <c r="J1037" t="str">
        <f>TRIM(CONCATENATE(wiz_6[[#This Row],[SHIPPER..................]],wiz_6[[#This Row],[ZIP2..]],wiz_6[[#This Row],[ZIP3..]]))</f>
        <v>OWENS CORNING SALES | 2808655720</v>
      </c>
      <c r="K1037">
        <v>2</v>
      </c>
      <c r="L1037">
        <v>1.35</v>
      </c>
      <c r="M1037">
        <v>0.18</v>
      </c>
      <c r="N1037">
        <v>1187</v>
      </c>
      <c r="O1037">
        <v>2.13</v>
      </c>
      <c r="P1037">
        <v>39</v>
      </c>
      <c r="Q1037">
        <v>0.25</v>
      </c>
      <c r="R1037">
        <v>98</v>
      </c>
      <c r="S1037">
        <v>-69</v>
      </c>
      <c r="T1037">
        <v>23</v>
      </c>
      <c r="U1037">
        <v>-344</v>
      </c>
      <c r="V1037">
        <v>-390</v>
      </c>
      <c r="W1037">
        <v>28201</v>
      </c>
      <c r="X1037">
        <v>28086</v>
      </c>
      <c r="Y1037">
        <v>55720</v>
      </c>
      <c r="Z1037">
        <v>1.31</v>
      </c>
      <c r="AA1037">
        <f t="shared" si="212"/>
        <v>10012</v>
      </c>
      <c r="AB1037">
        <f t="shared" si="213"/>
        <v>-780</v>
      </c>
      <c r="AC1037">
        <f t="shared" si="214"/>
        <v>6159</v>
      </c>
      <c r="AD1037">
        <f t="shared" si="215"/>
        <v>0.6151618058330004</v>
      </c>
      <c r="AE1037">
        <f t="shared" si="216"/>
        <v>0</v>
      </c>
      <c r="AF1037" t="e">
        <f t="shared" ca="1" si="217"/>
        <v>#N/A</v>
      </c>
      <c r="AG1037" t="e">
        <f t="shared" ca="1" si="218"/>
        <v>#N/A</v>
      </c>
      <c r="AH1037" t="e">
        <f t="shared" ca="1" si="219"/>
        <v>#N/A</v>
      </c>
      <c r="AI1037" t="e">
        <f t="shared" ca="1" si="208"/>
        <v>#N/A</v>
      </c>
      <c r="AJ1037">
        <f t="shared" si="209"/>
        <v>1.9976028765481422E-4</v>
      </c>
      <c r="AK1037">
        <f t="shared" si="210"/>
        <v>0</v>
      </c>
      <c r="AL1037" t="e">
        <f t="shared" ca="1" si="220"/>
        <v>#N/A</v>
      </c>
      <c r="AM1037" t="b">
        <f t="shared" si="211"/>
        <v>0</v>
      </c>
    </row>
    <row r="1038" spans="1:39" x14ac:dyDescent="0.3">
      <c r="A1038" t="s">
        <v>344</v>
      </c>
      <c r="B1038" t="s">
        <v>345</v>
      </c>
      <c r="C1038" t="s">
        <v>39</v>
      </c>
      <c r="D1038" t="s">
        <v>68</v>
      </c>
      <c r="E1038" t="s">
        <v>184</v>
      </c>
      <c r="F1038" s="13" t="str">
        <f>_xlfn.CONCAT(wiz_6[[#This Row],[OCTY......]],",",wiz_6[[#This Row],[OS]])</f>
        <v>CHARLOTTE ,NC</v>
      </c>
      <c r="G1038" t="s">
        <v>61</v>
      </c>
      <c r="H1038" t="s">
        <v>460</v>
      </c>
      <c r="I1038" s="13" t="str">
        <f>_xlfn.CONCAT(wiz_6[[#This Row],[DCTY......]], ",",wiz_6[[#This Row],[DS]])</f>
        <v>KANSAS CIT,MO</v>
      </c>
      <c r="J1038" t="str">
        <f>TRIM(CONCATENATE(wiz_6[[#This Row],[SHIPPER..................]],wiz_6[[#This Row],[ZIP2..]],wiz_6[[#This Row],[ZIP3..]]))</f>
        <v>b: SCHNEIDER LOGISTIC| 2820164101</v>
      </c>
      <c r="K1038">
        <v>1</v>
      </c>
      <c r="L1038">
        <v>1.1000000000000001</v>
      </c>
      <c r="M1038">
        <v>0.27</v>
      </c>
      <c r="N1038">
        <v>971</v>
      </c>
      <c r="O1038">
        <v>2.75</v>
      </c>
      <c r="P1038">
        <v>0</v>
      </c>
      <c r="Q1038">
        <v>0.25</v>
      </c>
      <c r="R1038">
        <v>-59</v>
      </c>
      <c r="S1038">
        <v>26</v>
      </c>
      <c r="T1038">
        <v>-207</v>
      </c>
      <c r="U1038">
        <v>-394</v>
      </c>
      <c r="V1038">
        <v>-575</v>
      </c>
      <c r="W1038">
        <v>28201</v>
      </c>
      <c r="X1038">
        <v>28201</v>
      </c>
      <c r="Y1038">
        <v>64101</v>
      </c>
      <c r="Z1038">
        <v>1.1499999999999999</v>
      </c>
      <c r="AA1038">
        <f t="shared" si="212"/>
        <v>10012</v>
      </c>
      <c r="AB1038">
        <f t="shared" si="213"/>
        <v>-575</v>
      </c>
      <c r="AC1038">
        <f t="shared" si="214"/>
        <v>6159</v>
      </c>
      <c r="AD1038">
        <f t="shared" si="215"/>
        <v>0.6151618058330004</v>
      </c>
      <c r="AE1038">
        <f t="shared" si="216"/>
        <v>0</v>
      </c>
      <c r="AF1038" t="e">
        <f t="shared" ca="1" si="217"/>
        <v>#N/A</v>
      </c>
      <c r="AG1038" t="e">
        <f t="shared" ca="1" si="218"/>
        <v>#N/A</v>
      </c>
      <c r="AH1038" t="e">
        <f t="shared" ca="1" si="219"/>
        <v>#N/A</v>
      </c>
      <c r="AI1038" t="e">
        <f t="shared" ca="1" si="208"/>
        <v>#N/A</v>
      </c>
      <c r="AJ1038">
        <f t="shared" si="209"/>
        <v>9.988014382740711E-5</v>
      </c>
      <c r="AK1038">
        <f t="shared" si="210"/>
        <v>0</v>
      </c>
      <c r="AL1038" t="e">
        <f t="shared" ca="1" si="220"/>
        <v>#N/A</v>
      </c>
      <c r="AM1038" t="b">
        <f t="shared" si="211"/>
        <v>0</v>
      </c>
    </row>
    <row r="1039" spans="1:39" x14ac:dyDescent="0.3">
      <c r="A1039" t="s">
        <v>222</v>
      </c>
      <c r="B1039" t="s">
        <v>218</v>
      </c>
      <c r="C1039" t="s">
        <v>39</v>
      </c>
      <c r="D1039" t="s">
        <v>68</v>
      </c>
      <c r="E1039" t="s">
        <v>1204</v>
      </c>
      <c r="F1039" s="13" t="str">
        <f>_xlfn.CONCAT(wiz_6[[#This Row],[OCTY......]],",",wiz_6[[#This Row],[OS]])</f>
        <v>KINGS MOUN,NC</v>
      </c>
      <c r="G1039" t="s">
        <v>66</v>
      </c>
      <c r="H1039" t="s">
        <v>550</v>
      </c>
      <c r="I1039" s="13" t="str">
        <f>_xlfn.CONCAT(wiz_6[[#This Row],[DCTY......]], ",",wiz_6[[#This Row],[DS]])</f>
        <v>GREENVILLE,MS</v>
      </c>
      <c r="J1039" t="str">
        <f>TRIM(CONCATENATE(wiz_6[[#This Row],[SHIPPER..................]],wiz_6[[#This Row],[ZIP2..]],wiz_6[[#This Row],[ZIP3..]]))</f>
        <v>OWENS CORNING FIBERGL| 2808638701</v>
      </c>
      <c r="K1039">
        <v>1</v>
      </c>
      <c r="L1039">
        <v>1.53</v>
      </c>
      <c r="M1039">
        <v>0.18</v>
      </c>
      <c r="N1039">
        <v>635</v>
      </c>
      <c r="O1039">
        <v>1.96</v>
      </c>
      <c r="P1039">
        <v>45</v>
      </c>
      <c r="Q1039">
        <v>0.25</v>
      </c>
      <c r="R1039">
        <v>19</v>
      </c>
      <c r="S1039">
        <v>-165</v>
      </c>
      <c r="T1039">
        <v>-177</v>
      </c>
      <c r="U1039">
        <v>-79</v>
      </c>
      <c r="V1039">
        <v>-421</v>
      </c>
      <c r="W1039">
        <v>28601</v>
      </c>
      <c r="X1039">
        <v>28086</v>
      </c>
      <c r="Y1039">
        <v>38701</v>
      </c>
      <c r="Z1039">
        <v>1.49</v>
      </c>
      <c r="AA1039">
        <f t="shared" si="212"/>
        <v>10012</v>
      </c>
      <c r="AB1039">
        <f t="shared" si="213"/>
        <v>-421</v>
      </c>
      <c r="AC1039">
        <f t="shared" si="214"/>
        <v>6159</v>
      </c>
      <c r="AD1039">
        <f t="shared" si="215"/>
        <v>0.6151618058330004</v>
      </c>
      <c r="AE1039">
        <f t="shared" si="216"/>
        <v>0</v>
      </c>
      <c r="AF1039" t="e">
        <f t="shared" ca="1" si="217"/>
        <v>#N/A</v>
      </c>
      <c r="AG1039" t="e">
        <f t="shared" ca="1" si="218"/>
        <v>#N/A</v>
      </c>
      <c r="AH1039" t="e">
        <f t="shared" ca="1" si="219"/>
        <v>#N/A</v>
      </c>
      <c r="AI1039" t="e">
        <f t="shared" ca="1" si="208"/>
        <v>#N/A</v>
      </c>
      <c r="AJ1039">
        <f t="shared" si="209"/>
        <v>9.988014382740711E-5</v>
      </c>
      <c r="AK1039">
        <f t="shared" si="210"/>
        <v>0</v>
      </c>
      <c r="AL1039" t="e">
        <f t="shared" ca="1" si="220"/>
        <v>#N/A</v>
      </c>
      <c r="AM1039" t="b">
        <f t="shared" si="211"/>
        <v>0</v>
      </c>
    </row>
    <row r="1040" spans="1:39" x14ac:dyDescent="0.3">
      <c r="A1040" t="s">
        <v>217</v>
      </c>
      <c r="B1040" t="s">
        <v>218</v>
      </c>
      <c r="C1040" t="s">
        <v>39</v>
      </c>
      <c r="D1040" t="s">
        <v>68</v>
      </c>
      <c r="E1040" t="s">
        <v>1204</v>
      </c>
      <c r="F1040" s="13" t="str">
        <f>_xlfn.CONCAT(wiz_6[[#This Row],[OCTY......]],",",wiz_6[[#This Row],[OS]])</f>
        <v>KINGS MOUN,NC</v>
      </c>
      <c r="G1040" t="s">
        <v>66</v>
      </c>
      <c r="H1040" t="s">
        <v>550</v>
      </c>
      <c r="I1040" s="13" t="str">
        <f>_xlfn.CONCAT(wiz_6[[#This Row],[DCTY......]], ",",wiz_6[[#This Row],[DS]])</f>
        <v>GREENVILLE,MS</v>
      </c>
      <c r="J1040" t="str">
        <f>TRIM(CONCATENATE(wiz_6[[#This Row],[SHIPPER..................]],wiz_6[[#This Row],[ZIP2..]],wiz_6[[#This Row],[ZIP3..]]))</f>
        <v>OWENS CORNING SALES | 2808638701</v>
      </c>
      <c r="K1040">
        <v>1</v>
      </c>
      <c r="L1040">
        <v>1.53</v>
      </c>
      <c r="M1040">
        <v>0.18</v>
      </c>
      <c r="N1040">
        <v>635</v>
      </c>
      <c r="O1040">
        <v>2.04</v>
      </c>
      <c r="P1040">
        <v>31</v>
      </c>
      <c r="Q1040">
        <v>0.25</v>
      </c>
      <c r="R1040">
        <v>19</v>
      </c>
      <c r="S1040">
        <v>-69</v>
      </c>
      <c r="T1040">
        <v>-196</v>
      </c>
      <c r="U1040">
        <v>-38</v>
      </c>
      <c r="V1040">
        <v>-303</v>
      </c>
      <c r="W1040">
        <v>28201</v>
      </c>
      <c r="X1040">
        <v>28086</v>
      </c>
      <c r="Y1040">
        <v>38701</v>
      </c>
      <c r="Z1040">
        <v>1.49</v>
      </c>
      <c r="AA1040">
        <f t="shared" si="212"/>
        <v>10012</v>
      </c>
      <c r="AB1040">
        <f t="shared" si="213"/>
        <v>-303</v>
      </c>
      <c r="AC1040">
        <f t="shared" si="214"/>
        <v>6159</v>
      </c>
      <c r="AD1040">
        <f t="shared" si="215"/>
        <v>0.6151618058330004</v>
      </c>
      <c r="AE1040">
        <f t="shared" si="216"/>
        <v>0</v>
      </c>
      <c r="AF1040" t="e">
        <f t="shared" ca="1" si="217"/>
        <v>#N/A</v>
      </c>
      <c r="AG1040" t="e">
        <f t="shared" ca="1" si="218"/>
        <v>#N/A</v>
      </c>
      <c r="AH1040" t="e">
        <f t="shared" ca="1" si="219"/>
        <v>#N/A</v>
      </c>
      <c r="AI1040" t="e">
        <f t="shared" ca="1" si="208"/>
        <v>#N/A</v>
      </c>
      <c r="AJ1040">
        <f t="shared" si="209"/>
        <v>9.988014382740711E-5</v>
      </c>
      <c r="AK1040">
        <f t="shared" si="210"/>
        <v>0</v>
      </c>
      <c r="AL1040" t="e">
        <f t="shared" ca="1" si="220"/>
        <v>#N/A</v>
      </c>
      <c r="AM1040" t="b">
        <f t="shared" si="211"/>
        <v>0</v>
      </c>
    </row>
    <row r="1041" spans="1:39" x14ac:dyDescent="0.3">
      <c r="A1041" t="s">
        <v>72</v>
      </c>
      <c r="B1041" t="s">
        <v>73</v>
      </c>
      <c r="C1041" t="s">
        <v>39</v>
      </c>
      <c r="D1041" t="s">
        <v>68</v>
      </c>
      <c r="E1041" t="s">
        <v>1213</v>
      </c>
      <c r="F1041" s="13" t="str">
        <f>_xlfn.CONCAT(wiz_6[[#This Row],[OCTY......]],",",wiz_6[[#This Row],[OS]])</f>
        <v>BESSEMER C,NC</v>
      </c>
      <c r="G1041" t="s">
        <v>66</v>
      </c>
      <c r="H1041" t="s">
        <v>1214</v>
      </c>
      <c r="I1041" s="13" t="str">
        <f>_xlfn.CONCAT(wiz_6[[#This Row],[DCTY......]], ",",wiz_6[[#This Row],[DS]])</f>
        <v>SHANNON   ,MS</v>
      </c>
      <c r="J1041" t="str">
        <f>TRIM(CONCATENATE(wiz_6[[#This Row],[SHIPPER..................]],wiz_6[[#This Row],[ZIP2..]],wiz_6[[#This Row],[ZIP3..]]))</f>
        <v>REDWOOD LOGISTICS STR| 2801638868</v>
      </c>
      <c r="K1041">
        <v>1</v>
      </c>
      <c r="L1041">
        <v>1.87</v>
      </c>
      <c r="M1041">
        <v>0.28000000000000003</v>
      </c>
      <c r="N1041">
        <v>512</v>
      </c>
      <c r="O1041">
        <v>1.79</v>
      </c>
      <c r="P1041">
        <v>61</v>
      </c>
      <c r="Q1041">
        <v>0.3</v>
      </c>
      <c r="R1041">
        <v>-36</v>
      </c>
      <c r="S1041">
        <v>-173</v>
      </c>
      <c r="T1041">
        <v>-177</v>
      </c>
      <c r="U1041">
        <v>287</v>
      </c>
      <c r="V1041">
        <v>-63</v>
      </c>
      <c r="W1041">
        <v>28625</v>
      </c>
      <c r="X1041">
        <v>28016</v>
      </c>
      <c r="Y1041">
        <v>38868</v>
      </c>
      <c r="Z1041">
        <v>1.93</v>
      </c>
      <c r="AA1041">
        <f t="shared" si="212"/>
        <v>10012</v>
      </c>
      <c r="AB1041">
        <f t="shared" si="213"/>
        <v>-63</v>
      </c>
      <c r="AC1041">
        <f t="shared" si="214"/>
        <v>6159</v>
      </c>
      <c r="AD1041">
        <f t="shared" si="215"/>
        <v>0.6151618058330004</v>
      </c>
      <c r="AE1041">
        <f t="shared" si="216"/>
        <v>0</v>
      </c>
      <c r="AF1041" t="e">
        <f t="shared" ca="1" si="217"/>
        <v>#N/A</v>
      </c>
      <c r="AG1041" t="e">
        <f t="shared" ca="1" si="218"/>
        <v>#N/A</v>
      </c>
      <c r="AH1041" t="e">
        <f t="shared" ca="1" si="219"/>
        <v>#N/A</v>
      </c>
      <c r="AI1041" t="e">
        <f t="shared" ca="1" si="208"/>
        <v>#N/A</v>
      </c>
      <c r="AJ1041">
        <f t="shared" si="209"/>
        <v>9.988014382740711E-5</v>
      </c>
      <c r="AK1041">
        <f t="shared" si="210"/>
        <v>0</v>
      </c>
      <c r="AL1041" t="e">
        <f t="shared" ca="1" si="220"/>
        <v>#N/A</v>
      </c>
      <c r="AM1041" t="b">
        <f t="shared" si="211"/>
        <v>0</v>
      </c>
    </row>
    <row r="1042" spans="1:39" x14ac:dyDescent="0.3">
      <c r="A1042" t="s">
        <v>137</v>
      </c>
      <c r="B1042" t="s">
        <v>138</v>
      </c>
      <c r="C1042" t="s">
        <v>39</v>
      </c>
      <c r="D1042" t="s">
        <v>68</v>
      </c>
      <c r="E1042" t="s">
        <v>184</v>
      </c>
      <c r="F1042" s="13" t="str">
        <f>_xlfn.CONCAT(wiz_6[[#This Row],[OCTY......]],",",wiz_6[[#This Row],[OS]])</f>
        <v>CHARLOTTE ,NC</v>
      </c>
      <c r="G1042" t="s">
        <v>87</v>
      </c>
      <c r="H1042" t="s">
        <v>1215</v>
      </c>
      <c r="I1042" s="13" t="str">
        <f>_xlfn.CONCAT(wiz_6[[#This Row],[DCTY......]], ",",wiz_6[[#This Row],[DS]])</f>
        <v>MACEDONIA ,OH</v>
      </c>
      <c r="J1042" t="str">
        <f>TRIM(CONCATENATE(wiz_6[[#This Row],[SHIPPER..................]],wiz_6[[#This Row],[ZIP2..]],wiz_6[[#This Row],[ZIP3..]]))</f>
        <v>b: RED CLASSIC BROKER| 2820144056</v>
      </c>
      <c r="K1042">
        <v>2</v>
      </c>
      <c r="L1042">
        <v>1.43</v>
      </c>
      <c r="M1042">
        <v>0.27</v>
      </c>
      <c r="N1042">
        <v>494</v>
      </c>
      <c r="O1042">
        <v>1.04</v>
      </c>
      <c r="P1042">
        <v>21</v>
      </c>
      <c r="Q1042">
        <v>0.25</v>
      </c>
      <c r="R1042">
        <v>11</v>
      </c>
      <c r="S1042">
        <v>-55</v>
      </c>
      <c r="T1042">
        <v>-18</v>
      </c>
      <c r="U1042">
        <v>3</v>
      </c>
      <c r="V1042">
        <v>-70</v>
      </c>
      <c r="W1042">
        <v>28201</v>
      </c>
      <c r="X1042">
        <v>28201</v>
      </c>
      <c r="Y1042">
        <v>44056</v>
      </c>
      <c r="Z1042">
        <v>1.48</v>
      </c>
      <c r="AA1042">
        <f t="shared" si="212"/>
        <v>10012</v>
      </c>
      <c r="AB1042">
        <f t="shared" si="213"/>
        <v>-140</v>
      </c>
      <c r="AC1042">
        <f t="shared" si="214"/>
        <v>6159</v>
      </c>
      <c r="AD1042">
        <f t="shared" si="215"/>
        <v>0.6151618058330004</v>
      </c>
      <c r="AE1042">
        <f t="shared" si="216"/>
        <v>0</v>
      </c>
      <c r="AF1042" t="e">
        <f t="shared" ca="1" si="217"/>
        <v>#N/A</v>
      </c>
      <c r="AG1042" t="e">
        <f t="shared" ca="1" si="218"/>
        <v>#N/A</v>
      </c>
      <c r="AH1042" t="e">
        <f t="shared" ca="1" si="219"/>
        <v>#N/A</v>
      </c>
      <c r="AI1042" t="e">
        <f t="shared" ca="1" si="208"/>
        <v>#N/A</v>
      </c>
      <c r="AJ1042">
        <f t="shared" si="209"/>
        <v>1.9976028765481422E-4</v>
      </c>
      <c r="AK1042">
        <f t="shared" si="210"/>
        <v>0</v>
      </c>
      <c r="AL1042" t="e">
        <f t="shared" ca="1" si="220"/>
        <v>#N/A</v>
      </c>
      <c r="AM1042" t="b">
        <f t="shared" si="211"/>
        <v>0</v>
      </c>
    </row>
    <row r="1043" spans="1:39" x14ac:dyDescent="0.3">
      <c r="A1043" t="s">
        <v>222</v>
      </c>
      <c r="B1043" t="s">
        <v>218</v>
      </c>
      <c r="C1043" t="s">
        <v>39</v>
      </c>
      <c r="D1043" t="s">
        <v>68</v>
      </c>
      <c r="E1043" t="s">
        <v>1204</v>
      </c>
      <c r="F1043" s="13" t="str">
        <f>_xlfn.CONCAT(wiz_6[[#This Row],[OCTY......]],",",wiz_6[[#This Row],[OS]])</f>
        <v>KINGS MOUN,NC</v>
      </c>
      <c r="G1043" t="s">
        <v>87</v>
      </c>
      <c r="H1043" t="s">
        <v>173</v>
      </c>
      <c r="I1043" s="13" t="str">
        <f>_xlfn.CONCAT(wiz_6[[#This Row],[DCTY......]], ",",wiz_6[[#This Row],[DS]])</f>
        <v>NEWARK    ,OH</v>
      </c>
      <c r="J1043" t="str">
        <f>TRIM(CONCATENATE(wiz_6[[#This Row],[SHIPPER..................]],wiz_6[[#This Row],[ZIP2..]],wiz_6[[#This Row],[ZIP3..]]))</f>
        <v>OWENS CORNING FIBERGL| 2808643055</v>
      </c>
      <c r="K1043">
        <v>3</v>
      </c>
      <c r="L1043">
        <v>1.65</v>
      </c>
      <c r="M1043">
        <v>0.18</v>
      </c>
      <c r="N1043">
        <v>441</v>
      </c>
      <c r="O1043">
        <v>0.83</v>
      </c>
      <c r="P1043">
        <v>53</v>
      </c>
      <c r="Q1043">
        <v>0.28000000000000003</v>
      </c>
      <c r="R1043">
        <v>55</v>
      </c>
      <c r="S1043">
        <v>-165</v>
      </c>
      <c r="T1043">
        <v>13</v>
      </c>
      <c r="U1043">
        <v>127</v>
      </c>
      <c r="V1043">
        <v>-25</v>
      </c>
      <c r="W1043">
        <v>29706</v>
      </c>
      <c r="X1043">
        <v>28086</v>
      </c>
      <c r="Y1043">
        <v>43055</v>
      </c>
      <c r="Z1043">
        <v>1.61</v>
      </c>
      <c r="AA1043">
        <f t="shared" si="212"/>
        <v>10012</v>
      </c>
      <c r="AB1043">
        <f t="shared" si="213"/>
        <v>-75</v>
      </c>
      <c r="AC1043">
        <f t="shared" si="214"/>
        <v>6159</v>
      </c>
      <c r="AD1043">
        <f t="shared" si="215"/>
        <v>0.6151618058330004</v>
      </c>
      <c r="AE1043">
        <f t="shared" si="216"/>
        <v>0</v>
      </c>
      <c r="AF1043" t="e">
        <f t="shared" ca="1" si="217"/>
        <v>#N/A</v>
      </c>
      <c r="AG1043" t="e">
        <f t="shared" ca="1" si="218"/>
        <v>#N/A</v>
      </c>
      <c r="AH1043" t="e">
        <f t="shared" ca="1" si="219"/>
        <v>#N/A</v>
      </c>
      <c r="AI1043" t="e">
        <f t="shared" ca="1" si="208"/>
        <v>#N/A</v>
      </c>
      <c r="AJ1043">
        <f t="shared" si="209"/>
        <v>2.9964043148222132E-4</v>
      </c>
      <c r="AK1043">
        <f t="shared" si="210"/>
        <v>0</v>
      </c>
      <c r="AL1043" t="e">
        <f t="shared" ca="1" si="220"/>
        <v>#N/A</v>
      </c>
      <c r="AM1043" t="b">
        <f t="shared" si="211"/>
        <v>0</v>
      </c>
    </row>
    <row r="1044" spans="1:39" x14ac:dyDescent="0.3">
      <c r="A1044" t="s">
        <v>217</v>
      </c>
      <c r="B1044" t="s">
        <v>218</v>
      </c>
      <c r="C1044" t="s">
        <v>39</v>
      </c>
      <c r="D1044" t="s">
        <v>68</v>
      </c>
      <c r="E1044" t="s">
        <v>1204</v>
      </c>
      <c r="F1044" s="13" t="str">
        <f>_xlfn.CONCAT(wiz_6[[#This Row],[OCTY......]],",",wiz_6[[#This Row],[OS]])</f>
        <v>KINGS MOUN,NC</v>
      </c>
      <c r="G1044" t="s">
        <v>87</v>
      </c>
      <c r="H1044" t="s">
        <v>173</v>
      </c>
      <c r="I1044" s="13" t="str">
        <f>_xlfn.CONCAT(wiz_6[[#This Row],[DCTY......]], ",",wiz_6[[#This Row],[DS]])</f>
        <v>NEWARK    ,OH</v>
      </c>
      <c r="J1044" t="str">
        <f>TRIM(CONCATENATE(wiz_6[[#This Row],[SHIPPER..................]],wiz_6[[#This Row],[ZIP2..]],wiz_6[[#This Row],[ZIP3..]]))</f>
        <v>OWENS CORNING SALES | 2808643055</v>
      </c>
      <c r="K1044">
        <v>2</v>
      </c>
      <c r="L1044">
        <v>1.65</v>
      </c>
      <c r="M1044">
        <v>0.18</v>
      </c>
      <c r="N1044">
        <v>441</v>
      </c>
      <c r="O1044">
        <v>0.89</v>
      </c>
      <c r="P1044">
        <v>61</v>
      </c>
      <c r="Q1044">
        <v>0.28000000000000003</v>
      </c>
      <c r="R1044">
        <v>54</v>
      </c>
      <c r="S1044">
        <v>-69</v>
      </c>
      <c r="T1044">
        <v>-1</v>
      </c>
      <c r="U1044">
        <v>129</v>
      </c>
      <c r="V1044">
        <v>59</v>
      </c>
      <c r="W1044">
        <v>28201</v>
      </c>
      <c r="X1044">
        <v>28086</v>
      </c>
      <c r="Y1044">
        <v>43055</v>
      </c>
      <c r="Z1044">
        <v>1.61</v>
      </c>
      <c r="AA1044">
        <f t="shared" si="212"/>
        <v>10012</v>
      </c>
      <c r="AB1044">
        <f t="shared" si="213"/>
        <v>118</v>
      </c>
      <c r="AC1044">
        <f t="shared" si="214"/>
        <v>6159</v>
      </c>
      <c r="AD1044">
        <f t="shared" si="215"/>
        <v>0.6151618058330004</v>
      </c>
      <c r="AE1044">
        <f t="shared" si="216"/>
        <v>0</v>
      </c>
      <c r="AF1044" t="e">
        <f t="shared" ca="1" si="217"/>
        <v>#N/A</v>
      </c>
      <c r="AG1044" t="e">
        <f t="shared" ca="1" si="218"/>
        <v>#N/A</v>
      </c>
      <c r="AH1044" t="e">
        <f t="shared" ca="1" si="219"/>
        <v>#N/A</v>
      </c>
      <c r="AI1044" t="e">
        <f t="shared" ca="1" si="208"/>
        <v>#N/A</v>
      </c>
      <c r="AJ1044">
        <f t="shared" si="209"/>
        <v>1.9976028765481422E-4</v>
      </c>
      <c r="AK1044">
        <f t="shared" si="210"/>
        <v>0</v>
      </c>
      <c r="AL1044" t="e">
        <f t="shared" ca="1" si="220"/>
        <v>#N/A</v>
      </c>
      <c r="AM1044" t="b">
        <f t="shared" si="211"/>
        <v>0</v>
      </c>
    </row>
    <row r="1045" spans="1:39" x14ac:dyDescent="0.3">
      <c r="A1045" t="s">
        <v>794</v>
      </c>
      <c r="B1045" t="s">
        <v>795</v>
      </c>
      <c r="C1045" t="s">
        <v>39</v>
      </c>
      <c r="D1045" t="s">
        <v>68</v>
      </c>
      <c r="E1045" t="s">
        <v>184</v>
      </c>
      <c r="F1045" s="13" t="str">
        <f>_xlfn.CONCAT(wiz_6[[#This Row],[OCTY......]],",",wiz_6[[#This Row],[OS]])</f>
        <v>CHARLOTTE ,NC</v>
      </c>
      <c r="G1045" t="s">
        <v>87</v>
      </c>
      <c r="H1045" t="s">
        <v>951</v>
      </c>
      <c r="I1045" s="13" t="str">
        <f>_xlfn.CONCAT(wiz_6[[#This Row],[DCTY......]], ",",wiz_6[[#This Row],[DS]])</f>
        <v>LOCKBOURNE,OH</v>
      </c>
      <c r="J1045" t="str">
        <f>TRIM(CONCATENATE(wiz_6[[#This Row],[SHIPPER..................]],wiz_6[[#This Row],[ZIP2..]],wiz_6[[#This Row],[ZIP3..]]))</f>
        <v>SNYDERS LANCE | 2820143137</v>
      </c>
      <c r="K1045">
        <v>1</v>
      </c>
      <c r="L1045">
        <v>1.75</v>
      </c>
      <c r="M1045">
        <v>0.25</v>
      </c>
      <c r="N1045">
        <v>413</v>
      </c>
      <c r="O1045">
        <v>0.88</v>
      </c>
      <c r="P1045">
        <v>235</v>
      </c>
      <c r="Q1045">
        <v>0.45</v>
      </c>
      <c r="R1045">
        <v>24</v>
      </c>
      <c r="S1045">
        <v>-165</v>
      </c>
      <c r="T1045">
        <v>1</v>
      </c>
      <c r="U1045">
        <v>184</v>
      </c>
      <c r="V1045">
        <v>20</v>
      </c>
      <c r="W1045">
        <v>27831</v>
      </c>
      <c r="X1045">
        <v>28201</v>
      </c>
      <c r="Y1045">
        <v>43137</v>
      </c>
      <c r="Z1045">
        <v>1.78</v>
      </c>
      <c r="AA1045">
        <f t="shared" si="212"/>
        <v>10012</v>
      </c>
      <c r="AB1045">
        <f t="shared" si="213"/>
        <v>20</v>
      </c>
      <c r="AC1045">
        <f t="shared" si="214"/>
        <v>6159</v>
      </c>
      <c r="AD1045">
        <f t="shared" si="215"/>
        <v>0.6151618058330004</v>
      </c>
      <c r="AE1045">
        <f t="shared" si="216"/>
        <v>0</v>
      </c>
      <c r="AF1045" t="e">
        <f t="shared" ca="1" si="217"/>
        <v>#N/A</v>
      </c>
      <c r="AG1045" t="e">
        <f t="shared" ca="1" si="218"/>
        <v>#N/A</v>
      </c>
      <c r="AH1045" t="e">
        <f t="shared" ca="1" si="219"/>
        <v>#N/A</v>
      </c>
      <c r="AI1045" t="e">
        <f t="shared" ca="1" si="208"/>
        <v>#N/A</v>
      </c>
      <c r="AJ1045">
        <f t="shared" si="209"/>
        <v>9.988014382740711E-5</v>
      </c>
      <c r="AK1045">
        <f t="shared" si="210"/>
        <v>0</v>
      </c>
      <c r="AL1045" t="e">
        <f t="shared" ca="1" si="220"/>
        <v>#N/A</v>
      </c>
      <c r="AM1045" t="b">
        <f t="shared" si="211"/>
        <v>0</v>
      </c>
    </row>
    <row r="1046" spans="1:39" x14ac:dyDescent="0.3">
      <c r="A1046" t="s">
        <v>539</v>
      </c>
      <c r="B1046" t="s">
        <v>540</v>
      </c>
      <c r="C1046" t="s">
        <v>39</v>
      </c>
      <c r="D1046" t="s">
        <v>68</v>
      </c>
      <c r="E1046" t="s">
        <v>962</v>
      </c>
      <c r="F1046" s="13" t="str">
        <f>_xlfn.CONCAT(wiz_6[[#This Row],[OCTY......]],",",wiz_6[[#This Row],[OS]])</f>
        <v>MATTHEWS  ,NC</v>
      </c>
      <c r="G1046" t="s">
        <v>87</v>
      </c>
      <c r="H1046" t="s">
        <v>415</v>
      </c>
      <c r="I1046" s="13" t="str">
        <f>_xlfn.CONCAT(wiz_6[[#This Row],[DCTY......]], ",",wiz_6[[#This Row],[DS]])</f>
        <v>MONROE    ,OH</v>
      </c>
      <c r="J1046" t="str">
        <f>TRIM(CONCATENATE(wiz_6[[#This Row],[SHIPPER..................]],wiz_6[[#This Row],[ZIP2..]],wiz_6[[#This Row],[ZIP3..]]))</f>
        <v>HOME DEPOT | 2810645050</v>
      </c>
      <c r="K1046">
        <v>13</v>
      </c>
      <c r="L1046">
        <v>1.6</v>
      </c>
      <c r="M1046">
        <v>0.21</v>
      </c>
      <c r="N1046">
        <v>476</v>
      </c>
      <c r="O1046">
        <v>0.96</v>
      </c>
      <c r="P1046">
        <v>85</v>
      </c>
      <c r="Q1046">
        <v>0.32</v>
      </c>
      <c r="R1046">
        <v>40</v>
      </c>
      <c r="S1046">
        <v>-179</v>
      </c>
      <c r="T1046">
        <v>1</v>
      </c>
      <c r="U1046">
        <v>199</v>
      </c>
      <c r="V1046">
        <v>21</v>
      </c>
      <c r="W1046">
        <v>29047</v>
      </c>
      <c r="X1046">
        <v>28106</v>
      </c>
      <c r="Y1046">
        <v>45050</v>
      </c>
      <c r="Z1046">
        <v>1.59</v>
      </c>
      <c r="AA1046">
        <f t="shared" si="212"/>
        <v>10012</v>
      </c>
      <c r="AB1046">
        <f t="shared" si="213"/>
        <v>273</v>
      </c>
      <c r="AC1046">
        <f t="shared" si="214"/>
        <v>6159</v>
      </c>
      <c r="AD1046">
        <f t="shared" si="215"/>
        <v>0.6151618058330004</v>
      </c>
      <c r="AE1046">
        <f t="shared" si="216"/>
        <v>0</v>
      </c>
      <c r="AF1046" t="e">
        <f t="shared" ca="1" si="217"/>
        <v>#N/A</v>
      </c>
      <c r="AG1046" t="e">
        <f t="shared" ca="1" si="218"/>
        <v>#N/A</v>
      </c>
      <c r="AH1046" t="e">
        <f t="shared" ca="1" si="219"/>
        <v>#N/A</v>
      </c>
      <c r="AI1046" t="e">
        <f t="shared" ca="1" si="208"/>
        <v>#N/A</v>
      </c>
      <c r="AJ1046">
        <f t="shared" si="209"/>
        <v>1.2984418697562924E-3</v>
      </c>
      <c r="AK1046">
        <f t="shared" si="210"/>
        <v>0</v>
      </c>
      <c r="AL1046" t="e">
        <f t="shared" ca="1" si="220"/>
        <v>#N/A</v>
      </c>
      <c r="AM1046" t="b">
        <f t="shared" si="211"/>
        <v>0</v>
      </c>
    </row>
    <row r="1047" spans="1:39" x14ac:dyDescent="0.3">
      <c r="A1047" t="s">
        <v>461</v>
      </c>
      <c r="B1047" t="s">
        <v>462</v>
      </c>
      <c r="C1047" t="s">
        <v>39</v>
      </c>
      <c r="D1047" t="s">
        <v>68</v>
      </c>
      <c r="E1047" t="s">
        <v>184</v>
      </c>
      <c r="F1047" s="13" t="str">
        <f>_xlfn.CONCAT(wiz_6[[#This Row],[OCTY......]],",",wiz_6[[#This Row],[OS]])</f>
        <v>CHARLOTTE ,NC</v>
      </c>
      <c r="G1047" t="s">
        <v>87</v>
      </c>
      <c r="H1047" t="s">
        <v>843</v>
      </c>
      <c r="I1047" s="13" t="str">
        <f>_xlfn.CONCAT(wiz_6[[#This Row],[DCTY......]], ",",wiz_6[[#This Row],[DS]])</f>
        <v>FREMONT   ,OH</v>
      </c>
      <c r="J1047" t="str">
        <f>TRIM(CONCATENATE(wiz_6[[#This Row],[SHIPPER..................]],wiz_6[[#This Row],[ZIP2..]],wiz_6[[#This Row],[ZIP3..]]))</f>
        <v>b: COVENANT TRANSPORT| 2820143420</v>
      </c>
      <c r="K1047">
        <v>1</v>
      </c>
      <c r="L1047">
        <v>1.26</v>
      </c>
      <c r="M1047">
        <v>0.27</v>
      </c>
      <c r="N1047">
        <v>554</v>
      </c>
      <c r="O1047">
        <v>1</v>
      </c>
      <c r="P1047">
        <v>79</v>
      </c>
      <c r="Q1047">
        <v>0.3</v>
      </c>
      <c r="R1047">
        <v>8</v>
      </c>
      <c r="S1047">
        <v>-195</v>
      </c>
      <c r="T1047">
        <v>24</v>
      </c>
      <c r="U1047">
        <v>-3</v>
      </c>
      <c r="V1047">
        <v>-174</v>
      </c>
      <c r="W1047">
        <v>28656</v>
      </c>
      <c r="X1047">
        <v>28201</v>
      </c>
      <c r="Y1047">
        <v>43420</v>
      </c>
      <c r="Z1047">
        <v>1.31</v>
      </c>
      <c r="AA1047">
        <f t="shared" si="212"/>
        <v>10012</v>
      </c>
      <c r="AB1047">
        <f t="shared" si="213"/>
        <v>-174</v>
      </c>
      <c r="AC1047">
        <f t="shared" si="214"/>
        <v>6159</v>
      </c>
      <c r="AD1047">
        <f t="shared" si="215"/>
        <v>0.6151618058330004</v>
      </c>
      <c r="AE1047">
        <f t="shared" si="216"/>
        <v>0</v>
      </c>
      <c r="AF1047" t="e">
        <f t="shared" ca="1" si="217"/>
        <v>#N/A</v>
      </c>
      <c r="AG1047" t="e">
        <f t="shared" ca="1" si="218"/>
        <v>#N/A</v>
      </c>
      <c r="AH1047" t="e">
        <f t="shared" ca="1" si="219"/>
        <v>#N/A</v>
      </c>
      <c r="AI1047" t="e">
        <f t="shared" ca="1" si="208"/>
        <v>#N/A</v>
      </c>
      <c r="AJ1047">
        <f t="shared" si="209"/>
        <v>9.988014382740711E-5</v>
      </c>
      <c r="AK1047">
        <f t="shared" si="210"/>
        <v>0</v>
      </c>
      <c r="AL1047" t="e">
        <f t="shared" ca="1" si="220"/>
        <v>#N/A</v>
      </c>
      <c r="AM1047" t="b">
        <f t="shared" si="211"/>
        <v>0</v>
      </c>
    </row>
    <row r="1048" spans="1:39" x14ac:dyDescent="0.3">
      <c r="A1048" t="s">
        <v>539</v>
      </c>
      <c r="B1048" t="s">
        <v>540</v>
      </c>
      <c r="C1048" t="s">
        <v>39</v>
      </c>
      <c r="D1048" t="s">
        <v>68</v>
      </c>
      <c r="E1048" t="s">
        <v>680</v>
      </c>
      <c r="F1048" s="13" t="str">
        <f>_xlfn.CONCAT(wiz_6[[#This Row],[OCTY......]],",",wiz_6[[#This Row],[OS]])</f>
        <v>CONCORD   ,NC</v>
      </c>
      <c r="G1048" t="s">
        <v>87</v>
      </c>
      <c r="H1048" t="s">
        <v>121</v>
      </c>
      <c r="I1048" s="13" t="str">
        <f>_xlfn.CONCAT(wiz_6[[#This Row],[DCTY......]], ",",wiz_6[[#This Row],[DS]])</f>
        <v>VAN BUREN ,OH</v>
      </c>
      <c r="J1048" t="str">
        <f>TRIM(CONCATENATE(wiz_6[[#This Row],[SHIPPER..................]],wiz_6[[#This Row],[ZIP2..]],wiz_6[[#This Row],[ZIP3..]]))</f>
        <v>HOME DEPOT | 2802545889</v>
      </c>
      <c r="K1048">
        <v>7</v>
      </c>
      <c r="L1048">
        <v>1.65</v>
      </c>
      <c r="M1048">
        <v>0.21</v>
      </c>
      <c r="N1048">
        <v>518</v>
      </c>
      <c r="O1048">
        <v>1.01</v>
      </c>
      <c r="P1048">
        <v>30</v>
      </c>
      <c r="Q1048">
        <v>0.26</v>
      </c>
      <c r="R1048">
        <v>41</v>
      </c>
      <c r="S1048">
        <v>-44</v>
      </c>
      <c r="T1048">
        <v>8</v>
      </c>
      <c r="U1048">
        <v>155</v>
      </c>
      <c r="V1048">
        <v>119</v>
      </c>
      <c r="W1048">
        <v>28201</v>
      </c>
      <c r="X1048">
        <v>28025</v>
      </c>
      <c r="Y1048">
        <v>45889</v>
      </c>
      <c r="Z1048">
        <v>1.64</v>
      </c>
      <c r="AA1048">
        <f t="shared" si="212"/>
        <v>10012</v>
      </c>
      <c r="AB1048">
        <f t="shared" si="213"/>
        <v>833</v>
      </c>
      <c r="AC1048">
        <f t="shared" si="214"/>
        <v>6159</v>
      </c>
      <c r="AD1048">
        <f t="shared" si="215"/>
        <v>0.6151618058330004</v>
      </c>
      <c r="AE1048">
        <f t="shared" si="216"/>
        <v>0</v>
      </c>
      <c r="AF1048" t="e">
        <f t="shared" ca="1" si="217"/>
        <v>#N/A</v>
      </c>
      <c r="AG1048" t="e">
        <f t="shared" ca="1" si="218"/>
        <v>#N/A</v>
      </c>
      <c r="AH1048" t="e">
        <f t="shared" ca="1" si="219"/>
        <v>#N/A</v>
      </c>
      <c r="AI1048" t="e">
        <f t="shared" ca="1" si="208"/>
        <v>#N/A</v>
      </c>
      <c r="AJ1048">
        <f t="shared" si="209"/>
        <v>6.9916100679184975E-4</v>
      </c>
      <c r="AK1048">
        <f t="shared" si="210"/>
        <v>0</v>
      </c>
      <c r="AL1048" t="e">
        <f t="shared" ca="1" si="220"/>
        <v>#N/A</v>
      </c>
      <c r="AM1048" t="b">
        <f t="shared" si="211"/>
        <v>0</v>
      </c>
    </row>
    <row r="1049" spans="1:39" x14ac:dyDescent="0.3">
      <c r="A1049" t="s">
        <v>539</v>
      </c>
      <c r="B1049" t="s">
        <v>540</v>
      </c>
      <c r="C1049" t="s">
        <v>39</v>
      </c>
      <c r="D1049" t="s">
        <v>68</v>
      </c>
      <c r="E1049" t="s">
        <v>1216</v>
      </c>
      <c r="F1049" s="13" t="str">
        <f>_xlfn.CONCAT(wiz_6[[#This Row],[OCTY......]],",",wiz_6[[#This Row],[OS]])</f>
        <v>STANLEY   ,NC</v>
      </c>
      <c r="G1049" t="s">
        <v>87</v>
      </c>
      <c r="H1049" t="s">
        <v>121</v>
      </c>
      <c r="I1049" s="13" t="str">
        <f>_xlfn.CONCAT(wiz_6[[#This Row],[DCTY......]], ",",wiz_6[[#This Row],[DS]])</f>
        <v>VAN BUREN ,OH</v>
      </c>
      <c r="J1049" t="str">
        <f>TRIM(CONCATENATE(wiz_6[[#This Row],[SHIPPER..................]],wiz_6[[#This Row],[ZIP2..]],wiz_6[[#This Row],[ZIP3..]]))</f>
        <v>HOME DEPOT | 2816445889</v>
      </c>
      <c r="K1049">
        <v>1</v>
      </c>
      <c r="L1049">
        <v>1.72</v>
      </c>
      <c r="M1049">
        <v>0.21</v>
      </c>
      <c r="N1049">
        <v>526</v>
      </c>
      <c r="O1049">
        <v>0.42</v>
      </c>
      <c r="P1049">
        <v>20</v>
      </c>
      <c r="Q1049">
        <v>0.25</v>
      </c>
      <c r="R1049">
        <v>41</v>
      </c>
      <c r="S1049">
        <v>1</v>
      </c>
      <c r="T1049">
        <v>148</v>
      </c>
      <c r="U1049">
        <v>198</v>
      </c>
      <c r="V1049">
        <v>347</v>
      </c>
      <c r="W1049">
        <v>28201</v>
      </c>
      <c r="X1049">
        <v>28164</v>
      </c>
      <c r="Y1049">
        <v>45889</v>
      </c>
      <c r="Z1049">
        <v>1.71</v>
      </c>
      <c r="AA1049">
        <f t="shared" si="212"/>
        <v>10012</v>
      </c>
      <c r="AB1049">
        <f t="shared" si="213"/>
        <v>347</v>
      </c>
      <c r="AC1049">
        <f t="shared" si="214"/>
        <v>6159</v>
      </c>
      <c r="AD1049">
        <f t="shared" si="215"/>
        <v>0.6151618058330004</v>
      </c>
      <c r="AE1049">
        <f t="shared" si="216"/>
        <v>0</v>
      </c>
      <c r="AF1049" t="e">
        <f t="shared" ca="1" si="217"/>
        <v>#N/A</v>
      </c>
      <c r="AG1049" t="e">
        <f t="shared" ca="1" si="218"/>
        <v>#N/A</v>
      </c>
      <c r="AH1049" t="e">
        <f t="shared" ca="1" si="219"/>
        <v>#N/A</v>
      </c>
      <c r="AI1049" t="e">
        <f t="shared" ca="1" si="208"/>
        <v>#N/A</v>
      </c>
      <c r="AJ1049">
        <f t="shared" si="209"/>
        <v>9.988014382740711E-5</v>
      </c>
      <c r="AK1049">
        <f t="shared" si="210"/>
        <v>0</v>
      </c>
      <c r="AL1049" t="e">
        <f t="shared" ca="1" si="220"/>
        <v>#N/A</v>
      </c>
      <c r="AM1049" t="b">
        <f t="shared" si="211"/>
        <v>0</v>
      </c>
    </row>
    <row r="1050" spans="1:39" x14ac:dyDescent="0.3">
      <c r="A1050" t="s">
        <v>822</v>
      </c>
      <c r="B1050" t="s">
        <v>823</v>
      </c>
      <c r="C1050" t="s">
        <v>39</v>
      </c>
      <c r="D1050" t="s">
        <v>68</v>
      </c>
      <c r="E1050" t="s">
        <v>184</v>
      </c>
      <c r="F1050" s="13" t="str">
        <f>_xlfn.CONCAT(wiz_6[[#This Row],[OCTY......]],",",wiz_6[[#This Row],[OS]])</f>
        <v>CHARLOTTE ,NC</v>
      </c>
      <c r="G1050" t="s">
        <v>291</v>
      </c>
      <c r="H1050" t="s">
        <v>1217</v>
      </c>
      <c r="I1050" s="13" t="str">
        <f>_xlfn.CONCAT(wiz_6[[#This Row],[DCTY......]], ",",wiz_6[[#This Row],[DS]])</f>
        <v>ENID      ,OK</v>
      </c>
      <c r="J1050" t="str">
        <f>TRIM(CONCATENATE(wiz_6[[#This Row],[SHIPPER..................]],wiz_6[[#This Row],[ZIP2..]],wiz_6[[#This Row],[ZIP3..]]))</f>
        <v>MCLEOD LOGISTICS LLC | 2820173701</v>
      </c>
      <c r="K1050">
        <v>1</v>
      </c>
      <c r="L1050">
        <v>1.06</v>
      </c>
      <c r="M1050">
        <v>0.27</v>
      </c>
      <c r="N1050">
        <v>1110</v>
      </c>
      <c r="O1050">
        <v>1.71</v>
      </c>
      <c r="P1050">
        <v>227</v>
      </c>
      <c r="Q1050">
        <v>0.45</v>
      </c>
      <c r="R1050">
        <v>-39</v>
      </c>
      <c r="S1050">
        <v>-404</v>
      </c>
      <c r="T1050">
        <v>166</v>
      </c>
      <c r="U1050">
        <v>-280</v>
      </c>
      <c r="V1050">
        <v>-518</v>
      </c>
      <c r="W1050">
        <v>37950</v>
      </c>
      <c r="X1050">
        <v>28201</v>
      </c>
      <c r="Y1050">
        <v>73701</v>
      </c>
      <c r="Z1050">
        <v>1.1100000000000001</v>
      </c>
      <c r="AA1050">
        <f t="shared" si="212"/>
        <v>10012</v>
      </c>
      <c r="AB1050">
        <f t="shared" si="213"/>
        <v>-518</v>
      </c>
      <c r="AC1050">
        <f t="shared" si="214"/>
        <v>6159</v>
      </c>
      <c r="AD1050">
        <f t="shared" si="215"/>
        <v>0.6151618058330004</v>
      </c>
      <c r="AE1050">
        <f t="shared" si="216"/>
        <v>0</v>
      </c>
      <c r="AF1050" t="e">
        <f t="shared" ca="1" si="217"/>
        <v>#N/A</v>
      </c>
      <c r="AG1050" t="e">
        <f t="shared" ca="1" si="218"/>
        <v>#N/A</v>
      </c>
      <c r="AH1050" t="e">
        <f t="shared" ca="1" si="219"/>
        <v>#N/A</v>
      </c>
      <c r="AI1050" t="e">
        <f t="shared" ca="1" si="208"/>
        <v>#N/A</v>
      </c>
      <c r="AJ1050">
        <f t="shared" si="209"/>
        <v>9.988014382740711E-5</v>
      </c>
      <c r="AK1050">
        <f t="shared" si="210"/>
        <v>0</v>
      </c>
      <c r="AL1050" t="e">
        <f t="shared" ca="1" si="220"/>
        <v>#N/A</v>
      </c>
      <c r="AM1050" t="b">
        <f t="shared" si="211"/>
        <v>0</v>
      </c>
    </row>
    <row r="1051" spans="1:39" x14ac:dyDescent="0.3">
      <c r="A1051" t="s">
        <v>37</v>
      </c>
      <c r="B1051" t="s">
        <v>38</v>
      </c>
      <c r="C1051" t="s">
        <v>39</v>
      </c>
      <c r="D1051" t="s">
        <v>68</v>
      </c>
      <c r="E1051" t="s">
        <v>184</v>
      </c>
      <c r="F1051" s="13" t="str">
        <f>_xlfn.CONCAT(wiz_6[[#This Row],[OCTY......]],",",wiz_6[[#This Row],[OS]])</f>
        <v>CHARLOTTE ,NC</v>
      </c>
      <c r="G1051" t="s">
        <v>70</v>
      </c>
      <c r="H1051" t="s">
        <v>909</v>
      </c>
      <c r="I1051" s="13" t="str">
        <f>_xlfn.CONCAT(wiz_6[[#This Row],[DCTY......]], ",",wiz_6[[#This Row],[DS]])</f>
        <v>SAVANNAH  ,TN</v>
      </c>
      <c r="J1051" t="str">
        <f>TRIM(CONCATENATE(wiz_6[[#This Row],[SHIPPER..................]],wiz_6[[#This Row],[ZIP2..]],wiz_6[[#This Row],[ZIP3..]]))</f>
        <v>b: C H ROBINSON | 2820138372</v>
      </c>
      <c r="K1051">
        <v>1</v>
      </c>
      <c r="L1051">
        <v>1.01</v>
      </c>
      <c r="M1051">
        <v>0.28000000000000003</v>
      </c>
      <c r="N1051">
        <v>531</v>
      </c>
      <c r="O1051">
        <v>1.05</v>
      </c>
      <c r="P1051">
        <v>0</v>
      </c>
      <c r="Q1051">
        <v>0.25</v>
      </c>
      <c r="R1051">
        <v>-37</v>
      </c>
      <c r="S1051">
        <v>-44</v>
      </c>
      <c r="T1051">
        <v>-1</v>
      </c>
      <c r="U1051">
        <v>154</v>
      </c>
      <c r="V1051">
        <v>109</v>
      </c>
      <c r="W1051">
        <v>28201</v>
      </c>
      <c r="X1051">
        <v>28201</v>
      </c>
      <c r="Y1051">
        <v>38372</v>
      </c>
      <c r="Z1051">
        <v>1.07</v>
      </c>
      <c r="AA1051">
        <f t="shared" si="212"/>
        <v>10012</v>
      </c>
      <c r="AB1051">
        <f t="shared" si="213"/>
        <v>109</v>
      </c>
      <c r="AC1051">
        <f t="shared" si="214"/>
        <v>6159</v>
      </c>
      <c r="AD1051">
        <f t="shared" si="215"/>
        <v>0.6151618058330004</v>
      </c>
      <c r="AE1051">
        <f t="shared" si="216"/>
        <v>0</v>
      </c>
      <c r="AF1051" t="e">
        <f t="shared" ca="1" si="217"/>
        <v>#N/A</v>
      </c>
      <c r="AG1051" t="e">
        <f t="shared" ca="1" si="218"/>
        <v>#N/A</v>
      </c>
      <c r="AH1051" t="e">
        <f t="shared" ca="1" si="219"/>
        <v>#N/A</v>
      </c>
      <c r="AI1051" t="e">
        <f t="shared" ca="1" si="208"/>
        <v>#N/A</v>
      </c>
      <c r="AJ1051">
        <f t="shared" si="209"/>
        <v>9.988014382740711E-5</v>
      </c>
      <c r="AK1051">
        <f t="shared" si="210"/>
        <v>0</v>
      </c>
      <c r="AL1051" t="e">
        <f t="shared" ca="1" si="220"/>
        <v>#N/A</v>
      </c>
      <c r="AM1051" t="b">
        <f t="shared" si="211"/>
        <v>0</v>
      </c>
    </row>
    <row r="1052" spans="1:39" x14ac:dyDescent="0.3">
      <c r="A1052" t="s">
        <v>1218</v>
      </c>
      <c r="B1052" t="s">
        <v>1219</v>
      </c>
      <c r="C1052" t="s">
        <v>39</v>
      </c>
      <c r="D1052" t="s">
        <v>68</v>
      </c>
      <c r="E1052" t="s">
        <v>340</v>
      </c>
      <c r="F1052" s="13" t="str">
        <f>_xlfn.CONCAT(wiz_6[[#This Row],[OCTY......]],",",wiz_6[[#This Row],[OS]])</f>
        <v>SALISBURY ,NC</v>
      </c>
      <c r="G1052" t="s">
        <v>70</v>
      </c>
      <c r="H1052" t="s">
        <v>983</v>
      </c>
      <c r="I1052" s="13" t="str">
        <f>_xlfn.CONCAT(wiz_6[[#This Row],[DCTY......]], ",",wiz_6[[#This Row],[DS]])</f>
        <v>HUNTINGDON,TN</v>
      </c>
      <c r="J1052" t="str">
        <f>TRIM(CONCATENATE(wiz_6[[#This Row],[SHIPPER..................]],wiz_6[[#This Row],[ZIP2..]],wiz_6[[#This Row],[ZIP3..]]))</f>
        <v>b: MAX TRANS LOGISTIC| 2814438344</v>
      </c>
      <c r="K1052">
        <v>1</v>
      </c>
      <c r="L1052">
        <v>1.1000000000000001</v>
      </c>
      <c r="M1052">
        <v>0.19</v>
      </c>
      <c r="N1052">
        <v>523</v>
      </c>
      <c r="O1052">
        <v>1.05</v>
      </c>
      <c r="P1052">
        <v>61</v>
      </c>
      <c r="Q1052">
        <v>0.3</v>
      </c>
      <c r="R1052">
        <v>10</v>
      </c>
      <c r="S1052">
        <v>-149</v>
      </c>
      <c r="T1052">
        <v>-1</v>
      </c>
      <c r="U1052">
        <v>154</v>
      </c>
      <c r="V1052">
        <v>4</v>
      </c>
      <c r="W1052">
        <v>27042</v>
      </c>
      <c r="X1052">
        <v>28144</v>
      </c>
      <c r="Y1052">
        <v>38344</v>
      </c>
      <c r="Z1052">
        <v>1.07</v>
      </c>
      <c r="AA1052">
        <f t="shared" si="212"/>
        <v>10012</v>
      </c>
      <c r="AB1052">
        <f t="shared" si="213"/>
        <v>4</v>
      </c>
      <c r="AC1052">
        <f t="shared" si="214"/>
        <v>6159</v>
      </c>
      <c r="AD1052">
        <f t="shared" si="215"/>
        <v>0.6151618058330004</v>
      </c>
      <c r="AE1052">
        <f t="shared" si="216"/>
        <v>0</v>
      </c>
      <c r="AF1052" t="e">
        <f t="shared" ca="1" si="217"/>
        <v>#N/A</v>
      </c>
      <c r="AG1052" t="e">
        <f t="shared" ca="1" si="218"/>
        <v>#N/A</v>
      </c>
      <c r="AH1052" t="e">
        <f t="shared" ca="1" si="219"/>
        <v>#N/A</v>
      </c>
      <c r="AI1052" t="e">
        <f t="shared" ca="1" si="208"/>
        <v>#N/A</v>
      </c>
      <c r="AJ1052">
        <f t="shared" si="209"/>
        <v>9.988014382740711E-5</v>
      </c>
      <c r="AK1052">
        <f t="shared" si="210"/>
        <v>0</v>
      </c>
      <c r="AL1052" t="e">
        <f t="shared" ca="1" si="220"/>
        <v>#N/A</v>
      </c>
      <c r="AM1052" t="b">
        <f t="shared" si="211"/>
        <v>0</v>
      </c>
    </row>
    <row r="1053" spans="1:39" x14ac:dyDescent="0.3">
      <c r="A1053" t="s">
        <v>1220</v>
      </c>
      <c r="B1053" t="s">
        <v>1221</v>
      </c>
      <c r="C1053" t="s">
        <v>39</v>
      </c>
      <c r="D1053" t="s">
        <v>68</v>
      </c>
      <c r="E1053" t="s">
        <v>184</v>
      </c>
      <c r="F1053" s="13" t="str">
        <f>_xlfn.CONCAT(wiz_6[[#This Row],[OCTY......]],",",wiz_6[[#This Row],[OS]])</f>
        <v>CHARLOTTE ,NC</v>
      </c>
      <c r="G1053" t="s">
        <v>70</v>
      </c>
      <c r="H1053" t="s">
        <v>1079</v>
      </c>
      <c r="I1053" s="13" t="str">
        <f>_xlfn.CONCAT(wiz_6[[#This Row],[DCTY......]], ",",wiz_6[[#This Row],[DS]])</f>
        <v>MC KENZIE ,TN</v>
      </c>
      <c r="J1053" t="str">
        <f>TRIM(CONCATENATE(wiz_6[[#This Row],[SHIPPER..................]],wiz_6[[#This Row],[ZIP2..]],wiz_6[[#This Row],[ZIP3..]]))</f>
        <v>WAYFINDER LOGISTICS L| 2820138201</v>
      </c>
      <c r="K1053">
        <v>1</v>
      </c>
      <c r="L1053">
        <v>1.18</v>
      </c>
      <c r="M1053">
        <v>0.27</v>
      </c>
      <c r="N1053">
        <v>518</v>
      </c>
      <c r="O1053">
        <v>0.96</v>
      </c>
      <c r="P1053">
        <v>13</v>
      </c>
      <c r="Q1053">
        <v>0.25</v>
      </c>
      <c r="R1053">
        <v>-31</v>
      </c>
      <c r="S1053">
        <v>-99</v>
      </c>
      <c r="T1053">
        <v>20</v>
      </c>
      <c r="U1053">
        <v>236</v>
      </c>
      <c r="V1053">
        <v>157</v>
      </c>
      <c r="W1053">
        <v>28134</v>
      </c>
      <c r="X1053">
        <v>28201</v>
      </c>
      <c r="Y1053">
        <v>38201</v>
      </c>
      <c r="Z1053">
        <v>1.23</v>
      </c>
      <c r="AA1053">
        <f t="shared" si="212"/>
        <v>10012</v>
      </c>
      <c r="AB1053">
        <f t="shared" si="213"/>
        <v>157</v>
      </c>
      <c r="AC1053">
        <f t="shared" si="214"/>
        <v>6159</v>
      </c>
      <c r="AD1053">
        <f t="shared" si="215"/>
        <v>0.6151618058330004</v>
      </c>
      <c r="AE1053">
        <f t="shared" si="216"/>
        <v>0</v>
      </c>
      <c r="AF1053" t="e">
        <f t="shared" ca="1" si="217"/>
        <v>#N/A</v>
      </c>
      <c r="AG1053" t="e">
        <f t="shared" ca="1" si="218"/>
        <v>#N/A</v>
      </c>
      <c r="AH1053" t="e">
        <f t="shared" ca="1" si="219"/>
        <v>#N/A</v>
      </c>
      <c r="AI1053" t="e">
        <f t="shared" ca="1" si="208"/>
        <v>#N/A</v>
      </c>
      <c r="AJ1053">
        <f t="shared" si="209"/>
        <v>9.988014382740711E-5</v>
      </c>
      <c r="AK1053">
        <f t="shared" si="210"/>
        <v>0</v>
      </c>
      <c r="AL1053" t="e">
        <f t="shared" ca="1" si="220"/>
        <v>#N/A</v>
      </c>
      <c r="AM1053" t="b">
        <f t="shared" si="211"/>
        <v>0</v>
      </c>
    </row>
    <row r="1054" spans="1:39" x14ac:dyDescent="0.3">
      <c r="A1054" t="s">
        <v>1222</v>
      </c>
      <c r="B1054" t="s">
        <v>1223</v>
      </c>
      <c r="C1054" t="s">
        <v>39</v>
      </c>
      <c r="D1054" t="s">
        <v>68</v>
      </c>
      <c r="E1054" t="s">
        <v>592</v>
      </c>
      <c r="F1054" s="13" t="str">
        <f>_xlfn.CONCAT(wiz_6[[#This Row],[OCTY......]],",",wiz_6[[#This Row],[OS]])</f>
        <v>SHELBY    ,NC</v>
      </c>
      <c r="G1054" t="s">
        <v>70</v>
      </c>
      <c r="H1054" t="s">
        <v>75</v>
      </c>
      <c r="I1054" s="13" t="str">
        <f>_xlfn.CONCAT(wiz_6[[#This Row],[DCTY......]], ",",wiz_6[[#This Row],[DS]])</f>
        <v>MEMPHIS   ,TN</v>
      </c>
      <c r="J1054" t="str">
        <f>TRIM(CONCATENATE(wiz_6[[#This Row],[SHIPPER..................]],wiz_6[[#This Row],[ZIP2..]],wiz_6[[#This Row],[ZIP3..]]))</f>
        <v>b: RL SOLUTIONS LLC | 2815038101</v>
      </c>
      <c r="K1054">
        <v>2</v>
      </c>
      <c r="L1054">
        <v>0.87</v>
      </c>
      <c r="M1054">
        <v>0.27</v>
      </c>
      <c r="N1054">
        <v>569</v>
      </c>
      <c r="O1054">
        <v>0.52</v>
      </c>
      <c r="P1054">
        <v>98</v>
      </c>
      <c r="Q1054">
        <v>0.33</v>
      </c>
      <c r="R1054">
        <v>-34</v>
      </c>
      <c r="S1054">
        <v>-170</v>
      </c>
      <c r="T1054">
        <v>138</v>
      </c>
      <c r="U1054">
        <v>23</v>
      </c>
      <c r="V1054">
        <v>-9</v>
      </c>
      <c r="W1054">
        <v>37681</v>
      </c>
      <c r="X1054">
        <v>28150</v>
      </c>
      <c r="Y1054">
        <v>38101</v>
      </c>
      <c r="Z1054">
        <v>0.92</v>
      </c>
      <c r="AA1054">
        <f t="shared" si="212"/>
        <v>10012</v>
      </c>
      <c r="AB1054">
        <f t="shared" si="213"/>
        <v>-18</v>
      </c>
      <c r="AC1054">
        <f t="shared" si="214"/>
        <v>6159</v>
      </c>
      <c r="AD1054">
        <f t="shared" si="215"/>
        <v>0.6151618058330004</v>
      </c>
      <c r="AE1054">
        <f t="shared" si="216"/>
        <v>0</v>
      </c>
      <c r="AF1054" t="e">
        <f t="shared" ca="1" si="217"/>
        <v>#N/A</v>
      </c>
      <c r="AG1054" t="e">
        <f t="shared" ca="1" si="218"/>
        <v>#N/A</v>
      </c>
      <c r="AH1054" t="e">
        <f t="shared" ca="1" si="219"/>
        <v>#N/A</v>
      </c>
      <c r="AI1054" t="e">
        <f t="shared" ca="1" si="208"/>
        <v>#N/A</v>
      </c>
      <c r="AJ1054">
        <f t="shared" si="209"/>
        <v>1.9976028765481422E-4</v>
      </c>
      <c r="AK1054">
        <f t="shared" si="210"/>
        <v>0</v>
      </c>
      <c r="AL1054" t="e">
        <f t="shared" ca="1" si="220"/>
        <v>#N/A</v>
      </c>
      <c r="AM1054" t="b">
        <f t="shared" si="211"/>
        <v>0</v>
      </c>
    </row>
    <row r="1055" spans="1:39" x14ac:dyDescent="0.3">
      <c r="A1055" t="s">
        <v>344</v>
      </c>
      <c r="B1055" t="s">
        <v>345</v>
      </c>
      <c r="C1055" t="s">
        <v>39</v>
      </c>
      <c r="D1055" t="s">
        <v>68</v>
      </c>
      <c r="E1055" t="s">
        <v>184</v>
      </c>
      <c r="F1055" s="13" t="str">
        <f>_xlfn.CONCAT(wiz_6[[#This Row],[OCTY......]],",",wiz_6[[#This Row],[OS]])</f>
        <v>CHARLOTTE ,NC</v>
      </c>
      <c r="G1055" t="s">
        <v>70</v>
      </c>
      <c r="H1055" t="s">
        <v>75</v>
      </c>
      <c r="I1055" s="13" t="str">
        <f>_xlfn.CONCAT(wiz_6[[#This Row],[DCTY......]], ",",wiz_6[[#This Row],[DS]])</f>
        <v>MEMPHIS   ,TN</v>
      </c>
      <c r="J1055" t="str">
        <f>TRIM(CONCATENATE(wiz_6[[#This Row],[SHIPPER..................]],wiz_6[[#This Row],[ZIP2..]],wiz_6[[#This Row],[ZIP3..]]))</f>
        <v>b: SCHNEIDER LOGISTIC| 2820138101</v>
      </c>
      <c r="K1055">
        <v>1</v>
      </c>
      <c r="L1055">
        <v>0.95</v>
      </c>
      <c r="M1055">
        <v>0.27</v>
      </c>
      <c r="N1055">
        <v>612</v>
      </c>
      <c r="O1055">
        <v>1.21</v>
      </c>
      <c r="P1055">
        <v>0</v>
      </c>
      <c r="Q1055">
        <v>0.25</v>
      </c>
      <c r="R1055">
        <v>-37</v>
      </c>
      <c r="S1055">
        <v>26</v>
      </c>
      <c r="T1055">
        <v>1</v>
      </c>
      <c r="U1055">
        <v>69</v>
      </c>
      <c r="V1055">
        <v>96</v>
      </c>
      <c r="W1055">
        <v>28201</v>
      </c>
      <c r="X1055">
        <v>28201</v>
      </c>
      <c r="Y1055">
        <v>38101</v>
      </c>
      <c r="Z1055">
        <v>1</v>
      </c>
      <c r="AA1055">
        <f t="shared" si="212"/>
        <v>10012</v>
      </c>
      <c r="AB1055">
        <f t="shared" si="213"/>
        <v>96</v>
      </c>
      <c r="AC1055">
        <f t="shared" si="214"/>
        <v>6159</v>
      </c>
      <c r="AD1055">
        <f t="shared" si="215"/>
        <v>0.6151618058330004</v>
      </c>
      <c r="AE1055">
        <f t="shared" si="216"/>
        <v>0</v>
      </c>
      <c r="AF1055" t="e">
        <f t="shared" ca="1" si="217"/>
        <v>#N/A</v>
      </c>
      <c r="AG1055" t="e">
        <f t="shared" ca="1" si="218"/>
        <v>#N/A</v>
      </c>
      <c r="AH1055" t="e">
        <f t="shared" ca="1" si="219"/>
        <v>#N/A</v>
      </c>
      <c r="AI1055" t="e">
        <f t="shared" ca="1" si="208"/>
        <v>#N/A</v>
      </c>
      <c r="AJ1055">
        <f t="shared" si="209"/>
        <v>9.988014382740711E-5</v>
      </c>
      <c r="AK1055">
        <f t="shared" si="210"/>
        <v>0</v>
      </c>
      <c r="AL1055" t="e">
        <f t="shared" ca="1" si="220"/>
        <v>#N/A</v>
      </c>
      <c r="AM1055" t="b">
        <f t="shared" si="211"/>
        <v>0</v>
      </c>
    </row>
    <row r="1056" spans="1:39" x14ac:dyDescent="0.3">
      <c r="A1056" t="s">
        <v>37</v>
      </c>
      <c r="B1056" t="s">
        <v>38</v>
      </c>
      <c r="C1056" t="s">
        <v>39</v>
      </c>
      <c r="D1056" t="s">
        <v>68</v>
      </c>
      <c r="E1056" t="s">
        <v>184</v>
      </c>
      <c r="F1056" s="13" t="str">
        <f>_xlfn.CONCAT(wiz_6[[#This Row],[OCTY......]],",",wiz_6[[#This Row],[OS]])</f>
        <v>CHARLOTTE ,NC</v>
      </c>
      <c r="G1056" t="s">
        <v>70</v>
      </c>
      <c r="H1056" t="s">
        <v>136</v>
      </c>
      <c r="I1056" s="13" t="str">
        <f>_xlfn.CONCAT(wiz_6[[#This Row],[DCTY......]], ",",wiz_6[[#This Row],[DS]])</f>
        <v>CROSSVILLE,TN</v>
      </c>
      <c r="J1056" t="str">
        <f>TRIM(CONCATENATE(wiz_6[[#This Row],[SHIPPER..................]],wiz_6[[#This Row],[ZIP2..]],wiz_6[[#This Row],[ZIP3..]]))</f>
        <v>b: C H ROBINSON | 2820138555</v>
      </c>
      <c r="K1056">
        <v>1</v>
      </c>
      <c r="L1056">
        <v>1.2</v>
      </c>
      <c r="M1056">
        <v>0.27</v>
      </c>
      <c r="N1056">
        <v>307</v>
      </c>
      <c r="O1056">
        <v>0.92</v>
      </c>
      <c r="P1056">
        <v>41</v>
      </c>
      <c r="Q1056">
        <v>0.25</v>
      </c>
      <c r="R1056">
        <v>-18</v>
      </c>
      <c r="S1056">
        <v>-44</v>
      </c>
      <c r="T1056">
        <v>-21</v>
      </c>
      <c r="U1056">
        <v>-47</v>
      </c>
      <c r="V1056">
        <v>-112</v>
      </c>
      <c r="W1056">
        <v>28144</v>
      </c>
      <c r="X1056">
        <v>28201</v>
      </c>
      <c r="Y1056">
        <v>38555</v>
      </c>
      <c r="Z1056">
        <v>1.25</v>
      </c>
      <c r="AA1056">
        <f t="shared" si="212"/>
        <v>10012</v>
      </c>
      <c r="AB1056">
        <f t="shared" si="213"/>
        <v>-112</v>
      </c>
      <c r="AC1056">
        <f t="shared" si="214"/>
        <v>6159</v>
      </c>
      <c r="AD1056">
        <f t="shared" si="215"/>
        <v>0.6151618058330004</v>
      </c>
      <c r="AE1056">
        <f t="shared" si="216"/>
        <v>0</v>
      </c>
      <c r="AF1056" t="e">
        <f t="shared" ca="1" si="217"/>
        <v>#N/A</v>
      </c>
      <c r="AG1056" t="e">
        <f t="shared" ca="1" si="218"/>
        <v>#N/A</v>
      </c>
      <c r="AH1056" t="e">
        <f t="shared" ca="1" si="219"/>
        <v>#N/A</v>
      </c>
      <c r="AI1056" t="e">
        <f t="shared" ca="1" si="208"/>
        <v>#N/A</v>
      </c>
      <c r="AJ1056">
        <f t="shared" si="209"/>
        <v>9.988014382740711E-5</v>
      </c>
      <c r="AK1056">
        <f t="shared" si="210"/>
        <v>0</v>
      </c>
      <c r="AL1056" t="e">
        <f t="shared" ca="1" si="220"/>
        <v>#N/A</v>
      </c>
      <c r="AM1056" t="b">
        <f t="shared" si="211"/>
        <v>0</v>
      </c>
    </row>
    <row r="1057" spans="1:39" x14ac:dyDescent="0.3">
      <c r="A1057" t="s">
        <v>37</v>
      </c>
      <c r="B1057" t="s">
        <v>38</v>
      </c>
      <c r="C1057" t="s">
        <v>39</v>
      </c>
      <c r="D1057" t="s">
        <v>68</v>
      </c>
      <c r="E1057" t="s">
        <v>962</v>
      </c>
      <c r="F1057" s="13" t="str">
        <f>_xlfn.CONCAT(wiz_6[[#This Row],[OCTY......]],",",wiz_6[[#This Row],[OS]])</f>
        <v>MATTHEWS  ,NC</v>
      </c>
      <c r="G1057" t="s">
        <v>70</v>
      </c>
      <c r="H1057" t="s">
        <v>139</v>
      </c>
      <c r="I1057" s="13" t="str">
        <f>_xlfn.CONCAT(wiz_6[[#This Row],[DCTY......]], ",",wiz_6[[#This Row],[DS]])</f>
        <v>LA VERGNE ,TN</v>
      </c>
      <c r="J1057" t="str">
        <f>TRIM(CONCATENATE(wiz_6[[#This Row],[SHIPPER..................]],wiz_6[[#This Row],[ZIP2..]],wiz_6[[#This Row],[ZIP3..]]))</f>
        <v>b: C H ROBINSON | 2810637086</v>
      </c>
      <c r="K1057">
        <v>1</v>
      </c>
      <c r="L1057">
        <v>1.1399999999999999</v>
      </c>
      <c r="M1057">
        <v>0.28000000000000003</v>
      </c>
      <c r="N1057">
        <v>423</v>
      </c>
      <c r="O1057">
        <v>0.89</v>
      </c>
      <c r="P1057">
        <v>30</v>
      </c>
      <c r="Q1057">
        <v>0.25</v>
      </c>
      <c r="R1057">
        <v>-30</v>
      </c>
      <c r="S1057">
        <v>-12</v>
      </c>
      <c r="T1057">
        <v>-1</v>
      </c>
      <c r="U1057">
        <v>-43</v>
      </c>
      <c r="V1057">
        <v>-56</v>
      </c>
      <c r="W1057">
        <v>28201</v>
      </c>
      <c r="X1057">
        <v>28106</v>
      </c>
      <c r="Y1057">
        <v>37086</v>
      </c>
      <c r="Z1057">
        <v>1.2</v>
      </c>
      <c r="AA1057">
        <f t="shared" si="212"/>
        <v>10012</v>
      </c>
      <c r="AB1057">
        <f t="shared" si="213"/>
        <v>-56</v>
      </c>
      <c r="AC1057">
        <f t="shared" si="214"/>
        <v>6159</v>
      </c>
      <c r="AD1057">
        <f t="shared" si="215"/>
        <v>0.6151618058330004</v>
      </c>
      <c r="AE1057">
        <f t="shared" si="216"/>
        <v>0</v>
      </c>
      <c r="AF1057" t="e">
        <f t="shared" ca="1" si="217"/>
        <v>#N/A</v>
      </c>
      <c r="AG1057" t="e">
        <f t="shared" ca="1" si="218"/>
        <v>#N/A</v>
      </c>
      <c r="AH1057" t="e">
        <f t="shared" ca="1" si="219"/>
        <v>#N/A</v>
      </c>
      <c r="AI1057" t="e">
        <f t="shared" ca="1" si="208"/>
        <v>#N/A</v>
      </c>
      <c r="AJ1057">
        <f t="shared" si="209"/>
        <v>9.988014382740711E-5</v>
      </c>
      <c r="AK1057">
        <f t="shared" si="210"/>
        <v>0</v>
      </c>
      <c r="AL1057" t="e">
        <f t="shared" ca="1" si="220"/>
        <v>#N/A</v>
      </c>
      <c r="AM1057" t="b">
        <f t="shared" si="211"/>
        <v>0</v>
      </c>
    </row>
    <row r="1058" spans="1:39" x14ac:dyDescent="0.3">
      <c r="A1058" t="s">
        <v>629</v>
      </c>
      <c r="B1058" t="s">
        <v>630</v>
      </c>
      <c r="C1058" t="s">
        <v>39</v>
      </c>
      <c r="D1058" t="s">
        <v>68</v>
      </c>
      <c r="E1058" t="s">
        <v>184</v>
      </c>
      <c r="F1058" s="13" t="str">
        <f>_xlfn.CONCAT(wiz_6[[#This Row],[OCTY......]],",",wiz_6[[#This Row],[OS]])</f>
        <v>CHARLOTTE ,NC</v>
      </c>
      <c r="G1058" t="s">
        <v>70</v>
      </c>
      <c r="H1058" t="s">
        <v>578</v>
      </c>
      <c r="I1058" s="13" t="str">
        <f>_xlfn.CONCAT(wiz_6[[#This Row],[DCTY......]], ",",wiz_6[[#This Row],[DS]])</f>
        <v>MOUNT JULI,TN</v>
      </c>
      <c r="J1058" t="str">
        <f>TRIM(CONCATENATE(wiz_6[[#This Row],[SHIPPER..................]],wiz_6[[#This Row],[ZIP2..]],wiz_6[[#This Row],[ZIP3..]]))</f>
        <v>b: MOLO SOLUTIONS | 2820137121</v>
      </c>
      <c r="K1058">
        <v>1</v>
      </c>
      <c r="L1058">
        <v>2.77</v>
      </c>
      <c r="M1058">
        <v>0.28000000000000003</v>
      </c>
      <c r="N1058">
        <v>393</v>
      </c>
      <c r="O1058">
        <v>0.76</v>
      </c>
      <c r="P1058">
        <v>85</v>
      </c>
      <c r="Q1058">
        <v>0.3</v>
      </c>
      <c r="R1058">
        <v>-28</v>
      </c>
      <c r="S1058">
        <v>-179</v>
      </c>
      <c r="T1058">
        <v>3</v>
      </c>
      <c r="U1058">
        <v>595</v>
      </c>
      <c r="V1058">
        <v>419</v>
      </c>
      <c r="W1058">
        <v>27203</v>
      </c>
      <c r="X1058">
        <v>28201</v>
      </c>
      <c r="Y1058">
        <v>37121</v>
      </c>
      <c r="Z1058">
        <v>2.83</v>
      </c>
      <c r="AA1058">
        <f t="shared" si="212"/>
        <v>10012</v>
      </c>
      <c r="AB1058">
        <f t="shared" si="213"/>
        <v>419</v>
      </c>
      <c r="AC1058">
        <f t="shared" si="214"/>
        <v>6159</v>
      </c>
      <c r="AD1058">
        <f t="shared" si="215"/>
        <v>0.6151618058330004</v>
      </c>
      <c r="AE1058">
        <f t="shared" si="216"/>
        <v>0</v>
      </c>
      <c r="AF1058" t="e">
        <f t="shared" ca="1" si="217"/>
        <v>#N/A</v>
      </c>
      <c r="AG1058" t="e">
        <f t="shared" ca="1" si="218"/>
        <v>#N/A</v>
      </c>
      <c r="AH1058" t="e">
        <f t="shared" ca="1" si="219"/>
        <v>#N/A</v>
      </c>
      <c r="AI1058" t="e">
        <f t="shared" ca="1" si="208"/>
        <v>#N/A</v>
      </c>
      <c r="AJ1058">
        <f t="shared" si="209"/>
        <v>9.988014382740711E-5</v>
      </c>
      <c r="AK1058">
        <f t="shared" si="210"/>
        <v>0</v>
      </c>
      <c r="AL1058" t="e">
        <f t="shared" ca="1" si="220"/>
        <v>#N/A</v>
      </c>
      <c r="AM1058" t="b">
        <f t="shared" si="211"/>
        <v>0</v>
      </c>
    </row>
    <row r="1059" spans="1:39" x14ac:dyDescent="0.3">
      <c r="A1059" t="s">
        <v>1224</v>
      </c>
      <c r="B1059" t="s">
        <v>1225</v>
      </c>
      <c r="C1059" t="s">
        <v>39</v>
      </c>
      <c r="D1059" t="s">
        <v>68</v>
      </c>
      <c r="E1059" t="s">
        <v>184</v>
      </c>
      <c r="F1059" s="13" t="str">
        <f>_xlfn.CONCAT(wiz_6[[#This Row],[OCTY......]],",",wiz_6[[#This Row],[OS]])</f>
        <v>CHARLOTTE ,NC</v>
      </c>
      <c r="G1059" t="s">
        <v>70</v>
      </c>
      <c r="H1059" t="s">
        <v>578</v>
      </c>
      <c r="I1059" s="13" t="str">
        <f>_xlfn.CONCAT(wiz_6[[#This Row],[DCTY......]], ",",wiz_6[[#This Row],[DS]])</f>
        <v>MOUNT JULI,TN</v>
      </c>
      <c r="J1059" t="str">
        <f>TRIM(CONCATENATE(wiz_6[[#This Row],[SHIPPER..................]],wiz_6[[#This Row],[ZIP2..]],wiz_6[[#This Row],[ZIP3..]]))</f>
        <v>MOOREHILL LOGISTICS | 2820137121</v>
      </c>
      <c r="K1059">
        <v>1</v>
      </c>
      <c r="L1059">
        <v>2.2599999999999998</v>
      </c>
      <c r="M1059">
        <v>0.28000000000000003</v>
      </c>
      <c r="N1059">
        <v>393</v>
      </c>
      <c r="O1059">
        <v>0.76</v>
      </c>
      <c r="P1059">
        <v>41</v>
      </c>
      <c r="Q1059">
        <v>0.25</v>
      </c>
      <c r="R1059">
        <v>-28</v>
      </c>
      <c r="S1059">
        <v>-26</v>
      </c>
      <c r="T1059">
        <v>3</v>
      </c>
      <c r="U1059">
        <v>395</v>
      </c>
      <c r="V1059">
        <v>372</v>
      </c>
      <c r="W1059">
        <v>28144</v>
      </c>
      <c r="X1059">
        <v>28201</v>
      </c>
      <c r="Y1059">
        <v>37121</v>
      </c>
      <c r="Z1059">
        <v>2.3199999999999998</v>
      </c>
      <c r="AA1059">
        <f t="shared" si="212"/>
        <v>10012</v>
      </c>
      <c r="AB1059">
        <f t="shared" si="213"/>
        <v>372</v>
      </c>
      <c r="AC1059">
        <f t="shared" si="214"/>
        <v>6159</v>
      </c>
      <c r="AD1059">
        <f t="shared" si="215"/>
        <v>0.6151618058330004</v>
      </c>
      <c r="AE1059">
        <f t="shared" si="216"/>
        <v>0</v>
      </c>
      <c r="AF1059" t="e">
        <f t="shared" ca="1" si="217"/>
        <v>#N/A</v>
      </c>
      <c r="AG1059" t="e">
        <f t="shared" ca="1" si="218"/>
        <v>#N/A</v>
      </c>
      <c r="AH1059" t="e">
        <f t="shared" ca="1" si="219"/>
        <v>#N/A</v>
      </c>
      <c r="AI1059" t="e">
        <f t="shared" ca="1" si="208"/>
        <v>#N/A</v>
      </c>
      <c r="AJ1059">
        <f t="shared" si="209"/>
        <v>9.988014382740711E-5</v>
      </c>
      <c r="AK1059">
        <f t="shared" si="210"/>
        <v>0</v>
      </c>
      <c r="AL1059" t="e">
        <f t="shared" ca="1" si="220"/>
        <v>#N/A</v>
      </c>
      <c r="AM1059" t="b">
        <f t="shared" si="211"/>
        <v>0</v>
      </c>
    </row>
    <row r="1060" spans="1:39" x14ac:dyDescent="0.3">
      <c r="A1060" t="s">
        <v>217</v>
      </c>
      <c r="B1060" t="s">
        <v>218</v>
      </c>
      <c r="C1060" t="s">
        <v>39</v>
      </c>
      <c r="D1060" t="s">
        <v>68</v>
      </c>
      <c r="E1060" t="s">
        <v>1204</v>
      </c>
      <c r="F1060" s="13" t="str">
        <f>_xlfn.CONCAT(wiz_6[[#This Row],[OCTY......]],",",wiz_6[[#This Row],[OS]])</f>
        <v>KINGS MOUN,NC</v>
      </c>
      <c r="G1060" t="s">
        <v>76</v>
      </c>
      <c r="H1060" t="s">
        <v>1226</v>
      </c>
      <c r="I1060" s="13" t="str">
        <f>_xlfn.CONCAT(wiz_6[[#This Row],[DCTY......]], ",",wiz_6[[#This Row],[DS]])</f>
        <v>SWEETWATER,TX</v>
      </c>
      <c r="J1060" t="str">
        <f>TRIM(CONCATENATE(wiz_6[[#This Row],[SHIPPER..................]],wiz_6[[#This Row],[ZIP2..]],wiz_6[[#This Row],[ZIP3..]]))</f>
        <v>OWENS CORNING SALES | 2808679556</v>
      </c>
      <c r="K1060">
        <v>1</v>
      </c>
      <c r="L1060">
        <v>1.48</v>
      </c>
      <c r="M1060">
        <v>0.18</v>
      </c>
      <c r="N1060">
        <v>1215</v>
      </c>
      <c r="O1060">
        <v>2.4500000000000002</v>
      </c>
      <c r="P1060">
        <v>31</v>
      </c>
      <c r="Q1060">
        <v>0.25</v>
      </c>
      <c r="R1060">
        <v>37</v>
      </c>
      <c r="S1060">
        <v>-69</v>
      </c>
      <c r="T1060">
        <v>-6</v>
      </c>
      <c r="U1060">
        <v>-397</v>
      </c>
      <c r="V1060">
        <v>-472</v>
      </c>
      <c r="W1060">
        <v>28201</v>
      </c>
      <c r="X1060">
        <v>28086</v>
      </c>
      <c r="Y1060">
        <v>79556</v>
      </c>
      <c r="Z1060">
        <v>1.44</v>
      </c>
      <c r="AA1060">
        <f t="shared" si="212"/>
        <v>10012</v>
      </c>
      <c r="AB1060">
        <f t="shared" si="213"/>
        <v>-472</v>
      </c>
      <c r="AC1060">
        <f t="shared" si="214"/>
        <v>6159</v>
      </c>
      <c r="AD1060">
        <f t="shared" si="215"/>
        <v>0.6151618058330004</v>
      </c>
      <c r="AE1060">
        <f t="shared" si="216"/>
        <v>0</v>
      </c>
      <c r="AF1060" t="e">
        <f t="shared" ca="1" si="217"/>
        <v>#N/A</v>
      </c>
      <c r="AG1060" t="e">
        <f t="shared" ca="1" si="218"/>
        <v>#N/A</v>
      </c>
      <c r="AH1060" t="e">
        <f t="shared" ca="1" si="219"/>
        <v>#N/A</v>
      </c>
      <c r="AI1060" t="e">
        <f t="shared" ca="1" si="208"/>
        <v>#N/A</v>
      </c>
      <c r="AJ1060">
        <f t="shared" si="209"/>
        <v>9.988014382740711E-5</v>
      </c>
      <c r="AK1060">
        <f t="shared" si="210"/>
        <v>0</v>
      </c>
      <c r="AL1060" t="e">
        <f t="shared" ca="1" si="220"/>
        <v>#N/A</v>
      </c>
      <c r="AM1060" t="b">
        <f t="shared" si="211"/>
        <v>0</v>
      </c>
    </row>
    <row r="1061" spans="1:39" x14ac:dyDescent="0.3">
      <c r="A1061" t="s">
        <v>539</v>
      </c>
      <c r="B1061" t="s">
        <v>540</v>
      </c>
      <c r="C1061" t="s">
        <v>39</v>
      </c>
      <c r="D1061" t="s">
        <v>68</v>
      </c>
      <c r="E1061" t="s">
        <v>184</v>
      </c>
      <c r="F1061" s="13" t="str">
        <f>_xlfn.CONCAT(wiz_6[[#This Row],[OCTY......]],",",wiz_6[[#This Row],[OS]])</f>
        <v>CHARLOTTE ,NC</v>
      </c>
      <c r="G1061" t="s">
        <v>76</v>
      </c>
      <c r="H1061" t="s">
        <v>582</v>
      </c>
      <c r="I1061" s="13" t="str">
        <f>_xlfn.CONCAT(wiz_6[[#This Row],[DCTY......]], ",",wiz_6[[#This Row],[DS]])</f>
        <v>DALLAS    ,TX</v>
      </c>
      <c r="J1061" t="str">
        <f>TRIM(CONCATENATE(wiz_6[[#This Row],[SHIPPER..................]],wiz_6[[#This Row],[ZIP2..]],wiz_6[[#This Row],[ZIP3..]]))</f>
        <v>HOME DEPOT | 2820175201</v>
      </c>
      <c r="K1061">
        <v>2</v>
      </c>
      <c r="L1061">
        <v>1.6</v>
      </c>
      <c r="M1061">
        <v>0.21</v>
      </c>
      <c r="N1061">
        <v>1029</v>
      </c>
      <c r="O1061">
        <v>1.69</v>
      </c>
      <c r="P1061">
        <v>47</v>
      </c>
      <c r="Q1061">
        <v>0.28000000000000003</v>
      </c>
      <c r="R1061">
        <v>0</v>
      </c>
      <c r="S1061">
        <v>-156</v>
      </c>
      <c r="T1061">
        <v>65</v>
      </c>
      <c r="U1061">
        <v>58</v>
      </c>
      <c r="V1061">
        <v>-33</v>
      </c>
      <c r="W1061">
        <v>28601</v>
      </c>
      <c r="X1061">
        <v>28201</v>
      </c>
      <c r="Y1061">
        <v>75201</v>
      </c>
      <c r="Z1061">
        <v>1.59</v>
      </c>
      <c r="AA1061">
        <f t="shared" si="212"/>
        <v>10012</v>
      </c>
      <c r="AB1061">
        <f t="shared" si="213"/>
        <v>-66</v>
      </c>
      <c r="AC1061">
        <f t="shared" si="214"/>
        <v>6159</v>
      </c>
      <c r="AD1061">
        <f t="shared" si="215"/>
        <v>0.6151618058330004</v>
      </c>
      <c r="AE1061">
        <f t="shared" si="216"/>
        <v>0</v>
      </c>
      <c r="AF1061" t="e">
        <f t="shared" ca="1" si="217"/>
        <v>#N/A</v>
      </c>
      <c r="AG1061" t="e">
        <f t="shared" ca="1" si="218"/>
        <v>#N/A</v>
      </c>
      <c r="AH1061" t="e">
        <f t="shared" ca="1" si="219"/>
        <v>#N/A</v>
      </c>
      <c r="AI1061" t="e">
        <f t="shared" ca="1" si="208"/>
        <v>#N/A</v>
      </c>
      <c r="AJ1061">
        <f t="shared" si="209"/>
        <v>1.9976028765481422E-4</v>
      </c>
      <c r="AK1061">
        <f t="shared" si="210"/>
        <v>0</v>
      </c>
      <c r="AL1061" t="e">
        <f t="shared" ca="1" si="220"/>
        <v>#N/A</v>
      </c>
      <c r="AM1061" t="b">
        <f t="shared" si="211"/>
        <v>0</v>
      </c>
    </row>
    <row r="1062" spans="1:39" x14ac:dyDescent="0.3">
      <c r="A1062" t="s">
        <v>794</v>
      </c>
      <c r="B1062" t="s">
        <v>795</v>
      </c>
      <c r="C1062" t="s">
        <v>39</v>
      </c>
      <c r="D1062" t="s">
        <v>68</v>
      </c>
      <c r="E1062" t="s">
        <v>184</v>
      </c>
      <c r="F1062" s="13" t="str">
        <f>_xlfn.CONCAT(wiz_6[[#This Row],[OCTY......]],",",wiz_6[[#This Row],[OS]])</f>
        <v>CHARLOTTE ,NC</v>
      </c>
      <c r="G1062" t="s">
        <v>140</v>
      </c>
      <c r="H1062" t="s">
        <v>1227</v>
      </c>
      <c r="I1062" s="13" t="str">
        <f>_xlfn.CONCAT(wiz_6[[#This Row],[DCTY......]], ",",wiz_6[[#This Row],[DS]])</f>
        <v>WAUKESHA  ,WI</v>
      </c>
      <c r="J1062" t="str">
        <f>TRIM(CONCATENATE(wiz_6[[#This Row],[SHIPPER..................]],wiz_6[[#This Row],[ZIP2..]],wiz_6[[#This Row],[ZIP3..]]))</f>
        <v>SNYDERS LANCE | 2820153186</v>
      </c>
      <c r="K1062">
        <v>1</v>
      </c>
      <c r="L1062">
        <v>1.49</v>
      </c>
      <c r="M1062">
        <v>0.24</v>
      </c>
      <c r="N1062">
        <v>821</v>
      </c>
      <c r="O1062">
        <v>1.46</v>
      </c>
      <c r="P1062">
        <v>13</v>
      </c>
      <c r="Q1062">
        <v>0.25</v>
      </c>
      <c r="R1062">
        <v>29</v>
      </c>
      <c r="S1062">
        <v>-165</v>
      </c>
      <c r="T1062">
        <v>71</v>
      </c>
      <c r="U1062">
        <v>188</v>
      </c>
      <c r="V1062">
        <v>94</v>
      </c>
      <c r="W1062">
        <v>28134</v>
      </c>
      <c r="X1062">
        <v>28201</v>
      </c>
      <c r="Y1062">
        <v>53186</v>
      </c>
      <c r="Z1062">
        <v>1.51</v>
      </c>
      <c r="AA1062">
        <f t="shared" si="212"/>
        <v>10012</v>
      </c>
      <c r="AB1062">
        <f t="shared" si="213"/>
        <v>94</v>
      </c>
      <c r="AC1062">
        <f t="shared" si="214"/>
        <v>6159</v>
      </c>
      <c r="AD1062">
        <f t="shared" si="215"/>
        <v>0.6151618058330004</v>
      </c>
      <c r="AE1062">
        <f t="shared" si="216"/>
        <v>0</v>
      </c>
      <c r="AF1062" t="e">
        <f t="shared" ca="1" si="217"/>
        <v>#N/A</v>
      </c>
      <c r="AG1062" t="e">
        <f t="shared" ca="1" si="218"/>
        <v>#N/A</v>
      </c>
      <c r="AH1062" t="e">
        <f t="shared" ca="1" si="219"/>
        <v>#N/A</v>
      </c>
      <c r="AI1062" t="e">
        <f t="shared" ca="1" si="208"/>
        <v>#N/A</v>
      </c>
      <c r="AJ1062">
        <f t="shared" si="209"/>
        <v>9.988014382740711E-5</v>
      </c>
      <c r="AK1062">
        <f t="shared" si="210"/>
        <v>0</v>
      </c>
      <c r="AL1062" t="e">
        <f t="shared" ca="1" si="220"/>
        <v>#N/A</v>
      </c>
      <c r="AM1062" t="b">
        <f t="shared" si="211"/>
        <v>0</v>
      </c>
    </row>
    <row r="1063" spans="1:39" x14ac:dyDescent="0.3">
      <c r="A1063" t="s">
        <v>1228</v>
      </c>
      <c r="B1063" t="s">
        <v>1229</v>
      </c>
      <c r="C1063" t="s">
        <v>39</v>
      </c>
      <c r="D1063" t="s">
        <v>68</v>
      </c>
      <c r="E1063" t="s">
        <v>184</v>
      </c>
      <c r="F1063" s="13" t="str">
        <f>_xlfn.CONCAT(wiz_6[[#This Row],[OCTY......]],",",wiz_6[[#This Row],[OS]])</f>
        <v>CHARLOTTE ,NC</v>
      </c>
      <c r="G1063" t="s">
        <v>268</v>
      </c>
      <c r="H1063" t="s">
        <v>341</v>
      </c>
      <c r="I1063" s="13" t="str">
        <f>_xlfn.CONCAT(wiz_6[[#This Row],[DCTY......]], ",",wiz_6[[#This Row],[DS]])</f>
        <v>FAIRMONT  ,WV</v>
      </c>
      <c r="J1063" t="str">
        <f>TRIM(CONCATENATE(wiz_6[[#This Row],[SHIPPER..................]],wiz_6[[#This Row],[ZIP2..]],wiz_6[[#This Row],[ZIP3..]]))</f>
        <v>b: HOOSIER LOGISTICS | 2820126554</v>
      </c>
      <c r="K1063">
        <v>1</v>
      </c>
      <c r="L1063">
        <v>1.65</v>
      </c>
      <c r="M1063">
        <v>0.28999999999999998</v>
      </c>
      <c r="N1063">
        <v>361</v>
      </c>
      <c r="O1063">
        <v>0.75</v>
      </c>
      <c r="P1063">
        <v>0</v>
      </c>
      <c r="Q1063">
        <v>0.25</v>
      </c>
      <c r="R1063">
        <v>-12</v>
      </c>
      <c r="S1063">
        <v>26</v>
      </c>
      <c r="T1063">
        <v>5</v>
      </c>
      <c r="U1063">
        <v>100</v>
      </c>
      <c r="V1063">
        <v>131</v>
      </c>
      <c r="W1063">
        <v>28201</v>
      </c>
      <c r="X1063">
        <v>28201</v>
      </c>
      <c r="Y1063">
        <v>26554</v>
      </c>
      <c r="Z1063">
        <v>1.72</v>
      </c>
      <c r="AA1063">
        <f t="shared" si="212"/>
        <v>10012</v>
      </c>
      <c r="AB1063">
        <f t="shared" si="213"/>
        <v>131</v>
      </c>
      <c r="AC1063">
        <f t="shared" si="214"/>
        <v>6159</v>
      </c>
      <c r="AD1063">
        <f t="shared" si="215"/>
        <v>0.6151618058330004</v>
      </c>
      <c r="AE1063">
        <f t="shared" si="216"/>
        <v>0</v>
      </c>
      <c r="AF1063" t="e">
        <f t="shared" ca="1" si="217"/>
        <v>#N/A</v>
      </c>
      <c r="AG1063" t="e">
        <f t="shared" ca="1" si="218"/>
        <v>#N/A</v>
      </c>
      <c r="AH1063" t="e">
        <f t="shared" ca="1" si="219"/>
        <v>#N/A</v>
      </c>
      <c r="AI1063" t="e">
        <f t="shared" ca="1" si="208"/>
        <v>#N/A</v>
      </c>
      <c r="AJ1063">
        <f t="shared" si="209"/>
        <v>9.988014382740711E-5</v>
      </c>
      <c r="AK1063">
        <f t="shared" si="210"/>
        <v>0</v>
      </c>
      <c r="AL1063" t="e">
        <f t="shared" ca="1" si="220"/>
        <v>#N/A</v>
      </c>
      <c r="AM1063" t="b">
        <f t="shared" si="211"/>
        <v>0</v>
      </c>
    </row>
    <row r="1064" spans="1:39" x14ac:dyDescent="0.3">
      <c r="A1064" t="s">
        <v>37</v>
      </c>
      <c r="B1064" t="s">
        <v>38</v>
      </c>
      <c r="C1064" t="s">
        <v>39</v>
      </c>
      <c r="D1064" t="s">
        <v>68</v>
      </c>
      <c r="E1064" t="s">
        <v>1230</v>
      </c>
      <c r="F1064" s="13" t="str">
        <f>_xlfn.CONCAT(wiz_6[[#This Row],[OCTY......]],",",wiz_6[[#This Row],[OS]])</f>
        <v>CLARKTON  ,NC</v>
      </c>
      <c r="G1064" t="s">
        <v>70</v>
      </c>
      <c r="H1064" t="s">
        <v>1231</v>
      </c>
      <c r="I1064" s="13" t="str">
        <f>_xlfn.CONCAT(wiz_6[[#This Row],[DCTY......]], ",",wiz_6[[#This Row],[DS]])</f>
        <v>BRISTOL   ,TN</v>
      </c>
      <c r="J1064" t="str">
        <f>TRIM(CONCATENATE(wiz_6[[#This Row],[SHIPPER..................]],wiz_6[[#This Row],[ZIP2..]],wiz_6[[#This Row],[ZIP3..]]))</f>
        <v>b: C H ROBINSON | 2843337620</v>
      </c>
      <c r="K1064">
        <v>1</v>
      </c>
      <c r="L1064">
        <v>1.18</v>
      </c>
      <c r="M1064">
        <v>0.27</v>
      </c>
      <c r="N1064">
        <v>327</v>
      </c>
      <c r="O1064">
        <v>0.79</v>
      </c>
      <c r="P1064">
        <v>512</v>
      </c>
      <c r="Q1064">
        <v>0.9</v>
      </c>
      <c r="R1064">
        <v>-4</v>
      </c>
      <c r="S1064">
        <v>-500</v>
      </c>
      <c r="T1064">
        <v>10</v>
      </c>
      <c r="U1064">
        <v>-143</v>
      </c>
      <c r="V1064">
        <v>-633</v>
      </c>
      <c r="W1064">
        <v>42501</v>
      </c>
      <c r="X1064">
        <v>28433</v>
      </c>
      <c r="Y1064">
        <v>37620</v>
      </c>
      <c r="Z1064">
        <v>1.23</v>
      </c>
      <c r="AA1064">
        <f t="shared" si="212"/>
        <v>10012</v>
      </c>
      <c r="AB1064">
        <f t="shared" si="213"/>
        <v>-633</v>
      </c>
      <c r="AC1064">
        <f t="shared" si="214"/>
        <v>6159</v>
      </c>
      <c r="AD1064">
        <f t="shared" si="215"/>
        <v>0.6151618058330004</v>
      </c>
      <c r="AE1064">
        <f t="shared" si="216"/>
        <v>0</v>
      </c>
      <c r="AF1064" t="e">
        <f t="shared" ca="1" si="217"/>
        <v>#N/A</v>
      </c>
      <c r="AG1064" t="e">
        <f t="shared" ca="1" si="218"/>
        <v>#N/A</v>
      </c>
      <c r="AH1064" t="e">
        <f t="shared" ca="1" si="219"/>
        <v>#N/A</v>
      </c>
      <c r="AI1064" t="e">
        <f t="shared" ca="1" si="208"/>
        <v>#N/A</v>
      </c>
      <c r="AJ1064">
        <f t="shared" si="209"/>
        <v>9.988014382740711E-5</v>
      </c>
      <c r="AK1064">
        <f t="shared" si="210"/>
        <v>0</v>
      </c>
      <c r="AL1064" t="e">
        <f t="shared" ca="1" si="220"/>
        <v>#N/A</v>
      </c>
      <c r="AM1064" t="b">
        <f t="shared" si="211"/>
        <v>0</v>
      </c>
    </row>
    <row r="1065" spans="1:39" x14ac:dyDescent="0.3">
      <c r="A1065" t="s">
        <v>137</v>
      </c>
      <c r="B1065" t="s">
        <v>138</v>
      </c>
      <c r="C1065" t="s">
        <v>39</v>
      </c>
      <c r="D1065" t="s">
        <v>68</v>
      </c>
      <c r="E1065" t="s">
        <v>1232</v>
      </c>
      <c r="F1065" s="13" t="str">
        <f>_xlfn.CONCAT(wiz_6[[#This Row],[OCTY......]],",",wiz_6[[#This Row],[OS]])</f>
        <v>SOUTHPORT ,NC</v>
      </c>
      <c r="G1065" t="s">
        <v>70</v>
      </c>
      <c r="H1065" t="s">
        <v>563</v>
      </c>
      <c r="I1065" s="13" t="str">
        <f>_xlfn.CONCAT(wiz_6[[#This Row],[DCTY......]], ",",wiz_6[[#This Row],[DS]])</f>
        <v>MIDWAY    ,TN</v>
      </c>
      <c r="J1065" t="str">
        <f>TRIM(CONCATENATE(wiz_6[[#This Row],[SHIPPER..................]],wiz_6[[#This Row],[ZIP2..]],wiz_6[[#This Row],[ZIP3..]]))</f>
        <v>b: RED CLASSIC BROKER| 2846137809</v>
      </c>
      <c r="K1065">
        <v>1</v>
      </c>
      <c r="L1065">
        <v>1.75</v>
      </c>
      <c r="M1065">
        <v>0.28000000000000003</v>
      </c>
      <c r="N1065">
        <v>407</v>
      </c>
      <c r="O1065">
        <v>0.89</v>
      </c>
      <c r="P1065">
        <v>29</v>
      </c>
      <c r="Q1065">
        <v>0.25</v>
      </c>
      <c r="R1065">
        <v>-12</v>
      </c>
      <c r="S1065">
        <v>0</v>
      </c>
      <c r="T1065">
        <v>-1</v>
      </c>
      <c r="U1065">
        <v>157</v>
      </c>
      <c r="V1065">
        <v>156</v>
      </c>
      <c r="W1065">
        <v>28401</v>
      </c>
      <c r="X1065">
        <v>28461</v>
      </c>
      <c r="Y1065">
        <v>37809</v>
      </c>
      <c r="Z1065">
        <v>1.81</v>
      </c>
      <c r="AA1065">
        <f t="shared" si="212"/>
        <v>10012</v>
      </c>
      <c r="AB1065">
        <f t="shared" si="213"/>
        <v>156</v>
      </c>
      <c r="AC1065">
        <f t="shared" si="214"/>
        <v>6159</v>
      </c>
      <c r="AD1065">
        <f t="shared" si="215"/>
        <v>0.6151618058330004</v>
      </c>
      <c r="AE1065">
        <f t="shared" si="216"/>
        <v>0</v>
      </c>
      <c r="AF1065" t="e">
        <f t="shared" ca="1" si="217"/>
        <v>#N/A</v>
      </c>
      <c r="AG1065" t="e">
        <f t="shared" ca="1" si="218"/>
        <v>#N/A</v>
      </c>
      <c r="AH1065" t="e">
        <f t="shared" ca="1" si="219"/>
        <v>#N/A</v>
      </c>
      <c r="AI1065" t="e">
        <f t="shared" ca="1" si="208"/>
        <v>#N/A</v>
      </c>
      <c r="AJ1065">
        <f t="shared" si="209"/>
        <v>9.988014382740711E-5</v>
      </c>
      <c r="AK1065">
        <f t="shared" si="210"/>
        <v>0</v>
      </c>
      <c r="AL1065" t="e">
        <f t="shared" ca="1" si="220"/>
        <v>#N/A</v>
      </c>
      <c r="AM1065" t="b">
        <f t="shared" si="211"/>
        <v>0</v>
      </c>
    </row>
    <row r="1066" spans="1:39" x14ac:dyDescent="0.3">
      <c r="A1066" t="s">
        <v>37</v>
      </c>
      <c r="B1066" t="s">
        <v>38</v>
      </c>
      <c r="C1066" t="s">
        <v>39</v>
      </c>
      <c r="D1066" t="s">
        <v>68</v>
      </c>
      <c r="E1066" t="s">
        <v>97</v>
      </c>
      <c r="F1066" s="13" t="str">
        <f>_xlfn.CONCAT(wiz_6[[#This Row],[OCTY......]],",",wiz_6[[#This Row],[OS]])</f>
        <v>THOMASVILL,NC</v>
      </c>
      <c r="G1066" t="s">
        <v>40</v>
      </c>
      <c r="H1066" t="s">
        <v>107</v>
      </c>
      <c r="I1066" s="13" t="str">
        <f>_xlfn.CONCAT(wiz_6[[#This Row],[DCTY......]], ",",wiz_6[[#This Row],[DS]])</f>
        <v>MONTGOMERY,AL</v>
      </c>
      <c r="J1066" t="str">
        <f>TRIM(CONCATENATE(wiz_6[[#This Row],[SHIPPER..................]],wiz_6[[#This Row],[ZIP2..]],wiz_6[[#This Row],[ZIP3..]]))</f>
        <v>b: C H ROBINSON | 2736036101</v>
      </c>
      <c r="K1066">
        <v>1</v>
      </c>
      <c r="L1066">
        <v>1.2</v>
      </c>
      <c r="M1066">
        <v>0.28000000000000003</v>
      </c>
      <c r="N1066">
        <v>472</v>
      </c>
      <c r="O1066">
        <v>1.99</v>
      </c>
      <c r="P1066">
        <v>131</v>
      </c>
      <c r="Q1066">
        <v>0.35</v>
      </c>
      <c r="R1066">
        <v>-33</v>
      </c>
      <c r="S1066">
        <v>-500</v>
      </c>
      <c r="T1066">
        <v>-243</v>
      </c>
      <c r="U1066">
        <v>-375</v>
      </c>
      <c r="V1066">
        <v>-1118</v>
      </c>
      <c r="W1066">
        <v>24153</v>
      </c>
      <c r="X1066">
        <v>27360</v>
      </c>
      <c r="Y1066">
        <v>36101</v>
      </c>
      <c r="Z1066">
        <v>1.26</v>
      </c>
      <c r="AA1066">
        <f t="shared" si="212"/>
        <v>10012</v>
      </c>
      <c r="AB1066">
        <f t="shared" si="213"/>
        <v>-1118</v>
      </c>
      <c r="AC1066">
        <f t="shared" si="214"/>
        <v>6159</v>
      </c>
      <c r="AD1066">
        <f t="shared" si="215"/>
        <v>0.6151618058330004</v>
      </c>
      <c r="AE1066">
        <f t="shared" si="216"/>
        <v>0</v>
      </c>
      <c r="AF1066" t="e">
        <f t="shared" ca="1" si="217"/>
        <v>#N/A</v>
      </c>
      <c r="AG1066" t="e">
        <f t="shared" ca="1" si="218"/>
        <v>#N/A</v>
      </c>
      <c r="AH1066" t="e">
        <f t="shared" ca="1" si="219"/>
        <v>#N/A</v>
      </c>
      <c r="AI1066" t="e">
        <f t="shared" ca="1" si="208"/>
        <v>#N/A</v>
      </c>
      <c r="AJ1066">
        <f t="shared" si="209"/>
        <v>9.988014382740711E-5</v>
      </c>
      <c r="AK1066">
        <f t="shared" si="210"/>
        <v>0</v>
      </c>
      <c r="AL1066" t="e">
        <f t="shared" ca="1" si="220"/>
        <v>#N/A</v>
      </c>
      <c r="AM1066" t="b">
        <f t="shared" si="211"/>
        <v>0</v>
      </c>
    </row>
    <row r="1067" spans="1:39" x14ac:dyDescent="0.3">
      <c r="A1067" t="s">
        <v>509</v>
      </c>
      <c r="B1067" t="s">
        <v>510</v>
      </c>
      <c r="C1067" t="s">
        <v>39</v>
      </c>
      <c r="D1067" t="s">
        <v>68</v>
      </c>
      <c r="E1067" t="s">
        <v>511</v>
      </c>
      <c r="F1067" s="13" t="str">
        <f>_xlfn.CONCAT(wiz_6[[#This Row],[OCTY......]],",",wiz_6[[#This Row],[OS]])</f>
        <v>WINSTON SA,NC</v>
      </c>
      <c r="G1067" t="s">
        <v>146</v>
      </c>
      <c r="H1067" t="s">
        <v>410</v>
      </c>
      <c r="I1067" s="13" t="str">
        <f>_xlfn.CONCAT(wiz_6[[#This Row],[DCTY......]], ",",wiz_6[[#This Row],[DS]])</f>
        <v>SEARCY    ,AR</v>
      </c>
      <c r="J1067" t="str">
        <f>TRIM(CONCATENATE(wiz_6[[#This Row],[SHIPPER..................]],wiz_6[[#This Row],[ZIP2..]],wiz_6[[#This Row],[ZIP3..]]))</f>
        <v>b: BROWN LOGISTICS SE| 2710172143</v>
      </c>
      <c r="K1067">
        <v>1</v>
      </c>
      <c r="L1067">
        <v>1.64</v>
      </c>
      <c r="M1067">
        <v>0.28000000000000003</v>
      </c>
      <c r="N1067">
        <v>754</v>
      </c>
      <c r="O1067">
        <v>1.81</v>
      </c>
      <c r="P1067">
        <v>74</v>
      </c>
      <c r="Q1067">
        <v>0.3</v>
      </c>
      <c r="R1067">
        <v>-53</v>
      </c>
      <c r="S1067">
        <v>-167</v>
      </c>
      <c r="T1067">
        <v>-2</v>
      </c>
      <c r="U1067">
        <v>221</v>
      </c>
      <c r="V1067">
        <v>52</v>
      </c>
      <c r="W1067">
        <v>28601</v>
      </c>
      <c r="X1067">
        <v>27101</v>
      </c>
      <c r="Y1067">
        <v>72143</v>
      </c>
      <c r="Z1067">
        <v>1.7</v>
      </c>
      <c r="AA1067">
        <f t="shared" si="212"/>
        <v>10012</v>
      </c>
      <c r="AB1067">
        <f t="shared" si="213"/>
        <v>52</v>
      </c>
      <c r="AC1067">
        <f t="shared" si="214"/>
        <v>6159</v>
      </c>
      <c r="AD1067">
        <f t="shared" si="215"/>
        <v>0.6151618058330004</v>
      </c>
      <c r="AE1067">
        <f t="shared" si="216"/>
        <v>0</v>
      </c>
      <c r="AF1067" t="e">
        <f t="shared" ca="1" si="217"/>
        <v>#N/A</v>
      </c>
      <c r="AG1067" t="e">
        <f t="shared" ca="1" si="218"/>
        <v>#N/A</v>
      </c>
      <c r="AH1067" t="e">
        <f t="shared" ca="1" si="219"/>
        <v>#N/A</v>
      </c>
      <c r="AI1067" t="e">
        <f t="shared" ca="1" si="208"/>
        <v>#N/A</v>
      </c>
      <c r="AJ1067">
        <f t="shared" si="209"/>
        <v>9.988014382740711E-5</v>
      </c>
      <c r="AK1067">
        <f t="shared" si="210"/>
        <v>0</v>
      </c>
      <c r="AL1067" t="e">
        <f t="shared" ca="1" si="220"/>
        <v>#N/A</v>
      </c>
      <c r="AM1067" t="b">
        <f t="shared" si="211"/>
        <v>0</v>
      </c>
    </row>
    <row r="1068" spans="1:39" x14ac:dyDescent="0.3">
      <c r="A1068" t="s">
        <v>344</v>
      </c>
      <c r="B1068" t="s">
        <v>345</v>
      </c>
      <c r="C1068" t="s">
        <v>39</v>
      </c>
      <c r="D1068" t="s">
        <v>68</v>
      </c>
      <c r="E1068" t="s">
        <v>329</v>
      </c>
      <c r="F1068" s="13" t="str">
        <f>_xlfn.CONCAT(wiz_6[[#This Row],[OCTY......]],",",wiz_6[[#This Row],[OS]])</f>
        <v>GREENSBORO,NC</v>
      </c>
      <c r="G1068" t="s">
        <v>50</v>
      </c>
      <c r="H1068" t="s">
        <v>215</v>
      </c>
      <c r="I1068" s="13" t="str">
        <f>_xlfn.CONCAT(wiz_6[[#This Row],[DCTY......]], ",",wiz_6[[#This Row],[DS]])</f>
        <v>GAINESVILL,GA</v>
      </c>
      <c r="J1068" t="str">
        <f>TRIM(CONCATENATE(wiz_6[[#This Row],[SHIPPER..................]],wiz_6[[#This Row],[ZIP2..]],wiz_6[[#This Row],[ZIP3..]]))</f>
        <v>b: SCHNEIDER LOGISTIC| 2742030501</v>
      </c>
      <c r="K1068">
        <v>1</v>
      </c>
      <c r="L1068">
        <v>1.37</v>
      </c>
      <c r="M1068">
        <v>0.27</v>
      </c>
      <c r="N1068">
        <v>293</v>
      </c>
      <c r="O1068">
        <v>0.96</v>
      </c>
      <c r="P1068">
        <v>0</v>
      </c>
      <c r="Q1068">
        <v>0.25</v>
      </c>
      <c r="R1068">
        <v>-18</v>
      </c>
      <c r="S1068">
        <v>35</v>
      </c>
      <c r="T1068">
        <v>-100</v>
      </c>
      <c r="U1068">
        <v>-64</v>
      </c>
      <c r="V1068">
        <v>-129</v>
      </c>
      <c r="W1068">
        <v>27420</v>
      </c>
      <c r="X1068">
        <v>27420</v>
      </c>
      <c r="Y1068">
        <v>30501</v>
      </c>
      <c r="Z1068">
        <v>1.42</v>
      </c>
      <c r="AA1068">
        <f t="shared" si="212"/>
        <v>10012</v>
      </c>
      <c r="AB1068">
        <f t="shared" si="213"/>
        <v>-129</v>
      </c>
      <c r="AC1068">
        <f t="shared" si="214"/>
        <v>6159</v>
      </c>
      <c r="AD1068">
        <f t="shared" si="215"/>
        <v>0.6151618058330004</v>
      </c>
      <c r="AE1068">
        <f t="shared" si="216"/>
        <v>0</v>
      </c>
      <c r="AF1068" t="e">
        <f t="shared" ca="1" si="217"/>
        <v>#N/A</v>
      </c>
      <c r="AG1068" t="e">
        <f t="shared" ca="1" si="218"/>
        <v>#N/A</v>
      </c>
      <c r="AH1068" t="e">
        <f t="shared" ca="1" si="219"/>
        <v>#N/A</v>
      </c>
      <c r="AI1068" t="e">
        <f t="shared" ca="1" si="208"/>
        <v>#N/A</v>
      </c>
      <c r="AJ1068">
        <f t="shared" si="209"/>
        <v>9.988014382740711E-5</v>
      </c>
      <c r="AK1068">
        <f t="shared" si="210"/>
        <v>0</v>
      </c>
      <c r="AL1068" t="e">
        <f t="shared" ca="1" si="220"/>
        <v>#N/A</v>
      </c>
      <c r="AM1068" t="b">
        <f t="shared" si="211"/>
        <v>0</v>
      </c>
    </row>
    <row r="1069" spans="1:39" x14ac:dyDescent="0.3">
      <c r="A1069" t="s">
        <v>37</v>
      </c>
      <c r="B1069" t="s">
        <v>38</v>
      </c>
      <c r="C1069" t="s">
        <v>39</v>
      </c>
      <c r="D1069" t="s">
        <v>68</v>
      </c>
      <c r="E1069" t="s">
        <v>1233</v>
      </c>
      <c r="F1069" s="13" t="str">
        <f>_xlfn.CONCAT(wiz_6[[#This Row],[OCTY......]],",",wiz_6[[#This Row],[OS]])</f>
        <v>GRAHAM    ,NC</v>
      </c>
      <c r="G1069" t="s">
        <v>53</v>
      </c>
      <c r="H1069" t="s">
        <v>1203</v>
      </c>
      <c r="I1069" s="13" t="str">
        <f>_xlfn.CONCAT(wiz_6[[#This Row],[DCTY......]], ",",wiz_6[[#This Row],[DS]])</f>
        <v>SPRING VAL,IL</v>
      </c>
      <c r="J1069" t="str">
        <f>TRIM(CONCATENATE(wiz_6[[#This Row],[SHIPPER..................]],wiz_6[[#This Row],[ZIP2..]],wiz_6[[#This Row],[ZIP3..]]))</f>
        <v>b: C H ROBINSON | 2725361362</v>
      </c>
      <c r="K1069">
        <v>1</v>
      </c>
      <c r="L1069">
        <v>1.27</v>
      </c>
      <c r="M1069">
        <v>0.28000000000000003</v>
      </c>
      <c r="N1069">
        <v>808</v>
      </c>
      <c r="O1069">
        <v>1.96</v>
      </c>
      <c r="P1069">
        <v>22</v>
      </c>
      <c r="Q1069">
        <v>0.25</v>
      </c>
      <c r="R1069">
        <v>-16</v>
      </c>
      <c r="S1069">
        <v>7</v>
      </c>
      <c r="T1069">
        <v>-47</v>
      </c>
      <c r="U1069">
        <v>-72</v>
      </c>
      <c r="V1069">
        <v>-112</v>
      </c>
      <c r="W1069">
        <v>27420</v>
      </c>
      <c r="X1069">
        <v>27253</v>
      </c>
      <c r="Y1069">
        <v>61362</v>
      </c>
      <c r="Z1069">
        <v>1.33</v>
      </c>
      <c r="AA1069">
        <f t="shared" si="212"/>
        <v>10012</v>
      </c>
      <c r="AB1069">
        <f t="shared" si="213"/>
        <v>-112</v>
      </c>
      <c r="AC1069">
        <f t="shared" si="214"/>
        <v>6159</v>
      </c>
      <c r="AD1069">
        <f t="shared" si="215"/>
        <v>0.6151618058330004</v>
      </c>
      <c r="AE1069">
        <f t="shared" si="216"/>
        <v>0</v>
      </c>
      <c r="AF1069" t="e">
        <f t="shared" ca="1" si="217"/>
        <v>#N/A</v>
      </c>
      <c r="AG1069" t="e">
        <f t="shared" ca="1" si="218"/>
        <v>#N/A</v>
      </c>
      <c r="AH1069" t="e">
        <f t="shared" ca="1" si="219"/>
        <v>#N/A</v>
      </c>
      <c r="AI1069" t="e">
        <f t="shared" ca="1" si="208"/>
        <v>#N/A</v>
      </c>
      <c r="AJ1069">
        <f t="shared" si="209"/>
        <v>9.988014382740711E-5</v>
      </c>
      <c r="AK1069">
        <f t="shared" si="210"/>
        <v>0</v>
      </c>
      <c r="AL1069" t="e">
        <f t="shared" ca="1" si="220"/>
        <v>#N/A</v>
      </c>
      <c r="AM1069" t="b">
        <f t="shared" si="211"/>
        <v>0</v>
      </c>
    </row>
    <row r="1070" spans="1:39" x14ac:dyDescent="0.3">
      <c r="A1070" t="s">
        <v>748</v>
      </c>
      <c r="B1070" t="s">
        <v>749</v>
      </c>
      <c r="C1070" t="s">
        <v>39</v>
      </c>
      <c r="D1070" t="s">
        <v>68</v>
      </c>
      <c r="E1070" t="s">
        <v>512</v>
      </c>
      <c r="F1070" s="13" t="str">
        <f>_xlfn.CONCAT(wiz_6[[#This Row],[OCTY......]],",",wiz_6[[#This Row],[OS]])</f>
        <v>ASHEBORO  ,NC</v>
      </c>
      <c r="G1070" t="s">
        <v>42</v>
      </c>
      <c r="H1070" t="s">
        <v>464</v>
      </c>
      <c r="I1070" s="13" t="str">
        <f>_xlfn.CONCAT(wiz_6[[#This Row],[DCTY......]], ",",wiz_6[[#This Row],[DS]])</f>
        <v>FRANKLIN  ,IN</v>
      </c>
      <c r="J1070" t="str">
        <f>TRIM(CONCATENATE(wiz_6[[#This Row],[SHIPPER..................]],wiz_6[[#This Row],[ZIP2..]],wiz_6[[#This Row],[ZIP3..]]))</f>
        <v>ENERGIZER BATTERY | 2720346131</v>
      </c>
      <c r="K1070">
        <v>60</v>
      </c>
      <c r="L1070">
        <v>1.72</v>
      </c>
      <c r="M1070">
        <v>0.18</v>
      </c>
      <c r="N1070">
        <v>570</v>
      </c>
      <c r="O1070">
        <v>1.1000000000000001</v>
      </c>
      <c r="P1070">
        <v>90</v>
      </c>
      <c r="Q1070">
        <v>0.31</v>
      </c>
      <c r="R1070">
        <v>68</v>
      </c>
      <c r="S1070">
        <v>-137</v>
      </c>
      <c r="T1070">
        <v>0</v>
      </c>
      <c r="U1070">
        <v>48</v>
      </c>
      <c r="V1070">
        <v>-89</v>
      </c>
      <c r="W1070">
        <v>27420</v>
      </c>
      <c r="X1070">
        <v>27203</v>
      </c>
      <c r="Y1070">
        <v>46131</v>
      </c>
      <c r="Z1070">
        <v>1.68</v>
      </c>
      <c r="AA1070">
        <f t="shared" si="212"/>
        <v>10012</v>
      </c>
      <c r="AB1070">
        <f t="shared" si="213"/>
        <v>-5340</v>
      </c>
      <c r="AC1070">
        <f t="shared" si="214"/>
        <v>6159</v>
      </c>
      <c r="AD1070">
        <f t="shared" si="215"/>
        <v>0.6151618058330004</v>
      </c>
      <c r="AE1070">
        <f t="shared" si="216"/>
        <v>0</v>
      </c>
      <c r="AF1070" t="e">
        <f t="shared" ca="1" si="217"/>
        <v>#N/A</v>
      </c>
      <c r="AG1070" t="e">
        <f t="shared" ca="1" si="218"/>
        <v>#N/A</v>
      </c>
      <c r="AH1070" t="e">
        <f t="shared" ca="1" si="219"/>
        <v>#N/A</v>
      </c>
      <c r="AI1070" t="e">
        <f t="shared" ca="1" si="208"/>
        <v>#N/A</v>
      </c>
      <c r="AJ1070">
        <f t="shared" si="209"/>
        <v>5.9928086296444265E-3</v>
      </c>
      <c r="AK1070">
        <f t="shared" si="210"/>
        <v>0</v>
      </c>
      <c r="AL1070" t="e">
        <f t="shared" ca="1" si="220"/>
        <v>#N/A</v>
      </c>
      <c r="AM1070" t="b">
        <f t="shared" si="211"/>
        <v>0</v>
      </c>
    </row>
    <row r="1071" spans="1:39" x14ac:dyDescent="0.3">
      <c r="A1071" t="s">
        <v>47</v>
      </c>
      <c r="B1071" t="s">
        <v>48</v>
      </c>
      <c r="C1071" t="s">
        <v>39</v>
      </c>
      <c r="D1071" t="s">
        <v>68</v>
      </c>
      <c r="E1071" t="s">
        <v>993</v>
      </c>
      <c r="F1071" s="13" t="str">
        <f>_xlfn.CONCAT(wiz_6[[#This Row],[OCTY......]],",",wiz_6[[#This Row],[OS]])</f>
        <v>BROWNS SUM,NC</v>
      </c>
      <c r="G1071" t="s">
        <v>42</v>
      </c>
      <c r="H1071" t="s">
        <v>436</v>
      </c>
      <c r="I1071" s="13" t="str">
        <f>_xlfn.CONCAT(wiz_6[[#This Row],[DCTY......]], ",",wiz_6[[#This Row],[DS]])</f>
        <v>NORTH VERN,IN</v>
      </c>
      <c r="J1071" t="str">
        <f>TRIM(CONCATENATE(wiz_6[[#This Row],[SHIPPER..................]],wiz_6[[#This Row],[ZIP2..]],wiz_6[[#This Row],[ZIP3..]]))</f>
        <v>LOWES MLXP VAN ONE WA| 2721447265</v>
      </c>
      <c r="K1071">
        <v>77</v>
      </c>
      <c r="L1071">
        <v>1.55</v>
      </c>
      <c r="M1071">
        <v>0.21</v>
      </c>
      <c r="N1071">
        <v>511</v>
      </c>
      <c r="O1071">
        <v>1</v>
      </c>
      <c r="P1071">
        <v>111</v>
      </c>
      <c r="Q1071">
        <v>0.33</v>
      </c>
      <c r="R1071">
        <v>41</v>
      </c>
      <c r="S1071">
        <v>-192</v>
      </c>
      <c r="T1071">
        <v>10</v>
      </c>
      <c r="U1071">
        <v>-51</v>
      </c>
      <c r="V1071">
        <v>-233</v>
      </c>
      <c r="W1071">
        <v>28144</v>
      </c>
      <c r="X1071">
        <v>27214</v>
      </c>
      <c r="Y1071">
        <v>47265</v>
      </c>
      <c r="Z1071">
        <v>1.54</v>
      </c>
      <c r="AA1071">
        <f t="shared" si="212"/>
        <v>10012</v>
      </c>
      <c r="AB1071">
        <f t="shared" si="213"/>
        <v>-17941</v>
      </c>
      <c r="AC1071">
        <f t="shared" si="214"/>
        <v>6159</v>
      </c>
      <c r="AD1071">
        <f t="shared" si="215"/>
        <v>0.6151618058330004</v>
      </c>
      <c r="AE1071">
        <f t="shared" si="216"/>
        <v>0</v>
      </c>
      <c r="AF1071" t="e">
        <f t="shared" ca="1" si="217"/>
        <v>#N/A</v>
      </c>
      <c r="AG1071" t="e">
        <f t="shared" ca="1" si="218"/>
        <v>#N/A</v>
      </c>
      <c r="AH1071" t="e">
        <f t="shared" ca="1" si="219"/>
        <v>#N/A</v>
      </c>
      <c r="AI1071" t="e">
        <f t="shared" ca="1" si="208"/>
        <v>#N/A</v>
      </c>
      <c r="AJ1071">
        <f t="shared" si="209"/>
        <v>7.6907710747103472E-3</v>
      </c>
      <c r="AK1071">
        <f t="shared" si="210"/>
        <v>0</v>
      </c>
      <c r="AL1071" t="e">
        <f t="shared" ca="1" si="220"/>
        <v>#N/A</v>
      </c>
      <c r="AM1071" t="b">
        <f t="shared" si="211"/>
        <v>0</v>
      </c>
    </row>
    <row r="1072" spans="1:39" x14ac:dyDescent="0.3">
      <c r="A1072" t="s">
        <v>37</v>
      </c>
      <c r="B1072" t="s">
        <v>38</v>
      </c>
      <c r="C1072" t="s">
        <v>39</v>
      </c>
      <c r="D1072" t="s">
        <v>68</v>
      </c>
      <c r="E1072" t="s">
        <v>329</v>
      </c>
      <c r="F1072" s="13" t="str">
        <f>_xlfn.CONCAT(wiz_6[[#This Row],[OCTY......]],",",wiz_6[[#This Row],[OS]])</f>
        <v>GREENSBORO,NC</v>
      </c>
      <c r="G1072" t="s">
        <v>42</v>
      </c>
      <c r="H1072" t="s">
        <v>321</v>
      </c>
      <c r="I1072" s="13" t="str">
        <f>_xlfn.CONCAT(wiz_6[[#This Row],[DCTY......]], ",",wiz_6[[#This Row],[DS]])</f>
        <v>FORT WAYNE,IN</v>
      </c>
      <c r="J1072" t="str">
        <f>TRIM(CONCATENATE(wiz_6[[#This Row],[SHIPPER..................]],wiz_6[[#This Row],[ZIP2..]],wiz_6[[#This Row],[ZIP3..]]))</f>
        <v>b: C H ROBINSON | 2742046801</v>
      </c>
      <c r="K1072">
        <v>1</v>
      </c>
      <c r="L1072">
        <v>1.1399999999999999</v>
      </c>
      <c r="M1072">
        <v>0.28000000000000003</v>
      </c>
      <c r="N1072">
        <v>563</v>
      </c>
      <c r="O1072">
        <v>0.75</v>
      </c>
      <c r="P1072">
        <v>20</v>
      </c>
      <c r="Q1072">
        <v>0.25</v>
      </c>
      <c r="R1072">
        <v>2</v>
      </c>
      <c r="S1072">
        <v>10</v>
      </c>
      <c r="T1072">
        <v>83</v>
      </c>
      <c r="U1072">
        <v>-31</v>
      </c>
      <c r="V1072">
        <v>62</v>
      </c>
      <c r="W1072">
        <v>27214</v>
      </c>
      <c r="X1072">
        <v>27420</v>
      </c>
      <c r="Y1072">
        <v>46801</v>
      </c>
      <c r="Z1072">
        <v>1.2</v>
      </c>
      <c r="AA1072">
        <f t="shared" si="212"/>
        <v>10012</v>
      </c>
      <c r="AB1072">
        <f t="shared" si="213"/>
        <v>62</v>
      </c>
      <c r="AC1072">
        <f t="shared" si="214"/>
        <v>6159</v>
      </c>
      <c r="AD1072">
        <f t="shared" si="215"/>
        <v>0.6151618058330004</v>
      </c>
      <c r="AE1072">
        <f t="shared" si="216"/>
        <v>0</v>
      </c>
      <c r="AF1072" t="e">
        <f t="shared" ca="1" si="217"/>
        <v>#N/A</v>
      </c>
      <c r="AG1072" t="e">
        <f t="shared" ca="1" si="218"/>
        <v>#N/A</v>
      </c>
      <c r="AH1072" t="e">
        <f t="shared" ca="1" si="219"/>
        <v>#N/A</v>
      </c>
      <c r="AI1072" t="e">
        <f t="shared" ca="1" si="208"/>
        <v>#N/A</v>
      </c>
      <c r="AJ1072">
        <f t="shared" si="209"/>
        <v>9.988014382740711E-5</v>
      </c>
      <c r="AK1072">
        <f t="shared" si="210"/>
        <v>0</v>
      </c>
      <c r="AL1072" t="e">
        <f t="shared" ca="1" si="220"/>
        <v>#N/A</v>
      </c>
      <c r="AM1072" t="b">
        <f t="shared" si="211"/>
        <v>0</v>
      </c>
    </row>
    <row r="1073" spans="1:39" x14ac:dyDescent="0.3">
      <c r="A1073" t="s">
        <v>72</v>
      </c>
      <c r="B1073" t="s">
        <v>73</v>
      </c>
      <c r="C1073" t="s">
        <v>39</v>
      </c>
      <c r="D1073" t="s">
        <v>68</v>
      </c>
      <c r="E1073" t="s">
        <v>329</v>
      </c>
      <c r="F1073" s="13" t="str">
        <f>_xlfn.CONCAT(wiz_6[[#This Row],[OCTY......]],",",wiz_6[[#This Row],[OS]])</f>
        <v>GREENSBORO,NC</v>
      </c>
      <c r="G1073" t="s">
        <v>42</v>
      </c>
      <c r="H1073" t="s">
        <v>116</v>
      </c>
      <c r="I1073" s="13" t="str">
        <f>_xlfn.CONCAT(wiz_6[[#This Row],[DCTY......]], ",",wiz_6[[#This Row],[DS]])</f>
        <v>RICHMOND  ,IN</v>
      </c>
      <c r="J1073" t="str">
        <f>TRIM(CONCATENATE(wiz_6[[#This Row],[SHIPPER..................]],wiz_6[[#This Row],[ZIP2..]],wiz_6[[#This Row],[ZIP3..]]))</f>
        <v>REDWOOD LOGISTICS STR| 2742047374</v>
      </c>
      <c r="K1073">
        <v>1</v>
      </c>
      <c r="L1073">
        <v>0.89</v>
      </c>
      <c r="M1073">
        <v>0.27</v>
      </c>
      <c r="N1073">
        <v>474</v>
      </c>
      <c r="O1073">
        <v>0.63</v>
      </c>
      <c r="P1073">
        <v>0</v>
      </c>
      <c r="Q1073">
        <v>0.25</v>
      </c>
      <c r="R1073">
        <v>13</v>
      </c>
      <c r="S1073">
        <v>35</v>
      </c>
      <c r="T1073">
        <v>80</v>
      </c>
      <c r="U1073">
        <v>-207</v>
      </c>
      <c r="V1073">
        <v>-92</v>
      </c>
      <c r="W1073">
        <v>27420</v>
      </c>
      <c r="X1073">
        <v>27420</v>
      </c>
      <c r="Y1073">
        <v>47374</v>
      </c>
      <c r="Z1073">
        <v>0.94</v>
      </c>
      <c r="AA1073">
        <f t="shared" si="212"/>
        <v>10012</v>
      </c>
      <c r="AB1073">
        <f t="shared" si="213"/>
        <v>-92</v>
      </c>
      <c r="AC1073">
        <f t="shared" si="214"/>
        <v>6159</v>
      </c>
      <c r="AD1073">
        <f t="shared" si="215"/>
        <v>0.6151618058330004</v>
      </c>
      <c r="AE1073">
        <f t="shared" si="216"/>
        <v>0</v>
      </c>
      <c r="AF1073" t="e">
        <f t="shared" ca="1" si="217"/>
        <v>#N/A</v>
      </c>
      <c r="AG1073" t="e">
        <f t="shared" ca="1" si="218"/>
        <v>#N/A</v>
      </c>
      <c r="AH1073" t="e">
        <f t="shared" ca="1" si="219"/>
        <v>#N/A</v>
      </c>
      <c r="AI1073" t="e">
        <f t="shared" ca="1" si="208"/>
        <v>#N/A</v>
      </c>
      <c r="AJ1073">
        <f t="shared" si="209"/>
        <v>9.988014382740711E-5</v>
      </c>
      <c r="AK1073">
        <f t="shared" si="210"/>
        <v>0</v>
      </c>
      <c r="AL1073" t="e">
        <f t="shared" ca="1" si="220"/>
        <v>#N/A</v>
      </c>
      <c r="AM1073" t="b">
        <f t="shared" si="211"/>
        <v>0</v>
      </c>
    </row>
    <row r="1074" spans="1:39" x14ac:dyDescent="0.3">
      <c r="A1074" t="s">
        <v>37</v>
      </c>
      <c r="B1074" t="s">
        <v>38</v>
      </c>
      <c r="C1074" t="s">
        <v>39</v>
      </c>
      <c r="D1074" t="s">
        <v>68</v>
      </c>
      <c r="E1074" t="s">
        <v>511</v>
      </c>
      <c r="F1074" s="13" t="str">
        <f>_xlfn.CONCAT(wiz_6[[#This Row],[OCTY......]],",",wiz_6[[#This Row],[OS]])</f>
        <v>WINSTON SA,NC</v>
      </c>
      <c r="G1074" t="s">
        <v>42</v>
      </c>
      <c r="H1074" t="s">
        <v>1234</v>
      </c>
      <c r="I1074" s="13" t="str">
        <f>_xlfn.CONCAT(wiz_6[[#This Row],[DCTY......]], ",",wiz_6[[#This Row],[DS]])</f>
        <v>GREENCASTL,IN</v>
      </c>
      <c r="J1074" t="str">
        <f>TRIM(CONCATENATE(wiz_6[[#This Row],[SHIPPER..................]],wiz_6[[#This Row],[ZIP2..]],wiz_6[[#This Row],[ZIP3..]]))</f>
        <v>b: C H ROBINSON | 2710146135</v>
      </c>
      <c r="K1074">
        <v>1</v>
      </c>
      <c r="L1074">
        <v>1.1100000000000001</v>
      </c>
      <c r="M1074">
        <v>0.27</v>
      </c>
      <c r="N1074">
        <v>573</v>
      </c>
      <c r="O1074">
        <v>0.92</v>
      </c>
      <c r="P1074">
        <v>78</v>
      </c>
      <c r="Q1074">
        <v>0.3</v>
      </c>
      <c r="R1074">
        <v>7</v>
      </c>
      <c r="S1074">
        <v>-125</v>
      </c>
      <c r="T1074">
        <v>43</v>
      </c>
      <c r="U1074">
        <v>-179</v>
      </c>
      <c r="V1074">
        <v>-261</v>
      </c>
      <c r="W1074">
        <v>28201</v>
      </c>
      <c r="X1074">
        <v>27101</v>
      </c>
      <c r="Y1074">
        <v>46135</v>
      </c>
      <c r="Z1074">
        <v>1.1599999999999999</v>
      </c>
      <c r="AA1074">
        <f t="shared" si="212"/>
        <v>10012</v>
      </c>
      <c r="AB1074">
        <f t="shared" si="213"/>
        <v>-261</v>
      </c>
      <c r="AC1074">
        <f t="shared" si="214"/>
        <v>6159</v>
      </c>
      <c r="AD1074">
        <f t="shared" si="215"/>
        <v>0.6151618058330004</v>
      </c>
      <c r="AE1074">
        <f t="shared" si="216"/>
        <v>0</v>
      </c>
      <c r="AF1074" t="e">
        <f t="shared" ca="1" si="217"/>
        <v>#N/A</v>
      </c>
      <c r="AG1074" t="e">
        <f t="shared" ca="1" si="218"/>
        <v>#N/A</v>
      </c>
      <c r="AH1074" t="e">
        <f t="shared" ca="1" si="219"/>
        <v>#N/A</v>
      </c>
      <c r="AI1074" t="e">
        <f t="shared" ca="1" si="208"/>
        <v>#N/A</v>
      </c>
      <c r="AJ1074">
        <f t="shared" si="209"/>
        <v>9.988014382740711E-5</v>
      </c>
      <c r="AK1074">
        <f t="shared" si="210"/>
        <v>0</v>
      </c>
      <c r="AL1074" t="e">
        <f t="shared" ca="1" si="220"/>
        <v>#N/A</v>
      </c>
      <c r="AM1074" t="b">
        <f t="shared" si="211"/>
        <v>0</v>
      </c>
    </row>
    <row r="1075" spans="1:39" x14ac:dyDescent="0.3">
      <c r="A1075" t="s">
        <v>78</v>
      </c>
      <c r="B1075" t="s">
        <v>79</v>
      </c>
      <c r="C1075" t="s">
        <v>39</v>
      </c>
      <c r="D1075" t="s">
        <v>68</v>
      </c>
      <c r="E1075" t="s">
        <v>511</v>
      </c>
      <c r="F1075" s="13" t="str">
        <f>_xlfn.CONCAT(wiz_6[[#This Row],[OCTY......]],",",wiz_6[[#This Row],[OS]])</f>
        <v>WINSTON SA,NC</v>
      </c>
      <c r="G1075" t="s">
        <v>44</v>
      </c>
      <c r="H1075" t="s">
        <v>464</v>
      </c>
      <c r="I1075" s="13" t="str">
        <f>_xlfn.CONCAT(wiz_6[[#This Row],[DCTY......]], ",",wiz_6[[#This Row],[DS]])</f>
        <v>FRANKLIN  ,KY</v>
      </c>
      <c r="J1075" t="str">
        <f>TRIM(CONCATENATE(wiz_6[[#This Row],[SHIPPER..................]],wiz_6[[#This Row],[ZIP2..]],wiz_6[[#This Row],[ZIP3..]]))</f>
        <v>TRACTOR SUPPLY MANHAT| 2710142134</v>
      </c>
      <c r="K1075">
        <v>1</v>
      </c>
      <c r="L1075">
        <v>1.55</v>
      </c>
      <c r="M1075">
        <v>0.21</v>
      </c>
      <c r="N1075">
        <v>455</v>
      </c>
      <c r="O1075">
        <v>0.83</v>
      </c>
      <c r="P1075">
        <v>77</v>
      </c>
      <c r="Q1075">
        <v>0.3</v>
      </c>
      <c r="R1075">
        <v>0</v>
      </c>
      <c r="S1075">
        <v>-108</v>
      </c>
      <c r="T1075">
        <v>32</v>
      </c>
      <c r="U1075">
        <v>47</v>
      </c>
      <c r="V1075">
        <v>-29</v>
      </c>
      <c r="W1075">
        <v>28201</v>
      </c>
      <c r="X1075">
        <v>27101</v>
      </c>
      <c r="Y1075">
        <v>42134</v>
      </c>
      <c r="Z1075">
        <v>1.54</v>
      </c>
      <c r="AA1075">
        <f t="shared" si="212"/>
        <v>10012</v>
      </c>
      <c r="AB1075">
        <f t="shared" si="213"/>
        <v>-29</v>
      </c>
      <c r="AC1075">
        <f t="shared" si="214"/>
        <v>6159</v>
      </c>
      <c r="AD1075">
        <f t="shared" si="215"/>
        <v>0.6151618058330004</v>
      </c>
      <c r="AE1075">
        <f t="shared" si="216"/>
        <v>0</v>
      </c>
      <c r="AF1075" t="e">
        <f t="shared" ca="1" si="217"/>
        <v>#N/A</v>
      </c>
      <c r="AG1075" t="e">
        <f t="shared" ca="1" si="218"/>
        <v>#N/A</v>
      </c>
      <c r="AH1075" t="e">
        <f t="shared" ca="1" si="219"/>
        <v>#N/A</v>
      </c>
      <c r="AI1075" t="e">
        <f t="shared" ca="1" si="208"/>
        <v>#N/A</v>
      </c>
      <c r="AJ1075">
        <f t="shared" si="209"/>
        <v>9.988014382740711E-5</v>
      </c>
      <c r="AK1075">
        <f t="shared" si="210"/>
        <v>0</v>
      </c>
      <c r="AL1075" t="e">
        <f t="shared" ca="1" si="220"/>
        <v>#N/A</v>
      </c>
      <c r="AM1075" t="b">
        <f t="shared" si="211"/>
        <v>0</v>
      </c>
    </row>
    <row r="1076" spans="1:39" x14ac:dyDescent="0.3">
      <c r="A1076" t="s">
        <v>811</v>
      </c>
      <c r="B1076" t="s">
        <v>812</v>
      </c>
      <c r="C1076" t="s">
        <v>39</v>
      </c>
      <c r="D1076" t="s">
        <v>68</v>
      </c>
      <c r="E1076" t="s">
        <v>511</v>
      </c>
      <c r="F1076" s="13" t="str">
        <f>_xlfn.CONCAT(wiz_6[[#This Row],[OCTY......]],",",wiz_6[[#This Row],[OS]])</f>
        <v>WINSTON SA,NC</v>
      </c>
      <c r="G1076" t="s">
        <v>44</v>
      </c>
      <c r="H1076" t="s">
        <v>1162</v>
      </c>
      <c r="I1076" s="13" t="str">
        <f>_xlfn.CONCAT(wiz_6[[#This Row],[DCTY......]], ",",wiz_6[[#This Row],[DS]])</f>
        <v>RUSSELLVIL,KY</v>
      </c>
      <c r="J1076" t="str">
        <f>TRIM(CONCATENATE(wiz_6[[#This Row],[SHIPPER..................]],wiz_6[[#This Row],[ZIP2..]],wiz_6[[#This Row],[ZIP3..]]))</f>
        <v>USA TRUCK INCORPORATE| 2710142276</v>
      </c>
      <c r="K1076">
        <v>1</v>
      </c>
      <c r="L1076">
        <v>0.78</v>
      </c>
      <c r="M1076">
        <v>0.28999999999999998</v>
      </c>
      <c r="N1076">
        <v>489</v>
      </c>
      <c r="O1076">
        <v>0.88</v>
      </c>
      <c r="P1076">
        <v>40</v>
      </c>
      <c r="Q1076">
        <v>0.25</v>
      </c>
      <c r="R1076">
        <v>-39</v>
      </c>
      <c r="S1076">
        <v>-16</v>
      </c>
      <c r="T1076">
        <v>20</v>
      </c>
      <c r="U1076">
        <v>-273</v>
      </c>
      <c r="V1076">
        <v>-269</v>
      </c>
      <c r="W1076">
        <v>27377</v>
      </c>
      <c r="X1076">
        <v>27101</v>
      </c>
      <c r="Y1076">
        <v>42276</v>
      </c>
      <c r="Z1076">
        <v>0.85</v>
      </c>
      <c r="AA1076">
        <f t="shared" si="212"/>
        <v>10012</v>
      </c>
      <c r="AB1076">
        <f t="shared" si="213"/>
        <v>-269</v>
      </c>
      <c r="AC1076">
        <f t="shared" si="214"/>
        <v>6159</v>
      </c>
      <c r="AD1076">
        <f t="shared" si="215"/>
        <v>0.6151618058330004</v>
      </c>
      <c r="AE1076">
        <f t="shared" si="216"/>
        <v>0</v>
      </c>
      <c r="AF1076" t="e">
        <f t="shared" ca="1" si="217"/>
        <v>#N/A</v>
      </c>
      <c r="AG1076" t="e">
        <f t="shared" ca="1" si="218"/>
        <v>#N/A</v>
      </c>
      <c r="AH1076" t="e">
        <f t="shared" ca="1" si="219"/>
        <v>#N/A</v>
      </c>
      <c r="AI1076" t="e">
        <f t="shared" ca="1" si="208"/>
        <v>#N/A</v>
      </c>
      <c r="AJ1076">
        <f t="shared" si="209"/>
        <v>9.988014382740711E-5</v>
      </c>
      <c r="AK1076">
        <f t="shared" si="210"/>
        <v>0</v>
      </c>
      <c r="AL1076" t="e">
        <f t="shared" ca="1" si="220"/>
        <v>#N/A</v>
      </c>
      <c r="AM1076" t="b">
        <f t="shared" si="211"/>
        <v>0</v>
      </c>
    </row>
    <row r="1077" spans="1:39" x14ac:dyDescent="0.3">
      <c r="A1077" t="s">
        <v>1209</v>
      </c>
      <c r="B1077" t="s">
        <v>1210</v>
      </c>
      <c r="C1077" t="s">
        <v>39</v>
      </c>
      <c r="D1077" t="s">
        <v>68</v>
      </c>
      <c r="E1077" t="s">
        <v>1235</v>
      </c>
      <c r="F1077" s="13" t="str">
        <f>_xlfn.CONCAT(wiz_6[[#This Row],[OCTY......]],",",wiz_6[[#This Row],[OS]])</f>
        <v>KERNERSVIL,NC</v>
      </c>
      <c r="G1077" t="s">
        <v>44</v>
      </c>
      <c r="H1077" t="s">
        <v>108</v>
      </c>
      <c r="I1077" s="13" t="str">
        <f>_xlfn.CONCAT(wiz_6[[#This Row],[DCTY......]], ",",wiz_6[[#This Row],[DS]])</f>
        <v>DANVILLE  ,KY</v>
      </c>
      <c r="J1077" t="str">
        <f>TRIM(CONCATENATE(wiz_6[[#This Row],[SHIPPER..................]],wiz_6[[#This Row],[ZIP2..]],wiz_6[[#This Row],[ZIP3..]]))</f>
        <v>b: BEST LOGISTICS | 2728440422</v>
      </c>
      <c r="K1077">
        <v>1</v>
      </c>
      <c r="L1077">
        <v>1.42</v>
      </c>
      <c r="M1077">
        <v>0.27</v>
      </c>
      <c r="N1077">
        <v>378</v>
      </c>
      <c r="O1077">
        <v>0.76</v>
      </c>
      <c r="P1077">
        <v>88</v>
      </c>
      <c r="Q1077">
        <v>0.3</v>
      </c>
      <c r="R1077">
        <v>-23</v>
      </c>
      <c r="S1077">
        <v>-122</v>
      </c>
      <c r="T1077">
        <v>3</v>
      </c>
      <c r="U1077">
        <v>-161</v>
      </c>
      <c r="V1077">
        <v>-280</v>
      </c>
      <c r="W1077">
        <v>28201</v>
      </c>
      <c r="X1077">
        <v>27284</v>
      </c>
      <c r="Y1077">
        <v>40422</v>
      </c>
      <c r="Z1077">
        <v>1.47</v>
      </c>
      <c r="AA1077">
        <f t="shared" si="212"/>
        <v>10012</v>
      </c>
      <c r="AB1077">
        <f t="shared" si="213"/>
        <v>-280</v>
      </c>
      <c r="AC1077">
        <f t="shared" si="214"/>
        <v>6159</v>
      </c>
      <c r="AD1077">
        <f t="shared" si="215"/>
        <v>0.6151618058330004</v>
      </c>
      <c r="AE1077">
        <f t="shared" si="216"/>
        <v>0</v>
      </c>
      <c r="AF1077" t="e">
        <f t="shared" ca="1" si="217"/>
        <v>#N/A</v>
      </c>
      <c r="AG1077" t="e">
        <f t="shared" ca="1" si="218"/>
        <v>#N/A</v>
      </c>
      <c r="AH1077" t="e">
        <f t="shared" ca="1" si="219"/>
        <v>#N/A</v>
      </c>
      <c r="AI1077" t="e">
        <f t="shared" ca="1" si="208"/>
        <v>#N/A</v>
      </c>
      <c r="AJ1077">
        <f t="shared" si="209"/>
        <v>9.988014382740711E-5</v>
      </c>
      <c r="AK1077">
        <f t="shared" si="210"/>
        <v>0</v>
      </c>
      <c r="AL1077" t="e">
        <f t="shared" ca="1" si="220"/>
        <v>#N/A</v>
      </c>
      <c r="AM1077" t="b">
        <f t="shared" si="211"/>
        <v>0</v>
      </c>
    </row>
    <row r="1078" spans="1:39" x14ac:dyDescent="0.3">
      <c r="A1078" t="s">
        <v>37</v>
      </c>
      <c r="B1078" t="s">
        <v>38</v>
      </c>
      <c r="C1078" t="s">
        <v>39</v>
      </c>
      <c r="D1078" t="s">
        <v>68</v>
      </c>
      <c r="E1078" t="s">
        <v>924</v>
      </c>
      <c r="F1078" s="13" t="str">
        <f>_xlfn.CONCAT(wiz_6[[#This Row],[OCTY......]],",",wiz_6[[#This Row],[OS]])</f>
        <v>HIGH POINT,NC</v>
      </c>
      <c r="G1078" t="s">
        <v>44</v>
      </c>
      <c r="H1078" t="s">
        <v>483</v>
      </c>
      <c r="I1078" s="13" t="str">
        <f>_xlfn.CONCAT(wiz_6[[#This Row],[DCTY......]], ",",wiz_6[[#This Row],[DS]])</f>
        <v>PADUCAH   ,KY</v>
      </c>
      <c r="J1078" t="str">
        <f>TRIM(CONCATENATE(wiz_6[[#This Row],[SHIPPER..................]],wiz_6[[#This Row],[ZIP2..]],wiz_6[[#This Row],[ZIP3..]]))</f>
        <v>b: C H ROBINSON | 2726042001</v>
      </c>
      <c r="K1078">
        <v>1</v>
      </c>
      <c r="L1078">
        <v>0.91</v>
      </c>
      <c r="M1078">
        <v>0.28000000000000003</v>
      </c>
      <c r="N1078">
        <v>590</v>
      </c>
      <c r="O1078">
        <v>1.04</v>
      </c>
      <c r="P1078">
        <v>30</v>
      </c>
      <c r="Q1078">
        <v>0.25</v>
      </c>
      <c r="R1078">
        <v>-42</v>
      </c>
      <c r="S1078">
        <v>-93</v>
      </c>
      <c r="T1078">
        <v>15</v>
      </c>
      <c r="U1078">
        <v>-120</v>
      </c>
      <c r="V1078">
        <v>-198</v>
      </c>
      <c r="W1078">
        <v>27214</v>
      </c>
      <c r="X1078">
        <v>27260</v>
      </c>
      <c r="Y1078">
        <v>42001</v>
      </c>
      <c r="Z1078">
        <v>0.97</v>
      </c>
      <c r="AA1078">
        <f t="shared" si="212"/>
        <v>10012</v>
      </c>
      <c r="AB1078">
        <f t="shared" si="213"/>
        <v>-198</v>
      </c>
      <c r="AC1078">
        <f t="shared" si="214"/>
        <v>6159</v>
      </c>
      <c r="AD1078">
        <f t="shared" si="215"/>
        <v>0.6151618058330004</v>
      </c>
      <c r="AE1078">
        <f t="shared" si="216"/>
        <v>0</v>
      </c>
      <c r="AF1078" t="e">
        <f t="shared" ca="1" si="217"/>
        <v>#N/A</v>
      </c>
      <c r="AG1078" t="e">
        <f t="shared" ca="1" si="218"/>
        <v>#N/A</v>
      </c>
      <c r="AH1078" t="e">
        <f t="shared" ca="1" si="219"/>
        <v>#N/A</v>
      </c>
      <c r="AI1078" t="e">
        <f t="shared" ca="1" si="208"/>
        <v>#N/A</v>
      </c>
      <c r="AJ1078">
        <f t="shared" si="209"/>
        <v>9.988014382740711E-5</v>
      </c>
      <c r="AK1078">
        <f t="shared" si="210"/>
        <v>0</v>
      </c>
      <c r="AL1078" t="e">
        <f t="shared" ca="1" si="220"/>
        <v>#N/A</v>
      </c>
      <c r="AM1078" t="b">
        <f t="shared" si="211"/>
        <v>0</v>
      </c>
    </row>
    <row r="1079" spans="1:39" x14ac:dyDescent="0.3">
      <c r="A1079" t="s">
        <v>299</v>
      </c>
      <c r="B1079" t="s">
        <v>300</v>
      </c>
      <c r="C1079" t="s">
        <v>39</v>
      </c>
      <c r="D1079" t="s">
        <v>68</v>
      </c>
      <c r="E1079" t="s">
        <v>1235</v>
      </c>
      <c r="F1079" s="13" t="str">
        <f>_xlfn.CONCAT(wiz_6[[#This Row],[OCTY......]],",",wiz_6[[#This Row],[OS]])</f>
        <v>KERNERSVIL,NC</v>
      </c>
      <c r="G1079" t="s">
        <v>61</v>
      </c>
      <c r="H1079" t="s">
        <v>1145</v>
      </c>
      <c r="I1079" s="13" t="str">
        <f>_xlfn.CONCAT(wiz_6[[#This Row],[DCTY......]], ",",wiz_6[[#This Row],[DS]])</f>
        <v>SAINT JOSE,MO</v>
      </c>
      <c r="J1079" t="str">
        <f>TRIM(CONCATENATE(wiz_6[[#This Row],[SHIPPER..................]],wiz_6[[#This Row],[ZIP2..]],wiz_6[[#This Row],[ZIP3..]]))</f>
        <v>b: RE TRANSPORTATION | 2728464501</v>
      </c>
      <c r="K1079">
        <v>1</v>
      </c>
      <c r="L1079">
        <v>0.99</v>
      </c>
      <c r="M1079">
        <v>0.27</v>
      </c>
      <c r="N1079">
        <v>1033</v>
      </c>
      <c r="O1079">
        <v>1.79</v>
      </c>
      <c r="P1079">
        <v>68</v>
      </c>
      <c r="Q1079">
        <v>0.3</v>
      </c>
      <c r="R1079">
        <v>-21</v>
      </c>
      <c r="S1079">
        <v>-97</v>
      </c>
      <c r="T1079">
        <v>41</v>
      </c>
      <c r="U1079">
        <v>-381</v>
      </c>
      <c r="V1079">
        <v>-437</v>
      </c>
      <c r="W1079">
        <v>28025</v>
      </c>
      <c r="X1079">
        <v>27284</v>
      </c>
      <c r="Y1079">
        <v>64501</v>
      </c>
      <c r="Z1079">
        <v>1.04</v>
      </c>
      <c r="AA1079">
        <f t="shared" si="212"/>
        <v>10012</v>
      </c>
      <c r="AB1079">
        <f t="shared" si="213"/>
        <v>-437</v>
      </c>
      <c r="AC1079">
        <f t="shared" si="214"/>
        <v>6159</v>
      </c>
      <c r="AD1079">
        <f t="shared" si="215"/>
        <v>0.6151618058330004</v>
      </c>
      <c r="AE1079">
        <f t="shared" si="216"/>
        <v>0</v>
      </c>
      <c r="AF1079" t="e">
        <f t="shared" ca="1" si="217"/>
        <v>#N/A</v>
      </c>
      <c r="AG1079" t="e">
        <f t="shared" ca="1" si="218"/>
        <v>#N/A</v>
      </c>
      <c r="AH1079" t="e">
        <f t="shared" ca="1" si="219"/>
        <v>#N/A</v>
      </c>
      <c r="AI1079" t="e">
        <f t="shared" ca="1" si="208"/>
        <v>#N/A</v>
      </c>
      <c r="AJ1079">
        <f t="shared" si="209"/>
        <v>9.988014382740711E-5</v>
      </c>
      <c r="AK1079">
        <f t="shared" si="210"/>
        <v>0</v>
      </c>
      <c r="AL1079" t="e">
        <f t="shared" ca="1" si="220"/>
        <v>#N/A</v>
      </c>
      <c r="AM1079" t="b">
        <f t="shared" si="211"/>
        <v>0</v>
      </c>
    </row>
    <row r="1080" spans="1:39" x14ac:dyDescent="0.3">
      <c r="A1080" t="s">
        <v>344</v>
      </c>
      <c r="B1080" t="s">
        <v>345</v>
      </c>
      <c r="C1080" t="s">
        <v>39</v>
      </c>
      <c r="D1080" t="s">
        <v>68</v>
      </c>
      <c r="E1080" t="s">
        <v>329</v>
      </c>
      <c r="F1080" s="13" t="str">
        <f>_xlfn.CONCAT(wiz_6[[#This Row],[OCTY......]],",",wiz_6[[#This Row],[OS]])</f>
        <v>GREENSBORO,NC</v>
      </c>
      <c r="G1080" t="s">
        <v>66</v>
      </c>
      <c r="H1080" t="s">
        <v>496</v>
      </c>
      <c r="I1080" s="13" t="str">
        <f>_xlfn.CONCAT(wiz_6[[#This Row],[DCTY......]], ",",wiz_6[[#This Row],[DS]])</f>
        <v>BLUE MOUNT,MS</v>
      </c>
      <c r="J1080" t="str">
        <f>TRIM(CONCATENATE(wiz_6[[#This Row],[SHIPPER..................]],wiz_6[[#This Row],[ZIP2..]],wiz_6[[#This Row],[ZIP3..]]))</f>
        <v>b: SCHNEIDER LOGISTIC| 2742038610</v>
      </c>
      <c r="K1080">
        <v>1</v>
      </c>
      <c r="L1080">
        <v>1.02</v>
      </c>
      <c r="M1080">
        <v>0.23</v>
      </c>
      <c r="N1080">
        <v>653</v>
      </c>
      <c r="O1080">
        <v>1.39</v>
      </c>
      <c r="P1080">
        <v>0</v>
      </c>
      <c r="Q1080">
        <v>0.25</v>
      </c>
      <c r="R1080">
        <v>-13</v>
      </c>
      <c r="S1080">
        <v>35</v>
      </c>
      <c r="T1080">
        <v>0</v>
      </c>
      <c r="U1080">
        <v>8</v>
      </c>
      <c r="V1080">
        <v>43</v>
      </c>
      <c r="W1080">
        <v>27420</v>
      </c>
      <c r="X1080">
        <v>27420</v>
      </c>
      <c r="Y1080">
        <v>38610</v>
      </c>
      <c r="Z1080">
        <v>1.03</v>
      </c>
      <c r="AA1080">
        <f t="shared" si="212"/>
        <v>10012</v>
      </c>
      <c r="AB1080">
        <f t="shared" si="213"/>
        <v>43</v>
      </c>
      <c r="AC1080">
        <f t="shared" si="214"/>
        <v>6159</v>
      </c>
      <c r="AD1080">
        <f t="shared" si="215"/>
        <v>0.6151618058330004</v>
      </c>
      <c r="AE1080">
        <f t="shared" si="216"/>
        <v>0</v>
      </c>
      <c r="AF1080" t="e">
        <f t="shared" ca="1" si="217"/>
        <v>#N/A</v>
      </c>
      <c r="AG1080" t="e">
        <f t="shared" ca="1" si="218"/>
        <v>#N/A</v>
      </c>
      <c r="AH1080" t="e">
        <f t="shared" ca="1" si="219"/>
        <v>#N/A</v>
      </c>
      <c r="AI1080" t="e">
        <f t="shared" ca="1" si="208"/>
        <v>#N/A</v>
      </c>
      <c r="AJ1080">
        <f t="shared" si="209"/>
        <v>9.988014382740711E-5</v>
      </c>
      <c r="AK1080">
        <f t="shared" si="210"/>
        <v>0</v>
      </c>
      <c r="AL1080" t="e">
        <f t="shared" ca="1" si="220"/>
        <v>#N/A</v>
      </c>
      <c r="AM1080" t="b">
        <f t="shared" si="211"/>
        <v>0</v>
      </c>
    </row>
    <row r="1081" spans="1:39" x14ac:dyDescent="0.3">
      <c r="A1081" t="s">
        <v>405</v>
      </c>
      <c r="B1081" t="s">
        <v>1236</v>
      </c>
      <c r="C1081" t="s">
        <v>39</v>
      </c>
      <c r="D1081" t="s">
        <v>68</v>
      </c>
      <c r="E1081" t="s">
        <v>1237</v>
      </c>
      <c r="F1081" s="13" t="str">
        <f>_xlfn.CONCAT(wiz_6[[#This Row],[OCTY......]],",",wiz_6[[#This Row],[OS]])</f>
        <v>RURAL HALL,NC</v>
      </c>
      <c r="G1081" t="s">
        <v>87</v>
      </c>
      <c r="H1081" t="s">
        <v>536</v>
      </c>
      <c r="I1081" s="13" t="str">
        <f>_xlfn.CONCAT(wiz_6[[#This Row],[DCTY......]], ",",wiz_6[[#This Row],[DS]])</f>
        <v>CINCINNATI,OH</v>
      </c>
      <c r="J1081" t="str">
        <f>TRIM(CONCATENATE(wiz_6[[#This Row],[SHIPPER..................]],wiz_6[[#This Row],[ZIP2..]],wiz_6[[#This Row],[ZIP3..]]))</f>
        <v>b: ALLEN LUND COMPANY| 2704545201</v>
      </c>
      <c r="K1081">
        <v>1</v>
      </c>
      <c r="L1081">
        <v>1.03</v>
      </c>
      <c r="M1081">
        <v>0.27</v>
      </c>
      <c r="N1081">
        <v>423</v>
      </c>
      <c r="O1081">
        <v>0.89</v>
      </c>
      <c r="P1081">
        <v>36</v>
      </c>
      <c r="Q1081">
        <v>0.25</v>
      </c>
      <c r="R1081">
        <v>15</v>
      </c>
      <c r="S1081">
        <v>-11</v>
      </c>
      <c r="T1081">
        <v>-1</v>
      </c>
      <c r="U1081">
        <v>-57</v>
      </c>
      <c r="V1081">
        <v>-69</v>
      </c>
      <c r="W1081">
        <v>27420</v>
      </c>
      <c r="X1081">
        <v>27045</v>
      </c>
      <c r="Y1081">
        <v>45201</v>
      </c>
      <c r="Z1081">
        <v>1.08</v>
      </c>
      <c r="AA1081">
        <f t="shared" si="212"/>
        <v>10012</v>
      </c>
      <c r="AB1081">
        <f t="shared" si="213"/>
        <v>-69</v>
      </c>
      <c r="AC1081">
        <f t="shared" si="214"/>
        <v>6159</v>
      </c>
      <c r="AD1081">
        <f t="shared" si="215"/>
        <v>0.6151618058330004</v>
      </c>
      <c r="AE1081">
        <f t="shared" si="216"/>
        <v>0</v>
      </c>
      <c r="AF1081" t="e">
        <f t="shared" ca="1" si="217"/>
        <v>#N/A</v>
      </c>
      <c r="AG1081" t="e">
        <f t="shared" ca="1" si="218"/>
        <v>#N/A</v>
      </c>
      <c r="AH1081" t="e">
        <f t="shared" ca="1" si="219"/>
        <v>#N/A</v>
      </c>
      <c r="AI1081" t="e">
        <f t="shared" ca="1" si="208"/>
        <v>#N/A</v>
      </c>
      <c r="AJ1081">
        <f t="shared" si="209"/>
        <v>9.988014382740711E-5</v>
      </c>
      <c r="AK1081">
        <f t="shared" si="210"/>
        <v>0</v>
      </c>
      <c r="AL1081" t="e">
        <f t="shared" ca="1" si="220"/>
        <v>#N/A</v>
      </c>
      <c r="AM1081" t="b">
        <f t="shared" si="211"/>
        <v>0</v>
      </c>
    </row>
    <row r="1082" spans="1:39" x14ac:dyDescent="0.3">
      <c r="A1082" t="s">
        <v>37</v>
      </c>
      <c r="B1082" t="s">
        <v>38</v>
      </c>
      <c r="C1082" t="s">
        <v>39</v>
      </c>
      <c r="D1082" t="s">
        <v>68</v>
      </c>
      <c r="E1082" t="s">
        <v>924</v>
      </c>
      <c r="F1082" s="13" t="str">
        <f>_xlfn.CONCAT(wiz_6[[#This Row],[OCTY......]],",",wiz_6[[#This Row],[OS]])</f>
        <v>HIGH POINT,NC</v>
      </c>
      <c r="G1082" t="s">
        <v>87</v>
      </c>
      <c r="H1082" t="s">
        <v>1238</v>
      </c>
      <c r="I1082" s="13" t="str">
        <f>_xlfn.CONCAT(wiz_6[[#This Row],[DCTY......]], ",",wiz_6[[#This Row],[DS]])</f>
        <v>HAMILTON  ,OH</v>
      </c>
      <c r="J1082" t="str">
        <f>TRIM(CONCATENATE(wiz_6[[#This Row],[SHIPPER..................]],wiz_6[[#This Row],[ZIP2..]],wiz_6[[#This Row],[ZIP3..]]))</f>
        <v>b: C H ROBINSON | 2726045011</v>
      </c>
      <c r="K1082">
        <v>1</v>
      </c>
      <c r="L1082">
        <v>1.2</v>
      </c>
      <c r="M1082">
        <v>0.27</v>
      </c>
      <c r="N1082">
        <v>453</v>
      </c>
      <c r="O1082">
        <v>0.92</v>
      </c>
      <c r="P1082">
        <v>87</v>
      </c>
      <c r="Q1082">
        <v>0.3</v>
      </c>
      <c r="R1082">
        <v>14</v>
      </c>
      <c r="S1082">
        <v>-93</v>
      </c>
      <c r="T1082">
        <v>11</v>
      </c>
      <c r="U1082">
        <v>20</v>
      </c>
      <c r="V1082">
        <v>-62</v>
      </c>
      <c r="W1082">
        <v>28601</v>
      </c>
      <c r="X1082">
        <v>27260</v>
      </c>
      <c r="Y1082">
        <v>45011</v>
      </c>
      <c r="Z1082">
        <v>1.25</v>
      </c>
      <c r="AA1082">
        <f t="shared" si="212"/>
        <v>10012</v>
      </c>
      <c r="AB1082">
        <f t="shared" si="213"/>
        <v>-62</v>
      </c>
      <c r="AC1082">
        <f t="shared" si="214"/>
        <v>6159</v>
      </c>
      <c r="AD1082">
        <f t="shared" si="215"/>
        <v>0.6151618058330004</v>
      </c>
      <c r="AE1082">
        <f t="shared" si="216"/>
        <v>0</v>
      </c>
      <c r="AF1082" t="e">
        <f t="shared" ca="1" si="217"/>
        <v>#N/A</v>
      </c>
      <c r="AG1082" t="e">
        <f t="shared" ca="1" si="218"/>
        <v>#N/A</v>
      </c>
      <c r="AH1082" t="e">
        <f t="shared" ca="1" si="219"/>
        <v>#N/A</v>
      </c>
      <c r="AI1082" t="e">
        <f t="shared" ca="1" si="208"/>
        <v>#N/A</v>
      </c>
      <c r="AJ1082">
        <f t="shared" si="209"/>
        <v>9.988014382740711E-5</v>
      </c>
      <c r="AK1082">
        <f t="shared" si="210"/>
        <v>0</v>
      </c>
      <c r="AL1082" t="e">
        <f t="shared" ca="1" si="220"/>
        <v>#N/A</v>
      </c>
      <c r="AM1082" t="b">
        <f t="shared" si="211"/>
        <v>0</v>
      </c>
    </row>
    <row r="1083" spans="1:39" x14ac:dyDescent="0.3">
      <c r="A1083" t="s">
        <v>123</v>
      </c>
      <c r="B1083" t="s">
        <v>124</v>
      </c>
      <c r="C1083" t="s">
        <v>39</v>
      </c>
      <c r="D1083" t="s">
        <v>68</v>
      </c>
      <c r="E1083" t="s">
        <v>512</v>
      </c>
      <c r="F1083" s="13" t="str">
        <f>_xlfn.CONCAT(wiz_6[[#This Row],[OCTY......]],",",wiz_6[[#This Row],[OS]])</f>
        <v>ASHEBORO  ,NC</v>
      </c>
      <c r="G1083" t="s">
        <v>87</v>
      </c>
      <c r="H1083" t="s">
        <v>233</v>
      </c>
      <c r="I1083" s="13" t="str">
        <f>_xlfn.CONCAT(wiz_6[[#This Row],[DCTY......]], ",",wiz_6[[#This Row],[DS]])</f>
        <v>GROVE CITY,OH</v>
      </c>
      <c r="J1083" t="str">
        <f>TRIM(CONCATENATE(wiz_6[[#This Row],[SHIPPER..................]],wiz_6[[#This Row],[ZIP2..]],wiz_6[[#This Row],[ZIP3..]]))</f>
        <v>WAL MART SAMS GENERAL| 2720343123</v>
      </c>
      <c r="K1083">
        <v>5</v>
      </c>
      <c r="L1083">
        <v>1.65</v>
      </c>
      <c r="M1083">
        <v>0.12</v>
      </c>
      <c r="N1083">
        <v>422</v>
      </c>
      <c r="O1083">
        <v>0.78</v>
      </c>
      <c r="P1083">
        <v>67</v>
      </c>
      <c r="Q1083">
        <v>0.28999999999999998</v>
      </c>
      <c r="R1083">
        <v>79</v>
      </c>
      <c r="S1083">
        <v>-90</v>
      </c>
      <c r="T1083">
        <v>25</v>
      </c>
      <c r="U1083">
        <v>80</v>
      </c>
      <c r="V1083">
        <v>15</v>
      </c>
      <c r="W1083">
        <v>28201</v>
      </c>
      <c r="X1083">
        <v>27203</v>
      </c>
      <c r="Y1083">
        <v>43123</v>
      </c>
      <c r="Z1083">
        <v>1.55</v>
      </c>
      <c r="AA1083">
        <f t="shared" si="212"/>
        <v>10012</v>
      </c>
      <c r="AB1083">
        <f t="shared" si="213"/>
        <v>75</v>
      </c>
      <c r="AC1083">
        <f t="shared" si="214"/>
        <v>6159</v>
      </c>
      <c r="AD1083">
        <f t="shared" si="215"/>
        <v>0.6151618058330004</v>
      </c>
      <c r="AE1083">
        <f t="shared" si="216"/>
        <v>0</v>
      </c>
      <c r="AF1083" t="e">
        <f t="shared" ca="1" si="217"/>
        <v>#N/A</v>
      </c>
      <c r="AG1083" t="e">
        <f t="shared" ca="1" si="218"/>
        <v>#N/A</v>
      </c>
      <c r="AH1083" t="e">
        <f t="shared" ca="1" si="219"/>
        <v>#N/A</v>
      </c>
      <c r="AI1083" t="e">
        <f t="shared" ca="1" si="208"/>
        <v>#N/A</v>
      </c>
      <c r="AJ1083">
        <f t="shared" si="209"/>
        <v>4.9940071913703551E-4</v>
      </c>
      <c r="AK1083">
        <f t="shared" si="210"/>
        <v>0</v>
      </c>
      <c r="AL1083" t="e">
        <f t="shared" ca="1" si="220"/>
        <v>#N/A</v>
      </c>
      <c r="AM1083" t="b">
        <f t="shared" si="211"/>
        <v>0</v>
      </c>
    </row>
    <row r="1084" spans="1:39" x14ac:dyDescent="0.3">
      <c r="A1084" t="s">
        <v>539</v>
      </c>
      <c r="B1084" t="s">
        <v>540</v>
      </c>
      <c r="C1084" t="s">
        <v>39</v>
      </c>
      <c r="D1084" t="s">
        <v>68</v>
      </c>
      <c r="E1084" t="s">
        <v>993</v>
      </c>
      <c r="F1084" s="13" t="str">
        <f>_xlfn.CONCAT(wiz_6[[#This Row],[OCTY......]],",",wiz_6[[#This Row],[OS]])</f>
        <v>BROWNS SUM,NC</v>
      </c>
      <c r="G1084" t="s">
        <v>87</v>
      </c>
      <c r="H1084" t="s">
        <v>415</v>
      </c>
      <c r="I1084" s="13" t="str">
        <f>_xlfn.CONCAT(wiz_6[[#This Row],[DCTY......]], ",",wiz_6[[#This Row],[DS]])</f>
        <v>MONROE    ,OH</v>
      </c>
      <c r="J1084" t="str">
        <f>TRIM(CONCATENATE(wiz_6[[#This Row],[SHIPPER..................]],wiz_6[[#This Row],[ZIP2..]],wiz_6[[#This Row],[ZIP3..]]))</f>
        <v>HOME DEPOT | 2721445050</v>
      </c>
      <c r="K1084">
        <v>4</v>
      </c>
      <c r="L1084">
        <v>1.7</v>
      </c>
      <c r="M1084">
        <v>0.21</v>
      </c>
      <c r="N1084">
        <v>445</v>
      </c>
      <c r="O1084">
        <v>0.67</v>
      </c>
      <c r="P1084">
        <v>56</v>
      </c>
      <c r="Q1084">
        <v>0.28999999999999998</v>
      </c>
      <c r="R1084">
        <v>41</v>
      </c>
      <c r="S1084">
        <v>-83</v>
      </c>
      <c r="T1084">
        <v>51</v>
      </c>
      <c r="U1084">
        <v>233</v>
      </c>
      <c r="V1084">
        <v>201</v>
      </c>
      <c r="W1084">
        <v>27214</v>
      </c>
      <c r="X1084">
        <v>27214</v>
      </c>
      <c r="Y1084">
        <v>45050</v>
      </c>
      <c r="Z1084">
        <v>1.69</v>
      </c>
      <c r="AA1084">
        <f t="shared" si="212"/>
        <v>10012</v>
      </c>
      <c r="AB1084">
        <f t="shared" si="213"/>
        <v>804</v>
      </c>
      <c r="AC1084">
        <f t="shared" si="214"/>
        <v>6159</v>
      </c>
      <c r="AD1084">
        <f t="shared" si="215"/>
        <v>0.6151618058330004</v>
      </c>
      <c r="AE1084">
        <f t="shared" si="216"/>
        <v>0</v>
      </c>
      <c r="AF1084" t="e">
        <f t="shared" ca="1" si="217"/>
        <v>#N/A</v>
      </c>
      <c r="AG1084" t="e">
        <f t="shared" ca="1" si="218"/>
        <v>#N/A</v>
      </c>
      <c r="AH1084" t="e">
        <f t="shared" ca="1" si="219"/>
        <v>#N/A</v>
      </c>
      <c r="AI1084" t="e">
        <f t="shared" ca="1" si="208"/>
        <v>#N/A</v>
      </c>
      <c r="AJ1084">
        <f t="shared" si="209"/>
        <v>3.9952057530962844E-4</v>
      </c>
      <c r="AK1084">
        <f t="shared" si="210"/>
        <v>0</v>
      </c>
      <c r="AL1084" t="e">
        <f t="shared" ca="1" si="220"/>
        <v>#N/A</v>
      </c>
      <c r="AM1084" t="b">
        <f t="shared" si="211"/>
        <v>0</v>
      </c>
    </row>
    <row r="1085" spans="1:39" x14ac:dyDescent="0.3">
      <c r="A1085" t="s">
        <v>539</v>
      </c>
      <c r="B1085" t="s">
        <v>540</v>
      </c>
      <c r="C1085" t="s">
        <v>39</v>
      </c>
      <c r="D1085" t="s">
        <v>68</v>
      </c>
      <c r="E1085" t="s">
        <v>1239</v>
      </c>
      <c r="F1085" s="13" t="str">
        <f>_xlfn.CONCAT(wiz_6[[#This Row],[OCTY......]],",",wiz_6[[#This Row],[OS]])</f>
        <v>MEBANE    ,NC</v>
      </c>
      <c r="G1085" t="s">
        <v>87</v>
      </c>
      <c r="H1085" t="s">
        <v>415</v>
      </c>
      <c r="I1085" s="13" t="str">
        <f>_xlfn.CONCAT(wiz_6[[#This Row],[DCTY......]], ",",wiz_6[[#This Row],[DS]])</f>
        <v>MONROE    ,OH</v>
      </c>
      <c r="J1085" t="str">
        <f>TRIM(CONCATENATE(wiz_6[[#This Row],[SHIPPER..................]],wiz_6[[#This Row],[ZIP2..]],wiz_6[[#This Row],[ZIP3..]]))</f>
        <v>HOME DEPOT | 2730245050</v>
      </c>
      <c r="K1085">
        <v>10</v>
      </c>
      <c r="L1085">
        <v>1.6</v>
      </c>
      <c r="M1085">
        <v>0.21</v>
      </c>
      <c r="N1085">
        <v>517</v>
      </c>
      <c r="O1085">
        <v>0.84</v>
      </c>
      <c r="P1085">
        <v>88</v>
      </c>
      <c r="Q1085">
        <v>0.32</v>
      </c>
      <c r="R1085">
        <v>38</v>
      </c>
      <c r="S1085">
        <v>-118</v>
      </c>
      <c r="T1085">
        <v>48</v>
      </c>
      <c r="U1085">
        <v>228</v>
      </c>
      <c r="V1085">
        <v>158</v>
      </c>
      <c r="W1085">
        <v>27601</v>
      </c>
      <c r="X1085">
        <v>27302</v>
      </c>
      <c r="Y1085">
        <v>45050</v>
      </c>
      <c r="Z1085">
        <v>1.59</v>
      </c>
      <c r="AA1085">
        <f t="shared" si="212"/>
        <v>10012</v>
      </c>
      <c r="AB1085">
        <f t="shared" si="213"/>
        <v>1580</v>
      </c>
      <c r="AC1085">
        <f t="shared" si="214"/>
        <v>6159</v>
      </c>
      <c r="AD1085">
        <f t="shared" si="215"/>
        <v>0.6151618058330004</v>
      </c>
      <c r="AE1085">
        <f t="shared" si="216"/>
        <v>0</v>
      </c>
      <c r="AF1085" t="e">
        <f t="shared" ca="1" si="217"/>
        <v>#N/A</v>
      </c>
      <c r="AG1085" t="e">
        <f t="shared" ca="1" si="218"/>
        <v>#N/A</v>
      </c>
      <c r="AH1085" t="e">
        <f t="shared" ca="1" si="219"/>
        <v>#N/A</v>
      </c>
      <c r="AI1085" t="e">
        <f t="shared" ca="1" si="208"/>
        <v>#N/A</v>
      </c>
      <c r="AJ1085">
        <f t="shared" si="209"/>
        <v>9.9880143827407101E-4</v>
      </c>
      <c r="AK1085">
        <f t="shared" si="210"/>
        <v>0</v>
      </c>
      <c r="AL1085" t="e">
        <f t="shared" ca="1" si="220"/>
        <v>#N/A</v>
      </c>
      <c r="AM1085" t="b">
        <f t="shared" si="211"/>
        <v>0</v>
      </c>
    </row>
    <row r="1086" spans="1:39" x14ac:dyDescent="0.3">
      <c r="A1086" t="s">
        <v>539</v>
      </c>
      <c r="B1086" t="s">
        <v>540</v>
      </c>
      <c r="C1086" t="s">
        <v>39</v>
      </c>
      <c r="D1086" t="s">
        <v>68</v>
      </c>
      <c r="E1086" t="s">
        <v>1239</v>
      </c>
      <c r="F1086" s="13" t="str">
        <f>_xlfn.CONCAT(wiz_6[[#This Row],[OCTY......]],",",wiz_6[[#This Row],[OS]])</f>
        <v>MEBANE    ,NC</v>
      </c>
      <c r="G1086" t="s">
        <v>87</v>
      </c>
      <c r="H1086" t="s">
        <v>121</v>
      </c>
      <c r="I1086" s="13" t="str">
        <f>_xlfn.CONCAT(wiz_6[[#This Row],[DCTY......]], ",",wiz_6[[#This Row],[DS]])</f>
        <v>VAN BUREN ,OH</v>
      </c>
      <c r="J1086" t="str">
        <f>TRIM(CONCATENATE(wiz_6[[#This Row],[SHIPPER..................]],wiz_6[[#This Row],[ZIP2..]],wiz_6[[#This Row],[ZIP3..]]))</f>
        <v>HOME DEPOT | 2730245889</v>
      </c>
      <c r="K1086">
        <v>2</v>
      </c>
      <c r="L1086">
        <v>1.66</v>
      </c>
      <c r="M1086">
        <v>0.21</v>
      </c>
      <c r="N1086">
        <v>520</v>
      </c>
      <c r="O1086">
        <v>0.87</v>
      </c>
      <c r="P1086">
        <v>43</v>
      </c>
      <c r="Q1086">
        <v>0.28000000000000003</v>
      </c>
      <c r="R1086">
        <v>41</v>
      </c>
      <c r="S1086">
        <v>-118</v>
      </c>
      <c r="T1086">
        <v>41</v>
      </c>
      <c r="U1086">
        <v>120</v>
      </c>
      <c r="V1086">
        <v>43</v>
      </c>
      <c r="W1086">
        <v>27420</v>
      </c>
      <c r="X1086">
        <v>27302</v>
      </c>
      <c r="Y1086">
        <v>45889</v>
      </c>
      <c r="Z1086">
        <v>1.65</v>
      </c>
      <c r="AA1086">
        <f t="shared" si="212"/>
        <v>10012</v>
      </c>
      <c r="AB1086">
        <f t="shared" si="213"/>
        <v>86</v>
      </c>
      <c r="AC1086">
        <f t="shared" si="214"/>
        <v>6159</v>
      </c>
      <c r="AD1086">
        <f t="shared" si="215"/>
        <v>0.6151618058330004</v>
      </c>
      <c r="AE1086">
        <f t="shared" si="216"/>
        <v>0</v>
      </c>
      <c r="AF1086" t="e">
        <f t="shared" ca="1" si="217"/>
        <v>#N/A</v>
      </c>
      <c r="AG1086" t="e">
        <f t="shared" ca="1" si="218"/>
        <v>#N/A</v>
      </c>
      <c r="AH1086" t="e">
        <f t="shared" ca="1" si="219"/>
        <v>#N/A</v>
      </c>
      <c r="AI1086" t="e">
        <f t="shared" ca="1" si="208"/>
        <v>#N/A</v>
      </c>
      <c r="AJ1086">
        <f t="shared" si="209"/>
        <v>1.9976028765481422E-4</v>
      </c>
      <c r="AK1086">
        <f t="shared" si="210"/>
        <v>0</v>
      </c>
      <c r="AL1086" t="e">
        <f t="shared" ca="1" si="220"/>
        <v>#N/A</v>
      </c>
      <c r="AM1086" t="b">
        <f t="shared" si="211"/>
        <v>0</v>
      </c>
    </row>
    <row r="1087" spans="1:39" x14ac:dyDescent="0.3">
      <c r="A1087" t="s">
        <v>539</v>
      </c>
      <c r="B1087" t="s">
        <v>540</v>
      </c>
      <c r="C1087" t="s">
        <v>39</v>
      </c>
      <c r="D1087" t="s">
        <v>68</v>
      </c>
      <c r="E1087" t="s">
        <v>511</v>
      </c>
      <c r="F1087" s="13" t="str">
        <f>_xlfn.CONCAT(wiz_6[[#This Row],[OCTY......]],",",wiz_6[[#This Row],[OS]])</f>
        <v>WINSTON SA,NC</v>
      </c>
      <c r="G1087" t="s">
        <v>87</v>
      </c>
      <c r="H1087" t="s">
        <v>121</v>
      </c>
      <c r="I1087" s="13" t="str">
        <f>_xlfn.CONCAT(wiz_6[[#This Row],[DCTY......]], ",",wiz_6[[#This Row],[DS]])</f>
        <v>VAN BUREN ,OH</v>
      </c>
      <c r="J1087" t="str">
        <f>TRIM(CONCATENATE(wiz_6[[#This Row],[SHIPPER..................]],wiz_6[[#This Row],[ZIP2..]],wiz_6[[#This Row],[ZIP3..]]))</f>
        <v>HOME DEPOT | 2710145889</v>
      </c>
      <c r="K1087">
        <v>13</v>
      </c>
      <c r="L1087">
        <v>1.53</v>
      </c>
      <c r="M1087">
        <v>0.21</v>
      </c>
      <c r="N1087">
        <v>481</v>
      </c>
      <c r="O1087">
        <v>1.08</v>
      </c>
      <c r="P1087">
        <v>58</v>
      </c>
      <c r="Q1087">
        <v>0.28000000000000003</v>
      </c>
      <c r="R1087">
        <v>40</v>
      </c>
      <c r="S1087">
        <v>-133</v>
      </c>
      <c r="T1087">
        <v>-27</v>
      </c>
      <c r="U1087">
        <v>29</v>
      </c>
      <c r="V1087">
        <v>-131</v>
      </c>
      <c r="W1087">
        <v>28201</v>
      </c>
      <c r="X1087">
        <v>27101</v>
      </c>
      <c r="Y1087">
        <v>45889</v>
      </c>
      <c r="Z1087">
        <v>1.52</v>
      </c>
      <c r="AA1087">
        <f t="shared" si="212"/>
        <v>10012</v>
      </c>
      <c r="AB1087">
        <f t="shared" si="213"/>
        <v>-1703</v>
      </c>
      <c r="AC1087">
        <f t="shared" si="214"/>
        <v>6159</v>
      </c>
      <c r="AD1087">
        <f t="shared" si="215"/>
        <v>0.6151618058330004</v>
      </c>
      <c r="AE1087">
        <f t="shared" si="216"/>
        <v>0</v>
      </c>
      <c r="AF1087" t="e">
        <f t="shared" ca="1" si="217"/>
        <v>#N/A</v>
      </c>
      <c r="AG1087" t="e">
        <f t="shared" ca="1" si="218"/>
        <v>#N/A</v>
      </c>
      <c r="AH1087" t="e">
        <f t="shared" ca="1" si="219"/>
        <v>#N/A</v>
      </c>
      <c r="AI1087" t="e">
        <f t="shared" ca="1" si="208"/>
        <v>#N/A</v>
      </c>
      <c r="AJ1087">
        <f t="shared" si="209"/>
        <v>1.2984418697562924E-3</v>
      </c>
      <c r="AK1087">
        <f t="shared" si="210"/>
        <v>0</v>
      </c>
      <c r="AL1087" t="e">
        <f t="shared" ca="1" si="220"/>
        <v>#N/A</v>
      </c>
      <c r="AM1087" t="b">
        <f t="shared" si="211"/>
        <v>0</v>
      </c>
    </row>
    <row r="1088" spans="1:39" x14ac:dyDescent="0.3">
      <c r="A1088" t="s">
        <v>47</v>
      </c>
      <c r="B1088" t="s">
        <v>48</v>
      </c>
      <c r="C1088" t="s">
        <v>39</v>
      </c>
      <c r="D1088" t="s">
        <v>68</v>
      </c>
      <c r="E1088" t="s">
        <v>993</v>
      </c>
      <c r="F1088" s="13" t="str">
        <f>_xlfn.CONCAT(wiz_6[[#This Row],[OCTY......]],",",wiz_6[[#This Row],[OS]])</f>
        <v>BROWNS SUM,NC</v>
      </c>
      <c r="G1088" t="s">
        <v>87</v>
      </c>
      <c r="H1088" t="s">
        <v>88</v>
      </c>
      <c r="I1088" s="13" t="str">
        <f>_xlfn.CONCAT(wiz_6[[#This Row],[DCTY......]], ",",wiz_6[[#This Row],[DS]])</f>
        <v>FINDLAY   ,OH</v>
      </c>
      <c r="J1088" t="str">
        <f>TRIM(CONCATENATE(wiz_6[[#This Row],[SHIPPER..................]],wiz_6[[#This Row],[ZIP2..]],wiz_6[[#This Row],[ZIP3..]]))</f>
        <v>LOWES MLXP VAN ONE WA| 2721445839</v>
      </c>
      <c r="K1088">
        <v>8</v>
      </c>
      <c r="L1088">
        <v>1.6</v>
      </c>
      <c r="M1088">
        <v>0.21</v>
      </c>
      <c r="N1088">
        <v>502</v>
      </c>
      <c r="O1088">
        <v>0.89</v>
      </c>
      <c r="P1088">
        <v>106</v>
      </c>
      <c r="Q1088">
        <v>0.34</v>
      </c>
      <c r="R1088">
        <v>41</v>
      </c>
      <c r="S1088">
        <v>-192</v>
      </c>
      <c r="T1088">
        <v>36</v>
      </c>
      <c r="U1088">
        <v>73</v>
      </c>
      <c r="V1088">
        <v>-83</v>
      </c>
      <c r="W1088">
        <v>27831</v>
      </c>
      <c r="X1088">
        <v>27214</v>
      </c>
      <c r="Y1088">
        <v>45839</v>
      </c>
      <c r="Z1088">
        <v>1.59</v>
      </c>
      <c r="AA1088">
        <f t="shared" si="212"/>
        <v>10012</v>
      </c>
      <c r="AB1088">
        <f t="shared" si="213"/>
        <v>-664</v>
      </c>
      <c r="AC1088">
        <f t="shared" si="214"/>
        <v>6159</v>
      </c>
      <c r="AD1088">
        <f t="shared" si="215"/>
        <v>0.6151618058330004</v>
      </c>
      <c r="AE1088">
        <f t="shared" si="216"/>
        <v>0</v>
      </c>
      <c r="AF1088" t="e">
        <f t="shared" ca="1" si="217"/>
        <v>#N/A</v>
      </c>
      <c r="AG1088" t="e">
        <f t="shared" ca="1" si="218"/>
        <v>#N/A</v>
      </c>
      <c r="AH1088" t="e">
        <f t="shared" ca="1" si="219"/>
        <v>#N/A</v>
      </c>
      <c r="AI1088" t="e">
        <f t="shared" ca="1" si="208"/>
        <v>#N/A</v>
      </c>
      <c r="AJ1088">
        <f t="shared" si="209"/>
        <v>7.9904115061925688E-4</v>
      </c>
      <c r="AK1088">
        <f t="shared" si="210"/>
        <v>0</v>
      </c>
      <c r="AL1088" t="e">
        <f t="shared" ca="1" si="220"/>
        <v>#N/A</v>
      </c>
      <c r="AM1088" t="b">
        <f t="shared" si="211"/>
        <v>0</v>
      </c>
    </row>
    <row r="1089" spans="1:39" x14ac:dyDescent="0.3">
      <c r="A1089" t="s">
        <v>47</v>
      </c>
      <c r="B1089" t="s">
        <v>48</v>
      </c>
      <c r="C1089" t="s">
        <v>39</v>
      </c>
      <c r="D1089" t="s">
        <v>68</v>
      </c>
      <c r="E1089" t="s">
        <v>511</v>
      </c>
      <c r="F1089" s="13" t="str">
        <f>_xlfn.CONCAT(wiz_6[[#This Row],[OCTY......]],",",wiz_6[[#This Row],[OS]])</f>
        <v>WINSTON SA,NC</v>
      </c>
      <c r="G1089" t="s">
        <v>87</v>
      </c>
      <c r="H1089" t="s">
        <v>88</v>
      </c>
      <c r="I1089" s="13" t="str">
        <f>_xlfn.CONCAT(wiz_6[[#This Row],[DCTY......]], ",",wiz_6[[#This Row],[DS]])</f>
        <v>FINDLAY   ,OH</v>
      </c>
      <c r="J1089" t="str">
        <f>TRIM(CONCATENATE(wiz_6[[#This Row],[SHIPPER..................]],wiz_6[[#This Row],[ZIP2..]],wiz_6[[#This Row],[ZIP3..]]))</f>
        <v>LOWES MLXP VAN ONE WA| 2710145839</v>
      </c>
      <c r="K1089">
        <v>1</v>
      </c>
      <c r="L1089">
        <v>1.55</v>
      </c>
      <c r="M1089">
        <v>0.21</v>
      </c>
      <c r="N1089">
        <v>464</v>
      </c>
      <c r="O1089">
        <v>1.42</v>
      </c>
      <c r="P1089">
        <v>27</v>
      </c>
      <c r="Q1089">
        <v>0.25</v>
      </c>
      <c r="R1089">
        <v>6</v>
      </c>
      <c r="S1089">
        <v>1</v>
      </c>
      <c r="T1089">
        <v>-108</v>
      </c>
      <c r="U1089">
        <v>38</v>
      </c>
      <c r="V1089">
        <v>-69</v>
      </c>
      <c r="W1089">
        <v>27420</v>
      </c>
      <c r="X1089">
        <v>27101</v>
      </c>
      <c r="Y1089">
        <v>45839</v>
      </c>
      <c r="Z1089">
        <v>1.54</v>
      </c>
      <c r="AA1089">
        <f t="shared" si="212"/>
        <v>10012</v>
      </c>
      <c r="AB1089">
        <f t="shared" si="213"/>
        <v>-69</v>
      </c>
      <c r="AC1089">
        <f t="shared" si="214"/>
        <v>6159</v>
      </c>
      <c r="AD1089">
        <f t="shared" si="215"/>
        <v>0.6151618058330004</v>
      </c>
      <c r="AE1089">
        <f t="shared" si="216"/>
        <v>0</v>
      </c>
      <c r="AF1089" t="e">
        <f t="shared" ca="1" si="217"/>
        <v>#N/A</v>
      </c>
      <c r="AG1089" t="e">
        <f t="shared" ca="1" si="218"/>
        <v>#N/A</v>
      </c>
      <c r="AH1089" t="e">
        <f t="shared" ca="1" si="219"/>
        <v>#N/A</v>
      </c>
      <c r="AI1089" t="e">
        <f t="shared" ca="1" si="208"/>
        <v>#N/A</v>
      </c>
      <c r="AJ1089">
        <f t="shared" si="209"/>
        <v>9.988014382740711E-5</v>
      </c>
      <c r="AK1089">
        <f t="shared" si="210"/>
        <v>0</v>
      </c>
      <c r="AL1089" t="e">
        <f t="shared" ca="1" si="220"/>
        <v>#N/A</v>
      </c>
      <c r="AM1089" t="b">
        <f t="shared" si="211"/>
        <v>0</v>
      </c>
    </row>
    <row r="1090" spans="1:39" x14ac:dyDescent="0.3">
      <c r="A1090" t="s">
        <v>490</v>
      </c>
      <c r="B1090" t="s">
        <v>491</v>
      </c>
      <c r="C1090" t="s">
        <v>39</v>
      </c>
      <c r="D1090" t="s">
        <v>68</v>
      </c>
      <c r="E1090" t="s">
        <v>924</v>
      </c>
      <c r="F1090" s="13" t="str">
        <f>_xlfn.CONCAT(wiz_6[[#This Row],[OCTY......]],",",wiz_6[[#This Row],[OS]])</f>
        <v>HIGH POINT,NC</v>
      </c>
      <c r="G1090" t="s">
        <v>70</v>
      </c>
      <c r="H1090" t="s">
        <v>434</v>
      </c>
      <c r="I1090" s="13" t="str">
        <f>_xlfn.CONCAT(wiz_6[[#This Row],[DCTY......]], ",",wiz_6[[#This Row],[DS]])</f>
        <v>ATHENS    ,TN</v>
      </c>
      <c r="J1090" t="str">
        <f>TRIM(CONCATENATE(wiz_6[[#This Row],[SHIPPER..................]],wiz_6[[#This Row],[ZIP2..]],wiz_6[[#This Row],[ZIP3..]]))</f>
        <v>FREIGHTCO LLC | 2726037303</v>
      </c>
      <c r="K1090">
        <v>1</v>
      </c>
      <c r="L1090">
        <v>1.83</v>
      </c>
      <c r="M1090">
        <v>0.28000000000000003</v>
      </c>
      <c r="N1090">
        <v>332</v>
      </c>
      <c r="O1090">
        <v>0.88</v>
      </c>
      <c r="P1090">
        <v>169</v>
      </c>
      <c r="Q1090">
        <v>0.4</v>
      </c>
      <c r="R1090">
        <v>-23</v>
      </c>
      <c r="S1090">
        <v>-413</v>
      </c>
      <c r="T1090">
        <v>-11</v>
      </c>
      <c r="U1090">
        <v>68</v>
      </c>
      <c r="V1090">
        <v>-356</v>
      </c>
      <c r="W1090">
        <v>29169</v>
      </c>
      <c r="X1090">
        <v>27260</v>
      </c>
      <c r="Y1090">
        <v>37303</v>
      </c>
      <c r="Z1090">
        <v>1.89</v>
      </c>
      <c r="AA1090">
        <f t="shared" si="212"/>
        <v>10012</v>
      </c>
      <c r="AB1090">
        <f t="shared" si="213"/>
        <v>-356</v>
      </c>
      <c r="AC1090">
        <f t="shared" si="214"/>
        <v>6159</v>
      </c>
      <c r="AD1090">
        <f t="shared" si="215"/>
        <v>0.6151618058330004</v>
      </c>
      <c r="AE1090">
        <f t="shared" si="216"/>
        <v>0</v>
      </c>
      <c r="AF1090" t="e">
        <f t="shared" ca="1" si="217"/>
        <v>#N/A</v>
      </c>
      <c r="AG1090" t="e">
        <f t="shared" ca="1" si="218"/>
        <v>#N/A</v>
      </c>
      <c r="AH1090" t="e">
        <f t="shared" ca="1" si="219"/>
        <v>#N/A</v>
      </c>
      <c r="AI1090" t="e">
        <f t="shared" ref="AI1090:AI1153" ca="1" si="221">REPLACE(AF1090,2,1,"K")</f>
        <v>#N/A</v>
      </c>
      <c r="AJ1090">
        <f t="shared" ref="AJ1090:AJ1153" si="222">K1090/AA1090</f>
        <v>9.988014382740711E-5</v>
      </c>
      <c r="AK1090">
        <f t="shared" ref="AK1090:AK1153" si="223">_xlfn.MINIFS($X$3:$X$2378,$C$3:$C$2378,A1090,$AL$3:$AL$2378,"&gt;0.05")</f>
        <v>0</v>
      </c>
      <c r="AL1090" t="e">
        <f t="shared" ca="1" si="220"/>
        <v>#N/A</v>
      </c>
      <c r="AM1090" t="b">
        <f t="shared" ref="AM1090:AM1153" si="224">IF(AK1090=V1090,J1090,FALSE)</f>
        <v>0</v>
      </c>
    </row>
    <row r="1091" spans="1:39" x14ac:dyDescent="0.3">
      <c r="A1091" t="s">
        <v>37</v>
      </c>
      <c r="B1091" t="s">
        <v>38</v>
      </c>
      <c r="C1091" t="s">
        <v>39</v>
      </c>
      <c r="D1091" t="s">
        <v>68</v>
      </c>
      <c r="E1091" t="s">
        <v>511</v>
      </c>
      <c r="F1091" s="13" t="str">
        <f>_xlfn.CONCAT(wiz_6[[#This Row],[OCTY......]],",",wiz_6[[#This Row],[OS]])</f>
        <v>WINSTON SA,NC</v>
      </c>
      <c r="G1091" t="s">
        <v>70</v>
      </c>
      <c r="H1091" t="s">
        <v>75</v>
      </c>
      <c r="I1091" s="13" t="str">
        <f>_xlfn.CONCAT(wiz_6[[#This Row],[DCTY......]], ",",wiz_6[[#This Row],[DS]])</f>
        <v>MEMPHIS   ,TN</v>
      </c>
      <c r="J1091" t="str">
        <f>TRIM(CONCATENATE(wiz_6[[#This Row],[SHIPPER..................]],wiz_6[[#This Row],[ZIP2..]],wiz_6[[#This Row],[ZIP3..]]))</f>
        <v>b: C H ROBINSON | 2710138101</v>
      </c>
      <c r="K1091">
        <v>1</v>
      </c>
      <c r="L1091">
        <v>0.76</v>
      </c>
      <c r="M1091">
        <v>0.28000000000000003</v>
      </c>
      <c r="N1091">
        <v>649</v>
      </c>
      <c r="O1091">
        <v>1</v>
      </c>
      <c r="P1091">
        <v>53</v>
      </c>
      <c r="Q1091">
        <v>0.3</v>
      </c>
      <c r="R1091">
        <v>-45</v>
      </c>
      <c r="S1091">
        <v>-125</v>
      </c>
      <c r="T1091">
        <v>50</v>
      </c>
      <c r="U1091">
        <v>-183</v>
      </c>
      <c r="V1091">
        <v>-258</v>
      </c>
      <c r="W1091">
        <v>28656</v>
      </c>
      <c r="X1091">
        <v>27101</v>
      </c>
      <c r="Y1091">
        <v>38101</v>
      </c>
      <c r="Z1091">
        <v>0.82</v>
      </c>
      <c r="AA1091">
        <f t="shared" ref="AA1091:AA1154" si="225">SUMIFS(K$3:K$2378,$C$3:$C$2378,$C1091)</f>
        <v>10012</v>
      </c>
      <c r="AB1091">
        <f t="shared" ref="AB1091:AB1154" si="226">V1091*K1091</f>
        <v>-258</v>
      </c>
      <c r="AC1091">
        <f t="shared" ref="AC1091:AC1154" si="227">SUMIFS(AB$3:AB$2378,$C$3:$C$2378,$C1091)</f>
        <v>6159</v>
      </c>
      <c r="AD1091">
        <f t="shared" ref="AD1091:AD1154" si="228">AC1091/AA1091</f>
        <v>0.6151618058330004</v>
      </c>
      <c r="AE1091">
        <f t="shared" ref="AE1091:AE1154" si="229">_xlfn.MINIFS($X$3:$X$2378,$C$3:$C$2378,A1091)</f>
        <v>0</v>
      </c>
      <c r="AF1091" t="e">
        <f t="shared" ref="AF1091:AF1154" ca="1" si="230">CELL("address",INDEX($X$3:$X$2378,MATCH(_xlfn.MINIFS($X$3:$X$2378,$C$3:$C$2378,A1091),$X$3:$X$2378,0)))</f>
        <v>#N/A</v>
      </c>
      <c r="AG1091" t="e">
        <f t="shared" ref="AG1091:AG1154" ca="1" si="231">REPLACE(AF1091,2,1,"J")</f>
        <v>#N/A</v>
      </c>
      <c r="AH1091" t="e">
        <f t="shared" ref="AH1091:AH1154" ca="1" si="232">INDIRECT(AG1091)</f>
        <v>#N/A</v>
      </c>
      <c r="AI1091" t="e">
        <f t="shared" ca="1" si="221"/>
        <v>#N/A</v>
      </c>
      <c r="AJ1091">
        <f t="shared" si="222"/>
        <v>9.988014382740711E-5</v>
      </c>
      <c r="AK1091">
        <f t="shared" si="223"/>
        <v>0</v>
      </c>
      <c r="AL1091" t="e">
        <f t="shared" ref="AL1091:AL1154" ca="1" si="233">OFFSET(J$2,MATCH(AK1091,$X$3:$X$2378,0),)</f>
        <v>#N/A</v>
      </c>
      <c r="AM1091" t="b">
        <f t="shared" si="224"/>
        <v>0</v>
      </c>
    </row>
    <row r="1092" spans="1:39" x14ac:dyDescent="0.3">
      <c r="A1092" t="s">
        <v>279</v>
      </c>
      <c r="B1092" t="s">
        <v>280</v>
      </c>
      <c r="C1092" t="s">
        <v>39</v>
      </c>
      <c r="D1092" t="s">
        <v>68</v>
      </c>
      <c r="E1092" t="s">
        <v>511</v>
      </c>
      <c r="F1092" s="13" t="str">
        <f>_xlfn.CONCAT(wiz_6[[#This Row],[OCTY......]],",",wiz_6[[#This Row],[OS]])</f>
        <v>WINSTON SA,NC</v>
      </c>
      <c r="G1092" t="s">
        <v>70</v>
      </c>
      <c r="H1092" t="s">
        <v>75</v>
      </c>
      <c r="I1092" s="13" t="str">
        <f>_xlfn.CONCAT(wiz_6[[#This Row],[DCTY......]], ",",wiz_6[[#This Row],[DS]])</f>
        <v>MEMPHIS   ,TN</v>
      </c>
      <c r="J1092" t="str">
        <f>TRIM(CONCATENATE(wiz_6[[#This Row],[SHIPPER..................]],wiz_6[[#This Row],[ZIP2..]],wiz_6[[#This Row],[ZIP3..]]))</f>
        <v>b: NOLAN TRANSPORTATI| 2710138101</v>
      </c>
      <c r="K1092">
        <v>3</v>
      </c>
      <c r="L1092">
        <v>1.04</v>
      </c>
      <c r="M1092">
        <v>0.27</v>
      </c>
      <c r="N1092">
        <v>650</v>
      </c>
      <c r="O1092">
        <v>0.98</v>
      </c>
      <c r="P1092">
        <v>91</v>
      </c>
      <c r="Q1092">
        <v>0.32</v>
      </c>
      <c r="R1092">
        <v>-39</v>
      </c>
      <c r="S1092">
        <v>-98</v>
      </c>
      <c r="T1092">
        <v>55</v>
      </c>
      <c r="U1092">
        <v>-9</v>
      </c>
      <c r="V1092">
        <v>-52</v>
      </c>
      <c r="W1092">
        <v>28334</v>
      </c>
      <c r="X1092">
        <v>27101</v>
      </c>
      <c r="Y1092">
        <v>38101</v>
      </c>
      <c r="Z1092">
        <v>1.0900000000000001</v>
      </c>
      <c r="AA1092">
        <f t="shared" si="225"/>
        <v>10012</v>
      </c>
      <c r="AB1092">
        <f t="shared" si="226"/>
        <v>-156</v>
      </c>
      <c r="AC1092">
        <f t="shared" si="227"/>
        <v>6159</v>
      </c>
      <c r="AD1092">
        <f t="shared" si="228"/>
        <v>0.6151618058330004</v>
      </c>
      <c r="AE1092">
        <f t="shared" si="229"/>
        <v>0</v>
      </c>
      <c r="AF1092" t="e">
        <f t="shared" ca="1" si="230"/>
        <v>#N/A</v>
      </c>
      <c r="AG1092" t="e">
        <f t="shared" ca="1" si="231"/>
        <v>#N/A</v>
      </c>
      <c r="AH1092" t="e">
        <f t="shared" ca="1" si="232"/>
        <v>#N/A</v>
      </c>
      <c r="AI1092" t="e">
        <f t="shared" ca="1" si="221"/>
        <v>#N/A</v>
      </c>
      <c r="AJ1092">
        <f t="shared" si="222"/>
        <v>2.9964043148222132E-4</v>
      </c>
      <c r="AK1092">
        <f t="shared" si="223"/>
        <v>0</v>
      </c>
      <c r="AL1092" t="e">
        <f t="shared" ca="1" si="233"/>
        <v>#N/A</v>
      </c>
      <c r="AM1092" t="b">
        <f t="shared" si="224"/>
        <v>0</v>
      </c>
    </row>
    <row r="1093" spans="1:39" x14ac:dyDescent="0.3">
      <c r="A1093" t="s">
        <v>892</v>
      </c>
      <c r="B1093" t="s">
        <v>893</v>
      </c>
      <c r="C1093" t="s">
        <v>39</v>
      </c>
      <c r="D1093" t="s">
        <v>68</v>
      </c>
      <c r="E1093" t="s">
        <v>903</v>
      </c>
      <c r="F1093" s="13" t="str">
        <f>_xlfn.CONCAT(wiz_6[[#This Row],[OCTY......]],",",wiz_6[[#This Row],[OS]])</f>
        <v>PINE HALL ,NC</v>
      </c>
      <c r="G1093" t="s">
        <v>70</v>
      </c>
      <c r="H1093" t="s">
        <v>891</v>
      </c>
      <c r="I1093" s="13" t="str">
        <f>_xlfn.CONCAT(wiz_6[[#This Row],[DCTY......]], ",",wiz_6[[#This Row],[DS]])</f>
        <v>COLLIERVIL,TN</v>
      </c>
      <c r="J1093" t="str">
        <f>TRIM(CONCATENATE(wiz_6[[#This Row],[SHIPPER..................]],wiz_6[[#This Row],[ZIP2..]],wiz_6[[#This Row],[ZIP3..]]))</f>
        <v>CARRIER CORPORATION | 2704238017</v>
      </c>
      <c r="K1093">
        <v>2</v>
      </c>
      <c r="L1093">
        <v>1.28</v>
      </c>
      <c r="M1093">
        <v>0.25</v>
      </c>
      <c r="N1093">
        <v>662</v>
      </c>
      <c r="O1093">
        <v>1.32</v>
      </c>
      <c r="P1093">
        <v>77</v>
      </c>
      <c r="Q1093">
        <v>0.3</v>
      </c>
      <c r="R1093">
        <v>-23</v>
      </c>
      <c r="S1093">
        <v>-141</v>
      </c>
      <c r="T1093">
        <v>16</v>
      </c>
      <c r="U1093">
        <v>136</v>
      </c>
      <c r="V1093">
        <v>11</v>
      </c>
      <c r="W1093">
        <v>28144</v>
      </c>
      <c r="X1093">
        <v>27042</v>
      </c>
      <c r="Y1093">
        <v>38017</v>
      </c>
      <c r="Z1093">
        <v>1.31</v>
      </c>
      <c r="AA1093">
        <f t="shared" si="225"/>
        <v>10012</v>
      </c>
      <c r="AB1093">
        <f t="shared" si="226"/>
        <v>22</v>
      </c>
      <c r="AC1093">
        <f t="shared" si="227"/>
        <v>6159</v>
      </c>
      <c r="AD1093">
        <f t="shared" si="228"/>
        <v>0.6151618058330004</v>
      </c>
      <c r="AE1093">
        <f t="shared" si="229"/>
        <v>0</v>
      </c>
      <c r="AF1093" t="e">
        <f t="shared" ca="1" si="230"/>
        <v>#N/A</v>
      </c>
      <c r="AG1093" t="e">
        <f t="shared" ca="1" si="231"/>
        <v>#N/A</v>
      </c>
      <c r="AH1093" t="e">
        <f t="shared" ca="1" si="232"/>
        <v>#N/A</v>
      </c>
      <c r="AI1093" t="e">
        <f t="shared" ca="1" si="221"/>
        <v>#N/A</v>
      </c>
      <c r="AJ1093">
        <f t="shared" si="222"/>
        <v>1.9976028765481422E-4</v>
      </c>
      <c r="AK1093">
        <f t="shared" si="223"/>
        <v>0</v>
      </c>
      <c r="AL1093" t="e">
        <f t="shared" ca="1" si="233"/>
        <v>#N/A</v>
      </c>
      <c r="AM1093" t="b">
        <f t="shared" si="224"/>
        <v>0</v>
      </c>
    </row>
    <row r="1094" spans="1:39" x14ac:dyDescent="0.3">
      <c r="A1094" t="s">
        <v>123</v>
      </c>
      <c r="B1094" t="s">
        <v>124</v>
      </c>
      <c r="C1094" t="s">
        <v>39</v>
      </c>
      <c r="D1094" t="s">
        <v>68</v>
      </c>
      <c r="E1094" t="s">
        <v>1237</v>
      </c>
      <c r="F1094" s="13" t="str">
        <f>_xlfn.CONCAT(wiz_6[[#This Row],[OCTY......]],",",wiz_6[[#This Row],[OS]])</f>
        <v>RURAL HALL,NC</v>
      </c>
      <c r="G1094" t="s">
        <v>70</v>
      </c>
      <c r="H1094" t="s">
        <v>75</v>
      </c>
      <c r="I1094" s="13" t="str">
        <f>_xlfn.CONCAT(wiz_6[[#This Row],[DCTY......]], ",",wiz_6[[#This Row],[DS]])</f>
        <v>MEMPHIS   ,TN</v>
      </c>
      <c r="J1094" t="str">
        <f>TRIM(CONCATENATE(wiz_6[[#This Row],[SHIPPER..................]],wiz_6[[#This Row],[ZIP2..]],wiz_6[[#This Row],[ZIP3..]]))</f>
        <v>WAL MART SAMS GENERAL| 2704538101</v>
      </c>
      <c r="K1094">
        <v>1</v>
      </c>
      <c r="L1094">
        <v>1.42</v>
      </c>
      <c r="M1094">
        <v>0.1</v>
      </c>
      <c r="N1094">
        <v>635</v>
      </c>
      <c r="O1094">
        <v>2.04</v>
      </c>
      <c r="P1094">
        <v>48</v>
      </c>
      <c r="Q1094">
        <v>0.25</v>
      </c>
      <c r="R1094">
        <v>68</v>
      </c>
      <c r="S1094">
        <v>-72</v>
      </c>
      <c r="T1094">
        <v>-196</v>
      </c>
      <c r="U1094">
        <v>78</v>
      </c>
      <c r="V1094">
        <v>-190</v>
      </c>
      <c r="W1094">
        <v>28144</v>
      </c>
      <c r="X1094">
        <v>27045</v>
      </c>
      <c r="Y1094">
        <v>38101</v>
      </c>
      <c r="Z1094">
        <v>1.3</v>
      </c>
      <c r="AA1094">
        <f t="shared" si="225"/>
        <v>10012</v>
      </c>
      <c r="AB1094">
        <f t="shared" si="226"/>
        <v>-190</v>
      </c>
      <c r="AC1094">
        <f t="shared" si="227"/>
        <v>6159</v>
      </c>
      <c r="AD1094">
        <f t="shared" si="228"/>
        <v>0.6151618058330004</v>
      </c>
      <c r="AE1094">
        <f t="shared" si="229"/>
        <v>0</v>
      </c>
      <c r="AF1094" t="e">
        <f t="shared" ca="1" si="230"/>
        <v>#N/A</v>
      </c>
      <c r="AG1094" t="e">
        <f t="shared" ca="1" si="231"/>
        <v>#N/A</v>
      </c>
      <c r="AH1094" t="e">
        <f t="shared" ca="1" si="232"/>
        <v>#N/A</v>
      </c>
      <c r="AI1094" t="e">
        <f t="shared" ca="1" si="221"/>
        <v>#N/A</v>
      </c>
      <c r="AJ1094">
        <f t="shared" si="222"/>
        <v>9.988014382740711E-5</v>
      </c>
      <c r="AK1094">
        <f t="shared" si="223"/>
        <v>0</v>
      </c>
      <c r="AL1094" t="e">
        <f t="shared" ca="1" si="233"/>
        <v>#N/A</v>
      </c>
      <c r="AM1094" t="b">
        <f t="shared" si="224"/>
        <v>0</v>
      </c>
    </row>
    <row r="1095" spans="1:39" x14ac:dyDescent="0.3">
      <c r="A1095" t="s">
        <v>37</v>
      </c>
      <c r="B1095" t="s">
        <v>38</v>
      </c>
      <c r="C1095" t="s">
        <v>39</v>
      </c>
      <c r="D1095" t="s">
        <v>68</v>
      </c>
      <c r="E1095" t="s">
        <v>1240</v>
      </c>
      <c r="F1095" s="13" t="str">
        <f>_xlfn.CONCAT(wiz_6[[#This Row],[OCTY......]],",",wiz_6[[#This Row],[OS]])</f>
        <v>ARCHDALE  ,NC</v>
      </c>
      <c r="G1095" t="s">
        <v>70</v>
      </c>
      <c r="H1095" t="s">
        <v>702</v>
      </c>
      <c r="I1095" s="13" t="str">
        <f>_xlfn.CONCAT(wiz_6[[#This Row],[DCTY......]], ",",wiz_6[[#This Row],[DS]])</f>
        <v>LEWISBURG ,TN</v>
      </c>
      <c r="J1095" t="str">
        <f>TRIM(CONCATENATE(wiz_6[[#This Row],[SHIPPER..................]],wiz_6[[#This Row],[ZIP2..]],wiz_6[[#This Row],[ZIP3..]]))</f>
        <v>b: C H ROBINSON | 2726337091</v>
      </c>
      <c r="K1095">
        <v>1</v>
      </c>
      <c r="L1095">
        <v>1.1399999999999999</v>
      </c>
      <c r="M1095">
        <v>0.27</v>
      </c>
      <c r="N1095">
        <v>495</v>
      </c>
      <c r="O1095">
        <v>0.79</v>
      </c>
      <c r="P1095">
        <v>88</v>
      </c>
      <c r="Q1095">
        <v>0.3</v>
      </c>
      <c r="R1095">
        <v>-30</v>
      </c>
      <c r="S1095">
        <v>-185</v>
      </c>
      <c r="T1095">
        <v>42</v>
      </c>
      <c r="U1095">
        <v>-81</v>
      </c>
      <c r="V1095">
        <v>-224</v>
      </c>
      <c r="W1095">
        <v>28656</v>
      </c>
      <c r="X1095">
        <v>27263</v>
      </c>
      <c r="Y1095">
        <v>37091</v>
      </c>
      <c r="Z1095">
        <v>1.19</v>
      </c>
      <c r="AA1095">
        <f t="shared" si="225"/>
        <v>10012</v>
      </c>
      <c r="AB1095">
        <f t="shared" si="226"/>
        <v>-224</v>
      </c>
      <c r="AC1095">
        <f t="shared" si="227"/>
        <v>6159</v>
      </c>
      <c r="AD1095">
        <f t="shared" si="228"/>
        <v>0.6151618058330004</v>
      </c>
      <c r="AE1095">
        <f t="shared" si="229"/>
        <v>0</v>
      </c>
      <c r="AF1095" t="e">
        <f t="shared" ca="1" si="230"/>
        <v>#N/A</v>
      </c>
      <c r="AG1095" t="e">
        <f t="shared" ca="1" si="231"/>
        <v>#N/A</v>
      </c>
      <c r="AH1095" t="e">
        <f t="shared" ca="1" si="232"/>
        <v>#N/A</v>
      </c>
      <c r="AI1095" t="e">
        <f t="shared" ca="1" si="221"/>
        <v>#N/A</v>
      </c>
      <c r="AJ1095">
        <f t="shared" si="222"/>
        <v>9.988014382740711E-5</v>
      </c>
      <c r="AK1095">
        <f t="shared" si="223"/>
        <v>0</v>
      </c>
      <c r="AL1095" t="e">
        <f t="shared" ca="1" si="233"/>
        <v>#N/A</v>
      </c>
      <c r="AM1095" t="b">
        <f t="shared" si="224"/>
        <v>0</v>
      </c>
    </row>
    <row r="1096" spans="1:39" x14ac:dyDescent="0.3">
      <c r="A1096" t="s">
        <v>344</v>
      </c>
      <c r="B1096" t="s">
        <v>345</v>
      </c>
      <c r="C1096" t="s">
        <v>39</v>
      </c>
      <c r="D1096" t="s">
        <v>68</v>
      </c>
      <c r="E1096" t="s">
        <v>85</v>
      </c>
      <c r="F1096" s="13" t="str">
        <f>_xlfn.CONCAT(wiz_6[[#This Row],[OCTY......]],",",wiz_6[[#This Row],[OS]])</f>
        <v>LEXINGTON ,NC</v>
      </c>
      <c r="G1096" t="s">
        <v>70</v>
      </c>
      <c r="H1096" t="s">
        <v>575</v>
      </c>
      <c r="I1096" s="13" t="str">
        <f>_xlfn.CONCAT(wiz_6[[#This Row],[DCTY......]], ",",wiz_6[[#This Row],[DS]])</f>
        <v>LEBANON   ,TN</v>
      </c>
      <c r="J1096" t="str">
        <f>TRIM(CONCATENATE(wiz_6[[#This Row],[SHIPPER..................]],wiz_6[[#This Row],[ZIP2..]],wiz_6[[#This Row],[ZIP3..]]))</f>
        <v>b: SCHNEIDER LOGISTIC| 2729237087</v>
      </c>
      <c r="K1096">
        <v>1</v>
      </c>
      <c r="L1096">
        <v>1.1499999999999999</v>
      </c>
      <c r="M1096">
        <v>0.27</v>
      </c>
      <c r="N1096">
        <v>405</v>
      </c>
      <c r="O1096">
        <v>0.88</v>
      </c>
      <c r="P1096">
        <v>156</v>
      </c>
      <c r="Q1096">
        <v>0.4</v>
      </c>
      <c r="R1096">
        <v>-24</v>
      </c>
      <c r="S1096">
        <v>-330</v>
      </c>
      <c r="T1096">
        <v>1</v>
      </c>
      <c r="U1096">
        <v>-94</v>
      </c>
      <c r="V1096">
        <v>-423</v>
      </c>
      <c r="W1096">
        <v>29601</v>
      </c>
      <c r="X1096">
        <v>27292</v>
      </c>
      <c r="Y1096">
        <v>37087</v>
      </c>
      <c r="Z1096">
        <v>1.2</v>
      </c>
      <c r="AA1096">
        <f t="shared" si="225"/>
        <v>10012</v>
      </c>
      <c r="AB1096">
        <f t="shared" si="226"/>
        <v>-423</v>
      </c>
      <c r="AC1096">
        <f t="shared" si="227"/>
        <v>6159</v>
      </c>
      <c r="AD1096">
        <f t="shared" si="228"/>
        <v>0.6151618058330004</v>
      </c>
      <c r="AE1096">
        <f t="shared" si="229"/>
        <v>0</v>
      </c>
      <c r="AF1096" t="e">
        <f t="shared" ca="1" si="230"/>
        <v>#N/A</v>
      </c>
      <c r="AG1096" t="e">
        <f t="shared" ca="1" si="231"/>
        <v>#N/A</v>
      </c>
      <c r="AH1096" t="e">
        <f t="shared" ca="1" si="232"/>
        <v>#N/A</v>
      </c>
      <c r="AI1096" t="e">
        <f t="shared" ca="1" si="221"/>
        <v>#N/A</v>
      </c>
      <c r="AJ1096">
        <f t="shared" si="222"/>
        <v>9.988014382740711E-5</v>
      </c>
      <c r="AK1096">
        <f t="shared" si="223"/>
        <v>0</v>
      </c>
      <c r="AL1096" t="e">
        <f t="shared" ca="1" si="233"/>
        <v>#N/A</v>
      </c>
      <c r="AM1096" t="b">
        <f t="shared" si="224"/>
        <v>0</v>
      </c>
    </row>
    <row r="1097" spans="1:39" x14ac:dyDescent="0.3">
      <c r="A1097" t="s">
        <v>576</v>
      </c>
      <c r="B1097" t="s">
        <v>577</v>
      </c>
      <c r="C1097" t="s">
        <v>39</v>
      </c>
      <c r="D1097" t="s">
        <v>68</v>
      </c>
      <c r="E1097" t="s">
        <v>1241</v>
      </c>
      <c r="F1097" s="13" t="str">
        <f>_xlfn.CONCAT(wiz_6[[#This Row],[OCTY......]],",",wiz_6[[#This Row],[OS]])</f>
        <v>WHITSETT  ,NC</v>
      </c>
      <c r="G1097" t="s">
        <v>70</v>
      </c>
      <c r="H1097" t="s">
        <v>1108</v>
      </c>
      <c r="I1097" s="13" t="str">
        <f>_xlfn.CONCAT(wiz_6[[#This Row],[DCTY......]], ",",wiz_6[[#This Row],[DS]])</f>
        <v>PORTLAND  ,TN</v>
      </c>
      <c r="J1097" t="str">
        <f>TRIM(CONCATENATE(wiz_6[[#This Row],[SHIPPER..................]],wiz_6[[#This Row],[ZIP2..]],wiz_6[[#This Row],[ZIP3..]]))</f>
        <v>b: SUNTECK TRANSPORT | 2737737148</v>
      </c>
      <c r="K1097">
        <v>1</v>
      </c>
      <c r="L1097">
        <v>0.95</v>
      </c>
      <c r="M1097">
        <v>0.28999999999999998</v>
      </c>
      <c r="N1097">
        <v>483</v>
      </c>
      <c r="O1097">
        <v>0.97</v>
      </c>
      <c r="P1097">
        <v>110</v>
      </c>
      <c r="Q1097">
        <v>0.35</v>
      </c>
      <c r="R1097">
        <v>-39</v>
      </c>
      <c r="S1097">
        <v>-500</v>
      </c>
      <c r="T1097">
        <v>-1</v>
      </c>
      <c r="U1097">
        <v>-167</v>
      </c>
      <c r="V1097">
        <v>-668</v>
      </c>
      <c r="W1097">
        <v>24501</v>
      </c>
      <c r="X1097">
        <v>27377</v>
      </c>
      <c r="Y1097">
        <v>37148</v>
      </c>
      <c r="Z1097">
        <v>1.02</v>
      </c>
      <c r="AA1097">
        <f t="shared" si="225"/>
        <v>10012</v>
      </c>
      <c r="AB1097">
        <f t="shared" si="226"/>
        <v>-668</v>
      </c>
      <c r="AC1097">
        <f t="shared" si="227"/>
        <v>6159</v>
      </c>
      <c r="AD1097">
        <f t="shared" si="228"/>
        <v>0.6151618058330004</v>
      </c>
      <c r="AE1097">
        <f t="shared" si="229"/>
        <v>0</v>
      </c>
      <c r="AF1097" t="e">
        <f t="shared" ca="1" si="230"/>
        <v>#N/A</v>
      </c>
      <c r="AG1097" t="e">
        <f t="shared" ca="1" si="231"/>
        <v>#N/A</v>
      </c>
      <c r="AH1097" t="e">
        <f t="shared" ca="1" si="232"/>
        <v>#N/A</v>
      </c>
      <c r="AI1097" t="e">
        <f t="shared" ca="1" si="221"/>
        <v>#N/A</v>
      </c>
      <c r="AJ1097">
        <f t="shared" si="222"/>
        <v>9.988014382740711E-5</v>
      </c>
      <c r="AK1097">
        <f t="shared" si="223"/>
        <v>0</v>
      </c>
      <c r="AL1097" t="e">
        <f t="shared" ca="1" si="233"/>
        <v>#N/A</v>
      </c>
      <c r="AM1097" t="b">
        <f t="shared" si="224"/>
        <v>0</v>
      </c>
    </row>
    <row r="1098" spans="1:39" x14ac:dyDescent="0.3">
      <c r="A1098" t="s">
        <v>869</v>
      </c>
      <c r="B1098" t="s">
        <v>870</v>
      </c>
      <c r="C1098" t="s">
        <v>39</v>
      </c>
      <c r="D1098" t="s">
        <v>68</v>
      </c>
      <c r="E1098" t="s">
        <v>925</v>
      </c>
      <c r="F1098" s="13" t="str">
        <f>_xlfn.CONCAT(wiz_6[[#This Row],[OCTY......]],",",wiz_6[[#This Row],[OS]])</f>
        <v>HICKORY   ,NC</v>
      </c>
      <c r="G1098" t="s">
        <v>40</v>
      </c>
      <c r="H1098" t="s">
        <v>60</v>
      </c>
      <c r="I1098" s="13" t="str">
        <f>_xlfn.CONCAT(wiz_6[[#This Row],[DCTY......]], ",",wiz_6[[#This Row],[DS]])</f>
        <v>CULLMAN   ,AL</v>
      </c>
      <c r="J1098" t="str">
        <f>TRIM(CONCATENATE(wiz_6[[#This Row],[SHIPPER..................]],wiz_6[[#This Row],[ZIP2..]],wiz_6[[#This Row],[ZIP3..]]))</f>
        <v>b: ARCBEST | 2860135055</v>
      </c>
      <c r="K1098">
        <v>1</v>
      </c>
      <c r="L1098">
        <v>1.27</v>
      </c>
      <c r="M1098">
        <v>0.27</v>
      </c>
      <c r="N1098">
        <v>437</v>
      </c>
      <c r="O1098">
        <v>0.79</v>
      </c>
      <c r="P1098">
        <v>30</v>
      </c>
      <c r="Q1098">
        <v>0.25</v>
      </c>
      <c r="R1098">
        <v>-26</v>
      </c>
      <c r="S1098">
        <v>-9</v>
      </c>
      <c r="T1098">
        <v>23</v>
      </c>
      <c r="U1098">
        <v>-288</v>
      </c>
      <c r="V1098">
        <v>-274</v>
      </c>
      <c r="W1098">
        <v>28625</v>
      </c>
      <c r="X1098">
        <v>28601</v>
      </c>
      <c r="Y1098">
        <v>35055</v>
      </c>
      <c r="Z1098">
        <v>1.32</v>
      </c>
      <c r="AA1098">
        <f t="shared" si="225"/>
        <v>10012</v>
      </c>
      <c r="AB1098">
        <f t="shared" si="226"/>
        <v>-274</v>
      </c>
      <c r="AC1098">
        <f t="shared" si="227"/>
        <v>6159</v>
      </c>
      <c r="AD1098">
        <f t="shared" si="228"/>
        <v>0.6151618058330004</v>
      </c>
      <c r="AE1098">
        <f t="shared" si="229"/>
        <v>0</v>
      </c>
      <c r="AF1098" t="e">
        <f t="shared" ca="1" si="230"/>
        <v>#N/A</v>
      </c>
      <c r="AG1098" t="e">
        <f t="shared" ca="1" si="231"/>
        <v>#N/A</v>
      </c>
      <c r="AH1098" t="e">
        <f t="shared" ca="1" si="232"/>
        <v>#N/A</v>
      </c>
      <c r="AI1098" t="e">
        <f t="shared" ca="1" si="221"/>
        <v>#N/A</v>
      </c>
      <c r="AJ1098">
        <f t="shared" si="222"/>
        <v>9.988014382740711E-5</v>
      </c>
      <c r="AK1098">
        <f t="shared" si="223"/>
        <v>0</v>
      </c>
      <c r="AL1098" t="e">
        <f t="shared" ca="1" si="233"/>
        <v>#N/A</v>
      </c>
      <c r="AM1098" t="b">
        <f t="shared" si="224"/>
        <v>0</v>
      </c>
    </row>
    <row r="1099" spans="1:39" x14ac:dyDescent="0.3">
      <c r="A1099" t="s">
        <v>677</v>
      </c>
      <c r="B1099" t="s">
        <v>678</v>
      </c>
      <c r="C1099" t="s">
        <v>39</v>
      </c>
      <c r="D1099" t="s">
        <v>68</v>
      </c>
      <c r="E1099" t="s">
        <v>1242</v>
      </c>
      <c r="F1099" s="13" t="str">
        <f>_xlfn.CONCAT(wiz_6[[#This Row],[OCTY......]],",",wiz_6[[#This Row],[OS]])</f>
        <v>MOORESVILL,NC</v>
      </c>
      <c r="G1099" t="s">
        <v>40</v>
      </c>
      <c r="H1099" t="s">
        <v>916</v>
      </c>
      <c r="I1099" s="13" t="str">
        <f>_xlfn.CONCAT(wiz_6[[#This Row],[DCTY......]], ",",wiz_6[[#This Row],[DS]])</f>
        <v>BESSEMER  ,AL</v>
      </c>
      <c r="J1099" t="str">
        <f>TRIM(CONCATENATE(wiz_6[[#This Row],[SHIPPER..................]],wiz_6[[#This Row],[ZIP2..]],wiz_6[[#This Row],[ZIP3..]]))</f>
        <v>b: TRANSFIX | 2811535020</v>
      </c>
      <c r="K1099">
        <v>1</v>
      </c>
      <c r="L1099">
        <v>1.37</v>
      </c>
      <c r="M1099">
        <v>0.27</v>
      </c>
      <c r="N1099">
        <v>426</v>
      </c>
      <c r="O1099">
        <v>1.75</v>
      </c>
      <c r="P1099">
        <v>52</v>
      </c>
      <c r="Q1099">
        <v>0.3</v>
      </c>
      <c r="R1099">
        <v>-26</v>
      </c>
      <c r="S1099">
        <v>3</v>
      </c>
      <c r="T1099">
        <v>-205</v>
      </c>
      <c r="U1099">
        <v>-255</v>
      </c>
      <c r="V1099">
        <v>-457</v>
      </c>
      <c r="W1099">
        <v>28110</v>
      </c>
      <c r="X1099">
        <v>28115</v>
      </c>
      <c r="Y1099">
        <v>35020</v>
      </c>
      <c r="Z1099">
        <v>1.42</v>
      </c>
      <c r="AA1099">
        <f t="shared" si="225"/>
        <v>10012</v>
      </c>
      <c r="AB1099">
        <f t="shared" si="226"/>
        <v>-457</v>
      </c>
      <c r="AC1099">
        <f t="shared" si="227"/>
        <v>6159</v>
      </c>
      <c r="AD1099">
        <f t="shared" si="228"/>
        <v>0.6151618058330004</v>
      </c>
      <c r="AE1099">
        <f t="shared" si="229"/>
        <v>0</v>
      </c>
      <c r="AF1099" t="e">
        <f t="shared" ca="1" si="230"/>
        <v>#N/A</v>
      </c>
      <c r="AG1099" t="e">
        <f t="shared" ca="1" si="231"/>
        <v>#N/A</v>
      </c>
      <c r="AH1099" t="e">
        <f t="shared" ca="1" si="232"/>
        <v>#N/A</v>
      </c>
      <c r="AI1099" t="e">
        <f t="shared" ca="1" si="221"/>
        <v>#N/A</v>
      </c>
      <c r="AJ1099">
        <f t="shared" si="222"/>
        <v>9.988014382740711E-5</v>
      </c>
      <c r="AK1099">
        <f t="shared" si="223"/>
        <v>0</v>
      </c>
      <c r="AL1099" t="e">
        <f t="shared" ca="1" si="233"/>
        <v>#N/A</v>
      </c>
      <c r="AM1099" t="b">
        <f t="shared" si="224"/>
        <v>0</v>
      </c>
    </row>
    <row r="1100" spans="1:39" x14ac:dyDescent="0.3">
      <c r="A1100" t="s">
        <v>378</v>
      </c>
      <c r="B1100" t="s">
        <v>379</v>
      </c>
      <c r="C1100" t="s">
        <v>39</v>
      </c>
      <c r="D1100" t="s">
        <v>68</v>
      </c>
      <c r="E1100" t="s">
        <v>231</v>
      </c>
      <c r="F1100" s="13" t="str">
        <f>_xlfn.CONCAT(wiz_6[[#This Row],[OCTY......]],",",wiz_6[[#This Row],[OS]])</f>
        <v>STATESVILL,NC</v>
      </c>
      <c r="G1100" t="s">
        <v>70</v>
      </c>
      <c r="H1100" t="s">
        <v>716</v>
      </c>
      <c r="I1100" s="13" t="str">
        <f>_xlfn.CONCAT(wiz_6[[#This Row],[DCTY......]], ",",wiz_6[[#This Row],[DS]])</f>
        <v>FAYETTEVIL,TN</v>
      </c>
      <c r="J1100" t="str">
        <f>TRIM(CONCATENATE(wiz_6[[#This Row],[SHIPPER..................]],wiz_6[[#This Row],[ZIP2..]],wiz_6[[#This Row],[ZIP3..]]))</f>
        <v>b: TOTAL QUALITY LOGI| 2862537334</v>
      </c>
      <c r="K1100">
        <v>1</v>
      </c>
      <c r="L1100">
        <v>1.27</v>
      </c>
      <c r="M1100">
        <v>0.28000000000000003</v>
      </c>
      <c r="N1100">
        <v>420</v>
      </c>
      <c r="O1100">
        <v>1.92</v>
      </c>
      <c r="P1100">
        <v>86</v>
      </c>
      <c r="Q1100">
        <v>0.3</v>
      </c>
      <c r="R1100">
        <v>-29</v>
      </c>
      <c r="S1100">
        <v>-99</v>
      </c>
      <c r="T1100">
        <v>-245</v>
      </c>
      <c r="U1100">
        <v>-352</v>
      </c>
      <c r="V1100">
        <v>-696</v>
      </c>
      <c r="W1100">
        <v>29706</v>
      </c>
      <c r="X1100">
        <v>28625</v>
      </c>
      <c r="Y1100">
        <v>37334</v>
      </c>
      <c r="Z1100">
        <v>1.33</v>
      </c>
      <c r="AA1100">
        <f t="shared" si="225"/>
        <v>10012</v>
      </c>
      <c r="AB1100">
        <f t="shared" si="226"/>
        <v>-696</v>
      </c>
      <c r="AC1100">
        <f t="shared" si="227"/>
        <v>6159</v>
      </c>
      <c r="AD1100">
        <f t="shared" si="228"/>
        <v>0.6151618058330004</v>
      </c>
      <c r="AE1100">
        <f t="shared" si="229"/>
        <v>0</v>
      </c>
      <c r="AF1100" t="e">
        <f t="shared" ca="1" si="230"/>
        <v>#N/A</v>
      </c>
      <c r="AG1100" t="e">
        <f t="shared" ca="1" si="231"/>
        <v>#N/A</v>
      </c>
      <c r="AH1100" t="e">
        <f t="shared" ca="1" si="232"/>
        <v>#N/A</v>
      </c>
      <c r="AI1100" t="e">
        <f t="shared" ca="1" si="221"/>
        <v>#N/A</v>
      </c>
      <c r="AJ1100">
        <f t="shared" si="222"/>
        <v>9.988014382740711E-5</v>
      </c>
      <c r="AK1100">
        <f t="shared" si="223"/>
        <v>0</v>
      </c>
      <c r="AL1100" t="e">
        <f t="shared" ca="1" si="233"/>
        <v>#N/A</v>
      </c>
      <c r="AM1100" t="b">
        <f t="shared" si="224"/>
        <v>0</v>
      </c>
    </row>
    <row r="1101" spans="1:39" x14ac:dyDescent="0.3">
      <c r="A1101" t="s">
        <v>1243</v>
      </c>
      <c r="B1101" t="s">
        <v>1244</v>
      </c>
      <c r="C1101" t="s">
        <v>39</v>
      </c>
      <c r="D1101" t="s">
        <v>68</v>
      </c>
      <c r="E1101" t="s">
        <v>231</v>
      </c>
      <c r="F1101" s="13" t="str">
        <f>_xlfn.CONCAT(wiz_6[[#This Row],[OCTY......]],",",wiz_6[[#This Row],[OS]])</f>
        <v>STATESVILL,NC</v>
      </c>
      <c r="G1101" t="s">
        <v>146</v>
      </c>
      <c r="H1101" t="s">
        <v>1245</v>
      </c>
      <c r="I1101" s="13" t="str">
        <f>_xlfn.CONCAT(wiz_6[[#This Row],[DCTY......]], ",",wiz_6[[#This Row],[DS]])</f>
        <v>BENTONVILL,AR</v>
      </c>
      <c r="J1101" t="str">
        <f>TRIM(CONCATENATE(wiz_6[[#This Row],[SHIPPER..................]],wiz_6[[#This Row],[ZIP2..]],wiz_6[[#This Row],[ZIP3..]]))</f>
        <v>CRST CAPACITY SOLUTIO| 2862572712</v>
      </c>
      <c r="K1101">
        <v>1</v>
      </c>
      <c r="L1101">
        <v>1.03</v>
      </c>
      <c r="M1101">
        <v>0.27</v>
      </c>
      <c r="N1101">
        <v>941</v>
      </c>
      <c r="O1101">
        <v>1.79</v>
      </c>
      <c r="P1101">
        <v>71</v>
      </c>
      <c r="Q1101">
        <v>0.3</v>
      </c>
      <c r="R1101">
        <v>-57</v>
      </c>
      <c r="S1101">
        <v>-74</v>
      </c>
      <c r="T1101">
        <v>6</v>
      </c>
      <c r="U1101">
        <v>-552</v>
      </c>
      <c r="V1101">
        <v>-620</v>
      </c>
      <c r="W1101">
        <v>27420</v>
      </c>
      <c r="X1101">
        <v>28625</v>
      </c>
      <c r="Y1101">
        <v>72712</v>
      </c>
      <c r="Z1101">
        <v>1.08</v>
      </c>
      <c r="AA1101">
        <f t="shared" si="225"/>
        <v>10012</v>
      </c>
      <c r="AB1101">
        <f t="shared" si="226"/>
        <v>-620</v>
      </c>
      <c r="AC1101">
        <f t="shared" si="227"/>
        <v>6159</v>
      </c>
      <c r="AD1101">
        <f t="shared" si="228"/>
        <v>0.6151618058330004</v>
      </c>
      <c r="AE1101">
        <f t="shared" si="229"/>
        <v>0</v>
      </c>
      <c r="AF1101" t="e">
        <f t="shared" ca="1" si="230"/>
        <v>#N/A</v>
      </c>
      <c r="AG1101" t="e">
        <f t="shared" ca="1" si="231"/>
        <v>#N/A</v>
      </c>
      <c r="AH1101" t="e">
        <f t="shared" ca="1" si="232"/>
        <v>#N/A</v>
      </c>
      <c r="AI1101" t="e">
        <f t="shared" ca="1" si="221"/>
        <v>#N/A</v>
      </c>
      <c r="AJ1101">
        <f t="shared" si="222"/>
        <v>9.988014382740711E-5</v>
      </c>
      <c r="AK1101">
        <f t="shared" si="223"/>
        <v>0</v>
      </c>
      <c r="AL1101" t="e">
        <f t="shared" ca="1" si="233"/>
        <v>#N/A</v>
      </c>
      <c r="AM1101" t="b">
        <f t="shared" si="224"/>
        <v>0</v>
      </c>
    </row>
    <row r="1102" spans="1:39" x14ac:dyDescent="0.3">
      <c r="A1102" t="s">
        <v>1246</v>
      </c>
      <c r="B1102" t="s">
        <v>1247</v>
      </c>
      <c r="C1102" t="s">
        <v>39</v>
      </c>
      <c r="D1102" t="s">
        <v>68</v>
      </c>
      <c r="E1102" t="s">
        <v>925</v>
      </c>
      <c r="F1102" s="13" t="str">
        <f>_xlfn.CONCAT(wiz_6[[#This Row],[OCTY......]],",",wiz_6[[#This Row],[OS]])</f>
        <v>HICKORY   ,NC</v>
      </c>
      <c r="G1102" t="s">
        <v>146</v>
      </c>
      <c r="H1102" t="s">
        <v>716</v>
      </c>
      <c r="I1102" s="13" t="str">
        <f>_xlfn.CONCAT(wiz_6[[#This Row],[DCTY......]], ",",wiz_6[[#This Row],[DS]])</f>
        <v>FAYETTEVIL,AR</v>
      </c>
      <c r="J1102" t="str">
        <f>TRIM(CONCATENATE(wiz_6[[#This Row],[SHIPPER..................]],wiz_6[[#This Row],[ZIP2..]],wiz_6[[#This Row],[ZIP3..]]))</f>
        <v>LOGISTICS PLUS INC | 2860172701</v>
      </c>
      <c r="K1102">
        <v>1</v>
      </c>
      <c r="L1102">
        <v>1.32</v>
      </c>
      <c r="M1102">
        <v>0.27</v>
      </c>
      <c r="N1102">
        <v>894</v>
      </c>
      <c r="O1102">
        <v>1.68</v>
      </c>
      <c r="P1102">
        <v>54</v>
      </c>
      <c r="Q1102">
        <v>0.3</v>
      </c>
      <c r="R1102">
        <v>-54</v>
      </c>
      <c r="S1102">
        <v>1</v>
      </c>
      <c r="T1102">
        <v>0</v>
      </c>
      <c r="U1102">
        <v>-290</v>
      </c>
      <c r="V1102">
        <v>-289</v>
      </c>
      <c r="W1102">
        <v>28201</v>
      </c>
      <c r="X1102">
        <v>28601</v>
      </c>
      <c r="Y1102">
        <v>72701</v>
      </c>
      <c r="Z1102">
        <v>1.37</v>
      </c>
      <c r="AA1102">
        <f t="shared" si="225"/>
        <v>10012</v>
      </c>
      <c r="AB1102">
        <f t="shared" si="226"/>
        <v>-289</v>
      </c>
      <c r="AC1102">
        <f t="shared" si="227"/>
        <v>6159</v>
      </c>
      <c r="AD1102">
        <f t="shared" si="228"/>
        <v>0.6151618058330004</v>
      </c>
      <c r="AE1102">
        <f t="shared" si="229"/>
        <v>0</v>
      </c>
      <c r="AF1102" t="e">
        <f t="shared" ca="1" si="230"/>
        <v>#N/A</v>
      </c>
      <c r="AG1102" t="e">
        <f t="shared" ca="1" si="231"/>
        <v>#N/A</v>
      </c>
      <c r="AH1102" t="e">
        <f t="shared" ca="1" si="232"/>
        <v>#N/A</v>
      </c>
      <c r="AI1102" t="e">
        <f t="shared" ca="1" si="221"/>
        <v>#N/A</v>
      </c>
      <c r="AJ1102">
        <f t="shared" si="222"/>
        <v>9.988014382740711E-5</v>
      </c>
      <c r="AK1102">
        <f t="shared" si="223"/>
        <v>0</v>
      </c>
      <c r="AL1102" t="e">
        <f t="shared" ca="1" si="233"/>
        <v>#N/A</v>
      </c>
      <c r="AM1102" t="b">
        <f t="shared" si="224"/>
        <v>0</v>
      </c>
    </row>
    <row r="1103" spans="1:39" x14ac:dyDescent="0.3">
      <c r="A1103" t="s">
        <v>1248</v>
      </c>
      <c r="B1103" t="s">
        <v>1249</v>
      </c>
      <c r="C1103" t="s">
        <v>39</v>
      </c>
      <c r="D1103" t="s">
        <v>68</v>
      </c>
      <c r="E1103" t="s">
        <v>1250</v>
      </c>
      <c r="F1103" s="13" t="str">
        <f>_xlfn.CONCAT(wiz_6[[#This Row],[OCTY......]],",",wiz_6[[#This Row],[OS]])</f>
        <v>TROUTMAN  ,NC</v>
      </c>
      <c r="G1103" t="s">
        <v>146</v>
      </c>
      <c r="H1103" t="s">
        <v>1251</v>
      </c>
      <c r="I1103" s="13" t="str">
        <f>_xlfn.CONCAT(wiz_6[[#This Row],[DCTY......]], ",",wiz_6[[#This Row],[DS]])</f>
        <v>HOT SPRING,AR</v>
      </c>
      <c r="J1103" t="str">
        <f>TRIM(CONCATENATE(wiz_6[[#This Row],[SHIPPER..................]],wiz_6[[#This Row],[ZIP2..]],wiz_6[[#This Row],[ZIP3..]]))</f>
        <v>b: MARTEN TRANSPORT | 2816671901</v>
      </c>
      <c r="K1103">
        <v>2</v>
      </c>
      <c r="L1103">
        <v>1.05</v>
      </c>
      <c r="M1103">
        <v>0.27</v>
      </c>
      <c r="N1103">
        <v>798</v>
      </c>
      <c r="O1103">
        <v>2.33</v>
      </c>
      <c r="P1103">
        <v>76</v>
      </c>
      <c r="Q1103">
        <v>0.3</v>
      </c>
      <c r="R1103">
        <v>-48</v>
      </c>
      <c r="S1103">
        <v>-34</v>
      </c>
      <c r="T1103">
        <v>-125</v>
      </c>
      <c r="U1103">
        <v>-423</v>
      </c>
      <c r="V1103">
        <v>-582</v>
      </c>
      <c r="W1103">
        <v>28301</v>
      </c>
      <c r="X1103">
        <v>28166</v>
      </c>
      <c r="Y1103">
        <v>71901</v>
      </c>
      <c r="Z1103">
        <v>1.1000000000000001</v>
      </c>
      <c r="AA1103">
        <f t="shared" si="225"/>
        <v>10012</v>
      </c>
      <c r="AB1103">
        <f t="shared" si="226"/>
        <v>-1164</v>
      </c>
      <c r="AC1103">
        <f t="shared" si="227"/>
        <v>6159</v>
      </c>
      <c r="AD1103">
        <f t="shared" si="228"/>
        <v>0.6151618058330004</v>
      </c>
      <c r="AE1103">
        <f t="shared" si="229"/>
        <v>0</v>
      </c>
      <c r="AF1103" t="e">
        <f t="shared" ca="1" si="230"/>
        <v>#N/A</v>
      </c>
      <c r="AG1103" t="e">
        <f t="shared" ca="1" si="231"/>
        <v>#N/A</v>
      </c>
      <c r="AH1103" t="e">
        <f t="shared" ca="1" si="232"/>
        <v>#N/A</v>
      </c>
      <c r="AI1103" t="e">
        <f t="shared" ca="1" si="221"/>
        <v>#N/A</v>
      </c>
      <c r="AJ1103">
        <f t="shared" si="222"/>
        <v>1.9976028765481422E-4</v>
      </c>
      <c r="AK1103">
        <f t="shared" si="223"/>
        <v>0</v>
      </c>
      <c r="AL1103" t="e">
        <f t="shared" ca="1" si="233"/>
        <v>#N/A</v>
      </c>
      <c r="AM1103" t="b">
        <f t="shared" si="224"/>
        <v>0</v>
      </c>
    </row>
    <row r="1104" spans="1:39" x14ac:dyDescent="0.3">
      <c r="A1104" t="s">
        <v>37</v>
      </c>
      <c r="B1104" t="s">
        <v>38</v>
      </c>
      <c r="C1104" t="s">
        <v>39</v>
      </c>
      <c r="D1104" t="s">
        <v>68</v>
      </c>
      <c r="E1104" t="s">
        <v>1242</v>
      </c>
      <c r="F1104" s="13" t="str">
        <f>_xlfn.CONCAT(wiz_6[[#This Row],[OCTY......]],",",wiz_6[[#This Row],[OS]])</f>
        <v>MOORESVILL,NC</v>
      </c>
      <c r="G1104" t="s">
        <v>53</v>
      </c>
      <c r="H1104" t="s">
        <v>1014</v>
      </c>
      <c r="I1104" s="13" t="str">
        <f>_xlfn.CONCAT(wiz_6[[#This Row],[DCTY......]], ",",wiz_6[[#This Row],[DS]])</f>
        <v>ROMEOVILLE,IL</v>
      </c>
      <c r="J1104" t="str">
        <f>TRIM(CONCATENATE(wiz_6[[#This Row],[SHIPPER..................]],wiz_6[[#This Row],[ZIP2..]],wiz_6[[#This Row],[ZIP3..]]))</f>
        <v>b: C H ROBINSON | 2811560446</v>
      </c>
      <c r="K1104">
        <v>3</v>
      </c>
      <c r="L1104">
        <v>1.21</v>
      </c>
      <c r="M1104">
        <v>0.28000000000000003</v>
      </c>
      <c r="N1104">
        <v>740</v>
      </c>
      <c r="O1104">
        <v>1.6</v>
      </c>
      <c r="P1104">
        <v>36</v>
      </c>
      <c r="Q1104">
        <v>0.25</v>
      </c>
      <c r="R1104">
        <v>7</v>
      </c>
      <c r="S1104">
        <v>19</v>
      </c>
      <c r="T1104">
        <v>2</v>
      </c>
      <c r="U1104">
        <v>-114</v>
      </c>
      <c r="V1104">
        <v>-93</v>
      </c>
      <c r="W1104">
        <v>28201</v>
      </c>
      <c r="X1104">
        <v>28115</v>
      </c>
      <c r="Y1104">
        <v>60446</v>
      </c>
      <c r="Z1104">
        <v>1.27</v>
      </c>
      <c r="AA1104">
        <f t="shared" si="225"/>
        <v>10012</v>
      </c>
      <c r="AB1104">
        <f t="shared" si="226"/>
        <v>-279</v>
      </c>
      <c r="AC1104">
        <f t="shared" si="227"/>
        <v>6159</v>
      </c>
      <c r="AD1104">
        <f t="shared" si="228"/>
        <v>0.6151618058330004</v>
      </c>
      <c r="AE1104">
        <f t="shared" si="229"/>
        <v>0</v>
      </c>
      <c r="AF1104" t="e">
        <f t="shared" ca="1" si="230"/>
        <v>#N/A</v>
      </c>
      <c r="AG1104" t="e">
        <f t="shared" ca="1" si="231"/>
        <v>#N/A</v>
      </c>
      <c r="AH1104" t="e">
        <f t="shared" ca="1" si="232"/>
        <v>#N/A</v>
      </c>
      <c r="AI1104" t="e">
        <f t="shared" ca="1" si="221"/>
        <v>#N/A</v>
      </c>
      <c r="AJ1104">
        <f t="shared" si="222"/>
        <v>2.9964043148222132E-4</v>
      </c>
      <c r="AK1104">
        <f t="shared" si="223"/>
        <v>0</v>
      </c>
      <c r="AL1104" t="e">
        <f t="shared" ca="1" si="233"/>
        <v>#N/A</v>
      </c>
      <c r="AM1104" t="b">
        <f t="shared" si="224"/>
        <v>0</v>
      </c>
    </row>
    <row r="1105" spans="1:39" x14ac:dyDescent="0.3">
      <c r="A1105" t="s">
        <v>779</v>
      </c>
      <c r="B1105" t="s">
        <v>780</v>
      </c>
      <c r="C1105" t="s">
        <v>39</v>
      </c>
      <c r="D1105" t="s">
        <v>68</v>
      </c>
      <c r="E1105" t="s">
        <v>231</v>
      </c>
      <c r="F1105" s="13" t="str">
        <f>_xlfn.CONCAT(wiz_6[[#This Row],[OCTY......]],",",wiz_6[[#This Row],[OS]])</f>
        <v>STATESVILL,NC</v>
      </c>
      <c r="G1105" t="s">
        <v>53</v>
      </c>
      <c r="H1105" t="s">
        <v>799</v>
      </c>
      <c r="I1105" s="13" t="str">
        <f>_xlfn.CONCAT(wiz_6[[#This Row],[DCTY......]], ",",wiz_6[[#This Row],[DS]])</f>
        <v>ROCKFORD  ,IL</v>
      </c>
      <c r="J1105" t="str">
        <f>TRIM(CONCATENATE(wiz_6[[#This Row],[SHIPPER..................]],wiz_6[[#This Row],[ZIP2..]],wiz_6[[#This Row],[ZIP3..]]))</f>
        <v>DAIMLER TRUCKS NA LLC| 2862561101</v>
      </c>
      <c r="K1105">
        <v>4</v>
      </c>
      <c r="L1105">
        <v>1.39</v>
      </c>
      <c r="M1105">
        <v>0.4</v>
      </c>
      <c r="N1105">
        <v>798</v>
      </c>
      <c r="O1105">
        <v>1.28</v>
      </c>
      <c r="P1105">
        <v>29</v>
      </c>
      <c r="Q1105">
        <v>0.28000000000000003</v>
      </c>
      <c r="R1105">
        <v>-67</v>
      </c>
      <c r="S1105">
        <v>-4</v>
      </c>
      <c r="T1105">
        <v>123</v>
      </c>
      <c r="U1105">
        <v>118</v>
      </c>
      <c r="V1105">
        <v>237</v>
      </c>
      <c r="W1105">
        <v>28625</v>
      </c>
      <c r="X1105">
        <v>28625</v>
      </c>
      <c r="Y1105">
        <v>61101</v>
      </c>
      <c r="Z1105">
        <v>1.57</v>
      </c>
      <c r="AA1105">
        <f t="shared" si="225"/>
        <v>10012</v>
      </c>
      <c r="AB1105">
        <f t="shared" si="226"/>
        <v>948</v>
      </c>
      <c r="AC1105">
        <f t="shared" si="227"/>
        <v>6159</v>
      </c>
      <c r="AD1105">
        <f t="shared" si="228"/>
        <v>0.6151618058330004</v>
      </c>
      <c r="AE1105">
        <f t="shared" si="229"/>
        <v>0</v>
      </c>
      <c r="AF1105" t="e">
        <f t="shared" ca="1" si="230"/>
        <v>#N/A</v>
      </c>
      <c r="AG1105" t="e">
        <f t="shared" ca="1" si="231"/>
        <v>#N/A</v>
      </c>
      <c r="AH1105" t="e">
        <f t="shared" ca="1" si="232"/>
        <v>#N/A</v>
      </c>
      <c r="AI1105" t="e">
        <f t="shared" ca="1" si="221"/>
        <v>#N/A</v>
      </c>
      <c r="AJ1105">
        <f t="shared" si="222"/>
        <v>3.9952057530962844E-4</v>
      </c>
      <c r="AK1105">
        <f t="shared" si="223"/>
        <v>0</v>
      </c>
      <c r="AL1105" t="e">
        <f t="shared" ca="1" si="233"/>
        <v>#N/A</v>
      </c>
      <c r="AM1105" t="b">
        <f t="shared" si="224"/>
        <v>0</v>
      </c>
    </row>
    <row r="1106" spans="1:39" x14ac:dyDescent="0.3">
      <c r="A1106" t="s">
        <v>1252</v>
      </c>
      <c r="B1106" t="s">
        <v>1253</v>
      </c>
      <c r="C1106" t="s">
        <v>39</v>
      </c>
      <c r="D1106" t="s">
        <v>68</v>
      </c>
      <c r="E1106" t="s">
        <v>1254</v>
      </c>
      <c r="F1106" s="13" t="str">
        <f>_xlfn.CONCAT(wiz_6[[#This Row],[OCTY......]],",",wiz_6[[#This Row],[OS]])</f>
        <v>TAYLORSVIL,NC</v>
      </c>
      <c r="G1106" t="s">
        <v>140</v>
      </c>
      <c r="H1106" t="s">
        <v>431</v>
      </c>
      <c r="I1106" s="13" t="str">
        <f>_xlfn.CONCAT(wiz_6[[#This Row],[DCTY......]], ",",wiz_6[[#This Row],[DS]])</f>
        <v>JANESVILLE,WI</v>
      </c>
      <c r="J1106" t="str">
        <f>TRIM(CONCATENATE(wiz_6[[#This Row],[SHIPPER..................]],wiz_6[[#This Row],[ZIP2..]],wiz_6[[#This Row],[ZIP3..]]))</f>
        <v>PARAGON FILMS | 2868153545</v>
      </c>
      <c r="K1106">
        <v>1</v>
      </c>
      <c r="L1106">
        <v>1.42</v>
      </c>
      <c r="M1106">
        <v>0.19</v>
      </c>
      <c r="N1106">
        <v>930</v>
      </c>
      <c r="O1106">
        <v>1.81</v>
      </c>
      <c r="P1106">
        <v>18</v>
      </c>
      <c r="Q1106">
        <v>0.25</v>
      </c>
      <c r="R1106">
        <v>50</v>
      </c>
      <c r="S1106">
        <v>6</v>
      </c>
      <c r="T1106">
        <v>1</v>
      </c>
      <c r="U1106">
        <v>76</v>
      </c>
      <c r="V1106">
        <v>83</v>
      </c>
      <c r="W1106">
        <v>28601</v>
      </c>
      <c r="X1106">
        <v>28681</v>
      </c>
      <c r="Y1106">
        <v>53545</v>
      </c>
      <c r="Z1106">
        <v>1.39</v>
      </c>
      <c r="AA1106">
        <f t="shared" si="225"/>
        <v>10012</v>
      </c>
      <c r="AB1106">
        <f t="shared" si="226"/>
        <v>83</v>
      </c>
      <c r="AC1106">
        <f t="shared" si="227"/>
        <v>6159</v>
      </c>
      <c r="AD1106">
        <f t="shared" si="228"/>
        <v>0.6151618058330004</v>
      </c>
      <c r="AE1106">
        <f t="shared" si="229"/>
        <v>0</v>
      </c>
      <c r="AF1106" t="e">
        <f t="shared" ca="1" si="230"/>
        <v>#N/A</v>
      </c>
      <c r="AG1106" t="e">
        <f t="shared" ca="1" si="231"/>
        <v>#N/A</v>
      </c>
      <c r="AH1106" t="e">
        <f t="shared" ca="1" si="232"/>
        <v>#N/A</v>
      </c>
      <c r="AI1106" t="e">
        <f t="shared" ca="1" si="221"/>
        <v>#N/A</v>
      </c>
      <c r="AJ1106">
        <f t="shared" si="222"/>
        <v>9.988014382740711E-5</v>
      </c>
      <c r="AK1106">
        <f t="shared" si="223"/>
        <v>0</v>
      </c>
      <c r="AL1106" t="e">
        <f t="shared" ca="1" si="233"/>
        <v>#N/A</v>
      </c>
      <c r="AM1106" t="b">
        <f t="shared" si="224"/>
        <v>0</v>
      </c>
    </row>
    <row r="1107" spans="1:39" x14ac:dyDescent="0.3">
      <c r="A1107" t="s">
        <v>279</v>
      </c>
      <c r="B1107" t="s">
        <v>280</v>
      </c>
      <c r="C1107" t="s">
        <v>39</v>
      </c>
      <c r="D1107" t="s">
        <v>68</v>
      </c>
      <c r="E1107" t="s">
        <v>925</v>
      </c>
      <c r="F1107" s="13" t="str">
        <f>_xlfn.CONCAT(wiz_6[[#This Row],[OCTY......]],",",wiz_6[[#This Row],[OS]])</f>
        <v>HICKORY   ,NC</v>
      </c>
      <c r="G1107" t="s">
        <v>44</v>
      </c>
      <c r="H1107" t="s">
        <v>57</v>
      </c>
      <c r="I1107" s="13" t="str">
        <f>_xlfn.CONCAT(wiz_6[[#This Row],[DCTY......]], ",",wiz_6[[#This Row],[DS]])</f>
        <v>FLORENCE  ,KY</v>
      </c>
      <c r="J1107" t="str">
        <f>TRIM(CONCATENATE(wiz_6[[#This Row],[SHIPPER..................]],wiz_6[[#This Row],[ZIP2..]],wiz_6[[#This Row],[ZIP3..]]))</f>
        <v>b: NOLAN TRANSPORTATI| 2860141022</v>
      </c>
      <c r="K1107">
        <v>1</v>
      </c>
      <c r="L1107">
        <v>1.35</v>
      </c>
      <c r="M1107">
        <v>0.27</v>
      </c>
      <c r="N1107">
        <v>425</v>
      </c>
      <c r="O1107">
        <v>0.96</v>
      </c>
      <c r="P1107">
        <v>37</v>
      </c>
      <c r="Q1107">
        <v>0.25</v>
      </c>
      <c r="R1107">
        <v>-25</v>
      </c>
      <c r="S1107">
        <v>-18</v>
      </c>
      <c r="T1107">
        <v>-18</v>
      </c>
      <c r="U1107">
        <v>-69</v>
      </c>
      <c r="V1107">
        <v>-105</v>
      </c>
      <c r="W1107">
        <v>28656</v>
      </c>
      <c r="X1107">
        <v>28601</v>
      </c>
      <c r="Y1107">
        <v>41022</v>
      </c>
      <c r="Z1107">
        <v>1.4</v>
      </c>
      <c r="AA1107">
        <f t="shared" si="225"/>
        <v>10012</v>
      </c>
      <c r="AB1107">
        <f t="shared" si="226"/>
        <v>-105</v>
      </c>
      <c r="AC1107">
        <f t="shared" si="227"/>
        <v>6159</v>
      </c>
      <c r="AD1107">
        <f t="shared" si="228"/>
        <v>0.6151618058330004</v>
      </c>
      <c r="AE1107">
        <f t="shared" si="229"/>
        <v>0</v>
      </c>
      <c r="AF1107" t="e">
        <f t="shared" ca="1" si="230"/>
        <v>#N/A</v>
      </c>
      <c r="AG1107" t="e">
        <f t="shared" ca="1" si="231"/>
        <v>#N/A</v>
      </c>
      <c r="AH1107" t="e">
        <f t="shared" ca="1" si="232"/>
        <v>#N/A</v>
      </c>
      <c r="AI1107" t="e">
        <f t="shared" ca="1" si="221"/>
        <v>#N/A</v>
      </c>
      <c r="AJ1107">
        <f t="shared" si="222"/>
        <v>9.988014382740711E-5</v>
      </c>
      <c r="AK1107">
        <f t="shared" si="223"/>
        <v>0</v>
      </c>
      <c r="AL1107" t="e">
        <f t="shared" ca="1" si="233"/>
        <v>#N/A</v>
      </c>
      <c r="AM1107" t="b">
        <f t="shared" si="224"/>
        <v>0</v>
      </c>
    </row>
    <row r="1108" spans="1:39" x14ac:dyDescent="0.3">
      <c r="A1108" t="s">
        <v>1255</v>
      </c>
      <c r="B1108" t="s">
        <v>1256</v>
      </c>
      <c r="C1108" t="s">
        <v>39</v>
      </c>
      <c r="D1108" t="s">
        <v>68</v>
      </c>
      <c r="E1108" t="s">
        <v>925</v>
      </c>
      <c r="F1108" s="13" t="str">
        <f>_xlfn.CONCAT(wiz_6[[#This Row],[OCTY......]],",",wiz_6[[#This Row],[OS]])</f>
        <v>HICKORY   ,NC</v>
      </c>
      <c r="G1108" t="s">
        <v>44</v>
      </c>
      <c r="H1108" t="s">
        <v>467</v>
      </c>
      <c r="I1108" s="13" t="str">
        <f>_xlfn.CONCAT(wiz_6[[#This Row],[DCTY......]], ",",wiz_6[[#This Row],[DS]])</f>
        <v>MOREHEAD  ,KY</v>
      </c>
      <c r="J1108" t="str">
        <f>TRIM(CONCATENATE(wiz_6[[#This Row],[SHIPPER..................]],wiz_6[[#This Row],[ZIP2..]],wiz_6[[#This Row],[ZIP3..]]))</f>
        <v>b: TALON LOGISTICS LL| 2860140351</v>
      </c>
      <c r="K1108">
        <v>1</v>
      </c>
      <c r="L1108">
        <v>1.3</v>
      </c>
      <c r="M1108">
        <v>0.27</v>
      </c>
      <c r="N1108">
        <v>366</v>
      </c>
      <c r="O1108">
        <v>0.48</v>
      </c>
      <c r="P1108">
        <v>40</v>
      </c>
      <c r="Q1108">
        <v>0.25</v>
      </c>
      <c r="R1108">
        <v>19</v>
      </c>
      <c r="S1108">
        <v>-22</v>
      </c>
      <c r="T1108">
        <v>69</v>
      </c>
      <c r="U1108">
        <v>-150</v>
      </c>
      <c r="V1108">
        <v>-103</v>
      </c>
      <c r="W1108">
        <v>28656</v>
      </c>
      <c r="X1108">
        <v>28601</v>
      </c>
      <c r="Y1108">
        <v>40351</v>
      </c>
      <c r="Z1108">
        <v>1.35</v>
      </c>
      <c r="AA1108">
        <f t="shared" si="225"/>
        <v>10012</v>
      </c>
      <c r="AB1108">
        <f t="shared" si="226"/>
        <v>-103</v>
      </c>
      <c r="AC1108">
        <f t="shared" si="227"/>
        <v>6159</v>
      </c>
      <c r="AD1108">
        <f t="shared" si="228"/>
        <v>0.6151618058330004</v>
      </c>
      <c r="AE1108">
        <f t="shared" si="229"/>
        <v>0</v>
      </c>
      <c r="AF1108" t="e">
        <f t="shared" ca="1" si="230"/>
        <v>#N/A</v>
      </c>
      <c r="AG1108" t="e">
        <f t="shared" ca="1" si="231"/>
        <v>#N/A</v>
      </c>
      <c r="AH1108" t="e">
        <f t="shared" ca="1" si="232"/>
        <v>#N/A</v>
      </c>
      <c r="AI1108" t="e">
        <f t="shared" ca="1" si="221"/>
        <v>#N/A</v>
      </c>
      <c r="AJ1108">
        <f t="shared" si="222"/>
        <v>9.988014382740711E-5</v>
      </c>
      <c r="AK1108">
        <f t="shared" si="223"/>
        <v>0</v>
      </c>
      <c r="AL1108" t="e">
        <f t="shared" ca="1" si="233"/>
        <v>#N/A</v>
      </c>
      <c r="AM1108" t="b">
        <f t="shared" si="224"/>
        <v>0</v>
      </c>
    </row>
    <row r="1109" spans="1:39" x14ac:dyDescent="0.3">
      <c r="A1109" t="s">
        <v>1257</v>
      </c>
      <c r="B1109" t="s">
        <v>1258</v>
      </c>
      <c r="C1109" t="s">
        <v>39</v>
      </c>
      <c r="D1109" t="s">
        <v>68</v>
      </c>
      <c r="E1109" t="s">
        <v>1259</v>
      </c>
      <c r="F1109" s="13" t="str">
        <f>_xlfn.CONCAT(wiz_6[[#This Row],[OCTY......]],",",wiz_6[[#This Row],[OS]])</f>
        <v>HARMONY   ,NC</v>
      </c>
      <c r="G1109" t="s">
        <v>44</v>
      </c>
      <c r="H1109" t="s">
        <v>1260</v>
      </c>
      <c r="I1109" s="13" t="str">
        <f>_xlfn.CONCAT(wiz_6[[#This Row],[DCTY......]], ",",wiz_6[[#This Row],[DS]])</f>
        <v>RAVENNA   ,KY</v>
      </c>
      <c r="J1109" t="str">
        <f>TRIM(CONCATENATE(wiz_6[[#This Row],[SHIPPER..................]],wiz_6[[#This Row],[ZIP2..]],wiz_6[[#This Row],[ZIP3..]]))</f>
        <v>b: MODERN TRANSPORT N| 2863440472</v>
      </c>
      <c r="K1109">
        <v>1</v>
      </c>
      <c r="L1109">
        <v>1.5</v>
      </c>
      <c r="M1109">
        <v>0.27</v>
      </c>
      <c r="N1109">
        <v>339</v>
      </c>
      <c r="O1109">
        <v>1</v>
      </c>
      <c r="P1109">
        <v>312</v>
      </c>
      <c r="Q1109">
        <v>0.55000000000000004</v>
      </c>
      <c r="R1109">
        <v>-20</v>
      </c>
      <c r="S1109">
        <v>-404</v>
      </c>
      <c r="T1109">
        <v>-40</v>
      </c>
      <c r="U1109">
        <v>-274</v>
      </c>
      <c r="V1109">
        <v>-718</v>
      </c>
      <c r="W1109">
        <v>30103</v>
      </c>
      <c r="X1109">
        <v>28634</v>
      </c>
      <c r="Y1109">
        <v>40472</v>
      </c>
      <c r="Z1109">
        <v>1.55</v>
      </c>
      <c r="AA1109">
        <f t="shared" si="225"/>
        <v>10012</v>
      </c>
      <c r="AB1109">
        <f t="shared" si="226"/>
        <v>-718</v>
      </c>
      <c r="AC1109">
        <f t="shared" si="227"/>
        <v>6159</v>
      </c>
      <c r="AD1109">
        <f t="shared" si="228"/>
        <v>0.6151618058330004</v>
      </c>
      <c r="AE1109">
        <f t="shared" si="229"/>
        <v>0</v>
      </c>
      <c r="AF1109" t="e">
        <f t="shared" ca="1" si="230"/>
        <v>#N/A</v>
      </c>
      <c r="AG1109" t="e">
        <f t="shared" ca="1" si="231"/>
        <v>#N/A</v>
      </c>
      <c r="AH1109" t="e">
        <f t="shared" ca="1" si="232"/>
        <v>#N/A</v>
      </c>
      <c r="AI1109" t="e">
        <f t="shared" ca="1" si="221"/>
        <v>#N/A</v>
      </c>
      <c r="AJ1109">
        <f t="shared" si="222"/>
        <v>9.988014382740711E-5</v>
      </c>
      <c r="AK1109">
        <f t="shared" si="223"/>
        <v>0</v>
      </c>
      <c r="AL1109" t="e">
        <f t="shared" ca="1" si="233"/>
        <v>#N/A</v>
      </c>
      <c r="AM1109" t="b">
        <f t="shared" si="224"/>
        <v>0</v>
      </c>
    </row>
    <row r="1110" spans="1:39" x14ac:dyDescent="0.3">
      <c r="A1110" t="s">
        <v>844</v>
      </c>
      <c r="B1110" t="s">
        <v>845</v>
      </c>
      <c r="C1110" t="s">
        <v>39</v>
      </c>
      <c r="D1110" t="s">
        <v>68</v>
      </c>
      <c r="E1110" t="s">
        <v>1261</v>
      </c>
      <c r="F1110" s="13" t="str">
        <f>_xlfn.CONCAT(wiz_6[[#This Row],[OCTY......]],",",wiz_6[[#This Row],[OS]])</f>
        <v>LENOIR    ,NC</v>
      </c>
      <c r="G1110" t="s">
        <v>176</v>
      </c>
      <c r="H1110" t="s">
        <v>1125</v>
      </c>
      <c r="I1110" s="13" t="str">
        <f>_xlfn.CONCAT(wiz_6[[#This Row],[DCTY......]], ",",wiz_6[[#This Row],[DS]])</f>
        <v>MUSKEGON  ,MI</v>
      </c>
      <c r="J1110" t="str">
        <f>TRIM(CONCATENATE(wiz_6[[#This Row],[SHIPPER..................]],wiz_6[[#This Row],[ZIP2..]],wiz_6[[#This Row],[ZIP3..]]))</f>
        <v>b: FIFTH WHEEL FREIGH| 2863349440</v>
      </c>
      <c r="K1110">
        <v>1</v>
      </c>
      <c r="L1110">
        <v>1.2</v>
      </c>
      <c r="M1110">
        <v>0.28000000000000003</v>
      </c>
      <c r="N1110">
        <v>709</v>
      </c>
      <c r="O1110">
        <v>1.1299999999999999</v>
      </c>
      <c r="P1110">
        <v>30</v>
      </c>
      <c r="Q1110">
        <v>0.25</v>
      </c>
      <c r="R1110">
        <v>-9</v>
      </c>
      <c r="S1110">
        <v>-9</v>
      </c>
      <c r="T1110">
        <v>114</v>
      </c>
      <c r="U1110">
        <v>-290</v>
      </c>
      <c r="V1110">
        <v>-185</v>
      </c>
      <c r="W1110">
        <v>28656</v>
      </c>
      <c r="X1110">
        <v>28633</v>
      </c>
      <c r="Y1110">
        <v>49440</v>
      </c>
      <c r="Z1110">
        <v>1.26</v>
      </c>
      <c r="AA1110">
        <f t="shared" si="225"/>
        <v>10012</v>
      </c>
      <c r="AB1110">
        <f t="shared" si="226"/>
        <v>-185</v>
      </c>
      <c r="AC1110">
        <f t="shared" si="227"/>
        <v>6159</v>
      </c>
      <c r="AD1110">
        <f t="shared" si="228"/>
        <v>0.6151618058330004</v>
      </c>
      <c r="AE1110">
        <f t="shared" si="229"/>
        <v>0</v>
      </c>
      <c r="AF1110" t="e">
        <f t="shared" ca="1" si="230"/>
        <v>#N/A</v>
      </c>
      <c r="AG1110" t="e">
        <f t="shared" ca="1" si="231"/>
        <v>#N/A</v>
      </c>
      <c r="AH1110" t="e">
        <f t="shared" ca="1" si="232"/>
        <v>#N/A</v>
      </c>
      <c r="AI1110" t="e">
        <f t="shared" ca="1" si="221"/>
        <v>#N/A</v>
      </c>
      <c r="AJ1110">
        <f t="shared" si="222"/>
        <v>9.988014382740711E-5</v>
      </c>
      <c r="AK1110">
        <f t="shared" si="223"/>
        <v>0</v>
      </c>
      <c r="AL1110" t="e">
        <f t="shared" ca="1" si="233"/>
        <v>#N/A</v>
      </c>
      <c r="AM1110" t="b">
        <f t="shared" si="224"/>
        <v>0</v>
      </c>
    </row>
    <row r="1111" spans="1:39" x14ac:dyDescent="0.3">
      <c r="A1111" t="s">
        <v>58</v>
      </c>
      <c r="B1111" t="s">
        <v>59</v>
      </c>
      <c r="C1111" t="s">
        <v>39</v>
      </c>
      <c r="D1111" t="s">
        <v>68</v>
      </c>
      <c r="E1111" t="s">
        <v>925</v>
      </c>
      <c r="F1111" s="13" t="str">
        <f>_xlfn.CONCAT(wiz_6[[#This Row],[OCTY......]],",",wiz_6[[#This Row],[OS]])</f>
        <v>HICKORY   ,NC</v>
      </c>
      <c r="G1111" t="s">
        <v>61</v>
      </c>
      <c r="H1111" t="s">
        <v>62</v>
      </c>
      <c r="I1111" s="13" t="str">
        <f>_xlfn.CONCAT(wiz_6[[#This Row],[DCTY......]], ",",wiz_6[[#This Row],[DS]])</f>
        <v>GREENFIELD,MO</v>
      </c>
      <c r="J1111" t="str">
        <f>TRIM(CONCATENATE(wiz_6[[#This Row],[SHIPPER..................]],wiz_6[[#This Row],[ZIP2..]],wiz_6[[#This Row],[ZIP3..]]))</f>
        <v>CENTRAL GARDEN AND PE| 2860165661</v>
      </c>
      <c r="K1111">
        <v>1</v>
      </c>
      <c r="L1111">
        <v>1.72</v>
      </c>
      <c r="M1111">
        <v>0.21</v>
      </c>
      <c r="N1111">
        <v>867</v>
      </c>
      <c r="O1111">
        <v>1.88</v>
      </c>
      <c r="P1111">
        <v>62</v>
      </c>
      <c r="Q1111">
        <v>0.3</v>
      </c>
      <c r="R1111">
        <v>0</v>
      </c>
      <c r="S1111">
        <v>-10</v>
      </c>
      <c r="T1111">
        <v>-48</v>
      </c>
      <c r="U1111">
        <v>-16</v>
      </c>
      <c r="V1111">
        <v>-74</v>
      </c>
      <c r="W1111">
        <v>28025</v>
      </c>
      <c r="X1111">
        <v>28601</v>
      </c>
      <c r="Y1111">
        <v>65661</v>
      </c>
      <c r="Z1111">
        <v>1.71</v>
      </c>
      <c r="AA1111">
        <f t="shared" si="225"/>
        <v>10012</v>
      </c>
      <c r="AB1111">
        <f t="shared" si="226"/>
        <v>-74</v>
      </c>
      <c r="AC1111">
        <f t="shared" si="227"/>
        <v>6159</v>
      </c>
      <c r="AD1111">
        <f t="shared" si="228"/>
        <v>0.6151618058330004</v>
      </c>
      <c r="AE1111">
        <f t="shared" si="229"/>
        <v>0</v>
      </c>
      <c r="AF1111" t="e">
        <f t="shared" ca="1" si="230"/>
        <v>#N/A</v>
      </c>
      <c r="AG1111" t="e">
        <f t="shared" ca="1" si="231"/>
        <v>#N/A</v>
      </c>
      <c r="AH1111" t="e">
        <f t="shared" ca="1" si="232"/>
        <v>#N/A</v>
      </c>
      <c r="AI1111" t="e">
        <f t="shared" ca="1" si="221"/>
        <v>#N/A</v>
      </c>
      <c r="AJ1111">
        <f t="shared" si="222"/>
        <v>9.988014382740711E-5</v>
      </c>
      <c r="AK1111">
        <f t="shared" si="223"/>
        <v>0</v>
      </c>
      <c r="AL1111" t="e">
        <f t="shared" ca="1" si="233"/>
        <v>#N/A</v>
      </c>
      <c r="AM1111" t="b">
        <f t="shared" si="224"/>
        <v>0</v>
      </c>
    </row>
    <row r="1112" spans="1:39" x14ac:dyDescent="0.3">
      <c r="A1112" t="s">
        <v>576</v>
      </c>
      <c r="B1112" t="s">
        <v>577</v>
      </c>
      <c r="C1112" t="s">
        <v>39</v>
      </c>
      <c r="D1112" t="s">
        <v>68</v>
      </c>
      <c r="E1112" t="s">
        <v>1261</v>
      </c>
      <c r="F1112" s="13" t="str">
        <f>_xlfn.CONCAT(wiz_6[[#This Row],[OCTY......]],",",wiz_6[[#This Row],[OS]])</f>
        <v>LENOIR    ,NC</v>
      </c>
      <c r="G1112" t="s">
        <v>66</v>
      </c>
      <c r="H1112" t="s">
        <v>589</v>
      </c>
      <c r="I1112" s="13" t="str">
        <f>_xlfn.CONCAT(wiz_6[[#This Row],[DCTY......]], ",",wiz_6[[#This Row],[DS]])</f>
        <v>NEW ALBANY,MS</v>
      </c>
      <c r="J1112" t="str">
        <f>TRIM(CONCATENATE(wiz_6[[#This Row],[SHIPPER..................]],wiz_6[[#This Row],[ZIP2..]],wiz_6[[#This Row],[ZIP3..]]))</f>
        <v>b: SUNTECK TRANSPORT | 2863338652</v>
      </c>
      <c r="K1112">
        <v>1</v>
      </c>
      <c r="L1112">
        <v>1.71</v>
      </c>
      <c r="M1112">
        <v>0.28000000000000003</v>
      </c>
      <c r="N1112">
        <v>577</v>
      </c>
      <c r="O1112">
        <v>1.79</v>
      </c>
      <c r="P1112">
        <v>115</v>
      </c>
      <c r="Q1112">
        <v>0.35</v>
      </c>
      <c r="R1112">
        <v>-40</v>
      </c>
      <c r="S1112">
        <v>-129</v>
      </c>
      <c r="T1112">
        <v>-163</v>
      </c>
      <c r="U1112">
        <v>213</v>
      </c>
      <c r="V1112">
        <v>-79</v>
      </c>
      <c r="W1112">
        <v>27420</v>
      </c>
      <c r="X1112">
        <v>28633</v>
      </c>
      <c r="Y1112">
        <v>38652</v>
      </c>
      <c r="Z1112">
        <v>1.77</v>
      </c>
      <c r="AA1112">
        <f t="shared" si="225"/>
        <v>10012</v>
      </c>
      <c r="AB1112">
        <f t="shared" si="226"/>
        <v>-79</v>
      </c>
      <c r="AC1112">
        <f t="shared" si="227"/>
        <v>6159</v>
      </c>
      <c r="AD1112">
        <f t="shared" si="228"/>
        <v>0.6151618058330004</v>
      </c>
      <c r="AE1112">
        <f t="shared" si="229"/>
        <v>0</v>
      </c>
      <c r="AF1112" t="e">
        <f t="shared" ca="1" si="230"/>
        <v>#N/A</v>
      </c>
      <c r="AG1112" t="e">
        <f t="shared" ca="1" si="231"/>
        <v>#N/A</v>
      </c>
      <c r="AH1112" t="e">
        <f t="shared" ca="1" si="232"/>
        <v>#N/A</v>
      </c>
      <c r="AI1112" t="e">
        <f t="shared" ca="1" si="221"/>
        <v>#N/A</v>
      </c>
      <c r="AJ1112">
        <f t="shared" si="222"/>
        <v>9.988014382740711E-5</v>
      </c>
      <c r="AK1112">
        <f t="shared" si="223"/>
        <v>0</v>
      </c>
      <c r="AL1112" t="e">
        <f t="shared" ca="1" si="233"/>
        <v>#N/A</v>
      </c>
      <c r="AM1112" t="b">
        <f t="shared" si="224"/>
        <v>0</v>
      </c>
    </row>
    <row r="1113" spans="1:39" x14ac:dyDescent="0.3">
      <c r="A1113" t="s">
        <v>461</v>
      </c>
      <c r="B1113" t="s">
        <v>462</v>
      </c>
      <c r="C1113" t="s">
        <v>39</v>
      </c>
      <c r="D1113" t="s">
        <v>68</v>
      </c>
      <c r="E1113" t="s">
        <v>925</v>
      </c>
      <c r="F1113" s="13" t="str">
        <f>_xlfn.CONCAT(wiz_6[[#This Row],[OCTY......]],",",wiz_6[[#This Row],[OS]])</f>
        <v>HICKORY   ,NC</v>
      </c>
      <c r="G1113" t="s">
        <v>87</v>
      </c>
      <c r="H1113" t="s">
        <v>381</v>
      </c>
      <c r="I1113" s="13" t="str">
        <f>_xlfn.CONCAT(wiz_6[[#This Row],[DCTY......]], ",",wiz_6[[#This Row],[DS]])</f>
        <v>CARROLLTON,OH</v>
      </c>
      <c r="J1113" t="str">
        <f>TRIM(CONCATENATE(wiz_6[[#This Row],[SHIPPER..................]],wiz_6[[#This Row],[ZIP2..]],wiz_6[[#This Row],[ZIP3..]]))</f>
        <v>b: COVENANT TRANSPORT| 2860144615</v>
      </c>
      <c r="K1113">
        <v>1</v>
      </c>
      <c r="L1113">
        <v>1.23</v>
      </c>
      <c r="M1113">
        <v>0.27</v>
      </c>
      <c r="N1113">
        <v>447</v>
      </c>
      <c r="O1113">
        <v>1.71</v>
      </c>
      <c r="P1113">
        <v>62</v>
      </c>
      <c r="Q1113">
        <v>0.3</v>
      </c>
      <c r="R1113">
        <v>14</v>
      </c>
      <c r="S1113">
        <v>-10</v>
      </c>
      <c r="T1113">
        <v>-195</v>
      </c>
      <c r="U1113">
        <v>-259</v>
      </c>
      <c r="V1113">
        <v>-464</v>
      </c>
      <c r="W1113">
        <v>28025</v>
      </c>
      <c r="X1113">
        <v>28601</v>
      </c>
      <c r="Y1113">
        <v>44615</v>
      </c>
      <c r="Z1113">
        <v>1.28</v>
      </c>
      <c r="AA1113">
        <f t="shared" si="225"/>
        <v>10012</v>
      </c>
      <c r="AB1113">
        <f t="shared" si="226"/>
        <v>-464</v>
      </c>
      <c r="AC1113">
        <f t="shared" si="227"/>
        <v>6159</v>
      </c>
      <c r="AD1113">
        <f t="shared" si="228"/>
        <v>0.6151618058330004</v>
      </c>
      <c r="AE1113">
        <f t="shared" si="229"/>
        <v>0</v>
      </c>
      <c r="AF1113" t="e">
        <f t="shared" ca="1" si="230"/>
        <v>#N/A</v>
      </c>
      <c r="AG1113" t="e">
        <f t="shared" ca="1" si="231"/>
        <v>#N/A</v>
      </c>
      <c r="AH1113" t="e">
        <f t="shared" ca="1" si="232"/>
        <v>#N/A</v>
      </c>
      <c r="AI1113" t="e">
        <f t="shared" ca="1" si="221"/>
        <v>#N/A</v>
      </c>
      <c r="AJ1113">
        <f t="shared" si="222"/>
        <v>9.988014382740711E-5</v>
      </c>
      <c r="AK1113">
        <f t="shared" si="223"/>
        <v>0</v>
      </c>
      <c r="AL1113" t="e">
        <f t="shared" ca="1" si="233"/>
        <v>#N/A</v>
      </c>
      <c r="AM1113" t="b">
        <f t="shared" si="224"/>
        <v>0</v>
      </c>
    </row>
    <row r="1114" spans="1:39" x14ac:dyDescent="0.3">
      <c r="A1114" t="s">
        <v>37</v>
      </c>
      <c r="B1114" t="s">
        <v>38</v>
      </c>
      <c r="C1114" t="s">
        <v>39</v>
      </c>
      <c r="D1114" t="s">
        <v>68</v>
      </c>
      <c r="E1114" t="s">
        <v>231</v>
      </c>
      <c r="F1114" s="13" t="str">
        <f>_xlfn.CONCAT(wiz_6[[#This Row],[OCTY......]],",",wiz_6[[#This Row],[OS]])</f>
        <v>STATESVILL,NC</v>
      </c>
      <c r="G1114" t="s">
        <v>87</v>
      </c>
      <c r="H1114" t="s">
        <v>689</v>
      </c>
      <c r="I1114" s="13" t="str">
        <f>_xlfn.CONCAT(wiz_6[[#This Row],[DCTY......]], ",",wiz_6[[#This Row],[DS]])</f>
        <v>MOUNT VERN,OH</v>
      </c>
      <c r="J1114" t="str">
        <f>TRIM(CONCATENATE(wiz_6[[#This Row],[SHIPPER..................]],wiz_6[[#This Row],[ZIP2..]],wiz_6[[#This Row],[ZIP3..]]))</f>
        <v>b: C H ROBINSON | 2862543050</v>
      </c>
      <c r="K1114">
        <v>1</v>
      </c>
      <c r="L1114">
        <v>1.27</v>
      </c>
      <c r="M1114">
        <v>0.27</v>
      </c>
      <c r="N1114">
        <v>406</v>
      </c>
      <c r="O1114">
        <v>0.89</v>
      </c>
      <c r="P1114">
        <v>151</v>
      </c>
      <c r="Q1114">
        <v>0.4</v>
      </c>
      <c r="R1114">
        <v>17</v>
      </c>
      <c r="S1114">
        <v>-500</v>
      </c>
      <c r="T1114">
        <v>-1</v>
      </c>
      <c r="U1114">
        <v>-43</v>
      </c>
      <c r="V1114">
        <v>-544</v>
      </c>
      <c r="W1114">
        <v>24000</v>
      </c>
      <c r="X1114">
        <v>28625</v>
      </c>
      <c r="Y1114">
        <v>43050</v>
      </c>
      <c r="Z1114">
        <v>1.32</v>
      </c>
      <c r="AA1114">
        <f t="shared" si="225"/>
        <v>10012</v>
      </c>
      <c r="AB1114">
        <f t="shared" si="226"/>
        <v>-544</v>
      </c>
      <c r="AC1114">
        <f t="shared" si="227"/>
        <v>6159</v>
      </c>
      <c r="AD1114">
        <f t="shared" si="228"/>
        <v>0.6151618058330004</v>
      </c>
      <c r="AE1114">
        <f t="shared" si="229"/>
        <v>0</v>
      </c>
      <c r="AF1114" t="e">
        <f t="shared" ca="1" si="230"/>
        <v>#N/A</v>
      </c>
      <c r="AG1114" t="e">
        <f t="shared" ca="1" si="231"/>
        <v>#N/A</v>
      </c>
      <c r="AH1114" t="e">
        <f t="shared" ca="1" si="232"/>
        <v>#N/A</v>
      </c>
      <c r="AI1114" t="e">
        <f t="shared" ca="1" si="221"/>
        <v>#N/A</v>
      </c>
      <c r="AJ1114">
        <f t="shared" si="222"/>
        <v>9.988014382740711E-5</v>
      </c>
      <c r="AK1114">
        <f t="shared" si="223"/>
        <v>0</v>
      </c>
      <c r="AL1114" t="e">
        <f t="shared" ca="1" si="233"/>
        <v>#N/A</v>
      </c>
      <c r="AM1114" t="b">
        <f t="shared" si="224"/>
        <v>0</v>
      </c>
    </row>
    <row r="1115" spans="1:39" x14ac:dyDescent="0.3">
      <c r="A1115" t="s">
        <v>635</v>
      </c>
      <c r="B1115" t="s">
        <v>636</v>
      </c>
      <c r="C1115" t="s">
        <v>39</v>
      </c>
      <c r="D1115" t="s">
        <v>68</v>
      </c>
      <c r="E1115" t="s">
        <v>948</v>
      </c>
      <c r="F1115" s="13" t="str">
        <f>_xlfn.CONCAT(wiz_6[[#This Row],[OCTY......]],",",wiz_6[[#This Row],[OS]])</f>
        <v>CLAREMONT ,NC</v>
      </c>
      <c r="G1115" t="s">
        <v>87</v>
      </c>
      <c r="H1115" t="s">
        <v>233</v>
      </c>
      <c r="I1115" s="13" t="str">
        <f>_xlfn.CONCAT(wiz_6[[#This Row],[DCTY......]], ",",wiz_6[[#This Row],[DS]])</f>
        <v>GROVE CITY,OH</v>
      </c>
      <c r="J1115" t="str">
        <f>TRIM(CONCATENATE(wiz_6[[#This Row],[SHIPPER..................]],wiz_6[[#This Row],[ZIP2..]],wiz_6[[#This Row],[ZIP3..]]))</f>
        <v>WILLIAMS SONOMA | 2861043123</v>
      </c>
      <c r="K1115">
        <v>2</v>
      </c>
      <c r="L1115">
        <v>1.38</v>
      </c>
      <c r="M1115">
        <v>0.13</v>
      </c>
      <c r="N1115">
        <v>399</v>
      </c>
      <c r="O1115">
        <v>0.65</v>
      </c>
      <c r="P1115">
        <v>71</v>
      </c>
      <c r="Q1115">
        <v>0.28000000000000003</v>
      </c>
      <c r="R1115">
        <v>73</v>
      </c>
      <c r="S1115">
        <v>-58</v>
      </c>
      <c r="T1115">
        <v>29</v>
      </c>
      <c r="U1115">
        <v>-57</v>
      </c>
      <c r="V1115">
        <v>-86</v>
      </c>
      <c r="W1115">
        <v>29706</v>
      </c>
      <c r="X1115">
        <v>28610</v>
      </c>
      <c r="Y1115">
        <v>43123</v>
      </c>
      <c r="Z1115">
        <v>1.29</v>
      </c>
      <c r="AA1115">
        <f t="shared" si="225"/>
        <v>10012</v>
      </c>
      <c r="AB1115">
        <f t="shared" si="226"/>
        <v>-172</v>
      </c>
      <c r="AC1115">
        <f t="shared" si="227"/>
        <v>6159</v>
      </c>
      <c r="AD1115">
        <f t="shared" si="228"/>
        <v>0.6151618058330004</v>
      </c>
      <c r="AE1115">
        <f t="shared" si="229"/>
        <v>0</v>
      </c>
      <c r="AF1115" t="e">
        <f t="shared" ca="1" si="230"/>
        <v>#N/A</v>
      </c>
      <c r="AG1115" t="e">
        <f t="shared" ca="1" si="231"/>
        <v>#N/A</v>
      </c>
      <c r="AH1115" t="e">
        <f t="shared" ca="1" si="232"/>
        <v>#N/A</v>
      </c>
      <c r="AI1115" t="e">
        <f t="shared" ca="1" si="221"/>
        <v>#N/A</v>
      </c>
      <c r="AJ1115">
        <f t="shared" si="222"/>
        <v>1.9976028765481422E-4</v>
      </c>
      <c r="AK1115">
        <f t="shared" si="223"/>
        <v>0</v>
      </c>
      <c r="AL1115" t="e">
        <f t="shared" ca="1" si="233"/>
        <v>#N/A</v>
      </c>
      <c r="AM1115" t="b">
        <f t="shared" si="224"/>
        <v>0</v>
      </c>
    </row>
    <row r="1116" spans="1:39" x14ac:dyDescent="0.3">
      <c r="A1116" t="s">
        <v>539</v>
      </c>
      <c r="B1116" t="s">
        <v>540</v>
      </c>
      <c r="C1116" t="s">
        <v>39</v>
      </c>
      <c r="D1116" t="s">
        <v>68</v>
      </c>
      <c r="E1116" t="s">
        <v>1262</v>
      </c>
      <c r="F1116" s="13" t="str">
        <f>_xlfn.CONCAT(wiz_6[[#This Row],[OCTY......]],",",wiz_6[[#This Row],[OS]])</f>
        <v>LINCOLNTON,NC</v>
      </c>
      <c r="G1116" t="s">
        <v>87</v>
      </c>
      <c r="H1116" t="s">
        <v>415</v>
      </c>
      <c r="I1116" s="13" t="str">
        <f>_xlfn.CONCAT(wiz_6[[#This Row],[DCTY......]], ",",wiz_6[[#This Row],[DS]])</f>
        <v>MONROE    ,OH</v>
      </c>
      <c r="J1116" t="str">
        <f>TRIM(CONCATENATE(wiz_6[[#This Row],[SHIPPER..................]],wiz_6[[#This Row],[ZIP2..]],wiz_6[[#This Row],[ZIP3..]]))</f>
        <v>HOME DEPOT | 2860345050</v>
      </c>
      <c r="K1116">
        <v>15</v>
      </c>
      <c r="L1116">
        <v>1.68</v>
      </c>
      <c r="M1116">
        <v>0.2</v>
      </c>
      <c r="N1116">
        <v>450</v>
      </c>
      <c r="O1116">
        <v>0.8</v>
      </c>
      <c r="P1116">
        <v>42</v>
      </c>
      <c r="Q1116">
        <v>0.26</v>
      </c>
      <c r="R1116">
        <v>2</v>
      </c>
      <c r="S1116">
        <v>-19</v>
      </c>
      <c r="T1116">
        <v>20</v>
      </c>
      <c r="U1116">
        <v>225</v>
      </c>
      <c r="V1116">
        <v>226</v>
      </c>
      <c r="W1116">
        <v>28601</v>
      </c>
      <c r="X1116">
        <v>28603</v>
      </c>
      <c r="Y1116">
        <v>45050</v>
      </c>
      <c r="Z1116">
        <v>1.66</v>
      </c>
      <c r="AA1116">
        <f t="shared" si="225"/>
        <v>10012</v>
      </c>
      <c r="AB1116">
        <f t="shared" si="226"/>
        <v>3390</v>
      </c>
      <c r="AC1116">
        <f t="shared" si="227"/>
        <v>6159</v>
      </c>
      <c r="AD1116">
        <f t="shared" si="228"/>
        <v>0.6151618058330004</v>
      </c>
      <c r="AE1116">
        <f t="shared" si="229"/>
        <v>0</v>
      </c>
      <c r="AF1116" t="e">
        <f t="shared" ca="1" si="230"/>
        <v>#N/A</v>
      </c>
      <c r="AG1116" t="e">
        <f t="shared" ca="1" si="231"/>
        <v>#N/A</v>
      </c>
      <c r="AH1116" t="e">
        <f t="shared" ca="1" si="232"/>
        <v>#N/A</v>
      </c>
      <c r="AI1116" t="e">
        <f t="shared" ca="1" si="221"/>
        <v>#N/A</v>
      </c>
      <c r="AJ1116">
        <f t="shared" si="222"/>
        <v>1.4982021574111066E-3</v>
      </c>
      <c r="AK1116">
        <f t="shared" si="223"/>
        <v>0</v>
      </c>
      <c r="AL1116" t="e">
        <f t="shared" ca="1" si="233"/>
        <v>#N/A</v>
      </c>
      <c r="AM1116" t="b">
        <f t="shared" si="224"/>
        <v>0</v>
      </c>
    </row>
    <row r="1117" spans="1:39" x14ac:dyDescent="0.3">
      <c r="A1117" t="s">
        <v>539</v>
      </c>
      <c r="B1117" t="s">
        <v>540</v>
      </c>
      <c r="C1117" t="s">
        <v>39</v>
      </c>
      <c r="D1117" t="s">
        <v>68</v>
      </c>
      <c r="E1117" t="s">
        <v>231</v>
      </c>
      <c r="F1117" s="13" t="str">
        <f>_xlfn.CONCAT(wiz_6[[#This Row],[OCTY......]],",",wiz_6[[#This Row],[OS]])</f>
        <v>STATESVILL,NC</v>
      </c>
      <c r="G1117" t="s">
        <v>87</v>
      </c>
      <c r="H1117" t="s">
        <v>415</v>
      </c>
      <c r="I1117" s="13" t="str">
        <f>_xlfn.CONCAT(wiz_6[[#This Row],[DCTY......]], ",",wiz_6[[#This Row],[DS]])</f>
        <v>MONROE    ,OH</v>
      </c>
      <c r="J1117" t="str">
        <f>TRIM(CONCATENATE(wiz_6[[#This Row],[SHIPPER..................]],wiz_6[[#This Row],[ZIP2..]],wiz_6[[#This Row],[ZIP3..]]))</f>
        <v>HOME DEPOT | 2862545050</v>
      </c>
      <c r="K1117">
        <v>1</v>
      </c>
      <c r="L1117">
        <v>1.76</v>
      </c>
      <c r="M1117">
        <v>0.21</v>
      </c>
      <c r="N1117">
        <v>424</v>
      </c>
      <c r="O1117">
        <v>1.42</v>
      </c>
      <c r="P1117">
        <v>0</v>
      </c>
      <c r="Q1117">
        <v>0.25</v>
      </c>
      <c r="R1117">
        <v>41</v>
      </c>
      <c r="S1117">
        <v>-28</v>
      </c>
      <c r="T1117">
        <v>-127</v>
      </c>
      <c r="U1117">
        <v>206</v>
      </c>
      <c r="V1117">
        <v>51</v>
      </c>
      <c r="W1117">
        <v>28625</v>
      </c>
      <c r="X1117">
        <v>28625</v>
      </c>
      <c r="Y1117">
        <v>45050</v>
      </c>
      <c r="Z1117">
        <v>1.75</v>
      </c>
      <c r="AA1117">
        <f t="shared" si="225"/>
        <v>10012</v>
      </c>
      <c r="AB1117">
        <f t="shared" si="226"/>
        <v>51</v>
      </c>
      <c r="AC1117">
        <f t="shared" si="227"/>
        <v>6159</v>
      </c>
      <c r="AD1117">
        <f t="shared" si="228"/>
        <v>0.6151618058330004</v>
      </c>
      <c r="AE1117">
        <f t="shared" si="229"/>
        <v>0</v>
      </c>
      <c r="AF1117" t="e">
        <f t="shared" ca="1" si="230"/>
        <v>#N/A</v>
      </c>
      <c r="AG1117" t="e">
        <f t="shared" ca="1" si="231"/>
        <v>#N/A</v>
      </c>
      <c r="AH1117" t="e">
        <f t="shared" ca="1" si="232"/>
        <v>#N/A</v>
      </c>
      <c r="AI1117" t="e">
        <f t="shared" ca="1" si="221"/>
        <v>#N/A</v>
      </c>
      <c r="AJ1117">
        <f t="shared" si="222"/>
        <v>9.988014382740711E-5</v>
      </c>
      <c r="AK1117">
        <f t="shared" si="223"/>
        <v>0</v>
      </c>
      <c r="AL1117" t="e">
        <f t="shared" ca="1" si="233"/>
        <v>#N/A</v>
      </c>
      <c r="AM1117" t="b">
        <f t="shared" si="224"/>
        <v>0</v>
      </c>
    </row>
    <row r="1118" spans="1:39" x14ac:dyDescent="0.3">
      <c r="A1118" t="s">
        <v>539</v>
      </c>
      <c r="B1118" t="s">
        <v>540</v>
      </c>
      <c r="C1118" t="s">
        <v>39</v>
      </c>
      <c r="D1118" t="s">
        <v>68</v>
      </c>
      <c r="E1118" t="s">
        <v>1262</v>
      </c>
      <c r="F1118" s="13" t="str">
        <f>_xlfn.CONCAT(wiz_6[[#This Row],[OCTY......]],",",wiz_6[[#This Row],[OS]])</f>
        <v>LINCOLNTON,NC</v>
      </c>
      <c r="G1118" t="s">
        <v>87</v>
      </c>
      <c r="H1118" t="s">
        <v>121</v>
      </c>
      <c r="I1118" s="13" t="str">
        <f>_xlfn.CONCAT(wiz_6[[#This Row],[DCTY......]], ",",wiz_6[[#This Row],[DS]])</f>
        <v>VAN BUREN ,OH</v>
      </c>
      <c r="J1118" t="str">
        <f>TRIM(CONCATENATE(wiz_6[[#This Row],[SHIPPER..................]],wiz_6[[#This Row],[ZIP2..]],wiz_6[[#This Row],[ZIP3..]]))</f>
        <v>HOME DEPOT | 2860345889</v>
      </c>
      <c r="K1118">
        <v>2</v>
      </c>
      <c r="L1118">
        <v>1.65</v>
      </c>
      <c r="M1118">
        <v>0.21</v>
      </c>
      <c r="N1118">
        <v>518</v>
      </c>
      <c r="O1118">
        <v>1.21</v>
      </c>
      <c r="P1118">
        <v>32</v>
      </c>
      <c r="Q1118">
        <v>0.25</v>
      </c>
      <c r="R1118">
        <v>41</v>
      </c>
      <c r="S1118">
        <v>-19</v>
      </c>
      <c r="T1118">
        <v>-39</v>
      </c>
      <c r="U1118">
        <v>99</v>
      </c>
      <c r="V1118">
        <v>41</v>
      </c>
      <c r="W1118">
        <v>28601</v>
      </c>
      <c r="X1118">
        <v>28603</v>
      </c>
      <c r="Y1118">
        <v>45889</v>
      </c>
      <c r="Z1118">
        <v>1.64</v>
      </c>
      <c r="AA1118">
        <f t="shared" si="225"/>
        <v>10012</v>
      </c>
      <c r="AB1118">
        <f t="shared" si="226"/>
        <v>82</v>
      </c>
      <c r="AC1118">
        <f t="shared" si="227"/>
        <v>6159</v>
      </c>
      <c r="AD1118">
        <f t="shared" si="228"/>
        <v>0.6151618058330004</v>
      </c>
      <c r="AE1118">
        <f t="shared" si="229"/>
        <v>0</v>
      </c>
      <c r="AF1118" t="e">
        <f t="shared" ca="1" si="230"/>
        <v>#N/A</v>
      </c>
      <c r="AG1118" t="e">
        <f t="shared" ca="1" si="231"/>
        <v>#N/A</v>
      </c>
      <c r="AH1118" t="e">
        <f t="shared" ca="1" si="232"/>
        <v>#N/A</v>
      </c>
      <c r="AI1118" t="e">
        <f t="shared" ca="1" si="221"/>
        <v>#N/A</v>
      </c>
      <c r="AJ1118">
        <f t="shared" si="222"/>
        <v>1.9976028765481422E-4</v>
      </c>
      <c r="AK1118">
        <f t="shared" si="223"/>
        <v>0</v>
      </c>
      <c r="AL1118" t="e">
        <f t="shared" ca="1" si="233"/>
        <v>#N/A</v>
      </c>
      <c r="AM1118" t="b">
        <f t="shared" si="224"/>
        <v>0</v>
      </c>
    </row>
    <row r="1119" spans="1:39" x14ac:dyDescent="0.3">
      <c r="A1119" t="s">
        <v>539</v>
      </c>
      <c r="B1119" t="s">
        <v>540</v>
      </c>
      <c r="C1119" t="s">
        <v>39</v>
      </c>
      <c r="D1119" t="s">
        <v>68</v>
      </c>
      <c r="E1119" t="s">
        <v>231</v>
      </c>
      <c r="F1119" s="13" t="str">
        <f>_xlfn.CONCAT(wiz_6[[#This Row],[OCTY......]],",",wiz_6[[#This Row],[OS]])</f>
        <v>STATESVILL,NC</v>
      </c>
      <c r="G1119" t="s">
        <v>87</v>
      </c>
      <c r="H1119" t="s">
        <v>121</v>
      </c>
      <c r="I1119" s="13" t="str">
        <f>_xlfn.CONCAT(wiz_6[[#This Row],[DCTY......]], ",",wiz_6[[#This Row],[DS]])</f>
        <v>VAN BUREN ,OH</v>
      </c>
      <c r="J1119" t="str">
        <f>TRIM(CONCATENATE(wiz_6[[#This Row],[SHIPPER..................]],wiz_6[[#This Row],[ZIP2..]],wiz_6[[#This Row],[ZIP3..]]))</f>
        <v>HOME DEPOT | 2862545889</v>
      </c>
      <c r="K1119">
        <v>28</v>
      </c>
      <c r="L1119">
        <v>1.55</v>
      </c>
      <c r="M1119">
        <v>0.2</v>
      </c>
      <c r="N1119">
        <v>482</v>
      </c>
      <c r="O1119">
        <v>0.92</v>
      </c>
      <c r="P1119">
        <v>49</v>
      </c>
      <c r="Q1119">
        <v>0.28000000000000003</v>
      </c>
      <c r="R1119">
        <v>42</v>
      </c>
      <c r="S1119">
        <v>-28</v>
      </c>
      <c r="T1119">
        <v>11</v>
      </c>
      <c r="U1119">
        <v>28</v>
      </c>
      <c r="V1119">
        <v>11</v>
      </c>
      <c r="W1119">
        <v>29730</v>
      </c>
      <c r="X1119">
        <v>28625</v>
      </c>
      <c r="Y1119">
        <v>45889</v>
      </c>
      <c r="Z1119">
        <v>1.53</v>
      </c>
      <c r="AA1119">
        <f t="shared" si="225"/>
        <v>10012</v>
      </c>
      <c r="AB1119">
        <f t="shared" si="226"/>
        <v>308</v>
      </c>
      <c r="AC1119">
        <f t="shared" si="227"/>
        <v>6159</v>
      </c>
      <c r="AD1119">
        <f t="shared" si="228"/>
        <v>0.6151618058330004</v>
      </c>
      <c r="AE1119">
        <f t="shared" si="229"/>
        <v>0</v>
      </c>
      <c r="AF1119" t="e">
        <f t="shared" ca="1" si="230"/>
        <v>#N/A</v>
      </c>
      <c r="AG1119" t="e">
        <f t="shared" ca="1" si="231"/>
        <v>#N/A</v>
      </c>
      <c r="AH1119" t="e">
        <f t="shared" ca="1" si="232"/>
        <v>#N/A</v>
      </c>
      <c r="AI1119" t="e">
        <f t="shared" ca="1" si="221"/>
        <v>#N/A</v>
      </c>
      <c r="AJ1119">
        <f t="shared" si="222"/>
        <v>2.796644027167399E-3</v>
      </c>
      <c r="AK1119">
        <f t="shared" si="223"/>
        <v>0</v>
      </c>
      <c r="AL1119" t="e">
        <f t="shared" ca="1" si="233"/>
        <v>#N/A</v>
      </c>
      <c r="AM1119" t="b">
        <f t="shared" si="224"/>
        <v>0</v>
      </c>
    </row>
    <row r="1120" spans="1:39" x14ac:dyDescent="0.3">
      <c r="A1120" t="s">
        <v>1263</v>
      </c>
      <c r="B1120" t="s">
        <v>1264</v>
      </c>
      <c r="C1120" t="s">
        <v>39</v>
      </c>
      <c r="D1120" t="s">
        <v>68</v>
      </c>
      <c r="E1120" t="s">
        <v>1265</v>
      </c>
      <c r="F1120" s="13" t="str">
        <f>_xlfn.CONCAT(wiz_6[[#This Row],[OCTY......]],",",wiz_6[[#This Row],[OS]])</f>
        <v>WILKESBORO,NC</v>
      </c>
      <c r="G1120" t="s">
        <v>70</v>
      </c>
      <c r="H1120" t="s">
        <v>603</v>
      </c>
      <c r="I1120" s="13" t="str">
        <f>_xlfn.CONCAT(wiz_6[[#This Row],[DCTY......]], ",",wiz_6[[#This Row],[DS]])</f>
        <v>DAYTON    ,TN</v>
      </c>
      <c r="J1120" t="str">
        <f>TRIM(CONCATENATE(wiz_6[[#This Row],[SHIPPER..................]],wiz_6[[#This Row],[ZIP2..]],wiz_6[[#This Row],[ZIP3..]]))</f>
        <v>b: WEST MOTOR FREIGHT| 2869737321</v>
      </c>
      <c r="K1120">
        <v>1</v>
      </c>
      <c r="L1120">
        <v>1.83</v>
      </c>
      <c r="M1120">
        <v>0.28000000000000003</v>
      </c>
      <c r="N1120">
        <v>272</v>
      </c>
      <c r="O1120">
        <v>0.79</v>
      </c>
      <c r="P1120">
        <v>47</v>
      </c>
      <c r="Q1120">
        <v>0.25</v>
      </c>
      <c r="R1120">
        <v>-19</v>
      </c>
      <c r="S1120">
        <v>-31</v>
      </c>
      <c r="T1120">
        <v>-60</v>
      </c>
      <c r="U1120">
        <v>5</v>
      </c>
      <c r="V1120">
        <v>-86</v>
      </c>
      <c r="W1120">
        <v>28625</v>
      </c>
      <c r="X1120">
        <v>28697</v>
      </c>
      <c r="Y1120">
        <v>37321</v>
      </c>
      <c r="Z1120">
        <v>1.89</v>
      </c>
      <c r="AA1120">
        <f t="shared" si="225"/>
        <v>10012</v>
      </c>
      <c r="AB1120">
        <f t="shared" si="226"/>
        <v>-86</v>
      </c>
      <c r="AC1120">
        <f t="shared" si="227"/>
        <v>6159</v>
      </c>
      <c r="AD1120">
        <f t="shared" si="228"/>
        <v>0.6151618058330004</v>
      </c>
      <c r="AE1120">
        <f t="shared" si="229"/>
        <v>0</v>
      </c>
      <c r="AF1120" t="e">
        <f t="shared" ca="1" si="230"/>
        <v>#N/A</v>
      </c>
      <c r="AG1120" t="e">
        <f t="shared" ca="1" si="231"/>
        <v>#N/A</v>
      </c>
      <c r="AH1120" t="e">
        <f t="shared" ca="1" si="232"/>
        <v>#N/A</v>
      </c>
      <c r="AI1120" t="e">
        <f t="shared" ca="1" si="221"/>
        <v>#N/A</v>
      </c>
      <c r="AJ1120">
        <f t="shared" si="222"/>
        <v>9.988014382740711E-5</v>
      </c>
      <c r="AK1120">
        <f t="shared" si="223"/>
        <v>0</v>
      </c>
      <c r="AL1120" t="e">
        <f t="shared" ca="1" si="233"/>
        <v>#N/A</v>
      </c>
      <c r="AM1120" t="b">
        <f t="shared" si="224"/>
        <v>0</v>
      </c>
    </row>
    <row r="1121" spans="1:39" x14ac:dyDescent="0.3">
      <c r="A1121" t="s">
        <v>37</v>
      </c>
      <c r="B1121" t="s">
        <v>38</v>
      </c>
      <c r="C1121" t="s">
        <v>39</v>
      </c>
      <c r="D1121" t="s">
        <v>68</v>
      </c>
      <c r="E1121" t="s">
        <v>1242</v>
      </c>
      <c r="F1121" s="13" t="str">
        <f>_xlfn.CONCAT(wiz_6[[#This Row],[OCTY......]],",",wiz_6[[#This Row],[OS]])</f>
        <v>MOORESVILL,NC</v>
      </c>
      <c r="G1121" t="s">
        <v>70</v>
      </c>
      <c r="H1121" t="s">
        <v>1266</v>
      </c>
      <c r="I1121" s="13" t="str">
        <f>_xlfn.CONCAT(wiz_6[[#This Row],[DCTY......]], ",",wiz_6[[#This Row],[DS]])</f>
        <v>TRENTON   ,TN</v>
      </c>
      <c r="J1121" t="str">
        <f>TRIM(CONCATENATE(wiz_6[[#This Row],[SHIPPER..................]],wiz_6[[#This Row],[ZIP2..]],wiz_6[[#This Row],[ZIP3..]]))</f>
        <v>b: C H ROBINSON | 2811538382</v>
      </c>
      <c r="K1121">
        <v>3</v>
      </c>
      <c r="L1121">
        <v>0.83</v>
      </c>
      <c r="M1121">
        <v>0.27</v>
      </c>
      <c r="N1121">
        <v>562</v>
      </c>
      <c r="O1121">
        <v>0.83</v>
      </c>
      <c r="P1121">
        <v>26</v>
      </c>
      <c r="Q1121">
        <v>0.25</v>
      </c>
      <c r="R1121">
        <v>-33</v>
      </c>
      <c r="S1121">
        <v>19</v>
      </c>
      <c r="T1121">
        <v>64</v>
      </c>
      <c r="U1121">
        <v>-41</v>
      </c>
      <c r="V1121">
        <v>42</v>
      </c>
      <c r="W1121">
        <v>28201</v>
      </c>
      <c r="X1121">
        <v>28115</v>
      </c>
      <c r="Y1121">
        <v>38382</v>
      </c>
      <c r="Z1121">
        <v>0.88</v>
      </c>
      <c r="AA1121">
        <f t="shared" si="225"/>
        <v>10012</v>
      </c>
      <c r="AB1121">
        <f t="shared" si="226"/>
        <v>126</v>
      </c>
      <c r="AC1121">
        <f t="shared" si="227"/>
        <v>6159</v>
      </c>
      <c r="AD1121">
        <f t="shared" si="228"/>
        <v>0.6151618058330004</v>
      </c>
      <c r="AE1121">
        <f t="shared" si="229"/>
        <v>0</v>
      </c>
      <c r="AF1121" t="e">
        <f t="shared" ca="1" si="230"/>
        <v>#N/A</v>
      </c>
      <c r="AG1121" t="e">
        <f t="shared" ca="1" si="231"/>
        <v>#N/A</v>
      </c>
      <c r="AH1121" t="e">
        <f t="shared" ca="1" si="232"/>
        <v>#N/A</v>
      </c>
      <c r="AI1121" t="e">
        <f t="shared" ca="1" si="221"/>
        <v>#N/A</v>
      </c>
      <c r="AJ1121">
        <f t="shared" si="222"/>
        <v>2.9964043148222132E-4</v>
      </c>
      <c r="AK1121">
        <f t="shared" si="223"/>
        <v>0</v>
      </c>
      <c r="AL1121" t="e">
        <f t="shared" ca="1" si="233"/>
        <v>#N/A</v>
      </c>
      <c r="AM1121" t="b">
        <f t="shared" si="224"/>
        <v>0</v>
      </c>
    </row>
    <row r="1122" spans="1:39" x14ac:dyDescent="0.3">
      <c r="A1122" t="s">
        <v>1267</v>
      </c>
      <c r="B1122" t="s">
        <v>1268</v>
      </c>
      <c r="C1122" t="s">
        <v>39</v>
      </c>
      <c r="D1122" t="s">
        <v>68</v>
      </c>
      <c r="E1122" t="s">
        <v>1269</v>
      </c>
      <c r="F1122" s="13" t="str">
        <f>_xlfn.CONCAT(wiz_6[[#This Row],[OCTY......]],",",wiz_6[[#This Row],[OS]])</f>
        <v>BOONVILLE ,NC</v>
      </c>
      <c r="G1122" t="s">
        <v>70</v>
      </c>
      <c r="H1122" t="s">
        <v>194</v>
      </c>
      <c r="I1122" s="13" t="str">
        <f>_xlfn.CONCAT(wiz_6[[#This Row],[DCTY......]], ",",wiz_6[[#This Row],[DS]])</f>
        <v>UNION CITY,TN</v>
      </c>
      <c r="J1122" t="str">
        <f>TRIM(CONCATENATE(wiz_6[[#This Row],[SHIPPER..................]],wiz_6[[#This Row],[ZIP2..]],wiz_6[[#This Row],[ZIP3..]]))</f>
        <v>MVP GROUP | 2701138261</v>
      </c>
      <c r="K1122">
        <v>5</v>
      </c>
      <c r="L1122">
        <v>1.19</v>
      </c>
      <c r="M1122">
        <v>0.27</v>
      </c>
      <c r="N1122">
        <v>610</v>
      </c>
      <c r="O1122">
        <v>1.0900000000000001</v>
      </c>
      <c r="P1122">
        <v>44</v>
      </c>
      <c r="Q1122">
        <v>0.27</v>
      </c>
      <c r="R1122">
        <v>-36</v>
      </c>
      <c r="S1122">
        <v>-23</v>
      </c>
      <c r="T1122">
        <v>29</v>
      </c>
      <c r="U1122">
        <v>173</v>
      </c>
      <c r="V1122">
        <v>179</v>
      </c>
      <c r="W1122">
        <v>28656</v>
      </c>
      <c r="X1122">
        <v>27011</v>
      </c>
      <c r="Y1122">
        <v>38261</v>
      </c>
      <c r="Z1122">
        <v>1.24</v>
      </c>
      <c r="AA1122">
        <f t="shared" si="225"/>
        <v>10012</v>
      </c>
      <c r="AB1122">
        <f t="shared" si="226"/>
        <v>895</v>
      </c>
      <c r="AC1122">
        <f t="shared" si="227"/>
        <v>6159</v>
      </c>
      <c r="AD1122">
        <f t="shared" si="228"/>
        <v>0.6151618058330004</v>
      </c>
      <c r="AE1122">
        <f t="shared" si="229"/>
        <v>0</v>
      </c>
      <c r="AF1122" t="e">
        <f t="shared" ca="1" si="230"/>
        <v>#N/A</v>
      </c>
      <c r="AG1122" t="e">
        <f t="shared" ca="1" si="231"/>
        <v>#N/A</v>
      </c>
      <c r="AH1122" t="e">
        <f t="shared" ca="1" si="232"/>
        <v>#N/A</v>
      </c>
      <c r="AI1122" t="e">
        <f t="shared" ca="1" si="221"/>
        <v>#N/A</v>
      </c>
      <c r="AJ1122">
        <f t="shared" si="222"/>
        <v>4.9940071913703551E-4</v>
      </c>
      <c r="AK1122">
        <f t="shared" si="223"/>
        <v>0</v>
      </c>
      <c r="AL1122" t="e">
        <f t="shared" ca="1" si="233"/>
        <v>#N/A</v>
      </c>
      <c r="AM1122" t="b">
        <f t="shared" si="224"/>
        <v>0</v>
      </c>
    </row>
    <row r="1123" spans="1:39" x14ac:dyDescent="0.3">
      <c r="A1123" t="s">
        <v>1267</v>
      </c>
      <c r="B1123" t="s">
        <v>1268</v>
      </c>
      <c r="C1123" t="s">
        <v>39</v>
      </c>
      <c r="D1123" t="s">
        <v>68</v>
      </c>
      <c r="E1123" t="s">
        <v>1270</v>
      </c>
      <c r="F1123" s="13" t="str">
        <f>_xlfn.CONCAT(wiz_6[[#This Row],[OCTY......]],",",wiz_6[[#This Row],[OS]])</f>
        <v>ELKIN     ,NC</v>
      </c>
      <c r="G1123" t="s">
        <v>70</v>
      </c>
      <c r="H1123" t="s">
        <v>194</v>
      </c>
      <c r="I1123" s="13" t="str">
        <f>_xlfn.CONCAT(wiz_6[[#This Row],[DCTY......]], ",",wiz_6[[#This Row],[DS]])</f>
        <v>UNION CITY,TN</v>
      </c>
      <c r="J1123" t="str">
        <f>TRIM(CONCATENATE(wiz_6[[#This Row],[SHIPPER..................]],wiz_6[[#This Row],[ZIP2..]],wiz_6[[#This Row],[ZIP3..]]))</f>
        <v>MVP GROUP | 2862138261</v>
      </c>
      <c r="K1123">
        <v>66</v>
      </c>
      <c r="L1123">
        <v>1.2</v>
      </c>
      <c r="M1123">
        <v>0.27</v>
      </c>
      <c r="N1123">
        <v>606</v>
      </c>
      <c r="O1123">
        <v>1.18</v>
      </c>
      <c r="P1123">
        <v>81</v>
      </c>
      <c r="Q1123">
        <v>0.31</v>
      </c>
      <c r="R1123">
        <v>-39</v>
      </c>
      <c r="S1123">
        <v>-75</v>
      </c>
      <c r="T1123">
        <v>8</v>
      </c>
      <c r="U1123">
        <v>168</v>
      </c>
      <c r="V1123">
        <v>101</v>
      </c>
      <c r="W1123">
        <v>28656</v>
      </c>
      <c r="X1123">
        <v>28621</v>
      </c>
      <c r="Y1123">
        <v>38261</v>
      </c>
      <c r="Z1123">
        <v>1.25</v>
      </c>
      <c r="AA1123">
        <f t="shared" si="225"/>
        <v>10012</v>
      </c>
      <c r="AB1123">
        <f t="shared" si="226"/>
        <v>6666</v>
      </c>
      <c r="AC1123">
        <f t="shared" si="227"/>
        <v>6159</v>
      </c>
      <c r="AD1123">
        <f t="shared" si="228"/>
        <v>0.6151618058330004</v>
      </c>
      <c r="AE1123">
        <f t="shared" si="229"/>
        <v>0</v>
      </c>
      <c r="AF1123" t="e">
        <f t="shared" ca="1" si="230"/>
        <v>#N/A</v>
      </c>
      <c r="AG1123" t="e">
        <f t="shared" ca="1" si="231"/>
        <v>#N/A</v>
      </c>
      <c r="AH1123" t="e">
        <f t="shared" ca="1" si="232"/>
        <v>#N/A</v>
      </c>
      <c r="AI1123" t="e">
        <f t="shared" ca="1" si="221"/>
        <v>#N/A</v>
      </c>
      <c r="AJ1123">
        <f t="shared" si="222"/>
        <v>6.5920894926088693E-3</v>
      </c>
      <c r="AK1123">
        <f t="shared" si="223"/>
        <v>0</v>
      </c>
      <c r="AL1123" t="e">
        <f t="shared" ca="1" si="233"/>
        <v>#N/A</v>
      </c>
      <c r="AM1123" t="b">
        <f t="shared" si="224"/>
        <v>0</v>
      </c>
    </row>
    <row r="1124" spans="1:39" x14ac:dyDescent="0.3">
      <c r="A1124" t="s">
        <v>37</v>
      </c>
      <c r="B1124" t="s">
        <v>38</v>
      </c>
      <c r="C1124" t="s">
        <v>39</v>
      </c>
      <c r="D1124" t="s">
        <v>68</v>
      </c>
      <c r="E1124" t="s">
        <v>1271</v>
      </c>
      <c r="F1124" s="13" t="str">
        <f>_xlfn.CONCAT(wiz_6[[#This Row],[OCTY......]],",",wiz_6[[#This Row],[OS]])</f>
        <v>RONDA     ,NC</v>
      </c>
      <c r="G1124" t="s">
        <v>70</v>
      </c>
      <c r="H1124" t="s">
        <v>1272</v>
      </c>
      <c r="I1124" s="13" t="str">
        <f>_xlfn.CONCAT(wiz_6[[#This Row],[DCTY......]], ",",wiz_6[[#This Row],[DS]])</f>
        <v>SEVIERVILL,TN</v>
      </c>
      <c r="J1124" t="str">
        <f>TRIM(CONCATENATE(wiz_6[[#This Row],[SHIPPER..................]],wiz_6[[#This Row],[ZIP2..]],wiz_6[[#This Row],[ZIP3..]]))</f>
        <v>b: C H ROBINSON | 2867037862</v>
      </c>
      <c r="K1124">
        <v>1</v>
      </c>
      <c r="L1124">
        <v>1.75</v>
      </c>
      <c r="M1124">
        <v>0.27</v>
      </c>
      <c r="N1124">
        <v>198</v>
      </c>
      <c r="O1124">
        <v>0.67</v>
      </c>
      <c r="P1124">
        <v>124</v>
      </c>
      <c r="Q1124">
        <v>0.35</v>
      </c>
      <c r="R1124">
        <v>-12</v>
      </c>
      <c r="S1124">
        <v>-147</v>
      </c>
      <c r="T1124">
        <v>-45</v>
      </c>
      <c r="U1124">
        <v>-41</v>
      </c>
      <c r="V1124">
        <v>-233</v>
      </c>
      <c r="W1124">
        <v>29706</v>
      </c>
      <c r="X1124">
        <v>28670</v>
      </c>
      <c r="Y1124">
        <v>37862</v>
      </c>
      <c r="Z1124">
        <v>1.8</v>
      </c>
      <c r="AA1124">
        <f t="shared" si="225"/>
        <v>10012</v>
      </c>
      <c r="AB1124">
        <f t="shared" si="226"/>
        <v>-233</v>
      </c>
      <c r="AC1124">
        <f t="shared" si="227"/>
        <v>6159</v>
      </c>
      <c r="AD1124">
        <f t="shared" si="228"/>
        <v>0.6151618058330004</v>
      </c>
      <c r="AE1124">
        <f t="shared" si="229"/>
        <v>0</v>
      </c>
      <c r="AF1124" t="e">
        <f t="shared" ca="1" si="230"/>
        <v>#N/A</v>
      </c>
      <c r="AG1124" t="e">
        <f t="shared" ca="1" si="231"/>
        <v>#N/A</v>
      </c>
      <c r="AH1124" t="e">
        <f t="shared" ca="1" si="232"/>
        <v>#N/A</v>
      </c>
      <c r="AI1124" t="e">
        <f t="shared" ca="1" si="221"/>
        <v>#N/A</v>
      </c>
      <c r="AJ1124">
        <f t="shared" si="222"/>
        <v>9.988014382740711E-5</v>
      </c>
      <c r="AK1124">
        <f t="shared" si="223"/>
        <v>0</v>
      </c>
      <c r="AL1124" t="e">
        <f t="shared" ca="1" si="233"/>
        <v>#N/A</v>
      </c>
      <c r="AM1124" t="b">
        <f t="shared" si="224"/>
        <v>0</v>
      </c>
    </row>
    <row r="1125" spans="1:39" x14ac:dyDescent="0.3">
      <c r="A1125" t="s">
        <v>1098</v>
      </c>
      <c r="B1125" t="s">
        <v>1099</v>
      </c>
      <c r="C1125" t="s">
        <v>39</v>
      </c>
      <c r="D1125" t="s">
        <v>68</v>
      </c>
      <c r="E1125" t="s">
        <v>1242</v>
      </c>
      <c r="F1125" s="13" t="str">
        <f>_xlfn.CONCAT(wiz_6[[#This Row],[OCTY......]],",",wiz_6[[#This Row],[OS]])</f>
        <v>MOORESVILL,NC</v>
      </c>
      <c r="G1125" t="s">
        <v>70</v>
      </c>
      <c r="H1125" t="s">
        <v>75</v>
      </c>
      <c r="I1125" s="13" t="str">
        <f>_xlfn.CONCAT(wiz_6[[#This Row],[DCTY......]], ",",wiz_6[[#This Row],[DS]])</f>
        <v>MEMPHIS   ,TN</v>
      </c>
      <c r="J1125" t="str">
        <f>TRIM(CONCATENATE(wiz_6[[#This Row],[SHIPPER..................]],wiz_6[[#This Row],[ZIP2..]],wiz_6[[#This Row],[ZIP3..]]))</f>
        <v>b: NORTH STAR TRANSPO| 2811538101</v>
      </c>
      <c r="K1125">
        <v>1</v>
      </c>
      <c r="L1125">
        <v>1.1499999999999999</v>
      </c>
      <c r="M1125">
        <v>0.27</v>
      </c>
      <c r="N1125">
        <v>621</v>
      </c>
      <c r="O1125">
        <v>1.88</v>
      </c>
      <c r="P1125">
        <v>165</v>
      </c>
      <c r="Q1125">
        <v>0.4</v>
      </c>
      <c r="R1125">
        <v>-37</v>
      </c>
      <c r="S1125">
        <v>-500</v>
      </c>
      <c r="T1125">
        <v>-158</v>
      </c>
      <c r="U1125">
        <v>-144</v>
      </c>
      <c r="V1125">
        <v>-802</v>
      </c>
      <c r="W1125">
        <v>24000</v>
      </c>
      <c r="X1125">
        <v>28115</v>
      </c>
      <c r="Y1125">
        <v>38101</v>
      </c>
      <c r="Z1125">
        <v>1.2</v>
      </c>
      <c r="AA1125">
        <f t="shared" si="225"/>
        <v>10012</v>
      </c>
      <c r="AB1125">
        <f t="shared" si="226"/>
        <v>-802</v>
      </c>
      <c r="AC1125">
        <f t="shared" si="227"/>
        <v>6159</v>
      </c>
      <c r="AD1125">
        <f t="shared" si="228"/>
        <v>0.6151618058330004</v>
      </c>
      <c r="AE1125">
        <f t="shared" si="229"/>
        <v>0</v>
      </c>
      <c r="AF1125" t="e">
        <f t="shared" ca="1" si="230"/>
        <v>#N/A</v>
      </c>
      <c r="AG1125" t="e">
        <f t="shared" ca="1" si="231"/>
        <v>#N/A</v>
      </c>
      <c r="AH1125" t="e">
        <f t="shared" ca="1" si="232"/>
        <v>#N/A</v>
      </c>
      <c r="AI1125" t="e">
        <f t="shared" ca="1" si="221"/>
        <v>#N/A</v>
      </c>
      <c r="AJ1125">
        <f t="shared" si="222"/>
        <v>9.988014382740711E-5</v>
      </c>
      <c r="AK1125">
        <f t="shared" si="223"/>
        <v>0</v>
      </c>
      <c r="AL1125" t="e">
        <f t="shared" ca="1" si="233"/>
        <v>#N/A</v>
      </c>
      <c r="AM1125" t="b">
        <f t="shared" si="224"/>
        <v>0</v>
      </c>
    </row>
    <row r="1126" spans="1:39" x14ac:dyDescent="0.3">
      <c r="A1126" t="s">
        <v>199</v>
      </c>
      <c r="B1126" t="s">
        <v>200</v>
      </c>
      <c r="C1126" t="s">
        <v>39</v>
      </c>
      <c r="D1126" t="s">
        <v>68</v>
      </c>
      <c r="E1126" t="s">
        <v>231</v>
      </c>
      <c r="F1126" s="13" t="str">
        <f>_xlfn.CONCAT(wiz_6[[#This Row],[OCTY......]],",",wiz_6[[#This Row],[OS]])</f>
        <v>STATESVILL,NC</v>
      </c>
      <c r="G1126" t="s">
        <v>70</v>
      </c>
      <c r="H1126" t="s">
        <v>672</v>
      </c>
      <c r="I1126" s="13" t="str">
        <f>_xlfn.CONCAT(wiz_6[[#This Row],[DCTY......]], ",",wiz_6[[#This Row],[DS]])</f>
        <v>ARLINGTON ,TN</v>
      </c>
      <c r="J1126" t="str">
        <f>TRIM(CONCATENATE(wiz_6[[#This Row],[SHIPPER..................]],wiz_6[[#This Row],[ZIP2..]],wiz_6[[#This Row],[ZIP3..]]))</f>
        <v>b: TITAN TRANSFER LOG| 2862538002</v>
      </c>
      <c r="K1126">
        <v>1</v>
      </c>
      <c r="L1126">
        <v>1.37</v>
      </c>
      <c r="M1126">
        <v>0.27</v>
      </c>
      <c r="N1126">
        <v>580</v>
      </c>
      <c r="O1126">
        <v>2</v>
      </c>
      <c r="P1126">
        <v>84</v>
      </c>
      <c r="Q1126">
        <v>0.3</v>
      </c>
      <c r="R1126">
        <v>-35</v>
      </c>
      <c r="S1126">
        <v>-96</v>
      </c>
      <c r="T1126">
        <v>-213</v>
      </c>
      <c r="U1126">
        <v>-51</v>
      </c>
      <c r="V1126">
        <v>-360</v>
      </c>
      <c r="W1126">
        <v>29706</v>
      </c>
      <c r="X1126">
        <v>28625</v>
      </c>
      <c r="Y1126">
        <v>38002</v>
      </c>
      <c r="Z1126">
        <v>1.42</v>
      </c>
      <c r="AA1126">
        <f t="shared" si="225"/>
        <v>10012</v>
      </c>
      <c r="AB1126">
        <f t="shared" si="226"/>
        <v>-360</v>
      </c>
      <c r="AC1126">
        <f t="shared" si="227"/>
        <v>6159</v>
      </c>
      <c r="AD1126">
        <f t="shared" si="228"/>
        <v>0.6151618058330004</v>
      </c>
      <c r="AE1126">
        <f t="shared" si="229"/>
        <v>0</v>
      </c>
      <c r="AF1126" t="e">
        <f t="shared" ca="1" si="230"/>
        <v>#N/A</v>
      </c>
      <c r="AG1126" t="e">
        <f t="shared" ca="1" si="231"/>
        <v>#N/A</v>
      </c>
      <c r="AH1126" t="e">
        <f t="shared" ca="1" si="232"/>
        <v>#N/A</v>
      </c>
      <c r="AI1126" t="e">
        <f t="shared" ca="1" si="221"/>
        <v>#N/A</v>
      </c>
      <c r="AJ1126">
        <f t="shared" si="222"/>
        <v>9.988014382740711E-5</v>
      </c>
      <c r="AK1126">
        <f t="shared" si="223"/>
        <v>0</v>
      </c>
      <c r="AL1126" t="e">
        <f t="shared" ca="1" si="233"/>
        <v>#N/A</v>
      </c>
      <c r="AM1126" t="b">
        <f t="shared" si="224"/>
        <v>0</v>
      </c>
    </row>
    <row r="1127" spans="1:39" x14ac:dyDescent="0.3">
      <c r="A1127" t="s">
        <v>717</v>
      </c>
      <c r="B1127" t="s">
        <v>718</v>
      </c>
      <c r="C1127" t="s">
        <v>39</v>
      </c>
      <c r="D1127" t="s">
        <v>68</v>
      </c>
      <c r="E1127" t="s">
        <v>1273</v>
      </c>
      <c r="F1127" s="13" t="str">
        <f>_xlfn.CONCAT(wiz_6[[#This Row],[OCTY......]],",",wiz_6[[#This Row],[OS]])</f>
        <v>YADKINVILL,NC</v>
      </c>
      <c r="G1127" t="s">
        <v>70</v>
      </c>
      <c r="H1127" t="s">
        <v>575</v>
      </c>
      <c r="I1127" s="13" t="str">
        <f>_xlfn.CONCAT(wiz_6[[#This Row],[DCTY......]], ",",wiz_6[[#This Row],[DS]])</f>
        <v>LEBANON   ,TN</v>
      </c>
      <c r="J1127" t="str">
        <f>TRIM(CONCATENATE(wiz_6[[#This Row],[SHIPPER..................]],wiz_6[[#This Row],[ZIP2..]],wiz_6[[#This Row],[ZIP3..]]))</f>
        <v>b: DSC LOGISTICS | 2705537087</v>
      </c>
      <c r="K1127">
        <v>1</v>
      </c>
      <c r="L1127">
        <v>1.49</v>
      </c>
      <c r="M1127">
        <v>0.21</v>
      </c>
      <c r="N1127">
        <v>369</v>
      </c>
      <c r="O1127">
        <v>0.92</v>
      </c>
      <c r="P1127">
        <v>86</v>
      </c>
      <c r="Q1127">
        <v>0.3</v>
      </c>
      <c r="R1127">
        <v>0</v>
      </c>
      <c r="S1127">
        <v>-99</v>
      </c>
      <c r="T1127">
        <v>-35</v>
      </c>
      <c r="U1127">
        <v>-25</v>
      </c>
      <c r="V1127">
        <v>-159</v>
      </c>
      <c r="W1127">
        <v>28134</v>
      </c>
      <c r="X1127">
        <v>27055</v>
      </c>
      <c r="Y1127">
        <v>37087</v>
      </c>
      <c r="Z1127">
        <v>1.48</v>
      </c>
      <c r="AA1127">
        <f t="shared" si="225"/>
        <v>10012</v>
      </c>
      <c r="AB1127">
        <f t="shared" si="226"/>
        <v>-159</v>
      </c>
      <c r="AC1127">
        <f t="shared" si="227"/>
        <v>6159</v>
      </c>
      <c r="AD1127">
        <f t="shared" si="228"/>
        <v>0.6151618058330004</v>
      </c>
      <c r="AE1127">
        <f t="shared" si="229"/>
        <v>0</v>
      </c>
      <c r="AF1127" t="e">
        <f t="shared" ca="1" si="230"/>
        <v>#N/A</v>
      </c>
      <c r="AG1127" t="e">
        <f t="shared" ca="1" si="231"/>
        <v>#N/A</v>
      </c>
      <c r="AH1127" t="e">
        <f t="shared" ca="1" si="232"/>
        <v>#N/A</v>
      </c>
      <c r="AI1127" t="e">
        <f t="shared" ca="1" si="221"/>
        <v>#N/A</v>
      </c>
      <c r="AJ1127">
        <f t="shared" si="222"/>
        <v>9.988014382740711E-5</v>
      </c>
      <c r="AK1127">
        <f t="shared" si="223"/>
        <v>0</v>
      </c>
      <c r="AL1127" t="e">
        <f t="shared" ca="1" si="233"/>
        <v>#N/A</v>
      </c>
      <c r="AM1127" t="b">
        <f t="shared" si="224"/>
        <v>0</v>
      </c>
    </row>
    <row r="1128" spans="1:39" x14ac:dyDescent="0.3">
      <c r="A1128" t="s">
        <v>539</v>
      </c>
      <c r="B1128" t="s">
        <v>540</v>
      </c>
      <c r="C1128" t="s">
        <v>39</v>
      </c>
      <c r="D1128" t="s">
        <v>68</v>
      </c>
      <c r="E1128" t="s">
        <v>1242</v>
      </c>
      <c r="F1128" s="13" t="str">
        <f>_xlfn.CONCAT(wiz_6[[#This Row],[OCTY......]],",",wiz_6[[#This Row],[OS]])</f>
        <v>MOORESVILL,NC</v>
      </c>
      <c r="G1128" t="s">
        <v>76</v>
      </c>
      <c r="H1128" t="s">
        <v>582</v>
      </c>
      <c r="I1128" s="13" t="str">
        <f>_xlfn.CONCAT(wiz_6[[#This Row],[DCTY......]], ",",wiz_6[[#This Row],[DS]])</f>
        <v>DALLAS    ,TX</v>
      </c>
      <c r="J1128" t="str">
        <f>TRIM(CONCATENATE(wiz_6[[#This Row],[SHIPPER..................]],wiz_6[[#This Row],[ZIP2..]],wiz_6[[#This Row],[ZIP3..]]))</f>
        <v>HOME DEPOT | 2811575201</v>
      </c>
      <c r="K1128">
        <v>3</v>
      </c>
      <c r="L1128">
        <v>1.6</v>
      </c>
      <c r="M1128">
        <v>0.21</v>
      </c>
      <c r="N1128">
        <v>1041</v>
      </c>
      <c r="O1128">
        <v>1.52</v>
      </c>
      <c r="P1128">
        <v>42</v>
      </c>
      <c r="Q1128">
        <v>0.27</v>
      </c>
      <c r="R1128">
        <v>0</v>
      </c>
      <c r="S1128">
        <v>-3</v>
      </c>
      <c r="T1128">
        <v>105</v>
      </c>
      <c r="U1128">
        <v>-22</v>
      </c>
      <c r="V1128">
        <v>80</v>
      </c>
      <c r="W1128">
        <v>28025</v>
      </c>
      <c r="X1128">
        <v>28115</v>
      </c>
      <c r="Y1128">
        <v>75201</v>
      </c>
      <c r="Z1128">
        <v>1.59</v>
      </c>
      <c r="AA1128">
        <f t="shared" si="225"/>
        <v>10012</v>
      </c>
      <c r="AB1128">
        <f t="shared" si="226"/>
        <v>240</v>
      </c>
      <c r="AC1128">
        <f t="shared" si="227"/>
        <v>6159</v>
      </c>
      <c r="AD1128">
        <f t="shared" si="228"/>
        <v>0.6151618058330004</v>
      </c>
      <c r="AE1128">
        <f t="shared" si="229"/>
        <v>0</v>
      </c>
      <c r="AF1128" t="e">
        <f t="shared" ca="1" si="230"/>
        <v>#N/A</v>
      </c>
      <c r="AG1128" t="e">
        <f t="shared" ca="1" si="231"/>
        <v>#N/A</v>
      </c>
      <c r="AH1128" t="e">
        <f t="shared" ca="1" si="232"/>
        <v>#N/A</v>
      </c>
      <c r="AI1128" t="e">
        <f t="shared" ca="1" si="221"/>
        <v>#N/A</v>
      </c>
      <c r="AJ1128">
        <f t="shared" si="222"/>
        <v>2.9964043148222132E-4</v>
      </c>
      <c r="AK1128">
        <f t="shared" si="223"/>
        <v>0</v>
      </c>
      <c r="AL1128" t="e">
        <f t="shared" ca="1" si="233"/>
        <v>#N/A</v>
      </c>
      <c r="AM1128" t="b">
        <f t="shared" si="224"/>
        <v>0</v>
      </c>
    </row>
    <row r="1129" spans="1:39" x14ac:dyDescent="0.3">
      <c r="A1129" t="s">
        <v>635</v>
      </c>
      <c r="B1129" t="s">
        <v>636</v>
      </c>
      <c r="C1129" t="s">
        <v>39</v>
      </c>
      <c r="D1129" t="s">
        <v>68</v>
      </c>
      <c r="E1129" t="s">
        <v>948</v>
      </c>
      <c r="F1129" s="13" t="str">
        <f>_xlfn.CONCAT(wiz_6[[#This Row],[OCTY......]],",",wiz_6[[#This Row],[OS]])</f>
        <v>CLAREMONT ,NC</v>
      </c>
      <c r="G1129" t="s">
        <v>76</v>
      </c>
      <c r="H1129" t="s">
        <v>672</v>
      </c>
      <c r="I1129" s="13" t="str">
        <f>_xlfn.CONCAT(wiz_6[[#This Row],[DCTY......]], ",",wiz_6[[#This Row],[DS]])</f>
        <v>ARLINGTON ,TX</v>
      </c>
      <c r="J1129" t="str">
        <f>TRIM(CONCATENATE(wiz_6[[#This Row],[SHIPPER..................]],wiz_6[[#This Row],[ZIP2..]],wiz_6[[#This Row],[ZIP3..]]))</f>
        <v>WILLIAMS SONOMA | 2861076001</v>
      </c>
      <c r="K1129">
        <v>15</v>
      </c>
      <c r="L1129">
        <v>1.53</v>
      </c>
      <c r="M1129">
        <v>0.08</v>
      </c>
      <c r="N1129">
        <v>1058</v>
      </c>
      <c r="O1129">
        <v>1.8</v>
      </c>
      <c r="P1129">
        <v>55</v>
      </c>
      <c r="Q1129">
        <v>0.28000000000000003</v>
      </c>
      <c r="R1129">
        <v>140</v>
      </c>
      <c r="S1129">
        <v>-58</v>
      </c>
      <c r="T1129">
        <v>31</v>
      </c>
      <c r="U1129">
        <v>-227</v>
      </c>
      <c r="V1129">
        <v>-254</v>
      </c>
      <c r="W1129">
        <v>28201</v>
      </c>
      <c r="X1129">
        <v>28610</v>
      </c>
      <c r="Y1129">
        <v>76001</v>
      </c>
      <c r="Z1129">
        <v>1.39</v>
      </c>
      <c r="AA1129">
        <f t="shared" si="225"/>
        <v>10012</v>
      </c>
      <c r="AB1129">
        <f t="shared" si="226"/>
        <v>-3810</v>
      </c>
      <c r="AC1129">
        <f t="shared" si="227"/>
        <v>6159</v>
      </c>
      <c r="AD1129">
        <f t="shared" si="228"/>
        <v>0.6151618058330004</v>
      </c>
      <c r="AE1129">
        <f t="shared" si="229"/>
        <v>0</v>
      </c>
      <c r="AF1129" t="e">
        <f t="shared" ca="1" si="230"/>
        <v>#N/A</v>
      </c>
      <c r="AG1129" t="e">
        <f t="shared" ca="1" si="231"/>
        <v>#N/A</v>
      </c>
      <c r="AH1129" t="e">
        <f t="shared" ca="1" si="232"/>
        <v>#N/A</v>
      </c>
      <c r="AI1129" t="e">
        <f t="shared" ca="1" si="221"/>
        <v>#N/A</v>
      </c>
      <c r="AJ1129">
        <f t="shared" si="222"/>
        <v>1.4982021574111066E-3</v>
      </c>
      <c r="AK1129">
        <f t="shared" si="223"/>
        <v>0</v>
      </c>
      <c r="AL1129" t="e">
        <f t="shared" ca="1" si="233"/>
        <v>#N/A</v>
      </c>
      <c r="AM1129" t="b">
        <f t="shared" si="224"/>
        <v>0</v>
      </c>
    </row>
    <row r="1130" spans="1:39" x14ac:dyDescent="0.3">
      <c r="A1130" t="s">
        <v>37</v>
      </c>
      <c r="B1130" t="s">
        <v>38</v>
      </c>
      <c r="C1130" t="s">
        <v>39</v>
      </c>
      <c r="D1130" t="s">
        <v>68</v>
      </c>
      <c r="E1130" t="s">
        <v>835</v>
      </c>
      <c r="F1130" s="13" t="str">
        <f>_xlfn.CONCAT(wiz_6[[#This Row],[OCTY......]],",",wiz_6[[#This Row],[OS]])</f>
        <v>WARSAW    ,NC</v>
      </c>
      <c r="G1130" t="s">
        <v>42</v>
      </c>
      <c r="H1130" t="s">
        <v>121</v>
      </c>
      <c r="I1130" s="13" t="str">
        <f>_xlfn.CONCAT(wiz_6[[#This Row],[DCTY......]], ",",wiz_6[[#This Row],[DS]])</f>
        <v>VAN BUREN ,IN</v>
      </c>
      <c r="J1130" t="str">
        <f>TRIM(CONCATENATE(wiz_6[[#This Row],[SHIPPER..................]],wiz_6[[#This Row],[ZIP2..]],wiz_6[[#This Row],[ZIP3..]]))</f>
        <v>b: C H ROBINSON | 2839846991</v>
      </c>
      <c r="K1130">
        <v>1</v>
      </c>
      <c r="L1130">
        <v>1.1399999999999999</v>
      </c>
      <c r="M1130">
        <v>0.27</v>
      </c>
      <c r="N1130">
        <v>709</v>
      </c>
      <c r="O1130">
        <v>1.75</v>
      </c>
      <c r="P1130">
        <v>131</v>
      </c>
      <c r="Q1130">
        <v>0.35</v>
      </c>
      <c r="R1130">
        <v>-2</v>
      </c>
      <c r="S1130">
        <v>-196</v>
      </c>
      <c r="T1130">
        <v>-33</v>
      </c>
      <c r="U1130">
        <v>-202</v>
      </c>
      <c r="V1130">
        <v>-431</v>
      </c>
      <c r="W1130">
        <v>27831</v>
      </c>
      <c r="X1130">
        <v>28398</v>
      </c>
      <c r="Y1130">
        <v>46991</v>
      </c>
      <c r="Z1130">
        <v>1.19</v>
      </c>
      <c r="AA1130">
        <f t="shared" si="225"/>
        <v>10012</v>
      </c>
      <c r="AB1130">
        <f t="shared" si="226"/>
        <v>-431</v>
      </c>
      <c r="AC1130">
        <f t="shared" si="227"/>
        <v>6159</v>
      </c>
      <c r="AD1130">
        <f t="shared" si="228"/>
        <v>0.6151618058330004</v>
      </c>
      <c r="AE1130">
        <f t="shared" si="229"/>
        <v>0</v>
      </c>
      <c r="AF1130" t="e">
        <f t="shared" ca="1" si="230"/>
        <v>#N/A</v>
      </c>
      <c r="AG1130" t="e">
        <f t="shared" ca="1" si="231"/>
        <v>#N/A</v>
      </c>
      <c r="AH1130" t="e">
        <f t="shared" ca="1" si="232"/>
        <v>#N/A</v>
      </c>
      <c r="AI1130" t="e">
        <f t="shared" ca="1" si="221"/>
        <v>#N/A</v>
      </c>
      <c r="AJ1130">
        <f t="shared" si="222"/>
        <v>9.988014382740711E-5</v>
      </c>
      <c r="AK1130">
        <f t="shared" si="223"/>
        <v>0</v>
      </c>
      <c r="AL1130" t="e">
        <f t="shared" ca="1" si="233"/>
        <v>#N/A</v>
      </c>
      <c r="AM1130" t="b">
        <f t="shared" si="224"/>
        <v>0</v>
      </c>
    </row>
    <row r="1131" spans="1:39" x14ac:dyDescent="0.3">
      <c r="A1131" t="s">
        <v>37</v>
      </c>
      <c r="B1131" t="s">
        <v>38</v>
      </c>
      <c r="C1131" t="s">
        <v>39</v>
      </c>
      <c r="D1131" t="s">
        <v>68</v>
      </c>
      <c r="E1131" t="s">
        <v>343</v>
      </c>
      <c r="F1131" s="13" t="str">
        <f>_xlfn.CONCAT(wiz_6[[#This Row],[OCTY......]],",",wiz_6[[#This Row],[OS]])</f>
        <v>RALEIGH   ,NC</v>
      </c>
      <c r="G1131" t="s">
        <v>44</v>
      </c>
      <c r="H1131" t="s">
        <v>109</v>
      </c>
      <c r="I1131" s="13" t="str">
        <f>_xlfn.CONCAT(wiz_6[[#This Row],[DCTY......]], ",",wiz_6[[#This Row],[DS]])</f>
        <v>MAYSVILLE ,KY</v>
      </c>
      <c r="J1131" t="str">
        <f>TRIM(CONCATENATE(wiz_6[[#This Row],[SHIPPER..................]],wiz_6[[#This Row],[ZIP2..]],wiz_6[[#This Row],[ZIP3..]]))</f>
        <v>b: C H ROBINSON | 2760141056</v>
      </c>
      <c r="K1131">
        <v>1</v>
      </c>
      <c r="L1131">
        <v>1.04</v>
      </c>
      <c r="M1131">
        <v>0.27</v>
      </c>
      <c r="N1131">
        <v>458</v>
      </c>
      <c r="O1131">
        <v>0.97</v>
      </c>
      <c r="P1131">
        <v>0</v>
      </c>
      <c r="Q1131">
        <v>0.25</v>
      </c>
      <c r="R1131">
        <v>14</v>
      </c>
      <c r="S1131">
        <v>21</v>
      </c>
      <c r="T1131">
        <v>-1</v>
      </c>
      <c r="U1131">
        <v>-259</v>
      </c>
      <c r="V1131">
        <v>-239</v>
      </c>
      <c r="W1131">
        <v>27601</v>
      </c>
      <c r="X1131">
        <v>27601</v>
      </c>
      <c r="Y1131">
        <v>41056</v>
      </c>
      <c r="Z1131">
        <v>1.0900000000000001</v>
      </c>
      <c r="AA1131">
        <f t="shared" si="225"/>
        <v>10012</v>
      </c>
      <c r="AB1131">
        <f t="shared" si="226"/>
        <v>-239</v>
      </c>
      <c r="AC1131">
        <f t="shared" si="227"/>
        <v>6159</v>
      </c>
      <c r="AD1131">
        <f t="shared" si="228"/>
        <v>0.6151618058330004</v>
      </c>
      <c r="AE1131">
        <f t="shared" si="229"/>
        <v>0</v>
      </c>
      <c r="AF1131" t="e">
        <f t="shared" ca="1" si="230"/>
        <v>#N/A</v>
      </c>
      <c r="AG1131" t="e">
        <f t="shared" ca="1" si="231"/>
        <v>#N/A</v>
      </c>
      <c r="AH1131" t="e">
        <f t="shared" ca="1" si="232"/>
        <v>#N/A</v>
      </c>
      <c r="AI1131" t="e">
        <f t="shared" ca="1" si="221"/>
        <v>#N/A</v>
      </c>
      <c r="AJ1131">
        <f t="shared" si="222"/>
        <v>9.988014382740711E-5</v>
      </c>
      <c r="AK1131">
        <f t="shared" si="223"/>
        <v>0</v>
      </c>
      <c r="AL1131" t="e">
        <f t="shared" ca="1" si="233"/>
        <v>#N/A</v>
      </c>
      <c r="AM1131" t="b">
        <f t="shared" si="224"/>
        <v>0</v>
      </c>
    </row>
    <row r="1132" spans="1:39" x14ac:dyDescent="0.3">
      <c r="A1132" t="s">
        <v>119</v>
      </c>
      <c r="B1132" t="s">
        <v>120</v>
      </c>
      <c r="C1132" t="s">
        <v>39</v>
      </c>
      <c r="D1132" t="s">
        <v>68</v>
      </c>
      <c r="E1132" t="s">
        <v>1274</v>
      </c>
      <c r="F1132" s="13" t="str">
        <f>_xlfn.CONCAT(wiz_6[[#This Row],[OCTY......]],",",wiz_6[[#This Row],[OS]])</f>
        <v>GARNER    ,NC</v>
      </c>
      <c r="G1132" t="s">
        <v>66</v>
      </c>
      <c r="H1132" t="s">
        <v>774</v>
      </c>
      <c r="I1132" s="13" t="str">
        <f>_xlfn.CONCAT(wiz_6[[#This Row],[DCTY......]], ",",wiz_6[[#This Row],[DS]])</f>
        <v>BYHALIA   ,MS</v>
      </c>
      <c r="J1132" t="str">
        <f>TRIM(CONCATENATE(wiz_6[[#This Row],[SHIPPER..................]],wiz_6[[#This Row],[ZIP2..]],wiz_6[[#This Row],[ZIP3..]]))</f>
        <v>b: HUB GROUP INC | 2752938611</v>
      </c>
      <c r="K1132">
        <v>12</v>
      </c>
      <c r="L1132">
        <v>1.29</v>
      </c>
      <c r="M1132">
        <v>0.28000000000000003</v>
      </c>
      <c r="N1132">
        <v>756</v>
      </c>
      <c r="O1132">
        <v>1.98</v>
      </c>
      <c r="P1132">
        <v>58</v>
      </c>
      <c r="Q1132">
        <v>0.28000000000000003</v>
      </c>
      <c r="R1132">
        <v>-50</v>
      </c>
      <c r="S1132">
        <v>-103</v>
      </c>
      <c r="T1132">
        <v>-42</v>
      </c>
      <c r="U1132">
        <v>115</v>
      </c>
      <c r="V1132">
        <v>-30</v>
      </c>
      <c r="W1132">
        <v>27831</v>
      </c>
      <c r="X1132">
        <v>27529</v>
      </c>
      <c r="Y1132">
        <v>38611</v>
      </c>
      <c r="Z1132">
        <v>1.35</v>
      </c>
      <c r="AA1132">
        <f t="shared" si="225"/>
        <v>10012</v>
      </c>
      <c r="AB1132">
        <f t="shared" si="226"/>
        <v>-360</v>
      </c>
      <c r="AC1132">
        <f t="shared" si="227"/>
        <v>6159</v>
      </c>
      <c r="AD1132">
        <f t="shared" si="228"/>
        <v>0.6151618058330004</v>
      </c>
      <c r="AE1132">
        <f t="shared" si="229"/>
        <v>0</v>
      </c>
      <c r="AF1132" t="e">
        <f t="shared" ca="1" si="230"/>
        <v>#N/A</v>
      </c>
      <c r="AG1132" t="e">
        <f t="shared" ca="1" si="231"/>
        <v>#N/A</v>
      </c>
      <c r="AH1132" t="e">
        <f t="shared" ca="1" si="232"/>
        <v>#N/A</v>
      </c>
      <c r="AI1132" t="e">
        <f t="shared" ca="1" si="221"/>
        <v>#N/A</v>
      </c>
      <c r="AJ1132">
        <f t="shared" si="222"/>
        <v>1.1985617259288853E-3</v>
      </c>
      <c r="AK1132">
        <f t="shared" si="223"/>
        <v>0</v>
      </c>
      <c r="AL1132" t="e">
        <f t="shared" ca="1" si="233"/>
        <v>#N/A</v>
      </c>
      <c r="AM1132" t="b">
        <f t="shared" si="224"/>
        <v>0</v>
      </c>
    </row>
    <row r="1133" spans="1:39" x14ac:dyDescent="0.3">
      <c r="A1133" t="s">
        <v>635</v>
      </c>
      <c r="B1133" t="s">
        <v>636</v>
      </c>
      <c r="C1133" t="s">
        <v>39</v>
      </c>
      <c r="D1133" t="s">
        <v>68</v>
      </c>
      <c r="E1133" t="s">
        <v>634</v>
      </c>
      <c r="F1133" s="13" t="str">
        <f>_xlfn.CONCAT(wiz_6[[#This Row],[OCTY......]],",",wiz_6[[#This Row],[OS]])</f>
        <v>HENDERSON ,NC</v>
      </c>
      <c r="G1133" t="s">
        <v>66</v>
      </c>
      <c r="H1133" t="s">
        <v>498</v>
      </c>
      <c r="I1133" s="13" t="str">
        <f>_xlfn.CONCAT(wiz_6[[#This Row],[DCTY......]], ",",wiz_6[[#This Row],[DS]])</f>
        <v>OLIVE BRAN,MS</v>
      </c>
      <c r="J1133" t="str">
        <f>TRIM(CONCATENATE(wiz_6[[#This Row],[SHIPPER..................]],wiz_6[[#This Row],[ZIP2..]],wiz_6[[#This Row],[ZIP3..]]))</f>
        <v>WILLIAMS SONOMA | 2753638654</v>
      </c>
      <c r="K1133">
        <v>1</v>
      </c>
      <c r="L1133">
        <v>1.35</v>
      </c>
      <c r="M1133">
        <v>0.12</v>
      </c>
      <c r="N1133">
        <v>749</v>
      </c>
      <c r="O1133">
        <v>1.21</v>
      </c>
      <c r="P1133">
        <v>55</v>
      </c>
      <c r="Q1133">
        <v>0.3</v>
      </c>
      <c r="R1133">
        <v>67</v>
      </c>
      <c r="S1133">
        <v>-100</v>
      </c>
      <c r="T1133">
        <v>95</v>
      </c>
      <c r="U1133">
        <v>72</v>
      </c>
      <c r="V1133">
        <v>67</v>
      </c>
      <c r="W1133">
        <v>27831</v>
      </c>
      <c r="X1133">
        <v>27536</v>
      </c>
      <c r="Y1133">
        <v>38654</v>
      </c>
      <c r="Z1133">
        <v>1.25</v>
      </c>
      <c r="AA1133">
        <f t="shared" si="225"/>
        <v>10012</v>
      </c>
      <c r="AB1133">
        <f t="shared" si="226"/>
        <v>67</v>
      </c>
      <c r="AC1133">
        <f t="shared" si="227"/>
        <v>6159</v>
      </c>
      <c r="AD1133">
        <f t="shared" si="228"/>
        <v>0.6151618058330004</v>
      </c>
      <c r="AE1133">
        <f t="shared" si="229"/>
        <v>0</v>
      </c>
      <c r="AF1133" t="e">
        <f t="shared" ca="1" si="230"/>
        <v>#N/A</v>
      </c>
      <c r="AG1133" t="e">
        <f t="shared" ca="1" si="231"/>
        <v>#N/A</v>
      </c>
      <c r="AH1133" t="e">
        <f t="shared" ca="1" si="232"/>
        <v>#N/A</v>
      </c>
      <c r="AI1133" t="e">
        <f t="shared" ca="1" si="221"/>
        <v>#N/A</v>
      </c>
      <c r="AJ1133">
        <f t="shared" si="222"/>
        <v>9.988014382740711E-5</v>
      </c>
      <c r="AK1133">
        <f t="shared" si="223"/>
        <v>0</v>
      </c>
      <c r="AL1133" t="e">
        <f t="shared" ca="1" si="233"/>
        <v>#N/A</v>
      </c>
      <c r="AM1133" t="b">
        <f t="shared" si="224"/>
        <v>0</v>
      </c>
    </row>
    <row r="1134" spans="1:39" x14ac:dyDescent="0.3">
      <c r="A1134" t="s">
        <v>1275</v>
      </c>
      <c r="B1134" t="s">
        <v>1276</v>
      </c>
      <c r="C1134" t="s">
        <v>39</v>
      </c>
      <c r="D1134" t="s">
        <v>68</v>
      </c>
      <c r="E1134" t="s">
        <v>1274</v>
      </c>
      <c r="F1134" s="13" t="str">
        <f>_xlfn.CONCAT(wiz_6[[#This Row],[OCTY......]],",",wiz_6[[#This Row],[OS]])</f>
        <v>GARNER    ,NC</v>
      </c>
      <c r="G1134" t="s">
        <v>66</v>
      </c>
      <c r="H1134" t="s">
        <v>1277</v>
      </c>
      <c r="I1134" s="13" t="str">
        <f>_xlfn.CONCAT(wiz_6[[#This Row],[DCTY......]], ",",wiz_6[[#This Row],[DS]])</f>
        <v>FULTON    ,MS</v>
      </c>
      <c r="J1134" t="str">
        <f>TRIM(CONCATENATE(wiz_6[[#This Row],[SHIPPER..................]],wiz_6[[#This Row],[ZIP2..]],wiz_6[[#This Row],[ZIP3..]]))</f>
        <v>b: AVENUE LOGISTICS I| 2752938843</v>
      </c>
      <c r="K1134">
        <v>1</v>
      </c>
      <c r="L1134">
        <v>0.76</v>
      </c>
      <c r="M1134">
        <v>0.27</v>
      </c>
      <c r="N1134">
        <v>677</v>
      </c>
      <c r="O1134">
        <v>1.39</v>
      </c>
      <c r="P1134">
        <v>31</v>
      </c>
      <c r="Q1134">
        <v>0.25</v>
      </c>
      <c r="R1134">
        <v>-40</v>
      </c>
      <c r="S1134">
        <v>-18</v>
      </c>
      <c r="T1134">
        <v>0</v>
      </c>
      <c r="U1134">
        <v>-203</v>
      </c>
      <c r="V1134">
        <v>-221</v>
      </c>
      <c r="W1134">
        <v>27701</v>
      </c>
      <c r="X1134">
        <v>27529</v>
      </c>
      <c r="Y1134">
        <v>38843</v>
      </c>
      <c r="Z1134">
        <v>0.81</v>
      </c>
      <c r="AA1134">
        <f t="shared" si="225"/>
        <v>10012</v>
      </c>
      <c r="AB1134">
        <f t="shared" si="226"/>
        <v>-221</v>
      </c>
      <c r="AC1134">
        <f t="shared" si="227"/>
        <v>6159</v>
      </c>
      <c r="AD1134">
        <f t="shared" si="228"/>
        <v>0.6151618058330004</v>
      </c>
      <c r="AE1134">
        <f t="shared" si="229"/>
        <v>0</v>
      </c>
      <c r="AF1134" t="e">
        <f t="shared" ca="1" si="230"/>
        <v>#N/A</v>
      </c>
      <c r="AG1134" t="e">
        <f t="shared" ca="1" si="231"/>
        <v>#N/A</v>
      </c>
      <c r="AH1134" t="e">
        <f t="shared" ca="1" si="232"/>
        <v>#N/A</v>
      </c>
      <c r="AI1134" t="e">
        <f t="shared" ca="1" si="221"/>
        <v>#N/A</v>
      </c>
      <c r="AJ1134">
        <f t="shared" si="222"/>
        <v>9.988014382740711E-5</v>
      </c>
      <c r="AK1134">
        <f t="shared" si="223"/>
        <v>0</v>
      </c>
      <c r="AL1134" t="e">
        <f t="shared" ca="1" si="233"/>
        <v>#N/A</v>
      </c>
      <c r="AM1134" t="b">
        <f t="shared" si="224"/>
        <v>0</v>
      </c>
    </row>
    <row r="1135" spans="1:39" x14ac:dyDescent="0.3">
      <c r="A1135" t="s">
        <v>47</v>
      </c>
      <c r="B1135" t="s">
        <v>48</v>
      </c>
      <c r="C1135" t="s">
        <v>39</v>
      </c>
      <c r="D1135" t="s">
        <v>68</v>
      </c>
      <c r="E1135" t="s">
        <v>1274</v>
      </c>
      <c r="F1135" s="13" t="str">
        <f>_xlfn.CONCAT(wiz_6[[#This Row],[OCTY......]],",",wiz_6[[#This Row],[OS]])</f>
        <v>GARNER    ,NC</v>
      </c>
      <c r="G1135" t="s">
        <v>87</v>
      </c>
      <c r="H1135" t="s">
        <v>88</v>
      </c>
      <c r="I1135" s="13" t="str">
        <f>_xlfn.CONCAT(wiz_6[[#This Row],[DCTY......]], ",",wiz_6[[#This Row],[DS]])</f>
        <v>FINDLAY   ,OH</v>
      </c>
      <c r="J1135" t="str">
        <f>TRIM(CONCATENATE(wiz_6[[#This Row],[SHIPPER..................]],wiz_6[[#This Row],[ZIP2..]],wiz_6[[#This Row],[ZIP3..]]))</f>
        <v>LOWES MLXP VAN ONE WA| 2752945839</v>
      </c>
      <c r="K1135">
        <v>8</v>
      </c>
      <c r="L1135">
        <v>1.52</v>
      </c>
      <c r="M1135">
        <v>0.21</v>
      </c>
      <c r="N1135">
        <v>573</v>
      </c>
      <c r="O1135">
        <v>1.1299999999999999</v>
      </c>
      <c r="P1135">
        <v>158</v>
      </c>
      <c r="Q1135">
        <v>0.39</v>
      </c>
      <c r="R1135">
        <v>43</v>
      </c>
      <c r="S1135">
        <v>-211</v>
      </c>
      <c r="T1135">
        <v>-7</v>
      </c>
      <c r="U1135">
        <v>46</v>
      </c>
      <c r="V1135">
        <v>-172</v>
      </c>
      <c r="W1135">
        <v>28340</v>
      </c>
      <c r="X1135">
        <v>27529</v>
      </c>
      <c r="Y1135">
        <v>45839</v>
      </c>
      <c r="Z1135">
        <v>1.51</v>
      </c>
      <c r="AA1135">
        <f t="shared" si="225"/>
        <v>10012</v>
      </c>
      <c r="AB1135">
        <f t="shared" si="226"/>
        <v>-1376</v>
      </c>
      <c r="AC1135">
        <f t="shared" si="227"/>
        <v>6159</v>
      </c>
      <c r="AD1135">
        <f t="shared" si="228"/>
        <v>0.6151618058330004</v>
      </c>
      <c r="AE1135">
        <f t="shared" si="229"/>
        <v>0</v>
      </c>
      <c r="AF1135" t="e">
        <f t="shared" ca="1" si="230"/>
        <v>#N/A</v>
      </c>
      <c r="AG1135" t="e">
        <f t="shared" ca="1" si="231"/>
        <v>#N/A</v>
      </c>
      <c r="AH1135" t="e">
        <f t="shared" ca="1" si="232"/>
        <v>#N/A</v>
      </c>
      <c r="AI1135" t="e">
        <f t="shared" ca="1" si="221"/>
        <v>#N/A</v>
      </c>
      <c r="AJ1135">
        <f t="shared" si="222"/>
        <v>7.9904115061925688E-4</v>
      </c>
      <c r="AK1135">
        <f t="shared" si="223"/>
        <v>0</v>
      </c>
      <c r="AL1135" t="e">
        <f t="shared" ca="1" si="233"/>
        <v>#N/A</v>
      </c>
      <c r="AM1135" t="b">
        <f t="shared" si="224"/>
        <v>0</v>
      </c>
    </row>
    <row r="1136" spans="1:39" x14ac:dyDescent="0.3">
      <c r="A1136" t="s">
        <v>37</v>
      </c>
      <c r="B1136" t="s">
        <v>38</v>
      </c>
      <c r="C1136" t="s">
        <v>39</v>
      </c>
      <c r="D1136" t="s">
        <v>68</v>
      </c>
      <c r="E1136" t="s">
        <v>1274</v>
      </c>
      <c r="F1136" s="13" t="str">
        <f>_xlfn.CONCAT(wiz_6[[#This Row],[OCTY......]],",",wiz_6[[#This Row],[OS]])</f>
        <v>GARNER    ,NC</v>
      </c>
      <c r="G1136" t="s">
        <v>70</v>
      </c>
      <c r="H1136" t="s">
        <v>666</v>
      </c>
      <c r="I1136" s="13" t="str">
        <f>_xlfn.CONCAT(wiz_6[[#This Row],[DCTY......]], ",",wiz_6[[#This Row],[DS]])</f>
        <v>DYERSBURG ,TN</v>
      </c>
      <c r="J1136" t="str">
        <f>TRIM(CONCATENATE(wiz_6[[#This Row],[SHIPPER..................]],wiz_6[[#This Row],[ZIP2..]],wiz_6[[#This Row],[ZIP3..]]))</f>
        <v>b: C H ROBINSON | 2752938024</v>
      </c>
      <c r="K1136">
        <v>1</v>
      </c>
      <c r="L1136">
        <v>0.83</v>
      </c>
      <c r="M1136">
        <v>0.28999999999999998</v>
      </c>
      <c r="N1136">
        <v>717</v>
      </c>
      <c r="O1136">
        <v>1.08</v>
      </c>
      <c r="P1136">
        <v>50</v>
      </c>
      <c r="Q1136">
        <v>0.25</v>
      </c>
      <c r="R1136">
        <v>-57</v>
      </c>
      <c r="S1136">
        <v>-94</v>
      </c>
      <c r="T1136">
        <v>126</v>
      </c>
      <c r="U1136">
        <v>-3</v>
      </c>
      <c r="V1136">
        <v>29</v>
      </c>
      <c r="W1136">
        <v>27893</v>
      </c>
      <c r="X1136">
        <v>27529</v>
      </c>
      <c r="Y1136">
        <v>38024</v>
      </c>
      <c r="Z1136">
        <v>0.9</v>
      </c>
      <c r="AA1136">
        <f t="shared" si="225"/>
        <v>10012</v>
      </c>
      <c r="AB1136">
        <f t="shared" si="226"/>
        <v>29</v>
      </c>
      <c r="AC1136">
        <f t="shared" si="227"/>
        <v>6159</v>
      </c>
      <c r="AD1136">
        <f t="shared" si="228"/>
        <v>0.6151618058330004</v>
      </c>
      <c r="AE1136">
        <f t="shared" si="229"/>
        <v>0</v>
      </c>
      <c r="AF1136" t="e">
        <f t="shared" ca="1" si="230"/>
        <v>#N/A</v>
      </c>
      <c r="AG1136" t="e">
        <f t="shared" ca="1" si="231"/>
        <v>#N/A</v>
      </c>
      <c r="AH1136" t="e">
        <f t="shared" ca="1" si="232"/>
        <v>#N/A</v>
      </c>
      <c r="AI1136" t="e">
        <f t="shared" ca="1" si="221"/>
        <v>#N/A</v>
      </c>
      <c r="AJ1136">
        <f t="shared" si="222"/>
        <v>9.988014382740711E-5</v>
      </c>
      <c r="AK1136">
        <f t="shared" si="223"/>
        <v>0</v>
      </c>
      <c r="AL1136" t="e">
        <f t="shared" ca="1" si="233"/>
        <v>#N/A</v>
      </c>
      <c r="AM1136" t="b">
        <f t="shared" si="224"/>
        <v>0</v>
      </c>
    </row>
    <row r="1137" spans="1:39" x14ac:dyDescent="0.3">
      <c r="A1137" t="s">
        <v>72</v>
      </c>
      <c r="B1137" t="s">
        <v>73</v>
      </c>
      <c r="C1137" t="s">
        <v>39</v>
      </c>
      <c r="D1137" t="s">
        <v>68</v>
      </c>
      <c r="E1137" t="s">
        <v>1278</v>
      </c>
      <c r="F1137" s="13" t="str">
        <f>_xlfn.CONCAT(wiz_6[[#This Row],[OCTY......]],",",wiz_6[[#This Row],[OS]])</f>
        <v>KNIGHTDALE,NC</v>
      </c>
      <c r="G1137" t="s">
        <v>70</v>
      </c>
      <c r="H1137" t="s">
        <v>1279</v>
      </c>
      <c r="I1137" s="13" t="str">
        <f>_xlfn.CONCAT(wiz_6[[#This Row],[DCTY......]], ",",wiz_6[[#This Row],[DS]])</f>
        <v>DANDRIDGE ,TN</v>
      </c>
      <c r="J1137" t="str">
        <f>TRIM(CONCATENATE(wiz_6[[#This Row],[SHIPPER..................]],wiz_6[[#This Row],[ZIP2..]],wiz_6[[#This Row],[ZIP3..]]))</f>
        <v>REDWOOD LOGISTICS STR| 2754537725</v>
      </c>
      <c r="K1137">
        <v>2</v>
      </c>
      <c r="L1137">
        <v>2.09</v>
      </c>
      <c r="M1137">
        <v>0.28000000000000003</v>
      </c>
      <c r="N1137">
        <v>337</v>
      </c>
      <c r="O1137">
        <v>0.63</v>
      </c>
      <c r="P1137">
        <v>28</v>
      </c>
      <c r="Q1137">
        <v>0.25</v>
      </c>
      <c r="R1137">
        <v>-24</v>
      </c>
      <c r="S1137">
        <v>14</v>
      </c>
      <c r="T1137">
        <v>48</v>
      </c>
      <c r="U1137">
        <v>223</v>
      </c>
      <c r="V1137">
        <v>285</v>
      </c>
      <c r="W1137">
        <v>27601</v>
      </c>
      <c r="X1137">
        <v>27545</v>
      </c>
      <c r="Y1137">
        <v>37725</v>
      </c>
      <c r="Z1137">
        <v>2.15</v>
      </c>
      <c r="AA1137">
        <f t="shared" si="225"/>
        <v>10012</v>
      </c>
      <c r="AB1137">
        <f t="shared" si="226"/>
        <v>570</v>
      </c>
      <c r="AC1137">
        <f t="shared" si="227"/>
        <v>6159</v>
      </c>
      <c r="AD1137">
        <f t="shared" si="228"/>
        <v>0.6151618058330004</v>
      </c>
      <c r="AE1137">
        <f t="shared" si="229"/>
        <v>0</v>
      </c>
      <c r="AF1137" t="e">
        <f t="shared" ca="1" si="230"/>
        <v>#N/A</v>
      </c>
      <c r="AG1137" t="e">
        <f t="shared" ca="1" si="231"/>
        <v>#N/A</v>
      </c>
      <c r="AH1137" t="e">
        <f t="shared" ca="1" si="232"/>
        <v>#N/A</v>
      </c>
      <c r="AI1137" t="e">
        <f t="shared" ca="1" si="221"/>
        <v>#N/A</v>
      </c>
      <c r="AJ1137">
        <f t="shared" si="222"/>
        <v>1.9976028765481422E-4</v>
      </c>
      <c r="AK1137">
        <f t="shared" si="223"/>
        <v>0</v>
      </c>
      <c r="AL1137" t="e">
        <f t="shared" ca="1" si="233"/>
        <v>#N/A</v>
      </c>
      <c r="AM1137" t="b">
        <f t="shared" si="224"/>
        <v>0</v>
      </c>
    </row>
    <row r="1138" spans="1:39" x14ac:dyDescent="0.3">
      <c r="A1138" t="s">
        <v>37</v>
      </c>
      <c r="B1138" t="s">
        <v>38</v>
      </c>
      <c r="C1138" t="s">
        <v>39</v>
      </c>
      <c r="D1138" t="s">
        <v>68</v>
      </c>
      <c r="E1138" t="s">
        <v>1280</v>
      </c>
      <c r="F1138" s="13" t="str">
        <f>_xlfn.CONCAT(wiz_6[[#This Row],[OCTY......]],",",wiz_6[[#This Row],[OS]])</f>
        <v>FUQUAY VAR,NC</v>
      </c>
      <c r="G1138" t="s">
        <v>70</v>
      </c>
      <c r="H1138" t="s">
        <v>75</v>
      </c>
      <c r="I1138" s="13" t="str">
        <f>_xlfn.CONCAT(wiz_6[[#This Row],[DCTY......]], ",",wiz_6[[#This Row],[DS]])</f>
        <v>MEMPHIS   ,TN</v>
      </c>
      <c r="J1138" t="str">
        <f>TRIM(CONCATENATE(wiz_6[[#This Row],[SHIPPER..................]],wiz_6[[#This Row],[ZIP2..]],wiz_6[[#This Row],[ZIP3..]]))</f>
        <v>b: C H ROBINSON | 2752638101</v>
      </c>
      <c r="K1138">
        <v>1</v>
      </c>
      <c r="L1138">
        <v>0.79</v>
      </c>
      <c r="M1138">
        <v>0.27</v>
      </c>
      <c r="N1138">
        <v>752</v>
      </c>
      <c r="O1138">
        <v>1</v>
      </c>
      <c r="P1138">
        <v>93</v>
      </c>
      <c r="Q1138">
        <v>0.3</v>
      </c>
      <c r="R1138">
        <v>-28</v>
      </c>
      <c r="S1138">
        <v>-133</v>
      </c>
      <c r="T1138">
        <v>190</v>
      </c>
      <c r="U1138">
        <v>-151</v>
      </c>
      <c r="V1138">
        <v>-94</v>
      </c>
      <c r="W1138">
        <v>27420</v>
      </c>
      <c r="X1138">
        <v>27526</v>
      </c>
      <c r="Y1138">
        <v>38101</v>
      </c>
      <c r="Z1138">
        <v>0.84</v>
      </c>
      <c r="AA1138">
        <f t="shared" si="225"/>
        <v>10012</v>
      </c>
      <c r="AB1138">
        <f t="shared" si="226"/>
        <v>-94</v>
      </c>
      <c r="AC1138">
        <f t="shared" si="227"/>
        <v>6159</v>
      </c>
      <c r="AD1138">
        <f t="shared" si="228"/>
        <v>0.6151618058330004</v>
      </c>
      <c r="AE1138">
        <f t="shared" si="229"/>
        <v>0</v>
      </c>
      <c r="AF1138" t="e">
        <f t="shared" ca="1" si="230"/>
        <v>#N/A</v>
      </c>
      <c r="AG1138" t="e">
        <f t="shared" ca="1" si="231"/>
        <v>#N/A</v>
      </c>
      <c r="AH1138" t="e">
        <f t="shared" ca="1" si="232"/>
        <v>#N/A</v>
      </c>
      <c r="AI1138" t="e">
        <f t="shared" ca="1" si="221"/>
        <v>#N/A</v>
      </c>
      <c r="AJ1138">
        <f t="shared" si="222"/>
        <v>9.988014382740711E-5</v>
      </c>
      <c r="AK1138">
        <f t="shared" si="223"/>
        <v>0</v>
      </c>
      <c r="AL1138" t="e">
        <f t="shared" ca="1" si="233"/>
        <v>#N/A</v>
      </c>
      <c r="AM1138" t="b">
        <f t="shared" si="224"/>
        <v>0</v>
      </c>
    </row>
    <row r="1139" spans="1:39" x14ac:dyDescent="0.3">
      <c r="A1139" t="s">
        <v>929</v>
      </c>
      <c r="B1139" t="s">
        <v>930</v>
      </c>
      <c r="C1139" t="s">
        <v>39</v>
      </c>
      <c r="D1139" t="s">
        <v>68</v>
      </c>
      <c r="E1139" t="s">
        <v>1281</v>
      </c>
      <c r="F1139" s="13" t="str">
        <f>_xlfn.CONCAT(wiz_6[[#This Row],[OCTY......]],",",wiz_6[[#This Row],[OS]])</f>
        <v>WILSON    ,NC</v>
      </c>
      <c r="G1139" t="s">
        <v>53</v>
      </c>
      <c r="H1139" t="s">
        <v>736</v>
      </c>
      <c r="I1139" s="13" t="str">
        <f>_xlfn.CONCAT(wiz_6[[#This Row],[DCTY......]], ",",wiz_6[[#This Row],[DS]])</f>
        <v>WOODRIDGE ,IL</v>
      </c>
      <c r="J1139" t="str">
        <f>TRIM(CONCATENATE(wiz_6[[#This Row],[SHIPPER..................]],wiz_6[[#This Row],[ZIP2..]],wiz_6[[#This Row],[ZIP3..]]))</f>
        <v>BRIDGESTONE FIRESTONE| 2789360559</v>
      </c>
      <c r="K1139">
        <v>5</v>
      </c>
      <c r="L1139">
        <v>1.6</v>
      </c>
      <c r="M1139">
        <v>0.19</v>
      </c>
      <c r="N1139">
        <v>865</v>
      </c>
      <c r="O1139">
        <v>1.84</v>
      </c>
      <c r="P1139">
        <v>97</v>
      </c>
      <c r="Q1139">
        <v>0.32</v>
      </c>
      <c r="R1139">
        <v>68</v>
      </c>
      <c r="S1139">
        <v>-53</v>
      </c>
      <c r="T1139">
        <v>-38</v>
      </c>
      <c r="U1139">
        <v>151</v>
      </c>
      <c r="V1139">
        <v>60</v>
      </c>
      <c r="W1139">
        <v>27601</v>
      </c>
      <c r="X1139">
        <v>27893</v>
      </c>
      <c r="Y1139">
        <v>60559</v>
      </c>
      <c r="Z1139">
        <v>1.57</v>
      </c>
      <c r="AA1139">
        <f t="shared" si="225"/>
        <v>10012</v>
      </c>
      <c r="AB1139">
        <f t="shared" si="226"/>
        <v>300</v>
      </c>
      <c r="AC1139">
        <f t="shared" si="227"/>
        <v>6159</v>
      </c>
      <c r="AD1139">
        <f t="shared" si="228"/>
        <v>0.6151618058330004</v>
      </c>
      <c r="AE1139">
        <f t="shared" si="229"/>
        <v>0</v>
      </c>
      <c r="AF1139" t="e">
        <f t="shared" ca="1" si="230"/>
        <v>#N/A</v>
      </c>
      <c r="AG1139" t="e">
        <f t="shared" ca="1" si="231"/>
        <v>#N/A</v>
      </c>
      <c r="AH1139" t="e">
        <f t="shared" ca="1" si="232"/>
        <v>#N/A</v>
      </c>
      <c r="AI1139" t="e">
        <f t="shared" ca="1" si="221"/>
        <v>#N/A</v>
      </c>
      <c r="AJ1139">
        <f t="shared" si="222"/>
        <v>4.9940071913703551E-4</v>
      </c>
      <c r="AK1139">
        <f t="shared" si="223"/>
        <v>0</v>
      </c>
      <c r="AL1139" t="e">
        <f t="shared" ca="1" si="233"/>
        <v>#N/A</v>
      </c>
      <c r="AM1139" t="b">
        <f t="shared" si="224"/>
        <v>0</v>
      </c>
    </row>
    <row r="1140" spans="1:39" x14ac:dyDescent="0.3">
      <c r="A1140" t="s">
        <v>1282</v>
      </c>
      <c r="B1140" t="s">
        <v>1283</v>
      </c>
      <c r="C1140" t="s">
        <v>39</v>
      </c>
      <c r="D1140" t="s">
        <v>68</v>
      </c>
      <c r="E1140" t="s">
        <v>1281</v>
      </c>
      <c r="F1140" s="13" t="str">
        <f>_xlfn.CONCAT(wiz_6[[#This Row],[OCTY......]],",",wiz_6[[#This Row],[OS]])</f>
        <v>WILSON    ,NC</v>
      </c>
      <c r="G1140" t="s">
        <v>70</v>
      </c>
      <c r="H1140" t="s">
        <v>1284</v>
      </c>
      <c r="I1140" s="13" t="str">
        <f>_xlfn.CONCAT(wiz_6[[#This Row],[DCTY......]], ",",wiz_6[[#This Row],[DS]])</f>
        <v>PINEY FLAT,TN</v>
      </c>
      <c r="J1140" t="str">
        <f>TRIM(CONCATENATE(wiz_6[[#This Row],[SHIPPER..................]],wiz_6[[#This Row],[ZIP2..]],wiz_6[[#This Row],[ZIP3..]]))</f>
        <v>L J ROGERS LOGISTICS | 2789337686</v>
      </c>
      <c r="K1140">
        <v>1</v>
      </c>
      <c r="L1140">
        <v>2.78</v>
      </c>
      <c r="M1140">
        <v>0.28000000000000003</v>
      </c>
      <c r="N1140">
        <v>294</v>
      </c>
      <c r="O1140">
        <v>0.88</v>
      </c>
      <c r="P1140">
        <v>25</v>
      </c>
      <c r="Q1140">
        <v>0.25</v>
      </c>
      <c r="R1140">
        <v>-21</v>
      </c>
      <c r="S1140">
        <v>34</v>
      </c>
      <c r="T1140">
        <v>-81</v>
      </c>
      <c r="U1140">
        <v>235</v>
      </c>
      <c r="V1140">
        <v>188</v>
      </c>
      <c r="W1140">
        <v>27597</v>
      </c>
      <c r="X1140">
        <v>27893</v>
      </c>
      <c r="Y1140">
        <v>37686</v>
      </c>
      <c r="Z1140">
        <v>2.84</v>
      </c>
      <c r="AA1140">
        <f t="shared" si="225"/>
        <v>10012</v>
      </c>
      <c r="AB1140">
        <f t="shared" si="226"/>
        <v>188</v>
      </c>
      <c r="AC1140">
        <f t="shared" si="227"/>
        <v>6159</v>
      </c>
      <c r="AD1140">
        <f t="shared" si="228"/>
        <v>0.6151618058330004</v>
      </c>
      <c r="AE1140">
        <f t="shared" si="229"/>
        <v>0</v>
      </c>
      <c r="AF1140" t="e">
        <f t="shared" ca="1" si="230"/>
        <v>#N/A</v>
      </c>
      <c r="AG1140" t="e">
        <f t="shared" ca="1" si="231"/>
        <v>#N/A</v>
      </c>
      <c r="AH1140" t="e">
        <f t="shared" ca="1" si="232"/>
        <v>#N/A</v>
      </c>
      <c r="AI1140" t="e">
        <f t="shared" ca="1" si="221"/>
        <v>#N/A</v>
      </c>
      <c r="AJ1140">
        <f t="shared" si="222"/>
        <v>9.988014382740711E-5</v>
      </c>
      <c r="AK1140">
        <f t="shared" si="223"/>
        <v>0</v>
      </c>
      <c r="AL1140" t="e">
        <f t="shared" ca="1" si="233"/>
        <v>#N/A</v>
      </c>
      <c r="AM1140" t="b">
        <f t="shared" si="224"/>
        <v>0</v>
      </c>
    </row>
    <row r="1141" spans="1:39" x14ac:dyDescent="0.3">
      <c r="A1141" t="s">
        <v>37</v>
      </c>
      <c r="B1141" t="s">
        <v>38</v>
      </c>
      <c r="C1141" t="s">
        <v>39</v>
      </c>
      <c r="D1141" t="s">
        <v>68</v>
      </c>
      <c r="E1141" t="s">
        <v>524</v>
      </c>
      <c r="F1141" s="13" t="str">
        <f>_xlfn.CONCAT(wiz_6[[#This Row],[OCTY......]],",",wiz_6[[#This Row],[OS]])</f>
        <v>FARMVILLE ,NC</v>
      </c>
      <c r="G1141" t="s">
        <v>70</v>
      </c>
      <c r="H1141" t="s">
        <v>371</v>
      </c>
      <c r="I1141" s="13" t="str">
        <f>_xlfn.CONCAT(wiz_6[[#This Row],[DCTY......]], ",",wiz_6[[#This Row],[DS]])</f>
        <v>NEWPORT   ,TN</v>
      </c>
      <c r="J1141" t="str">
        <f>TRIM(CONCATENATE(wiz_6[[#This Row],[SHIPPER..................]],wiz_6[[#This Row],[ZIP2..]],wiz_6[[#This Row],[ZIP3..]]))</f>
        <v>b: C H ROBINSON | 2782837821</v>
      </c>
      <c r="K1141">
        <v>1</v>
      </c>
      <c r="L1141">
        <v>1.29</v>
      </c>
      <c r="M1141">
        <v>0.28000000000000003</v>
      </c>
      <c r="N1141">
        <v>384</v>
      </c>
      <c r="O1141">
        <v>0.71</v>
      </c>
      <c r="P1141">
        <v>165</v>
      </c>
      <c r="Q1141">
        <v>0.4</v>
      </c>
      <c r="R1141">
        <v>-27</v>
      </c>
      <c r="S1141">
        <v>-464</v>
      </c>
      <c r="T1141">
        <v>15</v>
      </c>
      <c r="U1141">
        <v>-73</v>
      </c>
      <c r="V1141">
        <v>-522</v>
      </c>
      <c r="W1141">
        <v>28330</v>
      </c>
      <c r="X1141">
        <v>27828</v>
      </c>
      <c r="Y1141">
        <v>37821</v>
      </c>
      <c r="Z1141">
        <v>1.35</v>
      </c>
      <c r="AA1141">
        <f t="shared" si="225"/>
        <v>10012</v>
      </c>
      <c r="AB1141">
        <f t="shared" si="226"/>
        <v>-522</v>
      </c>
      <c r="AC1141">
        <f t="shared" si="227"/>
        <v>6159</v>
      </c>
      <c r="AD1141">
        <f t="shared" si="228"/>
        <v>0.6151618058330004</v>
      </c>
      <c r="AE1141">
        <f t="shared" si="229"/>
        <v>0</v>
      </c>
      <c r="AF1141" t="e">
        <f t="shared" ca="1" si="230"/>
        <v>#N/A</v>
      </c>
      <c r="AG1141" t="e">
        <f t="shared" ca="1" si="231"/>
        <v>#N/A</v>
      </c>
      <c r="AH1141" t="e">
        <f t="shared" ca="1" si="232"/>
        <v>#N/A</v>
      </c>
      <c r="AI1141" t="e">
        <f t="shared" ca="1" si="221"/>
        <v>#N/A</v>
      </c>
      <c r="AJ1141">
        <f t="shared" si="222"/>
        <v>9.988014382740711E-5</v>
      </c>
      <c r="AK1141">
        <f t="shared" si="223"/>
        <v>0</v>
      </c>
      <c r="AL1141" t="e">
        <f t="shared" ca="1" si="233"/>
        <v>#N/A</v>
      </c>
      <c r="AM1141" t="b">
        <f t="shared" si="224"/>
        <v>0</v>
      </c>
    </row>
    <row r="1142" spans="1:39" x14ac:dyDescent="0.3">
      <c r="A1142" t="s">
        <v>929</v>
      </c>
      <c r="B1142" t="s">
        <v>930</v>
      </c>
      <c r="C1142" t="s">
        <v>39</v>
      </c>
      <c r="D1142" t="s">
        <v>68</v>
      </c>
      <c r="E1142" t="s">
        <v>1281</v>
      </c>
      <c r="F1142" s="13" t="str">
        <f>_xlfn.CONCAT(wiz_6[[#This Row],[OCTY......]],",",wiz_6[[#This Row],[OS]])</f>
        <v>WILSON    ,NC</v>
      </c>
      <c r="G1142" t="s">
        <v>70</v>
      </c>
      <c r="H1142" t="s">
        <v>575</v>
      </c>
      <c r="I1142" s="13" t="str">
        <f>_xlfn.CONCAT(wiz_6[[#This Row],[DCTY......]], ",",wiz_6[[#This Row],[DS]])</f>
        <v>LEBANON   ,TN</v>
      </c>
      <c r="J1142" t="str">
        <f>TRIM(CONCATENATE(wiz_6[[#This Row],[SHIPPER..................]],wiz_6[[#This Row],[ZIP2..]],wiz_6[[#This Row],[ZIP3..]]))</f>
        <v>BRIDGESTONE FIRESTONE| 2789337087</v>
      </c>
      <c r="K1142">
        <v>54</v>
      </c>
      <c r="L1142">
        <v>1.55</v>
      </c>
      <c r="M1142">
        <v>0.19</v>
      </c>
      <c r="N1142">
        <v>556</v>
      </c>
      <c r="O1142">
        <v>0.9</v>
      </c>
      <c r="P1142">
        <v>100</v>
      </c>
      <c r="Q1142">
        <v>0.33</v>
      </c>
      <c r="R1142">
        <v>9</v>
      </c>
      <c r="S1142">
        <v>-53</v>
      </c>
      <c r="T1142">
        <v>48</v>
      </c>
      <c r="U1142">
        <v>85</v>
      </c>
      <c r="V1142">
        <v>80</v>
      </c>
      <c r="W1142">
        <v>27831</v>
      </c>
      <c r="X1142">
        <v>27893</v>
      </c>
      <c r="Y1142">
        <v>37087</v>
      </c>
      <c r="Z1142">
        <v>1.52</v>
      </c>
      <c r="AA1142">
        <f t="shared" si="225"/>
        <v>10012</v>
      </c>
      <c r="AB1142">
        <f t="shared" si="226"/>
        <v>4320</v>
      </c>
      <c r="AC1142">
        <f t="shared" si="227"/>
        <v>6159</v>
      </c>
      <c r="AD1142">
        <f t="shared" si="228"/>
        <v>0.6151618058330004</v>
      </c>
      <c r="AE1142">
        <f t="shared" si="229"/>
        <v>0</v>
      </c>
      <c r="AF1142" t="e">
        <f t="shared" ca="1" si="230"/>
        <v>#N/A</v>
      </c>
      <c r="AG1142" t="e">
        <f t="shared" ca="1" si="231"/>
        <v>#N/A</v>
      </c>
      <c r="AH1142" t="e">
        <f t="shared" ca="1" si="232"/>
        <v>#N/A</v>
      </c>
      <c r="AI1142" t="e">
        <f t="shared" ca="1" si="221"/>
        <v>#N/A</v>
      </c>
      <c r="AJ1142">
        <f t="shared" si="222"/>
        <v>5.3935277666799838E-3</v>
      </c>
      <c r="AK1142">
        <f t="shared" si="223"/>
        <v>0</v>
      </c>
      <c r="AL1142" t="e">
        <f t="shared" ca="1" si="233"/>
        <v>#N/A</v>
      </c>
      <c r="AM1142" t="b">
        <f t="shared" si="224"/>
        <v>0</v>
      </c>
    </row>
    <row r="1143" spans="1:39" x14ac:dyDescent="0.3">
      <c r="A1143" t="s">
        <v>929</v>
      </c>
      <c r="B1143" t="s">
        <v>930</v>
      </c>
      <c r="C1143" t="s">
        <v>39</v>
      </c>
      <c r="D1143" t="s">
        <v>68</v>
      </c>
      <c r="E1143" t="s">
        <v>1281</v>
      </c>
      <c r="F1143" s="13" t="str">
        <f>_xlfn.CONCAT(wiz_6[[#This Row],[OCTY......]],",",wiz_6[[#This Row],[OS]])</f>
        <v>WILSON    ,NC</v>
      </c>
      <c r="G1143" t="s">
        <v>70</v>
      </c>
      <c r="H1143" t="s">
        <v>828</v>
      </c>
      <c r="I1143" s="13" t="str">
        <f>_xlfn.CONCAT(wiz_6[[#This Row],[DCTY......]], ",",wiz_6[[#This Row],[DS]])</f>
        <v>SMYRNA    ,TN</v>
      </c>
      <c r="J1143" t="str">
        <f>TRIM(CONCATENATE(wiz_6[[#This Row],[SHIPPER..................]],wiz_6[[#This Row],[ZIP2..]],wiz_6[[#This Row],[ZIP3..]]))</f>
        <v>BRIDGESTONE FIRESTONE| 2789337089</v>
      </c>
      <c r="K1143">
        <v>3</v>
      </c>
      <c r="L1143">
        <v>1.55</v>
      </c>
      <c r="M1143">
        <v>0.19</v>
      </c>
      <c r="N1143">
        <v>581</v>
      </c>
      <c r="O1143">
        <v>1.31</v>
      </c>
      <c r="P1143">
        <v>96</v>
      </c>
      <c r="Q1143">
        <v>0.32</v>
      </c>
      <c r="R1143">
        <v>9</v>
      </c>
      <c r="S1143">
        <v>-53</v>
      </c>
      <c r="T1143">
        <v>-49</v>
      </c>
      <c r="U1143">
        <v>81</v>
      </c>
      <c r="V1143">
        <v>-21</v>
      </c>
      <c r="W1143">
        <v>27101</v>
      </c>
      <c r="X1143">
        <v>27893</v>
      </c>
      <c r="Y1143">
        <v>37089</v>
      </c>
      <c r="Z1143">
        <v>1.52</v>
      </c>
      <c r="AA1143">
        <f t="shared" si="225"/>
        <v>10012</v>
      </c>
      <c r="AB1143">
        <f t="shared" si="226"/>
        <v>-63</v>
      </c>
      <c r="AC1143">
        <f t="shared" si="227"/>
        <v>6159</v>
      </c>
      <c r="AD1143">
        <f t="shared" si="228"/>
        <v>0.6151618058330004</v>
      </c>
      <c r="AE1143">
        <f t="shared" si="229"/>
        <v>0</v>
      </c>
      <c r="AF1143" t="e">
        <f t="shared" ca="1" si="230"/>
        <v>#N/A</v>
      </c>
      <c r="AG1143" t="e">
        <f t="shared" ca="1" si="231"/>
        <v>#N/A</v>
      </c>
      <c r="AH1143" t="e">
        <f t="shared" ca="1" si="232"/>
        <v>#N/A</v>
      </c>
      <c r="AI1143" t="e">
        <f t="shared" ca="1" si="221"/>
        <v>#N/A</v>
      </c>
      <c r="AJ1143">
        <f t="shared" si="222"/>
        <v>2.9964043148222132E-4</v>
      </c>
      <c r="AK1143">
        <f t="shared" si="223"/>
        <v>0</v>
      </c>
      <c r="AL1143" t="e">
        <f t="shared" ca="1" si="233"/>
        <v>#N/A</v>
      </c>
      <c r="AM1143" t="b">
        <f t="shared" si="224"/>
        <v>0</v>
      </c>
    </row>
    <row r="1144" spans="1:39" x14ac:dyDescent="0.3">
      <c r="A1144" t="s">
        <v>1045</v>
      </c>
      <c r="B1144" t="s">
        <v>1046</v>
      </c>
      <c r="C1144" t="s">
        <v>39</v>
      </c>
      <c r="D1144" t="s">
        <v>1285</v>
      </c>
      <c r="E1144" t="s">
        <v>1286</v>
      </c>
      <c r="F1144" s="13" t="str">
        <f>_xlfn.CONCAT(wiz_6[[#This Row],[OCTY......]],",",wiz_6[[#This Row],[OS]])</f>
        <v>OMAHA     ,NE</v>
      </c>
      <c r="G1144" t="s">
        <v>146</v>
      </c>
      <c r="H1144" t="s">
        <v>1287</v>
      </c>
      <c r="I1144" s="13" t="str">
        <f>_xlfn.CONCAT(wiz_6[[#This Row],[DCTY......]], ",",wiz_6[[#This Row],[DS]])</f>
        <v>MORRILTON ,AR</v>
      </c>
      <c r="J1144" t="str">
        <f>TRIM(CONCATENATE(wiz_6[[#This Row],[SHIPPER..................]],wiz_6[[#This Row],[ZIP2..]],wiz_6[[#This Row],[ZIP3..]]))</f>
        <v>b: M2 LOGISTICS | 6810172110</v>
      </c>
      <c r="K1144">
        <v>1</v>
      </c>
      <c r="L1144">
        <v>1.24</v>
      </c>
      <c r="M1144">
        <v>0.27</v>
      </c>
      <c r="N1144">
        <v>564</v>
      </c>
      <c r="O1144">
        <v>0.88</v>
      </c>
      <c r="P1144">
        <v>133</v>
      </c>
      <c r="Q1144">
        <v>0.35</v>
      </c>
      <c r="R1144">
        <v>-34</v>
      </c>
      <c r="S1144">
        <v>-418</v>
      </c>
      <c r="T1144">
        <v>53</v>
      </c>
      <c r="U1144">
        <v>239</v>
      </c>
      <c r="V1144">
        <v>-126</v>
      </c>
      <c r="W1144">
        <v>50301</v>
      </c>
      <c r="X1144">
        <v>68101</v>
      </c>
      <c r="Y1144">
        <v>72110</v>
      </c>
      <c r="Z1144">
        <v>1.29</v>
      </c>
      <c r="AA1144">
        <f t="shared" si="225"/>
        <v>10012</v>
      </c>
      <c r="AB1144">
        <f t="shared" si="226"/>
        <v>-126</v>
      </c>
      <c r="AC1144">
        <f t="shared" si="227"/>
        <v>6159</v>
      </c>
      <c r="AD1144">
        <f t="shared" si="228"/>
        <v>0.6151618058330004</v>
      </c>
      <c r="AE1144">
        <f t="shared" si="229"/>
        <v>0</v>
      </c>
      <c r="AF1144" t="e">
        <f t="shared" ca="1" si="230"/>
        <v>#N/A</v>
      </c>
      <c r="AG1144" t="e">
        <f t="shared" ca="1" si="231"/>
        <v>#N/A</v>
      </c>
      <c r="AH1144" t="e">
        <f t="shared" ca="1" si="232"/>
        <v>#N/A</v>
      </c>
      <c r="AI1144" t="e">
        <f t="shared" ca="1" si="221"/>
        <v>#N/A</v>
      </c>
      <c r="AJ1144">
        <f t="shared" si="222"/>
        <v>9.988014382740711E-5</v>
      </c>
      <c r="AK1144">
        <f t="shared" si="223"/>
        <v>0</v>
      </c>
      <c r="AL1144" t="e">
        <f t="shared" ca="1" si="233"/>
        <v>#N/A</v>
      </c>
      <c r="AM1144" t="b">
        <f t="shared" si="224"/>
        <v>0</v>
      </c>
    </row>
    <row r="1145" spans="1:39" x14ac:dyDescent="0.3">
      <c r="A1145" t="s">
        <v>37</v>
      </c>
      <c r="B1145" t="s">
        <v>38</v>
      </c>
      <c r="C1145" t="s">
        <v>39</v>
      </c>
      <c r="D1145" t="s">
        <v>1285</v>
      </c>
      <c r="E1145" t="s">
        <v>1286</v>
      </c>
      <c r="F1145" s="13" t="str">
        <f>_xlfn.CONCAT(wiz_6[[#This Row],[OCTY......]],",",wiz_6[[#This Row],[OS]])</f>
        <v>OMAHA     ,NE</v>
      </c>
      <c r="G1145" t="s">
        <v>396</v>
      </c>
      <c r="H1145" t="s">
        <v>1288</v>
      </c>
      <c r="I1145" s="13" t="str">
        <f>_xlfn.CONCAT(wiz_6[[#This Row],[DCTY......]], ",",wiz_6[[#This Row],[DS]])</f>
        <v>NORFOLK   ,VA</v>
      </c>
      <c r="J1145" t="str">
        <f>TRIM(CONCATENATE(wiz_6[[#This Row],[SHIPPER..................]],wiz_6[[#This Row],[ZIP2..]],wiz_6[[#This Row],[ZIP3..]]))</f>
        <v>b: C H ROBINSON | 6810123501</v>
      </c>
      <c r="K1145">
        <v>1</v>
      </c>
      <c r="L1145">
        <v>1.0900000000000001</v>
      </c>
      <c r="M1145">
        <v>0.27</v>
      </c>
      <c r="N1145">
        <v>1324</v>
      </c>
      <c r="O1145">
        <v>1.88</v>
      </c>
      <c r="P1145">
        <v>97</v>
      </c>
      <c r="Q1145">
        <v>0.3</v>
      </c>
      <c r="R1145">
        <v>-52</v>
      </c>
      <c r="S1145">
        <v>-470</v>
      </c>
      <c r="T1145">
        <v>9</v>
      </c>
      <c r="U1145">
        <v>-240</v>
      </c>
      <c r="V1145">
        <v>-701</v>
      </c>
      <c r="W1145">
        <v>51101</v>
      </c>
      <c r="X1145">
        <v>68101</v>
      </c>
      <c r="Y1145">
        <v>23501</v>
      </c>
      <c r="Z1145">
        <v>1.1399999999999999</v>
      </c>
      <c r="AA1145">
        <f t="shared" si="225"/>
        <v>10012</v>
      </c>
      <c r="AB1145">
        <f t="shared" si="226"/>
        <v>-701</v>
      </c>
      <c r="AC1145">
        <f t="shared" si="227"/>
        <v>6159</v>
      </c>
      <c r="AD1145">
        <f t="shared" si="228"/>
        <v>0.6151618058330004</v>
      </c>
      <c r="AE1145">
        <f t="shared" si="229"/>
        <v>0</v>
      </c>
      <c r="AF1145" t="e">
        <f t="shared" ca="1" si="230"/>
        <v>#N/A</v>
      </c>
      <c r="AG1145" t="e">
        <f t="shared" ca="1" si="231"/>
        <v>#N/A</v>
      </c>
      <c r="AH1145" t="e">
        <f t="shared" ca="1" si="232"/>
        <v>#N/A</v>
      </c>
      <c r="AI1145" t="e">
        <f t="shared" ca="1" si="221"/>
        <v>#N/A</v>
      </c>
      <c r="AJ1145">
        <f t="shared" si="222"/>
        <v>9.988014382740711E-5</v>
      </c>
      <c r="AK1145">
        <f t="shared" si="223"/>
        <v>0</v>
      </c>
      <c r="AL1145" t="e">
        <f t="shared" ca="1" si="233"/>
        <v>#N/A</v>
      </c>
      <c r="AM1145" t="b">
        <f t="shared" si="224"/>
        <v>0</v>
      </c>
    </row>
    <row r="1146" spans="1:39" x14ac:dyDescent="0.3">
      <c r="A1146" t="s">
        <v>37</v>
      </c>
      <c r="B1146" t="s">
        <v>38</v>
      </c>
      <c r="C1146" t="s">
        <v>39</v>
      </c>
      <c r="D1146" t="s">
        <v>1289</v>
      </c>
      <c r="E1146" t="s">
        <v>1290</v>
      </c>
      <c r="F1146" s="13" t="str">
        <f>_xlfn.CONCAT(wiz_6[[#This Row],[OCTY......]],",",wiz_6[[#This Row],[OS]])</f>
        <v>BRIDGETON ,NJ</v>
      </c>
      <c r="G1146" t="s">
        <v>50</v>
      </c>
      <c r="H1146" t="s">
        <v>1291</v>
      </c>
      <c r="I1146" s="13" t="str">
        <f>_xlfn.CONCAT(wiz_6[[#This Row],[DCTY......]], ",",wiz_6[[#This Row],[DS]])</f>
        <v>COMMERCE  ,GA</v>
      </c>
      <c r="J1146" t="str">
        <f>TRIM(CONCATENATE(wiz_6[[#This Row],[SHIPPER..................]],wiz_6[[#This Row],[ZIP2..]],wiz_6[[#This Row],[ZIP3..]]))</f>
        <v>b: C H ROBINSON | 830230529</v>
      </c>
      <c r="K1146">
        <v>1</v>
      </c>
      <c r="L1146">
        <v>0.98</v>
      </c>
      <c r="M1146">
        <v>0.27</v>
      </c>
      <c r="N1146">
        <v>717</v>
      </c>
      <c r="O1146">
        <v>1.61</v>
      </c>
      <c r="P1146">
        <v>89</v>
      </c>
      <c r="Q1146">
        <v>0.3</v>
      </c>
      <c r="R1146">
        <v>40</v>
      </c>
      <c r="S1146">
        <v>-83</v>
      </c>
      <c r="T1146">
        <v>0</v>
      </c>
      <c r="U1146">
        <v>-134</v>
      </c>
      <c r="V1146">
        <v>-217</v>
      </c>
      <c r="W1146">
        <v>8831</v>
      </c>
      <c r="X1146">
        <v>8302</v>
      </c>
      <c r="Y1146">
        <v>30529</v>
      </c>
      <c r="Z1146">
        <v>1.03</v>
      </c>
      <c r="AA1146">
        <f t="shared" si="225"/>
        <v>10012</v>
      </c>
      <c r="AB1146">
        <f t="shared" si="226"/>
        <v>-217</v>
      </c>
      <c r="AC1146">
        <f t="shared" si="227"/>
        <v>6159</v>
      </c>
      <c r="AD1146">
        <f t="shared" si="228"/>
        <v>0.6151618058330004</v>
      </c>
      <c r="AE1146">
        <f t="shared" si="229"/>
        <v>0</v>
      </c>
      <c r="AF1146" t="e">
        <f t="shared" ca="1" si="230"/>
        <v>#N/A</v>
      </c>
      <c r="AG1146" t="e">
        <f t="shared" ca="1" si="231"/>
        <v>#N/A</v>
      </c>
      <c r="AH1146" t="e">
        <f t="shared" ca="1" si="232"/>
        <v>#N/A</v>
      </c>
      <c r="AI1146" t="e">
        <f t="shared" ca="1" si="221"/>
        <v>#N/A</v>
      </c>
      <c r="AJ1146">
        <f t="shared" si="222"/>
        <v>9.988014382740711E-5</v>
      </c>
      <c r="AK1146">
        <f t="shared" si="223"/>
        <v>0</v>
      </c>
      <c r="AL1146" t="e">
        <f t="shared" ca="1" si="233"/>
        <v>#N/A</v>
      </c>
      <c r="AM1146" t="b">
        <f t="shared" si="224"/>
        <v>0</v>
      </c>
    </row>
    <row r="1147" spans="1:39" x14ac:dyDescent="0.3">
      <c r="A1147" t="s">
        <v>37</v>
      </c>
      <c r="B1147" t="s">
        <v>38</v>
      </c>
      <c r="C1147" t="s">
        <v>39</v>
      </c>
      <c r="D1147" t="s">
        <v>1289</v>
      </c>
      <c r="E1147" t="s">
        <v>1292</v>
      </c>
      <c r="F1147" s="13" t="str">
        <f>_xlfn.CONCAT(wiz_6[[#This Row],[OCTY......]],",",wiz_6[[#This Row],[OS]])</f>
        <v>MAURICETOW,NJ</v>
      </c>
      <c r="G1147" t="s">
        <v>42</v>
      </c>
      <c r="H1147" t="s">
        <v>321</v>
      </c>
      <c r="I1147" s="13" t="str">
        <f>_xlfn.CONCAT(wiz_6[[#This Row],[DCTY......]], ",",wiz_6[[#This Row],[DS]])</f>
        <v>FORT WAYNE,IN</v>
      </c>
      <c r="J1147" t="str">
        <f>TRIM(CONCATENATE(wiz_6[[#This Row],[SHIPPER..................]],wiz_6[[#This Row],[ZIP2..]],wiz_6[[#This Row],[ZIP3..]]))</f>
        <v>b: C H ROBINSON | 832946801</v>
      </c>
      <c r="K1147">
        <v>1</v>
      </c>
      <c r="L1147">
        <v>0.92</v>
      </c>
      <c r="M1147">
        <v>0.27</v>
      </c>
      <c r="N1147">
        <v>650</v>
      </c>
      <c r="O1147">
        <v>1</v>
      </c>
      <c r="P1147">
        <v>98</v>
      </c>
      <c r="Q1147">
        <v>0.3</v>
      </c>
      <c r="R1147">
        <v>11</v>
      </c>
      <c r="S1147">
        <v>-95</v>
      </c>
      <c r="T1147">
        <v>50</v>
      </c>
      <c r="U1147">
        <v>32</v>
      </c>
      <c r="V1147">
        <v>-13</v>
      </c>
      <c r="W1147">
        <v>8831</v>
      </c>
      <c r="X1147">
        <v>8329</v>
      </c>
      <c r="Y1147">
        <v>46801</v>
      </c>
      <c r="Z1147">
        <v>0.97</v>
      </c>
      <c r="AA1147">
        <f t="shared" si="225"/>
        <v>10012</v>
      </c>
      <c r="AB1147">
        <f t="shared" si="226"/>
        <v>-13</v>
      </c>
      <c r="AC1147">
        <f t="shared" si="227"/>
        <v>6159</v>
      </c>
      <c r="AD1147">
        <f t="shared" si="228"/>
        <v>0.6151618058330004</v>
      </c>
      <c r="AE1147">
        <f t="shared" si="229"/>
        <v>0</v>
      </c>
      <c r="AF1147" t="e">
        <f t="shared" ca="1" si="230"/>
        <v>#N/A</v>
      </c>
      <c r="AG1147" t="e">
        <f t="shared" ca="1" si="231"/>
        <v>#N/A</v>
      </c>
      <c r="AH1147" t="e">
        <f t="shared" ca="1" si="232"/>
        <v>#N/A</v>
      </c>
      <c r="AI1147" t="e">
        <f t="shared" ca="1" si="221"/>
        <v>#N/A</v>
      </c>
      <c r="AJ1147">
        <f t="shared" si="222"/>
        <v>9.988014382740711E-5</v>
      </c>
      <c r="AK1147">
        <f t="shared" si="223"/>
        <v>0</v>
      </c>
      <c r="AL1147" t="e">
        <f t="shared" ca="1" si="233"/>
        <v>#N/A</v>
      </c>
      <c r="AM1147" t="b">
        <f t="shared" si="224"/>
        <v>0</v>
      </c>
    </row>
    <row r="1148" spans="1:39" x14ac:dyDescent="0.3">
      <c r="A1148" t="s">
        <v>37</v>
      </c>
      <c r="B1148" t="s">
        <v>38</v>
      </c>
      <c r="C1148" t="s">
        <v>39</v>
      </c>
      <c r="D1148" t="s">
        <v>1289</v>
      </c>
      <c r="E1148" t="s">
        <v>1293</v>
      </c>
      <c r="F1148" s="13" t="str">
        <f>_xlfn.CONCAT(wiz_6[[#This Row],[OCTY......]],",",wiz_6[[#This Row],[OS]])</f>
        <v>PENNSAUKEN,NJ</v>
      </c>
      <c r="G1148" t="s">
        <v>68</v>
      </c>
      <c r="H1148" t="s">
        <v>716</v>
      </c>
      <c r="I1148" s="13" t="str">
        <f>_xlfn.CONCAT(wiz_6[[#This Row],[DCTY......]], ",",wiz_6[[#This Row],[DS]])</f>
        <v>FAYETTEVIL,NC</v>
      </c>
      <c r="J1148" t="str">
        <f>TRIM(CONCATENATE(wiz_6[[#This Row],[SHIPPER..................]],wiz_6[[#This Row],[ZIP2..]],wiz_6[[#This Row],[ZIP3..]]))</f>
        <v>b: C H ROBINSON | 811028301</v>
      </c>
      <c r="K1148">
        <v>1</v>
      </c>
      <c r="L1148">
        <v>1.49</v>
      </c>
      <c r="M1148">
        <v>0.28000000000000003</v>
      </c>
      <c r="N1148">
        <v>466</v>
      </c>
      <c r="O1148">
        <v>1.33</v>
      </c>
      <c r="P1148">
        <v>65</v>
      </c>
      <c r="Q1148">
        <v>0.3</v>
      </c>
      <c r="R1148">
        <v>65</v>
      </c>
      <c r="S1148">
        <v>-60</v>
      </c>
      <c r="T1148">
        <v>-86</v>
      </c>
      <c r="U1148">
        <v>14</v>
      </c>
      <c r="V1148">
        <v>-132</v>
      </c>
      <c r="W1148">
        <v>18031</v>
      </c>
      <c r="X1148">
        <v>8110</v>
      </c>
      <c r="Y1148">
        <v>28301</v>
      </c>
      <c r="Z1148">
        <v>1.55</v>
      </c>
      <c r="AA1148">
        <f t="shared" si="225"/>
        <v>10012</v>
      </c>
      <c r="AB1148">
        <f t="shared" si="226"/>
        <v>-132</v>
      </c>
      <c r="AC1148">
        <f t="shared" si="227"/>
        <v>6159</v>
      </c>
      <c r="AD1148">
        <f t="shared" si="228"/>
        <v>0.6151618058330004</v>
      </c>
      <c r="AE1148">
        <f t="shared" si="229"/>
        <v>0</v>
      </c>
      <c r="AF1148" t="e">
        <f t="shared" ca="1" si="230"/>
        <v>#N/A</v>
      </c>
      <c r="AG1148" t="e">
        <f t="shared" ca="1" si="231"/>
        <v>#N/A</v>
      </c>
      <c r="AH1148" t="e">
        <f t="shared" ca="1" si="232"/>
        <v>#N/A</v>
      </c>
      <c r="AI1148" t="e">
        <f t="shared" ca="1" si="221"/>
        <v>#N/A</v>
      </c>
      <c r="AJ1148">
        <f t="shared" si="222"/>
        <v>9.988014382740711E-5</v>
      </c>
      <c r="AK1148">
        <f t="shared" si="223"/>
        <v>0</v>
      </c>
      <c r="AL1148" t="e">
        <f t="shared" ca="1" si="233"/>
        <v>#N/A</v>
      </c>
      <c r="AM1148" t="b">
        <f t="shared" si="224"/>
        <v>0</v>
      </c>
    </row>
    <row r="1149" spans="1:39" x14ac:dyDescent="0.3">
      <c r="A1149" t="s">
        <v>37</v>
      </c>
      <c r="B1149" t="s">
        <v>38</v>
      </c>
      <c r="C1149" t="s">
        <v>39</v>
      </c>
      <c r="D1149" t="s">
        <v>1289</v>
      </c>
      <c r="E1149" t="s">
        <v>1294</v>
      </c>
      <c r="F1149" s="13" t="str">
        <f>_xlfn.CONCAT(wiz_6[[#This Row],[OCTY......]],",",wiz_6[[#This Row],[OS]])</f>
        <v>SWEDESBORO,NJ</v>
      </c>
      <c r="G1149" t="s">
        <v>68</v>
      </c>
      <c r="H1149" t="s">
        <v>329</v>
      </c>
      <c r="I1149" s="13" t="str">
        <f>_xlfn.CONCAT(wiz_6[[#This Row],[DCTY......]], ",",wiz_6[[#This Row],[DS]])</f>
        <v>GREENSBORO,NC</v>
      </c>
      <c r="J1149" t="str">
        <f>TRIM(CONCATENATE(wiz_6[[#This Row],[SHIPPER..................]],wiz_6[[#This Row],[ZIP2..]],wiz_6[[#This Row],[ZIP3..]]))</f>
        <v>b: C H ROBINSON | 808527420</v>
      </c>
      <c r="K1149">
        <v>1</v>
      </c>
      <c r="L1149">
        <v>1.08</v>
      </c>
      <c r="M1149">
        <v>0.27</v>
      </c>
      <c r="N1149">
        <v>444</v>
      </c>
      <c r="O1149">
        <v>0.79</v>
      </c>
      <c r="P1149">
        <v>67</v>
      </c>
      <c r="Q1149">
        <v>0.3</v>
      </c>
      <c r="R1149">
        <v>61</v>
      </c>
      <c r="S1149">
        <v>-56</v>
      </c>
      <c r="T1149">
        <v>23</v>
      </c>
      <c r="U1149">
        <v>-32</v>
      </c>
      <c r="V1149">
        <v>-65</v>
      </c>
      <c r="W1149">
        <v>8831</v>
      </c>
      <c r="X1149">
        <v>8085</v>
      </c>
      <c r="Y1149">
        <v>27420</v>
      </c>
      <c r="Z1149">
        <v>1.1299999999999999</v>
      </c>
      <c r="AA1149">
        <f t="shared" si="225"/>
        <v>10012</v>
      </c>
      <c r="AB1149">
        <f t="shared" si="226"/>
        <v>-65</v>
      </c>
      <c r="AC1149">
        <f t="shared" si="227"/>
        <v>6159</v>
      </c>
      <c r="AD1149">
        <f t="shared" si="228"/>
        <v>0.6151618058330004</v>
      </c>
      <c r="AE1149">
        <f t="shared" si="229"/>
        <v>0</v>
      </c>
      <c r="AF1149" t="e">
        <f t="shared" ca="1" si="230"/>
        <v>#N/A</v>
      </c>
      <c r="AG1149" t="e">
        <f t="shared" ca="1" si="231"/>
        <v>#N/A</v>
      </c>
      <c r="AH1149" t="e">
        <f t="shared" ca="1" si="232"/>
        <v>#N/A</v>
      </c>
      <c r="AI1149" t="e">
        <f t="shared" ca="1" si="221"/>
        <v>#N/A</v>
      </c>
      <c r="AJ1149">
        <f t="shared" si="222"/>
        <v>9.988014382740711E-5</v>
      </c>
      <c r="AK1149">
        <f t="shared" si="223"/>
        <v>0</v>
      </c>
      <c r="AL1149" t="e">
        <f t="shared" ca="1" si="233"/>
        <v>#N/A</v>
      </c>
      <c r="AM1149" t="b">
        <f t="shared" si="224"/>
        <v>0</v>
      </c>
    </row>
    <row r="1150" spans="1:39" x14ac:dyDescent="0.3">
      <c r="A1150" t="s">
        <v>37</v>
      </c>
      <c r="B1150" t="s">
        <v>38</v>
      </c>
      <c r="C1150" t="s">
        <v>39</v>
      </c>
      <c r="D1150" t="s">
        <v>1289</v>
      </c>
      <c r="E1150" t="s">
        <v>1295</v>
      </c>
      <c r="F1150" s="13" t="str">
        <f>_xlfn.CONCAT(wiz_6[[#This Row],[OCTY......]],",",wiz_6[[#This Row],[OS]])</f>
        <v>CINNAMINSO,NJ</v>
      </c>
      <c r="G1150" t="s">
        <v>70</v>
      </c>
      <c r="H1150" t="s">
        <v>702</v>
      </c>
      <c r="I1150" s="13" t="str">
        <f>_xlfn.CONCAT(wiz_6[[#This Row],[DCTY......]], ",",wiz_6[[#This Row],[DS]])</f>
        <v>LEWISBURG ,TN</v>
      </c>
      <c r="J1150" t="str">
        <f>TRIM(CONCATENATE(wiz_6[[#This Row],[SHIPPER..................]],wiz_6[[#This Row],[ZIP2..]],wiz_6[[#This Row],[ZIP3..]]))</f>
        <v>b: C H ROBINSON | 807637091</v>
      </c>
      <c r="K1150">
        <v>1</v>
      </c>
      <c r="L1150">
        <v>1.22</v>
      </c>
      <c r="M1150">
        <v>0.28000000000000003</v>
      </c>
      <c r="N1150">
        <v>851</v>
      </c>
      <c r="O1150">
        <v>1.68</v>
      </c>
      <c r="P1150">
        <v>43</v>
      </c>
      <c r="Q1150">
        <v>0.25</v>
      </c>
      <c r="R1150">
        <v>20</v>
      </c>
      <c r="S1150">
        <v>-25</v>
      </c>
      <c r="T1150">
        <v>0</v>
      </c>
      <c r="U1150">
        <v>116</v>
      </c>
      <c r="V1150">
        <v>91</v>
      </c>
      <c r="W1150">
        <v>8831</v>
      </c>
      <c r="X1150">
        <v>8076</v>
      </c>
      <c r="Y1150">
        <v>37091</v>
      </c>
      <c r="Z1150">
        <v>1.28</v>
      </c>
      <c r="AA1150">
        <f t="shared" si="225"/>
        <v>10012</v>
      </c>
      <c r="AB1150">
        <f t="shared" si="226"/>
        <v>91</v>
      </c>
      <c r="AC1150">
        <f t="shared" si="227"/>
        <v>6159</v>
      </c>
      <c r="AD1150">
        <f t="shared" si="228"/>
        <v>0.6151618058330004</v>
      </c>
      <c r="AE1150">
        <f t="shared" si="229"/>
        <v>0</v>
      </c>
      <c r="AF1150" t="e">
        <f t="shared" ca="1" si="230"/>
        <v>#N/A</v>
      </c>
      <c r="AG1150" t="e">
        <f t="shared" ca="1" si="231"/>
        <v>#N/A</v>
      </c>
      <c r="AH1150" t="e">
        <f t="shared" ca="1" si="232"/>
        <v>#N/A</v>
      </c>
      <c r="AI1150" t="e">
        <f t="shared" ca="1" si="221"/>
        <v>#N/A</v>
      </c>
      <c r="AJ1150">
        <f t="shared" si="222"/>
        <v>9.988014382740711E-5</v>
      </c>
      <c r="AK1150">
        <f t="shared" si="223"/>
        <v>0</v>
      </c>
      <c r="AL1150" t="e">
        <f t="shared" ca="1" si="233"/>
        <v>#N/A</v>
      </c>
      <c r="AM1150" t="b">
        <f t="shared" si="224"/>
        <v>0</v>
      </c>
    </row>
    <row r="1151" spans="1:39" x14ac:dyDescent="0.3">
      <c r="A1151" t="s">
        <v>37</v>
      </c>
      <c r="B1151" t="s">
        <v>38</v>
      </c>
      <c r="C1151" t="s">
        <v>39</v>
      </c>
      <c r="D1151" t="s">
        <v>1289</v>
      </c>
      <c r="E1151" t="s">
        <v>1296</v>
      </c>
      <c r="F1151" s="13" t="str">
        <f>_xlfn.CONCAT(wiz_6[[#This Row],[OCTY......]],",",wiz_6[[#This Row],[OS]])</f>
        <v>CRANBURY  ,NJ</v>
      </c>
      <c r="G1151" t="s">
        <v>50</v>
      </c>
      <c r="H1151" t="s">
        <v>420</v>
      </c>
      <c r="I1151" s="13" t="str">
        <f>_xlfn.CONCAT(wiz_6[[#This Row],[DCTY......]], ",",wiz_6[[#This Row],[DS]])</f>
        <v>LAWRENCEVI,GA</v>
      </c>
      <c r="J1151" t="str">
        <f>TRIM(CONCATENATE(wiz_6[[#This Row],[SHIPPER..................]],wiz_6[[#This Row],[ZIP2..]],wiz_6[[#This Row],[ZIP3..]]))</f>
        <v>b: C H ROBINSON | 851230227</v>
      </c>
      <c r="K1151">
        <v>2</v>
      </c>
      <c r="L1151">
        <v>0.99</v>
      </c>
      <c r="M1151">
        <v>0.27</v>
      </c>
      <c r="N1151">
        <v>800</v>
      </c>
      <c r="O1151">
        <v>1.96</v>
      </c>
      <c r="P1151">
        <v>46</v>
      </c>
      <c r="Q1151">
        <v>0.28000000000000003</v>
      </c>
      <c r="R1151">
        <v>19</v>
      </c>
      <c r="S1151">
        <v>-22</v>
      </c>
      <c r="T1151">
        <v>-38</v>
      </c>
      <c r="U1151">
        <v>-73</v>
      </c>
      <c r="V1151">
        <v>-133</v>
      </c>
      <c r="W1151">
        <v>8831</v>
      </c>
      <c r="X1151">
        <v>8512</v>
      </c>
      <c r="Y1151">
        <v>30227</v>
      </c>
      <c r="Z1151">
        <v>1.04</v>
      </c>
      <c r="AA1151">
        <f t="shared" si="225"/>
        <v>10012</v>
      </c>
      <c r="AB1151">
        <f t="shared" si="226"/>
        <v>-266</v>
      </c>
      <c r="AC1151">
        <f t="shared" si="227"/>
        <v>6159</v>
      </c>
      <c r="AD1151">
        <f t="shared" si="228"/>
        <v>0.6151618058330004</v>
      </c>
      <c r="AE1151">
        <f t="shared" si="229"/>
        <v>0</v>
      </c>
      <c r="AF1151" t="e">
        <f t="shared" ca="1" si="230"/>
        <v>#N/A</v>
      </c>
      <c r="AG1151" t="e">
        <f t="shared" ca="1" si="231"/>
        <v>#N/A</v>
      </c>
      <c r="AH1151" t="e">
        <f t="shared" ca="1" si="232"/>
        <v>#N/A</v>
      </c>
      <c r="AI1151" t="e">
        <f t="shared" ca="1" si="221"/>
        <v>#N/A</v>
      </c>
      <c r="AJ1151">
        <f t="shared" si="222"/>
        <v>1.9976028765481422E-4</v>
      </c>
      <c r="AK1151">
        <f t="shared" si="223"/>
        <v>0</v>
      </c>
      <c r="AL1151" t="e">
        <f t="shared" ca="1" si="233"/>
        <v>#N/A</v>
      </c>
      <c r="AM1151" t="b">
        <f t="shared" si="224"/>
        <v>0</v>
      </c>
    </row>
    <row r="1152" spans="1:39" x14ac:dyDescent="0.3">
      <c r="A1152" t="s">
        <v>37</v>
      </c>
      <c r="B1152" t="s">
        <v>38</v>
      </c>
      <c r="C1152" t="s">
        <v>39</v>
      </c>
      <c r="D1152" t="s">
        <v>1289</v>
      </c>
      <c r="E1152" t="s">
        <v>46</v>
      </c>
      <c r="F1152" s="13" t="str">
        <f>_xlfn.CONCAT(wiz_6[[#This Row],[OCTY......]],",",wiz_6[[#This Row],[OS]])</f>
        <v>SOMERSET  ,NJ</v>
      </c>
      <c r="G1152" t="s">
        <v>50</v>
      </c>
      <c r="H1152" t="s">
        <v>454</v>
      </c>
      <c r="I1152" s="13" t="str">
        <f>_xlfn.CONCAT(wiz_6[[#This Row],[DCTY......]], ",",wiz_6[[#This Row],[DS]])</f>
        <v>FAIRBURN  ,GA</v>
      </c>
      <c r="J1152" t="str">
        <f>TRIM(CONCATENATE(wiz_6[[#This Row],[SHIPPER..................]],wiz_6[[#This Row],[ZIP2..]],wiz_6[[#This Row],[ZIP3..]]))</f>
        <v>b: C H ROBINSON | 887330213</v>
      </c>
      <c r="K1152">
        <v>1</v>
      </c>
      <c r="L1152">
        <v>0.7</v>
      </c>
      <c r="M1152">
        <v>0.27</v>
      </c>
      <c r="N1152">
        <v>875</v>
      </c>
      <c r="O1152">
        <v>2</v>
      </c>
      <c r="P1152">
        <v>101</v>
      </c>
      <c r="Q1152">
        <v>0.35</v>
      </c>
      <c r="R1152">
        <v>-26</v>
      </c>
      <c r="S1152">
        <v>18</v>
      </c>
      <c r="T1152">
        <v>-76</v>
      </c>
      <c r="U1152">
        <v>-280</v>
      </c>
      <c r="V1152">
        <v>-338</v>
      </c>
      <c r="W1152">
        <v>12549</v>
      </c>
      <c r="X1152">
        <v>8873</v>
      </c>
      <c r="Y1152">
        <v>30213</v>
      </c>
      <c r="Z1152">
        <v>0.75</v>
      </c>
      <c r="AA1152">
        <f t="shared" si="225"/>
        <v>10012</v>
      </c>
      <c r="AB1152">
        <f t="shared" si="226"/>
        <v>-338</v>
      </c>
      <c r="AC1152">
        <f t="shared" si="227"/>
        <v>6159</v>
      </c>
      <c r="AD1152">
        <f t="shared" si="228"/>
        <v>0.6151618058330004</v>
      </c>
      <c r="AE1152">
        <f t="shared" si="229"/>
        <v>0</v>
      </c>
      <c r="AF1152" t="e">
        <f t="shared" ca="1" si="230"/>
        <v>#N/A</v>
      </c>
      <c r="AG1152" t="e">
        <f t="shared" ca="1" si="231"/>
        <v>#N/A</v>
      </c>
      <c r="AH1152" t="e">
        <f t="shared" ca="1" si="232"/>
        <v>#N/A</v>
      </c>
      <c r="AI1152" t="e">
        <f t="shared" ca="1" si="221"/>
        <v>#N/A</v>
      </c>
      <c r="AJ1152">
        <f t="shared" si="222"/>
        <v>9.988014382740711E-5</v>
      </c>
      <c r="AK1152">
        <f t="shared" si="223"/>
        <v>0</v>
      </c>
      <c r="AL1152" t="e">
        <f t="shared" ca="1" si="233"/>
        <v>#N/A</v>
      </c>
      <c r="AM1152" t="b">
        <f t="shared" si="224"/>
        <v>0</v>
      </c>
    </row>
    <row r="1153" spans="1:39" x14ac:dyDescent="0.3">
      <c r="A1153" t="s">
        <v>485</v>
      </c>
      <c r="B1153" t="s">
        <v>486</v>
      </c>
      <c r="C1153" t="s">
        <v>39</v>
      </c>
      <c r="D1153" t="s">
        <v>1289</v>
      </c>
      <c r="E1153" t="s">
        <v>46</v>
      </c>
      <c r="F1153" s="13" t="str">
        <f>_xlfn.CONCAT(wiz_6[[#This Row],[OCTY......]],",",wiz_6[[#This Row],[OS]])</f>
        <v>SOMERSET  ,NJ</v>
      </c>
      <c r="G1153" t="s">
        <v>50</v>
      </c>
      <c r="H1153" t="s">
        <v>454</v>
      </c>
      <c r="I1153" s="13" t="str">
        <f>_xlfn.CONCAT(wiz_6[[#This Row],[DCTY......]], ",",wiz_6[[#This Row],[DS]])</f>
        <v>FAIRBURN  ,GA</v>
      </c>
      <c r="J1153" t="str">
        <f>TRIM(CONCATENATE(wiz_6[[#This Row],[SHIPPER..................]],wiz_6[[#This Row],[ZIP2..]],wiz_6[[#This Row],[ZIP3..]]))</f>
        <v>b: GILTNER LOGISTICS | 887330213</v>
      </c>
      <c r="K1153">
        <v>1</v>
      </c>
      <c r="L1153">
        <v>1.21</v>
      </c>
      <c r="M1153">
        <v>0.28000000000000003</v>
      </c>
      <c r="N1153">
        <v>875</v>
      </c>
      <c r="O1153">
        <v>1.68</v>
      </c>
      <c r="P1153">
        <v>23</v>
      </c>
      <c r="Q1153">
        <v>0.25</v>
      </c>
      <c r="R1153">
        <v>-40</v>
      </c>
      <c r="S1153">
        <v>-12</v>
      </c>
      <c r="T1153">
        <v>0</v>
      </c>
      <c r="U1153">
        <v>176</v>
      </c>
      <c r="V1153">
        <v>164</v>
      </c>
      <c r="W1153">
        <v>8831</v>
      </c>
      <c r="X1153">
        <v>8873</v>
      </c>
      <c r="Y1153">
        <v>30213</v>
      </c>
      <c r="Z1153">
        <v>1.27</v>
      </c>
      <c r="AA1153">
        <f t="shared" si="225"/>
        <v>10012</v>
      </c>
      <c r="AB1153">
        <f t="shared" si="226"/>
        <v>164</v>
      </c>
      <c r="AC1153">
        <f t="shared" si="227"/>
        <v>6159</v>
      </c>
      <c r="AD1153">
        <f t="shared" si="228"/>
        <v>0.6151618058330004</v>
      </c>
      <c r="AE1153">
        <f t="shared" si="229"/>
        <v>0</v>
      </c>
      <c r="AF1153" t="e">
        <f t="shared" ca="1" si="230"/>
        <v>#N/A</v>
      </c>
      <c r="AG1153" t="e">
        <f t="shared" ca="1" si="231"/>
        <v>#N/A</v>
      </c>
      <c r="AH1153" t="e">
        <f t="shared" ca="1" si="232"/>
        <v>#N/A</v>
      </c>
      <c r="AI1153" t="e">
        <f t="shared" ca="1" si="221"/>
        <v>#N/A</v>
      </c>
      <c r="AJ1153">
        <f t="shared" si="222"/>
        <v>9.988014382740711E-5</v>
      </c>
      <c r="AK1153">
        <f t="shared" si="223"/>
        <v>0</v>
      </c>
      <c r="AL1153" t="e">
        <f t="shared" ca="1" si="233"/>
        <v>#N/A</v>
      </c>
      <c r="AM1153" t="b">
        <f t="shared" si="224"/>
        <v>0</v>
      </c>
    </row>
    <row r="1154" spans="1:39" x14ac:dyDescent="0.3">
      <c r="A1154" t="s">
        <v>576</v>
      </c>
      <c r="B1154" t="s">
        <v>577</v>
      </c>
      <c r="C1154" t="s">
        <v>39</v>
      </c>
      <c r="D1154" t="s">
        <v>1289</v>
      </c>
      <c r="E1154" t="s">
        <v>1297</v>
      </c>
      <c r="F1154" s="13" t="str">
        <f>_xlfn.CONCAT(wiz_6[[#This Row],[OCTY......]],",",wiz_6[[#This Row],[OS]])</f>
        <v>MONROE TOW,NJ</v>
      </c>
      <c r="G1154" t="s">
        <v>50</v>
      </c>
      <c r="H1154" t="s">
        <v>1291</v>
      </c>
      <c r="I1154" s="13" t="str">
        <f>_xlfn.CONCAT(wiz_6[[#This Row],[DCTY......]], ",",wiz_6[[#This Row],[DS]])</f>
        <v>COMMERCE  ,GA</v>
      </c>
      <c r="J1154" t="str">
        <f>TRIM(CONCATENATE(wiz_6[[#This Row],[SHIPPER..................]],wiz_6[[#This Row],[ZIP2..]],wiz_6[[#This Row],[ZIP3..]]))</f>
        <v>b: SUNTECK TRANSPORT | 883130529</v>
      </c>
      <c r="K1154">
        <v>1</v>
      </c>
      <c r="L1154">
        <v>1.38</v>
      </c>
      <c r="M1154">
        <v>0.27</v>
      </c>
      <c r="N1154">
        <v>771</v>
      </c>
      <c r="O1154">
        <v>1.21</v>
      </c>
      <c r="P1154">
        <v>90</v>
      </c>
      <c r="Q1154">
        <v>0.3</v>
      </c>
      <c r="R1154">
        <v>46</v>
      </c>
      <c r="S1154">
        <v>-21</v>
      </c>
      <c r="T1154">
        <v>140</v>
      </c>
      <c r="U1154">
        <v>276</v>
      </c>
      <c r="V1154">
        <v>395</v>
      </c>
      <c r="W1154">
        <v>18031</v>
      </c>
      <c r="X1154">
        <v>8831</v>
      </c>
      <c r="Y1154">
        <v>30529</v>
      </c>
      <c r="Z1154">
        <v>1.43</v>
      </c>
      <c r="AA1154">
        <f t="shared" si="225"/>
        <v>10012</v>
      </c>
      <c r="AB1154">
        <f t="shared" si="226"/>
        <v>395</v>
      </c>
      <c r="AC1154">
        <f t="shared" si="227"/>
        <v>6159</v>
      </c>
      <c r="AD1154">
        <f t="shared" si="228"/>
        <v>0.6151618058330004</v>
      </c>
      <c r="AE1154">
        <f t="shared" si="229"/>
        <v>0</v>
      </c>
      <c r="AF1154" t="e">
        <f t="shared" ca="1" si="230"/>
        <v>#N/A</v>
      </c>
      <c r="AG1154" t="e">
        <f t="shared" ca="1" si="231"/>
        <v>#N/A</v>
      </c>
      <c r="AH1154" t="e">
        <f t="shared" ca="1" si="232"/>
        <v>#N/A</v>
      </c>
      <c r="AI1154" t="e">
        <f t="shared" ref="AI1154:AI1217" ca="1" si="234">REPLACE(AF1154,2,1,"K")</f>
        <v>#N/A</v>
      </c>
      <c r="AJ1154">
        <f t="shared" ref="AJ1154:AJ1217" si="235">K1154/AA1154</f>
        <v>9.988014382740711E-5</v>
      </c>
      <c r="AK1154">
        <f t="shared" ref="AK1154:AK1217" si="236">_xlfn.MINIFS($X$3:$X$2378,$C$3:$C$2378,A1154,$AL$3:$AL$2378,"&gt;0.05")</f>
        <v>0</v>
      </c>
      <c r="AL1154" t="e">
        <f t="shared" ca="1" si="233"/>
        <v>#N/A</v>
      </c>
      <c r="AM1154" t="b">
        <f t="shared" ref="AM1154:AM1217" si="237">IF(AK1154=V1154,J1154,FALSE)</f>
        <v>0</v>
      </c>
    </row>
    <row r="1155" spans="1:39" x14ac:dyDescent="0.3">
      <c r="A1155" t="s">
        <v>37</v>
      </c>
      <c r="B1155" t="s">
        <v>38</v>
      </c>
      <c r="C1155" t="s">
        <v>39</v>
      </c>
      <c r="D1155" t="s">
        <v>1289</v>
      </c>
      <c r="E1155" t="s">
        <v>1298</v>
      </c>
      <c r="F1155" s="13" t="str">
        <f>_xlfn.CONCAT(wiz_6[[#This Row],[OCTY......]],",",wiz_6[[#This Row],[OS]])</f>
        <v>EDISON    ,NJ</v>
      </c>
      <c r="G1155" t="s">
        <v>53</v>
      </c>
      <c r="H1155" t="s">
        <v>1299</v>
      </c>
      <c r="I1155" s="13" t="str">
        <f>_xlfn.CONCAT(wiz_6[[#This Row],[DCTY......]], ",",wiz_6[[#This Row],[DS]])</f>
        <v>HARVARD   ,IL</v>
      </c>
      <c r="J1155" t="str">
        <f>TRIM(CONCATENATE(wiz_6[[#This Row],[SHIPPER..................]],wiz_6[[#This Row],[ZIP2..]],wiz_6[[#This Row],[ZIP3..]]))</f>
        <v>b: C H ROBINSON | 881760033</v>
      </c>
      <c r="K1155">
        <v>1</v>
      </c>
      <c r="L1155">
        <v>1.06</v>
      </c>
      <c r="M1155">
        <v>0.28000000000000003</v>
      </c>
      <c r="N1155">
        <v>860</v>
      </c>
      <c r="O1155">
        <v>1.79</v>
      </c>
      <c r="P1155">
        <v>19</v>
      </c>
      <c r="Q1155">
        <v>0.25</v>
      </c>
      <c r="R1155">
        <v>86</v>
      </c>
      <c r="S1155">
        <v>-8</v>
      </c>
      <c r="T1155">
        <v>-26</v>
      </c>
      <c r="U1155">
        <v>45</v>
      </c>
      <c r="V1155">
        <v>11</v>
      </c>
      <c r="W1155">
        <v>8831</v>
      </c>
      <c r="X1155">
        <v>8817</v>
      </c>
      <c r="Y1155">
        <v>60033</v>
      </c>
      <c r="Z1155">
        <v>1.1200000000000001</v>
      </c>
      <c r="AA1155">
        <f t="shared" ref="AA1155:AA1218" si="238">SUMIFS(K$3:K$2378,$C$3:$C$2378,$C1155)</f>
        <v>10012</v>
      </c>
      <c r="AB1155">
        <f t="shared" ref="AB1155:AB1218" si="239">V1155*K1155</f>
        <v>11</v>
      </c>
      <c r="AC1155">
        <f t="shared" ref="AC1155:AC1218" si="240">SUMIFS(AB$3:AB$2378,$C$3:$C$2378,$C1155)</f>
        <v>6159</v>
      </c>
      <c r="AD1155">
        <f t="shared" ref="AD1155:AD1218" si="241">AC1155/AA1155</f>
        <v>0.6151618058330004</v>
      </c>
      <c r="AE1155">
        <f t="shared" ref="AE1155:AE1218" si="242">_xlfn.MINIFS($X$3:$X$2378,$C$3:$C$2378,A1155)</f>
        <v>0</v>
      </c>
      <c r="AF1155" t="e">
        <f t="shared" ref="AF1155:AF1218" ca="1" si="243">CELL("address",INDEX($X$3:$X$2378,MATCH(_xlfn.MINIFS($X$3:$X$2378,$C$3:$C$2378,A1155),$X$3:$X$2378,0)))</f>
        <v>#N/A</v>
      </c>
      <c r="AG1155" t="e">
        <f t="shared" ref="AG1155:AG1218" ca="1" si="244">REPLACE(AF1155,2,1,"J")</f>
        <v>#N/A</v>
      </c>
      <c r="AH1155" t="e">
        <f t="shared" ref="AH1155:AH1218" ca="1" si="245">INDIRECT(AG1155)</f>
        <v>#N/A</v>
      </c>
      <c r="AI1155" t="e">
        <f t="shared" ca="1" si="234"/>
        <v>#N/A</v>
      </c>
      <c r="AJ1155">
        <f t="shared" si="235"/>
        <v>9.988014382740711E-5</v>
      </c>
      <c r="AK1155">
        <f t="shared" si="236"/>
        <v>0</v>
      </c>
      <c r="AL1155" t="e">
        <f t="shared" ref="AL1155:AL1218" ca="1" si="246">OFFSET(J$2,MATCH(AK1155,$X$3:$X$2378,0),)</f>
        <v>#N/A</v>
      </c>
      <c r="AM1155" t="b">
        <f t="shared" si="237"/>
        <v>0</v>
      </c>
    </row>
    <row r="1156" spans="1:39" x14ac:dyDescent="0.3">
      <c r="A1156" t="s">
        <v>576</v>
      </c>
      <c r="B1156" t="s">
        <v>577</v>
      </c>
      <c r="C1156" t="s">
        <v>39</v>
      </c>
      <c r="D1156" t="s">
        <v>1289</v>
      </c>
      <c r="E1156" t="s">
        <v>1297</v>
      </c>
      <c r="F1156" s="13" t="str">
        <f>_xlfn.CONCAT(wiz_6[[#This Row],[OCTY......]],",",wiz_6[[#This Row],[OS]])</f>
        <v>MONROE TOW,NJ</v>
      </c>
      <c r="G1156" t="s">
        <v>42</v>
      </c>
      <c r="H1156" t="s">
        <v>1153</v>
      </c>
      <c r="I1156" s="13" t="str">
        <f>_xlfn.CONCAT(wiz_6[[#This Row],[DCTY......]], ",",wiz_6[[#This Row],[DS]])</f>
        <v>DALE      ,IN</v>
      </c>
      <c r="J1156" t="str">
        <f>TRIM(CONCATENATE(wiz_6[[#This Row],[SHIPPER..................]],wiz_6[[#This Row],[ZIP2..]],wiz_6[[#This Row],[ZIP3..]]))</f>
        <v>b: SUNTECK TRANSPORT | 883147523</v>
      </c>
      <c r="K1156">
        <v>1</v>
      </c>
      <c r="L1156">
        <v>1.25</v>
      </c>
      <c r="M1156">
        <v>0.27</v>
      </c>
      <c r="N1156">
        <v>852</v>
      </c>
      <c r="O1156">
        <v>1.68</v>
      </c>
      <c r="P1156">
        <v>0</v>
      </c>
      <c r="Q1156">
        <v>0.25</v>
      </c>
      <c r="R1156">
        <v>274</v>
      </c>
      <c r="S1156">
        <v>-21</v>
      </c>
      <c r="T1156">
        <v>0</v>
      </c>
      <c r="U1156">
        <v>-107</v>
      </c>
      <c r="V1156">
        <v>-128</v>
      </c>
      <c r="W1156">
        <v>8831</v>
      </c>
      <c r="X1156">
        <v>8831</v>
      </c>
      <c r="Y1156">
        <v>47523</v>
      </c>
      <c r="Z1156">
        <v>1.3</v>
      </c>
      <c r="AA1156">
        <f t="shared" si="238"/>
        <v>10012</v>
      </c>
      <c r="AB1156">
        <f t="shared" si="239"/>
        <v>-128</v>
      </c>
      <c r="AC1156">
        <f t="shared" si="240"/>
        <v>6159</v>
      </c>
      <c r="AD1156">
        <f t="shared" si="241"/>
        <v>0.6151618058330004</v>
      </c>
      <c r="AE1156">
        <f t="shared" si="242"/>
        <v>0</v>
      </c>
      <c r="AF1156" t="e">
        <f t="shared" ca="1" si="243"/>
        <v>#N/A</v>
      </c>
      <c r="AG1156" t="e">
        <f t="shared" ca="1" si="244"/>
        <v>#N/A</v>
      </c>
      <c r="AH1156" t="e">
        <f t="shared" ca="1" si="245"/>
        <v>#N/A</v>
      </c>
      <c r="AI1156" t="e">
        <f t="shared" ca="1" si="234"/>
        <v>#N/A</v>
      </c>
      <c r="AJ1156">
        <f t="shared" si="235"/>
        <v>9.988014382740711E-5</v>
      </c>
      <c r="AK1156">
        <f t="shared" si="236"/>
        <v>0</v>
      </c>
      <c r="AL1156" t="e">
        <f t="shared" ca="1" si="246"/>
        <v>#N/A</v>
      </c>
      <c r="AM1156" t="b">
        <f t="shared" si="237"/>
        <v>0</v>
      </c>
    </row>
    <row r="1157" spans="1:39" x14ac:dyDescent="0.3">
      <c r="A1157" t="s">
        <v>37</v>
      </c>
      <c r="B1157" t="s">
        <v>38</v>
      </c>
      <c r="C1157" t="s">
        <v>39</v>
      </c>
      <c r="D1157" t="s">
        <v>1289</v>
      </c>
      <c r="E1157" t="s">
        <v>1298</v>
      </c>
      <c r="F1157" s="13" t="str">
        <f>_xlfn.CONCAT(wiz_6[[#This Row],[OCTY......]],",",wiz_6[[#This Row],[OS]])</f>
        <v>EDISON    ,NJ</v>
      </c>
      <c r="G1157" t="s">
        <v>42</v>
      </c>
      <c r="H1157" t="s">
        <v>442</v>
      </c>
      <c r="I1157" s="13" t="str">
        <f>_xlfn.CONCAT(wiz_6[[#This Row],[DCTY......]], ",",wiz_6[[#This Row],[DS]])</f>
        <v>INDIANAPOL,IN</v>
      </c>
      <c r="J1157" t="str">
        <f>TRIM(CONCATENATE(wiz_6[[#This Row],[SHIPPER..................]],wiz_6[[#This Row],[ZIP2..]],wiz_6[[#This Row],[ZIP3..]]))</f>
        <v>b: C H ROBINSON | 881746201</v>
      </c>
      <c r="K1157">
        <v>1</v>
      </c>
      <c r="L1157">
        <v>1.3</v>
      </c>
      <c r="M1157">
        <v>0.28000000000000003</v>
      </c>
      <c r="N1157">
        <v>694</v>
      </c>
      <c r="O1157">
        <v>1</v>
      </c>
      <c r="P1157">
        <v>19</v>
      </c>
      <c r="Q1157">
        <v>0.25</v>
      </c>
      <c r="R1157">
        <v>93</v>
      </c>
      <c r="S1157">
        <v>-8</v>
      </c>
      <c r="T1157">
        <v>92</v>
      </c>
      <c r="U1157">
        <v>206</v>
      </c>
      <c r="V1157">
        <v>290</v>
      </c>
      <c r="W1157">
        <v>8831</v>
      </c>
      <c r="X1157">
        <v>8817</v>
      </c>
      <c r="Y1157">
        <v>46201</v>
      </c>
      <c r="Z1157">
        <v>1.36</v>
      </c>
      <c r="AA1157">
        <f t="shared" si="238"/>
        <v>10012</v>
      </c>
      <c r="AB1157">
        <f t="shared" si="239"/>
        <v>290</v>
      </c>
      <c r="AC1157">
        <f t="shared" si="240"/>
        <v>6159</v>
      </c>
      <c r="AD1157">
        <f t="shared" si="241"/>
        <v>0.6151618058330004</v>
      </c>
      <c r="AE1157">
        <f t="shared" si="242"/>
        <v>0</v>
      </c>
      <c r="AF1157" t="e">
        <f t="shared" ca="1" si="243"/>
        <v>#N/A</v>
      </c>
      <c r="AG1157" t="e">
        <f t="shared" ca="1" si="244"/>
        <v>#N/A</v>
      </c>
      <c r="AH1157" t="e">
        <f t="shared" ca="1" si="245"/>
        <v>#N/A</v>
      </c>
      <c r="AI1157" t="e">
        <f t="shared" ca="1" si="234"/>
        <v>#N/A</v>
      </c>
      <c r="AJ1157">
        <f t="shared" si="235"/>
        <v>9.988014382740711E-5</v>
      </c>
      <c r="AK1157">
        <f t="shared" si="236"/>
        <v>0</v>
      </c>
      <c r="AL1157" t="e">
        <f t="shared" ca="1" si="246"/>
        <v>#N/A</v>
      </c>
      <c r="AM1157" t="b">
        <f t="shared" si="237"/>
        <v>0</v>
      </c>
    </row>
    <row r="1158" spans="1:39" x14ac:dyDescent="0.3">
      <c r="A1158" t="s">
        <v>37</v>
      </c>
      <c r="B1158" t="s">
        <v>38</v>
      </c>
      <c r="C1158" t="s">
        <v>39</v>
      </c>
      <c r="D1158" t="s">
        <v>1289</v>
      </c>
      <c r="E1158" t="s">
        <v>1298</v>
      </c>
      <c r="F1158" s="13" t="str">
        <f>_xlfn.CONCAT(wiz_6[[#This Row],[OCTY......]],",",wiz_6[[#This Row],[OS]])</f>
        <v>EDISON    ,NJ</v>
      </c>
      <c r="G1158" t="s">
        <v>68</v>
      </c>
      <c r="H1158" t="s">
        <v>184</v>
      </c>
      <c r="I1158" s="13" t="str">
        <f>_xlfn.CONCAT(wiz_6[[#This Row],[DCTY......]], ",",wiz_6[[#This Row],[DS]])</f>
        <v>CHARLOTTE ,NC</v>
      </c>
      <c r="J1158" t="str">
        <f>TRIM(CONCATENATE(wiz_6[[#This Row],[SHIPPER..................]],wiz_6[[#This Row],[ZIP2..]],wiz_6[[#This Row],[ZIP3..]]))</f>
        <v>b: C H ROBINSON | 881728201</v>
      </c>
      <c r="K1158">
        <v>1</v>
      </c>
      <c r="L1158">
        <v>1.36</v>
      </c>
      <c r="M1158">
        <v>0.28000000000000003</v>
      </c>
      <c r="N1158">
        <v>610</v>
      </c>
      <c r="O1158">
        <v>1.04</v>
      </c>
      <c r="P1158">
        <v>52</v>
      </c>
      <c r="Q1158">
        <v>0.3</v>
      </c>
      <c r="R1158">
        <v>15</v>
      </c>
      <c r="S1158">
        <v>-8</v>
      </c>
      <c r="T1158">
        <v>41</v>
      </c>
      <c r="U1158">
        <v>190</v>
      </c>
      <c r="V1158">
        <v>223</v>
      </c>
      <c r="W1158">
        <v>18040</v>
      </c>
      <c r="X1158">
        <v>8817</v>
      </c>
      <c r="Y1158">
        <v>28201</v>
      </c>
      <c r="Z1158">
        <v>1.42</v>
      </c>
      <c r="AA1158">
        <f t="shared" si="238"/>
        <v>10012</v>
      </c>
      <c r="AB1158">
        <f t="shared" si="239"/>
        <v>223</v>
      </c>
      <c r="AC1158">
        <f t="shared" si="240"/>
        <v>6159</v>
      </c>
      <c r="AD1158">
        <f t="shared" si="241"/>
        <v>0.6151618058330004</v>
      </c>
      <c r="AE1158">
        <f t="shared" si="242"/>
        <v>0</v>
      </c>
      <c r="AF1158" t="e">
        <f t="shared" ca="1" si="243"/>
        <v>#N/A</v>
      </c>
      <c r="AG1158" t="e">
        <f t="shared" ca="1" si="244"/>
        <v>#N/A</v>
      </c>
      <c r="AH1158" t="e">
        <f t="shared" ca="1" si="245"/>
        <v>#N/A</v>
      </c>
      <c r="AI1158" t="e">
        <f t="shared" ca="1" si="234"/>
        <v>#N/A</v>
      </c>
      <c r="AJ1158">
        <f t="shared" si="235"/>
        <v>9.988014382740711E-5</v>
      </c>
      <c r="AK1158">
        <f t="shared" si="236"/>
        <v>0</v>
      </c>
      <c r="AL1158" t="e">
        <f t="shared" ca="1" si="246"/>
        <v>#N/A</v>
      </c>
      <c r="AM1158" t="b">
        <f t="shared" si="237"/>
        <v>0</v>
      </c>
    </row>
    <row r="1159" spans="1:39" x14ac:dyDescent="0.3">
      <c r="A1159" t="s">
        <v>279</v>
      </c>
      <c r="B1159" t="s">
        <v>280</v>
      </c>
      <c r="C1159" t="s">
        <v>39</v>
      </c>
      <c r="D1159" t="s">
        <v>1289</v>
      </c>
      <c r="E1159" t="s">
        <v>1300</v>
      </c>
      <c r="F1159" s="13" t="str">
        <f>_xlfn.CONCAT(wiz_6[[#This Row],[OCTY......]],",",wiz_6[[#This Row],[OS]])</f>
        <v>AVENEL    ,NJ</v>
      </c>
      <c r="G1159" t="s">
        <v>87</v>
      </c>
      <c r="H1159" t="s">
        <v>1301</v>
      </c>
      <c r="I1159" s="13" t="str">
        <f>_xlfn.CONCAT(wiz_6[[#This Row],[DCTY......]], ",",wiz_6[[#This Row],[DS]])</f>
        <v>BRIMFIELD ,OH</v>
      </c>
      <c r="J1159" t="str">
        <f>TRIM(CONCATENATE(wiz_6[[#This Row],[SHIPPER..................]],wiz_6[[#This Row],[ZIP2..]],wiz_6[[#This Row],[ZIP3..]]))</f>
        <v>b: NOLAN TRANSPORTATI| 700144240</v>
      </c>
      <c r="K1159">
        <v>2</v>
      </c>
      <c r="L1159">
        <v>1.07</v>
      </c>
      <c r="M1159">
        <v>0.27</v>
      </c>
      <c r="N1159">
        <v>427</v>
      </c>
      <c r="O1159">
        <v>0.73</v>
      </c>
      <c r="P1159">
        <v>25</v>
      </c>
      <c r="Q1159">
        <v>0.25</v>
      </c>
      <c r="R1159">
        <v>-4</v>
      </c>
      <c r="S1159">
        <v>-14</v>
      </c>
      <c r="T1159">
        <v>37</v>
      </c>
      <c r="U1159">
        <v>163</v>
      </c>
      <c r="V1159">
        <v>186</v>
      </c>
      <c r="W1159">
        <v>8831</v>
      </c>
      <c r="X1159">
        <v>7001</v>
      </c>
      <c r="Y1159">
        <v>44240</v>
      </c>
      <c r="Z1159">
        <v>1.1200000000000001</v>
      </c>
      <c r="AA1159">
        <f t="shared" si="238"/>
        <v>10012</v>
      </c>
      <c r="AB1159">
        <f t="shared" si="239"/>
        <v>372</v>
      </c>
      <c r="AC1159">
        <f t="shared" si="240"/>
        <v>6159</v>
      </c>
      <c r="AD1159">
        <f t="shared" si="241"/>
        <v>0.6151618058330004</v>
      </c>
      <c r="AE1159">
        <f t="shared" si="242"/>
        <v>0</v>
      </c>
      <c r="AF1159" t="e">
        <f t="shared" ca="1" si="243"/>
        <v>#N/A</v>
      </c>
      <c r="AG1159" t="e">
        <f t="shared" ca="1" si="244"/>
        <v>#N/A</v>
      </c>
      <c r="AH1159" t="e">
        <f t="shared" ca="1" si="245"/>
        <v>#N/A</v>
      </c>
      <c r="AI1159" t="e">
        <f t="shared" ca="1" si="234"/>
        <v>#N/A</v>
      </c>
      <c r="AJ1159">
        <f t="shared" si="235"/>
        <v>1.9976028765481422E-4</v>
      </c>
      <c r="AK1159">
        <f t="shared" si="236"/>
        <v>0</v>
      </c>
      <c r="AL1159" t="e">
        <f t="shared" ca="1" si="246"/>
        <v>#N/A</v>
      </c>
      <c r="AM1159" t="b">
        <f t="shared" si="237"/>
        <v>0</v>
      </c>
    </row>
    <row r="1160" spans="1:39" x14ac:dyDescent="0.3">
      <c r="A1160" t="s">
        <v>1069</v>
      </c>
      <c r="B1160" t="s">
        <v>1070</v>
      </c>
      <c r="C1160" t="s">
        <v>39</v>
      </c>
      <c r="D1160" t="s">
        <v>1289</v>
      </c>
      <c r="E1160" t="s">
        <v>1298</v>
      </c>
      <c r="F1160" s="13" t="str">
        <f>_xlfn.CONCAT(wiz_6[[#This Row],[OCTY......]],",",wiz_6[[#This Row],[OS]])</f>
        <v>EDISON    ,NJ</v>
      </c>
      <c r="G1160" t="s">
        <v>68</v>
      </c>
      <c r="H1160" t="s">
        <v>1302</v>
      </c>
      <c r="I1160" s="13" t="str">
        <f>_xlfn.CONCAT(wiz_6[[#This Row],[DCTY......]], ",",wiz_6[[#This Row],[DS]])</f>
        <v>ROCKINGHAM,NC</v>
      </c>
      <c r="J1160" t="str">
        <f>TRIM(CONCATENATE(wiz_6[[#This Row],[SHIPPER..................]],wiz_6[[#This Row],[ZIP2..]],wiz_6[[#This Row],[ZIP3..]]))</f>
        <v>b: MATSON LOGISTICS | 881728379</v>
      </c>
      <c r="K1160">
        <v>1</v>
      </c>
      <c r="L1160">
        <v>1.04</v>
      </c>
      <c r="M1160">
        <v>0.28000000000000003</v>
      </c>
      <c r="N1160">
        <v>568</v>
      </c>
      <c r="O1160">
        <v>1.96</v>
      </c>
      <c r="P1160">
        <v>54</v>
      </c>
      <c r="Q1160">
        <v>0.3</v>
      </c>
      <c r="R1160">
        <v>138</v>
      </c>
      <c r="S1160">
        <v>78</v>
      </c>
      <c r="T1160">
        <v>-203</v>
      </c>
      <c r="U1160">
        <v>-31</v>
      </c>
      <c r="V1160">
        <v>-156</v>
      </c>
      <c r="W1160">
        <v>11580</v>
      </c>
      <c r="X1160">
        <v>8817</v>
      </c>
      <c r="Y1160">
        <v>28379</v>
      </c>
      <c r="Z1160">
        <v>1.1000000000000001</v>
      </c>
      <c r="AA1160">
        <f t="shared" si="238"/>
        <v>10012</v>
      </c>
      <c r="AB1160">
        <f t="shared" si="239"/>
        <v>-156</v>
      </c>
      <c r="AC1160">
        <f t="shared" si="240"/>
        <v>6159</v>
      </c>
      <c r="AD1160">
        <f t="shared" si="241"/>
        <v>0.6151618058330004</v>
      </c>
      <c r="AE1160">
        <f t="shared" si="242"/>
        <v>0</v>
      </c>
      <c r="AF1160" t="e">
        <f t="shared" ca="1" si="243"/>
        <v>#N/A</v>
      </c>
      <c r="AG1160" t="e">
        <f t="shared" ca="1" si="244"/>
        <v>#N/A</v>
      </c>
      <c r="AH1160" t="e">
        <f t="shared" ca="1" si="245"/>
        <v>#N/A</v>
      </c>
      <c r="AI1160" t="e">
        <f t="shared" ca="1" si="234"/>
        <v>#N/A</v>
      </c>
      <c r="AJ1160">
        <f t="shared" si="235"/>
        <v>9.988014382740711E-5</v>
      </c>
      <c r="AK1160">
        <f t="shared" si="236"/>
        <v>0</v>
      </c>
      <c r="AL1160" t="e">
        <f t="shared" ca="1" si="246"/>
        <v>#N/A</v>
      </c>
      <c r="AM1160" t="b">
        <f t="shared" si="237"/>
        <v>0</v>
      </c>
    </row>
    <row r="1161" spans="1:39" x14ac:dyDescent="0.3">
      <c r="A1161" t="s">
        <v>314</v>
      </c>
      <c r="B1161" t="s">
        <v>315</v>
      </c>
      <c r="C1161" t="s">
        <v>39</v>
      </c>
      <c r="D1161" t="s">
        <v>1289</v>
      </c>
      <c r="E1161" t="s">
        <v>1296</v>
      </c>
      <c r="F1161" s="13" t="str">
        <f>_xlfn.CONCAT(wiz_6[[#This Row],[OCTY......]],",",wiz_6[[#This Row],[OS]])</f>
        <v>CRANBURY  ,NJ</v>
      </c>
      <c r="G1161" t="s">
        <v>70</v>
      </c>
      <c r="H1161" t="s">
        <v>563</v>
      </c>
      <c r="I1161" s="13" t="str">
        <f>_xlfn.CONCAT(wiz_6[[#This Row],[DCTY......]], ",",wiz_6[[#This Row],[DS]])</f>
        <v>MIDWAY    ,TN</v>
      </c>
      <c r="J1161" t="str">
        <f>TRIM(CONCATENATE(wiz_6[[#This Row],[SHIPPER..................]],wiz_6[[#This Row],[ZIP2..]],wiz_6[[#This Row],[ZIP3..]]))</f>
        <v>b: EPES LOGISTICS SER| 851237809</v>
      </c>
      <c r="K1161">
        <v>1</v>
      </c>
      <c r="L1161">
        <v>1.26</v>
      </c>
      <c r="M1161">
        <v>0.28000000000000003</v>
      </c>
      <c r="N1161">
        <v>601</v>
      </c>
      <c r="O1161">
        <v>1.21</v>
      </c>
      <c r="P1161">
        <v>78</v>
      </c>
      <c r="Q1161">
        <v>0.3</v>
      </c>
      <c r="R1161">
        <v>26</v>
      </c>
      <c r="S1161">
        <v>-43</v>
      </c>
      <c r="T1161">
        <v>1</v>
      </c>
      <c r="U1161">
        <v>136</v>
      </c>
      <c r="V1161">
        <v>94</v>
      </c>
      <c r="W1161">
        <v>18031</v>
      </c>
      <c r="X1161">
        <v>8512</v>
      </c>
      <c r="Y1161">
        <v>37809</v>
      </c>
      <c r="Z1161">
        <v>1.32</v>
      </c>
      <c r="AA1161">
        <f t="shared" si="238"/>
        <v>10012</v>
      </c>
      <c r="AB1161">
        <f t="shared" si="239"/>
        <v>94</v>
      </c>
      <c r="AC1161">
        <f t="shared" si="240"/>
        <v>6159</v>
      </c>
      <c r="AD1161">
        <f t="shared" si="241"/>
        <v>0.6151618058330004</v>
      </c>
      <c r="AE1161">
        <f t="shared" si="242"/>
        <v>0</v>
      </c>
      <c r="AF1161" t="e">
        <f t="shared" ca="1" si="243"/>
        <v>#N/A</v>
      </c>
      <c r="AG1161" t="e">
        <f t="shared" ca="1" si="244"/>
        <v>#N/A</v>
      </c>
      <c r="AH1161" t="e">
        <f t="shared" ca="1" si="245"/>
        <v>#N/A</v>
      </c>
      <c r="AI1161" t="e">
        <f t="shared" ca="1" si="234"/>
        <v>#N/A</v>
      </c>
      <c r="AJ1161">
        <f t="shared" si="235"/>
        <v>9.988014382740711E-5</v>
      </c>
      <c r="AK1161">
        <f t="shared" si="236"/>
        <v>0</v>
      </c>
      <c r="AL1161" t="e">
        <f t="shared" ca="1" si="246"/>
        <v>#N/A</v>
      </c>
      <c r="AM1161" t="b">
        <f t="shared" si="237"/>
        <v>0</v>
      </c>
    </row>
    <row r="1162" spans="1:39" x14ac:dyDescent="0.3">
      <c r="A1162" t="s">
        <v>913</v>
      </c>
      <c r="B1162" t="s">
        <v>914</v>
      </c>
      <c r="C1162" t="s">
        <v>39</v>
      </c>
      <c r="D1162" t="s">
        <v>1289</v>
      </c>
      <c r="E1162" t="s">
        <v>1303</v>
      </c>
      <c r="F1162" s="13" t="str">
        <f>_xlfn.CONCAT(wiz_6[[#This Row],[OCTY......]],",",wiz_6[[#This Row],[OS]])</f>
        <v>FREEHOLD  ,NJ</v>
      </c>
      <c r="G1162" t="s">
        <v>70</v>
      </c>
      <c r="H1162" t="s">
        <v>563</v>
      </c>
      <c r="I1162" s="13" t="str">
        <f>_xlfn.CONCAT(wiz_6[[#This Row],[DCTY......]], ",",wiz_6[[#This Row],[DS]])</f>
        <v>MIDWAY    ,TN</v>
      </c>
      <c r="J1162" t="str">
        <f>TRIM(CONCATENATE(wiz_6[[#This Row],[SHIPPER..................]],wiz_6[[#This Row],[ZIP2..]],wiz_6[[#This Row],[ZIP3..]]))</f>
        <v>b: US XPRESS | 772837809</v>
      </c>
      <c r="K1162">
        <v>1</v>
      </c>
      <c r="L1162">
        <v>1.47</v>
      </c>
      <c r="M1162">
        <v>0.28000000000000003</v>
      </c>
      <c r="N1162">
        <v>629</v>
      </c>
      <c r="O1162">
        <v>1.58</v>
      </c>
      <c r="P1162">
        <v>19</v>
      </c>
      <c r="Q1162">
        <v>0.25</v>
      </c>
      <c r="R1162">
        <v>45</v>
      </c>
      <c r="S1162">
        <v>8</v>
      </c>
      <c r="T1162">
        <v>-87</v>
      </c>
      <c r="U1162">
        <v>255</v>
      </c>
      <c r="V1162">
        <v>176</v>
      </c>
      <c r="W1162">
        <v>8723</v>
      </c>
      <c r="X1162">
        <v>7728</v>
      </c>
      <c r="Y1162">
        <v>37809</v>
      </c>
      <c r="Z1162">
        <v>1.53</v>
      </c>
      <c r="AA1162">
        <f t="shared" si="238"/>
        <v>10012</v>
      </c>
      <c r="AB1162">
        <f t="shared" si="239"/>
        <v>176</v>
      </c>
      <c r="AC1162">
        <f t="shared" si="240"/>
        <v>6159</v>
      </c>
      <c r="AD1162">
        <f t="shared" si="241"/>
        <v>0.6151618058330004</v>
      </c>
      <c r="AE1162">
        <f t="shared" si="242"/>
        <v>0</v>
      </c>
      <c r="AF1162" t="e">
        <f t="shared" ca="1" si="243"/>
        <v>#N/A</v>
      </c>
      <c r="AG1162" t="e">
        <f t="shared" ca="1" si="244"/>
        <v>#N/A</v>
      </c>
      <c r="AH1162" t="e">
        <f t="shared" ca="1" si="245"/>
        <v>#N/A</v>
      </c>
      <c r="AI1162" t="e">
        <f t="shared" ca="1" si="234"/>
        <v>#N/A</v>
      </c>
      <c r="AJ1162">
        <f t="shared" si="235"/>
        <v>9.988014382740711E-5</v>
      </c>
      <c r="AK1162">
        <f t="shared" si="236"/>
        <v>0</v>
      </c>
      <c r="AL1162" t="e">
        <f t="shared" ca="1" si="246"/>
        <v>#N/A</v>
      </c>
      <c r="AM1162" t="b">
        <f t="shared" si="237"/>
        <v>0</v>
      </c>
    </row>
    <row r="1163" spans="1:39" x14ac:dyDescent="0.3">
      <c r="A1163" t="s">
        <v>37</v>
      </c>
      <c r="B1163" t="s">
        <v>38</v>
      </c>
      <c r="C1163" t="s">
        <v>39</v>
      </c>
      <c r="D1163" t="s">
        <v>1289</v>
      </c>
      <c r="E1163" t="s">
        <v>1297</v>
      </c>
      <c r="F1163" s="13" t="str">
        <f>_xlfn.CONCAT(wiz_6[[#This Row],[OCTY......]],",",wiz_6[[#This Row],[OS]])</f>
        <v>MONROE TOW,NJ</v>
      </c>
      <c r="G1163" t="s">
        <v>70</v>
      </c>
      <c r="H1163" t="s">
        <v>75</v>
      </c>
      <c r="I1163" s="13" t="str">
        <f>_xlfn.CONCAT(wiz_6[[#This Row],[DCTY......]], ",",wiz_6[[#This Row],[DS]])</f>
        <v>MEMPHIS   ,TN</v>
      </c>
      <c r="J1163" t="str">
        <f>TRIM(CONCATENATE(wiz_6[[#This Row],[SHIPPER..................]],wiz_6[[#This Row],[ZIP2..]],wiz_6[[#This Row],[ZIP3..]]))</f>
        <v>b: C H ROBINSON | 883138101</v>
      </c>
      <c r="K1163">
        <v>1</v>
      </c>
      <c r="L1163">
        <v>1.31</v>
      </c>
      <c r="M1163">
        <v>0.28000000000000003</v>
      </c>
      <c r="N1163">
        <v>1067</v>
      </c>
      <c r="O1163">
        <v>1.95</v>
      </c>
      <c r="P1163">
        <v>0</v>
      </c>
      <c r="Q1163">
        <v>0.25</v>
      </c>
      <c r="R1163">
        <v>17</v>
      </c>
      <c r="S1163">
        <v>17</v>
      </c>
      <c r="T1163">
        <v>-5</v>
      </c>
      <c r="U1163">
        <v>473</v>
      </c>
      <c r="V1163">
        <v>485</v>
      </c>
      <c r="W1163">
        <v>8831</v>
      </c>
      <c r="X1163">
        <v>8831</v>
      </c>
      <c r="Y1163">
        <v>38101</v>
      </c>
      <c r="Z1163">
        <v>1.37</v>
      </c>
      <c r="AA1163">
        <f t="shared" si="238"/>
        <v>10012</v>
      </c>
      <c r="AB1163">
        <f t="shared" si="239"/>
        <v>485</v>
      </c>
      <c r="AC1163">
        <f t="shared" si="240"/>
        <v>6159</v>
      </c>
      <c r="AD1163">
        <f t="shared" si="241"/>
        <v>0.6151618058330004</v>
      </c>
      <c r="AE1163">
        <f t="shared" si="242"/>
        <v>0</v>
      </c>
      <c r="AF1163" t="e">
        <f t="shared" ca="1" si="243"/>
        <v>#N/A</v>
      </c>
      <c r="AG1163" t="e">
        <f t="shared" ca="1" si="244"/>
        <v>#N/A</v>
      </c>
      <c r="AH1163" t="e">
        <f t="shared" ca="1" si="245"/>
        <v>#N/A</v>
      </c>
      <c r="AI1163" t="e">
        <f t="shared" ca="1" si="234"/>
        <v>#N/A</v>
      </c>
      <c r="AJ1163">
        <f t="shared" si="235"/>
        <v>9.988014382740711E-5</v>
      </c>
      <c r="AK1163">
        <f t="shared" si="236"/>
        <v>0</v>
      </c>
      <c r="AL1163" t="e">
        <f t="shared" ca="1" si="246"/>
        <v>#N/A</v>
      </c>
      <c r="AM1163" t="b">
        <f t="shared" si="237"/>
        <v>0</v>
      </c>
    </row>
    <row r="1164" spans="1:39" x14ac:dyDescent="0.3">
      <c r="A1164" t="s">
        <v>148</v>
      </c>
      <c r="B1164" t="s">
        <v>149</v>
      </c>
      <c r="C1164" t="s">
        <v>39</v>
      </c>
      <c r="D1164" t="s">
        <v>1289</v>
      </c>
      <c r="E1164" t="s">
        <v>1297</v>
      </c>
      <c r="F1164" s="13" t="str">
        <f>_xlfn.CONCAT(wiz_6[[#This Row],[OCTY......]],",",wiz_6[[#This Row],[OS]])</f>
        <v>MONROE TOW,NJ</v>
      </c>
      <c r="G1164" t="s">
        <v>140</v>
      </c>
      <c r="H1164" t="s">
        <v>206</v>
      </c>
      <c r="I1164" s="13" t="str">
        <f>_xlfn.CONCAT(wiz_6[[#This Row],[DCTY......]], ",",wiz_6[[#This Row],[DS]])</f>
        <v>RICHFIELD ,WI</v>
      </c>
      <c r="J1164" t="str">
        <f>TRIM(CONCATENATE(wiz_6[[#This Row],[SHIPPER..................]],wiz_6[[#This Row],[ZIP2..]],wiz_6[[#This Row],[ZIP3..]]))</f>
        <v>BRIGGS AND STRATTON | 883153076</v>
      </c>
      <c r="K1164">
        <v>1</v>
      </c>
      <c r="L1164">
        <v>1.1499999999999999</v>
      </c>
      <c r="M1164">
        <v>0.19</v>
      </c>
      <c r="N1164">
        <v>892</v>
      </c>
      <c r="O1164">
        <v>1.92</v>
      </c>
      <c r="P1164">
        <v>63</v>
      </c>
      <c r="Q1164">
        <v>0.3</v>
      </c>
      <c r="R1164">
        <v>188</v>
      </c>
      <c r="S1164">
        <v>-24</v>
      </c>
      <c r="T1164">
        <v>-57</v>
      </c>
      <c r="U1164">
        <v>38</v>
      </c>
      <c r="V1164">
        <v>-43</v>
      </c>
      <c r="W1164">
        <v>18040</v>
      </c>
      <c r="X1164">
        <v>8831</v>
      </c>
      <c r="Y1164">
        <v>53076</v>
      </c>
      <c r="Z1164">
        <v>1.1200000000000001</v>
      </c>
      <c r="AA1164">
        <f t="shared" si="238"/>
        <v>10012</v>
      </c>
      <c r="AB1164">
        <f t="shared" si="239"/>
        <v>-43</v>
      </c>
      <c r="AC1164">
        <f t="shared" si="240"/>
        <v>6159</v>
      </c>
      <c r="AD1164">
        <f t="shared" si="241"/>
        <v>0.6151618058330004</v>
      </c>
      <c r="AE1164">
        <f t="shared" si="242"/>
        <v>0</v>
      </c>
      <c r="AF1164" t="e">
        <f t="shared" ca="1" si="243"/>
        <v>#N/A</v>
      </c>
      <c r="AG1164" t="e">
        <f t="shared" ca="1" si="244"/>
        <v>#N/A</v>
      </c>
      <c r="AH1164" t="e">
        <f t="shared" ca="1" si="245"/>
        <v>#N/A</v>
      </c>
      <c r="AI1164" t="e">
        <f t="shared" ca="1" si="234"/>
        <v>#N/A</v>
      </c>
      <c r="AJ1164">
        <f t="shared" si="235"/>
        <v>9.988014382740711E-5</v>
      </c>
      <c r="AK1164">
        <f t="shared" si="236"/>
        <v>0</v>
      </c>
      <c r="AL1164" t="e">
        <f t="shared" ca="1" si="246"/>
        <v>#N/A</v>
      </c>
      <c r="AM1164" t="b">
        <f t="shared" si="237"/>
        <v>0</v>
      </c>
    </row>
    <row r="1165" spans="1:39" x14ac:dyDescent="0.3">
      <c r="A1165" t="s">
        <v>37</v>
      </c>
      <c r="B1165" t="s">
        <v>38</v>
      </c>
      <c r="C1165" t="s">
        <v>39</v>
      </c>
      <c r="D1165" t="s">
        <v>1289</v>
      </c>
      <c r="E1165" t="s">
        <v>1304</v>
      </c>
      <c r="F1165" s="13" t="str">
        <f>_xlfn.CONCAT(wiz_6[[#This Row],[OCTY......]],",",wiz_6[[#This Row],[OS]])</f>
        <v>NORTH BERG,NJ</v>
      </c>
      <c r="G1165" t="s">
        <v>40</v>
      </c>
      <c r="H1165" t="s">
        <v>107</v>
      </c>
      <c r="I1165" s="13" t="str">
        <f>_xlfn.CONCAT(wiz_6[[#This Row],[DCTY......]], ",",wiz_6[[#This Row],[DS]])</f>
        <v>MONTGOMERY,AL</v>
      </c>
      <c r="J1165" t="str">
        <f>TRIM(CONCATENATE(wiz_6[[#This Row],[SHIPPER..................]],wiz_6[[#This Row],[ZIP2..]],wiz_6[[#This Row],[ZIP3..]]))</f>
        <v>b: C H ROBINSON | 704736101</v>
      </c>
      <c r="K1165">
        <v>1</v>
      </c>
      <c r="L1165">
        <v>0.93</v>
      </c>
      <c r="M1165">
        <v>0.27</v>
      </c>
      <c r="N1165">
        <v>1040</v>
      </c>
      <c r="O1165">
        <v>2.71</v>
      </c>
      <c r="P1165">
        <v>83</v>
      </c>
      <c r="Q1165">
        <v>0.3</v>
      </c>
      <c r="R1165">
        <v>-26</v>
      </c>
      <c r="S1165">
        <v>-71</v>
      </c>
      <c r="T1165">
        <v>-177</v>
      </c>
      <c r="U1165">
        <v>-222</v>
      </c>
      <c r="V1165">
        <v>-470</v>
      </c>
      <c r="W1165">
        <v>18040</v>
      </c>
      <c r="X1165">
        <v>7047</v>
      </c>
      <c r="Y1165">
        <v>36101</v>
      </c>
      <c r="Z1165">
        <v>0.98</v>
      </c>
      <c r="AA1165">
        <f t="shared" si="238"/>
        <v>10012</v>
      </c>
      <c r="AB1165">
        <f t="shared" si="239"/>
        <v>-470</v>
      </c>
      <c r="AC1165">
        <f t="shared" si="240"/>
        <v>6159</v>
      </c>
      <c r="AD1165">
        <f t="shared" si="241"/>
        <v>0.6151618058330004</v>
      </c>
      <c r="AE1165">
        <f t="shared" si="242"/>
        <v>0</v>
      </c>
      <c r="AF1165" t="e">
        <f t="shared" ca="1" si="243"/>
        <v>#N/A</v>
      </c>
      <c r="AG1165" t="e">
        <f t="shared" ca="1" si="244"/>
        <v>#N/A</v>
      </c>
      <c r="AH1165" t="e">
        <f t="shared" ca="1" si="245"/>
        <v>#N/A</v>
      </c>
      <c r="AI1165" t="e">
        <f t="shared" ca="1" si="234"/>
        <v>#N/A</v>
      </c>
      <c r="AJ1165">
        <f t="shared" si="235"/>
        <v>9.988014382740711E-5</v>
      </c>
      <c r="AK1165">
        <f t="shared" si="236"/>
        <v>0</v>
      </c>
      <c r="AL1165" t="e">
        <f t="shared" ca="1" si="246"/>
        <v>#N/A</v>
      </c>
      <c r="AM1165" t="b">
        <f t="shared" si="237"/>
        <v>0</v>
      </c>
    </row>
    <row r="1166" spans="1:39" x14ac:dyDescent="0.3">
      <c r="A1166" t="s">
        <v>1143</v>
      </c>
      <c r="B1166" t="s">
        <v>1144</v>
      </c>
      <c r="C1166" t="s">
        <v>39</v>
      </c>
      <c r="D1166" t="s">
        <v>1289</v>
      </c>
      <c r="E1166" t="s">
        <v>1305</v>
      </c>
      <c r="F1166" s="13" t="str">
        <f>_xlfn.CONCAT(wiz_6[[#This Row],[OCTY......]],",",wiz_6[[#This Row],[OS]])</f>
        <v>BELVIDERE ,NJ</v>
      </c>
      <c r="G1166" t="s">
        <v>40</v>
      </c>
      <c r="H1166" t="s">
        <v>171</v>
      </c>
      <c r="I1166" s="13" t="str">
        <f>_xlfn.CONCAT(wiz_6[[#This Row],[DCTY......]], ",",wiz_6[[#This Row],[DS]])</f>
        <v>OPELIKA   ,AL</v>
      </c>
      <c r="J1166" t="str">
        <f>TRIM(CONCATENATE(wiz_6[[#This Row],[SHIPPER..................]],wiz_6[[#This Row],[ZIP2..]],wiz_6[[#This Row],[ZIP3..]]))</f>
        <v>b: ARRIVE LOGISTICS | 782336801</v>
      </c>
      <c r="K1166">
        <v>1</v>
      </c>
      <c r="L1166">
        <v>1.01</v>
      </c>
      <c r="M1166">
        <v>0.27</v>
      </c>
      <c r="N1166">
        <v>935</v>
      </c>
      <c r="O1166">
        <v>1.92</v>
      </c>
      <c r="P1166">
        <v>14</v>
      </c>
      <c r="Q1166">
        <v>0.25</v>
      </c>
      <c r="R1166">
        <v>-36</v>
      </c>
      <c r="S1166">
        <v>-12</v>
      </c>
      <c r="T1166">
        <v>-25</v>
      </c>
      <c r="U1166">
        <v>-114</v>
      </c>
      <c r="V1166">
        <v>-151</v>
      </c>
      <c r="W1166">
        <v>18040</v>
      </c>
      <c r="X1166">
        <v>7823</v>
      </c>
      <c r="Y1166">
        <v>36801</v>
      </c>
      <c r="Z1166">
        <v>1.06</v>
      </c>
      <c r="AA1166">
        <f t="shared" si="238"/>
        <v>10012</v>
      </c>
      <c r="AB1166">
        <f t="shared" si="239"/>
        <v>-151</v>
      </c>
      <c r="AC1166">
        <f t="shared" si="240"/>
        <v>6159</v>
      </c>
      <c r="AD1166">
        <f t="shared" si="241"/>
        <v>0.6151618058330004</v>
      </c>
      <c r="AE1166">
        <f t="shared" si="242"/>
        <v>0</v>
      </c>
      <c r="AF1166" t="e">
        <f t="shared" ca="1" si="243"/>
        <v>#N/A</v>
      </c>
      <c r="AG1166" t="e">
        <f t="shared" ca="1" si="244"/>
        <v>#N/A</v>
      </c>
      <c r="AH1166" t="e">
        <f t="shared" ca="1" si="245"/>
        <v>#N/A</v>
      </c>
      <c r="AI1166" t="e">
        <f t="shared" ca="1" si="234"/>
        <v>#N/A</v>
      </c>
      <c r="AJ1166">
        <f t="shared" si="235"/>
        <v>9.988014382740711E-5</v>
      </c>
      <c r="AK1166">
        <f t="shared" si="236"/>
        <v>0</v>
      </c>
      <c r="AL1166" t="e">
        <f t="shared" ca="1" si="246"/>
        <v>#N/A</v>
      </c>
      <c r="AM1166" t="b">
        <f t="shared" si="237"/>
        <v>0</v>
      </c>
    </row>
    <row r="1167" spans="1:39" x14ac:dyDescent="0.3">
      <c r="A1167" t="s">
        <v>37</v>
      </c>
      <c r="B1167" t="s">
        <v>38</v>
      </c>
      <c r="C1167" t="s">
        <v>39</v>
      </c>
      <c r="D1167" t="s">
        <v>544</v>
      </c>
      <c r="E1167" t="s">
        <v>1306</v>
      </c>
      <c r="F1167" s="13" t="str">
        <f>_xlfn.CONCAT(wiz_6[[#This Row],[OCTY......]],",",wiz_6[[#This Row],[OS]])</f>
        <v>LEVITTOWN ,PA</v>
      </c>
      <c r="G1167" t="s">
        <v>50</v>
      </c>
      <c r="H1167" t="s">
        <v>313</v>
      </c>
      <c r="I1167" s="13" t="str">
        <f>_xlfn.CONCAT(wiz_6[[#This Row],[DCTY......]], ",",wiz_6[[#This Row],[DS]])</f>
        <v>LITHIA SPR,GA</v>
      </c>
      <c r="J1167" t="str">
        <f>TRIM(CONCATENATE(wiz_6[[#This Row],[SHIPPER..................]],wiz_6[[#This Row],[ZIP2..]],wiz_6[[#This Row],[ZIP3..]]))</f>
        <v>b: C H ROBINSON | 1905430057</v>
      </c>
      <c r="K1167">
        <v>1</v>
      </c>
      <c r="L1167">
        <v>0.81</v>
      </c>
      <c r="M1167">
        <v>0.28000000000000003</v>
      </c>
      <c r="N1167">
        <v>826</v>
      </c>
      <c r="O1167">
        <v>2.75</v>
      </c>
      <c r="P1167">
        <v>86</v>
      </c>
      <c r="Q1167">
        <v>0.3</v>
      </c>
      <c r="R1167">
        <v>3</v>
      </c>
      <c r="S1167">
        <v>-140</v>
      </c>
      <c r="T1167">
        <v>-234</v>
      </c>
      <c r="U1167">
        <v>-396</v>
      </c>
      <c r="V1167">
        <v>-770</v>
      </c>
      <c r="W1167">
        <v>17601</v>
      </c>
      <c r="X1167">
        <v>19054</v>
      </c>
      <c r="Y1167">
        <v>30057</v>
      </c>
      <c r="Z1167">
        <v>0.87</v>
      </c>
      <c r="AA1167">
        <f t="shared" si="238"/>
        <v>10012</v>
      </c>
      <c r="AB1167">
        <f t="shared" si="239"/>
        <v>-770</v>
      </c>
      <c r="AC1167">
        <f t="shared" si="240"/>
        <v>6159</v>
      </c>
      <c r="AD1167">
        <f t="shared" si="241"/>
        <v>0.6151618058330004</v>
      </c>
      <c r="AE1167">
        <f t="shared" si="242"/>
        <v>0</v>
      </c>
      <c r="AF1167" t="e">
        <f t="shared" ca="1" si="243"/>
        <v>#N/A</v>
      </c>
      <c r="AG1167" t="e">
        <f t="shared" ca="1" si="244"/>
        <v>#N/A</v>
      </c>
      <c r="AH1167" t="e">
        <f t="shared" ca="1" si="245"/>
        <v>#N/A</v>
      </c>
      <c r="AI1167" t="e">
        <f t="shared" ca="1" si="234"/>
        <v>#N/A</v>
      </c>
      <c r="AJ1167">
        <f t="shared" si="235"/>
        <v>9.988014382740711E-5</v>
      </c>
      <c r="AK1167">
        <f t="shared" si="236"/>
        <v>0</v>
      </c>
      <c r="AL1167" t="e">
        <f t="shared" ca="1" si="246"/>
        <v>#N/A</v>
      </c>
      <c r="AM1167" t="b">
        <f t="shared" si="237"/>
        <v>0</v>
      </c>
    </row>
    <row r="1168" spans="1:39" x14ac:dyDescent="0.3">
      <c r="A1168" t="s">
        <v>1307</v>
      </c>
      <c r="B1168" t="s">
        <v>1308</v>
      </c>
      <c r="C1168" t="s">
        <v>39</v>
      </c>
      <c r="D1168" t="s">
        <v>1289</v>
      </c>
      <c r="E1168" t="s">
        <v>603</v>
      </c>
      <c r="F1168" s="13" t="str">
        <f>_xlfn.CONCAT(wiz_6[[#This Row],[OCTY......]],",",wiz_6[[#This Row],[OS]])</f>
        <v>DAYTON    ,NJ</v>
      </c>
      <c r="G1168" t="s">
        <v>50</v>
      </c>
      <c r="H1168" t="s">
        <v>598</v>
      </c>
      <c r="I1168" s="13" t="str">
        <f>_xlfn.CONCAT(wiz_6[[#This Row],[DCTY......]], ",",wiz_6[[#This Row],[DS]])</f>
        <v>DALTON    ,GA</v>
      </c>
      <c r="J1168" t="str">
        <f>TRIM(CONCATENATE(wiz_6[[#This Row],[SHIPPER..................]],wiz_6[[#This Row],[ZIP2..]],wiz_6[[#This Row],[ZIP3..]]))</f>
        <v>b: HNRY LOGISTICS | 881030719</v>
      </c>
      <c r="K1168">
        <v>1</v>
      </c>
      <c r="L1168">
        <v>1.31</v>
      </c>
      <c r="M1168">
        <v>0.28000000000000003</v>
      </c>
      <c r="N1168">
        <v>788</v>
      </c>
      <c r="O1168">
        <v>1.81</v>
      </c>
      <c r="P1168">
        <v>8</v>
      </c>
      <c r="Q1168">
        <v>0.25</v>
      </c>
      <c r="R1168">
        <v>2</v>
      </c>
      <c r="S1168">
        <v>3</v>
      </c>
      <c r="T1168">
        <v>-2</v>
      </c>
      <c r="U1168">
        <v>161</v>
      </c>
      <c r="V1168">
        <v>162</v>
      </c>
      <c r="W1168">
        <v>8831</v>
      </c>
      <c r="X1168">
        <v>8810</v>
      </c>
      <c r="Y1168">
        <v>30719</v>
      </c>
      <c r="Z1168">
        <v>1.37</v>
      </c>
      <c r="AA1168">
        <f t="shared" si="238"/>
        <v>10012</v>
      </c>
      <c r="AB1168">
        <f t="shared" si="239"/>
        <v>162</v>
      </c>
      <c r="AC1168">
        <f t="shared" si="240"/>
        <v>6159</v>
      </c>
      <c r="AD1168">
        <f t="shared" si="241"/>
        <v>0.6151618058330004</v>
      </c>
      <c r="AE1168">
        <f t="shared" si="242"/>
        <v>0</v>
      </c>
      <c r="AF1168" t="e">
        <f t="shared" ca="1" si="243"/>
        <v>#N/A</v>
      </c>
      <c r="AG1168" t="e">
        <f t="shared" ca="1" si="244"/>
        <v>#N/A</v>
      </c>
      <c r="AH1168" t="e">
        <f t="shared" ca="1" si="245"/>
        <v>#N/A</v>
      </c>
      <c r="AI1168" t="e">
        <f t="shared" ca="1" si="234"/>
        <v>#N/A</v>
      </c>
      <c r="AJ1168">
        <f t="shared" si="235"/>
        <v>9.988014382740711E-5</v>
      </c>
      <c r="AK1168">
        <f t="shared" si="236"/>
        <v>0</v>
      </c>
      <c r="AL1168" t="e">
        <f t="shared" ca="1" si="246"/>
        <v>#N/A</v>
      </c>
      <c r="AM1168" t="b">
        <f t="shared" si="237"/>
        <v>0</v>
      </c>
    </row>
    <row r="1169" spans="1:39" x14ac:dyDescent="0.3">
      <c r="A1169" t="s">
        <v>37</v>
      </c>
      <c r="B1169" t="s">
        <v>38</v>
      </c>
      <c r="C1169" t="s">
        <v>39</v>
      </c>
      <c r="D1169" t="s">
        <v>1289</v>
      </c>
      <c r="E1169" t="s">
        <v>1309</v>
      </c>
      <c r="F1169" s="13" t="str">
        <f>_xlfn.CONCAT(wiz_6[[#This Row],[OCTY......]],",",wiz_6[[#This Row],[OS]])</f>
        <v>HIGHTSTOWN,NJ</v>
      </c>
      <c r="G1169" t="s">
        <v>50</v>
      </c>
      <c r="H1169" t="s">
        <v>1291</v>
      </c>
      <c r="I1169" s="13" t="str">
        <f>_xlfn.CONCAT(wiz_6[[#This Row],[DCTY......]], ",",wiz_6[[#This Row],[DS]])</f>
        <v>COMMERCE  ,GA</v>
      </c>
      <c r="J1169" t="str">
        <f>TRIM(CONCATENATE(wiz_6[[#This Row],[SHIPPER..................]],wiz_6[[#This Row],[ZIP2..]],wiz_6[[#This Row],[ZIP3..]]))</f>
        <v>b: C H ROBINSON | 852030529</v>
      </c>
      <c r="K1169">
        <v>1</v>
      </c>
      <c r="L1169">
        <v>1.1100000000000001</v>
      </c>
      <c r="M1169">
        <v>0.27</v>
      </c>
      <c r="N1169">
        <v>762</v>
      </c>
      <c r="O1169">
        <v>2</v>
      </c>
      <c r="P1169">
        <v>11</v>
      </c>
      <c r="Q1169">
        <v>0.25</v>
      </c>
      <c r="R1169">
        <v>23</v>
      </c>
      <c r="S1169">
        <v>-1</v>
      </c>
      <c r="T1169">
        <v>-47</v>
      </c>
      <c r="U1169">
        <v>-46</v>
      </c>
      <c r="V1169">
        <v>-94</v>
      </c>
      <c r="W1169">
        <v>8831</v>
      </c>
      <c r="X1169">
        <v>8520</v>
      </c>
      <c r="Y1169">
        <v>30529</v>
      </c>
      <c r="Z1169">
        <v>1.1599999999999999</v>
      </c>
      <c r="AA1169">
        <f t="shared" si="238"/>
        <v>10012</v>
      </c>
      <c r="AB1169">
        <f t="shared" si="239"/>
        <v>-94</v>
      </c>
      <c r="AC1169">
        <f t="shared" si="240"/>
        <v>6159</v>
      </c>
      <c r="AD1169">
        <f t="shared" si="241"/>
        <v>0.6151618058330004</v>
      </c>
      <c r="AE1169">
        <f t="shared" si="242"/>
        <v>0</v>
      </c>
      <c r="AF1169" t="e">
        <f t="shared" ca="1" si="243"/>
        <v>#N/A</v>
      </c>
      <c r="AG1169" t="e">
        <f t="shared" ca="1" si="244"/>
        <v>#N/A</v>
      </c>
      <c r="AH1169" t="e">
        <f t="shared" ca="1" si="245"/>
        <v>#N/A</v>
      </c>
      <c r="AI1169" t="e">
        <f t="shared" ca="1" si="234"/>
        <v>#N/A</v>
      </c>
      <c r="AJ1169">
        <f t="shared" si="235"/>
        <v>9.988014382740711E-5</v>
      </c>
      <c r="AK1169">
        <f t="shared" si="236"/>
        <v>0</v>
      </c>
      <c r="AL1169" t="e">
        <f t="shared" ca="1" si="246"/>
        <v>#N/A</v>
      </c>
      <c r="AM1169" t="b">
        <f t="shared" si="237"/>
        <v>0</v>
      </c>
    </row>
    <row r="1170" spans="1:39" x14ac:dyDescent="0.3">
      <c r="A1170" t="s">
        <v>1310</v>
      </c>
      <c r="B1170" t="s">
        <v>1311</v>
      </c>
      <c r="C1170" t="s">
        <v>39</v>
      </c>
      <c r="D1170" t="s">
        <v>1289</v>
      </c>
      <c r="E1170" t="s">
        <v>1312</v>
      </c>
      <c r="F1170" s="13" t="str">
        <f>_xlfn.CONCAT(wiz_6[[#This Row],[OCTY......]],",",wiz_6[[#This Row],[OS]])</f>
        <v>WESTAMPTON,NJ</v>
      </c>
      <c r="G1170" t="s">
        <v>50</v>
      </c>
      <c r="H1170" t="s">
        <v>1313</v>
      </c>
      <c r="I1170" s="13" t="str">
        <f>_xlfn.CONCAT(wiz_6[[#This Row],[DCTY......]], ",",wiz_6[[#This Row],[DS]])</f>
        <v>THE ROCK  ,GA</v>
      </c>
      <c r="J1170" t="str">
        <f>TRIM(CONCATENATE(wiz_6[[#This Row],[SHIPPER..................]],wiz_6[[#This Row],[ZIP2..]],wiz_6[[#This Row],[ZIP3..]]))</f>
        <v>b: SHIPWELL INC | 804830285</v>
      </c>
      <c r="K1170">
        <v>1</v>
      </c>
      <c r="L1170">
        <v>0.91</v>
      </c>
      <c r="M1170">
        <v>0.27</v>
      </c>
      <c r="N1170">
        <v>905</v>
      </c>
      <c r="O1170">
        <v>1.81</v>
      </c>
      <c r="P1170">
        <v>93</v>
      </c>
      <c r="Q1170">
        <v>0.3</v>
      </c>
      <c r="R1170">
        <v>176</v>
      </c>
      <c r="S1170">
        <v>-19</v>
      </c>
      <c r="T1170">
        <v>1</v>
      </c>
      <c r="U1170">
        <v>-317</v>
      </c>
      <c r="V1170">
        <v>-335</v>
      </c>
      <c r="W1170">
        <v>11580</v>
      </c>
      <c r="X1170">
        <v>8048</v>
      </c>
      <c r="Y1170">
        <v>30285</v>
      </c>
      <c r="Z1170">
        <v>0.96</v>
      </c>
      <c r="AA1170">
        <f t="shared" si="238"/>
        <v>10012</v>
      </c>
      <c r="AB1170">
        <f t="shared" si="239"/>
        <v>-335</v>
      </c>
      <c r="AC1170">
        <f t="shared" si="240"/>
        <v>6159</v>
      </c>
      <c r="AD1170">
        <f t="shared" si="241"/>
        <v>0.6151618058330004</v>
      </c>
      <c r="AE1170">
        <f t="shared" si="242"/>
        <v>0</v>
      </c>
      <c r="AF1170" t="e">
        <f t="shared" ca="1" si="243"/>
        <v>#N/A</v>
      </c>
      <c r="AG1170" t="e">
        <f t="shared" ca="1" si="244"/>
        <v>#N/A</v>
      </c>
      <c r="AH1170" t="e">
        <f t="shared" ca="1" si="245"/>
        <v>#N/A</v>
      </c>
      <c r="AI1170" t="e">
        <f t="shared" ca="1" si="234"/>
        <v>#N/A</v>
      </c>
      <c r="AJ1170">
        <f t="shared" si="235"/>
        <v>9.988014382740711E-5</v>
      </c>
      <c r="AK1170">
        <f t="shared" si="236"/>
        <v>0</v>
      </c>
      <c r="AL1170" t="e">
        <f t="shared" ca="1" si="246"/>
        <v>#N/A</v>
      </c>
      <c r="AM1170" t="b">
        <f t="shared" si="237"/>
        <v>0</v>
      </c>
    </row>
    <row r="1171" spans="1:39" x14ac:dyDescent="0.3">
      <c r="A1171" t="s">
        <v>37</v>
      </c>
      <c r="B1171" t="s">
        <v>38</v>
      </c>
      <c r="C1171" t="s">
        <v>39</v>
      </c>
      <c r="D1171" t="s">
        <v>1289</v>
      </c>
      <c r="E1171" t="s">
        <v>1314</v>
      </c>
      <c r="F1171" s="13" t="str">
        <f>_xlfn.CONCAT(wiz_6[[#This Row],[OCTY......]],",",wiz_6[[#This Row],[OS]])</f>
        <v>LAKEWOOD  ,NJ</v>
      </c>
      <c r="G1171" t="s">
        <v>42</v>
      </c>
      <c r="H1171" t="s">
        <v>839</v>
      </c>
      <c r="I1171" s="13" t="str">
        <f>_xlfn.CONCAT(wiz_6[[#This Row],[DCTY......]], ",",wiz_6[[#This Row],[DS]])</f>
        <v>HUNTINGTON,IN</v>
      </c>
      <c r="J1171" t="str">
        <f>TRIM(CONCATENATE(wiz_6[[#This Row],[SHIPPER..................]],wiz_6[[#This Row],[ZIP2..]],wiz_6[[#This Row],[ZIP3..]]))</f>
        <v>b: C H ROBINSON | 870146750</v>
      </c>
      <c r="K1171">
        <v>1</v>
      </c>
      <c r="L1171">
        <v>1.01</v>
      </c>
      <c r="M1171">
        <v>0.28000000000000003</v>
      </c>
      <c r="N1171">
        <v>696</v>
      </c>
      <c r="O1171">
        <v>1.04</v>
      </c>
      <c r="P1171">
        <v>20</v>
      </c>
      <c r="Q1171">
        <v>0.25</v>
      </c>
      <c r="R1171">
        <v>-28</v>
      </c>
      <c r="S1171">
        <v>-13</v>
      </c>
      <c r="T1171">
        <v>83</v>
      </c>
      <c r="U1171">
        <v>108</v>
      </c>
      <c r="V1171">
        <v>178</v>
      </c>
      <c r="W1171">
        <v>8831</v>
      </c>
      <c r="X1171">
        <v>8701</v>
      </c>
      <c r="Y1171">
        <v>46750</v>
      </c>
      <c r="Z1171">
        <v>1.07</v>
      </c>
      <c r="AA1171">
        <f t="shared" si="238"/>
        <v>10012</v>
      </c>
      <c r="AB1171">
        <f t="shared" si="239"/>
        <v>178</v>
      </c>
      <c r="AC1171">
        <f t="shared" si="240"/>
        <v>6159</v>
      </c>
      <c r="AD1171">
        <f t="shared" si="241"/>
        <v>0.6151618058330004</v>
      </c>
      <c r="AE1171">
        <f t="shared" si="242"/>
        <v>0</v>
      </c>
      <c r="AF1171" t="e">
        <f t="shared" ca="1" si="243"/>
        <v>#N/A</v>
      </c>
      <c r="AG1171" t="e">
        <f t="shared" ca="1" si="244"/>
        <v>#N/A</v>
      </c>
      <c r="AH1171" t="e">
        <f t="shared" ca="1" si="245"/>
        <v>#N/A</v>
      </c>
      <c r="AI1171" t="e">
        <f t="shared" ca="1" si="234"/>
        <v>#N/A</v>
      </c>
      <c r="AJ1171">
        <f t="shared" si="235"/>
        <v>9.988014382740711E-5</v>
      </c>
      <c r="AK1171">
        <f t="shared" si="236"/>
        <v>0</v>
      </c>
      <c r="AL1171" t="e">
        <f t="shared" ca="1" si="246"/>
        <v>#N/A</v>
      </c>
      <c r="AM1171" t="b">
        <f t="shared" si="237"/>
        <v>0</v>
      </c>
    </row>
    <row r="1172" spans="1:39" x14ac:dyDescent="0.3">
      <c r="A1172" t="s">
        <v>344</v>
      </c>
      <c r="B1172" t="s">
        <v>345</v>
      </c>
      <c r="C1172" t="s">
        <v>39</v>
      </c>
      <c r="D1172" t="s">
        <v>185</v>
      </c>
      <c r="E1172" t="s">
        <v>754</v>
      </c>
      <c r="F1172" s="13" t="str">
        <f>_xlfn.CONCAT(wiz_6[[#This Row],[OCTY......]],",",wiz_6[[#This Row],[OS]])</f>
        <v>ORANGEBURG,NY</v>
      </c>
      <c r="G1172" t="s">
        <v>42</v>
      </c>
      <c r="H1172" t="s">
        <v>1315</v>
      </c>
      <c r="I1172" s="13" t="str">
        <f>_xlfn.CONCAT(wiz_6[[#This Row],[DCTY......]], ",",wiz_6[[#This Row],[DS]])</f>
        <v>ASHLEY    ,IN</v>
      </c>
      <c r="J1172" t="str">
        <f>TRIM(CONCATENATE(wiz_6[[#This Row],[SHIPPER..................]],wiz_6[[#This Row],[ZIP2..]],wiz_6[[#This Row],[ZIP3..]]))</f>
        <v>b: SCHNEIDER LOGISTIC| 1091346705</v>
      </c>
      <c r="K1172">
        <v>1</v>
      </c>
      <c r="L1172">
        <v>0.84</v>
      </c>
      <c r="M1172">
        <v>0.28000000000000003</v>
      </c>
      <c r="N1172">
        <v>652</v>
      </c>
      <c r="O1172">
        <v>1.79</v>
      </c>
      <c r="P1172">
        <v>83</v>
      </c>
      <c r="Q1172">
        <v>0.3</v>
      </c>
      <c r="R1172">
        <v>68</v>
      </c>
      <c r="S1172">
        <v>-92</v>
      </c>
      <c r="T1172">
        <v>-95</v>
      </c>
      <c r="U1172">
        <v>-100</v>
      </c>
      <c r="V1172">
        <v>-287</v>
      </c>
      <c r="W1172">
        <v>8831</v>
      </c>
      <c r="X1172">
        <v>10913</v>
      </c>
      <c r="Y1172">
        <v>46705</v>
      </c>
      <c r="Z1172">
        <v>0.9</v>
      </c>
      <c r="AA1172">
        <f t="shared" si="238"/>
        <v>10012</v>
      </c>
      <c r="AB1172">
        <f t="shared" si="239"/>
        <v>-287</v>
      </c>
      <c r="AC1172">
        <f t="shared" si="240"/>
        <v>6159</v>
      </c>
      <c r="AD1172">
        <f t="shared" si="241"/>
        <v>0.6151618058330004</v>
      </c>
      <c r="AE1172">
        <f t="shared" si="242"/>
        <v>0</v>
      </c>
      <c r="AF1172" t="e">
        <f t="shared" ca="1" si="243"/>
        <v>#N/A</v>
      </c>
      <c r="AG1172" t="e">
        <f t="shared" ca="1" si="244"/>
        <v>#N/A</v>
      </c>
      <c r="AH1172" t="e">
        <f t="shared" ca="1" si="245"/>
        <v>#N/A</v>
      </c>
      <c r="AI1172" t="e">
        <f t="shared" ca="1" si="234"/>
        <v>#N/A</v>
      </c>
      <c r="AJ1172">
        <f t="shared" si="235"/>
        <v>9.988014382740711E-5</v>
      </c>
      <c r="AK1172">
        <f t="shared" si="236"/>
        <v>0</v>
      </c>
      <c r="AL1172" t="e">
        <f t="shared" ca="1" si="246"/>
        <v>#N/A</v>
      </c>
      <c r="AM1172" t="b">
        <f t="shared" si="237"/>
        <v>0</v>
      </c>
    </row>
    <row r="1173" spans="1:39" x14ac:dyDescent="0.3">
      <c r="A1173" t="s">
        <v>1316</v>
      </c>
      <c r="B1173" t="s">
        <v>1317</v>
      </c>
      <c r="C1173" t="s">
        <v>39</v>
      </c>
      <c r="D1173" t="s">
        <v>544</v>
      </c>
      <c r="E1173" t="s">
        <v>1306</v>
      </c>
      <c r="F1173" s="13" t="str">
        <f>_xlfn.CONCAT(wiz_6[[#This Row],[OCTY......]],",",wiz_6[[#This Row],[OS]])</f>
        <v>LEVITTOWN ,PA</v>
      </c>
      <c r="G1173" t="s">
        <v>44</v>
      </c>
      <c r="H1173" t="s">
        <v>477</v>
      </c>
      <c r="I1173" s="13" t="str">
        <f>_xlfn.CONCAT(wiz_6[[#This Row],[DCTY......]], ",",wiz_6[[#This Row],[DS]])</f>
        <v>LOUISVILLE,KY</v>
      </c>
      <c r="J1173" t="str">
        <f>TRIM(CONCATENATE(wiz_6[[#This Row],[SHIPPER..................]],wiz_6[[#This Row],[ZIP2..]],wiz_6[[#This Row],[ZIP3..]]))</f>
        <v>MODE TRANSPORTATION S| 1905440201</v>
      </c>
      <c r="K1173">
        <v>1</v>
      </c>
      <c r="L1173">
        <v>1.28</v>
      </c>
      <c r="M1173">
        <v>0.28000000000000003</v>
      </c>
      <c r="N1173">
        <v>704</v>
      </c>
      <c r="O1173">
        <v>1.61</v>
      </c>
      <c r="P1173">
        <v>141</v>
      </c>
      <c r="Q1173">
        <v>0.35</v>
      </c>
      <c r="R1173">
        <v>125</v>
      </c>
      <c r="S1173">
        <v>-164</v>
      </c>
      <c r="T1173">
        <v>0</v>
      </c>
      <c r="U1173">
        <v>105</v>
      </c>
      <c r="V1173">
        <v>-59</v>
      </c>
      <c r="W1173">
        <v>19971</v>
      </c>
      <c r="X1173">
        <v>19054</v>
      </c>
      <c r="Y1173">
        <v>40201</v>
      </c>
      <c r="Z1173">
        <v>1.34</v>
      </c>
      <c r="AA1173">
        <f t="shared" si="238"/>
        <v>10012</v>
      </c>
      <c r="AB1173">
        <f t="shared" si="239"/>
        <v>-59</v>
      </c>
      <c r="AC1173">
        <f t="shared" si="240"/>
        <v>6159</v>
      </c>
      <c r="AD1173">
        <f t="shared" si="241"/>
        <v>0.6151618058330004</v>
      </c>
      <c r="AE1173">
        <f t="shared" si="242"/>
        <v>0</v>
      </c>
      <c r="AF1173" t="e">
        <f t="shared" ca="1" si="243"/>
        <v>#N/A</v>
      </c>
      <c r="AG1173" t="e">
        <f t="shared" ca="1" si="244"/>
        <v>#N/A</v>
      </c>
      <c r="AH1173" t="e">
        <f t="shared" ca="1" si="245"/>
        <v>#N/A</v>
      </c>
      <c r="AI1173" t="e">
        <f t="shared" ca="1" si="234"/>
        <v>#N/A</v>
      </c>
      <c r="AJ1173">
        <f t="shared" si="235"/>
        <v>9.988014382740711E-5</v>
      </c>
      <c r="AK1173">
        <f t="shared" si="236"/>
        <v>0</v>
      </c>
      <c r="AL1173" t="e">
        <f t="shared" ca="1" si="246"/>
        <v>#N/A</v>
      </c>
      <c r="AM1173" t="b">
        <f t="shared" si="237"/>
        <v>0</v>
      </c>
    </row>
    <row r="1174" spans="1:39" x14ac:dyDescent="0.3">
      <c r="A1174" t="s">
        <v>37</v>
      </c>
      <c r="B1174" t="s">
        <v>38</v>
      </c>
      <c r="C1174" t="s">
        <v>39</v>
      </c>
      <c r="D1174" t="s">
        <v>1289</v>
      </c>
      <c r="E1174" t="s">
        <v>1318</v>
      </c>
      <c r="F1174" s="13" t="str">
        <f>_xlfn.CONCAT(wiz_6[[#This Row],[OCTY......]],",",wiz_6[[#This Row],[OS]])</f>
        <v>LEONIA    ,NJ</v>
      </c>
      <c r="G1174" t="s">
        <v>68</v>
      </c>
      <c r="H1174" t="s">
        <v>1319</v>
      </c>
      <c r="I1174" s="13" t="str">
        <f>_xlfn.CONCAT(wiz_6[[#This Row],[DCTY......]], ",",wiz_6[[#This Row],[DS]])</f>
        <v>OXFORD    ,NC</v>
      </c>
      <c r="J1174" t="str">
        <f>TRIM(CONCATENATE(wiz_6[[#This Row],[SHIPPER..................]],wiz_6[[#This Row],[ZIP2..]],wiz_6[[#This Row],[ZIP3..]]))</f>
        <v>b: C H ROBINSON | 760527565</v>
      </c>
      <c r="K1174">
        <v>1</v>
      </c>
      <c r="L1174">
        <v>1</v>
      </c>
      <c r="M1174">
        <v>0.28000000000000003</v>
      </c>
      <c r="N1174">
        <v>468</v>
      </c>
      <c r="O1174">
        <v>0.92</v>
      </c>
      <c r="P1174">
        <v>62</v>
      </c>
      <c r="Q1174">
        <v>0.3</v>
      </c>
      <c r="R1174">
        <v>117</v>
      </c>
      <c r="S1174">
        <v>-66</v>
      </c>
      <c r="T1174">
        <v>11</v>
      </c>
      <c r="U1174">
        <v>-110</v>
      </c>
      <c r="V1174">
        <v>-165</v>
      </c>
      <c r="W1174">
        <v>8831</v>
      </c>
      <c r="X1174">
        <v>7605</v>
      </c>
      <c r="Y1174">
        <v>27565</v>
      </c>
      <c r="Z1174">
        <v>1.06</v>
      </c>
      <c r="AA1174">
        <f t="shared" si="238"/>
        <v>10012</v>
      </c>
      <c r="AB1174">
        <f t="shared" si="239"/>
        <v>-165</v>
      </c>
      <c r="AC1174">
        <f t="shared" si="240"/>
        <v>6159</v>
      </c>
      <c r="AD1174">
        <f t="shared" si="241"/>
        <v>0.6151618058330004</v>
      </c>
      <c r="AE1174">
        <f t="shared" si="242"/>
        <v>0</v>
      </c>
      <c r="AF1174" t="e">
        <f t="shared" ca="1" si="243"/>
        <v>#N/A</v>
      </c>
      <c r="AG1174" t="e">
        <f t="shared" ca="1" si="244"/>
        <v>#N/A</v>
      </c>
      <c r="AH1174" t="e">
        <f t="shared" ca="1" si="245"/>
        <v>#N/A</v>
      </c>
      <c r="AI1174" t="e">
        <f t="shared" ca="1" si="234"/>
        <v>#N/A</v>
      </c>
      <c r="AJ1174">
        <f t="shared" si="235"/>
        <v>9.988014382740711E-5</v>
      </c>
      <c r="AK1174">
        <f t="shared" si="236"/>
        <v>0</v>
      </c>
      <c r="AL1174" t="e">
        <f t="shared" ca="1" si="246"/>
        <v>#N/A</v>
      </c>
      <c r="AM1174" t="b">
        <f t="shared" si="237"/>
        <v>0</v>
      </c>
    </row>
    <row r="1175" spans="1:39" x14ac:dyDescent="0.3">
      <c r="A1175" t="s">
        <v>37</v>
      </c>
      <c r="B1175" t="s">
        <v>38</v>
      </c>
      <c r="C1175" t="s">
        <v>39</v>
      </c>
      <c r="D1175" t="s">
        <v>1289</v>
      </c>
      <c r="E1175" t="s">
        <v>1304</v>
      </c>
      <c r="F1175" s="13" t="str">
        <f>_xlfn.CONCAT(wiz_6[[#This Row],[OCTY......]],",",wiz_6[[#This Row],[OS]])</f>
        <v>NORTH BERG,NJ</v>
      </c>
      <c r="G1175" t="s">
        <v>68</v>
      </c>
      <c r="H1175" t="s">
        <v>519</v>
      </c>
      <c r="I1175" s="13" t="str">
        <f>_xlfn.CONCAT(wiz_6[[#This Row],[DCTY......]], ",",wiz_6[[#This Row],[DS]])</f>
        <v>GOLDSBORO ,NC</v>
      </c>
      <c r="J1175" t="str">
        <f>TRIM(CONCATENATE(wiz_6[[#This Row],[SHIPPER..................]],wiz_6[[#This Row],[ZIP2..]],wiz_6[[#This Row],[ZIP3..]]))</f>
        <v>b: C H ROBINSON | 704727530</v>
      </c>
      <c r="K1175">
        <v>1</v>
      </c>
      <c r="L1175">
        <v>1.1000000000000001</v>
      </c>
      <c r="M1175">
        <v>0.28000000000000003</v>
      </c>
      <c r="N1175">
        <v>506</v>
      </c>
      <c r="O1175">
        <v>1.05</v>
      </c>
      <c r="P1175">
        <v>44</v>
      </c>
      <c r="Q1175">
        <v>0.25</v>
      </c>
      <c r="R1175">
        <v>108</v>
      </c>
      <c r="S1175">
        <v>-71</v>
      </c>
      <c r="T1175">
        <v>-1</v>
      </c>
      <c r="U1175">
        <v>-51</v>
      </c>
      <c r="V1175">
        <v>-123</v>
      </c>
      <c r="W1175">
        <v>8831</v>
      </c>
      <c r="X1175">
        <v>7047</v>
      </c>
      <c r="Y1175">
        <v>27530</v>
      </c>
      <c r="Z1175">
        <v>1.1599999999999999</v>
      </c>
      <c r="AA1175">
        <f t="shared" si="238"/>
        <v>10012</v>
      </c>
      <c r="AB1175">
        <f t="shared" si="239"/>
        <v>-123</v>
      </c>
      <c r="AC1175">
        <f t="shared" si="240"/>
        <v>6159</v>
      </c>
      <c r="AD1175">
        <f t="shared" si="241"/>
        <v>0.6151618058330004</v>
      </c>
      <c r="AE1175">
        <f t="shared" si="242"/>
        <v>0</v>
      </c>
      <c r="AF1175" t="e">
        <f t="shared" ca="1" si="243"/>
        <v>#N/A</v>
      </c>
      <c r="AG1175" t="e">
        <f t="shared" ca="1" si="244"/>
        <v>#N/A</v>
      </c>
      <c r="AH1175" t="e">
        <f t="shared" ca="1" si="245"/>
        <v>#N/A</v>
      </c>
      <c r="AI1175" t="e">
        <f t="shared" ca="1" si="234"/>
        <v>#N/A</v>
      </c>
      <c r="AJ1175">
        <f t="shared" si="235"/>
        <v>9.988014382740711E-5</v>
      </c>
      <c r="AK1175">
        <f t="shared" si="236"/>
        <v>0</v>
      </c>
      <c r="AL1175" t="e">
        <f t="shared" ca="1" si="246"/>
        <v>#N/A</v>
      </c>
      <c r="AM1175" t="b">
        <f t="shared" si="237"/>
        <v>0</v>
      </c>
    </row>
    <row r="1176" spans="1:39" x14ac:dyDescent="0.3">
      <c r="A1176" t="s">
        <v>344</v>
      </c>
      <c r="B1176" t="s">
        <v>345</v>
      </c>
      <c r="C1176" t="s">
        <v>39</v>
      </c>
      <c r="D1176" t="s">
        <v>1289</v>
      </c>
      <c r="E1176" t="s">
        <v>173</v>
      </c>
      <c r="F1176" s="13" t="str">
        <f>_xlfn.CONCAT(wiz_6[[#This Row],[OCTY......]],",",wiz_6[[#This Row],[OS]])</f>
        <v>NEWARK    ,NJ</v>
      </c>
      <c r="G1176" t="s">
        <v>87</v>
      </c>
      <c r="H1176" t="s">
        <v>1320</v>
      </c>
      <c r="I1176" s="13" t="str">
        <f>_xlfn.CONCAT(wiz_6[[#This Row],[DCTY......]], ",",wiz_6[[#This Row],[DS]])</f>
        <v>CHARM     ,OH</v>
      </c>
      <c r="J1176" t="str">
        <f>TRIM(CONCATENATE(wiz_6[[#This Row],[SHIPPER..................]],wiz_6[[#This Row],[ZIP2..]],wiz_6[[#This Row],[ZIP3..]]))</f>
        <v>b: SCHNEIDER LOGISTIC| 710144617</v>
      </c>
      <c r="K1176">
        <v>1</v>
      </c>
      <c r="L1176">
        <v>1.52</v>
      </c>
      <c r="M1176">
        <v>0.21</v>
      </c>
      <c r="N1176">
        <v>473</v>
      </c>
      <c r="O1176">
        <v>1.04</v>
      </c>
      <c r="P1176">
        <v>75</v>
      </c>
      <c r="Q1176">
        <v>0.3</v>
      </c>
      <c r="R1176">
        <v>27</v>
      </c>
      <c r="S1176">
        <v>4</v>
      </c>
      <c r="T1176">
        <v>-18</v>
      </c>
      <c r="U1176">
        <v>316</v>
      </c>
      <c r="V1176">
        <v>302</v>
      </c>
      <c r="W1176">
        <v>12549</v>
      </c>
      <c r="X1176">
        <v>7101</v>
      </c>
      <c r="Y1176">
        <v>44617</v>
      </c>
      <c r="Z1176">
        <v>1.51</v>
      </c>
      <c r="AA1176">
        <f t="shared" si="238"/>
        <v>10012</v>
      </c>
      <c r="AB1176">
        <f t="shared" si="239"/>
        <v>302</v>
      </c>
      <c r="AC1176">
        <f t="shared" si="240"/>
        <v>6159</v>
      </c>
      <c r="AD1176">
        <f t="shared" si="241"/>
        <v>0.6151618058330004</v>
      </c>
      <c r="AE1176">
        <f t="shared" si="242"/>
        <v>0</v>
      </c>
      <c r="AF1176" t="e">
        <f t="shared" ca="1" si="243"/>
        <v>#N/A</v>
      </c>
      <c r="AG1176" t="e">
        <f t="shared" ca="1" si="244"/>
        <v>#N/A</v>
      </c>
      <c r="AH1176" t="e">
        <f t="shared" ca="1" si="245"/>
        <v>#N/A</v>
      </c>
      <c r="AI1176" t="e">
        <f t="shared" ca="1" si="234"/>
        <v>#N/A</v>
      </c>
      <c r="AJ1176">
        <f t="shared" si="235"/>
        <v>9.988014382740711E-5</v>
      </c>
      <c r="AK1176">
        <f t="shared" si="236"/>
        <v>0</v>
      </c>
      <c r="AL1176" t="e">
        <f t="shared" ca="1" si="246"/>
        <v>#N/A</v>
      </c>
      <c r="AM1176" t="b">
        <f t="shared" si="237"/>
        <v>0</v>
      </c>
    </row>
    <row r="1177" spans="1:39" x14ac:dyDescent="0.3">
      <c r="A1177" t="s">
        <v>37</v>
      </c>
      <c r="B1177" t="s">
        <v>38</v>
      </c>
      <c r="C1177" t="s">
        <v>39</v>
      </c>
      <c r="D1177" t="s">
        <v>1289</v>
      </c>
      <c r="E1177" t="s">
        <v>1321</v>
      </c>
      <c r="F1177" s="13" t="str">
        <f>_xlfn.CONCAT(wiz_6[[#This Row],[OCTY......]],",",wiz_6[[#This Row],[OS]])</f>
        <v>PLAINSBORO,NJ</v>
      </c>
      <c r="G1177" t="s">
        <v>87</v>
      </c>
      <c r="H1177" t="s">
        <v>1322</v>
      </c>
      <c r="I1177" s="13" t="str">
        <f>_xlfn.CONCAT(wiz_6[[#This Row],[DCTY......]], ",",wiz_6[[#This Row],[DS]])</f>
        <v>TOLEDO    ,OH</v>
      </c>
      <c r="J1177" t="str">
        <f>TRIM(CONCATENATE(wiz_6[[#This Row],[SHIPPER..................]],wiz_6[[#This Row],[ZIP2..]],wiz_6[[#This Row],[ZIP3..]]))</f>
        <v>b: C H ROBINSON | 853643601</v>
      </c>
      <c r="K1177">
        <v>1</v>
      </c>
      <c r="L1177">
        <v>1.26</v>
      </c>
      <c r="M1177">
        <v>0.27</v>
      </c>
      <c r="N1177">
        <v>564</v>
      </c>
      <c r="O1177">
        <v>1.1000000000000001</v>
      </c>
      <c r="P1177">
        <v>80</v>
      </c>
      <c r="Q1177">
        <v>0.3</v>
      </c>
      <c r="R1177">
        <v>20</v>
      </c>
      <c r="S1177">
        <v>-95</v>
      </c>
      <c r="T1177">
        <v>0</v>
      </c>
      <c r="U1177">
        <v>213</v>
      </c>
      <c r="V1177">
        <v>118</v>
      </c>
      <c r="W1177">
        <v>18040</v>
      </c>
      <c r="X1177">
        <v>8536</v>
      </c>
      <c r="Y1177">
        <v>43601</v>
      </c>
      <c r="Z1177">
        <v>1.31</v>
      </c>
      <c r="AA1177">
        <f t="shared" si="238"/>
        <v>10012</v>
      </c>
      <c r="AB1177">
        <f t="shared" si="239"/>
        <v>118</v>
      </c>
      <c r="AC1177">
        <f t="shared" si="240"/>
        <v>6159</v>
      </c>
      <c r="AD1177">
        <f t="shared" si="241"/>
        <v>0.6151618058330004</v>
      </c>
      <c r="AE1177">
        <f t="shared" si="242"/>
        <v>0</v>
      </c>
      <c r="AF1177" t="e">
        <f t="shared" ca="1" si="243"/>
        <v>#N/A</v>
      </c>
      <c r="AG1177" t="e">
        <f t="shared" ca="1" si="244"/>
        <v>#N/A</v>
      </c>
      <c r="AH1177" t="e">
        <f t="shared" ca="1" si="245"/>
        <v>#N/A</v>
      </c>
      <c r="AI1177" t="e">
        <f t="shared" ca="1" si="234"/>
        <v>#N/A</v>
      </c>
      <c r="AJ1177">
        <f t="shared" si="235"/>
        <v>9.988014382740711E-5</v>
      </c>
      <c r="AK1177">
        <f t="shared" si="236"/>
        <v>0</v>
      </c>
      <c r="AL1177" t="e">
        <f t="shared" ca="1" si="246"/>
        <v>#N/A</v>
      </c>
      <c r="AM1177" t="b">
        <f t="shared" si="237"/>
        <v>0</v>
      </c>
    </row>
    <row r="1178" spans="1:39" x14ac:dyDescent="0.3">
      <c r="A1178" t="s">
        <v>974</v>
      </c>
      <c r="B1178" t="s">
        <v>975</v>
      </c>
      <c r="C1178" t="s">
        <v>39</v>
      </c>
      <c r="D1178" t="s">
        <v>1289</v>
      </c>
      <c r="E1178" t="s">
        <v>1323</v>
      </c>
      <c r="F1178" s="13" t="str">
        <f>_xlfn.CONCAT(wiz_6[[#This Row],[OCTY......]],",",wiz_6[[#This Row],[OS]])</f>
        <v>LODI      ,NJ</v>
      </c>
      <c r="G1178" t="s">
        <v>70</v>
      </c>
      <c r="H1178" t="s">
        <v>725</v>
      </c>
      <c r="I1178" s="13" t="str">
        <f>_xlfn.CONCAT(wiz_6[[#This Row],[DCTY......]], ",",wiz_6[[#This Row],[DS]])</f>
        <v>CLEVELAND ,TN</v>
      </c>
      <c r="J1178" t="str">
        <f>TRIM(CONCATENATE(wiz_6[[#This Row],[SHIPPER..................]],wiz_6[[#This Row],[ZIP2..]],wiz_6[[#This Row],[ZIP3..]]))</f>
        <v>OLD DOMINION TRUCKLOA| 764437311</v>
      </c>
      <c r="K1178">
        <v>1</v>
      </c>
      <c r="L1178">
        <v>1.36</v>
      </c>
      <c r="M1178">
        <v>0.28000000000000003</v>
      </c>
      <c r="N1178">
        <v>791</v>
      </c>
      <c r="O1178">
        <v>0.85</v>
      </c>
      <c r="P1178">
        <v>31</v>
      </c>
      <c r="Q1178">
        <v>0.25</v>
      </c>
      <c r="R1178">
        <v>-35</v>
      </c>
      <c r="S1178">
        <v>60</v>
      </c>
      <c r="T1178">
        <v>225</v>
      </c>
      <c r="U1178">
        <v>350</v>
      </c>
      <c r="V1178">
        <v>635</v>
      </c>
      <c r="W1178">
        <v>10954</v>
      </c>
      <c r="X1178">
        <v>7644</v>
      </c>
      <c r="Y1178">
        <v>37311</v>
      </c>
      <c r="Z1178">
        <v>1.42</v>
      </c>
      <c r="AA1178">
        <f t="shared" si="238"/>
        <v>10012</v>
      </c>
      <c r="AB1178">
        <f t="shared" si="239"/>
        <v>635</v>
      </c>
      <c r="AC1178">
        <f t="shared" si="240"/>
        <v>6159</v>
      </c>
      <c r="AD1178">
        <f t="shared" si="241"/>
        <v>0.6151618058330004</v>
      </c>
      <c r="AE1178">
        <f t="shared" si="242"/>
        <v>0</v>
      </c>
      <c r="AF1178" t="e">
        <f t="shared" ca="1" si="243"/>
        <v>#N/A</v>
      </c>
      <c r="AG1178" t="e">
        <f t="shared" ca="1" si="244"/>
        <v>#N/A</v>
      </c>
      <c r="AH1178" t="e">
        <f t="shared" ca="1" si="245"/>
        <v>#N/A</v>
      </c>
      <c r="AI1178" t="e">
        <f t="shared" ca="1" si="234"/>
        <v>#N/A</v>
      </c>
      <c r="AJ1178">
        <f t="shared" si="235"/>
        <v>9.988014382740711E-5</v>
      </c>
      <c r="AK1178">
        <f t="shared" si="236"/>
        <v>0</v>
      </c>
      <c r="AL1178" t="e">
        <f t="shared" ca="1" si="246"/>
        <v>#N/A</v>
      </c>
      <c r="AM1178" t="b">
        <f t="shared" si="237"/>
        <v>0</v>
      </c>
    </row>
    <row r="1179" spans="1:39" x14ac:dyDescent="0.3">
      <c r="A1179" t="s">
        <v>37</v>
      </c>
      <c r="B1179" t="s">
        <v>38</v>
      </c>
      <c r="C1179" t="s">
        <v>39</v>
      </c>
      <c r="D1179" t="s">
        <v>1289</v>
      </c>
      <c r="E1179" t="s">
        <v>1324</v>
      </c>
      <c r="F1179" s="13" t="str">
        <f>_xlfn.CONCAT(wiz_6[[#This Row],[OCTY......]],",",wiz_6[[#This Row],[OS]])</f>
        <v>MONMOUTH J,NJ</v>
      </c>
      <c r="G1179" t="s">
        <v>70</v>
      </c>
      <c r="H1179" t="s">
        <v>1284</v>
      </c>
      <c r="I1179" s="13" t="str">
        <f>_xlfn.CONCAT(wiz_6[[#This Row],[DCTY......]], ",",wiz_6[[#This Row],[DS]])</f>
        <v>PINEY FLAT,TN</v>
      </c>
      <c r="J1179" t="str">
        <f>TRIM(CONCATENATE(wiz_6[[#This Row],[SHIPPER..................]],wiz_6[[#This Row],[ZIP2..]],wiz_6[[#This Row],[ZIP3..]]))</f>
        <v>b: C H ROBINSON | 885237686</v>
      </c>
      <c r="K1179">
        <v>1</v>
      </c>
      <c r="L1179">
        <v>1.8</v>
      </c>
      <c r="M1179">
        <v>0.27</v>
      </c>
      <c r="N1179">
        <v>579</v>
      </c>
      <c r="O1179">
        <v>1.1000000000000001</v>
      </c>
      <c r="P1179">
        <v>109</v>
      </c>
      <c r="Q1179">
        <v>0.35</v>
      </c>
      <c r="R1179">
        <v>52</v>
      </c>
      <c r="S1179">
        <v>-87</v>
      </c>
      <c r="T1179">
        <v>0</v>
      </c>
      <c r="U1179">
        <v>360</v>
      </c>
      <c r="V1179">
        <v>273</v>
      </c>
      <c r="W1179">
        <v>17601</v>
      </c>
      <c r="X1179">
        <v>8852</v>
      </c>
      <c r="Y1179">
        <v>37686</v>
      </c>
      <c r="Z1179">
        <v>1.85</v>
      </c>
      <c r="AA1179">
        <f t="shared" si="238"/>
        <v>10012</v>
      </c>
      <c r="AB1179">
        <f t="shared" si="239"/>
        <v>273</v>
      </c>
      <c r="AC1179">
        <f t="shared" si="240"/>
        <v>6159</v>
      </c>
      <c r="AD1179">
        <f t="shared" si="241"/>
        <v>0.6151618058330004</v>
      </c>
      <c r="AE1179">
        <f t="shared" si="242"/>
        <v>0</v>
      </c>
      <c r="AF1179" t="e">
        <f t="shared" ca="1" si="243"/>
        <v>#N/A</v>
      </c>
      <c r="AG1179" t="e">
        <f t="shared" ca="1" si="244"/>
        <v>#N/A</v>
      </c>
      <c r="AH1179" t="e">
        <f t="shared" ca="1" si="245"/>
        <v>#N/A</v>
      </c>
      <c r="AI1179" t="e">
        <f t="shared" ca="1" si="234"/>
        <v>#N/A</v>
      </c>
      <c r="AJ1179">
        <f t="shared" si="235"/>
        <v>9.988014382740711E-5</v>
      </c>
      <c r="AK1179">
        <f t="shared" si="236"/>
        <v>0</v>
      </c>
      <c r="AL1179" t="e">
        <f t="shared" ca="1" si="246"/>
        <v>#N/A</v>
      </c>
      <c r="AM1179" t="b">
        <f t="shared" si="237"/>
        <v>0</v>
      </c>
    </row>
    <row r="1180" spans="1:39" x14ac:dyDescent="0.3">
      <c r="A1180" t="s">
        <v>1325</v>
      </c>
      <c r="B1180" t="s">
        <v>1326</v>
      </c>
      <c r="C1180" t="s">
        <v>39</v>
      </c>
      <c r="D1180" t="s">
        <v>1289</v>
      </c>
      <c r="E1180" t="s">
        <v>1327</v>
      </c>
      <c r="F1180" s="13" t="str">
        <f>_xlfn.CONCAT(wiz_6[[#This Row],[OCTY......]],",",wiz_6[[#This Row],[OS]])</f>
        <v>PATERSON  ,NJ</v>
      </c>
      <c r="G1180" t="s">
        <v>70</v>
      </c>
      <c r="H1180" t="s">
        <v>887</v>
      </c>
      <c r="I1180" s="13" t="str">
        <f>_xlfn.CONCAT(wiz_6[[#This Row],[DCTY......]], ",",wiz_6[[#This Row],[DS]])</f>
        <v>KNOXVILLE ,TN</v>
      </c>
      <c r="J1180" t="str">
        <f>TRIM(CONCATENATE(wiz_6[[#This Row],[SHIPPER..................]],wiz_6[[#This Row],[ZIP2..]],wiz_6[[#This Row],[ZIP3..]]))</f>
        <v>b: AMX LOGISTICS | 750137950</v>
      </c>
      <c r="K1180">
        <v>2</v>
      </c>
      <c r="L1180">
        <v>1.1599999999999999</v>
      </c>
      <c r="M1180">
        <v>0.27</v>
      </c>
      <c r="N1180">
        <v>699</v>
      </c>
      <c r="O1180">
        <v>1.1399999999999999</v>
      </c>
      <c r="P1180">
        <v>54</v>
      </c>
      <c r="Q1180">
        <v>0.28000000000000003</v>
      </c>
      <c r="R1180">
        <v>4</v>
      </c>
      <c r="S1180">
        <v>-56</v>
      </c>
      <c r="T1180">
        <v>59</v>
      </c>
      <c r="U1180">
        <v>115</v>
      </c>
      <c r="V1180">
        <v>118</v>
      </c>
      <c r="W1180">
        <v>8831</v>
      </c>
      <c r="X1180">
        <v>7501</v>
      </c>
      <c r="Y1180">
        <v>37950</v>
      </c>
      <c r="Z1180">
        <v>1.21</v>
      </c>
      <c r="AA1180">
        <f t="shared" si="238"/>
        <v>10012</v>
      </c>
      <c r="AB1180">
        <f t="shared" si="239"/>
        <v>236</v>
      </c>
      <c r="AC1180">
        <f t="shared" si="240"/>
        <v>6159</v>
      </c>
      <c r="AD1180">
        <f t="shared" si="241"/>
        <v>0.6151618058330004</v>
      </c>
      <c r="AE1180">
        <f t="shared" si="242"/>
        <v>0</v>
      </c>
      <c r="AF1180" t="e">
        <f t="shared" ca="1" si="243"/>
        <v>#N/A</v>
      </c>
      <c r="AG1180" t="e">
        <f t="shared" ca="1" si="244"/>
        <v>#N/A</v>
      </c>
      <c r="AH1180" t="e">
        <f t="shared" ca="1" si="245"/>
        <v>#N/A</v>
      </c>
      <c r="AI1180" t="e">
        <f t="shared" ca="1" si="234"/>
        <v>#N/A</v>
      </c>
      <c r="AJ1180">
        <f t="shared" si="235"/>
        <v>1.9976028765481422E-4</v>
      </c>
      <c r="AK1180">
        <f t="shared" si="236"/>
        <v>0</v>
      </c>
      <c r="AL1180" t="e">
        <f t="shared" ca="1" si="246"/>
        <v>#N/A</v>
      </c>
      <c r="AM1180" t="b">
        <f t="shared" si="237"/>
        <v>0</v>
      </c>
    </row>
    <row r="1181" spans="1:39" x14ac:dyDescent="0.3">
      <c r="A1181" t="s">
        <v>1328</v>
      </c>
      <c r="B1181" t="s">
        <v>1329</v>
      </c>
      <c r="C1181" t="s">
        <v>39</v>
      </c>
      <c r="D1181" t="s">
        <v>1289</v>
      </c>
      <c r="E1181" t="s">
        <v>1330</v>
      </c>
      <c r="F1181" s="13" t="str">
        <f>_xlfn.CONCAT(wiz_6[[#This Row],[OCTY......]],",",wiz_6[[#This Row],[OS]])</f>
        <v>HILLSIDE  ,NJ</v>
      </c>
      <c r="G1181" t="s">
        <v>70</v>
      </c>
      <c r="H1181" t="s">
        <v>75</v>
      </c>
      <c r="I1181" s="13" t="str">
        <f>_xlfn.CONCAT(wiz_6[[#This Row],[DCTY......]], ",",wiz_6[[#This Row],[DS]])</f>
        <v>MEMPHIS   ,TN</v>
      </c>
      <c r="J1181" t="str">
        <f>TRIM(CONCATENATE(wiz_6[[#This Row],[SHIPPER..................]],wiz_6[[#This Row],[ZIP2..]],wiz_6[[#This Row],[ZIP3..]]))</f>
        <v>QUICK TRANSFER INC | 720538101</v>
      </c>
      <c r="K1181">
        <v>1</v>
      </c>
      <c r="L1181">
        <v>0.77</v>
      </c>
      <c r="M1181">
        <v>0.27</v>
      </c>
      <c r="N1181">
        <v>1084</v>
      </c>
      <c r="O1181">
        <v>1.95</v>
      </c>
      <c r="P1181">
        <v>38</v>
      </c>
      <c r="Q1181">
        <v>0.25</v>
      </c>
      <c r="R1181">
        <v>-26</v>
      </c>
      <c r="S1181">
        <v>-35</v>
      </c>
      <c r="T1181">
        <v>-5</v>
      </c>
      <c r="U1181">
        <v>-106</v>
      </c>
      <c r="V1181">
        <v>-146</v>
      </c>
      <c r="W1181">
        <v>8831</v>
      </c>
      <c r="X1181">
        <v>7205</v>
      </c>
      <c r="Y1181">
        <v>38101</v>
      </c>
      <c r="Z1181">
        <v>0.82</v>
      </c>
      <c r="AA1181">
        <f t="shared" si="238"/>
        <v>10012</v>
      </c>
      <c r="AB1181">
        <f t="shared" si="239"/>
        <v>-146</v>
      </c>
      <c r="AC1181">
        <f t="shared" si="240"/>
        <v>6159</v>
      </c>
      <c r="AD1181">
        <f t="shared" si="241"/>
        <v>0.6151618058330004</v>
      </c>
      <c r="AE1181">
        <f t="shared" si="242"/>
        <v>0</v>
      </c>
      <c r="AF1181" t="e">
        <f t="shared" ca="1" si="243"/>
        <v>#N/A</v>
      </c>
      <c r="AG1181" t="e">
        <f t="shared" ca="1" si="244"/>
        <v>#N/A</v>
      </c>
      <c r="AH1181" t="e">
        <f t="shared" ca="1" si="245"/>
        <v>#N/A</v>
      </c>
      <c r="AI1181" t="e">
        <f t="shared" ca="1" si="234"/>
        <v>#N/A</v>
      </c>
      <c r="AJ1181">
        <f t="shared" si="235"/>
        <v>9.988014382740711E-5</v>
      </c>
      <c r="AK1181">
        <f t="shared" si="236"/>
        <v>0</v>
      </c>
      <c r="AL1181" t="e">
        <f t="shared" ca="1" si="246"/>
        <v>#N/A</v>
      </c>
      <c r="AM1181" t="b">
        <f t="shared" si="237"/>
        <v>0</v>
      </c>
    </row>
    <row r="1182" spans="1:39" x14ac:dyDescent="0.3">
      <c r="A1182" t="s">
        <v>37</v>
      </c>
      <c r="B1182" t="s">
        <v>38</v>
      </c>
      <c r="C1182" t="s">
        <v>39</v>
      </c>
      <c r="D1182" t="s">
        <v>1289</v>
      </c>
      <c r="E1182" t="s">
        <v>1324</v>
      </c>
      <c r="F1182" s="13" t="str">
        <f>_xlfn.CONCAT(wiz_6[[#This Row],[OCTY......]],",",wiz_6[[#This Row],[OS]])</f>
        <v>MONMOUTH J,NJ</v>
      </c>
      <c r="G1182" t="s">
        <v>70</v>
      </c>
      <c r="H1182" t="s">
        <v>350</v>
      </c>
      <c r="I1182" s="13" t="str">
        <f>_xlfn.CONCAT(wiz_6[[#This Row],[DCTY......]], ",",wiz_6[[#This Row],[DS]])</f>
        <v>COOKEVILLE,TN</v>
      </c>
      <c r="J1182" t="str">
        <f>TRIM(CONCATENATE(wiz_6[[#This Row],[SHIPPER..................]],wiz_6[[#This Row],[ZIP2..]],wiz_6[[#This Row],[ZIP3..]]))</f>
        <v>b: C H ROBINSON | 885238501</v>
      </c>
      <c r="K1182">
        <v>1</v>
      </c>
      <c r="L1182">
        <v>0.82</v>
      </c>
      <c r="M1182">
        <v>0.28000000000000003</v>
      </c>
      <c r="N1182">
        <v>775</v>
      </c>
      <c r="O1182">
        <v>1.81</v>
      </c>
      <c r="P1182">
        <v>13</v>
      </c>
      <c r="Q1182">
        <v>0.25</v>
      </c>
      <c r="R1182">
        <v>2</v>
      </c>
      <c r="S1182">
        <v>-87</v>
      </c>
      <c r="T1182">
        <v>-2</v>
      </c>
      <c r="U1182">
        <v>-159</v>
      </c>
      <c r="V1182">
        <v>-248</v>
      </c>
      <c r="W1182">
        <v>8831</v>
      </c>
      <c r="X1182">
        <v>8852</v>
      </c>
      <c r="Y1182">
        <v>38501</v>
      </c>
      <c r="Z1182">
        <v>0.88</v>
      </c>
      <c r="AA1182">
        <f t="shared" si="238"/>
        <v>10012</v>
      </c>
      <c r="AB1182">
        <f t="shared" si="239"/>
        <v>-248</v>
      </c>
      <c r="AC1182">
        <f t="shared" si="240"/>
        <v>6159</v>
      </c>
      <c r="AD1182">
        <f t="shared" si="241"/>
        <v>0.6151618058330004</v>
      </c>
      <c r="AE1182">
        <f t="shared" si="242"/>
        <v>0</v>
      </c>
      <c r="AF1182" t="e">
        <f t="shared" ca="1" si="243"/>
        <v>#N/A</v>
      </c>
      <c r="AG1182" t="e">
        <f t="shared" ca="1" si="244"/>
        <v>#N/A</v>
      </c>
      <c r="AH1182" t="e">
        <f t="shared" ca="1" si="245"/>
        <v>#N/A</v>
      </c>
      <c r="AI1182" t="e">
        <f t="shared" ca="1" si="234"/>
        <v>#N/A</v>
      </c>
      <c r="AJ1182">
        <f t="shared" si="235"/>
        <v>9.988014382740711E-5</v>
      </c>
      <c r="AK1182">
        <f t="shared" si="236"/>
        <v>0</v>
      </c>
      <c r="AL1182" t="e">
        <f t="shared" ca="1" si="246"/>
        <v>#N/A</v>
      </c>
      <c r="AM1182" t="b">
        <f t="shared" si="237"/>
        <v>0</v>
      </c>
    </row>
    <row r="1183" spans="1:39" x14ac:dyDescent="0.3">
      <c r="A1183" t="s">
        <v>72</v>
      </c>
      <c r="B1183" t="s">
        <v>73</v>
      </c>
      <c r="C1183" t="s">
        <v>39</v>
      </c>
      <c r="D1183" t="s">
        <v>1289</v>
      </c>
      <c r="E1183" t="s">
        <v>173</v>
      </c>
      <c r="F1183" s="13" t="str">
        <f>_xlfn.CONCAT(wiz_6[[#This Row],[OCTY......]],",",wiz_6[[#This Row],[OS]])</f>
        <v>NEWARK    ,NJ</v>
      </c>
      <c r="G1183" t="s">
        <v>70</v>
      </c>
      <c r="H1183" t="s">
        <v>202</v>
      </c>
      <c r="I1183" s="13" t="str">
        <f>_xlfn.CONCAT(wiz_6[[#This Row],[DCTY......]], ",",wiz_6[[#This Row],[DS]])</f>
        <v>NASHVILLE ,TN</v>
      </c>
      <c r="J1183" t="str">
        <f>TRIM(CONCATENATE(wiz_6[[#This Row],[SHIPPER..................]],wiz_6[[#This Row],[ZIP2..]],wiz_6[[#This Row],[ZIP3..]]))</f>
        <v>REDWOOD LOGISTICS STR| 710137201</v>
      </c>
      <c r="K1183">
        <v>1</v>
      </c>
      <c r="L1183">
        <v>1.0900000000000001</v>
      </c>
      <c r="M1183">
        <v>0.28000000000000003</v>
      </c>
      <c r="N1183">
        <v>875</v>
      </c>
      <c r="O1183">
        <v>1.68</v>
      </c>
      <c r="P1183">
        <v>86</v>
      </c>
      <c r="Q1183">
        <v>0.3</v>
      </c>
      <c r="R1183">
        <v>-42</v>
      </c>
      <c r="S1183">
        <v>-103</v>
      </c>
      <c r="T1183">
        <v>0</v>
      </c>
      <c r="U1183">
        <v>102</v>
      </c>
      <c r="V1183">
        <v>-1</v>
      </c>
      <c r="W1183">
        <v>18031</v>
      </c>
      <c r="X1183">
        <v>7101</v>
      </c>
      <c r="Y1183">
        <v>37201</v>
      </c>
      <c r="Z1183">
        <v>1.1499999999999999</v>
      </c>
      <c r="AA1183">
        <f t="shared" si="238"/>
        <v>10012</v>
      </c>
      <c r="AB1183">
        <f t="shared" si="239"/>
        <v>-1</v>
      </c>
      <c r="AC1183">
        <f t="shared" si="240"/>
        <v>6159</v>
      </c>
      <c r="AD1183">
        <f t="shared" si="241"/>
        <v>0.6151618058330004</v>
      </c>
      <c r="AE1183">
        <f t="shared" si="242"/>
        <v>0</v>
      </c>
      <c r="AF1183" t="e">
        <f t="shared" ca="1" si="243"/>
        <v>#N/A</v>
      </c>
      <c r="AG1183" t="e">
        <f t="shared" ca="1" si="244"/>
        <v>#N/A</v>
      </c>
      <c r="AH1183" t="e">
        <f t="shared" ca="1" si="245"/>
        <v>#N/A</v>
      </c>
      <c r="AI1183" t="e">
        <f t="shared" ca="1" si="234"/>
        <v>#N/A</v>
      </c>
      <c r="AJ1183">
        <f t="shared" si="235"/>
        <v>9.988014382740711E-5</v>
      </c>
      <c r="AK1183">
        <f t="shared" si="236"/>
        <v>0</v>
      </c>
      <c r="AL1183" t="e">
        <f t="shared" ca="1" si="246"/>
        <v>#N/A</v>
      </c>
      <c r="AM1183" t="b">
        <f t="shared" si="237"/>
        <v>0</v>
      </c>
    </row>
    <row r="1184" spans="1:39" x14ac:dyDescent="0.3">
      <c r="A1184" t="s">
        <v>37</v>
      </c>
      <c r="B1184" t="s">
        <v>38</v>
      </c>
      <c r="C1184" t="s">
        <v>39</v>
      </c>
      <c r="D1184" t="s">
        <v>1289</v>
      </c>
      <c r="E1184" t="s">
        <v>1331</v>
      </c>
      <c r="F1184" s="13" t="str">
        <f>_xlfn.CONCAT(wiz_6[[#This Row],[OCTY......]],",",wiz_6[[#This Row],[OS]])</f>
        <v>JERSEY CIT,NJ</v>
      </c>
      <c r="G1184" t="s">
        <v>140</v>
      </c>
      <c r="H1184" t="s">
        <v>1332</v>
      </c>
      <c r="I1184" s="13" t="str">
        <f>_xlfn.CONCAT(wiz_6[[#This Row],[DCTY......]], ",",wiz_6[[#This Row],[DS]])</f>
        <v>GREEN BAY ,WI</v>
      </c>
      <c r="J1184" t="str">
        <f>TRIM(CONCATENATE(wiz_6[[#This Row],[SHIPPER..................]],wiz_6[[#This Row],[ZIP2..]],wiz_6[[#This Row],[ZIP3..]]))</f>
        <v>b: C H ROBINSON | 709754301</v>
      </c>
      <c r="K1184">
        <v>1</v>
      </c>
      <c r="L1184">
        <v>1</v>
      </c>
      <c r="M1184">
        <v>0.28000000000000003</v>
      </c>
      <c r="N1184">
        <v>1000</v>
      </c>
      <c r="O1184">
        <v>1.89</v>
      </c>
      <c r="P1184">
        <v>44</v>
      </c>
      <c r="Q1184">
        <v>0.25</v>
      </c>
      <c r="R1184">
        <v>115</v>
      </c>
      <c r="S1184">
        <v>-43</v>
      </c>
      <c r="T1184">
        <v>-3</v>
      </c>
      <c r="U1184">
        <v>-48</v>
      </c>
      <c r="V1184">
        <v>-94</v>
      </c>
      <c r="W1184">
        <v>8831</v>
      </c>
      <c r="X1184">
        <v>7097</v>
      </c>
      <c r="Y1184">
        <v>54301</v>
      </c>
      <c r="Z1184">
        <v>1.06</v>
      </c>
      <c r="AA1184">
        <f t="shared" si="238"/>
        <v>10012</v>
      </c>
      <c r="AB1184">
        <f t="shared" si="239"/>
        <v>-94</v>
      </c>
      <c r="AC1184">
        <f t="shared" si="240"/>
        <v>6159</v>
      </c>
      <c r="AD1184">
        <f t="shared" si="241"/>
        <v>0.6151618058330004</v>
      </c>
      <c r="AE1184">
        <f t="shared" si="242"/>
        <v>0</v>
      </c>
      <c r="AF1184" t="e">
        <f t="shared" ca="1" si="243"/>
        <v>#N/A</v>
      </c>
      <c r="AG1184" t="e">
        <f t="shared" ca="1" si="244"/>
        <v>#N/A</v>
      </c>
      <c r="AH1184" t="e">
        <f t="shared" ca="1" si="245"/>
        <v>#N/A</v>
      </c>
      <c r="AI1184" t="e">
        <f t="shared" ca="1" si="234"/>
        <v>#N/A</v>
      </c>
      <c r="AJ1184">
        <f t="shared" si="235"/>
        <v>9.988014382740711E-5</v>
      </c>
      <c r="AK1184">
        <f t="shared" si="236"/>
        <v>0</v>
      </c>
      <c r="AL1184" t="e">
        <f t="shared" ca="1" si="246"/>
        <v>#N/A</v>
      </c>
      <c r="AM1184" t="b">
        <f t="shared" si="237"/>
        <v>0</v>
      </c>
    </row>
    <row r="1185" spans="1:39" x14ac:dyDescent="0.3">
      <c r="A1185" t="s">
        <v>710</v>
      </c>
      <c r="B1185" t="s">
        <v>711</v>
      </c>
      <c r="C1185" t="s">
        <v>39</v>
      </c>
      <c r="D1185" t="s">
        <v>1333</v>
      </c>
      <c r="E1185" t="s">
        <v>634</v>
      </c>
      <c r="F1185" s="13" t="str">
        <f>_xlfn.CONCAT(wiz_6[[#This Row],[OCTY......]],",",wiz_6[[#This Row],[OS]])</f>
        <v>HENDERSON ,NV</v>
      </c>
      <c r="G1185" t="s">
        <v>61</v>
      </c>
      <c r="H1185" t="s">
        <v>1334</v>
      </c>
      <c r="I1185" s="13" t="str">
        <f>_xlfn.CONCAT(wiz_6[[#This Row],[DCTY......]], ",",wiz_6[[#This Row],[DS]])</f>
        <v>PEVELY    ,MO</v>
      </c>
      <c r="J1185" t="str">
        <f>TRIM(CONCATENATE(wiz_6[[#This Row],[SHIPPER..................]],wiz_6[[#This Row],[ZIP2..]],wiz_6[[#This Row],[ZIP3..]]))</f>
        <v>b: LANDSTAR LOGISTICS| 8900963070</v>
      </c>
      <c r="K1185">
        <v>1</v>
      </c>
      <c r="L1185">
        <v>1.39</v>
      </c>
      <c r="M1185">
        <v>0.27</v>
      </c>
      <c r="N1185">
        <v>1599</v>
      </c>
      <c r="O1185">
        <v>2.16</v>
      </c>
      <c r="P1185">
        <v>13</v>
      </c>
      <c r="Q1185">
        <v>0.25</v>
      </c>
      <c r="R1185">
        <v>-55</v>
      </c>
      <c r="S1185">
        <v>0</v>
      </c>
      <c r="T1185">
        <v>104</v>
      </c>
      <c r="U1185">
        <v>0</v>
      </c>
      <c r="V1185">
        <v>104</v>
      </c>
      <c r="W1185">
        <v>89101</v>
      </c>
      <c r="X1185">
        <v>89009</v>
      </c>
      <c r="Y1185">
        <v>63070</v>
      </c>
      <c r="Z1185">
        <v>1.44</v>
      </c>
      <c r="AA1185">
        <f t="shared" si="238"/>
        <v>10012</v>
      </c>
      <c r="AB1185">
        <f t="shared" si="239"/>
        <v>104</v>
      </c>
      <c r="AC1185">
        <f t="shared" si="240"/>
        <v>6159</v>
      </c>
      <c r="AD1185">
        <f t="shared" si="241"/>
        <v>0.6151618058330004</v>
      </c>
      <c r="AE1185">
        <f t="shared" si="242"/>
        <v>0</v>
      </c>
      <c r="AF1185" t="e">
        <f t="shared" ca="1" si="243"/>
        <v>#N/A</v>
      </c>
      <c r="AG1185" t="e">
        <f t="shared" ca="1" si="244"/>
        <v>#N/A</v>
      </c>
      <c r="AH1185" t="e">
        <f t="shared" ca="1" si="245"/>
        <v>#N/A</v>
      </c>
      <c r="AI1185" t="e">
        <f t="shared" ca="1" si="234"/>
        <v>#N/A</v>
      </c>
      <c r="AJ1185">
        <f t="shared" si="235"/>
        <v>9.988014382740711E-5</v>
      </c>
      <c r="AK1185">
        <f t="shared" si="236"/>
        <v>0</v>
      </c>
      <c r="AL1185" t="e">
        <f t="shared" ca="1" si="246"/>
        <v>#N/A</v>
      </c>
      <c r="AM1185" t="b">
        <f t="shared" si="237"/>
        <v>0</v>
      </c>
    </row>
    <row r="1186" spans="1:39" x14ac:dyDescent="0.3">
      <c r="A1186" t="s">
        <v>210</v>
      </c>
      <c r="B1186" t="s">
        <v>211</v>
      </c>
      <c r="C1186" t="s">
        <v>39</v>
      </c>
      <c r="D1186" t="s">
        <v>185</v>
      </c>
      <c r="E1186" t="s">
        <v>1335</v>
      </c>
      <c r="F1186" s="13" t="str">
        <f>_xlfn.CONCAT(wiz_6[[#This Row],[OCTY......]],",",wiz_6[[#This Row],[OS]])</f>
        <v>BARKER    ,NY</v>
      </c>
      <c r="G1186" t="s">
        <v>68</v>
      </c>
      <c r="H1186" t="s">
        <v>1242</v>
      </c>
      <c r="I1186" s="13" t="str">
        <f>_xlfn.CONCAT(wiz_6[[#This Row],[DCTY......]], ",",wiz_6[[#This Row],[DS]])</f>
        <v>MOORESVILL,NC</v>
      </c>
      <c r="J1186" t="str">
        <f>TRIM(CONCATENATE(wiz_6[[#This Row],[SHIPPER..................]],wiz_6[[#This Row],[ZIP2..]],wiz_6[[#This Row],[ZIP3..]]))</f>
        <v>b: ECHO GLOBAL LOGIST| 1401228115</v>
      </c>
      <c r="K1186">
        <v>1</v>
      </c>
      <c r="L1186">
        <v>1.1399999999999999</v>
      </c>
      <c r="M1186">
        <v>0.27</v>
      </c>
      <c r="N1186">
        <v>673</v>
      </c>
      <c r="O1186">
        <v>1.1299999999999999</v>
      </c>
      <c r="P1186">
        <v>133</v>
      </c>
      <c r="Q1186">
        <v>0.35</v>
      </c>
      <c r="R1186">
        <v>2</v>
      </c>
      <c r="S1186">
        <v>0</v>
      </c>
      <c r="T1186">
        <v>61</v>
      </c>
      <c r="U1186">
        <v>-30</v>
      </c>
      <c r="V1186">
        <v>31</v>
      </c>
      <c r="W1186">
        <v>14701</v>
      </c>
      <c r="X1186">
        <v>14012</v>
      </c>
      <c r="Y1186">
        <v>28115</v>
      </c>
      <c r="Z1186">
        <v>1.19</v>
      </c>
      <c r="AA1186">
        <f t="shared" si="238"/>
        <v>10012</v>
      </c>
      <c r="AB1186">
        <f t="shared" si="239"/>
        <v>31</v>
      </c>
      <c r="AC1186">
        <f t="shared" si="240"/>
        <v>6159</v>
      </c>
      <c r="AD1186">
        <f t="shared" si="241"/>
        <v>0.6151618058330004</v>
      </c>
      <c r="AE1186">
        <f t="shared" si="242"/>
        <v>0</v>
      </c>
      <c r="AF1186" t="e">
        <f t="shared" ca="1" si="243"/>
        <v>#N/A</v>
      </c>
      <c r="AG1186" t="e">
        <f t="shared" ca="1" si="244"/>
        <v>#N/A</v>
      </c>
      <c r="AH1186" t="e">
        <f t="shared" ca="1" si="245"/>
        <v>#N/A</v>
      </c>
      <c r="AI1186" t="e">
        <f t="shared" ca="1" si="234"/>
        <v>#N/A</v>
      </c>
      <c r="AJ1186">
        <f t="shared" si="235"/>
        <v>9.988014382740711E-5</v>
      </c>
      <c r="AK1186">
        <f t="shared" si="236"/>
        <v>0</v>
      </c>
      <c r="AL1186" t="e">
        <f t="shared" ca="1" si="246"/>
        <v>#N/A</v>
      </c>
      <c r="AM1186" t="b">
        <f t="shared" si="237"/>
        <v>0</v>
      </c>
    </row>
    <row r="1187" spans="1:39" x14ac:dyDescent="0.3">
      <c r="A1187" t="s">
        <v>195</v>
      </c>
      <c r="B1187" t="s">
        <v>196</v>
      </c>
      <c r="C1187" t="s">
        <v>39</v>
      </c>
      <c r="D1187" t="s">
        <v>185</v>
      </c>
      <c r="E1187" t="s">
        <v>1336</v>
      </c>
      <c r="F1187" s="13" t="str">
        <f>_xlfn.CONCAT(wiz_6[[#This Row],[OCTY......]],",",wiz_6[[#This Row],[OS]])</f>
        <v>LE ROY    ,NY</v>
      </c>
      <c r="G1187" t="s">
        <v>70</v>
      </c>
      <c r="H1187" t="s">
        <v>197</v>
      </c>
      <c r="I1187" s="13" t="str">
        <f>_xlfn.CONCAT(wiz_6[[#This Row],[DCTY......]], ",",wiz_6[[#This Row],[DS]])</f>
        <v>MARTIN    ,TN</v>
      </c>
      <c r="J1187" t="str">
        <f>TRIM(CONCATENATE(wiz_6[[#This Row],[SHIPPER..................]],wiz_6[[#This Row],[ZIP2..]],wiz_6[[#This Row],[ZIP3..]]))</f>
        <v>MTD PRODUCTS INC | 1448238237</v>
      </c>
      <c r="K1187">
        <v>1</v>
      </c>
      <c r="L1187">
        <v>1.25</v>
      </c>
      <c r="M1187">
        <v>0.2</v>
      </c>
      <c r="N1187">
        <v>843</v>
      </c>
      <c r="O1187">
        <v>2.81</v>
      </c>
      <c r="P1187">
        <v>131</v>
      </c>
      <c r="Q1187">
        <v>0.35</v>
      </c>
      <c r="R1187">
        <v>60</v>
      </c>
      <c r="S1187">
        <v>12</v>
      </c>
      <c r="T1187">
        <v>-249</v>
      </c>
      <c r="U1187">
        <v>30</v>
      </c>
      <c r="V1187">
        <v>-207</v>
      </c>
      <c r="W1187">
        <v>13461</v>
      </c>
      <c r="X1187">
        <v>14482</v>
      </c>
      <c r="Y1187">
        <v>38237</v>
      </c>
      <c r="Z1187">
        <v>1.23</v>
      </c>
      <c r="AA1187">
        <f t="shared" si="238"/>
        <v>10012</v>
      </c>
      <c r="AB1187">
        <f t="shared" si="239"/>
        <v>-207</v>
      </c>
      <c r="AC1187">
        <f t="shared" si="240"/>
        <v>6159</v>
      </c>
      <c r="AD1187">
        <f t="shared" si="241"/>
        <v>0.6151618058330004</v>
      </c>
      <c r="AE1187">
        <f t="shared" si="242"/>
        <v>0</v>
      </c>
      <c r="AF1187" t="e">
        <f t="shared" ca="1" si="243"/>
        <v>#N/A</v>
      </c>
      <c r="AG1187" t="e">
        <f t="shared" ca="1" si="244"/>
        <v>#N/A</v>
      </c>
      <c r="AH1187" t="e">
        <f t="shared" ca="1" si="245"/>
        <v>#N/A</v>
      </c>
      <c r="AI1187" t="e">
        <f t="shared" ca="1" si="234"/>
        <v>#N/A</v>
      </c>
      <c r="AJ1187">
        <f t="shared" si="235"/>
        <v>9.988014382740711E-5</v>
      </c>
      <c r="AK1187">
        <f t="shared" si="236"/>
        <v>0</v>
      </c>
      <c r="AL1187" t="e">
        <f t="shared" ca="1" si="246"/>
        <v>#N/A</v>
      </c>
      <c r="AM1187" t="b">
        <f t="shared" si="237"/>
        <v>0</v>
      </c>
    </row>
    <row r="1188" spans="1:39" x14ac:dyDescent="0.3">
      <c r="A1188" t="s">
        <v>37</v>
      </c>
      <c r="B1188" t="s">
        <v>38</v>
      </c>
      <c r="C1188" t="s">
        <v>39</v>
      </c>
      <c r="D1188" t="s">
        <v>185</v>
      </c>
      <c r="E1188" t="s">
        <v>590</v>
      </c>
      <c r="F1188" s="13" t="str">
        <f>_xlfn.CONCAT(wiz_6[[#This Row],[OCTY......]],",",wiz_6[[#This Row],[OS]])</f>
        <v>BROOKLYN  ,NY</v>
      </c>
      <c r="G1188" t="s">
        <v>40</v>
      </c>
      <c r="H1188" t="s">
        <v>125</v>
      </c>
      <c r="I1188" s="13" t="str">
        <f>_xlfn.CONCAT(wiz_6[[#This Row],[DCTY......]], ",",wiz_6[[#This Row],[DS]])</f>
        <v>TROY      ,AL</v>
      </c>
      <c r="J1188" t="str">
        <f>TRIM(CONCATENATE(wiz_6[[#This Row],[SHIPPER..................]],wiz_6[[#This Row],[ZIP2..]],wiz_6[[#This Row],[ZIP3..]]))</f>
        <v>b: C H ROBINSON | 1120136079</v>
      </c>
      <c r="K1188">
        <v>1</v>
      </c>
      <c r="L1188">
        <v>0.75</v>
      </c>
      <c r="M1188">
        <v>0.27</v>
      </c>
      <c r="N1188">
        <v>1074</v>
      </c>
      <c r="O1188">
        <v>1.95</v>
      </c>
      <c r="P1188">
        <v>20</v>
      </c>
      <c r="Q1188">
        <v>0.25</v>
      </c>
      <c r="R1188">
        <v>142</v>
      </c>
      <c r="S1188">
        <v>-2</v>
      </c>
      <c r="T1188">
        <v>-5</v>
      </c>
      <c r="U1188">
        <v>-361</v>
      </c>
      <c r="V1188">
        <v>-368</v>
      </c>
      <c r="W1188">
        <v>11580</v>
      </c>
      <c r="X1188">
        <v>11201</v>
      </c>
      <c r="Y1188">
        <v>36079</v>
      </c>
      <c r="Z1188">
        <v>0.8</v>
      </c>
      <c r="AA1188">
        <f t="shared" si="238"/>
        <v>10012</v>
      </c>
      <c r="AB1188">
        <f t="shared" si="239"/>
        <v>-368</v>
      </c>
      <c r="AC1188">
        <f t="shared" si="240"/>
        <v>6159</v>
      </c>
      <c r="AD1188">
        <f t="shared" si="241"/>
        <v>0.6151618058330004</v>
      </c>
      <c r="AE1188">
        <f t="shared" si="242"/>
        <v>0</v>
      </c>
      <c r="AF1188" t="e">
        <f t="shared" ca="1" si="243"/>
        <v>#N/A</v>
      </c>
      <c r="AG1188" t="e">
        <f t="shared" ca="1" si="244"/>
        <v>#N/A</v>
      </c>
      <c r="AH1188" t="e">
        <f t="shared" ca="1" si="245"/>
        <v>#N/A</v>
      </c>
      <c r="AI1188" t="e">
        <f t="shared" ca="1" si="234"/>
        <v>#N/A</v>
      </c>
      <c r="AJ1188">
        <f t="shared" si="235"/>
        <v>9.988014382740711E-5</v>
      </c>
      <c r="AK1188">
        <f t="shared" si="236"/>
        <v>0</v>
      </c>
      <c r="AL1188" t="e">
        <f t="shared" ca="1" si="246"/>
        <v>#N/A</v>
      </c>
      <c r="AM1188" t="b">
        <f t="shared" si="237"/>
        <v>0</v>
      </c>
    </row>
    <row r="1189" spans="1:39" x14ac:dyDescent="0.3">
      <c r="A1189" t="s">
        <v>37</v>
      </c>
      <c r="B1189" t="s">
        <v>38</v>
      </c>
      <c r="C1189" t="s">
        <v>39</v>
      </c>
      <c r="D1189" t="s">
        <v>185</v>
      </c>
      <c r="E1189" t="s">
        <v>1337</v>
      </c>
      <c r="F1189" s="13" t="str">
        <f>_xlfn.CONCAT(wiz_6[[#This Row],[OCTY......]],",",wiz_6[[#This Row],[OS]])</f>
        <v>WESTBURY  ,NY</v>
      </c>
      <c r="G1189" t="s">
        <v>50</v>
      </c>
      <c r="H1189" t="s">
        <v>316</v>
      </c>
      <c r="I1189" s="13" t="str">
        <f>_xlfn.CONCAT(wiz_6[[#This Row],[DCTY......]], ",",wiz_6[[#This Row],[DS]])</f>
        <v>ROME      ,GA</v>
      </c>
      <c r="J1189" t="str">
        <f>TRIM(CONCATENATE(wiz_6[[#This Row],[SHIPPER..................]],wiz_6[[#This Row],[ZIP2..]],wiz_6[[#This Row],[ZIP3..]]))</f>
        <v>b: C H ROBINSON | 1159030161</v>
      </c>
      <c r="K1189">
        <v>1</v>
      </c>
      <c r="L1189">
        <v>1.32</v>
      </c>
      <c r="M1189">
        <v>0.28000000000000003</v>
      </c>
      <c r="N1189">
        <v>908</v>
      </c>
      <c r="O1189">
        <v>2.13</v>
      </c>
      <c r="P1189">
        <v>17</v>
      </c>
      <c r="Q1189">
        <v>0.25</v>
      </c>
      <c r="R1189">
        <v>21</v>
      </c>
      <c r="S1189">
        <v>2</v>
      </c>
      <c r="T1189">
        <v>-75</v>
      </c>
      <c r="U1189">
        <v>222</v>
      </c>
      <c r="V1189">
        <v>149</v>
      </c>
      <c r="W1189">
        <v>11580</v>
      </c>
      <c r="X1189">
        <v>11590</v>
      </c>
      <c r="Y1189">
        <v>30161</v>
      </c>
      <c r="Z1189">
        <v>1.38</v>
      </c>
      <c r="AA1189">
        <f t="shared" si="238"/>
        <v>10012</v>
      </c>
      <c r="AB1189">
        <f t="shared" si="239"/>
        <v>149</v>
      </c>
      <c r="AC1189">
        <f t="shared" si="240"/>
        <v>6159</v>
      </c>
      <c r="AD1189">
        <f t="shared" si="241"/>
        <v>0.6151618058330004</v>
      </c>
      <c r="AE1189">
        <f t="shared" si="242"/>
        <v>0</v>
      </c>
      <c r="AF1189" t="e">
        <f t="shared" ca="1" si="243"/>
        <v>#N/A</v>
      </c>
      <c r="AG1189" t="e">
        <f t="shared" ca="1" si="244"/>
        <v>#N/A</v>
      </c>
      <c r="AH1189" t="e">
        <f t="shared" ca="1" si="245"/>
        <v>#N/A</v>
      </c>
      <c r="AI1189" t="e">
        <f t="shared" ca="1" si="234"/>
        <v>#N/A</v>
      </c>
      <c r="AJ1189">
        <f t="shared" si="235"/>
        <v>9.988014382740711E-5</v>
      </c>
      <c r="AK1189">
        <f t="shared" si="236"/>
        <v>0</v>
      </c>
      <c r="AL1189" t="e">
        <f t="shared" ca="1" si="246"/>
        <v>#N/A</v>
      </c>
      <c r="AM1189" t="b">
        <f t="shared" si="237"/>
        <v>0</v>
      </c>
    </row>
    <row r="1190" spans="1:39" x14ac:dyDescent="0.3">
      <c r="A1190" t="s">
        <v>1338</v>
      </c>
      <c r="B1190" t="s">
        <v>1339</v>
      </c>
      <c r="C1190" t="s">
        <v>39</v>
      </c>
      <c r="D1190" t="s">
        <v>1289</v>
      </c>
      <c r="E1190" t="s">
        <v>1340</v>
      </c>
      <c r="F1190" s="13" t="str">
        <f>_xlfn.CONCAT(wiz_6[[#This Row],[OCTY......]],",",wiz_6[[#This Row],[OS]])</f>
        <v>LINDEN    ,NJ</v>
      </c>
      <c r="G1190" t="s">
        <v>61</v>
      </c>
      <c r="H1190" t="s">
        <v>243</v>
      </c>
      <c r="I1190" s="13" t="str">
        <f>_xlfn.CONCAT(wiz_6[[#This Row],[DCTY......]], ",",wiz_6[[#This Row],[DS]])</f>
        <v>SPRINGFIEL,MO</v>
      </c>
      <c r="J1190" t="str">
        <f>TRIM(CONCATENATE(wiz_6[[#This Row],[SHIPPER..................]],wiz_6[[#This Row],[ZIP2..]],wiz_6[[#This Row],[ZIP3..]]))</f>
        <v>b: SHOW ME GLOBAL LOG| 703665801</v>
      </c>
      <c r="K1190">
        <v>1</v>
      </c>
      <c r="L1190">
        <v>0.95</v>
      </c>
      <c r="M1190">
        <v>0.27</v>
      </c>
      <c r="N1190">
        <v>1166</v>
      </c>
      <c r="O1190">
        <v>1.79</v>
      </c>
      <c r="P1190">
        <v>29</v>
      </c>
      <c r="Q1190">
        <v>0.25</v>
      </c>
      <c r="R1190">
        <v>79</v>
      </c>
      <c r="S1190">
        <v>-171</v>
      </c>
      <c r="T1190">
        <v>103</v>
      </c>
      <c r="U1190">
        <v>-267</v>
      </c>
      <c r="V1190">
        <v>-335</v>
      </c>
      <c r="W1190">
        <v>8831</v>
      </c>
      <c r="X1190">
        <v>7036</v>
      </c>
      <c r="Y1190">
        <v>65801</v>
      </c>
      <c r="Z1190">
        <v>1</v>
      </c>
      <c r="AA1190">
        <f t="shared" si="238"/>
        <v>10012</v>
      </c>
      <c r="AB1190">
        <f t="shared" si="239"/>
        <v>-335</v>
      </c>
      <c r="AC1190">
        <f t="shared" si="240"/>
        <v>6159</v>
      </c>
      <c r="AD1190">
        <f t="shared" si="241"/>
        <v>0.6151618058330004</v>
      </c>
      <c r="AE1190">
        <f t="shared" si="242"/>
        <v>0</v>
      </c>
      <c r="AF1190" t="e">
        <f t="shared" ca="1" si="243"/>
        <v>#N/A</v>
      </c>
      <c r="AG1190" t="e">
        <f t="shared" ca="1" si="244"/>
        <v>#N/A</v>
      </c>
      <c r="AH1190" t="e">
        <f t="shared" ca="1" si="245"/>
        <v>#N/A</v>
      </c>
      <c r="AI1190" t="e">
        <f t="shared" ca="1" si="234"/>
        <v>#N/A</v>
      </c>
      <c r="AJ1190">
        <f t="shared" si="235"/>
        <v>9.988014382740711E-5</v>
      </c>
      <c r="AK1190">
        <f t="shared" si="236"/>
        <v>0</v>
      </c>
      <c r="AL1190" t="e">
        <f t="shared" ca="1" si="246"/>
        <v>#N/A</v>
      </c>
      <c r="AM1190" t="b">
        <f t="shared" si="237"/>
        <v>0</v>
      </c>
    </row>
    <row r="1191" spans="1:39" x14ac:dyDescent="0.3">
      <c r="A1191" t="s">
        <v>1341</v>
      </c>
      <c r="B1191" t="s">
        <v>1342</v>
      </c>
      <c r="C1191" t="s">
        <v>39</v>
      </c>
      <c r="D1191" t="s">
        <v>185</v>
      </c>
      <c r="E1191" t="s">
        <v>590</v>
      </c>
      <c r="F1191" s="13" t="str">
        <f>_xlfn.CONCAT(wiz_6[[#This Row],[OCTY......]],",",wiz_6[[#This Row],[OS]])</f>
        <v>BROOKLYN  ,NY</v>
      </c>
      <c r="G1191" t="s">
        <v>87</v>
      </c>
      <c r="H1191" t="s">
        <v>1343</v>
      </c>
      <c r="I1191" s="13" t="str">
        <f>_xlfn.CONCAT(wiz_6[[#This Row],[DCTY......]], ",",wiz_6[[#This Row],[DS]])</f>
        <v>HOPEDALE  ,OH</v>
      </c>
      <c r="J1191" t="str">
        <f>TRIM(CONCATENATE(wiz_6[[#This Row],[SHIPPER..................]],wiz_6[[#This Row],[ZIP2..]],wiz_6[[#This Row],[ZIP3..]]))</f>
        <v>BJN FREIGHT | 1120143976</v>
      </c>
      <c r="K1191">
        <v>1</v>
      </c>
      <c r="L1191">
        <v>1.56</v>
      </c>
      <c r="M1191">
        <v>0.27</v>
      </c>
      <c r="N1191">
        <v>437</v>
      </c>
      <c r="O1191">
        <v>0.89</v>
      </c>
      <c r="P1191">
        <v>20</v>
      </c>
      <c r="Q1191">
        <v>0.25</v>
      </c>
      <c r="R1191">
        <v>235</v>
      </c>
      <c r="S1191">
        <v>-2</v>
      </c>
      <c r="T1191">
        <v>-1</v>
      </c>
      <c r="U1191">
        <v>-29</v>
      </c>
      <c r="V1191">
        <v>-32</v>
      </c>
      <c r="W1191">
        <v>11580</v>
      </c>
      <c r="X1191">
        <v>11201</v>
      </c>
      <c r="Y1191">
        <v>43976</v>
      </c>
      <c r="Z1191">
        <v>1.61</v>
      </c>
      <c r="AA1191">
        <f t="shared" si="238"/>
        <v>10012</v>
      </c>
      <c r="AB1191">
        <f t="shared" si="239"/>
        <v>-32</v>
      </c>
      <c r="AC1191">
        <f t="shared" si="240"/>
        <v>6159</v>
      </c>
      <c r="AD1191">
        <f t="shared" si="241"/>
        <v>0.6151618058330004</v>
      </c>
      <c r="AE1191">
        <f t="shared" si="242"/>
        <v>0</v>
      </c>
      <c r="AF1191" t="e">
        <f t="shared" ca="1" si="243"/>
        <v>#N/A</v>
      </c>
      <c r="AG1191" t="e">
        <f t="shared" ca="1" si="244"/>
        <v>#N/A</v>
      </c>
      <c r="AH1191" t="e">
        <f t="shared" ca="1" si="245"/>
        <v>#N/A</v>
      </c>
      <c r="AI1191" t="e">
        <f t="shared" ca="1" si="234"/>
        <v>#N/A</v>
      </c>
      <c r="AJ1191">
        <f t="shared" si="235"/>
        <v>9.988014382740711E-5</v>
      </c>
      <c r="AK1191">
        <f t="shared" si="236"/>
        <v>0</v>
      </c>
      <c r="AL1191" t="e">
        <f t="shared" ca="1" si="246"/>
        <v>#N/A</v>
      </c>
      <c r="AM1191" t="b">
        <f t="shared" si="237"/>
        <v>0</v>
      </c>
    </row>
    <row r="1192" spans="1:39" x14ac:dyDescent="0.3">
      <c r="A1192" t="s">
        <v>37</v>
      </c>
      <c r="B1192" t="s">
        <v>38</v>
      </c>
      <c r="C1192" t="s">
        <v>39</v>
      </c>
      <c r="D1192" t="s">
        <v>1289</v>
      </c>
      <c r="E1192" t="s">
        <v>1344</v>
      </c>
      <c r="F1192" s="13" t="str">
        <f>_xlfn.CONCAT(wiz_6[[#This Row],[OCTY......]],",",wiz_6[[#This Row],[OS]])</f>
        <v>BAYONNE   ,NJ</v>
      </c>
      <c r="G1192" t="s">
        <v>70</v>
      </c>
      <c r="H1192" t="s">
        <v>75</v>
      </c>
      <c r="I1192" s="13" t="str">
        <f>_xlfn.CONCAT(wiz_6[[#This Row],[DCTY......]], ",",wiz_6[[#This Row],[DS]])</f>
        <v>MEMPHIS   ,TN</v>
      </c>
      <c r="J1192" t="str">
        <f>TRIM(CONCATENATE(wiz_6[[#This Row],[SHIPPER..................]],wiz_6[[#This Row],[ZIP2..]],wiz_6[[#This Row],[ZIP3..]]))</f>
        <v>b: C H ROBINSON | 700238101</v>
      </c>
      <c r="K1192">
        <v>1</v>
      </c>
      <c r="L1192">
        <v>0.82</v>
      </c>
      <c r="M1192">
        <v>0.28000000000000003</v>
      </c>
      <c r="N1192">
        <v>1091</v>
      </c>
      <c r="O1192">
        <v>1.95</v>
      </c>
      <c r="P1192">
        <v>63</v>
      </c>
      <c r="Q1192">
        <v>0.3</v>
      </c>
      <c r="R1192">
        <v>61</v>
      </c>
      <c r="S1192">
        <v>-255</v>
      </c>
      <c r="T1192">
        <v>-5</v>
      </c>
      <c r="U1192">
        <v>-10</v>
      </c>
      <c r="V1192">
        <v>-270</v>
      </c>
      <c r="W1192">
        <v>8723</v>
      </c>
      <c r="X1192">
        <v>7002</v>
      </c>
      <c r="Y1192">
        <v>38101</v>
      </c>
      <c r="Z1192">
        <v>0.88</v>
      </c>
      <c r="AA1192">
        <f t="shared" si="238"/>
        <v>10012</v>
      </c>
      <c r="AB1192">
        <f t="shared" si="239"/>
        <v>-270</v>
      </c>
      <c r="AC1192">
        <f t="shared" si="240"/>
        <v>6159</v>
      </c>
      <c r="AD1192">
        <f t="shared" si="241"/>
        <v>0.6151618058330004</v>
      </c>
      <c r="AE1192">
        <f t="shared" si="242"/>
        <v>0</v>
      </c>
      <c r="AF1192" t="e">
        <f t="shared" ca="1" si="243"/>
        <v>#N/A</v>
      </c>
      <c r="AG1192" t="e">
        <f t="shared" ca="1" si="244"/>
        <v>#N/A</v>
      </c>
      <c r="AH1192" t="e">
        <f t="shared" ca="1" si="245"/>
        <v>#N/A</v>
      </c>
      <c r="AI1192" t="e">
        <f t="shared" ca="1" si="234"/>
        <v>#N/A</v>
      </c>
      <c r="AJ1192">
        <f t="shared" si="235"/>
        <v>9.988014382740711E-5</v>
      </c>
      <c r="AK1192">
        <f t="shared" si="236"/>
        <v>0</v>
      </c>
      <c r="AL1192" t="e">
        <f t="shared" ca="1" si="246"/>
        <v>#N/A</v>
      </c>
      <c r="AM1192" t="b">
        <f t="shared" si="237"/>
        <v>0</v>
      </c>
    </row>
    <row r="1193" spans="1:39" x14ac:dyDescent="0.3">
      <c r="A1193" t="s">
        <v>1345</v>
      </c>
      <c r="B1193" t="s">
        <v>1346</v>
      </c>
      <c r="C1193" t="s">
        <v>39</v>
      </c>
      <c r="D1193" t="s">
        <v>1289</v>
      </c>
      <c r="E1193" t="s">
        <v>1340</v>
      </c>
      <c r="F1193" s="13" t="str">
        <f>_xlfn.CONCAT(wiz_6[[#This Row],[OCTY......]],",",wiz_6[[#This Row],[OS]])</f>
        <v>LINDEN    ,NJ</v>
      </c>
      <c r="G1193" t="s">
        <v>268</v>
      </c>
      <c r="H1193" t="s">
        <v>1347</v>
      </c>
      <c r="I1193" s="13" t="str">
        <f>_xlfn.CONCAT(wiz_6[[#This Row],[DCTY......]], ",",wiz_6[[#This Row],[DS]])</f>
        <v>PARKERSBUR,WV</v>
      </c>
      <c r="J1193" t="str">
        <f>TRIM(CONCATENATE(wiz_6[[#This Row],[SHIPPER..................]],wiz_6[[#This Row],[ZIP2..]],wiz_6[[#This Row],[ZIP3..]]))</f>
        <v>b: AS LOGISTICS INC | 703626101</v>
      </c>
      <c r="K1193">
        <v>1</v>
      </c>
      <c r="L1193">
        <v>1.35</v>
      </c>
      <c r="M1193">
        <v>0.27</v>
      </c>
      <c r="N1193">
        <v>478</v>
      </c>
      <c r="O1193">
        <v>0.97</v>
      </c>
      <c r="P1193">
        <v>29</v>
      </c>
      <c r="Q1193">
        <v>0.25</v>
      </c>
      <c r="R1193">
        <v>-7</v>
      </c>
      <c r="S1193">
        <v>-171</v>
      </c>
      <c r="T1193">
        <v>-1</v>
      </c>
      <c r="U1193">
        <v>352</v>
      </c>
      <c r="V1193">
        <v>180</v>
      </c>
      <c r="W1193">
        <v>8831</v>
      </c>
      <c r="X1193">
        <v>7036</v>
      </c>
      <c r="Y1193">
        <v>26101</v>
      </c>
      <c r="Z1193">
        <v>1.4</v>
      </c>
      <c r="AA1193">
        <f t="shared" si="238"/>
        <v>10012</v>
      </c>
      <c r="AB1193">
        <f t="shared" si="239"/>
        <v>180</v>
      </c>
      <c r="AC1193">
        <f t="shared" si="240"/>
        <v>6159</v>
      </c>
      <c r="AD1193">
        <f t="shared" si="241"/>
        <v>0.6151618058330004</v>
      </c>
      <c r="AE1193">
        <f t="shared" si="242"/>
        <v>0</v>
      </c>
      <c r="AF1193" t="e">
        <f t="shared" ca="1" si="243"/>
        <v>#N/A</v>
      </c>
      <c r="AG1193" t="e">
        <f t="shared" ca="1" si="244"/>
        <v>#N/A</v>
      </c>
      <c r="AH1193" t="e">
        <f t="shared" ca="1" si="245"/>
        <v>#N/A</v>
      </c>
      <c r="AI1193" t="e">
        <f t="shared" ca="1" si="234"/>
        <v>#N/A</v>
      </c>
      <c r="AJ1193">
        <f t="shared" si="235"/>
        <v>9.988014382740711E-5</v>
      </c>
      <c r="AK1193">
        <f t="shared" si="236"/>
        <v>0</v>
      </c>
      <c r="AL1193" t="e">
        <f t="shared" ca="1" si="246"/>
        <v>#N/A</v>
      </c>
      <c r="AM1193" t="b">
        <f t="shared" si="237"/>
        <v>0</v>
      </c>
    </row>
    <row r="1194" spans="1:39" x14ac:dyDescent="0.3">
      <c r="A1194" t="s">
        <v>1348</v>
      </c>
      <c r="B1194" t="s">
        <v>1349</v>
      </c>
      <c r="C1194" t="s">
        <v>39</v>
      </c>
      <c r="D1194" t="s">
        <v>185</v>
      </c>
      <c r="E1194" t="s">
        <v>1350</v>
      </c>
      <c r="F1194" s="13" t="str">
        <f>_xlfn.CONCAT(wiz_6[[#This Row],[OCTY......]],",",wiz_6[[#This Row],[OS]])</f>
        <v>MARLBORO  ,NY</v>
      </c>
      <c r="G1194" t="s">
        <v>66</v>
      </c>
      <c r="H1194" t="s">
        <v>1351</v>
      </c>
      <c r="I1194" s="13" t="str">
        <f>_xlfn.CONCAT(wiz_6[[#This Row],[DCTY......]], ",",wiz_6[[#This Row],[DS]])</f>
        <v>RICHLAND  ,MS</v>
      </c>
      <c r="J1194" t="str">
        <f>TRIM(CONCATENATE(wiz_6[[#This Row],[SHIPPER..................]],wiz_6[[#This Row],[ZIP2..]],wiz_6[[#This Row],[ZIP3..]]))</f>
        <v>b: BECKER LOGISTICS | 1254239073</v>
      </c>
      <c r="K1194">
        <v>1</v>
      </c>
      <c r="L1194">
        <v>0.84</v>
      </c>
      <c r="M1194">
        <v>0.28000000000000003</v>
      </c>
      <c r="N1194">
        <v>1249</v>
      </c>
      <c r="O1194">
        <v>2.88</v>
      </c>
      <c r="P1194">
        <v>44</v>
      </c>
      <c r="Q1194">
        <v>0.25</v>
      </c>
      <c r="R1194">
        <v>-87</v>
      </c>
      <c r="S1194">
        <v>0</v>
      </c>
      <c r="T1194">
        <v>-108</v>
      </c>
      <c r="U1194">
        <v>-226</v>
      </c>
      <c r="V1194">
        <v>-334</v>
      </c>
      <c r="W1194">
        <v>12571</v>
      </c>
      <c r="X1194">
        <v>12542</v>
      </c>
      <c r="Y1194">
        <v>39073</v>
      </c>
      <c r="Z1194">
        <v>0.9</v>
      </c>
      <c r="AA1194">
        <f t="shared" si="238"/>
        <v>10012</v>
      </c>
      <c r="AB1194">
        <f t="shared" si="239"/>
        <v>-334</v>
      </c>
      <c r="AC1194">
        <f t="shared" si="240"/>
        <v>6159</v>
      </c>
      <c r="AD1194">
        <f t="shared" si="241"/>
        <v>0.6151618058330004</v>
      </c>
      <c r="AE1194">
        <f t="shared" si="242"/>
        <v>0</v>
      </c>
      <c r="AF1194" t="e">
        <f t="shared" ca="1" si="243"/>
        <v>#N/A</v>
      </c>
      <c r="AG1194" t="e">
        <f t="shared" ca="1" si="244"/>
        <v>#N/A</v>
      </c>
      <c r="AH1194" t="e">
        <f t="shared" ca="1" si="245"/>
        <v>#N/A</v>
      </c>
      <c r="AI1194" t="e">
        <f t="shared" ca="1" si="234"/>
        <v>#N/A</v>
      </c>
      <c r="AJ1194">
        <f t="shared" si="235"/>
        <v>9.988014382740711E-5</v>
      </c>
      <c r="AK1194">
        <f t="shared" si="236"/>
        <v>0</v>
      </c>
      <c r="AL1194" t="e">
        <f t="shared" ca="1" si="246"/>
        <v>#N/A</v>
      </c>
      <c r="AM1194" t="b">
        <f t="shared" si="237"/>
        <v>0</v>
      </c>
    </row>
    <row r="1195" spans="1:39" x14ac:dyDescent="0.3">
      <c r="A1195" t="s">
        <v>37</v>
      </c>
      <c r="B1195" t="s">
        <v>38</v>
      </c>
      <c r="C1195" t="s">
        <v>39</v>
      </c>
      <c r="D1195" t="s">
        <v>185</v>
      </c>
      <c r="E1195" t="s">
        <v>1352</v>
      </c>
      <c r="F1195" s="13" t="str">
        <f>_xlfn.CONCAT(wiz_6[[#This Row],[OCTY......]],",",wiz_6[[#This Row],[OS]])</f>
        <v>LIBERTY   ,NY</v>
      </c>
      <c r="G1195" t="s">
        <v>70</v>
      </c>
      <c r="H1195" t="s">
        <v>1108</v>
      </c>
      <c r="I1195" s="13" t="str">
        <f>_xlfn.CONCAT(wiz_6[[#This Row],[DCTY......]], ",",wiz_6[[#This Row],[DS]])</f>
        <v>PORTLAND  ,TN</v>
      </c>
      <c r="J1195" t="str">
        <f>TRIM(CONCATENATE(wiz_6[[#This Row],[SHIPPER..................]],wiz_6[[#This Row],[ZIP2..]],wiz_6[[#This Row],[ZIP3..]]))</f>
        <v>b: C H ROBINSON | 1275437148</v>
      </c>
      <c r="K1195">
        <v>1</v>
      </c>
      <c r="L1195">
        <v>1.0900000000000001</v>
      </c>
      <c r="M1195">
        <v>0.27</v>
      </c>
      <c r="N1195">
        <v>882</v>
      </c>
      <c r="O1195">
        <v>1.68</v>
      </c>
      <c r="P1195">
        <v>141</v>
      </c>
      <c r="Q1195">
        <v>0.35</v>
      </c>
      <c r="R1195">
        <v>-22</v>
      </c>
      <c r="S1195">
        <v>-336</v>
      </c>
      <c r="T1195">
        <v>0</v>
      </c>
      <c r="U1195">
        <v>226</v>
      </c>
      <c r="V1195">
        <v>-110</v>
      </c>
      <c r="W1195">
        <v>8831</v>
      </c>
      <c r="X1195">
        <v>12754</v>
      </c>
      <c r="Y1195">
        <v>37148</v>
      </c>
      <c r="Z1195">
        <v>1.1399999999999999</v>
      </c>
      <c r="AA1195">
        <f t="shared" si="238"/>
        <v>10012</v>
      </c>
      <c r="AB1195">
        <f t="shared" si="239"/>
        <v>-110</v>
      </c>
      <c r="AC1195">
        <f t="shared" si="240"/>
        <v>6159</v>
      </c>
      <c r="AD1195">
        <f t="shared" si="241"/>
        <v>0.6151618058330004</v>
      </c>
      <c r="AE1195">
        <f t="shared" si="242"/>
        <v>0</v>
      </c>
      <c r="AF1195" t="e">
        <f t="shared" ca="1" si="243"/>
        <v>#N/A</v>
      </c>
      <c r="AG1195" t="e">
        <f t="shared" ca="1" si="244"/>
        <v>#N/A</v>
      </c>
      <c r="AH1195" t="e">
        <f t="shared" ca="1" si="245"/>
        <v>#N/A</v>
      </c>
      <c r="AI1195" t="e">
        <f t="shared" ca="1" si="234"/>
        <v>#N/A</v>
      </c>
      <c r="AJ1195">
        <f t="shared" si="235"/>
        <v>9.988014382740711E-5</v>
      </c>
      <c r="AK1195">
        <f t="shared" si="236"/>
        <v>0</v>
      </c>
      <c r="AL1195" t="e">
        <f t="shared" ca="1" si="246"/>
        <v>#N/A</v>
      </c>
      <c r="AM1195" t="b">
        <f t="shared" si="237"/>
        <v>0</v>
      </c>
    </row>
    <row r="1196" spans="1:39" x14ac:dyDescent="0.3">
      <c r="A1196" t="s">
        <v>37</v>
      </c>
      <c r="B1196" t="s">
        <v>38</v>
      </c>
      <c r="C1196" t="s">
        <v>39</v>
      </c>
      <c r="D1196" t="s">
        <v>185</v>
      </c>
      <c r="E1196" t="s">
        <v>837</v>
      </c>
      <c r="F1196" s="13" t="str">
        <f>_xlfn.CONCAT(wiz_6[[#This Row],[OCTY......]],",",wiz_6[[#This Row],[OS]])</f>
        <v>ROCHESTER ,NY</v>
      </c>
      <c r="G1196" t="s">
        <v>50</v>
      </c>
      <c r="H1196" t="s">
        <v>194</v>
      </c>
      <c r="I1196" s="13" t="str">
        <f>_xlfn.CONCAT(wiz_6[[#This Row],[DCTY......]], ",",wiz_6[[#This Row],[DS]])</f>
        <v>UNION CITY,GA</v>
      </c>
      <c r="J1196" t="str">
        <f>TRIM(CONCATENATE(wiz_6[[#This Row],[SHIPPER..................]],wiz_6[[#This Row],[ZIP2..]],wiz_6[[#This Row],[ZIP3..]]))</f>
        <v>b: C H ROBINSON | 1460130291</v>
      </c>
      <c r="K1196">
        <v>1</v>
      </c>
      <c r="L1196">
        <v>1.1599999999999999</v>
      </c>
      <c r="M1196">
        <v>0.27</v>
      </c>
      <c r="N1196">
        <v>977</v>
      </c>
      <c r="O1196">
        <v>1.83</v>
      </c>
      <c r="P1196">
        <v>113</v>
      </c>
      <c r="Q1196">
        <v>0.35</v>
      </c>
      <c r="R1196">
        <v>-11</v>
      </c>
      <c r="S1196">
        <v>46</v>
      </c>
      <c r="T1196">
        <v>11</v>
      </c>
      <c r="U1196">
        <v>-72</v>
      </c>
      <c r="V1196">
        <v>-15</v>
      </c>
      <c r="W1196">
        <v>13461</v>
      </c>
      <c r="X1196">
        <v>14601</v>
      </c>
      <c r="Y1196">
        <v>30291</v>
      </c>
      <c r="Z1196">
        <v>1.21</v>
      </c>
      <c r="AA1196">
        <f t="shared" si="238"/>
        <v>10012</v>
      </c>
      <c r="AB1196">
        <f t="shared" si="239"/>
        <v>-15</v>
      </c>
      <c r="AC1196">
        <f t="shared" si="240"/>
        <v>6159</v>
      </c>
      <c r="AD1196">
        <f t="shared" si="241"/>
        <v>0.6151618058330004</v>
      </c>
      <c r="AE1196">
        <f t="shared" si="242"/>
        <v>0</v>
      </c>
      <c r="AF1196" t="e">
        <f t="shared" ca="1" si="243"/>
        <v>#N/A</v>
      </c>
      <c r="AG1196" t="e">
        <f t="shared" ca="1" si="244"/>
        <v>#N/A</v>
      </c>
      <c r="AH1196" t="e">
        <f t="shared" ca="1" si="245"/>
        <v>#N/A</v>
      </c>
      <c r="AI1196" t="e">
        <f t="shared" ca="1" si="234"/>
        <v>#N/A</v>
      </c>
      <c r="AJ1196">
        <f t="shared" si="235"/>
        <v>9.988014382740711E-5</v>
      </c>
      <c r="AK1196">
        <f t="shared" si="236"/>
        <v>0</v>
      </c>
      <c r="AL1196" t="e">
        <f t="shared" ca="1" si="246"/>
        <v>#N/A</v>
      </c>
      <c r="AM1196" t="b">
        <f t="shared" si="237"/>
        <v>0</v>
      </c>
    </row>
    <row r="1197" spans="1:39" x14ac:dyDescent="0.3">
      <c r="A1197" t="s">
        <v>210</v>
      </c>
      <c r="B1197" t="s">
        <v>211</v>
      </c>
      <c r="C1197" t="s">
        <v>39</v>
      </c>
      <c r="D1197" t="s">
        <v>185</v>
      </c>
      <c r="E1197" t="s">
        <v>1353</v>
      </c>
      <c r="F1197" s="13" t="str">
        <f>_xlfn.CONCAT(wiz_6[[#This Row],[OCTY......]],",",wiz_6[[#This Row],[OS]])</f>
        <v>HENRIETTA ,NY</v>
      </c>
      <c r="G1197" t="s">
        <v>87</v>
      </c>
      <c r="H1197" t="s">
        <v>1354</v>
      </c>
      <c r="I1197" s="13" t="str">
        <f>_xlfn.CONCAT(wiz_6[[#This Row],[DCTY......]], ",",wiz_6[[#This Row],[DS]])</f>
        <v>WEST CHEST,OH</v>
      </c>
      <c r="J1197" t="str">
        <f>TRIM(CONCATENATE(wiz_6[[#This Row],[SHIPPER..................]],wiz_6[[#This Row],[ZIP2..]],wiz_6[[#This Row],[ZIP3..]]))</f>
        <v>b: ECHO GLOBAL LOGIST| 1446745069</v>
      </c>
      <c r="K1197">
        <v>1</v>
      </c>
      <c r="L1197">
        <v>1.43</v>
      </c>
      <c r="M1197">
        <v>0.28000000000000003</v>
      </c>
      <c r="N1197">
        <v>496</v>
      </c>
      <c r="O1197">
        <v>0.66</v>
      </c>
      <c r="P1197">
        <v>115</v>
      </c>
      <c r="Q1197">
        <v>0.35</v>
      </c>
      <c r="R1197">
        <v>20</v>
      </c>
      <c r="S1197">
        <v>43</v>
      </c>
      <c r="T1197">
        <v>73</v>
      </c>
      <c r="U1197">
        <v>290</v>
      </c>
      <c r="V1197">
        <v>406</v>
      </c>
      <c r="W1197">
        <v>13461</v>
      </c>
      <c r="X1197">
        <v>14467</v>
      </c>
      <c r="Y1197">
        <v>45069</v>
      </c>
      <c r="Z1197">
        <v>1.49</v>
      </c>
      <c r="AA1197">
        <f t="shared" si="238"/>
        <v>10012</v>
      </c>
      <c r="AB1197">
        <f t="shared" si="239"/>
        <v>406</v>
      </c>
      <c r="AC1197">
        <f t="shared" si="240"/>
        <v>6159</v>
      </c>
      <c r="AD1197">
        <f t="shared" si="241"/>
        <v>0.6151618058330004</v>
      </c>
      <c r="AE1197">
        <f t="shared" si="242"/>
        <v>0</v>
      </c>
      <c r="AF1197" t="e">
        <f t="shared" ca="1" si="243"/>
        <v>#N/A</v>
      </c>
      <c r="AG1197" t="e">
        <f t="shared" ca="1" si="244"/>
        <v>#N/A</v>
      </c>
      <c r="AH1197" t="e">
        <f t="shared" ca="1" si="245"/>
        <v>#N/A</v>
      </c>
      <c r="AI1197" t="e">
        <f t="shared" ca="1" si="234"/>
        <v>#N/A</v>
      </c>
      <c r="AJ1197">
        <f t="shared" si="235"/>
        <v>9.988014382740711E-5</v>
      </c>
      <c r="AK1197">
        <f t="shared" si="236"/>
        <v>0</v>
      </c>
      <c r="AL1197" t="e">
        <f t="shared" ca="1" si="246"/>
        <v>#N/A</v>
      </c>
      <c r="AM1197" t="b">
        <f t="shared" si="237"/>
        <v>0</v>
      </c>
    </row>
    <row r="1198" spans="1:39" x14ac:dyDescent="0.3">
      <c r="A1198" t="s">
        <v>37</v>
      </c>
      <c r="B1198" t="s">
        <v>38</v>
      </c>
      <c r="C1198" t="s">
        <v>39</v>
      </c>
      <c r="D1198" t="s">
        <v>185</v>
      </c>
      <c r="E1198" t="s">
        <v>1355</v>
      </c>
      <c r="F1198" s="13" t="str">
        <f>_xlfn.CONCAT(wiz_6[[#This Row],[OCTY......]],",",wiz_6[[#This Row],[OS]])</f>
        <v>ITHACA    ,NY</v>
      </c>
      <c r="G1198" t="s">
        <v>90</v>
      </c>
      <c r="H1198" t="s">
        <v>854</v>
      </c>
      <c r="I1198" s="13" t="str">
        <f>_xlfn.CONCAT(wiz_6[[#This Row],[DCTY......]], ",",wiz_6[[#This Row],[DS]])</f>
        <v>SENECA    ,SC</v>
      </c>
      <c r="J1198" t="str">
        <f>TRIM(CONCATENATE(wiz_6[[#This Row],[SHIPPER..................]],wiz_6[[#This Row],[ZIP2..]],wiz_6[[#This Row],[ZIP3..]]))</f>
        <v>b: C H ROBINSON | 1485029672</v>
      </c>
      <c r="K1198">
        <v>1</v>
      </c>
      <c r="L1198">
        <v>1.08</v>
      </c>
      <c r="M1198">
        <v>0.27</v>
      </c>
      <c r="N1198">
        <v>812</v>
      </c>
      <c r="O1198">
        <v>1.5</v>
      </c>
      <c r="P1198">
        <v>84</v>
      </c>
      <c r="Q1198">
        <v>0.3</v>
      </c>
      <c r="R1198">
        <v>-45</v>
      </c>
      <c r="S1198">
        <v>82</v>
      </c>
      <c r="T1198">
        <v>62</v>
      </c>
      <c r="U1198">
        <v>-66</v>
      </c>
      <c r="V1198">
        <v>78</v>
      </c>
      <c r="W1198">
        <v>13461</v>
      </c>
      <c r="X1198">
        <v>14850</v>
      </c>
      <c r="Y1198">
        <v>29672</v>
      </c>
      <c r="Z1198">
        <v>1.1299999999999999</v>
      </c>
      <c r="AA1198">
        <f t="shared" si="238"/>
        <v>10012</v>
      </c>
      <c r="AB1198">
        <f t="shared" si="239"/>
        <v>78</v>
      </c>
      <c r="AC1198">
        <f t="shared" si="240"/>
        <v>6159</v>
      </c>
      <c r="AD1198">
        <f t="shared" si="241"/>
        <v>0.6151618058330004</v>
      </c>
      <c r="AE1198">
        <f t="shared" si="242"/>
        <v>0</v>
      </c>
      <c r="AF1198" t="e">
        <f t="shared" ca="1" si="243"/>
        <v>#N/A</v>
      </c>
      <c r="AG1198" t="e">
        <f t="shared" ca="1" si="244"/>
        <v>#N/A</v>
      </c>
      <c r="AH1198" t="e">
        <f t="shared" ca="1" si="245"/>
        <v>#N/A</v>
      </c>
      <c r="AI1198" t="e">
        <f t="shared" ca="1" si="234"/>
        <v>#N/A</v>
      </c>
      <c r="AJ1198">
        <f t="shared" si="235"/>
        <v>9.988014382740711E-5</v>
      </c>
      <c r="AK1198">
        <f t="shared" si="236"/>
        <v>0</v>
      </c>
      <c r="AL1198" t="e">
        <f t="shared" ca="1" si="246"/>
        <v>#N/A</v>
      </c>
      <c r="AM1198" t="b">
        <f t="shared" si="237"/>
        <v>0</v>
      </c>
    </row>
    <row r="1199" spans="1:39" x14ac:dyDescent="0.3">
      <c r="A1199" t="s">
        <v>210</v>
      </c>
      <c r="B1199" t="s">
        <v>211</v>
      </c>
      <c r="C1199" t="s">
        <v>39</v>
      </c>
      <c r="D1199" t="s">
        <v>185</v>
      </c>
      <c r="E1199" t="s">
        <v>837</v>
      </c>
      <c r="F1199" s="13" t="str">
        <f>_xlfn.CONCAT(wiz_6[[#This Row],[OCTY......]],",",wiz_6[[#This Row],[OS]])</f>
        <v>ROCHESTER ,NY</v>
      </c>
      <c r="G1199" t="s">
        <v>70</v>
      </c>
      <c r="H1199" t="s">
        <v>139</v>
      </c>
      <c r="I1199" s="13" t="str">
        <f>_xlfn.CONCAT(wiz_6[[#This Row],[DCTY......]], ",",wiz_6[[#This Row],[DS]])</f>
        <v>LA VERGNE ,TN</v>
      </c>
      <c r="J1199" t="str">
        <f>TRIM(CONCATENATE(wiz_6[[#This Row],[SHIPPER..................]],wiz_6[[#This Row],[ZIP2..]],wiz_6[[#This Row],[ZIP3..]]))</f>
        <v>b: ECHO GLOBAL LOGIST| 1460137086</v>
      </c>
      <c r="K1199">
        <v>1</v>
      </c>
      <c r="L1199">
        <v>0.93</v>
      </c>
      <c r="M1199">
        <v>0.27</v>
      </c>
      <c r="N1199">
        <v>792</v>
      </c>
      <c r="O1199">
        <v>1.17</v>
      </c>
      <c r="P1199">
        <v>113</v>
      </c>
      <c r="Q1199">
        <v>0.35</v>
      </c>
      <c r="R1199">
        <v>0</v>
      </c>
      <c r="S1199">
        <v>46</v>
      </c>
      <c r="T1199">
        <v>150</v>
      </c>
      <c r="U1199">
        <v>-154</v>
      </c>
      <c r="V1199">
        <v>42</v>
      </c>
      <c r="W1199">
        <v>13461</v>
      </c>
      <c r="X1199">
        <v>14601</v>
      </c>
      <c r="Y1199">
        <v>37086</v>
      </c>
      <c r="Z1199">
        <v>0.98</v>
      </c>
      <c r="AA1199">
        <f t="shared" si="238"/>
        <v>10012</v>
      </c>
      <c r="AB1199">
        <f t="shared" si="239"/>
        <v>42</v>
      </c>
      <c r="AC1199">
        <f t="shared" si="240"/>
        <v>6159</v>
      </c>
      <c r="AD1199">
        <f t="shared" si="241"/>
        <v>0.6151618058330004</v>
      </c>
      <c r="AE1199">
        <f t="shared" si="242"/>
        <v>0</v>
      </c>
      <c r="AF1199" t="e">
        <f t="shared" ca="1" si="243"/>
        <v>#N/A</v>
      </c>
      <c r="AG1199" t="e">
        <f t="shared" ca="1" si="244"/>
        <v>#N/A</v>
      </c>
      <c r="AH1199" t="e">
        <f t="shared" ca="1" si="245"/>
        <v>#N/A</v>
      </c>
      <c r="AI1199" t="e">
        <f t="shared" ca="1" si="234"/>
        <v>#N/A</v>
      </c>
      <c r="AJ1199">
        <f t="shared" si="235"/>
        <v>9.988014382740711E-5</v>
      </c>
      <c r="AK1199">
        <f t="shared" si="236"/>
        <v>0</v>
      </c>
      <c r="AL1199" t="e">
        <f t="shared" ca="1" si="246"/>
        <v>#N/A</v>
      </c>
      <c r="AM1199" t="b">
        <f t="shared" si="237"/>
        <v>0</v>
      </c>
    </row>
    <row r="1200" spans="1:39" x14ac:dyDescent="0.3">
      <c r="A1200" t="s">
        <v>37</v>
      </c>
      <c r="B1200" t="s">
        <v>38</v>
      </c>
      <c r="C1200" t="s">
        <v>39</v>
      </c>
      <c r="D1200" t="s">
        <v>185</v>
      </c>
      <c r="E1200" t="s">
        <v>1356</v>
      </c>
      <c r="F1200" s="13" t="str">
        <f>_xlfn.CONCAT(wiz_6[[#This Row],[OCTY......]],",",wiz_6[[#This Row],[OS]])</f>
        <v>LIVERPOOL ,NY</v>
      </c>
      <c r="G1200" t="s">
        <v>68</v>
      </c>
      <c r="H1200" t="s">
        <v>716</v>
      </c>
      <c r="I1200" s="13" t="str">
        <f>_xlfn.CONCAT(wiz_6[[#This Row],[DCTY......]], ",",wiz_6[[#This Row],[DS]])</f>
        <v>FAYETTEVIL,NC</v>
      </c>
      <c r="J1200" t="str">
        <f>TRIM(CONCATENATE(wiz_6[[#This Row],[SHIPPER..................]],wiz_6[[#This Row],[ZIP2..]],wiz_6[[#This Row],[ZIP3..]]))</f>
        <v>b: C H ROBINSON | 1308828301</v>
      </c>
      <c r="K1200">
        <v>1</v>
      </c>
      <c r="L1200">
        <v>1</v>
      </c>
      <c r="M1200">
        <v>0.28000000000000003</v>
      </c>
      <c r="N1200">
        <v>705</v>
      </c>
      <c r="O1200">
        <v>1.92</v>
      </c>
      <c r="P1200">
        <v>49</v>
      </c>
      <c r="Q1200">
        <v>0.25</v>
      </c>
      <c r="R1200">
        <v>-44</v>
      </c>
      <c r="S1200">
        <v>-167</v>
      </c>
      <c r="T1200">
        <v>-74</v>
      </c>
      <c r="U1200">
        <v>0</v>
      </c>
      <c r="V1200">
        <v>-241</v>
      </c>
      <c r="W1200">
        <v>13461</v>
      </c>
      <c r="X1200">
        <v>13088</v>
      </c>
      <c r="Y1200">
        <v>28301</v>
      </c>
      <c r="Z1200">
        <v>1.06</v>
      </c>
      <c r="AA1200">
        <f t="shared" si="238"/>
        <v>10012</v>
      </c>
      <c r="AB1200">
        <f t="shared" si="239"/>
        <v>-241</v>
      </c>
      <c r="AC1200">
        <f t="shared" si="240"/>
        <v>6159</v>
      </c>
      <c r="AD1200">
        <f t="shared" si="241"/>
        <v>0.6151618058330004</v>
      </c>
      <c r="AE1200">
        <f t="shared" si="242"/>
        <v>0</v>
      </c>
      <c r="AF1200" t="e">
        <f t="shared" ca="1" si="243"/>
        <v>#N/A</v>
      </c>
      <c r="AG1200" t="e">
        <f t="shared" ca="1" si="244"/>
        <v>#N/A</v>
      </c>
      <c r="AH1200" t="e">
        <f t="shared" ca="1" si="245"/>
        <v>#N/A</v>
      </c>
      <c r="AI1200" t="e">
        <f t="shared" ca="1" si="234"/>
        <v>#N/A</v>
      </c>
      <c r="AJ1200">
        <f t="shared" si="235"/>
        <v>9.988014382740711E-5</v>
      </c>
      <c r="AK1200">
        <f t="shared" si="236"/>
        <v>0</v>
      </c>
      <c r="AL1200" t="e">
        <f t="shared" ca="1" si="246"/>
        <v>#N/A</v>
      </c>
      <c r="AM1200" t="b">
        <f t="shared" si="237"/>
        <v>0</v>
      </c>
    </row>
    <row r="1201" spans="1:39" x14ac:dyDescent="0.3">
      <c r="A1201" t="s">
        <v>37</v>
      </c>
      <c r="B1201" t="s">
        <v>38</v>
      </c>
      <c r="C1201" t="s">
        <v>39</v>
      </c>
      <c r="D1201" t="s">
        <v>87</v>
      </c>
      <c r="E1201" t="s">
        <v>239</v>
      </c>
      <c r="F1201" s="13" t="str">
        <f>_xlfn.CONCAT(wiz_6[[#This Row],[OCTY......]],",",wiz_6[[#This Row],[OS]])</f>
        <v>AKRON     ,OH</v>
      </c>
      <c r="G1201" t="s">
        <v>40</v>
      </c>
      <c r="H1201" t="s">
        <v>320</v>
      </c>
      <c r="I1201" s="13" t="str">
        <f>_xlfn.CONCAT(wiz_6[[#This Row],[DCTY......]], ",",wiz_6[[#This Row],[DS]])</f>
        <v>MC CALLA  ,AL</v>
      </c>
      <c r="J1201" t="str">
        <f>TRIM(CONCATENATE(wiz_6[[#This Row],[SHIPPER..................]],wiz_6[[#This Row],[ZIP2..]],wiz_6[[#This Row],[ZIP3..]]))</f>
        <v>b: C H ROBINSON | 4430135111</v>
      </c>
      <c r="K1201">
        <v>1</v>
      </c>
      <c r="L1201">
        <v>1.52</v>
      </c>
      <c r="M1201">
        <v>0.28000000000000003</v>
      </c>
      <c r="N1201">
        <v>721</v>
      </c>
      <c r="O1201">
        <v>0.96</v>
      </c>
      <c r="P1201">
        <v>0</v>
      </c>
      <c r="Q1201">
        <v>0.25</v>
      </c>
      <c r="R1201">
        <v>-50</v>
      </c>
      <c r="S1201">
        <v>9</v>
      </c>
      <c r="T1201">
        <v>154</v>
      </c>
      <c r="U1201">
        <v>-68</v>
      </c>
      <c r="V1201">
        <v>95</v>
      </c>
      <c r="W1201">
        <v>44301</v>
      </c>
      <c r="X1201">
        <v>44301</v>
      </c>
      <c r="Y1201">
        <v>35111</v>
      </c>
      <c r="Z1201">
        <v>1.58</v>
      </c>
      <c r="AA1201">
        <f t="shared" si="238"/>
        <v>10012</v>
      </c>
      <c r="AB1201">
        <f t="shared" si="239"/>
        <v>95</v>
      </c>
      <c r="AC1201">
        <f t="shared" si="240"/>
        <v>6159</v>
      </c>
      <c r="AD1201">
        <f t="shared" si="241"/>
        <v>0.6151618058330004</v>
      </c>
      <c r="AE1201">
        <f t="shared" si="242"/>
        <v>0</v>
      </c>
      <c r="AF1201" t="e">
        <f t="shared" ca="1" si="243"/>
        <v>#N/A</v>
      </c>
      <c r="AG1201" t="e">
        <f t="shared" ca="1" si="244"/>
        <v>#N/A</v>
      </c>
      <c r="AH1201" t="e">
        <f t="shared" ca="1" si="245"/>
        <v>#N/A</v>
      </c>
      <c r="AI1201" t="e">
        <f t="shared" ca="1" si="234"/>
        <v>#N/A</v>
      </c>
      <c r="AJ1201">
        <f t="shared" si="235"/>
        <v>9.988014382740711E-5</v>
      </c>
      <c r="AK1201">
        <f t="shared" si="236"/>
        <v>0</v>
      </c>
      <c r="AL1201" t="e">
        <f t="shared" ca="1" si="246"/>
        <v>#N/A</v>
      </c>
      <c r="AM1201" t="b">
        <f t="shared" si="237"/>
        <v>0</v>
      </c>
    </row>
    <row r="1202" spans="1:39" x14ac:dyDescent="0.3">
      <c r="A1202" t="s">
        <v>92</v>
      </c>
      <c r="B1202" t="s">
        <v>93</v>
      </c>
      <c r="C1202" t="s">
        <v>39</v>
      </c>
      <c r="D1202" t="s">
        <v>87</v>
      </c>
      <c r="E1202" t="s">
        <v>1357</v>
      </c>
      <c r="F1202" s="13" t="str">
        <f>_xlfn.CONCAT(wiz_6[[#This Row],[OCTY......]],",",wiz_6[[#This Row],[OS]])</f>
        <v>MOGADORE  ,OH</v>
      </c>
      <c r="G1202" t="s">
        <v>40</v>
      </c>
      <c r="H1202" t="s">
        <v>916</v>
      </c>
      <c r="I1202" s="13" t="str">
        <f>_xlfn.CONCAT(wiz_6[[#This Row],[DCTY......]], ",",wiz_6[[#This Row],[DS]])</f>
        <v>BESSEMER  ,AL</v>
      </c>
      <c r="J1202" t="str">
        <f>TRIM(CONCATENATE(wiz_6[[#This Row],[SHIPPER..................]],wiz_6[[#This Row],[ZIP2..]],wiz_6[[#This Row],[ZIP3..]]))</f>
        <v>GEORGIA PACIFIC CPG F| 4426035020</v>
      </c>
      <c r="K1202">
        <v>1</v>
      </c>
      <c r="L1202">
        <v>1.83</v>
      </c>
      <c r="M1202">
        <v>0.3</v>
      </c>
      <c r="N1202">
        <v>707</v>
      </c>
      <c r="O1202">
        <v>1.61</v>
      </c>
      <c r="P1202">
        <v>105</v>
      </c>
      <c r="Q1202">
        <v>0.35</v>
      </c>
      <c r="R1202">
        <v>-61</v>
      </c>
      <c r="S1202">
        <v>-46</v>
      </c>
      <c r="T1202">
        <v>0</v>
      </c>
      <c r="U1202">
        <v>153</v>
      </c>
      <c r="V1202">
        <v>107</v>
      </c>
      <c r="W1202">
        <v>43055</v>
      </c>
      <c r="X1202">
        <v>44260</v>
      </c>
      <c r="Y1202">
        <v>35020</v>
      </c>
      <c r="Z1202">
        <v>1.91</v>
      </c>
      <c r="AA1202">
        <f t="shared" si="238"/>
        <v>10012</v>
      </c>
      <c r="AB1202">
        <f t="shared" si="239"/>
        <v>107</v>
      </c>
      <c r="AC1202">
        <f t="shared" si="240"/>
        <v>6159</v>
      </c>
      <c r="AD1202">
        <f t="shared" si="241"/>
        <v>0.6151618058330004</v>
      </c>
      <c r="AE1202">
        <f t="shared" si="242"/>
        <v>0</v>
      </c>
      <c r="AF1202" t="e">
        <f t="shared" ca="1" si="243"/>
        <v>#N/A</v>
      </c>
      <c r="AG1202" t="e">
        <f t="shared" ca="1" si="244"/>
        <v>#N/A</v>
      </c>
      <c r="AH1202" t="e">
        <f t="shared" ca="1" si="245"/>
        <v>#N/A</v>
      </c>
      <c r="AI1202" t="e">
        <f t="shared" ca="1" si="234"/>
        <v>#N/A</v>
      </c>
      <c r="AJ1202">
        <f t="shared" si="235"/>
        <v>9.988014382740711E-5</v>
      </c>
      <c r="AK1202">
        <f t="shared" si="236"/>
        <v>0</v>
      </c>
      <c r="AL1202" t="e">
        <f t="shared" ca="1" si="246"/>
        <v>#N/A</v>
      </c>
      <c r="AM1202" t="b">
        <f t="shared" si="237"/>
        <v>0</v>
      </c>
    </row>
    <row r="1203" spans="1:39" x14ac:dyDescent="0.3">
      <c r="A1203" t="s">
        <v>37</v>
      </c>
      <c r="B1203" t="s">
        <v>38</v>
      </c>
      <c r="C1203" t="s">
        <v>39</v>
      </c>
      <c r="D1203" t="s">
        <v>87</v>
      </c>
      <c r="E1203" t="s">
        <v>239</v>
      </c>
      <c r="F1203" s="13" t="str">
        <f>_xlfn.CONCAT(wiz_6[[#This Row],[OCTY......]],",",wiz_6[[#This Row],[OS]])</f>
        <v>AKRON     ,OH</v>
      </c>
      <c r="G1203" t="s">
        <v>50</v>
      </c>
      <c r="H1203" t="s">
        <v>454</v>
      </c>
      <c r="I1203" s="13" t="str">
        <f>_xlfn.CONCAT(wiz_6[[#This Row],[DCTY......]], ",",wiz_6[[#This Row],[DS]])</f>
        <v>FAIRBURN  ,GA</v>
      </c>
      <c r="J1203" t="str">
        <f>TRIM(CONCATENATE(wiz_6[[#This Row],[SHIPPER..................]],wiz_6[[#This Row],[ZIP2..]],wiz_6[[#This Row],[ZIP3..]]))</f>
        <v>b: C H ROBINSON | 4430130213</v>
      </c>
      <c r="K1203">
        <v>1</v>
      </c>
      <c r="L1203">
        <v>1.41</v>
      </c>
      <c r="M1203">
        <v>0.27</v>
      </c>
      <c r="N1203">
        <v>712</v>
      </c>
      <c r="O1203">
        <v>0.63</v>
      </c>
      <c r="P1203">
        <v>21</v>
      </c>
      <c r="Q1203">
        <v>0.25</v>
      </c>
      <c r="R1203">
        <v>-43</v>
      </c>
      <c r="S1203">
        <v>9</v>
      </c>
      <c r="T1203">
        <v>232</v>
      </c>
      <c r="U1203">
        <v>-61</v>
      </c>
      <c r="V1203">
        <v>180</v>
      </c>
      <c r="W1203">
        <v>44256</v>
      </c>
      <c r="X1203">
        <v>44301</v>
      </c>
      <c r="Y1203">
        <v>30213</v>
      </c>
      <c r="Z1203">
        <v>1.46</v>
      </c>
      <c r="AA1203">
        <f t="shared" si="238"/>
        <v>10012</v>
      </c>
      <c r="AB1203">
        <f t="shared" si="239"/>
        <v>180</v>
      </c>
      <c r="AC1203">
        <f t="shared" si="240"/>
        <v>6159</v>
      </c>
      <c r="AD1203">
        <f t="shared" si="241"/>
        <v>0.6151618058330004</v>
      </c>
      <c r="AE1203">
        <f t="shared" si="242"/>
        <v>0</v>
      </c>
      <c r="AF1203" t="e">
        <f t="shared" ca="1" si="243"/>
        <v>#N/A</v>
      </c>
      <c r="AG1203" t="e">
        <f t="shared" ca="1" si="244"/>
        <v>#N/A</v>
      </c>
      <c r="AH1203" t="e">
        <f t="shared" ca="1" si="245"/>
        <v>#N/A</v>
      </c>
      <c r="AI1203" t="e">
        <f t="shared" ca="1" si="234"/>
        <v>#N/A</v>
      </c>
      <c r="AJ1203">
        <f t="shared" si="235"/>
        <v>9.988014382740711E-5</v>
      </c>
      <c r="AK1203">
        <f t="shared" si="236"/>
        <v>0</v>
      </c>
      <c r="AL1203" t="e">
        <f t="shared" ca="1" si="246"/>
        <v>#N/A</v>
      </c>
      <c r="AM1203" t="b">
        <f t="shared" si="237"/>
        <v>0</v>
      </c>
    </row>
    <row r="1204" spans="1:39" x14ac:dyDescent="0.3">
      <c r="A1204" t="s">
        <v>92</v>
      </c>
      <c r="B1204" t="s">
        <v>93</v>
      </c>
      <c r="C1204" t="s">
        <v>39</v>
      </c>
      <c r="D1204" t="s">
        <v>87</v>
      </c>
      <c r="E1204" t="s">
        <v>239</v>
      </c>
      <c r="F1204" s="13" t="str">
        <f>_xlfn.CONCAT(wiz_6[[#This Row],[OCTY......]],",",wiz_6[[#This Row],[OS]])</f>
        <v>AKRON     ,OH</v>
      </c>
      <c r="G1204" t="s">
        <v>50</v>
      </c>
      <c r="H1204" t="s">
        <v>223</v>
      </c>
      <c r="I1204" s="13" t="str">
        <f>_xlfn.CONCAT(wiz_6[[#This Row],[DCTY......]], ",",wiz_6[[#This Row],[DS]])</f>
        <v>ATLANTA   ,GA</v>
      </c>
      <c r="J1204" t="str">
        <f>TRIM(CONCATENATE(wiz_6[[#This Row],[SHIPPER..................]],wiz_6[[#This Row],[ZIP2..]],wiz_6[[#This Row],[ZIP3..]]))</f>
        <v>GEORGIA PACIFIC CPG F| 4430130301</v>
      </c>
      <c r="K1204">
        <v>2</v>
      </c>
      <c r="L1204">
        <v>1.77</v>
      </c>
      <c r="M1204">
        <v>0.3</v>
      </c>
      <c r="N1204">
        <v>657</v>
      </c>
      <c r="O1204">
        <v>1.73</v>
      </c>
      <c r="P1204">
        <v>58</v>
      </c>
      <c r="Q1204">
        <v>0.28000000000000003</v>
      </c>
      <c r="R1204">
        <v>-57</v>
      </c>
      <c r="S1204">
        <v>-89</v>
      </c>
      <c r="T1204">
        <v>-81</v>
      </c>
      <c r="U1204">
        <v>165</v>
      </c>
      <c r="V1204">
        <v>-5</v>
      </c>
      <c r="W1204">
        <v>44720</v>
      </c>
      <c r="X1204">
        <v>44301</v>
      </c>
      <c r="Y1204">
        <v>30301</v>
      </c>
      <c r="Z1204">
        <v>1.85</v>
      </c>
      <c r="AA1204">
        <f t="shared" si="238"/>
        <v>10012</v>
      </c>
      <c r="AB1204">
        <f t="shared" si="239"/>
        <v>-10</v>
      </c>
      <c r="AC1204">
        <f t="shared" si="240"/>
        <v>6159</v>
      </c>
      <c r="AD1204">
        <f t="shared" si="241"/>
        <v>0.6151618058330004</v>
      </c>
      <c r="AE1204">
        <f t="shared" si="242"/>
        <v>0</v>
      </c>
      <c r="AF1204" t="e">
        <f t="shared" ca="1" si="243"/>
        <v>#N/A</v>
      </c>
      <c r="AG1204" t="e">
        <f t="shared" ca="1" si="244"/>
        <v>#N/A</v>
      </c>
      <c r="AH1204" t="e">
        <f t="shared" ca="1" si="245"/>
        <v>#N/A</v>
      </c>
      <c r="AI1204" t="e">
        <f t="shared" ca="1" si="234"/>
        <v>#N/A</v>
      </c>
      <c r="AJ1204">
        <f t="shared" si="235"/>
        <v>1.9976028765481422E-4</v>
      </c>
      <c r="AK1204">
        <f t="shared" si="236"/>
        <v>0</v>
      </c>
      <c r="AL1204" t="e">
        <f t="shared" ca="1" si="246"/>
        <v>#N/A</v>
      </c>
      <c r="AM1204" t="b">
        <f t="shared" si="237"/>
        <v>0</v>
      </c>
    </row>
    <row r="1205" spans="1:39" x14ac:dyDescent="0.3">
      <c r="A1205" t="s">
        <v>92</v>
      </c>
      <c r="B1205" t="s">
        <v>93</v>
      </c>
      <c r="C1205" t="s">
        <v>39</v>
      </c>
      <c r="D1205" t="s">
        <v>87</v>
      </c>
      <c r="E1205" t="s">
        <v>1357</v>
      </c>
      <c r="F1205" s="13" t="str">
        <f>_xlfn.CONCAT(wiz_6[[#This Row],[OCTY......]],",",wiz_6[[#This Row],[OS]])</f>
        <v>MOGADORE  ,OH</v>
      </c>
      <c r="G1205" t="s">
        <v>50</v>
      </c>
      <c r="H1205" t="s">
        <v>447</v>
      </c>
      <c r="I1205" s="13" t="str">
        <f>_xlfn.CONCAT(wiz_6[[#This Row],[DCTY......]], ",",wiz_6[[#This Row],[DS]])</f>
        <v>COVINGTON ,GA</v>
      </c>
      <c r="J1205" t="str">
        <f>TRIM(CONCATENATE(wiz_6[[#This Row],[SHIPPER..................]],wiz_6[[#This Row],[ZIP2..]],wiz_6[[#This Row],[ZIP3..]]))</f>
        <v>GEORGIA PACIFIC CPG F| 4426030209</v>
      </c>
      <c r="K1205">
        <v>2</v>
      </c>
      <c r="L1205">
        <v>1.77</v>
      </c>
      <c r="M1205">
        <v>0.3</v>
      </c>
      <c r="N1205">
        <v>691</v>
      </c>
      <c r="O1205">
        <v>2.08</v>
      </c>
      <c r="P1205">
        <v>26</v>
      </c>
      <c r="Q1205">
        <v>0.25</v>
      </c>
      <c r="R1205">
        <v>-22</v>
      </c>
      <c r="S1205">
        <v>-46</v>
      </c>
      <c r="T1205">
        <v>-164</v>
      </c>
      <c r="U1205">
        <v>115</v>
      </c>
      <c r="V1205">
        <v>-95</v>
      </c>
      <c r="W1205">
        <v>44601</v>
      </c>
      <c r="X1205">
        <v>44260</v>
      </c>
      <c r="Y1205">
        <v>30209</v>
      </c>
      <c r="Z1205">
        <v>1.85</v>
      </c>
      <c r="AA1205">
        <f t="shared" si="238"/>
        <v>10012</v>
      </c>
      <c r="AB1205">
        <f t="shared" si="239"/>
        <v>-190</v>
      </c>
      <c r="AC1205">
        <f t="shared" si="240"/>
        <v>6159</v>
      </c>
      <c r="AD1205">
        <f t="shared" si="241"/>
        <v>0.6151618058330004</v>
      </c>
      <c r="AE1205">
        <f t="shared" si="242"/>
        <v>0</v>
      </c>
      <c r="AF1205" t="e">
        <f t="shared" ca="1" si="243"/>
        <v>#N/A</v>
      </c>
      <c r="AG1205" t="e">
        <f t="shared" ca="1" si="244"/>
        <v>#N/A</v>
      </c>
      <c r="AH1205" t="e">
        <f t="shared" ca="1" si="245"/>
        <v>#N/A</v>
      </c>
      <c r="AI1205" t="e">
        <f t="shared" ca="1" si="234"/>
        <v>#N/A</v>
      </c>
      <c r="AJ1205">
        <f t="shared" si="235"/>
        <v>1.9976028765481422E-4</v>
      </c>
      <c r="AK1205">
        <f t="shared" si="236"/>
        <v>0</v>
      </c>
      <c r="AL1205" t="e">
        <f t="shared" ca="1" si="246"/>
        <v>#N/A</v>
      </c>
      <c r="AM1205" t="b">
        <f t="shared" si="237"/>
        <v>0</v>
      </c>
    </row>
    <row r="1206" spans="1:39" x14ac:dyDescent="0.3">
      <c r="A1206" t="s">
        <v>92</v>
      </c>
      <c r="B1206" t="s">
        <v>93</v>
      </c>
      <c r="C1206" t="s">
        <v>39</v>
      </c>
      <c r="D1206" t="s">
        <v>87</v>
      </c>
      <c r="E1206" t="s">
        <v>1357</v>
      </c>
      <c r="F1206" s="13" t="str">
        <f>_xlfn.CONCAT(wiz_6[[#This Row],[OCTY......]],",",wiz_6[[#This Row],[OS]])</f>
        <v>MOGADORE  ,OH</v>
      </c>
      <c r="G1206" t="s">
        <v>50</v>
      </c>
      <c r="H1206" t="s">
        <v>313</v>
      </c>
      <c r="I1206" s="13" t="str">
        <f>_xlfn.CONCAT(wiz_6[[#This Row],[DCTY......]], ",",wiz_6[[#This Row],[DS]])</f>
        <v>LITHIA SPR,GA</v>
      </c>
      <c r="J1206" t="str">
        <f>TRIM(CONCATENATE(wiz_6[[#This Row],[SHIPPER..................]],wiz_6[[#This Row],[ZIP2..]],wiz_6[[#This Row],[ZIP3..]]))</f>
        <v>GEORGIA PACIFIC CPG F| 4426030057</v>
      </c>
      <c r="K1206">
        <v>1</v>
      </c>
      <c r="L1206">
        <v>1.77</v>
      </c>
      <c r="M1206">
        <v>0.28000000000000003</v>
      </c>
      <c r="N1206">
        <v>655</v>
      </c>
      <c r="O1206">
        <v>0.92</v>
      </c>
      <c r="P1206">
        <v>29</v>
      </c>
      <c r="Q1206">
        <v>0.25</v>
      </c>
      <c r="R1206">
        <v>-48</v>
      </c>
      <c r="S1206">
        <v>-46</v>
      </c>
      <c r="T1206">
        <v>111</v>
      </c>
      <c r="U1206">
        <v>156</v>
      </c>
      <c r="V1206">
        <v>221</v>
      </c>
      <c r="W1206">
        <v>44122</v>
      </c>
      <c r="X1206">
        <v>44260</v>
      </c>
      <c r="Y1206">
        <v>30057</v>
      </c>
      <c r="Z1206">
        <v>1.83</v>
      </c>
      <c r="AA1206">
        <f t="shared" si="238"/>
        <v>10012</v>
      </c>
      <c r="AB1206">
        <f t="shared" si="239"/>
        <v>221</v>
      </c>
      <c r="AC1206">
        <f t="shared" si="240"/>
        <v>6159</v>
      </c>
      <c r="AD1206">
        <f t="shared" si="241"/>
        <v>0.6151618058330004</v>
      </c>
      <c r="AE1206">
        <f t="shared" si="242"/>
        <v>0</v>
      </c>
      <c r="AF1206" t="e">
        <f t="shared" ca="1" si="243"/>
        <v>#N/A</v>
      </c>
      <c r="AG1206" t="e">
        <f t="shared" ca="1" si="244"/>
        <v>#N/A</v>
      </c>
      <c r="AH1206" t="e">
        <f t="shared" ca="1" si="245"/>
        <v>#N/A</v>
      </c>
      <c r="AI1206" t="e">
        <f t="shared" ca="1" si="234"/>
        <v>#N/A</v>
      </c>
      <c r="AJ1206">
        <f t="shared" si="235"/>
        <v>9.988014382740711E-5</v>
      </c>
      <c r="AK1206">
        <f t="shared" si="236"/>
        <v>0</v>
      </c>
      <c r="AL1206" t="e">
        <f t="shared" ca="1" si="246"/>
        <v>#N/A</v>
      </c>
      <c r="AM1206" t="b">
        <f t="shared" si="237"/>
        <v>0</v>
      </c>
    </row>
    <row r="1207" spans="1:39" x14ac:dyDescent="0.3">
      <c r="A1207" t="s">
        <v>92</v>
      </c>
      <c r="B1207" t="s">
        <v>93</v>
      </c>
      <c r="C1207" t="s">
        <v>39</v>
      </c>
      <c r="D1207" t="s">
        <v>87</v>
      </c>
      <c r="E1207" t="s">
        <v>1357</v>
      </c>
      <c r="F1207" s="13" t="str">
        <f>_xlfn.CONCAT(wiz_6[[#This Row],[OCTY......]],",",wiz_6[[#This Row],[OS]])</f>
        <v>MOGADORE  ,OH</v>
      </c>
      <c r="G1207" t="s">
        <v>50</v>
      </c>
      <c r="H1207" t="s">
        <v>51</v>
      </c>
      <c r="I1207" s="13" t="str">
        <f>_xlfn.CONCAT(wiz_6[[#This Row],[DCTY......]], ",",wiz_6[[#This Row],[DS]])</f>
        <v>NEWNAN    ,GA</v>
      </c>
      <c r="J1207" t="str">
        <f>TRIM(CONCATENATE(wiz_6[[#This Row],[SHIPPER..................]],wiz_6[[#This Row],[ZIP2..]],wiz_6[[#This Row],[ZIP3..]]))</f>
        <v>GEORGIA PACIFIC CPG F| 4426030263</v>
      </c>
      <c r="K1207">
        <v>1</v>
      </c>
      <c r="L1207">
        <v>1.77</v>
      </c>
      <c r="M1207">
        <v>0.24</v>
      </c>
      <c r="N1207">
        <v>697</v>
      </c>
      <c r="O1207">
        <v>1.39</v>
      </c>
      <c r="P1207">
        <v>54</v>
      </c>
      <c r="Q1207">
        <v>0.3</v>
      </c>
      <c r="R1207">
        <v>-24</v>
      </c>
      <c r="S1207">
        <v>-46</v>
      </c>
      <c r="T1207">
        <v>0</v>
      </c>
      <c r="U1207">
        <v>162</v>
      </c>
      <c r="V1207">
        <v>116</v>
      </c>
      <c r="W1207">
        <v>44077</v>
      </c>
      <c r="X1207">
        <v>44260</v>
      </c>
      <c r="Y1207">
        <v>30263</v>
      </c>
      <c r="Z1207">
        <v>1.79</v>
      </c>
      <c r="AA1207">
        <f t="shared" si="238"/>
        <v>10012</v>
      </c>
      <c r="AB1207">
        <f t="shared" si="239"/>
        <v>116</v>
      </c>
      <c r="AC1207">
        <f t="shared" si="240"/>
        <v>6159</v>
      </c>
      <c r="AD1207">
        <f t="shared" si="241"/>
        <v>0.6151618058330004</v>
      </c>
      <c r="AE1207">
        <f t="shared" si="242"/>
        <v>0</v>
      </c>
      <c r="AF1207" t="e">
        <f t="shared" ca="1" si="243"/>
        <v>#N/A</v>
      </c>
      <c r="AG1207" t="e">
        <f t="shared" ca="1" si="244"/>
        <v>#N/A</v>
      </c>
      <c r="AH1207" t="e">
        <f t="shared" ca="1" si="245"/>
        <v>#N/A</v>
      </c>
      <c r="AI1207" t="e">
        <f t="shared" ca="1" si="234"/>
        <v>#N/A</v>
      </c>
      <c r="AJ1207">
        <f t="shared" si="235"/>
        <v>9.988014382740711E-5</v>
      </c>
      <c r="AK1207">
        <f t="shared" si="236"/>
        <v>0</v>
      </c>
      <c r="AL1207" t="e">
        <f t="shared" ca="1" si="246"/>
        <v>#N/A</v>
      </c>
      <c r="AM1207" t="b">
        <f t="shared" si="237"/>
        <v>0</v>
      </c>
    </row>
    <row r="1208" spans="1:39" x14ac:dyDescent="0.3">
      <c r="A1208" t="s">
        <v>217</v>
      </c>
      <c r="B1208" t="s">
        <v>218</v>
      </c>
      <c r="C1208" t="s">
        <v>39</v>
      </c>
      <c r="D1208" t="s">
        <v>87</v>
      </c>
      <c r="E1208" t="s">
        <v>1358</v>
      </c>
      <c r="F1208" s="13" t="str">
        <f>_xlfn.CONCAT(wiz_6[[#This Row],[OCTY......]],",",wiz_6[[#This Row],[OS]])</f>
        <v>TALLMADGE ,OH</v>
      </c>
      <c r="G1208" t="s">
        <v>50</v>
      </c>
      <c r="H1208" t="s">
        <v>337</v>
      </c>
      <c r="I1208" s="13" t="str">
        <f>_xlfn.CONCAT(wiz_6[[#This Row],[DCTY......]], ",",wiz_6[[#This Row],[DS]])</f>
        <v>PALMETTO  ,GA</v>
      </c>
      <c r="J1208" t="str">
        <f>TRIM(CONCATENATE(wiz_6[[#This Row],[SHIPPER..................]],wiz_6[[#This Row],[ZIP2..]],wiz_6[[#This Row],[ZIP3..]]))</f>
        <v>OWENS CORNING SALES | 4427830268</v>
      </c>
      <c r="K1208">
        <v>1</v>
      </c>
      <c r="L1208">
        <v>1.82</v>
      </c>
      <c r="M1208">
        <v>0.19</v>
      </c>
      <c r="N1208">
        <v>676</v>
      </c>
      <c r="O1208">
        <v>1.58</v>
      </c>
      <c r="P1208">
        <v>131</v>
      </c>
      <c r="Q1208">
        <v>0.35</v>
      </c>
      <c r="R1208">
        <v>16</v>
      </c>
      <c r="S1208">
        <v>-115</v>
      </c>
      <c r="T1208">
        <v>-45</v>
      </c>
      <c r="U1208">
        <v>141</v>
      </c>
      <c r="V1208">
        <v>-19</v>
      </c>
      <c r="W1208">
        <v>43125</v>
      </c>
      <c r="X1208">
        <v>44278</v>
      </c>
      <c r="Y1208">
        <v>30268</v>
      </c>
      <c r="Z1208">
        <v>1.79</v>
      </c>
      <c r="AA1208">
        <f t="shared" si="238"/>
        <v>10012</v>
      </c>
      <c r="AB1208">
        <f t="shared" si="239"/>
        <v>-19</v>
      </c>
      <c r="AC1208">
        <f t="shared" si="240"/>
        <v>6159</v>
      </c>
      <c r="AD1208">
        <f t="shared" si="241"/>
        <v>0.6151618058330004</v>
      </c>
      <c r="AE1208">
        <f t="shared" si="242"/>
        <v>0</v>
      </c>
      <c r="AF1208" t="e">
        <f t="shared" ca="1" si="243"/>
        <v>#N/A</v>
      </c>
      <c r="AG1208" t="e">
        <f t="shared" ca="1" si="244"/>
        <v>#N/A</v>
      </c>
      <c r="AH1208" t="e">
        <f t="shared" ca="1" si="245"/>
        <v>#N/A</v>
      </c>
      <c r="AI1208" t="e">
        <f t="shared" ca="1" si="234"/>
        <v>#N/A</v>
      </c>
      <c r="AJ1208">
        <f t="shared" si="235"/>
        <v>9.988014382740711E-5</v>
      </c>
      <c r="AK1208">
        <f t="shared" si="236"/>
        <v>0</v>
      </c>
      <c r="AL1208" t="e">
        <f t="shared" ca="1" si="246"/>
        <v>#N/A</v>
      </c>
      <c r="AM1208" t="b">
        <f t="shared" si="237"/>
        <v>0</v>
      </c>
    </row>
    <row r="1209" spans="1:39" x14ac:dyDescent="0.3">
      <c r="A1209" t="s">
        <v>217</v>
      </c>
      <c r="B1209" t="s">
        <v>218</v>
      </c>
      <c r="C1209" t="s">
        <v>39</v>
      </c>
      <c r="D1209" t="s">
        <v>87</v>
      </c>
      <c r="E1209" t="s">
        <v>1358</v>
      </c>
      <c r="F1209" s="13" t="str">
        <f>_xlfn.CONCAT(wiz_6[[#This Row],[OCTY......]],",",wiz_6[[#This Row],[OS]])</f>
        <v>TALLMADGE ,OH</v>
      </c>
      <c r="G1209" t="s">
        <v>50</v>
      </c>
      <c r="H1209" t="s">
        <v>836</v>
      </c>
      <c r="I1209" s="13" t="str">
        <f>_xlfn.CONCAT(wiz_6[[#This Row],[DCTY......]], ",",wiz_6[[#This Row],[DS]])</f>
        <v>MONTICELLO,GA</v>
      </c>
      <c r="J1209" t="str">
        <f>TRIM(CONCATENATE(wiz_6[[#This Row],[SHIPPER..................]],wiz_6[[#This Row],[ZIP2..]],wiz_6[[#This Row],[ZIP3..]]))</f>
        <v>OWENS CORNING SALES | 4427831064</v>
      </c>
      <c r="K1209">
        <v>1</v>
      </c>
      <c r="L1209">
        <v>1.82</v>
      </c>
      <c r="M1209">
        <v>0.18</v>
      </c>
      <c r="N1209">
        <v>703</v>
      </c>
      <c r="O1209">
        <v>1.61</v>
      </c>
      <c r="P1209">
        <v>103</v>
      </c>
      <c r="Q1209">
        <v>0.35</v>
      </c>
      <c r="R1209">
        <v>62</v>
      </c>
      <c r="S1209">
        <v>-115</v>
      </c>
      <c r="T1209">
        <v>0</v>
      </c>
      <c r="U1209">
        <v>114</v>
      </c>
      <c r="V1209">
        <v>-1</v>
      </c>
      <c r="W1209">
        <v>43055</v>
      </c>
      <c r="X1209">
        <v>44278</v>
      </c>
      <c r="Y1209">
        <v>31064</v>
      </c>
      <c r="Z1209">
        <v>1.78</v>
      </c>
      <c r="AA1209">
        <f t="shared" si="238"/>
        <v>10012</v>
      </c>
      <c r="AB1209">
        <f t="shared" si="239"/>
        <v>-1</v>
      </c>
      <c r="AC1209">
        <f t="shared" si="240"/>
        <v>6159</v>
      </c>
      <c r="AD1209">
        <f t="shared" si="241"/>
        <v>0.6151618058330004</v>
      </c>
      <c r="AE1209">
        <f t="shared" si="242"/>
        <v>0</v>
      </c>
      <c r="AF1209" t="e">
        <f t="shared" ca="1" si="243"/>
        <v>#N/A</v>
      </c>
      <c r="AG1209" t="e">
        <f t="shared" ca="1" si="244"/>
        <v>#N/A</v>
      </c>
      <c r="AH1209" t="e">
        <f t="shared" ca="1" si="245"/>
        <v>#N/A</v>
      </c>
      <c r="AI1209" t="e">
        <f t="shared" ca="1" si="234"/>
        <v>#N/A</v>
      </c>
      <c r="AJ1209">
        <f t="shared" si="235"/>
        <v>9.988014382740711E-5</v>
      </c>
      <c r="AK1209">
        <f t="shared" si="236"/>
        <v>0</v>
      </c>
      <c r="AL1209" t="e">
        <f t="shared" ca="1" si="246"/>
        <v>#N/A</v>
      </c>
      <c r="AM1209" t="b">
        <f t="shared" si="237"/>
        <v>0</v>
      </c>
    </row>
    <row r="1210" spans="1:39" x14ac:dyDescent="0.3">
      <c r="A1210" t="s">
        <v>78</v>
      </c>
      <c r="B1210" t="s">
        <v>79</v>
      </c>
      <c r="C1210" t="s">
        <v>39</v>
      </c>
      <c r="D1210" t="s">
        <v>87</v>
      </c>
      <c r="E1210" t="s">
        <v>227</v>
      </c>
      <c r="F1210" s="13" t="str">
        <f>_xlfn.CONCAT(wiz_6[[#This Row],[OCTY......]],",",wiz_6[[#This Row],[OS]])</f>
        <v>MEDINA    ,OH</v>
      </c>
      <c r="G1210" t="s">
        <v>50</v>
      </c>
      <c r="H1210" t="s">
        <v>384</v>
      </c>
      <c r="I1210" s="13" t="str">
        <f>_xlfn.CONCAT(wiz_6[[#This Row],[DCTY......]], ",",wiz_6[[#This Row],[DS]])</f>
        <v>MACON     ,GA</v>
      </c>
      <c r="J1210" t="str">
        <f>TRIM(CONCATENATE(wiz_6[[#This Row],[SHIPPER..................]],wiz_6[[#This Row],[ZIP2..]],wiz_6[[#This Row],[ZIP3..]]))</f>
        <v>TRACTOR SUPPLY MANHAT| 4425631201</v>
      </c>
      <c r="K1210">
        <v>1</v>
      </c>
      <c r="L1210">
        <v>1.8</v>
      </c>
      <c r="M1210">
        <v>0.22</v>
      </c>
      <c r="N1210">
        <v>779</v>
      </c>
      <c r="O1210">
        <v>1.1299999999999999</v>
      </c>
      <c r="P1210">
        <v>92</v>
      </c>
      <c r="Q1210">
        <v>0.3</v>
      </c>
      <c r="R1210">
        <v>-8</v>
      </c>
      <c r="S1210">
        <v>-119</v>
      </c>
      <c r="T1210">
        <v>159</v>
      </c>
      <c r="U1210">
        <v>229</v>
      </c>
      <c r="V1210">
        <v>269</v>
      </c>
      <c r="W1210">
        <v>43443</v>
      </c>
      <c r="X1210">
        <v>44256</v>
      </c>
      <c r="Y1210">
        <v>31201</v>
      </c>
      <c r="Z1210">
        <v>1.8</v>
      </c>
      <c r="AA1210">
        <f t="shared" si="238"/>
        <v>10012</v>
      </c>
      <c r="AB1210">
        <f t="shared" si="239"/>
        <v>269</v>
      </c>
      <c r="AC1210">
        <f t="shared" si="240"/>
        <v>6159</v>
      </c>
      <c r="AD1210">
        <f t="shared" si="241"/>
        <v>0.6151618058330004</v>
      </c>
      <c r="AE1210">
        <f t="shared" si="242"/>
        <v>0</v>
      </c>
      <c r="AF1210" t="e">
        <f t="shared" ca="1" si="243"/>
        <v>#N/A</v>
      </c>
      <c r="AG1210" t="e">
        <f t="shared" ca="1" si="244"/>
        <v>#N/A</v>
      </c>
      <c r="AH1210" t="e">
        <f t="shared" ca="1" si="245"/>
        <v>#N/A</v>
      </c>
      <c r="AI1210" t="e">
        <f t="shared" ca="1" si="234"/>
        <v>#N/A</v>
      </c>
      <c r="AJ1210">
        <f t="shared" si="235"/>
        <v>9.988014382740711E-5</v>
      </c>
      <c r="AK1210">
        <f t="shared" si="236"/>
        <v>0</v>
      </c>
      <c r="AL1210" t="e">
        <f t="shared" ca="1" si="246"/>
        <v>#N/A</v>
      </c>
      <c r="AM1210" t="b">
        <f t="shared" si="237"/>
        <v>0</v>
      </c>
    </row>
    <row r="1211" spans="1:39" x14ac:dyDescent="0.3">
      <c r="A1211" t="s">
        <v>78</v>
      </c>
      <c r="B1211" t="s">
        <v>79</v>
      </c>
      <c r="C1211" t="s">
        <v>39</v>
      </c>
      <c r="D1211" t="s">
        <v>87</v>
      </c>
      <c r="E1211" t="s">
        <v>1358</v>
      </c>
      <c r="F1211" s="13" t="str">
        <f>_xlfn.CONCAT(wiz_6[[#This Row],[OCTY......]],",",wiz_6[[#This Row],[OS]])</f>
        <v>TALLMADGE ,OH</v>
      </c>
      <c r="G1211" t="s">
        <v>50</v>
      </c>
      <c r="H1211" t="s">
        <v>384</v>
      </c>
      <c r="I1211" s="13" t="str">
        <f>_xlfn.CONCAT(wiz_6[[#This Row],[DCTY......]], ",",wiz_6[[#This Row],[DS]])</f>
        <v>MACON     ,GA</v>
      </c>
      <c r="J1211" t="str">
        <f>TRIM(CONCATENATE(wiz_6[[#This Row],[SHIPPER..................]],wiz_6[[#This Row],[ZIP2..]],wiz_6[[#This Row],[ZIP3..]]))</f>
        <v>TRACTOR SUPPLY MANHAT| 4427831201</v>
      </c>
      <c r="K1211">
        <v>3</v>
      </c>
      <c r="L1211">
        <v>1.87</v>
      </c>
      <c r="M1211">
        <v>0.21</v>
      </c>
      <c r="N1211">
        <v>788</v>
      </c>
      <c r="O1211">
        <v>1.65</v>
      </c>
      <c r="P1211">
        <v>53</v>
      </c>
      <c r="Q1211">
        <v>0.28000000000000003</v>
      </c>
      <c r="R1211">
        <v>26</v>
      </c>
      <c r="S1211">
        <v>-69</v>
      </c>
      <c r="T1211">
        <v>36</v>
      </c>
      <c r="U1211">
        <v>255</v>
      </c>
      <c r="V1211">
        <v>222</v>
      </c>
      <c r="W1211">
        <v>44266</v>
      </c>
      <c r="X1211">
        <v>44278</v>
      </c>
      <c r="Y1211">
        <v>31201</v>
      </c>
      <c r="Z1211">
        <v>1.86</v>
      </c>
      <c r="AA1211">
        <f t="shared" si="238"/>
        <v>10012</v>
      </c>
      <c r="AB1211">
        <f t="shared" si="239"/>
        <v>666</v>
      </c>
      <c r="AC1211">
        <f t="shared" si="240"/>
        <v>6159</v>
      </c>
      <c r="AD1211">
        <f t="shared" si="241"/>
        <v>0.6151618058330004</v>
      </c>
      <c r="AE1211">
        <f t="shared" si="242"/>
        <v>0</v>
      </c>
      <c r="AF1211" t="e">
        <f t="shared" ca="1" si="243"/>
        <v>#N/A</v>
      </c>
      <c r="AG1211" t="e">
        <f t="shared" ca="1" si="244"/>
        <v>#N/A</v>
      </c>
      <c r="AH1211" t="e">
        <f t="shared" ca="1" si="245"/>
        <v>#N/A</v>
      </c>
      <c r="AI1211" t="e">
        <f t="shared" ca="1" si="234"/>
        <v>#N/A</v>
      </c>
      <c r="AJ1211">
        <f t="shared" si="235"/>
        <v>2.9964043148222132E-4</v>
      </c>
      <c r="AK1211">
        <f t="shared" si="236"/>
        <v>0</v>
      </c>
      <c r="AL1211" t="e">
        <f t="shared" ca="1" si="246"/>
        <v>#N/A</v>
      </c>
      <c r="AM1211" t="b">
        <f t="shared" si="237"/>
        <v>0</v>
      </c>
    </row>
    <row r="1212" spans="1:39" x14ac:dyDescent="0.3">
      <c r="A1212" t="s">
        <v>78</v>
      </c>
      <c r="B1212" t="s">
        <v>79</v>
      </c>
      <c r="C1212" t="s">
        <v>39</v>
      </c>
      <c r="D1212" t="s">
        <v>87</v>
      </c>
      <c r="E1212" t="s">
        <v>1359</v>
      </c>
      <c r="F1212" s="13" t="str">
        <f>_xlfn.CONCAT(wiz_6[[#This Row],[OCTY......]],",",wiz_6[[#This Row],[OS]])</f>
        <v>STREETSBOR,OH</v>
      </c>
      <c r="G1212" t="s">
        <v>44</v>
      </c>
      <c r="H1212" t="s">
        <v>464</v>
      </c>
      <c r="I1212" s="13" t="str">
        <f>_xlfn.CONCAT(wiz_6[[#This Row],[DCTY......]], ",",wiz_6[[#This Row],[DS]])</f>
        <v>FRANKLIN  ,KY</v>
      </c>
      <c r="J1212" t="str">
        <f>TRIM(CONCATENATE(wiz_6[[#This Row],[SHIPPER..................]],wiz_6[[#This Row],[ZIP2..]],wiz_6[[#This Row],[ZIP3..]]))</f>
        <v>TRACTOR SUPPLY MANHAT| 4424142134</v>
      </c>
      <c r="K1212">
        <v>1</v>
      </c>
      <c r="L1212">
        <v>1.9</v>
      </c>
      <c r="M1212">
        <v>0.22</v>
      </c>
      <c r="N1212">
        <v>486</v>
      </c>
      <c r="O1212">
        <v>0.92</v>
      </c>
      <c r="P1212">
        <v>34</v>
      </c>
      <c r="Q1212">
        <v>0.25</v>
      </c>
      <c r="R1212">
        <v>-5</v>
      </c>
      <c r="S1212">
        <v>-17</v>
      </c>
      <c r="T1212">
        <v>11</v>
      </c>
      <c r="U1212">
        <v>181</v>
      </c>
      <c r="V1212">
        <v>175</v>
      </c>
      <c r="W1212">
        <v>44256</v>
      </c>
      <c r="X1212">
        <v>44241</v>
      </c>
      <c r="Y1212">
        <v>42134</v>
      </c>
      <c r="Z1212">
        <v>1.9</v>
      </c>
      <c r="AA1212">
        <f t="shared" si="238"/>
        <v>10012</v>
      </c>
      <c r="AB1212">
        <f t="shared" si="239"/>
        <v>175</v>
      </c>
      <c r="AC1212">
        <f t="shared" si="240"/>
        <v>6159</v>
      </c>
      <c r="AD1212">
        <f t="shared" si="241"/>
        <v>0.6151618058330004</v>
      </c>
      <c r="AE1212">
        <f t="shared" si="242"/>
        <v>0</v>
      </c>
      <c r="AF1212" t="e">
        <f t="shared" ca="1" si="243"/>
        <v>#N/A</v>
      </c>
      <c r="AG1212" t="e">
        <f t="shared" ca="1" si="244"/>
        <v>#N/A</v>
      </c>
      <c r="AH1212" t="e">
        <f t="shared" ca="1" si="245"/>
        <v>#N/A</v>
      </c>
      <c r="AI1212" t="e">
        <f t="shared" ca="1" si="234"/>
        <v>#N/A</v>
      </c>
      <c r="AJ1212">
        <f t="shared" si="235"/>
        <v>9.988014382740711E-5</v>
      </c>
      <c r="AK1212">
        <f t="shared" si="236"/>
        <v>0</v>
      </c>
      <c r="AL1212" t="e">
        <f t="shared" ca="1" si="246"/>
        <v>#N/A</v>
      </c>
      <c r="AM1212" t="b">
        <f t="shared" si="237"/>
        <v>0</v>
      </c>
    </row>
    <row r="1213" spans="1:39" x14ac:dyDescent="0.3">
      <c r="A1213" t="s">
        <v>78</v>
      </c>
      <c r="B1213" t="s">
        <v>79</v>
      </c>
      <c r="C1213" t="s">
        <v>39</v>
      </c>
      <c r="D1213" t="s">
        <v>87</v>
      </c>
      <c r="E1213" t="s">
        <v>1358</v>
      </c>
      <c r="F1213" s="13" t="str">
        <f>_xlfn.CONCAT(wiz_6[[#This Row],[OCTY......]],",",wiz_6[[#This Row],[OS]])</f>
        <v>TALLMADGE ,OH</v>
      </c>
      <c r="G1213" t="s">
        <v>44</v>
      </c>
      <c r="H1213" t="s">
        <v>464</v>
      </c>
      <c r="I1213" s="13" t="str">
        <f>_xlfn.CONCAT(wiz_6[[#This Row],[DCTY......]], ",",wiz_6[[#This Row],[DS]])</f>
        <v>FRANKLIN  ,KY</v>
      </c>
      <c r="J1213" t="str">
        <f>TRIM(CONCATENATE(wiz_6[[#This Row],[SHIPPER..................]],wiz_6[[#This Row],[ZIP2..]],wiz_6[[#This Row],[ZIP3..]]))</f>
        <v>TRACTOR SUPPLY MANHAT| 4427842134</v>
      </c>
      <c r="K1213">
        <v>2</v>
      </c>
      <c r="L1213">
        <v>1.93</v>
      </c>
      <c r="M1213">
        <v>0.21</v>
      </c>
      <c r="N1213">
        <v>479</v>
      </c>
      <c r="O1213">
        <v>0.81</v>
      </c>
      <c r="P1213">
        <v>229</v>
      </c>
      <c r="Q1213">
        <v>0.48</v>
      </c>
      <c r="R1213">
        <v>14</v>
      </c>
      <c r="S1213">
        <v>-69</v>
      </c>
      <c r="T1213">
        <v>37</v>
      </c>
      <c r="U1213">
        <v>170</v>
      </c>
      <c r="V1213">
        <v>138</v>
      </c>
      <c r="W1213">
        <v>18031</v>
      </c>
      <c r="X1213">
        <v>44278</v>
      </c>
      <c r="Y1213">
        <v>42134</v>
      </c>
      <c r="Z1213">
        <v>1.92</v>
      </c>
      <c r="AA1213">
        <f t="shared" si="238"/>
        <v>10012</v>
      </c>
      <c r="AB1213">
        <f t="shared" si="239"/>
        <v>276</v>
      </c>
      <c r="AC1213">
        <f t="shared" si="240"/>
        <v>6159</v>
      </c>
      <c r="AD1213">
        <f t="shared" si="241"/>
        <v>0.6151618058330004</v>
      </c>
      <c r="AE1213">
        <f t="shared" si="242"/>
        <v>0</v>
      </c>
      <c r="AF1213" t="e">
        <f t="shared" ca="1" si="243"/>
        <v>#N/A</v>
      </c>
      <c r="AG1213" t="e">
        <f t="shared" ca="1" si="244"/>
        <v>#N/A</v>
      </c>
      <c r="AH1213" t="e">
        <f t="shared" ca="1" si="245"/>
        <v>#N/A</v>
      </c>
      <c r="AI1213" t="e">
        <f t="shared" ca="1" si="234"/>
        <v>#N/A</v>
      </c>
      <c r="AJ1213">
        <f t="shared" si="235"/>
        <v>1.9976028765481422E-4</v>
      </c>
      <c r="AK1213">
        <f t="shared" si="236"/>
        <v>0</v>
      </c>
      <c r="AL1213" t="e">
        <f t="shared" ca="1" si="246"/>
        <v>#N/A</v>
      </c>
      <c r="AM1213" t="b">
        <f t="shared" si="237"/>
        <v>0</v>
      </c>
    </row>
    <row r="1214" spans="1:39" x14ac:dyDescent="0.3">
      <c r="A1214" t="s">
        <v>222</v>
      </c>
      <c r="B1214" t="s">
        <v>218</v>
      </c>
      <c r="C1214" t="s">
        <v>39</v>
      </c>
      <c r="D1214" t="s">
        <v>87</v>
      </c>
      <c r="E1214" t="s">
        <v>1358</v>
      </c>
      <c r="F1214" s="13" t="str">
        <f>_xlfn.CONCAT(wiz_6[[#This Row],[OCTY......]],",",wiz_6[[#This Row],[OS]])</f>
        <v>TALLMADGE ,OH</v>
      </c>
      <c r="G1214" t="s">
        <v>68</v>
      </c>
      <c r="H1214" t="s">
        <v>1211</v>
      </c>
      <c r="I1214" s="13" t="str">
        <f>_xlfn.CONCAT(wiz_6[[#This Row],[DCTY......]], ",",wiz_6[[#This Row],[DS]])</f>
        <v>GASTONIA  ,NC</v>
      </c>
      <c r="J1214" t="str">
        <f>TRIM(CONCATENATE(wiz_6[[#This Row],[SHIPPER..................]],wiz_6[[#This Row],[ZIP2..]],wiz_6[[#This Row],[ZIP3..]]))</f>
        <v>OWENS CORNING FIBERGL| 4427828051</v>
      </c>
      <c r="K1214">
        <v>1</v>
      </c>
      <c r="L1214">
        <v>1.84</v>
      </c>
      <c r="M1214">
        <v>0.17</v>
      </c>
      <c r="N1214">
        <v>492</v>
      </c>
      <c r="O1214">
        <v>0.88</v>
      </c>
      <c r="P1214">
        <v>24</v>
      </c>
      <c r="Q1214">
        <v>0.25</v>
      </c>
      <c r="R1214">
        <v>58</v>
      </c>
      <c r="S1214">
        <v>-4</v>
      </c>
      <c r="T1214">
        <v>20</v>
      </c>
      <c r="U1214">
        <v>-29</v>
      </c>
      <c r="V1214">
        <v>-13</v>
      </c>
      <c r="W1214">
        <v>44256</v>
      </c>
      <c r="X1214">
        <v>44278</v>
      </c>
      <c r="Y1214">
        <v>28051</v>
      </c>
      <c r="Z1214">
        <v>1.79</v>
      </c>
      <c r="AA1214">
        <f t="shared" si="238"/>
        <v>10012</v>
      </c>
      <c r="AB1214">
        <f t="shared" si="239"/>
        <v>-13</v>
      </c>
      <c r="AC1214">
        <f t="shared" si="240"/>
        <v>6159</v>
      </c>
      <c r="AD1214">
        <f t="shared" si="241"/>
        <v>0.6151618058330004</v>
      </c>
      <c r="AE1214">
        <f t="shared" si="242"/>
        <v>0</v>
      </c>
      <c r="AF1214" t="e">
        <f t="shared" ca="1" si="243"/>
        <v>#N/A</v>
      </c>
      <c r="AG1214" t="e">
        <f t="shared" ca="1" si="244"/>
        <v>#N/A</v>
      </c>
      <c r="AH1214" t="e">
        <f t="shared" ca="1" si="245"/>
        <v>#N/A</v>
      </c>
      <c r="AI1214" t="e">
        <f t="shared" ca="1" si="234"/>
        <v>#N/A</v>
      </c>
      <c r="AJ1214">
        <f t="shared" si="235"/>
        <v>9.988014382740711E-5</v>
      </c>
      <c r="AK1214">
        <f t="shared" si="236"/>
        <v>0</v>
      </c>
      <c r="AL1214" t="e">
        <f t="shared" ca="1" si="246"/>
        <v>#N/A</v>
      </c>
      <c r="AM1214" t="b">
        <f t="shared" si="237"/>
        <v>0</v>
      </c>
    </row>
    <row r="1215" spans="1:39" x14ac:dyDescent="0.3">
      <c r="A1215" t="s">
        <v>217</v>
      </c>
      <c r="B1215" t="s">
        <v>218</v>
      </c>
      <c r="C1215" t="s">
        <v>39</v>
      </c>
      <c r="D1215" t="s">
        <v>87</v>
      </c>
      <c r="E1215" t="s">
        <v>1358</v>
      </c>
      <c r="F1215" s="13" t="str">
        <f>_xlfn.CONCAT(wiz_6[[#This Row],[OCTY......]],",",wiz_6[[#This Row],[OS]])</f>
        <v>TALLMADGE ,OH</v>
      </c>
      <c r="G1215" t="s">
        <v>68</v>
      </c>
      <c r="H1215" t="s">
        <v>1211</v>
      </c>
      <c r="I1215" s="13" t="str">
        <f>_xlfn.CONCAT(wiz_6[[#This Row],[DCTY......]], ",",wiz_6[[#This Row],[DS]])</f>
        <v>GASTONIA  ,NC</v>
      </c>
      <c r="J1215" t="str">
        <f>TRIM(CONCATENATE(wiz_6[[#This Row],[SHIPPER..................]],wiz_6[[#This Row],[ZIP2..]],wiz_6[[#This Row],[ZIP3..]]))</f>
        <v>OWENS CORNING SALES | 4427828051</v>
      </c>
      <c r="K1215">
        <v>1</v>
      </c>
      <c r="L1215">
        <v>1.84</v>
      </c>
      <c r="M1215">
        <v>0.19</v>
      </c>
      <c r="N1215">
        <v>492</v>
      </c>
      <c r="O1215">
        <v>1.08</v>
      </c>
      <c r="P1215">
        <v>24</v>
      </c>
      <c r="Q1215">
        <v>0.25</v>
      </c>
      <c r="R1215">
        <v>53</v>
      </c>
      <c r="S1215">
        <v>-115</v>
      </c>
      <c r="T1215">
        <v>-27</v>
      </c>
      <c r="U1215">
        <v>-24</v>
      </c>
      <c r="V1215">
        <v>-166</v>
      </c>
      <c r="W1215">
        <v>44256</v>
      </c>
      <c r="X1215">
        <v>44278</v>
      </c>
      <c r="Y1215">
        <v>28051</v>
      </c>
      <c r="Z1215">
        <v>1.81</v>
      </c>
      <c r="AA1215">
        <f t="shared" si="238"/>
        <v>10012</v>
      </c>
      <c r="AB1215">
        <f t="shared" si="239"/>
        <v>-166</v>
      </c>
      <c r="AC1215">
        <f t="shared" si="240"/>
        <v>6159</v>
      </c>
      <c r="AD1215">
        <f t="shared" si="241"/>
        <v>0.6151618058330004</v>
      </c>
      <c r="AE1215">
        <f t="shared" si="242"/>
        <v>0</v>
      </c>
      <c r="AF1215" t="e">
        <f t="shared" ca="1" si="243"/>
        <v>#N/A</v>
      </c>
      <c r="AG1215" t="e">
        <f t="shared" ca="1" si="244"/>
        <v>#N/A</v>
      </c>
      <c r="AH1215" t="e">
        <f t="shared" ca="1" si="245"/>
        <v>#N/A</v>
      </c>
      <c r="AI1215" t="e">
        <f t="shared" ca="1" si="234"/>
        <v>#N/A</v>
      </c>
      <c r="AJ1215">
        <f t="shared" si="235"/>
        <v>9.988014382740711E-5</v>
      </c>
      <c r="AK1215">
        <f t="shared" si="236"/>
        <v>0</v>
      </c>
      <c r="AL1215" t="e">
        <f t="shared" ca="1" si="246"/>
        <v>#N/A</v>
      </c>
      <c r="AM1215" t="b">
        <f t="shared" si="237"/>
        <v>0</v>
      </c>
    </row>
    <row r="1216" spans="1:39" x14ac:dyDescent="0.3">
      <c r="A1216" t="s">
        <v>37</v>
      </c>
      <c r="B1216" t="s">
        <v>38</v>
      </c>
      <c r="C1216" t="s">
        <v>39</v>
      </c>
      <c r="D1216" t="s">
        <v>87</v>
      </c>
      <c r="E1216" t="s">
        <v>239</v>
      </c>
      <c r="F1216" s="13" t="str">
        <f>_xlfn.CONCAT(wiz_6[[#This Row],[OCTY......]],",",wiz_6[[#This Row],[OS]])</f>
        <v>AKRON     ,OH</v>
      </c>
      <c r="G1216" t="s">
        <v>68</v>
      </c>
      <c r="H1216" t="s">
        <v>505</v>
      </c>
      <c r="I1216" s="13" t="str">
        <f>_xlfn.CONCAT(wiz_6[[#This Row],[DCTY......]], ",",wiz_6[[#This Row],[DS]])</f>
        <v>DUNN      ,NC</v>
      </c>
      <c r="J1216" t="str">
        <f>TRIM(CONCATENATE(wiz_6[[#This Row],[SHIPPER..................]],wiz_6[[#This Row],[ZIP2..]],wiz_6[[#This Row],[ZIP3..]]))</f>
        <v>b: C H ROBINSON | 4430128334</v>
      </c>
      <c r="K1216">
        <v>1</v>
      </c>
      <c r="L1216">
        <v>1.92</v>
      </c>
      <c r="M1216">
        <v>0.27</v>
      </c>
      <c r="N1216">
        <v>548</v>
      </c>
      <c r="O1216">
        <v>1.96</v>
      </c>
      <c r="P1216">
        <v>19</v>
      </c>
      <c r="Q1216">
        <v>0.25</v>
      </c>
      <c r="R1216">
        <v>9</v>
      </c>
      <c r="S1216">
        <v>9</v>
      </c>
      <c r="T1216">
        <v>-217</v>
      </c>
      <c r="U1216">
        <v>-139</v>
      </c>
      <c r="V1216">
        <v>-347</v>
      </c>
      <c r="W1216">
        <v>44087</v>
      </c>
      <c r="X1216">
        <v>44301</v>
      </c>
      <c r="Y1216">
        <v>28334</v>
      </c>
      <c r="Z1216">
        <v>1.97</v>
      </c>
      <c r="AA1216">
        <f t="shared" si="238"/>
        <v>10012</v>
      </c>
      <c r="AB1216">
        <f t="shared" si="239"/>
        <v>-347</v>
      </c>
      <c r="AC1216">
        <f t="shared" si="240"/>
        <v>6159</v>
      </c>
      <c r="AD1216">
        <f t="shared" si="241"/>
        <v>0.6151618058330004</v>
      </c>
      <c r="AE1216">
        <f t="shared" si="242"/>
        <v>0</v>
      </c>
      <c r="AF1216" t="e">
        <f t="shared" ca="1" si="243"/>
        <v>#N/A</v>
      </c>
      <c r="AG1216" t="e">
        <f t="shared" ca="1" si="244"/>
        <v>#N/A</v>
      </c>
      <c r="AH1216" t="e">
        <f t="shared" ca="1" si="245"/>
        <v>#N/A</v>
      </c>
      <c r="AI1216" t="e">
        <f t="shared" ca="1" si="234"/>
        <v>#N/A</v>
      </c>
      <c r="AJ1216">
        <f t="shared" si="235"/>
        <v>9.988014382740711E-5</v>
      </c>
      <c r="AK1216">
        <f t="shared" si="236"/>
        <v>0</v>
      </c>
      <c r="AL1216" t="e">
        <f t="shared" ca="1" si="246"/>
        <v>#N/A</v>
      </c>
      <c r="AM1216" t="b">
        <f t="shared" si="237"/>
        <v>0</v>
      </c>
    </row>
    <row r="1217" spans="1:39" x14ac:dyDescent="0.3">
      <c r="A1217" t="s">
        <v>92</v>
      </c>
      <c r="B1217" t="s">
        <v>93</v>
      </c>
      <c r="C1217" t="s">
        <v>39</v>
      </c>
      <c r="D1217" t="s">
        <v>87</v>
      </c>
      <c r="E1217" t="s">
        <v>1357</v>
      </c>
      <c r="F1217" s="13" t="str">
        <f>_xlfn.CONCAT(wiz_6[[#This Row],[OCTY......]],",",wiz_6[[#This Row],[OS]])</f>
        <v>MOGADORE  ,OH</v>
      </c>
      <c r="G1217" t="s">
        <v>68</v>
      </c>
      <c r="H1217" t="s">
        <v>924</v>
      </c>
      <c r="I1217" s="13" t="str">
        <f>_xlfn.CONCAT(wiz_6[[#This Row],[DCTY......]], ",",wiz_6[[#This Row],[DS]])</f>
        <v>HIGH POINT,NC</v>
      </c>
      <c r="J1217" t="str">
        <f>TRIM(CONCATENATE(wiz_6[[#This Row],[SHIPPER..................]],wiz_6[[#This Row],[ZIP2..]],wiz_6[[#This Row],[ZIP3..]]))</f>
        <v>GEORGIA PACIFIC CPG F| 4426027260</v>
      </c>
      <c r="K1217">
        <v>1</v>
      </c>
      <c r="L1217">
        <v>1.79</v>
      </c>
      <c r="M1217">
        <v>0.31</v>
      </c>
      <c r="N1217">
        <v>445</v>
      </c>
      <c r="O1217">
        <v>0.75</v>
      </c>
      <c r="P1217">
        <v>28</v>
      </c>
      <c r="Q1217">
        <v>0.25</v>
      </c>
      <c r="R1217">
        <v>-2</v>
      </c>
      <c r="S1217">
        <v>-46</v>
      </c>
      <c r="T1217">
        <v>32</v>
      </c>
      <c r="U1217">
        <v>60</v>
      </c>
      <c r="V1217">
        <v>46</v>
      </c>
      <c r="W1217">
        <v>44256</v>
      </c>
      <c r="X1217">
        <v>44260</v>
      </c>
      <c r="Y1217">
        <v>27260</v>
      </c>
      <c r="Z1217">
        <v>1.88</v>
      </c>
      <c r="AA1217">
        <f t="shared" si="238"/>
        <v>10012</v>
      </c>
      <c r="AB1217">
        <f t="shared" si="239"/>
        <v>46</v>
      </c>
      <c r="AC1217">
        <f t="shared" si="240"/>
        <v>6159</v>
      </c>
      <c r="AD1217">
        <f t="shared" si="241"/>
        <v>0.6151618058330004</v>
      </c>
      <c r="AE1217">
        <f t="shared" si="242"/>
        <v>0</v>
      </c>
      <c r="AF1217" t="e">
        <f t="shared" ca="1" si="243"/>
        <v>#N/A</v>
      </c>
      <c r="AG1217" t="e">
        <f t="shared" ca="1" si="244"/>
        <v>#N/A</v>
      </c>
      <c r="AH1217" t="e">
        <f t="shared" ca="1" si="245"/>
        <v>#N/A</v>
      </c>
      <c r="AI1217" t="e">
        <f t="shared" ca="1" si="234"/>
        <v>#N/A</v>
      </c>
      <c r="AJ1217">
        <f t="shared" si="235"/>
        <v>9.988014382740711E-5</v>
      </c>
      <c r="AK1217">
        <f t="shared" si="236"/>
        <v>0</v>
      </c>
      <c r="AL1217" t="e">
        <f t="shared" ca="1" si="246"/>
        <v>#N/A</v>
      </c>
      <c r="AM1217" t="b">
        <f t="shared" si="237"/>
        <v>0</v>
      </c>
    </row>
    <row r="1218" spans="1:39" x14ac:dyDescent="0.3">
      <c r="A1218" t="s">
        <v>37</v>
      </c>
      <c r="B1218" t="s">
        <v>38</v>
      </c>
      <c r="C1218" t="s">
        <v>39</v>
      </c>
      <c r="D1218" t="s">
        <v>87</v>
      </c>
      <c r="E1218" t="s">
        <v>1360</v>
      </c>
      <c r="F1218" s="13" t="str">
        <f>_xlfn.CONCAT(wiz_6[[#This Row],[OCTY......]],",",wiz_6[[#This Row],[OS]])</f>
        <v>RITTMAN   ,OH</v>
      </c>
      <c r="G1218" t="s">
        <v>68</v>
      </c>
      <c r="H1218" t="s">
        <v>655</v>
      </c>
      <c r="I1218" s="13" t="str">
        <f>_xlfn.CONCAT(wiz_6[[#This Row],[DCTY......]], ",",wiz_6[[#This Row],[DS]])</f>
        <v>NEWTON    ,NC</v>
      </c>
      <c r="J1218" t="str">
        <f>TRIM(CONCATENATE(wiz_6[[#This Row],[SHIPPER..................]],wiz_6[[#This Row],[ZIP2..]],wiz_6[[#This Row],[ZIP3..]]))</f>
        <v>b: C H ROBINSON | 4427028658</v>
      </c>
      <c r="K1218">
        <v>1</v>
      </c>
      <c r="L1218">
        <v>1.48</v>
      </c>
      <c r="M1218">
        <v>0.27</v>
      </c>
      <c r="N1218">
        <v>456</v>
      </c>
      <c r="O1218">
        <v>1.58</v>
      </c>
      <c r="P1218">
        <v>116</v>
      </c>
      <c r="Q1218">
        <v>0.35</v>
      </c>
      <c r="R1218">
        <v>13</v>
      </c>
      <c r="S1218">
        <v>-109</v>
      </c>
      <c r="T1218">
        <v>-146</v>
      </c>
      <c r="U1218">
        <v>-238</v>
      </c>
      <c r="V1218">
        <v>-493</v>
      </c>
      <c r="W1218">
        <v>45839</v>
      </c>
      <c r="X1218">
        <v>44270</v>
      </c>
      <c r="Y1218">
        <v>28658</v>
      </c>
      <c r="Z1218">
        <v>1.53</v>
      </c>
      <c r="AA1218">
        <f t="shared" si="238"/>
        <v>10012</v>
      </c>
      <c r="AB1218">
        <f t="shared" si="239"/>
        <v>-493</v>
      </c>
      <c r="AC1218">
        <f t="shared" si="240"/>
        <v>6159</v>
      </c>
      <c r="AD1218">
        <f t="shared" si="241"/>
        <v>0.6151618058330004</v>
      </c>
      <c r="AE1218">
        <f t="shared" si="242"/>
        <v>0</v>
      </c>
      <c r="AF1218" t="e">
        <f t="shared" ca="1" si="243"/>
        <v>#N/A</v>
      </c>
      <c r="AG1218" t="e">
        <f t="shared" ca="1" si="244"/>
        <v>#N/A</v>
      </c>
      <c r="AH1218" t="e">
        <f t="shared" ca="1" si="245"/>
        <v>#N/A</v>
      </c>
      <c r="AI1218" t="e">
        <f t="shared" ref="AI1218:AI1281" ca="1" si="247">REPLACE(AF1218,2,1,"K")</f>
        <v>#N/A</v>
      </c>
      <c r="AJ1218">
        <f t="shared" ref="AJ1218:AJ1281" si="248">K1218/AA1218</f>
        <v>9.988014382740711E-5</v>
      </c>
      <c r="AK1218">
        <f t="shared" ref="AK1218:AK1281" si="249">_xlfn.MINIFS($X$3:$X$2378,$C$3:$C$2378,A1218,$AL$3:$AL$2378,"&gt;0.05")</f>
        <v>0</v>
      </c>
      <c r="AL1218" t="e">
        <f t="shared" ca="1" si="246"/>
        <v>#N/A</v>
      </c>
      <c r="AM1218" t="b">
        <f t="shared" ref="AM1218:AM1281" si="250">IF(AK1218=V1218,J1218,FALSE)</f>
        <v>0</v>
      </c>
    </row>
    <row r="1219" spans="1:39" x14ac:dyDescent="0.3">
      <c r="A1219" t="s">
        <v>37</v>
      </c>
      <c r="B1219" t="s">
        <v>38</v>
      </c>
      <c r="C1219" t="s">
        <v>39</v>
      </c>
      <c r="D1219" t="s">
        <v>87</v>
      </c>
      <c r="E1219" t="s">
        <v>1360</v>
      </c>
      <c r="F1219" s="13" t="str">
        <f>_xlfn.CONCAT(wiz_6[[#This Row],[OCTY......]],",",wiz_6[[#This Row],[OS]])</f>
        <v>RITTMAN   ,OH</v>
      </c>
      <c r="G1219" t="s">
        <v>68</v>
      </c>
      <c r="H1219" t="s">
        <v>519</v>
      </c>
      <c r="I1219" s="13" t="str">
        <f>_xlfn.CONCAT(wiz_6[[#This Row],[DCTY......]], ",",wiz_6[[#This Row],[DS]])</f>
        <v>GOLDSBORO ,NC</v>
      </c>
      <c r="J1219" t="str">
        <f>TRIM(CONCATENATE(wiz_6[[#This Row],[SHIPPER..................]],wiz_6[[#This Row],[ZIP2..]],wiz_6[[#This Row],[ZIP3..]]))</f>
        <v>b: C H ROBINSON | 4427027530</v>
      </c>
      <c r="K1219">
        <v>1</v>
      </c>
      <c r="L1219">
        <v>1.68</v>
      </c>
      <c r="M1219">
        <v>0.27</v>
      </c>
      <c r="N1219">
        <v>583</v>
      </c>
      <c r="O1219">
        <v>0.92</v>
      </c>
      <c r="P1219">
        <v>40</v>
      </c>
      <c r="Q1219">
        <v>0.25</v>
      </c>
      <c r="R1219">
        <v>5</v>
      </c>
      <c r="S1219">
        <v>-109</v>
      </c>
      <c r="T1219">
        <v>43</v>
      </c>
      <c r="U1219">
        <v>44</v>
      </c>
      <c r="V1219">
        <v>-22</v>
      </c>
      <c r="W1219">
        <v>44622</v>
      </c>
      <c r="X1219">
        <v>44270</v>
      </c>
      <c r="Y1219">
        <v>27530</v>
      </c>
      <c r="Z1219">
        <v>1.73</v>
      </c>
      <c r="AA1219">
        <f t="shared" ref="AA1219:AA1282" si="251">SUMIFS(K$3:K$2378,$C$3:$C$2378,$C1219)</f>
        <v>10012</v>
      </c>
      <c r="AB1219">
        <f t="shared" ref="AB1219:AB1282" si="252">V1219*K1219</f>
        <v>-22</v>
      </c>
      <c r="AC1219">
        <f t="shared" ref="AC1219:AC1282" si="253">SUMIFS(AB$3:AB$2378,$C$3:$C$2378,$C1219)</f>
        <v>6159</v>
      </c>
      <c r="AD1219">
        <f t="shared" ref="AD1219:AD1282" si="254">AC1219/AA1219</f>
        <v>0.6151618058330004</v>
      </c>
      <c r="AE1219">
        <f t="shared" ref="AE1219:AE1282" si="255">_xlfn.MINIFS($X$3:$X$2378,$C$3:$C$2378,A1219)</f>
        <v>0</v>
      </c>
      <c r="AF1219" t="e">
        <f t="shared" ref="AF1219:AF1282" ca="1" si="256">CELL("address",INDEX($X$3:$X$2378,MATCH(_xlfn.MINIFS($X$3:$X$2378,$C$3:$C$2378,A1219),$X$3:$X$2378,0)))</f>
        <v>#N/A</v>
      </c>
      <c r="AG1219" t="e">
        <f t="shared" ref="AG1219:AG1282" ca="1" si="257">REPLACE(AF1219,2,1,"J")</f>
        <v>#N/A</v>
      </c>
      <c r="AH1219" t="e">
        <f t="shared" ref="AH1219:AH1282" ca="1" si="258">INDIRECT(AG1219)</f>
        <v>#N/A</v>
      </c>
      <c r="AI1219" t="e">
        <f t="shared" ca="1" si="247"/>
        <v>#N/A</v>
      </c>
      <c r="AJ1219">
        <f t="shared" si="248"/>
        <v>9.988014382740711E-5</v>
      </c>
      <c r="AK1219">
        <f t="shared" si="249"/>
        <v>0</v>
      </c>
      <c r="AL1219" t="e">
        <f t="shared" ref="AL1219:AL1282" ca="1" si="259">OFFSET(J$2,MATCH(AK1219,$X$3:$X$2378,0),)</f>
        <v>#N/A</v>
      </c>
      <c r="AM1219" t="b">
        <f t="shared" si="250"/>
        <v>0</v>
      </c>
    </row>
    <row r="1220" spans="1:39" x14ac:dyDescent="0.3">
      <c r="A1220" t="s">
        <v>92</v>
      </c>
      <c r="B1220" t="s">
        <v>93</v>
      </c>
      <c r="C1220" t="s">
        <v>39</v>
      </c>
      <c r="D1220" t="s">
        <v>87</v>
      </c>
      <c r="E1220" t="s">
        <v>1357</v>
      </c>
      <c r="F1220" s="13" t="str">
        <f>_xlfn.CONCAT(wiz_6[[#This Row],[OCTY......]],",",wiz_6[[#This Row],[OS]])</f>
        <v>MOGADORE  ,OH</v>
      </c>
      <c r="G1220" t="s">
        <v>68</v>
      </c>
      <c r="H1220" t="s">
        <v>1361</v>
      </c>
      <c r="I1220" s="13" t="str">
        <f>_xlfn.CONCAT(wiz_6[[#This Row],[DCTY......]], ",",wiz_6[[#This Row],[DS]])</f>
        <v>ROCKY MOUN,NC</v>
      </c>
      <c r="J1220" t="str">
        <f>TRIM(CONCATENATE(wiz_6[[#This Row],[SHIPPER..................]],wiz_6[[#This Row],[ZIP2..]],wiz_6[[#This Row],[ZIP3..]]))</f>
        <v>GEORGIA PACIFIC CPG F| 4426027801</v>
      </c>
      <c r="K1220">
        <v>1</v>
      </c>
      <c r="L1220">
        <v>1.77</v>
      </c>
      <c r="M1220">
        <v>0.27</v>
      </c>
      <c r="N1220">
        <v>545</v>
      </c>
      <c r="O1220">
        <v>1.05</v>
      </c>
      <c r="P1220">
        <v>111</v>
      </c>
      <c r="Q1220">
        <v>0.35</v>
      </c>
      <c r="R1220">
        <v>139</v>
      </c>
      <c r="S1220">
        <v>-46</v>
      </c>
      <c r="T1220">
        <v>-1</v>
      </c>
      <c r="U1220">
        <v>-26</v>
      </c>
      <c r="V1220">
        <v>-73</v>
      </c>
      <c r="W1220">
        <v>43917</v>
      </c>
      <c r="X1220">
        <v>44260</v>
      </c>
      <c r="Y1220">
        <v>27801</v>
      </c>
      <c r="Z1220">
        <v>1.82</v>
      </c>
      <c r="AA1220">
        <f t="shared" si="251"/>
        <v>10012</v>
      </c>
      <c r="AB1220">
        <f t="shared" si="252"/>
        <v>-73</v>
      </c>
      <c r="AC1220">
        <f t="shared" si="253"/>
        <v>6159</v>
      </c>
      <c r="AD1220">
        <f t="shared" si="254"/>
        <v>0.6151618058330004</v>
      </c>
      <c r="AE1220">
        <f t="shared" si="255"/>
        <v>0</v>
      </c>
      <c r="AF1220" t="e">
        <f t="shared" ca="1" si="256"/>
        <v>#N/A</v>
      </c>
      <c r="AG1220" t="e">
        <f t="shared" ca="1" si="257"/>
        <v>#N/A</v>
      </c>
      <c r="AH1220" t="e">
        <f t="shared" ca="1" si="258"/>
        <v>#N/A</v>
      </c>
      <c r="AI1220" t="e">
        <f t="shared" ca="1" si="247"/>
        <v>#N/A</v>
      </c>
      <c r="AJ1220">
        <f t="shared" si="248"/>
        <v>9.988014382740711E-5</v>
      </c>
      <c r="AK1220">
        <f t="shared" si="249"/>
        <v>0</v>
      </c>
      <c r="AL1220" t="e">
        <f t="shared" ca="1" si="259"/>
        <v>#N/A</v>
      </c>
      <c r="AM1220" t="b">
        <f t="shared" si="250"/>
        <v>0</v>
      </c>
    </row>
    <row r="1221" spans="1:39" x14ac:dyDescent="0.3">
      <c r="A1221" t="s">
        <v>47</v>
      </c>
      <c r="B1221" t="s">
        <v>48</v>
      </c>
      <c r="C1221" t="s">
        <v>39</v>
      </c>
      <c r="D1221" t="s">
        <v>87</v>
      </c>
      <c r="E1221" t="s">
        <v>239</v>
      </c>
      <c r="F1221" s="13" t="str">
        <f>_xlfn.CONCAT(wiz_6[[#This Row],[OCTY......]],",",wiz_6[[#This Row],[OS]])</f>
        <v>AKRON     ,OH</v>
      </c>
      <c r="G1221" t="s">
        <v>68</v>
      </c>
      <c r="H1221" t="s">
        <v>69</v>
      </c>
      <c r="I1221" s="13" t="str">
        <f>_xlfn.CONCAT(wiz_6[[#This Row],[DCTY......]], ",",wiz_6[[#This Row],[DS]])</f>
        <v>GARYSBURG ,NC</v>
      </c>
      <c r="J1221" t="str">
        <f>TRIM(CONCATENATE(wiz_6[[#This Row],[SHIPPER..................]],wiz_6[[#This Row],[ZIP2..]],wiz_6[[#This Row],[ZIP3..]]))</f>
        <v>LOWES MLXP VAN ONE WA| 4430127831</v>
      </c>
      <c r="K1221">
        <v>4</v>
      </c>
      <c r="L1221">
        <v>1.95</v>
      </c>
      <c r="M1221">
        <v>0.21</v>
      </c>
      <c r="N1221">
        <v>511</v>
      </c>
      <c r="O1221">
        <v>0.83</v>
      </c>
      <c r="P1221">
        <v>94</v>
      </c>
      <c r="Q1221">
        <v>0.33</v>
      </c>
      <c r="R1221">
        <v>179</v>
      </c>
      <c r="S1221">
        <v>-21</v>
      </c>
      <c r="T1221">
        <v>51</v>
      </c>
      <c r="U1221">
        <v>2</v>
      </c>
      <c r="V1221">
        <v>32</v>
      </c>
      <c r="W1221">
        <v>44256</v>
      </c>
      <c r="X1221">
        <v>44301</v>
      </c>
      <c r="Y1221">
        <v>27831</v>
      </c>
      <c r="Z1221">
        <v>1.94</v>
      </c>
      <c r="AA1221">
        <f t="shared" si="251"/>
        <v>10012</v>
      </c>
      <c r="AB1221">
        <f t="shared" si="252"/>
        <v>128</v>
      </c>
      <c r="AC1221">
        <f t="shared" si="253"/>
        <v>6159</v>
      </c>
      <c r="AD1221">
        <f t="shared" si="254"/>
        <v>0.6151618058330004</v>
      </c>
      <c r="AE1221">
        <f t="shared" si="255"/>
        <v>0</v>
      </c>
      <c r="AF1221" t="e">
        <f t="shared" ca="1" si="256"/>
        <v>#N/A</v>
      </c>
      <c r="AG1221" t="e">
        <f t="shared" ca="1" si="257"/>
        <v>#N/A</v>
      </c>
      <c r="AH1221" t="e">
        <f t="shared" ca="1" si="258"/>
        <v>#N/A</v>
      </c>
      <c r="AI1221" t="e">
        <f t="shared" ca="1" si="247"/>
        <v>#N/A</v>
      </c>
      <c r="AJ1221">
        <f t="shared" si="248"/>
        <v>3.9952057530962844E-4</v>
      </c>
      <c r="AK1221">
        <f t="shared" si="249"/>
        <v>0</v>
      </c>
      <c r="AL1221" t="e">
        <f t="shared" ca="1" si="259"/>
        <v>#N/A</v>
      </c>
      <c r="AM1221" t="b">
        <f t="shared" si="250"/>
        <v>0</v>
      </c>
    </row>
    <row r="1222" spans="1:39" x14ac:dyDescent="0.3">
      <c r="A1222" t="s">
        <v>148</v>
      </c>
      <c r="B1222" t="s">
        <v>149</v>
      </c>
      <c r="C1222" t="s">
        <v>39</v>
      </c>
      <c r="D1222" t="s">
        <v>87</v>
      </c>
      <c r="E1222" t="s">
        <v>1359</v>
      </c>
      <c r="F1222" s="13" t="str">
        <f>_xlfn.CONCAT(wiz_6[[#This Row],[OCTY......]],",",wiz_6[[#This Row],[OS]])</f>
        <v>STREETSBOR,OH</v>
      </c>
      <c r="G1222" t="s">
        <v>185</v>
      </c>
      <c r="H1222" t="s">
        <v>1362</v>
      </c>
      <c r="I1222" s="13" t="str">
        <f>_xlfn.CONCAT(wiz_6[[#This Row],[DCTY......]], ",",wiz_6[[#This Row],[DS]])</f>
        <v>SHERRILL  ,NY</v>
      </c>
      <c r="J1222" t="str">
        <f>TRIM(CONCATENATE(wiz_6[[#This Row],[SHIPPER..................]],wiz_6[[#This Row],[ZIP2..]],wiz_6[[#This Row],[ZIP3..]]))</f>
        <v>BRIGGS AND STRATTON | 4424113461</v>
      </c>
      <c r="K1222">
        <v>4</v>
      </c>
      <c r="L1222">
        <v>2.81</v>
      </c>
      <c r="M1222">
        <v>0.19</v>
      </c>
      <c r="N1222">
        <v>364</v>
      </c>
      <c r="O1222">
        <v>0.7</v>
      </c>
      <c r="P1222">
        <v>70</v>
      </c>
      <c r="Q1222">
        <v>0.28999999999999998</v>
      </c>
      <c r="R1222">
        <v>61</v>
      </c>
      <c r="S1222">
        <v>-102</v>
      </c>
      <c r="T1222">
        <v>17</v>
      </c>
      <c r="U1222">
        <v>-97</v>
      </c>
      <c r="V1222">
        <v>-182</v>
      </c>
      <c r="W1222">
        <v>44888</v>
      </c>
      <c r="X1222">
        <v>44241</v>
      </c>
      <c r="Y1222">
        <v>13461</v>
      </c>
      <c r="Z1222">
        <v>2.78</v>
      </c>
      <c r="AA1222">
        <f t="shared" si="251"/>
        <v>10012</v>
      </c>
      <c r="AB1222">
        <f t="shared" si="252"/>
        <v>-728</v>
      </c>
      <c r="AC1222">
        <f t="shared" si="253"/>
        <v>6159</v>
      </c>
      <c r="AD1222">
        <f t="shared" si="254"/>
        <v>0.6151618058330004</v>
      </c>
      <c r="AE1222">
        <f t="shared" si="255"/>
        <v>0</v>
      </c>
      <c r="AF1222" t="e">
        <f t="shared" ca="1" si="256"/>
        <v>#N/A</v>
      </c>
      <c r="AG1222" t="e">
        <f t="shared" ca="1" si="257"/>
        <v>#N/A</v>
      </c>
      <c r="AH1222" t="e">
        <f t="shared" ca="1" si="258"/>
        <v>#N/A</v>
      </c>
      <c r="AI1222" t="e">
        <f t="shared" ca="1" si="247"/>
        <v>#N/A</v>
      </c>
      <c r="AJ1222">
        <f t="shared" si="248"/>
        <v>3.9952057530962844E-4</v>
      </c>
      <c r="AK1222">
        <f t="shared" si="249"/>
        <v>0</v>
      </c>
      <c r="AL1222" t="e">
        <f t="shared" ca="1" si="259"/>
        <v>#N/A</v>
      </c>
      <c r="AM1222" t="b">
        <f t="shared" si="250"/>
        <v>0</v>
      </c>
    </row>
    <row r="1223" spans="1:39" x14ac:dyDescent="0.3">
      <c r="A1223" t="s">
        <v>92</v>
      </c>
      <c r="B1223" t="s">
        <v>93</v>
      </c>
      <c r="C1223" t="s">
        <v>39</v>
      </c>
      <c r="D1223" t="s">
        <v>87</v>
      </c>
      <c r="E1223" t="s">
        <v>239</v>
      </c>
      <c r="F1223" s="13" t="str">
        <f>_xlfn.CONCAT(wiz_6[[#This Row],[OCTY......]],",",wiz_6[[#This Row],[OS]])</f>
        <v>AKRON     ,OH</v>
      </c>
      <c r="G1223" t="s">
        <v>90</v>
      </c>
      <c r="H1223" t="s">
        <v>1048</v>
      </c>
      <c r="I1223" s="13" t="str">
        <f>_xlfn.CONCAT(wiz_6[[#This Row],[DCTY......]], ",",wiz_6[[#This Row],[DS]])</f>
        <v>EFFINGHAM ,SC</v>
      </c>
      <c r="J1223" t="str">
        <f>TRIM(CONCATENATE(wiz_6[[#This Row],[SHIPPER..................]],wiz_6[[#This Row],[ZIP2..]],wiz_6[[#This Row],[ZIP3..]]))</f>
        <v>GEORGIA PACIFIC CPG F| 4430129541</v>
      </c>
      <c r="K1223">
        <v>1</v>
      </c>
      <c r="L1223">
        <v>1.77</v>
      </c>
      <c r="M1223">
        <v>0.24</v>
      </c>
      <c r="N1223">
        <v>584</v>
      </c>
      <c r="O1223">
        <v>1.71</v>
      </c>
      <c r="P1223">
        <v>67</v>
      </c>
      <c r="Q1223">
        <v>0.3</v>
      </c>
      <c r="R1223">
        <v>25</v>
      </c>
      <c r="S1223">
        <v>-89</v>
      </c>
      <c r="T1223">
        <v>-144</v>
      </c>
      <c r="U1223">
        <v>153</v>
      </c>
      <c r="V1223">
        <v>-80</v>
      </c>
      <c r="W1223">
        <v>44888</v>
      </c>
      <c r="X1223">
        <v>44301</v>
      </c>
      <c r="Y1223">
        <v>29541</v>
      </c>
      <c r="Z1223">
        <v>1.79</v>
      </c>
      <c r="AA1223">
        <f t="shared" si="251"/>
        <v>10012</v>
      </c>
      <c r="AB1223">
        <f t="shared" si="252"/>
        <v>-80</v>
      </c>
      <c r="AC1223">
        <f t="shared" si="253"/>
        <v>6159</v>
      </c>
      <c r="AD1223">
        <f t="shared" si="254"/>
        <v>0.6151618058330004</v>
      </c>
      <c r="AE1223">
        <f t="shared" si="255"/>
        <v>0</v>
      </c>
      <c r="AF1223" t="e">
        <f t="shared" ca="1" si="256"/>
        <v>#N/A</v>
      </c>
      <c r="AG1223" t="e">
        <f t="shared" ca="1" si="257"/>
        <v>#N/A</v>
      </c>
      <c r="AH1223" t="e">
        <f t="shared" ca="1" si="258"/>
        <v>#N/A</v>
      </c>
      <c r="AI1223" t="e">
        <f t="shared" ca="1" si="247"/>
        <v>#N/A</v>
      </c>
      <c r="AJ1223">
        <f t="shared" si="248"/>
        <v>9.988014382740711E-5</v>
      </c>
      <c r="AK1223">
        <f t="shared" si="249"/>
        <v>0</v>
      </c>
      <c r="AL1223" t="e">
        <f t="shared" ca="1" si="259"/>
        <v>#N/A</v>
      </c>
      <c r="AM1223" t="b">
        <f t="shared" si="250"/>
        <v>0</v>
      </c>
    </row>
    <row r="1224" spans="1:39" x14ac:dyDescent="0.3">
      <c r="A1224" t="s">
        <v>92</v>
      </c>
      <c r="B1224" t="s">
        <v>93</v>
      </c>
      <c r="C1224" t="s">
        <v>39</v>
      </c>
      <c r="D1224" t="s">
        <v>87</v>
      </c>
      <c r="E1224" t="s">
        <v>239</v>
      </c>
      <c r="F1224" s="13" t="str">
        <f>_xlfn.CONCAT(wiz_6[[#This Row],[OCTY......]],",",wiz_6[[#This Row],[OS]])</f>
        <v>AKRON     ,OH</v>
      </c>
      <c r="G1224" t="s">
        <v>90</v>
      </c>
      <c r="H1224" t="s">
        <v>550</v>
      </c>
      <c r="I1224" s="13" t="str">
        <f>_xlfn.CONCAT(wiz_6[[#This Row],[DCTY......]], ",",wiz_6[[#This Row],[DS]])</f>
        <v>GREENVILLE,SC</v>
      </c>
      <c r="J1224" t="str">
        <f>TRIM(CONCATENATE(wiz_6[[#This Row],[SHIPPER..................]],wiz_6[[#This Row],[ZIP2..]],wiz_6[[#This Row],[ZIP3..]]))</f>
        <v>GEORGIA PACIFIC CPG F| 4430129601</v>
      </c>
      <c r="K1224">
        <v>1</v>
      </c>
      <c r="L1224">
        <v>1.77</v>
      </c>
      <c r="M1224">
        <v>0.27</v>
      </c>
      <c r="N1224">
        <v>550</v>
      </c>
      <c r="O1224">
        <v>0.96</v>
      </c>
      <c r="P1224">
        <v>21</v>
      </c>
      <c r="Q1224">
        <v>0.25</v>
      </c>
      <c r="R1224">
        <v>10</v>
      </c>
      <c r="S1224">
        <v>-89</v>
      </c>
      <c r="T1224">
        <v>20</v>
      </c>
      <c r="U1224">
        <v>133</v>
      </c>
      <c r="V1224">
        <v>64</v>
      </c>
      <c r="W1224">
        <v>44256</v>
      </c>
      <c r="X1224">
        <v>44301</v>
      </c>
      <c r="Y1224">
        <v>29601</v>
      </c>
      <c r="Z1224">
        <v>1.82</v>
      </c>
      <c r="AA1224">
        <f t="shared" si="251"/>
        <v>10012</v>
      </c>
      <c r="AB1224">
        <f t="shared" si="252"/>
        <v>64</v>
      </c>
      <c r="AC1224">
        <f t="shared" si="253"/>
        <v>6159</v>
      </c>
      <c r="AD1224">
        <f t="shared" si="254"/>
        <v>0.6151618058330004</v>
      </c>
      <c r="AE1224">
        <f t="shared" si="255"/>
        <v>0</v>
      </c>
      <c r="AF1224" t="e">
        <f t="shared" ca="1" si="256"/>
        <v>#N/A</v>
      </c>
      <c r="AG1224" t="e">
        <f t="shared" ca="1" si="257"/>
        <v>#N/A</v>
      </c>
      <c r="AH1224" t="e">
        <f t="shared" ca="1" si="258"/>
        <v>#N/A</v>
      </c>
      <c r="AI1224" t="e">
        <f t="shared" ca="1" si="247"/>
        <v>#N/A</v>
      </c>
      <c r="AJ1224">
        <f t="shared" si="248"/>
        <v>9.988014382740711E-5</v>
      </c>
      <c r="AK1224">
        <f t="shared" si="249"/>
        <v>0</v>
      </c>
      <c r="AL1224" t="e">
        <f t="shared" ca="1" si="259"/>
        <v>#N/A</v>
      </c>
      <c r="AM1224" t="b">
        <f t="shared" si="250"/>
        <v>0</v>
      </c>
    </row>
    <row r="1225" spans="1:39" x14ac:dyDescent="0.3">
      <c r="A1225" t="s">
        <v>92</v>
      </c>
      <c r="B1225" t="s">
        <v>93</v>
      </c>
      <c r="C1225" t="s">
        <v>39</v>
      </c>
      <c r="D1225" t="s">
        <v>87</v>
      </c>
      <c r="E1225" t="s">
        <v>1357</v>
      </c>
      <c r="F1225" s="13" t="str">
        <f>_xlfn.CONCAT(wiz_6[[#This Row],[OCTY......]],",",wiz_6[[#This Row],[OS]])</f>
        <v>MOGADORE  ,OH</v>
      </c>
      <c r="G1225" t="s">
        <v>70</v>
      </c>
      <c r="H1225" t="s">
        <v>349</v>
      </c>
      <c r="I1225" s="13" t="str">
        <f>_xlfn.CONCAT(wiz_6[[#This Row],[DCTY......]], ",",wiz_6[[#This Row],[DS]])</f>
        <v>CHATTANOOG,TN</v>
      </c>
      <c r="J1225" t="str">
        <f>TRIM(CONCATENATE(wiz_6[[#This Row],[SHIPPER..................]],wiz_6[[#This Row],[ZIP2..]],wiz_6[[#This Row],[ZIP3..]]))</f>
        <v>GEORGIA PACIFIC CPG F| 4426037401</v>
      </c>
      <c r="K1225">
        <v>1</v>
      </c>
      <c r="L1225">
        <v>1.77</v>
      </c>
      <c r="M1225">
        <v>0.3</v>
      </c>
      <c r="N1225">
        <v>561</v>
      </c>
      <c r="O1225">
        <v>1.58</v>
      </c>
      <c r="P1225">
        <v>126</v>
      </c>
      <c r="Q1225">
        <v>0.35</v>
      </c>
      <c r="R1225">
        <v>-86</v>
      </c>
      <c r="S1225">
        <v>-46</v>
      </c>
      <c r="T1225">
        <v>-113</v>
      </c>
      <c r="U1225">
        <v>61</v>
      </c>
      <c r="V1225">
        <v>-98</v>
      </c>
      <c r="W1225">
        <v>45889</v>
      </c>
      <c r="X1225">
        <v>44260</v>
      </c>
      <c r="Y1225">
        <v>37401</v>
      </c>
      <c r="Z1225">
        <v>1.85</v>
      </c>
      <c r="AA1225">
        <f t="shared" si="251"/>
        <v>10012</v>
      </c>
      <c r="AB1225">
        <f t="shared" si="252"/>
        <v>-98</v>
      </c>
      <c r="AC1225">
        <f t="shared" si="253"/>
        <v>6159</v>
      </c>
      <c r="AD1225">
        <f t="shared" si="254"/>
        <v>0.6151618058330004</v>
      </c>
      <c r="AE1225">
        <f t="shared" si="255"/>
        <v>0</v>
      </c>
      <c r="AF1225" t="e">
        <f t="shared" ca="1" si="256"/>
        <v>#N/A</v>
      </c>
      <c r="AG1225" t="e">
        <f t="shared" ca="1" si="257"/>
        <v>#N/A</v>
      </c>
      <c r="AH1225" t="e">
        <f t="shared" ca="1" si="258"/>
        <v>#N/A</v>
      </c>
      <c r="AI1225" t="e">
        <f t="shared" ca="1" si="247"/>
        <v>#N/A</v>
      </c>
      <c r="AJ1225">
        <f t="shared" si="248"/>
        <v>9.988014382740711E-5</v>
      </c>
      <c r="AK1225">
        <f t="shared" si="249"/>
        <v>0</v>
      </c>
      <c r="AL1225" t="e">
        <f t="shared" ca="1" si="259"/>
        <v>#N/A</v>
      </c>
      <c r="AM1225" t="b">
        <f t="shared" si="250"/>
        <v>0</v>
      </c>
    </row>
    <row r="1226" spans="1:39" x14ac:dyDescent="0.3">
      <c r="A1226" t="s">
        <v>92</v>
      </c>
      <c r="B1226" t="s">
        <v>93</v>
      </c>
      <c r="C1226" t="s">
        <v>39</v>
      </c>
      <c r="D1226" t="s">
        <v>87</v>
      </c>
      <c r="E1226" t="s">
        <v>1357</v>
      </c>
      <c r="F1226" s="13" t="str">
        <f>_xlfn.CONCAT(wiz_6[[#This Row],[OCTY......]],",",wiz_6[[#This Row],[OS]])</f>
        <v>MOGADORE  ,OH</v>
      </c>
      <c r="G1226" t="s">
        <v>70</v>
      </c>
      <c r="H1226" t="s">
        <v>85</v>
      </c>
      <c r="I1226" s="13" t="str">
        <f>_xlfn.CONCAT(wiz_6[[#This Row],[DCTY......]], ",",wiz_6[[#This Row],[DS]])</f>
        <v>LEXINGTON ,TN</v>
      </c>
      <c r="J1226" t="str">
        <f>TRIM(CONCATENATE(wiz_6[[#This Row],[SHIPPER..................]],wiz_6[[#This Row],[ZIP2..]],wiz_6[[#This Row],[ZIP3..]]))</f>
        <v>GEORGIA PACIFIC CPG F| 4426038351</v>
      </c>
      <c r="K1226">
        <v>2</v>
      </c>
      <c r="L1226">
        <v>1.45</v>
      </c>
      <c r="M1226">
        <v>0.61</v>
      </c>
      <c r="N1226">
        <v>614</v>
      </c>
      <c r="O1226">
        <v>1.3</v>
      </c>
      <c r="P1226">
        <v>35</v>
      </c>
      <c r="Q1226">
        <v>0.25</v>
      </c>
      <c r="R1226">
        <v>-246</v>
      </c>
      <c r="S1226">
        <v>-46</v>
      </c>
      <c r="T1226">
        <v>-21</v>
      </c>
      <c r="U1226">
        <v>502</v>
      </c>
      <c r="V1226">
        <v>435</v>
      </c>
      <c r="W1226">
        <v>44622</v>
      </c>
      <c r="X1226">
        <v>44260</v>
      </c>
      <c r="Y1226">
        <v>38351</v>
      </c>
      <c r="Z1226">
        <v>1.84</v>
      </c>
      <c r="AA1226">
        <f t="shared" si="251"/>
        <v>10012</v>
      </c>
      <c r="AB1226">
        <f t="shared" si="252"/>
        <v>870</v>
      </c>
      <c r="AC1226">
        <f t="shared" si="253"/>
        <v>6159</v>
      </c>
      <c r="AD1226">
        <f t="shared" si="254"/>
        <v>0.6151618058330004</v>
      </c>
      <c r="AE1226">
        <f t="shared" si="255"/>
        <v>0</v>
      </c>
      <c r="AF1226" t="e">
        <f t="shared" ca="1" si="256"/>
        <v>#N/A</v>
      </c>
      <c r="AG1226" t="e">
        <f t="shared" ca="1" si="257"/>
        <v>#N/A</v>
      </c>
      <c r="AH1226" t="e">
        <f t="shared" ca="1" si="258"/>
        <v>#N/A</v>
      </c>
      <c r="AI1226" t="e">
        <f t="shared" ca="1" si="247"/>
        <v>#N/A</v>
      </c>
      <c r="AJ1226">
        <f t="shared" si="248"/>
        <v>1.9976028765481422E-4</v>
      </c>
      <c r="AK1226">
        <f t="shared" si="249"/>
        <v>0</v>
      </c>
      <c r="AL1226" t="e">
        <f t="shared" ca="1" si="259"/>
        <v>#N/A</v>
      </c>
      <c r="AM1226" t="b">
        <f t="shared" si="250"/>
        <v>0</v>
      </c>
    </row>
    <row r="1227" spans="1:39" x14ac:dyDescent="0.3">
      <c r="A1227" t="s">
        <v>92</v>
      </c>
      <c r="B1227" t="s">
        <v>93</v>
      </c>
      <c r="C1227" t="s">
        <v>39</v>
      </c>
      <c r="D1227" t="s">
        <v>87</v>
      </c>
      <c r="E1227" t="s">
        <v>1357</v>
      </c>
      <c r="F1227" s="13" t="str">
        <f>_xlfn.CONCAT(wiz_6[[#This Row],[OCTY......]],",",wiz_6[[#This Row],[OS]])</f>
        <v>MOGADORE  ,OH</v>
      </c>
      <c r="G1227" t="s">
        <v>70</v>
      </c>
      <c r="H1227" t="s">
        <v>1363</v>
      </c>
      <c r="I1227" s="13" t="str">
        <f>_xlfn.CONCAT(wiz_6[[#This Row],[DCTY......]], ",",wiz_6[[#This Row],[DS]])</f>
        <v>SELMER    ,TN</v>
      </c>
      <c r="J1227" t="str">
        <f>TRIM(CONCATENATE(wiz_6[[#This Row],[SHIPPER..................]],wiz_6[[#This Row],[ZIP2..]],wiz_6[[#This Row],[ZIP3..]]))</f>
        <v>GEORGIA PACIFIC CPG F| 4426038375</v>
      </c>
      <c r="K1227">
        <v>1</v>
      </c>
      <c r="L1227">
        <v>1.45</v>
      </c>
      <c r="M1227">
        <v>0.23</v>
      </c>
      <c r="N1227">
        <v>654</v>
      </c>
      <c r="O1227">
        <v>0.92</v>
      </c>
      <c r="P1227">
        <v>224</v>
      </c>
      <c r="Q1227">
        <v>0.45</v>
      </c>
      <c r="R1227">
        <v>-13</v>
      </c>
      <c r="S1227">
        <v>-46</v>
      </c>
      <c r="T1227">
        <v>111</v>
      </c>
      <c r="U1227">
        <v>285</v>
      </c>
      <c r="V1227">
        <v>350</v>
      </c>
      <c r="W1227">
        <v>25015</v>
      </c>
      <c r="X1227">
        <v>44260</v>
      </c>
      <c r="Y1227">
        <v>38375</v>
      </c>
      <c r="Z1227">
        <v>1.46</v>
      </c>
      <c r="AA1227">
        <f t="shared" si="251"/>
        <v>10012</v>
      </c>
      <c r="AB1227">
        <f t="shared" si="252"/>
        <v>350</v>
      </c>
      <c r="AC1227">
        <f t="shared" si="253"/>
        <v>6159</v>
      </c>
      <c r="AD1227">
        <f t="shared" si="254"/>
        <v>0.6151618058330004</v>
      </c>
      <c r="AE1227">
        <f t="shared" si="255"/>
        <v>0</v>
      </c>
      <c r="AF1227" t="e">
        <f t="shared" ca="1" si="256"/>
        <v>#N/A</v>
      </c>
      <c r="AG1227" t="e">
        <f t="shared" ca="1" si="257"/>
        <v>#N/A</v>
      </c>
      <c r="AH1227" t="e">
        <f t="shared" ca="1" si="258"/>
        <v>#N/A</v>
      </c>
      <c r="AI1227" t="e">
        <f t="shared" ca="1" si="247"/>
        <v>#N/A</v>
      </c>
      <c r="AJ1227">
        <f t="shared" si="248"/>
        <v>9.988014382740711E-5</v>
      </c>
      <c r="AK1227">
        <f t="shared" si="249"/>
        <v>0</v>
      </c>
      <c r="AL1227" t="e">
        <f t="shared" ca="1" si="259"/>
        <v>#N/A</v>
      </c>
      <c r="AM1227" t="b">
        <f t="shared" si="250"/>
        <v>0</v>
      </c>
    </row>
    <row r="1228" spans="1:39" x14ac:dyDescent="0.3">
      <c r="A1228" t="s">
        <v>37</v>
      </c>
      <c r="B1228" t="s">
        <v>38</v>
      </c>
      <c r="C1228" t="s">
        <v>39</v>
      </c>
      <c r="D1228" t="s">
        <v>87</v>
      </c>
      <c r="E1228" t="s">
        <v>180</v>
      </c>
      <c r="F1228" s="13" t="str">
        <f>_xlfn.CONCAT(wiz_6[[#This Row],[OCTY......]],",",wiz_6[[#This Row],[OS]])</f>
        <v>HUDSON    ,OH</v>
      </c>
      <c r="G1228" t="s">
        <v>70</v>
      </c>
      <c r="H1228" t="s">
        <v>1108</v>
      </c>
      <c r="I1228" s="13" t="str">
        <f>_xlfn.CONCAT(wiz_6[[#This Row],[DCTY......]], ",",wiz_6[[#This Row],[DS]])</f>
        <v>PORTLAND  ,TN</v>
      </c>
      <c r="J1228" t="str">
        <f>TRIM(CONCATENATE(wiz_6[[#This Row],[SHIPPER..................]],wiz_6[[#This Row],[ZIP2..]],wiz_6[[#This Row],[ZIP3..]]))</f>
        <v>b: C H ROBINSON | 4423637148</v>
      </c>
      <c r="K1228">
        <v>1</v>
      </c>
      <c r="L1228">
        <v>1.48</v>
      </c>
      <c r="M1228">
        <v>0.27</v>
      </c>
      <c r="N1228">
        <v>485</v>
      </c>
      <c r="O1228">
        <v>0.97</v>
      </c>
      <c r="P1228">
        <v>26</v>
      </c>
      <c r="Q1228">
        <v>0.25</v>
      </c>
      <c r="R1228">
        <v>-29</v>
      </c>
      <c r="S1228">
        <v>-7</v>
      </c>
      <c r="T1228">
        <v>-1</v>
      </c>
      <c r="U1228">
        <v>-7</v>
      </c>
      <c r="V1228">
        <v>-15</v>
      </c>
      <c r="W1228">
        <v>44256</v>
      </c>
      <c r="X1228">
        <v>44236</v>
      </c>
      <c r="Y1228">
        <v>37148</v>
      </c>
      <c r="Z1228">
        <v>1.53</v>
      </c>
      <c r="AA1228">
        <f t="shared" si="251"/>
        <v>10012</v>
      </c>
      <c r="AB1228">
        <f t="shared" si="252"/>
        <v>-15</v>
      </c>
      <c r="AC1228">
        <f t="shared" si="253"/>
        <v>6159</v>
      </c>
      <c r="AD1228">
        <f t="shared" si="254"/>
        <v>0.6151618058330004</v>
      </c>
      <c r="AE1228">
        <f t="shared" si="255"/>
        <v>0</v>
      </c>
      <c r="AF1228" t="e">
        <f t="shared" ca="1" si="256"/>
        <v>#N/A</v>
      </c>
      <c r="AG1228" t="e">
        <f t="shared" ca="1" si="257"/>
        <v>#N/A</v>
      </c>
      <c r="AH1228" t="e">
        <f t="shared" ca="1" si="258"/>
        <v>#N/A</v>
      </c>
      <c r="AI1228" t="e">
        <f t="shared" ca="1" si="247"/>
        <v>#N/A</v>
      </c>
      <c r="AJ1228">
        <f t="shared" si="248"/>
        <v>9.988014382740711E-5</v>
      </c>
      <c r="AK1228">
        <f t="shared" si="249"/>
        <v>0</v>
      </c>
      <c r="AL1228" t="e">
        <f t="shared" ca="1" si="259"/>
        <v>#N/A</v>
      </c>
      <c r="AM1228" t="b">
        <f t="shared" si="250"/>
        <v>0</v>
      </c>
    </row>
    <row r="1229" spans="1:39" x14ac:dyDescent="0.3">
      <c r="A1229" t="s">
        <v>37</v>
      </c>
      <c r="B1229" t="s">
        <v>38</v>
      </c>
      <c r="C1229" t="s">
        <v>39</v>
      </c>
      <c r="D1229" t="s">
        <v>87</v>
      </c>
      <c r="E1229" t="s">
        <v>1260</v>
      </c>
      <c r="F1229" s="13" t="str">
        <f>_xlfn.CONCAT(wiz_6[[#This Row],[OCTY......]],",",wiz_6[[#This Row],[OS]])</f>
        <v>RAVENNA   ,OH</v>
      </c>
      <c r="G1229" t="s">
        <v>70</v>
      </c>
      <c r="H1229" t="s">
        <v>702</v>
      </c>
      <c r="I1229" s="13" t="str">
        <f>_xlfn.CONCAT(wiz_6[[#This Row],[DCTY......]], ",",wiz_6[[#This Row],[DS]])</f>
        <v>LEWISBURG ,TN</v>
      </c>
      <c r="J1229" t="str">
        <f>TRIM(CONCATENATE(wiz_6[[#This Row],[SHIPPER..................]],wiz_6[[#This Row],[ZIP2..]],wiz_6[[#This Row],[ZIP3..]]))</f>
        <v>b: C H ROBINSON | 4426637091</v>
      </c>
      <c r="K1229">
        <v>1</v>
      </c>
      <c r="L1229">
        <v>1.44</v>
      </c>
      <c r="M1229">
        <v>0.27</v>
      </c>
      <c r="N1229">
        <v>584</v>
      </c>
      <c r="O1229">
        <v>1</v>
      </c>
      <c r="P1229">
        <v>10</v>
      </c>
      <c r="Q1229">
        <v>0.25</v>
      </c>
      <c r="R1229">
        <v>-35</v>
      </c>
      <c r="S1229">
        <v>13</v>
      </c>
      <c r="T1229">
        <v>24</v>
      </c>
      <c r="U1229">
        <v>21</v>
      </c>
      <c r="V1229">
        <v>58</v>
      </c>
      <c r="W1229">
        <v>44240</v>
      </c>
      <c r="X1229">
        <v>44266</v>
      </c>
      <c r="Y1229">
        <v>37091</v>
      </c>
      <c r="Z1229">
        <v>1.49</v>
      </c>
      <c r="AA1229">
        <f t="shared" si="251"/>
        <v>10012</v>
      </c>
      <c r="AB1229">
        <f t="shared" si="252"/>
        <v>58</v>
      </c>
      <c r="AC1229">
        <f t="shared" si="253"/>
        <v>6159</v>
      </c>
      <c r="AD1229">
        <f t="shared" si="254"/>
        <v>0.6151618058330004</v>
      </c>
      <c r="AE1229">
        <f t="shared" si="255"/>
        <v>0</v>
      </c>
      <c r="AF1229" t="e">
        <f t="shared" ca="1" si="256"/>
        <v>#N/A</v>
      </c>
      <c r="AG1229" t="e">
        <f t="shared" ca="1" si="257"/>
        <v>#N/A</v>
      </c>
      <c r="AH1229" t="e">
        <f t="shared" ca="1" si="258"/>
        <v>#N/A</v>
      </c>
      <c r="AI1229" t="e">
        <f t="shared" ca="1" si="247"/>
        <v>#N/A</v>
      </c>
      <c r="AJ1229">
        <f t="shared" si="248"/>
        <v>9.988014382740711E-5</v>
      </c>
      <c r="AK1229">
        <f t="shared" si="249"/>
        <v>0</v>
      </c>
      <c r="AL1229" t="e">
        <f t="shared" ca="1" si="259"/>
        <v>#N/A</v>
      </c>
      <c r="AM1229" t="b">
        <f t="shared" si="250"/>
        <v>0</v>
      </c>
    </row>
    <row r="1230" spans="1:39" x14ac:dyDescent="0.3">
      <c r="A1230" t="s">
        <v>92</v>
      </c>
      <c r="B1230" t="s">
        <v>93</v>
      </c>
      <c r="C1230" t="s">
        <v>39</v>
      </c>
      <c r="D1230" t="s">
        <v>87</v>
      </c>
      <c r="E1230" t="s">
        <v>1357</v>
      </c>
      <c r="F1230" s="13" t="str">
        <f>_xlfn.CONCAT(wiz_6[[#This Row],[OCTY......]],",",wiz_6[[#This Row],[OS]])</f>
        <v>MOGADORE  ,OH</v>
      </c>
      <c r="G1230" t="s">
        <v>70</v>
      </c>
      <c r="H1230" t="s">
        <v>164</v>
      </c>
      <c r="I1230" s="13" t="str">
        <f>_xlfn.CONCAT(wiz_6[[#This Row],[DCTY......]], ",",wiz_6[[#This Row],[DS]])</f>
        <v>LAFAYETTE ,TN</v>
      </c>
      <c r="J1230" t="str">
        <f>TRIM(CONCATENATE(wiz_6[[#This Row],[SHIPPER..................]],wiz_6[[#This Row],[ZIP2..]],wiz_6[[#This Row],[ZIP3..]]))</f>
        <v>GEORGIA PACIFIC CPG F| 4426037074</v>
      </c>
      <c r="K1230">
        <v>1</v>
      </c>
      <c r="L1230">
        <v>1.7</v>
      </c>
      <c r="M1230">
        <v>0.32</v>
      </c>
      <c r="N1230">
        <v>480</v>
      </c>
      <c r="O1230">
        <v>1</v>
      </c>
      <c r="P1230">
        <v>28</v>
      </c>
      <c r="Q1230">
        <v>0.25</v>
      </c>
      <c r="R1230">
        <v>-53</v>
      </c>
      <c r="S1230">
        <v>-46</v>
      </c>
      <c r="T1230">
        <v>-8</v>
      </c>
      <c r="U1230">
        <v>123</v>
      </c>
      <c r="V1230">
        <v>69</v>
      </c>
      <c r="W1230">
        <v>44256</v>
      </c>
      <c r="X1230">
        <v>44260</v>
      </c>
      <c r="Y1230">
        <v>37074</v>
      </c>
      <c r="Z1230">
        <v>1.8</v>
      </c>
      <c r="AA1230">
        <f t="shared" si="251"/>
        <v>10012</v>
      </c>
      <c r="AB1230">
        <f t="shared" si="252"/>
        <v>69</v>
      </c>
      <c r="AC1230">
        <f t="shared" si="253"/>
        <v>6159</v>
      </c>
      <c r="AD1230">
        <f t="shared" si="254"/>
        <v>0.6151618058330004</v>
      </c>
      <c r="AE1230">
        <f t="shared" si="255"/>
        <v>0</v>
      </c>
      <c r="AF1230" t="e">
        <f t="shared" ca="1" si="256"/>
        <v>#N/A</v>
      </c>
      <c r="AG1230" t="e">
        <f t="shared" ca="1" si="257"/>
        <v>#N/A</v>
      </c>
      <c r="AH1230" t="e">
        <f t="shared" ca="1" si="258"/>
        <v>#N/A</v>
      </c>
      <c r="AI1230" t="e">
        <f t="shared" ca="1" si="247"/>
        <v>#N/A</v>
      </c>
      <c r="AJ1230">
        <f t="shared" si="248"/>
        <v>9.988014382740711E-5</v>
      </c>
      <c r="AK1230">
        <f t="shared" si="249"/>
        <v>0</v>
      </c>
      <c r="AL1230" t="e">
        <f t="shared" ca="1" si="259"/>
        <v>#N/A</v>
      </c>
      <c r="AM1230" t="b">
        <f t="shared" si="250"/>
        <v>0</v>
      </c>
    </row>
    <row r="1231" spans="1:39" x14ac:dyDescent="0.3">
      <c r="A1231" t="s">
        <v>148</v>
      </c>
      <c r="B1231" t="s">
        <v>149</v>
      </c>
      <c r="C1231" t="s">
        <v>39</v>
      </c>
      <c r="D1231" t="s">
        <v>87</v>
      </c>
      <c r="E1231" t="s">
        <v>1364</v>
      </c>
      <c r="F1231" s="13" t="str">
        <f>_xlfn.CONCAT(wiz_6[[#This Row],[OCTY......]],",",wiz_6[[#This Row],[OS]])</f>
        <v>SHARON CEN,OH</v>
      </c>
      <c r="G1231" t="s">
        <v>140</v>
      </c>
      <c r="H1231" t="s">
        <v>207</v>
      </c>
      <c r="I1231" s="13" t="str">
        <f>_xlfn.CONCAT(wiz_6[[#This Row],[DCTY......]], ",",wiz_6[[#This Row],[DS]])</f>
        <v>WAUWATOSA ,WI</v>
      </c>
      <c r="J1231" t="str">
        <f>TRIM(CONCATENATE(wiz_6[[#This Row],[SHIPPER..................]],wiz_6[[#This Row],[ZIP2..]],wiz_6[[#This Row],[ZIP3..]]))</f>
        <v>BRIGGS AND STRATTON | 4427453201</v>
      </c>
      <c r="K1231">
        <v>2</v>
      </c>
      <c r="L1231">
        <v>2.11</v>
      </c>
      <c r="M1231">
        <v>0.2</v>
      </c>
      <c r="N1231">
        <v>433</v>
      </c>
      <c r="O1231">
        <v>0.73</v>
      </c>
      <c r="P1231">
        <v>32</v>
      </c>
      <c r="Q1231">
        <v>0.28000000000000003</v>
      </c>
      <c r="R1231">
        <v>138</v>
      </c>
      <c r="S1231">
        <v>-69</v>
      </c>
      <c r="T1231">
        <v>37</v>
      </c>
      <c r="U1231">
        <v>211</v>
      </c>
      <c r="V1231">
        <v>179</v>
      </c>
      <c r="W1231">
        <v>44256</v>
      </c>
      <c r="X1231">
        <v>44274</v>
      </c>
      <c r="Y1231">
        <v>53201</v>
      </c>
      <c r="Z1231">
        <v>2.09</v>
      </c>
      <c r="AA1231">
        <f t="shared" si="251"/>
        <v>10012</v>
      </c>
      <c r="AB1231">
        <f t="shared" si="252"/>
        <v>358</v>
      </c>
      <c r="AC1231">
        <f t="shared" si="253"/>
        <v>6159</v>
      </c>
      <c r="AD1231">
        <f t="shared" si="254"/>
        <v>0.6151618058330004</v>
      </c>
      <c r="AE1231">
        <f t="shared" si="255"/>
        <v>0</v>
      </c>
      <c r="AF1231" t="e">
        <f t="shared" ca="1" si="256"/>
        <v>#N/A</v>
      </c>
      <c r="AG1231" t="e">
        <f t="shared" ca="1" si="257"/>
        <v>#N/A</v>
      </c>
      <c r="AH1231" t="e">
        <f t="shared" ca="1" si="258"/>
        <v>#N/A</v>
      </c>
      <c r="AI1231" t="e">
        <f t="shared" ca="1" si="247"/>
        <v>#N/A</v>
      </c>
      <c r="AJ1231">
        <f t="shared" si="248"/>
        <v>1.9976028765481422E-4</v>
      </c>
      <c r="AK1231">
        <f t="shared" si="249"/>
        <v>0</v>
      </c>
      <c r="AL1231" t="e">
        <f t="shared" ca="1" si="259"/>
        <v>#N/A</v>
      </c>
      <c r="AM1231" t="b">
        <f t="shared" si="250"/>
        <v>0</v>
      </c>
    </row>
    <row r="1232" spans="1:39" x14ac:dyDescent="0.3">
      <c r="A1232" t="s">
        <v>37</v>
      </c>
      <c r="B1232" t="s">
        <v>38</v>
      </c>
      <c r="C1232" t="s">
        <v>39</v>
      </c>
      <c r="D1232" t="s">
        <v>87</v>
      </c>
      <c r="E1232" t="s">
        <v>1365</v>
      </c>
      <c r="F1232" s="13" t="str">
        <f>_xlfn.CONCAT(wiz_6[[#This Row],[OCTY......]],",",wiz_6[[#This Row],[OS]])</f>
        <v>ORRVILLE  ,OH</v>
      </c>
      <c r="G1232" t="s">
        <v>50</v>
      </c>
      <c r="H1232" t="s">
        <v>399</v>
      </c>
      <c r="I1232" s="13" t="str">
        <f>_xlfn.CONCAT(wiz_6[[#This Row],[DCTY......]], ",",wiz_6[[#This Row],[DS]])</f>
        <v>MCDONOUGH ,GA</v>
      </c>
      <c r="J1232" t="str">
        <f>TRIM(CONCATENATE(wiz_6[[#This Row],[SHIPPER..................]],wiz_6[[#This Row],[ZIP2..]],wiz_6[[#This Row],[ZIP3..]]))</f>
        <v>b: C H ROBINSON | 4466730253</v>
      </c>
      <c r="K1232">
        <v>1</v>
      </c>
      <c r="L1232">
        <v>1.19</v>
      </c>
      <c r="M1232">
        <v>0.28000000000000003</v>
      </c>
      <c r="N1232">
        <v>715</v>
      </c>
      <c r="O1232">
        <v>1.61</v>
      </c>
      <c r="P1232">
        <v>59</v>
      </c>
      <c r="Q1232">
        <v>0.3</v>
      </c>
      <c r="R1232">
        <v>-50</v>
      </c>
      <c r="S1232">
        <v>-4</v>
      </c>
      <c r="T1232">
        <v>0</v>
      </c>
      <c r="U1232">
        <v>-185</v>
      </c>
      <c r="V1232">
        <v>-189</v>
      </c>
      <c r="W1232">
        <v>44087</v>
      </c>
      <c r="X1232">
        <v>44667</v>
      </c>
      <c r="Y1232">
        <v>30253</v>
      </c>
      <c r="Z1232">
        <v>1.25</v>
      </c>
      <c r="AA1232">
        <f t="shared" si="251"/>
        <v>10012</v>
      </c>
      <c r="AB1232">
        <f t="shared" si="252"/>
        <v>-189</v>
      </c>
      <c r="AC1232">
        <f t="shared" si="253"/>
        <v>6159</v>
      </c>
      <c r="AD1232">
        <f t="shared" si="254"/>
        <v>0.6151618058330004</v>
      </c>
      <c r="AE1232">
        <f t="shared" si="255"/>
        <v>0</v>
      </c>
      <c r="AF1232" t="e">
        <f t="shared" ca="1" si="256"/>
        <v>#N/A</v>
      </c>
      <c r="AG1232" t="e">
        <f t="shared" ca="1" si="257"/>
        <v>#N/A</v>
      </c>
      <c r="AH1232" t="e">
        <f t="shared" ca="1" si="258"/>
        <v>#N/A</v>
      </c>
      <c r="AI1232" t="e">
        <f t="shared" ca="1" si="247"/>
        <v>#N/A</v>
      </c>
      <c r="AJ1232">
        <f t="shared" si="248"/>
        <v>9.988014382740711E-5</v>
      </c>
      <c r="AK1232">
        <f t="shared" si="249"/>
        <v>0</v>
      </c>
      <c r="AL1232" t="e">
        <f t="shared" ca="1" si="259"/>
        <v>#N/A</v>
      </c>
      <c r="AM1232" t="b">
        <f t="shared" si="250"/>
        <v>0</v>
      </c>
    </row>
    <row r="1233" spans="1:39" x14ac:dyDescent="0.3">
      <c r="A1233" t="s">
        <v>1366</v>
      </c>
      <c r="B1233" t="s">
        <v>1367</v>
      </c>
      <c r="C1233" t="s">
        <v>39</v>
      </c>
      <c r="D1233" t="s">
        <v>87</v>
      </c>
      <c r="E1233" t="s">
        <v>1368</v>
      </c>
      <c r="F1233" s="13" t="str">
        <f>_xlfn.CONCAT(wiz_6[[#This Row],[OCTY......]],",",wiz_6[[#This Row],[OS]])</f>
        <v>SUGARCREEK,OH</v>
      </c>
      <c r="G1233" t="s">
        <v>50</v>
      </c>
      <c r="H1233" t="s">
        <v>706</v>
      </c>
      <c r="I1233" s="13" t="str">
        <f>_xlfn.CONCAT(wiz_6[[#This Row],[DCTY......]], ",",wiz_6[[#This Row],[DS]])</f>
        <v>CUMMING   ,GA</v>
      </c>
      <c r="J1233" t="str">
        <f>TRIM(CONCATENATE(wiz_6[[#This Row],[SHIPPER..................]],wiz_6[[#This Row],[ZIP2..]],wiz_6[[#This Row],[ZIP3..]]))</f>
        <v>b: TRIDENT TRANSPORT | 4468130128</v>
      </c>
      <c r="K1233">
        <v>1</v>
      </c>
      <c r="L1233">
        <v>1.25</v>
      </c>
      <c r="M1233">
        <v>0.27</v>
      </c>
      <c r="N1233">
        <v>625</v>
      </c>
      <c r="O1233">
        <v>0.57999999999999996</v>
      </c>
      <c r="P1233">
        <v>54</v>
      </c>
      <c r="Q1233">
        <v>0.3</v>
      </c>
      <c r="R1233">
        <v>4</v>
      </c>
      <c r="S1233">
        <v>-341</v>
      </c>
      <c r="T1233">
        <v>150</v>
      </c>
      <c r="U1233">
        <v>-213</v>
      </c>
      <c r="V1233">
        <v>-404</v>
      </c>
      <c r="W1233">
        <v>43701</v>
      </c>
      <c r="X1233">
        <v>44681</v>
      </c>
      <c r="Y1233">
        <v>30128</v>
      </c>
      <c r="Z1233">
        <v>1.3</v>
      </c>
      <c r="AA1233">
        <f t="shared" si="251"/>
        <v>10012</v>
      </c>
      <c r="AB1233">
        <f t="shared" si="252"/>
        <v>-404</v>
      </c>
      <c r="AC1233">
        <f t="shared" si="253"/>
        <v>6159</v>
      </c>
      <c r="AD1233">
        <f t="shared" si="254"/>
        <v>0.6151618058330004</v>
      </c>
      <c r="AE1233">
        <f t="shared" si="255"/>
        <v>0</v>
      </c>
      <c r="AF1233" t="e">
        <f t="shared" ca="1" si="256"/>
        <v>#N/A</v>
      </c>
      <c r="AG1233" t="e">
        <f t="shared" ca="1" si="257"/>
        <v>#N/A</v>
      </c>
      <c r="AH1233" t="e">
        <f t="shared" ca="1" si="258"/>
        <v>#N/A</v>
      </c>
      <c r="AI1233" t="e">
        <f t="shared" ca="1" si="247"/>
        <v>#N/A</v>
      </c>
      <c r="AJ1233">
        <f t="shared" si="248"/>
        <v>9.988014382740711E-5</v>
      </c>
      <c r="AK1233">
        <f t="shared" si="249"/>
        <v>0</v>
      </c>
      <c r="AL1233" t="e">
        <f t="shared" ca="1" si="259"/>
        <v>#N/A</v>
      </c>
      <c r="AM1233" t="b">
        <f t="shared" si="250"/>
        <v>0</v>
      </c>
    </row>
    <row r="1234" spans="1:39" x14ac:dyDescent="0.3">
      <c r="A1234" t="s">
        <v>78</v>
      </c>
      <c r="B1234" t="s">
        <v>79</v>
      </c>
      <c r="C1234" t="s">
        <v>39</v>
      </c>
      <c r="D1234" t="s">
        <v>87</v>
      </c>
      <c r="E1234" t="s">
        <v>1022</v>
      </c>
      <c r="F1234" s="13" t="str">
        <f>_xlfn.CONCAT(wiz_6[[#This Row],[OCTY......]],",",wiz_6[[#This Row],[OS]])</f>
        <v>ALLIANCE  ,OH</v>
      </c>
      <c r="G1234" t="s">
        <v>44</v>
      </c>
      <c r="H1234" t="s">
        <v>464</v>
      </c>
      <c r="I1234" s="13" t="str">
        <f>_xlfn.CONCAT(wiz_6[[#This Row],[DCTY......]], ",",wiz_6[[#This Row],[DS]])</f>
        <v>FRANKLIN  ,KY</v>
      </c>
      <c r="J1234" t="str">
        <f>TRIM(CONCATENATE(wiz_6[[#This Row],[SHIPPER..................]],wiz_6[[#This Row],[ZIP2..]],wiz_6[[#This Row],[ZIP3..]]))</f>
        <v>TRACTOR SUPPLY MANHAT| 4460142134</v>
      </c>
      <c r="K1234">
        <v>2</v>
      </c>
      <c r="L1234">
        <v>1.93</v>
      </c>
      <c r="M1234">
        <v>0.22</v>
      </c>
      <c r="N1234">
        <v>499</v>
      </c>
      <c r="O1234">
        <v>0.82</v>
      </c>
      <c r="P1234">
        <v>79</v>
      </c>
      <c r="Q1234">
        <v>0.3</v>
      </c>
      <c r="R1234">
        <v>-3</v>
      </c>
      <c r="S1234">
        <v>-57</v>
      </c>
      <c r="T1234">
        <v>35</v>
      </c>
      <c r="U1234">
        <v>148</v>
      </c>
      <c r="V1234">
        <v>126</v>
      </c>
      <c r="W1234">
        <v>43055</v>
      </c>
      <c r="X1234">
        <v>44601</v>
      </c>
      <c r="Y1234">
        <v>42134</v>
      </c>
      <c r="Z1234">
        <v>1.93</v>
      </c>
      <c r="AA1234">
        <f t="shared" si="251"/>
        <v>10012</v>
      </c>
      <c r="AB1234">
        <f t="shared" si="252"/>
        <v>252</v>
      </c>
      <c r="AC1234">
        <f t="shared" si="253"/>
        <v>6159</v>
      </c>
      <c r="AD1234">
        <f t="shared" si="254"/>
        <v>0.6151618058330004</v>
      </c>
      <c r="AE1234">
        <f t="shared" si="255"/>
        <v>0</v>
      </c>
      <c r="AF1234" t="e">
        <f t="shared" ca="1" si="256"/>
        <v>#N/A</v>
      </c>
      <c r="AG1234" t="e">
        <f t="shared" ca="1" si="257"/>
        <v>#N/A</v>
      </c>
      <c r="AH1234" t="e">
        <f t="shared" ca="1" si="258"/>
        <v>#N/A</v>
      </c>
      <c r="AI1234" t="e">
        <f t="shared" ca="1" si="247"/>
        <v>#N/A</v>
      </c>
      <c r="AJ1234">
        <f t="shared" si="248"/>
        <v>1.9976028765481422E-4</v>
      </c>
      <c r="AK1234">
        <f t="shared" si="249"/>
        <v>0</v>
      </c>
      <c r="AL1234" t="e">
        <f t="shared" ca="1" si="259"/>
        <v>#N/A</v>
      </c>
      <c r="AM1234" t="b">
        <f t="shared" si="250"/>
        <v>0</v>
      </c>
    </row>
    <row r="1235" spans="1:39" x14ac:dyDescent="0.3">
      <c r="A1235" t="s">
        <v>78</v>
      </c>
      <c r="B1235" t="s">
        <v>79</v>
      </c>
      <c r="C1235" t="s">
        <v>39</v>
      </c>
      <c r="D1235" t="s">
        <v>87</v>
      </c>
      <c r="E1235" t="s">
        <v>1369</v>
      </c>
      <c r="F1235" s="13" t="str">
        <f>_xlfn.CONCAT(wiz_6[[#This Row],[OCTY......]],",",wiz_6[[#This Row],[OS]])</f>
        <v>MOUNT HOPE,OH</v>
      </c>
      <c r="G1235" t="s">
        <v>44</v>
      </c>
      <c r="H1235" t="s">
        <v>464</v>
      </c>
      <c r="I1235" s="13" t="str">
        <f>_xlfn.CONCAT(wiz_6[[#This Row],[DCTY......]], ",",wiz_6[[#This Row],[DS]])</f>
        <v>FRANKLIN  ,KY</v>
      </c>
      <c r="J1235" t="str">
        <f>TRIM(CONCATENATE(wiz_6[[#This Row],[SHIPPER..................]],wiz_6[[#This Row],[ZIP2..]],wiz_6[[#This Row],[ZIP3..]]))</f>
        <v>TRACTOR SUPPLY MANHAT| 4466042134</v>
      </c>
      <c r="K1235">
        <v>3</v>
      </c>
      <c r="L1235">
        <v>1.89</v>
      </c>
      <c r="M1235">
        <v>0.21</v>
      </c>
      <c r="N1235">
        <v>465</v>
      </c>
      <c r="O1235">
        <v>0.86</v>
      </c>
      <c r="P1235">
        <v>109</v>
      </c>
      <c r="Q1235">
        <v>0.33</v>
      </c>
      <c r="R1235">
        <v>-25</v>
      </c>
      <c r="S1235">
        <v>-141</v>
      </c>
      <c r="T1235">
        <v>25</v>
      </c>
      <c r="U1235">
        <v>117</v>
      </c>
      <c r="V1235">
        <v>1</v>
      </c>
      <c r="W1235">
        <v>45822</v>
      </c>
      <c r="X1235">
        <v>44660</v>
      </c>
      <c r="Y1235">
        <v>42134</v>
      </c>
      <c r="Z1235">
        <v>1.88</v>
      </c>
      <c r="AA1235">
        <f t="shared" si="251"/>
        <v>10012</v>
      </c>
      <c r="AB1235">
        <f t="shared" si="252"/>
        <v>3</v>
      </c>
      <c r="AC1235">
        <f t="shared" si="253"/>
        <v>6159</v>
      </c>
      <c r="AD1235">
        <f t="shared" si="254"/>
        <v>0.6151618058330004</v>
      </c>
      <c r="AE1235">
        <f t="shared" si="255"/>
        <v>0</v>
      </c>
      <c r="AF1235" t="e">
        <f t="shared" ca="1" si="256"/>
        <v>#N/A</v>
      </c>
      <c r="AG1235" t="e">
        <f t="shared" ca="1" si="257"/>
        <v>#N/A</v>
      </c>
      <c r="AH1235" t="e">
        <f t="shared" ca="1" si="258"/>
        <v>#N/A</v>
      </c>
      <c r="AI1235" t="e">
        <f t="shared" ca="1" si="247"/>
        <v>#N/A</v>
      </c>
      <c r="AJ1235">
        <f t="shared" si="248"/>
        <v>2.9964043148222132E-4</v>
      </c>
      <c r="AK1235">
        <f t="shared" si="249"/>
        <v>0</v>
      </c>
      <c r="AL1235" t="e">
        <f t="shared" ca="1" si="259"/>
        <v>#N/A</v>
      </c>
      <c r="AM1235" t="b">
        <f t="shared" si="250"/>
        <v>0</v>
      </c>
    </row>
    <row r="1236" spans="1:39" x14ac:dyDescent="0.3">
      <c r="A1236" t="s">
        <v>47</v>
      </c>
      <c r="B1236" t="s">
        <v>48</v>
      </c>
      <c r="C1236" t="s">
        <v>39</v>
      </c>
      <c r="D1236" t="s">
        <v>87</v>
      </c>
      <c r="E1236" t="s">
        <v>1365</v>
      </c>
      <c r="F1236" s="13" t="str">
        <f>_xlfn.CONCAT(wiz_6[[#This Row],[OCTY......]],",",wiz_6[[#This Row],[OS]])</f>
        <v>ORRVILLE  ,OH</v>
      </c>
      <c r="G1236" t="s">
        <v>68</v>
      </c>
      <c r="H1236" t="s">
        <v>69</v>
      </c>
      <c r="I1236" s="13" t="str">
        <f>_xlfn.CONCAT(wiz_6[[#This Row],[DCTY......]], ",",wiz_6[[#This Row],[DS]])</f>
        <v>GARYSBURG ,NC</v>
      </c>
      <c r="J1236" t="str">
        <f>TRIM(CONCATENATE(wiz_6[[#This Row],[SHIPPER..................]],wiz_6[[#This Row],[ZIP2..]],wiz_6[[#This Row],[ZIP3..]]))</f>
        <v>LOWES MLXP VAN ONE WA| 4466727831</v>
      </c>
      <c r="K1236">
        <v>5</v>
      </c>
      <c r="L1236">
        <v>2.0499999999999998</v>
      </c>
      <c r="M1236">
        <v>0.21</v>
      </c>
      <c r="N1236">
        <v>519</v>
      </c>
      <c r="O1236">
        <v>1.06</v>
      </c>
      <c r="P1236">
        <v>68</v>
      </c>
      <c r="Q1236">
        <v>0.28999999999999998</v>
      </c>
      <c r="R1236">
        <v>77</v>
      </c>
      <c r="S1236">
        <v>-72</v>
      </c>
      <c r="T1236">
        <v>-4</v>
      </c>
      <c r="U1236">
        <v>66</v>
      </c>
      <c r="V1236">
        <v>-10</v>
      </c>
      <c r="W1236">
        <v>43055</v>
      </c>
      <c r="X1236">
        <v>44667</v>
      </c>
      <c r="Y1236">
        <v>27831</v>
      </c>
      <c r="Z1236">
        <v>2.04</v>
      </c>
      <c r="AA1236">
        <f t="shared" si="251"/>
        <v>10012</v>
      </c>
      <c r="AB1236">
        <f t="shared" si="252"/>
        <v>-50</v>
      </c>
      <c r="AC1236">
        <f t="shared" si="253"/>
        <v>6159</v>
      </c>
      <c r="AD1236">
        <f t="shared" si="254"/>
        <v>0.6151618058330004</v>
      </c>
      <c r="AE1236">
        <f t="shared" si="255"/>
        <v>0</v>
      </c>
      <c r="AF1236" t="e">
        <f t="shared" ca="1" si="256"/>
        <v>#N/A</v>
      </c>
      <c r="AG1236" t="e">
        <f t="shared" ca="1" si="257"/>
        <v>#N/A</v>
      </c>
      <c r="AH1236" t="e">
        <f t="shared" ca="1" si="258"/>
        <v>#N/A</v>
      </c>
      <c r="AI1236" t="e">
        <f t="shared" ca="1" si="247"/>
        <v>#N/A</v>
      </c>
      <c r="AJ1236">
        <f t="shared" si="248"/>
        <v>4.9940071913703551E-4</v>
      </c>
      <c r="AK1236">
        <f t="shared" si="249"/>
        <v>0</v>
      </c>
      <c r="AL1236" t="e">
        <f t="shared" ca="1" si="259"/>
        <v>#N/A</v>
      </c>
      <c r="AM1236" t="b">
        <f t="shared" si="250"/>
        <v>0</v>
      </c>
    </row>
    <row r="1237" spans="1:39" x14ac:dyDescent="0.3">
      <c r="A1237" t="s">
        <v>759</v>
      </c>
      <c r="B1237" t="s">
        <v>760</v>
      </c>
      <c r="C1237" t="s">
        <v>39</v>
      </c>
      <c r="D1237" t="s">
        <v>87</v>
      </c>
      <c r="E1237" t="s">
        <v>1370</v>
      </c>
      <c r="F1237" s="13" t="str">
        <f>_xlfn.CONCAT(wiz_6[[#This Row],[OCTY......]],",",wiz_6[[#This Row],[OS]])</f>
        <v>APPLE CREE,OH</v>
      </c>
      <c r="G1237" t="s">
        <v>70</v>
      </c>
      <c r="H1237" t="s">
        <v>666</v>
      </c>
      <c r="I1237" s="13" t="str">
        <f>_xlfn.CONCAT(wiz_6[[#This Row],[DCTY......]], ",",wiz_6[[#This Row],[DS]])</f>
        <v>DYERSBURG ,TN</v>
      </c>
      <c r="J1237" t="str">
        <f>TRIM(CONCATENATE(wiz_6[[#This Row],[SHIPPER..................]],wiz_6[[#This Row],[ZIP2..]],wiz_6[[#This Row],[ZIP3..]]))</f>
        <v>ERMCO | 4460638024</v>
      </c>
      <c r="K1237">
        <v>3</v>
      </c>
      <c r="L1237">
        <v>1.53</v>
      </c>
      <c r="M1237">
        <v>0.27</v>
      </c>
      <c r="N1237">
        <v>593</v>
      </c>
      <c r="O1237">
        <v>1.32</v>
      </c>
      <c r="P1237">
        <v>60</v>
      </c>
      <c r="Q1237">
        <v>0.28000000000000003</v>
      </c>
      <c r="R1237">
        <v>-36</v>
      </c>
      <c r="S1237">
        <v>-40</v>
      </c>
      <c r="T1237">
        <v>-52</v>
      </c>
      <c r="U1237">
        <v>208</v>
      </c>
      <c r="V1237">
        <v>116</v>
      </c>
      <c r="W1237">
        <v>44136</v>
      </c>
      <c r="X1237">
        <v>44606</v>
      </c>
      <c r="Y1237">
        <v>38024</v>
      </c>
      <c r="Z1237">
        <v>1.58</v>
      </c>
      <c r="AA1237">
        <f t="shared" si="251"/>
        <v>10012</v>
      </c>
      <c r="AB1237">
        <f t="shared" si="252"/>
        <v>348</v>
      </c>
      <c r="AC1237">
        <f t="shared" si="253"/>
        <v>6159</v>
      </c>
      <c r="AD1237">
        <f t="shared" si="254"/>
        <v>0.6151618058330004</v>
      </c>
      <c r="AE1237">
        <f t="shared" si="255"/>
        <v>0</v>
      </c>
      <c r="AF1237" t="e">
        <f t="shared" ca="1" si="256"/>
        <v>#N/A</v>
      </c>
      <c r="AG1237" t="e">
        <f t="shared" ca="1" si="257"/>
        <v>#N/A</v>
      </c>
      <c r="AH1237" t="e">
        <f t="shared" ca="1" si="258"/>
        <v>#N/A</v>
      </c>
      <c r="AI1237" t="e">
        <f t="shared" ca="1" si="247"/>
        <v>#N/A</v>
      </c>
      <c r="AJ1237">
        <f t="shared" si="248"/>
        <v>2.9964043148222132E-4</v>
      </c>
      <c r="AK1237">
        <f t="shared" si="249"/>
        <v>0</v>
      </c>
      <c r="AL1237" t="e">
        <f t="shared" ca="1" si="259"/>
        <v>#N/A</v>
      </c>
      <c r="AM1237" t="b">
        <f t="shared" si="250"/>
        <v>0</v>
      </c>
    </row>
    <row r="1238" spans="1:39" x14ac:dyDescent="0.3">
      <c r="A1238" t="s">
        <v>133</v>
      </c>
      <c r="B1238" t="s">
        <v>134</v>
      </c>
      <c r="C1238" t="s">
        <v>39</v>
      </c>
      <c r="D1238" t="s">
        <v>87</v>
      </c>
      <c r="E1238" t="s">
        <v>1371</v>
      </c>
      <c r="F1238" s="13" t="str">
        <f>_xlfn.CONCAT(wiz_6[[#This Row],[OCTY......]],",",wiz_6[[#This Row],[OS]])</f>
        <v>BOLIVAR   ,OH</v>
      </c>
      <c r="G1238" t="s">
        <v>70</v>
      </c>
      <c r="H1238" t="s">
        <v>1372</v>
      </c>
      <c r="I1238" s="13" t="str">
        <f>_xlfn.CONCAT(wiz_6[[#This Row],[DCTY......]], ",",wiz_6[[#This Row],[DS]])</f>
        <v>MOORESBURG,TN</v>
      </c>
      <c r="J1238" t="str">
        <f>TRIM(CONCATENATE(wiz_6[[#This Row],[SHIPPER..................]],wiz_6[[#This Row],[ZIP2..]],wiz_6[[#This Row],[ZIP3..]]))</f>
        <v>b: PRIORITY 1 INC | 4461237811</v>
      </c>
      <c r="K1238">
        <v>1</v>
      </c>
      <c r="L1238">
        <v>1.54</v>
      </c>
      <c r="M1238">
        <v>0.27</v>
      </c>
      <c r="N1238">
        <v>442</v>
      </c>
      <c r="O1238">
        <v>0.89</v>
      </c>
      <c r="P1238">
        <v>51</v>
      </c>
      <c r="Q1238">
        <v>0.3</v>
      </c>
      <c r="R1238">
        <v>14</v>
      </c>
      <c r="S1238">
        <v>6</v>
      </c>
      <c r="T1238">
        <v>-1</v>
      </c>
      <c r="U1238">
        <v>-129</v>
      </c>
      <c r="V1238">
        <v>-124</v>
      </c>
      <c r="W1238">
        <v>44256</v>
      </c>
      <c r="X1238">
        <v>44612</v>
      </c>
      <c r="Y1238">
        <v>37811</v>
      </c>
      <c r="Z1238">
        <v>1.59</v>
      </c>
      <c r="AA1238">
        <f t="shared" si="251"/>
        <v>10012</v>
      </c>
      <c r="AB1238">
        <f t="shared" si="252"/>
        <v>-124</v>
      </c>
      <c r="AC1238">
        <f t="shared" si="253"/>
        <v>6159</v>
      </c>
      <c r="AD1238">
        <f t="shared" si="254"/>
        <v>0.6151618058330004</v>
      </c>
      <c r="AE1238">
        <f t="shared" si="255"/>
        <v>0</v>
      </c>
      <c r="AF1238" t="e">
        <f t="shared" ca="1" si="256"/>
        <v>#N/A</v>
      </c>
      <c r="AG1238" t="e">
        <f t="shared" ca="1" si="257"/>
        <v>#N/A</v>
      </c>
      <c r="AH1238" t="e">
        <f t="shared" ca="1" si="258"/>
        <v>#N/A</v>
      </c>
      <c r="AI1238" t="e">
        <f t="shared" ca="1" si="247"/>
        <v>#N/A</v>
      </c>
      <c r="AJ1238">
        <f t="shared" si="248"/>
        <v>9.988014382740711E-5</v>
      </c>
      <c r="AK1238">
        <f t="shared" si="249"/>
        <v>0</v>
      </c>
      <c r="AL1238" t="e">
        <f t="shared" ca="1" si="259"/>
        <v>#N/A</v>
      </c>
      <c r="AM1238" t="b">
        <f t="shared" si="250"/>
        <v>0</v>
      </c>
    </row>
    <row r="1239" spans="1:39" x14ac:dyDescent="0.3">
      <c r="A1239" t="s">
        <v>531</v>
      </c>
      <c r="B1239" t="s">
        <v>532</v>
      </c>
      <c r="C1239" t="s">
        <v>39</v>
      </c>
      <c r="D1239" t="s">
        <v>87</v>
      </c>
      <c r="E1239" t="s">
        <v>533</v>
      </c>
      <c r="F1239" s="13" t="str">
        <f>_xlfn.CONCAT(wiz_6[[#This Row],[OCTY......]],",",wiz_6[[#This Row],[OS]])</f>
        <v>CHILLICOTH,OH</v>
      </c>
      <c r="G1239" t="s">
        <v>50</v>
      </c>
      <c r="H1239" t="s">
        <v>360</v>
      </c>
      <c r="I1239" s="13" t="str">
        <f>_xlfn.CONCAT(wiz_6[[#This Row],[DCTY......]], ",",wiz_6[[#This Row],[DS]])</f>
        <v>COLLEGE PA,GA</v>
      </c>
      <c r="J1239" t="str">
        <f>TRIM(CONCATENATE(wiz_6[[#This Row],[SHIPPER..................]],wiz_6[[#This Row],[ZIP2..]],wiz_6[[#This Row],[ZIP3..]]))</f>
        <v>PIXELLE | 4560130272</v>
      </c>
      <c r="K1239">
        <v>34</v>
      </c>
      <c r="L1239">
        <v>2</v>
      </c>
      <c r="M1239">
        <v>0.2</v>
      </c>
      <c r="N1239">
        <v>512</v>
      </c>
      <c r="O1239">
        <v>1.1200000000000001</v>
      </c>
      <c r="P1239">
        <v>91</v>
      </c>
      <c r="Q1239">
        <v>0.32</v>
      </c>
      <c r="R1239">
        <v>9</v>
      </c>
      <c r="S1239">
        <v>-58</v>
      </c>
      <c r="T1239">
        <v>-18</v>
      </c>
      <c r="U1239">
        <v>77</v>
      </c>
      <c r="V1239">
        <v>1</v>
      </c>
      <c r="W1239">
        <v>43201</v>
      </c>
      <c r="X1239">
        <v>45601</v>
      </c>
      <c r="Y1239">
        <v>30272</v>
      </c>
      <c r="Z1239">
        <v>1.98</v>
      </c>
      <c r="AA1239">
        <f t="shared" si="251"/>
        <v>10012</v>
      </c>
      <c r="AB1239">
        <f t="shared" si="252"/>
        <v>34</v>
      </c>
      <c r="AC1239">
        <f t="shared" si="253"/>
        <v>6159</v>
      </c>
      <c r="AD1239">
        <f t="shared" si="254"/>
        <v>0.6151618058330004</v>
      </c>
      <c r="AE1239">
        <f t="shared" si="255"/>
        <v>0</v>
      </c>
      <c r="AF1239" t="e">
        <f t="shared" ca="1" si="256"/>
        <v>#N/A</v>
      </c>
      <c r="AG1239" t="e">
        <f t="shared" ca="1" si="257"/>
        <v>#N/A</v>
      </c>
      <c r="AH1239" t="e">
        <f t="shared" ca="1" si="258"/>
        <v>#N/A</v>
      </c>
      <c r="AI1239" t="e">
        <f t="shared" ca="1" si="247"/>
        <v>#N/A</v>
      </c>
      <c r="AJ1239">
        <f t="shared" si="248"/>
        <v>3.3959248901318418E-3</v>
      </c>
      <c r="AK1239">
        <f t="shared" si="249"/>
        <v>0</v>
      </c>
      <c r="AL1239" t="e">
        <f t="shared" ca="1" si="259"/>
        <v>#N/A</v>
      </c>
      <c r="AM1239" t="b">
        <f t="shared" si="250"/>
        <v>0</v>
      </c>
    </row>
    <row r="1240" spans="1:39" x14ac:dyDescent="0.3">
      <c r="A1240" t="s">
        <v>531</v>
      </c>
      <c r="B1240" t="s">
        <v>532</v>
      </c>
      <c r="C1240" t="s">
        <v>39</v>
      </c>
      <c r="D1240" t="s">
        <v>87</v>
      </c>
      <c r="E1240" t="s">
        <v>533</v>
      </c>
      <c r="F1240" s="13" t="str">
        <f>_xlfn.CONCAT(wiz_6[[#This Row],[OCTY......]],",",wiz_6[[#This Row],[OS]])</f>
        <v>CHILLICOTH,OH</v>
      </c>
      <c r="G1240" t="s">
        <v>50</v>
      </c>
      <c r="H1240" t="s">
        <v>422</v>
      </c>
      <c r="I1240" s="13" t="str">
        <f>_xlfn.CONCAT(wiz_6[[#This Row],[DCTY......]], ",",wiz_6[[#This Row],[DS]])</f>
        <v>NORCROSS  ,GA</v>
      </c>
      <c r="J1240" t="str">
        <f>TRIM(CONCATENATE(wiz_6[[#This Row],[SHIPPER..................]],wiz_6[[#This Row],[ZIP2..]],wiz_6[[#This Row],[ZIP3..]]))</f>
        <v>PIXELLE | 4560130003</v>
      </c>
      <c r="K1240">
        <v>1</v>
      </c>
      <c r="L1240">
        <v>2</v>
      </c>
      <c r="M1240">
        <v>0.2</v>
      </c>
      <c r="N1240">
        <v>509</v>
      </c>
      <c r="O1240">
        <v>1.17</v>
      </c>
      <c r="P1240">
        <v>153</v>
      </c>
      <c r="Q1240">
        <v>0.4</v>
      </c>
      <c r="R1240">
        <v>5</v>
      </c>
      <c r="S1240">
        <v>-58</v>
      </c>
      <c r="T1240">
        <v>-30</v>
      </c>
      <c r="U1240">
        <v>83</v>
      </c>
      <c r="V1240">
        <v>-5</v>
      </c>
      <c r="W1240">
        <v>44256</v>
      </c>
      <c r="X1240">
        <v>45601</v>
      </c>
      <c r="Y1240">
        <v>30003</v>
      </c>
      <c r="Z1240">
        <v>1.98</v>
      </c>
      <c r="AA1240">
        <f t="shared" si="251"/>
        <v>10012</v>
      </c>
      <c r="AB1240">
        <f t="shared" si="252"/>
        <v>-5</v>
      </c>
      <c r="AC1240">
        <f t="shared" si="253"/>
        <v>6159</v>
      </c>
      <c r="AD1240">
        <f t="shared" si="254"/>
        <v>0.6151618058330004</v>
      </c>
      <c r="AE1240">
        <f t="shared" si="255"/>
        <v>0</v>
      </c>
      <c r="AF1240" t="e">
        <f t="shared" ca="1" si="256"/>
        <v>#N/A</v>
      </c>
      <c r="AG1240" t="e">
        <f t="shared" ca="1" si="257"/>
        <v>#N/A</v>
      </c>
      <c r="AH1240" t="e">
        <f t="shared" ca="1" si="258"/>
        <v>#N/A</v>
      </c>
      <c r="AI1240" t="e">
        <f t="shared" ca="1" si="247"/>
        <v>#N/A</v>
      </c>
      <c r="AJ1240">
        <f t="shared" si="248"/>
        <v>9.988014382740711E-5</v>
      </c>
      <c r="AK1240">
        <f t="shared" si="249"/>
        <v>0</v>
      </c>
      <c r="AL1240" t="e">
        <f t="shared" ca="1" si="259"/>
        <v>#N/A</v>
      </c>
      <c r="AM1240" t="b">
        <f t="shared" si="250"/>
        <v>0</v>
      </c>
    </row>
    <row r="1241" spans="1:39" x14ac:dyDescent="0.3">
      <c r="A1241" t="s">
        <v>531</v>
      </c>
      <c r="B1241" t="s">
        <v>532</v>
      </c>
      <c r="C1241" t="s">
        <v>39</v>
      </c>
      <c r="D1241" t="s">
        <v>87</v>
      </c>
      <c r="E1241" t="s">
        <v>533</v>
      </c>
      <c r="F1241" s="13" t="str">
        <f>_xlfn.CONCAT(wiz_6[[#This Row],[OCTY......]],",",wiz_6[[#This Row],[OS]])</f>
        <v>CHILLICOTH,OH</v>
      </c>
      <c r="G1241" t="s">
        <v>50</v>
      </c>
      <c r="H1241" t="s">
        <v>828</v>
      </c>
      <c r="I1241" s="13" t="str">
        <f>_xlfn.CONCAT(wiz_6[[#This Row],[DCTY......]], ",",wiz_6[[#This Row],[DS]])</f>
        <v>SMYRNA    ,GA</v>
      </c>
      <c r="J1241" t="str">
        <f>TRIM(CONCATENATE(wiz_6[[#This Row],[SHIPPER..................]],wiz_6[[#This Row],[ZIP2..]],wiz_6[[#This Row],[ZIP3..]]))</f>
        <v>PIXELLE | 4560130080</v>
      </c>
      <c r="K1241">
        <v>3</v>
      </c>
      <c r="L1241">
        <v>1.93</v>
      </c>
      <c r="M1241">
        <v>0.2</v>
      </c>
      <c r="N1241">
        <v>512</v>
      </c>
      <c r="O1241">
        <v>1.1299999999999999</v>
      </c>
      <c r="P1241">
        <v>191</v>
      </c>
      <c r="Q1241">
        <v>0.47</v>
      </c>
      <c r="R1241">
        <v>36</v>
      </c>
      <c r="S1241">
        <v>-58</v>
      </c>
      <c r="T1241">
        <v>-20</v>
      </c>
      <c r="U1241">
        <v>14</v>
      </c>
      <c r="V1241">
        <v>-64</v>
      </c>
      <c r="W1241">
        <v>43026</v>
      </c>
      <c r="X1241">
        <v>45601</v>
      </c>
      <c r="Y1241">
        <v>30080</v>
      </c>
      <c r="Z1241">
        <v>1.91</v>
      </c>
      <c r="AA1241">
        <f t="shared" si="251"/>
        <v>10012</v>
      </c>
      <c r="AB1241">
        <f t="shared" si="252"/>
        <v>-192</v>
      </c>
      <c r="AC1241">
        <f t="shared" si="253"/>
        <v>6159</v>
      </c>
      <c r="AD1241">
        <f t="shared" si="254"/>
        <v>0.6151618058330004</v>
      </c>
      <c r="AE1241">
        <f t="shared" si="255"/>
        <v>0</v>
      </c>
      <c r="AF1241" t="e">
        <f t="shared" ca="1" si="256"/>
        <v>#N/A</v>
      </c>
      <c r="AG1241" t="e">
        <f t="shared" ca="1" si="257"/>
        <v>#N/A</v>
      </c>
      <c r="AH1241" t="e">
        <f t="shared" ca="1" si="258"/>
        <v>#N/A</v>
      </c>
      <c r="AI1241" t="e">
        <f t="shared" ca="1" si="247"/>
        <v>#N/A</v>
      </c>
      <c r="AJ1241">
        <f t="shared" si="248"/>
        <v>2.9964043148222132E-4</v>
      </c>
      <c r="AK1241">
        <f t="shared" si="249"/>
        <v>0</v>
      </c>
      <c r="AL1241" t="e">
        <f t="shared" ca="1" si="259"/>
        <v>#N/A</v>
      </c>
      <c r="AM1241" t="b">
        <f t="shared" si="250"/>
        <v>0</v>
      </c>
    </row>
    <row r="1242" spans="1:39" x14ac:dyDescent="0.3">
      <c r="A1242" t="s">
        <v>531</v>
      </c>
      <c r="B1242" t="s">
        <v>532</v>
      </c>
      <c r="C1242" t="s">
        <v>39</v>
      </c>
      <c r="D1242" t="s">
        <v>87</v>
      </c>
      <c r="E1242" t="s">
        <v>533</v>
      </c>
      <c r="F1242" s="13" t="str">
        <f>_xlfn.CONCAT(wiz_6[[#This Row],[OCTY......]],",",wiz_6[[#This Row],[OS]])</f>
        <v>CHILLICOTH,OH</v>
      </c>
      <c r="G1242" t="s">
        <v>50</v>
      </c>
      <c r="H1242" t="s">
        <v>543</v>
      </c>
      <c r="I1242" s="13" t="str">
        <f>_xlfn.CONCAT(wiz_6[[#This Row],[DCTY......]], ",",wiz_6[[#This Row],[DS]])</f>
        <v>SUWANEE   ,GA</v>
      </c>
      <c r="J1242" t="str">
        <f>TRIM(CONCATENATE(wiz_6[[#This Row],[SHIPPER..................]],wiz_6[[#This Row],[ZIP2..]],wiz_6[[#This Row],[ZIP3..]]))</f>
        <v>PIXELLE | 4560130174</v>
      </c>
      <c r="K1242">
        <v>1</v>
      </c>
      <c r="L1242">
        <v>1.96</v>
      </c>
      <c r="M1242">
        <v>0.2</v>
      </c>
      <c r="N1242">
        <v>528</v>
      </c>
      <c r="O1242">
        <v>0.92</v>
      </c>
      <c r="P1242">
        <v>36</v>
      </c>
      <c r="Q1242">
        <v>0.25</v>
      </c>
      <c r="R1242">
        <v>-30</v>
      </c>
      <c r="S1242">
        <v>-58</v>
      </c>
      <c r="T1242">
        <v>29</v>
      </c>
      <c r="U1242">
        <v>114</v>
      </c>
      <c r="V1242">
        <v>85</v>
      </c>
      <c r="W1242">
        <v>43137</v>
      </c>
      <c r="X1242">
        <v>45601</v>
      </c>
      <c r="Y1242">
        <v>30174</v>
      </c>
      <c r="Z1242">
        <v>1.94</v>
      </c>
      <c r="AA1242">
        <f t="shared" si="251"/>
        <v>10012</v>
      </c>
      <c r="AB1242">
        <f t="shared" si="252"/>
        <v>85</v>
      </c>
      <c r="AC1242">
        <f t="shared" si="253"/>
        <v>6159</v>
      </c>
      <c r="AD1242">
        <f t="shared" si="254"/>
        <v>0.6151618058330004</v>
      </c>
      <c r="AE1242">
        <f t="shared" si="255"/>
        <v>0</v>
      </c>
      <c r="AF1242" t="e">
        <f t="shared" ca="1" si="256"/>
        <v>#N/A</v>
      </c>
      <c r="AG1242" t="e">
        <f t="shared" ca="1" si="257"/>
        <v>#N/A</v>
      </c>
      <c r="AH1242" t="e">
        <f t="shared" ca="1" si="258"/>
        <v>#N/A</v>
      </c>
      <c r="AI1242" t="e">
        <f t="shared" ca="1" si="247"/>
        <v>#N/A</v>
      </c>
      <c r="AJ1242">
        <f t="shared" si="248"/>
        <v>9.988014382740711E-5</v>
      </c>
      <c r="AK1242">
        <f t="shared" si="249"/>
        <v>0</v>
      </c>
      <c r="AL1242" t="e">
        <f t="shared" ca="1" si="259"/>
        <v>#N/A</v>
      </c>
      <c r="AM1242" t="b">
        <f t="shared" si="250"/>
        <v>0</v>
      </c>
    </row>
    <row r="1243" spans="1:39" x14ac:dyDescent="0.3">
      <c r="A1243" t="s">
        <v>531</v>
      </c>
      <c r="B1243" t="s">
        <v>532</v>
      </c>
      <c r="C1243" t="s">
        <v>39</v>
      </c>
      <c r="D1243" t="s">
        <v>87</v>
      </c>
      <c r="E1243" t="s">
        <v>533</v>
      </c>
      <c r="F1243" s="13" t="str">
        <f>_xlfn.CONCAT(wiz_6[[#This Row],[OCTY......]],",",wiz_6[[#This Row],[OS]])</f>
        <v>CHILLICOTH,OH</v>
      </c>
      <c r="G1243" t="s">
        <v>50</v>
      </c>
      <c r="H1243" t="s">
        <v>725</v>
      </c>
      <c r="I1243" s="13" t="str">
        <f>_xlfn.CONCAT(wiz_6[[#This Row],[DCTY......]], ",",wiz_6[[#This Row],[DS]])</f>
        <v>CLEVELAND ,GA</v>
      </c>
      <c r="J1243" t="str">
        <f>TRIM(CONCATENATE(wiz_6[[#This Row],[SHIPPER..................]],wiz_6[[#This Row],[ZIP2..]],wiz_6[[#This Row],[ZIP3..]]))</f>
        <v>PIXELLE | 4560130528</v>
      </c>
      <c r="K1243">
        <v>3</v>
      </c>
      <c r="L1243">
        <v>2</v>
      </c>
      <c r="M1243">
        <v>0.19</v>
      </c>
      <c r="N1243">
        <v>470</v>
      </c>
      <c r="O1243">
        <v>1.2</v>
      </c>
      <c r="P1243">
        <v>80</v>
      </c>
      <c r="Q1243">
        <v>0.3</v>
      </c>
      <c r="R1243">
        <v>7</v>
      </c>
      <c r="S1243">
        <v>-58</v>
      </c>
      <c r="T1243">
        <v>-55</v>
      </c>
      <c r="U1243">
        <v>37</v>
      </c>
      <c r="V1243">
        <v>-76</v>
      </c>
      <c r="W1243">
        <v>43201</v>
      </c>
      <c r="X1243">
        <v>45601</v>
      </c>
      <c r="Y1243">
        <v>30528</v>
      </c>
      <c r="Z1243">
        <v>1.97</v>
      </c>
      <c r="AA1243">
        <f t="shared" si="251"/>
        <v>10012</v>
      </c>
      <c r="AB1243">
        <f t="shared" si="252"/>
        <v>-228</v>
      </c>
      <c r="AC1243">
        <f t="shared" si="253"/>
        <v>6159</v>
      </c>
      <c r="AD1243">
        <f t="shared" si="254"/>
        <v>0.6151618058330004</v>
      </c>
      <c r="AE1243">
        <f t="shared" si="255"/>
        <v>0</v>
      </c>
      <c r="AF1243" t="e">
        <f t="shared" ca="1" si="256"/>
        <v>#N/A</v>
      </c>
      <c r="AG1243" t="e">
        <f t="shared" ca="1" si="257"/>
        <v>#N/A</v>
      </c>
      <c r="AH1243" t="e">
        <f t="shared" ca="1" si="258"/>
        <v>#N/A</v>
      </c>
      <c r="AI1243" t="e">
        <f t="shared" ca="1" si="247"/>
        <v>#N/A</v>
      </c>
      <c r="AJ1243">
        <f t="shared" si="248"/>
        <v>2.9964043148222132E-4</v>
      </c>
      <c r="AK1243">
        <f t="shared" si="249"/>
        <v>0</v>
      </c>
      <c r="AL1243" t="e">
        <f t="shared" ca="1" si="259"/>
        <v>#N/A</v>
      </c>
      <c r="AM1243" t="b">
        <f t="shared" si="250"/>
        <v>0</v>
      </c>
    </row>
    <row r="1244" spans="1:39" x14ac:dyDescent="0.3">
      <c r="A1244" t="s">
        <v>1373</v>
      </c>
      <c r="B1244" t="s">
        <v>1374</v>
      </c>
      <c r="C1244" t="s">
        <v>39</v>
      </c>
      <c r="D1244" t="s">
        <v>87</v>
      </c>
      <c r="E1244" t="s">
        <v>1375</v>
      </c>
      <c r="F1244" s="13" t="str">
        <f>_xlfn.CONCAT(wiz_6[[#This Row],[OCTY......]],",",wiz_6[[#This Row],[OS]])</f>
        <v>CIRCLEVILL,OH</v>
      </c>
      <c r="G1244" t="s">
        <v>53</v>
      </c>
      <c r="H1244" t="s">
        <v>689</v>
      </c>
      <c r="I1244" s="13" t="str">
        <f>_xlfn.CONCAT(wiz_6[[#This Row],[DCTY......]], ",",wiz_6[[#This Row],[DS]])</f>
        <v>MOUNT VERN,IL</v>
      </c>
      <c r="J1244" t="str">
        <f>TRIM(CONCATENATE(wiz_6[[#This Row],[SHIPPER..................]],wiz_6[[#This Row],[ZIP2..]],wiz_6[[#This Row],[ZIP3..]]))</f>
        <v>b: RYAN FLEET MANAGEM| 4311362864</v>
      </c>
      <c r="K1244">
        <v>1</v>
      </c>
      <c r="L1244">
        <v>1.68</v>
      </c>
      <c r="M1244">
        <v>0.27</v>
      </c>
      <c r="N1244">
        <v>385</v>
      </c>
      <c r="O1244">
        <v>0.88</v>
      </c>
      <c r="P1244">
        <v>41</v>
      </c>
      <c r="Q1244">
        <v>0.25</v>
      </c>
      <c r="R1244">
        <v>-23</v>
      </c>
      <c r="S1244">
        <v>-17</v>
      </c>
      <c r="T1244">
        <v>-26</v>
      </c>
      <c r="U1244">
        <v>-203</v>
      </c>
      <c r="V1244">
        <v>-246</v>
      </c>
      <c r="W1244">
        <v>43025</v>
      </c>
      <c r="X1244">
        <v>43113</v>
      </c>
      <c r="Y1244">
        <v>62864</v>
      </c>
      <c r="Z1244">
        <v>1.73</v>
      </c>
      <c r="AA1244">
        <f t="shared" si="251"/>
        <v>10012</v>
      </c>
      <c r="AB1244">
        <f t="shared" si="252"/>
        <v>-246</v>
      </c>
      <c r="AC1244">
        <f t="shared" si="253"/>
        <v>6159</v>
      </c>
      <c r="AD1244">
        <f t="shared" si="254"/>
        <v>0.6151618058330004</v>
      </c>
      <c r="AE1244">
        <f t="shared" si="255"/>
        <v>0</v>
      </c>
      <c r="AF1244" t="e">
        <f t="shared" ca="1" si="256"/>
        <v>#N/A</v>
      </c>
      <c r="AG1244" t="e">
        <f t="shared" ca="1" si="257"/>
        <v>#N/A</v>
      </c>
      <c r="AH1244" t="e">
        <f t="shared" ca="1" si="258"/>
        <v>#N/A</v>
      </c>
      <c r="AI1244" t="e">
        <f t="shared" ca="1" si="247"/>
        <v>#N/A</v>
      </c>
      <c r="AJ1244">
        <f t="shared" si="248"/>
        <v>9.988014382740711E-5</v>
      </c>
      <c r="AK1244">
        <f t="shared" si="249"/>
        <v>0</v>
      </c>
      <c r="AL1244" t="e">
        <f t="shared" ca="1" si="259"/>
        <v>#N/A</v>
      </c>
      <c r="AM1244" t="b">
        <f t="shared" si="250"/>
        <v>0</v>
      </c>
    </row>
    <row r="1245" spans="1:39" x14ac:dyDescent="0.3">
      <c r="A1245" t="s">
        <v>78</v>
      </c>
      <c r="B1245" t="s">
        <v>79</v>
      </c>
      <c r="C1245" t="s">
        <v>39</v>
      </c>
      <c r="D1245" t="s">
        <v>87</v>
      </c>
      <c r="E1245" t="s">
        <v>71</v>
      </c>
      <c r="F1245" s="13" t="str">
        <f>_xlfn.CONCAT(wiz_6[[#This Row],[OCTY......]],",",wiz_6[[#This Row],[OS]])</f>
        <v>JACKSON   ,OH</v>
      </c>
      <c r="G1245" t="s">
        <v>44</v>
      </c>
      <c r="H1245" t="s">
        <v>464</v>
      </c>
      <c r="I1245" s="13" t="str">
        <f>_xlfn.CONCAT(wiz_6[[#This Row],[DCTY......]], ",",wiz_6[[#This Row],[DS]])</f>
        <v>FRANKLIN  ,KY</v>
      </c>
      <c r="J1245" t="str">
        <f>TRIM(CONCATENATE(wiz_6[[#This Row],[SHIPPER..................]],wiz_6[[#This Row],[ZIP2..]],wiz_6[[#This Row],[ZIP3..]]))</f>
        <v>TRACTOR SUPPLY MANHAT| 4564042134</v>
      </c>
      <c r="K1245">
        <v>3</v>
      </c>
      <c r="L1245">
        <v>1.71</v>
      </c>
      <c r="M1245">
        <v>0.21</v>
      </c>
      <c r="N1245">
        <v>401</v>
      </c>
      <c r="O1245">
        <v>0.79</v>
      </c>
      <c r="P1245">
        <v>75</v>
      </c>
      <c r="Q1245">
        <v>0.3</v>
      </c>
      <c r="R1245">
        <v>-37</v>
      </c>
      <c r="S1245">
        <v>-61</v>
      </c>
      <c r="T1245">
        <v>23</v>
      </c>
      <c r="U1245">
        <v>-39</v>
      </c>
      <c r="V1245">
        <v>-77</v>
      </c>
      <c r="W1245">
        <v>43201</v>
      </c>
      <c r="X1245">
        <v>45640</v>
      </c>
      <c r="Y1245">
        <v>42134</v>
      </c>
      <c r="Z1245">
        <v>1.7</v>
      </c>
      <c r="AA1245">
        <f t="shared" si="251"/>
        <v>10012</v>
      </c>
      <c r="AB1245">
        <f t="shared" si="252"/>
        <v>-231</v>
      </c>
      <c r="AC1245">
        <f t="shared" si="253"/>
        <v>6159</v>
      </c>
      <c r="AD1245">
        <f t="shared" si="254"/>
        <v>0.6151618058330004</v>
      </c>
      <c r="AE1245">
        <f t="shared" si="255"/>
        <v>0</v>
      </c>
      <c r="AF1245" t="e">
        <f t="shared" ca="1" si="256"/>
        <v>#N/A</v>
      </c>
      <c r="AG1245" t="e">
        <f t="shared" ca="1" si="257"/>
        <v>#N/A</v>
      </c>
      <c r="AH1245" t="e">
        <f t="shared" ca="1" si="258"/>
        <v>#N/A</v>
      </c>
      <c r="AI1245" t="e">
        <f t="shared" ca="1" si="247"/>
        <v>#N/A</v>
      </c>
      <c r="AJ1245">
        <f t="shared" si="248"/>
        <v>2.9964043148222132E-4</v>
      </c>
      <c r="AK1245">
        <f t="shared" si="249"/>
        <v>0</v>
      </c>
      <c r="AL1245" t="e">
        <f t="shared" ca="1" si="259"/>
        <v>#N/A</v>
      </c>
      <c r="AM1245" t="b">
        <f t="shared" si="250"/>
        <v>0</v>
      </c>
    </row>
    <row r="1246" spans="1:39" x14ac:dyDescent="0.3">
      <c r="A1246" t="s">
        <v>531</v>
      </c>
      <c r="B1246" t="s">
        <v>532</v>
      </c>
      <c r="C1246" t="s">
        <v>39</v>
      </c>
      <c r="D1246" t="s">
        <v>87</v>
      </c>
      <c r="E1246" t="s">
        <v>533</v>
      </c>
      <c r="F1246" s="13" t="str">
        <f>_xlfn.CONCAT(wiz_6[[#This Row],[OCTY......]],",",wiz_6[[#This Row],[OS]])</f>
        <v>CHILLICOTH,OH</v>
      </c>
      <c r="G1246" t="s">
        <v>70</v>
      </c>
      <c r="H1246" t="s">
        <v>349</v>
      </c>
      <c r="I1246" s="13" t="str">
        <f>_xlfn.CONCAT(wiz_6[[#This Row],[DCTY......]], ",",wiz_6[[#This Row],[DS]])</f>
        <v>CHATTANOOG,TN</v>
      </c>
      <c r="J1246" t="str">
        <f>TRIM(CONCATENATE(wiz_6[[#This Row],[SHIPPER..................]],wiz_6[[#This Row],[ZIP2..]],wiz_6[[#This Row],[ZIP3..]]))</f>
        <v>PIXELLE | 4560137401</v>
      </c>
      <c r="K1246">
        <v>4</v>
      </c>
      <c r="L1246">
        <v>1.9</v>
      </c>
      <c r="M1246">
        <v>0.2</v>
      </c>
      <c r="N1246">
        <v>403</v>
      </c>
      <c r="O1246">
        <v>0.86</v>
      </c>
      <c r="P1246">
        <v>47</v>
      </c>
      <c r="Q1246">
        <v>0.26</v>
      </c>
      <c r="R1246">
        <v>5</v>
      </c>
      <c r="S1246">
        <v>-58</v>
      </c>
      <c r="T1246">
        <v>6</v>
      </c>
      <c r="U1246">
        <v>-53</v>
      </c>
      <c r="V1246">
        <v>-105</v>
      </c>
      <c r="W1246">
        <v>43055</v>
      </c>
      <c r="X1246">
        <v>45601</v>
      </c>
      <c r="Y1246">
        <v>37401</v>
      </c>
      <c r="Z1246">
        <v>1.88</v>
      </c>
      <c r="AA1246">
        <f t="shared" si="251"/>
        <v>10012</v>
      </c>
      <c r="AB1246">
        <f t="shared" si="252"/>
        <v>-420</v>
      </c>
      <c r="AC1246">
        <f t="shared" si="253"/>
        <v>6159</v>
      </c>
      <c r="AD1246">
        <f t="shared" si="254"/>
        <v>0.6151618058330004</v>
      </c>
      <c r="AE1246">
        <f t="shared" si="255"/>
        <v>0</v>
      </c>
      <c r="AF1246" t="e">
        <f t="shared" ca="1" si="256"/>
        <v>#N/A</v>
      </c>
      <c r="AG1246" t="e">
        <f t="shared" ca="1" si="257"/>
        <v>#N/A</v>
      </c>
      <c r="AH1246" t="e">
        <f t="shared" ca="1" si="258"/>
        <v>#N/A</v>
      </c>
      <c r="AI1246" t="e">
        <f t="shared" ca="1" si="247"/>
        <v>#N/A</v>
      </c>
      <c r="AJ1246">
        <f t="shared" si="248"/>
        <v>3.9952057530962844E-4</v>
      </c>
      <c r="AK1246">
        <f t="shared" si="249"/>
        <v>0</v>
      </c>
      <c r="AL1246" t="e">
        <f t="shared" ca="1" si="259"/>
        <v>#N/A</v>
      </c>
      <c r="AM1246" t="b">
        <f t="shared" si="250"/>
        <v>0</v>
      </c>
    </row>
    <row r="1247" spans="1:39" x14ac:dyDescent="0.3">
      <c r="A1247" t="s">
        <v>531</v>
      </c>
      <c r="B1247" t="s">
        <v>532</v>
      </c>
      <c r="C1247" t="s">
        <v>39</v>
      </c>
      <c r="D1247" t="s">
        <v>87</v>
      </c>
      <c r="E1247" t="s">
        <v>533</v>
      </c>
      <c r="F1247" s="13" t="str">
        <f>_xlfn.CONCAT(wiz_6[[#This Row],[OCTY......]],",",wiz_6[[#This Row],[OS]])</f>
        <v>CHILLICOTH,OH</v>
      </c>
      <c r="G1247" t="s">
        <v>70</v>
      </c>
      <c r="H1247" t="s">
        <v>71</v>
      </c>
      <c r="I1247" s="13" t="str">
        <f>_xlfn.CONCAT(wiz_6[[#This Row],[DCTY......]], ",",wiz_6[[#This Row],[DS]])</f>
        <v>JACKSON   ,TN</v>
      </c>
      <c r="J1247" t="str">
        <f>TRIM(CONCATENATE(wiz_6[[#This Row],[SHIPPER..................]],wiz_6[[#This Row],[ZIP2..]],wiz_6[[#This Row],[ZIP3..]]))</f>
        <v>PIXELLE | 4560138301</v>
      </c>
      <c r="K1247">
        <v>10</v>
      </c>
      <c r="L1247">
        <v>1.8</v>
      </c>
      <c r="M1247">
        <v>0.2</v>
      </c>
      <c r="N1247">
        <v>486</v>
      </c>
      <c r="O1247">
        <v>1.06</v>
      </c>
      <c r="P1247">
        <v>87</v>
      </c>
      <c r="Q1247">
        <v>0.31</v>
      </c>
      <c r="R1247">
        <v>7</v>
      </c>
      <c r="S1247">
        <v>-58</v>
      </c>
      <c r="T1247">
        <v>-22</v>
      </c>
      <c r="U1247">
        <v>269</v>
      </c>
      <c r="V1247">
        <v>189</v>
      </c>
      <c r="W1247">
        <v>43125</v>
      </c>
      <c r="X1247">
        <v>45601</v>
      </c>
      <c r="Y1247">
        <v>38301</v>
      </c>
      <c r="Z1247">
        <v>1.78</v>
      </c>
      <c r="AA1247">
        <f t="shared" si="251"/>
        <v>10012</v>
      </c>
      <c r="AB1247">
        <f t="shared" si="252"/>
        <v>1890</v>
      </c>
      <c r="AC1247">
        <f t="shared" si="253"/>
        <v>6159</v>
      </c>
      <c r="AD1247">
        <f t="shared" si="254"/>
        <v>0.6151618058330004</v>
      </c>
      <c r="AE1247">
        <f t="shared" si="255"/>
        <v>0</v>
      </c>
      <c r="AF1247" t="e">
        <f t="shared" ca="1" si="256"/>
        <v>#N/A</v>
      </c>
      <c r="AG1247" t="e">
        <f t="shared" ca="1" si="257"/>
        <v>#N/A</v>
      </c>
      <c r="AH1247" t="e">
        <f t="shared" ca="1" si="258"/>
        <v>#N/A</v>
      </c>
      <c r="AI1247" t="e">
        <f t="shared" ca="1" si="247"/>
        <v>#N/A</v>
      </c>
      <c r="AJ1247">
        <f t="shared" si="248"/>
        <v>9.9880143827407101E-4</v>
      </c>
      <c r="AK1247">
        <f t="shared" si="249"/>
        <v>0</v>
      </c>
      <c r="AL1247" t="e">
        <f t="shared" ca="1" si="259"/>
        <v>#N/A</v>
      </c>
      <c r="AM1247" t="b">
        <f t="shared" si="250"/>
        <v>0</v>
      </c>
    </row>
    <row r="1248" spans="1:39" x14ac:dyDescent="0.3">
      <c r="A1248" t="s">
        <v>531</v>
      </c>
      <c r="B1248" t="s">
        <v>532</v>
      </c>
      <c r="C1248" t="s">
        <v>39</v>
      </c>
      <c r="D1248" t="s">
        <v>87</v>
      </c>
      <c r="E1248" t="s">
        <v>533</v>
      </c>
      <c r="F1248" s="13" t="str">
        <f>_xlfn.CONCAT(wiz_6[[#This Row],[OCTY......]],",",wiz_6[[#This Row],[OS]])</f>
        <v>CHILLICOTH,OH</v>
      </c>
      <c r="G1248" t="s">
        <v>70</v>
      </c>
      <c r="H1248" t="s">
        <v>75</v>
      </c>
      <c r="I1248" s="13" t="str">
        <f>_xlfn.CONCAT(wiz_6[[#This Row],[DCTY......]], ",",wiz_6[[#This Row],[DS]])</f>
        <v>MEMPHIS   ,TN</v>
      </c>
      <c r="J1248" t="str">
        <f>TRIM(CONCATENATE(wiz_6[[#This Row],[SHIPPER..................]],wiz_6[[#This Row],[ZIP2..]],wiz_6[[#This Row],[ZIP3..]]))</f>
        <v>PIXELLE | 4560138101</v>
      </c>
      <c r="K1248">
        <v>1</v>
      </c>
      <c r="L1248">
        <v>1.8</v>
      </c>
      <c r="M1248">
        <v>0.2</v>
      </c>
      <c r="N1248">
        <v>556</v>
      </c>
      <c r="O1248">
        <v>0.92</v>
      </c>
      <c r="P1248">
        <v>45</v>
      </c>
      <c r="Q1248">
        <v>0.25</v>
      </c>
      <c r="R1248">
        <v>5</v>
      </c>
      <c r="S1248">
        <v>-58</v>
      </c>
      <c r="T1248">
        <v>43</v>
      </c>
      <c r="U1248">
        <v>256</v>
      </c>
      <c r="V1248">
        <v>241</v>
      </c>
      <c r="W1248">
        <v>43201</v>
      </c>
      <c r="X1248">
        <v>45601</v>
      </c>
      <c r="Y1248">
        <v>38101</v>
      </c>
      <c r="Z1248">
        <v>1.78</v>
      </c>
      <c r="AA1248">
        <f t="shared" si="251"/>
        <v>10012</v>
      </c>
      <c r="AB1248">
        <f t="shared" si="252"/>
        <v>241</v>
      </c>
      <c r="AC1248">
        <f t="shared" si="253"/>
        <v>6159</v>
      </c>
      <c r="AD1248">
        <f t="shared" si="254"/>
        <v>0.6151618058330004</v>
      </c>
      <c r="AE1248">
        <f t="shared" si="255"/>
        <v>0</v>
      </c>
      <c r="AF1248" t="e">
        <f t="shared" ca="1" si="256"/>
        <v>#N/A</v>
      </c>
      <c r="AG1248" t="e">
        <f t="shared" ca="1" si="257"/>
        <v>#N/A</v>
      </c>
      <c r="AH1248" t="e">
        <f t="shared" ca="1" si="258"/>
        <v>#N/A</v>
      </c>
      <c r="AI1248" t="e">
        <f t="shared" ca="1" si="247"/>
        <v>#N/A</v>
      </c>
      <c r="AJ1248">
        <f t="shared" si="248"/>
        <v>9.988014382740711E-5</v>
      </c>
      <c r="AK1248">
        <f t="shared" si="249"/>
        <v>0</v>
      </c>
      <c r="AL1248" t="e">
        <f t="shared" ca="1" si="259"/>
        <v>#N/A</v>
      </c>
      <c r="AM1248" t="b">
        <f t="shared" si="250"/>
        <v>0</v>
      </c>
    </row>
    <row r="1249" spans="1:39" x14ac:dyDescent="0.3">
      <c r="A1249" t="s">
        <v>531</v>
      </c>
      <c r="B1249" t="s">
        <v>532</v>
      </c>
      <c r="C1249" t="s">
        <v>39</v>
      </c>
      <c r="D1249" t="s">
        <v>87</v>
      </c>
      <c r="E1249" t="s">
        <v>533</v>
      </c>
      <c r="F1249" s="13" t="str">
        <f>_xlfn.CONCAT(wiz_6[[#This Row],[OCTY......]],",",wiz_6[[#This Row],[OS]])</f>
        <v>CHILLICOTH,OH</v>
      </c>
      <c r="G1249" t="s">
        <v>70</v>
      </c>
      <c r="H1249" t="s">
        <v>139</v>
      </c>
      <c r="I1249" s="13" t="str">
        <f>_xlfn.CONCAT(wiz_6[[#This Row],[DCTY......]], ",",wiz_6[[#This Row],[DS]])</f>
        <v>LA VERGNE ,TN</v>
      </c>
      <c r="J1249" t="str">
        <f>TRIM(CONCATENATE(wiz_6[[#This Row],[SHIPPER..................]],wiz_6[[#This Row],[ZIP2..]],wiz_6[[#This Row],[ZIP3..]]))</f>
        <v>PIXELLE | 4560137086</v>
      </c>
      <c r="K1249">
        <v>4</v>
      </c>
      <c r="L1249">
        <v>2</v>
      </c>
      <c r="M1249">
        <v>0.2</v>
      </c>
      <c r="N1249">
        <v>373</v>
      </c>
      <c r="O1249">
        <v>0.84</v>
      </c>
      <c r="P1249">
        <v>50</v>
      </c>
      <c r="Q1249">
        <v>0.28000000000000003</v>
      </c>
      <c r="R1249">
        <v>5</v>
      </c>
      <c r="S1249">
        <v>-58</v>
      </c>
      <c r="T1249">
        <v>-16</v>
      </c>
      <c r="U1249">
        <v>20</v>
      </c>
      <c r="V1249">
        <v>-54</v>
      </c>
      <c r="W1249">
        <v>43025</v>
      </c>
      <c r="X1249">
        <v>45601</v>
      </c>
      <c r="Y1249">
        <v>37086</v>
      </c>
      <c r="Z1249">
        <v>1.98</v>
      </c>
      <c r="AA1249">
        <f t="shared" si="251"/>
        <v>10012</v>
      </c>
      <c r="AB1249">
        <f t="shared" si="252"/>
        <v>-216</v>
      </c>
      <c r="AC1249">
        <f t="shared" si="253"/>
        <v>6159</v>
      </c>
      <c r="AD1249">
        <f t="shared" si="254"/>
        <v>0.6151618058330004</v>
      </c>
      <c r="AE1249">
        <f t="shared" si="255"/>
        <v>0</v>
      </c>
      <c r="AF1249" t="e">
        <f t="shared" ca="1" si="256"/>
        <v>#N/A</v>
      </c>
      <c r="AG1249" t="e">
        <f t="shared" ca="1" si="257"/>
        <v>#N/A</v>
      </c>
      <c r="AH1249" t="e">
        <f t="shared" ca="1" si="258"/>
        <v>#N/A</v>
      </c>
      <c r="AI1249" t="e">
        <f t="shared" ca="1" si="247"/>
        <v>#N/A</v>
      </c>
      <c r="AJ1249">
        <f t="shared" si="248"/>
        <v>3.9952057530962844E-4</v>
      </c>
      <c r="AK1249">
        <f t="shared" si="249"/>
        <v>0</v>
      </c>
      <c r="AL1249" t="e">
        <f t="shared" ca="1" si="259"/>
        <v>#N/A</v>
      </c>
      <c r="AM1249" t="b">
        <f t="shared" si="250"/>
        <v>0</v>
      </c>
    </row>
    <row r="1250" spans="1:39" x14ac:dyDescent="0.3">
      <c r="A1250" t="s">
        <v>531</v>
      </c>
      <c r="B1250" t="s">
        <v>532</v>
      </c>
      <c r="C1250" t="s">
        <v>39</v>
      </c>
      <c r="D1250" t="s">
        <v>87</v>
      </c>
      <c r="E1250" t="s">
        <v>533</v>
      </c>
      <c r="F1250" s="13" t="str">
        <f>_xlfn.CONCAT(wiz_6[[#This Row],[OCTY......]],",",wiz_6[[#This Row],[OS]])</f>
        <v>CHILLICOTH,OH</v>
      </c>
      <c r="G1250" t="s">
        <v>70</v>
      </c>
      <c r="H1250" t="s">
        <v>611</v>
      </c>
      <c r="I1250" s="13" t="str">
        <f>_xlfn.CONCAT(wiz_6[[#This Row],[DCTY......]], ",",wiz_6[[#This Row],[DS]])</f>
        <v>MURFREESBO,TN</v>
      </c>
      <c r="J1250" t="str">
        <f>TRIM(CONCATENATE(wiz_6[[#This Row],[SHIPPER..................]],wiz_6[[#This Row],[ZIP2..]],wiz_6[[#This Row],[ZIP3..]]))</f>
        <v>PIXELLE | 4560137127</v>
      </c>
      <c r="K1250">
        <v>2</v>
      </c>
      <c r="L1250">
        <v>2</v>
      </c>
      <c r="M1250">
        <v>0.2</v>
      </c>
      <c r="N1250">
        <v>371</v>
      </c>
      <c r="O1250">
        <v>0.88</v>
      </c>
      <c r="P1250">
        <v>108</v>
      </c>
      <c r="Q1250">
        <v>0.35</v>
      </c>
      <c r="R1250">
        <v>3</v>
      </c>
      <c r="S1250">
        <v>-58</v>
      </c>
      <c r="T1250">
        <v>-26</v>
      </c>
      <c r="U1250">
        <v>20</v>
      </c>
      <c r="V1250">
        <v>-64</v>
      </c>
      <c r="W1250">
        <v>44256</v>
      </c>
      <c r="X1250">
        <v>45601</v>
      </c>
      <c r="Y1250">
        <v>37127</v>
      </c>
      <c r="Z1250">
        <v>1.98</v>
      </c>
      <c r="AA1250">
        <f t="shared" si="251"/>
        <v>10012</v>
      </c>
      <c r="AB1250">
        <f t="shared" si="252"/>
        <v>-128</v>
      </c>
      <c r="AC1250">
        <f t="shared" si="253"/>
        <v>6159</v>
      </c>
      <c r="AD1250">
        <f t="shared" si="254"/>
        <v>0.6151618058330004</v>
      </c>
      <c r="AE1250">
        <f t="shared" si="255"/>
        <v>0</v>
      </c>
      <c r="AF1250" t="e">
        <f t="shared" ca="1" si="256"/>
        <v>#N/A</v>
      </c>
      <c r="AG1250" t="e">
        <f t="shared" ca="1" si="257"/>
        <v>#N/A</v>
      </c>
      <c r="AH1250" t="e">
        <f t="shared" ca="1" si="258"/>
        <v>#N/A</v>
      </c>
      <c r="AI1250" t="e">
        <f t="shared" ca="1" si="247"/>
        <v>#N/A</v>
      </c>
      <c r="AJ1250">
        <f t="shared" si="248"/>
        <v>1.9976028765481422E-4</v>
      </c>
      <c r="AK1250">
        <f t="shared" si="249"/>
        <v>0</v>
      </c>
      <c r="AL1250" t="e">
        <f t="shared" ca="1" si="259"/>
        <v>#N/A</v>
      </c>
      <c r="AM1250" t="b">
        <f t="shared" si="250"/>
        <v>0</v>
      </c>
    </row>
    <row r="1251" spans="1:39" x14ac:dyDescent="0.3">
      <c r="A1251" t="s">
        <v>531</v>
      </c>
      <c r="B1251" t="s">
        <v>532</v>
      </c>
      <c r="C1251" t="s">
        <v>39</v>
      </c>
      <c r="D1251" t="s">
        <v>87</v>
      </c>
      <c r="E1251" t="s">
        <v>533</v>
      </c>
      <c r="F1251" s="13" t="str">
        <f>_xlfn.CONCAT(wiz_6[[#This Row],[OCTY......]],",",wiz_6[[#This Row],[OS]])</f>
        <v>CHILLICOTH,OH</v>
      </c>
      <c r="G1251" t="s">
        <v>76</v>
      </c>
      <c r="H1251" t="s">
        <v>672</v>
      </c>
      <c r="I1251" s="13" t="str">
        <f>_xlfn.CONCAT(wiz_6[[#This Row],[DCTY......]], ",",wiz_6[[#This Row],[DS]])</f>
        <v>ARLINGTON ,TX</v>
      </c>
      <c r="J1251" t="str">
        <f>TRIM(CONCATENATE(wiz_6[[#This Row],[SHIPPER..................]],wiz_6[[#This Row],[ZIP2..]],wiz_6[[#This Row],[ZIP3..]]))</f>
        <v>PIXELLE | 4560176001</v>
      </c>
      <c r="K1251">
        <v>3</v>
      </c>
      <c r="L1251">
        <v>1.75</v>
      </c>
      <c r="M1251">
        <v>0.2</v>
      </c>
      <c r="N1251">
        <v>1044</v>
      </c>
      <c r="O1251">
        <v>1.98</v>
      </c>
      <c r="P1251">
        <v>125</v>
      </c>
      <c r="Q1251">
        <v>0.35</v>
      </c>
      <c r="R1251">
        <v>-13</v>
      </c>
      <c r="S1251">
        <v>-58</v>
      </c>
      <c r="T1251">
        <v>-4</v>
      </c>
      <c r="U1251">
        <v>-85</v>
      </c>
      <c r="V1251">
        <v>-147</v>
      </c>
      <c r="W1251">
        <v>43137</v>
      </c>
      <c r="X1251">
        <v>45601</v>
      </c>
      <c r="Y1251">
        <v>76001</v>
      </c>
      <c r="Z1251">
        <v>1.73</v>
      </c>
      <c r="AA1251">
        <f t="shared" si="251"/>
        <v>10012</v>
      </c>
      <c r="AB1251">
        <f t="shared" si="252"/>
        <v>-441</v>
      </c>
      <c r="AC1251">
        <f t="shared" si="253"/>
        <v>6159</v>
      </c>
      <c r="AD1251">
        <f t="shared" si="254"/>
        <v>0.6151618058330004</v>
      </c>
      <c r="AE1251">
        <f t="shared" si="255"/>
        <v>0</v>
      </c>
      <c r="AF1251" t="e">
        <f t="shared" ca="1" si="256"/>
        <v>#N/A</v>
      </c>
      <c r="AG1251" t="e">
        <f t="shared" ca="1" si="257"/>
        <v>#N/A</v>
      </c>
      <c r="AH1251" t="e">
        <f t="shared" ca="1" si="258"/>
        <v>#N/A</v>
      </c>
      <c r="AI1251" t="e">
        <f t="shared" ca="1" si="247"/>
        <v>#N/A</v>
      </c>
      <c r="AJ1251">
        <f t="shared" si="248"/>
        <v>2.9964043148222132E-4</v>
      </c>
      <c r="AK1251">
        <f t="shared" si="249"/>
        <v>0</v>
      </c>
      <c r="AL1251" t="e">
        <f t="shared" ca="1" si="259"/>
        <v>#N/A</v>
      </c>
      <c r="AM1251" t="b">
        <f t="shared" si="250"/>
        <v>0</v>
      </c>
    </row>
    <row r="1252" spans="1:39" x14ac:dyDescent="0.3">
      <c r="A1252" t="s">
        <v>531</v>
      </c>
      <c r="B1252" t="s">
        <v>532</v>
      </c>
      <c r="C1252" t="s">
        <v>39</v>
      </c>
      <c r="D1252" t="s">
        <v>87</v>
      </c>
      <c r="E1252" t="s">
        <v>533</v>
      </c>
      <c r="F1252" s="13" t="str">
        <f>_xlfn.CONCAT(wiz_6[[#This Row],[OCTY......]],",",wiz_6[[#This Row],[OS]])</f>
        <v>CHILLICOTH,OH</v>
      </c>
      <c r="G1252" t="s">
        <v>76</v>
      </c>
      <c r="H1252" t="s">
        <v>1376</v>
      </c>
      <c r="I1252" s="13" t="str">
        <f>_xlfn.CONCAT(wiz_6[[#This Row],[DCTY......]], ",",wiz_6[[#This Row],[DS]])</f>
        <v>COPPELL   ,TX</v>
      </c>
      <c r="J1252" t="str">
        <f>TRIM(CONCATENATE(wiz_6[[#This Row],[SHIPPER..................]],wiz_6[[#This Row],[ZIP2..]],wiz_6[[#This Row],[ZIP3..]]))</f>
        <v>PIXELLE | 4560175019</v>
      </c>
      <c r="K1252">
        <v>2</v>
      </c>
      <c r="L1252">
        <v>1.75</v>
      </c>
      <c r="M1252">
        <v>0.21</v>
      </c>
      <c r="N1252">
        <v>1020</v>
      </c>
      <c r="O1252">
        <v>2</v>
      </c>
      <c r="P1252">
        <v>87</v>
      </c>
      <c r="Q1252">
        <v>0.33</v>
      </c>
      <c r="R1252">
        <v>5</v>
      </c>
      <c r="S1252">
        <v>-58</v>
      </c>
      <c r="T1252">
        <v>-8</v>
      </c>
      <c r="U1252">
        <v>-119</v>
      </c>
      <c r="V1252">
        <v>-185</v>
      </c>
      <c r="W1252">
        <v>43055</v>
      </c>
      <c r="X1252">
        <v>45601</v>
      </c>
      <c r="Y1252">
        <v>75019</v>
      </c>
      <c r="Z1252">
        <v>1.74</v>
      </c>
      <c r="AA1252">
        <f t="shared" si="251"/>
        <v>10012</v>
      </c>
      <c r="AB1252">
        <f t="shared" si="252"/>
        <v>-370</v>
      </c>
      <c r="AC1252">
        <f t="shared" si="253"/>
        <v>6159</v>
      </c>
      <c r="AD1252">
        <f t="shared" si="254"/>
        <v>0.6151618058330004</v>
      </c>
      <c r="AE1252">
        <f t="shared" si="255"/>
        <v>0</v>
      </c>
      <c r="AF1252" t="e">
        <f t="shared" ca="1" si="256"/>
        <v>#N/A</v>
      </c>
      <c r="AG1252" t="e">
        <f t="shared" ca="1" si="257"/>
        <v>#N/A</v>
      </c>
      <c r="AH1252" t="e">
        <f t="shared" ca="1" si="258"/>
        <v>#N/A</v>
      </c>
      <c r="AI1252" t="e">
        <f t="shared" ca="1" si="247"/>
        <v>#N/A</v>
      </c>
      <c r="AJ1252">
        <f t="shared" si="248"/>
        <v>1.9976028765481422E-4</v>
      </c>
      <c r="AK1252">
        <f t="shared" si="249"/>
        <v>0</v>
      </c>
      <c r="AL1252" t="e">
        <f t="shared" ca="1" si="259"/>
        <v>#N/A</v>
      </c>
      <c r="AM1252" t="b">
        <f t="shared" si="250"/>
        <v>0</v>
      </c>
    </row>
    <row r="1253" spans="1:39" x14ac:dyDescent="0.3">
      <c r="A1253" t="s">
        <v>531</v>
      </c>
      <c r="B1253" t="s">
        <v>532</v>
      </c>
      <c r="C1253" t="s">
        <v>39</v>
      </c>
      <c r="D1253" t="s">
        <v>87</v>
      </c>
      <c r="E1253" t="s">
        <v>533</v>
      </c>
      <c r="F1253" s="13" t="str">
        <f>_xlfn.CONCAT(wiz_6[[#This Row],[OCTY......]],",",wiz_6[[#This Row],[OS]])</f>
        <v>CHILLICOTH,OH</v>
      </c>
      <c r="G1253" t="s">
        <v>76</v>
      </c>
      <c r="H1253" t="s">
        <v>1377</v>
      </c>
      <c r="I1253" s="13" t="str">
        <f>_xlfn.CONCAT(wiz_6[[#This Row],[DCTY......]], ",",wiz_6[[#This Row],[DS]])</f>
        <v>ENNIS     ,TX</v>
      </c>
      <c r="J1253" t="str">
        <f>TRIM(CONCATENATE(wiz_6[[#This Row],[SHIPPER..................]],wiz_6[[#This Row],[ZIP2..]],wiz_6[[#This Row],[ZIP3..]]))</f>
        <v>PIXELLE | 4560175119</v>
      </c>
      <c r="K1253">
        <v>1</v>
      </c>
      <c r="L1253">
        <v>1.66</v>
      </c>
      <c r="M1253">
        <v>0.2</v>
      </c>
      <c r="N1253">
        <v>1079</v>
      </c>
      <c r="O1253">
        <v>1.95</v>
      </c>
      <c r="P1253">
        <v>183</v>
      </c>
      <c r="Q1253">
        <v>0.4</v>
      </c>
      <c r="R1253">
        <v>-24</v>
      </c>
      <c r="S1253">
        <v>-58</v>
      </c>
      <c r="T1253">
        <v>-5</v>
      </c>
      <c r="U1253">
        <v>-142</v>
      </c>
      <c r="V1253">
        <v>-205</v>
      </c>
      <c r="W1253">
        <v>46131</v>
      </c>
      <c r="X1253">
        <v>45601</v>
      </c>
      <c r="Y1253">
        <v>75119</v>
      </c>
      <c r="Z1253">
        <v>1.64</v>
      </c>
      <c r="AA1253">
        <f t="shared" si="251"/>
        <v>10012</v>
      </c>
      <c r="AB1253">
        <f t="shared" si="252"/>
        <v>-205</v>
      </c>
      <c r="AC1253">
        <f t="shared" si="253"/>
        <v>6159</v>
      </c>
      <c r="AD1253">
        <f t="shared" si="254"/>
        <v>0.6151618058330004</v>
      </c>
      <c r="AE1253">
        <f t="shared" si="255"/>
        <v>0</v>
      </c>
      <c r="AF1253" t="e">
        <f t="shared" ca="1" si="256"/>
        <v>#N/A</v>
      </c>
      <c r="AG1253" t="e">
        <f t="shared" ca="1" si="257"/>
        <v>#N/A</v>
      </c>
      <c r="AH1253" t="e">
        <f t="shared" ca="1" si="258"/>
        <v>#N/A</v>
      </c>
      <c r="AI1253" t="e">
        <f t="shared" ca="1" si="247"/>
        <v>#N/A</v>
      </c>
      <c r="AJ1253">
        <f t="shared" si="248"/>
        <v>9.988014382740711E-5</v>
      </c>
      <c r="AK1253">
        <f t="shared" si="249"/>
        <v>0</v>
      </c>
      <c r="AL1253" t="e">
        <f t="shared" ca="1" si="259"/>
        <v>#N/A</v>
      </c>
      <c r="AM1253" t="b">
        <f t="shared" si="250"/>
        <v>0</v>
      </c>
    </row>
    <row r="1254" spans="1:39" x14ac:dyDescent="0.3">
      <c r="A1254" t="s">
        <v>531</v>
      </c>
      <c r="B1254" t="s">
        <v>532</v>
      </c>
      <c r="C1254" t="s">
        <v>39</v>
      </c>
      <c r="D1254" t="s">
        <v>87</v>
      </c>
      <c r="E1254" t="s">
        <v>533</v>
      </c>
      <c r="F1254" s="13" t="str">
        <f>_xlfn.CONCAT(wiz_6[[#This Row],[OCTY......]],",",wiz_6[[#This Row],[OS]])</f>
        <v>CHILLICOTH,OH</v>
      </c>
      <c r="G1254" t="s">
        <v>76</v>
      </c>
      <c r="H1254" t="s">
        <v>1378</v>
      </c>
      <c r="I1254" s="13" t="str">
        <f>_xlfn.CONCAT(wiz_6[[#This Row],[DCTY......]], ",",wiz_6[[#This Row],[DS]])</f>
        <v>FARMERS BR,TX</v>
      </c>
      <c r="J1254" t="str">
        <f>TRIM(CONCATENATE(wiz_6[[#This Row],[SHIPPER..................]],wiz_6[[#This Row],[ZIP2..]],wiz_6[[#This Row],[ZIP3..]]))</f>
        <v>PIXELLE | 4560175006</v>
      </c>
      <c r="K1254">
        <v>9</v>
      </c>
      <c r="L1254">
        <v>1.75</v>
      </c>
      <c r="M1254">
        <v>0.2</v>
      </c>
      <c r="N1254">
        <v>1016</v>
      </c>
      <c r="O1254">
        <v>1.72</v>
      </c>
      <c r="P1254">
        <v>92</v>
      </c>
      <c r="Q1254">
        <v>0.31</v>
      </c>
      <c r="R1254">
        <v>12</v>
      </c>
      <c r="S1254">
        <v>-58</v>
      </c>
      <c r="T1254">
        <v>58</v>
      </c>
      <c r="U1254">
        <v>-130</v>
      </c>
      <c r="V1254">
        <v>-130</v>
      </c>
      <c r="W1254">
        <v>43055</v>
      </c>
      <c r="X1254">
        <v>45601</v>
      </c>
      <c r="Y1254">
        <v>75006</v>
      </c>
      <c r="Z1254">
        <v>1.73</v>
      </c>
      <c r="AA1254">
        <f t="shared" si="251"/>
        <v>10012</v>
      </c>
      <c r="AB1254">
        <f t="shared" si="252"/>
        <v>-1170</v>
      </c>
      <c r="AC1254">
        <f t="shared" si="253"/>
        <v>6159</v>
      </c>
      <c r="AD1254">
        <f t="shared" si="254"/>
        <v>0.6151618058330004</v>
      </c>
      <c r="AE1254">
        <f t="shared" si="255"/>
        <v>0</v>
      </c>
      <c r="AF1254" t="e">
        <f t="shared" ca="1" si="256"/>
        <v>#N/A</v>
      </c>
      <c r="AG1254" t="e">
        <f t="shared" ca="1" si="257"/>
        <v>#N/A</v>
      </c>
      <c r="AH1254" t="e">
        <f t="shared" ca="1" si="258"/>
        <v>#N/A</v>
      </c>
      <c r="AI1254" t="e">
        <f t="shared" ca="1" si="247"/>
        <v>#N/A</v>
      </c>
      <c r="AJ1254">
        <f t="shared" si="248"/>
        <v>8.98921294446664E-4</v>
      </c>
      <c r="AK1254">
        <f t="shared" si="249"/>
        <v>0</v>
      </c>
      <c r="AL1254" t="e">
        <f t="shared" ca="1" si="259"/>
        <v>#N/A</v>
      </c>
      <c r="AM1254" t="b">
        <f t="shared" si="250"/>
        <v>0</v>
      </c>
    </row>
    <row r="1255" spans="1:39" x14ac:dyDescent="0.3">
      <c r="A1255" t="s">
        <v>531</v>
      </c>
      <c r="B1255" t="s">
        <v>532</v>
      </c>
      <c r="C1255" t="s">
        <v>39</v>
      </c>
      <c r="D1255" t="s">
        <v>87</v>
      </c>
      <c r="E1255" t="s">
        <v>533</v>
      </c>
      <c r="F1255" s="13" t="str">
        <f>_xlfn.CONCAT(wiz_6[[#This Row],[OCTY......]],",",wiz_6[[#This Row],[OS]])</f>
        <v>CHILLICOTH,OH</v>
      </c>
      <c r="G1255" t="s">
        <v>76</v>
      </c>
      <c r="H1255" t="s">
        <v>1379</v>
      </c>
      <c r="I1255" s="13" t="str">
        <f>_xlfn.CONCAT(wiz_6[[#This Row],[DCTY......]], ",",wiz_6[[#This Row],[DS]])</f>
        <v>GARLAND   ,TX</v>
      </c>
      <c r="J1255" t="str">
        <f>TRIM(CONCATENATE(wiz_6[[#This Row],[SHIPPER..................]],wiz_6[[#This Row],[ZIP2..]],wiz_6[[#This Row],[ZIP3..]]))</f>
        <v>PIXELLE | 4560175040</v>
      </c>
      <c r="K1255">
        <v>1</v>
      </c>
      <c r="L1255">
        <v>1.8</v>
      </c>
      <c r="M1255">
        <v>0.2</v>
      </c>
      <c r="N1255">
        <v>996</v>
      </c>
      <c r="O1255">
        <v>1.89</v>
      </c>
      <c r="P1255">
        <v>86</v>
      </c>
      <c r="Q1255">
        <v>0.3</v>
      </c>
      <c r="R1255">
        <v>21</v>
      </c>
      <c r="S1255">
        <v>-58</v>
      </c>
      <c r="T1255">
        <v>-3</v>
      </c>
      <c r="U1255">
        <v>-103</v>
      </c>
      <c r="V1255">
        <v>-164</v>
      </c>
      <c r="W1255">
        <v>45050</v>
      </c>
      <c r="X1255">
        <v>45601</v>
      </c>
      <c r="Y1255">
        <v>75040</v>
      </c>
      <c r="Z1255">
        <v>1.78</v>
      </c>
      <c r="AA1255">
        <f t="shared" si="251"/>
        <v>10012</v>
      </c>
      <c r="AB1255">
        <f t="shared" si="252"/>
        <v>-164</v>
      </c>
      <c r="AC1255">
        <f t="shared" si="253"/>
        <v>6159</v>
      </c>
      <c r="AD1255">
        <f t="shared" si="254"/>
        <v>0.6151618058330004</v>
      </c>
      <c r="AE1255">
        <f t="shared" si="255"/>
        <v>0</v>
      </c>
      <c r="AF1255" t="e">
        <f t="shared" ca="1" si="256"/>
        <v>#N/A</v>
      </c>
      <c r="AG1255" t="e">
        <f t="shared" ca="1" si="257"/>
        <v>#N/A</v>
      </c>
      <c r="AH1255" t="e">
        <f t="shared" ca="1" si="258"/>
        <v>#N/A</v>
      </c>
      <c r="AI1255" t="e">
        <f t="shared" ca="1" si="247"/>
        <v>#N/A</v>
      </c>
      <c r="AJ1255">
        <f t="shared" si="248"/>
        <v>9.988014382740711E-5</v>
      </c>
      <c r="AK1255">
        <f t="shared" si="249"/>
        <v>0</v>
      </c>
      <c r="AL1255" t="e">
        <f t="shared" ca="1" si="259"/>
        <v>#N/A</v>
      </c>
      <c r="AM1255" t="b">
        <f t="shared" si="250"/>
        <v>0</v>
      </c>
    </row>
    <row r="1256" spans="1:39" x14ac:dyDescent="0.3">
      <c r="A1256" t="s">
        <v>531</v>
      </c>
      <c r="B1256" t="s">
        <v>532</v>
      </c>
      <c r="C1256" t="s">
        <v>39</v>
      </c>
      <c r="D1256" t="s">
        <v>87</v>
      </c>
      <c r="E1256" t="s">
        <v>533</v>
      </c>
      <c r="F1256" s="13" t="str">
        <f>_xlfn.CONCAT(wiz_6[[#This Row],[OCTY......]],",",wiz_6[[#This Row],[OS]])</f>
        <v>CHILLICOTH,OH</v>
      </c>
      <c r="G1256" t="s">
        <v>76</v>
      </c>
      <c r="H1256" t="s">
        <v>1380</v>
      </c>
      <c r="I1256" s="13" t="str">
        <f>_xlfn.CONCAT(wiz_6[[#This Row],[DCTY......]], ",",wiz_6[[#This Row],[DS]])</f>
        <v>GRAPEVINE ,TX</v>
      </c>
      <c r="J1256" t="str">
        <f>TRIM(CONCATENATE(wiz_6[[#This Row],[SHIPPER..................]],wiz_6[[#This Row],[ZIP2..]],wiz_6[[#This Row],[ZIP3..]]))</f>
        <v>PIXELLE | 4560176051</v>
      </c>
      <c r="K1256">
        <v>15</v>
      </c>
      <c r="L1256">
        <v>1.75</v>
      </c>
      <c r="M1256">
        <v>0.2</v>
      </c>
      <c r="N1256">
        <v>1024</v>
      </c>
      <c r="O1256">
        <v>2.09</v>
      </c>
      <c r="P1256">
        <v>81</v>
      </c>
      <c r="Q1256">
        <v>0.3</v>
      </c>
      <c r="R1256">
        <v>13</v>
      </c>
      <c r="S1256">
        <v>-58</v>
      </c>
      <c r="T1256">
        <v>-30</v>
      </c>
      <c r="U1256">
        <v>-130</v>
      </c>
      <c r="V1256">
        <v>-218</v>
      </c>
      <c r="W1256">
        <v>45640</v>
      </c>
      <c r="X1256">
        <v>45601</v>
      </c>
      <c r="Y1256">
        <v>76051</v>
      </c>
      <c r="Z1256">
        <v>1.73</v>
      </c>
      <c r="AA1256">
        <f t="shared" si="251"/>
        <v>10012</v>
      </c>
      <c r="AB1256">
        <f t="shared" si="252"/>
        <v>-3270</v>
      </c>
      <c r="AC1256">
        <f t="shared" si="253"/>
        <v>6159</v>
      </c>
      <c r="AD1256">
        <f t="shared" si="254"/>
        <v>0.6151618058330004</v>
      </c>
      <c r="AE1256">
        <f t="shared" si="255"/>
        <v>0</v>
      </c>
      <c r="AF1256" t="e">
        <f t="shared" ca="1" si="256"/>
        <v>#N/A</v>
      </c>
      <c r="AG1256" t="e">
        <f t="shared" ca="1" si="257"/>
        <v>#N/A</v>
      </c>
      <c r="AH1256" t="e">
        <f t="shared" ca="1" si="258"/>
        <v>#N/A</v>
      </c>
      <c r="AI1256" t="e">
        <f t="shared" ca="1" si="247"/>
        <v>#N/A</v>
      </c>
      <c r="AJ1256">
        <f t="shared" si="248"/>
        <v>1.4982021574111066E-3</v>
      </c>
      <c r="AK1256">
        <f t="shared" si="249"/>
        <v>0</v>
      </c>
      <c r="AL1256" t="e">
        <f t="shared" ca="1" si="259"/>
        <v>#N/A</v>
      </c>
      <c r="AM1256" t="b">
        <f t="shared" si="250"/>
        <v>0</v>
      </c>
    </row>
    <row r="1257" spans="1:39" x14ac:dyDescent="0.3">
      <c r="A1257" t="s">
        <v>531</v>
      </c>
      <c r="B1257" t="s">
        <v>532</v>
      </c>
      <c r="C1257" t="s">
        <v>39</v>
      </c>
      <c r="D1257" t="s">
        <v>87</v>
      </c>
      <c r="E1257" t="s">
        <v>533</v>
      </c>
      <c r="F1257" s="13" t="str">
        <f>_xlfn.CONCAT(wiz_6[[#This Row],[OCTY......]],",",wiz_6[[#This Row],[OS]])</f>
        <v>CHILLICOTH,OH</v>
      </c>
      <c r="G1257" t="s">
        <v>76</v>
      </c>
      <c r="H1257" t="s">
        <v>1381</v>
      </c>
      <c r="I1257" s="13" t="str">
        <f>_xlfn.CONCAT(wiz_6[[#This Row],[DCTY......]], ",",wiz_6[[#This Row],[DS]])</f>
        <v>HUTCHINS  ,TX</v>
      </c>
      <c r="J1257" t="str">
        <f>TRIM(CONCATENATE(wiz_6[[#This Row],[SHIPPER..................]],wiz_6[[#This Row],[ZIP2..]],wiz_6[[#This Row],[ZIP3..]]))</f>
        <v>PIXELLE | 4560175141</v>
      </c>
      <c r="K1257">
        <v>2</v>
      </c>
      <c r="L1257">
        <v>1.75</v>
      </c>
      <c r="M1257">
        <v>0.2</v>
      </c>
      <c r="N1257">
        <v>1012</v>
      </c>
      <c r="O1257">
        <v>1.95</v>
      </c>
      <c r="P1257">
        <v>60</v>
      </c>
      <c r="Q1257">
        <v>0.28000000000000003</v>
      </c>
      <c r="R1257">
        <v>10</v>
      </c>
      <c r="S1257">
        <v>-58</v>
      </c>
      <c r="T1257">
        <v>3</v>
      </c>
      <c r="U1257">
        <v>-130</v>
      </c>
      <c r="V1257">
        <v>-185</v>
      </c>
      <c r="W1257">
        <v>43125</v>
      </c>
      <c r="X1257">
        <v>45601</v>
      </c>
      <c r="Y1257">
        <v>75141</v>
      </c>
      <c r="Z1257">
        <v>1.73</v>
      </c>
      <c r="AA1257">
        <f t="shared" si="251"/>
        <v>10012</v>
      </c>
      <c r="AB1257">
        <f t="shared" si="252"/>
        <v>-370</v>
      </c>
      <c r="AC1257">
        <f t="shared" si="253"/>
        <v>6159</v>
      </c>
      <c r="AD1257">
        <f t="shared" si="254"/>
        <v>0.6151618058330004</v>
      </c>
      <c r="AE1257">
        <f t="shared" si="255"/>
        <v>0</v>
      </c>
      <c r="AF1257" t="e">
        <f t="shared" ca="1" si="256"/>
        <v>#N/A</v>
      </c>
      <c r="AG1257" t="e">
        <f t="shared" ca="1" si="257"/>
        <v>#N/A</v>
      </c>
      <c r="AH1257" t="e">
        <f t="shared" ca="1" si="258"/>
        <v>#N/A</v>
      </c>
      <c r="AI1257" t="e">
        <f t="shared" ca="1" si="247"/>
        <v>#N/A</v>
      </c>
      <c r="AJ1257">
        <f t="shared" si="248"/>
        <v>1.9976028765481422E-4</v>
      </c>
      <c r="AK1257">
        <f t="shared" si="249"/>
        <v>0</v>
      </c>
      <c r="AL1257" t="e">
        <f t="shared" ca="1" si="259"/>
        <v>#N/A</v>
      </c>
      <c r="AM1257" t="b">
        <f t="shared" si="250"/>
        <v>0</v>
      </c>
    </row>
    <row r="1258" spans="1:39" x14ac:dyDescent="0.3">
      <c r="A1258" t="s">
        <v>346</v>
      </c>
      <c r="B1258" t="s">
        <v>347</v>
      </c>
      <c r="C1258" t="s">
        <v>39</v>
      </c>
      <c r="D1258" t="s">
        <v>87</v>
      </c>
      <c r="E1258" t="s">
        <v>536</v>
      </c>
      <c r="F1258" s="13" t="str">
        <f>_xlfn.CONCAT(wiz_6[[#This Row],[OCTY......]],",",wiz_6[[#This Row],[OS]])</f>
        <v>CINCINNATI,OH</v>
      </c>
      <c r="G1258" t="s">
        <v>40</v>
      </c>
      <c r="H1258" t="s">
        <v>320</v>
      </c>
      <c r="I1258" s="13" t="str">
        <f>_xlfn.CONCAT(wiz_6[[#This Row],[DCTY......]], ",",wiz_6[[#This Row],[DS]])</f>
        <v>MC CALLA  ,AL</v>
      </c>
      <c r="J1258" t="str">
        <f>TRIM(CONCATENATE(wiz_6[[#This Row],[SHIPPER..................]],wiz_6[[#This Row],[ZIP2..]],wiz_6[[#This Row],[ZIP3..]]))</f>
        <v>b: COYOTE LOGISTICS | 4520135111</v>
      </c>
      <c r="K1258">
        <v>1</v>
      </c>
      <c r="L1258">
        <v>1.59</v>
      </c>
      <c r="M1258">
        <v>0.19</v>
      </c>
      <c r="N1258">
        <v>489</v>
      </c>
      <c r="O1258">
        <v>1.04</v>
      </c>
      <c r="P1258">
        <v>23</v>
      </c>
      <c r="Q1258">
        <v>0.25</v>
      </c>
      <c r="R1258">
        <v>10</v>
      </c>
      <c r="S1258">
        <v>72</v>
      </c>
      <c r="T1258">
        <v>-18</v>
      </c>
      <c r="U1258">
        <v>-290</v>
      </c>
      <c r="V1258">
        <v>-236</v>
      </c>
      <c r="W1258">
        <v>45050</v>
      </c>
      <c r="X1258">
        <v>45201</v>
      </c>
      <c r="Y1258">
        <v>35111</v>
      </c>
      <c r="Z1258">
        <v>1.56</v>
      </c>
      <c r="AA1258">
        <f t="shared" si="251"/>
        <v>10012</v>
      </c>
      <c r="AB1258">
        <f t="shared" si="252"/>
        <v>-236</v>
      </c>
      <c r="AC1258">
        <f t="shared" si="253"/>
        <v>6159</v>
      </c>
      <c r="AD1258">
        <f t="shared" si="254"/>
        <v>0.6151618058330004</v>
      </c>
      <c r="AE1258">
        <f t="shared" si="255"/>
        <v>0</v>
      </c>
      <c r="AF1258" t="e">
        <f t="shared" ca="1" si="256"/>
        <v>#N/A</v>
      </c>
      <c r="AG1258" t="e">
        <f t="shared" ca="1" si="257"/>
        <v>#N/A</v>
      </c>
      <c r="AH1258" t="e">
        <f t="shared" ca="1" si="258"/>
        <v>#N/A</v>
      </c>
      <c r="AI1258" t="e">
        <f t="shared" ca="1" si="247"/>
        <v>#N/A</v>
      </c>
      <c r="AJ1258">
        <f t="shared" si="248"/>
        <v>9.988014382740711E-5</v>
      </c>
      <c r="AK1258">
        <f t="shared" si="249"/>
        <v>0</v>
      </c>
      <c r="AL1258" t="e">
        <f t="shared" ca="1" si="259"/>
        <v>#N/A</v>
      </c>
      <c r="AM1258" t="b">
        <f t="shared" si="250"/>
        <v>0</v>
      </c>
    </row>
    <row r="1259" spans="1:39" x14ac:dyDescent="0.3">
      <c r="A1259" t="s">
        <v>37</v>
      </c>
      <c r="B1259" t="s">
        <v>38</v>
      </c>
      <c r="C1259" t="s">
        <v>39</v>
      </c>
      <c r="D1259" t="s">
        <v>87</v>
      </c>
      <c r="E1259" t="s">
        <v>1382</v>
      </c>
      <c r="F1259" s="13" t="str">
        <f>_xlfn.CONCAT(wiz_6[[#This Row],[OCTY......]],",",wiz_6[[#This Row],[OS]])</f>
        <v>ADDYSTON  ,OH</v>
      </c>
      <c r="G1259" t="s">
        <v>70</v>
      </c>
      <c r="H1259" t="s">
        <v>80</v>
      </c>
      <c r="I1259" s="13" t="str">
        <f>_xlfn.CONCAT(wiz_6[[#This Row],[DCTY......]], ",",wiz_6[[#This Row],[DS]])</f>
        <v>MANCHESTER,TN</v>
      </c>
      <c r="J1259" t="str">
        <f>TRIM(CONCATENATE(wiz_6[[#This Row],[SHIPPER..................]],wiz_6[[#This Row],[ZIP2..]],wiz_6[[#This Row],[ZIP3..]]))</f>
        <v>b: C H ROBINSON | 4500137349</v>
      </c>
      <c r="K1259">
        <v>1</v>
      </c>
      <c r="L1259">
        <v>1.68</v>
      </c>
      <c r="M1259">
        <v>0.27</v>
      </c>
      <c r="N1259">
        <v>346</v>
      </c>
      <c r="O1259">
        <v>0.75</v>
      </c>
      <c r="P1259">
        <v>111</v>
      </c>
      <c r="Q1259">
        <v>0.35</v>
      </c>
      <c r="R1259">
        <v>-21</v>
      </c>
      <c r="S1259">
        <v>42</v>
      </c>
      <c r="T1259">
        <v>20</v>
      </c>
      <c r="U1259">
        <v>-61</v>
      </c>
      <c r="V1259">
        <v>1</v>
      </c>
      <c r="W1259">
        <v>43123</v>
      </c>
      <c r="X1259">
        <v>45001</v>
      </c>
      <c r="Y1259">
        <v>37349</v>
      </c>
      <c r="Z1259">
        <v>1.73</v>
      </c>
      <c r="AA1259">
        <f t="shared" si="251"/>
        <v>10012</v>
      </c>
      <c r="AB1259">
        <f t="shared" si="252"/>
        <v>1</v>
      </c>
      <c r="AC1259">
        <f t="shared" si="253"/>
        <v>6159</v>
      </c>
      <c r="AD1259">
        <f t="shared" si="254"/>
        <v>0.6151618058330004</v>
      </c>
      <c r="AE1259">
        <f t="shared" si="255"/>
        <v>0</v>
      </c>
      <c r="AF1259" t="e">
        <f t="shared" ca="1" si="256"/>
        <v>#N/A</v>
      </c>
      <c r="AG1259" t="e">
        <f t="shared" ca="1" si="257"/>
        <v>#N/A</v>
      </c>
      <c r="AH1259" t="e">
        <f t="shared" ca="1" si="258"/>
        <v>#N/A</v>
      </c>
      <c r="AI1259" t="e">
        <f t="shared" ca="1" si="247"/>
        <v>#N/A</v>
      </c>
      <c r="AJ1259">
        <f t="shared" si="248"/>
        <v>9.988014382740711E-5</v>
      </c>
      <c r="AK1259">
        <f t="shared" si="249"/>
        <v>0</v>
      </c>
      <c r="AL1259" t="e">
        <f t="shared" ca="1" si="259"/>
        <v>#N/A</v>
      </c>
      <c r="AM1259" t="b">
        <f t="shared" si="250"/>
        <v>0</v>
      </c>
    </row>
    <row r="1260" spans="1:39" x14ac:dyDescent="0.3">
      <c r="A1260" t="s">
        <v>37</v>
      </c>
      <c r="B1260" t="s">
        <v>38</v>
      </c>
      <c r="C1260" t="s">
        <v>39</v>
      </c>
      <c r="D1260" t="s">
        <v>87</v>
      </c>
      <c r="E1260" t="s">
        <v>536</v>
      </c>
      <c r="F1260" s="13" t="str">
        <f>_xlfn.CONCAT(wiz_6[[#This Row],[OCTY......]],",",wiz_6[[#This Row],[OS]])</f>
        <v>CINCINNATI,OH</v>
      </c>
      <c r="G1260" t="s">
        <v>40</v>
      </c>
      <c r="H1260" t="s">
        <v>1383</v>
      </c>
      <c r="I1260" s="13" t="str">
        <f>_xlfn.CONCAT(wiz_6[[#This Row],[DCTY......]], ",",wiz_6[[#This Row],[DS]])</f>
        <v>CREOLA    ,AL</v>
      </c>
      <c r="J1260" t="str">
        <f>TRIM(CONCATENATE(wiz_6[[#This Row],[SHIPPER..................]],wiz_6[[#This Row],[ZIP2..]],wiz_6[[#This Row],[ZIP3..]]))</f>
        <v>b: C H ROBINSON | 4520136525</v>
      </c>
      <c r="K1260">
        <v>1</v>
      </c>
      <c r="L1260">
        <v>1.2</v>
      </c>
      <c r="M1260">
        <v>0.27</v>
      </c>
      <c r="N1260">
        <v>715</v>
      </c>
      <c r="O1260">
        <v>1.04</v>
      </c>
      <c r="P1260">
        <v>105</v>
      </c>
      <c r="Q1260">
        <v>0.35</v>
      </c>
      <c r="R1260">
        <v>-43</v>
      </c>
      <c r="S1260">
        <v>-14</v>
      </c>
      <c r="T1260">
        <v>135</v>
      </c>
      <c r="U1260">
        <v>-229</v>
      </c>
      <c r="V1260">
        <v>-108</v>
      </c>
      <c r="W1260">
        <v>43137</v>
      </c>
      <c r="X1260">
        <v>45201</v>
      </c>
      <c r="Y1260">
        <v>36525</v>
      </c>
      <c r="Z1260">
        <v>1.25</v>
      </c>
      <c r="AA1260">
        <f t="shared" si="251"/>
        <v>10012</v>
      </c>
      <c r="AB1260">
        <f t="shared" si="252"/>
        <v>-108</v>
      </c>
      <c r="AC1260">
        <f t="shared" si="253"/>
        <v>6159</v>
      </c>
      <c r="AD1260">
        <f t="shared" si="254"/>
        <v>0.6151618058330004</v>
      </c>
      <c r="AE1260">
        <f t="shared" si="255"/>
        <v>0</v>
      </c>
      <c r="AF1260" t="e">
        <f t="shared" ca="1" si="256"/>
        <v>#N/A</v>
      </c>
      <c r="AG1260" t="e">
        <f t="shared" ca="1" si="257"/>
        <v>#N/A</v>
      </c>
      <c r="AH1260" t="e">
        <f t="shared" ca="1" si="258"/>
        <v>#N/A</v>
      </c>
      <c r="AI1260" t="e">
        <f t="shared" ca="1" si="247"/>
        <v>#N/A</v>
      </c>
      <c r="AJ1260">
        <f t="shared" si="248"/>
        <v>9.988014382740711E-5</v>
      </c>
      <c r="AK1260">
        <f t="shared" si="249"/>
        <v>0</v>
      </c>
      <c r="AL1260" t="e">
        <f t="shared" ca="1" si="259"/>
        <v>#N/A</v>
      </c>
      <c r="AM1260" t="b">
        <f t="shared" si="250"/>
        <v>0</v>
      </c>
    </row>
    <row r="1261" spans="1:39" x14ac:dyDescent="0.3">
      <c r="A1261" t="s">
        <v>72</v>
      </c>
      <c r="B1261" t="s">
        <v>73</v>
      </c>
      <c r="C1261" t="s">
        <v>39</v>
      </c>
      <c r="D1261" t="s">
        <v>87</v>
      </c>
      <c r="E1261" t="s">
        <v>1384</v>
      </c>
      <c r="F1261" s="13" t="str">
        <f>_xlfn.CONCAT(wiz_6[[#This Row],[OCTY......]],",",wiz_6[[#This Row],[OS]])</f>
        <v>FAIRFIELD ,OH</v>
      </c>
      <c r="G1261" t="s">
        <v>40</v>
      </c>
      <c r="H1261" t="s">
        <v>1385</v>
      </c>
      <c r="I1261" s="13" t="str">
        <f>_xlfn.CONCAT(wiz_6[[#This Row],[DCTY......]], ",",wiz_6[[#This Row],[DS]])</f>
        <v>LANETT    ,AL</v>
      </c>
      <c r="J1261" t="str">
        <f>TRIM(CONCATENATE(wiz_6[[#This Row],[SHIPPER..................]],wiz_6[[#This Row],[ZIP2..]],wiz_6[[#This Row],[ZIP3..]]))</f>
        <v>REDWOOD LOGISTICS STR| 4501436863</v>
      </c>
      <c r="K1261">
        <v>1</v>
      </c>
      <c r="L1261">
        <v>2.0499999999999998</v>
      </c>
      <c r="M1261">
        <v>0.28000000000000003</v>
      </c>
      <c r="N1261">
        <v>557</v>
      </c>
      <c r="O1261">
        <v>1.83</v>
      </c>
      <c r="P1261">
        <v>16</v>
      </c>
      <c r="Q1261">
        <v>0.25</v>
      </c>
      <c r="R1261">
        <v>-39</v>
      </c>
      <c r="S1261">
        <v>-18</v>
      </c>
      <c r="T1261">
        <v>-173</v>
      </c>
      <c r="U1261">
        <v>-152</v>
      </c>
      <c r="V1261">
        <v>-343</v>
      </c>
      <c r="W1261">
        <v>45201</v>
      </c>
      <c r="X1261">
        <v>45014</v>
      </c>
      <c r="Y1261">
        <v>36863</v>
      </c>
      <c r="Z1261">
        <v>2.11</v>
      </c>
      <c r="AA1261">
        <f t="shared" si="251"/>
        <v>10012</v>
      </c>
      <c r="AB1261">
        <f t="shared" si="252"/>
        <v>-343</v>
      </c>
      <c r="AC1261">
        <f t="shared" si="253"/>
        <v>6159</v>
      </c>
      <c r="AD1261">
        <f t="shared" si="254"/>
        <v>0.6151618058330004</v>
      </c>
      <c r="AE1261">
        <f t="shared" si="255"/>
        <v>0</v>
      </c>
      <c r="AF1261" t="e">
        <f t="shared" ca="1" si="256"/>
        <v>#N/A</v>
      </c>
      <c r="AG1261" t="e">
        <f t="shared" ca="1" si="257"/>
        <v>#N/A</v>
      </c>
      <c r="AH1261" t="e">
        <f t="shared" ca="1" si="258"/>
        <v>#N/A</v>
      </c>
      <c r="AI1261" t="e">
        <f t="shared" ca="1" si="247"/>
        <v>#N/A</v>
      </c>
      <c r="AJ1261">
        <f t="shared" si="248"/>
        <v>9.988014382740711E-5</v>
      </c>
      <c r="AK1261">
        <f t="shared" si="249"/>
        <v>0</v>
      </c>
      <c r="AL1261" t="e">
        <f t="shared" ca="1" si="259"/>
        <v>#N/A</v>
      </c>
      <c r="AM1261" t="b">
        <f t="shared" si="250"/>
        <v>0</v>
      </c>
    </row>
    <row r="1262" spans="1:39" x14ac:dyDescent="0.3">
      <c r="A1262" t="s">
        <v>346</v>
      </c>
      <c r="B1262" t="s">
        <v>347</v>
      </c>
      <c r="C1262" t="s">
        <v>39</v>
      </c>
      <c r="D1262" t="s">
        <v>44</v>
      </c>
      <c r="E1262" t="s">
        <v>447</v>
      </c>
      <c r="F1262" s="13" t="str">
        <f>_xlfn.CONCAT(wiz_6[[#This Row],[OCTY......]],",",wiz_6[[#This Row],[OS]])</f>
        <v>COVINGTON ,KY</v>
      </c>
      <c r="G1262" t="s">
        <v>146</v>
      </c>
      <c r="H1262" t="s">
        <v>232</v>
      </c>
      <c r="I1262" s="13" t="str">
        <f>_xlfn.CONCAT(wiz_6[[#This Row],[DCTY......]], ",",wiz_6[[#This Row],[DS]])</f>
        <v>JONESBORO ,AR</v>
      </c>
      <c r="J1262" t="str">
        <f>TRIM(CONCATENATE(wiz_6[[#This Row],[SHIPPER..................]],wiz_6[[#This Row],[ZIP2..]],wiz_6[[#This Row],[ZIP3..]]))</f>
        <v>b: COYOTE LOGISTICS | 4101172401</v>
      </c>
      <c r="K1262">
        <v>1</v>
      </c>
      <c r="L1262">
        <v>1.36</v>
      </c>
      <c r="M1262">
        <v>0.19</v>
      </c>
      <c r="N1262">
        <v>484</v>
      </c>
      <c r="O1262">
        <v>0.38</v>
      </c>
      <c r="P1262">
        <v>157</v>
      </c>
      <c r="Q1262">
        <v>0.4</v>
      </c>
      <c r="R1262">
        <v>10</v>
      </c>
      <c r="S1262">
        <v>194</v>
      </c>
      <c r="T1262">
        <v>139</v>
      </c>
      <c r="U1262">
        <v>146</v>
      </c>
      <c r="V1262">
        <v>479</v>
      </c>
      <c r="W1262">
        <v>42501</v>
      </c>
      <c r="X1262">
        <v>41011</v>
      </c>
      <c r="Y1262">
        <v>72401</v>
      </c>
      <c r="Z1262">
        <v>1.33</v>
      </c>
      <c r="AA1262">
        <f t="shared" si="251"/>
        <v>10012</v>
      </c>
      <c r="AB1262">
        <f t="shared" si="252"/>
        <v>479</v>
      </c>
      <c r="AC1262">
        <f t="shared" si="253"/>
        <v>6159</v>
      </c>
      <c r="AD1262">
        <f t="shared" si="254"/>
        <v>0.6151618058330004</v>
      </c>
      <c r="AE1262">
        <f t="shared" si="255"/>
        <v>0</v>
      </c>
      <c r="AF1262" t="e">
        <f t="shared" ca="1" si="256"/>
        <v>#N/A</v>
      </c>
      <c r="AG1262" t="e">
        <f t="shared" ca="1" si="257"/>
        <v>#N/A</v>
      </c>
      <c r="AH1262" t="e">
        <f t="shared" ca="1" si="258"/>
        <v>#N/A</v>
      </c>
      <c r="AI1262" t="e">
        <f t="shared" ca="1" si="247"/>
        <v>#N/A</v>
      </c>
      <c r="AJ1262">
        <f t="shared" si="248"/>
        <v>9.988014382740711E-5</v>
      </c>
      <c r="AK1262">
        <f t="shared" si="249"/>
        <v>0</v>
      </c>
      <c r="AL1262" t="e">
        <f t="shared" ca="1" si="259"/>
        <v>#N/A</v>
      </c>
      <c r="AM1262" t="b">
        <f t="shared" si="250"/>
        <v>0</v>
      </c>
    </row>
    <row r="1263" spans="1:39" x14ac:dyDescent="0.3">
      <c r="A1263" t="s">
        <v>37</v>
      </c>
      <c r="B1263" t="s">
        <v>38</v>
      </c>
      <c r="C1263" t="s">
        <v>39</v>
      </c>
      <c r="D1263" t="s">
        <v>87</v>
      </c>
      <c r="E1263" t="s">
        <v>1354</v>
      </c>
      <c r="F1263" s="13" t="str">
        <f>_xlfn.CONCAT(wiz_6[[#This Row],[OCTY......]],",",wiz_6[[#This Row],[OS]])</f>
        <v>WEST CHEST,OH</v>
      </c>
      <c r="G1263" t="s">
        <v>50</v>
      </c>
      <c r="H1263" t="s">
        <v>1386</v>
      </c>
      <c r="I1263" s="13" t="str">
        <f>_xlfn.CONCAT(wiz_6[[#This Row],[DCTY......]], ",",wiz_6[[#This Row],[DS]])</f>
        <v>LOCUST GRO,GA</v>
      </c>
      <c r="J1263" t="str">
        <f>TRIM(CONCATENATE(wiz_6[[#This Row],[SHIPPER..................]],wiz_6[[#This Row],[ZIP2..]],wiz_6[[#This Row],[ZIP3..]]))</f>
        <v>b: C H ROBINSON | 4506930248</v>
      </c>
      <c r="K1263">
        <v>2</v>
      </c>
      <c r="L1263">
        <v>1.63</v>
      </c>
      <c r="M1263">
        <v>0.28000000000000003</v>
      </c>
      <c r="N1263">
        <v>522</v>
      </c>
      <c r="O1263">
        <v>1.32</v>
      </c>
      <c r="P1263">
        <v>74</v>
      </c>
      <c r="Q1263">
        <v>0.3</v>
      </c>
      <c r="R1263">
        <v>-37</v>
      </c>
      <c r="S1263">
        <v>56</v>
      </c>
      <c r="T1263">
        <v>-65</v>
      </c>
      <c r="U1263">
        <v>-64</v>
      </c>
      <c r="V1263">
        <v>-73</v>
      </c>
      <c r="W1263">
        <v>45050</v>
      </c>
      <c r="X1263">
        <v>45069</v>
      </c>
      <c r="Y1263">
        <v>30248</v>
      </c>
      <c r="Z1263">
        <v>1.69</v>
      </c>
      <c r="AA1263">
        <f t="shared" si="251"/>
        <v>10012</v>
      </c>
      <c r="AB1263">
        <f t="shared" si="252"/>
        <v>-146</v>
      </c>
      <c r="AC1263">
        <f t="shared" si="253"/>
        <v>6159</v>
      </c>
      <c r="AD1263">
        <f t="shared" si="254"/>
        <v>0.6151618058330004</v>
      </c>
      <c r="AE1263">
        <f t="shared" si="255"/>
        <v>0</v>
      </c>
      <c r="AF1263" t="e">
        <f t="shared" ca="1" si="256"/>
        <v>#N/A</v>
      </c>
      <c r="AG1263" t="e">
        <f t="shared" ca="1" si="257"/>
        <v>#N/A</v>
      </c>
      <c r="AH1263" t="e">
        <f t="shared" ca="1" si="258"/>
        <v>#N/A</v>
      </c>
      <c r="AI1263" t="e">
        <f t="shared" ca="1" si="247"/>
        <v>#N/A</v>
      </c>
      <c r="AJ1263">
        <f t="shared" si="248"/>
        <v>1.9976028765481422E-4</v>
      </c>
      <c r="AK1263">
        <f t="shared" si="249"/>
        <v>0</v>
      </c>
      <c r="AL1263" t="e">
        <f t="shared" ca="1" si="259"/>
        <v>#N/A</v>
      </c>
      <c r="AM1263" t="b">
        <f t="shared" si="250"/>
        <v>0</v>
      </c>
    </row>
    <row r="1264" spans="1:39" x14ac:dyDescent="0.3">
      <c r="A1264" t="s">
        <v>1387</v>
      </c>
      <c r="B1264" t="s">
        <v>1388</v>
      </c>
      <c r="C1264" t="s">
        <v>39</v>
      </c>
      <c r="D1264" t="s">
        <v>87</v>
      </c>
      <c r="E1264" t="s">
        <v>536</v>
      </c>
      <c r="F1264" s="13" t="str">
        <f>_xlfn.CONCAT(wiz_6[[#This Row],[OCTY......]],",",wiz_6[[#This Row],[OS]])</f>
        <v>CINCINNATI,OH</v>
      </c>
      <c r="G1264" t="s">
        <v>50</v>
      </c>
      <c r="H1264" t="s">
        <v>313</v>
      </c>
      <c r="I1264" s="13" t="str">
        <f>_xlfn.CONCAT(wiz_6[[#This Row],[DCTY......]], ",",wiz_6[[#This Row],[DS]])</f>
        <v>LITHIA SPR,GA</v>
      </c>
      <c r="J1264" t="str">
        <f>TRIM(CONCATENATE(wiz_6[[#This Row],[SHIPPER..................]],wiz_6[[#This Row],[ZIP2..]],wiz_6[[#This Row],[ZIP3..]]))</f>
        <v>COLGATE | 4520130057</v>
      </c>
      <c r="K1264">
        <v>1</v>
      </c>
      <c r="L1264">
        <v>1.92</v>
      </c>
      <c r="M1264">
        <v>0.28000000000000003</v>
      </c>
      <c r="N1264">
        <v>440</v>
      </c>
      <c r="O1264">
        <v>0.57999999999999996</v>
      </c>
      <c r="P1264">
        <v>59</v>
      </c>
      <c r="Q1264">
        <v>0.3</v>
      </c>
      <c r="R1264">
        <v>-31</v>
      </c>
      <c r="S1264">
        <v>-72</v>
      </c>
      <c r="T1264">
        <v>72</v>
      </c>
      <c r="U1264">
        <v>8</v>
      </c>
      <c r="V1264">
        <v>8</v>
      </c>
      <c r="W1264">
        <v>47240</v>
      </c>
      <c r="X1264">
        <v>45201</v>
      </c>
      <c r="Y1264">
        <v>30057</v>
      </c>
      <c r="Z1264">
        <v>1.98</v>
      </c>
      <c r="AA1264">
        <f t="shared" si="251"/>
        <v>10012</v>
      </c>
      <c r="AB1264">
        <f t="shared" si="252"/>
        <v>8</v>
      </c>
      <c r="AC1264">
        <f t="shared" si="253"/>
        <v>6159</v>
      </c>
      <c r="AD1264">
        <f t="shared" si="254"/>
        <v>0.6151618058330004</v>
      </c>
      <c r="AE1264">
        <f t="shared" si="255"/>
        <v>0</v>
      </c>
      <c r="AF1264" t="e">
        <f t="shared" ca="1" si="256"/>
        <v>#N/A</v>
      </c>
      <c r="AG1264" t="e">
        <f t="shared" ca="1" si="257"/>
        <v>#N/A</v>
      </c>
      <c r="AH1264" t="e">
        <f t="shared" ca="1" si="258"/>
        <v>#N/A</v>
      </c>
      <c r="AI1264" t="e">
        <f t="shared" ca="1" si="247"/>
        <v>#N/A</v>
      </c>
      <c r="AJ1264">
        <f t="shared" si="248"/>
        <v>9.988014382740711E-5</v>
      </c>
      <c r="AK1264">
        <f t="shared" si="249"/>
        <v>0</v>
      </c>
      <c r="AL1264" t="e">
        <f t="shared" ca="1" si="259"/>
        <v>#N/A</v>
      </c>
      <c r="AM1264" t="b">
        <f t="shared" si="250"/>
        <v>0</v>
      </c>
    </row>
    <row r="1265" spans="1:39" x14ac:dyDescent="0.3">
      <c r="A1265" t="s">
        <v>534</v>
      </c>
      <c r="B1265" t="s">
        <v>535</v>
      </c>
      <c r="C1265" t="s">
        <v>39</v>
      </c>
      <c r="D1265" t="s">
        <v>87</v>
      </c>
      <c r="E1265" t="s">
        <v>536</v>
      </c>
      <c r="F1265" s="13" t="str">
        <f>_xlfn.CONCAT(wiz_6[[#This Row],[OCTY......]],",",wiz_6[[#This Row],[OS]])</f>
        <v>CINCINNATI,OH</v>
      </c>
      <c r="G1265" t="s">
        <v>50</v>
      </c>
      <c r="H1265" t="s">
        <v>411</v>
      </c>
      <c r="I1265" s="13" t="str">
        <f>_xlfn.CONCAT(wiz_6[[#This Row],[DCTY......]], ",",wiz_6[[#This Row],[DS]])</f>
        <v>FOREST PAR,GA</v>
      </c>
      <c r="J1265" t="str">
        <f>TRIM(CONCATENATE(wiz_6[[#This Row],[SHIPPER..................]],wiz_6[[#This Row],[ZIP2..]],wiz_6[[#This Row],[ZIP3..]]))</f>
        <v>J M SMUCKER COMPANY | 4520130050</v>
      </c>
      <c r="K1265">
        <v>1</v>
      </c>
      <c r="L1265">
        <v>2.08</v>
      </c>
      <c r="M1265">
        <v>7.0000000000000007E-2</v>
      </c>
      <c r="N1265">
        <v>483</v>
      </c>
      <c r="O1265">
        <v>1.29</v>
      </c>
      <c r="P1265">
        <v>107</v>
      </c>
      <c r="Q1265">
        <v>0.35</v>
      </c>
      <c r="R1265">
        <v>66</v>
      </c>
      <c r="S1265">
        <v>-13</v>
      </c>
      <c r="T1265">
        <v>-77</v>
      </c>
      <c r="U1265">
        <v>-9</v>
      </c>
      <c r="V1265">
        <v>-99</v>
      </c>
      <c r="W1265">
        <v>43201</v>
      </c>
      <c r="X1265">
        <v>45201</v>
      </c>
      <c r="Y1265">
        <v>30050</v>
      </c>
      <c r="Z1265">
        <v>1.93</v>
      </c>
      <c r="AA1265">
        <f t="shared" si="251"/>
        <v>10012</v>
      </c>
      <c r="AB1265">
        <f t="shared" si="252"/>
        <v>-99</v>
      </c>
      <c r="AC1265">
        <f t="shared" si="253"/>
        <v>6159</v>
      </c>
      <c r="AD1265">
        <f t="shared" si="254"/>
        <v>0.6151618058330004</v>
      </c>
      <c r="AE1265">
        <f t="shared" si="255"/>
        <v>0</v>
      </c>
      <c r="AF1265" t="e">
        <f t="shared" ca="1" si="256"/>
        <v>#N/A</v>
      </c>
      <c r="AG1265" t="e">
        <f t="shared" ca="1" si="257"/>
        <v>#N/A</v>
      </c>
      <c r="AH1265" t="e">
        <f t="shared" ca="1" si="258"/>
        <v>#N/A</v>
      </c>
      <c r="AI1265" t="e">
        <f t="shared" ca="1" si="247"/>
        <v>#N/A</v>
      </c>
      <c r="AJ1265">
        <f t="shared" si="248"/>
        <v>9.988014382740711E-5</v>
      </c>
      <c r="AK1265">
        <f t="shared" si="249"/>
        <v>0</v>
      </c>
      <c r="AL1265" t="e">
        <f t="shared" ca="1" si="259"/>
        <v>#N/A</v>
      </c>
      <c r="AM1265" t="b">
        <f t="shared" si="250"/>
        <v>0</v>
      </c>
    </row>
    <row r="1266" spans="1:39" x14ac:dyDescent="0.3">
      <c r="A1266" t="s">
        <v>78</v>
      </c>
      <c r="B1266" t="s">
        <v>79</v>
      </c>
      <c r="C1266" t="s">
        <v>39</v>
      </c>
      <c r="D1266" t="s">
        <v>87</v>
      </c>
      <c r="E1266" t="s">
        <v>536</v>
      </c>
      <c r="F1266" s="13" t="str">
        <f>_xlfn.CONCAT(wiz_6[[#This Row],[OCTY......]],",",wiz_6[[#This Row],[OS]])</f>
        <v>CINCINNATI,OH</v>
      </c>
      <c r="G1266" t="s">
        <v>50</v>
      </c>
      <c r="H1266" t="s">
        <v>384</v>
      </c>
      <c r="I1266" s="13" t="str">
        <f>_xlfn.CONCAT(wiz_6[[#This Row],[DCTY......]], ",",wiz_6[[#This Row],[DS]])</f>
        <v>MACON     ,GA</v>
      </c>
      <c r="J1266" t="str">
        <f>TRIM(CONCATENATE(wiz_6[[#This Row],[SHIPPER..................]],wiz_6[[#This Row],[ZIP2..]],wiz_6[[#This Row],[ZIP3..]]))</f>
        <v>TRACTOR SUPPLY MANHAT| 4520131201</v>
      </c>
      <c r="K1266">
        <v>1</v>
      </c>
      <c r="L1266">
        <v>2.0499999999999998</v>
      </c>
      <c r="M1266">
        <v>0.22</v>
      </c>
      <c r="N1266">
        <v>568</v>
      </c>
      <c r="O1266">
        <v>0.57999999999999996</v>
      </c>
      <c r="P1266">
        <v>16</v>
      </c>
      <c r="Q1266">
        <v>0.25</v>
      </c>
      <c r="R1266">
        <v>-40</v>
      </c>
      <c r="S1266">
        <v>280</v>
      </c>
      <c r="T1266">
        <v>124</v>
      </c>
      <c r="U1266">
        <v>326</v>
      </c>
      <c r="V1266">
        <v>730</v>
      </c>
      <c r="W1266">
        <v>41048</v>
      </c>
      <c r="X1266">
        <v>45201</v>
      </c>
      <c r="Y1266">
        <v>31201</v>
      </c>
      <c r="Z1266">
        <v>2.0499999999999998</v>
      </c>
      <c r="AA1266">
        <f t="shared" si="251"/>
        <v>10012</v>
      </c>
      <c r="AB1266">
        <f t="shared" si="252"/>
        <v>730</v>
      </c>
      <c r="AC1266">
        <f t="shared" si="253"/>
        <v>6159</v>
      </c>
      <c r="AD1266">
        <f t="shared" si="254"/>
        <v>0.6151618058330004</v>
      </c>
      <c r="AE1266">
        <f t="shared" si="255"/>
        <v>0</v>
      </c>
      <c r="AF1266" t="e">
        <f t="shared" ca="1" si="256"/>
        <v>#N/A</v>
      </c>
      <c r="AG1266" t="e">
        <f t="shared" ca="1" si="257"/>
        <v>#N/A</v>
      </c>
      <c r="AH1266" t="e">
        <f t="shared" ca="1" si="258"/>
        <v>#N/A</v>
      </c>
      <c r="AI1266" t="e">
        <f t="shared" ca="1" si="247"/>
        <v>#N/A</v>
      </c>
      <c r="AJ1266">
        <f t="shared" si="248"/>
        <v>9.988014382740711E-5</v>
      </c>
      <c r="AK1266">
        <f t="shared" si="249"/>
        <v>0</v>
      </c>
      <c r="AL1266" t="e">
        <f t="shared" ca="1" si="259"/>
        <v>#N/A</v>
      </c>
      <c r="AM1266" t="b">
        <f t="shared" si="250"/>
        <v>0</v>
      </c>
    </row>
    <row r="1267" spans="1:39" x14ac:dyDescent="0.3">
      <c r="A1267" t="s">
        <v>119</v>
      </c>
      <c r="B1267" t="s">
        <v>120</v>
      </c>
      <c r="C1267" t="s">
        <v>39</v>
      </c>
      <c r="D1267" t="s">
        <v>87</v>
      </c>
      <c r="E1267" t="s">
        <v>536</v>
      </c>
      <c r="F1267" s="13" t="str">
        <f>_xlfn.CONCAT(wiz_6[[#This Row],[OCTY......]],",",wiz_6[[#This Row],[OS]])</f>
        <v>CINCINNATI,OH</v>
      </c>
      <c r="G1267" t="s">
        <v>50</v>
      </c>
      <c r="H1267" t="s">
        <v>234</v>
      </c>
      <c r="I1267" s="13" t="str">
        <f>_xlfn.CONCAT(wiz_6[[#This Row],[DCTY......]], ",",wiz_6[[#This Row],[DS]])</f>
        <v>LAKE PARK ,GA</v>
      </c>
      <c r="J1267" t="str">
        <f>TRIM(CONCATENATE(wiz_6[[#This Row],[SHIPPER..................]],wiz_6[[#This Row],[ZIP2..]],wiz_6[[#This Row],[ZIP3..]]))</f>
        <v>b: HUB GROUP INC | 4520131636</v>
      </c>
      <c r="K1267">
        <v>1</v>
      </c>
      <c r="L1267">
        <v>3.13</v>
      </c>
      <c r="M1267">
        <v>0.28000000000000003</v>
      </c>
      <c r="N1267">
        <v>719</v>
      </c>
      <c r="O1267">
        <v>1.61</v>
      </c>
      <c r="P1267">
        <v>10</v>
      </c>
      <c r="Q1267">
        <v>0.25</v>
      </c>
      <c r="R1267">
        <v>-51</v>
      </c>
      <c r="S1267">
        <v>133</v>
      </c>
      <c r="T1267">
        <v>0</v>
      </c>
      <c r="U1267">
        <v>704</v>
      </c>
      <c r="V1267">
        <v>837</v>
      </c>
      <c r="W1267">
        <v>41022</v>
      </c>
      <c r="X1267">
        <v>45201</v>
      </c>
      <c r="Y1267">
        <v>31636</v>
      </c>
      <c r="Z1267">
        <v>3.19</v>
      </c>
      <c r="AA1267">
        <f t="shared" si="251"/>
        <v>10012</v>
      </c>
      <c r="AB1267">
        <f t="shared" si="252"/>
        <v>837</v>
      </c>
      <c r="AC1267">
        <f t="shared" si="253"/>
        <v>6159</v>
      </c>
      <c r="AD1267">
        <f t="shared" si="254"/>
        <v>0.6151618058330004</v>
      </c>
      <c r="AE1267">
        <f t="shared" si="255"/>
        <v>0</v>
      </c>
      <c r="AF1267" t="e">
        <f t="shared" ca="1" si="256"/>
        <v>#N/A</v>
      </c>
      <c r="AG1267" t="e">
        <f t="shared" ca="1" si="257"/>
        <v>#N/A</v>
      </c>
      <c r="AH1267" t="e">
        <f t="shared" ca="1" si="258"/>
        <v>#N/A</v>
      </c>
      <c r="AI1267" t="e">
        <f t="shared" ca="1" si="247"/>
        <v>#N/A</v>
      </c>
      <c r="AJ1267">
        <f t="shared" si="248"/>
        <v>9.988014382740711E-5</v>
      </c>
      <c r="AK1267">
        <f t="shared" si="249"/>
        <v>0</v>
      </c>
      <c r="AL1267" t="e">
        <f t="shared" ca="1" si="259"/>
        <v>#N/A</v>
      </c>
      <c r="AM1267" t="b">
        <f t="shared" si="250"/>
        <v>0</v>
      </c>
    </row>
    <row r="1268" spans="1:39" x14ac:dyDescent="0.3">
      <c r="A1268" t="s">
        <v>72</v>
      </c>
      <c r="B1268" t="s">
        <v>73</v>
      </c>
      <c r="C1268" t="s">
        <v>39</v>
      </c>
      <c r="D1268" t="s">
        <v>87</v>
      </c>
      <c r="E1268" t="s">
        <v>536</v>
      </c>
      <c r="F1268" s="13" t="str">
        <f>_xlfn.CONCAT(wiz_6[[#This Row],[OCTY......]],",",wiz_6[[#This Row],[OS]])</f>
        <v>CINCINNATI,OH</v>
      </c>
      <c r="G1268" t="s">
        <v>246</v>
      </c>
      <c r="H1268" t="s">
        <v>1011</v>
      </c>
      <c r="I1268" s="13" t="str">
        <f>_xlfn.CONCAT(wiz_6[[#This Row],[DCTY......]], ",",wiz_6[[#This Row],[DS]])</f>
        <v>SHREVEPORT,LA</v>
      </c>
      <c r="J1268" t="str">
        <f>TRIM(CONCATENATE(wiz_6[[#This Row],[SHIPPER..................]],wiz_6[[#This Row],[ZIP2..]],wiz_6[[#This Row],[ZIP3..]]))</f>
        <v>REDWOOD LOGISTICS STR| 4520171101</v>
      </c>
      <c r="K1268">
        <v>2</v>
      </c>
      <c r="L1268">
        <v>1.84</v>
      </c>
      <c r="M1268">
        <v>0.28000000000000003</v>
      </c>
      <c r="N1268">
        <v>849</v>
      </c>
      <c r="O1268">
        <v>1.42</v>
      </c>
      <c r="P1268">
        <v>103</v>
      </c>
      <c r="Q1268">
        <v>0.35</v>
      </c>
      <c r="R1268">
        <v>-59</v>
      </c>
      <c r="S1268">
        <v>38</v>
      </c>
      <c r="T1268">
        <v>81</v>
      </c>
      <c r="U1268">
        <v>34</v>
      </c>
      <c r="V1268">
        <v>153</v>
      </c>
      <c r="W1268">
        <v>40201</v>
      </c>
      <c r="X1268">
        <v>45201</v>
      </c>
      <c r="Y1268">
        <v>71101</v>
      </c>
      <c r="Z1268">
        <v>1.9</v>
      </c>
      <c r="AA1268">
        <f t="shared" si="251"/>
        <v>10012</v>
      </c>
      <c r="AB1268">
        <f t="shared" si="252"/>
        <v>306</v>
      </c>
      <c r="AC1268">
        <f t="shared" si="253"/>
        <v>6159</v>
      </c>
      <c r="AD1268">
        <f t="shared" si="254"/>
        <v>0.6151618058330004</v>
      </c>
      <c r="AE1268">
        <f t="shared" si="255"/>
        <v>0</v>
      </c>
      <c r="AF1268" t="e">
        <f t="shared" ca="1" si="256"/>
        <v>#N/A</v>
      </c>
      <c r="AG1268" t="e">
        <f t="shared" ca="1" si="257"/>
        <v>#N/A</v>
      </c>
      <c r="AH1268" t="e">
        <f t="shared" ca="1" si="258"/>
        <v>#N/A</v>
      </c>
      <c r="AI1268" t="e">
        <f t="shared" ca="1" si="247"/>
        <v>#N/A</v>
      </c>
      <c r="AJ1268">
        <f t="shared" si="248"/>
        <v>1.9976028765481422E-4</v>
      </c>
      <c r="AK1268">
        <f t="shared" si="249"/>
        <v>0</v>
      </c>
      <c r="AL1268" t="e">
        <f t="shared" ca="1" si="259"/>
        <v>#N/A</v>
      </c>
      <c r="AM1268" t="b">
        <f t="shared" si="250"/>
        <v>0</v>
      </c>
    </row>
    <row r="1269" spans="1:39" x14ac:dyDescent="0.3">
      <c r="A1269" t="s">
        <v>534</v>
      </c>
      <c r="B1269" t="s">
        <v>535</v>
      </c>
      <c r="C1269" t="s">
        <v>39</v>
      </c>
      <c r="D1269" t="s">
        <v>87</v>
      </c>
      <c r="E1269" t="s">
        <v>536</v>
      </c>
      <c r="F1269" s="13" t="str">
        <f>_xlfn.CONCAT(wiz_6[[#This Row],[OCTY......]],",",wiz_6[[#This Row],[OS]])</f>
        <v>CINCINNATI,OH</v>
      </c>
      <c r="G1269" t="s">
        <v>66</v>
      </c>
      <c r="H1269" t="s">
        <v>813</v>
      </c>
      <c r="I1269" s="13" t="str">
        <f>_xlfn.CONCAT(wiz_6[[#This Row],[DCTY......]], ",",wiz_6[[#This Row],[DS]])</f>
        <v>INDIANOLA ,MS</v>
      </c>
      <c r="J1269" t="str">
        <f>TRIM(CONCATENATE(wiz_6[[#This Row],[SHIPPER..................]],wiz_6[[#This Row],[ZIP2..]],wiz_6[[#This Row],[ZIP3..]]))</f>
        <v>J M SMUCKER COMPANY | 4520138751</v>
      </c>
      <c r="K1269">
        <v>1</v>
      </c>
      <c r="L1269">
        <v>1.8</v>
      </c>
      <c r="M1269">
        <v>0.28000000000000003</v>
      </c>
      <c r="N1269">
        <v>620</v>
      </c>
      <c r="O1269">
        <v>1.21</v>
      </c>
      <c r="P1269">
        <v>59</v>
      </c>
      <c r="Q1269">
        <v>0.3</v>
      </c>
      <c r="R1269">
        <v>-41</v>
      </c>
      <c r="S1269">
        <v>-13</v>
      </c>
      <c r="T1269">
        <v>1</v>
      </c>
      <c r="U1269">
        <v>81</v>
      </c>
      <c r="V1269">
        <v>69</v>
      </c>
      <c r="W1269">
        <v>47240</v>
      </c>
      <c r="X1269">
        <v>45201</v>
      </c>
      <c r="Y1269">
        <v>38751</v>
      </c>
      <c r="Z1269">
        <v>1.86</v>
      </c>
      <c r="AA1269">
        <f t="shared" si="251"/>
        <v>10012</v>
      </c>
      <c r="AB1269">
        <f t="shared" si="252"/>
        <v>69</v>
      </c>
      <c r="AC1269">
        <f t="shared" si="253"/>
        <v>6159</v>
      </c>
      <c r="AD1269">
        <f t="shared" si="254"/>
        <v>0.6151618058330004</v>
      </c>
      <c r="AE1269">
        <f t="shared" si="255"/>
        <v>0</v>
      </c>
      <c r="AF1269" t="e">
        <f t="shared" ca="1" si="256"/>
        <v>#N/A</v>
      </c>
      <c r="AG1269" t="e">
        <f t="shared" ca="1" si="257"/>
        <v>#N/A</v>
      </c>
      <c r="AH1269" t="e">
        <f t="shared" ca="1" si="258"/>
        <v>#N/A</v>
      </c>
      <c r="AI1269" t="e">
        <f t="shared" ca="1" si="247"/>
        <v>#N/A</v>
      </c>
      <c r="AJ1269">
        <f t="shared" si="248"/>
        <v>9.988014382740711E-5</v>
      </c>
      <c r="AK1269">
        <f t="shared" si="249"/>
        <v>0</v>
      </c>
      <c r="AL1269" t="e">
        <f t="shared" ca="1" si="259"/>
        <v>#N/A</v>
      </c>
      <c r="AM1269" t="b">
        <f t="shared" si="250"/>
        <v>0</v>
      </c>
    </row>
    <row r="1270" spans="1:39" x14ac:dyDescent="0.3">
      <c r="A1270" t="s">
        <v>344</v>
      </c>
      <c r="B1270" t="s">
        <v>345</v>
      </c>
      <c r="C1270" t="s">
        <v>39</v>
      </c>
      <c r="D1270" t="s">
        <v>87</v>
      </c>
      <c r="E1270" t="s">
        <v>1238</v>
      </c>
      <c r="F1270" s="13" t="str">
        <f>_xlfn.CONCAT(wiz_6[[#This Row],[OCTY......]],",",wiz_6[[#This Row],[OS]])</f>
        <v>HAMILTON  ,OH</v>
      </c>
      <c r="G1270" t="s">
        <v>66</v>
      </c>
      <c r="H1270" t="s">
        <v>498</v>
      </c>
      <c r="I1270" s="13" t="str">
        <f>_xlfn.CONCAT(wiz_6[[#This Row],[DCTY......]], ",",wiz_6[[#This Row],[DS]])</f>
        <v>OLIVE BRAN,MS</v>
      </c>
      <c r="J1270" t="str">
        <f>TRIM(CONCATENATE(wiz_6[[#This Row],[SHIPPER..................]],wiz_6[[#This Row],[ZIP2..]],wiz_6[[#This Row],[ZIP3..]]))</f>
        <v>b: SCHNEIDER LOGISTIC| 4501138654</v>
      </c>
      <c r="K1270">
        <v>1</v>
      </c>
      <c r="L1270">
        <v>1.56</v>
      </c>
      <c r="M1270">
        <v>0.27</v>
      </c>
      <c r="N1270">
        <v>491</v>
      </c>
      <c r="O1270">
        <v>0.96</v>
      </c>
      <c r="P1270">
        <v>12</v>
      </c>
      <c r="Q1270">
        <v>0.25</v>
      </c>
      <c r="R1270">
        <v>-29</v>
      </c>
      <c r="S1270">
        <v>99</v>
      </c>
      <c r="T1270">
        <v>1</v>
      </c>
      <c r="U1270">
        <v>189</v>
      </c>
      <c r="V1270">
        <v>289</v>
      </c>
      <c r="W1270">
        <v>45050</v>
      </c>
      <c r="X1270">
        <v>45011</v>
      </c>
      <c r="Y1270">
        <v>38654</v>
      </c>
      <c r="Z1270">
        <v>1.61</v>
      </c>
      <c r="AA1270">
        <f t="shared" si="251"/>
        <v>10012</v>
      </c>
      <c r="AB1270">
        <f t="shared" si="252"/>
        <v>289</v>
      </c>
      <c r="AC1270">
        <f t="shared" si="253"/>
        <v>6159</v>
      </c>
      <c r="AD1270">
        <f t="shared" si="254"/>
        <v>0.6151618058330004</v>
      </c>
      <c r="AE1270">
        <f t="shared" si="255"/>
        <v>0</v>
      </c>
      <c r="AF1270" t="e">
        <f t="shared" ca="1" si="256"/>
        <v>#N/A</v>
      </c>
      <c r="AG1270" t="e">
        <f t="shared" ca="1" si="257"/>
        <v>#N/A</v>
      </c>
      <c r="AH1270" t="e">
        <f t="shared" ca="1" si="258"/>
        <v>#N/A</v>
      </c>
      <c r="AI1270" t="e">
        <f t="shared" ca="1" si="247"/>
        <v>#N/A</v>
      </c>
      <c r="AJ1270">
        <f t="shared" si="248"/>
        <v>9.988014382740711E-5</v>
      </c>
      <c r="AK1270">
        <f t="shared" si="249"/>
        <v>0</v>
      </c>
      <c r="AL1270" t="e">
        <f t="shared" ca="1" si="259"/>
        <v>#N/A</v>
      </c>
      <c r="AM1270" t="b">
        <f t="shared" si="250"/>
        <v>0</v>
      </c>
    </row>
    <row r="1271" spans="1:39" x14ac:dyDescent="0.3">
      <c r="A1271" t="s">
        <v>37</v>
      </c>
      <c r="B1271" t="s">
        <v>38</v>
      </c>
      <c r="C1271" t="s">
        <v>39</v>
      </c>
      <c r="D1271" t="s">
        <v>87</v>
      </c>
      <c r="E1271" t="s">
        <v>1384</v>
      </c>
      <c r="F1271" s="13" t="str">
        <f>_xlfn.CONCAT(wiz_6[[#This Row],[OCTY......]],",",wiz_6[[#This Row],[OS]])</f>
        <v>FAIRFIELD ,OH</v>
      </c>
      <c r="G1271" t="s">
        <v>68</v>
      </c>
      <c r="H1271" t="s">
        <v>747</v>
      </c>
      <c r="I1271" s="13" t="str">
        <f>_xlfn.CONCAT(wiz_6[[#This Row],[DCTY......]], ",",wiz_6[[#This Row],[DS]])</f>
        <v>HOPE MILLS,NC</v>
      </c>
      <c r="J1271" t="str">
        <f>TRIM(CONCATENATE(wiz_6[[#This Row],[SHIPPER..................]],wiz_6[[#This Row],[ZIP2..]],wiz_6[[#This Row],[ZIP3..]]))</f>
        <v>b: C H ROBINSON | 4501428348</v>
      </c>
      <c r="K1271">
        <v>1</v>
      </c>
      <c r="L1271">
        <v>1.42</v>
      </c>
      <c r="M1271">
        <v>0.27</v>
      </c>
      <c r="N1271">
        <v>562</v>
      </c>
      <c r="O1271">
        <v>1.1000000000000001</v>
      </c>
      <c r="P1271">
        <v>15</v>
      </c>
      <c r="Q1271">
        <v>0.25</v>
      </c>
      <c r="R1271">
        <v>8</v>
      </c>
      <c r="S1271">
        <v>95</v>
      </c>
      <c r="T1271">
        <v>0</v>
      </c>
      <c r="U1271">
        <v>-354</v>
      </c>
      <c r="V1271">
        <v>-259</v>
      </c>
      <c r="W1271">
        <v>45050</v>
      </c>
      <c r="X1271">
        <v>45014</v>
      </c>
      <c r="Y1271">
        <v>28348</v>
      </c>
      <c r="Z1271">
        <v>1.47</v>
      </c>
      <c r="AA1271">
        <f t="shared" si="251"/>
        <v>10012</v>
      </c>
      <c r="AB1271">
        <f t="shared" si="252"/>
        <v>-259</v>
      </c>
      <c r="AC1271">
        <f t="shared" si="253"/>
        <v>6159</v>
      </c>
      <c r="AD1271">
        <f t="shared" si="254"/>
        <v>0.6151618058330004</v>
      </c>
      <c r="AE1271">
        <f t="shared" si="255"/>
        <v>0</v>
      </c>
      <c r="AF1271" t="e">
        <f t="shared" ca="1" si="256"/>
        <v>#N/A</v>
      </c>
      <c r="AG1271" t="e">
        <f t="shared" ca="1" si="257"/>
        <v>#N/A</v>
      </c>
      <c r="AH1271" t="e">
        <f t="shared" ca="1" si="258"/>
        <v>#N/A</v>
      </c>
      <c r="AI1271" t="e">
        <f t="shared" ca="1" si="247"/>
        <v>#N/A</v>
      </c>
      <c r="AJ1271">
        <f t="shared" si="248"/>
        <v>9.988014382740711E-5</v>
      </c>
      <c r="AK1271">
        <f t="shared" si="249"/>
        <v>0</v>
      </c>
      <c r="AL1271" t="e">
        <f t="shared" ca="1" si="259"/>
        <v>#N/A</v>
      </c>
      <c r="AM1271" t="b">
        <f t="shared" si="250"/>
        <v>0</v>
      </c>
    </row>
    <row r="1272" spans="1:39" x14ac:dyDescent="0.3">
      <c r="A1272" t="s">
        <v>37</v>
      </c>
      <c r="B1272" t="s">
        <v>38</v>
      </c>
      <c r="C1272" t="s">
        <v>39</v>
      </c>
      <c r="D1272" t="s">
        <v>87</v>
      </c>
      <c r="E1272" t="s">
        <v>536</v>
      </c>
      <c r="F1272" s="13" t="str">
        <f>_xlfn.CONCAT(wiz_6[[#This Row],[OCTY......]],",",wiz_6[[#This Row],[OS]])</f>
        <v>CINCINNATI,OH</v>
      </c>
      <c r="G1272" t="s">
        <v>68</v>
      </c>
      <c r="H1272" t="s">
        <v>1235</v>
      </c>
      <c r="I1272" s="13" t="str">
        <f>_xlfn.CONCAT(wiz_6[[#This Row],[DCTY......]], ",",wiz_6[[#This Row],[DS]])</f>
        <v>KERNERSVIL,NC</v>
      </c>
      <c r="J1272" t="str">
        <f>TRIM(CONCATENATE(wiz_6[[#This Row],[SHIPPER..................]],wiz_6[[#This Row],[ZIP2..]],wiz_6[[#This Row],[ZIP3..]]))</f>
        <v>b: C H ROBINSON | 4520127284</v>
      </c>
      <c r="K1272">
        <v>1</v>
      </c>
      <c r="L1272">
        <v>2.12</v>
      </c>
      <c r="M1272">
        <v>0.28000000000000003</v>
      </c>
      <c r="N1272">
        <v>417</v>
      </c>
      <c r="O1272">
        <v>1.08</v>
      </c>
      <c r="P1272">
        <v>60</v>
      </c>
      <c r="Q1272">
        <v>0.3</v>
      </c>
      <c r="R1272">
        <v>12</v>
      </c>
      <c r="S1272">
        <v>-14</v>
      </c>
      <c r="T1272">
        <v>-46</v>
      </c>
      <c r="U1272">
        <v>8</v>
      </c>
      <c r="V1272">
        <v>-52</v>
      </c>
      <c r="W1272">
        <v>47240</v>
      </c>
      <c r="X1272">
        <v>45201</v>
      </c>
      <c r="Y1272">
        <v>27284</v>
      </c>
      <c r="Z1272">
        <v>2.1800000000000002</v>
      </c>
      <c r="AA1272">
        <f t="shared" si="251"/>
        <v>10012</v>
      </c>
      <c r="AB1272">
        <f t="shared" si="252"/>
        <v>-52</v>
      </c>
      <c r="AC1272">
        <f t="shared" si="253"/>
        <v>6159</v>
      </c>
      <c r="AD1272">
        <f t="shared" si="254"/>
        <v>0.6151618058330004</v>
      </c>
      <c r="AE1272">
        <f t="shared" si="255"/>
        <v>0</v>
      </c>
      <c r="AF1272" t="e">
        <f t="shared" ca="1" si="256"/>
        <v>#N/A</v>
      </c>
      <c r="AG1272" t="e">
        <f t="shared" ca="1" si="257"/>
        <v>#N/A</v>
      </c>
      <c r="AH1272" t="e">
        <f t="shared" ca="1" si="258"/>
        <v>#N/A</v>
      </c>
      <c r="AI1272" t="e">
        <f t="shared" ca="1" si="247"/>
        <v>#N/A</v>
      </c>
      <c r="AJ1272">
        <f t="shared" si="248"/>
        <v>9.988014382740711E-5</v>
      </c>
      <c r="AK1272">
        <f t="shared" si="249"/>
        <v>0</v>
      </c>
      <c r="AL1272" t="e">
        <f t="shared" ca="1" si="259"/>
        <v>#N/A</v>
      </c>
      <c r="AM1272" t="b">
        <f t="shared" si="250"/>
        <v>0</v>
      </c>
    </row>
    <row r="1273" spans="1:39" x14ac:dyDescent="0.3">
      <c r="A1273" t="s">
        <v>37</v>
      </c>
      <c r="B1273" t="s">
        <v>38</v>
      </c>
      <c r="C1273" t="s">
        <v>39</v>
      </c>
      <c r="D1273" t="s">
        <v>87</v>
      </c>
      <c r="E1273" t="s">
        <v>1389</v>
      </c>
      <c r="F1273" s="13" t="str">
        <f>_xlfn.CONCAT(wiz_6[[#This Row],[OCTY......]],",",wiz_6[[#This Row],[OS]])</f>
        <v>SPRINGDALE,OH</v>
      </c>
      <c r="G1273" t="s">
        <v>68</v>
      </c>
      <c r="H1273" t="s">
        <v>329</v>
      </c>
      <c r="I1273" s="13" t="str">
        <f>_xlfn.CONCAT(wiz_6[[#This Row],[DCTY......]], ",",wiz_6[[#This Row],[DS]])</f>
        <v>GREENSBORO,NC</v>
      </c>
      <c r="J1273" t="str">
        <f>TRIM(CONCATENATE(wiz_6[[#This Row],[SHIPPER..................]],wiz_6[[#This Row],[ZIP2..]],wiz_6[[#This Row],[ZIP3..]]))</f>
        <v>b: C H ROBINSON | 4524627420</v>
      </c>
      <c r="K1273">
        <v>1</v>
      </c>
      <c r="L1273">
        <v>1.49</v>
      </c>
      <c r="M1273">
        <v>0.27</v>
      </c>
      <c r="N1273">
        <v>453</v>
      </c>
      <c r="O1273">
        <v>0.96</v>
      </c>
      <c r="P1273">
        <v>16</v>
      </c>
      <c r="Q1273">
        <v>0.25</v>
      </c>
      <c r="R1273">
        <v>14</v>
      </c>
      <c r="S1273">
        <v>65</v>
      </c>
      <c r="T1273">
        <v>1</v>
      </c>
      <c r="U1273">
        <v>-238</v>
      </c>
      <c r="V1273">
        <v>-172</v>
      </c>
      <c r="W1273">
        <v>45050</v>
      </c>
      <c r="X1273">
        <v>45246</v>
      </c>
      <c r="Y1273">
        <v>27420</v>
      </c>
      <c r="Z1273">
        <v>1.54</v>
      </c>
      <c r="AA1273">
        <f t="shared" si="251"/>
        <v>10012</v>
      </c>
      <c r="AB1273">
        <f t="shared" si="252"/>
        <v>-172</v>
      </c>
      <c r="AC1273">
        <f t="shared" si="253"/>
        <v>6159</v>
      </c>
      <c r="AD1273">
        <f t="shared" si="254"/>
        <v>0.6151618058330004</v>
      </c>
      <c r="AE1273">
        <f t="shared" si="255"/>
        <v>0</v>
      </c>
      <c r="AF1273" t="e">
        <f t="shared" ca="1" si="256"/>
        <v>#N/A</v>
      </c>
      <c r="AG1273" t="e">
        <f t="shared" ca="1" si="257"/>
        <v>#N/A</v>
      </c>
      <c r="AH1273" t="e">
        <f t="shared" ca="1" si="258"/>
        <v>#N/A</v>
      </c>
      <c r="AI1273" t="e">
        <f t="shared" ca="1" si="247"/>
        <v>#N/A</v>
      </c>
      <c r="AJ1273">
        <f t="shared" si="248"/>
        <v>9.988014382740711E-5</v>
      </c>
      <c r="AK1273">
        <f t="shared" si="249"/>
        <v>0</v>
      </c>
      <c r="AL1273" t="e">
        <f t="shared" ca="1" si="259"/>
        <v>#N/A</v>
      </c>
      <c r="AM1273" t="b">
        <f t="shared" si="250"/>
        <v>0</v>
      </c>
    </row>
    <row r="1274" spans="1:39" x14ac:dyDescent="0.3">
      <c r="A1274" t="s">
        <v>47</v>
      </c>
      <c r="B1274" t="s">
        <v>48</v>
      </c>
      <c r="C1274" t="s">
        <v>39</v>
      </c>
      <c r="D1274" t="s">
        <v>42</v>
      </c>
      <c r="E1274" t="s">
        <v>1390</v>
      </c>
      <c r="F1274" s="13" t="str">
        <f>_xlfn.CONCAT(wiz_6[[#This Row],[OCTY......]],",",wiz_6[[#This Row],[OS]])</f>
        <v>GREENSBURG,IN</v>
      </c>
      <c r="G1274" t="s">
        <v>68</v>
      </c>
      <c r="H1274" t="s">
        <v>329</v>
      </c>
      <c r="I1274" s="13" t="str">
        <f>_xlfn.CONCAT(wiz_6[[#This Row],[DCTY......]], ",",wiz_6[[#This Row],[DS]])</f>
        <v>GREENSBORO,NC</v>
      </c>
      <c r="J1274" t="str">
        <f>TRIM(CONCATENATE(wiz_6[[#This Row],[SHIPPER..................]],wiz_6[[#This Row],[ZIP2..]],wiz_6[[#This Row],[ZIP3..]]))</f>
        <v>LOWES MLXP VAN ONE WA| 4724027420</v>
      </c>
      <c r="K1274">
        <v>29</v>
      </c>
      <c r="L1274">
        <v>1.85</v>
      </c>
      <c r="M1274">
        <v>0.21</v>
      </c>
      <c r="N1274">
        <v>496</v>
      </c>
      <c r="O1274">
        <v>0.96</v>
      </c>
      <c r="P1274">
        <v>47</v>
      </c>
      <c r="Q1274">
        <v>0.27</v>
      </c>
      <c r="R1274">
        <v>41</v>
      </c>
      <c r="S1274">
        <v>120</v>
      </c>
      <c r="T1274">
        <v>1</v>
      </c>
      <c r="U1274">
        <v>-71</v>
      </c>
      <c r="V1274">
        <v>50</v>
      </c>
      <c r="W1274">
        <v>47240</v>
      </c>
      <c r="X1274">
        <v>47240</v>
      </c>
      <c r="Y1274">
        <v>27420</v>
      </c>
      <c r="Z1274">
        <v>1.84</v>
      </c>
      <c r="AA1274">
        <f t="shared" si="251"/>
        <v>10012</v>
      </c>
      <c r="AB1274">
        <f t="shared" si="252"/>
        <v>1450</v>
      </c>
      <c r="AC1274">
        <f t="shared" si="253"/>
        <v>6159</v>
      </c>
      <c r="AD1274">
        <f t="shared" si="254"/>
        <v>0.6151618058330004</v>
      </c>
      <c r="AE1274">
        <f t="shared" si="255"/>
        <v>0</v>
      </c>
      <c r="AF1274" t="e">
        <f t="shared" ca="1" si="256"/>
        <v>#N/A</v>
      </c>
      <c r="AG1274" t="e">
        <f t="shared" ca="1" si="257"/>
        <v>#N/A</v>
      </c>
      <c r="AH1274" t="e">
        <f t="shared" ca="1" si="258"/>
        <v>#N/A</v>
      </c>
      <c r="AI1274" t="e">
        <f t="shared" ca="1" si="247"/>
        <v>#N/A</v>
      </c>
      <c r="AJ1274">
        <f t="shared" si="248"/>
        <v>2.8965241709948061E-3</v>
      </c>
      <c r="AK1274">
        <f t="shared" si="249"/>
        <v>0</v>
      </c>
      <c r="AL1274" t="e">
        <f t="shared" ca="1" si="259"/>
        <v>#N/A</v>
      </c>
      <c r="AM1274" t="b">
        <f t="shared" si="250"/>
        <v>0</v>
      </c>
    </row>
    <row r="1275" spans="1:39" x14ac:dyDescent="0.3">
      <c r="A1275" t="s">
        <v>37</v>
      </c>
      <c r="B1275" t="s">
        <v>38</v>
      </c>
      <c r="C1275" t="s">
        <v>39</v>
      </c>
      <c r="D1275" t="s">
        <v>87</v>
      </c>
      <c r="E1275" t="s">
        <v>536</v>
      </c>
      <c r="F1275" s="13" t="str">
        <f>_xlfn.CONCAT(wiz_6[[#This Row],[OCTY......]],",",wiz_6[[#This Row],[OS]])</f>
        <v>CINCINNATI,OH</v>
      </c>
      <c r="G1275" t="s">
        <v>90</v>
      </c>
      <c r="H1275" t="s">
        <v>395</v>
      </c>
      <c r="I1275" s="13" t="str">
        <f>_xlfn.CONCAT(wiz_6[[#This Row],[DCTY......]], ",",wiz_6[[#This Row],[DS]])</f>
        <v>COLUMBIA  ,SC</v>
      </c>
      <c r="J1275" t="str">
        <f>TRIM(CONCATENATE(wiz_6[[#This Row],[SHIPPER..................]],wiz_6[[#This Row],[ZIP2..]],wiz_6[[#This Row],[ZIP3..]]))</f>
        <v>b: C H ROBINSON | 4520129201</v>
      </c>
      <c r="K1275">
        <v>1</v>
      </c>
      <c r="L1275">
        <v>2.2400000000000002</v>
      </c>
      <c r="M1275">
        <v>0.28000000000000003</v>
      </c>
      <c r="N1275">
        <v>516</v>
      </c>
      <c r="O1275">
        <v>1.25</v>
      </c>
      <c r="P1275">
        <v>99</v>
      </c>
      <c r="Q1275">
        <v>0.3</v>
      </c>
      <c r="R1275">
        <v>-23</v>
      </c>
      <c r="S1275">
        <v>-14</v>
      </c>
      <c r="T1275">
        <v>-49</v>
      </c>
      <c r="U1275">
        <v>295</v>
      </c>
      <c r="V1275">
        <v>232</v>
      </c>
      <c r="W1275">
        <v>47130</v>
      </c>
      <c r="X1275">
        <v>45201</v>
      </c>
      <c r="Y1275">
        <v>29201</v>
      </c>
      <c r="Z1275">
        <v>2.2999999999999998</v>
      </c>
      <c r="AA1275">
        <f t="shared" si="251"/>
        <v>10012</v>
      </c>
      <c r="AB1275">
        <f t="shared" si="252"/>
        <v>232</v>
      </c>
      <c r="AC1275">
        <f t="shared" si="253"/>
        <v>6159</v>
      </c>
      <c r="AD1275">
        <f t="shared" si="254"/>
        <v>0.6151618058330004</v>
      </c>
      <c r="AE1275">
        <f t="shared" si="255"/>
        <v>0</v>
      </c>
      <c r="AF1275" t="e">
        <f t="shared" ca="1" si="256"/>
        <v>#N/A</v>
      </c>
      <c r="AG1275" t="e">
        <f t="shared" ca="1" si="257"/>
        <v>#N/A</v>
      </c>
      <c r="AH1275" t="e">
        <f t="shared" ca="1" si="258"/>
        <v>#N/A</v>
      </c>
      <c r="AI1275" t="e">
        <f t="shared" ca="1" si="247"/>
        <v>#N/A</v>
      </c>
      <c r="AJ1275">
        <f t="shared" si="248"/>
        <v>9.988014382740711E-5</v>
      </c>
      <c r="AK1275">
        <f t="shared" si="249"/>
        <v>0</v>
      </c>
      <c r="AL1275" t="e">
        <f t="shared" ca="1" si="259"/>
        <v>#N/A</v>
      </c>
      <c r="AM1275" t="b">
        <f t="shared" si="250"/>
        <v>0</v>
      </c>
    </row>
    <row r="1276" spans="1:39" x14ac:dyDescent="0.3">
      <c r="A1276" t="s">
        <v>119</v>
      </c>
      <c r="B1276" t="s">
        <v>120</v>
      </c>
      <c r="C1276" t="s">
        <v>39</v>
      </c>
      <c r="D1276" t="s">
        <v>87</v>
      </c>
      <c r="E1276" t="s">
        <v>536</v>
      </c>
      <c r="F1276" s="13" t="str">
        <f>_xlfn.CONCAT(wiz_6[[#This Row],[OCTY......]],",",wiz_6[[#This Row],[OS]])</f>
        <v>CINCINNATI,OH</v>
      </c>
      <c r="G1276" t="s">
        <v>90</v>
      </c>
      <c r="H1276" t="s">
        <v>853</v>
      </c>
      <c r="I1276" s="13" t="str">
        <f>_xlfn.CONCAT(wiz_6[[#This Row],[DCTY......]], ",",wiz_6[[#This Row],[DS]])</f>
        <v>WEST COLUM,SC</v>
      </c>
      <c r="J1276" t="str">
        <f>TRIM(CONCATENATE(wiz_6[[#This Row],[SHIPPER..................]],wiz_6[[#This Row],[ZIP2..]],wiz_6[[#This Row],[ZIP3..]]))</f>
        <v>b: HUB GROUP INC | 4520129169</v>
      </c>
      <c r="K1276">
        <v>1</v>
      </c>
      <c r="L1276">
        <v>3.49</v>
      </c>
      <c r="M1276">
        <v>0.28000000000000003</v>
      </c>
      <c r="N1276">
        <v>530</v>
      </c>
      <c r="O1276">
        <v>1</v>
      </c>
      <c r="P1276">
        <v>18</v>
      </c>
      <c r="Q1276">
        <v>0.25</v>
      </c>
      <c r="R1276">
        <v>-37</v>
      </c>
      <c r="S1276">
        <v>133</v>
      </c>
      <c r="T1276">
        <v>10</v>
      </c>
      <c r="U1276">
        <v>990</v>
      </c>
      <c r="V1276">
        <v>1133</v>
      </c>
      <c r="W1276">
        <v>45069</v>
      </c>
      <c r="X1276">
        <v>45201</v>
      </c>
      <c r="Y1276">
        <v>29169</v>
      </c>
      <c r="Z1276">
        <v>3.55</v>
      </c>
      <c r="AA1276">
        <f t="shared" si="251"/>
        <v>10012</v>
      </c>
      <c r="AB1276">
        <f t="shared" si="252"/>
        <v>1133</v>
      </c>
      <c r="AC1276">
        <f t="shared" si="253"/>
        <v>6159</v>
      </c>
      <c r="AD1276">
        <f t="shared" si="254"/>
        <v>0.6151618058330004</v>
      </c>
      <c r="AE1276">
        <f t="shared" si="255"/>
        <v>0</v>
      </c>
      <c r="AF1276" t="e">
        <f t="shared" ca="1" si="256"/>
        <v>#N/A</v>
      </c>
      <c r="AG1276" t="e">
        <f t="shared" ca="1" si="257"/>
        <v>#N/A</v>
      </c>
      <c r="AH1276" t="e">
        <f t="shared" ca="1" si="258"/>
        <v>#N/A</v>
      </c>
      <c r="AI1276" t="e">
        <f t="shared" ca="1" si="247"/>
        <v>#N/A</v>
      </c>
      <c r="AJ1276">
        <f t="shared" si="248"/>
        <v>9.988014382740711E-5</v>
      </c>
      <c r="AK1276">
        <f t="shared" si="249"/>
        <v>0</v>
      </c>
      <c r="AL1276" t="e">
        <f t="shared" ca="1" si="259"/>
        <v>#N/A</v>
      </c>
      <c r="AM1276" t="b">
        <f t="shared" si="250"/>
        <v>0</v>
      </c>
    </row>
    <row r="1277" spans="1:39" x14ac:dyDescent="0.3">
      <c r="A1277" t="s">
        <v>37</v>
      </c>
      <c r="B1277" t="s">
        <v>38</v>
      </c>
      <c r="C1277" t="s">
        <v>39</v>
      </c>
      <c r="D1277" t="s">
        <v>87</v>
      </c>
      <c r="E1277" t="s">
        <v>536</v>
      </c>
      <c r="F1277" s="13" t="str">
        <f>_xlfn.CONCAT(wiz_6[[#This Row],[OCTY......]],",",wiz_6[[#This Row],[OS]])</f>
        <v>CINCINNATI,OH</v>
      </c>
      <c r="G1277" t="s">
        <v>90</v>
      </c>
      <c r="H1277" t="s">
        <v>1391</v>
      </c>
      <c r="I1277" s="13" t="str">
        <f>_xlfn.CONCAT(wiz_6[[#This Row],[DCTY......]], ",",wiz_6[[#This Row],[DS]])</f>
        <v>TAYLORS   ,SC</v>
      </c>
      <c r="J1277" t="str">
        <f>TRIM(CONCATENATE(wiz_6[[#This Row],[SHIPPER..................]],wiz_6[[#This Row],[ZIP2..]],wiz_6[[#This Row],[ZIP3..]]))</f>
        <v>b: C H ROBINSON | 4520129687</v>
      </c>
      <c r="K1277">
        <v>1</v>
      </c>
      <c r="L1277">
        <v>1.49</v>
      </c>
      <c r="M1277">
        <v>0.28000000000000003</v>
      </c>
      <c r="N1277">
        <v>427</v>
      </c>
      <c r="O1277">
        <v>0.79</v>
      </c>
      <c r="P1277">
        <v>60</v>
      </c>
      <c r="Q1277">
        <v>0.3</v>
      </c>
      <c r="R1277">
        <v>-30</v>
      </c>
      <c r="S1277">
        <v>-14</v>
      </c>
      <c r="T1277">
        <v>23</v>
      </c>
      <c r="U1277">
        <v>-111</v>
      </c>
      <c r="V1277">
        <v>-102</v>
      </c>
      <c r="W1277">
        <v>47240</v>
      </c>
      <c r="X1277">
        <v>45201</v>
      </c>
      <c r="Y1277">
        <v>29687</v>
      </c>
      <c r="Z1277">
        <v>1.55</v>
      </c>
      <c r="AA1277">
        <f t="shared" si="251"/>
        <v>10012</v>
      </c>
      <c r="AB1277">
        <f t="shared" si="252"/>
        <v>-102</v>
      </c>
      <c r="AC1277">
        <f t="shared" si="253"/>
        <v>6159</v>
      </c>
      <c r="AD1277">
        <f t="shared" si="254"/>
        <v>0.6151618058330004</v>
      </c>
      <c r="AE1277">
        <f t="shared" si="255"/>
        <v>0</v>
      </c>
      <c r="AF1277" t="e">
        <f t="shared" ca="1" si="256"/>
        <v>#N/A</v>
      </c>
      <c r="AG1277" t="e">
        <f t="shared" ca="1" si="257"/>
        <v>#N/A</v>
      </c>
      <c r="AH1277" t="e">
        <f t="shared" ca="1" si="258"/>
        <v>#N/A</v>
      </c>
      <c r="AI1277" t="e">
        <f t="shared" ca="1" si="247"/>
        <v>#N/A</v>
      </c>
      <c r="AJ1277">
        <f t="shared" si="248"/>
        <v>9.988014382740711E-5</v>
      </c>
      <c r="AK1277">
        <f t="shared" si="249"/>
        <v>0</v>
      </c>
      <c r="AL1277" t="e">
        <f t="shared" ca="1" si="259"/>
        <v>#N/A</v>
      </c>
      <c r="AM1277" t="b">
        <f t="shared" si="250"/>
        <v>0</v>
      </c>
    </row>
    <row r="1278" spans="1:39" x14ac:dyDescent="0.3">
      <c r="A1278" t="s">
        <v>1392</v>
      </c>
      <c r="B1278" t="s">
        <v>1393</v>
      </c>
      <c r="C1278" t="s">
        <v>39</v>
      </c>
      <c r="D1278" t="s">
        <v>42</v>
      </c>
      <c r="E1278" t="s">
        <v>1390</v>
      </c>
      <c r="F1278" s="13" t="str">
        <f>_xlfn.CONCAT(wiz_6[[#This Row],[OCTY......]],",",wiz_6[[#This Row],[OS]])</f>
        <v>GREENSBURG,IN</v>
      </c>
      <c r="G1278" t="s">
        <v>70</v>
      </c>
      <c r="H1278" t="s">
        <v>1394</v>
      </c>
      <c r="I1278" s="13" t="str">
        <f>_xlfn.CONCAT(wiz_6[[#This Row],[DCTY......]], ",",wiz_6[[#This Row],[DS]])</f>
        <v>MILAN     ,TN</v>
      </c>
      <c r="J1278" t="str">
        <f>TRIM(CONCATENATE(wiz_6[[#This Row],[SHIPPER..................]],wiz_6[[#This Row],[ZIP2..]],wiz_6[[#This Row],[ZIP3..]]))</f>
        <v>DEFA DELTA FAUCET COM| 4724038358</v>
      </c>
      <c r="K1278">
        <v>95</v>
      </c>
      <c r="L1278">
        <v>1.93</v>
      </c>
      <c r="M1278">
        <v>0.32</v>
      </c>
      <c r="N1278">
        <v>383</v>
      </c>
      <c r="O1278">
        <v>0.67</v>
      </c>
      <c r="P1278">
        <v>8</v>
      </c>
      <c r="Q1278">
        <v>0.26</v>
      </c>
      <c r="R1278">
        <v>-30</v>
      </c>
      <c r="S1278">
        <v>18</v>
      </c>
      <c r="T1278">
        <v>24</v>
      </c>
      <c r="U1278">
        <v>349</v>
      </c>
      <c r="V1278">
        <v>391</v>
      </c>
      <c r="W1278">
        <v>47240</v>
      </c>
      <c r="X1278">
        <v>47240</v>
      </c>
      <c r="Y1278">
        <v>38358</v>
      </c>
      <c r="Z1278">
        <v>2.0299999999999998</v>
      </c>
      <c r="AA1278">
        <f t="shared" si="251"/>
        <v>10012</v>
      </c>
      <c r="AB1278">
        <f t="shared" si="252"/>
        <v>37145</v>
      </c>
      <c r="AC1278">
        <f t="shared" si="253"/>
        <v>6159</v>
      </c>
      <c r="AD1278">
        <f t="shared" si="254"/>
        <v>0.6151618058330004</v>
      </c>
      <c r="AE1278">
        <f t="shared" si="255"/>
        <v>0</v>
      </c>
      <c r="AF1278" t="e">
        <f t="shared" ca="1" si="256"/>
        <v>#N/A</v>
      </c>
      <c r="AG1278" t="e">
        <f t="shared" ca="1" si="257"/>
        <v>#N/A</v>
      </c>
      <c r="AH1278" t="e">
        <f t="shared" ca="1" si="258"/>
        <v>#N/A</v>
      </c>
      <c r="AI1278" t="e">
        <f t="shared" ca="1" si="247"/>
        <v>#N/A</v>
      </c>
      <c r="AJ1278">
        <f t="shared" si="248"/>
        <v>9.4886136636036754E-3</v>
      </c>
      <c r="AK1278">
        <f t="shared" si="249"/>
        <v>0</v>
      </c>
      <c r="AL1278" t="e">
        <f t="shared" ca="1" si="259"/>
        <v>#N/A</v>
      </c>
      <c r="AM1278" t="b">
        <f t="shared" si="250"/>
        <v>0</v>
      </c>
    </row>
    <row r="1279" spans="1:39" x14ac:dyDescent="0.3">
      <c r="A1279" t="s">
        <v>1345</v>
      </c>
      <c r="B1279" t="s">
        <v>1346</v>
      </c>
      <c r="C1279" t="s">
        <v>39</v>
      </c>
      <c r="D1279" t="s">
        <v>87</v>
      </c>
      <c r="E1279" t="s">
        <v>1395</v>
      </c>
      <c r="F1279" s="13" t="str">
        <f>_xlfn.CONCAT(wiz_6[[#This Row],[OCTY......]],",",wiz_6[[#This Row],[OS]])</f>
        <v>WILLIAMSBU,OH</v>
      </c>
      <c r="G1279" t="s">
        <v>70</v>
      </c>
      <c r="H1279" t="s">
        <v>1396</v>
      </c>
      <c r="I1279" s="13" t="str">
        <f>_xlfn.CONCAT(wiz_6[[#This Row],[DCTY......]], ",",wiz_6[[#This Row],[DS]])</f>
        <v>BLUFF CITY,TN</v>
      </c>
      <c r="J1279" t="str">
        <f>TRIM(CONCATENATE(wiz_6[[#This Row],[SHIPPER..................]],wiz_6[[#This Row],[ZIP2..]],wiz_6[[#This Row],[ZIP3..]]))</f>
        <v>b: AS LOGISTICS INC | 4517637618</v>
      </c>
      <c r="K1279">
        <v>1</v>
      </c>
      <c r="L1279">
        <v>1.45</v>
      </c>
      <c r="M1279">
        <v>0.27</v>
      </c>
      <c r="N1279">
        <v>494</v>
      </c>
      <c r="O1279">
        <v>1.29</v>
      </c>
      <c r="P1279">
        <v>42</v>
      </c>
      <c r="Q1279">
        <v>0.25</v>
      </c>
      <c r="R1279">
        <v>10</v>
      </c>
      <c r="S1279">
        <v>247</v>
      </c>
      <c r="T1279">
        <v>-77</v>
      </c>
      <c r="U1279">
        <v>-371</v>
      </c>
      <c r="V1279">
        <v>-201</v>
      </c>
      <c r="W1279">
        <v>41056</v>
      </c>
      <c r="X1279">
        <v>45176</v>
      </c>
      <c r="Y1279">
        <v>37618</v>
      </c>
      <c r="Z1279">
        <v>1.5</v>
      </c>
      <c r="AA1279">
        <f t="shared" si="251"/>
        <v>10012</v>
      </c>
      <c r="AB1279">
        <f t="shared" si="252"/>
        <v>-201</v>
      </c>
      <c r="AC1279">
        <f t="shared" si="253"/>
        <v>6159</v>
      </c>
      <c r="AD1279">
        <f t="shared" si="254"/>
        <v>0.6151618058330004</v>
      </c>
      <c r="AE1279">
        <f t="shared" si="255"/>
        <v>0</v>
      </c>
      <c r="AF1279" t="e">
        <f t="shared" ca="1" si="256"/>
        <v>#N/A</v>
      </c>
      <c r="AG1279" t="e">
        <f t="shared" ca="1" si="257"/>
        <v>#N/A</v>
      </c>
      <c r="AH1279" t="e">
        <f t="shared" ca="1" si="258"/>
        <v>#N/A</v>
      </c>
      <c r="AI1279" t="e">
        <f t="shared" ca="1" si="247"/>
        <v>#N/A</v>
      </c>
      <c r="AJ1279">
        <f t="shared" si="248"/>
        <v>9.988014382740711E-5</v>
      </c>
      <c r="AK1279">
        <f t="shared" si="249"/>
        <v>0</v>
      </c>
      <c r="AL1279" t="e">
        <f t="shared" ca="1" si="259"/>
        <v>#N/A</v>
      </c>
      <c r="AM1279" t="b">
        <f t="shared" si="250"/>
        <v>0</v>
      </c>
    </row>
    <row r="1280" spans="1:39" x14ac:dyDescent="0.3">
      <c r="A1280" t="s">
        <v>934</v>
      </c>
      <c r="B1280" t="s">
        <v>935</v>
      </c>
      <c r="C1280" t="s">
        <v>39</v>
      </c>
      <c r="D1280" t="s">
        <v>87</v>
      </c>
      <c r="E1280" t="s">
        <v>536</v>
      </c>
      <c r="F1280" s="13" t="str">
        <f>_xlfn.CONCAT(wiz_6[[#This Row],[OCTY......]],",",wiz_6[[#This Row],[OS]])</f>
        <v>CINCINNATI,OH</v>
      </c>
      <c r="G1280" t="s">
        <v>70</v>
      </c>
      <c r="H1280" t="s">
        <v>75</v>
      </c>
      <c r="I1280" s="13" t="str">
        <f>_xlfn.CONCAT(wiz_6[[#This Row],[DCTY......]], ",",wiz_6[[#This Row],[DS]])</f>
        <v>MEMPHIS   ,TN</v>
      </c>
      <c r="J1280" t="str">
        <f>TRIM(CONCATENATE(wiz_6[[#This Row],[SHIPPER..................]],wiz_6[[#This Row],[ZIP2..]],wiz_6[[#This Row],[ZIP3..]]))</f>
        <v>b: APEX LOGISTICS | 4520138101</v>
      </c>
      <c r="K1280">
        <v>1</v>
      </c>
      <c r="L1280">
        <v>1.6</v>
      </c>
      <c r="M1280">
        <v>0.27</v>
      </c>
      <c r="N1280">
        <v>481</v>
      </c>
      <c r="O1280">
        <v>0.96</v>
      </c>
      <c r="P1280">
        <v>96</v>
      </c>
      <c r="Q1280">
        <v>0.3</v>
      </c>
      <c r="R1280">
        <v>-28</v>
      </c>
      <c r="S1280">
        <v>46</v>
      </c>
      <c r="T1280">
        <v>1</v>
      </c>
      <c r="U1280">
        <v>60</v>
      </c>
      <c r="V1280">
        <v>107</v>
      </c>
      <c r="W1280">
        <v>40201</v>
      </c>
      <c r="X1280">
        <v>45201</v>
      </c>
      <c r="Y1280">
        <v>38101</v>
      </c>
      <c r="Z1280">
        <v>1.65</v>
      </c>
      <c r="AA1280">
        <f t="shared" si="251"/>
        <v>10012</v>
      </c>
      <c r="AB1280">
        <f t="shared" si="252"/>
        <v>107</v>
      </c>
      <c r="AC1280">
        <f t="shared" si="253"/>
        <v>6159</v>
      </c>
      <c r="AD1280">
        <f t="shared" si="254"/>
        <v>0.6151618058330004</v>
      </c>
      <c r="AE1280">
        <f t="shared" si="255"/>
        <v>0</v>
      </c>
      <c r="AF1280" t="e">
        <f t="shared" ca="1" si="256"/>
        <v>#N/A</v>
      </c>
      <c r="AG1280" t="e">
        <f t="shared" ca="1" si="257"/>
        <v>#N/A</v>
      </c>
      <c r="AH1280" t="e">
        <f t="shared" ca="1" si="258"/>
        <v>#N/A</v>
      </c>
      <c r="AI1280" t="e">
        <f t="shared" ca="1" si="247"/>
        <v>#N/A</v>
      </c>
      <c r="AJ1280">
        <f t="shared" si="248"/>
        <v>9.988014382740711E-5</v>
      </c>
      <c r="AK1280">
        <f t="shared" si="249"/>
        <v>0</v>
      </c>
      <c r="AL1280" t="e">
        <f t="shared" ca="1" si="259"/>
        <v>#N/A</v>
      </c>
      <c r="AM1280" t="b">
        <f t="shared" si="250"/>
        <v>0</v>
      </c>
    </row>
    <row r="1281" spans="1:39" x14ac:dyDescent="0.3">
      <c r="A1281" t="s">
        <v>346</v>
      </c>
      <c r="B1281" t="s">
        <v>347</v>
      </c>
      <c r="C1281" t="s">
        <v>39</v>
      </c>
      <c r="D1281" t="s">
        <v>87</v>
      </c>
      <c r="E1281" t="s">
        <v>536</v>
      </c>
      <c r="F1281" s="13" t="str">
        <f>_xlfn.CONCAT(wiz_6[[#This Row],[OCTY......]],",",wiz_6[[#This Row],[OS]])</f>
        <v>CINCINNATI,OH</v>
      </c>
      <c r="G1281" t="s">
        <v>70</v>
      </c>
      <c r="H1281" t="s">
        <v>75</v>
      </c>
      <c r="I1281" s="13" t="str">
        <f>_xlfn.CONCAT(wiz_6[[#This Row],[DCTY......]], ",",wiz_6[[#This Row],[DS]])</f>
        <v>MEMPHIS   ,TN</v>
      </c>
      <c r="J1281" t="str">
        <f>TRIM(CONCATENATE(wiz_6[[#This Row],[SHIPPER..................]],wiz_6[[#This Row],[ZIP2..]],wiz_6[[#This Row],[ZIP3..]]))</f>
        <v>b: COYOTE LOGISTICS | 4520138101</v>
      </c>
      <c r="K1281">
        <v>24</v>
      </c>
      <c r="L1281">
        <v>1.31</v>
      </c>
      <c r="M1281">
        <v>0.19</v>
      </c>
      <c r="N1281">
        <v>496</v>
      </c>
      <c r="O1281">
        <v>1.2</v>
      </c>
      <c r="P1281">
        <v>81</v>
      </c>
      <c r="Q1281">
        <v>0.3</v>
      </c>
      <c r="R1281">
        <v>8</v>
      </c>
      <c r="S1281">
        <v>72</v>
      </c>
      <c r="T1281">
        <v>-55</v>
      </c>
      <c r="U1281">
        <v>-135</v>
      </c>
      <c r="V1281">
        <v>-118</v>
      </c>
      <c r="W1281">
        <v>45050</v>
      </c>
      <c r="X1281">
        <v>45201</v>
      </c>
      <c r="Y1281">
        <v>38101</v>
      </c>
      <c r="Z1281">
        <v>1.28</v>
      </c>
      <c r="AA1281">
        <f t="shared" si="251"/>
        <v>10012</v>
      </c>
      <c r="AB1281">
        <f t="shared" si="252"/>
        <v>-2832</v>
      </c>
      <c r="AC1281">
        <f t="shared" si="253"/>
        <v>6159</v>
      </c>
      <c r="AD1281">
        <f t="shared" si="254"/>
        <v>0.6151618058330004</v>
      </c>
      <c r="AE1281">
        <f t="shared" si="255"/>
        <v>0</v>
      </c>
      <c r="AF1281" t="e">
        <f t="shared" ca="1" si="256"/>
        <v>#N/A</v>
      </c>
      <c r="AG1281" t="e">
        <f t="shared" ca="1" si="257"/>
        <v>#N/A</v>
      </c>
      <c r="AH1281" t="e">
        <f t="shared" ca="1" si="258"/>
        <v>#N/A</v>
      </c>
      <c r="AI1281" t="e">
        <f t="shared" ca="1" si="247"/>
        <v>#N/A</v>
      </c>
      <c r="AJ1281">
        <f t="shared" si="248"/>
        <v>2.3971234518577705E-3</v>
      </c>
      <c r="AK1281">
        <f t="shared" si="249"/>
        <v>0</v>
      </c>
      <c r="AL1281" t="e">
        <f t="shared" ca="1" si="259"/>
        <v>#N/A</v>
      </c>
      <c r="AM1281" t="b">
        <f t="shared" si="250"/>
        <v>0</v>
      </c>
    </row>
    <row r="1282" spans="1:39" x14ac:dyDescent="0.3">
      <c r="A1282" t="s">
        <v>1397</v>
      </c>
      <c r="B1282" t="s">
        <v>1398</v>
      </c>
      <c r="C1282" t="s">
        <v>39</v>
      </c>
      <c r="D1282" t="s">
        <v>87</v>
      </c>
      <c r="E1282" t="s">
        <v>1399</v>
      </c>
      <c r="F1282" s="13" t="str">
        <f>_xlfn.CONCAT(wiz_6[[#This Row],[OCTY......]],",",wiz_6[[#This Row],[OS]])</f>
        <v>MASON     ,OH</v>
      </c>
      <c r="G1282" t="s">
        <v>70</v>
      </c>
      <c r="H1282" t="s">
        <v>702</v>
      </c>
      <c r="I1282" s="13" t="str">
        <f>_xlfn.CONCAT(wiz_6[[#This Row],[DCTY......]], ",",wiz_6[[#This Row],[DS]])</f>
        <v>LEWISBURG ,TN</v>
      </c>
      <c r="J1282" t="str">
        <f>TRIM(CONCATENATE(wiz_6[[#This Row],[SHIPPER..................]],wiz_6[[#This Row],[ZIP2..]],wiz_6[[#This Row],[ZIP3..]]))</f>
        <v>ADMIRAL MERCHANTS | 4504037091</v>
      </c>
      <c r="K1282">
        <v>1</v>
      </c>
      <c r="L1282">
        <v>1.98</v>
      </c>
      <c r="M1282">
        <v>0.27</v>
      </c>
      <c r="N1282">
        <v>355</v>
      </c>
      <c r="O1282">
        <v>0.75</v>
      </c>
      <c r="P1282">
        <v>10</v>
      </c>
      <c r="Q1282">
        <v>0.25</v>
      </c>
      <c r="R1282">
        <v>-21</v>
      </c>
      <c r="S1282">
        <v>101</v>
      </c>
      <c r="T1282">
        <v>5</v>
      </c>
      <c r="U1282">
        <v>31</v>
      </c>
      <c r="V1282">
        <v>137</v>
      </c>
      <c r="W1282">
        <v>45050</v>
      </c>
      <c r="X1282">
        <v>45040</v>
      </c>
      <c r="Y1282">
        <v>37091</v>
      </c>
      <c r="Z1282">
        <v>2.0299999999999998</v>
      </c>
      <c r="AA1282">
        <f t="shared" si="251"/>
        <v>10012</v>
      </c>
      <c r="AB1282">
        <f t="shared" si="252"/>
        <v>137</v>
      </c>
      <c r="AC1282">
        <f t="shared" si="253"/>
        <v>6159</v>
      </c>
      <c r="AD1282">
        <f t="shared" si="254"/>
        <v>0.6151618058330004</v>
      </c>
      <c r="AE1282">
        <f t="shared" si="255"/>
        <v>0</v>
      </c>
      <c r="AF1282" t="e">
        <f t="shared" ca="1" si="256"/>
        <v>#N/A</v>
      </c>
      <c r="AG1282" t="e">
        <f t="shared" ca="1" si="257"/>
        <v>#N/A</v>
      </c>
      <c r="AH1282" t="e">
        <f t="shared" ca="1" si="258"/>
        <v>#N/A</v>
      </c>
      <c r="AI1282" t="e">
        <f t="shared" ref="AI1282:AI1345" ca="1" si="260">REPLACE(AF1282,2,1,"K")</f>
        <v>#N/A</v>
      </c>
      <c r="AJ1282">
        <f t="shared" ref="AJ1282:AJ1345" si="261">K1282/AA1282</f>
        <v>9.988014382740711E-5</v>
      </c>
      <c r="AK1282">
        <f t="shared" ref="AK1282:AK1345" si="262">_xlfn.MINIFS($X$3:$X$2378,$C$3:$C$2378,A1282,$AL$3:$AL$2378,"&gt;0.05")</f>
        <v>0</v>
      </c>
      <c r="AL1282" t="e">
        <f t="shared" ca="1" si="259"/>
        <v>#N/A</v>
      </c>
      <c r="AM1282" t="b">
        <f t="shared" ref="AM1282:AM1345" si="263">IF(AK1282=V1282,J1282,FALSE)</f>
        <v>0</v>
      </c>
    </row>
    <row r="1283" spans="1:39" x14ac:dyDescent="0.3">
      <c r="A1283" t="s">
        <v>37</v>
      </c>
      <c r="B1283" t="s">
        <v>38</v>
      </c>
      <c r="C1283" t="s">
        <v>39</v>
      </c>
      <c r="D1283" t="s">
        <v>87</v>
      </c>
      <c r="E1283" t="s">
        <v>1389</v>
      </c>
      <c r="F1283" s="13" t="str">
        <f>_xlfn.CONCAT(wiz_6[[#This Row],[OCTY......]],",",wiz_6[[#This Row],[OS]])</f>
        <v>SPRINGDALE,OH</v>
      </c>
      <c r="G1283" t="s">
        <v>396</v>
      </c>
      <c r="H1283" t="s">
        <v>922</v>
      </c>
      <c r="I1283" s="13" t="str">
        <f>_xlfn.CONCAT(wiz_6[[#This Row],[DCTY......]], ",",wiz_6[[#This Row],[DS]])</f>
        <v>SALEM     ,VA</v>
      </c>
      <c r="J1283" t="str">
        <f>TRIM(CONCATENATE(wiz_6[[#This Row],[SHIPPER..................]],wiz_6[[#This Row],[ZIP2..]],wiz_6[[#This Row],[ZIP3..]]))</f>
        <v>b: C H ROBINSON | 4524624153</v>
      </c>
      <c r="K1283">
        <v>8</v>
      </c>
      <c r="L1283">
        <v>1.69</v>
      </c>
      <c r="M1283">
        <v>0.27</v>
      </c>
      <c r="N1283">
        <v>384</v>
      </c>
      <c r="O1283">
        <v>0.92</v>
      </c>
      <c r="P1283">
        <v>78</v>
      </c>
      <c r="Q1283">
        <v>0.3</v>
      </c>
      <c r="R1283">
        <v>17</v>
      </c>
      <c r="S1283">
        <v>65</v>
      </c>
      <c r="T1283">
        <v>-35</v>
      </c>
      <c r="U1283">
        <v>134</v>
      </c>
      <c r="V1283">
        <v>164</v>
      </c>
      <c r="W1283">
        <v>45501</v>
      </c>
      <c r="X1283">
        <v>45246</v>
      </c>
      <c r="Y1283">
        <v>24153</v>
      </c>
      <c r="Z1283">
        <v>1.74</v>
      </c>
      <c r="AA1283">
        <f t="shared" ref="AA1283:AA1346" si="264">SUMIFS(K$3:K$2378,$C$3:$C$2378,$C1283)</f>
        <v>10012</v>
      </c>
      <c r="AB1283">
        <f t="shared" ref="AB1283:AB1346" si="265">V1283*K1283</f>
        <v>1312</v>
      </c>
      <c r="AC1283">
        <f t="shared" ref="AC1283:AC1346" si="266">SUMIFS(AB$3:AB$2378,$C$3:$C$2378,$C1283)</f>
        <v>6159</v>
      </c>
      <c r="AD1283">
        <f t="shared" ref="AD1283:AD1346" si="267">AC1283/AA1283</f>
        <v>0.6151618058330004</v>
      </c>
      <c r="AE1283">
        <f t="shared" ref="AE1283:AE1346" si="268">_xlfn.MINIFS($X$3:$X$2378,$C$3:$C$2378,A1283)</f>
        <v>0</v>
      </c>
      <c r="AF1283" t="e">
        <f t="shared" ref="AF1283:AF1346" ca="1" si="269">CELL("address",INDEX($X$3:$X$2378,MATCH(_xlfn.MINIFS($X$3:$X$2378,$C$3:$C$2378,A1283),$X$3:$X$2378,0)))</f>
        <v>#N/A</v>
      </c>
      <c r="AG1283" t="e">
        <f t="shared" ref="AG1283:AG1346" ca="1" si="270">REPLACE(AF1283,2,1,"J")</f>
        <v>#N/A</v>
      </c>
      <c r="AH1283" t="e">
        <f t="shared" ref="AH1283:AH1346" ca="1" si="271">INDIRECT(AG1283)</f>
        <v>#N/A</v>
      </c>
      <c r="AI1283" t="e">
        <f t="shared" ca="1" si="260"/>
        <v>#N/A</v>
      </c>
      <c r="AJ1283">
        <f t="shared" si="261"/>
        <v>7.9904115061925688E-4</v>
      </c>
      <c r="AK1283">
        <f t="shared" si="262"/>
        <v>0</v>
      </c>
      <c r="AL1283" t="e">
        <f t="shared" ref="AL1283:AL1346" ca="1" si="272">OFFSET(J$2,MATCH(AK1283,$X$3:$X$2378,0),)</f>
        <v>#N/A</v>
      </c>
      <c r="AM1283" t="b">
        <f t="shared" si="263"/>
        <v>0</v>
      </c>
    </row>
    <row r="1284" spans="1:39" x14ac:dyDescent="0.3">
      <c r="A1284" t="s">
        <v>37</v>
      </c>
      <c r="B1284" t="s">
        <v>38</v>
      </c>
      <c r="C1284" t="s">
        <v>39</v>
      </c>
      <c r="D1284" t="s">
        <v>87</v>
      </c>
      <c r="E1284" t="s">
        <v>1400</v>
      </c>
      <c r="F1284" s="13" t="str">
        <f>_xlfn.CONCAT(wiz_6[[#This Row],[OCTY......]],",",wiz_6[[#This Row],[OS]])</f>
        <v>BROOK PARK,OH</v>
      </c>
      <c r="G1284" t="s">
        <v>50</v>
      </c>
      <c r="H1284" t="s">
        <v>615</v>
      </c>
      <c r="I1284" s="13" t="str">
        <f>_xlfn.CONCAT(wiz_6[[#This Row],[DCTY......]], ",",wiz_6[[#This Row],[DS]])</f>
        <v>BRASELTON ,GA</v>
      </c>
      <c r="J1284" t="str">
        <f>TRIM(CONCATENATE(wiz_6[[#This Row],[SHIPPER..................]],wiz_6[[#This Row],[ZIP2..]],wiz_6[[#This Row],[ZIP3..]]))</f>
        <v>b: C H ROBINSON | 4414230517</v>
      </c>
      <c r="K1284">
        <v>3</v>
      </c>
      <c r="L1284">
        <v>1.22</v>
      </c>
      <c r="M1284">
        <v>0.27</v>
      </c>
      <c r="N1284">
        <v>693</v>
      </c>
      <c r="O1284">
        <v>1.5</v>
      </c>
      <c r="P1284">
        <v>49</v>
      </c>
      <c r="Q1284">
        <v>0.27</v>
      </c>
      <c r="R1284">
        <v>9</v>
      </c>
      <c r="S1284">
        <v>-31</v>
      </c>
      <c r="T1284">
        <v>-26</v>
      </c>
      <c r="U1284">
        <v>-322</v>
      </c>
      <c r="V1284">
        <v>-379</v>
      </c>
      <c r="W1284">
        <v>44092</v>
      </c>
      <c r="X1284">
        <v>44142</v>
      </c>
      <c r="Y1284">
        <v>30517</v>
      </c>
      <c r="Z1284">
        <v>1.27</v>
      </c>
      <c r="AA1284">
        <f t="shared" si="264"/>
        <v>10012</v>
      </c>
      <c r="AB1284">
        <f t="shared" si="265"/>
        <v>-1137</v>
      </c>
      <c r="AC1284">
        <f t="shared" si="266"/>
        <v>6159</v>
      </c>
      <c r="AD1284">
        <f t="shared" si="267"/>
        <v>0.6151618058330004</v>
      </c>
      <c r="AE1284">
        <f t="shared" si="268"/>
        <v>0</v>
      </c>
      <c r="AF1284" t="e">
        <f t="shared" ca="1" si="269"/>
        <v>#N/A</v>
      </c>
      <c r="AG1284" t="e">
        <f t="shared" ca="1" si="270"/>
        <v>#N/A</v>
      </c>
      <c r="AH1284" t="e">
        <f t="shared" ca="1" si="271"/>
        <v>#N/A</v>
      </c>
      <c r="AI1284" t="e">
        <f t="shared" ca="1" si="260"/>
        <v>#N/A</v>
      </c>
      <c r="AJ1284">
        <f t="shared" si="261"/>
        <v>2.9964043148222132E-4</v>
      </c>
      <c r="AK1284">
        <f t="shared" si="262"/>
        <v>0</v>
      </c>
      <c r="AL1284" t="e">
        <f t="shared" ca="1" si="272"/>
        <v>#N/A</v>
      </c>
      <c r="AM1284" t="b">
        <f t="shared" si="263"/>
        <v>0</v>
      </c>
    </row>
    <row r="1285" spans="1:39" x14ac:dyDescent="0.3">
      <c r="A1285" t="s">
        <v>78</v>
      </c>
      <c r="B1285" t="s">
        <v>79</v>
      </c>
      <c r="C1285" t="s">
        <v>39</v>
      </c>
      <c r="D1285" t="s">
        <v>87</v>
      </c>
      <c r="E1285" t="s">
        <v>1401</v>
      </c>
      <c r="F1285" s="13" t="str">
        <f>_xlfn.CONCAT(wiz_6[[#This Row],[OCTY......]],",",wiz_6[[#This Row],[OS]])</f>
        <v>MENTOR    ,OH</v>
      </c>
      <c r="G1285" t="s">
        <v>50</v>
      </c>
      <c r="H1285" t="s">
        <v>384</v>
      </c>
      <c r="I1285" s="13" t="str">
        <f>_xlfn.CONCAT(wiz_6[[#This Row],[DCTY......]], ",",wiz_6[[#This Row],[DS]])</f>
        <v>MACON     ,GA</v>
      </c>
      <c r="J1285" t="str">
        <f>TRIM(CONCATENATE(wiz_6[[#This Row],[SHIPPER..................]],wiz_6[[#This Row],[ZIP2..]],wiz_6[[#This Row],[ZIP3..]]))</f>
        <v>TRACTOR SUPPLY MANHAT| 4406031201</v>
      </c>
      <c r="K1285">
        <v>3</v>
      </c>
      <c r="L1285">
        <v>1.87</v>
      </c>
      <c r="M1285">
        <v>0.22</v>
      </c>
      <c r="N1285">
        <v>831</v>
      </c>
      <c r="O1285">
        <v>1.59</v>
      </c>
      <c r="P1285">
        <v>89</v>
      </c>
      <c r="Q1285">
        <v>0.33</v>
      </c>
      <c r="R1285">
        <v>-44</v>
      </c>
      <c r="S1285">
        <v>-96</v>
      </c>
      <c r="T1285">
        <v>41</v>
      </c>
      <c r="U1285">
        <v>301</v>
      </c>
      <c r="V1285">
        <v>246</v>
      </c>
      <c r="W1285">
        <v>44862</v>
      </c>
      <c r="X1285">
        <v>44060</v>
      </c>
      <c r="Y1285">
        <v>31201</v>
      </c>
      <c r="Z1285">
        <v>1.87</v>
      </c>
      <c r="AA1285">
        <f t="shared" si="264"/>
        <v>10012</v>
      </c>
      <c r="AB1285">
        <f t="shared" si="265"/>
        <v>738</v>
      </c>
      <c r="AC1285">
        <f t="shared" si="266"/>
        <v>6159</v>
      </c>
      <c r="AD1285">
        <f t="shared" si="267"/>
        <v>0.6151618058330004</v>
      </c>
      <c r="AE1285">
        <f t="shared" si="268"/>
        <v>0</v>
      </c>
      <c r="AF1285" t="e">
        <f t="shared" ca="1" si="269"/>
        <v>#N/A</v>
      </c>
      <c r="AG1285" t="e">
        <f t="shared" ca="1" si="270"/>
        <v>#N/A</v>
      </c>
      <c r="AH1285" t="e">
        <f t="shared" ca="1" si="271"/>
        <v>#N/A</v>
      </c>
      <c r="AI1285" t="e">
        <f t="shared" ca="1" si="260"/>
        <v>#N/A</v>
      </c>
      <c r="AJ1285">
        <f t="shared" si="261"/>
        <v>2.9964043148222132E-4</v>
      </c>
      <c r="AK1285">
        <f t="shared" si="262"/>
        <v>0</v>
      </c>
      <c r="AL1285" t="e">
        <f t="shared" ca="1" si="272"/>
        <v>#N/A</v>
      </c>
      <c r="AM1285" t="b">
        <f t="shared" si="263"/>
        <v>0</v>
      </c>
    </row>
    <row r="1286" spans="1:39" x14ac:dyDescent="0.3">
      <c r="A1286" t="s">
        <v>47</v>
      </c>
      <c r="B1286" t="s">
        <v>48</v>
      </c>
      <c r="C1286" t="s">
        <v>39</v>
      </c>
      <c r="D1286" t="s">
        <v>87</v>
      </c>
      <c r="E1286" t="s">
        <v>1400</v>
      </c>
      <c r="F1286" s="13" t="str">
        <f>_xlfn.CONCAT(wiz_6[[#This Row],[OCTY......]],",",wiz_6[[#This Row],[OS]])</f>
        <v>BROOK PARK,OH</v>
      </c>
      <c r="G1286" t="s">
        <v>50</v>
      </c>
      <c r="H1286" t="s">
        <v>362</v>
      </c>
      <c r="I1286" s="13" t="str">
        <f>_xlfn.CONCAT(wiz_6[[#This Row],[DCTY......]], ",",wiz_6[[#This Row],[DS]])</f>
        <v>ADAIRSVILL,GA</v>
      </c>
      <c r="J1286" t="str">
        <f>TRIM(CONCATENATE(wiz_6[[#This Row],[SHIPPER..................]],wiz_6[[#This Row],[ZIP2..]],wiz_6[[#This Row],[ZIP3..]]))</f>
        <v>LOWES MLXP VAN ONE WA| 4414230103</v>
      </c>
      <c r="K1286">
        <v>3</v>
      </c>
      <c r="L1286">
        <v>1.8</v>
      </c>
      <c r="M1286">
        <v>0.21</v>
      </c>
      <c r="N1286">
        <v>608</v>
      </c>
      <c r="O1286">
        <v>1.25</v>
      </c>
      <c r="P1286">
        <v>38</v>
      </c>
      <c r="Q1286">
        <v>0.27</v>
      </c>
      <c r="R1286">
        <v>0</v>
      </c>
      <c r="S1286">
        <v>-9</v>
      </c>
      <c r="T1286">
        <v>-9</v>
      </c>
      <c r="U1286">
        <v>31</v>
      </c>
      <c r="V1286">
        <v>13</v>
      </c>
      <c r="W1286">
        <v>44617</v>
      </c>
      <c r="X1286">
        <v>44142</v>
      </c>
      <c r="Y1286">
        <v>30103</v>
      </c>
      <c r="Z1286">
        <v>1.79</v>
      </c>
      <c r="AA1286">
        <f t="shared" si="264"/>
        <v>10012</v>
      </c>
      <c r="AB1286">
        <f t="shared" si="265"/>
        <v>39</v>
      </c>
      <c r="AC1286">
        <f t="shared" si="266"/>
        <v>6159</v>
      </c>
      <c r="AD1286">
        <f t="shared" si="267"/>
        <v>0.6151618058330004</v>
      </c>
      <c r="AE1286">
        <f t="shared" si="268"/>
        <v>0</v>
      </c>
      <c r="AF1286" t="e">
        <f t="shared" ca="1" si="269"/>
        <v>#N/A</v>
      </c>
      <c r="AG1286" t="e">
        <f t="shared" ca="1" si="270"/>
        <v>#N/A</v>
      </c>
      <c r="AH1286" t="e">
        <f t="shared" ca="1" si="271"/>
        <v>#N/A</v>
      </c>
      <c r="AI1286" t="e">
        <f t="shared" ca="1" si="260"/>
        <v>#N/A</v>
      </c>
      <c r="AJ1286">
        <f t="shared" si="261"/>
        <v>2.9964043148222132E-4</v>
      </c>
      <c r="AK1286">
        <f t="shared" si="262"/>
        <v>0</v>
      </c>
      <c r="AL1286" t="e">
        <f t="shared" ca="1" si="272"/>
        <v>#N/A</v>
      </c>
      <c r="AM1286" t="b">
        <f t="shared" si="263"/>
        <v>0</v>
      </c>
    </row>
    <row r="1287" spans="1:39" x14ac:dyDescent="0.3">
      <c r="A1287" t="s">
        <v>47</v>
      </c>
      <c r="B1287" t="s">
        <v>48</v>
      </c>
      <c r="C1287" t="s">
        <v>39</v>
      </c>
      <c r="D1287" t="s">
        <v>87</v>
      </c>
      <c r="E1287" t="s">
        <v>725</v>
      </c>
      <c r="F1287" s="13" t="str">
        <f>_xlfn.CONCAT(wiz_6[[#This Row],[OCTY......]],",",wiz_6[[#This Row],[OS]])</f>
        <v>CLEVELAND ,OH</v>
      </c>
      <c r="G1287" t="s">
        <v>50</v>
      </c>
      <c r="H1287" t="s">
        <v>362</v>
      </c>
      <c r="I1287" s="13" t="str">
        <f>_xlfn.CONCAT(wiz_6[[#This Row],[DCTY......]], ",",wiz_6[[#This Row],[DS]])</f>
        <v>ADAIRSVILL,GA</v>
      </c>
      <c r="J1287" t="str">
        <f>TRIM(CONCATENATE(wiz_6[[#This Row],[SHIPPER..................]],wiz_6[[#This Row],[ZIP2..]],wiz_6[[#This Row],[ZIP3..]]))</f>
        <v>LOWES MLXP VAN ONE WA| 4410130103</v>
      </c>
      <c r="K1287">
        <v>2</v>
      </c>
      <c r="L1287">
        <v>1.8</v>
      </c>
      <c r="M1287">
        <v>0.21</v>
      </c>
      <c r="N1287">
        <v>616</v>
      </c>
      <c r="O1287">
        <v>1.21</v>
      </c>
      <c r="P1287">
        <v>125</v>
      </c>
      <c r="Q1287">
        <v>0.35</v>
      </c>
      <c r="R1287">
        <v>0</v>
      </c>
      <c r="S1287">
        <v>-149</v>
      </c>
      <c r="T1287">
        <v>1</v>
      </c>
      <c r="U1287">
        <v>37</v>
      </c>
      <c r="V1287">
        <v>-111</v>
      </c>
      <c r="W1287">
        <v>45889</v>
      </c>
      <c r="X1287">
        <v>44101</v>
      </c>
      <c r="Y1287">
        <v>30103</v>
      </c>
      <c r="Z1287">
        <v>1.79</v>
      </c>
      <c r="AA1287">
        <f t="shared" si="264"/>
        <v>10012</v>
      </c>
      <c r="AB1287">
        <f t="shared" si="265"/>
        <v>-222</v>
      </c>
      <c r="AC1287">
        <f t="shared" si="266"/>
        <v>6159</v>
      </c>
      <c r="AD1287">
        <f t="shared" si="267"/>
        <v>0.6151618058330004</v>
      </c>
      <c r="AE1287">
        <f t="shared" si="268"/>
        <v>0</v>
      </c>
      <c r="AF1287" t="e">
        <f t="shared" ca="1" si="269"/>
        <v>#N/A</v>
      </c>
      <c r="AG1287" t="e">
        <f t="shared" ca="1" si="270"/>
        <v>#N/A</v>
      </c>
      <c r="AH1287" t="e">
        <f t="shared" ca="1" si="271"/>
        <v>#N/A</v>
      </c>
      <c r="AI1287" t="e">
        <f t="shared" ca="1" si="260"/>
        <v>#N/A</v>
      </c>
      <c r="AJ1287">
        <f t="shared" si="261"/>
        <v>1.9976028765481422E-4</v>
      </c>
      <c r="AK1287">
        <f t="shared" si="262"/>
        <v>0</v>
      </c>
      <c r="AL1287" t="e">
        <f t="shared" ca="1" si="272"/>
        <v>#N/A</v>
      </c>
      <c r="AM1287" t="b">
        <f t="shared" si="263"/>
        <v>0</v>
      </c>
    </row>
    <row r="1288" spans="1:39" x14ac:dyDescent="0.3">
      <c r="A1288" t="s">
        <v>78</v>
      </c>
      <c r="B1288" t="s">
        <v>79</v>
      </c>
      <c r="C1288" t="s">
        <v>39</v>
      </c>
      <c r="D1288" t="s">
        <v>87</v>
      </c>
      <c r="E1288" t="s">
        <v>1402</v>
      </c>
      <c r="F1288" s="13" t="str">
        <f>_xlfn.CONCAT(wiz_6[[#This Row],[OCTY......]],",",wiz_6[[#This Row],[OS]])</f>
        <v>ELYRIA    ,OH</v>
      </c>
      <c r="G1288" t="s">
        <v>44</v>
      </c>
      <c r="H1288" t="s">
        <v>464</v>
      </c>
      <c r="I1288" s="13" t="str">
        <f>_xlfn.CONCAT(wiz_6[[#This Row],[DCTY......]], ",",wiz_6[[#This Row],[DS]])</f>
        <v>FRANKLIN  ,KY</v>
      </c>
      <c r="J1288" t="str">
        <f>TRIM(CONCATENATE(wiz_6[[#This Row],[SHIPPER..................]],wiz_6[[#This Row],[ZIP2..]],wiz_6[[#This Row],[ZIP3..]]))</f>
        <v>TRACTOR SUPPLY MANHAT| 4403542134</v>
      </c>
      <c r="K1288">
        <v>2</v>
      </c>
      <c r="L1288">
        <v>1.93</v>
      </c>
      <c r="M1288">
        <v>0.21</v>
      </c>
      <c r="N1288">
        <v>471</v>
      </c>
      <c r="O1288">
        <v>0.62</v>
      </c>
      <c r="P1288">
        <v>70</v>
      </c>
      <c r="Q1288">
        <v>0.3</v>
      </c>
      <c r="R1288">
        <v>0</v>
      </c>
      <c r="S1288">
        <v>-59</v>
      </c>
      <c r="T1288">
        <v>82</v>
      </c>
      <c r="U1288">
        <v>129</v>
      </c>
      <c r="V1288">
        <v>152</v>
      </c>
      <c r="W1288">
        <v>44056</v>
      </c>
      <c r="X1288">
        <v>44035</v>
      </c>
      <c r="Y1288">
        <v>42134</v>
      </c>
      <c r="Z1288">
        <v>1.92</v>
      </c>
      <c r="AA1288">
        <f t="shared" si="264"/>
        <v>10012</v>
      </c>
      <c r="AB1288">
        <f t="shared" si="265"/>
        <v>304</v>
      </c>
      <c r="AC1288">
        <f t="shared" si="266"/>
        <v>6159</v>
      </c>
      <c r="AD1288">
        <f t="shared" si="267"/>
        <v>0.6151618058330004</v>
      </c>
      <c r="AE1288">
        <f t="shared" si="268"/>
        <v>0</v>
      </c>
      <c r="AF1288" t="e">
        <f t="shared" ca="1" si="269"/>
        <v>#N/A</v>
      </c>
      <c r="AG1288" t="e">
        <f t="shared" ca="1" si="270"/>
        <v>#N/A</v>
      </c>
      <c r="AH1288" t="e">
        <f t="shared" ca="1" si="271"/>
        <v>#N/A</v>
      </c>
      <c r="AI1288" t="e">
        <f t="shared" ca="1" si="260"/>
        <v>#N/A</v>
      </c>
      <c r="AJ1288">
        <f t="shared" si="261"/>
        <v>1.9976028765481422E-4</v>
      </c>
      <c r="AK1288">
        <f t="shared" si="262"/>
        <v>0</v>
      </c>
      <c r="AL1288" t="e">
        <f t="shared" ca="1" si="272"/>
        <v>#N/A</v>
      </c>
      <c r="AM1288" t="b">
        <f t="shared" si="263"/>
        <v>0</v>
      </c>
    </row>
    <row r="1289" spans="1:39" x14ac:dyDescent="0.3">
      <c r="A1289" t="s">
        <v>78</v>
      </c>
      <c r="B1289" t="s">
        <v>79</v>
      </c>
      <c r="C1289" t="s">
        <v>39</v>
      </c>
      <c r="D1289" t="s">
        <v>87</v>
      </c>
      <c r="E1289" t="s">
        <v>1403</v>
      </c>
      <c r="F1289" s="13" t="str">
        <f>_xlfn.CONCAT(wiz_6[[#This Row],[OCTY......]],",",wiz_6[[#This Row],[OS]])</f>
        <v>MAYFIELD V,OH</v>
      </c>
      <c r="G1289" t="s">
        <v>44</v>
      </c>
      <c r="H1289" t="s">
        <v>464</v>
      </c>
      <c r="I1289" s="13" t="str">
        <f>_xlfn.CONCAT(wiz_6[[#This Row],[DCTY......]], ",",wiz_6[[#This Row],[DS]])</f>
        <v>FRANKLIN  ,KY</v>
      </c>
      <c r="J1289" t="str">
        <f>TRIM(CONCATENATE(wiz_6[[#This Row],[SHIPPER..................]],wiz_6[[#This Row],[ZIP2..]],wiz_6[[#This Row],[ZIP3..]]))</f>
        <v>TRACTOR SUPPLY MANHAT| 4414342134</v>
      </c>
      <c r="K1289">
        <v>3</v>
      </c>
      <c r="L1289">
        <v>1.6</v>
      </c>
      <c r="M1289">
        <v>0.21</v>
      </c>
      <c r="N1289">
        <v>502</v>
      </c>
      <c r="O1289">
        <v>0.96</v>
      </c>
      <c r="P1289">
        <v>80</v>
      </c>
      <c r="Q1289">
        <v>0.3</v>
      </c>
      <c r="R1289">
        <v>-12</v>
      </c>
      <c r="S1289">
        <v>-84</v>
      </c>
      <c r="T1289">
        <v>20</v>
      </c>
      <c r="U1289">
        <v>2</v>
      </c>
      <c r="V1289">
        <v>-62</v>
      </c>
      <c r="W1289">
        <v>44256</v>
      </c>
      <c r="X1289">
        <v>44143</v>
      </c>
      <c r="Y1289">
        <v>42134</v>
      </c>
      <c r="Z1289">
        <v>1.59</v>
      </c>
      <c r="AA1289">
        <f t="shared" si="264"/>
        <v>10012</v>
      </c>
      <c r="AB1289">
        <f t="shared" si="265"/>
        <v>-186</v>
      </c>
      <c r="AC1289">
        <f t="shared" si="266"/>
        <v>6159</v>
      </c>
      <c r="AD1289">
        <f t="shared" si="267"/>
        <v>0.6151618058330004</v>
      </c>
      <c r="AE1289">
        <f t="shared" si="268"/>
        <v>0</v>
      </c>
      <c r="AF1289" t="e">
        <f t="shared" ca="1" si="269"/>
        <v>#N/A</v>
      </c>
      <c r="AG1289" t="e">
        <f t="shared" ca="1" si="270"/>
        <v>#N/A</v>
      </c>
      <c r="AH1289" t="e">
        <f t="shared" ca="1" si="271"/>
        <v>#N/A</v>
      </c>
      <c r="AI1289" t="e">
        <f t="shared" ca="1" si="260"/>
        <v>#N/A</v>
      </c>
      <c r="AJ1289">
        <f t="shared" si="261"/>
        <v>2.9964043148222132E-4</v>
      </c>
      <c r="AK1289">
        <f t="shared" si="262"/>
        <v>0</v>
      </c>
      <c r="AL1289" t="e">
        <f t="shared" ca="1" si="272"/>
        <v>#N/A</v>
      </c>
      <c r="AM1289" t="b">
        <f t="shared" si="263"/>
        <v>0</v>
      </c>
    </row>
    <row r="1290" spans="1:39" x14ac:dyDescent="0.3">
      <c r="A1290" t="s">
        <v>78</v>
      </c>
      <c r="B1290" t="s">
        <v>79</v>
      </c>
      <c r="C1290" t="s">
        <v>39</v>
      </c>
      <c r="D1290" t="s">
        <v>87</v>
      </c>
      <c r="E1290" t="s">
        <v>1401</v>
      </c>
      <c r="F1290" s="13" t="str">
        <f>_xlfn.CONCAT(wiz_6[[#This Row],[OCTY......]],",",wiz_6[[#This Row],[OS]])</f>
        <v>MENTOR    ,OH</v>
      </c>
      <c r="G1290" t="s">
        <v>44</v>
      </c>
      <c r="H1290" t="s">
        <v>464</v>
      </c>
      <c r="I1290" s="13" t="str">
        <f>_xlfn.CONCAT(wiz_6[[#This Row],[DCTY......]], ",",wiz_6[[#This Row],[DS]])</f>
        <v>FRANKLIN  ,KY</v>
      </c>
      <c r="J1290" t="str">
        <f>TRIM(CONCATENATE(wiz_6[[#This Row],[SHIPPER..................]],wiz_6[[#This Row],[ZIP2..]],wiz_6[[#This Row],[ZIP3..]]))</f>
        <v>TRACTOR SUPPLY MANHAT| 4406042134</v>
      </c>
      <c r="K1290">
        <v>7</v>
      </c>
      <c r="L1290">
        <v>1.93</v>
      </c>
      <c r="M1290">
        <v>0.21</v>
      </c>
      <c r="N1290">
        <v>516</v>
      </c>
      <c r="O1290">
        <v>0.89</v>
      </c>
      <c r="P1290">
        <v>94</v>
      </c>
      <c r="Q1290">
        <v>0.32</v>
      </c>
      <c r="R1290">
        <v>-20</v>
      </c>
      <c r="S1290">
        <v>-96</v>
      </c>
      <c r="T1290">
        <v>36</v>
      </c>
      <c r="U1290">
        <v>188</v>
      </c>
      <c r="V1290">
        <v>128</v>
      </c>
      <c r="W1290">
        <v>44888</v>
      </c>
      <c r="X1290">
        <v>44060</v>
      </c>
      <c r="Y1290">
        <v>42134</v>
      </c>
      <c r="Z1290">
        <v>1.92</v>
      </c>
      <c r="AA1290">
        <f t="shared" si="264"/>
        <v>10012</v>
      </c>
      <c r="AB1290">
        <f t="shared" si="265"/>
        <v>896</v>
      </c>
      <c r="AC1290">
        <f t="shared" si="266"/>
        <v>6159</v>
      </c>
      <c r="AD1290">
        <f t="shared" si="267"/>
        <v>0.6151618058330004</v>
      </c>
      <c r="AE1290">
        <f t="shared" si="268"/>
        <v>0</v>
      </c>
      <c r="AF1290" t="e">
        <f t="shared" ca="1" si="269"/>
        <v>#N/A</v>
      </c>
      <c r="AG1290" t="e">
        <f t="shared" ca="1" si="270"/>
        <v>#N/A</v>
      </c>
      <c r="AH1290" t="e">
        <f t="shared" ca="1" si="271"/>
        <v>#N/A</v>
      </c>
      <c r="AI1290" t="e">
        <f t="shared" ca="1" si="260"/>
        <v>#N/A</v>
      </c>
      <c r="AJ1290">
        <f t="shared" si="261"/>
        <v>6.9916100679184975E-4</v>
      </c>
      <c r="AK1290">
        <f t="shared" si="262"/>
        <v>0</v>
      </c>
      <c r="AL1290" t="e">
        <f t="shared" ca="1" si="272"/>
        <v>#N/A</v>
      </c>
      <c r="AM1290" t="b">
        <f t="shared" si="263"/>
        <v>0</v>
      </c>
    </row>
    <row r="1291" spans="1:39" x14ac:dyDescent="0.3">
      <c r="A1291" t="s">
        <v>78</v>
      </c>
      <c r="B1291" t="s">
        <v>79</v>
      </c>
      <c r="C1291" t="s">
        <v>39</v>
      </c>
      <c r="D1291" t="s">
        <v>87</v>
      </c>
      <c r="E1291" t="s">
        <v>187</v>
      </c>
      <c r="F1291" s="13" t="str">
        <f>_xlfn.CONCAT(wiz_6[[#This Row],[OCTY......]],",",wiz_6[[#This Row],[OS]])</f>
        <v>STRONGSVIL,OH</v>
      </c>
      <c r="G1291" t="s">
        <v>44</v>
      </c>
      <c r="H1291" t="s">
        <v>464</v>
      </c>
      <c r="I1291" s="13" t="str">
        <f>_xlfn.CONCAT(wiz_6[[#This Row],[DCTY......]], ",",wiz_6[[#This Row],[DS]])</f>
        <v>FRANKLIN  ,KY</v>
      </c>
      <c r="J1291" t="str">
        <f>TRIM(CONCATENATE(wiz_6[[#This Row],[SHIPPER..................]],wiz_6[[#This Row],[ZIP2..]],wiz_6[[#This Row],[ZIP3..]]))</f>
        <v>TRACTOR SUPPLY MANHAT| 4413642134</v>
      </c>
      <c r="K1291">
        <v>1</v>
      </c>
      <c r="L1291">
        <v>1.8</v>
      </c>
      <c r="M1291">
        <v>0.21</v>
      </c>
      <c r="N1291">
        <v>474</v>
      </c>
      <c r="O1291">
        <v>0.88</v>
      </c>
      <c r="P1291">
        <v>7</v>
      </c>
      <c r="Q1291">
        <v>0.25</v>
      </c>
      <c r="R1291">
        <v>0</v>
      </c>
      <c r="S1291">
        <v>-2</v>
      </c>
      <c r="T1291">
        <v>20</v>
      </c>
      <c r="U1291">
        <v>69</v>
      </c>
      <c r="V1291">
        <v>87</v>
      </c>
      <c r="W1291">
        <v>44142</v>
      </c>
      <c r="X1291">
        <v>44136</v>
      </c>
      <c r="Y1291">
        <v>42134</v>
      </c>
      <c r="Z1291">
        <v>1.79</v>
      </c>
      <c r="AA1291">
        <f t="shared" si="264"/>
        <v>10012</v>
      </c>
      <c r="AB1291">
        <f t="shared" si="265"/>
        <v>87</v>
      </c>
      <c r="AC1291">
        <f t="shared" si="266"/>
        <v>6159</v>
      </c>
      <c r="AD1291">
        <f t="shared" si="267"/>
        <v>0.6151618058330004</v>
      </c>
      <c r="AE1291">
        <f t="shared" si="268"/>
        <v>0</v>
      </c>
      <c r="AF1291" t="e">
        <f t="shared" ca="1" si="269"/>
        <v>#N/A</v>
      </c>
      <c r="AG1291" t="e">
        <f t="shared" ca="1" si="270"/>
        <v>#N/A</v>
      </c>
      <c r="AH1291" t="e">
        <f t="shared" ca="1" si="271"/>
        <v>#N/A</v>
      </c>
      <c r="AI1291" t="e">
        <f t="shared" ca="1" si="260"/>
        <v>#N/A</v>
      </c>
      <c r="AJ1291">
        <f t="shared" si="261"/>
        <v>9.988014382740711E-5</v>
      </c>
      <c r="AK1291">
        <f t="shared" si="262"/>
        <v>0</v>
      </c>
      <c r="AL1291" t="e">
        <f t="shared" ca="1" si="272"/>
        <v>#N/A</v>
      </c>
      <c r="AM1291" t="b">
        <f t="shared" si="263"/>
        <v>0</v>
      </c>
    </row>
    <row r="1292" spans="1:39" x14ac:dyDescent="0.3">
      <c r="A1292" t="s">
        <v>123</v>
      </c>
      <c r="B1292" t="s">
        <v>124</v>
      </c>
      <c r="C1292" t="s">
        <v>39</v>
      </c>
      <c r="D1292" t="s">
        <v>87</v>
      </c>
      <c r="E1292" t="s">
        <v>1404</v>
      </c>
      <c r="F1292" s="13" t="str">
        <f>_xlfn.CONCAT(wiz_6[[#This Row],[OCTY......]],",",wiz_6[[#This Row],[OS]])</f>
        <v>YOUNGSTOWN,OH</v>
      </c>
      <c r="G1292" t="s">
        <v>68</v>
      </c>
      <c r="H1292" t="s">
        <v>592</v>
      </c>
      <c r="I1292" s="13" t="str">
        <f>_xlfn.CONCAT(wiz_6[[#This Row],[DCTY......]], ",",wiz_6[[#This Row],[DS]])</f>
        <v>SHELBY    ,NC</v>
      </c>
      <c r="J1292" t="str">
        <f>TRIM(CONCATENATE(wiz_6[[#This Row],[SHIPPER..................]],wiz_6[[#This Row],[ZIP2..]],wiz_6[[#This Row],[ZIP3..]]))</f>
        <v>WAL MART SAMS GENERAL| 4450128150</v>
      </c>
      <c r="K1292">
        <v>2</v>
      </c>
      <c r="L1292">
        <v>1.9</v>
      </c>
      <c r="M1292">
        <v>0.14000000000000001</v>
      </c>
      <c r="N1292">
        <v>516</v>
      </c>
      <c r="O1292">
        <v>1.1299999999999999</v>
      </c>
      <c r="P1292">
        <v>185</v>
      </c>
      <c r="Q1292">
        <v>0.4</v>
      </c>
      <c r="R1292">
        <v>211</v>
      </c>
      <c r="S1292">
        <v>-43</v>
      </c>
      <c r="T1292">
        <v>-20</v>
      </c>
      <c r="U1292">
        <v>-210</v>
      </c>
      <c r="V1292">
        <v>-273</v>
      </c>
      <c r="W1292">
        <v>44256</v>
      </c>
      <c r="X1292">
        <v>44501</v>
      </c>
      <c r="Y1292">
        <v>28150</v>
      </c>
      <c r="Z1292">
        <v>1.82</v>
      </c>
      <c r="AA1292">
        <f t="shared" si="264"/>
        <v>10012</v>
      </c>
      <c r="AB1292">
        <f t="shared" si="265"/>
        <v>-546</v>
      </c>
      <c r="AC1292">
        <f t="shared" si="266"/>
        <v>6159</v>
      </c>
      <c r="AD1292">
        <f t="shared" si="267"/>
        <v>0.6151618058330004</v>
      </c>
      <c r="AE1292">
        <f t="shared" si="268"/>
        <v>0</v>
      </c>
      <c r="AF1292" t="e">
        <f t="shared" ca="1" si="269"/>
        <v>#N/A</v>
      </c>
      <c r="AG1292" t="e">
        <f t="shared" ca="1" si="270"/>
        <v>#N/A</v>
      </c>
      <c r="AH1292" t="e">
        <f t="shared" ca="1" si="271"/>
        <v>#N/A</v>
      </c>
      <c r="AI1292" t="e">
        <f t="shared" ca="1" si="260"/>
        <v>#N/A</v>
      </c>
      <c r="AJ1292">
        <f t="shared" si="261"/>
        <v>1.9976028765481422E-4</v>
      </c>
      <c r="AK1292">
        <f t="shared" si="262"/>
        <v>0</v>
      </c>
      <c r="AL1292" t="e">
        <f t="shared" ca="1" si="272"/>
        <v>#N/A</v>
      </c>
      <c r="AM1292" t="b">
        <f t="shared" si="263"/>
        <v>0</v>
      </c>
    </row>
    <row r="1293" spans="1:39" x14ac:dyDescent="0.3">
      <c r="A1293" t="s">
        <v>47</v>
      </c>
      <c r="B1293" t="s">
        <v>48</v>
      </c>
      <c r="C1293" t="s">
        <v>39</v>
      </c>
      <c r="D1293" t="s">
        <v>87</v>
      </c>
      <c r="E1293" t="s">
        <v>922</v>
      </c>
      <c r="F1293" s="13" t="str">
        <f>_xlfn.CONCAT(wiz_6[[#This Row],[OCTY......]],",",wiz_6[[#This Row],[OS]])</f>
        <v>SALEM     ,OH</v>
      </c>
      <c r="G1293" t="s">
        <v>68</v>
      </c>
      <c r="H1293" t="s">
        <v>329</v>
      </c>
      <c r="I1293" s="13" t="str">
        <f>_xlfn.CONCAT(wiz_6[[#This Row],[DCTY......]], ",",wiz_6[[#This Row],[DS]])</f>
        <v>GREENSBORO,NC</v>
      </c>
      <c r="J1293" t="str">
        <f>TRIM(CONCATENATE(wiz_6[[#This Row],[SHIPPER..................]],wiz_6[[#This Row],[ZIP2..]],wiz_6[[#This Row],[ZIP3..]]))</f>
        <v>LOWES MLXP VAN ONE WA| 4446027420</v>
      </c>
      <c r="K1293">
        <v>3</v>
      </c>
      <c r="L1293">
        <v>1.92</v>
      </c>
      <c r="M1293">
        <v>0.21</v>
      </c>
      <c r="N1293">
        <v>456</v>
      </c>
      <c r="O1293">
        <v>0.71</v>
      </c>
      <c r="P1293">
        <v>80</v>
      </c>
      <c r="Q1293">
        <v>0.32</v>
      </c>
      <c r="R1293">
        <v>41</v>
      </c>
      <c r="S1293">
        <v>-61</v>
      </c>
      <c r="T1293">
        <v>61</v>
      </c>
      <c r="U1293">
        <v>55</v>
      </c>
      <c r="V1293">
        <v>55</v>
      </c>
      <c r="W1293">
        <v>44256</v>
      </c>
      <c r="X1293">
        <v>44460</v>
      </c>
      <c r="Y1293">
        <v>27420</v>
      </c>
      <c r="Z1293">
        <v>1.91</v>
      </c>
      <c r="AA1293">
        <f t="shared" si="264"/>
        <v>10012</v>
      </c>
      <c r="AB1293">
        <f t="shared" si="265"/>
        <v>165</v>
      </c>
      <c r="AC1293">
        <f t="shared" si="266"/>
        <v>6159</v>
      </c>
      <c r="AD1293">
        <f t="shared" si="267"/>
        <v>0.6151618058330004</v>
      </c>
      <c r="AE1293">
        <f t="shared" si="268"/>
        <v>0</v>
      </c>
      <c r="AF1293" t="e">
        <f t="shared" ca="1" si="269"/>
        <v>#N/A</v>
      </c>
      <c r="AG1293" t="e">
        <f t="shared" ca="1" si="270"/>
        <v>#N/A</v>
      </c>
      <c r="AH1293" t="e">
        <f t="shared" ca="1" si="271"/>
        <v>#N/A</v>
      </c>
      <c r="AI1293" t="e">
        <f t="shared" ca="1" si="260"/>
        <v>#N/A</v>
      </c>
      <c r="AJ1293">
        <f t="shared" si="261"/>
        <v>2.9964043148222132E-4</v>
      </c>
      <c r="AK1293">
        <f t="shared" si="262"/>
        <v>0</v>
      </c>
      <c r="AL1293" t="e">
        <f t="shared" ca="1" si="272"/>
        <v>#N/A</v>
      </c>
      <c r="AM1293" t="b">
        <f t="shared" si="263"/>
        <v>0</v>
      </c>
    </row>
    <row r="1294" spans="1:39" x14ac:dyDescent="0.3">
      <c r="A1294" t="s">
        <v>47</v>
      </c>
      <c r="B1294" t="s">
        <v>48</v>
      </c>
      <c r="C1294" t="s">
        <v>39</v>
      </c>
      <c r="D1294" t="s">
        <v>87</v>
      </c>
      <c r="E1294" t="s">
        <v>1400</v>
      </c>
      <c r="F1294" s="13" t="str">
        <f>_xlfn.CONCAT(wiz_6[[#This Row],[OCTY......]],",",wiz_6[[#This Row],[OS]])</f>
        <v>BROOK PARK,OH</v>
      </c>
      <c r="G1294" t="s">
        <v>68</v>
      </c>
      <c r="H1294" t="s">
        <v>231</v>
      </c>
      <c r="I1294" s="13" t="str">
        <f>_xlfn.CONCAT(wiz_6[[#This Row],[DCTY......]], ",",wiz_6[[#This Row],[DS]])</f>
        <v>STATESVILL,NC</v>
      </c>
      <c r="J1294" t="str">
        <f>TRIM(CONCATENATE(wiz_6[[#This Row],[SHIPPER..................]],wiz_6[[#This Row],[ZIP2..]],wiz_6[[#This Row],[ZIP3..]]))</f>
        <v>LOWES MLXP VAN ONE WA| 4414228625</v>
      </c>
      <c r="K1294">
        <v>1</v>
      </c>
      <c r="L1294">
        <v>1.84</v>
      </c>
      <c r="M1294">
        <v>0.21</v>
      </c>
      <c r="N1294">
        <v>466</v>
      </c>
      <c r="O1294">
        <v>1.04</v>
      </c>
      <c r="P1294">
        <v>185</v>
      </c>
      <c r="Q1294">
        <v>0.4</v>
      </c>
      <c r="R1294">
        <v>63</v>
      </c>
      <c r="S1294">
        <v>-9</v>
      </c>
      <c r="T1294">
        <v>-18</v>
      </c>
      <c r="U1294">
        <v>-52</v>
      </c>
      <c r="V1294">
        <v>-79</v>
      </c>
      <c r="W1294">
        <v>48359</v>
      </c>
      <c r="X1294">
        <v>44142</v>
      </c>
      <c r="Y1294">
        <v>28625</v>
      </c>
      <c r="Z1294">
        <v>1.83</v>
      </c>
      <c r="AA1294">
        <f t="shared" si="264"/>
        <v>10012</v>
      </c>
      <c r="AB1294">
        <f t="shared" si="265"/>
        <v>-79</v>
      </c>
      <c r="AC1294">
        <f t="shared" si="266"/>
        <v>6159</v>
      </c>
      <c r="AD1294">
        <f t="shared" si="267"/>
        <v>0.6151618058330004</v>
      </c>
      <c r="AE1294">
        <f t="shared" si="268"/>
        <v>0</v>
      </c>
      <c r="AF1294" t="e">
        <f t="shared" ca="1" si="269"/>
        <v>#N/A</v>
      </c>
      <c r="AG1294" t="e">
        <f t="shared" ca="1" si="270"/>
        <v>#N/A</v>
      </c>
      <c r="AH1294" t="e">
        <f t="shared" ca="1" si="271"/>
        <v>#N/A</v>
      </c>
      <c r="AI1294" t="e">
        <f t="shared" ca="1" si="260"/>
        <v>#N/A</v>
      </c>
      <c r="AJ1294">
        <f t="shared" si="261"/>
        <v>9.988014382740711E-5</v>
      </c>
      <c r="AK1294">
        <f t="shared" si="262"/>
        <v>0</v>
      </c>
      <c r="AL1294" t="e">
        <f t="shared" ca="1" si="272"/>
        <v>#N/A</v>
      </c>
      <c r="AM1294" t="b">
        <f t="shared" si="263"/>
        <v>0</v>
      </c>
    </row>
    <row r="1295" spans="1:39" x14ac:dyDescent="0.3">
      <c r="A1295" t="s">
        <v>1405</v>
      </c>
      <c r="B1295" t="s">
        <v>1406</v>
      </c>
      <c r="C1295" t="s">
        <v>39</v>
      </c>
      <c r="D1295" t="s">
        <v>87</v>
      </c>
      <c r="E1295" t="s">
        <v>1404</v>
      </c>
      <c r="F1295" s="13" t="str">
        <f>_xlfn.CONCAT(wiz_6[[#This Row],[OCTY......]],",",wiz_6[[#This Row],[OS]])</f>
        <v>YOUNGSTOWN,OH</v>
      </c>
      <c r="G1295" t="s">
        <v>70</v>
      </c>
      <c r="H1295" t="s">
        <v>1394</v>
      </c>
      <c r="I1295" s="13" t="str">
        <f>_xlfn.CONCAT(wiz_6[[#This Row],[DCTY......]], ",",wiz_6[[#This Row],[DS]])</f>
        <v>MILAN     ,TN</v>
      </c>
      <c r="J1295" t="str">
        <f>TRIM(CONCATENATE(wiz_6[[#This Row],[SHIPPER..................]],wiz_6[[#This Row],[ZIP2..]],wiz_6[[#This Row],[ZIP3..]]))</f>
        <v>ASSA ABLOY | 4450138358</v>
      </c>
      <c r="K1295">
        <v>1</v>
      </c>
      <c r="L1295">
        <v>1.73</v>
      </c>
      <c r="M1295">
        <v>0.21</v>
      </c>
      <c r="N1295">
        <v>671</v>
      </c>
      <c r="O1295">
        <v>0.53</v>
      </c>
      <c r="P1295">
        <v>52</v>
      </c>
      <c r="Q1295">
        <v>0.3</v>
      </c>
      <c r="R1295">
        <v>7</v>
      </c>
      <c r="S1295">
        <v>-2</v>
      </c>
      <c r="T1295">
        <v>204</v>
      </c>
      <c r="U1295">
        <v>552</v>
      </c>
      <c r="V1295">
        <v>754</v>
      </c>
      <c r="W1295">
        <v>44056</v>
      </c>
      <c r="X1295">
        <v>44501</v>
      </c>
      <c r="Y1295">
        <v>38358</v>
      </c>
      <c r="Z1295">
        <v>1.72</v>
      </c>
      <c r="AA1295">
        <f t="shared" si="264"/>
        <v>10012</v>
      </c>
      <c r="AB1295">
        <f t="shared" si="265"/>
        <v>754</v>
      </c>
      <c r="AC1295">
        <f t="shared" si="266"/>
        <v>6159</v>
      </c>
      <c r="AD1295">
        <f t="shared" si="267"/>
        <v>0.6151618058330004</v>
      </c>
      <c r="AE1295">
        <f t="shared" si="268"/>
        <v>0</v>
      </c>
      <c r="AF1295" t="e">
        <f t="shared" ca="1" si="269"/>
        <v>#N/A</v>
      </c>
      <c r="AG1295" t="e">
        <f t="shared" ca="1" si="270"/>
        <v>#N/A</v>
      </c>
      <c r="AH1295" t="e">
        <f t="shared" ca="1" si="271"/>
        <v>#N/A</v>
      </c>
      <c r="AI1295" t="e">
        <f t="shared" ca="1" si="260"/>
        <v>#N/A</v>
      </c>
      <c r="AJ1295">
        <f t="shared" si="261"/>
        <v>9.988014382740711E-5</v>
      </c>
      <c r="AK1295">
        <f t="shared" si="262"/>
        <v>0</v>
      </c>
      <c r="AL1295" t="e">
        <f t="shared" ca="1" si="272"/>
        <v>#N/A</v>
      </c>
      <c r="AM1295" t="b">
        <f t="shared" si="263"/>
        <v>0</v>
      </c>
    </row>
    <row r="1296" spans="1:39" x14ac:dyDescent="0.3">
      <c r="A1296" t="s">
        <v>37</v>
      </c>
      <c r="B1296" t="s">
        <v>38</v>
      </c>
      <c r="C1296" t="s">
        <v>39</v>
      </c>
      <c r="D1296" t="s">
        <v>87</v>
      </c>
      <c r="E1296" t="s">
        <v>235</v>
      </c>
      <c r="F1296" s="13" t="str">
        <f>_xlfn.CONCAT(wiz_6[[#This Row],[OCTY......]],",",wiz_6[[#This Row],[OS]])</f>
        <v>WARREN    ,OH</v>
      </c>
      <c r="G1296" t="s">
        <v>70</v>
      </c>
      <c r="H1296" t="s">
        <v>784</v>
      </c>
      <c r="I1296" s="13" t="str">
        <f>_xlfn.CONCAT(wiz_6[[#This Row],[DCTY......]], ",",wiz_6[[#This Row],[DS]])</f>
        <v>LOUDON    ,TN</v>
      </c>
      <c r="J1296" t="str">
        <f>TRIM(CONCATENATE(wiz_6[[#This Row],[SHIPPER..................]],wiz_6[[#This Row],[ZIP2..]],wiz_6[[#This Row],[ZIP3..]]))</f>
        <v>b: C H ROBINSON | 4448137774</v>
      </c>
      <c r="K1296">
        <v>1</v>
      </c>
      <c r="L1296">
        <v>1.45</v>
      </c>
      <c r="M1296">
        <v>0.27</v>
      </c>
      <c r="N1296">
        <v>565</v>
      </c>
      <c r="O1296">
        <v>0.88</v>
      </c>
      <c r="P1296">
        <v>29</v>
      </c>
      <c r="Q1296">
        <v>0.25</v>
      </c>
      <c r="R1296">
        <v>-34</v>
      </c>
      <c r="S1296">
        <v>27</v>
      </c>
      <c r="T1296">
        <v>53</v>
      </c>
      <c r="U1296">
        <v>-54</v>
      </c>
      <c r="V1296">
        <v>26</v>
      </c>
      <c r="W1296">
        <v>44240</v>
      </c>
      <c r="X1296">
        <v>44481</v>
      </c>
      <c r="Y1296">
        <v>37774</v>
      </c>
      <c r="Z1296">
        <v>1.5</v>
      </c>
      <c r="AA1296">
        <f t="shared" si="264"/>
        <v>10012</v>
      </c>
      <c r="AB1296">
        <f t="shared" si="265"/>
        <v>26</v>
      </c>
      <c r="AC1296">
        <f t="shared" si="266"/>
        <v>6159</v>
      </c>
      <c r="AD1296">
        <f t="shared" si="267"/>
        <v>0.6151618058330004</v>
      </c>
      <c r="AE1296">
        <f t="shared" si="268"/>
        <v>0</v>
      </c>
      <c r="AF1296" t="e">
        <f t="shared" ca="1" si="269"/>
        <v>#N/A</v>
      </c>
      <c r="AG1296" t="e">
        <f t="shared" ca="1" si="270"/>
        <v>#N/A</v>
      </c>
      <c r="AH1296" t="e">
        <f t="shared" ca="1" si="271"/>
        <v>#N/A</v>
      </c>
      <c r="AI1296" t="e">
        <f t="shared" ca="1" si="260"/>
        <v>#N/A</v>
      </c>
      <c r="AJ1296">
        <f t="shared" si="261"/>
        <v>9.988014382740711E-5</v>
      </c>
      <c r="AK1296">
        <f t="shared" si="262"/>
        <v>0</v>
      </c>
      <c r="AL1296" t="e">
        <f t="shared" ca="1" si="272"/>
        <v>#N/A</v>
      </c>
      <c r="AM1296" t="b">
        <f t="shared" si="263"/>
        <v>0</v>
      </c>
    </row>
    <row r="1297" spans="1:39" x14ac:dyDescent="0.3">
      <c r="A1297" t="s">
        <v>82</v>
      </c>
      <c r="B1297" t="s">
        <v>83</v>
      </c>
      <c r="C1297" t="s">
        <v>39</v>
      </c>
      <c r="D1297" t="s">
        <v>87</v>
      </c>
      <c r="E1297" t="s">
        <v>725</v>
      </c>
      <c r="F1297" s="13" t="str">
        <f>_xlfn.CONCAT(wiz_6[[#This Row],[OCTY......]],",",wiz_6[[#This Row],[OS]])</f>
        <v>CLEVELAND ,OH</v>
      </c>
      <c r="G1297" t="s">
        <v>70</v>
      </c>
      <c r="H1297" t="s">
        <v>75</v>
      </c>
      <c r="I1297" s="13" t="str">
        <f>_xlfn.CONCAT(wiz_6[[#This Row],[DCTY......]], ",",wiz_6[[#This Row],[DS]])</f>
        <v>MEMPHIS   ,TN</v>
      </c>
      <c r="J1297" t="str">
        <f>TRIM(CONCATENATE(wiz_6[[#This Row],[SHIPPER..................]],wiz_6[[#This Row],[ZIP2..]],wiz_6[[#This Row],[ZIP3..]]))</f>
        <v>b: TRANSPLACE TEXAS L| 4410138101</v>
      </c>
      <c r="K1297">
        <v>1</v>
      </c>
      <c r="L1297">
        <v>1.18</v>
      </c>
      <c r="M1297">
        <v>0.27</v>
      </c>
      <c r="N1297">
        <v>722</v>
      </c>
      <c r="O1297">
        <v>1.61</v>
      </c>
      <c r="P1297">
        <v>147</v>
      </c>
      <c r="Q1297">
        <v>0.35</v>
      </c>
      <c r="R1297">
        <v>-43</v>
      </c>
      <c r="S1297">
        <v>-189</v>
      </c>
      <c r="T1297">
        <v>0</v>
      </c>
      <c r="U1297">
        <v>-60</v>
      </c>
      <c r="V1297">
        <v>-249</v>
      </c>
      <c r="W1297">
        <v>43125</v>
      </c>
      <c r="X1297">
        <v>44101</v>
      </c>
      <c r="Y1297">
        <v>38101</v>
      </c>
      <c r="Z1297">
        <v>1.23</v>
      </c>
      <c r="AA1297">
        <f t="shared" si="264"/>
        <v>10012</v>
      </c>
      <c r="AB1297">
        <f t="shared" si="265"/>
        <v>-249</v>
      </c>
      <c r="AC1297">
        <f t="shared" si="266"/>
        <v>6159</v>
      </c>
      <c r="AD1297">
        <f t="shared" si="267"/>
        <v>0.6151618058330004</v>
      </c>
      <c r="AE1297">
        <f t="shared" si="268"/>
        <v>0</v>
      </c>
      <c r="AF1297" t="e">
        <f t="shared" ca="1" si="269"/>
        <v>#N/A</v>
      </c>
      <c r="AG1297" t="e">
        <f t="shared" ca="1" si="270"/>
        <v>#N/A</v>
      </c>
      <c r="AH1297" t="e">
        <f t="shared" ca="1" si="271"/>
        <v>#N/A</v>
      </c>
      <c r="AI1297" t="e">
        <f t="shared" ca="1" si="260"/>
        <v>#N/A</v>
      </c>
      <c r="AJ1297">
        <f t="shared" si="261"/>
        <v>9.988014382740711E-5</v>
      </c>
      <c r="AK1297">
        <f t="shared" si="262"/>
        <v>0</v>
      </c>
      <c r="AL1297" t="e">
        <f t="shared" ca="1" si="272"/>
        <v>#N/A</v>
      </c>
      <c r="AM1297" t="b">
        <f t="shared" si="263"/>
        <v>0</v>
      </c>
    </row>
    <row r="1298" spans="1:39" x14ac:dyDescent="0.3">
      <c r="A1298" t="s">
        <v>123</v>
      </c>
      <c r="B1298" t="s">
        <v>124</v>
      </c>
      <c r="C1298" t="s">
        <v>39</v>
      </c>
      <c r="D1298" t="s">
        <v>87</v>
      </c>
      <c r="E1298" t="s">
        <v>1404</v>
      </c>
      <c r="F1298" s="13" t="str">
        <f>_xlfn.CONCAT(wiz_6[[#This Row],[OCTY......]],",",wiz_6[[#This Row],[OS]])</f>
        <v>YOUNGSTOWN,OH</v>
      </c>
      <c r="G1298" t="s">
        <v>70</v>
      </c>
      <c r="H1298" t="s">
        <v>75</v>
      </c>
      <c r="I1298" s="13" t="str">
        <f>_xlfn.CONCAT(wiz_6[[#This Row],[DCTY......]], ",",wiz_6[[#This Row],[DS]])</f>
        <v>MEMPHIS   ,TN</v>
      </c>
      <c r="J1298" t="str">
        <f>TRIM(CONCATENATE(wiz_6[[#This Row],[SHIPPER..................]],wiz_6[[#This Row],[ZIP2..]],wiz_6[[#This Row],[ZIP3..]]))</f>
        <v>WAL MART SAMS GENERAL| 4450138101</v>
      </c>
      <c r="K1298">
        <v>2</v>
      </c>
      <c r="L1298">
        <v>1.8</v>
      </c>
      <c r="M1298">
        <v>0.09</v>
      </c>
      <c r="N1298">
        <v>743</v>
      </c>
      <c r="O1298">
        <v>1.38</v>
      </c>
      <c r="P1298">
        <v>93</v>
      </c>
      <c r="Q1298">
        <v>0.33</v>
      </c>
      <c r="R1298">
        <v>90</v>
      </c>
      <c r="S1298">
        <v>-43</v>
      </c>
      <c r="T1298">
        <v>54</v>
      </c>
      <c r="U1298">
        <v>267</v>
      </c>
      <c r="V1298">
        <v>278</v>
      </c>
      <c r="W1298">
        <v>44266</v>
      </c>
      <c r="X1298">
        <v>44501</v>
      </c>
      <c r="Y1298">
        <v>38101</v>
      </c>
      <c r="Z1298">
        <v>1.67</v>
      </c>
      <c r="AA1298">
        <f t="shared" si="264"/>
        <v>10012</v>
      </c>
      <c r="AB1298">
        <f t="shared" si="265"/>
        <v>556</v>
      </c>
      <c r="AC1298">
        <f t="shared" si="266"/>
        <v>6159</v>
      </c>
      <c r="AD1298">
        <f t="shared" si="267"/>
        <v>0.6151618058330004</v>
      </c>
      <c r="AE1298">
        <f t="shared" si="268"/>
        <v>0</v>
      </c>
      <c r="AF1298" t="e">
        <f t="shared" ca="1" si="269"/>
        <v>#N/A</v>
      </c>
      <c r="AG1298" t="e">
        <f t="shared" ca="1" si="270"/>
        <v>#N/A</v>
      </c>
      <c r="AH1298" t="e">
        <f t="shared" ca="1" si="271"/>
        <v>#N/A</v>
      </c>
      <c r="AI1298" t="e">
        <f t="shared" ca="1" si="260"/>
        <v>#N/A</v>
      </c>
      <c r="AJ1298">
        <f t="shared" si="261"/>
        <v>1.9976028765481422E-4</v>
      </c>
      <c r="AK1298">
        <f t="shared" si="262"/>
        <v>0</v>
      </c>
      <c r="AL1298" t="e">
        <f t="shared" ca="1" si="272"/>
        <v>#N/A</v>
      </c>
      <c r="AM1298" t="b">
        <f t="shared" si="263"/>
        <v>0</v>
      </c>
    </row>
    <row r="1299" spans="1:39" x14ac:dyDescent="0.3">
      <c r="A1299" t="s">
        <v>148</v>
      </c>
      <c r="B1299" t="s">
        <v>149</v>
      </c>
      <c r="C1299" t="s">
        <v>39</v>
      </c>
      <c r="D1299" t="s">
        <v>87</v>
      </c>
      <c r="E1299" t="s">
        <v>187</v>
      </c>
      <c r="F1299" s="13" t="str">
        <f>_xlfn.CONCAT(wiz_6[[#This Row],[OCTY......]],",",wiz_6[[#This Row],[OS]])</f>
        <v>STRONGSVIL,OH</v>
      </c>
      <c r="G1299" t="s">
        <v>140</v>
      </c>
      <c r="H1299" t="s">
        <v>207</v>
      </c>
      <c r="I1299" s="13" t="str">
        <f>_xlfn.CONCAT(wiz_6[[#This Row],[DCTY......]], ",",wiz_6[[#This Row],[DS]])</f>
        <v>WAUWATOSA ,WI</v>
      </c>
      <c r="J1299" t="str">
        <f>TRIM(CONCATENATE(wiz_6[[#This Row],[SHIPPER..................]],wiz_6[[#This Row],[ZIP2..]],wiz_6[[#This Row],[ZIP3..]]))</f>
        <v>BRIGGS AND STRATTON | 4413653201</v>
      </c>
      <c r="K1299">
        <v>1</v>
      </c>
      <c r="L1299">
        <v>2.16</v>
      </c>
      <c r="M1299">
        <v>0.2</v>
      </c>
      <c r="N1299">
        <v>424</v>
      </c>
      <c r="O1299">
        <v>0.79</v>
      </c>
      <c r="P1299">
        <v>0</v>
      </c>
      <c r="Q1299">
        <v>0.25</v>
      </c>
      <c r="R1299">
        <v>138</v>
      </c>
      <c r="S1299">
        <v>7</v>
      </c>
      <c r="T1299">
        <v>23</v>
      </c>
      <c r="U1299">
        <v>162</v>
      </c>
      <c r="V1299">
        <v>192</v>
      </c>
      <c r="W1299">
        <v>44136</v>
      </c>
      <c r="X1299">
        <v>44136</v>
      </c>
      <c r="Y1299">
        <v>53201</v>
      </c>
      <c r="Z1299">
        <v>2.14</v>
      </c>
      <c r="AA1299">
        <f t="shared" si="264"/>
        <v>10012</v>
      </c>
      <c r="AB1299">
        <f t="shared" si="265"/>
        <v>192</v>
      </c>
      <c r="AC1299">
        <f t="shared" si="266"/>
        <v>6159</v>
      </c>
      <c r="AD1299">
        <f t="shared" si="267"/>
        <v>0.6151618058330004</v>
      </c>
      <c r="AE1299">
        <f t="shared" si="268"/>
        <v>0</v>
      </c>
      <c r="AF1299" t="e">
        <f t="shared" ca="1" si="269"/>
        <v>#N/A</v>
      </c>
      <c r="AG1299" t="e">
        <f t="shared" ca="1" si="270"/>
        <v>#N/A</v>
      </c>
      <c r="AH1299" t="e">
        <f t="shared" ca="1" si="271"/>
        <v>#N/A</v>
      </c>
      <c r="AI1299" t="e">
        <f t="shared" ca="1" si="260"/>
        <v>#N/A</v>
      </c>
      <c r="AJ1299">
        <f t="shared" si="261"/>
        <v>9.988014382740711E-5</v>
      </c>
      <c r="AK1299">
        <f t="shared" si="262"/>
        <v>0</v>
      </c>
      <c r="AL1299" t="e">
        <f t="shared" ca="1" si="272"/>
        <v>#N/A</v>
      </c>
      <c r="AM1299" t="b">
        <f t="shared" si="263"/>
        <v>0</v>
      </c>
    </row>
    <row r="1300" spans="1:39" x14ac:dyDescent="0.3">
      <c r="A1300" t="s">
        <v>37</v>
      </c>
      <c r="B1300" t="s">
        <v>38</v>
      </c>
      <c r="C1300" t="s">
        <v>39</v>
      </c>
      <c r="D1300" t="s">
        <v>87</v>
      </c>
      <c r="E1300" t="s">
        <v>393</v>
      </c>
      <c r="F1300" s="13" t="str">
        <f>_xlfn.CONCAT(wiz_6[[#This Row],[OCTY......]],",",wiz_6[[#This Row],[OS]])</f>
        <v>COLUMBUS  ,OH</v>
      </c>
      <c r="G1300" t="s">
        <v>40</v>
      </c>
      <c r="H1300" t="s">
        <v>320</v>
      </c>
      <c r="I1300" s="13" t="str">
        <f>_xlfn.CONCAT(wiz_6[[#This Row],[DCTY......]], ",",wiz_6[[#This Row],[DS]])</f>
        <v>MC CALLA  ,AL</v>
      </c>
      <c r="J1300" t="str">
        <f>TRIM(CONCATENATE(wiz_6[[#This Row],[SHIPPER..................]],wiz_6[[#This Row],[ZIP2..]],wiz_6[[#This Row],[ZIP3..]]))</f>
        <v>b: C H ROBINSON | 4320135111</v>
      </c>
      <c r="K1300">
        <v>1</v>
      </c>
      <c r="L1300">
        <v>1.33</v>
      </c>
      <c r="M1300">
        <v>0.28000000000000003</v>
      </c>
      <c r="N1300">
        <v>589</v>
      </c>
      <c r="O1300">
        <v>1.67</v>
      </c>
      <c r="P1300">
        <v>89</v>
      </c>
      <c r="Q1300">
        <v>0.3</v>
      </c>
      <c r="R1300">
        <v>-41</v>
      </c>
      <c r="S1300">
        <v>-92</v>
      </c>
      <c r="T1300">
        <v>-135</v>
      </c>
      <c r="U1300">
        <v>-317</v>
      </c>
      <c r="V1300">
        <v>-544</v>
      </c>
      <c r="W1300">
        <v>45338</v>
      </c>
      <c r="X1300">
        <v>43201</v>
      </c>
      <c r="Y1300">
        <v>35111</v>
      </c>
      <c r="Z1300">
        <v>1.39</v>
      </c>
      <c r="AA1300">
        <f t="shared" si="264"/>
        <v>10012</v>
      </c>
      <c r="AB1300">
        <f t="shared" si="265"/>
        <v>-544</v>
      </c>
      <c r="AC1300">
        <f t="shared" si="266"/>
        <v>6159</v>
      </c>
      <c r="AD1300">
        <f t="shared" si="267"/>
        <v>0.6151618058330004</v>
      </c>
      <c r="AE1300">
        <f t="shared" si="268"/>
        <v>0</v>
      </c>
      <c r="AF1300" t="e">
        <f t="shared" ca="1" si="269"/>
        <v>#N/A</v>
      </c>
      <c r="AG1300" t="e">
        <f t="shared" ca="1" si="270"/>
        <v>#N/A</v>
      </c>
      <c r="AH1300" t="e">
        <f t="shared" ca="1" si="271"/>
        <v>#N/A</v>
      </c>
      <c r="AI1300" t="e">
        <f t="shared" ca="1" si="260"/>
        <v>#N/A</v>
      </c>
      <c r="AJ1300">
        <f t="shared" si="261"/>
        <v>9.988014382740711E-5</v>
      </c>
      <c r="AK1300">
        <f t="shared" si="262"/>
        <v>0</v>
      </c>
      <c r="AL1300" t="e">
        <f t="shared" ca="1" si="272"/>
        <v>#N/A</v>
      </c>
      <c r="AM1300" t="b">
        <f t="shared" si="263"/>
        <v>0</v>
      </c>
    </row>
    <row r="1301" spans="1:39" x14ac:dyDescent="0.3">
      <c r="A1301" t="s">
        <v>432</v>
      </c>
      <c r="B1301" t="s">
        <v>433</v>
      </c>
      <c r="C1301" t="s">
        <v>39</v>
      </c>
      <c r="D1301" t="s">
        <v>87</v>
      </c>
      <c r="E1301" t="s">
        <v>233</v>
      </c>
      <c r="F1301" s="13" t="str">
        <f>_xlfn.CONCAT(wiz_6[[#This Row],[OCTY......]],",",wiz_6[[#This Row],[OS]])</f>
        <v>GROVE CITY,OH</v>
      </c>
      <c r="G1301" t="s">
        <v>40</v>
      </c>
      <c r="H1301" t="s">
        <v>52</v>
      </c>
      <c r="I1301" s="13" t="str">
        <f>_xlfn.CONCAT(wiz_6[[#This Row],[DCTY......]], ",",wiz_6[[#This Row],[DS]])</f>
        <v>TRUSSVILLE,AL</v>
      </c>
      <c r="J1301" t="str">
        <f>TRIM(CONCATENATE(wiz_6[[#This Row],[SHIPPER..................]],wiz_6[[#This Row],[ZIP2..]],wiz_6[[#This Row],[ZIP3..]]))</f>
        <v>b: UBER FREIGHT LLC | 4312335173</v>
      </c>
      <c r="K1301">
        <v>1</v>
      </c>
      <c r="L1301">
        <v>1.28</v>
      </c>
      <c r="M1301">
        <v>0.27</v>
      </c>
      <c r="N1301">
        <v>579</v>
      </c>
      <c r="O1301">
        <v>0.77</v>
      </c>
      <c r="P1301">
        <v>0</v>
      </c>
      <c r="Q1301">
        <v>0.25</v>
      </c>
      <c r="R1301">
        <v>-35</v>
      </c>
      <c r="S1301">
        <v>23</v>
      </c>
      <c r="T1301">
        <v>79</v>
      </c>
      <c r="U1301">
        <v>-323</v>
      </c>
      <c r="V1301">
        <v>-221</v>
      </c>
      <c r="W1301">
        <v>43123</v>
      </c>
      <c r="X1301">
        <v>43123</v>
      </c>
      <c r="Y1301">
        <v>35173</v>
      </c>
      <c r="Z1301">
        <v>1.33</v>
      </c>
      <c r="AA1301">
        <f t="shared" si="264"/>
        <v>10012</v>
      </c>
      <c r="AB1301">
        <f t="shared" si="265"/>
        <v>-221</v>
      </c>
      <c r="AC1301">
        <f t="shared" si="266"/>
        <v>6159</v>
      </c>
      <c r="AD1301">
        <f t="shared" si="267"/>
        <v>0.6151618058330004</v>
      </c>
      <c r="AE1301">
        <f t="shared" si="268"/>
        <v>0</v>
      </c>
      <c r="AF1301" t="e">
        <f t="shared" ca="1" si="269"/>
        <v>#N/A</v>
      </c>
      <c r="AG1301" t="e">
        <f t="shared" ca="1" si="270"/>
        <v>#N/A</v>
      </c>
      <c r="AH1301" t="e">
        <f t="shared" ca="1" si="271"/>
        <v>#N/A</v>
      </c>
      <c r="AI1301" t="e">
        <f t="shared" ca="1" si="260"/>
        <v>#N/A</v>
      </c>
      <c r="AJ1301">
        <f t="shared" si="261"/>
        <v>9.988014382740711E-5</v>
      </c>
      <c r="AK1301">
        <f t="shared" si="262"/>
        <v>0</v>
      </c>
      <c r="AL1301" t="e">
        <f t="shared" ca="1" si="272"/>
        <v>#N/A</v>
      </c>
      <c r="AM1301" t="b">
        <f t="shared" si="263"/>
        <v>0</v>
      </c>
    </row>
    <row r="1302" spans="1:39" x14ac:dyDescent="0.3">
      <c r="A1302" t="s">
        <v>37</v>
      </c>
      <c r="B1302" t="s">
        <v>38</v>
      </c>
      <c r="C1302" t="s">
        <v>39</v>
      </c>
      <c r="D1302" t="s">
        <v>87</v>
      </c>
      <c r="E1302" t="s">
        <v>393</v>
      </c>
      <c r="F1302" s="13" t="str">
        <f>_xlfn.CONCAT(wiz_6[[#This Row],[OCTY......]],",",wiz_6[[#This Row],[OS]])</f>
        <v>COLUMBUS  ,OH</v>
      </c>
      <c r="G1302" t="s">
        <v>40</v>
      </c>
      <c r="H1302" t="s">
        <v>522</v>
      </c>
      <c r="I1302" s="13" t="str">
        <f>_xlfn.CONCAT(wiz_6[[#This Row],[DCTY......]], ",",wiz_6[[#This Row],[DS]])</f>
        <v>DECATUR   ,AL</v>
      </c>
      <c r="J1302" t="str">
        <f>TRIM(CONCATENATE(wiz_6[[#This Row],[SHIPPER..................]],wiz_6[[#This Row],[ZIP2..]],wiz_6[[#This Row],[ZIP3..]]))</f>
        <v>b: C H ROBINSON | 4320135601</v>
      </c>
      <c r="K1302">
        <v>1</v>
      </c>
      <c r="L1302">
        <v>1.52</v>
      </c>
      <c r="M1302">
        <v>0.27</v>
      </c>
      <c r="N1302">
        <v>503</v>
      </c>
      <c r="O1302">
        <v>1.05</v>
      </c>
      <c r="P1302">
        <v>13</v>
      </c>
      <c r="Q1302">
        <v>0.25</v>
      </c>
      <c r="R1302">
        <v>-30</v>
      </c>
      <c r="S1302">
        <v>-92</v>
      </c>
      <c r="T1302">
        <v>-1</v>
      </c>
      <c r="U1302">
        <v>-18</v>
      </c>
      <c r="V1302">
        <v>-111</v>
      </c>
      <c r="W1302">
        <v>43137</v>
      </c>
      <c r="X1302">
        <v>43201</v>
      </c>
      <c r="Y1302">
        <v>35601</v>
      </c>
      <c r="Z1302">
        <v>1.57</v>
      </c>
      <c r="AA1302">
        <f t="shared" si="264"/>
        <v>10012</v>
      </c>
      <c r="AB1302">
        <f t="shared" si="265"/>
        <v>-111</v>
      </c>
      <c r="AC1302">
        <f t="shared" si="266"/>
        <v>6159</v>
      </c>
      <c r="AD1302">
        <f t="shared" si="267"/>
        <v>0.6151618058330004</v>
      </c>
      <c r="AE1302">
        <f t="shared" si="268"/>
        <v>0</v>
      </c>
      <c r="AF1302" t="e">
        <f t="shared" ca="1" si="269"/>
        <v>#N/A</v>
      </c>
      <c r="AG1302" t="e">
        <f t="shared" ca="1" si="270"/>
        <v>#N/A</v>
      </c>
      <c r="AH1302" t="e">
        <f t="shared" ca="1" si="271"/>
        <v>#N/A</v>
      </c>
      <c r="AI1302" t="e">
        <f t="shared" ca="1" si="260"/>
        <v>#N/A</v>
      </c>
      <c r="AJ1302">
        <f t="shared" si="261"/>
        <v>9.988014382740711E-5</v>
      </c>
      <c r="AK1302">
        <f t="shared" si="262"/>
        <v>0</v>
      </c>
      <c r="AL1302" t="e">
        <f t="shared" ca="1" si="272"/>
        <v>#N/A</v>
      </c>
      <c r="AM1302" t="b">
        <f t="shared" si="263"/>
        <v>0</v>
      </c>
    </row>
    <row r="1303" spans="1:39" x14ac:dyDescent="0.3">
      <c r="A1303" t="s">
        <v>156</v>
      </c>
      <c r="B1303" t="s">
        <v>157</v>
      </c>
      <c r="C1303" t="s">
        <v>39</v>
      </c>
      <c r="D1303" t="s">
        <v>87</v>
      </c>
      <c r="E1303" t="s">
        <v>545</v>
      </c>
      <c r="F1303" s="13" t="str">
        <f>_xlfn.CONCAT(wiz_6[[#This Row],[OCTY......]],",",wiz_6[[#This Row],[OS]])</f>
        <v>LANCASTER ,OH</v>
      </c>
      <c r="G1303" t="s">
        <v>146</v>
      </c>
      <c r="H1303" t="s">
        <v>1101</v>
      </c>
      <c r="I1303" s="13" t="str">
        <f>_xlfn.CONCAT(wiz_6[[#This Row],[DCTY......]], ",",wiz_6[[#This Row],[DS]])</f>
        <v>ROGERS    ,AR</v>
      </c>
      <c r="J1303" t="str">
        <f>TRIM(CONCATENATE(wiz_6[[#This Row],[SHIPPER..................]],wiz_6[[#This Row],[ZIP2..]],wiz_6[[#This Row],[ZIP3..]]))</f>
        <v>VISUAL PAK CO | 4313072756</v>
      </c>
      <c r="K1303">
        <v>1</v>
      </c>
      <c r="L1303">
        <v>1.36</v>
      </c>
      <c r="M1303">
        <v>0.27</v>
      </c>
      <c r="N1303">
        <v>797</v>
      </c>
      <c r="O1303">
        <v>1.75</v>
      </c>
      <c r="P1303">
        <v>20</v>
      </c>
      <c r="Q1303">
        <v>0.25</v>
      </c>
      <c r="R1303">
        <v>-48</v>
      </c>
      <c r="S1303">
        <v>-2</v>
      </c>
      <c r="T1303">
        <v>12</v>
      </c>
      <c r="U1303">
        <v>-398</v>
      </c>
      <c r="V1303">
        <v>-388</v>
      </c>
      <c r="W1303">
        <v>43125</v>
      </c>
      <c r="X1303">
        <v>43130</v>
      </c>
      <c r="Y1303">
        <v>72756</v>
      </c>
      <c r="Z1303">
        <v>1.41</v>
      </c>
      <c r="AA1303">
        <f t="shared" si="264"/>
        <v>10012</v>
      </c>
      <c r="AB1303">
        <f t="shared" si="265"/>
        <v>-388</v>
      </c>
      <c r="AC1303">
        <f t="shared" si="266"/>
        <v>6159</v>
      </c>
      <c r="AD1303">
        <f t="shared" si="267"/>
        <v>0.6151618058330004</v>
      </c>
      <c r="AE1303">
        <f t="shared" si="268"/>
        <v>0</v>
      </c>
      <c r="AF1303" t="e">
        <f t="shared" ca="1" si="269"/>
        <v>#N/A</v>
      </c>
      <c r="AG1303" t="e">
        <f t="shared" ca="1" si="270"/>
        <v>#N/A</v>
      </c>
      <c r="AH1303" t="e">
        <f t="shared" ca="1" si="271"/>
        <v>#N/A</v>
      </c>
      <c r="AI1303" t="e">
        <f t="shared" ca="1" si="260"/>
        <v>#N/A</v>
      </c>
      <c r="AJ1303">
        <f t="shared" si="261"/>
        <v>9.988014382740711E-5</v>
      </c>
      <c r="AK1303">
        <f t="shared" si="262"/>
        <v>0</v>
      </c>
      <c r="AL1303" t="e">
        <f t="shared" ca="1" si="272"/>
        <v>#N/A</v>
      </c>
      <c r="AM1303" t="b">
        <f t="shared" si="263"/>
        <v>0</v>
      </c>
    </row>
    <row r="1304" spans="1:39" x14ac:dyDescent="0.3">
      <c r="A1304" t="s">
        <v>217</v>
      </c>
      <c r="B1304" t="s">
        <v>218</v>
      </c>
      <c r="C1304" t="s">
        <v>39</v>
      </c>
      <c r="D1304" t="s">
        <v>87</v>
      </c>
      <c r="E1304" t="s">
        <v>470</v>
      </c>
      <c r="F1304" s="13" t="str">
        <f>_xlfn.CONCAT(wiz_6[[#This Row],[OCTY......]],",",wiz_6[[#This Row],[OS]])</f>
        <v>HEBRON    ,OH</v>
      </c>
      <c r="G1304" t="s">
        <v>220</v>
      </c>
      <c r="H1304" t="s">
        <v>1407</v>
      </c>
      <c r="I1304" s="13" t="str">
        <f>_xlfn.CONCAT(wiz_6[[#This Row],[DCTY......]], ",",wiz_6[[#This Row],[DS]])</f>
        <v>BOCA RATON,FL</v>
      </c>
      <c r="J1304" t="str">
        <f>TRIM(CONCATENATE(wiz_6[[#This Row],[SHIPPER..................]],wiz_6[[#This Row],[ZIP2..]],wiz_6[[#This Row],[ZIP3..]]))</f>
        <v>OWENS CORNING SALES | 4302533427</v>
      </c>
      <c r="K1304">
        <v>1</v>
      </c>
      <c r="L1304">
        <v>2.5499999999999998</v>
      </c>
      <c r="M1304">
        <v>0.18</v>
      </c>
      <c r="N1304">
        <v>1082</v>
      </c>
      <c r="O1304">
        <v>2.25</v>
      </c>
      <c r="P1304">
        <v>112</v>
      </c>
      <c r="Q1304">
        <v>0.35</v>
      </c>
      <c r="R1304">
        <v>68</v>
      </c>
      <c r="S1304">
        <v>-91</v>
      </c>
      <c r="T1304">
        <v>-76</v>
      </c>
      <c r="U1304">
        <v>373</v>
      </c>
      <c r="V1304">
        <v>206</v>
      </c>
      <c r="W1304">
        <v>45839</v>
      </c>
      <c r="X1304">
        <v>43025</v>
      </c>
      <c r="Y1304">
        <v>33427</v>
      </c>
      <c r="Z1304">
        <v>2.5099999999999998</v>
      </c>
      <c r="AA1304">
        <f t="shared" si="264"/>
        <v>10012</v>
      </c>
      <c r="AB1304">
        <f t="shared" si="265"/>
        <v>206</v>
      </c>
      <c r="AC1304">
        <f t="shared" si="266"/>
        <v>6159</v>
      </c>
      <c r="AD1304">
        <f t="shared" si="267"/>
        <v>0.6151618058330004</v>
      </c>
      <c r="AE1304">
        <f t="shared" si="268"/>
        <v>0</v>
      </c>
      <c r="AF1304" t="e">
        <f t="shared" ca="1" si="269"/>
        <v>#N/A</v>
      </c>
      <c r="AG1304" t="e">
        <f t="shared" ca="1" si="270"/>
        <v>#N/A</v>
      </c>
      <c r="AH1304" t="e">
        <f t="shared" ca="1" si="271"/>
        <v>#N/A</v>
      </c>
      <c r="AI1304" t="e">
        <f t="shared" ca="1" si="260"/>
        <v>#N/A</v>
      </c>
      <c r="AJ1304">
        <f t="shared" si="261"/>
        <v>9.988014382740711E-5</v>
      </c>
      <c r="AK1304">
        <f t="shared" si="262"/>
        <v>0</v>
      </c>
      <c r="AL1304" t="e">
        <f t="shared" ca="1" si="272"/>
        <v>#N/A</v>
      </c>
      <c r="AM1304" t="b">
        <f t="shared" si="263"/>
        <v>0</v>
      </c>
    </row>
    <row r="1305" spans="1:39" x14ac:dyDescent="0.3">
      <c r="A1305" t="s">
        <v>217</v>
      </c>
      <c r="B1305" t="s">
        <v>218</v>
      </c>
      <c r="C1305" t="s">
        <v>39</v>
      </c>
      <c r="D1305" t="s">
        <v>87</v>
      </c>
      <c r="E1305" t="s">
        <v>470</v>
      </c>
      <c r="F1305" s="13" t="str">
        <f>_xlfn.CONCAT(wiz_6[[#This Row],[OCTY......]],",",wiz_6[[#This Row],[OS]])</f>
        <v>HEBRON    ,OH</v>
      </c>
      <c r="G1305" t="s">
        <v>220</v>
      </c>
      <c r="H1305" t="s">
        <v>364</v>
      </c>
      <c r="I1305" s="13" t="str">
        <f>_xlfn.CONCAT(wiz_6[[#This Row],[DCTY......]], ",",wiz_6[[#This Row],[DS]])</f>
        <v>ORLANDO   ,FL</v>
      </c>
      <c r="J1305" t="str">
        <f>TRIM(CONCATENATE(wiz_6[[#This Row],[SHIPPER..................]],wiz_6[[#This Row],[ZIP2..]],wiz_6[[#This Row],[ZIP3..]]))</f>
        <v>OWENS CORNING SALES | 4302532801</v>
      </c>
      <c r="K1305">
        <v>1</v>
      </c>
      <c r="L1305">
        <v>2.48</v>
      </c>
      <c r="M1305">
        <v>0.18</v>
      </c>
      <c r="N1305">
        <v>913</v>
      </c>
      <c r="O1305">
        <v>1.5</v>
      </c>
      <c r="P1305">
        <v>370</v>
      </c>
      <c r="Q1305">
        <v>0.6</v>
      </c>
      <c r="R1305">
        <v>207</v>
      </c>
      <c r="S1305">
        <v>-91</v>
      </c>
      <c r="T1305">
        <v>74</v>
      </c>
      <c r="U1305">
        <v>89</v>
      </c>
      <c r="V1305">
        <v>72</v>
      </c>
      <c r="W1305">
        <v>17601</v>
      </c>
      <c r="X1305">
        <v>43025</v>
      </c>
      <c r="Y1305">
        <v>32801</v>
      </c>
      <c r="Z1305">
        <v>2.44</v>
      </c>
      <c r="AA1305">
        <f t="shared" si="264"/>
        <v>10012</v>
      </c>
      <c r="AB1305">
        <f t="shared" si="265"/>
        <v>72</v>
      </c>
      <c r="AC1305">
        <f t="shared" si="266"/>
        <v>6159</v>
      </c>
      <c r="AD1305">
        <f t="shared" si="267"/>
        <v>0.6151618058330004</v>
      </c>
      <c r="AE1305">
        <f t="shared" si="268"/>
        <v>0</v>
      </c>
      <c r="AF1305" t="e">
        <f t="shared" ca="1" si="269"/>
        <v>#N/A</v>
      </c>
      <c r="AG1305" t="e">
        <f t="shared" ca="1" si="270"/>
        <v>#N/A</v>
      </c>
      <c r="AH1305" t="e">
        <f t="shared" ca="1" si="271"/>
        <v>#N/A</v>
      </c>
      <c r="AI1305" t="e">
        <f t="shared" ca="1" si="260"/>
        <v>#N/A</v>
      </c>
      <c r="AJ1305">
        <f t="shared" si="261"/>
        <v>9.988014382740711E-5</v>
      </c>
      <c r="AK1305">
        <f t="shared" si="262"/>
        <v>0</v>
      </c>
      <c r="AL1305" t="e">
        <f t="shared" ca="1" si="272"/>
        <v>#N/A</v>
      </c>
      <c r="AM1305" t="b">
        <f t="shared" si="263"/>
        <v>0</v>
      </c>
    </row>
    <row r="1306" spans="1:39" x14ac:dyDescent="0.3">
      <c r="A1306" t="s">
        <v>217</v>
      </c>
      <c r="B1306" t="s">
        <v>218</v>
      </c>
      <c r="C1306" t="s">
        <v>39</v>
      </c>
      <c r="D1306" t="s">
        <v>87</v>
      </c>
      <c r="E1306" t="s">
        <v>470</v>
      </c>
      <c r="F1306" s="13" t="str">
        <f>_xlfn.CONCAT(wiz_6[[#This Row],[OCTY......]],",",wiz_6[[#This Row],[OS]])</f>
        <v>HEBRON    ,OH</v>
      </c>
      <c r="G1306" t="s">
        <v>220</v>
      </c>
      <c r="H1306" t="s">
        <v>367</v>
      </c>
      <c r="I1306" s="13" t="str">
        <f>_xlfn.CONCAT(wiz_6[[#This Row],[DCTY......]], ",",wiz_6[[#This Row],[DS]])</f>
        <v>TAMPA     ,FL</v>
      </c>
      <c r="J1306" t="str">
        <f>TRIM(CONCATENATE(wiz_6[[#This Row],[SHIPPER..................]],wiz_6[[#This Row],[ZIP2..]],wiz_6[[#This Row],[ZIP3..]]))</f>
        <v>OWENS CORNING SALES | 4302533601</v>
      </c>
      <c r="K1306">
        <v>1</v>
      </c>
      <c r="L1306">
        <v>2.48</v>
      </c>
      <c r="M1306">
        <v>0.18</v>
      </c>
      <c r="N1306">
        <v>968</v>
      </c>
      <c r="O1306">
        <v>1.89</v>
      </c>
      <c r="P1306">
        <v>29</v>
      </c>
      <c r="Q1306">
        <v>0.25</v>
      </c>
      <c r="R1306">
        <v>70</v>
      </c>
      <c r="S1306">
        <v>-91</v>
      </c>
      <c r="T1306">
        <v>-3</v>
      </c>
      <c r="U1306">
        <v>297</v>
      </c>
      <c r="V1306">
        <v>203</v>
      </c>
      <c r="W1306">
        <v>43125</v>
      </c>
      <c r="X1306">
        <v>43025</v>
      </c>
      <c r="Y1306">
        <v>33601</v>
      </c>
      <c r="Z1306">
        <v>2.44</v>
      </c>
      <c r="AA1306">
        <f t="shared" si="264"/>
        <v>10012</v>
      </c>
      <c r="AB1306">
        <f t="shared" si="265"/>
        <v>203</v>
      </c>
      <c r="AC1306">
        <f t="shared" si="266"/>
        <v>6159</v>
      </c>
      <c r="AD1306">
        <f t="shared" si="267"/>
        <v>0.6151618058330004</v>
      </c>
      <c r="AE1306">
        <f t="shared" si="268"/>
        <v>0</v>
      </c>
      <c r="AF1306" t="e">
        <f t="shared" ca="1" si="269"/>
        <v>#N/A</v>
      </c>
      <c r="AG1306" t="e">
        <f t="shared" ca="1" si="270"/>
        <v>#N/A</v>
      </c>
      <c r="AH1306" t="e">
        <f t="shared" ca="1" si="271"/>
        <v>#N/A</v>
      </c>
      <c r="AI1306" t="e">
        <f t="shared" ca="1" si="260"/>
        <v>#N/A</v>
      </c>
      <c r="AJ1306">
        <f t="shared" si="261"/>
        <v>9.988014382740711E-5</v>
      </c>
      <c r="AK1306">
        <f t="shared" si="262"/>
        <v>0</v>
      </c>
      <c r="AL1306" t="e">
        <f t="shared" ca="1" si="272"/>
        <v>#N/A</v>
      </c>
      <c r="AM1306" t="b">
        <f t="shared" si="263"/>
        <v>0</v>
      </c>
    </row>
    <row r="1307" spans="1:39" x14ac:dyDescent="0.3">
      <c r="A1307" t="s">
        <v>37</v>
      </c>
      <c r="B1307" t="s">
        <v>38</v>
      </c>
      <c r="C1307" t="s">
        <v>39</v>
      </c>
      <c r="D1307" t="s">
        <v>87</v>
      </c>
      <c r="E1307" t="s">
        <v>545</v>
      </c>
      <c r="F1307" s="13" t="str">
        <f>_xlfn.CONCAT(wiz_6[[#This Row],[OCTY......]],",",wiz_6[[#This Row],[OS]])</f>
        <v>LANCASTER ,OH</v>
      </c>
      <c r="G1307" t="s">
        <v>50</v>
      </c>
      <c r="H1307" t="s">
        <v>447</v>
      </c>
      <c r="I1307" s="13" t="str">
        <f>_xlfn.CONCAT(wiz_6[[#This Row],[DCTY......]], ",",wiz_6[[#This Row],[DS]])</f>
        <v>COVINGTON ,GA</v>
      </c>
      <c r="J1307" t="str">
        <f>TRIM(CONCATENATE(wiz_6[[#This Row],[SHIPPER..................]],wiz_6[[#This Row],[ZIP2..]],wiz_6[[#This Row],[ZIP3..]]))</f>
        <v>b: C H ROBINSON | 4313030209</v>
      </c>
      <c r="K1307">
        <v>1</v>
      </c>
      <c r="L1307">
        <v>0.68</v>
      </c>
      <c r="M1307">
        <v>0.27</v>
      </c>
      <c r="N1307">
        <v>630</v>
      </c>
      <c r="O1307">
        <v>1.21</v>
      </c>
      <c r="P1307">
        <v>29</v>
      </c>
      <c r="Q1307">
        <v>0.25</v>
      </c>
      <c r="R1307">
        <v>-38</v>
      </c>
      <c r="S1307">
        <v>-13</v>
      </c>
      <c r="T1307">
        <v>1</v>
      </c>
      <c r="U1307">
        <v>-604</v>
      </c>
      <c r="V1307">
        <v>-616</v>
      </c>
      <c r="W1307">
        <v>43055</v>
      </c>
      <c r="X1307">
        <v>43130</v>
      </c>
      <c r="Y1307">
        <v>30209</v>
      </c>
      <c r="Z1307">
        <v>0.73</v>
      </c>
      <c r="AA1307">
        <f t="shared" si="264"/>
        <v>10012</v>
      </c>
      <c r="AB1307">
        <f t="shared" si="265"/>
        <v>-616</v>
      </c>
      <c r="AC1307">
        <f t="shared" si="266"/>
        <v>6159</v>
      </c>
      <c r="AD1307">
        <f t="shared" si="267"/>
        <v>0.6151618058330004</v>
      </c>
      <c r="AE1307">
        <f t="shared" si="268"/>
        <v>0</v>
      </c>
      <c r="AF1307" t="e">
        <f t="shared" ca="1" si="269"/>
        <v>#N/A</v>
      </c>
      <c r="AG1307" t="e">
        <f t="shared" ca="1" si="270"/>
        <v>#N/A</v>
      </c>
      <c r="AH1307" t="e">
        <f t="shared" ca="1" si="271"/>
        <v>#N/A</v>
      </c>
      <c r="AI1307" t="e">
        <f t="shared" ca="1" si="260"/>
        <v>#N/A</v>
      </c>
      <c r="AJ1307">
        <f t="shared" si="261"/>
        <v>9.988014382740711E-5</v>
      </c>
      <c r="AK1307">
        <f t="shared" si="262"/>
        <v>0</v>
      </c>
      <c r="AL1307" t="e">
        <f t="shared" ca="1" si="272"/>
        <v>#N/A</v>
      </c>
      <c r="AM1307" t="b">
        <f t="shared" si="263"/>
        <v>0</v>
      </c>
    </row>
    <row r="1308" spans="1:39" x14ac:dyDescent="0.3">
      <c r="A1308" t="s">
        <v>210</v>
      </c>
      <c r="B1308" t="s">
        <v>211</v>
      </c>
      <c r="C1308" t="s">
        <v>39</v>
      </c>
      <c r="D1308" t="s">
        <v>87</v>
      </c>
      <c r="E1308" t="s">
        <v>393</v>
      </c>
      <c r="F1308" s="13" t="str">
        <f>_xlfn.CONCAT(wiz_6[[#This Row],[OCTY......]],",",wiz_6[[#This Row],[OS]])</f>
        <v>COLUMBUS  ,OH</v>
      </c>
      <c r="G1308" t="s">
        <v>50</v>
      </c>
      <c r="H1308" t="s">
        <v>538</v>
      </c>
      <c r="I1308" s="13" t="str">
        <f>_xlfn.CONCAT(wiz_6[[#This Row],[DCTY......]], ",",wiz_6[[#This Row],[DS]])</f>
        <v>PEACHTREE ,GA</v>
      </c>
      <c r="J1308" t="str">
        <f>TRIM(CONCATENATE(wiz_6[[#This Row],[SHIPPER..................]],wiz_6[[#This Row],[ZIP2..]],wiz_6[[#This Row],[ZIP3..]]))</f>
        <v>b: ECHO GLOBAL LOGIST| 4320130269</v>
      </c>
      <c r="K1308">
        <v>1</v>
      </c>
      <c r="L1308">
        <v>1.21</v>
      </c>
      <c r="M1308">
        <v>0.28999999999999998</v>
      </c>
      <c r="N1308">
        <v>600</v>
      </c>
      <c r="O1308">
        <v>1</v>
      </c>
      <c r="P1308">
        <v>109</v>
      </c>
      <c r="Q1308">
        <v>0.35</v>
      </c>
      <c r="R1308">
        <v>-49</v>
      </c>
      <c r="S1308">
        <v>-199</v>
      </c>
      <c r="T1308">
        <v>24</v>
      </c>
      <c r="U1308">
        <v>-264</v>
      </c>
      <c r="V1308">
        <v>-439</v>
      </c>
      <c r="W1308">
        <v>44646</v>
      </c>
      <c r="X1308">
        <v>43201</v>
      </c>
      <c r="Y1308">
        <v>30269</v>
      </c>
      <c r="Z1308">
        <v>1.28</v>
      </c>
      <c r="AA1308">
        <f t="shared" si="264"/>
        <v>10012</v>
      </c>
      <c r="AB1308">
        <f t="shared" si="265"/>
        <v>-439</v>
      </c>
      <c r="AC1308">
        <f t="shared" si="266"/>
        <v>6159</v>
      </c>
      <c r="AD1308">
        <f t="shared" si="267"/>
        <v>0.6151618058330004</v>
      </c>
      <c r="AE1308">
        <f t="shared" si="268"/>
        <v>0</v>
      </c>
      <c r="AF1308" t="e">
        <f t="shared" ca="1" si="269"/>
        <v>#N/A</v>
      </c>
      <c r="AG1308" t="e">
        <f t="shared" ca="1" si="270"/>
        <v>#N/A</v>
      </c>
      <c r="AH1308" t="e">
        <f t="shared" ca="1" si="271"/>
        <v>#N/A</v>
      </c>
      <c r="AI1308" t="e">
        <f t="shared" ca="1" si="260"/>
        <v>#N/A</v>
      </c>
      <c r="AJ1308">
        <f t="shared" si="261"/>
        <v>9.988014382740711E-5</v>
      </c>
      <c r="AK1308">
        <f t="shared" si="262"/>
        <v>0</v>
      </c>
      <c r="AL1308" t="e">
        <f t="shared" ca="1" si="272"/>
        <v>#N/A</v>
      </c>
      <c r="AM1308" t="b">
        <f t="shared" si="263"/>
        <v>0</v>
      </c>
    </row>
    <row r="1309" spans="1:39" x14ac:dyDescent="0.3">
      <c r="A1309" t="s">
        <v>222</v>
      </c>
      <c r="B1309" t="s">
        <v>218</v>
      </c>
      <c r="C1309" t="s">
        <v>39</v>
      </c>
      <c r="D1309" t="s">
        <v>87</v>
      </c>
      <c r="E1309" t="s">
        <v>470</v>
      </c>
      <c r="F1309" s="13" t="str">
        <f>_xlfn.CONCAT(wiz_6[[#This Row],[OCTY......]],",",wiz_6[[#This Row],[OS]])</f>
        <v>HEBRON    ,OH</v>
      </c>
      <c r="G1309" t="s">
        <v>50</v>
      </c>
      <c r="H1309" t="s">
        <v>223</v>
      </c>
      <c r="I1309" s="13" t="str">
        <f>_xlfn.CONCAT(wiz_6[[#This Row],[DCTY......]], ",",wiz_6[[#This Row],[DS]])</f>
        <v>ATLANTA   ,GA</v>
      </c>
      <c r="J1309" t="str">
        <f>TRIM(CONCATENATE(wiz_6[[#This Row],[SHIPPER..................]],wiz_6[[#This Row],[ZIP2..]],wiz_6[[#This Row],[ZIP3..]]))</f>
        <v>OWENS CORNING FIBERGL| 4302530301</v>
      </c>
      <c r="K1309">
        <v>1</v>
      </c>
      <c r="L1309">
        <v>1.82</v>
      </c>
      <c r="M1309">
        <v>0.18</v>
      </c>
      <c r="N1309">
        <v>560</v>
      </c>
      <c r="O1309">
        <v>0.92</v>
      </c>
      <c r="P1309">
        <v>9</v>
      </c>
      <c r="Q1309">
        <v>0.25</v>
      </c>
      <c r="R1309">
        <v>17</v>
      </c>
      <c r="S1309">
        <v>-78</v>
      </c>
      <c r="T1309">
        <v>43</v>
      </c>
      <c r="U1309">
        <v>5</v>
      </c>
      <c r="V1309">
        <v>-30</v>
      </c>
      <c r="W1309">
        <v>43055</v>
      </c>
      <c r="X1309">
        <v>43025</v>
      </c>
      <c r="Y1309">
        <v>30301</v>
      </c>
      <c r="Z1309">
        <v>1.78</v>
      </c>
      <c r="AA1309">
        <f t="shared" si="264"/>
        <v>10012</v>
      </c>
      <c r="AB1309">
        <f t="shared" si="265"/>
        <v>-30</v>
      </c>
      <c r="AC1309">
        <f t="shared" si="266"/>
        <v>6159</v>
      </c>
      <c r="AD1309">
        <f t="shared" si="267"/>
        <v>0.6151618058330004</v>
      </c>
      <c r="AE1309">
        <f t="shared" si="268"/>
        <v>0</v>
      </c>
      <c r="AF1309" t="e">
        <f t="shared" ca="1" si="269"/>
        <v>#N/A</v>
      </c>
      <c r="AG1309" t="e">
        <f t="shared" ca="1" si="270"/>
        <v>#N/A</v>
      </c>
      <c r="AH1309" t="e">
        <f t="shared" ca="1" si="271"/>
        <v>#N/A</v>
      </c>
      <c r="AI1309" t="e">
        <f t="shared" ca="1" si="260"/>
        <v>#N/A</v>
      </c>
      <c r="AJ1309">
        <f t="shared" si="261"/>
        <v>9.988014382740711E-5</v>
      </c>
      <c r="AK1309">
        <f t="shared" si="262"/>
        <v>0</v>
      </c>
      <c r="AL1309" t="e">
        <f t="shared" ca="1" si="272"/>
        <v>#N/A</v>
      </c>
      <c r="AM1309" t="b">
        <f t="shared" si="263"/>
        <v>0</v>
      </c>
    </row>
    <row r="1310" spans="1:39" x14ac:dyDescent="0.3">
      <c r="A1310" t="s">
        <v>222</v>
      </c>
      <c r="B1310" t="s">
        <v>218</v>
      </c>
      <c r="C1310" t="s">
        <v>39</v>
      </c>
      <c r="D1310" t="s">
        <v>87</v>
      </c>
      <c r="E1310" t="s">
        <v>470</v>
      </c>
      <c r="F1310" s="13" t="str">
        <f>_xlfn.CONCAT(wiz_6[[#This Row],[OCTY......]],",",wiz_6[[#This Row],[OS]])</f>
        <v>HEBRON    ,OH</v>
      </c>
      <c r="G1310" t="s">
        <v>50</v>
      </c>
      <c r="H1310" t="s">
        <v>522</v>
      </c>
      <c r="I1310" s="13" t="str">
        <f>_xlfn.CONCAT(wiz_6[[#This Row],[DCTY......]], ",",wiz_6[[#This Row],[DS]])</f>
        <v>DECATUR   ,GA</v>
      </c>
      <c r="J1310" t="str">
        <f>TRIM(CONCATENATE(wiz_6[[#This Row],[SHIPPER..................]],wiz_6[[#This Row],[ZIP2..]],wiz_6[[#This Row],[ZIP3..]]))</f>
        <v>OWENS CORNING FIBERGL| 4302530030</v>
      </c>
      <c r="K1310">
        <v>1</v>
      </c>
      <c r="L1310">
        <v>1.82</v>
      </c>
      <c r="M1310">
        <v>0.17</v>
      </c>
      <c r="N1310">
        <v>564</v>
      </c>
      <c r="O1310">
        <v>2.12</v>
      </c>
      <c r="P1310">
        <v>126</v>
      </c>
      <c r="Q1310">
        <v>0.35</v>
      </c>
      <c r="R1310">
        <v>23</v>
      </c>
      <c r="S1310">
        <v>-78</v>
      </c>
      <c r="T1310">
        <v>-241</v>
      </c>
      <c r="U1310">
        <v>-66</v>
      </c>
      <c r="V1310">
        <v>-385</v>
      </c>
      <c r="W1310">
        <v>45889</v>
      </c>
      <c r="X1310">
        <v>43025</v>
      </c>
      <c r="Y1310">
        <v>30030</v>
      </c>
      <c r="Z1310">
        <v>1.77</v>
      </c>
      <c r="AA1310">
        <f t="shared" si="264"/>
        <v>10012</v>
      </c>
      <c r="AB1310">
        <f t="shared" si="265"/>
        <v>-385</v>
      </c>
      <c r="AC1310">
        <f t="shared" si="266"/>
        <v>6159</v>
      </c>
      <c r="AD1310">
        <f t="shared" si="267"/>
        <v>0.6151618058330004</v>
      </c>
      <c r="AE1310">
        <f t="shared" si="268"/>
        <v>0</v>
      </c>
      <c r="AF1310" t="e">
        <f t="shared" ca="1" si="269"/>
        <v>#N/A</v>
      </c>
      <c r="AG1310" t="e">
        <f t="shared" ca="1" si="270"/>
        <v>#N/A</v>
      </c>
      <c r="AH1310" t="e">
        <f t="shared" ca="1" si="271"/>
        <v>#N/A</v>
      </c>
      <c r="AI1310" t="e">
        <f t="shared" ca="1" si="260"/>
        <v>#N/A</v>
      </c>
      <c r="AJ1310">
        <f t="shared" si="261"/>
        <v>9.988014382740711E-5</v>
      </c>
      <c r="AK1310">
        <f t="shared" si="262"/>
        <v>0</v>
      </c>
      <c r="AL1310" t="e">
        <f t="shared" ca="1" si="272"/>
        <v>#N/A</v>
      </c>
      <c r="AM1310" t="b">
        <f t="shared" si="263"/>
        <v>0</v>
      </c>
    </row>
    <row r="1311" spans="1:39" x14ac:dyDescent="0.3">
      <c r="A1311" t="s">
        <v>222</v>
      </c>
      <c r="B1311" t="s">
        <v>218</v>
      </c>
      <c r="C1311" t="s">
        <v>39</v>
      </c>
      <c r="D1311" t="s">
        <v>87</v>
      </c>
      <c r="E1311" t="s">
        <v>470</v>
      </c>
      <c r="F1311" s="13" t="str">
        <f>_xlfn.CONCAT(wiz_6[[#This Row],[OCTY......]],",",wiz_6[[#This Row],[OS]])</f>
        <v>HEBRON    ,OH</v>
      </c>
      <c r="G1311" t="s">
        <v>50</v>
      </c>
      <c r="H1311" t="s">
        <v>1408</v>
      </c>
      <c r="I1311" s="13" t="str">
        <f>_xlfn.CONCAT(wiz_6[[#This Row],[DCTY......]], ",",wiz_6[[#This Row],[DS]])</f>
        <v>DORAVILLE ,GA</v>
      </c>
      <c r="J1311" t="str">
        <f>TRIM(CONCATENATE(wiz_6[[#This Row],[SHIPPER..................]],wiz_6[[#This Row],[ZIP2..]],wiz_6[[#This Row],[ZIP3..]]))</f>
        <v>OWENS CORNING FIBERGL| 4302530003</v>
      </c>
      <c r="K1311">
        <v>2</v>
      </c>
      <c r="L1311">
        <v>1.82</v>
      </c>
      <c r="M1311">
        <v>0.17</v>
      </c>
      <c r="N1311">
        <v>560</v>
      </c>
      <c r="O1311">
        <v>1.49</v>
      </c>
      <c r="P1311">
        <v>30</v>
      </c>
      <c r="Q1311">
        <v>0.25</v>
      </c>
      <c r="R1311">
        <v>22</v>
      </c>
      <c r="S1311">
        <v>-78</v>
      </c>
      <c r="T1311">
        <v>-92</v>
      </c>
      <c r="U1311">
        <v>0</v>
      </c>
      <c r="V1311">
        <v>-170</v>
      </c>
      <c r="W1311">
        <v>43137</v>
      </c>
      <c r="X1311">
        <v>43025</v>
      </c>
      <c r="Y1311">
        <v>30003</v>
      </c>
      <c r="Z1311">
        <v>1.77</v>
      </c>
      <c r="AA1311">
        <f t="shared" si="264"/>
        <v>10012</v>
      </c>
      <c r="AB1311">
        <f t="shared" si="265"/>
        <v>-340</v>
      </c>
      <c r="AC1311">
        <f t="shared" si="266"/>
        <v>6159</v>
      </c>
      <c r="AD1311">
        <f t="shared" si="267"/>
        <v>0.6151618058330004</v>
      </c>
      <c r="AE1311">
        <f t="shared" si="268"/>
        <v>0</v>
      </c>
      <c r="AF1311" t="e">
        <f t="shared" ca="1" si="269"/>
        <v>#N/A</v>
      </c>
      <c r="AG1311" t="e">
        <f t="shared" ca="1" si="270"/>
        <v>#N/A</v>
      </c>
      <c r="AH1311" t="e">
        <f t="shared" ca="1" si="271"/>
        <v>#N/A</v>
      </c>
      <c r="AI1311" t="e">
        <f t="shared" ca="1" si="260"/>
        <v>#N/A</v>
      </c>
      <c r="AJ1311">
        <f t="shared" si="261"/>
        <v>1.9976028765481422E-4</v>
      </c>
      <c r="AK1311">
        <f t="shared" si="262"/>
        <v>0</v>
      </c>
      <c r="AL1311" t="e">
        <f t="shared" ca="1" si="272"/>
        <v>#N/A</v>
      </c>
      <c r="AM1311" t="b">
        <f t="shared" si="263"/>
        <v>0</v>
      </c>
    </row>
    <row r="1312" spans="1:39" x14ac:dyDescent="0.3">
      <c r="A1312" t="s">
        <v>222</v>
      </c>
      <c r="B1312" t="s">
        <v>218</v>
      </c>
      <c r="C1312" t="s">
        <v>39</v>
      </c>
      <c r="D1312" t="s">
        <v>87</v>
      </c>
      <c r="E1312" t="s">
        <v>470</v>
      </c>
      <c r="F1312" s="13" t="str">
        <f>_xlfn.CONCAT(wiz_6[[#This Row],[OCTY......]],",",wiz_6[[#This Row],[OS]])</f>
        <v>HEBRON    ,OH</v>
      </c>
      <c r="G1312" t="s">
        <v>50</v>
      </c>
      <c r="H1312" t="s">
        <v>422</v>
      </c>
      <c r="I1312" s="13" t="str">
        <f>_xlfn.CONCAT(wiz_6[[#This Row],[DCTY......]], ",",wiz_6[[#This Row],[DS]])</f>
        <v>NORCROSS  ,GA</v>
      </c>
      <c r="J1312" t="str">
        <f>TRIM(CONCATENATE(wiz_6[[#This Row],[SHIPPER..................]],wiz_6[[#This Row],[ZIP2..]],wiz_6[[#This Row],[ZIP3..]]))</f>
        <v>OWENS CORNING FIBERGL| 4302530003</v>
      </c>
      <c r="K1312">
        <v>1</v>
      </c>
      <c r="L1312">
        <v>1.82</v>
      </c>
      <c r="M1312">
        <v>0.17</v>
      </c>
      <c r="N1312">
        <v>579</v>
      </c>
      <c r="O1312">
        <v>1.08</v>
      </c>
      <c r="P1312">
        <v>0</v>
      </c>
      <c r="Q1312">
        <v>0.25</v>
      </c>
      <c r="R1312">
        <v>-47</v>
      </c>
      <c r="S1312">
        <v>-78</v>
      </c>
      <c r="T1312">
        <v>5</v>
      </c>
      <c r="U1312">
        <v>83</v>
      </c>
      <c r="V1312">
        <v>10</v>
      </c>
      <c r="W1312">
        <v>43025</v>
      </c>
      <c r="X1312">
        <v>43025</v>
      </c>
      <c r="Y1312">
        <v>30003</v>
      </c>
      <c r="Z1312">
        <v>1.77</v>
      </c>
      <c r="AA1312">
        <f t="shared" si="264"/>
        <v>10012</v>
      </c>
      <c r="AB1312">
        <f t="shared" si="265"/>
        <v>10</v>
      </c>
      <c r="AC1312">
        <f t="shared" si="266"/>
        <v>6159</v>
      </c>
      <c r="AD1312">
        <f t="shared" si="267"/>
        <v>0.6151618058330004</v>
      </c>
      <c r="AE1312">
        <f t="shared" si="268"/>
        <v>0</v>
      </c>
      <c r="AF1312" t="e">
        <f t="shared" ca="1" si="269"/>
        <v>#N/A</v>
      </c>
      <c r="AG1312" t="e">
        <f t="shared" ca="1" si="270"/>
        <v>#N/A</v>
      </c>
      <c r="AH1312" t="e">
        <f t="shared" ca="1" si="271"/>
        <v>#N/A</v>
      </c>
      <c r="AI1312" t="e">
        <f t="shared" ca="1" si="260"/>
        <v>#N/A</v>
      </c>
      <c r="AJ1312">
        <f t="shared" si="261"/>
        <v>9.988014382740711E-5</v>
      </c>
      <c r="AK1312">
        <f t="shared" si="262"/>
        <v>0</v>
      </c>
      <c r="AL1312" t="e">
        <f t="shared" ca="1" si="272"/>
        <v>#N/A</v>
      </c>
      <c r="AM1312" t="b">
        <f t="shared" si="263"/>
        <v>0</v>
      </c>
    </row>
    <row r="1313" spans="1:39" x14ac:dyDescent="0.3">
      <c r="A1313" t="s">
        <v>222</v>
      </c>
      <c r="B1313" t="s">
        <v>218</v>
      </c>
      <c r="C1313" t="s">
        <v>39</v>
      </c>
      <c r="D1313" t="s">
        <v>87</v>
      </c>
      <c r="E1313" t="s">
        <v>470</v>
      </c>
      <c r="F1313" s="13" t="str">
        <f>_xlfn.CONCAT(wiz_6[[#This Row],[OCTY......]],",",wiz_6[[#This Row],[OS]])</f>
        <v>HEBRON    ,OH</v>
      </c>
      <c r="G1313" t="s">
        <v>50</v>
      </c>
      <c r="H1313" t="s">
        <v>337</v>
      </c>
      <c r="I1313" s="13" t="str">
        <f>_xlfn.CONCAT(wiz_6[[#This Row],[DCTY......]], ",",wiz_6[[#This Row],[DS]])</f>
        <v>PALMETTO  ,GA</v>
      </c>
      <c r="J1313" t="str">
        <f>TRIM(CONCATENATE(wiz_6[[#This Row],[SHIPPER..................]],wiz_6[[#This Row],[ZIP2..]],wiz_6[[#This Row],[ZIP3..]]))</f>
        <v>OWENS CORNING FIBERGL| 4302530268</v>
      </c>
      <c r="K1313">
        <v>1</v>
      </c>
      <c r="L1313">
        <v>1.78</v>
      </c>
      <c r="M1313">
        <v>0.18</v>
      </c>
      <c r="N1313">
        <v>575</v>
      </c>
      <c r="O1313">
        <v>2.12</v>
      </c>
      <c r="P1313">
        <v>131</v>
      </c>
      <c r="Q1313">
        <v>0.35</v>
      </c>
      <c r="R1313">
        <v>17</v>
      </c>
      <c r="S1313">
        <v>-78</v>
      </c>
      <c r="T1313">
        <v>-241</v>
      </c>
      <c r="U1313">
        <v>-80</v>
      </c>
      <c r="V1313">
        <v>-399</v>
      </c>
      <c r="W1313">
        <v>41056</v>
      </c>
      <c r="X1313">
        <v>43025</v>
      </c>
      <c r="Y1313">
        <v>30268</v>
      </c>
      <c r="Z1313">
        <v>1.74</v>
      </c>
      <c r="AA1313">
        <f t="shared" si="264"/>
        <v>10012</v>
      </c>
      <c r="AB1313">
        <f t="shared" si="265"/>
        <v>-399</v>
      </c>
      <c r="AC1313">
        <f t="shared" si="266"/>
        <v>6159</v>
      </c>
      <c r="AD1313">
        <f t="shared" si="267"/>
        <v>0.6151618058330004</v>
      </c>
      <c r="AE1313">
        <f t="shared" si="268"/>
        <v>0</v>
      </c>
      <c r="AF1313" t="e">
        <f t="shared" ca="1" si="269"/>
        <v>#N/A</v>
      </c>
      <c r="AG1313" t="e">
        <f t="shared" ca="1" si="270"/>
        <v>#N/A</v>
      </c>
      <c r="AH1313" t="e">
        <f t="shared" ca="1" si="271"/>
        <v>#N/A</v>
      </c>
      <c r="AI1313" t="e">
        <f t="shared" ca="1" si="260"/>
        <v>#N/A</v>
      </c>
      <c r="AJ1313">
        <f t="shared" si="261"/>
        <v>9.988014382740711E-5</v>
      </c>
      <c r="AK1313">
        <f t="shared" si="262"/>
        <v>0</v>
      </c>
      <c r="AL1313" t="e">
        <f t="shared" ca="1" si="272"/>
        <v>#N/A</v>
      </c>
      <c r="AM1313" t="b">
        <f t="shared" si="263"/>
        <v>0</v>
      </c>
    </row>
    <row r="1314" spans="1:39" x14ac:dyDescent="0.3">
      <c r="A1314" t="s">
        <v>222</v>
      </c>
      <c r="B1314" t="s">
        <v>218</v>
      </c>
      <c r="C1314" t="s">
        <v>39</v>
      </c>
      <c r="D1314" t="s">
        <v>87</v>
      </c>
      <c r="E1314" t="s">
        <v>689</v>
      </c>
      <c r="F1314" s="13" t="str">
        <f>_xlfn.CONCAT(wiz_6[[#This Row],[OCTY......]],",",wiz_6[[#This Row],[OS]])</f>
        <v>MOUNT VERN,OH</v>
      </c>
      <c r="G1314" t="s">
        <v>50</v>
      </c>
      <c r="H1314" t="s">
        <v>543</v>
      </c>
      <c r="I1314" s="13" t="str">
        <f>_xlfn.CONCAT(wiz_6[[#This Row],[DCTY......]], ",",wiz_6[[#This Row],[DS]])</f>
        <v>SUWANEE   ,GA</v>
      </c>
      <c r="J1314" t="str">
        <f>TRIM(CONCATENATE(wiz_6[[#This Row],[SHIPPER..................]],wiz_6[[#This Row],[ZIP2..]],wiz_6[[#This Row],[ZIP3..]]))</f>
        <v>OWENS CORNING FIBERGL| 4305030174</v>
      </c>
      <c r="K1314">
        <v>1</v>
      </c>
      <c r="L1314">
        <v>1.82</v>
      </c>
      <c r="M1314">
        <v>0.18</v>
      </c>
      <c r="N1314">
        <v>593</v>
      </c>
      <c r="O1314">
        <v>1.88</v>
      </c>
      <c r="P1314">
        <v>116</v>
      </c>
      <c r="Q1314">
        <v>0.35</v>
      </c>
      <c r="R1314">
        <v>18</v>
      </c>
      <c r="S1314">
        <v>-102</v>
      </c>
      <c r="T1314">
        <v>-184</v>
      </c>
      <c r="U1314">
        <v>-20</v>
      </c>
      <c r="V1314">
        <v>-306</v>
      </c>
      <c r="W1314">
        <v>43551</v>
      </c>
      <c r="X1314">
        <v>43050</v>
      </c>
      <c r="Y1314">
        <v>30174</v>
      </c>
      <c r="Z1314">
        <v>1.78</v>
      </c>
      <c r="AA1314">
        <f t="shared" si="264"/>
        <v>10012</v>
      </c>
      <c r="AB1314">
        <f t="shared" si="265"/>
        <v>-306</v>
      </c>
      <c r="AC1314">
        <f t="shared" si="266"/>
        <v>6159</v>
      </c>
      <c r="AD1314">
        <f t="shared" si="267"/>
        <v>0.6151618058330004</v>
      </c>
      <c r="AE1314">
        <f t="shared" si="268"/>
        <v>0</v>
      </c>
      <c r="AF1314" t="e">
        <f t="shared" ca="1" si="269"/>
        <v>#N/A</v>
      </c>
      <c r="AG1314" t="e">
        <f t="shared" ca="1" si="270"/>
        <v>#N/A</v>
      </c>
      <c r="AH1314" t="e">
        <f t="shared" ca="1" si="271"/>
        <v>#N/A</v>
      </c>
      <c r="AI1314" t="e">
        <f t="shared" ca="1" si="260"/>
        <v>#N/A</v>
      </c>
      <c r="AJ1314">
        <f t="shared" si="261"/>
        <v>9.988014382740711E-5</v>
      </c>
      <c r="AK1314">
        <f t="shared" si="262"/>
        <v>0</v>
      </c>
      <c r="AL1314" t="e">
        <f t="shared" ca="1" si="272"/>
        <v>#N/A</v>
      </c>
      <c r="AM1314" t="b">
        <f t="shared" si="263"/>
        <v>0</v>
      </c>
    </row>
    <row r="1315" spans="1:39" x14ac:dyDescent="0.3">
      <c r="A1315" t="s">
        <v>222</v>
      </c>
      <c r="B1315" t="s">
        <v>218</v>
      </c>
      <c r="C1315" t="s">
        <v>39</v>
      </c>
      <c r="D1315" t="s">
        <v>87</v>
      </c>
      <c r="E1315" t="s">
        <v>173</v>
      </c>
      <c r="F1315" s="13" t="str">
        <f>_xlfn.CONCAT(wiz_6[[#This Row],[OCTY......]],",",wiz_6[[#This Row],[OS]])</f>
        <v>NEWARK    ,OH</v>
      </c>
      <c r="G1315" t="s">
        <v>50</v>
      </c>
      <c r="H1315" t="s">
        <v>422</v>
      </c>
      <c r="I1315" s="13" t="str">
        <f>_xlfn.CONCAT(wiz_6[[#This Row],[DCTY......]], ",",wiz_6[[#This Row],[DS]])</f>
        <v>NORCROSS  ,GA</v>
      </c>
      <c r="J1315" t="str">
        <f>TRIM(CONCATENATE(wiz_6[[#This Row],[SHIPPER..................]],wiz_6[[#This Row],[ZIP2..]],wiz_6[[#This Row],[ZIP3..]]))</f>
        <v>OWENS CORNING FIBERGL| 4305530003</v>
      </c>
      <c r="K1315">
        <v>6</v>
      </c>
      <c r="L1315">
        <v>1.82</v>
      </c>
      <c r="M1315">
        <v>0.17</v>
      </c>
      <c r="N1315">
        <v>572</v>
      </c>
      <c r="O1315">
        <v>1.52</v>
      </c>
      <c r="P1315">
        <v>45</v>
      </c>
      <c r="Q1315">
        <v>0.28000000000000003</v>
      </c>
      <c r="R1315">
        <v>16</v>
      </c>
      <c r="S1315">
        <v>-73</v>
      </c>
      <c r="T1315">
        <v>-99</v>
      </c>
      <c r="U1315">
        <v>-11</v>
      </c>
      <c r="V1315">
        <v>-183</v>
      </c>
      <c r="W1315">
        <v>43055</v>
      </c>
      <c r="X1315">
        <v>43055</v>
      </c>
      <c r="Y1315">
        <v>30003</v>
      </c>
      <c r="Z1315">
        <v>1.77</v>
      </c>
      <c r="AA1315">
        <f t="shared" si="264"/>
        <v>10012</v>
      </c>
      <c r="AB1315">
        <f t="shared" si="265"/>
        <v>-1098</v>
      </c>
      <c r="AC1315">
        <f t="shared" si="266"/>
        <v>6159</v>
      </c>
      <c r="AD1315">
        <f t="shared" si="267"/>
        <v>0.6151618058330004</v>
      </c>
      <c r="AE1315">
        <f t="shared" si="268"/>
        <v>0</v>
      </c>
      <c r="AF1315" t="e">
        <f t="shared" ca="1" si="269"/>
        <v>#N/A</v>
      </c>
      <c r="AG1315" t="e">
        <f t="shared" ca="1" si="270"/>
        <v>#N/A</v>
      </c>
      <c r="AH1315" t="e">
        <f t="shared" ca="1" si="271"/>
        <v>#N/A</v>
      </c>
      <c r="AI1315" t="e">
        <f t="shared" ca="1" si="260"/>
        <v>#N/A</v>
      </c>
      <c r="AJ1315">
        <f t="shared" si="261"/>
        <v>5.9928086296444263E-4</v>
      </c>
      <c r="AK1315">
        <f t="shared" si="262"/>
        <v>0</v>
      </c>
      <c r="AL1315" t="e">
        <f t="shared" ca="1" si="272"/>
        <v>#N/A</v>
      </c>
      <c r="AM1315" t="b">
        <f t="shared" si="263"/>
        <v>0</v>
      </c>
    </row>
    <row r="1316" spans="1:39" x14ac:dyDescent="0.3">
      <c r="A1316" t="s">
        <v>222</v>
      </c>
      <c r="B1316" t="s">
        <v>218</v>
      </c>
      <c r="C1316" t="s">
        <v>39</v>
      </c>
      <c r="D1316" t="s">
        <v>87</v>
      </c>
      <c r="E1316" t="s">
        <v>173</v>
      </c>
      <c r="F1316" s="13" t="str">
        <f>_xlfn.CONCAT(wiz_6[[#This Row],[OCTY......]],",",wiz_6[[#This Row],[OS]])</f>
        <v>NEWARK    ,OH</v>
      </c>
      <c r="G1316" t="s">
        <v>50</v>
      </c>
      <c r="H1316" t="s">
        <v>337</v>
      </c>
      <c r="I1316" s="13" t="str">
        <f>_xlfn.CONCAT(wiz_6[[#This Row],[DCTY......]], ",",wiz_6[[#This Row],[DS]])</f>
        <v>PALMETTO  ,GA</v>
      </c>
      <c r="J1316" t="str">
        <f>TRIM(CONCATENATE(wiz_6[[#This Row],[SHIPPER..................]],wiz_6[[#This Row],[ZIP2..]],wiz_6[[#This Row],[ZIP3..]]))</f>
        <v>OWENS CORNING FIBERGL| 4305530268</v>
      </c>
      <c r="K1316">
        <v>3</v>
      </c>
      <c r="L1316">
        <v>1.78</v>
      </c>
      <c r="M1316">
        <v>0.17</v>
      </c>
      <c r="N1316">
        <v>582</v>
      </c>
      <c r="O1316">
        <v>1.2</v>
      </c>
      <c r="P1316">
        <v>78</v>
      </c>
      <c r="Q1316">
        <v>0.32</v>
      </c>
      <c r="R1316">
        <v>24</v>
      </c>
      <c r="S1316">
        <v>-73</v>
      </c>
      <c r="T1316">
        <v>-23</v>
      </c>
      <c r="U1316">
        <v>-10</v>
      </c>
      <c r="V1316">
        <v>-106</v>
      </c>
      <c r="W1316">
        <v>45889</v>
      </c>
      <c r="X1316">
        <v>43055</v>
      </c>
      <c r="Y1316">
        <v>30268</v>
      </c>
      <c r="Z1316">
        <v>1.73</v>
      </c>
      <c r="AA1316">
        <f t="shared" si="264"/>
        <v>10012</v>
      </c>
      <c r="AB1316">
        <f t="shared" si="265"/>
        <v>-318</v>
      </c>
      <c r="AC1316">
        <f t="shared" si="266"/>
        <v>6159</v>
      </c>
      <c r="AD1316">
        <f t="shared" si="267"/>
        <v>0.6151618058330004</v>
      </c>
      <c r="AE1316">
        <f t="shared" si="268"/>
        <v>0</v>
      </c>
      <c r="AF1316" t="e">
        <f t="shared" ca="1" si="269"/>
        <v>#N/A</v>
      </c>
      <c r="AG1316" t="e">
        <f t="shared" ca="1" si="270"/>
        <v>#N/A</v>
      </c>
      <c r="AH1316" t="e">
        <f t="shared" ca="1" si="271"/>
        <v>#N/A</v>
      </c>
      <c r="AI1316" t="e">
        <f t="shared" ca="1" si="260"/>
        <v>#N/A</v>
      </c>
      <c r="AJ1316">
        <f t="shared" si="261"/>
        <v>2.9964043148222132E-4</v>
      </c>
      <c r="AK1316">
        <f t="shared" si="262"/>
        <v>0</v>
      </c>
      <c r="AL1316" t="e">
        <f t="shared" ca="1" si="272"/>
        <v>#N/A</v>
      </c>
      <c r="AM1316" t="b">
        <f t="shared" si="263"/>
        <v>0</v>
      </c>
    </row>
    <row r="1317" spans="1:39" x14ac:dyDescent="0.3">
      <c r="A1317" t="s">
        <v>217</v>
      </c>
      <c r="B1317" t="s">
        <v>218</v>
      </c>
      <c r="C1317" t="s">
        <v>39</v>
      </c>
      <c r="D1317" t="s">
        <v>87</v>
      </c>
      <c r="E1317" t="s">
        <v>470</v>
      </c>
      <c r="F1317" s="13" t="str">
        <f>_xlfn.CONCAT(wiz_6[[#This Row],[OCTY......]],",",wiz_6[[#This Row],[OS]])</f>
        <v>HEBRON    ,OH</v>
      </c>
      <c r="G1317" t="s">
        <v>50</v>
      </c>
      <c r="H1317" t="s">
        <v>522</v>
      </c>
      <c r="I1317" s="13" t="str">
        <f>_xlfn.CONCAT(wiz_6[[#This Row],[DCTY......]], ",",wiz_6[[#This Row],[DS]])</f>
        <v>DECATUR   ,GA</v>
      </c>
      <c r="J1317" t="str">
        <f>TRIM(CONCATENATE(wiz_6[[#This Row],[SHIPPER..................]],wiz_6[[#This Row],[ZIP2..]],wiz_6[[#This Row],[ZIP3..]]))</f>
        <v>OWENS CORNING SALES | 4302530030</v>
      </c>
      <c r="K1317">
        <v>1</v>
      </c>
      <c r="L1317">
        <v>1.82</v>
      </c>
      <c r="M1317">
        <v>0.18</v>
      </c>
      <c r="N1317">
        <v>564</v>
      </c>
      <c r="O1317">
        <v>2.12</v>
      </c>
      <c r="P1317">
        <v>99</v>
      </c>
      <c r="Q1317">
        <v>0.3</v>
      </c>
      <c r="R1317">
        <v>14</v>
      </c>
      <c r="S1317">
        <v>-91</v>
      </c>
      <c r="T1317">
        <v>-241</v>
      </c>
      <c r="U1317">
        <v>-22</v>
      </c>
      <c r="V1317">
        <v>-354</v>
      </c>
      <c r="W1317">
        <v>44256</v>
      </c>
      <c r="X1317">
        <v>43025</v>
      </c>
      <c r="Y1317">
        <v>30030</v>
      </c>
      <c r="Z1317">
        <v>1.78</v>
      </c>
      <c r="AA1317">
        <f t="shared" si="264"/>
        <v>10012</v>
      </c>
      <c r="AB1317">
        <f t="shared" si="265"/>
        <v>-354</v>
      </c>
      <c r="AC1317">
        <f t="shared" si="266"/>
        <v>6159</v>
      </c>
      <c r="AD1317">
        <f t="shared" si="267"/>
        <v>0.6151618058330004</v>
      </c>
      <c r="AE1317">
        <f t="shared" si="268"/>
        <v>0</v>
      </c>
      <c r="AF1317" t="e">
        <f t="shared" ca="1" si="269"/>
        <v>#N/A</v>
      </c>
      <c r="AG1317" t="e">
        <f t="shared" ca="1" si="270"/>
        <v>#N/A</v>
      </c>
      <c r="AH1317" t="e">
        <f t="shared" ca="1" si="271"/>
        <v>#N/A</v>
      </c>
      <c r="AI1317" t="e">
        <f t="shared" ca="1" si="260"/>
        <v>#N/A</v>
      </c>
      <c r="AJ1317">
        <f t="shared" si="261"/>
        <v>9.988014382740711E-5</v>
      </c>
      <c r="AK1317">
        <f t="shared" si="262"/>
        <v>0</v>
      </c>
      <c r="AL1317" t="e">
        <f t="shared" ca="1" si="272"/>
        <v>#N/A</v>
      </c>
      <c r="AM1317" t="b">
        <f t="shared" si="263"/>
        <v>0</v>
      </c>
    </row>
    <row r="1318" spans="1:39" x14ac:dyDescent="0.3">
      <c r="A1318" t="s">
        <v>217</v>
      </c>
      <c r="B1318" t="s">
        <v>218</v>
      </c>
      <c r="C1318" t="s">
        <v>39</v>
      </c>
      <c r="D1318" t="s">
        <v>87</v>
      </c>
      <c r="E1318" t="s">
        <v>470</v>
      </c>
      <c r="F1318" s="13" t="str">
        <f>_xlfn.CONCAT(wiz_6[[#This Row],[OCTY......]],",",wiz_6[[#This Row],[OS]])</f>
        <v>HEBRON    ,OH</v>
      </c>
      <c r="G1318" t="s">
        <v>50</v>
      </c>
      <c r="H1318" t="s">
        <v>1408</v>
      </c>
      <c r="I1318" s="13" t="str">
        <f>_xlfn.CONCAT(wiz_6[[#This Row],[DCTY......]], ",",wiz_6[[#This Row],[DS]])</f>
        <v>DORAVILLE ,GA</v>
      </c>
      <c r="J1318" t="str">
        <f>TRIM(CONCATENATE(wiz_6[[#This Row],[SHIPPER..................]],wiz_6[[#This Row],[ZIP2..]],wiz_6[[#This Row],[ZIP3..]]))</f>
        <v>OWENS CORNING SALES | 4302530003</v>
      </c>
      <c r="K1318">
        <v>1</v>
      </c>
      <c r="L1318">
        <v>1.82</v>
      </c>
      <c r="M1318">
        <v>0.18</v>
      </c>
      <c r="N1318">
        <v>560</v>
      </c>
      <c r="O1318">
        <v>1.67</v>
      </c>
      <c r="P1318">
        <v>28</v>
      </c>
      <c r="Q1318">
        <v>0.25</v>
      </c>
      <c r="R1318">
        <v>17</v>
      </c>
      <c r="S1318">
        <v>-91</v>
      </c>
      <c r="T1318">
        <v>-135</v>
      </c>
      <c r="U1318">
        <v>5</v>
      </c>
      <c r="V1318">
        <v>-221</v>
      </c>
      <c r="W1318">
        <v>43201</v>
      </c>
      <c r="X1318">
        <v>43025</v>
      </c>
      <c r="Y1318">
        <v>30003</v>
      </c>
      <c r="Z1318">
        <v>1.78</v>
      </c>
      <c r="AA1318">
        <f t="shared" si="264"/>
        <v>10012</v>
      </c>
      <c r="AB1318">
        <f t="shared" si="265"/>
        <v>-221</v>
      </c>
      <c r="AC1318">
        <f t="shared" si="266"/>
        <v>6159</v>
      </c>
      <c r="AD1318">
        <f t="shared" si="267"/>
        <v>0.6151618058330004</v>
      </c>
      <c r="AE1318">
        <f t="shared" si="268"/>
        <v>0</v>
      </c>
      <c r="AF1318" t="e">
        <f t="shared" ca="1" si="269"/>
        <v>#N/A</v>
      </c>
      <c r="AG1318" t="e">
        <f t="shared" ca="1" si="270"/>
        <v>#N/A</v>
      </c>
      <c r="AH1318" t="e">
        <f t="shared" ca="1" si="271"/>
        <v>#N/A</v>
      </c>
      <c r="AI1318" t="e">
        <f t="shared" ca="1" si="260"/>
        <v>#N/A</v>
      </c>
      <c r="AJ1318">
        <f t="shared" si="261"/>
        <v>9.988014382740711E-5</v>
      </c>
      <c r="AK1318">
        <f t="shared" si="262"/>
        <v>0</v>
      </c>
      <c r="AL1318" t="e">
        <f t="shared" ca="1" si="272"/>
        <v>#N/A</v>
      </c>
      <c r="AM1318" t="b">
        <f t="shared" si="263"/>
        <v>0</v>
      </c>
    </row>
    <row r="1319" spans="1:39" x14ac:dyDescent="0.3">
      <c r="A1319" t="s">
        <v>217</v>
      </c>
      <c r="B1319" t="s">
        <v>218</v>
      </c>
      <c r="C1319" t="s">
        <v>39</v>
      </c>
      <c r="D1319" t="s">
        <v>87</v>
      </c>
      <c r="E1319" t="s">
        <v>470</v>
      </c>
      <c r="F1319" s="13" t="str">
        <f>_xlfn.CONCAT(wiz_6[[#This Row],[OCTY......]],",",wiz_6[[#This Row],[OS]])</f>
        <v>HEBRON    ,OH</v>
      </c>
      <c r="G1319" t="s">
        <v>50</v>
      </c>
      <c r="H1319" t="s">
        <v>337</v>
      </c>
      <c r="I1319" s="13" t="str">
        <f>_xlfn.CONCAT(wiz_6[[#This Row],[DCTY......]], ",",wiz_6[[#This Row],[DS]])</f>
        <v>PALMETTO  ,GA</v>
      </c>
      <c r="J1319" t="str">
        <f>TRIM(CONCATENATE(wiz_6[[#This Row],[SHIPPER..................]],wiz_6[[#This Row],[ZIP2..]],wiz_6[[#This Row],[ZIP3..]]))</f>
        <v>OWENS CORNING SALES | 4302530268</v>
      </c>
      <c r="K1319">
        <v>1</v>
      </c>
      <c r="L1319">
        <v>1.78</v>
      </c>
      <c r="M1319">
        <v>0.18</v>
      </c>
      <c r="N1319">
        <v>575</v>
      </c>
      <c r="O1319">
        <v>0.88</v>
      </c>
      <c r="P1319">
        <v>9</v>
      </c>
      <c r="Q1319">
        <v>0.25</v>
      </c>
      <c r="R1319">
        <v>17</v>
      </c>
      <c r="S1319">
        <v>-91</v>
      </c>
      <c r="T1319">
        <v>53</v>
      </c>
      <c r="U1319">
        <v>-7</v>
      </c>
      <c r="V1319">
        <v>-45</v>
      </c>
      <c r="W1319">
        <v>43055</v>
      </c>
      <c r="X1319">
        <v>43025</v>
      </c>
      <c r="Y1319">
        <v>30268</v>
      </c>
      <c r="Z1319">
        <v>1.74</v>
      </c>
      <c r="AA1319">
        <f t="shared" si="264"/>
        <v>10012</v>
      </c>
      <c r="AB1319">
        <f t="shared" si="265"/>
        <v>-45</v>
      </c>
      <c r="AC1319">
        <f t="shared" si="266"/>
        <v>6159</v>
      </c>
      <c r="AD1319">
        <f t="shared" si="267"/>
        <v>0.6151618058330004</v>
      </c>
      <c r="AE1319">
        <f t="shared" si="268"/>
        <v>0</v>
      </c>
      <c r="AF1319" t="e">
        <f t="shared" ca="1" si="269"/>
        <v>#N/A</v>
      </c>
      <c r="AG1319" t="e">
        <f t="shared" ca="1" si="270"/>
        <v>#N/A</v>
      </c>
      <c r="AH1319" t="e">
        <f t="shared" ca="1" si="271"/>
        <v>#N/A</v>
      </c>
      <c r="AI1319" t="e">
        <f t="shared" ca="1" si="260"/>
        <v>#N/A</v>
      </c>
      <c r="AJ1319">
        <f t="shared" si="261"/>
        <v>9.988014382740711E-5</v>
      </c>
      <c r="AK1319">
        <f t="shared" si="262"/>
        <v>0</v>
      </c>
      <c r="AL1319" t="e">
        <f t="shared" ca="1" si="272"/>
        <v>#N/A</v>
      </c>
      <c r="AM1319" t="b">
        <f t="shared" si="263"/>
        <v>0</v>
      </c>
    </row>
    <row r="1320" spans="1:39" x14ac:dyDescent="0.3">
      <c r="A1320" t="s">
        <v>217</v>
      </c>
      <c r="B1320" t="s">
        <v>218</v>
      </c>
      <c r="C1320" t="s">
        <v>39</v>
      </c>
      <c r="D1320" t="s">
        <v>87</v>
      </c>
      <c r="E1320" t="s">
        <v>173</v>
      </c>
      <c r="F1320" s="13" t="str">
        <f>_xlfn.CONCAT(wiz_6[[#This Row],[OCTY......]],",",wiz_6[[#This Row],[OS]])</f>
        <v>NEWARK    ,OH</v>
      </c>
      <c r="G1320" t="s">
        <v>50</v>
      </c>
      <c r="H1320" t="s">
        <v>422</v>
      </c>
      <c r="I1320" s="13" t="str">
        <f>_xlfn.CONCAT(wiz_6[[#This Row],[DCTY......]], ",",wiz_6[[#This Row],[DS]])</f>
        <v>NORCROSS  ,GA</v>
      </c>
      <c r="J1320" t="str">
        <f>TRIM(CONCATENATE(wiz_6[[#This Row],[SHIPPER..................]],wiz_6[[#This Row],[ZIP2..]],wiz_6[[#This Row],[ZIP3..]]))</f>
        <v>OWENS CORNING SALES | 4305530003</v>
      </c>
      <c r="K1320">
        <v>1</v>
      </c>
      <c r="L1320">
        <v>1.82</v>
      </c>
      <c r="M1320">
        <v>0.18</v>
      </c>
      <c r="N1320">
        <v>572</v>
      </c>
      <c r="O1320">
        <v>2.12</v>
      </c>
      <c r="P1320">
        <v>90</v>
      </c>
      <c r="Q1320">
        <v>0.3</v>
      </c>
      <c r="R1320">
        <v>18</v>
      </c>
      <c r="S1320">
        <v>-100</v>
      </c>
      <c r="T1320">
        <v>-241</v>
      </c>
      <c r="U1320">
        <v>-87</v>
      </c>
      <c r="V1320">
        <v>-428</v>
      </c>
      <c r="W1320">
        <v>44256</v>
      </c>
      <c r="X1320">
        <v>43055</v>
      </c>
      <c r="Y1320">
        <v>30003</v>
      </c>
      <c r="Z1320">
        <v>1.78</v>
      </c>
      <c r="AA1320">
        <f t="shared" si="264"/>
        <v>10012</v>
      </c>
      <c r="AB1320">
        <f t="shared" si="265"/>
        <v>-428</v>
      </c>
      <c r="AC1320">
        <f t="shared" si="266"/>
        <v>6159</v>
      </c>
      <c r="AD1320">
        <f t="shared" si="267"/>
        <v>0.6151618058330004</v>
      </c>
      <c r="AE1320">
        <f t="shared" si="268"/>
        <v>0</v>
      </c>
      <c r="AF1320" t="e">
        <f t="shared" ca="1" si="269"/>
        <v>#N/A</v>
      </c>
      <c r="AG1320" t="e">
        <f t="shared" ca="1" si="270"/>
        <v>#N/A</v>
      </c>
      <c r="AH1320" t="e">
        <f t="shared" ca="1" si="271"/>
        <v>#N/A</v>
      </c>
      <c r="AI1320" t="e">
        <f t="shared" ca="1" si="260"/>
        <v>#N/A</v>
      </c>
      <c r="AJ1320">
        <f t="shared" si="261"/>
        <v>9.988014382740711E-5</v>
      </c>
      <c r="AK1320">
        <f t="shared" si="262"/>
        <v>0</v>
      </c>
      <c r="AL1320" t="e">
        <f t="shared" ca="1" si="272"/>
        <v>#N/A</v>
      </c>
      <c r="AM1320" t="b">
        <f t="shared" si="263"/>
        <v>0</v>
      </c>
    </row>
    <row r="1321" spans="1:39" x14ac:dyDescent="0.3">
      <c r="A1321" t="s">
        <v>217</v>
      </c>
      <c r="B1321" t="s">
        <v>218</v>
      </c>
      <c r="C1321" t="s">
        <v>39</v>
      </c>
      <c r="D1321" t="s">
        <v>87</v>
      </c>
      <c r="E1321" t="s">
        <v>173</v>
      </c>
      <c r="F1321" s="13" t="str">
        <f>_xlfn.CONCAT(wiz_6[[#This Row],[OCTY......]],",",wiz_6[[#This Row],[OS]])</f>
        <v>NEWARK    ,OH</v>
      </c>
      <c r="G1321" t="s">
        <v>50</v>
      </c>
      <c r="H1321" t="s">
        <v>337</v>
      </c>
      <c r="I1321" s="13" t="str">
        <f>_xlfn.CONCAT(wiz_6[[#This Row],[DCTY......]], ",",wiz_6[[#This Row],[DS]])</f>
        <v>PALMETTO  ,GA</v>
      </c>
      <c r="J1321" t="str">
        <f>TRIM(CONCATENATE(wiz_6[[#This Row],[SHIPPER..................]],wiz_6[[#This Row],[ZIP2..]],wiz_6[[#This Row],[ZIP3..]]))</f>
        <v>OWENS CORNING SALES | 4305530268</v>
      </c>
      <c r="K1321">
        <v>1</v>
      </c>
      <c r="L1321">
        <v>1.78</v>
      </c>
      <c r="M1321">
        <v>0.18</v>
      </c>
      <c r="N1321">
        <v>582</v>
      </c>
      <c r="O1321">
        <v>2.12</v>
      </c>
      <c r="P1321">
        <v>117</v>
      </c>
      <c r="Q1321">
        <v>0.35</v>
      </c>
      <c r="R1321">
        <v>18</v>
      </c>
      <c r="S1321">
        <v>-100</v>
      </c>
      <c r="T1321">
        <v>-241</v>
      </c>
      <c r="U1321">
        <v>-104</v>
      </c>
      <c r="V1321">
        <v>-445</v>
      </c>
      <c r="W1321">
        <v>45889</v>
      </c>
      <c r="X1321">
        <v>43055</v>
      </c>
      <c r="Y1321">
        <v>30268</v>
      </c>
      <c r="Z1321">
        <v>1.74</v>
      </c>
      <c r="AA1321">
        <f t="shared" si="264"/>
        <v>10012</v>
      </c>
      <c r="AB1321">
        <f t="shared" si="265"/>
        <v>-445</v>
      </c>
      <c r="AC1321">
        <f t="shared" si="266"/>
        <v>6159</v>
      </c>
      <c r="AD1321">
        <f t="shared" si="267"/>
        <v>0.6151618058330004</v>
      </c>
      <c r="AE1321">
        <f t="shared" si="268"/>
        <v>0</v>
      </c>
      <c r="AF1321" t="e">
        <f t="shared" ca="1" si="269"/>
        <v>#N/A</v>
      </c>
      <c r="AG1321" t="e">
        <f t="shared" ca="1" si="270"/>
        <v>#N/A</v>
      </c>
      <c r="AH1321" t="e">
        <f t="shared" ca="1" si="271"/>
        <v>#N/A</v>
      </c>
      <c r="AI1321" t="e">
        <f t="shared" ca="1" si="260"/>
        <v>#N/A</v>
      </c>
      <c r="AJ1321">
        <f t="shared" si="261"/>
        <v>9.988014382740711E-5</v>
      </c>
      <c r="AK1321">
        <f t="shared" si="262"/>
        <v>0</v>
      </c>
      <c r="AL1321" t="e">
        <f t="shared" ca="1" si="272"/>
        <v>#N/A</v>
      </c>
      <c r="AM1321" t="b">
        <f t="shared" si="263"/>
        <v>0</v>
      </c>
    </row>
    <row r="1322" spans="1:39" x14ac:dyDescent="0.3">
      <c r="A1322" t="s">
        <v>222</v>
      </c>
      <c r="B1322" t="s">
        <v>218</v>
      </c>
      <c r="C1322" t="s">
        <v>39</v>
      </c>
      <c r="D1322" t="s">
        <v>87</v>
      </c>
      <c r="E1322" t="s">
        <v>470</v>
      </c>
      <c r="F1322" s="13" t="str">
        <f>_xlfn.CONCAT(wiz_6[[#This Row],[OCTY......]],",",wiz_6[[#This Row],[OS]])</f>
        <v>HEBRON    ,OH</v>
      </c>
      <c r="G1322" t="s">
        <v>50</v>
      </c>
      <c r="H1322" t="s">
        <v>98</v>
      </c>
      <c r="I1322" s="13" t="str">
        <f>_xlfn.CONCAT(wiz_6[[#This Row],[DCTY......]], ",",wiz_6[[#This Row],[DS]])</f>
        <v>AUGUSTA   ,GA</v>
      </c>
      <c r="J1322" t="str">
        <f>TRIM(CONCATENATE(wiz_6[[#This Row],[SHIPPER..................]],wiz_6[[#This Row],[ZIP2..]],wiz_6[[#This Row],[ZIP3..]]))</f>
        <v>OWENS CORNING FIBERGL| 4302530901</v>
      </c>
      <c r="K1322">
        <v>1</v>
      </c>
      <c r="L1322">
        <v>1.82</v>
      </c>
      <c r="M1322">
        <v>0.18</v>
      </c>
      <c r="N1322">
        <v>567</v>
      </c>
      <c r="O1322">
        <v>1.46</v>
      </c>
      <c r="P1322">
        <v>9</v>
      </c>
      <c r="Q1322">
        <v>0.25</v>
      </c>
      <c r="R1322">
        <v>58</v>
      </c>
      <c r="S1322">
        <v>-78</v>
      </c>
      <c r="T1322">
        <v>-85</v>
      </c>
      <c r="U1322">
        <v>-18</v>
      </c>
      <c r="V1322">
        <v>-181</v>
      </c>
      <c r="W1322">
        <v>43055</v>
      </c>
      <c r="X1322">
        <v>43025</v>
      </c>
      <c r="Y1322">
        <v>30901</v>
      </c>
      <c r="Z1322">
        <v>1.78</v>
      </c>
      <c r="AA1322">
        <f t="shared" si="264"/>
        <v>10012</v>
      </c>
      <c r="AB1322">
        <f t="shared" si="265"/>
        <v>-181</v>
      </c>
      <c r="AC1322">
        <f t="shared" si="266"/>
        <v>6159</v>
      </c>
      <c r="AD1322">
        <f t="shared" si="267"/>
        <v>0.6151618058330004</v>
      </c>
      <c r="AE1322">
        <f t="shared" si="268"/>
        <v>0</v>
      </c>
      <c r="AF1322" t="e">
        <f t="shared" ca="1" si="269"/>
        <v>#N/A</v>
      </c>
      <c r="AG1322" t="e">
        <f t="shared" ca="1" si="270"/>
        <v>#N/A</v>
      </c>
      <c r="AH1322" t="e">
        <f t="shared" ca="1" si="271"/>
        <v>#N/A</v>
      </c>
      <c r="AI1322" t="e">
        <f t="shared" ca="1" si="260"/>
        <v>#N/A</v>
      </c>
      <c r="AJ1322">
        <f t="shared" si="261"/>
        <v>9.988014382740711E-5</v>
      </c>
      <c r="AK1322">
        <f t="shared" si="262"/>
        <v>0</v>
      </c>
      <c r="AL1322" t="e">
        <f t="shared" ca="1" si="272"/>
        <v>#N/A</v>
      </c>
      <c r="AM1322" t="b">
        <f t="shared" si="263"/>
        <v>0</v>
      </c>
    </row>
    <row r="1323" spans="1:39" x14ac:dyDescent="0.3">
      <c r="A1323" t="s">
        <v>222</v>
      </c>
      <c r="B1323" t="s">
        <v>218</v>
      </c>
      <c r="C1323" t="s">
        <v>39</v>
      </c>
      <c r="D1323" t="s">
        <v>87</v>
      </c>
      <c r="E1323" t="s">
        <v>470</v>
      </c>
      <c r="F1323" s="13" t="str">
        <f>_xlfn.CONCAT(wiz_6[[#This Row],[OCTY......]],",",wiz_6[[#This Row],[OS]])</f>
        <v>HEBRON    ,OH</v>
      </c>
      <c r="G1323" t="s">
        <v>50</v>
      </c>
      <c r="H1323" t="s">
        <v>330</v>
      </c>
      <c r="I1323" s="13" t="str">
        <f>_xlfn.CONCAT(wiz_6[[#This Row],[DCTY......]], ",",wiz_6[[#This Row],[DS]])</f>
        <v>EVANS     ,GA</v>
      </c>
      <c r="J1323" t="str">
        <f>TRIM(CONCATENATE(wiz_6[[#This Row],[SHIPPER..................]],wiz_6[[#This Row],[ZIP2..]],wiz_6[[#This Row],[ZIP3..]]))</f>
        <v>OWENS CORNING FIBERGL| 4302530809</v>
      </c>
      <c r="K1323">
        <v>1</v>
      </c>
      <c r="L1323">
        <v>1.82</v>
      </c>
      <c r="M1323">
        <v>0.17</v>
      </c>
      <c r="N1323">
        <v>581</v>
      </c>
      <c r="O1323">
        <v>1.79</v>
      </c>
      <c r="P1323">
        <v>33</v>
      </c>
      <c r="Q1323">
        <v>0.25</v>
      </c>
      <c r="R1323">
        <v>-5</v>
      </c>
      <c r="S1323">
        <v>-78</v>
      </c>
      <c r="T1323">
        <v>-163</v>
      </c>
      <c r="U1323">
        <v>56</v>
      </c>
      <c r="V1323">
        <v>-185</v>
      </c>
      <c r="W1323">
        <v>43137</v>
      </c>
      <c r="X1323">
        <v>43025</v>
      </c>
      <c r="Y1323">
        <v>30809</v>
      </c>
      <c r="Z1323">
        <v>1.77</v>
      </c>
      <c r="AA1323">
        <f t="shared" si="264"/>
        <v>10012</v>
      </c>
      <c r="AB1323">
        <f t="shared" si="265"/>
        <v>-185</v>
      </c>
      <c r="AC1323">
        <f t="shared" si="266"/>
        <v>6159</v>
      </c>
      <c r="AD1323">
        <f t="shared" si="267"/>
        <v>0.6151618058330004</v>
      </c>
      <c r="AE1323">
        <f t="shared" si="268"/>
        <v>0</v>
      </c>
      <c r="AF1323" t="e">
        <f t="shared" ca="1" si="269"/>
        <v>#N/A</v>
      </c>
      <c r="AG1323" t="e">
        <f t="shared" ca="1" si="270"/>
        <v>#N/A</v>
      </c>
      <c r="AH1323" t="e">
        <f t="shared" ca="1" si="271"/>
        <v>#N/A</v>
      </c>
      <c r="AI1323" t="e">
        <f t="shared" ca="1" si="260"/>
        <v>#N/A</v>
      </c>
      <c r="AJ1323">
        <f t="shared" si="261"/>
        <v>9.988014382740711E-5</v>
      </c>
      <c r="AK1323">
        <f t="shared" si="262"/>
        <v>0</v>
      </c>
      <c r="AL1323" t="e">
        <f t="shared" ca="1" si="272"/>
        <v>#N/A</v>
      </c>
      <c r="AM1323" t="b">
        <f t="shared" si="263"/>
        <v>0</v>
      </c>
    </row>
    <row r="1324" spans="1:39" x14ac:dyDescent="0.3">
      <c r="A1324" t="s">
        <v>222</v>
      </c>
      <c r="B1324" t="s">
        <v>218</v>
      </c>
      <c r="C1324" t="s">
        <v>39</v>
      </c>
      <c r="D1324" t="s">
        <v>87</v>
      </c>
      <c r="E1324" t="s">
        <v>470</v>
      </c>
      <c r="F1324" s="13" t="str">
        <f>_xlfn.CONCAT(wiz_6[[#This Row],[OCTY......]],",",wiz_6[[#This Row],[OS]])</f>
        <v>HEBRON    ,OH</v>
      </c>
      <c r="G1324" t="s">
        <v>50</v>
      </c>
      <c r="H1324" t="s">
        <v>1409</v>
      </c>
      <c r="I1324" s="13" t="str">
        <f>_xlfn.CONCAT(wiz_6[[#This Row],[DCTY......]], ",",wiz_6[[#This Row],[DS]])</f>
        <v>WAYNESBORO,GA</v>
      </c>
      <c r="J1324" t="str">
        <f>TRIM(CONCATENATE(wiz_6[[#This Row],[SHIPPER..................]],wiz_6[[#This Row],[ZIP2..]],wiz_6[[#This Row],[ZIP3..]]))</f>
        <v>OWENS CORNING FIBERGL| 4302530830</v>
      </c>
      <c r="K1324">
        <v>1</v>
      </c>
      <c r="L1324">
        <v>1.82</v>
      </c>
      <c r="M1324">
        <v>0.17</v>
      </c>
      <c r="N1324">
        <v>597</v>
      </c>
      <c r="O1324">
        <v>1.1000000000000001</v>
      </c>
      <c r="P1324">
        <v>99</v>
      </c>
      <c r="Q1324">
        <v>0.3</v>
      </c>
      <c r="R1324">
        <v>62</v>
      </c>
      <c r="S1324">
        <v>-78</v>
      </c>
      <c r="T1324">
        <v>0</v>
      </c>
      <c r="U1324">
        <v>2</v>
      </c>
      <c r="V1324">
        <v>-76</v>
      </c>
      <c r="W1324">
        <v>44256</v>
      </c>
      <c r="X1324">
        <v>43025</v>
      </c>
      <c r="Y1324">
        <v>30830</v>
      </c>
      <c r="Z1324">
        <v>1.77</v>
      </c>
      <c r="AA1324">
        <f t="shared" si="264"/>
        <v>10012</v>
      </c>
      <c r="AB1324">
        <f t="shared" si="265"/>
        <v>-76</v>
      </c>
      <c r="AC1324">
        <f t="shared" si="266"/>
        <v>6159</v>
      </c>
      <c r="AD1324">
        <f t="shared" si="267"/>
        <v>0.6151618058330004</v>
      </c>
      <c r="AE1324">
        <f t="shared" si="268"/>
        <v>0</v>
      </c>
      <c r="AF1324" t="e">
        <f t="shared" ca="1" si="269"/>
        <v>#N/A</v>
      </c>
      <c r="AG1324" t="e">
        <f t="shared" ca="1" si="270"/>
        <v>#N/A</v>
      </c>
      <c r="AH1324" t="e">
        <f t="shared" ca="1" si="271"/>
        <v>#N/A</v>
      </c>
      <c r="AI1324" t="e">
        <f t="shared" ca="1" si="260"/>
        <v>#N/A</v>
      </c>
      <c r="AJ1324">
        <f t="shared" si="261"/>
        <v>9.988014382740711E-5</v>
      </c>
      <c r="AK1324">
        <f t="shared" si="262"/>
        <v>0</v>
      </c>
      <c r="AL1324" t="e">
        <f t="shared" ca="1" si="272"/>
        <v>#N/A</v>
      </c>
      <c r="AM1324" t="b">
        <f t="shared" si="263"/>
        <v>0</v>
      </c>
    </row>
    <row r="1325" spans="1:39" x14ac:dyDescent="0.3">
      <c r="A1325" t="s">
        <v>101</v>
      </c>
      <c r="B1325" t="s">
        <v>102</v>
      </c>
      <c r="C1325" t="s">
        <v>39</v>
      </c>
      <c r="D1325" t="s">
        <v>87</v>
      </c>
      <c r="E1325" t="s">
        <v>296</v>
      </c>
      <c r="F1325" s="13" t="str">
        <f>_xlfn.CONCAT(wiz_6[[#This Row],[OCTY......]],",",wiz_6[[#This Row],[OS]])</f>
        <v>GROVEPORT ,OH</v>
      </c>
      <c r="G1325" t="s">
        <v>50</v>
      </c>
      <c r="H1325" t="s">
        <v>1410</v>
      </c>
      <c r="I1325" s="13" t="str">
        <f>_xlfn.CONCAT(wiz_6[[#This Row],[DCTY......]], ",",wiz_6[[#This Row],[DS]])</f>
        <v>ALTO      ,GA</v>
      </c>
      <c r="J1325" t="str">
        <f>TRIM(CONCATENATE(wiz_6[[#This Row],[SHIPPER..................]],wiz_6[[#This Row],[ZIP2..]],wiz_6[[#This Row],[ZIP3..]]))</f>
        <v>b: JB HUNT | 4312530510</v>
      </c>
      <c r="K1325">
        <v>1</v>
      </c>
      <c r="L1325">
        <v>1.27</v>
      </c>
      <c r="M1325">
        <v>0.27</v>
      </c>
      <c r="N1325">
        <v>550</v>
      </c>
      <c r="O1325">
        <v>1.75</v>
      </c>
      <c r="P1325">
        <v>0</v>
      </c>
      <c r="Q1325">
        <v>0.25</v>
      </c>
      <c r="R1325">
        <v>-33</v>
      </c>
      <c r="S1325">
        <v>23</v>
      </c>
      <c r="T1325">
        <v>-167</v>
      </c>
      <c r="U1325">
        <v>-276</v>
      </c>
      <c r="V1325">
        <v>-420</v>
      </c>
      <c r="W1325">
        <v>43125</v>
      </c>
      <c r="X1325">
        <v>43125</v>
      </c>
      <c r="Y1325">
        <v>30510</v>
      </c>
      <c r="Z1325">
        <v>1.32</v>
      </c>
      <c r="AA1325">
        <f t="shared" si="264"/>
        <v>10012</v>
      </c>
      <c r="AB1325">
        <f t="shared" si="265"/>
        <v>-420</v>
      </c>
      <c r="AC1325">
        <f t="shared" si="266"/>
        <v>6159</v>
      </c>
      <c r="AD1325">
        <f t="shared" si="267"/>
        <v>0.6151618058330004</v>
      </c>
      <c r="AE1325">
        <f t="shared" si="268"/>
        <v>0</v>
      </c>
      <c r="AF1325" t="e">
        <f t="shared" ca="1" si="269"/>
        <v>#N/A</v>
      </c>
      <c r="AG1325" t="e">
        <f t="shared" ca="1" si="270"/>
        <v>#N/A</v>
      </c>
      <c r="AH1325" t="e">
        <f t="shared" ca="1" si="271"/>
        <v>#N/A</v>
      </c>
      <c r="AI1325" t="e">
        <f t="shared" ca="1" si="260"/>
        <v>#N/A</v>
      </c>
      <c r="AJ1325">
        <f t="shared" si="261"/>
        <v>9.988014382740711E-5</v>
      </c>
      <c r="AK1325">
        <f t="shared" si="262"/>
        <v>0</v>
      </c>
      <c r="AL1325" t="e">
        <f t="shared" ca="1" si="272"/>
        <v>#N/A</v>
      </c>
      <c r="AM1325" t="b">
        <f t="shared" si="263"/>
        <v>0</v>
      </c>
    </row>
    <row r="1326" spans="1:39" x14ac:dyDescent="0.3">
      <c r="A1326" t="s">
        <v>400</v>
      </c>
      <c r="B1326" t="s">
        <v>401</v>
      </c>
      <c r="C1326" t="s">
        <v>39</v>
      </c>
      <c r="D1326" t="s">
        <v>87</v>
      </c>
      <c r="E1326" t="s">
        <v>1170</v>
      </c>
      <c r="F1326" s="13" t="str">
        <f>_xlfn.CONCAT(wiz_6[[#This Row],[OCTY......]],",",wiz_6[[#This Row],[OS]])</f>
        <v>WEST JEFFE,OH</v>
      </c>
      <c r="G1326" t="s">
        <v>50</v>
      </c>
      <c r="H1326" t="s">
        <v>1037</v>
      </c>
      <c r="I1326" s="13" t="str">
        <f>_xlfn.CONCAT(wiz_6[[#This Row],[DCTY......]], ",",wiz_6[[#This Row],[DS]])</f>
        <v>JEFFERSON ,GA</v>
      </c>
      <c r="J1326" t="str">
        <f>TRIM(CONCATENATE(wiz_6[[#This Row],[SHIPPER..................]],wiz_6[[#This Row],[ZIP2..]],wiz_6[[#This Row],[ZIP3..]]))</f>
        <v>KELLOGG COMPANY MLXP| 4316230549</v>
      </c>
      <c r="K1326">
        <v>1</v>
      </c>
      <c r="L1326">
        <v>1.98</v>
      </c>
      <c r="M1326">
        <v>0.26</v>
      </c>
      <c r="N1326">
        <v>535</v>
      </c>
      <c r="O1326">
        <v>1.05</v>
      </c>
      <c r="P1326">
        <v>270</v>
      </c>
      <c r="Q1326">
        <v>0.5</v>
      </c>
      <c r="R1326">
        <v>-7</v>
      </c>
      <c r="S1326">
        <v>-73</v>
      </c>
      <c r="T1326">
        <v>-1</v>
      </c>
      <c r="U1326">
        <v>129</v>
      </c>
      <c r="V1326">
        <v>55</v>
      </c>
      <c r="W1326">
        <v>21501</v>
      </c>
      <c r="X1326">
        <v>43162</v>
      </c>
      <c r="Y1326">
        <v>30549</v>
      </c>
      <c r="Z1326">
        <v>2.02</v>
      </c>
      <c r="AA1326">
        <f t="shared" si="264"/>
        <v>10012</v>
      </c>
      <c r="AB1326">
        <f t="shared" si="265"/>
        <v>55</v>
      </c>
      <c r="AC1326">
        <f t="shared" si="266"/>
        <v>6159</v>
      </c>
      <c r="AD1326">
        <f t="shared" si="267"/>
        <v>0.6151618058330004</v>
      </c>
      <c r="AE1326">
        <f t="shared" si="268"/>
        <v>0</v>
      </c>
      <c r="AF1326" t="e">
        <f t="shared" ca="1" si="269"/>
        <v>#N/A</v>
      </c>
      <c r="AG1326" t="e">
        <f t="shared" ca="1" si="270"/>
        <v>#N/A</v>
      </c>
      <c r="AH1326" t="e">
        <f t="shared" ca="1" si="271"/>
        <v>#N/A</v>
      </c>
      <c r="AI1326" t="e">
        <f t="shared" ca="1" si="260"/>
        <v>#N/A</v>
      </c>
      <c r="AJ1326">
        <f t="shared" si="261"/>
        <v>9.988014382740711E-5</v>
      </c>
      <c r="AK1326">
        <f t="shared" si="262"/>
        <v>0</v>
      </c>
      <c r="AL1326" t="e">
        <f t="shared" ca="1" si="272"/>
        <v>#N/A</v>
      </c>
      <c r="AM1326" t="b">
        <f t="shared" si="263"/>
        <v>0</v>
      </c>
    </row>
    <row r="1327" spans="1:39" x14ac:dyDescent="0.3">
      <c r="A1327" t="s">
        <v>78</v>
      </c>
      <c r="B1327" t="s">
        <v>79</v>
      </c>
      <c r="C1327" t="s">
        <v>39</v>
      </c>
      <c r="D1327" t="s">
        <v>87</v>
      </c>
      <c r="E1327" t="s">
        <v>393</v>
      </c>
      <c r="F1327" s="13" t="str">
        <f>_xlfn.CONCAT(wiz_6[[#This Row],[OCTY......]],",",wiz_6[[#This Row],[OS]])</f>
        <v>COLUMBUS  ,OH</v>
      </c>
      <c r="G1327" t="s">
        <v>50</v>
      </c>
      <c r="H1327" t="s">
        <v>384</v>
      </c>
      <c r="I1327" s="13" t="str">
        <f>_xlfn.CONCAT(wiz_6[[#This Row],[DCTY......]], ",",wiz_6[[#This Row],[DS]])</f>
        <v>MACON     ,GA</v>
      </c>
      <c r="J1327" t="str">
        <f>TRIM(CONCATENATE(wiz_6[[#This Row],[SHIPPER..................]],wiz_6[[#This Row],[ZIP2..]],wiz_6[[#This Row],[ZIP3..]]))</f>
        <v>TRACTOR SUPPLY MANHAT| 4320131201</v>
      </c>
      <c r="K1327">
        <v>2</v>
      </c>
      <c r="L1327">
        <v>1.9</v>
      </c>
      <c r="M1327">
        <v>0.22</v>
      </c>
      <c r="N1327">
        <v>661</v>
      </c>
      <c r="O1327">
        <v>1.34</v>
      </c>
      <c r="P1327">
        <v>66</v>
      </c>
      <c r="Q1327">
        <v>0.3</v>
      </c>
      <c r="R1327">
        <v>-4</v>
      </c>
      <c r="S1327">
        <v>-28</v>
      </c>
      <c r="T1327">
        <v>12</v>
      </c>
      <c r="U1327">
        <v>198</v>
      </c>
      <c r="V1327">
        <v>182</v>
      </c>
      <c r="W1327">
        <v>43201</v>
      </c>
      <c r="X1327">
        <v>43201</v>
      </c>
      <c r="Y1327">
        <v>31201</v>
      </c>
      <c r="Z1327">
        <v>1.9</v>
      </c>
      <c r="AA1327">
        <f t="shared" si="264"/>
        <v>10012</v>
      </c>
      <c r="AB1327">
        <f t="shared" si="265"/>
        <v>364</v>
      </c>
      <c r="AC1327">
        <f t="shared" si="266"/>
        <v>6159</v>
      </c>
      <c r="AD1327">
        <f t="shared" si="267"/>
        <v>0.6151618058330004</v>
      </c>
      <c r="AE1327">
        <f t="shared" si="268"/>
        <v>0</v>
      </c>
      <c r="AF1327" t="e">
        <f t="shared" ca="1" si="269"/>
        <v>#N/A</v>
      </c>
      <c r="AG1327" t="e">
        <f t="shared" ca="1" si="270"/>
        <v>#N/A</v>
      </c>
      <c r="AH1327" t="e">
        <f t="shared" ca="1" si="271"/>
        <v>#N/A</v>
      </c>
      <c r="AI1327" t="e">
        <f t="shared" ca="1" si="260"/>
        <v>#N/A</v>
      </c>
      <c r="AJ1327">
        <f t="shared" si="261"/>
        <v>1.9976028765481422E-4</v>
      </c>
      <c r="AK1327">
        <f t="shared" si="262"/>
        <v>0</v>
      </c>
      <c r="AL1327" t="e">
        <f t="shared" ca="1" si="272"/>
        <v>#N/A</v>
      </c>
      <c r="AM1327" t="b">
        <f t="shared" si="263"/>
        <v>0</v>
      </c>
    </row>
    <row r="1328" spans="1:39" x14ac:dyDescent="0.3">
      <c r="A1328" t="s">
        <v>47</v>
      </c>
      <c r="B1328" t="s">
        <v>48</v>
      </c>
      <c r="C1328" t="s">
        <v>39</v>
      </c>
      <c r="D1328" t="s">
        <v>87</v>
      </c>
      <c r="E1328" t="s">
        <v>393</v>
      </c>
      <c r="F1328" s="13" t="str">
        <f>_xlfn.CONCAT(wiz_6[[#This Row],[OCTY......]],",",wiz_6[[#This Row],[OS]])</f>
        <v>COLUMBUS  ,OH</v>
      </c>
      <c r="G1328" t="s">
        <v>50</v>
      </c>
      <c r="H1328" t="s">
        <v>362</v>
      </c>
      <c r="I1328" s="13" t="str">
        <f>_xlfn.CONCAT(wiz_6[[#This Row],[DCTY......]], ",",wiz_6[[#This Row],[DS]])</f>
        <v>ADAIRSVILL,GA</v>
      </c>
      <c r="J1328" t="str">
        <f>TRIM(CONCATENATE(wiz_6[[#This Row],[SHIPPER..................]],wiz_6[[#This Row],[ZIP2..]],wiz_6[[#This Row],[ZIP3..]]))</f>
        <v>LOWES MLXP VAN ONE WA| 4320130103</v>
      </c>
      <c r="K1328">
        <v>15</v>
      </c>
      <c r="L1328">
        <v>1.77</v>
      </c>
      <c r="M1328">
        <v>0.21</v>
      </c>
      <c r="N1328">
        <v>480</v>
      </c>
      <c r="O1328">
        <v>0.87</v>
      </c>
      <c r="P1328">
        <v>38</v>
      </c>
      <c r="Q1328">
        <v>0.27</v>
      </c>
      <c r="R1328">
        <v>0</v>
      </c>
      <c r="S1328">
        <v>-58</v>
      </c>
      <c r="T1328">
        <v>23</v>
      </c>
      <c r="U1328">
        <v>2</v>
      </c>
      <c r="V1328">
        <v>-33</v>
      </c>
      <c r="W1328">
        <v>43201</v>
      </c>
      <c r="X1328">
        <v>43201</v>
      </c>
      <c r="Y1328">
        <v>30103</v>
      </c>
      <c r="Z1328">
        <v>1.76</v>
      </c>
      <c r="AA1328">
        <f t="shared" si="264"/>
        <v>10012</v>
      </c>
      <c r="AB1328">
        <f t="shared" si="265"/>
        <v>-495</v>
      </c>
      <c r="AC1328">
        <f t="shared" si="266"/>
        <v>6159</v>
      </c>
      <c r="AD1328">
        <f t="shared" si="267"/>
        <v>0.6151618058330004</v>
      </c>
      <c r="AE1328">
        <f t="shared" si="268"/>
        <v>0</v>
      </c>
      <c r="AF1328" t="e">
        <f t="shared" ca="1" si="269"/>
        <v>#N/A</v>
      </c>
      <c r="AG1328" t="e">
        <f t="shared" ca="1" si="270"/>
        <v>#N/A</v>
      </c>
      <c r="AH1328" t="e">
        <f t="shared" ca="1" si="271"/>
        <v>#N/A</v>
      </c>
      <c r="AI1328" t="e">
        <f t="shared" ca="1" si="260"/>
        <v>#N/A</v>
      </c>
      <c r="AJ1328">
        <f t="shared" si="261"/>
        <v>1.4982021574111066E-3</v>
      </c>
      <c r="AK1328">
        <f t="shared" si="262"/>
        <v>0</v>
      </c>
      <c r="AL1328" t="e">
        <f t="shared" ca="1" si="272"/>
        <v>#N/A</v>
      </c>
      <c r="AM1328" t="b">
        <f t="shared" si="263"/>
        <v>0</v>
      </c>
    </row>
    <row r="1329" spans="1:39" x14ac:dyDescent="0.3">
      <c r="A1329" t="s">
        <v>217</v>
      </c>
      <c r="B1329" t="s">
        <v>218</v>
      </c>
      <c r="C1329" t="s">
        <v>39</v>
      </c>
      <c r="D1329" t="s">
        <v>87</v>
      </c>
      <c r="E1329" t="s">
        <v>470</v>
      </c>
      <c r="F1329" s="13" t="str">
        <f>_xlfn.CONCAT(wiz_6[[#This Row],[OCTY......]],",",wiz_6[[#This Row],[OS]])</f>
        <v>HEBRON    ,OH</v>
      </c>
      <c r="G1329" t="s">
        <v>50</v>
      </c>
      <c r="H1329" t="s">
        <v>909</v>
      </c>
      <c r="I1329" s="13" t="str">
        <f>_xlfn.CONCAT(wiz_6[[#This Row],[DCTY......]], ",",wiz_6[[#This Row],[DS]])</f>
        <v>SAVANNAH  ,GA</v>
      </c>
      <c r="J1329" t="str">
        <f>TRIM(CONCATENATE(wiz_6[[#This Row],[SHIPPER..................]],wiz_6[[#This Row],[ZIP2..]],wiz_6[[#This Row],[ZIP3..]]))</f>
        <v>OWENS CORNING SALES | 4302531401</v>
      </c>
      <c r="K1329">
        <v>1</v>
      </c>
      <c r="L1329">
        <v>1.9</v>
      </c>
      <c r="M1329">
        <v>0.18</v>
      </c>
      <c r="N1329">
        <v>653</v>
      </c>
      <c r="O1329">
        <v>1.71</v>
      </c>
      <c r="P1329">
        <v>9</v>
      </c>
      <c r="Q1329">
        <v>0.25</v>
      </c>
      <c r="R1329">
        <v>23</v>
      </c>
      <c r="S1329">
        <v>-91</v>
      </c>
      <c r="T1329">
        <v>-76</v>
      </c>
      <c r="U1329">
        <v>-17</v>
      </c>
      <c r="V1329">
        <v>-184</v>
      </c>
      <c r="W1329">
        <v>43055</v>
      </c>
      <c r="X1329">
        <v>43025</v>
      </c>
      <c r="Y1329">
        <v>31401</v>
      </c>
      <c r="Z1329">
        <v>1.86</v>
      </c>
      <c r="AA1329">
        <f t="shared" si="264"/>
        <v>10012</v>
      </c>
      <c r="AB1329">
        <f t="shared" si="265"/>
        <v>-184</v>
      </c>
      <c r="AC1329">
        <f t="shared" si="266"/>
        <v>6159</v>
      </c>
      <c r="AD1329">
        <f t="shared" si="267"/>
        <v>0.6151618058330004</v>
      </c>
      <c r="AE1329">
        <f t="shared" si="268"/>
        <v>0</v>
      </c>
      <c r="AF1329" t="e">
        <f t="shared" ca="1" si="269"/>
        <v>#N/A</v>
      </c>
      <c r="AG1329" t="e">
        <f t="shared" ca="1" si="270"/>
        <v>#N/A</v>
      </c>
      <c r="AH1329" t="e">
        <f t="shared" ca="1" si="271"/>
        <v>#N/A</v>
      </c>
      <c r="AI1329" t="e">
        <f t="shared" ca="1" si="260"/>
        <v>#N/A</v>
      </c>
      <c r="AJ1329">
        <f t="shared" si="261"/>
        <v>9.988014382740711E-5</v>
      </c>
      <c r="AK1329">
        <f t="shared" si="262"/>
        <v>0</v>
      </c>
      <c r="AL1329" t="e">
        <f t="shared" ca="1" si="272"/>
        <v>#N/A</v>
      </c>
      <c r="AM1329" t="b">
        <f t="shared" si="263"/>
        <v>0</v>
      </c>
    </row>
    <row r="1330" spans="1:39" x14ac:dyDescent="0.3">
      <c r="A1330" t="s">
        <v>1411</v>
      </c>
      <c r="B1330" t="s">
        <v>1412</v>
      </c>
      <c r="C1330" t="s">
        <v>39</v>
      </c>
      <c r="D1330" t="s">
        <v>87</v>
      </c>
      <c r="E1330" t="s">
        <v>393</v>
      </c>
      <c r="F1330" s="13" t="str">
        <f>_xlfn.CONCAT(wiz_6[[#This Row],[OCTY......]],",",wiz_6[[#This Row],[OS]])</f>
        <v>COLUMBUS  ,OH</v>
      </c>
      <c r="G1330" t="s">
        <v>53</v>
      </c>
      <c r="H1330" t="s">
        <v>1413</v>
      </c>
      <c r="I1330" s="13" t="str">
        <f>_xlfn.CONCAT(wiz_6[[#This Row],[DCTY......]], ",",wiz_6[[#This Row],[DS]])</f>
        <v>OGLESBY   ,IL</v>
      </c>
      <c r="J1330" t="str">
        <f>TRIM(CONCATENATE(wiz_6[[#This Row],[SHIPPER..................]],wiz_6[[#This Row],[ZIP2..]],wiz_6[[#This Row],[ZIP3..]]))</f>
        <v>b: COWAN SYSTEMS LLC | 4320161348</v>
      </c>
      <c r="K1330">
        <v>1</v>
      </c>
      <c r="L1330">
        <v>1.0900000000000001</v>
      </c>
      <c r="M1330">
        <v>0.27</v>
      </c>
      <c r="N1330">
        <v>403</v>
      </c>
      <c r="O1330">
        <v>0.79</v>
      </c>
      <c r="P1330">
        <v>26</v>
      </c>
      <c r="Q1330">
        <v>0.25</v>
      </c>
      <c r="R1330">
        <v>-24</v>
      </c>
      <c r="S1330">
        <v>-128</v>
      </c>
      <c r="T1330">
        <v>23</v>
      </c>
      <c r="U1330">
        <v>-104</v>
      </c>
      <c r="V1330">
        <v>-209</v>
      </c>
      <c r="W1330">
        <v>43015</v>
      </c>
      <c r="X1330">
        <v>43201</v>
      </c>
      <c r="Y1330">
        <v>61348</v>
      </c>
      <c r="Z1330">
        <v>1.1399999999999999</v>
      </c>
      <c r="AA1330">
        <f t="shared" si="264"/>
        <v>10012</v>
      </c>
      <c r="AB1330">
        <f t="shared" si="265"/>
        <v>-209</v>
      </c>
      <c r="AC1330">
        <f t="shared" si="266"/>
        <v>6159</v>
      </c>
      <c r="AD1330">
        <f t="shared" si="267"/>
        <v>0.6151618058330004</v>
      </c>
      <c r="AE1330">
        <f t="shared" si="268"/>
        <v>0</v>
      </c>
      <c r="AF1330" t="e">
        <f t="shared" ca="1" si="269"/>
        <v>#N/A</v>
      </c>
      <c r="AG1330" t="e">
        <f t="shared" ca="1" si="270"/>
        <v>#N/A</v>
      </c>
      <c r="AH1330" t="e">
        <f t="shared" ca="1" si="271"/>
        <v>#N/A</v>
      </c>
      <c r="AI1330" t="e">
        <f t="shared" ca="1" si="260"/>
        <v>#N/A</v>
      </c>
      <c r="AJ1330">
        <f t="shared" si="261"/>
        <v>9.988014382740711E-5</v>
      </c>
      <c r="AK1330">
        <f t="shared" si="262"/>
        <v>0</v>
      </c>
      <c r="AL1330" t="e">
        <f t="shared" ca="1" si="272"/>
        <v>#N/A</v>
      </c>
      <c r="AM1330" t="b">
        <f t="shared" si="263"/>
        <v>0</v>
      </c>
    </row>
    <row r="1331" spans="1:39" x14ac:dyDescent="0.3">
      <c r="A1331" t="s">
        <v>222</v>
      </c>
      <c r="B1331" t="s">
        <v>218</v>
      </c>
      <c r="C1331" t="s">
        <v>39</v>
      </c>
      <c r="D1331" t="s">
        <v>87</v>
      </c>
      <c r="E1331" t="s">
        <v>470</v>
      </c>
      <c r="F1331" s="13" t="str">
        <f>_xlfn.CONCAT(wiz_6[[#This Row],[OCTY......]],",",wiz_6[[#This Row],[OS]])</f>
        <v>HEBRON    ,OH</v>
      </c>
      <c r="G1331" t="s">
        <v>274</v>
      </c>
      <c r="H1331" t="s">
        <v>460</v>
      </c>
      <c r="I1331" s="13" t="str">
        <f>_xlfn.CONCAT(wiz_6[[#This Row],[DCTY......]], ",",wiz_6[[#This Row],[DS]])</f>
        <v>KANSAS CIT,KS</v>
      </c>
      <c r="J1331" t="str">
        <f>TRIM(CONCATENATE(wiz_6[[#This Row],[SHIPPER..................]],wiz_6[[#This Row],[ZIP2..]],wiz_6[[#This Row],[ZIP3..]]))</f>
        <v>OWENS CORNING FIBERGL| 4302566101</v>
      </c>
      <c r="K1331">
        <v>14</v>
      </c>
      <c r="L1331">
        <v>1.68</v>
      </c>
      <c r="M1331">
        <v>0.17</v>
      </c>
      <c r="N1331">
        <v>687</v>
      </c>
      <c r="O1331">
        <v>1.22</v>
      </c>
      <c r="P1331">
        <v>80</v>
      </c>
      <c r="Q1331">
        <v>0.31</v>
      </c>
      <c r="R1331">
        <v>26</v>
      </c>
      <c r="S1331">
        <v>-78</v>
      </c>
      <c r="T1331">
        <v>40</v>
      </c>
      <c r="U1331">
        <v>-82</v>
      </c>
      <c r="V1331">
        <v>-120</v>
      </c>
      <c r="W1331">
        <v>43137</v>
      </c>
      <c r="X1331">
        <v>43025</v>
      </c>
      <c r="Y1331">
        <v>66101</v>
      </c>
      <c r="Z1331">
        <v>1.63</v>
      </c>
      <c r="AA1331">
        <f t="shared" si="264"/>
        <v>10012</v>
      </c>
      <c r="AB1331">
        <f t="shared" si="265"/>
        <v>-1680</v>
      </c>
      <c r="AC1331">
        <f t="shared" si="266"/>
        <v>6159</v>
      </c>
      <c r="AD1331">
        <f t="shared" si="267"/>
        <v>0.6151618058330004</v>
      </c>
      <c r="AE1331">
        <f t="shared" si="268"/>
        <v>0</v>
      </c>
      <c r="AF1331" t="e">
        <f t="shared" ca="1" si="269"/>
        <v>#N/A</v>
      </c>
      <c r="AG1331" t="e">
        <f t="shared" ca="1" si="270"/>
        <v>#N/A</v>
      </c>
      <c r="AH1331" t="e">
        <f t="shared" ca="1" si="271"/>
        <v>#N/A</v>
      </c>
      <c r="AI1331" t="e">
        <f t="shared" ca="1" si="260"/>
        <v>#N/A</v>
      </c>
      <c r="AJ1331">
        <f t="shared" si="261"/>
        <v>1.3983220135836995E-3</v>
      </c>
      <c r="AK1331">
        <f t="shared" si="262"/>
        <v>0</v>
      </c>
      <c r="AL1331" t="e">
        <f t="shared" ca="1" si="272"/>
        <v>#N/A</v>
      </c>
      <c r="AM1331" t="b">
        <f t="shared" si="263"/>
        <v>0</v>
      </c>
    </row>
    <row r="1332" spans="1:39" x14ac:dyDescent="0.3">
      <c r="A1332" t="s">
        <v>217</v>
      </c>
      <c r="B1332" t="s">
        <v>218</v>
      </c>
      <c r="C1332" t="s">
        <v>39</v>
      </c>
      <c r="D1332" t="s">
        <v>87</v>
      </c>
      <c r="E1332" t="s">
        <v>470</v>
      </c>
      <c r="F1332" s="13" t="str">
        <f>_xlfn.CONCAT(wiz_6[[#This Row],[OCTY......]],",",wiz_6[[#This Row],[OS]])</f>
        <v>HEBRON    ,OH</v>
      </c>
      <c r="G1332" t="s">
        <v>274</v>
      </c>
      <c r="H1332" t="s">
        <v>460</v>
      </c>
      <c r="I1332" s="13" t="str">
        <f>_xlfn.CONCAT(wiz_6[[#This Row],[DCTY......]], ",",wiz_6[[#This Row],[DS]])</f>
        <v>KANSAS CIT,KS</v>
      </c>
      <c r="J1332" t="str">
        <f>TRIM(CONCATENATE(wiz_6[[#This Row],[SHIPPER..................]],wiz_6[[#This Row],[ZIP2..]],wiz_6[[#This Row],[ZIP3..]]))</f>
        <v>OWENS CORNING SALES | 4302566101</v>
      </c>
      <c r="K1332">
        <v>7</v>
      </c>
      <c r="L1332">
        <v>1.68</v>
      </c>
      <c r="M1332">
        <v>0.18</v>
      </c>
      <c r="N1332">
        <v>687</v>
      </c>
      <c r="O1332">
        <v>1.21</v>
      </c>
      <c r="P1332">
        <v>105</v>
      </c>
      <c r="Q1332">
        <v>0.34</v>
      </c>
      <c r="R1332">
        <v>20</v>
      </c>
      <c r="S1332">
        <v>-91</v>
      </c>
      <c r="T1332">
        <v>42</v>
      </c>
      <c r="U1332">
        <v>-73</v>
      </c>
      <c r="V1332">
        <v>-122</v>
      </c>
      <c r="W1332">
        <v>46933</v>
      </c>
      <c r="X1332">
        <v>43025</v>
      </c>
      <c r="Y1332">
        <v>66101</v>
      </c>
      <c r="Z1332">
        <v>1.64</v>
      </c>
      <c r="AA1332">
        <f t="shared" si="264"/>
        <v>10012</v>
      </c>
      <c r="AB1332">
        <f t="shared" si="265"/>
        <v>-854</v>
      </c>
      <c r="AC1332">
        <f t="shared" si="266"/>
        <v>6159</v>
      </c>
      <c r="AD1332">
        <f t="shared" si="267"/>
        <v>0.6151618058330004</v>
      </c>
      <c r="AE1332">
        <f t="shared" si="268"/>
        <v>0</v>
      </c>
      <c r="AF1332" t="e">
        <f t="shared" ca="1" si="269"/>
        <v>#N/A</v>
      </c>
      <c r="AG1332" t="e">
        <f t="shared" ca="1" si="270"/>
        <v>#N/A</v>
      </c>
      <c r="AH1332" t="e">
        <f t="shared" ca="1" si="271"/>
        <v>#N/A</v>
      </c>
      <c r="AI1332" t="e">
        <f t="shared" ca="1" si="260"/>
        <v>#N/A</v>
      </c>
      <c r="AJ1332">
        <f t="shared" si="261"/>
        <v>6.9916100679184975E-4</v>
      </c>
      <c r="AK1332">
        <f t="shared" si="262"/>
        <v>0</v>
      </c>
      <c r="AL1332" t="e">
        <f t="shared" ca="1" si="272"/>
        <v>#N/A</v>
      </c>
      <c r="AM1332" t="b">
        <f t="shared" si="263"/>
        <v>0</v>
      </c>
    </row>
    <row r="1333" spans="1:39" x14ac:dyDescent="0.3">
      <c r="A1333" t="s">
        <v>222</v>
      </c>
      <c r="B1333" t="s">
        <v>218</v>
      </c>
      <c r="C1333" t="s">
        <v>39</v>
      </c>
      <c r="D1333" t="s">
        <v>87</v>
      </c>
      <c r="E1333" t="s">
        <v>689</v>
      </c>
      <c r="F1333" s="13" t="str">
        <f>_xlfn.CONCAT(wiz_6[[#This Row],[OCTY......]],",",wiz_6[[#This Row],[OS]])</f>
        <v>MOUNT VERN,OH</v>
      </c>
      <c r="G1333" t="s">
        <v>70</v>
      </c>
      <c r="H1333" t="s">
        <v>243</v>
      </c>
      <c r="I1333" s="13" t="str">
        <f>_xlfn.CONCAT(wiz_6[[#This Row],[DCTY......]], ",",wiz_6[[#This Row],[DS]])</f>
        <v>SPRINGFIEL,TN</v>
      </c>
      <c r="J1333" t="str">
        <f>TRIM(CONCATENATE(wiz_6[[#This Row],[SHIPPER..................]],wiz_6[[#This Row],[ZIP2..]],wiz_6[[#This Row],[ZIP3..]]))</f>
        <v>OWENS CORNING FIBERGL| 4305037172</v>
      </c>
      <c r="K1333">
        <v>8</v>
      </c>
      <c r="L1333">
        <v>1.9</v>
      </c>
      <c r="M1333">
        <v>0.17</v>
      </c>
      <c r="N1333">
        <v>409</v>
      </c>
      <c r="O1333">
        <v>1.06</v>
      </c>
      <c r="P1333">
        <v>112</v>
      </c>
      <c r="Q1333">
        <v>0.33</v>
      </c>
      <c r="R1333">
        <v>11</v>
      </c>
      <c r="S1333">
        <v>-102</v>
      </c>
      <c r="T1333">
        <v>-41</v>
      </c>
      <c r="U1333">
        <v>62</v>
      </c>
      <c r="V1333">
        <v>-81</v>
      </c>
      <c r="W1333">
        <v>43018</v>
      </c>
      <c r="X1333">
        <v>43050</v>
      </c>
      <c r="Y1333">
        <v>37172</v>
      </c>
      <c r="Z1333">
        <v>1.85</v>
      </c>
      <c r="AA1333">
        <f t="shared" si="264"/>
        <v>10012</v>
      </c>
      <c r="AB1333">
        <f t="shared" si="265"/>
        <v>-648</v>
      </c>
      <c r="AC1333">
        <f t="shared" si="266"/>
        <v>6159</v>
      </c>
      <c r="AD1333">
        <f t="shared" si="267"/>
        <v>0.6151618058330004</v>
      </c>
      <c r="AE1333">
        <f t="shared" si="268"/>
        <v>0</v>
      </c>
      <c r="AF1333" t="e">
        <f t="shared" ca="1" si="269"/>
        <v>#N/A</v>
      </c>
      <c r="AG1333" t="e">
        <f t="shared" ca="1" si="270"/>
        <v>#N/A</v>
      </c>
      <c r="AH1333" t="e">
        <f t="shared" ca="1" si="271"/>
        <v>#N/A</v>
      </c>
      <c r="AI1333" t="e">
        <f t="shared" ca="1" si="260"/>
        <v>#N/A</v>
      </c>
      <c r="AJ1333">
        <f t="shared" si="261"/>
        <v>7.9904115061925688E-4</v>
      </c>
      <c r="AK1333">
        <f t="shared" si="262"/>
        <v>0</v>
      </c>
      <c r="AL1333" t="e">
        <f t="shared" ca="1" si="272"/>
        <v>#N/A</v>
      </c>
      <c r="AM1333" t="b">
        <f t="shared" si="263"/>
        <v>0</v>
      </c>
    </row>
    <row r="1334" spans="1:39" x14ac:dyDescent="0.3">
      <c r="A1334" t="s">
        <v>222</v>
      </c>
      <c r="B1334" t="s">
        <v>218</v>
      </c>
      <c r="C1334" t="s">
        <v>39</v>
      </c>
      <c r="D1334" t="s">
        <v>87</v>
      </c>
      <c r="E1334" t="s">
        <v>173</v>
      </c>
      <c r="F1334" s="13" t="str">
        <f>_xlfn.CONCAT(wiz_6[[#This Row],[OCTY......]],",",wiz_6[[#This Row],[OS]])</f>
        <v>NEWARK    ,OH</v>
      </c>
      <c r="G1334" t="s">
        <v>70</v>
      </c>
      <c r="H1334" t="s">
        <v>243</v>
      </c>
      <c r="I1334" s="13" t="str">
        <f>_xlfn.CONCAT(wiz_6[[#This Row],[DCTY......]], ",",wiz_6[[#This Row],[DS]])</f>
        <v>SPRINGFIEL,TN</v>
      </c>
      <c r="J1334" t="str">
        <f>TRIM(CONCATENATE(wiz_6[[#This Row],[SHIPPER..................]],wiz_6[[#This Row],[ZIP2..]],wiz_6[[#This Row],[ZIP3..]]))</f>
        <v>OWENS CORNING FIBERGL| 4305537172</v>
      </c>
      <c r="K1334">
        <v>2</v>
      </c>
      <c r="L1334">
        <v>1.97</v>
      </c>
      <c r="M1334">
        <v>0.17</v>
      </c>
      <c r="N1334">
        <v>397</v>
      </c>
      <c r="O1334">
        <v>0.96</v>
      </c>
      <c r="P1334">
        <v>0</v>
      </c>
      <c r="Q1334">
        <v>0.25</v>
      </c>
      <c r="R1334">
        <v>16</v>
      </c>
      <c r="S1334">
        <v>-73</v>
      </c>
      <c r="T1334">
        <v>-45</v>
      </c>
      <c r="U1334">
        <v>88</v>
      </c>
      <c r="V1334">
        <v>-30</v>
      </c>
      <c r="W1334">
        <v>43055</v>
      </c>
      <c r="X1334">
        <v>43055</v>
      </c>
      <c r="Y1334">
        <v>37172</v>
      </c>
      <c r="Z1334">
        <v>1.92</v>
      </c>
      <c r="AA1334">
        <f t="shared" si="264"/>
        <v>10012</v>
      </c>
      <c r="AB1334">
        <f t="shared" si="265"/>
        <v>-60</v>
      </c>
      <c r="AC1334">
        <f t="shared" si="266"/>
        <v>6159</v>
      </c>
      <c r="AD1334">
        <f t="shared" si="267"/>
        <v>0.6151618058330004</v>
      </c>
      <c r="AE1334">
        <f t="shared" si="268"/>
        <v>0</v>
      </c>
      <c r="AF1334" t="e">
        <f t="shared" ca="1" si="269"/>
        <v>#N/A</v>
      </c>
      <c r="AG1334" t="e">
        <f t="shared" ca="1" si="270"/>
        <v>#N/A</v>
      </c>
      <c r="AH1334" t="e">
        <f t="shared" ca="1" si="271"/>
        <v>#N/A</v>
      </c>
      <c r="AI1334" t="e">
        <f t="shared" ca="1" si="260"/>
        <v>#N/A</v>
      </c>
      <c r="AJ1334">
        <f t="shared" si="261"/>
        <v>1.9976028765481422E-4</v>
      </c>
      <c r="AK1334">
        <f t="shared" si="262"/>
        <v>0</v>
      </c>
      <c r="AL1334" t="e">
        <f t="shared" ca="1" si="272"/>
        <v>#N/A</v>
      </c>
      <c r="AM1334" t="b">
        <f t="shared" si="263"/>
        <v>0</v>
      </c>
    </row>
    <row r="1335" spans="1:39" x14ac:dyDescent="0.3">
      <c r="A1335" t="s">
        <v>217</v>
      </c>
      <c r="B1335" t="s">
        <v>218</v>
      </c>
      <c r="C1335" t="s">
        <v>39</v>
      </c>
      <c r="D1335" t="s">
        <v>87</v>
      </c>
      <c r="E1335" t="s">
        <v>689</v>
      </c>
      <c r="F1335" s="13" t="str">
        <f>_xlfn.CONCAT(wiz_6[[#This Row],[OCTY......]],",",wiz_6[[#This Row],[OS]])</f>
        <v>MOUNT VERN,OH</v>
      </c>
      <c r="G1335" t="s">
        <v>70</v>
      </c>
      <c r="H1335" t="s">
        <v>243</v>
      </c>
      <c r="I1335" s="13" t="str">
        <f>_xlfn.CONCAT(wiz_6[[#This Row],[DCTY......]], ",",wiz_6[[#This Row],[DS]])</f>
        <v>SPRINGFIEL,TN</v>
      </c>
      <c r="J1335" t="str">
        <f>TRIM(CONCATENATE(wiz_6[[#This Row],[SHIPPER..................]],wiz_6[[#This Row],[ZIP2..]],wiz_6[[#This Row],[ZIP3..]]))</f>
        <v>OWENS CORNING SALES | 4305037172</v>
      </c>
      <c r="K1335">
        <v>1</v>
      </c>
      <c r="L1335">
        <v>1.9</v>
      </c>
      <c r="M1335">
        <v>0.18</v>
      </c>
      <c r="N1335">
        <v>409</v>
      </c>
      <c r="O1335">
        <v>0.71</v>
      </c>
      <c r="P1335">
        <v>24</v>
      </c>
      <c r="Q1335">
        <v>0.25</v>
      </c>
      <c r="R1335">
        <v>10</v>
      </c>
      <c r="S1335">
        <v>-96</v>
      </c>
      <c r="T1335">
        <v>42</v>
      </c>
      <c r="U1335">
        <v>76</v>
      </c>
      <c r="V1335">
        <v>22</v>
      </c>
      <c r="W1335">
        <v>43055</v>
      </c>
      <c r="X1335">
        <v>43050</v>
      </c>
      <c r="Y1335">
        <v>37172</v>
      </c>
      <c r="Z1335">
        <v>1.86</v>
      </c>
      <c r="AA1335">
        <f t="shared" si="264"/>
        <v>10012</v>
      </c>
      <c r="AB1335">
        <f t="shared" si="265"/>
        <v>22</v>
      </c>
      <c r="AC1335">
        <f t="shared" si="266"/>
        <v>6159</v>
      </c>
      <c r="AD1335">
        <f t="shared" si="267"/>
        <v>0.6151618058330004</v>
      </c>
      <c r="AE1335">
        <f t="shared" si="268"/>
        <v>0</v>
      </c>
      <c r="AF1335" t="e">
        <f t="shared" ca="1" si="269"/>
        <v>#N/A</v>
      </c>
      <c r="AG1335" t="e">
        <f t="shared" ca="1" si="270"/>
        <v>#N/A</v>
      </c>
      <c r="AH1335" t="e">
        <f t="shared" ca="1" si="271"/>
        <v>#N/A</v>
      </c>
      <c r="AI1335" t="e">
        <f t="shared" ca="1" si="260"/>
        <v>#N/A</v>
      </c>
      <c r="AJ1335">
        <f t="shared" si="261"/>
        <v>9.988014382740711E-5</v>
      </c>
      <c r="AK1335">
        <f t="shared" si="262"/>
        <v>0</v>
      </c>
      <c r="AL1335" t="e">
        <f t="shared" ca="1" si="272"/>
        <v>#N/A</v>
      </c>
      <c r="AM1335" t="b">
        <f t="shared" si="263"/>
        <v>0</v>
      </c>
    </row>
    <row r="1336" spans="1:39" x14ac:dyDescent="0.3">
      <c r="A1336" t="s">
        <v>78</v>
      </c>
      <c r="B1336" t="s">
        <v>79</v>
      </c>
      <c r="C1336" t="s">
        <v>39</v>
      </c>
      <c r="D1336" t="s">
        <v>87</v>
      </c>
      <c r="E1336" t="s">
        <v>393</v>
      </c>
      <c r="F1336" s="13" t="str">
        <f>_xlfn.CONCAT(wiz_6[[#This Row],[OCTY......]],",",wiz_6[[#This Row],[OS]])</f>
        <v>COLUMBUS  ,OH</v>
      </c>
      <c r="G1336" t="s">
        <v>44</v>
      </c>
      <c r="H1336" t="s">
        <v>464</v>
      </c>
      <c r="I1336" s="13" t="str">
        <f>_xlfn.CONCAT(wiz_6[[#This Row],[DCTY......]], ",",wiz_6[[#This Row],[DS]])</f>
        <v>FRANKLIN  ,KY</v>
      </c>
      <c r="J1336" t="str">
        <f>TRIM(CONCATENATE(wiz_6[[#This Row],[SHIPPER..................]],wiz_6[[#This Row],[ZIP2..]],wiz_6[[#This Row],[ZIP3..]]))</f>
        <v>TRACTOR SUPPLY MANHAT| 4320142134</v>
      </c>
      <c r="K1336">
        <v>13</v>
      </c>
      <c r="L1336">
        <v>2.04</v>
      </c>
      <c r="M1336">
        <v>0.21</v>
      </c>
      <c r="N1336">
        <v>348</v>
      </c>
      <c r="O1336">
        <v>0.56000000000000005</v>
      </c>
      <c r="P1336">
        <v>17</v>
      </c>
      <c r="Q1336">
        <v>0.25</v>
      </c>
      <c r="R1336">
        <v>-12</v>
      </c>
      <c r="S1336">
        <v>-28</v>
      </c>
      <c r="T1336">
        <v>65</v>
      </c>
      <c r="U1336">
        <v>96</v>
      </c>
      <c r="V1336">
        <v>133</v>
      </c>
      <c r="W1336">
        <v>43123</v>
      </c>
      <c r="X1336">
        <v>43201</v>
      </c>
      <c r="Y1336">
        <v>42134</v>
      </c>
      <c r="Z1336">
        <v>2.0299999999999998</v>
      </c>
      <c r="AA1336">
        <f t="shared" si="264"/>
        <v>10012</v>
      </c>
      <c r="AB1336">
        <f t="shared" si="265"/>
        <v>1729</v>
      </c>
      <c r="AC1336">
        <f t="shared" si="266"/>
        <v>6159</v>
      </c>
      <c r="AD1336">
        <f t="shared" si="267"/>
        <v>0.6151618058330004</v>
      </c>
      <c r="AE1336">
        <f t="shared" si="268"/>
        <v>0</v>
      </c>
      <c r="AF1336" t="e">
        <f t="shared" ca="1" si="269"/>
        <v>#N/A</v>
      </c>
      <c r="AG1336" t="e">
        <f t="shared" ca="1" si="270"/>
        <v>#N/A</v>
      </c>
      <c r="AH1336" t="e">
        <f t="shared" ca="1" si="271"/>
        <v>#N/A</v>
      </c>
      <c r="AI1336" t="e">
        <f t="shared" ca="1" si="260"/>
        <v>#N/A</v>
      </c>
      <c r="AJ1336">
        <f t="shared" si="261"/>
        <v>1.2984418697562924E-3</v>
      </c>
      <c r="AK1336">
        <f t="shared" si="262"/>
        <v>0</v>
      </c>
      <c r="AL1336" t="e">
        <f t="shared" ca="1" si="272"/>
        <v>#N/A</v>
      </c>
      <c r="AM1336" t="b">
        <f t="shared" si="263"/>
        <v>0</v>
      </c>
    </row>
    <row r="1337" spans="1:39" x14ac:dyDescent="0.3">
      <c r="A1337" t="s">
        <v>78</v>
      </c>
      <c r="B1337" t="s">
        <v>79</v>
      </c>
      <c r="C1337" t="s">
        <v>39</v>
      </c>
      <c r="D1337" t="s">
        <v>87</v>
      </c>
      <c r="E1337" t="s">
        <v>296</v>
      </c>
      <c r="F1337" s="13" t="str">
        <f>_xlfn.CONCAT(wiz_6[[#This Row],[OCTY......]],",",wiz_6[[#This Row],[OS]])</f>
        <v>GROVEPORT ,OH</v>
      </c>
      <c r="G1337" t="s">
        <v>44</v>
      </c>
      <c r="H1337" t="s">
        <v>464</v>
      </c>
      <c r="I1337" s="13" t="str">
        <f>_xlfn.CONCAT(wiz_6[[#This Row],[DCTY......]], ",",wiz_6[[#This Row],[DS]])</f>
        <v>FRANKLIN  ,KY</v>
      </c>
      <c r="J1337" t="str">
        <f>TRIM(CONCATENATE(wiz_6[[#This Row],[SHIPPER..................]],wiz_6[[#This Row],[ZIP2..]],wiz_6[[#This Row],[ZIP3..]]))</f>
        <v>TRACTOR SUPPLY MANHAT| 4312542134</v>
      </c>
      <c r="K1337">
        <v>1</v>
      </c>
      <c r="L1337">
        <v>2.15</v>
      </c>
      <c r="M1337">
        <v>0.22</v>
      </c>
      <c r="N1337">
        <v>345</v>
      </c>
      <c r="O1337">
        <v>0.42</v>
      </c>
      <c r="P1337">
        <v>0</v>
      </c>
      <c r="Q1337">
        <v>0.25</v>
      </c>
      <c r="R1337">
        <v>-3</v>
      </c>
      <c r="S1337">
        <v>23</v>
      </c>
      <c r="T1337">
        <v>98</v>
      </c>
      <c r="U1337">
        <v>120</v>
      </c>
      <c r="V1337">
        <v>241</v>
      </c>
      <c r="W1337">
        <v>43125</v>
      </c>
      <c r="X1337">
        <v>43125</v>
      </c>
      <c r="Y1337">
        <v>42134</v>
      </c>
      <c r="Z1337">
        <v>2.15</v>
      </c>
      <c r="AA1337">
        <f t="shared" si="264"/>
        <v>10012</v>
      </c>
      <c r="AB1337">
        <f t="shared" si="265"/>
        <v>241</v>
      </c>
      <c r="AC1337">
        <f t="shared" si="266"/>
        <v>6159</v>
      </c>
      <c r="AD1337">
        <f t="shared" si="267"/>
        <v>0.6151618058330004</v>
      </c>
      <c r="AE1337">
        <f t="shared" si="268"/>
        <v>0</v>
      </c>
      <c r="AF1337" t="e">
        <f t="shared" ca="1" si="269"/>
        <v>#N/A</v>
      </c>
      <c r="AG1337" t="e">
        <f t="shared" ca="1" si="270"/>
        <v>#N/A</v>
      </c>
      <c r="AH1337" t="e">
        <f t="shared" ca="1" si="271"/>
        <v>#N/A</v>
      </c>
      <c r="AI1337" t="e">
        <f t="shared" ca="1" si="260"/>
        <v>#N/A</v>
      </c>
      <c r="AJ1337">
        <f t="shared" si="261"/>
        <v>9.988014382740711E-5</v>
      </c>
      <c r="AK1337">
        <f t="shared" si="262"/>
        <v>0</v>
      </c>
      <c r="AL1337" t="e">
        <f t="shared" ca="1" si="272"/>
        <v>#N/A</v>
      </c>
      <c r="AM1337" t="b">
        <f t="shared" si="263"/>
        <v>0</v>
      </c>
    </row>
    <row r="1338" spans="1:39" x14ac:dyDescent="0.3">
      <c r="A1338" t="s">
        <v>677</v>
      </c>
      <c r="B1338" t="s">
        <v>678</v>
      </c>
      <c r="C1338" t="s">
        <v>39</v>
      </c>
      <c r="D1338" t="s">
        <v>87</v>
      </c>
      <c r="E1338" t="s">
        <v>233</v>
      </c>
      <c r="F1338" s="13" t="str">
        <f>_xlfn.CONCAT(wiz_6[[#This Row],[OCTY......]],",",wiz_6[[#This Row],[OS]])</f>
        <v>GROVE CITY,OH</v>
      </c>
      <c r="G1338" t="s">
        <v>44</v>
      </c>
      <c r="H1338" t="s">
        <v>1414</v>
      </c>
      <c r="I1338" s="13" t="str">
        <f>_xlfn.CONCAT(wiz_6[[#This Row],[DCTY......]], ",",wiz_6[[#This Row],[DS]])</f>
        <v>STURGIS   ,KY</v>
      </c>
      <c r="J1338" t="str">
        <f>TRIM(CONCATENATE(wiz_6[[#This Row],[SHIPPER..................]],wiz_6[[#This Row],[ZIP2..]],wiz_6[[#This Row],[ZIP3..]]))</f>
        <v>b: TRANSFIX | 4312342459</v>
      </c>
      <c r="K1338">
        <v>2</v>
      </c>
      <c r="L1338">
        <v>1.43</v>
      </c>
      <c r="M1338">
        <v>0.27</v>
      </c>
      <c r="N1338">
        <v>361</v>
      </c>
      <c r="O1338">
        <v>0.9</v>
      </c>
      <c r="P1338">
        <v>24</v>
      </c>
      <c r="Q1338">
        <v>0.25</v>
      </c>
      <c r="R1338">
        <v>-22</v>
      </c>
      <c r="S1338">
        <v>-7</v>
      </c>
      <c r="T1338">
        <v>-30</v>
      </c>
      <c r="U1338">
        <v>1</v>
      </c>
      <c r="V1338">
        <v>-36</v>
      </c>
      <c r="W1338">
        <v>43137</v>
      </c>
      <c r="X1338">
        <v>43123</v>
      </c>
      <c r="Y1338">
        <v>42459</v>
      </c>
      <c r="Z1338">
        <v>1.48</v>
      </c>
      <c r="AA1338">
        <f t="shared" si="264"/>
        <v>10012</v>
      </c>
      <c r="AB1338">
        <f t="shared" si="265"/>
        <v>-72</v>
      </c>
      <c r="AC1338">
        <f t="shared" si="266"/>
        <v>6159</v>
      </c>
      <c r="AD1338">
        <f t="shared" si="267"/>
        <v>0.6151618058330004</v>
      </c>
      <c r="AE1338">
        <f t="shared" si="268"/>
        <v>0</v>
      </c>
      <c r="AF1338" t="e">
        <f t="shared" ca="1" si="269"/>
        <v>#N/A</v>
      </c>
      <c r="AG1338" t="e">
        <f t="shared" ca="1" si="270"/>
        <v>#N/A</v>
      </c>
      <c r="AH1338" t="e">
        <f t="shared" ca="1" si="271"/>
        <v>#N/A</v>
      </c>
      <c r="AI1338" t="e">
        <f t="shared" ca="1" si="260"/>
        <v>#N/A</v>
      </c>
      <c r="AJ1338">
        <f t="shared" si="261"/>
        <v>1.9976028765481422E-4</v>
      </c>
      <c r="AK1338">
        <f t="shared" si="262"/>
        <v>0</v>
      </c>
      <c r="AL1338" t="e">
        <f t="shared" ca="1" si="272"/>
        <v>#N/A</v>
      </c>
      <c r="AM1338" t="b">
        <f t="shared" si="263"/>
        <v>0</v>
      </c>
    </row>
    <row r="1339" spans="1:39" x14ac:dyDescent="0.3">
      <c r="A1339" t="s">
        <v>222</v>
      </c>
      <c r="B1339" t="s">
        <v>218</v>
      </c>
      <c r="C1339" t="s">
        <v>39</v>
      </c>
      <c r="D1339" t="s">
        <v>87</v>
      </c>
      <c r="E1339" t="s">
        <v>470</v>
      </c>
      <c r="F1339" s="13" t="str">
        <f>_xlfn.CONCAT(wiz_6[[#This Row],[OCTY......]],",",wiz_6[[#This Row],[OS]])</f>
        <v>HEBRON    ,OH</v>
      </c>
      <c r="G1339" t="s">
        <v>246</v>
      </c>
      <c r="H1339" t="s">
        <v>484</v>
      </c>
      <c r="I1339" s="13" t="str">
        <f>_xlfn.CONCAT(wiz_6[[#This Row],[DCTY......]], ",",wiz_6[[#This Row],[DS]])</f>
        <v>BATON ROUG,LA</v>
      </c>
      <c r="J1339" t="str">
        <f>TRIM(CONCATENATE(wiz_6[[#This Row],[SHIPPER..................]],wiz_6[[#This Row],[ZIP2..]],wiz_6[[#This Row],[ZIP3..]]))</f>
        <v>OWENS CORNING FIBERGL| 4302570801</v>
      </c>
      <c r="K1339">
        <v>2</v>
      </c>
      <c r="L1339">
        <v>1.76</v>
      </c>
      <c r="M1339">
        <v>0.17</v>
      </c>
      <c r="N1339">
        <v>955</v>
      </c>
      <c r="O1339">
        <v>2.06</v>
      </c>
      <c r="P1339">
        <v>26</v>
      </c>
      <c r="Q1339">
        <v>0.25</v>
      </c>
      <c r="R1339">
        <v>38</v>
      </c>
      <c r="S1339">
        <v>-78</v>
      </c>
      <c r="T1339">
        <v>-44</v>
      </c>
      <c r="U1339">
        <v>39</v>
      </c>
      <c r="V1339">
        <v>-83</v>
      </c>
      <c r="W1339">
        <v>43055</v>
      </c>
      <c r="X1339">
        <v>43025</v>
      </c>
      <c r="Y1339">
        <v>70801</v>
      </c>
      <c r="Z1339">
        <v>1.71</v>
      </c>
      <c r="AA1339">
        <f t="shared" si="264"/>
        <v>10012</v>
      </c>
      <c r="AB1339">
        <f t="shared" si="265"/>
        <v>-166</v>
      </c>
      <c r="AC1339">
        <f t="shared" si="266"/>
        <v>6159</v>
      </c>
      <c r="AD1339">
        <f t="shared" si="267"/>
        <v>0.6151618058330004</v>
      </c>
      <c r="AE1339">
        <f t="shared" si="268"/>
        <v>0</v>
      </c>
      <c r="AF1339" t="e">
        <f t="shared" ca="1" si="269"/>
        <v>#N/A</v>
      </c>
      <c r="AG1339" t="e">
        <f t="shared" ca="1" si="270"/>
        <v>#N/A</v>
      </c>
      <c r="AH1339" t="e">
        <f t="shared" ca="1" si="271"/>
        <v>#N/A</v>
      </c>
      <c r="AI1339" t="e">
        <f t="shared" ca="1" si="260"/>
        <v>#N/A</v>
      </c>
      <c r="AJ1339">
        <f t="shared" si="261"/>
        <v>1.9976028765481422E-4</v>
      </c>
      <c r="AK1339">
        <f t="shared" si="262"/>
        <v>0</v>
      </c>
      <c r="AL1339" t="e">
        <f t="shared" ca="1" si="272"/>
        <v>#N/A</v>
      </c>
      <c r="AM1339" t="b">
        <f t="shared" si="263"/>
        <v>0</v>
      </c>
    </row>
    <row r="1340" spans="1:39" x14ac:dyDescent="0.3">
      <c r="A1340" t="s">
        <v>222</v>
      </c>
      <c r="B1340" t="s">
        <v>218</v>
      </c>
      <c r="C1340" t="s">
        <v>39</v>
      </c>
      <c r="D1340" t="s">
        <v>87</v>
      </c>
      <c r="E1340" t="s">
        <v>173</v>
      </c>
      <c r="F1340" s="13" t="str">
        <f>_xlfn.CONCAT(wiz_6[[#This Row],[OCTY......]],",",wiz_6[[#This Row],[OS]])</f>
        <v>NEWARK    ,OH</v>
      </c>
      <c r="G1340" t="s">
        <v>246</v>
      </c>
      <c r="H1340" t="s">
        <v>484</v>
      </c>
      <c r="I1340" s="13" t="str">
        <f>_xlfn.CONCAT(wiz_6[[#This Row],[DCTY......]], ",",wiz_6[[#This Row],[DS]])</f>
        <v>BATON ROUG,LA</v>
      </c>
      <c r="J1340" t="str">
        <f>TRIM(CONCATENATE(wiz_6[[#This Row],[SHIPPER..................]],wiz_6[[#This Row],[ZIP2..]],wiz_6[[#This Row],[ZIP3..]]))</f>
        <v>OWENS CORNING FIBERGL| 4305570801</v>
      </c>
      <c r="K1340">
        <v>1</v>
      </c>
      <c r="L1340">
        <v>1.76</v>
      </c>
      <c r="M1340">
        <v>0.17</v>
      </c>
      <c r="N1340">
        <v>962</v>
      </c>
      <c r="O1340">
        <v>1.58</v>
      </c>
      <c r="P1340">
        <v>41</v>
      </c>
      <c r="Q1340">
        <v>0.25</v>
      </c>
      <c r="R1340">
        <v>39</v>
      </c>
      <c r="S1340">
        <v>-73</v>
      </c>
      <c r="T1340">
        <v>70</v>
      </c>
      <c r="U1340">
        <v>43</v>
      </c>
      <c r="V1340">
        <v>40</v>
      </c>
      <c r="W1340">
        <v>43123</v>
      </c>
      <c r="X1340">
        <v>43055</v>
      </c>
      <c r="Y1340">
        <v>70801</v>
      </c>
      <c r="Z1340">
        <v>1.71</v>
      </c>
      <c r="AA1340">
        <f t="shared" si="264"/>
        <v>10012</v>
      </c>
      <c r="AB1340">
        <f t="shared" si="265"/>
        <v>40</v>
      </c>
      <c r="AC1340">
        <f t="shared" si="266"/>
        <v>6159</v>
      </c>
      <c r="AD1340">
        <f t="shared" si="267"/>
        <v>0.6151618058330004</v>
      </c>
      <c r="AE1340">
        <f t="shared" si="268"/>
        <v>0</v>
      </c>
      <c r="AF1340" t="e">
        <f t="shared" ca="1" si="269"/>
        <v>#N/A</v>
      </c>
      <c r="AG1340" t="e">
        <f t="shared" ca="1" si="270"/>
        <v>#N/A</v>
      </c>
      <c r="AH1340" t="e">
        <f t="shared" ca="1" si="271"/>
        <v>#N/A</v>
      </c>
      <c r="AI1340" t="e">
        <f t="shared" ca="1" si="260"/>
        <v>#N/A</v>
      </c>
      <c r="AJ1340">
        <f t="shared" si="261"/>
        <v>9.988014382740711E-5</v>
      </c>
      <c r="AK1340">
        <f t="shared" si="262"/>
        <v>0</v>
      </c>
      <c r="AL1340" t="e">
        <f t="shared" ca="1" si="272"/>
        <v>#N/A</v>
      </c>
      <c r="AM1340" t="b">
        <f t="shared" si="263"/>
        <v>0</v>
      </c>
    </row>
    <row r="1341" spans="1:39" x14ac:dyDescent="0.3">
      <c r="A1341" t="s">
        <v>217</v>
      </c>
      <c r="B1341" t="s">
        <v>218</v>
      </c>
      <c r="C1341" t="s">
        <v>39</v>
      </c>
      <c r="D1341" t="s">
        <v>87</v>
      </c>
      <c r="E1341" t="s">
        <v>470</v>
      </c>
      <c r="F1341" s="13" t="str">
        <f>_xlfn.CONCAT(wiz_6[[#This Row],[OCTY......]],",",wiz_6[[#This Row],[OS]])</f>
        <v>HEBRON    ,OH</v>
      </c>
      <c r="G1341" t="s">
        <v>246</v>
      </c>
      <c r="H1341" t="s">
        <v>484</v>
      </c>
      <c r="I1341" s="13" t="str">
        <f>_xlfn.CONCAT(wiz_6[[#This Row],[DCTY......]], ",",wiz_6[[#This Row],[DS]])</f>
        <v>BATON ROUG,LA</v>
      </c>
      <c r="J1341" t="str">
        <f>TRIM(CONCATENATE(wiz_6[[#This Row],[SHIPPER..................]],wiz_6[[#This Row],[ZIP2..]],wiz_6[[#This Row],[ZIP3..]]))</f>
        <v>OWENS CORNING SALES | 4302570801</v>
      </c>
      <c r="K1341">
        <v>1</v>
      </c>
      <c r="L1341">
        <v>1.76</v>
      </c>
      <c r="M1341">
        <v>0.18</v>
      </c>
      <c r="N1341">
        <v>955</v>
      </c>
      <c r="O1341">
        <v>1.71</v>
      </c>
      <c r="P1341">
        <v>29</v>
      </c>
      <c r="Q1341">
        <v>0.25</v>
      </c>
      <c r="R1341">
        <v>29</v>
      </c>
      <c r="S1341">
        <v>-91</v>
      </c>
      <c r="T1341">
        <v>39</v>
      </c>
      <c r="U1341">
        <v>48</v>
      </c>
      <c r="V1341">
        <v>-4</v>
      </c>
      <c r="W1341">
        <v>43125</v>
      </c>
      <c r="X1341">
        <v>43025</v>
      </c>
      <c r="Y1341">
        <v>70801</v>
      </c>
      <c r="Z1341">
        <v>1.72</v>
      </c>
      <c r="AA1341">
        <f t="shared" si="264"/>
        <v>10012</v>
      </c>
      <c r="AB1341">
        <f t="shared" si="265"/>
        <v>-4</v>
      </c>
      <c r="AC1341">
        <f t="shared" si="266"/>
        <v>6159</v>
      </c>
      <c r="AD1341">
        <f t="shared" si="267"/>
        <v>0.6151618058330004</v>
      </c>
      <c r="AE1341">
        <f t="shared" si="268"/>
        <v>0</v>
      </c>
      <c r="AF1341" t="e">
        <f t="shared" ca="1" si="269"/>
        <v>#N/A</v>
      </c>
      <c r="AG1341" t="e">
        <f t="shared" ca="1" si="270"/>
        <v>#N/A</v>
      </c>
      <c r="AH1341" t="e">
        <f t="shared" ca="1" si="271"/>
        <v>#N/A</v>
      </c>
      <c r="AI1341" t="e">
        <f t="shared" ca="1" si="260"/>
        <v>#N/A</v>
      </c>
      <c r="AJ1341">
        <f t="shared" si="261"/>
        <v>9.988014382740711E-5</v>
      </c>
      <c r="AK1341">
        <f t="shared" si="262"/>
        <v>0</v>
      </c>
      <c r="AL1341" t="e">
        <f t="shared" ca="1" si="272"/>
        <v>#N/A</v>
      </c>
      <c r="AM1341" t="b">
        <f t="shared" si="263"/>
        <v>0</v>
      </c>
    </row>
    <row r="1342" spans="1:39" x14ac:dyDescent="0.3">
      <c r="A1342" t="s">
        <v>222</v>
      </c>
      <c r="B1342" t="s">
        <v>218</v>
      </c>
      <c r="C1342" t="s">
        <v>39</v>
      </c>
      <c r="D1342" t="s">
        <v>87</v>
      </c>
      <c r="E1342" t="s">
        <v>470</v>
      </c>
      <c r="F1342" s="13" t="str">
        <f>_xlfn.CONCAT(wiz_6[[#This Row],[OCTY......]],",",wiz_6[[#This Row],[OS]])</f>
        <v>HEBRON    ,OH</v>
      </c>
      <c r="G1342" t="s">
        <v>246</v>
      </c>
      <c r="H1342" t="s">
        <v>1415</v>
      </c>
      <c r="I1342" s="13" t="str">
        <f>_xlfn.CONCAT(wiz_6[[#This Row],[DCTY......]], ",",wiz_6[[#This Row],[DS]])</f>
        <v>HARAHAN   ,LA</v>
      </c>
      <c r="J1342" t="str">
        <f>TRIM(CONCATENATE(wiz_6[[#This Row],[SHIPPER..................]],wiz_6[[#This Row],[ZIP2..]],wiz_6[[#This Row],[ZIP3..]]))</f>
        <v>OWENS CORNING FIBERGL| 4302570140</v>
      </c>
      <c r="K1342">
        <v>1</v>
      </c>
      <c r="L1342">
        <v>1.76</v>
      </c>
      <c r="M1342">
        <v>0.17</v>
      </c>
      <c r="N1342">
        <v>938</v>
      </c>
      <c r="O1342">
        <v>2</v>
      </c>
      <c r="P1342">
        <v>49</v>
      </c>
      <c r="Q1342">
        <v>0.25</v>
      </c>
      <c r="R1342">
        <v>2</v>
      </c>
      <c r="S1342">
        <v>-78</v>
      </c>
      <c r="T1342">
        <v>-44</v>
      </c>
      <c r="U1342">
        <v>113</v>
      </c>
      <c r="V1342">
        <v>-9</v>
      </c>
      <c r="W1342">
        <v>43725</v>
      </c>
      <c r="X1342">
        <v>43025</v>
      </c>
      <c r="Y1342">
        <v>70140</v>
      </c>
      <c r="Z1342">
        <v>1.71</v>
      </c>
      <c r="AA1342">
        <f t="shared" si="264"/>
        <v>10012</v>
      </c>
      <c r="AB1342">
        <f t="shared" si="265"/>
        <v>-9</v>
      </c>
      <c r="AC1342">
        <f t="shared" si="266"/>
        <v>6159</v>
      </c>
      <c r="AD1342">
        <f t="shared" si="267"/>
        <v>0.6151618058330004</v>
      </c>
      <c r="AE1342">
        <f t="shared" si="268"/>
        <v>0</v>
      </c>
      <c r="AF1342" t="e">
        <f t="shared" ca="1" si="269"/>
        <v>#N/A</v>
      </c>
      <c r="AG1342" t="e">
        <f t="shared" ca="1" si="270"/>
        <v>#N/A</v>
      </c>
      <c r="AH1342" t="e">
        <f t="shared" ca="1" si="271"/>
        <v>#N/A</v>
      </c>
      <c r="AI1342" t="e">
        <f t="shared" ca="1" si="260"/>
        <v>#N/A</v>
      </c>
      <c r="AJ1342">
        <f t="shared" si="261"/>
        <v>9.988014382740711E-5</v>
      </c>
      <c r="AK1342">
        <f t="shared" si="262"/>
        <v>0</v>
      </c>
      <c r="AL1342" t="e">
        <f t="shared" ca="1" si="272"/>
        <v>#N/A</v>
      </c>
      <c r="AM1342" t="b">
        <f t="shared" si="263"/>
        <v>0</v>
      </c>
    </row>
    <row r="1343" spans="1:39" x14ac:dyDescent="0.3">
      <c r="A1343" t="s">
        <v>222</v>
      </c>
      <c r="B1343" t="s">
        <v>218</v>
      </c>
      <c r="C1343" t="s">
        <v>39</v>
      </c>
      <c r="D1343" t="s">
        <v>87</v>
      </c>
      <c r="E1343" t="s">
        <v>470</v>
      </c>
      <c r="F1343" s="13" t="str">
        <f>_xlfn.CONCAT(wiz_6[[#This Row],[OCTY......]],",",wiz_6[[#This Row],[OS]])</f>
        <v>HEBRON    ,OH</v>
      </c>
      <c r="G1343" t="s">
        <v>246</v>
      </c>
      <c r="H1343" t="s">
        <v>1416</v>
      </c>
      <c r="I1343" s="13" t="str">
        <f>_xlfn.CONCAT(wiz_6[[#This Row],[DCTY......]], ",",wiz_6[[#This Row],[DS]])</f>
        <v>METAIRIE  ,LA</v>
      </c>
      <c r="J1343" t="str">
        <f>TRIM(CONCATENATE(wiz_6[[#This Row],[SHIPPER..................]],wiz_6[[#This Row],[ZIP2..]],wiz_6[[#This Row],[ZIP3..]]))</f>
        <v>OWENS CORNING FIBERGL| 4302570001</v>
      </c>
      <c r="K1343">
        <v>2</v>
      </c>
      <c r="L1343">
        <v>1.76</v>
      </c>
      <c r="M1343">
        <v>0.17</v>
      </c>
      <c r="N1343">
        <v>935</v>
      </c>
      <c r="O1343">
        <v>1.48</v>
      </c>
      <c r="P1343">
        <v>19</v>
      </c>
      <c r="Q1343">
        <v>0.25</v>
      </c>
      <c r="R1343">
        <v>38</v>
      </c>
      <c r="S1343">
        <v>-78</v>
      </c>
      <c r="T1343">
        <v>79</v>
      </c>
      <c r="U1343">
        <v>75</v>
      </c>
      <c r="V1343">
        <v>76</v>
      </c>
      <c r="W1343">
        <v>43055</v>
      </c>
      <c r="X1343">
        <v>43025</v>
      </c>
      <c r="Y1343">
        <v>70001</v>
      </c>
      <c r="Z1343">
        <v>1.71</v>
      </c>
      <c r="AA1343">
        <f t="shared" si="264"/>
        <v>10012</v>
      </c>
      <c r="AB1343">
        <f t="shared" si="265"/>
        <v>152</v>
      </c>
      <c r="AC1343">
        <f t="shared" si="266"/>
        <v>6159</v>
      </c>
      <c r="AD1343">
        <f t="shared" si="267"/>
        <v>0.6151618058330004</v>
      </c>
      <c r="AE1343">
        <f t="shared" si="268"/>
        <v>0</v>
      </c>
      <c r="AF1343" t="e">
        <f t="shared" ca="1" si="269"/>
        <v>#N/A</v>
      </c>
      <c r="AG1343" t="e">
        <f t="shared" ca="1" si="270"/>
        <v>#N/A</v>
      </c>
      <c r="AH1343" t="e">
        <f t="shared" ca="1" si="271"/>
        <v>#N/A</v>
      </c>
      <c r="AI1343" t="e">
        <f t="shared" ca="1" si="260"/>
        <v>#N/A</v>
      </c>
      <c r="AJ1343">
        <f t="shared" si="261"/>
        <v>1.9976028765481422E-4</v>
      </c>
      <c r="AK1343">
        <f t="shared" si="262"/>
        <v>0</v>
      </c>
      <c r="AL1343" t="e">
        <f t="shared" ca="1" si="272"/>
        <v>#N/A</v>
      </c>
      <c r="AM1343" t="b">
        <f t="shared" si="263"/>
        <v>0</v>
      </c>
    </row>
    <row r="1344" spans="1:39" x14ac:dyDescent="0.3">
      <c r="A1344" t="s">
        <v>222</v>
      </c>
      <c r="B1344" t="s">
        <v>218</v>
      </c>
      <c r="C1344" t="s">
        <v>39</v>
      </c>
      <c r="D1344" t="s">
        <v>87</v>
      </c>
      <c r="E1344" t="s">
        <v>470</v>
      </c>
      <c r="F1344" s="13" t="str">
        <f>_xlfn.CONCAT(wiz_6[[#This Row],[OCTY......]],",",wiz_6[[#This Row],[OS]])</f>
        <v>HEBRON    ,OH</v>
      </c>
      <c r="G1344" t="s">
        <v>246</v>
      </c>
      <c r="H1344" t="s">
        <v>1008</v>
      </c>
      <c r="I1344" s="13" t="str">
        <f>_xlfn.CONCAT(wiz_6[[#This Row],[DCTY......]], ",",wiz_6[[#This Row],[DS]])</f>
        <v>NEW ORLEAN,LA</v>
      </c>
      <c r="J1344" t="str">
        <f>TRIM(CONCATENATE(wiz_6[[#This Row],[SHIPPER..................]],wiz_6[[#This Row],[ZIP2..]],wiz_6[[#This Row],[ZIP3..]]))</f>
        <v>OWENS CORNING FIBERGL| 4302570140</v>
      </c>
      <c r="K1344">
        <v>1</v>
      </c>
      <c r="L1344">
        <v>1.76</v>
      </c>
      <c r="M1344">
        <v>0.18</v>
      </c>
      <c r="N1344">
        <v>930</v>
      </c>
      <c r="O1344">
        <v>1.42</v>
      </c>
      <c r="P1344">
        <v>44</v>
      </c>
      <c r="Q1344">
        <v>0.25</v>
      </c>
      <c r="R1344">
        <v>28</v>
      </c>
      <c r="S1344">
        <v>-78</v>
      </c>
      <c r="T1344">
        <v>93</v>
      </c>
      <c r="U1344">
        <v>81</v>
      </c>
      <c r="V1344">
        <v>96</v>
      </c>
      <c r="W1344">
        <v>43015</v>
      </c>
      <c r="X1344">
        <v>43025</v>
      </c>
      <c r="Y1344">
        <v>70140</v>
      </c>
      <c r="Z1344">
        <v>1.72</v>
      </c>
      <c r="AA1344">
        <f t="shared" si="264"/>
        <v>10012</v>
      </c>
      <c r="AB1344">
        <f t="shared" si="265"/>
        <v>96</v>
      </c>
      <c r="AC1344">
        <f t="shared" si="266"/>
        <v>6159</v>
      </c>
      <c r="AD1344">
        <f t="shared" si="267"/>
        <v>0.6151618058330004</v>
      </c>
      <c r="AE1344">
        <f t="shared" si="268"/>
        <v>0</v>
      </c>
      <c r="AF1344" t="e">
        <f t="shared" ca="1" si="269"/>
        <v>#N/A</v>
      </c>
      <c r="AG1344" t="e">
        <f t="shared" ca="1" si="270"/>
        <v>#N/A</v>
      </c>
      <c r="AH1344" t="e">
        <f t="shared" ca="1" si="271"/>
        <v>#N/A</v>
      </c>
      <c r="AI1344" t="e">
        <f t="shared" ca="1" si="260"/>
        <v>#N/A</v>
      </c>
      <c r="AJ1344">
        <f t="shared" si="261"/>
        <v>9.988014382740711E-5</v>
      </c>
      <c r="AK1344">
        <f t="shared" si="262"/>
        <v>0</v>
      </c>
      <c r="AL1344" t="e">
        <f t="shared" ca="1" si="272"/>
        <v>#N/A</v>
      </c>
      <c r="AM1344" t="b">
        <f t="shared" si="263"/>
        <v>0</v>
      </c>
    </row>
    <row r="1345" spans="1:39" x14ac:dyDescent="0.3">
      <c r="A1345" t="s">
        <v>1417</v>
      </c>
      <c r="B1345" t="s">
        <v>1418</v>
      </c>
      <c r="C1345" t="s">
        <v>39</v>
      </c>
      <c r="D1345" t="s">
        <v>87</v>
      </c>
      <c r="E1345" t="s">
        <v>1419</v>
      </c>
      <c r="F1345" s="13" t="str">
        <f>_xlfn.CONCAT(wiz_6[[#This Row],[OCTY......]],",",wiz_6[[#This Row],[OS]])</f>
        <v>LONDON    ,OH</v>
      </c>
      <c r="G1345" t="s">
        <v>66</v>
      </c>
      <c r="H1345" t="s">
        <v>1420</v>
      </c>
      <c r="I1345" s="13" t="str">
        <f>_xlfn.CONCAT(wiz_6[[#This Row],[DCTY......]], ",",wiz_6[[#This Row],[DS]])</f>
        <v>TYLERTOWN ,MS</v>
      </c>
      <c r="J1345" t="str">
        <f>TRIM(CONCATENATE(wiz_6[[#This Row],[SHIPPER..................]],wiz_6[[#This Row],[ZIP2..]],wiz_6[[#This Row],[ZIP3..]]))</f>
        <v>BUILDING SYSTEMS TRAN| 4314039667</v>
      </c>
      <c r="K1345">
        <v>1</v>
      </c>
      <c r="L1345">
        <v>1.23</v>
      </c>
      <c r="M1345">
        <v>0.27</v>
      </c>
      <c r="N1345">
        <v>831</v>
      </c>
      <c r="O1345">
        <v>2.75</v>
      </c>
      <c r="P1345">
        <v>155</v>
      </c>
      <c r="Q1345">
        <v>0.4</v>
      </c>
      <c r="R1345">
        <v>-50</v>
      </c>
      <c r="S1345">
        <v>-184</v>
      </c>
      <c r="T1345">
        <v>-234</v>
      </c>
      <c r="U1345">
        <v>-677</v>
      </c>
      <c r="V1345">
        <v>-1095</v>
      </c>
      <c r="W1345">
        <v>44240</v>
      </c>
      <c r="X1345">
        <v>43140</v>
      </c>
      <c r="Y1345">
        <v>39667</v>
      </c>
      <c r="Z1345">
        <v>1.28</v>
      </c>
      <c r="AA1345">
        <f t="shared" si="264"/>
        <v>10012</v>
      </c>
      <c r="AB1345">
        <f t="shared" si="265"/>
        <v>-1095</v>
      </c>
      <c r="AC1345">
        <f t="shared" si="266"/>
        <v>6159</v>
      </c>
      <c r="AD1345">
        <f t="shared" si="267"/>
        <v>0.6151618058330004</v>
      </c>
      <c r="AE1345">
        <f t="shared" si="268"/>
        <v>0</v>
      </c>
      <c r="AF1345" t="e">
        <f t="shared" ca="1" si="269"/>
        <v>#N/A</v>
      </c>
      <c r="AG1345" t="e">
        <f t="shared" ca="1" si="270"/>
        <v>#N/A</v>
      </c>
      <c r="AH1345" t="e">
        <f t="shared" ca="1" si="271"/>
        <v>#N/A</v>
      </c>
      <c r="AI1345" t="e">
        <f t="shared" ca="1" si="260"/>
        <v>#N/A</v>
      </c>
      <c r="AJ1345">
        <f t="shared" si="261"/>
        <v>9.988014382740711E-5</v>
      </c>
      <c r="AK1345">
        <f t="shared" si="262"/>
        <v>0</v>
      </c>
      <c r="AL1345" t="e">
        <f t="shared" ca="1" si="272"/>
        <v>#N/A</v>
      </c>
      <c r="AM1345" t="b">
        <f t="shared" si="263"/>
        <v>0</v>
      </c>
    </row>
    <row r="1346" spans="1:39" x14ac:dyDescent="0.3">
      <c r="A1346" t="s">
        <v>210</v>
      </c>
      <c r="B1346" t="s">
        <v>211</v>
      </c>
      <c r="C1346" t="s">
        <v>39</v>
      </c>
      <c r="D1346" t="s">
        <v>87</v>
      </c>
      <c r="E1346" t="s">
        <v>296</v>
      </c>
      <c r="F1346" s="13" t="str">
        <f>_xlfn.CONCAT(wiz_6[[#This Row],[OCTY......]],",",wiz_6[[#This Row],[OS]])</f>
        <v>GROVEPORT ,OH</v>
      </c>
      <c r="G1346" t="s">
        <v>66</v>
      </c>
      <c r="H1346" t="s">
        <v>497</v>
      </c>
      <c r="I1346" s="13" t="str">
        <f>_xlfn.CONCAT(wiz_6[[#This Row],[DCTY......]], ",",wiz_6[[#This Row],[DS]])</f>
        <v>SOUTHAVEN ,MS</v>
      </c>
      <c r="J1346" t="str">
        <f>TRIM(CONCATENATE(wiz_6[[#This Row],[SHIPPER..................]],wiz_6[[#This Row],[ZIP2..]],wiz_6[[#This Row],[ZIP3..]]))</f>
        <v>b: ECHO GLOBAL LOGIST| 4312538671</v>
      </c>
      <c r="K1346">
        <v>1</v>
      </c>
      <c r="L1346">
        <v>2.06</v>
      </c>
      <c r="M1346">
        <v>0.28000000000000003</v>
      </c>
      <c r="N1346">
        <v>598</v>
      </c>
      <c r="O1346">
        <v>0.63</v>
      </c>
      <c r="P1346">
        <v>28</v>
      </c>
      <c r="Q1346">
        <v>0.25</v>
      </c>
      <c r="R1346">
        <v>-42</v>
      </c>
      <c r="S1346">
        <v>-12</v>
      </c>
      <c r="T1346">
        <v>112</v>
      </c>
      <c r="U1346">
        <v>577</v>
      </c>
      <c r="V1346">
        <v>677</v>
      </c>
      <c r="W1346">
        <v>43162</v>
      </c>
      <c r="X1346">
        <v>43125</v>
      </c>
      <c r="Y1346">
        <v>38671</v>
      </c>
      <c r="Z1346">
        <v>2.12</v>
      </c>
      <c r="AA1346">
        <f t="shared" si="264"/>
        <v>10012</v>
      </c>
      <c r="AB1346">
        <f t="shared" si="265"/>
        <v>677</v>
      </c>
      <c r="AC1346">
        <f t="shared" si="266"/>
        <v>6159</v>
      </c>
      <c r="AD1346">
        <f t="shared" si="267"/>
        <v>0.6151618058330004</v>
      </c>
      <c r="AE1346">
        <f t="shared" si="268"/>
        <v>0</v>
      </c>
      <c r="AF1346" t="e">
        <f t="shared" ca="1" si="269"/>
        <v>#N/A</v>
      </c>
      <c r="AG1346" t="e">
        <f t="shared" ca="1" si="270"/>
        <v>#N/A</v>
      </c>
      <c r="AH1346" t="e">
        <f t="shared" ca="1" si="271"/>
        <v>#N/A</v>
      </c>
      <c r="AI1346" t="e">
        <f t="shared" ref="AI1346:AI1409" ca="1" si="273">REPLACE(AF1346,2,1,"K")</f>
        <v>#N/A</v>
      </c>
      <c r="AJ1346">
        <f t="shared" ref="AJ1346:AJ1409" si="274">K1346/AA1346</f>
        <v>9.988014382740711E-5</v>
      </c>
      <c r="AK1346">
        <f t="shared" ref="AK1346:AK1409" si="275">_xlfn.MINIFS($X$3:$X$2378,$C$3:$C$2378,A1346,$AL$3:$AL$2378,"&gt;0.05")</f>
        <v>0</v>
      </c>
      <c r="AL1346" t="e">
        <f t="shared" ca="1" si="272"/>
        <v>#N/A</v>
      </c>
      <c r="AM1346" t="b">
        <f t="shared" ref="AM1346:AM1409" si="276">IF(AK1346=V1346,J1346,FALSE)</f>
        <v>0</v>
      </c>
    </row>
    <row r="1347" spans="1:39" x14ac:dyDescent="0.3">
      <c r="A1347" t="s">
        <v>222</v>
      </c>
      <c r="B1347" t="s">
        <v>218</v>
      </c>
      <c r="C1347" t="s">
        <v>39</v>
      </c>
      <c r="D1347" t="s">
        <v>87</v>
      </c>
      <c r="E1347" t="s">
        <v>470</v>
      </c>
      <c r="F1347" s="13" t="str">
        <f>_xlfn.CONCAT(wiz_6[[#This Row],[OCTY......]],",",wiz_6[[#This Row],[OS]])</f>
        <v>HEBRON    ,OH</v>
      </c>
      <c r="G1347" t="s">
        <v>66</v>
      </c>
      <c r="H1347" t="s">
        <v>497</v>
      </c>
      <c r="I1347" s="13" t="str">
        <f>_xlfn.CONCAT(wiz_6[[#This Row],[DCTY......]], ",",wiz_6[[#This Row],[DS]])</f>
        <v>SOUTHAVEN ,MS</v>
      </c>
      <c r="J1347" t="str">
        <f>TRIM(CONCATENATE(wiz_6[[#This Row],[SHIPPER..................]],wiz_6[[#This Row],[ZIP2..]],wiz_6[[#This Row],[ZIP3..]]))</f>
        <v>OWENS CORNING FIBERGL| 4302538671</v>
      </c>
      <c r="K1347">
        <v>1</v>
      </c>
      <c r="L1347">
        <v>1.7</v>
      </c>
      <c r="M1347">
        <v>0.17</v>
      </c>
      <c r="N1347">
        <v>612</v>
      </c>
      <c r="O1347">
        <v>1.38</v>
      </c>
      <c r="P1347">
        <v>177</v>
      </c>
      <c r="Q1347">
        <v>0.4</v>
      </c>
      <c r="R1347">
        <v>24</v>
      </c>
      <c r="S1347">
        <v>-78</v>
      </c>
      <c r="T1347">
        <v>-40</v>
      </c>
      <c r="U1347">
        <v>304</v>
      </c>
      <c r="V1347">
        <v>186</v>
      </c>
      <c r="W1347">
        <v>46140</v>
      </c>
      <c r="X1347">
        <v>43025</v>
      </c>
      <c r="Y1347">
        <v>38671</v>
      </c>
      <c r="Z1347">
        <v>1.65</v>
      </c>
      <c r="AA1347">
        <f t="shared" ref="AA1347:AA1410" si="277">SUMIFS(K$3:K$2378,$C$3:$C$2378,$C1347)</f>
        <v>10012</v>
      </c>
      <c r="AB1347">
        <f t="shared" ref="AB1347:AB1410" si="278">V1347*K1347</f>
        <v>186</v>
      </c>
      <c r="AC1347">
        <f t="shared" ref="AC1347:AC1410" si="279">SUMIFS(AB$3:AB$2378,$C$3:$C$2378,$C1347)</f>
        <v>6159</v>
      </c>
      <c r="AD1347">
        <f t="shared" ref="AD1347:AD1410" si="280">AC1347/AA1347</f>
        <v>0.6151618058330004</v>
      </c>
      <c r="AE1347">
        <f t="shared" ref="AE1347:AE1410" si="281">_xlfn.MINIFS($X$3:$X$2378,$C$3:$C$2378,A1347)</f>
        <v>0</v>
      </c>
      <c r="AF1347" t="e">
        <f t="shared" ref="AF1347:AF1410" ca="1" si="282">CELL("address",INDEX($X$3:$X$2378,MATCH(_xlfn.MINIFS($X$3:$X$2378,$C$3:$C$2378,A1347),$X$3:$X$2378,0)))</f>
        <v>#N/A</v>
      </c>
      <c r="AG1347" t="e">
        <f t="shared" ref="AG1347:AG1410" ca="1" si="283">REPLACE(AF1347,2,1,"J")</f>
        <v>#N/A</v>
      </c>
      <c r="AH1347" t="e">
        <f t="shared" ref="AH1347:AH1410" ca="1" si="284">INDIRECT(AG1347)</f>
        <v>#N/A</v>
      </c>
      <c r="AI1347" t="e">
        <f t="shared" ca="1" si="273"/>
        <v>#N/A</v>
      </c>
      <c r="AJ1347">
        <f t="shared" si="274"/>
        <v>9.988014382740711E-5</v>
      </c>
      <c r="AK1347">
        <f t="shared" si="275"/>
        <v>0</v>
      </c>
      <c r="AL1347" t="e">
        <f t="shared" ref="AL1347:AL1410" ca="1" si="285">OFFSET(J$2,MATCH(AK1347,$X$3:$X$2378,0),)</f>
        <v>#N/A</v>
      </c>
      <c r="AM1347" t="b">
        <f t="shared" si="276"/>
        <v>0</v>
      </c>
    </row>
    <row r="1348" spans="1:39" x14ac:dyDescent="0.3">
      <c r="A1348" t="s">
        <v>222</v>
      </c>
      <c r="B1348" t="s">
        <v>218</v>
      </c>
      <c r="C1348" t="s">
        <v>39</v>
      </c>
      <c r="D1348" t="s">
        <v>87</v>
      </c>
      <c r="E1348" t="s">
        <v>173</v>
      </c>
      <c r="F1348" s="13" t="str">
        <f>_xlfn.CONCAT(wiz_6[[#This Row],[OCTY......]],",",wiz_6[[#This Row],[OS]])</f>
        <v>NEWARK    ,OH</v>
      </c>
      <c r="G1348" t="s">
        <v>66</v>
      </c>
      <c r="H1348" t="s">
        <v>497</v>
      </c>
      <c r="I1348" s="13" t="str">
        <f>_xlfn.CONCAT(wiz_6[[#This Row],[DCTY......]], ",",wiz_6[[#This Row],[DS]])</f>
        <v>SOUTHAVEN ,MS</v>
      </c>
      <c r="J1348" t="str">
        <f>TRIM(CONCATENATE(wiz_6[[#This Row],[SHIPPER..................]],wiz_6[[#This Row],[ZIP2..]],wiz_6[[#This Row],[ZIP3..]]))</f>
        <v>OWENS CORNING FIBERGL| 4305538671</v>
      </c>
      <c r="K1348">
        <v>1</v>
      </c>
      <c r="L1348">
        <v>1.7</v>
      </c>
      <c r="M1348">
        <v>0.18</v>
      </c>
      <c r="N1348">
        <v>618</v>
      </c>
      <c r="O1348">
        <v>1.21</v>
      </c>
      <c r="P1348">
        <v>184</v>
      </c>
      <c r="Q1348">
        <v>0.4</v>
      </c>
      <c r="R1348">
        <v>18</v>
      </c>
      <c r="S1348">
        <v>-73</v>
      </c>
      <c r="T1348">
        <v>1</v>
      </c>
      <c r="U1348">
        <v>314</v>
      </c>
      <c r="V1348">
        <v>242</v>
      </c>
      <c r="W1348">
        <v>46714</v>
      </c>
      <c r="X1348">
        <v>43055</v>
      </c>
      <c r="Y1348">
        <v>38671</v>
      </c>
      <c r="Z1348">
        <v>1.66</v>
      </c>
      <c r="AA1348">
        <f t="shared" si="277"/>
        <v>10012</v>
      </c>
      <c r="AB1348">
        <f t="shared" si="278"/>
        <v>242</v>
      </c>
      <c r="AC1348">
        <f t="shared" si="279"/>
        <v>6159</v>
      </c>
      <c r="AD1348">
        <f t="shared" si="280"/>
        <v>0.6151618058330004</v>
      </c>
      <c r="AE1348">
        <f t="shared" si="281"/>
        <v>0</v>
      </c>
      <c r="AF1348" t="e">
        <f t="shared" ca="1" si="282"/>
        <v>#N/A</v>
      </c>
      <c r="AG1348" t="e">
        <f t="shared" ca="1" si="283"/>
        <v>#N/A</v>
      </c>
      <c r="AH1348" t="e">
        <f t="shared" ca="1" si="284"/>
        <v>#N/A</v>
      </c>
      <c r="AI1348" t="e">
        <f t="shared" ca="1" si="273"/>
        <v>#N/A</v>
      </c>
      <c r="AJ1348">
        <f t="shared" si="274"/>
        <v>9.988014382740711E-5</v>
      </c>
      <c r="AK1348">
        <f t="shared" si="275"/>
        <v>0</v>
      </c>
      <c r="AL1348" t="e">
        <f t="shared" ca="1" si="285"/>
        <v>#N/A</v>
      </c>
      <c r="AM1348" t="b">
        <f t="shared" si="276"/>
        <v>0</v>
      </c>
    </row>
    <row r="1349" spans="1:39" x14ac:dyDescent="0.3">
      <c r="A1349" t="s">
        <v>635</v>
      </c>
      <c r="B1349" t="s">
        <v>636</v>
      </c>
      <c r="C1349" t="s">
        <v>39</v>
      </c>
      <c r="D1349" t="s">
        <v>87</v>
      </c>
      <c r="E1349" t="s">
        <v>545</v>
      </c>
      <c r="F1349" s="13" t="str">
        <f>_xlfn.CONCAT(wiz_6[[#This Row],[OCTY......]],",",wiz_6[[#This Row],[OS]])</f>
        <v>LANCASTER ,OH</v>
      </c>
      <c r="G1349" t="s">
        <v>66</v>
      </c>
      <c r="H1349" t="s">
        <v>498</v>
      </c>
      <c r="I1349" s="13" t="str">
        <f>_xlfn.CONCAT(wiz_6[[#This Row],[DCTY......]], ",",wiz_6[[#This Row],[DS]])</f>
        <v>OLIVE BRAN,MS</v>
      </c>
      <c r="J1349" t="str">
        <f>TRIM(CONCATENATE(wiz_6[[#This Row],[SHIPPER..................]],wiz_6[[#This Row],[ZIP2..]],wiz_6[[#This Row],[ZIP3..]]))</f>
        <v>WILLIAMS SONOMA | 4313038654</v>
      </c>
      <c r="K1349">
        <v>2</v>
      </c>
      <c r="L1349">
        <v>1.49</v>
      </c>
      <c r="M1349">
        <v>0.12</v>
      </c>
      <c r="N1349">
        <v>601</v>
      </c>
      <c r="O1349">
        <v>1.42</v>
      </c>
      <c r="P1349">
        <v>28</v>
      </c>
      <c r="Q1349">
        <v>0.25</v>
      </c>
      <c r="R1349">
        <v>56</v>
      </c>
      <c r="S1349">
        <v>-12</v>
      </c>
      <c r="T1349">
        <v>-49</v>
      </c>
      <c r="U1349">
        <v>114</v>
      </c>
      <c r="V1349">
        <v>53</v>
      </c>
      <c r="W1349">
        <v>43055</v>
      </c>
      <c r="X1349">
        <v>43130</v>
      </c>
      <c r="Y1349">
        <v>38654</v>
      </c>
      <c r="Z1349">
        <v>1.39</v>
      </c>
      <c r="AA1349">
        <f t="shared" si="277"/>
        <v>10012</v>
      </c>
      <c r="AB1349">
        <f t="shared" si="278"/>
        <v>106</v>
      </c>
      <c r="AC1349">
        <f t="shared" si="279"/>
        <v>6159</v>
      </c>
      <c r="AD1349">
        <f t="shared" si="280"/>
        <v>0.6151618058330004</v>
      </c>
      <c r="AE1349">
        <f t="shared" si="281"/>
        <v>0</v>
      </c>
      <c r="AF1349" t="e">
        <f t="shared" ca="1" si="282"/>
        <v>#N/A</v>
      </c>
      <c r="AG1349" t="e">
        <f t="shared" ca="1" si="283"/>
        <v>#N/A</v>
      </c>
      <c r="AH1349" t="e">
        <f t="shared" ca="1" si="284"/>
        <v>#N/A</v>
      </c>
      <c r="AI1349" t="e">
        <f t="shared" ca="1" si="273"/>
        <v>#N/A</v>
      </c>
      <c r="AJ1349">
        <f t="shared" si="274"/>
        <v>1.9976028765481422E-4</v>
      </c>
      <c r="AK1349">
        <f t="shared" si="275"/>
        <v>0</v>
      </c>
      <c r="AL1349" t="e">
        <f t="shared" ca="1" si="285"/>
        <v>#N/A</v>
      </c>
      <c r="AM1349" t="b">
        <f t="shared" si="276"/>
        <v>0</v>
      </c>
    </row>
    <row r="1350" spans="1:39" x14ac:dyDescent="0.3">
      <c r="A1350" t="s">
        <v>37</v>
      </c>
      <c r="B1350" t="s">
        <v>38</v>
      </c>
      <c r="C1350" t="s">
        <v>39</v>
      </c>
      <c r="D1350" t="s">
        <v>87</v>
      </c>
      <c r="E1350" t="s">
        <v>393</v>
      </c>
      <c r="F1350" s="13" t="str">
        <f>_xlfn.CONCAT(wiz_6[[#This Row],[OCTY......]],",",wiz_6[[#This Row],[OS]])</f>
        <v>COLUMBUS  ,OH</v>
      </c>
      <c r="G1350" t="s">
        <v>68</v>
      </c>
      <c r="H1350" t="s">
        <v>592</v>
      </c>
      <c r="I1350" s="13" t="str">
        <f>_xlfn.CONCAT(wiz_6[[#This Row],[DCTY......]], ",",wiz_6[[#This Row],[DS]])</f>
        <v>SHELBY    ,NC</v>
      </c>
      <c r="J1350" t="str">
        <f>TRIM(CONCATENATE(wiz_6[[#This Row],[SHIPPER..................]],wiz_6[[#This Row],[ZIP2..]],wiz_6[[#This Row],[ZIP3..]]))</f>
        <v>b: C H ROBINSON | 4320128150</v>
      </c>
      <c r="K1350">
        <v>1</v>
      </c>
      <c r="L1350">
        <v>1.83</v>
      </c>
      <c r="M1350">
        <v>0.19</v>
      </c>
      <c r="N1350">
        <v>445</v>
      </c>
      <c r="O1350">
        <v>1.04</v>
      </c>
      <c r="P1350">
        <v>28</v>
      </c>
      <c r="Q1350">
        <v>0.25</v>
      </c>
      <c r="R1350">
        <v>51</v>
      </c>
      <c r="S1350">
        <v>-92</v>
      </c>
      <c r="T1350">
        <v>-37</v>
      </c>
      <c r="U1350">
        <v>-118</v>
      </c>
      <c r="V1350">
        <v>-247</v>
      </c>
      <c r="W1350">
        <v>43025</v>
      </c>
      <c r="X1350">
        <v>43201</v>
      </c>
      <c r="Y1350">
        <v>28150</v>
      </c>
      <c r="Z1350">
        <v>1.8</v>
      </c>
      <c r="AA1350">
        <f t="shared" si="277"/>
        <v>10012</v>
      </c>
      <c r="AB1350">
        <f t="shared" si="278"/>
        <v>-247</v>
      </c>
      <c r="AC1350">
        <f t="shared" si="279"/>
        <v>6159</v>
      </c>
      <c r="AD1350">
        <f t="shared" si="280"/>
        <v>0.6151618058330004</v>
      </c>
      <c r="AE1350">
        <f t="shared" si="281"/>
        <v>0</v>
      </c>
      <c r="AF1350" t="e">
        <f t="shared" ca="1" si="282"/>
        <v>#N/A</v>
      </c>
      <c r="AG1350" t="e">
        <f t="shared" ca="1" si="283"/>
        <v>#N/A</v>
      </c>
      <c r="AH1350" t="e">
        <f t="shared" ca="1" si="284"/>
        <v>#N/A</v>
      </c>
      <c r="AI1350" t="e">
        <f t="shared" ca="1" si="273"/>
        <v>#N/A</v>
      </c>
      <c r="AJ1350">
        <f t="shared" si="274"/>
        <v>9.988014382740711E-5</v>
      </c>
      <c r="AK1350">
        <f t="shared" si="275"/>
        <v>0</v>
      </c>
      <c r="AL1350" t="e">
        <f t="shared" ca="1" si="285"/>
        <v>#N/A</v>
      </c>
      <c r="AM1350" t="b">
        <f t="shared" si="276"/>
        <v>0</v>
      </c>
    </row>
    <row r="1351" spans="1:39" x14ac:dyDescent="0.3">
      <c r="A1351" t="s">
        <v>344</v>
      </c>
      <c r="B1351" t="s">
        <v>345</v>
      </c>
      <c r="C1351" t="s">
        <v>39</v>
      </c>
      <c r="D1351" t="s">
        <v>87</v>
      </c>
      <c r="E1351" t="s">
        <v>393</v>
      </c>
      <c r="F1351" s="13" t="str">
        <f>_xlfn.CONCAT(wiz_6[[#This Row],[OCTY......]],",",wiz_6[[#This Row],[OS]])</f>
        <v>COLUMBUS  ,OH</v>
      </c>
      <c r="G1351" t="s">
        <v>68</v>
      </c>
      <c r="H1351" t="s">
        <v>962</v>
      </c>
      <c r="I1351" s="13" t="str">
        <f>_xlfn.CONCAT(wiz_6[[#This Row],[DCTY......]], ",",wiz_6[[#This Row],[DS]])</f>
        <v>MATTHEWS  ,NC</v>
      </c>
      <c r="J1351" t="str">
        <f>TRIM(CONCATENATE(wiz_6[[#This Row],[SHIPPER..................]],wiz_6[[#This Row],[ZIP2..]],wiz_6[[#This Row],[ZIP3..]]))</f>
        <v>b: SCHNEIDER LOGISTIC| 4320128106</v>
      </c>
      <c r="K1351">
        <v>2</v>
      </c>
      <c r="L1351">
        <v>1.46</v>
      </c>
      <c r="M1351">
        <v>0.22</v>
      </c>
      <c r="N1351">
        <v>446</v>
      </c>
      <c r="O1351">
        <v>1.4</v>
      </c>
      <c r="P1351">
        <v>78</v>
      </c>
      <c r="Q1351">
        <v>0.3</v>
      </c>
      <c r="R1351">
        <v>56</v>
      </c>
      <c r="S1351">
        <v>-118</v>
      </c>
      <c r="T1351">
        <v>-122</v>
      </c>
      <c r="U1351">
        <v>-289</v>
      </c>
      <c r="V1351">
        <v>-529</v>
      </c>
      <c r="W1351">
        <v>43616</v>
      </c>
      <c r="X1351">
        <v>43201</v>
      </c>
      <c r="Y1351">
        <v>28106</v>
      </c>
      <c r="Z1351">
        <v>1.46</v>
      </c>
      <c r="AA1351">
        <f t="shared" si="277"/>
        <v>10012</v>
      </c>
      <c r="AB1351">
        <f t="shared" si="278"/>
        <v>-1058</v>
      </c>
      <c r="AC1351">
        <f t="shared" si="279"/>
        <v>6159</v>
      </c>
      <c r="AD1351">
        <f t="shared" si="280"/>
        <v>0.6151618058330004</v>
      </c>
      <c r="AE1351">
        <f t="shared" si="281"/>
        <v>0</v>
      </c>
      <c r="AF1351" t="e">
        <f t="shared" ca="1" si="282"/>
        <v>#N/A</v>
      </c>
      <c r="AG1351" t="e">
        <f t="shared" ca="1" si="283"/>
        <v>#N/A</v>
      </c>
      <c r="AH1351" t="e">
        <f t="shared" ca="1" si="284"/>
        <v>#N/A</v>
      </c>
      <c r="AI1351" t="e">
        <f t="shared" ca="1" si="273"/>
        <v>#N/A</v>
      </c>
      <c r="AJ1351">
        <f t="shared" si="274"/>
        <v>1.9976028765481422E-4</v>
      </c>
      <c r="AK1351">
        <f t="shared" si="275"/>
        <v>0</v>
      </c>
      <c r="AL1351" t="e">
        <f t="shared" ca="1" si="285"/>
        <v>#N/A</v>
      </c>
      <c r="AM1351" t="b">
        <f t="shared" si="276"/>
        <v>0</v>
      </c>
    </row>
    <row r="1352" spans="1:39" x14ac:dyDescent="0.3">
      <c r="A1352" t="s">
        <v>752</v>
      </c>
      <c r="B1352" t="s">
        <v>753</v>
      </c>
      <c r="C1352" t="s">
        <v>39</v>
      </c>
      <c r="D1352" t="s">
        <v>87</v>
      </c>
      <c r="E1352" t="s">
        <v>393</v>
      </c>
      <c r="F1352" s="13" t="str">
        <f>_xlfn.CONCAT(wiz_6[[#This Row],[OCTY......]],",",wiz_6[[#This Row],[OS]])</f>
        <v>COLUMBUS  ,OH</v>
      </c>
      <c r="G1352" t="s">
        <v>68</v>
      </c>
      <c r="H1352" t="s">
        <v>184</v>
      </c>
      <c r="I1352" s="13" t="str">
        <f>_xlfn.CONCAT(wiz_6[[#This Row],[DCTY......]], ",",wiz_6[[#This Row],[DS]])</f>
        <v>CHARLOTTE ,NC</v>
      </c>
      <c r="J1352" t="str">
        <f>TRIM(CONCATENATE(wiz_6[[#This Row],[SHIPPER..................]],wiz_6[[#This Row],[ZIP2..]],wiz_6[[#This Row],[ZIP3..]]))</f>
        <v>HUSQVARNA | 4320128201</v>
      </c>
      <c r="K1352">
        <v>1</v>
      </c>
      <c r="L1352">
        <v>2.15</v>
      </c>
      <c r="M1352">
        <v>0.1</v>
      </c>
      <c r="N1352">
        <v>424</v>
      </c>
      <c r="O1352">
        <v>0.89</v>
      </c>
      <c r="P1352">
        <v>33</v>
      </c>
      <c r="Q1352">
        <v>0.25</v>
      </c>
      <c r="R1352">
        <v>88</v>
      </c>
      <c r="S1352">
        <v>-18</v>
      </c>
      <c r="T1352">
        <v>-1</v>
      </c>
      <c r="U1352">
        <v>-38</v>
      </c>
      <c r="V1352">
        <v>-57</v>
      </c>
      <c r="W1352">
        <v>43055</v>
      </c>
      <c r="X1352">
        <v>43201</v>
      </c>
      <c r="Y1352">
        <v>28201</v>
      </c>
      <c r="Z1352">
        <v>2.0299999999999998</v>
      </c>
      <c r="AA1352">
        <f t="shared" si="277"/>
        <v>10012</v>
      </c>
      <c r="AB1352">
        <f t="shared" si="278"/>
        <v>-57</v>
      </c>
      <c r="AC1352">
        <f t="shared" si="279"/>
        <v>6159</v>
      </c>
      <c r="AD1352">
        <f t="shared" si="280"/>
        <v>0.6151618058330004</v>
      </c>
      <c r="AE1352">
        <f t="shared" si="281"/>
        <v>0</v>
      </c>
      <c r="AF1352" t="e">
        <f t="shared" ca="1" si="282"/>
        <v>#N/A</v>
      </c>
      <c r="AG1352" t="e">
        <f t="shared" ca="1" si="283"/>
        <v>#N/A</v>
      </c>
      <c r="AH1352" t="e">
        <f t="shared" ca="1" si="284"/>
        <v>#N/A</v>
      </c>
      <c r="AI1352" t="e">
        <f t="shared" ca="1" si="273"/>
        <v>#N/A</v>
      </c>
      <c r="AJ1352">
        <f t="shared" si="274"/>
        <v>9.988014382740711E-5</v>
      </c>
      <c r="AK1352">
        <f t="shared" si="275"/>
        <v>0</v>
      </c>
      <c r="AL1352" t="e">
        <f t="shared" ca="1" si="285"/>
        <v>#N/A</v>
      </c>
      <c r="AM1352" t="b">
        <f t="shared" si="276"/>
        <v>0</v>
      </c>
    </row>
    <row r="1353" spans="1:39" x14ac:dyDescent="0.3">
      <c r="A1353" t="s">
        <v>222</v>
      </c>
      <c r="B1353" t="s">
        <v>218</v>
      </c>
      <c r="C1353" t="s">
        <v>39</v>
      </c>
      <c r="D1353" t="s">
        <v>87</v>
      </c>
      <c r="E1353" t="s">
        <v>689</v>
      </c>
      <c r="F1353" s="13" t="str">
        <f>_xlfn.CONCAT(wiz_6[[#This Row],[OCTY......]],",",wiz_6[[#This Row],[OS]])</f>
        <v>MOUNT VERN,OH</v>
      </c>
      <c r="G1353" t="s">
        <v>68</v>
      </c>
      <c r="H1353" t="s">
        <v>184</v>
      </c>
      <c r="I1353" s="13" t="str">
        <f>_xlfn.CONCAT(wiz_6[[#This Row],[DCTY......]], ",",wiz_6[[#This Row],[DS]])</f>
        <v>CHARLOTTE ,NC</v>
      </c>
      <c r="J1353" t="str">
        <f>TRIM(CONCATENATE(wiz_6[[#This Row],[SHIPPER..................]],wiz_6[[#This Row],[ZIP2..]],wiz_6[[#This Row],[ZIP3..]]))</f>
        <v>OWENS CORNING FIBERGL| 4305028201</v>
      </c>
      <c r="K1353">
        <v>5</v>
      </c>
      <c r="L1353">
        <v>1.94</v>
      </c>
      <c r="M1353">
        <v>0.18</v>
      </c>
      <c r="N1353">
        <v>441</v>
      </c>
      <c r="O1353">
        <v>0.94</v>
      </c>
      <c r="P1353">
        <v>136</v>
      </c>
      <c r="Q1353">
        <v>0.37</v>
      </c>
      <c r="R1353">
        <v>55</v>
      </c>
      <c r="S1353">
        <v>-102</v>
      </c>
      <c r="T1353">
        <v>-13</v>
      </c>
      <c r="U1353">
        <v>-83</v>
      </c>
      <c r="V1353">
        <v>-198</v>
      </c>
      <c r="W1353">
        <v>18040</v>
      </c>
      <c r="X1353">
        <v>43050</v>
      </c>
      <c r="Y1353">
        <v>28201</v>
      </c>
      <c r="Z1353">
        <v>1.9</v>
      </c>
      <c r="AA1353">
        <f t="shared" si="277"/>
        <v>10012</v>
      </c>
      <c r="AB1353">
        <f t="shared" si="278"/>
        <v>-990</v>
      </c>
      <c r="AC1353">
        <f t="shared" si="279"/>
        <v>6159</v>
      </c>
      <c r="AD1353">
        <f t="shared" si="280"/>
        <v>0.6151618058330004</v>
      </c>
      <c r="AE1353">
        <f t="shared" si="281"/>
        <v>0</v>
      </c>
      <c r="AF1353" t="e">
        <f t="shared" ca="1" si="282"/>
        <v>#N/A</v>
      </c>
      <c r="AG1353" t="e">
        <f t="shared" ca="1" si="283"/>
        <v>#N/A</v>
      </c>
      <c r="AH1353" t="e">
        <f t="shared" ca="1" si="284"/>
        <v>#N/A</v>
      </c>
      <c r="AI1353" t="e">
        <f t="shared" ca="1" si="273"/>
        <v>#N/A</v>
      </c>
      <c r="AJ1353">
        <f t="shared" si="274"/>
        <v>4.9940071913703551E-4</v>
      </c>
      <c r="AK1353">
        <f t="shared" si="275"/>
        <v>0</v>
      </c>
      <c r="AL1353" t="e">
        <f t="shared" ca="1" si="285"/>
        <v>#N/A</v>
      </c>
      <c r="AM1353" t="b">
        <f t="shared" si="276"/>
        <v>0</v>
      </c>
    </row>
    <row r="1354" spans="1:39" x14ac:dyDescent="0.3">
      <c r="A1354" t="s">
        <v>222</v>
      </c>
      <c r="B1354" t="s">
        <v>218</v>
      </c>
      <c r="C1354" t="s">
        <v>39</v>
      </c>
      <c r="D1354" t="s">
        <v>87</v>
      </c>
      <c r="E1354" t="s">
        <v>470</v>
      </c>
      <c r="F1354" s="13" t="str">
        <f>_xlfn.CONCAT(wiz_6[[#This Row],[OCTY......]],",",wiz_6[[#This Row],[OS]])</f>
        <v>HEBRON    ,OH</v>
      </c>
      <c r="G1354" t="s">
        <v>68</v>
      </c>
      <c r="H1354" t="s">
        <v>504</v>
      </c>
      <c r="I1354" s="13" t="str">
        <f>_xlfn.CONCAT(wiz_6[[#This Row],[DCTY......]], ",",wiz_6[[#This Row],[DS]])</f>
        <v>WILMINGTON,NC</v>
      </c>
      <c r="J1354" t="str">
        <f>TRIM(CONCATENATE(wiz_6[[#This Row],[SHIPPER..................]],wiz_6[[#This Row],[ZIP2..]],wiz_6[[#This Row],[ZIP3..]]))</f>
        <v>OWENS CORNING FIBERGL| 4302528401</v>
      </c>
      <c r="K1354">
        <v>1</v>
      </c>
      <c r="L1354">
        <v>1.92</v>
      </c>
      <c r="M1354">
        <v>0.17</v>
      </c>
      <c r="N1354">
        <v>612</v>
      </c>
      <c r="O1354">
        <v>2.04</v>
      </c>
      <c r="P1354">
        <v>113</v>
      </c>
      <c r="Q1354">
        <v>0.35</v>
      </c>
      <c r="R1354">
        <v>30</v>
      </c>
      <c r="S1354">
        <v>-78</v>
      </c>
      <c r="T1354">
        <v>-196</v>
      </c>
      <c r="U1354">
        <v>-31</v>
      </c>
      <c r="V1354">
        <v>-305</v>
      </c>
      <c r="W1354">
        <v>45050</v>
      </c>
      <c r="X1354">
        <v>43025</v>
      </c>
      <c r="Y1354">
        <v>28401</v>
      </c>
      <c r="Z1354">
        <v>1.87</v>
      </c>
      <c r="AA1354">
        <f t="shared" si="277"/>
        <v>10012</v>
      </c>
      <c r="AB1354">
        <f t="shared" si="278"/>
        <v>-305</v>
      </c>
      <c r="AC1354">
        <f t="shared" si="279"/>
        <v>6159</v>
      </c>
      <c r="AD1354">
        <f t="shared" si="280"/>
        <v>0.6151618058330004</v>
      </c>
      <c r="AE1354">
        <f t="shared" si="281"/>
        <v>0</v>
      </c>
      <c r="AF1354" t="e">
        <f t="shared" ca="1" si="282"/>
        <v>#N/A</v>
      </c>
      <c r="AG1354" t="e">
        <f t="shared" ca="1" si="283"/>
        <v>#N/A</v>
      </c>
      <c r="AH1354" t="e">
        <f t="shared" ca="1" si="284"/>
        <v>#N/A</v>
      </c>
      <c r="AI1354" t="e">
        <f t="shared" ca="1" si="273"/>
        <v>#N/A</v>
      </c>
      <c r="AJ1354">
        <f t="shared" si="274"/>
        <v>9.988014382740711E-5</v>
      </c>
      <c r="AK1354">
        <f t="shared" si="275"/>
        <v>0</v>
      </c>
      <c r="AL1354" t="e">
        <f t="shared" ca="1" si="285"/>
        <v>#N/A</v>
      </c>
      <c r="AM1354" t="b">
        <f t="shared" si="276"/>
        <v>0</v>
      </c>
    </row>
    <row r="1355" spans="1:39" x14ac:dyDescent="0.3">
      <c r="A1355" t="s">
        <v>879</v>
      </c>
      <c r="B1355" t="s">
        <v>880</v>
      </c>
      <c r="C1355" t="s">
        <v>39</v>
      </c>
      <c r="D1355" t="s">
        <v>87</v>
      </c>
      <c r="E1355" t="s">
        <v>545</v>
      </c>
      <c r="F1355" s="13" t="str">
        <f>_xlfn.CONCAT(wiz_6[[#This Row],[OCTY......]],",",wiz_6[[#This Row],[OS]])</f>
        <v>LANCASTER ,OH</v>
      </c>
      <c r="G1355" t="s">
        <v>68</v>
      </c>
      <c r="H1355" t="s">
        <v>747</v>
      </c>
      <c r="I1355" s="13" t="str">
        <f>_xlfn.CONCAT(wiz_6[[#This Row],[DCTY......]], ",",wiz_6[[#This Row],[DS]])</f>
        <v>HOPE MILLS,NC</v>
      </c>
      <c r="J1355" t="str">
        <f>TRIM(CONCATENATE(wiz_6[[#This Row],[SHIPPER..................]],wiz_6[[#This Row],[ZIP2..]],wiz_6[[#This Row],[ZIP3..]]))</f>
        <v>PLS PITTSBURGH LOGIST| 4313028348</v>
      </c>
      <c r="K1355">
        <v>1</v>
      </c>
      <c r="L1355">
        <v>1.37</v>
      </c>
      <c r="M1355">
        <v>0.27</v>
      </c>
      <c r="N1355">
        <v>471</v>
      </c>
      <c r="O1355">
        <v>0.71</v>
      </c>
      <c r="P1355">
        <v>44</v>
      </c>
      <c r="Q1355">
        <v>0.25</v>
      </c>
      <c r="R1355">
        <v>12</v>
      </c>
      <c r="S1355">
        <v>-32</v>
      </c>
      <c r="T1355">
        <v>61</v>
      </c>
      <c r="U1355">
        <v>-393</v>
      </c>
      <c r="V1355">
        <v>-364</v>
      </c>
      <c r="W1355">
        <v>43162</v>
      </c>
      <c r="X1355">
        <v>43130</v>
      </c>
      <c r="Y1355">
        <v>28348</v>
      </c>
      <c r="Z1355">
        <v>1.42</v>
      </c>
      <c r="AA1355">
        <f t="shared" si="277"/>
        <v>10012</v>
      </c>
      <c r="AB1355">
        <f t="shared" si="278"/>
        <v>-364</v>
      </c>
      <c r="AC1355">
        <f t="shared" si="279"/>
        <v>6159</v>
      </c>
      <c r="AD1355">
        <f t="shared" si="280"/>
        <v>0.6151618058330004</v>
      </c>
      <c r="AE1355">
        <f t="shared" si="281"/>
        <v>0</v>
      </c>
      <c r="AF1355" t="e">
        <f t="shared" ca="1" si="282"/>
        <v>#N/A</v>
      </c>
      <c r="AG1355" t="e">
        <f t="shared" ca="1" si="283"/>
        <v>#N/A</v>
      </c>
      <c r="AH1355" t="e">
        <f t="shared" ca="1" si="284"/>
        <v>#N/A</v>
      </c>
      <c r="AI1355" t="e">
        <f t="shared" ca="1" si="273"/>
        <v>#N/A</v>
      </c>
      <c r="AJ1355">
        <f t="shared" si="274"/>
        <v>9.988014382740711E-5</v>
      </c>
      <c r="AK1355">
        <f t="shared" si="275"/>
        <v>0</v>
      </c>
      <c r="AL1355" t="e">
        <f t="shared" ca="1" si="285"/>
        <v>#N/A</v>
      </c>
      <c r="AM1355" t="b">
        <f t="shared" si="276"/>
        <v>0</v>
      </c>
    </row>
    <row r="1356" spans="1:39" x14ac:dyDescent="0.3">
      <c r="A1356" t="s">
        <v>344</v>
      </c>
      <c r="B1356" t="s">
        <v>345</v>
      </c>
      <c r="C1356" t="s">
        <v>39</v>
      </c>
      <c r="D1356" t="s">
        <v>87</v>
      </c>
      <c r="E1356" t="s">
        <v>393</v>
      </c>
      <c r="F1356" s="13" t="str">
        <f>_xlfn.CONCAT(wiz_6[[#This Row],[OCTY......]],",",wiz_6[[#This Row],[OS]])</f>
        <v>COLUMBUS  ,OH</v>
      </c>
      <c r="G1356" t="s">
        <v>68</v>
      </c>
      <c r="H1356" t="s">
        <v>1237</v>
      </c>
      <c r="I1356" s="13" t="str">
        <f>_xlfn.CONCAT(wiz_6[[#This Row],[DCTY......]], ",",wiz_6[[#This Row],[DS]])</f>
        <v>RURAL HALL,NC</v>
      </c>
      <c r="J1356" t="str">
        <f>TRIM(CONCATENATE(wiz_6[[#This Row],[SHIPPER..................]],wiz_6[[#This Row],[ZIP2..]],wiz_6[[#This Row],[ZIP3..]]))</f>
        <v>b: SCHNEIDER LOGISTIC| 4320127045</v>
      </c>
      <c r="K1356">
        <v>1</v>
      </c>
      <c r="L1356">
        <v>1.67</v>
      </c>
      <c r="M1356">
        <v>0.27</v>
      </c>
      <c r="N1356">
        <v>361</v>
      </c>
      <c r="O1356">
        <v>0.83</v>
      </c>
      <c r="P1356">
        <v>50</v>
      </c>
      <c r="Q1356">
        <v>0.25</v>
      </c>
      <c r="R1356">
        <v>19</v>
      </c>
      <c r="S1356">
        <v>-118</v>
      </c>
      <c r="T1356">
        <v>-14</v>
      </c>
      <c r="U1356">
        <v>-152</v>
      </c>
      <c r="V1356">
        <v>-284</v>
      </c>
      <c r="W1356">
        <v>43822</v>
      </c>
      <c r="X1356">
        <v>43201</v>
      </c>
      <c r="Y1356">
        <v>27045</v>
      </c>
      <c r="Z1356">
        <v>1.72</v>
      </c>
      <c r="AA1356">
        <f t="shared" si="277"/>
        <v>10012</v>
      </c>
      <c r="AB1356">
        <f t="shared" si="278"/>
        <v>-284</v>
      </c>
      <c r="AC1356">
        <f t="shared" si="279"/>
        <v>6159</v>
      </c>
      <c r="AD1356">
        <f t="shared" si="280"/>
        <v>0.6151618058330004</v>
      </c>
      <c r="AE1356">
        <f t="shared" si="281"/>
        <v>0</v>
      </c>
      <c r="AF1356" t="e">
        <f t="shared" ca="1" si="282"/>
        <v>#N/A</v>
      </c>
      <c r="AG1356" t="e">
        <f t="shared" ca="1" si="283"/>
        <v>#N/A</v>
      </c>
      <c r="AH1356" t="e">
        <f t="shared" ca="1" si="284"/>
        <v>#N/A</v>
      </c>
      <c r="AI1356" t="e">
        <f t="shared" ca="1" si="273"/>
        <v>#N/A</v>
      </c>
      <c r="AJ1356">
        <f t="shared" si="274"/>
        <v>9.988014382740711E-5</v>
      </c>
      <c r="AK1356">
        <f t="shared" si="275"/>
        <v>0</v>
      </c>
      <c r="AL1356" t="e">
        <f t="shared" ca="1" si="285"/>
        <v>#N/A</v>
      </c>
      <c r="AM1356" t="b">
        <f t="shared" si="276"/>
        <v>0</v>
      </c>
    </row>
    <row r="1357" spans="1:39" x14ac:dyDescent="0.3">
      <c r="A1357" t="s">
        <v>222</v>
      </c>
      <c r="B1357" t="s">
        <v>218</v>
      </c>
      <c r="C1357" t="s">
        <v>39</v>
      </c>
      <c r="D1357" t="s">
        <v>87</v>
      </c>
      <c r="E1357" t="s">
        <v>689</v>
      </c>
      <c r="F1357" s="13" t="str">
        <f>_xlfn.CONCAT(wiz_6[[#This Row],[OCTY......]],",",wiz_6[[#This Row],[OS]])</f>
        <v>MOUNT VERN,OH</v>
      </c>
      <c r="G1357" t="s">
        <v>68</v>
      </c>
      <c r="H1357" t="s">
        <v>329</v>
      </c>
      <c r="I1357" s="13" t="str">
        <f>_xlfn.CONCAT(wiz_6[[#This Row],[DCTY......]], ",",wiz_6[[#This Row],[DS]])</f>
        <v>GREENSBORO,NC</v>
      </c>
      <c r="J1357" t="str">
        <f>TRIM(CONCATENATE(wiz_6[[#This Row],[SHIPPER..................]],wiz_6[[#This Row],[ZIP2..]],wiz_6[[#This Row],[ZIP3..]]))</f>
        <v>OWENS CORNING FIBERGL| 4305027420</v>
      </c>
      <c r="K1357">
        <v>3</v>
      </c>
      <c r="L1357">
        <v>1.94</v>
      </c>
      <c r="M1357">
        <v>0.17</v>
      </c>
      <c r="N1357">
        <v>420</v>
      </c>
      <c r="O1357">
        <v>1.1499999999999999</v>
      </c>
      <c r="P1357">
        <v>101</v>
      </c>
      <c r="Q1357">
        <v>0.32</v>
      </c>
      <c r="R1357">
        <v>57</v>
      </c>
      <c r="S1357">
        <v>-102</v>
      </c>
      <c r="T1357">
        <v>-63</v>
      </c>
      <c r="U1357">
        <v>-40</v>
      </c>
      <c r="V1357">
        <v>-205</v>
      </c>
      <c r="W1357">
        <v>43125</v>
      </c>
      <c r="X1357">
        <v>43050</v>
      </c>
      <c r="Y1357">
        <v>27420</v>
      </c>
      <c r="Z1357">
        <v>1.89</v>
      </c>
      <c r="AA1357">
        <f t="shared" si="277"/>
        <v>10012</v>
      </c>
      <c r="AB1357">
        <f t="shared" si="278"/>
        <v>-615</v>
      </c>
      <c r="AC1357">
        <f t="shared" si="279"/>
        <v>6159</v>
      </c>
      <c r="AD1357">
        <f t="shared" si="280"/>
        <v>0.6151618058330004</v>
      </c>
      <c r="AE1357">
        <f t="shared" si="281"/>
        <v>0</v>
      </c>
      <c r="AF1357" t="e">
        <f t="shared" ca="1" si="282"/>
        <v>#N/A</v>
      </c>
      <c r="AG1357" t="e">
        <f t="shared" ca="1" si="283"/>
        <v>#N/A</v>
      </c>
      <c r="AH1357" t="e">
        <f t="shared" ca="1" si="284"/>
        <v>#N/A</v>
      </c>
      <c r="AI1357" t="e">
        <f t="shared" ca="1" si="273"/>
        <v>#N/A</v>
      </c>
      <c r="AJ1357">
        <f t="shared" si="274"/>
        <v>2.9964043148222132E-4</v>
      </c>
      <c r="AK1357">
        <f t="shared" si="275"/>
        <v>0</v>
      </c>
      <c r="AL1357" t="e">
        <f t="shared" ca="1" si="285"/>
        <v>#N/A</v>
      </c>
      <c r="AM1357" t="b">
        <f t="shared" si="276"/>
        <v>0</v>
      </c>
    </row>
    <row r="1358" spans="1:39" x14ac:dyDescent="0.3">
      <c r="A1358" t="s">
        <v>222</v>
      </c>
      <c r="B1358" t="s">
        <v>218</v>
      </c>
      <c r="C1358" t="s">
        <v>39</v>
      </c>
      <c r="D1358" t="s">
        <v>87</v>
      </c>
      <c r="E1358" t="s">
        <v>173</v>
      </c>
      <c r="F1358" s="13" t="str">
        <f>_xlfn.CONCAT(wiz_6[[#This Row],[OCTY......]],",",wiz_6[[#This Row],[OS]])</f>
        <v>NEWARK    ,OH</v>
      </c>
      <c r="G1358" t="s">
        <v>68</v>
      </c>
      <c r="H1358" t="s">
        <v>924</v>
      </c>
      <c r="I1358" s="13" t="str">
        <f>_xlfn.CONCAT(wiz_6[[#This Row],[DCTY......]], ",",wiz_6[[#This Row],[DS]])</f>
        <v>HIGH POINT,NC</v>
      </c>
      <c r="J1358" t="str">
        <f>TRIM(CONCATENATE(wiz_6[[#This Row],[SHIPPER..................]],wiz_6[[#This Row],[ZIP2..]],wiz_6[[#This Row],[ZIP3..]]))</f>
        <v>OWENS CORNING FIBERGL| 4305527260</v>
      </c>
      <c r="K1358">
        <v>1</v>
      </c>
      <c r="L1358">
        <v>2.1</v>
      </c>
      <c r="M1358">
        <v>0.18</v>
      </c>
      <c r="N1358">
        <v>387</v>
      </c>
      <c r="O1358">
        <v>0.51</v>
      </c>
      <c r="P1358">
        <v>0</v>
      </c>
      <c r="Q1358">
        <v>0.25</v>
      </c>
      <c r="R1358">
        <v>53</v>
      </c>
      <c r="S1358">
        <v>-73</v>
      </c>
      <c r="T1358">
        <v>62</v>
      </c>
      <c r="U1358">
        <v>-3</v>
      </c>
      <c r="V1358">
        <v>-14</v>
      </c>
      <c r="W1358">
        <v>43055</v>
      </c>
      <c r="X1358">
        <v>43055</v>
      </c>
      <c r="Y1358">
        <v>27260</v>
      </c>
      <c r="Z1358">
        <v>2.06</v>
      </c>
      <c r="AA1358">
        <f t="shared" si="277"/>
        <v>10012</v>
      </c>
      <c r="AB1358">
        <f t="shared" si="278"/>
        <v>-14</v>
      </c>
      <c r="AC1358">
        <f t="shared" si="279"/>
        <v>6159</v>
      </c>
      <c r="AD1358">
        <f t="shared" si="280"/>
        <v>0.6151618058330004</v>
      </c>
      <c r="AE1358">
        <f t="shared" si="281"/>
        <v>0</v>
      </c>
      <c r="AF1358" t="e">
        <f t="shared" ca="1" si="282"/>
        <v>#N/A</v>
      </c>
      <c r="AG1358" t="e">
        <f t="shared" ca="1" si="283"/>
        <v>#N/A</v>
      </c>
      <c r="AH1358" t="e">
        <f t="shared" ca="1" si="284"/>
        <v>#N/A</v>
      </c>
      <c r="AI1358" t="e">
        <f t="shared" ca="1" si="273"/>
        <v>#N/A</v>
      </c>
      <c r="AJ1358">
        <f t="shared" si="274"/>
        <v>9.988014382740711E-5</v>
      </c>
      <c r="AK1358">
        <f t="shared" si="275"/>
        <v>0</v>
      </c>
      <c r="AL1358" t="e">
        <f t="shared" ca="1" si="285"/>
        <v>#N/A</v>
      </c>
      <c r="AM1358" t="b">
        <f t="shared" si="276"/>
        <v>0</v>
      </c>
    </row>
    <row r="1359" spans="1:39" x14ac:dyDescent="0.3">
      <c r="A1359" t="s">
        <v>37</v>
      </c>
      <c r="B1359" t="s">
        <v>38</v>
      </c>
      <c r="C1359" t="s">
        <v>39</v>
      </c>
      <c r="D1359" t="s">
        <v>87</v>
      </c>
      <c r="E1359" t="s">
        <v>393</v>
      </c>
      <c r="F1359" s="13" t="str">
        <f>_xlfn.CONCAT(wiz_6[[#This Row],[OCTY......]],",",wiz_6[[#This Row],[OS]])</f>
        <v>COLUMBUS  ,OH</v>
      </c>
      <c r="G1359" t="s">
        <v>68</v>
      </c>
      <c r="H1359" t="s">
        <v>231</v>
      </c>
      <c r="I1359" s="13" t="str">
        <f>_xlfn.CONCAT(wiz_6[[#This Row],[DCTY......]], ",",wiz_6[[#This Row],[DS]])</f>
        <v>STATESVILL,NC</v>
      </c>
      <c r="J1359" t="str">
        <f>TRIM(CONCATENATE(wiz_6[[#This Row],[SHIPPER..................]],wiz_6[[#This Row],[ZIP2..]],wiz_6[[#This Row],[ZIP3..]]))</f>
        <v>b: C H ROBINSON | 4320128625</v>
      </c>
      <c r="K1359">
        <v>4</v>
      </c>
      <c r="L1359">
        <v>1.64</v>
      </c>
      <c r="M1359">
        <v>0.27</v>
      </c>
      <c r="N1359">
        <v>386</v>
      </c>
      <c r="O1359">
        <v>0.62</v>
      </c>
      <c r="P1359">
        <v>70</v>
      </c>
      <c r="Q1359">
        <v>0.28999999999999998</v>
      </c>
      <c r="R1359">
        <v>17</v>
      </c>
      <c r="S1359">
        <v>-92</v>
      </c>
      <c r="T1359">
        <v>36</v>
      </c>
      <c r="U1359">
        <v>-90</v>
      </c>
      <c r="V1359">
        <v>-146</v>
      </c>
      <c r="W1359">
        <v>45839</v>
      </c>
      <c r="X1359">
        <v>43201</v>
      </c>
      <c r="Y1359">
        <v>28625</v>
      </c>
      <c r="Z1359">
        <v>1.69</v>
      </c>
      <c r="AA1359">
        <f t="shared" si="277"/>
        <v>10012</v>
      </c>
      <c r="AB1359">
        <f t="shared" si="278"/>
        <v>-584</v>
      </c>
      <c r="AC1359">
        <f t="shared" si="279"/>
        <v>6159</v>
      </c>
      <c r="AD1359">
        <f t="shared" si="280"/>
        <v>0.6151618058330004</v>
      </c>
      <c r="AE1359">
        <f t="shared" si="281"/>
        <v>0</v>
      </c>
      <c r="AF1359" t="e">
        <f t="shared" ca="1" si="282"/>
        <v>#N/A</v>
      </c>
      <c r="AG1359" t="e">
        <f t="shared" ca="1" si="283"/>
        <v>#N/A</v>
      </c>
      <c r="AH1359" t="e">
        <f t="shared" ca="1" si="284"/>
        <v>#N/A</v>
      </c>
      <c r="AI1359" t="e">
        <f t="shared" ca="1" si="273"/>
        <v>#N/A</v>
      </c>
      <c r="AJ1359">
        <f t="shared" si="274"/>
        <v>3.9952057530962844E-4</v>
      </c>
      <c r="AK1359">
        <f t="shared" si="275"/>
        <v>0</v>
      </c>
      <c r="AL1359" t="e">
        <f t="shared" ca="1" si="285"/>
        <v>#N/A</v>
      </c>
      <c r="AM1359" t="b">
        <f t="shared" si="276"/>
        <v>0</v>
      </c>
    </row>
    <row r="1360" spans="1:39" x14ac:dyDescent="0.3">
      <c r="A1360" t="s">
        <v>47</v>
      </c>
      <c r="B1360" t="s">
        <v>48</v>
      </c>
      <c r="C1360" t="s">
        <v>39</v>
      </c>
      <c r="D1360" t="s">
        <v>87</v>
      </c>
      <c r="E1360" t="s">
        <v>393</v>
      </c>
      <c r="F1360" s="13" t="str">
        <f>_xlfn.CONCAT(wiz_6[[#This Row],[OCTY......]],",",wiz_6[[#This Row],[OS]])</f>
        <v>COLUMBUS  ,OH</v>
      </c>
      <c r="G1360" t="s">
        <v>68</v>
      </c>
      <c r="H1360" t="s">
        <v>231</v>
      </c>
      <c r="I1360" s="13" t="str">
        <f>_xlfn.CONCAT(wiz_6[[#This Row],[DCTY......]], ",",wiz_6[[#This Row],[DS]])</f>
        <v>STATESVILL,NC</v>
      </c>
      <c r="J1360" t="str">
        <f>TRIM(CONCATENATE(wiz_6[[#This Row],[SHIPPER..................]],wiz_6[[#This Row],[ZIP2..]],wiz_6[[#This Row],[ZIP3..]]))</f>
        <v>LOWES MLXP VAN ONE WA| 4320128625</v>
      </c>
      <c r="K1360">
        <v>2</v>
      </c>
      <c r="L1360">
        <v>2.0499999999999998</v>
      </c>
      <c r="M1360">
        <v>0.21</v>
      </c>
      <c r="N1360">
        <v>380</v>
      </c>
      <c r="O1360">
        <v>0.79</v>
      </c>
      <c r="P1360">
        <v>23</v>
      </c>
      <c r="Q1360">
        <v>0.25</v>
      </c>
      <c r="R1360">
        <v>41</v>
      </c>
      <c r="S1360">
        <v>-58</v>
      </c>
      <c r="T1360">
        <v>-4</v>
      </c>
      <c r="U1360">
        <v>41</v>
      </c>
      <c r="V1360">
        <v>-21</v>
      </c>
      <c r="W1360">
        <v>43137</v>
      </c>
      <c r="X1360">
        <v>43201</v>
      </c>
      <c r="Y1360">
        <v>28625</v>
      </c>
      <c r="Z1360">
        <v>2.04</v>
      </c>
      <c r="AA1360">
        <f t="shared" si="277"/>
        <v>10012</v>
      </c>
      <c r="AB1360">
        <f t="shared" si="278"/>
        <v>-42</v>
      </c>
      <c r="AC1360">
        <f t="shared" si="279"/>
        <v>6159</v>
      </c>
      <c r="AD1360">
        <f t="shared" si="280"/>
        <v>0.6151618058330004</v>
      </c>
      <c r="AE1360">
        <f t="shared" si="281"/>
        <v>0</v>
      </c>
      <c r="AF1360" t="e">
        <f t="shared" ca="1" si="282"/>
        <v>#N/A</v>
      </c>
      <c r="AG1360" t="e">
        <f t="shared" ca="1" si="283"/>
        <v>#N/A</v>
      </c>
      <c r="AH1360" t="e">
        <f t="shared" ca="1" si="284"/>
        <v>#N/A</v>
      </c>
      <c r="AI1360" t="e">
        <f t="shared" ca="1" si="273"/>
        <v>#N/A</v>
      </c>
      <c r="AJ1360">
        <f t="shared" si="274"/>
        <v>1.9976028765481422E-4</v>
      </c>
      <c r="AK1360">
        <f t="shared" si="275"/>
        <v>0</v>
      </c>
      <c r="AL1360" t="e">
        <f t="shared" ca="1" si="285"/>
        <v>#N/A</v>
      </c>
      <c r="AM1360" t="b">
        <f t="shared" si="276"/>
        <v>0</v>
      </c>
    </row>
    <row r="1361" spans="1:39" x14ac:dyDescent="0.3">
      <c r="A1361" t="s">
        <v>47</v>
      </c>
      <c r="B1361" t="s">
        <v>48</v>
      </c>
      <c r="C1361" t="s">
        <v>39</v>
      </c>
      <c r="D1361" t="s">
        <v>87</v>
      </c>
      <c r="E1361" t="s">
        <v>951</v>
      </c>
      <c r="F1361" s="13" t="str">
        <f>_xlfn.CONCAT(wiz_6[[#This Row],[OCTY......]],",",wiz_6[[#This Row],[OS]])</f>
        <v>LOCKBOURNE,OH</v>
      </c>
      <c r="G1361" t="s">
        <v>68</v>
      </c>
      <c r="H1361" t="s">
        <v>231</v>
      </c>
      <c r="I1361" s="13" t="str">
        <f>_xlfn.CONCAT(wiz_6[[#This Row],[DCTY......]], ",",wiz_6[[#This Row],[DS]])</f>
        <v>STATESVILL,NC</v>
      </c>
      <c r="J1361" t="str">
        <f>TRIM(CONCATENATE(wiz_6[[#This Row],[SHIPPER..................]],wiz_6[[#This Row],[ZIP2..]],wiz_6[[#This Row],[ZIP3..]]))</f>
        <v>LOWES MLXP VAN ONE WA| 4313728625</v>
      </c>
      <c r="K1361">
        <v>1</v>
      </c>
      <c r="L1361">
        <v>1.98</v>
      </c>
      <c r="M1361">
        <v>0.21</v>
      </c>
      <c r="N1361">
        <v>375</v>
      </c>
      <c r="O1361">
        <v>0.46</v>
      </c>
      <c r="P1361">
        <v>108</v>
      </c>
      <c r="Q1361">
        <v>0.35</v>
      </c>
      <c r="R1361">
        <v>41</v>
      </c>
      <c r="S1361">
        <v>-68</v>
      </c>
      <c r="T1361">
        <v>74</v>
      </c>
      <c r="U1361">
        <v>9</v>
      </c>
      <c r="V1361">
        <v>15</v>
      </c>
      <c r="W1361">
        <v>45889</v>
      </c>
      <c r="X1361">
        <v>43137</v>
      </c>
      <c r="Y1361">
        <v>28625</v>
      </c>
      <c r="Z1361">
        <v>1.97</v>
      </c>
      <c r="AA1361">
        <f t="shared" si="277"/>
        <v>10012</v>
      </c>
      <c r="AB1361">
        <f t="shared" si="278"/>
        <v>15</v>
      </c>
      <c r="AC1361">
        <f t="shared" si="279"/>
        <v>6159</v>
      </c>
      <c r="AD1361">
        <f t="shared" si="280"/>
        <v>0.6151618058330004</v>
      </c>
      <c r="AE1361">
        <f t="shared" si="281"/>
        <v>0</v>
      </c>
      <c r="AF1361" t="e">
        <f t="shared" ca="1" si="282"/>
        <v>#N/A</v>
      </c>
      <c r="AG1361" t="e">
        <f t="shared" ca="1" si="283"/>
        <v>#N/A</v>
      </c>
      <c r="AH1361" t="e">
        <f t="shared" ca="1" si="284"/>
        <v>#N/A</v>
      </c>
      <c r="AI1361" t="e">
        <f t="shared" ca="1" si="273"/>
        <v>#N/A</v>
      </c>
      <c r="AJ1361">
        <f t="shared" si="274"/>
        <v>9.988014382740711E-5</v>
      </c>
      <c r="AK1361">
        <f t="shared" si="275"/>
        <v>0</v>
      </c>
      <c r="AL1361" t="e">
        <f t="shared" ca="1" si="285"/>
        <v>#N/A</v>
      </c>
      <c r="AM1361" t="b">
        <f t="shared" si="276"/>
        <v>0</v>
      </c>
    </row>
    <row r="1362" spans="1:39" x14ac:dyDescent="0.3">
      <c r="A1362" t="s">
        <v>222</v>
      </c>
      <c r="B1362" t="s">
        <v>218</v>
      </c>
      <c r="C1362" t="s">
        <v>39</v>
      </c>
      <c r="D1362" t="s">
        <v>87</v>
      </c>
      <c r="E1362" t="s">
        <v>689</v>
      </c>
      <c r="F1362" s="13" t="str">
        <f>_xlfn.CONCAT(wiz_6[[#This Row],[OCTY......]],",",wiz_6[[#This Row],[OS]])</f>
        <v>MOUNT VERN,OH</v>
      </c>
      <c r="G1362" t="s">
        <v>68</v>
      </c>
      <c r="H1362" t="s">
        <v>231</v>
      </c>
      <c r="I1362" s="13" t="str">
        <f>_xlfn.CONCAT(wiz_6[[#This Row],[DCTY......]], ",",wiz_6[[#This Row],[DS]])</f>
        <v>STATESVILL,NC</v>
      </c>
      <c r="J1362" t="str">
        <f>TRIM(CONCATENATE(wiz_6[[#This Row],[SHIPPER..................]],wiz_6[[#This Row],[ZIP2..]],wiz_6[[#This Row],[ZIP3..]]))</f>
        <v>OWENS CORNING FIBERGL| 4305028625</v>
      </c>
      <c r="K1362">
        <v>1</v>
      </c>
      <c r="L1362">
        <v>1.94</v>
      </c>
      <c r="M1362">
        <v>0.17</v>
      </c>
      <c r="N1362">
        <v>402</v>
      </c>
      <c r="O1362">
        <v>0.83</v>
      </c>
      <c r="P1362">
        <v>0</v>
      </c>
      <c r="Q1362">
        <v>0.25</v>
      </c>
      <c r="R1362">
        <v>57</v>
      </c>
      <c r="S1362">
        <v>-102</v>
      </c>
      <c r="T1362">
        <v>13</v>
      </c>
      <c r="U1362">
        <v>1</v>
      </c>
      <c r="V1362">
        <v>-88</v>
      </c>
      <c r="W1362">
        <v>43050</v>
      </c>
      <c r="X1362">
        <v>43050</v>
      </c>
      <c r="Y1362">
        <v>28625</v>
      </c>
      <c r="Z1362">
        <v>1.89</v>
      </c>
      <c r="AA1362">
        <f t="shared" si="277"/>
        <v>10012</v>
      </c>
      <c r="AB1362">
        <f t="shared" si="278"/>
        <v>-88</v>
      </c>
      <c r="AC1362">
        <f t="shared" si="279"/>
        <v>6159</v>
      </c>
      <c r="AD1362">
        <f t="shared" si="280"/>
        <v>0.6151618058330004</v>
      </c>
      <c r="AE1362">
        <f t="shared" si="281"/>
        <v>0</v>
      </c>
      <c r="AF1362" t="e">
        <f t="shared" ca="1" si="282"/>
        <v>#N/A</v>
      </c>
      <c r="AG1362" t="e">
        <f t="shared" ca="1" si="283"/>
        <v>#N/A</v>
      </c>
      <c r="AH1362" t="e">
        <f t="shared" ca="1" si="284"/>
        <v>#N/A</v>
      </c>
      <c r="AI1362" t="e">
        <f t="shared" ca="1" si="273"/>
        <v>#N/A</v>
      </c>
      <c r="AJ1362">
        <f t="shared" si="274"/>
        <v>9.988014382740711E-5</v>
      </c>
      <c r="AK1362">
        <f t="shared" si="275"/>
        <v>0</v>
      </c>
      <c r="AL1362" t="e">
        <f t="shared" ca="1" si="285"/>
        <v>#N/A</v>
      </c>
      <c r="AM1362" t="b">
        <f t="shared" si="276"/>
        <v>0</v>
      </c>
    </row>
    <row r="1363" spans="1:39" x14ac:dyDescent="0.3">
      <c r="A1363" t="s">
        <v>217</v>
      </c>
      <c r="B1363" t="s">
        <v>218</v>
      </c>
      <c r="C1363" t="s">
        <v>39</v>
      </c>
      <c r="D1363" t="s">
        <v>87</v>
      </c>
      <c r="E1363" t="s">
        <v>689</v>
      </c>
      <c r="F1363" s="13" t="str">
        <f>_xlfn.CONCAT(wiz_6[[#This Row],[OCTY......]],",",wiz_6[[#This Row],[OS]])</f>
        <v>MOUNT VERN,OH</v>
      </c>
      <c r="G1363" t="s">
        <v>68</v>
      </c>
      <c r="H1363" t="s">
        <v>231</v>
      </c>
      <c r="I1363" s="13" t="str">
        <f>_xlfn.CONCAT(wiz_6[[#This Row],[DCTY......]], ",",wiz_6[[#This Row],[DS]])</f>
        <v>STATESVILL,NC</v>
      </c>
      <c r="J1363" t="str">
        <f>TRIM(CONCATENATE(wiz_6[[#This Row],[SHIPPER..................]],wiz_6[[#This Row],[ZIP2..]],wiz_6[[#This Row],[ZIP3..]]))</f>
        <v>OWENS CORNING SALES | 4305028625</v>
      </c>
      <c r="K1363">
        <v>1</v>
      </c>
      <c r="L1363">
        <v>1.94</v>
      </c>
      <c r="M1363">
        <v>0.18</v>
      </c>
      <c r="N1363">
        <v>402</v>
      </c>
      <c r="O1363">
        <v>1.71</v>
      </c>
      <c r="P1363">
        <v>22</v>
      </c>
      <c r="Q1363">
        <v>0.25</v>
      </c>
      <c r="R1363">
        <v>53</v>
      </c>
      <c r="S1363">
        <v>-96</v>
      </c>
      <c r="T1363">
        <v>-195</v>
      </c>
      <c r="U1363">
        <v>-95</v>
      </c>
      <c r="V1363">
        <v>-386</v>
      </c>
      <c r="W1363">
        <v>44901</v>
      </c>
      <c r="X1363">
        <v>43050</v>
      </c>
      <c r="Y1363">
        <v>28625</v>
      </c>
      <c r="Z1363">
        <v>1.9</v>
      </c>
      <c r="AA1363">
        <f t="shared" si="277"/>
        <v>10012</v>
      </c>
      <c r="AB1363">
        <f t="shared" si="278"/>
        <v>-386</v>
      </c>
      <c r="AC1363">
        <f t="shared" si="279"/>
        <v>6159</v>
      </c>
      <c r="AD1363">
        <f t="shared" si="280"/>
        <v>0.6151618058330004</v>
      </c>
      <c r="AE1363">
        <f t="shared" si="281"/>
        <v>0</v>
      </c>
      <c r="AF1363" t="e">
        <f t="shared" ca="1" si="282"/>
        <v>#N/A</v>
      </c>
      <c r="AG1363" t="e">
        <f t="shared" ca="1" si="283"/>
        <v>#N/A</v>
      </c>
      <c r="AH1363" t="e">
        <f t="shared" ca="1" si="284"/>
        <v>#N/A</v>
      </c>
      <c r="AI1363" t="e">
        <f t="shared" ca="1" si="273"/>
        <v>#N/A</v>
      </c>
      <c r="AJ1363">
        <f t="shared" si="274"/>
        <v>9.988014382740711E-5</v>
      </c>
      <c r="AK1363">
        <f t="shared" si="275"/>
        <v>0</v>
      </c>
      <c r="AL1363" t="e">
        <f t="shared" ca="1" si="285"/>
        <v>#N/A</v>
      </c>
      <c r="AM1363" t="b">
        <f t="shared" si="276"/>
        <v>0</v>
      </c>
    </row>
    <row r="1364" spans="1:39" x14ac:dyDescent="0.3">
      <c r="A1364" t="s">
        <v>222</v>
      </c>
      <c r="B1364" t="s">
        <v>218</v>
      </c>
      <c r="C1364" t="s">
        <v>39</v>
      </c>
      <c r="D1364" t="s">
        <v>87</v>
      </c>
      <c r="E1364" t="s">
        <v>470</v>
      </c>
      <c r="F1364" s="13" t="str">
        <f>_xlfn.CONCAT(wiz_6[[#This Row],[OCTY......]],",",wiz_6[[#This Row],[OS]])</f>
        <v>HEBRON    ,OH</v>
      </c>
      <c r="G1364" t="s">
        <v>68</v>
      </c>
      <c r="H1364" t="s">
        <v>1021</v>
      </c>
      <c r="I1364" s="13" t="str">
        <f>_xlfn.CONCAT(wiz_6[[#This Row],[DCTY......]], ",",wiz_6[[#This Row],[DS]])</f>
        <v>DURHAM    ,NC</v>
      </c>
      <c r="J1364" t="str">
        <f>TRIM(CONCATENATE(wiz_6[[#This Row],[SHIPPER..................]],wiz_6[[#This Row],[ZIP2..]],wiz_6[[#This Row],[ZIP3..]]))</f>
        <v>OWENS CORNING FIBERGL| 4302527701</v>
      </c>
      <c r="K1364">
        <v>1</v>
      </c>
      <c r="L1364">
        <v>1.92</v>
      </c>
      <c r="M1364">
        <v>0.17</v>
      </c>
      <c r="N1364">
        <v>493</v>
      </c>
      <c r="O1364">
        <v>0.96</v>
      </c>
      <c r="P1364">
        <v>0</v>
      </c>
      <c r="Q1364">
        <v>0.25</v>
      </c>
      <c r="R1364">
        <v>26</v>
      </c>
      <c r="S1364">
        <v>-78</v>
      </c>
      <c r="T1364">
        <v>1</v>
      </c>
      <c r="U1364">
        <v>-5</v>
      </c>
      <c r="V1364">
        <v>-82</v>
      </c>
      <c r="W1364">
        <v>43025</v>
      </c>
      <c r="X1364">
        <v>43025</v>
      </c>
      <c r="Y1364">
        <v>27701</v>
      </c>
      <c r="Z1364">
        <v>1.87</v>
      </c>
      <c r="AA1364">
        <f t="shared" si="277"/>
        <v>10012</v>
      </c>
      <c r="AB1364">
        <f t="shared" si="278"/>
        <v>-82</v>
      </c>
      <c r="AC1364">
        <f t="shared" si="279"/>
        <v>6159</v>
      </c>
      <c r="AD1364">
        <f t="shared" si="280"/>
        <v>0.6151618058330004</v>
      </c>
      <c r="AE1364">
        <f t="shared" si="281"/>
        <v>0</v>
      </c>
      <c r="AF1364" t="e">
        <f t="shared" ca="1" si="282"/>
        <v>#N/A</v>
      </c>
      <c r="AG1364" t="e">
        <f t="shared" ca="1" si="283"/>
        <v>#N/A</v>
      </c>
      <c r="AH1364" t="e">
        <f t="shared" ca="1" si="284"/>
        <v>#N/A</v>
      </c>
      <c r="AI1364" t="e">
        <f t="shared" ca="1" si="273"/>
        <v>#N/A</v>
      </c>
      <c r="AJ1364">
        <f t="shared" si="274"/>
        <v>9.988014382740711E-5</v>
      </c>
      <c r="AK1364">
        <f t="shared" si="275"/>
        <v>0</v>
      </c>
      <c r="AL1364" t="e">
        <f t="shared" ca="1" si="285"/>
        <v>#N/A</v>
      </c>
      <c r="AM1364" t="b">
        <f t="shared" si="276"/>
        <v>0</v>
      </c>
    </row>
    <row r="1365" spans="1:39" x14ac:dyDescent="0.3">
      <c r="A1365" t="s">
        <v>222</v>
      </c>
      <c r="B1365" t="s">
        <v>218</v>
      </c>
      <c r="C1365" t="s">
        <v>39</v>
      </c>
      <c r="D1365" t="s">
        <v>87</v>
      </c>
      <c r="E1365" t="s">
        <v>173</v>
      </c>
      <c r="F1365" s="13" t="str">
        <f>_xlfn.CONCAT(wiz_6[[#This Row],[OCTY......]],",",wiz_6[[#This Row],[OS]])</f>
        <v>NEWARK    ,OH</v>
      </c>
      <c r="G1365" t="s">
        <v>68</v>
      </c>
      <c r="H1365" t="s">
        <v>343</v>
      </c>
      <c r="I1365" s="13" t="str">
        <f>_xlfn.CONCAT(wiz_6[[#This Row],[DCTY......]], ",",wiz_6[[#This Row],[DS]])</f>
        <v>RALEIGH   ,NC</v>
      </c>
      <c r="J1365" t="str">
        <f>TRIM(CONCATENATE(wiz_6[[#This Row],[SHIPPER..................]],wiz_6[[#This Row],[ZIP2..]],wiz_6[[#This Row],[ZIP3..]]))</f>
        <v>OWENS CORNING FIBERGL| 4305527601</v>
      </c>
      <c r="K1365">
        <v>6</v>
      </c>
      <c r="L1365">
        <v>1.92</v>
      </c>
      <c r="M1365">
        <v>0.17</v>
      </c>
      <c r="N1365">
        <v>471</v>
      </c>
      <c r="O1365">
        <v>1.1200000000000001</v>
      </c>
      <c r="P1365">
        <v>75</v>
      </c>
      <c r="Q1365">
        <v>0.32</v>
      </c>
      <c r="R1365">
        <v>61</v>
      </c>
      <c r="S1365">
        <v>-73</v>
      </c>
      <c r="T1365">
        <v>-37</v>
      </c>
      <c r="U1365">
        <v>-93</v>
      </c>
      <c r="V1365">
        <v>-203</v>
      </c>
      <c r="W1365">
        <v>43055</v>
      </c>
      <c r="X1365">
        <v>43055</v>
      </c>
      <c r="Y1365">
        <v>27601</v>
      </c>
      <c r="Z1365">
        <v>1.87</v>
      </c>
      <c r="AA1365">
        <f t="shared" si="277"/>
        <v>10012</v>
      </c>
      <c r="AB1365">
        <f t="shared" si="278"/>
        <v>-1218</v>
      </c>
      <c r="AC1365">
        <f t="shared" si="279"/>
        <v>6159</v>
      </c>
      <c r="AD1365">
        <f t="shared" si="280"/>
        <v>0.6151618058330004</v>
      </c>
      <c r="AE1365">
        <f t="shared" si="281"/>
        <v>0</v>
      </c>
      <c r="AF1365" t="e">
        <f t="shared" ca="1" si="282"/>
        <v>#N/A</v>
      </c>
      <c r="AG1365" t="e">
        <f t="shared" ca="1" si="283"/>
        <v>#N/A</v>
      </c>
      <c r="AH1365" t="e">
        <f t="shared" ca="1" si="284"/>
        <v>#N/A</v>
      </c>
      <c r="AI1365" t="e">
        <f t="shared" ca="1" si="273"/>
        <v>#N/A</v>
      </c>
      <c r="AJ1365">
        <f t="shared" si="274"/>
        <v>5.9928086296444263E-4</v>
      </c>
      <c r="AK1365">
        <f t="shared" si="275"/>
        <v>0</v>
      </c>
      <c r="AL1365" t="e">
        <f t="shared" ca="1" si="285"/>
        <v>#N/A</v>
      </c>
      <c r="AM1365" t="b">
        <f t="shared" si="276"/>
        <v>0</v>
      </c>
    </row>
    <row r="1366" spans="1:39" x14ac:dyDescent="0.3">
      <c r="A1366" t="s">
        <v>217</v>
      </c>
      <c r="B1366" t="s">
        <v>218</v>
      </c>
      <c r="C1366" t="s">
        <v>39</v>
      </c>
      <c r="D1366" t="s">
        <v>87</v>
      </c>
      <c r="E1366" t="s">
        <v>173</v>
      </c>
      <c r="F1366" s="13" t="str">
        <f>_xlfn.CONCAT(wiz_6[[#This Row],[OCTY......]],",",wiz_6[[#This Row],[OS]])</f>
        <v>NEWARK    ,OH</v>
      </c>
      <c r="G1366" t="s">
        <v>68</v>
      </c>
      <c r="H1366" t="s">
        <v>343</v>
      </c>
      <c r="I1366" s="13" t="str">
        <f>_xlfn.CONCAT(wiz_6[[#This Row],[DCTY......]], ",",wiz_6[[#This Row],[DS]])</f>
        <v>RALEIGH   ,NC</v>
      </c>
      <c r="J1366" t="str">
        <f>TRIM(CONCATENATE(wiz_6[[#This Row],[SHIPPER..................]],wiz_6[[#This Row],[ZIP2..]],wiz_6[[#This Row],[ZIP3..]]))</f>
        <v>OWENS CORNING SALES | 4305527601</v>
      </c>
      <c r="K1366">
        <v>1</v>
      </c>
      <c r="L1366">
        <v>1.92</v>
      </c>
      <c r="M1366">
        <v>0.18</v>
      </c>
      <c r="N1366">
        <v>471</v>
      </c>
      <c r="O1366">
        <v>1.54</v>
      </c>
      <c r="P1366">
        <v>41</v>
      </c>
      <c r="Q1366">
        <v>0.25</v>
      </c>
      <c r="R1366">
        <v>55</v>
      </c>
      <c r="S1366">
        <v>-100</v>
      </c>
      <c r="T1366">
        <v>-136</v>
      </c>
      <c r="U1366">
        <v>-53</v>
      </c>
      <c r="V1366">
        <v>-289</v>
      </c>
      <c r="W1366">
        <v>43137</v>
      </c>
      <c r="X1366">
        <v>43055</v>
      </c>
      <c r="Y1366">
        <v>27601</v>
      </c>
      <c r="Z1366">
        <v>1.88</v>
      </c>
      <c r="AA1366">
        <f t="shared" si="277"/>
        <v>10012</v>
      </c>
      <c r="AB1366">
        <f t="shared" si="278"/>
        <v>-289</v>
      </c>
      <c r="AC1366">
        <f t="shared" si="279"/>
        <v>6159</v>
      </c>
      <c r="AD1366">
        <f t="shared" si="280"/>
        <v>0.6151618058330004</v>
      </c>
      <c r="AE1366">
        <f t="shared" si="281"/>
        <v>0</v>
      </c>
      <c r="AF1366" t="e">
        <f t="shared" ca="1" si="282"/>
        <v>#N/A</v>
      </c>
      <c r="AG1366" t="e">
        <f t="shared" ca="1" si="283"/>
        <v>#N/A</v>
      </c>
      <c r="AH1366" t="e">
        <f t="shared" ca="1" si="284"/>
        <v>#N/A</v>
      </c>
      <c r="AI1366" t="e">
        <f t="shared" ca="1" si="273"/>
        <v>#N/A</v>
      </c>
      <c r="AJ1366">
        <f t="shared" si="274"/>
        <v>9.988014382740711E-5</v>
      </c>
      <c r="AK1366">
        <f t="shared" si="275"/>
        <v>0</v>
      </c>
      <c r="AL1366" t="e">
        <f t="shared" ca="1" si="285"/>
        <v>#N/A</v>
      </c>
      <c r="AM1366" t="b">
        <f t="shared" si="276"/>
        <v>0</v>
      </c>
    </row>
    <row r="1367" spans="1:39" x14ac:dyDescent="0.3">
      <c r="A1367" t="s">
        <v>47</v>
      </c>
      <c r="B1367" t="s">
        <v>48</v>
      </c>
      <c r="C1367" t="s">
        <v>39</v>
      </c>
      <c r="D1367" t="s">
        <v>87</v>
      </c>
      <c r="E1367" t="s">
        <v>393</v>
      </c>
      <c r="F1367" s="13" t="str">
        <f>_xlfn.CONCAT(wiz_6[[#This Row],[OCTY......]],",",wiz_6[[#This Row],[OS]])</f>
        <v>COLUMBUS  ,OH</v>
      </c>
      <c r="G1367" t="s">
        <v>68</v>
      </c>
      <c r="H1367" t="s">
        <v>69</v>
      </c>
      <c r="I1367" s="13" t="str">
        <f>_xlfn.CONCAT(wiz_6[[#This Row],[DCTY......]], ",",wiz_6[[#This Row],[DS]])</f>
        <v>GARYSBURG ,NC</v>
      </c>
      <c r="J1367" t="str">
        <f>TRIM(CONCATENATE(wiz_6[[#This Row],[SHIPPER..................]],wiz_6[[#This Row],[ZIP2..]],wiz_6[[#This Row],[ZIP3..]]))</f>
        <v>LOWES MLXP VAN ONE WA| 4320127831</v>
      </c>
      <c r="K1367">
        <v>4</v>
      </c>
      <c r="L1367">
        <v>1.9</v>
      </c>
      <c r="M1367">
        <v>0.21</v>
      </c>
      <c r="N1367">
        <v>522</v>
      </c>
      <c r="O1367">
        <v>0.95</v>
      </c>
      <c r="P1367">
        <v>25</v>
      </c>
      <c r="Q1367">
        <v>0.26</v>
      </c>
      <c r="R1367">
        <v>41</v>
      </c>
      <c r="S1367">
        <v>-58</v>
      </c>
      <c r="T1367">
        <v>22</v>
      </c>
      <c r="U1367">
        <v>67</v>
      </c>
      <c r="V1367">
        <v>31</v>
      </c>
      <c r="W1367">
        <v>43701</v>
      </c>
      <c r="X1367">
        <v>43201</v>
      </c>
      <c r="Y1367">
        <v>27831</v>
      </c>
      <c r="Z1367">
        <v>1.89</v>
      </c>
      <c r="AA1367">
        <f t="shared" si="277"/>
        <v>10012</v>
      </c>
      <c r="AB1367">
        <f t="shared" si="278"/>
        <v>124</v>
      </c>
      <c r="AC1367">
        <f t="shared" si="279"/>
        <v>6159</v>
      </c>
      <c r="AD1367">
        <f t="shared" si="280"/>
        <v>0.6151618058330004</v>
      </c>
      <c r="AE1367">
        <f t="shared" si="281"/>
        <v>0</v>
      </c>
      <c r="AF1367" t="e">
        <f t="shared" ca="1" si="282"/>
        <v>#N/A</v>
      </c>
      <c r="AG1367" t="e">
        <f t="shared" ca="1" si="283"/>
        <v>#N/A</v>
      </c>
      <c r="AH1367" t="e">
        <f t="shared" ca="1" si="284"/>
        <v>#N/A</v>
      </c>
      <c r="AI1367" t="e">
        <f t="shared" ca="1" si="273"/>
        <v>#N/A</v>
      </c>
      <c r="AJ1367">
        <f t="shared" si="274"/>
        <v>3.9952057530962844E-4</v>
      </c>
      <c r="AK1367">
        <f t="shared" si="275"/>
        <v>0</v>
      </c>
      <c r="AL1367" t="e">
        <f t="shared" ca="1" si="285"/>
        <v>#N/A</v>
      </c>
      <c r="AM1367" t="b">
        <f t="shared" si="276"/>
        <v>0</v>
      </c>
    </row>
    <row r="1368" spans="1:39" x14ac:dyDescent="0.3">
      <c r="A1368" t="s">
        <v>47</v>
      </c>
      <c r="B1368" t="s">
        <v>48</v>
      </c>
      <c r="C1368" t="s">
        <v>39</v>
      </c>
      <c r="D1368" t="s">
        <v>87</v>
      </c>
      <c r="E1368" t="s">
        <v>951</v>
      </c>
      <c r="F1368" s="13" t="str">
        <f>_xlfn.CONCAT(wiz_6[[#This Row],[OCTY......]],",",wiz_6[[#This Row],[OS]])</f>
        <v>LOCKBOURNE,OH</v>
      </c>
      <c r="G1368" t="s">
        <v>68</v>
      </c>
      <c r="H1368" t="s">
        <v>69</v>
      </c>
      <c r="I1368" s="13" t="str">
        <f>_xlfn.CONCAT(wiz_6[[#This Row],[DCTY......]], ",",wiz_6[[#This Row],[DS]])</f>
        <v>GARYSBURG ,NC</v>
      </c>
      <c r="J1368" t="str">
        <f>TRIM(CONCATENATE(wiz_6[[#This Row],[SHIPPER..................]],wiz_6[[#This Row],[ZIP2..]],wiz_6[[#This Row],[ZIP3..]]))</f>
        <v>LOWES MLXP VAN ONE WA| 4313727831</v>
      </c>
      <c r="K1368">
        <v>1</v>
      </c>
      <c r="L1368">
        <v>1.88</v>
      </c>
      <c r="M1368">
        <v>0.21</v>
      </c>
      <c r="N1368">
        <v>517</v>
      </c>
      <c r="O1368">
        <v>0.88</v>
      </c>
      <c r="P1368">
        <v>0</v>
      </c>
      <c r="Q1368">
        <v>0.25</v>
      </c>
      <c r="R1368">
        <v>41</v>
      </c>
      <c r="S1368">
        <v>-68</v>
      </c>
      <c r="T1368">
        <v>39</v>
      </c>
      <c r="U1368">
        <v>53</v>
      </c>
      <c r="V1368">
        <v>24</v>
      </c>
      <c r="W1368">
        <v>43137</v>
      </c>
      <c r="X1368">
        <v>43137</v>
      </c>
      <c r="Y1368">
        <v>27831</v>
      </c>
      <c r="Z1368">
        <v>1.87</v>
      </c>
      <c r="AA1368">
        <f t="shared" si="277"/>
        <v>10012</v>
      </c>
      <c r="AB1368">
        <f t="shared" si="278"/>
        <v>24</v>
      </c>
      <c r="AC1368">
        <f t="shared" si="279"/>
        <v>6159</v>
      </c>
      <c r="AD1368">
        <f t="shared" si="280"/>
        <v>0.6151618058330004</v>
      </c>
      <c r="AE1368">
        <f t="shared" si="281"/>
        <v>0</v>
      </c>
      <c r="AF1368" t="e">
        <f t="shared" ca="1" si="282"/>
        <v>#N/A</v>
      </c>
      <c r="AG1368" t="e">
        <f t="shared" ca="1" si="283"/>
        <v>#N/A</v>
      </c>
      <c r="AH1368" t="e">
        <f t="shared" ca="1" si="284"/>
        <v>#N/A</v>
      </c>
      <c r="AI1368" t="e">
        <f t="shared" ca="1" si="273"/>
        <v>#N/A</v>
      </c>
      <c r="AJ1368">
        <f t="shared" si="274"/>
        <v>9.988014382740711E-5</v>
      </c>
      <c r="AK1368">
        <f t="shared" si="275"/>
        <v>0</v>
      </c>
      <c r="AL1368" t="e">
        <f t="shared" ca="1" si="285"/>
        <v>#N/A</v>
      </c>
      <c r="AM1368" t="b">
        <f t="shared" si="276"/>
        <v>0</v>
      </c>
    </row>
    <row r="1369" spans="1:39" x14ac:dyDescent="0.3">
      <c r="A1369" t="s">
        <v>222</v>
      </c>
      <c r="B1369" t="s">
        <v>218</v>
      </c>
      <c r="C1369" t="s">
        <v>39</v>
      </c>
      <c r="D1369" t="s">
        <v>87</v>
      </c>
      <c r="E1369" t="s">
        <v>470</v>
      </c>
      <c r="F1369" s="13" t="str">
        <f>_xlfn.CONCAT(wiz_6[[#This Row],[OCTY......]],",",wiz_6[[#This Row],[OS]])</f>
        <v>HEBRON    ,OH</v>
      </c>
      <c r="G1369" t="s">
        <v>90</v>
      </c>
      <c r="H1369" t="s">
        <v>373</v>
      </c>
      <c r="I1369" s="13" t="str">
        <f>_xlfn.CONCAT(wiz_6[[#This Row],[DCTY......]], ",",wiz_6[[#This Row],[DS]])</f>
        <v>NORTH CHAR,SC</v>
      </c>
      <c r="J1369" t="str">
        <f>TRIM(CONCATENATE(wiz_6[[#This Row],[SHIPPER..................]],wiz_6[[#This Row],[ZIP2..]],wiz_6[[#This Row],[ZIP3..]]))</f>
        <v>OWENS CORNING FIBERGL| 4302529405</v>
      </c>
      <c r="K1369">
        <v>2</v>
      </c>
      <c r="L1369">
        <v>1.93</v>
      </c>
      <c r="M1369">
        <v>0.18</v>
      </c>
      <c r="N1369">
        <v>608</v>
      </c>
      <c r="O1369">
        <v>1.57</v>
      </c>
      <c r="P1369">
        <v>28</v>
      </c>
      <c r="Q1369">
        <v>0.25</v>
      </c>
      <c r="R1369">
        <v>27</v>
      </c>
      <c r="S1369">
        <v>-78</v>
      </c>
      <c r="T1369">
        <v>-85</v>
      </c>
      <c r="U1369">
        <v>82</v>
      </c>
      <c r="V1369">
        <v>-81</v>
      </c>
      <c r="W1369">
        <v>43201</v>
      </c>
      <c r="X1369">
        <v>43025</v>
      </c>
      <c r="Y1369">
        <v>29405</v>
      </c>
      <c r="Z1369">
        <v>1.89</v>
      </c>
      <c r="AA1369">
        <f t="shared" si="277"/>
        <v>10012</v>
      </c>
      <c r="AB1369">
        <f t="shared" si="278"/>
        <v>-162</v>
      </c>
      <c r="AC1369">
        <f t="shared" si="279"/>
        <v>6159</v>
      </c>
      <c r="AD1369">
        <f t="shared" si="280"/>
        <v>0.6151618058330004</v>
      </c>
      <c r="AE1369">
        <f t="shared" si="281"/>
        <v>0</v>
      </c>
      <c r="AF1369" t="e">
        <f t="shared" ca="1" si="282"/>
        <v>#N/A</v>
      </c>
      <c r="AG1369" t="e">
        <f t="shared" ca="1" si="283"/>
        <v>#N/A</v>
      </c>
      <c r="AH1369" t="e">
        <f t="shared" ca="1" si="284"/>
        <v>#N/A</v>
      </c>
      <c r="AI1369" t="e">
        <f t="shared" ca="1" si="273"/>
        <v>#N/A</v>
      </c>
      <c r="AJ1369">
        <f t="shared" si="274"/>
        <v>1.9976028765481422E-4</v>
      </c>
      <c r="AK1369">
        <f t="shared" si="275"/>
        <v>0</v>
      </c>
      <c r="AL1369" t="e">
        <f t="shared" ca="1" si="285"/>
        <v>#N/A</v>
      </c>
      <c r="AM1369" t="b">
        <f t="shared" si="276"/>
        <v>0</v>
      </c>
    </row>
    <row r="1370" spans="1:39" x14ac:dyDescent="0.3">
      <c r="A1370" t="s">
        <v>222</v>
      </c>
      <c r="B1370" t="s">
        <v>218</v>
      </c>
      <c r="C1370" t="s">
        <v>39</v>
      </c>
      <c r="D1370" t="s">
        <v>87</v>
      </c>
      <c r="E1370" t="s">
        <v>173</v>
      </c>
      <c r="F1370" s="13" t="str">
        <f>_xlfn.CONCAT(wiz_6[[#This Row],[OCTY......]],",",wiz_6[[#This Row],[OS]])</f>
        <v>NEWARK    ,OH</v>
      </c>
      <c r="G1370" t="s">
        <v>90</v>
      </c>
      <c r="H1370" t="s">
        <v>1421</v>
      </c>
      <c r="I1370" s="13" t="str">
        <f>_xlfn.CONCAT(wiz_6[[#This Row],[DCTY......]], ",",wiz_6[[#This Row],[DS]])</f>
        <v>JOHNS ISLA,SC</v>
      </c>
      <c r="J1370" t="str">
        <f>TRIM(CONCATENATE(wiz_6[[#This Row],[SHIPPER..................]],wiz_6[[#This Row],[ZIP2..]],wiz_6[[#This Row],[ZIP3..]]))</f>
        <v>OWENS CORNING FIBERGL| 4305529455</v>
      </c>
      <c r="K1370">
        <v>1</v>
      </c>
      <c r="L1370">
        <v>1.93</v>
      </c>
      <c r="M1370">
        <v>0.17</v>
      </c>
      <c r="N1370">
        <v>623</v>
      </c>
      <c r="O1370">
        <v>2.08</v>
      </c>
      <c r="P1370">
        <v>0</v>
      </c>
      <c r="Q1370">
        <v>0.25</v>
      </c>
      <c r="R1370">
        <v>66</v>
      </c>
      <c r="S1370">
        <v>-73</v>
      </c>
      <c r="T1370">
        <v>-206</v>
      </c>
      <c r="U1370">
        <v>-2</v>
      </c>
      <c r="V1370">
        <v>-281</v>
      </c>
      <c r="W1370">
        <v>43055</v>
      </c>
      <c r="X1370">
        <v>43055</v>
      </c>
      <c r="Y1370">
        <v>29455</v>
      </c>
      <c r="Z1370">
        <v>1.88</v>
      </c>
      <c r="AA1370">
        <f t="shared" si="277"/>
        <v>10012</v>
      </c>
      <c r="AB1370">
        <f t="shared" si="278"/>
        <v>-281</v>
      </c>
      <c r="AC1370">
        <f t="shared" si="279"/>
        <v>6159</v>
      </c>
      <c r="AD1370">
        <f t="shared" si="280"/>
        <v>0.6151618058330004</v>
      </c>
      <c r="AE1370">
        <f t="shared" si="281"/>
        <v>0</v>
      </c>
      <c r="AF1370" t="e">
        <f t="shared" ca="1" si="282"/>
        <v>#N/A</v>
      </c>
      <c r="AG1370" t="e">
        <f t="shared" ca="1" si="283"/>
        <v>#N/A</v>
      </c>
      <c r="AH1370" t="e">
        <f t="shared" ca="1" si="284"/>
        <v>#N/A</v>
      </c>
      <c r="AI1370" t="e">
        <f t="shared" ca="1" si="273"/>
        <v>#N/A</v>
      </c>
      <c r="AJ1370">
        <f t="shared" si="274"/>
        <v>9.988014382740711E-5</v>
      </c>
      <c r="AK1370">
        <f t="shared" si="275"/>
        <v>0</v>
      </c>
      <c r="AL1370" t="e">
        <f t="shared" ca="1" si="285"/>
        <v>#N/A</v>
      </c>
      <c r="AM1370" t="b">
        <f t="shared" si="276"/>
        <v>0</v>
      </c>
    </row>
    <row r="1371" spans="1:39" x14ac:dyDescent="0.3">
      <c r="A1371" t="s">
        <v>217</v>
      </c>
      <c r="B1371" t="s">
        <v>218</v>
      </c>
      <c r="C1371" t="s">
        <v>39</v>
      </c>
      <c r="D1371" t="s">
        <v>87</v>
      </c>
      <c r="E1371" t="s">
        <v>470</v>
      </c>
      <c r="F1371" s="13" t="str">
        <f>_xlfn.CONCAT(wiz_6[[#This Row],[OCTY......]],",",wiz_6[[#This Row],[OS]])</f>
        <v>HEBRON    ,OH</v>
      </c>
      <c r="G1371" t="s">
        <v>90</v>
      </c>
      <c r="H1371" t="s">
        <v>682</v>
      </c>
      <c r="I1371" s="13" t="str">
        <f>_xlfn.CONCAT(wiz_6[[#This Row],[DCTY......]], ",",wiz_6[[#This Row],[DS]])</f>
        <v>CHARLESTON,SC</v>
      </c>
      <c r="J1371" t="str">
        <f>TRIM(CONCATENATE(wiz_6[[#This Row],[SHIPPER..................]],wiz_6[[#This Row],[ZIP2..]],wiz_6[[#This Row],[ZIP3..]]))</f>
        <v>OWENS CORNING SALES | 4302529401</v>
      </c>
      <c r="K1371">
        <v>2</v>
      </c>
      <c r="L1371">
        <v>1.93</v>
      </c>
      <c r="M1371">
        <v>0.18</v>
      </c>
      <c r="N1371">
        <v>616</v>
      </c>
      <c r="O1371">
        <v>1.93</v>
      </c>
      <c r="P1371">
        <v>49</v>
      </c>
      <c r="Q1371">
        <v>0.28000000000000003</v>
      </c>
      <c r="R1371">
        <v>40</v>
      </c>
      <c r="S1371">
        <v>-91</v>
      </c>
      <c r="T1371">
        <v>-170</v>
      </c>
      <c r="U1371">
        <v>76</v>
      </c>
      <c r="V1371">
        <v>-185</v>
      </c>
      <c r="W1371">
        <v>44256</v>
      </c>
      <c r="X1371">
        <v>43025</v>
      </c>
      <c r="Y1371">
        <v>29401</v>
      </c>
      <c r="Z1371">
        <v>1.89</v>
      </c>
      <c r="AA1371">
        <f t="shared" si="277"/>
        <v>10012</v>
      </c>
      <c r="AB1371">
        <f t="shared" si="278"/>
        <v>-370</v>
      </c>
      <c r="AC1371">
        <f t="shared" si="279"/>
        <v>6159</v>
      </c>
      <c r="AD1371">
        <f t="shared" si="280"/>
        <v>0.6151618058330004</v>
      </c>
      <c r="AE1371">
        <f t="shared" si="281"/>
        <v>0</v>
      </c>
      <c r="AF1371" t="e">
        <f t="shared" ca="1" si="282"/>
        <v>#N/A</v>
      </c>
      <c r="AG1371" t="e">
        <f t="shared" ca="1" si="283"/>
        <v>#N/A</v>
      </c>
      <c r="AH1371" t="e">
        <f t="shared" ca="1" si="284"/>
        <v>#N/A</v>
      </c>
      <c r="AI1371" t="e">
        <f t="shared" ca="1" si="273"/>
        <v>#N/A</v>
      </c>
      <c r="AJ1371">
        <f t="shared" si="274"/>
        <v>1.9976028765481422E-4</v>
      </c>
      <c r="AK1371">
        <f t="shared" si="275"/>
        <v>0</v>
      </c>
      <c r="AL1371" t="e">
        <f t="shared" ca="1" si="285"/>
        <v>#N/A</v>
      </c>
      <c r="AM1371" t="b">
        <f t="shared" si="276"/>
        <v>0</v>
      </c>
    </row>
    <row r="1372" spans="1:39" x14ac:dyDescent="0.3">
      <c r="A1372" t="s">
        <v>222</v>
      </c>
      <c r="B1372" t="s">
        <v>218</v>
      </c>
      <c r="C1372" t="s">
        <v>39</v>
      </c>
      <c r="D1372" t="s">
        <v>87</v>
      </c>
      <c r="E1372" t="s">
        <v>470</v>
      </c>
      <c r="F1372" s="13" t="str">
        <f>_xlfn.CONCAT(wiz_6[[#This Row],[OCTY......]],",",wiz_6[[#This Row],[OS]])</f>
        <v>HEBRON    ,OH</v>
      </c>
      <c r="G1372" t="s">
        <v>90</v>
      </c>
      <c r="H1372" t="s">
        <v>395</v>
      </c>
      <c r="I1372" s="13" t="str">
        <f>_xlfn.CONCAT(wiz_6[[#This Row],[DCTY......]], ",",wiz_6[[#This Row],[DS]])</f>
        <v>COLUMBIA  ,SC</v>
      </c>
      <c r="J1372" t="str">
        <f>TRIM(CONCATENATE(wiz_6[[#This Row],[SHIPPER..................]],wiz_6[[#This Row],[ZIP2..]],wiz_6[[#This Row],[ZIP3..]]))</f>
        <v>OWENS CORNING FIBERGL| 4302529201</v>
      </c>
      <c r="K1372">
        <v>1</v>
      </c>
      <c r="L1372">
        <v>1.95</v>
      </c>
      <c r="M1372">
        <v>0.17</v>
      </c>
      <c r="N1372">
        <v>505</v>
      </c>
      <c r="O1372">
        <v>0.67</v>
      </c>
      <c r="P1372">
        <v>9</v>
      </c>
      <c r="Q1372">
        <v>0.25</v>
      </c>
      <c r="R1372">
        <v>61</v>
      </c>
      <c r="S1372">
        <v>-78</v>
      </c>
      <c r="T1372">
        <v>89</v>
      </c>
      <c r="U1372">
        <v>228</v>
      </c>
      <c r="V1372">
        <v>239</v>
      </c>
      <c r="W1372">
        <v>43055</v>
      </c>
      <c r="X1372">
        <v>43025</v>
      </c>
      <c r="Y1372">
        <v>29201</v>
      </c>
      <c r="Z1372">
        <v>1.9</v>
      </c>
      <c r="AA1372">
        <f t="shared" si="277"/>
        <v>10012</v>
      </c>
      <c r="AB1372">
        <f t="shared" si="278"/>
        <v>239</v>
      </c>
      <c r="AC1372">
        <f t="shared" si="279"/>
        <v>6159</v>
      </c>
      <c r="AD1372">
        <f t="shared" si="280"/>
        <v>0.6151618058330004</v>
      </c>
      <c r="AE1372">
        <f t="shared" si="281"/>
        <v>0</v>
      </c>
      <c r="AF1372" t="e">
        <f t="shared" ca="1" si="282"/>
        <v>#N/A</v>
      </c>
      <c r="AG1372" t="e">
        <f t="shared" ca="1" si="283"/>
        <v>#N/A</v>
      </c>
      <c r="AH1372" t="e">
        <f t="shared" ca="1" si="284"/>
        <v>#N/A</v>
      </c>
      <c r="AI1372" t="e">
        <f t="shared" ca="1" si="273"/>
        <v>#N/A</v>
      </c>
      <c r="AJ1372">
        <f t="shared" si="274"/>
        <v>9.988014382740711E-5</v>
      </c>
      <c r="AK1372">
        <f t="shared" si="275"/>
        <v>0</v>
      </c>
      <c r="AL1372" t="e">
        <f t="shared" ca="1" si="285"/>
        <v>#N/A</v>
      </c>
      <c r="AM1372" t="b">
        <f t="shared" si="276"/>
        <v>0</v>
      </c>
    </row>
    <row r="1373" spans="1:39" x14ac:dyDescent="0.3">
      <c r="A1373" t="s">
        <v>37</v>
      </c>
      <c r="B1373" t="s">
        <v>38</v>
      </c>
      <c r="C1373" t="s">
        <v>39</v>
      </c>
      <c r="D1373" t="s">
        <v>87</v>
      </c>
      <c r="E1373" t="s">
        <v>393</v>
      </c>
      <c r="F1373" s="13" t="str">
        <f>_xlfn.CONCAT(wiz_6[[#This Row],[OCTY......]],",",wiz_6[[#This Row],[OS]])</f>
        <v>COLUMBUS  ,OH</v>
      </c>
      <c r="G1373" t="s">
        <v>90</v>
      </c>
      <c r="H1373" t="s">
        <v>978</v>
      </c>
      <c r="I1373" s="13" t="str">
        <f>_xlfn.CONCAT(wiz_6[[#This Row],[DCTY......]], ",",wiz_6[[#This Row],[DS]])</f>
        <v>JOHNSONVIL,SC</v>
      </c>
      <c r="J1373" t="str">
        <f>TRIM(CONCATENATE(wiz_6[[#This Row],[SHIPPER..................]],wiz_6[[#This Row],[ZIP2..]],wiz_6[[#This Row],[ZIP3..]]))</f>
        <v>b: C H ROBINSON | 4320129555</v>
      </c>
      <c r="K1373">
        <v>1</v>
      </c>
      <c r="L1373">
        <v>1.29</v>
      </c>
      <c r="M1373">
        <v>0.27</v>
      </c>
      <c r="N1373">
        <v>578</v>
      </c>
      <c r="O1373">
        <v>1.1000000000000001</v>
      </c>
      <c r="P1373">
        <v>107</v>
      </c>
      <c r="Q1373">
        <v>0.35</v>
      </c>
      <c r="R1373">
        <v>6</v>
      </c>
      <c r="S1373">
        <v>-92</v>
      </c>
      <c r="T1373">
        <v>0</v>
      </c>
      <c r="U1373">
        <v>10</v>
      </c>
      <c r="V1373">
        <v>-82</v>
      </c>
      <c r="W1373">
        <v>45201</v>
      </c>
      <c r="X1373">
        <v>43201</v>
      </c>
      <c r="Y1373">
        <v>29555</v>
      </c>
      <c r="Z1373">
        <v>1.34</v>
      </c>
      <c r="AA1373">
        <f t="shared" si="277"/>
        <v>10012</v>
      </c>
      <c r="AB1373">
        <f t="shared" si="278"/>
        <v>-82</v>
      </c>
      <c r="AC1373">
        <f t="shared" si="279"/>
        <v>6159</v>
      </c>
      <c r="AD1373">
        <f t="shared" si="280"/>
        <v>0.6151618058330004</v>
      </c>
      <c r="AE1373">
        <f t="shared" si="281"/>
        <v>0</v>
      </c>
      <c r="AF1373" t="e">
        <f t="shared" ca="1" si="282"/>
        <v>#N/A</v>
      </c>
      <c r="AG1373" t="e">
        <f t="shared" ca="1" si="283"/>
        <v>#N/A</v>
      </c>
      <c r="AH1373" t="e">
        <f t="shared" ca="1" si="284"/>
        <v>#N/A</v>
      </c>
      <c r="AI1373" t="e">
        <f t="shared" ca="1" si="273"/>
        <v>#N/A</v>
      </c>
      <c r="AJ1373">
        <f t="shared" si="274"/>
        <v>9.988014382740711E-5</v>
      </c>
      <c r="AK1373">
        <f t="shared" si="275"/>
        <v>0</v>
      </c>
      <c r="AL1373" t="e">
        <f t="shared" ca="1" si="285"/>
        <v>#N/A</v>
      </c>
      <c r="AM1373" t="b">
        <f t="shared" si="276"/>
        <v>0</v>
      </c>
    </row>
    <row r="1374" spans="1:39" x14ac:dyDescent="0.3">
      <c r="A1374" t="s">
        <v>528</v>
      </c>
      <c r="B1374" t="s">
        <v>529</v>
      </c>
      <c r="C1374" t="s">
        <v>39</v>
      </c>
      <c r="D1374" t="s">
        <v>87</v>
      </c>
      <c r="E1374" t="s">
        <v>1015</v>
      </c>
      <c r="F1374" s="13" t="str">
        <f>_xlfn.CONCAT(wiz_6[[#This Row],[OCTY......]],",",wiz_6[[#This Row],[OS]])</f>
        <v>BALTIMORE ,OH</v>
      </c>
      <c r="G1374" t="s">
        <v>90</v>
      </c>
      <c r="H1374" t="s">
        <v>921</v>
      </c>
      <c r="I1374" s="13" t="str">
        <f>_xlfn.CONCAT(wiz_6[[#This Row],[DCTY......]], ",",wiz_6[[#This Row],[DS]])</f>
        <v>ANDERSON  ,SC</v>
      </c>
      <c r="J1374" t="str">
        <f>TRIM(CONCATENATE(wiz_6[[#This Row],[SHIPPER..................]],wiz_6[[#This Row],[ZIP2..]],wiz_6[[#This Row],[ZIP3..]]))</f>
        <v>GREIF | 4310529621</v>
      </c>
      <c r="K1374">
        <v>30</v>
      </c>
      <c r="L1374">
        <v>2.12</v>
      </c>
      <c r="M1374">
        <v>0.18</v>
      </c>
      <c r="N1374">
        <v>479</v>
      </c>
      <c r="O1374">
        <v>1.1200000000000001</v>
      </c>
      <c r="P1374">
        <v>58</v>
      </c>
      <c r="Q1374">
        <v>0.28999999999999998</v>
      </c>
      <c r="R1374">
        <v>55</v>
      </c>
      <c r="S1374">
        <v>-74</v>
      </c>
      <c r="T1374">
        <v>-37</v>
      </c>
      <c r="U1374">
        <v>122</v>
      </c>
      <c r="V1374">
        <v>11</v>
      </c>
      <c r="W1374">
        <v>43125</v>
      </c>
      <c r="X1374">
        <v>43105</v>
      </c>
      <c r="Y1374">
        <v>29621</v>
      </c>
      <c r="Z1374">
        <v>2.08</v>
      </c>
      <c r="AA1374">
        <f t="shared" si="277"/>
        <v>10012</v>
      </c>
      <c r="AB1374">
        <f t="shared" si="278"/>
        <v>330</v>
      </c>
      <c r="AC1374">
        <f t="shared" si="279"/>
        <v>6159</v>
      </c>
      <c r="AD1374">
        <f t="shared" si="280"/>
        <v>0.6151618058330004</v>
      </c>
      <c r="AE1374">
        <f t="shared" si="281"/>
        <v>0</v>
      </c>
      <c r="AF1374" t="e">
        <f t="shared" ca="1" si="282"/>
        <v>#N/A</v>
      </c>
      <c r="AG1374" t="e">
        <f t="shared" ca="1" si="283"/>
        <v>#N/A</v>
      </c>
      <c r="AH1374" t="e">
        <f t="shared" ca="1" si="284"/>
        <v>#N/A</v>
      </c>
      <c r="AI1374" t="e">
        <f t="shared" ca="1" si="273"/>
        <v>#N/A</v>
      </c>
      <c r="AJ1374">
        <f t="shared" si="274"/>
        <v>2.9964043148222133E-3</v>
      </c>
      <c r="AK1374">
        <f t="shared" si="275"/>
        <v>0</v>
      </c>
      <c r="AL1374" t="e">
        <f t="shared" ca="1" si="285"/>
        <v>#N/A</v>
      </c>
      <c r="AM1374" t="b">
        <f t="shared" si="276"/>
        <v>0</v>
      </c>
    </row>
    <row r="1375" spans="1:39" x14ac:dyDescent="0.3">
      <c r="A1375" t="s">
        <v>222</v>
      </c>
      <c r="B1375" t="s">
        <v>218</v>
      </c>
      <c r="C1375" t="s">
        <v>39</v>
      </c>
      <c r="D1375" t="s">
        <v>87</v>
      </c>
      <c r="E1375" t="s">
        <v>470</v>
      </c>
      <c r="F1375" s="13" t="str">
        <f>_xlfn.CONCAT(wiz_6[[#This Row],[OCTY......]],",",wiz_6[[#This Row],[OS]])</f>
        <v>HEBRON    ,OH</v>
      </c>
      <c r="G1375" t="s">
        <v>70</v>
      </c>
      <c r="H1375" t="s">
        <v>349</v>
      </c>
      <c r="I1375" s="13" t="str">
        <f>_xlfn.CONCAT(wiz_6[[#This Row],[DCTY......]], ",",wiz_6[[#This Row],[DS]])</f>
        <v>CHATTANOOG,TN</v>
      </c>
      <c r="J1375" t="str">
        <f>TRIM(CONCATENATE(wiz_6[[#This Row],[SHIPPER..................]],wiz_6[[#This Row],[ZIP2..]],wiz_6[[#This Row],[ZIP3..]]))</f>
        <v>OWENS CORNING FIBERGL| 4302537401</v>
      </c>
      <c r="K1375">
        <v>1</v>
      </c>
      <c r="L1375">
        <v>1.92</v>
      </c>
      <c r="M1375">
        <v>0.18</v>
      </c>
      <c r="N1375">
        <v>458</v>
      </c>
      <c r="O1375">
        <v>0.97</v>
      </c>
      <c r="P1375">
        <v>10</v>
      </c>
      <c r="Q1375">
        <v>0.25</v>
      </c>
      <c r="R1375">
        <v>14</v>
      </c>
      <c r="S1375">
        <v>-78</v>
      </c>
      <c r="T1375">
        <v>-1</v>
      </c>
      <c r="U1375">
        <v>48</v>
      </c>
      <c r="V1375">
        <v>-31</v>
      </c>
      <c r="W1375">
        <v>43055</v>
      </c>
      <c r="X1375">
        <v>43025</v>
      </c>
      <c r="Y1375">
        <v>37401</v>
      </c>
      <c r="Z1375">
        <v>1.88</v>
      </c>
      <c r="AA1375">
        <f t="shared" si="277"/>
        <v>10012</v>
      </c>
      <c r="AB1375">
        <f t="shared" si="278"/>
        <v>-31</v>
      </c>
      <c r="AC1375">
        <f t="shared" si="279"/>
        <v>6159</v>
      </c>
      <c r="AD1375">
        <f t="shared" si="280"/>
        <v>0.6151618058330004</v>
      </c>
      <c r="AE1375">
        <f t="shared" si="281"/>
        <v>0</v>
      </c>
      <c r="AF1375" t="e">
        <f t="shared" ca="1" si="282"/>
        <v>#N/A</v>
      </c>
      <c r="AG1375" t="e">
        <f t="shared" ca="1" si="283"/>
        <v>#N/A</v>
      </c>
      <c r="AH1375" t="e">
        <f t="shared" ca="1" si="284"/>
        <v>#N/A</v>
      </c>
      <c r="AI1375" t="e">
        <f t="shared" ca="1" si="273"/>
        <v>#N/A</v>
      </c>
      <c r="AJ1375">
        <f t="shared" si="274"/>
        <v>9.988014382740711E-5</v>
      </c>
      <c r="AK1375">
        <f t="shared" si="275"/>
        <v>0</v>
      </c>
      <c r="AL1375" t="e">
        <f t="shared" ca="1" si="285"/>
        <v>#N/A</v>
      </c>
      <c r="AM1375" t="b">
        <f t="shared" si="276"/>
        <v>0</v>
      </c>
    </row>
    <row r="1376" spans="1:39" x14ac:dyDescent="0.3">
      <c r="A1376" t="s">
        <v>222</v>
      </c>
      <c r="B1376" t="s">
        <v>218</v>
      </c>
      <c r="C1376" t="s">
        <v>39</v>
      </c>
      <c r="D1376" t="s">
        <v>87</v>
      </c>
      <c r="E1376" t="s">
        <v>689</v>
      </c>
      <c r="F1376" s="13" t="str">
        <f>_xlfn.CONCAT(wiz_6[[#This Row],[OCTY......]],",",wiz_6[[#This Row],[OS]])</f>
        <v>MOUNT VERN,OH</v>
      </c>
      <c r="G1376" t="s">
        <v>70</v>
      </c>
      <c r="H1376" t="s">
        <v>725</v>
      </c>
      <c r="I1376" s="13" t="str">
        <f>_xlfn.CONCAT(wiz_6[[#This Row],[DCTY......]], ",",wiz_6[[#This Row],[DS]])</f>
        <v>CLEVELAND ,TN</v>
      </c>
      <c r="J1376" t="str">
        <f>TRIM(CONCATENATE(wiz_6[[#This Row],[SHIPPER..................]],wiz_6[[#This Row],[ZIP2..]],wiz_6[[#This Row],[ZIP3..]]))</f>
        <v>OWENS CORNING FIBERGL| 4305037311</v>
      </c>
      <c r="K1376">
        <v>5</v>
      </c>
      <c r="L1376">
        <v>1.86</v>
      </c>
      <c r="M1376">
        <v>0.17</v>
      </c>
      <c r="N1376">
        <v>464</v>
      </c>
      <c r="O1376">
        <v>0.88</v>
      </c>
      <c r="P1376">
        <v>67</v>
      </c>
      <c r="Q1376">
        <v>0.28999999999999998</v>
      </c>
      <c r="R1376">
        <v>19</v>
      </c>
      <c r="S1376">
        <v>-102</v>
      </c>
      <c r="T1376">
        <v>20</v>
      </c>
      <c r="U1376">
        <v>20</v>
      </c>
      <c r="V1376">
        <v>-62</v>
      </c>
      <c r="W1376">
        <v>44256</v>
      </c>
      <c r="X1376">
        <v>43050</v>
      </c>
      <c r="Y1376">
        <v>37311</v>
      </c>
      <c r="Z1376">
        <v>1.81</v>
      </c>
      <c r="AA1376">
        <f t="shared" si="277"/>
        <v>10012</v>
      </c>
      <c r="AB1376">
        <f t="shared" si="278"/>
        <v>-310</v>
      </c>
      <c r="AC1376">
        <f t="shared" si="279"/>
        <v>6159</v>
      </c>
      <c r="AD1376">
        <f t="shared" si="280"/>
        <v>0.6151618058330004</v>
      </c>
      <c r="AE1376">
        <f t="shared" si="281"/>
        <v>0</v>
      </c>
      <c r="AF1376" t="e">
        <f t="shared" ca="1" si="282"/>
        <v>#N/A</v>
      </c>
      <c r="AG1376" t="e">
        <f t="shared" ca="1" si="283"/>
        <v>#N/A</v>
      </c>
      <c r="AH1376" t="e">
        <f t="shared" ca="1" si="284"/>
        <v>#N/A</v>
      </c>
      <c r="AI1376" t="e">
        <f t="shared" ca="1" si="273"/>
        <v>#N/A</v>
      </c>
      <c r="AJ1376">
        <f t="shared" si="274"/>
        <v>4.9940071913703551E-4</v>
      </c>
      <c r="AK1376">
        <f t="shared" si="275"/>
        <v>0</v>
      </c>
      <c r="AL1376" t="e">
        <f t="shared" ca="1" si="285"/>
        <v>#N/A</v>
      </c>
      <c r="AM1376" t="b">
        <f t="shared" si="276"/>
        <v>0</v>
      </c>
    </row>
    <row r="1377" spans="1:39" x14ac:dyDescent="0.3">
      <c r="A1377" t="s">
        <v>222</v>
      </c>
      <c r="B1377" t="s">
        <v>218</v>
      </c>
      <c r="C1377" t="s">
        <v>39</v>
      </c>
      <c r="D1377" t="s">
        <v>87</v>
      </c>
      <c r="E1377" t="s">
        <v>173</v>
      </c>
      <c r="F1377" s="13" t="str">
        <f>_xlfn.CONCAT(wiz_6[[#This Row],[OCTY......]],",",wiz_6[[#This Row],[OS]])</f>
        <v>NEWARK    ,OH</v>
      </c>
      <c r="G1377" t="s">
        <v>50</v>
      </c>
      <c r="H1377" t="s">
        <v>1422</v>
      </c>
      <c r="I1377" s="13" t="str">
        <f>_xlfn.CONCAT(wiz_6[[#This Row],[DCTY......]], ",",wiz_6[[#This Row],[DS]])</f>
        <v>CHICKAMAUG,GA</v>
      </c>
      <c r="J1377" t="str">
        <f>TRIM(CONCATENATE(wiz_6[[#This Row],[SHIPPER..................]],wiz_6[[#This Row],[ZIP2..]],wiz_6[[#This Row],[ZIP3..]]))</f>
        <v>OWENS CORNING FIBERGL| 4305530707</v>
      </c>
      <c r="K1377">
        <v>1</v>
      </c>
      <c r="L1377">
        <v>1.9</v>
      </c>
      <c r="M1377">
        <v>0.17</v>
      </c>
      <c r="N1377">
        <v>481</v>
      </c>
      <c r="O1377">
        <v>1.1299999999999999</v>
      </c>
      <c r="P1377">
        <v>27</v>
      </c>
      <c r="Q1377">
        <v>0.25</v>
      </c>
      <c r="R1377">
        <v>20</v>
      </c>
      <c r="S1377">
        <v>-73</v>
      </c>
      <c r="T1377">
        <v>-39</v>
      </c>
      <c r="U1377">
        <v>51</v>
      </c>
      <c r="V1377">
        <v>-61</v>
      </c>
      <c r="W1377">
        <v>43701</v>
      </c>
      <c r="X1377">
        <v>43055</v>
      </c>
      <c r="Y1377">
        <v>30707</v>
      </c>
      <c r="Z1377">
        <v>1.85</v>
      </c>
      <c r="AA1377">
        <f t="shared" si="277"/>
        <v>10012</v>
      </c>
      <c r="AB1377">
        <f t="shared" si="278"/>
        <v>-61</v>
      </c>
      <c r="AC1377">
        <f t="shared" si="279"/>
        <v>6159</v>
      </c>
      <c r="AD1377">
        <f t="shared" si="280"/>
        <v>0.6151618058330004</v>
      </c>
      <c r="AE1377">
        <f t="shared" si="281"/>
        <v>0</v>
      </c>
      <c r="AF1377" t="e">
        <f t="shared" ca="1" si="282"/>
        <v>#N/A</v>
      </c>
      <c r="AG1377" t="e">
        <f t="shared" ca="1" si="283"/>
        <v>#N/A</v>
      </c>
      <c r="AH1377" t="e">
        <f t="shared" ca="1" si="284"/>
        <v>#N/A</v>
      </c>
      <c r="AI1377" t="e">
        <f t="shared" ca="1" si="273"/>
        <v>#N/A</v>
      </c>
      <c r="AJ1377">
        <f t="shared" si="274"/>
        <v>9.988014382740711E-5</v>
      </c>
      <c r="AK1377">
        <f t="shared" si="275"/>
        <v>0</v>
      </c>
      <c r="AL1377" t="e">
        <f t="shared" ca="1" si="285"/>
        <v>#N/A</v>
      </c>
      <c r="AM1377" t="b">
        <f t="shared" si="276"/>
        <v>0</v>
      </c>
    </row>
    <row r="1378" spans="1:39" x14ac:dyDescent="0.3">
      <c r="A1378" t="s">
        <v>222</v>
      </c>
      <c r="B1378" t="s">
        <v>218</v>
      </c>
      <c r="C1378" t="s">
        <v>39</v>
      </c>
      <c r="D1378" t="s">
        <v>87</v>
      </c>
      <c r="E1378" t="s">
        <v>173</v>
      </c>
      <c r="F1378" s="13" t="str">
        <f>_xlfn.CONCAT(wiz_6[[#This Row],[OCTY......]],",",wiz_6[[#This Row],[OS]])</f>
        <v>NEWARK    ,OH</v>
      </c>
      <c r="G1378" t="s">
        <v>70</v>
      </c>
      <c r="H1378" t="s">
        <v>725</v>
      </c>
      <c r="I1378" s="13" t="str">
        <f>_xlfn.CONCAT(wiz_6[[#This Row],[DCTY......]], ",",wiz_6[[#This Row],[DS]])</f>
        <v>CLEVELAND ,TN</v>
      </c>
      <c r="J1378" t="str">
        <f>TRIM(CONCATENATE(wiz_6[[#This Row],[SHIPPER..................]],wiz_6[[#This Row],[ZIP2..]],wiz_6[[#This Row],[ZIP3..]]))</f>
        <v>OWENS CORNING FIBERGL| 4305537311</v>
      </c>
      <c r="K1378">
        <v>1</v>
      </c>
      <c r="L1378">
        <v>1.92</v>
      </c>
      <c r="M1378">
        <v>0.17</v>
      </c>
      <c r="N1378">
        <v>452</v>
      </c>
      <c r="O1378">
        <v>0.97</v>
      </c>
      <c r="P1378">
        <v>78</v>
      </c>
      <c r="Q1378">
        <v>0.3</v>
      </c>
      <c r="R1378">
        <v>15</v>
      </c>
      <c r="S1378">
        <v>-73</v>
      </c>
      <c r="T1378">
        <v>-1</v>
      </c>
      <c r="U1378">
        <v>41</v>
      </c>
      <c r="V1378">
        <v>-33</v>
      </c>
      <c r="W1378">
        <v>44888</v>
      </c>
      <c r="X1378">
        <v>43055</v>
      </c>
      <c r="Y1378">
        <v>37311</v>
      </c>
      <c r="Z1378">
        <v>1.87</v>
      </c>
      <c r="AA1378">
        <f t="shared" si="277"/>
        <v>10012</v>
      </c>
      <c r="AB1378">
        <f t="shared" si="278"/>
        <v>-33</v>
      </c>
      <c r="AC1378">
        <f t="shared" si="279"/>
        <v>6159</v>
      </c>
      <c r="AD1378">
        <f t="shared" si="280"/>
        <v>0.6151618058330004</v>
      </c>
      <c r="AE1378">
        <f t="shared" si="281"/>
        <v>0</v>
      </c>
      <c r="AF1378" t="e">
        <f t="shared" ca="1" si="282"/>
        <v>#N/A</v>
      </c>
      <c r="AG1378" t="e">
        <f t="shared" ca="1" si="283"/>
        <v>#N/A</v>
      </c>
      <c r="AH1378" t="e">
        <f t="shared" ca="1" si="284"/>
        <v>#N/A</v>
      </c>
      <c r="AI1378" t="e">
        <f t="shared" ca="1" si="273"/>
        <v>#N/A</v>
      </c>
      <c r="AJ1378">
        <f t="shared" si="274"/>
        <v>9.988014382740711E-5</v>
      </c>
      <c r="AK1378">
        <f t="shared" si="275"/>
        <v>0</v>
      </c>
      <c r="AL1378" t="e">
        <f t="shared" ca="1" si="285"/>
        <v>#N/A</v>
      </c>
      <c r="AM1378" t="b">
        <f t="shared" si="276"/>
        <v>0</v>
      </c>
    </row>
    <row r="1379" spans="1:39" x14ac:dyDescent="0.3">
      <c r="A1379" t="s">
        <v>37</v>
      </c>
      <c r="B1379" t="s">
        <v>38</v>
      </c>
      <c r="C1379" t="s">
        <v>39</v>
      </c>
      <c r="D1379" t="s">
        <v>87</v>
      </c>
      <c r="E1379" t="s">
        <v>296</v>
      </c>
      <c r="F1379" s="13" t="str">
        <f>_xlfn.CONCAT(wiz_6[[#This Row],[OCTY......]],",",wiz_6[[#This Row],[OS]])</f>
        <v>GROVEPORT ,OH</v>
      </c>
      <c r="G1379" t="s">
        <v>70</v>
      </c>
      <c r="H1379" t="s">
        <v>666</v>
      </c>
      <c r="I1379" s="13" t="str">
        <f>_xlfn.CONCAT(wiz_6[[#This Row],[DCTY......]], ",",wiz_6[[#This Row],[DS]])</f>
        <v>DYERSBURG ,TN</v>
      </c>
      <c r="J1379" t="str">
        <f>TRIM(CONCATENATE(wiz_6[[#This Row],[SHIPPER..................]],wiz_6[[#This Row],[ZIP2..]],wiz_6[[#This Row],[ZIP3..]]))</f>
        <v>b: C H ROBINSON | 4312538024</v>
      </c>
      <c r="K1379">
        <v>1</v>
      </c>
      <c r="L1379">
        <v>1.26</v>
      </c>
      <c r="M1379">
        <v>0.27</v>
      </c>
      <c r="N1379">
        <v>505</v>
      </c>
      <c r="O1379">
        <v>0.67</v>
      </c>
      <c r="P1379">
        <v>7</v>
      </c>
      <c r="Q1379">
        <v>0.25</v>
      </c>
      <c r="R1379">
        <v>-30</v>
      </c>
      <c r="S1379">
        <v>19</v>
      </c>
      <c r="T1379">
        <v>89</v>
      </c>
      <c r="U1379">
        <v>168</v>
      </c>
      <c r="V1379">
        <v>276</v>
      </c>
      <c r="W1379">
        <v>43137</v>
      </c>
      <c r="X1379">
        <v>43125</v>
      </c>
      <c r="Y1379">
        <v>38024</v>
      </c>
      <c r="Z1379">
        <v>1.31</v>
      </c>
      <c r="AA1379">
        <f t="shared" si="277"/>
        <v>10012</v>
      </c>
      <c r="AB1379">
        <f t="shared" si="278"/>
        <v>276</v>
      </c>
      <c r="AC1379">
        <f t="shared" si="279"/>
        <v>6159</v>
      </c>
      <c r="AD1379">
        <f t="shared" si="280"/>
        <v>0.6151618058330004</v>
      </c>
      <c r="AE1379">
        <f t="shared" si="281"/>
        <v>0</v>
      </c>
      <c r="AF1379" t="e">
        <f t="shared" ca="1" si="282"/>
        <v>#N/A</v>
      </c>
      <c r="AG1379" t="e">
        <f t="shared" ca="1" si="283"/>
        <v>#N/A</v>
      </c>
      <c r="AH1379" t="e">
        <f t="shared" ca="1" si="284"/>
        <v>#N/A</v>
      </c>
      <c r="AI1379" t="e">
        <f t="shared" ca="1" si="273"/>
        <v>#N/A</v>
      </c>
      <c r="AJ1379">
        <f t="shared" si="274"/>
        <v>9.988014382740711E-5</v>
      </c>
      <c r="AK1379">
        <f t="shared" si="275"/>
        <v>0</v>
      </c>
      <c r="AL1379" t="e">
        <f t="shared" ca="1" si="285"/>
        <v>#N/A</v>
      </c>
      <c r="AM1379" t="b">
        <f t="shared" si="276"/>
        <v>0</v>
      </c>
    </row>
    <row r="1380" spans="1:39" x14ac:dyDescent="0.3">
      <c r="A1380" t="s">
        <v>1423</v>
      </c>
      <c r="B1380" t="s">
        <v>1424</v>
      </c>
      <c r="C1380" t="s">
        <v>39</v>
      </c>
      <c r="D1380" t="s">
        <v>87</v>
      </c>
      <c r="E1380" t="s">
        <v>1170</v>
      </c>
      <c r="F1380" s="13" t="str">
        <f>_xlfn.CONCAT(wiz_6[[#This Row],[OCTY......]],",",wiz_6[[#This Row],[OS]])</f>
        <v>WEST JEFFE,OH</v>
      </c>
      <c r="G1380" t="s">
        <v>70</v>
      </c>
      <c r="H1380" t="s">
        <v>1425</v>
      </c>
      <c r="I1380" s="13" t="str">
        <f>_xlfn.CONCAT(wiz_6[[#This Row],[DCTY......]], ",",wiz_6[[#This Row],[DS]])</f>
        <v>HENRY     ,TN</v>
      </c>
      <c r="J1380" t="str">
        <f>TRIM(CONCATENATE(wiz_6[[#This Row],[SHIPPER..................]],wiz_6[[#This Row],[ZIP2..]],wiz_6[[#This Row],[ZIP3..]]))</f>
        <v>b: TRINITY LOGISTICS | 4316238231</v>
      </c>
      <c r="K1380">
        <v>1</v>
      </c>
      <c r="L1380">
        <v>1.26</v>
      </c>
      <c r="M1380">
        <v>0.27</v>
      </c>
      <c r="N1380">
        <v>457</v>
      </c>
      <c r="O1380">
        <v>0.88</v>
      </c>
      <c r="P1380">
        <v>103</v>
      </c>
      <c r="Q1380">
        <v>0.35</v>
      </c>
      <c r="R1380">
        <v>-28</v>
      </c>
      <c r="S1380">
        <v>-121</v>
      </c>
      <c r="T1380">
        <v>20</v>
      </c>
      <c r="U1380">
        <v>155</v>
      </c>
      <c r="V1380">
        <v>54</v>
      </c>
      <c r="W1380">
        <v>47327</v>
      </c>
      <c r="X1380">
        <v>43162</v>
      </c>
      <c r="Y1380">
        <v>38231</v>
      </c>
      <c r="Z1380">
        <v>1.31</v>
      </c>
      <c r="AA1380">
        <f t="shared" si="277"/>
        <v>10012</v>
      </c>
      <c r="AB1380">
        <f t="shared" si="278"/>
        <v>54</v>
      </c>
      <c r="AC1380">
        <f t="shared" si="279"/>
        <v>6159</v>
      </c>
      <c r="AD1380">
        <f t="shared" si="280"/>
        <v>0.6151618058330004</v>
      </c>
      <c r="AE1380">
        <f t="shared" si="281"/>
        <v>0</v>
      </c>
      <c r="AF1380" t="e">
        <f t="shared" ca="1" si="282"/>
        <v>#N/A</v>
      </c>
      <c r="AG1380" t="e">
        <f t="shared" ca="1" si="283"/>
        <v>#N/A</v>
      </c>
      <c r="AH1380" t="e">
        <f t="shared" ca="1" si="284"/>
        <v>#N/A</v>
      </c>
      <c r="AI1380" t="e">
        <f t="shared" ca="1" si="273"/>
        <v>#N/A</v>
      </c>
      <c r="AJ1380">
        <f t="shared" si="274"/>
        <v>9.988014382740711E-5</v>
      </c>
      <c r="AK1380">
        <f t="shared" si="275"/>
        <v>0</v>
      </c>
      <c r="AL1380" t="e">
        <f t="shared" ca="1" si="285"/>
        <v>#N/A</v>
      </c>
      <c r="AM1380" t="b">
        <f t="shared" si="276"/>
        <v>0</v>
      </c>
    </row>
    <row r="1381" spans="1:39" x14ac:dyDescent="0.3">
      <c r="A1381" t="s">
        <v>400</v>
      </c>
      <c r="B1381" t="s">
        <v>401</v>
      </c>
      <c r="C1381" t="s">
        <v>39</v>
      </c>
      <c r="D1381" t="s">
        <v>87</v>
      </c>
      <c r="E1381" t="s">
        <v>1170</v>
      </c>
      <c r="F1381" s="13" t="str">
        <f>_xlfn.CONCAT(wiz_6[[#This Row],[OCTY......]],",",wiz_6[[#This Row],[OS]])</f>
        <v>WEST JEFFE,OH</v>
      </c>
      <c r="G1381" t="s">
        <v>70</v>
      </c>
      <c r="H1381" t="s">
        <v>553</v>
      </c>
      <c r="I1381" s="13" t="str">
        <f>_xlfn.CONCAT(wiz_6[[#This Row],[DCTY......]], ",",wiz_6[[#This Row],[DS]])</f>
        <v>HUMBOLDT  ,TN</v>
      </c>
      <c r="J1381" t="str">
        <f>TRIM(CONCATENATE(wiz_6[[#This Row],[SHIPPER..................]],wiz_6[[#This Row],[ZIP2..]],wiz_6[[#This Row],[ZIP3..]]))</f>
        <v>KELLOGG COMPANY MLXP| 4316238343</v>
      </c>
      <c r="K1381">
        <v>8</v>
      </c>
      <c r="L1381">
        <v>1.8</v>
      </c>
      <c r="M1381">
        <v>0.27</v>
      </c>
      <c r="N1381">
        <v>470</v>
      </c>
      <c r="O1381">
        <v>0.91</v>
      </c>
      <c r="P1381">
        <v>53</v>
      </c>
      <c r="Q1381">
        <v>0.28000000000000003</v>
      </c>
      <c r="R1381">
        <v>-30</v>
      </c>
      <c r="S1381">
        <v>-73</v>
      </c>
      <c r="T1381">
        <v>13</v>
      </c>
      <c r="U1381">
        <v>413</v>
      </c>
      <c r="V1381">
        <v>353</v>
      </c>
      <c r="W1381">
        <v>43055</v>
      </c>
      <c r="X1381">
        <v>43162</v>
      </c>
      <c r="Y1381">
        <v>38343</v>
      </c>
      <c r="Z1381">
        <v>1.85</v>
      </c>
      <c r="AA1381">
        <f t="shared" si="277"/>
        <v>10012</v>
      </c>
      <c r="AB1381">
        <f t="shared" si="278"/>
        <v>2824</v>
      </c>
      <c r="AC1381">
        <f t="shared" si="279"/>
        <v>6159</v>
      </c>
      <c r="AD1381">
        <f t="shared" si="280"/>
        <v>0.6151618058330004</v>
      </c>
      <c r="AE1381">
        <f t="shared" si="281"/>
        <v>0</v>
      </c>
      <c r="AF1381" t="e">
        <f t="shared" ca="1" si="282"/>
        <v>#N/A</v>
      </c>
      <c r="AG1381" t="e">
        <f t="shared" ca="1" si="283"/>
        <v>#N/A</v>
      </c>
      <c r="AH1381" t="e">
        <f t="shared" ca="1" si="284"/>
        <v>#N/A</v>
      </c>
      <c r="AI1381" t="e">
        <f t="shared" ca="1" si="273"/>
        <v>#N/A</v>
      </c>
      <c r="AJ1381">
        <f t="shared" si="274"/>
        <v>7.9904115061925688E-4</v>
      </c>
      <c r="AK1381">
        <f t="shared" si="275"/>
        <v>0</v>
      </c>
      <c r="AL1381" t="e">
        <f t="shared" ca="1" si="285"/>
        <v>#N/A</v>
      </c>
      <c r="AM1381" t="b">
        <f t="shared" si="276"/>
        <v>0</v>
      </c>
    </row>
    <row r="1382" spans="1:39" x14ac:dyDescent="0.3">
      <c r="A1382" t="s">
        <v>344</v>
      </c>
      <c r="B1382" t="s">
        <v>345</v>
      </c>
      <c r="C1382" t="s">
        <v>39</v>
      </c>
      <c r="D1382" t="s">
        <v>87</v>
      </c>
      <c r="E1382" t="s">
        <v>393</v>
      </c>
      <c r="F1382" s="13" t="str">
        <f>_xlfn.CONCAT(wiz_6[[#This Row],[OCTY......]],",",wiz_6[[#This Row],[OS]])</f>
        <v>COLUMBUS  ,OH</v>
      </c>
      <c r="G1382" t="s">
        <v>396</v>
      </c>
      <c r="H1382" t="s">
        <v>1231</v>
      </c>
      <c r="I1382" s="13" t="str">
        <f>_xlfn.CONCAT(wiz_6[[#This Row],[DCTY......]], ",",wiz_6[[#This Row],[DS]])</f>
        <v>BRISTOL   ,VA</v>
      </c>
      <c r="J1382" t="str">
        <f>TRIM(CONCATENATE(wiz_6[[#This Row],[SHIPPER..................]],wiz_6[[#This Row],[ZIP2..]],wiz_6[[#This Row],[ZIP3..]]))</f>
        <v>b: SCHNEIDER LOGISTIC| 4320124201</v>
      </c>
      <c r="K1382">
        <v>1</v>
      </c>
      <c r="L1382">
        <v>1.48</v>
      </c>
      <c r="M1382">
        <v>0.28000000000000003</v>
      </c>
      <c r="N1382">
        <v>370</v>
      </c>
      <c r="O1382">
        <v>0.49</v>
      </c>
      <c r="P1382">
        <v>87</v>
      </c>
      <c r="Q1382">
        <v>0.3</v>
      </c>
      <c r="R1382">
        <v>-26</v>
      </c>
      <c r="S1382">
        <v>-118</v>
      </c>
      <c r="T1382">
        <v>67</v>
      </c>
      <c r="U1382">
        <v>-118</v>
      </c>
      <c r="V1382">
        <v>-169</v>
      </c>
      <c r="W1382">
        <v>45050</v>
      </c>
      <c r="X1382">
        <v>43201</v>
      </c>
      <c r="Y1382">
        <v>24201</v>
      </c>
      <c r="Z1382">
        <v>1.54</v>
      </c>
      <c r="AA1382">
        <f t="shared" si="277"/>
        <v>10012</v>
      </c>
      <c r="AB1382">
        <f t="shared" si="278"/>
        <v>-169</v>
      </c>
      <c r="AC1382">
        <f t="shared" si="279"/>
        <v>6159</v>
      </c>
      <c r="AD1382">
        <f t="shared" si="280"/>
        <v>0.6151618058330004</v>
      </c>
      <c r="AE1382">
        <f t="shared" si="281"/>
        <v>0</v>
      </c>
      <c r="AF1382" t="e">
        <f t="shared" ca="1" si="282"/>
        <v>#N/A</v>
      </c>
      <c r="AG1382" t="e">
        <f t="shared" ca="1" si="283"/>
        <v>#N/A</v>
      </c>
      <c r="AH1382" t="e">
        <f t="shared" ca="1" si="284"/>
        <v>#N/A</v>
      </c>
      <c r="AI1382" t="e">
        <f t="shared" ca="1" si="273"/>
        <v>#N/A</v>
      </c>
      <c r="AJ1382">
        <f t="shared" si="274"/>
        <v>9.988014382740711E-5</v>
      </c>
      <c r="AK1382">
        <f t="shared" si="275"/>
        <v>0</v>
      </c>
      <c r="AL1382" t="e">
        <f t="shared" ca="1" si="285"/>
        <v>#N/A</v>
      </c>
      <c r="AM1382" t="b">
        <f t="shared" si="276"/>
        <v>0</v>
      </c>
    </row>
    <row r="1383" spans="1:39" x14ac:dyDescent="0.3">
      <c r="A1383" t="s">
        <v>37</v>
      </c>
      <c r="B1383" t="s">
        <v>38</v>
      </c>
      <c r="C1383" t="s">
        <v>39</v>
      </c>
      <c r="D1383" t="s">
        <v>87</v>
      </c>
      <c r="E1383" t="s">
        <v>393</v>
      </c>
      <c r="F1383" s="13" t="str">
        <f>_xlfn.CONCAT(wiz_6[[#This Row],[OCTY......]],",",wiz_6[[#This Row],[OS]])</f>
        <v>COLUMBUS  ,OH</v>
      </c>
      <c r="G1383" t="s">
        <v>70</v>
      </c>
      <c r="H1383" t="s">
        <v>477</v>
      </c>
      <c r="I1383" s="13" t="str">
        <f>_xlfn.CONCAT(wiz_6[[#This Row],[DCTY......]], ",",wiz_6[[#This Row],[DS]])</f>
        <v>LOUISVILLE,TN</v>
      </c>
      <c r="J1383" t="str">
        <f>TRIM(CONCATENATE(wiz_6[[#This Row],[SHIPPER..................]],wiz_6[[#This Row],[ZIP2..]],wiz_6[[#This Row],[ZIP3..]]))</f>
        <v>b: C H ROBINSON | 4320137777</v>
      </c>
      <c r="K1383">
        <v>1</v>
      </c>
      <c r="L1383">
        <v>1.34</v>
      </c>
      <c r="M1383">
        <v>0.27</v>
      </c>
      <c r="N1383">
        <v>372</v>
      </c>
      <c r="O1383">
        <v>0.76</v>
      </c>
      <c r="P1383">
        <v>0</v>
      </c>
      <c r="Q1383">
        <v>0.25</v>
      </c>
      <c r="R1383">
        <v>-22</v>
      </c>
      <c r="S1383">
        <v>-92</v>
      </c>
      <c r="T1383">
        <v>3</v>
      </c>
      <c r="U1383">
        <v>-214</v>
      </c>
      <c r="V1383">
        <v>-303</v>
      </c>
      <c r="W1383">
        <v>43201</v>
      </c>
      <c r="X1383">
        <v>43201</v>
      </c>
      <c r="Y1383">
        <v>37777</v>
      </c>
      <c r="Z1383">
        <v>1.39</v>
      </c>
      <c r="AA1383">
        <f t="shared" si="277"/>
        <v>10012</v>
      </c>
      <c r="AB1383">
        <f t="shared" si="278"/>
        <v>-303</v>
      </c>
      <c r="AC1383">
        <f t="shared" si="279"/>
        <v>6159</v>
      </c>
      <c r="AD1383">
        <f t="shared" si="280"/>
        <v>0.6151618058330004</v>
      </c>
      <c r="AE1383">
        <f t="shared" si="281"/>
        <v>0</v>
      </c>
      <c r="AF1383" t="e">
        <f t="shared" ca="1" si="282"/>
        <v>#N/A</v>
      </c>
      <c r="AG1383" t="e">
        <f t="shared" ca="1" si="283"/>
        <v>#N/A</v>
      </c>
      <c r="AH1383" t="e">
        <f t="shared" ca="1" si="284"/>
        <v>#N/A</v>
      </c>
      <c r="AI1383" t="e">
        <f t="shared" ca="1" si="273"/>
        <v>#N/A</v>
      </c>
      <c r="AJ1383">
        <f t="shared" si="274"/>
        <v>9.988014382740711E-5</v>
      </c>
      <c r="AK1383">
        <f t="shared" si="275"/>
        <v>0</v>
      </c>
      <c r="AL1383" t="e">
        <f t="shared" ca="1" si="285"/>
        <v>#N/A</v>
      </c>
      <c r="AM1383" t="b">
        <f t="shared" si="276"/>
        <v>0</v>
      </c>
    </row>
    <row r="1384" spans="1:39" x14ac:dyDescent="0.3">
      <c r="A1384" t="s">
        <v>37</v>
      </c>
      <c r="B1384" t="s">
        <v>38</v>
      </c>
      <c r="C1384" t="s">
        <v>39</v>
      </c>
      <c r="D1384" t="s">
        <v>87</v>
      </c>
      <c r="E1384" t="s">
        <v>296</v>
      </c>
      <c r="F1384" s="13" t="str">
        <f>_xlfn.CONCAT(wiz_6[[#This Row],[OCTY......]],",",wiz_6[[#This Row],[OS]])</f>
        <v>GROVEPORT ,OH</v>
      </c>
      <c r="G1384" t="s">
        <v>70</v>
      </c>
      <c r="H1384" t="s">
        <v>1009</v>
      </c>
      <c r="I1384" s="13" t="str">
        <f>_xlfn.CONCAT(wiz_6[[#This Row],[DCTY......]], ",",wiz_6[[#This Row],[DS]])</f>
        <v>MORRISTOWN,TN</v>
      </c>
      <c r="J1384" t="str">
        <f>TRIM(CONCATENATE(wiz_6[[#This Row],[SHIPPER..................]],wiz_6[[#This Row],[ZIP2..]],wiz_6[[#This Row],[ZIP3..]]))</f>
        <v>b: C H ROBINSON | 4312537813</v>
      </c>
      <c r="K1384">
        <v>1</v>
      </c>
      <c r="L1384">
        <v>1.1000000000000001</v>
      </c>
      <c r="M1384">
        <v>0.27</v>
      </c>
      <c r="N1384">
        <v>364</v>
      </c>
      <c r="O1384">
        <v>0.76</v>
      </c>
      <c r="P1384">
        <v>0</v>
      </c>
      <c r="Q1384">
        <v>0.25</v>
      </c>
      <c r="R1384">
        <v>-22</v>
      </c>
      <c r="S1384">
        <v>19</v>
      </c>
      <c r="T1384">
        <v>3</v>
      </c>
      <c r="U1384">
        <v>-304</v>
      </c>
      <c r="V1384">
        <v>-282</v>
      </c>
      <c r="W1384">
        <v>43125</v>
      </c>
      <c r="X1384">
        <v>43125</v>
      </c>
      <c r="Y1384">
        <v>37813</v>
      </c>
      <c r="Z1384">
        <v>1.1499999999999999</v>
      </c>
      <c r="AA1384">
        <f t="shared" si="277"/>
        <v>10012</v>
      </c>
      <c r="AB1384">
        <f t="shared" si="278"/>
        <v>-282</v>
      </c>
      <c r="AC1384">
        <f t="shared" si="279"/>
        <v>6159</v>
      </c>
      <c r="AD1384">
        <f t="shared" si="280"/>
        <v>0.6151618058330004</v>
      </c>
      <c r="AE1384">
        <f t="shared" si="281"/>
        <v>0</v>
      </c>
      <c r="AF1384" t="e">
        <f t="shared" ca="1" si="282"/>
        <v>#N/A</v>
      </c>
      <c r="AG1384" t="e">
        <f t="shared" ca="1" si="283"/>
        <v>#N/A</v>
      </c>
      <c r="AH1384" t="e">
        <f t="shared" ca="1" si="284"/>
        <v>#N/A</v>
      </c>
      <c r="AI1384" t="e">
        <f t="shared" ca="1" si="273"/>
        <v>#N/A</v>
      </c>
      <c r="AJ1384">
        <f t="shared" si="274"/>
        <v>9.988014382740711E-5</v>
      </c>
      <c r="AK1384">
        <f t="shared" si="275"/>
        <v>0</v>
      </c>
      <c r="AL1384" t="e">
        <f t="shared" ca="1" si="285"/>
        <v>#N/A</v>
      </c>
      <c r="AM1384" t="b">
        <f t="shared" si="276"/>
        <v>0</v>
      </c>
    </row>
    <row r="1385" spans="1:39" x14ac:dyDescent="0.3">
      <c r="A1385" t="s">
        <v>346</v>
      </c>
      <c r="B1385" t="s">
        <v>347</v>
      </c>
      <c r="C1385" t="s">
        <v>39</v>
      </c>
      <c r="D1385" t="s">
        <v>87</v>
      </c>
      <c r="E1385" t="s">
        <v>393</v>
      </c>
      <c r="F1385" s="13" t="str">
        <f>_xlfn.CONCAT(wiz_6[[#This Row],[OCTY......]],",",wiz_6[[#This Row],[OS]])</f>
        <v>COLUMBUS  ,OH</v>
      </c>
      <c r="G1385" t="s">
        <v>70</v>
      </c>
      <c r="H1385" t="s">
        <v>1186</v>
      </c>
      <c r="I1385" s="13" t="str">
        <f>_xlfn.CONCAT(wiz_6[[#This Row],[DCTY......]], ",",wiz_6[[#This Row],[DS]])</f>
        <v>MADISONVIL,TN</v>
      </c>
      <c r="J1385" t="str">
        <f>TRIM(CONCATENATE(wiz_6[[#This Row],[SHIPPER..................]],wiz_6[[#This Row],[ZIP2..]],wiz_6[[#This Row],[ZIP3..]]))</f>
        <v>b: COYOTE LOGISTICS | 4320137354</v>
      </c>
      <c r="K1385">
        <v>1</v>
      </c>
      <c r="L1385">
        <v>1.39</v>
      </c>
      <c r="M1385">
        <v>0.19</v>
      </c>
      <c r="N1385">
        <v>404</v>
      </c>
      <c r="O1385">
        <v>1.92</v>
      </c>
      <c r="P1385">
        <v>54</v>
      </c>
      <c r="Q1385">
        <v>0.3</v>
      </c>
      <c r="R1385">
        <v>8</v>
      </c>
      <c r="S1385">
        <v>-388</v>
      </c>
      <c r="T1385">
        <v>-245</v>
      </c>
      <c r="U1385">
        <v>-316</v>
      </c>
      <c r="V1385">
        <v>-949</v>
      </c>
      <c r="W1385">
        <v>43701</v>
      </c>
      <c r="X1385">
        <v>43201</v>
      </c>
      <c r="Y1385">
        <v>37354</v>
      </c>
      <c r="Z1385">
        <v>1.36</v>
      </c>
      <c r="AA1385">
        <f t="shared" si="277"/>
        <v>10012</v>
      </c>
      <c r="AB1385">
        <f t="shared" si="278"/>
        <v>-949</v>
      </c>
      <c r="AC1385">
        <f t="shared" si="279"/>
        <v>6159</v>
      </c>
      <c r="AD1385">
        <f t="shared" si="280"/>
        <v>0.6151618058330004</v>
      </c>
      <c r="AE1385">
        <f t="shared" si="281"/>
        <v>0</v>
      </c>
      <c r="AF1385" t="e">
        <f t="shared" ca="1" si="282"/>
        <v>#N/A</v>
      </c>
      <c r="AG1385" t="e">
        <f t="shared" ca="1" si="283"/>
        <v>#N/A</v>
      </c>
      <c r="AH1385" t="e">
        <f t="shared" ca="1" si="284"/>
        <v>#N/A</v>
      </c>
      <c r="AI1385" t="e">
        <f t="shared" ca="1" si="273"/>
        <v>#N/A</v>
      </c>
      <c r="AJ1385">
        <f t="shared" si="274"/>
        <v>9.988014382740711E-5</v>
      </c>
      <c r="AK1385">
        <f t="shared" si="275"/>
        <v>0</v>
      </c>
      <c r="AL1385" t="e">
        <f t="shared" ca="1" si="285"/>
        <v>#N/A</v>
      </c>
      <c r="AM1385" t="b">
        <f t="shared" si="276"/>
        <v>0</v>
      </c>
    </row>
    <row r="1386" spans="1:39" x14ac:dyDescent="0.3">
      <c r="A1386" t="s">
        <v>1426</v>
      </c>
      <c r="B1386" t="s">
        <v>1427</v>
      </c>
      <c r="C1386" t="s">
        <v>39</v>
      </c>
      <c r="D1386" t="s">
        <v>87</v>
      </c>
      <c r="E1386" t="s">
        <v>393</v>
      </c>
      <c r="F1386" s="13" t="str">
        <f>_xlfn.CONCAT(wiz_6[[#This Row],[OCTY......]],",",wiz_6[[#This Row],[OS]])</f>
        <v>COLUMBUS  ,OH</v>
      </c>
      <c r="G1386" t="s">
        <v>70</v>
      </c>
      <c r="H1386" t="s">
        <v>1186</v>
      </c>
      <c r="I1386" s="13" t="str">
        <f>_xlfn.CONCAT(wiz_6[[#This Row],[DCTY......]], ",",wiz_6[[#This Row],[DS]])</f>
        <v>MADISONVIL,TN</v>
      </c>
      <c r="J1386" t="str">
        <f>TRIM(CONCATENATE(wiz_6[[#This Row],[SHIPPER..................]],wiz_6[[#This Row],[ZIP2..]],wiz_6[[#This Row],[ZIP3..]]))</f>
        <v>b: TA SERVICES | 4320137354</v>
      </c>
      <c r="K1386">
        <v>1</v>
      </c>
      <c r="L1386">
        <v>1.46</v>
      </c>
      <c r="M1386">
        <v>0.27</v>
      </c>
      <c r="N1386">
        <v>404</v>
      </c>
      <c r="O1386">
        <v>0.83</v>
      </c>
      <c r="P1386">
        <v>13</v>
      </c>
      <c r="Q1386">
        <v>0.25</v>
      </c>
      <c r="R1386">
        <v>-25</v>
      </c>
      <c r="S1386">
        <v>7</v>
      </c>
      <c r="T1386">
        <v>13</v>
      </c>
      <c r="U1386">
        <v>-154</v>
      </c>
      <c r="V1386">
        <v>-134</v>
      </c>
      <c r="W1386">
        <v>43125</v>
      </c>
      <c r="X1386">
        <v>43201</v>
      </c>
      <c r="Y1386">
        <v>37354</v>
      </c>
      <c r="Z1386">
        <v>1.51</v>
      </c>
      <c r="AA1386">
        <f t="shared" si="277"/>
        <v>10012</v>
      </c>
      <c r="AB1386">
        <f t="shared" si="278"/>
        <v>-134</v>
      </c>
      <c r="AC1386">
        <f t="shared" si="279"/>
        <v>6159</v>
      </c>
      <c r="AD1386">
        <f t="shared" si="280"/>
        <v>0.6151618058330004</v>
      </c>
      <c r="AE1386">
        <f t="shared" si="281"/>
        <v>0</v>
      </c>
      <c r="AF1386" t="e">
        <f t="shared" ca="1" si="282"/>
        <v>#N/A</v>
      </c>
      <c r="AG1386" t="e">
        <f t="shared" ca="1" si="283"/>
        <v>#N/A</v>
      </c>
      <c r="AH1386" t="e">
        <f t="shared" ca="1" si="284"/>
        <v>#N/A</v>
      </c>
      <c r="AI1386" t="e">
        <f t="shared" ca="1" si="273"/>
        <v>#N/A</v>
      </c>
      <c r="AJ1386">
        <f t="shared" si="274"/>
        <v>9.988014382740711E-5</v>
      </c>
      <c r="AK1386">
        <f t="shared" si="275"/>
        <v>0</v>
      </c>
      <c r="AL1386" t="e">
        <f t="shared" ca="1" si="285"/>
        <v>#N/A</v>
      </c>
      <c r="AM1386" t="b">
        <f t="shared" si="276"/>
        <v>0</v>
      </c>
    </row>
    <row r="1387" spans="1:39" x14ac:dyDescent="0.3">
      <c r="A1387" t="s">
        <v>677</v>
      </c>
      <c r="B1387" t="s">
        <v>678</v>
      </c>
      <c r="C1387" t="s">
        <v>39</v>
      </c>
      <c r="D1387" t="s">
        <v>87</v>
      </c>
      <c r="E1387" t="s">
        <v>1015</v>
      </c>
      <c r="F1387" s="13" t="str">
        <f>_xlfn.CONCAT(wiz_6[[#This Row],[OCTY......]],",",wiz_6[[#This Row],[OS]])</f>
        <v>BALTIMORE ,OH</v>
      </c>
      <c r="G1387" t="s">
        <v>70</v>
      </c>
      <c r="H1387" t="s">
        <v>1428</v>
      </c>
      <c r="I1387" s="13" t="str">
        <f>_xlfn.CONCAT(wiz_6[[#This Row],[DCTY......]], ",",wiz_6[[#This Row],[DS]])</f>
        <v>AFTON     ,TN</v>
      </c>
      <c r="J1387" t="str">
        <f>TRIM(CONCATENATE(wiz_6[[#This Row],[SHIPPER..................]],wiz_6[[#This Row],[ZIP2..]],wiz_6[[#This Row],[ZIP3..]]))</f>
        <v>b: TRANSFIX | 4310537616</v>
      </c>
      <c r="K1387">
        <v>1</v>
      </c>
      <c r="L1387">
        <v>1.61</v>
      </c>
      <c r="M1387">
        <v>0.27</v>
      </c>
      <c r="N1387">
        <v>386</v>
      </c>
      <c r="O1387">
        <v>0.83</v>
      </c>
      <c r="P1387">
        <v>96</v>
      </c>
      <c r="Q1387">
        <v>0.3</v>
      </c>
      <c r="R1387">
        <v>18</v>
      </c>
      <c r="S1387">
        <v>-216</v>
      </c>
      <c r="T1387">
        <v>-14</v>
      </c>
      <c r="U1387">
        <v>-148</v>
      </c>
      <c r="V1387">
        <v>-378</v>
      </c>
      <c r="W1387">
        <v>44888</v>
      </c>
      <c r="X1387">
        <v>43105</v>
      </c>
      <c r="Y1387">
        <v>37616</v>
      </c>
      <c r="Z1387">
        <v>1.66</v>
      </c>
      <c r="AA1387">
        <f t="shared" si="277"/>
        <v>10012</v>
      </c>
      <c r="AB1387">
        <f t="shared" si="278"/>
        <v>-378</v>
      </c>
      <c r="AC1387">
        <f t="shared" si="279"/>
        <v>6159</v>
      </c>
      <c r="AD1387">
        <f t="shared" si="280"/>
        <v>0.6151618058330004</v>
      </c>
      <c r="AE1387">
        <f t="shared" si="281"/>
        <v>0</v>
      </c>
      <c r="AF1387" t="e">
        <f t="shared" ca="1" si="282"/>
        <v>#N/A</v>
      </c>
      <c r="AG1387" t="e">
        <f t="shared" ca="1" si="283"/>
        <v>#N/A</v>
      </c>
      <c r="AH1387" t="e">
        <f t="shared" ca="1" si="284"/>
        <v>#N/A</v>
      </c>
      <c r="AI1387" t="e">
        <f t="shared" ca="1" si="273"/>
        <v>#N/A</v>
      </c>
      <c r="AJ1387">
        <f t="shared" si="274"/>
        <v>9.988014382740711E-5</v>
      </c>
      <c r="AK1387">
        <f t="shared" si="275"/>
        <v>0</v>
      </c>
      <c r="AL1387" t="e">
        <f t="shared" ca="1" si="285"/>
        <v>#N/A</v>
      </c>
      <c r="AM1387" t="b">
        <f t="shared" si="276"/>
        <v>0</v>
      </c>
    </row>
    <row r="1388" spans="1:39" x14ac:dyDescent="0.3">
      <c r="A1388" t="s">
        <v>1429</v>
      </c>
      <c r="B1388" t="s">
        <v>939</v>
      </c>
      <c r="C1388" t="s">
        <v>39</v>
      </c>
      <c r="D1388" t="s">
        <v>87</v>
      </c>
      <c r="E1388" t="s">
        <v>393</v>
      </c>
      <c r="F1388" s="13" t="str">
        <f>_xlfn.CONCAT(wiz_6[[#This Row],[OCTY......]],",",wiz_6[[#This Row],[OS]])</f>
        <v>COLUMBUS  ,OH</v>
      </c>
      <c r="G1388" t="s">
        <v>70</v>
      </c>
      <c r="H1388" t="s">
        <v>1279</v>
      </c>
      <c r="I1388" s="13" t="str">
        <f>_xlfn.CONCAT(wiz_6[[#This Row],[DCTY......]], ",",wiz_6[[#This Row],[DS]])</f>
        <v>DANDRIDGE ,TN</v>
      </c>
      <c r="J1388" t="str">
        <f>TRIM(CONCATENATE(wiz_6[[#This Row],[SHIPPER..................]],wiz_6[[#This Row],[ZIP2..]],wiz_6[[#This Row],[ZIP3..]]))</f>
        <v>VENTURE CONNECT | 4320137725</v>
      </c>
      <c r="K1388">
        <v>1</v>
      </c>
      <c r="L1388">
        <v>1.72</v>
      </c>
      <c r="M1388">
        <v>0.27</v>
      </c>
      <c r="N1388">
        <v>387</v>
      </c>
      <c r="O1388">
        <v>1.04</v>
      </c>
      <c r="P1388">
        <v>34</v>
      </c>
      <c r="Q1388">
        <v>0.25</v>
      </c>
      <c r="R1388">
        <v>-23</v>
      </c>
      <c r="S1388">
        <v>-19</v>
      </c>
      <c r="T1388">
        <v>-64</v>
      </c>
      <c r="U1388">
        <v>-62</v>
      </c>
      <c r="V1388">
        <v>-145</v>
      </c>
      <c r="W1388">
        <v>43055</v>
      </c>
      <c r="X1388">
        <v>43201</v>
      </c>
      <c r="Y1388">
        <v>37725</v>
      </c>
      <c r="Z1388">
        <v>1.77</v>
      </c>
      <c r="AA1388">
        <f t="shared" si="277"/>
        <v>10012</v>
      </c>
      <c r="AB1388">
        <f t="shared" si="278"/>
        <v>-145</v>
      </c>
      <c r="AC1388">
        <f t="shared" si="279"/>
        <v>6159</v>
      </c>
      <c r="AD1388">
        <f t="shared" si="280"/>
        <v>0.6151618058330004</v>
      </c>
      <c r="AE1388">
        <f t="shared" si="281"/>
        <v>0</v>
      </c>
      <c r="AF1388" t="e">
        <f t="shared" ca="1" si="282"/>
        <v>#N/A</v>
      </c>
      <c r="AG1388" t="e">
        <f t="shared" ca="1" si="283"/>
        <v>#N/A</v>
      </c>
      <c r="AH1388" t="e">
        <f t="shared" ca="1" si="284"/>
        <v>#N/A</v>
      </c>
      <c r="AI1388" t="e">
        <f t="shared" ca="1" si="273"/>
        <v>#N/A</v>
      </c>
      <c r="AJ1388">
        <f t="shared" si="274"/>
        <v>9.988014382740711E-5</v>
      </c>
      <c r="AK1388">
        <f t="shared" si="275"/>
        <v>0</v>
      </c>
      <c r="AL1388" t="e">
        <f t="shared" ca="1" si="285"/>
        <v>#N/A</v>
      </c>
      <c r="AM1388" t="b">
        <f t="shared" si="276"/>
        <v>0</v>
      </c>
    </row>
    <row r="1389" spans="1:39" x14ac:dyDescent="0.3">
      <c r="A1389" t="s">
        <v>37</v>
      </c>
      <c r="B1389" t="s">
        <v>38</v>
      </c>
      <c r="C1389" t="s">
        <v>39</v>
      </c>
      <c r="D1389" t="s">
        <v>87</v>
      </c>
      <c r="E1389" t="s">
        <v>393</v>
      </c>
      <c r="F1389" s="13" t="str">
        <f>_xlfn.CONCAT(wiz_6[[#This Row],[OCTY......]],",",wiz_6[[#This Row],[OS]])</f>
        <v>COLUMBUS  ,OH</v>
      </c>
      <c r="G1389" t="s">
        <v>70</v>
      </c>
      <c r="H1389" t="s">
        <v>75</v>
      </c>
      <c r="I1389" s="13" t="str">
        <f>_xlfn.CONCAT(wiz_6[[#This Row],[DCTY......]], ",",wiz_6[[#This Row],[DS]])</f>
        <v>MEMPHIS   ,TN</v>
      </c>
      <c r="J1389" t="str">
        <f>TRIM(CONCATENATE(wiz_6[[#This Row],[SHIPPER..................]],wiz_6[[#This Row],[ZIP2..]],wiz_6[[#This Row],[ZIP3..]]))</f>
        <v>b: C H ROBINSON | 4320138101</v>
      </c>
      <c r="K1389">
        <v>2</v>
      </c>
      <c r="L1389">
        <v>1.02</v>
      </c>
      <c r="M1389">
        <v>0.28000000000000003</v>
      </c>
      <c r="N1389">
        <v>589</v>
      </c>
      <c r="O1389">
        <v>1.69</v>
      </c>
      <c r="P1389">
        <v>13</v>
      </c>
      <c r="Q1389">
        <v>0.25</v>
      </c>
      <c r="R1389">
        <v>-41</v>
      </c>
      <c r="S1389">
        <v>-92</v>
      </c>
      <c r="T1389">
        <v>-139</v>
      </c>
      <c r="U1389">
        <v>-205</v>
      </c>
      <c r="V1389">
        <v>-436</v>
      </c>
      <c r="W1389">
        <v>43137</v>
      </c>
      <c r="X1389">
        <v>43201</v>
      </c>
      <c r="Y1389">
        <v>38101</v>
      </c>
      <c r="Z1389">
        <v>1.08</v>
      </c>
      <c r="AA1389">
        <f t="shared" si="277"/>
        <v>10012</v>
      </c>
      <c r="AB1389">
        <f t="shared" si="278"/>
        <v>-872</v>
      </c>
      <c r="AC1389">
        <f t="shared" si="279"/>
        <v>6159</v>
      </c>
      <c r="AD1389">
        <f t="shared" si="280"/>
        <v>0.6151618058330004</v>
      </c>
      <c r="AE1389">
        <f t="shared" si="281"/>
        <v>0</v>
      </c>
      <c r="AF1389" t="e">
        <f t="shared" ca="1" si="282"/>
        <v>#N/A</v>
      </c>
      <c r="AG1389" t="e">
        <f t="shared" ca="1" si="283"/>
        <v>#N/A</v>
      </c>
      <c r="AH1389" t="e">
        <f t="shared" ca="1" si="284"/>
        <v>#N/A</v>
      </c>
      <c r="AI1389" t="e">
        <f t="shared" ca="1" si="273"/>
        <v>#N/A</v>
      </c>
      <c r="AJ1389">
        <f t="shared" si="274"/>
        <v>1.9976028765481422E-4</v>
      </c>
      <c r="AK1389">
        <f t="shared" si="275"/>
        <v>0</v>
      </c>
      <c r="AL1389" t="e">
        <f t="shared" ca="1" si="285"/>
        <v>#N/A</v>
      </c>
      <c r="AM1389" t="b">
        <f t="shared" si="276"/>
        <v>0</v>
      </c>
    </row>
    <row r="1390" spans="1:39" x14ac:dyDescent="0.3">
      <c r="A1390" t="s">
        <v>222</v>
      </c>
      <c r="B1390" t="s">
        <v>218</v>
      </c>
      <c r="C1390" t="s">
        <v>39</v>
      </c>
      <c r="D1390" t="s">
        <v>87</v>
      </c>
      <c r="E1390" t="s">
        <v>470</v>
      </c>
      <c r="F1390" s="13" t="str">
        <f>_xlfn.CONCAT(wiz_6[[#This Row],[OCTY......]],",",wiz_6[[#This Row],[OS]])</f>
        <v>HEBRON    ,OH</v>
      </c>
      <c r="G1390" t="s">
        <v>70</v>
      </c>
      <c r="H1390" t="s">
        <v>75</v>
      </c>
      <c r="I1390" s="13" t="str">
        <f>_xlfn.CONCAT(wiz_6[[#This Row],[DCTY......]], ",",wiz_6[[#This Row],[DS]])</f>
        <v>MEMPHIS   ,TN</v>
      </c>
      <c r="J1390" t="str">
        <f>TRIM(CONCATENATE(wiz_6[[#This Row],[SHIPPER..................]],wiz_6[[#This Row],[ZIP2..]],wiz_6[[#This Row],[ZIP3..]]))</f>
        <v>OWENS CORNING FIBERGL| 4302538101</v>
      </c>
      <c r="K1390">
        <v>4</v>
      </c>
      <c r="L1390">
        <v>1.55</v>
      </c>
      <c r="M1390">
        <v>0.17</v>
      </c>
      <c r="N1390">
        <v>601</v>
      </c>
      <c r="O1390">
        <v>1.34</v>
      </c>
      <c r="P1390">
        <v>55</v>
      </c>
      <c r="Q1390">
        <v>0.3</v>
      </c>
      <c r="R1390">
        <v>22</v>
      </c>
      <c r="S1390">
        <v>-78</v>
      </c>
      <c r="T1390">
        <v>-30</v>
      </c>
      <c r="U1390">
        <v>83</v>
      </c>
      <c r="V1390">
        <v>-25</v>
      </c>
      <c r="W1390">
        <v>43055</v>
      </c>
      <c r="X1390">
        <v>43025</v>
      </c>
      <c r="Y1390">
        <v>38101</v>
      </c>
      <c r="Z1390">
        <v>1.5</v>
      </c>
      <c r="AA1390">
        <f t="shared" si="277"/>
        <v>10012</v>
      </c>
      <c r="AB1390">
        <f t="shared" si="278"/>
        <v>-100</v>
      </c>
      <c r="AC1390">
        <f t="shared" si="279"/>
        <v>6159</v>
      </c>
      <c r="AD1390">
        <f t="shared" si="280"/>
        <v>0.6151618058330004</v>
      </c>
      <c r="AE1390">
        <f t="shared" si="281"/>
        <v>0</v>
      </c>
      <c r="AF1390" t="e">
        <f t="shared" ca="1" si="282"/>
        <v>#N/A</v>
      </c>
      <c r="AG1390" t="e">
        <f t="shared" ca="1" si="283"/>
        <v>#N/A</v>
      </c>
      <c r="AH1390" t="e">
        <f t="shared" ca="1" si="284"/>
        <v>#N/A</v>
      </c>
      <c r="AI1390" t="e">
        <f t="shared" ca="1" si="273"/>
        <v>#N/A</v>
      </c>
      <c r="AJ1390">
        <f t="shared" si="274"/>
        <v>3.9952057530962844E-4</v>
      </c>
      <c r="AK1390">
        <f t="shared" si="275"/>
        <v>0</v>
      </c>
      <c r="AL1390" t="e">
        <f t="shared" ca="1" si="285"/>
        <v>#N/A</v>
      </c>
      <c r="AM1390" t="b">
        <f t="shared" si="276"/>
        <v>0</v>
      </c>
    </row>
    <row r="1391" spans="1:39" x14ac:dyDescent="0.3">
      <c r="A1391" t="s">
        <v>222</v>
      </c>
      <c r="B1391" t="s">
        <v>218</v>
      </c>
      <c r="C1391" t="s">
        <v>39</v>
      </c>
      <c r="D1391" t="s">
        <v>87</v>
      </c>
      <c r="E1391" t="s">
        <v>173</v>
      </c>
      <c r="F1391" s="13" t="str">
        <f>_xlfn.CONCAT(wiz_6[[#This Row],[OCTY......]],",",wiz_6[[#This Row],[OS]])</f>
        <v>NEWARK    ,OH</v>
      </c>
      <c r="G1391" t="s">
        <v>70</v>
      </c>
      <c r="H1391" t="s">
        <v>75</v>
      </c>
      <c r="I1391" s="13" t="str">
        <f>_xlfn.CONCAT(wiz_6[[#This Row],[DCTY......]], ",",wiz_6[[#This Row],[DS]])</f>
        <v>MEMPHIS   ,TN</v>
      </c>
      <c r="J1391" t="str">
        <f>TRIM(CONCATENATE(wiz_6[[#This Row],[SHIPPER..................]],wiz_6[[#This Row],[ZIP2..]],wiz_6[[#This Row],[ZIP3..]]))</f>
        <v>OWENS CORNING FIBERGL| 4305538101</v>
      </c>
      <c r="K1391">
        <v>14</v>
      </c>
      <c r="L1391">
        <v>1.55</v>
      </c>
      <c r="M1391">
        <v>0.17</v>
      </c>
      <c r="N1391">
        <v>619</v>
      </c>
      <c r="O1391">
        <v>1.44</v>
      </c>
      <c r="P1391">
        <v>63</v>
      </c>
      <c r="Q1391">
        <v>0.3</v>
      </c>
      <c r="R1391">
        <v>22</v>
      </c>
      <c r="S1391">
        <v>-73</v>
      </c>
      <c r="T1391">
        <v>-54</v>
      </c>
      <c r="U1391">
        <v>79</v>
      </c>
      <c r="V1391">
        <v>-48</v>
      </c>
      <c r="W1391">
        <v>43055</v>
      </c>
      <c r="X1391">
        <v>43055</v>
      </c>
      <c r="Y1391">
        <v>38101</v>
      </c>
      <c r="Z1391">
        <v>1.5</v>
      </c>
      <c r="AA1391">
        <f t="shared" si="277"/>
        <v>10012</v>
      </c>
      <c r="AB1391">
        <f t="shared" si="278"/>
        <v>-672</v>
      </c>
      <c r="AC1391">
        <f t="shared" si="279"/>
        <v>6159</v>
      </c>
      <c r="AD1391">
        <f t="shared" si="280"/>
        <v>0.6151618058330004</v>
      </c>
      <c r="AE1391">
        <f t="shared" si="281"/>
        <v>0</v>
      </c>
      <c r="AF1391" t="e">
        <f t="shared" ca="1" si="282"/>
        <v>#N/A</v>
      </c>
      <c r="AG1391" t="e">
        <f t="shared" ca="1" si="283"/>
        <v>#N/A</v>
      </c>
      <c r="AH1391" t="e">
        <f t="shared" ca="1" si="284"/>
        <v>#N/A</v>
      </c>
      <c r="AI1391" t="e">
        <f t="shared" ca="1" si="273"/>
        <v>#N/A</v>
      </c>
      <c r="AJ1391">
        <f t="shared" si="274"/>
        <v>1.3983220135836995E-3</v>
      </c>
      <c r="AK1391">
        <f t="shared" si="275"/>
        <v>0</v>
      </c>
      <c r="AL1391" t="e">
        <f t="shared" ca="1" si="285"/>
        <v>#N/A</v>
      </c>
      <c r="AM1391" t="b">
        <f t="shared" si="276"/>
        <v>0</v>
      </c>
    </row>
    <row r="1392" spans="1:39" x14ac:dyDescent="0.3">
      <c r="A1392" t="s">
        <v>217</v>
      </c>
      <c r="B1392" t="s">
        <v>218</v>
      </c>
      <c r="C1392" t="s">
        <v>39</v>
      </c>
      <c r="D1392" t="s">
        <v>87</v>
      </c>
      <c r="E1392" t="s">
        <v>470</v>
      </c>
      <c r="F1392" s="13" t="str">
        <f>_xlfn.CONCAT(wiz_6[[#This Row],[OCTY......]],",",wiz_6[[#This Row],[OS]])</f>
        <v>HEBRON    ,OH</v>
      </c>
      <c r="G1392" t="s">
        <v>70</v>
      </c>
      <c r="H1392" t="s">
        <v>75</v>
      </c>
      <c r="I1392" s="13" t="str">
        <f>_xlfn.CONCAT(wiz_6[[#This Row],[DCTY......]], ",",wiz_6[[#This Row],[DS]])</f>
        <v>MEMPHIS   ,TN</v>
      </c>
      <c r="J1392" t="str">
        <f>TRIM(CONCATENATE(wiz_6[[#This Row],[SHIPPER..................]],wiz_6[[#This Row],[ZIP2..]],wiz_6[[#This Row],[ZIP3..]]))</f>
        <v>OWENS CORNING SALES | 4302538101</v>
      </c>
      <c r="K1392">
        <v>1</v>
      </c>
      <c r="L1392">
        <v>1.55</v>
      </c>
      <c r="M1392">
        <v>0.18</v>
      </c>
      <c r="N1392">
        <v>601</v>
      </c>
      <c r="O1392">
        <v>1.21</v>
      </c>
      <c r="P1392">
        <v>43</v>
      </c>
      <c r="Q1392">
        <v>0.25</v>
      </c>
      <c r="R1392">
        <v>-20</v>
      </c>
      <c r="S1392">
        <v>-91</v>
      </c>
      <c r="T1392">
        <v>1</v>
      </c>
      <c r="U1392">
        <v>126</v>
      </c>
      <c r="V1392">
        <v>36</v>
      </c>
      <c r="W1392">
        <v>43162</v>
      </c>
      <c r="X1392">
        <v>43025</v>
      </c>
      <c r="Y1392">
        <v>38101</v>
      </c>
      <c r="Z1392">
        <v>1.51</v>
      </c>
      <c r="AA1392">
        <f t="shared" si="277"/>
        <v>10012</v>
      </c>
      <c r="AB1392">
        <f t="shared" si="278"/>
        <v>36</v>
      </c>
      <c r="AC1392">
        <f t="shared" si="279"/>
        <v>6159</v>
      </c>
      <c r="AD1392">
        <f t="shared" si="280"/>
        <v>0.6151618058330004</v>
      </c>
      <c r="AE1392">
        <f t="shared" si="281"/>
        <v>0</v>
      </c>
      <c r="AF1392" t="e">
        <f t="shared" ca="1" si="282"/>
        <v>#N/A</v>
      </c>
      <c r="AG1392" t="e">
        <f t="shared" ca="1" si="283"/>
        <v>#N/A</v>
      </c>
      <c r="AH1392" t="e">
        <f t="shared" ca="1" si="284"/>
        <v>#N/A</v>
      </c>
      <c r="AI1392" t="e">
        <f t="shared" ca="1" si="273"/>
        <v>#N/A</v>
      </c>
      <c r="AJ1392">
        <f t="shared" si="274"/>
        <v>9.988014382740711E-5</v>
      </c>
      <c r="AK1392">
        <f t="shared" si="275"/>
        <v>0</v>
      </c>
      <c r="AL1392" t="e">
        <f t="shared" ca="1" si="285"/>
        <v>#N/A</v>
      </c>
      <c r="AM1392" t="b">
        <f t="shared" si="276"/>
        <v>0</v>
      </c>
    </row>
    <row r="1393" spans="1:39" x14ac:dyDescent="0.3">
      <c r="A1393" t="s">
        <v>217</v>
      </c>
      <c r="B1393" t="s">
        <v>218</v>
      </c>
      <c r="C1393" t="s">
        <v>39</v>
      </c>
      <c r="D1393" t="s">
        <v>87</v>
      </c>
      <c r="E1393" t="s">
        <v>173</v>
      </c>
      <c r="F1393" s="13" t="str">
        <f>_xlfn.CONCAT(wiz_6[[#This Row],[OCTY......]],",",wiz_6[[#This Row],[OS]])</f>
        <v>NEWARK    ,OH</v>
      </c>
      <c r="G1393" t="s">
        <v>70</v>
      </c>
      <c r="H1393" t="s">
        <v>75</v>
      </c>
      <c r="I1393" s="13" t="str">
        <f>_xlfn.CONCAT(wiz_6[[#This Row],[DCTY......]], ",",wiz_6[[#This Row],[DS]])</f>
        <v>MEMPHIS   ,TN</v>
      </c>
      <c r="J1393" t="str">
        <f>TRIM(CONCATENATE(wiz_6[[#This Row],[SHIPPER..................]],wiz_6[[#This Row],[ZIP2..]],wiz_6[[#This Row],[ZIP3..]]))</f>
        <v>OWENS CORNING SALES | 4305538101</v>
      </c>
      <c r="K1393">
        <v>1</v>
      </c>
      <c r="L1393">
        <v>1.55</v>
      </c>
      <c r="M1393">
        <v>0.18</v>
      </c>
      <c r="N1393">
        <v>619</v>
      </c>
      <c r="O1393">
        <v>1.42</v>
      </c>
      <c r="P1393">
        <v>41</v>
      </c>
      <c r="Q1393">
        <v>0.25</v>
      </c>
      <c r="R1393">
        <v>18</v>
      </c>
      <c r="S1393">
        <v>-100</v>
      </c>
      <c r="T1393">
        <v>-49</v>
      </c>
      <c r="U1393">
        <v>98</v>
      </c>
      <c r="V1393">
        <v>-51</v>
      </c>
      <c r="W1393">
        <v>43015</v>
      </c>
      <c r="X1393">
        <v>43055</v>
      </c>
      <c r="Y1393">
        <v>38101</v>
      </c>
      <c r="Z1393">
        <v>1.51</v>
      </c>
      <c r="AA1393">
        <f t="shared" si="277"/>
        <v>10012</v>
      </c>
      <c r="AB1393">
        <f t="shared" si="278"/>
        <v>-51</v>
      </c>
      <c r="AC1393">
        <f t="shared" si="279"/>
        <v>6159</v>
      </c>
      <c r="AD1393">
        <f t="shared" si="280"/>
        <v>0.6151618058330004</v>
      </c>
      <c r="AE1393">
        <f t="shared" si="281"/>
        <v>0</v>
      </c>
      <c r="AF1393" t="e">
        <f t="shared" ca="1" si="282"/>
        <v>#N/A</v>
      </c>
      <c r="AG1393" t="e">
        <f t="shared" ca="1" si="283"/>
        <v>#N/A</v>
      </c>
      <c r="AH1393" t="e">
        <f t="shared" ca="1" si="284"/>
        <v>#N/A</v>
      </c>
      <c r="AI1393" t="e">
        <f t="shared" ca="1" si="273"/>
        <v>#N/A</v>
      </c>
      <c r="AJ1393">
        <f t="shared" si="274"/>
        <v>9.988014382740711E-5</v>
      </c>
      <c r="AK1393">
        <f t="shared" si="275"/>
        <v>0</v>
      </c>
      <c r="AL1393" t="e">
        <f t="shared" ca="1" si="285"/>
        <v>#N/A</v>
      </c>
      <c r="AM1393" t="b">
        <f t="shared" si="276"/>
        <v>0</v>
      </c>
    </row>
    <row r="1394" spans="1:39" x14ac:dyDescent="0.3">
      <c r="A1394" t="s">
        <v>400</v>
      </c>
      <c r="B1394" t="s">
        <v>401</v>
      </c>
      <c r="C1394" t="s">
        <v>39</v>
      </c>
      <c r="D1394" t="s">
        <v>87</v>
      </c>
      <c r="E1394" t="s">
        <v>1170</v>
      </c>
      <c r="F1394" s="13" t="str">
        <f>_xlfn.CONCAT(wiz_6[[#This Row],[OCTY......]],",",wiz_6[[#This Row],[OS]])</f>
        <v>WEST JEFFE,OH</v>
      </c>
      <c r="G1394" t="s">
        <v>70</v>
      </c>
      <c r="H1394" t="s">
        <v>578</v>
      </c>
      <c r="I1394" s="13" t="str">
        <f>_xlfn.CONCAT(wiz_6[[#This Row],[DCTY......]], ",",wiz_6[[#This Row],[DS]])</f>
        <v>MOUNT JULI,TN</v>
      </c>
      <c r="J1394" t="str">
        <f>TRIM(CONCATENATE(wiz_6[[#This Row],[SHIPPER..................]],wiz_6[[#This Row],[ZIP2..]],wiz_6[[#This Row],[ZIP3..]]))</f>
        <v>KELLOGG COMPANY MLXP| 4316237121</v>
      </c>
      <c r="K1394">
        <v>5</v>
      </c>
      <c r="L1394">
        <v>2.2599999999999998</v>
      </c>
      <c r="M1394">
        <v>0.38</v>
      </c>
      <c r="N1394">
        <v>360</v>
      </c>
      <c r="O1394">
        <v>0.83</v>
      </c>
      <c r="P1394">
        <v>54</v>
      </c>
      <c r="Q1394">
        <v>0.27</v>
      </c>
      <c r="R1394">
        <v>-62</v>
      </c>
      <c r="S1394">
        <v>-73</v>
      </c>
      <c r="T1394">
        <v>-14</v>
      </c>
      <c r="U1394">
        <v>216</v>
      </c>
      <c r="V1394">
        <v>129</v>
      </c>
      <c r="W1394">
        <v>43137</v>
      </c>
      <c r="X1394">
        <v>43162</v>
      </c>
      <c r="Y1394">
        <v>37121</v>
      </c>
      <c r="Z1394">
        <v>2.42</v>
      </c>
      <c r="AA1394">
        <f t="shared" si="277"/>
        <v>10012</v>
      </c>
      <c r="AB1394">
        <f t="shared" si="278"/>
        <v>645</v>
      </c>
      <c r="AC1394">
        <f t="shared" si="279"/>
        <v>6159</v>
      </c>
      <c r="AD1394">
        <f t="shared" si="280"/>
        <v>0.6151618058330004</v>
      </c>
      <c r="AE1394">
        <f t="shared" si="281"/>
        <v>0</v>
      </c>
      <c r="AF1394" t="e">
        <f t="shared" ca="1" si="282"/>
        <v>#N/A</v>
      </c>
      <c r="AG1394" t="e">
        <f t="shared" ca="1" si="283"/>
        <v>#N/A</v>
      </c>
      <c r="AH1394" t="e">
        <f t="shared" ca="1" si="284"/>
        <v>#N/A</v>
      </c>
      <c r="AI1394" t="e">
        <f t="shared" ca="1" si="273"/>
        <v>#N/A</v>
      </c>
      <c r="AJ1394">
        <f t="shared" si="274"/>
        <v>4.9940071913703551E-4</v>
      </c>
      <c r="AK1394">
        <f t="shared" si="275"/>
        <v>0</v>
      </c>
      <c r="AL1394" t="e">
        <f t="shared" ca="1" si="285"/>
        <v>#N/A</v>
      </c>
      <c r="AM1394" t="b">
        <f t="shared" si="276"/>
        <v>0</v>
      </c>
    </row>
    <row r="1395" spans="1:39" x14ac:dyDescent="0.3">
      <c r="A1395" t="s">
        <v>222</v>
      </c>
      <c r="B1395" t="s">
        <v>218</v>
      </c>
      <c r="C1395" t="s">
        <v>39</v>
      </c>
      <c r="D1395" t="s">
        <v>87</v>
      </c>
      <c r="E1395" t="s">
        <v>470</v>
      </c>
      <c r="F1395" s="13" t="str">
        <f>_xlfn.CONCAT(wiz_6[[#This Row],[OCTY......]],",",wiz_6[[#This Row],[OS]])</f>
        <v>HEBRON    ,OH</v>
      </c>
      <c r="G1395" t="s">
        <v>70</v>
      </c>
      <c r="H1395" t="s">
        <v>202</v>
      </c>
      <c r="I1395" s="13" t="str">
        <f>_xlfn.CONCAT(wiz_6[[#This Row],[DCTY......]], ",",wiz_6[[#This Row],[DS]])</f>
        <v>NASHVILLE ,TN</v>
      </c>
      <c r="J1395" t="str">
        <f>TRIM(CONCATENATE(wiz_6[[#This Row],[SHIPPER..................]],wiz_6[[#This Row],[ZIP2..]],wiz_6[[#This Row],[ZIP3..]]))</f>
        <v>OWENS CORNING FIBERGL| 4302537201</v>
      </c>
      <c r="K1395">
        <v>1</v>
      </c>
      <c r="L1395">
        <v>1.97</v>
      </c>
      <c r="M1395">
        <v>0.17</v>
      </c>
      <c r="N1395">
        <v>404</v>
      </c>
      <c r="O1395">
        <v>1.79</v>
      </c>
      <c r="P1395">
        <v>227</v>
      </c>
      <c r="Q1395">
        <v>0.45</v>
      </c>
      <c r="R1395">
        <v>36</v>
      </c>
      <c r="S1395">
        <v>-78</v>
      </c>
      <c r="T1395">
        <v>-214</v>
      </c>
      <c r="U1395">
        <v>37</v>
      </c>
      <c r="V1395">
        <v>-255</v>
      </c>
      <c r="W1395">
        <v>21501</v>
      </c>
      <c r="X1395">
        <v>43025</v>
      </c>
      <c r="Y1395">
        <v>37201</v>
      </c>
      <c r="Z1395">
        <v>1.92</v>
      </c>
      <c r="AA1395">
        <f t="shared" si="277"/>
        <v>10012</v>
      </c>
      <c r="AB1395">
        <f t="shared" si="278"/>
        <v>-255</v>
      </c>
      <c r="AC1395">
        <f t="shared" si="279"/>
        <v>6159</v>
      </c>
      <c r="AD1395">
        <f t="shared" si="280"/>
        <v>0.6151618058330004</v>
      </c>
      <c r="AE1395">
        <f t="shared" si="281"/>
        <v>0</v>
      </c>
      <c r="AF1395" t="e">
        <f t="shared" ca="1" si="282"/>
        <v>#N/A</v>
      </c>
      <c r="AG1395" t="e">
        <f t="shared" ca="1" si="283"/>
        <v>#N/A</v>
      </c>
      <c r="AH1395" t="e">
        <f t="shared" ca="1" si="284"/>
        <v>#N/A</v>
      </c>
      <c r="AI1395" t="e">
        <f t="shared" ca="1" si="273"/>
        <v>#N/A</v>
      </c>
      <c r="AJ1395">
        <f t="shared" si="274"/>
        <v>9.988014382740711E-5</v>
      </c>
      <c r="AK1395">
        <f t="shared" si="275"/>
        <v>0</v>
      </c>
      <c r="AL1395" t="e">
        <f t="shared" ca="1" si="285"/>
        <v>#N/A</v>
      </c>
      <c r="AM1395" t="b">
        <f t="shared" si="276"/>
        <v>0</v>
      </c>
    </row>
    <row r="1396" spans="1:39" x14ac:dyDescent="0.3">
      <c r="A1396" t="s">
        <v>222</v>
      </c>
      <c r="B1396" t="s">
        <v>218</v>
      </c>
      <c r="C1396" t="s">
        <v>39</v>
      </c>
      <c r="D1396" t="s">
        <v>87</v>
      </c>
      <c r="E1396" t="s">
        <v>689</v>
      </c>
      <c r="F1396" s="13" t="str">
        <f>_xlfn.CONCAT(wiz_6[[#This Row],[OCTY......]],",",wiz_6[[#This Row],[OS]])</f>
        <v>MOUNT VERN,OH</v>
      </c>
      <c r="G1396" t="s">
        <v>70</v>
      </c>
      <c r="H1396" t="s">
        <v>580</v>
      </c>
      <c r="I1396" s="13" t="str">
        <f>_xlfn.CONCAT(wiz_6[[#This Row],[DCTY......]], ",",wiz_6[[#This Row],[DS]])</f>
        <v>GOODLETTSV,TN</v>
      </c>
      <c r="J1396" t="str">
        <f>TRIM(CONCATENATE(wiz_6[[#This Row],[SHIPPER..................]],wiz_6[[#This Row],[ZIP2..]],wiz_6[[#This Row],[ZIP3..]]))</f>
        <v>OWENS CORNING FIBERGL| 4305037070</v>
      </c>
      <c r="K1396">
        <v>6</v>
      </c>
      <c r="L1396">
        <v>1.9</v>
      </c>
      <c r="M1396">
        <v>0.17</v>
      </c>
      <c r="N1396">
        <v>409</v>
      </c>
      <c r="O1396">
        <v>0.98</v>
      </c>
      <c r="P1396">
        <v>47</v>
      </c>
      <c r="Q1396">
        <v>0.28000000000000003</v>
      </c>
      <c r="R1396">
        <v>15</v>
      </c>
      <c r="S1396">
        <v>-102</v>
      </c>
      <c r="T1396">
        <v>-22</v>
      </c>
      <c r="U1396">
        <v>51</v>
      </c>
      <c r="V1396">
        <v>-73</v>
      </c>
      <c r="W1396">
        <v>43055</v>
      </c>
      <c r="X1396">
        <v>43050</v>
      </c>
      <c r="Y1396">
        <v>37070</v>
      </c>
      <c r="Z1396">
        <v>1.85</v>
      </c>
      <c r="AA1396">
        <f t="shared" si="277"/>
        <v>10012</v>
      </c>
      <c r="AB1396">
        <f t="shared" si="278"/>
        <v>-438</v>
      </c>
      <c r="AC1396">
        <f t="shared" si="279"/>
        <v>6159</v>
      </c>
      <c r="AD1396">
        <f t="shared" si="280"/>
        <v>0.6151618058330004</v>
      </c>
      <c r="AE1396">
        <f t="shared" si="281"/>
        <v>0</v>
      </c>
      <c r="AF1396" t="e">
        <f t="shared" ca="1" si="282"/>
        <v>#N/A</v>
      </c>
      <c r="AG1396" t="e">
        <f t="shared" ca="1" si="283"/>
        <v>#N/A</v>
      </c>
      <c r="AH1396" t="e">
        <f t="shared" ca="1" si="284"/>
        <v>#N/A</v>
      </c>
      <c r="AI1396" t="e">
        <f t="shared" ca="1" si="273"/>
        <v>#N/A</v>
      </c>
      <c r="AJ1396">
        <f t="shared" si="274"/>
        <v>5.9928086296444263E-4</v>
      </c>
      <c r="AK1396">
        <f t="shared" si="275"/>
        <v>0</v>
      </c>
      <c r="AL1396" t="e">
        <f t="shared" ca="1" si="285"/>
        <v>#N/A</v>
      </c>
      <c r="AM1396" t="b">
        <f t="shared" si="276"/>
        <v>0</v>
      </c>
    </row>
    <row r="1397" spans="1:39" x14ac:dyDescent="0.3">
      <c r="A1397" t="s">
        <v>217</v>
      </c>
      <c r="B1397" t="s">
        <v>218</v>
      </c>
      <c r="C1397" t="s">
        <v>39</v>
      </c>
      <c r="D1397" t="s">
        <v>87</v>
      </c>
      <c r="E1397" t="s">
        <v>689</v>
      </c>
      <c r="F1397" s="13" t="str">
        <f>_xlfn.CONCAT(wiz_6[[#This Row],[OCTY......]],",",wiz_6[[#This Row],[OS]])</f>
        <v>MOUNT VERN,OH</v>
      </c>
      <c r="G1397" t="s">
        <v>70</v>
      </c>
      <c r="H1397" t="s">
        <v>580</v>
      </c>
      <c r="I1397" s="13" t="str">
        <f>_xlfn.CONCAT(wiz_6[[#This Row],[DCTY......]], ",",wiz_6[[#This Row],[DS]])</f>
        <v>GOODLETTSV,TN</v>
      </c>
      <c r="J1397" t="str">
        <f>TRIM(CONCATENATE(wiz_6[[#This Row],[SHIPPER..................]],wiz_6[[#This Row],[ZIP2..]],wiz_6[[#This Row],[ZIP3..]]))</f>
        <v>OWENS CORNING SALES | 4305037070</v>
      </c>
      <c r="K1397">
        <v>3</v>
      </c>
      <c r="L1397">
        <v>1.9</v>
      </c>
      <c r="M1397">
        <v>0.18</v>
      </c>
      <c r="N1397">
        <v>409</v>
      </c>
      <c r="O1397">
        <v>0.66</v>
      </c>
      <c r="P1397">
        <v>39</v>
      </c>
      <c r="Q1397">
        <v>0.27</v>
      </c>
      <c r="R1397">
        <v>12</v>
      </c>
      <c r="S1397">
        <v>-96</v>
      </c>
      <c r="T1397">
        <v>53</v>
      </c>
      <c r="U1397">
        <v>55</v>
      </c>
      <c r="V1397">
        <v>12</v>
      </c>
      <c r="W1397">
        <v>43055</v>
      </c>
      <c r="X1397">
        <v>43050</v>
      </c>
      <c r="Y1397">
        <v>37070</v>
      </c>
      <c r="Z1397">
        <v>1.86</v>
      </c>
      <c r="AA1397">
        <f t="shared" si="277"/>
        <v>10012</v>
      </c>
      <c r="AB1397">
        <f t="shared" si="278"/>
        <v>36</v>
      </c>
      <c r="AC1397">
        <f t="shared" si="279"/>
        <v>6159</v>
      </c>
      <c r="AD1397">
        <f t="shared" si="280"/>
        <v>0.6151618058330004</v>
      </c>
      <c r="AE1397">
        <f t="shared" si="281"/>
        <v>0</v>
      </c>
      <c r="AF1397" t="e">
        <f t="shared" ca="1" si="282"/>
        <v>#N/A</v>
      </c>
      <c r="AG1397" t="e">
        <f t="shared" ca="1" si="283"/>
        <v>#N/A</v>
      </c>
      <c r="AH1397" t="e">
        <f t="shared" ca="1" si="284"/>
        <v>#N/A</v>
      </c>
      <c r="AI1397" t="e">
        <f t="shared" ca="1" si="273"/>
        <v>#N/A</v>
      </c>
      <c r="AJ1397">
        <f t="shared" si="274"/>
        <v>2.9964043148222132E-4</v>
      </c>
      <c r="AK1397">
        <f t="shared" si="275"/>
        <v>0</v>
      </c>
      <c r="AL1397" t="e">
        <f t="shared" ca="1" si="285"/>
        <v>#N/A</v>
      </c>
      <c r="AM1397" t="b">
        <f t="shared" si="276"/>
        <v>0</v>
      </c>
    </row>
    <row r="1398" spans="1:39" x14ac:dyDescent="0.3">
      <c r="A1398" t="s">
        <v>217</v>
      </c>
      <c r="B1398" t="s">
        <v>218</v>
      </c>
      <c r="C1398" t="s">
        <v>39</v>
      </c>
      <c r="D1398" t="s">
        <v>87</v>
      </c>
      <c r="E1398" t="s">
        <v>689</v>
      </c>
      <c r="F1398" s="13" t="str">
        <f>_xlfn.CONCAT(wiz_6[[#This Row],[OCTY......]],",",wiz_6[[#This Row],[OS]])</f>
        <v>MOUNT VERN,OH</v>
      </c>
      <c r="G1398" t="s">
        <v>70</v>
      </c>
      <c r="H1398" t="s">
        <v>202</v>
      </c>
      <c r="I1398" s="13" t="str">
        <f>_xlfn.CONCAT(wiz_6[[#This Row],[DCTY......]], ",",wiz_6[[#This Row],[DS]])</f>
        <v>NASHVILLE ,TN</v>
      </c>
      <c r="J1398" t="str">
        <f>TRIM(CONCATENATE(wiz_6[[#This Row],[SHIPPER..................]],wiz_6[[#This Row],[ZIP2..]],wiz_6[[#This Row],[ZIP3..]]))</f>
        <v>OWENS CORNING SALES | 4305037201</v>
      </c>
      <c r="K1398">
        <v>1</v>
      </c>
      <c r="L1398">
        <v>1.9</v>
      </c>
      <c r="M1398">
        <v>0.18</v>
      </c>
      <c r="N1398">
        <v>424</v>
      </c>
      <c r="O1398">
        <v>0.89</v>
      </c>
      <c r="P1398">
        <v>33</v>
      </c>
      <c r="Q1398">
        <v>0.25</v>
      </c>
      <c r="R1398">
        <v>13</v>
      </c>
      <c r="S1398">
        <v>-96</v>
      </c>
      <c r="T1398">
        <v>-1</v>
      </c>
      <c r="U1398">
        <v>66</v>
      </c>
      <c r="V1398">
        <v>-31</v>
      </c>
      <c r="W1398">
        <v>43025</v>
      </c>
      <c r="X1398">
        <v>43050</v>
      </c>
      <c r="Y1398">
        <v>37201</v>
      </c>
      <c r="Z1398">
        <v>1.86</v>
      </c>
      <c r="AA1398">
        <f t="shared" si="277"/>
        <v>10012</v>
      </c>
      <c r="AB1398">
        <f t="shared" si="278"/>
        <v>-31</v>
      </c>
      <c r="AC1398">
        <f t="shared" si="279"/>
        <v>6159</v>
      </c>
      <c r="AD1398">
        <f t="shared" si="280"/>
        <v>0.6151618058330004</v>
      </c>
      <c r="AE1398">
        <f t="shared" si="281"/>
        <v>0</v>
      </c>
      <c r="AF1398" t="e">
        <f t="shared" ca="1" si="282"/>
        <v>#N/A</v>
      </c>
      <c r="AG1398" t="e">
        <f t="shared" ca="1" si="283"/>
        <v>#N/A</v>
      </c>
      <c r="AH1398" t="e">
        <f t="shared" ca="1" si="284"/>
        <v>#N/A</v>
      </c>
      <c r="AI1398" t="e">
        <f t="shared" ca="1" si="273"/>
        <v>#N/A</v>
      </c>
      <c r="AJ1398">
        <f t="shared" si="274"/>
        <v>9.988014382740711E-5</v>
      </c>
      <c r="AK1398">
        <f t="shared" si="275"/>
        <v>0</v>
      </c>
      <c r="AL1398" t="e">
        <f t="shared" ca="1" si="285"/>
        <v>#N/A</v>
      </c>
      <c r="AM1398" t="b">
        <f t="shared" si="276"/>
        <v>0</v>
      </c>
    </row>
    <row r="1399" spans="1:39" x14ac:dyDescent="0.3">
      <c r="A1399" t="s">
        <v>531</v>
      </c>
      <c r="B1399" t="s">
        <v>532</v>
      </c>
      <c r="C1399" t="s">
        <v>39</v>
      </c>
      <c r="D1399" t="s">
        <v>87</v>
      </c>
      <c r="E1399" t="s">
        <v>393</v>
      </c>
      <c r="F1399" s="13" t="str">
        <f>_xlfn.CONCAT(wiz_6[[#This Row],[OCTY......]],",",wiz_6[[#This Row],[OS]])</f>
        <v>COLUMBUS  ,OH</v>
      </c>
      <c r="G1399" t="s">
        <v>70</v>
      </c>
      <c r="H1399" t="s">
        <v>139</v>
      </c>
      <c r="I1399" s="13" t="str">
        <f>_xlfn.CONCAT(wiz_6[[#This Row],[DCTY......]], ",",wiz_6[[#This Row],[DS]])</f>
        <v>LA VERGNE ,TN</v>
      </c>
      <c r="J1399" t="str">
        <f>TRIM(CONCATENATE(wiz_6[[#This Row],[SHIPPER..................]],wiz_6[[#This Row],[ZIP2..]],wiz_6[[#This Row],[ZIP3..]]))</f>
        <v>PIXELLE | 4320137086</v>
      </c>
      <c r="K1399">
        <v>1</v>
      </c>
      <c r="L1399">
        <v>2</v>
      </c>
      <c r="M1399">
        <v>0.2</v>
      </c>
      <c r="N1399">
        <v>395</v>
      </c>
      <c r="O1399">
        <v>1.78</v>
      </c>
      <c r="P1399">
        <v>10</v>
      </c>
      <c r="Q1399">
        <v>0.25</v>
      </c>
      <c r="R1399">
        <v>3</v>
      </c>
      <c r="S1399">
        <v>-4</v>
      </c>
      <c r="T1399">
        <v>-239</v>
      </c>
      <c r="U1399">
        <v>-8</v>
      </c>
      <c r="V1399">
        <v>-251</v>
      </c>
      <c r="W1399">
        <v>43123</v>
      </c>
      <c r="X1399">
        <v>43201</v>
      </c>
      <c r="Y1399">
        <v>37086</v>
      </c>
      <c r="Z1399">
        <v>1.98</v>
      </c>
      <c r="AA1399">
        <f t="shared" si="277"/>
        <v>10012</v>
      </c>
      <c r="AB1399">
        <f t="shared" si="278"/>
        <v>-251</v>
      </c>
      <c r="AC1399">
        <f t="shared" si="279"/>
        <v>6159</v>
      </c>
      <c r="AD1399">
        <f t="shared" si="280"/>
        <v>0.6151618058330004</v>
      </c>
      <c r="AE1399">
        <f t="shared" si="281"/>
        <v>0</v>
      </c>
      <c r="AF1399" t="e">
        <f t="shared" ca="1" si="282"/>
        <v>#N/A</v>
      </c>
      <c r="AG1399" t="e">
        <f t="shared" ca="1" si="283"/>
        <v>#N/A</v>
      </c>
      <c r="AH1399" t="e">
        <f t="shared" ca="1" si="284"/>
        <v>#N/A</v>
      </c>
      <c r="AI1399" t="e">
        <f t="shared" ca="1" si="273"/>
        <v>#N/A</v>
      </c>
      <c r="AJ1399">
        <f t="shared" si="274"/>
        <v>9.988014382740711E-5</v>
      </c>
      <c r="AK1399">
        <f t="shared" si="275"/>
        <v>0</v>
      </c>
      <c r="AL1399" t="e">
        <f t="shared" ca="1" si="285"/>
        <v>#N/A</v>
      </c>
      <c r="AM1399" t="b">
        <f t="shared" si="276"/>
        <v>0</v>
      </c>
    </row>
    <row r="1400" spans="1:39" x14ac:dyDescent="0.3">
      <c r="A1400" t="s">
        <v>222</v>
      </c>
      <c r="B1400" t="s">
        <v>218</v>
      </c>
      <c r="C1400" t="s">
        <v>39</v>
      </c>
      <c r="D1400" t="s">
        <v>87</v>
      </c>
      <c r="E1400" t="s">
        <v>470</v>
      </c>
      <c r="F1400" s="13" t="str">
        <f>_xlfn.CONCAT(wiz_6[[#This Row],[OCTY......]],",",wiz_6[[#This Row],[OS]])</f>
        <v>HEBRON    ,OH</v>
      </c>
      <c r="G1400" t="s">
        <v>76</v>
      </c>
      <c r="H1400" t="s">
        <v>1430</v>
      </c>
      <c r="I1400" s="13" t="str">
        <f>_xlfn.CONCAT(wiz_6[[#This Row],[DCTY......]], ",",wiz_6[[#This Row],[DS]])</f>
        <v>BRYAN     ,TX</v>
      </c>
      <c r="J1400" t="str">
        <f>TRIM(CONCATENATE(wiz_6[[#This Row],[SHIPPER..................]],wiz_6[[#This Row],[ZIP2..]],wiz_6[[#This Row],[ZIP3..]]))</f>
        <v>OWENS CORNING FIBERGL| 4302577801</v>
      </c>
      <c r="K1400">
        <v>1</v>
      </c>
      <c r="L1400">
        <v>1.77</v>
      </c>
      <c r="M1400">
        <v>0.17</v>
      </c>
      <c r="N1400">
        <v>1145</v>
      </c>
      <c r="O1400">
        <v>2.88</v>
      </c>
      <c r="P1400">
        <v>29</v>
      </c>
      <c r="Q1400">
        <v>0.25</v>
      </c>
      <c r="R1400">
        <v>46</v>
      </c>
      <c r="S1400">
        <v>-78</v>
      </c>
      <c r="T1400">
        <v>-112</v>
      </c>
      <c r="U1400">
        <v>-173</v>
      </c>
      <c r="V1400">
        <v>-363</v>
      </c>
      <c r="W1400">
        <v>43125</v>
      </c>
      <c r="X1400">
        <v>43025</v>
      </c>
      <c r="Y1400">
        <v>77801</v>
      </c>
      <c r="Z1400">
        <v>1.72</v>
      </c>
      <c r="AA1400">
        <f t="shared" si="277"/>
        <v>10012</v>
      </c>
      <c r="AB1400">
        <f t="shared" si="278"/>
        <v>-363</v>
      </c>
      <c r="AC1400">
        <f t="shared" si="279"/>
        <v>6159</v>
      </c>
      <c r="AD1400">
        <f t="shared" si="280"/>
        <v>0.6151618058330004</v>
      </c>
      <c r="AE1400">
        <f t="shared" si="281"/>
        <v>0</v>
      </c>
      <c r="AF1400" t="e">
        <f t="shared" ca="1" si="282"/>
        <v>#N/A</v>
      </c>
      <c r="AG1400" t="e">
        <f t="shared" ca="1" si="283"/>
        <v>#N/A</v>
      </c>
      <c r="AH1400" t="e">
        <f t="shared" ca="1" si="284"/>
        <v>#N/A</v>
      </c>
      <c r="AI1400" t="e">
        <f t="shared" ca="1" si="273"/>
        <v>#N/A</v>
      </c>
      <c r="AJ1400">
        <f t="shared" si="274"/>
        <v>9.988014382740711E-5</v>
      </c>
      <c r="AK1400">
        <f t="shared" si="275"/>
        <v>0</v>
      </c>
      <c r="AL1400" t="e">
        <f t="shared" ca="1" si="285"/>
        <v>#N/A</v>
      </c>
      <c r="AM1400" t="b">
        <f t="shared" si="276"/>
        <v>0</v>
      </c>
    </row>
    <row r="1401" spans="1:39" x14ac:dyDescent="0.3">
      <c r="A1401" t="s">
        <v>222</v>
      </c>
      <c r="B1401" t="s">
        <v>218</v>
      </c>
      <c r="C1401" t="s">
        <v>39</v>
      </c>
      <c r="D1401" t="s">
        <v>87</v>
      </c>
      <c r="E1401" t="s">
        <v>470</v>
      </c>
      <c r="F1401" s="13" t="str">
        <f>_xlfn.CONCAT(wiz_6[[#This Row],[OCTY......]],",",wiz_6[[#This Row],[OS]])</f>
        <v>HEBRON    ,OH</v>
      </c>
      <c r="G1401" t="s">
        <v>76</v>
      </c>
      <c r="H1401" t="s">
        <v>582</v>
      </c>
      <c r="I1401" s="13" t="str">
        <f>_xlfn.CONCAT(wiz_6[[#This Row],[DCTY......]], ",",wiz_6[[#This Row],[DS]])</f>
        <v>DALLAS    ,TX</v>
      </c>
      <c r="J1401" t="str">
        <f>TRIM(CONCATENATE(wiz_6[[#This Row],[SHIPPER..................]],wiz_6[[#This Row],[ZIP2..]],wiz_6[[#This Row],[ZIP3..]]))</f>
        <v>OWENS CORNING FIBERGL| 4302575201</v>
      </c>
      <c r="K1401">
        <v>2</v>
      </c>
      <c r="L1401">
        <v>1.78</v>
      </c>
      <c r="M1401">
        <v>0.17</v>
      </c>
      <c r="N1401">
        <v>1053</v>
      </c>
      <c r="O1401">
        <v>2.12</v>
      </c>
      <c r="P1401">
        <v>18</v>
      </c>
      <c r="Q1401">
        <v>0.25</v>
      </c>
      <c r="R1401">
        <v>42</v>
      </c>
      <c r="S1401">
        <v>-78</v>
      </c>
      <c r="T1401">
        <v>-45</v>
      </c>
      <c r="U1401">
        <v>-24</v>
      </c>
      <c r="V1401">
        <v>-147</v>
      </c>
      <c r="W1401">
        <v>43055</v>
      </c>
      <c r="X1401">
        <v>43025</v>
      </c>
      <c r="Y1401">
        <v>75201</v>
      </c>
      <c r="Z1401">
        <v>1.73</v>
      </c>
      <c r="AA1401">
        <f t="shared" si="277"/>
        <v>10012</v>
      </c>
      <c r="AB1401">
        <f t="shared" si="278"/>
        <v>-294</v>
      </c>
      <c r="AC1401">
        <f t="shared" si="279"/>
        <v>6159</v>
      </c>
      <c r="AD1401">
        <f t="shared" si="280"/>
        <v>0.6151618058330004</v>
      </c>
      <c r="AE1401">
        <f t="shared" si="281"/>
        <v>0</v>
      </c>
      <c r="AF1401" t="e">
        <f t="shared" ca="1" si="282"/>
        <v>#N/A</v>
      </c>
      <c r="AG1401" t="e">
        <f t="shared" ca="1" si="283"/>
        <v>#N/A</v>
      </c>
      <c r="AH1401" t="e">
        <f t="shared" ca="1" si="284"/>
        <v>#N/A</v>
      </c>
      <c r="AI1401" t="e">
        <f t="shared" ca="1" si="273"/>
        <v>#N/A</v>
      </c>
      <c r="AJ1401">
        <f t="shared" si="274"/>
        <v>1.9976028765481422E-4</v>
      </c>
      <c r="AK1401">
        <f t="shared" si="275"/>
        <v>0</v>
      </c>
      <c r="AL1401" t="e">
        <f t="shared" ca="1" si="285"/>
        <v>#N/A</v>
      </c>
      <c r="AM1401" t="b">
        <f t="shared" si="276"/>
        <v>0</v>
      </c>
    </row>
    <row r="1402" spans="1:39" x14ac:dyDescent="0.3">
      <c r="A1402" t="s">
        <v>222</v>
      </c>
      <c r="B1402" t="s">
        <v>218</v>
      </c>
      <c r="C1402" t="s">
        <v>39</v>
      </c>
      <c r="D1402" t="s">
        <v>87</v>
      </c>
      <c r="E1402" t="s">
        <v>173</v>
      </c>
      <c r="F1402" s="13" t="str">
        <f>_xlfn.CONCAT(wiz_6[[#This Row],[OCTY......]],",",wiz_6[[#This Row],[OS]])</f>
        <v>NEWARK    ,OH</v>
      </c>
      <c r="G1402" t="s">
        <v>76</v>
      </c>
      <c r="H1402" t="s">
        <v>582</v>
      </c>
      <c r="I1402" s="13" t="str">
        <f>_xlfn.CONCAT(wiz_6[[#This Row],[DCTY......]], ",",wiz_6[[#This Row],[DS]])</f>
        <v>DALLAS    ,TX</v>
      </c>
      <c r="J1402" t="str">
        <f>TRIM(CONCATENATE(wiz_6[[#This Row],[SHIPPER..................]],wiz_6[[#This Row],[ZIP2..]],wiz_6[[#This Row],[ZIP3..]]))</f>
        <v>OWENS CORNING FIBERGL| 4305575201</v>
      </c>
      <c r="K1402">
        <v>3</v>
      </c>
      <c r="L1402">
        <v>1.78</v>
      </c>
      <c r="M1402">
        <v>0.17</v>
      </c>
      <c r="N1402">
        <v>1059</v>
      </c>
      <c r="O1402">
        <v>2.21</v>
      </c>
      <c r="P1402">
        <v>30</v>
      </c>
      <c r="Q1402">
        <v>0.27</v>
      </c>
      <c r="R1402">
        <v>42</v>
      </c>
      <c r="S1402">
        <v>-73</v>
      </c>
      <c r="T1402">
        <v>-67</v>
      </c>
      <c r="U1402">
        <v>-19</v>
      </c>
      <c r="V1402">
        <v>-159</v>
      </c>
      <c r="W1402">
        <v>44256</v>
      </c>
      <c r="X1402">
        <v>43055</v>
      </c>
      <c r="Y1402">
        <v>75201</v>
      </c>
      <c r="Z1402">
        <v>1.73</v>
      </c>
      <c r="AA1402">
        <f t="shared" si="277"/>
        <v>10012</v>
      </c>
      <c r="AB1402">
        <f t="shared" si="278"/>
        <v>-477</v>
      </c>
      <c r="AC1402">
        <f t="shared" si="279"/>
        <v>6159</v>
      </c>
      <c r="AD1402">
        <f t="shared" si="280"/>
        <v>0.6151618058330004</v>
      </c>
      <c r="AE1402">
        <f t="shared" si="281"/>
        <v>0</v>
      </c>
      <c r="AF1402" t="e">
        <f t="shared" ca="1" si="282"/>
        <v>#N/A</v>
      </c>
      <c r="AG1402" t="e">
        <f t="shared" ca="1" si="283"/>
        <v>#N/A</v>
      </c>
      <c r="AH1402" t="e">
        <f t="shared" ca="1" si="284"/>
        <v>#N/A</v>
      </c>
      <c r="AI1402" t="e">
        <f t="shared" ca="1" si="273"/>
        <v>#N/A</v>
      </c>
      <c r="AJ1402">
        <f t="shared" si="274"/>
        <v>2.9964043148222132E-4</v>
      </c>
      <c r="AK1402">
        <f t="shared" si="275"/>
        <v>0</v>
      </c>
      <c r="AL1402" t="e">
        <f t="shared" ca="1" si="285"/>
        <v>#N/A</v>
      </c>
      <c r="AM1402" t="b">
        <f t="shared" si="276"/>
        <v>0</v>
      </c>
    </row>
    <row r="1403" spans="1:39" x14ac:dyDescent="0.3">
      <c r="A1403" t="s">
        <v>217</v>
      </c>
      <c r="B1403" t="s">
        <v>218</v>
      </c>
      <c r="C1403" t="s">
        <v>39</v>
      </c>
      <c r="D1403" t="s">
        <v>87</v>
      </c>
      <c r="E1403" t="s">
        <v>470</v>
      </c>
      <c r="F1403" s="13" t="str">
        <f>_xlfn.CONCAT(wiz_6[[#This Row],[OCTY......]],",",wiz_6[[#This Row],[OS]])</f>
        <v>HEBRON    ,OH</v>
      </c>
      <c r="G1403" t="s">
        <v>76</v>
      </c>
      <c r="H1403" t="s">
        <v>672</v>
      </c>
      <c r="I1403" s="13" t="str">
        <f>_xlfn.CONCAT(wiz_6[[#This Row],[DCTY......]], ",",wiz_6[[#This Row],[DS]])</f>
        <v>ARLINGTON ,TX</v>
      </c>
      <c r="J1403" t="str">
        <f>TRIM(CONCATENATE(wiz_6[[#This Row],[SHIPPER..................]],wiz_6[[#This Row],[ZIP2..]],wiz_6[[#This Row],[ZIP3..]]))</f>
        <v>OWENS CORNING SALES | 4302576001</v>
      </c>
      <c r="K1403">
        <v>1</v>
      </c>
      <c r="L1403">
        <v>1.76</v>
      </c>
      <c r="M1403">
        <v>0.18</v>
      </c>
      <c r="N1403">
        <v>1072</v>
      </c>
      <c r="O1403">
        <v>1.04</v>
      </c>
      <c r="P1403">
        <v>113</v>
      </c>
      <c r="Q1403">
        <v>0.35</v>
      </c>
      <c r="R1403">
        <v>33</v>
      </c>
      <c r="S1403">
        <v>-91</v>
      </c>
      <c r="T1403">
        <v>211</v>
      </c>
      <c r="U1403">
        <v>-23</v>
      </c>
      <c r="V1403">
        <v>97</v>
      </c>
      <c r="W1403">
        <v>45050</v>
      </c>
      <c r="X1403">
        <v>43025</v>
      </c>
      <c r="Y1403">
        <v>76001</v>
      </c>
      <c r="Z1403">
        <v>1.72</v>
      </c>
      <c r="AA1403">
        <f t="shared" si="277"/>
        <v>10012</v>
      </c>
      <c r="AB1403">
        <f t="shared" si="278"/>
        <v>97</v>
      </c>
      <c r="AC1403">
        <f t="shared" si="279"/>
        <v>6159</v>
      </c>
      <c r="AD1403">
        <f t="shared" si="280"/>
        <v>0.6151618058330004</v>
      </c>
      <c r="AE1403">
        <f t="shared" si="281"/>
        <v>0</v>
      </c>
      <c r="AF1403" t="e">
        <f t="shared" ca="1" si="282"/>
        <v>#N/A</v>
      </c>
      <c r="AG1403" t="e">
        <f t="shared" ca="1" si="283"/>
        <v>#N/A</v>
      </c>
      <c r="AH1403" t="e">
        <f t="shared" ca="1" si="284"/>
        <v>#N/A</v>
      </c>
      <c r="AI1403" t="e">
        <f t="shared" ca="1" si="273"/>
        <v>#N/A</v>
      </c>
      <c r="AJ1403">
        <f t="shared" si="274"/>
        <v>9.988014382740711E-5</v>
      </c>
      <c r="AK1403">
        <f t="shared" si="275"/>
        <v>0</v>
      </c>
      <c r="AL1403" t="e">
        <f t="shared" ca="1" si="285"/>
        <v>#N/A</v>
      </c>
      <c r="AM1403" t="b">
        <f t="shared" si="276"/>
        <v>0</v>
      </c>
    </row>
    <row r="1404" spans="1:39" x14ac:dyDescent="0.3">
      <c r="A1404" t="s">
        <v>217</v>
      </c>
      <c r="B1404" t="s">
        <v>218</v>
      </c>
      <c r="C1404" t="s">
        <v>39</v>
      </c>
      <c r="D1404" t="s">
        <v>87</v>
      </c>
      <c r="E1404" t="s">
        <v>173</v>
      </c>
      <c r="F1404" s="13" t="str">
        <f>_xlfn.CONCAT(wiz_6[[#This Row],[OCTY......]],",",wiz_6[[#This Row],[OS]])</f>
        <v>NEWARK    ,OH</v>
      </c>
      <c r="G1404" t="s">
        <v>76</v>
      </c>
      <c r="H1404" t="s">
        <v>582</v>
      </c>
      <c r="I1404" s="13" t="str">
        <f>_xlfn.CONCAT(wiz_6[[#This Row],[DCTY......]], ",",wiz_6[[#This Row],[DS]])</f>
        <v>DALLAS    ,TX</v>
      </c>
      <c r="J1404" t="str">
        <f>TRIM(CONCATENATE(wiz_6[[#This Row],[SHIPPER..................]],wiz_6[[#This Row],[ZIP2..]],wiz_6[[#This Row],[ZIP3..]]))</f>
        <v>OWENS CORNING SALES | 4305575201</v>
      </c>
      <c r="K1404">
        <v>2</v>
      </c>
      <c r="L1404">
        <v>1.78</v>
      </c>
      <c r="M1404">
        <v>0.18</v>
      </c>
      <c r="N1404">
        <v>1059</v>
      </c>
      <c r="O1404">
        <v>2.19</v>
      </c>
      <c r="P1404">
        <v>58</v>
      </c>
      <c r="Q1404">
        <v>0.3</v>
      </c>
      <c r="R1404">
        <v>29</v>
      </c>
      <c r="S1404">
        <v>-100</v>
      </c>
      <c r="T1404">
        <v>-62</v>
      </c>
      <c r="U1404">
        <v>-7</v>
      </c>
      <c r="V1404">
        <v>-169</v>
      </c>
      <c r="W1404">
        <v>45889</v>
      </c>
      <c r="X1404">
        <v>43055</v>
      </c>
      <c r="Y1404">
        <v>75201</v>
      </c>
      <c r="Z1404">
        <v>1.74</v>
      </c>
      <c r="AA1404">
        <f t="shared" si="277"/>
        <v>10012</v>
      </c>
      <c r="AB1404">
        <f t="shared" si="278"/>
        <v>-338</v>
      </c>
      <c r="AC1404">
        <f t="shared" si="279"/>
        <v>6159</v>
      </c>
      <c r="AD1404">
        <f t="shared" si="280"/>
        <v>0.6151618058330004</v>
      </c>
      <c r="AE1404">
        <f t="shared" si="281"/>
        <v>0</v>
      </c>
      <c r="AF1404" t="e">
        <f t="shared" ca="1" si="282"/>
        <v>#N/A</v>
      </c>
      <c r="AG1404" t="e">
        <f t="shared" ca="1" si="283"/>
        <v>#N/A</v>
      </c>
      <c r="AH1404" t="e">
        <f t="shared" ca="1" si="284"/>
        <v>#N/A</v>
      </c>
      <c r="AI1404" t="e">
        <f t="shared" ca="1" si="273"/>
        <v>#N/A</v>
      </c>
      <c r="AJ1404">
        <f t="shared" si="274"/>
        <v>1.9976028765481422E-4</v>
      </c>
      <c r="AK1404">
        <f t="shared" si="275"/>
        <v>0</v>
      </c>
      <c r="AL1404" t="e">
        <f t="shared" ca="1" si="285"/>
        <v>#N/A</v>
      </c>
      <c r="AM1404" t="b">
        <f t="shared" si="276"/>
        <v>0</v>
      </c>
    </row>
    <row r="1405" spans="1:39" x14ac:dyDescent="0.3">
      <c r="A1405" t="s">
        <v>531</v>
      </c>
      <c r="B1405" t="s">
        <v>532</v>
      </c>
      <c r="C1405" t="s">
        <v>39</v>
      </c>
      <c r="D1405" t="s">
        <v>87</v>
      </c>
      <c r="E1405" t="s">
        <v>393</v>
      </c>
      <c r="F1405" s="13" t="str">
        <f>_xlfn.CONCAT(wiz_6[[#This Row],[OCTY......]],",",wiz_6[[#This Row],[OS]])</f>
        <v>COLUMBUS  ,OH</v>
      </c>
      <c r="G1405" t="s">
        <v>76</v>
      </c>
      <c r="H1405" t="s">
        <v>804</v>
      </c>
      <c r="I1405" s="13" t="str">
        <f>_xlfn.CONCAT(wiz_6[[#This Row],[DCTY......]], ",",wiz_6[[#This Row],[DS]])</f>
        <v>FORT WORTH,TX</v>
      </c>
      <c r="J1405" t="str">
        <f>TRIM(CONCATENATE(wiz_6[[#This Row],[SHIPPER..................]],wiz_6[[#This Row],[ZIP2..]],wiz_6[[#This Row],[ZIP3..]]))</f>
        <v>PIXELLE | 4320176101</v>
      </c>
      <c r="K1405">
        <v>1</v>
      </c>
      <c r="L1405">
        <v>1.75</v>
      </c>
      <c r="M1405">
        <v>0.2</v>
      </c>
      <c r="N1405">
        <v>1061</v>
      </c>
      <c r="O1405">
        <v>1.83</v>
      </c>
      <c r="P1405">
        <v>33</v>
      </c>
      <c r="Q1405">
        <v>0.25</v>
      </c>
      <c r="R1405">
        <v>10</v>
      </c>
      <c r="S1405">
        <v>-4</v>
      </c>
      <c r="T1405">
        <v>24</v>
      </c>
      <c r="U1405">
        <v>-19</v>
      </c>
      <c r="V1405">
        <v>1</v>
      </c>
      <c r="W1405">
        <v>43055</v>
      </c>
      <c r="X1405">
        <v>43201</v>
      </c>
      <c r="Y1405">
        <v>76101</v>
      </c>
      <c r="Z1405">
        <v>1.73</v>
      </c>
      <c r="AA1405">
        <f t="shared" si="277"/>
        <v>10012</v>
      </c>
      <c r="AB1405">
        <f t="shared" si="278"/>
        <v>1</v>
      </c>
      <c r="AC1405">
        <f t="shared" si="279"/>
        <v>6159</v>
      </c>
      <c r="AD1405">
        <f t="shared" si="280"/>
        <v>0.6151618058330004</v>
      </c>
      <c r="AE1405">
        <f t="shared" si="281"/>
        <v>0</v>
      </c>
      <c r="AF1405" t="e">
        <f t="shared" ca="1" si="282"/>
        <v>#N/A</v>
      </c>
      <c r="AG1405" t="e">
        <f t="shared" ca="1" si="283"/>
        <v>#N/A</v>
      </c>
      <c r="AH1405" t="e">
        <f t="shared" ca="1" si="284"/>
        <v>#N/A</v>
      </c>
      <c r="AI1405" t="e">
        <f t="shared" ca="1" si="273"/>
        <v>#N/A</v>
      </c>
      <c r="AJ1405">
        <f t="shared" si="274"/>
        <v>9.988014382740711E-5</v>
      </c>
      <c r="AK1405">
        <f t="shared" si="275"/>
        <v>0</v>
      </c>
      <c r="AL1405" t="e">
        <f t="shared" ca="1" si="285"/>
        <v>#N/A</v>
      </c>
      <c r="AM1405" t="b">
        <f t="shared" si="276"/>
        <v>0</v>
      </c>
    </row>
    <row r="1406" spans="1:39" x14ac:dyDescent="0.3">
      <c r="A1406" t="s">
        <v>400</v>
      </c>
      <c r="B1406" t="s">
        <v>401</v>
      </c>
      <c r="C1406" t="s">
        <v>39</v>
      </c>
      <c r="D1406" t="s">
        <v>87</v>
      </c>
      <c r="E1406" t="s">
        <v>1170</v>
      </c>
      <c r="F1406" s="13" t="str">
        <f>_xlfn.CONCAT(wiz_6[[#This Row],[OCTY......]],",",wiz_6[[#This Row],[OS]])</f>
        <v>WEST JEFFE,OH</v>
      </c>
      <c r="G1406" t="s">
        <v>76</v>
      </c>
      <c r="H1406" t="s">
        <v>1431</v>
      </c>
      <c r="I1406" s="13" t="str">
        <f>_xlfn.CONCAT(wiz_6[[#This Row],[DCTY......]], ",",wiz_6[[#This Row],[DS]])</f>
        <v>DENTON    ,TX</v>
      </c>
      <c r="J1406" t="str">
        <f>TRIM(CONCATENATE(wiz_6[[#This Row],[SHIPPER..................]],wiz_6[[#This Row],[ZIP2..]],wiz_6[[#This Row],[ZIP3..]]))</f>
        <v>KELLOGG COMPANY MLXP| 4316276201</v>
      </c>
      <c r="K1406">
        <v>6</v>
      </c>
      <c r="L1406">
        <v>1.8</v>
      </c>
      <c r="M1406">
        <v>0.3</v>
      </c>
      <c r="N1406">
        <v>1012</v>
      </c>
      <c r="O1406">
        <v>1.97</v>
      </c>
      <c r="P1406">
        <v>64</v>
      </c>
      <c r="Q1406">
        <v>0.28999999999999998</v>
      </c>
      <c r="R1406">
        <v>-86</v>
      </c>
      <c r="S1406">
        <v>-73</v>
      </c>
      <c r="T1406">
        <v>-1</v>
      </c>
      <c r="U1406">
        <v>30</v>
      </c>
      <c r="V1406">
        <v>-44</v>
      </c>
      <c r="W1406">
        <v>43015</v>
      </c>
      <c r="X1406">
        <v>43162</v>
      </c>
      <c r="Y1406">
        <v>76201</v>
      </c>
      <c r="Z1406">
        <v>1.88</v>
      </c>
      <c r="AA1406">
        <f t="shared" si="277"/>
        <v>10012</v>
      </c>
      <c r="AB1406">
        <f t="shared" si="278"/>
        <v>-264</v>
      </c>
      <c r="AC1406">
        <f t="shared" si="279"/>
        <v>6159</v>
      </c>
      <c r="AD1406">
        <f t="shared" si="280"/>
        <v>0.6151618058330004</v>
      </c>
      <c r="AE1406">
        <f t="shared" si="281"/>
        <v>0</v>
      </c>
      <c r="AF1406" t="e">
        <f t="shared" ca="1" si="282"/>
        <v>#N/A</v>
      </c>
      <c r="AG1406" t="e">
        <f t="shared" ca="1" si="283"/>
        <v>#N/A</v>
      </c>
      <c r="AH1406" t="e">
        <f t="shared" ca="1" si="284"/>
        <v>#N/A</v>
      </c>
      <c r="AI1406" t="e">
        <f t="shared" ca="1" si="273"/>
        <v>#N/A</v>
      </c>
      <c r="AJ1406">
        <f t="shared" si="274"/>
        <v>5.9928086296444263E-4</v>
      </c>
      <c r="AK1406">
        <f t="shared" si="275"/>
        <v>0</v>
      </c>
      <c r="AL1406" t="e">
        <f t="shared" ca="1" si="285"/>
        <v>#N/A</v>
      </c>
      <c r="AM1406" t="b">
        <f t="shared" si="276"/>
        <v>0</v>
      </c>
    </row>
    <row r="1407" spans="1:39" x14ac:dyDescent="0.3">
      <c r="A1407" t="s">
        <v>222</v>
      </c>
      <c r="B1407" t="s">
        <v>218</v>
      </c>
      <c r="C1407" t="s">
        <v>39</v>
      </c>
      <c r="D1407" t="s">
        <v>87</v>
      </c>
      <c r="E1407" t="s">
        <v>470</v>
      </c>
      <c r="F1407" s="13" t="str">
        <f>_xlfn.CONCAT(wiz_6[[#This Row],[OCTY......]],",",wiz_6[[#This Row],[OS]])</f>
        <v>HEBRON    ,OH</v>
      </c>
      <c r="G1407" t="s">
        <v>76</v>
      </c>
      <c r="H1407" t="s">
        <v>228</v>
      </c>
      <c r="I1407" s="13" t="str">
        <f>_xlfn.CONCAT(wiz_6[[#This Row],[DCTY......]], ",",wiz_6[[#This Row],[DS]])</f>
        <v>HOUSTON   ,TX</v>
      </c>
      <c r="J1407" t="str">
        <f>TRIM(CONCATENATE(wiz_6[[#This Row],[SHIPPER..................]],wiz_6[[#This Row],[ZIP2..]],wiz_6[[#This Row],[ZIP3..]]))</f>
        <v>OWENS CORNING FIBERGL| 4302577001</v>
      </c>
      <c r="K1407">
        <v>3</v>
      </c>
      <c r="L1407">
        <v>1.75</v>
      </c>
      <c r="M1407">
        <v>0.17</v>
      </c>
      <c r="N1407">
        <v>1162</v>
      </c>
      <c r="O1407">
        <v>1.97</v>
      </c>
      <c r="P1407">
        <v>118</v>
      </c>
      <c r="Q1407">
        <v>0.35</v>
      </c>
      <c r="R1407">
        <v>43</v>
      </c>
      <c r="S1407">
        <v>-78</v>
      </c>
      <c r="T1407">
        <v>61</v>
      </c>
      <c r="U1407">
        <v>82</v>
      </c>
      <c r="V1407">
        <v>65</v>
      </c>
      <c r="W1407">
        <v>45839</v>
      </c>
      <c r="X1407">
        <v>43025</v>
      </c>
      <c r="Y1407">
        <v>77001</v>
      </c>
      <c r="Z1407">
        <v>1.7</v>
      </c>
      <c r="AA1407">
        <f t="shared" si="277"/>
        <v>10012</v>
      </c>
      <c r="AB1407">
        <f t="shared" si="278"/>
        <v>195</v>
      </c>
      <c r="AC1407">
        <f t="shared" si="279"/>
        <v>6159</v>
      </c>
      <c r="AD1407">
        <f t="shared" si="280"/>
        <v>0.6151618058330004</v>
      </c>
      <c r="AE1407">
        <f t="shared" si="281"/>
        <v>0</v>
      </c>
      <c r="AF1407" t="e">
        <f t="shared" ca="1" si="282"/>
        <v>#N/A</v>
      </c>
      <c r="AG1407" t="e">
        <f t="shared" ca="1" si="283"/>
        <v>#N/A</v>
      </c>
      <c r="AH1407" t="e">
        <f t="shared" ca="1" si="284"/>
        <v>#N/A</v>
      </c>
      <c r="AI1407" t="e">
        <f t="shared" ca="1" si="273"/>
        <v>#N/A</v>
      </c>
      <c r="AJ1407">
        <f t="shared" si="274"/>
        <v>2.9964043148222132E-4</v>
      </c>
      <c r="AK1407">
        <f t="shared" si="275"/>
        <v>0</v>
      </c>
      <c r="AL1407" t="e">
        <f t="shared" ca="1" si="285"/>
        <v>#N/A</v>
      </c>
      <c r="AM1407" t="b">
        <f t="shared" si="276"/>
        <v>0</v>
      </c>
    </row>
    <row r="1408" spans="1:39" x14ac:dyDescent="0.3">
      <c r="A1408" t="s">
        <v>222</v>
      </c>
      <c r="B1408" t="s">
        <v>218</v>
      </c>
      <c r="C1408" t="s">
        <v>39</v>
      </c>
      <c r="D1408" t="s">
        <v>87</v>
      </c>
      <c r="E1408" t="s">
        <v>173</v>
      </c>
      <c r="F1408" s="13" t="str">
        <f>_xlfn.CONCAT(wiz_6[[#This Row],[OCTY......]],",",wiz_6[[#This Row],[OS]])</f>
        <v>NEWARK    ,OH</v>
      </c>
      <c r="G1408" t="s">
        <v>76</v>
      </c>
      <c r="H1408" t="s">
        <v>228</v>
      </c>
      <c r="I1408" s="13" t="str">
        <f>_xlfn.CONCAT(wiz_6[[#This Row],[DCTY......]], ",",wiz_6[[#This Row],[DS]])</f>
        <v>HOUSTON   ,TX</v>
      </c>
      <c r="J1408" t="str">
        <f>TRIM(CONCATENATE(wiz_6[[#This Row],[SHIPPER..................]],wiz_6[[#This Row],[ZIP2..]],wiz_6[[#This Row],[ZIP3..]]))</f>
        <v>OWENS CORNING FIBERGL| 4305577001</v>
      </c>
      <c r="K1408">
        <v>1</v>
      </c>
      <c r="L1408">
        <v>1.75</v>
      </c>
      <c r="M1408">
        <v>0.17</v>
      </c>
      <c r="N1408">
        <v>1168</v>
      </c>
      <c r="O1408">
        <v>3.13</v>
      </c>
      <c r="P1408">
        <v>119</v>
      </c>
      <c r="Q1408">
        <v>0.35</v>
      </c>
      <c r="R1408">
        <v>47</v>
      </c>
      <c r="S1408">
        <v>-73</v>
      </c>
      <c r="T1408">
        <v>-214</v>
      </c>
      <c r="U1408">
        <v>83</v>
      </c>
      <c r="V1408">
        <v>-204</v>
      </c>
      <c r="W1408">
        <v>44101</v>
      </c>
      <c r="X1408">
        <v>43055</v>
      </c>
      <c r="Y1408">
        <v>77001</v>
      </c>
      <c r="Z1408">
        <v>1.7</v>
      </c>
      <c r="AA1408">
        <f t="shared" si="277"/>
        <v>10012</v>
      </c>
      <c r="AB1408">
        <f t="shared" si="278"/>
        <v>-204</v>
      </c>
      <c r="AC1408">
        <f t="shared" si="279"/>
        <v>6159</v>
      </c>
      <c r="AD1408">
        <f t="shared" si="280"/>
        <v>0.6151618058330004</v>
      </c>
      <c r="AE1408">
        <f t="shared" si="281"/>
        <v>0</v>
      </c>
      <c r="AF1408" t="e">
        <f t="shared" ca="1" si="282"/>
        <v>#N/A</v>
      </c>
      <c r="AG1408" t="e">
        <f t="shared" ca="1" si="283"/>
        <v>#N/A</v>
      </c>
      <c r="AH1408" t="e">
        <f t="shared" ca="1" si="284"/>
        <v>#N/A</v>
      </c>
      <c r="AI1408" t="e">
        <f t="shared" ca="1" si="273"/>
        <v>#N/A</v>
      </c>
      <c r="AJ1408">
        <f t="shared" si="274"/>
        <v>9.988014382740711E-5</v>
      </c>
      <c r="AK1408">
        <f t="shared" si="275"/>
        <v>0</v>
      </c>
      <c r="AL1408" t="e">
        <f t="shared" ca="1" si="285"/>
        <v>#N/A</v>
      </c>
      <c r="AM1408" t="b">
        <f t="shared" si="276"/>
        <v>0</v>
      </c>
    </row>
    <row r="1409" spans="1:39" x14ac:dyDescent="0.3">
      <c r="A1409" t="s">
        <v>217</v>
      </c>
      <c r="B1409" t="s">
        <v>218</v>
      </c>
      <c r="C1409" t="s">
        <v>39</v>
      </c>
      <c r="D1409" t="s">
        <v>87</v>
      </c>
      <c r="E1409" t="s">
        <v>470</v>
      </c>
      <c r="F1409" s="13" t="str">
        <f>_xlfn.CONCAT(wiz_6[[#This Row],[OCTY......]],",",wiz_6[[#This Row],[OS]])</f>
        <v>HEBRON    ,OH</v>
      </c>
      <c r="G1409" t="s">
        <v>76</v>
      </c>
      <c r="H1409" t="s">
        <v>228</v>
      </c>
      <c r="I1409" s="13" t="str">
        <f>_xlfn.CONCAT(wiz_6[[#This Row],[DCTY......]], ",",wiz_6[[#This Row],[DS]])</f>
        <v>HOUSTON   ,TX</v>
      </c>
      <c r="J1409" t="str">
        <f>TRIM(CONCATENATE(wiz_6[[#This Row],[SHIPPER..................]],wiz_6[[#This Row],[ZIP2..]],wiz_6[[#This Row],[ZIP3..]]))</f>
        <v>OWENS CORNING SALES | 4302577001</v>
      </c>
      <c r="K1409">
        <v>2</v>
      </c>
      <c r="L1409">
        <v>1.75</v>
      </c>
      <c r="M1409">
        <v>0.18</v>
      </c>
      <c r="N1409">
        <v>1162</v>
      </c>
      <c r="O1409">
        <v>2.2599999999999998</v>
      </c>
      <c r="P1409">
        <v>35</v>
      </c>
      <c r="Q1409">
        <v>0.25</v>
      </c>
      <c r="R1409">
        <v>17</v>
      </c>
      <c r="S1409">
        <v>-91</v>
      </c>
      <c r="T1409">
        <v>-8</v>
      </c>
      <c r="U1409">
        <v>107</v>
      </c>
      <c r="V1409">
        <v>8</v>
      </c>
      <c r="W1409">
        <v>43125</v>
      </c>
      <c r="X1409">
        <v>43025</v>
      </c>
      <c r="Y1409">
        <v>77001</v>
      </c>
      <c r="Z1409">
        <v>1.71</v>
      </c>
      <c r="AA1409">
        <f t="shared" si="277"/>
        <v>10012</v>
      </c>
      <c r="AB1409">
        <f t="shared" si="278"/>
        <v>16</v>
      </c>
      <c r="AC1409">
        <f t="shared" si="279"/>
        <v>6159</v>
      </c>
      <c r="AD1409">
        <f t="shared" si="280"/>
        <v>0.6151618058330004</v>
      </c>
      <c r="AE1409">
        <f t="shared" si="281"/>
        <v>0</v>
      </c>
      <c r="AF1409" t="e">
        <f t="shared" ca="1" si="282"/>
        <v>#N/A</v>
      </c>
      <c r="AG1409" t="e">
        <f t="shared" ca="1" si="283"/>
        <v>#N/A</v>
      </c>
      <c r="AH1409" t="e">
        <f t="shared" ca="1" si="284"/>
        <v>#N/A</v>
      </c>
      <c r="AI1409" t="e">
        <f t="shared" ca="1" si="273"/>
        <v>#N/A</v>
      </c>
      <c r="AJ1409">
        <f t="shared" si="274"/>
        <v>1.9976028765481422E-4</v>
      </c>
      <c r="AK1409">
        <f t="shared" si="275"/>
        <v>0</v>
      </c>
      <c r="AL1409" t="e">
        <f t="shared" ca="1" si="285"/>
        <v>#N/A</v>
      </c>
      <c r="AM1409" t="b">
        <f t="shared" si="276"/>
        <v>0</v>
      </c>
    </row>
    <row r="1410" spans="1:39" x14ac:dyDescent="0.3">
      <c r="A1410" t="s">
        <v>37</v>
      </c>
      <c r="B1410" t="s">
        <v>38</v>
      </c>
      <c r="C1410" t="s">
        <v>39</v>
      </c>
      <c r="D1410" t="s">
        <v>87</v>
      </c>
      <c r="E1410" t="s">
        <v>393</v>
      </c>
      <c r="F1410" s="13" t="str">
        <f>_xlfn.CONCAT(wiz_6[[#This Row],[OCTY......]],",",wiz_6[[#This Row],[OS]])</f>
        <v>COLUMBUS  ,OH</v>
      </c>
      <c r="G1410" t="s">
        <v>396</v>
      </c>
      <c r="H1410" t="s">
        <v>922</v>
      </c>
      <c r="I1410" s="13" t="str">
        <f>_xlfn.CONCAT(wiz_6[[#This Row],[DCTY......]], ",",wiz_6[[#This Row],[DS]])</f>
        <v>SALEM     ,VA</v>
      </c>
      <c r="J1410" t="str">
        <f>TRIM(CONCATENATE(wiz_6[[#This Row],[SHIPPER..................]],wiz_6[[#This Row],[ZIP2..]],wiz_6[[#This Row],[ZIP3..]]))</f>
        <v>b: C H ROBINSON | 4320124153</v>
      </c>
      <c r="K1410">
        <v>1</v>
      </c>
      <c r="L1410">
        <v>1.85</v>
      </c>
      <c r="M1410">
        <v>0.27</v>
      </c>
      <c r="N1410">
        <v>330</v>
      </c>
      <c r="O1410">
        <v>0.84</v>
      </c>
      <c r="P1410">
        <v>107</v>
      </c>
      <c r="Q1410">
        <v>0.35</v>
      </c>
      <c r="R1410">
        <v>21</v>
      </c>
      <c r="S1410">
        <v>-92</v>
      </c>
      <c r="T1410">
        <v>-2</v>
      </c>
      <c r="U1410">
        <v>207</v>
      </c>
      <c r="V1410">
        <v>113</v>
      </c>
      <c r="W1410">
        <v>45889</v>
      </c>
      <c r="X1410">
        <v>43201</v>
      </c>
      <c r="Y1410">
        <v>24153</v>
      </c>
      <c r="Z1410">
        <v>1.9</v>
      </c>
      <c r="AA1410">
        <f t="shared" si="277"/>
        <v>10012</v>
      </c>
      <c r="AB1410">
        <f t="shared" si="278"/>
        <v>113</v>
      </c>
      <c r="AC1410">
        <f t="shared" si="279"/>
        <v>6159</v>
      </c>
      <c r="AD1410">
        <f t="shared" si="280"/>
        <v>0.6151618058330004</v>
      </c>
      <c r="AE1410">
        <f t="shared" si="281"/>
        <v>0</v>
      </c>
      <c r="AF1410" t="e">
        <f t="shared" ca="1" si="282"/>
        <v>#N/A</v>
      </c>
      <c r="AG1410" t="e">
        <f t="shared" ca="1" si="283"/>
        <v>#N/A</v>
      </c>
      <c r="AH1410" t="e">
        <f t="shared" ca="1" si="284"/>
        <v>#N/A</v>
      </c>
      <c r="AI1410" t="e">
        <f t="shared" ref="AI1410:AI1473" ca="1" si="286">REPLACE(AF1410,2,1,"K")</f>
        <v>#N/A</v>
      </c>
      <c r="AJ1410">
        <f t="shared" ref="AJ1410:AJ1473" si="287">K1410/AA1410</f>
        <v>9.988014382740711E-5</v>
      </c>
      <c r="AK1410">
        <f t="shared" ref="AK1410:AK1473" si="288">_xlfn.MINIFS($X$3:$X$2378,$C$3:$C$2378,A1410,$AL$3:$AL$2378,"&gt;0.05")</f>
        <v>0</v>
      </c>
      <c r="AL1410" t="e">
        <f t="shared" ca="1" si="285"/>
        <v>#N/A</v>
      </c>
      <c r="AM1410" t="b">
        <f t="shared" ref="AM1410:AM1473" si="289">IF(AK1410=V1410,J1410,FALSE)</f>
        <v>0</v>
      </c>
    </row>
    <row r="1411" spans="1:39" x14ac:dyDescent="0.3">
      <c r="A1411" t="s">
        <v>37</v>
      </c>
      <c r="B1411" t="s">
        <v>38</v>
      </c>
      <c r="C1411" t="s">
        <v>39</v>
      </c>
      <c r="D1411" t="s">
        <v>87</v>
      </c>
      <c r="E1411" t="s">
        <v>1266</v>
      </c>
      <c r="F1411" s="13" t="str">
        <f>_xlfn.CONCAT(wiz_6[[#This Row],[OCTY......]],",",wiz_6[[#This Row],[OS]])</f>
        <v>TRENTON   ,OH</v>
      </c>
      <c r="G1411" t="s">
        <v>40</v>
      </c>
      <c r="H1411" t="s">
        <v>1432</v>
      </c>
      <c r="I1411" s="13" t="str">
        <f>_xlfn.CONCAT(wiz_6[[#This Row],[DCTY......]], ",",wiz_6[[#This Row],[DS]])</f>
        <v>TANNER    ,AL</v>
      </c>
      <c r="J1411" t="str">
        <f>TRIM(CONCATENATE(wiz_6[[#This Row],[SHIPPER..................]],wiz_6[[#This Row],[ZIP2..]],wiz_6[[#This Row],[ZIP3..]]))</f>
        <v>b: C H ROBINSON | 4506735671</v>
      </c>
      <c r="K1411">
        <v>1</v>
      </c>
      <c r="L1411">
        <v>1.38</v>
      </c>
      <c r="M1411">
        <v>0.28000000000000003</v>
      </c>
      <c r="N1411">
        <v>413</v>
      </c>
      <c r="O1411">
        <v>1.92</v>
      </c>
      <c r="P1411">
        <v>146</v>
      </c>
      <c r="Q1411">
        <v>0.35</v>
      </c>
      <c r="R1411">
        <v>-29</v>
      </c>
      <c r="S1411">
        <v>-37</v>
      </c>
      <c r="T1411">
        <v>-245</v>
      </c>
      <c r="U1411">
        <v>-500</v>
      </c>
      <c r="V1411">
        <v>-782</v>
      </c>
      <c r="W1411">
        <v>44862</v>
      </c>
      <c r="X1411">
        <v>45067</v>
      </c>
      <c r="Y1411">
        <v>35671</v>
      </c>
      <c r="Z1411">
        <v>1.44</v>
      </c>
      <c r="AA1411">
        <f t="shared" ref="AA1411:AA1474" si="290">SUMIFS(K$3:K$2378,$C$3:$C$2378,$C1411)</f>
        <v>10012</v>
      </c>
      <c r="AB1411">
        <f t="shared" ref="AB1411:AB1474" si="291">V1411*K1411</f>
        <v>-782</v>
      </c>
      <c r="AC1411">
        <f t="shared" ref="AC1411:AC1474" si="292">SUMIFS(AB$3:AB$2378,$C$3:$C$2378,$C1411)</f>
        <v>6159</v>
      </c>
      <c r="AD1411">
        <f t="shared" ref="AD1411:AD1474" si="293">AC1411/AA1411</f>
        <v>0.6151618058330004</v>
      </c>
      <c r="AE1411">
        <f t="shared" ref="AE1411:AE1474" si="294">_xlfn.MINIFS($X$3:$X$2378,$C$3:$C$2378,A1411)</f>
        <v>0</v>
      </c>
      <c r="AF1411" t="e">
        <f t="shared" ref="AF1411:AF1474" ca="1" si="295">CELL("address",INDEX($X$3:$X$2378,MATCH(_xlfn.MINIFS($X$3:$X$2378,$C$3:$C$2378,A1411),$X$3:$X$2378,0)))</f>
        <v>#N/A</v>
      </c>
      <c r="AG1411" t="e">
        <f t="shared" ref="AG1411:AG1474" ca="1" si="296">REPLACE(AF1411,2,1,"J")</f>
        <v>#N/A</v>
      </c>
      <c r="AH1411" t="e">
        <f t="shared" ref="AH1411:AH1474" ca="1" si="297">INDIRECT(AG1411)</f>
        <v>#N/A</v>
      </c>
      <c r="AI1411" t="e">
        <f t="shared" ca="1" si="286"/>
        <v>#N/A</v>
      </c>
      <c r="AJ1411">
        <f t="shared" si="287"/>
        <v>9.988014382740711E-5</v>
      </c>
      <c r="AK1411">
        <f t="shared" si="288"/>
        <v>0</v>
      </c>
      <c r="AL1411" t="e">
        <f t="shared" ref="AL1411:AL1474" ca="1" si="298">OFFSET(J$2,MATCH(AK1411,$X$3:$X$2378,0),)</f>
        <v>#N/A</v>
      </c>
      <c r="AM1411" t="b">
        <f t="shared" si="289"/>
        <v>0</v>
      </c>
    </row>
    <row r="1412" spans="1:39" x14ac:dyDescent="0.3">
      <c r="A1412" t="s">
        <v>37</v>
      </c>
      <c r="B1412" t="s">
        <v>38</v>
      </c>
      <c r="C1412" t="s">
        <v>39</v>
      </c>
      <c r="D1412" t="s">
        <v>87</v>
      </c>
      <c r="E1412" t="s">
        <v>415</v>
      </c>
      <c r="F1412" s="13" t="str">
        <f>_xlfn.CONCAT(wiz_6[[#This Row],[OCTY......]],",",wiz_6[[#This Row],[OS]])</f>
        <v>MONROE    ,OH</v>
      </c>
      <c r="G1412" t="s">
        <v>50</v>
      </c>
      <c r="H1412" t="s">
        <v>399</v>
      </c>
      <c r="I1412" s="13" t="str">
        <f>_xlfn.CONCAT(wiz_6[[#This Row],[DCTY......]], ",",wiz_6[[#This Row],[DS]])</f>
        <v>MCDONOUGH ,GA</v>
      </c>
      <c r="J1412" t="str">
        <f>TRIM(CONCATENATE(wiz_6[[#This Row],[SHIPPER..................]],wiz_6[[#This Row],[ZIP2..]],wiz_6[[#This Row],[ZIP3..]]))</f>
        <v>b: C H ROBINSON | 4505030253</v>
      </c>
      <c r="K1412">
        <v>1</v>
      </c>
      <c r="L1412">
        <v>1.45</v>
      </c>
      <c r="M1412">
        <v>0.27</v>
      </c>
      <c r="N1412">
        <v>524</v>
      </c>
      <c r="O1412">
        <v>1.05</v>
      </c>
      <c r="P1412">
        <v>44</v>
      </c>
      <c r="Q1412">
        <v>0.25</v>
      </c>
      <c r="R1412">
        <v>-31</v>
      </c>
      <c r="S1412">
        <v>45</v>
      </c>
      <c r="T1412">
        <v>-1</v>
      </c>
      <c r="U1412">
        <v>-202</v>
      </c>
      <c r="V1412">
        <v>-158</v>
      </c>
      <c r="W1412">
        <v>41048</v>
      </c>
      <c r="X1412">
        <v>45050</v>
      </c>
      <c r="Y1412">
        <v>30253</v>
      </c>
      <c r="Z1412">
        <v>1.5</v>
      </c>
      <c r="AA1412">
        <f t="shared" si="290"/>
        <v>10012</v>
      </c>
      <c r="AB1412">
        <f t="shared" si="291"/>
        <v>-158</v>
      </c>
      <c r="AC1412">
        <f t="shared" si="292"/>
        <v>6159</v>
      </c>
      <c r="AD1412">
        <f t="shared" si="293"/>
        <v>0.6151618058330004</v>
      </c>
      <c r="AE1412">
        <f t="shared" si="294"/>
        <v>0</v>
      </c>
      <c r="AF1412" t="e">
        <f t="shared" ca="1" si="295"/>
        <v>#N/A</v>
      </c>
      <c r="AG1412" t="e">
        <f t="shared" ca="1" si="296"/>
        <v>#N/A</v>
      </c>
      <c r="AH1412" t="e">
        <f t="shared" ca="1" si="297"/>
        <v>#N/A</v>
      </c>
      <c r="AI1412" t="e">
        <f t="shared" ca="1" si="286"/>
        <v>#N/A</v>
      </c>
      <c r="AJ1412">
        <f t="shared" si="287"/>
        <v>9.988014382740711E-5</v>
      </c>
      <c r="AK1412">
        <f t="shared" si="288"/>
        <v>0</v>
      </c>
      <c r="AL1412" t="e">
        <f t="shared" ca="1" si="298"/>
        <v>#N/A</v>
      </c>
      <c r="AM1412" t="b">
        <f t="shared" si="289"/>
        <v>0</v>
      </c>
    </row>
    <row r="1413" spans="1:39" x14ac:dyDescent="0.3">
      <c r="A1413" t="s">
        <v>37</v>
      </c>
      <c r="B1413" t="s">
        <v>38</v>
      </c>
      <c r="C1413" t="s">
        <v>39</v>
      </c>
      <c r="D1413" t="s">
        <v>87</v>
      </c>
      <c r="E1413" t="s">
        <v>415</v>
      </c>
      <c r="F1413" s="13" t="str">
        <f>_xlfn.CONCAT(wiz_6[[#This Row],[OCTY......]],",",wiz_6[[#This Row],[OS]])</f>
        <v>MONROE    ,OH</v>
      </c>
      <c r="G1413" t="s">
        <v>50</v>
      </c>
      <c r="H1413" t="s">
        <v>437</v>
      </c>
      <c r="I1413" s="13" t="str">
        <f>_xlfn.CONCAT(wiz_6[[#This Row],[DCTY......]], ",",wiz_6[[#This Row],[DS]])</f>
        <v>STONE MOUN,GA</v>
      </c>
      <c r="J1413" t="str">
        <f>TRIM(CONCATENATE(wiz_6[[#This Row],[SHIPPER..................]],wiz_6[[#This Row],[ZIP2..]],wiz_6[[#This Row],[ZIP3..]]))</f>
        <v>b: C H ROBINSON | 4505030083</v>
      </c>
      <c r="K1413">
        <v>1</v>
      </c>
      <c r="L1413">
        <v>1.21</v>
      </c>
      <c r="M1413">
        <v>0.28999999999999998</v>
      </c>
      <c r="N1413">
        <v>503</v>
      </c>
      <c r="O1413">
        <v>0.88</v>
      </c>
      <c r="P1413">
        <v>72</v>
      </c>
      <c r="Q1413">
        <v>0.3</v>
      </c>
      <c r="R1413">
        <v>-40</v>
      </c>
      <c r="S1413">
        <v>45</v>
      </c>
      <c r="T1413">
        <v>39</v>
      </c>
      <c r="U1413">
        <v>-320</v>
      </c>
      <c r="V1413">
        <v>-236</v>
      </c>
      <c r="W1413">
        <v>43162</v>
      </c>
      <c r="X1413">
        <v>45050</v>
      </c>
      <c r="Y1413">
        <v>30083</v>
      </c>
      <c r="Z1413">
        <v>1.28</v>
      </c>
      <c r="AA1413">
        <f t="shared" si="290"/>
        <v>10012</v>
      </c>
      <c r="AB1413">
        <f t="shared" si="291"/>
        <v>-236</v>
      </c>
      <c r="AC1413">
        <f t="shared" si="292"/>
        <v>6159</v>
      </c>
      <c r="AD1413">
        <f t="shared" si="293"/>
        <v>0.6151618058330004</v>
      </c>
      <c r="AE1413">
        <f t="shared" si="294"/>
        <v>0</v>
      </c>
      <c r="AF1413" t="e">
        <f t="shared" ca="1" si="295"/>
        <v>#N/A</v>
      </c>
      <c r="AG1413" t="e">
        <f t="shared" ca="1" si="296"/>
        <v>#N/A</v>
      </c>
      <c r="AH1413" t="e">
        <f t="shared" ca="1" si="297"/>
        <v>#N/A</v>
      </c>
      <c r="AI1413" t="e">
        <f t="shared" ca="1" si="286"/>
        <v>#N/A</v>
      </c>
      <c r="AJ1413">
        <f t="shared" si="287"/>
        <v>9.988014382740711E-5</v>
      </c>
      <c r="AK1413">
        <f t="shared" si="288"/>
        <v>0</v>
      </c>
      <c r="AL1413" t="e">
        <f t="shared" ca="1" si="298"/>
        <v>#N/A</v>
      </c>
      <c r="AM1413" t="b">
        <f t="shared" si="289"/>
        <v>0</v>
      </c>
    </row>
    <row r="1414" spans="1:39" x14ac:dyDescent="0.3">
      <c r="A1414" t="s">
        <v>37</v>
      </c>
      <c r="B1414" t="s">
        <v>38</v>
      </c>
      <c r="C1414" t="s">
        <v>39</v>
      </c>
      <c r="D1414" t="s">
        <v>87</v>
      </c>
      <c r="E1414" t="s">
        <v>1266</v>
      </c>
      <c r="F1414" s="13" t="str">
        <f>_xlfn.CONCAT(wiz_6[[#This Row],[OCTY......]],",",wiz_6[[#This Row],[OS]])</f>
        <v>TRENTON   ,OH</v>
      </c>
      <c r="G1414" t="s">
        <v>50</v>
      </c>
      <c r="H1414" t="s">
        <v>828</v>
      </c>
      <c r="I1414" s="13" t="str">
        <f>_xlfn.CONCAT(wiz_6[[#This Row],[DCTY......]], ",",wiz_6[[#This Row],[DS]])</f>
        <v>SMYRNA    ,GA</v>
      </c>
      <c r="J1414" t="str">
        <f>TRIM(CONCATENATE(wiz_6[[#This Row],[SHIPPER..................]],wiz_6[[#This Row],[ZIP2..]],wiz_6[[#This Row],[ZIP3..]]))</f>
        <v>b: C H ROBINSON | 4506730080</v>
      </c>
      <c r="K1414">
        <v>1</v>
      </c>
      <c r="L1414">
        <v>1.46</v>
      </c>
      <c r="M1414">
        <v>0.27</v>
      </c>
      <c r="N1414">
        <v>490</v>
      </c>
      <c r="O1414">
        <v>1.99</v>
      </c>
      <c r="P1414">
        <v>8</v>
      </c>
      <c r="Q1414">
        <v>0.25</v>
      </c>
      <c r="R1414">
        <v>-30</v>
      </c>
      <c r="S1414">
        <v>-37</v>
      </c>
      <c r="T1414">
        <v>-243</v>
      </c>
      <c r="U1414">
        <v>-308</v>
      </c>
      <c r="V1414">
        <v>-588</v>
      </c>
      <c r="W1414">
        <v>45050</v>
      </c>
      <c r="X1414">
        <v>45067</v>
      </c>
      <c r="Y1414">
        <v>30080</v>
      </c>
      <c r="Z1414">
        <v>1.51</v>
      </c>
      <c r="AA1414">
        <f t="shared" si="290"/>
        <v>10012</v>
      </c>
      <c r="AB1414">
        <f t="shared" si="291"/>
        <v>-588</v>
      </c>
      <c r="AC1414">
        <f t="shared" si="292"/>
        <v>6159</v>
      </c>
      <c r="AD1414">
        <f t="shared" si="293"/>
        <v>0.6151618058330004</v>
      </c>
      <c r="AE1414">
        <f t="shared" si="294"/>
        <v>0</v>
      </c>
      <c r="AF1414" t="e">
        <f t="shared" ca="1" si="295"/>
        <v>#N/A</v>
      </c>
      <c r="AG1414" t="e">
        <f t="shared" ca="1" si="296"/>
        <v>#N/A</v>
      </c>
      <c r="AH1414" t="e">
        <f t="shared" ca="1" si="297"/>
        <v>#N/A</v>
      </c>
      <c r="AI1414" t="e">
        <f t="shared" ca="1" si="286"/>
        <v>#N/A</v>
      </c>
      <c r="AJ1414">
        <f t="shared" si="287"/>
        <v>9.988014382740711E-5</v>
      </c>
      <c r="AK1414">
        <f t="shared" si="288"/>
        <v>0</v>
      </c>
      <c r="AL1414" t="e">
        <f t="shared" ca="1" si="298"/>
        <v>#N/A</v>
      </c>
      <c r="AM1414" t="b">
        <f t="shared" si="289"/>
        <v>0</v>
      </c>
    </row>
    <row r="1415" spans="1:39" x14ac:dyDescent="0.3">
      <c r="A1415" t="s">
        <v>344</v>
      </c>
      <c r="B1415" t="s">
        <v>345</v>
      </c>
      <c r="C1415" t="s">
        <v>39</v>
      </c>
      <c r="D1415" t="s">
        <v>87</v>
      </c>
      <c r="E1415" t="s">
        <v>1433</v>
      </c>
      <c r="F1415" s="13" t="str">
        <f>_xlfn.CONCAT(wiz_6[[#This Row],[OCTY......]],",",wiz_6[[#This Row],[OS]])</f>
        <v>TIPP CITY ,OH</v>
      </c>
      <c r="G1415" t="s">
        <v>50</v>
      </c>
      <c r="H1415" t="s">
        <v>492</v>
      </c>
      <c r="I1415" s="13" t="str">
        <f>_xlfn.CONCAT(wiz_6[[#This Row],[DCTY......]], ",",wiz_6[[#This Row],[DS]])</f>
        <v>AUSTELL   ,GA</v>
      </c>
      <c r="J1415" t="str">
        <f>TRIM(CONCATENATE(wiz_6[[#This Row],[SHIPPER..................]],wiz_6[[#This Row],[ZIP2..]],wiz_6[[#This Row],[ZIP3..]]))</f>
        <v>b: SCHNEIDER LOGISTIC| 4537130106</v>
      </c>
      <c r="K1415">
        <v>5</v>
      </c>
      <c r="L1415">
        <v>1.24</v>
      </c>
      <c r="M1415">
        <v>0.27</v>
      </c>
      <c r="N1415">
        <v>522</v>
      </c>
      <c r="O1415">
        <v>1.2</v>
      </c>
      <c r="P1415">
        <v>83</v>
      </c>
      <c r="Q1415">
        <v>0.3</v>
      </c>
      <c r="R1415">
        <v>-30</v>
      </c>
      <c r="S1415">
        <v>-90</v>
      </c>
      <c r="T1415">
        <v>-37</v>
      </c>
      <c r="U1415">
        <v>-331</v>
      </c>
      <c r="V1415">
        <v>-458</v>
      </c>
      <c r="W1415">
        <v>45050</v>
      </c>
      <c r="X1415">
        <v>45371</v>
      </c>
      <c r="Y1415">
        <v>30106</v>
      </c>
      <c r="Z1415">
        <v>1.29</v>
      </c>
      <c r="AA1415">
        <f t="shared" si="290"/>
        <v>10012</v>
      </c>
      <c r="AB1415">
        <f t="shared" si="291"/>
        <v>-2290</v>
      </c>
      <c r="AC1415">
        <f t="shared" si="292"/>
        <v>6159</v>
      </c>
      <c r="AD1415">
        <f t="shared" si="293"/>
        <v>0.6151618058330004</v>
      </c>
      <c r="AE1415">
        <f t="shared" si="294"/>
        <v>0</v>
      </c>
      <c r="AF1415" t="e">
        <f t="shared" ca="1" si="295"/>
        <v>#N/A</v>
      </c>
      <c r="AG1415" t="e">
        <f t="shared" ca="1" si="296"/>
        <v>#N/A</v>
      </c>
      <c r="AH1415" t="e">
        <f t="shared" ca="1" si="297"/>
        <v>#N/A</v>
      </c>
      <c r="AI1415" t="e">
        <f t="shared" ca="1" si="286"/>
        <v>#N/A</v>
      </c>
      <c r="AJ1415">
        <f t="shared" si="287"/>
        <v>4.9940071913703551E-4</v>
      </c>
      <c r="AK1415">
        <f t="shared" si="288"/>
        <v>0</v>
      </c>
      <c r="AL1415" t="e">
        <f t="shared" ca="1" si="298"/>
        <v>#N/A</v>
      </c>
      <c r="AM1415" t="b">
        <f t="shared" si="289"/>
        <v>0</v>
      </c>
    </row>
    <row r="1416" spans="1:39" x14ac:dyDescent="0.3">
      <c r="A1416" t="s">
        <v>127</v>
      </c>
      <c r="B1416" t="s">
        <v>128</v>
      </c>
      <c r="C1416" t="s">
        <v>39</v>
      </c>
      <c r="D1416" t="s">
        <v>87</v>
      </c>
      <c r="E1416" t="s">
        <v>575</v>
      </c>
      <c r="F1416" s="13" t="str">
        <f>_xlfn.CONCAT(wiz_6[[#This Row],[OCTY......]],",",wiz_6[[#This Row],[OS]])</f>
        <v>LEBANON   ,OH</v>
      </c>
      <c r="G1416" t="s">
        <v>50</v>
      </c>
      <c r="H1416" t="s">
        <v>1434</v>
      </c>
      <c r="I1416" s="13" t="str">
        <f>_xlfn.CONCAT(wiz_6[[#This Row],[DCTY......]], ",",wiz_6[[#This Row],[DS]])</f>
        <v>WHITESBURG,GA</v>
      </c>
      <c r="J1416" t="str">
        <f>TRIM(CONCATENATE(wiz_6[[#This Row],[SHIPPER..................]],wiz_6[[#This Row],[ZIP2..]],wiz_6[[#This Row],[ZIP3..]]))</f>
        <v>b: SCOTT LOGISTICS CO| 4503630185</v>
      </c>
      <c r="K1416">
        <v>1</v>
      </c>
      <c r="L1416">
        <v>1.29</v>
      </c>
      <c r="M1416">
        <v>0.27</v>
      </c>
      <c r="N1416">
        <v>513</v>
      </c>
      <c r="O1416">
        <v>1.83</v>
      </c>
      <c r="P1416">
        <v>31</v>
      </c>
      <c r="Q1416">
        <v>0.25</v>
      </c>
      <c r="R1416">
        <v>-31</v>
      </c>
      <c r="S1416">
        <v>-56</v>
      </c>
      <c r="T1416">
        <v>-186</v>
      </c>
      <c r="U1416">
        <v>-364</v>
      </c>
      <c r="V1416">
        <v>-606</v>
      </c>
      <c r="W1416">
        <v>45201</v>
      </c>
      <c r="X1416">
        <v>45036</v>
      </c>
      <c r="Y1416">
        <v>30185</v>
      </c>
      <c r="Z1416">
        <v>1.34</v>
      </c>
      <c r="AA1416">
        <f t="shared" si="290"/>
        <v>10012</v>
      </c>
      <c r="AB1416">
        <f t="shared" si="291"/>
        <v>-606</v>
      </c>
      <c r="AC1416">
        <f t="shared" si="292"/>
        <v>6159</v>
      </c>
      <c r="AD1416">
        <f t="shared" si="293"/>
        <v>0.6151618058330004</v>
      </c>
      <c r="AE1416">
        <f t="shared" si="294"/>
        <v>0</v>
      </c>
      <c r="AF1416" t="e">
        <f t="shared" ca="1" si="295"/>
        <v>#N/A</v>
      </c>
      <c r="AG1416" t="e">
        <f t="shared" ca="1" si="296"/>
        <v>#N/A</v>
      </c>
      <c r="AH1416" t="e">
        <f t="shared" ca="1" si="297"/>
        <v>#N/A</v>
      </c>
      <c r="AI1416" t="e">
        <f t="shared" ca="1" si="286"/>
        <v>#N/A</v>
      </c>
      <c r="AJ1416">
        <f t="shared" si="287"/>
        <v>9.988014382740711E-5</v>
      </c>
      <c r="AK1416">
        <f t="shared" si="288"/>
        <v>0</v>
      </c>
      <c r="AL1416" t="e">
        <f t="shared" ca="1" si="298"/>
        <v>#N/A</v>
      </c>
      <c r="AM1416" t="b">
        <f t="shared" si="289"/>
        <v>0</v>
      </c>
    </row>
    <row r="1417" spans="1:39" x14ac:dyDescent="0.3">
      <c r="A1417" t="s">
        <v>346</v>
      </c>
      <c r="B1417" t="s">
        <v>347</v>
      </c>
      <c r="C1417" t="s">
        <v>39</v>
      </c>
      <c r="D1417" t="s">
        <v>87</v>
      </c>
      <c r="E1417" t="s">
        <v>1435</v>
      </c>
      <c r="F1417" s="13" t="str">
        <f>_xlfn.CONCAT(wiz_6[[#This Row],[OCTY......]],",",wiz_6[[#This Row],[OS]])</f>
        <v>VANDALIA  ,OH</v>
      </c>
      <c r="G1417" t="s">
        <v>50</v>
      </c>
      <c r="H1417" t="s">
        <v>215</v>
      </c>
      <c r="I1417" s="13" t="str">
        <f>_xlfn.CONCAT(wiz_6[[#This Row],[DCTY......]], ",",wiz_6[[#This Row],[DS]])</f>
        <v>GAINESVILL,GA</v>
      </c>
      <c r="J1417" t="str">
        <f>TRIM(CONCATENATE(wiz_6[[#This Row],[SHIPPER..................]],wiz_6[[#This Row],[ZIP2..]],wiz_6[[#This Row],[ZIP3..]]))</f>
        <v>b: COYOTE LOGISTICS | 4537730501</v>
      </c>
      <c r="K1417">
        <v>1</v>
      </c>
      <c r="L1417">
        <v>1.35</v>
      </c>
      <c r="M1417">
        <v>0.19</v>
      </c>
      <c r="N1417">
        <v>519</v>
      </c>
      <c r="O1417">
        <v>1.05</v>
      </c>
      <c r="P1417">
        <v>155</v>
      </c>
      <c r="Q1417">
        <v>0.4</v>
      </c>
      <c r="R1417">
        <v>10</v>
      </c>
      <c r="S1417">
        <v>-116</v>
      </c>
      <c r="T1417">
        <v>-1</v>
      </c>
      <c r="U1417">
        <v>-219</v>
      </c>
      <c r="V1417">
        <v>-336</v>
      </c>
      <c r="W1417">
        <v>43420</v>
      </c>
      <c r="X1417">
        <v>45377</v>
      </c>
      <c r="Y1417">
        <v>30501</v>
      </c>
      <c r="Z1417">
        <v>1.32</v>
      </c>
      <c r="AA1417">
        <f t="shared" si="290"/>
        <v>10012</v>
      </c>
      <c r="AB1417">
        <f t="shared" si="291"/>
        <v>-336</v>
      </c>
      <c r="AC1417">
        <f t="shared" si="292"/>
        <v>6159</v>
      </c>
      <c r="AD1417">
        <f t="shared" si="293"/>
        <v>0.6151618058330004</v>
      </c>
      <c r="AE1417">
        <f t="shared" si="294"/>
        <v>0</v>
      </c>
      <c r="AF1417" t="e">
        <f t="shared" ca="1" si="295"/>
        <v>#N/A</v>
      </c>
      <c r="AG1417" t="e">
        <f t="shared" ca="1" si="296"/>
        <v>#N/A</v>
      </c>
      <c r="AH1417" t="e">
        <f t="shared" ca="1" si="297"/>
        <v>#N/A</v>
      </c>
      <c r="AI1417" t="e">
        <f t="shared" ca="1" si="286"/>
        <v>#N/A</v>
      </c>
      <c r="AJ1417">
        <f t="shared" si="287"/>
        <v>9.988014382740711E-5</v>
      </c>
      <c r="AK1417">
        <f t="shared" si="288"/>
        <v>0</v>
      </c>
      <c r="AL1417" t="e">
        <f t="shared" ca="1" si="298"/>
        <v>#N/A</v>
      </c>
      <c r="AM1417" t="b">
        <f t="shared" si="289"/>
        <v>0</v>
      </c>
    </row>
    <row r="1418" spans="1:39" x14ac:dyDescent="0.3">
      <c r="A1418" t="s">
        <v>789</v>
      </c>
      <c r="B1418" t="s">
        <v>790</v>
      </c>
      <c r="C1418" t="s">
        <v>39</v>
      </c>
      <c r="D1418" t="s">
        <v>87</v>
      </c>
      <c r="E1418" t="s">
        <v>297</v>
      </c>
      <c r="F1418" s="13" t="str">
        <f>_xlfn.CONCAT(wiz_6[[#This Row],[OCTY......]],",",wiz_6[[#This Row],[OS]])</f>
        <v>MIDDLETOWN,OH</v>
      </c>
      <c r="G1418" t="s">
        <v>53</v>
      </c>
      <c r="H1418" t="s">
        <v>791</v>
      </c>
      <c r="I1418" s="13" t="str">
        <f>_xlfn.CONCAT(wiz_6[[#This Row],[DCTY......]], ",",wiz_6[[#This Row],[DS]])</f>
        <v>CENTRALIA ,IL</v>
      </c>
      <c r="J1418" t="str">
        <f>TRIM(CONCATENATE(wiz_6[[#This Row],[SHIPPER..................]],wiz_6[[#This Row],[ZIP2..]],wiz_6[[#This Row],[ZIP3..]]))</f>
        <v>HOGAN LOGISTICS INCOR| 4504262801</v>
      </c>
      <c r="K1418">
        <v>1</v>
      </c>
      <c r="L1418">
        <v>1.47</v>
      </c>
      <c r="M1418">
        <v>0.27</v>
      </c>
      <c r="N1418">
        <v>312</v>
      </c>
      <c r="O1418">
        <v>0.75</v>
      </c>
      <c r="P1418">
        <v>30</v>
      </c>
      <c r="Q1418">
        <v>0.25</v>
      </c>
      <c r="R1418">
        <v>-19</v>
      </c>
      <c r="S1418">
        <v>-55</v>
      </c>
      <c r="T1418">
        <v>20</v>
      </c>
      <c r="U1418">
        <v>-306</v>
      </c>
      <c r="V1418">
        <v>-341</v>
      </c>
      <c r="W1418">
        <v>45140</v>
      </c>
      <c r="X1418">
        <v>45042</v>
      </c>
      <c r="Y1418">
        <v>62801</v>
      </c>
      <c r="Z1418">
        <v>1.52</v>
      </c>
      <c r="AA1418">
        <f t="shared" si="290"/>
        <v>10012</v>
      </c>
      <c r="AB1418">
        <f t="shared" si="291"/>
        <v>-341</v>
      </c>
      <c r="AC1418">
        <f t="shared" si="292"/>
        <v>6159</v>
      </c>
      <c r="AD1418">
        <f t="shared" si="293"/>
        <v>0.6151618058330004</v>
      </c>
      <c r="AE1418">
        <f t="shared" si="294"/>
        <v>0</v>
      </c>
      <c r="AF1418" t="e">
        <f t="shared" ca="1" si="295"/>
        <v>#N/A</v>
      </c>
      <c r="AG1418" t="e">
        <f t="shared" ca="1" si="296"/>
        <v>#N/A</v>
      </c>
      <c r="AH1418" t="e">
        <f t="shared" ca="1" si="297"/>
        <v>#N/A</v>
      </c>
      <c r="AI1418" t="e">
        <f t="shared" ca="1" si="286"/>
        <v>#N/A</v>
      </c>
      <c r="AJ1418">
        <f t="shared" si="287"/>
        <v>9.988014382740711E-5</v>
      </c>
      <c r="AK1418">
        <f t="shared" si="288"/>
        <v>0</v>
      </c>
      <c r="AL1418" t="e">
        <f t="shared" ca="1" si="298"/>
        <v>#N/A</v>
      </c>
      <c r="AM1418" t="b">
        <f t="shared" si="289"/>
        <v>0</v>
      </c>
    </row>
    <row r="1419" spans="1:39" x14ac:dyDescent="0.3">
      <c r="A1419" t="s">
        <v>127</v>
      </c>
      <c r="B1419" t="s">
        <v>128</v>
      </c>
      <c r="C1419" t="s">
        <v>39</v>
      </c>
      <c r="D1419" t="s">
        <v>87</v>
      </c>
      <c r="E1419" t="s">
        <v>603</v>
      </c>
      <c r="F1419" s="13" t="str">
        <f>_xlfn.CONCAT(wiz_6[[#This Row],[OCTY......]],",",wiz_6[[#This Row],[OS]])</f>
        <v>DAYTON    ,OH</v>
      </c>
      <c r="G1419" t="s">
        <v>44</v>
      </c>
      <c r="H1419" t="s">
        <v>1436</v>
      </c>
      <c r="I1419" s="13" t="str">
        <f>_xlfn.CONCAT(wiz_6[[#This Row],[DCTY......]], ",",wiz_6[[#This Row],[DS]])</f>
        <v>HOPKINSVIL,KY</v>
      </c>
      <c r="J1419" t="str">
        <f>TRIM(CONCATENATE(wiz_6[[#This Row],[SHIPPER..................]],wiz_6[[#This Row],[ZIP2..]],wiz_6[[#This Row],[ZIP3..]]))</f>
        <v>b: SCOTT LOGISTICS CO| 4540142240</v>
      </c>
      <c r="K1419">
        <v>1</v>
      </c>
      <c r="L1419">
        <v>1.65</v>
      </c>
      <c r="M1419">
        <v>0.27</v>
      </c>
      <c r="N1419">
        <v>312</v>
      </c>
      <c r="O1419">
        <v>0.96</v>
      </c>
      <c r="P1419">
        <v>26</v>
      </c>
      <c r="Q1419">
        <v>0.25</v>
      </c>
      <c r="R1419">
        <v>-19</v>
      </c>
      <c r="S1419">
        <v>-2</v>
      </c>
      <c r="T1419">
        <v>-30</v>
      </c>
      <c r="U1419">
        <v>-84</v>
      </c>
      <c r="V1419">
        <v>-116</v>
      </c>
      <c r="W1419">
        <v>45050</v>
      </c>
      <c r="X1419">
        <v>45401</v>
      </c>
      <c r="Y1419">
        <v>42240</v>
      </c>
      <c r="Z1419">
        <v>1.7</v>
      </c>
      <c r="AA1419">
        <f t="shared" si="290"/>
        <v>10012</v>
      </c>
      <c r="AB1419">
        <f t="shared" si="291"/>
        <v>-116</v>
      </c>
      <c r="AC1419">
        <f t="shared" si="292"/>
        <v>6159</v>
      </c>
      <c r="AD1419">
        <f t="shared" si="293"/>
        <v>0.6151618058330004</v>
      </c>
      <c r="AE1419">
        <f t="shared" si="294"/>
        <v>0</v>
      </c>
      <c r="AF1419" t="e">
        <f t="shared" ca="1" si="295"/>
        <v>#N/A</v>
      </c>
      <c r="AG1419" t="e">
        <f t="shared" ca="1" si="296"/>
        <v>#N/A</v>
      </c>
      <c r="AH1419" t="e">
        <f t="shared" ca="1" si="297"/>
        <v>#N/A</v>
      </c>
      <c r="AI1419" t="e">
        <f t="shared" ca="1" si="286"/>
        <v>#N/A</v>
      </c>
      <c r="AJ1419">
        <f t="shared" si="287"/>
        <v>9.988014382740711E-5</v>
      </c>
      <c r="AK1419">
        <f t="shared" si="288"/>
        <v>0</v>
      </c>
      <c r="AL1419" t="e">
        <f t="shared" ca="1" si="298"/>
        <v>#N/A</v>
      </c>
      <c r="AM1419" t="b">
        <f t="shared" si="289"/>
        <v>0</v>
      </c>
    </row>
    <row r="1420" spans="1:39" x14ac:dyDescent="0.3">
      <c r="A1420" t="s">
        <v>78</v>
      </c>
      <c r="B1420" t="s">
        <v>79</v>
      </c>
      <c r="C1420" t="s">
        <v>39</v>
      </c>
      <c r="D1420" t="s">
        <v>87</v>
      </c>
      <c r="E1420" t="s">
        <v>603</v>
      </c>
      <c r="F1420" s="13" t="str">
        <f>_xlfn.CONCAT(wiz_6[[#This Row],[OCTY......]],",",wiz_6[[#This Row],[OS]])</f>
        <v>DAYTON    ,OH</v>
      </c>
      <c r="G1420" t="s">
        <v>44</v>
      </c>
      <c r="H1420" t="s">
        <v>464</v>
      </c>
      <c r="I1420" s="13" t="str">
        <f>_xlfn.CONCAT(wiz_6[[#This Row],[DCTY......]], ",",wiz_6[[#This Row],[DS]])</f>
        <v>FRANKLIN  ,KY</v>
      </c>
      <c r="J1420" t="str">
        <f>TRIM(CONCATENATE(wiz_6[[#This Row],[SHIPPER..................]],wiz_6[[#This Row],[ZIP2..]],wiz_6[[#This Row],[ZIP3..]]))</f>
        <v>TRACTOR SUPPLY MANHAT| 4540142134</v>
      </c>
      <c r="K1420">
        <v>1</v>
      </c>
      <c r="L1420">
        <v>2.29</v>
      </c>
      <c r="M1420">
        <v>0.22</v>
      </c>
      <c r="N1420">
        <v>286</v>
      </c>
      <c r="O1420">
        <v>0.53</v>
      </c>
      <c r="P1420">
        <v>150</v>
      </c>
      <c r="Q1420">
        <v>0.35</v>
      </c>
      <c r="R1420">
        <v>-35</v>
      </c>
      <c r="S1420">
        <v>-110</v>
      </c>
      <c r="T1420">
        <v>2</v>
      </c>
      <c r="U1420">
        <v>99</v>
      </c>
      <c r="V1420">
        <v>-9</v>
      </c>
      <c r="W1420">
        <v>43616</v>
      </c>
      <c r="X1420">
        <v>45401</v>
      </c>
      <c r="Y1420">
        <v>42134</v>
      </c>
      <c r="Z1420">
        <v>2.29</v>
      </c>
      <c r="AA1420">
        <f t="shared" si="290"/>
        <v>10012</v>
      </c>
      <c r="AB1420">
        <f t="shared" si="291"/>
        <v>-9</v>
      </c>
      <c r="AC1420">
        <f t="shared" si="292"/>
        <v>6159</v>
      </c>
      <c r="AD1420">
        <f t="shared" si="293"/>
        <v>0.6151618058330004</v>
      </c>
      <c r="AE1420">
        <f t="shared" si="294"/>
        <v>0</v>
      </c>
      <c r="AF1420" t="e">
        <f t="shared" ca="1" si="295"/>
        <v>#N/A</v>
      </c>
      <c r="AG1420" t="e">
        <f t="shared" ca="1" si="296"/>
        <v>#N/A</v>
      </c>
      <c r="AH1420" t="e">
        <f t="shared" ca="1" si="297"/>
        <v>#N/A</v>
      </c>
      <c r="AI1420" t="e">
        <f t="shared" ca="1" si="286"/>
        <v>#N/A</v>
      </c>
      <c r="AJ1420">
        <f t="shared" si="287"/>
        <v>9.988014382740711E-5</v>
      </c>
      <c r="AK1420">
        <f t="shared" si="288"/>
        <v>0</v>
      </c>
      <c r="AL1420" t="e">
        <f t="shared" ca="1" si="298"/>
        <v>#N/A</v>
      </c>
      <c r="AM1420" t="b">
        <f t="shared" si="289"/>
        <v>0</v>
      </c>
    </row>
    <row r="1421" spans="1:39" x14ac:dyDescent="0.3">
      <c r="A1421" t="s">
        <v>78</v>
      </c>
      <c r="B1421" t="s">
        <v>79</v>
      </c>
      <c r="C1421" t="s">
        <v>39</v>
      </c>
      <c r="D1421" t="s">
        <v>87</v>
      </c>
      <c r="E1421" t="s">
        <v>1437</v>
      </c>
      <c r="F1421" s="13" t="str">
        <f>_xlfn.CONCAT(wiz_6[[#This Row],[OCTY......]],",",wiz_6[[#This Row],[OS]])</f>
        <v>MORAINE   ,OH</v>
      </c>
      <c r="G1421" t="s">
        <v>44</v>
      </c>
      <c r="H1421" t="s">
        <v>464</v>
      </c>
      <c r="I1421" s="13" t="str">
        <f>_xlfn.CONCAT(wiz_6[[#This Row],[DCTY......]], ",",wiz_6[[#This Row],[DS]])</f>
        <v>FRANKLIN  ,KY</v>
      </c>
      <c r="J1421" t="str">
        <f>TRIM(CONCATENATE(wiz_6[[#This Row],[SHIPPER..................]],wiz_6[[#This Row],[ZIP2..]],wiz_6[[#This Row],[ZIP3..]]))</f>
        <v>TRACTOR SUPPLY MANHAT| 4543942134</v>
      </c>
      <c r="K1421">
        <v>2</v>
      </c>
      <c r="L1421">
        <v>2.2999999999999998</v>
      </c>
      <c r="M1421">
        <v>0.22</v>
      </c>
      <c r="N1421">
        <v>284</v>
      </c>
      <c r="O1421">
        <v>0.38</v>
      </c>
      <c r="P1421">
        <v>92</v>
      </c>
      <c r="Q1421">
        <v>0.33</v>
      </c>
      <c r="R1421">
        <v>-19</v>
      </c>
      <c r="S1421">
        <v>6</v>
      </c>
      <c r="T1421">
        <v>38</v>
      </c>
      <c r="U1421">
        <v>84</v>
      </c>
      <c r="V1421">
        <v>128</v>
      </c>
      <c r="W1421">
        <v>47265</v>
      </c>
      <c r="X1421">
        <v>45439</v>
      </c>
      <c r="Y1421">
        <v>42134</v>
      </c>
      <c r="Z1421">
        <v>2.2999999999999998</v>
      </c>
      <c r="AA1421">
        <f t="shared" si="290"/>
        <v>10012</v>
      </c>
      <c r="AB1421">
        <f t="shared" si="291"/>
        <v>256</v>
      </c>
      <c r="AC1421">
        <f t="shared" si="292"/>
        <v>6159</v>
      </c>
      <c r="AD1421">
        <f t="shared" si="293"/>
        <v>0.6151618058330004</v>
      </c>
      <c r="AE1421">
        <f t="shared" si="294"/>
        <v>0</v>
      </c>
      <c r="AF1421" t="e">
        <f t="shared" ca="1" si="295"/>
        <v>#N/A</v>
      </c>
      <c r="AG1421" t="e">
        <f t="shared" ca="1" si="296"/>
        <v>#N/A</v>
      </c>
      <c r="AH1421" t="e">
        <f t="shared" ca="1" si="297"/>
        <v>#N/A</v>
      </c>
      <c r="AI1421" t="e">
        <f t="shared" ca="1" si="286"/>
        <v>#N/A</v>
      </c>
      <c r="AJ1421">
        <f t="shared" si="287"/>
        <v>1.9976028765481422E-4</v>
      </c>
      <c r="AK1421">
        <f t="shared" si="288"/>
        <v>0</v>
      </c>
      <c r="AL1421" t="e">
        <f t="shared" ca="1" si="298"/>
        <v>#N/A</v>
      </c>
      <c r="AM1421" t="b">
        <f t="shared" si="289"/>
        <v>0</v>
      </c>
    </row>
    <row r="1422" spans="1:39" x14ac:dyDescent="0.3">
      <c r="A1422" t="s">
        <v>78</v>
      </c>
      <c r="B1422" t="s">
        <v>79</v>
      </c>
      <c r="C1422" t="s">
        <v>39</v>
      </c>
      <c r="D1422" t="s">
        <v>87</v>
      </c>
      <c r="E1422" t="s">
        <v>1435</v>
      </c>
      <c r="F1422" s="13" t="str">
        <f>_xlfn.CONCAT(wiz_6[[#This Row],[OCTY......]],",",wiz_6[[#This Row],[OS]])</f>
        <v>VANDALIA  ,OH</v>
      </c>
      <c r="G1422" t="s">
        <v>44</v>
      </c>
      <c r="H1422" t="s">
        <v>464</v>
      </c>
      <c r="I1422" s="13" t="str">
        <f>_xlfn.CONCAT(wiz_6[[#This Row],[DCTY......]], ",",wiz_6[[#This Row],[DS]])</f>
        <v>FRANKLIN  ,KY</v>
      </c>
      <c r="J1422" t="str">
        <f>TRIM(CONCATENATE(wiz_6[[#This Row],[SHIPPER..................]],wiz_6[[#This Row],[ZIP2..]],wiz_6[[#This Row],[ZIP3..]]))</f>
        <v>TRACTOR SUPPLY MANHAT| 4537742134</v>
      </c>
      <c r="K1422">
        <v>10</v>
      </c>
      <c r="L1422">
        <v>2.19</v>
      </c>
      <c r="M1422">
        <v>0.22</v>
      </c>
      <c r="N1422">
        <v>297</v>
      </c>
      <c r="O1422">
        <v>0.5</v>
      </c>
      <c r="P1422">
        <v>68</v>
      </c>
      <c r="Q1422">
        <v>0.28999999999999998</v>
      </c>
      <c r="R1422">
        <v>-3</v>
      </c>
      <c r="S1422">
        <v>-43</v>
      </c>
      <c r="T1422">
        <v>9</v>
      </c>
      <c r="U1422">
        <v>50</v>
      </c>
      <c r="V1422">
        <v>16</v>
      </c>
      <c r="W1422">
        <v>45822</v>
      </c>
      <c r="X1422">
        <v>45377</v>
      </c>
      <c r="Y1422">
        <v>42134</v>
      </c>
      <c r="Z1422">
        <v>2.19</v>
      </c>
      <c r="AA1422">
        <f t="shared" si="290"/>
        <v>10012</v>
      </c>
      <c r="AB1422">
        <f t="shared" si="291"/>
        <v>160</v>
      </c>
      <c r="AC1422">
        <f t="shared" si="292"/>
        <v>6159</v>
      </c>
      <c r="AD1422">
        <f t="shared" si="293"/>
        <v>0.6151618058330004</v>
      </c>
      <c r="AE1422">
        <f t="shared" si="294"/>
        <v>0</v>
      </c>
      <c r="AF1422" t="e">
        <f t="shared" ca="1" si="295"/>
        <v>#N/A</v>
      </c>
      <c r="AG1422" t="e">
        <f t="shared" ca="1" si="296"/>
        <v>#N/A</v>
      </c>
      <c r="AH1422" t="e">
        <f t="shared" ca="1" si="297"/>
        <v>#N/A</v>
      </c>
      <c r="AI1422" t="e">
        <f t="shared" ca="1" si="286"/>
        <v>#N/A</v>
      </c>
      <c r="AJ1422">
        <f t="shared" si="287"/>
        <v>9.9880143827407101E-4</v>
      </c>
      <c r="AK1422">
        <f t="shared" si="288"/>
        <v>0</v>
      </c>
      <c r="AL1422" t="e">
        <f t="shared" ca="1" si="298"/>
        <v>#N/A</v>
      </c>
      <c r="AM1422" t="b">
        <f t="shared" si="289"/>
        <v>0</v>
      </c>
    </row>
    <row r="1423" spans="1:39" x14ac:dyDescent="0.3">
      <c r="A1423" t="s">
        <v>1438</v>
      </c>
      <c r="B1423" t="s">
        <v>1439</v>
      </c>
      <c r="C1423" t="s">
        <v>39</v>
      </c>
      <c r="D1423" t="s">
        <v>87</v>
      </c>
      <c r="E1423" t="s">
        <v>1435</v>
      </c>
      <c r="F1423" s="13" t="str">
        <f>_xlfn.CONCAT(wiz_6[[#This Row],[OCTY......]],",",wiz_6[[#This Row],[OS]])</f>
        <v>VANDALIA  ,OH</v>
      </c>
      <c r="G1423" t="s">
        <v>900</v>
      </c>
      <c r="H1423" t="s">
        <v>1106</v>
      </c>
      <c r="I1423" s="13" t="str">
        <f>_xlfn.CONCAT(wiz_6[[#This Row],[DCTY......]], ",",wiz_6[[#This Row],[DS]])</f>
        <v>FRIDLEY   ,MN</v>
      </c>
      <c r="J1423" t="str">
        <f>TRIM(CONCATENATE(wiz_6[[#This Row],[SHIPPER..................]],wiz_6[[#This Row],[ZIP2..]],wiz_6[[#This Row],[ZIP3..]]))</f>
        <v>PROCTER AND GAMBLE DI| 4537755432</v>
      </c>
      <c r="K1423">
        <v>27</v>
      </c>
      <c r="L1423">
        <v>1.45</v>
      </c>
      <c r="M1423">
        <v>0.24</v>
      </c>
      <c r="N1423">
        <v>670</v>
      </c>
      <c r="O1423">
        <v>1.37</v>
      </c>
      <c r="P1423">
        <v>87</v>
      </c>
      <c r="Q1423">
        <v>0.31</v>
      </c>
      <c r="R1423">
        <v>25</v>
      </c>
      <c r="S1423">
        <v>-33</v>
      </c>
      <c r="T1423">
        <v>4</v>
      </c>
      <c r="U1423">
        <v>-289</v>
      </c>
      <c r="V1423">
        <v>-318</v>
      </c>
      <c r="W1423">
        <v>43125</v>
      </c>
      <c r="X1423">
        <v>45377</v>
      </c>
      <c r="Y1423">
        <v>55432</v>
      </c>
      <c r="Z1423">
        <v>1.47</v>
      </c>
      <c r="AA1423">
        <f t="shared" si="290"/>
        <v>10012</v>
      </c>
      <c r="AB1423">
        <f t="shared" si="291"/>
        <v>-8586</v>
      </c>
      <c r="AC1423">
        <f t="shared" si="292"/>
        <v>6159</v>
      </c>
      <c r="AD1423">
        <f t="shared" si="293"/>
        <v>0.6151618058330004</v>
      </c>
      <c r="AE1423">
        <f t="shared" si="294"/>
        <v>0</v>
      </c>
      <c r="AF1423" t="e">
        <f t="shared" ca="1" si="295"/>
        <v>#N/A</v>
      </c>
      <c r="AG1423" t="e">
        <f t="shared" ca="1" si="296"/>
        <v>#N/A</v>
      </c>
      <c r="AH1423" t="e">
        <f t="shared" ca="1" si="297"/>
        <v>#N/A</v>
      </c>
      <c r="AI1423" t="e">
        <f t="shared" ca="1" si="286"/>
        <v>#N/A</v>
      </c>
      <c r="AJ1423">
        <f t="shared" si="287"/>
        <v>2.6967638833399919E-3</v>
      </c>
      <c r="AK1423">
        <f t="shared" si="288"/>
        <v>0</v>
      </c>
      <c r="AL1423" t="e">
        <f t="shared" ca="1" si="298"/>
        <v>#N/A</v>
      </c>
      <c r="AM1423" t="b">
        <f t="shared" si="289"/>
        <v>0</v>
      </c>
    </row>
    <row r="1424" spans="1:39" x14ac:dyDescent="0.3">
      <c r="A1424" t="s">
        <v>344</v>
      </c>
      <c r="B1424" t="s">
        <v>345</v>
      </c>
      <c r="C1424" t="s">
        <v>39</v>
      </c>
      <c r="D1424" t="s">
        <v>87</v>
      </c>
      <c r="E1424" t="s">
        <v>243</v>
      </c>
      <c r="F1424" s="13" t="str">
        <f>_xlfn.CONCAT(wiz_6[[#This Row],[OCTY......]],",",wiz_6[[#This Row],[OS]])</f>
        <v>SPRINGFIEL,OH</v>
      </c>
      <c r="G1424" t="s">
        <v>68</v>
      </c>
      <c r="H1424" t="s">
        <v>962</v>
      </c>
      <c r="I1424" s="13" t="str">
        <f>_xlfn.CONCAT(wiz_6[[#This Row],[DCTY......]], ",",wiz_6[[#This Row],[DS]])</f>
        <v>MATTHEWS  ,NC</v>
      </c>
      <c r="J1424" t="str">
        <f>TRIM(CONCATENATE(wiz_6[[#This Row],[SHIPPER..................]],wiz_6[[#This Row],[ZIP2..]],wiz_6[[#This Row],[ZIP3..]]))</f>
        <v>b: SCHNEIDER LOGISTIC| 4550128106</v>
      </c>
      <c r="K1424">
        <v>1</v>
      </c>
      <c r="L1424">
        <v>1.27</v>
      </c>
      <c r="M1424">
        <v>0.28000000000000003</v>
      </c>
      <c r="N1424">
        <v>468</v>
      </c>
      <c r="O1424">
        <v>1</v>
      </c>
      <c r="P1424">
        <v>28</v>
      </c>
      <c r="Q1424">
        <v>0.25</v>
      </c>
      <c r="R1424">
        <v>8</v>
      </c>
      <c r="S1424">
        <v>34</v>
      </c>
      <c r="T1424">
        <v>-8</v>
      </c>
      <c r="U1424">
        <v>-400</v>
      </c>
      <c r="V1424">
        <v>-374</v>
      </c>
      <c r="W1424">
        <v>43162</v>
      </c>
      <c r="X1424">
        <v>45501</v>
      </c>
      <c r="Y1424">
        <v>28106</v>
      </c>
      <c r="Z1424">
        <v>1.33</v>
      </c>
      <c r="AA1424">
        <f t="shared" si="290"/>
        <v>10012</v>
      </c>
      <c r="AB1424">
        <f t="shared" si="291"/>
        <v>-374</v>
      </c>
      <c r="AC1424">
        <f t="shared" si="292"/>
        <v>6159</v>
      </c>
      <c r="AD1424">
        <f t="shared" si="293"/>
        <v>0.6151618058330004</v>
      </c>
      <c r="AE1424">
        <f t="shared" si="294"/>
        <v>0</v>
      </c>
      <c r="AF1424" t="e">
        <f t="shared" ca="1" si="295"/>
        <v>#N/A</v>
      </c>
      <c r="AG1424" t="e">
        <f t="shared" ca="1" si="296"/>
        <v>#N/A</v>
      </c>
      <c r="AH1424" t="e">
        <f t="shared" ca="1" si="297"/>
        <v>#N/A</v>
      </c>
      <c r="AI1424" t="e">
        <f t="shared" ca="1" si="286"/>
        <v>#N/A</v>
      </c>
      <c r="AJ1424">
        <f t="shared" si="287"/>
        <v>9.988014382740711E-5</v>
      </c>
      <c r="AK1424">
        <f t="shared" si="288"/>
        <v>0</v>
      </c>
      <c r="AL1424" t="e">
        <f t="shared" ca="1" si="298"/>
        <v>#N/A</v>
      </c>
      <c r="AM1424" t="b">
        <f t="shared" si="289"/>
        <v>0</v>
      </c>
    </row>
    <row r="1425" spans="1:39" x14ac:dyDescent="0.3">
      <c r="A1425" t="s">
        <v>646</v>
      </c>
      <c r="B1425" t="s">
        <v>1440</v>
      </c>
      <c r="C1425" t="s">
        <v>39</v>
      </c>
      <c r="D1425" t="s">
        <v>87</v>
      </c>
      <c r="E1425" t="s">
        <v>297</v>
      </c>
      <c r="F1425" s="13" t="str">
        <f>_xlfn.CONCAT(wiz_6[[#This Row],[OCTY......]],",",wiz_6[[#This Row],[OS]])</f>
        <v>MIDDLETOWN,OH</v>
      </c>
      <c r="G1425" t="s">
        <v>68</v>
      </c>
      <c r="H1425" t="s">
        <v>184</v>
      </c>
      <c r="I1425" s="13" t="str">
        <f>_xlfn.CONCAT(wiz_6[[#This Row],[DCTY......]], ",",wiz_6[[#This Row],[DS]])</f>
        <v>CHARLOTTE ,NC</v>
      </c>
      <c r="J1425" t="str">
        <f>TRIM(CONCATENATE(wiz_6[[#This Row],[SHIPPER..................]],wiz_6[[#This Row],[ZIP2..]],wiz_6[[#This Row],[ZIP3..]]))</f>
        <v>GRAPHIC PACKAGING | 4504228201</v>
      </c>
      <c r="K1425">
        <v>29</v>
      </c>
      <c r="L1425">
        <v>1.88</v>
      </c>
      <c r="M1425">
        <v>0.26</v>
      </c>
      <c r="N1425">
        <v>464</v>
      </c>
      <c r="O1425">
        <v>1.07</v>
      </c>
      <c r="P1425">
        <v>67</v>
      </c>
      <c r="Q1425">
        <v>0.3</v>
      </c>
      <c r="R1425">
        <v>16</v>
      </c>
      <c r="S1425">
        <v>-15</v>
      </c>
      <c r="T1425">
        <v>-25</v>
      </c>
      <c r="U1425">
        <v>-126</v>
      </c>
      <c r="V1425">
        <v>-166</v>
      </c>
      <c r="W1425">
        <v>43601</v>
      </c>
      <c r="X1425">
        <v>45042</v>
      </c>
      <c r="Y1425">
        <v>28201</v>
      </c>
      <c r="Z1425">
        <v>1.92</v>
      </c>
      <c r="AA1425">
        <f t="shared" si="290"/>
        <v>10012</v>
      </c>
      <c r="AB1425">
        <f t="shared" si="291"/>
        <v>-4814</v>
      </c>
      <c r="AC1425">
        <f t="shared" si="292"/>
        <v>6159</v>
      </c>
      <c r="AD1425">
        <f t="shared" si="293"/>
        <v>0.6151618058330004</v>
      </c>
      <c r="AE1425">
        <f t="shared" si="294"/>
        <v>0</v>
      </c>
      <c r="AF1425" t="e">
        <f t="shared" ca="1" si="295"/>
        <v>#N/A</v>
      </c>
      <c r="AG1425" t="e">
        <f t="shared" ca="1" si="296"/>
        <v>#N/A</v>
      </c>
      <c r="AH1425" t="e">
        <f t="shared" ca="1" si="297"/>
        <v>#N/A</v>
      </c>
      <c r="AI1425" t="e">
        <f t="shared" ca="1" si="286"/>
        <v>#N/A</v>
      </c>
      <c r="AJ1425">
        <f t="shared" si="287"/>
        <v>2.8965241709948061E-3</v>
      </c>
      <c r="AK1425">
        <f t="shared" si="288"/>
        <v>0</v>
      </c>
      <c r="AL1425" t="e">
        <f t="shared" ca="1" si="298"/>
        <v>#N/A</v>
      </c>
      <c r="AM1425" t="b">
        <f t="shared" si="289"/>
        <v>0</v>
      </c>
    </row>
    <row r="1426" spans="1:39" x14ac:dyDescent="0.3">
      <c r="A1426" t="s">
        <v>646</v>
      </c>
      <c r="B1426" t="s">
        <v>1440</v>
      </c>
      <c r="C1426" t="s">
        <v>39</v>
      </c>
      <c r="D1426" t="s">
        <v>87</v>
      </c>
      <c r="E1426" t="s">
        <v>415</v>
      </c>
      <c r="F1426" s="13" t="str">
        <f>_xlfn.CONCAT(wiz_6[[#This Row],[OCTY......]],",",wiz_6[[#This Row],[OS]])</f>
        <v>MONROE    ,OH</v>
      </c>
      <c r="G1426" t="s">
        <v>68</v>
      </c>
      <c r="H1426" t="s">
        <v>184</v>
      </c>
      <c r="I1426" s="13" t="str">
        <f>_xlfn.CONCAT(wiz_6[[#This Row],[DCTY......]], ",",wiz_6[[#This Row],[DS]])</f>
        <v>CHARLOTTE ,NC</v>
      </c>
      <c r="J1426" t="str">
        <f>TRIM(CONCATENATE(wiz_6[[#This Row],[SHIPPER..................]],wiz_6[[#This Row],[ZIP2..]],wiz_6[[#This Row],[ZIP3..]]))</f>
        <v>GRAPHIC PACKAGING | 4505028201</v>
      </c>
      <c r="K1426">
        <v>1</v>
      </c>
      <c r="L1426">
        <v>1.88</v>
      </c>
      <c r="M1426">
        <v>0.22</v>
      </c>
      <c r="N1426">
        <v>464</v>
      </c>
      <c r="O1426">
        <v>0.88</v>
      </c>
      <c r="P1426">
        <v>100</v>
      </c>
      <c r="Q1426">
        <v>0.3</v>
      </c>
      <c r="R1426">
        <v>34</v>
      </c>
      <c r="S1426">
        <v>-133</v>
      </c>
      <c r="T1426">
        <v>20</v>
      </c>
      <c r="U1426">
        <v>-143</v>
      </c>
      <c r="V1426">
        <v>-256</v>
      </c>
      <c r="W1426">
        <v>43015</v>
      </c>
      <c r="X1426">
        <v>45050</v>
      </c>
      <c r="Y1426">
        <v>28201</v>
      </c>
      <c r="Z1426">
        <v>1.88</v>
      </c>
      <c r="AA1426">
        <f t="shared" si="290"/>
        <v>10012</v>
      </c>
      <c r="AB1426">
        <f t="shared" si="291"/>
        <v>-256</v>
      </c>
      <c r="AC1426">
        <f t="shared" si="292"/>
        <v>6159</v>
      </c>
      <c r="AD1426">
        <f t="shared" si="293"/>
        <v>0.6151618058330004</v>
      </c>
      <c r="AE1426">
        <f t="shared" si="294"/>
        <v>0</v>
      </c>
      <c r="AF1426" t="e">
        <f t="shared" ca="1" si="295"/>
        <v>#N/A</v>
      </c>
      <c r="AG1426" t="e">
        <f t="shared" ca="1" si="296"/>
        <v>#N/A</v>
      </c>
      <c r="AH1426" t="e">
        <f t="shared" ca="1" si="297"/>
        <v>#N/A</v>
      </c>
      <c r="AI1426" t="e">
        <f t="shared" ca="1" si="286"/>
        <v>#N/A</v>
      </c>
      <c r="AJ1426">
        <f t="shared" si="287"/>
        <v>9.988014382740711E-5</v>
      </c>
      <c r="AK1426">
        <f t="shared" si="288"/>
        <v>0</v>
      </c>
      <c r="AL1426" t="e">
        <f t="shared" ca="1" si="298"/>
        <v>#N/A</v>
      </c>
      <c r="AM1426" t="b">
        <f t="shared" si="289"/>
        <v>0</v>
      </c>
    </row>
    <row r="1427" spans="1:39" x14ac:dyDescent="0.3">
      <c r="A1427" t="s">
        <v>123</v>
      </c>
      <c r="B1427" t="s">
        <v>124</v>
      </c>
      <c r="C1427" t="s">
        <v>39</v>
      </c>
      <c r="D1427" t="s">
        <v>87</v>
      </c>
      <c r="E1427" t="s">
        <v>1441</v>
      </c>
      <c r="F1427" s="13" t="str">
        <f>_xlfn.CONCAT(wiz_6[[#This Row],[OCTY......]],",",wiz_6[[#This Row],[OS]])</f>
        <v>PIQUA     ,OH</v>
      </c>
      <c r="G1427" t="s">
        <v>68</v>
      </c>
      <c r="H1427" t="s">
        <v>592</v>
      </c>
      <c r="I1427" s="13" t="str">
        <f>_xlfn.CONCAT(wiz_6[[#This Row],[DCTY......]], ",",wiz_6[[#This Row],[DS]])</f>
        <v>SHELBY    ,NC</v>
      </c>
      <c r="J1427" t="str">
        <f>TRIM(CONCATENATE(wiz_6[[#This Row],[SHIPPER..................]],wiz_6[[#This Row],[ZIP2..]],wiz_6[[#This Row],[ZIP3..]]))</f>
        <v>WAL MART SAMS GENERAL| 4535628150</v>
      </c>
      <c r="K1427">
        <v>2</v>
      </c>
      <c r="L1427">
        <v>2.08</v>
      </c>
      <c r="M1427">
        <v>0.06</v>
      </c>
      <c r="N1427">
        <v>495</v>
      </c>
      <c r="O1427">
        <v>1.24</v>
      </c>
      <c r="P1427">
        <v>85</v>
      </c>
      <c r="Q1427">
        <v>0.33</v>
      </c>
      <c r="R1427">
        <v>75</v>
      </c>
      <c r="S1427">
        <v>-52</v>
      </c>
      <c r="T1427">
        <v>-65</v>
      </c>
      <c r="U1427">
        <v>-59</v>
      </c>
      <c r="V1427">
        <v>-176</v>
      </c>
      <c r="W1427">
        <v>43443</v>
      </c>
      <c r="X1427">
        <v>45356</v>
      </c>
      <c r="Y1427">
        <v>28150</v>
      </c>
      <c r="Z1427">
        <v>1.92</v>
      </c>
      <c r="AA1427">
        <f t="shared" si="290"/>
        <v>10012</v>
      </c>
      <c r="AB1427">
        <f t="shared" si="291"/>
        <v>-352</v>
      </c>
      <c r="AC1427">
        <f t="shared" si="292"/>
        <v>6159</v>
      </c>
      <c r="AD1427">
        <f t="shared" si="293"/>
        <v>0.6151618058330004</v>
      </c>
      <c r="AE1427">
        <f t="shared" si="294"/>
        <v>0</v>
      </c>
      <c r="AF1427" t="e">
        <f t="shared" ca="1" si="295"/>
        <v>#N/A</v>
      </c>
      <c r="AG1427" t="e">
        <f t="shared" ca="1" si="296"/>
        <v>#N/A</v>
      </c>
      <c r="AH1427" t="e">
        <f t="shared" ca="1" si="297"/>
        <v>#N/A</v>
      </c>
      <c r="AI1427" t="e">
        <f t="shared" ca="1" si="286"/>
        <v>#N/A</v>
      </c>
      <c r="AJ1427">
        <f t="shared" si="287"/>
        <v>1.9976028765481422E-4</v>
      </c>
      <c r="AK1427">
        <f t="shared" si="288"/>
        <v>0</v>
      </c>
      <c r="AL1427" t="e">
        <f t="shared" ca="1" si="298"/>
        <v>#N/A</v>
      </c>
      <c r="AM1427" t="b">
        <f t="shared" si="289"/>
        <v>0</v>
      </c>
    </row>
    <row r="1428" spans="1:39" x14ac:dyDescent="0.3">
      <c r="A1428" t="s">
        <v>37</v>
      </c>
      <c r="B1428" t="s">
        <v>38</v>
      </c>
      <c r="C1428" t="s">
        <v>39</v>
      </c>
      <c r="D1428" t="s">
        <v>87</v>
      </c>
      <c r="E1428" t="s">
        <v>1266</v>
      </c>
      <c r="F1428" s="13" t="str">
        <f>_xlfn.CONCAT(wiz_6[[#This Row],[OCTY......]],",",wiz_6[[#This Row],[OS]])</f>
        <v>TRENTON   ,OH</v>
      </c>
      <c r="G1428" t="s">
        <v>68</v>
      </c>
      <c r="H1428" t="s">
        <v>716</v>
      </c>
      <c r="I1428" s="13" t="str">
        <f>_xlfn.CONCAT(wiz_6[[#This Row],[DCTY......]], ",",wiz_6[[#This Row],[DS]])</f>
        <v>FAYETTEVIL,NC</v>
      </c>
      <c r="J1428" t="str">
        <f>TRIM(CONCATENATE(wiz_6[[#This Row],[SHIPPER..................]],wiz_6[[#This Row],[ZIP2..]],wiz_6[[#This Row],[ZIP3..]]))</f>
        <v>b: C H ROBINSON | 4506728301</v>
      </c>
      <c r="K1428">
        <v>1</v>
      </c>
      <c r="L1428">
        <v>1.39</v>
      </c>
      <c r="M1428">
        <v>0.27</v>
      </c>
      <c r="N1428">
        <v>541</v>
      </c>
      <c r="O1428">
        <v>1.58</v>
      </c>
      <c r="P1428">
        <v>90</v>
      </c>
      <c r="Q1428">
        <v>0.3</v>
      </c>
      <c r="R1428">
        <v>8</v>
      </c>
      <c r="S1428">
        <v>-37</v>
      </c>
      <c r="T1428">
        <v>-127</v>
      </c>
      <c r="U1428">
        <v>-482</v>
      </c>
      <c r="V1428">
        <v>-646</v>
      </c>
      <c r="W1428">
        <v>47265</v>
      </c>
      <c r="X1428">
        <v>45067</v>
      </c>
      <c r="Y1428">
        <v>28301</v>
      </c>
      <c r="Z1428">
        <v>1.44</v>
      </c>
      <c r="AA1428">
        <f t="shared" si="290"/>
        <v>10012</v>
      </c>
      <c r="AB1428">
        <f t="shared" si="291"/>
        <v>-646</v>
      </c>
      <c r="AC1428">
        <f t="shared" si="292"/>
        <v>6159</v>
      </c>
      <c r="AD1428">
        <f t="shared" si="293"/>
        <v>0.6151618058330004</v>
      </c>
      <c r="AE1428">
        <f t="shared" si="294"/>
        <v>0</v>
      </c>
      <c r="AF1428" t="e">
        <f t="shared" ca="1" si="295"/>
        <v>#N/A</v>
      </c>
      <c r="AG1428" t="e">
        <f t="shared" ca="1" si="296"/>
        <v>#N/A</v>
      </c>
      <c r="AH1428" t="e">
        <f t="shared" ca="1" si="297"/>
        <v>#N/A</v>
      </c>
      <c r="AI1428" t="e">
        <f t="shared" ca="1" si="286"/>
        <v>#N/A</v>
      </c>
      <c r="AJ1428">
        <f t="shared" si="287"/>
        <v>9.988014382740711E-5</v>
      </c>
      <c r="AK1428">
        <f t="shared" si="288"/>
        <v>0</v>
      </c>
      <c r="AL1428" t="e">
        <f t="shared" ca="1" si="298"/>
        <v>#N/A</v>
      </c>
      <c r="AM1428" t="b">
        <f t="shared" si="289"/>
        <v>0</v>
      </c>
    </row>
    <row r="1429" spans="1:39" x14ac:dyDescent="0.3">
      <c r="A1429" t="s">
        <v>37</v>
      </c>
      <c r="B1429" t="s">
        <v>38</v>
      </c>
      <c r="C1429" t="s">
        <v>39</v>
      </c>
      <c r="D1429" t="s">
        <v>87</v>
      </c>
      <c r="E1429" t="s">
        <v>1435</v>
      </c>
      <c r="F1429" s="13" t="str">
        <f>_xlfn.CONCAT(wiz_6[[#This Row],[OCTY......]],",",wiz_6[[#This Row],[OS]])</f>
        <v>VANDALIA  ,OH</v>
      </c>
      <c r="G1429" t="s">
        <v>68</v>
      </c>
      <c r="H1429" t="s">
        <v>925</v>
      </c>
      <c r="I1429" s="13" t="str">
        <f>_xlfn.CONCAT(wiz_6[[#This Row],[DCTY......]], ",",wiz_6[[#This Row],[DS]])</f>
        <v>HICKORY   ,NC</v>
      </c>
      <c r="J1429" t="str">
        <f>TRIM(CONCATENATE(wiz_6[[#This Row],[SHIPPER..................]],wiz_6[[#This Row],[ZIP2..]],wiz_6[[#This Row],[ZIP3..]]))</f>
        <v>b: C H ROBINSON | 4537728601</v>
      </c>
      <c r="K1429">
        <v>1</v>
      </c>
      <c r="L1429">
        <v>1.82</v>
      </c>
      <c r="M1429">
        <v>0.28000000000000003</v>
      </c>
      <c r="N1429">
        <v>452</v>
      </c>
      <c r="O1429">
        <v>1.71</v>
      </c>
      <c r="P1429">
        <v>65</v>
      </c>
      <c r="Q1429">
        <v>0.3</v>
      </c>
      <c r="R1429">
        <v>9</v>
      </c>
      <c r="S1429">
        <v>-13</v>
      </c>
      <c r="T1429">
        <v>-176</v>
      </c>
      <c r="U1429">
        <v>-52</v>
      </c>
      <c r="V1429">
        <v>-241</v>
      </c>
      <c r="W1429">
        <v>43123</v>
      </c>
      <c r="X1429">
        <v>45377</v>
      </c>
      <c r="Y1429">
        <v>28601</v>
      </c>
      <c r="Z1429">
        <v>1.88</v>
      </c>
      <c r="AA1429">
        <f t="shared" si="290"/>
        <v>10012</v>
      </c>
      <c r="AB1429">
        <f t="shared" si="291"/>
        <v>-241</v>
      </c>
      <c r="AC1429">
        <f t="shared" si="292"/>
        <v>6159</v>
      </c>
      <c r="AD1429">
        <f t="shared" si="293"/>
        <v>0.6151618058330004</v>
      </c>
      <c r="AE1429">
        <f t="shared" si="294"/>
        <v>0</v>
      </c>
      <c r="AF1429" t="e">
        <f t="shared" ca="1" si="295"/>
        <v>#N/A</v>
      </c>
      <c r="AG1429" t="e">
        <f t="shared" ca="1" si="296"/>
        <v>#N/A</v>
      </c>
      <c r="AH1429" t="e">
        <f t="shared" ca="1" si="297"/>
        <v>#N/A</v>
      </c>
      <c r="AI1429" t="e">
        <f t="shared" ca="1" si="286"/>
        <v>#N/A</v>
      </c>
      <c r="AJ1429">
        <f t="shared" si="287"/>
        <v>9.988014382740711E-5</v>
      </c>
      <c r="AK1429">
        <f t="shared" si="288"/>
        <v>0</v>
      </c>
      <c r="AL1429" t="e">
        <f t="shared" ca="1" si="298"/>
        <v>#N/A</v>
      </c>
      <c r="AM1429" t="b">
        <f t="shared" si="289"/>
        <v>0</v>
      </c>
    </row>
    <row r="1430" spans="1:39" x14ac:dyDescent="0.3">
      <c r="A1430" t="s">
        <v>37</v>
      </c>
      <c r="B1430" t="s">
        <v>38</v>
      </c>
      <c r="C1430" t="s">
        <v>39</v>
      </c>
      <c r="D1430" t="s">
        <v>87</v>
      </c>
      <c r="E1430" t="s">
        <v>1435</v>
      </c>
      <c r="F1430" s="13" t="str">
        <f>_xlfn.CONCAT(wiz_6[[#This Row],[OCTY......]],",",wiz_6[[#This Row],[OS]])</f>
        <v>VANDALIA  ,OH</v>
      </c>
      <c r="G1430" t="s">
        <v>68</v>
      </c>
      <c r="H1430" t="s">
        <v>231</v>
      </c>
      <c r="I1430" s="13" t="str">
        <f>_xlfn.CONCAT(wiz_6[[#This Row],[DCTY......]], ",",wiz_6[[#This Row],[DS]])</f>
        <v>STATESVILL,NC</v>
      </c>
      <c r="J1430" t="str">
        <f>TRIM(CONCATENATE(wiz_6[[#This Row],[SHIPPER..................]],wiz_6[[#This Row],[ZIP2..]],wiz_6[[#This Row],[ZIP3..]]))</f>
        <v>b: C H ROBINSON | 4537728625</v>
      </c>
      <c r="K1430">
        <v>1</v>
      </c>
      <c r="L1430">
        <v>1.57</v>
      </c>
      <c r="M1430">
        <v>0.28000000000000003</v>
      </c>
      <c r="N1430">
        <v>427</v>
      </c>
      <c r="O1430">
        <v>0.56000000000000005</v>
      </c>
      <c r="P1430">
        <v>36</v>
      </c>
      <c r="Q1430">
        <v>0.25</v>
      </c>
      <c r="R1430">
        <v>11</v>
      </c>
      <c r="S1430">
        <v>-13</v>
      </c>
      <c r="T1430">
        <v>77</v>
      </c>
      <c r="U1430">
        <v>-180</v>
      </c>
      <c r="V1430">
        <v>-116</v>
      </c>
      <c r="W1430">
        <v>45050</v>
      </c>
      <c r="X1430">
        <v>45377</v>
      </c>
      <c r="Y1430">
        <v>28625</v>
      </c>
      <c r="Z1430">
        <v>1.63</v>
      </c>
      <c r="AA1430">
        <f t="shared" si="290"/>
        <v>10012</v>
      </c>
      <c r="AB1430">
        <f t="shared" si="291"/>
        <v>-116</v>
      </c>
      <c r="AC1430">
        <f t="shared" si="292"/>
        <v>6159</v>
      </c>
      <c r="AD1430">
        <f t="shared" si="293"/>
        <v>0.6151618058330004</v>
      </c>
      <c r="AE1430">
        <f t="shared" si="294"/>
        <v>0</v>
      </c>
      <c r="AF1430" t="e">
        <f t="shared" ca="1" si="295"/>
        <v>#N/A</v>
      </c>
      <c r="AG1430" t="e">
        <f t="shared" ca="1" si="296"/>
        <v>#N/A</v>
      </c>
      <c r="AH1430" t="e">
        <f t="shared" ca="1" si="297"/>
        <v>#N/A</v>
      </c>
      <c r="AI1430" t="e">
        <f t="shared" ca="1" si="286"/>
        <v>#N/A</v>
      </c>
      <c r="AJ1430">
        <f t="shared" si="287"/>
        <v>9.988014382740711E-5</v>
      </c>
      <c r="AK1430">
        <f t="shared" si="288"/>
        <v>0</v>
      </c>
      <c r="AL1430" t="e">
        <f t="shared" ca="1" si="298"/>
        <v>#N/A</v>
      </c>
      <c r="AM1430" t="b">
        <f t="shared" si="289"/>
        <v>0</v>
      </c>
    </row>
    <row r="1431" spans="1:39" x14ac:dyDescent="0.3">
      <c r="A1431" t="s">
        <v>47</v>
      </c>
      <c r="B1431" t="s">
        <v>48</v>
      </c>
      <c r="C1431" t="s">
        <v>39</v>
      </c>
      <c r="D1431" t="s">
        <v>87</v>
      </c>
      <c r="E1431" t="s">
        <v>1442</v>
      </c>
      <c r="F1431" s="13" t="str">
        <f>_xlfn.CONCAT(wiz_6[[#This Row],[OCTY......]],",",wiz_6[[#This Row],[OS]])</f>
        <v>FAIRBORN  ,OH</v>
      </c>
      <c r="G1431" t="s">
        <v>68</v>
      </c>
      <c r="H1431" t="s">
        <v>231</v>
      </c>
      <c r="I1431" s="13" t="str">
        <f>_xlfn.CONCAT(wiz_6[[#This Row],[DCTY......]], ",",wiz_6[[#This Row],[DS]])</f>
        <v>STATESVILL,NC</v>
      </c>
      <c r="J1431" t="str">
        <f>TRIM(CONCATENATE(wiz_6[[#This Row],[SHIPPER..................]],wiz_6[[#This Row],[ZIP2..]],wiz_6[[#This Row],[ZIP3..]]))</f>
        <v>LOWES MLXP VAN ONE WA| 4532428625</v>
      </c>
      <c r="K1431">
        <v>1</v>
      </c>
      <c r="L1431">
        <v>1.96</v>
      </c>
      <c r="M1431">
        <v>0.21</v>
      </c>
      <c r="N1431">
        <v>412</v>
      </c>
      <c r="O1431">
        <v>0.54</v>
      </c>
      <c r="P1431">
        <v>63</v>
      </c>
      <c r="Q1431">
        <v>0.3</v>
      </c>
      <c r="R1431">
        <v>41</v>
      </c>
      <c r="S1431">
        <v>-97</v>
      </c>
      <c r="T1431">
        <v>82</v>
      </c>
      <c r="U1431">
        <v>-58</v>
      </c>
      <c r="V1431">
        <v>-73</v>
      </c>
      <c r="W1431">
        <v>45201</v>
      </c>
      <c r="X1431">
        <v>45324</v>
      </c>
      <c r="Y1431">
        <v>28625</v>
      </c>
      <c r="Z1431">
        <v>1.95</v>
      </c>
      <c r="AA1431">
        <f t="shared" si="290"/>
        <v>10012</v>
      </c>
      <c r="AB1431">
        <f t="shared" si="291"/>
        <v>-73</v>
      </c>
      <c r="AC1431">
        <f t="shared" si="292"/>
        <v>6159</v>
      </c>
      <c r="AD1431">
        <f t="shared" si="293"/>
        <v>0.6151618058330004</v>
      </c>
      <c r="AE1431">
        <f t="shared" si="294"/>
        <v>0</v>
      </c>
      <c r="AF1431" t="e">
        <f t="shared" ca="1" si="295"/>
        <v>#N/A</v>
      </c>
      <c r="AG1431" t="e">
        <f t="shared" ca="1" si="296"/>
        <v>#N/A</v>
      </c>
      <c r="AH1431" t="e">
        <f t="shared" ca="1" si="297"/>
        <v>#N/A</v>
      </c>
      <c r="AI1431" t="e">
        <f t="shared" ca="1" si="286"/>
        <v>#N/A</v>
      </c>
      <c r="AJ1431">
        <f t="shared" si="287"/>
        <v>9.988014382740711E-5</v>
      </c>
      <c r="AK1431">
        <f t="shared" si="288"/>
        <v>0</v>
      </c>
      <c r="AL1431" t="e">
        <f t="shared" ca="1" si="298"/>
        <v>#N/A</v>
      </c>
      <c r="AM1431" t="b">
        <f t="shared" si="289"/>
        <v>0</v>
      </c>
    </row>
    <row r="1432" spans="1:39" x14ac:dyDescent="0.3">
      <c r="A1432" t="s">
        <v>37</v>
      </c>
      <c r="B1432" t="s">
        <v>38</v>
      </c>
      <c r="C1432" t="s">
        <v>39</v>
      </c>
      <c r="D1432" t="s">
        <v>87</v>
      </c>
      <c r="E1432" t="s">
        <v>415</v>
      </c>
      <c r="F1432" s="13" t="str">
        <f>_xlfn.CONCAT(wiz_6[[#This Row],[OCTY......]],",",wiz_6[[#This Row],[OS]])</f>
        <v>MONROE    ,OH</v>
      </c>
      <c r="G1432" t="s">
        <v>68</v>
      </c>
      <c r="H1432" t="s">
        <v>1443</v>
      </c>
      <c r="I1432" s="13" t="str">
        <f>_xlfn.CONCAT(wiz_6[[#This Row],[DCTY......]], ",",wiz_6[[#This Row],[DS]])</f>
        <v>BATTLEBORO,NC</v>
      </c>
      <c r="J1432" t="str">
        <f>TRIM(CONCATENATE(wiz_6[[#This Row],[SHIPPER..................]],wiz_6[[#This Row],[ZIP2..]],wiz_6[[#This Row],[ZIP3..]]))</f>
        <v>b: C H ROBINSON | 4505027809</v>
      </c>
      <c r="K1432">
        <v>1</v>
      </c>
      <c r="L1432">
        <v>1.18</v>
      </c>
      <c r="M1432">
        <v>0.28000000000000003</v>
      </c>
      <c r="N1432">
        <v>582</v>
      </c>
      <c r="O1432">
        <v>1.1000000000000001</v>
      </c>
      <c r="P1432">
        <v>0</v>
      </c>
      <c r="Q1432">
        <v>0.25</v>
      </c>
      <c r="R1432">
        <v>1</v>
      </c>
      <c r="S1432">
        <v>45</v>
      </c>
      <c r="T1432">
        <v>0</v>
      </c>
      <c r="U1432">
        <v>-368</v>
      </c>
      <c r="V1432">
        <v>-323</v>
      </c>
      <c r="W1432">
        <v>45050</v>
      </c>
      <c r="X1432">
        <v>45050</v>
      </c>
      <c r="Y1432">
        <v>27809</v>
      </c>
      <c r="Z1432">
        <v>1.24</v>
      </c>
      <c r="AA1432">
        <f t="shared" si="290"/>
        <v>10012</v>
      </c>
      <c r="AB1432">
        <f t="shared" si="291"/>
        <v>-323</v>
      </c>
      <c r="AC1432">
        <f t="shared" si="292"/>
        <v>6159</v>
      </c>
      <c r="AD1432">
        <f t="shared" si="293"/>
        <v>0.6151618058330004</v>
      </c>
      <c r="AE1432">
        <f t="shared" si="294"/>
        <v>0</v>
      </c>
      <c r="AF1432" t="e">
        <f t="shared" ca="1" si="295"/>
        <v>#N/A</v>
      </c>
      <c r="AG1432" t="e">
        <f t="shared" ca="1" si="296"/>
        <v>#N/A</v>
      </c>
      <c r="AH1432" t="e">
        <f t="shared" ca="1" si="297"/>
        <v>#N/A</v>
      </c>
      <c r="AI1432" t="e">
        <f t="shared" ca="1" si="286"/>
        <v>#N/A</v>
      </c>
      <c r="AJ1432">
        <f t="shared" si="287"/>
        <v>9.988014382740711E-5</v>
      </c>
      <c r="AK1432">
        <f t="shared" si="288"/>
        <v>0</v>
      </c>
      <c r="AL1432" t="e">
        <f t="shared" ca="1" si="298"/>
        <v>#N/A</v>
      </c>
      <c r="AM1432" t="b">
        <f t="shared" si="289"/>
        <v>0</v>
      </c>
    </row>
    <row r="1433" spans="1:39" x14ac:dyDescent="0.3">
      <c r="A1433" t="s">
        <v>748</v>
      </c>
      <c r="B1433" t="s">
        <v>749</v>
      </c>
      <c r="C1433" t="s">
        <v>39</v>
      </c>
      <c r="D1433" t="s">
        <v>87</v>
      </c>
      <c r="E1433" t="s">
        <v>415</v>
      </c>
      <c r="F1433" s="13" t="str">
        <f>_xlfn.CONCAT(wiz_6[[#This Row],[OCTY......]],",",wiz_6[[#This Row],[OS]])</f>
        <v>MONROE    ,OH</v>
      </c>
      <c r="G1433" t="s">
        <v>90</v>
      </c>
      <c r="H1433" t="s">
        <v>1444</v>
      </c>
      <c r="I1433" s="13" t="str">
        <f>_xlfn.CONCAT(wiz_6[[#This Row],[DCTY......]], ",",wiz_6[[#This Row],[DS]])</f>
        <v>DILLON    ,SC</v>
      </c>
      <c r="J1433" t="str">
        <f>TRIM(CONCATENATE(wiz_6[[#This Row],[SHIPPER..................]],wiz_6[[#This Row],[ZIP2..]],wiz_6[[#This Row],[ZIP3..]]))</f>
        <v>ENERGIZER BATTERY | 4505029536</v>
      </c>
      <c r="K1433">
        <v>2</v>
      </c>
      <c r="L1433">
        <v>1.9</v>
      </c>
      <c r="M1433">
        <v>0.19</v>
      </c>
      <c r="N1433">
        <v>575</v>
      </c>
      <c r="O1433">
        <v>1.58</v>
      </c>
      <c r="P1433">
        <v>65</v>
      </c>
      <c r="Q1433">
        <v>0.28000000000000003</v>
      </c>
      <c r="R1433">
        <v>55</v>
      </c>
      <c r="S1433">
        <v>43</v>
      </c>
      <c r="T1433">
        <v>-113</v>
      </c>
      <c r="U1433">
        <v>97</v>
      </c>
      <c r="V1433">
        <v>27</v>
      </c>
      <c r="W1433">
        <v>43201</v>
      </c>
      <c r="X1433">
        <v>45050</v>
      </c>
      <c r="Y1433">
        <v>29536</v>
      </c>
      <c r="Z1433">
        <v>1.87</v>
      </c>
      <c r="AA1433">
        <f t="shared" si="290"/>
        <v>10012</v>
      </c>
      <c r="AB1433">
        <f t="shared" si="291"/>
        <v>54</v>
      </c>
      <c r="AC1433">
        <f t="shared" si="292"/>
        <v>6159</v>
      </c>
      <c r="AD1433">
        <f t="shared" si="293"/>
        <v>0.6151618058330004</v>
      </c>
      <c r="AE1433">
        <f t="shared" si="294"/>
        <v>0</v>
      </c>
      <c r="AF1433" t="e">
        <f t="shared" ca="1" si="295"/>
        <v>#N/A</v>
      </c>
      <c r="AG1433" t="e">
        <f t="shared" ca="1" si="296"/>
        <v>#N/A</v>
      </c>
      <c r="AH1433" t="e">
        <f t="shared" ca="1" si="297"/>
        <v>#N/A</v>
      </c>
      <c r="AI1433" t="e">
        <f t="shared" ca="1" si="286"/>
        <v>#N/A</v>
      </c>
      <c r="AJ1433">
        <f t="shared" si="287"/>
        <v>1.9976028765481422E-4</v>
      </c>
      <c r="AK1433">
        <f t="shared" si="288"/>
        <v>0</v>
      </c>
      <c r="AL1433" t="e">
        <f t="shared" ca="1" si="298"/>
        <v>#N/A</v>
      </c>
      <c r="AM1433" t="b">
        <f t="shared" si="289"/>
        <v>0</v>
      </c>
    </row>
    <row r="1434" spans="1:39" x14ac:dyDescent="0.3">
      <c r="A1434" t="s">
        <v>37</v>
      </c>
      <c r="B1434" t="s">
        <v>38</v>
      </c>
      <c r="C1434" t="s">
        <v>39</v>
      </c>
      <c r="D1434" t="s">
        <v>87</v>
      </c>
      <c r="E1434" t="s">
        <v>243</v>
      </c>
      <c r="F1434" s="13" t="str">
        <f>_xlfn.CONCAT(wiz_6[[#This Row],[OCTY......]],",",wiz_6[[#This Row],[OS]])</f>
        <v>SPRINGFIEL,OH</v>
      </c>
      <c r="G1434" t="s">
        <v>70</v>
      </c>
      <c r="H1434" t="s">
        <v>434</v>
      </c>
      <c r="I1434" s="13" t="str">
        <f>_xlfn.CONCAT(wiz_6[[#This Row],[DCTY......]], ",",wiz_6[[#This Row],[DS]])</f>
        <v>ATHENS    ,TN</v>
      </c>
      <c r="J1434" t="str">
        <f>TRIM(CONCATENATE(wiz_6[[#This Row],[SHIPPER..................]],wiz_6[[#This Row],[ZIP2..]],wiz_6[[#This Row],[ZIP3..]]))</f>
        <v>b: C H ROBINSON | 4550137303</v>
      </c>
      <c r="K1434">
        <v>1</v>
      </c>
      <c r="L1434">
        <v>1.42</v>
      </c>
      <c r="M1434">
        <v>0.27</v>
      </c>
      <c r="N1434">
        <v>384</v>
      </c>
      <c r="O1434">
        <v>1</v>
      </c>
      <c r="P1434">
        <v>0</v>
      </c>
      <c r="Q1434">
        <v>0.25</v>
      </c>
      <c r="R1434">
        <v>-23</v>
      </c>
      <c r="S1434">
        <v>31</v>
      </c>
      <c r="T1434">
        <v>-54</v>
      </c>
      <c r="U1434">
        <v>-259</v>
      </c>
      <c r="V1434">
        <v>-282</v>
      </c>
      <c r="W1434">
        <v>45501</v>
      </c>
      <c r="X1434">
        <v>45501</v>
      </c>
      <c r="Y1434">
        <v>37303</v>
      </c>
      <c r="Z1434">
        <v>1.47</v>
      </c>
      <c r="AA1434">
        <f t="shared" si="290"/>
        <v>10012</v>
      </c>
      <c r="AB1434">
        <f t="shared" si="291"/>
        <v>-282</v>
      </c>
      <c r="AC1434">
        <f t="shared" si="292"/>
        <v>6159</v>
      </c>
      <c r="AD1434">
        <f t="shared" si="293"/>
        <v>0.6151618058330004</v>
      </c>
      <c r="AE1434">
        <f t="shared" si="294"/>
        <v>0</v>
      </c>
      <c r="AF1434" t="e">
        <f t="shared" ca="1" si="295"/>
        <v>#N/A</v>
      </c>
      <c r="AG1434" t="e">
        <f t="shared" ca="1" si="296"/>
        <v>#N/A</v>
      </c>
      <c r="AH1434" t="e">
        <f t="shared" ca="1" si="297"/>
        <v>#N/A</v>
      </c>
      <c r="AI1434" t="e">
        <f t="shared" ca="1" si="286"/>
        <v>#N/A</v>
      </c>
      <c r="AJ1434">
        <f t="shared" si="287"/>
        <v>9.988014382740711E-5</v>
      </c>
      <c r="AK1434">
        <f t="shared" si="288"/>
        <v>0</v>
      </c>
      <c r="AL1434" t="e">
        <f t="shared" ca="1" si="298"/>
        <v>#N/A</v>
      </c>
      <c r="AM1434" t="b">
        <f t="shared" si="289"/>
        <v>0</v>
      </c>
    </row>
    <row r="1435" spans="1:39" x14ac:dyDescent="0.3">
      <c r="A1435" t="s">
        <v>1392</v>
      </c>
      <c r="B1435" t="s">
        <v>1393</v>
      </c>
      <c r="C1435" t="s">
        <v>39</v>
      </c>
      <c r="D1435" t="s">
        <v>87</v>
      </c>
      <c r="E1435" t="s">
        <v>603</v>
      </c>
      <c r="F1435" s="13" t="str">
        <f>_xlfn.CONCAT(wiz_6[[#This Row],[OCTY......]],",",wiz_6[[#This Row],[OS]])</f>
        <v>DAYTON    ,OH</v>
      </c>
      <c r="G1435" t="s">
        <v>70</v>
      </c>
      <c r="H1435" t="s">
        <v>1394</v>
      </c>
      <c r="I1435" s="13" t="str">
        <f>_xlfn.CONCAT(wiz_6[[#This Row],[DCTY......]], ",",wiz_6[[#This Row],[DS]])</f>
        <v>MILAN     ,TN</v>
      </c>
      <c r="J1435" t="str">
        <f>TRIM(CONCATENATE(wiz_6[[#This Row],[SHIPPER..................]],wiz_6[[#This Row],[ZIP2..]],wiz_6[[#This Row],[ZIP3..]]))</f>
        <v>DEFA DELTA FAUCET COM| 4540138358</v>
      </c>
      <c r="K1435">
        <v>120</v>
      </c>
      <c r="L1435">
        <v>1.61</v>
      </c>
      <c r="M1435">
        <v>0.32</v>
      </c>
      <c r="N1435">
        <v>446</v>
      </c>
      <c r="O1435">
        <v>0.82</v>
      </c>
      <c r="P1435">
        <v>87</v>
      </c>
      <c r="Q1435">
        <v>0.32</v>
      </c>
      <c r="R1435">
        <v>-46</v>
      </c>
      <c r="S1435">
        <v>-48</v>
      </c>
      <c r="T1435">
        <v>16</v>
      </c>
      <c r="U1435">
        <v>236</v>
      </c>
      <c r="V1435">
        <v>204</v>
      </c>
      <c r="W1435">
        <v>45050</v>
      </c>
      <c r="X1435">
        <v>45401</v>
      </c>
      <c r="Y1435">
        <v>38358</v>
      </c>
      <c r="Z1435">
        <v>1.71</v>
      </c>
      <c r="AA1435">
        <f t="shared" si="290"/>
        <v>10012</v>
      </c>
      <c r="AB1435">
        <f t="shared" si="291"/>
        <v>24480</v>
      </c>
      <c r="AC1435">
        <f t="shared" si="292"/>
        <v>6159</v>
      </c>
      <c r="AD1435">
        <f t="shared" si="293"/>
        <v>0.6151618058330004</v>
      </c>
      <c r="AE1435">
        <f t="shared" si="294"/>
        <v>0</v>
      </c>
      <c r="AF1435" t="e">
        <f t="shared" ca="1" si="295"/>
        <v>#N/A</v>
      </c>
      <c r="AG1435" t="e">
        <f t="shared" ca="1" si="296"/>
        <v>#N/A</v>
      </c>
      <c r="AH1435" t="e">
        <f t="shared" ca="1" si="297"/>
        <v>#N/A</v>
      </c>
      <c r="AI1435" t="e">
        <f t="shared" ca="1" si="286"/>
        <v>#N/A</v>
      </c>
      <c r="AJ1435">
        <f t="shared" si="287"/>
        <v>1.1985617259288853E-2</v>
      </c>
      <c r="AK1435">
        <f t="shared" si="288"/>
        <v>0</v>
      </c>
      <c r="AL1435" t="e">
        <f t="shared" ca="1" si="298"/>
        <v>#N/A</v>
      </c>
      <c r="AM1435" t="b">
        <f t="shared" si="289"/>
        <v>0</v>
      </c>
    </row>
    <row r="1436" spans="1:39" x14ac:dyDescent="0.3">
      <c r="A1436" t="s">
        <v>759</v>
      </c>
      <c r="B1436" t="s">
        <v>760</v>
      </c>
      <c r="C1436" t="s">
        <v>39</v>
      </c>
      <c r="D1436" t="s">
        <v>87</v>
      </c>
      <c r="E1436" t="s">
        <v>1445</v>
      </c>
      <c r="F1436" s="13" t="str">
        <f>_xlfn.CONCAT(wiz_6[[#This Row],[OCTY......]],",",wiz_6[[#This Row],[OS]])</f>
        <v>URBANA    ,OH</v>
      </c>
      <c r="G1436" t="s">
        <v>70</v>
      </c>
      <c r="H1436" t="s">
        <v>666</v>
      </c>
      <c r="I1436" s="13" t="str">
        <f>_xlfn.CONCAT(wiz_6[[#This Row],[DCTY......]], ",",wiz_6[[#This Row],[DS]])</f>
        <v>DYERSBURG ,TN</v>
      </c>
      <c r="J1436" t="str">
        <f>TRIM(CONCATENATE(wiz_6[[#This Row],[SHIPPER..................]],wiz_6[[#This Row],[ZIP2..]],wiz_6[[#This Row],[ZIP3..]]))</f>
        <v>ERMCO | 4307838024</v>
      </c>
      <c r="K1436">
        <v>6</v>
      </c>
      <c r="L1436">
        <v>1.53</v>
      </c>
      <c r="M1436">
        <v>0.27</v>
      </c>
      <c r="N1436">
        <v>478</v>
      </c>
      <c r="O1436">
        <v>1.73</v>
      </c>
      <c r="P1436">
        <v>64</v>
      </c>
      <c r="Q1436">
        <v>0.3</v>
      </c>
      <c r="R1436">
        <v>-29</v>
      </c>
      <c r="S1436">
        <v>-29</v>
      </c>
      <c r="T1436">
        <v>-181</v>
      </c>
      <c r="U1436">
        <v>128</v>
      </c>
      <c r="V1436">
        <v>-82</v>
      </c>
      <c r="W1436">
        <v>44888</v>
      </c>
      <c r="X1436">
        <v>43078</v>
      </c>
      <c r="Y1436">
        <v>38024</v>
      </c>
      <c r="Z1436">
        <v>1.58</v>
      </c>
      <c r="AA1436">
        <f t="shared" si="290"/>
        <v>10012</v>
      </c>
      <c r="AB1436">
        <f t="shared" si="291"/>
        <v>-492</v>
      </c>
      <c r="AC1436">
        <f t="shared" si="292"/>
        <v>6159</v>
      </c>
      <c r="AD1436">
        <f t="shared" si="293"/>
        <v>0.6151618058330004</v>
      </c>
      <c r="AE1436">
        <f t="shared" si="294"/>
        <v>0</v>
      </c>
      <c r="AF1436" t="e">
        <f t="shared" ca="1" si="295"/>
        <v>#N/A</v>
      </c>
      <c r="AG1436" t="e">
        <f t="shared" ca="1" si="296"/>
        <v>#N/A</v>
      </c>
      <c r="AH1436" t="e">
        <f t="shared" ca="1" si="297"/>
        <v>#N/A</v>
      </c>
      <c r="AI1436" t="e">
        <f t="shared" ca="1" si="286"/>
        <v>#N/A</v>
      </c>
      <c r="AJ1436">
        <f t="shared" si="287"/>
        <v>5.9928086296444263E-4</v>
      </c>
      <c r="AK1436">
        <f t="shared" si="288"/>
        <v>0</v>
      </c>
      <c r="AL1436" t="e">
        <f t="shared" ca="1" si="298"/>
        <v>#N/A</v>
      </c>
      <c r="AM1436" t="b">
        <f t="shared" si="289"/>
        <v>0</v>
      </c>
    </row>
    <row r="1437" spans="1:39" x14ac:dyDescent="0.3">
      <c r="A1437" t="s">
        <v>1446</v>
      </c>
      <c r="B1437" t="s">
        <v>1447</v>
      </c>
      <c r="C1437" t="s">
        <v>39</v>
      </c>
      <c r="D1437" t="s">
        <v>87</v>
      </c>
      <c r="E1437" t="s">
        <v>1441</v>
      </c>
      <c r="F1437" s="13" t="str">
        <f>_xlfn.CONCAT(wiz_6[[#This Row],[OCTY......]],",",wiz_6[[#This Row],[OS]])</f>
        <v>PIQUA     ,OH</v>
      </c>
      <c r="G1437" t="s">
        <v>70</v>
      </c>
      <c r="H1437" t="s">
        <v>860</v>
      </c>
      <c r="I1437" s="13" t="str">
        <f>_xlfn.CONCAT(wiz_6[[#This Row],[DCTY......]], ",",wiz_6[[#This Row],[DS]])</f>
        <v>GREENEVILL,TN</v>
      </c>
      <c r="J1437" t="str">
        <f>TRIM(CONCATENATE(wiz_6[[#This Row],[SHIPPER..................]],wiz_6[[#This Row],[ZIP2..]],wiz_6[[#This Row],[ZIP3..]]))</f>
        <v>b: MDS LOGISTICS | 4535637743</v>
      </c>
      <c r="K1437">
        <v>2</v>
      </c>
      <c r="L1437">
        <v>1.64</v>
      </c>
      <c r="M1437">
        <v>0.27</v>
      </c>
      <c r="N1437">
        <v>366</v>
      </c>
      <c r="O1437">
        <v>0.92</v>
      </c>
      <c r="P1437">
        <v>80</v>
      </c>
      <c r="Q1437">
        <v>0.3</v>
      </c>
      <c r="R1437">
        <v>-22</v>
      </c>
      <c r="S1437">
        <v>-71</v>
      </c>
      <c r="T1437">
        <v>-35</v>
      </c>
      <c r="U1437">
        <v>-161</v>
      </c>
      <c r="V1437">
        <v>-267</v>
      </c>
      <c r="W1437">
        <v>45839</v>
      </c>
      <c r="X1437">
        <v>45356</v>
      </c>
      <c r="Y1437">
        <v>37743</v>
      </c>
      <c r="Z1437">
        <v>1.69</v>
      </c>
      <c r="AA1437">
        <f t="shared" si="290"/>
        <v>10012</v>
      </c>
      <c r="AB1437">
        <f t="shared" si="291"/>
        <v>-534</v>
      </c>
      <c r="AC1437">
        <f t="shared" si="292"/>
        <v>6159</v>
      </c>
      <c r="AD1437">
        <f t="shared" si="293"/>
        <v>0.6151618058330004</v>
      </c>
      <c r="AE1437">
        <f t="shared" si="294"/>
        <v>0</v>
      </c>
      <c r="AF1437" t="e">
        <f t="shared" ca="1" si="295"/>
        <v>#N/A</v>
      </c>
      <c r="AG1437" t="e">
        <f t="shared" ca="1" si="296"/>
        <v>#N/A</v>
      </c>
      <c r="AH1437" t="e">
        <f t="shared" ca="1" si="297"/>
        <v>#N/A</v>
      </c>
      <c r="AI1437" t="e">
        <f t="shared" ca="1" si="286"/>
        <v>#N/A</v>
      </c>
      <c r="AJ1437">
        <f t="shared" si="287"/>
        <v>1.9976028765481422E-4</v>
      </c>
      <c r="AK1437">
        <f t="shared" si="288"/>
        <v>0</v>
      </c>
      <c r="AL1437" t="e">
        <f t="shared" ca="1" si="298"/>
        <v>#N/A</v>
      </c>
      <c r="AM1437" t="b">
        <f t="shared" si="289"/>
        <v>0</v>
      </c>
    </row>
    <row r="1438" spans="1:39" x14ac:dyDescent="0.3">
      <c r="A1438" t="s">
        <v>37</v>
      </c>
      <c r="B1438" t="s">
        <v>38</v>
      </c>
      <c r="C1438" t="s">
        <v>39</v>
      </c>
      <c r="D1438" t="s">
        <v>87</v>
      </c>
      <c r="E1438" t="s">
        <v>1445</v>
      </c>
      <c r="F1438" s="13" t="str">
        <f>_xlfn.CONCAT(wiz_6[[#This Row],[OCTY......]],",",wiz_6[[#This Row],[OS]])</f>
        <v>URBANA    ,OH</v>
      </c>
      <c r="G1438" t="s">
        <v>70</v>
      </c>
      <c r="H1438" t="s">
        <v>75</v>
      </c>
      <c r="I1438" s="13" t="str">
        <f>_xlfn.CONCAT(wiz_6[[#This Row],[DCTY......]], ",",wiz_6[[#This Row],[DS]])</f>
        <v>MEMPHIS   ,TN</v>
      </c>
      <c r="J1438" t="str">
        <f>TRIM(CONCATENATE(wiz_6[[#This Row],[SHIPPER..................]],wiz_6[[#This Row],[ZIP2..]],wiz_6[[#This Row],[ZIP3..]]))</f>
        <v>b: C H ROBINSON | 4307838101</v>
      </c>
      <c r="K1438">
        <v>1</v>
      </c>
      <c r="L1438">
        <v>1.1299999999999999</v>
      </c>
      <c r="M1438">
        <v>0.27</v>
      </c>
      <c r="N1438">
        <v>570</v>
      </c>
      <c r="O1438">
        <v>0.92</v>
      </c>
      <c r="P1438">
        <v>64</v>
      </c>
      <c r="Q1438">
        <v>0.3</v>
      </c>
      <c r="R1438">
        <v>-34</v>
      </c>
      <c r="S1438">
        <v>-50</v>
      </c>
      <c r="T1438">
        <v>43</v>
      </c>
      <c r="U1438">
        <v>-84</v>
      </c>
      <c r="V1438">
        <v>-91</v>
      </c>
      <c r="W1438">
        <v>45050</v>
      </c>
      <c r="X1438">
        <v>43078</v>
      </c>
      <c r="Y1438">
        <v>38101</v>
      </c>
      <c r="Z1438">
        <v>1.18</v>
      </c>
      <c r="AA1438">
        <f t="shared" si="290"/>
        <v>10012</v>
      </c>
      <c r="AB1438">
        <f t="shared" si="291"/>
        <v>-91</v>
      </c>
      <c r="AC1438">
        <f t="shared" si="292"/>
        <v>6159</v>
      </c>
      <c r="AD1438">
        <f t="shared" si="293"/>
        <v>0.6151618058330004</v>
      </c>
      <c r="AE1438">
        <f t="shared" si="294"/>
        <v>0</v>
      </c>
      <c r="AF1438" t="e">
        <f t="shared" ca="1" si="295"/>
        <v>#N/A</v>
      </c>
      <c r="AG1438" t="e">
        <f t="shared" ca="1" si="296"/>
        <v>#N/A</v>
      </c>
      <c r="AH1438" t="e">
        <f t="shared" ca="1" si="297"/>
        <v>#N/A</v>
      </c>
      <c r="AI1438" t="e">
        <f t="shared" ca="1" si="286"/>
        <v>#N/A</v>
      </c>
      <c r="AJ1438">
        <f t="shared" si="287"/>
        <v>9.988014382740711E-5</v>
      </c>
      <c r="AK1438">
        <f t="shared" si="288"/>
        <v>0</v>
      </c>
      <c r="AL1438" t="e">
        <f t="shared" ca="1" si="298"/>
        <v>#N/A</v>
      </c>
      <c r="AM1438" t="b">
        <f t="shared" si="289"/>
        <v>0</v>
      </c>
    </row>
    <row r="1439" spans="1:39" x14ac:dyDescent="0.3">
      <c r="A1439" t="s">
        <v>1448</v>
      </c>
      <c r="B1439" t="s">
        <v>1449</v>
      </c>
      <c r="C1439" t="s">
        <v>39</v>
      </c>
      <c r="D1439" t="s">
        <v>87</v>
      </c>
      <c r="E1439" t="s">
        <v>603</v>
      </c>
      <c r="F1439" s="13" t="str">
        <f>_xlfn.CONCAT(wiz_6[[#This Row],[OCTY......]],",",wiz_6[[#This Row],[OS]])</f>
        <v>DAYTON    ,OH</v>
      </c>
      <c r="G1439" t="s">
        <v>70</v>
      </c>
      <c r="H1439" t="s">
        <v>575</v>
      </c>
      <c r="I1439" s="13" t="str">
        <f>_xlfn.CONCAT(wiz_6[[#This Row],[DCTY......]], ",",wiz_6[[#This Row],[DS]])</f>
        <v>LEBANON   ,TN</v>
      </c>
      <c r="J1439" t="str">
        <f>TRIM(CONCATENATE(wiz_6[[#This Row],[SHIPPER..................]],wiz_6[[#This Row],[ZIP2..]],wiz_6[[#This Row],[ZIP3..]]))</f>
        <v>b: DIRECT CONNECT LOG| 4540137087</v>
      </c>
      <c r="K1439">
        <v>1</v>
      </c>
      <c r="L1439">
        <v>1.1499999999999999</v>
      </c>
      <c r="M1439">
        <v>0.28000000000000003</v>
      </c>
      <c r="N1439">
        <v>314</v>
      </c>
      <c r="O1439">
        <v>0.75</v>
      </c>
      <c r="P1439">
        <v>74</v>
      </c>
      <c r="Q1439">
        <v>0.3</v>
      </c>
      <c r="R1439">
        <v>-22</v>
      </c>
      <c r="S1439">
        <v>-24</v>
      </c>
      <c r="T1439">
        <v>20</v>
      </c>
      <c r="U1439">
        <v>-261</v>
      </c>
      <c r="V1439">
        <v>-265</v>
      </c>
      <c r="W1439">
        <v>43137</v>
      </c>
      <c r="X1439">
        <v>45401</v>
      </c>
      <c r="Y1439">
        <v>37087</v>
      </c>
      <c r="Z1439">
        <v>1.21</v>
      </c>
      <c r="AA1439">
        <f t="shared" si="290"/>
        <v>10012</v>
      </c>
      <c r="AB1439">
        <f t="shared" si="291"/>
        <v>-265</v>
      </c>
      <c r="AC1439">
        <f t="shared" si="292"/>
        <v>6159</v>
      </c>
      <c r="AD1439">
        <f t="shared" si="293"/>
        <v>0.6151618058330004</v>
      </c>
      <c r="AE1439">
        <f t="shared" si="294"/>
        <v>0</v>
      </c>
      <c r="AF1439" t="e">
        <f t="shared" ca="1" si="295"/>
        <v>#N/A</v>
      </c>
      <c r="AG1439" t="e">
        <f t="shared" ca="1" si="296"/>
        <v>#N/A</v>
      </c>
      <c r="AH1439" t="e">
        <f t="shared" ca="1" si="297"/>
        <v>#N/A</v>
      </c>
      <c r="AI1439" t="e">
        <f t="shared" ca="1" si="286"/>
        <v>#N/A</v>
      </c>
      <c r="AJ1439">
        <f t="shared" si="287"/>
        <v>9.988014382740711E-5</v>
      </c>
      <c r="AK1439">
        <f t="shared" si="288"/>
        <v>0</v>
      </c>
      <c r="AL1439" t="e">
        <f t="shared" ca="1" si="298"/>
        <v>#N/A</v>
      </c>
      <c r="AM1439" t="b">
        <f t="shared" si="289"/>
        <v>0</v>
      </c>
    </row>
    <row r="1440" spans="1:39" x14ac:dyDescent="0.3">
      <c r="A1440" t="s">
        <v>539</v>
      </c>
      <c r="B1440" t="s">
        <v>540</v>
      </c>
      <c r="C1440" t="s">
        <v>39</v>
      </c>
      <c r="D1440" t="s">
        <v>87</v>
      </c>
      <c r="E1440" t="s">
        <v>1450</v>
      </c>
      <c r="F1440" s="13" t="str">
        <f>_xlfn.CONCAT(wiz_6[[#This Row],[OCTY......]],",",wiz_6[[#This Row],[OS]])</f>
        <v>WOOSTER   ,OH</v>
      </c>
      <c r="G1440" t="s">
        <v>40</v>
      </c>
      <c r="H1440" t="s">
        <v>320</v>
      </c>
      <c r="I1440" s="13" t="str">
        <f>_xlfn.CONCAT(wiz_6[[#This Row],[DCTY......]], ",",wiz_6[[#This Row],[DS]])</f>
        <v>MC CALLA  ,AL</v>
      </c>
      <c r="J1440" t="str">
        <f>TRIM(CONCATENATE(wiz_6[[#This Row],[SHIPPER..................]],wiz_6[[#This Row],[ZIP2..]],wiz_6[[#This Row],[ZIP3..]]))</f>
        <v>HOME DEPOT | 4469135111</v>
      </c>
      <c r="K1440">
        <v>1</v>
      </c>
      <c r="L1440">
        <v>1.55</v>
      </c>
      <c r="M1440">
        <v>0.21</v>
      </c>
      <c r="N1440">
        <v>672</v>
      </c>
      <c r="O1440">
        <v>0.53</v>
      </c>
      <c r="P1440">
        <v>92</v>
      </c>
      <c r="Q1440">
        <v>0.3</v>
      </c>
      <c r="R1440">
        <v>0</v>
      </c>
      <c r="S1440">
        <v>-53</v>
      </c>
      <c r="T1440">
        <v>204</v>
      </c>
      <c r="U1440">
        <v>-69</v>
      </c>
      <c r="V1440">
        <v>82</v>
      </c>
      <c r="W1440">
        <v>43125</v>
      </c>
      <c r="X1440">
        <v>44691</v>
      </c>
      <c r="Y1440">
        <v>35111</v>
      </c>
      <c r="Z1440">
        <v>1.54</v>
      </c>
      <c r="AA1440">
        <f t="shared" si="290"/>
        <v>10012</v>
      </c>
      <c r="AB1440">
        <f t="shared" si="291"/>
        <v>82</v>
      </c>
      <c r="AC1440">
        <f t="shared" si="292"/>
        <v>6159</v>
      </c>
      <c r="AD1440">
        <f t="shared" si="293"/>
        <v>0.6151618058330004</v>
      </c>
      <c r="AE1440">
        <f t="shared" si="294"/>
        <v>0</v>
      </c>
      <c r="AF1440" t="e">
        <f t="shared" ca="1" si="295"/>
        <v>#N/A</v>
      </c>
      <c r="AG1440" t="e">
        <f t="shared" ca="1" si="296"/>
        <v>#N/A</v>
      </c>
      <c r="AH1440" t="e">
        <f t="shared" ca="1" si="297"/>
        <v>#N/A</v>
      </c>
      <c r="AI1440" t="e">
        <f t="shared" ca="1" si="286"/>
        <v>#N/A</v>
      </c>
      <c r="AJ1440">
        <f t="shared" si="287"/>
        <v>9.988014382740711E-5</v>
      </c>
      <c r="AK1440">
        <f t="shared" si="288"/>
        <v>0</v>
      </c>
      <c r="AL1440" t="e">
        <f t="shared" ca="1" si="298"/>
        <v>#N/A</v>
      </c>
      <c r="AM1440" t="b">
        <f t="shared" si="289"/>
        <v>0</v>
      </c>
    </row>
    <row r="1441" spans="1:39" x14ac:dyDescent="0.3">
      <c r="A1441" t="s">
        <v>475</v>
      </c>
      <c r="B1441" t="s">
        <v>476</v>
      </c>
      <c r="C1441" t="s">
        <v>39</v>
      </c>
      <c r="D1441" t="s">
        <v>87</v>
      </c>
      <c r="E1441" t="s">
        <v>1451</v>
      </c>
      <c r="F1441" s="13" t="str">
        <f>_xlfn.CONCAT(wiz_6[[#This Row],[OCTY......]],",",wiz_6[[#This Row],[OS]])</f>
        <v>CAREY     ,OH</v>
      </c>
      <c r="G1441" t="s">
        <v>40</v>
      </c>
      <c r="H1441" t="s">
        <v>1452</v>
      </c>
      <c r="I1441" s="13" t="str">
        <f>_xlfn.CONCAT(wiz_6[[#This Row],[DCTY......]], ",",wiz_6[[#This Row],[DS]])</f>
        <v>GUNTERSVIL,AL</v>
      </c>
      <c r="J1441" t="str">
        <f>TRIM(CONCATENATE(wiz_6[[#This Row],[SHIPPER..................]],wiz_6[[#This Row],[ZIP2..]],wiz_6[[#This Row],[ZIP3..]]))</f>
        <v>AXLE LOGISICS LLC | 4331635976</v>
      </c>
      <c r="K1441">
        <v>1</v>
      </c>
      <c r="L1441">
        <v>1.24</v>
      </c>
      <c r="M1441">
        <v>0.27</v>
      </c>
      <c r="N1441">
        <v>595</v>
      </c>
      <c r="O1441">
        <v>1.75</v>
      </c>
      <c r="P1441">
        <v>32</v>
      </c>
      <c r="Q1441">
        <v>0.25</v>
      </c>
      <c r="R1441">
        <v>-36</v>
      </c>
      <c r="S1441">
        <v>38</v>
      </c>
      <c r="T1441">
        <v>-154</v>
      </c>
      <c r="U1441">
        <v>-395</v>
      </c>
      <c r="V1441">
        <v>-511</v>
      </c>
      <c r="W1441">
        <v>45839</v>
      </c>
      <c r="X1441">
        <v>43316</v>
      </c>
      <c r="Y1441">
        <v>35976</v>
      </c>
      <c r="Z1441">
        <v>1.29</v>
      </c>
      <c r="AA1441">
        <f t="shared" si="290"/>
        <v>10012</v>
      </c>
      <c r="AB1441">
        <f t="shared" si="291"/>
        <v>-511</v>
      </c>
      <c r="AC1441">
        <f t="shared" si="292"/>
        <v>6159</v>
      </c>
      <c r="AD1441">
        <f t="shared" si="293"/>
        <v>0.6151618058330004</v>
      </c>
      <c r="AE1441">
        <f t="shared" si="294"/>
        <v>0</v>
      </c>
      <c r="AF1441" t="e">
        <f t="shared" ca="1" si="295"/>
        <v>#N/A</v>
      </c>
      <c r="AG1441" t="e">
        <f t="shared" ca="1" si="296"/>
        <v>#N/A</v>
      </c>
      <c r="AH1441" t="e">
        <f t="shared" ca="1" si="297"/>
        <v>#N/A</v>
      </c>
      <c r="AI1441" t="e">
        <f t="shared" ca="1" si="286"/>
        <v>#N/A</v>
      </c>
      <c r="AJ1441">
        <f t="shared" si="287"/>
        <v>9.988014382740711E-5</v>
      </c>
      <c r="AK1441">
        <f t="shared" si="288"/>
        <v>0</v>
      </c>
      <c r="AL1441" t="e">
        <f t="shared" ca="1" si="298"/>
        <v>#N/A</v>
      </c>
      <c r="AM1441" t="b">
        <f t="shared" si="289"/>
        <v>0</v>
      </c>
    </row>
    <row r="1442" spans="1:39" x14ac:dyDescent="0.3">
      <c r="A1442" t="s">
        <v>37</v>
      </c>
      <c r="B1442" t="s">
        <v>38</v>
      </c>
      <c r="C1442" t="s">
        <v>39</v>
      </c>
      <c r="D1442" t="s">
        <v>87</v>
      </c>
      <c r="E1442" t="s">
        <v>690</v>
      </c>
      <c r="F1442" s="13" t="str">
        <f>_xlfn.CONCAT(wiz_6[[#This Row],[OCTY......]],",",wiz_6[[#This Row],[OS]])</f>
        <v>WILLARD   ,OH</v>
      </c>
      <c r="G1442" t="s">
        <v>50</v>
      </c>
      <c r="H1442" t="s">
        <v>399</v>
      </c>
      <c r="I1442" s="13" t="str">
        <f>_xlfn.CONCAT(wiz_6[[#This Row],[DCTY......]], ",",wiz_6[[#This Row],[DS]])</f>
        <v>MCDONOUGH ,GA</v>
      </c>
      <c r="J1442" t="str">
        <f>TRIM(CONCATENATE(wiz_6[[#This Row],[SHIPPER..................]],wiz_6[[#This Row],[ZIP2..]],wiz_6[[#This Row],[ZIP3..]]))</f>
        <v>b: C H ROBINSON | 4488830253</v>
      </c>
      <c r="K1442">
        <v>2</v>
      </c>
      <c r="L1442">
        <v>1.43</v>
      </c>
      <c r="M1442">
        <v>0.27</v>
      </c>
      <c r="N1442">
        <v>699</v>
      </c>
      <c r="O1442">
        <v>1.19</v>
      </c>
      <c r="P1442">
        <v>13</v>
      </c>
      <c r="Q1442">
        <v>0.25</v>
      </c>
      <c r="R1442">
        <v>-42</v>
      </c>
      <c r="S1442">
        <v>-2</v>
      </c>
      <c r="T1442">
        <v>47</v>
      </c>
      <c r="U1442">
        <v>-89</v>
      </c>
      <c r="V1442">
        <v>-44</v>
      </c>
      <c r="W1442">
        <v>44888</v>
      </c>
      <c r="X1442">
        <v>44888</v>
      </c>
      <c r="Y1442">
        <v>30253</v>
      </c>
      <c r="Z1442">
        <v>1.48</v>
      </c>
      <c r="AA1442">
        <f t="shared" si="290"/>
        <v>10012</v>
      </c>
      <c r="AB1442">
        <f t="shared" si="291"/>
        <v>-88</v>
      </c>
      <c r="AC1442">
        <f t="shared" si="292"/>
        <v>6159</v>
      </c>
      <c r="AD1442">
        <f t="shared" si="293"/>
        <v>0.6151618058330004</v>
      </c>
      <c r="AE1442">
        <f t="shared" si="294"/>
        <v>0</v>
      </c>
      <c r="AF1442" t="e">
        <f t="shared" ca="1" si="295"/>
        <v>#N/A</v>
      </c>
      <c r="AG1442" t="e">
        <f t="shared" ca="1" si="296"/>
        <v>#N/A</v>
      </c>
      <c r="AH1442" t="e">
        <f t="shared" ca="1" si="297"/>
        <v>#N/A</v>
      </c>
      <c r="AI1442" t="e">
        <f t="shared" ca="1" si="286"/>
        <v>#N/A</v>
      </c>
      <c r="AJ1442">
        <f t="shared" si="287"/>
        <v>1.9976028765481422E-4</v>
      </c>
      <c r="AK1442">
        <f t="shared" si="288"/>
        <v>0</v>
      </c>
      <c r="AL1442" t="e">
        <f t="shared" ca="1" si="298"/>
        <v>#N/A</v>
      </c>
      <c r="AM1442" t="b">
        <f t="shared" si="289"/>
        <v>0</v>
      </c>
    </row>
    <row r="1443" spans="1:39" x14ac:dyDescent="0.3">
      <c r="A1443" t="s">
        <v>47</v>
      </c>
      <c r="B1443" t="s">
        <v>48</v>
      </c>
      <c r="C1443" t="s">
        <v>39</v>
      </c>
      <c r="D1443" t="s">
        <v>87</v>
      </c>
      <c r="E1443" t="s">
        <v>1010</v>
      </c>
      <c r="F1443" s="13" t="str">
        <f>_xlfn.CONCAT(wiz_6[[#This Row],[OCTY......]],",",wiz_6[[#This Row],[OS]])</f>
        <v>MANSFIELD ,OH</v>
      </c>
      <c r="G1443" t="s">
        <v>50</v>
      </c>
      <c r="H1443" t="s">
        <v>51</v>
      </c>
      <c r="I1443" s="13" t="str">
        <f>_xlfn.CONCAT(wiz_6[[#This Row],[DCTY......]], ",",wiz_6[[#This Row],[DS]])</f>
        <v>NEWNAN    ,GA</v>
      </c>
      <c r="J1443" t="str">
        <f>TRIM(CONCATENATE(wiz_6[[#This Row],[SHIPPER..................]],wiz_6[[#This Row],[ZIP2..]],wiz_6[[#This Row],[ZIP3..]]))</f>
        <v>LOWES MLXP VAN ONE WA| 4490130263</v>
      </c>
      <c r="K1443">
        <v>1</v>
      </c>
      <c r="L1443">
        <v>1.82</v>
      </c>
      <c r="M1443">
        <v>0.21</v>
      </c>
      <c r="N1443">
        <v>633</v>
      </c>
      <c r="O1443">
        <v>1.1299999999999999</v>
      </c>
      <c r="P1443">
        <v>47</v>
      </c>
      <c r="Q1443">
        <v>0.25</v>
      </c>
      <c r="R1443">
        <v>0</v>
      </c>
      <c r="S1443">
        <v>-16</v>
      </c>
      <c r="T1443">
        <v>19</v>
      </c>
      <c r="U1443">
        <v>92</v>
      </c>
      <c r="V1443">
        <v>95</v>
      </c>
      <c r="W1443">
        <v>44256</v>
      </c>
      <c r="X1443">
        <v>44901</v>
      </c>
      <c r="Y1443">
        <v>30263</v>
      </c>
      <c r="Z1443">
        <v>1.81</v>
      </c>
      <c r="AA1443">
        <f t="shared" si="290"/>
        <v>10012</v>
      </c>
      <c r="AB1443">
        <f t="shared" si="291"/>
        <v>95</v>
      </c>
      <c r="AC1443">
        <f t="shared" si="292"/>
        <v>6159</v>
      </c>
      <c r="AD1443">
        <f t="shared" si="293"/>
        <v>0.6151618058330004</v>
      </c>
      <c r="AE1443">
        <f t="shared" si="294"/>
        <v>0</v>
      </c>
      <c r="AF1443" t="e">
        <f t="shared" ca="1" si="295"/>
        <v>#N/A</v>
      </c>
      <c r="AG1443" t="e">
        <f t="shared" ca="1" si="296"/>
        <v>#N/A</v>
      </c>
      <c r="AH1443" t="e">
        <f t="shared" ca="1" si="297"/>
        <v>#N/A</v>
      </c>
      <c r="AI1443" t="e">
        <f t="shared" ca="1" si="286"/>
        <v>#N/A</v>
      </c>
      <c r="AJ1443">
        <f t="shared" si="287"/>
        <v>9.988014382740711E-5</v>
      </c>
      <c r="AK1443">
        <f t="shared" si="288"/>
        <v>0</v>
      </c>
      <c r="AL1443" t="e">
        <f t="shared" ca="1" si="298"/>
        <v>#N/A</v>
      </c>
      <c r="AM1443" t="b">
        <f t="shared" si="289"/>
        <v>0</v>
      </c>
    </row>
    <row r="1444" spans="1:39" x14ac:dyDescent="0.3">
      <c r="A1444" t="s">
        <v>82</v>
      </c>
      <c r="B1444" t="s">
        <v>83</v>
      </c>
      <c r="C1444" t="s">
        <v>39</v>
      </c>
      <c r="D1444" t="s">
        <v>87</v>
      </c>
      <c r="E1444" t="s">
        <v>1453</v>
      </c>
      <c r="F1444" s="13" t="str">
        <f>_xlfn.CONCAT(wiz_6[[#This Row],[OCTY......]],",",wiz_6[[#This Row],[OS]])</f>
        <v>FOSTORIA  ,OH</v>
      </c>
      <c r="G1444" t="s">
        <v>50</v>
      </c>
      <c r="H1444" t="s">
        <v>384</v>
      </c>
      <c r="I1444" s="13" t="str">
        <f>_xlfn.CONCAT(wiz_6[[#This Row],[DCTY......]], ",",wiz_6[[#This Row],[DS]])</f>
        <v>MACON     ,GA</v>
      </c>
      <c r="J1444" t="str">
        <f>TRIM(CONCATENATE(wiz_6[[#This Row],[SHIPPER..................]],wiz_6[[#This Row],[ZIP2..]],wiz_6[[#This Row],[ZIP3..]]))</f>
        <v>b: TRANSPLACE TEXAS L| 4483031201</v>
      </c>
      <c r="K1444">
        <v>1</v>
      </c>
      <c r="L1444">
        <v>1.39</v>
      </c>
      <c r="M1444">
        <v>0.27</v>
      </c>
      <c r="N1444">
        <v>721</v>
      </c>
      <c r="O1444">
        <v>2.13</v>
      </c>
      <c r="P1444">
        <v>15</v>
      </c>
      <c r="Q1444">
        <v>0.25</v>
      </c>
      <c r="R1444">
        <v>-43</v>
      </c>
      <c r="S1444">
        <v>59</v>
      </c>
      <c r="T1444">
        <v>-123</v>
      </c>
      <c r="U1444">
        <v>-201</v>
      </c>
      <c r="V1444">
        <v>-265</v>
      </c>
      <c r="W1444">
        <v>45839</v>
      </c>
      <c r="X1444">
        <v>44830</v>
      </c>
      <c r="Y1444">
        <v>31201</v>
      </c>
      <c r="Z1444">
        <v>1.44</v>
      </c>
      <c r="AA1444">
        <f t="shared" si="290"/>
        <v>10012</v>
      </c>
      <c r="AB1444">
        <f t="shared" si="291"/>
        <v>-265</v>
      </c>
      <c r="AC1444">
        <f t="shared" si="292"/>
        <v>6159</v>
      </c>
      <c r="AD1444">
        <f t="shared" si="293"/>
        <v>0.6151618058330004</v>
      </c>
      <c r="AE1444">
        <f t="shared" si="294"/>
        <v>0</v>
      </c>
      <c r="AF1444" t="e">
        <f t="shared" ca="1" si="295"/>
        <v>#N/A</v>
      </c>
      <c r="AG1444" t="e">
        <f t="shared" ca="1" si="296"/>
        <v>#N/A</v>
      </c>
      <c r="AH1444" t="e">
        <f t="shared" ca="1" si="297"/>
        <v>#N/A</v>
      </c>
      <c r="AI1444" t="e">
        <f t="shared" ca="1" si="286"/>
        <v>#N/A</v>
      </c>
      <c r="AJ1444">
        <f t="shared" si="287"/>
        <v>9.988014382740711E-5</v>
      </c>
      <c r="AK1444">
        <f t="shared" si="288"/>
        <v>0</v>
      </c>
      <c r="AL1444" t="e">
        <f t="shared" ca="1" si="298"/>
        <v>#N/A</v>
      </c>
      <c r="AM1444" t="b">
        <f t="shared" si="289"/>
        <v>0</v>
      </c>
    </row>
    <row r="1445" spans="1:39" x14ac:dyDescent="0.3">
      <c r="A1445" t="s">
        <v>650</v>
      </c>
      <c r="B1445" t="s">
        <v>651</v>
      </c>
      <c r="C1445" t="s">
        <v>39</v>
      </c>
      <c r="D1445" t="s">
        <v>87</v>
      </c>
      <c r="E1445" t="s">
        <v>1454</v>
      </c>
      <c r="F1445" s="13" t="str">
        <f>_xlfn.CONCAT(wiz_6[[#This Row],[OCTY......]],",",wiz_6[[#This Row],[OS]])</f>
        <v>DELAWARE  ,OH</v>
      </c>
      <c r="G1445" t="s">
        <v>50</v>
      </c>
      <c r="H1445" t="s">
        <v>652</v>
      </c>
      <c r="I1445" s="13" t="str">
        <f>_xlfn.CONCAT(wiz_6[[#This Row],[DCTY......]], ",",wiz_6[[#This Row],[DS]])</f>
        <v>FORT VALLE,GA</v>
      </c>
      <c r="J1445" t="str">
        <f>TRIM(CONCATENATE(wiz_6[[#This Row],[SHIPPER..................]],wiz_6[[#This Row],[ZIP2..]],wiz_6[[#This Row],[ZIP3..]]))</f>
        <v>BLUE BIRD | 4301531030</v>
      </c>
      <c r="K1445">
        <v>2</v>
      </c>
      <c r="L1445">
        <v>1.78</v>
      </c>
      <c r="M1445">
        <v>0.23</v>
      </c>
      <c r="N1445">
        <v>703</v>
      </c>
      <c r="O1445">
        <v>1.1100000000000001</v>
      </c>
      <c r="P1445">
        <v>39</v>
      </c>
      <c r="Q1445">
        <v>0.25</v>
      </c>
      <c r="R1445">
        <v>-11</v>
      </c>
      <c r="S1445">
        <v>13</v>
      </c>
      <c r="T1445">
        <v>118</v>
      </c>
      <c r="U1445">
        <v>54</v>
      </c>
      <c r="V1445">
        <v>185</v>
      </c>
      <c r="W1445">
        <v>43137</v>
      </c>
      <c r="X1445">
        <v>43015</v>
      </c>
      <c r="Y1445">
        <v>31030</v>
      </c>
      <c r="Z1445">
        <v>1.79</v>
      </c>
      <c r="AA1445">
        <f t="shared" si="290"/>
        <v>10012</v>
      </c>
      <c r="AB1445">
        <f t="shared" si="291"/>
        <v>370</v>
      </c>
      <c r="AC1445">
        <f t="shared" si="292"/>
        <v>6159</v>
      </c>
      <c r="AD1445">
        <f t="shared" si="293"/>
        <v>0.6151618058330004</v>
      </c>
      <c r="AE1445">
        <f t="shared" si="294"/>
        <v>0</v>
      </c>
      <c r="AF1445" t="e">
        <f t="shared" ca="1" si="295"/>
        <v>#N/A</v>
      </c>
      <c r="AG1445" t="e">
        <f t="shared" ca="1" si="296"/>
        <v>#N/A</v>
      </c>
      <c r="AH1445" t="e">
        <f t="shared" ca="1" si="297"/>
        <v>#N/A</v>
      </c>
      <c r="AI1445" t="e">
        <f t="shared" ca="1" si="286"/>
        <v>#N/A</v>
      </c>
      <c r="AJ1445">
        <f t="shared" si="287"/>
        <v>1.9976028765481422E-4</v>
      </c>
      <c r="AK1445">
        <f t="shared" si="288"/>
        <v>0</v>
      </c>
      <c r="AL1445" t="e">
        <f t="shared" ca="1" si="298"/>
        <v>#N/A</v>
      </c>
      <c r="AM1445" t="b">
        <f t="shared" si="289"/>
        <v>0</v>
      </c>
    </row>
    <row r="1446" spans="1:39" x14ac:dyDescent="0.3">
      <c r="A1446" t="s">
        <v>78</v>
      </c>
      <c r="B1446" t="s">
        <v>79</v>
      </c>
      <c r="C1446" t="s">
        <v>39</v>
      </c>
      <c r="D1446" t="s">
        <v>87</v>
      </c>
      <c r="E1446" t="s">
        <v>592</v>
      </c>
      <c r="F1446" s="13" t="str">
        <f>_xlfn.CONCAT(wiz_6[[#This Row],[OCTY......]],",",wiz_6[[#This Row],[OS]])</f>
        <v>SHELBY    ,OH</v>
      </c>
      <c r="G1446" t="s">
        <v>50</v>
      </c>
      <c r="H1446" t="s">
        <v>384</v>
      </c>
      <c r="I1446" s="13" t="str">
        <f>_xlfn.CONCAT(wiz_6[[#This Row],[DCTY......]], ",",wiz_6[[#This Row],[DS]])</f>
        <v>MACON     ,GA</v>
      </c>
      <c r="J1446" t="str">
        <f>TRIM(CONCATENATE(wiz_6[[#This Row],[SHIPPER..................]],wiz_6[[#This Row],[ZIP2..]],wiz_6[[#This Row],[ZIP3..]]))</f>
        <v>TRACTOR SUPPLY MANHAT| 4487531201</v>
      </c>
      <c r="K1446">
        <v>1</v>
      </c>
      <c r="L1446">
        <v>1.87</v>
      </c>
      <c r="M1446">
        <v>0.22</v>
      </c>
      <c r="N1446">
        <v>746</v>
      </c>
      <c r="O1446">
        <v>1.61</v>
      </c>
      <c r="P1446">
        <v>63</v>
      </c>
      <c r="Q1446">
        <v>0.3</v>
      </c>
      <c r="R1446">
        <v>-8</v>
      </c>
      <c r="S1446">
        <v>-1</v>
      </c>
      <c r="T1446">
        <v>0</v>
      </c>
      <c r="U1446">
        <v>151</v>
      </c>
      <c r="V1446">
        <v>150</v>
      </c>
      <c r="W1446">
        <v>43449</v>
      </c>
      <c r="X1446">
        <v>44875</v>
      </c>
      <c r="Y1446">
        <v>31201</v>
      </c>
      <c r="Z1446">
        <v>1.87</v>
      </c>
      <c r="AA1446">
        <f t="shared" si="290"/>
        <v>10012</v>
      </c>
      <c r="AB1446">
        <f t="shared" si="291"/>
        <v>150</v>
      </c>
      <c r="AC1446">
        <f t="shared" si="292"/>
        <v>6159</v>
      </c>
      <c r="AD1446">
        <f t="shared" si="293"/>
        <v>0.6151618058330004</v>
      </c>
      <c r="AE1446">
        <f t="shared" si="294"/>
        <v>0</v>
      </c>
      <c r="AF1446" t="e">
        <f t="shared" ca="1" si="295"/>
        <v>#N/A</v>
      </c>
      <c r="AG1446" t="e">
        <f t="shared" ca="1" si="296"/>
        <v>#N/A</v>
      </c>
      <c r="AH1446" t="e">
        <f t="shared" ca="1" si="297"/>
        <v>#N/A</v>
      </c>
      <c r="AI1446" t="e">
        <f t="shared" ca="1" si="286"/>
        <v>#N/A</v>
      </c>
      <c r="AJ1446">
        <f t="shared" si="287"/>
        <v>9.988014382740711E-5</v>
      </c>
      <c r="AK1446">
        <f t="shared" si="288"/>
        <v>0</v>
      </c>
      <c r="AL1446" t="e">
        <f t="shared" ca="1" si="298"/>
        <v>#N/A</v>
      </c>
      <c r="AM1446" t="b">
        <f t="shared" si="289"/>
        <v>0</v>
      </c>
    </row>
    <row r="1447" spans="1:39" x14ac:dyDescent="0.3">
      <c r="A1447" t="s">
        <v>47</v>
      </c>
      <c r="B1447" t="s">
        <v>48</v>
      </c>
      <c r="C1447" t="s">
        <v>39</v>
      </c>
      <c r="D1447" t="s">
        <v>87</v>
      </c>
      <c r="E1447" t="s">
        <v>1010</v>
      </c>
      <c r="F1447" s="13" t="str">
        <f>_xlfn.CONCAT(wiz_6[[#This Row],[OCTY......]],",",wiz_6[[#This Row],[OS]])</f>
        <v>MANSFIELD ,OH</v>
      </c>
      <c r="G1447" t="s">
        <v>50</v>
      </c>
      <c r="H1447" t="s">
        <v>362</v>
      </c>
      <c r="I1447" s="13" t="str">
        <f>_xlfn.CONCAT(wiz_6[[#This Row],[DCTY......]], ",",wiz_6[[#This Row],[DS]])</f>
        <v>ADAIRSVILL,GA</v>
      </c>
      <c r="J1447" t="str">
        <f>TRIM(CONCATENATE(wiz_6[[#This Row],[SHIPPER..................]],wiz_6[[#This Row],[ZIP2..]],wiz_6[[#This Row],[ZIP3..]]))</f>
        <v>LOWES MLXP VAN ONE WA| 4490130103</v>
      </c>
      <c r="K1447">
        <v>2</v>
      </c>
      <c r="L1447">
        <v>1.8</v>
      </c>
      <c r="M1447">
        <v>0.21</v>
      </c>
      <c r="N1447">
        <v>544</v>
      </c>
      <c r="O1447">
        <v>1.1100000000000001</v>
      </c>
      <c r="P1447">
        <v>40</v>
      </c>
      <c r="Q1447">
        <v>0.28000000000000003</v>
      </c>
      <c r="R1447">
        <v>0</v>
      </c>
      <c r="S1447">
        <v>-16</v>
      </c>
      <c r="T1447">
        <v>-16</v>
      </c>
      <c r="U1447">
        <v>-53</v>
      </c>
      <c r="V1447">
        <v>-85</v>
      </c>
      <c r="W1447">
        <v>44101</v>
      </c>
      <c r="X1447">
        <v>44901</v>
      </c>
      <c r="Y1447">
        <v>30103</v>
      </c>
      <c r="Z1447">
        <v>1.79</v>
      </c>
      <c r="AA1447">
        <f t="shared" si="290"/>
        <v>10012</v>
      </c>
      <c r="AB1447">
        <f t="shared" si="291"/>
        <v>-170</v>
      </c>
      <c r="AC1447">
        <f t="shared" si="292"/>
        <v>6159</v>
      </c>
      <c r="AD1447">
        <f t="shared" si="293"/>
        <v>0.6151618058330004</v>
      </c>
      <c r="AE1447">
        <f t="shared" si="294"/>
        <v>0</v>
      </c>
      <c r="AF1447" t="e">
        <f t="shared" ca="1" si="295"/>
        <v>#N/A</v>
      </c>
      <c r="AG1447" t="e">
        <f t="shared" ca="1" si="296"/>
        <v>#N/A</v>
      </c>
      <c r="AH1447" t="e">
        <f t="shared" ca="1" si="297"/>
        <v>#N/A</v>
      </c>
      <c r="AI1447" t="e">
        <f t="shared" ca="1" si="286"/>
        <v>#N/A</v>
      </c>
      <c r="AJ1447">
        <f t="shared" si="287"/>
        <v>1.9976028765481422E-4</v>
      </c>
      <c r="AK1447">
        <f t="shared" si="288"/>
        <v>0</v>
      </c>
      <c r="AL1447" t="e">
        <f t="shared" ca="1" si="298"/>
        <v>#N/A</v>
      </c>
      <c r="AM1447" t="b">
        <f t="shared" si="289"/>
        <v>0</v>
      </c>
    </row>
    <row r="1448" spans="1:39" x14ac:dyDescent="0.3">
      <c r="A1448" t="s">
        <v>119</v>
      </c>
      <c r="B1448" t="s">
        <v>120</v>
      </c>
      <c r="C1448" t="s">
        <v>39</v>
      </c>
      <c r="D1448" t="s">
        <v>87</v>
      </c>
      <c r="E1448" t="s">
        <v>1010</v>
      </c>
      <c r="F1448" s="13" t="str">
        <f>_xlfn.CONCAT(wiz_6[[#This Row],[OCTY......]],",",wiz_6[[#This Row],[OS]])</f>
        <v>MANSFIELD ,OH</v>
      </c>
      <c r="G1448" t="s">
        <v>50</v>
      </c>
      <c r="H1448" t="s">
        <v>234</v>
      </c>
      <c r="I1448" s="13" t="str">
        <f>_xlfn.CONCAT(wiz_6[[#This Row],[DCTY......]], ",",wiz_6[[#This Row],[DS]])</f>
        <v>LAKE PARK ,GA</v>
      </c>
      <c r="J1448" t="str">
        <f>TRIM(CONCATENATE(wiz_6[[#This Row],[SHIPPER..................]],wiz_6[[#This Row],[ZIP2..]],wiz_6[[#This Row],[ZIP3..]]))</f>
        <v>b: HUB GROUP INC | 4490131636</v>
      </c>
      <c r="K1448">
        <v>1</v>
      </c>
      <c r="L1448">
        <v>3.12</v>
      </c>
      <c r="M1448">
        <v>0.28000000000000003</v>
      </c>
      <c r="N1448">
        <v>881</v>
      </c>
      <c r="O1448">
        <v>1.68</v>
      </c>
      <c r="P1448">
        <v>12</v>
      </c>
      <c r="Q1448">
        <v>0.25</v>
      </c>
      <c r="R1448">
        <v>-61</v>
      </c>
      <c r="S1448">
        <v>0</v>
      </c>
      <c r="T1448">
        <v>0</v>
      </c>
      <c r="U1448">
        <v>1054</v>
      </c>
      <c r="V1448">
        <v>1054</v>
      </c>
      <c r="W1448">
        <v>44875</v>
      </c>
      <c r="X1448">
        <v>44901</v>
      </c>
      <c r="Y1448">
        <v>31636</v>
      </c>
      <c r="Z1448">
        <v>3.18</v>
      </c>
      <c r="AA1448">
        <f t="shared" si="290"/>
        <v>10012</v>
      </c>
      <c r="AB1448">
        <f t="shared" si="291"/>
        <v>1054</v>
      </c>
      <c r="AC1448">
        <f t="shared" si="292"/>
        <v>6159</v>
      </c>
      <c r="AD1448">
        <f t="shared" si="293"/>
        <v>0.6151618058330004</v>
      </c>
      <c r="AE1448">
        <f t="shared" si="294"/>
        <v>0</v>
      </c>
      <c r="AF1448" t="e">
        <f t="shared" ca="1" si="295"/>
        <v>#N/A</v>
      </c>
      <c r="AG1448" t="e">
        <f t="shared" ca="1" si="296"/>
        <v>#N/A</v>
      </c>
      <c r="AH1448" t="e">
        <f t="shared" ca="1" si="297"/>
        <v>#N/A</v>
      </c>
      <c r="AI1448" t="e">
        <f t="shared" ca="1" si="286"/>
        <v>#N/A</v>
      </c>
      <c r="AJ1448">
        <f t="shared" si="287"/>
        <v>9.988014382740711E-5</v>
      </c>
      <c r="AK1448">
        <f t="shared" si="288"/>
        <v>0</v>
      </c>
      <c r="AL1448" t="e">
        <f t="shared" ca="1" si="298"/>
        <v>#N/A</v>
      </c>
      <c r="AM1448" t="b">
        <f t="shared" si="289"/>
        <v>0</v>
      </c>
    </row>
    <row r="1449" spans="1:39" x14ac:dyDescent="0.3">
      <c r="A1449" t="s">
        <v>1455</v>
      </c>
      <c r="B1449" t="s">
        <v>1456</v>
      </c>
      <c r="C1449" t="s">
        <v>39</v>
      </c>
      <c r="D1449" t="s">
        <v>87</v>
      </c>
      <c r="E1449" t="s">
        <v>1453</v>
      </c>
      <c r="F1449" s="13" t="str">
        <f>_xlfn.CONCAT(wiz_6[[#This Row],[OCTY......]],",",wiz_6[[#This Row],[OS]])</f>
        <v>FOSTORIA  ,OH</v>
      </c>
      <c r="G1449" t="s">
        <v>274</v>
      </c>
      <c r="H1449" t="s">
        <v>275</v>
      </c>
      <c r="I1449" s="13" t="str">
        <f>_xlfn.CONCAT(wiz_6[[#This Row],[DCTY......]], ",",wiz_6[[#This Row],[DS]])</f>
        <v>OTTAWA    ,KS</v>
      </c>
      <c r="J1449" t="str">
        <f>TRIM(CONCATENATE(wiz_6[[#This Row],[SHIPPER..................]],wiz_6[[#This Row],[ZIP2..]],wiz_6[[#This Row],[ZIP3..]]))</f>
        <v>b: RIVERSIDE TRANSPOR| 4483066067</v>
      </c>
      <c r="K1449">
        <v>1</v>
      </c>
      <c r="L1449">
        <v>1.18</v>
      </c>
      <c r="M1449">
        <v>0.27</v>
      </c>
      <c r="N1449">
        <v>757</v>
      </c>
      <c r="O1449">
        <v>1.81</v>
      </c>
      <c r="P1449">
        <v>93</v>
      </c>
      <c r="Q1449">
        <v>0.3</v>
      </c>
      <c r="R1449">
        <v>-46</v>
      </c>
      <c r="S1449">
        <v>166</v>
      </c>
      <c r="T1449">
        <v>-2</v>
      </c>
      <c r="U1449">
        <v>-537</v>
      </c>
      <c r="V1449">
        <v>-373</v>
      </c>
      <c r="W1449">
        <v>48201</v>
      </c>
      <c r="X1449">
        <v>44830</v>
      </c>
      <c r="Y1449">
        <v>66067</v>
      </c>
      <c r="Z1449">
        <v>1.23</v>
      </c>
      <c r="AA1449">
        <f t="shared" si="290"/>
        <v>10012</v>
      </c>
      <c r="AB1449">
        <f t="shared" si="291"/>
        <v>-373</v>
      </c>
      <c r="AC1449">
        <f t="shared" si="292"/>
        <v>6159</v>
      </c>
      <c r="AD1449">
        <f t="shared" si="293"/>
        <v>0.6151618058330004</v>
      </c>
      <c r="AE1449">
        <f t="shared" si="294"/>
        <v>0</v>
      </c>
      <c r="AF1449" t="e">
        <f t="shared" ca="1" si="295"/>
        <v>#N/A</v>
      </c>
      <c r="AG1449" t="e">
        <f t="shared" ca="1" si="296"/>
        <v>#N/A</v>
      </c>
      <c r="AH1449" t="e">
        <f t="shared" ca="1" si="297"/>
        <v>#N/A</v>
      </c>
      <c r="AI1449" t="e">
        <f t="shared" ca="1" si="286"/>
        <v>#N/A</v>
      </c>
      <c r="AJ1449">
        <f t="shared" si="287"/>
        <v>9.988014382740711E-5</v>
      </c>
      <c r="AK1449">
        <f t="shared" si="288"/>
        <v>0</v>
      </c>
      <c r="AL1449" t="e">
        <f t="shared" ca="1" si="298"/>
        <v>#N/A</v>
      </c>
      <c r="AM1449" t="b">
        <f t="shared" si="289"/>
        <v>0</v>
      </c>
    </row>
    <row r="1450" spans="1:39" x14ac:dyDescent="0.3">
      <c r="A1450" t="s">
        <v>1457</v>
      </c>
      <c r="B1450" t="s">
        <v>1458</v>
      </c>
      <c r="C1450" t="s">
        <v>39</v>
      </c>
      <c r="D1450" t="s">
        <v>87</v>
      </c>
      <c r="E1450" t="s">
        <v>1454</v>
      </c>
      <c r="F1450" s="13" t="str">
        <f>_xlfn.CONCAT(wiz_6[[#This Row],[OCTY......]],",",wiz_6[[#This Row],[OS]])</f>
        <v>DELAWARE  ,OH</v>
      </c>
      <c r="G1450" t="s">
        <v>44</v>
      </c>
      <c r="H1450" t="s">
        <v>482</v>
      </c>
      <c r="I1450" s="13" t="str">
        <f>_xlfn.CONCAT(wiz_6[[#This Row],[DCTY......]], ",",wiz_6[[#This Row],[DS]])</f>
        <v>MAYFIELD  ,KY</v>
      </c>
      <c r="J1450" t="str">
        <f>TRIM(CONCATENATE(wiz_6[[#This Row],[SHIPPER..................]],wiz_6[[#This Row],[ZIP2..]],wiz_6[[#This Row],[ZIP3..]]))</f>
        <v>b: ZIPLINE LOGISTICS | 4301542066</v>
      </c>
      <c r="K1450">
        <v>1</v>
      </c>
      <c r="L1450">
        <v>1.25</v>
      </c>
      <c r="M1450">
        <v>0.27</v>
      </c>
      <c r="N1450">
        <v>460</v>
      </c>
      <c r="O1450">
        <v>0.96</v>
      </c>
      <c r="P1450">
        <v>39</v>
      </c>
      <c r="Q1450">
        <v>0.25</v>
      </c>
      <c r="R1450">
        <v>-28</v>
      </c>
      <c r="S1450">
        <v>13</v>
      </c>
      <c r="T1450">
        <v>1</v>
      </c>
      <c r="U1450">
        <v>-88</v>
      </c>
      <c r="V1450">
        <v>-74</v>
      </c>
      <c r="W1450">
        <v>43125</v>
      </c>
      <c r="X1450">
        <v>43015</v>
      </c>
      <c r="Y1450">
        <v>42066</v>
      </c>
      <c r="Z1450">
        <v>1.3</v>
      </c>
      <c r="AA1450">
        <f t="shared" si="290"/>
        <v>10012</v>
      </c>
      <c r="AB1450">
        <f t="shared" si="291"/>
        <v>-74</v>
      </c>
      <c r="AC1450">
        <f t="shared" si="292"/>
        <v>6159</v>
      </c>
      <c r="AD1450">
        <f t="shared" si="293"/>
        <v>0.6151618058330004</v>
      </c>
      <c r="AE1450">
        <f t="shared" si="294"/>
        <v>0</v>
      </c>
      <c r="AF1450" t="e">
        <f t="shared" ca="1" si="295"/>
        <v>#N/A</v>
      </c>
      <c r="AG1450" t="e">
        <f t="shared" ca="1" si="296"/>
        <v>#N/A</v>
      </c>
      <c r="AH1450" t="e">
        <f t="shared" ca="1" si="297"/>
        <v>#N/A</v>
      </c>
      <c r="AI1450" t="e">
        <f t="shared" ca="1" si="286"/>
        <v>#N/A</v>
      </c>
      <c r="AJ1450">
        <f t="shared" si="287"/>
        <v>9.988014382740711E-5</v>
      </c>
      <c r="AK1450">
        <f t="shared" si="288"/>
        <v>0</v>
      </c>
      <c r="AL1450" t="e">
        <f t="shared" ca="1" si="298"/>
        <v>#N/A</v>
      </c>
      <c r="AM1450" t="b">
        <f t="shared" si="289"/>
        <v>0</v>
      </c>
    </row>
    <row r="1451" spans="1:39" x14ac:dyDescent="0.3">
      <c r="A1451" t="s">
        <v>1459</v>
      </c>
      <c r="B1451" t="s">
        <v>1460</v>
      </c>
      <c r="C1451" t="s">
        <v>39</v>
      </c>
      <c r="D1451" t="s">
        <v>87</v>
      </c>
      <c r="E1451" t="s">
        <v>85</v>
      </c>
      <c r="F1451" s="13" t="str">
        <f>_xlfn.CONCAT(wiz_6[[#This Row],[OCTY......]],",",wiz_6[[#This Row],[OS]])</f>
        <v>LEXINGTON ,OH</v>
      </c>
      <c r="G1451" t="s">
        <v>44</v>
      </c>
      <c r="H1451" t="s">
        <v>925</v>
      </c>
      <c r="I1451" s="13" t="str">
        <f>_xlfn.CONCAT(wiz_6[[#This Row],[DCTY......]], ",",wiz_6[[#This Row],[DS]])</f>
        <v>HICKORY   ,KY</v>
      </c>
      <c r="J1451" t="str">
        <f>TRIM(CONCATENATE(wiz_6[[#This Row],[SHIPPER..................]],wiz_6[[#This Row],[ZIP2..]],wiz_6[[#This Row],[ZIP3..]]))</f>
        <v>NEXT GENERATION | 4490142051</v>
      </c>
      <c r="K1451">
        <v>8</v>
      </c>
      <c r="L1451">
        <v>1.72</v>
      </c>
      <c r="M1451">
        <v>7.0000000000000007E-2</v>
      </c>
      <c r="N1451">
        <v>499</v>
      </c>
      <c r="O1451">
        <v>0.86</v>
      </c>
      <c r="P1451">
        <v>91</v>
      </c>
      <c r="Q1451">
        <v>0.33</v>
      </c>
      <c r="R1451">
        <v>71</v>
      </c>
      <c r="S1451">
        <v>-44</v>
      </c>
      <c r="T1451">
        <v>25</v>
      </c>
      <c r="U1451">
        <v>54</v>
      </c>
      <c r="V1451">
        <v>35</v>
      </c>
      <c r="W1451">
        <v>44256</v>
      </c>
      <c r="X1451">
        <v>44901</v>
      </c>
      <c r="Y1451">
        <v>42051</v>
      </c>
      <c r="Z1451">
        <v>1.57</v>
      </c>
      <c r="AA1451">
        <f t="shared" si="290"/>
        <v>10012</v>
      </c>
      <c r="AB1451">
        <f t="shared" si="291"/>
        <v>280</v>
      </c>
      <c r="AC1451">
        <f t="shared" si="292"/>
        <v>6159</v>
      </c>
      <c r="AD1451">
        <f t="shared" si="293"/>
        <v>0.6151618058330004</v>
      </c>
      <c r="AE1451">
        <f t="shared" si="294"/>
        <v>0</v>
      </c>
      <c r="AF1451" t="e">
        <f t="shared" ca="1" si="295"/>
        <v>#N/A</v>
      </c>
      <c r="AG1451" t="e">
        <f t="shared" ca="1" si="296"/>
        <v>#N/A</v>
      </c>
      <c r="AH1451" t="e">
        <f t="shared" ca="1" si="297"/>
        <v>#N/A</v>
      </c>
      <c r="AI1451" t="e">
        <f t="shared" ca="1" si="286"/>
        <v>#N/A</v>
      </c>
      <c r="AJ1451">
        <f t="shared" si="287"/>
        <v>7.9904115061925688E-4</v>
      </c>
      <c r="AK1451">
        <f t="shared" si="288"/>
        <v>0</v>
      </c>
      <c r="AL1451" t="e">
        <f t="shared" ca="1" si="298"/>
        <v>#N/A</v>
      </c>
      <c r="AM1451" t="b">
        <f t="shared" si="289"/>
        <v>0</v>
      </c>
    </row>
    <row r="1452" spans="1:39" x14ac:dyDescent="0.3">
      <c r="A1452" t="s">
        <v>771</v>
      </c>
      <c r="B1452" t="s">
        <v>772</v>
      </c>
      <c r="C1452" t="s">
        <v>39</v>
      </c>
      <c r="D1452" t="s">
        <v>87</v>
      </c>
      <c r="E1452" t="s">
        <v>1453</v>
      </c>
      <c r="F1452" s="13" t="str">
        <f>_xlfn.CONCAT(wiz_6[[#This Row],[OCTY......]],",",wiz_6[[#This Row],[OS]])</f>
        <v>FOSTORIA  ,OH</v>
      </c>
      <c r="G1452" t="s">
        <v>66</v>
      </c>
      <c r="H1452" t="s">
        <v>774</v>
      </c>
      <c r="I1452" s="13" t="str">
        <f>_xlfn.CONCAT(wiz_6[[#This Row],[DCTY......]], ",",wiz_6[[#This Row],[DS]])</f>
        <v>BYHALIA   ,MS</v>
      </c>
      <c r="J1452" t="str">
        <f>TRIM(CONCATENATE(wiz_6[[#This Row],[SHIPPER..................]],wiz_6[[#This Row],[ZIP2..]],wiz_6[[#This Row],[ZIP3..]]))</f>
        <v>VOLVO | 4483038611</v>
      </c>
      <c r="K1452">
        <v>1</v>
      </c>
      <c r="L1452">
        <v>1.46</v>
      </c>
      <c r="M1452">
        <v>0.2</v>
      </c>
      <c r="N1452">
        <v>658</v>
      </c>
      <c r="O1452">
        <v>1.25</v>
      </c>
      <c r="P1452">
        <v>13</v>
      </c>
      <c r="Q1452">
        <v>0.25</v>
      </c>
      <c r="R1452">
        <v>7</v>
      </c>
      <c r="S1452">
        <v>62</v>
      </c>
      <c r="T1452">
        <v>33</v>
      </c>
      <c r="U1452">
        <v>125</v>
      </c>
      <c r="V1452">
        <v>220</v>
      </c>
      <c r="W1452">
        <v>45889</v>
      </c>
      <c r="X1452">
        <v>44830</v>
      </c>
      <c r="Y1452">
        <v>38611</v>
      </c>
      <c r="Z1452">
        <v>1.44</v>
      </c>
      <c r="AA1452">
        <f t="shared" si="290"/>
        <v>10012</v>
      </c>
      <c r="AB1452">
        <f t="shared" si="291"/>
        <v>220</v>
      </c>
      <c r="AC1452">
        <f t="shared" si="292"/>
        <v>6159</v>
      </c>
      <c r="AD1452">
        <f t="shared" si="293"/>
        <v>0.6151618058330004</v>
      </c>
      <c r="AE1452">
        <f t="shared" si="294"/>
        <v>0</v>
      </c>
      <c r="AF1452" t="e">
        <f t="shared" ca="1" si="295"/>
        <v>#N/A</v>
      </c>
      <c r="AG1452" t="e">
        <f t="shared" ca="1" si="296"/>
        <v>#N/A</v>
      </c>
      <c r="AH1452" t="e">
        <f t="shared" ca="1" si="297"/>
        <v>#N/A</v>
      </c>
      <c r="AI1452" t="e">
        <f t="shared" ca="1" si="286"/>
        <v>#N/A</v>
      </c>
      <c r="AJ1452">
        <f t="shared" si="287"/>
        <v>9.988014382740711E-5</v>
      </c>
      <c r="AK1452">
        <f t="shared" si="288"/>
        <v>0</v>
      </c>
      <c r="AL1452" t="e">
        <f t="shared" ca="1" si="298"/>
        <v>#N/A</v>
      </c>
      <c r="AM1452" t="b">
        <f t="shared" si="289"/>
        <v>0</v>
      </c>
    </row>
    <row r="1453" spans="1:39" x14ac:dyDescent="0.3">
      <c r="A1453" t="s">
        <v>47</v>
      </c>
      <c r="B1453" t="s">
        <v>48</v>
      </c>
      <c r="C1453" t="s">
        <v>39</v>
      </c>
      <c r="D1453" t="s">
        <v>87</v>
      </c>
      <c r="E1453" t="s">
        <v>690</v>
      </c>
      <c r="F1453" s="13" t="str">
        <f>_xlfn.CONCAT(wiz_6[[#This Row],[OCTY......]],",",wiz_6[[#This Row],[OS]])</f>
        <v>WILLARD   ,OH</v>
      </c>
      <c r="G1453" t="s">
        <v>68</v>
      </c>
      <c r="H1453" t="s">
        <v>329</v>
      </c>
      <c r="I1453" s="13" t="str">
        <f>_xlfn.CONCAT(wiz_6[[#This Row],[DCTY......]], ",",wiz_6[[#This Row],[DS]])</f>
        <v>GREENSBORO,NC</v>
      </c>
      <c r="J1453" t="str">
        <f>TRIM(CONCATENATE(wiz_6[[#This Row],[SHIPPER..................]],wiz_6[[#This Row],[ZIP2..]],wiz_6[[#This Row],[ZIP3..]]))</f>
        <v>LOWES MLXP VAN ONE WA| 4488827420</v>
      </c>
      <c r="K1453">
        <v>17</v>
      </c>
      <c r="L1453">
        <v>2</v>
      </c>
      <c r="M1453">
        <v>0.21</v>
      </c>
      <c r="N1453">
        <v>474</v>
      </c>
      <c r="O1453">
        <v>1</v>
      </c>
      <c r="P1453">
        <v>60</v>
      </c>
      <c r="Q1453">
        <v>0.28000000000000003</v>
      </c>
      <c r="R1453">
        <v>41</v>
      </c>
      <c r="S1453">
        <v>10</v>
      </c>
      <c r="T1453">
        <v>-8</v>
      </c>
      <c r="U1453">
        <v>-5</v>
      </c>
      <c r="V1453">
        <v>-3</v>
      </c>
      <c r="W1453">
        <v>44901</v>
      </c>
      <c r="X1453">
        <v>44888</v>
      </c>
      <c r="Y1453">
        <v>27420</v>
      </c>
      <c r="Z1453">
        <v>1.99</v>
      </c>
      <c r="AA1453">
        <f t="shared" si="290"/>
        <v>10012</v>
      </c>
      <c r="AB1453">
        <f t="shared" si="291"/>
        <v>-51</v>
      </c>
      <c r="AC1453">
        <f t="shared" si="292"/>
        <v>6159</v>
      </c>
      <c r="AD1453">
        <f t="shared" si="293"/>
        <v>0.6151618058330004</v>
      </c>
      <c r="AE1453">
        <f t="shared" si="294"/>
        <v>0</v>
      </c>
      <c r="AF1453" t="e">
        <f t="shared" ca="1" si="295"/>
        <v>#N/A</v>
      </c>
      <c r="AG1453" t="e">
        <f t="shared" ca="1" si="296"/>
        <v>#N/A</v>
      </c>
      <c r="AH1453" t="e">
        <f t="shared" ca="1" si="297"/>
        <v>#N/A</v>
      </c>
      <c r="AI1453" t="e">
        <f t="shared" ca="1" si="286"/>
        <v>#N/A</v>
      </c>
      <c r="AJ1453">
        <f t="shared" si="287"/>
        <v>1.6979624450659209E-3</v>
      </c>
      <c r="AK1453">
        <f t="shared" si="288"/>
        <v>0</v>
      </c>
      <c r="AL1453" t="e">
        <f t="shared" ca="1" si="298"/>
        <v>#N/A</v>
      </c>
      <c r="AM1453" t="b">
        <f t="shared" si="289"/>
        <v>0</v>
      </c>
    </row>
    <row r="1454" spans="1:39" x14ac:dyDescent="0.3">
      <c r="A1454" t="s">
        <v>344</v>
      </c>
      <c r="B1454" t="s">
        <v>345</v>
      </c>
      <c r="C1454" t="s">
        <v>39</v>
      </c>
      <c r="D1454" t="s">
        <v>87</v>
      </c>
      <c r="E1454" t="s">
        <v>1047</v>
      </c>
      <c r="F1454" s="13" t="str">
        <f>_xlfn.CONCAT(wiz_6[[#This Row],[OCTY......]],",",wiz_6[[#This Row],[OS]])</f>
        <v>MARYSVILLE,OH</v>
      </c>
      <c r="G1454" t="s">
        <v>68</v>
      </c>
      <c r="H1454" t="s">
        <v>231</v>
      </c>
      <c r="I1454" s="13" t="str">
        <f>_xlfn.CONCAT(wiz_6[[#This Row],[DCTY......]], ",",wiz_6[[#This Row],[DS]])</f>
        <v>STATESVILL,NC</v>
      </c>
      <c r="J1454" t="str">
        <f>TRIM(CONCATENATE(wiz_6[[#This Row],[SHIPPER..................]],wiz_6[[#This Row],[ZIP2..]],wiz_6[[#This Row],[ZIP3..]]))</f>
        <v>b: SCHNEIDER LOGISTIC| 4304028625</v>
      </c>
      <c r="K1454">
        <v>2</v>
      </c>
      <c r="L1454">
        <v>1.4</v>
      </c>
      <c r="M1454">
        <v>0.28000000000000003</v>
      </c>
      <c r="N1454">
        <v>415</v>
      </c>
      <c r="O1454">
        <v>0.94</v>
      </c>
      <c r="P1454">
        <v>45</v>
      </c>
      <c r="Q1454">
        <v>0.25</v>
      </c>
      <c r="R1454">
        <v>12</v>
      </c>
      <c r="S1454">
        <v>6</v>
      </c>
      <c r="T1454">
        <v>-13</v>
      </c>
      <c r="U1454">
        <v>-233</v>
      </c>
      <c r="V1454">
        <v>-240</v>
      </c>
      <c r="W1454">
        <v>43137</v>
      </c>
      <c r="X1454">
        <v>43040</v>
      </c>
      <c r="Y1454">
        <v>28625</v>
      </c>
      <c r="Z1454">
        <v>1.46</v>
      </c>
      <c r="AA1454">
        <f t="shared" si="290"/>
        <v>10012</v>
      </c>
      <c r="AB1454">
        <f t="shared" si="291"/>
        <v>-480</v>
      </c>
      <c r="AC1454">
        <f t="shared" si="292"/>
        <v>6159</v>
      </c>
      <c r="AD1454">
        <f t="shared" si="293"/>
        <v>0.6151618058330004</v>
      </c>
      <c r="AE1454">
        <f t="shared" si="294"/>
        <v>0</v>
      </c>
      <c r="AF1454" t="e">
        <f t="shared" ca="1" si="295"/>
        <v>#N/A</v>
      </c>
      <c r="AG1454" t="e">
        <f t="shared" ca="1" si="296"/>
        <v>#N/A</v>
      </c>
      <c r="AH1454" t="e">
        <f t="shared" ca="1" si="297"/>
        <v>#N/A</v>
      </c>
      <c r="AI1454" t="e">
        <f t="shared" ca="1" si="286"/>
        <v>#N/A</v>
      </c>
      <c r="AJ1454">
        <f t="shared" si="287"/>
        <v>1.9976028765481422E-4</v>
      </c>
      <c r="AK1454">
        <f t="shared" si="288"/>
        <v>0</v>
      </c>
      <c r="AL1454" t="e">
        <f t="shared" ca="1" si="298"/>
        <v>#N/A</v>
      </c>
      <c r="AM1454" t="b">
        <f t="shared" si="289"/>
        <v>0</v>
      </c>
    </row>
    <row r="1455" spans="1:39" x14ac:dyDescent="0.3">
      <c r="A1455" t="s">
        <v>47</v>
      </c>
      <c r="B1455" t="s">
        <v>48</v>
      </c>
      <c r="C1455" t="s">
        <v>39</v>
      </c>
      <c r="D1455" t="s">
        <v>87</v>
      </c>
      <c r="E1455" t="s">
        <v>1010</v>
      </c>
      <c r="F1455" s="13" t="str">
        <f>_xlfn.CONCAT(wiz_6[[#This Row],[OCTY......]],",",wiz_6[[#This Row],[OS]])</f>
        <v>MANSFIELD ,OH</v>
      </c>
      <c r="G1455" t="s">
        <v>68</v>
      </c>
      <c r="H1455" t="s">
        <v>231</v>
      </c>
      <c r="I1455" s="13" t="str">
        <f>_xlfn.CONCAT(wiz_6[[#This Row],[DCTY......]], ",",wiz_6[[#This Row],[DS]])</f>
        <v>STATESVILL,NC</v>
      </c>
      <c r="J1455" t="str">
        <f>TRIM(CONCATENATE(wiz_6[[#This Row],[SHIPPER..................]],wiz_6[[#This Row],[ZIP2..]],wiz_6[[#This Row],[ZIP3..]]))</f>
        <v>LOWES MLXP VAN ONE WA| 4490128625</v>
      </c>
      <c r="K1455">
        <v>1</v>
      </c>
      <c r="L1455">
        <v>1.84</v>
      </c>
      <c r="M1455">
        <v>0.21</v>
      </c>
      <c r="N1455">
        <v>431</v>
      </c>
      <c r="O1455">
        <v>0.56999999999999995</v>
      </c>
      <c r="P1455">
        <v>119</v>
      </c>
      <c r="Q1455">
        <v>0.35</v>
      </c>
      <c r="R1455">
        <v>41</v>
      </c>
      <c r="S1455">
        <v>-16</v>
      </c>
      <c r="T1455">
        <v>75</v>
      </c>
      <c r="U1455">
        <v>-69</v>
      </c>
      <c r="V1455">
        <v>-10</v>
      </c>
      <c r="W1455">
        <v>45822</v>
      </c>
      <c r="X1455">
        <v>44901</v>
      </c>
      <c r="Y1455">
        <v>28625</v>
      </c>
      <c r="Z1455">
        <v>1.83</v>
      </c>
      <c r="AA1455">
        <f t="shared" si="290"/>
        <v>10012</v>
      </c>
      <c r="AB1455">
        <f t="shared" si="291"/>
        <v>-10</v>
      </c>
      <c r="AC1455">
        <f t="shared" si="292"/>
        <v>6159</v>
      </c>
      <c r="AD1455">
        <f t="shared" si="293"/>
        <v>0.6151618058330004</v>
      </c>
      <c r="AE1455">
        <f t="shared" si="294"/>
        <v>0</v>
      </c>
      <c r="AF1455" t="e">
        <f t="shared" ca="1" si="295"/>
        <v>#N/A</v>
      </c>
      <c r="AG1455" t="e">
        <f t="shared" ca="1" si="296"/>
        <v>#N/A</v>
      </c>
      <c r="AH1455" t="e">
        <f t="shared" ca="1" si="297"/>
        <v>#N/A</v>
      </c>
      <c r="AI1455" t="e">
        <f t="shared" ca="1" si="286"/>
        <v>#N/A</v>
      </c>
      <c r="AJ1455">
        <f t="shared" si="287"/>
        <v>9.988014382740711E-5</v>
      </c>
      <c r="AK1455">
        <f t="shared" si="288"/>
        <v>0</v>
      </c>
      <c r="AL1455" t="e">
        <f t="shared" ca="1" si="298"/>
        <v>#N/A</v>
      </c>
      <c r="AM1455" t="b">
        <f t="shared" si="289"/>
        <v>0</v>
      </c>
    </row>
    <row r="1456" spans="1:39" x14ac:dyDescent="0.3">
      <c r="A1456" t="s">
        <v>47</v>
      </c>
      <c r="B1456" t="s">
        <v>48</v>
      </c>
      <c r="C1456" t="s">
        <v>39</v>
      </c>
      <c r="D1456" t="s">
        <v>87</v>
      </c>
      <c r="E1456" t="s">
        <v>1047</v>
      </c>
      <c r="F1456" s="13" t="str">
        <f>_xlfn.CONCAT(wiz_6[[#This Row],[OCTY......]],",",wiz_6[[#This Row],[OS]])</f>
        <v>MARYSVILLE,OH</v>
      </c>
      <c r="G1456" t="s">
        <v>68</v>
      </c>
      <c r="H1456" t="s">
        <v>231</v>
      </c>
      <c r="I1456" s="13" t="str">
        <f>_xlfn.CONCAT(wiz_6[[#This Row],[DCTY......]], ",",wiz_6[[#This Row],[DS]])</f>
        <v>STATESVILL,NC</v>
      </c>
      <c r="J1456" t="str">
        <f>TRIM(CONCATENATE(wiz_6[[#This Row],[SHIPPER..................]],wiz_6[[#This Row],[ZIP2..]],wiz_6[[#This Row],[ZIP3..]]))</f>
        <v>LOWES MLXP VAN ONE WA| 4304028625</v>
      </c>
      <c r="K1456">
        <v>7</v>
      </c>
      <c r="L1456">
        <v>1.84</v>
      </c>
      <c r="M1456">
        <v>0.21</v>
      </c>
      <c r="N1456">
        <v>414</v>
      </c>
      <c r="O1456">
        <v>0.94</v>
      </c>
      <c r="P1456">
        <v>49</v>
      </c>
      <c r="Q1456">
        <v>0.28000000000000003</v>
      </c>
      <c r="R1456">
        <v>41</v>
      </c>
      <c r="S1456">
        <v>0</v>
      </c>
      <c r="T1456">
        <v>-13</v>
      </c>
      <c r="U1456">
        <v>-98</v>
      </c>
      <c r="V1456">
        <v>-111</v>
      </c>
      <c r="W1456">
        <v>43201</v>
      </c>
      <c r="X1456">
        <v>43040</v>
      </c>
      <c r="Y1456">
        <v>28625</v>
      </c>
      <c r="Z1456">
        <v>1.83</v>
      </c>
      <c r="AA1456">
        <f t="shared" si="290"/>
        <v>10012</v>
      </c>
      <c r="AB1456">
        <f t="shared" si="291"/>
        <v>-777</v>
      </c>
      <c r="AC1456">
        <f t="shared" si="292"/>
        <v>6159</v>
      </c>
      <c r="AD1456">
        <f t="shared" si="293"/>
        <v>0.6151618058330004</v>
      </c>
      <c r="AE1456">
        <f t="shared" si="294"/>
        <v>0</v>
      </c>
      <c r="AF1456" t="e">
        <f t="shared" ca="1" si="295"/>
        <v>#N/A</v>
      </c>
      <c r="AG1456" t="e">
        <f t="shared" ca="1" si="296"/>
        <v>#N/A</v>
      </c>
      <c r="AH1456" t="e">
        <f t="shared" ca="1" si="297"/>
        <v>#N/A</v>
      </c>
      <c r="AI1456" t="e">
        <f t="shared" ca="1" si="286"/>
        <v>#N/A</v>
      </c>
      <c r="AJ1456">
        <f t="shared" si="287"/>
        <v>6.9916100679184975E-4</v>
      </c>
      <c r="AK1456">
        <f t="shared" si="288"/>
        <v>0</v>
      </c>
      <c r="AL1456" t="e">
        <f t="shared" ca="1" si="298"/>
        <v>#N/A</v>
      </c>
      <c r="AM1456" t="b">
        <f t="shared" si="289"/>
        <v>0</v>
      </c>
    </row>
    <row r="1457" spans="1:39" x14ac:dyDescent="0.3">
      <c r="A1457" t="s">
        <v>47</v>
      </c>
      <c r="B1457" t="s">
        <v>48</v>
      </c>
      <c r="C1457" t="s">
        <v>39</v>
      </c>
      <c r="D1457" t="s">
        <v>87</v>
      </c>
      <c r="E1457" t="s">
        <v>592</v>
      </c>
      <c r="F1457" s="13" t="str">
        <f>_xlfn.CONCAT(wiz_6[[#This Row],[OCTY......]],",",wiz_6[[#This Row],[OS]])</f>
        <v>SHELBY    ,OH</v>
      </c>
      <c r="G1457" t="s">
        <v>68</v>
      </c>
      <c r="H1457" t="s">
        <v>231</v>
      </c>
      <c r="I1457" s="13" t="str">
        <f>_xlfn.CONCAT(wiz_6[[#This Row],[DCTY......]], ",",wiz_6[[#This Row],[DS]])</f>
        <v>STATESVILL,NC</v>
      </c>
      <c r="J1457" t="str">
        <f>TRIM(CONCATENATE(wiz_6[[#This Row],[SHIPPER..................]],wiz_6[[#This Row],[ZIP2..]],wiz_6[[#This Row],[ZIP3..]]))</f>
        <v>LOWES MLXP VAN ONE WA| 4487528625</v>
      </c>
      <c r="K1457">
        <v>4</v>
      </c>
      <c r="L1457">
        <v>1.84</v>
      </c>
      <c r="M1457">
        <v>0.21</v>
      </c>
      <c r="N1457">
        <v>442</v>
      </c>
      <c r="O1457">
        <v>0.89</v>
      </c>
      <c r="P1457">
        <v>124</v>
      </c>
      <c r="Q1457">
        <v>0.35</v>
      </c>
      <c r="R1457">
        <v>41</v>
      </c>
      <c r="S1457">
        <v>-83</v>
      </c>
      <c r="T1457">
        <v>-1</v>
      </c>
      <c r="U1457">
        <v>-61</v>
      </c>
      <c r="V1457">
        <v>-145</v>
      </c>
      <c r="W1457">
        <v>43055</v>
      </c>
      <c r="X1457">
        <v>44875</v>
      </c>
      <c r="Y1457">
        <v>28625</v>
      </c>
      <c r="Z1457">
        <v>1.83</v>
      </c>
      <c r="AA1457">
        <f t="shared" si="290"/>
        <v>10012</v>
      </c>
      <c r="AB1457">
        <f t="shared" si="291"/>
        <v>-580</v>
      </c>
      <c r="AC1457">
        <f t="shared" si="292"/>
        <v>6159</v>
      </c>
      <c r="AD1457">
        <f t="shared" si="293"/>
        <v>0.6151618058330004</v>
      </c>
      <c r="AE1457">
        <f t="shared" si="294"/>
        <v>0</v>
      </c>
      <c r="AF1457" t="e">
        <f t="shared" ca="1" si="295"/>
        <v>#N/A</v>
      </c>
      <c r="AG1457" t="e">
        <f t="shared" ca="1" si="296"/>
        <v>#N/A</v>
      </c>
      <c r="AH1457" t="e">
        <f t="shared" ca="1" si="297"/>
        <v>#N/A</v>
      </c>
      <c r="AI1457" t="e">
        <f t="shared" ca="1" si="286"/>
        <v>#N/A</v>
      </c>
      <c r="AJ1457">
        <f t="shared" si="287"/>
        <v>3.9952057530962844E-4</v>
      </c>
      <c r="AK1457">
        <f t="shared" si="288"/>
        <v>0</v>
      </c>
      <c r="AL1457" t="e">
        <f t="shared" ca="1" si="298"/>
        <v>#N/A</v>
      </c>
      <c r="AM1457" t="b">
        <f t="shared" si="289"/>
        <v>0</v>
      </c>
    </row>
    <row r="1458" spans="1:39" x14ac:dyDescent="0.3">
      <c r="A1458" t="s">
        <v>37</v>
      </c>
      <c r="B1458" t="s">
        <v>38</v>
      </c>
      <c r="C1458" t="s">
        <v>39</v>
      </c>
      <c r="D1458" t="s">
        <v>87</v>
      </c>
      <c r="E1458" t="s">
        <v>1453</v>
      </c>
      <c r="F1458" s="13" t="str">
        <f>_xlfn.CONCAT(wiz_6[[#This Row],[OCTY......]],",",wiz_6[[#This Row],[OS]])</f>
        <v>FOSTORIA  ,OH</v>
      </c>
      <c r="G1458" t="s">
        <v>68</v>
      </c>
      <c r="H1458" t="s">
        <v>342</v>
      </c>
      <c r="I1458" s="13" t="str">
        <f>_xlfn.CONCAT(wiz_6[[#This Row],[DCTY......]], ",",wiz_6[[#This Row],[DS]])</f>
        <v>SANFORD   ,NC</v>
      </c>
      <c r="J1458" t="str">
        <f>TRIM(CONCATENATE(wiz_6[[#This Row],[SHIPPER..................]],wiz_6[[#This Row],[ZIP2..]],wiz_6[[#This Row],[ZIP3..]]))</f>
        <v>b: C H ROBINSON | 4483027330</v>
      </c>
      <c r="K1458">
        <v>1</v>
      </c>
      <c r="L1458">
        <v>1.1599999999999999</v>
      </c>
      <c r="M1458">
        <v>0.28000000000000003</v>
      </c>
      <c r="N1458">
        <v>557</v>
      </c>
      <c r="O1458">
        <v>1.1000000000000001</v>
      </c>
      <c r="P1458">
        <v>123</v>
      </c>
      <c r="Q1458">
        <v>0.35</v>
      </c>
      <c r="R1458">
        <v>2</v>
      </c>
      <c r="S1458">
        <v>-48</v>
      </c>
      <c r="T1458">
        <v>0</v>
      </c>
      <c r="U1458">
        <v>-398</v>
      </c>
      <c r="V1458">
        <v>-446</v>
      </c>
      <c r="W1458">
        <v>44266</v>
      </c>
      <c r="X1458">
        <v>44830</v>
      </c>
      <c r="Y1458">
        <v>27330</v>
      </c>
      <c r="Z1458">
        <v>1.22</v>
      </c>
      <c r="AA1458">
        <f t="shared" si="290"/>
        <v>10012</v>
      </c>
      <c r="AB1458">
        <f t="shared" si="291"/>
        <v>-446</v>
      </c>
      <c r="AC1458">
        <f t="shared" si="292"/>
        <v>6159</v>
      </c>
      <c r="AD1458">
        <f t="shared" si="293"/>
        <v>0.6151618058330004</v>
      </c>
      <c r="AE1458">
        <f t="shared" si="294"/>
        <v>0</v>
      </c>
      <c r="AF1458" t="e">
        <f t="shared" ca="1" si="295"/>
        <v>#N/A</v>
      </c>
      <c r="AG1458" t="e">
        <f t="shared" ca="1" si="296"/>
        <v>#N/A</v>
      </c>
      <c r="AH1458" t="e">
        <f t="shared" ca="1" si="297"/>
        <v>#N/A</v>
      </c>
      <c r="AI1458" t="e">
        <f t="shared" ca="1" si="286"/>
        <v>#N/A</v>
      </c>
      <c r="AJ1458">
        <f t="shared" si="287"/>
        <v>9.988014382740711E-5</v>
      </c>
      <c r="AK1458">
        <f t="shared" si="288"/>
        <v>0</v>
      </c>
      <c r="AL1458" t="e">
        <f t="shared" ca="1" si="298"/>
        <v>#N/A</v>
      </c>
      <c r="AM1458" t="b">
        <f t="shared" si="289"/>
        <v>0</v>
      </c>
    </row>
    <row r="1459" spans="1:39" x14ac:dyDescent="0.3">
      <c r="A1459" t="s">
        <v>1461</v>
      </c>
      <c r="B1459" t="s">
        <v>1462</v>
      </c>
      <c r="C1459" t="s">
        <v>39</v>
      </c>
      <c r="D1459" t="s">
        <v>87</v>
      </c>
      <c r="E1459" t="s">
        <v>1463</v>
      </c>
      <c r="F1459" s="13" t="str">
        <f>_xlfn.CONCAT(wiz_6[[#This Row],[OCTY......]],",",wiz_6[[#This Row],[OS]])</f>
        <v>CRESTLINE ,OH</v>
      </c>
      <c r="G1459" t="s">
        <v>90</v>
      </c>
      <c r="H1459" t="s">
        <v>1464</v>
      </c>
      <c r="I1459" s="13" t="str">
        <f>_xlfn.CONCAT(wiz_6[[#This Row],[DCTY......]], ",",wiz_6[[#This Row],[DS]])</f>
        <v>BOILING SP,SC</v>
      </c>
      <c r="J1459" t="str">
        <f>TRIM(CONCATENATE(wiz_6[[#This Row],[SHIPPER..................]],wiz_6[[#This Row],[ZIP2..]],wiz_6[[#This Row],[ZIP3..]]))</f>
        <v>JONES MOTOR GROUP | 4482729836</v>
      </c>
      <c r="K1459">
        <v>1</v>
      </c>
      <c r="L1459">
        <v>1.3</v>
      </c>
      <c r="M1459">
        <v>0.27</v>
      </c>
      <c r="N1459">
        <v>574</v>
      </c>
      <c r="O1459">
        <v>0.76</v>
      </c>
      <c r="P1459">
        <v>140</v>
      </c>
      <c r="Q1459">
        <v>0.35</v>
      </c>
      <c r="R1459">
        <v>7</v>
      </c>
      <c r="S1459">
        <v>-140</v>
      </c>
      <c r="T1459">
        <v>81</v>
      </c>
      <c r="U1459">
        <v>-126</v>
      </c>
      <c r="V1459">
        <v>-185</v>
      </c>
      <c r="W1459">
        <v>46714</v>
      </c>
      <c r="X1459">
        <v>44827</v>
      </c>
      <c r="Y1459">
        <v>29836</v>
      </c>
      <c r="Z1459">
        <v>1.35</v>
      </c>
      <c r="AA1459">
        <f t="shared" si="290"/>
        <v>10012</v>
      </c>
      <c r="AB1459">
        <f t="shared" si="291"/>
        <v>-185</v>
      </c>
      <c r="AC1459">
        <f t="shared" si="292"/>
        <v>6159</v>
      </c>
      <c r="AD1459">
        <f t="shared" si="293"/>
        <v>0.6151618058330004</v>
      </c>
      <c r="AE1459">
        <f t="shared" si="294"/>
        <v>0</v>
      </c>
      <c r="AF1459" t="e">
        <f t="shared" ca="1" si="295"/>
        <v>#N/A</v>
      </c>
      <c r="AG1459" t="e">
        <f t="shared" ca="1" si="296"/>
        <v>#N/A</v>
      </c>
      <c r="AH1459" t="e">
        <f t="shared" ca="1" si="297"/>
        <v>#N/A</v>
      </c>
      <c r="AI1459" t="e">
        <f t="shared" ca="1" si="286"/>
        <v>#N/A</v>
      </c>
      <c r="AJ1459">
        <f t="shared" si="287"/>
        <v>9.988014382740711E-5</v>
      </c>
      <c r="AK1459">
        <f t="shared" si="288"/>
        <v>0</v>
      </c>
      <c r="AL1459" t="e">
        <f t="shared" ca="1" si="298"/>
        <v>#N/A</v>
      </c>
      <c r="AM1459" t="b">
        <f t="shared" si="289"/>
        <v>0</v>
      </c>
    </row>
    <row r="1460" spans="1:39" x14ac:dyDescent="0.3">
      <c r="A1460" t="s">
        <v>593</v>
      </c>
      <c r="B1460" t="s">
        <v>594</v>
      </c>
      <c r="C1460" t="s">
        <v>39</v>
      </c>
      <c r="D1460" t="s">
        <v>87</v>
      </c>
      <c r="E1460" t="s">
        <v>1465</v>
      </c>
      <c r="F1460" s="13" t="str">
        <f>_xlfn.CONCAT(wiz_6[[#This Row],[OCTY......]],",",wiz_6[[#This Row],[OS]])</f>
        <v>ONTARIO   ,OH</v>
      </c>
      <c r="G1460" t="s">
        <v>70</v>
      </c>
      <c r="H1460" t="s">
        <v>71</v>
      </c>
      <c r="I1460" s="13" t="str">
        <f>_xlfn.CONCAT(wiz_6[[#This Row],[DCTY......]], ",",wiz_6[[#This Row],[DS]])</f>
        <v>JACKSON   ,TN</v>
      </c>
      <c r="J1460" t="str">
        <f>TRIM(CONCATENATE(wiz_6[[#This Row],[SHIPPER..................]],wiz_6[[#This Row],[ZIP2..]],wiz_6[[#This Row],[ZIP3..]]))</f>
        <v>STANLEY BLACK AND DEC| 4486238301</v>
      </c>
      <c r="K1460">
        <v>81</v>
      </c>
      <c r="L1460">
        <v>1.41</v>
      </c>
      <c r="M1460">
        <v>0.21</v>
      </c>
      <c r="N1460">
        <v>563</v>
      </c>
      <c r="O1460">
        <v>0.92</v>
      </c>
      <c r="P1460">
        <v>56</v>
      </c>
      <c r="Q1460">
        <v>0.28999999999999998</v>
      </c>
      <c r="R1460">
        <v>0</v>
      </c>
      <c r="S1460">
        <v>-7</v>
      </c>
      <c r="T1460">
        <v>43</v>
      </c>
      <c r="U1460">
        <v>149</v>
      </c>
      <c r="V1460">
        <v>185</v>
      </c>
      <c r="W1460">
        <v>43551</v>
      </c>
      <c r="X1460">
        <v>44862</v>
      </c>
      <c r="Y1460">
        <v>38301</v>
      </c>
      <c r="Z1460">
        <v>1.4</v>
      </c>
      <c r="AA1460">
        <f t="shared" si="290"/>
        <v>10012</v>
      </c>
      <c r="AB1460">
        <f t="shared" si="291"/>
        <v>14985</v>
      </c>
      <c r="AC1460">
        <f t="shared" si="292"/>
        <v>6159</v>
      </c>
      <c r="AD1460">
        <f t="shared" si="293"/>
        <v>0.6151618058330004</v>
      </c>
      <c r="AE1460">
        <f t="shared" si="294"/>
        <v>0</v>
      </c>
      <c r="AF1460" t="e">
        <f t="shared" ca="1" si="295"/>
        <v>#N/A</v>
      </c>
      <c r="AG1460" t="e">
        <f t="shared" ca="1" si="296"/>
        <v>#N/A</v>
      </c>
      <c r="AH1460" t="e">
        <f t="shared" ca="1" si="297"/>
        <v>#N/A</v>
      </c>
      <c r="AI1460" t="e">
        <f t="shared" ca="1" si="286"/>
        <v>#N/A</v>
      </c>
      <c r="AJ1460">
        <f t="shared" si="287"/>
        <v>8.0902916500199765E-3</v>
      </c>
      <c r="AK1460">
        <f t="shared" si="288"/>
        <v>0</v>
      </c>
      <c r="AL1460" t="e">
        <f t="shared" ca="1" si="298"/>
        <v>#N/A</v>
      </c>
      <c r="AM1460" t="b">
        <f t="shared" si="289"/>
        <v>0</v>
      </c>
    </row>
    <row r="1461" spans="1:39" x14ac:dyDescent="0.3">
      <c r="A1461" t="s">
        <v>37</v>
      </c>
      <c r="B1461" t="s">
        <v>38</v>
      </c>
      <c r="C1461" t="s">
        <v>39</v>
      </c>
      <c r="D1461" t="s">
        <v>87</v>
      </c>
      <c r="E1461" t="s">
        <v>1450</v>
      </c>
      <c r="F1461" s="13" t="str">
        <f>_xlfn.CONCAT(wiz_6[[#This Row],[OCTY......]],",",wiz_6[[#This Row],[OS]])</f>
        <v>WOOSTER   ,OH</v>
      </c>
      <c r="G1461" t="s">
        <v>70</v>
      </c>
      <c r="H1461" t="s">
        <v>860</v>
      </c>
      <c r="I1461" s="13" t="str">
        <f>_xlfn.CONCAT(wiz_6[[#This Row],[DCTY......]], ",",wiz_6[[#This Row],[DS]])</f>
        <v>GREENEVILL,TN</v>
      </c>
      <c r="J1461" t="str">
        <f>TRIM(CONCATENATE(wiz_6[[#This Row],[SHIPPER..................]],wiz_6[[#This Row],[ZIP2..]],wiz_6[[#This Row],[ZIP3..]]))</f>
        <v>b: C H ROBINSON | 4469137743</v>
      </c>
      <c r="K1461">
        <v>1</v>
      </c>
      <c r="L1461">
        <v>1.34</v>
      </c>
      <c r="M1461">
        <v>0.27</v>
      </c>
      <c r="N1461">
        <v>454</v>
      </c>
      <c r="O1461">
        <v>0.97</v>
      </c>
      <c r="P1461">
        <v>26</v>
      </c>
      <c r="Q1461">
        <v>0.25</v>
      </c>
      <c r="R1461">
        <v>14</v>
      </c>
      <c r="S1461">
        <v>75</v>
      </c>
      <c r="T1461">
        <v>-1</v>
      </c>
      <c r="U1461">
        <v>-372</v>
      </c>
      <c r="V1461">
        <v>-298</v>
      </c>
      <c r="W1461">
        <v>44256</v>
      </c>
      <c r="X1461">
        <v>44691</v>
      </c>
      <c r="Y1461">
        <v>37743</v>
      </c>
      <c r="Z1461">
        <v>1.39</v>
      </c>
      <c r="AA1461">
        <f t="shared" si="290"/>
        <v>10012</v>
      </c>
      <c r="AB1461">
        <f t="shared" si="291"/>
        <v>-298</v>
      </c>
      <c r="AC1461">
        <f t="shared" si="292"/>
        <v>6159</v>
      </c>
      <c r="AD1461">
        <f t="shared" si="293"/>
        <v>0.6151618058330004</v>
      </c>
      <c r="AE1461">
        <f t="shared" si="294"/>
        <v>0</v>
      </c>
      <c r="AF1461" t="e">
        <f t="shared" ca="1" si="295"/>
        <v>#N/A</v>
      </c>
      <c r="AG1461" t="e">
        <f t="shared" ca="1" si="296"/>
        <v>#N/A</v>
      </c>
      <c r="AH1461" t="e">
        <f t="shared" ca="1" si="297"/>
        <v>#N/A</v>
      </c>
      <c r="AI1461" t="e">
        <f t="shared" ca="1" si="286"/>
        <v>#N/A</v>
      </c>
      <c r="AJ1461">
        <f t="shared" si="287"/>
        <v>9.988014382740711E-5</v>
      </c>
      <c r="AK1461">
        <f t="shared" si="288"/>
        <v>0</v>
      </c>
      <c r="AL1461" t="e">
        <f t="shared" ca="1" si="298"/>
        <v>#N/A</v>
      </c>
      <c r="AM1461" t="b">
        <f t="shared" si="289"/>
        <v>0</v>
      </c>
    </row>
    <row r="1462" spans="1:39" x14ac:dyDescent="0.3">
      <c r="A1462" t="s">
        <v>1466</v>
      </c>
      <c r="B1462" t="s">
        <v>1467</v>
      </c>
      <c r="C1462" t="s">
        <v>39</v>
      </c>
      <c r="D1462" t="s">
        <v>87</v>
      </c>
      <c r="E1462" t="s">
        <v>1454</v>
      </c>
      <c r="F1462" s="13" t="str">
        <f>_xlfn.CONCAT(wiz_6[[#This Row],[OCTY......]],",",wiz_6[[#This Row],[OS]])</f>
        <v>DELAWARE  ,OH</v>
      </c>
      <c r="G1462" t="s">
        <v>70</v>
      </c>
      <c r="H1462" t="s">
        <v>1468</v>
      </c>
      <c r="I1462" s="13" t="str">
        <f>_xlfn.CONCAT(wiz_6[[#This Row],[DCTY......]], ",",wiz_6[[#This Row],[DS]])</f>
        <v>ROGERSVILL,TN</v>
      </c>
      <c r="J1462" t="str">
        <f>TRIM(CONCATENATE(wiz_6[[#This Row],[SHIPPER..................]],wiz_6[[#This Row],[ZIP2..]],wiz_6[[#This Row],[ZIP3..]]))</f>
        <v>b: ODW LOGISTICS | 4301537857</v>
      </c>
      <c r="K1462">
        <v>1</v>
      </c>
      <c r="L1462">
        <v>1.61</v>
      </c>
      <c r="M1462">
        <v>0.27</v>
      </c>
      <c r="N1462">
        <v>400</v>
      </c>
      <c r="O1462">
        <v>1.78</v>
      </c>
      <c r="P1462">
        <v>41</v>
      </c>
      <c r="Q1462">
        <v>0.25</v>
      </c>
      <c r="R1462">
        <v>-25</v>
      </c>
      <c r="S1462">
        <v>11</v>
      </c>
      <c r="T1462">
        <v>-239</v>
      </c>
      <c r="U1462">
        <v>-341</v>
      </c>
      <c r="V1462">
        <v>-569</v>
      </c>
      <c r="W1462">
        <v>43055</v>
      </c>
      <c r="X1462">
        <v>43015</v>
      </c>
      <c r="Y1462">
        <v>37857</v>
      </c>
      <c r="Z1462">
        <v>1.66</v>
      </c>
      <c r="AA1462">
        <f t="shared" si="290"/>
        <v>10012</v>
      </c>
      <c r="AB1462">
        <f t="shared" si="291"/>
        <v>-569</v>
      </c>
      <c r="AC1462">
        <f t="shared" si="292"/>
        <v>6159</v>
      </c>
      <c r="AD1462">
        <f t="shared" si="293"/>
        <v>0.6151618058330004</v>
      </c>
      <c r="AE1462">
        <f t="shared" si="294"/>
        <v>0</v>
      </c>
      <c r="AF1462" t="e">
        <f t="shared" ca="1" si="295"/>
        <v>#N/A</v>
      </c>
      <c r="AG1462" t="e">
        <f t="shared" ca="1" si="296"/>
        <v>#N/A</v>
      </c>
      <c r="AH1462" t="e">
        <f t="shared" ca="1" si="297"/>
        <v>#N/A</v>
      </c>
      <c r="AI1462" t="e">
        <f t="shared" ca="1" si="286"/>
        <v>#N/A</v>
      </c>
      <c r="AJ1462">
        <f t="shared" si="287"/>
        <v>9.988014382740711E-5</v>
      </c>
      <c r="AK1462">
        <f t="shared" si="288"/>
        <v>0</v>
      </c>
      <c r="AL1462" t="e">
        <f t="shared" ca="1" si="298"/>
        <v>#N/A</v>
      </c>
      <c r="AM1462" t="b">
        <f t="shared" si="289"/>
        <v>0</v>
      </c>
    </row>
    <row r="1463" spans="1:39" x14ac:dyDescent="0.3">
      <c r="A1463" t="s">
        <v>37</v>
      </c>
      <c r="B1463" t="s">
        <v>38</v>
      </c>
      <c r="C1463" t="s">
        <v>39</v>
      </c>
      <c r="D1463" t="s">
        <v>87</v>
      </c>
      <c r="E1463" t="s">
        <v>190</v>
      </c>
      <c r="F1463" s="13" t="str">
        <f>_xlfn.CONCAT(wiz_6[[#This Row],[OCTY......]],",",wiz_6[[#This Row],[OS]])</f>
        <v>ASHLAND   ,OH</v>
      </c>
      <c r="G1463" t="s">
        <v>70</v>
      </c>
      <c r="H1463" t="s">
        <v>578</v>
      </c>
      <c r="I1463" s="13" t="str">
        <f>_xlfn.CONCAT(wiz_6[[#This Row],[DCTY......]], ",",wiz_6[[#This Row],[DS]])</f>
        <v>MOUNT JULI,TN</v>
      </c>
      <c r="J1463" t="str">
        <f>TRIM(CONCATENATE(wiz_6[[#This Row],[SHIPPER..................]],wiz_6[[#This Row],[ZIP2..]],wiz_6[[#This Row],[ZIP3..]]))</f>
        <v>b: C H ROBINSON | 4480537121</v>
      </c>
      <c r="K1463">
        <v>1</v>
      </c>
      <c r="L1463">
        <v>1.45</v>
      </c>
      <c r="M1463">
        <v>0.27</v>
      </c>
      <c r="N1463">
        <v>466</v>
      </c>
      <c r="O1463">
        <v>1.63</v>
      </c>
      <c r="P1463">
        <v>93</v>
      </c>
      <c r="Q1463">
        <v>0.3</v>
      </c>
      <c r="R1463">
        <v>-28</v>
      </c>
      <c r="S1463">
        <v>-39</v>
      </c>
      <c r="T1463">
        <v>-157</v>
      </c>
      <c r="U1463">
        <v>-201</v>
      </c>
      <c r="V1463">
        <v>-397</v>
      </c>
      <c r="W1463">
        <v>43616</v>
      </c>
      <c r="X1463">
        <v>44805</v>
      </c>
      <c r="Y1463">
        <v>37121</v>
      </c>
      <c r="Z1463">
        <v>1.5</v>
      </c>
      <c r="AA1463">
        <f t="shared" si="290"/>
        <v>10012</v>
      </c>
      <c r="AB1463">
        <f t="shared" si="291"/>
        <v>-397</v>
      </c>
      <c r="AC1463">
        <f t="shared" si="292"/>
        <v>6159</v>
      </c>
      <c r="AD1463">
        <f t="shared" si="293"/>
        <v>0.6151618058330004</v>
      </c>
      <c r="AE1463">
        <f t="shared" si="294"/>
        <v>0</v>
      </c>
      <c r="AF1463" t="e">
        <f t="shared" ca="1" si="295"/>
        <v>#N/A</v>
      </c>
      <c r="AG1463" t="e">
        <f t="shared" ca="1" si="296"/>
        <v>#N/A</v>
      </c>
      <c r="AH1463" t="e">
        <f t="shared" ca="1" si="297"/>
        <v>#N/A</v>
      </c>
      <c r="AI1463" t="e">
        <f t="shared" ca="1" si="286"/>
        <v>#N/A</v>
      </c>
      <c r="AJ1463">
        <f t="shared" si="287"/>
        <v>9.988014382740711E-5</v>
      </c>
      <c r="AK1463">
        <f t="shared" si="288"/>
        <v>0</v>
      </c>
      <c r="AL1463" t="e">
        <f t="shared" ca="1" si="298"/>
        <v>#N/A</v>
      </c>
      <c r="AM1463" t="b">
        <f t="shared" si="289"/>
        <v>0</v>
      </c>
    </row>
    <row r="1464" spans="1:39" x14ac:dyDescent="0.3">
      <c r="A1464" t="s">
        <v>1459</v>
      </c>
      <c r="B1464" t="s">
        <v>1460</v>
      </c>
      <c r="C1464" t="s">
        <v>39</v>
      </c>
      <c r="D1464" t="s">
        <v>87</v>
      </c>
      <c r="E1464" t="s">
        <v>85</v>
      </c>
      <c r="F1464" s="13" t="str">
        <f>_xlfn.CONCAT(wiz_6[[#This Row],[OCTY......]],",",wiz_6[[#This Row],[OS]])</f>
        <v>LEXINGTON ,OH</v>
      </c>
      <c r="G1464" t="s">
        <v>70</v>
      </c>
      <c r="H1464" t="s">
        <v>611</v>
      </c>
      <c r="I1464" s="13" t="str">
        <f>_xlfn.CONCAT(wiz_6[[#This Row],[DCTY......]], ",",wiz_6[[#This Row],[DS]])</f>
        <v>MURFREESBO,TN</v>
      </c>
      <c r="J1464" t="str">
        <f>TRIM(CONCATENATE(wiz_6[[#This Row],[SHIPPER..................]],wiz_6[[#This Row],[ZIP2..]],wiz_6[[#This Row],[ZIP3..]]))</f>
        <v>NEXT GENERATION | 4490137127</v>
      </c>
      <c r="K1464">
        <v>5</v>
      </c>
      <c r="L1464">
        <v>1.68</v>
      </c>
      <c r="M1464">
        <v>0.1</v>
      </c>
      <c r="N1464">
        <v>476</v>
      </c>
      <c r="O1464">
        <v>0.91</v>
      </c>
      <c r="P1464">
        <v>85</v>
      </c>
      <c r="Q1464">
        <v>0.31</v>
      </c>
      <c r="R1464">
        <v>52</v>
      </c>
      <c r="S1464">
        <v>-44</v>
      </c>
      <c r="T1464">
        <v>13</v>
      </c>
      <c r="U1464">
        <v>-92</v>
      </c>
      <c r="V1464">
        <v>-123</v>
      </c>
      <c r="W1464">
        <v>43162</v>
      </c>
      <c r="X1464">
        <v>44901</v>
      </c>
      <c r="Y1464">
        <v>37127</v>
      </c>
      <c r="Z1464">
        <v>1.56</v>
      </c>
      <c r="AA1464">
        <f t="shared" si="290"/>
        <v>10012</v>
      </c>
      <c r="AB1464">
        <f t="shared" si="291"/>
        <v>-615</v>
      </c>
      <c r="AC1464">
        <f t="shared" si="292"/>
        <v>6159</v>
      </c>
      <c r="AD1464">
        <f t="shared" si="293"/>
        <v>0.6151618058330004</v>
      </c>
      <c r="AE1464">
        <f t="shared" si="294"/>
        <v>0</v>
      </c>
      <c r="AF1464" t="e">
        <f t="shared" ca="1" si="295"/>
        <v>#N/A</v>
      </c>
      <c r="AG1464" t="e">
        <f t="shared" ca="1" si="296"/>
        <v>#N/A</v>
      </c>
      <c r="AH1464" t="e">
        <f t="shared" ca="1" si="297"/>
        <v>#N/A</v>
      </c>
      <c r="AI1464" t="e">
        <f t="shared" ca="1" si="286"/>
        <v>#N/A</v>
      </c>
      <c r="AJ1464">
        <f t="shared" si="287"/>
        <v>4.9940071913703551E-4</v>
      </c>
      <c r="AK1464">
        <f t="shared" si="288"/>
        <v>0</v>
      </c>
      <c r="AL1464" t="e">
        <f t="shared" ca="1" si="298"/>
        <v>#N/A</v>
      </c>
      <c r="AM1464" t="b">
        <f t="shared" si="289"/>
        <v>0</v>
      </c>
    </row>
    <row r="1465" spans="1:39" x14ac:dyDescent="0.3">
      <c r="A1465" t="s">
        <v>1459</v>
      </c>
      <c r="B1465" t="s">
        <v>1460</v>
      </c>
      <c r="C1465" t="s">
        <v>39</v>
      </c>
      <c r="D1465" t="s">
        <v>87</v>
      </c>
      <c r="E1465" t="s">
        <v>85</v>
      </c>
      <c r="F1465" s="13" t="str">
        <f>_xlfn.CONCAT(wiz_6[[#This Row],[OCTY......]],",",wiz_6[[#This Row],[OS]])</f>
        <v>LEXINGTON ,OH</v>
      </c>
      <c r="G1465" t="s">
        <v>70</v>
      </c>
      <c r="H1465" t="s">
        <v>828</v>
      </c>
      <c r="I1465" s="13" t="str">
        <f>_xlfn.CONCAT(wiz_6[[#This Row],[DCTY......]], ",",wiz_6[[#This Row],[DS]])</f>
        <v>SMYRNA    ,TN</v>
      </c>
      <c r="J1465" t="str">
        <f>TRIM(CONCATENATE(wiz_6[[#This Row],[SHIPPER..................]],wiz_6[[#This Row],[ZIP2..]],wiz_6[[#This Row],[ZIP3..]]))</f>
        <v>NEXT GENERATION | 4490137089</v>
      </c>
      <c r="K1465">
        <v>3</v>
      </c>
      <c r="L1465">
        <v>1.68</v>
      </c>
      <c r="M1465">
        <v>0.08</v>
      </c>
      <c r="N1465">
        <v>463</v>
      </c>
      <c r="O1465">
        <v>0.91</v>
      </c>
      <c r="P1465">
        <v>97</v>
      </c>
      <c r="Q1465">
        <v>0.32</v>
      </c>
      <c r="R1465">
        <v>60</v>
      </c>
      <c r="S1465">
        <v>-44</v>
      </c>
      <c r="T1465">
        <v>13</v>
      </c>
      <c r="U1465">
        <v>-108</v>
      </c>
      <c r="V1465">
        <v>-139</v>
      </c>
      <c r="W1465">
        <v>43055</v>
      </c>
      <c r="X1465">
        <v>44901</v>
      </c>
      <c r="Y1465">
        <v>37089</v>
      </c>
      <c r="Z1465">
        <v>1.54</v>
      </c>
      <c r="AA1465">
        <f t="shared" si="290"/>
        <v>10012</v>
      </c>
      <c r="AB1465">
        <f t="shared" si="291"/>
        <v>-417</v>
      </c>
      <c r="AC1465">
        <f t="shared" si="292"/>
        <v>6159</v>
      </c>
      <c r="AD1465">
        <f t="shared" si="293"/>
        <v>0.6151618058330004</v>
      </c>
      <c r="AE1465">
        <f t="shared" si="294"/>
        <v>0</v>
      </c>
      <c r="AF1465" t="e">
        <f t="shared" ca="1" si="295"/>
        <v>#N/A</v>
      </c>
      <c r="AG1465" t="e">
        <f t="shared" ca="1" si="296"/>
        <v>#N/A</v>
      </c>
      <c r="AH1465" t="e">
        <f t="shared" ca="1" si="297"/>
        <v>#N/A</v>
      </c>
      <c r="AI1465" t="e">
        <f t="shared" ca="1" si="286"/>
        <v>#N/A</v>
      </c>
      <c r="AJ1465">
        <f t="shared" si="287"/>
        <v>2.9964043148222132E-4</v>
      </c>
      <c r="AK1465">
        <f t="shared" si="288"/>
        <v>0</v>
      </c>
      <c r="AL1465" t="e">
        <f t="shared" ca="1" si="298"/>
        <v>#N/A</v>
      </c>
      <c r="AM1465" t="b">
        <f t="shared" si="289"/>
        <v>0</v>
      </c>
    </row>
    <row r="1466" spans="1:39" x14ac:dyDescent="0.3">
      <c r="A1466" t="s">
        <v>1459</v>
      </c>
      <c r="B1466" t="s">
        <v>1460</v>
      </c>
      <c r="C1466" t="s">
        <v>39</v>
      </c>
      <c r="D1466" t="s">
        <v>87</v>
      </c>
      <c r="E1466" t="s">
        <v>85</v>
      </c>
      <c r="F1466" s="13" t="str">
        <f>_xlfn.CONCAT(wiz_6[[#This Row],[OCTY......]],",",wiz_6[[#This Row],[OS]])</f>
        <v>LEXINGTON ,OH</v>
      </c>
      <c r="G1466" t="s">
        <v>70</v>
      </c>
      <c r="H1466" t="s">
        <v>1469</v>
      </c>
      <c r="I1466" s="13" t="str">
        <f>_xlfn.CONCAT(wiz_6[[#This Row],[DCTY......]], ",",wiz_6[[#This Row],[DS]])</f>
        <v>WHITE BLUF,TN</v>
      </c>
      <c r="J1466" t="str">
        <f>TRIM(CONCATENATE(wiz_6[[#This Row],[SHIPPER..................]],wiz_6[[#This Row],[ZIP2..]],wiz_6[[#This Row],[ZIP3..]]))</f>
        <v>NEXT GENERATION | 4490137187</v>
      </c>
      <c r="K1466">
        <v>5</v>
      </c>
      <c r="L1466">
        <v>1.79</v>
      </c>
      <c r="M1466">
        <v>0.11</v>
      </c>
      <c r="N1466">
        <v>472</v>
      </c>
      <c r="O1466">
        <v>0.78</v>
      </c>
      <c r="P1466">
        <v>65</v>
      </c>
      <c r="Q1466">
        <v>0.28999999999999998</v>
      </c>
      <c r="R1466">
        <v>49</v>
      </c>
      <c r="S1466">
        <v>-44</v>
      </c>
      <c r="T1466">
        <v>44</v>
      </c>
      <c r="U1466">
        <v>-40</v>
      </c>
      <c r="V1466">
        <v>-40</v>
      </c>
      <c r="W1466">
        <v>43162</v>
      </c>
      <c r="X1466">
        <v>44901</v>
      </c>
      <c r="Y1466">
        <v>37187</v>
      </c>
      <c r="Z1466">
        <v>1.68</v>
      </c>
      <c r="AA1466">
        <f t="shared" si="290"/>
        <v>10012</v>
      </c>
      <c r="AB1466">
        <f t="shared" si="291"/>
        <v>-200</v>
      </c>
      <c r="AC1466">
        <f t="shared" si="292"/>
        <v>6159</v>
      </c>
      <c r="AD1466">
        <f t="shared" si="293"/>
        <v>0.6151618058330004</v>
      </c>
      <c r="AE1466">
        <f t="shared" si="294"/>
        <v>0</v>
      </c>
      <c r="AF1466" t="e">
        <f t="shared" ca="1" si="295"/>
        <v>#N/A</v>
      </c>
      <c r="AG1466" t="e">
        <f t="shared" ca="1" si="296"/>
        <v>#N/A</v>
      </c>
      <c r="AH1466" t="e">
        <f t="shared" ca="1" si="297"/>
        <v>#N/A</v>
      </c>
      <c r="AI1466" t="e">
        <f t="shared" ca="1" si="286"/>
        <v>#N/A</v>
      </c>
      <c r="AJ1466">
        <f t="shared" si="287"/>
        <v>4.9940071913703551E-4</v>
      </c>
      <c r="AK1466">
        <f t="shared" si="288"/>
        <v>0</v>
      </c>
      <c r="AL1466" t="e">
        <f t="shared" ca="1" si="298"/>
        <v>#N/A</v>
      </c>
      <c r="AM1466" t="b">
        <f t="shared" si="289"/>
        <v>0</v>
      </c>
    </row>
    <row r="1467" spans="1:39" x14ac:dyDescent="0.3">
      <c r="A1467" t="s">
        <v>148</v>
      </c>
      <c r="B1467" t="s">
        <v>149</v>
      </c>
      <c r="C1467" t="s">
        <v>39</v>
      </c>
      <c r="D1467" t="s">
        <v>87</v>
      </c>
      <c r="E1467" t="s">
        <v>1047</v>
      </c>
      <c r="F1467" s="13" t="str">
        <f>_xlfn.CONCAT(wiz_6[[#This Row],[OCTY......]],",",wiz_6[[#This Row],[OS]])</f>
        <v>MARYSVILLE,OH</v>
      </c>
      <c r="G1467" t="s">
        <v>140</v>
      </c>
      <c r="H1467" t="s">
        <v>207</v>
      </c>
      <c r="I1467" s="13" t="str">
        <f>_xlfn.CONCAT(wiz_6[[#This Row],[DCTY......]], ",",wiz_6[[#This Row],[DS]])</f>
        <v>WAUWATOSA ,WI</v>
      </c>
      <c r="J1467" t="str">
        <f>TRIM(CONCATENATE(wiz_6[[#This Row],[SHIPPER..................]],wiz_6[[#This Row],[ZIP2..]],wiz_6[[#This Row],[ZIP3..]]))</f>
        <v>BRIGGS AND STRATTON | 4304053201</v>
      </c>
      <c r="K1467">
        <v>2</v>
      </c>
      <c r="L1467">
        <v>1.87</v>
      </c>
      <c r="M1467">
        <v>0.2</v>
      </c>
      <c r="N1467">
        <v>370</v>
      </c>
      <c r="O1467">
        <v>0.71</v>
      </c>
      <c r="P1467">
        <v>60</v>
      </c>
      <c r="Q1467">
        <v>0.3</v>
      </c>
      <c r="R1467">
        <v>46</v>
      </c>
      <c r="S1467">
        <v>-6</v>
      </c>
      <c r="T1467">
        <v>15</v>
      </c>
      <c r="U1467">
        <v>50</v>
      </c>
      <c r="V1467">
        <v>59</v>
      </c>
      <c r="W1467">
        <v>43025</v>
      </c>
      <c r="X1467">
        <v>43040</v>
      </c>
      <c r="Y1467">
        <v>53201</v>
      </c>
      <c r="Z1467">
        <v>1.85</v>
      </c>
      <c r="AA1467">
        <f t="shared" si="290"/>
        <v>10012</v>
      </c>
      <c r="AB1467">
        <f t="shared" si="291"/>
        <v>118</v>
      </c>
      <c r="AC1467">
        <f t="shared" si="292"/>
        <v>6159</v>
      </c>
      <c r="AD1467">
        <f t="shared" si="293"/>
        <v>0.6151618058330004</v>
      </c>
      <c r="AE1467">
        <f t="shared" si="294"/>
        <v>0</v>
      </c>
      <c r="AF1467" t="e">
        <f t="shared" ca="1" si="295"/>
        <v>#N/A</v>
      </c>
      <c r="AG1467" t="e">
        <f t="shared" ca="1" si="296"/>
        <v>#N/A</v>
      </c>
      <c r="AH1467" t="e">
        <f t="shared" ca="1" si="297"/>
        <v>#N/A</v>
      </c>
      <c r="AI1467" t="e">
        <f t="shared" ca="1" si="286"/>
        <v>#N/A</v>
      </c>
      <c r="AJ1467">
        <f t="shared" si="287"/>
        <v>1.9976028765481422E-4</v>
      </c>
      <c r="AK1467">
        <f t="shared" si="288"/>
        <v>0</v>
      </c>
      <c r="AL1467" t="e">
        <f t="shared" ca="1" si="298"/>
        <v>#N/A</v>
      </c>
      <c r="AM1467" t="b">
        <f t="shared" si="289"/>
        <v>0</v>
      </c>
    </row>
    <row r="1468" spans="1:39" x14ac:dyDescent="0.3">
      <c r="A1468" t="s">
        <v>37</v>
      </c>
      <c r="B1468" t="s">
        <v>38</v>
      </c>
      <c r="C1468" t="s">
        <v>39</v>
      </c>
      <c r="D1468" t="s">
        <v>87</v>
      </c>
      <c r="E1468" t="s">
        <v>1322</v>
      </c>
      <c r="F1468" s="13" t="str">
        <f>_xlfn.CONCAT(wiz_6[[#This Row],[OCTY......]],",",wiz_6[[#This Row],[OS]])</f>
        <v>TOLEDO    ,OH</v>
      </c>
      <c r="G1468" t="s">
        <v>40</v>
      </c>
      <c r="H1468" t="s">
        <v>916</v>
      </c>
      <c r="I1468" s="13" t="str">
        <f>_xlfn.CONCAT(wiz_6[[#This Row],[DCTY......]], ",",wiz_6[[#This Row],[DS]])</f>
        <v>BESSEMER  ,AL</v>
      </c>
      <c r="J1468" t="str">
        <f>TRIM(CONCATENATE(wiz_6[[#This Row],[SHIPPER..................]],wiz_6[[#This Row],[ZIP2..]],wiz_6[[#This Row],[ZIP3..]]))</f>
        <v>b: C H ROBINSON | 4360135020</v>
      </c>
      <c r="K1468">
        <v>1</v>
      </c>
      <c r="L1468">
        <v>1.49</v>
      </c>
      <c r="M1468">
        <v>0.27</v>
      </c>
      <c r="N1468">
        <v>682</v>
      </c>
      <c r="O1468">
        <v>2.41</v>
      </c>
      <c r="P1468">
        <v>101</v>
      </c>
      <c r="Q1468">
        <v>0.35</v>
      </c>
      <c r="R1468">
        <v>-20</v>
      </c>
      <c r="S1468">
        <v>-65</v>
      </c>
      <c r="T1468">
        <v>-242</v>
      </c>
      <c r="U1468">
        <v>-498</v>
      </c>
      <c r="V1468">
        <v>-805</v>
      </c>
      <c r="W1468">
        <v>44256</v>
      </c>
      <c r="X1468">
        <v>43601</v>
      </c>
      <c r="Y1468">
        <v>35020</v>
      </c>
      <c r="Z1468">
        <v>1.54</v>
      </c>
      <c r="AA1468">
        <f t="shared" si="290"/>
        <v>10012</v>
      </c>
      <c r="AB1468">
        <f t="shared" si="291"/>
        <v>-805</v>
      </c>
      <c r="AC1468">
        <f t="shared" si="292"/>
        <v>6159</v>
      </c>
      <c r="AD1468">
        <f t="shared" si="293"/>
        <v>0.6151618058330004</v>
      </c>
      <c r="AE1468">
        <f t="shared" si="294"/>
        <v>0</v>
      </c>
      <c r="AF1468" t="e">
        <f t="shared" ca="1" si="295"/>
        <v>#N/A</v>
      </c>
      <c r="AG1468" t="e">
        <f t="shared" ca="1" si="296"/>
        <v>#N/A</v>
      </c>
      <c r="AH1468" t="e">
        <f t="shared" ca="1" si="297"/>
        <v>#N/A</v>
      </c>
      <c r="AI1468" t="e">
        <f t="shared" ca="1" si="286"/>
        <v>#N/A</v>
      </c>
      <c r="AJ1468">
        <f t="shared" si="287"/>
        <v>9.988014382740711E-5</v>
      </c>
      <c r="AK1468">
        <f t="shared" si="288"/>
        <v>0</v>
      </c>
      <c r="AL1468" t="e">
        <f t="shared" ca="1" si="298"/>
        <v>#N/A</v>
      </c>
      <c r="AM1468" t="b">
        <f t="shared" si="289"/>
        <v>0</v>
      </c>
    </row>
    <row r="1469" spans="1:39" x14ac:dyDescent="0.3">
      <c r="A1469" t="s">
        <v>37</v>
      </c>
      <c r="B1469" t="s">
        <v>38</v>
      </c>
      <c r="C1469" t="s">
        <v>39</v>
      </c>
      <c r="D1469" t="s">
        <v>87</v>
      </c>
      <c r="E1469" t="s">
        <v>1322</v>
      </c>
      <c r="F1469" s="13" t="str">
        <f>_xlfn.CONCAT(wiz_6[[#This Row],[OCTY......]],",",wiz_6[[#This Row],[OS]])</f>
        <v>TOLEDO    ,OH</v>
      </c>
      <c r="G1469" t="s">
        <v>40</v>
      </c>
      <c r="H1469" t="s">
        <v>171</v>
      </c>
      <c r="I1469" s="13" t="str">
        <f>_xlfn.CONCAT(wiz_6[[#This Row],[DCTY......]], ",",wiz_6[[#This Row],[DS]])</f>
        <v>OPELIKA   ,AL</v>
      </c>
      <c r="J1469" t="str">
        <f>TRIM(CONCATENATE(wiz_6[[#This Row],[SHIPPER..................]],wiz_6[[#This Row],[ZIP2..]],wiz_6[[#This Row],[ZIP3..]]))</f>
        <v>b: C H ROBINSON | 4360136801</v>
      </c>
      <c r="K1469">
        <v>1</v>
      </c>
      <c r="L1469">
        <v>1.55</v>
      </c>
      <c r="M1469">
        <v>0.27</v>
      </c>
      <c r="N1469">
        <v>768</v>
      </c>
      <c r="O1469">
        <v>1.81</v>
      </c>
      <c r="P1469">
        <v>65</v>
      </c>
      <c r="Q1469">
        <v>0.3</v>
      </c>
      <c r="R1469">
        <v>-46</v>
      </c>
      <c r="S1469">
        <v>-65</v>
      </c>
      <c r="T1469">
        <v>-2</v>
      </c>
      <c r="U1469">
        <v>-137</v>
      </c>
      <c r="V1469">
        <v>-204</v>
      </c>
      <c r="W1469">
        <v>48030</v>
      </c>
      <c r="X1469">
        <v>43601</v>
      </c>
      <c r="Y1469">
        <v>36801</v>
      </c>
      <c r="Z1469">
        <v>1.6</v>
      </c>
      <c r="AA1469">
        <f t="shared" si="290"/>
        <v>10012</v>
      </c>
      <c r="AB1469">
        <f t="shared" si="291"/>
        <v>-204</v>
      </c>
      <c r="AC1469">
        <f t="shared" si="292"/>
        <v>6159</v>
      </c>
      <c r="AD1469">
        <f t="shared" si="293"/>
        <v>0.6151618058330004</v>
      </c>
      <c r="AE1469">
        <f t="shared" si="294"/>
        <v>0</v>
      </c>
      <c r="AF1469" t="e">
        <f t="shared" ca="1" si="295"/>
        <v>#N/A</v>
      </c>
      <c r="AG1469" t="e">
        <f t="shared" ca="1" si="296"/>
        <v>#N/A</v>
      </c>
      <c r="AH1469" t="e">
        <f t="shared" ca="1" si="297"/>
        <v>#N/A</v>
      </c>
      <c r="AI1469" t="e">
        <f t="shared" ca="1" si="286"/>
        <v>#N/A</v>
      </c>
      <c r="AJ1469">
        <f t="shared" si="287"/>
        <v>9.988014382740711E-5</v>
      </c>
      <c r="AK1469">
        <f t="shared" si="288"/>
        <v>0</v>
      </c>
      <c r="AL1469" t="e">
        <f t="shared" ca="1" si="298"/>
        <v>#N/A</v>
      </c>
      <c r="AM1469" t="b">
        <f t="shared" si="289"/>
        <v>0</v>
      </c>
    </row>
    <row r="1470" spans="1:39" x14ac:dyDescent="0.3">
      <c r="A1470" t="s">
        <v>37</v>
      </c>
      <c r="B1470" t="s">
        <v>38</v>
      </c>
      <c r="C1470" t="s">
        <v>39</v>
      </c>
      <c r="D1470" t="s">
        <v>87</v>
      </c>
      <c r="E1470" t="s">
        <v>1470</v>
      </c>
      <c r="F1470" s="13" t="str">
        <f>_xlfn.CONCAT(wiz_6[[#This Row],[OCTY......]],",",wiz_6[[#This Row],[OS]])</f>
        <v>PERRYSBURG,OH</v>
      </c>
      <c r="G1470" t="s">
        <v>50</v>
      </c>
      <c r="H1470" t="s">
        <v>399</v>
      </c>
      <c r="I1470" s="13" t="str">
        <f>_xlfn.CONCAT(wiz_6[[#This Row],[DCTY......]], ",",wiz_6[[#This Row],[DS]])</f>
        <v>MCDONOUGH ,GA</v>
      </c>
      <c r="J1470" t="str">
        <f>TRIM(CONCATENATE(wiz_6[[#This Row],[SHIPPER..................]],wiz_6[[#This Row],[ZIP2..]],wiz_6[[#This Row],[ZIP3..]]))</f>
        <v>b: C H ROBINSON | 4355130253</v>
      </c>
      <c r="K1470">
        <v>2</v>
      </c>
      <c r="L1470">
        <v>1.18</v>
      </c>
      <c r="M1470">
        <v>0.27</v>
      </c>
      <c r="N1470">
        <v>687</v>
      </c>
      <c r="O1470">
        <v>1.39</v>
      </c>
      <c r="P1470">
        <v>80</v>
      </c>
      <c r="Q1470">
        <v>0.3</v>
      </c>
      <c r="R1470">
        <v>-29</v>
      </c>
      <c r="S1470">
        <v>-66</v>
      </c>
      <c r="T1470">
        <v>0</v>
      </c>
      <c r="U1470">
        <v>-276</v>
      </c>
      <c r="V1470">
        <v>-342</v>
      </c>
      <c r="W1470">
        <v>45889</v>
      </c>
      <c r="X1470">
        <v>43551</v>
      </c>
      <c r="Y1470">
        <v>30253</v>
      </c>
      <c r="Z1470">
        <v>1.23</v>
      </c>
      <c r="AA1470">
        <f t="shared" si="290"/>
        <v>10012</v>
      </c>
      <c r="AB1470">
        <f t="shared" si="291"/>
        <v>-684</v>
      </c>
      <c r="AC1470">
        <f t="shared" si="292"/>
        <v>6159</v>
      </c>
      <c r="AD1470">
        <f t="shared" si="293"/>
        <v>0.6151618058330004</v>
      </c>
      <c r="AE1470">
        <f t="shared" si="294"/>
        <v>0</v>
      </c>
      <c r="AF1470" t="e">
        <f t="shared" ca="1" si="295"/>
        <v>#N/A</v>
      </c>
      <c r="AG1470" t="e">
        <f t="shared" ca="1" si="296"/>
        <v>#N/A</v>
      </c>
      <c r="AH1470" t="e">
        <f t="shared" ca="1" si="297"/>
        <v>#N/A</v>
      </c>
      <c r="AI1470" t="e">
        <f t="shared" ca="1" si="286"/>
        <v>#N/A</v>
      </c>
      <c r="AJ1470">
        <f t="shared" si="287"/>
        <v>1.9976028765481422E-4</v>
      </c>
      <c r="AK1470">
        <f t="shared" si="288"/>
        <v>0</v>
      </c>
      <c r="AL1470" t="e">
        <f t="shared" ca="1" si="298"/>
        <v>#N/A</v>
      </c>
      <c r="AM1470" t="b">
        <f t="shared" si="289"/>
        <v>0</v>
      </c>
    </row>
    <row r="1471" spans="1:39" x14ac:dyDescent="0.3">
      <c r="A1471" t="s">
        <v>37</v>
      </c>
      <c r="B1471" t="s">
        <v>38</v>
      </c>
      <c r="C1471" t="s">
        <v>39</v>
      </c>
      <c r="D1471" t="s">
        <v>87</v>
      </c>
      <c r="E1471" t="s">
        <v>1471</v>
      </c>
      <c r="F1471" s="13" t="str">
        <f>_xlfn.CONCAT(wiz_6[[#This Row],[OCTY......]],",",wiz_6[[#This Row],[OS]])</f>
        <v>SIDNEY    ,OH</v>
      </c>
      <c r="G1471" t="s">
        <v>50</v>
      </c>
      <c r="H1471" t="s">
        <v>543</v>
      </c>
      <c r="I1471" s="13" t="str">
        <f>_xlfn.CONCAT(wiz_6[[#This Row],[DCTY......]], ",",wiz_6[[#This Row],[DS]])</f>
        <v>SUWANEE   ,GA</v>
      </c>
      <c r="J1471" t="str">
        <f>TRIM(CONCATENATE(wiz_6[[#This Row],[SHIPPER..................]],wiz_6[[#This Row],[ZIP2..]],wiz_6[[#This Row],[ZIP3..]]))</f>
        <v>b: C H ROBINSON | 4536530174</v>
      </c>
      <c r="K1471">
        <v>1</v>
      </c>
      <c r="L1471">
        <v>1.05</v>
      </c>
      <c r="M1471">
        <v>0.27</v>
      </c>
      <c r="N1471">
        <v>568</v>
      </c>
      <c r="O1471">
        <v>1.1000000000000001</v>
      </c>
      <c r="P1471">
        <v>75</v>
      </c>
      <c r="Q1471">
        <v>0.3</v>
      </c>
      <c r="R1471">
        <v>-34</v>
      </c>
      <c r="S1471">
        <v>-131</v>
      </c>
      <c r="T1471">
        <v>0</v>
      </c>
      <c r="U1471">
        <v>-363</v>
      </c>
      <c r="V1471">
        <v>-494</v>
      </c>
      <c r="W1471">
        <v>43123</v>
      </c>
      <c r="X1471">
        <v>45365</v>
      </c>
      <c r="Y1471">
        <v>30174</v>
      </c>
      <c r="Z1471">
        <v>1.1000000000000001</v>
      </c>
      <c r="AA1471">
        <f t="shared" si="290"/>
        <v>10012</v>
      </c>
      <c r="AB1471">
        <f t="shared" si="291"/>
        <v>-494</v>
      </c>
      <c r="AC1471">
        <f t="shared" si="292"/>
        <v>6159</v>
      </c>
      <c r="AD1471">
        <f t="shared" si="293"/>
        <v>0.6151618058330004</v>
      </c>
      <c r="AE1471">
        <f t="shared" si="294"/>
        <v>0</v>
      </c>
      <c r="AF1471" t="e">
        <f t="shared" ca="1" si="295"/>
        <v>#N/A</v>
      </c>
      <c r="AG1471" t="e">
        <f t="shared" ca="1" si="296"/>
        <v>#N/A</v>
      </c>
      <c r="AH1471" t="e">
        <f t="shared" ca="1" si="297"/>
        <v>#N/A</v>
      </c>
      <c r="AI1471" t="e">
        <f t="shared" ca="1" si="286"/>
        <v>#N/A</v>
      </c>
      <c r="AJ1471">
        <f t="shared" si="287"/>
        <v>9.988014382740711E-5</v>
      </c>
      <c r="AK1471">
        <f t="shared" si="288"/>
        <v>0</v>
      </c>
      <c r="AL1471" t="e">
        <f t="shared" ca="1" si="298"/>
        <v>#N/A</v>
      </c>
      <c r="AM1471" t="b">
        <f t="shared" si="289"/>
        <v>0</v>
      </c>
    </row>
    <row r="1472" spans="1:39" x14ac:dyDescent="0.3">
      <c r="A1472" t="s">
        <v>37</v>
      </c>
      <c r="B1472" t="s">
        <v>38</v>
      </c>
      <c r="C1472" t="s">
        <v>39</v>
      </c>
      <c r="D1472" t="s">
        <v>87</v>
      </c>
      <c r="E1472" t="s">
        <v>1322</v>
      </c>
      <c r="F1472" s="13" t="str">
        <f>_xlfn.CONCAT(wiz_6[[#This Row],[OCTY......]],",",wiz_6[[#This Row],[OS]])</f>
        <v>TOLEDO    ,OH</v>
      </c>
      <c r="G1472" t="s">
        <v>50</v>
      </c>
      <c r="H1472" t="s">
        <v>430</v>
      </c>
      <c r="I1472" s="13" t="str">
        <f>_xlfn.CONCAT(wiz_6[[#This Row],[DCTY......]], ",",wiz_6[[#This Row],[DS]])</f>
        <v>EAST POINT,GA</v>
      </c>
      <c r="J1472" t="str">
        <f>TRIM(CONCATENATE(wiz_6[[#This Row],[SHIPPER..................]],wiz_6[[#This Row],[ZIP2..]],wiz_6[[#This Row],[ZIP3..]]))</f>
        <v>b: C H ROBINSON | 4360130272</v>
      </c>
      <c r="K1472">
        <v>1</v>
      </c>
      <c r="L1472">
        <v>1.43</v>
      </c>
      <c r="M1472">
        <v>0.27</v>
      </c>
      <c r="N1472">
        <v>676</v>
      </c>
      <c r="O1472">
        <v>1.39</v>
      </c>
      <c r="P1472">
        <v>45</v>
      </c>
      <c r="Q1472">
        <v>0.25</v>
      </c>
      <c r="R1472">
        <v>-41</v>
      </c>
      <c r="S1472">
        <v>-65</v>
      </c>
      <c r="T1472">
        <v>0</v>
      </c>
      <c r="U1472">
        <v>-98</v>
      </c>
      <c r="V1472">
        <v>-163</v>
      </c>
      <c r="W1472">
        <v>45839</v>
      </c>
      <c r="X1472">
        <v>43601</v>
      </c>
      <c r="Y1472">
        <v>30272</v>
      </c>
      <c r="Z1472">
        <v>1.48</v>
      </c>
      <c r="AA1472">
        <f t="shared" si="290"/>
        <v>10012</v>
      </c>
      <c r="AB1472">
        <f t="shared" si="291"/>
        <v>-163</v>
      </c>
      <c r="AC1472">
        <f t="shared" si="292"/>
        <v>6159</v>
      </c>
      <c r="AD1472">
        <f t="shared" si="293"/>
        <v>0.6151618058330004</v>
      </c>
      <c r="AE1472">
        <f t="shared" si="294"/>
        <v>0</v>
      </c>
      <c r="AF1472" t="e">
        <f t="shared" ca="1" si="295"/>
        <v>#N/A</v>
      </c>
      <c r="AG1472" t="e">
        <f t="shared" ca="1" si="296"/>
        <v>#N/A</v>
      </c>
      <c r="AH1472" t="e">
        <f t="shared" ca="1" si="297"/>
        <v>#N/A</v>
      </c>
      <c r="AI1472" t="e">
        <f t="shared" ca="1" si="286"/>
        <v>#N/A</v>
      </c>
      <c r="AJ1472">
        <f t="shared" si="287"/>
        <v>9.988014382740711E-5</v>
      </c>
      <c r="AK1472">
        <f t="shared" si="288"/>
        <v>0</v>
      </c>
      <c r="AL1472" t="e">
        <f t="shared" ca="1" si="298"/>
        <v>#N/A</v>
      </c>
      <c r="AM1472" t="b">
        <f t="shared" si="289"/>
        <v>0</v>
      </c>
    </row>
    <row r="1473" spans="1:39" x14ac:dyDescent="0.3">
      <c r="A1473" t="s">
        <v>37</v>
      </c>
      <c r="B1473" t="s">
        <v>38</v>
      </c>
      <c r="C1473" t="s">
        <v>39</v>
      </c>
      <c r="D1473" t="s">
        <v>87</v>
      </c>
      <c r="E1473" t="s">
        <v>1322</v>
      </c>
      <c r="F1473" s="13" t="str">
        <f>_xlfn.CONCAT(wiz_6[[#This Row],[OCTY......]],",",wiz_6[[#This Row],[OS]])</f>
        <v>TOLEDO    ,OH</v>
      </c>
      <c r="G1473" t="s">
        <v>50</v>
      </c>
      <c r="H1473" t="s">
        <v>399</v>
      </c>
      <c r="I1473" s="13" t="str">
        <f>_xlfn.CONCAT(wiz_6[[#This Row],[DCTY......]], ",",wiz_6[[#This Row],[DS]])</f>
        <v>MCDONOUGH ,GA</v>
      </c>
      <c r="J1473" t="str">
        <f>TRIM(CONCATENATE(wiz_6[[#This Row],[SHIPPER..................]],wiz_6[[#This Row],[ZIP2..]],wiz_6[[#This Row],[ZIP3..]]))</f>
        <v>b: C H ROBINSON | 4360130253</v>
      </c>
      <c r="K1473">
        <v>10</v>
      </c>
      <c r="L1473">
        <v>1.51</v>
      </c>
      <c r="M1473">
        <v>0.27</v>
      </c>
      <c r="N1473">
        <v>702</v>
      </c>
      <c r="O1473">
        <v>1.79</v>
      </c>
      <c r="P1473">
        <v>86</v>
      </c>
      <c r="Q1473">
        <v>0.31</v>
      </c>
      <c r="R1473">
        <v>-41</v>
      </c>
      <c r="S1473">
        <v>-65</v>
      </c>
      <c r="T1473">
        <v>-43</v>
      </c>
      <c r="U1473">
        <v>-52</v>
      </c>
      <c r="V1473">
        <v>-160</v>
      </c>
      <c r="W1473">
        <v>48138</v>
      </c>
      <c r="X1473">
        <v>43601</v>
      </c>
      <c r="Y1473">
        <v>30253</v>
      </c>
      <c r="Z1473">
        <v>1.56</v>
      </c>
      <c r="AA1473">
        <f t="shared" si="290"/>
        <v>10012</v>
      </c>
      <c r="AB1473">
        <f t="shared" si="291"/>
        <v>-1600</v>
      </c>
      <c r="AC1473">
        <f t="shared" si="292"/>
        <v>6159</v>
      </c>
      <c r="AD1473">
        <f t="shared" si="293"/>
        <v>0.6151618058330004</v>
      </c>
      <c r="AE1473">
        <f t="shared" si="294"/>
        <v>0</v>
      </c>
      <c r="AF1473" t="e">
        <f t="shared" ca="1" si="295"/>
        <v>#N/A</v>
      </c>
      <c r="AG1473" t="e">
        <f t="shared" ca="1" si="296"/>
        <v>#N/A</v>
      </c>
      <c r="AH1473" t="e">
        <f t="shared" ca="1" si="297"/>
        <v>#N/A</v>
      </c>
      <c r="AI1473" t="e">
        <f t="shared" ca="1" si="286"/>
        <v>#N/A</v>
      </c>
      <c r="AJ1473">
        <f t="shared" si="287"/>
        <v>9.9880143827407101E-4</v>
      </c>
      <c r="AK1473">
        <f t="shared" si="288"/>
        <v>0</v>
      </c>
      <c r="AL1473" t="e">
        <f t="shared" ca="1" si="298"/>
        <v>#N/A</v>
      </c>
      <c r="AM1473" t="b">
        <f t="shared" si="289"/>
        <v>0</v>
      </c>
    </row>
    <row r="1474" spans="1:39" x14ac:dyDescent="0.3">
      <c r="A1474" t="s">
        <v>37</v>
      </c>
      <c r="B1474" t="s">
        <v>38</v>
      </c>
      <c r="C1474" t="s">
        <v>39</v>
      </c>
      <c r="D1474" t="s">
        <v>87</v>
      </c>
      <c r="E1474" t="s">
        <v>1472</v>
      </c>
      <c r="F1474" s="13" t="str">
        <f>_xlfn.CONCAT(wiz_6[[#This Row],[OCTY......]],",",wiz_6[[#This Row],[OS]])</f>
        <v>WAPAKONETA,OH</v>
      </c>
      <c r="G1474" t="s">
        <v>50</v>
      </c>
      <c r="H1474" t="s">
        <v>308</v>
      </c>
      <c r="I1474" s="13" t="str">
        <f>_xlfn.CONCAT(wiz_6[[#This Row],[DCTY......]], ",",wiz_6[[#This Row],[DS]])</f>
        <v>CONYERS   ,GA</v>
      </c>
      <c r="J1474" t="str">
        <f>TRIM(CONCATENATE(wiz_6[[#This Row],[SHIPPER..................]],wiz_6[[#This Row],[ZIP2..]],wiz_6[[#This Row],[ZIP3..]]))</f>
        <v>b: C H ROBINSON | 4589530012</v>
      </c>
      <c r="K1474">
        <v>1</v>
      </c>
      <c r="L1474">
        <v>1.54</v>
      </c>
      <c r="M1474">
        <v>0.28000000000000003</v>
      </c>
      <c r="N1474">
        <v>604</v>
      </c>
      <c r="O1474">
        <v>1.04</v>
      </c>
      <c r="P1474">
        <v>100</v>
      </c>
      <c r="Q1474">
        <v>0.3</v>
      </c>
      <c r="R1474">
        <v>-43</v>
      </c>
      <c r="S1474">
        <v>-163</v>
      </c>
      <c r="T1474">
        <v>41</v>
      </c>
      <c r="U1474">
        <v>-58</v>
      </c>
      <c r="V1474">
        <v>-180</v>
      </c>
      <c r="W1474">
        <v>43125</v>
      </c>
      <c r="X1474">
        <v>45895</v>
      </c>
      <c r="Y1474">
        <v>30012</v>
      </c>
      <c r="Z1474">
        <v>1.6</v>
      </c>
      <c r="AA1474">
        <f t="shared" si="290"/>
        <v>10012</v>
      </c>
      <c r="AB1474">
        <f t="shared" si="291"/>
        <v>-180</v>
      </c>
      <c r="AC1474">
        <f t="shared" si="292"/>
        <v>6159</v>
      </c>
      <c r="AD1474">
        <f t="shared" si="293"/>
        <v>0.6151618058330004</v>
      </c>
      <c r="AE1474">
        <f t="shared" si="294"/>
        <v>0</v>
      </c>
      <c r="AF1474" t="e">
        <f t="shared" ca="1" si="295"/>
        <v>#N/A</v>
      </c>
      <c r="AG1474" t="e">
        <f t="shared" ca="1" si="296"/>
        <v>#N/A</v>
      </c>
      <c r="AH1474" t="e">
        <f t="shared" ca="1" si="297"/>
        <v>#N/A</v>
      </c>
      <c r="AI1474" t="e">
        <f t="shared" ref="AI1474:AI1537" ca="1" si="299">REPLACE(AF1474,2,1,"K")</f>
        <v>#N/A</v>
      </c>
      <c r="AJ1474">
        <f t="shared" ref="AJ1474:AJ1537" si="300">K1474/AA1474</f>
        <v>9.988014382740711E-5</v>
      </c>
      <c r="AK1474">
        <f t="shared" ref="AK1474:AK1537" si="301">_xlfn.MINIFS($X$3:$X$2378,$C$3:$C$2378,A1474,$AL$3:$AL$2378,"&gt;0.05")</f>
        <v>0</v>
      </c>
      <c r="AL1474" t="e">
        <f t="shared" ca="1" si="298"/>
        <v>#N/A</v>
      </c>
      <c r="AM1474" t="b">
        <f t="shared" ref="AM1474:AM1537" si="302">IF(AK1474=V1474,J1474,FALSE)</f>
        <v>0</v>
      </c>
    </row>
    <row r="1475" spans="1:39" x14ac:dyDescent="0.3">
      <c r="A1475" t="s">
        <v>432</v>
      </c>
      <c r="B1475" t="s">
        <v>433</v>
      </c>
      <c r="C1475" t="s">
        <v>39</v>
      </c>
      <c r="D1475" t="s">
        <v>87</v>
      </c>
      <c r="E1475" t="s">
        <v>88</v>
      </c>
      <c r="F1475" s="13" t="str">
        <f>_xlfn.CONCAT(wiz_6[[#This Row],[OCTY......]],",",wiz_6[[#This Row],[OS]])</f>
        <v>FINDLAY   ,OH</v>
      </c>
      <c r="G1475" t="s">
        <v>50</v>
      </c>
      <c r="H1475" t="s">
        <v>313</v>
      </c>
      <c r="I1475" s="13" t="str">
        <f>_xlfn.CONCAT(wiz_6[[#This Row],[DCTY......]], ",",wiz_6[[#This Row],[DS]])</f>
        <v>LITHIA SPR,GA</v>
      </c>
      <c r="J1475" t="str">
        <f>TRIM(CONCATENATE(wiz_6[[#This Row],[SHIPPER..................]],wiz_6[[#This Row],[ZIP2..]],wiz_6[[#This Row],[ZIP3..]]))</f>
        <v>b: UBER FREIGHT LLC | 4583930057</v>
      </c>
      <c r="K1475">
        <v>1</v>
      </c>
      <c r="L1475">
        <v>1.41</v>
      </c>
      <c r="M1475">
        <v>0.27</v>
      </c>
      <c r="N1475">
        <v>616</v>
      </c>
      <c r="O1475">
        <v>1.21</v>
      </c>
      <c r="P1475">
        <v>117</v>
      </c>
      <c r="Q1475">
        <v>0.35</v>
      </c>
      <c r="R1475">
        <v>-37</v>
      </c>
      <c r="S1475">
        <v>-23</v>
      </c>
      <c r="T1475">
        <v>1</v>
      </c>
      <c r="U1475">
        <v>-138</v>
      </c>
      <c r="V1475">
        <v>-160</v>
      </c>
      <c r="W1475">
        <v>43125</v>
      </c>
      <c r="X1475">
        <v>45839</v>
      </c>
      <c r="Y1475">
        <v>30057</v>
      </c>
      <c r="Z1475">
        <v>1.46</v>
      </c>
      <c r="AA1475">
        <f t="shared" ref="AA1475:AA1538" si="303">SUMIFS(K$3:K$2378,$C$3:$C$2378,$C1475)</f>
        <v>10012</v>
      </c>
      <c r="AB1475">
        <f t="shared" ref="AB1475:AB1538" si="304">V1475*K1475</f>
        <v>-160</v>
      </c>
      <c r="AC1475">
        <f t="shared" ref="AC1475:AC1538" si="305">SUMIFS(AB$3:AB$2378,$C$3:$C$2378,$C1475)</f>
        <v>6159</v>
      </c>
      <c r="AD1475">
        <f t="shared" ref="AD1475:AD1538" si="306">AC1475/AA1475</f>
        <v>0.6151618058330004</v>
      </c>
      <c r="AE1475">
        <f t="shared" ref="AE1475:AE1538" si="307">_xlfn.MINIFS($X$3:$X$2378,$C$3:$C$2378,A1475)</f>
        <v>0</v>
      </c>
      <c r="AF1475" t="e">
        <f t="shared" ref="AF1475:AF1538" ca="1" si="308">CELL("address",INDEX($X$3:$X$2378,MATCH(_xlfn.MINIFS($X$3:$X$2378,$C$3:$C$2378,A1475),$X$3:$X$2378,0)))</f>
        <v>#N/A</v>
      </c>
      <c r="AG1475" t="e">
        <f t="shared" ref="AG1475:AG1538" ca="1" si="309">REPLACE(AF1475,2,1,"J")</f>
        <v>#N/A</v>
      </c>
      <c r="AH1475" t="e">
        <f t="shared" ref="AH1475:AH1538" ca="1" si="310">INDIRECT(AG1475)</f>
        <v>#N/A</v>
      </c>
      <c r="AI1475" t="e">
        <f t="shared" ca="1" si="299"/>
        <v>#N/A</v>
      </c>
      <c r="AJ1475">
        <f t="shared" si="300"/>
        <v>9.988014382740711E-5</v>
      </c>
      <c r="AK1475">
        <f t="shared" si="301"/>
        <v>0</v>
      </c>
      <c r="AL1475" t="e">
        <f t="shared" ref="AL1475:AL1538" ca="1" si="311">OFFSET(J$2,MATCH(AK1475,$X$3:$X$2378,0),)</f>
        <v>#N/A</v>
      </c>
      <c r="AM1475" t="b">
        <f t="shared" si="302"/>
        <v>0</v>
      </c>
    </row>
    <row r="1476" spans="1:39" x14ac:dyDescent="0.3">
      <c r="A1476" t="s">
        <v>490</v>
      </c>
      <c r="B1476" t="s">
        <v>491</v>
      </c>
      <c r="C1476" t="s">
        <v>39</v>
      </c>
      <c r="D1476" t="s">
        <v>87</v>
      </c>
      <c r="E1476" t="s">
        <v>1473</v>
      </c>
      <c r="F1476" s="13" t="str">
        <f>_xlfn.CONCAT(wiz_6[[#This Row],[OCTY......]],",",wiz_6[[#This Row],[OS]])</f>
        <v>HAVILAND  ,OH</v>
      </c>
      <c r="G1476" t="s">
        <v>50</v>
      </c>
      <c r="H1476" t="s">
        <v>716</v>
      </c>
      <c r="I1476" s="13" t="str">
        <f>_xlfn.CONCAT(wiz_6[[#This Row],[DCTY......]], ",",wiz_6[[#This Row],[DS]])</f>
        <v>FAYETTEVIL,GA</v>
      </c>
      <c r="J1476" t="str">
        <f>TRIM(CONCATENATE(wiz_6[[#This Row],[SHIPPER..................]],wiz_6[[#This Row],[ZIP2..]],wiz_6[[#This Row],[ZIP3..]]))</f>
        <v>FREIGHTCO LLC | 4585130214</v>
      </c>
      <c r="K1476">
        <v>1</v>
      </c>
      <c r="L1476">
        <v>1.28</v>
      </c>
      <c r="M1476">
        <v>0.27</v>
      </c>
      <c r="N1476">
        <v>647</v>
      </c>
      <c r="O1476">
        <v>1.92</v>
      </c>
      <c r="P1476">
        <v>142</v>
      </c>
      <c r="Q1476">
        <v>0.35</v>
      </c>
      <c r="R1476">
        <v>-74</v>
      </c>
      <c r="S1476">
        <v>-216</v>
      </c>
      <c r="T1476">
        <v>-168</v>
      </c>
      <c r="U1476">
        <v>-177</v>
      </c>
      <c r="V1476">
        <v>-561</v>
      </c>
      <c r="W1476">
        <v>43125</v>
      </c>
      <c r="X1476">
        <v>45851</v>
      </c>
      <c r="Y1476">
        <v>30214</v>
      </c>
      <c r="Z1476">
        <v>1.33</v>
      </c>
      <c r="AA1476">
        <f t="shared" si="303"/>
        <v>10012</v>
      </c>
      <c r="AB1476">
        <f t="shared" si="304"/>
        <v>-561</v>
      </c>
      <c r="AC1476">
        <f t="shared" si="305"/>
        <v>6159</v>
      </c>
      <c r="AD1476">
        <f t="shared" si="306"/>
        <v>0.6151618058330004</v>
      </c>
      <c r="AE1476">
        <f t="shared" si="307"/>
        <v>0</v>
      </c>
      <c r="AF1476" t="e">
        <f t="shared" ca="1" si="308"/>
        <v>#N/A</v>
      </c>
      <c r="AG1476" t="e">
        <f t="shared" ca="1" si="309"/>
        <v>#N/A</v>
      </c>
      <c r="AH1476" t="e">
        <f t="shared" ca="1" si="310"/>
        <v>#N/A</v>
      </c>
      <c r="AI1476" t="e">
        <f t="shared" ca="1" si="299"/>
        <v>#N/A</v>
      </c>
      <c r="AJ1476">
        <f t="shared" si="300"/>
        <v>9.988014382740711E-5</v>
      </c>
      <c r="AK1476">
        <f t="shared" si="301"/>
        <v>0</v>
      </c>
      <c r="AL1476" t="e">
        <f t="shared" ca="1" si="311"/>
        <v>#N/A</v>
      </c>
      <c r="AM1476" t="b">
        <f t="shared" si="302"/>
        <v>0</v>
      </c>
    </row>
    <row r="1477" spans="1:39" x14ac:dyDescent="0.3">
      <c r="A1477" t="s">
        <v>72</v>
      </c>
      <c r="B1477" t="s">
        <v>73</v>
      </c>
      <c r="C1477" t="s">
        <v>39</v>
      </c>
      <c r="D1477" t="s">
        <v>87</v>
      </c>
      <c r="E1477" t="s">
        <v>1472</v>
      </c>
      <c r="F1477" s="13" t="str">
        <f>_xlfn.CONCAT(wiz_6[[#This Row],[OCTY......]],",",wiz_6[[#This Row],[OS]])</f>
        <v>WAPAKONETA,OH</v>
      </c>
      <c r="G1477" t="s">
        <v>50</v>
      </c>
      <c r="H1477" t="s">
        <v>308</v>
      </c>
      <c r="I1477" s="13" t="str">
        <f>_xlfn.CONCAT(wiz_6[[#This Row],[DCTY......]], ",",wiz_6[[#This Row],[DS]])</f>
        <v>CONYERS   ,GA</v>
      </c>
      <c r="J1477" t="str">
        <f>TRIM(CONCATENATE(wiz_6[[#This Row],[SHIPPER..................]],wiz_6[[#This Row],[ZIP2..]],wiz_6[[#This Row],[ZIP3..]]))</f>
        <v>REDWOOD LOGISTICS STR| 4589530012</v>
      </c>
      <c r="K1477">
        <v>6</v>
      </c>
      <c r="L1477">
        <v>0.89</v>
      </c>
      <c r="M1477">
        <v>0.27</v>
      </c>
      <c r="N1477">
        <v>604</v>
      </c>
      <c r="O1477">
        <v>1.42</v>
      </c>
      <c r="P1477">
        <v>75</v>
      </c>
      <c r="Q1477">
        <v>0.31</v>
      </c>
      <c r="R1477">
        <v>-35</v>
      </c>
      <c r="S1477">
        <v>-95</v>
      </c>
      <c r="T1477">
        <v>-49</v>
      </c>
      <c r="U1477">
        <v>-480</v>
      </c>
      <c r="V1477">
        <v>-624</v>
      </c>
      <c r="W1477">
        <v>45889</v>
      </c>
      <c r="X1477">
        <v>45895</v>
      </c>
      <c r="Y1477">
        <v>30012</v>
      </c>
      <c r="Z1477">
        <v>0.94</v>
      </c>
      <c r="AA1477">
        <f t="shared" si="303"/>
        <v>10012</v>
      </c>
      <c r="AB1477">
        <f t="shared" si="304"/>
        <v>-3744</v>
      </c>
      <c r="AC1477">
        <f t="shared" si="305"/>
        <v>6159</v>
      </c>
      <c r="AD1477">
        <f t="shared" si="306"/>
        <v>0.6151618058330004</v>
      </c>
      <c r="AE1477">
        <f t="shared" si="307"/>
        <v>0</v>
      </c>
      <c r="AF1477" t="e">
        <f t="shared" ca="1" si="308"/>
        <v>#N/A</v>
      </c>
      <c r="AG1477" t="e">
        <f t="shared" ca="1" si="309"/>
        <v>#N/A</v>
      </c>
      <c r="AH1477" t="e">
        <f t="shared" ca="1" si="310"/>
        <v>#N/A</v>
      </c>
      <c r="AI1477" t="e">
        <f t="shared" ca="1" si="299"/>
        <v>#N/A</v>
      </c>
      <c r="AJ1477">
        <f t="shared" si="300"/>
        <v>5.9928086296444263E-4</v>
      </c>
      <c r="AK1477">
        <f t="shared" si="301"/>
        <v>0</v>
      </c>
      <c r="AL1477" t="e">
        <f t="shared" ca="1" si="311"/>
        <v>#N/A</v>
      </c>
      <c r="AM1477" t="b">
        <f t="shared" si="302"/>
        <v>0</v>
      </c>
    </row>
    <row r="1478" spans="1:39" x14ac:dyDescent="0.3">
      <c r="A1478" t="s">
        <v>1474</v>
      </c>
      <c r="B1478" t="s">
        <v>1475</v>
      </c>
      <c r="C1478" t="s">
        <v>39</v>
      </c>
      <c r="D1478" t="s">
        <v>87</v>
      </c>
      <c r="E1478" t="s">
        <v>88</v>
      </c>
      <c r="F1478" s="13" t="str">
        <f>_xlfn.CONCAT(wiz_6[[#This Row],[OCTY......]],",",wiz_6[[#This Row],[OS]])</f>
        <v>FINDLAY   ,OH</v>
      </c>
      <c r="G1478" t="s">
        <v>50</v>
      </c>
      <c r="H1478" t="s">
        <v>360</v>
      </c>
      <c r="I1478" s="13" t="str">
        <f>_xlfn.CONCAT(wiz_6[[#This Row],[DCTY......]], ",",wiz_6[[#This Row],[DS]])</f>
        <v>COLLEGE PA,GA</v>
      </c>
      <c r="J1478" t="str">
        <f>TRIM(CONCATENATE(wiz_6[[#This Row],[SHIPPER..................]],wiz_6[[#This Row],[ZIP2..]],wiz_6[[#This Row],[ZIP3..]]))</f>
        <v>WOLF DIRECT | 4583930272</v>
      </c>
      <c r="K1478">
        <v>1</v>
      </c>
      <c r="L1478">
        <v>1.48</v>
      </c>
      <c r="M1478">
        <v>0.27</v>
      </c>
      <c r="N1478">
        <v>627</v>
      </c>
      <c r="O1478">
        <v>1.08</v>
      </c>
      <c r="P1478">
        <v>8</v>
      </c>
      <c r="Q1478">
        <v>0.25</v>
      </c>
      <c r="R1478">
        <v>-38</v>
      </c>
      <c r="S1478">
        <v>52</v>
      </c>
      <c r="T1478">
        <v>31</v>
      </c>
      <c r="U1478">
        <v>-87</v>
      </c>
      <c r="V1478">
        <v>-4</v>
      </c>
      <c r="W1478">
        <v>45889</v>
      </c>
      <c r="X1478">
        <v>45839</v>
      </c>
      <c r="Y1478">
        <v>30272</v>
      </c>
      <c r="Z1478">
        <v>1.53</v>
      </c>
      <c r="AA1478">
        <f t="shared" si="303"/>
        <v>10012</v>
      </c>
      <c r="AB1478">
        <f t="shared" si="304"/>
        <v>-4</v>
      </c>
      <c r="AC1478">
        <f t="shared" si="305"/>
        <v>6159</v>
      </c>
      <c r="AD1478">
        <f t="shared" si="306"/>
        <v>0.6151618058330004</v>
      </c>
      <c r="AE1478">
        <f t="shared" si="307"/>
        <v>0</v>
      </c>
      <c r="AF1478" t="e">
        <f t="shared" ca="1" si="308"/>
        <v>#N/A</v>
      </c>
      <c r="AG1478" t="e">
        <f t="shared" ca="1" si="309"/>
        <v>#N/A</v>
      </c>
      <c r="AH1478" t="e">
        <f t="shared" ca="1" si="310"/>
        <v>#N/A</v>
      </c>
      <c r="AI1478" t="e">
        <f t="shared" ca="1" si="299"/>
        <v>#N/A</v>
      </c>
      <c r="AJ1478">
        <f t="shared" si="300"/>
        <v>9.988014382740711E-5</v>
      </c>
      <c r="AK1478">
        <f t="shared" si="301"/>
        <v>0</v>
      </c>
      <c r="AL1478" t="e">
        <f t="shared" ca="1" si="311"/>
        <v>#N/A</v>
      </c>
      <c r="AM1478" t="b">
        <f t="shared" si="302"/>
        <v>0</v>
      </c>
    </row>
    <row r="1479" spans="1:39" x14ac:dyDescent="0.3">
      <c r="A1479" t="s">
        <v>37</v>
      </c>
      <c r="B1479" t="s">
        <v>38</v>
      </c>
      <c r="C1479" t="s">
        <v>39</v>
      </c>
      <c r="D1479" t="s">
        <v>87</v>
      </c>
      <c r="E1479" t="s">
        <v>1476</v>
      </c>
      <c r="F1479" s="13" t="str">
        <f>_xlfn.CONCAT(wiz_6[[#This Row],[OCTY......]],",",wiz_6[[#This Row],[OS]])</f>
        <v>MONROEVILL,OH</v>
      </c>
      <c r="G1479" t="s">
        <v>50</v>
      </c>
      <c r="H1479" t="s">
        <v>598</v>
      </c>
      <c r="I1479" s="13" t="str">
        <f>_xlfn.CONCAT(wiz_6[[#This Row],[DCTY......]], ",",wiz_6[[#This Row],[DS]])</f>
        <v>DALTON    ,GA</v>
      </c>
      <c r="J1479" t="str">
        <f>TRIM(CONCATENATE(wiz_6[[#This Row],[SHIPPER..................]],wiz_6[[#This Row],[ZIP2..]],wiz_6[[#This Row],[ZIP3..]]))</f>
        <v>b: C H ROBINSON | 4484730719</v>
      </c>
      <c r="K1479">
        <v>1</v>
      </c>
      <c r="L1479">
        <v>1.1100000000000001</v>
      </c>
      <c r="M1479">
        <v>0.28000000000000003</v>
      </c>
      <c r="N1479">
        <v>574</v>
      </c>
      <c r="O1479">
        <v>0.88</v>
      </c>
      <c r="P1479">
        <v>57</v>
      </c>
      <c r="Q1479">
        <v>0.3</v>
      </c>
      <c r="R1479">
        <v>-40</v>
      </c>
      <c r="S1479">
        <v>-9</v>
      </c>
      <c r="T1479">
        <v>53</v>
      </c>
      <c r="U1479">
        <v>-186</v>
      </c>
      <c r="V1479">
        <v>-142</v>
      </c>
      <c r="W1479">
        <v>43616</v>
      </c>
      <c r="X1479">
        <v>44847</v>
      </c>
      <c r="Y1479">
        <v>30719</v>
      </c>
      <c r="Z1479">
        <v>1.17</v>
      </c>
      <c r="AA1479">
        <f t="shared" si="303"/>
        <v>10012</v>
      </c>
      <c r="AB1479">
        <f t="shared" si="304"/>
        <v>-142</v>
      </c>
      <c r="AC1479">
        <f t="shared" si="305"/>
        <v>6159</v>
      </c>
      <c r="AD1479">
        <f t="shared" si="306"/>
        <v>0.6151618058330004</v>
      </c>
      <c r="AE1479">
        <f t="shared" si="307"/>
        <v>0</v>
      </c>
      <c r="AF1479" t="e">
        <f t="shared" ca="1" si="308"/>
        <v>#N/A</v>
      </c>
      <c r="AG1479" t="e">
        <f t="shared" ca="1" si="309"/>
        <v>#N/A</v>
      </c>
      <c r="AH1479" t="e">
        <f t="shared" ca="1" si="310"/>
        <v>#N/A</v>
      </c>
      <c r="AI1479" t="e">
        <f t="shared" ca="1" si="299"/>
        <v>#N/A</v>
      </c>
      <c r="AJ1479">
        <f t="shared" si="300"/>
        <v>9.988014382740711E-5</v>
      </c>
      <c r="AK1479">
        <f t="shared" si="301"/>
        <v>0</v>
      </c>
      <c r="AL1479" t="e">
        <f t="shared" ca="1" si="311"/>
        <v>#N/A</v>
      </c>
      <c r="AM1479" t="b">
        <f t="shared" si="302"/>
        <v>0</v>
      </c>
    </row>
    <row r="1480" spans="1:39" x14ac:dyDescent="0.3">
      <c r="A1480" t="s">
        <v>78</v>
      </c>
      <c r="B1480" t="s">
        <v>79</v>
      </c>
      <c r="C1480" t="s">
        <v>39</v>
      </c>
      <c r="D1480" t="s">
        <v>87</v>
      </c>
      <c r="E1480" t="s">
        <v>1477</v>
      </c>
      <c r="F1480" s="13" t="str">
        <f>_xlfn.CONCAT(wiz_6[[#This Row],[OCTY......]],",",wiz_6[[#This Row],[OS]])</f>
        <v>BOTKINS   ,OH</v>
      </c>
      <c r="G1480" t="s">
        <v>50</v>
      </c>
      <c r="H1480" t="s">
        <v>384</v>
      </c>
      <c r="I1480" s="13" t="str">
        <f>_xlfn.CONCAT(wiz_6[[#This Row],[DCTY......]], ",",wiz_6[[#This Row],[DS]])</f>
        <v>MACON     ,GA</v>
      </c>
      <c r="J1480" t="str">
        <f>TRIM(CONCATENATE(wiz_6[[#This Row],[SHIPPER..................]],wiz_6[[#This Row],[ZIP2..]],wiz_6[[#This Row],[ZIP3..]]))</f>
        <v>TRACTOR SUPPLY MANHAT| 4530631201</v>
      </c>
      <c r="K1480">
        <v>1</v>
      </c>
      <c r="L1480">
        <v>2.0499999999999998</v>
      </c>
      <c r="M1480">
        <v>0.22</v>
      </c>
      <c r="N1480">
        <v>660</v>
      </c>
      <c r="O1480">
        <v>1.17</v>
      </c>
      <c r="P1480">
        <v>61</v>
      </c>
      <c r="Q1480">
        <v>0.3</v>
      </c>
      <c r="R1480">
        <v>-7</v>
      </c>
      <c r="S1480">
        <v>-120</v>
      </c>
      <c r="T1480">
        <v>52</v>
      </c>
      <c r="U1480">
        <v>353</v>
      </c>
      <c r="V1480">
        <v>285</v>
      </c>
      <c r="W1480">
        <v>45889</v>
      </c>
      <c r="X1480">
        <v>45306</v>
      </c>
      <c r="Y1480">
        <v>31201</v>
      </c>
      <c r="Z1480">
        <v>2.0499999999999998</v>
      </c>
      <c r="AA1480">
        <f t="shared" si="303"/>
        <v>10012</v>
      </c>
      <c r="AB1480">
        <f t="shared" si="304"/>
        <v>285</v>
      </c>
      <c r="AC1480">
        <f t="shared" si="305"/>
        <v>6159</v>
      </c>
      <c r="AD1480">
        <f t="shared" si="306"/>
        <v>0.6151618058330004</v>
      </c>
      <c r="AE1480">
        <f t="shared" si="307"/>
        <v>0</v>
      </c>
      <c r="AF1480" t="e">
        <f t="shared" ca="1" si="308"/>
        <v>#N/A</v>
      </c>
      <c r="AG1480" t="e">
        <f t="shared" ca="1" si="309"/>
        <v>#N/A</v>
      </c>
      <c r="AH1480" t="e">
        <f t="shared" ca="1" si="310"/>
        <v>#N/A</v>
      </c>
      <c r="AI1480" t="e">
        <f t="shared" ca="1" si="299"/>
        <v>#N/A</v>
      </c>
      <c r="AJ1480">
        <f t="shared" si="300"/>
        <v>9.988014382740711E-5</v>
      </c>
      <c r="AK1480">
        <f t="shared" si="301"/>
        <v>0</v>
      </c>
      <c r="AL1480" t="e">
        <f t="shared" ca="1" si="311"/>
        <v>#N/A</v>
      </c>
      <c r="AM1480" t="b">
        <f t="shared" si="302"/>
        <v>0</v>
      </c>
    </row>
    <row r="1481" spans="1:39" x14ac:dyDescent="0.3">
      <c r="A1481" t="s">
        <v>1478</v>
      </c>
      <c r="B1481" t="s">
        <v>1479</v>
      </c>
      <c r="C1481" t="s">
        <v>39</v>
      </c>
      <c r="D1481" t="s">
        <v>87</v>
      </c>
      <c r="E1481" t="s">
        <v>1480</v>
      </c>
      <c r="F1481" s="13" t="str">
        <f>_xlfn.CONCAT(wiz_6[[#This Row],[OCTY......]],",",wiz_6[[#This Row],[OS]])</f>
        <v>NAPOLEON  ,OH</v>
      </c>
      <c r="G1481" t="s">
        <v>50</v>
      </c>
      <c r="H1481" t="s">
        <v>390</v>
      </c>
      <c r="I1481" s="13" t="str">
        <f>_xlfn.CONCAT(wiz_6[[#This Row],[DCTY......]], ",",wiz_6[[#This Row],[DS]])</f>
        <v>VILLA RICA,GA</v>
      </c>
      <c r="J1481" t="str">
        <f>TRIM(CONCATENATE(wiz_6[[#This Row],[SHIPPER..................]],wiz_6[[#This Row],[ZIP2..]],wiz_6[[#This Row],[ZIP3..]]))</f>
        <v>CAMPBELL SOUP COMPANY| 4354530180</v>
      </c>
      <c r="K1481">
        <v>2</v>
      </c>
      <c r="L1481">
        <v>1.85</v>
      </c>
      <c r="M1481">
        <v>0.28999999999999998</v>
      </c>
      <c r="N1481">
        <v>610</v>
      </c>
      <c r="O1481">
        <v>1.7</v>
      </c>
      <c r="P1481">
        <v>57</v>
      </c>
      <c r="Q1481">
        <v>0.28000000000000003</v>
      </c>
      <c r="R1481">
        <v>-45</v>
      </c>
      <c r="S1481">
        <v>10</v>
      </c>
      <c r="T1481">
        <v>-116</v>
      </c>
      <c r="U1481">
        <v>28</v>
      </c>
      <c r="V1481">
        <v>-78</v>
      </c>
      <c r="W1481">
        <v>49247</v>
      </c>
      <c r="X1481">
        <v>43545</v>
      </c>
      <c r="Y1481">
        <v>30180</v>
      </c>
      <c r="Z1481">
        <v>1.92</v>
      </c>
      <c r="AA1481">
        <f t="shared" si="303"/>
        <v>10012</v>
      </c>
      <c r="AB1481">
        <f t="shared" si="304"/>
        <v>-156</v>
      </c>
      <c r="AC1481">
        <f t="shared" si="305"/>
        <v>6159</v>
      </c>
      <c r="AD1481">
        <f t="shared" si="306"/>
        <v>0.6151618058330004</v>
      </c>
      <c r="AE1481">
        <f t="shared" si="307"/>
        <v>0</v>
      </c>
      <c r="AF1481" t="e">
        <f t="shared" ca="1" si="308"/>
        <v>#N/A</v>
      </c>
      <c r="AG1481" t="e">
        <f t="shared" ca="1" si="309"/>
        <v>#N/A</v>
      </c>
      <c r="AH1481" t="e">
        <f t="shared" ca="1" si="310"/>
        <v>#N/A</v>
      </c>
      <c r="AI1481" t="e">
        <f t="shared" ca="1" si="299"/>
        <v>#N/A</v>
      </c>
      <c r="AJ1481">
        <f t="shared" si="300"/>
        <v>1.9976028765481422E-4</v>
      </c>
      <c r="AK1481">
        <f t="shared" si="301"/>
        <v>0</v>
      </c>
      <c r="AL1481" t="e">
        <f t="shared" ca="1" si="311"/>
        <v>#N/A</v>
      </c>
      <c r="AM1481" t="b">
        <f t="shared" si="302"/>
        <v>0</v>
      </c>
    </row>
    <row r="1482" spans="1:39" x14ac:dyDescent="0.3">
      <c r="A1482" t="s">
        <v>119</v>
      </c>
      <c r="B1482" t="s">
        <v>120</v>
      </c>
      <c r="C1482" t="s">
        <v>39</v>
      </c>
      <c r="D1482" t="s">
        <v>87</v>
      </c>
      <c r="E1482" t="s">
        <v>1481</v>
      </c>
      <c r="F1482" s="13" t="str">
        <f>_xlfn.CONCAT(wiz_6[[#This Row],[OCTY......]],",",wiz_6[[#This Row],[OS]])</f>
        <v>GYPSUM    ,OH</v>
      </c>
      <c r="G1482" t="s">
        <v>50</v>
      </c>
      <c r="H1482" t="s">
        <v>234</v>
      </c>
      <c r="I1482" s="13" t="str">
        <f>_xlfn.CONCAT(wiz_6[[#This Row],[DCTY......]], ",",wiz_6[[#This Row],[DS]])</f>
        <v>LAKE PARK ,GA</v>
      </c>
      <c r="J1482" t="str">
        <f>TRIM(CONCATENATE(wiz_6[[#This Row],[SHIPPER..................]],wiz_6[[#This Row],[ZIP2..]],wiz_6[[#This Row],[ZIP3..]]))</f>
        <v>b: HUB GROUP INC | 4343331636</v>
      </c>
      <c r="K1482">
        <v>1</v>
      </c>
      <c r="L1482">
        <v>3.03</v>
      </c>
      <c r="M1482">
        <v>0.28000000000000003</v>
      </c>
      <c r="N1482">
        <v>996</v>
      </c>
      <c r="O1482">
        <v>1.89</v>
      </c>
      <c r="P1482">
        <v>57</v>
      </c>
      <c r="Q1482">
        <v>0.3</v>
      </c>
      <c r="R1482">
        <v>-29</v>
      </c>
      <c r="S1482">
        <v>-9</v>
      </c>
      <c r="T1482">
        <v>-3</v>
      </c>
      <c r="U1482">
        <v>1215</v>
      </c>
      <c r="V1482">
        <v>1203</v>
      </c>
      <c r="W1482">
        <v>45889</v>
      </c>
      <c r="X1482">
        <v>43433</v>
      </c>
      <c r="Y1482">
        <v>31636</v>
      </c>
      <c r="Z1482">
        <v>3.09</v>
      </c>
      <c r="AA1482">
        <f t="shared" si="303"/>
        <v>10012</v>
      </c>
      <c r="AB1482">
        <f t="shared" si="304"/>
        <v>1203</v>
      </c>
      <c r="AC1482">
        <f t="shared" si="305"/>
        <v>6159</v>
      </c>
      <c r="AD1482">
        <f t="shared" si="306"/>
        <v>0.6151618058330004</v>
      </c>
      <c r="AE1482">
        <f t="shared" si="307"/>
        <v>0</v>
      </c>
      <c r="AF1482" t="e">
        <f t="shared" ca="1" si="308"/>
        <v>#N/A</v>
      </c>
      <c r="AG1482" t="e">
        <f t="shared" ca="1" si="309"/>
        <v>#N/A</v>
      </c>
      <c r="AH1482" t="e">
        <f t="shared" ca="1" si="310"/>
        <v>#N/A</v>
      </c>
      <c r="AI1482" t="e">
        <f t="shared" ca="1" si="299"/>
        <v>#N/A</v>
      </c>
      <c r="AJ1482">
        <f t="shared" si="300"/>
        <v>9.988014382740711E-5</v>
      </c>
      <c r="AK1482">
        <f t="shared" si="301"/>
        <v>0</v>
      </c>
      <c r="AL1482" t="e">
        <f t="shared" ca="1" si="311"/>
        <v>#N/A</v>
      </c>
      <c r="AM1482" t="b">
        <f t="shared" si="302"/>
        <v>0</v>
      </c>
    </row>
    <row r="1483" spans="1:39" x14ac:dyDescent="0.3">
      <c r="A1483" t="s">
        <v>1482</v>
      </c>
      <c r="B1483" t="s">
        <v>1483</v>
      </c>
      <c r="C1483" t="s">
        <v>39</v>
      </c>
      <c r="D1483" t="s">
        <v>87</v>
      </c>
      <c r="E1483" t="s">
        <v>209</v>
      </c>
      <c r="F1483" s="13" t="str">
        <f>_xlfn.CONCAT(wiz_6[[#This Row],[OCTY......]],",",wiz_6[[#This Row],[OS]])</f>
        <v>BOWLING GR,OH</v>
      </c>
      <c r="G1483" t="s">
        <v>42</v>
      </c>
      <c r="H1483" t="s">
        <v>824</v>
      </c>
      <c r="I1483" s="13" t="str">
        <f>_xlfn.CONCAT(wiz_6[[#This Row],[DCTY......]], ",",wiz_6[[#This Row],[DS]])</f>
        <v>PRINCETON ,IN</v>
      </c>
      <c r="J1483" t="str">
        <f>TRIM(CONCATENATE(wiz_6[[#This Row],[SHIPPER..................]],wiz_6[[#This Row],[ZIP2..]],wiz_6[[#This Row],[ZIP3..]]))</f>
        <v>b: RT n T LOGISTICS | 4340247670</v>
      </c>
      <c r="K1483">
        <v>2</v>
      </c>
      <c r="L1483">
        <v>1.8</v>
      </c>
      <c r="M1483">
        <v>0.2</v>
      </c>
      <c r="N1483">
        <v>360</v>
      </c>
      <c r="O1483">
        <v>0.7</v>
      </c>
      <c r="P1483">
        <v>17</v>
      </c>
      <c r="Q1483">
        <v>0.25</v>
      </c>
      <c r="R1483">
        <v>3</v>
      </c>
      <c r="S1483">
        <v>41</v>
      </c>
      <c r="T1483">
        <v>17</v>
      </c>
      <c r="U1483">
        <v>21</v>
      </c>
      <c r="V1483">
        <v>79</v>
      </c>
      <c r="W1483">
        <v>45889</v>
      </c>
      <c r="X1483">
        <v>43402</v>
      </c>
      <c r="Y1483">
        <v>47670</v>
      </c>
      <c r="Z1483">
        <v>1.78</v>
      </c>
      <c r="AA1483">
        <f t="shared" si="303"/>
        <v>10012</v>
      </c>
      <c r="AB1483">
        <f t="shared" si="304"/>
        <v>158</v>
      </c>
      <c r="AC1483">
        <f t="shared" si="305"/>
        <v>6159</v>
      </c>
      <c r="AD1483">
        <f t="shared" si="306"/>
        <v>0.6151618058330004</v>
      </c>
      <c r="AE1483">
        <f t="shared" si="307"/>
        <v>0</v>
      </c>
      <c r="AF1483" t="e">
        <f t="shared" ca="1" si="308"/>
        <v>#N/A</v>
      </c>
      <c r="AG1483" t="e">
        <f t="shared" ca="1" si="309"/>
        <v>#N/A</v>
      </c>
      <c r="AH1483" t="e">
        <f t="shared" ca="1" si="310"/>
        <v>#N/A</v>
      </c>
      <c r="AI1483" t="e">
        <f t="shared" ca="1" si="299"/>
        <v>#N/A</v>
      </c>
      <c r="AJ1483">
        <f t="shared" si="300"/>
        <v>1.9976028765481422E-4</v>
      </c>
      <c r="AK1483">
        <f t="shared" si="301"/>
        <v>0</v>
      </c>
      <c r="AL1483" t="e">
        <f t="shared" ca="1" si="311"/>
        <v>#N/A</v>
      </c>
      <c r="AM1483" t="b">
        <f t="shared" si="302"/>
        <v>0</v>
      </c>
    </row>
    <row r="1484" spans="1:39" x14ac:dyDescent="0.3">
      <c r="A1484" t="s">
        <v>78</v>
      </c>
      <c r="B1484" t="s">
        <v>79</v>
      </c>
      <c r="C1484" t="s">
        <v>39</v>
      </c>
      <c r="D1484" t="s">
        <v>87</v>
      </c>
      <c r="E1484" t="s">
        <v>1477</v>
      </c>
      <c r="F1484" s="13" t="str">
        <f>_xlfn.CONCAT(wiz_6[[#This Row],[OCTY......]],",",wiz_6[[#This Row],[OS]])</f>
        <v>BOTKINS   ,OH</v>
      </c>
      <c r="G1484" t="s">
        <v>44</v>
      </c>
      <c r="H1484" t="s">
        <v>464</v>
      </c>
      <c r="I1484" s="13" t="str">
        <f>_xlfn.CONCAT(wiz_6[[#This Row],[DCTY......]], ",",wiz_6[[#This Row],[DS]])</f>
        <v>FRANKLIN  ,KY</v>
      </c>
      <c r="J1484" t="str">
        <f>TRIM(CONCATENATE(wiz_6[[#This Row],[SHIPPER..................]],wiz_6[[#This Row],[ZIP2..]],wiz_6[[#This Row],[ZIP3..]]))</f>
        <v>TRACTOR SUPPLY MANHAT| 4530642134</v>
      </c>
      <c r="K1484">
        <v>1</v>
      </c>
      <c r="L1484">
        <v>2.0499999999999998</v>
      </c>
      <c r="M1484">
        <v>0.21</v>
      </c>
      <c r="N1484">
        <v>340</v>
      </c>
      <c r="O1484">
        <v>0.38</v>
      </c>
      <c r="P1484">
        <v>98</v>
      </c>
      <c r="Q1484">
        <v>0.3</v>
      </c>
      <c r="R1484">
        <v>0</v>
      </c>
      <c r="S1484">
        <v>-120</v>
      </c>
      <c r="T1484">
        <v>107</v>
      </c>
      <c r="U1484">
        <v>112</v>
      </c>
      <c r="V1484">
        <v>99</v>
      </c>
      <c r="W1484">
        <v>44862</v>
      </c>
      <c r="X1484">
        <v>45306</v>
      </c>
      <c r="Y1484">
        <v>42134</v>
      </c>
      <c r="Z1484">
        <v>2.04</v>
      </c>
      <c r="AA1484">
        <f t="shared" si="303"/>
        <v>10012</v>
      </c>
      <c r="AB1484">
        <f t="shared" si="304"/>
        <v>99</v>
      </c>
      <c r="AC1484">
        <f t="shared" si="305"/>
        <v>6159</v>
      </c>
      <c r="AD1484">
        <f t="shared" si="306"/>
        <v>0.6151618058330004</v>
      </c>
      <c r="AE1484">
        <f t="shared" si="307"/>
        <v>0</v>
      </c>
      <c r="AF1484" t="e">
        <f t="shared" ca="1" si="308"/>
        <v>#N/A</v>
      </c>
      <c r="AG1484" t="e">
        <f t="shared" ca="1" si="309"/>
        <v>#N/A</v>
      </c>
      <c r="AH1484" t="e">
        <f t="shared" ca="1" si="310"/>
        <v>#N/A</v>
      </c>
      <c r="AI1484" t="e">
        <f t="shared" ca="1" si="299"/>
        <v>#N/A</v>
      </c>
      <c r="AJ1484">
        <f t="shared" si="300"/>
        <v>9.988014382740711E-5</v>
      </c>
      <c r="AK1484">
        <f t="shared" si="301"/>
        <v>0</v>
      </c>
      <c r="AL1484" t="e">
        <f t="shared" ca="1" si="311"/>
        <v>#N/A</v>
      </c>
      <c r="AM1484" t="b">
        <f t="shared" si="302"/>
        <v>0</v>
      </c>
    </row>
    <row r="1485" spans="1:39" x14ac:dyDescent="0.3">
      <c r="A1485" t="s">
        <v>78</v>
      </c>
      <c r="B1485" t="s">
        <v>79</v>
      </c>
      <c r="C1485" t="s">
        <v>39</v>
      </c>
      <c r="D1485" t="s">
        <v>87</v>
      </c>
      <c r="E1485" t="s">
        <v>1484</v>
      </c>
      <c r="F1485" s="13" t="str">
        <f>_xlfn.CONCAT(wiz_6[[#This Row],[OCTY......]],",",wiz_6[[#This Row],[OS]])</f>
        <v>WESTON    ,OH</v>
      </c>
      <c r="G1485" t="s">
        <v>44</v>
      </c>
      <c r="H1485" t="s">
        <v>464</v>
      </c>
      <c r="I1485" s="13" t="str">
        <f>_xlfn.CONCAT(wiz_6[[#This Row],[DCTY......]], ",",wiz_6[[#This Row],[DS]])</f>
        <v>FRANKLIN  ,KY</v>
      </c>
      <c r="J1485" t="str">
        <f>TRIM(CONCATENATE(wiz_6[[#This Row],[SHIPPER..................]],wiz_6[[#This Row],[ZIP2..]],wiz_6[[#This Row],[ZIP3..]]))</f>
        <v>TRACTOR SUPPLY MANHAT| 4356942134</v>
      </c>
      <c r="K1485">
        <v>3</v>
      </c>
      <c r="L1485">
        <v>1.85</v>
      </c>
      <c r="M1485">
        <v>0.21</v>
      </c>
      <c r="N1485">
        <v>412</v>
      </c>
      <c r="O1485">
        <v>0.78</v>
      </c>
      <c r="P1485">
        <v>93</v>
      </c>
      <c r="Q1485">
        <v>0.33</v>
      </c>
      <c r="R1485">
        <v>0</v>
      </c>
      <c r="S1485">
        <v>-82</v>
      </c>
      <c r="T1485">
        <v>25</v>
      </c>
      <c r="U1485">
        <v>102</v>
      </c>
      <c r="V1485">
        <v>45</v>
      </c>
      <c r="W1485">
        <v>48026</v>
      </c>
      <c r="X1485">
        <v>43569</v>
      </c>
      <c r="Y1485">
        <v>42134</v>
      </c>
      <c r="Z1485">
        <v>1.84</v>
      </c>
      <c r="AA1485">
        <f t="shared" si="303"/>
        <v>10012</v>
      </c>
      <c r="AB1485">
        <f t="shared" si="304"/>
        <v>135</v>
      </c>
      <c r="AC1485">
        <f t="shared" si="305"/>
        <v>6159</v>
      </c>
      <c r="AD1485">
        <f t="shared" si="306"/>
        <v>0.6151618058330004</v>
      </c>
      <c r="AE1485">
        <f t="shared" si="307"/>
        <v>0</v>
      </c>
      <c r="AF1485" t="e">
        <f t="shared" ca="1" si="308"/>
        <v>#N/A</v>
      </c>
      <c r="AG1485" t="e">
        <f t="shared" ca="1" si="309"/>
        <v>#N/A</v>
      </c>
      <c r="AH1485" t="e">
        <f t="shared" ca="1" si="310"/>
        <v>#N/A</v>
      </c>
      <c r="AI1485" t="e">
        <f t="shared" ca="1" si="299"/>
        <v>#N/A</v>
      </c>
      <c r="AJ1485">
        <f t="shared" si="300"/>
        <v>2.9964043148222132E-4</v>
      </c>
      <c r="AK1485">
        <f t="shared" si="301"/>
        <v>0</v>
      </c>
      <c r="AL1485" t="e">
        <f t="shared" ca="1" si="311"/>
        <v>#N/A</v>
      </c>
      <c r="AM1485" t="b">
        <f t="shared" si="302"/>
        <v>0</v>
      </c>
    </row>
    <row r="1486" spans="1:39" x14ac:dyDescent="0.3">
      <c r="A1486" t="s">
        <v>879</v>
      </c>
      <c r="B1486" t="s">
        <v>880</v>
      </c>
      <c r="C1486" t="s">
        <v>39</v>
      </c>
      <c r="D1486" t="s">
        <v>87</v>
      </c>
      <c r="E1486" t="s">
        <v>1322</v>
      </c>
      <c r="F1486" s="13" t="str">
        <f>_xlfn.CONCAT(wiz_6[[#This Row],[OCTY......]],",",wiz_6[[#This Row],[OS]])</f>
        <v>TOLEDO    ,OH</v>
      </c>
      <c r="G1486" t="s">
        <v>44</v>
      </c>
      <c r="H1486" t="s">
        <v>786</v>
      </c>
      <c r="I1486" s="13" t="str">
        <f>_xlfn.CONCAT(wiz_6[[#This Row],[DCTY......]], ",",wiz_6[[#This Row],[DS]])</f>
        <v>SHELBYVILL,KY</v>
      </c>
      <c r="J1486" t="str">
        <f>TRIM(CONCATENATE(wiz_6[[#This Row],[SHIPPER..................]],wiz_6[[#This Row],[ZIP2..]],wiz_6[[#This Row],[ZIP3..]]))</f>
        <v>PLS PITTSBURGH LOGIST| 4360140065</v>
      </c>
      <c r="K1486">
        <v>2</v>
      </c>
      <c r="L1486">
        <v>1.57</v>
      </c>
      <c r="M1486">
        <v>0.27</v>
      </c>
      <c r="N1486">
        <v>299</v>
      </c>
      <c r="O1486">
        <v>1</v>
      </c>
      <c r="P1486">
        <v>18</v>
      </c>
      <c r="Q1486">
        <v>0.25</v>
      </c>
      <c r="R1486">
        <v>-18</v>
      </c>
      <c r="S1486">
        <v>39</v>
      </c>
      <c r="T1486">
        <v>-109</v>
      </c>
      <c r="U1486">
        <v>-45</v>
      </c>
      <c r="V1486">
        <v>-115</v>
      </c>
      <c r="W1486">
        <v>43601</v>
      </c>
      <c r="X1486">
        <v>43601</v>
      </c>
      <c r="Y1486">
        <v>40065</v>
      </c>
      <c r="Z1486">
        <v>1.62</v>
      </c>
      <c r="AA1486">
        <f t="shared" si="303"/>
        <v>10012</v>
      </c>
      <c r="AB1486">
        <f t="shared" si="304"/>
        <v>-230</v>
      </c>
      <c r="AC1486">
        <f t="shared" si="305"/>
        <v>6159</v>
      </c>
      <c r="AD1486">
        <f t="shared" si="306"/>
        <v>0.6151618058330004</v>
      </c>
      <c r="AE1486">
        <f t="shared" si="307"/>
        <v>0</v>
      </c>
      <c r="AF1486" t="e">
        <f t="shared" ca="1" si="308"/>
        <v>#N/A</v>
      </c>
      <c r="AG1486" t="e">
        <f t="shared" ca="1" si="309"/>
        <v>#N/A</v>
      </c>
      <c r="AH1486" t="e">
        <f t="shared" ca="1" si="310"/>
        <v>#N/A</v>
      </c>
      <c r="AI1486" t="e">
        <f t="shared" ca="1" si="299"/>
        <v>#N/A</v>
      </c>
      <c r="AJ1486">
        <f t="shared" si="300"/>
        <v>1.9976028765481422E-4</v>
      </c>
      <c r="AK1486">
        <f t="shared" si="301"/>
        <v>0</v>
      </c>
      <c r="AL1486" t="e">
        <f t="shared" ca="1" si="311"/>
        <v>#N/A</v>
      </c>
      <c r="AM1486" t="b">
        <f t="shared" si="302"/>
        <v>0</v>
      </c>
    </row>
    <row r="1487" spans="1:39" x14ac:dyDescent="0.3">
      <c r="A1487" t="s">
        <v>37</v>
      </c>
      <c r="B1487" t="s">
        <v>38</v>
      </c>
      <c r="C1487" t="s">
        <v>39</v>
      </c>
      <c r="D1487" t="s">
        <v>87</v>
      </c>
      <c r="E1487" t="s">
        <v>1485</v>
      </c>
      <c r="F1487" s="13" t="str">
        <f>_xlfn.CONCAT(wiz_6[[#This Row],[OCTY......]],",",wiz_6[[#This Row],[OS]])</f>
        <v>WATERVILLE,OH</v>
      </c>
      <c r="G1487" t="s">
        <v>44</v>
      </c>
      <c r="H1487" t="s">
        <v>1186</v>
      </c>
      <c r="I1487" s="13" t="str">
        <f>_xlfn.CONCAT(wiz_6[[#This Row],[DCTY......]], ",",wiz_6[[#This Row],[DS]])</f>
        <v>MADISONVIL,KY</v>
      </c>
      <c r="J1487" t="str">
        <f>TRIM(CONCATENATE(wiz_6[[#This Row],[SHIPPER..................]],wiz_6[[#This Row],[ZIP2..]],wiz_6[[#This Row],[ZIP3..]]))</f>
        <v>b: C H ROBINSON | 4356642431</v>
      </c>
      <c r="K1487">
        <v>1</v>
      </c>
      <c r="L1487">
        <v>1.21</v>
      </c>
      <c r="M1487">
        <v>0.27</v>
      </c>
      <c r="N1487">
        <v>423</v>
      </c>
      <c r="O1487">
        <v>1.38</v>
      </c>
      <c r="P1487">
        <v>27</v>
      </c>
      <c r="Q1487">
        <v>0.25</v>
      </c>
      <c r="R1487">
        <v>-26</v>
      </c>
      <c r="S1487">
        <v>28</v>
      </c>
      <c r="T1487">
        <v>-117</v>
      </c>
      <c r="U1487">
        <v>-183</v>
      </c>
      <c r="V1487">
        <v>-272</v>
      </c>
      <c r="W1487">
        <v>45889</v>
      </c>
      <c r="X1487">
        <v>43566</v>
      </c>
      <c r="Y1487">
        <v>42431</v>
      </c>
      <c r="Z1487">
        <v>1.26</v>
      </c>
      <c r="AA1487">
        <f t="shared" si="303"/>
        <v>10012</v>
      </c>
      <c r="AB1487">
        <f t="shared" si="304"/>
        <v>-272</v>
      </c>
      <c r="AC1487">
        <f t="shared" si="305"/>
        <v>6159</v>
      </c>
      <c r="AD1487">
        <f t="shared" si="306"/>
        <v>0.6151618058330004</v>
      </c>
      <c r="AE1487">
        <f t="shared" si="307"/>
        <v>0</v>
      </c>
      <c r="AF1487" t="e">
        <f t="shared" ca="1" si="308"/>
        <v>#N/A</v>
      </c>
      <c r="AG1487" t="e">
        <f t="shared" ca="1" si="309"/>
        <v>#N/A</v>
      </c>
      <c r="AH1487" t="e">
        <f t="shared" ca="1" si="310"/>
        <v>#N/A</v>
      </c>
      <c r="AI1487" t="e">
        <f t="shared" ca="1" si="299"/>
        <v>#N/A</v>
      </c>
      <c r="AJ1487">
        <f t="shared" si="300"/>
        <v>9.988014382740711E-5</v>
      </c>
      <c r="AK1487">
        <f t="shared" si="301"/>
        <v>0</v>
      </c>
      <c r="AL1487" t="e">
        <f t="shared" ca="1" si="311"/>
        <v>#N/A</v>
      </c>
      <c r="AM1487" t="b">
        <f t="shared" si="302"/>
        <v>0</v>
      </c>
    </row>
    <row r="1488" spans="1:39" x14ac:dyDescent="0.3">
      <c r="A1488" t="s">
        <v>344</v>
      </c>
      <c r="B1488" t="s">
        <v>345</v>
      </c>
      <c r="C1488" t="s">
        <v>39</v>
      </c>
      <c r="D1488" t="s">
        <v>87</v>
      </c>
      <c r="E1488" t="s">
        <v>1322</v>
      </c>
      <c r="F1488" s="13" t="str">
        <f>_xlfn.CONCAT(wiz_6[[#This Row],[OCTY......]],",",wiz_6[[#This Row],[OS]])</f>
        <v>TOLEDO    ,OH</v>
      </c>
      <c r="G1488" t="s">
        <v>61</v>
      </c>
      <c r="H1488" t="s">
        <v>741</v>
      </c>
      <c r="I1488" s="13" t="str">
        <f>_xlfn.CONCAT(wiz_6[[#This Row],[DCTY......]], ",",wiz_6[[#This Row],[DS]])</f>
        <v>WARRENSBUR,MO</v>
      </c>
      <c r="J1488" t="str">
        <f>TRIM(CONCATENATE(wiz_6[[#This Row],[SHIPPER..................]],wiz_6[[#This Row],[ZIP2..]],wiz_6[[#This Row],[ZIP3..]]))</f>
        <v>b: SCHNEIDER LOGISTIC| 4360164093</v>
      </c>
      <c r="K1488">
        <v>1</v>
      </c>
      <c r="L1488">
        <v>1.25</v>
      </c>
      <c r="M1488">
        <v>0.21</v>
      </c>
      <c r="N1488">
        <v>686</v>
      </c>
      <c r="O1488">
        <v>1.83</v>
      </c>
      <c r="P1488">
        <v>41</v>
      </c>
      <c r="Q1488">
        <v>0.25</v>
      </c>
      <c r="R1488">
        <v>0</v>
      </c>
      <c r="S1488">
        <v>150</v>
      </c>
      <c r="T1488">
        <v>-105</v>
      </c>
      <c r="U1488">
        <v>-509</v>
      </c>
      <c r="V1488">
        <v>-464</v>
      </c>
      <c r="W1488">
        <v>48138</v>
      </c>
      <c r="X1488">
        <v>43601</v>
      </c>
      <c r="Y1488">
        <v>64093</v>
      </c>
      <c r="Z1488">
        <v>1.24</v>
      </c>
      <c r="AA1488">
        <f t="shared" si="303"/>
        <v>10012</v>
      </c>
      <c r="AB1488">
        <f t="shared" si="304"/>
        <v>-464</v>
      </c>
      <c r="AC1488">
        <f t="shared" si="305"/>
        <v>6159</v>
      </c>
      <c r="AD1488">
        <f t="shared" si="306"/>
        <v>0.6151618058330004</v>
      </c>
      <c r="AE1488">
        <f t="shared" si="307"/>
        <v>0</v>
      </c>
      <c r="AF1488" t="e">
        <f t="shared" ca="1" si="308"/>
        <v>#N/A</v>
      </c>
      <c r="AG1488" t="e">
        <f t="shared" ca="1" si="309"/>
        <v>#N/A</v>
      </c>
      <c r="AH1488" t="e">
        <f t="shared" ca="1" si="310"/>
        <v>#N/A</v>
      </c>
      <c r="AI1488" t="e">
        <f t="shared" ca="1" si="299"/>
        <v>#N/A</v>
      </c>
      <c r="AJ1488">
        <f t="shared" si="300"/>
        <v>9.988014382740711E-5</v>
      </c>
      <c r="AK1488">
        <f t="shared" si="301"/>
        <v>0</v>
      </c>
      <c r="AL1488" t="e">
        <f t="shared" ca="1" si="311"/>
        <v>#N/A</v>
      </c>
      <c r="AM1488" t="b">
        <f t="shared" si="302"/>
        <v>0</v>
      </c>
    </row>
    <row r="1489" spans="1:39" x14ac:dyDescent="0.3">
      <c r="A1489" t="s">
        <v>344</v>
      </c>
      <c r="B1489" t="s">
        <v>345</v>
      </c>
      <c r="C1489" t="s">
        <v>39</v>
      </c>
      <c r="D1489" t="s">
        <v>87</v>
      </c>
      <c r="E1489" t="s">
        <v>88</v>
      </c>
      <c r="F1489" s="13" t="str">
        <f>_xlfn.CONCAT(wiz_6[[#This Row],[OCTY......]],",",wiz_6[[#This Row],[OS]])</f>
        <v>FINDLAY   ,OH</v>
      </c>
      <c r="G1489" t="s">
        <v>66</v>
      </c>
      <c r="H1489" t="s">
        <v>1486</v>
      </c>
      <c r="I1489" s="13" t="str">
        <f>_xlfn.CONCAT(wiz_6[[#This Row],[DCTY......]], ",",wiz_6[[#This Row],[DS]])</f>
        <v>FLOWOOD   ,MS</v>
      </c>
      <c r="J1489" t="str">
        <f>TRIM(CONCATENATE(wiz_6[[#This Row],[SHIPPER..................]],wiz_6[[#This Row],[ZIP2..]],wiz_6[[#This Row],[ZIP3..]]))</f>
        <v>b: SCHNEIDER LOGISTIC| 4583939200</v>
      </c>
      <c r="K1489">
        <v>1</v>
      </c>
      <c r="L1489">
        <v>1.35</v>
      </c>
      <c r="M1489">
        <v>0.19</v>
      </c>
      <c r="N1489">
        <v>843</v>
      </c>
      <c r="O1489">
        <v>1.79</v>
      </c>
      <c r="P1489">
        <v>98</v>
      </c>
      <c r="Q1489">
        <v>0.3</v>
      </c>
      <c r="R1489">
        <v>17</v>
      </c>
      <c r="S1489">
        <v>-114</v>
      </c>
      <c r="T1489">
        <v>-7</v>
      </c>
      <c r="U1489">
        <v>-284</v>
      </c>
      <c r="V1489">
        <v>-405</v>
      </c>
      <c r="W1489">
        <v>44256</v>
      </c>
      <c r="X1489">
        <v>45839</v>
      </c>
      <c r="Y1489">
        <v>39200</v>
      </c>
      <c r="Z1489">
        <v>1.32</v>
      </c>
      <c r="AA1489">
        <f t="shared" si="303"/>
        <v>10012</v>
      </c>
      <c r="AB1489">
        <f t="shared" si="304"/>
        <v>-405</v>
      </c>
      <c r="AC1489">
        <f t="shared" si="305"/>
        <v>6159</v>
      </c>
      <c r="AD1489">
        <f t="shared" si="306"/>
        <v>0.6151618058330004</v>
      </c>
      <c r="AE1489">
        <f t="shared" si="307"/>
        <v>0</v>
      </c>
      <c r="AF1489" t="e">
        <f t="shared" ca="1" si="308"/>
        <v>#N/A</v>
      </c>
      <c r="AG1489" t="e">
        <f t="shared" ca="1" si="309"/>
        <v>#N/A</v>
      </c>
      <c r="AH1489" t="e">
        <f t="shared" ca="1" si="310"/>
        <v>#N/A</v>
      </c>
      <c r="AI1489" t="e">
        <f t="shared" ca="1" si="299"/>
        <v>#N/A</v>
      </c>
      <c r="AJ1489">
        <f t="shared" si="300"/>
        <v>9.988014382740711E-5</v>
      </c>
      <c r="AK1489">
        <f t="shared" si="301"/>
        <v>0</v>
      </c>
      <c r="AL1489" t="e">
        <f t="shared" ca="1" si="311"/>
        <v>#N/A</v>
      </c>
      <c r="AM1489" t="b">
        <f t="shared" si="302"/>
        <v>0</v>
      </c>
    </row>
    <row r="1490" spans="1:39" x14ac:dyDescent="0.3">
      <c r="A1490" t="s">
        <v>771</v>
      </c>
      <c r="B1490" t="s">
        <v>772</v>
      </c>
      <c r="C1490" t="s">
        <v>39</v>
      </c>
      <c r="D1490" t="s">
        <v>87</v>
      </c>
      <c r="E1490" t="s">
        <v>1471</v>
      </c>
      <c r="F1490" s="13" t="str">
        <f>_xlfn.CONCAT(wiz_6[[#This Row],[OCTY......]],",",wiz_6[[#This Row],[OS]])</f>
        <v>SIDNEY    ,OH</v>
      </c>
      <c r="G1490" t="s">
        <v>66</v>
      </c>
      <c r="H1490" t="s">
        <v>774</v>
      </c>
      <c r="I1490" s="13" t="str">
        <f>_xlfn.CONCAT(wiz_6[[#This Row],[DCTY......]], ",",wiz_6[[#This Row],[DS]])</f>
        <v>BYHALIA   ,MS</v>
      </c>
      <c r="J1490" t="str">
        <f>TRIM(CONCATENATE(wiz_6[[#This Row],[SHIPPER..................]],wiz_6[[#This Row],[ZIP2..]],wiz_6[[#This Row],[ZIP3..]]))</f>
        <v>VOLVO | 4536538611</v>
      </c>
      <c r="K1490">
        <v>7</v>
      </c>
      <c r="L1490">
        <v>1.56</v>
      </c>
      <c r="M1490">
        <v>0.2</v>
      </c>
      <c r="N1490">
        <v>577</v>
      </c>
      <c r="O1490">
        <v>0.97</v>
      </c>
      <c r="P1490">
        <v>93</v>
      </c>
      <c r="Q1490">
        <v>0.33</v>
      </c>
      <c r="R1490">
        <v>4</v>
      </c>
      <c r="S1490">
        <v>-133</v>
      </c>
      <c r="T1490">
        <v>31</v>
      </c>
      <c r="U1490">
        <v>288</v>
      </c>
      <c r="V1490">
        <v>186</v>
      </c>
      <c r="W1490">
        <v>43162</v>
      </c>
      <c r="X1490">
        <v>45365</v>
      </c>
      <c r="Y1490">
        <v>38611</v>
      </c>
      <c r="Z1490">
        <v>1.54</v>
      </c>
      <c r="AA1490">
        <f t="shared" si="303"/>
        <v>10012</v>
      </c>
      <c r="AB1490">
        <f t="shared" si="304"/>
        <v>1302</v>
      </c>
      <c r="AC1490">
        <f t="shared" si="305"/>
        <v>6159</v>
      </c>
      <c r="AD1490">
        <f t="shared" si="306"/>
        <v>0.6151618058330004</v>
      </c>
      <c r="AE1490">
        <f t="shared" si="307"/>
        <v>0</v>
      </c>
      <c r="AF1490" t="e">
        <f t="shared" ca="1" si="308"/>
        <v>#N/A</v>
      </c>
      <c r="AG1490" t="e">
        <f t="shared" ca="1" si="309"/>
        <v>#N/A</v>
      </c>
      <c r="AH1490" t="e">
        <f t="shared" ca="1" si="310"/>
        <v>#N/A</v>
      </c>
      <c r="AI1490" t="e">
        <f t="shared" ca="1" si="299"/>
        <v>#N/A</v>
      </c>
      <c r="AJ1490">
        <f t="shared" si="300"/>
        <v>6.9916100679184975E-4</v>
      </c>
      <c r="AK1490">
        <f t="shared" si="301"/>
        <v>0</v>
      </c>
      <c r="AL1490" t="e">
        <f t="shared" ca="1" si="311"/>
        <v>#N/A</v>
      </c>
      <c r="AM1490" t="b">
        <f t="shared" si="302"/>
        <v>0</v>
      </c>
    </row>
    <row r="1491" spans="1:39" x14ac:dyDescent="0.3">
      <c r="A1491" t="s">
        <v>1478</v>
      </c>
      <c r="B1491" t="s">
        <v>1479</v>
      </c>
      <c r="C1491" t="s">
        <v>39</v>
      </c>
      <c r="D1491" t="s">
        <v>87</v>
      </c>
      <c r="E1491" t="s">
        <v>1480</v>
      </c>
      <c r="F1491" s="13" t="str">
        <f>_xlfn.CONCAT(wiz_6[[#This Row],[OCTY......]],",",wiz_6[[#This Row],[OS]])</f>
        <v>NAPOLEON  ,OH</v>
      </c>
      <c r="G1491" t="s">
        <v>66</v>
      </c>
      <c r="H1491" t="s">
        <v>589</v>
      </c>
      <c r="I1491" s="13" t="str">
        <f>_xlfn.CONCAT(wiz_6[[#This Row],[DCTY......]], ",",wiz_6[[#This Row],[DS]])</f>
        <v>NEW ALBANY,MS</v>
      </c>
      <c r="J1491" t="str">
        <f>TRIM(CONCATENATE(wiz_6[[#This Row],[SHIPPER..................]],wiz_6[[#This Row],[ZIP2..]],wiz_6[[#This Row],[ZIP3..]]))</f>
        <v>CAMPBELL SOUP COMPANY| 4354538652</v>
      </c>
      <c r="K1491">
        <v>4</v>
      </c>
      <c r="L1491">
        <v>1.33</v>
      </c>
      <c r="M1491">
        <v>0.28999999999999998</v>
      </c>
      <c r="N1491">
        <v>651</v>
      </c>
      <c r="O1491">
        <v>1.2</v>
      </c>
      <c r="P1491">
        <v>43</v>
      </c>
      <c r="Q1491">
        <v>0.25</v>
      </c>
      <c r="R1491">
        <v>-38</v>
      </c>
      <c r="S1491">
        <v>10</v>
      </c>
      <c r="T1491">
        <v>45</v>
      </c>
      <c r="U1491">
        <v>106</v>
      </c>
      <c r="V1491">
        <v>161</v>
      </c>
      <c r="W1491">
        <v>45889</v>
      </c>
      <c r="X1491">
        <v>43545</v>
      </c>
      <c r="Y1491">
        <v>38652</v>
      </c>
      <c r="Z1491">
        <v>1.4</v>
      </c>
      <c r="AA1491">
        <f t="shared" si="303"/>
        <v>10012</v>
      </c>
      <c r="AB1491">
        <f t="shared" si="304"/>
        <v>644</v>
      </c>
      <c r="AC1491">
        <f t="shared" si="305"/>
        <v>6159</v>
      </c>
      <c r="AD1491">
        <f t="shared" si="306"/>
        <v>0.6151618058330004</v>
      </c>
      <c r="AE1491">
        <f t="shared" si="307"/>
        <v>0</v>
      </c>
      <c r="AF1491" t="e">
        <f t="shared" ca="1" si="308"/>
        <v>#N/A</v>
      </c>
      <c r="AG1491" t="e">
        <f t="shared" ca="1" si="309"/>
        <v>#N/A</v>
      </c>
      <c r="AH1491" t="e">
        <f t="shared" ca="1" si="310"/>
        <v>#N/A</v>
      </c>
      <c r="AI1491" t="e">
        <f t="shared" ca="1" si="299"/>
        <v>#N/A</v>
      </c>
      <c r="AJ1491">
        <f t="shared" si="300"/>
        <v>3.9952057530962844E-4</v>
      </c>
      <c r="AK1491">
        <f t="shared" si="301"/>
        <v>0</v>
      </c>
      <c r="AL1491" t="e">
        <f t="shared" ca="1" si="311"/>
        <v>#N/A</v>
      </c>
      <c r="AM1491" t="b">
        <f t="shared" si="302"/>
        <v>0</v>
      </c>
    </row>
    <row r="1492" spans="1:39" x14ac:dyDescent="0.3">
      <c r="A1492" t="s">
        <v>1348</v>
      </c>
      <c r="B1492" t="s">
        <v>1349</v>
      </c>
      <c r="C1492" t="s">
        <v>39</v>
      </c>
      <c r="D1492" t="s">
        <v>87</v>
      </c>
      <c r="E1492" t="s">
        <v>213</v>
      </c>
      <c r="F1492" s="13" t="str">
        <f>_xlfn.CONCAT(wiz_6[[#This Row],[OCTY......]],",",wiz_6[[#This Row],[OS]])</f>
        <v>LIMA      ,OH</v>
      </c>
      <c r="G1492" t="s">
        <v>68</v>
      </c>
      <c r="H1492" t="s">
        <v>340</v>
      </c>
      <c r="I1492" s="13" t="str">
        <f>_xlfn.CONCAT(wiz_6[[#This Row],[DCTY......]], ",",wiz_6[[#This Row],[DS]])</f>
        <v>SALISBURY ,NC</v>
      </c>
      <c r="J1492" t="str">
        <f>TRIM(CONCATENATE(wiz_6[[#This Row],[SHIPPER..................]],wiz_6[[#This Row],[ZIP2..]],wiz_6[[#This Row],[ZIP3..]]))</f>
        <v>b: BECKER LOGISTICS | 4580128144</v>
      </c>
      <c r="K1492">
        <v>1</v>
      </c>
      <c r="L1492">
        <v>2.11</v>
      </c>
      <c r="M1492">
        <v>0.28000000000000003</v>
      </c>
      <c r="N1492">
        <v>501</v>
      </c>
      <c r="O1492">
        <v>1.04</v>
      </c>
      <c r="P1492">
        <v>51</v>
      </c>
      <c r="Q1492">
        <v>0.3</v>
      </c>
      <c r="R1492">
        <v>6</v>
      </c>
      <c r="S1492">
        <v>-2</v>
      </c>
      <c r="T1492">
        <v>1</v>
      </c>
      <c r="U1492">
        <v>118</v>
      </c>
      <c r="V1492">
        <v>117</v>
      </c>
      <c r="W1492">
        <v>45839</v>
      </c>
      <c r="X1492">
        <v>45801</v>
      </c>
      <c r="Y1492">
        <v>28144</v>
      </c>
      <c r="Z1492">
        <v>2.17</v>
      </c>
      <c r="AA1492">
        <f t="shared" si="303"/>
        <v>10012</v>
      </c>
      <c r="AB1492">
        <f t="shared" si="304"/>
        <v>117</v>
      </c>
      <c r="AC1492">
        <f t="shared" si="305"/>
        <v>6159</v>
      </c>
      <c r="AD1492">
        <f t="shared" si="306"/>
        <v>0.6151618058330004</v>
      </c>
      <c r="AE1492">
        <f t="shared" si="307"/>
        <v>0</v>
      </c>
      <c r="AF1492" t="e">
        <f t="shared" ca="1" si="308"/>
        <v>#N/A</v>
      </c>
      <c r="AG1492" t="e">
        <f t="shared" ca="1" si="309"/>
        <v>#N/A</v>
      </c>
      <c r="AH1492" t="e">
        <f t="shared" ca="1" si="310"/>
        <v>#N/A</v>
      </c>
      <c r="AI1492" t="e">
        <f t="shared" ca="1" si="299"/>
        <v>#N/A</v>
      </c>
      <c r="AJ1492">
        <f t="shared" si="300"/>
        <v>9.988014382740711E-5</v>
      </c>
      <c r="AK1492">
        <f t="shared" si="301"/>
        <v>0</v>
      </c>
      <c r="AL1492" t="e">
        <f t="shared" ca="1" si="311"/>
        <v>#N/A</v>
      </c>
      <c r="AM1492" t="b">
        <f t="shared" si="302"/>
        <v>0</v>
      </c>
    </row>
    <row r="1493" spans="1:39" x14ac:dyDescent="0.3">
      <c r="A1493" t="s">
        <v>37</v>
      </c>
      <c r="B1493" t="s">
        <v>38</v>
      </c>
      <c r="C1493" t="s">
        <v>39</v>
      </c>
      <c r="D1493" t="s">
        <v>87</v>
      </c>
      <c r="E1493" t="s">
        <v>1487</v>
      </c>
      <c r="F1493" s="13" t="str">
        <f>_xlfn.CONCAT(wiz_6[[#This Row],[OCTY......]],",",wiz_6[[#This Row],[OS]])</f>
        <v>SAINT HENR,OH</v>
      </c>
      <c r="G1493" t="s">
        <v>68</v>
      </c>
      <c r="H1493" t="s">
        <v>340</v>
      </c>
      <c r="I1493" s="13" t="str">
        <f>_xlfn.CONCAT(wiz_6[[#This Row],[DCTY......]], ",",wiz_6[[#This Row],[DS]])</f>
        <v>SALISBURY ,NC</v>
      </c>
      <c r="J1493" t="str">
        <f>TRIM(CONCATENATE(wiz_6[[#This Row],[SHIPPER..................]],wiz_6[[#This Row],[ZIP2..]],wiz_6[[#This Row],[ZIP3..]]))</f>
        <v>b: C H ROBINSON | 4588328144</v>
      </c>
      <c r="K1493">
        <v>1</v>
      </c>
      <c r="L1493">
        <v>2.06</v>
      </c>
      <c r="M1493">
        <v>0.27</v>
      </c>
      <c r="N1493">
        <v>515</v>
      </c>
      <c r="O1493">
        <v>1.05</v>
      </c>
      <c r="P1493">
        <v>56</v>
      </c>
      <c r="Q1493">
        <v>0.3</v>
      </c>
      <c r="R1493">
        <v>50</v>
      </c>
      <c r="S1493">
        <v>-88</v>
      </c>
      <c r="T1493">
        <v>-1</v>
      </c>
      <c r="U1493">
        <v>61</v>
      </c>
      <c r="V1493">
        <v>-28</v>
      </c>
      <c r="W1493">
        <v>46933</v>
      </c>
      <c r="X1493">
        <v>45883</v>
      </c>
      <c r="Y1493">
        <v>28144</v>
      </c>
      <c r="Z1493">
        <v>2.11</v>
      </c>
      <c r="AA1493">
        <f t="shared" si="303"/>
        <v>10012</v>
      </c>
      <c r="AB1493">
        <f t="shared" si="304"/>
        <v>-28</v>
      </c>
      <c r="AC1493">
        <f t="shared" si="305"/>
        <v>6159</v>
      </c>
      <c r="AD1493">
        <f t="shared" si="306"/>
        <v>0.6151618058330004</v>
      </c>
      <c r="AE1493">
        <f t="shared" si="307"/>
        <v>0</v>
      </c>
      <c r="AF1493" t="e">
        <f t="shared" ca="1" si="308"/>
        <v>#N/A</v>
      </c>
      <c r="AG1493" t="e">
        <f t="shared" ca="1" si="309"/>
        <v>#N/A</v>
      </c>
      <c r="AH1493" t="e">
        <f t="shared" ca="1" si="310"/>
        <v>#N/A</v>
      </c>
      <c r="AI1493" t="e">
        <f t="shared" ca="1" si="299"/>
        <v>#N/A</v>
      </c>
      <c r="AJ1493">
        <f t="shared" si="300"/>
        <v>9.988014382740711E-5</v>
      </c>
      <c r="AK1493">
        <f t="shared" si="301"/>
        <v>0</v>
      </c>
      <c r="AL1493" t="e">
        <f t="shared" ca="1" si="311"/>
        <v>#N/A</v>
      </c>
      <c r="AM1493" t="b">
        <f t="shared" si="302"/>
        <v>0</v>
      </c>
    </row>
    <row r="1494" spans="1:39" x14ac:dyDescent="0.3">
      <c r="A1494" t="s">
        <v>913</v>
      </c>
      <c r="B1494" t="s">
        <v>914</v>
      </c>
      <c r="C1494" t="s">
        <v>39</v>
      </c>
      <c r="D1494" t="s">
        <v>87</v>
      </c>
      <c r="E1494" t="s">
        <v>843</v>
      </c>
      <c r="F1494" s="13" t="str">
        <f>_xlfn.CONCAT(wiz_6[[#This Row],[OCTY......]],",",wiz_6[[#This Row],[OS]])</f>
        <v>FREMONT   ,OH</v>
      </c>
      <c r="G1494" t="s">
        <v>68</v>
      </c>
      <c r="H1494" t="s">
        <v>680</v>
      </c>
      <c r="I1494" s="13" t="str">
        <f>_xlfn.CONCAT(wiz_6[[#This Row],[DCTY......]], ",",wiz_6[[#This Row],[DS]])</f>
        <v>CONCORD   ,NC</v>
      </c>
      <c r="J1494" t="str">
        <f>TRIM(CONCATENATE(wiz_6[[#This Row],[SHIPPER..................]],wiz_6[[#This Row],[ZIP2..]],wiz_6[[#This Row],[ZIP3..]]))</f>
        <v>b: US XPRESS | 4342028025</v>
      </c>
      <c r="K1494">
        <v>1</v>
      </c>
      <c r="L1494">
        <v>1.62</v>
      </c>
      <c r="M1494">
        <v>0.27</v>
      </c>
      <c r="N1494">
        <v>528</v>
      </c>
      <c r="O1494">
        <v>1.71</v>
      </c>
      <c r="P1494">
        <v>38</v>
      </c>
      <c r="Q1494">
        <v>0.25</v>
      </c>
      <c r="R1494">
        <v>9</v>
      </c>
      <c r="S1494">
        <v>15</v>
      </c>
      <c r="T1494">
        <v>-158</v>
      </c>
      <c r="U1494">
        <v>-115</v>
      </c>
      <c r="V1494">
        <v>-258</v>
      </c>
      <c r="W1494">
        <v>45839</v>
      </c>
      <c r="X1494">
        <v>43420</v>
      </c>
      <c r="Y1494">
        <v>28025</v>
      </c>
      <c r="Z1494">
        <v>1.67</v>
      </c>
      <c r="AA1494">
        <f t="shared" si="303"/>
        <v>10012</v>
      </c>
      <c r="AB1494">
        <f t="shared" si="304"/>
        <v>-258</v>
      </c>
      <c r="AC1494">
        <f t="shared" si="305"/>
        <v>6159</v>
      </c>
      <c r="AD1494">
        <f t="shared" si="306"/>
        <v>0.6151618058330004</v>
      </c>
      <c r="AE1494">
        <f t="shared" si="307"/>
        <v>0</v>
      </c>
      <c r="AF1494" t="e">
        <f t="shared" ca="1" si="308"/>
        <v>#N/A</v>
      </c>
      <c r="AG1494" t="e">
        <f t="shared" ca="1" si="309"/>
        <v>#N/A</v>
      </c>
      <c r="AH1494" t="e">
        <f t="shared" ca="1" si="310"/>
        <v>#N/A</v>
      </c>
      <c r="AI1494" t="e">
        <f t="shared" ca="1" si="299"/>
        <v>#N/A</v>
      </c>
      <c r="AJ1494">
        <f t="shared" si="300"/>
        <v>9.988014382740711E-5</v>
      </c>
      <c r="AK1494">
        <f t="shared" si="301"/>
        <v>0</v>
      </c>
      <c r="AL1494" t="e">
        <f t="shared" ca="1" si="311"/>
        <v>#N/A</v>
      </c>
      <c r="AM1494" t="b">
        <f t="shared" si="302"/>
        <v>0</v>
      </c>
    </row>
    <row r="1495" spans="1:39" x14ac:dyDescent="0.3">
      <c r="A1495" t="s">
        <v>1478</v>
      </c>
      <c r="B1495" t="s">
        <v>1479</v>
      </c>
      <c r="C1495" t="s">
        <v>39</v>
      </c>
      <c r="D1495" t="s">
        <v>87</v>
      </c>
      <c r="E1495" t="s">
        <v>88</v>
      </c>
      <c r="F1495" s="13" t="str">
        <f>_xlfn.CONCAT(wiz_6[[#This Row],[OCTY......]],",",wiz_6[[#This Row],[OS]])</f>
        <v>FINDLAY   ,OH</v>
      </c>
      <c r="G1495" t="s">
        <v>68</v>
      </c>
      <c r="H1495" t="s">
        <v>184</v>
      </c>
      <c r="I1495" s="13" t="str">
        <f>_xlfn.CONCAT(wiz_6[[#This Row],[DCTY......]], ",",wiz_6[[#This Row],[DS]])</f>
        <v>CHARLOTTE ,NC</v>
      </c>
      <c r="J1495" t="str">
        <f>TRIM(CONCATENATE(wiz_6[[#This Row],[SHIPPER..................]],wiz_6[[#This Row],[ZIP2..]],wiz_6[[#This Row],[ZIP3..]]))</f>
        <v>CAMPBELL SOUP COMPANY| 4583928201</v>
      </c>
      <c r="K1495">
        <v>4</v>
      </c>
      <c r="L1495">
        <v>1.82</v>
      </c>
      <c r="M1495">
        <v>0.72</v>
      </c>
      <c r="N1495">
        <v>512</v>
      </c>
      <c r="O1495">
        <v>1.08</v>
      </c>
      <c r="P1495">
        <v>55</v>
      </c>
      <c r="Q1495">
        <v>0.28999999999999998</v>
      </c>
      <c r="R1495">
        <v>-221</v>
      </c>
      <c r="S1495">
        <v>-120</v>
      </c>
      <c r="T1495">
        <v>-9</v>
      </c>
      <c r="U1495">
        <v>206</v>
      </c>
      <c r="V1495">
        <v>77</v>
      </c>
      <c r="W1495">
        <v>43201</v>
      </c>
      <c r="X1495">
        <v>45839</v>
      </c>
      <c r="Y1495">
        <v>28201</v>
      </c>
      <c r="Z1495">
        <v>2.3199999999999998</v>
      </c>
      <c r="AA1495">
        <f t="shared" si="303"/>
        <v>10012</v>
      </c>
      <c r="AB1495">
        <f t="shared" si="304"/>
        <v>308</v>
      </c>
      <c r="AC1495">
        <f t="shared" si="305"/>
        <v>6159</v>
      </c>
      <c r="AD1495">
        <f t="shared" si="306"/>
        <v>0.6151618058330004</v>
      </c>
      <c r="AE1495">
        <f t="shared" si="307"/>
        <v>0</v>
      </c>
      <c r="AF1495" t="e">
        <f t="shared" ca="1" si="308"/>
        <v>#N/A</v>
      </c>
      <c r="AG1495" t="e">
        <f t="shared" ca="1" si="309"/>
        <v>#N/A</v>
      </c>
      <c r="AH1495" t="e">
        <f t="shared" ca="1" si="310"/>
        <v>#N/A</v>
      </c>
      <c r="AI1495" t="e">
        <f t="shared" ca="1" si="299"/>
        <v>#N/A</v>
      </c>
      <c r="AJ1495">
        <f t="shared" si="300"/>
        <v>3.9952057530962844E-4</v>
      </c>
      <c r="AK1495">
        <f t="shared" si="301"/>
        <v>0</v>
      </c>
      <c r="AL1495" t="e">
        <f t="shared" ca="1" si="311"/>
        <v>#N/A</v>
      </c>
      <c r="AM1495" t="b">
        <f t="shared" si="302"/>
        <v>0</v>
      </c>
    </row>
    <row r="1496" spans="1:39" x14ac:dyDescent="0.3">
      <c r="A1496" t="s">
        <v>1478</v>
      </c>
      <c r="B1496" t="s">
        <v>1479</v>
      </c>
      <c r="C1496" t="s">
        <v>39</v>
      </c>
      <c r="D1496" t="s">
        <v>87</v>
      </c>
      <c r="E1496" t="s">
        <v>88</v>
      </c>
      <c r="F1496" s="13" t="str">
        <f>_xlfn.CONCAT(wiz_6[[#This Row],[OCTY......]],",",wiz_6[[#This Row],[OS]])</f>
        <v>FINDLAY   ,OH</v>
      </c>
      <c r="G1496" t="s">
        <v>68</v>
      </c>
      <c r="H1496" t="s">
        <v>680</v>
      </c>
      <c r="I1496" s="13" t="str">
        <f>_xlfn.CONCAT(wiz_6[[#This Row],[DCTY......]], ",",wiz_6[[#This Row],[DS]])</f>
        <v>CONCORD   ,NC</v>
      </c>
      <c r="J1496" t="str">
        <f>TRIM(CONCATENATE(wiz_6[[#This Row],[SHIPPER..................]],wiz_6[[#This Row],[ZIP2..]],wiz_6[[#This Row],[ZIP3..]]))</f>
        <v>CAMPBELL SOUP COMPANY| 4583928025</v>
      </c>
      <c r="K1496">
        <v>1</v>
      </c>
      <c r="L1496">
        <v>1.83</v>
      </c>
      <c r="M1496">
        <v>0.79</v>
      </c>
      <c r="N1496">
        <v>517</v>
      </c>
      <c r="O1496">
        <v>2.08</v>
      </c>
      <c r="P1496">
        <v>0</v>
      </c>
      <c r="Q1496">
        <v>0.25</v>
      </c>
      <c r="R1496">
        <v>-257</v>
      </c>
      <c r="S1496">
        <v>-120</v>
      </c>
      <c r="T1496">
        <v>-246</v>
      </c>
      <c r="U1496">
        <v>192</v>
      </c>
      <c r="V1496">
        <v>-174</v>
      </c>
      <c r="W1496">
        <v>45839</v>
      </c>
      <c r="X1496">
        <v>45839</v>
      </c>
      <c r="Y1496">
        <v>28025</v>
      </c>
      <c r="Z1496">
        <v>2.4</v>
      </c>
      <c r="AA1496">
        <f t="shared" si="303"/>
        <v>10012</v>
      </c>
      <c r="AB1496">
        <f t="shared" si="304"/>
        <v>-174</v>
      </c>
      <c r="AC1496">
        <f t="shared" si="305"/>
        <v>6159</v>
      </c>
      <c r="AD1496">
        <f t="shared" si="306"/>
        <v>0.6151618058330004</v>
      </c>
      <c r="AE1496">
        <f t="shared" si="307"/>
        <v>0</v>
      </c>
      <c r="AF1496" t="e">
        <f t="shared" ca="1" si="308"/>
        <v>#N/A</v>
      </c>
      <c r="AG1496" t="e">
        <f t="shared" ca="1" si="309"/>
        <v>#N/A</v>
      </c>
      <c r="AH1496" t="e">
        <f t="shared" ca="1" si="310"/>
        <v>#N/A</v>
      </c>
      <c r="AI1496" t="e">
        <f t="shared" ca="1" si="299"/>
        <v>#N/A</v>
      </c>
      <c r="AJ1496">
        <f t="shared" si="300"/>
        <v>9.988014382740711E-5</v>
      </c>
      <c r="AK1496">
        <f t="shared" si="301"/>
        <v>0</v>
      </c>
      <c r="AL1496" t="e">
        <f t="shared" ca="1" si="311"/>
        <v>#N/A</v>
      </c>
      <c r="AM1496" t="b">
        <f t="shared" si="302"/>
        <v>0</v>
      </c>
    </row>
    <row r="1497" spans="1:39" x14ac:dyDescent="0.3">
      <c r="A1497" t="s">
        <v>1478</v>
      </c>
      <c r="B1497" t="s">
        <v>1479</v>
      </c>
      <c r="C1497" t="s">
        <v>39</v>
      </c>
      <c r="D1497" t="s">
        <v>87</v>
      </c>
      <c r="E1497" t="s">
        <v>1480</v>
      </c>
      <c r="F1497" s="13" t="str">
        <f>_xlfn.CONCAT(wiz_6[[#This Row],[OCTY......]],",",wiz_6[[#This Row],[OS]])</f>
        <v>NAPOLEON  ,OH</v>
      </c>
      <c r="G1497" t="s">
        <v>68</v>
      </c>
      <c r="H1497" t="s">
        <v>184</v>
      </c>
      <c r="I1497" s="13" t="str">
        <f>_xlfn.CONCAT(wiz_6[[#This Row],[DCTY......]], ",",wiz_6[[#This Row],[DS]])</f>
        <v>CHARLOTTE ,NC</v>
      </c>
      <c r="J1497" t="str">
        <f>TRIM(CONCATENATE(wiz_6[[#This Row],[SHIPPER..................]],wiz_6[[#This Row],[ZIP2..]],wiz_6[[#This Row],[ZIP3..]]))</f>
        <v>CAMPBELL SOUP COMPANY| 4354528201</v>
      </c>
      <c r="K1497">
        <v>1</v>
      </c>
      <c r="L1497">
        <v>1.82</v>
      </c>
      <c r="M1497">
        <v>0.28999999999999998</v>
      </c>
      <c r="N1497">
        <v>553</v>
      </c>
      <c r="O1497">
        <v>1.1000000000000001</v>
      </c>
      <c r="P1497">
        <v>41</v>
      </c>
      <c r="Q1497">
        <v>0.25</v>
      </c>
      <c r="R1497">
        <v>-3</v>
      </c>
      <c r="S1497">
        <v>10</v>
      </c>
      <c r="T1497">
        <v>0</v>
      </c>
      <c r="U1497">
        <v>20</v>
      </c>
      <c r="V1497">
        <v>30</v>
      </c>
      <c r="W1497">
        <v>45889</v>
      </c>
      <c r="X1497">
        <v>43545</v>
      </c>
      <c r="Y1497">
        <v>28201</v>
      </c>
      <c r="Z1497">
        <v>1.89</v>
      </c>
      <c r="AA1497">
        <f t="shared" si="303"/>
        <v>10012</v>
      </c>
      <c r="AB1497">
        <f t="shared" si="304"/>
        <v>30</v>
      </c>
      <c r="AC1497">
        <f t="shared" si="305"/>
        <v>6159</v>
      </c>
      <c r="AD1497">
        <f t="shared" si="306"/>
        <v>0.6151618058330004</v>
      </c>
      <c r="AE1497">
        <f t="shared" si="307"/>
        <v>0</v>
      </c>
      <c r="AF1497" t="e">
        <f t="shared" ca="1" si="308"/>
        <v>#N/A</v>
      </c>
      <c r="AG1497" t="e">
        <f t="shared" ca="1" si="309"/>
        <v>#N/A</v>
      </c>
      <c r="AH1497" t="e">
        <f t="shared" ca="1" si="310"/>
        <v>#N/A</v>
      </c>
      <c r="AI1497" t="e">
        <f t="shared" ca="1" si="299"/>
        <v>#N/A</v>
      </c>
      <c r="AJ1497">
        <f t="shared" si="300"/>
        <v>9.988014382740711E-5</v>
      </c>
      <c r="AK1497">
        <f t="shared" si="301"/>
        <v>0</v>
      </c>
      <c r="AL1497" t="e">
        <f t="shared" ca="1" si="311"/>
        <v>#N/A</v>
      </c>
      <c r="AM1497" t="b">
        <f t="shared" si="302"/>
        <v>0</v>
      </c>
    </row>
    <row r="1498" spans="1:39" x14ac:dyDescent="0.3">
      <c r="A1498" t="s">
        <v>892</v>
      </c>
      <c r="B1498" t="s">
        <v>893</v>
      </c>
      <c r="C1498" t="s">
        <v>39</v>
      </c>
      <c r="D1498" t="s">
        <v>87</v>
      </c>
      <c r="E1498" t="s">
        <v>1471</v>
      </c>
      <c r="F1498" s="13" t="str">
        <f>_xlfn.CONCAT(wiz_6[[#This Row],[OCTY......]],",",wiz_6[[#This Row],[OS]])</f>
        <v>SIDNEY    ,OH</v>
      </c>
      <c r="G1498" t="s">
        <v>68</v>
      </c>
      <c r="H1498" t="s">
        <v>184</v>
      </c>
      <c r="I1498" s="13" t="str">
        <f>_xlfn.CONCAT(wiz_6[[#This Row],[DCTY......]], ",",wiz_6[[#This Row],[DS]])</f>
        <v>CHARLOTTE ,NC</v>
      </c>
      <c r="J1498" t="str">
        <f>TRIM(CONCATENATE(wiz_6[[#This Row],[SHIPPER..................]],wiz_6[[#This Row],[ZIP2..]],wiz_6[[#This Row],[ZIP3..]]))</f>
        <v>CARRIER CORPORATION | 4536528201</v>
      </c>
      <c r="K1498">
        <v>14</v>
      </c>
      <c r="L1498">
        <v>2.2200000000000002</v>
      </c>
      <c r="M1498">
        <v>0.25</v>
      </c>
      <c r="N1498">
        <v>497</v>
      </c>
      <c r="O1498">
        <v>0.97</v>
      </c>
      <c r="P1498">
        <v>74</v>
      </c>
      <c r="Q1498">
        <v>0.3</v>
      </c>
      <c r="R1498">
        <v>23</v>
      </c>
      <c r="S1498">
        <v>-133</v>
      </c>
      <c r="T1498">
        <v>-1</v>
      </c>
      <c r="U1498">
        <v>144</v>
      </c>
      <c r="V1498">
        <v>10</v>
      </c>
      <c r="W1498">
        <v>43162</v>
      </c>
      <c r="X1498">
        <v>45365</v>
      </c>
      <c r="Y1498">
        <v>28201</v>
      </c>
      <c r="Z1498">
        <v>2.25</v>
      </c>
      <c r="AA1498">
        <f t="shared" si="303"/>
        <v>10012</v>
      </c>
      <c r="AB1498">
        <f t="shared" si="304"/>
        <v>140</v>
      </c>
      <c r="AC1498">
        <f t="shared" si="305"/>
        <v>6159</v>
      </c>
      <c r="AD1498">
        <f t="shared" si="306"/>
        <v>0.6151618058330004</v>
      </c>
      <c r="AE1498">
        <f t="shared" si="307"/>
        <v>0</v>
      </c>
      <c r="AF1498" t="e">
        <f t="shared" ca="1" si="308"/>
        <v>#N/A</v>
      </c>
      <c r="AG1498" t="e">
        <f t="shared" ca="1" si="309"/>
        <v>#N/A</v>
      </c>
      <c r="AH1498" t="e">
        <f t="shared" ca="1" si="310"/>
        <v>#N/A</v>
      </c>
      <c r="AI1498" t="e">
        <f t="shared" ca="1" si="299"/>
        <v>#N/A</v>
      </c>
      <c r="AJ1498">
        <f t="shared" si="300"/>
        <v>1.3983220135836995E-3</v>
      </c>
      <c r="AK1498">
        <f t="shared" si="301"/>
        <v>0</v>
      </c>
      <c r="AL1498" t="e">
        <f t="shared" ca="1" si="311"/>
        <v>#N/A</v>
      </c>
      <c r="AM1498" t="b">
        <f t="shared" si="302"/>
        <v>0</v>
      </c>
    </row>
    <row r="1499" spans="1:39" x14ac:dyDescent="0.3">
      <c r="A1499" t="s">
        <v>1488</v>
      </c>
      <c r="B1499" t="s">
        <v>1489</v>
      </c>
      <c r="C1499" t="s">
        <v>39</v>
      </c>
      <c r="D1499" t="s">
        <v>87</v>
      </c>
      <c r="E1499" t="s">
        <v>843</v>
      </c>
      <c r="F1499" s="13" t="str">
        <f>_xlfn.CONCAT(wiz_6[[#This Row],[OCTY......]],",",wiz_6[[#This Row],[OS]])</f>
        <v>FREMONT   ,OH</v>
      </c>
      <c r="G1499" t="s">
        <v>68</v>
      </c>
      <c r="H1499" t="s">
        <v>747</v>
      </c>
      <c r="I1499" s="13" t="str">
        <f>_xlfn.CONCAT(wiz_6[[#This Row],[DCTY......]], ",",wiz_6[[#This Row],[DS]])</f>
        <v>HOPE MILLS,NC</v>
      </c>
      <c r="J1499" t="str">
        <f>TRIM(CONCATENATE(wiz_6[[#This Row],[SHIPPER..................]],wiz_6[[#This Row],[ZIP2..]],wiz_6[[#This Row],[ZIP3..]]))</f>
        <v>b: TOTAL TRANSPORTATI| 4342028348</v>
      </c>
      <c r="K1499">
        <v>2</v>
      </c>
      <c r="L1499">
        <v>1.46</v>
      </c>
      <c r="M1499">
        <v>0.27</v>
      </c>
      <c r="N1499">
        <v>624</v>
      </c>
      <c r="O1499">
        <v>1.73</v>
      </c>
      <c r="P1499">
        <v>75</v>
      </c>
      <c r="Q1499">
        <v>0.3</v>
      </c>
      <c r="R1499">
        <v>23</v>
      </c>
      <c r="S1499">
        <v>-82</v>
      </c>
      <c r="T1499">
        <v>-123</v>
      </c>
      <c r="U1499">
        <v>-312</v>
      </c>
      <c r="V1499">
        <v>-517</v>
      </c>
      <c r="W1499">
        <v>45889</v>
      </c>
      <c r="X1499">
        <v>43420</v>
      </c>
      <c r="Y1499">
        <v>28348</v>
      </c>
      <c r="Z1499">
        <v>1.51</v>
      </c>
      <c r="AA1499">
        <f t="shared" si="303"/>
        <v>10012</v>
      </c>
      <c r="AB1499">
        <f t="shared" si="304"/>
        <v>-1034</v>
      </c>
      <c r="AC1499">
        <f t="shared" si="305"/>
        <v>6159</v>
      </c>
      <c r="AD1499">
        <f t="shared" si="306"/>
        <v>0.6151618058330004</v>
      </c>
      <c r="AE1499">
        <f t="shared" si="307"/>
        <v>0</v>
      </c>
      <c r="AF1499" t="e">
        <f t="shared" ca="1" si="308"/>
        <v>#N/A</v>
      </c>
      <c r="AG1499" t="e">
        <f t="shared" ca="1" si="309"/>
        <v>#N/A</v>
      </c>
      <c r="AH1499" t="e">
        <f t="shared" ca="1" si="310"/>
        <v>#N/A</v>
      </c>
      <c r="AI1499" t="e">
        <f t="shared" ca="1" si="299"/>
        <v>#N/A</v>
      </c>
      <c r="AJ1499">
        <f t="shared" si="300"/>
        <v>1.9976028765481422E-4</v>
      </c>
      <c r="AK1499">
        <f t="shared" si="301"/>
        <v>0</v>
      </c>
      <c r="AL1499" t="e">
        <f t="shared" ca="1" si="311"/>
        <v>#N/A</v>
      </c>
      <c r="AM1499" t="b">
        <f t="shared" si="302"/>
        <v>0</v>
      </c>
    </row>
    <row r="1500" spans="1:39" x14ac:dyDescent="0.3">
      <c r="A1500" t="s">
        <v>82</v>
      </c>
      <c r="B1500" t="s">
        <v>83</v>
      </c>
      <c r="C1500" t="s">
        <v>39</v>
      </c>
      <c r="D1500" t="s">
        <v>87</v>
      </c>
      <c r="E1500" t="s">
        <v>1490</v>
      </c>
      <c r="F1500" s="13" t="str">
        <f>_xlfn.CONCAT(wiz_6[[#This Row],[OCTY......]],",",wiz_6[[#This Row],[OS]])</f>
        <v>LEIPSIC   ,OH</v>
      </c>
      <c r="G1500" t="s">
        <v>68</v>
      </c>
      <c r="H1500" t="s">
        <v>503</v>
      </c>
      <c r="I1500" s="13" t="str">
        <f>_xlfn.CONCAT(wiz_6[[#This Row],[DCTY......]], ",",wiz_6[[#This Row],[DS]])</f>
        <v>LUMBERTON ,NC</v>
      </c>
      <c r="J1500" t="str">
        <f>TRIM(CONCATENATE(wiz_6[[#This Row],[SHIPPER..................]],wiz_6[[#This Row],[ZIP2..]],wiz_6[[#This Row],[ZIP3..]]))</f>
        <v>b: TRANSPLACE TEXAS L| 4585628358</v>
      </c>
      <c r="K1500">
        <v>1</v>
      </c>
      <c r="L1500">
        <v>1.29</v>
      </c>
      <c r="M1500">
        <v>0.27</v>
      </c>
      <c r="N1500">
        <v>641</v>
      </c>
      <c r="O1500">
        <v>1</v>
      </c>
      <c r="P1500">
        <v>19</v>
      </c>
      <c r="Q1500">
        <v>0.25</v>
      </c>
      <c r="R1500">
        <v>2</v>
      </c>
      <c r="S1500">
        <v>39</v>
      </c>
      <c r="T1500">
        <v>50</v>
      </c>
      <c r="U1500">
        <v>-388</v>
      </c>
      <c r="V1500">
        <v>-299</v>
      </c>
      <c r="W1500">
        <v>45889</v>
      </c>
      <c r="X1500">
        <v>45856</v>
      </c>
      <c r="Y1500">
        <v>28358</v>
      </c>
      <c r="Z1500">
        <v>1.34</v>
      </c>
      <c r="AA1500">
        <f t="shared" si="303"/>
        <v>10012</v>
      </c>
      <c r="AB1500">
        <f t="shared" si="304"/>
        <v>-299</v>
      </c>
      <c r="AC1500">
        <f t="shared" si="305"/>
        <v>6159</v>
      </c>
      <c r="AD1500">
        <f t="shared" si="306"/>
        <v>0.6151618058330004</v>
      </c>
      <c r="AE1500">
        <f t="shared" si="307"/>
        <v>0</v>
      </c>
      <c r="AF1500" t="e">
        <f t="shared" ca="1" si="308"/>
        <v>#N/A</v>
      </c>
      <c r="AG1500" t="e">
        <f t="shared" ca="1" si="309"/>
        <v>#N/A</v>
      </c>
      <c r="AH1500" t="e">
        <f t="shared" ca="1" si="310"/>
        <v>#N/A</v>
      </c>
      <c r="AI1500" t="e">
        <f t="shared" ca="1" si="299"/>
        <v>#N/A</v>
      </c>
      <c r="AJ1500">
        <f t="shared" si="300"/>
        <v>9.988014382740711E-5</v>
      </c>
      <c r="AK1500">
        <f t="shared" si="301"/>
        <v>0</v>
      </c>
      <c r="AL1500" t="e">
        <f t="shared" ca="1" si="311"/>
        <v>#N/A</v>
      </c>
      <c r="AM1500" t="b">
        <f t="shared" si="302"/>
        <v>0</v>
      </c>
    </row>
    <row r="1501" spans="1:39" x14ac:dyDescent="0.3">
      <c r="A1501" t="s">
        <v>1491</v>
      </c>
      <c r="B1501" t="s">
        <v>1492</v>
      </c>
      <c r="C1501" t="s">
        <v>39</v>
      </c>
      <c r="D1501" t="s">
        <v>87</v>
      </c>
      <c r="E1501" t="s">
        <v>1471</v>
      </c>
      <c r="F1501" s="13" t="str">
        <f>_xlfn.CONCAT(wiz_6[[#This Row],[OCTY......]],",",wiz_6[[#This Row],[OS]])</f>
        <v>SIDNEY    ,OH</v>
      </c>
      <c r="G1501" t="s">
        <v>68</v>
      </c>
      <c r="H1501" t="s">
        <v>1241</v>
      </c>
      <c r="I1501" s="13" t="str">
        <f>_xlfn.CONCAT(wiz_6[[#This Row],[DCTY......]], ",",wiz_6[[#This Row],[DS]])</f>
        <v>WHITSETT  ,NC</v>
      </c>
      <c r="J1501" t="str">
        <f>TRIM(CONCATENATE(wiz_6[[#This Row],[SHIPPER..................]],wiz_6[[#This Row],[ZIP2..]],wiz_6[[#This Row],[ZIP3..]]))</f>
        <v>EDGEWELL PERSONAL TRA| 4536527377</v>
      </c>
      <c r="K1501">
        <v>2</v>
      </c>
      <c r="L1501">
        <v>1.98</v>
      </c>
      <c r="M1501">
        <v>0.22</v>
      </c>
      <c r="N1501">
        <v>489</v>
      </c>
      <c r="O1501">
        <v>0.92</v>
      </c>
      <c r="P1501">
        <v>172</v>
      </c>
      <c r="Q1501">
        <v>0.4</v>
      </c>
      <c r="R1501">
        <v>36</v>
      </c>
      <c r="S1501">
        <v>-107</v>
      </c>
      <c r="T1501">
        <v>11</v>
      </c>
      <c r="U1501">
        <v>91</v>
      </c>
      <c r="V1501">
        <v>-5</v>
      </c>
      <c r="W1501">
        <v>42633</v>
      </c>
      <c r="X1501">
        <v>45365</v>
      </c>
      <c r="Y1501">
        <v>27377</v>
      </c>
      <c r="Z1501">
        <v>1.98</v>
      </c>
      <c r="AA1501">
        <f t="shared" si="303"/>
        <v>10012</v>
      </c>
      <c r="AB1501">
        <f t="shared" si="304"/>
        <v>-10</v>
      </c>
      <c r="AC1501">
        <f t="shared" si="305"/>
        <v>6159</v>
      </c>
      <c r="AD1501">
        <f t="shared" si="306"/>
        <v>0.6151618058330004</v>
      </c>
      <c r="AE1501">
        <f t="shared" si="307"/>
        <v>0</v>
      </c>
      <c r="AF1501" t="e">
        <f t="shared" ca="1" si="308"/>
        <v>#N/A</v>
      </c>
      <c r="AG1501" t="e">
        <f t="shared" ca="1" si="309"/>
        <v>#N/A</v>
      </c>
      <c r="AH1501" t="e">
        <f t="shared" ca="1" si="310"/>
        <v>#N/A</v>
      </c>
      <c r="AI1501" t="e">
        <f t="shared" ca="1" si="299"/>
        <v>#N/A</v>
      </c>
      <c r="AJ1501">
        <f t="shared" si="300"/>
        <v>1.9976028765481422E-4</v>
      </c>
      <c r="AK1501">
        <f t="shared" si="301"/>
        <v>0</v>
      </c>
      <c r="AL1501" t="e">
        <f t="shared" ca="1" si="311"/>
        <v>#N/A</v>
      </c>
      <c r="AM1501" t="b">
        <f t="shared" si="302"/>
        <v>0</v>
      </c>
    </row>
    <row r="1502" spans="1:39" x14ac:dyDescent="0.3">
      <c r="A1502" t="s">
        <v>418</v>
      </c>
      <c r="B1502" t="s">
        <v>419</v>
      </c>
      <c r="C1502" t="s">
        <v>39</v>
      </c>
      <c r="D1502" t="s">
        <v>87</v>
      </c>
      <c r="E1502" t="s">
        <v>1075</v>
      </c>
      <c r="F1502" s="13" t="str">
        <f>_xlfn.CONCAT(wiz_6[[#This Row],[OCTY......]],",",wiz_6[[#This Row],[OS]])</f>
        <v>COLDWATER ,OH</v>
      </c>
      <c r="G1502" t="s">
        <v>68</v>
      </c>
      <c r="H1502" t="s">
        <v>1239</v>
      </c>
      <c r="I1502" s="13" t="str">
        <f>_xlfn.CONCAT(wiz_6[[#This Row],[DCTY......]], ",",wiz_6[[#This Row],[DS]])</f>
        <v>MEBANE    ,NC</v>
      </c>
      <c r="J1502" t="str">
        <f>TRIM(CONCATENATE(wiz_6[[#This Row],[SHIPPER..................]],wiz_6[[#This Row],[ZIP2..]],wiz_6[[#This Row],[ZIP3..]]))</f>
        <v>NOVOLEX | 4582827302</v>
      </c>
      <c r="K1502">
        <v>2</v>
      </c>
      <c r="L1502">
        <v>1.98</v>
      </c>
      <c r="M1502">
        <v>0.22</v>
      </c>
      <c r="N1502">
        <v>532</v>
      </c>
      <c r="O1502">
        <v>0.88</v>
      </c>
      <c r="P1502">
        <v>74</v>
      </c>
      <c r="Q1502">
        <v>0.3</v>
      </c>
      <c r="R1502">
        <v>35</v>
      </c>
      <c r="S1502">
        <v>-81</v>
      </c>
      <c r="T1502">
        <v>39</v>
      </c>
      <c r="U1502">
        <v>132</v>
      </c>
      <c r="V1502">
        <v>90</v>
      </c>
      <c r="W1502">
        <v>45801</v>
      </c>
      <c r="X1502">
        <v>45828</v>
      </c>
      <c r="Y1502">
        <v>27302</v>
      </c>
      <c r="Z1502">
        <v>1.98</v>
      </c>
      <c r="AA1502">
        <f t="shared" si="303"/>
        <v>10012</v>
      </c>
      <c r="AB1502">
        <f t="shared" si="304"/>
        <v>180</v>
      </c>
      <c r="AC1502">
        <f t="shared" si="305"/>
        <v>6159</v>
      </c>
      <c r="AD1502">
        <f t="shared" si="306"/>
        <v>0.6151618058330004</v>
      </c>
      <c r="AE1502">
        <f t="shared" si="307"/>
        <v>0</v>
      </c>
      <c r="AF1502" t="e">
        <f t="shared" ca="1" si="308"/>
        <v>#N/A</v>
      </c>
      <c r="AG1502" t="e">
        <f t="shared" ca="1" si="309"/>
        <v>#N/A</v>
      </c>
      <c r="AH1502" t="e">
        <f t="shared" ca="1" si="310"/>
        <v>#N/A</v>
      </c>
      <c r="AI1502" t="e">
        <f t="shared" ca="1" si="299"/>
        <v>#N/A</v>
      </c>
      <c r="AJ1502">
        <f t="shared" si="300"/>
        <v>1.9976028765481422E-4</v>
      </c>
      <c r="AK1502">
        <f t="shared" si="301"/>
        <v>0</v>
      </c>
      <c r="AL1502" t="e">
        <f t="shared" ca="1" si="311"/>
        <v>#N/A</v>
      </c>
      <c r="AM1502" t="b">
        <f t="shared" si="302"/>
        <v>0</v>
      </c>
    </row>
    <row r="1503" spans="1:39" x14ac:dyDescent="0.3">
      <c r="A1503" t="s">
        <v>37</v>
      </c>
      <c r="B1503" t="s">
        <v>38</v>
      </c>
      <c r="C1503" t="s">
        <v>39</v>
      </c>
      <c r="D1503" t="s">
        <v>87</v>
      </c>
      <c r="E1503" t="s">
        <v>88</v>
      </c>
      <c r="F1503" s="13" t="str">
        <f>_xlfn.CONCAT(wiz_6[[#This Row],[OCTY......]],",",wiz_6[[#This Row],[OS]])</f>
        <v>FINDLAY   ,OH</v>
      </c>
      <c r="G1503" t="s">
        <v>68</v>
      </c>
      <c r="H1503" t="s">
        <v>231</v>
      </c>
      <c r="I1503" s="13" t="str">
        <f>_xlfn.CONCAT(wiz_6[[#This Row],[DCTY......]], ",",wiz_6[[#This Row],[DS]])</f>
        <v>STATESVILL,NC</v>
      </c>
      <c r="J1503" t="str">
        <f>TRIM(CONCATENATE(wiz_6[[#This Row],[SHIPPER..................]],wiz_6[[#This Row],[ZIP2..]],wiz_6[[#This Row],[ZIP3..]]))</f>
        <v>b: C H ROBINSON | 4583928625</v>
      </c>
      <c r="K1503">
        <v>1</v>
      </c>
      <c r="L1503">
        <v>1.41</v>
      </c>
      <c r="M1503">
        <v>0.27</v>
      </c>
      <c r="N1503">
        <v>476</v>
      </c>
      <c r="O1503">
        <v>0.38</v>
      </c>
      <c r="P1503">
        <v>0</v>
      </c>
      <c r="Q1503">
        <v>0.25</v>
      </c>
      <c r="R1503">
        <v>12</v>
      </c>
      <c r="S1503">
        <v>62</v>
      </c>
      <c r="T1503">
        <v>139</v>
      </c>
      <c r="U1503">
        <v>-190</v>
      </c>
      <c r="V1503">
        <v>11</v>
      </c>
      <c r="W1503">
        <v>45839</v>
      </c>
      <c r="X1503">
        <v>45839</v>
      </c>
      <c r="Y1503">
        <v>28625</v>
      </c>
      <c r="Z1503">
        <v>1.46</v>
      </c>
      <c r="AA1503">
        <f t="shared" si="303"/>
        <v>10012</v>
      </c>
      <c r="AB1503">
        <f t="shared" si="304"/>
        <v>11</v>
      </c>
      <c r="AC1503">
        <f t="shared" si="305"/>
        <v>6159</v>
      </c>
      <c r="AD1503">
        <f t="shared" si="306"/>
        <v>0.6151618058330004</v>
      </c>
      <c r="AE1503">
        <f t="shared" si="307"/>
        <v>0</v>
      </c>
      <c r="AF1503" t="e">
        <f t="shared" ca="1" si="308"/>
        <v>#N/A</v>
      </c>
      <c r="AG1503" t="e">
        <f t="shared" ca="1" si="309"/>
        <v>#N/A</v>
      </c>
      <c r="AH1503" t="e">
        <f t="shared" ca="1" si="310"/>
        <v>#N/A</v>
      </c>
      <c r="AI1503" t="e">
        <f t="shared" ca="1" si="299"/>
        <v>#N/A</v>
      </c>
      <c r="AJ1503">
        <f t="shared" si="300"/>
        <v>9.988014382740711E-5</v>
      </c>
      <c r="AK1503">
        <f t="shared" si="301"/>
        <v>0</v>
      </c>
      <c r="AL1503" t="e">
        <f t="shared" ca="1" si="311"/>
        <v>#N/A</v>
      </c>
      <c r="AM1503" t="b">
        <f t="shared" si="302"/>
        <v>0</v>
      </c>
    </row>
    <row r="1504" spans="1:39" x14ac:dyDescent="0.3">
      <c r="A1504" t="s">
        <v>37</v>
      </c>
      <c r="B1504" t="s">
        <v>38</v>
      </c>
      <c r="C1504" t="s">
        <v>39</v>
      </c>
      <c r="D1504" t="s">
        <v>87</v>
      </c>
      <c r="E1504" t="s">
        <v>1322</v>
      </c>
      <c r="F1504" s="13" t="str">
        <f>_xlfn.CONCAT(wiz_6[[#This Row],[OCTY......]],",",wiz_6[[#This Row],[OS]])</f>
        <v>TOLEDO    ,OH</v>
      </c>
      <c r="G1504" t="s">
        <v>68</v>
      </c>
      <c r="H1504" t="s">
        <v>925</v>
      </c>
      <c r="I1504" s="13" t="str">
        <f>_xlfn.CONCAT(wiz_6[[#This Row],[DCTY......]], ",",wiz_6[[#This Row],[DS]])</f>
        <v>HICKORY   ,NC</v>
      </c>
      <c r="J1504" t="str">
        <f>TRIM(CONCATENATE(wiz_6[[#This Row],[SHIPPER..................]],wiz_6[[#This Row],[ZIP2..]],wiz_6[[#This Row],[ZIP3..]]))</f>
        <v>b: C H ROBINSON | 4360128601</v>
      </c>
      <c r="K1504">
        <v>1</v>
      </c>
      <c r="L1504">
        <v>1.73</v>
      </c>
      <c r="M1504">
        <v>0.27</v>
      </c>
      <c r="N1504">
        <v>551</v>
      </c>
      <c r="O1504">
        <v>1.33</v>
      </c>
      <c r="P1504">
        <v>37</v>
      </c>
      <c r="Q1504">
        <v>0.25</v>
      </c>
      <c r="R1504">
        <v>8</v>
      </c>
      <c r="S1504">
        <v>-65</v>
      </c>
      <c r="T1504">
        <v>-54</v>
      </c>
      <c r="U1504">
        <v>15</v>
      </c>
      <c r="V1504">
        <v>-104</v>
      </c>
      <c r="W1504">
        <v>45889</v>
      </c>
      <c r="X1504">
        <v>43601</v>
      </c>
      <c r="Y1504">
        <v>28601</v>
      </c>
      <c r="Z1504">
        <v>1.78</v>
      </c>
      <c r="AA1504">
        <f t="shared" si="303"/>
        <v>10012</v>
      </c>
      <c r="AB1504">
        <f t="shared" si="304"/>
        <v>-104</v>
      </c>
      <c r="AC1504">
        <f t="shared" si="305"/>
        <v>6159</v>
      </c>
      <c r="AD1504">
        <f t="shared" si="306"/>
        <v>0.6151618058330004</v>
      </c>
      <c r="AE1504">
        <f t="shared" si="307"/>
        <v>0</v>
      </c>
      <c r="AF1504" t="e">
        <f t="shared" ca="1" si="308"/>
        <v>#N/A</v>
      </c>
      <c r="AG1504" t="e">
        <f t="shared" ca="1" si="309"/>
        <v>#N/A</v>
      </c>
      <c r="AH1504" t="e">
        <f t="shared" ca="1" si="310"/>
        <v>#N/A</v>
      </c>
      <c r="AI1504" t="e">
        <f t="shared" ca="1" si="299"/>
        <v>#N/A</v>
      </c>
      <c r="AJ1504">
        <f t="shared" si="300"/>
        <v>9.988014382740711E-5</v>
      </c>
      <c r="AK1504">
        <f t="shared" si="301"/>
        <v>0</v>
      </c>
      <c r="AL1504" t="e">
        <f t="shared" ca="1" si="311"/>
        <v>#N/A</v>
      </c>
      <c r="AM1504" t="b">
        <f t="shared" si="302"/>
        <v>0</v>
      </c>
    </row>
    <row r="1505" spans="1:39" x14ac:dyDescent="0.3">
      <c r="A1505" t="s">
        <v>72</v>
      </c>
      <c r="B1505" t="s">
        <v>73</v>
      </c>
      <c r="C1505" t="s">
        <v>39</v>
      </c>
      <c r="D1505" t="s">
        <v>87</v>
      </c>
      <c r="E1505" t="s">
        <v>1472</v>
      </c>
      <c r="F1505" s="13" t="str">
        <f>_xlfn.CONCAT(wiz_6[[#This Row],[OCTY......]],",",wiz_6[[#This Row],[OS]])</f>
        <v>WAPAKONETA,OH</v>
      </c>
      <c r="G1505" t="s">
        <v>68</v>
      </c>
      <c r="H1505" t="s">
        <v>231</v>
      </c>
      <c r="I1505" s="13" t="str">
        <f>_xlfn.CONCAT(wiz_6[[#This Row],[DCTY......]], ",",wiz_6[[#This Row],[DS]])</f>
        <v>STATESVILL,NC</v>
      </c>
      <c r="J1505" t="str">
        <f>TRIM(CONCATENATE(wiz_6[[#This Row],[SHIPPER..................]],wiz_6[[#This Row],[ZIP2..]],wiz_6[[#This Row],[ZIP3..]]))</f>
        <v>REDWOOD LOGISTICS STR| 4589528625</v>
      </c>
      <c r="K1505">
        <v>4</v>
      </c>
      <c r="L1505">
        <v>1.19</v>
      </c>
      <c r="M1505">
        <v>0.28000000000000003</v>
      </c>
      <c r="N1505">
        <v>477</v>
      </c>
      <c r="O1505">
        <v>1.22</v>
      </c>
      <c r="P1505">
        <v>94</v>
      </c>
      <c r="Q1505">
        <v>0.33</v>
      </c>
      <c r="R1505">
        <v>8</v>
      </c>
      <c r="S1505">
        <v>-95</v>
      </c>
      <c r="T1505">
        <v>-60</v>
      </c>
      <c r="U1505">
        <v>-295</v>
      </c>
      <c r="V1505">
        <v>-450</v>
      </c>
      <c r="W1505">
        <v>43055</v>
      </c>
      <c r="X1505">
        <v>45895</v>
      </c>
      <c r="Y1505">
        <v>28625</v>
      </c>
      <c r="Z1505">
        <v>1.25</v>
      </c>
      <c r="AA1505">
        <f t="shared" si="303"/>
        <v>10012</v>
      </c>
      <c r="AB1505">
        <f t="shared" si="304"/>
        <v>-1800</v>
      </c>
      <c r="AC1505">
        <f t="shared" si="305"/>
        <v>6159</v>
      </c>
      <c r="AD1505">
        <f t="shared" si="306"/>
        <v>0.6151618058330004</v>
      </c>
      <c r="AE1505">
        <f t="shared" si="307"/>
        <v>0</v>
      </c>
      <c r="AF1505" t="e">
        <f t="shared" ca="1" si="308"/>
        <v>#N/A</v>
      </c>
      <c r="AG1505" t="e">
        <f t="shared" ca="1" si="309"/>
        <v>#N/A</v>
      </c>
      <c r="AH1505" t="e">
        <f t="shared" ca="1" si="310"/>
        <v>#N/A</v>
      </c>
      <c r="AI1505" t="e">
        <f t="shared" ca="1" si="299"/>
        <v>#N/A</v>
      </c>
      <c r="AJ1505">
        <f t="shared" si="300"/>
        <v>3.9952057530962844E-4</v>
      </c>
      <c r="AK1505">
        <f t="shared" si="301"/>
        <v>0</v>
      </c>
      <c r="AL1505" t="e">
        <f t="shared" ca="1" si="311"/>
        <v>#N/A</v>
      </c>
      <c r="AM1505" t="b">
        <f t="shared" si="302"/>
        <v>0</v>
      </c>
    </row>
    <row r="1506" spans="1:39" x14ac:dyDescent="0.3">
      <c r="A1506" t="s">
        <v>432</v>
      </c>
      <c r="B1506" t="s">
        <v>433</v>
      </c>
      <c r="C1506" t="s">
        <v>39</v>
      </c>
      <c r="D1506" t="s">
        <v>87</v>
      </c>
      <c r="E1506" t="s">
        <v>88</v>
      </c>
      <c r="F1506" s="13" t="str">
        <f>_xlfn.CONCAT(wiz_6[[#This Row],[OCTY......]],",",wiz_6[[#This Row],[OS]])</f>
        <v>FINDLAY   ,OH</v>
      </c>
      <c r="G1506" t="s">
        <v>68</v>
      </c>
      <c r="H1506" t="s">
        <v>1319</v>
      </c>
      <c r="I1506" s="13" t="str">
        <f>_xlfn.CONCAT(wiz_6[[#This Row],[DCTY......]], ",",wiz_6[[#This Row],[DS]])</f>
        <v>OXFORD    ,NC</v>
      </c>
      <c r="J1506" t="str">
        <f>TRIM(CONCATENATE(wiz_6[[#This Row],[SHIPPER..................]],wiz_6[[#This Row],[ZIP2..]],wiz_6[[#This Row],[ZIP3..]]))</f>
        <v>b: UBER FREIGHT LLC | 4583927565</v>
      </c>
      <c r="K1506">
        <v>1</v>
      </c>
      <c r="L1506">
        <v>1.73</v>
      </c>
      <c r="M1506">
        <v>0.27</v>
      </c>
      <c r="N1506">
        <v>573</v>
      </c>
      <c r="O1506">
        <v>1.1000000000000001</v>
      </c>
      <c r="P1506">
        <v>0</v>
      </c>
      <c r="Q1506">
        <v>0.25</v>
      </c>
      <c r="R1506">
        <v>7</v>
      </c>
      <c r="S1506">
        <v>-23</v>
      </c>
      <c r="T1506">
        <v>0</v>
      </c>
      <c r="U1506">
        <v>2</v>
      </c>
      <c r="V1506">
        <v>-21</v>
      </c>
      <c r="W1506">
        <v>45839</v>
      </c>
      <c r="X1506">
        <v>45839</v>
      </c>
      <c r="Y1506">
        <v>27565</v>
      </c>
      <c r="Z1506">
        <v>1.78</v>
      </c>
      <c r="AA1506">
        <f t="shared" si="303"/>
        <v>10012</v>
      </c>
      <c r="AB1506">
        <f t="shared" si="304"/>
        <v>-21</v>
      </c>
      <c r="AC1506">
        <f t="shared" si="305"/>
        <v>6159</v>
      </c>
      <c r="AD1506">
        <f t="shared" si="306"/>
        <v>0.6151618058330004</v>
      </c>
      <c r="AE1506">
        <f t="shared" si="307"/>
        <v>0</v>
      </c>
      <c r="AF1506" t="e">
        <f t="shared" ca="1" si="308"/>
        <v>#N/A</v>
      </c>
      <c r="AG1506" t="e">
        <f t="shared" ca="1" si="309"/>
        <v>#N/A</v>
      </c>
      <c r="AH1506" t="e">
        <f t="shared" ca="1" si="310"/>
        <v>#N/A</v>
      </c>
      <c r="AI1506" t="e">
        <f t="shared" ca="1" si="299"/>
        <v>#N/A</v>
      </c>
      <c r="AJ1506">
        <f t="shared" si="300"/>
        <v>9.988014382740711E-5</v>
      </c>
      <c r="AK1506">
        <f t="shared" si="301"/>
        <v>0</v>
      </c>
      <c r="AL1506" t="e">
        <f t="shared" ca="1" si="311"/>
        <v>#N/A</v>
      </c>
      <c r="AM1506" t="b">
        <f t="shared" si="302"/>
        <v>0</v>
      </c>
    </row>
    <row r="1507" spans="1:39" x14ac:dyDescent="0.3">
      <c r="A1507" t="s">
        <v>1491</v>
      </c>
      <c r="B1507" t="s">
        <v>1492</v>
      </c>
      <c r="C1507" t="s">
        <v>39</v>
      </c>
      <c r="D1507" t="s">
        <v>87</v>
      </c>
      <c r="E1507" t="s">
        <v>1471</v>
      </c>
      <c r="F1507" s="13" t="str">
        <f>_xlfn.CONCAT(wiz_6[[#This Row],[OCTY......]],",",wiz_6[[#This Row],[OS]])</f>
        <v>SIDNEY    ,OH</v>
      </c>
      <c r="G1507" t="s">
        <v>90</v>
      </c>
      <c r="H1507" t="s">
        <v>122</v>
      </c>
      <c r="I1507" s="13" t="str">
        <f>_xlfn.CONCAT(wiz_6[[#This Row],[DCTY......]], ",",wiz_6[[#This Row],[DS]])</f>
        <v>ROCK HILL ,SC</v>
      </c>
      <c r="J1507" t="str">
        <f>TRIM(CONCATENATE(wiz_6[[#This Row],[SHIPPER..................]],wiz_6[[#This Row],[ZIP2..]],wiz_6[[#This Row],[ZIP3..]]))</f>
        <v>EDGEWELL PERSONAL TRA| 4536529730</v>
      </c>
      <c r="K1507">
        <v>7</v>
      </c>
      <c r="L1507">
        <v>1.9</v>
      </c>
      <c r="M1507">
        <v>0.21</v>
      </c>
      <c r="N1507">
        <v>524</v>
      </c>
      <c r="O1507">
        <v>0.97</v>
      </c>
      <c r="P1507">
        <v>83</v>
      </c>
      <c r="Q1507">
        <v>0.31</v>
      </c>
      <c r="R1507">
        <v>40</v>
      </c>
      <c r="S1507">
        <v>-107</v>
      </c>
      <c r="T1507">
        <v>18</v>
      </c>
      <c r="U1507">
        <v>69</v>
      </c>
      <c r="V1507">
        <v>-20</v>
      </c>
      <c r="W1507">
        <v>43123</v>
      </c>
      <c r="X1507">
        <v>45365</v>
      </c>
      <c r="Y1507">
        <v>29730</v>
      </c>
      <c r="Z1507">
        <v>1.89</v>
      </c>
      <c r="AA1507">
        <f t="shared" si="303"/>
        <v>10012</v>
      </c>
      <c r="AB1507">
        <f t="shared" si="304"/>
        <v>-140</v>
      </c>
      <c r="AC1507">
        <f t="shared" si="305"/>
        <v>6159</v>
      </c>
      <c r="AD1507">
        <f t="shared" si="306"/>
        <v>0.6151618058330004</v>
      </c>
      <c r="AE1507">
        <f t="shared" si="307"/>
        <v>0</v>
      </c>
      <c r="AF1507" t="e">
        <f t="shared" ca="1" si="308"/>
        <v>#N/A</v>
      </c>
      <c r="AG1507" t="e">
        <f t="shared" ca="1" si="309"/>
        <v>#N/A</v>
      </c>
      <c r="AH1507" t="e">
        <f t="shared" ca="1" si="310"/>
        <v>#N/A</v>
      </c>
      <c r="AI1507" t="e">
        <f t="shared" ca="1" si="299"/>
        <v>#N/A</v>
      </c>
      <c r="AJ1507">
        <f t="shared" si="300"/>
        <v>6.9916100679184975E-4</v>
      </c>
      <c r="AK1507">
        <f t="shared" si="301"/>
        <v>0</v>
      </c>
      <c r="AL1507" t="e">
        <f t="shared" ca="1" si="311"/>
        <v>#N/A</v>
      </c>
      <c r="AM1507" t="b">
        <f t="shared" si="302"/>
        <v>0</v>
      </c>
    </row>
    <row r="1508" spans="1:39" x14ac:dyDescent="0.3">
      <c r="A1508" t="s">
        <v>37</v>
      </c>
      <c r="B1508" t="s">
        <v>38</v>
      </c>
      <c r="C1508" t="s">
        <v>39</v>
      </c>
      <c r="D1508" t="s">
        <v>87</v>
      </c>
      <c r="E1508" t="s">
        <v>1061</v>
      </c>
      <c r="F1508" s="13" t="str">
        <f>_xlfn.CONCAT(wiz_6[[#This Row],[OCTY......]],",",wiz_6[[#This Row],[OS]])</f>
        <v>HOLLAND   ,OH</v>
      </c>
      <c r="G1508" t="s">
        <v>90</v>
      </c>
      <c r="H1508" t="s">
        <v>57</v>
      </c>
      <c r="I1508" s="13" t="str">
        <f>_xlfn.CONCAT(wiz_6[[#This Row],[DCTY......]], ",",wiz_6[[#This Row],[DS]])</f>
        <v>FLORENCE  ,SC</v>
      </c>
      <c r="J1508" t="str">
        <f>TRIM(CONCATENATE(wiz_6[[#This Row],[SHIPPER..................]],wiz_6[[#This Row],[ZIP2..]],wiz_6[[#This Row],[ZIP3..]]))</f>
        <v>b: C H ROBINSON | 4352829501</v>
      </c>
      <c r="K1508">
        <v>1</v>
      </c>
      <c r="L1508">
        <v>1.01</v>
      </c>
      <c r="M1508">
        <v>0.27</v>
      </c>
      <c r="N1508">
        <v>665</v>
      </c>
      <c r="O1508">
        <v>1.04</v>
      </c>
      <c r="P1508">
        <v>37</v>
      </c>
      <c r="Q1508">
        <v>0.25</v>
      </c>
      <c r="R1508">
        <v>1</v>
      </c>
      <c r="S1508">
        <v>16</v>
      </c>
      <c r="T1508">
        <v>83</v>
      </c>
      <c r="U1508">
        <v>-118</v>
      </c>
      <c r="V1508">
        <v>-19</v>
      </c>
      <c r="W1508">
        <v>45889</v>
      </c>
      <c r="X1508">
        <v>43528</v>
      </c>
      <c r="Y1508">
        <v>29501</v>
      </c>
      <c r="Z1508">
        <v>1.06</v>
      </c>
      <c r="AA1508">
        <f t="shared" si="303"/>
        <v>10012</v>
      </c>
      <c r="AB1508">
        <f t="shared" si="304"/>
        <v>-19</v>
      </c>
      <c r="AC1508">
        <f t="shared" si="305"/>
        <v>6159</v>
      </c>
      <c r="AD1508">
        <f t="shared" si="306"/>
        <v>0.6151618058330004</v>
      </c>
      <c r="AE1508">
        <f t="shared" si="307"/>
        <v>0</v>
      </c>
      <c r="AF1508" t="e">
        <f t="shared" ca="1" si="308"/>
        <v>#N/A</v>
      </c>
      <c r="AG1508" t="e">
        <f t="shared" ca="1" si="309"/>
        <v>#N/A</v>
      </c>
      <c r="AH1508" t="e">
        <f t="shared" ca="1" si="310"/>
        <v>#N/A</v>
      </c>
      <c r="AI1508" t="e">
        <f t="shared" ca="1" si="299"/>
        <v>#N/A</v>
      </c>
      <c r="AJ1508">
        <f t="shared" si="300"/>
        <v>9.988014382740711E-5</v>
      </c>
      <c r="AK1508">
        <f t="shared" si="301"/>
        <v>0</v>
      </c>
      <c r="AL1508" t="e">
        <f t="shared" ca="1" si="311"/>
        <v>#N/A</v>
      </c>
      <c r="AM1508" t="b">
        <f t="shared" si="302"/>
        <v>0</v>
      </c>
    </row>
    <row r="1509" spans="1:39" x14ac:dyDescent="0.3">
      <c r="A1509" t="s">
        <v>37</v>
      </c>
      <c r="B1509" t="s">
        <v>38</v>
      </c>
      <c r="C1509" t="s">
        <v>39</v>
      </c>
      <c r="D1509" t="s">
        <v>87</v>
      </c>
      <c r="E1509" t="s">
        <v>1322</v>
      </c>
      <c r="F1509" s="13" t="str">
        <f>_xlfn.CONCAT(wiz_6[[#This Row],[OCTY......]],",",wiz_6[[#This Row],[OS]])</f>
        <v>TOLEDO    ,OH</v>
      </c>
      <c r="G1509" t="s">
        <v>90</v>
      </c>
      <c r="H1509" t="s">
        <v>126</v>
      </c>
      <c r="I1509" s="13" t="str">
        <f>_xlfn.CONCAT(wiz_6[[#This Row],[DCTY......]], ",",wiz_6[[#This Row],[DS]])</f>
        <v>PAGELAND  ,SC</v>
      </c>
      <c r="J1509" t="str">
        <f>TRIM(CONCATENATE(wiz_6[[#This Row],[SHIPPER..................]],wiz_6[[#This Row],[ZIP2..]],wiz_6[[#This Row],[ZIP3..]]))</f>
        <v>b: C H ROBINSON | 4360129728</v>
      </c>
      <c r="K1509">
        <v>1</v>
      </c>
      <c r="L1509">
        <v>1.69</v>
      </c>
      <c r="M1509">
        <v>0.27</v>
      </c>
      <c r="N1509">
        <v>611</v>
      </c>
      <c r="O1509">
        <v>1</v>
      </c>
      <c r="P1509">
        <v>45</v>
      </c>
      <c r="Q1509">
        <v>0.25</v>
      </c>
      <c r="R1509">
        <v>5</v>
      </c>
      <c r="S1509">
        <v>-65</v>
      </c>
      <c r="T1509">
        <v>50</v>
      </c>
      <c r="U1509">
        <v>300</v>
      </c>
      <c r="V1509">
        <v>285</v>
      </c>
      <c r="W1509">
        <v>45839</v>
      </c>
      <c r="X1509">
        <v>43601</v>
      </c>
      <c r="Y1509">
        <v>29728</v>
      </c>
      <c r="Z1509">
        <v>1.74</v>
      </c>
      <c r="AA1509">
        <f t="shared" si="303"/>
        <v>10012</v>
      </c>
      <c r="AB1509">
        <f t="shared" si="304"/>
        <v>285</v>
      </c>
      <c r="AC1509">
        <f t="shared" si="305"/>
        <v>6159</v>
      </c>
      <c r="AD1509">
        <f t="shared" si="306"/>
        <v>0.6151618058330004</v>
      </c>
      <c r="AE1509">
        <f t="shared" si="307"/>
        <v>0</v>
      </c>
      <c r="AF1509" t="e">
        <f t="shared" ca="1" si="308"/>
        <v>#N/A</v>
      </c>
      <c r="AG1509" t="e">
        <f t="shared" ca="1" si="309"/>
        <v>#N/A</v>
      </c>
      <c r="AH1509" t="e">
        <f t="shared" ca="1" si="310"/>
        <v>#N/A</v>
      </c>
      <c r="AI1509" t="e">
        <f t="shared" ca="1" si="299"/>
        <v>#N/A</v>
      </c>
      <c r="AJ1509">
        <f t="shared" si="300"/>
        <v>9.988014382740711E-5</v>
      </c>
      <c r="AK1509">
        <f t="shared" si="301"/>
        <v>0</v>
      </c>
      <c r="AL1509" t="e">
        <f t="shared" ca="1" si="311"/>
        <v>#N/A</v>
      </c>
      <c r="AM1509" t="b">
        <f t="shared" si="302"/>
        <v>0</v>
      </c>
    </row>
    <row r="1510" spans="1:39" x14ac:dyDescent="0.3">
      <c r="A1510" t="s">
        <v>888</v>
      </c>
      <c r="B1510" t="s">
        <v>889</v>
      </c>
      <c r="C1510" t="s">
        <v>39</v>
      </c>
      <c r="D1510" t="s">
        <v>87</v>
      </c>
      <c r="E1510" t="s">
        <v>88</v>
      </c>
      <c r="F1510" s="13" t="str">
        <f>_xlfn.CONCAT(wiz_6[[#This Row],[OCTY......]],",",wiz_6[[#This Row],[OS]])</f>
        <v>FINDLAY   ,OH</v>
      </c>
      <c r="G1510" t="s">
        <v>70</v>
      </c>
      <c r="H1510" t="s">
        <v>725</v>
      </c>
      <c r="I1510" s="13" t="str">
        <f>_xlfn.CONCAT(wiz_6[[#This Row],[DCTY......]], ",",wiz_6[[#This Row],[DS]])</f>
        <v>CLEVELAND ,TN</v>
      </c>
      <c r="J1510" t="str">
        <f>TRIM(CONCATENATE(wiz_6[[#This Row],[SHIPPER..................]],wiz_6[[#This Row],[ZIP2..]],wiz_6[[#This Row],[ZIP3..]]))</f>
        <v>b: XPO LOGISTICS | 4583937311</v>
      </c>
      <c r="K1510">
        <v>1</v>
      </c>
      <c r="L1510">
        <v>1.35</v>
      </c>
      <c r="M1510">
        <v>0.28000000000000003</v>
      </c>
      <c r="N1510">
        <v>490</v>
      </c>
      <c r="O1510">
        <v>1</v>
      </c>
      <c r="P1510">
        <v>109</v>
      </c>
      <c r="Q1510">
        <v>0.35</v>
      </c>
      <c r="R1510">
        <v>-35</v>
      </c>
      <c r="S1510">
        <v>-174</v>
      </c>
      <c r="T1510">
        <v>-8</v>
      </c>
      <c r="U1510">
        <v>-153</v>
      </c>
      <c r="V1510">
        <v>-335</v>
      </c>
      <c r="W1510">
        <v>43055</v>
      </c>
      <c r="X1510">
        <v>45839</v>
      </c>
      <c r="Y1510">
        <v>37311</v>
      </c>
      <c r="Z1510">
        <v>1.41</v>
      </c>
      <c r="AA1510">
        <f t="shared" si="303"/>
        <v>10012</v>
      </c>
      <c r="AB1510">
        <f t="shared" si="304"/>
        <v>-335</v>
      </c>
      <c r="AC1510">
        <f t="shared" si="305"/>
        <v>6159</v>
      </c>
      <c r="AD1510">
        <f t="shared" si="306"/>
        <v>0.6151618058330004</v>
      </c>
      <c r="AE1510">
        <f t="shared" si="307"/>
        <v>0</v>
      </c>
      <c r="AF1510" t="e">
        <f t="shared" ca="1" si="308"/>
        <v>#N/A</v>
      </c>
      <c r="AG1510" t="e">
        <f t="shared" ca="1" si="309"/>
        <v>#N/A</v>
      </c>
      <c r="AH1510" t="e">
        <f t="shared" ca="1" si="310"/>
        <v>#N/A</v>
      </c>
      <c r="AI1510" t="e">
        <f t="shared" ca="1" si="299"/>
        <v>#N/A</v>
      </c>
      <c r="AJ1510">
        <f t="shared" si="300"/>
        <v>9.988014382740711E-5</v>
      </c>
      <c r="AK1510">
        <f t="shared" si="301"/>
        <v>0</v>
      </c>
      <c r="AL1510" t="e">
        <f t="shared" ca="1" si="311"/>
        <v>#N/A</v>
      </c>
      <c r="AM1510" t="b">
        <f t="shared" si="302"/>
        <v>0</v>
      </c>
    </row>
    <row r="1511" spans="1:39" x14ac:dyDescent="0.3">
      <c r="A1511" t="s">
        <v>1478</v>
      </c>
      <c r="B1511" t="s">
        <v>1479</v>
      </c>
      <c r="C1511" t="s">
        <v>39</v>
      </c>
      <c r="D1511" t="s">
        <v>87</v>
      </c>
      <c r="E1511" t="s">
        <v>88</v>
      </c>
      <c r="F1511" s="13" t="str">
        <f>_xlfn.CONCAT(wiz_6[[#This Row],[OCTY......]],",",wiz_6[[#This Row],[OS]])</f>
        <v>FINDLAY   ,OH</v>
      </c>
      <c r="G1511" t="s">
        <v>70</v>
      </c>
      <c r="H1511" t="s">
        <v>666</v>
      </c>
      <c r="I1511" s="13" t="str">
        <f>_xlfn.CONCAT(wiz_6[[#This Row],[DCTY......]], ",",wiz_6[[#This Row],[DS]])</f>
        <v>DYERSBURG ,TN</v>
      </c>
      <c r="J1511" t="str">
        <f>TRIM(CONCATENATE(wiz_6[[#This Row],[SHIPPER..................]],wiz_6[[#This Row],[ZIP2..]],wiz_6[[#This Row],[ZIP3..]]))</f>
        <v>CAMPBELL SOUP COMPANY| 4583938024</v>
      </c>
      <c r="K1511">
        <v>1</v>
      </c>
      <c r="L1511">
        <v>1.35</v>
      </c>
      <c r="M1511">
        <v>0.28999999999999998</v>
      </c>
      <c r="N1511">
        <v>548</v>
      </c>
      <c r="O1511">
        <v>1.05</v>
      </c>
      <c r="P1511">
        <v>0</v>
      </c>
      <c r="Q1511">
        <v>0.25</v>
      </c>
      <c r="R1511">
        <v>-43</v>
      </c>
      <c r="S1511">
        <v>-120</v>
      </c>
      <c r="T1511">
        <v>-1</v>
      </c>
      <c r="U1511">
        <v>223</v>
      </c>
      <c r="V1511">
        <v>102</v>
      </c>
      <c r="W1511">
        <v>45839</v>
      </c>
      <c r="X1511">
        <v>45839</v>
      </c>
      <c r="Y1511">
        <v>38024</v>
      </c>
      <c r="Z1511">
        <v>1.42</v>
      </c>
      <c r="AA1511">
        <f t="shared" si="303"/>
        <v>10012</v>
      </c>
      <c r="AB1511">
        <f t="shared" si="304"/>
        <v>102</v>
      </c>
      <c r="AC1511">
        <f t="shared" si="305"/>
        <v>6159</v>
      </c>
      <c r="AD1511">
        <f t="shared" si="306"/>
        <v>0.6151618058330004</v>
      </c>
      <c r="AE1511">
        <f t="shared" si="307"/>
        <v>0</v>
      </c>
      <c r="AF1511" t="e">
        <f t="shared" ca="1" si="308"/>
        <v>#N/A</v>
      </c>
      <c r="AG1511" t="e">
        <f t="shared" ca="1" si="309"/>
        <v>#N/A</v>
      </c>
      <c r="AH1511" t="e">
        <f t="shared" ca="1" si="310"/>
        <v>#N/A</v>
      </c>
      <c r="AI1511" t="e">
        <f t="shared" ca="1" si="299"/>
        <v>#N/A</v>
      </c>
      <c r="AJ1511">
        <f t="shared" si="300"/>
        <v>9.988014382740711E-5</v>
      </c>
      <c r="AK1511">
        <f t="shared" si="301"/>
        <v>0</v>
      </c>
      <c r="AL1511" t="e">
        <f t="shared" ca="1" si="311"/>
        <v>#N/A</v>
      </c>
      <c r="AM1511" t="b">
        <f t="shared" si="302"/>
        <v>0</v>
      </c>
    </row>
    <row r="1512" spans="1:39" x14ac:dyDescent="0.3">
      <c r="A1512" t="s">
        <v>1493</v>
      </c>
      <c r="B1512" t="s">
        <v>1494</v>
      </c>
      <c r="C1512" t="s">
        <v>39</v>
      </c>
      <c r="D1512" t="s">
        <v>87</v>
      </c>
      <c r="E1512" t="s">
        <v>1495</v>
      </c>
      <c r="F1512" s="13" t="str">
        <f>_xlfn.CONCAT(wiz_6[[#This Row],[OCTY......]],",",wiz_6[[#This Row],[OS]])</f>
        <v>NORWALK   ,OH</v>
      </c>
      <c r="G1512" t="s">
        <v>70</v>
      </c>
      <c r="H1512" t="s">
        <v>197</v>
      </c>
      <c r="I1512" s="13" t="str">
        <f>_xlfn.CONCAT(wiz_6[[#This Row],[DCTY......]], ",",wiz_6[[#This Row],[DS]])</f>
        <v>MARTIN    ,TN</v>
      </c>
      <c r="J1512" t="str">
        <f>TRIM(CONCATENATE(wiz_6[[#This Row],[SHIPPER..................]],wiz_6[[#This Row],[ZIP2..]],wiz_6[[#This Row],[ZIP3..]]))</f>
        <v>CPS WOOD PRODUCTS | 4485738237</v>
      </c>
      <c r="K1512">
        <v>8</v>
      </c>
      <c r="L1512">
        <v>1.76</v>
      </c>
      <c r="M1512">
        <v>0.2</v>
      </c>
      <c r="N1512">
        <v>571</v>
      </c>
      <c r="O1512">
        <v>1.06</v>
      </c>
      <c r="P1512">
        <v>70</v>
      </c>
      <c r="Q1512">
        <v>0.28999999999999998</v>
      </c>
      <c r="R1512">
        <v>5</v>
      </c>
      <c r="S1512">
        <v>-77</v>
      </c>
      <c r="T1512">
        <v>10</v>
      </c>
      <c r="U1512">
        <v>416</v>
      </c>
      <c r="V1512">
        <v>349</v>
      </c>
      <c r="W1512">
        <v>43025</v>
      </c>
      <c r="X1512">
        <v>44857</v>
      </c>
      <c r="Y1512">
        <v>38237</v>
      </c>
      <c r="Z1512">
        <v>1.74</v>
      </c>
      <c r="AA1512">
        <f t="shared" si="303"/>
        <v>10012</v>
      </c>
      <c r="AB1512">
        <f t="shared" si="304"/>
        <v>2792</v>
      </c>
      <c r="AC1512">
        <f t="shared" si="305"/>
        <v>6159</v>
      </c>
      <c r="AD1512">
        <f t="shared" si="306"/>
        <v>0.6151618058330004</v>
      </c>
      <c r="AE1512">
        <f t="shared" si="307"/>
        <v>0</v>
      </c>
      <c r="AF1512" t="e">
        <f t="shared" ca="1" si="308"/>
        <v>#N/A</v>
      </c>
      <c r="AG1512" t="e">
        <f t="shared" ca="1" si="309"/>
        <v>#N/A</v>
      </c>
      <c r="AH1512" t="e">
        <f t="shared" ca="1" si="310"/>
        <v>#N/A</v>
      </c>
      <c r="AI1512" t="e">
        <f t="shared" ca="1" si="299"/>
        <v>#N/A</v>
      </c>
      <c r="AJ1512">
        <f t="shared" si="300"/>
        <v>7.9904115061925688E-4</v>
      </c>
      <c r="AK1512">
        <f t="shared" si="301"/>
        <v>0</v>
      </c>
      <c r="AL1512" t="e">
        <f t="shared" ca="1" si="311"/>
        <v>#N/A</v>
      </c>
      <c r="AM1512" t="b">
        <f t="shared" si="302"/>
        <v>0</v>
      </c>
    </row>
    <row r="1513" spans="1:39" x14ac:dyDescent="0.3">
      <c r="A1513" t="s">
        <v>72</v>
      </c>
      <c r="B1513" t="s">
        <v>73</v>
      </c>
      <c r="C1513" t="s">
        <v>39</v>
      </c>
      <c r="D1513" t="s">
        <v>87</v>
      </c>
      <c r="E1513" t="s">
        <v>1472</v>
      </c>
      <c r="F1513" s="13" t="str">
        <f>_xlfn.CONCAT(wiz_6[[#This Row],[OCTY......]],",",wiz_6[[#This Row],[OS]])</f>
        <v>WAPAKONETA,OH</v>
      </c>
      <c r="G1513" t="s">
        <v>70</v>
      </c>
      <c r="H1513" t="s">
        <v>553</v>
      </c>
      <c r="I1513" s="13" t="str">
        <f>_xlfn.CONCAT(wiz_6[[#This Row],[DCTY......]], ",",wiz_6[[#This Row],[DS]])</f>
        <v>HUMBOLDT  ,TN</v>
      </c>
      <c r="J1513" t="str">
        <f>TRIM(CONCATENATE(wiz_6[[#This Row],[SHIPPER..................]],wiz_6[[#This Row],[ZIP2..]],wiz_6[[#This Row],[ZIP3..]]))</f>
        <v>REDWOOD LOGISTICS STR| 4589538343</v>
      </c>
      <c r="K1513">
        <v>3</v>
      </c>
      <c r="L1513">
        <v>0.87</v>
      </c>
      <c r="M1513">
        <v>0.28000000000000003</v>
      </c>
      <c r="N1513">
        <v>521</v>
      </c>
      <c r="O1513">
        <v>0.93</v>
      </c>
      <c r="P1513">
        <v>96</v>
      </c>
      <c r="Q1513">
        <v>0.32</v>
      </c>
      <c r="R1513">
        <v>-38</v>
      </c>
      <c r="S1513">
        <v>-95</v>
      </c>
      <c r="T1513">
        <v>27</v>
      </c>
      <c r="U1513">
        <v>-42</v>
      </c>
      <c r="V1513">
        <v>-110</v>
      </c>
      <c r="W1513">
        <v>43162</v>
      </c>
      <c r="X1513">
        <v>45895</v>
      </c>
      <c r="Y1513">
        <v>38343</v>
      </c>
      <c r="Z1513">
        <v>0.93</v>
      </c>
      <c r="AA1513">
        <f t="shared" si="303"/>
        <v>10012</v>
      </c>
      <c r="AB1513">
        <f t="shared" si="304"/>
        <v>-330</v>
      </c>
      <c r="AC1513">
        <f t="shared" si="305"/>
        <v>6159</v>
      </c>
      <c r="AD1513">
        <f t="shared" si="306"/>
        <v>0.6151618058330004</v>
      </c>
      <c r="AE1513">
        <f t="shared" si="307"/>
        <v>0</v>
      </c>
      <c r="AF1513" t="e">
        <f t="shared" ca="1" si="308"/>
        <v>#N/A</v>
      </c>
      <c r="AG1513" t="e">
        <f t="shared" ca="1" si="309"/>
        <v>#N/A</v>
      </c>
      <c r="AH1513" t="e">
        <f t="shared" ca="1" si="310"/>
        <v>#N/A</v>
      </c>
      <c r="AI1513" t="e">
        <f t="shared" ca="1" si="299"/>
        <v>#N/A</v>
      </c>
      <c r="AJ1513">
        <f t="shared" si="300"/>
        <v>2.9964043148222132E-4</v>
      </c>
      <c r="AK1513">
        <f t="shared" si="301"/>
        <v>0</v>
      </c>
      <c r="AL1513" t="e">
        <f t="shared" ca="1" si="311"/>
        <v>#N/A</v>
      </c>
      <c r="AM1513" t="b">
        <f t="shared" si="302"/>
        <v>0</v>
      </c>
    </row>
    <row r="1514" spans="1:39" x14ac:dyDescent="0.3">
      <c r="A1514" t="s">
        <v>432</v>
      </c>
      <c r="B1514" t="s">
        <v>433</v>
      </c>
      <c r="C1514" t="s">
        <v>39</v>
      </c>
      <c r="D1514" t="s">
        <v>87</v>
      </c>
      <c r="E1514" t="s">
        <v>88</v>
      </c>
      <c r="F1514" s="13" t="str">
        <f>_xlfn.CONCAT(wiz_6[[#This Row],[OCTY......]],",",wiz_6[[#This Row],[OS]])</f>
        <v>FINDLAY   ,OH</v>
      </c>
      <c r="G1514" t="s">
        <v>70</v>
      </c>
      <c r="H1514" t="s">
        <v>887</v>
      </c>
      <c r="I1514" s="13" t="str">
        <f>_xlfn.CONCAT(wiz_6[[#This Row],[DCTY......]], ",",wiz_6[[#This Row],[DS]])</f>
        <v>KNOXVILLE ,TN</v>
      </c>
      <c r="J1514" t="str">
        <f>TRIM(CONCATENATE(wiz_6[[#This Row],[SHIPPER..................]],wiz_6[[#This Row],[ZIP2..]],wiz_6[[#This Row],[ZIP3..]]))</f>
        <v>b: UBER FREIGHT LLC | 4583937950</v>
      </c>
      <c r="K1514">
        <v>1</v>
      </c>
      <c r="L1514">
        <v>1.55</v>
      </c>
      <c r="M1514">
        <v>0.27</v>
      </c>
      <c r="N1514">
        <v>409</v>
      </c>
      <c r="O1514">
        <v>0.88</v>
      </c>
      <c r="P1514">
        <v>116</v>
      </c>
      <c r="Q1514">
        <v>0.35</v>
      </c>
      <c r="R1514">
        <v>-25</v>
      </c>
      <c r="S1514">
        <v>-23</v>
      </c>
      <c r="T1514">
        <v>1</v>
      </c>
      <c r="U1514">
        <v>-78</v>
      </c>
      <c r="V1514">
        <v>-100</v>
      </c>
      <c r="W1514">
        <v>48089</v>
      </c>
      <c r="X1514">
        <v>45839</v>
      </c>
      <c r="Y1514">
        <v>37950</v>
      </c>
      <c r="Z1514">
        <v>1.6</v>
      </c>
      <c r="AA1514">
        <f t="shared" si="303"/>
        <v>10012</v>
      </c>
      <c r="AB1514">
        <f t="shared" si="304"/>
        <v>-100</v>
      </c>
      <c r="AC1514">
        <f t="shared" si="305"/>
        <v>6159</v>
      </c>
      <c r="AD1514">
        <f t="shared" si="306"/>
        <v>0.6151618058330004</v>
      </c>
      <c r="AE1514">
        <f t="shared" si="307"/>
        <v>0</v>
      </c>
      <c r="AF1514" t="e">
        <f t="shared" ca="1" si="308"/>
        <v>#N/A</v>
      </c>
      <c r="AG1514" t="e">
        <f t="shared" ca="1" si="309"/>
        <v>#N/A</v>
      </c>
      <c r="AH1514" t="e">
        <f t="shared" ca="1" si="310"/>
        <v>#N/A</v>
      </c>
      <c r="AI1514" t="e">
        <f t="shared" ca="1" si="299"/>
        <v>#N/A</v>
      </c>
      <c r="AJ1514">
        <f t="shared" si="300"/>
        <v>9.988014382740711E-5</v>
      </c>
      <c r="AK1514">
        <f t="shared" si="301"/>
        <v>0</v>
      </c>
      <c r="AL1514" t="e">
        <f t="shared" ca="1" si="311"/>
        <v>#N/A</v>
      </c>
      <c r="AM1514" t="b">
        <f t="shared" si="302"/>
        <v>0</v>
      </c>
    </row>
    <row r="1515" spans="1:39" x14ac:dyDescent="0.3">
      <c r="A1515" t="s">
        <v>761</v>
      </c>
      <c r="B1515" t="s">
        <v>762</v>
      </c>
      <c r="C1515" t="s">
        <v>39</v>
      </c>
      <c r="D1515" t="s">
        <v>87</v>
      </c>
      <c r="E1515" t="s">
        <v>1496</v>
      </c>
      <c r="F1515" s="13" t="str">
        <f>_xlfn.CONCAT(wiz_6[[#This Row],[OCTY......]],",",wiz_6[[#This Row],[OS]])</f>
        <v>ARCHBOLD  ,OH</v>
      </c>
      <c r="G1515" t="s">
        <v>70</v>
      </c>
      <c r="H1515" t="s">
        <v>763</v>
      </c>
      <c r="I1515" s="13" t="str">
        <f>_xlfn.CONCAT(wiz_6[[#This Row],[DCTY......]], ",",wiz_6[[#This Row],[DS]])</f>
        <v>VONORE    ,TN</v>
      </c>
      <c r="J1515" t="str">
        <f>TRIM(CONCATENATE(wiz_6[[#This Row],[SHIPPER..................]],wiz_6[[#This Row],[ZIP2..]],wiz_6[[#This Row],[ZIP3..]]))</f>
        <v>CONAGRA FOODS INC | 4350237885</v>
      </c>
      <c r="K1515">
        <v>21</v>
      </c>
      <c r="L1515">
        <v>1.8</v>
      </c>
      <c r="M1515">
        <v>0.26</v>
      </c>
      <c r="N1515">
        <v>473</v>
      </c>
      <c r="O1515">
        <v>0.95</v>
      </c>
      <c r="P1515">
        <v>90</v>
      </c>
      <c r="Q1515">
        <v>0.32</v>
      </c>
      <c r="R1515">
        <v>-19</v>
      </c>
      <c r="S1515">
        <v>-69</v>
      </c>
      <c r="T1515">
        <v>4</v>
      </c>
      <c r="U1515">
        <v>61</v>
      </c>
      <c r="V1515">
        <v>-4</v>
      </c>
      <c r="W1515">
        <v>43449</v>
      </c>
      <c r="X1515">
        <v>43502</v>
      </c>
      <c r="Y1515">
        <v>37885</v>
      </c>
      <c r="Z1515">
        <v>1.84</v>
      </c>
      <c r="AA1515">
        <f t="shared" si="303"/>
        <v>10012</v>
      </c>
      <c r="AB1515">
        <f t="shared" si="304"/>
        <v>-84</v>
      </c>
      <c r="AC1515">
        <f t="shared" si="305"/>
        <v>6159</v>
      </c>
      <c r="AD1515">
        <f t="shared" si="306"/>
        <v>0.6151618058330004</v>
      </c>
      <c r="AE1515">
        <f t="shared" si="307"/>
        <v>0</v>
      </c>
      <c r="AF1515" t="e">
        <f t="shared" ca="1" si="308"/>
        <v>#N/A</v>
      </c>
      <c r="AG1515" t="e">
        <f t="shared" ca="1" si="309"/>
        <v>#N/A</v>
      </c>
      <c r="AH1515" t="e">
        <f t="shared" ca="1" si="310"/>
        <v>#N/A</v>
      </c>
      <c r="AI1515" t="e">
        <f t="shared" ca="1" si="299"/>
        <v>#N/A</v>
      </c>
      <c r="AJ1515">
        <f t="shared" si="300"/>
        <v>2.0974830203755492E-3</v>
      </c>
      <c r="AK1515">
        <f t="shared" si="301"/>
        <v>0</v>
      </c>
      <c r="AL1515" t="e">
        <f t="shared" ca="1" si="311"/>
        <v>#N/A</v>
      </c>
      <c r="AM1515" t="b">
        <f t="shared" si="302"/>
        <v>0</v>
      </c>
    </row>
    <row r="1516" spans="1:39" x14ac:dyDescent="0.3">
      <c r="A1516" t="s">
        <v>761</v>
      </c>
      <c r="B1516" t="s">
        <v>762</v>
      </c>
      <c r="C1516" t="s">
        <v>39</v>
      </c>
      <c r="D1516" t="s">
        <v>87</v>
      </c>
      <c r="E1516" t="s">
        <v>799</v>
      </c>
      <c r="F1516" s="13" t="str">
        <f>_xlfn.CONCAT(wiz_6[[#This Row],[OCTY......]],",",wiz_6[[#This Row],[OS]])</f>
        <v>ROCKFORD  ,OH</v>
      </c>
      <c r="G1516" t="s">
        <v>70</v>
      </c>
      <c r="H1516" t="s">
        <v>763</v>
      </c>
      <c r="I1516" s="13" t="str">
        <f>_xlfn.CONCAT(wiz_6[[#This Row],[DCTY......]], ",",wiz_6[[#This Row],[DS]])</f>
        <v>VONORE    ,TN</v>
      </c>
      <c r="J1516" t="str">
        <f>TRIM(CONCATENATE(wiz_6[[#This Row],[SHIPPER..................]],wiz_6[[#This Row],[ZIP2..]],wiz_6[[#This Row],[ZIP3..]]))</f>
        <v>CONAGRA FOODS INC | 4588237885</v>
      </c>
      <c r="K1516">
        <v>28</v>
      </c>
      <c r="L1516">
        <v>1.9</v>
      </c>
      <c r="M1516">
        <v>0.24</v>
      </c>
      <c r="N1516">
        <v>404</v>
      </c>
      <c r="O1516">
        <v>0.9</v>
      </c>
      <c r="P1516">
        <v>117</v>
      </c>
      <c r="Q1516">
        <v>0.35</v>
      </c>
      <c r="R1516">
        <v>-13</v>
      </c>
      <c r="S1516">
        <v>-147</v>
      </c>
      <c r="T1516">
        <v>-3</v>
      </c>
      <c r="U1516">
        <v>40</v>
      </c>
      <c r="V1516">
        <v>-110</v>
      </c>
      <c r="W1516">
        <v>43443</v>
      </c>
      <c r="X1516">
        <v>45882</v>
      </c>
      <c r="Y1516">
        <v>37885</v>
      </c>
      <c r="Z1516">
        <v>1.92</v>
      </c>
      <c r="AA1516">
        <f t="shared" si="303"/>
        <v>10012</v>
      </c>
      <c r="AB1516">
        <f t="shared" si="304"/>
        <v>-3080</v>
      </c>
      <c r="AC1516">
        <f t="shared" si="305"/>
        <v>6159</v>
      </c>
      <c r="AD1516">
        <f t="shared" si="306"/>
        <v>0.6151618058330004</v>
      </c>
      <c r="AE1516">
        <f t="shared" si="307"/>
        <v>0</v>
      </c>
      <c r="AF1516" t="e">
        <f t="shared" ca="1" si="308"/>
        <v>#N/A</v>
      </c>
      <c r="AG1516" t="e">
        <f t="shared" ca="1" si="309"/>
        <v>#N/A</v>
      </c>
      <c r="AH1516" t="e">
        <f t="shared" ca="1" si="310"/>
        <v>#N/A</v>
      </c>
      <c r="AI1516" t="e">
        <f t="shared" ca="1" si="299"/>
        <v>#N/A</v>
      </c>
      <c r="AJ1516">
        <f t="shared" si="300"/>
        <v>2.796644027167399E-3</v>
      </c>
      <c r="AK1516">
        <f t="shared" si="301"/>
        <v>0</v>
      </c>
      <c r="AL1516" t="e">
        <f t="shared" ca="1" si="311"/>
        <v>#N/A</v>
      </c>
      <c r="AM1516" t="b">
        <f t="shared" si="302"/>
        <v>0</v>
      </c>
    </row>
    <row r="1517" spans="1:39" x14ac:dyDescent="0.3">
      <c r="A1517" t="s">
        <v>1491</v>
      </c>
      <c r="B1517" t="s">
        <v>1492</v>
      </c>
      <c r="C1517" t="s">
        <v>39</v>
      </c>
      <c r="D1517" t="s">
        <v>87</v>
      </c>
      <c r="E1517" t="s">
        <v>1471</v>
      </c>
      <c r="F1517" s="13" t="str">
        <f>_xlfn.CONCAT(wiz_6[[#This Row],[OCTY......]],",",wiz_6[[#This Row],[OS]])</f>
        <v>SIDNEY    ,OH</v>
      </c>
      <c r="G1517" t="s">
        <v>70</v>
      </c>
      <c r="H1517" t="s">
        <v>75</v>
      </c>
      <c r="I1517" s="13" t="str">
        <f>_xlfn.CONCAT(wiz_6[[#This Row],[DCTY......]], ",",wiz_6[[#This Row],[DS]])</f>
        <v>MEMPHIS   ,TN</v>
      </c>
      <c r="J1517" t="str">
        <f>TRIM(CONCATENATE(wiz_6[[#This Row],[SHIPPER..................]],wiz_6[[#This Row],[ZIP2..]],wiz_6[[#This Row],[ZIP3..]]))</f>
        <v>EDGEWELL PERSONAL TRA| 4536538101</v>
      </c>
      <c r="K1517">
        <v>48</v>
      </c>
      <c r="L1517">
        <v>1.49</v>
      </c>
      <c r="M1517">
        <v>0.21</v>
      </c>
      <c r="N1517">
        <v>576</v>
      </c>
      <c r="O1517">
        <v>1.18</v>
      </c>
      <c r="P1517">
        <v>84</v>
      </c>
      <c r="Q1517">
        <v>0.31</v>
      </c>
      <c r="R1517">
        <v>-3</v>
      </c>
      <c r="S1517">
        <v>-107</v>
      </c>
      <c r="T1517">
        <v>-19</v>
      </c>
      <c r="U1517">
        <v>128</v>
      </c>
      <c r="V1517">
        <v>2</v>
      </c>
      <c r="W1517">
        <v>45822</v>
      </c>
      <c r="X1517">
        <v>45365</v>
      </c>
      <c r="Y1517">
        <v>38101</v>
      </c>
      <c r="Z1517">
        <v>1.48</v>
      </c>
      <c r="AA1517">
        <f t="shared" si="303"/>
        <v>10012</v>
      </c>
      <c r="AB1517">
        <f t="shared" si="304"/>
        <v>96</v>
      </c>
      <c r="AC1517">
        <f t="shared" si="305"/>
        <v>6159</v>
      </c>
      <c r="AD1517">
        <f t="shared" si="306"/>
        <v>0.6151618058330004</v>
      </c>
      <c r="AE1517">
        <f t="shared" si="307"/>
        <v>0</v>
      </c>
      <c r="AF1517" t="e">
        <f t="shared" ca="1" si="308"/>
        <v>#N/A</v>
      </c>
      <c r="AG1517" t="e">
        <f t="shared" ca="1" si="309"/>
        <v>#N/A</v>
      </c>
      <c r="AH1517" t="e">
        <f t="shared" ca="1" si="310"/>
        <v>#N/A</v>
      </c>
      <c r="AI1517" t="e">
        <f t="shared" ca="1" si="299"/>
        <v>#N/A</v>
      </c>
      <c r="AJ1517">
        <f t="shared" si="300"/>
        <v>4.794246903715541E-3</v>
      </c>
      <c r="AK1517">
        <f t="shared" si="301"/>
        <v>0</v>
      </c>
      <c r="AL1517" t="e">
        <f t="shared" ca="1" si="311"/>
        <v>#N/A</v>
      </c>
      <c r="AM1517" t="b">
        <f t="shared" si="302"/>
        <v>0</v>
      </c>
    </row>
    <row r="1518" spans="1:39" x14ac:dyDescent="0.3">
      <c r="A1518" t="s">
        <v>210</v>
      </c>
      <c r="B1518" t="s">
        <v>211</v>
      </c>
      <c r="C1518" t="s">
        <v>39</v>
      </c>
      <c r="D1518" t="s">
        <v>87</v>
      </c>
      <c r="E1518" t="s">
        <v>843</v>
      </c>
      <c r="F1518" s="13" t="str">
        <f>_xlfn.CONCAT(wiz_6[[#This Row],[OCTY......]],",",wiz_6[[#This Row],[OS]])</f>
        <v>FREMONT   ,OH</v>
      </c>
      <c r="G1518" t="s">
        <v>70</v>
      </c>
      <c r="H1518" t="s">
        <v>579</v>
      </c>
      <c r="I1518" s="13" t="str">
        <f>_xlfn.CONCAT(wiz_6[[#This Row],[DCTY......]], ",",wiz_6[[#This Row],[DS]])</f>
        <v>ANTIOCH   ,TN</v>
      </c>
      <c r="J1518" t="str">
        <f>TRIM(CONCATENATE(wiz_6[[#This Row],[SHIPPER..................]],wiz_6[[#This Row],[ZIP2..]],wiz_6[[#This Row],[ZIP3..]]))</f>
        <v>b: ECHO GLOBAL LOGIST| 4342037135</v>
      </c>
      <c r="K1518">
        <v>1</v>
      </c>
      <c r="L1518">
        <v>1.26</v>
      </c>
      <c r="M1518">
        <v>0.27</v>
      </c>
      <c r="N1518">
        <v>491</v>
      </c>
      <c r="O1518">
        <v>0.97</v>
      </c>
      <c r="P1518">
        <v>37</v>
      </c>
      <c r="Q1518">
        <v>0.25</v>
      </c>
      <c r="R1518">
        <v>-29</v>
      </c>
      <c r="S1518">
        <v>16</v>
      </c>
      <c r="T1518">
        <v>-1</v>
      </c>
      <c r="U1518">
        <v>-164</v>
      </c>
      <c r="V1518">
        <v>-149</v>
      </c>
      <c r="W1518">
        <v>45889</v>
      </c>
      <c r="X1518">
        <v>43420</v>
      </c>
      <c r="Y1518">
        <v>37135</v>
      </c>
      <c r="Z1518">
        <v>1.31</v>
      </c>
      <c r="AA1518">
        <f t="shared" si="303"/>
        <v>10012</v>
      </c>
      <c r="AB1518">
        <f t="shared" si="304"/>
        <v>-149</v>
      </c>
      <c r="AC1518">
        <f t="shared" si="305"/>
        <v>6159</v>
      </c>
      <c r="AD1518">
        <f t="shared" si="306"/>
        <v>0.6151618058330004</v>
      </c>
      <c r="AE1518">
        <f t="shared" si="307"/>
        <v>0</v>
      </c>
      <c r="AF1518" t="e">
        <f t="shared" ca="1" si="308"/>
        <v>#N/A</v>
      </c>
      <c r="AG1518" t="e">
        <f t="shared" ca="1" si="309"/>
        <v>#N/A</v>
      </c>
      <c r="AH1518" t="e">
        <f t="shared" ca="1" si="310"/>
        <v>#N/A</v>
      </c>
      <c r="AI1518" t="e">
        <f t="shared" ca="1" si="299"/>
        <v>#N/A</v>
      </c>
      <c r="AJ1518">
        <f t="shared" si="300"/>
        <v>9.988014382740711E-5</v>
      </c>
      <c r="AK1518">
        <f t="shared" si="301"/>
        <v>0</v>
      </c>
      <c r="AL1518" t="e">
        <f t="shared" ca="1" si="311"/>
        <v>#N/A</v>
      </c>
      <c r="AM1518" t="b">
        <f t="shared" si="302"/>
        <v>0</v>
      </c>
    </row>
    <row r="1519" spans="1:39" x14ac:dyDescent="0.3">
      <c r="A1519" t="s">
        <v>1497</v>
      </c>
      <c r="B1519" t="s">
        <v>1498</v>
      </c>
      <c r="C1519" t="s">
        <v>39</v>
      </c>
      <c r="D1519" t="s">
        <v>87</v>
      </c>
      <c r="E1519" t="s">
        <v>1499</v>
      </c>
      <c r="F1519" s="13" t="str">
        <f>_xlfn.CONCAT(wiz_6[[#This Row],[OCTY......]],",",wiz_6[[#This Row],[OS]])</f>
        <v>DESHLER   ,OH</v>
      </c>
      <c r="G1519" t="s">
        <v>70</v>
      </c>
      <c r="H1519" t="s">
        <v>684</v>
      </c>
      <c r="I1519" s="13" t="str">
        <f>_xlfn.CONCAT(wiz_6[[#This Row],[DCTY......]], ",",wiz_6[[#This Row],[DS]])</f>
        <v>PULASKI   ,TN</v>
      </c>
      <c r="J1519" t="str">
        <f>TRIM(CONCATENATE(wiz_6[[#This Row],[SHIPPER..................]],wiz_6[[#This Row],[ZIP2..]],wiz_6[[#This Row],[ZIP3..]]))</f>
        <v>b: SIAM LOGISTICS LLC| 4351638478</v>
      </c>
      <c r="K1519">
        <v>1</v>
      </c>
      <c r="L1519">
        <v>1.38</v>
      </c>
      <c r="M1519">
        <v>0.27</v>
      </c>
      <c r="N1519">
        <v>516</v>
      </c>
      <c r="O1519">
        <v>2.04</v>
      </c>
      <c r="P1519">
        <v>138</v>
      </c>
      <c r="Q1519">
        <v>0.35</v>
      </c>
      <c r="R1519">
        <v>-31</v>
      </c>
      <c r="S1519">
        <v>-296</v>
      </c>
      <c r="T1519">
        <v>-236</v>
      </c>
      <c r="U1519">
        <v>-192</v>
      </c>
      <c r="V1519">
        <v>-724</v>
      </c>
      <c r="W1519">
        <v>45050</v>
      </c>
      <c r="X1519">
        <v>43516</v>
      </c>
      <c r="Y1519">
        <v>38478</v>
      </c>
      <c r="Z1519">
        <v>1.43</v>
      </c>
      <c r="AA1519">
        <f t="shared" si="303"/>
        <v>10012</v>
      </c>
      <c r="AB1519">
        <f t="shared" si="304"/>
        <v>-724</v>
      </c>
      <c r="AC1519">
        <f t="shared" si="305"/>
        <v>6159</v>
      </c>
      <c r="AD1519">
        <f t="shared" si="306"/>
        <v>0.6151618058330004</v>
      </c>
      <c r="AE1519">
        <f t="shared" si="307"/>
        <v>0</v>
      </c>
      <c r="AF1519" t="e">
        <f t="shared" ca="1" si="308"/>
        <v>#N/A</v>
      </c>
      <c r="AG1519" t="e">
        <f t="shared" ca="1" si="309"/>
        <v>#N/A</v>
      </c>
      <c r="AH1519" t="e">
        <f t="shared" ca="1" si="310"/>
        <v>#N/A</v>
      </c>
      <c r="AI1519" t="e">
        <f t="shared" ca="1" si="299"/>
        <v>#N/A</v>
      </c>
      <c r="AJ1519">
        <f t="shared" si="300"/>
        <v>9.988014382740711E-5</v>
      </c>
      <c r="AK1519">
        <f t="shared" si="301"/>
        <v>0</v>
      </c>
      <c r="AL1519" t="e">
        <f t="shared" ca="1" si="311"/>
        <v>#N/A</v>
      </c>
      <c r="AM1519" t="b">
        <f t="shared" si="302"/>
        <v>0</v>
      </c>
    </row>
    <row r="1520" spans="1:39" x14ac:dyDescent="0.3">
      <c r="A1520" t="s">
        <v>1478</v>
      </c>
      <c r="B1520" t="s">
        <v>1479</v>
      </c>
      <c r="C1520" t="s">
        <v>39</v>
      </c>
      <c r="D1520" t="s">
        <v>87</v>
      </c>
      <c r="E1520" t="s">
        <v>88</v>
      </c>
      <c r="F1520" s="13" t="str">
        <f>_xlfn.CONCAT(wiz_6[[#This Row],[OCTY......]],",",wiz_6[[#This Row],[OS]])</f>
        <v>FINDLAY   ,OH</v>
      </c>
      <c r="G1520" t="s">
        <v>70</v>
      </c>
      <c r="H1520" t="s">
        <v>579</v>
      </c>
      <c r="I1520" s="13" t="str">
        <f>_xlfn.CONCAT(wiz_6[[#This Row],[DCTY......]], ",",wiz_6[[#This Row],[DS]])</f>
        <v>ANTIOCH   ,TN</v>
      </c>
      <c r="J1520" t="str">
        <f>TRIM(CONCATENATE(wiz_6[[#This Row],[SHIPPER..................]],wiz_6[[#This Row],[ZIP2..]],wiz_6[[#This Row],[ZIP3..]]))</f>
        <v>CAMPBELL SOUP COMPANY| 4583937135</v>
      </c>
      <c r="K1520">
        <v>1</v>
      </c>
      <c r="L1520">
        <v>1.85</v>
      </c>
      <c r="M1520">
        <v>0.28999999999999998</v>
      </c>
      <c r="N1520">
        <v>435</v>
      </c>
      <c r="O1520">
        <v>0.96</v>
      </c>
      <c r="P1520">
        <v>132</v>
      </c>
      <c r="Q1520">
        <v>0.35</v>
      </c>
      <c r="R1520">
        <v>-33</v>
      </c>
      <c r="S1520">
        <v>-120</v>
      </c>
      <c r="T1520">
        <v>-18</v>
      </c>
      <c r="U1520">
        <v>87</v>
      </c>
      <c r="V1520">
        <v>-51</v>
      </c>
      <c r="W1520">
        <v>45050</v>
      </c>
      <c r="X1520">
        <v>45839</v>
      </c>
      <c r="Y1520">
        <v>37135</v>
      </c>
      <c r="Z1520">
        <v>1.92</v>
      </c>
      <c r="AA1520">
        <f t="shared" si="303"/>
        <v>10012</v>
      </c>
      <c r="AB1520">
        <f t="shared" si="304"/>
        <v>-51</v>
      </c>
      <c r="AC1520">
        <f t="shared" si="305"/>
        <v>6159</v>
      </c>
      <c r="AD1520">
        <f t="shared" si="306"/>
        <v>0.6151618058330004</v>
      </c>
      <c r="AE1520">
        <f t="shared" si="307"/>
        <v>0</v>
      </c>
      <c r="AF1520" t="e">
        <f t="shared" ca="1" si="308"/>
        <v>#N/A</v>
      </c>
      <c r="AG1520" t="e">
        <f t="shared" ca="1" si="309"/>
        <v>#N/A</v>
      </c>
      <c r="AH1520" t="e">
        <f t="shared" ca="1" si="310"/>
        <v>#N/A</v>
      </c>
      <c r="AI1520" t="e">
        <f t="shared" ca="1" si="299"/>
        <v>#N/A</v>
      </c>
      <c r="AJ1520">
        <f t="shared" si="300"/>
        <v>9.988014382740711E-5</v>
      </c>
      <c r="AK1520">
        <f t="shared" si="301"/>
        <v>0</v>
      </c>
      <c r="AL1520" t="e">
        <f t="shared" ca="1" si="311"/>
        <v>#N/A</v>
      </c>
      <c r="AM1520" t="b">
        <f t="shared" si="302"/>
        <v>0</v>
      </c>
    </row>
    <row r="1521" spans="1:39" x14ac:dyDescent="0.3">
      <c r="A1521" t="s">
        <v>1478</v>
      </c>
      <c r="B1521" t="s">
        <v>1479</v>
      </c>
      <c r="C1521" t="s">
        <v>39</v>
      </c>
      <c r="D1521" t="s">
        <v>87</v>
      </c>
      <c r="E1521" t="s">
        <v>88</v>
      </c>
      <c r="F1521" s="13" t="str">
        <f>_xlfn.CONCAT(wiz_6[[#This Row],[OCTY......]],",",wiz_6[[#This Row],[OS]])</f>
        <v>FINDLAY   ,OH</v>
      </c>
      <c r="G1521" t="s">
        <v>70</v>
      </c>
      <c r="H1521" t="s">
        <v>578</v>
      </c>
      <c r="I1521" s="13" t="str">
        <f>_xlfn.CONCAT(wiz_6[[#This Row],[DCTY......]], ",",wiz_6[[#This Row],[DS]])</f>
        <v>MOUNT JULI,TN</v>
      </c>
      <c r="J1521" t="str">
        <f>TRIM(CONCATENATE(wiz_6[[#This Row],[SHIPPER..................]],wiz_6[[#This Row],[ZIP2..]],wiz_6[[#This Row],[ZIP3..]]))</f>
        <v>CAMPBELL SOUP COMPANY| 4583937121</v>
      </c>
      <c r="K1521">
        <v>1</v>
      </c>
      <c r="L1521">
        <v>1.85</v>
      </c>
      <c r="M1521">
        <v>0.35</v>
      </c>
      <c r="N1521">
        <v>422</v>
      </c>
      <c r="O1521">
        <v>1.46</v>
      </c>
      <c r="P1521">
        <v>260</v>
      </c>
      <c r="Q1521">
        <v>0.5</v>
      </c>
      <c r="R1521">
        <v>-59</v>
      </c>
      <c r="S1521">
        <v>-120</v>
      </c>
      <c r="T1521">
        <v>-136</v>
      </c>
      <c r="U1521">
        <v>102</v>
      </c>
      <c r="V1521">
        <v>-154</v>
      </c>
      <c r="W1521">
        <v>60447</v>
      </c>
      <c r="X1521">
        <v>45839</v>
      </c>
      <c r="Y1521">
        <v>37121</v>
      </c>
      <c r="Z1521">
        <v>1.98</v>
      </c>
      <c r="AA1521">
        <f t="shared" si="303"/>
        <v>10012</v>
      </c>
      <c r="AB1521">
        <f t="shared" si="304"/>
        <v>-154</v>
      </c>
      <c r="AC1521">
        <f t="shared" si="305"/>
        <v>6159</v>
      </c>
      <c r="AD1521">
        <f t="shared" si="306"/>
        <v>0.6151618058330004</v>
      </c>
      <c r="AE1521">
        <f t="shared" si="307"/>
        <v>0</v>
      </c>
      <c r="AF1521" t="e">
        <f t="shared" ca="1" si="308"/>
        <v>#N/A</v>
      </c>
      <c r="AG1521" t="e">
        <f t="shared" ca="1" si="309"/>
        <v>#N/A</v>
      </c>
      <c r="AH1521" t="e">
        <f t="shared" ca="1" si="310"/>
        <v>#N/A</v>
      </c>
      <c r="AI1521" t="e">
        <f t="shared" ca="1" si="299"/>
        <v>#N/A</v>
      </c>
      <c r="AJ1521">
        <f t="shared" si="300"/>
        <v>9.988014382740711E-5</v>
      </c>
      <c r="AK1521">
        <f t="shared" si="301"/>
        <v>0</v>
      </c>
      <c r="AL1521" t="e">
        <f t="shared" ca="1" si="311"/>
        <v>#N/A</v>
      </c>
      <c r="AM1521" t="b">
        <f t="shared" si="302"/>
        <v>0</v>
      </c>
    </row>
    <row r="1522" spans="1:39" x14ac:dyDescent="0.3">
      <c r="A1522" t="s">
        <v>1478</v>
      </c>
      <c r="B1522" t="s">
        <v>1479</v>
      </c>
      <c r="C1522" t="s">
        <v>39</v>
      </c>
      <c r="D1522" t="s">
        <v>87</v>
      </c>
      <c r="E1522" t="s">
        <v>1480</v>
      </c>
      <c r="F1522" s="13" t="str">
        <f>_xlfn.CONCAT(wiz_6[[#This Row],[OCTY......]],",",wiz_6[[#This Row],[OS]])</f>
        <v>NAPOLEON  ,OH</v>
      </c>
      <c r="G1522" t="s">
        <v>70</v>
      </c>
      <c r="H1522" t="s">
        <v>579</v>
      </c>
      <c r="I1522" s="13" t="str">
        <f>_xlfn.CONCAT(wiz_6[[#This Row],[DCTY......]], ",",wiz_6[[#This Row],[DS]])</f>
        <v>ANTIOCH   ,TN</v>
      </c>
      <c r="J1522" t="str">
        <f>TRIM(CONCATENATE(wiz_6[[#This Row],[SHIPPER..................]],wiz_6[[#This Row],[ZIP2..]],wiz_6[[#This Row],[ZIP3..]]))</f>
        <v>CAMPBELL SOUP COMPANY| 4354537135</v>
      </c>
      <c r="K1522">
        <v>1</v>
      </c>
      <c r="L1522">
        <v>1.85</v>
      </c>
      <c r="M1522">
        <v>0.28999999999999998</v>
      </c>
      <c r="N1522">
        <v>452</v>
      </c>
      <c r="O1522">
        <v>0.79</v>
      </c>
      <c r="P1522">
        <v>49</v>
      </c>
      <c r="Q1522">
        <v>0.25</v>
      </c>
      <c r="R1522">
        <v>-25</v>
      </c>
      <c r="S1522">
        <v>10</v>
      </c>
      <c r="T1522">
        <v>42</v>
      </c>
      <c r="U1522">
        <v>92</v>
      </c>
      <c r="V1522">
        <v>144</v>
      </c>
      <c r="W1522">
        <v>45801</v>
      </c>
      <c r="X1522">
        <v>43545</v>
      </c>
      <c r="Y1522">
        <v>37135</v>
      </c>
      <c r="Z1522">
        <v>1.92</v>
      </c>
      <c r="AA1522">
        <f t="shared" si="303"/>
        <v>10012</v>
      </c>
      <c r="AB1522">
        <f t="shared" si="304"/>
        <v>144</v>
      </c>
      <c r="AC1522">
        <f t="shared" si="305"/>
        <v>6159</v>
      </c>
      <c r="AD1522">
        <f t="shared" si="306"/>
        <v>0.6151618058330004</v>
      </c>
      <c r="AE1522">
        <f t="shared" si="307"/>
        <v>0</v>
      </c>
      <c r="AF1522" t="e">
        <f t="shared" ca="1" si="308"/>
        <v>#N/A</v>
      </c>
      <c r="AG1522" t="e">
        <f t="shared" ca="1" si="309"/>
        <v>#N/A</v>
      </c>
      <c r="AH1522" t="e">
        <f t="shared" ca="1" si="310"/>
        <v>#N/A</v>
      </c>
      <c r="AI1522" t="e">
        <f t="shared" ca="1" si="299"/>
        <v>#N/A</v>
      </c>
      <c r="AJ1522">
        <f t="shared" si="300"/>
        <v>9.988014382740711E-5</v>
      </c>
      <c r="AK1522">
        <f t="shared" si="301"/>
        <v>0</v>
      </c>
      <c r="AL1522" t="e">
        <f t="shared" ca="1" si="311"/>
        <v>#N/A</v>
      </c>
      <c r="AM1522" t="b">
        <f t="shared" si="302"/>
        <v>0</v>
      </c>
    </row>
    <row r="1523" spans="1:39" x14ac:dyDescent="0.3">
      <c r="A1523" t="s">
        <v>765</v>
      </c>
      <c r="B1523" t="s">
        <v>766</v>
      </c>
      <c r="C1523" t="s">
        <v>39</v>
      </c>
      <c r="D1523" t="s">
        <v>87</v>
      </c>
      <c r="E1523" t="s">
        <v>1500</v>
      </c>
      <c r="F1523" s="13" t="str">
        <f>_xlfn.CONCAT(wiz_6[[#This Row],[OCTY......]],",",wiz_6[[#This Row],[OS]])</f>
        <v>SANDUSKY  ,OH</v>
      </c>
      <c r="G1523" t="s">
        <v>70</v>
      </c>
      <c r="H1523" t="s">
        <v>578</v>
      </c>
      <c r="I1523" s="13" t="str">
        <f>_xlfn.CONCAT(wiz_6[[#This Row],[DCTY......]], ",",wiz_6[[#This Row],[DS]])</f>
        <v>MOUNT JULI,TN</v>
      </c>
      <c r="J1523" t="str">
        <f>TRIM(CONCATENATE(wiz_6[[#This Row],[SHIPPER..................]],wiz_6[[#This Row],[ZIP2..]],wiz_6[[#This Row],[ZIP3..]]))</f>
        <v>NISSAN NORTH AMERICA | 4487037121</v>
      </c>
      <c r="K1523">
        <v>1</v>
      </c>
      <c r="L1523">
        <v>1.73</v>
      </c>
      <c r="M1523">
        <v>0.15</v>
      </c>
      <c r="N1523">
        <v>503</v>
      </c>
      <c r="O1523">
        <v>0.4</v>
      </c>
      <c r="P1523">
        <v>105</v>
      </c>
      <c r="Q1523">
        <v>0.35</v>
      </c>
      <c r="R1523">
        <v>28</v>
      </c>
      <c r="S1523">
        <v>-169</v>
      </c>
      <c r="T1523">
        <v>153</v>
      </c>
      <c r="U1523">
        <v>19</v>
      </c>
      <c r="V1523">
        <v>3</v>
      </c>
      <c r="W1523">
        <v>43055</v>
      </c>
      <c r="X1523">
        <v>44870</v>
      </c>
      <c r="Y1523">
        <v>37121</v>
      </c>
      <c r="Z1523">
        <v>1.66</v>
      </c>
      <c r="AA1523">
        <f t="shared" si="303"/>
        <v>10012</v>
      </c>
      <c r="AB1523">
        <f t="shared" si="304"/>
        <v>3</v>
      </c>
      <c r="AC1523">
        <f t="shared" si="305"/>
        <v>6159</v>
      </c>
      <c r="AD1523">
        <f t="shared" si="306"/>
        <v>0.6151618058330004</v>
      </c>
      <c r="AE1523">
        <f t="shared" si="307"/>
        <v>0</v>
      </c>
      <c r="AF1523" t="e">
        <f t="shared" ca="1" si="308"/>
        <v>#N/A</v>
      </c>
      <c r="AG1523" t="e">
        <f t="shared" ca="1" si="309"/>
        <v>#N/A</v>
      </c>
      <c r="AH1523" t="e">
        <f t="shared" ca="1" si="310"/>
        <v>#N/A</v>
      </c>
      <c r="AI1523" t="e">
        <f t="shared" ca="1" si="299"/>
        <v>#N/A</v>
      </c>
      <c r="AJ1523">
        <f t="shared" si="300"/>
        <v>9.988014382740711E-5</v>
      </c>
      <c r="AK1523">
        <f t="shared" si="301"/>
        <v>0</v>
      </c>
      <c r="AL1523" t="e">
        <f t="shared" ca="1" si="311"/>
        <v>#N/A</v>
      </c>
      <c r="AM1523" t="b">
        <f t="shared" si="302"/>
        <v>0</v>
      </c>
    </row>
    <row r="1524" spans="1:39" x14ac:dyDescent="0.3">
      <c r="A1524" t="s">
        <v>400</v>
      </c>
      <c r="B1524" t="s">
        <v>401</v>
      </c>
      <c r="C1524" t="s">
        <v>39</v>
      </c>
      <c r="D1524" t="s">
        <v>87</v>
      </c>
      <c r="E1524" t="s">
        <v>1501</v>
      </c>
      <c r="F1524" s="13" t="str">
        <f>_xlfn.CONCAT(wiz_6[[#This Row],[OCTY......]],",",wiz_6[[#This Row],[OS]])</f>
        <v>MC COMB   ,OH</v>
      </c>
      <c r="G1524" t="s">
        <v>76</v>
      </c>
      <c r="H1524" t="s">
        <v>583</v>
      </c>
      <c r="I1524" s="13" t="str">
        <f>_xlfn.CONCAT(wiz_6[[#This Row],[DCTY......]], ",",wiz_6[[#This Row],[DS]])</f>
        <v>LEWISVILLE,TX</v>
      </c>
      <c r="J1524" t="str">
        <f>TRIM(CONCATENATE(wiz_6[[#This Row],[SHIPPER..................]],wiz_6[[#This Row],[ZIP2..]],wiz_6[[#This Row],[ZIP3..]]))</f>
        <v>KELLOGG COMPANY MLXP| 4585875029</v>
      </c>
      <c r="K1524">
        <v>1</v>
      </c>
      <c r="L1524">
        <v>1.79</v>
      </c>
      <c r="M1524">
        <v>0.22</v>
      </c>
      <c r="N1524">
        <v>1050</v>
      </c>
      <c r="O1524">
        <v>1.95</v>
      </c>
      <c r="P1524">
        <v>8</v>
      </c>
      <c r="Q1524">
        <v>0.25</v>
      </c>
      <c r="R1524">
        <v>21</v>
      </c>
      <c r="S1524">
        <v>52</v>
      </c>
      <c r="T1524">
        <v>3</v>
      </c>
      <c r="U1524">
        <v>-34</v>
      </c>
      <c r="V1524">
        <v>21</v>
      </c>
      <c r="W1524">
        <v>45889</v>
      </c>
      <c r="X1524">
        <v>45858</v>
      </c>
      <c r="Y1524">
        <v>75029</v>
      </c>
      <c r="Z1524">
        <v>1.79</v>
      </c>
      <c r="AA1524">
        <f t="shared" si="303"/>
        <v>10012</v>
      </c>
      <c r="AB1524">
        <f t="shared" si="304"/>
        <v>21</v>
      </c>
      <c r="AC1524">
        <f t="shared" si="305"/>
        <v>6159</v>
      </c>
      <c r="AD1524">
        <f t="shared" si="306"/>
        <v>0.6151618058330004</v>
      </c>
      <c r="AE1524">
        <f t="shared" si="307"/>
        <v>0</v>
      </c>
      <c r="AF1524" t="e">
        <f t="shared" ca="1" si="308"/>
        <v>#N/A</v>
      </c>
      <c r="AG1524" t="e">
        <f t="shared" ca="1" si="309"/>
        <v>#N/A</v>
      </c>
      <c r="AH1524" t="e">
        <f t="shared" ca="1" si="310"/>
        <v>#N/A</v>
      </c>
      <c r="AI1524" t="e">
        <f t="shared" ca="1" si="299"/>
        <v>#N/A</v>
      </c>
      <c r="AJ1524">
        <f t="shared" si="300"/>
        <v>9.988014382740711E-5</v>
      </c>
      <c r="AK1524">
        <f t="shared" si="301"/>
        <v>0</v>
      </c>
      <c r="AL1524" t="e">
        <f t="shared" ca="1" si="311"/>
        <v>#N/A</v>
      </c>
      <c r="AM1524" t="b">
        <f t="shared" si="302"/>
        <v>0</v>
      </c>
    </row>
    <row r="1525" spans="1:39" x14ac:dyDescent="0.3">
      <c r="A1525" t="s">
        <v>37</v>
      </c>
      <c r="B1525" t="s">
        <v>38</v>
      </c>
      <c r="C1525" t="s">
        <v>39</v>
      </c>
      <c r="D1525" t="s">
        <v>87</v>
      </c>
      <c r="E1525" t="s">
        <v>1322</v>
      </c>
      <c r="F1525" s="13" t="str">
        <f>_xlfn.CONCAT(wiz_6[[#This Row],[OCTY......]],",",wiz_6[[#This Row],[OS]])</f>
        <v>TOLEDO    ,OH</v>
      </c>
      <c r="G1525" t="s">
        <v>396</v>
      </c>
      <c r="H1525" t="s">
        <v>640</v>
      </c>
      <c r="I1525" s="13" t="str">
        <f>_xlfn.CONCAT(wiz_6[[#This Row],[DCTY......]], ",",wiz_6[[#This Row],[DS]])</f>
        <v>GORDONSVIL,VA</v>
      </c>
      <c r="J1525" t="str">
        <f>TRIM(CONCATENATE(wiz_6[[#This Row],[SHIPPER..................]],wiz_6[[#This Row],[ZIP2..]],wiz_6[[#This Row],[ZIP3..]]))</f>
        <v>b: C H ROBINSON | 4360122942</v>
      </c>
      <c r="K1525">
        <v>1</v>
      </c>
      <c r="L1525">
        <v>1.61</v>
      </c>
      <c r="M1525">
        <v>0.27</v>
      </c>
      <c r="N1525">
        <v>505</v>
      </c>
      <c r="O1525">
        <v>1.21</v>
      </c>
      <c r="P1525">
        <v>131</v>
      </c>
      <c r="Q1525">
        <v>0.35</v>
      </c>
      <c r="R1525">
        <v>151</v>
      </c>
      <c r="S1525">
        <v>-65</v>
      </c>
      <c r="T1525">
        <v>-39</v>
      </c>
      <c r="U1525">
        <v>-384</v>
      </c>
      <c r="V1525">
        <v>-488</v>
      </c>
      <c r="W1525">
        <v>43162</v>
      </c>
      <c r="X1525">
        <v>43601</v>
      </c>
      <c r="Y1525">
        <v>22942</v>
      </c>
      <c r="Z1525">
        <v>1.66</v>
      </c>
      <c r="AA1525">
        <f t="shared" si="303"/>
        <v>10012</v>
      </c>
      <c r="AB1525">
        <f t="shared" si="304"/>
        <v>-488</v>
      </c>
      <c r="AC1525">
        <f t="shared" si="305"/>
        <v>6159</v>
      </c>
      <c r="AD1525">
        <f t="shared" si="306"/>
        <v>0.6151618058330004</v>
      </c>
      <c r="AE1525">
        <f t="shared" si="307"/>
        <v>0</v>
      </c>
      <c r="AF1525" t="e">
        <f t="shared" ca="1" si="308"/>
        <v>#N/A</v>
      </c>
      <c r="AG1525" t="e">
        <f t="shared" ca="1" si="309"/>
        <v>#N/A</v>
      </c>
      <c r="AH1525" t="e">
        <f t="shared" ca="1" si="310"/>
        <v>#N/A</v>
      </c>
      <c r="AI1525" t="e">
        <f t="shared" ca="1" si="299"/>
        <v>#N/A</v>
      </c>
      <c r="AJ1525">
        <f t="shared" si="300"/>
        <v>9.988014382740711E-5</v>
      </c>
      <c r="AK1525">
        <f t="shared" si="301"/>
        <v>0</v>
      </c>
      <c r="AL1525" t="e">
        <f t="shared" ca="1" si="311"/>
        <v>#N/A</v>
      </c>
      <c r="AM1525" t="b">
        <f t="shared" si="302"/>
        <v>0</v>
      </c>
    </row>
    <row r="1526" spans="1:39" x14ac:dyDescent="0.3">
      <c r="A1526" t="s">
        <v>1502</v>
      </c>
      <c r="B1526" t="s">
        <v>1503</v>
      </c>
      <c r="C1526" t="s">
        <v>39</v>
      </c>
      <c r="D1526" t="s">
        <v>87</v>
      </c>
      <c r="E1526" t="s">
        <v>1504</v>
      </c>
      <c r="F1526" s="13" t="str">
        <f>_xlfn.CONCAT(wiz_6[[#This Row],[OCTY......]],",",wiz_6[[#This Row],[OS]])</f>
        <v>CASTALIA  ,OH</v>
      </c>
      <c r="G1526" t="s">
        <v>396</v>
      </c>
      <c r="H1526" t="s">
        <v>1505</v>
      </c>
      <c r="I1526" s="13" t="str">
        <f>_xlfn.CONCAT(wiz_6[[#This Row],[DCTY......]], ",",wiz_6[[#This Row],[DS]])</f>
        <v>RAPIDAN   ,VA</v>
      </c>
      <c r="J1526" t="str">
        <f>TRIM(CONCATENATE(wiz_6[[#This Row],[SHIPPER..................]],wiz_6[[#This Row],[ZIP2..]],wiz_6[[#This Row],[ZIP3..]]))</f>
        <v>TRUCKING FROM MARS | 4482422733</v>
      </c>
      <c r="K1526">
        <v>1</v>
      </c>
      <c r="L1526">
        <v>1.38</v>
      </c>
      <c r="M1526">
        <v>0.28000000000000003</v>
      </c>
      <c r="N1526">
        <v>452</v>
      </c>
      <c r="O1526">
        <v>1.83</v>
      </c>
      <c r="P1526">
        <v>63</v>
      </c>
      <c r="Q1526">
        <v>0.3</v>
      </c>
      <c r="R1526">
        <v>155</v>
      </c>
      <c r="S1526">
        <v>-124</v>
      </c>
      <c r="T1526">
        <v>-205</v>
      </c>
      <c r="U1526">
        <v>-622</v>
      </c>
      <c r="V1526">
        <v>-951</v>
      </c>
      <c r="W1526">
        <v>44101</v>
      </c>
      <c r="X1526">
        <v>44824</v>
      </c>
      <c r="Y1526">
        <v>22733</v>
      </c>
      <c r="Z1526">
        <v>1.44</v>
      </c>
      <c r="AA1526">
        <f t="shared" si="303"/>
        <v>10012</v>
      </c>
      <c r="AB1526">
        <f t="shared" si="304"/>
        <v>-951</v>
      </c>
      <c r="AC1526">
        <f t="shared" si="305"/>
        <v>6159</v>
      </c>
      <c r="AD1526">
        <f t="shared" si="306"/>
        <v>0.6151618058330004</v>
      </c>
      <c r="AE1526">
        <f t="shared" si="307"/>
        <v>0</v>
      </c>
      <c r="AF1526" t="e">
        <f t="shared" ca="1" si="308"/>
        <v>#N/A</v>
      </c>
      <c r="AG1526" t="e">
        <f t="shared" ca="1" si="309"/>
        <v>#N/A</v>
      </c>
      <c r="AH1526" t="e">
        <f t="shared" ca="1" si="310"/>
        <v>#N/A</v>
      </c>
      <c r="AI1526" t="e">
        <f t="shared" ca="1" si="299"/>
        <v>#N/A</v>
      </c>
      <c r="AJ1526">
        <f t="shared" si="300"/>
        <v>9.988014382740711E-5</v>
      </c>
      <c r="AK1526">
        <f t="shared" si="301"/>
        <v>0</v>
      </c>
      <c r="AL1526" t="e">
        <f t="shared" ca="1" si="311"/>
        <v>#N/A</v>
      </c>
      <c r="AM1526" t="b">
        <f t="shared" si="302"/>
        <v>0</v>
      </c>
    </row>
    <row r="1527" spans="1:39" x14ac:dyDescent="0.3">
      <c r="A1527" t="s">
        <v>1387</v>
      </c>
      <c r="B1527" t="s">
        <v>1388</v>
      </c>
      <c r="C1527" t="s">
        <v>39</v>
      </c>
      <c r="D1527" t="s">
        <v>87</v>
      </c>
      <c r="E1527" t="s">
        <v>1506</v>
      </c>
      <c r="F1527" s="13" t="str">
        <f>_xlfn.CONCAT(wiz_6[[#This Row],[OCTY......]],",",wiz_6[[#This Row],[OS]])</f>
        <v>NEW CONCOR,OH</v>
      </c>
      <c r="G1527" t="s">
        <v>40</v>
      </c>
      <c r="H1527" t="s">
        <v>320</v>
      </c>
      <c r="I1527" s="13" t="str">
        <f>_xlfn.CONCAT(wiz_6[[#This Row],[DCTY......]], ",",wiz_6[[#This Row],[DS]])</f>
        <v>MC CALLA  ,AL</v>
      </c>
      <c r="J1527" t="str">
        <f>TRIM(CONCATENATE(wiz_6[[#This Row],[SHIPPER..................]],wiz_6[[#This Row],[ZIP2..]],wiz_6[[#This Row],[ZIP3..]]))</f>
        <v>COLGATE | 4376235111</v>
      </c>
      <c r="K1527">
        <v>1</v>
      </c>
      <c r="L1527">
        <v>1.74</v>
      </c>
      <c r="M1527">
        <v>0.28999999999999998</v>
      </c>
      <c r="N1527">
        <v>648</v>
      </c>
      <c r="O1527">
        <v>1.08</v>
      </c>
      <c r="P1527">
        <v>41</v>
      </c>
      <c r="Q1527">
        <v>0.25</v>
      </c>
      <c r="R1527">
        <v>-50</v>
      </c>
      <c r="S1527">
        <v>198</v>
      </c>
      <c r="T1527">
        <v>31</v>
      </c>
      <c r="U1527">
        <v>-252</v>
      </c>
      <c r="V1527">
        <v>-23</v>
      </c>
      <c r="W1527">
        <v>43025</v>
      </c>
      <c r="X1527">
        <v>43762</v>
      </c>
      <c r="Y1527">
        <v>35111</v>
      </c>
      <c r="Z1527">
        <v>1.81</v>
      </c>
      <c r="AA1527">
        <f t="shared" si="303"/>
        <v>10012</v>
      </c>
      <c r="AB1527">
        <f t="shared" si="304"/>
        <v>-23</v>
      </c>
      <c r="AC1527">
        <f t="shared" si="305"/>
        <v>6159</v>
      </c>
      <c r="AD1527">
        <f t="shared" si="306"/>
        <v>0.6151618058330004</v>
      </c>
      <c r="AE1527">
        <f t="shared" si="307"/>
        <v>0</v>
      </c>
      <c r="AF1527" t="e">
        <f t="shared" ca="1" si="308"/>
        <v>#N/A</v>
      </c>
      <c r="AG1527" t="e">
        <f t="shared" ca="1" si="309"/>
        <v>#N/A</v>
      </c>
      <c r="AH1527" t="e">
        <f t="shared" ca="1" si="310"/>
        <v>#N/A</v>
      </c>
      <c r="AI1527" t="e">
        <f t="shared" ca="1" si="299"/>
        <v>#N/A</v>
      </c>
      <c r="AJ1527">
        <f t="shared" si="300"/>
        <v>9.988014382740711E-5</v>
      </c>
      <c r="AK1527">
        <f t="shared" si="301"/>
        <v>0</v>
      </c>
      <c r="AL1527" t="e">
        <f t="shared" ca="1" si="311"/>
        <v>#N/A</v>
      </c>
      <c r="AM1527" t="b">
        <f t="shared" si="302"/>
        <v>0</v>
      </c>
    </row>
    <row r="1528" spans="1:39" x14ac:dyDescent="0.3">
      <c r="A1528" t="s">
        <v>78</v>
      </c>
      <c r="B1528" t="s">
        <v>79</v>
      </c>
      <c r="C1528" t="s">
        <v>39</v>
      </c>
      <c r="D1528" t="s">
        <v>87</v>
      </c>
      <c r="E1528" t="s">
        <v>1507</v>
      </c>
      <c r="F1528" s="13" t="str">
        <f>_xlfn.CONCAT(wiz_6[[#This Row],[OCTY......]],",",wiz_6[[#This Row],[OS]])</f>
        <v>LOGAN     ,OH</v>
      </c>
      <c r="G1528" t="s">
        <v>44</v>
      </c>
      <c r="H1528" t="s">
        <v>464</v>
      </c>
      <c r="I1528" s="13" t="str">
        <f>_xlfn.CONCAT(wiz_6[[#This Row],[DCTY......]], ",",wiz_6[[#This Row],[DS]])</f>
        <v>FRANKLIN  ,KY</v>
      </c>
      <c r="J1528" t="str">
        <f>TRIM(CONCATENATE(wiz_6[[#This Row],[SHIPPER..................]],wiz_6[[#This Row],[ZIP2..]],wiz_6[[#This Row],[ZIP3..]]))</f>
        <v>TRACTOR SUPPLY MANHAT| 4313842134</v>
      </c>
      <c r="K1528">
        <v>2</v>
      </c>
      <c r="L1528">
        <v>2.0499999999999998</v>
      </c>
      <c r="M1528">
        <v>0.22</v>
      </c>
      <c r="N1528">
        <v>402</v>
      </c>
      <c r="O1528">
        <v>0.43</v>
      </c>
      <c r="P1528">
        <v>40</v>
      </c>
      <c r="Q1528">
        <v>0.25</v>
      </c>
      <c r="R1528">
        <v>-20</v>
      </c>
      <c r="S1528">
        <v>199</v>
      </c>
      <c r="T1528">
        <v>108</v>
      </c>
      <c r="U1528">
        <v>-30</v>
      </c>
      <c r="V1528">
        <v>277</v>
      </c>
      <c r="W1528">
        <v>43125</v>
      </c>
      <c r="X1528">
        <v>43138</v>
      </c>
      <c r="Y1528">
        <v>42134</v>
      </c>
      <c r="Z1528">
        <v>2.0499999999999998</v>
      </c>
      <c r="AA1528">
        <f t="shared" si="303"/>
        <v>10012</v>
      </c>
      <c r="AB1528">
        <f t="shared" si="304"/>
        <v>554</v>
      </c>
      <c r="AC1528">
        <f t="shared" si="305"/>
        <v>6159</v>
      </c>
      <c r="AD1528">
        <f t="shared" si="306"/>
        <v>0.6151618058330004</v>
      </c>
      <c r="AE1528">
        <f t="shared" si="307"/>
        <v>0</v>
      </c>
      <c r="AF1528" t="e">
        <f t="shared" ca="1" si="308"/>
        <v>#N/A</v>
      </c>
      <c r="AG1528" t="e">
        <f t="shared" ca="1" si="309"/>
        <v>#N/A</v>
      </c>
      <c r="AH1528" t="e">
        <f t="shared" ca="1" si="310"/>
        <v>#N/A</v>
      </c>
      <c r="AI1528" t="e">
        <f t="shared" ca="1" si="299"/>
        <v>#N/A</v>
      </c>
      <c r="AJ1528">
        <f t="shared" si="300"/>
        <v>1.9976028765481422E-4</v>
      </c>
      <c r="AK1528">
        <f t="shared" si="301"/>
        <v>0</v>
      </c>
      <c r="AL1528" t="e">
        <f t="shared" ca="1" si="311"/>
        <v>#N/A</v>
      </c>
      <c r="AM1528" t="b">
        <f t="shared" si="302"/>
        <v>0</v>
      </c>
    </row>
    <row r="1529" spans="1:39" x14ac:dyDescent="0.3">
      <c r="A1529" t="s">
        <v>1426</v>
      </c>
      <c r="B1529" t="s">
        <v>1427</v>
      </c>
      <c r="C1529" t="s">
        <v>39</v>
      </c>
      <c r="D1529" t="s">
        <v>87</v>
      </c>
      <c r="E1529" t="s">
        <v>1038</v>
      </c>
      <c r="F1529" s="13" t="str">
        <f>_xlfn.CONCAT(wiz_6[[#This Row],[OCTY......]],",",wiz_6[[#This Row],[OS]])</f>
        <v>CAMBRIDGE ,OH</v>
      </c>
      <c r="G1529" t="s">
        <v>68</v>
      </c>
      <c r="H1529" t="s">
        <v>184</v>
      </c>
      <c r="I1529" s="13" t="str">
        <f>_xlfn.CONCAT(wiz_6[[#This Row],[DCTY......]], ",",wiz_6[[#This Row],[DS]])</f>
        <v>CHARLOTTE ,NC</v>
      </c>
      <c r="J1529" t="str">
        <f>TRIM(CONCATENATE(wiz_6[[#This Row],[SHIPPER..................]],wiz_6[[#This Row],[ZIP2..]],wiz_6[[#This Row],[ZIP3..]]))</f>
        <v>b: TA SERVICES | 4372528201</v>
      </c>
      <c r="K1529">
        <v>1</v>
      </c>
      <c r="L1529">
        <v>1.56</v>
      </c>
      <c r="M1529">
        <v>0.27</v>
      </c>
      <c r="N1529">
        <v>410</v>
      </c>
      <c r="O1529">
        <v>0.96</v>
      </c>
      <c r="P1529">
        <v>23</v>
      </c>
      <c r="Q1529">
        <v>0.25</v>
      </c>
      <c r="R1529">
        <v>17</v>
      </c>
      <c r="S1529">
        <v>-16</v>
      </c>
      <c r="T1529">
        <v>-18</v>
      </c>
      <c r="U1529">
        <v>-470</v>
      </c>
      <c r="V1529">
        <v>-504</v>
      </c>
      <c r="W1529">
        <v>43701</v>
      </c>
      <c r="X1529">
        <v>43725</v>
      </c>
      <c r="Y1529">
        <v>28201</v>
      </c>
      <c r="Z1529">
        <v>1.61</v>
      </c>
      <c r="AA1529">
        <f t="shared" si="303"/>
        <v>10012</v>
      </c>
      <c r="AB1529">
        <f t="shared" si="304"/>
        <v>-504</v>
      </c>
      <c r="AC1529">
        <f t="shared" si="305"/>
        <v>6159</v>
      </c>
      <c r="AD1529">
        <f t="shared" si="306"/>
        <v>0.6151618058330004</v>
      </c>
      <c r="AE1529">
        <f t="shared" si="307"/>
        <v>0</v>
      </c>
      <c r="AF1529" t="e">
        <f t="shared" ca="1" si="308"/>
        <v>#N/A</v>
      </c>
      <c r="AG1529" t="e">
        <f t="shared" ca="1" si="309"/>
        <v>#N/A</v>
      </c>
      <c r="AH1529" t="e">
        <f t="shared" ca="1" si="310"/>
        <v>#N/A</v>
      </c>
      <c r="AI1529" t="e">
        <f t="shared" ca="1" si="299"/>
        <v>#N/A</v>
      </c>
      <c r="AJ1529">
        <f t="shared" si="300"/>
        <v>9.988014382740711E-5</v>
      </c>
      <c r="AK1529">
        <f t="shared" si="301"/>
        <v>0</v>
      </c>
      <c r="AL1529" t="e">
        <f t="shared" ca="1" si="311"/>
        <v>#N/A</v>
      </c>
      <c r="AM1529" t="b">
        <f t="shared" si="302"/>
        <v>0</v>
      </c>
    </row>
    <row r="1530" spans="1:39" x14ac:dyDescent="0.3">
      <c r="A1530" t="s">
        <v>47</v>
      </c>
      <c r="B1530" t="s">
        <v>48</v>
      </c>
      <c r="C1530" t="s">
        <v>39</v>
      </c>
      <c r="D1530" t="s">
        <v>87</v>
      </c>
      <c r="E1530" t="s">
        <v>1038</v>
      </c>
      <c r="F1530" s="13" t="str">
        <f>_xlfn.CONCAT(wiz_6[[#This Row],[OCTY......]],",",wiz_6[[#This Row],[OS]])</f>
        <v>CAMBRIDGE ,OH</v>
      </c>
      <c r="G1530" t="s">
        <v>68</v>
      </c>
      <c r="H1530" t="s">
        <v>69</v>
      </c>
      <c r="I1530" s="13" t="str">
        <f>_xlfn.CONCAT(wiz_6[[#This Row],[DCTY......]], ",",wiz_6[[#This Row],[DS]])</f>
        <v>GARYSBURG ,NC</v>
      </c>
      <c r="J1530" t="str">
        <f>TRIM(CONCATENATE(wiz_6[[#This Row],[SHIPPER..................]],wiz_6[[#This Row],[ZIP2..]],wiz_6[[#This Row],[ZIP3..]]))</f>
        <v>LOWES MLXP VAN ONE WA| 4372527831</v>
      </c>
      <c r="K1530">
        <v>3</v>
      </c>
      <c r="L1530">
        <v>1.98</v>
      </c>
      <c r="M1530">
        <v>0.21</v>
      </c>
      <c r="N1530">
        <v>465</v>
      </c>
      <c r="O1530">
        <v>0.89</v>
      </c>
      <c r="P1530">
        <v>119</v>
      </c>
      <c r="Q1530">
        <v>0.35</v>
      </c>
      <c r="R1530">
        <v>18</v>
      </c>
      <c r="S1530">
        <v>145</v>
      </c>
      <c r="T1530">
        <v>18</v>
      </c>
      <c r="U1530">
        <v>-169</v>
      </c>
      <c r="V1530">
        <v>-6</v>
      </c>
      <c r="W1530">
        <v>43162</v>
      </c>
      <c r="X1530">
        <v>43725</v>
      </c>
      <c r="Y1530">
        <v>27831</v>
      </c>
      <c r="Z1530">
        <v>1.97</v>
      </c>
      <c r="AA1530">
        <f t="shared" si="303"/>
        <v>10012</v>
      </c>
      <c r="AB1530">
        <f t="shared" si="304"/>
        <v>-18</v>
      </c>
      <c r="AC1530">
        <f t="shared" si="305"/>
        <v>6159</v>
      </c>
      <c r="AD1530">
        <f t="shared" si="306"/>
        <v>0.6151618058330004</v>
      </c>
      <c r="AE1530">
        <f t="shared" si="307"/>
        <v>0</v>
      </c>
      <c r="AF1530" t="e">
        <f t="shared" ca="1" si="308"/>
        <v>#N/A</v>
      </c>
      <c r="AG1530" t="e">
        <f t="shared" ca="1" si="309"/>
        <v>#N/A</v>
      </c>
      <c r="AH1530" t="e">
        <f t="shared" ca="1" si="310"/>
        <v>#N/A</v>
      </c>
      <c r="AI1530" t="e">
        <f t="shared" ca="1" si="299"/>
        <v>#N/A</v>
      </c>
      <c r="AJ1530">
        <f t="shared" si="300"/>
        <v>2.9964043148222132E-4</v>
      </c>
      <c r="AK1530">
        <f t="shared" si="301"/>
        <v>0</v>
      </c>
      <c r="AL1530" t="e">
        <f t="shared" ca="1" si="311"/>
        <v>#N/A</v>
      </c>
      <c r="AM1530" t="b">
        <f t="shared" si="302"/>
        <v>0</v>
      </c>
    </row>
    <row r="1531" spans="1:39" x14ac:dyDescent="0.3">
      <c r="A1531" t="s">
        <v>72</v>
      </c>
      <c r="B1531" t="s">
        <v>73</v>
      </c>
      <c r="C1531" t="s">
        <v>39</v>
      </c>
      <c r="D1531" t="s">
        <v>87</v>
      </c>
      <c r="E1531" t="s">
        <v>298</v>
      </c>
      <c r="F1531" s="13" t="str">
        <f>_xlfn.CONCAT(wiz_6[[#This Row],[OCTY......]],",",wiz_6[[#This Row],[OS]])</f>
        <v>ZANESVILLE,OH</v>
      </c>
      <c r="G1531" t="s">
        <v>70</v>
      </c>
      <c r="H1531" t="s">
        <v>349</v>
      </c>
      <c r="I1531" s="13" t="str">
        <f>_xlfn.CONCAT(wiz_6[[#This Row],[DCTY......]], ",",wiz_6[[#This Row],[DS]])</f>
        <v>CHATTANOOG,TN</v>
      </c>
      <c r="J1531" t="str">
        <f>TRIM(CONCATENATE(wiz_6[[#This Row],[SHIPPER..................]],wiz_6[[#This Row],[ZIP2..]],wiz_6[[#This Row],[ZIP3..]]))</f>
        <v>REDWOOD LOGISTICS STR| 4370137401</v>
      </c>
      <c r="K1531">
        <v>2</v>
      </c>
      <c r="L1531">
        <v>1.06</v>
      </c>
      <c r="M1531">
        <v>0.28999999999999998</v>
      </c>
      <c r="N1531">
        <v>521</v>
      </c>
      <c r="O1531">
        <v>1.53</v>
      </c>
      <c r="P1531">
        <v>113</v>
      </c>
      <c r="Q1531">
        <v>0.33</v>
      </c>
      <c r="R1531">
        <v>-39</v>
      </c>
      <c r="S1531">
        <v>40</v>
      </c>
      <c r="T1531">
        <v>-115</v>
      </c>
      <c r="U1531">
        <v>-761</v>
      </c>
      <c r="V1531">
        <v>-836</v>
      </c>
      <c r="W1531">
        <v>44646</v>
      </c>
      <c r="X1531">
        <v>43701</v>
      </c>
      <c r="Y1531">
        <v>37401</v>
      </c>
      <c r="Z1531">
        <v>1.1299999999999999</v>
      </c>
      <c r="AA1531">
        <f t="shared" si="303"/>
        <v>10012</v>
      </c>
      <c r="AB1531">
        <f t="shared" si="304"/>
        <v>-1672</v>
      </c>
      <c r="AC1531">
        <f t="shared" si="305"/>
        <v>6159</v>
      </c>
      <c r="AD1531">
        <f t="shared" si="306"/>
        <v>0.6151618058330004</v>
      </c>
      <c r="AE1531">
        <f t="shared" si="307"/>
        <v>0</v>
      </c>
      <c r="AF1531" t="e">
        <f t="shared" ca="1" si="308"/>
        <v>#N/A</v>
      </c>
      <c r="AG1531" t="e">
        <f t="shared" ca="1" si="309"/>
        <v>#N/A</v>
      </c>
      <c r="AH1531" t="e">
        <f t="shared" ca="1" si="310"/>
        <v>#N/A</v>
      </c>
      <c r="AI1531" t="e">
        <f t="shared" ca="1" si="299"/>
        <v>#N/A</v>
      </c>
      <c r="AJ1531">
        <f t="shared" si="300"/>
        <v>1.9976028765481422E-4</v>
      </c>
      <c r="AK1531">
        <f t="shared" si="301"/>
        <v>0</v>
      </c>
      <c r="AL1531" t="e">
        <f t="shared" ca="1" si="311"/>
        <v>#N/A</v>
      </c>
      <c r="AM1531" t="b">
        <f t="shared" si="302"/>
        <v>0</v>
      </c>
    </row>
    <row r="1532" spans="1:39" x14ac:dyDescent="0.3">
      <c r="A1532" t="s">
        <v>1508</v>
      </c>
      <c r="B1532" t="s">
        <v>1509</v>
      </c>
      <c r="C1532" t="s">
        <v>39</v>
      </c>
      <c r="D1532" t="s">
        <v>87</v>
      </c>
      <c r="E1532" t="s">
        <v>298</v>
      </c>
      <c r="F1532" s="13" t="str">
        <f>_xlfn.CONCAT(wiz_6[[#This Row],[OCTY......]],",",wiz_6[[#This Row],[OS]])</f>
        <v>ZANESVILLE,OH</v>
      </c>
      <c r="G1532" t="s">
        <v>70</v>
      </c>
      <c r="H1532" t="s">
        <v>71</v>
      </c>
      <c r="I1532" s="13" t="str">
        <f>_xlfn.CONCAT(wiz_6[[#This Row],[DCTY......]], ",",wiz_6[[#This Row],[DS]])</f>
        <v>JACKSON   ,TN</v>
      </c>
      <c r="J1532" t="str">
        <f>TRIM(CONCATENATE(wiz_6[[#This Row],[SHIPPER..................]],wiz_6[[#This Row],[ZIP2..]],wiz_6[[#This Row],[ZIP3..]]))</f>
        <v>OWENS ILLINOIS | 4370138301</v>
      </c>
      <c r="K1532">
        <v>100</v>
      </c>
      <c r="L1532">
        <v>1.76</v>
      </c>
      <c r="M1532">
        <v>0.21</v>
      </c>
      <c r="N1532">
        <v>554</v>
      </c>
      <c r="O1532">
        <v>1.1000000000000001</v>
      </c>
      <c r="P1532">
        <v>91</v>
      </c>
      <c r="Q1532">
        <v>0.32</v>
      </c>
      <c r="R1532">
        <v>1</v>
      </c>
      <c r="S1532">
        <v>136</v>
      </c>
      <c r="T1532">
        <v>0</v>
      </c>
      <c r="U1532">
        <v>81</v>
      </c>
      <c r="V1532">
        <v>217</v>
      </c>
      <c r="W1532">
        <v>43055</v>
      </c>
      <c r="X1532">
        <v>43701</v>
      </c>
      <c r="Y1532">
        <v>38301</v>
      </c>
      <c r="Z1532">
        <v>1.75</v>
      </c>
      <c r="AA1532">
        <f t="shared" si="303"/>
        <v>10012</v>
      </c>
      <c r="AB1532">
        <f t="shared" si="304"/>
        <v>21700</v>
      </c>
      <c r="AC1532">
        <f t="shared" si="305"/>
        <v>6159</v>
      </c>
      <c r="AD1532">
        <f t="shared" si="306"/>
        <v>0.6151618058330004</v>
      </c>
      <c r="AE1532">
        <f t="shared" si="307"/>
        <v>0</v>
      </c>
      <c r="AF1532" t="e">
        <f t="shared" ca="1" si="308"/>
        <v>#N/A</v>
      </c>
      <c r="AG1532" t="e">
        <f t="shared" ca="1" si="309"/>
        <v>#N/A</v>
      </c>
      <c r="AH1532" t="e">
        <f t="shared" ca="1" si="310"/>
        <v>#N/A</v>
      </c>
      <c r="AI1532" t="e">
        <f t="shared" ca="1" si="299"/>
        <v>#N/A</v>
      </c>
      <c r="AJ1532">
        <f t="shared" si="300"/>
        <v>9.9880143827407106E-3</v>
      </c>
      <c r="AK1532">
        <f t="shared" si="301"/>
        <v>0</v>
      </c>
      <c r="AL1532" t="e">
        <f t="shared" ca="1" si="311"/>
        <v>#N/A</v>
      </c>
      <c r="AM1532" t="b">
        <f t="shared" si="302"/>
        <v>0</v>
      </c>
    </row>
    <row r="1533" spans="1:39" x14ac:dyDescent="0.3">
      <c r="A1533" t="s">
        <v>47</v>
      </c>
      <c r="B1533" t="s">
        <v>48</v>
      </c>
      <c r="C1533" t="s">
        <v>39</v>
      </c>
      <c r="D1533" t="s">
        <v>87</v>
      </c>
      <c r="E1533" t="s">
        <v>1038</v>
      </c>
      <c r="F1533" s="13" t="str">
        <f>_xlfn.CONCAT(wiz_6[[#This Row],[OCTY......]],",",wiz_6[[#This Row],[OS]])</f>
        <v>CAMBRIDGE ,OH</v>
      </c>
      <c r="G1533" t="s">
        <v>70</v>
      </c>
      <c r="H1533" t="s">
        <v>581</v>
      </c>
      <c r="I1533" s="13" t="str">
        <f>_xlfn.CONCAT(wiz_6[[#This Row],[DCTY......]], ",",wiz_6[[#This Row],[DS]])</f>
        <v>PLEASANT V,TN</v>
      </c>
      <c r="J1533" t="str">
        <f>TRIM(CONCATENATE(wiz_6[[#This Row],[SHIPPER..................]],wiz_6[[#This Row],[ZIP2..]],wiz_6[[#This Row],[ZIP3..]]))</f>
        <v>LOWES MLXP VAN ONE WA| 4372537146</v>
      </c>
      <c r="K1533">
        <v>8</v>
      </c>
      <c r="L1533">
        <v>1.62</v>
      </c>
      <c r="M1533">
        <v>0.21</v>
      </c>
      <c r="N1533">
        <v>448</v>
      </c>
      <c r="O1533">
        <v>0.9</v>
      </c>
      <c r="P1533">
        <v>140</v>
      </c>
      <c r="Q1533">
        <v>0.36</v>
      </c>
      <c r="R1533">
        <v>19</v>
      </c>
      <c r="S1533">
        <v>145</v>
      </c>
      <c r="T1533">
        <v>-3</v>
      </c>
      <c r="U1533">
        <v>-310</v>
      </c>
      <c r="V1533">
        <v>-168</v>
      </c>
      <c r="W1533">
        <v>43055</v>
      </c>
      <c r="X1533">
        <v>43725</v>
      </c>
      <c r="Y1533">
        <v>37146</v>
      </c>
      <c r="Z1533">
        <v>1.61</v>
      </c>
      <c r="AA1533">
        <f t="shared" si="303"/>
        <v>10012</v>
      </c>
      <c r="AB1533">
        <f t="shared" si="304"/>
        <v>-1344</v>
      </c>
      <c r="AC1533">
        <f t="shared" si="305"/>
        <v>6159</v>
      </c>
      <c r="AD1533">
        <f t="shared" si="306"/>
        <v>0.6151618058330004</v>
      </c>
      <c r="AE1533">
        <f t="shared" si="307"/>
        <v>0</v>
      </c>
      <c r="AF1533" t="e">
        <f t="shared" ca="1" si="308"/>
        <v>#N/A</v>
      </c>
      <c r="AG1533" t="e">
        <f t="shared" ca="1" si="309"/>
        <v>#N/A</v>
      </c>
      <c r="AH1533" t="e">
        <f t="shared" ca="1" si="310"/>
        <v>#N/A</v>
      </c>
      <c r="AI1533" t="e">
        <f t="shared" ca="1" si="299"/>
        <v>#N/A</v>
      </c>
      <c r="AJ1533">
        <f t="shared" si="300"/>
        <v>7.9904115061925688E-4</v>
      </c>
      <c r="AK1533">
        <f t="shared" si="301"/>
        <v>0</v>
      </c>
      <c r="AL1533" t="e">
        <f t="shared" ca="1" si="311"/>
        <v>#N/A</v>
      </c>
      <c r="AM1533" t="b">
        <f t="shared" si="302"/>
        <v>0</v>
      </c>
    </row>
    <row r="1534" spans="1:39" x14ac:dyDescent="0.3">
      <c r="A1534" t="s">
        <v>1510</v>
      </c>
      <c r="B1534" t="s">
        <v>1511</v>
      </c>
      <c r="C1534" t="s">
        <v>39</v>
      </c>
      <c r="D1534" t="s">
        <v>87</v>
      </c>
      <c r="E1534" t="s">
        <v>1512</v>
      </c>
      <c r="F1534" s="13" t="str">
        <f>_xlfn.CONCAT(wiz_6[[#This Row],[OCTY......]],",",wiz_6[[#This Row],[OS]])</f>
        <v>BYESVILLE ,OH</v>
      </c>
      <c r="G1534" t="s">
        <v>68</v>
      </c>
      <c r="H1534" t="s">
        <v>1035</v>
      </c>
      <c r="I1534" s="13" t="str">
        <f>_xlfn.CONCAT(wiz_6[[#This Row],[DCTY......]], ",",wiz_6[[#This Row],[DS]])</f>
        <v>EDEN      ,NC</v>
      </c>
      <c r="J1534" t="str">
        <f>TRIM(CONCATENATE(wiz_6[[#This Row],[SHIPPER..................]],wiz_6[[#This Row],[ZIP2..]],wiz_6[[#This Row],[ZIP3..]]))</f>
        <v>b: REDSTONE LOGISTICS| 4372327288</v>
      </c>
      <c r="K1534">
        <v>1</v>
      </c>
      <c r="L1534">
        <v>2.38</v>
      </c>
      <c r="M1534">
        <v>0.27</v>
      </c>
      <c r="N1534">
        <v>358</v>
      </c>
      <c r="O1534">
        <v>0.75</v>
      </c>
      <c r="P1534">
        <v>94</v>
      </c>
      <c r="Q1534">
        <v>0.3</v>
      </c>
      <c r="R1534">
        <v>20</v>
      </c>
      <c r="S1534">
        <v>171</v>
      </c>
      <c r="T1534">
        <v>5</v>
      </c>
      <c r="U1534">
        <v>250</v>
      </c>
      <c r="V1534">
        <v>426</v>
      </c>
      <c r="W1534">
        <v>44256</v>
      </c>
      <c r="X1534">
        <v>43723</v>
      </c>
      <c r="Y1534">
        <v>27288</v>
      </c>
      <c r="Z1534">
        <v>2.4300000000000002</v>
      </c>
      <c r="AA1534">
        <f t="shared" si="303"/>
        <v>10012</v>
      </c>
      <c r="AB1534">
        <f t="shared" si="304"/>
        <v>426</v>
      </c>
      <c r="AC1534">
        <f t="shared" si="305"/>
        <v>6159</v>
      </c>
      <c r="AD1534">
        <f t="shared" si="306"/>
        <v>0.6151618058330004</v>
      </c>
      <c r="AE1534">
        <f t="shared" si="307"/>
        <v>0</v>
      </c>
      <c r="AF1534" t="e">
        <f t="shared" ca="1" si="308"/>
        <v>#N/A</v>
      </c>
      <c r="AG1534" t="e">
        <f t="shared" ca="1" si="309"/>
        <v>#N/A</v>
      </c>
      <c r="AH1534" t="e">
        <f t="shared" ca="1" si="310"/>
        <v>#N/A</v>
      </c>
      <c r="AI1534" t="e">
        <f t="shared" ca="1" si="299"/>
        <v>#N/A</v>
      </c>
      <c r="AJ1534">
        <f t="shared" si="300"/>
        <v>9.988014382740711E-5</v>
      </c>
      <c r="AK1534">
        <f t="shared" si="301"/>
        <v>0</v>
      </c>
      <c r="AL1534" t="e">
        <f t="shared" ca="1" si="311"/>
        <v>#N/A</v>
      </c>
      <c r="AM1534" t="b">
        <f t="shared" si="302"/>
        <v>0</v>
      </c>
    </row>
    <row r="1535" spans="1:39" x14ac:dyDescent="0.3">
      <c r="A1535" t="s">
        <v>37</v>
      </c>
      <c r="B1535" t="s">
        <v>38</v>
      </c>
      <c r="C1535" t="s">
        <v>39</v>
      </c>
      <c r="D1535" t="s">
        <v>291</v>
      </c>
      <c r="E1535" t="s">
        <v>356</v>
      </c>
      <c r="F1535" s="13" t="str">
        <f>_xlfn.CONCAT(wiz_6[[#This Row],[OCTY......]],",",wiz_6[[#This Row],[OS]])</f>
        <v>MIAMI     ,OK</v>
      </c>
      <c r="G1535" t="s">
        <v>53</v>
      </c>
      <c r="H1535" t="s">
        <v>108</v>
      </c>
      <c r="I1535" s="13" t="str">
        <f>_xlfn.CONCAT(wiz_6[[#This Row],[DCTY......]], ",",wiz_6[[#This Row],[DS]])</f>
        <v>DANVILLE  ,IL</v>
      </c>
      <c r="J1535" t="str">
        <f>TRIM(CONCATENATE(wiz_6[[#This Row],[SHIPPER..................]],wiz_6[[#This Row],[ZIP2..]],wiz_6[[#This Row],[ZIP3..]]))</f>
        <v>b: C H ROBINSON | 7435461832</v>
      </c>
      <c r="K1535">
        <v>1</v>
      </c>
      <c r="L1535">
        <v>1.17</v>
      </c>
      <c r="M1535">
        <v>0.28000000000000003</v>
      </c>
      <c r="N1535">
        <v>523</v>
      </c>
      <c r="O1535">
        <v>0.83</v>
      </c>
      <c r="P1535">
        <v>167</v>
      </c>
      <c r="Q1535">
        <v>0.4</v>
      </c>
      <c r="R1535">
        <v>-33</v>
      </c>
      <c r="S1535">
        <v>-495</v>
      </c>
      <c r="T1535">
        <v>51</v>
      </c>
      <c r="U1535">
        <v>262</v>
      </c>
      <c r="V1535">
        <v>-182</v>
      </c>
      <c r="W1535">
        <v>72901</v>
      </c>
      <c r="X1535">
        <v>74354</v>
      </c>
      <c r="Y1535">
        <v>61832</v>
      </c>
      <c r="Z1535">
        <v>1.23</v>
      </c>
      <c r="AA1535">
        <f t="shared" si="303"/>
        <v>10012</v>
      </c>
      <c r="AB1535">
        <f t="shared" si="304"/>
        <v>-182</v>
      </c>
      <c r="AC1535">
        <f t="shared" si="305"/>
        <v>6159</v>
      </c>
      <c r="AD1535">
        <f t="shared" si="306"/>
        <v>0.6151618058330004</v>
      </c>
      <c r="AE1535">
        <f t="shared" si="307"/>
        <v>0</v>
      </c>
      <c r="AF1535" t="e">
        <f t="shared" ca="1" si="308"/>
        <v>#N/A</v>
      </c>
      <c r="AG1535" t="e">
        <f t="shared" ca="1" si="309"/>
        <v>#N/A</v>
      </c>
      <c r="AH1535" t="e">
        <f t="shared" ca="1" si="310"/>
        <v>#N/A</v>
      </c>
      <c r="AI1535" t="e">
        <f t="shared" ca="1" si="299"/>
        <v>#N/A</v>
      </c>
      <c r="AJ1535">
        <f t="shared" si="300"/>
        <v>9.988014382740711E-5</v>
      </c>
      <c r="AK1535">
        <f t="shared" si="301"/>
        <v>0</v>
      </c>
      <c r="AL1535" t="e">
        <f t="shared" ca="1" si="311"/>
        <v>#N/A</v>
      </c>
      <c r="AM1535" t="b">
        <f t="shared" si="302"/>
        <v>0</v>
      </c>
    </row>
    <row r="1536" spans="1:39" x14ac:dyDescent="0.3">
      <c r="A1536" t="s">
        <v>37</v>
      </c>
      <c r="B1536" t="s">
        <v>38</v>
      </c>
      <c r="C1536" t="s">
        <v>39</v>
      </c>
      <c r="D1536" t="s">
        <v>291</v>
      </c>
      <c r="E1536" t="s">
        <v>356</v>
      </c>
      <c r="F1536" s="13" t="str">
        <f>_xlfn.CONCAT(wiz_6[[#This Row],[OCTY......]],",",wiz_6[[#This Row],[OS]])</f>
        <v>MIAMI     ,OK</v>
      </c>
      <c r="G1536" t="s">
        <v>68</v>
      </c>
      <c r="H1536" t="s">
        <v>1211</v>
      </c>
      <c r="I1536" s="13" t="str">
        <f>_xlfn.CONCAT(wiz_6[[#This Row],[DCTY......]], ",",wiz_6[[#This Row],[DS]])</f>
        <v>GASTONIA  ,NC</v>
      </c>
      <c r="J1536" t="str">
        <f>TRIM(CONCATENATE(wiz_6[[#This Row],[SHIPPER..................]],wiz_6[[#This Row],[ZIP2..]],wiz_6[[#This Row],[ZIP3..]]))</f>
        <v>b: C H ROBINSON | 7435428051</v>
      </c>
      <c r="K1536">
        <v>1</v>
      </c>
      <c r="L1536">
        <v>1.06</v>
      </c>
      <c r="M1536">
        <v>0.27</v>
      </c>
      <c r="N1536">
        <v>909</v>
      </c>
      <c r="O1536">
        <v>2.75</v>
      </c>
      <c r="P1536">
        <v>165</v>
      </c>
      <c r="Q1536">
        <v>0.4</v>
      </c>
      <c r="R1536">
        <v>-51</v>
      </c>
      <c r="S1536">
        <v>-495</v>
      </c>
      <c r="T1536">
        <v>-222</v>
      </c>
      <c r="U1536">
        <v>-262</v>
      </c>
      <c r="V1536">
        <v>-979</v>
      </c>
      <c r="W1536">
        <v>66101</v>
      </c>
      <c r="X1536">
        <v>74354</v>
      </c>
      <c r="Y1536">
        <v>28051</v>
      </c>
      <c r="Z1536">
        <v>1.1100000000000001</v>
      </c>
      <c r="AA1536">
        <f t="shared" si="303"/>
        <v>10012</v>
      </c>
      <c r="AB1536">
        <f t="shared" si="304"/>
        <v>-979</v>
      </c>
      <c r="AC1536">
        <f t="shared" si="305"/>
        <v>6159</v>
      </c>
      <c r="AD1536">
        <f t="shared" si="306"/>
        <v>0.6151618058330004</v>
      </c>
      <c r="AE1536">
        <f t="shared" si="307"/>
        <v>0</v>
      </c>
      <c r="AF1536" t="e">
        <f t="shared" ca="1" si="308"/>
        <v>#N/A</v>
      </c>
      <c r="AG1536" t="e">
        <f t="shared" ca="1" si="309"/>
        <v>#N/A</v>
      </c>
      <c r="AH1536" t="e">
        <f t="shared" ca="1" si="310"/>
        <v>#N/A</v>
      </c>
      <c r="AI1536" t="e">
        <f t="shared" ca="1" si="299"/>
        <v>#N/A</v>
      </c>
      <c r="AJ1536">
        <f t="shared" si="300"/>
        <v>9.988014382740711E-5</v>
      </c>
      <c r="AK1536">
        <f t="shared" si="301"/>
        <v>0</v>
      </c>
      <c r="AL1536" t="e">
        <f t="shared" ca="1" si="311"/>
        <v>#N/A</v>
      </c>
      <c r="AM1536" t="b">
        <f t="shared" si="302"/>
        <v>0</v>
      </c>
    </row>
    <row r="1537" spans="1:39" x14ac:dyDescent="0.3">
      <c r="A1537" t="s">
        <v>344</v>
      </c>
      <c r="B1537" t="s">
        <v>345</v>
      </c>
      <c r="C1537" t="s">
        <v>39</v>
      </c>
      <c r="D1537" t="s">
        <v>291</v>
      </c>
      <c r="E1537" t="s">
        <v>1513</v>
      </c>
      <c r="F1537" s="13" t="str">
        <f>_xlfn.CONCAT(wiz_6[[#This Row],[OCTY......]],",",wiz_6[[#This Row],[OS]])</f>
        <v>MUSKOGEE  ,OK</v>
      </c>
      <c r="G1537" t="s">
        <v>42</v>
      </c>
      <c r="H1537" t="s">
        <v>575</v>
      </c>
      <c r="I1537" s="13" t="str">
        <f>_xlfn.CONCAT(wiz_6[[#This Row],[DCTY......]], ",",wiz_6[[#This Row],[DS]])</f>
        <v>LEBANON   ,IN</v>
      </c>
      <c r="J1537" t="str">
        <f>TRIM(CONCATENATE(wiz_6[[#This Row],[SHIPPER..................]],wiz_6[[#This Row],[ZIP2..]],wiz_6[[#This Row],[ZIP3..]]))</f>
        <v>b: SCHNEIDER LOGISTIC| 7440146052</v>
      </c>
      <c r="K1537">
        <v>1</v>
      </c>
      <c r="L1537">
        <v>1.23</v>
      </c>
      <c r="M1537">
        <v>0.28000000000000003</v>
      </c>
      <c r="N1537">
        <v>664</v>
      </c>
      <c r="O1537">
        <v>1.29</v>
      </c>
      <c r="P1537">
        <v>71</v>
      </c>
      <c r="Q1537">
        <v>0.3</v>
      </c>
      <c r="R1537">
        <v>-30</v>
      </c>
      <c r="S1537">
        <v>-192</v>
      </c>
      <c r="T1537">
        <v>23</v>
      </c>
      <c r="U1537">
        <v>0</v>
      </c>
      <c r="V1537">
        <v>-169</v>
      </c>
      <c r="W1537">
        <v>72901</v>
      </c>
      <c r="X1537">
        <v>74401</v>
      </c>
      <c r="Y1537">
        <v>46052</v>
      </c>
      <c r="Z1537">
        <v>1.29</v>
      </c>
      <c r="AA1537">
        <f t="shared" si="303"/>
        <v>10012</v>
      </c>
      <c r="AB1537">
        <f t="shared" si="304"/>
        <v>-169</v>
      </c>
      <c r="AC1537">
        <f t="shared" si="305"/>
        <v>6159</v>
      </c>
      <c r="AD1537">
        <f t="shared" si="306"/>
        <v>0.6151618058330004</v>
      </c>
      <c r="AE1537">
        <f t="shared" si="307"/>
        <v>0</v>
      </c>
      <c r="AF1537" t="e">
        <f t="shared" ca="1" si="308"/>
        <v>#N/A</v>
      </c>
      <c r="AG1537" t="e">
        <f t="shared" ca="1" si="309"/>
        <v>#N/A</v>
      </c>
      <c r="AH1537" t="e">
        <f t="shared" ca="1" si="310"/>
        <v>#N/A</v>
      </c>
      <c r="AI1537" t="e">
        <f t="shared" ca="1" si="299"/>
        <v>#N/A</v>
      </c>
      <c r="AJ1537">
        <f t="shared" si="300"/>
        <v>9.988014382740711E-5</v>
      </c>
      <c r="AK1537">
        <f t="shared" si="301"/>
        <v>0</v>
      </c>
      <c r="AL1537" t="e">
        <f t="shared" ca="1" si="311"/>
        <v>#N/A</v>
      </c>
      <c r="AM1537" t="b">
        <f t="shared" si="302"/>
        <v>0</v>
      </c>
    </row>
    <row r="1538" spans="1:39" x14ac:dyDescent="0.3">
      <c r="A1538" t="s">
        <v>1514</v>
      </c>
      <c r="B1538" t="s">
        <v>1515</v>
      </c>
      <c r="C1538" t="s">
        <v>39</v>
      </c>
      <c r="D1538" t="s">
        <v>291</v>
      </c>
      <c r="E1538" t="s">
        <v>1516</v>
      </c>
      <c r="F1538" s="13" t="str">
        <f>_xlfn.CONCAT(wiz_6[[#This Row],[OCTY......]],",",wiz_6[[#This Row],[OS]])</f>
        <v>SHAWNEE   ,OK</v>
      </c>
      <c r="G1538" t="s">
        <v>70</v>
      </c>
      <c r="H1538" t="s">
        <v>75</v>
      </c>
      <c r="I1538" s="13" t="str">
        <f>_xlfn.CONCAT(wiz_6[[#This Row],[DCTY......]], ",",wiz_6[[#This Row],[DS]])</f>
        <v>MEMPHIS   ,TN</v>
      </c>
      <c r="J1538" t="str">
        <f>TRIM(CONCATENATE(wiz_6[[#This Row],[SHIPPER..................]],wiz_6[[#This Row],[ZIP2..]],wiz_6[[#This Row],[ZIP3..]]))</f>
        <v>b: VELOCITY TRANSPORT| 7480138101</v>
      </c>
      <c r="K1538">
        <v>1</v>
      </c>
      <c r="L1538">
        <v>1.06</v>
      </c>
      <c r="M1538">
        <v>0.27</v>
      </c>
      <c r="N1538">
        <v>449</v>
      </c>
      <c r="O1538">
        <v>1.21</v>
      </c>
      <c r="P1538">
        <v>115</v>
      </c>
      <c r="Q1538">
        <v>0.35</v>
      </c>
      <c r="R1538">
        <v>-15</v>
      </c>
      <c r="S1538">
        <v>184</v>
      </c>
      <c r="T1538">
        <v>-77</v>
      </c>
      <c r="U1538">
        <v>0</v>
      </c>
      <c r="V1538">
        <v>107</v>
      </c>
      <c r="W1538">
        <v>73501</v>
      </c>
      <c r="X1538">
        <v>74801</v>
      </c>
      <c r="Y1538">
        <v>38101</v>
      </c>
      <c r="Z1538">
        <v>1.1100000000000001</v>
      </c>
      <c r="AA1538">
        <f t="shared" si="303"/>
        <v>10012</v>
      </c>
      <c r="AB1538">
        <f t="shared" si="304"/>
        <v>107</v>
      </c>
      <c r="AC1538">
        <f t="shared" si="305"/>
        <v>6159</v>
      </c>
      <c r="AD1538">
        <f t="shared" si="306"/>
        <v>0.6151618058330004</v>
      </c>
      <c r="AE1538">
        <f t="shared" si="307"/>
        <v>0</v>
      </c>
      <c r="AF1538" t="e">
        <f t="shared" ca="1" si="308"/>
        <v>#N/A</v>
      </c>
      <c r="AG1538" t="e">
        <f t="shared" ca="1" si="309"/>
        <v>#N/A</v>
      </c>
      <c r="AH1538" t="e">
        <f t="shared" ca="1" si="310"/>
        <v>#N/A</v>
      </c>
      <c r="AI1538" t="e">
        <f t="shared" ref="AI1538:AI1601" ca="1" si="312">REPLACE(AF1538,2,1,"K")</f>
        <v>#N/A</v>
      </c>
      <c r="AJ1538">
        <f t="shared" ref="AJ1538:AJ1601" si="313">K1538/AA1538</f>
        <v>9.988014382740711E-5</v>
      </c>
      <c r="AK1538">
        <f t="shared" ref="AK1538:AK1601" si="314">_xlfn.MINIFS($X$3:$X$2378,$C$3:$C$2378,A1538,$AL$3:$AL$2378,"&gt;0.05")</f>
        <v>0</v>
      </c>
      <c r="AL1538" t="e">
        <f t="shared" ca="1" si="311"/>
        <v>#N/A</v>
      </c>
      <c r="AM1538" t="b">
        <f t="shared" ref="AM1538:AM1601" si="315">IF(AK1538=V1538,J1538,FALSE)</f>
        <v>0</v>
      </c>
    </row>
    <row r="1539" spans="1:39" x14ac:dyDescent="0.3">
      <c r="A1539" t="s">
        <v>37</v>
      </c>
      <c r="B1539" t="s">
        <v>38</v>
      </c>
      <c r="C1539" t="s">
        <v>39</v>
      </c>
      <c r="D1539" t="s">
        <v>291</v>
      </c>
      <c r="E1539" t="s">
        <v>1517</v>
      </c>
      <c r="F1539" s="13" t="str">
        <f>_xlfn.CONCAT(wiz_6[[#This Row],[OCTY......]],",",wiz_6[[#This Row],[OS]])</f>
        <v>TULSA     ,OK</v>
      </c>
      <c r="G1539" t="s">
        <v>140</v>
      </c>
      <c r="H1539" t="s">
        <v>737</v>
      </c>
      <c r="I1539" s="13" t="str">
        <f>_xlfn.CONCAT(wiz_6[[#This Row],[DCTY......]], ",",wiz_6[[#This Row],[DS]])</f>
        <v>PLEASANT P,WI</v>
      </c>
      <c r="J1539" t="str">
        <f>TRIM(CONCATENATE(wiz_6[[#This Row],[SHIPPER..................]],wiz_6[[#This Row],[ZIP2..]],wiz_6[[#This Row],[ZIP3..]]))</f>
        <v>b: C H ROBINSON | 7410153158</v>
      </c>
      <c r="K1539">
        <v>1</v>
      </c>
      <c r="L1539">
        <v>2.0099999999999998</v>
      </c>
      <c r="M1539">
        <v>0.28000000000000003</v>
      </c>
      <c r="N1539">
        <v>731</v>
      </c>
      <c r="O1539">
        <v>1.29</v>
      </c>
      <c r="P1539">
        <v>0</v>
      </c>
      <c r="Q1539">
        <v>0.25</v>
      </c>
      <c r="R1539">
        <v>0</v>
      </c>
      <c r="S1539">
        <v>0</v>
      </c>
      <c r="T1539">
        <v>76</v>
      </c>
      <c r="U1539">
        <v>336</v>
      </c>
      <c r="V1539">
        <v>412</v>
      </c>
      <c r="W1539">
        <v>74101</v>
      </c>
      <c r="X1539">
        <v>74101</v>
      </c>
      <c r="Y1539">
        <v>53158</v>
      </c>
      <c r="Z1539">
        <v>2.0699999999999998</v>
      </c>
      <c r="AA1539">
        <f t="shared" ref="AA1539:AA1602" si="316">SUMIFS(K$3:K$2378,$C$3:$C$2378,$C1539)</f>
        <v>10012</v>
      </c>
      <c r="AB1539">
        <f t="shared" ref="AB1539:AB1602" si="317">V1539*K1539</f>
        <v>412</v>
      </c>
      <c r="AC1539">
        <f t="shared" ref="AC1539:AC1602" si="318">SUMIFS(AB$3:AB$2378,$C$3:$C$2378,$C1539)</f>
        <v>6159</v>
      </c>
      <c r="AD1539">
        <f t="shared" ref="AD1539:AD1602" si="319">AC1539/AA1539</f>
        <v>0.6151618058330004</v>
      </c>
      <c r="AE1539">
        <f t="shared" ref="AE1539:AE1602" si="320">_xlfn.MINIFS($X$3:$X$2378,$C$3:$C$2378,A1539)</f>
        <v>0</v>
      </c>
      <c r="AF1539" t="e">
        <f t="shared" ref="AF1539:AF1602" ca="1" si="321">CELL("address",INDEX($X$3:$X$2378,MATCH(_xlfn.MINIFS($X$3:$X$2378,$C$3:$C$2378,A1539),$X$3:$X$2378,0)))</f>
        <v>#N/A</v>
      </c>
      <c r="AG1539" t="e">
        <f t="shared" ref="AG1539:AG1602" ca="1" si="322">REPLACE(AF1539,2,1,"J")</f>
        <v>#N/A</v>
      </c>
      <c r="AH1539" t="e">
        <f t="shared" ref="AH1539:AH1602" ca="1" si="323">INDIRECT(AG1539)</f>
        <v>#N/A</v>
      </c>
      <c r="AI1539" t="e">
        <f t="shared" ca="1" si="312"/>
        <v>#N/A</v>
      </c>
      <c r="AJ1539">
        <f t="shared" si="313"/>
        <v>9.988014382740711E-5</v>
      </c>
      <c r="AK1539">
        <f t="shared" si="314"/>
        <v>0</v>
      </c>
      <c r="AL1539" t="e">
        <f t="shared" ref="AL1539:AL1602" ca="1" si="324">OFFSET(J$2,MATCH(AK1539,$X$3:$X$2378,0),)</f>
        <v>#N/A</v>
      </c>
      <c r="AM1539" t="b">
        <f t="shared" si="315"/>
        <v>0</v>
      </c>
    </row>
    <row r="1540" spans="1:39" x14ac:dyDescent="0.3">
      <c r="A1540" t="s">
        <v>841</v>
      </c>
      <c r="B1540" t="s">
        <v>842</v>
      </c>
      <c r="C1540" t="s">
        <v>39</v>
      </c>
      <c r="D1540" t="s">
        <v>291</v>
      </c>
      <c r="E1540" t="s">
        <v>1517</v>
      </c>
      <c r="F1540" s="13" t="str">
        <f>_xlfn.CONCAT(wiz_6[[#This Row],[OCTY......]],",",wiz_6[[#This Row],[OS]])</f>
        <v>TULSA     ,OK</v>
      </c>
      <c r="G1540" t="s">
        <v>44</v>
      </c>
      <c r="H1540" t="s">
        <v>1162</v>
      </c>
      <c r="I1540" s="13" t="str">
        <f>_xlfn.CONCAT(wiz_6[[#This Row],[DCTY......]], ",",wiz_6[[#This Row],[DS]])</f>
        <v>RUSSELLVIL,KY</v>
      </c>
      <c r="J1540" t="str">
        <f>TRIM(CONCATENATE(wiz_6[[#This Row],[SHIPPER..................]],wiz_6[[#This Row],[ZIP2..]],wiz_6[[#This Row],[ZIP3..]]))</f>
        <v>b: KING OF FREIGHT | 7410142276</v>
      </c>
      <c r="K1540">
        <v>1</v>
      </c>
      <c r="L1540">
        <v>1.35</v>
      </c>
      <c r="M1540">
        <v>0.27</v>
      </c>
      <c r="N1540">
        <v>631</v>
      </c>
      <c r="O1540">
        <v>1.21</v>
      </c>
      <c r="P1540">
        <v>114</v>
      </c>
      <c r="Q1540">
        <v>0.35</v>
      </c>
      <c r="R1540">
        <v>38</v>
      </c>
      <c r="S1540">
        <v>0</v>
      </c>
      <c r="T1540">
        <v>1</v>
      </c>
      <c r="U1540">
        <v>-335</v>
      </c>
      <c r="V1540">
        <v>-334</v>
      </c>
      <c r="W1540">
        <v>73701</v>
      </c>
      <c r="X1540">
        <v>74101</v>
      </c>
      <c r="Y1540">
        <v>42276</v>
      </c>
      <c r="Z1540">
        <v>1.4</v>
      </c>
      <c r="AA1540">
        <f t="shared" si="316"/>
        <v>10012</v>
      </c>
      <c r="AB1540">
        <f t="shared" si="317"/>
        <v>-334</v>
      </c>
      <c r="AC1540">
        <f t="shared" si="318"/>
        <v>6159</v>
      </c>
      <c r="AD1540">
        <f t="shared" si="319"/>
        <v>0.6151618058330004</v>
      </c>
      <c r="AE1540">
        <f t="shared" si="320"/>
        <v>0</v>
      </c>
      <c r="AF1540" t="e">
        <f t="shared" ca="1" si="321"/>
        <v>#N/A</v>
      </c>
      <c r="AG1540" t="e">
        <f t="shared" ca="1" si="322"/>
        <v>#N/A</v>
      </c>
      <c r="AH1540" t="e">
        <f t="shared" ca="1" si="323"/>
        <v>#N/A</v>
      </c>
      <c r="AI1540" t="e">
        <f t="shared" ca="1" si="312"/>
        <v>#N/A</v>
      </c>
      <c r="AJ1540">
        <f t="shared" si="313"/>
        <v>9.988014382740711E-5</v>
      </c>
      <c r="AK1540">
        <f t="shared" si="314"/>
        <v>0</v>
      </c>
      <c r="AL1540" t="e">
        <f t="shared" ca="1" si="324"/>
        <v>#N/A</v>
      </c>
      <c r="AM1540" t="b">
        <f t="shared" si="315"/>
        <v>0</v>
      </c>
    </row>
    <row r="1541" spans="1:39" x14ac:dyDescent="0.3">
      <c r="A1541" t="s">
        <v>1446</v>
      </c>
      <c r="B1541" t="s">
        <v>1447</v>
      </c>
      <c r="C1541" t="s">
        <v>39</v>
      </c>
      <c r="D1541" t="s">
        <v>544</v>
      </c>
      <c r="E1541" t="s">
        <v>1518</v>
      </c>
      <c r="F1541" s="13" t="str">
        <f>_xlfn.CONCAT(wiz_6[[#This Row],[OCTY......]],",",wiz_6[[#This Row],[OS]])</f>
        <v>HOLLSOPPLE,PA</v>
      </c>
      <c r="G1541" t="s">
        <v>70</v>
      </c>
      <c r="H1541" t="s">
        <v>1519</v>
      </c>
      <c r="I1541" s="13" t="str">
        <f>_xlfn.CONCAT(wiz_6[[#This Row],[DCTY......]], ",",wiz_6[[#This Row],[DS]])</f>
        <v>ROCKWOOD  ,TN</v>
      </c>
      <c r="J1541" t="str">
        <f>TRIM(CONCATENATE(wiz_6[[#This Row],[SHIPPER..................]],wiz_6[[#This Row],[ZIP2..]],wiz_6[[#This Row],[ZIP3..]]))</f>
        <v>b: MDS LOGISTICS | 1592837854</v>
      </c>
      <c r="K1541">
        <v>1</v>
      </c>
      <c r="L1541">
        <v>1.42</v>
      </c>
      <c r="M1541">
        <v>0.27</v>
      </c>
      <c r="N1541">
        <v>563</v>
      </c>
      <c r="O1541">
        <v>1.88</v>
      </c>
      <c r="P1541">
        <v>75</v>
      </c>
      <c r="Q1541">
        <v>0.3</v>
      </c>
      <c r="R1541">
        <v>1</v>
      </c>
      <c r="S1541">
        <v>-206</v>
      </c>
      <c r="T1541">
        <v>-184</v>
      </c>
      <c r="U1541">
        <v>0</v>
      </c>
      <c r="V1541">
        <v>-390</v>
      </c>
      <c r="W1541">
        <v>15478</v>
      </c>
      <c r="X1541">
        <v>15928</v>
      </c>
      <c r="Y1541">
        <v>37854</v>
      </c>
      <c r="Z1541">
        <v>1.47</v>
      </c>
      <c r="AA1541">
        <f t="shared" si="316"/>
        <v>10012</v>
      </c>
      <c r="AB1541">
        <f t="shared" si="317"/>
        <v>-390</v>
      </c>
      <c r="AC1541">
        <f t="shared" si="318"/>
        <v>6159</v>
      </c>
      <c r="AD1541">
        <f t="shared" si="319"/>
        <v>0.6151618058330004</v>
      </c>
      <c r="AE1541">
        <f t="shared" si="320"/>
        <v>0</v>
      </c>
      <c r="AF1541" t="e">
        <f t="shared" ca="1" si="321"/>
        <v>#N/A</v>
      </c>
      <c r="AG1541" t="e">
        <f t="shared" ca="1" si="322"/>
        <v>#N/A</v>
      </c>
      <c r="AH1541" t="e">
        <f t="shared" ca="1" si="323"/>
        <v>#N/A</v>
      </c>
      <c r="AI1541" t="e">
        <f t="shared" ca="1" si="312"/>
        <v>#N/A</v>
      </c>
      <c r="AJ1541">
        <f t="shared" si="313"/>
        <v>9.988014382740711E-5</v>
      </c>
      <c r="AK1541">
        <f t="shared" si="314"/>
        <v>0</v>
      </c>
      <c r="AL1541" t="e">
        <f t="shared" ca="1" si="324"/>
        <v>#N/A</v>
      </c>
      <c r="AM1541" t="b">
        <f t="shared" si="315"/>
        <v>0</v>
      </c>
    </row>
    <row r="1542" spans="1:39" x14ac:dyDescent="0.3">
      <c r="A1542" t="s">
        <v>37</v>
      </c>
      <c r="B1542" t="s">
        <v>38</v>
      </c>
      <c r="C1542" t="s">
        <v>39</v>
      </c>
      <c r="D1542" t="s">
        <v>544</v>
      </c>
      <c r="E1542" t="s">
        <v>1520</v>
      </c>
      <c r="F1542" s="13" t="str">
        <f>_xlfn.CONCAT(wiz_6[[#This Row],[OCTY......]],",",wiz_6[[#This Row],[OS]])</f>
        <v>BUTLER    ,PA</v>
      </c>
      <c r="G1542" t="s">
        <v>40</v>
      </c>
      <c r="H1542" t="s">
        <v>705</v>
      </c>
      <c r="I1542" s="13" t="str">
        <f>_xlfn.CONCAT(wiz_6[[#This Row],[DCTY......]], ",",wiz_6[[#This Row],[DS]])</f>
        <v>CHEROKEE  ,AL</v>
      </c>
      <c r="J1542" t="str">
        <f>TRIM(CONCATENATE(wiz_6[[#This Row],[SHIPPER..................]],wiz_6[[#This Row],[ZIP2..]],wiz_6[[#This Row],[ZIP3..]]))</f>
        <v>b: C H ROBINSON | 1600135616</v>
      </c>
      <c r="K1542">
        <v>1</v>
      </c>
      <c r="L1542">
        <v>0.95</v>
      </c>
      <c r="M1542">
        <v>0.27</v>
      </c>
      <c r="N1542">
        <v>738</v>
      </c>
      <c r="O1542">
        <v>1.46</v>
      </c>
      <c r="P1542">
        <v>120</v>
      </c>
      <c r="Q1542">
        <v>0.35</v>
      </c>
      <c r="R1542">
        <v>-45</v>
      </c>
      <c r="S1542">
        <v>-322</v>
      </c>
      <c r="T1542">
        <v>35</v>
      </c>
      <c r="U1542">
        <v>-101</v>
      </c>
      <c r="V1542">
        <v>-388</v>
      </c>
      <c r="W1542">
        <v>44256</v>
      </c>
      <c r="X1542">
        <v>16001</v>
      </c>
      <c r="Y1542">
        <v>35616</v>
      </c>
      <c r="Z1542">
        <v>1</v>
      </c>
      <c r="AA1542">
        <f t="shared" si="316"/>
        <v>10012</v>
      </c>
      <c r="AB1542">
        <f t="shared" si="317"/>
        <v>-388</v>
      </c>
      <c r="AC1542">
        <f t="shared" si="318"/>
        <v>6159</v>
      </c>
      <c r="AD1542">
        <f t="shared" si="319"/>
        <v>0.6151618058330004</v>
      </c>
      <c r="AE1542">
        <f t="shared" si="320"/>
        <v>0</v>
      </c>
      <c r="AF1542" t="e">
        <f t="shared" ca="1" si="321"/>
        <v>#N/A</v>
      </c>
      <c r="AG1542" t="e">
        <f t="shared" ca="1" si="322"/>
        <v>#N/A</v>
      </c>
      <c r="AH1542" t="e">
        <f t="shared" ca="1" si="323"/>
        <v>#N/A</v>
      </c>
      <c r="AI1542" t="e">
        <f t="shared" ca="1" si="312"/>
        <v>#N/A</v>
      </c>
      <c r="AJ1542">
        <f t="shared" si="313"/>
        <v>9.988014382740711E-5</v>
      </c>
      <c r="AK1542">
        <f t="shared" si="314"/>
        <v>0</v>
      </c>
      <c r="AL1542" t="e">
        <f t="shared" ca="1" si="324"/>
        <v>#N/A</v>
      </c>
      <c r="AM1542" t="b">
        <f t="shared" si="315"/>
        <v>0</v>
      </c>
    </row>
    <row r="1543" spans="1:39" x14ac:dyDescent="0.3">
      <c r="A1543" t="s">
        <v>37</v>
      </c>
      <c r="B1543" t="s">
        <v>38</v>
      </c>
      <c r="C1543" t="s">
        <v>39</v>
      </c>
      <c r="D1543" t="s">
        <v>544</v>
      </c>
      <c r="E1543" t="s">
        <v>1521</v>
      </c>
      <c r="F1543" s="13" t="str">
        <f>_xlfn.CONCAT(wiz_6[[#This Row],[OCTY......]],",",wiz_6[[#This Row],[OS]])</f>
        <v>FOMBELL   ,PA</v>
      </c>
      <c r="G1543" t="s">
        <v>68</v>
      </c>
      <c r="H1543" t="s">
        <v>1004</v>
      </c>
      <c r="I1543" s="13" t="str">
        <f>_xlfn.CONCAT(wiz_6[[#This Row],[DCTY......]], ",",wiz_6[[#This Row],[DS]])</f>
        <v>MORGANTON ,NC</v>
      </c>
      <c r="J1543" t="str">
        <f>TRIM(CONCATENATE(wiz_6[[#This Row],[SHIPPER..................]],wiz_6[[#This Row],[ZIP2..]],wiz_6[[#This Row],[ZIP3..]]))</f>
        <v>b: C H ROBINSON | 1612328655</v>
      </c>
      <c r="K1543">
        <v>1</v>
      </c>
      <c r="L1543">
        <v>1.19</v>
      </c>
      <c r="M1543">
        <v>0.27</v>
      </c>
      <c r="N1543">
        <v>481</v>
      </c>
      <c r="O1543">
        <v>0.96</v>
      </c>
      <c r="P1543">
        <v>70</v>
      </c>
      <c r="Q1543">
        <v>0.3</v>
      </c>
      <c r="R1543">
        <v>41</v>
      </c>
      <c r="S1543">
        <v>-398</v>
      </c>
      <c r="T1543">
        <v>1</v>
      </c>
      <c r="U1543">
        <v>-51</v>
      </c>
      <c r="V1543">
        <v>-448</v>
      </c>
      <c r="W1543">
        <v>44266</v>
      </c>
      <c r="X1543">
        <v>16123</v>
      </c>
      <c r="Y1543">
        <v>28655</v>
      </c>
      <c r="Z1543">
        <v>1.24</v>
      </c>
      <c r="AA1543">
        <f t="shared" si="316"/>
        <v>10012</v>
      </c>
      <c r="AB1543">
        <f t="shared" si="317"/>
        <v>-448</v>
      </c>
      <c r="AC1543">
        <f t="shared" si="318"/>
        <v>6159</v>
      </c>
      <c r="AD1543">
        <f t="shared" si="319"/>
        <v>0.6151618058330004</v>
      </c>
      <c r="AE1543">
        <f t="shared" si="320"/>
        <v>0</v>
      </c>
      <c r="AF1543" t="e">
        <f t="shared" ca="1" si="321"/>
        <v>#N/A</v>
      </c>
      <c r="AG1543" t="e">
        <f t="shared" ca="1" si="322"/>
        <v>#N/A</v>
      </c>
      <c r="AH1543" t="e">
        <f t="shared" ca="1" si="323"/>
        <v>#N/A</v>
      </c>
      <c r="AI1543" t="e">
        <f t="shared" ca="1" si="312"/>
        <v>#N/A</v>
      </c>
      <c r="AJ1543">
        <f t="shared" si="313"/>
        <v>9.988014382740711E-5</v>
      </c>
      <c r="AK1543">
        <f t="shared" si="314"/>
        <v>0</v>
      </c>
      <c r="AL1543" t="e">
        <f t="shared" ca="1" si="324"/>
        <v>#N/A</v>
      </c>
      <c r="AM1543" t="b">
        <f t="shared" si="315"/>
        <v>0</v>
      </c>
    </row>
    <row r="1544" spans="1:39" x14ac:dyDescent="0.3">
      <c r="A1544" t="s">
        <v>37</v>
      </c>
      <c r="B1544" t="s">
        <v>38</v>
      </c>
      <c r="C1544" t="s">
        <v>39</v>
      </c>
      <c r="D1544" t="s">
        <v>544</v>
      </c>
      <c r="E1544" t="s">
        <v>1522</v>
      </c>
      <c r="F1544" s="13" t="str">
        <f>_xlfn.CONCAT(wiz_6[[#This Row],[OCTY......]],",",wiz_6[[#This Row],[OS]])</f>
        <v>MARS      ,PA</v>
      </c>
      <c r="G1544" t="s">
        <v>90</v>
      </c>
      <c r="H1544" t="s">
        <v>1523</v>
      </c>
      <c r="I1544" s="13" t="str">
        <f>_xlfn.CONCAT(wiz_6[[#This Row],[DCTY......]], ",",wiz_6[[#This Row],[DS]])</f>
        <v>PAULINE   ,SC</v>
      </c>
      <c r="J1544" t="str">
        <f>TRIM(CONCATENATE(wiz_6[[#This Row],[SHIPPER..................]],wiz_6[[#This Row],[ZIP2..]],wiz_6[[#This Row],[ZIP3..]]))</f>
        <v>b: C H ROBINSON | 1604629374</v>
      </c>
      <c r="K1544">
        <v>1</v>
      </c>
      <c r="L1544">
        <v>0.74</v>
      </c>
      <c r="M1544">
        <v>0.28000000000000003</v>
      </c>
      <c r="N1544">
        <v>541</v>
      </c>
      <c r="O1544">
        <v>0.92</v>
      </c>
      <c r="P1544">
        <v>98</v>
      </c>
      <c r="Q1544">
        <v>0.3</v>
      </c>
      <c r="R1544">
        <v>38</v>
      </c>
      <c r="S1544">
        <v>-478</v>
      </c>
      <c r="T1544">
        <v>29</v>
      </c>
      <c r="U1544">
        <v>-226</v>
      </c>
      <c r="V1544">
        <v>-675</v>
      </c>
      <c r="W1544">
        <v>44139</v>
      </c>
      <c r="X1544">
        <v>16046</v>
      </c>
      <c r="Y1544">
        <v>29374</v>
      </c>
      <c r="Z1544">
        <v>0.8</v>
      </c>
      <c r="AA1544">
        <f t="shared" si="316"/>
        <v>10012</v>
      </c>
      <c r="AB1544">
        <f t="shared" si="317"/>
        <v>-675</v>
      </c>
      <c r="AC1544">
        <f t="shared" si="318"/>
        <v>6159</v>
      </c>
      <c r="AD1544">
        <f t="shared" si="319"/>
        <v>0.6151618058330004</v>
      </c>
      <c r="AE1544">
        <f t="shared" si="320"/>
        <v>0</v>
      </c>
      <c r="AF1544" t="e">
        <f t="shared" ca="1" si="321"/>
        <v>#N/A</v>
      </c>
      <c r="AG1544" t="e">
        <f t="shared" ca="1" si="322"/>
        <v>#N/A</v>
      </c>
      <c r="AH1544" t="e">
        <f t="shared" ca="1" si="323"/>
        <v>#N/A</v>
      </c>
      <c r="AI1544" t="e">
        <f t="shared" ca="1" si="312"/>
        <v>#N/A</v>
      </c>
      <c r="AJ1544">
        <f t="shared" si="313"/>
        <v>9.988014382740711E-5</v>
      </c>
      <c r="AK1544">
        <f t="shared" si="314"/>
        <v>0</v>
      </c>
      <c r="AL1544" t="e">
        <f t="shared" ca="1" si="324"/>
        <v>#N/A</v>
      </c>
      <c r="AM1544" t="b">
        <f t="shared" si="315"/>
        <v>0</v>
      </c>
    </row>
    <row r="1545" spans="1:39" x14ac:dyDescent="0.3">
      <c r="A1545" t="s">
        <v>1524</v>
      </c>
      <c r="B1545" t="s">
        <v>1525</v>
      </c>
      <c r="C1545" t="s">
        <v>39</v>
      </c>
      <c r="D1545" t="s">
        <v>544</v>
      </c>
      <c r="E1545" t="s">
        <v>1526</v>
      </c>
      <c r="F1545" s="13" t="str">
        <f>_xlfn.CONCAT(wiz_6[[#This Row],[OCTY......]],",",wiz_6[[#This Row],[OS]])</f>
        <v>CLARION   ,PA</v>
      </c>
      <c r="G1545" t="s">
        <v>66</v>
      </c>
      <c r="H1545" t="s">
        <v>610</v>
      </c>
      <c r="I1545" s="13" t="str">
        <f>_xlfn.CONCAT(wiz_6[[#This Row],[DCTY......]], ",",wiz_6[[#This Row],[DS]])</f>
        <v>CORINTH   ,MS</v>
      </c>
      <c r="J1545" t="str">
        <f>TRIM(CONCATENATE(wiz_6[[#This Row],[SHIPPER..................]],wiz_6[[#This Row],[ZIP2..]],wiz_6[[#This Row],[ZIP3..]]))</f>
        <v>TRANCO NATIONAL | 1621438834</v>
      </c>
      <c r="K1545">
        <v>1</v>
      </c>
      <c r="L1545">
        <v>1.31</v>
      </c>
      <c r="M1545">
        <v>0</v>
      </c>
      <c r="N1545">
        <v>791</v>
      </c>
      <c r="O1545">
        <v>1.81</v>
      </c>
      <c r="P1545">
        <v>84</v>
      </c>
      <c r="Q1545">
        <v>0.3</v>
      </c>
      <c r="R1545">
        <v>190</v>
      </c>
      <c r="S1545">
        <v>-168</v>
      </c>
      <c r="T1545">
        <v>-2</v>
      </c>
      <c r="U1545">
        <v>161</v>
      </c>
      <c r="V1545">
        <v>-9</v>
      </c>
      <c r="W1545">
        <v>15639</v>
      </c>
      <c r="X1545">
        <v>16214</v>
      </c>
      <c r="Y1545">
        <v>38834</v>
      </c>
      <c r="Z1545">
        <v>1.0900000000000001</v>
      </c>
      <c r="AA1545">
        <f t="shared" si="316"/>
        <v>10012</v>
      </c>
      <c r="AB1545">
        <f t="shared" si="317"/>
        <v>-9</v>
      </c>
      <c r="AC1545">
        <f t="shared" si="318"/>
        <v>6159</v>
      </c>
      <c r="AD1545">
        <f t="shared" si="319"/>
        <v>0.6151618058330004</v>
      </c>
      <c r="AE1545">
        <f t="shared" si="320"/>
        <v>0</v>
      </c>
      <c r="AF1545" t="e">
        <f t="shared" ca="1" si="321"/>
        <v>#N/A</v>
      </c>
      <c r="AG1545" t="e">
        <f t="shared" ca="1" si="322"/>
        <v>#N/A</v>
      </c>
      <c r="AH1545" t="e">
        <f t="shared" ca="1" si="323"/>
        <v>#N/A</v>
      </c>
      <c r="AI1545" t="e">
        <f t="shared" ca="1" si="312"/>
        <v>#N/A</v>
      </c>
      <c r="AJ1545">
        <f t="shared" si="313"/>
        <v>9.988014382740711E-5</v>
      </c>
      <c r="AK1545">
        <f t="shared" si="314"/>
        <v>0</v>
      </c>
      <c r="AL1545" t="e">
        <f t="shared" ca="1" si="324"/>
        <v>#N/A</v>
      </c>
      <c r="AM1545" t="b">
        <f t="shared" si="315"/>
        <v>0</v>
      </c>
    </row>
    <row r="1546" spans="1:39" x14ac:dyDescent="0.3">
      <c r="A1546" t="s">
        <v>37</v>
      </c>
      <c r="B1546" t="s">
        <v>38</v>
      </c>
      <c r="C1546" t="s">
        <v>39</v>
      </c>
      <c r="D1546" t="s">
        <v>544</v>
      </c>
      <c r="E1546" t="s">
        <v>1520</v>
      </c>
      <c r="F1546" s="13" t="str">
        <f>_xlfn.CONCAT(wiz_6[[#This Row],[OCTY......]],",",wiz_6[[#This Row],[OS]])</f>
        <v>BUTLER    ,PA</v>
      </c>
      <c r="G1546" t="s">
        <v>396</v>
      </c>
      <c r="H1546" t="s">
        <v>1527</v>
      </c>
      <c r="I1546" s="13" t="str">
        <f>_xlfn.CONCAT(wiz_6[[#This Row],[DCTY......]], ",",wiz_6[[#This Row],[DS]])</f>
        <v>ROANOKE   ,VA</v>
      </c>
      <c r="J1546" t="str">
        <f>TRIM(CONCATENATE(wiz_6[[#This Row],[SHIPPER..................]],wiz_6[[#This Row],[ZIP2..]],wiz_6[[#This Row],[ZIP3..]]))</f>
        <v>b: C H ROBINSON | 1600124000</v>
      </c>
      <c r="K1546">
        <v>1</v>
      </c>
      <c r="L1546">
        <v>1.18</v>
      </c>
      <c r="M1546">
        <v>0.27</v>
      </c>
      <c r="N1546">
        <v>361</v>
      </c>
      <c r="O1546">
        <v>1.21</v>
      </c>
      <c r="P1546">
        <v>96</v>
      </c>
      <c r="Q1546">
        <v>0.3</v>
      </c>
      <c r="R1546">
        <v>11</v>
      </c>
      <c r="S1546">
        <v>-322</v>
      </c>
      <c r="T1546">
        <v>-104</v>
      </c>
      <c r="U1546">
        <v>178</v>
      </c>
      <c r="V1546">
        <v>-248</v>
      </c>
      <c r="W1546">
        <v>15478</v>
      </c>
      <c r="X1546">
        <v>16001</v>
      </c>
      <c r="Y1546">
        <v>24000</v>
      </c>
      <c r="Z1546">
        <v>1.23</v>
      </c>
      <c r="AA1546">
        <f t="shared" si="316"/>
        <v>10012</v>
      </c>
      <c r="AB1546">
        <f t="shared" si="317"/>
        <v>-248</v>
      </c>
      <c r="AC1546">
        <f t="shared" si="318"/>
        <v>6159</v>
      </c>
      <c r="AD1546">
        <f t="shared" si="319"/>
        <v>0.6151618058330004</v>
      </c>
      <c r="AE1546">
        <f t="shared" si="320"/>
        <v>0</v>
      </c>
      <c r="AF1546" t="e">
        <f t="shared" ca="1" si="321"/>
        <v>#N/A</v>
      </c>
      <c r="AG1546" t="e">
        <f t="shared" ca="1" si="322"/>
        <v>#N/A</v>
      </c>
      <c r="AH1546" t="e">
        <f t="shared" ca="1" si="323"/>
        <v>#N/A</v>
      </c>
      <c r="AI1546" t="e">
        <f t="shared" ca="1" si="312"/>
        <v>#N/A</v>
      </c>
      <c r="AJ1546">
        <f t="shared" si="313"/>
        <v>9.988014382740711E-5</v>
      </c>
      <c r="AK1546">
        <f t="shared" si="314"/>
        <v>0</v>
      </c>
      <c r="AL1546" t="e">
        <f t="shared" ca="1" si="324"/>
        <v>#N/A</v>
      </c>
      <c r="AM1546" t="b">
        <f t="shared" si="315"/>
        <v>0</v>
      </c>
    </row>
    <row r="1547" spans="1:39" x14ac:dyDescent="0.3">
      <c r="A1547" t="s">
        <v>37</v>
      </c>
      <c r="B1547" t="s">
        <v>38</v>
      </c>
      <c r="C1547" t="s">
        <v>39</v>
      </c>
      <c r="D1547" t="s">
        <v>544</v>
      </c>
      <c r="E1547" t="s">
        <v>1528</v>
      </c>
      <c r="F1547" s="13" t="str">
        <f>_xlfn.CONCAT(wiz_6[[#This Row],[OCTY......]],",",wiz_6[[#This Row],[OS]])</f>
        <v>MECHANICSB,PA</v>
      </c>
      <c r="G1547" t="s">
        <v>50</v>
      </c>
      <c r="H1547" t="s">
        <v>453</v>
      </c>
      <c r="I1547" s="13" t="str">
        <f>_xlfn.CONCAT(wiz_6[[#This Row],[DCTY......]], ",",wiz_6[[#This Row],[DS]])</f>
        <v>ELLENWOOD ,GA</v>
      </c>
      <c r="J1547" t="str">
        <f>TRIM(CONCATENATE(wiz_6[[#This Row],[SHIPPER..................]],wiz_6[[#This Row],[ZIP2..]],wiz_6[[#This Row],[ZIP3..]]))</f>
        <v>b: C H ROBINSON | 1705530049</v>
      </c>
      <c r="K1547">
        <v>1</v>
      </c>
      <c r="L1547">
        <v>1.19</v>
      </c>
      <c r="M1547">
        <v>0.28000000000000003</v>
      </c>
      <c r="N1547">
        <v>713</v>
      </c>
      <c r="O1547">
        <v>1.79</v>
      </c>
      <c r="P1547">
        <v>45</v>
      </c>
      <c r="Q1547">
        <v>0.25</v>
      </c>
      <c r="R1547">
        <v>-50</v>
      </c>
      <c r="S1547">
        <v>-30</v>
      </c>
      <c r="T1547">
        <v>-43</v>
      </c>
      <c r="U1547">
        <v>74</v>
      </c>
      <c r="V1547">
        <v>1</v>
      </c>
      <c r="W1547">
        <v>17601</v>
      </c>
      <c r="X1547">
        <v>17055</v>
      </c>
      <c r="Y1547">
        <v>30049</v>
      </c>
      <c r="Z1547">
        <v>1.25</v>
      </c>
      <c r="AA1547">
        <f t="shared" si="316"/>
        <v>10012</v>
      </c>
      <c r="AB1547">
        <f t="shared" si="317"/>
        <v>1</v>
      </c>
      <c r="AC1547">
        <f t="shared" si="318"/>
        <v>6159</v>
      </c>
      <c r="AD1547">
        <f t="shared" si="319"/>
        <v>0.6151618058330004</v>
      </c>
      <c r="AE1547">
        <f t="shared" si="320"/>
        <v>0</v>
      </c>
      <c r="AF1547" t="e">
        <f t="shared" ca="1" si="321"/>
        <v>#N/A</v>
      </c>
      <c r="AG1547" t="e">
        <f t="shared" ca="1" si="322"/>
        <v>#N/A</v>
      </c>
      <c r="AH1547" t="e">
        <f t="shared" ca="1" si="323"/>
        <v>#N/A</v>
      </c>
      <c r="AI1547" t="e">
        <f t="shared" ca="1" si="312"/>
        <v>#N/A</v>
      </c>
      <c r="AJ1547">
        <f t="shared" si="313"/>
        <v>9.988014382740711E-5</v>
      </c>
      <c r="AK1547">
        <f t="shared" si="314"/>
        <v>0</v>
      </c>
      <c r="AL1547" t="e">
        <f t="shared" ca="1" si="324"/>
        <v>#N/A</v>
      </c>
      <c r="AM1547" t="b">
        <f t="shared" si="315"/>
        <v>0</v>
      </c>
    </row>
    <row r="1548" spans="1:39" x14ac:dyDescent="0.3">
      <c r="A1548" t="s">
        <v>37</v>
      </c>
      <c r="B1548" t="s">
        <v>38</v>
      </c>
      <c r="C1548" t="s">
        <v>39</v>
      </c>
      <c r="D1548" t="s">
        <v>544</v>
      </c>
      <c r="E1548" t="s">
        <v>1528</v>
      </c>
      <c r="F1548" s="13" t="str">
        <f>_xlfn.CONCAT(wiz_6[[#This Row],[OCTY......]],",",wiz_6[[#This Row],[OS]])</f>
        <v>MECHANICSB,PA</v>
      </c>
      <c r="G1548" t="s">
        <v>53</v>
      </c>
      <c r="H1548" t="s">
        <v>1529</v>
      </c>
      <c r="I1548" s="13" t="str">
        <f>_xlfn.CONCAT(wiz_6[[#This Row],[DCTY......]], ",",wiz_6[[#This Row],[DS]])</f>
        <v>RANTOUL   ,IL</v>
      </c>
      <c r="J1548" t="str">
        <f>TRIM(CONCATENATE(wiz_6[[#This Row],[SHIPPER..................]],wiz_6[[#This Row],[ZIP2..]],wiz_6[[#This Row],[ZIP3..]]))</f>
        <v>b: C H ROBINSON | 1705561866</v>
      </c>
      <c r="K1548">
        <v>1</v>
      </c>
      <c r="L1548">
        <v>1.03</v>
      </c>
      <c r="M1548">
        <v>0.28000000000000003</v>
      </c>
      <c r="N1548">
        <v>670</v>
      </c>
      <c r="O1548">
        <v>0.96</v>
      </c>
      <c r="P1548">
        <v>45</v>
      </c>
      <c r="Q1548">
        <v>0.25</v>
      </c>
      <c r="R1548">
        <v>80</v>
      </c>
      <c r="S1548">
        <v>-30</v>
      </c>
      <c r="T1548">
        <v>102</v>
      </c>
      <c r="U1548">
        <v>25</v>
      </c>
      <c r="V1548">
        <v>97</v>
      </c>
      <c r="W1548">
        <v>17601</v>
      </c>
      <c r="X1548">
        <v>17055</v>
      </c>
      <c r="Y1548">
        <v>61866</v>
      </c>
      <c r="Z1548">
        <v>1.0900000000000001</v>
      </c>
      <c r="AA1548">
        <f t="shared" si="316"/>
        <v>10012</v>
      </c>
      <c r="AB1548">
        <f t="shared" si="317"/>
        <v>97</v>
      </c>
      <c r="AC1548">
        <f t="shared" si="318"/>
        <v>6159</v>
      </c>
      <c r="AD1548">
        <f t="shared" si="319"/>
        <v>0.6151618058330004</v>
      </c>
      <c r="AE1548">
        <f t="shared" si="320"/>
        <v>0</v>
      </c>
      <c r="AF1548" t="e">
        <f t="shared" ca="1" si="321"/>
        <v>#N/A</v>
      </c>
      <c r="AG1548" t="e">
        <f t="shared" ca="1" si="322"/>
        <v>#N/A</v>
      </c>
      <c r="AH1548" t="e">
        <f t="shared" ca="1" si="323"/>
        <v>#N/A</v>
      </c>
      <c r="AI1548" t="e">
        <f t="shared" ca="1" si="312"/>
        <v>#N/A</v>
      </c>
      <c r="AJ1548">
        <f t="shared" si="313"/>
        <v>9.988014382740711E-5</v>
      </c>
      <c r="AK1548">
        <f t="shared" si="314"/>
        <v>0</v>
      </c>
      <c r="AL1548" t="e">
        <f t="shared" ca="1" si="324"/>
        <v>#N/A</v>
      </c>
      <c r="AM1548" t="b">
        <f t="shared" si="315"/>
        <v>0</v>
      </c>
    </row>
    <row r="1549" spans="1:39" x14ac:dyDescent="0.3">
      <c r="A1549" t="s">
        <v>37</v>
      </c>
      <c r="B1549" t="s">
        <v>38</v>
      </c>
      <c r="C1549" t="s">
        <v>39</v>
      </c>
      <c r="D1549" t="s">
        <v>544</v>
      </c>
      <c r="E1549" t="s">
        <v>80</v>
      </c>
      <c r="F1549" s="13" t="str">
        <f>_xlfn.CONCAT(wiz_6[[#This Row],[OCTY......]],",",wiz_6[[#This Row],[OS]])</f>
        <v>MANCHESTER,PA</v>
      </c>
      <c r="G1549" t="s">
        <v>53</v>
      </c>
      <c r="H1549" t="s">
        <v>689</v>
      </c>
      <c r="I1549" s="13" t="str">
        <f>_xlfn.CONCAT(wiz_6[[#This Row],[DCTY......]], ",",wiz_6[[#This Row],[DS]])</f>
        <v>MOUNT VERN,IL</v>
      </c>
      <c r="J1549" t="str">
        <f>TRIM(CONCATENATE(wiz_6[[#This Row],[SHIPPER..................]],wiz_6[[#This Row],[ZIP2..]],wiz_6[[#This Row],[ZIP3..]]))</f>
        <v>b: C H ROBINSON | 1734562864</v>
      </c>
      <c r="K1549">
        <v>1</v>
      </c>
      <c r="L1549">
        <v>0.97</v>
      </c>
      <c r="M1549">
        <v>0.27</v>
      </c>
      <c r="N1549">
        <v>765</v>
      </c>
      <c r="O1549">
        <v>2.04</v>
      </c>
      <c r="P1549">
        <v>120</v>
      </c>
      <c r="Q1549">
        <v>0.35</v>
      </c>
      <c r="R1549">
        <v>87</v>
      </c>
      <c r="S1549">
        <v>-210</v>
      </c>
      <c r="T1549">
        <v>-57</v>
      </c>
      <c r="U1549">
        <v>-369</v>
      </c>
      <c r="V1549">
        <v>-636</v>
      </c>
      <c r="W1549">
        <v>20163</v>
      </c>
      <c r="X1549">
        <v>17345</v>
      </c>
      <c r="Y1549">
        <v>62864</v>
      </c>
      <c r="Z1549">
        <v>1.02</v>
      </c>
      <c r="AA1549">
        <f t="shared" si="316"/>
        <v>10012</v>
      </c>
      <c r="AB1549">
        <f t="shared" si="317"/>
        <v>-636</v>
      </c>
      <c r="AC1549">
        <f t="shared" si="318"/>
        <v>6159</v>
      </c>
      <c r="AD1549">
        <f t="shared" si="319"/>
        <v>0.6151618058330004</v>
      </c>
      <c r="AE1549">
        <f t="shared" si="320"/>
        <v>0</v>
      </c>
      <c r="AF1549" t="e">
        <f t="shared" ca="1" si="321"/>
        <v>#N/A</v>
      </c>
      <c r="AG1549" t="e">
        <f t="shared" ca="1" si="322"/>
        <v>#N/A</v>
      </c>
      <c r="AH1549" t="e">
        <f t="shared" ca="1" si="323"/>
        <v>#N/A</v>
      </c>
      <c r="AI1549" t="e">
        <f t="shared" ca="1" si="312"/>
        <v>#N/A</v>
      </c>
      <c r="AJ1549">
        <f t="shared" si="313"/>
        <v>9.988014382740711E-5</v>
      </c>
      <c r="AK1549">
        <f t="shared" si="314"/>
        <v>0</v>
      </c>
      <c r="AL1549" t="e">
        <f t="shared" ca="1" si="324"/>
        <v>#N/A</v>
      </c>
      <c r="AM1549" t="b">
        <f t="shared" si="315"/>
        <v>0</v>
      </c>
    </row>
    <row r="1550" spans="1:39" x14ac:dyDescent="0.3">
      <c r="A1550" t="s">
        <v>37</v>
      </c>
      <c r="B1550" t="s">
        <v>38</v>
      </c>
      <c r="C1550" t="s">
        <v>39</v>
      </c>
      <c r="D1550" t="s">
        <v>544</v>
      </c>
      <c r="E1550" t="s">
        <v>1530</v>
      </c>
      <c r="F1550" s="13" t="str">
        <f>_xlfn.CONCAT(wiz_6[[#This Row],[OCTY......]],",",wiz_6[[#This Row],[OS]])</f>
        <v>HARRISBURG,PA</v>
      </c>
      <c r="G1550" t="s">
        <v>42</v>
      </c>
      <c r="H1550" t="s">
        <v>523</v>
      </c>
      <c r="I1550" s="13" t="str">
        <f>_xlfn.CONCAT(wiz_6[[#This Row],[DCTY......]], ",",wiz_6[[#This Row],[DS]])</f>
        <v>CLAYTON   ,IN</v>
      </c>
      <c r="J1550" t="str">
        <f>TRIM(CONCATENATE(wiz_6[[#This Row],[SHIPPER..................]],wiz_6[[#This Row],[ZIP2..]],wiz_6[[#This Row],[ZIP3..]]))</f>
        <v>b: C H ROBINSON | 1710146118</v>
      </c>
      <c r="K1550">
        <v>1</v>
      </c>
      <c r="L1550">
        <v>0.93</v>
      </c>
      <c r="M1550">
        <v>0.28000000000000003</v>
      </c>
      <c r="N1550">
        <v>579</v>
      </c>
      <c r="O1550">
        <v>0.77</v>
      </c>
      <c r="P1550">
        <v>75</v>
      </c>
      <c r="Q1550">
        <v>0.3</v>
      </c>
      <c r="R1550">
        <v>94</v>
      </c>
      <c r="S1550">
        <v>-47</v>
      </c>
      <c r="T1550">
        <v>79</v>
      </c>
      <c r="U1550">
        <v>-86</v>
      </c>
      <c r="V1550">
        <v>-54</v>
      </c>
      <c r="W1550">
        <v>18031</v>
      </c>
      <c r="X1550">
        <v>17101</v>
      </c>
      <c r="Y1550">
        <v>46118</v>
      </c>
      <c r="Z1550">
        <v>0.99</v>
      </c>
      <c r="AA1550">
        <f t="shared" si="316"/>
        <v>10012</v>
      </c>
      <c r="AB1550">
        <f t="shared" si="317"/>
        <v>-54</v>
      </c>
      <c r="AC1550">
        <f t="shared" si="318"/>
        <v>6159</v>
      </c>
      <c r="AD1550">
        <f t="shared" si="319"/>
        <v>0.6151618058330004</v>
      </c>
      <c r="AE1550">
        <f t="shared" si="320"/>
        <v>0</v>
      </c>
      <c r="AF1550" t="e">
        <f t="shared" ca="1" si="321"/>
        <v>#N/A</v>
      </c>
      <c r="AG1550" t="e">
        <f t="shared" ca="1" si="322"/>
        <v>#N/A</v>
      </c>
      <c r="AH1550" t="e">
        <f t="shared" ca="1" si="323"/>
        <v>#N/A</v>
      </c>
      <c r="AI1550" t="e">
        <f t="shared" ca="1" si="312"/>
        <v>#N/A</v>
      </c>
      <c r="AJ1550">
        <f t="shared" si="313"/>
        <v>9.988014382740711E-5</v>
      </c>
      <c r="AK1550">
        <f t="shared" si="314"/>
        <v>0</v>
      </c>
      <c r="AL1550" t="e">
        <f t="shared" ca="1" si="324"/>
        <v>#N/A</v>
      </c>
      <c r="AM1550" t="b">
        <f t="shared" si="315"/>
        <v>0</v>
      </c>
    </row>
    <row r="1551" spans="1:39" x14ac:dyDescent="0.3">
      <c r="A1551" t="s">
        <v>37</v>
      </c>
      <c r="B1551" t="s">
        <v>38</v>
      </c>
      <c r="C1551" t="s">
        <v>39</v>
      </c>
      <c r="D1551" t="s">
        <v>544</v>
      </c>
      <c r="E1551" t="s">
        <v>1531</v>
      </c>
      <c r="F1551" s="13" t="str">
        <f>_xlfn.CONCAT(wiz_6[[#This Row],[OCTY......]],",",wiz_6[[#This Row],[OS]])</f>
        <v>YORK      ,PA</v>
      </c>
      <c r="G1551" t="s">
        <v>66</v>
      </c>
      <c r="H1551" t="s">
        <v>494</v>
      </c>
      <c r="I1551" s="13" t="str">
        <f>_xlfn.CONCAT(wiz_6[[#This Row],[DCTY......]], ",",wiz_6[[#This Row],[DS]])</f>
        <v>HATTIESBUR,MS</v>
      </c>
      <c r="J1551" t="str">
        <f>TRIM(CONCATENATE(wiz_6[[#This Row],[SHIPPER..................]],wiz_6[[#This Row],[ZIP2..]],wiz_6[[#This Row],[ZIP3..]]))</f>
        <v>b: C H ROBINSON | 1740139400</v>
      </c>
      <c r="K1551">
        <v>1</v>
      </c>
      <c r="L1551">
        <v>1.1299999999999999</v>
      </c>
      <c r="M1551">
        <v>0.28000000000000003</v>
      </c>
      <c r="N1551">
        <v>1028</v>
      </c>
      <c r="O1551">
        <v>1.88</v>
      </c>
      <c r="P1551">
        <v>41</v>
      </c>
      <c r="Q1551">
        <v>0.25</v>
      </c>
      <c r="R1551">
        <v>-72</v>
      </c>
      <c r="S1551">
        <v>0</v>
      </c>
      <c r="T1551">
        <v>20</v>
      </c>
      <c r="U1551">
        <v>-74</v>
      </c>
      <c r="V1551">
        <v>-54</v>
      </c>
      <c r="W1551">
        <v>17013</v>
      </c>
      <c r="X1551">
        <v>17401</v>
      </c>
      <c r="Y1551">
        <v>39400</v>
      </c>
      <c r="Z1551">
        <v>1.19</v>
      </c>
      <c r="AA1551">
        <f t="shared" si="316"/>
        <v>10012</v>
      </c>
      <c r="AB1551">
        <f t="shared" si="317"/>
        <v>-54</v>
      </c>
      <c r="AC1551">
        <f t="shared" si="318"/>
        <v>6159</v>
      </c>
      <c r="AD1551">
        <f t="shared" si="319"/>
        <v>0.6151618058330004</v>
      </c>
      <c r="AE1551">
        <f t="shared" si="320"/>
        <v>0</v>
      </c>
      <c r="AF1551" t="e">
        <f t="shared" ca="1" si="321"/>
        <v>#N/A</v>
      </c>
      <c r="AG1551" t="e">
        <f t="shared" ca="1" si="322"/>
        <v>#N/A</v>
      </c>
      <c r="AH1551" t="e">
        <f t="shared" ca="1" si="323"/>
        <v>#N/A</v>
      </c>
      <c r="AI1551" t="e">
        <f t="shared" ca="1" si="312"/>
        <v>#N/A</v>
      </c>
      <c r="AJ1551">
        <f t="shared" si="313"/>
        <v>9.988014382740711E-5</v>
      </c>
      <c r="AK1551">
        <f t="shared" si="314"/>
        <v>0</v>
      </c>
      <c r="AL1551" t="e">
        <f t="shared" ca="1" si="324"/>
        <v>#N/A</v>
      </c>
      <c r="AM1551" t="b">
        <f t="shared" si="315"/>
        <v>0</v>
      </c>
    </row>
    <row r="1552" spans="1:39" x14ac:dyDescent="0.3">
      <c r="A1552" t="s">
        <v>37</v>
      </c>
      <c r="B1552" t="s">
        <v>38</v>
      </c>
      <c r="C1552" t="s">
        <v>39</v>
      </c>
      <c r="D1552" t="s">
        <v>544</v>
      </c>
      <c r="E1552" t="s">
        <v>1532</v>
      </c>
      <c r="F1552" s="13" t="str">
        <f>_xlfn.CONCAT(wiz_6[[#This Row],[OCTY......]],",",wiz_6[[#This Row],[OS]])</f>
        <v>CARLISLE  ,PA</v>
      </c>
      <c r="G1552" t="s">
        <v>68</v>
      </c>
      <c r="H1552" t="s">
        <v>184</v>
      </c>
      <c r="I1552" s="13" t="str">
        <f>_xlfn.CONCAT(wiz_6[[#This Row],[DCTY......]], ",",wiz_6[[#This Row],[DS]])</f>
        <v>CHARLOTTE ,NC</v>
      </c>
      <c r="J1552" t="str">
        <f>TRIM(CONCATENATE(wiz_6[[#This Row],[SHIPPER..................]],wiz_6[[#This Row],[ZIP2..]],wiz_6[[#This Row],[ZIP3..]]))</f>
        <v>b: C H ROBINSON | 1701328201</v>
      </c>
      <c r="K1552">
        <v>1</v>
      </c>
      <c r="L1552">
        <v>1.1000000000000001</v>
      </c>
      <c r="M1552">
        <v>0.28000000000000003</v>
      </c>
      <c r="N1552">
        <v>469</v>
      </c>
      <c r="O1552">
        <v>0.97</v>
      </c>
      <c r="P1552">
        <v>55</v>
      </c>
      <c r="Q1552">
        <v>0.3</v>
      </c>
      <c r="R1552">
        <v>-15</v>
      </c>
      <c r="S1552">
        <v>-42</v>
      </c>
      <c r="T1552">
        <v>-1</v>
      </c>
      <c r="U1552">
        <v>-13</v>
      </c>
      <c r="V1552">
        <v>-56</v>
      </c>
      <c r="W1552">
        <v>17601</v>
      </c>
      <c r="X1552">
        <v>17013</v>
      </c>
      <c r="Y1552">
        <v>28201</v>
      </c>
      <c r="Z1552">
        <v>1.1599999999999999</v>
      </c>
      <c r="AA1552">
        <f t="shared" si="316"/>
        <v>10012</v>
      </c>
      <c r="AB1552">
        <f t="shared" si="317"/>
        <v>-56</v>
      </c>
      <c r="AC1552">
        <f t="shared" si="318"/>
        <v>6159</v>
      </c>
      <c r="AD1552">
        <f t="shared" si="319"/>
        <v>0.6151618058330004</v>
      </c>
      <c r="AE1552">
        <f t="shared" si="320"/>
        <v>0</v>
      </c>
      <c r="AF1552" t="e">
        <f t="shared" ca="1" si="321"/>
        <v>#N/A</v>
      </c>
      <c r="AG1552" t="e">
        <f t="shared" ca="1" si="322"/>
        <v>#N/A</v>
      </c>
      <c r="AH1552" t="e">
        <f t="shared" ca="1" si="323"/>
        <v>#N/A</v>
      </c>
      <c r="AI1552" t="e">
        <f t="shared" ca="1" si="312"/>
        <v>#N/A</v>
      </c>
      <c r="AJ1552">
        <f t="shared" si="313"/>
        <v>9.988014382740711E-5</v>
      </c>
      <c r="AK1552">
        <f t="shared" si="314"/>
        <v>0</v>
      </c>
      <c r="AL1552" t="e">
        <f t="shared" ca="1" si="324"/>
        <v>#N/A</v>
      </c>
      <c r="AM1552" t="b">
        <f t="shared" si="315"/>
        <v>0</v>
      </c>
    </row>
    <row r="1553" spans="1:39" x14ac:dyDescent="0.3">
      <c r="A1553" t="s">
        <v>279</v>
      </c>
      <c r="B1553" t="s">
        <v>280</v>
      </c>
      <c r="C1553" t="s">
        <v>39</v>
      </c>
      <c r="D1553" t="s">
        <v>544</v>
      </c>
      <c r="E1553" t="s">
        <v>1533</v>
      </c>
      <c r="F1553" s="13" t="str">
        <f>_xlfn.CONCAT(wiz_6[[#This Row],[OCTY......]],",",wiz_6[[#This Row],[OS]])</f>
        <v>FORT LOUDO,PA</v>
      </c>
      <c r="G1553" t="s">
        <v>87</v>
      </c>
      <c r="H1553" t="s">
        <v>88</v>
      </c>
      <c r="I1553" s="13" t="str">
        <f>_xlfn.CONCAT(wiz_6[[#This Row],[DCTY......]], ",",wiz_6[[#This Row],[DS]])</f>
        <v>FINDLAY   ,OH</v>
      </c>
      <c r="J1553" t="str">
        <f>TRIM(CONCATENATE(wiz_6[[#This Row],[SHIPPER..................]],wiz_6[[#This Row],[ZIP2..]],wiz_6[[#This Row],[ZIP3..]]))</f>
        <v>b: NOLAN TRANSPORTATI| 1722445839</v>
      </c>
      <c r="K1553">
        <v>1</v>
      </c>
      <c r="L1553">
        <v>1.31</v>
      </c>
      <c r="M1553">
        <v>0.27</v>
      </c>
      <c r="N1553">
        <v>379</v>
      </c>
      <c r="O1553">
        <v>1</v>
      </c>
      <c r="P1553">
        <v>140</v>
      </c>
      <c r="Q1553">
        <v>0.35</v>
      </c>
      <c r="R1553">
        <v>107</v>
      </c>
      <c r="S1553">
        <v>-129</v>
      </c>
      <c r="T1553">
        <v>-54</v>
      </c>
      <c r="U1553">
        <v>70</v>
      </c>
      <c r="V1553">
        <v>-113</v>
      </c>
      <c r="W1553">
        <v>18031</v>
      </c>
      <c r="X1553">
        <v>17224</v>
      </c>
      <c r="Y1553">
        <v>45839</v>
      </c>
      <c r="Z1553">
        <v>1.36</v>
      </c>
      <c r="AA1553">
        <f t="shared" si="316"/>
        <v>10012</v>
      </c>
      <c r="AB1553">
        <f t="shared" si="317"/>
        <v>-113</v>
      </c>
      <c r="AC1553">
        <f t="shared" si="318"/>
        <v>6159</v>
      </c>
      <c r="AD1553">
        <f t="shared" si="319"/>
        <v>0.6151618058330004</v>
      </c>
      <c r="AE1553">
        <f t="shared" si="320"/>
        <v>0</v>
      </c>
      <c r="AF1553" t="e">
        <f t="shared" ca="1" si="321"/>
        <v>#N/A</v>
      </c>
      <c r="AG1553" t="e">
        <f t="shared" ca="1" si="322"/>
        <v>#N/A</v>
      </c>
      <c r="AH1553" t="e">
        <f t="shared" ca="1" si="323"/>
        <v>#N/A</v>
      </c>
      <c r="AI1553" t="e">
        <f t="shared" ca="1" si="312"/>
        <v>#N/A</v>
      </c>
      <c r="AJ1553">
        <f t="shared" si="313"/>
        <v>9.988014382740711E-5</v>
      </c>
      <c r="AK1553">
        <f t="shared" si="314"/>
        <v>0</v>
      </c>
      <c r="AL1553" t="e">
        <f t="shared" ca="1" si="324"/>
        <v>#N/A</v>
      </c>
      <c r="AM1553" t="b">
        <f t="shared" si="315"/>
        <v>0</v>
      </c>
    </row>
    <row r="1554" spans="1:39" x14ac:dyDescent="0.3">
      <c r="A1554" t="s">
        <v>344</v>
      </c>
      <c r="B1554" t="s">
        <v>345</v>
      </c>
      <c r="C1554" t="s">
        <v>39</v>
      </c>
      <c r="D1554" t="s">
        <v>544</v>
      </c>
      <c r="E1554" t="s">
        <v>1531</v>
      </c>
      <c r="F1554" s="13" t="str">
        <f>_xlfn.CONCAT(wiz_6[[#This Row],[OCTY......]],",",wiz_6[[#This Row],[OS]])</f>
        <v>YORK      ,PA</v>
      </c>
      <c r="G1554" t="s">
        <v>87</v>
      </c>
      <c r="H1554" t="s">
        <v>298</v>
      </c>
      <c r="I1554" s="13" t="str">
        <f>_xlfn.CONCAT(wiz_6[[#This Row],[DCTY......]], ",",wiz_6[[#This Row],[DS]])</f>
        <v>ZANESVILLE,OH</v>
      </c>
      <c r="J1554" t="str">
        <f>TRIM(CONCATENATE(wiz_6[[#This Row],[SHIPPER..................]],wiz_6[[#This Row],[ZIP2..]],wiz_6[[#This Row],[ZIP3..]]))</f>
        <v>b: SCHNEIDER LOGISTIC| 1740143701</v>
      </c>
      <c r="K1554">
        <v>1</v>
      </c>
      <c r="L1554">
        <v>1.02</v>
      </c>
      <c r="M1554">
        <v>0.27</v>
      </c>
      <c r="N1554">
        <v>332</v>
      </c>
      <c r="O1554">
        <v>0.88</v>
      </c>
      <c r="P1554">
        <v>106</v>
      </c>
      <c r="Q1554">
        <v>0.35</v>
      </c>
      <c r="R1554">
        <v>113</v>
      </c>
      <c r="S1554">
        <v>-86</v>
      </c>
      <c r="T1554">
        <v>-11</v>
      </c>
      <c r="U1554">
        <v>239</v>
      </c>
      <c r="V1554">
        <v>142</v>
      </c>
      <c r="W1554">
        <v>18040</v>
      </c>
      <c r="X1554">
        <v>17401</v>
      </c>
      <c r="Y1554">
        <v>43701</v>
      </c>
      <c r="Z1554">
        <v>1.07</v>
      </c>
      <c r="AA1554">
        <f t="shared" si="316"/>
        <v>10012</v>
      </c>
      <c r="AB1554">
        <f t="shared" si="317"/>
        <v>142</v>
      </c>
      <c r="AC1554">
        <f t="shared" si="318"/>
        <v>6159</v>
      </c>
      <c r="AD1554">
        <f t="shared" si="319"/>
        <v>0.6151618058330004</v>
      </c>
      <c r="AE1554">
        <f t="shared" si="320"/>
        <v>0</v>
      </c>
      <c r="AF1554" t="e">
        <f t="shared" ca="1" si="321"/>
        <v>#N/A</v>
      </c>
      <c r="AG1554" t="e">
        <f t="shared" ca="1" si="322"/>
        <v>#N/A</v>
      </c>
      <c r="AH1554" t="e">
        <f t="shared" ca="1" si="323"/>
        <v>#N/A</v>
      </c>
      <c r="AI1554" t="e">
        <f t="shared" ca="1" si="312"/>
        <v>#N/A</v>
      </c>
      <c r="AJ1554">
        <f t="shared" si="313"/>
        <v>9.988014382740711E-5</v>
      </c>
      <c r="AK1554">
        <f t="shared" si="314"/>
        <v>0</v>
      </c>
      <c r="AL1554" t="e">
        <f t="shared" ca="1" si="324"/>
        <v>#N/A</v>
      </c>
      <c r="AM1554" t="b">
        <f t="shared" si="315"/>
        <v>0</v>
      </c>
    </row>
    <row r="1555" spans="1:39" x14ac:dyDescent="0.3">
      <c r="A1555" t="s">
        <v>1534</v>
      </c>
      <c r="B1555" t="s">
        <v>1535</v>
      </c>
      <c r="C1555" t="s">
        <v>39</v>
      </c>
      <c r="D1555" t="s">
        <v>544</v>
      </c>
      <c r="E1555" t="s">
        <v>1536</v>
      </c>
      <c r="F1555" s="13" t="str">
        <f>_xlfn.CONCAT(wiz_6[[#This Row],[OCTY......]],",",wiz_6[[#This Row],[OS]])</f>
        <v>CHAMBERSBU,PA</v>
      </c>
      <c r="G1555" t="s">
        <v>70</v>
      </c>
      <c r="H1555" t="s">
        <v>71</v>
      </c>
      <c r="I1555" s="13" t="str">
        <f>_xlfn.CONCAT(wiz_6[[#This Row],[DCTY......]], ",",wiz_6[[#This Row],[DS]])</f>
        <v>JACKSON   ,TN</v>
      </c>
      <c r="J1555" t="str">
        <f>TRIM(CONCATENATE(wiz_6[[#This Row],[SHIPPER..................]],wiz_6[[#This Row],[ZIP2..]],wiz_6[[#This Row],[ZIP3..]]))</f>
        <v>b: EXTRA MILE TRANSPO| 1720138301</v>
      </c>
      <c r="K1555">
        <v>1</v>
      </c>
      <c r="L1555">
        <v>0.98</v>
      </c>
      <c r="M1555">
        <v>0.27</v>
      </c>
      <c r="N1555">
        <v>797</v>
      </c>
      <c r="O1555">
        <v>1.79</v>
      </c>
      <c r="P1555">
        <v>214</v>
      </c>
      <c r="Q1555">
        <v>0.45</v>
      </c>
      <c r="R1555">
        <v>-48</v>
      </c>
      <c r="S1555">
        <v>-221</v>
      </c>
      <c r="T1555">
        <v>3</v>
      </c>
      <c r="U1555">
        <v>222</v>
      </c>
      <c r="V1555">
        <v>4</v>
      </c>
      <c r="W1555">
        <v>19971</v>
      </c>
      <c r="X1555">
        <v>17201</v>
      </c>
      <c r="Y1555">
        <v>38301</v>
      </c>
      <c r="Z1555">
        <v>1.03</v>
      </c>
      <c r="AA1555">
        <f t="shared" si="316"/>
        <v>10012</v>
      </c>
      <c r="AB1555">
        <f t="shared" si="317"/>
        <v>4</v>
      </c>
      <c r="AC1555">
        <f t="shared" si="318"/>
        <v>6159</v>
      </c>
      <c r="AD1555">
        <f t="shared" si="319"/>
        <v>0.6151618058330004</v>
      </c>
      <c r="AE1555">
        <f t="shared" si="320"/>
        <v>0</v>
      </c>
      <c r="AF1555" t="e">
        <f t="shared" ca="1" si="321"/>
        <v>#N/A</v>
      </c>
      <c r="AG1555" t="e">
        <f t="shared" ca="1" si="322"/>
        <v>#N/A</v>
      </c>
      <c r="AH1555" t="e">
        <f t="shared" ca="1" si="323"/>
        <v>#N/A</v>
      </c>
      <c r="AI1555" t="e">
        <f t="shared" ca="1" si="312"/>
        <v>#N/A</v>
      </c>
      <c r="AJ1555">
        <f t="shared" si="313"/>
        <v>9.988014382740711E-5</v>
      </c>
      <c r="AK1555">
        <f t="shared" si="314"/>
        <v>0</v>
      </c>
      <c r="AL1555" t="e">
        <f t="shared" ca="1" si="324"/>
        <v>#N/A</v>
      </c>
      <c r="AM1555" t="b">
        <f t="shared" si="315"/>
        <v>0</v>
      </c>
    </row>
    <row r="1556" spans="1:39" x14ac:dyDescent="0.3">
      <c r="A1556" t="s">
        <v>37</v>
      </c>
      <c r="B1556" t="s">
        <v>38</v>
      </c>
      <c r="C1556" t="s">
        <v>39</v>
      </c>
      <c r="D1556" t="s">
        <v>544</v>
      </c>
      <c r="E1556" t="s">
        <v>1537</v>
      </c>
      <c r="F1556" s="13" t="str">
        <f>_xlfn.CONCAT(wiz_6[[#This Row],[OCTY......]],",",wiz_6[[#This Row],[OS]])</f>
        <v>HAZLE TOWN,PA</v>
      </c>
      <c r="G1556" t="s">
        <v>50</v>
      </c>
      <c r="H1556" t="s">
        <v>598</v>
      </c>
      <c r="I1556" s="13" t="str">
        <f>_xlfn.CONCAT(wiz_6[[#This Row],[DCTY......]], ",",wiz_6[[#This Row],[DS]])</f>
        <v>DALTON    ,GA</v>
      </c>
      <c r="J1556" t="str">
        <f>TRIM(CONCATENATE(wiz_6[[#This Row],[SHIPPER..................]],wiz_6[[#This Row],[ZIP2..]],wiz_6[[#This Row],[ZIP3..]]))</f>
        <v>b: C H ROBINSON | 1820130719</v>
      </c>
      <c r="K1556">
        <v>1</v>
      </c>
      <c r="L1556">
        <v>1.17</v>
      </c>
      <c r="M1556">
        <v>0.28000000000000003</v>
      </c>
      <c r="N1556">
        <v>726</v>
      </c>
      <c r="O1556">
        <v>1.83</v>
      </c>
      <c r="P1556">
        <v>52</v>
      </c>
      <c r="Q1556">
        <v>0.3</v>
      </c>
      <c r="R1556">
        <v>-51</v>
      </c>
      <c r="S1556">
        <v>-42</v>
      </c>
      <c r="T1556">
        <v>-52</v>
      </c>
      <c r="U1556">
        <v>57</v>
      </c>
      <c r="V1556">
        <v>-37</v>
      </c>
      <c r="W1556">
        <v>18040</v>
      </c>
      <c r="X1556">
        <v>18201</v>
      </c>
      <c r="Y1556">
        <v>30719</v>
      </c>
      <c r="Z1556">
        <v>1.23</v>
      </c>
      <c r="AA1556">
        <f t="shared" si="316"/>
        <v>10012</v>
      </c>
      <c r="AB1556">
        <f t="shared" si="317"/>
        <v>-37</v>
      </c>
      <c r="AC1556">
        <f t="shared" si="318"/>
        <v>6159</v>
      </c>
      <c r="AD1556">
        <f t="shared" si="319"/>
        <v>0.6151618058330004</v>
      </c>
      <c r="AE1556">
        <f t="shared" si="320"/>
        <v>0</v>
      </c>
      <c r="AF1556" t="e">
        <f t="shared" ca="1" si="321"/>
        <v>#N/A</v>
      </c>
      <c r="AG1556" t="e">
        <f t="shared" ca="1" si="322"/>
        <v>#N/A</v>
      </c>
      <c r="AH1556" t="e">
        <f t="shared" ca="1" si="323"/>
        <v>#N/A</v>
      </c>
      <c r="AI1556" t="e">
        <f t="shared" ca="1" si="312"/>
        <v>#N/A</v>
      </c>
      <c r="AJ1556">
        <f t="shared" si="313"/>
        <v>9.988014382740711E-5</v>
      </c>
      <c r="AK1556">
        <f t="shared" si="314"/>
        <v>0</v>
      </c>
      <c r="AL1556" t="e">
        <f t="shared" ca="1" si="324"/>
        <v>#N/A</v>
      </c>
      <c r="AM1556" t="b">
        <f t="shared" si="315"/>
        <v>0</v>
      </c>
    </row>
    <row r="1557" spans="1:39" x14ac:dyDescent="0.3">
      <c r="A1557" t="s">
        <v>1538</v>
      </c>
      <c r="B1557" t="s">
        <v>1539</v>
      </c>
      <c r="C1557" t="s">
        <v>39</v>
      </c>
      <c r="D1557" t="s">
        <v>544</v>
      </c>
      <c r="E1557" t="s">
        <v>1540</v>
      </c>
      <c r="F1557" s="13" t="str">
        <f>_xlfn.CONCAT(wiz_6[[#This Row],[OCTY......]],",",wiz_6[[#This Row],[OS]])</f>
        <v>NESQUEHONI,PA</v>
      </c>
      <c r="G1557" t="s">
        <v>50</v>
      </c>
      <c r="H1557" t="s">
        <v>1541</v>
      </c>
      <c r="I1557" s="13" t="str">
        <f>_xlfn.CONCAT(wiz_6[[#This Row],[DCTY......]], ",",wiz_6[[#This Row],[DS]])</f>
        <v>LA FAYETTE,GA</v>
      </c>
      <c r="J1557" t="str">
        <f>TRIM(CONCATENATE(wiz_6[[#This Row],[SHIPPER..................]],wiz_6[[#This Row],[ZIP2..]],wiz_6[[#This Row],[ZIP3..]]))</f>
        <v>BEEMAC TRUCKING | 1824030728</v>
      </c>
      <c r="K1557">
        <v>1</v>
      </c>
      <c r="L1557">
        <v>1.32</v>
      </c>
      <c r="M1557">
        <v>0.28000000000000003</v>
      </c>
      <c r="N1557">
        <v>752</v>
      </c>
      <c r="O1557">
        <v>2</v>
      </c>
      <c r="P1557">
        <v>36</v>
      </c>
      <c r="Q1557">
        <v>0.25</v>
      </c>
      <c r="R1557">
        <v>-38</v>
      </c>
      <c r="S1557">
        <v>-21</v>
      </c>
      <c r="T1557">
        <v>-47</v>
      </c>
      <c r="U1557">
        <v>160</v>
      </c>
      <c r="V1557">
        <v>92</v>
      </c>
      <c r="W1557">
        <v>18031</v>
      </c>
      <c r="X1557">
        <v>18240</v>
      </c>
      <c r="Y1557">
        <v>30728</v>
      </c>
      <c r="Z1557">
        <v>1.38</v>
      </c>
      <c r="AA1557">
        <f t="shared" si="316"/>
        <v>10012</v>
      </c>
      <c r="AB1557">
        <f t="shared" si="317"/>
        <v>92</v>
      </c>
      <c r="AC1557">
        <f t="shared" si="318"/>
        <v>6159</v>
      </c>
      <c r="AD1557">
        <f t="shared" si="319"/>
        <v>0.6151618058330004</v>
      </c>
      <c r="AE1557">
        <f t="shared" si="320"/>
        <v>0</v>
      </c>
      <c r="AF1557" t="e">
        <f t="shared" ca="1" si="321"/>
        <v>#N/A</v>
      </c>
      <c r="AG1557" t="e">
        <f t="shared" ca="1" si="322"/>
        <v>#N/A</v>
      </c>
      <c r="AH1557" t="e">
        <f t="shared" ca="1" si="323"/>
        <v>#N/A</v>
      </c>
      <c r="AI1557" t="e">
        <f t="shared" ca="1" si="312"/>
        <v>#N/A</v>
      </c>
      <c r="AJ1557">
        <f t="shared" si="313"/>
        <v>9.988014382740711E-5</v>
      </c>
      <c r="AK1557">
        <f t="shared" si="314"/>
        <v>0</v>
      </c>
      <c r="AL1557" t="e">
        <f t="shared" ca="1" si="324"/>
        <v>#N/A</v>
      </c>
      <c r="AM1557" t="b">
        <f t="shared" si="315"/>
        <v>0</v>
      </c>
    </row>
    <row r="1558" spans="1:39" x14ac:dyDescent="0.3">
      <c r="A1558" t="s">
        <v>37</v>
      </c>
      <c r="B1558" t="s">
        <v>38</v>
      </c>
      <c r="C1558" t="s">
        <v>39</v>
      </c>
      <c r="D1558" t="s">
        <v>544</v>
      </c>
      <c r="E1558" t="s">
        <v>1542</v>
      </c>
      <c r="F1558" s="13" t="str">
        <f>_xlfn.CONCAT(wiz_6[[#This Row],[OCTY......]],",",wiz_6[[#This Row],[OS]])</f>
        <v>HAZLETON  ,PA</v>
      </c>
      <c r="G1558" t="s">
        <v>44</v>
      </c>
      <c r="H1558" t="s">
        <v>1162</v>
      </c>
      <c r="I1558" s="13" t="str">
        <f>_xlfn.CONCAT(wiz_6[[#This Row],[DCTY......]], ",",wiz_6[[#This Row],[DS]])</f>
        <v>RUSSELLVIL,KY</v>
      </c>
      <c r="J1558" t="str">
        <f>TRIM(CONCATENATE(wiz_6[[#This Row],[SHIPPER..................]],wiz_6[[#This Row],[ZIP2..]],wiz_6[[#This Row],[ZIP3..]]))</f>
        <v>b: C H ROBINSON | 1820142276</v>
      </c>
      <c r="K1558">
        <v>1</v>
      </c>
      <c r="L1558">
        <v>0.74</v>
      </c>
      <c r="M1558">
        <v>0.27</v>
      </c>
      <c r="N1558">
        <v>792</v>
      </c>
      <c r="O1558">
        <v>1.81</v>
      </c>
      <c r="P1558">
        <v>119</v>
      </c>
      <c r="Q1558">
        <v>0.35</v>
      </c>
      <c r="R1558">
        <v>-47</v>
      </c>
      <c r="S1558">
        <v>-35</v>
      </c>
      <c r="T1558">
        <v>-2</v>
      </c>
      <c r="U1558">
        <v>-235</v>
      </c>
      <c r="V1558">
        <v>-272</v>
      </c>
      <c r="W1558">
        <v>12549</v>
      </c>
      <c r="X1558">
        <v>18201</v>
      </c>
      <c r="Y1558">
        <v>42276</v>
      </c>
      <c r="Z1558">
        <v>0.79</v>
      </c>
      <c r="AA1558">
        <f t="shared" si="316"/>
        <v>10012</v>
      </c>
      <c r="AB1558">
        <f t="shared" si="317"/>
        <v>-272</v>
      </c>
      <c r="AC1558">
        <f t="shared" si="318"/>
        <v>6159</v>
      </c>
      <c r="AD1558">
        <f t="shared" si="319"/>
        <v>0.6151618058330004</v>
      </c>
      <c r="AE1558">
        <f t="shared" si="320"/>
        <v>0</v>
      </c>
      <c r="AF1558" t="e">
        <f t="shared" ca="1" si="321"/>
        <v>#N/A</v>
      </c>
      <c r="AG1558" t="e">
        <f t="shared" ca="1" si="322"/>
        <v>#N/A</v>
      </c>
      <c r="AH1558" t="e">
        <f t="shared" ca="1" si="323"/>
        <v>#N/A</v>
      </c>
      <c r="AI1558" t="e">
        <f t="shared" ca="1" si="312"/>
        <v>#N/A</v>
      </c>
      <c r="AJ1558">
        <f t="shared" si="313"/>
        <v>9.988014382740711E-5</v>
      </c>
      <c r="AK1558">
        <f t="shared" si="314"/>
        <v>0</v>
      </c>
      <c r="AL1558" t="e">
        <f t="shared" ca="1" si="324"/>
        <v>#N/A</v>
      </c>
      <c r="AM1558" t="b">
        <f t="shared" si="315"/>
        <v>0</v>
      </c>
    </row>
    <row r="1559" spans="1:39" x14ac:dyDescent="0.3">
      <c r="A1559" t="s">
        <v>37</v>
      </c>
      <c r="B1559" t="s">
        <v>38</v>
      </c>
      <c r="C1559" t="s">
        <v>39</v>
      </c>
      <c r="D1559" t="s">
        <v>544</v>
      </c>
      <c r="E1559" t="s">
        <v>1542</v>
      </c>
      <c r="F1559" s="13" t="str">
        <f>_xlfn.CONCAT(wiz_6[[#This Row],[OCTY......]],",",wiz_6[[#This Row],[OS]])</f>
        <v>HAZLETON  ,PA</v>
      </c>
      <c r="G1559" t="s">
        <v>70</v>
      </c>
      <c r="H1559" t="s">
        <v>349</v>
      </c>
      <c r="I1559" s="13" t="str">
        <f>_xlfn.CONCAT(wiz_6[[#This Row],[DCTY......]], ",",wiz_6[[#This Row],[DS]])</f>
        <v>CHATTANOOG,TN</v>
      </c>
      <c r="J1559" t="str">
        <f>TRIM(CONCATENATE(wiz_6[[#This Row],[SHIPPER..................]],wiz_6[[#This Row],[ZIP2..]],wiz_6[[#This Row],[ZIP3..]]))</f>
        <v>b: C H ROBINSON | 1820137401</v>
      </c>
      <c r="K1559">
        <v>1</v>
      </c>
      <c r="L1559">
        <v>1.23</v>
      </c>
      <c r="M1559">
        <v>0.28000000000000003</v>
      </c>
      <c r="N1559">
        <v>726</v>
      </c>
      <c r="O1559">
        <v>2.13</v>
      </c>
      <c r="P1559">
        <v>46</v>
      </c>
      <c r="Q1559">
        <v>0.25</v>
      </c>
      <c r="R1559">
        <v>-35</v>
      </c>
      <c r="S1559">
        <v>-35</v>
      </c>
      <c r="T1559">
        <v>-123</v>
      </c>
      <c r="U1559">
        <v>16</v>
      </c>
      <c r="V1559">
        <v>-142</v>
      </c>
      <c r="W1559">
        <v>18031</v>
      </c>
      <c r="X1559">
        <v>18201</v>
      </c>
      <c r="Y1559">
        <v>37401</v>
      </c>
      <c r="Z1559">
        <v>1.29</v>
      </c>
      <c r="AA1559">
        <f t="shared" si="316"/>
        <v>10012</v>
      </c>
      <c r="AB1559">
        <f t="shared" si="317"/>
        <v>-142</v>
      </c>
      <c r="AC1559">
        <f t="shared" si="318"/>
        <v>6159</v>
      </c>
      <c r="AD1559">
        <f t="shared" si="319"/>
        <v>0.6151618058330004</v>
      </c>
      <c r="AE1559">
        <f t="shared" si="320"/>
        <v>0</v>
      </c>
      <c r="AF1559" t="e">
        <f t="shared" ca="1" si="321"/>
        <v>#N/A</v>
      </c>
      <c r="AG1559" t="e">
        <f t="shared" ca="1" si="322"/>
        <v>#N/A</v>
      </c>
      <c r="AH1559" t="e">
        <f t="shared" ca="1" si="323"/>
        <v>#N/A</v>
      </c>
      <c r="AI1559" t="e">
        <f t="shared" ca="1" si="312"/>
        <v>#N/A</v>
      </c>
      <c r="AJ1559">
        <f t="shared" si="313"/>
        <v>9.988014382740711E-5</v>
      </c>
      <c r="AK1559">
        <f t="shared" si="314"/>
        <v>0</v>
      </c>
      <c r="AL1559" t="e">
        <f t="shared" ca="1" si="324"/>
        <v>#N/A</v>
      </c>
      <c r="AM1559" t="b">
        <f t="shared" si="315"/>
        <v>0</v>
      </c>
    </row>
    <row r="1560" spans="1:39" x14ac:dyDescent="0.3">
      <c r="A1560" t="s">
        <v>37</v>
      </c>
      <c r="B1560" t="s">
        <v>38</v>
      </c>
      <c r="C1560" t="s">
        <v>39</v>
      </c>
      <c r="D1560" t="s">
        <v>544</v>
      </c>
      <c r="E1560" t="s">
        <v>575</v>
      </c>
      <c r="F1560" s="13" t="str">
        <f>_xlfn.CONCAT(wiz_6[[#This Row],[OCTY......]],",",wiz_6[[#This Row],[OS]])</f>
        <v>LEBANON   ,PA</v>
      </c>
      <c r="G1560" t="s">
        <v>50</v>
      </c>
      <c r="H1560" t="s">
        <v>624</v>
      </c>
      <c r="I1560" s="13" t="str">
        <f>_xlfn.CONCAT(wiz_6[[#This Row],[DCTY......]], ",",wiz_6[[#This Row],[DS]])</f>
        <v>BUFORD    ,GA</v>
      </c>
      <c r="J1560" t="str">
        <f>TRIM(CONCATENATE(wiz_6[[#This Row],[SHIPPER..................]],wiz_6[[#This Row],[ZIP2..]],wiz_6[[#This Row],[ZIP3..]]))</f>
        <v>b: C H ROBINSON | 1704230515</v>
      </c>
      <c r="K1560">
        <v>1</v>
      </c>
      <c r="L1560">
        <v>1.21</v>
      </c>
      <c r="M1560">
        <v>0.28000000000000003</v>
      </c>
      <c r="N1560">
        <v>704</v>
      </c>
      <c r="O1560">
        <v>1.25</v>
      </c>
      <c r="P1560">
        <v>52</v>
      </c>
      <c r="Q1560">
        <v>0.3</v>
      </c>
      <c r="R1560">
        <v>-50</v>
      </c>
      <c r="S1560">
        <v>46</v>
      </c>
      <c r="T1560">
        <v>85</v>
      </c>
      <c r="U1560">
        <v>102</v>
      </c>
      <c r="V1560">
        <v>233</v>
      </c>
      <c r="W1560">
        <v>18031</v>
      </c>
      <c r="X1560">
        <v>17042</v>
      </c>
      <c r="Y1560">
        <v>30515</v>
      </c>
      <c r="Z1560">
        <v>1.27</v>
      </c>
      <c r="AA1560">
        <f t="shared" si="316"/>
        <v>10012</v>
      </c>
      <c r="AB1560">
        <f t="shared" si="317"/>
        <v>233</v>
      </c>
      <c r="AC1560">
        <f t="shared" si="318"/>
        <v>6159</v>
      </c>
      <c r="AD1560">
        <f t="shared" si="319"/>
        <v>0.6151618058330004</v>
      </c>
      <c r="AE1560">
        <f t="shared" si="320"/>
        <v>0</v>
      </c>
      <c r="AF1560" t="e">
        <f t="shared" ca="1" si="321"/>
        <v>#N/A</v>
      </c>
      <c r="AG1560" t="e">
        <f t="shared" ca="1" si="322"/>
        <v>#N/A</v>
      </c>
      <c r="AH1560" t="e">
        <f t="shared" ca="1" si="323"/>
        <v>#N/A</v>
      </c>
      <c r="AI1560" t="e">
        <f t="shared" ca="1" si="312"/>
        <v>#N/A</v>
      </c>
      <c r="AJ1560">
        <f t="shared" si="313"/>
        <v>9.988014382740711E-5</v>
      </c>
      <c r="AK1560">
        <f t="shared" si="314"/>
        <v>0</v>
      </c>
      <c r="AL1560" t="e">
        <f t="shared" ca="1" si="324"/>
        <v>#N/A</v>
      </c>
      <c r="AM1560" t="b">
        <f t="shared" si="315"/>
        <v>0</v>
      </c>
    </row>
    <row r="1561" spans="1:39" x14ac:dyDescent="0.3">
      <c r="A1561" t="s">
        <v>82</v>
      </c>
      <c r="B1561" t="s">
        <v>83</v>
      </c>
      <c r="C1561" t="s">
        <v>39</v>
      </c>
      <c r="D1561" t="s">
        <v>544</v>
      </c>
      <c r="E1561" t="s">
        <v>1543</v>
      </c>
      <c r="F1561" s="13" t="str">
        <f>_xlfn.CONCAT(wiz_6[[#This Row],[OCTY......]],",",wiz_6[[#This Row],[OS]])</f>
        <v>NEW HOLLAN,PA</v>
      </c>
      <c r="G1561" t="s">
        <v>50</v>
      </c>
      <c r="H1561" t="s">
        <v>918</v>
      </c>
      <c r="I1561" s="13" t="str">
        <f>_xlfn.CONCAT(wiz_6[[#This Row],[DCTY......]], ",",wiz_6[[#This Row],[DS]])</f>
        <v>OAKWOOD   ,GA</v>
      </c>
      <c r="J1561" t="str">
        <f>TRIM(CONCATENATE(wiz_6[[#This Row],[SHIPPER..................]],wiz_6[[#This Row],[ZIP2..]],wiz_6[[#This Row],[ZIP3..]]))</f>
        <v>b: TRANSPLACE TEXAS L| 1755730566</v>
      </c>
      <c r="K1561">
        <v>1</v>
      </c>
      <c r="L1561">
        <v>1.04</v>
      </c>
      <c r="M1561">
        <v>0.27</v>
      </c>
      <c r="N1561">
        <v>723</v>
      </c>
      <c r="O1561">
        <v>2.63</v>
      </c>
      <c r="P1561">
        <v>75</v>
      </c>
      <c r="Q1561">
        <v>0.3</v>
      </c>
      <c r="R1561">
        <v>-44</v>
      </c>
      <c r="S1561">
        <v>17</v>
      </c>
      <c r="T1561">
        <v>-242</v>
      </c>
      <c r="U1561">
        <v>-119</v>
      </c>
      <c r="V1561">
        <v>-344</v>
      </c>
      <c r="W1561">
        <v>18040</v>
      </c>
      <c r="X1561">
        <v>17557</v>
      </c>
      <c r="Y1561">
        <v>30566</v>
      </c>
      <c r="Z1561">
        <v>1.0900000000000001</v>
      </c>
      <c r="AA1561">
        <f t="shared" si="316"/>
        <v>10012</v>
      </c>
      <c r="AB1561">
        <f t="shared" si="317"/>
        <v>-344</v>
      </c>
      <c r="AC1561">
        <f t="shared" si="318"/>
        <v>6159</v>
      </c>
      <c r="AD1561">
        <f t="shared" si="319"/>
        <v>0.6151618058330004</v>
      </c>
      <c r="AE1561">
        <f t="shared" si="320"/>
        <v>0</v>
      </c>
      <c r="AF1561" t="e">
        <f t="shared" ca="1" si="321"/>
        <v>#N/A</v>
      </c>
      <c r="AG1561" t="e">
        <f t="shared" ca="1" si="322"/>
        <v>#N/A</v>
      </c>
      <c r="AH1561" t="e">
        <f t="shared" ca="1" si="323"/>
        <v>#N/A</v>
      </c>
      <c r="AI1561" t="e">
        <f t="shared" ca="1" si="312"/>
        <v>#N/A</v>
      </c>
      <c r="AJ1561">
        <f t="shared" si="313"/>
        <v>9.988014382740711E-5</v>
      </c>
      <c r="AK1561">
        <f t="shared" si="314"/>
        <v>0</v>
      </c>
      <c r="AL1561" t="e">
        <f t="shared" ca="1" si="324"/>
        <v>#N/A</v>
      </c>
      <c r="AM1561" t="b">
        <f t="shared" si="315"/>
        <v>0</v>
      </c>
    </row>
    <row r="1562" spans="1:39" x14ac:dyDescent="0.3">
      <c r="A1562" t="s">
        <v>37</v>
      </c>
      <c r="B1562" t="s">
        <v>38</v>
      </c>
      <c r="C1562" t="s">
        <v>39</v>
      </c>
      <c r="D1562" t="s">
        <v>544</v>
      </c>
      <c r="E1562" t="s">
        <v>545</v>
      </c>
      <c r="F1562" s="13" t="str">
        <f>_xlfn.CONCAT(wiz_6[[#This Row],[OCTY......]],",",wiz_6[[#This Row],[OS]])</f>
        <v>LANCASTER ,PA</v>
      </c>
      <c r="G1562" t="s">
        <v>42</v>
      </c>
      <c r="H1562" t="s">
        <v>1544</v>
      </c>
      <c r="I1562" s="13" t="str">
        <f>_xlfn.CONCAT(wiz_6[[#This Row],[DCTY......]], ",",wiz_6[[#This Row],[DS]])</f>
        <v>MICHIGAN C,IN</v>
      </c>
      <c r="J1562" t="str">
        <f>TRIM(CONCATENATE(wiz_6[[#This Row],[SHIPPER..................]],wiz_6[[#This Row],[ZIP2..]],wiz_6[[#This Row],[ZIP3..]]))</f>
        <v>b: C H ROBINSON | 1760146360</v>
      </c>
      <c r="K1562">
        <v>1</v>
      </c>
      <c r="L1562">
        <v>0.75</v>
      </c>
      <c r="M1562">
        <v>0.27</v>
      </c>
      <c r="N1562">
        <v>638</v>
      </c>
      <c r="O1562">
        <v>1.21</v>
      </c>
      <c r="P1562">
        <v>0</v>
      </c>
      <c r="Q1562">
        <v>0.25</v>
      </c>
      <c r="R1562">
        <v>54</v>
      </c>
      <c r="S1562">
        <v>-10</v>
      </c>
      <c r="T1562">
        <v>1</v>
      </c>
      <c r="U1562">
        <v>-149</v>
      </c>
      <c r="V1562">
        <v>-158</v>
      </c>
      <c r="W1562">
        <v>17601</v>
      </c>
      <c r="X1562">
        <v>17601</v>
      </c>
      <c r="Y1562">
        <v>46360</v>
      </c>
      <c r="Z1562">
        <v>0.8</v>
      </c>
      <c r="AA1562">
        <f t="shared" si="316"/>
        <v>10012</v>
      </c>
      <c r="AB1562">
        <f t="shared" si="317"/>
        <v>-158</v>
      </c>
      <c r="AC1562">
        <f t="shared" si="318"/>
        <v>6159</v>
      </c>
      <c r="AD1562">
        <f t="shared" si="319"/>
        <v>0.6151618058330004</v>
      </c>
      <c r="AE1562">
        <f t="shared" si="320"/>
        <v>0</v>
      </c>
      <c r="AF1562" t="e">
        <f t="shared" ca="1" si="321"/>
        <v>#N/A</v>
      </c>
      <c r="AG1562" t="e">
        <f t="shared" ca="1" si="322"/>
        <v>#N/A</v>
      </c>
      <c r="AH1562" t="e">
        <f t="shared" ca="1" si="323"/>
        <v>#N/A</v>
      </c>
      <c r="AI1562" t="e">
        <f t="shared" ca="1" si="312"/>
        <v>#N/A</v>
      </c>
      <c r="AJ1562">
        <f t="shared" si="313"/>
        <v>9.988014382740711E-5</v>
      </c>
      <c r="AK1562">
        <f t="shared" si="314"/>
        <v>0</v>
      </c>
      <c r="AL1562" t="e">
        <f t="shared" ca="1" si="324"/>
        <v>#N/A</v>
      </c>
      <c r="AM1562" t="b">
        <f t="shared" si="315"/>
        <v>0</v>
      </c>
    </row>
    <row r="1563" spans="1:39" x14ac:dyDescent="0.3">
      <c r="A1563" t="s">
        <v>37</v>
      </c>
      <c r="B1563" t="s">
        <v>38</v>
      </c>
      <c r="C1563" t="s">
        <v>39</v>
      </c>
      <c r="D1563" t="s">
        <v>544</v>
      </c>
      <c r="E1563" t="s">
        <v>545</v>
      </c>
      <c r="F1563" s="13" t="str">
        <f>_xlfn.CONCAT(wiz_6[[#This Row],[OCTY......]],",",wiz_6[[#This Row],[OS]])</f>
        <v>LANCASTER ,PA</v>
      </c>
      <c r="G1563" t="s">
        <v>42</v>
      </c>
      <c r="H1563" t="s">
        <v>112</v>
      </c>
      <c r="I1563" s="13" t="str">
        <f>_xlfn.CONCAT(wiz_6[[#This Row],[DCTY......]], ",",wiz_6[[#This Row],[DS]])</f>
        <v>WINCHESTER,IN</v>
      </c>
      <c r="J1563" t="str">
        <f>TRIM(CONCATENATE(wiz_6[[#This Row],[SHIPPER..................]],wiz_6[[#This Row],[ZIP2..]],wiz_6[[#This Row],[ZIP3..]]))</f>
        <v>b: C H ROBINSON | 1760147394</v>
      </c>
      <c r="K1563">
        <v>1</v>
      </c>
      <c r="L1563">
        <v>1.19</v>
      </c>
      <c r="M1563">
        <v>0.28000000000000003</v>
      </c>
      <c r="N1563">
        <v>535</v>
      </c>
      <c r="O1563">
        <v>1.04</v>
      </c>
      <c r="P1563">
        <v>0</v>
      </c>
      <c r="Q1563">
        <v>0.25</v>
      </c>
      <c r="R1563">
        <v>106</v>
      </c>
      <c r="S1563">
        <v>-10</v>
      </c>
      <c r="T1563">
        <v>1</v>
      </c>
      <c r="U1563">
        <v>61</v>
      </c>
      <c r="V1563">
        <v>52</v>
      </c>
      <c r="W1563">
        <v>17601</v>
      </c>
      <c r="X1563">
        <v>17601</v>
      </c>
      <c r="Y1563">
        <v>47394</v>
      </c>
      <c r="Z1563">
        <v>1.25</v>
      </c>
      <c r="AA1563">
        <f t="shared" si="316"/>
        <v>10012</v>
      </c>
      <c r="AB1563">
        <f t="shared" si="317"/>
        <v>52</v>
      </c>
      <c r="AC1563">
        <f t="shared" si="318"/>
        <v>6159</v>
      </c>
      <c r="AD1563">
        <f t="shared" si="319"/>
        <v>0.6151618058330004</v>
      </c>
      <c r="AE1563">
        <f t="shared" si="320"/>
        <v>0</v>
      </c>
      <c r="AF1563" t="e">
        <f t="shared" ca="1" si="321"/>
        <v>#N/A</v>
      </c>
      <c r="AG1563" t="e">
        <f t="shared" ca="1" si="322"/>
        <v>#N/A</v>
      </c>
      <c r="AH1563" t="e">
        <f t="shared" ca="1" si="323"/>
        <v>#N/A</v>
      </c>
      <c r="AI1563" t="e">
        <f t="shared" ca="1" si="312"/>
        <v>#N/A</v>
      </c>
      <c r="AJ1563">
        <f t="shared" si="313"/>
        <v>9.988014382740711E-5</v>
      </c>
      <c r="AK1563">
        <f t="shared" si="314"/>
        <v>0</v>
      </c>
      <c r="AL1563" t="e">
        <f t="shared" ca="1" si="324"/>
        <v>#N/A</v>
      </c>
      <c r="AM1563" t="b">
        <f t="shared" si="315"/>
        <v>0</v>
      </c>
    </row>
    <row r="1564" spans="1:39" x14ac:dyDescent="0.3">
      <c r="A1564" t="s">
        <v>37</v>
      </c>
      <c r="B1564" t="s">
        <v>38</v>
      </c>
      <c r="C1564" t="s">
        <v>39</v>
      </c>
      <c r="D1564" t="s">
        <v>544</v>
      </c>
      <c r="E1564" t="s">
        <v>575</v>
      </c>
      <c r="F1564" s="13" t="str">
        <f>_xlfn.CONCAT(wiz_6[[#This Row],[OCTY......]],",",wiz_6[[#This Row],[OS]])</f>
        <v>LEBANON   ,PA</v>
      </c>
      <c r="G1564" t="s">
        <v>87</v>
      </c>
      <c r="H1564" t="s">
        <v>1545</v>
      </c>
      <c r="I1564" s="13" t="str">
        <f>_xlfn.CONCAT(wiz_6[[#This Row],[DCTY......]], ",",wiz_6[[#This Row],[DS]])</f>
        <v>HARRISON  ,OH</v>
      </c>
      <c r="J1564" t="str">
        <f>TRIM(CONCATENATE(wiz_6[[#This Row],[SHIPPER..................]],wiz_6[[#This Row],[ZIP2..]],wiz_6[[#This Row],[ZIP3..]]))</f>
        <v>b: C H ROBINSON | 1704245030</v>
      </c>
      <c r="K1564">
        <v>1</v>
      </c>
      <c r="L1564">
        <v>0.9</v>
      </c>
      <c r="M1564">
        <v>0.28000000000000003</v>
      </c>
      <c r="N1564">
        <v>508</v>
      </c>
      <c r="O1564">
        <v>0.92</v>
      </c>
      <c r="P1564">
        <v>52</v>
      </c>
      <c r="Q1564">
        <v>0.3</v>
      </c>
      <c r="R1564">
        <v>114</v>
      </c>
      <c r="S1564">
        <v>46</v>
      </c>
      <c r="T1564">
        <v>29</v>
      </c>
      <c r="U1564">
        <v>20</v>
      </c>
      <c r="V1564">
        <v>95</v>
      </c>
      <c r="W1564">
        <v>18031</v>
      </c>
      <c r="X1564">
        <v>17042</v>
      </c>
      <c r="Y1564">
        <v>45030</v>
      </c>
      <c r="Z1564">
        <v>0.96</v>
      </c>
      <c r="AA1564">
        <f t="shared" si="316"/>
        <v>10012</v>
      </c>
      <c r="AB1564">
        <f t="shared" si="317"/>
        <v>95</v>
      </c>
      <c r="AC1564">
        <f t="shared" si="318"/>
        <v>6159</v>
      </c>
      <c r="AD1564">
        <f t="shared" si="319"/>
        <v>0.6151618058330004</v>
      </c>
      <c r="AE1564">
        <f t="shared" si="320"/>
        <v>0</v>
      </c>
      <c r="AF1564" t="e">
        <f t="shared" ca="1" si="321"/>
        <v>#N/A</v>
      </c>
      <c r="AG1564" t="e">
        <f t="shared" ca="1" si="322"/>
        <v>#N/A</v>
      </c>
      <c r="AH1564" t="e">
        <f t="shared" ca="1" si="323"/>
        <v>#N/A</v>
      </c>
      <c r="AI1564" t="e">
        <f t="shared" ca="1" si="312"/>
        <v>#N/A</v>
      </c>
      <c r="AJ1564">
        <f t="shared" si="313"/>
        <v>9.988014382740711E-5</v>
      </c>
      <c r="AK1564">
        <f t="shared" si="314"/>
        <v>0</v>
      </c>
      <c r="AL1564" t="e">
        <f t="shared" ca="1" si="324"/>
        <v>#N/A</v>
      </c>
      <c r="AM1564" t="b">
        <f t="shared" si="315"/>
        <v>0</v>
      </c>
    </row>
    <row r="1565" spans="1:39" x14ac:dyDescent="0.3">
      <c r="A1565" t="s">
        <v>37</v>
      </c>
      <c r="B1565" t="s">
        <v>38</v>
      </c>
      <c r="C1565" t="s">
        <v>39</v>
      </c>
      <c r="D1565" t="s">
        <v>544</v>
      </c>
      <c r="E1565" t="s">
        <v>545</v>
      </c>
      <c r="F1565" s="13" t="str">
        <f>_xlfn.CONCAT(wiz_6[[#This Row],[OCTY......]],",",wiz_6[[#This Row],[OS]])</f>
        <v>LANCASTER ,PA</v>
      </c>
      <c r="G1565" t="s">
        <v>87</v>
      </c>
      <c r="H1565" t="s">
        <v>1546</v>
      </c>
      <c r="I1565" s="13" t="str">
        <f>_xlfn.CONCAT(wiz_6[[#This Row],[DCTY......]], ",",wiz_6[[#This Row],[DS]])</f>
        <v>OKOLONA   ,OH</v>
      </c>
      <c r="J1565" t="str">
        <f>TRIM(CONCATENATE(wiz_6[[#This Row],[SHIPPER..................]],wiz_6[[#This Row],[ZIP2..]],wiz_6[[#This Row],[ZIP3..]]))</f>
        <v>b: C H ROBINSON | 1760143550</v>
      </c>
      <c r="K1565">
        <v>1</v>
      </c>
      <c r="L1565">
        <v>0.96</v>
      </c>
      <c r="M1565">
        <v>0.28000000000000003</v>
      </c>
      <c r="N1565">
        <v>495</v>
      </c>
      <c r="O1565">
        <v>0.92</v>
      </c>
      <c r="P1565">
        <v>0</v>
      </c>
      <c r="Q1565">
        <v>0.25</v>
      </c>
      <c r="R1565">
        <v>-1</v>
      </c>
      <c r="S1565">
        <v>-10</v>
      </c>
      <c r="T1565">
        <v>11</v>
      </c>
      <c r="U1565">
        <v>93</v>
      </c>
      <c r="V1565">
        <v>94</v>
      </c>
      <c r="W1565">
        <v>17601</v>
      </c>
      <c r="X1565">
        <v>17601</v>
      </c>
      <c r="Y1565">
        <v>43550</v>
      </c>
      <c r="Z1565">
        <v>1.02</v>
      </c>
      <c r="AA1565">
        <f t="shared" si="316"/>
        <v>10012</v>
      </c>
      <c r="AB1565">
        <f t="shared" si="317"/>
        <v>94</v>
      </c>
      <c r="AC1565">
        <f t="shared" si="318"/>
        <v>6159</v>
      </c>
      <c r="AD1565">
        <f t="shared" si="319"/>
        <v>0.6151618058330004</v>
      </c>
      <c r="AE1565">
        <f t="shared" si="320"/>
        <v>0</v>
      </c>
      <c r="AF1565" t="e">
        <f t="shared" ca="1" si="321"/>
        <v>#N/A</v>
      </c>
      <c r="AG1565" t="e">
        <f t="shared" ca="1" si="322"/>
        <v>#N/A</v>
      </c>
      <c r="AH1565" t="e">
        <f t="shared" ca="1" si="323"/>
        <v>#N/A</v>
      </c>
      <c r="AI1565" t="e">
        <f t="shared" ca="1" si="312"/>
        <v>#N/A</v>
      </c>
      <c r="AJ1565">
        <f t="shared" si="313"/>
        <v>9.988014382740711E-5</v>
      </c>
      <c r="AK1565">
        <f t="shared" si="314"/>
        <v>0</v>
      </c>
      <c r="AL1565" t="e">
        <f t="shared" ca="1" si="324"/>
        <v>#N/A</v>
      </c>
      <c r="AM1565" t="b">
        <f t="shared" si="315"/>
        <v>0</v>
      </c>
    </row>
    <row r="1566" spans="1:39" x14ac:dyDescent="0.3">
      <c r="A1566" t="s">
        <v>1547</v>
      </c>
      <c r="B1566" t="s">
        <v>1548</v>
      </c>
      <c r="C1566" t="s">
        <v>39</v>
      </c>
      <c r="D1566" t="s">
        <v>544</v>
      </c>
      <c r="E1566" t="s">
        <v>1549</v>
      </c>
      <c r="F1566" s="13" t="str">
        <f>_xlfn.CONCAT(wiz_6[[#This Row],[OCTY......]],",",wiz_6[[#This Row],[OS]])</f>
        <v>ATGLEN    ,PA</v>
      </c>
      <c r="G1566" t="s">
        <v>70</v>
      </c>
      <c r="H1566" t="s">
        <v>1550</v>
      </c>
      <c r="I1566" s="13" t="str">
        <f>_xlfn.CONCAT(wiz_6[[#This Row],[DCTY......]], ",",wiz_6[[#This Row],[DS]])</f>
        <v>BROWNSVILL,TN</v>
      </c>
      <c r="J1566" t="str">
        <f>TRIM(CONCATENATE(wiz_6[[#This Row],[SHIPPER..................]],wiz_6[[#This Row],[ZIP2..]],wiz_6[[#This Row],[ZIP3..]]))</f>
        <v>CASCADES TISSUE GROUP| 1931038012</v>
      </c>
      <c r="K1566">
        <v>2</v>
      </c>
      <c r="L1566">
        <v>1.3</v>
      </c>
      <c r="M1566">
        <v>0.28000000000000003</v>
      </c>
      <c r="N1566">
        <v>913</v>
      </c>
      <c r="O1566">
        <v>1.81</v>
      </c>
      <c r="P1566">
        <v>57</v>
      </c>
      <c r="Q1566">
        <v>0.3</v>
      </c>
      <c r="R1566">
        <v>-56</v>
      </c>
      <c r="S1566">
        <v>103</v>
      </c>
      <c r="T1566">
        <v>1</v>
      </c>
      <c r="U1566">
        <v>561</v>
      </c>
      <c r="V1566">
        <v>665</v>
      </c>
      <c r="W1566">
        <v>19034</v>
      </c>
      <c r="X1566">
        <v>19310</v>
      </c>
      <c r="Y1566">
        <v>38012</v>
      </c>
      <c r="Z1566">
        <v>1.36</v>
      </c>
      <c r="AA1566">
        <f t="shared" si="316"/>
        <v>10012</v>
      </c>
      <c r="AB1566">
        <f t="shared" si="317"/>
        <v>1330</v>
      </c>
      <c r="AC1566">
        <f t="shared" si="318"/>
        <v>6159</v>
      </c>
      <c r="AD1566">
        <f t="shared" si="319"/>
        <v>0.6151618058330004</v>
      </c>
      <c r="AE1566">
        <f t="shared" si="320"/>
        <v>0</v>
      </c>
      <c r="AF1566" t="e">
        <f t="shared" ca="1" si="321"/>
        <v>#N/A</v>
      </c>
      <c r="AG1566" t="e">
        <f t="shared" ca="1" si="322"/>
        <v>#N/A</v>
      </c>
      <c r="AH1566" t="e">
        <f t="shared" ca="1" si="323"/>
        <v>#N/A</v>
      </c>
      <c r="AI1566" t="e">
        <f t="shared" ca="1" si="312"/>
        <v>#N/A</v>
      </c>
      <c r="AJ1566">
        <f t="shared" si="313"/>
        <v>1.9976028765481422E-4</v>
      </c>
      <c r="AK1566">
        <f t="shared" si="314"/>
        <v>0</v>
      </c>
      <c r="AL1566" t="e">
        <f t="shared" ca="1" si="324"/>
        <v>#N/A</v>
      </c>
      <c r="AM1566" t="b">
        <f t="shared" si="315"/>
        <v>0</v>
      </c>
    </row>
    <row r="1567" spans="1:39" x14ac:dyDescent="0.3">
      <c r="A1567" t="s">
        <v>37</v>
      </c>
      <c r="B1567" t="s">
        <v>38</v>
      </c>
      <c r="C1567" t="s">
        <v>39</v>
      </c>
      <c r="D1567" t="s">
        <v>544</v>
      </c>
      <c r="E1567" t="s">
        <v>545</v>
      </c>
      <c r="F1567" s="13" t="str">
        <f>_xlfn.CONCAT(wiz_6[[#This Row],[OCTY......]],",",wiz_6[[#This Row],[OS]])</f>
        <v>LANCASTER ,PA</v>
      </c>
      <c r="G1567" t="s">
        <v>70</v>
      </c>
      <c r="H1567" t="s">
        <v>580</v>
      </c>
      <c r="I1567" s="13" t="str">
        <f>_xlfn.CONCAT(wiz_6[[#This Row],[DCTY......]], ",",wiz_6[[#This Row],[DS]])</f>
        <v>GOODLETTSV,TN</v>
      </c>
      <c r="J1567" t="str">
        <f>TRIM(CONCATENATE(wiz_6[[#This Row],[SHIPPER..................]],wiz_6[[#This Row],[ZIP2..]],wiz_6[[#This Row],[ZIP3..]]))</f>
        <v>b: C H ROBINSON | 1760137070</v>
      </c>
      <c r="K1567">
        <v>1</v>
      </c>
      <c r="L1567">
        <v>0.93</v>
      </c>
      <c r="M1567">
        <v>0.28000000000000003</v>
      </c>
      <c r="N1567">
        <v>762</v>
      </c>
      <c r="O1567">
        <v>1.81</v>
      </c>
      <c r="P1567">
        <v>128</v>
      </c>
      <c r="Q1567">
        <v>0.35</v>
      </c>
      <c r="R1567">
        <v>-43</v>
      </c>
      <c r="S1567">
        <v>-10</v>
      </c>
      <c r="T1567">
        <v>-2</v>
      </c>
      <c r="U1567">
        <v>-34</v>
      </c>
      <c r="V1567">
        <v>-46</v>
      </c>
      <c r="W1567">
        <v>19971</v>
      </c>
      <c r="X1567">
        <v>17601</v>
      </c>
      <c r="Y1567">
        <v>37070</v>
      </c>
      <c r="Z1567">
        <v>0.99</v>
      </c>
      <c r="AA1567">
        <f t="shared" si="316"/>
        <v>10012</v>
      </c>
      <c r="AB1567">
        <f t="shared" si="317"/>
        <v>-46</v>
      </c>
      <c r="AC1567">
        <f t="shared" si="318"/>
        <v>6159</v>
      </c>
      <c r="AD1567">
        <f t="shared" si="319"/>
        <v>0.6151618058330004</v>
      </c>
      <c r="AE1567">
        <f t="shared" si="320"/>
        <v>0</v>
      </c>
      <c r="AF1567" t="e">
        <f t="shared" ca="1" si="321"/>
        <v>#N/A</v>
      </c>
      <c r="AG1567" t="e">
        <f t="shared" ca="1" si="322"/>
        <v>#N/A</v>
      </c>
      <c r="AH1567" t="e">
        <f t="shared" ca="1" si="323"/>
        <v>#N/A</v>
      </c>
      <c r="AI1567" t="e">
        <f t="shared" ca="1" si="312"/>
        <v>#N/A</v>
      </c>
      <c r="AJ1567">
        <f t="shared" si="313"/>
        <v>9.988014382740711E-5</v>
      </c>
      <c r="AK1567">
        <f t="shared" si="314"/>
        <v>0</v>
      </c>
      <c r="AL1567" t="e">
        <f t="shared" ca="1" si="324"/>
        <v>#N/A</v>
      </c>
      <c r="AM1567" t="b">
        <f t="shared" si="315"/>
        <v>0</v>
      </c>
    </row>
    <row r="1568" spans="1:39" x14ac:dyDescent="0.3">
      <c r="A1568" t="s">
        <v>1551</v>
      </c>
      <c r="B1568" t="s">
        <v>1552</v>
      </c>
      <c r="C1568" t="s">
        <v>39</v>
      </c>
      <c r="D1568" t="s">
        <v>544</v>
      </c>
      <c r="E1568" t="s">
        <v>1553</v>
      </c>
      <c r="F1568" s="13" t="str">
        <f>_xlfn.CONCAT(wiz_6[[#This Row],[OCTY......]],",",wiz_6[[#This Row],[OS]])</f>
        <v>PHILADELPH,PA</v>
      </c>
      <c r="G1568" t="s">
        <v>66</v>
      </c>
      <c r="H1568" t="s">
        <v>255</v>
      </c>
      <c r="I1568" s="13" t="str">
        <f>_xlfn.CONCAT(wiz_6[[#This Row],[DCTY......]], ",",wiz_6[[#This Row],[DS]])</f>
        <v>MADISON   ,MS</v>
      </c>
      <c r="J1568" t="str">
        <f>TRIM(CONCATENATE(wiz_6[[#This Row],[SHIPPER..................]],wiz_6[[#This Row],[ZIP2..]],wiz_6[[#This Row],[ZIP3..]]))</f>
        <v>b: NATIONAL XPRESS LO| 1910139110</v>
      </c>
      <c r="K1568">
        <v>1</v>
      </c>
      <c r="L1568">
        <v>0.7</v>
      </c>
      <c r="M1568">
        <v>0.28000000000000003</v>
      </c>
      <c r="N1568">
        <v>1119</v>
      </c>
      <c r="O1568">
        <v>2.2599999999999998</v>
      </c>
      <c r="P1568">
        <v>53</v>
      </c>
      <c r="Q1568">
        <v>0.3</v>
      </c>
      <c r="R1568">
        <v>-3</v>
      </c>
      <c r="S1568">
        <v>-299</v>
      </c>
      <c r="T1568">
        <v>35</v>
      </c>
      <c r="U1568">
        <v>-343</v>
      </c>
      <c r="V1568">
        <v>-607</v>
      </c>
      <c r="W1568">
        <v>8831</v>
      </c>
      <c r="X1568">
        <v>19101</v>
      </c>
      <c r="Y1568">
        <v>39110</v>
      </c>
      <c r="Z1568">
        <v>0.76</v>
      </c>
      <c r="AA1568">
        <f t="shared" si="316"/>
        <v>10012</v>
      </c>
      <c r="AB1568">
        <f t="shared" si="317"/>
        <v>-607</v>
      </c>
      <c r="AC1568">
        <f t="shared" si="318"/>
        <v>6159</v>
      </c>
      <c r="AD1568">
        <f t="shared" si="319"/>
        <v>0.6151618058330004</v>
      </c>
      <c r="AE1568">
        <f t="shared" si="320"/>
        <v>0</v>
      </c>
      <c r="AF1568" t="e">
        <f t="shared" ca="1" si="321"/>
        <v>#N/A</v>
      </c>
      <c r="AG1568" t="e">
        <f t="shared" ca="1" si="322"/>
        <v>#N/A</v>
      </c>
      <c r="AH1568" t="e">
        <f t="shared" ca="1" si="323"/>
        <v>#N/A</v>
      </c>
      <c r="AI1568" t="e">
        <f t="shared" ca="1" si="312"/>
        <v>#N/A</v>
      </c>
      <c r="AJ1568">
        <f t="shared" si="313"/>
        <v>9.988014382740711E-5</v>
      </c>
      <c r="AK1568">
        <f t="shared" si="314"/>
        <v>0</v>
      </c>
      <c r="AL1568" t="e">
        <f t="shared" ca="1" si="324"/>
        <v>#N/A</v>
      </c>
      <c r="AM1568" t="b">
        <f t="shared" si="315"/>
        <v>0</v>
      </c>
    </row>
    <row r="1569" spans="1:39" x14ac:dyDescent="0.3">
      <c r="A1569" t="s">
        <v>37</v>
      </c>
      <c r="B1569" t="s">
        <v>38</v>
      </c>
      <c r="C1569" t="s">
        <v>39</v>
      </c>
      <c r="D1569" t="s">
        <v>544</v>
      </c>
      <c r="E1569" t="s">
        <v>1553</v>
      </c>
      <c r="F1569" s="13" t="str">
        <f>_xlfn.CONCAT(wiz_6[[#This Row],[OCTY......]],",",wiz_6[[#This Row],[OS]])</f>
        <v>PHILADELPH,PA</v>
      </c>
      <c r="G1569" t="s">
        <v>68</v>
      </c>
      <c r="H1569" t="s">
        <v>85</v>
      </c>
      <c r="I1569" s="13" t="str">
        <f>_xlfn.CONCAT(wiz_6[[#This Row],[DCTY......]], ",",wiz_6[[#This Row],[DS]])</f>
        <v>LEXINGTON ,NC</v>
      </c>
      <c r="J1569" t="str">
        <f>TRIM(CONCATENATE(wiz_6[[#This Row],[SHIPPER..................]],wiz_6[[#This Row],[ZIP2..]],wiz_6[[#This Row],[ZIP3..]]))</f>
        <v>b: C H ROBINSON | 1910127292</v>
      </c>
      <c r="K1569">
        <v>1</v>
      </c>
      <c r="L1569">
        <v>1.18</v>
      </c>
      <c r="M1569">
        <v>0.28000000000000003</v>
      </c>
      <c r="N1569">
        <v>491</v>
      </c>
      <c r="O1569">
        <v>0.97</v>
      </c>
      <c r="P1569">
        <v>118</v>
      </c>
      <c r="Q1569">
        <v>0.35</v>
      </c>
      <c r="R1569">
        <v>9</v>
      </c>
      <c r="S1569">
        <v>-375</v>
      </c>
      <c r="T1569">
        <v>-1</v>
      </c>
      <c r="U1569">
        <v>207</v>
      </c>
      <c r="V1569">
        <v>-169</v>
      </c>
      <c r="W1569">
        <v>19971</v>
      </c>
      <c r="X1569">
        <v>19101</v>
      </c>
      <c r="Y1569">
        <v>27292</v>
      </c>
      <c r="Z1569">
        <v>1.24</v>
      </c>
      <c r="AA1569">
        <f t="shared" si="316"/>
        <v>10012</v>
      </c>
      <c r="AB1569">
        <f t="shared" si="317"/>
        <v>-169</v>
      </c>
      <c r="AC1569">
        <f t="shared" si="318"/>
        <v>6159</v>
      </c>
      <c r="AD1569">
        <f t="shared" si="319"/>
        <v>0.6151618058330004</v>
      </c>
      <c r="AE1569">
        <f t="shared" si="320"/>
        <v>0</v>
      </c>
      <c r="AF1569" t="e">
        <f t="shared" ca="1" si="321"/>
        <v>#N/A</v>
      </c>
      <c r="AG1569" t="e">
        <f t="shared" ca="1" si="322"/>
        <v>#N/A</v>
      </c>
      <c r="AH1569" t="e">
        <f t="shared" ca="1" si="323"/>
        <v>#N/A</v>
      </c>
      <c r="AI1569" t="e">
        <f t="shared" ca="1" si="312"/>
        <v>#N/A</v>
      </c>
      <c r="AJ1569">
        <f t="shared" si="313"/>
        <v>9.988014382740711E-5</v>
      </c>
      <c r="AK1569">
        <f t="shared" si="314"/>
        <v>0</v>
      </c>
      <c r="AL1569" t="e">
        <f t="shared" ca="1" si="324"/>
        <v>#N/A</v>
      </c>
      <c r="AM1569" t="b">
        <f t="shared" si="315"/>
        <v>0</v>
      </c>
    </row>
    <row r="1570" spans="1:39" x14ac:dyDescent="0.3">
      <c r="A1570" t="s">
        <v>37</v>
      </c>
      <c r="B1570" t="s">
        <v>38</v>
      </c>
      <c r="C1570" t="s">
        <v>39</v>
      </c>
      <c r="D1570" t="s">
        <v>544</v>
      </c>
      <c r="E1570" t="s">
        <v>1554</v>
      </c>
      <c r="F1570" s="13" t="str">
        <f>_xlfn.CONCAT(wiz_6[[#This Row],[OCTY......]],",",wiz_6[[#This Row],[OS]])</f>
        <v>LANSDALE  ,PA</v>
      </c>
      <c r="G1570" t="s">
        <v>140</v>
      </c>
      <c r="H1570" t="s">
        <v>1555</v>
      </c>
      <c r="I1570" s="13" t="str">
        <f>_xlfn.CONCAT(wiz_6[[#This Row],[DCTY......]], ",",wiz_6[[#This Row],[DS]])</f>
        <v>KENOSHA   ,WI</v>
      </c>
      <c r="J1570" t="str">
        <f>TRIM(CONCATENATE(wiz_6[[#This Row],[SHIPPER..................]],wiz_6[[#This Row],[ZIP2..]],wiz_6[[#This Row],[ZIP3..]]))</f>
        <v>b: C H ROBINSON | 1944653140</v>
      </c>
      <c r="K1570">
        <v>1</v>
      </c>
      <c r="L1570">
        <v>0.76</v>
      </c>
      <c r="M1570">
        <v>0.27</v>
      </c>
      <c r="N1570">
        <v>827</v>
      </c>
      <c r="O1570">
        <v>1.5</v>
      </c>
      <c r="P1570">
        <v>48</v>
      </c>
      <c r="Q1570">
        <v>0.25</v>
      </c>
      <c r="R1570">
        <v>145</v>
      </c>
      <c r="S1570">
        <v>-292</v>
      </c>
      <c r="T1570">
        <v>62</v>
      </c>
      <c r="U1570">
        <v>-72</v>
      </c>
      <c r="V1570">
        <v>-302</v>
      </c>
      <c r="W1570">
        <v>18040</v>
      </c>
      <c r="X1570">
        <v>19446</v>
      </c>
      <c r="Y1570">
        <v>53140</v>
      </c>
      <c r="Z1570">
        <v>0.81</v>
      </c>
      <c r="AA1570">
        <f t="shared" si="316"/>
        <v>10012</v>
      </c>
      <c r="AB1570">
        <f t="shared" si="317"/>
        <v>-302</v>
      </c>
      <c r="AC1570">
        <f t="shared" si="318"/>
        <v>6159</v>
      </c>
      <c r="AD1570">
        <f t="shared" si="319"/>
        <v>0.6151618058330004</v>
      </c>
      <c r="AE1570">
        <f t="shared" si="320"/>
        <v>0</v>
      </c>
      <c r="AF1570" t="e">
        <f t="shared" ca="1" si="321"/>
        <v>#N/A</v>
      </c>
      <c r="AG1570" t="e">
        <f t="shared" ca="1" si="322"/>
        <v>#N/A</v>
      </c>
      <c r="AH1570" t="e">
        <f t="shared" ca="1" si="323"/>
        <v>#N/A</v>
      </c>
      <c r="AI1570" t="e">
        <f t="shared" ca="1" si="312"/>
        <v>#N/A</v>
      </c>
      <c r="AJ1570">
        <f t="shared" si="313"/>
        <v>9.988014382740711E-5</v>
      </c>
      <c r="AK1570">
        <f t="shared" si="314"/>
        <v>0</v>
      </c>
      <c r="AL1570" t="e">
        <f t="shared" ca="1" si="324"/>
        <v>#N/A</v>
      </c>
      <c r="AM1570" t="b">
        <f t="shared" si="315"/>
        <v>0</v>
      </c>
    </row>
    <row r="1571" spans="1:39" x14ac:dyDescent="0.3">
      <c r="A1571" t="s">
        <v>37</v>
      </c>
      <c r="B1571" t="s">
        <v>38</v>
      </c>
      <c r="C1571" t="s">
        <v>39</v>
      </c>
      <c r="D1571" t="s">
        <v>544</v>
      </c>
      <c r="E1571" t="s">
        <v>1556</v>
      </c>
      <c r="F1571" s="13" t="str">
        <f>_xlfn.CONCAT(wiz_6[[#This Row],[OCTY......]],",",wiz_6[[#This Row],[OS]])</f>
        <v>BURGETTSTO,PA</v>
      </c>
      <c r="G1571" t="s">
        <v>50</v>
      </c>
      <c r="H1571" t="s">
        <v>828</v>
      </c>
      <c r="I1571" s="13" t="str">
        <f>_xlfn.CONCAT(wiz_6[[#This Row],[DCTY......]], ",",wiz_6[[#This Row],[DS]])</f>
        <v>SMYRNA    ,GA</v>
      </c>
      <c r="J1571" t="str">
        <f>TRIM(CONCATENATE(wiz_6[[#This Row],[SHIPPER..................]],wiz_6[[#This Row],[ZIP2..]],wiz_6[[#This Row],[ZIP3..]]))</f>
        <v>b: C H ROBINSON | 1502130080</v>
      </c>
      <c r="K1571">
        <v>1</v>
      </c>
      <c r="L1571">
        <v>1.1200000000000001</v>
      </c>
      <c r="M1571">
        <v>0.28000000000000003</v>
      </c>
      <c r="N1571">
        <v>662</v>
      </c>
      <c r="O1571">
        <v>1.39</v>
      </c>
      <c r="P1571">
        <v>129</v>
      </c>
      <c r="Q1571">
        <v>0.35</v>
      </c>
      <c r="R1571">
        <v>-29</v>
      </c>
      <c r="S1571">
        <v>-500</v>
      </c>
      <c r="T1571">
        <v>0</v>
      </c>
      <c r="U1571">
        <v>-66</v>
      </c>
      <c r="V1571">
        <v>-566</v>
      </c>
      <c r="W1571">
        <v>43055</v>
      </c>
      <c r="X1571">
        <v>15021</v>
      </c>
      <c r="Y1571">
        <v>30080</v>
      </c>
      <c r="Z1571">
        <v>1.18</v>
      </c>
      <c r="AA1571">
        <f t="shared" si="316"/>
        <v>10012</v>
      </c>
      <c r="AB1571">
        <f t="shared" si="317"/>
        <v>-566</v>
      </c>
      <c r="AC1571">
        <f t="shared" si="318"/>
        <v>6159</v>
      </c>
      <c r="AD1571">
        <f t="shared" si="319"/>
        <v>0.6151618058330004</v>
      </c>
      <c r="AE1571">
        <f t="shared" si="320"/>
        <v>0</v>
      </c>
      <c r="AF1571" t="e">
        <f t="shared" ca="1" si="321"/>
        <v>#N/A</v>
      </c>
      <c r="AG1571" t="e">
        <f t="shared" ca="1" si="322"/>
        <v>#N/A</v>
      </c>
      <c r="AH1571" t="e">
        <f t="shared" ca="1" si="323"/>
        <v>#N/A</v>
      </c>
      <c r="AI1571" t="e">
        <f t="shared" ca="1" si="312"/>
        <v>#N/A</v>
      </c>
      <c r="AJ1571">
        <f t="shared" si="313"/>
        <v>9.988014382740711E-5</v>
      </c>
      <c r="AK1571">
        <f t="shared" si="314"/>
        <v>0</v>
      </c>
      <c r="AL1571" t="e">
        <f t="shared" ca="1" si="324"/>
        <v>#N/A</v>
      </c>
      <c r="AM1571" t="b">
        <f t="shared" si="315"/>
        <v>0</v>
      </c>
    </row>
    <row r="1572" spans="1:39" x14ac:dyDescent="0.3">
      <c r="A1572" t="s">
        <v>37</v>
      </c>
      <c r="B1572" t="s">
        <v>38</v>
      </c>
      <c r="C1572" t="s">
        <v>39</v>
      </c>
      <c r="D1572" t="s">
        <v>544</v>
      </c>
      <c r="E1572" t="s">
        <v>1557</v>
      </c>
      <c r="F1572" s="13" t="str">
        <f>_xlfn.CONCAT(wiz_6[[#This Row],[OCTY......]],",",wiz_6[[#This Row],[OS]])</f>
        <v>RUFFS DALE,PA</v>
      </c>
      <c r="G1572" t="s">
        <v>50</v>
      </c>
      <c r="H1572" t="s">
        <v>543</v>
      </c>
      <c r="I1572" s="13" t="str">
        <f>_xlfn.CONCAT(wiz_6[[#This Row],[DCTY......]], ",",wiz_6[[#This Row],[DS]])</f>
        <v>SUWANEE   ,GA</v>
      </c>
      <c r="J1572" t="str">
        <f>TRIM(CONCATENATE(wiz_6[[#This Row],[SHIPPER..................]],wiz_6[[#This Row],[ZIP2..]],wiz_6[[#This Row],[ZIP3..]]))</f>
        <v>b: C H ROBINSON | 1567930174</v>
      </c>
      <c r="K1572">
        <v>1</v>
      </c>
      <c r="L1572">
        <v>0.92</v>
      </c>
      <c r="M1572">
        <v>0.28000000000000003</v>
      </c>
      <c r="N1572">
        <v>622</v>
      </c>
      <c r="O1572">
        <v>1.88</v>
      </c>
      <c r="P1572">
        <v>88</v>
      </c>
      <c r="Q1572">
        <v>0.3</v>
      </c>
      <c r="R1572">
        <v>-1</v>
      </c>
      <c r="S1572">
        <v>-52</v>
      </c>
      <c r="T1572">
        <v>-158</v>
      </c>
      <c r="U1572">
        <v>-254</v>
      </c>
      <c r="V1572">
        <v>-464</v>
      </c>
      <c r="W1572">
        <v>21501</v>
      </c>
      <c r="X1572">
        <v>15679</v>
      </c>
      <c r="Y1572">
        <v>30174</v>
      </c>
      <c r="Z1572">
        <v>0.98</v>
      </c>
      <c r="AA1572">
        <f t="shared" si="316"/>
        <v>10012</v>
      </c>
      <c r="AB1572">
        <f t="shared" si="317"/>
        <v>-464</v>
      </c>
      <c r="AC1572">
        <f t="shared" si="318"/>
        <v>6159</v>
      </c>
      <c r="AD1572">
        <f t="shared" si="319"/>
        <v>0.6151618058330004</v>
      </c>
      <c r="AE1572">
        <f t="shared" si="320"/>
        <v>0</v>
      </c>
      <c r="AF1572" t="e">
        <f t="shared" ca="1" si="321"/>
        <v>#N/A</v>
      </c>
      <c r="AG1572" t="e">
        <f t="shared" ca="1" si="322"/>
        <v>#N/A</v>
      </c>
      <c r="AH1572" t="e">
        <f t="shared" ca="1" si="323"/>
        <v>#N/A</v>
      </c>
      <c r="AI1572" t="e">
        <f t="shared" ca="1" si="312"/>
        <v>#N/A</v>
      </c>
      <c r="AJ1572">
        <f t="shared" si="313"/>
        <v>9.988014382740711E-5</v>
      </c>
      <c r="AK1572">
        <f t="shared" si="314"/>
        <v>0</v>
      </c>
      <c r="AL1572" t="e">
        <f t="shared" ca="1" si="324"/>
        <v>#N/A</v>
      </c>
      <c r="AM1572" t="b">
        <f t="shared" si="315"/>
        <v>0</v>
      </c>
    </row>
    <row r="1573" spans="1:39" x14ac:dyDescent="0.3">
      <c r="A1573" t="s">
        <v>37</v>
      </c>
      <c r="B1573" t="s">
        <v>38</v>
      </c>
      <c r="C1573" t="s">
        <v>39</v>
      </c>
      <c r="D1573" t="s">
        <v>544</v>
      </c>
      <c r="E1573" t="s">
        <v>1558</v>
      </c>
      <c r="F1573" s="13" t="str">
        <f>_xlfn.CONCAT(wiz_6[[#This Row],[OCTY......]],",",wiz_6[[#This Row],[OS]])</f>
        <v>DUQUESNE  ,PA</v>
      </c>
      <c r="G1573" t="s">
        <v>50</v>
      </c>
      <c r="H1573" t="s">
        <v>563</v>
      </c>
      <c r="I1573" s="13" t="str">
        <f>_xlfn.CONCAT(wiz_6[[#This Row],[DCTY......]], ",",wiz_6[[#This Row],[DS]])</f>
        <v>MIDWAY    ,GA</v>
      </c>
      <c r="J1573" t="str">
        <f>TRIM(CONCATENATE(wiz_6[[#This Row],[SHIPPER..................]],wiz_6[[#This Row],[ZIP2..]],wiz_6[[#This Row],[ZIP3..]]))</f>
        <v>b: C H ROBINSON | 1511031320</v>
      </c>
      <c r="K1573">
        <v>1</v>
      </c>
      <c r="L1573">
        <v>1.4</v>
      </c>
      <c r="M1573">
        <v>0.28000000000000003</v>
      </c>
      <c r="N1573">
        <v>712</v>
      </c>
      <c r="O1573">
        <v>2.17</v>
      </c>
      <c r="P1573">
        <v>117</v>
      </c>
      <c r="Q1573">
        <v>0.35</v>
      </c>
      <c r="R1573">
        <v>-17</v>
      </c>
      <c r="S1573">
        <v>-445</v>
      </c>
      <c r="T1573">
        <v>-133</v>
      </c>
      <c r="U1573">
        <v>-39</v>
      </c>
      <c r="V1573">
        <v>-617</v>
      </c>
      <c r="W1573">
        <v>26416</v>
      </c>
      <c r="X1573">
        <v>15110</v>
      </c>
      <c r="Y1573">
        <v>31320</v>
      </c>
      <c r="Z1573">
        <v>1.46</v>
      </c>
      <c r="AA1573">
        <f t="shared" si="316"/>
        <v>10012</v>
      </c>
      <c r="AB1573">
        <f t="shared" si="317"/>
        <v>-617</v>
      </c>
      <c r="AC1573">
        <f t="shared" si="318"/>
        <v>6159</v>
      </c>
      <c r="AD1573">
        <f t="shared" si="319"/>
        <v>0.6151618058330004</v>
      </c>
      <c r="AE1573">
        <f t="shared" si="320"/>
        <v>0</v>
      </c>
      <c r="AF1573" t="e">
        <f t="shared" ca="1" si="321"/>
        <v>#N/A</v>
      </c>
      <c r="AG1573" t="e">
        <f t="shared" ca="1" si="322"/>
        <v>#N/A</v>
      </c>
      <c r="AH1573" t="e">
        <f t="shared" ca="1" si="323"/>
        <v>#N/A</v>
      </c>
      <c r="AI1573" t="e">
        <f t="shared" ca="1" si="312"/>
        <v>#N/A</v>
      </c>
      <c r="AJ1573">
        <f t="shared" si="313"/>
        <v>9.988014382740711E-5</v>
      </c>
      <c r="AK1573">
        <f t="shared" si="314"/>
        <v>0</v>
      </c>
      <c r="AL1573" t="e">
        <f t="shared" ca="1" si="324"/>
        <v>#N/A</v>
      </c>
      <c r="AM1573" t="b">
        <f t="shared" si="315"/>
        <v>0</v>
      </c>
    </row>
    <row r="1574" spans="1:39" x14ac:dyDescent="0.3">
      <c r="A1574" t="s">
        <v>37</v>
      </c>
      <c r="B1574" t="s">
        <v>38</v>
      </c>
      <c r="C1574" t="s">
        <v>39</v>
      </c>
      <c r="D1574" t="s">
        <v>544</v>
      </c>
      <c r="E1574" t="s">
        <v>1559</v>
      </c>
      <c r="F1574" s="13" t="str">
        <f>_xlfn.CONCAT(wiz_6[[#This Row],[OCTY......]],",",wiz_6[[#This Row],[OS]])</f>
        <v>SCOTTDALE ,PA</v>
      </c>
      <c r="G1574" t="s">
        <v>44</v>
      </c>
      <c r="H1574" t="s">
        <v>209</v>
      </c>
      <c r="I1574" s="13" t="str">
        <f>_xlfn.CONCAT(wiz_6[[#This Row],[DCTY......]], ",",wiz_6[[#This Row],[DS]])</f>
        <v>BOWLING GR,KY</v>
      </c>
      <c r="J1574" t="str">
        <f>TRIM(CONCATENATE(wiz_6[[#This Row],[SHIPPER..................]],wiz_6[[#This Row],[ZIP2..]],wiz_6[[#This Row],[ZIP3..]]))</f>
        <v>b: C H ROBINSON | 1563142101</v>
      </c>
      <c r="K1574">
        <v>1</v>
      </c>
      <c r="L1574">
        <v>1.21</v>
      </c>
      <c r="M1574">
        <v>0.27</v>
      </c>
      <c r="N1574">
        <v>523</v>
      </c>
      <c r="O1574">
        <v>0.92</v>
      </c>
      <c r="P1574">
        <v>31</v>
      </c>
      <c r="Q1574">
        <v>0.25</v>
      </c>
      <c r="R1574">
        <v>-24</v>
      </c>
      <c r="S1574">
        <v>0</v>
      </c>
      <c r="T1574">
        <v>29</v>
      </c>
      <c r="U1574">
        <v>88</v>
      </c>
      <c r="V1574">
        <v>117</v>
      </c>
      <c r="W1574">
        <v>15478</v>
      </c>
      <c r="X1574">
        <v>15631</v>
      </c>
      <c r="Y1574">
        <v>42101</v>
      </c>
      <c r="Z1574">
        <v>1.26</v>
      </c>
      <c r="AA1574">
        <f t="shared" si="316"/>
        <v>10012</v>
      </c>
      <c r="AB1574">
        <f t="shared" si="317"/>
        <v>117</v>
      </c>
      <c r="AC1574">
        <f t="shared" si="318"/>
        <v>6159</v>
      </c>
      <c r="AD1574">
        <f t="shared" si="319"/>
        <v>0.6151618058330004</v>
      </c>
      <c r="AE1574">
        <f t="shared" si="320"/>
        <v>0</v>
      </c>
      <c r="AF1574" t="e">
        <f t="shared" ca="1" si="321"/>
        <v>#N/A</v>
      </c>
      <c r="AG1574" t="e">
        <f t="shared" ca="1" si="322"/>
        <v>#N/A</v>
      </c>
      <c r="AH1574" t="e">
        <f t="shared" ca="1" si="323"/>
        <v>#N/A</v>
      </c>
      <c r="AI1574" t="e">
        <f t="shared" ca="1" si="312"/>
        <v>#N/A</v>
      </c>
      <c r="AJ1574">
        <f t="shared" si="313"/>
        <v>9.988014382740711E-5</v>
      </c>
      <c r="AK1574">
        <f t="shared" si="314"/>
        <v>0</v>
      </c>
      <c r="AL1574" t="e">
        <f t="shared" ca="1" si="324"/>
        <v>#N/A</v>
      </c>
      <c r="AM1574" t="b">
        <f t="shared" si="315"/>
        <v>0</v>
      </c>
    </row>
    <row r="1575" spans="1:39" x14ac:dyDescent="0.3">
      <c r="A1575" t="s">
        <v>210</v>
      </c>
      <c r="B1575" t="s">
        <v>211</v>
      </c>
      <c r="C1575" t="s">
        <v>39</v>
      </c>
      <c r="D1575" t="s">
        <v>544</v>
      </c>
      <c r="E1575" t="s">
        <v>1560</v>
      </c>
      <c r="F1575" s="13" t="str">
        <f>_xlfn.CONCAT(wiz_6[[#This Row],[OCTY......]],",",wiz_6[[#This Row],[OS]])</f>
        <v>LATROBE   ,PA</v>
      </c>
      <c r="G1575" t="s">
        <v>44</v>
      </c>
      <c r="H1575" t="s">
        <v>965</v>
      </c>
      <c r="I1575" s="13" t="str">
        <f>_xlfn.CONCAT(wiz_6[[#This Row],[DCTY......]], ",",wiz_6[[#This Row],[DS]])</f>
        <v>ERLANGER  ,KY</v>
      </c>
      <c r="J1575" t="str">
        <f>TRIM(CONCATENATE(wiz_6[[#This Row],[SHIPPER..................]],wiz_6[[#This Row],[ZIP2..]],wiz_6[[#This Row],[ZIP3..]]))</f>
        <v>b: ECHO GLOBAL LOGIST| 1565041022</v>
      </c>
      <c r="K1575">
        <v>1</v>
      </c>
      <c r="L1575">
        <v>1.56</v>
      </c>
      <c r="M1575">
        <v>0.28000000000000003</v>
      </c>
      <c r="N1575">
        <v>327</v>
      </c>
      <c r="O1575">
        <v>0.88</v>
      </c>
      <c r="P1575">
        <v>105</v>
      </c>
      <c r="Q1575">
        <v>0.35</v>
      </c>
      <c r="R1575">
        <v>-15</v>
      </c>
      <c r="S1575">
        <v>-430</v>
      </c>
      <c r="T1575">
        <v>-11</v>
      </c>
      <c r="U1575">
        <v>110</v>
      </c>
      <c r="V1575">
        <v>-331</v>
      </c>
      <c r="W1575">
        <v>26416</v>
      </c>
      <c r="X1575">
        <v>15650</v>
      </c>
      <c r="Y1575">
        <v>41022</v>
      </c>
      <c r="Z1575">
        <v>1.62</v>
      </c>
      <c r="AA1575">
        <f t="shared" si="316"/>
        <v>10012</v>
      </c>
      <c r="AB1575">
        <f t="shared" si="317"/>
        <v>-331</v>
      </c>
      <c r="AC1575">
        <f t="shared" si="318"/>
        <v>6159</v>
      </c>
      <c r="AD1575">
        <f t="shared" si="319"/>
        <v>0.6151618058330004</v>
      </c>
      <c r="AE1575">
        <f t="shared" si="320"/>
        <v>0</v>
      </c>
      <c r="AF1575" t="e">
        <f t="shared" ca="1" si="321"/>
        <v>#N/A</v>
      </c>
      <c r="AG1575" t="e">
        <f t="shared" ca="1" si="322"/>
        <v>#N/A</v>
      </c>
      <c r="AH1575" t="e">
        <f t="shared" ca="1" si="323"/>
        <v>#N/A</v>
      </c>
      <c r="AI1575" t="e">
        <f t="shared" ca="1" si="312"/>
        <v>#N/A</v>
      </c>
      <c r="AJ1575">
        <f t="shared" si="313"/>
        <v>9.988014382740711E-5</v>
      </c>
      <c r="AK1575">
        <f t="shared" si="314"/>
        <v>0</v>
      </c>
      <c r="AL1575" t="e">
        <f t="shared" ca="1" si="324"/>
        <v>#N/A</v>
      </c>
      <c r="AM1575" t="b">
        <f t="shared" si="315"/>
        <v>0</v>
      </c>
    </row>
    <row r="1576" spans="1:39" x14ac:dyDescent="0.3">
      <c r="A1576" t="s">
        <v>677</v>
      </c>
      <c r="B1576" t="s">
        <v>678</v>
      </c>
      <c r="C1576" t="s">
        <v>39</v>
      </c>
      <c r="D1576" t="s">
        <v>87</v>
      </c>
      <c r="E1576" t="s">
        <v>1561</v>
      </c>
      <c r="F1576" s="13" t="str">
        <f>_xlfn.CONCAT(wiz_6[[#This Row],[OCTY......]],",",wiz_6[[#This Row],[OS]])</f>
        <v>MARTINS FE,OH</v>
      </c>
      <c r="G1576" t="s">
        <v>44</v>
      </c>
      <c r="H1576" t="s">
        <v>85</v>
      </c>
      <c r="I1576" s="13" t="str">
        <f>_xlfn.CONCAT(wiz_6[[#This Row],[DCTY......]], ",",wiz_6[[#This Row],[DS]])</f>
        <v>LEXINGTON ,KY</v>
      </c>
      <c r="J1576" t="str">
        <f>TRIM(CONCATENATE(wiz_6[[#This Row],[SHIPPER..................]],wiz_6[[#This Row],[ZIP2..]],wiz_6[[#This Row],[ZIP3..]]))</f>
        <v>b: TRANSFIX | 4393540501</v>
      </c>
      <c r="K1576">
        <v>1</v>
      </c>
      <c r="L1576">
        <v>1.56</v>
      </c>
      <c r="M1576">
        <v>0.27</v>
      </c>
      <c r="N1576">
        <v>311</v>
      </c>
      <c r="O1576">
        <v>0.41</v>
      </c>
      <c r="P1576">
        <v>112</v>
      </c>
      <c r="Q1576">
        <v>0.35</v>
      </c>
      <c r="R1576">
        <v>-18</v>
      </c>
      <c r="S1576">
        <v>-439</v>
      </c>
      <c r="T1576">
        <v>100</v>
      </c>
      <c r="U1576">
        <v>62</v>
      </c>
      <c r="V1576">
        <v>-277</v>
      </c>
      <c r="W1576">
        <v>26301</v>
      </c>
      <c r="X1576">
        <v>43935</v>
      </c>
      <c r="Y1576">
        <v>40501</v>
      </c>
      <c r="Z1576">
        <v>1.61</v>
      </c>
      <c r="AA1576">
        <f t="shared" si="316"/>
        <v>10012</v>
      </c>
      <c r="AB1576">
        <f t="shared" si="317"/>
        <v>-277</v>
      </c>
      <c r="AC1576">
        <f t="shared" si="318"/>
        <v>6159</v>
      </c>
      <c r="AD1576">
        <f t="shared" si="319"/>
        <v>0.6151618058330004</v>
      </c>
      <c r="AE1576">
        <f t="shared" si="320"/>
        <v>0</v>
      </c>
      <c r="AF1576" t="e">
        <f t="shared" ca="1" si="321"/>
        <v>#N/A</v>
      </c>
      <c r="AG1576" t="e">
        <f t="shared" ca="1" si="322"/>
        <v>#N/A</v>
      </c>
      <c r="AH1576" t="e">
        <f t="shared" ca="1" si="323"/>
        <v>#N/A</v>
      </c>
      <c r="AI1576" t="e">
        <f t="shared" ca="1" si="312"/>
        <v>#N/A</v>
      </c>
      <c r="AJ1576">
        <f t="shared" si="313"/>
        <v>9.988014382740711E-5</v>
      </c>
      <c r="AK1576">
        <f t="shared" si="314"/>
        <v>0</v>
      </c>
      <c r="AL1576" t="e">
        <f t="shared" ca="1" si="324"/>
        <v>#N/A</v>
      </c>
      <c r="AM1576" t="b">
        <f t="shared" si="315"/>
        <v>0</v>
      </c>
    </row>
    <row r="1577" spans="1:39" x14ac:dyDescent="0.3">
      <c r="A1577" t="s">
        <v>37</v>
      </c>
      <c r="B1577" t="s">
        <v>38</v>
      </c>
      <c r="C1577" t="s">
        <v>39</v>
      </c>
      <c r="D1577" t="s">
        <v>87</v>
      </c>
      <c r="E1577" t="s">
        <v>1562</v>
      </c>
      <c r="F1577" s="13" t="str">
        <f>_xlfn.CONCAT(wiz_6[[#This Row],[OCTY......]],",",wiz_6[[#This Row],[OS]])</f>
        <v>SHADYSIDE ,OH</v>
      </c>
      <c r="G1577" t="s">
        <v>70</v>
      </c>
      <c r="H1577" t="s">
        <v>75</v>
      </c>
      <c r="I1577" s="13" t="str">
        <f>_xlfn.CONCAT(wiz_6[[#This Row],[DCTY......]], ",",wiz_6[[#This Row],[DS]])</f>
        <v>MEMPHIS   ,TN</v>
      </c>
      <c r="J1577" t="str">
        <f>TRIM(CONCATENATE(wiz_6[[#This Row],[SHIPPER..................]],wiz_6[[#This Row],[ZIP2..]],wiz_6[[#This Row],[ZIP3..]]))</f>
        <v>b: C H ROBINSON | 4394738101</v>
      </c>
      <c r="K1577">
        <v>1</v>
      </c>
      <c r="L1577">
        <v>1.08</v>
      </c>
      <c r="M1577">
        <v>0.27</v>
      </c>
      <c r="N1577">
        <v>706</v>
      </c>
      <c r="O1577">
        <v>1.61</v>
      </c>
      <c r="P1577">
        <v>138</v>
      </c>
      <c r="Q1577">
        <v>0.35</v>
      </c>
      <c r="R1577">
        <v>-42</v>
      </c>
      <c r="S1577">
        <v>-500</v>
      </c>
      <c r="T1577">
        <v>0</v>
      </c>
      <c r="U1577">
        <v>135</v>
      </c>
      <c r="V1577">
        <v>-365</v>
      </c>
      <c r="W1577">
        <v>43123</v>
      </c>
      <c r="X1577">
        <v>43947</v>
      </c>
      <c r="Y1577">
        <v>38101</v>
      </c>
      <c r="Z1577">
        <v>1.1299999999999999</v>
      </c>
      <c r="AA1577">
        <f t="shared" si="316"/>
        <v>10012</v>
      </c>
      <c r="AB1577">
        <f t="shared" si="317"/>
        <v>-365</v>
      </c>
      <c r="AC1577">
        <f t="shared" si="318"/>
        <v>6159</v>
      </c>
      <c r="AD1577">
        <f t="shared" si="319"/>
        <v>0.6151618058330004</v>
      </c>
      <c r="AE1577">
        <f t="shared" si="320"/>
        <v>0</v>
      </c>
      <c r="AF1577" t="e">
        <f t="shared" ca="1" si="321"/>
        <v>#N/A</v>
      </c>
      <c r="AG1577" t="e">
        <f t="shared" ca="1" si="322"/>
        <v>#N/A</v>
      </c>
      <c r="AH1577" t="e">
        <f t="shared" ca="1" si="323"/>
        <v>#N/A</v>
      </c>
      <c r="AI1577" t="e">
        <f t="shared" ca="1" si="312"/>
        <v>#N/A</v>
      </c>
      <c r="AJ1577">
        <f t="shared" si="313"/>
        <v>9.988014382740711E-5</v>
      </c>
      <c r="AK1577">
        <f t="shared" si="314"/>
        <v>0</v>
      </c>
      <c r="AL1577" t="e">
        <f t="shared" ca="1" si="324"/>
        <v>#N/A</v>
      </c>
      <c r="AM1577" t="b">
        <f t="shared" si="315"/>
        <v>0</v>
      </c>
    </row>
    <row r="1578" spans="1:39" x14ac:dyDescent="0.3">
      <c r="A1578" t="s">
        <v>37</v>
      </c>
      <c r="B1578" t="s">
        <v>38</v>
      </c>
      <c r="C1578" t="s">
        <v>39</v>
      </c>
      <c r="D1578" t="s">
        <v>544</v>
      </c>
      <c r="E1578" t="s">
        <v>1563</v>
      </c>
      <c r="F1578" s="13" t="str">
        <f>_xlfn.CONCAT(wiz_6[[#This Row],[OCTY......]],",",wiz_6[[#This Row],[OS]])</f>
        <v>READING   ,PA</v>
      </c>
      <c r="G1578" t="s">
        <v>40</v>
      </c>
      <c r="H1578" t="s">
        <v>320</v>
      </c>
      <c r="I1578" s="13" t="str">
        <f>_xlfn.CONCAT(wiz_6[[#This Row],[DCTY......]], ",",wiz_6[[#This Row],[DS]])</f>
        <v>MC CALLA  ,AL</v>
      </c>
      <c r="J1578" t="str">
        <f>TRIM(CONCATENATE(wiz_6[[#This Row],[SHIPPER..................]],wiz_6[[#This Row],[ZIP2..]],wiz_6[[#This Row],[ZIP3..]]))</f>
        <v>b: C H ROBINSON | 1960135111</v>
      </c>
      <c r="K1578">
        <v>2</v>
      </c>
      <c r="L1578">
        <v>0.95</v>
      </c>
      <c r="M1578">
        <v>0.28000000000000003</v>
      </c>
      <c r="N1578">
        <v>873</v>
      </c>
      <c r="O1578">
        <v>1.8</v>
      </c>
      <c r="P1578">
        <v>25</v>
      </c>
      <c r="Q1578">
        <v>0.25</v>
      </c>
      <c r="R1578">
        <v>-19</v>
      </c>
      <c r="S1578">
        <v>-8</v>
      </c>
      <c r="T1578">
        <v>-29</v>
      </c>
      <c r="U1578">
        <v>-171</v>
      </c>
      <c r="V1578">
        <v>-208</v>
      </c>
      <c r="W1578">
        <v>18031</v>
      </c>
      <c r="X1578">
        <v>19601</v>
      </c>
      <c r="Y1578">
        <v>35111</v>
      </c>
      <c r="Z1578">
        <v>1.01</v>
      </c>
      <c r="AA1578">
        <f t="shared" si="316"/>
        <v>10012</v>
      </c>
      <c r="AB1578">
        <f t="shared" si="317"/>
        <v>-416</v>
      </c>
      <c r="AC1578">
        <f t="shared" si="318"/>
        <v>6159</v>
      </c>
      <c r="AD1578">
        <f t="shared" si="319"/>
        <v>0.6151618058330004</v>
      </c>
      <c r="AE1578">
        <f t="shared" si="320"/>
        <v>0</v>
      </c>
      <c r="AF1578" t="e">
        <f t="shared" ca="1" si="321"/>
        <v>#N/A</v>
      </c>
      <c r="AG1578" t="e">
        <f t="shared" ca="1" si="322"/>
        <v>#N/A</v>
      </c>
      <c r="AH1578" t="e">
        <f t="shared" ca="1" si="323"/>
        <v>#N/A</v>
      </c>
      <c r="AI1578" t="e">
        <f t="shared" ca="1" si="312"/>
        <v>#N/A</v>
      </c>
      <c r="AJ1578">
        <f t="shared" si="313"/>
        <v>1.9976028765481422E-4</v>
      </c>
      <c r="AK1578">
        <f t="shared" si="314"/>
        <v>0</v>
      </c>
      <c r="AL1578" t="e">
        <f t="shared" ca="1" si="324"/>
        <v>#N/A</v>
      </c>
      <c r="AM1578" t="b">
        <f t="shared" si="315"/>
        <v>0</v>
      </c>
    </row>
    <row r="1579" spans="1:39" x14ac:dyDescent="0.3">
      <c r="A1579" t="s">
        <v>1564</v>
      </c>
      <c r="B1579" t="s">
        <v>1565</v>
      </c>
      <c r="C1579" t="s">
        <v>39</v>
      </c>
      <c r="D1579" t="s">
        <v>544</v>
      </c>
      <c r="E1579" t="s">
        <v>1566</v>
      </c>
      <c r="F1579" s="13" t="str">
        <f>_xlfn.CONCAT(wiz_6[[#This Row],[OCTY......]],",",wiz_6[[#This Row],[OS]])</f>
        <v>ALLENTOWN ,PA</v>
      </c>
      <c r="G1579" t="s">
        <v>40</v>
      </c>
      <c r="H1579" t="s">
        <v>916</v>
      </c>
      <c r="I1579" s="13" t="str">
        <f>_xlfn.CONCAT(wiz_6[[#This Row],[DCTY......]], ",",wiz_6[[#This Row],[DS]])</f>
        <v>BESSEMER  ,AL</v>
      </c>
      <c r="J1579" t="str">
        <f>TRIM(CONCATENATE(wiz_6[[#This Row],[SHIPPER..................]],wiz_6[[#This Row],[ZIP2..]],wiz_6[[#This Row],[ZIP3..]]))</f>
        <v>b: REHMANN TRANSPORTA| 1810135020</v>
      </c>
      <c r="K1579">
        <v>1</v>
      </c>
      <c r="L1579">
        <v>1.3</v>
      </c>
      <c r="M1579">
        <v>0.27</v>
      </c>
      <c r="N1579">
        <v>890</v>
      </c>
      <c r="O1579">
        <v>1.68</v>
      </c>
      <c r="P1579">
        <v>18</v>
      </c>
      <c r="Q1579">
        <v>0.25</v>
      </c>
      <c r="R1579">
        <v>-54</v>
      </c>
      <c r="S1579">
        <v>1</v>
      </c>
      <c r="T1579">
        <v>0</v>
      </c>
      <c r="U1579">
        <v>175</v>
      </c>
      <c r="V1579">
        <v>176</v>
      </c>
      <c r="W1579">
        <v>18040</v>
      </c>
      <c r="X1579">
        <v>18101</v>
      </c>
      <c r="Y1579">
        <v>35020</v>
      </c>
      <c r="Z1579">
        <v>1.35</v>
      </c>
      <c r="AA1579">
        <f t="shared" si="316"/>
        <v>10012</v>
      </c>
      <c r="AB1579">
        <f t="shared" si="317"/>
        <v>176</v>
      </c>
      <c r="AC1579">
        <f t="shared" si="318"/>
        <v>6159</v>
      </c>
      <c r="AD1579">
        <f t="shared" si="319"/>
        <v>0.6151618058330004</v>
      </c>
      <c r="AE1579">
        <f t="shared" si="320"/>
        <v>0</v>
      </c>
      <c r="AF1579" t="e">
        <f t="shared" ca="1" si="321"/>
        <v>#N/A</v>
      </c>
      <c r="AG1579" t="e">
        <f t="shared" ca="1" si="322"/>
        <v>#N/A</v>
      </c>
      <c r="AH1579" t="e">
        <f t="shared" ca="1" si="323"/>
        <v>#N/A</v>
      </c>
      <c r="AI1579" t="e">
        <f t="shared" ca="1" si="312"/>
        <v>#N/A</v>
      </c>
      <c r="AJ1579">
        <f t="shared" si="313"/>
        <v>9.988014382740711E-5</v>
      </c>
      <c r="AK1579">
        <f t="shared" si="314"/>
        <v>0</v>
      </c>
      <c r="AL1579" t="e">
        <f t="shared" ca="1" si="324"/>
        <v>#N/A</v>
      </c>
      <c r="AM1579" t="b">
        <f t="shared" si="315"/>
        <v>0</v>
      </c>
    </row>
    <row r="1580" spans="1:39" x14ac:dyDescent="0.3">
      <c r="A1580" t="s">
        <v>37</v>
      </c>
      <c r="B1580" t="s">
        <v>38</v>
      </c>
      <c r="C1580" t="s">
        <v>39</v>
      </c>
      <c r="D1580" t="s">
        <v>544</v>
      </c>
      <c r="E1580" t="s">
        <v>1567</v>
      </c>
      <c r="F1580" s="13" t="str">
        <f>_xlfn.CONCAT(wiz_6[[#This Row],[OCTY......]],",",wiz_6[[#This Row],[OS]])</f>
        <v>ALBURTIS  ,PA</v>
      </c>
      <c r="G1580" t="s">
        <v>50</v>
      </c>
      <c r="H1580" t="s">
        <v>360</v>
      </c>
      <c r="I1580" s="13" t="str">
        <f>_xlfn.CONCAT(wiz_6[[#This Row],[DCTY......]], ",",wiz_6[[#This Row],[DS]])</f>
        <v>COLLEGE PA,GA</v>
      </c>
      <c r="J1580" t="str">
        <f>TRIM(CONCATENATE(wiz_6[[#This Row],[SHIPPER..................]],wiz_6[[#This Row],[ZIP2..]],wiz_6[[#This Row],[ZIP3..]]))</f>
        <v>b: C H ROBINSON | 1801130272</v>
      </c>
      <c r="K1580">
        <v>1</v>
      </c>
      <c r="L1580">
        <v>0.96</v>
      </c>
      <c r="M1580">
        <v>0.28000000000000003</v>
      </c>
      <c r="N1580">
        <v>809</v>
      </c>
      <c r="O1580">
        <v>1.75</v>
      </c>
      <c r="P1580">
        <v>3</v>
      </c>
      <c r="Q1580">
        <v>0.25</v>
      </c>
      <c r="R1580">
        <v>-57</v>
      </c>
      <c r="S1580">
        <v>20</v>
      </c>
      <c r="T1580">
        <v>3</v>
      </c>
      <c r="U1580">
        <v>-12</v>
      </c>
      <c r="V1580">
        <v>11</v>
      </c>
      <c r="W1580">
        <v>18031</v>
      </c>
      <c r="X1580">
        <v>18011</v>
      </c>
      <c r="Y1580">
        <v>30272</v>
      </c>
      <c r="Z1580">
        <v>1.02</v>
      </c>
      <c r="AA1580">
        <f t="shared" si="316"/>
        <v>10012</v>
      </c>
      <c r="AB1580">
        <f t="shared" si="317"/>
        <v>11</v>
      </c>
      <c r="AC1580">
        <f t="shared" si="318"/>
        <v>6159</v>
      </c>
      <c r="AD1580">
        <f t="shared" si="319"/>
        <v>0.6151618058330004</v>
      </c>
      <c r="AE1580">
        <f t="shared" si="320"/>
        <v>0</v>
      </c>
      <c r="AF1580" t="e">
        <f t="shared" ca="1" si="321"/>
        <v>#N/A</v>
      </c>
      <c r="AG1580" t="e">
        <f t="shared" ca="1" si="322"/>
        <v>#N/A</v>
      </c>
      <c r="AH1580" t="e">
        <f t="shared" ca="1" si="323"/>
        <v>#N/A</v>
      </c>
      <c r="AI1580" t="e">
        <f t="shared" ca="1" si="312"/>
        <v>#N/A</v>
      </c>
      <c r="AJ1580">
        <f t="shared" si="313"/>
        <v>9.988014382740711E-5</v>
      </c>
      <c r="AK1580">
        <f t="shared" si="314"/>
        <v>0</v>
      </c>
      <c r="AL1580" t="e">
        <f t="shared" ca="1" si="324"/>
        <v>#N/A</v>
      </c>
      <c r="AM1580" t="b">
        <f t="shared" si="315"/>
        <v>0</v>
      </c>
    </row>
    <row r="1581" spans="1:39" x14ac:dyDescent="0.3">
      <c r="A1581" t="s">
        <v>37</v>
      </c>
      <c r="B1581" t="s">
        <v>38</v>
      </c>
      <c r="C1581" t="s">
        <v>39</v>
      </c>
      <c r="D1581" t="s">
        <v>544</v>
      </c>
      <c r="E1581" t="s">
        <v>1566</v>
      </c>
      <c r="F1581" s="13" t="str">
        <f>_xlfn.CONCAT(wiz_6[[#This Row],[OCTY......]],",",wiz_6[[#This Row],[OS]])</f>
        <v>ALLENTOWN ,PA</v>
      </c>
      <c r="G1581" t="s">
        <v>50</v>
      </c>
      <c r="H1581" t="s">
        <v>411</v>
      </c>
      <c r="I1581" s="13" t="str">
        <f>_xlfn.CONCAT(wiz_6[[#This Row],[DCTY......]], ",",wiz_6[[#This Row],[DS]])</f>
        <v>FOREST PAR,GA</v>
      </c>
      <c r="J1581" t="str">
        <f>TRIM(CONCATENATE(wiz_6[[#This Row],[SHIPPER..................]],wiz_6[[#This Row],[ZIP2..]],wiz_6[[#This Row],[ZIP3..]]))</f>
        <v>b: C H ROBINSON | 1810130050</v>
      </c>
      <c r="K1581">
        <v>1</v>
      </c>
      <c r="L1581">
        <v>1.1299999999999999</v>
      </c>
      <c r="M1581">
        <v>0.28000000000000003</v>
      </c>
      <c r="N1581">
        <v>799</v>
      </c>
      <c r="O1581">
        <v>1.81</v>
      </c>
      <c r="P1581">
        <v>18</v>
      </c>
      <c r="Q1581">
        <v>0.25</v>
      </c>
      <c r="R1581">
        <v>-56</v>
      </c>
      <c r="S1581">
        <v>1</v>
      </c>
      <c r="T1581">
        <v>-2</v>
      </c>
      <c r="U1581">
        <v>126</v>
      </c>
      <c r="V1581">
        <v>125</v>
      </c>
      <c r="W1581">
        <v>18040</v>
      </c>
      <c r="X1581">
        <v>18101</v>
      </c>
      <c r="Y1581">
        <v>30050</v>
      </c>
      <c r="Z1581">
        <v>1.19</v>
      </c>
      <c r="AA1581">
        <f t="shared" si="316"/>
        <v>10012</v>
      </c>
      <c r="AB1581">
        <f t="shared" si="317"/>
        <v>125</v>
      </c>
      <c r="AC1581">
        <f t="shared" si="318"/>
        <v>6159</v>
      </c>
      <c r="AD1581">
        <f t="shared" si="319"/>
        <v>0.6151618058330004</v>
      </c>
      <c r="AE1581">
        <f t="shared" si="320"/>
        <v>0</v>
      </c>
      <c r="AF1581" t="e">
        <f t="shared" ca="1" si="321"/>
        <v>#N/A</v>
      </c>
      <c r="AG1581" t="e">
        <f t="shared" ca="1" si="322"/>
        <v>#N/A</v>
      </c>
      <c r="AH1581" t="e">
        <f t="shared" ca="1" si="323"/>
        <v>#N/A</v>
      </c>
      <c r="AI1581" t="e">
        <f t="shared" ca="1" si="312"/>
        <v>#N/A</v>
      </c>
      <c r="AJ1581">
        <f t="shared" si="313"/>
        <v>9.988014382740711E-5</v>
      </c>
      <c r="AK1581">
        <f t="shared" si="314"/>
        <v>0</v>
      </c>
      <c r="AL1581" t="e">
        <f t="shared" ca="1" si="324"/>
        <v>#N/A</v>
      </c>
      <c r="AM1581" t="b">
        <f t="shared" si="315"/>
        <v>0</v>
      </c>
    </row>
    <row r="1582" spans="1:39" x14ac:dyDescent="0.3">
      <c r="A1582" t="s">
        <v>37</v>
      </c>
      <c r="B1582" t="s">
        <v>38</v>
      </c>
      <c r="C1582" t="s">
        <v>39</v>
      </c>
      <c r="D1582" t="s">
        <v>544</v>
      </c>
      <c r="E1582" t="s">
        <v>1568</v>
      </c>
      <c r="F1582" s="13" t="str">
        <f>_xlfn.CONCAT(wiz_6[[#This Row],[OCTY......]],",",wiz_6[[#This Row],[OS]])</f>
        <v>KUTZTOWN  ,PA</v>
      </c>
      <c r="G1582" t="s">
        <v>42</v>
      </c>
      <c r="H1582" t="s">
        <v>438</v>
      </c>
      <c r="I1582" s="13" t="str">
        <f>_xlfn.CONCAT(wiz_6[[#This Row],[DCTY......]], ",",wiz_6[[#This Row],[DS]])</f>
        <v>BLUFFTON  ,IN</v>
      </c>
      <c r="J1582" t="str">
        <f>TRIM(CONCATENATE(wiz_6[[#This Row],[SHIPPER..................]],wiz_6[[#This Row],[ZIP2..]],wiz_6[[#This Row],[ZIP3..]]))</f>
        <v>b: C H ROBINSON | 1953046714</v>
      </c>
      <c r="K1582">
        <v>1</v>
      </c>
      <c r="L1582">
        <v>1.05</v>
      </c>
      <c r="M1582">
        <v>0.27</v>
      </c>
      <c r="N1582">
        <v>569</v>
      </c>
      <c r="O1582">
        <v>1.08</v>
      </c>
      <c r="P1582">
        <v>37</v>
      </c>
      <c r="Q1582">
        <v>0.25</v>
      </c>
      <c r="R1582">
        <v>-34</v>
      </c>
      <c r="S1582">
        <v>-23</v>
      </c>
      <c r="T1582">
        <v>5</v>
      </c>
      <c r="U1582">
        <v>206</v>
      </c>
      <c r="V1582">
        <v>188</v>
      </c>
      <c r="W1582">
        <v>18040</v>
      </c>
      <c r="X1582">
        <v>19530</v>
      </c>
      <c r="Y1582">
        <v>46714</v>
      </c>
      <c r="Z1582">
        <v>1.1000000000000001</v>
      </c>
      <c r="AA1582">
        <f t="shared" si="316"/>
        <v>10012</v>
      </c>
      <c r="AB1582">
        <f t="shared" si="317"/>
        <v>188</v>
      </c>
      <c r="AC1582">
        <f t="shared" si="318"/>
        <v>6159</v>
      </c>
      <c r="AD1582">
        <f t="shared" si="319"/>
        <v>0.6151618058330004</v>
      </c>
      <c r="AE1582">
        <f t="shared" si="320"/>
        <v>0</v>
      </c>
      <c r="AF1582" t="e">
        <f t="shared" ca="1" si="321"/>
        <v>#N/A</v>
      </c>
      <c r="AG1582" t="e">
        <f t="shared" ca="1" si="322"/>
        <v>#N/A</v>
      </c>
      <c r="AH1582" t="e">
        <f t="shared" ca="1" si="323"/>
        <v>#N/A</v>
      </c>
      <c r="AI1582" t="e">
        <f t="shared" ca="1" si="312"/>
        <v>#N/A</v>
      </c>
      <c r="AJ1582">
        <f t="shared" si="313"/>
        <v>9.988014382740711E-5</v>
      </c>
      <c r="AK1582">
        <f t="shared" si="314"/>
        <v>0</v>
      </c>
      <c r="AL1582" t="e">
        <f t="shared" ca="1" si="324"/>
        <v>#N/A</v>
      </c>
      <c r="AM1582" t="b">
        <f t="shared" si="315"/>
        <v>0</v>
      </c>
    </row>
    <row r="1583" spans="1:39" x14ac:dyDescent="0.3">
      <c r="A1583" t="s">
        <v>37</v>
      </c>
      <c r="B1583" t="s">
        <v>38</v>
      </c>
      <c r="C1583" t="s">
        <v>39</v>
      </c>
      <c r="D1583" t="s">
        <v>544</v>
      </c>
      <c r="E1583" t="s">
        <v>1569</v>
      </c>
      <c r="F1583" s="13" t="str">
        <f>_xlfn.CONCAT(wiz_6[[#This Row],[OCTY......]],",",wiz_6[[#This Row],[OS]])</f>
        <v>FLEETWOOD ,PA</v>
      </c>
      <c r="G1583" t="s">
        <v>42</v>
      </c>
      <c r="H1583" t="s">
        <v>442</v>
      </c>
      <c r="I1583" s="13" t="str">
        <f>_xlfn.CONCAT(wiz_6[[#This Row],[DCTY......]], ",",wiz_6[[#This Row],[DS]])</f>
        <v>INDIANAPOL,IN</v>
      </c>
      <c r="J1583" t="str">
        <f>TRIM(CONCATENATE(wiz_6[[#This Row],[SHIPPER..................]],wiz_6[[#This Row],[ZIP2..]],wiz_6[[#This Row],[ZIP3..]]))</f>
        <v>b: C H ROBINSON | 1952246201</v>
      </c>
      <c r="K1583">
        <v>1</v>
      </c>
      <c r="L1583">
        <v>1</v>
      </c>
      <c r="M1583">
        <v>0.28000000000000003</v>
      </c>
      <c r="N1583">
        <v>623</v>
      </c>
      <c r="O1583">
        <v>1.1299999999999999</v>
      </c>
      <c r="P1583">
        <v>15</v>
      </c>
      <c r="Q1583">
        <v>0.25</v>
      </c>
      <c r="R1583">
        <v>76</v>
      </c>
      <c r="S1583">
        <v>5</v>
      </c>
      <c r="T1583">
        <v>19</v>
      </c>
      <c r="U1583">
        <v>-4</v>
      </c>
      <c r="V1583">
        <v>20</v>
      </c>
      <c r="W1583">
        <v>18031</v>
      </c>
      <c r="X1583">
        <v>19522</v>
      </c>
      <c r="Y1583">
        <v>46201</v>
      </c>
      <c r="Z1583">
        <v>1.06</v>
      </c>
      <c r="AA1583">
        <f t="shared" si="316"/>
        <v>10012</v>
      </c>
      <c r="AB1583">
        <f t="shared" si="317"/>
        <v>20</v>
      </c>
      <c r="AC1583">
        <f t="shared" si="318"/>
        <v>6159</v>
      </c>
      <c r="AD1583">
        <f t="shared" si="319"/>
        <v>0.6151618058330004</v>
      </c>
      <c r="AE1583">
        <f t="shared" si="320"/>
        <v>0</v>
      </c>
      <c r="AF1583" t="e">
        <f t="shared" ca="1" si="321"/>
        <v>#N/A</v>
      </c>
      <c r="AG1583" t="e">
        <f t="shared" ca="1" si="322"/>
        <v>#N/A</v>
      </c>
      <c r="AH1583" t="e">
        <f t="shared" ca="1" si="323"/>
        <v>#N/A</v>
      </c>
      <c r="AI1583" t="e">
        <f t="shared" ca="1" si="312"/>
        <v>#N/A</v>
      </c>
      <c r="AJ1583">
        <f t="shared" si="313"/>
        <v>9.988014382740711E-5</v>
      </c>
      <c r="AK1583">
        <f t="shared" si="314"/>
        <v>0</v>
      </c>
      <c r="AL1583" t="e">
        <f t="shared" ca="1" si="324"/>
        <v>#N/A</v>
      </c>
      <c r="AM1583" t="b">
        <f t="shared" si="315"/>
        <v>0</v>
      </c>
    </row>
    <row r="1584" spans="1:39" x14ac:dyDescent="0.3">
      <c r="A1584" t="s">
        <v>865</v>
      </c>
      <c r="B1584" t="s">
        <v>866</v>
      </c>
      <c r="C1584" t="s">
        <v>39</v>
      </c>
      <c r="D1584" t="s">
        <v>1289</v>
      </c>
      <c r="E1584" t="s">
        <v>282</v>
      </c>
      <c r="F1584" s="13" t="str">
        <f>_xlfn.CONCAT(wiz_6[[#This Row],[OCTY......]],",",wiz_6[[#This Row],[OS]])</f>
        <v>PHILLIPSBU,NJ</v>
      </c>
      <c r="G1584" t="s">
        <v>68</v>
      </c>
      <c r="H1584" t="s">
        <v>340</v>
      </c>
      <c r="I1584" s="13" t="str">
        <f>_xlfn.CONCAT(wiz_6[[#This Row],[DCTY......]], ",",wiz_6[[#This Row],[DS]])</f>
        <v>SALISBURY ,NC</v>
      </c>
      <c r="J1584" t="str">
        <f>TRIM(CONCATENATE(wiz_6[[#This Row],[SHIPPER..................]],wiz_6[[#This Row],[ZIP2..]],wiz_6[[#This Row],[ZIP3..]]))</f>
        <v>b: REDWOOD MULTIMODAL| 886528144</v>
      </c>
      <c r="K1584">
        <v>1</v>
      </c>
      <c r="L1584">
        <v>1.51</v>
      </c>
      <c r="M1584">
        <v>0.28000000000000003</v>
      </c>
      <c r="N1584">
        <v>529</v>
      </c>
      <c r="O1584">
        <v>1.79</v>
      </c>
      <c r="P1584">
        <v>71</v>
      </c>
      <c r="Q1584">
        <v>0.3</v>
      </c>
      <c r="R1584">
        <v>5</v>
      </c>
      <c r="S1584">
        <v>6</v>
      </c>
      <c r="T1584">
        <v>-177</v>
      </c>
      <c r="U1584">
        <v>90</v>
      </c>
      <c r="V1584">
        <v>-81</v>
      </c>
      <c r="W1584">
        <v>8831</v>
      </c>
      <c r="X1584">
        <v>8865</v>
      </c>
      <c r="Y1584">
        <v>28144</v>
      </c>
      <c r="Z1584">
        <v>1.57</v>
      </c>
      <c r="AA1584">
        <f t="shared" si="316"/>
        <v>10012</v>
      </c>
      <c r="AB1584">
        <f t="shared" si="317"/>
        <v>-81</v>
      </c>
      <c r="AC1584">
        <f t="shared" si="318"/>
        <v>6159</v>
      </c>
      <c r="AD1584">
        <f t="shared" si="319"/>
        <v>0.6151618058330004</v>
      </c>
      <c r="AE1584">
        <f t="shared" si="320"/>
        <v>0</v>
      </c>
      <c r="AF1584" t="e">
        <f t="shared" ca="1" si="321"/>
        <v>#N/A</v>
      </c>
      <c r="AG1584" t="e">
        <f t="shared" ca="1" si="322"/>
        <v>#N/A</v>
      </c>
      <c r="AH1584" t="e">
        <f t="shared" ca="1" si="323"/>
        <v>#N/A</v>
      </c>
      <c r="AI1584" t="e">
        <f t="shared" ca="1" si="312"/>
        <v>#N/A</v>
      </c>
      <c r="AJ1584">
        <f t="shared" si="313"/>
        <v>9.988014382740711E-5</v>
      </c>
      <c r="AK1584">
        <f t="shared" si="314"/>
        <v>0</v>
      </c>
      <c r="AL1584" t="e">
        <f t="shared" ca="1" si="324"/>
        <v>#N/A</v>
      </c>
      <c r="AM1584" t="b">
        <f t="shared" si="315"/>
        <v>0</v>
      </c>
    </row>
    <row r="1585" spans="1:39" x14ac:dyDescent="0.3">
      <c r="A1585" t="s">
        <v>1570</v>
      </c>
      <c r="B1585" t="s">
        <v>1571</v>
      </c>
      <c r="C1585" t="s">
        <v>39</v>
      </c>
      <c r="D1585" t="s">
        <v>544</v>
      </c>
      <c r="E1585" t="s">
        <v>1566</v>
      </c>
      <c r="F1585" s="13" t="str">
        <f>_xlfn.CONCAT(wiz_6[[#This Row],[OCTY......]],",",wiz_6[[#This Row],[OS]])</f>
        <v>ALLENTOWN ,PA</v>
      </c>
      <c r="G1585" t="s">
        <v>68</v>
      </c>
      <c r="H1585" t="s">
        <v>1443</v>
      </c>
      <c r="I1585" s="13" t="str">
        <f>_xlfn.CONCAT(wiz_6[[#This Row],[DCTY......]], ",",wiz_6[[#This Row],[DS]])</f>
        <v>BATTLEBORO,NC</v>
      </c>
      <c r="J1585" t="str">
        <f>TRIM(CONCATENATE(wiz_6[[#This Row],[SHIPPER..................]],wiz_6[[#This Row],[ZIP2..]],wiz_6[[#This Row],[ZIP3..]]))</f>
        <v>b: LOADSMART INC | 1810127809</v>
      </c>
      <c r="K1585">
        <v>1</v>
      </c>
      <c r="L1585">
        <v>1.92</v>
      </c>
      <c r="M1585">
        <v>0.28000000000000003</v>
      </c>
      <c r="N1585">
        <v>408</v>
      </c>
      <c r="O1585">
        <v>0.83</v>
      </c>
      <c r="P1585">
        <v>10</v>
      </c>
      <c r="Q1585">
        <v>0.25</v>
      </c>
      <c r="R1585">
        <v>-29</v>
      </c>
      <c r="S1585">
        <v>11</v>
      </c>
      <c r="T1585">
        <v>13</v>
      </c>
      <c r="U1585">
        <v>478</v>
      </c>
      <c r="V1585">
        <v>502</v>
      </c>
      <c r="W1585">
        <v>18031</v>
      </c>
      <c r="X1585">
        <v>18101</v>
      </c>
      <c r="Y1585">
        <v>27809</v>
      </c>
      <c r="Z1585">
        <v>1.98</v>
      </c>
      <c r="AA1585">
        <f t="shared" si="316"/>
        <v>10012</v>
      </c>
      <c r="AB1585">
        <f t="shared" si="317"/>
        <v>502</v>
      </c>
      <c r="AC1585">
        <f t="shared" si="318"/>
        <v>6159</v>
      </c>
      <c r="AD1585">
        <f t="shared" si="319"/>
        <v>0.6151618058330004</v>
      </c>
      <c r="AE1585">
        <f t="shared" si="320"/>
        <v>0</v>
      </c>
      <c r="AF1585" t="e">
        <f t="shared" ca="1" si="321"/>
        <v>#N/A</v>
      </c>
      <c r="AG1585" t="e">
        <f t="shared" ca="1" si="322"/>
        <v>#N/A</v>
      </c>
      <c r="AH1585" t="e">
        <f t="shared" ca="1" si="323"/>
        <v>#N/A</v>
      </c>
      <c r="AI1585" t="e">
        <f t="shared" ca="1" si="312"/>
        <v>#N/A</v>
      </c>
      <c r="AJ1585">
        <f t="shared" si="313"/>
        <v>9.988014382740711E-5</v>
      </c>
      <c r="AK1585">
        <f t="shared" si="314"/>
        <v>0</v>
      </c>
      <c r="AL1585" t="e">
        <f t="shared" ca="1" si="324"/>
        <v>#N/A</v>
      </c>
      <c r="AM1585" t="b">
        <f t="shared" si="315"/>
        <v>0</v>
      </c>
    </row>
    <row r="1586" spans="1:39" x14ac:dyDescent="0.3">
      <c r="A1586" t="s">
        <v>37</v>
      </c>
      <c r="B1586" t="s">
        <v>38</v>
      </c>
      <c r="C1586" t="s">
        <v>39</v>
      </c>
      <c r="D1586" t="s">
        <v>544</v>
      </c>
      <c r="E1586" t="s">
        <v>1572</v>
      </c>
      <c r="F1586" s="13" t="str">
        <f>_xlfn.CONCAT(wiz_6[[#This Row],[OCTY......]],",",wiz_6[[#This Row],[OS]])</f>
        <v>MERTZTOWN ,PA</v>
      </c>
      <c r="G1586" t="s">
        <v>70</v>
      </c>
      <c r="H1586" t="s">
        <v>202</v>
      </c>
      <c r="I1586" s="13" t="str">
        <f>_xlfn.CONCAT(wiz_6[[#This Row],[DCTY......]], ",",wiz_6[[#This Row],[DS]])</f>
        <v>NASHVILLE ,TN</v>
      </c>
      <c r="J1586" t="str">
        <f>TRIM(CONCATENATE(wiz_6[[#This Row],[SHIPPER..................]],wiz_6[[#This Row],[ZIP2..]],wiz_6[[#This Row],[ZIP3..]]))</f>
        <v>b: C H ROBINSON | 1953937201</v>
      </c>
      <c r="K1586">
        <v>1</v>
      </c>
      <c r="L1586">
        <v>0.98</v>
      </c>
      <c r="M1586">
        <v>0.28000000000000003</v>
      </c>
      <c r="N1586">
        <v>793</v>
      </c>
      <c r="O1586">
        <v>1.81</v>
      </c>
      <c r="P1586">
        <v>57</v>
      </c>
      <c r="Q1586">
        <v>0.3</v>
      </c>
      <c r="R1586">
        <v>-56</v>
      </c>
      <c r="S1586">
        <v>-11</v>
      </c>
      <c r="T1586">
        <v>-2</v>
      </c>
      <c r="U1586">
        <v>44</v>
      </c>
      <c r="V1586">
        <v>31</v>
      </c>
      <c r="W1586">
        <v>17601</v>
      </c>
      <c r="X1586">
        <v>19539</v>
      </c>
      <c r="Y1586">
        <v>37201</v>
      </c>
      <c r="Z1586">
        <v>1.04</v>
      </c>
      <c r="AA1586">
        <f t="shared" si="316"/>
        <v>10012</v>
      </c>
      <c r="AB1586">
        <f t="shared" si="317"/>
        <v>31</v>
      </c>
      <c r="AC1586">
        <f t="shared" si="318"/>
        <v>6159</v>
      </c>
      <c r="AD1586">
        <f t="shared" si="319"/>
        <v>0.6151618058330004</v>
      </c>
      <c r="AE1586">
        <f t="shared" si="320"/>
        <v>0</v>
      </c>
      <c r="AF1586" t="e">
        <f t="shared" ca="1" si="321"/>
        <v>#N/A</v>
      </c>
      <c r="AG1586" t="e">
        <f t="shared" ca="1" si="322"/>
        <v>#N/A</v>
      </c>
      <c r="AH1586" t="e">
        <f t="shared" ca="1" si="323"/>
        <v>#N/A</v>
      </c>
      <c r="AI1586" t="e">
        <f t="shared" ca="1" si="312"/>
        <v>#N/A</v>
      </c>
      <c r="AJ1586">
        <f t="shared" si="313"/>
        <v>9.988014382740711E-5</v>
      </c>
      <c r="AK1586">
        <f t="shared" si="314"/>
        <v>0</v>
      </c>
      <c r="AL1586" t="e">
        <f t="shared" ca="1" si="324"/>
        <v>#N/A</v>
      </c>
      <c r="AM1586" t="b">
        <f t="shared" si="315"/>
        <v>0</v>
      </c>
    </row>
    <row r="1587" spans="1:39" x14ac:dyDescent="0.3">
      <c r="A1587" t="s">
        <v>37</v>
      </c>
      <c r="B1587" t="s">
        <v>38</v>
      </c>
      <c r="C1587" t="s">
        <v>39</v>
      </c>
      <c r="D1587" t="s">
        <v>544</v>
      </c>
      <c r="E1587" t="s">
        <v>1563</v>
      </c>
      <c r="F1587" s="13" t="str">
        <f>_xlfn.CONCAT(wiz_6[[#This Row],[OCTY......]],",",wiz_6[[#This Row],[OS]])</f>
        <v>READING   ,PA</v>
      </c>
      <c r="G1587" t="s">
        <v>396</v>
      </c>
      <c r="H1587" t="s">
        <v>1573</v>
      </c>
      <c r="I1587" s="13" t="str">
        <f>_xlfn.CONCAT(wiz_6[[#This Row],[DCTY......]], ",",wiz_6[[#This Row],[DS]])</f>
        <v>LYNCHBURG ,VA</v>
      </c>
      <c r="J1587" t="str">
        <f>TRIM(CONCATENATE(wiz_6[[#This Row],[SHIPPER..................]],wiz_6[[#This Row],[ZIP2..]],wiz_6[[#This Row],[ZIP3..]]))</f>
        <v>b: C H ROBINSON | 1960124501</v>
      </c>
      <c r="K1587">
        <v>1</v>
      </c>
      <c r="L1587">
        <v>1.28</v>
      </c>
      <c r="M1587">
        <v>0.27</v>
      </c>
      <c r="N1587">
        <v>322</v>
      </c>
      <c r="O1587">
        <v>0.42</v>
      </c>
      <c r="P1587">
        <v>25</v>
      </c>
      <c r="Q1587">
        <v>0.25</v>
      </c>
      <c r="R1587">
        <v>-19</v>
      </c>
      <c r="S1587">
        <v>-8</v>
      </c>
      <c r="T1587">
        <v>98</v>
      </c>
      <c r="U1587">
        <v>468</v>
      </c>
      <c r="V1587">
        <v>558</v>
      </c>
      <c r="W1587">
        <v>18031</v>
      </c>
      <c r="X1587">
        <v>19601</v>
      </c>
      <c r="Y1587">
        <v>24501</v>
      </c>
      <c r="Z1587">
        <v>1.33</v>
      </c>
      <c r="AA1587">
        <f t="shared" si="316"/>
        <v>10012</v>
      </c>
      <c r="AB1587">
        <f t="shared" si="317"/>
        <v>558</v>
      </c>
      <c r="AC1587">
        <f t="shared" si="318"/>
        <v>6159</v>
      </c>
      <c r="AD1587">
        <f t="shared" si="319"/>
        <v>0.6151618058330004</v>
      </c>
      <c r="AE1587">
        <f t="shared" si="320"/>
        <v>0</v>
      </c>
      <c r="AF1587" t="e">
        <f t="shared" ca="1" si="321"/>
        <v>#N/A</v>
      </c>
      <c r="AG1587" t="e">
        <f t="shared" ca="1" si="322"/>
        <v>#N/A</v>
      </c>
      <c r="AH1587" t="e">
        <f t="shared" ca="1" si="323"/>
        <v>#N/A</v>
      </c>
      <c r="AI1587" t="e">
        <f t="shared" ca="1" si="312"/>
        <v>#N/A</v>
      </c>
      <c r="AJ1587">
        <f t="shared" si="313"/>
        <v>9.988014382740711E-5</v>
      </c>
      <c r="AK1587">
        <f t="shared" si="314"/>
        <v>0</v>
      </c>
      <c r="AL1587" t="e">
        <f t="shared" ca="1" si="324"/>
        <v>#N/A</v>
      </c>
      <c r="AM1587" t="b">
        <f t="shared" si="315"/>
        <v>0</v>
      </c>
    </row>
    <row r="1588" spans="1:39" x14ac:dyDescent="0.3">
      <c r="A1588" t="s">
        <v>1069</v>
      </c>
      <c r="B1588" t="s">
        <v>1574</v>
      </c>
      <c r="C1588" t="s">
        <v>39</v>
      </c>
      <c r="D1588" t="s">
        <v>544</v>
      </c>
      <c r="E1588" t="s">
        <v>1566</v>
      </c>
      <c r="F1588" s="13" t="str">
        <f>_xlfn.CONCAT(wiz_6[[#This Row],[OCTY......]],",",wiz_6[[#This Row],[OS]])</f>
        <v>ALLENTOWN ,PA</v>
      </c>
      <c r="G1588" t="s">
        <v>268</v>
      </c>
      <c r="H1588" t="s">
        <v>1575</v>
      </c>
      <c r="I1588" s="13" t="str">
        <f>_xlfn.CONCAT(wiz_6[[#This Row],[DCTY......]], ",",wiz_6[[#This Row],[DS]])</f>
        <v>CULLODEN  ,WV</v>
      </c>
      <c r="J1588" t="str">
        <f>TRIM(CONCATENATE(wiz_6[[#This Row],[SHIPPER..................]],wiz_6[[#This Row],[ZIP2..]],wiz_6[[#This Row],[ZIP3..]]))</f>
        <v>b: MATSON LOGISTICS | 1810125510</v>
      </c>
      <c r="K1588">
        <v>1</v>
      </c>
      <c r="L1588">
        <v>1.32</v>
      </c>
      <c r="M1588">
        <v>0.27</v>
      </c>
      <c r="N1588">
        <v>471</v>
      </c>
      <c r="O1588">
        <v>0.97</v>
      </c>
      <c r="P1588">
        <v>83</v>
      </c>
      <c r="Q1588">
        <v>0.3</v>
      </c>
      <c r="R1588">
        <v>-7</v>
      </c>
      <c r="S1588">
        <v>-9</v>
      </c>
      <c r="T1588">
        <v>-1</v>
      </c>
      <c r="U1588">
        <v>93</v>
      </c>
      <c r="V1588">
        <v>83</v>
      </c>
      <c r="W1588">
        <v>8831</v>
      </c>
      <c r="X1588">
        <v>18101</v>
      </c>
      <c r="Y1588">
        <v>25510</v>
      </c>
      <c r="Z1588">
        <v>1.37</v>
      </c>
      <c r="AA1588">
        <f t="shared" si="316"/>
        <v>10012</v>
      </c>
      <c r="AB1588">
        <f t="shared" si="317"/>
        <v>83</v>
      </c>
      <c r="AC1588">
        <f t="shared" si="318"/>
        <v>6159</v>
      </c>
      <c r="AD1588">
        <f t="shared" si="319"/>
        <v>0.6151618058330004</v>
      </c>
      <c r="AE1588">
        <f t="shared" si="320"/>
        <v>0</v>
      </c>
      <c r="AF1588" t="e">
        <f t="shared" ca="1" si="321"/>
        <v>#N/A</v>
      </c>
      <c r="AG1588" t="e">
        <f t="shared" ca="1" si="322"/>
        <v>#N/A</v>
      </c>
      <c r="AH1588" t="e">
        <f t="shared" ca="1" si="323"/>
        <v>#N/A</v>
      </c>
      <c r="AI1588" t="e">
        <f t="shared" ca="1" si="312"/>
        <v>#N/A</v>
      </c>
      <c r="AJ1588">
        <f t="shared" si="313"/>
        <v>9.988014382740711E-5</v>
      </c>
      <c r="AK1588">
        <f t="shared" si="314"/>
        <v>0</v>
      </c>
      <c r="AL1588" t="e">
        <f t="shared" ca="1" si="324"/>
        <v>#N/A</v>
      </c>
      <c r="AM1588" t="b">
        <f t="shared" si="315"/>
        <v>0</v>
      </c>
    </row>
    <row r="1589" spans="1:39" x14ac:dyDescent="0.3">
      <c r="A1589" t="s">
        <v>210</v>
      </c>
      <c r="B1589" t="s">
        <v>211</v>
      </c>
      <c r="C1589" t="s">
        <v>39</v>
      </c>
      <c r="D1589" t="s">
        <v>544</v>
      </c>
      <c r="E1589" t="s">
        <v>1576</v>
      </c>
      <c r="F1589" s="13" t="str">
        <f>_xlfn.CONCAT(wiz_6[[#This Row],[OCTY......]],",",wiz_6[[#This Row],[OS]])</f>
        <v>BETHLEHEM ,PA</v>
      </c>
      <c r="G1589" t="s">
        <v>268</v>
      </c>
      <c r="H1589" t="s">
        <v>1577</v>
      </c>
      <c r="I1589" s="13" t="str">
        <f>_xlfn.CONCAT(wiz_6[[#This Row],[DCTY......]], ",",wiz_6[[#This Row],[DS]])</f>
        <v>PHILIPPI  ,WV</v>
      </c>
      <c r="J1589" t="str">
        <f>TRIM(CONCATENATE(wiz_6[[#This Row],[SHIPPER..................]],wiz_6[[#This Row],[ZIP2..]],wiz_6[[#This Row],[ZIP3..]]))</f>
        <v>b: ECHO GLOBAL LOGIST| 1801526416</v>
      </c>
      <c r="K1589">
        <v>2</v>
      </c>
      <c r="L1589">
        <v>1.28</v>
      </c>
      <c r="M1589">
        <v>0.28000000000000003</v>
      </c>
      <c r="N1589">
        <v>336</v>
      </c>
      <c r="O1589">
        <v>0.64</v>
      </c>
      <c r="P1589">
        <v>83</v>
      </c>
      <c r="Q1589">
        <v>0.3</v>
      </c>
      <c r="R1589">
        <v>-2</v>
      </c>
      <c r="S1589">
        <v>-9</v>
      </c>
      <c r="T1589">
        <v>46</v>
      </c>
      <c r="U1589">
        <v>232</v>
      </c>
      <c r="V1589">
        <v>269</v>
      </c>
      <c r="W1589">
        <v>8831</v>
      </c>
      <c r="X1589">
        <v>18015</v>
      </c>
      <c r="Y1589">
        <v>26416</v>
      </c>
      <c r="Z1589">
        <v>1.34</v>
      </c>
      <c r="AA1589">
        <f t="shared" si="316"/>
        <v>10012</v>
      </c>
      <c r="AB1589">
        <f t="shared" si="317"/>
        <v>538</v>
      </c>
      <c r="AC1589">
        <f t="shared" si="318"/>
        <v>6159</v>
      </c>
      <c r="AD1589">
        <f t="shared" si="319"/>
        <v>0.6151618058330004</v>
      </c>
      <c r="AE1589">
        <f t="shared" si="320"/>
        <v>0</v>
      </c>
      <c r="AF1589" t="e">
        <f t="shared" ca="1" si="321"/>
        <v>#N/A</v>
      </c>
      <c r="AG1589" t="e">
        <f t="shared" ca="1" si="322"/>
        <v>#N/A</v>
      </c>
      <c r="AH1589" t="e">
        <f t="shared" ca="1" si="323"/>
        <v>#N/A</v>
      </c>
      <c r="AI1589" t="e">
        <f t="shared" ca="1" si="312"/>
        <v>#N/A</v>
      </c>
      <c r="AJ1589">
        <f t="shared" si="313"/>
        <v>1.9976028765481422E-4</v>
      </c>
      <c r="AK1589">
        <f t="shared" si="314"/>
        <v>0</v>
      </c>
      <c r="AL1589" t="e">
        <f t="shared" ca="1" si="324"/>
        <v>#N/A</v>
      </c>
      <c r="AM1589" t="b">
        <f t="shared" si="315"/>
        <v>0</v>
      </c>
    </row>
    <row r="1590" spans="1:39" x14ac:dyDescent="0.3">
      <c r="A1590" t="s">
        <v>72</v>
      </c>
      <c r="B1590" t="s">
        <v>73</v>
      </c>
      <c r="C1590" t="s">
        <v>39</v>
      </c>
      <c r="D1590" t="s">
        <v>544</v>
      </c>
      <c r="E1590" t="s">
        <v>1578</v>
      </c>
      <c r="F1590" s="13" t="str">
        <f>_xlfn.CONCAT(wiz_6[[#This Row],[OCTY......]],",",wiz_6[[#This Row],[OS]])</f>
        <v>TUNKHANNOC,PA</v>
      </c>
      <c r="G1590" t="s">
        <v>61</v>
      </c>
      <c r="H1590" t="s">
        <v>840</v>
      </c>
      <c r="I1590" s="13" t="str">
        <f>_xlfn.CONCAT(wiz_6[[#This Row],[DCTY......]], ",",wiz_6[[#This Row],[DS]])</f>
        <v>SAINT LOUI,MO</v>
      </c>
      <c r="J1590" t="str">
        <f>TRIM(CONCATENATE(wiz_6[[#This Row],[SHIPPER..................]],wiz_6[[#This Row],[ZIP2..]],wiz_6[[#This Row],[ZIP3..]]))</f>
        <v>REDWOOD LOGISTICS STR| 1865763101</v>
      </c>
      <c r="K1590">
        <v>1</v>
      </c>
      <c r="L1590">
        <v>0.82</v>
      </c>
      <c r="M1590">
        <v>0.28000000000000003</v>
      </c>
      <c r="N1590">
        <v>910</v>
      </c>
      <c r="O1590">
        <v>1.33</v>
      </c>
      <c r="P1590">
        <v>97</v>
      </c>
      <c r="Q1590">
        <v>0.3</v>
      </c>
      <c r="R1590">
        <v>-28</v>
      </c>
      <c r="S1590">
        <v>44</v>
      </c>
      <c r="T1590">
        <v>115</v>
      </c>
      <c r="U1590">
        <v>-280</v>
      </c>
      <c r="V1590">
        <v>-121</v>
      </c>
      <c r="W1590">
        <v>18031</v>
      </c>
      <c r="X1590">
        <v>18657</v>
      </c>
      <c r="Y1590">
        <v>63101</v>
      </c>
      <c r="Z1590">
        <v>0.88</v>
      </c>
      <c r="AA1590">
        <f t="shared" si="316"/>
        <v>10012</v>
      </c>
      <c r="AB1590">
        <f t="shared" si="317"/>
        <v>-121</v>
      </c>
      <c r="AC1590">
        <f t="shared" si="318"/>
        <v>6159</v>
      </c>
      <c r="AD1590">
        <f t="shared" si="319"/>
        <v>0.6151618058330004</v>
      </c>
      <c r="AE1590">
        <f t="shared" si="320"/>
        <v>0</v>
      </c>
      <c r="AF1590" t="e">
        <f t="shared" ca="1" si="321"/>
        <v>#N/A</v>
      </c>
      <c r="AG1590" t="e">
        <f t="shared" ca="1" si="322"/>
        <v>#N/A</v>
      </c>
      <c r="AH1590" t="e">
        <f t="shared" ca="1" si="323"/>
        <v>#N/A</v>
      </c>
      <c r="AI1590" t="e">
        <f t="shared" ca="1" si="312"/>
        <v>#N/A</v>
      </c>
      <c r="AJ1590">
        <f t="shared" si="313"/>
        <v>9.988014382740711E-5</v>
      </c>
      <c r="AK1590">
        <f t="shared" si="314"/>
        <v>0</v>
      </c>
      <c r="AL1590" t="e">
        <f t="shared" ca="1" si="324"/>
        <v>#N/A</v>
      </c>
      <c r="AM1590" t="b">
        <f t="shared" si="315"/>
        <v>0</v>
      </c>
    </row>
    <row r="1591" spans="1:39" x14ac:dyDescent="0.3">
      <c r="A1591" t="s">
        <v>934</v>
      </c>
      <c r="B1591" t="s">
        <v>935</v>
      </c>
      <c r="C1591" t="s">
        <v>39</v>
      </c>
      <c r="D1591" t="s">
        <v>544</v>
      </c>
      <c r="E1591" t="s">
        <v>1579</v>
      </c>
      <c r="F1591" s="13" t="str">
        <f>_xlfn.CONCAT(wiz_6[[#This Row],[OCTY......]],",",wiz_6[[#This Row],[OS]])</f>
        <v>PITTSTON  ,PA</v>
      </c>
      <c r="G1591" t="s">
        <v>68</v>
      </c>
      <c r="H1591" t="s">
        <v>1250</v>
      </c>
      <c r="I1591" s="13" t="str">
        <f>_xlfn.CONCAT(wiz_6[[#This Row],[DCTY......]], ",",wiz_6[[#This Row],[DS]])</f>
        <v>TROUTMAN  ,NC</v>
      </c>
      <c r="J1591" t="str">
        <f>TRIM(CONCATENATE(wiz_6[[#This Row],[SHIPPER..................]],wiz_6[[#This Row],[ZIP2..]],wiz_6[[#This Row],[ZIP3..]]))</f>
        <v>b: APEX LOGISTICS | 1864028166</v>
      </c>
      <c r="K1591">
        <v>1</v>
      </c>
      <c r="L1591">
        <v>0.9</v>
      </c>
      <c r="M1591">
        <v>0.27</v>
      </c>
      <c r="N1591">
        <v>555</v>
      </c>
      <c r="O1591">
        <v>1.92</v>
      </c>
      <c r="P1591">
        <v>73</v>
      </c>
      <c r="Q1591">
        <v>0.3</v>
      </c>
      <c r="R1591">
        <v>13</v>
      </c>
      <c r="S1591">
        <v>74</v>
      </c>
      <c r="T1591">
        <v>-194</v>
      </c>
      <c r="U1591">
        <v>-443</v>
      </c>
      <c r="V1591">
        <v>-563</v>
      </c>
      <c r="W1591">
        <v>18031</v>
      </c>
      <c r="X1591">
        <v>18640</v>
      </c>
      <c r="Y1591">
        <v>28166</v>
      </c>
      <c r="Z1591">
        <v>0.95</v>
      </c>
      <c r="AA1591">
        <f t="shared" si="316"/>
        <v>10012</v>
      </c>
      <c r="AB1591">
        <f t="shared" si="317"/>
        <v>-563</v>
      </c>
      <c r="AC1591">
        <f t="shared" si="318"/>
        <v>6159</v>
      </c>
      <c r="AD1591">
        <f t="shared" si="319"/>
        <v>0.6151618058330004</v>
      </c>
      <c r="AE1591">
        <f t="shared" si="320"/>
        <v>0</v>
      </c>
      <c r="AF1591" t="e">
        <f t="shared" ca="1" si="321"/>
        <v>#N/A</v>
      </c>
      <c r="AG1591" t="e">
        <f t="shared" ca="1" si="322"/>
        <v>#N/A</v>
      </c>
      <c r="AH1591" t="e">
        <f t="shared" ca="1" si="323"/>
        <v>#N/A</v>
      </c>
      <c r="AI1591" t="e">
        <f t="shared" ca="1" si="312"/>
        <v>#N/A</v>
      </c>
      <c r="AJ1591">
        <f t="shared" si="313"/>
        <v>9.988014382740711E-5</v>
      </c>
      <c r="AK1591">
        <f t="shared" si="314"/>
        <v>0</v>
      </c>
      <c r="AL1591" t="e">
        <f t="shared" ca="1" si="324"/>
        <v>#N/A</v>
      </c>
      <c r="AM1591" t="b">
        <f t="shared" si="315"/>
        <v>0</v>
      </c>
    </row>
    <row r="1592" spans="1:39" x14ac:dyDescent="0.3">
      <c r="A1592" t="s">
        <v>344</v>
      </c>
      <c r="B1592" t="s">
        <v>345</v>
      </c>
      <c r="C1592" t="s">
        <v>39</v>
      </c>
      <c r="D1592" t="s">
        <v>544</v>
      </c>
      <c r="E1592" t="s">
        <v>1580</v>
      </c>
      <c r="F1592" s="13" t="str">
        <f>_xlfn.CONCAT(wiz_6[[#This Row],[OCTY......]],",",wiz_6[[#This Row],[OS]])</f>
        <v>TOBYHANNA ,PA</v>
      </c>
      <c r="G1592" t="s">
        <v>87</v>
      </c>
      <c r="H1592" t="s">
        <v>298</v>
      </c>
      <c r="I1592" s="13" t="str">
        <f>_xlfn.CONCAT(wiz_6[[#This Row],[DCTY......]], ",",wiz_6[[#This Row],[DS]])</f>
        <v>ZANESVILLE,OH</v>
      </c>
      <c r="J1592" t="str">
        <f>TRIM(CONCATENATE(wiz_6[[#This Row],[SHIPPER..................]],wiz_6[[#This Row],[ZIP2..]],wiz_6[[#This Row],[ZIP3..]]))</f>
        <v>b: SCHNEIDER LOGISTIC| 1846643701</v>
      </c>
      <c r="K1592">
        <v>1</v>
      </c>
      <c r="L1592">
        <v>2.19</v>
      </c>
      <c r="M1592">
        <v>0.21</v>
      </c>
      <c r="N1592">
        <v>416</v>
      </c>
      <c r="O1592">
        <v>0.89</v>
      </c>
      <c r="P1592">
        <v>59</v>
      </c>
      <c r="Q1592">
        <v>0.3</v>
      </c>
      <c r="R1592">
        <v>0</v>
      </c>
      <c r="S1592">
        <v>92</v>
      </c>
      <c r="T1592">
        <v>-1</v>
      </c>
      <c r="U1592">
        <v>725</v>
      </c>
      <c r="V1592">
        <v>816</v>
      </c>
      <c r="W1592">
        <v>18031</v>
      </c>
      <c r="X1592">
        <v>18466</v>
      </c>
      <c r="Y1592">
        <v>43701</v>
      </c>
      <c r="Z1592">
        <v>2.1800000000000002</v>
      </c>
      <c r="AA1592">
        <f t="shared" si="316"/>
        <v>10012</v>
      </c>
      <c r="AB1592">
        <f t="shared" si="317"/>
        <v>816</v>
      </c>
      <c r="AC1592">
        <f t="shared" si="318"/>
        <v>6159</v>
      </c>
      <c r="AD1592">
        <f t="shared" si="319"/>
        <v>0.6151618058330004</v>
      </c>
      <c r="AE1592">
        <f t="shared" si="320"/>
        <v>0</v>
      </c>
      <c r="AF1592" t="e">
        <f t="shared" ca="1" si="321"/>
        <v>#N/A</v>
      </c>
      <c r="AG1592" t="e">
        <f t="shared" ca="1" si="322"/>
        <v>#N/A</v>
      </c>
      <c r="AH1592" t="e">
        <f t="shared" ca="1" si="323"/>
        <v>#N/A</v>
      </c>
      <c r="AI1592" t="e">
        <f t="shared" ca="1" si="312"/>
        <v>#N/A</v>
      </c>
      <c r="AJ1592">
        <f t="shared" si="313"/>
        <v>9.988014382740711E-5</v>
      </c>
      <c r="AK1592">
        <f t="shared" si="314"/>
        <v>0</v>
      </c>
      <c r="AL1592" t="e">
        <f t="shared" ca="1" si="324"/>
        <v>#N/A</v>
      </c>
      <c r="AM1592" t="b">
        <f t="shared" si="315"/>
        <v>0</v>
      </c>
    </row>
    <row r="1593" spans="1:39" x14ac:dyDescent="0.3">
      <c r="A1593" t="s">
        <v>37</v>
      </c>
      <c r="B1593" t="s">
        <v>38</v>
      </c>
      <c r="C1593" t="s">
        <v>39</v>
      </c>
      <c r="D1593" t="s">
        <v>185</v>
      </c>
      <c r="E1593" t="s">
        <v>1581</v>
      </c>
      <c r="F1593" s="13" t="str">
        <f>_xlfn.CONCAT(wiz_6[[#This Row],[OCTY......]],",",wiz_6[[#This Row],[OS]])</f>
        <v>NICHOLS   ,NY</v>
      </c>
      <c r="G1593" t="s">
        <v>44</v>
      </c>
      <c r="H1593" t="s">
        <v>1162</v>
      </c>
      <c r="I1593" s="13" t="str">
        <f>_xlfn.CONCAT(wiz_6[[#This Row],[DCTY......]], ",",wiz_6[[#This Row],[DS]])</f>
        <v>RUSSELLVIL,KY</v>
      </c>
      <c r="J1593" t="str">
        <f>TRIM(CONCATENATE(wiz_6[[#This Row],[SHIPPER..................]],wiz_6[[#This Row],[ZIP2..]],wiz_6[[#This Row],[ZIP3..]]))</f>
        <v>b: C H ROBINSON | 1381242276</v>
      </c>
      <c r="K1593">
        <v>1</v>
      </c>
      <c r="L1593">
        <v>1.06</v>
      </c>
      <c r="M1593">
        <v>0.28000000000000003</v>
      </c>
      <c r="N1593">
        <v>818</v>
      </c>
      <c r="O1593">
        <v>1.77</v>
      </c>
      <c r="P1593">
        <v>130</v>
      </c>
      <c r="Q1593">
        <v>0.35</v>
      </c>
      <c r="R1593">
        <v>-54</v>
      </c>
      <c r="S1593">
        <v>-57</v>
      </c>
      <c r="T1593">
        <v>-2</v>
      </c>
      <c r="U1593">
        <v>0</v>
      </c>
      <c r="V1593">
        <v>-59</v>
      </c>
      <c r="W1593">
        <v>13461</v>
      </c>
      <c r="X1593">
        <v>13812</v>
      </c>
      <c r="Y1593">
        <v>42276</v>
      </c>
      <c r="Z1593">
        <v>1.1200000000000001</v>
      </c>
      <c r="AA1593">
        <f t="shared" si="316"/>
        <v>10012</v>
      </c>
      <c r="AB1593">
        <f t="shared" si="317"/>
        <v>-59</v>
      </c>
      <c r="AC1593">
        <f t="shared" si="318"/>
        <v>6159</v>
      </c>
      <c r="AD1593">
        <f t="shared" si="319"/>
        <v>0.6151618058330004</v>
      </c>
      <c r="AE1593">
        <f t="shared" si="320"/>
        <v>0</v>
      </c>
      <c r="AF1593" t="e">
        <f t="shared" ca="1" si="321"/>
        <v>#N/A</v>
      </c>
      <c r="AG1593" t="e">
        <f t="shared" ca="1" si="322"/>
        <v>#N/A</v>
      </c>
      <c r="AH1593" t="e">
        <f t="shared" ca="1" si="323"/>
        <v>#N/A</v>
      </c>
      <c r="AI1593" t="e">
        <f t="shared" ca="1" si="312"/>
        <v>#N/A</v>
      </c>
      <c r="AJ1593">
        <f t="shared" si="313"/>
        <v>9.988014382740711E-5</v>
      </c>
      <c r="AK1593">
        <f t="shared" si="314"/>
        <v>0</v>
      </c>
      <c r="AL1593" t="e">
        <f t="shared" ca="1" si="324"/>
        <v>#N/A</v>
      </c>
      <c r="AM1593" t="b">
        <f t="shared" si="315"/>
        <v>0</v>
      </c>
    </row>
    <row r="1594" spans="1:39" x14ac:dyDescent="0.3">
      <c r="A1594" t="s">
        <v>37</v>
      </c>
      <c r="B1594" t="s">
        <v>38</v>
      </c>
      <c r="C1594" t="s">
        <v>39</v>
      </c>
      <c r="D1594" t="s">
        <v>544</v>
      </c>
      <c r="E1594" t="s">
        <v>1582</v>
      </c>
      <c r="F1594" s="13" t="str">
        <f>_xlfn.CONCAT(wiz_6[[#This Row],[OCTY......]],",",wiz_6[[#This Row],[OS]])</f>
        <v>MILTON    ,PA</v>
      </c>
      <c r="G1594" t="s">
        <v>50</v>
      </c>
      <c r="H1594" t="s">
        <v>223</v>
      </c>
      <c r="I1594" s="13" t="str">
        <f>_xlfn.CONCAT(wiz_6[[#This Row],[DCTY......]], ",",wiz_6[[#This Row],[DS]])</f>
        <v>ATLANTA   ,GA</v>
      </c>
      <c r="J1594" t="str">
        <f>TRIM(CONCATENATE(wiz_6[[#This Row],[SHIPPER..................]],wiz_6[[#This Row],[ZIP2..]],wiz_6[[#This Row],[ZIP3..]]))</f>
        <v>b: C H ROBINSON | 1784730301</v>
      </c>
      <c r="K1594">
        <v>1</v>
      </c>
      <c r="L1594">
        <v>0.91</v>
      </c>
      <c r="M1594">
        <v>0.27</v>
      </c>
      <c r="N1594">
        <v>782</v>
      </c>
      <c r="O1594">
        <v>1.81</v>
      </c>
      <c r="P1594">
        <v>92</v>
      </c>
      <c r="Q1594">
        <v>0.3</v>
      </c>
      <c r="R1594">
        <v>-20</v>
      </c>
      <c r="S1594">
        <v>-30</v>
      </c>
      <c r="T1594">
        <v>-2</v>
      </c>
      <c r="U1594">
        <v>-219</v>
      </c>
      <c r="V1594">
        <v>-251</v>
      </c>
      <c r="W1594">
        <v>18031</v>
      </c>
      <c r="X1594">
        <v>17847</v>
      </c>
      <c r="Y1594">
        <v>30301</v>
      </c>
      <c r="Z1594">
        <v>0.96</v>
      </c>
      <c r="AA1594">
        <f t="shared" si="316"/>
        <v>10012</v>
      </c>
      <c r="AB1594">
        <f t="shared" si="317"/>
        <v>-251</v>
      </c>
      <c r="AC1594">
        <f t="shared" si="318"/>
        <v>6159</v>
      </c>
      <c r="AD1594">
        <f t="shared" si="319"/>
        <v>0.6151618058330004</v>
      </c>
      <c r="AE1594">
        <f t="shared" si="320"/>
        <v>0</v>
      </c>
      <c r="AF1594" t="e">
        <f t="shared" ca="1" si="321"/>
        <v>#N/A</v>
      </c>
      <c r="AG1594" t="e">
        <f t="shared" ca="1" si="322"/>
        <v>#N/A</v>
      </c>
      <c r="AH1594" t="e">
        <f t="shared" ca="1" si="323"/>
        <v>#N/A</v>
      </c>
      <c r="AI1594" t="e">
        <f t="shared" ca="1" si="312"/>
        <v>#N/A</v>
      </c>
      <c r="AJ1594">
        <f t="shared" si="313"/>
        <v>9.988014382740711E-5</v>
      </c>
      <c r="AK1594">
        <f t="shared" si="314"/>
        <v>0</v>
      </c>
      <c r="AL1594" t="e">
        <f t="shared" ca="1" si="324"/>
        <v>#N/A</v>
      </c>
      <c r="AM1594" t="b">
        <f t="shared" si="315"/>
        <v>0</v>
      </c>
    </row>
    <row r="1595" spans="1:39" x14ac:dyDescent="0.3">
      <c r="A1595" t="s">
        <v>37</v>
      </c>
      <c r="B1595" t="s">
        <v>38</v>
      </c>
      <c r="C1595" t="s">
        <v>39</v>
      </c>
      <c r="D1595" t="s">
        <v>544</v>
      </c>
      <c r="E1595" t="s">
        <v>1583</v>
      </c>
      <c r="F1595" s="13" t="str">
        <f>_xlfn.CONCAT(wiz_6[[#This Row],[OCTY......]],",",wiz_6[[#This Row],[OS]])</f>
        <v>LEWISTOWN ,PA</v>
      </c>
      <c r="G1595" t="s">
        <v>90</v>
      </c>
      <c r="H1595" t="s">
        <v>1584</v>
      </c>
      <c r="I1595" s="13" t="str">
        <f>_xlfn.CONCAT(wiz_6[[#This Row],[DCTY......]], ",",wiz_6[[#This Row],[DS]])</f>
        <v>WILLIAMSTO,SC</v>
      </c>
      <c r="J1595" t="str">
        <f>TRIM(CONCATENATE(wiz_6[[#This Row],[SHIPPER..................]],wiz_6[[#This Row],[ZIP2..]],wiz_6[[#This Row],[ZIP3..]]))</f>
        <v>b: C H ROBINSON | 1704429697</v>
      </c>
      <c r="K1595">
        <v>1</v>
      </c>
      <c r="L1595">
        <v>1.38</v>
      </c>
      <c r="M1595">
        <v>0.28000000000000003</v>
      </c>
      <c r="N1595">
        <v>601</v>
      </c>
      <c r="O1595">
        <v>1.1299999999999999</v>
      </c>
      <c r="P1595">
        <v>129</v>
      </c>
      <c r="Q1595">
        <v>0.35</v>
      </c>
      <c r="R1595">
        <v>-42</v>
      </c>
      <c r="S1595">
        <v>-76</v>
      </c>
      <c r="T1595">
        <v>19</v>
      </c>
      <c r="U1595">
        <v>217</v>
      </c>
      <c r="V1595">
        <v>160</v>
      </c>
      <c r="W1595">
        <v>18031</v>
      </c>
      <c r="X1595">
        <v>17044</v>
      </c>
      <c r="Y1595">
        <v>29697</v>
      </c>
      <c r="Z1595">
        <v>1.44</v>
      </c>
      <c r="AA1595">
        <f t="shared" si="316"/>
        <v>10012</v>
      </c>
      <c r="AB1595">
        <f t="shared" si="317"/>
        <v>160</v>
      </c>
      <c r="AC1595">
        <f t="shared" si="318"/>
        <v>6159</v>
      </c>
      <c r="AD1595">
        <f t="shared" si="319"/>
        <v>0.6151618058330004</v>
      </c>
      <c r="AE1595">
        <f t="shared" si="320"/>
        <v>0</v>
      </c>
      <c r="AF1595" t="e">
        <f t="shared" ca="1" si="321"/>
        <v>#N/A</v>
      </c>
      <c r="AG1595" t="e">
        <f t="shared" ca="1" si="322"/>
        <v>#N/A</v>
      </c>
      <c r="AH1595" t="e">
        <f t="shared" ca="1" si="323"/>
        <v>#N/A</v>
      </c>
      <c r="AI1595" t="e">
        <f t="shared" ca="1" si="312"/>
        <v>#N/A</v>
      </c>
      <c r="AJ1595">
        <f t="shared" si="313"/>
        <v>9.988014382740711E-5</v>
      </c>
      <c r="AK1595">
        <f t="shared" si="314"/>
        <v>0</v>
      </c>
      <c r="AL1595" t="e">
        <f t="shared" ca="1" si="324"/>
        <v>#N/A</v>
      </c>
      <c r="AM1595" t="b">
        <f t="shared" si="315"/>
        <v>0</v>
      </c>
    </row>
    <row r="1596" spans="1:39" x14ac:dyDescent="0.3">
      <c r="A1596" t="s">
        <v>445</v>
      </c>
      <c r="B1596" t="s">
        <v>446</v>
      </c>
      <c r="C1596" t="s">
        <v>39</v>
      </c>
      <c r="D1596" t="s">
        <v>90</v>
      </c>
      <c r="E1596" t="s">
        <v>1585</v>
      </c>
      <c r="F1596" s="13" t="str">
        <f>_xlfn.CONCAT(wiz_6[[#This Row],[OCTY......]],",",wiz_6[[#This Row],[OS]])</f>
        <v>BEECH ISLA,SC</v>
      </c>
      <c r="G1596" t="s">
        <v>53</v>
      </c>
      <c r="H1596" t="s">
        <v>1586</v>
      </c>
      <c r="I1596" s="13" t="str">
        <f>_xlfn.CONCAT(wiz_6[[#This Row],[DCTY......]], ",",wiz_6[[#This Row],[DS]])</f>
        <v>OSWEGO    ,IL</v>
      </c>
      <c r="J1596" t="str">
        <f>TRIM(CONCATENATE(wiz_6[[#This Row],[SHIPPER..................]],wiz_6[[#This Row],[ZIP2..]],wiz_6[[#This Row],[ZIP3..]]))</f>
        <v>PACTIV | 2984260543</v>
      </c>
      <c r="K1596">
        <v>1</v>
      </c>
      <c r="L1596">
        <v>1.62</v>
      </c>
      <c r="M1596">
        <v>0.16</v>
      </c>
      <c r="N1596">
        <v>827</v>
      </c>
      <c r="O1596">
        <v>1.58</v>
      </c>
      <c r="P1596">
        <v>128</v>
      </c>
      <c r="Q1596">
        <v>0.35</v>
      </c>
      <c r="R1596">
        <v>54</v>
      </c>
      <c r="S1596">
        <v>-102</v>
      </c>
      <c r="T1596">
        <v>43</v>
      </c>
      <c r="U1596">
        <v>200</v>
      </c>
      <c r="V1596">
        <v>141</v>
      </c>
      <c r="W1596">
        <v>29330</v>
      </c>
      <c r="X1596">
        <v>29842</v>
      </c>
      <c r="Y1596">
        <v>60543</v>
      </c>
      <c r="Z1596">
        <v>1.56</v>
      </c>
      <c r="AA1596">
        <f t="shared" si="316"/>
        <v>10012</v>
      </c>
      <c r="AB1596">
        <f t="shared" si="317"/>
        <v>141</v>
      </c>
      <c r="AC1596">
        <f t="shared" si="318"/>
        <v>6159</v>
      </c>
      <c r="AD1596">
        <f t="shared" si="319"/>
        <v>0.6151618058330004</v>
      </c>
      <c r="AE1596">
        <f t="shared" si="320"/>
        <v>0</v>
      </c>
      <c r="AF1596" t="e">
        <f t="shared" ca="1" si="321"/>
        <v>#N/A</v>
      </c>
      <c r="AG1596" t="e">
        <f t="shared" ca="1" si="322"/>
        <v>#N/A</v>
      </c>
      <c r="AH1596" t="e">
        <f t="shared" ca="1" si="323"/>
        <v>#N/A</v>
      </c>
      <c r="AI1596" t="e">
        <f t="shared" ca="1" si="312"/>
        <v>#N/A</v>
      </c>
      <c r="AJ1596">
        <f t="shared" si="313"/>
        <v>9.988014382740711E-5</v>
      </c>
      <c r="AK1596">
        <f t="shared" si="314"/>
        <v>0</v>
      </c>
      <c r="AL1596" t="e">
        <f t="shared" ca="1" si="324"/>
        <v>#N/A</v>
      </c>
      <c r="AM1596" t="b">
        <f t="shared" si="315"/>
        <v>0</v>
      </c>
    </row>
    <row r="1597" spans="1:39" x14ac:dyDescent="0.3">
      <c r="A1597" t="s">
        <v>929</v>
      </c>
      <c r="B1597" t="s">
        <v>930</v>
      </c>
      <c r="C1597" t="s">
        <v>39</v>
      </c>
      <c r="D1597" t="s">
        <v>90</v>
      </c>
      <c r="E1597" t="s">
        <v>931</v>
      </c>
      <c r="F1597" s="13" t="str">
        <f>_xlfn.CONCAT(wiz_6[[#This Row],[OCTY......]],",",wiz_6[[#This Row],[OS]])</f>
        <v>GRANITEVIL,SC</v>
      </c>
      <c r="G1597" t="s">
        <v>53</v>
      </c>
      <c r="H1597" t="s">
        <v>736</v>
      </c>
      <c r="I1597" s="13" t="str">
        <f>_xlfn.CONCAT(wiz_6[[#This Row],[DCTY......]], ",",wiz_6[[#This Row],[DS]])</f>
        <v>WOODRIDGE ,IL</v>
      </c>
      <c r="J1597" t="str">
        <f>TRIM(CONCATENATE(wiz_6[[#This Row],[SHIPPER..................]],wiz_6[[#This Row],[ZIP2..]],wiz_6[[#This Row],[ZIP3..]]))</f>
        <v>BRIDGESTONE FIRESTONE| 2982960559</v>
      </c>
      <c r="K1597">
        <v>15</v>
      </c>
      <c r="L1597">
        <v>1.35</v>
      </c>
      <c r="M1597">
        <v>0.19</v>
      </c>
      <c r="N1597">
        <v>838</v>
      </c>
      <c r="O1597">
        <v>1.91</v>
      </c>
      <c r="P1597">
        <v>66</v>
      </c>
      <c r="Q1597">
        <v>0.3</v>
      </c>
      <c r="R1597">
        <v>40</v>
      </c>
      <c r="S1597">
        <v>-85</v>
      </c>
      <c r="T1597">
        <v>-35</v>
      </c>
      <c r="U1597">
        <v>-102</v>
      </c>
      <c r="V1597">
        <v>-222</v>
      </c>
      <c r="W1597">
        <v>29801</v>
      </c>
      <c r="X1597">
        <v>29829</v>
      </c>
      <c r="Y1597">
        <v>60559</v>
      </c>
      <c r="Z1597">
        <v>1.32</v>
      </c>
      <c r="AA1597">
        <f t="shared" si="316"/>
        <v>10012</v>
      </c>
      <c r="AB1597">
        <f t="shared" si="317"/>
        <v>-3330</v>
      </c>
      <c r="AC1597">
        <f t="shared" si="318"/>
        <v>6159</v>
      </c>
      <c r="AD1597">
        <f t="shared" si="319"/>
        <v>0.6151618058330004</v>
      </c>
      <c r="AE1597">
        <f t="shared" si="320"/>
        <v>0</v>
      </c>
      <c r="AF1597" t="e">
        <f t="shared" ca="1" si="321"/>
        <v>#N/A</v>
      </c>
      <c r="AG1597" t="e">
        <f t="shared" ca="1" si="322"/>
        <v>#N/A</v>
      </c>
      <c r="AH1597" t="e">
        <f t="shared" ca="1" si="323"/>
        <v>#N/A</v>
      </c>
      <c r="AI1597" t="e">
        <f t="shared" ca="1" si="312"/>
        <v>#N/A</v>
      </c>
      <c r="AJ1597">
        <f t="shared" si="313"/>
        <v>1.4982021574111066E-3</v>
      </c>
      <c r="AK1597">
        <f t="shared" si="314"/>
        <v>0</v>
      </c>
      <c r="AL1597" t="e">
        <f t="shared" ca="1" si="324"/>
        <v>#N/A</v>
      </c>
      <c r="AM1597" t="b">
        <f t="shared" si="315"/>
        <v>0</v>
      </c>
    </row>
    <row r="1598" spans="1:39" x14ac:dyDescent="0.3">
      <c r="A1598" t="s">
        <v>47</v>
      </c>
      <c r="B1598" t="s">
        <v>48</v>
      </c>
      <c r="C1598" t="s">
        <v>39</v>
      </c>
      <c r="D1598" t="s">
        <v>90</v>
      </c>
      <c r="E1598" t="s">
        <v>1587</v>
      </c>
      <c r="F1598" s="13" t="str">
        <f>_xlfn.CONCAT(wiz_6[[#This Row],[OCTY......]],",",wiz_6[[#This Row],[OS]])</f>
        <v>BARNWELL  ,SC</v>
      </c>
      <c r="G1598" t="s">
        <v>42</v>
      </c>
      <c r="H1598" t="s">
        <v>436</v>
      </c>
      <c r="I1598" s="13" t="str">
        <f>_xlfn.CONCAT(wiz_6[[#This Row],[DCTY......]], ",",wiz_6[[#This Row],[DS]])</f>
        <v>NORTH VERN,IN</v>
      </c>
      <c r="J1598" t="str">
        <f>TRIM(CONCATENATE(wiz_6[[#This Row],[SHIPPER..................]],wiz_6[[#This Row],[ZIP2..]],wiz_6[[#This Row],[ZIP3..]]))</f>
        <v>LOWES MLXP VAN ONE WA| 2981247265</v>
      </c>
      <c r="K1598">
        <v>1</v>
      </c>
      <c r="L1598">
        <v>1.35</v>
      </c>
      <c r="M1598">
        <v>0.21</v>
      </c>
      <c r="N1598">
        <v>593</v>
      </c>
      <c r="O1598">
        <v>1.17</v>
      </c>
      <c r="P1598">
        <v>35</v>
      </c>
      <c r="Q1598">
        <v>0.25</v>
      </c>
      <c r="R1598">
        <v>13</v>
      </c>
      <c r="S1598">
        <v>-38</v>
      </c>
      <c r="T1598">
        <v>-16</v>
      </c>
      <c r="U1598">
        <v>-165</v>
      </c>
      <c r="V1598">
        <v>-219</v>
      </c>
      <c r="W1598">
        <v>29801</v>
      </c>
      <c r="X1598">
        <v>29812</v>
      </c>
      <c r="Y1598">
        <v>47265</v>
      </c>
      <c r="Z1598">
        <v>1.34</v>
      </c>
      <c r="AA1598">
        <f t="shared" si="316"/>
        <v>10012</v>
      </c>
      <c r="AB1598">
        <f t="shared" si="317"/>
        <v>-219</v>
      </c>
      <c r="AC1598">
        <f t="shared" si="318"/>
        <v>6159</v>
      </c>
      <c r="AD1598">
        <f t="shared" si="319"/>
        <v>0.6151618058330004</v>
      </c>
      <c r="AE1598">
        <f t="shared" si="320"/>
        <v>0</v>
      </c>
      <c r="AF1598" t="e">
        <f t="shared" ca="1" si="321"/>
        <v>#N/A</v>
      </c>
      <c r="AG1598" t="e">
        <f t="shared" ca="1" si="322"/>
        <v>#N/A</v>
      </c>
      <c r="AH1598" t="e">
        <f t="shared" ca="1" si="323"/>
        <v>#N/A</v>
      </c>
      <c r="AI1598" t="e">
        <f t="shared" ca="1" si="312"/>
        <v>#N/A</v>
      </c>
      <c r="AJ1598">
        <f t="shared" si="313"/>
        <v>9.988014382740711E-5</v>
      </c>
      <c r="AK1598">
        <f t="shared" si="314"/>
        <v>0</v>
      </c>
      <c r="AL1598" t="e">
        <f t="shared" ca="1" si="324"/>
        <v>#N/A</v>
      </c>
      <c r="AM1598" t="b">
        <f t="shared" si="315"/>
        <v>0</v>
      </c>
    </row>
    <row r="1599" spans="1:39" x14ac:dyDescent="0.3">
      <c r="A1599" t="s">
        <v>445</v>
      </c>
      <c r="B1599" t="s">
        <v>446</v>
      </c>
      <c r="C1599" t="s">
        <v>39</v>
      </c>
      <c r="D1599" t="s">
        <v>90</v>
      </c>
      <c r="E1599" t="s">
        <v>1585</v>
      </c>
      <c r="F1599" s="13" t="str">
        <f>_xlfn.CONCAT(wiz_6[[#This Row],[OCTY......]],",",wiz_6[[#This Row],[OS]])</f>
        <v>BEECH ISLA,SC</v>
      </c>
      <c r="G1599" t="s">
        <v>42</v>
      </c>
      <c r="H1599" t="s">
        <v>62</v>
      </c>
      <c r="I1599" s="13" t="str">
        <f>_xlfn.CONCAT(wiz_6[[#This Row],[DCTY......]], ",",wiz_6[[#This Row],[DS]])</f>
        <v>GREENFIELD,IN</v>
      </c>
      <c r="J1599" t="str">
        <f>TRIM(CONCATENATE(wiz_6[[#This Row],[SHIPPER..................]],wiz_6[[#This Row],[ZIP2..]],wiz_6[[#This Row],[ZIP3..]]))</f>
        <v>PACTIV | 2984246140</v>
      </c>
      <c r="K1599">
        <v>16</v>
      </c>
      <c r="L1599">
        <v>1.72</v>
      </c>
      <c r="M1599">
        <v>0.16</v>
      </c>
      <c r="N1599">
        <v>605</v>
      </c>
      <c r="O1599">
        <v>1.23</v>
      </c>
      <c r="P1599">
        <v>79</v>
      </c>
      <c r="Q1599">
        <v>0.31</v>
      </c>
      <c r="R1599">
        <v>29</v>
      </c>
      <c r="S1599">
        <v>-102</v>
      </c>
      <c r="T1599">
        <v>-4</v>
      </c>
      <c r="U1599">
        <v>86</v>
      </c>
      <c r="V1599">
        <v>-20</v>
      </c>
      <c r="W1599">
        <v>29706</v>
      </c>
      <c r="X1599">
        <v>29842</v>
      </c>
      <c r="Y1599">
        <v>46140</v>
      </c>
      <c r="Z1599">
        <v>1.66</v>
      </c>
      <c r="AA1599">
        <f t="shared" si="316"/>
        <v>10012</v>
      </c>
      <c r="AB1599">
        <f t="shared" si="317"/>
        <v>-320</v>
      </c>
      <c r="AC1599">
        <f t="shared" si="318"/>
        <v>6159</v>
      </c>
      <c r="AD1599">
        <f t="shared" si="319"/>
        <v>0.6151618058330004</v>
      </c>
      <c r="AE1599">
        <f t="shared" si="320"/>
        <v>0</v>
      </c>
      <c r="AF1599" t="e">
        <f t="shared" ca="1" si="321"/>
        <v>#N/A</v>
      </c>
      <c r="AG1599" t="e">
        <f t="shared" ca="1" si="322"/>
        <v>#N/A</v>
      </c>
      <c r="AH1599" t="e">
        <f t="shared" ca="1" si="323"/>
        <v>#N/A</v>
      </c>
      <c r="AI1599" t="e">
        <f t="shared" ca="1" si="312"/>
        <v>#N/A</v>
      </c>
      <c r="AJ1599">
        <f t="shared" si="313"/>
        <v>1.5980823012385138E-3</v>
      </c>
      <c r="AK1599">
        <f t="shared" si="314"/>
        <v>0</v>
      </c>
      <c r="AL1599" t="e">
        <f t="shared" ca="1" si="324"/>
        <v>#N/A</v>
      </c>
      <c r="AM1599" t="b">
        <f t="shared" si="315"/>
        <v>0</v>
      </c>
    </row>
    <row r="1600" spans="1:39" x14ac:dyDescent="0.3">
      <c r="A1600" t="s">
        <v>445</v>
      </c>
      <c r="B1600" t="s">
        <v>446</v>
      </c>
      <c r="C1600" t="s">
        <v>39</v>
      </c>
      <c r="D1600" t="s">
        <v>90</v>
      </c>
      <c r="E1600" t="s">
        <v>1585</v>
      </c>
      <c r="F1600" s="13" t="str">
        <f>_xlfn.CONCAT(wiz_6[[#This Row],[OCTY......]],",",wiz_6[[#This Row],[OS]])</f>
        <v>BEECH ISLA,SC</v>
      </c>
      <c r="G1600" t="s">
        <v>42</v>
      </c>
      <c r="H1600" t="s">
        <v>448</v>
      </c>
      <c r="I1600" s="13" t="str">
        <f>_xlfn.CONCAT(wiz_6[[#This Row],[DCTY......]], ",",wiz_6[[#This Row],[DS]])</f>
        <v>PLAINFIELD,IN</v>
      </c>
      <c r="J1600" t="str">
        <f>TRIM(CONCATENATE(wiz_6[[#This Row],[SHIPPER..................]],wiz_6[[#This Row],[ZIP2..]],wiz_6[[#This Row],[ZIP3..]]))</f>
        <v>PACTIV | 2984246168</v>
      </c>
      <c r="K1600">
        <v>6</v>
      </c>
      <c r="L1600">
        <v>1.85</v>
      </c>
      <c r="M1600">
        <v>0.16</v>
      </c>
      <c r="N1600">
        <v>629</v>
      </c>
      <c r="O1600">
        <v>1.4</v>
      </c>
      <c r="P1600">
        <v>89</v>
      </c>
      <c r="Q1600">
        <v>0.33</v>
      </c>
      <c r="R1600">
        <v>43</v>
      </c>
      <c r="S1600">
        <v>-102</v>
      </c>
      <c r="T1600">
        <v>-45</v>
      </c>
      <c r="U1600">
        <v>168</v>
      </c>
      <c r="V1600">
        <v>21</v>
      </c>
      <c r="W1600">
        <v>29501</v>
      </c>
      <c r="X1600">
        <v>29842</v>
      </c>
      <c r="Y1600">
        <v>46168</v>
      </c>
      <c r="Z1600">
        <v>1.79</v>
      </c>
      <c r="AA1600">
        <f t="shared" si="316"/>
        <v>10012</v>
      </c>
      <c r="AB1600">
        <f t="shared" si="317"/>
        <v>126</v>
      </c>
      <c r="AC1600">
        <f t="shared" si="318"/>
        <v>6159</v>
      </c>
      <c r="AD1600">
        <f t="shared" si="319"/>
        <v>0.6151618058330004</v>
      </c>
      <c r="AE1600">
        <f t="shared" si="320"/>
        <v>0</v>
      </c>
      <c r="AF1600" t="e">
        <f t="shared" ca="1" si="321"/>
        <v>#N/A</v>
      </c>
      <c r="AG1600" t="e">
        <f t="shared" ca="1" si="322"/>
        <v>#N/A</v>
      </c>
      <c r="AH1600" t="e">
        <f t="shared" ca="1" si="323"/>
        <v>#N/A</v>
      </c>
      <c r="AI1600" t="e">
        <f t="shared" ca="1" si="312"/>
        <v>#N/A</v>
      </c>
      <c r="AJ1600">
        <f t="shared" si="313"/>
        <v>5.9928086296444263E-4</v>
      </c>
      <c r="AK1600">
        <f t="shared" si="314"/>
        <v>0</v>
      </c>
      <c r="AL1600" t="e">
        <f t="shared" ca="1" si="324"/>
        <v>#N/A</v>
      </c>
      <c r="AM1600" t="b">
        <f t="shared" si="315"/>
        <v>0</v>
      </c>
    </row>
    <row r="1601" spans="1:39" x14ac:dyDescent="0.3">
      <c r="A1601" t="s">
        <v>710</v>
      </c>
      <c r="B1601" t="s">
        <v>711</v>
      </c>
      <c r="C1601" t="s">
        <v>39</v>
      </c>
      <c r="D1601" t="s">
        <v>90</v>
      </c>
      <c r="E1601" t="s">
        <v>1588</v>
      </c>
      <c r="F1601" s="13" t="str">
        <f>_xlfn.CONCAT(wiz_6[[#This Row],[OCTY......]],",",wiz_6[[#This Row],[OS]])</f>
        <v>AIKEN     ,SC</v>
      </c>
      <c r="G1601" t="s">
        <v>42</v>
      </c>
      <c r="H1601" t="s">
        <v>458</v>
      </c>
      <c r="I1601" s="13" t="str">
        <f>_xlfn.CONCAT(wiz_6[[#This Row],[DCTY......]], ",",wiz_6[[#This Row],[DS]])</f>
        <v>SOUTH BEND,IN</v>
      </c>
      <c r="J1601" t="str">
        <f>TRIM(CONCATENATE(wiz_6[[#This Row],[SHIPPER..................]],wiz_6[[#This Row],[ZIP2..]],wiz_6[[#This Row],[ZIP3..]]))</f>
        <v>b: LANDSTAR LOGISTICS| 2980146601</v>
      </c>
      <c r="K1601">
        <v>1</v>
      </c>
      <c r="L1601">
        <v>0.88</v>
      </c>
      <c r="M1601">
        <v>0.28999999999999998</v>
      </c>
      <c r="N1601">
        <v>768</v>
      </c>
      <c r="O1601">
        <v>1.83</v>
      </c>
      <c r="P1601">
        <v>112</v>
      </c>
      <c r="Q1601">
        <v>0.35</v>
      </c>
      <c r="R1601">
        <v>-61</v>
      </c>
      <c r="S1601">
        <v>-182</v>
      </c>
      <c r="T1601">
        <v>-7</v>
      </c>
      <c r="U1601">
        <v>-533</v>
      </c>
      <c r="V1601">
        <v>-722</v>
      </c>
      <c r="W1601">
        <v>29445</v>
      </c>
      <c r="X1601">
        <v>29801</v>
      </c>
      <c r="Y1601">
        <v>46601</v>
      </c>
      <c r="Z1601">
        <v>0.95</v>
      </c>
      <c r="AA1601">
        <f t="shared" si="316"/>
        <v>10012</v>
      </c>
      <c r="AB1601">
        <f t="shared" si="317"/>
        <v>-722</v>
      </c>
      <c r="AC1601">
        <f t="shared" si="318"/>
        <v>6159</v>
      </c>
      <c r="AD1601">
        <f t="shared" si="319"/>
        <v>0.6151618058330004</v>
      </c>
      <c r="AE1601">
        <f t="shared" si="320"/>
        <v>0</v>
      </c>
      <c r="AF1601" t="e">
        <f t="shared" ca="1" si="321"/>
        <v>#N/A</v>
      </c>
      <c r="AG1601" t="e">
        <f t="shared" ca="1" si="322"/>
        <v>#N/A</v>
      </c>
      <c r="AH1601" t="e">
        <f t="shared" ca="1" si="323"/>
        <v>#N/A</v>
      </c>
      <c r="AI1601" t="e">
        <f t="shared" ca="1" si="312"/>
        <v>#N/A</v>
      </c>
      <c r="AJ1601">
        <f t="shared" si="313"/>
        <v>9.988014382740711E-5</v>
      </c>
      <c r="AK1601">
        <f t="shared" si="314"/>
        <v>0</v>
      </c>
      <c r="AL1601" t="e">
        <f t="shared" ca="1" si="324"/>
        <v>#N/A</v>
      </c>
      <c r="AM1601" t="b">
        <f t="shared" si="315"/>
        <v>0</v>
      </c>
    </row>
    <row r="1602" spans="1:39" x14ac:dyDescent="0.3">
      <c r="A1602" t="s">
        <v>148</v>
      </c>
      <c r="B1602" t="s">
        <v>149</v>
      </c>
      <c r="C1602" t="s">
        <v>39</v>
      </c>
      <c r="D1602" t="s">
        <v>90</v>
      </c>
      <c r="E1602" t="s">
        <v>1588</v>
      </c>
      <c r="F1602" s="13" t="str">
        <f>_xlfn.CONCAT(wiz_6[[#This Row],[OCTY......]],",",wiz_6[[#This Row],[OS]])</f>
        <v>AIKEN     ,SC</v>
      </c>
      <c r="G1602" t="s">
        <v>61</v>
      </c>
      <c r="H1602" t="s">
        <v>743</v>
      </c>
      <c r="I1602" s="13" t="str">
        <f>_xlfn.CONCAT(wiz_6[[#This Row],[DCTY......]], ",",wiz_6[[#This Row],[DS]])</f>
        <v>POPLAR BLU,MO</v>
      </c>
      <c r="J1602" t="str">
        <f>TRIM(CONCATENATE(wiz_6[[#This Row],[SHIPPER..................]],wiz_6[[#This Row],[ZIP2..]],wiz_6[[#This Row],[ZIP3..]]))</f>
        <v>BRIGGS AND STRATTON | 2980163901</v>
      </c>
      <c r="K1602">
        <v>1</v>
      </c>
      <c r="L1602">
        <v>1.82</v>
      </c>
      <c r="M1602">
        <v>0.2</v>
      </c>
      <c r="N1602">
        <v>643</v>
      </c>
      <c r="O1602">
        <v>0.96</v>
      </c>
      <c r="P1602">
        <v>102</v>
      </c>
      <c r="Q1602">
        <v>0.35</v>
      </c>
      <c r="R1602">
        <v>7</v>
      </c>
      <c r="S1602">
        <v>-77</v>
      </c>
      <c r="T1602">
        <v>60</v>
      </c>
      <c r="U1602">
        <v>343</v>
      </c>
      <c r="V1602">
        <v>326</v>
      </c>
      <c r="W1602">
        <v>29706</v>
      </c>
      <c r="X1602">
        <v>29801</v>
      </c>
      <c r="Y1602">
        <v>63901</v>
      </c>
      <c r="Z1602">
        <v>1.8</v>
      </c>
      <c r="AA1602">
        <f t="shared" si="316"/>
        <v>10012</v>
      </c>
      <c r="AB1602">
        <f t="shared" si="317"/>
        <v>326</v>
      </c>
      <c r="AC1602">
        <f t="shared" si="318"/>
        <v>6159</v>
      </c>
      <c r="AD1602">
        <f t="shared" si="319"/>
        <v>0.6151618058330004</v>
      </c>
      <c r="AE1602">
        <f t="shared" si="320"/>
        <v>0</v>
      </c>
      <c r="AF1602" t="e">
        <f t="shared" ca="1" si="321"/>
        <v>#N/A</v>
      </c>
      <c r="AG1602" t="e">
        <f t="shared" ca="1" si="322"/>
        <v>#N/A</v>
      </c>
      <c r="AH1602" t="e">
        <f t="shared" ca="1" si="323"/>
        <v>#N/A</v>
      </c>
      <c r="AI1602" t="e">
        <f t="shared" ref="AI1602:AI1665" ca="1" si="325">REPLACE(AF1602,2,1,"K")</f>
        <v>#N/A</v>
      </c>
      <c r="AJ1602">
        <f t="shared" ref="AJ1602:AJ1665" si="326">K1602/AA1602</f>
        <v>9.988014382740711E-5</v>
      </c>
      <c r="AK1602">
        <f t="shared" ref="AK1602:AK1665" si="327">_xlfn.MINIFS($X$3:$X$2378,$C$3:$C$2378,A1602,$AL$3:$AL$2378,"&gt;0.05")</f>
        <v>0</v>
      </c>
      <c r="AL1602" t="e">
        <f t="shared" ca="1" si="324"/>
        <v>#N/A</v>
      </c>
      <c r="AM1602" t="b">
        <f t="shared" ref="AM1602:AM1665" si="328">IF(AK1602=V1602,J1602,FALSE)</f>
        <v>0</v>
      </c>
    </row>
    <row r="1603" spans="1:39" x14ac:dyDescent="0.3">
      <c r="A1603" t="s">
        <v>222</v>
      </c>
      <c r="B1603" t="s">
        <v>218</v>
      </c>
      <c r="C1603" t="s">
        <v>39</v>
      </c>
      <c r="D1603" t="s">
        <v>90</v>
      </c>
      <c r="E1603" t="s">
        <v>1588</v>
      </c>
      <c r="F1603" s="13" t="str">
        <f>_xlfn.CONCAT(wiz_6[[#This Row],[OCTY......]],",",wiz_6[[#This Row],[OS]])</f>
        <v>AIKEN     ,SC</v>
      </c>
      <c r="G1603" t="s">
        <v>66</v>
      </c>
      <c r="H1603" t="s">
        <v>774</v>
      </c>
      <c r="I1603" s="13" t="str">
        <f>_xlfn.CONCAT(wiz_6[[#This Row],[DCTY......]], ",",wiz_6[[#This Row],[DS]])</f>
        <v>BYHALIA   ,MS</v>
      </c>
      <c r="J1603" t="str">
        <f>TRIM(CONCATENATE(wiz_6[[#This Row],[SHIPPER..................]],wiz_6[[#This Row],[ZIP2..]],wiz_6[[#This Row],[ZIP3..]]))</f>
        <v>OWENS CORNING FIBERGL| 2980138611</v>
      </c>
      <c r="K1603">
        <v>3</v>
      </c>
      <c r="L1603">
        <v>1.52</v>
      </c>
      <c r="M1603">
        <v>0.17</v>
      </c>
      <c r="N1603">
        <v>522</v>
      </c>
      <c r="O1603">
        <v>0.98</v>
      </c>
      <c r="P1603">
        <v>47</v>
      </c>
      <c r="Q1603">
        <v>0.28000000000000003</v>
      </c>
      <c r="R1603">
        <v>21</v>
      </c>
      <c r="S1603">
        <v>-67</v>
      </c>
      <c r="T1603">
        <v>15</v>
      </c>
      <c r="U1603">
        <v>270</v>
      </c>
      <c r="V1603">
        <v>218</v>
      </c>
      <c r="W1603">
        <v>29801</v>
      </c>
      <c r="X1603">
        <v>29801</v>
      </c>
      <c r="Y1603">
        <v>38611</v>
      </c>
      <c r="Z1603">
        <v>1.47</v>
      </c>
      <c r="AA1603">
        <f t="shared" ref="AA1603:AA1666" si="329">SUMIFS(K$3:K$2378,$C$3:$C$2378,$C1603)</f>
        <v>10012</v>
      </c>
      <c r="AB1603">
        <f t="shared" ref="AB1603:AB1666" si="330">V1603*K1603</f>
        <v>654</v>
      </c>
      <c r="AC1603">
        <f t="shared" ref="AC1603:AC1666" si="331">SUMIFS(AB$3:AB$2378,$C$3:$C$2378,$C1603)</f>
        <v>6159</v>
      </c>
      <c r="AD1603">
        <f t="shared" ref="AD1603:AD1666" si="332">AC1603/AA1603</f>
        <v>0.6151618058330004</v>
      </c>
      <c r="AE1603">
        <f t="shared" ref="AE1603:AE1666" si="333">_xlfn.MINIFS($X$3:$X$2378,$C$3:$C$2378,A1603)</f>
        <v>0</v>
      </c>
      <c r="AF1603" t="e">
        <f t="shared" ref="AF1603:AF1666" ca="1" si="334">CELL("address",INDEX($X$3:$X$2378,MATCH(_xlfn.MINIFS($X$3:$X$2378,$C$3:$C$2378,A1603),$X$3:$X$2378,0)))</f>
        <v>#N/A</v>
      </c>
      <c r="AG1603" t="e">
        <f t="shared" ref="AG1603:AG1666" ca="1" si="335">REPLACE(AF1603,2,1,"J")</f>
        <v>#N/A</v>
      </c>
      <c r="AH1603" t="e">
        <f t="shared" ref="AH1603:AH1666" ca="1" si="336">INDIRECT(AG1603)</f>
        <v>#N/A</v>
      </c>
      <c r="AI1603" t="e">
        <f t="shared" ca="1" si="325"/>
        <v>#N/A</v>
      </c>
      <c r="AJ1603">
        <f t="shared" si="326"/>
        <v>2.9964043148222132E-4</v>
      </c>
      <c r="AK1603">
        <f t="shared" si="327"/>
        <v>0</v>
      </c>
      <c r="AL1603" t="e">
        <f t="shared" ref="AL1603:AL1666" ca="1" si="337">OFFSET(J$2,MATCH(AK1603,$X$3:$X$2378,0),)</f>
        <v>#N/A</v>
      </c>
      <c r="AM1603" t="b">
        <f t="shared" si="328"/>
        <v>0</v>
      </c>
    </row>
    <row r="1604" spans="1:39" x14ac:dyDescent="0.3">
      <c r="A1604" t="s">
        <v>217</v>
      </c>
      <c r="B1604" t="s">
        <v>218</v>
      </c>
      <c r="C1604" t="s">
        <v>39</v>
      </c>
      <c r="D1604" t="s">
        <v>90</v>
      </c>
      <c r="E1604" t="s">
        <v>1588</v>
      </c>
      <c r="F1604" s="13" t="str">
        <f>_xlfn.CONCAT(wiz_6[[#This Row],[OCTY......]],",",wiz_6[[#This Row],[OS]])</f>
        <v>AIKEN     ,SC</v>
      </c>
      <c r="G1604" t="s">
        <v>66</v>
      </c>
      <c r="H1604" t="s">
        <v>774</v>
      </c>
      <c r="I1604" s="13" t="str">
        <f>_xlfn.CONCAT(wiz_6[[#This Row],[DCTY......]], ",",wiz_6[[#This Row],[DS]])</f>
        <v>BYHALIA   ,MS</v>
      </c>
      <c r="J1604" t="str">
        <f>TRIM(CONCATENATE(wiz_6[[#This Row],[SHIPPER..................]],wiz_6[[#This Row],[ZIP2..]],wiz_6[[#This Row],[ZIP3..]]))</f>
        <v>OWENS CORNING SALES | 2980138611</v>
      </c>
      <c r="K1604">
        <v>1</v>
      </c>
      <c r="L1604">
        <v>1.52</v>
      </c>
      <c r="M1604">
        <v>0.18</v>
      </c>
      <c r="N1604">
        <v>522</v>
      </c>
      <c r="O1604">
        <v>0.92</v>
      </c>
      <c r="P1604">
        <v>0</v>
      </c>
      <c r="Q1604">
        <v>0.25</v>
      </c>
      <c r="R1604">
        <v>16</v>
      </c>
      <c r="S1604">
        <v>-48</v>
      </c>
      <c r="T1604">
        <v>29</v>
      </c>
      <c r="U1604">
        <v>275</v>
      </c>
      <c r="V1604">
        <v>256</v>
      </c>
      <c r="W1604">
        <v>29801</v>
      </c>
      <c r="X1604">
        <v>29801</v>
      </c>
      <c r="Y1604">
        <v>38611</v>
      </c>
      <c r="Z1604">
        <v>1.48</v>
      </c>
      <c r="AA1604">
        <f t="shared" si="329"/>
        <v>10012</v>
      </c>
      <c r="AB1604">
        <f t="shared" si="330"/>
        <v>256</v>
      </c>
      <c r="AC1604">
        <f t="shared" si="331"/>
        <v>6159</v>
      </c>
      <c r="AD1604">
        <f t="shared" si="332"/>
        <v>0.6151618058330004</v>
      </c>
      <c r="AE1604">
        <f t="shared" si="333"/>
        <v>0</v>
      </c>
      <c r="AF1604" t="e">
        <f t="shared" ca="1" si="334"/>
        <v>#N/A</v>
      </c>
      <c r="AG1604" t="e">
        <f t="shared" ca="1" si="335"/>
        <v>#N/A</v>
      </c>
      <c r="AH1604" t="e">
        <f t="shared" ca="1" si="336"/>
        <v>#N/A</v>
      </c>
      <c r="AI1604" t="e">
        <f t="shared" ca="1" si="325"/>
        <v>#N/A</v>
      </c>
      <c r="AJ1604">
        <f t="shared" si="326"/>
        <v>9.988014382740711E-5</v>
      </c>
      <c r="AK1604">
        <f t="shared" si="327"/>
        <v>0</v>
      </c>
      <c r="AL1604" t="e">
        <f t="shared" ca="1" si="337"/>
        <v>#N/A</v>
      </c>
      <c r="AM1604" t="b">
        <f t="shared" si="328"/>
        <v>0</v>
      </c>
    </row>
    <row r="1605" spans="1:39" x14ac:dyDescent="0.3">
      <c r="A1605" t="s">
        <v>929</v>
      </c>
      <c r="B1605" t="s">
        <v>930</v>
      </c>
      <c r="C1605" t="s">
        <v>39</v>
      </c>
      <c r="D1605" t="s">
        <v>90</v>
      </c>
      <c r="E1605" t="s">
        <v>931</v>
      </c>
      <c r="F1605" s="13" t="str">
        <f>_xlfn.CONCAT(wiz_6[[#This Row],[OCTY......]],",",wiz_6[[#This Row],[OS]])</f>
        <v>GRANITEVIL,SC</v>
      </c>
      <c r="G1605" t="s">
        <v>87</v>
      </c>
      <c r="H1605" t="s">
        <v>239</v>
      </c>
      <c r="I1605" s="13" t="str">
        <f>_xlfn.CONCAT(wiz_6[[#This Row],[DCTY......]], ",",wiz_6[[#This Row],[DS]])</f>
        <v>AKRON     ,OH</v>
      </c>
      <c r="J1605" t="str">
        <f>TRIM(CONCATENATE(wiz_6[[#This Row],[SHIPPER..................]],wiz_6[[#This Row],[ZIP2..]],wiz_6[[#This Row],[ZIP3..]]))</f>
        <v>BRIDGESTONE FIRESTONE| 2982944301</v>
      </c>
      <c r="K1605">
        <v>1</v>
      </c>
      <c r="L1605">
        <v>2.0099999999999998</v>
      </c>
      <c r="M1605">
        <v>0.19</v>
      </c>
      <c r="N1605">
        <v>622</v>
      </c>
      <c r="O1605">
        <v>1</v>
      </c>
      <c r="P1605">
        <v>147</v>
      </c>
      <c r="Q1605">
        <v>0.35</v>
      </c>
      <c r="R1605">
        <v>53</v>
      </c>
      <c r="S1605">
        <v>-85</v>
      </c>
      <c r="T1605">
        <v>50</v>
      </c>
      <c r="U1605">
        <v>293</v>
      </c>
      <c r="V1605">
        <v>258</v>
      </c>
      <c r="W1605">
        <v>28201</v>
      </c>
      <c r="X1605">
        <v>29829</v>
      </c>
      <c r="Y1605">
        <v>44301</v>
      </c>
      <c r="Z1605">
        <v>1.98</v>
      </c>
      <c r="AA1605">
        <f t="shared" si="329"/>
        <v>10012</v>
      </c>
      <c r="AB1605">
        <f t="shared" si="330"/>
        <v>258</v>
      </c>
      <c r="AC1605">
        <f t="shared" si="331"/>
        <v>6159</v>
      </c>
      <c r="AD1605">
        <f t="shared" si="332"/>
        <v>0.6151618058330004</v>
      </c>
      <c r="AE1605">
        <f t="shared" si="333"/>
        <v>0</v>
      </c>
      <c r="AF1605" t="e">
        <f t="shared" ca="1" si="334"/>
        <v>#N/A</v>
      </c>
      <c r="AG1605" t="e">
        <f t="shared" ca="1" si="335"/>
        <v>#N/A</v>
      </c>
      <c r="AH1605" t="e">
        <f t="shared" ca="1" si="336"/>
        <v>#N/A</v>
      </c>
      <c r="AI1605" t="e">
        <f t="shared" ca="1" si="325"/>
        <v>#N/A</v>
      </c>
      <c r="AJ1605">
        <f t="shared" si="326"/>
        <v>9.988014382740711E-5</v>
      </c>
      <c r="AK1605">
        <f t="shared" si="327"/>
        <v>0</v>
      </c>
      <c r="AL1605" t="e">
        <f t="shared" ca="1" si="337"/>
        <v>#N/A</v>
      </c>
      <c r="AM1605" t="b">
        <f t="shared" si="328"/>
        <v>0</v>
      </c>
    </row>
    <row r="1606" spans="1:39" x14ac:dyDescent="0.3">
      <c r="A1606" t="s">
        <v>222</v>
      </c>
      <c r="B1606" t="s">
        <v>218</v>
      </c>
      <c r="C1606" t="s">
        <v>39</v>
      </c>
      <c r="D1606" t="s">
        <v>90</v>
      </c>
      <c r="E1606" t="s">
        <v>1588</v>
      </c>
      <c r="F1606" s="13" t="str">
        <f>_xlfn.CONCAT(wiz_6[[#This Row],[OCTY......]],",",wiz_6[[#This Row],[OS]])</f>
        <v>AIKEN     ,SC</v>
      </c>
      <c r="G1606" t="s">
        <v>87</v>
      </c>
      <c r="H1606" t="s">
        <v>227</v>
      </c>
      <c r="I1606" s="13" t="str">
        <f>_xlfn.CONCAT(wiz_6[[#This Row],[DCTY......]], ",",wiz_6[[#This Row],[DS]])</f>
        <v>MEDINA    ,OH</v>
      </c>
      <c r="J1606" t="str">
        <f>TRIM(CONCATENATE(wiz_6[[#This Row],[SHIPPER..................]],wiz_6[[#This Row],[ZIP2..]],wiz_6[[#This Row],[ZIP3..]]))</f>
        <v>OWENS CORNING FIBERGL| 2980144256</v>
      </c>
      <c r="K1606">
        <v>3</v>
      </c>
      <c r="L1606">
        <v>1.8</v>
      </c>
      <c r="M1606">
        <v>0.18</v>
      </c>
      <c r="N1606">
        <v>626</v>
      </c>
      <c r="O1606">
        <v>1.03</v>
      </c>
      <c r="P1606">
        <v>0</v>
      </c>
      <c r="Q1606">
        <v>0.25</v>
      </c>
      <c r="R1606">
        <v>60</v>
      </c>
      <c r="S1606">
        <v>-67</v>
      </c>
      <c r="T1606">
        <v>43</v>
      </c>
      <c r="U1606">
        <v>158</v>
      </c>
      <c r="V1606">
        <v>134</v>
      </c>
      <c r="W1606">
        <v>29801</v>
      </c>
      <c r="X1606">
        <v>29801</v>
      </c>
      <c r="Y1606">
        <v>44256</v>
      </c>
      <c r="Z1606">
        <v>1.76</v>
      </c>
      <c r="AA1606">
        <f t="shared" si="329"/>
        <v>10012</v>
      </c>
      <c r="AB1606">
        <f t="shared" si="330"/>
        <v>402</v>
      </c>
      <c r="AC1606">
        <f t="shared" si="331"/>
        <v>6159</v>
      </c>
      <c r="AD1606">
        <f t="shared" si="332"/>
        <v>0.6151618058330004</v>
      </c>
      <c r="AE1606">
        <f t="shared" si="333"/>
        <v>0</v>
      </c>
      <c r="AF1606" t="e">
        <f t="shared" ca="1" si="334"/>
        <v>#N/A</v>
      </c>
      <c r="AG1606" t="e">
        <f t="shared" ca="1" si="335"/>
        <v>#N/A</v>
      </c>
      <c r="AH1606" t="e">
        <f t="shared" ca="1" si="336"/>
        <v>#N/A</v>
      </c>
      <c r="AI1606" t="e">
        <f t="shared" ca="1" si="325"/>
        <v>#N/A</v>
      </c>
      <c r="AJ1606">
        <f t="shared" si="326"/>
        <v>2.9964043148222132E-4</v>
      </c>
      <c r="AK1606">
        <f t="shared" si="327"/>
        <v>0</v>
      </c>
      <c r="AL1606" t="e">
        <f t="shared" ca="1" si="337"/>
        <v>#N/A</v>
      </c>
      <c r="AM1606" t="b">
        <f t="shared" si="328"/>
        <v>0</v>
      </c>
    </row>
    <row r="1607" spans="1:39" x14ac:dyDescent="0.3">
      <c r="A1607" t="s">
        <v>222</v>
      </c>
      <c r="B1607" t="s">
        <v>218</v>
      </c>
      <c r="C1607" t="s">
        <v>39</v>
      </c>
      <c r="D1607" t="s">
        <v>90</v>
      </c>
      <c r="E1607" t="s">
        <v>1588</v>
      </c>
      <c r="F1607" s="13" t="str">
        <f>_xlfn.CONCAT(wiz_6[[#This Row],[OCTY......]],",",wiz_6[[#This Row],[OS]])</f>
        <v>AIKEN     ,SC</v>
      </c>
      <c r="G1607" t="s">
        <v>87</v>
      </c>
      <c r="H1607" t="s">
        <v>815</v>
      </c>
      <c r="I1607" s="13" t="str">
        <f>_xlfn.CONCAT(wiz_6[[#This Row],[DCTY......]], ",",wiz_6[[#This Row],[DS]])</f>
        <v>WASHINGTON,OH</v>
      </c>
      <c r="J1607" t="str">
        <f>TRIM(CONCATENATE(wiz_6[[#This Row],[SHIPPER..................]],wiz_6[[#This Row],[ZIP2..]],wiz_6[[#This Row],[ZIP3..]]))</f>
        <v>OWENS CORNING FIBERGL| 2980143160</v>
      </c>
      <c r="K1607">
        <v>2</v>
      </c>
      <c r="L1607">
        <v>1.66</v>
      </c>
      <c r="M1607">
        <v>0.18</v>
      </c>
      <c r="N1607">
        <v>550</v>
      </c>
      <c r="O1607">
        <v>1.24</v>
      </c>
      <c r="P1607">
        <v>83</v>
      </c>
      <c r="Q1607">
        <v>0.33</v>
      </c>
      <c r="R1607">
        <v>60</v>
      </c>
      <c r="S1607">
        <v>-67</v>
      </c>
      <c r="T1607">
        <v>-46</v>
      </c>
      <c r="U1607">
        <v>71</v>
      </c>
      <c r="V1607">
        <v>-42</v>
      </c>
      <c r="W1607">
        <v>29801</v>
      </c>
      <c r="X1607">
        <v>29801</v>
      </c>
      <c r="Y1607">
        <v>43160</v>
      </c>
      <c r="Z1607">
        <v>1.62</v>
      </c>
      <c r="AA1607">
        <f t="shared" si="329"/>
        <v>10012</v>
      </c>
      <c r="AB1607">
        <f t="shared" si="330"/>
        <v>-84</v>
      </c>
      <c r="AC1607">
        <f t="shared" si="331"/>
        <v>6159</v>
      </c>
      <c r="AD1607">
        <f t="shared" si="332"/>
        <v>0.6151618058330004</v>
      </c>
      <c r="AE1607">
        <f t="shared" si="333"/>
        <v>0</v>
      </c>
      <c r="AF1607" t="e">
        <f t="shared" ca="1" si="334"/>
        <v>#N/A</v>
      </c>
      <c r="AG1607" t="e">
        <f t="shared" ca="1" si="335"/>
        <v>#N/A</v>
      </c>
      <c r="AH1607" t="e">
        <f t="shared" ca="1" si="336"/>
        <v>#N/A</v>
      </c>
      <c r="AI1607" t="e">
        <f t="shared" ca="1" si="325"/>
        <v>#N/A</v>
      </c>
      <c r="AJ1607">
        <f t="shared" si="326"/>
        <v>1.9976028765481422E-4</v>
      </c>
      <c r="AK1607">
        <f t="shared" si="327"/>
        <v>0</v>
      </c>
      <c r="AL1607" t="e">
        <f t="shared" ca="1" si="337"/>
        <v>#N/A</v>
      </c>
      <c r="AM1607" t="b">
        <f t="shared" si="328"/>
        <v>0</v>
      </c>
    </row>
    <row r="1608" spans="1:39" x14ac:dyDescent="0.3">
      <c r="A1608" t="s">
        <v>222</v>
      </c>
      <c r="B1608" t="s">
        <v>218</v>
      </c>
      <c r="C1608" t="s">
        <v>39</v>
      </c>
      <c r="D1608" t="s">
        <v>90</v>
      </c>
      <c r="E1608" t="s">
        <v>1588</v>
      </c>
      <c r="F1608" s="13" t="str">
        <f>_xlfn.CONCAT(wiz_6[[#This Row],[OCTY......]],",",wiz_6[[#This Row],[OS]])</f>
        <v>AIKEN     ,SC</v>
      </c>
      <c r="G1608" t="s">
        <v>87</v>
      </c>
      <c r="H1608" t="s">
        <v>173</v>
      </c>
      <c r="I1608" s="13" t="str">
        <f>_xlfn.CONCAT(wiz_6[[#This Row],[DCTY......]], ",",wiz_6[[#This Row],[DS]])</f>
        <v>NEWARK    ,OH</v>
      </c>
      <c r="J1608" t="str">
        <f>TRIM(CONCATENATE(wiz_6[[#This Row],[SHIPPER..................]],wiz_6[[#This Row],[ZIP2..]],wiz_6[[#This Row],[ZIP3..]]))</f>
        <v>OWENS CORNING FIBERGL| 2980143055</v>
      </c>
      <c r="K1608">
        <v>1</v>
      </c>
      <c r="L1608">
        <v>1.66</v>
      </c>
      <c r="M1608">
        <v>0.18</v>
      </c>
      <c r="N1608">
        <v>558</v>
      </c>
      <c r="O1608">
        <v>0.74</v>
      </c>
      <c r="P1608">
        <v>225</v>
      </c>
      <c r="Q1608">
        <v>0.45</v>
      </c>
      <c r="R1608">
        <v>58</v>
      </c>
      <c r="S1608">
        <v>-67</v>
      </c>
      <c r="T1608">
        <v>86</v>
      </c>
      <c r="U1608">
        <v>147</v>
      </c>
      <c r="V1608">
        <v>166</v>
      </c>
      <c r="W1608">
        <v>30103</v>
      </c>
      <c r="X1608">
        <v>29801</v>
      </c>
      <c r="Y1608">
        <v>43055</v>
      </c>
      <c r="Z1608">
        <v>1.62</v>
      </c>
      <c r="AA1608">
        <f t="shared" si="329"/>
        <v>10012</v>
      </c>
      <c r="AB1608">
        <f t="shared" si="330"/>
        <v>166</v>
      </c>
      <c r="AC1608">
        <f t="shared" si="331"/>
        <v>6159</v>
      </c>
      <c r="AD1608">
        <f t="shared" si="332"/>
        <v>0.6151618058330004</v>
      </c>
      <c r="AE1608">
        <f t="shared" si="333"/>
        <v>0</v>
      </c>
      <c r="AF1608" t="e">
        <f t="shared" ca="1" si="334"/>
        <v>#N/A</v>
      </c>
      <c r="AG1608" t="e">
        <f t="shared" ca="1" si="335"/>
        <v>#N/A</v>
      </c>
      <c r="AH1608" t="e">
        <f t="shared" ca="1" si="336"/>
        <v>#N/A</v>
      </c>
      <c r="AI1608" t="e">
        <f t="shared" ca="1" si="325"/>
        <v>#N/A</v>
      </c>
      <c r="AJ1608">
        <f t="shared" si="326"/>
        <v>9.988014382740711E-5</v>
      </c>
      <c r="AK1608">
        <f t="shared" si="327"/>
        <v>0</v>
      </c>
      <c r="AL1608" t="e">
        <f t="shared" ca="1" si="337"/>
        <v>#N/A</v>
      </c>
      <c r="AM1608" t="b">
        <f t="shared" si="328"/>
        <v>0</v>
      </c>
    </row>
    <row r="1609" spans="1:39" x14ac:dyDescent="0.3">
      <c r="A1609" t="s">
        <v>539</v>
      </c>
      <c r="B1609" t="s">
        <v>540</v>
      </c>
      <c r="C1609" t="s">
        <v>39</v>
      </c>
      <c r="D1609" t="s">
        <v>90</v>
      </c>
      <c r="E1609" t="s">
        <v>1587</v>
      </c>
      <c r="F1609" s="13" t="str">
        <f>_xlfn.CONCAT(wiz_6[[#This Row],[OCTY......]],",",wiz_6[[#This Row],[OS]])</f>
        <v>BARNWELL  ,SC</v>
      </c>
      <c r="G1609" t="s">
        <v>87</v>
      </c>
      <c r="H1609" t="s">
        <v>415</v>
      </c>
      <c r="I1609" s="13" t="str">
        <f>_xlfn.CONCAT(wiz_6[[#This Row],[DCTY......]], ",",wiz_6[[#This Row],[DS]])</f>
        <v>MONROE    ,OH</v>
      </c>
      <c r="J1609" t="str">
        <f>TRIM(CONCATENATE(wiz_6[[#This Row],[SHIPPER..................]],wiz_6[[#This Row],[ZIP2..]],wiz_6[[#This Row],[ZIP3..]]))</f>
        <v>HOME DEPOT | 2981245050</v>
      </c>
      <c r="K1609">
        <v>2</v>
      </c>
      <c r="L1609">
        <v>1.7</v>
      </c>
      <c r="M1609">
        <v>0.21</v>
      </c>
      <c r="N1609">
        <v>564</v>
      </c>
      <c r="O1609">
        <v>1.05</v>
      </c>
      <c r="P1609">
        <v>160</v>
      </c>
      <c r="Q1609">
        <v>0.38</v>
      </c>
      <c r="R1609">
        <v>0</v>
      </c>
      <c r="S1609">
        <v>-81</v>
      </c>
      <c r="T1609">
        <v>12</v>
      </c>
      <c r="U1609">
        <v>248</v>
      </c>
      <c r="V1609">
        <v>179</v>
      </c>
      <c r="W1609">
        <v>32601</v>
      </c>
      <c r="X1609">
        <v>29812</v>
      </c>
      <c r="Y1609">
        <v>45050</v>
      </c>
      <c r="Z1609">
        <v>1.69</v>
      </c>
      <c r="AA1609">
        <f t="shared" si="329"/>
        <v>10012</v>
      </c>
      <c r="AB1609">
        <f t="shared" si="330"/>
        <v>358</v>
      </c>
      <c r="AC1609">
        <f t="shared" si="331"/>
        <v>6159</v>
      </c>
      <c r="AD1609">
        <f t="shared" si="332"/>
        <v>0.6151618058330004</v>
      </c>
      <c r="AE1609">
        <f t="shared" si="333"/>
        <v>0</v>
      </c>
      <c r="AF1609" t="e">
        <f t="shared" ca="1" si="334"/>
        <v>#N/A</v>
      </c>
      <c r="AG1609" t="e">
        <f t="shared" ca="1" si="335"/>
        <v>#N/A</v>
      </c>
      <c r="AH1609" t="e">
        <f t="shared" ca="1" si="336"/>
        <v>#N/A</v>
      </c>
      <c r="AI1609" t="e">
        <f t="shared" ca="1" si="325"/>
        <v>#N/A</v>
      </c>
      <c r="AJ1609">
        <f t="shared" si="326"/>
        <v>1.9976028765481422E-4</v>
      </c>
      <c r="AK1609">
        <f t="shared" si="327"/>
        <v>0</v>
      </c>
      <c r="AL1609" t="e">
        <f t="shared" ca="1" si="337"/>
        <v>#N/A</v>
      </c>
      <c r="AM1609" t="b">
        <f t="shared" si="328"/>
        <v>0</v>
      </c>
    </row>
    <row r="1610" spans="1:39" x14ac:dyDescent="0.3">
      <c r="A1610" t="s">
        <v>539</v>
      </c>
      <c r="B1610" t="s">
        <v>540</v>
      </c>
      <c r="C1610" t="s">
        <v>39</v>
      </c>
      <c r="D1610" t="s">
        <v>90</v>
      </c>
      <c r="E1610" t="s">
        <v>1587</v>
      </c>
      <c r="F1610" s="13" t="str">
        <f>_xlfn.CONCAT(wiz_6[[#This Row],[OCTY......]],",",wiz_6[[#This Row],[OS]])</f>
        <v>BARNWELL  ,SC</v>
      </c>
      <c r="G1610" t="s">
        <v>87</v>
      </c>
      <c r="H1610" t="s">
        <v>121</v>
      </c>
      <c r="I1610" s="13" t="str">
        <f>_xlfn.CONCAT(wiz_6[[#This Row],[DCTY......]], ",",wiz_6[[#This Row],[DS]])</f>
        <v>VAN BUREN ,OH</v>
      </c>
      <c r="J1610" t="str">
        <f>TRIM(CONCATENATE(wiz_6[[#This Row],[SHIPPER..................]],wiz_6[[#This Row],[ZIP2..]],wiz_6[[#This Row],[ZIP3..]]))</f>
        <v>HOME DEPOT | 2981245889</v>
      </c>
      <c r="K1610">
        <v>9</v>
      </c>
      <c r="L1610">
        <v>1.7</v>
      </c>
      <c r="M1610">
        <v>0.2</v>
      </c>
      <c r="N1610">
        <v>669</v>
      </c>
      <c r="O1610">
        <v>1.4</v>
      </c>
      <c r="P1610">
        <v>95</v>
      </c>
      <c r="Q1610">
        <v>0.32</v>
      </c>
      <c r="R1610">
        <v>44</v>
      </c>
      <c r="S1610">
        <v>-81</v>
      </c>
      <c r="T1610">
        <v>-3</v>
      </c>
      <c r="U1610">
        <v>110</v>
      </c>
      <c r="V1610">
        <v>26</v>
      </c>
      <c r="W1610">
        <v>29020</v>
      </c>
      <c r="X1610">
        <v>29812</v>
      </c>
      <c r="Y1610">
        <v>45889</v>
      </c>
      <c r="Z1610">
        <v>1.68</v>
      </c>
      <c r="AA1610">
        <f t="shared" si="329"/>
        <v>10012</v>
      </c>
      <c r="AB1610">
        <f t="shared" si="330"/>
        <v>234</v>
      </c>
      <c r="AC1610">
        <f t="shared" si="331"/>
        <v>6159</v>
      </c>
      <c r="AD1610">
        <f t="shared" si="332"/>
        <v>0.6151618058330004</v>
      </c>
      <c r="AE1610">
        <f t="shared" si="333"/>
        <v>0</v>
      </c>
      <c r="AF1610" t="e">
        <f t="shared" ca="1" si="334"/>
        <v>#N/A</v>
      </c>
      <c r="AG1610" t="e">
        <f t="shared" ca="1" si="335"/>
        <v>#N/A</v>
      </c>
      <c r="AH1610" t="e">
        <f t="shared" ca="1" si="336"/>
        <v>#N/A</v>
      </c>
      <c r="AI1610" t="e">
        <f t="shared" ca="1" si="325"/>
        <v>#N/A</v>
      </c>
      <c r="AJ1610">
        <f t="shared" si="326"/>
        <v>8.98921294446664E-4</v>
      </c>
      <c r="AK1610">
        <f t="shared" si="327"/>
        <v>0</v>
      </c>
      <c r="AL1610" t="e">
        <f t="shared" ca="1" si="337"/>
        <v>#N/A</v>
      </c>
      <c r="AM1610" t="b">
        <f t="shared" si="328"/>
        <v>0</v>
      </c>
    </row>
    <row r="1611" spans="1:39" x14ac:dyDescent="0.3">
      <c r="A1611" t="s">
        <v>423</v>
      </c>
      <c r="B1611" t="s">
        <v>424</v>
      </c>
      <c r="C1611" t="s">
        <v>39</v>
      </c>
      <c r="D1611" t="s">
        <v>90</v>
      </c>
      <c r="E1611" t="s">
        <v>1588</v>
      </c>
      <c r="F1611" s="13" t="str">
        <f>_xlfn.CONCAT(wiz_6[[#This Row],[OCTY......]],",",wiz_6[[#This Row],[OS]])</f>
        <v>AIKEN     ,SC</v>
      </c>
      <c r="G1611" t="s">
        <v>70</v>
      </c>
      <c r="H1611" t="s">
        <v>71</v>
      </c>
      <c r="I1611" s="13" t="str">
        <f>_xlfn.CONCAT(wiz_6[[#This Row],[DCTY......]], ",",wiz_6[[#This Row],[DS]])</f>
        <v>JACKSON   ,TN</v>
      </c>
      <c r="J1611" t="str">
        <f>TRIM(CONCATENATE(wiz_6[[#This Row],[SHIPPER..................]],wiz_6[[#This Row],[ZIP2..]],wiz_6[[#This Row],[ZIP3..]]))</f>
        <v>CARLSTAR | 2980138301</v>
      </c>
      <c r="K1611">
        <v>1</v>
      </c>
      <c r="L1611">
        <v>1.57</v>
      </c>
      <c r="M1611">
        <v>0.18</v>
      </c>
      <c r="N1611">
        <v>540</v>
      </c>
      <c r="O1611">
        <v>1.88</v>
      </c>
      <c r="P1611">
        <v>96</v>
      </c>
      <c r="Q1611">
        <v>0.3</v>
      </c>
      <c r="R1611">
        <v>16</v>
      </c>
      <c r="S1611">
        <v>-115</v>
      </c>
      <c r="T1611">
        <v>-198</v>
      </c>
      <c r="U1611">
        <v>259</v>
      </c>
      <c r="V1611">
        <v>-54</v>
      </c>
      <c r="W1611">
        <v>29621</v>
      </c>
      <c r="X1611">
        <v>29801</v>
      </c>
      <c r="Y1611">
        <v>38301</v>
      </c>
      <c r="Z1611">
        <v>1.53</v>
      </c>
      <c r="AA1611">
        <f t="shared" si="329"/>
        <v>10012</v>
      </c>
      <c r="AB1611">
        <f t="shared" si="330"/>
        <v>-54</v>
      </c>
      <c r="AC1611">
        <f t="shared" si="331"/>
        <v>6159</v>
      </c>
      <c r="AD1611">
        <f t="shared" si="332"/>
        <v>0.6151618058330004</v>
      </c>
      <c r="AE1611">
        <f t="shared" si="333"/>
        <v>0</v>
      </c>
      <c r="AF1611" t="e">
        <f t="shared" ca="1" si="334"/>
        <v>#N/A</v>
      </c>
      <c r="AG1611" t="e">
        <f t="shared" ca="1" si="335"/>
        <v>#N/A</v>
      </c>
      <c r="AH1611" t="e">
        <f t="shared" ca="1" si="336"/>
        <v>#N/A</v>
      </c>
      <c r="AI1611" t="e">
        <f t="shared" ca="1" si="325"/>
        <v>#N/A</v>
      </c>
      <c r="AJ1611">
        <f t="shared" si="326"/>
        <v>9.988014382740711E-5</v>
      </c>
      <c r="AK1611">
        <f t="shared" si="327"/>
        <v>0</v>
      </c>
      <c r="AL1611" t="e">
        <f t="shared" ca="1" si="337"/>
        <v>#N/A</v>
      </c>
      <c r="AM1611" t="b">
        <f t="shared" si="328"/>
        <v>0</v>
      </c>
    </row>
    <row r="1612" spans="1:39" x14ac:dyDescent="0.3">
      <c r="A1612" t="s">
        <v>195</v>
      </c>
      <c r="B1612" t="s">
        <v>196</v>
      </c>
      <c r="C1612" t="s">
        <v>39</v>
      </c>
      <c r="D1612" t="s">
        <v>90</v>
      </c>
      <c r="E1612" t="s">
        <v>931</v>
      </c>
      <c r="F1612" s="13" t="str">
        <f>_xlfn.CONCAT(wiz_6[[#This Row],[OCTY......]],",",wiz_6[[#This Row],[OS]])</f>
        <v>GRANITEVIL,SC</v>
      </c>
      <c r="G1612" t="s">
        <v>70</v>
      </c>
      <c r="H1612" t="s">
        <v>197</v>
      </c>
      <c r="I1612" s="13" t="str">
        <f>_xlfn.CONCAT(wiz_6[[#This Row],[DCTY......]], ",",wiz_6[[#This Row],[DS]])</f>
        <v>MARTIN    ,TN</v>
      </c>
      <c r="J1612" t="str">
        <f>TRIM(CONCATENATE(wiz_6[[#This Row],[SHIPPER..................]],wiz_6[[#This Row],[ZIP2..]],wiz_6[[#This Row],[ZIP3..]]))</f>
        <v>MTD PRODUCTS INC | 2982938237</v>
      </c>
      <c r="K1612">
        <v>1</v>
      </c>
      <c r="L1612">
        <v>1.37</v>
      </c>
      <c r="M1612">
        <v>0.2</v>
      </c>
      <c r="N1612">
        <v>543</v>
      </c>
      <c r="O1612">
        <v>0.88</v>
      </c>
      <c r="P1612">
        <v>6</v>
      </c>
      <c r="Q1612">
        <v>0.25</v>
      </c>
      <c r="R1612">
        <v>6</v>
      </c>
      <c r="S1612">
        <v>-2</v>
      </c>
      <c r="T1612">
        <v>39</v>
      </c>
      <c r="U1612">
        <v>229</v>
      </c>
      <c r="V1612">
        <v>266</v>
      </c>
      <c r="W1612">
        <v>29801</v>
      </c>
      <c r="X1612">
        <v>29829</v>
      </c>
      <c r="Y1612">
        <v>38237</v>
      </c>
      <c r="Z1612">
        <v>1.35</v>
      </c>
      <c r="AA1612">
        <f t="shared" si="329"/>
        <v>10012</v>
      </c>
      <c r="AB1612">
        <f t="shared" si="330"/>
        <v>266</v>
      </c>
      <c r="AC1612">
        <f t="shared" si="331"/>
        <v>6159</v>
      </c>
      <c r="AD1612">
        <f t="shared" si="332"/>
        <v>0.6151618058330004</v>
      </c>
      <c r="AE1612">
        <f t="shared" si="333"/>
        <v>0</v>
      </c>
      <c r="AF1612" t="e">
        <f t="shared" ca="1" si="334"/>
        <v>#N/A</v>
      </c>
      <c r="AG1612" t="e">
        <f t="shared" ca="1" si="335"/>
        <v>#N/A</v>
      </c>
      <c r="AH1612" t="e">
        <f t="shared" ca="1" si="336"/>
        <v>#N/A</v>
      </c>
      <c r="AI1612" t="e">
        <f t="shared" ca="1" si="325"/>
        <v>#N/A</v>
      </c>
      <c r="AJ1612">
        <f t="shared" si="326"/>
        <v>9.988014382740711E-5</v>
      </c>
      <c r="AK1612">
        <f t="shared" si="327"/>
        <v>0</v>
      </c>
      <c r="AL1612" t="e">
        <f t="shared" ca="1" si="337"/>
        <v>#N/A</v>
      </c>
      <c r="AM1612" t="b">
        <f t="shared" si="328"/>
        <v>0</v>
      </c>
    </row>
    <row r="1613" spans="1:39" x14ac:dyDescent="0.3">
      <c r="A1613" t="s">
        <v>222</v>
      </c>
      <c r="B1613" t="s">
        <v>218</v>
      </c>
      <c r="C1613" t="s">
        <v>39</v>
      </c>
      <c r="D1613" t="s">
        <v>90</v>
      </c>
      <c r="E1613" t="s">
        <v>1588</v>
      </c>
      <c r="F1613" s="13" t="str">
        <f>_xlfn.CONCAT(wiz_6[[#This Row],[OCTY......]],",",wiz_6[[#This Row],[OS]])</f>
        <v>AIKEN     ,SC</v>
      </c>
      <c r="G1613" t="s">
        <v>70</v>
      </c>
      <c r="H1613" t="s">
        <v>71</v>
      </c>
      <c r="I1613" s="13" t="str">
        <f>_xlfn.CONCAT(wiz_6[[#This Row],[DCTY......]], ",",wiz_6[[#This Row],[DS]])</f>
        <v>JACKSON   ,TN</v>
      </c>
      <c r="J1613" t="str">
        <f>TRIM(CONCATENATE(wiz_6[[#This Row],[SHIPPER..................]],wiz_6[[#This Row],[ZIP2..]],wiz_6[[#This Row],[ZIP3..]]))</f>
        <v>OWENS CORNING FIBERGL| 2980138301</v>
      </c>
      <c r="K1613">
        <v>37</v>
      </c>
      <c r="L1613">
        <v>1.54</v>
      </c>
      <c r="M1613">
        <v>0.17</v>
      </c>
      <c r="N1613">
        <v>519</v>
      </c>
      <c r="O1613">
        <v>1.04</v>
      </c>
      <c r="P1613">
        <v>87</v>
      </c>
      <c r="Q1613">
        <v>0.32</v>
      </c>
      <c r="R1613">
        <v>19</v>
      </c>
      <c r="S1613">
        <v>-67</v>
      </c>
      <c r="T1613">
        <v>1</v>
      </c>
      <c r="U1613">
        <v>297</v>
      </c>
      <c r="V1613">
        <v>231</v>
      </c>
      <c r="W1613">
        <v>29801</v>
      </c>
      <c r="X1613">
        <v>29801</v>
      </c>
      <c r="Y1613">
        <v>38301</v>
      </c>
      <c r="Z1613">
        <v>1.49</v>
      </c>
      <c r="AA1613">
        <f t="shared" si="329"/>
        <v>10012</v>
      </c>
      <c r="AB1613">
        <f t="shared" si="330"/>
        <v>8547</v>
      </c>
      <c r="AC1613">
        <f t="shared" si="331"/>
        <v>6159</v>
      </c>
      <c r="AD1613">
        <f t="shared" si="332"/>
        <v>0.6151618058330004</v>
      </c>
      <c r="AE1613">
        <f t="shared" si="333"/>
        <v>0</v>
      </c>
      <c r="AF1613" t="e">
        <f t="shared" ca="1" si="334"/>
        <v>#N/A</v>
      </c>
      <c r="AG1613" t="e">
        <f t="shared" ca="1" si="335"/>
        <v>#N/A</v>
      </c>
      <c r="AH1613" t="e">
        <f t="shared" ca="1" si="336"/>
        <v>#N/A</v>
      </c>
      <c r="AI1613" t="e">
        <f t="shared" ca="1" si="325"/>
        <v>#N/A</v>
      </c>
      <c r="AJ1613">
        <f t="shared" si="326"/>
        <v>3.6955653216140631E-3</v>
      </c>
      <c r="AK1613">
        <f t="shared" si="327"/>
        <v>0</v>
      </c>
      <c r="AL1613" t="e">
        <f t="shared" ca="1" si="337"/>
        <v>#N/A</v>
      </c>
      <c r="AM1613" t="b">
        <f t="shared" si="328"/>
        <v>0</v>
      </c>
    </row>
    <row r="1614" spans="1:39" x14ac:dyDescent="0.3">
      <c r="A1614" t="s">
        <v>217</v>
      </c>
      <c r="B1614" t="s">
        <v>218</v>
      </c>
      <c r="C1614" t="s">
        <v>39</v>
      </c>
      <c r="D1614" t="s">
        <v>90</v>
      </c>
      <c r="E1614" t="s">
        <v>1588</v>
      </c>
      <c r="F1614" s="13" t="str">
        <f>_xlfn.CONCAT(wiz_6[[#This Row],[OCTY......]],",",wiz_6[[#This Row],[OS]])</f>
        <v>AIKEN     ,SC</v>
      </c>
      <c r="G1614" t="s">
        <v>70</v>
      </c>
      <c r="H1614" t="s">
        <v>71</v>
      </c>
      <c r="I1614" s="13" t="str">
        <f>_xlfn.CONCAT(wiz_6[[#This Row],[DCTY......]], ",",wiz_6[[#This Row],[DS]])</f>
        <v>JACKSON   ,TN</v>
      </c>
      <c r="J1614" t="str">
        <f>TRIM(CONCATENATE(wiz_6[[#This Row],[SHIPPER..................]],wiz_6[[#This Row],[ZIP2..]],wiz_6[[#This Row],[ZIP3..]]))</f>
        <v>OWENS CORNING SALES | 2980138301</v>
      </c>
      <c r="K1614">
        <v>18</v>
      </c>
      <c r="L1614">
        <v>1.54</v>
      </c>
      <c r="M1614">
        <v>0.18</v>
      </c>
      <c r="N1614">
        <v>519</v>
      </c>
      <c r="O1614">
        <v>0.97</v>
      </c>
      <c r="P1614">
        <v>60</v>
      </c>
      <c r="Q1614">
        <v>0.3</v>
      </c>
      <c r="R1614">
        <v>14</v>
      </c>
      <c r="S1614">
        <v>-48</v>
      </c>
      <c r="T1614">
        <v>18</v>
      </c>
      <c r="U1614">
        <v>302</v>
      </c>
      <c r="V1614">
        <v>272</v>
      </c>
      <c r="W1614">
        <v>28711</v>
      </c>
      <c r="X1614">
        <v>29801</v>
      </c>
      <c r="Y1614">
        <v>38301</v>
      </c>
      <c r="Z1614">
        <v>1.5</v>
      </c>
      <c r="AA1614">
        <f t="shared" si="329"/>
        <v>10012</v>
      </c>
      <c r="AB1614">
        <f t="shared" si="330"/>
        <v>4896</v>
      </c>
      <c r="AC1614">
        <f t="shared" si="331"/>
        <v>6159</v>
      </c>
      <c r="AD1614">
        <f t="shared" si="332"/>
        <v>0.6151618058330004</v>
      </c>
      <c r="AE1614">
        <f t="shared" si="333"/>
        <v>0</v>
      </c>
      <c r="AF1614" t="e">
        <f t="shared" ca="1" si="334"/>
        <v>#N/A</v>
      </c>
      <c r="AG1614" t="e">
        <f t="shared" ca="1" si="335"/>
        <v>#N/A</v>
      </c>
      <c r="AH1614" t="e">
        <f t="shared" ca="1" si="336"/>
        <v>#N/A</v>
      </c>
      <c r="AI1614" t="e">
        <f t="shared" ca="1" si="325"/>
        <v>#N/A</v>
      </c>
      <c r="AJ1614">
        <f t="shared" si="326"/>
        <v>1.797842588893328E-3</v>
      </c>
      <c r="AK1614">
        <f t="shared" si="327"/>
        <v>0</v>
      </c>
      <c r="AL1614" t="e">
        <f t="shared" ca="1" si="337"/>
        <v>#N/A</v>
      </c>
      <c r="AM1614" t="b">
        <f t="shared" si="328"/>
        <v>0</v>
      </c>
    </row>
    <row r="1615" spans="1:39" x14ac:dyDescent="0.3">
      <c r="A1615" t="s">
        <v>222</v>
      </c>
      <c r="B1615" t="s">
        <v>218</v>
      </c>
      <c r="C1615" t="s">
        <v>39</v>
      </c>
      <c r="D1615" t="s">
        <v>90</v>
      </c>
      <c r="E1615" t="s">
        <v>1588</v>
      </c>
      <c r="F1615" s="13" t="str">
        <f>_xlfn.CONCAT(wiz_6[[#This Row],[OCTY......]],",",wiz_6[[#This Row],[OS]])</f>
        <v>AIKEN     ,SC</v>
      </c>
      <c r="G1615" t="s">
        <v>70</v>
      </c>
      <c r="H1615" t="s">
        <v>75</v>
      </c>
      <c r="I1615" s="13" t="str">
        <f>_xlfn.CONCAT(wiz_6[[#This Row],[DCTY......]], ",",wiz_6[[#This Row],[DS]])</f>
        <v>MEMPHIS   ,TN</v>
      </c>
      <c r="J1615" t="str">
        <f>TRIM(CONCATENATE(wiz_6[[#This Row],[SHIPPER..................]],wiz_6[[#This Row],[ZIP2..]],wiz_6[[#This Row],[ZIP3..]]))</f>
        <v>OWENS CORNING FIBERGL| 2980138101</v>
      </c>
      <c r="K1615">
        <v>15</v>
      </c>
      <c r="L1615">
        <v>1.54</v>
      </c>
      <c r="M1615">
        <v>0.17</v>
      </c>
      <c r="N1615">
        <v>550</v>
      </c>
      <c r="O1615">
        <v>1.1100000000000001</v>
      </c>
      <c r="P1615">
        <v>30</v>
      </c>
      <c r="Q1615">
        <v>0.28000000000000003</v>
      </c>
      <c r="R1615">
        <v>21</v>
      </c>
      <c r="S1615">
        <v>-67</v>
      </c>
      <c r="T1615">
        <v>-16</v>
      </c>
      <c r="U1615">
        <v>176</v>
      </c>
      <c r="V1615">
        <v>93</v>
      </c>
      <c r="W1615">
        <v>29801</v>
      </c>
      <c r="X1615">
        <v>29801</v>
      </c>
      <c r="Y1615">
        <v>38101</v>
      </c>
      <c r="Z1615">
        <v>1.49</v>
      </c>
      <c r="AA1615">
        <f t="shared" si="329"/>
        <v>10012</v>
      </c>
      <c r="AB1615">
        <f t="shared" si="330"/>
        <v>1395</v>
      </c>
      <c r="AC1615">
        <f t="shared" si="331"/>
        <v>6159</v>
      </c>
      <c r="AD1615">
        <f t="shared" si="332"/>
        <v>0.6151618058330004</v>
      </c>
      <c r="AE1615">
        <f t="shared" si="333"/>
        <v>0</v>
      </c>
      <c r="AF1615" t="e">
        <f t="shared" ca="1" si="334"/>
        <v>#N/A</v>
      </c>
      <c r="AG1615" t="e">
        <f t="shared" ca="1" si="335"/>
        <v>#N/A</v>
      </c>
      <c r="AH1615" t="e">
        <f t="shared" ca="1" si="336"/>
        <v>#N/A</v>
      </c>
      <c r="AI1615" t="e">
        <f t="shared" ca="1" si="325"/>
        <v>#N/A</v>
      </c>
      <c r="AJ1615">
        <f t="shared" si="326"/>
        <v>1.4982021574111066E-3</v>
      </c>
      <c r="AK1615">
        <f t="shared" si="327"/>
        <v>0</v>
      </c>
      <c r="AL1615" t="e">
        <f t="shared" ca="1" si="337"/>
        <v>#N/A</v>
      </c>
      <c r="AM1615" t="b">
        <f t="shared" si="328"/>
        <v>0</v>
      </c>
    </row>
    <row r="1616" spans="1:39" x14ac:dyDescent="0.3">
      <c r="A1616" t="s">
        <v>929</v>
      </c>
      <c r="B1616" t="s">
        <v>930</v>
      </c>
      <c r="C1616" t="s">
        <v>39</v>
      </c>
      <c r="D1616" t="s">
        <v>90</v>
      </c>
      <c r="E1616" t="s">
        <v>931</v>
      </c>
      <c r="F1616" s="13" t="str">
        <f>_xlfn.CONCAT(wiz_6[[#This Row],[OCTY......]],",",wiz_6[[#This Row],[OS]])</f>
        <v>GRANITEVIL,SC</v>
      </c>
      <c r="G1616" t="s">
        <v>70</v>
      </c>
      <c r="H1616" t="s">
        <v>139</v>
      </c>
      <c r="I1616" s="13" t="str">
        <f>_xlfn.CONCAT(wiz_6[[#This Row],[DCTY......]], ",",wiz_6[[#This Row],[DS]])</f>
        <v>LA VERGNE ,TN</v>
      </c>
      <c r="J1616" t="str">
        <f>TRIM(CONCATENATE(wiz_6[[#This Row],[SHIPPER..................]],wiz_6[[#This Row],[ZIP2..]],wiz_6[[#This Row],[ZIP3..]]))</f>
        <v>BRIDGESTONE FIRESTONE| 2982937086</v>
      </c>
      <c r="K1616">
        <v>6</v>
      </c>
      <c r="L1616">
        <v>1.85</v>
      </c>
      <c r="M1616">
        <v>0.19</v>
      </c>
      <c r="N1616">
        <v>394</v>
      </c>
      <c r="O1616">
        <v>1.26</v>
      </c>
      <c r="P1616">
        <v>60</v>
      </c>
      <c r="Q1616">
        <v>0.28999999999999998</v>
      </c>
      <c r="R1616">
        <v>7</v>
      </c>
      <c r="S1616">
        <v>-85</v>
      </c>
      <c r="T1616">
        <v>-116</v>
      </c>
      <c r="U1616">
        <v>49</v>
      </c>
      <c r="V1616">
        <v>-152</v>
      </c>
      <c r="W1616">
        <v>30901</v>
      </c>
      <c r="X1616">
        <v>29829</v>
      </c>
      <c r="Y1616">
        <v>37086</v>
      </c>
      <c r="Z1616">
        <v>1.82</v>
      </c>
      <c r="AA1616">
        <f t="shared" si="329"/>
        <v>10012</v>
      </c>
      <c r="AB1616">
        <f t="shared" si="330"/>
        <v>-912</v>
      </c>
      <c r="AC1616">
        <f t="shared" si="331"/>
        <v>6159</v>
      </c>
      <c r="AD1616">
        <f t="shared" si="332"/>
        <v>0.6151618058330004</v>
      </c>
      <c r="AE1616">
        <f t="shared" si="333"/>
        <v>0</v>
      </c>
      <c r="AF1616" t="e">
        <f t="shared" ca="1" si="334"/>
        <v>#N/A</v>
      </c>
      <c r="AG1616" t="e">
        <f t="shared" ca="1" si="335"/>
        <v>#N/A</v>
      </c>
      <c r="AH1616" t="e">
        <f t="shared" ca="1" si="336"/>
        <v>#N/A</v>
      </c>
      <c r="AI1616" t="e">
        <f t="shared" ca="1" si="325"/>
        <v>#N/A</v>
      </c>
      <c r="AJ1616">
        <f t="shared" si="326"/>
        <v>5.9928086296444263E-4</v>
      </c>
      <c r="AK1616">
        <f t="shared" si="327"/>
        <v>0</v>
      </c>
      <c r="AL1616" t="e">
        <f t="shared" ca="1" si="337"/>
        <v>#N/A</v>
      </c>
      <c r="AM1616" t="b">
        <f t="shared" si="328"/>
        <v>0</v>
      </c>
    </row>
    <row r="1617" spans="1:39" x14ac:dyDescent="0.3">
      <c r="A1617" t="s">
        <v>929</v>
      </c>
      <c r="B1617" t="s">
        <v>930</v>
      </c>
      <c r="C1617" t="s">
        <v>39</v>
      </c>
      <c r="D1617" t="s">
        <v>90</v>
      </c>
      <c r="E1617" t="s">
        <v>931</v>
      </c>
      <c r="F1617" s="13" t="str">
        <f>_xlfn.CONCAT(wiz_6[[#This Row],[OCTY......]],",",wiz_6[[#This Row],[OS]])</f>
        <v>GRANITEVIL,SC</v>
      </c>
      <c r="G1617" t="s">
        <v>70</v>
      </c>
      <c r="H1617" t="s">
        <v>575</v>
      </c>
      <c r="I1617" s="13" t="str">
        <f>_xlfn.CONCAT(wiz_6[[#This Row],[DCTY......]], ",",wiz_6[[#This Row],[DS]])</f>
        <v>LEBANON   ,TN</v>
      </c>
      <c r="J1617" t="str">
        <f>TRIM(CONCATENATE(wiz_6[[#This Row],[SHIPPER..................]],wiz_6[[#This Row],[ZIP2..]],wiz_6[[#This Row],[ZIP3..]]))</f>
        <v>BRIDGESTONE FIRESTONE| 2982937087</v>
      </c>
      <c r="K1617">
        <v>16</v>
      </c>
      <c r="L1617">
        <v>1.65</v>
      </c>
      <c r="M1617">
        <v>0.19</v>
      </c>
      <c r="N1617">
        <v>411</v>
      </c>
      <c r="O1617">
        <v>0.79</v>
      </c>
      <c r="P1617">
        <v>79</v>
      </c>
      <c r="Q1617">
        <v>0.32</v>
      </c>
      <c r="R1617">
        <v>8</v>
      </c>
      <c r="S1617">
        <v>-85</v>
      </c>
      <c r="T1617">
        <v>23</v>
      </c>
      <c r="U1617">
        <v>19</v>
      </c>
      <c r="V1617">
        <v>-43</v>
      </c>
      <c r="W1617">
        <v>29621</v>
      </c>
      <c r="X1617">
        <v>29829</v>
      </c>
      <c r="Y1617">
        <v>37087</v>
      </c>
      <c r="Z1617">
        <v>1.62</v>
      </c>
      <c r="AA1617">
        <f t="shared" si="329"/>
        <v>10012</v>
      </c>
      <c r="AB1617">
        <f t="shared" si="330"/>
        <v>-688</v>
      </c>
      <c r="AC1617">
        <f t="shared" si="331"/>
        <v>6159</v>
      </c>
      <c r="AD1617">
        <f t="shared" si="332"/>
        <v>0.6151618058330004</v>
      </c>
      <c r="AE1617">
        <f t="shared" si="333"/>
        <v>0</v>
      </c>
      <c r="AF1617" t="e">
        <f t="shared" ca="1" si="334"/>
        <v>#N/A</v>
      </c>
      <c r="AG1617" t="e">
        <f t="shared" ca="1" si="335"/>
        <v>#N/A</v>
      </c>
      <c r="AH1617" t="e">
        <f t="shared" ca="1" si="336"/>
        <v>#N/A</v>
      </c>
      <c r="AI1617" t="e">
        <f t="shared" ca="1" si="325"/>
        <v>#N/A</v>
      </c>
      <c r="AJ1617">
        <f t="shared" si="326"/>
        <v>1.5980823012385138E-3</v>
      </c>
      <c r="AK1617">
        <f t="shared" si="327"/>
        <v>0</v>
      </c>
      <c r="AL1617" t="e">
        <f t="shared" ca="1" si="337"/>
        <v>#N/A</v>
      </c>
      <c r="AM1617" t="b">
        <f t="shared" si="328"/>
        <v>0</v>
      </c>
    </row>
    <row r="1618" spans="1:39" x14ac:dyDescent="0.3">
      <c r="A1618" t="s">
        <v>929</v>
      </c>
      <c r="B1618" t="s">
        <v>930</v>
      </c>
      <c r="C1618" t="s">
        <v>39</v>
      </c>
      <c r="D1618" t="s">
        <v>90</v>
      </c>
      <c r="E1618" t="s">
        <v>931</v>
      </c>
      <c r="F1618" s="13" t="str">
        <f>_xlfn.CONCAT(wiz_6[[#This Row],[OCTY......]],",",wiz_6[[#This Row],[OS]])</f>
        <v>GRANITEVIL,SC</v>
      </c>
      <c r="G1618" t="s">
        <v>76</v>
      </c>
      <c r="H1618" t="s">
        <v>1527</v>
      </c>
      <c r="I1618" s="13" t="str">
        <f>_xlfn.CONCAT(wiz_6[[#This Row],[DCTY......]], ",",wiz_6[[#This Row],[DS]])</f>
        <v>ROANOKE   ,TX</v>
      </c>
      <c r="J1618" t="str">
        <f>TRIM(CONCATENATE(wiz_6[[#This Row],[SHIPPER..................]],wiz_6[[#This Row],[ZIP2..]],wiz_6[[#This Row],[ZIP3..]]))</f>
        <v>BRIDGESTONE FIRESTONE| 2982976099</v>
      </c>
      <c r="K1618">
        <v>37</v>
      </c>
      <c r="L1618">
        <v>1.53</v>
      </c>
      <c r="M1618">
        <v>0.19</v>
      </c>
      <c r="N1618">
        <v>987</v>
      </c>
      <c r="O1618">
        <v>1.91</v>
      </c>
      <c r="P1618">
        <v>91</v>
      </c>
      <c r="Q1618">
        <v>0.32</v>
      </c>
      <c r="R1618">
        <v>18</v>
      </c>
      <c r="S1618">
        <v>-85</v>
      </c>
      <c r="T1618">
        <v>-8</v>
      </c>
      <c r="U1618">
        <v>-191</v>
      </c>
      <c r="V1618">
        <v>-284</v>
      </c>
      <c r="W1618">
        <v>29801</v>
      </c>
      <c r="X1618">
        <v>29829</v>
      </c>
      <c r="Y1618">
        <v>76099</v>
      </c>
      <c r="Z1618">
        <v>1.5</v>
      </c>
      <c r="AA1618">
        <f t="shared" si="329"/>
        <v>10012</v>
      </c>
      <c r="AB1618">
        <f t="shared" si="330"/>
        <v>-10508</v>
      </c>
      <c r="AC1618">
        <f t="shared" si="331"/>
        <v>6159</v>
      </c>
      <c r="AD1618">
        <f t="shared" si="332"/>
        <v>0.6151618058330004</v>
      </c>
      <c r="AE1618">
        <f t="shared" si="333"/>
        <v>0</v>
      </c>
      <c r="AF1618" t="e">
        <f t="shared" ca="1" si="334"/>
        <v>#N/A</v>
      </c>
      <c r="AG1618" t="e">
        <f t="shared" ca="1" si="335"/>
        <v>#N/A</v>
      </c>
      <c r="AH1618" t="e">
        <f t="shared" ca="1" si="336"/>
        <v>#N/A</v>
      </c>
      <c r="AI1618" t="e">
        <f t="shared" ca="1" si="325"/>
        <v>#N/A</v>
      </c>
      <c r="AJ1618">
        <f t="shared" si="326"/>
        <v>3.6955653216140631E-3</v>
      </c>
      <c r="AK1618">
        <f t="shared" si="327"/>
        <v>0</v>
      </c>
      <c r="AL1618" t="e">
        <f t="shared" ca="1" si="337"/>
        <v>#N/A</v>
      </c>
      <c r="AM1618" t="b">
        <f t="shared" si="328"/>
        <v>0</v>
      </c>
    </row>
    <row r="1619" spans="1:39" x14ac:dyDescent="0.3">
      <c r="A1619" t="s">
        <v>593</v>
      </c>
      <c r="B1619" t="s">
        <v>594</v>
      </c>
      <c r="C1619" t="s">
        <v>39</v>
      </c>
      <c r="D1619" t="s">
        <v>90</v>
      </c>
      <c r="E1619" t="s">
        <v>852</v>
      </c>
      <c r="F1619" s="13" t="str">
        <f>_xlfn.CONCAT(wiz_6[[#This Row],[OCTY......]],",",wiz_6[[#This Row],[OS]])</f>
        <v>FORT MILL ,SC</v>
      </c>
      <c r="G1619" t="s">
        <v>50</v>
      </c>
      <c r="H1619" t="s">
        <v>404</v>
      </c>
      <c r="I1619" s="13" t="str">
        <f>_xlfn.CONCAT(wiz_6[[#This Row],[DCTY......]], ",",wiz_6[[#This Row],[DS]])</f>
        <v>TUCKER    ,GA</v>
      </c>
      <c r="J1619" t="str">
        <f>TRIM(CONCATENATE(wiz_6[[#This Row],[SHIPPER..................]],wiz_6[[#This Row],[ZIP2..]],wiz_6[[#This Row],[ZIP3..]]))</f>
        <v>STANLEY BLACK AND DEC| 2971530084</v>
      </c>
      <c r="K1619">
        <v>2</v>
      </c>
      <c r="L1619">
        <v>3.1</v>
      </c>
      <c r="M1619">
        <v>0.2</v>
      </c>
      <c r="N1619">
        <v>226</v>
      </c>
      <c r="O1619">
        <v>0.81</v>
      </c>
      <c r="P1619">
        <v>48</v>
      </c>
      <c r="Q1619">
        <v>0.28000000000000003</v>
      </c>
      <c r="R1619">
        <v>0</v>
      </c>
      <c r="S1619">
        <v>-34</v>
      </c>
      <c r="T1619">
        <v>20</v>
      </c>
      <c r="U1619">
        <v>288</v>
      </c>
      <c r="V1619">
        <v>274</v>
      </c>
      <c r="W1619">
        <v>28201</v>
      </c>
      <c r="X1619">
        <v>29715</v>
      </c>
      <c r="Y1619">
        <v>30084</v>
      </c>
      <c r="Z1619">
        <v>3.08</v>
      </c>
      <c r="AA1619">
        <f t="shared" si="329"/>
        <v>10012</v>
      </c>
      <c r="AB1619">
        <f t="shared" si="330"/>
        <v>548</v>
      </c>
      <c r="AC1619">
        <f t="shared" si="331"/>
        <v>6159</v>
      </c>
      <c r="AD1619">
        <f t="shared" si="332"/>
        <v>0.6151618058330004</v>
      </c>
      <c r="AE1619">
        <f t="shared" si="333"/>
        <v>0</v>
      </c>
      <c r="AF1619" t="e">
        <f t="shared" ca="1" si="334"/>
        <v>#N/A</v>
      </c>
      <c r="AG1619" t="e">
        <f t="shared" ca="1" si="335"/>
        <v>#N/A</v>
      </c>
      <c r="AH1619" t="e">
        <f t="shared" ca="1" si="336"/>
        <v>#N/A</v>
      </c>
      <c r="AI1619" t="e">
        <f t="shared" ca="1" si="325"/>
        <v>#N/A</v>
      </c>
      <c r="AJ1619">
        <f t="shared" si="326"/>
        <v>1.9976028765481422E-4</v>
      </c>
      <c r="AK1619">
        <f t="shared" si="327"/>
        <v>0</v>
      </c>
      <c r="AL1619" t="e">
        <f t="shared" ca="1" si="337"/>
        <v>#N/A</v>
      </c>
      <c r="AM1619" t="b">
        <f t="shared" si="328"/>
        <v>0</v>
      </c>
    </row>
    <row r="1620" spans="1:39" x14ac:dyDescent="0.3">
      <c r="A1620" t="s">
        <v>37</v>
      </c>
      <c r="B1620" t="s">
        <v>38</v>
      </c>
      <c r="C1620" t="s">
        <v>39</v>
      </c>
      <c r="D1620" t="s">
        <v>90</v>
      </c>
      <c r="E1620" t="s">
        <v>852</v>
      </c>
      <c r="F1620" s="13" t="str">
        <f>_xlfn.CONCAT(wiz_6[[#This Row],[OCTY......]],",",wiz_6[[#This Row],[OS]])</f>
        <v>FORT MILL ,SC</v>
      </c>
      <c r="G1620" t="s">
        <v>53</v>
      </c>
      <c r="H1620" t="s">
        <v>736</v>
      </c>
      <c r="I1620" s="13" t="str">
        <f>_xlfn.CONCAT(wiz_6[[#This Row],[DCTY......]], ",",wiz_6[[#This Row],[DS]])</f>
        <v>WOODRIDGE ,IL</v>
      </c>
      <c r="J1620" t="str">
        <f>TRIM(CONCATENATE(wiz_6[[#This Row],[SHIPPER..................]],wiz_6[[#This Row],[ZIP2..]],wiz_6[[#This Row],[ZIP3..]]))</f>
        <v>b: C H ROBINSON | 2971560559</v>
      </c>
      <c r="K1620">
        <v>1</v>
      </c>
      <c r="L1620">
        <v>1.43</v>
      </c>
      <c r="M1620">
        <v>0.28000000000000003</v>
      </c>
      <c r="N1620">
        <v>790</v>
      </c>
      <c r="O1620">
        <v>1.79</v>
      </c>
      <c r="P1620">
        <v>28</v>
      </c>
      <c r="Q1620">
        <v>0.25</v>
      </c>
      <c r="R1620">
        <v>-30</v>
      </c>
      <c r="S1620">
        <v>-19</v>
      </c>
      <c r="T1620">
        <v>3</v>
      </c>
      <c r="U1620">
        <v>94</v>
      </c>
      <c r="V1620">
        <v>78</v>
      </c>
      <c r="W1620">
        <v>29706</v>
      </c>
      <c r="X1620">
        <v>29715</v>
      </c>
      <c r="Y1620">
        <v>60559</v>
      </c>
      <c r="Z1620">
        <v>1.49</v>
      </c>
      <c r="AA1620">
        <f t="shared" si="329"/>
        <v>10012</v>
      </c>
      <c r="AB1620">
        <f t="shared" si="330"/>
        <v>78</v>
      </c>
      <c r="AC1620">
        <f t="shared" si="331"/>
        <v>6159</v>
      </c>
      <c r="AD1620">
        <f t="shared" si="332"/>
        <v>0.6151618058330004</v>
      </c>
      <c r="AE1620">
        <f t="shared" si="333"/>
        <v>0</v>
      </c>
      <c r="AF1620" t="e">
        <f t="shared" ca="1" si="334"/>
        <v>#N/A</v>
      </c>
      <c r="AG1620" t="e">
        <f t="shared" ca="1" si="335"/>
        <v>#N/A</v>
      </c>
      <c r="AH1620" t="e">
        <f t="shared" ca="1" si="336"/>
        <v>#N/A</v>
      </c>
      <c r="AI1620" t="e">
        <f t="shared" ca="1" si="325"/>
        <v>#N/A</v>
      </c>
      <c r="AJ1620">
        <f t="shared" si="326"/>
        <v>9.988014382740711E-5</v>
      </c>
      <c r="AK1620">
        <f t="shared" si="327"/>
        <v>0</v>
      </c>
      <c r="AL1620" t="e">
        <f t="shared" ca="1" si="337"/>
        <v>#N/A</v>
      </c>
      <c r="AM1620" t="b">
        <f t="shared" si="328"/>
        <v>0</v>
      </c>
    </row>
    <row r="1621" spans="1:39" x14ac:dyDescent="0.3">
      <c r="A1621" t="s">
        <v>210</v>
      </c>
      <c r="B1621" t="s">
        <v>211</v>
      </c>
      <c r="C1621" t="s">
        <v>39</v>
      </c>
      <c r="D1621" t="s">
        <v>90</v>
      </c>
      <c r="E1621" t="s">
        <v>852</v>
      </c>
      <c r="F1621" s="13" t="str">
        <f>_xlfn.CONCAT(wiz_6[[#This Row],[OCTY......]],",",wiz_6[[#This Row],[OS]])</f>
        <v>FORT MILL ,SC</v>
      </c>
      <c r="G1621" t="s">
        <v>53</v>
      </c>
      <c r="H1621" t="s">
        <v>427</v>
      </c>
      <c r="I1621" s="13" t="str">
        <f>_xlfn.CONCAT(wiz_6[[#This Row],[DCTY......]], ",",wiz_6[[#This Row],[DS]])</f>
        <v>MINOOKA   ,IL</v>
      </c>
      <c r="J1621" t="str">
        <f>TRIM(CONCATENATE(wiz_6[[#This Row],[SHIPPER..................]],wiz_6[[#This Row],[ZIP2..]],wiz_6[[#This Row],[ZIP3..]]))</f>
        <v>b: ECHO GLOBAL LOGIST| 2971560447</v>
      </c>
      <c r="K1621">
        <v>1</v>
      </c>
      <c r="L1621">
        <v>1.33</v>
      </c>
      <c r="M1621">
        <v>0.28000000000000003</v>
      </c>
      <c r="N1621">
        <v>790</v>
      </c>
      <c r="O1621">
        <v>1.05</v>
      </c>
      <c r="P1621">
        <v>28</v>
      </c>
      <c r="Q1621">
        <v>0.25</v>
      </c>
      <c r="R1621">
        <v>-43</v>
      </c>
      <c r="S1621">
        <v>-19</v>
      </c>
      <c r="T1621">
        <v>178</v>
      </c>
      <c r="U1621">
        <v>162</v>
      </c>
      <c r="V1621">
        <v>321</v>
      </c>
      <c r="W1621">
        <v>29706</v>
      </c>
      <c r="X1621">
        <v>29715</v>
      </c>
      <c r="Y1621">
        <v>60447</v>
      </c>
      <c r="Z1621">
        <v>1.39</v>
      </c>
      <c r="AA1621">
        <f t="shared" si="329"/>
        <v>10012</v>
      </c>
      <c r="AB1621">
        <f t="shared" si="330"/>
        <v>321</v>
      </c>
      <c r="AC1621">
        <f t="shared" si="331"/>
        <v>6159</v>
      </c>
      <c r="AD1621">
        <f t="shared" si="332"/>
        <v>0.6151618058330004</v>
      </c>
      <c r="AE1621">
        <f t="shared" si="333"/>
        <v>0</v>
      </c>
      <c r="AF1621" t="e">
        <f t="shared" ca="1" si="334"/>
        <v>#N/A</v>
      </c>
      <c r="AG1621" t="e">
        <f t="shared" ca="1" si="335"/>
        <v>#N/A</v>
      </c>
      <c r="AH1621" t="e">
        <f t="shared" ca="1" si="336"/>
        <v>#N/A</v>
      </c>
      <c r="AI1621" t="e">
        <f t="shared" ca="1" si="325"/>
        <v>#N/A</v>
      </c>
      <c r="AJ1621">
        <f t="shared" si="326"/>
        <v>9.988014382740711E-5</v>
      </c>
      <c r="AK1621">
        <f t="shared" si="327"/>
        <v>0</v>
      </c>
      <c r="AL1621" t="e">
        <f t="shared" ca="1" si="337"/>
        <v>#N/A</v>
      </c>
      <c r="AM1621" t="b">
        <f t="shared" si="328"/>
        <v>0</v>
      </c>
    </row>
    <row r="1622" spans="1:39" x14ac:dyDescent="0.3">
      <c r="A1622" t="s">
        <v>37</v>
      </c>
      <c r="B1622" t="s">
        <v>38</v>
      </c>
      <c r="C1622" t="s">
        <v>39</v>
      </c>
      <c r="D1622" t="s">
        <v>90</v>
      </c>
      <c r="E1622" t="s">
        <v>1589</v>
      </c>
      <c r="F1622" s="13" t="str">
        <f>_xlfn.CONCAT(wiz_6[[#This Row],[OCTY......]],",",wiz_6[[#This Row],[OS]])</f>
        <v>CHESTER   ,SC</v>
      </c>
      <c r="G1622" t="s">
        <v>53</v>
      </c>
      <c r="H1622" t="s">
        <v>221</v>
      </c>
      <c r="I1622" s="13" t="str">
        <f>_xlfn.CONCAT(wiz_6[[#This Row],[DCTY......]], ",",wiz_6[[#This Row],[DS]])</f>
        <v>JACKSONVIL,IL</v>
      </c>
      <c r="J1622" t="str">
        <f>TRIM(CONCATENATE(wiz_6[[#This Row],[SHIPPER..................]],wiz_6[[#This Row],[ZIP2..]],wiz_6[[#This Row],[ZIP3..]]))</f>
        <v>b: C H ROBINSON | 2970662650</v>
      </c>
      <c r="K1622">
        <v>1</v>
      </c>
      <c r="L1622">
        <v>1.75</v>
      </c>
      <c r="M1622">
        <v>0.28000000000000003</v>
      </c>
      <c r="N1622">
        <v>787</v>
      </c>
      <c r="O1622">
        <v>2.85</v>
      </c>
      <c r="P1622">
        <v>0</v>
      </c>
      <c r="Q1622">
        <v>0.25</v>
      </c>
      <c r="R1622">
        <v>-55</v>
      </c>
      <c r="S1622">
        <v>16</v>
      </c>
      <c r="T1622">
        <v>-249</v>
      </c>
      <c r="U1622">
        <v>-50</v>
      </c>
      <c r="V1622">
        <v>-283</v>
      </c>
      <c r="W1622">
        <v>29706</v>
      </c>
      <c r="X1622">
        <v>29706</v>
      </c>
      <c r="Y1622">
        <v>62650</v>
      </c>
      <c r="Z1622">
        <v>1.81</v>
      </c>
      <c r="AA1622">
        <f t="shared" si="329"/>
        <v>10012</v>
      </c>
      <c r="AB1622">
        <f t="shared" si="330"/>
        <v>-283</v>
      </c>
      <c r="AC1622">
        <f t="shared" si="331"/>
        <v>6159</v>
      </c>
      <c r="AD1622">
        <f t="shared" si="332"/>
        <v>0.6151618058330004</v>
      </c>
      <c r="AE1622">
        <f t="shared" si="333"/>
        <v>0</v>
      </c>
      <c r="AF1622" t="e">
        <f t="shared" ca="1" si="334"/>
        <v>#N/A</v>
      </c>
      <c r="AG1622" t="e">
        <f t="shared" ca="1" si="335"/>
        <v>#N/A</v>
      </c>
      <c r="AH1622" t="e">
        <f t="shared" ca="1" si="336"/>
        <v>#N/A</v>
      </c>
      <c r="AI1622" t="e">
        <f t="shared" ca="1" si="325"/>
        <v>#N/A</v>
      </c>
      <c r="AJ1622">
        <f t="shared" si="326"/>
        <v>9.988014382740711E-5</v>
      </c>
      <c r="AK1622">
        <f t="shared" si="327"/>
        <v>0</v>
      </c>
      <c r="AL1622" t="e">
        <f t="shared" ca="1" si="337"/>
        <v>#N/A</v>
      </c>
      <c r="AM1622" t="b">
        <f t="shared" si="328"/>
        <v>0</v>
      </c>
    </row>
    <row r="1623" spans="1:39" x14ac:dyDescent="0.3">
      <c r="A1623" t="s">
        <v>794</v>
      </c>
      <c r="B1623" t="s">
        <v>795</v>
      </c>
      <c r="C1623" t="s">
        <v>39</v>
      </c>
      <c r="D1623" t="s">
        <v>68</v>
      </c>
      <c r="E1623" t="s">
        <v>885</v>
      </c>
      <c r="F1623" s="13" t="str">
        <f>_xlfn.CONCAT(wiz_6[[#This Row],[OCTY......]],",",wiz_6[[#This Row],[OS]])</f>
        <v>PINEVILLE ,NC</v>
      </c>
      <c r="G1623" t="s">
        <v>42</v>
      </c>
      <c r="H1623" t="s">
        <v>442</v>
      </c>
      <c r="I1623" s="13" t="str">
        <f>_xlfn.CONCAT(wiz_6[[#This Row],[DCTY......]], ",",wiz_6[[#This Row],[DS]])</f>
        <v>INDIANAPOL,IN</v>
      </c>
      <c r="J1623" t="str">
        <f>TRIM(CONCATENATE(wiz_6[[#This Row],[SHIPPER..................]],wiz_6[[#This Row],[ZIP2..]],wiz_6[[#This Row],[ZIP3..]]))</f>
        <v>SNYDERS LANCE | 2813446201</v>
      </c>
      <c r="K1623">
        <v>8</v>
      </c>
      <c r="L1623">
        <v>1.52</v>
      </c>
      <c r="M1623">
        <v>0.25</v>
      </c>
      <c r="N1623">
        <v>565</v>
      </c>
      <c r="O1623">
        <v>1.37</v>
      </c>
      <c r="P1623">
        <v>75</v>
      </c>
      <c r="Q1623">
        <v>0.31</v>
      </c>
      <c r="R1623">
        <v>-10</v>
      </c>
      <c r="S1623">
        <v>-39</v>
      </c>
      <c r="T1623">
        <v>-64</v>
      </c>
      <c r="U1623">
        <v>-16</v>
      </c>
      <c r="V1623">
        <v>-119</v>
      </c>
      <c r="W1623">
        <v>28656</v>
      </c>
      <c r="X1623">
        <v>28134</v>
      </c>
      <c r="Y1623">
        <v>46201</v>
      </c>
      <c r="Z1623">
        <v>1.55</v>
      </c>
      <c r="AA1623">
        <f t="shared" si="329"/>
        <v>10012</v>
      </c>
      <c r="AB1623">
        <f t="shared" si="330"/>
        <v>-952</v>
      </c>
      <c r="AC1623">
        <f t="shared" si="331"/>
        <v>6159</v>
      </c>
      <c r="AD1623">
        <f t="shared" si="332"/>
        <v>0.6151618058330004</v>
      </c>
      <c r="AE1623">
        <f t="shared" si="333"/>
        <v>0</v>
      </c>
      <c r="AF1623" t="e">
        <f t="shared" ca="1" si="334"/>
        <v>#N/A</v>
      </c>
      <c r="AG1623" t="e">
        <f t="shared" ca="1" si="335"/>
        <v>#N/A</v>
      </c>
      <c r="AH1623" t="e">
        <f t="shared" ca="1" si="336"/>
        <v>#N/A</v>
      </c>
      <c r="AI1623" t="e">
        <f t="shared" ca="1" si="325"/>
        <v>#N/A</v>
      </c>
      <c r="AJ1623">
        <f t="shared" si="326"/>
        <v>7.9904115061925688E-4</v>
      </c>
      <c r="AK1623">
        <f t="shared" si="327"/>
        <v>0</v>
      </c>
      <c r="AL1623" t="e">
        <f t="shared" ca="1" si="337"/>
        <v>#N/A</v>
      </c>
      <c r="AM1623" t="b">
        <f t="shared" si="328"/>
        <v>0</v>
      </c>
    </row>
    <row r="1624" spans="1:39" x14ac:dyDescent="0.3">
      <c r="A1624" t="s">
        <v>593</v>
      </c>
      <c r="B1624" t="s">
        <v>594</v>
      </c>
      <c r="C1624" t="s">
        <v>39</v>
      </c>
      <c r="D1624" t="s">
        <v>90</v>
      </c>
      <c r="E1624" t="s">
        <v>852</v>
      </c>
      <c r="F1624" s="13" t="str">
        <f>_xlfn.CONCAT(wiz_6[[#This Row],[OCTY......]],",",wiz_6[[#This Row],[OS]])</f>
        <v>FORT MILL ,SC</v>
      </c>
      <c r="G1624" t="s">
        <v>42</v>
      </c>
      <c r="H1624" t="s">
        <v>877</v>
      </c>
      <c r="I1624" s="13" t="str">
        <f>_xlfn.CONCAT(wiz_6[[#This Row],[DCTY......]], ",",wiz_6[[#This Row],[DS]])</f>
        <v>WHITESTOWN,IN</v>
      </c>
      <c r="J1624" t="str">
        <f>TRIM(CONCATENATE(wiz_6[[#This Row],[SHIPPER..................]],wiz_6[[#This Row],[ZIP2..]],wiz_6[[#This Row],[ZIP3..]]))</f>
        <v>STANLEY BLACK AND DEC| 2971546075</v>
      </c>
      <c r="K1624">
        <v>1</v>
      </c>
      <c r="L1624">
        <v>1.44</v>
      </c>
      <c r="M1624">
        <v>0.21</v>
      </c>
      <c r="N1624">
        <v>586</v>
      </c>
      <c r="O1624">
        <v>1.1000000000000001</v>
      </c>
      <c r="P1624">
        <v>28</v>
      </c>
      <c r="Q1624">
        <v>0.25</v>
      </c>
      <c r="R1624">
        <v>13</v>
      </c>
      <c r="S1624">
        <v>-34</v>
      </c>
      <c r="T1624">
        <v>0</v>
      </c>
      <c r="U1624">
        <v>-58</v>
      </c>
      <c r="V1624">
        <v>-92</v>
      </c>
      <c r="W1624">
        <v>29706</v>
      </c>
      <c r="X1624">
        <v>29715</v>
      </c>
      <c r="Y1624">
        <v>46075</v>
      </c>
      <c r="Z1624">
        <v>1.43</v>
      </c>
      <c r="AA1624">
        <f t="shared" si="329"/>
        <v>10012</v>
      </c>
      <c r="AB1624">
        <f t="shared" si="330"/>
        <v>-92</v>
      </c>
      <c r="AC1624">
        <f t="shared" si="331"/>
        <v>6159</v>
      </c>
      <c r="AD1624">
        <f t="shared" si="332"/>
        <v>0.6151618058330004</v>
      </c>
      <c r="AE1624">
        <f t="shared" si="333"/>
        <v>0</v>
      </c>
      <c r="AF1624" t="e">
        <f t="shared" ca="1" si="334"/>
        <v>#N/A</v>
      </c>
      <c r="AG1624" t="e">
        <f t="shared" ca="1" si="335"/>
        <v>#N/A</v>
      </c>
      <c r="AH1624" t="e">
        <f t="shared" ca="1" si="336"/>
        <v>#N/A</v>
      </c>
      <c r="AI1624" t="e">
        <f t="shared" ca="1" si="325"/>
        <v>#N/A</v>
      </c>
      <c r="AJ1624">
        <f t="shared" si="326"/>
        <v>9.988014382740711E-5</v>
      </c>
      <c r="AK1624">
        <f t="shared" si="327"/>
        <v>0</v>
      </c>
      <c r="AL1624" t="e">
        <f t="shared" ca="1" si="337"/>
        <v>#N/A</v>
      </c>
      <c r="AM1624" t="b">
        <f t="shared" si="328"/>
        <v>0</v>
      </c>
    </row>
    <row r="1625" spans="1:39" x14ac:dyDescent="0.3">
      <c r="A1625" t="s">
        <v>1590</v>
      </c>
      <c r="B1625" t="s">
        <v>1591</v>
      </c>
      <c r="C1625" t="s">
        <v>39</v>
      </c>
      <c r="D1625" t="s">
        <v>90</v>
      </c>
      <c r="E1625" t="s">
        <v>1531</v>
      </c>
      <c r="F1625" s="13" t="str">
        <f>_xlfn.CONCAT(wiz_6[[#This Row],[OCTY......]],",",wiz_6[[#This Row],[OS]])</f>
        <v>YORK      ,SC</v>
      </c>
      <c r="G1625" t="s">
        <v>42</v>
      </c>
      <c r="H1625" t="s">
        <v>1340</v>
      </c>
      <c r="I1625" s="13" t="str">
        <f>_xlfn.CONCAT(wiz_6[[#This Row],[DCTY......]], ",",wiz_6[[#This Row],[DS]])</f>
        <v>LINDEN    ,IN</v>
      </c>
      <c r="J1625" t="str">
        <f>TRIM(CONCATENATE(wiz_6[[#This Row],[SHIPPER..................]],wiz_6[[#This Row],[ZIP2..]],wiz_6[[#This Row],[ZIP3..]]))</f>
        <v>MACLEAN POWER SYSTEMS| 2974547955</v>
      </c>
      <c r="K1625">
        <v>1</v>
      </c>
      <c r="L1625">
        <v>1.1200000000000001</v>
      </c>
      <c r="M1625">
        <v>0.27</v>
      </c>
      <c r="N1625">
        <v>628</v>
      </c>
      <c r="O1625">
        <v>0.83</v>
      </c>
      <c r="P1625">
        <v>27</v>
      </c>
      <c r="Q1625">
        <v>0.25</v>
      </c>
      <c r="R1625">
        <v>-25</v>
      </c>
      <c r="S1625">
        <v>-18</v>
      </c>
      <c r="T1625">
        <v>91</v>
      </c>
      <c r="U1625">
        <v>-5</v>
      </c>
      <c r="V1625">
        <v>68</v>
      </c>
      <c r="W1625">
        <v>28134</v>
      </c>
      <c r="X1625">
        <v>29745</v>
      </c>
      <c r="Y1625">
        <v>47955</v>
      </c>
      <c r="Z1625">
        <v>1.17</v>
      </c>
      <c r="AA1625">
        <f t="shared" si="329"/>
        <v>10012</v>
      </c>
      <c r="AB1625">
        <f t="shared" si="330"/>
        <v>68</v>
      </c>
      <c r="AC1625">
        <f t="shared" si="331"/>
        <v>6159</v>
      </c>
      <c r="AD1625">
        <f t="shared" si="332"/>
        <v>0.6151618058330004</v>
      </c>
      <c r="AE1625">
        <f t="shared" si="333"/>
        <v>0</v>
      </c>
      <c r="AF1625" t="e">
        <f t="shared" ca="1" si="334"/>
        <v>#N/A</v>
      </c>
      <c r="AG1625" t="e">
        <f t="shared" ca="1" si="335"/>
        <v>#N/A</v>
      </c>
      <c r="AH1625" t="e">
        <f t="shared" ca="1" si="336"/>
        <v>#N/A</v>
      </c>
      <c r="AI1625" t="e">
        <f t="shared" ca="1" si="325"/>
        <v>#N/A</v>
      </c>
      <c r="AJ1625">
        <f t="shared" si="326"/>
        <v>9.988014382740711E-5</v>
      </c>
      <c r="AK1625">
        <f t="shared" si="327"/>
        <v>0</v>
      </c>
      <c r="AL1625" t="e">
        <f t="shared" ca="1" si="337"/>
        <v>#N/A</v>
      </c>
      <c r="AM1625" t="b">
        <f t="shared" si="328"/>
        <v>0</v>
      </c>
    </row>
    <row r="1626" spans="1:39" x14ac:dyDescent="0.3">
      <c r="A1626" t="s">
        <v>593</v>
      </c>
      <c r="B1626" t="s">
        <v>594</v>
      </c>
      <c r="C1626" t="s">
        <v>39</v>
      </c>
      <c r="D1626" t="s">
        <v>90</v>
      </c>
      <c r="E1626" t="s">
        <v>852</v>
      </c>
      <c r="F1626" s="13" t="str">
        <f>_xlfn.CONCAT(wiz_6[[#This Row],[OCTY......]],",",wiz_6[[#This Row],[OS]])</f>
        <v>FORT MILL ,SC</v>
      </c>
      <c r="G1626" t="s">
        <v>42</v>
      </c>
      <c r="H1626" t="s">
        <v>81</v>
      </c>
      <c r="I1626" s="13" t="str">
        <f>_xlfn.CONCAT(wiz_6[[#This Row],[DCTY......]], ",",wiz_6[[#This Row],[DS]])</f>
        <v>PENDLETON ,IN</v>
      </c>
      <c r="J1626" t="str">
        <f>TRIM(CONCATENATE(wiz_6[[#This Row],[SHIPPER..................]],wiz_6[[#This Row],[ZIP2..]],wiz_6[[#This Row],[ZIP3..]]))</f>
        <v>STANLEY BLACK AND DEC| 2971546064</v>
      </c>
      <c r="K1626">
        <v>1</v>
      </c>
      <c r="L1626">
        <v>1.43</v>
      </c>
      <c r="M1626">
        <v>0.2</v>
      </c>
      <c r="N1626">
        <v>559</v>
      </c>
      <c r="O1626">
        <v>1</v>
      </c>
      <c r="P1626">
        <v>28</v>
      </c>
      <c r="Q1626">
        <v>0.25</v>
      </c>
      <c r="R1626">
        <v>47</v>
      </c>
      <c r="S1626">
        <v>-34</v>
      </c>
      <c r="T1626">
        <v>24</v>
      </c>
      <c r="U1626">
        <v>-31</v>
      </c>
      <c r="V1626">
        <v>-41</v>
      </c>
      <c r="W1626">
        <v>29706</v>
      </c>
      <c r="X1626">
        <v>29715</v>
      </c>
      <c r="Y1626">
        <v>46064</v>
      </c>
      <c r="Z1626">
        <v>1.41</v>
      </c>
      <c r="AA1626">
        <f t="shared" si="329"/>
        <v>10012</v>
      </c>
      <c r="AB1626">
        <f t="shared" si="330"/>
        <v>-41</v>
      </c>
      <c r="AC1626">
        <f t="shared" si="331"/>
        <v>6159</v>
      </c>
      <c r="AD1626">
        <f t="shared" si="332"/>
        <v>0.6151618058330004</v>
      </c>
      <c r="AE1626">
        <f t="shared" si="333"/>
        <v>0</v>
      </c>
      <c r="AF1626" t="e">
        <f t="shared" ca="1" si="334"/>
        <v>#N/A</v>
      </c>
      <c r="AG1626" t="e">
        <f t="shared" ca="1" si="335"/>
        <v>#N/A</v>
      </c>
      <c r="AH1626" t="e">
        <f t="shared" ca="1" si="336"/>
        <v>#N/A</v>
      </c>
      <c r="AI1626" t="e">
        <f t="shared" ca="1" si="325"/>
        <v>#N/A</v>
      </c>
      <c r="AJ1626">
        <f t="shared" si="326"/>
        <v>9.988014382740711E-5</v>
      </c>
      <c r="AK1626">
        <f t="shared" si="327"/>
        <v>0</v>
      </c>
      <c r="AL1626" t="e">
        <f t="shared" ca="1" si="337"/>
        <v>#N/A</v>
      </c>
      <c r="AM1626" t="b">
        <f t="shared" si="328"/>
        <v>0</v>
      </c>
    </row>
    <row r="1627" spans="1:39" x14ac:dyDescent="0.3">
      <c r="A1627" t="s">
        <v>1411</v>
      </c>
      <c r="B1627" t="s">
        <v>1412</v>
      </c>
      <c r="C1627" t="s">
        <v>39</v>
      </c>
      <c r="D1627" t="s">
        <v>90</v>
      </c>
      <c r="E1627" t="s">
        <v>122</v>
      </c>
      <c r="F1627" s="13" t="str">
        <f>_xlfn.CONCAT(wiz_6[[#This Row],[OCTY......]],",",wiz_6[[#This Row],[OS]])</f>
        <v>ROCK HILL ,SC</v>
      </c>
      <c r="G1627" t="s">
        <v>61</v>
      </c>
      <c r="H1627" t="s">
        <v>1592</v>
      </c>
      <c r="I1627" s="13" t="str">
        <f>_xlfn.CONCAT(wiz_6[[#This Row],[DCTY......]], ",",wiz_6[[#This Row],[DS]])</f>
        <v>NEVADA    ,MO</v>
      </c>
      <c r="J1627" t="str">
        <f>TRIM(CONCATENATE(wiz_6[[#This Row],[SHIPPER..................]],wiz_6[[#This Row],[ZIP2..]],wiz_6[[#This Row],[ZIP3..]]))</f>
        <v>b: COWAN SYSTEMS LLC | 2973064772</v>
      </c>
      <c r="K1627">
        <v>1</v>
      </c>
      <c r="L1627">
        <v>1.04</v>
      </c>
      <c r="M1627">
        <v>0.27</v>
      </c>
      <c r="N1627">
        <v>952</v>
      </c>
      <c r="O1627">
        <v>2</v>
      </c>
      <c r="P1627">
        <v>0</v>
      </c>
      <c r="Q1627">
        <v>0.25</v>
      </c>
      <c r="R1627">
        <v>-58</v>
      </c>
      <c r="S1627">
        <v>16</v>
      </c>
      <c r="T1627">
        <v>-29</v>
      </c>
      <c r="U1627">
        <v>-597</v>
      </c>
      <c r="V1627">
        <v>-610</v>
      </c>
      <c r="W1627">
        <v>29730</v>
      </c>
      <c r="X1627">
        <v>29730</v>
      </c>
      <c r="Y1627">
        <v>64772</v>
      </c>
      <c r="Z1627">
        <v>1.0900000000000001</v>
      </c>
      <c r="AA1627">
        <f t="shared" si="329"/>
        <v>10012</v>
      </c>
      <c r="AB1627">
        <f t="shared" si="330"/>
        <v>-610</v>
      </c>
      <c r="AC1627">
        <f t="shared" si="331"/>
        <v>6159</v>
      </c>
      <c r="AD1627">
        <f t="shared" si="332"/>
        <v>0.6151618058330004</v>
      </c>
      <c r="AE1627">
        <f t="shared" si="333"/>
        <v>0</v>
      </c>
      <c r="AF1627" t="e">
        <f t="shared" ca="1" si="334"/>
        <v>#N/A</v>
      </c>
      <c r="AG1627" t="e">
        <f t="shared" ca="1" si="335"/>
        <v>#N/A</v>
      </c>
      <c r="AH1627" t="e">
        <f t="shared" ca="1" si="336"/>
        <v>#N/A</v>
      </c>
      <c r="AI1627" t="e">
        <f t="shared" ca="1" si="325"/>
        <v>#N/A</v>
      </c>
      <c r="AJ1627">
        <f t="shared" si="326"/>
        <v>9.988014382740711E-5</v>
      </c>
      <c r="AK1627">
        <f t="shared" si="327"/>
        <v>0</v>
      </c>
      <c r="AL1627" t="e">
        <f t="shared" ca="1" si="337"/>
        <v>#N/A</v>
      </c>
      <c r="AM1627" t="b">
        <f t="shared" si="328"/>
        <v>0</v>
      </c>
    </row>
    <row r="1628" spans="1:39" x14ac:dyDescent="0.3">
      <c r="A1628" t="s">
        <v>593</v>
      </c>
      <c r="B1628" t="s">
        <v>594</v>
      </c>
      <c r="C1628" t="s">
        <v>39</v>
      </c>
      <c r="D1628" t="s">
        <v>90</v>
      </c>
      <c r="E1628" t="s">
        <v>852</v>
      </c>
      <c r="F1628" s="13" t="str">
        <f>_xlfn.CONCAT(wiz_6[[#This Row],[OCTY......]],",",wiz_6[[#This Row],[OS]])</f>
        <v>FORT MILL ,SC</v>
      </c>
      <c r="G1628" t="s">
        <v>44</v>
      </c>
      <c r="H1628" t="s">
        <v>464</v>
      </c>
      <c r="I1628" s="13" t="str">
        <f>_xlfn.CONCAT(wiz_6[[#This Row],[DCTY......]], ",",wiz_6[[#This Row],[DS]])</f>
        <v>FRANKLIN  ,KY</v>
      </c>
      <c r="J1628" t="str">
        <f>TRIM(CONCATENATE(wiz_6[[#This Row],[SHIPPER..................]],wiz_6[[#This Row],[ZIP2..]],wiz_6[[#This Row],[ZIP3..]]))</f>
        <v>STANLEY BLACK AND DEC| 2971542134</v>
      </c>
      <c r="K1628">
        <v>2</v>
      </c>
      <c r="L1628">
        <v>1.54</v>
      </c>
      <c r="M1628">
        <v>0.21</v>
      </c>
      <c r="N1628">
        <v>422</v>
      </c>
      <c r="O1628">
        <v>1.01</v>
      </c>
      <c r="P1628">
        <v>28</v>
      </c>
      <c r="Q1628">
        <v>0.25</v>
      </c>
      <c r="R1628">
        <v>0</v>
      </c>
      <c r="S1628">
        <v>-34</v>
      </c>
      <c r="T1628">
        <v>-29</v>
      </c>
      <c r="U1628">
        <v>-14</v>
      </c>
      <c r="V1628">
        <v>-77</v>
      </c>
      <c r="W1628">
        <v>29706</v>
      </c>
      <c r="X1628">
        <v>29715</v>
      </c>
      <c r="Y1628">
        <v>42134</v>
      </c>
      <c r="Z1628">
        <v>1.53</v>
      </c>
      <c r="AA1628">
        <f t="shared" si="329"/>
        <v>10012</v>
      </c>
      <c r="AB1628">
        <f t="shared" si="330"/>
        <v>-154</v>
      </c>
      <c r="AC1628">
        <f t="shared" si="331"/>
        <v>6159</v>
      </c>
      <c r="AD1628">
        <f t="shared" si="332"/>
        <v>0.6151618058330004</v>
      </c>
      <c r="AE1628">
        <f t="shared" si="333"/>
        <v>0</v>
      </c>
      <c r="AF1628" t="e">
        <f t="shared" ca="1" si="334"/>
        <v>#N/A</v>
      </c>
      <c r="AG1628" t="e">
        <f t="shared" ca="1" si="335"/>
        <v>#N/A</v>
      </c>
      <c r="AH1628" t="e">
        <f t="shared" ca="1" si="336"/>
        <v>#N/A</v>
      </c>
      <c r="AI1628" t="e">
        <f t="shared" ca="1" si="325"/>
        <v>#N/A</v>
      </c>
      <c r="AJ1628">
        <f t="shared" si="326"/>
        <v>1.9976028765481422E-4</v>
      </c>
      <c r="AK1628">
        <f t="shared" si="327"/>
        <v>0</v>
      </c>
      <c r="AL1628" t="e">
        <f t="shared" ca="1" si="337"/>
        <v>#N/A</v>
      </c>
      <c r="AM1628" t="b">
        <f t="shared" si="328"/>
        <v>0</v>
      </c>
    </row>
    <row r="1629" spans="1:39" x14ac:dyDescent="0.3">
      <c r="A1629" t="s">
        <v>1593</v>
      </c>
      <c r="B1629" t="s">
        <v>1594</v>
      </c>
      <c r="C1629" t="s">
        <v>39</v>
      </c>
      <c r="D1629" t="s">
        <v>90</v>
      </c>
      <c r="E1629" t="s">
        <v>1595</v>
      </c>
      <c r="F1629" s="13" t="str">
        <f>_xlfn.CONCAT(wiz_6[[#This Row],[OCTY......]],",",wiz_6[[#This Row],[OS]])</f>
        <v>CATAWBA   ,SC</v>
      </c>
      <c r="G1629" t="s">
        <v>44</v>
      </c>
      <c r="H1629" t="s">
        <v>1596</v>
      </c>
      <c r="I1629" s="13" t="str">
        <f>_xlfn.CONCAT(wiz_6[[#This Row],[DCTY......]], ",",wiz_6[[#This Row],[DS]])</f>
        <v>WICKLIFFE ,KY</v>
      </c>
      <c r="J1629" t="str">
        <f>TRIM(CONCATENATE(wiz_6[[#This Row],[SHIPPER..................]],wiz_6[[#This Row],[ZIP2..]],wiz_6[[#This Row],[ZIP3..]]))</f>
        <v>NEW INDY CATAWBA LLC | 2970442087</v>
      </c>
      <c r="K1629">
        <v>2</v>
      </c>
      <c r="L1629">
        <v>1.55</v>
      </c>
      <c r="M1629">
        <v>0.19</v>
      </c>
      <c r="N1629">
        <v>578</v>
      </c>
      <c r="O1629">
        <v>1.28</v>
      </c>
      <c r="P1629">
        <v>113</v>
      </c>
      <c r="Q1629">
        <v>0.35</v>
      </c>
      <c r="R1629">
        <v>12</v>
      </c>
      <c r="S1629">
        <v>-98</v>
      </c>
      <c r="T1629">
        <v>-42</v>
      </c>
      <c r="U1629">
        <v>128</v>
      </c>
      <c r="V1629">
        <v>-12</v>
      </c>
      <c r="W1629">
        <v>29353</v>
      </c>
      <c r="X1629">
        <v>29704</v>
      </c>
      <c r="Y1629">
        <v>42087</v>
      </c>
      <c r="Z1629">
        <v>1.52</v>
      </c>
      <c r="AA1629">
        <f t="shared" si="329"/>
        <v>10012</v>
      </c>
      <c r="AB1629">
        <f t="shared" si="330"/>
        <v>-24</v>
      </c>
      <c r="AC1629">
        <f t="shared" si="331"/>
        <v>6159</v>
      </c>
      <c r="AD1629">
        <f t="shared" si="332"/>
        <v>0.6151618058330004</v>
      </c>
      <c r="AE1629">
        <f t="shared" si="333"/>
        <v>0</v>
      </c>
      <c r="AF1629" t="e">
        <f t="shared" ca="1" si="334"/>
        <v>#N/A</v>
      </c>
      <c r="AG1629" t="e">
        <f t="shared" ca="1" si="335"/>
        <v>#N/A</v>
      </c>
      <c r="AH1629" t="e">
        <f t="shared" ca="1" si="336"/>
        <v>#N/A</v>
      </c>
      <c r="AI1629" t="e">
        <f t="shared" ca="1" si="325"/>
        <v>#N/A</v>
      </c>
      <c r="AJ1629">
        <f t="shared" si="326"/>
        <v>1.9976028765481422E-4</v>
      </c>
      <c r="AK1629">
        <f t="shared" si="327"/>
        <v>0</v>
      </c>
      <c r="AL1629" t="e">
        <f t="shared" ca="1" si="337"/>
        <v>#N/A</v>
      </c>
      <c r="AM1629" t="b">
        <f t="shared" si="328"/>
        <v>0</v>
      </c>
    </row>
    <row r="1630" spans="1:39" x14ac:dyDescent="0.3">
      <c r="A1630" t="s">
        <v>37</v>
      </c>
      <c r="B1630" t="s">
        <v>38</v>
      </c>
      <c r="C1630" t="s">
        <v>39</v>
      </c>
      <c r="D1630" t="s">
        <v>90</v>
      </c>
      <c r="E1630" t="s">
        <v>1597</v>
      </c>
      <c r="F1630" s="13" t="str">
        <f>_xlfn.CONCAT(wiz_6[[#This Row],[OCTY......]],",",wiz_6[[#This Row],[OS]])</f>
        <v>RICHBURG  ,SC</v>
      </c>
      <c r="G1630" t="s">
        <v>61</v>
      </c>
      <c r="H1630" t="s">
        <v>1151</v>
      </c>
      <c r="I1630" s="13" t="str">
        <f>_xlfn.CONCAT(wiz_6[[#This Row],[DCTY......]], ",",wiz_6[[#This Row],[DS]])</f>
        <v>HAZELWOOD ,MO</v>
      </c>
      <c r="J1630" t="str">
        <f>TRIM(CONCATENATE(wiz_6[[#This Row],[SHIPPER..................]],wiz_6[[#This Row],[ZIP2..]],wiz_6[[#This Row],[ZIP3..]]))</f>
        <v>b: C H ROBINSON | 2972963042</v>
      </c>
      <c r="K1630">
        <v>1</v>
      </c>
      <c r="L1630">
        <v>1.1499999999999999</v>
      </c>
      <c r="M1630">
        <v>0.28000000000000003</v>
      </c>
      <c r="N1630">
        <v>734</v>
      </c>
      <c r="O1630">
        <v>2.63</v>
      </c>
      <c r="P1630">
        <v>14</v>
      </c>
      <c r="Q1630">
        <v>0.25</v>
      </c>
      <c r="R1630">
        <v>-51</v>
      </c>
      <c r="S1630">
        <v>-2</v>
      </c>
      <c r="T1630">
        <v>-242</v>
      </c>
      <c r="U1630">
        <v>-463</v>
      </c>
      <c r="V1630">
        <v>-707</v>
      </c>
      <c r="W1630">
        <v>29706</v>
      </c>
      <c r="X1630">
        <v>29729</v>
      </c>
      <c r="Y1630">
        <v>63042</v>
      </c>
      <c r="Z1630">
        <v>1.21</v>
      </c>
      <c r="AA1630">
        <f t="shared" si="329"/>
        <v>10012</v>
      </c>
      <c r="AB1630">
        <f t="shared" si="330"/>
        <v>-707</v>
      </c>
      <c r="AC1630">
        <f t="shared" si="331"/>
        <v>6159</v>
      </c>
      <c r="AD1630">
        <f t="shared" si="332"/>
        <v>0.6151618058330004</v>
      </c>
      <c r="AE1630">
        <f t="shared" si="333"/>
        <v>0</v>
      </c>
      <c r="AF1630" t="e">
        <f t="shared" ca="1" si="334"/>
        <v>#N/A</v>
      </c>
      <c r="AG1630" t="e">
        <f t="shared" ca="1" si="335"/>
        <v>#N/A</v>
      </c>
      <c r="AH1630" t="e">
        <f t="shared" ca="1" si="336"/>
        <v>#N/A</v>
      </c>
      <c r="AI1630" t="e">
        <f t="shared" ca="1" si="325"/>
        <v>#N/A</v>
      </c>
      <c r="AJ1630">
        <f t="shared" si="326"/>
        <v>9.988014382740711E-5</v>
      </c>
      <c r="AK1630">
        <f t="shared" si="327"/>
        <v>0</v>
      </c>
      <c r="AL1630" t="e">
        <f t="shared" ca="1" si="337"/>
        <v>#N/A</v>
      </c>
      <c r="AM1630" t="b">
        <f t="shared" si="328"/>
        <v>0</v>
      </c>
    </row>
    <row r="1631" spans="1:39" x14ac:dyDescent="0.3">
      <c r="A1631" t="s">
        <v>748</v>
      </c>
      <c r="B1631" t="s">
        <v>749</v>
      </c>
      <c r="C1631" t="s">
        <v>39</v>
      </c>
      <c r="D1631" t="s">
        <v>90</v>
      </c>
      <c r="E1631" t="s">
        <v>122</v>
      </c>
      <c r="F1631" s="13" t="str">
        <f>_xlfn.CONCAT(wiz_6[[#This Row],[OCTY......]],",",wiz_6[[#This Row],[OS]])</f>
        <v>ROCK HILL ,SC</v>
      </c>
      <c r="G1631" t="s">
        <v>87</v>
      </c>
      <c r="H1631" t="s">
        <v>295</v>
      </c>
      <c r="I1631" s="13" t="str">
        <f>_xlfn.CONCAT(wiz_6[[#This Row],[DCTY......]], ",",wiz_6[[#This Row],[DS]])</f>
        <v>DOVER     ,OH</v>
      </c>
      <c r="J1631" t="str">
        <f>TRIM(CONCATENATE(wiz_6[[#This Row],[SHIPPER..................]],wiz_6[[#This Row],[ZIP2..]],wiz_6[[#This Row],[ZIP3..]]))</f>
        <v>ENERGIZER BATTERY | 2973044622</v>
      </c>
      <c r="K1631">
        <v>2</v>
      </c>
      <c r="L1631">
        <v>1.6</v>
      </c>
      <c r="M1631">
        <v>0.18</v>
      </c>
      <c r="N1631">
        <v>462</v>
      </c>
      <c r="O1631">
        <v>0.98</v>
      </c>
      <c r="P1631">
        <v>20</v>
      </c>
      <c r="Q1631">
        <v>0.25</v>
      </c>
      <c r="R1631">
        <v>55</v>
      </c>
      <c r="S1631">
        <v>-3</v>
      </c>
      <c r="T1631">
        <v>-3</v>
      </c>
      <c r="U1631">
        <v>28</v>
      </c>
      <c r="V1631">
        <v>22</v>
      </c>
      <c r="W1631">
        <v>29706</v>
      </c>
      <c r="X1631">
        <v>29730</v>
      </c>
      <c r="Y1631">
        <v>44622</v>
      </c>
      <c r="Z1631">
        <v>1.56</v>
      </c>
      <c r="AA1631">
        <f t="shared" si="329"/>
        <v>10012</v>
      </c>
      <c r="AB1631">
        <f t="shared" si="330"/>
        <v>44</v>
      </c>
      <c r="AC1631">
        <f t="shared" si="331"/>
        <v>6159</v>
      </c>
      <c r="AD1631">
        <f t="shared" si="332"/>
        <v>0.6151618058330004</v>
      </c>
      <c r="AE1631">
        <f t="shared" si="333"/>
        <v>0</v>
      </c>
      <c r="AF1631" t="e">
        <f t="shared" ca="1" si="334"/>
        <v>#N/A</v>
      </c>
      <c r="AG1631" t="e">
        <f t="shared" ca="1" si="335"/>
        <v>#N/A</v>
      </c>
      <c r="AH1631" t="e">
        <f t="shared" ca="1" si="336"/>
        <v>#N/A</v>
      </c>
      <c r="AI1631" t="e">
        <f t="shared" ca="1" si="325"/>
        <v>#N/A</v>
      </c>
      <c r="AJ1631">
        <f t="shared" si="326"/>
        <v>1.9976028765481422E-4</v>
      </c>
      <c r="AK1631">
        <f t="shared" si="327"/>
        <v>0</v>
      </c>
      <c r="AL1631" t="e">
        <f t="shared" ca="1" si="337"/>
        <v>#N/A</v>
      </c>
      <c r="AM1631" t="b">
        <f t="shared" si="328"/>
        <v>0</v>
      </c>
    </row>
    <row r="1632" spans="1:39" x14ac:dyDescent="0.3">
      <c r="A1632" t="s">
        <v>748</v>
      </c>
      <c r="B1632" t="s">
        <v>749</v>
      </c>
      <c r="C1632" t="s">
        <v>39</v>
      </c>
      <c r="D1632" t="s">
        <v>90</v>
      </c>
      <c r="E1632" t="s">
        <v>122</v>
      </c>
      <c r="F1632" s="13" t="str">
        <f>_xlfn.CONCAT(wiz_6[[#This Row],[OCTY......]],",",wiz_6[[#This Row],[OS]])</f>
        <v>ROCK HILL ,SC</v>
      </c>
      <c r="G1632" t="s">
        <v>87</v>
      </c>
      <c r="H1632" t="s">
        <v>233</v>
      </c>
      <c r="I1632" s="13" t="str">
        <f>_xlfn.CONCAT(wiz_6[[#This Row],[DCTY......]], ",",wiz_6[[#This Row],[DS]])</f>
        <v>GROVE CITY,OH</v>
      </c>
      <c r="J1632" t="str">
        <f>TRIM(CONCATENATE(wiz_6[[#This Row],[SHIPPER..................]],wiz_6[[#This Row],[ZIP2..]],wiz_6[[#This Row],[ZIP3..]]))</f>
        <v>ENERGIZER BATTERY | 2973043123</v>
      </c>
      <c r="K1632">
        <v>1</v>
      </c>
      <c r="L1632">
        <v>1.67</v>
      </c>
      <c r="M1632">
        <v>0.18</v>
      </c>
      <c r="N1632">
        <v>470</v>
      </c>
      <c r="O1632">
        <v>0.62</v>
      </c>
      <c r="P1632">
        <v>20</v>
      </c>
      <c r="Q1632">
        <v>0.25</v>
      </c>
      <c r="R1632">
        <v>55</v>
      </c>
      <c r="S1632">
        <v>-3</v>
      </c>
      <c r="T1632">
        <v>82</v>
      </c>
      <c r="U1632">
        <v>101</v>
      </c>
      <c r="V1632">
        <v>180</v>
      </c>
      <c r="W1632">
        <v>29706</v>
      </c>
      <c r="X1632">
        <v>29730</v>
      </c>
      <c r="Y1632">
        <v>43123</v>
      </c>
      <c r="Z1632">
        <v>1.63</v>
      </c>
      <c r="AA1632">
        <f t="shared" si="329"/>
        <v>10012</v>
      </c>
      <c r="AB1632">
        <f t="shared" si="330"/>
        <v>180</v>
      </c>
      <c r="AC1632">
        <f t="shared" si="331"/>
        <v>6159</v>
      </c>
      <c r="AD1632">
        <f t="shared" si="332"/>
        <v>0.6151618058330004</v>
      </c>
      <c r="AE1632">
        <f t="shared" si="333"/>
        <v>0</v>
      </c>
      <c r="AF1632" t="e">
        <f t="shared" ca="1" si="334"/>
        <v>#N/A</v>
      </c>
      <c r="AG1632" t="e">
        <f t="shared" ca="1" si="335"/>
        <v>#N/A</v>
      </c>
      <c r="AH1632" t="e">
        <f t="shared" ca="1" si="336"/>
        <v>#N/A</v>
      </c>
      <c r="AI1632" t="e">
        <f t="shared" ca="1" si="325"/>
        <v>#N/A</v>
      </c>
      <c r="AJ1632">
        <f t="shared" si="326"/>
        <v>9.988014382740711E-5</v>
      </c>
      <c r="AK1632">
        <f t="shared" si="327"/>
        <v>0</v>
      </c>
      <c r="AL1632" t="e">
        <f t="shared" ca="1" si="337"/>
        <v>#N/A</v>
      </c>
      <c r="AM1632" t="b">
        <f t="shared" si="328"/>
        <v>0</v>
      </c>
    </row>
    <row r="1633" spans="1:39" x14ac:dyDescent="0.3">
      <c r="A1633" t="s">
        <v>1598</v>
      </c>
      <c r="B1633" t="s">
        <v>1599</v>
      </c>
      <c r="C1633" t="s">
        <v>39</v>
      </c>
      <c r="D1633" t="s">
        <v>90</v>
      </c>
      <c r="E1633" t="s">
        <v>122</v>
      </c>
      <c r="F1633" s="13" t="str">
        <f>_xlfn.CONCAT(wiz_6[[#This Row],[OCTY......]],",",wiz_6[[#This Row],[OS]])</f>
        <v>ROCK HILL ,SC</v>
      </c>
      <c r="G1633" t="s">
        <v>87</v>
      </c>
      <c r="H1633" t="s">
        <v>393</v>
      </c>
      <c r="I1633" s="13" t="str">
        <f>_xlfn.CONCAT(wiz_6[[#This Row],[DCTY......]], ",",wiz_6[[#This Row],[DS]])</f>
        <v>COLUMBUS  ,OH</v>
      </c>
      <c r="J1633" t="str">
        <f>TRIM(CONCATENATE(wiz_6[[#This Row],[SHIPPER..................]],wiz_6[[#This Row],[ZIP2..]],wiz_6[[#This Row],[ZIP3..]]))</f>
        <v>SIMPLIFIED LOGISTICS | 2973043201</v>
      </c>
      <c r="K1633">
        <v>1</v>
      </c>
      <c r="L1633">
        <v>1.55</v>
      </c>
      <c r="M1633">
        <v>0.27</v>
      </c>
      <c r="N1633">
        <v>440</v>
      </c>
      <c r="O1633">
        <v>1</v>
      </c>
      <c r="P1633">
        <v>25</v>
      </c>
      <c r="Q1633">
        <v>0.25</v>
      </c>
      <c r="R1633">
        <v>15</v>
      </c>
      <c r="S1633">
        <v>58</v>
      </c>
      <c r="T1633">
        <v>-27</v>
      </c>
      <c r="U1633">
        <v>69</v>
      </c>
      <c r="V1633">
        <v>100</v>
      </c>
      <c r="W1633">
        <v>28201</v>
      </c>
      <c r="X1633">
        <v>29730</v>
      </c>
      <c r="Y1633">
        <v>43201</v>
      </c>
      <c r="Z1633">
        <v>1.6</v>
      </c>
      <c r="AA1633">
        <f t="shared" si="329"/>
        <v>10012</v>
      </c>
      <c r="AB1633">
        <f t="shared" si="330"/>
        <v>100</v>
      </c>
      <c r="AC1633">
        <f t="shared" si="331"/>
        <v>6159</v>
      </c>
      <c r="AD1633">
        <f t="shared" si="332"/>
        <v>0.6151618058330004</v>
      </c>
      <c r="AE1633">
        <f t="shared" si="333"/>
        <v>0</v>
      </c>
      <c r="AF1633" t="e">
        <f t="shared" ca="1" si="334"/>
        <v>#N/A</v>
      </c>
      <c r="AG1633" t="e">
        <f t="shared" ca="1" si="335"/>
        <v>#N/A</v>
      </c>
      <c r="AH1633" t="e">
        <f t="shared" ca="1" si="336"/>
        <v>#N/A</v>
      </c>
      <c r="AI1633" t="e">
        <f t="shared" ca="1" si="325"/>
        <v>#N/A</v>
      </c>
      <c r="AJ1633">
        <f t="shared" si="326"/>
        <v>9.988014382740711E-5</v>
      </c>
      <c r="AK1633">
        <f t="shared" si="327"/>
        <v>0</v>
      </c>
      <c r="AL1633" t="e">
        <f t="shared" ca="1" si="337"/>
        <v>#N/A</v>
      </c>
      <c r="AM1633" t="b">
        <f t="shared" si="328"/>
        <v>0</v>
      </c>
    </row>
    <row r="1634" spans="1:39" x14ac:dyDescent="0.3">
      <c r="A1634" t="s">
        <v>593</v>
      </c>
      <c r="B1634" t="s">
        <v>594</v>
      </c>
      <c r="C1634" t="s">
        <v>39</v>
      </c>
      <c r="D1634" t="s">
        <v>90</v>
      </c>
      <c r="E1634" t="s">
        <v>852</v>
      </c>
      <c r="F1634" s="13" t="str">
        <f>_xlfn.CONCAT(wiz_6[[#This Row],[OCTY......]],",",wiz_6[[#This Row],[OS]])</f>
        <v>FORT MILL ,SC</v>
      </c>
      <c r="G1634" t="s">
        <v>87</v>
      </c>
      <c r="H1634" t="s">
        <v>1170</v>
      </c>
      <c r="I1634" s="13" t="str">
        <f>_xlfn.CONCAT(wiz_6[[#This Row],[DCTY......]], ",",wiz_6[[#This Row],[DS]])</f>
        <v>WEST JEFFE,OH</v>
      </c>
      <c r="J1634" t="str">
        <f>TRIM(CONCATENATE(wiz_6[[#This Row],[SHIPPER..................]],wiz_6[[#This Row],[ZIP2..]],wiz_6[[#This Row],[ZIP3..]]))</f>
        <v>STANLEY BLACK AND DEC| 2971543162</v>
      </c>
      <c r="K1634">
        <v>3</v>
      </c>
      <c r="L1634">
        <v>1.6</v>
      </c>
      <c r="M1634">
        <v>0.21</v>
      </c>
      <c r="N1634">
        <v>449</v>
      </c>
      <c r="O1634">
        <v>0.94</v>
      </c>
      <c r="P1634">
        <v>49</v>
      </c>
      <c r="Q1634">
        <v>0.28000000000000003</v>
      </c>
      <c r="R1634">
        <v>42</v>
      </c>
      <c r="S1634">
        <v>-34</v>
      </c>
      <c r="T1634">
        <v>-13</v>
      </c>
      <c r="U1634">
        <v>69</v>
      </c>
      <c r="V1634">
        <v>22</v>
      </c>
      <c r="W1634">
        <v>29715</v>
      </c>
      <c r="X1634">
        <v>29715</v>
      </c>
      <c r="Y1634">
        <v>43162</v>
      </c>
      <c r="Z1634">
        <v>1.59</v>
      </c>
      <c r="AA1634">
        <f t="shared" si="329"/>
        <v>10012</v>
      </c>
      <c r="AB1634">
        <f t="shared" si="330"/>
        <v>66</v>
      </c>
      <c r="AC1634">
        <f t="shared" si="331"/>
        <v>6159</v>
      </c>
      <c r="AD1634">
        <f t="shared" si="332"/>
        <v>0.6151618058330004</v>
      </c>
      <c r="AE1634">
        <f t="shared" si="333"/>
        <v>0</v>
      </c>
      <c r="AF1634" t="e">
        <f t="shared" ca="1" si="334"/>
        <v>#N/A</v>
      </c>
      <c r="AG1634" t="e">
        <f t="shared" ca="1" si="335"/>
        <v>#N/A</v>
      </c>
      <c r="AH1634" t="e">
        <f t="shared" ca="1" si="336"/>
        <v>#N/A</v>
      </c>
      <c r="AI1634" t="e">
        <f t="shared" ca="1" si="325"/>
        <v>#N/A</v>
      </c>
      <c r="AJ1634">
        <f t="shared" si="326"/>
        <v>2.9964043148222132E-4</v>
      </c>
      <c r="AK1634">
        <f t="shared" si="327"/>
        <v>0</v>
      </c>
      <c r="AL1634" t="e">
        <f t="shared" ca="1" si="337"/>
        <v>#N/A</v>
      </c>
      <c r="AM1634" t="b">
        <f t="shared" si="328"/>
        <v>0</v>
      </c>
    </row>
    <row r="1635" spans="1:39" x14ac:dyDescent="0.3">
      <c r="A1635" t="s">
        <v>1600</v>
      </c>
      <c r="B1635" t="s">
        <v>1601</v>
      </c>
      <c r="C1635" t="s">
        <v>39</v>
      </c>
      <c r="D1635" t="s">
        <v>90</v>
      </c>
      <c r="E1635" t="s">
        <v>122</v>
      </c>
      <c r="F1635" s="13" t="str">
        <f>_xlfn.CONCAT(wiz_6[[#This Row],[OCTY......]],",",wiz_6[[#This Row],[OS]])</f>
        <v>ROCK HILL ,SC</v>
      </c>
      <c r="G1635" t="s">
        <v>87</v>
      </c>
      <c r="H1635" t="s">
        <v>415</v>
      </c>
      <c r="I1635" s="13" t="str">
        <f>_xlfn.CONCAT(wiz_6[[#This Row],[DCTY......]], ",",wiz_6[[#This Row],[DS]])</f>
        <v>MONROE    ,OH</v>
      </c>
      <c r="J1635" t="str">
        <f>TRIM(CONCATENATE(wiz_6[[#This Row],[SHIPPER..................]],wiz_6[[#This Row],[ZIP2..]],wiz_6[[#This Row],[ZIP3..]]))</f>
        <v>FLS TRANSPORT | 2973045050</v>
      </c>
      <c r="K1635">
        <v>1</v>
      </c>
      <c r="L1635">
        <v>0.72</v>
      </c>
      <c r="M1635">
        <v>0.28999999999999998</v>
      </c>
      <c r="N1635">
        <v>496</v>
      </c>
      <c r="O1635">
        <v>0.92</v>
      </c>
      <c r="P1635">
        <v>20</v>
      </c>
      <c r="Q1635">
        <v>0.25</v>
      </c>
      <c r="R1635">
        <v>2</v>
      </c>
      <c r="S1635">
        <v>-9</v>
      </c>
      <c r="T1635">
        <v>11</v>
      </c>
      <c r="U1635">
        <v>-230</v>
      </c>
      <c r="V1635">
        <v>-228</v>
      </c>
      <c r="W1635">
        <v>29706</v>
      </c>
      <c r="X1635">
        <v>29730</v>
      </c>
      <c r="Y1635">
        <v>45050</v>
      </c>
      <c r="Z1635">
        <v>0.79</v>
      </c>
      <c r="AA1635">
        <f t="shared" si="329"/>
        <v>10012</v>
      </c>
      <c r="AB1635">
        <f t="shared" si="330"/>
        <v>-228</v>
      </c>
      <c r="AC1635">
        <f t="shared" si="331"/>
        <v>6159</v>
      </c>
      <c r="AD1635">
        <f t="shared" si="332"/>
        <v>0.6151618058330004</v>
      </c>
      <c r="AE1635">
        <f t="shared" si="333"/>
        <v>0</v>
      </c>
      <c r="AF1635" t="e">
        <f t="shared" ca="1" si="334"/>
        <v>#N/A</v>
      </c>
      <c r="AG1635" t="e">
        <f t="shared" ca="1" si="335"/>
        <v>#N/A</v>
      </c>
      <c r="AH1635" t="e">
        <f t="shared" ca="1" si="336"/>
        <v>#N/A</v>
      </c>
      <c r="AI1635" t="e">
        <f t="shared" ca="1" si="325"/>
        <v>#N/A</v>
      </c>
      <c r="AJ1635">
        <f t="shared" si="326"/>
        <v>9.988014382740711E-5</v>
      </c>
      <c r="AK1635">
        <f t="shared" si="327"/>
        <v>0</v>
      </c>
      <c r="AL1635" t="e">
        <f t="shared" ca="1" si="337"/>
        <v>#N/A</v>
      </c>
      <c r="AM1635" t="b">
        <f t="shared" si="328"/>
        <v>0</v>
      </c>
    </row>
    <row r="1636" spans="1:39" x14ac:dyDescent="0.3">
      <c r="A1636" t="s">
        <v>576</v>
      </c>
      <c r="B1636" t="s">
        <v>577</v>
      </c>
      <c r="C1636" t="s">
        <v>39</v>
      </c>
      <c r="D1636" t="s">
        <v>90</v>
      </c>
      <c r="E1636" t="s">
        <v>122</v>
      </c>
      <c r="F1636" s="13" t="str">
        <f>_xlfn.CONCAT(wiz_6[[#This Row],[OCTY......]],",",wiz_6[[#This Row],[OS]])</f>
        <v>ROCK HILL ,SC</v>
      </c>
      <c r="G1636" t="s">
        <v>87</v>
      </c>
      <c r="H1636" t="s">
        <v>1470</v>
      </c>
      <c r="I1636" s="13" t="str">
        <f>_xlfn.CONCAT(wiz_6[[#This Row],[DCTY......]], ",",wiz_6[[#This Row],[DS]])</f>
        <v>PERRYSBURG,OH</v>
      </c>
      <c r="J1636" t="str">
        <f>TRIM(CONCATENATE(wiz_6[[#This Row],[SHIPPER..................]],wiz_6[[#This Row],[ZIP2..]],wiz_6[[#This Row],[ZIP3..]]))</f>
        <v>b: SUNTECK TRANSPORT | 2973043551</v>
      </c>
      <c r="K1636">
        <v>1</v>
      </c>
      <c r="L1636">
        <v>2.29</v>
      </c>
      <c r="M1636">
        <v>0.28000000000000003</v>
      </c>
      <c r="N1636">
        <v>583</v>
      </c>
      <c r="O1636">
        <v>1.08</v>
      </c>
      <c r="P1636">
        <v>20</v>
      </c>
      <c r="Q1636">
        <v>0.25</v>
      </c>
      <c r="R1636">
        <v>0</v>
      </c>
      <c r="S1636">
        <v>-9</v>
      </c>
      <c r="T1636">
        <v>5</v>
      </c>
      <c r="U1636">
        <v>473</v>
      </c>
      <c r="V1636">
        <v>469</v>
      </c>
      <c r="W1636">
        <v>29706</v>
      </c>
      <c r="X1636">
        <v>29730</v>
      </c>
      <c r="Y1636">
        <v>43551</v>
      </c>
      <c r="Z1636">
        <v>2.35</v>
      </c>
      <c r="AA1636">
        <f t="shared" si="329"/>
        <v>10012</v>
      </c>
      <c r="AB1636">
        <f t="shared" si="330"/>
        <v>469</v>
      </c>
      <c r="AC1636">
        <f t="shared" si="331"/>
        <v>6159</v>
      </c>
      <c r="AD1636">
        <f t="shared" si="332"/>
        <v>0.6151618058330004</v>
      </c>
      <c r="AE1636">
        <f t="shared" si="333"/>
        <v>0</v>
      </c>
      <c r="AF1636" t="e">
        <f t="shared" ca="1" si="334"/>
        <v>#N/A</v>
      </c>
      <c r="AG1636" t="e">
        <f t="shared" ca="1" si="335"/>
        <v>#N/A</v>
      </c>
      <c r="AH1636" t="e">
        <f t="shared" ca="1" si="336"/>
        <v>#N/A</v>
      </c>
      <c r="AI1636" t="e">
        <f t="shared" ca="1" si="325"/>
        <v>#N/A</v>
      </c>
      <c r="AJ1636">
        <f t="shared" si="326"/>
        <v>9.988014382740711E-5</v>
      </c>
      <c r="AK1636">
        <f t="shared" si="327"/>
        <v>0</v>
      </c>
      <c r="AL1636" t="e">
        <f t="shared" ca="1" si="337"/>
        <v>#N/A</v>
      </c>
      <c r="AM1636" t="b">
        <f t="shared" si="328"/>
        <v>0</v>
      </c>
    </row>
    <row r="1637" spans="1:39" x14ac:dyDescent="0.3">
      <c r="A1637" t="s">
        <v>748</v>
      </c>
      <c r="B1637" t="s">
        <v>749</v>
      </c>
      <c r="C1637" t="s">
        <v>39</v>
      </c>
      <c r="D1637" t="s">
        <v>90</v>
      </c>
      <c r="E1637" t="s">
        <v>122</v>
      </c>
      <c r="F1637" s="13" t="str">
        <f>_xlfn.CONCAT(wiz_6[[#This Row],[OCTY......]],",",wiz_6[[#This Row],[OS]])</f>
        <v>ROCK HILL ,SC</v>
      </c>
      <c r="G1637" t="s">
        <v>87</v>
      </c>
      <c r="H1637" t="s">
        <v>1470</v>
      </c>
      <c r="I1637" s="13" t="str">
        <f>_xlfn.CONCAT(wiz_6[[#This Row],[DCTY......]], ",",wiz_6[[#This Row],[DS]])</f>
        <v>PERRYSBURG,OH</v>
      </c>
      <c r="J1637" t="str">
        <f>TRIM(CONCATENATE(wiz_6[[#This Row],[SHIPPER..................]],wiz_6[[#This Row],[ZIP2..]],wiz_6[[#This Row],[ZIP3..]]))</f>
        <v>ENERGIZER BATTERY | 2973043551</v>
      </c>
      <c r="K1637">
        <v>1</v>
      </c>
      <c r="L1637">
        <v>1.57</v>
      </c>
      <c r="M1637">
        <v>0.18</v>
      </c>
      <c r="N1637">
        <v>577</v>
      </c>
      <c r="O1637">
        <v>2.12</v>
      </c>
      <c r="P1637">
        <v>0</v>
      </c>
      <c r="Q1637">
        <v>0.25</v>
      </c>
      <c r="R1637">
        <v>59</v>
      </c>
      <c r="S1637">
        <v>-3</v>
      </c>
      <c r="T1637">
        <v>-241</v>
      </c>
      <c r="U1637">
        <v>-110</v>
      </c>
      <c r="V1637">
        <v>-354</v>
      </c>
      <c r="W1637">
        <v>29730</v>
      </c>
      <c r="X1637">
        <v>29730</v>
      </c>
      <c r="Y1637">
        <v>43551</v>
      </c>
      <c r="Z1637">
        <v>1.53</v>
      </c>
      <c r="AA1637">
        <f t="shared" si="329"/>
        <v>10012</v>
      </c>
      <c r="AB1637">
        <f t="shared" si="330"/>
        <v>-354</v>
      </c>
      <c r="AC1637">
        <f t="shared" si="331"/>
        <v>6159</v>
      </c>
      <c r="AD1637">
        <f t="shared" si="332"/>
        <v>0.6151618058330004</v>
      </c>
      <c r="AE1637">
        <f t="shared" si="333"/>
        <v>0</v>
      </c>
      <c r="AF1637" t="e">
        <f t="shared" ca="1" si="334"/>
        <v>#N/A</v>
      </c>
      <c r="AG1637" t="e">
        <f t="shared" ca="1" si="335"/>
        <v>#N/A</v>
      </c>
      <c r="AH1637" t="e">
        <f t="shared" ca="1" si="336"/>
        <v>#N/A</v>
      </c>
      <c r="AI1637" t="e">
        <f t="shared" ca="1" si="325"/>
        <v>#N/A</v>
      </c>
      <c r="AJ1637">
        <f t="shared" si="326"/>
        <v>9.988014382740711E-5</v>
      </c>
      <c r="AK1637">
        <f t="shared" si="327"/>
        <v>0</v>
      </c>
      <c r="AL1637" t="e">
        <f t="shared" ca="1" si="337"/>
        <v>#N/A</v>
      </c>
      <c r="AM1637" t="b">
        <f t="shared" si="328"/>
        <v>0</v>
      </c>
    </row>
    <row r="1638" spans="1:39" x14ac:dyDescent="0.3">
      <c r="A1638" t="s">
        <v>539</v>
      </c>
      <c r="B1638" t="s">
        <v>540</v>
      </c>
      <c r="C1638" t="s">
        <v>39</v>
      </c>
      <c r="D1638" t="s">
        <v>90</v>
      </c>
      <c r="E1638" t="s">
        <v>545</v>
      </c>
      <c r="F1638" s="13" t="str">
        <f>_xlfn.CONCAT(wiz_6[[#This Row],[OCTY......]],",",wiz_6[[#This Row],[OS]])</f>
        <v>LANCASTER ,SC</v>
      </c>
      <c r="G1638" t="s">
        <v>87</v>
      </c>
      <c r="H1638" t="s">
        <v>121</v>
      </c>
      <c r="I1638" s="13" t="str">
        <f>_xlfn.CONCAT(wiz_6[[#This Row],[DCTY......]], ",",wiz_6[[#This Row],[DS]])</f>
        <v>VAN BUREN ,OH</v>
      </c>
      <c r="J1638" t="str">
        <f>TRIM(CONCATENATE(wiz_6[[#This Row],[SHIPPER..................]],wiz_6[[#This Row],[ZIP2..]],wiz_6[[#This Row],[ZIP3..]]))</f>
        <v>HOME DEPOT | 2972045889</v>
      </c>
      <c r="K1638">
        <v>1</v>
      </c>
      <c r="L1638">
        <v>1.6</v>
      </c>
      <c r="M1638">
        <v>0.2</v>
      </c>
      <c r="N1638">
        <v>558</v>
      </c>
      <c r="O1638">
        <v>1</v>
      </c>
      <c r="P1638">
        <v>29</v>
      </c>
      <c r="Q1638">
        <v>0.25</v>
      </c>
      <c r="R1638">
        <v>47</v>
      </c>
      <c r="S1638">
        <v>-21</v>
      </c>
      <c r="T1638">
        <v>24</v>
      </c>
      <c r="U1638">
        <v>9</v>
      </c>
      <c r="V1638">
        <v>12</v>
      </c>
      <c r="W1638">
        <v>29706</v>
      </c>
      <c r="X1638">
        <v>29720</v>
      </c>
      <c r="Y1638">
        <v>45889</v>
      </c>
      <c r="Z1638">
        <v>1.58</v>
      </c>
      <c r="AA1638">
        <f t="shared" si="329"/>
        <v>10012</v>
      </c>
      <c r="AB1638">
        <f t="shared" si="330"/>
        <v>12</v>
      </c>
      <c r="AC1638">
        <f t="shared" si="331"/>
        <v>6159</v>
      </c>
      <c r="AD1638">
        <f t="shared" si="332"/>
        <v>0.6151618058330004</v>
      </c>
      <c r="AE1638">
        <f t="shared" si="333"/>
        <v>0</v>
      </c>
      <c r="AF1638" t="e">
        <f t="shared" ca="1" si="334"/>
        <v>#N/A</v>
      </c>
      <c r="AG1638" t="e">
        <f t="shared" ca="1" si="335"/>
        <v>#N/A</v>
      </c>
      <c r="AH1638" t="e">
        <f t="shared" ca="1" si="336"/>
        <v>#N/A</v>
      </c>
      <c r="AI1638" t="e">
        <f t="shared" ca="1" si="325"/>
        <v>#N/A</v>
      </c>
      <c r="AJ1638">
        <f t="shared" si="326"/>
        <v>9.988014382740711E-5</v>
      </c>
      <c r="AK1638">
        <f t="shared" si="327"/>
        <v>0</v>
      </c>
      <c r="AL1638" t="e">
        <f t="shared" ca="1" si="337"/>
        <v>#N/A</v>
      </c>
      <c r="AM1638" t="b">
        <f t="shared" si="328"/>
        <v>0</v>
      </c>
    </row>
    <row r="1639" spans="1:39" x14ac:dyDescent="0.3">
      <c r="A1639" t="s">
        <v>568</v>
      </c>
      <c r="B1639" t="s">
        <v>569</v>
      </c>
      <c r="C1639" t="s">
        <v>39</v>
      </c>
      <c r="D1639" t="s">
        <v>90</v>
      </c>
      <c r="E1639" t="s">
        <v>122</v>
      </c>
      <c r="F1639" s="13" t="str">
        <f>_xlfn.CONCAT(wiz_6[[#This Row],[OCTY......]],",",wiz_6[[#This Row],[OS]])</f>
        <v>ROCK HILL ,SC</v>
      </c>
      <c r="G1639" t="s">
        <v>87</v>
      </c>
      <c r="H1639" t="s">
        <v>298</v>
      </c>
      <c r="I1639" s="13" t="str">
        <f>_xlfn.CONCAT(wiz_6[[#This Row],[DCTY......]], ",",wiz_6[[#This Row],[DS]])</f>
        <v>ZANESVILLE,OH</v>
      </c>
      <c r="J1639" t="str">
        <f>TRIM(CONCATENATE(wiz_6[[#This Row],[SHIPPER..................]],wiz_6[[#This Row],[ZIP2..]],wiz_6[[#This Row],[ZIP3..]]))</f>
        <v>b: UNIVERSAL TRUCKLOA| 2973043701</v>
      </c>
      <c r="K1639">
        <v>1</v>
      </c>
      <c r="L1639">
        <v>1.38</v>
      </c>
      <c r="M1639">
        <v>0.27</v>
      </c>
      <c r="N1639">
        <v>443</v>
      </c>
      <c r="O1639">
        <v>0.96</v>
      </c>
      <c r="P1639">
        <v>20</v>
      </c>
      <c r="Q1639">
        <v>0.25</v>
      </c>
      <c r="R1639">
        <v>15</v>
      </c>
      <c r="S1639">
        <v>-9</v>
      </c>
      <c r="T1639">
        <v>-18</v>
      </c>
      <c r="U1639">
        <v>244</v>
      </c>
      <c r="V1639">
        <v>217</v>
      </c>
      <c r="W1639">
        <v>29706</v>
      </c>
      <c r="X1639">
        <v>29730</v>
      </c>
      <c r="Y1639">
        <v>43701</v>
      </c>
      <c r="Z1639">
        <v>1.43</v>
      </c>
      <c r="AA1639">
        <f t="shared" si="329"/>
        <v>10012</v>
      </c>
      <c r="AB1639">
        <f t="shared" si="330"/>
        <v>217</v>
      </c>
      <c r="AC1639">
        <f t="shared" si="331"/>
        <v>6159</v>
      </c>
      <c r="AD1639">
        <f t="shared" si="332"/>
        <v>0.6151618058330004</v>
      </c>
      <c r="AE1639">
        <f t="shared" si="333"/>
        <v>0</v>
      </c>
      <c r="AF1639" t="e">
        <f t="shared" ca="1" si="334"/>
        <v>#N/A</v>
      </c>
      <c r="AG1639" t="e">
        <f t="shared" ca="1" si="335"/>
        <v>#N/A</v>
      </c>
      <c r="AH1639" t="e">
        <f t="shared" ca="1" si="336"/>
        <v>#N/A</v>
      </c>
      <c r="AI1639" t="e">
        <f t="shared" ca="1" si="325"/>
        <v>#N/A</v>
      </c>
      <c r="AJ1639">
        <f t="shared" si="326"/>
        <v>9.988014382740711E-5</v>
      </c>
      <c r="AK1639">
        <f t="shared" si="327"/>
        <v>0</v>
      </c>
      <c r="AL1639" t="e">
        <f t="shared" ca="1" si="337"/>
        <v>#N/A</v>
      </c>
      <c r="AM1639" t="b">
        <f t="shared" si="328"/>
        <v>0</v>
      </c>
    </row>
    <row r="1640" spans="1:39" x14ac:dyDescent="0.3">
      <c r="A1640" t="s">
        <v>929</v>
      </c>
      <c r="B1640" t="s">
        <v>930</v>
      </c>
      <c r="C1640" t="s">
        <v>39</v>
      </c>
      <c r="D1640" t="s">
        <v>90</v>
      </c>
      <c r="E1640" t="s">
        <v>1531</v>
      </c>
      <c r="F1640" s="13" t="str">
        <f>_xlfn.CONCAT(wiz_6[[#This Row],[OCTY......]],",",wiz_6[[#This Row],[OS]])</f>
        <v>YORK      ,SC</v>
      </c>
      <c r="G1640" t="s">
        <v>90</v>
      </c>
      <c r="H1640" t="s">
        <v>931</v>
      </c>
      <c r="I1640" s="13" t="str">
        <f>_xlfn.CONCAT(wiz_6[[#This Row],[DCTY......]], ",",wiz_6[[#This Row],[DS]])</f>
        <v>GRANITEVIL,SC</v>
      </c>
      <c r="J1640" t="str">
        <f>TRIM(CONCATENATE(wiz_6[[#This Row],[SHIPPER..................]],wiz_6[[#This Row],[ZIP2..]],wiz_6[[#This Row],[ZIP3..]]))</f>
        <v>BRIDGESTONE FIRESTONE| 2974529829</v>
      </c>
      <c r="K1640">
        <v>1</v>
      </c>
      <c r="L1640">
        <v>4.71</v>
      </c>
      <c r="M1640">
        <v>0.19</v>
      </c>
      <c r="N1640">
        <v>138</v>
      </c>
      <c r="O1640">
        <v>0.18</v>
      </c>
      <c r="P1640">
        <v>22</v>
      </c>
      <c r="Q1640">
        <v>0.25</v>
      </c>
      <c r="R1640">
        <v>0</v>
      </c>
      <c r="S1640">
        <v>-12</v>
      </c>
      <c r="T1640">
        <v>55</v>
      </c>
      <c r="U1640">
        <v>433</v>
      </c>
      <c r="V1640">
        <v>476</v>
      </c>
      <c r="W1640">
        <v>29706</v>
      </c>
      <c r="X1640">
        <v>29745</v>
      </c>
      <c r="Y1640">
        <v>29829</v>
      </c>
      <c r="Z1640">
        <v>4.68</v>
      </c>
      <c r="AA1640">
        <f t="shared" si="329"/>
        <v>10012</v>
      </c>
      <c r="AB1640">
        <f t="shared" si="330"/>
        <v>476</v>
      </c>
      <c r="AC1640">
        <f t="shared" si="331"/>
        <v>6159</v>
      </c>
      <c r="AD1640">
        <f t="shared" si="332"/>
        <v>0.6151618058330004</v>
      </c>
      <c r="AE1640">
        <f t="shared" si="333"/>
        <v>0</v>
      </c>
      <c r="AF1640" t="e">
        <f t="shared" ca="1" si="334"/>
        <v>#N/A</v>
      </c>
      <c r="AG1640" t="e">
        <f t="shared" ca="1" si="335"/>
        <v>#N/A</v>
      </c>
      <c r="AH1640" t="e">
        <f t="shared" ca="1" si="336"/>
        <v>#N/A</v>
      </c>
      <c r="AI1640" t="e">
        <f t="shared" ca="1" si="325"/>
        <v>#N/A</v>
      </c>
      <c r="AJ1640">
        <f t="shared" si="326"/>
        <v>9.988014382740711E-5</v>
      </c>
      <c r="AK1640">
        <f t="shared" si="327"/>
        <v>0</v>
      </c>
      <c r="AL1640" t="e">
        <f t="shared" ca="1" si="337"/>
        <v>#N/A</v>
      </c>
      <c r="AM1640" t="b">
        <f t="shared" si="328"/>
        <v>0</v>
      </c>
    </row>
    <row r="1641" spans="1:39" x14ac:dyDescent="0.3">
      <c r="A1641" t="s">
        <v>210</v>
      </c>
      <c r="B1641" t="s">
        <v>211</v>
      </c>
      <c r="C1641" t="s">
        <v>39</v>
      </c>
      <c r="D1641" t="s">
        <v>90</v>
      </c>
      <c r="E1641" t="s">
        <v>545</v>
      </c>
      <c r="F1641" s="13" t="str">
        <f>_xlfn.CONCAT(wiz_6[[#This Row],[OCTY......]],",",wiz_6[[#This Row],[OS]])</f>
        <v>LANCASTER ,SC</v>
      </c>
      <c r="G1641" t="s">
        <v>70</v>
      </c>
      <c r="H1641" t="s">
        <v>1266</v>
      </c>
      <c r="I1641" s="13" t="str">
        <f>_xlfn.CONCAT(wiz_6[[#This Row],[DCTY......]], ",",wiz_6[[#This Row],[DS]])</f>
        <v>TRENTON   ,TN</v>
      </c>
      <c r="J1641" t="str">
        <f>TRIM(CONCATENATE(wiz_6[[#This Row],[SHIPPER..................]],wiz_6[[#This Row],[ZIP2..]],wiz_6[[#This Row],[ZIP3..]]))</f>
        <v>b: ECHO GLOBAL LOGIST| 2972038382</v>
      </c>
      <c r="K1641">
        <v>1</v>
      </c>
      <c r="L1641">
        <v>1.8</v>
      </c>
      <c r="M1641">
        <v>0.28000000000000003</v>
      </c>
      <c r="N1641">
        <v>594</v>
      </c>
      <c r="O1641">
        <v>1.1000000000000001</v>
      </c>
      <c r="P1641">
        <v>81</v>
      </c>
      <c r="Q1641">
        <v>0.3</v>
      </c>
      <c r="R1641">
        <v>-42</v>
      </c>
      <c r="S1641">
        <v>-89</v>
      </c>
      <c r="T1641">
        <v>0</v>
      </c>
      <c r="U1641">
        <v>571</v>
      </c>
      <c r="V1641">
        <v>482</v>
      </c>
      <c r="W1641">
        <v>28625</v>
      </c>
      <c r="X1641">
        <v>29720</v>
      </c>
      <c r="Y1641">
        <v>38382</v>
      </c>
      <c r="Z1641">
        <v>1.86</v>
      </c>
      <c r="AA1641">
        <f t="shared" si="329"/>
        <v>10012</v>
      </c>
      <c r="AB1641">
        <f t="shared" si="330"/>
        <v>482</v>
      </c>
      <c r="AC1641">
        <f t="shared" si="331"/>
        <v>6159</v>
      </c>
      <c r="AD1641">
        <f t="shared" si="332"/>
        <v>0.6151618058330004</v>
      </c>
      <c r="AE1641">
        <f t="shared" si="333"/>
        <v>0</v>
      </c>
      <c r="AF1641" t="e">
        <f t="shared" ca="1" si="334"/>
        <v>#N/A</v>
      </c>
      <c r="AG1641" t="e">
        <f t="shared" ca="1" si="335"/>
        <v>#N/A</v>
      </c>
      <c r="AH1641" t="e">
        <f t="shared" ca="1" si="336"/>
        <v>#N/A</v>
      </c>
      <c r="AI1641" t="e">
        <f t="shared" ca="1" si="325"/>
        <v>#N/A</v>
      </c>
      <c r="AJ1641">
        <f t="shared" si="326"/>
        <v>9.988014382740711E-5</v>
      </c>
      <c r="AK1641">
        <f t="shared" si="327"/>
        <v>0</v>
      </c>
      <c r="AL1641" t="e">
        <f t="shared" ca="1" si="337"/>
        <v>#N/A</v>
      </c>
      <c r="AM1641" t="b">
        <f t="shared" si="328"/>
        <v>0</v>
      </c>
    </row>
    <row r="1642" spans="1:39" x14ac:dyDescent="0.3">
      <c r="A1642" t="s">
        <v>222</v>
      </c>
      <c r="B1642" t="s">
        <v>218</v>
      </c>
      <c r="C1642" t="s">
        <v>39</v>
      </c>
      <c r="D1642" t="s">
        <v>90</v>
      </c>
      <c r="E1642" t="s">
        <v>1589</v>
      </c>
      <c r="F1642" s="13" t="str">
        <f>_xlfn.CONCAT(wiz_6[[#This Row],[OCTY......]],",",wiz_6[[#This Row],[OS]])</f>
        <v>CHESTER   ,SC</v>
      </c>
      <c r="G1642" t="s">
        <v>70</v>
      </c>
      <c r="H1642" t="s">
        <v>71</v>
      </c>
      <c r="I1642" s="13" t="str">
        <f>_xlfn.CONCAT(wiz_6[[#This Row],[DCTY......]], ",",wiz_6[[#This Row],[DS]])</f>
        <v>JACKSON   ,TN</v>
      </c>
      <c r="J1642" t="str">
        <f>TRIM(CONCATENATE(wiz_6[[#This Row],[SHIPPER..................]],wiz_6[[#This Row],[ZIP2..]],wiz_6[[#This Row],[ZIP3..]]))</f>
        <v>OWENS CORNING FIBERGL| 2970638301</v>
      </c>
      <c r="K1642">
        <v>4</v>
      </c>
      <c r="L1642">
        <v>1.7</v>
      </c>
      <c r="M1642">
        <v>0.17</v>
      </c>
      <c r="N1642">
        <v>527</v>
      </c>
      <c r="O1642">
        <v>1.05</v>
      </c>
      <c r="P1642">
        <v>0</v>
      </c>
      <c r="Q1642">
        <v>0.25</v>
      </c>
      <c r="R1642">
        <v>18</v>
      </c>
      <c r="S1642">
        <v>16</v>
      </c>
      <c r="T1642">
        <v>-1</v>
      </c>
      <c r="U1642">
        <v>407</v>
      </c>
      <c r="V1642">
        <v>422</v>
      </c>
      <c r="W1642">
        <v>29706</v>
      </c>
      <c r="X1642">
        <v>29706</v>
      </c>
      <c r="Y1642">
        <v>38301</v>
      </c>
      <c r="Z1642">
        <v>1.65</v>
      </c>
      <c r="AA1642">
        <f t="shared" si="329"/>
        <v>10012</v>
      </c>
      <c r="AB1642">
        <f t="shared" si="330"/>
        <v>1688</v>
      </c>
      <c r="AC1642">
        <f t="shared" si="331"/>
        <v>6159</v>
      </c>
      <c r="AD1642">
        <f t="shared" si="332"/>
        <v>0.6151618058330004</v>
      </c>
      <c r="AE1642">
        <f t="shared" si="333"/>
        <v>0</v>
      </c>
      <c r="AF1642" t="e">
        <f t="shared" ca="1" si="334"/>
        <v>#N/A</v>
      </c>
      <c r="AG1642" t="e">
        <f t="shared" ca="1" si="335"/>
        <v>#N/A</v>
      </c>
      <c r="AH1642" t="e">
        <f t="shared" ca="1" si="336"/>
        <v>#N/A</v>
      </c>
      <c r="AI1642" t="e">
        <f t="shared" ca="1" si="325"/>
        <v>#N/A</v>
      </c>
      <c r="AJ1642">
        <f t="shared" si="326"/>
        <v>3.9952057530962844E-4</v>
      </c>
      <c r="AK1642">
        <f t="shared" si="327"/>
        <v>0</v>
      </c>
      <c r="AL1642" t="e">
        <f t="shared" ca="1" si="337"/>
        <v>#N/A</v>
      </c>
      <c r="AM1642" t="b">
        <f t="shared" si="328"/>
        <v>0</v>
      </c>
    </row>
    <row r="1643" spans="1:39" x14ac:dyDescent="0.3">
      <c r="A1643" t="s">
        <v>217</v>
      </c>
      <c r="B1643" t="s">
        <v>218</v>
      </c>
      <c r="C1643" t="s">
        <v>39</v>
      </c>
      <c r="D1643" t="s">
        <v>90</v>
      </c>
      <c r="E1643" t="s">
        <v>1589</v>
      </c>
      <c r="F1643" s="13" t="str">
        <f>_xlfn.CONCAT(wiz_6[[#This Row],[OCTY......]],",",wiz_6[[#This Row],[OS]])</f>
        <v>CHESTER   ,SC</v>
      </c>
      <c r="G1643" t="s">
        <v>70</v>
      </c>
      <c r="H1643" t="s">
        <v>71</v>
      </c>
      <c r="I1643" s="13" t="str">
        <f>_xlfn.CONCAT(wiz_6[[#This Row],[DCTY......]], ",",wiz_6[[#This Row],[DS]])</f>
        <v>JACKSON   ,TN</v>
      </c>
      <c r="J1643" t="str">
        <f>TRIM(CONCATENATE(wiz_6[[#This Row],[SHIPPER..................]],wiz_6[[#This Row],[ZIP2..]],wiz_6[[#This Row],[ZIP3..]]))</f>
        <v>OWENS CORNING SALES | 2970638301</v>
      </c>
      <c r="K1643">
        <v>2</v>
      </c>
      <c r="L1643">
        <v>1.7</v>
      </c>
      <c r="M1643">
        <v>0.18</v>
      </c>
      <c r="N1643">
        <v>527</v>
      </c>
      <c r="O1643">
        <v>1.05</v>
      </c>
      <c r="P1643">
        <v>38</v>
      </c>
      <c r="Q1643">
        <v>0.25</v>
      </c>
      <c r="R1643">
        <v>14</v>
      </c>
      <c r="S1643">
        <v>-16</v>
      </c>
      <c r="T1643">
        <v>-1</v>
      </c>
      <c r="U1643">
        <v>411</v>
      </c>
      <c r="V1643">
        <v>394</v>
      </c>
      <c r="W1643">
        <v>29353</v>
      </c>
      <c r="X1643">
        <v>29706</v>
      </c>
      <c r="Y1643">
        <v>38301</v>
      </c>
      <c r="Z1643">
        <v>1.66</v>
      </c>
      <c r="AA1643">
        <f t="shared" si="329"/>
        <v>10012</v>
      </c>
      <c r="AB1643">
        <f t="shared" si="330"/>
        <v>788</v>
      </c>
      <c r="AC1643">
        <f t="shared" si="331"/>
        <v>6159</v>
      </c>
      <c r="AD1643">
        <f t="shared" si="332"/>
        <v>0.6151618058330004</v>
      </c>
      <c r="AE1643">
        <f t="shared" si="333"/>
        <v>0</v>
      </c>
      <c r="AF1643" t="e">
        <f t="shared" ca="1" si="334"/>
        <v>#N/A</v>
      </c>
      <c r="AG1643" t="e">
        <f t="shared" ca="1" si="335"/>
        <v>#N/A</v>
      </c>
      <c r="AH1643" t="e">
        <f t="shared" ca="1" si="336"/>
        <v>#N/A</v>
      </c>
      <c r="AI1643" t="e">
        <f t="shared" ca="1" si="325"/>
        <v>#N/A</v>
      </c>
      <c r="AJ1643">
        <f t="shared" si="326"/>
        <v>1.9976028765481422E-4</v>
      </c>
      <c r="AK1643">
        <f t="shared" si="327"/>
        <v>0</v>
      </c>
      <c r="AL1643" t="e">
        <f t="shared" ca="1" si="337"/>
        <v>#N/A</v>
      </c>
      <c r="AM1643" t="b">
        <f t="shared" si="328"/>
        <v>0</v>
      </c>
    </row>
    <row r="1644" spans="1:39" x14ac:dyDescent="0.3">
      <c r="A1644" t="s">
        <v>794</v>
      </c>
      <c r="B1644" t="s">
        <v>795</v>
      </c>
      <c r="C1644" t="s">
        <v>39</v>
      </c>
      <c r="D1644" t="s">
        <v>68</v>
      </c>
      <c r="E1644" t="s">
        <v>885</v>
      </c>
      <c r="F1644" s="13" t="str">
        <f>_xlfn.CONCAT(wiz_6[[#This Row],[OCTY......]],",",wiz_6[[#This Row],[OS]])</f>
        <v>PINEVILLE ,NC</v>
      </c>
      <c r="G1644" t="s">
        <v>70</v>
      </c>
      <c r="H1644" t="s">
        <v>75</v>
      </c>
      <c r="I1644" s="13" t="str">
        <f>_xlfn.CONCAT(wiz_6[[#This Row],[DCTY......]], ",",wiz_6[[#This Row],[DS]])</f>
        <v>MEMPHIS   ,TN</v>
      </c>
      <c r="J1644" t="str">
        <f>TRIM(CONCATENATE(wiz_6[[#This Row],[SHIPPER..................]],wiz_6[[#This Row],[ZIP2..]],wiz_6[[#This Row],[ZIP3..]]))</f>
        <v>SNYDERS LANCE | 2813438101</v>
      </c>
      <c r="K1644">
        <v>3</v>
      </c>
      <c r="L1644">
        <v>1.33</v>
      </c>
      <c r="M1644">
        <v>0.38</v>
      </c>
      <c r="N1644">
        <v>618</v>
      </c>
      <c r="O1644">
        <v>1.55</v>
      </c>
      <c r="P1644">
        <v>41</v>
      </c>
      <c r="Q1644">
        <v>0.27</v>
      </c>
      <c r="R1644">
        <v>-106</v>
      </c>
      <c r="S1644">
        <v>-39</v>
      </c>
      <c r="T1644">
        <v>-80</v>
      </c>
      <c r="U1644">
        <v>131</v>
      </c>
      <c r="V1644">
        <v>12</v>
      </c>
      <c r="W1644">
        <v>28051</v>
      </c>
      <c r="X1644">
        <v>28134</v>
      </c>
      <c r="Y1644">
        <v>38101</v>
      </c>
      <c r="Z1644">
        <v>1.49</v>
      </c>
      <c r="AA1644">
        <f t="shared" si="329"/>
        <v>10012</v>
      </c>
      <c r="AB1644">
        <f t="shared" si="330"/>
        <v>36</v>
      </c>
      <c r="AC1644">
        <f t="shared" si="331"/>
        <v>6159</v>
      </c>
      <c r="AD1644">
        <f t="shared" si="332"/>
        <v>0.6151618058330004</v>
      </c>
      <c r="AE1644">
        <f t="shared" si="333"/>
        <v>0</v>
      </c>
      <c r="AF1644" t="e">
        <f t="shared" ca="1" si="334"/>
        <v>#N/A</v>
      </c>
      <c r="AG1644" t="e">
        <f t="shared" ca="1" si="335"/>
        <v>#N/A</v>
      </c>
      <c r="AH1644" t="e">
        <f t="shared" ca="1" si="336"/>
        <v>#N/A</v>
      </c>
      <c r="AI1644" t="e">
        <f t="shared" ca="1" si="325"/>
        <v>#N/A</v>
      </c>
      <c r="AJ1644">
        <f t="shared" si="326"/>
        <v>2.9964043148222132E-4</v>
      </c>
      <c r="AK1644">
        <f t="shared" si="327"/>
        <v>0</v>
      </c>
      <c r="AL1644" t="e">
        <f t="shared" ca="1" si="337"/>
        <v>#N/A</v>
      </c>
      <c r="AM1644" t="b">
        <f t="shared" si="328"/>
        <v>0</v>
      </c>
    </row>
    <row r="1645" spans="1:39" x14ac:dyDescent="0.3">
      <c r="A1645" t="s">
        <v>47</v>
      </c>
      <c r="B1645" t="s">
        <v>48</v>
      </c>
      <c r="C1645" t="s">
        <v>39</v>
      </c>
      <c r="D1645" t="s">
        <v>90</v>
      </c>
      <c r="E1645" t="s">
        <v>852</v>
      </c>
      <c r="F1645" s="13" t="str">
        <f>_xlfn.CONCAT(wiz_6[[#This Row],[OCTY......]],",",wiz_6[[#This Row],[OS]])</f>
        <v>FORT MILL ,SC</v>
      </c>
      <c r="G1645" t="s">
        <v>70</v>
      </c>
      <c r="H1645" t="s">
        <v>581</v>
      </c>
      <c r="I1645" s="13" t="str">
        <f>_xlfn.CONCAT(wiz_6[[#This Row],[DCTY......]], ",",wiz_6[[#This Row],[DS]])</f>
        <v>PLEASANT V,TN</v>
      </c>
      <c r="J1645" t="str">
        <f>TRIM(CONCATENATE(wiz_6[[#This Row],[SHIPPER..................]],wiz_6[[#This Row],[ZIP2..]],wiz_6[[#This Row],[ZIP3..]]))</f>
        <v>LOWES MLXP VAN ONE WA| 2971537146</v>
      </c>
      <c r="K1645">
        <v>3</v>
      </c>
      <c r="L1645">
        <v>1.7</v>
      </c>
      <c r="M1645">
        <v>0.21</v>
      </c>
      <c r="N1645">
        <v>433</v>
      </c>
      <c r="O1645">
        <v>0.7</v>
      </c>
      <c r="P1645">
        <v>193</v>
      </c>
      <c r="Q1645">
        <v>0.42</v>
      </c>
      <c r="R1645">
        <v>0</v>
      </c>
      <c r="S1645">
        <v>-163</v>
      </c>
      <c r="T1645">
        <v>44</v>
      </c>
      <c r="U1645">
        <v>147</v>
      </c>
      <c r="V1645">
        <v>28</v>
      </c>
      <c r="W1645">
        <v>28601</v>
      </c>
      <c r="X1645">
        <v>29715</v>
      </c>
      <c r="Y1645">
        <v>37146</v>
      </c>
      <c r="Z1645">
        <v>1.69</v>
      </c>
      <c r="AA1645">
        <f t="shared" si="329"/>
        <v>10012</v>
      </c>
      <c r="AB1645">
        <f t="shared" si="330"/>
        <v>84</v>
      </c>
      <c r="AC1645">
        <f t="shared" si="331"/>
        <v>6159</v>
      </c>
      <c r="AD1645">
        <f t="shared" si="332"/>
        <v>0.6151618058330004</v>
      </c>
      <c r="AE1645">
        <f t="shared" si="333"/>
        <v>0</v>
      </c>
      <c r="AF1645" t="e">
        <f t="shared" ca="1" si="334"/>
        <v>#N/A</v>
      </c>
      <c r="AG1645" t="e">
        <f t="shared" ca="1" si="335"/>
        <v>#N/A</v>
      </c>
      <c r="AH1645" t="e">
        <f t="shared" ca="1" si="336"/>
        <v>#N/A</v>
      </c>
      <c r="AI1645" t="e">
        <f t="shared" ca="1" si="325"/>
        <v>#N/A</v>
      </c>
      <c r="AJ1645">
        <f t="shared" si="326"/>
        <v>2.9964043148222132E-4</v>
      </c>
      <c r="AK1645">
        <f t="shared" si="327"/>
        <v>0</v>
      </c>
      <c r="AL1645" t="e">
        <f t="shared" ca="1" si="337"/>
        <v>#N/A</v>
      </c>
      <c r="AM1645" t="b">
        <f t="shared" si="328"/>
        <v>0</v>
      </c>
    </row>
    <row r="1646" spans="1:39" x14ac:dyDescent="0.3">
      <c r="A1646" t="s">
        <v>539</v>
      </c>
      <c r="B1646" t="s">
        <v>540</v>
      </c>
      <c r="C1646" t="s">
        <v>39</v>
      </c>
      <c r="D1646" t="s">
        <v>90</v>
      </c>
      <c r="E1646" t="s">
        <v>852</v>
      </c>
      <c r="F1646" s="13" t="str">
        <f>_xlfn.CONCAT(wiz_6[[#This Row],[OCTY......]],",",wiz_6[[#This Row],[OS]])</f>
        <v>FORT MILL ,SC</v>
      </c>
      <c r="G1646" t="s">
        <v>76</v>
      </c>
      <c r="H1646" t="s">
        <v>582</v>
      </c>
      <c r="I1646" s="13" t="str">
        <f>_xlfn.CONCAT(wiz_6[[#This Row],[DCTY......]], ",",wiz_6[[#This Row],[DS]])</f>
        <v>DALLAS    ,TX</v>
      </c>
      <c r="J1646" t="str">
        <f>TRIM(CONCATENATE(wiz_6[[#This Row],[SHIPPER..................]],wiz_6[[#This Row],[ZIP2..]],wiz_6[[#This Row],[ZIP3..]]))</f>
        <v>HOME DEPOT | 2971575201</v>
      </c>
      <c r="K1646">
        <v>3</v>
      </c>
      <c r="L1646">
        <v>1.6</v>
      </c>
      <c r="M1646">
        <v>0.21</v>
      </c>
      <c r="N1646">
        <v>1017</v>
      </c>
      <c r="O1646">
        <v>1.48</v>
      </c>
      <c r="P1646">
        <v>66</v>
      </c>
      <c r="Q1646">
        <v>0.3</v>
      </c>
      <c r="R1646">
        <v>5</v>
      </c>
      <c r="S1646">
        <v>-49</v>
      </c>
      <c r="T1646">
        <v>115</v>
      </c>
      <c r="U1646">
        <v>25</v>
      </c>
      <c r="V1646">
        <v>91</v>
      </c>
      <c r="W1646">
        <v>28134</v>
      </c>
      <c r="X1646">
        <v>29715</v>
      </c>
      <c r="Y1646">
        <v>75201</v>
      </c>
      <c r="Z1646">
        <v>1.59</v>
      </c>
      <c r="AA1646">
        <f t="shared" si="329"/>
        <v>10012</v>
      </c>
      <c r="AB1646">
        <f t="shared" si="330"/>
        <v>273</v>
      </c>
      <c r="AC1646">
        <f t="shared" si="331"/>
        <v>6159</v>
      </c>
      <c r="AD1646">
        <f t="shared" si="332"/>
        <v>0.6151618058330004</v>
      </c>
      <c r="AE1646">
        <f t="shared" si="333"/>
        <v>0</v>
      </c>
      <c r="AF1646" t="e">
        <f t="shared" ca="1" si="334"/>
        <v>#N/A</v>
      </c>
      <c r="AG1646" t="e">
        <f t="shared" ca="1" si="335"/>
        <v>#N/A</v>
      </c>
      <c r="AH1646" t="e">
        <f t="shared" ca="1" si="336"/>
        <v>#N/A</v>
      </c>
      <c r="AI1646" t="e">
        <f t="shared" ca="1" si="325"/>
        <v>#N/A</v>
      </c>
      <c r="AJ1646">
        <f t="shared" si="326"/>
        <v>2.9964043148222132E-4</v>
      </c>
      <c r="AK1646">
        <f t="shared" si="327"/>
        <v>0</v>
      </c>
      <c r="AL1646" t="e">
        <f t="shared" ca="1" si="337"/>
        <v>#N/A</v>
      </c>
      <c r="AM1646" t="b">
        <f t="shared" si="328"/>
        <v>0</v>
      </c>
    </row>
    <row r="1647" spans="1:39" x14ac:dyDescent="0.3">
      <c r="A1647" t="s">
        <v>794</v>
      </c>
      <c r="B1647" t="s">
        <v>795</v>
      </c>
      <c r="C1647" t="s">
        <v>39</v>
      </c>
      <c r="D1647" t="s">
        <v>68</v>
      </c>
      <c r="E1647" t="s">
        <v>885</v>
      </c>
      <c r="F1647" s="13" t="str">
        <f>_xlfn.CONCAT(wiz_6[[#This Row],[OCTY......]],",",wiz_6[[#This Row],[OS]])</f>
        <v>PINEVILLE ,NC</v>
      </c>
      <c r="G1647" t="s">
        <v>76</v>
      </c>
      <c r="H1647" t="s">
        <v>228</v>
      </c>
      <c r="I1647" s="13" t="str">
        <f>_xlfn.CONCAT(wiz_6[[#This Row],[DCTY......]], ",",wiz_6[[#This Row],[DS]])</f>
        <v>HOUSTON   ,TX</v>
      </c>
      <c r="J1647" t="str">
        <f>TRIM(CONCATENATE(wiz_6[[#This Row],[SHIPPER..................]],wiz_6[[#This Row],[ZIP2..]],wiz_6[[#This Row],[ZIP3..]]))</f>
        <v>SNYDERS LANCE | 2813477001</v>
      </c>
      <c r="K1647">
        <v>3</v>
      </c>
      <c r="L1647">
        <v>1.6</v>
      </c>
      <c r="M1647">
        <v>0.25</v>
      </c>
      <c r="N1647">
        <v>1036</v>
      </c>
      <c r="O1647">
        <v>2.5099999999999998</v>
      </c>
      <c r="P1647">
        <v>15</v>
      </c>
      <c r="Q1647">
        <v>0.25</v>
      </c>
      <c r="R1647">
        <v>-39</v>
      </c>
      <c r="S1647">
        <v>-39</v>
      </c>
      <c r="T1647">
        <v>-129</v>
      </c>
      <c r="U1647">
        <v>-11</v>
      </c>
      <c r="V1647">
        <v>-179</v>
      </c>
      <c r="W1647">
        <v>28201</v>
      </c>
      <c r="X1647">
        <v>28134</v>
      </c>
      <c r="Y1647">
        <v>77001</v>
      </c>
      <c r="Z1647">
        <v>1.63</v>
      </c>
      <c r="AA1647">
        <f t="shared" si="329"/>
        <v>10012</v>
      </c>
      <c r="AB1647">
        <f t="shared" si="330"/>
        <v>-537</v>
      </c>
      <c r="AC1647">
        <f t="shared" si="331"/>
        <v>6159</v>
      </c>
      <c r="AD1647">
        <f t="shared" si="332"/>
        <v>0.6151618058330004</v>
      </c>
      <c r="AE1647">
        <f t="shared" si="333"/>
        <v>0</v>
      </c>
      <c r="AF1647" t="e">
        <f t="shared" ca="1" si="334"/>
        <v>#N/A</v>
      </c>
      <c r="AG1647" t="e">
        <f t="shared" ca="1" si="335"/>
        <v>#N/A</v>
      </c>
      <c r="AH1647" t="e">
        <f t="shared" ca="1" si="336"/>
        <v>#N/A</v>
      </c>
      <c r="AI1647" t="e">
        <f t="shared" ca="1" si="325"/>
        <v>#N/A</v>
      </c>
      <c r="AJ1647">
        <f t="shared" si="326"/>
        <v>2.9964043148222132E-4</v>
      </c>
      <c r="AK1647">
        <f t="shared" si="327"/>
        <v>0</v>
      </c>
      <c r="AL1647" t="e">
        <f t="shared" ca="1" si="337"/>
        <v>#N/A</v>
      </c>
      <c r="AM1647" t="b">
        <f t="shared" si="328"/>
        <v>0</v>
      </c>
    </row>
    <row r="1648" spans="1:39" x14ac:dyDescent="0.3">
      <c r="A1648" t="s">
        <v>794</v>
      </c>
      <c r="B1648" t="s">
        <v>795</v>
      </c>
      <c r="C1648" t="s">
        <v>39</v>
      </c>
      <c r="D1648" t="s">
        <v>68</v>
      </c>
      <c r="E1648" t="s">
        <v>885</v>
      </c>
      <c r="F1648" s="13" t="str">
        <f>_xlfn.CONCAT(wiz_6[[#This Row],[OCTY......]],",",wiz_6[[#This Row],[OS]])</f>
        <v>PINEVILLE ,NC</v>
      </c>
      <c r="G1648" t="s">
        <v>140</v>
      </c>
      <c r="H1648" t="s">
        <v>1520</v>
      </c>
      <c r="I1648" s="13" t="str">
        <f>_xlfn.CONCAT(wiz_6[[#This Row],[DCTY......]], ",",wiz_6[[#This Row],[DS]])</f>
        <v>BUTLER    ,WI</v>
      </c>
      <c r="J1648" t="str">
        <f>TRIM(CONCATENATE(wiz_6[[#This Row],[SHIPPER..................]],wiz_6[[#This Row],[ZIP2..]],wiz_6[[#This Row],[ZIP3..]]))</f>
        <v>SNYDERS LANCE | 2813453201</v>
      </c>
      <c r="K1648">
        <v>6</v>
      </c>
      <c r="L1648">
        <v>1.47</v>
      </c>
      <c r="M1648">
        <v>0.26</v>
      </c>
      <c r="N1648">
        <v>833</v>
      </c>
      <c r="O1648">
        <v>1.92</v>
      </c>
      <c r="P1648">
        <v>57</v>
      </c>
      <c r="Q1648">
        <v>0.3</v>
      </c>
      <c r="R1648">
        <v>11</v>
      </c>
      <c r="S1648">
        <v>-39</v>
      </c>
      <c r="T1648">
        <v>-38</v>
      </c>
      <c r="U1648">
        <v>25</v>
      </c>
      <c r="V1648">
        <v>-52</v>
      </c>
      <c r="W1648">
        <v>28201</v>
      </c>
      <c r="X1648">
        <v>28134</v>
      </c>
      <c r="Y1648">
        <v>53201</v>
      </c>
      <c r="Z1648">
        <v>1.51</v>
      </c>
      <c r="AA1648">
        <f t="shared" si="329"/>
        <v>10012</v>
      </c>
      <c r="AB1648">
        <f t="shared" si="330"/>
        <v>-312</v>
      </c>
      <c r="AC1648">
        <f t="shared" si="331"/>
        <v>6159</v>
      </c>
      <c r="AD1648">
        <f t="shared" si="332"/>
        <v>0.6151618058330004</v>
      </c>
      <c r="AE1648">
        <f t="shared" si="333"/>
        <v>0</v>
      </c>
      <c r="AF1648" t="e">
        <f t="shared" ca="1" si="334"/>
        <v>#N/A</v>
      </c>
      <c r="AG1648" t="e">
        <f t="shared" ca="1" si="335"/>
        <v>#N/A</v>
      </c>
      <c r="AH1648" t="e">
        <f t="shared" ca="1" si="336"/>
        <v>#N/A</v>
      </c>
      <c r="AI1648" t="e">
        <f t="shared" ca="1" si="325"/>
        <v>#N/A</v>
      </c>
      <c r="AJ1648">
        <f t="shared" si="326"/>
        <v>5.9928086296444263E-4</v>
      </c>
      <c r="AK1648">
        <f t="shared" si="327"/>
        <v>0</v>
      </c>
      <c r="AL1648" t="e">
        <f t="shared" ca="1" si="337"/>
        <v>#N/A</v>
      </c>
      <c r="AM1648" t="b">
        <f t="shared" si="328"/>
        <v>0</v>
      </c>
    </row>
    <row r="1649" spans="1:39" x14ac:dyDescent="0.3">
      <c r="A1649" t="s">
        <v>593</v>
      </c>
      <c r="B1649" t="s">
        <v>594</v>
      </c>
      <c r="C1649" t="s">
        <v>39</v>
      </c>
      <c r="D1649" t="s">
        <v>90</v>
      </c>
      <c r="E1649" t="s">
        <v>852</v>
      </c>
      <c r="F1649" s="13" t="str">
        <f>_xlfn.CONCAT(wiz_6[[#This Row],[OCTY......]],",",wiz_6[[#This Row],[OS]])</f>
        <v>FORT MILL ,SC</v>
      </c>
      <c r="G1649" t="s">
        <v>87</v>
      </c>
      <c r="H1649" t="s">
        <v>1602</v>
      </c>
      <c r="I1649" s="13" t="str">
        <f>_xlfn.CONCAT(wiz_6[[#This Row],[DCTY......]], ",",wiz_6[[#This Row],[DS]])</f>
        <v>MARIETTA  ,OH</v>
      </c>
      <c r="J1649" t="str">
        <f>TRIM(CONCATENATE(wiz_6[[#This Row],[SHIPPER..................]],wiz_6[[#This Row],[ZIP2..]],wiz_6[[#This Row],[ZIP3..]]))</f>
        <v>STANLEY BLACK AND DEC| 2971545750</v>
      </c>
      <c r="K1649">
        <v>1</v>
      </c>
      <c r="L1649">
        <v>1.54</v>
      </c>
      <c r="M1649">
        <v>0.21</v>
      </c>
      <c r="N1649">
        <v>367</v>
      </c>
      <c r="O1649">
        <v>0.76</v>
      </c>
      <c r="P1649">
        <v>28</v>
      </c>
      <c r="Q1649">
        <v>0.25</v>
      </c>
      <c r="R1649">
        <v>41</v>
      </c>
      <c r="S1649">
        <v>-34</v>
      </c>
      <c r="T1649">
        <v>3</v>
      </c>
      <c r="U1649">
        <v>-37</v>
      </c>
      <c r="V1649">
        <v>-68</v>
      </c>
      <c r="W1649">
        <v>29706</v>
      </c>
      <c r="X1649">
        <v>29715</v>
      </c>
      <c r="Y1649">
        <v>45750</v>
      </c>
      <c r="Z1649">
        <v>1.53</v>
      </c>
      <c r="AA1649">
        <f t="shared" si="329"/>
        <v>10012</v>
      </c>
      <c r="AB1649">
        <f t="shared" si="330"/>
        <v>-68</v>
      </c>
      <c r="AC1649">
        <f t="shared" si="331"/>
        <v>6159</v>
      </c>
      <c r="AD1649">
        <f t="shared" si="332"/>
        <v>0.6151618058330004</v>
      </c>
      <c r="AE1649">
        <f t="shared" si="333"/>
        <v>0</v>
      </c>
      <c r="AF1649" t="e">
        <f t="shared" ca="1" si="334"/>
        <v>#N/A</v>
      </c>
      <c r="AG1649" t="e">
        <f t="shared" ca="1" si="335"/>
        <v>#N/A</v>
      </c>
      <c r="AH1649" t="e">
        <f t="shared" ca="1" si="336"/>
        <v>#N/A</v>
      </c>
      <c r="AI1649" t="e">
        <f t="shared" ca="1" si="325"/>
        <v>#N/A</v>
      </c>
      <c r="AJ1649">
        <f t="shared" si="326"/>
        <v>9.988014382740711E-5</v>
      </c>
      <c r="AK1649">
        <f t="shared" si="327"/>
        <v>0</v>
      </c>
      <c r="AL1649" t="e">
        <f t="shared" ca="1" si="337"/>
        <v>#N/A</v>
      </c>
      <c r="AM1649" t="b">
        <f t="shared" si="328"/>
        <v>0</v>
      </c>
    </row>
    <row r="1650" spans="1:39" x14ac:dyDescent="0.3">
      <c r="A1650" t="s">
        <v>37</v>
      </c>
      <c r="B1650" t="s">
        <v>38</v>
      </c>
      <c r="C1650" t="s">
        <v>39</v>
      </c>
      <c r="D1650" t="s">
        <v>90</v>
      </c>
      <c r="E1650" t="s">
        <v>821</v>
      </c>
      <c r="F1650" s="13" t="str">
        <f>_xlfn.CONCAT(wiz_6[[#This Row],[OCTY......]],",",wiz_6[[#This Row],[OS]])</f>
        <v>SUMMERVILL,SC</v>
      </c>
      <c r="G1650" t="s">
        <v>40</v>
      </c>
      <c r="H1650" t="s">
        <v>94</v>
      </c>
      <c r="I1650" s="13" t="str">
        <f>_xlfn.CONCAT(wiz_6[[#This Row],[DCTY......]], ",",wiz_6[[#This Row],[DS]])</f>
        <v>HUNTSVILLE,AL</v>
      </c>
      <c r="J1650" t="str">
        <f>TRIM(CONCATENATE(wiz_6[[#This Row],[SHIPPER..................]],wiz_6[[#This Row],[ZIP2..]],wiz_6[[#This Row],[ZIP3..]]))</f>
        <v>b: C H ROBINSON | 2948335801</v>
      </c>
      <c r="K1650">
        <v>4</v>
      </c>
      <c r="L1650">
        <v>1.24</v>
      </c>
      <c r="M1650">
        <v>0.28000000000000003</v>
      </c>
      <c r="N1650">
        <v>512</v>
      </c>
      <c r="O1650">
        <v>0.8</v>
      </c>
      <c r="P1650">
        <v>122</v>
      </c>
      <c r="Q1650">
        <v>0.34</v>
      </c>
      <c r="R1650">
        <v>-36</v>
      </c>
      <c r="S1650">
        <v>-48</v>
      </c>
      <c r="T1650">
        <v>58</v>
      </c>
      <c r="U1650">
        <v>-91</v>
      </c>
      <c r="V1650">
        <v>-81</v>
      </c>
      <c r="W1650">
        <v>29706</v>
      </c>
      <c r="X1650">
        <v>29483</v>
      </c>
      <c r="Y1650">
        <v>35801</v>
      </c>
      <c r="Z1650">
        <v>1.3</v>
      </c>
      <c r="AA1650">
        <f t="shared" si="329"/>
        <v>10012</v>
      </c>
      <c r="AB1650">
        <f t="shared" si="330"/>
        <v>-324</v>
      </c>
      <c r="AC1650">
        <f t="shared" si="331"/>
        <v>6159</v>
      </c>
      <c r="AD1650">
        <f t="shared" si="332"/>
        <v>0.6151618058330004</v>
      </c>
      <c r="AE1650">
        <f t="shared" si="333"/>
        <v>0</v>
      </c>
      <c r="AF1650" t="e">
        <f t="shared" ca="1" si="334"/>
        <v>#N/A</v>
      </c>
      <c r="AG1650" t="e">
        <f t="shared" ca="1" si="335"/>
        <v>#N/A</v>
      </c>
      <c r="AH1650" t="e">
        <f t="shared" ca="1" si="336"/>
        <v>#N/A</v>
      </c>
      <c r="AI1650" t="e">
        <f t="shared" ca="1" si="325"/>
        <v>#N/A</v>
      </c>
      <c r="AJ1650">
        <f t="shared" si="326"/>
        <v>3.9952057530962844E-4</v>
      </c>
      <c r="AK1650">
        <f t="shared" si="327"/>
        <v>0</v>
      </c>
      <c r="AL1650" t="e">
        <f t="shared" ca="1" si="337"/>
        <v>#N/A</v>
      </c>
      <c r="AM1650" t="b">
        <f t="shared" si="328"/>
        <v>0</v>
      </c>
    </row>
    <row r="1651" spans="1:39" x14ac:dyDescent="0.3">
      <c r="A1651" t="s">
        <v>1603</v>
      </c>
      <c r="B1651" t="s">
        <v>1604</v>
      </c>
      <c r="C1651" t="s">
        <v>39</v>
      </c>
      <c r="D1651" t="s">
        <v>90</v>
      </c>
      <c r="E1651" t="s">
        <v>1605</v>
      </c>
      <c r="F1651" s="13" t="str">
        <f>_xlfn.CONCAT(wiz_6[[#This Row],[OCTY......]],",",wiz_6[[#This Row],[OS]])</f>
        <v>GEORGETOWN,SC</v>
      </c>
      <c r="G1651" t="s">
        <v>53</v>
      </c>
      <c r="H1651" t="s">
        <v>159</v>
      </c>
      <c r="I1651" s="13" t="str">
        <f>_xlfn.CONCAT(wiz_6[[#This Row],[DCTY......]], ",",wiz_6[[#This Row],[DS]])</f>
        <v>CHICAGO   ,IL</v>
      </c>
      <c r="J1651" t="str">
        <f>TRIM(CONCATENATE(wiz_6[[#This Row],[SHIPPER..................]],wiz_6[[#This Row],[ZIP2..]],wiz_6[[#This Row],[ZIP3..]]))</f>
        <v>SUPEMUS GLOBAL SOLUTI| 2944060601</v>
      </c>
      <c r="K1651">
        <v>1</v>
      </c>
      <c r="L1651">
        <v>1.21</v>
      </c>
      <c r="M1651">
        <v>0.27</v>
      </c>
      <c r="N1651">
        <v>912</v>
      </c>
      <c r="O1651">
        <v>1.75</v>
      </c>
      <c r="P1651">
        <v>35</v>
      </c>
      <c r="Q1651">
        <v>0.25</v>
      </c>
      <c r="R1651">
        <v>-42</v>
      </c>
      <c r="S1651">
        <v>-134</v>
      </c>
      <c r="T1651">
        <v>15</v>
      </c>
      <c r="U1651">
        <v>-250</v>
      </c>
      <c r="V1651">
        <v>-369</v>
      </c>
      <c r="W1651">
        <v>29572</v>
      </c>
      <c r="X1651">
        <v>29440</v>
      </c>
      <c r="Y1651">
        <v>60601</v>
      </c>
      <c r="Z1651">
        <v>1.26</v>
      </c>
      <c r="AA1651">
        <f t="shared" si="329"/>
        <v>10012</v>
      </c>
      <c r="AB1651">
        <f t="shared" si="330"/>
        <v>-369</v>
      </c>
      <c r="AC1651">
        <f t="shared" si="331"/>
        <v>6159</v>
      </c>
      <c r="AD1651">
        <f t="shared" si="332"/>
        <v>0.6151618058330004</v>
      </c>
      <c r="AE1651">
        <f t="shared" si="333"/>
        <v>0</v>
      </c>
      <c r="AF1651" t="e">
        <f t="shared" ca="1" si="334"/>
        <v>#N/A</v>
      </c>
      <c r="AG1651" t="e">
        <f t="shared" ca="1" si="335"/>
        <v>#N/A</v>
      </c>
      <c r="AH1651" t="e">
        <f t="shared" ca="1" si="336"/>
        <v>#N/A</v>
      </c>
      <c r="AI1651" t="e">
        <f t="shared" ca="1" si="325"/>
        <v>#N/A</v>
      </c>
      <c r="AJ1651">
        <f t="shared" si="326"/>
        <v>9.988014382740711E-5</v>
      </c>
      <c r="AK1651">
        <f t="shared" si="327"/>
        <v>0</v>
      </c>
      <c r="AL1651" t="e">
        <f t="shared" ca="1" si="337"/>
        <v>#N/A</v>
      </c>
      <c r="AM1651" t="b">
        <f t="shared" si="328"/>
        <v>0</v>
      </c>
    </row>
    <row r="1652" spans="1:39" x14ac:dyDescent="0.3">
      <c r="A1652" t="s">
        <v>635</v>
      </c>
      <c r="B1652" t="s">
        <v>636</v>
      </c>
      <c r="C1652" t="s">
        <v>39</v>
      </c>
      <c r="D1652" t="s">
        <v>90</v>
      </c>
      <c r="E1652" t="s">
        <v>1606</v>
      </c>
      <c r="F1652" s="13" t="str">
        <f>_xlfn.CONCAT(wiz_6[[#This Row],[OCTY......]],",",wiz_6[[#This Row],[OS]])</f>
        <v>EARLY BRAN,SC</v>
      </c>
      <c r="G1652" t="s">
        <v>66</v>
      </c>
      <c r="H1652" t="s">
        <v>498</v>
      </c>
      <c r="I1652" s="13" t="str">
        <f>_xlfn.CONCAT(wiz_6[[#This Row],[DCTY......]], ",",wiz_6[[#This Row],[DS]])</f>
        <v>OLIVE BRAN,MS</v>
      </c>
      <c r="J1652" t="str">
        <f>TRIM(CONCATENATE(wiz_6[[#This Row],[SHIPPER..................]],wiz_6[[#This Row],[ZIP2..]],wiz_6[[#This Row],[ZIP3..]]))</f>
        <v>WILLIAMS SONOMA | 2991638654</v>
      </c>
      <c r="K1652">
        <v>6</v>
      </c>
      <c r="L1652">
        <v>1.4</v>
      </c>
      <c r="M1652">
        <v>0.1</v>
      </c>
      <c r="N1652">
        <v>603</v>
      </c>
      <c r="O1652">
        <v>1.0900000000000001</v>
      </c>
      <c r="P1652">
        <v>80</v>
      </c>
      <c r="Q1652">
        <v>0.3</v>
      </c>
      <c r="R1652">
        <v>63</v>
      </c>
      <c r="S1652">
        <v>0</v>
      </c>
      <c r="T1652">
        <v>29</v>
      </c>
      <c r="U1652">
        <v>114</v>
      </c>
      <c r="V1652">
        <v>143</v>
      </c>
      <c r="W1652">
        <v>29801</v>
      </c>
      <c r="X1652">
        <v>29916</v>
      </c>
      <c r="Y1652">
        <v>38654</v>
      </c>
      <c r="Z1652">
        <v>1.28</v>
      </c>
      <c r="AA1652">
        <f t="shared" si="329"/>
        <v>10012</v>
      </c>
      <c r="AB1652">
        <f t="shared" si="330"/>
        <v>858</v>
      </c>
      <c r="AC1652">
        <f t="shared" si="331"/>
        <v>6159</v>
      </c>
      <c r="AD1652">
        <f t="shared" si="332"/>
        <v>0.6151618058330004</v>
      </c>
      <c r="AE1652">
        <f t="shared" si="333"/>
        <v>0</v>
      </c>
      <c r="AF1652" t="e">
        <f t="shared" ca="1" si="334"/>
        <v>#N/A</v>
      </c>
      <c r="AG1652" t="e">
        <f t="shared" ca="1" si="335"/>
        <v>#N/A</v>
      </c>
      <c r="AH1652" t="e">
        <f t="shared" ca="1" si="336"/>
        <v>#N/A</v>
      </c>
      <c r="AI1652" t="e">
        <f t="shared" ca="1" si="325"/>
        <v>#N/A</v>
      </c>
      <c r="AJ1652">
        <f t="shared" si="326"/>
        <v>5.9928086296444263E-4</v>
      </c>
      <c r="AK1652">
        <f t="shared" si="327"/>
        <v>0</v>
      </c>
      <c r="AL1652" t="e">
        <f t="shared" ca="1" si="337"/>
        <v>#N/A</v>
      </c>
      <c r="AM1652" t="b">
        <f t="shared" si="328"/>
        <v>0</v>
      </c>
    </row>
    <row r="1653" spans="1:39" x14ac:dyDescent="0.3">
      <c r="A1653" t="s">
        <v>1267</v>
      </c>
      <c r="B1653" t="s">
        <v>1268</v>
      </c>
      <c r="C1653" t="s">
        <v>39</v>
      </c>
      <c r="D1653" t="s">
        <v>90</v>
      </c>
      <c r="E1653" t="s">
        <v>1142</v>
      </c>
      <c r="F1653" s="13" t="str">
        <f>_xlfn.CONCAT(wiz_6[[#This Row],[OCTY......]],",",wiz_6[[#This Row],[OS]])</f>
        <v>LADSON    ,SC</v>
      </c>
      <c r="G1653" t="s">
        <v>68</v>
      </c>
      <c r="H1653" t="s">
        <v>1270</v>
      </c>
      <c r="I1653" s="13" t="str">
        <f>_xlfn.CONCAT(wiz_6[[#This Row],[DCTY......]], ",",wiz_6[[#This Row],[DS]])</f>
        <v>ELKIN     ,NC</v>
      </c>
      <c r="J1653" t="str">
        <f>TRIM(CONCATENATE(wiz_6[[#This Row],[SHIPPER..................]],wiz_6[[#This Row],[ZIP2..]],wiz_6[[#This Row],[ZIP3..]]))</f>
        <v>MVP GROUP | 2945628621</v>
      </c>
      <c r="K1653">
        <v>2</v>
      </c>
      <c r="L1653">
        <v>5.25</v>
      </c>
      <c r="M1653">
        <v>0.27</v>
      </c>
      <c r="N1653">
        <v>264</v>
      </c>
      <c r="O1653">
        <v>0.9</v>
      </c>
      <c r="P1653">
        <v>155</v>
      </c>
      <c r="Q1653">
        <v>0.38</v>
      </c>
      <c r="R1653">
        <v>-16</v>
      </c>
      <c r="S1653">
        <v>-60</v>
      </c>
      <c r="T1653">
        <v>-86</v>
      </c>
      <c r="U1653">
        <v>809</v>
      </c>
      <c r="V1653">
        <v>663</v>
      </c>
      <c r="W1653">
        <v>29730</v>
      </c>
      <c r="X1653">
        <v>29456</v>
      </c>
      <c r="Y1653">
        <v>28621</v>
      </c>
      <c r="Z1653">
        <v>5.3</v>
      </c>
      <c r="AA1653">
        <f t="shared" si="329"/>
        <v>10012</v>
      </c>
      <c r="AB1653">
        <f t="shared" si="330"/>
        <v>1326</v>
      </c>
      <c r="AC1653">
        <f t="shared" si="331"/>
        <v>6159</v>
      </c>
      <c r="AD1653">
        <f t="shared" si="332"/>
        <v>0.6151618058330004</v>
      </c>
      <c r="AE1653">
        <f t="shared" si="333"/>
        <v>0</v>
      </c>
      <c r="AF1653" t="e">
        <f t="shared" ca="1" si="334"/>
        <v>#N/A</v>
      </c>
      <c r="AG1653" t="e">
        <f t="shared" ca="1" si="335"/>
        <v>#N/A</v>
      </c>
      <c r="AH1653" t="e">
        <f t="shared" ca="1" si="336"/>
        <v>#N/A</v>
      </c>
      <c r="AI1653" t="e">
        <f t="shared" ca="1" si="325"/>
        <v>#N/A</v>
      </c>
      <c r="AJ1653">
        <f t="shared" si="326"/>
        <v>1.9976028765481422E-4</v>
      </c>
      <c r="AK1653">
        <f t="shared" si="327"/>
        <v>0</v>
      </c>
      <c r="AL1653" t="e">
        <f t="shared" ca="1" si="337"/>
        <v>#N/A</v>
      </c>
      <c r="AM1653" t="b">
        <f t="shared" si="328"/>
        <v>0</v>
      </c>
    </row>
    <row r="1654" spans="1:39" x14ac:dyDescent="0.3">
      <c r="A1654" t="s">
        <v>37</v>
      </c>
      <c r="B1654" t="s">
        <v>38</v>
      </c>
      <c r="C1654" t="s">
        <v>39</v>
      </c>
      <c r="D1654" t="s">
        <v>90</v>
      </c>
      <c r="E1654" t="s">
        <v>1607</v>
      </c>
      <c r="F1654" s="13" t="str">
        <f>_xlfn.CONCAT(wiz_6[[#This Row],[OCTY......]],",",wiz_6[[#This Row],[OS]])</f>
        <v>GOOSE CREE,SC</v>
      </c>
      <c r="G1654" t="s">
        <v>70</v>
      </c>
      <c r="H1654" t="s">
        <v>71</v>
      </c>
      <c r="I1654" s="13" t="str">
        <f>_xlfn.CONCAT(wiz_6[[#This Row],[DCTY......]], ",",wiz_6[[#This Row],[DS]])</f>
        <v>JACKSON   ,TN</v>
      </c>
      <c r="J1654" t="str">
        <f>TRIM(CONCATENATE(wiz_6[[#This Row],[SHIPPER..................]],wiz_6[[#This Row],[ZIP2..]],wiz_6[[#This Row],[ZIP3..]]))</f>
        <v>b: C H ROBINSON | 2944538301</v>
      </c>
      <c r="K1654">
        <v>1</v>
      </c>
      <c r="L1654">
        <v>1.01</v>
      </c>
      <c r="M1654">
        <v>0.27</v>
      </c>
      <c r="N1654">
        <v>666</v>
      </c>
      <c r="O1654">
        <v>0.92</v>
      </c>
      <c r="P1654">
        <v>18</v>
      </c>
      <c r="Q1654">
        <v>0.25</v>
      </c>
      <c r="R1654">
        <v>-40</v>
      </c>
      <c r="S1654">
        <v>0</v>
      </c>
      <c r="T1654">
        <v>111</v>
      </c>
      <c r="U1654">
        <v>42</v>
      </c>
      <c r="V1654">
        <v>153</v>
      </c>
      <c r="W1654">
        <v>29401</v>
      </c>
      <c r="X1654">
        <v>29445</v>
      </c>
      <c r="Y1654">
        <v>38301</v>
      </c>
      <c r="Z1654">
        <v>1.06</v>
      </c>
      <c r="AA1654">
        <f t="shared" si="329"/>
        <v>10012</v>
      </c>
      <c r="AB1654">
        <f t="shared" si="330"/>
        <v>153</v>
      </c>
      <c r="AC1654">
        <f t="shared" si="331"/>
        <v>6159</v>
      </c>
      <c r="AD1654">
        <f t="shared" si="332"/>
        <v>0.6151618058330004</v>
      </c>
      <c r="AE1654">
        <f t="shared" si="333"/>
        <v>0</v>
      </c>
      <c r="AF1654" t="e">
        <f t="shared" ca="1" si="334"/>
        <v>#N/A</v>
      </c>
      <c r="AG1654" t="e">
        <f t="shared" ca="1" si="335"/>
        <v>#N/A</v>
      </c>
      <c r="AH1654" t="e">
        <f t="shared" ca="1" si="336"/>
        <v>#N/A</v>
      </c>
      <c r="AI1654" t="e">
        <f t="shared" ca="1" si="325"/>
        <v>#N/A</v>
      </c>
      <c r="AJ1654">
        <f t="shared" si="326"/>
        <v>9.988014382740711E-5</v>
      </c>
      <c r="AK1654">
        <f t="shared" si="327"/>
        <v>0</v>
      </c>
      <c r="AL1654" t="e">
        <f t="shared" ca="1" si="337"/>
        <v>#N/A</v>
      </c>
      <c r="AM1654" t="b">
        <f t="shared" si="328"/>
        <v>0</v>
      </c>
    </row>
    <row r="1655" spans="1:39" x14ac:dyDescent="0.3">
      <c r="A1655" t="s">
        <v>37</v>
      </c>
      <c r="B1655" t="s">
        <v>38</v>
      </c>
      <c r="C1655" t="s">
        <v>39</v>
      </c>
      <c r="D1655" t="s">
        <v>90</v>
      </c>
      <c r="E1655" t="s">
        <v>1608</v>
      </c>
      <c r="F1655" s="13" t="str">
        <f>_xlfn.CONCAT(wiz_6[[#This Row],[OCTY......]],",",wiz_6[[#This Row],[OS]])</f>
        <v>LUGOFF    ,SC</v>
      </c>
      <c r="G1655" t="s">
        <v>40</v>
      </c>
      <c r="H1655" t="s">
        <v>1609</v>
      </c>
      <c r="I1655" s="13" t="str">
        <f>_xlfn.CONCAT(wiz_6[[#This Row],[DCTY......]], ",",wiz_6[[#This Row],[DS]])</f>
        <v>SLOCOMB   ,AL</v>
      </c>
      <c r="J1655" t="str">
        <f>TRIM(CONCATENATE(wiz_6[[#This Row],[SHIPPER..................]],wiz_6[[#This Row],[ZIP2..]],wiz_6[[#This Row],[ZIP3..]]))</f>
        <v>b: C H ROBINSON | 2907836375</v>
      </c>
      <c r="K1655">
        <v>1</v>
      </c>
      <c r="L1655">
        <v>1.26</v>
      </c>
      <c r="M1655">
        <v>0.27</v>
      </c>
      <c r="N1655">
        <v>456</v>
      </c>
      <c r="O1655">
        <v>0.96</v>
      </c>
      <c r="P1655">
        <v>86</v>
      </c>
      <c r="Q1655">
        <v>0.3</v>
      </c>
      <c r="R1655">
        <v>-28</v>
      </c>
      <c r="S1655">
        <v>-39</v>
      </c>
      <c r="T1655">
        <v>1</v>
      </c>
      <c r="U1655">
        <v>-443</v>
      </c>
      <c r="V1655">
        <v>-481</v>
      </c>
      <c r="W1655">
        <v>28201</v>
      </c>
      <c r="X1655">
        <v>29078</v>
      </c>
      <c r="Y1655">
        <v>36375</v>
      </c>
      <c r="Z1655">
        <v>1.31</v>
      </c>
      <c r="AA1655">
        <f t="shared" si="329"/>
        <v>10012</v>
      </c>
      <c r="AB1655">
        <f t="shared" si="330"/>
        <v>-481</v>
      </c>
      <c r="AC1655">
        <f t="shared" si="331"/>
        <v>6159</v>
      </c>
      <c r="AD1655">
        <f t="shared" si="332"/>
        <v>0.6151618058330004</v>
      </c>
      <c r="AE1655">
        <f t="shared" si="333"/>
        <v>0</v>
      </c>
      <c r="AF1655" t="e">
        <f t="shared" ca="1" si="334"/>
        <v>#N/A</v>
      </c>
      <c r="AG1655" t="e">
        <f t="shared" ca="1" si="335"/>
        <v>#N/A</v>
      </c>
      <c r="AH1655" t="e">
        <f t="shared" ca="1" si="336"/>
        <v>#N/A</v>
      </c>
      <c r="AI1655" t="e">
        <f t="shared" ca="1" si="325"/>
        <v>#N/A</v>
      </c>
      <c r="AJ1655">
        <f t="shared" si="326"/>
        <v>9.988014382740711E-5</v>
      </c>
      <c r="AK1655">
        <f t="shared" si="327"/>
        <v>0</v>
      </c>
      <c r="AL1655" t="e">
        <f t="shared" ca="1" si="337"/>
        <v>#N/A</v>
      </c>
      <c r="AM1655" t="b">
        <f t="shared" si="328"/>
        <v>0</v>
      </c>
    </row>
    <row r="1656" spans="1:39" x14ac:dyDescent="0.3">
      <c r="A1656" t="s">
        <v>119</v>
      </c>
      <c r="B1656" t="s">
        <v>120</v>
      </c>
      <c r="C1656" t="s">
        <v>39</v>
      </c>
      <c r="D1656" t="s">
        <v>90</v>
      </c>
      <c r="E1656" t="s">
        <v>395</v>
      </c>
      <c r="F1656" s="13" t="str">
        <f>_xlfn.CONCAT(wiz_6[[#This Row],[OCTY......]],",",wiz_6[[#This Row],[OS]])</f>
        <v>COLUMBIA  ,SC</v>
      </c>
      <c r="G1656" t="s">
        <v>40</v>
      </c>
      <c r="H1656" t="s">
        <v>255</v>
      </c>
      <c r="I1656" s="13" t="str">
        <f>_xlfn.CONCAT(wiz_6[[#This Row],[DCTY......]], ",",wiz_6[[#This Row],[DS]])</f>
        <v>MADISON   ,AL</v>
      </c>
      <c r="J1656" t="str">
        <f>TRIM(CONCATENATE(wiz_6[[#This Row],[SHIPPER..................]],wiz_6[[#This Row],[ZIP2..]],wiz_6[[#This Row],[ZIP3..]]))</f>
        <v>b: HUB GROUP INC | 2920135756</v>
      </c>
      <c r="K1656">
        <v>1</v>
      </c>
      <c r="L1656">
        <v>1.51</v>
      </c>
      <c r="M1656">
        <v>0.27</v>
      </c>
      <c r="N1656">
        <v>435</v>
      </c>
      <c r="O1656">
        <v>0.96</v>
      </c>
      <c r="P1656">
        <v>57</v>
      </c>
      <c r="Q1656">
        <v>0.3</v>
      </c>
      <c r="R1656">
        <v>-26</v>
      </c>
      <c r="S1656">
        <v>-38</v>
      </c>
      <c r="T1656">
        <v>-18</v>
      </c>
      <c r="U1656">
        <v>-51</v>
      </c>
      <c r="V1656">
        <v>-107</v>
      </c>
      <c r="W1656">
        <v>29829</v>
      </c>
      <c r="X1656">
        <v>29201</v>
      </c>
      <c r="Y1656">
        <v>35756</v>
      </c>
      <c r="Z1656">
        <v>1.56</v>
      </c>
      <c r="AA1656">
        <f t="shared" si="329"/>
        <v>10012</v>
      </c>
      <c r="AB1656">
        <f t="shared" si="330"/>
        <v>-107</v>
      </c>
      <c r="AC1656">
        <f t="shared" si="331"/>
        <v>6159</v>
      </c>
      <c r="AD1656">
        <f t="shared" si="332"/>
        <v>0.6151618058330004</v>
      </c>
      <c r="AE1656">
        <f t="shared" si="333"/>
        <v>0</v>
      </c>
      <c r="AF1656" t="e">
        <f t="shared" ca="1" si="334"/>
        <v>#N/A</v>
      </c>
      <c r="AG1656" t="e">
        <f t="shared" ca="1" si="335"/>
        <v>#N/A</v>
      </c>
      <c r="AH1656" t="e">
        <f t="shared" ca="1" si="336"/>
        <v>#N/A</v>
      </c>
      <c r="AI1656" t="e">
        <f t="shared" ca="1" si="325"/>
        <v>#N/A</v>
      </c>
      <c r="AJ1656">
        <f t="shared" si="326"/>
        <v>9.988014382740711E-5</v>
      </c>
      <c r="AK1656">
        <f t="shared" si="327"/>
        <v>0</v>
      </c>
      <c r="AL1656" t="e">
        <f t="shared" ca="1" si="337"/>
        <v>#N/A</v>
      </c>
      <c r="AM1656" t="b">
        <f t="shared" si="328"/>
        <v>0</v>
      </c>
    </row>
    <row r="1657" spans="1:39" x14ac:dyDescent="0.3">
      <c r="A1657" t="s">
        <v>217</v>
      </c>
      <c r="B1657" t="s">
        <v>218</v>
      </c>
      <c r="C1657" t="s">
        <v>39</v>
      </c>
      <c r="D1657" t="s">
        <v>90</v>
      </c>
      <c r="E1657" t="s">
        <v>1610</v>
      </c>
      <c r="F1657" s="13" t="str">
        <f>_xlfn.CONCAT(wiz_6[[#This Row],[OCTY......]],",",wiz_6[[#This Row],[OS]])</f>
        <v>BLYTHEWOOD,SC</v>
      </c>
      <c r="G1657" t="s">
        <v>146</v>
      </c>
      <c r="H1657" t="s">
        <v>219</v>
      </c>
      <c r="I1657" s="13" t="str">
        <f>_xlfn.CONCAT(wiz_6[[#This Row],[DCTY......]], ",",wiz_6[[#This Row],[DS]])</f>
        <v>FORT SMITH,AR</v>
      </c>
      <c r="J1657" t="str">
        <f>TRIM(CONCATENATE(wiz_6[[#This Row],[SHIPPER..................]],wiz_6[[#This Row],[ZIP2..]],wiz_6[[#This Row],[ZIP3..]]))</f>
        <v>OWENS CORNING SALES | 2901672901</v>
      </c>
      <c r="K1657">
        <v>1</v>
      </c>
      <c r="L1657">
        <v>2.14</v>
      </c>
      <c r="M1657">
        <v>0.18</v>
      </c>
      <c r="N1657">
        <v>888</v>
      </c>
      <c r="O1657">
        <v>1.83</v>
      </c>
      <c r="P1657">
        <v>68</v>
      </c>
      <c r="Q1657">
        <v>0.3</v>
      </c>
      <c r="R1657">
        <v>27</v>
      </c>
      <c r="S1657">
        <v>-52</v>
      </c>
      <c r="T1657">
        <v>-36</v>
      </c>
      <c r="U1657">
        <v>321</v>
      </c>
      <c r="V1657">
        <v>233</v>
      </c>
      <c r="W1657">
        <v>29801</v>
      </c>
      <c r="X1657">
        <v>29016</v>
      </c>
      <c r="Y1657">
        <v>72901</v>
      </c>
      <c r="Z1657">
        <v>2.1</v>
      </c>
      <c r="AA1657">
        <f t="shared" si="329"/>
        <v>10012</v>
      </c>
      <c r="AB1657">
        <f t="shared" si="330"/>
        <v>233</v>
      </c>
      <c r="AC1657">
        <f t="shared" si="331"/>
        <v>6159</v>
      </c>
      <c r="AD1657">
        <f t="shared" si="332"/>
        <v>0.6151618058330004</v>
      </c>
      <c r="AE1657">
        <f t="shared" si="333"/>
        <v>0</v>
      </c>
      <c r="AF1657" t="e">
        <f t="shared" ca="1" si="334"/>
        <v>#N/A</v>
      </c>
      <c r="AG1657" t="e">
        <f t="shared" ca="1" si="335"/>
        <v>#N/A</v>
      </c>
      <c r="AH1657" t="e">
        <f t="shared" ca="1" si="336"/>
        <v>#N/A</v>
      </c>
      <c r="AI1657" t="e">
        <f t="shared" ca="1" si="325"/>
        <v>#N/A</v>
      </c>
      <c r="AJ1657">
        <f t="shared" si="326"/>
        <v>9.988014382740711E-5</v>
      </c>
      <c r="AK1657">
        <f t="shared" si="327"/>
        <v>0</v>
      </c>
      <c r="AL1657" t="e">
        <f t="shared" ca="1" si="337"/>
        <v>#N/A</v>
      </c>
      <c r="AM1657" t="b">
        <f t="shared" si="328"/>
        <v>0</v>
      </c>
    </row>
    <row r="1658" spans="1:39" x14ac:dyDescent="0.3">
      <c r="A1658" t="s">
        <v>1041</v>
      </c>
      <c r="B1658" t="s">
        <v>1042</v>
      </c>
      <c r="C1658" t="s">
        <v>39</v>
      </c>
      <c r="D1658" t="s">
        <v>90</v>
      </c>
      <c r="E1658" t="s">
        <v>395</v>
      </c>
      <c r="F1658" s="13" t="str">
        <f>_xlfn.CONCAT(wiz_6[[#This Row],[OCTY......]],",",wiz_6[[#This Row],[OS]])</f>
        <v>COLUMBIA  ,SC</v>
      </c>
      <c r="G1658" t="s">
        <v>50</v>
      </c>
      <c r="H1658" t="s">
        <v>411</v>
      </c>
      <c r="I1658" s="13" t="str">
        <f>_xlfn.CONCAT(wiz_6[[#This Row],[DCTY......]], ",",wiz_6[[#This Row],[DS]])</f>
        <v>FOREST PAR,GA</v>
      </c>
      <c r="J1658" t="str">
        <f>TRIM(CONCATENATE(wiz_6[[#This Row],[SHIPPER..................]],wiz_6[[#This Row],[ZIP2..]],wiz_6[[#This Row],[ZIP3..]]))</f>
        <v>b: WORLDWIDE EXPRESS | 2920130050</v>
      </c>
      <c r="K1658">
        <v>1</v>
      </c>
      <c r="L1658">
        <v>2.0499999999999998</v>
      </c>
      <c r="M1658">
        <v>0.28000000000000003</v>
      </c>
      <c r="N1658">
        <v>225</v>
      </c>
      <c r="O1658">
        <v>0.33</v>
      </c>
      <c r="P1658">
        <v>92</v>
      </c>
      <c r="Q1658">
        <v>0.3</v>
      </c>
      <c r="R1658">
        <v>-16</v>
      </c>
      <c r="S1658">
        <v>2</v>
      </c>
      <c r="T1658">
        <v>134</v>
      </c>
      <c r="U1658">
        <v>82</v>
      </c>
      <c r="V1658">
        <v>218</v>
      </c>
      <c r="W1658">
        <v>28201</v>
      </c>
      <c r="X1658">
        <v>29201</v>
      </c>
      <c r="Y1658">
        <v>30050</v>
      </c>
      <c r="Z1658">
        <v>2.11</v>
      </c>
      <c r="AA1658">
        <f t="shared" si="329"/>
        <v>10012</v>
      </c>
      <c r="AB1658">
        <f t="shared" si="330"/>
        <v>218</v>
      </c>
      <c r="AC1658">
        <f t="shared" si="331"/>
        <v>6159</v>
      </c>
      <c r="AD1658">
        <f t="shared" si="332"/>
        <v>0.6151618058330004</v>
      </c>
      <c r="AE1658">
        <f t="shared" si="333"/>
        <v>0</v>
      </c>
      <c r="AF1658" t="e">
        <f t="shared" ca="1" si="334"/>
        <v>#N/A</v>
      </c>
      <c r="AG1658" t="e">
        <f t="shared" ca="1" si="335"/>
        <v>#N/A</v>
      </c>
      <c r="AH1658" t="e">
        <f t="shared" ca="1" si="336"/>
        <v>#N/A</v>
      </c>
      <c r="AI1658" t="e">
        <f t="shared" ca="1" si="325"/>
        <v>#N/A</v>
      </c>
      <c r="AJ1658">
        <f t="shared" si="326"/>
        <v>9.988014382740711E-5</v>
      </c>
      <c r="AK1658">
        <f t="shared" si="327"/>
        <v>0</v>
      </c>
      <c r="AL1658" t="e">
        <f t="shared" ca="1" si="337"/>
        <v>#N/A</v>
      </c>
      <c r="AM1658" t="b">
        <f t="shared" si="328"/>
        <v>0</v>
      </c>
    </row>
    <row r="1659" spans="1:39" x14ac:dyDescent="0.3">
      <c r="A1659" t="s">
        <v>123</v>
      </c>
      <c r="B1659" t="s">
        <v>124</v>
      </c>
      <c r="C1659" t="s">
        <v>39</v>
      </c>
      <c r="D1659" t="s">
        <v>90</v>
      </c>
      <c r="E1659" t="s">
        <v>1611</v>
      </c>
      <c r="F1659" s="13" t="str">
        <f>_xlfn.CONCAT(wiz_6[[#This Row],[OCTY......]],",",wiz_6[[#This Row],[OS]])</f>
        <v>SUMTER    ,SC</v>
      </c>
      <c r="G1659" t="s">
        <v>53</v>
      </c>
      <c r="H1659" t="s">
        <v>1586</v>
      </c>
      <c r="I1659" s="13" t="str">
        <f>_xlfn.CONCAT(wiz_6[[#This Row],[DCTY......]], ",",wiz_6[[#This Row],[DS]])</f>
        <v>OSWEGO    ,IL</v>
      </c>
      <c r="J1659" t="str">
        <f>TRIM(CONCATENATE(wiz_6[[#This Row],[SHIPPER..................]],wiz_6[[#This Row],[ZIP2..]],wiz_6[[#This Row],[ZIP3..]]))</f>
        <v>WAL MART SAMS GENERAL| 2915060543</v>
      </c>
      <c r="K1659">
        <v>2</v>
      </c>
      <c r="L1659">
        <v>1.5</v>
      </c>
      <c r="M1659">
        <v>0.12</v>
      </c>
      <c r="N1659">
        <v>846</v>
      </c>
      <c r="O1659">
        <v>1.77</v>
      </c>
      <c r="P1659">
        <v>97</v>
      </c>
      <c r="Q1659">
        <v>0.3</v>
      </c>
      <c r="R1659">
        <v>92</v>
      </c>
      <c r="S1659">
        <v>-133</v>
      </c>
      <c r="T1659">
        <v>-2</v>
      </c>
      <c r="U1659">
        <v>-29</v>
      </c>
      <c r="V1659">
        <v>-164</v>
      </c>
      <c r="W1659">
        <v>29801</v>
      </c>
      <c r="X1659">
        <v>29150</v>
      </c>
      <c r="Y1659">
        <v>60543</v>
      </c>
      <c r="Z1659">
        <v>1.4</v>
      </c>
      <c r="AA1659">
        <f t="shared" si="329"/>
        <v>10012</v>
      </c>
      <c r="AB1659">
        <f t="shared" si="330"/>
        <v>-328</v>
      </c>
      <c r="AC1659">
        <f t="shared" si="331"/>
        <v>6159</v>
      </c>
      <c r="AD1659">
        <f t="shared" si="332"/>
        <v>0.6151618058330004</v>
      </c>
      <c r="AE1659">
        <f t="shared" si="333"/>
        <v>0</v>
      </c>
      <c r="AF1659" t="e">
        <f t="shared" ca="1" si="334"/>
        <v>#N/A</v>
      </c>
      <c r="AG1659" t="e">
        <f t="shared" ca="1" si="335"/>
        <v>#N/A</v>
      </c>
      <c r="AH1659" t="e">
        <f t="shared" ca="1" si="336"/>
        <v>#N/A</v>
      </c>
      <c r="AI1659" t="e">
        <f t="shared" ca="1" si="325"/>
        <v>#N/A</v>
      </c>
      <c r="AJ1659">
        <f t="shared" si="326"/>
        <v>1.9976028765481422E-4</v>
      </c>
      <c r="AK1659">
        <f t="shared" si="327"/>
        <v>0</v>
      </c>
      <c r="AL1659" t="e">
        <f t="shared" ca="1" si="337"/>
        <v>#N/A</v>
      </c>
      <c r="AM1659" t="b">
        <f t="shared" si="328"/>
        <v>0</v>
      </c>
    </row>
    <row r="1660" spans="1:39" x14ac:dyDescent="0.3">
      <c r="A1660" t="s">
        <v>37</v>
      </c>
      <c r="B1660" t="s">
        <v>38</v>
      </c>
      <c r="C1660" t="s">
        <v>39</v>
      </c>
      <c r="D1660" t="s">
        <v>90</v>
      </c>
      <c r="E1660" t="s">
        <v>754</v>
      </c>
      <c r="F1660" s="13" t="str">
        <f>_xlfn.CONCAT(wiz_6[[#This Row],[OCTY......]],",",wiz_6[[#This Row],[OS]])</f>
        <v>ORANGEBURG,SC</v>
      </c>
      <c r="G1660" t="s">
        <v>44</v>
      </c>
      <c r="H1660" t="s">
        <v>1612</v>
      </c>
      <c r="I1660" s="13" t="str">
        <f>_xlfn.CONCAT(wiz_6[[#This Row],[DCTY......]], ",",wiz_6[[#This Row],[DS]])</f>
        <v>HAWESVILLE,KY</v>
      </c>
      <c r="J1660" t="str">
        <f>TRIM(CONCATENATE(wiz_6[[#This Row],[SHIPPER..................]],wiz_6[[#This Row],[ZIP2..]],wiz_6[[#This Row],[ZIP3..]]))</f>
        <v>b: C H ROBINSON | 2911542348</v>
      </c>
      <c r="K1660">
        <v>1</v>
      </c>
      <c r="L1660">
        <v>1.1399999999999999</v>
      </c>
      <c r="M1660">
        <v>0.27</v>
      </c>
      <c r="N1660">
        <v>604</v>
      </c>
      <c r="O1660">
        <v>1.21</v>
      </c>
      <c r="P1660">
        <v>55</v>
      </c>
      <c r="Q1660">
        <v>0.3</v>
      </c>
      <c r="R1660">
        <v>-37</v>
      </c>
      <c r="S1660">
        <v>-35</v>
      </c>
      <c r="T1660">
        <v>1</v>
      </c>
      <c r="U1660">
        <v>-283</v>
      </c>
      <c r="V1660">
        <v>-317</v>
      </c>
      <c r="W1660">
        <v>29801</v>
      </c>
      <c r="X1660">
        <v>29115</v>
      </c>
      <c r="Y1660">
        <v>42348</v>
      </c>
      <c r="Z1660">
        <v>1.19</v>
      </c>
      <c r="AA1660">
        <f t="shared" si="329"/>
        <v>10012</v>
      </c>
      <c r="AB1660">
        <f t="shared" si="330"/>
        <v>-317</v>
      </c>
      <c r="AC1660">
        <f t="shared" si="331"/>
        <v>6159</v>
      </c>
      <c r="AD1660">
        <f t="shared" si="332"/>
        <v>0.6151618058330004</v>
      </c>
      <c r="AE1660">
        <f t="shared" si="333"/>
        <v>0</v>
      </c>
      <c r="AF1660" t="e">
        <f t="shared" ca="1" si="334"/>
        <v>#N/A</v>
      </c>
      <c r="AG1660" t="e">
        <f t="shared" ca="1" si="335"/>
        <v>#N/A</v>
      </c>
      <c r="AH1660" t="e">
        <f t="shared" ca="1" si="336"/>
        <v>#N/A</v>
      </c>
      <c r="AI1660" t="e">
        <f t="shared" ca="1" si="325"/>
        <v>#N/A</v>
      </c>
      <c r="AJ1660">
        <f t="shared" si="326"/>
        <v>9.988014382740711E-5</v>
      </c>
      <c r="AK1660">
        <f t="shared" si="327"/>
        <v>0</v>
      </c>
      <c r="AL1660" t="e">
        <f t="shared" ca="1" si="337"/>
        <v>#N/A</v>
      </c>
      <c r="AM1660" t="b">
        <f t="shared" si="328"/>
        <v>0</v>
      </c>
    </row>
    <row r="1661" spans="1:39" x14ac:dyDescent="0.3">
      <c r="A1661" t="s">
        <v>123</v>
      </c>
      <c r="B1661" t="s">
        <v>124</v>
      </c>
      <c r="C1661" t="s">
        <v>39</v>
      </c>
      <c r="D1661" t="s">
        <v>90</v>
      </c>
      <c r="E1661" t="s">
        <v>754</v>
      </c>
      <c r="F1661" s="13" t="str">
        <f>_xlfn.CONCAT(wiz_6[[#This Row],[OCTY......]],",",wiz_6[[#This Row],[OS]])</f>
        <v>ORANGEBURG,SC</v>
      </c>
      <c r="G1661" t="s">
        <v>42</v>
      </c>
      <c r="H1661" t="s">
        <v>62</v>
      </c>
      <c r="I1661" s="13" t="str">
        <f>_xlfn.CONCAT(wiz_6[[#This Row],[DCTY......]], ",",wiz_6[[#This Row],[DS]])</f>
        <v>GREENFIELD,IN</v>
      </c>
      <c r="J1661" t="str">
        <f>TRIM(CONCATENATE(wiz_6[[#This Row],[SHIPPER..................]],wiz_6[[#This Row],[ZIP2..]],wiz_6[[#This Row],[ZIP3..]]))</f>
        <v>WAL MART SAMS GENERAL| 2911546140</v>
      </c>
      <c r="K1661">
        <v>11</v>
      </c>
      <c r="L1661">
        <v>1.59</v>
      </c>
      <c r="M1661">
        <v>0.08</v>
      </c>
      <c r="N1661">
        <v>619</v>
      </c>
      <c r="O1661">
        <v>1.43</v>
      </c>
      <c r="P1661">
        <v>99</v>
      </c>
      <c r="Q1661">
        <v>0.32</v>
      </c>
      <c r="R1661">
        <v>78</v>
      </c>
      <c r="S1661">
        <v>-91</v>
      </c>
      <c r="T1661">
        <v>-52</v>
      </c>
      <c r="U1661">
        <v>-138</v>
      </c>
      <c r="V1661">
        <v>-281</v>
      </c>
      <c r="W1661">
        <v>29706</v>
      </c>
      <c r="X1661">
        <v>29115</v>
      </c>
      <c r="Y1661">
        <v>46140</v>
      </c>
      <c r="Z1661">
        <v>1.45</v>
      </c>
      <c r="AA1661">
        <f t="shared" si="329"/>
        <v>10012</v>
      </c>
      <c r="AB1661">
        <f t="shared" si="330"/>
        <v>-3091</v>
      </c>
      <c r="AC1661">
        <f t="shared" si="331"/>
        <v>6159</v>
      </c>
      <c r="AD1661">
        <f t="shared" si="332"/>
        <v>0.6151618058330004</v>
      </c>
      <c r="AE1661">
        <f t="shared" si="333"/>
        <v>0</v>
      </c>
      <c r="AF1661" t="e">
        <f t="shared" ca="1" si="334"/>
        <v>#N/A</v>
      </c>
      <c r="AG1661" t="e">
        <f t="shared" ca="1" si="335"/>
        <v>#N/A</v>
      </c>
      <c r="AH1661" t="e">
        <f t="shared" ca="1" si="336"/>
        <v>#N/A</v>
      </c>
      <c r="AI1661" t="e">
        <f t="shared" ca="1" si="325"/>
        <v>#N/A</v>
      </c>
      <c r="AJ1661">
        <f t="shared" si="326"/>
        <v>1.0986815821014781E-3</v>
      </c>
      <c r="AK1661">
        <f t="shared" si="327"/>
        <v>0</v>
      </c>
      <c r="AL1661" t="e">
        <f t="shared" ca="1" si="337"/>
        <v>#N/A</v>
      </c>
      <c r="AM1661" t="b">
        <f t="shared" si="328"/>
        <v>0</v>
      </c>
    </row>
    <row r="1662" spans="1:39" x14ac:dyDescent="0.3">
      <c r="A1662" t="s">
        <v>123</v>
      </c>
      <c r="B1662" t="s">
        <v>124</v>
      </c>
      <c r="C1662" t="s">
        <v>39</v>
      </c>
      <c r="D1662" t="s">
        <v>90</v>
      </c>
      <c r="E1662" t="s">
        <v>1611</v>
      </c>
      <c r="F1662" s="13" t="str">
        <f>_xlfn.CONCAT(wiz_6[[#This Row],[OCTY......]],",",wiz_6[[#This Row],[OS]])</f>
        <v>SUMTER    ,SC</v>
      </c>
      <c r="G1662" t="s">
        <v>42</v>
      </c>
      <c r="H1662" t="s">
        <v>62</v>
      </c>
      <c r="I1662" s="13" t="str">
        <f>_xlfn.CONCAT(wiz_6[[#This Row],[DCTY......]], ",",wiz_6[[#This Row],[DS]])</f>
        <v>GREENFIELD,IN</v>
      </c>
      <c r="J1662" t="str">
        <f>TRIM(CONCATENATE(wiz_6[[#This Row],[SHIPPER..................]],wiz_6[[#This Row],[ZIP2..]],wiz_6[[#This Row],[ZIP3..]]))</f>
        <v>WAL MART SAMS GENERAL| 2915046140</v>
      </c>
      <c r="K1662">
        <v>10</v>
      </c>
      <c r="L1662">
        <v>1.58</v>
      </c>
      <c r="M1662">
        <v>0.08</v>
      </c>
      <c r="N1662">
        <v>623</v>
      </c>
      <c r="O1662">
        <v>1.36</v>
      </c>
      <c r="P1662">
        <v>127</v>
      </c>
      <c r="Q1662">
        <v>0.34</v>
      </c>
      <c r="R1662">
        <v>79</v>
      </c>
      <c r="S1662">
        <v>-133</v>
      </c>
      <c r="T1662">
        <v>-35</v>
      </c>
      <c r="U1662">
        <v>-138</v>
      </c>
      <c r="V1662">
        <v>-306</v>
      </c>
      <c r="W1662">
        <v>29572</v>
      </c>
      <c r="X1662">
        <v>29150</v>
      </c>
      <c r="Y1662">
        <v>46140</v>
      </c>
      <c r="Z1662">
        <v>1.44</v>
      </c>
      <c r="AA1662">
        <f t="shared" si="329"/>
        <v>10012</v>
      </c>
      <c r="AB1662">
        <f t="shared" si="330"/>
        <v>-3060</v>
      </c>
      <c r="AC1662">
        <f t="shared" si="331"/>
        <v>6159</v>
      </c>
      <c r="AD1662">
        <f t="shared" si="332"/>
        <v>0.6151618058330004</v>
      </c>
      <c r="AE1662">
        <f t="shared" si="333"/>
        <v>0</v>
      </c>
      <c r="AF1662" t="e">
        <f t="shared" ca="1" si="334"/>
        <v>#N/A</v>
      </c>
      <c r="AG1662" t="e">
        <f t="shared" ca="1" si="335"/>
        <v>#N/A</v>
      </c>
      <c r="AH1662" t="e">
        <f t="shared" ca="1" si="336"/>
        <v>#N/A</v>
      </c>
      <c r="AI1662" t="e">
        <f t="shared" ca="1" si="325"/>
        <v>#N/A</v>
      </c>
      <c r="AJ1662">
        <f t="shared" si="326"/>
        <v>9.9880143827407101E-4</v>
      </c>
      <c r="AK1662">
        <f t="shared" si="327"/>
        <v>0</v>
      </c>
      <c r="AL1662" t="e">
        <f t="shared" ca="1" si="337"/>
        <v>#N/A</v>
      </c>
      <c r="AM1662" t="b">
        <f t="shared" si="328"/>
        <v>0</v>
      </c>
    </row>
    <row r="1663" spans="1:39" x14ac:dyDescent="0.3">
      <c r="A1663" t="s">
        <v>1613</v>
      </c>
      <c r="B1663" t="s">
        <v>1614</v>
      </c>
      <c r="C1663" t="s">
        <v>39</v>
      </c>
      <c r="D1663" t="s">
        <v>90</v>
      </c>
      <c r="E1663" t="s">
        <v>1610</v>
      </c>
      <c r="F1663" s="13" t="str">
        <f>_xlfn.CONCAT(wiz_6[[#This Row],[OCTY......]],",",wiz_6[[#This Row],[OS]])</f>
        <v>BLYTHEWOOD,SC</v>
      </c>
      <c r="G1663" t="s">
        <v>42</v>
      </c>
      <c r="H1663" t="s">
        <v>1615</v>
      </c>
      <c r="I1663" s="13" t="str">
        <f>_xlfn.CONCAT(wiz_6[[#This Row],[DCTY......]], ",",wiz_6[[#This Row],[DS]])</f>
        <v>MARKLEVILL,IN</v>
      </c>
      <c r="J1663" t="str">
        <f>TRIM(CONCATENATE(wiz_6[[#This Row],[SHIPPER..................]],wiz_6[[#This Row],[ZIP2..]],wiz_6[[#This Row],[ZIP3..]]))</f>
        <v>b: LANDSTAR INWAY | 2901646056</v>
      </c>
      <c r="K1663">
        <v>1</v>
      </c>
      <c r="L1663">
        <v>1.1200000000000001</v>
      </c>
      <c r="M1663">
        <v>0.28000000000000003</v>
      </c>
      <c r="N1663">
        <v>623</v>
      </c>
      <c r="O1663">
        <v>1.21</v>
      </c>
      <c r="P1663">
        <v>68</v>
      </c>
      <c r="Q1663">
        <v>0.3</v>
      </c>
      <c r="R1663">
        <v>-3</v>
      </c>
      <c r="S1663">
        <v>-21</v>
      </c>
      <c r="T1663">
        <v>1</v>
      </c>
      <c r="U1663">
        <v>-310</v>
      </c>
      <c r="V1663">
        <v>-330</v>
      </c>
      <c r="W1663">
        <v>28134</v>
      </c>
      <c r="X1663">
        <v>29016</v>
      </c>
      <c r="Y1663">
        <v>46056</v>
      </c>
      <c r="Z1663">
        <v>1.18</v>
      </c>
      <c r="AA1663">
        <f t="shared" si="329"/>
        <v>10012</v>
      </c>
      <c r="AB1663">
        <f t="shared" si="330"/>
        <v>-330</v>
      </c>
      <c r="AC1663">
        <f t="shared" si="331"/>
        <v>6159</v>
      </c>
      <c r="AD1663">
        <f t="shared" si="332"/>
        <v>0.6151618058330004</v>
      </c>
      <c r="AE1663">
        <f t="shared" si="333"/>
        <v>0</v>
      </c>
      <c r="AF1663" t="e">
        <f t="shared" ca="1" si="334"/>
        <v>#N/A</v>
      </c>
      <c r="AG1663" t="e">
        <f t="shared" ca="1" si="335"/>
        <v>#N/A</v>
      </c>
      <c r="AH1663" t="e">
        <f t="shared" ca="1" si="336"/>
        <v>#N/A</v>
      </c>
      <c r="AI1663" t="e">
        <f t="shared" ca="1" si="325"/>
        <v>#N/A</v>
      </c>
      <c r="AJ1663">
        <f t="shared" si="326"/>
        <v>9.988014382740711E-5</v>
      </c>
      <c r="AK1663">
        <f t="shared" si="327"/>
        <v>0</v>
      </c>
      <c r="AL1663" t="e">
        <f t="shared" ca="1" si="337"/>
        <v>#N/A</v>
      </c>
      <c r="AM1663" t="b">
        <f t="shared" si="328"/>
        <v>0</v>
      </c>
    </row>
    <row r="1664" spans="1:39" x14ac:dyDescent="0.3">
      <c r="A1664" t="s">
        <v>78</v>
      </c>
      <c r="B1664" t="s">
        <v>79</v>
      </c>
      <c r="C1664" t="s">
        <v>39</v>
      </c>
      <c r="D1664" t="s">
        <v>90</v>
      </c>
      <c r="E1664" t="s">
        <v>395</v>
      </c>
      <c r="F1664" s="13" t="str">
        <f>_xlfn.CONCAT(wiz_6[[#This Row],[OCTY......]],",",wiz_6[[#This Row],[OS]])</f>
        <v>COLUMBIA  ,SC</v>
      </c>
      <c r="G1664" t="s">
        <v>44</v>
      </c>
      <c r="H1664" t="s">
        <v>464</v>
      </c>
      <c r="I1664" s="13" t="str">
        <f>_xlfn.CONCAT(wiz_6[[#This Row],[DCTY......]], ",",wiz_6[[#This Row],[DS]])</f>
        <v>FRANKLIN  ,KY</v>
      </c>
      <c r="J1664" t="str">
        <f>TRIM(CONCATENATE(wiz_6[[#This Row],[SHIPPER..................]],wiz_6[[#This Row],[ZIP2..]],wiz_6[[#This Row],[ZIP3..]]))</f>
        <v>TRACTOR SUPPLY MANHAT| 2920142134</v>
      </c>
      <c r="K1664">
        <v>2</v>
      </c>
      <c r="L1664">
        <v>1.55</v>
      </c>
      <c r="M1664">
        <v>0.21</v>
      </c>
      <c r="N1664">
        <v>485</v>
      </c>
      <c r="O1664">
        <v>0.99</v>
      </c>
      <c r="P1664">
        <v>54</v>
      </c>
      <c r="Q1664">
        <v>0.3</v>
      </c>
      <c r="R1664">
        <v>-35</v>
      </c>
      <c r="S1664">
        <v>-3</v>
      </c>
      <c r="T1664">
        <v>-6</v>
      </c>
      <c r="U1664">
        <v>-55</v>
      </c>
      <c r="V1664">
        <v>-64</v>
      </c>
      <c r="W1664">
        <v>29706</v>
      </c>
      <c r="X1664">
        <v>29201</v>
      </c>
      <c r="Y1664">
        <v>42134</v>
      </c>
      <c r="Z1664">
        <v>1.54</v>
      </c>
      <c r="AA1664">
        <f t="shared" si="329"/>
        <v>10012</v>
      </c>
      <c r="AB1664">
        <f t="shared" si="330"/>
        <v>-128</v>
      </c>
      <c r="AC1664">
        <f t="shared" si="331"/>
        <v>6159</v>
      </c>
      <c r="AD1664">
        <f t="shared" si="332"/>
        <v>0.6151618058330004</v>
      </c>
      <c r="AE1664">
        <f t="shared" si="333"/>
        <v>0</v>
      </c>
      <c r="AF1664" t="e">
        <f t="shared" ca="1" si="334"/>
        <v>#N/A</v>
      </c>
      <c r="AG1664" t="e">
        <f t="shared" ca="1" si="335"/>
        <v>#N/A</v>
      </c>
      <c r="AH1664" t="e">
        <f t="shared" ca="1" si="336"/>
        <v>#N/A</v>
      </c>
      <c r="AI1664" t="e">
        <f t="shared" ca="1" si="325"/>
        <v>#N/A</v>
      </c>
      <c r="AJ1664">
        <f t="shared" si="326"/>
        <v>1.9976028765481422E-4</v>
      </c>
      <c r="AK1664">
        <f t="shared" si="327"/>
        <v>0</v>
      </c>
      <c r="AL1664" t="e">
        <f t="shared" ca="1" si="337"/>
        <v>#N/A</v>
      </c>
      <c r="AM1664" t="b">
        <f t="shared" si="328"/>
        <v>0</v>
      </c>
    </row>
    <row r="1665" spans="1:39" x14ac:dyDescent="0.3">
      <c r="A1665" t="s">
        <v>1616</v>
      </c>
      <c r="B1665" t="s">
        <v>1617</v>
      </c>
      <c r="C1665" t="s">
        <v>39</v>
      </c>
      <c r="D1665" t="s">
        <v>90</v>
      </c>
      <c r="E1665" t="s">
        <v>1611</v>
      </c>
      <c r="F1665" s="13" t="str">
        <f>_xlfn.CONCAT(wiz_6[[#This Row],[OCTY......]],",",wiz_6[[#This Row],[OS]])</f>
        <v>SUMTER    ,SC</v>
      </c>
      <c r="G1665" t="s">
        <v>44</v>
      </c>
      <c r="H1665" t="s">
        <v>477</v>
      </c>
      <c r="I1665" s="13" t="str">
        <f>_xlfn.CONCAT(wiz_6[[#This Row],[DCTY......]], ",",wiz_6[[#This Row],[DS]])</f>
        <v>LOUISVILLE,KY</v>
      </c>
      <c r="J1665" t="str">
        <f>TRIM(CONCATENATE(wiz_6[[#This Row],[SHIPPER..................]],wiz_6[[#This Row],[ZIP2..]],wiz_6[[#This Row],[ZIP3..]]))</f>
        <v>b: HARTT LOGISTICS | 2915040201</v>
      </c>
      <c r="K1665">
        <v>1</v>
      </c>
      <c r="L1665">
        <v>1.18</v>
      </c>
      <c r="M1665">
        <v>0.27</v>
      </c>
      <c r="N1665">
        <v>550</v>
      </c>
      <c r="O1665">
        <v>1.05</v>
      </c>
      <c r="P1665">
        <v>88</v>
      </c>
      <c r="Q1665">
        <v>0.3</v>
      </c>
      <c r="R1665">
        <v>-33</v>
      </c>
      <c r="S1665">
        <v>-167</v>
      </c>
      <c r="T1665">
        <v>-1</v>
      </c>
      <c r="U1665">
        <v>-158</v>
      </c>
      <c r="V1665">
        <v>-326</v>
      </c>
      <c r="W1665">
        <v>29405</v>
      </c>
      <c r="X1665">
        <v>29150</v>
      </c>
      <c r="Y1665">
        <v>40201</v>
      </c>
      <c r="Z1665">
        <v>1.23</v>
      </c>
      <c r="AA1665">
        <f t="shared" si="329"/>
        <v>10012</v>
      </c>
      <c r="AB1665">
        <f t="shared" si="330"/>
        <v>-326</v>
      </c>
      <c r="AC1665">
        <f t="shared" si="331"/>
        <v>6159</v>
      </c>
      <c r="AD1665">
        <f t="shared" si="332"/>
        <v>0.6151618058330004</v>
      </c>
      <c r="AE1665">
        <f t="shared" si="333"/>
        <v>0</v>
      </c>
      <c r="AF1665" t="e">
        <f t="shared" ca="1" si="334"/>
        <v>#N/A</v>
      </c>
      <c r="AG1665" t="e">
        <f t="shared" ca="1" si="335"/>
        <v>#N/A</v>
      </c>
      <c r="AH1665" t="e">
        <f t="shared" ca="1" si="336"/>
        <v>#N/A</v>
      </c>
      <c r="AI1665" t="e">
        <f t="shared" ca="1" si="325"/>
        <v>#N/A</v>
      </c>
      <c r="AJ1665">
        <f t="shared" si="326"/>
        <v>9.988014382740711E-5</v>
      </c>
      <c r="AK1665">
        <f t="shared" si="327"/>
        <v>0</v>
      </c>
      <c r="AL1665" t="e">
        <f t="shared" ca="1" si="337"/>
        <v>#N/A</v>
      </c>
      <c r="AM1665" t="b">
        <f t="shared" si="328"/>
        <v>0</v>
      </c>
    </row>
    <row r="1666" spans="1:39" x14ac:dyDescent="0.3">
      <c r="A1666" t="s">
        <v>37</v>
      </c>
      <c r="B1666" t="s">
        <v>38</v>
      </c>
      <c r="C1666" t="s">
        <v>39</v>
      </c>
      <c r="D1666" t="s">
        <v>90</v>
      </c>
      <c r="E1666" t="s">
        <v>1608</v>
      </c>
      <c r="F1666" s="13" t="str">
        <f>_xlfn.CONCAT(wiz_6[[#This Row],[OCTY......]],",",wiz_6[[#This Row],[OS]])</f>
        <v>LUGOFF    ,SC</v>
      </c>
      <c r="G1666" t="s">
        <v>61</v>
      </c>
      <c r="H1666" t="s">
        <v>71</v>
      </c>
      <c r="I1666" s="13" t="str">
        <f>_xlfn.CONCAT(wiz_6[[#This Row],[DCTY......]], ",",wiz_6[[#This Row],[DS]])</f>
        <v>JACKSON   ,MO</v>
      </c>
      <c r="J1666" t="str">
        <f>TRIM(CONCATENATE(wiz_6[[#This Row],[SHIPPER..................]],wiz_6[[#This Row],[ZIP2..]],wiz_6[[#This Row],[ZIP3..]]))</f>
        <v>b: C H ROBINSON | 2907863755</v>
      </c>
      <c r="K1666">
        <v>2</v>
      </c>
      <c r="L1666">
        <v>0.9</v>
      </c>
      <c r="M1666">
        <v>0.27</v>
      </c>
      <c r="N1666">
        <v>681</v>
      </c>
      <c r="O1666">
        <v>1.71</v>
      </c>
      <c r="P1666">
        <v>77</v>
      </c>
      <c r="Q1666">
        <v>0.3</v>
      </c>
      <c r="R1666">
        <v>-40</v>
      </c>
      <c r="S1666">
        <v>-39</v>
      </c>
      <c r="T1666">
        <v>-76</v>
      </c>
      <c r="U1666">
        <v>-515</v>
      </c>
      <c r="V1666">
        <v>-630</v>
      </c>
      <c r="W1666">
        <v>29340</v>
      </c>
      <c r="X1666">
        <v>29078</v>
      </c>
      <c r="Y1666">
        <v>63755</v>
      </c>
      <c r="Z1666">
        <v>0.95</v>
      </c>
      <c r="AA1666">
        <f t="shared" si="329"/>
        <v>10012</v>
      </c>
      <c r="AB1666">
        <f t="shared" si="330"/>
        <v>-1260</v>
      </c>
      <c r="AC1666">
        <f t="shared" si="331"/>
        <v>6159</v>
      </c>
      <c r="AD1666">
        <f t="shared" si="332"/>
        <v>0.6151618058330004</v>
      </c>
      <c r="AE1666">
        <f t="shared" si="333"/>
        <v>0</v>
      </c>
      <c r="AF1666" t="e">
        <f t="shared" ca="1" si="334"/>
        <v>#N/A</v>
      </c>
      <c r="AG1666" t="e">
        <f t="shared" ca="1" si="335"/>
        <v>#N/A</v>
      </c>
      <c r="AH1666" t="e">
        <f t="shared" ca="1" si="336"/>
        <v>#N/A</v>
      </c>
      <c r="AI1666" t="e">
        <f t="shared" ref="AI1666:AI1729" ca="1" si="338">REPLACE(AF1666,2,1,"K")</f>
        <v>#N/A</v>
      </c>
      <c r="AJ1666">
        <f t="shared" ref="AJ1666:AJ1729" si="339">K1666/AA1666</f>
        <v>1.9976028765481422E-4</v>
      </c>
      <c r="AK1666">
        <f t="shared" ref="AK1666:AK1729" si="340">_xlfn.MINIFS($X$3:$X$2378,$C$3:$C$2378,A1666,$AL$3:$AL$2378,"&gt;0.05")</f>
        <v>0</v>
      </c>
      <c r="AL1666" t="e">
        <f t="shared" ca="1" si="337"/>
        <v>#N/A</v>
      </c>
      <c r="AM1666" t="b">
        <f t="shared" ref="AM1666:AM1729" si="341">IF(AK1666=V1666,J1666,FALSE)</f>
        <v>0</v>
      </c>
    </row>
    <row r="1667" spans="1:39" x14ac:dyDescent="0.3">
      <c r="A1667" t="s">
        <v>346</v>
      </c>
      <c r="B1667" t="s">
        <v>347</v>
      </c>
      <c r="C1667" t="s">
        <v>39</v>
      </c>
      <c r="D1667" t="s">
        <v>90</v>
      </c>
      <c r="E1667" t="s">
        <v>1610</v>
      </c>
      <c r="F1667" s="13" t="str">
        <f>_xlfn.CONCAT(wiz_6[[#This Row],[OCTY......]],",",wiz_6[[#This Row],[OS]])</f>
        <v>BLYTHEWOOD,SC</v>
      </c>
      <c r="G1667" t="s">
        <v>66</v>
      </c>
      <c r="H1667" t="s">
        <v>1618</v>
      </c>
      <c r="I1667" s="13" t="str">
        <f>_xlfn.CONCAT(wiz_6[[#This Row],[DCTY......]], ",",wiz_6[[#This Row],[DS]])</f>
        <v>EUPORA    ,MS</v>
      </c>
      <c r="J1667" t="str">
        <f>TRIM(CONCATENATE(wiz_6[[#This Row],[SHIPPER..................]],wiz_6[[#This Row],[ZIP2..]],wiz_6[[#This Row],[ZIP3..]]))</f>
        <v>b: COYOTE LOGISTICS | 2901639744</v>
      </c>
      <c r="K1667">
        <v>1</v>
      </c>
      <c r="L1667">
        <v>1.55</v>
      </c>
      <c r="M1667">
        <v>0.19</v>
      </c>
      <c r="N1667">
        <v>547</v>
      </c>
      <c r="O1667">
        <v>1.1299999999999999</v>
      </c>
      <c r="P1667">
        <v>0</v>
      </c>
      <c r="Q1667">
        <v>0.25</v>
      </c>
      <c r="R1667">
        <v>11</v>
      </c>
      <c r="S1667">
        <v>34</v>
      </c>
      <c r="T1667">
        <v>-20</v>
      </c>
      <c r="U1667">
        <v>166</v>
      </c>
      <c r="V1667">
        <v>180</v>
      </c>
      <c r="W1667">
        <v>29016</v>
      </c>
      <c r="X1667">
        <v>29016</v>
      </c>
      <c r="Y1667">
        <v>39744</v>
      </c>
      <c r="Z1667">
        <v>1.52</v>
      </c>
      <c r="AA1667">
        <f t="shared" ref="AA1667:AA1730" si="342">SUMIFS(K$3:K$2378,$C$3:$C$2378,$C1667)</f>
        <v>10012</v>
      </c>
      <c r="AB1667">
        <f t="shared" ref="AB1667:AB1730" si="343">V1667*K1667</f>
        <v>180</v>
      </c>
      <c r="AC1667">
        <f t="shared" ref="AC1667:AC1730" si="344">SUMIFS(AB$3:AB$2378,$C$3:$C$2378,$C1667)</f>
        <v>6159</v>
      </c>
      <c r="AD1667">
        <f t="shared" ref="AD1667:AD1730" si="345">AC1667/AA1667</f>
        <v>0.6151618058330004</v>
      </c>
      <c r="AE1667">
        <f t="shared" ref="AE1667:AE1730" si="346">_xlfn.MINIFS($X$3:$X$2378,$C$3:$C$2378,A1667)</f>
        <v>0</v>
      </c>
      <c r="AF1667" t="e">
        <f t="shared" ref="AF1667:AF1730" ca="1" si="347">CELL("address",INDEX($X$3:$X$2378,MATCH(_xlfn.MINIFS($X$3:$X$2378,$C$3:$C$2378,A1667),$X$3:$X$2378,0)))</f>
        <v>#N/A</v>
      </c>
      <c r="AG1667" t="e">
        <f t="shared" ref="AG1667:AG1730" ca="1" si="348">REPLACE(AF1667,2,1,"J")</f>
        <v>#N/A</v>
      </c>
      <c r="AH1667" t="e">
        <f t="shared" ref="AH1667:AH1730" ca="1" si="349">INDIRECT(AG1667)</f>
        <v>#N/A</v>
      </c>
      <c r="AI1667" t="e">
        <f t="shared" ca="1" si="338"/>
        <v>#N/A</v>
      </c>
      <c r="AJ1667">
        <f t="shared" si="339"/>
        <v>9.988014382740711E-5</v>
      </c>
      <c r="AK1667">
        <f t="shared" si="340"/>
        <v>0</v>
      </c>
      <c r="AL1667" t="e">
        <f t="shared" ref="AL1667:AL1730" ca="1" si="350">OFFSET(J$2,MATCH(AK1667,$X$3:$X$2378,0),)</f>
        <v>#N/A</v>
      </c>
      <c r="AM1667" t="b">
        <f t="shared" si="341"/>
        <v>0</v>
      </c>
    </row>
    <row r="1668" spans="1:39" x14ac:dyDescent="0.3">
      <c r="A1668" t="s">
        <v>123</v>
      </c>
      <c r="B1668" t="s">
        <v>124</v>
      </c>
      <c r="C1668" t="s">
        <v>39</v>
      </c>
      <c r="D1668" t="s">
        <v>90</v>
      </c>
      <c r="E1668" t="s">
        <v>754</v>
      </c>
      <c r="F1668" s="13" t="str">
        <f>_xlfn.CONCAT(wiz_6[[#This Row],[OCTY......]],",",wiz_6[[#This Row],[OS]])</f>
        <v>ORANGEBURG,SC</v>
      </c>
      <c r="G1668" t="s">
        <v>66</v>
      </c>
      <c r="H1668" t="s">
        <v>589</v>
      </c>
      <c r="I1668" s="13" t="str">
        <f>_xlfn.CONCAT(wiz_6[[#This Row],[DCTY......]], ",",wiz_6[[#This Row],[DS]])</f>
        <v>NEW ALBANY,MS</v>
      </c>
      <c r="J1668" t="str">
        <f>TRIM(CONCATENATE(wiz_6[[#This Row],[SHIPPER..................]],wiz_6[[#This Row],[ZIP2..]],wiz_6[[#This Row],[ZIP3..]]))</f>
        <v>WAL MART SAMS GENERAL| 2911538652</v>
      </c>
      <c r="K1668">
        <v>39</v>
      </c>
      <c r="L1668">
        <v>1.64</v>
      </c>
      <c r="M1668">
        <v>7.0000000000000007E-2</v>
      </c>
      <c r="N1668">
        <v>528</v>
      </c>
      <c r="O1668">
        <v>0.92</v>
      </c>
      <c r="P1668">
        <v>98</v>
      </c>
      <c r="Q1668">
        <v>0.33</v>
      </c>
      <c r="R1668">
        <v>71</v>
      </c>
      <c r="S1668">
        <v>-91</v>
      </c>
      <c r="T1668">
        <v>29</v>
      </c>
      <c r="U1668">
        <v>142</v>
      </c>
      <c r="V1668">
        <v>80</v>
      </c>
      <c r="W1668">
        <v>29801</v>
      </c>
      <c r="X1668">
        <v>29115</v>
      </c>
      <c r="Y1668">
        <v>38652</v>
      </c>
      <c r="Z1668">
        <v>1.49</v>
      </c>
      <c r="AA1668">
        <f t="shared" si="342"/>
        <v>10012</v>
      </c>
      <c r="AB1668">
        <f t="shared" si="343"/>
        <v>3120</v>
      </c>
      <c r="AC1668">
        <f t="shared" si="344"/>
        <v>6159</v>
      </c>
      <c r="AD1668">
        <f t="shared" si="345"/>
        <v>0.6151618058330004</v>
      </c>
      <c r="AE1668">
        <f t="shared" si="346"/>
        <v>0</v>
      </c>
      <c r="AF1668" t="e">
        <f t="shared" ca="1" si="347"/>
        <v>#N/A</v>
      </c>
      <c r="AG1668" t="e">
        <f t="shared" ca="1" si="348"/>
        <v>#N/A</v>
      </c>
      <c r="AH1668" t="e">
        <f t="shared" ca="1" si="349"/>
        <v>#N/A</v>
      </c>
      <c r="AI1668" t="e">
        <f t="shared" ca="1" si="338"/>
        <v>#N/A</v>
      </c>
      <c r="AJ1668">
        <f t="shared" si="339"/>
        <v>3.8953256092688774E-3</v>
      </c>
      <c r="AK1668">
        <f t="shared" si="340"/>
        <v>0</v>
      </c>
      <c r="AL1668" t="e">
        <f t="shared" ca="1" si="350"/>
        <v>#N/A</v>
      </c>
      <c r="AM1668" t="b">
        <f t="shared" si="341"/>
        <v>0</v>
      </c>
    </row>
    <row r="1669" spans="1:39" x14ac:dyDescent="0.3">
      <c r="A1669" t="s">
        <v>123</v>
      </c>
      <c r="B1669" t="s">
        <v>124</v>
      </c>
      <c r="C1669" t="s">
        <v>39</v>
      </c>
      <c r="D1669" t="s">
        <v>90</v>
      </c>
      <c r="E1669" t="s">
        <v>1611</v>
      </c>
      <c r="F1669" s="13" t="str">
        <f>_xlfn.CONCAT(wiz_6[[#This Row],[OCTY......]],",",wiz_6[[#This Row],[OS]])</f>
        <v>SUMTER    ,SC</v>
      </c>
      <c r="G1669" t="s">
        <v>87</v>
      </c>
      <c r="H1669" t="s">
        <v>1619</v>
      </c>
      <c r="I1669" s="13" t="str">
        <f>_xlfn.CONCAT(wiz_6[[#This Row],[DCTY......]], ",",wiz_6[[#This Row],[DS]])</f>
        <v>NORTH CANT,OH</v>
      </c>
      <c r="J1669" t="str">
        <f>TRIM(CONCATENATE(wiz_6[[#This Row],[SHIPPER..................]],wiz_6[[#This Row],[ZIP2..]],wiz_6[[#This Row],[ZIP3..]]))</f>
        <v>WAL MART SAMS GENERAL| 2915044720</v>
      </c>
      <c r="K1669">
        <v>1</v>
      </c>
      <c r="L1669">
        <v>1.92</v>
      </c>
      <c r="M1669">
        <v>0.09</v>
      </c>
      <c r="N1669">
        <v>563</v>
      </c>
      <c r="O1669">
        <v>2.08</v>
      </c>
      <c r="P1669">
        <v>97</v>
      </c>
      <c r="Q1669">
        <v>0.3</v>
      </c>
      <c r="R1669">
        <v>108</v>
      </c>
      <c r="S1669">
        <v>-133</v>
      </c>
      <c r="T1669">
        <v>-232</v>
      </c>
      <c r="U1669">
        <v>-101</v>
      </c>
      <c r="V1669">
        <v>-466</v>
      </c>
      <c r="W1669">
        <v>29801</v>
      </c>
      <c r="X1669">
        <v>29150</v>
      </c>
      <c r="Y1669">
        <v>44720</v>
      </c>
      <c r="Z1669">
        <v>1.79</v>
      </c>
      <c r="AA1669">
        <f t="shared" si="342"/>
        <v>10012</v>
      </c>
      <c r="AB1669">
        <f t="shared" si="343"/>
        <v>-466</v>
      </c>
      <c r="AC1669">
        <f t="shared" si="344"/>
        <v>6159</v>
      </c>
      <c r="AD1669">
        <f t="shared" si="345"/>
        <v>0.6151618058330004</v>
      </c>
      <c r="AE1669">
        <f t="shared" si="346"/>
        <v>0</v>
      </c>
      <c r="AF1669" t="e">
        <f t="shared" ca="1" si="347"/>
        <v>#N/A</v>
      </c>
      <c r="AG1669" t="e">
        <f t="shared" ca="1" si="348"/>
        <v>#N/A</v>
      </c>
      <c r="AH1669" t="e">
        <f t="shared" ca="1" si="349"/>
        <v>#N/A</v>
      </c>
      <c r="AI1669" t="e">
        <f t="shared" ca="1" si="338"/>
        <v>#N/A</v>
      </c>
      <c r="AJ1669">
        <f t="shared" si="339"/>
        <v>9.988014382740711E-5</v>
      </c>
      <c r="AK1669">
        <f t="shared" si="340"/>
        <v>0</v>
      </c>
      <c r="AL1669" t="e">
        <f t="shared" ca="1" si="350"/>
        <v>#N/A</v>
      </c>
      <c r="AM1669" t="b">
        <f t="shared" si="341"/>
        <v>0</v>
      </c>
    </row>
    <row r="1670" spans="1:39" x14ac:dyDescent="0.3">
      <c r="A1670" t="s">
        <v>344</v>
      </c>
      <c r="B1670" t="s">
        <v>345</v>
      </c>
      <c r="C1670" t="s">
        <v>39</v>
      </c>
      <c r="D1670" t="s">
        <v>90</v>
      </c>
      <c r="E1670" t="s">
        <v>395</v>
      </c>
      <c r="F1670" s="13" t="str">
        <f>_xlfn.CONCAT(wiz_6[[#This Row],[OCTY......]],",",wiz_6[[#This Row],[OS]])</f>
        <v>COLUMBIA  ,SC</v>
      </c>
      <c r="G1670" t="s">
        <v>87</v>
      </c>
      <c r="H1670" t="s">
        <v>1620</v>
      </c>
      <c r="I1670" s="13" t="str">
        <f>_xlfn.CONCAT(wiz_6[[#This Row],[DCTY......]], ",",wiz_6[[#This Row],[DS]])</f>
        <v>FRAZEYSBUR,OH</v>
      </c>
      <c r="J1670" t="str">
        <f>TRIM(CONCATENATE(wiz_6[[#This Row],[SHIPPER..................]],wiz_6[[#This Row],[ZIP2..]],wiz_6[[#This Row],[ZIP3..]]))</f>
        <v>b: SCHNEIDER LOGISTIC| 2920143822</v>
      </c>
      <c r="K1670">
        <v>1</v>
      </c>
      <c r="L1670">
        <v>1.32</v>
      </c>
      <c r="M1670">
        <v>0.27</v>
      </c>
      <c r="N1670">
        <v>533</v>
      </c>
      <c r="O1670">
        <v>0.92</v>
      </c>
      <c r="P1670">
        <v>94</v>
      </c>
      <c r="Q1670">
        <v>0.3</v>
      </c>
      <c r="R1670">
        <v>9</v>
      </c>
      <c r="S1670">
        <v>-72</v>
      </c>
      <c r="T1670">
        <v>29</v>
      </c>
      <c r="U1670">
        <v>-133</v>
      </c>
      <c r="V1670">
        <v>-176</v>
      </c>
      <c r="W1670">
        <v>29456</v>
      </c>
      <c r="X1670">
        <v>29201</v>
      </c>
      <c r="Y1670">
        <v>43822</v>
      </c>
      <c r="Z1670">
        <v>1.37</v>
      </c>
      <c r="AA1670">
        <f t="shared" si="342"/>
        <v>10012</v>
      </c>
      <c r="AB1670">
        <f t="shared" si="343"/>
        <v>-176</v>
      </c>
      <c r="AC1670">
        <f t="shared" si="344"/>
        <v>6159</v>
      </c>
      <c r="AD1670">
        <f t="shared" si="345"/>
        <v>0.6151618058330004</v>
      </c>
      <c r="AE1670">
        <f t="shared" si="346"/>
        <v>0</v>
      </c>
      <c r="AF1670" t="e">
        <f t="shared" ca="1" si="347"/>
        <v>#N/A</v>
      </c>
      <c r="AG1670" t="e">
        <f t="shared" ca="1" si="348"/>
        <v>#N/A</v>
      </c>
      <c r="AH1670" t="e">
        <f t="shared" ca="1" si="349"/>
        <v>#N/A</v>
      </c>
      <c r="AI1670" t="e">
        <f t="shared" ca="1" si="338"/>
        <v>#N/A</v>
      </c>
      <c r="AJ1670">
        <f t="shared" si="339"/>
        <v>9.988014382740711E-5</v>
      </c>
      <c r="AK1670">
        <f t="shared" si="340"/>
        <v>0</v>
      </c>
      <c r="AL1670" t="e">
        <f t="shared" ca="1" si="350"/>
        <v>#N/A</v>
      </c>
      <c r="AM1670" t="b">
        <f t="shared" si="341"/>
        <v>0</v>
      </c>
    </row>
    <row r="1671" spans="1:39" x14ac:dyDescent="0.3">
      <c r="A1671" t="s">
        <v>344</v>
      </c>
      <c r="B1671" t="s">
        <v>345</v>
      </c>
      <c r="C1671" t="s">
        <v>39</v>
      </c>
      <c r="D1671" t="s">
        <v>90</v>
      </c>
      <c r="E1671" t="s">
        <v>395</v>
      </c>
      <c r="F1671" s="13" t="str">
        <f>_xlfn.CONCAT(wiz_6[[#This Row],[OCTY......]],",",wiz_6[[#This Row],[OS]])</f>
        <v>COLUMBIA  ,SC</v>
      </c>
      <c r="G1671" t="s">
        <v>87</v>
      </c>
      <c r="H1671" t="s">
        <v>1621</v>
      </c>
      <c r="I1671" s="13" t="str">
        <f>_xlfn.CONCAT(wiz_6[[#This Row],[DCTY......]], ",",wiz_6[[#This Row],[DS]])</f>
        <v>PATASKALA ,OH</v>
      </c>
      <c r="J1671" t="str">
        <f>TRIM(CONCATENATE(wiz_6[[#This Row],[SHIPPER..................]],wiz_6[[#This Row],[ZIP2..]],wiz_6[[#This Row],[ZIP3..]]))</f>
        <v>b: SCHNEIDER LOGISTIC| 2920143062</v>
      </c>
      <c r="K1671">
        <v>1</v>
      </c>
      <c r="L1671">
        <v>1.39</v>
      </c>
      <c r="M1671">
        <v>0.27</v>
      </c>
      <c r="N1671">
        <v>512</v>
      </c>
      <c r="O1671">
        <v>1</v>
      </c>
      <c r="P1671">
        <v>54</v>
      </c>
      <c r="Q1671">
        <v>0.3</v>
      </c>
      <c r="R1671">
        <v>10</v>
      </c>
      <c r="S1671">
        <v>-72</v>
      </c>
      <c r="T1671">
        <v>10</v>
      </c>
      <c r="U1671">
        <v>-107</v>
      </c>
      <c r="V1671">
        <v>-169</v>
      </c>
      <c r="W1671">
        <v>29706</v>
      </c>
      <c r="X1671">
        <v>29201</v>
      </c>
      <c r="Y1671">
        <v>43062</v>
      </c>
      <c r="Z1671">
        <v>1.44</v>
      </c>
      <c r="AA1671">
        <f t="shared" si="342"/>
        <v>10012</v>
      </c>
      <c r="AB1671">
        <f t="shared" si="343"/>
        <v>-169</v>
      </c>
      <c r="AC1671">
        <f t="shared" si="344"/>
        <v>6159</v>
      </c>
      <c r="AD1671">
        <f t="shared" si="345"/>
        <v>0.6151618058330004</v>
      </c>
      <c r="AE1671">
        <f t="shared" si="346"/>
        <v>0</v>
      </c>
      <c r="AF1671" t="e">
        <f t="shared" ca="1" si="347"/>
        <v>#N/A</v>
      </c>
      <c r="AG1671" t="e">
        <f t="shared" ca="1" si="348"/>
        <v>#N/A</v>
      </c>
      <c r="AH1671" t="e">
        <f t="shared" ca="1" si="349"/>
        <v>#N/A</v>
      </c>
      <c r="AI1671" t="e">
        <f t="shared" ca="1" si="338"/>
        <v>#N/A</v>
      </c>
      <c r="AJ1671">
        <f t="shared" si="339"/>
        <v>9.988014382740711E-5</v>
      </c>
      <c r="AK1671">
        <f t="shared" si="340"/>
        <v>0</v>
      </c>
      <c r="AL1671" t="e">
        <f t="shared" ca="1" si="350"/>
        <v>#N/A</v>
      </c>
      <c r="AM1671" t="b">
        <f t="shared" si="341"/>
        <v>0</v>
      </c>
    </row>
    <row r="1672" spans="1:39" x14ac:dyDescent="0.3">
      <c r="A1672" t="s">
        <v>752</v>
      </c>
      <c r="B1672" t="s">
        <v>753</v>
      </c>
      <c r="C1672" t="s">
        <v>39</v>
      </c>
      <c r="D1672" t="s">
        <v>90</v>
      </c>
      <c r="E1672" t="s">
        <v>754</v>
      </c>
      <c r="F1672" s="13" t="str">
        <f>_xlfn.CONCAT(wiz_6[[#This Row],[OCTY......]],",",wiz_6[[#This Row],[OS]])</f>
        <v>ORANGEBURG,SC</v>
      </c>
      <c r="G1672" t="s">
        <v>87</v>
      </c>
      <c r="H1672" t="s">
        <v>393</v>
      </c>
      <c r="I1672" s="13" t="str">
        <f>_xlfn.CONCAT(wiz_6[[#This Row],[DCTY......]], ",",wiz_6[[#This Row],[DS]])</f>
        <v>COLUMBUS  ,OH</v>
      </c>
      <c r="J1672" t="str">
        <f>TRIM(CONCATENATE(wiz_6[[#This Row],[SHIPPER..................]],wiz_6[[#This Row],[ZIP2..]],wiz_6[[#This Row],[ZIP3..]]))</f>
        <v>HUSQVARNA | 2911543201</v>
      </c>
      <c r="K1672">
        <v>2</v>
      </c>
      <c r="L1672">
        <v>1.87</v>
      </c>
      <c r="M1672">
        <v>0.11</v>
      </c>
      <c r="N1672">
        <v>562</v>
      </c>
      <c r="O1672">
        <v>0.85</v>
      </c>
      <c r="P1672">
        <v>76</v>
      </c>
      <c r="Q1672">
        <v>0.3</v>
      </c>
      <c r="R1672">
        <v>100</v>
      </c>
      <c r="S1672">
        <v>-77</v>
      </c>
      <c r="T1672">
        <v>60</v>
      </c>
      <c r="U1672">
        <v>88</v>
      </c>
      <c r="V1672">
        <v>71</v>
      </c>
      <c r="W1672">
        <v>29555</v>
      </c>
      <c r="X1672">
        <v>29115</v>
      </c>
      <c r="Y1672">
        <v>43201</v>
      </c>
      <c r="Z1672">
        <v>1.76</v>
      </c>
      <c r="AA1672">
        <f t="shared" si="342"/>
        <v>10012</v>
      </c>
      <c r="AB1672">
        <f t="shared" si="343"/>
        <v>142</v>
      </c>
      <c r="AC1672">
        <f t="shared" si="344"/>
        <v>6159</v>
      </c>
      <c r="AD1672">
        <f t="shared" si="345"/>
        <v>0.6151618058330004</v>
      </c>
      <c r="AE1672">
        <f t="shared" si="346"/>
        <v>0</v>
      </c>
      <c r="AF1672" t="e">
        <f t="shared" ca="1" si="347"/>
        <v>#N/A</v>
      </c>
      <c r="AG1672" t="e">
        <f t="shared" ca="1" si="348"/>
        <v>#N/A</v>
      </c>
      <c r="AH1672" t="e">
        <f t="shared" ca="1" si="349"/>
        <v>#N/A</v>
      </c>
      <c r="AI1672" t="e">
        <f t="shared" ca="1" si="338"/>
        <v>#N/A</v>
      </c>
      <c r="AJ1672">
        <f t="shared" si="339"/>
        <v>1.9976028765481422E-4</v>
      </c>
      <c r="AK1672">
        <f t="shared" si="340"/>
        <v>0</v>
      </c>
      <c r="AL1672" t="e">
        <f t="shared" ca="1" si="350"/>
        <v>#N/A</v>
      </c>
      <c r="AM1672" t="b">
        <f t="shared" si="341"/>
        <v>0</v>
      </c>
    </row>
    <row r="1673" spans="1:39" x14ac:dyDescent="0.3">
      <c r="A1673" t="s">
        <v>752</v>
      </c>
      <c r="B1673" t="s">
        <v>753</v>
      </c>
      <c r="C1673" t="s">
        <v>39</v>
      </c>
      <c r="D1673" t="s">
        <v>90</v>
      </c>
      <c r="E1673" t="s">
        <v>754</v>
      </c>
      <c r="F1673" s="13" t="str">
        <f>_xlfn.CONCAT(wiz_6[[#This Row],[OCTY......]],",",wiz_6[[#This Row],[OS]])</f>
        <v>ORANGEBURG,SC</v>
      </c>
      <c r="G1673" t="s">
        <v>87</v>
      </c>
      <c r="H1673" t="s">
        <v>296</v>
      </c>
      <c r="I1673" s="13" t="str">
        <f>_xlfn.CONCAT(wiz_6[[#This Row],[DCTY......]], ",",wiz_6[[#This Row],[DS]])</f>
        <v>GROVEPORT ,OH</v>
      </c>
      <c r="J1673" t="str">
        <f>TRIM(CONCATENATE(wiz_6[[#This Row],[SHIPPER..................]],wiz_6[[#This Row],[ZIP2..]],wiz_6[[#This Row],[ZIP3..]]))</f>
        <v>HUSQVARNA | 2911543125</v>
      </c>
      <c r="K1673">
        <v>42</v>
      </c>
      <c r="L1673">
        <v>1.87</v>
      </c>
      <c r="M1673">
        <v>0.11</v>
      </c>
      <c r="N1673">
        <v>551</v>
      </c>
      <c r="O1673">
        <v>1.0900000000000001</v>
      </c>
      <c r="P1673">
        <v>85</v>
      </c>
      <c r="Q1673">
        <v>0.31</v>
      </c>
      <c r="R1673">
        <v>98</v>
      </c>
      <c r="S1673">
        <v>-77</v>
      </c>
      <c r="T1673">
        <v>3</v>
      </c>
      <c r="U1673">
        <v>78</v>
      </c>
      <c r="V1673">
        <v>4</v>
      </c>
      <c r="W1673">
        <v>29706</v>
      </c>
      <c r="X1673">
        <v>29115</v>
      </c>
      <c r="Y1673">
        <v>43125</v>
      </c>
      <c r="Z1673">
        <v>1.76</v>
      </c>
      <c r="AA1673">
        <f t="shared" si="342"/>
        <v>10012</v>
      </c>
      <c r="AB1673">
        <f t="shared" si="343"/>
        <v>168</v>
      </c>
      <c r="AC1673">
        <f t="shared" si="344"/>
        <v>6159</v>
      </c>
      <c r="AD1673">
        <f t="shared" si="345"/>
        <v>0.6151618058330004</v>
      </c>
      <c r="AE1673">
        <f t="shared" si="346"/>
        <v>0</v>
      </c>
      <c r="AF1673" t="e">
        <f t="shared" ca="1" si="347"/>
        <v>#N/A</v>
      </c>
      <c r="AG1673" t="e">
        <f t="shared" ca="1" si="348"/>
        <v>#N/A</v>
      </c>
      <c r="AH1673" t="e">
        <f t="shared" ca="1" si="349"/>
        <v>#N/A</v>
      </c>
      <c r="AI1673" t="e">
        <f t="shared" ca="1" si="338"/>
        <v>#N/A</v>
      </c>
      <c r="AJ1673">
        <f t="shared" si="339"/>
        <v>4.1949660407510983E-3</v>
      </c>
      <c r="AK1673">
        <f t="shared" si="340"/>
        <v>0</v>
      </c>
      <c r="AL1673" t="e">
        <f t="shared" ca="1" si="350"/>
        <v>#N/A</v>
      </c>
      <c r="AM1673" t="b">
        <f t="shared" si="341"/>
        <v>0</v>
      </c>
    </row>
    <row r="1674" spans="1:39" x14ac:dyDescent="0.3">
      <c r="A1674" t="s">
        <v>752</v>
      </c>
      <c r="B1674" t="s">
        <v>753</v>
      </c>
      <c r="C1674" t="s">
        <v>39</v>
      </c>
      <c r="D1674" t="s">
        <v>90</v>
      </c>
      <c r="E1674" t="s">
        <v>754</v>
      </c>
      <c r="F1674" s="13" t="str">
        <f>_xlfn.CONCAT(wiz_6[[#This Row],[OCTY......]],",",wiz_6[[#This Row],[OS]])</f>
        <v>ORANGEBURG,SC</v>
      </c>
      <c r="G1674" t="s">
        <v>87</v>
      </c>
      <c r="H1674" t="s">
        <v>173</v>
      </c>
      <c r="I1674" s="13" t="str">
        <f>_xlfn.CONCAT(wiz_6[[#This Row],[DCTY......]], ",",wiz_6[[#This Row],[DS]])</f>
        <v>NEWARK    ,OH</v>
      </c>
      <c r="J1674" t="str">
        <f>TRIM(CONCATENATE(wiz_6[[#This Row],[SHIPPER..................]],wiz_6[[#This Row],[ZIP2..]],wiz_6[[#This Row],[ZIP3..]]))</f>
        <v>HUSQVARNA | 2911543055</v>
      </c>
      <c r="K1674">
        <v>1</v>
      </c>
      <c r="L1674">
        <v>1.87</v>
      </c>
      <c r="M1674">
        <v>0.1</v>
      </c>
      <c r="N1674">
        <v>558</v>
      </c>
      <c r="O1674">
        <v>0.96</v>
      </c>
      <c r="P1674">
        <v>55</v>
      </c>
      <c r="Q1674">
        <v>0.3</v>
      </c>
      <c r="R1674">
        <v>103</v>
      </c>
      <c r="S1674">
        <v>-77</v>
      </c>
      <c r="T1674">
        <v>34</v>
      </c>
      <c r="U1674">
        <v>84</v>
      </c>
      <c r="V1674">
        <v>41</v>
      </c>
      <c r="W1674">
        <v>29801</v>
      </c>
      <c r="X1674">
        <v>29115</v>
      </c>
      <c r="Y1674">
        <v>43055</v>
      </c>
      <c r="Z1674">
        <v>1.75</v>
      </c>
      <c r="AA1674">
        <f t="shared" si="342"/>
        <v>10012</v>
      </c>
      <c r="AB1674">
        <f t="shared" si="343"/>
        <v>41</v>
      </c>
      <c r="AC1674">
        <f t="shared" si="344"/>
        <v>6159</v>
      </c>
      <c r="AD1674">
        <f t="shared" si="345"/>
        <v>0.6151618058330004</v>
      </c>
      <c r="AE1674">
        <f t="shared" si="346"/>
        <v>0</v>
      </c>
      <c r="AF1674" t="e">
        <f t="shared" ca="1" si="347"/>
        <v>#N/A</v>
      </c>
      <c r="AG1674" t="e">
        <f t="shared" ca="1" si="348"/>
        <v>#N/A</v>
      </c>
      <c r="AH1674" t="e">
        <f t="shared" ca="1" si="349"/>
        <v>#N/A</v>
      </c>
      <c r="AI1674" t="e">
        <f t="shared" ca="1" si="338"/>
        <v>#N/A</v>
      </c>
      <c r="AJ1674">
        <f t="shared" si="339"/>
        <v>9.988014382740711E-5</v>
      </c>
      <c r="AK1674">
        <f t="shared" si="340"/>
        <v>0</v>
      </c>
      <c r="AL1674" t="e">
        <f t="shared" ca="1" si="350"/>
        <v>#N/A</v>
      </c>
      <c r="AM1674" t="b">
        <f t="shared" si="341"/>
        <v>0</v>
      </c>
    </row>
    <row r="1675" spans="1:39" x14ac:dyDescent="0.3">
      <c r="A1675" t="s">
        <v>587</v>
      </c>
      <c r="B1675" t="s">
        <v>588</v>
      </c>
      <c r="C1675" t="s">
        <v>39</v>
      </c>
      <c r="D1675" t="s">
        <v>90</v>
      </c>
      <c r="E1675" t="s">
        <v>1622</v>
      </c>
      <c r="F1675" s="13" t="str">
        <f>_xlfn.CONCAT(wiz_6[[#This Row],[OCTY......]],",",wiz_6[[#This Row],[OS]])</f>
        <v>PROSPERITY,SC</v>
      </c>
      <c r="G1675" t="s">
        <v>87</v>
      </c>
      <c r="H1675" t="s">
        <v>592</v>
      </c>
      <c r="I1675" s="13" t="str">
        <f>_xlfn.CONCAT(wiz_6[[#This Row],[DCTY......]], ",",wiz_6[[#This Row],[DS]])</f>
        <v>SHELBY    ,OH</v>
      </c>
      <c r="J1675" t="str">
        <f>TRIM(CONCATENATE(wiz_6[[#This Row],[SHIPPER..................]],wiz_6[[#This Row],[ZIP2..]],wiz_6[[#This Row],[ZIP3..]]))</f>
        <v>INTERNATIONAL PAPER C| 2912744875</v>
      </c>
      <c r="K1675">
        <v>1</v>
      </c>
      <c r="L1675">
        <v>1.48</v>
      </c>
      <c r="M1675">
        <v>0.47</v>
      </c>
      <c r="N1675">
        <v>576</v>
      </c>
      <c r="O1675">
        <v>0.96</v>
      </c>
      <c r="P1675">
        <v>52</v>
      </c>
      <c r="Q1675">
        <v>0.3</v>
      </c>
      <c r="R1675">
        <v>-109</v>
      </c>
      <c r="S1675">
        <v>-1</v>
      </c>
      <c r="T1675">
        <v>34</v>
      </c>
      <c r="U1675">
        <v>179</v>
      </c>
      <c r="V1675">
        <v>212</v>
      </c>
      <c r="W1675">
        <v>29706</v>
      </c>
      <c r="X1675">
        <v>29127</v>
      </c>
      <c r="Y1675">
        <v>44875</v>
      </c>
      <c r="Z1675">
        <v>1.73</v>
      </c>
      <c r="AA1675">
        <f t="shared" si="342"/>
        <v>10012</v>
      </c>
      <c r="AB1675">
        <f t="shared" si="343"/>
        <v>212</v>
      </c>
      <c r="AC1675">
        <f t="shared" si="344"/>
        <v>6159</v>
      </c>
      <c r="AD1675">
        <f t="shared" si="345"/>
        <v>0.6151618058330004</v>
      </c>
      <c r="AE1675">
        <f t="shared" si="346"/>
        <v>0</v>
      </c>
      <c r="AF1675" t="e">
        <f t="shared" ca="1" si="347"/>
        <v>#N/A</v>
      </c>
      <c r="AG1675" t="e">
        <f t="shared" ca="1" si="348"/>
        <v>#N/A</v>
      </c>
      <c r="AH1675" t="e">
        <f t="shared" ca="1" si="349"/>
        <v>#N/A</v>
      </c>
      <c r="AI1675" t="e">
        <f t="shared" ca="1" si="338"/>
        <v>#N/A</v>
      </c>
      <c r="AJ1675">
        <f t="shared" si="339"/>
        <v>9.988014382740711E-5</v>
      </c>
      <c r="AK1675">
        <f t="shared" si="340"/>
        <v>0</v>
      </c>
      <c r="AL1675" t="e">
        <f t="shared" ca="1" si="350"/>
        <v>#N/A</v>
      </c>
      <c r="AM1675" t="b">
        <f t="shared" si="341"/>
        <v>0</v>
      </c>
    </row>
    <row r="1676" spans="1:39" x14ac:dyDescent="0.3">
      <c r="A1676" t="s">
        <v>222</v>
      </c>
      <c r="B1676" t="s">
        <v>218</v>
      </c>
      <c r="C1676" t="s">
        <v>39</v>
      </c>
      <c r="D1676" t="s">
        <v>90</v>
      </c>
      <c r="E1676" t="s">
        <v>1610</v>
      </c>
      <c r="F1676" s="13" t="str">
        <f>_xlfn.CONCAT(wiz_6[[#This Row],[OCTY......]],",",wiz_6[[#This Row],[OS]])</f>
        <v>BLYTHEWOOD,SC</v>
      </c>
      <c r="G1676" t="s">
        <v>544</v>
      </c>
      <c r="H1676" t="s">
        <v>1623</v>
      </c>
      <c r="I1676" s="13" t="str">
        <f>_xlfn.CONCAT(wiz_6[[#This Row],[DCTY......]], ",",wiz_6[[#This Row],[DS]])</f>
        <v>SMITHFIELD,PA</v>
      </c>
      <c r="J1676" t="str">
        <f>TRIM(CONCATENATE(wiz_6[[#This Row],[SHIPPER..................]],wiz_6[[#This Row],[ZIP2..]],wiz_6[[#This Row],[ZIP3..]]))</f>
        <v>OWENS CORNING FIBERGL| 2901615478</v>
      </c>
      <c r="K1676">
        <v>4</v>
      </c>
      <c r="L1676">
        <v>1.98</v>
      </c>
      <c r="M1676">
        <v>0.17</v>
      </c>
      <c r="N1676">
        <v>469</v>
      </c>
      <c r="O1676">
        <v>0.85</v>
      </c>
      <c r="P1676">
        <v>50</v>
      </c>
      <c r="Q1676">
        <v>0.26</v>
      </c>
      <c r="R1676">
        <v>44</v>
      </c>
      <c r="S1676">
        <v>-7</v>
      </c>
      <c r="T1676">
        <v>27</v>
      </c>
      <c r="U1676">
        <v>-129</v>
      </c>
      <c r="V1676">
        <v>-109</v>
      </c>
      <c r="W1676">
        <v>29706</v>
      </c>
      <c r="X1676">
        <v>29016</v>
      </c>
      <c r="Y1676">
        <v>15478</v>
      </c>
      <c r="Z1676">
        <v>1.93</v>
      </c>
      <c r="AA1676">
        <f t="shared" si="342"/>
        <v>10012</v>
      </c>
      <c r="AB1676">
        <f t="shared" si="343"/>
        <v>-436</v>
      </c>
      <c r="AC1676">
        <f t="shared" si="344"/>
        <v>6159</v>
      </c>
      <c r="AD1676">
        <f t="shared" si="345"/>
        <v>0.6151618058330004</v>
      </c>
      <c r="AE1676">
        <f t="shared" si="346"/>
        <v>0</v>
      </c>
      <c r="AF1676" t="e">
        <f t="shared" ca="1" si="347"/>
        <v>#N/A</v>
      </c>
      <c r="AG1676" t="e">
        <f t="shared" ca="1" si="348"/>
        <v>#N/A</v>
      </c>
      <c r="AH1676" t="e">
        <f t="shared" ca="1" si="349"/>
        <v>#N/A</v>
      </c>
      <c r="AI1676" t="e">
        <f t="shared" ca="1" si="338"/>
        <v>#N/A</v>
      </c>
      <c r="AJ1676">
        <f t="shared" si="339"/>
        <v>3.9952057530962844E-4</v>
      </c>
      <c r="AK1676">
        <f t="shared" si="340"/>
        <v>0</v>
      </c>
      <c r="AL1676" t="e">
        <f t="shared" ca="1" si="350"/>
        <v>#N/A</v>
      </c>
      <c r="AM1676" t="b">
        <f t="shared" si="341"/>
        <v>0</v>
      </c>
    </row>
    <row r="1677" spans="1:39" x14ac:dyDescent="0.3">
      <c r="A1677" t="s">
        <v>37</v>
      </c>
      <c r="B1677" t="s">
        <v>38</v>
      </c>
      <c r="C1677" t="s">
        <v>39</v>
      </c>
      <c r="D1677" t="s">
        <v>90</v>
      </c>
      <c r="E1677" t="s">
        <v>767</v>
      </c>
      <c r="F1677" s="13" t="str">
        <f>_xlfn.CONCAT(wiz_6[[#This Row],[OCTY......]],",",wiz_6[[#This Row],[OS]])</f>
        <v>ELGIN     ,SC</v>
      </c>
      <c r="G1677" t="s">
        <v>70</v>
      </c>
      <c r="H1677" t="s">
        <v>725</v>
      </c>
      <c r="I1677" s="13" t="str">
        <f>_xlfn.CONCAT(wiz_6[[#This Row],[DCTY......]], ",",wiz_6[[#This Row],[DS]])</f>
        <v>CLEVELAND ,TN</v>
      </c>
      <c r="J1677" t="str">
        <f>TRIM(CONCATENATE(wiz_6[[#This Row],[SHIPPER..................]],wiz_6[[#This Row],[ZIP2..]],wiz_6[[#This Row],[ZIP3..]]))</f>
        <v>b: C H ROBINSON | 2904537311</v>
      </c>
      <c r="K1677">
        <v>1</v>
      </c>
      <c r="L1677">
        <v>1.56</v>
      </c>
      <c r="M1677">
        <v>0.28000000000000003</v>
      </c>
      <c r="N1677">
        <v>298</v>
      </c>
      <c r="O1677">
        <v>0.96</v>
      </c>
      <c r="P1677">
        <v>62</v>
      </c>
      <c r="Q1677">
        <v>0.3</v>
      </c>
      <c r="R1677">
        <v>-21</v>
      </c>
      <c r="S1677">
        <v>-13</v>
      </c>
      <c r="T1677">
        <v>-100</v>
      </c>
      <c r="U1677">
        <v>-175</v>
      </c>
      <c r="V1677">
        <v>-288</v>
      </c>
      <c r="W1677">
        <v>29706</v>
      </c>
      <c r="X1677">
        <v>29045</v>
      </c>
      <c r="Y1677">
        <v>37311</v>
      </c>
      <c r="Z1677">
        <v>1.62</v>
      </c>
      <c r="AA1677">
        <f t="shared" si="342"/>
        <v>10012</v>
      </c>
      <c r="AB1677">
        <f t="shared" si="343"/>
        <v>-288</v>
      </c>
      <c r="AC1677">
        <f t="shared" si="344"/>
        <v>6159</v>
      </c>
      <c r="AD1677">
        <f t="shared" si="345"/>
        <v>0.6151618058330004</v>
      </c>
      <c r="AE1677">
        <f t="shared" si="346"/>
        <v>0</v>
      </c>
      <c r="AF1677" t="e">
        <f t="shared" ca="1" si="347"/>
        <v>#N/A</v>
      </c>
      <c r="AG1677" t="e">
        <f t="shared" ca="1" si="348"/>
        <v>#N/A</v>
      </c>
      <c r="AH1677" t="e">
        <f t="shared" ca="1" si="349"/>
        <v>#N/A</v>
      </c>
      <c r="AI1677" t="e">
        <f t="shared" ca="1" si="338"/>
        <v>#N/A</v>
      </c>
      <c r="AJ1677">
        <f t="shared" si="339"/>
        <v>9.988014382740711E-5</v>
      </c>
      <c r="AK1677">
        <f t="shared" si="340"/>
        <v>0</v>
      </c>
      <c r="AL1677" t="e">
        <f t="shared" ca="1" si="350"/>
        <v>#N/A</v>
      </c>
      <c r="AM1677" t="b">
        <f t="shared" si="341"/>
        <v>0</v>
      </c>
    </row>
    <row r="1678" spans="1:39" x14ac:dyDescent="0.3">
      <c r="A1678" t="s">
        <v>344</v>
      </c>
      <c r="B1678" t="s">
        <v>345</v>
      </c>
      <c r="C1678" t="s">
        <v>39</v>
      </c>
      <c r="D1678" t="s">
        <v>90</v>
      </c>
      <c r="E1678" t="s">
        <v>754</v>
      </c>
      <c r="F1678" s="13" t="str">
        <f>_xlfn.CONCAT(wiz_6[[#This Row],[OCTY......]],",",wiz_6[[#This Row],[OS]])</f>
        <v>ORANGEBURG,SC</v>
      </c>
      <c r="G1678" t="s">
        <v>70</v>
      </c>
      <c r="H1678" t="s">
        <v>983</v>
      </c>
      <c r="I1678" s="13" t="str">
        <f>_xlfn.CONCAT(wiz_6[[#This Row],[DCTY......]], ",",wiz_6[[#This Row],[DS]])</f>
        <v>HUNTINGDON,TN</v>
      </c>
      <c r="J1678" t="str">
        <f>TRIM(CONCATENATE(wiz_6[[#This Row],[SHIPPER..................]],wiz_6[[#This Row],[ZIP2..]],wiz_6[[#This Row],[ZIP3..]]))</f>
        <v>b: SCHNEIDER LOGISTIC| 2911538344</v>
      </c>
      <c r="K1678">
        <v>1</v>
      </c>
      <c r="L1678">
        <v>0.9</v>
      </c>
      <c r="M1678">
        <v>0.28000000000000003</v>
      </c>
      <c r="N1678">
        <v>595</v>
      </c>
      <c r="O1678">
        <v>1.92</v>
      </c>
      <c r="P1678">
        <v>95</v>
      </c>
      <c r="Q1678">
        <v>0.3</v>
      </c>
      <c r="R1678">
        <v>-42</v>
      </c>
      <c r="S1678">
        <v>-55</v>
      </c>
      <c r="T1678">
        <v>-194</v>
      </c>
      <c r="U1678">
        <v>-329</v>
      </c>
      <c r="V1678">
        <v>-578</v>
      </c>
      <c r="W1678">
        <v>29706</v>
      </c>
      <c r="X1678">
        <v>29115</v>
      </c>
      <c r="Y1678">
        <v>38344</v>
      </c>
      <c r="Z1678">
        <v>0.96</v>
      </c>
      <c r="AA1678">
        <f t="shared" si="342"/>
        <v>10012</v>
      </c>
      <c r="AB1678">
        <f t="shared" si="343"/>
        <v>-578</v>
      </c>
      <c r="AC1678">
        <f t="shared" si="344"/>
        <v>6159</v>
      </c>
      <c r="AD1678">
        <f t="shared" si="345"/>
        <v>0.6151618058330004</v>
      </c>
      <c r="AE1678">
        <f t="shared" si="346"/>
        <v>0</v>
      </c>
      <c r="AF1678" t="e">
        <f t="shared" ca="1" si="347"/>
        <v>#N/A</v>
      </c>
      <c r="AG1678" t="e">
        <f t="shared" ca="1" si="348"/>
        <v>#N/A</v>
      </c>
      <c r="AH1678" t="e">
        <f t="shared" ca="1" si="349"/>
        <v>#N/A</v>
      </c>
      <c r="AI1678" t="e">
        <f t="shared" ca="1" si="338"/>
        <v>#N/A</v>
      </c>
      <c r="AJ1678">
        <f t="shared" si="339"/>
        <v>9.988014382740711E-5</v>
      </c>
      <c r="AK1678">
        <f t="shared" si="340"/>
        <v>0</v>
      </c>
      <c r="AL1678" t="e">
        <f t="shared" ca="1" si="350"/>
        <v>#N/A</v>
      </c>
      <c r="AM1678" t="b">
        <f t="shared" si="341"/>
        <v>0</v>
      </c>
    </row>
    <row r="1679" spans="1:39" x14ac:dyDescent="0.3">
      <c r="A1679" t="s">
        <v>1616</v>
      </c>
      <c r="B1679" t="s">
        <v>1617</v>
      </c>
      <c r="C1679" t="s">
        <v>39</v>
      </c>
      <c r="D1679" t="s">
        <v>90</v>
      </c>
      <c r="E1679" t="s">
        <v>1611</v>
      </c>
      <c r="F1679" s="13" t="str">
        <f>_xlfn.CONCAT(wiz_6[[#This Row],[OCTY......]],",",wiz_6[[#This Row],[OS]])</f>
        <v>SUMTER    ,SC</v>
      </c>
      <c r="G1679" t="s">
        <v>70</v>
      </c>
      <c r="H1679" t="s">
        <v>887</v>
      </c>
      <c r="I1679" s="13" t="str">
        <f>_xlfn.CONCAT(wiz_6[[#This Row],[DCTY......]], ",",wiz_6[[#This Row],[DS]])</f>
        <v>KNOXVILLE ,TN</v>
      </c>
      <c r="J1679" t="str">
        <f>TRIM(CONCATENATE(wiz_6[[#This Row],[SHIPPER..................]],wiz_6[[#This Row],[ZIP2..]],wiz_6[[#This Row],[ZIP3..]]))</f>
        <v>b: HARTT LOGISTICS | 2915037950</v>
      </c>
      <c r="K1679">
        <v>1</v>
      </c>
      <c r="L1679">
        <v>1.28</v>
      </c>
      <c r="M1679">
        <v>0.27</v>
      </c>
      <c r="N1679">
        <v>306</v>
      </c>
      <c r="O1679">
        <v>0.4</v>
      </c>
      <c r="P1679">
        <v>187</v>
      </c>
      <c r="Q1679">
        <v>0.4</v>
      </c>
      <c r="R1679">
        <v>-18</v>
      </c>
      <c r="S1679">
        <v>-167</v>
      </c>
      <c r="T1679">
        <v>103</v>
      </c>
      <c r="U1679">
        <v>-184</v>
      </c>
      <c r="V1679">
        <v>-248</v>
      </c>
      <c r="W1679">
        <v>28656</v>
      </c>
      <c r="X1679">
        <v>29150</v>
      </c>
      <c r="Y1679">
        <v>37950</v>
      </c>
      <c r="Z1679">
        <v>1.33</v>
      </c>
      <c r="AA1679">
        <f t="shared" si="342"/>
        <v>10012</v>
      </c>
      <c r="AB1679">
        <f t="shared" si="343"/>
        <v>-248</v>
      </c>
      <c r="AC1679">
        <f t="shared" si="344"/>
        <v>6159</v>
      </c>
      <c r="AD1679">
        <f t="shared" si="345"/>
        <v>0.6151618058330004</v>
      </c>
      <c r="AE1679">
        <f t="shared" si="346"/>
        <v>0</v>
      </c>
      <c r="AF1679" t="e">
        <f t="shared" ca="1" si="347"/>
        <v>#N/A</v>
      </c>
      <c r="AG1679" t="e">
        <f t="shared" ca="1" si="348"/>
        <v>#N/A</v>
      </c>
      <c r="AH1679" t="e">
        <f t="shared" ca="1" si="349"/>
        <v>#N/A</v>
      </c>
      <c r="AI1679" t="e">
        <f t="shared" ca="1" si="338"/>
        <v>#N/A</v>
      </c>
      <c r="AJ1679">
        <f t="shared" si="339"/>
        <v>9.988014382740711E-5</v>
      </c>
      <c r="AK1679">
        <f t="shared" si="340"/>
        <v>0</v>
      </c>
      <c r="AL1679" t="e">
        <f t="shared" ca="1" si="350"/>
        <v>#N/A</v>
      </c>
      <c r="AM1679" t="b">
        <f t="shared" si="341"/>
        <v>0</v>
      </c>
    </row>
    <row r="1680" spans="1:39" x14ac:dyDescent="0.3">
      <c r="A1680" t="s">
        <v>279</v>
      </c>
      <c r="B1680" t="s">
        <v>280</v>
      </c>
      <c r="C1680" t="s">
        <v>39</v>
      </c>
      <c r="D1680" t="s">
        <v>90</v>
      </c>
      <c r="E1680" t="s">
        <v>395</v>
      </c>
      <c r="F1680" s="13" t="str">
        <f>_xlfn.CONCAT(wiz_6[[#This Row],[OCTY......]],",",wiz_6[[#This Row],[OS]])</f>
        <v>COLUMBIA  ,SC</v>
      </c>
      <c r="G1680" t="s">
        <v>70</v>
      </c>
      <c r="H1680" t="s">
        <v>1186</v>
      </c>
      <c r="I1680" s="13" t="str">
        <f>_xlfn.CONCAT(wiz_6[[#This Row],[DCTY......]], ",",wiz_6[[#This Row],[DS]])</f>
        <v>MADISONVIL,TN</v>
      </c>
      <c r="J1680" t="str">
        <f>TRIM(CONCATENATE(wiz_6[[#This Row],[SHIPPER..................]],wiz_6[[#This Row],[ZIP2..]],wiz_6[[#This Row],[ZIP3..]]))</f>
        <v>b: NOLAN TRANSPORTATI| 2920137354</v>
      </c>
      <c r="K1680">
        <v>1</v>
      </c>
      <c r="L1680">
        <v>1.25</v>
      </c>
      <c r="M1680">
        <v>0.27</v>
      </c>
      <c r="N1680">
        <v>312</v>
      </c>
      <c r="O1680">
        <v>0.88</v>
      </c>
      <c r="P1680">
        <v>102</v>
      </c>
      <c r="Q1680">
        <v>0.35</v>
      </c>
      <c r="R1680">
        <v>-19</v>
      </c>
      <c r="S1680">
        <v>-124</v>
      </c>
      <c r="T1680">
        <v>-11</v>
      </c>
      <c r="U1680">
        <v>-191</v>
      </c>
      <c r="V1680">
        <v>-326</v>
      </c>
      <c r="W1680">
        <v>29330</v>
      </c>
      <c r="X1680">
        <v>29201</v>
      </c>
      <c r="Y1680">
        <v>37354</v>
      </c>
      <c r="Z1680">
        <v>1.3</v>
      </c>
      <c r="AA1680">
        <f t="shared" si="342"/>
        <v>10012</v>
      </c>
      <c r="AB1680">
        <f t="shared" si="343"/>
        <v>-326</v>
      </c>
      <c r="AC1680">
        <f t="shared" si="344"/>
        <v>6159</v>
      </c>
      <c r="AD1680">
        <f t="shared" si="345"/>
        <v>0.6151618058330004</v>
      </c>
      <c r="AE1680">
        <f t="shared" si="346"/>
        <v>0</v>
      </c>
      <c r="AF1680" t="e">
        <f t="shared" ca="1" si="347"/>
        <v>#N/A</v>
      </c>
      <c r="AG1680" t="e">
        <f t="shared" ca="1" si="348"/>
        <v>#N/A</v>
      </c>
      <c r="AH1680" t="e">
        <f t="shared" ca="1" si="349"/>
        <v>#N/A</v>
      </c>
      <c r="AI1680" t="e">
        <f t="shared" ca="1" si="338"/>
        <v>#N/A</v>
      </c>
      <c r="AJ1680">
        <f t="shared" si="339"/>
        <v>9.988014382740711E-5</v>
      </c>
      <c r="AK1680">
        <f t="shared" si="340"/>
        <v>0</v>
      </c>
      <c r="AL1680" t="e">
        <f t="shared" ca="1" si="350"/>
        <v>#N/A</v>
      </c>
      <c r="AM1680" t="b">
        <f t="shared" si="341"/>
        <v>0</v>
      </c>
    </row>
    <row r="1681" spans="1:39" x14ac:dyDescent="0.3">
      <c r="A1681" t="s">
        <v>37</v>
      </c>
      <c r="B1681" t="s">
        <v>38</v>
      </c>
      <c r="C1681" t="s">
        <v>39</v>
      </c>
      <c r="D1681" t="s">
        <v>90</v>
      </c>
      <c r="E1681" t="s">
        <v>1610</v>
      </c>
      <c r="F1681" s="13" t="str">
        <f>_xlfn.CONCAT(wiz_6[[#This Row],[OCTY......]],",",wiz_6[[#This Row],[OS]])</f>
        <v>BLYTHEWOOD,SC</v>
      </c>
      <c r="G1681" t="s">
        <v>70</v>
      </c>
      <c r="H1681" t="s">
        <v>75</v>
      </c>
      <c r="I1681" s="13" t="str">
        <f>_xlfn.CONCAT(wiz_6[[#This Row],[DCTY......]], ",",wiz_6[[#This Row],[DS]])</f>
        <v>MEMPHIS   ,TN</v>
      </c>
      <c r="J1681" t="str">
        <f>TRIM(CONCATENATE(wiz_6[[#This Row],[SHIPPER..................]],wiz_6[[#This Row],[ZIP2..]],wiz_6[[#This Row],[ZIP3..]]))</f>
        <v>b: C H ROBINSON | 2901638101</v>
      </c>
      <c r="K1681">
        <v>1</v>
      </c>
      <c r="L1681">
        <v>0.85</v>
      </c>
      <c r="M1681">
        <v>0.28000000000000003</v>
      </c>
      <c r="N1681">
        <v>605</v>
      </c>
      <c r="O1681">
        <v>1.21</v>
      </c>
      <c r="P1681">
        <v>68</v>
      </c>
      <c r="Q1681">
        <v>0.3</v>
      </c>
      <c r="R1681">
        <v>-42</v>
      </c>
      <c r="S1681">
        <v>-52</v>
      </c>
      <c r="T1681">
        <v>1</v>
      </c>
      <c r="U1681">
        <v>-246</v>
      </c>
      <c r="V1681">
        <v>-297</v>
      </c>
      <c r="W1681">
        <v>29801</v>
      </c>
      <c r="X1681">
        <v>29016</v>
      </c>
      <c r="Y1681">
        <v>38101</v>
      </c>
      <c r="Z1681">
        <v>0.91</v>
      </c>
      <c r="AA1681">
        <f t="shared" si="342"/>
        <v>10012</v>
      </c>
      <c r="AB1681">
        <f t="shared" si="343"/>
        <v>-297</v>
      </c>
      <c r="AC1681">
        <f t="shared" si="344"/>
        <v>6159</v>
      </c>
      <c r="AD1681">
        <f t="shared" si="345"/>
        <v>0.6151618058330004</v>
      </c>
      <c r="AE1681">
        <f t="shared" si="346"/>
        <v>0</v>
      </c>
      <c r="AF1681" t="e">
        <f t="shared" ca="1" si="347"/>
        <v>#N/A</v>
      </c>
      <c r="AG1681" t="e">
        <f t="shared" ca="1" si="348"/>
        <v>#N/A</v>
      </c>
      <c r="AH1681" t="e">
        <f t="shared" ca="1" si="349"/>
        <v>#N/A</v>
      </c>
      <c r="AI1681" t="e">
        <f t="shared" ca="1" si="338"/>
        <v>#N/A</v>
      </c>
      <c r="AJ1681">
        <f t="shared" si="339"/>
        <v>9.988014382740711E-5</v>
      </c>
      <c r="AK1681">
        <f t="shared" si="340"/>
        <v>0</v>
      </c>
      <c r="AL1681" t="e">
        <f t="shared" ca="1" si="350"/>
        <v>#N/A</v>
      </c>
      <c r="AM1681" t="b">
        <f t="shared" si="341"/>
        <v>0</v>
      </c>
    </row>
    <row r="1682" spans="1:39" x14ac:dyDescent="0.3">
      <c r="A1682" t="s">
        <v>37</v>
      </c>
      <c r="B1682" t="s">
        <v>38</v>
      </c>
      <c r="C1682" t="s">
        <v>39</v>
      </c>
      <c r="D1682" t="s">
        <v>90</v>
      </c>
      <c r="E1682" t="s">
        <v>1611</v>
      </c>
      <c r="F1682" s="13" t="str">
        <f>_xlfn.CONCAT(wiz_6[[#This Row],[OCTY......]],",",wiz_6[[#This Row],[OS]])</f>
        <v>SUMTER    ,SC</v>
      </c>
      <c r="G1682" t="s">
        <v>70</v>
      </c>
      <c r="H1682" t="s">
        <v>75</v>
      </c>
      <c r="I1682" s="13" t="str">
        <f>_xlfn.CONCAT(wiz_6[[#This Row],[DCTY......]], ",",wiz_6[[#This Row],[DS]])</f>
        <v>MEMPHIS   ,TN</v>
      </c>
      <c r="J1682" t="str">
        <f>TRIM(CONCATENATE(wiz_6[[#This Row],[SHIPPER..................]],wiz_6[[#This Row],[ZIP2..]],wiz_6[[#This Row],[ZIP3..]]))</f>
        <v>b: C H ROBINSON | 2915038101</v>
      </c>
      <c r="K1682">
        <v>1</v>
      </c>
      <c r="L1682">
        <v>0.98</v>
      </c>
      <c r="M1682">
        <v>0.27</v>
      </c>
      <c r="N1682">
        <v>641</v>
      </c>
      <c r="O1682">
        <v>1.21</v>
      </c>
      <c r="P1682">
        <v>85</v>
      </c>
      <c r="Q1682">
        <v>0.3</v>
      </c>
      <c r="R1682">
        <v>-39</v>
      </c>
      <c r="S1682">
        <v>-42</v>
      </c>
      <c r="T1682">
        <v>1</v>
      </c>
      <c r="U1682">
        <v>-173</v>
      </c>
      <c r="V1682">
        <v>-214</v>
      </c>
      <c r="W1682">
        <v>29706</v>
      </c>
      <c r="X1682">
        <v>29150</v>
      </c>
      <c r="Y1682">
        <v>38101</v>
      </c>
      <c r="Z1682">
        <v>1.03</v>
      </c>
      <c r="AA1682">
        <f t="shared" si="342"/>
        <v>10012</v>
      </c>
      <c r="AB1682">
        <f t="shared" si="343"/>
        <v>-214</v>
      </c>
      <c r="AC1682">
        <f t="shared" si="344"/>
        <v>6159</v>
      </c>
      <c r="AD1682">
        <f t="shared" si="345"/>
        <v>0.6151618058330004</v>
      </c>
      <c r="AE1682">
        <f t="shared" si="346"/>
        <v>0</v>
      </c>
      <c r="AF1682" t="e">
        <f t="shared" ca="1" si="347"/>
        <v>#N/A</v>
      </c>
      <c r="AG1682" t="e">
        <f t="shared" ca="1" si="348"/>
        <v>#N/A</v>
      </c>
      <c r="AH1682" t="e">
        <f t="shared" ca="1" si="349"/>
        <v>#N/A</v>
      </c>
      <c r="AI1682" t="e">
        <f t="shared" ca="1" si="338"/>
        <v>#N/A</v>
      </c>
      <c r="AJ1682">
        <f t="shared" si="339"/>
        <v>9.988014382740711E-5</v>
      </c>
      <c r="AK1682">
        <f t="shared" si="340"/>
        <v>0</v>
      </c>
      <c r="AL1682" t="e">
        <f t="shared" ca="1" si="350"/>
        <v>#N/A</v>
      </c>
      <c r="AM1682" t="b">
        <f t="shared" si="341"/>
        <v>0</v>
      </c>
    </row>
    <row r="1683" spans="1:39" x14ac:dyDescent="0.3">
      <c r="A1683" t="s">
        <v>199</v>
      </c>
      <c r="B1683" t="s">
        <v>200</v>
      </c>
      <c r="C1683" t="s">
        <v>39</v>
      </c>
      <c r="D1683" t="s">
        <v>90</v>
      </c>
      <c r="E1683" t="s">
        <v>1624</v>
      </c>
      <c r="F1683" s="13" t="str">
        <f>_xlfn.CONCAT(wiz_6[[#This Row],[OCTY......]],",",wiz_6[[#This Row],[OS]])</f>
        <v>HOLLY HILL,SC</v>
      </c>
      <c r="G1683" t="s">
        <v>70</v>
      </c>
      <c r="H1683" t="s">
        <v>611</v>
      </c>
      <c r="I1683" s="13" t="str">
        <f>_xlfn.CONCAT(wiz_6[[#This Row],[DCTY......]], ",",wiz_6[[#This Row],[DS]])</f>
        <v>MURFREESBO,TN</v>
      </c>
      <c r="J1683" t="str">
        <f>TRIM(CONCATENATE(wiz_6[[#This Row],[SHIPPER..................]],wiz_6[[#This Row],[ZIP2..]],wiz_6[[#This Row],[ZIP3..]]))</f>
        <v>b: TITAN TRANSFER LOG| 2905937127</v>
      </c>
      <c r="K1683">
        <v>1</v>
      </c>
      <c r="L1683">
        <v>1.44</v>
      </c>
      <c r="M1683">
        <v>0.28000000000000003</v>
      </c>
      <c r="N1683">
        <v>493</v>
      </c>
      <c r="O1683">
        <v>0.97</v>
      </c>
      <c r="P1683">
        <v>91</v>
      </c>
      <c r="Q1683">
        <v>0.3</v>
      </c>
      <c r="R1683">
        <v>-35</v>
      </c>
      <c r="S1683">
        <v>-81</v>
      </c>
      <c r="T1683">
        <v>-1</v>
      </c>
      <c r="U1683">
        <v>-71</v>
      </c>
      <c r="V1683">
        <v>-153</v>
      </c>
      <c r="W1683">
        <v>29829</v>
      </c>
      <c r="X1683">
        <v>29059</v>
      </c>
      <c r="Y1683">
        <v>37127</v>
      </c>
      <c r="Z1683">
        <v>1.5</v>
      </c>
      <c r="AA1683">
        <f t="shared" si="342"/>
        <v>10012</v>
      </c>
      <c r="AB1683">
        <f t="shared" si="343"/>
        <v>-153</v>
      </c>
      <c r="AC1683">
        <f t="shared" si="344"/>
        <v>6159</v>
      </c>
      <c r="AD1683">
        <f t="shared" si="345"/>
        <v>0.6151618058330004</v>
      </c>
      <c r="AE1683">
        <f t="shared" si="346"/>
        <v>0</v>
      </c>
      <c r="AF1683" t="e">
        <f t="shared" ca="1" si="347"/>
        <v>#N/A</v>
      </c>
      <c r="AG1683" t="e">
        <f t="shared" ca="1" si="348"/>
        <v>#N/A</v>
      </c>
      <c r="AH1683" t="e">
        <f t="shared" ca="1" si="349"/>
        <v>#N/A</v>
      </c>
      <c r="AI1683" t="e">
        <f t="shared" ca="1" si="338"/>
        <v>#N/A</v>
      </c>
      <c r="AJ1683">
        <f t="shared" si="339"/>
        <v>9.988014382740711E-5</v>
      </c>
      <c r="AK1683">
        <f t="shared" si="340"/>
        <v>0</v>
      </c>
      <c r="AL1683" t="e">
        <f t="shared" ca="1" si="350"/>
        <v>#N/A</v>
      </c>
      <c r="AM1683" t="b">
        <f t="shared" si="341"/>
        <v>0</v>
      </c>
    </row>
    <row r="1684" spans="1:39" x14ac:dyDescent="0.3">
      <c r="A1684" t="s">
        <v>37</v>
      </c>
      <c r="B1684" t="s">
        <v>38</v>
      </c>
      <c r="C1684" t="s">
        <v>39</v>
      </c>
      <c r="D1684" t="s">
        <v>90</v>
      </c>
      <c r="E1684" t="s">
        <v>126</v>
      </c>
      <c r="F1684" s="13" t="str">
        <f>_xlfn.CONCAT(wiz_6[[#This Row],[OCTY......]],",",wiz_6[[#This Row],[OS]])</f>
        <v>PAGELAND  ,SC</v>
      </c>
      <c r="G1684" t="s">
        <v>87</v>
      </c>
      <c r="H1684" t="s">
        <v>1596</v>
      </c>
      <c r="I1684" s="13" t="str">
        <f>_xlfn.CONCAT(wiz_6[[#This Row],[DCTY......]], ",",wiz_6[[#This Row],[DS]])</f>
        <v>WICKLIFFE ,OH</v>
      </c>
      <c r="J1684" t="str">
        <f>TRIM(CONCATENATE(wiz_6[[#This Row],[SHIPPER..................]],wiz_6[[#This Row],[ZIP2..]],wiz_6[[#This Row],[ZIP3..]]))</f>
        <v>b: C H ROBINSON | 2972844092</v>
      </c>
      <c r="K1684">
        <v>1</v>
      </c>
      <c r="L1684">
        <v>1.1299999999999999</v>
      </c>
      <c r="M1684">
        <v>0.28000000000000003</v>
      </c>
      <c r="N1684">
        <v>565</v>
      </c>
      <c r="O1684">
        <v>1.08</v>
      </c>
      <c r="P1684">
        <v>52</v>
      </c>
      <c r="Q1684">
        <v>0.3</v>
      </c>
      <c r="R1684">
        <v>1</v>
      </c>
      <c r="S1684">
        <v>150</v>
      </c>
      <c r="T1684">
        <v>5</v>
      </c>
      <c r="U1684">
        <v>-362</v>
      </c>
      <c r="V1684">
        <v>-207</v>
      </c>
      <c r="W1684">
        <v>29706</v>
      </c>
      <c r="X1684">
        <v>29728</v>
      </c>
      <c r="Y1684">
        <v>44092</v>
      </c>
      <c r="Z1684">
        <v>1.19</v>
      </c>
      <c r="AA1684">
        <f t="shared" si="342"/>
        <v>10012</v>
      </c>
      <c r="AB1684">
        <f t="shared" si="343"/>
        <v>-207</v>
      </c>
      <c r="AC1684">
        <f t="shared" si="344"/>
        <v>6159</v>
      </c>
      <c r="AD1684">
        <f t="shared" si="345"/>
        <v>0.6151618058330004</v>
      </c>
      <c r="AE1684">
        <f t="shared" si="346"/>
        <v>0</v>
      </c>
      <c r="AF1684" t="e">
        <f t="shared" ca="1" si="347"/>
        <v>#N/A</v>
      </c>
      <c r="AG1684" t="e">
        <f t="shared" ca="1" si="348"/>
        <v>#N/A</v>
      </c>
      <c r="AH1684" t="e">
        <f t="shared" ca="1" si="349"/>
        <v>#N/A</v>
      </c>
      <c r="AI1684" t="e">
        <f t="shared" ca="1" si="338"/>
        <v>#N/A</v>
      </c>
      <c r="AJ1684">
        <f t="shared" si="339"/>
        <v>9.988014382740711E-5</v>
      </c>
      <c r="AK1684">
        <f t="shared" si="340"/>
        <v>0</v>
      </c>
      <c r="AL1684" t="e">
        <f t="shared" ca="1" si="350"/>
        <v>#N/A</v>
      </c>
      <c r="AM1684" t="b">
        <f t="shared" si="341"/>
        <v>0</v>
      </c>
    </row>
    <row r="1685" spans="1:39" x14ac:dyDescent="0.3">
      <c r="A1685" t="s">
        <v>37</v>
      </c>
      <c r="B1685" t="s">
        <v>38</v>
      </c>
      <c r="C1685" t="s">
        <v>39</v>
      </c>
      <c r="D1685" t="s">
        <v>90</v>
      </c>
      <c r="E1685" t="s">
        <v>1625</v>
      </c>
      <c r="F1685" s="13" t="str">
        <f>_xlfn.CONCAT(wiz_6[[#This Row],[OCTY......]],",",wiz_6[[#This Row],[OS]])</f>
        <v>KINGSTREE ,SC</v>
      </c>
      <c r="G1685" t="s">
        <v>87</v>
      </c>
      <c r="H1685" t="s">
        <v>213</v>
      </c>
      <c r="I1685" s="13" t="str">
        <f>_xlfn.CONCAT(wiz_6[[#This Row],[DCTY......]], ",",wiz_6[[#This Row],[DS]])</f>
        <v>LIMA      ,OH</v>
      </c>
      <c r="J1685" t="str">
        <f>TRIM(CONCATENATE(wiz_6[[#This Row],[SHIPPER..................]],wiz_6[[#This Row],[ZIP2..]],wiz_6[[#This Row],[ZIP3..]]))</f>
        <v>b: C H ROBINSON | 2955645801</v>
      </c>
      <c r="K1685">
        <v>2</v>
      </c>
      <c r="L1685">
        <v>1.06</v>
      </c>
      <c r="M1685">
        <v>0.28000000000000003</v>
      </c>
      <c r="N1685">
        <v>673</v>
      </c>
      <c r="O1685">
        <v>1.44</v>
      </c>
      <c r="P1685">
        <v>77</v>
      </c>
      <c r="Q1685">
        <v>0.3</v>
      </c>
      <c r="R1685">
        <v>-6</v>
      </c>
      <c r="S1685">
        <v>-58</v>
      </c>
      <c r="T1685">
        <v>-12</v>
      </c>
      <c r="U1685">
        <v>-501</v>
      </c>
      <c r="V1685">
        <v>-571</v>
      </c>
      <c r="W1685">
        <v>29512</v>
      </c>
      <c r="X1685">
        <v>29556</v>
      </c>
      <c r="Y1685">
        <v>45801</v>
      </c>
      <c r="Z1685">
        <v>1.1200000000000001</v>
      </c>
      <c r="AA1685">
        <f t="shared" si="342"/>
        <v>10012</v>
      </c>
      <c r="AB1685">
        <f t="shared" si="343"/>
        <v>-1142</v>
      </c>
      <c r="AC1685">
        <f t="shared" si="344"/>
        <v>6159</v>
      </c>
      <c r="AD1685">
        <f t="shared" si="345"/>
        <v>0.6151618058330004</v>
      </c>
      <c r="AE1685">
        <f t="shared" si="346"/>
        <v>0</v>
      </c>
      <c r="AF1685" t="e">
        <f t="shared" ca="1" si="347"/>
        <v>#N/A</v>
      </c>
      <c r="AG1685" t="e">
        <f t="shared" ca="1" si="348"/>
        <v>#N/A</v>
      </c>
      <c r="AH1685" t="e">
        <f t="shared" ca="1" si="349"/>
        <v>#N/A</v>
      </c>
      <c r="AI1685" t="e">
        <f t="shared" ca="1" si="338"/>
        <v>#N/A</v>
      </c>
      <c r="AJ1685">
        <f t="shared" si="339"/>
        <v>1.9976028765481422E-4</v>
      </c>
      <c r="AK1685">
        <f t="shared" si="340"/>
        <v>0</v>
      </c>
      <c r="AL1685" t="e">
        <f t="shared" ca="1" si="350"/>
        <v>#N/A</v>
      </c>
      <c r="AM1685" t="b">
        <f t="shared" si="341"/>
        <v>0</v>
      </c>
    </row>
    <row r="1686" spans="1:39" x14ac:dyDescent="0.3">
      <c r="A1686" t="s">
        <v>1626</v>
      </c>
      <c r="B1686" t="s">
        <v>1627</v>
      </c>
      <c r="C1686" t="s">
        <v>39</v>
      </c>
      <c r="D1686" t="s">
        <v>90</v>
      </c>
      <c r="E1686" t="s">
        <v>126</v>
      </c>
      <c r="F1686" s="13" t="str">
        <f>_xlfn.CONCAT(wiz_6[[#This Row],[OCTY......]],",",wiz_6[[#This Row],[OS]])</f>
        <v>PAGELAND  ,SC</v>
      </c>
      <c r="G1686" t="s">
        <v>87</v>
      </c>
      <c r="H1686" t="s">
        <v>298</v>
      </c>
      <c r="I1686" s="13" t="str">
        <f>_xlfn.CONCAT(wiz_6[[#This Row],[DCTY......]], ",",wiz_6[[#This Row],[DS]])</f>
        <v>ZANESVILLE,OH</v>
      </c>
      <c r="J1686" t="str">
        <f>TRIM(CONCATENATE(wiz_6[[#This Row],[SHIPPER..................]],wiz_6[[#This Row],[ZIP2..]],wiz_6[[#This Row],[ZIP3..]]))</f>
        <v>b: CAVALRY LOGISTICS | 2972843701</v>
      </c>
      <c r="K1686">
        <v>1</v>
      </c>
      <c r="L1686">
        <v>1.31</v>
      </c>
      <c r="M1686">
        <v>0.27</v>
      </c>
      <c r="N1686">
        <v>466</v>
      </c>
      <c r="O1686">
        <v>1.67</v>
      </c>
      <c r="P1686">
        <v>52</v>
      </c>
      <c r="Q1686">
        <v>0.3</v>
      </c>
      <c r="R1686">
        <v>13</v>
      </c>
      <c r="S1686">
        <v>150</v>
      </c>
      <c r="T1686">
        <v>-167</v>
      </c>
      <c r="U1686">
        <v>-238</v>
      </c>
      <c r="V1686">
        <v>-255</v>
      </c>
      <c r="W1686">
        <v>29706</v>
      </c>
      <c r="X1686">
        <v>29728</v>
      </c>
      <c r="Y1686">
        <v>43701</v>
      </c>
      <c r="Z1686">
        <v>1.36</v>
      </c>
      <c r="AA1686">
        <f t="shared" si="342"/>
        <v>10012</v>
      </c>
      <c r="AB1686">
        <f t="shared" si="343"/>
        <v>-255</v>
      </c>
      <c r="AC1686">
        <f t="shared" si="344"/>
        <v>6159</v>
      </c>
      <c r="AD1686">
        <f t="shared" si="345"/>
        <v>0.6151618058330004</v>
      </c>
      <c r="AE1686">
        <f t="shared" si="346"/>
        <v>0</v>
      </c>
      <c r="AF1686" t="e">
        <f t="shared" ca="1" si="347"/>
        <v>#N/A</v>
      </c>
      <c r="AG1686" t="e">
        <f t="shared" ca="1" si="348"/>
        <v>#N/A</v>
      </c>
      <c r="AH1686" t="e">
        <f t="shared" ca="1" si="349"/>
        <v>#N/A</v>
      </c>
      <c r="AI1686" t="e">
        <f t="shared" ca="1" si="338"/>
        <v>#N/A</v>
      </c>
      <c r="AJ1686">
        <f t="shared" si="339"/>
        <v>9.988014382740711E-5</v>
      </c>
      <c r="AK1686">
        <f t="shared" si="340"/>
        <v>0</v>
      </c>
      <c r="AL1686" t="e">
        <f t="shared" ca="1" si="350"/>
        <v>#N/A</v>
      </c>
      <c r="AM1686" t="b">
        <f t="shared" si="341"/>
        <v>0</v>
      </c>
    </row>
    <row r="1687" spans="1:39" x14ac:dyDescent="0.3">
      <c r="A1687" t="s">
        <v>593</v>
      </c>
      <c r="B1687" t="s">
        <v>594</v>
      </c>
      <c r="C1687" t="s">
        <v>39</v>
      </c>
      <c r="D1687" t="s">
        <v>90</v>
      </c>
      <c r="E1687" t="s">
        <v>1628</v>
      </c>
      <c r="F1687" s="13" t="str">
        <f>_xlfn.CONCAT(wiz_6[[#This Row],[OCTY......]],",",wiz_6[[#This Row],[OS]])</f>
        <v>CHERAW    ,SC</v>
      </c>
      <c r="G1687" t="s">
        <v>70</v>
      </c>
      <c r="H1687" t="s">
        <v>71</v>
      </c>
      <c r="I1687" s="13" t="str">
        <f>_xlfn.CONCAT(wiz_6[[#This Row],[DCTY......]], ",",wiz_6[[#This Row],[DS]])</f>
        <v>JACKSON   ,TN</v>
      </c>
      <c r="J1687" t="str">
        <f>TRIM(CONCATENATE(wiz_6[[#This Row],[SHIPPER..................]],wiz_6[[#This Row],[ZIP2..]],wiz_6[[#This Row],[ZIP3..]]))</f>
        <v>STANLEY BLACK AND DEC| 2952038301</v>
      </c>
      <c r="K1687">
        <v>249</v>
      </c>
      <c r="L1687">
        <v>1.45</v>
      </c>
      <c r="M1687">
        <v>0.21</v>
      </c>
      <c r="N1687">
        <v>610</v>
      </c>
      <c r="O1687">
        <v>1.1399999999999999</v>
      </c>
      <c r="P1687">
        <v>107</v>
      </c>
      <c r="Q1687">
        <v>0.33</v>
      </c>
      <c r="R1687">
        <v>21</v>
      </c>
      <c r="S1687">
        <v>65</v>
      </c>
      <c r="T1687">
        <v>17</v>
      </c>
      <c r="U1687">
        <v>29</v>
      </c>
      <c r="V1687">
        <v>111</v>
      </c>
      <c r="W1687">
        <v>28201</v>
      </c>
      <c r="X1687">
        <v>29520</v>
      </c>
      <c r="Y1687">
        <v>38301</v>
      </c>
      <c r="Z1687">
        <v>1.44</v>
      </c>
      <c r="AA1687">
        <f t="shared" si="342"/>
        <v>10012</v>
      </c>
      <c r="AB1687">
        <f t="shared" si="343"/>
        <v>27639</v>
      </c>
      <c r="AC1687">
        <f t="shared" si="344"/>
        <v>6159</v>
      </c>
      <c r="AD1687">
        <f t="shared" si="345"/>
        <v>0.6151618058330004</v>
      </c>
      <c r="AE1687">
        <f t="shared" si="346"/>
        <v>0</v>
      </c>
      <c r="AF1687" t="e">
        <f t="shared" ca="1" si="347"/>
        <v>#N/A</v>
      </c>
      <c r="AG1687" t="e">
        <f t="shared" ca="1" si="348"/>
        <v>#N/A</v>
      </c>
      <c r="AH1687" t="e">
        <f t="shared" ca="1" si="349"/>
        <v>#N/A</v>
      </c>
      <c r="AI1687" t="e">
        <f t="shared" ca="1" si="338"/>
        <v>#N/A</v>
      </c>
      <c r="AJ1687">
        <f t="shared" si="339"/>
        <v>2.4870155813024371E-2</v>
      </c>
      <c r="AK1687">
        <f t="shared" si="340"/>
        <v>0</v>
      </c>
      <c r="AL1687" t="e">
        <f t="shared" ca="1" si="350"/>
        <v>#N/A</v>
      </c>
      <c r="AM1687" t="b">
        <f t="shared" si="341"/>
        <v>0</v>
      </c>
    </row>
    <row r="1688" spans="1:39" x14ac:dyDescent="0.3">
      <c r="A1688" t="s">
        <v>765</v>
      </c>
      <c r="B1688" t="s">
        <v>766</v>
      </c>
      <c r="C1688" t="s">
        <v>39</v>
      </c>
      <c r="D1688" t="s">
        <v>90</v>
      </c>
      <c r="E1688" t="s">
        <v>1444</v>
      </c>
      <c r="F1688" s="13" t="str">
        <f>_xlfn.CONCAT(wiz_6[[#This Row],[OCTY......]],",",wiz_6[[#This Row],[OS]])</f>
        <v>DILLON    ,SC</v>
      </c>
      <c r="G1688" t="s">
        <v>70</v>
      </c>
      <c r="H1688" t="s">
        <v>578</v>
      </c>
      <c r="I1688" s="13" t="str">
        <f>_xlfn.CONCAT(wiz_6[[#This Row],[DCTY......]], ",",wiz_6[[#This Row],[DS]])</f>
        <v>MOUNT JULI,TN</v>
      </c>
      <c r="J1688" t="str">
        <f>TRIM(CONCATENATE(wiz_6[[#This Row],[SHIPPER..................]],wiz_6[[#This Row],[ZIP2..]],wiz_6[[#This Row],[ZIP3..]]))</f>
        <v>NISSAN NORTH AMERICA | 2953637121</v>
      </c>
      <c r="K1688">
        <v>2</v>
      </c>
      <c r="L1688">
        <v>1.72</v>
      </c>
      <c r="M1688">
        <v>0.15</v>
      </c>
      <c r="N1688">
        <v>529</v>
      </c>
      <c r="O1688">
        <v>0.96</v>
      </c>
      <c r="P1688">
        <v>109</v>
      </c>
      <c r="Q1688">
        <v>0.35</v>
      </c>
      <c r="R1688">
        <v>31</v>
      </c>
      <c r="S1688">
        <v>104</v>
      </c>
      <c r="T1688">
        <v>20</v>
      </c>
      <c r="U1688">
        <v>-113</v>
      </c>
      <c r="V1688">
        <v>11</v>
      </c>
      <c r="W1688">
        <v>28301</v>
      </c>
      <c r="X1688">
        <v>29536</v>
      </c>
      <c r="Y1688">
        <v>37121</v>
      </c>
      <c r="Z1688">
        <v>1.65</v>
      </c>
      <c r="AA1688">
        <f t="shared" si="342"/>
        <v>10012</v>
      </c>
      <c r="AB1688">
        <f t="shared" si="343"/>
        <v>22</v>
      </c>
      <c r="AC1688">
        <f t="shared" si="344"/>
        <v>6159</v>
      </c>
      <c r="AD1688">
        <f t="shared" si="345"/>
        <v>0.6151618058330004</v>
      </c>
      <c r="AE1688">
        <f t="shared" si="346"/>
        <v>0</v>
      </c>
      <c r="AF1688" t="e">
        <f t="shared" ca="1" si="347"/>
        <v>#N/A</v>
      </c>
      <c r="AG1688" t="e">
        <f t="shared" ca="1" si="348"/>
        <v>#N/A</v>
      </c>
      <c r="AH1688" t="e">
        <f t="shared" ca="1" si="349"/>
        <v>#N/A</v>
      </c>
      <c r="AI1688" t="e">
        <f t="shared" ca="1" si="338"/>
        <v>#N/A</v>
      </c>
      <c r="AJ1688">
        <f t="shared" si="339"/>
        <v>1.9976028765481422E-4</v>
      </c>
      <c r="AK1688">
        <f t="shared" si="340"/>
        <v>0</v>
      </c>
      <c r="AL1688" t="e">
        <f t="shared" ca="1" si="350"/>
        <v>#N/A</v>
      </c>
      <c r="AM1688" t="b">
        <f t="shared" si="341"/>
        <v>0</v>
      </c>
    </row>
    <row r="1689" spans="1:39" x14ac:dyDescent="0.3">
      <c r="A1689" t="s">
        <v>344</v>
      </c>
      <c r="B1689" t="s">
        <v>345</v>
      </c>
      <c r="C1689" t="s">
        <v>39</v>
      </c>
      <c r="D1689" t="s">
        <v>90</v>
      </c>
      <c r="E1689" t="s">
        <v>1629</v>
      </c>
      <c r="F1689" s="13" t="str">
        <f>_xlfn.CONCAT(wiz_6[[#This Row],[OCTY......]],",",wiz_6[[#This Row],[OS]])</f>
        <v>LAKE CITY ,SC</v>
      </c>
      <c r="G1689" t="s">
        <v>268</v>
      </c>
      <c r="H1689" t="s">
        <v>1630</v>
      </c>
      <c r="I1689" s="13" t="str">
        <f>_xlfn.CONCAT(wiz_6[[#This Row],[DCTY......]], ",",wiz_6[[#This Row],[DS]])</f>
        <v>BELLE     ,WV</v>
      </c>
      <c r="J1689" t="str">
        <f>TRIM(CONCATENATE(wiz_6[[#This Row],[SHIPPER..................]],wiz_6[[#This Row],[ZIP2..]],wiz_6[[#This Row],[ZIP3..]]))</f>
        <v>b: SCHNEIDER LOGISTIC| 2956025015</v>
      </c>
      <c r="K1689">
        <v>1</v>
      </c>
      <c r="L1689">
        <v>1.29</v>
      </c>
      <c r="M1689">
        <v>0.28000000000000003</v>
      </c>
      <c r="N1689">
        <v>382</v>
      </c>
      <c r="O1689">
        <v>0.75</v>
      </c>
      <c r="P1689">
        <v>132</v>
      </c>
      <c r="Q1689">
        <v>0.35</v>
      </c>
      <c r="R1689">
        <v>15</v>
      </c>
      <c r="S1689">
        <v>10</v>
      </c>
      <c r="T1689">
        <v>5</v>
      </c>
      <c r="U1689">
        <v>-502</v>
      </c>
      <c r="V1689">
        <v>-487</v>
      </c>
      <c r="W1689">
        <v>29801</v>
      </c>
      <c r="X1689">
        <v>29560</v>
      </c>
      <c r="Y1689">
        <v>25015</v>
      </c>
      <c r="Z1689">
        <v>1.35</v>
      </c>
      <c r="AA1689">
        <f t="shared" si="342"/>
        <v>10012</v>
      </c>
      <c r="AB1689">
        <f t="shared" si="343"/>
        <v>-487</v>
      </c>
      <c r="AC1689">
        <f t="shared" si="344"/>
        <v>6159</v>
      </c>
      <c r="AD1689">
        <f t="shared" si="345"/>
        <v>0.6151618058330004</v>
      </c>
      <c r="AE1689">
        <f t="shared" si="346"/>
        <v>0</v>
      </c>
      <c r="AF1689" t="e">
        <f t="shared" ca="1" si="347"/>
        <v>#N/A</v>
      </c>
      <c r="AG1689" t="e">
        <f t="shared" ca="1" si="348"/>
        <v>#N/A</v>
      </c>
      <c r="AH1689" t="e">
        <f t="shared" ca="1" si="349"/>
        <v>#N/A</v>
      </c>
      <c r="AI1689" t="e">
        <f t="shared" ca="1" si="338"/>
        <v>#N/A</v>
      </c>
      <c r="AJ1689">
        <f t="shared" si="339"/>
        <v>9.988014382740711E-5</v>
      </c>
      <c r="AK1689">
        <f t="shared" si="340"/>
        <v>0</v>
      </c>
      <c r="AL1689" t="e">
        <f t="shared" ca="1" si="350"/>
        <v>#N/A</v>
      </c>
      <c r="AM1689" t="b">
        <f t="shared" si="341"/>
        <v>0</v>
      </c>
    </row>
    <row r="1690" spans="1:39" x14ac:dyDescent="0.3">
      <c r="A1690" t="s">
        <v>37</v>
      </c>
      <c r="B1690" t="s">
        <v>38</v>
      </c>
      <c r="C1690" t="s">
        <v>39</v>
      </c>
      <c r="D1690" t="s">
        <v>90</v>
      </c>
      <c r="E1690" t="s">
        <v>699</v>
      </c>
      <c r="F1690" s="13" t="str">
        <f>_xlfn.CONCAT(wiz_6[[#This Row],[OCTY......]],",",wiz_6[[#This Row],[OS]])</f>
        <v>GREER     ,SC</v>
      </c>
      <c r="G1690" t="s">
        <v>40</v>
      </c>
      <c r="H1690" t="s">
        <v>916</v>
      </c>
      <c r="I1690" s="13" t="str">
        <f>_xlfn.CONCAT(wiz_6[[#This Row],[DCTY......]], ",",wiz_6[[#This Row],[DS]])</f>
        <v>BESSEMER  ,AL</v>
      </c>
      <c r="J1690" t="str">
        <f>TRIM(CONCATENATE(wiz_6[[#This Row],[SHIPPER..................]],wiz_6[[#This Row],[ZIP2..]],wiz_6[[#This Row],[ZIP3..]]))</f>
        <v>b: C H ROBINSON | 2965035020</v>
      </c>
      <c r="K1690">
        <v>1</v>
      </c>
      <c r="L1690">
        <v>1.92</v>
      </c>
      <c r="M1690">
        <v>0.27</v>
      </c>
      <c r="N1690">
        <v>320</v>
      </c>
      <c r="O1690">
        <v>1.17</v>
      </c>
      <c r="P1690">
        <v>123</v>
      </c>
      <c r="Q1690">
        <v>0.35</v>
      </c>
      <c r="R1690">
        <v>-19</v>
      </c>
      <c r="S1690">
        <v>-89</v>
      </c>
      <c r="T1690">
        <v>-80</v>
      </c>
      <c r="U1690">
        <v>-135</v>
      </c>
      <c r="V1690">
        <v>-304</v>
      </c>
      <c r="W1690">
        <v>28166</v>
      </c>
      <c r="X1690">
        <v>29650</v>
      </c>
      <c r="Y1690">
        <v>35020</v>
      </c>
      <c r="Z1690">
        <v>1.97</v>
      </c>
      <c r="AA1690">
        <f t="shared" si="342"/>
        <v>10012</v>
      </c>
      <c r="AB1690">
        <f t="shared" si="343"/>
        <v>-304</v>
      </c>
      <c r="AC1690">
        <f t="shared" si="344"/>
        <v>6159</v>
      </c>
      <c r="AD1690">
        <f t="shared" si="345"/>
        <v>0.6151618058330004</v>
      </c>
      <c r="AE1690">
        <f t="shared" si="346"/>
        <v>0</v>
      </c>
      <c r="AF1690" t="e">
        <f t="shared" ca="1" si="347"/>
        <v>#N/A</v>
      </c>
      <c r="AG1690" t="e">
        <f t="shared" ca="1" si="348"/>
        <v>#N/A</v>
      </c>
      <c r="AH1690" t="e">
        <f t="shared" ca="1" si="349"/>
        <v>#N/A</v>
      </c>
      <c r="AI1690" t="e">
        <f t="shared" ca="1" si="338"/>
        <v>#N/A</v>
      </c>
      <c r="AJ1690">
        <f t="shared" si="339"/>
        <v>9.988014382740711E-5</v>
      </c>
      <c r="AK1690">
        <f t="shared" si="340"/>
        <v>0</v>
      </c>
      <c r="AL1690" t="e">
        <f t="shared" ca="1" si="350"/>
        <v>#N/A</v>
      </c>
      <c r="AM1690" t="b">
        <f t="shared" si="341"/>
        <v>0</v>
      </c>
    </row>
    <row r="1691" spans="1:39" x14ac:dyDescent="0.3">
      <c r="A1691" t="s">
        <v>1631</v>
      </c>
      <c r="B1691" t="s">
        <v>1632</v>
      </c>
      <c r="C1691" t="s">
        <v>39</v>
      </c>
      <c r="D1691" t="s">
        <v>90</v>
      </c>
      <c r="E1691" t="s">
        <v>91</v>
      </c>
      <c r="F1691" s="13" t="str">
        <f>_xlfn.CONCAT(wiz_6[[#This Row],[OCTY......]],",",wiz_6[[#This Row],[OS]])</f>
        <v>SPARTANBUR,SC</v>
      </c>
      <c r="G1691" t="s">
        <v>40</v>
      </c>
      <c r="H1691" t="s">
        <v>522</v>
      </c>
      <c r="I1691" s="13" t="str">
        <f>_xlfn.CONCAT(wiz_6[[#This Row],[DCTY......]], ",",wiz_6[[#This Row],[DS]])</f>
        <v>DECATUR   ,AL</v>
      </c>
      <c r="J1691" t="str">
        <f>TRIM(CONCATENATE(wiz_6[[#This Row],[SHIPPER..................]],wiz_6[[#This Row],[ZIP2..]],wiz_6[[#This Row],[ZIP3..]]))</f>
        <v>DSS LOGISTICS INC | 2930135601</v>
      </c>
      <c r="K1691">
        <v>1</v>
      </c>
      <c r="L1691">
        <v>1.69</v>
      </c>
      <c r="M1691">
        <v>0.27</v>
      </c>
      <c r="N1691">
        <v>401</v>
      </c>
      <c r="O1691">
        <v>0.83</v>
      </c>
      <c r="P1691">
        <v>49</v>
      </c>
      <c r="Q1691">
        <v>0.25</v>
      </c>
      <c r="R1691">
        <v>-24</v>
      </c>
      <c r="S1691">
        <v>-6</v>
      </c>
      <c r="T1691">
        <v>13</v>
      </c>
      <c r="U1691">
        <v>86</v>
      </c>
      <c r="V1691">
        <v>93</v>
      </c>
      <c r="W1691">
        <v>29706</v>
      </c>
      <c r="X1691">
        <v>29301</v>
      </c>
      <c r="Y1691">
        <v>35601</v>
      </c>
      <c r="Z1691">
        <v>1.74</v>
      </c>
      <c r="AA1691">
        <f t="shared" si="342"/>
        <v>10012</v>
      </c>
      <c r="AB1691">
        <f t="shared" si="343"/>
        <v>93</v>
      </c>
      <c r="AC1691">
        <f t="shared" si="344"/>
        <v>6159</v>
      </c>
      <c r="AD1691">
        <f t="shared" si="345"/>
        <v>0.6151618058330004</v>
      </c>
      <c r="AE1691">
        <f t="shared" si="346"/>
        <v>0</v>
      </c>
      <c r="AF1691" t="e">
        <f t="shared" ca="1" si="347"/>
        <v>#N/A</v>
      </c>
      <c r="AG1691" t="e">
        <f t="shared" ca="1" si="348"/>
        <v>#N/A</v>
      </c>
      <c r="AH1691" t="e">
        <f t="shared" ca="1" si="349"/>
        <v>#N/A</v>
      </c>
      <c r="AI1691" t="e">
        <f t="shared" ca="1" si="338"/>
        <v>#N/A</v>
      </c>
      <c r="AJ1691">
        <f t="shared" si="339"/>
        <v>9.988014382740711E-5</v>
      </c>
      <c r="AK1691">
        <f t="shared" si="340"/>
        <v>0</v>
      </c>
      <c r="AL1691" t="e">
        <f t="shared" ca="1" si="350"/>
        <v>#N/A</v>
      </c>
      <c r="AM1691" t="b">
        <f t="shared" si="341"/>
        <v>0</v>
      </c>
    </row>
    <row r="1692" spans="1:39" x14ac:dyDescent="0.3">
      <c r="A1692" t="s">
        <v>37</v>
      </c>
      <c r="B1692" t="s">
        <v>38</v>
      </c>
      <c r="C1692" t="s">
        <v>39</v>
      </c>
      <c r="D1692" t="s">
        <v>90</v>
      </c>
      <c r="E1692" t="s">
        <v>782</v>
      </c>
      <c r="F1692" s="13" t="str">
        <f>_xlfn.CONCAT(wiz_6[[#This Row],[OCTY......]],",",wiz_6[[#This Row],[OS]])</f>
        <v>GAFFNEY   ,SC</v>
      </c>
      <c r="G1692" t="s">
        <v>146</v>
      </c>
      <c r="H1692" t="s">
        <v>1245</v>
      </c>
      <c r="I1692" s="13" t="str">
        <f>_xlfn.CONCAT(wiz_6[[#This Row],[DCTY......]], ",",wiz_6[[#This Row],[DS]])</f>
        <v>BENTONVILL,AR</v>
      </c>
      <c r="J1692" t="str">
        <f>TRIM(CONCATENATE(wiz_6[[#This Row],[SHIPPER..................]],wiz_6[[#This Row],[ZIP2..]],wiz_6[[#This Row],[ZIP3..]]))</f>
        <v>b: C H ROBINSON | 2934072712</v>
      </c>
      <c r="K1692">
        <v>1</v>
      </c>
      <c r="L1692">
        <v>1.1000000000000001</v>
      </c>
      <c r="M1692">
        <v>0.27</v>
      </c>
      <c r="N1692">
        <v>913</v>
      </c>
      <c r="O1692">
        <v>1.79</v>
      </c>
      <c r="P1692">
        <v>45</v>
      </c>
      <c r="Q1692">
        <v>0.25</v>
      </c>
      <c r="R1692">
        <v>-55</v>
      </c>
      <c r="S1692">
        <v>-1</v>
      </c>
      <c r="T1692">
        <v>6</v>
      </c>
      <c r="U1692">
        <v>-546</v>
      </c>
      <c r="V1692">
        <v>-541</v>
      </c>
      <c r="W1692">
        <v>29706</v>
      </c>
      <c r="X1692">
        <v>29340</v>
      </c>
      <c r="Y1692">
        <v>72712</v>
      </c>
      <c r="Z1692">
        <v>1.1499999999999999</v>
      </c>
      <c r="AA1692">
        <f t="shared" si="342"/>
        <v>10012</v>
      </c>
      <c r="AB1692">
        <f t="shared" si="343"/>
        <v>-541</v>
      </c>
      <c r="AC1692">
        <f t="shared" si="344"/>
        <v>6159</v>
      </c>
      <c r="AD1692">
        <f t="shared" si="345"/>
        <v>0.6151618058330004</v>
      </c>
      <c r="AE1692">
        <f t="shared" si="346"/>
        <v>0</v>
      </c>
      <c r="AF1692" t="e">
        <f t="shared" ca="1" si="347"/>
        <v>#N/A</v>
      </c>
      <c r="AG1692" t="e">
        <f t="shared" ca="1" si="348"/>
        <v>#N/A</v>
      </c>
      <c r="AH1692" t="e">
        <f t="shared" ca="1" si="349"/>
        <v>#N/A</v>
      </c>
      <c r="AI1692" t="e">
        <f t="shared" ca="1" si="338"/>
        <v>#N/A</v>
      </c>
      <c r="AJ1692">
        <f t="shared" si="339"/>
        <v>9.988014382740711E-5</v>
      </c>
      <c r="AK1692">
        <f t="shared" si="340"/>
        <v>0</v>
      </c>
      <c r="AL1692" t="e">
        <f t="shared" ca="1" si="350"/>
        <v>#N/A</v>
      </c>
      <c r="AM1692" t="b">
        <f t="shared" si="341"/>
        <v>0</v>
      </c>
    </row>
    <row r="1693" spans="1:39" x14ac:dyDescent="0.3">
      <c r="A1693" t="s">
        <v>1633</v>
      </c>
      <c r="B1693" t="s">
        <v>1634</v>
      </c>
      <c r="C1693" t="s">
        <v>39</v>
      </c>
      <c r="D1693" t="s">
        <v>90</v>
      </c>
      <c r="E1693" t="s">
        <v>756</v>
      </c>
      <c r="F1693" s="13" t="str">
        <f>_xlfn.CONCAT(wiz_6[[#This Row],[OCTY......]],",",wiz_6[[#This Row],[OS]])</f>
        <v>COWPENS   ,SC</v>
      </c>
      <c r="G1693" t="s">
        <v>53</v>
      </c>
      <c r="H1693" t="s">
        <v>412</v>
      </c>
      <c r="I1693" s="13" t="str">
        <f>_xlfn.CONCAT(wiz_6[[#This Row],[DCTY......]], ",",wiz_6[[#This Row],[DS]])</f>
        <v>AURORA    ,IL</v>
      </c>
      <c r="J1693" t="str">
        <f>TRIM(CONCATENATE(wiz_6[[#This Row],[SHIPPER..................]],wiz_6[[#This Row],[ZIP2..]],wiz_6[[#This Row],[ZIP3..]]))</f>
        <v>WESTROCK | 2933060504</v>
      </c>
      <c r="K1693">
        <v>2</v>
      </c>
      <c r="L1693">
        <v>1.5</v>
      </c>
      <c r="M1693">
        <v>0.15</v>
      </c>
      <c r="N1693">
        <v>721</v>
      </c>
      <c r="O1693">
        <v>1.61</v>
      </c>
      <c r="P1693">
        <v>33</v>
      </c>
      <c r="Q1693">
        <v>0.28000000000000003</v>
      </c>
      <c r="R1693">
        <v>69</v>
      </c>
      <c r="S1693">
        <v>-48</v>
      </c>
      <c r="T1693">
        <v>0</v>
      </c>
      <c r="U1693">
        <v>12</v>
      </c>
      <c r="V1693">
        <v>-36</v>
      </c>
      <c r="W1693">
        <v>29340</v>
      </c>
      <c r="X1693">
        <v>29330</v>
      </c>
      <c r="Y1693">
        <v>60504</v>
      </c>
      <c r="Z1693">
        <v>1.43</v>
      </c>
      <c r="AA1693">
        <f t="shared" si="342"/>
        <v>10012</v>
      </c>
      <c r="AB1693">
        <f t="shared" si="343"/>
        <v>-72</v>
      </c>
      <c r="AC1693">
        <f t="shared" si="344"/>
        <v>6159</v>
      </c>
      <c r="AD1693">
        <f t="shared" si="345"/>
        <v>0.6151618058330004</v>
      </c>
      <c r="AE1693">
        <f t="shared" si="346"/>
        <v>0</v>
      </c>
      <c r="AF1693" t="e">
        <f t="shared" ca="1" si="347"/>
        <v>#N/A</v>
      </c>
      <c r="AG1693" t="e">
        <f t="shared" ca="1" si="348"/>
        <v>#N/A</v>
      </c>
      <c r="AH1693" t="e">
        <f t="shared" ca="1" si="349"/>
        <v>#N/A</v>
      </c>
      <c r="AI1693" t="e">
        <f t="shared" ca="1" si="338"/>
        <v>#N/A</v>
      </c>
      <c r="AJ1693">
        <f t="shared" si="339"/>
        <v>1.9976028765481422E-4</v>
      </c>
      <c r="AK1693">
        <f t="shared" si="340"/>
        <v>0</v>
      </c>
      <c r="AL1693" t="e">
        <f t="shared" ca="1" si="350"/>
        <v>#N/A</v>
      </c>
      <c r="AM1693" t="b">
        <f t="shared" si="341"/>
        <v>0</v>
      </c>
    </row>
    <row r="1694" spans="1:39" x14ac:dyDescent="0.3">
      <c r="A1694" t="s">
        <v>1633</v>
      </c>
      <c r="B1694" t="s">
        <v>1634</v>
      </c>
      <c r="C1694" t="s">
        <v>39</v>
      </c>
      <c r="D1694" t="s">
        <v>90</v>
      </c>
      <c r="E1694" t="s">
        <v>756</v>
      </c>
      <c r="F1694" s="13" t="str">
        <f>_xlfn.CONCAT(wiz_6[[#This Row],[OCTY......]],",",wiz_6[[#This Row],[OS]])</f>
        <v>COWPENS   ,SC</v>
      </c>
      <c r="G1694" t="s">
        <v>53</v>
      </c>
      <c r="H1694" t="s">
        <v>714</v>
      </c>
      <c r="I1694" s="13" t="str">
        <f>_xlfn.CONCAT(wiz_6[[#This Row],[DCTY......]], ",",wiz_6[[#This Row],[DS]])</f>
        <v>BEDFORD PA,IL</v>
      </c>
      <c r="J1694" t="str">
        <f>TRIM(CONCATENATE(wiz_6[[#This Row],[SHIPPER..................]],wiz_6[[#This Row],[ZIP2..]],wiz_6[[#This Row],[ZIP3..]]))</f>
        <v>WESTROCK | 2933060499</v>
      </c>
      <c r="K1694">
        <v>2</v>
      </c>
      <c r="L1694">
        <v>1.5</v>
      </c>
      <c r="M1694">
        <v>0.15</v>
      </c>
      <c r="N1694">
        <v>696</v>
      </c>
      <c r="O1694">
        <v>1.22</v>
      </c>
      <c r="P1694">
        <v>33</v>
      </c>
      <c r="Q1694">
        <v>0.28000000000000003</v>
      </c>
      <c r="R1694">
        <v>67</v>
      </c>
      <c r="S1694">
        <v>-48</v>
      </c>
      <c r="T1694">
        <v>40</v>
      </c>
      <c r="U1694">
        <v>-38</v>
      </c>
      <c r="V1694">
        <v>-46</v>
      </c>
      <c r="W1694">
        <v>29706</v>
      </c>
      <c r="X1694">
        <v>29330</v>
      </c>
      <c r="Y1694">
        <v>60499</v>
      </c>
      <c r="Z1694">
        <v>1.43</v>
      </c>
      <c r="AA1694">
        <f t="shared" si="342"/>
        <v>10012</v>
      </c>
      <c r="AB1694">
        <f t="shared" si="343"/>
        <v>-92</v>
      </c>
      <c r="AC1694">
        <f t="shared" si="344"/>
        <v>6159</v>
      </c>
      <c r="AD1694">
        <f t="shared" si="345"/>
        <v>0.6151618058330004</v>
      </c>
      <c r="AE1694">
        <f t="shared" si="346"/>
        <v>0</v>
      </c>
      <c r="AF1694" t="e">
        <f t="shared" ca="1" si="347"/>
        <v>#N/A</v>
      </c>
      <c r="AG1694" t="e">
        <f t="shared" ca="1" si="348"/>
        <v>#N/A</v>
      </c>
      <c r="AH1694" t="e">
        <f t="shared" ca="1" si="349"/>
        <v>#N/A</v>
      </c>
      <c r="AI1694" t="e">
        <f t="shared" ca="1" si="338"/>
        <v>#N/A</v>
      </c>
      <c r="AJ1694">
        <f t="shared" si="339"/>
        <v>1.9976028765481422E-4</v>
      </c>
      <c r="AK1694">
        <f t="shared" si="340"/>
        <v>0</v>
      </c>
      <c r="AL1694" t="e">
        <f t="shared" ca="1" si="350"/>
        <v>#N/A</v>
      </c>
      <c r="AM1694" t="b">
        <f t="shared" si="341"/>
        <v>0</v>
      </c>
    </row>
    <row r="1695" spans="1:39" x14ac:dyDescent="0.3">
      <c r="A1695" t="s">
        <v>513</v>
      </c>
      <c r="B1695" t="s">
        <v>514</v>
      </c>
      <c r="C1695" t="s">
        <v>39</v>
      </c>
      <c r="D1695" t="s">
        <v>90</v>
      </c>
      <c r="E1695" t="s">
        <v>550</v>
      </c>
      <c r="F1695" s="13" t="str">
        <f>_xlfn.CONCAT(wiz_6[[#This Row],[OCTY......]],",",wiz_6[[#This Row],[OS]])</f>
        <v>GREENVILLE,SC</v>
      </c>
      <c r="G1695" t="s">
        <v>53</v>
      </c>
      <c r="H1695" t="s">
        <v>738</v>
      </c>
      <c r="I1695" s="13" t="str">
        <f>_xlfn.CONCAT(wiz_6[[#This Row],[DCTY......]], ",",wiz_6[[#This Row],[DS]])</f>
        <v>BARTLETT  ,IL</v>
      </c>
      <c r="J1695" t="str">
        <f>TRIM(CONCATENATE(wiz_6[[#This Row],[SHIPPER..................]],wiz_6[[#This Row],[ZIP2..]],wiz_6[[#This Row],[ZIP3..]]))</f>
        <v>b: DRT TRANSPORTATION| 2960160103</v>
      </c>
      <c r="K1695">
        <v>1</v>
      </c>
      <c r="L1695">
        <v>1.07</v>
      </c>
      <c r="M1695">
        <v>0.27</v>
      </c>
      <c r="N1695">
        <v>747</v>
      </c>
      <c r="O1695">
        <v>1.61</v>
      </c>
      <c r="P1695">
        <v>18</v>
      </c>
      <c r="Q1695">
        <v>0.25</v>
      </c>
      <c r="R1695">
        <v>-12</v>
      </c>
      <c r="S1695">
        <v>16</v>
      </c>
      <c r="T1695">
        <v>0</v>
      </c>
      <c r="U1695">
        <v>-228</v>
      </c>
      <c r="V1695">
        <v>-212</v>
      </c>
      <c r="W1695">
        <v>29697</v>
      </c>
      <c r="X1695">
        <v>29601</v>
      </c>
      <c r="Y1695">
        <v>60103</v>
      </c>
      <c r="Z1695">
        <v>1.1200000000000001</v>
      </c>
      <c r="AA1695">
        <f t="shared" si="342"/>
        <v>10012</v>
      </c>
      <c r="AB1695">
        <f t="shared" si="343"/>
        <v>-212</v>
      </c>
      <c r="AC1695">
        <f t="shared" si="344"/>
        <v>6159</v>
      </c>
      <c r="AD1695">
        <f t="shared" si="345"/>
        <v>0.6151618058330004</v>
      </c>
      <c r="AE1695">
        <f t="shared" si="346"/>
        <v>0</v>
      </c>
      <c r="AF1695" t="e">
        <f t="shared" ca="1" si="347"/>
        <v>#N/A</v>
      </c>
      <c r="AG1695" t="e">
        <f t="shared" ca="1" si="348"/>
        <v>#N/A</v>
      </c>
      <c r="AH1695" t="e">
        <f t="shared" ca="1" si="349"/>
        <v>#N/A</v>
      </c>
      <c r="AI1695" t="e">
        <f t="shared" ca="1" si="338"/>
        <v>#N/A</v>
      </c>
      <c r="AJ1695">
        <f t="shared" si="339"/>
        <v>9.988014382740711E-5</v>
      </c>
      <c r="AK1695">
        <f t="shared" si="340"/>
        <v>0</v>
      </c>
      <c r="AL1695" t="e">
        <f t="shared" ca="1" si="350"/>
        <v>#N/A</v>
      </c>
      <c r="AM1695" t="b">
        <f t="shared" si="341"/>
        <v>0</v>
      </c>
    </row>
    <row r="1696" spans="1:39" x14ac:dyDescent="0.3">
      <c r="A1696" t="s">
        <v>771</v>
      </c>
      <c r="B1696" t="s">
        <v>772</v>
      </c>
      <c r="C1696" t="s">
        <v>39</v>
      </c>
      <c r="D1696" t="s">
        <v>90</v>
      </c>
      <c r="E1696" t="s">
        <v>782</v>
      </c>
      <c r="F1696" s="13" t="str">
        <f>_xlfn.CONCAT(wiz_6[[#This Row],[OCTY......]],",",wiz_6[[#This Row],[OS]])</f>
        <v>GAFFNEY   ,SC</v>
      </c>
      <c r="G1696" t="s">
        <v>53</v>
      </c>
      <c r="H1696" t="s">
        <v>773</v>
      </c>
      <c r="I1696" s="13" t="str">
        <f>_xlfn.CONCAT(wiz_6[[#This Row],[DCTY......]], ",",wiz_6[[#This Row],[DS]])</f>
        <v>JOLIET    ,IL</v>
      </c>
      <c r="J1696" t="str">
        <f>TRIM(CONCATENATE(wiz_6[[#This Row],[SHIPPER..................]],wiz_6[[#This Row],[ZIP2..]],wiz_6[[#This Row],[ZIP3..]]))</f>
        <v>VOLVO | 2934060431</v>
      </c>
      <c r="K1696">
        <v>1</v>
      </c>
      <c r="L1696">
        <v>1.44</v>
      </c>
      <c r="M1696">
        <v>0.2</v>
      </c>
      <c r="N1696">
        <v>729</v>
      </c>
      <c r="O1696">
        <v>1.1299999999999999</v>
      </c>
      <c r="P1696">
        <v>45</v>
      </c>
      <c r="Q1696">
        <v>0.25</v>
      </c>
      <c r="R1696">
        <v>21</v>
      </c>
      <c r="S1696">
        <v>-1</v>
      </c>
      <c r="T1696">
        <v>114</v>
      </c>
      <c r="U1696">
        <v>95</v>
      </c>
      <c r="V1696">
        <v>208</v>
      </c>
      <c r="W1696">
        <v>29706</v>
      </c>
      <c r="X1696">
        <v>29340</v>
      </c>
      <c r="Y1696">
        <v>60431</v>
      </c>
      <c r="Z1696">
        <v>1.42</v>
      </c>
      <c r="AA1696">
        <f t="shared" si="342"/>
        <v>10012</v>
      </c>
      <c r="AB1696">
        <f t="shared" si="343"/>
        <v>208</v>
      </c>
      <c r="AC1696">
        <f t="shared" si="344"/>
        <v>6159</v>
      </c>
      <c r="AD1696">
        <f t="shared" si="345"/>
        <v>0.6151618058330004</v>
      </c>
      <c r="AE1696">
        <f t="shared" si="346"/>
        <v>0</v>
      </c>
      <c r="AF1696" t="e">
        <f t="shared" ca="1" si="347"/>
        <v>#N/A</v>
      </c>
      <c r="AG1696" t="e">
        <f t="shared" ca="1" si="348"/>
        <v>#N/A</v>
      </c>
      <c r="AH1696" t="e">
        <f t="shared" ca="1" si="349"/>
        <v>#N/A</v>
      </c>
      <c r="AI1696" t="e">
        <f t="shared" ca="1" si="338"/>
        <v>#N/A</v>
      </c>
      <c r="AJ1696">
        <f t="shared" si="339"/>
        <v>9.988014382740711E-5</v>
      </c>
      <c r="AK1696">
        <f t="shared" si="340"/>
        <v>0</v>
      </c>
      <c r="AL1696" t="e">
        <f t="shared" ca="1" si="350"/>
        <v>#N/A</v>
      </c>
      <c r="AM1696" t="b">
        <f t="shared" si="341"/>
        <v>0</v>
      </c>
    </row>
    <row r="1697" spans="1:39" x14ac:dyDescent="0.3">
      <c r="A1697" t="s">
        <v>37</v>
      </c>
      <c r="B1697" t="s">
        <v>38</v>
      </c>
      <c r="C1697" t="s">
        <v>39</v>
      </c>
      <c r="D1697" t="s">
        <v>90</v>
      </c>
      <c r="E1697" t="s">
        <v>979</v>
      </c>
      <c r="F1697" s="13" t="str">
        <f>_xlfn.CONCAT(wiz_6[[#This Row],[OCTY......]],",",wiz_6[[#This Row],[OS]])</f>
        <v>FOUNTAIN I,SC</v>
      </c>
      <c r="G1697" t="s">
        <v>53</v>
      </c>
      <c r="H1697" t="s">
        <v>1635</v>
      </c>
      <c r="I1697" s="13" t="str">
        <f>_xlfn.CONCAT(wiz_6[[#This Row],[DCTY......]], ",",wiz_6[[#This Row],[DS]])</f>
        <v>ROCK ISLAN,IL</v>
      </c>
      <c r="J1697" t="str">
        <f>TRIM(CONCATENATE(wiz_6[[#This Row],[SHIPPER..................]],wiz_6[[#This Row],[ZIP2..]],wiz_6[[#This Row],[ZIP3..]]))</f>
        <v>b: C H ROBINSON | 2964461201</v>
      </c>
      <c r="K1697">
        <v>1</v>
      </c>
      <c r="L1697">
        <v>1.21</v>
      </c>
      <c r="M1697">
        <v>0.27</v>
      </c>
      <c r="N1697">
        <v>846</v>
      </c>
      <c r="O1697">
        <v>2.29</v>
      </c>
      <c r="P1697">
        <v>93</v>
      </c>
      <c r="Q1697">
        <v>0.3</v>
      </c>
      <c r="R1697">
        <v>-38</v>
      </c>
      <c r="S1697">
        <v>-99</v>
      </c>
      <c r="T1697">
        <v>-125</v>
      </c>
      <c r="U1697">
        <v>-340</v>
      </c>
      <c r="V1697">
        <v>-564</v>
      </c>
      <c r="W1697">
        <v>29801</v>
      </c>
      <c r="X1697">
        <v>29644</v>
      </c>
      <c r="Y1697">
        <v>61201</v>
      </c>
      <c r="Z1697">
        <v>1.26</v>
      </c>
      <c r="AA1697">
        <f t="shared" si="342"/>
        <v>10012</v>
      </c>
      <c r="AB1697">
        <f t="shared" si="343"/>
        <v>-564</v>
      </c>
      <c r="AC1697">
        <f t="shared" si="344"/>
        <v>6159</v>
      </c>
      <c r="AD1697">
        <f t="shared" si="345"/>
        <v>0.6151618058330004</v>
      </c>
      <c r="AE1697">
        <f t="shared" si="346"/>
        <v>0</v>
      </c>
      <c r="AF1697" t="e">
        <f t="shared" ca="1" si="347"/>
        <v>#N/A</v>
      </c>
      <c r="AG1697" t="e">
        <f t="shared" ca="1" si="348"/>
        <v>#N/A</v>
      </c>
      <c r="AH1697" t="e">
        <f t="shared" ca="1" si="349"/>
        <v>#N/A</v>
      </c>
      <c r="AI1697" t="e">
        <f t="shared" ca="1" si="338"/>
        <v>#N/A</v>
      </c>
      <c r="AJ1697">
        <f t="shared" si="339"/>
        <v>9.988014382740711E-5</v>
      </c>
      <c r="AK1697">
        <f t="shared" si="340"/>
        <v>0</v>
      </c>
      <c r="AL1697" t="e">
        <f t="shared" ca="1" si="350"/>
        <v>#N/A</v>
      </c>
      <c r="AM1697" t="b">
        <f t="shared" si="341"/>
        <v>0</v>
      </c>
    </row>
    <row r="1698" spans="1:39" x14ac:dyDescent="0.3">
      <c r="A1698" t="s">
        <v>1633</v>
      </c>
      <c r="B1698" t="s">
        <v>1634</v>
      </c>
      <c r="C1698" t="s">
        <v>39</v>
      </c>
      <c r="D1698" t="s">
        <v>90</v>
      </c>
      <c r="E1698" t="s">
        <v>756</v>
      </c>
      <c r="F1698" s="13" t="str">
        <f>_xlfn.CONCAT(wiz_6[[#This Row],[OCTY......]],",",wiz_6[[#This Row],[OS]])</f>
        <v>COWPENS   ,SC</v>
      </c>
      <c r="G1698" t="s">
        <v>42</v>
      </c>
      <c r="H1698" t="s">
        <v>393</v>
      </c>
      <c r="I1698" s="13" t="str">
        <f>_xlfn.CONCAT(wiz_6[[#This Row],[DCTY......]], ",",wiz_6[[#This Row],[DS]])</f>
        <v>COLUMBUS  ,IN</v>
      </c>
      <c r="J1698" t="str">
        <f>TRIM(CONCATENATE(wiz_6[[#This Row],[SHIPPER..................]],wiz_6[[#This Row],[ZIP2..]],wiz_6[[#This Row],[ZIP3..]]))</f>
        <v>WESTROCK | 2933047201</v>
      </c>
      <c r="K1698">
        <v>1</v>
      </c>
      <c r="L1698">
        <v>1.58</v>
      </c>
      <c r="M1698">
        <v>0.15</v>
      </c>
      <c r="N1698">
        <v>472</v>
      </c>
      <c r="O1698">
        <v>0.92</v>
      </c>
      <c r="P1698">
        <v>66</v>
      </c>
      <c r="Q1698">
        <v>0.3</v>
      </c>
      <c r="R1698">
        <v>42</v>
      </c>
      <c r="S1698">
        <v>-48</v>
      </c>
      <c r="T1698">
        <v>11</v>
      </c>
      <c r="U1698">
        <v>-89</v>
      </c>
      <c r="V1698">
        <v>-126</v>
      </c>
      <c r="W1698">
        <v>29621</v>
      </c>
      <c r="X1698">
        <v>29330</v>
      </c>
      <c r="Y1698">
        <v>47201</v>
      </c>
      <c r="Z1698">
        <v>1.51</v>
      </c>
      <c r="AA1698">
        <f t="shared" si="342"/>
        <v>10012</v>
      </c>
      <c r="AB1698">
        <f t="shared" si="343"/>
        <v>-126</v>
      </c>
      <c r="AC1698">
        <f t="shared" si="344"/>
        <v>6159</v>
      </c>
      <c r="AD1698">
        <f t="shared" si="345"/>
        <v>0.6151618058330004</v>
      </c>
      <c r="AE1698">
        <f t="shared" si="346"/>
        <v>0</v>
      </c>
      <c r="AF1698" t="e">
        <f t="shared" ca="1" si="347"/>
        <v>#N/A</v>
      </c>
      <c r="AG1698" t="e">
        <f t="shared" ca="1" si="348"/>
        <v>#N/A</v>
      </c>
      <c r="AH1698" t="e">
        <f t="shared" ca="1" si="349"/>
        <v>#N/A</v>
      </c>
      <c r="AI1698" t="e">
        <f t="shared" ca="1" si="338"/>
        <v>#N/A</v>
      </c>
      <c r="AJ1698">
        <f t="shared" si="339"/>
        <v>9.988014382740711E-5</v>
      </c>
      <c r="AK1698">
        <f t="shared" si="340"/>
        <v>0</v>
      </c>
      <c r="AL1698" t="e">
        <f t="shared" ca="1" si="350"/>
        <v>#N/A</v>
      </c>
      <c r="AM1698" t="b">
        <f t="shared" si="341"/>
        <v>0</v>
      </c>
    </row>
    <row r="1699" spans="1:39" x14ac:dyDescent="0.3">
      <c r="A1699" t="s">
        <v>222</v>
      </c>
      <c r="B1699" t="s">
        <v>218</v>
      </c>
      <c r="C1699" t="s">
        <v>39</v>
      </c>
      <c r="D1699" t="s">
        <v>90</v>
      </c>
      <c r="E1699" t="s">
        <v>1636</v>
      </c>
      <c r="F1699" s="13" t="str">
        <f>_xlfn.CONCAT(wiz_6[[#This Row],[OCTY......]],",",wiz_6[[#This Row],[OS]])</f>
        <v>STARR     ,SC</v>
      </c>
      <c r="G1699" t="s">
        <v>42</v>
      </c>
      <c r="H1699" t="s">
        <v>104</v>
      </c>
      <c r="I1699" s="13" t="str">
        <f>_xlfn.CONCAT(wiz_6[[#This Row],[DCTY......]], ",",wiz_6[[#This Row],[DS]])</f>
        <v>EVANSVILLE,IN</v>
      </c>
      <c r="J1699" t="str">
        <f>TRIM(CONCATENATE(wiz_6[[#This Row],[SHIPPER..................]],wiz_6[[#This Row],[ZIP2..]],wiz_6[[#This Row],[ZIP3..]]))</f>
        <v>OWENS CORNING FIBERGL| 2968447701</v>
      </c>
      <c r="K1699">
        <v>10</v>
      </c>
      <c r="L1699">
        <v>1.74</v>
      </c>
      <c r="M1699">
        <v>0.18</v>
      </c>
      <c r="N1699">
        <v>496</v>
      </c>
      <c r="O1699">
        <v>1.06</v>
      </c>
      <c r="P1699">
        <v>79</v>
      </c>
      <c r="Q1699">
        <v>0.31</v>
      </c>
      <c r="R1699">
        <v>16</v>
      </c>
      <c r="S1699">
        <v>-67</v>
      </c>
      <c r="T1699">
        <v>-22</v>
      </c>
      <c r="U1699">
        <v>2</v>
      </c>
      <c r="V1699">
        <v>-87</v>
      </c>
      <c r="W1699">
        <v>29801</v>
      </c>
      <c r="X1699">
        <v>29684</v>
      </c>
      <c r="Y1699">
        <v>47701</v>
      </c>
      <c r="Z1699">
        <v>1.7</v>
      </c>
      <c r="AA1699">
        <f t="shared" si="342"/>
        <v>10012</v>
      </c>
      <c r="AB1699">
        <f t="shared" si="343"/>
        <v>-870</v>
      </c>
      <c r="AC1699">
        <f t="shared" si="344"/>
        <v>6159</v>
      </c>
      <c r="AD1699">
        <f t="shared" si="345"/>
        <v>0.6151618058330004</v>
      </c>
      <c r="AE1699">
        <f t="shared" si="346"/>
        <v>0</v>
      </c>
      <c r="AF1699" t="e">
        <f t="shared" ca="1" si="347"/>
        <v>#N/A</v>
      </c>
      <c r="AG1699" t="e">
        <f t="shared" ca="1" si="348"/>
        <v>#N/A</v>
      </c>
      <c r="AH1699" t="e">
        <f t="shared" ca="1" si="349"/>
        <v>#N/A</v>
      </c>
      <c r="AI1699" t="e">
        <f t="shared" ca="1" si="338"/>
        <v>#N/A</v>
      </c>
      <c r="AJ1699">
        <f t="shared" si="339"/>
        <v>9.9880143827407101E-4</v>
      </c>
      <c r="AK1699">
        <f t="shared" si="340"/>
        <v>0</v>
      </c>
      <c r="AL1699" t="e">
        <f t="shared" ca="1" si="350"/>
        <v>#N/A</v>
      </c>
      <c r="AM1699" t="b">
        <f t="shared" si="341"/>
        <v>0</v>
      </c>
    </row>
    <row r="1700" spans="1:39" x14ac:dyDescent="0.3">
      <c r="A1700" t="s">
        <v>217</v>
      </c>
      <c r="B1700" t="s">
        <v>218</v>
      </c>
      <c r="C1700" t="s">
        <v>39</v>
      </c>
      <c r="D1700" t="s">
        <v>90</v>
      </c>
      <c r="E1700" t="s">
        <v>921</v>
      </c>
      <c r="F1700" s="13" t="str">
        <f>_xlfn.CONCAT(wiz_6[[#This Row],[OCTY......]],",",wiz_6[[#This Row],[OS]])</f>
        <v>ANDERSON  ,SC</v>
      </c>
      <c r="G1700" t="s">
        <v>42</v>
      </c>
      <c r="H1700" t="s">
        <v>689</v>
      </c>
      <c r="I1700" s="13" t="str">
        <f>_xlfn.CONCAT(wiz_6[[#This Row],[DCTY......]], ",",wiz_6[[#This Row],[DS]])</f>
        <v>MOUNT VERN,IN</v>
      </c>
      <c r="J1700" t="str">
        <f>TRIM(CONCATENATE(wiz_6[[#This Row],[SHIPPER..................]],wiz_6[[#This Row],[ZIP2..]],wiz_6[[#This Row],[ZIP3..]]))</f>
        <v>OWENS CORNING SALES | 2962147620</v>
      </c>
      <c r="K1700">
        <v>1</v>
      </c>
      <c r="L1700">
        <v>1.74</v>
      </c>
      <c r="M1700">
        <v>0.18</v>
      </c>
      <c r="N1700">
        <v>507</v>
      </c>
      <c r="O1700">
        <v>0.88</v>
      </c>
      <c r="P1700">
        <v>75</v>
      </c>
      <c r="Q1700">
        <v>0.3</v>
      </c>
      <c r="R1700">
        <v>15</v>
      </c>
      <c r="S1700">
        <v>-56</v>
      </c>
      <c r="T1700">
        <v>39</v>
      </c>
      <c r="U1700">
        <v>21</v>
      </c>
      <c r="V1700">
        <v>4</v>
      </c>
      <c r="W1700">
        <v>29353</v>
      </c>
      <c r="X1700">
        <v>29621</v>
      </c>
      <c r="Y1700">
        <v>47620</v>
      </c>
      <c r="Z1700">
        <v>1.7</v>
      </c>
      <c r="AA1700">
        <f t="shared" si="342"/>
        <v>10012</v>
      </c>
      <c r="AB1700">
        <f t="shared" si="343"/>
        <v>4</v>
      </c>
      <c r="AC1700">
        <f t="shared" si="344"/>
        <v>6159</v>
      </c>
      <c r="AD1700">
        <f t="shared" si="345"/>
        <v>0.6151618058330004</v>
      </c>
      <c r="AE1700">
        <f t="shared" si="346"/>
        <v>0</v>
      </c>
      <c r="AF1700" t="e">
        <f t="shared" ca="1" si="347"/>
        <v>#N/A</v>
      </c>
      <c r="AG1700" t="e">
        <f t="shared" ca="1" si="348"/>
        <v>#N/A</v>
      </c>
      <c r="AH1700" t="e">
        <f t="shared" ca="1" si="349"/>
        <v>#N/A</v>
      </c>
      <c r="AI1700" t="e">
        <f t="shared" ca="1" si="338"/>
        <v>#N/A</v>
      </c>
      <c r="AJ1700">
        <f t="shared" si="339"/>
        <v>9.988014382740711E-5</v>
      </c>
      <c r="AK1700">
        <f t="shared" si="340"/>
        <v>0</v>
      </c>
      <c r="AL1700" t="e">
        <f t="shared" ca="1" si="350"/>
        <v>#N/A</v>
      </c>
      <c r="AM1700" t="b">
        <f t="shared" si="341"/>
        <v>0</v>
      </c>
    </row>
    <row r="1701" spans="1:39" x14ac:dyDescent="0.3">
      <c r="A1701" t="s">
        <v>217</v>
      </c>
      <c r="B1701" t="s">
        <v>218</v>
      </c>
      <c r="C1701" t="s">
        <v>39</v>
      </c>
      <c r="D1701" t="s">
        <v>90</v>
      </c>
      <c r="E1701" t="s">
        <v>1636</v>
      </c>
      <c r="F1701" s="13" t="str">
        <f>_xlfn.CONCAT(wiz_6[[#This Row],[OCTY......]],",",wiz_6[[#This Row],[OS]])</f>
        <v>STARR     ,SC</v>
      </c>
      <c r="G1701" t="s">
        <v>42</v>
      </c>
      <c r="H1701" t="s">
        <v>104</v>
      </c>
      <c r="I1701" s="13" t="str">
        <f>_xlfn.CONCAT(wiz_6[[#This Row],[DCTY......]], ",",wiz_6[[#This Row],[DS]])</f>
        <v>EVANSVILLE,IN</v>
      </c>
      <c r="J1701" t="str">
        <f>TRIM(CONCATENATE(wiz_6[[#This Row],[SHIPPER..................]],wiz_6[[#This Row],[ZIP2..]],wiz_6[[#This Row],[ZIP3..]]))</f>
        <v>OWENS CORNING SALES | 2968447701</v>
      </c>
      <c r="K1701">
        <v>22</v>
      </c>
      <c r="L1701">
        <v>1.74</v>
      </c>
      <c r="M1701">
        <v>0.18</v>
      </c>
      <c r="N1701">
        <v>496</v>
      </c>
      <c r="O1701">
        <v>1.17</v>
      </c>
      <c r="P1701">
        <v>101</v>
      </c>
      <c r="Q1701">
        <v>0.32</v>
      </c>
      <c r="R1701">
        <v>14</v>
      </c>
      <c r="S1701">
        <v>-110</v>
      </c>
      <c r="T1701">
        <v>-48</v>
      </c>
      <c r="U1701">
        <v>2</v>
      </c>
      <c r="V1701">
        <v>-156</v>
      </c>
      <c r="W1701">
        <v>29801</v>
      </c>
      <c r="X1701">
        <v>29684</v>
      </c>
      <c r="Y1701">
        <v>47701</v>
      </c>
      <c r="Z1701">
        <v>1.7</v>
      </c>
      <c r="AA1701">
        <f t="shared" si="342"/>
        <v>10012</v>
      </c>
      <c r="AB1701">
        <f t="shared" si="343"/>
        <v>-3432</v>
      </c>
      <c r="AC1701">
        <f t="shared" si="344"/>
        <v>6159</v>
      </c>
      <c r="AD1701">
        <f t="shared" si="345"/>
        <v>0.6151618058330004</v>
      </c>
      <c r="AE1701">
        <f t="shared" si="346"/>
        <v>0</v>
      </c>
      <c r="AF1701" t="e">
        <f t="shared" ca="1" si="347"/>
        <v>#N/A</v>
      </c>
      <c r="AG1701" t="e">
        <f t="shared" ca="1" si="348"/>
        <v>#N/A</v>
      </c>
      <c r="AH1701" t="e">
        <f t="shared" ca="1" si="349"/>
        <v>#N/A</v>
      </c>
      <c r="AI1701" t="e">
        <f t="shared" ca="1" si="338"/>
        <v>#N/A</v>
      </c>
      <c r="AJ1701">
        <f t="shared" si="339"/>
        <v>2.1973631642029563E-3</v>
      </c>
      <c r="AK1701">
        <f t="shared" si="340"/>
        <v>0</v>
      </c>
      <c r="AL1701" t="e">
        <f t="shared" ca="1" si="350"/>
        <v>#N/A</v>
      </c>
      <c r="AM1701" t="b">
        <f t="shared" si="341"/>
        <v>0</v>
      </c>
    </row>
    <row r="1702" spans="1:39" x14ac:dyDescent="0.3">
      <c r="A1702" t="s">
        <v>217</v>
      </c>
      <c r="B1702" t="s">
        <v>218</v>
      </c>
      <c r="C1702" t="s">
        <v>39</v>
      </c>
      <c r="D1702" t="s">
        <v>90</v>
      </c>
      <c r="E1702" t="s">
        <v>1636</v>
      </c>
      <c r="F1702" s="13" t="str">
        <f>_xlfn.CONCAT(wiz_6[[#This Row],[OCTY......]],",",wiz_6[[#This Row],[OS]])</f>
        <v>STARR     ,SC</v>
      </c>
      <c r="G1702" t="s">
        <v>42</v>
      </c>
      <c r="H1702" t="s">
        <v>689</v>
      </c>
      <c r="I1702" s="13" t="str">
        <f>_xlfn.CONCAT(wiz_6[[#This Row],[DCTY......]], ",",wiz_6[[#This Row],[DS]])</f>
        <v>MOUNT VERN,IN</v>
      </c>
      <c r="J1702" t="str">
        <f>TRIM(CONCATENATE(wiz_6[[#This Row],[SHIPPER..................]],wiz_6[[#This Row],[ZIP2..]],wiz_6[[#This Row],[ZIP3..]]))</f>
        <v>OWENS CORNING SALES | 2968447620</v>
      </c>
      <c r="K1702">
        <v>1</v>
      </c>
      <c r="L1702">
        <v>1.74</v>
      </c>
      <c r="M1702">
        <v>0.18</v>
      </c>
      <c r="N1702">
        <v>516</v>
      </c>
      <c r="O1702">
        <v>2.08</v>
      </c>
      <c r="P1702">
        <v>114</v>
      </c>
      <c r="Q1702">
        <v>0.35</v>
      </c>
      <c r="R1702">
        <v>16</v>
      </c>
      <c r="S1702">
        <v>-110</v>
      </c>
      <c r="T1702">
        <v>-246</v>
      </c>
      <c r="U1702">
        <v>-74</v>
      </c>
      <c r="V1702">
        <v>-430</v>
      </c>
      <c r="W1702">
        <v>28711</v>
      </c>
      <c r="X1702">
        <v>29684</v>
      </c>
      <c r="Y1702">
        <v>47620</v>
      </c>
      <c r="Z1702">
        <v>1.7</v>
      </c>
      <c r="AA1702">
        <f t="shared" si="342"/>
        <v>10012</v>
      </c>
      <c r="AB1702">
        <f t="shared" si="343"/>
        <v>-430</v>
      </c>
      <c r="AC1702">
        <f t="shared" si="344"/>
        <v>6159</v>
      </c>
      <c r="AD1702">
        <f t="shared" si="345"/>
        <v>0.6151618058330004</v>
      </c>
      <c r="AE1702">
        <f t="shared" si="346"/>
        <v>0</v>
      </c>
      <c r="AF1702" t="e">
        <f t="shared" ca="1" si="347"/>
        <v>#N/A</v>
      </c>
      <c r="AG1702" t="e">
        <f t="shared" ca="1" si="348"/>
        <v>#N/A</v>
      </c>
      <c r="AH1702" t="e">
        <f t="shared" ca="1" si="349"/>
        <v>#N/A</v>
      </c>
      <c r="AI1702" t="e">
        <f t="shared" ca="1" si="338"/>
        <v>#N/A</v>
      </c>
      <c r="AJ1702">
        <f t="shared" si="339"/>
        <v>9.988014382740711E-5</v>
      </c>
      <c r="AK1702">
        <f t="shared" si="340"/>
        <v>0</v>
      </c>
      <c r="AL1702" t="e">
        <f t="shared" ca="1" si="350"/>
        <v>#N/A</v>
      </c>
      <c r="AM1702" t="b">
        <f t="shared" si="341"/>
        <v>0</v>
      </c>
    </row>
    <row r="1703" spans="1:39" x14ac:dyDescent="0.3">
      <c r="A1703" t="s">
        <v>490</v>
      </c>
      <c r="B1703" t="s">
        <v>491</v>
      </c>
      <c r="C1703" t="s">
        <v>39</v>
      </c>
      <c r="D1703" t="s">
        <v>90</v>
      </c>
      <c r="E1703" t="s">
        <v>1637</v>
      </c>
      <c r="F1703" s="13" t="str">
        <f>_xlfn.CONCAT(wiz_6[[#This Row],[OCTY......]],",",wiz_6[[#This Row],[OS]])</f>
        <v>ROEBUCK   ,SC</v>
      </c>
      <c r="G1703" t="s">
        <v>42</v>
      </c>
      <c r="H1703" t="s">
        <v>145</v>
      </c>
      <c r="I1703" s="13" t="str">
        <f>_xlfn.CONCAT(wiz_6[[#This Row],[DCTY......]], ",",wiz_6[[#This Row],[DS]])</f>
        <v>AUBURN    ,IN</v>
      </c>
      <c r="J1703" t="str">
        <f>TRIM(CONCATENATE(wiz_6[[#This Row],[SHIPPER..................]],wiz_6[[#This Row],[ZIP2..]],wiz_6[[#This Row],[ZIP3..]]))</f>
        <v>FREIGHTCO LLC | 2937646706</v>
      </c>
      <c r="K1703">
        <v>2</v>
      </c>
      <c r="L1703">
        <v>1.26</v>
      </c>
      <c r="M1703">
        <v>0.21</v>
      </c>
      <c r="N1703">
        <v>625</v>
      </c>
      <c r="O1703">
        <v>1.3</v>
      </c>
      <c r="P1703">
        <v>52</v>
      </c>
      <c r="Q1703">
        <v>0.3</v>
      </c>
      <c r="R1703">
        <v>0</v>
      </c>
      <c r="S1703">
        <v>-10</v>
      </c>
      <c r="T1703">
        <v>-21</v>
      </c>
      <c r="U1703">
        <v>-146</v>
      </c>
      <c r="V1703">
        <v>-177</v>
      </c>
      <c r="W1703">
        <v>29706</v>
      </c>
      <c r="X1703">
        <v>29376</v>
      </c>
      <c r="Y1703">
        <v>46706</v>
      </c>
      <c r="Z1703">
        <v>1.25</v>
      </c>
      <c r="AA1703">
        <f t="shared" si="342"/>
        <v>10012</v>
      </c>
      <c r="AB1703">
        <f t="shared" si="343"/>
        <v>-354</v>
      </c>
      <c r="AC1703">
        <f t="shared" si="344"/>
        <v>6159</v>
      </c>
      <c r="AD1703">
        <f t="shared" si="345"/>
        <v>0.6151618058330004</v>
      </c>
      <c r="AE1703">
        <f t="shared" si="346"/>
        <v>0</v>
      </c>
      <c r="AF1703" t="e">
        <f t="shared" ca="1" si="347"/>
        <v>#N/A</v>
      </c>
      <c r="AG1703" t="e">
        <f t="shared" ca="1" si="348"/>
        <v>#N/A</v>
      </c>
      <c r="AH1703" t="e">
        <f t="shared" ca="1" si="349"/>
        <v>#N/A</v>
      </c>
      <c r="AI1703" t="e">
        <f t="shared" ca="1" si="338"/>
        <v>#N/A</v>
      </c>
      <c r="AJ1703">
        <f t="shared" si="339"/>
        <v>1.9976028765481422E-4</v>
      </c>
      <c r="AK1703">
        <f t="shared" si="340"/>
        <v>0</v>
      </c>
      <c r="AL1703" t="e">
        <f t="shared" ca="1" si="350"/>
        <v>#N/A</v>
      </c>
      <c r="AM1703" t="b">
        <f t="shared" si="341"/>
        <v>0</v>
      </c>
    </row>
    <row r="1704" spans="1:39" x14ac:dyDescent="0.3">
      <c r="A1704" t="s">
        <v>37</v>
      </c>
      <c r="B1704" t="s">
        <v>38</v>
      </c>
      <c r="C1704" t="s">
        <v>39</v>
      </c>
      <c r="D1704" t="s">
        <v>90</v>
      </c>
      <c r="E1704" t="s">
        <v>1638</v>
      </c>
      <c r="F1704" s="13" t="str">
        <f>_xlfn.CONCAT(wiz_6[[#This Row],[OCTY......]],",",wiz_6[[#This Row],[OS]])</f>
        <v>WELLFORD  ,SC</v>
      </c>
      <c r="G1704" t="s">
        <v>42</v>
      </c>
      <c r="H1704" t="s">
        <v>1639</v>
      </c>
      <c r="I1704" s="13" t="str">
        <f>_xlfn.CONCAT(wiz_6[[#This Row],[DCTY......]], ",",wiz_6[[#This Row],[DS]])</f>
        <v>LA PORTE  ,IN</v>
      </c>
      <c r="J1704" t="str">
        <f>TRIM(CONCATENATE(wiz_6[[#This Row],[SHIPPER..................]],wiz_6[[#This Row],[ZIP2..]],wiz_6[[#This Row],[ZIP3..]]))</f>
        <v>b: C H ROBINSON | 2938546350</v>
      </c>
      <c r="K1704">
        <v>1</v>
      </c>
      <c r="L1704">
        <v>1.51</v>
      </c>
      <c r="M1704">
        <v>0.28000000000000003</v>
      </c>
      <c r="N1704">
        <v>669</v>
      </c>
      <c r="O1704">
        <v>0.96</v>
      </c>
      <c r="P1704">
        <v>59</v>
      </c>
      <c r="Q1704">
        <v>0.3</v>
      </c>
      <c r="R1704">
        <v>-47</v>
      </c>
      <c r="S1704">
        <v>-19</v>
      </c>
      <c r="T1704">
        <v>102</v>
      </c>
      <c r="U1704">
        <v>143</v>
      </c>
      <c r="V1704">
        <v>226</v>
      </c>
      <c r="W1704">
        <v>29706</v>
      </c>
      <c r="X1704">
        <v>29385</v>
      </c>
      <c r="Y1704">
        <v>46350</v>
      </c>
      <c r="Z1704">
        <v>1.57</v>
      </c>
      <c r="AA1704">
        <f t="shared" si="342"/>
        <v>10012</v>
      </c>
      <c r="AB1704">
        <f t="shared" si="343"/>
        <v>226</v>
      </c>
      <c r="AC1704">
        <f t="shared" si="344"/>
        <v>6159</v>
      </c>
      <c r="AD1704">
        <f t="shared" si="345"/>
        <v>0.6151618058330004</v>
      </c>
      <c r="AE1704">
        <f t="shared" si="346"/>
        <v>0</v>
      </c>
      <c r="AF1704" t="e">
        <f t="shared" ca="1" si="347"/>
        <v>#N/A</v>
      </c>
      <c r="AG1704" t="e">
        <f t="shared" ca="1" si="348"/>
        <v>#N/A</v>
      </c>
      <c r="AH1704" t="e">
        <f t="shared" ca="1" si="349"/>
        <v>#N/A</v>
      </c>
      <c r="AI1704" t="e">
        <f t="shared" ca="1" si="338"/>
        <v>#N/A</v>
      </c>
      <c r="AJ1704">
        <f t="shared" si="339"/>
        <v>9.988014382740711E-5</v>
      </c>
      <c r="AK1704">
        <f t="shared" si="340"/>
        <v>0</v>
      </c>
      <c r="AL1704" t="e">
        <f t="shared" ca="1" si="350"/>
        <v>#N/A</v>
      </c>
      <c r="AM1704" t="b">
        <f t="shared" si="341"/>
        <v>0</v>
      </c>
    </row>
    <row r="1705" spans="1:39" x14ac:dyDescent="0.3">
      <c r="A1705" t="s">
        <v>37</v>
      </c>
      <c r="B1705" t="s">
        <v>38</v>
      </c>
      <c r="C1705" t="s">
        <v>39</v>
      </c>
      <c r="D1705" t="s">
        <v>90</v>
      </c>
      <c r="E1705" t="s">
        <v>699</v>
      </c>
      <c r="F1705" s="13" t="str">
        <f>_xlfn.CONCAT(wiz_6[[#This Row],[OCTY......]],",",wiz_6[[#This Row],[OS]])</f>
        <v>GREER     ,SC</v>
      </c>
      <c r="G1705" t="s">
        <v>42</v>
      </c>
      <c r="H1705" t="s">
        <v>62</v>
      </c>
      <c r="I1705" s="13" t="str">
        <f>_xlfn.CONCAT(wiz_6[[#This Row],[DCTY......]], ",",wiz_6[[#This Row],[DS]])</f>
        <v>GREENFIELD,IN</v>
      </c>
      <c r="J1705" t="str">
        <f>TRIM(CONCATENATE(wiz_6[[#This Row],[SHIPPER..................]],wiz_6[[#This Row],[ZIP2..]],wiz_6[[#This Row],[ZIP3..]]))</f>
        <v>b: C H ROBINSON | 2965046140</v>
      </c>
      <c r="K1705">
        <v>1</v>
      </c>
      <c r="L1705">
        <v>1.22</v>
      </c>
      <c r="M1705">
        <v>0.27</v>
      </c>
      <c r="N1705">
        <v>503</v>
      </c>
      <c r="O1705">
        <v>1</v>
      </c>
      <c r="P1705">
        <v>91</v>
      </c>
      <c r="Q1705">
        <v>0.3</v>
      </c>
      <c r="R1705">
        <v>-30</v>
      </c>
      <c r="S1705">
        <v>-89</v>
      </c>
      <c r="T1705">
        <v>10</v>
      </c>
      <c r="U1705">
        <v>-129</v>
      </c>
      <c r="V1705">
        <v>-208</v>
      </c>
      <c r="W1705">
        <v>28134</v>
      </c>
      <c r="X1705">
        <v>29650</v>
      </c>
      <c r="Y1705">
        <v>46140</v>
      </c>
      <c r="Z1705">
        <v>1.27</v>
      </c>
      <c r="AA1705">
        <f t="shared" si="342"/>
        <v>10012</v>
      </c>
      <c r="AB1705">
        <f t="shared" si="343"/>
        <v>-208</v>
      </c>
      <c r="AC1705">
        <f t="shared" si="344"/>
        <v>6159</v>
      </c>
      <c r="AD1705">
        <f t="shared" si="345"/>
        <v>0.6151618058330004</v>
      </c>
      <c r="AE1705">
        <f t="shared" si="346"/>
        <v>0</v>
      </c>
      <c r="AF1705" t="e">
        <f t="shared" ca="1" si="347"/>
        <v>#N/A</v>
      </c>
      <c r="AG1705" t="e">
        <f t="shared" ca="1" si="348"/>
        <v>#N/A</v>
      </c>
      <c r="AH1705" t="e">
        <f t="shared" ca="1" si="349"/>
        <v>#N/A</v>
      </c>
      <c r="AI1705" t="e">
        <f t="shared" ca="1" si="338"/>
        <v>#N/A</v>
      </c>
      <c r="AJ1705">
        <f t="shared" si="339"/>
        <v>9.988014382740711E-5</v>
      </c>
      <c r="AK1705">
        <f t="shared" si="340"/>
        <v>0</v>
      </c>
      <c r="AL1705" t="e">
        <f t="shared" ca="1" si="350"/>
        <v>#N/A</v>
      </c>
      <c r="AM1705" t="b">
        <f t="shared" si="341"/>
        <v>0</v>
      </c>
    </row>
    <row r="1706" spans="1:39" x14ac:dyDescent="0.3">
      <c r="A1706" t="s">
        <v>1640</v>
      </c>
      <c r="B1706" t="s">
        <v>1641</v>
      </c>
      <c r="C1706" t="s">
        <v>39</v>
      </c>
      <c r="D1706" t="s">
        <v>90</v>
      </c>
      <c r="E1706" t="s">
        <v>550</v>
      </c>
      <c r="F1706" s="13" t="str">
        <f>_xlfn.CONCAT(wiz_6[[#This Row],[OCTY......]],",",wiz_6[[#This Row],[OS]])</f>
        <v>GREENVILLE,SC</v>
      </c>
      <c r="G1706" t="s">
        <v>42</v>
      </c>
      <c r="H1706" t="s">
        <v>523</v>
      </c>
      <c r="I1706" s="13" t="str">
        <f>_xlfn.CONCAT(wiz_6[[#This Row],[DCTY......]], ",",wiz_6[[#This Row],[DS]])</f>
        <v>CLAYTON   ,IN</v>
      </c>
      <c r="J1706" t="str">
        <f>TRIM(CONCATENATE(wiz_6[[#This Row],[SHIPPER..................]],wiz_6[[#This Row],[ZIP2..]],wiz_6[[#This Row],[ZIP3..]]))</f>
        <v>b: TA BROKERAGE LLC | 2960146118</v>
      </c>
      <c r="K1706">
        <v>1</v>
      </c>
      <c r="L1706">
        <v>1.06</v>
      </c>
      <c r="M1706">
        <v>0.27</v>
      </c>
      <c r="N1706">
        <v>546</v>
      </c>
      <c r="O1706">
        <v>1</v>
      </c>
      <c r="P1706">
        <v>99</v>
      </c>
      <c r="Q1706">
        <v>0.3</v>
      </c>
      <c r="R1706">
        <v>-20</v>
      </c>
      <c r="S1706">
        <v>-18</v>
      </c>
      <c r="T1706">
        <v>10</v>
      </c>
      <c r="U1706">
        <v>-221</v>
      </c>
      <c r="V1706">
        <v>-229</v>
      </c>
      <c r="W1706">
        <v>28201</v>
      </c>
      <c r="X1706">
        <v>29601</v>
      </c>
      <c r="Y1706">
        <v>46118</v>
      </c>
      <c r="Z1706">
        <v>1.1100000000000001</v>
      </c>
      <c r="AA1706">
        <f t="shared" si="342"/>
        <v>10012</v>
      </c>
      <c r="AB1706">
        <f t="shared" si="343"/>
        <v>-229</v>
      </c>
      <c r="AC1706">
        <f t="shared" si="344"/>
        <v>6159</v>
      </c>
      <c r="AD1706">
        <f t="shared" si="345"/>
        <v>0.6151618058330004</v>
      </c>
      <c r="AE1706">
        <f t="shared" si="346"/>
        <v>0</v>
      </c>
      <c r="AF1706" t="e">
        <f t="shared" ca="1" si="347"/>
        <v>#N/A</v>
      </c>
      <c r="AG1706" t="e">
        <f t="shared" ca="1" si="348"/>
        <v>#N/A</v>
      </c>
      <c r="AH1706" t="e">
        <f t="shared" ca="1" si="349"/>
        <v>#N/A</v>
      </c>
      <c r="AI1706" t="e">
        <f t="shared" ca="1" si="338"/>
        <v>#N/A</v>
      </c>
      <c r="AJ1706">
        <f t="shared" si="339"/>
        <v>9.988014382740711E-5</v>
      </c>
      <c r="AK1706">
        <f t="shared" si="340"/>
        <v>0</v>
      </c>
      <c r="AL1706" t="e">
        <f t="shared" ca="1" si="350"/>
        <v>#N/A</v>
      </c>
      <c r="AM1706" t="b">
        <f t="shared" si="341"/>
        <v>0</v>
      </c>
    </row>
    <row r="1707" spans="1:39" x14ac:dyDescent="0.3">
      <c r="A1707" t="s">
        <v>1633</v>
      </c>
      <c r="B1707" t="s">
        <v>1634</v>
      </c>
      <c r="C1707" t="s">
        <v>39</v>
      </c>
      <c r="D1707" t="s">
        <v>90</v>
      </c>
      <c r="E1707" t="s">
        <v>756</v>
      </c>
      <c r="F1707" s="13" t="str">
        <f>_xlfn.CONCAT(wiz_6[[#This Row],[OCTY......]],",",wiz_6[[#This Row],[OS]])</f>
        <v>COWPENS   ,SC</v>
      </c>
      <c r="G1707" t="s">
        <v>42</v>
      </c>
      <c r="H1707" t="s">
        <v>442</v>
      </c>
      <c r="I1707" s="13" t="str">
        <f>_xlfn.CONCAT(wiz_6[[#This Row],[DCTY......]], ",",wiz_6[[#This Row],[DS]])</f>
        <v>INDIANAPOL,IN</v>
      </c>
      <c r="J1707" t="str">
        <f>TRIM(CONCATENATE(wiz_6[[#This Row],[SHIPPER..................]],wiz_6[[#This Row],[ZIP2..]],wiz_6[[#This Row],[ZIP3..]]))</f>
        <v>WESTROCK | 2933046201</v>
      </c>
      <c r="K1707">
        <v>1</v>
      </c>
      <c r="L1707">
        <v>1.49</v>
      </c>
      <c r="M1707">
        <v>0.15</v>
      </c>
      <c r="N1707">
        <v>506</v>
      </c>
      <c r="O1707">
        <v>0.92</v>
      </c>
      <c r="P1707">
        <v>56</v>
      </c>
      <c r="Q1707">
        <v>0.3</v>
      </c>
      <c r="R1707">
        <v>44</v>
      </c>
      <c r="S1707">
        <v>-48</v>
      </c>
      <c r="T1707">
        <v>29</v>
      </c>
      <c r="U1707">
        <v>-66</v>
      </c>
      <c r="V1707">
        <v>-85</v>
      </c>
      <c r="W1707">
        <v>29706</v>
      </c>
      <c r="X1707">
        <v>29330</v>
      </c>
      <c r="Y1707">
        <v>46201</v>
      </c>
      <c r="Z1707">
        <v>1.42</v>
      </c>
      <c r="AA1707">
        <f t="shared" si="342"/>
        <v>10012</v>
      </c>
      <c r="AB1707">
        <f t="shared" si="343"/>
        <v>-85</v>
      </c>
      <c r="AC1707">
        <f t="shared" si="344"/>
        <v>6159</v>
      </c>
      <c r="AD1707">
        <f t="shared" si="345"/>
        <v>0.6151618058330004</v>
      </c>
      <c r="AE1707">
        <f t="shared" si="346"/>
        <v>0</v>
      </c>
      <c r="AF1707" t="e">
        <f t="shared" ca="1" si="347"/>
        <v>#N/A</v>
      </c>
      <c r="AG1707" t="e">
        <f t="shared" ca="1" si="348"/>
        <v>#N/A</v>
      </c>
      <c r="AH1707" t="e">
        <f t="shared" ca="1" si="349"/>
        <v>#N/A</v>
      </c>
      <c r="AI1707" t="e">
        <f t="shared" ca="1" si="338"/>
        <v>#N/A</v>
      </c>
      <c r="AJ1707">
        <f t="shared" si="339"/>
        <v>9.988014382740711E-5</v>
      </c>
      <c r="AK1707">
        <f t="shared" si="340"/>
        <v>0</v>
      </c>
      <c r="AL1707" t="e">
        <f t="shared" ca="1" si="350"/>
        <v>#N/A</v>
      </c>
      <c r="AM1707" t="b">
        <f t="shared" si="341"/>
        <v>0</v>
      </c>
    </row>
    <row r="1708" spans="1:39" x14ac:dyDescent="0.3">
      <c r="A1708" t="s">
        <v>1423</v>
      </c>
      <c r="B1708" t="s">
        <v>1424</v>
      </c>
      <c r="C1708" t="s">
        <v>39</v>
      </c>
      <c r="D1708" t="s">
        <v>90</v>
      </c>
      <c r="E1708" t="s">
        <v>91</v>
      </c>
      <c r="F1708" s="13" t="str">
        <f>_xlfn.CONCAT(wiz_6[[#This Row],[OCTY......]],",",wiz_6[[#This Row],[OS]])</f>
        <v>SPARTANBUR,SC</v>
      </c>
      <c r="G1708" t="s">
        <v>53</v>
      </c>
      <c r="H1708" t="s">
        <v>108</v>
      </c>
      <c r="I1708" s="13" t="str">
        <f>_xlfn.CONCAT(wiz_6[[#This Row],[DCTY......]], ",",wiz_6[[#This Row],[DS]])</f>
        <v>DANVILLE  ,IL</v>
      </c>
      <c r="J1708" t="str">
        <f>TRIM(CONCATENATE(wiz_6[[#This Row],[SHIPPER..................]],wiz_6[[#This Row],[ZIP2..]],wiz_6[[#This Row],[ZIP3..]]))</f>
        <v>b: TRINITY LOGISTICS | 2930161832</v>
      </c>
      <c r="K1708">
        <v>1</v>
      </c>
      <c r="L1708">
        <v>1.1499999999999999</v>
      </c>
      <c r="M1708">
        <v>0.27</v>
      </c>
      <c r="N1708">
        <v>616</v>
      </c>
      <c r="O1708">
        <v>0.96</v>
      </c>
      <c r="P1708">
        <v>0</v>
      </c>
      <c r="Q1708">
        <v>0.25</v>
      </c>
      <c r="R1708">
        <v>-24</v>
      </c>
      <c r="S1708">
        <v>39</v>
      </c>
      <c r="T1708">
        <v>60</v>
      </c>
      <c r="U1708">
        <v>-60</v>
      </c>
      <c r="V1708">
        <v>39</v>
      </c>
      <c r="W1708">
        <v>29301</v>
      </c>
      <c r="X1708">
        <v>29301</v>
      </c>
      <c r="Y1708">
        <v>61832</v>
      </c>
      <c r="Z1708">
        <v>1.2</v>
      </c>
      <c r="AA1708">
        <f t="shared" si="342"/>
        <v>10012</v>
      </c>
      <c r="AB1708">
        <f t="shared" si="343"/>
        <v>39</v>
      </c>
      <c r="AC1708">
        <f t="shared" si="344"/>
        <v>6159</v>
      </c>
      <c r="AD1708">
        <f t="shared" si="345"/>
        <v>0.6151618058330004</v>
      </c>
      <c r="AE1708">
        <f t="shared" si="346"/>
        <v>0</v>
      </c>
      <c r="AF1708" t="e">
        <f t="shared" ca="1" si="347"/>
        <v>#N/A</v>
      </c>
      <c r="AG1708" t="e">
        <f t="shared" ca="1" si="348"/>
        <v>#N/A</v>
      </c>
      <c r="AH1708" t="e">
        <f t="shared" ca="1" si="349"/>
        <v>#N/A</v>
      </c>
      <c r="AI1708" t="e">
        <f t="shared" ca="1" si="338"/>
        <v>#N/A</v>
      </c>
      <c r="AJ1708">
        <f t="shared" si="339"/>
        <v>9.988014382740711E-5</v>
      </c>
      <c r="AK1708">
        <f t="shared" si="340"/>
        <v>0</v>
      </c>
      <c r="AL1708" t="e">
        <f t="shared" ca="1" si="350"/>
        <v>#N/A</v>
      </c>
      <c r="AM1708" t="b">
        <f t="shared" si="341"/>
        <v>0</v>
      </c>
    </row>
    <row r="1709" spans="1:39" x14ac:dyDescent="0.3">
      <c r="A1709" t="s">
        <v>1633</v>
      </c>
      <c r="B1709" t="s">
        <v>1634</v>
      </c>
      <c r="C1709" t="s">
        <v>39</v>
      </c>
      <c r="D1709" t="s">
        <v>90</v>
      </c>
      <c r="E1709" t="s">
        <v>756</v>
      </c>
      <c r="F1709" s="13" t="str">
        <f>_xlfn.CONCAT(wiz_6[[#This Row],[OCTY......]],",",wiz_6[[#This Row],[OS]])</f>
        <v>COWPENS   ,SC</v>
      </c>
      <c r="G1709" t="s">
        <v>42</v>
      </c>
      <c r="H1709" t="s">
        <v>1642</v>
      </c>
      <c r="I1709" s="13" t="str">
        <f>_xlfn.CONCAT(wiz_6[[#This Row],[DCTY......]], ",",wiz_6[[#This Row],[DS]])</f>
        <v>MISHAWAKA ,IN</v>
      </c>
      <c r="J1709" t="str">
        <f>TRIM(CONCATENATE(wiz_6[[#This Row],[SHIPPER..................]],wiz_6[[#This Row],[ZIP2..]],wiz_6[[#This Row],[ZIP3..]]))</f>
        <v>WESTROCK | 2933046544</v>
      </c>
      <c r="K1709">
        <v>3</v>
      </c>
      <c r="L1709">
        <v>1.5</v>
      </c>
      <c r="M1709">
        <v>0.16</v>
      </c>
      <c r="N1709">
        <v>635</v>
      </c>
      <c r="O1709">
        <v>1.2</v>
      </c>
      <c r="P1709">
        <v>105</v>
      </c>
      <c r="Q1709">
        <v>0.33</v>
      </c>
      <c r="R1709">
        <v>32</v>
      </c>
      <c r="S1709">
        <v>-48</v>
      </c>
      <c r="T1709">
        <v>3</v>
      </c>
      <c r="U1709">
        <v>-100</v>
      </c>
      <c r="V1709">
        <v>-145</v>
      </c>
      <c r="W1709">
        <v>28762</v>
      </c>
      <c r="X1709">
        <v>29330</v>
      </c>
      <c r="Y1709">
        <v>46544</v>
      </c>
      <c r="Z1709">
        <v>1.44</v>
      </c>
      <c r="AA1709">
        <f t="shared" si="342"/>
        <v>10012</v>
      </c>
      <c r="AB1709">
        <f t="shared" si="343"/>
        <v>-435</v>
      </c>
      <c r="AC1709">
        <f t="shared" si="344"/>
        <v>6159</v>
      </c>
      <c r="AD1709">
        <f t="shared" si="345"/>
        <v>0.6151618058330004</v>
      </c>
      <c r="AE1709">
        <f t="shared" si="346"/>
        <v>0</v>
      </c>
      <c r="AF1709" t="e">
        <f t="shared" ca="1" si="347"/>
        <v>#N/A</v>
      </c>
      <c r="AG1709" t="e">
        <f t="shared" ca="1" si="348"/>
        <v>#N/A</v>
      </c>
      <c r="AH1709" t="e">
        <f t="shared" ca="1" si="349"/>
        <v>#N/A</v>
      </c>
      <c r="AI1709" t="e">
        <f t="shared" ca="1" si="338"/>
        <v>#N/A</v>
      </c>
      <c r="AJ1709">
        <f t="shared" si="339"/>
        <v>2.9964043148222132E-4</v>
      </c>
      <c r="AK1709">
        <f t="shared" si="340"/>
        <v>0</v>
      </c>
      <c r="AL1709" t="e">
        <f t="shared" ca="1" si="350"/>
        <v>#N/A</v>
      </c>
      <c r="AM1709" t="b">
        <f t="shared" si="341"/>
        <v>0</v>
      </c>
    </row>
    <row r="1710" spans="1:39" x14ac:dyDescent="0.3">
      <c r="A1710" t="s">
        <v>78</v>
      </c>
      <c r="B1710" t="s">
        <v>79</v>
      </c>
      <c r="C1710" t="s">
        <v>39</v>
      </c>
      <c r="D1710" t="s">
        <v>90</v>
      </c>
      <c r="E1710" t="s">
        <v>959</v>
      </c>
      <c r="F1710" s="13" t="str">
        <f>_xlfn.CONCAT(wiz_6[[#This Row],[OCTY......]],",",wiz_6[[#This Row],[OS]])</f>
        <v>DUNCAN    ,SC</v>
      </c>
      <c r="G1710" t="s">
        <v>44</v>
      </c>
      <c r="H1710" t="s">
        <v>464</v>
      </c>
      <c r="I1710" s="13" t="str">
        <f>_xlfn.CONCAT(wiz_6[[#This Row],[DCTY......]], ",",wiz_6[[#This Row],[DS]])</f>
        <v>FRANKLIN  ,KY</v>
      </c>
      <c r="J1710" t="str">
        <f>TRIM(CONCATENATE(wiz_6[[#This Row],[SHIPPER..................]],wiz_6[[#This Row],[ZIP2..]],wiz_6[[#This Row],[ZIP3..]]))</f>
        <v>TRACTOR SUPPLY MANHAT| 2933442134</v>
      </c>
      <c r="K1710">
        <v>10</v>
      </c>
      <c r="L1710">
        <v>1.85</v>
      </c>
      <c r="M1710">
        <v>0.21</v>
      </c>
      <c r="N1710">
        <v>374</v>
      </c>
      <c r="O1710">
        <v>0.77</v>
      </c>
      <c r="P1710">
        <v>58</v>
      </c>
      <c r="Q1710">
        <v>0.28999999999999998</v>
      </c>
      <c r="R1710">
        <v>-2</v>
      </c>
      <c r="S1710">
        <v>-34</v>
      </c>
      <c r="T1710">
        <v>0</v>
      </c>
      <c r="U1710">
        <v>72</v>
      </c>
      <c r="V1710">
        <v>38</v>
      </c>
      <c r="W1710">
        <v>29330</v>
      </c>
      <c r="X1710">
        <v>29334</v>
      </c>
      <c r="Y1710">
        <v>42134</v>
      </c>
      <c r="Z1710">
        <v>1.84</v>
      </c>
      <c r="AA1710">
        <f t="shared" si="342"/>
        <v>10012</v>
      </c>
      <c r="AB1710">
        <f t="shared" si="343"/>
        <v>380</v>
      </c>
      <c r="AC1710">
        <f t="shared" si="344"/>
        <v>6159</v>
      </c>
      <c r="AD1710">
        <f t="shared" si="345"/>
        <v>0.6151618058330004</v>
      </c>
      <c r="AE1710">
        <f t="shared" si="346"/>
        <v>0</v>
      </c>
      <c r="AF1710" t="e">
        <f t="shared" ca="1" si="347"/>
        <v>#N/A</v>
      </c>
      <c r="AG1710" t="e">
        <f t="shared" ca="1" si="348"/>
        <v>#N/A</v>
      </c>
      <c r="AH1710" t="e">
        <f t="shared" ca="1" si="349"/>
        <v>#N/A</v>
      </c>
      <c r="AI1710" t="e">
        <f t="shared" ca="1" si="338"/>
        <v>#N/A</v>
      </c>
      <c r="AJ1710">
        <f t="shared" si="339"/>
        <v>9.9880143827407101E-4</v>
      </c>
      <c r="AK1710">
        <f t="shared" si="340"/>
        <v>0</v>
      </c>
      <c r="AL1710" t="e">
        <f t="shared" ca="1" si="350"/>
        <v>#N/A</v>
      </c>
      <c r="AM1710" t="b">
        <f t="shared" si="341"/>
        <v>0</v>
      </c>
    </row>
    <row r="1711" spans="1:39" x14ac:dyDescent="0.3">
      <c r="A1711" t="s">
        <v>37</v>
      </c>
      <c r="B1711" t="s">
        <v>38</v>
      </c>
      <c r="C1711" t="s">
        <v>39</v>
      </c>
      <c r="D1711" t="s">
        <v>90</v>
      </c>
      <c r="E1711" t="s">
        <v>959</v>
      </c>
      <c r="F1711" s="13" t="str">
        <f>_xlfn.CONCAT(wiz_6[[#This Row],[OCTY......]],",",wiz_6[[#This Row],[OS]])</f>
        <v>DUNCAN    ,SC</v>
      </c>
      <c r="G1711" t="s">
        <v>44</v>
      </c>
      <c r="H1711" t="s">
        <v>109</v>
      </c>
      <c r="I1711" s="13" t="str">
        <f>_xlfn.CONCAT(wiz_6[[#This Row],[DCTY......]], ",",wiz_6[[#This Row],[DS]])</f>
        <v>MAYSVILLE ,KY</v>
      </c>
      <c r="J1711" t="str">
        <f>TRIM(CONCATENATE(wiz_6[[#This Row],[SHIPPER..................]],wiz_6[[#This Row],[ZIP2..]],wiz_6[[#This Row],[ZIP3..]]))</f>
        <v>b: C H ROBINSON | 2933441056</v>
      </c>
      <c r="K1711">
        <v>1</v>
      </c>
      <c r="L1711">
        <v>2.21</v>
      </c>
      <c r="M1711">
        <v>0.28000000000000003</v>
      </c>
      <c r="N1711">
        <v>402</v>
      </c>
      <c r="O1711">
        <v>0.89</v>
      </c>
      <c r="P1711">
        <v>33</v>
      </c>
      <c r="Q1711">
        <v>0.25</v>
      </c>
      <c r="R1711">
        <v>-28</v>
      </c>
      <c r="S1711">
        <v>-9</v>
      </c>
      <c r="T1711">
        <v>-1</v>
      </c>
      <c r="U1711">
        <v>203</v>
      </c>
      <c r="V1711">
        <v>193</v>
      </c>
      <c r="W1711">
        <v>29340</v>
      </c>
      <c r="X1711">
        <v>29334</v>
      </c>
      <c r="Y1711">
        <v>41056</v>
      </c>
      <c r="Z1711">
        <v>2.27</v>
      </c>
      <c r="AA1711">
        <f t="shared" si="342"/>
        <v>10012</v>
      </c>
      <c r="AB1711">
        <f t="shared" si="343"/>
        <v>193</v>
      </c>
      <c r="AC1711">
        <f t="shared" si="344"/>
        <v>6159</v>
      </c>
      <c r="AD1711">
        <f t="shared" si="345"/>
        <v>0.6151618058330004</v>
      </c>
      <c r="AE1711">
        <f t="shared" si="346"/>
        <v>0</v>
      </c>
      <c r="AF1711" t="e">
        <f t="shared" ca="1" si="347"/>
        <v>#N/A</v>
      </c>
      <c r="AG1711" t="e">
        <f t="shared" ca="1" si="348"/>
        <v>#N/A</v>
      </c>
      <c r="AH1711" t="e">
        <f t="shared" ca="1" si="349"/>
        <v>#N/A</v>
      </c>
      <c r="AI1711" t="e">
        <f t="shared" ca="1" si="338"/>
        <v>#N/A</v>
      </c>
      <c r="AJ1711">
        <f t="shared" si="339"/>
        <v>9.988014382740711E-5</v>
      </c>
      <c r="AK1711">
        <f t="shared" si="340"/>
        <v>0</v>
      </c>
      <c r="AL1711" t="e">
        <f t="shared" ca="1" si="350"/>
        <v>#N/A</v>
      </c>
      <c r="AM1711" t="b">
        <f t="shared" si="341"/>
        <v>0</v>
      </c>
    </row>
    <row r="1712" spans="1:39" x14ac:dyDescent="0.3">
      <c r="A1712" t="s">
        <v>161</v>
      </c>
      <c r="B1712" t="s">
        <v>162</v>
      </c>
      <c r="C1712" t="s">
        <v>39</v>
      </c>
      <c r="D1712" t="s">
        <v>90</v>
      </c>
      <c r="E1712" t="s">
        <v>1643</v>
      </c>
      <c r="F1712" s="13" t="str">
        <f>_xlfn.CONCAT(wiz_6[[#This Row],[OCTY......]],",",wiz_6[[#This Row],[OS]])</f>
        <v>SLATER    ,SC</v>
      </c>
      <c r="G1712" t="s">
        <v>44</v>
      </c>
      <c r="H1712" t="s">
        <v>57</v>
      </c>
      <c r="I1712" s="13" t="str">
        <f>_xlfn.CONCAT(wiz_6[[#This Row],[DCTY......]], ",",wiz_6[[#This Row],[DS]])</f>
        <v>FLORENCE  ,KY</v>
      </c>
      <c r="J1712" t="str">
        <f>TRIM(CONCATENATE(wiz_6[[#This Row],[SHIPPER..................]],wiz_6[[#This Row],[ZIP2..]],wiz_6[[#This Row],[ZIP3..]]))</f>
        <v>b: GLOBALTRANZ | 2968341022</v>
      </c>
      <c r="K1712">
        <v>1</v>
      </c>
      <c r="L1712">
        <v>1.51</v>
      </c>
      <c r="M1712">
        <v>0.27</v>
      </c>
      <c r="N1712">
        <v>394</v>
      </c>
      <c r="O1712">
        <v>0.88</v>
      </c>
      <c r="P1712">
        <v>126</v>
      </c>
      <c r="Q1712">
        <v>0.35</v>
      </c>
      <c r="R1712">
        <v>-24</v>
      </c>
      <c r="S1712">
        <v>-123</v>
      </c>
      <c r="T1712">
        <v>-26</v>
      </c>
      <c r="U1712">
        <v>-86</v>
      </c>
      <c r="V1712">
        <v>-235</v>
      </c>
      <c r="W1712">
        <v>37681</v>
      </c>
      <c r="X1712">
        <v>29683</v>
      </c>
      <c r="Y1712">
        <v>41022</v>
      </c>
      <c r="Z1712">
        <v>1.56</v>
      </c>
      <c r="AA1712">
        <f t="shared" si="342"/>
        <v>10012</v>
      </c>
      <c r="AB1712">
        <f t="shared" si="343"/>
        <v>-235</v>
      </c>
      <c r="AC1712">
        <f t="shared" si="344"/>
        <v>6159</v>
      </c>
      <c r="AD1712">
        <f t="shared" si="345"/>
        <v>0.6151618058330004</v>
      </c>
      <c r="AE1712">
        <f t="shared" si="346"/>
        <v>0</v>
      </c>
      <c r="AF1712" t="e">
        <f t="shared" ca="1" si="347"/>
        <v>#N/A</v>
      </c>
      <c r="AG1712" t="e">
        <f t="shared" ca="1" si="348"/>
        <v>#N/A</v>
      </c>
      <c r="AH1712" t="e">
        <f t="shared" ca="1" si="349"/>
        <v>#N/A</v>
      </c>
      <c r="AI1712" t="e">
        <f t="shared" ca="1" si="338"/>
        <v>#N/A</v>
      </c>
      <c r="AJ1712">
        <f t="shared" si="339"/>
        <v>9.988014382740711E-5</v>
      </c>
      <c r="AK1712">
        <f t="shared" si="340"/>
        <v>0</v>
      </c>
      <c r="AL1712" t="e">
        <f t="shared" ca="1" si="350"/>
        <v>#N/A</v>
      </c>
      <c r="AM1712" t="b">
        <f t="shared" si="341"/>
        <v>0</v>
      </c>
    </row>
    <row r="1713" spans="1:39" x14ac:dyDescent="0.3">
      <c r="A1713" t="s">
        <v>879</v>
      </c>
      <c r="B1713" t="s">
        <v>880</v>
      </c>
      <c r="C1713" t="s">
        <v>39</v>
      </c>
      <c r="D1713" t="s">
        <v>90</v>
      </c>
      <c r="E1713" t="s">
        <v>699</v>
      </c>
      <c r="F1713" s="13" t="str">
        <f>_xlfn.CONCAT(wiz_6[[#This Row],[OCTY......]],",",wiz_6[[#This Row],[OS]])</f>
        <v>GREER     ,SC</v>
      </c>
      <c r="G1713" t="s">
        <v>44</v>
      </c>
      <c r="H1713" t="s">
        <v>57</v>
      </c>
      <c r="I1713" s="13" t="str">
        <f>_xlfn.CONCAT(wiz_6[[#This Row],[DCTY......]], ",",wiz_6[[#This Row],[DS]])</f>
        <v>FLORENCE  ,KY</v>
      </c>
      <c r="J1713" t="str">
        <f>TRIM(CONCATENATE(wiz_6[[#This Row],[SHIPPER..................]],wiz_6[[#This Row],[ZIP2..]],wiz_6[[#This Row],[ZIP3..]]))</f>
        <v>PLS PITTSBURGH LOGIST| 2965041022</v>
      </c>
      <c r="K1713">
        <v>1</v>
      </c>
      <c r="L1713">
        <v>1.06</v>
      </c>
      <c r="M1713">
        <v>0.27</v>
      </c>
      <c r="N1713">
        <v>406</v>
      </c>
      <c r="O1713">
        <v>0.88</v>
      </c>
      <c r="P1713">
        <v>67</v>
      </c>
      <c r="Q1713">
        <v>0.3</v>
      </c>
      <c r="R1713">
        <v>-24</v>
      </c>
      <c r="S1713">
        <v>-29</v>
      </c>
      <c r="T1713">
        <v>1</v>
      </c>
      <c r="U1713">
        <v>-261</v>
      </c>
      <c r="V1713">
        <v>-289</v>
      </c>
      <c r="W1713">
        <v>29706</v>
      </c>
      <c r="X1713">
        <v>29650</v>
      </c>
      <c r="Y1713">
        <v>41022</v>
      </c>
      <c r="Z1713">
        <v>1.1100000000000001</v>
      </c>
      <c r="AA1713">
        <f t="shared" si="342"/>
        <v>10012</v>
      </c>
      <c r="AB1713">
        <f t="shared" si="343"/>
        <v>-289</v>
      </c>
      <c r="AC1713">
        <f t="shared" si="344"/>
        <v>6159</v>
      </c>
      <c r="AD1713">
        <f t="shared" si="345"/>
        <v>0.6151618058330004</v>
      </c>
      <c r="AE1713">
        <f t="shared" si="346"/>
        <v>0</v>
      </c>
      <c r="AF1713" t="e">
        <f t="shared" ca="1" si="347"/>
        <v>#N/A</v>
      </c>
      <c r="AG1713" t="e">
        <f t="shared" ca="1" si="348"/>
        <v>#N/A</v>
      </c>
      <c r="AH1713" t="e">
        <f t="shared" ca="1" si="349"/>
        <v>#N/A</v>
      </c>
      <c r="AI1713" t="e">
        <f t="shared" ca="1" si="338"/>
        <v>#N/A</v>
      </c>
      <c r="AJ1713">
        <f t="shared" si="339"/>
        <v>9.988014382740711E-5</v>
      </c>
      <c r="AK1713">
        <f t="shared" si="340"/>
        <v>0</v>
      </c>
      <c r="AL1713" t="e">
        <f t="shared" ca="1" si="350"/>
        <v>#N/A</v>
      </c>
      <c r="AM1713" t="b">
        <f t="shared" si="341"/>
        <v>0</v>
      </c>
    </row>
    <row r="1714" spans="1:39" x14ac:dyDescent="0.3">
      <c r="A1714" t="s">
        <v>210</v>
      </c>
      <c r="B1714" t="s">
        <v>211</v>
      </c>
      <c r="C1714" t="s">
        <v>39</v>
      </c>
      <c r="D1714" t="s">
        <v>90</v>
      </c>
      <c r="E1714" t="s">
        <v>979</v>
      </c>
      <c r="F1714" s="13" t="str">
        <f>_xlfn.CONCAT(wiz_6[[#This Row],[OCTY......]],",",wiz_6[[#This Row],[OS]])</f>
        <v>FOUNTAIN I,SC</v>
      </c>
      <c r="G1714" t="s">
        <v>44</v>
      </c>
      <c r="H1714" t="s">
        <v>1644</v>
      </c>
      <c r="I1714" s="13" t="str">
        <f>_xlfn.CONCAT(wiz_6[[#This Row],[DCTY......]], ",",wiz_6[[#This Row],[DS]])</f>
        <v>SHEPHERDSV,KY</v>
      </c>
      <c r="J1714" t="str">
        <f>TRIM(CONCATENATE(wiz_6[[#This Row],[SHIPPER..................]],wiz_6[[#This Row],[ZIP2..]],wiz_6[[#This Row],[ZIP3..]]))</f>
        <v>b: ECHO GLOBAL LOGIST| 2964440165</v>
      </c>
      <c r="K1714">
        <v>1</v>
      </c>
      <c r="L1714">
        <v>1.69</v>
      </c>
      <c r="M1714">
        <v>0.28000000000000003</v>
      </c>
      <c r="N1714">
        <v>405</v>
      </c>
      <c r="O1714">
        <v>0.88</v>
      </c>
      <c r="P1714">
        <v>22</v>
      </c>
      <c r="Q1714">
        <v>0.25</v>
      </c>
      <c r="R1714">
        <v>-28</v>
      </c>
      <c r="S1714">
        <v>11</v>
      </c>
      <c r="T1714">
        <v>1</v>
      </c>
      <c r="U1714">
        <v>127</v>
      </c>
      <c r="V1714">
        <v>139</v>
      </c>
      <c r="W1714">
        <v>29687</v>
      </c>
      <c r="X1714">
        <v>29644</v>
      </c>
      <c r="Y1714">
        <v>40165</v>
      </c>
      <c r="Z1714">
        <v>1.75</v>
      </c>
      <c r="AA1714">
        <f t="shared" si="342"/>
        <v>10012</v>
      </c>
      <c r="AB1714">
        <f t="shared" si="343"/>
        <v>139</v>
      </c>
      <c r="AC1714">
        <f t="shared" si="344"/>
        <v>6159</v>
      </c>
      <c r="AD1714">
        <f t="shared" si="345"/>
        <v>0.6151618058330004</v>
      </c>
      <c r="AE1714">
        <f t="shared" si="346"/>
        <v>0</v>
      </c>
      <c r="AF1714" t="e">
        <f t="shared" ca="1" si="347"/>
        <v>#N/A</v>
      </c>
      <c r="AG1714" t="e">
        <f t="shared" ca="1" si="348"/>
        <v>#N/A</v>
      </c>
      <c r="AH1714" t="e">
        <f t="shared" ca="1" si="349"/>
        <v>#N/A</v>
      </c>
      <c r="AI1714" t="e">
        <f t="shared" ca="1" si="338"/>
        <v>#N/A</v>
      </c>
      <c r="AJ1714">
        <f t="shared" si="339"/>
        <v>9.988014382740711E-5</v>
      </c>
      <c r="AK1714">
        <f t="shared" si="340"/>
        <v>0</v>
      </c>
      <c r="AL1714" t="e">
        <f t="shared" ca="1" si="350"/>
        <v>#N/A</v>
      </c>
      <c r="AM1714" t="b">
        <f t="shared" si="341"/>
        <v>0</v>
      </c>
    </row>
    <row r="1715" spans="1:39" x14ac:dyDescent="0.3">
      <c r="A1715" t="s">
        <v>344</v>
      </c>
      <c r="B1715" t="s">
        <v>345</v>
      </c>
      <c r="C1715" t="s">
        <v>39</v>
      </c>
      <c r="D1715" t="s">
        <v>90</v>
      </c>
      <c r="E1715" t="s">
        <v>1645</v>
      </c>
      <c r="F1715" s="13" t="str">
        <f>_xlfn.CONCAT(wiz_6[[#This Row],[OCTY......]],",",wiz_6[[#This Row],[OS]])</f>
        <v>TRAVELERS ,SC</v>
      </c>
      <c r="G1715" t="s">
        <v>44</v>
      </c>
      <c r="H1715" t="s">
        <v>477</v>
      </c>
      <c r="I1715" s="13" t="str">
        <f>_xlfn.CONCAT(wiz_6[[#This Row],[DCTY......]], ",",wiz_6[[#This Row],[DS]])</f>
        <v>LOUISVILLE,KY</v>
      </c>
      <c r="J1715" t="str">
        <f>TRIM(CONCATENATE(wiz_6[[#This Row],[SHIPPER..................]],wiz_6[[#This Row],[ZIP2..]],wiz_6[[#This Row],[ZIP3..]]))</f>
        <v>b: SCHNEIDER LOGISTIC| 2969040201</v>
      </c>
      <c r="K1715">
        <v>1</v>
      </c>
      <c r="L1715">
        <v>1.24</v>
      </c>
      <c r="M1715">
        <v>0.27</v>
      </c>
      <c r="N1715">
        <v>398</v>
      </c>
      <c r="O1715">
        <v>0.75</v>
      </c>
      <c r="P1715">
        <v>42</v>
      </c>
      <c r="Q1715">
        <v>0.25</v>
      </c>
      <c r="R1715">
        <v>-24</v>
      </c>
      <c r="S1715">
        <v>-14</v>
      </c>
      <c r="T1715">
        <v>5</v>
      </c>
      <c r="U1715">
        <v>-63</v>
      </c>
      <c r="V1715">
        <v>-72</v>
      </c>
      <c r="W1715">
        <v>29672</v>
      </c>
      <c r="X1715">
        <v>29690</v>
      </c>
      <c r="Y1715">
        <v>40201</v>
      </c>
      <c r="Z1715">
        <v>1.29</v>
      </c>
      <c r="AA1715">
        <f t="shared" si="342"/>
        <v>10012</v>
      </c>
      <c r="AB1715">
        <f t="shared" si="343"/>
        <v>-72</v>
      </c>
      <c r="AC1715">
        <f t="shared" si="344"/>
        <v>6159</v>
      </c>
      <c r="AD1715">
        <f t="shared" si="345"/>
        <v>0.6151618058330004</v>
      </c>
      <c r="AE1715">
        <f t="shared" si="346"/>
        <v>0</v>
      </c>
      <c r="AF1715" t="e">
        <f t="shared" ca="1" si="347"/>
        <v>#N/A</v>
      </c>
      <c r="AG1715" t="e">
        <f t="shared" ca="1" si="348"/>
        <v>#N/A</v>
      </c>
      <c r="AH1715" t="e">
        <f t="shared" ca="1" si="349"/>
        <v>#N/A</v>
      </c>
      <c r="AI1715" t="e">
        <f t="shared" ca="1" si="338"/>
        <v>#N/A</v>
      </c>
      <c r="AJ1715">
        <f t="shared" si="339"/>
        <v>9.988014382740711E-5</v>
      </c>
      <c r="AK1715">
        <f t="shared" si="340"/>
        <v>0</v>
      </c>
      <c r="AL1715" t="e">
        <f t="shared" ca="1" si="350"/>
        <v>#N/A</v>
      </c>
      <c r="AM1715" t="b">
        <f t="shared" si="341"/>
        <v>0</v>
      </c>
    </row>
    <row r="1716" spans="1:39" x14ac:dyDescent="0.3">
      <c r="A1716" t="s">
        <v>1646</v>
      </c>
      <c r="B1716" t="s">
        <v>1647</v>
      </c>
      <c r="C1716" t="s">
        <v>39</v>
      </c>
      <c r="D1716" t="s">
        <v>90</v>
      </c>
      <c r="E1716" t="s">
        <v>699</v>
      </c>
      <c r="F1716" s="13" t="str">
        <f>_xlfn.CONCAT(wiz_6[[#This Row],[OCTY......]],",",wiz_6[[#This Row],[OS]])</f>
        <v>GREER     ,SC</v>
      </c>
      <c r="G1716" t="s">
        <v>44</v>
      </c>
      <c r="H1716" t="s">
        <v>786</v>
      </c>
      <c r="I1716" s="13" t="str">
        <f>_xlfn.CONCAT(wiz_6[[#This Row],[DCTY......]], ",",wiz_6[[#This Row],[DS]])</f>
        <v>SHELBYVILL,KY</v>
      </c>
      <c r="J1716" t="str">
        <f>TRIM(CONCATENATE(wiz_6[[#This Row],[SHIPPER..................]],wiz_6[[#This Row],[ZIP2..]],wiz_6[[#This Row],[ZIP3..]]))</f>
        <v>MITSUBISHI POLYESTER | 2965040065</v>
      </c>
      <c r="K1716">
        <v>3</v>
      </c>
      <c r="L1716">
        <v>1.57</v>
      </c>
      <c r="M1716">
        <v>0.2</v>
      </c>
      <c r="N1716">
        <v>369</v>
      </c>
      <c r="O1716">
        <v>0.92</v>
      </c>
      <c r="P1716">
        <v>57</v>
      </c>
      <c r="Q1716">
        <v>0.28000000000000003</v>
      </c>
      <c r="R1716">
        <v>-7</v>
      </c>
      <c r="S1716">
        <v>-21</v>
      </c>
      <c r="T1716">
        <v>-35</v>
      </c>
      <c r="U1716">
        <v>37</v>
      </c>
      <c r="V1716">
        <v>-19</v>
      </c>
      <c r="W1716">
        <v>29340</v>
      </c>
      <c r="X1716">
        <v>29650</v>
      </c>
      <c r="Y1716">
        <v>40065</v>
      </c>
      <c r="Z1716">
        <v>1.55</v>
      </c>
      <c r="AA1716">
        <f t="shared" si="342"/>
        <v>10012</v>
      </c>
      <c r="AB1716">
        <f t="shared" si="343"/>
        <v>-57</v>
      </c>
      <c r="AC1716">
        <f t="shared" si="344"/>
        <v>6159</v>
      </c>
      <c r="AD1716">
        <f t="shared" si="345"/>
        <v>0.6151618058330004</v>
      </c>
      <c r="AE1716">
        <f t="shared" si="346"/>
        <v>0</v>
      </c>
      <c r="AF1716" t="e">
        <f t="shared" ca="1" si="347"/>
        <v>#N/A</v>
      </c>
      <c r="AG1716" t="e">
        <f t="shared" ca="1" si="348"/>
        <v>#N/A</v>
      </c>
      <c r="AH1716" t="e">
        <f t="shared" ca="1" si="349"/>
        <v>#N/A</v>
      </c>
      <c r="AI1716" t="e">
        <f t="shared" ca="1" si="338"/>
        <v>#N/A</v>
      </c>
      <c r="AJ1716">
        <f t="shared" si="339"/>
        <v>2.9964043148222132E-4</v>
      </c>
      <c r="AK1716">
        <f t="shared" si="340"/>
        <v>0</v>
      </c>
      <c r="AL1716" t="e">
        <f t="shared" ca="1" si="350"/>
        <v>#N/A</v>
      </c>
      <c r="AM1716" t="b">
        <f t="shared" si="341"/>
        <v>0</v>
      </c>
    </row>
    <row r="1717" spans="1:39" x14ac:dyDescent="0.3">
      <c r="A1717" t="s">
        <v>1648</v>
      </c>
      <c r="B1717" t="s">
        <v>1649</v>
      </c>
      <c r="C1717" t="s">
        <v>39</v>
      </c>
      <c r="D1717" t="s">
        <v>90</v>
      </c>
      <c r="E1717" t="s">
        <v>1650</v>
      </c>
      <c r="F1717" s="13" t="str">
        <f>_xlfn.CONCAT(wiz_6[[#This Row],[OCTY......]],",",wiz_6[[#This Row],[OS]])</f>
        <v>LAURENS   ,SC</v>
      </c>
      <c r="G1717" t="s">
        <v>61</v>
      </c>
      <c r="H1717" t="s">
        <v>183</v>
      </c>
      <c r="I1717" s="13" t="str">
        <f>_xlfn.CONCAT(wiz_6[[#This Row],[DCTY......]], ",",wiz_6[[#This Row],[DS]])</f>
        <v>SIKESTON  ,MO</v>
      </c>
      <c r="J1717" t="str">
        <f>TRIM(CONCATENATE(wiz_6[[#This Row],[SHIPPER..................]],wiz_6[[#This Row],[ZIP2..]],wiz_6[[#This Row],[ZIP3..]]))</f>
        <v>b: SUNSET TRANSPORTAT| 2936063801</v>
      </c>
      <c r="K1717">
        <v>1</v>
      </c>
      <c r="L1717">
        <v>1.24</v>
      </c>
      <c r="M1717">
        <v>0.27</v>
      </c>
      <c r="N1717">
        <v>581</v>
      </c>
      <c r="O1717">
        <v>0.88</v>
      </c>
      <c r="P1717">
        <v>55</v>
      </c>
      <c r="Q1717">
        <v>0.3</v>
      </c>
      <c r="R1717">
        <v>-34</v>
      </c>
      <c r="S1717">
        <v>-14</v>
      </c>
      <c r="T1717">
        <v>53</v>
      </c>
      <c r="U1717">
        <v>-6</v>
      </c>
      <c r="V1717">
        <v>33</v>
      </c>
      <c r="W1717">
        <v>29706</v>
      </c>
      <c r="X1717">
        <v>29360</v>
      </c>
      <c r="Y1717">
        <v>63801</v>
      </c>
      <c r="Z1717">
        <v>1.29</v>
      </c>
      <c r="AA1717">
        <f t="shared" si="342"/>
        <v>10012</v>
      </c>
      <c r="AB1717">
        <f t="shared" si="343"/>
        <v>33</v>
      </c>
      <c r="AC1717">
        <f t="shared" si="344"/>
        <v>6159</v>
      </c>
      <c r="AD1717">
        <f t="shared" si="345"/>
        <v>0.6151618058330004</v>
      </c>
      <c r="AE1717">
        <f t="shared" si="346"/>
        <v>0</v>
      </c>
      <c r="AF1717" t="e">
        <f t="shared" ca="1" si="347"/>
        <v>#N/A</v>
      </c>
      <c r="AG1717" t="e">
        <f t="shared" ca="1" si="348"/>
        <v>#N/A</v>
      </c>
      <c r="AH1717" t="e">
        <f t="shared" ca="1" si="349"/>
        <v>#N/A</v>
      </c>
      <c r="AI1717" t="e">
        <f t="shared" ca="1" si="338"/>
        <v>#N/A</v>
      </c>
      <c r="AJ1717">
        <f t="shared" si="339"/>
        <v>9.988014382740711E-5</v>
      </c>
      <c r="AK1717">
        <f t="shared" si="340"/>
        <v>0</v>
      </c>
      <c r="AL1717" t="e">
        <f t="shared" ca="1" si="350"/>
        <v>#N/A</v>
      </c>
      <c r="AM1717" t="b">
        <f t="shared" si="341"/>
        <v>0</v>
      </c>
    </row>
    <row r="1718" spans="1:39" x14ac:dyDescent="0.3">
      <c r="A1718" t="s">
        <v>657</v>
      </c>
      <c r="B1718" t="s">
        <v>658</v>
      </c>
      <c r="C1718" t="s">
        <v>39</v>
      </c>
      <c r="D1718" t="s">
        <v>90</v>
      </c>
      <c r="E1718" t="s">
        <v>91</v>
      </c>
      <c r="F1718" s="13" t="str">
        <f>_xlfn.CONCAT(wiz_6[[#This Row],[OCTY......]],",",wiz_6[[#This Row],[OS]])</f>
        <v>SPARTANBUR,SC</v>
      </c>
      <c r="G1718" t="s">
        <v>61</v>
      </c>
      <c r="H1718" t="s">
        <v>840</v>
      </c>
      <c r="I1718" s="13" t="str">
        <f>_xlfn.CONCAT(wiz_6[[#This Row],[DCTY......]], ",",wiz_6[[#This Row],[DS]])</f>
        <v>SAINT LOUI,MO</v>
      </c>
      <c r="J1718" t="str">
        <f>TRIM(CONCATENATE(wiz_6[[#This Row],[SHIPPER..................]],wiz_6[[#This Row],[ZIP2..]],wiz_6[[#This Row],[ZIP3..]]))</f>
        <v>LANDSTAR RANGER BROKE| 2930163101</v>
      </c>
      <c r="K1718">
        <v>1</v>
      </c>
      <c r="L1718">
        <v>1</v>
      </c>
      <c r="M1718">
        <v>0.27</v>
      </c>
      <c r="N1718">
        <v>669</v>
      </c>
      <c r="O1718">
        <v>0.92</v>
      </c>
      <c r="P1718">
        <v>362</v>
      </c>
      <c r="Q1718">
        <v>0.6</v>
      </c>
      <c r="R1718">
        <v>-40</v>
      </c>
      <c r="S1718">
        <v>-444</v>
      </c>
      <c r="T1718">
        <v>111</v>
      </c>
      <c r="U1718">
        <v>-192</v>
      </c>
      <c r="V1718">
        <v>-525</v>
      </c>
      <c r="W1718">
        <v>22942</v>
      </c>
      <c r="X1718">
        <v>29301</v>
      </c>
      <c r="Y1718">
        <v>63101</v>
      </c>
      <c r="Z1718">
        <v>1.05</v>
      </c>
      <c r="AA1718">
        <f t="shared" si="342"/>
        <v>10012</v>
      </c>
      <c r="AB1718">
        <f t="shared" si="343"/>
        <v>-525</v>
      </c>
      <c r="AC1718">
        <f t="shared" si="344"/>
        <v>6159</v>
      </c>
      <c r="AD1718">
        <f t="shared" si="345"/>
        <v>0.6151618058330004</v>
      </c>
      <c r="AE1718">
        <f t="shared" si="346"/>
        <v>0</v>
      </c>
      <c r="AF1718" t="e">
        <f t="shared" ca="1" si="347"/>
        <v>#N/A</v>
      </c>
      <c r="AG1718" t="e">
        <f t="shared" ca="1" si="348"/>
        <v>#N/A</v>
      </c>
      <c r="AH1718" t="e">
        <f t="shared" ca="1" si="349"/>
        <v>#N/A</v>
      </c>
      <c r="AI1718" t="e">
        <f t="shared" ca="1" si="338"/>
        <v>#N/A</v>
      </c>
      <c r="AJ1718">
        <f t="shared" si="339"/>
        <v>9.988014382740711E-5</v>
      </c>
      <c r="AK1718">
        <f t="shared" si="340"/>
        <v>0</v>
      </c>
      <c r="AL1718" t="e">
        <f t="shared" ca="1" si="350"/>
        <v>#N/A</v>
      </c>
      <c r="AM1718" t="b">
        <f t="shared" si="341"/>
        <v>0</v>
      </c>
    </row>
    <row r="1719" spans="1:39" x14ac:dyDescent="0.3">
      <c r="A1719" t="s">
        <v>344</v>
      </c>
      <c r="B1719" t="s">
        <v>345</v>
      </c>
      <c r="C1719" t="s">
        <v>39</v>
      </c>
      <c r="D1719" t="s">
        <v>90</v>
      </c>
      <c r="E1719" t="s">
        <v>886</v>
      </c>
      <c r="F1719" s="13" t="str">
        <f>_xlfn.CONCAT(wiz_6[[#This Row],[OCTY......]],",",wiz_6[[#This Row],[OS]])</f>
        <v>MAULDIN   ,SC</v>
      </c>
      <c r="G1719" t="s">
        <v>66</v>
      </c>
      <c r="H1719" t="s">
        <v>589</v>
      </c>
      <c r="I1719" s="13" t="str">
        <f>_xlfn.CONCAT(wiz_6[[#This Row],[DCTY......]], ",",wiz_6[[#This Row],[DS]])</f>
        <v>NEW ALBANY,MS</v>
      </c>
      <c r="J1719" t="str">
        <f>TRIM(CONCATENATE(wiz_6[[#This Row],[SHIPPER..................]],wiz_6[[#This Row],[ZIP2..]],wiz_6[[#This Row],[ZIP3..]]))</f>
        <v>b: SCHNEIDER LOGISTIC| 2966238652</v>
      </c>
      <c r="K1719">
        <v>1</v>
      </c>
      <c r="L1719">
        <v>1.23</v>
      </c>
      <c r="M1719">
        <v>0.27</v>
      </c>
      <c r="N1719">
        <v>453</v>
      </c>
      <c r="O1719">
        <v>1.99</v>
      </c>
      <c r="P1719">
        <v>35</v>
      </c>
      <c r="Q1719">
        <v>0.25</v>
      </c>
      <c r="R1719">
        <v>-27</v>
      </c>
      <c r="S1719">
        <v>-6</v>
      </c>
      <c r="T1719">
        <v>-243</v>
      </c>
      <c r="U1719">
        <v>-236</v>
      </c>
      <c r="V1719">
        <v>-485</v>
      </c>
      <c r="W1719">
        <v>29621</v>
      </c>
      <c r="X1719">
        <v>29662</v>
      </c>
      <c r="Y1719">
        <v>38652</v>
      </c>
      <c r="Z1719">
        <v>1.28</v>
      </c>
      <c r="AA1719">
        <f t="shared" si="342"/>
        <v>10012</v>
      </c>
      <c r="AB1719">
        <f t="shared" si="343"/>
        <v>-485</v>
      </c>
      <c r="AC1719">
        <f t="shared" si="344"/>
        <v>6159</v>
      </c>
      <c r="AD1719">
        <f t="shared" si="345"/>
        <v>0.6151618058330004</v>
      </c>
      <c r="AE1719">
        <f t="shared" si="346"/>
        <v>0</v>
      </c>
      <c r="AF1719" t="e">
        <f t="shared" ca="1" si="347"/>
        <v>#N/A</v>
      </c>
      <c r="AG1719" t="e">
        <f t="shared" ca="1" si="348"/>
        <v>#N/A</v>
      </c>
      <c r="AH1719" t="e">
        <f t="shared" ca="1" si="349"/>
        <v>#N/A</v>
      </c>
      <c r="AI1719" t="e">
        <f t="shared" ca="1" si="338"/>
        <v>#N/A</v>
      </c>
      <c r="AJ1719">
        <f t="shared" si="339"/>
        <v>9.988014382740711E-5</v>
      </c>
      <c r="AK1719">
        <f t="shared" si="340"/>
        <v>0</v>
      </c>
      <c r="AL1719" t="e">
        <f t="shared" ca="1" si="350"/>
        <v>#N/A</v>
      </c>
      <c r="AM1719" t="b">
        <f t="shared" si="341"/>
        <v>0</v>
      </c>
    </row>
    <row r="1720" spans="1:39" x14ac:dyDescent="0.3">
      <c r="A1720" t="s">
        <v>1633</v>
      </c>
      <c r="B1720" t="s">
        <v>1634</v>
      </c>
      <c r="C1720" t="s">
        <v>39</v>
      </c>
      <c r="D1720" t="s">
        <v>90</v>
      </c>
      <c r="E1720" t="s">
        <v>756</v>
      </c>
      <c r="F1720" s="13" t="str">
        <f>_xlfn.CONCAT(wiz_6[[#This Row],[OCTY......]],",",wiz_6[[#This Row],[OS]])</f>
        <v>COWPENS   ,SC</v>
      </c>
      <c r="G1720" t="s">
        <v>87</v>
      </c>
      <c r="H1720" t="s">
        <v>1260</v>
      </c>
      <c r="I1720" s="13" t="str">
        <f>_xlfn.CONCAT(wiz_6[[#This Row],[DCTY......]], ",",wiz_6[[#This Row],[DS]])</f>
        <v>RAVENNA   ,OH</v>
      </c>
      <c r="J1720" t="str">
        <f>TRIM(CONCATENATE(wiz_6[[#This Row],[SHIPPER..................]],wiz_6[[#This Row],[ZIP2..]],wiz_6[[#This Row],[ZIP3..]]))</f>
        <v>WESTROCK | 2933044266</v>
      </c>
      <c r="K1720">
        <v>5</v>
      </c>
      <c r="L1720">
        <v>1.58</v>
      </c>
      <c r="M1720">
        <v>0.15</v>
      </c>
      <c r="N1720">
        <v>534</v>
      </c>
      <c r="O1720">
        <v>1.2</v>
      </c>
      <c r="P1720">
        <v>73</v>
      </c>
      <c r="Q1720">
        <v>0.31</v>
      </c>
      <c r="R1720">
        <v>71</v>
      </c>
      <c r="S1720">
        <v>-48</v>
      </c>
      <c r="T1720">
        <v>-37</v>
      </c>
      <c r="U1720">
        <v>-92</v>
      </c>
      <c r="V1720">
        <v>-177</v>
      </c>
      <c r="W1720">
        <v>29715</v>
      </c>
      <c r="X1720">
        <v>29330</v>
      </c>
      <c r="Y1720">
        <v>44266</v>
      </c>
      <c r="Z1720">
        <v>1.51</v>
      </c>
      <c r="AA1720">
        <f t="shared" si="342"/>
        <v>10012</v>
      </c>
      <c r="AB1720">
        <f t="shared" si="343"/>
        <v>-885</v>
      </c>
      <c r="AC1720">
        <f t="shared" si="344"/>
        <v>6159</v>
      </c>
      <c r="AD1720">
        <f t="shared" si="345"/>
        <v>0.6151618058330004</v>
      </c>
      <c r="AE1720">
        <f t="shared" si="346"/>
        <v>0</v>
      </c>
      <c r="AF1720" t="e">
        <f t="shared" ca="1" si="347"/>
        <v>#N/A</v>
      </c>
      <c r="AG1720" t="e">
        <f t="shared" ca="1" si="348"/>
        <v>#N/A</v>
      </c>
      <c r="AH1720" t="e">
        <f t="shared" ca="1" si="349"/>
        <v>#N/A</v>
      </c>
      <c r="AI1720" t="e">
        <f t="shared" ca="1" si="338"/>
        <v>#N/A</v>
      </c>
      <c r="AJ1720">
        <f t="shared" si="339"/>
        <v>4.9940071913703551E-4</v>
      </c>
      <c r="AK1720">
        <f t="shared" si="340"/>
        <v>0</v>
      </c>
      <c r="AL1720" t="e">
        <f t="shared" ca="1" si="350"/>
        <v>#N/A</v>
      </c>
      <c r="AM1720" t="b">
        <f t="shared" si="341"/>
        <v>0</v>
      </c>
    </row>
    <row r="1721" spans="1:39" x14ac:dyDescent="0.3">
      <c r="A1721" t="s">
        <v>37</v>
      </c>
      <c r="B1721" t="s">
        <v>38</v>
      </c>
      <c r="C1721" t="s">
        <v>39</v>
      </c>
      <c r="D1721" t="s">
        <v>90</v>
      </c>
      <c r="E1721" t="s">
        <v>91</v>
      </c>
      <c r="F1721" s="13" t="str">
        <f>_xlfn.CONCAT(wiz_6[[#This Row],[OCTY......]],",",wiz_6[[#This Row],[OS]])</f>
        <v>SPARTANBUR,SC</v>
      </c>
      <c r="G1721" t="s">
        <v>87</v>
      </c>
      <c r="H1721" t="s">
        <v>725</v>
      </c>
      <c r="I1721" s="13" t="str">
        <f>_xlfn.CONCAT(wiz_6[[#This Row],[DCTY......]], ",",wiz_6[[#This Row],[DS]])</f>
        <v>CLEVELAND ,OH</v>
      </c>
      <c r="J1721" t="str">
        <f>TRIM(CONCATENATE(wiz_6[[#This Row],[SHIPPER..................]],wiz_6[[#This Row],[ZIP2..]],wiz_6[[#This Row],[ZIP3..]]))</f>
        <v>b: C H ROBINSON | 2930144101</v>
      </c>
      <c r="K1721">
        <v>1</v>
      </c>
      <c r="L1721">
        <v>1.46</v>
      </c>
      <c r="M1721">
        <v>0.27</v>
      </c>
      <c r="N1721">
        <v>578</v>
      </c>
      <c r="O1721">
        <v>0.88</v>
      </c>
      <c r="P1721">
        <v>49</v>
      </c>
      <c r="Q1721">
        <v>0.25</v>
      </c>
      <c r="R1721">
        <v>6</v>
      </c>
      <c r="S1721">
        <v>-6</v>
      </c>
      <c r="T1721">
        <v>53</v>
      </c>
      <c r="U1721">
        <v>-43</v>
      </c>
      <c r="V1721">
        <v>4</v>
      </c>
      <c r="W1721">
        <v>29706</v>
      </c>
      <c r="X1721">
        <v>29301</v>
      </c>
      <c r="Y1721">
        <v>44101</v>
      </c>
      <c r="Z1721">
        <v>1.51</v>
      </c>
      <c r="AA1721">
        <f t="shared" si="342"/>
        <v>10012</v>
      </c>
      <c r="AB1721">
        <f t="shared" si="343"/>
        <v>4</v>
      </c>
      <c r="AC1721">
        <f t="shared" si="344"/>
        <v>6159</v>
      </c>
      <c r="AD1721">
        <f t="shared" si="345"/>
        <v>0.6151618058330004</v>
      </c>
      <c r="AE1721">
        <f t="shared" si="346"/>
        <v>0</v>
      </c>
      <c r="AF1721" t="e">
        <f t="shared" ca="1" si="347"/>
        <v>#N/A</v>
      </c>
      <c r="AG1721" t="e">
        <f t="shared" ca="1" si="348"/>
        <v>#N/A</v>
      </c>
      <c r="AH1721" t="e">
        <f t="shared" ca="1" si="349"/>
        <v>#N/A</v>
      </c>
      <c r="AI1721" t="e">
        <f t="shared" ca="1" si="338"/>
        <v>#N/A</v>
      </c>
      <c r="AJ1721">
        <f t="shared" si="339"/>
        <v>9.988014382740711E-5</v>
      </c>
      <c r="AK1721">
        <f t="shared" si="340"/>
        <v>0</v>
      </c>
      <c r="AL1721" t="e">
        <f t="shared" ca="1" si="350"/>
        <v>#N/A</v>
      </c>
      <c r="AM1721" t="b">
        <f t="shared" si="341"/>
        <v>0</v>
      </c>
    </row>
    <row r="1722" spans="1:39" x14ac:dyDescent="0.3">
      <c r="A1722" t="s">
        <v>1646</v>
      </c>
      <c r="B1722" t="s">
        <v>1647</v>
      </c>
      <c r="C1722" t="s">
        <v>39</v>
      </c>
      <c r="D1722" t="s">
        <v>90</v>
      </c>
      <c r="E1722" t="s">
        <v>699</v>
      </c>
      <c r="F1722" s="13" t="str">
        <f>_xlfn.CONCAT(wiz_6[[#This Row],[OCTY......]],",",wiz_6[[#This Row],[OS]])</f>
        <v>GREER     ,SC</v>
      </c>
      <c r="G1722" t="s">
        <v>87</v>
      </c>
      <c r="H1722" t="s">
        <v>1401</v>
      </c>
      <c r="I1722" s="13" t="str">
        <f>_xlfn.CONCAT(wiz_6[[#This Row],[DCTY......]], ",",wiz_6[[#This Row],[DS]])</f>
        <v>MENTOR    ,OH</v>
      </c>
      <c r="J1722" t="str">
        <f>TRIM(CONCATENATE(wiz_6[[#This Row],[SHIPPER..................]],wiz_6[[#This Row],[ZIP2..]],wiz_6[[#This Row],[ZIP3..]]))</f>
        <v>MITSUBISHI POLYESTER | 2965044060</v>
      </c>
      <c r="K1722">
        <v>3</v>
      </c>
      <c r="L1722">
        <v>1.4</v>
      </c>
      <c r="M1722">
        <v>0.2</v>
      </c>
      <c r="N1722">
        <v>596</v>
      </c>
      <c r="O1722">
        <v>1.57</v>
      </c>
      <c r="P1722">
        <v>67</v>
      </c>
      <c r="Q1722">
        <v>0.3</v>
      </c>
      <c r="R1722">
        <v>23</v>
      </c>
      <c r="S1722">
        <v>-21</v>
      </c>
      <c r="T1722">
        <v>-111</v>
      </c>
      <c r="U1722">
        <v>-89</v>
      </c>
      <c r="V1722">
        <v>-221</v>
      </c>
      <c r="W1722">
        <v>29706</v>
      </c>
      <c r="X1722">
        <v>29650</v>
      </c>
      <c r="Y1722">
        <v>44060</v>
      </c>
      <c r="Z1722">
        <v>1.38</v>
      </c>
      <c r="AA1722">
        <f t="shared" si="342"/>
        <v>10012</v>
      </c>
      <c r="AB1722">
        <f t="shared" si="343"/>
        <v>-663</v>
      </c>
      <c r="AC1722">
        <f t="shared" si="344"/>
        <v>6159</v>
      </c>
      <c r="AD1722">
        <f t="shared" si="345"/>
        <v>0.6151618058330004</v>
      </c>
      <c r="AE1722">
        <f t="shared" si="346"/>
        <v>0</v>
      </c>
      <c r="AF1722" t="e">
        <f t="shared" ca="1" si="347"/>
        <v>#N/A</v>
      </c>
      <c r="AG1722" t="e">
        <f t="shared" ca="1" si="348"/>
        <v>#N/A</v>
      </c>
      <c r="AH1722" t="e">
        <f t="shared" ca="1" si="349"/>
        <v>#N/A</v>
      </c>
      <c r="AI1722" t="e">
        <f t="shared" ca="1" si="338"/>
        <v>#N/A</v>
      </c>
      <c r="AJ1722">
        <f t="shared" si="339"/>
        <v>2.9964043148222132E-4</v>
      </c>
      <c r="AK1722">
        <f t="shared" si="340"/>
        <v>0</v>
      </c>
      <c r="AL1722" t="e">
        <f t="shared" ca="1" si="350"/>
        <v>#N/A</v>
      </c>
      <c r="AM1722" t="b">
        <f t="shared" si="341"/>
        <v>0</v>
      </c>
    </row>
    <row r="1723" spans="1:39" x14ac:dyDescent="0.3">
      <c r="A1723" t="s">
        <v>1646</v>
      </c>
      <c r="B1723" t="s">
        <v>1647</v>
      </c>
      <c r="C1723" t="s">
        <v>39</v>
      </c>
      <c r="D1723" t="s">
        <v>90</v>
      </c>
      <c r="E1723" t="s">
        <v>699</v>
      </c>
      <c r="F1723" s="13" t="str">
        <f>_xlfn.CONCAT(wiz_6[[#This Row],[OCTY......]],",",wiz_6[[#This Row],[OS]])</f>
        <v>GREER     ,SC</v>
      </c>
      <c r="G1723" t="s">
        <v>87</v>
      </c>
      <c r="H1723" t="s">
        <v>1651</v>
      </c>
      <c r="I1723" s="13" t="str">
        <f>_xlfn.CONCAT(wiz_6[[#This Row],[DCTY......]], ",",wiz_6[[#This Row],[DS]])</f>
        <v>PAINESVILL,OH</v>
      </c>
      <c r="J1723" t="str">
        <f>TRIM(CONCATENATE(wiz_6[[#This Row],[SHIPPER..................]],wiz_6[[#This Row],[ZIP2..]],wiz_6[[#This Row],[ZIP3..]]))</f>
        <v>MITSUBISHI POLYESTER | 2965044077</v>
      </c>
      <c r="K1723">
        <v>1</v>
      </c>
      <c r="L1723">
        <v>1.45</v>
      </c>
      <c r="M1723">
        <v>0.2</v>
      </c>
      <c r="N1723">
        <v>603</v>
      </c>
      <c r="O1723">
        <v>0.96</v>
      </c>
      <c r="P1723">
        <v>45</v>
      </c>
      <c r="Q1723">
        <v>0.25</v>
      </c>
      <c r="R1723">
        <v>9</v>
      </c>
      <c r="S1723">
        <v>-21</v>
      </c>
      <c r="T1723">
        <v>60</v>
      </c>
      <c r="U1723">
        <v>-42</v>
      </c>
      <c r="V1723">
        <v>-3</v>
      </c>
      <c r="W1723">
        <v>29654</v>
      </c>
      <c r="X1723">
        <v>29650</v>
      </c>
      <c r="Y1723">
        <v>44077</v>
      </c>
      <c r="Z1723">
        <v>1.43</v>
      </c>
      <c r="AA1723">
        <f t="shared" si="342"/>
        <v>10012</v>
      </c>
      <c r="AB1723">
        <f t="shared" si="343"/>
        <v>-3</v>
      </c>
      <c r="AC1723">
        <f t="shared" si="344"/>
        <v>6159</v>
      </c>
      <c r="AD1723">
        <f t="shared" si="345"/>
        <v>0.6151618058330004</v>
      </c>
      <c r="AE1723">
        <f t="shared" si="346"/>
        <v>0</v>
      </c>
      <c r="AF1723" t="e">
        <f t="shared" ca="1" si="347"/>
        <v>#N/A</v>
      </c>
      <c r="AG1723" t="e">
        <f t="shared" ca="1" si="348"/>
        <v>#N/A</v>
      </c>
      <c r="AH1723" t="e">
        <f t="shared" ca="1" si="349"/>
        <v>#N/A</v>
      </c>
      <c r="AI1723" t="e">
        <f t="shared" ca="1" si="338"/>
        <v>#N/A</v>
      </c>
      <c r="AJ1723">
        <f t="shared" si="339"/>
        <v>9.988014382740711E-5</v>
      </c>
      <c r="AK1723">
        <f t="shared" si="340"/>
        <v>0</v>
      </c>
      <c r="AL1723" t="e">
        <f t="shared" ca="1" si="350"/>
        <v>#N/A</v>
      </c>
      <c r="AM1723" t="b">
        <f t="shared" si="341"/>
        <v>0</v>
      </c>
    </row>
    <row r="1724" spans="1:39" x14ac:dyDescent="0.3">
      <c r="A1724" t="s">
        <v>37</v>
      </c>
      <c r="B1724" t="s">
        <v>38</v>
      </c>
      <c r="C1724" t="s">
        <v>39</v>
      </c>
      <c r="D1724" t="s">
        <v>90</v>
      </c>
      <c r="E1724" t="s">
        <v>959</v>
      </c>
      <c r="F1724" s="13" t="str">
        <f>_xlfn.CONCAT(wiz_6[[#This Row],[OCTY......]],",",wiz_6[[#This Row],[OS]])</f>
        <v>DUNCAN    ,SC</v>
      </c>
      <c r="G1724" t="s">
        <v>87</v>
      </c>
      <c r="H1724" t="s">
        <v>1652</v>
      </c>
      <c r="I1724" s="13" t="str">
        <f>_xlfn.CONCAT(wiz_6[[#This Row],[DCTY......]], ",",wiz_6[[#This Row],[DS]])</f>
        <v>ETNA      ,OH</v>
      </c>
      <c r="J1724" t="str">
        <f>TRIM(CONCATENATE(wiz_6[[#This Row],[SHIPPER..................]],wiz_6[[#This Row],[ZIP2..]],wiz_6[[#This Row],[ZIP3..]]))</f>
        <v>b: C H ROBINSON | 2933443018</v>
      </c>
      <c r="K1724">
        <v>1</v>
      </c>
      <c r="L1724">
        <v>0.93</v>
      </c>
      <c r="M1724">
        <v>0.27</v>
      </c>
      <c r="N1724">
        <v>496</v>
      </c>
      <c r="O1724">
        <v>0.92</v>
      </c>
      <c r="P1724">
        <v>62</v>
      </c>
      <c r="Q1724">
        <v>0.3</v>
      </c>
      <c r="R1724">
        <v>12</v>
      </c>
      <c r="S1724">
        <v>-9</v>
      </c>
      <c r="T1724">
        <v>11</v>
      </c>
      <c r="U1724">
        <v>-285</v>
      </c>
      <c r="V1724">
        <v>-283</v>
      </c>
      <c r="W1724">
        <v>29706</v>
      </c>
      <c r="X1724">
        <v>29334</v>
      </c>
      <c r="Y1724">
        <v>43018</v>
      </c>
      <c r="Z1724">
        <v>0.98</v>
      </c>
      <c r="AA1724">
        <f t="shared" si="342"/>
        <v>10012</v>
      </c>
      <c r="AB1724">
        <f t="shared" si="343"/>
        <v>-283</v>
      </c>
      <c r="AC1724">
        <f t="shared" si="344"/>
        <v>6159</v>
      </c>
      <c r="AD1724">
        <f t="shared" si="345"/>
        <v>0.6151618058330004</v>
      </c>
      <c r="AE1724">
        <f t="shared" si="346"/>
        <v>0</v>
      </c>
      <c r="AF1724" t="e">
        <f t="shared" ca="1" si="347"/>
        <v>#N/A</v>
      </c>
      <c r="AG1724" t="e">
        <f t="shared" ca="1" si="348"/>
        <v>#N/A</v>
      </c>
      <c r="AH1724" t="e">
        <f t="shared" ca="1" si="349"/>
        <v>#N/A</v>
      </c>
      <c r="AI1724" t="e">
        <f t="shared" ca="1" si="338"/>
        <v>#N/A</v>
      </c>
      <c r="AJ1724">
        <f t="shared" si="339"/>
        <v>9.988014382740711E-5</v>
      </c>
      <c r="AK1724">
        <f t="shared" si="340"/>
        <v>0</v>
      </c>
      <c r="AL1724" t="e">
        <f t="shared" ca="1" si="350"/>
        <v>#N/A</v>
      </c>
      <c r="AM1724" t="b">
        <f t="shared" si="341"/>
        <v>0</v>
      </c>
    </row>
    <row r="1725" spans="1:39" x14ac:dyDescent="0.3">
      <c r="A1725" t="s">
        <v>222</v>
      </c>
      <c r="B1725" t="s">
        <v>218</v>
      </c>
      <c r="C1725" t="s">
        <v>39</v>
      </c>
      <c r="D1725" t="s">
        <v>90</v>
      </c>
      <c r="E1725" t="s">
        <v>1636</v>
      </c>
      <c r="F1725" s="13" t="str">
        <f>_xlfn.CONCAT(wiz_6[[#This Row],[OCTY......]],",",wiz_6[[#This Row],[OS]])</f>
        <v>STARR     ,SC</v>
      </c>
      <c r="G1725" t="s">
        <v>87</v>
      </c>
      <c r="H1725" t="s">
        <v>393</v>
      </c>
      <c r="I1725" s="13" t="str">
        <f>_xlfn.CONCAT(wiz_6[[#This Row],[DCTY......]], ",",wiz_6[[#This Row],[DS]])</f>
        <v>COLUMBUS  ,OH</v>
      </c>
      <c r="J1725" t="str">
        <f>TRIM(CONCATENATE(wiz_6[[#This Row],[SHIPPER..................]],wiz_6[[#This Row],[ZIP2..]],wiz_6[[#This Row],[ZIP3..]]))</f>
        <v>OWENS CORNING FIBERGL| 2968443201</v>
      </c>
      <c r="K1725">
        <v>3</v>
      </c>
      <c r="L1725">
        <v>1.82</v>
      </c>
      <c r="M1725">
        <v>0.17</v>
      </c>
      <c r="N1725">
        <v>497</v>
      </c>
      <c r="O1725">
        <v>1.17</v>
      </c>
      <c r="P1725">
        <v>75</v>
      </c>
      <c r="Q1725">
        <v>0.3</v>
      </c>
      <c r="R1725">
        <v>20</v>
      </c>
      <c r="S1725">
        <v>-67</v>
      </c>
      <c r="T1725">
        <v>-48</v>
      </c>
      <c r="U1725">
        <v>149</v>
      </c>
      <c r="V1725">
        <v>34</v>
      </c>
      <c r="W1725">
        <v>29801</v>
      </c>
      <c r="X1725">
        <v>29684</v>
      </c>
      <c r="Y1725">
        <v>43201</v>
      </c>
      <c r="Z1725">
        <v>1.77</v>
      </c>
      <c r="AA1725">
        <f t="shared" si="342"/>
        <v>10012</v>
      </c>
      <c r="AB1725">
        <f t="shared" si="343"/>
        <v>102</v>
      </c>
      <c r="AC1725">
        <f t="shared" si="344"/>
        <v>6159</v>
      </c>
      <c r="AD1725">
        <f t="shared" si="345"/>
        <v>0.6151618058330004</v>
      </c>
      <c r="AE1725">
        <f t="shared" si="346"/>
        <v>0</v>
      </c>
      <c r="AF1725" t="e">
        <f t="shared" ca="1" si="347"/>
        <v>#N/A</v>
      </c>
      <c r="AG1725" t="e">
        <f t="shared" ca="1" si="348"/>
        <v>#N/A</v>
      </c>
      <c r="AH1725" t="e">
        <f t="shared" ca="1" si="349"/>
        <v>#N/A</v>
      </c>
      <c r="AI1725" t="e">
        <f t="shared" ca="1" si="338"/>
        <v>#N/A</v>
      </c>
      <c r="AJ1725">
        <f t="shared" si="339"/>
        <v>2.9964043148222132E-4</v>
      </c>
      <c r="AK1725">
        <f t="shared" si="340"/>
        <v>0</v>
      </c>
      <c r="AL1725" t="e">
        <f t="shared" ca="1" si="350"/>
        <v>#N/A</v>
      </c>
      <c r="AM1725" t="b">
        <f t="shared" si="341"/>
        <v>0</v>
      </c>
    </row>
    <row r="1726" spans="1:39" x14ac:dyDescent="0.3">
      <c r="A1726" t="s">
        <v>222</v>
      </c>
      <c r="B1726" t="s">
        <v>218</v>
      </c>
      <c r="C1726" t="s">
        <v>39</v>
      </c>
      <c r="D1726" t="s">
        <v>90</v>
      </c>
      <c r="E1726" t="s">
        <v>1636</v>
      </c>
      <c r="F1726" s="13" t="str">
        <f>_xlfn.CONCAT(wiz_6[[#This Row],[OCTY......]],",",wiz_6[[#This Row],[OS]])</f>
        <v>STARR     ,SC</v>
      </c>
      <c r="G1726" t="s">
        <v>87</v>
      </c>
      <c r="H1726" t="s">
        <v>1653</v>
      </c>
      <c r="I1726" s="13" t="str">
        <f>_xlfn.CONCAT(wiz_6[[#This Row],[DCTY......]], ",",wiz_6[[#This Row],[DS]])</f>
        <v>GAHANNA   ,OH</v>
      </c>
      <c r="J1726" t="str">
        <f>TRIM(CONCATENATE(wiz_6[[#This Row],[SHIPPER..................]],wiz_6[[#This Row],[ZIP2..]],wiz_6[[#This Row],[ZIP3..]]))</f>
        <v>OWENS CORNING FIBERGL| 2968443230</v>
      </c>
      <c r="K1726">
        <v>2</v>
      </c>
      <c r="L1726">
        <v>1.58</v>
      </c>
      <c r="M1726">
        <v>0.18</v>
      </c>
      <c r="N1726">
        <v>507</v>
      </c>
      <c r="O1726">
        <v>0.97</v>
      </c>
      <c r="P1726">
        <v>139</v>
      </c>
      <c r="Q1726">
        <v>0.38</v>
      </c>
      <c r="R1726">
        <v>16</v>
      </c>
      <c r="S1726">
        <v>-67</v>
      </c>
      <c r="T1726">
        <v>18</v>
      </c>
      <c r="U1726">
        <v>37</v>
      </c>
      <c r="V1726">
        <v>-12</v>
      </c>
      <c r="W1726">
        <v>30103</v>
      </c>
      <c r="X1726">
        <v>29684</v>
      </c>
      <c r="Y1726">
        <v>43230</v>
      </c>
      <c r="Z1726">
        <v>1.54</v>
      </c>
      <c r="AA1726">
        <f t="shared" si="342"/>
        <v>10012</v>
      </c>
      <c r="AB1726">
        <f t="shared" si="343"/>
        <v>-24</v>
      </c>
      <c r="AC1726">
        <f t="shared" si="344"/>
        <v>6159</v>
      </c>
      <c r="AD1726">
        <f t="shared" si="345"/>
        <v>0.6151618058330004</v>
      </c>
      <c r="AE1726">
        <f t="shared" si="346"/>
        <v>0</v>
      </c>
      <c r="AF1726" t="e">
        <f t="shared" ca="1" si="347"/>
        <v>#N/A</v>
      </c>
      <c r="AG1726" t="e">
        <f t="shared" ca="1" si="348"/>
        <v>#N/A</v>
      </c>
      <c r="AH1726" t="e">
        <f t="shared" ca="1" si="349"/>
        <v>#N/A</v>
      </c>
      <c r="AI1726" t="e">
        <f t="shared" ca="1" si="338"/>
        <v>#N/A</v>
      </c>
      <c r="AJ1726">
        <f t="shared" si="339"/>
        <v>1.9976028765481422E-4</v>
      </c>
      <c r="AK1726">
        <f t="shared" si="340"/>
        <v>0</v>
      </c>
      <c r="AL1726" t="e">
        <f t="shared" ca="1" si="350"/>
        <v>#N/A</v>
      </c>
      <c r="AM1726" t="b">
        <f t="shared" si="341"/>
        <v>0</v>
      </c>
    </row>
    <row r="1727" spans="1:39" x14ac:dyDescent="0.3">
      <c r="A1727" t="s">
        <v>1633</v>
      </c>
      <c r="B1727" t="s">
        <v>1634</v>
      </c>
      <c r="C1727" t="s">
        <v>39</v>
      </c>
      <c r="D1727" t="s">
        <v>90</v>
      </c>
      <c r="E1727" t="s">
        <v>756</v>
      </c>
      <c r="F1727" s="13" t="str">
        <f>_xlfn.CONCAT(wiz_6[[#This Row],[OCTY......]],",",wiz_6[[#This Row],[OS]])</f>
        <v>COWPENS   ,SC</v>
      </c>
      <c r="G1727" t="s">
        <v>87</v>
      </c>
      <c r="H1727" t="s">
        <v>545</v>
      </c>
      <c r="I1727" s="13" t="str">
        <f>_xlfn.CONCAT(wiz_6[[#This Row],[DCTY......]], ",",wiz_6[[#This Row],[DS]])</f>
        <v>LANCASTER ,OH</v>
      </c>
      <c r="J1727" t="str">
        <f>TRIM(CONCATENATE(wiz_6[[#This Row],[SHIPPER..................]],wiz_6[[#This Row],[ZIP2..]],wiz_6[[#This Row],[ZIP3..]]))</f>
        <v>WESTROCK | 2933043130</v>
      </c>
      <c r="K1727">
        <v>2</v>
      </c>
      <c r="L1727">
        <v>1.75</v>
      </c>
      <c r="M1727">
        <v>0.15</v>
      </c>
      <c r="N1727">
        <v>443</v>
      </c>
      <c r="O1727">
        <v>0.99</v>
      </c>
      <c r="P1727">
        <v>99</v>
      </c>
      <c r="Q1727">
        <v>0.33</v>
      </c>
      <c r="R1727">
        <v>68</v>
      </c>
      <c r="S1727">
        <v>-48</v>
      </c>
      <c r="T1727">
        <v>-25</v>
      </c>
      <c r="U1727">
        <v>28</v>
      </c>
      <c r="V1727">
        <v>-45</v>
      </c>
      <c r="W1727">
        <v>29621</v>
      </c>
      <c r="X1727">
        <v>29330</v>
      </c>
      <c r="Y1727">
        <v>43130</v>
      </c>
      <c r="Z1727">
        <v>1.68</v>
      </c>
      <c r="AA1727">
        <f t="shared" si="342"/>
        <v>10012</v>
      </c>
      <c r="AB1727">
        <f t="shared" si="343"/>
        <v>-90</v>
      </c>
      <c r="AC1727">
        <f t="shared" si="344"/>
        <v>6159</v>
      </c>
      <c r="AD1727">
        <f t="shared" si="345"/>
        <v>0.6151618058330004</v>
      </c>
      <c r="AE1727">
        <f t="shared" si="346"/>
        <v>0</v>
      </c>
      <c r="AF1727" t="e">
        <f t="shared" ca="1" si="347"/>
        <v>#N/A</v>
      </c>
      <c r="AG1727" t="e">
        <f t="shared" ca="1" si="348"/>
        <v>#N/A</v>
      </c>
      <c r="AH1727" t="e">
        <f t="shared" ca="1" si="349"/>
        <v>#N/A</v>
      </c>
      <c r="AI1727" t="e">
        <f t="shared" ca="1" si="338"/>
        <v>#N/A</v>
      </c>
      <c r="AJ1727">
        <f t="shared" si="339"/>
        <v>1.9976028765481422E-4</v>
      </c>
      <c r="AK1727">
        <f t="shared" si="340"/>
        <v>0</v>
      </c>
      <c r="AL1727" t="e">
        <f t="shared" ca="1" si="350"/>
        <v>#N/A</v>
      </c>
      <c r="AM1727" t="b">
        <f t="shared" si="341"/>
        <v>0</v>
      </c>
    </row>
    <row r="1728" spans="1:39" x14ac:dyDescent="0.3">
      <c r="A1728" t="s">
        <v>37</v>
      </c>
      <c r="B1728" t="s">
        <v>38</v>
      </c>
      <c r="C1728" t="s">
        <v>39</v>
      </c>
      <c r="D1728" t="s">
        <v>90</v>
      </c>
      <c r="E1728" t="s">
        <v>922</v>
      </c>
      <c r="F1728" s="13" t="str">
        <f>_xlfn.CONCAT(wiz_6[[#This Row],[OCTY......]],",",wiz_6[[#This Row],[OS]])</f>
        <v>SALEM     ,SC</v>
      </c>
      <c r="G1728" t="s">
        <v>87</v>
      </c>
      <c r="H1728" t="s">
        <v>213</v>
      </c>
      <c r="I1728" s="13" t="str">
        <f>_xlfn.CONCAT(wiz_6[[#This Row],[DCTY......]], ",",wiz_6[[#This Row],[DS]])</f>
        <v>LIMA      ,OH</v>
      </c>
      <c r="J1728" t="str">
        <f>TRIM(CONCATENATE(wiz_6[[#This Row],[SHIPPER..................]],wiz_6[[#This Row],[ZIP2..]],wiz_6[[#This Row],[ZIP3..]]))</f>
        <v>b: C H ROBINSON | 2967645801</v>
      </c>
      <c r="K1728">
        <v>1</v>
      </c>
      <c r="L1728">
        <v>0.84</v>
      </c>
      <c r="M1728">
        <v>0.28000000000000003</v>
      </c>
      <c r="N1728">
        <v>535</v>
      </c>
      <c r="O1728">
        <v>1.05</v>
      </c>
      <c r="P1728">
        <v>136</v>
      </c>
      <c r="Q1728">
        <v>0.35</v>
      </c>
      <c r="R1728">
        <v>-37</v>
      </c>
      <c r="S1728">
        <v>-153</v>
      </c>
      <c r="T1728">
        <v>-1</v>
      </c>
      <c r="U1728">
        <v>-301</v>
      </c>
      <c r="V1728">
        <v>-455</v>
      </c>
      <c r="W1728">
        <v>29801</v>
      </c>
      <c r="X1728">
        <v>29676</v>
      </c>
      <c r="Y1728">
        <v>45801</v>
      </c>
      <c r="Z1728">
        <v>0.9</v>
      </c>
      <c r="AA1728">
        <f t="shared" si="342"/>
        <v>10012</v>
      </c>
      <c r="AB1728">
        <f t="shared" si="343"/>
        <v>-455</v>
      </c>
      <c r="AC1728">
        <f t="shared" si="344"/>
        <v>6159</v>
      </c>
      <c r="AD1728">
        <f t="shared" si="345"/>
        <v>0.6151618058330004</v>
      </c>
      <c r="AE1728">
        <f t="shared" si="346"/>
        <v>0</v>
      </c>
      <c r="AF1728" t="e">
        <f t="shared" ca="1" si="347"/>
        <v>#N/A</v>
      </c>
      <c r="AG1728" t="e">
        <f t="shared" ca="1" si="348"/>
        <v>#N/A</v>
      </c>
      <c r="AH1728" t="e">
        <f t="shared" ca="1" si="349"/>
        <v>#N/A</v>
      </c>
      <c r="AI1728" t="e">
        <f t="shared" ca="1" si="338"/>
        <v>#N/A</v>
      </c>
      <c r="AJ1728">
        <f t="shared" si="339"/>
        <v>9.988014382740711E-5</v>
      </c>
      <c r="AK1728">
        <f t="shared" si="340"/>
        <v>0</v>
      </c>
      <c r="AL1728" t="e">
        <f t="shared" ca="1" si="350"/>
        <v>#N/A</v>
      </c>
      <c r="AM1728" t="b">
        <f t="shared" si="341"/>
        <v>0</v>
      </c>
    </row>
    <row r="1729" spans="1:39" x14ac:dyDescent="0.3">
      <c r="A1729" t="s">
        <v>37</v>
      </c>
      <c r="B1729" t="s">
        <v>38</v>
      </c>
      <c r="C1729" t="s">
        <v>39</v>
      </c>
      <c r="D1729" t="s">
        <v>90</v>
      </c>
      <c r="E1729" t="s">
        <v>959</v>
      </c>
      <c r="F1729" s="13" t="str">
        <f>_xlfn.CONCAT(wiz_6[[#This Row],[OCTY......]],",",wiz_6[[#This Row],[OS]])</f>
        <v>DUNCAN    ,SC</v>
      </c>
      <c r="G1729" t="s">
        <v>87</v>
      </c>
      <c r="H1729" t="s">
        <v>1038</v>
      </c>
      <c r="I1729" s="13" t="str">
        <f>_xlfn.CONCAT(wiz_6[[#This Row],[DCTY......]], ",",wiz_6[[#This Row],[DS]])</f>
        <v>CAMBRIDGE ,OH</v>
      </c>
      <c r="J1729" t="str">
        <f>TRIM(CONCATENATE(wiz_6[[#This Row],[SHIPPER..................]],wiz_6[[#This Row],[ZIP2..]],wiz_6[[#This Row],[ZIP3..]]))</f>
        <v>b: C H ROBINSON | 2933443725</v>
      </c>
      <c r="K1729">
        <v>1</v>
      </c>
      <c r="L1729">
        <v>1.27</v>
      </c>
      <c r="M1729">
        <v>0.27</v>
      </c>
      <c r="N1729">
        <v>476</v>
      </c>
      <c r="O1729">
        <v>0.92</v>
      </c>
      <c r="P1729">
        <v>31</v>
      </c>
      <c r="Q1729">
        <v>0.25</v>
      </c>
      <c r="R1729">
        <v>12</v>
      </c>
      <c r="S1729">
        <v>-9</v>
      </c>
      <c r="T1729">
        <v>11</v>
      </c>
      <c r="U1729">
        <v>173</v>
      </c>
      <c r="V1729">
        <v>175</v>
      </c>
      <c r="W1729">
        <v>29353</v>
      </c>
      <c r="X1729">
        <v>29334</v>
      </c>
      <c r="Y1729">
        <v>43725</v>
      </c>
      <c r="Z1729">
        <v>1.32</v>
      </c>
      <c r="AA1729">
        <f t="shared" si="342"/>
        <v>10012</v>
      </c>
      <c r="AB1729">
        <f t="shared" si="343"/>
        <v>175</v>
      </c>
      <c r="AC1729">
        <f t="shared" si="344"/>
        <v>6159</v>
      </c>
      <c r="AD1729">
        <f t="shared" si="345"/>
        <v>0.6151618058330004</v>
      </c>
      <c r="AE1729">
        <f t="shared" si="346"/>
        <v>0</v>
      </c>
      <c r="AF1729" t="e">
        <f t="shared" ca="1" si="347"/>
        <v>#N/A</v>
      </c>
      <c r="AG1729" t="e">
        <f t="shared" ca="1" si="348"/>
        <v>#N/A</v>
      </c>
      <c r="AH1729" t="e">
        <f t="shared" ca="1" si="349"/>
        <v>#N/A</v>
      </c>
      <c r="AI1729" t="e">
        <f t="shared" ca="1" si="338"/>
        <v>#N/A</v>
      </c>
      <c r="AJ1729">
        <f t="shared" si="339"/>
        <v>9.988014382740711E-5</v>
      </c>
      <c r="AK1729">
        <f t="shared" si="340"/>
        <v>0</v>
      </c>
      <c r="AL1729" t="e">
        <f t="shared" ca="1" si="350"/>
        <v>#N/A</v>
      </c>
      <c r="AM1729" t="b">
        <f t="shared" si="341"/>
        <v>0</v>
      </c>
    </row>
    <row r="1730" spans="1:39" x14ac:dyDescent="0.3">
      <c r="A1730" t="s">
        <v>222</v>
      </c>
      <c r="B1730" t="s">
        <v>218</v>
      </c>
      <c r="C1730" t="s">
        <v>39</v>
      </c>
      <c r="D1730" t="s">
        <v>90</v>
      </c>
      <c r="E1730" t="s">
        <v>1654</v>
      </c>
      <c r="F1730" s="13" t="str">
        <f>_xlfn.CONCAT(wiz_6[[#This Row],[OCTY......]],",",wiz_6[[#This Row],[OS]])</f>
        <v>INMAN     ,SC</v>
      </c>
      <c r="G1730" t="s">
        <v>87</v>
      </c>
      <c r="H1730" t="s">
        <v>1655</v>
      </c>
      <c r="I1730" s="13" t="str">
        <f>_xlfn.CONCAT(wiz_6[[#This Row],[DCTY......]], ",",wiz_6[[#This Row],[DS]])</f>
        <v>ASHTABULA ,OH</v>
      </c>
      <c r="J1730" t="str">
        <f>TRIM(CONCATENATE(wiz_6[[#This Row],[SHIPPER..................]],wiz_6[[#This Row],[ZIP2..]],wiz_6[[#This Row],[ZIP3..]]))</f>
        <v>OWENS CORNING FIBERGL| 2934944004</v>
      </c>
      <c r="K1730">
        <v>1</v>
      </c>
      <c r="L1730">
        <v>1.72</v>
      </c>
      <c r="M1730">
        <v>0.18</v>
      </c>
      <c r="N1730">
        <v>622</v>
      </c>
      <c r="O1730">
        <v>1.21</v>
      </c>
      <c r="P1730">
        <v>57</v>
      </c>
      <c r="Q1730">
        <v>0.3</v>
      </c>
      <c r="R1730">
        <v>60</v>
      </c>
      <c r="S1730">
        <v>-33</v>
      </c>
      <c r="T1730">
        <v>1</v>
      </c>
      <c r="U1730">
        <v>-164</v>
      </c>
      <c r="V1730">
        <v>-196</v>
      </c>
      <c r="W1730">
        <v>29621</v>
      </c>
      <c r="X1730">
        <v>29349</v>
      </c>
      <c r="Y1730">
        <v>44004</v>
      </c>
      <c r="Z1730">
        <v>1.68</v>
      </c>
      <c r="AA1730">
        <f t="shared" si="342"/>
        <v>10012</v>
      </c>
      <c r="AB1730">
        <f t="shared" si="343"/>
        <v>-196</v>
      </c>
      <c r="AC1730">
        <f t="shared" si="344"/>
        <v>6159</v>
      </c>
      <c r="AD1730">
        <f t="shared" si="345"/>
        <v>0.6151618058330004</v>
      </c>
      <c r="AE1730">
        <f t="shared" si="346"/>
        <v>0</v>
      </c>
      <c r="AF1730" t="e">
        <f t="shared" ca="1" si="347"/>
        <v>#N/A</v>
      </c>
      <c r="AG1730" t="e">
        <f t="shared" ca="1" si="348"/>
        <v>#N/A</v>
      </c>
      <c r="AH1730" t="e">
        <f t="shared" ca="1" si="349"/>
        <v>#N/A</v>
      </c>
      <c r="AI1730" t="e">
        <f t="shared" ref="AI1730:AI1793" ca="1" si="351">REPLACE(AF1730,2,1,"K")</f>
        <v>#N/A</v>
      </c>
      <c r="AJ1730">
        <f t="shared" ref="AJ1730:AJ1793" si="352">K1730/AA1730</f>
        <v>9.988014382740711E-5</v>
      </c>
      <c r="AK1730">
        <f t="shared" ref="AK1730:AK1793" si="353">_xlfn.MINIFS($X$3:$X$2378,$C$3:$C$2378,A1730,$AL$3:$AL$2378,"&gt;0.05")</f>
        <v>0</v>
      </c>
      <c r="AL1730" t="e">
        <f t="shared" ca="1" si="350"/>
        <v>#N/A</v>
      </c>
      <c r="AM1730" t="b">
        <f t="shared" ref="AM1730:AM1793" si="354">IF(AK1730=V1730,J1730,FALSE)</f>
        <v>0</v>
      </c>
    </row>
    <row r="1731" spans="1:39" x14ac:dyDescent="0.3">
      <c r="A1731" t="s">
        <v>1656</v>
      </c>
      <c r="B1731" t="s">
        <v>1657</v>
      </c>
      <c r="C1731" t="s">
        <v>39</v>
      </c>
      <c r="D1731" t="s">
        <v>90</v>
      </c>
      <c r="E1731" t="s">
        <v>1658</v>
      </c>
      <c r="F1731" s="13" t="str">
        <f>_xlfn.CONCAT(wiz_6[[#This Row],[OCTY......]],",",wiz_6[[#This Row],[OS]])</f>
        <v>LYMAN     ,SC</v>
      </c>
      <c r="G1731" t="s">
        <v>66</v>
      </c>
      <c r="H1731" t="s">
        <v>610</v>
      </c>
      <c r="I1731" s="13" t="str">
        <f>_xlfn.CONCAT(wiz_6[[#This Row],[DCTY......]], ",",wiz_6[[#This Row],[DS]])</f>
        <v>CORINTH   ,MS</v>
      </c>
      <c r="J1731" t="str">
        <f>TRIM(CONCATENATE(wiz_6[[#This Row],[SHIPPER..................]],wiz_6[[#This Row],[ZIP2..]],wiz_6[[#This Row],[ZIP3..]]))</f>
        <v>ALBRIGHTS SUPPLY | 2936538834</v>
      </c>
      <c r="K1731">
        <v>5</v>
      </c>
      <c r="L1731">
        <v>1.58</v>
      </c>
      <c r="M1731">
        <v>0.32</v>
      </c>
      <c r="N1731">
        <v>474</v>
      </c>
      <c r="O1731">
        <v>0.91</v>
      </c>
      <c r="P1731">
        <v>38</v>
      </c>
      <c r="Q1731">
        <v>0.27</v>
      </c>
      <c r="R1731">
        <v>-51</v>
      </c>
      <c r="S1731">
        <v>-4</v>
      </c>
      <c r="T1731">
        <v>13</v>
      </c>
      <c r="U1731">
        <v>370</v>
      </c>
      <c r="V1731">
        <v>379</v>
      </c>
      <c r="W1731">
        <v>29601</v>
      </c>
      <c r="X1731">
        <v>29365</v>
      </c>
      <c r="Y1731">
        <v>38834</v>
      </c>
      <c r="Z1731">
        <v>1.68</v>
      </c>
      <c r="AA1731">
        <f t="shared" ref="AA1731:AA1794" si="355">SUMIFS(K$3:K$2378,$C$3:$C$2378,$C1731)</f>
        <v>10012</v>
      </c>
      <c r="AB1731">
        <f t="shared" ref="AB1731:AB1794" si="356">V1731*K1731</f>
        <v>1895</v>
      </c>
      <c r="AC1731">
        <f t="shared" ref="AC1731:AC1794" si="357">SUMIFS(AB$3:AB$2378,$C$3:$C$2378,$C1731)</f>
        <v>6159</v>
      </c>
      <c r="AD1731">
        <f t="shared" ref="AD1731:AD1794" si="358">AC1731/AA1731</f>
        <v>0.6151618058330004</v>
      </c>
      <c r="AE1731">
        <f t="shared" ref="AE1731:AE1794" si="359">_xlfn.MINIFS($X$3:$X$2378,$C$3:$C$2378,A1731)</f>
        <v>0</v>
      </c>
      <c r="AF1731" t="e">
        <f t="shared" ref="AF1731:AF1794" ca="1" si="360">CELL("address",INDEX($X$3:$X$2378,MATCH(_xlfn.MINIFS($X$3:$X$2378,$C$3:$C$2378,A1731),$X$3:$X$2378,0)))</f>
        <v>#N/A</v>
      </c>
      <c r="AG1731" t="e">
        <f t="shared" ref="AG1731:AG1794" ca="1" si="361">REPLACE(AF1731,2,1,"J")</f>
        <v>#N/A</v>
      </c>
      <c r="AH1731" t="e">
        <f t="shared" ref="AH1731:AH1794" ca="1" si="362">INDIRECT(AG1731)</f>
        <v>#N/A</v>
      </c>
      <c r="AI1731" t="e">
        <f t="shared" ca="1" si="351"/>
        <v>#N/A</v>
      </c>
      <c r="AJ1731">
        <f t="shared" si="352"/>
        <v>4.9940071913703551E-4</v>
      </c>
      <c r="AK1731">
        <f t="shared" si="353"/>
        <v>0</v>
      </c>
      <c r="AL1731" t="e">
        <f t="shared" ref="AL1731:AL1794" ca="1" si="363">OFFSET(J$2,MATCH(AK1731,$X$3:$X$2378,0),)</f>
        <v>#N/A</v>
      </c>
      <c r="AM1731" t="b">
        <f t="shared" si="354"/>
        <v>0</v>
      </c>
    </row>
    <row r="1732" spans="1:39" x14ac:dyDescent="0.3">
      <c r="A1732" t="s">
        <v>92</v>
      </c>
      <c r="B1732" t="s">
        <v>93</v>
      </c>
      <c r="C1732" t="s">
        <v>39</v>
      </c>
      <c r="D1732" t="s">
        <v>90</v>
      </c>
      <c r="E1732" t="s">
        <v>91</v>
      </c>
      <c r="F1732" s="13" t="str">
        <f>_xlfn.CONCAT(wiz_6[[#This Row],[OCTY......]],",",wiz_6[[#This Row],[OS]])</f>
        <v>SPARTANBUR,SC</v>
      </c>
      <c r="G1732" t="s">
        <v>70</v>
      </c>
      <c r="H1732" t="s">
        <v>71</v>
      </c>
      <c r="I1732" s="13" t="str">
        <f>_xlfn.CONCAT(wiz_6[[#This Row],[DCTY......]], ",",wiz_6[[#This Row],[DS]])</f>
        <v>JACKSON   ,TN</v>
      </c>
      <c r="J1732" t="str">
        <f>TRIM(CONCATENATE(wiz_6[[#This Row],[SHIPPER..................]],wiz_6[[#This Row],[ZIP2..]],wiz_6[[#This Row],[ZIP3..]]))</f>
        <v>GEORGIA PACIFIC CPG F| 2930138301</v>
      </c>
      <c r="K1732">
        <v>30</v>
      </c>
      <c r="L1732">
        <v>1.81</v>
      </c>
      <c r="M1732">
        <v>0.24</v>
      </c>
      <c r="N1732">
        <v>478</v>
      </c>
      <c r="O1732">
        <v>0.88</v>
      </c>
      <c r="P1732">
        <v>88</v>
      </c>
      <c r="Q1732">
        <v>0.32</v>
      </c>
      <c r="R1732">
        <v>-17</v>
      </c>
      <c r="S1732">
        <v>-85</v>
      </c>
      <c r="T1732">
        <v>20</v>
      </c>
      <c r="U1732">
        <v>443</v>
      </c>
      <c r="V1732">
        <v>378</v>
      </c>
      <c r="W1732">
        <v>28625</v>
      </c>
      <c r="X1732">
        <v>29301</v>
      </c>
      <c r="Y1732">
        <v>38301</v>
      </c>
      <c r="Z1732">
        <v>1.83</v>
      </c>
      <c r="AA1732">
        <f t="shared" si="355"/>
        <v>10012</v>
      </c>
      <c r="AB1732">
        <f t="shared" si="356"/>
        <v>11340</v>
      </c>
      <c r="AC1732">
        <f t="shared" si="357"/>
        <v>6159</v>
      </c>
      <c r="AD1732">
        <f t="shared" si="358"/>
        <v>0.6151618058330004</v>
      </c>
      <c r="AE1732">
        <f t="shared" si="359"/>
        <v>0</v>
      </c>
      <c r="AF1732" t="e">
        <f t="shared" ca="1" si="360"/>
        <v>#N/A</v>
      </c>
      <c r="AG1732" t="e">
        <f t="shared" ca="1" si="361"/>
        <v>#N/A</v>
      </c>
      <c r="AH1732" t="e">
        <f t="shared" ca="1" si="362"/>
        <v>#N/A</v>
      </c>
      <c r="AI1732" t="e">
        <f t="shared" ca="1" si="351"/>
        <v>#N/A</v>
      </c>
      <c r="AJ1732">
        <f t="shared" si="352"/>
        <v>2.9964043148222133E-3</v>
      </c>
      <c r="AK1732">
        <f t="shared" si="353"/>
        <v>0</v>
      </c>
      <c r="AL1732" t="e">
        <f t="shared" ca="1" si="363"/>
        <v>#N/A</v>
      </c>
      <c r="AM1732" t="b">
        <f t="shared" si="354"/>
        <v>0</v>
      </c>
    </row>
    <row r="1733" spans="1:39" x14ac:dyDescent="0.3">
      <c r="A1733" t="s">
        <v>1659</v>
      </c>
      <c r="B1733" t="s">
        <v>1660</v>
      </c>
      <c r="C1733" t="s">
        <v>39</v>
      </c>
      <c r="D1733" t="s">
        <v>90</v>
      </c>
      <c r="E1733" t="s">
        <v>756</v>
      </c>
      <c r="F1733" s="13" t="str">
        <f>_xlfn.CONCAT(wiz_6[[#This Row],[OCTY......]],",",wiz_6[[#This Row],[OS]])</f>
        <v>COWPENS   ,SC</v>
      </c>
      <c r="G1733" t="s">
        <v>70</v>
      </c>
      <c r="H1733" t="s">
        <v>1266</v>
      </c>
      <c r="I1733" s="13" t="str">
        <f>_xlfn.CONCAT(wiz_6[[#This Row],[DCTY......]], ",",wiz_6[[#This Row],[DS]])</f>
        <v>TRENTON   ,TN</v>
      </c>
      <c r="J1733" t="str">
        <f>TRIM(CONCATENATE(wiz_6[[#This Row],[SHIPPER..................]],wiz_6[[#This Row],[ZIP2..]],wiz_6[[#This Row],[ZIP3..]]))</f>
        <v>TAYLOR NON WOVENS | 2933038382</v>
      </c>
      <c r="K1733">
        <v>1</v>
      </c>
      <c r="L1733">
        <v>1.34</v>
      </c>
      <c r="M1733">
        <v>0.27</v>
      </c>
      <c r="N1733">
        <v>526</v>
      </c>
      <c r="O1733">
        <v>1.63</v>
      </c>
      <c r="P1733">
        <v>77</v>
      </c>
      <c r="Q1733">
        <v>0.3</v>
      </c>
      <c r="R1733">
        <v>-67</v>
      </c>
      <c r="S1733">
        <v>-61</v>
      </c>
      <c r="T1733">
        <v>-139</v>
      </c>
      <c r="U1733">
        <v>233</v>
      </c>
      <c r="V1733">
        <v>33</v>
      </c>
      <c r="W1733">
        <v>28601</v>
      </c>
      <c r="X1733">
        <v>29330</v>
      </c>
      <c r="Y1733">
        <v>38382</v>
      </c>
      <c r="Z1733">
        <v>1.39</v>
      </c>
      <c r="AA1733">
        <f t="shared" si="355"/>
        <v>10012</v>
      </c>
      <c r="AB1733">
        <f t="shared" si="356"/>
        <v>33</v>
      </c>
      <c r="AC1733">
        <f t="shared" si="357"/>
        <v>6159</v>
      </c>
      <c r="AD1733">
        <f t="shared" si="358"/>
        <v>0.6151618058330004</v>
      </c>
      <c r="AE1733">
        <f t="shared" si="359"/>
        <v>0</v>
      </c>
      <c r="AF1733" t="e">
        <f t="shared" ca="1" si="360"/>
        <v>#N/A</v>
      </c>
      <c r="AG1733" t="e">
        <f t="shared" ca="1" si="361"/>
        <v>#N/A</v>
      </c>
      <c r="AH1733" t="e">
        <f t="shared" ca="1" si="362"/>
        <v>#N/A</v>
      </c>
      <c r="AI1733" t="e">
        <f t="shared" ca="1" si="351"/>
        <v>#N/A</v>
      </c>
      <c r="AJ1733">
        <f t="shared" si="352"/>
        <v>9.988014382740711E-5</v>
      </c>
      <c r="AK1733">
        <f t="shared" si="353"/>
        <v>0</v>
      </c>
      <c r="AL1733" t="e">
        <f t="shared" ca="1" si="363"/>
        <v>#N/A</v>
      </c>
      <c r="AM1733" t="b">
        <f t="shared" si="354"/>
        <v>0</v>
      </c>
    </row>
    <row r="1734" spans="1:39" x14ac:dyDescent="0.3">
      <c r="A1734" t="s">
        <v>1633</v>
      </c>
      <c r="B1734" t="s">
        <v>1634</v>
      </c>
      <c r="C1734" t="s">
        <v>39</v>
      </c>
      <c r="D1734" t="s">
        <v>90</v>
      </c>
      <c r="E1734" t="s">
        <v>756</v>
      </c>
      <c r="F1734" s="13" t="str">
        <f>_xlfn.CONCAT(wiz_6[[#This Row],[OCTY......]],",",wiz_6[[#This Row],[OS]])</f>
        <v>COWPENS   ,SC</v>
      </c>
      <c r="G1734" t="s">
        <v>70</v>
      </c>
      <c r="H1734" t="s">
        <v>553</v>
      </c>
      <c r="I1734" s="13" t="str">
        <f>_xlfn.CONCAT(wiz_6[[#This Row],[DCTY......]], ",",wiz_6[[#This Row],[DS]])</f>
        <v>HUMBOLDT  ,TN</v>
      </c>
      <c r="J1734" t="str">
        <f>TRIM(CONCATENATE(wiz_6[[#This Row],[SHIPPER..................]],wiz_6[[#This Row],[ZIP2..]],wiz_6[[#This Row],[ZIP3..]]))</f>
        <v>WESTROCK | 2933038343</v>
      </c>
      <c r="K1734">
        <v>1</v>
      </c>
      <c r="L1734">
        <v>1.54</v>
      </c>
      <c r="M1734">
        <v>0.15</v>
      </c>
      <c r="N1734">
        <v>493</v>
      </c>
      <c r="O1734">
        <v>1.58</v>
      </c>
      <c r="P1734">
        <v>0</v>
      </c>
      <c r="Q1734">
        <v>0.25</v>
      </c>
      <c r="R1734">
        <v>30</v>
      </c>
      <c r="S1734">
        <v>-48</v>
      </c>
      <c r="T1734">
        <v>-146</v>
      </c>
      <c r="U1734">
        <v>278</v>
      </c>
      <c r="V1734">
        <v>84</v>
      </c>
      <c r="W1734">
        <v>29330</v>
      </c>
      <c r="X1734">
        <v>29330</v>
      </c>
      <c r="Y1734">
        <v>38343</v>
      </c>
      <c r="Z1734">
        <v>1.47</v>
      </c>
      <c r="AA1734">
        <f t="shared" si="355"/>
        <v>10012</v>
      </c>
      <c r="AB1734">
        <f t="shared" si="356"/>
        <v>84</v>
      </c>
      <c r="AC1734">
        <f t="shared" si="357"/>
        <v>6159</v>
      </c>
      <c r="AD1734">
        <f t="shared" si="358"/>
        <v>0.6151618058330004</v>
      </c>
      <c r="AE1734">
        <f t="shared" si="359"/>
        <v>0</v>
      </c>
      <c r="AF1734" t="e">
        <f t="shared" ca="1" si="360"/>
        <v>#N/A</v>
      </c>
      <c r="AG1734" t="e">
        <f t="shared" ca="1" si="361"/>
        <v>#N/A</v>
      </c>
      <c r="AH1734" t="e">
        <f t="shared" ca="1" si="362"/>
        <v>#N/A</v>
      </c>
      <c r="AI1734" t="e">
        <f t="shared" ca="1" si="351"/>
        <v>#N/A</v>
      </c>
      <c r="AJ1734">
        <f t="shared" si="352"/>
        <v>9.988014382740711E-5</v>
      </c>
      <c r="AK1734">
        <f t="shared" si="353"/>
        <v>0</v>
      </c>
      <c r="AL1734" t="e">
        <f t="shared" ca="1" si="363"/>
        <v>#N/A</v>
      </c>
      <c r="AM1734" t="b">
        <f t="shared" si="354"/>
        <v>0</v>
      </c>
    </row>
    <row r="1735" spans="1:39" x14ac:dyDescent="0.3">
      <c r="A1735" t="s">
        <v>37</v>
      </c>
      <c r="B1735" t="s">
        <v>38</v>
      </c>
      <c r="C1735" t="s">
        <v>39</v>
      </c>
      <c r="D1735" t="s">
        <v>90</v>
      </c>
      <c r="E1735" t="s">
        <v>550</v>
      </c>
      <c r="F1735" s="13" t="str">
        <f>_xlfn.CONCAT(wiz_6[[#This Row],[OCTY......]],",",wiz_6[[#This Row],[OS]])</f>
        <v>GREENVILLE,SC</v>
      </c>
      <c r="G1735" t="s">
        <v>70</v>
      </c>
      <c r="H1735" t="s">
        <v>139</v>
      </c>
      <c r="I1735" s="13" t="str">
        <f>_xlfn.CONCAT(wiz_6[[#This Row],[DCTY......]], ",",wiz_6[[#This Row],[DS]])</f>
        <v>LA VERGNE ,TN</v>
      </c>
      <c r="J1735" t="str">
        <f>TRIM(CONCATENATE(wiz_6[[#This Row],[SHIPPER..................]],wiz_6[[#This Row],[ZIP2..]],wiz_6[[#This Row],[ZIP3..]]))</f>
        <v>b: C H ROBINSON | 2960137086</v>
      </c>
      <c r="K1735">
        <v>1</v>
      </c>
      <c r="L1735">
        <v>1.47</v>
      </c>
      <c r="M1735">
        <v>0.27</v>
      </c>
      <c r="N1735">
        <v>344</v>
      </c>
      <c r="O1735">
        <v>0.45</v>
      </c>
      <c r="P1735">
        <v>30</v>
      </c>
      <c r="Q1735">
        <v>0.25</v>
      </c>
      <c r="R1735">
        <v>-20</v>
      </c>
      <c r="S1735">
        <v>1</v>
      </c>
      <c r="T1735">
        <v>91</v>
      </c>
      <c r="U1735">
        <v>-24</v>
      </c>
      <c r="V1735">
        <v>68</v>
      </c>
      <c r="W1735">
        <v>29621</v>
      </c>
      <c r="X1735">
        <v>29601</v>
      </c>
      <c r="Y1735">
        <v>37086</v>
      </c>
      <c r="Z1735">
        <v>1.52</v>
      </c>
      <c r="AA1735">
        <f t="shared" si="355"/>
        <v>10012</v>
      </c>
      <c r="AB1735">
        <f t="shared" si="356"/>
        <v>68</v>
      </c>
      <c r="AC1735">
        <f t="shared" si="357"/>
        <v>6159</v>
      </c>
      <c r="AD1735">
        <f t="shared" si="358"/>
        <v>0.6151618058330004</v>
      </c>
      <c r="AE1735">
        <f t="shared" si="359"/>
        <v>0</v>
      </c>
      <c r="AF1735" t="e">
        <f t="shared" ca="1" si="360"/>
        <v>#N/A</v>
      </c>
      <c r="AG1735" t="e">
        <f t="shared" ca="1" si="361"/>
        <v>#N/A</v>
      </c>
      <c r="AH1735" t="e">
        <f t="shared" ca="1" si="362"/>
        <v>#N/A</v>
      </c>
      <c r="AI1735" t="e">
        <f t="shared" ca="1" si="351"/>
        <v>#N/A</v>
      </c>
      <c r="AJ1735">
        <f t="shared" si="352"/>
        <v>9.988014382740711E-5</v>
      </c>
      <c r="AK1735">
        <f t="shared" si="353"/>
        <v>0</v>
      </c>
      <c r="AL1735" t="e">
        <f t="shared" ca="1" si="363"/>
        <v>#N/A</v>
      </c>
      <c r="AM1735" t="b">
        <f t="shared" si="354"/>
        <v>0</v>
      </c>
    </row>
    <row r="1736" spans="1:39" x14ac:dyDescent="0.3">
      <c r="A1736" t="s">
        <v>279</v>
      </c>
      <c r="B1736" t="s">
        <v>280</v>
      </c>
      <c r="C1736" t="s">
        <v>39</v>
      </c>
      <c r="D1736" t="s">
        <v>90</v>
      </c>
      <c r="E1736" t="s">
        <v>699</v>
      </c>
      <c r="F1736" s="13" t="str">
        <f>_xlfn.CONCAT(wiz_6[[#This Row],[OCTY......]],",",wiz_6[[#This Row],[OS]])</f>
        <v>GREER     ,SC</v>
      </c>
      <c r="G1736" t="s">
        <v>70</v>
      </c>
      <c r="H1736" t="s">
        <v>578</v>
      </c>
      <c r="I1736" s="13" t="str">
        <f>_xlfn.CONCAT(wiz_6[[#This Row],[DCTY......]], ",",wiz_6[[#This Row],[DS]])</f>
        <v>MOUNT JULI,TN</v>
      </c>
      <c r="J1736" t="str">
        <f>TRIM(CONCATENATE(wiz_6[[#This Row],[SHIPPER..................]],wiz_6[[#This Row],[ZIP2..]],wiz_6[[#This Row],[ZIP3..]]))</f>
        <v>b: NOLAN TRANSPORTATI| 2965037121</v>
      </c>
      <c r="K1736">
        <v>1</v>
      </c>
      <c r="L1736">
        <v>1.51</v>
      </c>
      <c r="M1736">
        <v>0.27</v>
      </c>
      <c r="N1736">
        <v>331</v>
      </c>
      <c r="O1736">
        <v>0.57999999999999996</v>
      </c>
      <c r="P1736">
        <v>113</v>
      </c>
      <c r="Q1736">
        <v>0.35</v>
      </c>
      <c r="R1736">
        <v>-20</v>
      </c>
      <c r="S1736">
        <v>-124</v>
      </c>
      <c r="T1736">
        <v>60</v>
      </c>
      <c r="U1736">
        <v>-17</v>
      </c>
      <c r="V1736">
        <v>-81</v>
      </c>
      <c r="W1736">
        <v>29801</v>
      </c>
      <c r="X1736">
        <v>29650</v>
      </c>
      <c r="Y1736">
        <v>37121</v>
      </c>
      <c r="Z1736">
        <v>1.56</v>
      </c>
      <c r="AA1736">
        <f t="shared" si="355"/>
        <v>10012</v>
      </c>
      <c r="AB1736">
        <f t="shared" si="356"/>
        <v>-81</v>
      </c>
      <c r="AC1736">
        <f t="shared" si="357"/>
        <v>6159</v>
      </c>
      <c r="AD1736">
        <f t="shared" si="358"/>
        <v>0.6151618058330004</v>
      </c>
      <c r="AE1736">
        <f t="shared" si="359"/>
        <v>0</v>
      </c>
      <c r="AF1736" t="e">
        <f t="shared" ca="1" si="360"/>
        <v>#N/A</v>
      </c>
      <c r="AG1736" t="e">
        <f t="shared" ca="1" si="361"/>
        <v>#N/A</v>
      </c>
      <c r="AH1736" t="e">
        <f t="shared" ca="1" si="362"/>
        <v>#N/A</v>
      </c>
      <c r="AI1736" t="e">
        <f t="shared" ca="1" si="351"/>
        <v>#N/A</v>
      </c>
      <c r="AJ1736">
        <f t="shared" si="352"/>
        <v>9.988014382740711E-5</v>
      </c>
      <c r="AK1736">
        <f t="shared" si="353"/>
        <v>0</v>
      </c>
      <c r="AL1736" t="e">
        <f t="shared" ca="1" si="363"/>
        <v>#N/A</v>
      </c>
      <c r="AM1736" t="b">
        <f t="shared" si="354"/>
        <v>0</v>
      </c>
    </row>
    <row r="1737" spans="1:39" x14ac:dyDescent="0.3">
      <c r="A1737" t="s">
        <v>344</v>
      </c>
      <c r="B1737" t="s">
        <v>345</v>
      </c>
      <c r="C1737" t="s">
        <v>39</v>
      </c>
      <c r="D1737" t="s">
        <v>90</v>
      </c>
      <c r="E1737" t="s">
        <v>91</v>
      </c>
      <c r="F1737" s="13" t="str">
        <f>_xlfn.CONCAT(wiz_6[[#This Row],[OCTY......]],",",wiz_6[[#This Row],[OS]])</f>
        <v>SPARTANBUR,SC</v>
      </c>
      <c r="G1737" t="s">
        <v>70</v>
      </c>
      <c r="H1737" t="s">
        <v>1661</v>
      </c>
      <c r="I1737" s="13" t="str">
        <f>_xlfn.CONCAT(wiz_6[[#This Row],[DCTY......]], ",",wiz_6[[#This Row],[DS]])</f>
        <v>CARTHAGE  ,TN</v>
      </c>
      <c r="J1737" t="str">
        <f>TRIM(CONCATENATE(wiz_6[[#This Row],[SHIPPER..................]],wiz_6[[#This Row],[ZIP2..]],wiz_6[[#This Row],[ZIP3..]]))</f>
        <v>b: SCHNEIDER LOGISTIC| 2930137030</v>
      </c>
      <c r="K1737">
        <v>1</v>
      </c>
      <c r="L1737">
        <v>1.71</v>
      </c>
      <c r="M1737">
        <v>0.24</v>
      </c>
      <c r="N1737">
        <v>308</v>
      </c>
      <c r="O1737">
        <v>0.92</v>
      </c>
      <c r="P1737">
        <v>49</v>
      </c>
      <c r="Q1737">
        <v>0.25</v>
      </c>
      <c r="R1737">
        <v>-9</v>
      </c>
      <c r="S1737">
        <v>-6</v>
      </c>
      <c r="T1737">
        <v>-21</v>
      </c>
      <c r="U1737">
        <v>22</v>
      </c>
      <c r="V1737">
        <v>-5</v>
      </c>
      <c r="W1737">
        <v>29706</v>
      </c>
      <c r="X1737">
        <v>29301</v>
      </c>
      <c r="Y1737">
        <v>37030</v>
      </c>
      <c r="Z1737">
        <v>1.73</v>
      </c>
      <c r="AA1737">
        <f t="shared" si="355"/>
        <v>10012</v>
      </c>
      <c r="AB1737">
        <f t="shared" si="356"/>
        <v>-5</v>
      </c>
      <c r="AC1737">
        <f t="shared" si="357"/>
        <v>6159</v>
      </c>
      <c r="AD1737">
        <f t="shared" si="358"/>
        <v>0.6151618058330004</v>
      </c>
      <c r="AE1737">
        <f t="shared" si="359"/>
        <v>0</v>
      </c>
      <c r="AF1737" t="e">
        <f t="shared" ca="1" si="360"/>
        <v>#N/A</v>
      </c>
      <c r="AG1737" t="e">
        <f t="shared" ca="1" si="361"/>
        <v>#N/A</v>
      </c>
      <c r="AH1737" t="e">
        <f t="shared" ca="1" si="362"/>
        <v>#N/A</v>
      </c>
      <c r="AI1737" t="e">
        <f t="shared" ca="1" si="351"/>
        <v>#N/A</v>
      </c>
      <c r="AJ1737">
        <f t="shared" si="352"/>
        <v>9.988014382740711E-5</v>
      </c>
      <c r="AK1737">
        <f t="shared" si="353"/>
        <v>0</v>
      </c>
      <c r="AL1737" t="e">
        <f t="shared" ca="1" si="363"/>
        <v>#N/A</v>
      </c>
      <c r="AM1737" t="b">
        <f t="shared" si="354"/>
        <v>0</v>
      </c>
    </row>
    <row r="1738" spans="1:39" x14ac:dyDescent="0.3">
      <c r="A1738" t="s">
        <v>1633</v>
      </c>
      <c r="B1738" t="s">
        <v>1634</v>
      </c>
      <c r="C1738" t="s">
        <v>39</v>
      </c>
      <c r="D1738" t="s">
        <v>90</v>
      </c>
      <c r="E1738" t="s">
        <v>756</v>
      </c>
      <c r="F1738" s="13" t="str">
        <f>_xlfn.CONCAT(wiz_6[[#This Row],[OCTY......]],",",wiz_6[[#This Row],[OS]])</f>
        <v>COWPENS   ,SC</v>
      </c>
      <c r="G1738" t="s">
        <v>70</v>
      </c>
      <c r="H1738" t="s">
        <v>671</v>
      </c>
      <c r="I1738" s="13" t="str">
        <f>_xlfn.CONCAT(wiz_6[[#This Row],[DCTY......]], ",",wiz_6[[#This Row],[DS]])</f>
        <v>LAWRENCEBU,TN</v>
      </c>
      <c r="J1738" t="str">
        <f>TRIM(CONCATENATE(wiz_6[[#This Row],[SHIPPER..................]],wiz_6[[#This Row],[ZIP2..]],wiz_6[[#This Row],[ZIP3..]]))</f>
        <v>WESTROCK | 2933038464</v>
      </c>
      <c r="K1738">
        <v>5</v>
      </c>
      <c r="L1738">
        <v>1.66</v>
      </c>
      <c r="M1738">
        <v>0.15</v>
      </c>
      <c r="N1738">
        <v>412</v>
      </c>
      <c r="O1738">
        <v>0.82</v>
      </c>
      <c r="P1738">
        <v>76</v>
      </c>
      <c r="Q1738">
        <v>0.31</v>
      </c>
      <c r="R1738">
        <v>23</v>
      </c>
      <c r="S1738">
        <v>-48</v>
      </c>
      <c r="T1738">
        <v>16</v>
      </c>
      <c r="U1738">
        <v>38</v>
      </c>
      <c r="V1738">
        <v>6</v>
      </c>
      <c r="W1738">
        <v>28625</v>
      </c>
      <c r="X1738">
        <v>29330</v>
      </c>
      <c r="Y1738">
        <v>38464</v>
      </c>
      <c r="Z1738">
        <v>1.59</v>
      </c>
      <c r="AA1738">
        <f t="shared" si="355"/>
        <v>10012</v>
      </c>
      <c r="AB1738">
        <f t="shared" si="356"/>
        <v>30</v>
      </c>
      <c r="AC1738">
        <f t="shared" si="357"/>
        <v>6159</v>
      </c>
      <c r="AD1738">
        <f t="shared" si="358"/>
        <v>0.6151618058330004</v>
      </c>
      <c r="AE1738">
        <f t="shared" si="359"/>
        <v>0</v>
      </c>
      <c r="AF1738" t="e">
        <f t="shared" ca="1" si="360"/>
        <v>#N/A</v>
      </c>
      <c r="AG1738" t="e">
        <f t="shared" ca="1" si="361"/>
        <v>#N/A</v>
      </c>
      <c r="AH1738" t="e">
        <f t="shared" ca="1" si="362"/>
        <v>#N/A</v>
      </c>
      <c r="AI1738" t="e">
        <f t="shared" ca="1" si="351"/>
        <v>#N/A</v>
      </c>
      <c r="AJ1738">
        <f t="shared" si="352"/>
        <v>4.9940071913703551E-4</v>
      </c>
      <c r="AK1738">
        <f t="shared" si="353"/>
        <v>0</v>
      </c>
      <c r="AL1738" t="e">
        <f t="shared" ca="1" si="363"/>
        <v>#N/A</v>
      </c>
      <c r="AM1738" t="b">
        <f t="shared" si="354"/>
        <v>0</v>
      </c>
    </row>
    <row r="1739" spans="1:39" x14ac:dyDescent="0.3">
      <c r="A1739" t="s">
        <v>539</v>
      </c>
      <c r="B1739" t="s">
        <v>540</v>
      </c>
      <c r="C1739" t="s">
        <v>39</v>
      </c>
      <c r="D1739" t="s">
        <v>90</v>
      </c>
      <c r="E1739" t="s">
        <v>979</v>
      </c>
      <c r="F1739" s="13" t="str">
        <f>_xlfn.CONCAT(wiz_6[[#This Row],[OCTY......]],",",wiz_6[[#This Row],[OS]])</f>
        <v>FOUNTAIN I,SC</v>
      </c>
      <c r="G1739" t="s">
        <v>76</v>
      </c>
      <c r="H1739" t="s">
        <v>582</v>
      </c>
      <c r="I1739" s="13" t="str">
        <f>_xlfn.CONCAT(wiz_6[[#This Row],[DCTY......]], ",",wiz_6[[#This Row],[DS]])</f>
        <v>DALLAS    ,TX</v>
      </c>
      <c r="J1739" t="str">
        <f>TRIM(CONCATENATE(wiz_6[[#This Row],[SHIPPER..................]],wiz_6[[#This Row],[ZIP2..]],wiz_6[[#This Row],[ZIP3..]]))</f>
        <v>HOME DEPOT | 2964475201</v>
      </c>
      <c r="K1739">
        <v>1</v>
      </c>
      <c r="L1739">
        <v>1.6</v>
      </c>
      <c r="M1739">
        <v>0.21</v>
      </c>
      <c r="N1739">
        <v>930</v>
      </c>
      <c r="O1739">
        <v>1.63</v>
      </c>
      <c r="P1739">
        <v>91</v>
      </c>
      <c r="Q1739">
        <v>0.3</v>
      </c>
      <c r="R1739">
        <v>0</v>
      </c>
      <c r="S1739">
        <v>-59</v>
      </c>
      <c r="T1739">
        <v>44</v>
      </c>
      <c r="U1739">
        <v>-103</v>
      </c>
      <c r="V1739">
        <v>-118</v>
      </c>
      <c r="W1739">
        <v>29715</v>
      </c>
      <c r="X1739">
        <v>29644</v>
      </c>
      <c r="Y1739">
        <v>75201</v>
      </c>
      <c r="Z1739">
        <v>1.59</v>
      </c>
      <c r="AA1739">
        <f t="shared" si="355"/>
        <v>10012</v>
      </c>
      <c r="AB1739">
        <f t="shared" si="356"/>
        <v>-118</v>
      </c>
      <c r="AC1739">
        <f t="shared" si="357"/>
        <v>6159</v>
      </c>
      <c r="AD1739">
        <f t="shared" si="358"/>
        <v>0.6151618058330004</v>
      </c>
      <c r="AE1739">
        <f t="shared" si="359"/>
        <v>0</v>
      </c>
      <c r="AF1739" t="e">
        <f t="shared" ca="1" si="360"/>
        <v>#N/A</v>
      </c>
      <c r="AG1739" t="e">
        <f t="shared" ca="1" si="361"/>
        <v>#N/A</v>
      </c>
      <c r="AH1739" t="e">
        <f t="shared" ca="1" si="362"/>
        <v>#N/A</v>
      </c>
      <c r="AI1739" t="e">
        <f t="shared" ca="1" si="351"/>
        <v>#N/A</v>
      </c>
      <c r="AJ1739">
        <f t="shared" si="352"/>
        <v>9.988014382740711E-5</v>
      </c>
      <c r="AK1739">
        <f t="shared" si="353"/>
        <v>0</v>
      </c>
      <c r="AL1739" t="e">
        <f t="shared" ca="1" si="363"/>
        <v>#N/A</v>
      </c>
      <c r="AM1739" t="b">
        <f t="shared" si="354"/>
        <v>0</v>
      </c>
    </row>
    <row r="1740" spans="1:39" x14ac:dyDescent="0.3">
      <c r="A1740" t="s">
        <v>1646</v>
      </c>
      <c r="B1740" t="s">
        <v>1647</v>
      </c>
      <c r="C1740" t="s">
        <v>39</v>
      </c>
      <c r="D1740" t="s">
        <v>90</v>
      </c>
      <c r="E1740" t="s">
        <v>699</v>
      </c>
      <c r="F1740" s="13" t="str">
        <f>_xlfn.CONCAT(wiz_6[[#This Row],[OCTY......]],",",wiz_6[[#This Row],[OS]])</f>
        <v>GREER     ,SC</v>
      </c>
      <c r="G1740" t="s">
        <v>140</v>
      </c>
      <c r="H1740" t="s">
        <v>1662</v>
      </c>
      <c r="I1740" s="13" t="str">
        <f>_xlfn.CONCAT(wiz_6[[#This Row],[DCTY......]], ",",wiz_6[[#This Row],[DS]])</f>
        <v>NEW LONDON,WI</v>
      </c>
      <c r="J1740" t="str">
        <f>TRIM(CONCATENATE(wiz_6[[#This Row],[SHIPPER..................]],wiz_6[[#This Row],[ZIP2..]],wiz_6[[#This Row],[ZIP3..]]))</f>
        <v>MITSUBISHI POLYESTER | 2965054961</v>
      </c>
      <c r="K1740">
        <v>1</v>
      </c>
      <c r="L1740">
        <v>1.3</v>
      </c>
      <c r="M1740">
        <v>0.2</v>
      </c>
      <c r="N1740">
        <v>878</v>
      </c>
      <c r="O1740">
        <v>1.79</v>
      </c>
      <c r="P1740">
        <v>42</v>
      </c>
      <c r="Q1740">
        <v>0.25</v>
      </c>
      <c r="R1740">
        <v>63</v>
      </c>
      <c r="S1740">
        <v>-21</v>
      </c>
      <c r="T1740">
        <v>-26</v>
      </c>
      <c r="U1740">
        <v>-131</v>
      </c>
      <c r="V1740">
        <v>-178</v>
      </c>
      <c r="W1740">
        <v>29621</v>
      </c>
      <c r="X1740">
        <v>29650</v>
      </c>
      <c r="Y1740">
        <v>54961</v>
      </c>
      <c r="Z1740">
        <v>1.28</v>
      </c>
      <c r="AA1740">
        <f t="shared" si="355"/>
        <v>10012</v>
      </c>
      <c r="AB1740">
        <f t="shared" si="356"/>
        <v>-178</v>
      </c>
      <c r="AC1740">
        <f t="shared" si="357"/>
        <v>6159</v>
      </c>
      <c r="AD1740">
        <f t="shared" si="358"/>
        <v>0.6151618058330004</v>
      </c>
      <c r="AE1740">
        <f t="shared" si="359"/>
        <v>0</v>
      </c>
      <c r="AF1740" t="e">
        <f t="shared" ca="1" si="360"/>
        <v>#N/A</v>
      </c>
      <c r="AG1740" t="e">
        <f t="shared" ca="1" si="361"/>
        <v>#N/A</v>
      </c>
      <c r="AH1740" t="e">
        <f t="shared" ca="1" si="362"/>
        <v>#N/A</v>
      </c>
      <c r="AI1740" t="e">
        <f t="shared" ca="1" si="351"/>
        <v>#N/A</v>
      </c>
      <c r="AJ1740">
        <f t="shared" si="352"/>
        <v>9.988014382740711E-5</v>
      </c>
      <c r="AK1740">
        <f t="shared" si="353"/>
        <v>0</v>
      </c>
      <c r="AL1740" t="e">
        <f t="shared" ca="1" si="363"/>
        <v>#N/A</v>
      </c>
      <c r="AM1740" t="b">
        <f t="shared" si="354"/>
        <v>0</v>
      </c>
    </row>
    <row r="1741" spans="1:39" x14ac:dyDescent="0.3">
      <c r="A1741" t="s">
        <v>1646</v>
      </c>
      <c r="B1741" t="s">
        <v>1647</v>
      </c>
      <c r="C1741" t="s">
        <v>39</v>
      </c>
      <c r="D1741" t="s">
        <v>90</v>
      </c>
      <c r="E1741" t="s">
        <v>699</v>
      </c>
      <c r="F1741" s="13" t="str">
        <f>_xlfn.CONCAT(wiz_6[[#This Row],[OCTY......]],",",wiz_6[[#This Row],[OS]])</f>
        <v>GREER     ,SC</v>
      </c>
      <c r="G1741" t="s">
        <v>140</v>
      </c>
      <c r="H1741" t="s">
        <v>1663</v>
      </c>
      <c r="I1741" s="13" t="str">
        <f>_xlfn.CONCAT(wiz_6[[#This Row],[DCTY......]], ",",wiz_6[[#This Row],[DS]])</f>
        <v>BOSCOBEL  ,WI</v>
      </c>
      <c r="J1741" t="str">
        <f>TRIM(CONCATENATE(wiz_6[[#This Row],[SHIPPER..................]],wiz_6[[#This Row],[ZIP2..]],wiz_6[[#This Row],[ZIP3..]]))</f>
        <v>MITSUBISHI POLYESTER | 2965053805</v>
      </c>
      <c r="K1741">
        <v>2</v>
      </c>
      <c r="L1741">
        <v>1.3</v>
      </c>
      <c r="M1741">
        <v>0.2</v>
      </c>
      <c r="N1741">
        <v>895</v>
      </c>
      <c r="O1741">
        <v>1.74</v>
      </c>
      <c r="P1741">
        <v>67</v>
      </c>
      <c r="Q1741">
        <v>0.3</v>
      </c>
      <c r="R1741">
        <v>70</v>
      </c>
      <c r="S1741">
        <v>-21</v>
      </c>
      <c r="T1741">
        <v>-15</v>
      </c>
      <c r="U1741">
        <v>-259</v>
      </c>
      <c r="V1741">
        <v>-295</v>
      </c>
      <c r="W1741">
        <v>29706</v>
      </c>
      <c r="X1741">
        <v>29650</v>
      </c>
      <c r="Y1741">
        <v>53805</v>
      </c>
      <c r="Z1741">
        <v>1.28</v>
      </c>
      <c r="AA1741">
        <f t="shared" si="355"/>
        <v>10012</v>
      </c>
      <c r="AB1741">
        <f t="shared" si="356"/>
        <v>-590</v>
      </c>
      <c r="AC1741">
        <f t="shared" si="357"/>
        <v>6159</v>
      </c>
      <c r="AD1741">
        <f t="shared" si="358"/>
        <v>0.6151618058330004</v>
      </c>
      <c r="AE1741">
        <f t="shared" si="359"/>
        <v>0</v>
      </c>
      <c r="AF1741" t="e">
        <f t="shared" ca="1" si="360"/>
        <v>#N/A</v>
      </c>
      <c r="AG1741" t="e">
        <f t="shared" ca="1" si="361"/>
        <v>#N/A</v>
      </c>
      <c r="AH1741" t="e">
        <f t="shared" ca="1" si="362"/>
        <v>#N/A</v>
      </c>
      <c r="AI1741" t="e">
        <f t="shared" ca="1" si="351"/>
        <v>#N/A</v>
      </c>
      <c r="AJ1741">
        <f t="shared" si="352"/>
        <v>1.9976028765481422E-4</v>
      </c>
      <c r="AK1741">
        <f t="shared" si="353"/>
        <v>0</v>
      </c>
      <c r="AL1741" t="e">
        <f t="shared" ca="1" si="363"/>
        <v>#N/A</v>
      </c>
      <c r="AM1741" t="b">
        <f t="shared" si="354"/>
        <v>0</v>
      </c>
    </row>
    <row r="1742" spans="1:39" x14ac:dyDescent="0.3">
      <c r="A1742" t="s">
        <v>1646</v>
      </c>
      <c r="B1742" t="s">
        <v>1647</v>
      </c>
      <c r="C1742" t="s">
        <v>39</v>
      </c>
      <c r="D1742" t="s">
        <v>90</v>
      </c>
      <c r="E1742" t="s">
        <v>699</v>
      </c>
      <c r="F1742" s="13" t="str">
        <f>_xlfn.CONCAT(wiz_6[[#This Row],[OCTY......]],",",wiz_6[[#This Row],[OS]])</f>
        <v>GREER     ,SC</v>
      </c>
      <c r="G1742" t="s">
        <v>140</v>
      </c>
      <c r="H1742" t="s">
        <v>545</v>
      </c>
      <c r="I1742" s="13" t="str">
        <f>_xlfn.CONCAT(wiz_6[[#This Row],[DCTY......]], ",",wiz_6[[#This Row],[DS]])</f>
        <v>LANCASTER ,WI</v>
      </c>
      <c r="J1742" t="str">
        <f>TRIM(CONCATENATE(wiz_6[[#This Row],[SHIPPER..................]],wiz_6[[#This Row],[ZIP2..]],wiz_6[[#This Row],[ZIP3..]]))</f>
        <v>MITSUBISHI POLYESTER | 2965053813</v>
      </c>
      <c r="K1742">
        <v>1</v>
      </c>
      <c r="L1742">
        <v>1.3</v>
      </c>
      <c r="M1742">
        <v>0.2</v>
      </c>
      <c r="N1742">
        <v>877</v>
      </c>
      <c r="O1742">
        <v>1.88</v>
      </c>
      <c r="P1742">
        <v>12</v>
      </c>
      <c r="Q1742">
        <v>0.25</v>
      </c>
      <c r="R1742">
        <v>22</v>
      </c>
      <c r="S1742">
        <v>-21</v>
      </c>
      <c r="T1742">
        <v>-48</v>
      </c>
      <c r="U1742">
        <v>-215</v>
      </c>
      <c r="V1742">
        <v>-284</v>
      </c>
      <c r="W1742">
        <v>29601</v>
      </c>
      <c r="X1742">
        <v>29650</v>
      </c>
      <c r="Y1742">
        <v>53813</v>
      </c>
      <c r="Z1742">
        <v>1.28</v>
      </c>
      <c r="AA1742">
        <f t="shared" si="355"/>
        <v>10012</v>
      </c>
      <c r="AB1742">
        <f t="shared" si="356"/>
        <v>-284</v>
      </c>
      <c r="AC1742">
        <f t="shared" si="357"/>
        <v>6159</v>
      </c>
      <c r="AD1742">
        <f t="shared" si="358"/>
        <v>0.6151618058330004</v>
      </c>
      <c r="AE1742">
        <f t="shared" si="359"/>
        <v>0</v>
      </c>
      <c r="AF1742" t="e">
        <f t="shared" ca="1" si="360"/>
        <v>#N/A</v>
      </c>
      <c r="AG1742" t="e">
        <f t="shared" ca="1" si="361"/>
        <v>#N/A</v>
      </c>
      <c r="AH1742" t="e">
        <f t="shared" ca="1" si="362"/>
        <v>#N/A</v>
      </c>
      <c r="AI1742" t="e">
        <f t="shared" ca="1" si="351"/>
        <v>#N/A</v>
      </c>
      <c r="AJ1742">
        <f t="shared" si="352"/>
        <v>9.988014382740711E-5</v>
      </c>
      <c r="AK1742">
        <f t="shared" si="353"/>
        <v>0</v>
      </c>
      <c r="AL1742" t="e">
        <f t="shared" ca="1" si="363"/>
        <v>#N/A</v>
      </c>
      <c r="AM1742" t="b">
        <f t="shared" si="354"/>
        <v>0</v>
      </c>
    </row>
    <row r="1743" spans="1:39" x14ac:dyDescent="0.3">
      <c r="A1743" t="s">
        <v>37</v>
      </c>
      <c r="B1743" t="s">
        <v>38</v>
      </c>
      <c r="C1743" t="s">
        <v>39</v>
      </c>
      <c r="D1743" t="s">
        <v>90</v>
      </c>
      <c r="E1743" t="s">
        <v>1664</v>
      </c>
      <c r="F1743" s="13" t="str">
        <f>_xlfn.CONCAT(wiz_6[[#This Row],[OCTY......]],",",wiz_6[[#This Row],[OS]])</f>
        <v>GRAY COURT,SC</v>
      </c>
      <c r="G1743" t="s">
        <v>140</v>
      </c>
      <c r="H1743" t="s">
        <v>1665</v>
      </c>
      <c r="I1743" s="13" t="str">
        <f>_xlfn.CONCAT(wiz_6[[#This Row],[DCTY......]], ",",wiz_6[[#This Row],[DS]])</f>
        <v>HARTFORD  ,WI</v>
      </c>
      <c r="J1743" t="str">
        <f>TRIM(CONCATENATE(wiz_6[[#This Row],[SHIPPER..................]],wiz_6[[#This Row],[ZIP2..]],wiz_6[[#This Row],[ZIP3..]]))</f>
        <v>b: C H ROBINSON | 2964553027</v>
      </c>
      <c r="K1743">
        <v>2</v>
      </c>
      <c r="L1743">
        <v>1.1200000000000001</v>
      </c>
      <c r="M1743">
        <v>0.27</v>
      </c>
      <c r="N1743">
        <v>865</v>
      </c>
      <c r="O1743">
        <v>2.2000000000000002</v>
      </c>
      <c r="P1743">
        <v>115</v>
      </c>
      <c r="Q1743">
        <v>0.33</v>
      </c>
      <c r="R1743">
        <v>2</v>
      </c>
      <c r="S1743">
        <v>-74</v>
      </c>
      <c r="T1743">
        <v>-124</v>
      </c>
      <c r="U1743">
        <v>-274</v>
      </c>
      <c r="V1743">
        <v>-472</v>
      </c>
      <c r="W1743">
        <v>28201</v>
      </c>
      <c r="X1743">
        <v>29645</v>
      </c>
      <c r="Y1743">
        <v>53027</v>
      </c>
      <c r="Z1743">
        <v>1.17</v>
      </c>
      <c r="AA1743">
        <f t="shared" si="355"/>
        <v>10012</v>
      </c>
      <c r="AB1743">
        <f t="shared" si="356"/>
        <v>-944</v>
      </c>
      <c r="AC1743">
        <f t="shared" si="357"/>
        <v>6159</v>
      </c>
      <c r="AD1743">
        <f t="shared" si="358"/>
        <v>0.6151618058330004</v>
      </c>
      <c r="AE1743">
        <f t="shared" si="359"/>
        <v>0</v>
      </c>
      <c r="AF1743" t="e">
        <f t="shared" ca="1" si="360"/>
        <v>#N/A</v>
      </c>
      <c r="AG1743" t="e">
        <f t="shared" ca="1" si="361"/>
        <v>#N/A</v>
      </c>
      <c r="AH1743" t="e">
        <f t="shared" ca="1" si="362"/>
        <v>#N/A</v>
      </c>
      <c r="AI1743" t="e">
        <f t="shared" ca="1" si="351"/>
        <v>#N/A</v>
      </c>
      <c r="AJ1743">
        <f t="shared" si="352"/>
        <v>1.9976028765481422E-4</v>
      </c>
      <c r="AK1743">
        <f t="shared" si="353"/>
        <v>0</v>
      </c>
      <c r="AL1743" t="e">
        <f t="shared" ca="1" si="363"/>
        <v>#N/A</v>
      </c>
      <c r="AM1743" t="b">
        <f t="shared" si="354"/>
        <v>0</v>
      </c>
    </row>
    <row r="1744" spans="1:39" x14ac:dyDescent="0.3">
      <c r="A1744" t="s">
        <v>779</v>
      </c>
      <c r="B1744" t="s">
        <v>780</v>
      </c>
      <c r="C1744" t="s">
        <v>39</v>
      </c>
      <c r="D1744" t="s">
        <v>90</v>
      </c>
      <c r="E1744" t="s">
        <v>782</v>
      </c>
      <c r="F1744" s="13" t="str">
        <f>_xlfn.CONCAT(wiz_6[[#This Row],[OCTY......]],",",wiz_6[[#This Row],[OS]])</f>
        <v>GAFFNEY   ,SC</v>
      </c>
      <c r="G1744" t="s">
        <v>140</v>
      </c>
      <c r="H1744" t="s">
        <v>1665</v>
      </c>
      <c r="I1744" s="13" t="str">
        <f>_xlfn.CONCAT(wiz_6[[#This Row],[DCTY......]], ",",wiz_6[[#This Row],[DS]])</f>
        <v>HARTFORD  ,WI</v>
      </c>
      <c r="J1744" t="str">
        <f>TRIM(CONCATENATE(wiz_6[[#This Row],[SHIPPER..................]],wiz_6[[#This Row],[ZIP2..]],wiz_6[[#This Row],[ZIP3..]]))</f>
        <v>DAIMLER TRUCKS NA LLC| 2934053027</v>
      </c>
      <c r="K1744">
        <v>4</v>
      </c>
      <c r="L1744">
        <v>1.34</v>
      </c>
      <c r="M1744">
        <v>0.4</v>
      </c>
      <c r="N1744">
        <v>861</v>
      </c>
      <c r="O1744">
        <v>1.52</v>
      </c>
      <c r="P1744">
        <v>102</v>
      </c>
      <c r="Q1744">
        <v>0.33</v>
      </c>
      <c r="R1744">
        <v>-107</v>
      </c>
      <c r="S1744">
        <v>-100</v>
      </c>
      <c r="T1744">
        <v>38</v>
      </c>
      <c r="U1744">
        <v>40</v>
      </c>
      <c r="V1744">
        <v>-22</v>
      </c>
      <c r="W1744">
        <v>29706</v>
      </c>
      <c r="X1744">
        <v>29340</v>
      </c>
      <c r="Y1744">
        <v>53027</v>
      </c>
      <c r="Z1744">
        <v>1.52</v>
      </c>
      <c r="AA1744">
        <f t="shared" si="355"/>
        <v>10012</v>
      </c>
      <c r="AB1744">
        <f t="shared" si="356"/>
        <v>-88</v>
      </c>
      <c r="AC1744">
        <f t="shared" si="357"/>
        <v>6159</v>
      </c>
      <c r="AD1744">
        <f t="shared" si="358"/>
        <v>0.6151618058330004</v>
      </c>
      <c r="AE1744">
        <f t="shared" si="359"/>
        <v>0</v>
      </c>
      <c r="AF1744" t="e">
        <f t="shared" ca="1" si="360"/>
        <v>#N/A</v>
      </c>
      <c r="AG1744" t="e">
        <f t="shared" ca="1" si="361"/>
        <v>#N/A</v>
      </c>
      <c r="AH1744" t="e">
        <f t="shared" ca="1" si="362"/>
        <v>#N/A</v>
      </c>
      <c r="AI1744" t="e">
        <f t="shared" ca="1" si="351"/>
        <v>#N/A</v>
      </c>
      <c r="AJ1744">
        <f t="shared" si="352"/>
        <v>3.9952057530962844E-4</v>
      </c>
      <c r="AK1744">
        <f t="shared" si="353"/>
        <v>0</v>
      </c>
      <c r="AL1744" t="e">
        <f t="shared" ca="1" si="363"/>
        <v>#N/A</v>
      </c>
      <c r="AM1744" t="b">
        <f t="shared" si="354"/>
        <v>0</v>
      </c>
    </row>
    <row r="1745" spans="1:39" x14ac:dyDescent="0.3">
      <c r="A1745" t="s">
        <v>37</v>
      </c>
      <c r="B1745" t="s">
        <v>38</v>
      </c>
      <c r="C1745" t="s">
        <v>39</v>
      </c>
      <c r="D1745" t="s">
        <v>90</v>
      </c>
      <c r="E1745" t="s">
        <v>1666</v>
      </c>
      <c r="F1745" s="13" t="str">
        <f>_xlfn.CONCAT(wiz_6[[#This Row],[OCTY......]],",",wiz_6[[#This Row],[OS]])</f>
        <v>ENOREE    ,SC</v>
      </c>
      <c r="G1745" t="s">
        <v>140</v>
      </c>
      <c r="H1745" t="s">
        <v>1667</v>
      </c>
      <c r="I1745" s="13" t="str">
        <f>_xlfn.CONCAT(wiz_6[[#This Row],[DCTY......]], ",",wiz_6[[#This Row],[DS]])</f>
        <v>MARSHFIELD,WI</v>
      </c>
      <c r="J1745" t="str">
        <f>TRIM(CONCATENATE(wiz_6[[#This Row],[SHIPPER..................]],wiz_6[[#This Row],[ZIP2..]],wiz_6[[#This Row],[ZIP3..]]))</f>
        <v>b: C H ROBINSON | 2933554404</v>
      </c>
      <c r="K1745">
        <v>2</v>
      </c>
      <c r="L1745">
        <v>0.91</v>
      </c>
      <c r="M1745">
        <v>0.27</v>
      </c>
      <c r="N1745">
        <v>1018</v>
      </c>
      <c r="O1745">
        <v>2.46</v>
      </c>
      <c r="P1745">
        <v>62</v>
      </c>
      <c r="Q1745">
        <v>0.3</v>
      </c>
      <c r="R1745">
        <v>-8</v>
      </c>
      <c r="S1745">
        <v>-24</v>
      </c>
      <c r="T1745">
        <v>-117</v>
      </c>
      <c r="U1745">
        <v>-949</v>
      </c>
      <c r="V1745">
        <v>-1090</v>
      </c>
      <c r="W1745">
        <v>29715</v>
      </c>
      <c r="X1745">
        <v>29335</v>
      </c>
      <c r="Y1745">
        <v>54404</v>
      </c>
      <c r="Z1745">
        <v>0.96</v>
      </c>
      <c r="AA1745">
        <f t="shared" si="355"/>
        <v>10012</v>
      </c>
      <c r="AB1745">
        <f t="shared" si="356"/>
        <v>-2180</v>
      </c>
      <c r="AC1745">
        <f t="shared" si="357"/>
        <v>6159</v>
      </c>
      <c r="AD1745">
        <f t="shared" si="358"/>
        <v>0.6151618058330004</v>
      </c>
      <c r="AE1745">
        <f t="shared" si="359"/>
        <v>0</v>
      </c>
      <c r="AF1745" t="e">
        <f t="shared" ca="1" si="360"/>
        <v>#N/A</v>
      </c>
      <c r="AG1745" t="e">
        <f t="shared" ca="1" si="361"/>
        <v>#N/A</v>
      </c>
      <c r="AH1745" t="e">
        <f t="shared" ca="1" si="362"/>
        <v>#N/A</v>
      </c>
      <c r="AI1745" t="e">
        <f t="shared" ca="1" si="351"/>
        <v>#N/A</v>
      </c>
      <c r="AJ1745">
        <f t="shared" si="352"/>
        <v>1.9976028765481422E-4</v>
      </c>
      <c r="AK1745">
        <f t="shared" si="353"/>
        <v>0</v>
      </c>
      <c r="AL1745" t="e">
        <f t="shared" ca="1" si="363"/>
        <v>#N/A</v>
      </c>
      <c r="AM1745" t="b">
        <f t="shared" si="354"/>
        <v>0</v>
      </c>
    </row>
    <row r="1746" spans="1:39" x14ac:dyDescent="0.3">
      <c r="A1746" t="s">
        <v>222</v>
      </c>
      <c r="B1746" t="s">
        <v>218</v>
      </c>
      <c r="C1746" t="s">
        <v>39</v>
      </c>
      <c r="D1746" t="s">
        <v>90</v>
      </c>
      <c r="E1746" t="s">
        <v>1636</v>
      </c>
      <c r="F1746" s="13" t="str">
        <f>_xlfn.CONCAT(wiz_6[[#This Row],[OCTY......]],",",wiz_6[[#This Row],[OS]])</f>
        <v>STARR     ,SC</v>
      </c>
      <c r="G1746" t="s">
        <v>87</v>
      </c>
      <c r="H1746" t="s">
        <v>1602</v>
      </c>
      <c r="I1746" s="13" t="str">
        <f>_xlfn.CONCAT(wiz_6[[#This Row],[DCTY......]], ",",wiz_6[[#This Row],[DS]])</f>
        <v>MARIETTA  ,OH</v>
      </c>
      <c r="J1746" t="str">
        <f>TRIM(CONCATENATE(wiz_6[[#This Row],[SHIPPER..................]],wiz_6[[#This Row],[ZIP2..]],wiz_6[[#This Row],[ZIP3..]]))</f>
        <v>OWENS CORNING FIBERGL| 2968445750</v>
      </c>
      <c r="K1746">
        <v>3</v>
      </c>
      <c r="L1746">
        <v>1.8</v>
      </c>
      <c r="M1746">
        <v>0.17</v>
      </c>
      <c r="N1746">
        <v>468</v>
      </c>
      <c r="O1746">
        <v>0.91</v>
      </c>
      <c r="P1746">
        <v>73</v>
      </c>
      <c r="Q1746">
        <v>0.32</v>
      </c>
      <c r="R1746">
        <v>73</v>
      </c>
      <c r="S1746">
        <v>-67</v>
      </c>
      <c r="T1746">
        <v>13</v>
      </c>
      <c r="U1746">
        <v>26</v>
      </c>
      <c r="V1746">
        <v>-28</v>
      </c>
      <c r="W1746">
        <v>28711</v>
      </c>
      <c r="X1746">
        <v>29684</v>
      </c>
      <c r="Y1746">
        <v>45750</v>
      </c>
      <c r="Z1746">
        <v>1.75</v>
      </c>
      <c r="AA1746">
        <f t="shared" si="355"/>
        <v>10012</v>
      </c>
      <c r="AB1746">
        <f t="shared" si="356"/>
        <v>-84</v>
      </c>
      <c r="AC1746">
        <f t="shared" si="357"/>
        <v>6159</v>
      </c>
      <c r="AD1746">
        <f t="shared" si="358"/>
        <v>0.6151618058330004</v>
      </c>
      <c r="AE1746">
        <f t="shared" si="359"/>
        <v>0</v>
      </c>
      <c r="AF1746" t="e">
        <f t="shared" ca="1" si="360"/>
        <v>#N/A</v>
      </c>
      <c r="AG1746" t="e">
        <f t="shared" ca="1" si="361"/>
        <v>#N/A</v>
      </c>
      <c r="AH1746" t="e">
        <f t="shared" ca="1" si="362"/>
        <v>#N/A</v>
      </c>
      <c r="AI1746" t="e">
        <f t="shared" ca="1" si="351"/>
        <v>#N/A</v>
      </c>
      <c r="AJ1746">
        <f t="shared" si="352"/>
        <v>2.9964043148222132E-4</v>
      </c>
      <c r="AK1746">
        <f t="shared" si="353"/>
        <v>0</v>
      </c>
      <c r="AL1746" t="e">
        <f t="shared" ca="1" si="363"/>
        <v>#N/A</v>
      </c>
      <c r="AM1746" t="b">
        <f t="shared" si="354"/>
        <v>0</v>
      </c>
    </row>
    <row r="1747" spans="1:39" x14ac:dyDescent="0.3">
      <c r="A1747" t="s">
        <v>217</v>
      </c>
      <c r="B1747" t="s">
        <v>218</v>
      </c>
      <c r="C1747" t="s">
        <v>39</v>
      </c>
      <c r="D1747" t="s">
        <v>90</v>
      </c>
      <c r="E1747" t="s">
        <v>1636</v>
      </c>
      <c r="F1747" s="13" t="str">
        <f>_xlfn.CONCAT(wiz_6[[#This Row],[OCTY......]],",",wiz_6[[#This Row],[OS]])</f>
        <v>STARR     ,SC</v>
      </c>
      <c r="G1747" t="s">
        <v>87</v>
      </c>
      <c r="H1747" t="s">
        <v>1602</v>
      </c>
      <c r="I1747" s="13" t="str">
        <f>_xlfn.CONCAT(wiz_6[[#This Row],[DCTY......]], ",",wiz_6[[#This Row],[DS]])</f>
        <v>MARIETTA  ,OH</v>
      </c>
      <c r="J1747" t="str">
        <f>TRIM(CONCATENATE(wiz_6[[#This Row],[SHIPPER..................]],wiz_6[[#This Row],[ZIP2..]],wiz_6[[#This Row],[ZIP3..]]))</f>
        <v>OWENS CORNING SALES | 2968445750</v>
      </c>
      <c r="K1747">
        <v>1</v>
      </c>
      <c r="L1747">
        <v>1.8</v>
      </c>
      <c r="M1747">
        <v>0.18</v>
      </c>
      <c r="N1747">
        <v>468</v>
      </c>
      <c r="O1747">
        <v>0.92</v>
      </c>
      <c r="P1747">
        <v>147</v>
      </c>
      <c r="Q1747">
        <v>0.35</v>
      </c>
      <c r="R1747">
        <v>53</v>
      </c>
      <c r="S1747">
        <v>-110</v>
      </c>
      <c r="T1747">
        <v>11</v>
      </c>
      <c r="U1747">
        <v>46</v>
      </c>
      <c r="V1747">
        <v>-53</v>
      </c>
      <c r="W1747">
        <v>30057</v>
      </c>
      <c r="X1747">
        <v>29684</v>
      </c>
      <c r="Y1747">
        <v>45750</v>
      </c>
      <c r="Z1747">
        <v>1.76</v>
      </c>
      <c r="AA1747">
        <f t="shared" si="355"/>
        <v>10012</v>
      </c>
      <c r="AB1747">
        <f t="shared" si="356"/>
        <v>-53</v>
      </c>
      <c r="AC1747">
        <f t="shared" si="357"/>
        <v>6159</v>
      </c>
      <c r="AD1747">
        <f t="shared" si="358"/>
        <v>0.6151618058330004</v>
      </c>
      <c r="AE1747">
        <f t="shared" si="359"/>
        <v>0</v>
      </c>
      <c r="AF1747" t="e">
        <f t="shared" ca="1" si="360"/>
        <v>#N/A</v>
      </c>
      <c r="AG1747" t="e">
        <f t="shared" ca="1" si="361"/>
        <v>#N/A</v>
      </c>
      <c r="AH1747" t="e">
        <f t="shared" ca="1" si="362"/>
        <v>#N/A</v>
      </c>
      <c r="AI1747" t="e">
        <f t="shared" ca="1" si="351"/>
        <v>#N/A</v>
      </c>
      <c r="AJ1747">
        <f t="shared" si="352"/>
        <v>9.988014382740711E-5</v>
      </c>
      <c r="AK1747">
        <f t="shared" si="353"/>
        <v>0</v>
      </c>
      <c r="AL1747" t="e">
        <f t="shared" ca="1" si="363"/>
        <v>#N/A</v>
      </c>
      <c r="AM1747" t="b">
        <f t="shared" si="354"/>
        <v>0</v>
      </c>
    </row>
    <row r="1748" spans="1:39" x14ac:dyDescent="0.3">
      <c r="A1748" t="s">
        <v>37</v>
      </c>
      <c r="B1748" t="s">
        <v>38</v>
      </c>
      <c r="C1748" t="s">
        <v>39</v>
      </c>
      <c r="D1748" t="s">
        <v>1668</v>
      </c>
      <c r="E1748" t="s">
        <v>1669</v>
      </c>
      <c r="F1748" s="13" t="str">
        <f>_xlfn.CONCAT(wiz_6[[#This Row],[OCTY......]],",",wiz_6[[#This Row],[OS]])</f>
        <v>BROOKINGS ,SD</v>
      </c>
      <c r="G1748" t="s">
        <v>68</v>
      </c>
      <c r="H1748" t="s">
        <v>1670</v>
      </c>
      <c r="I1748" s="13" t="str">
        <f>_xlfn.CONCAT(wiz_6[[#This Row],[DCTY......]], ",",wiz_6[[#This Row],[DS]])</f>
        <v>MOCKSVILLE,NC</v>
      </c>
      <c r="J1748" t="str">
        <f>TRIM(CONCATENATE(wiz_6[[#This Row],[SHIPPER..................]],wiz_6[[#This Row],[ZIP2..]],wiz_6[[#This Row],[ZIP3..]]))</f>
        <v>b: C H ROBINSON | 5700627028</v>
      </c>
      <c r="K1748">
        <v>1</v>
      </c>
      <c r="L1748">
        <v>1.24</v>
      </c>
      <c r="M1748">
        <v>0.27</v>
      </c>
      <c r="N1748">
        <v>1327</v>
      </c>
      <c r="O1748">
        <v>1.06</v>
      </c>
      <c r="P1748">
        <v>342</v>
      </c>
      <c r="Q1748">
        <v>0.55000000000000004</v>
      </c>
      <c r="R1748">
        <v>12</v>
      </c>
      <c r="S1748">
        <v>0</v>
      </c>
      <c r="T1748">
        <v>204</v>
      </c>
      <c r="U1748">
        <v>-66</v>
      </c>
      <c r="V1748">
        <v>138</v>
      </c>
      <c r="W1748">
        <v>58501</v>
      </c>
      <c r="X1748">
        <v>57006</v>
      </c>
      <c r="Y1748">
        <v>27028</v>
      </c>
      <c r="Z1748">
        <v>1.29</v>
      </c>
      <c r="AA1748">
        <f t="shared" si="355"/>
        <v>10012</v>
      </c>
      <c r="AB1748">
        <f t="shared" si="356"/>
        <v>138</v>
      </c>
      <c r="AC1748">
        <f t="shared" si="357"/>
        <v>6159</v>
      </c>
      <c r="AD1748">
        <f t="shared" si="358"/>
        <v>0.6151618058330004</v>
      </c>
      <c r="AE1748">
        <f t="shared" si="359"/>
        <v>0</v>
      </c>
      <c r="AF1748" t="e">
        <f t="shared" ca="1" si="360"/>
        <v>#N/A</v>
      </c>
      <c r="AG1748" t="e">
        <f t="shared" ca="1" si="361"/>
        <v>#N/A</v>
      </c>
      <c r="AH1748" t="e">
        <f t="shared" ca="1" si="362"/>
        <v>#N/A</v>
      </c>
      <c r="AI1748" t="e">
        <f t="shared" ca="1" si="351"/>
        <v>#N/A</v>
      </c>
      <c r="AJ1748">
        <f t="shared" si="352"/>
        <v>9.988014382740711E-5</v>
      </c>
      <c r="AK1748">
        <f t="shared" si="353"/>
        <v>0</v>
      </c>
      <c r="AL1748" t="e">
        <f t="shared" ca="1" si="363"/>
        <v>#N/A</v>
      </c>
      <c r="AM1748" t="b">
        <f t="shared" si="354"/>
        <v>0</v>
      </c>
    </row>
    <row r="1749" spans="1:39" x14ac:dyDescent="0.3">
      <c r="A1749" t="s">
        <v>1671</v>
      </c>
      <c r="B1749" t="s">
        <v>1672</v>
      </c>
      <c r="C1749" t="s">
        <v>39</v>
      </c>
      <c r="D1749" t="s">
        <v>70</v>
      </c>
      <c r="E1749" t="s">
        <v>597</v>
      </c>
      <c r="F1749" s="13" t="str">
        <f>_xlfn.CONCAT(wiz_6[[#This Row],[OCTY......]],",",wiz_6[[#This Row],[OS]])</f>
        <v>CALHOUN   ,TN</v>
      </c>
      <c r="G1749" t="s">
        <v>42</v>
      </c>
      <c r="H1749" t="s">
        <v>1673</v>
      </c>
      <c r="I1749" s="13" t="str">
        <f>_xlfn.CONCAT(wiz_6[[#This Row],[DCTY......]], ",",wiz_6[[#This Row],[DS]])</f>
        <v>CRAWFORDSV,IN</v>
      </c>
      <c r="J1749" t="str">
        <f>TRIM(CONCATENATE(wiz_6[[#This Row],[SHIPPER..................]],wiz_6[[#This Row],[ZIP2..]],wiz_6[[#This Row],[ZIP3..]]))</f>
        <v>RESOLUTE FOREST PRODU| 3730947933</v>
      </c>
      <c r="K1749">
        <v>2</v>
      </c>
      <c r="L1749">
        <v>1.82</v>
      </c>
      <c r="M1749">
        <v>0.21</v>
      </c>
      <c r="N1749">
        <v>450</v>
      </c>
      <c r="O1749">
        <v>1.26</v>
      </c>
      <c r="P1749">
        <v>57</v>
      </c>
      <c r="Q1749">
        <v>0.28000000000000003</v>
      </c>
      <c r="R1749">
        <v>13</v>
      </c>
      <c r="S1749">
        <v>-91</v>
      </c>
      <c r="T1749">
        <v>-89</v>
      </c>
      <c r="U1749">
        <v>126</v>
      </c>
      <c r="V1749">
        <v>-54</v>
      </c>
      <c r="W1749">
        <v>37950</v>
      </c>
      <c r="X1749">
        <v>37309</v>
      </c>
      <c r="Y1749">
        <v>47933</v>
      </c>
      <c r="Z1749">
        <v>1.81</v>
      </c>
      <c r="AA1749">
        <f t="shared" si="355"/>
        <v>10012</v>
      </c>
      <c r="AB1749">
        <f t="shared" si="356"/>
        <v>-108</v>
      </c>
      <c r="AC1749">
        <f t="shared" si="357"/>
        <v>6159</v>
      </c>
      <c r="AD1749">
        <f t="shared" si="358"/>
        <v>0.6151618058330004</v>
      </c>
      <c r="AE1749">
        <f t="shared" si="359"/>
        <v>0</v>
      </c>
      <c r="AF1749" t="e">
        <f t="shared" ca="1" si="360"/>
        <v>#N/A</v>
      </c>
      <c r="AG1749" t="e">
        <f t="shared" ca="1" si="361"/>
        <v>#N/A</v>
      </c>
      <c r="AH1749" t="e">
        <f t="shared" ca="1" si="362"/>
        <v>#N/A</v>
      </c>
      <c r="AI1749" t="e">
        <f t="shared" ca="1" si="351"/>
        <v>#N/A</v>
      </c>
      <c r="AJ1749">
        <f t="shared" si="352"/>
        <v>1.9976028765481422E-4</v>
      </c>
      <c r="AK1749">
        <f t="shared" si="353"/>
        <v>0</v>
      </c>
      <c r="AL1749" t="e">
        <f t="shared" ca="1" si="363"/>
        <v>#N/A</v>
      </c>
      <c r="AM1749" t="b">
        <f t="shared" si="354"/>
        <v>0</v>
      </c>
    </row>
    <row r="1750" spans="1:39" x14ac:dyDescent="0.3">
      <c r="A1750" t="s">
        <v>1570</v>
      </c>
      <c r="B1750" t="s">
        <v>1571</v>
      </c>
      <c r="C1750" t="s">
        <v>39</v>
      </c>
      <c r="D1750" t="s">
        <v>70</v>
      </c>
      <c r="E1750" t="s">
        <v>349</v>
      </c>
      <c r="F1750" s="13" t="str">
        <f>_xlfn.CONCAT(wiz_6[[#This Row],[OCTY......]],",",wiz_6[[#This Row],[OS]])</f>
        <v>CHATTANOOG,TN</v>
      </c>
      <c r="G1750" t="s">
        <v>44</v>
      </c>
      <c r="H1750" t="s">
        <v>965</v>
      </c>
      <c r="I1750" s="13" t="str">
        <f>_xlfn.CONCAT(wiz_6[[#This Row],[DCTY......]], ",",wiz_6[[#This Row],[DS]])</f>
        <v>ERLANGER  ,KY</v>
      </c>
      <c r="J1750" t="str">
        <f>TRIM(CONCATENATE(wiz_6[[#This Row],[SHIPPER..................]],wiz_6[[#This Row],[ZIP2..]],wiz_6[[#This Row],[ZIP3..]]))</f>
        <v>b: LOADSMART INC | 3740141022</v>
      </c>
      <c r="K1750">
        <v>1</v>
      </c>
      <c r="L1750">
        <v>2.94</v>
      </c>
      <c r="M1750">
        <v>0.28000000000000003</v>
      </c>
      <c r="N1750">
        <v>342</v>
      </c>
      <c r="O1750">
        <v>1.86</v>
      </c>
      <c r="P1750">
        <v>58</v>
      </c>
      <c r="Q1750">
        <v>0.3</v>
      </c>
      <c r="R1750">
        <v>-24</v>
      </c>
      <c r="S1750">
        <v>-47</v>
      </c>
      <c r="T1750">
        <v>-243</v>
      </c>
      <c r="U1750">
        <v>134</v>
      </c>
      <c r="V1750">
        <v>-156</v>
      </c>
      <c r="W1750">
        <v>30103</v>
      </c>
      <c r="X1750">
        <v>37401</v>
      </c>
      <c r="Y1750">
        <v>41022</v>
      </c>
      <c r="Z1750">
        <v>3</v>
      </c>
      <c r="AA1750">
        <f t="shared" si="355"/>
        <v>10012</v>
      </c>
      <c r="AB1750">
        <f t="shared" si="356"/>
        <v>-156</v>
      </c>
      <c r="AC1750">
        <f t="shared" si="357"/>
        <v>6159</v>
      </c>
      <c r="AD1750">
        <f t="shared" si="358"/>
        <v>0.6151618058330004</v>
      </c>
      <c r="AE1750">
        <f t="shared" si="359"/>
        <v>0</v>
      </c>
      <c r="AF1750" t="e">
        <f t="shared" ca="1" si="360"/>
        <v>#N/A</v>
      </c>
      <c r="AG1750" t="e">
        <f t="shared" ca="1" si="361"/>
        <v>#N/A</v>
      </c>
      <c r="AH1750" t="e">
        <f t="shared" ca="1" si="362"/>
        <v>#N/A</v>
      </c>
      <c r="AI1750" t="e">
        <f t="shared" ca="1" si="351"/>
        <v>#N/A</v>
      </c>
      <c r="AJ1750">
        <f t="shared" si="352"/>
        <v>9.988014382740711E-5</v>
      </c>
      <c r="AK1750">
        <f t="shared" si="353"/>
        <v>0</v>
      </c>
      <c r="AL1750" t="e">
        <f t="shared" ca="1" si="363"/>
        <v>#N/A</v>
      </c>
      <c r="AM1750" t="b">
        <f t="shared" si="354"/>
        <v>0</v>
      </c>
    </row>
    <row r="1751" spans="1:39" x14ac:dyDescent="0.3">
      <c r="A1751" t="s">
        <v>418</v>
      </c>
      <c r="B1751" t="s">
        <v>419</v>
      </c>
      <c r="C1751" t="s">
        <v>39</v>
      </c>
      <c r="D1751" t="s">
        <v>70</v>
      </c>
      <c r="E1751" t="s">
        <v>349</v>
      </c>
      <c r="F1751" s="13" t="str">
        <f>_xlfn.CONCAT(wiz_6[[#This Row],[OCTY......]],",",wiz_6[[#This Row],[OS]])</f>
        <v>CHATTANOOG,TN</v>
      </c>
      <c r="G1751" t="s">
        <v>246</v>
      </c>
      <c r="H1751" t="s">
        <v>1674</v>
      </c>
      <c r="I1751" s="13" t="str">
        <f>_xlfn.CONCAT(wiz_6[[#This Row],[DCTY......]], ",",wiz_6[[#This Row],[DS]])</f>
        <v>SAINT ROSE,LA</v>
      </c>
      <c r="J1751" t="str">
        <f>TRIM(CONCATENATE(wiz_6[[#This Row],[SHIPPER..................]],wiz_6[[#This Row],[ZIP2..]],wiz_6[[#This Row],[ZIP3..]]))</f>
        <v>NOVOLEX | 3740170087</v>
      </c>
      <c r="K1751">
        <v>3</v>
      </c>
      <c r="L1751">
        <v>1.8</v>
      </c>
      <c r="M1751">
        <v>0.22</v>
      </c>
      <c r="N1751">
        <v>514</v>
      </c>
      <c r="O1751">
        <v>0.88</v>
      </c>
      <c r="P1751">
        <v>120</v>
      </c>
      <c r="Q1751">
        <v>0.35</v>
      </c>
      <c r="R1751">
        <v>-6</v>
      </c>
      <c r="S1751">
        <v>-154</v>
      </c>
      <c r="T1751">
        <v>39</v>
      </c>
      <c r="U1751">
        <v>89</v>
      </c>
      <c r="V1751">
        <v>-26</v>
      </c>
      <c r="W1751">
        <v>30103</v>
      </c>
      <c r="X1751">
        <v>37401</v>
      </c>
      <c r="Y1751">
        <v>70087</v>
      </c>
      <c r="Z1751">
        <v>1.8</v>
      </c>
      <c r="AA1751">
        <f t="shared" si="355"/>
        <v>10012</v>
      </c>
      <c r="AB1751">
        <f t="shared" si="356"/>
        <v>-78</v>
      </c>
      <c r="AC1751">
        <f t="shared" si="357"/>
        <v>6159</v>
      </c>
      <c r="AD1751">
        <f t="shared" si="358"/>
        <v>0.6151618058330004</v>
      </c>
      <c r="AE1751">
        <f t="shared" si="359"/>
        <v>0</v>
      </c>
      <c r="AF1751" t="e">
        <f t="shared" ca="1" si="360"/>
        <v>#N/A</v>
      </c>
      <c r="AG1751" t="e">
        <f t="shared" ca="1" si="361"/>
        <v>#N/A</v>
      </c>
      <c r="AH1751" t="e">
        <f t="shared" ca="1" si="362"/>
        <v>#N/A</v>
      </c>
      <c r="AI1751" t="e">
        <f t="shared" ca="1" si="351"/>
        <v>#N/A</v>
      </c>
      <c r="AJ1751">
        <f t="shared" si="352"/>
        <v>2.9964043148222132E-4</v>
      </c>
      <c r="AK1751">
        <f t="shared" si="353"/>
        <v>0</v>
      </c>
      <c r="AL1751" t="e">
        <f t="shared" ca="1" si="363"/>
        <v>#N/A</v>
      </c>
      <c r="AM1751" t="b">
        <f t="shared" si="354"/>
        <v>0</v>
      </c>
    </row>
    <row r="1752" spans="1:39" x14ac:dyDescent="0.3">
      <c r="A1752" t="s">
        <v>418</v>
      </c>
      <c r="B1752" t="s">
        <v>419</v>
      </c>
      <c r="C1752" t="s">
        <v>39</v>
      </c>
      <c r="D1752" t="s">
        <v>70</v>
      </c>
      <c r="E1752" t="s">
        <v>349</v>
      </c>
      <c r="F1752" s="13" t="str">
        <f>_xlfn.CONCAT(wiz_6[[#This Row],[OCTY......]],",",wiz_6[[#This Row],[OS]])</f>
        <v>CHATTANOOG,TN</v>
      </c>
      <c r="G1752" t="s">
        <v>176</v>
      </c>
      <c r="H1752" t="s">
        <v>235</v>
      </c>
      <c r="I1752" s="13" t="str">
        <f>_xlfn.CONCAT(wiz_6[[#This Row],[DCTY......]], ",",wiz_6[[#This Row],[DS]])</f>
        <v>WARREN    ,MI</v>
      </c>
      <c r="J1752" t="str">
        <f>TRIM(CONCATENATE(wiz_6[[#This Row],[SHIPPER..................]],wiz_6[[#This Row],[ZIP2..]],wiz_6[[#This Row],[ZIP3..]]))</f>
        <v>NOVOLEX | 3740148089</v>
      </c>
      <c r="K1752">
        <v>2</v>
      </c>
      <c r="L1752">
        <v>1.55</v>
      </c>
      <c r="M1752">
        <v>0.23</v>
      </c>
      <c r="N1752">
        <v>629</v>
      </c>
      <c r="O1752">
        <v>1.54</v>
      </c>
      <c r="P1752">
        <v>180</v>
      </c>
      <c r="Q1752">
        <v>0.43</v>
      </c>
      <c r="R1752">
        <v>-9</v>
      </c>
      <c r="S1752">
        <v>-154</v>
      </c>
      <c r="T1752">
        <v>-78</v>
      </c>
      <c r="U1752">
        <v>-187</v>
      </c>
      <c r="V1752">
        <v>-419</v>
      </c>
      <c r="W1752">
        <v>45050</v>
      </c>
      <c r="X1752">
        <v>37401</v>
      </c>
      <c r="Y1752">
        <v>48089</v>
      </c>
      <c r="Z1752">
        <v>1.56</v>
      </c>
      <c r="AA1752">
        <f t="shared" si="355"/>
        <v>10012</v>
      </c>
      <c r="AB1752">
        <f t="shared" si="356"/>
        <v>-838</v>
      </c>
      <c r="AC1752">
        <f t="shared" si="357"/>
        <v>6159</v>
      </c>
      <c r="AD1752">
        <f t="shared" si="358"/>
        <v>0.6151618058330004</v>
      </c>
      <c r="AE1752">
        <f t="shared" si="359"/>
        <v>0</v>
      </c>
      <c r="AF1752" t="e">
        <f t="shared" ca="1" si="360"/>
        <v>#N/A</v>
      </c>
      <c r="AG1752" t="e">
        <f t="shared" ca="1" si="361"/>
        <v>#N/A</v>
      </c>
      <c r="AH1752" t="e">
        <f t="shared" ca="1" si="362"/>
        <v>#N/A</v>
      </c>
      <c r="AI1752" t="e">
        <f t="shared" ca="1" si="351"/>
        <v>#N/A</v>
      </c>
      <c r="AJ1752">
        <f t="shared" si="352"/>
        <v>1.9976028765481422E-4</v>
      </c>
      <c r="AK1752">
        <f t="shared" si="353"/>
        <v>0</v>
      </c>
      <c r="AL1752" t="e">
        <f t="shared" ca="1" si="363"/>
        <v>#N/A</v>
      </c>
      <c r="AM1752" t="b">
        <f t="shared" si="354"/>
        <v>0</v>
      </c>
    </row>
    <row r="1753" spans="1:39" x14ac:dyDescent="0.3">
      <c r="A1753" t="s">
        <v>344</v>
      </c>
      <c r="B1753" t="s">
        <v>345</v>
      </c>
      <c r="C1753" t="s">
        <v>39</v>
      </c>
      <c r="D1753" t="s">
        <v>70</v>
      </c>
      <c r="E1753" t="s">
        <v>597</v>
      </c>
      <c r="F1753" s="13" t="str">
        <f>_xlfn.CONCAT(wiz_6[[#This Row],[OCTY......]],",",wiz_6[[#This Row],[OS]])</f>
        <v>CALHOUN   ,TN</v>
      </c>
      <c r="G1753" t="s">
        <v>61</v>
      </c>
      <c r="H1753" t="s">
        <v>1277</v>
      </c>
      <c r="I1753" s="13" t="str">
        <f>_xlfn.CONCAT(wiz_6[[#This Row],[DCTY......]], ",",wiz_6[[#This Row],[DS]])</f>
        <v>FULTON    ,MO</v>
      </c>
      <c r="J1753" t="str">
        <f>TRIM(CONCATENATE(wiz_6[[#This Row],[SHIPPER..................]],wiz_6[[#This Row],[ZIP2..]],wiz_6[[#This Row],[ZIP3..]]))</f>
        <v>b: SCHNEIDER LOGISTIC| 3730965251</v>
      </c>
      <c r="K1753">
        <v>2</v>
      </c>
      <c r="L1753">
        <v>0.96</v>
      </c>
      <c r="M1753">
        <v>0.27</v>
      </c>
      <c r="N1753">
        <v>590</v>
      </c>
      <c r="O1753">
        <v>1.23</v>
      </c>
      <c r="P1753">
        <v>43</v>
      </c>
      <c r="Q1753">
        <v>0.28000000000000003</v>
      </c>
      <c r="R1753">
        <v>-36</v>
      </c>
      <c r="S1753">
        <v>-28</v>
      </c>
      <c r="T1753">
        <v>-30</v>
      </c>
      <c r="U1753">
        <v>-515</v>
      </c>
      <c r="V1753">
        <v>-573</v>
      </c>
      <c r="W1753">
        <v>30103</v>
      </c>
      <c r="X1753">
        <v>37309</v>
      </c>
      <c r="Y1753">
        <v>65251</v>
      </c>
      <c r="Z1753">
        <v>1.01</v>
      </c>
      <c r="AA1753">
        <f t="shared" si="355"/>
        <v>10012</v>
      </c>
      <c r="AB1753">
        <f t="shared" si="356"/>
        <v>-1146</v>
      </c>
      <c r="AC1753">
        <f t="shared" si="357"/>
        <v>6159</v>
      </c>
      <c r="AD1753">
        <f t="shared" si="358"/>
        <v>0.6151618058330004</v>
      </c>
      <c r="AE1753">
        <f t="shared" si="359"/>
        <v>0</v>
      </c>
      <c r="AF1753" t="e">
        <f t="shared" ca="1" si="360"/>
        <v>#N/A</v>
      </c>
      <c r="AG1753" t="e">
        <f t="shared" ca="1" si="361"/>
        <v>#N/A</v>
      </c>
      <c r="AH1753" t="e">
        <f t="shared" ca="1" si="362"/>
        <v>#N/A</v>
      </c>
      <c r="AI1753" t="e">
        <f t="shared" ca="1" si="351"/>
        <v>#N/A</v>
      </c>
      <c r="AJ1753">
        <f t="shared" si="352"/>
        <v>1.9976028765481422E-4</v>
      </c>
      <c r="AK1753">
        <f t="shared" si="353"/>
        <v>0</v>
      </c>
      <c r="AL1753" t="e">
        <f t="shared" ca="1" si="363"/>
        <v>#N/A</v>
      </c>
      <c r="AM1753" t="b">
        <f t="shared" si="354"/>
        <v>0</v>
      </c>
    </row>
    <row r="1754" spans="1:39" x14ac:dyDescent="0.3">
      <c r="A1754" t="s">
        <v>37</v>
      </c>
      <c r="B1754" t="s">
        <v>38</v>
      </c>
      <c r="C1754" t="s">
        <v>39</v>
      </c>
      <c r="D1754" t="s">
        <v>70</v>
      </c>
      <c r="E1754" t="s">
        <v>597</v>
      </c>
      <c r="F1754" s="13" t="str">
        <f>_xlfn.CONCAT(wiz_6[[#This Row],[OCTY......]],",",wiz_6[[#This Row],[OS]])</f>
        <v>CALHOUN   ,TN</v>
      </c>
      <c r="G1754" t="s">
        <v>61</v>
      </c>
      <c r="H1754" t="s">
        <v>741</v>
      </c>
      <c r="I1754" s="13" t="str">
        <f>_xlfn.CONCAT(wiz_6[[#This Row],[DCTY......]], ",",wiz_6[[#This Row],[DS]])</f>
        <v>WARRENSBUR,MO</v>
      </c>
      <c r="J1754" t="str">
        <f>TRIM(CONCATENATE(wiz_6[[#This Row],[SHIPPER..................]],wiz_6[[#This Row],[ZIP2..]],wiz_6[[#This Row],[ZIP3..]]))</f>
        <v>b: C H ROBINSON | 3730964093</v>
      </c>
      <c r="K1754">
        <v>1</v>
      </c>
      <c r="L1754">
        <v>1.24</v>
      </c>
      <c r="M1754">
        <v>0.27</v>
      </c>
      <c r="N1754">
        <v>697</v>
      </c>
      <c r="O1754">
        <v>1.39</v>
      </c>
      <c r="P1754">
        <v>43</v>
      </c>
      <c r="Q1754">
        <v>0.25</v>
      </c>
      <c r="R1754">
        <v>-42</v>
      </c>
      <c r="S1754">
        <v>-63</v>
      </c>
      <c r="T1754">
        <v>0</v>
      </c>
      <c r="U1754">
        <v>-290</v>
      </c>
      <c r="V1754">
        <v>-353</v>
      </c>
      <c r="W1754">
        <v>37885</v>
      </c>
      <c r="X1754">
        <v>37309</v>
      </c>
      <c r="Y1754">
        <v>64093</v>
      </c>
      <c r="Z1754">
        <v>1.29</v>
      </c>
      <c r="AA1754">
        <f t="shared" si="355"/>
        <v>10012</v>
      </c>
      <c r="AB1754">
        <f t="shared" si="356"/>
        <v>-353</v>
      </c>
      <c r="AC1754">
        <f t="shared" si="357"/>
        <v>6159</v>
      </c>
      <c r="AD1754">
        <f t="shared" si="358"/>
        <v>0.6151618058330004</v>
      </c>
      <c r="AE1754">
        <f t="shared" si="359"/>
        <v>0</v>
      </c>
      <c r="AF1754" t="e">
        <f t="shared" ca="1" si="360"/>
        <v>#N/A</v>
      </c>
      <c r="AG1754" t="e">
        <f t="shared" ca="1" si="361"/>
        <v>#N/A</v>
      </c>
      <c r="AH1754" t="e">
        <f t="shared" ca="1" si="362"/>
        <v>#N/A</v>
      </c>
      <c r="AI1754" t="e">
        <f t="shared" ca="1" si="351"/>
        <v>#N/A</v>
      </c>
      <c r="AJ1754">
        <f t="shared" si="352"/>
        <v>9.988014382740711E-5</v>
      </c>
      <c r="AK1754">
        <f t="shared" si="353"/>
        <v>0</v>
      </c>
      <c r="AL1754" t="e">
        <f t="shared" ca="1" si="363"/>
        <v>#N/A</v>
      </c>
      <c r="AM1754" t="b">
        <f t="shared" si="354"/>
        <v>0</v>
      </c>
    </row>
    <row r="1755" spans="1:39" x14ac:dyDescent="0.3">
      <c r="A1755" t="s">
        <v>344</v>
      </c>
      <c r="B1755" t="s">
        <v>345</v>
      </c>
      <c r="C1755" t="s">
        <v>39</v>
      </c>
      <c r="D1755" t="s">
        <v>70</v>
      </c>
      <c r="E1755" t="s">
        <v>349</v>
      </c>
      <c r="F1755" s="13" t="str">
        <f>_xlfn.CONCAT(wiz_6[[#This Row],[OCTY......]],",",wiz_6[[#This Row],[OS]])</f>
        <v>CHATTANOOG,TN</v>
      </c>
      <c r="G1755" t="s">
        <v>61</v>
      </c>
      <c r="H1755" t="s">
        <v>840</v>
      </c>
      <c r="I1755" s="13" t="str">
        <f>_xlfn.CONCAT(wiz_6[[#This Row],[DCTY......]], ",",wiz_6[[#This Row],[DS]])</f>
        <v>SAINT LOUI,MO</v>
      </c>
      <c r="J1755" t="str">
        <f>TRIM(CONCATENATE(wiz_6[[#This Row],[SHIPPER..................]],wiz_6[[#This Row],[ZIP2..]],wiz_6[[#This Row],[ZIP3..]]))</f>
        <v>b: SCHNEIDER LOGISTIC| 3740163101</v>
      </c>
      <c r="K1755">
        <v>1</v>
      </c>
      <c r="L1755">
        <v>0.89</v>
      </c>
      <c r="M1755">
        <v>0.28000000000000003</v>
      </c>
      <c r="N1755">
        <v>441</v>
      </c>
      <c r="O1755">
        <v>1.92</v>
      </c>
      <c r="P1755">
        <v>209</v>
      </c>
      <c r="Q1755">
        <v>0.45</v>
      </c>
      <c r="R1755">
        <v>-31</v>
      </c>
      <c r="S1755">
        <v>-231</v>
      </c>
      <c r="T1755">
        <v>-245</v>
      </c>
      <c r="U1755">
        <v>-395</v>
      </c>
      <c r="V1755">
        <v>-871</v>
      </c>
      <c r="W1755">
        <v>37601</v>
      </c>
      <c r="X1755">
        <v>37401</v>
      </c>
      <c r="Y1755">
        <v>63101</v>
      </c>
      <c r="Z1755">
        <v>0.95</v>
      </c>
      <c r="AA1755">
        <f t="shared" si="355"/>
        <v>10012</v>
      </c>
      <c r="AB1755">
        <f t="shared" si="356"/>
        <v>-871</v>
      </c>
      <c r="AC1755">
        <f t="shared" si="357"/>
        <v>6159</v>
      </c>
      <c r="AD1755">
        <f t="shared" si="358"/>
        <v>0.6151618058330004</v>
      </c>
      <c r="AE1755">
        <f t="shared" si="359"/>
        <v>0</v>
      </c>
      <c r="AF1755" t="e">
        <f t="shared" ca="1" si="360"/>
        <v>#N/A</v>
      </c>
      <c r="AG1755" t="e">
        <f t="shared" ca="1" si="361"/>
        <v>#N/A</v>
      </c>
      <c r="AH1755" t="e">
        <f t="shared" ca="1" si="362"/>
        <v>#N/A</v>
      </c>
      <c r="AI1755" t="e">
        <f t="shared" ca="1" si="351"/>
        <v>#N/A</v>
      </c>
      <c r="AJ1755">
        <f t="shared" si="352"/>
        <v>9.988014382740711E-5</v>
      </c>
      <c r="AK1755">
        <f t="shared" si="353"/>
        <v>0</v>
      </c>
      <c r="AL1755" t="e">
        <f t="shared" ca="1" si="363"/>
        <v>#N/A</v>
      </c>
      <c r="AM1755" t="b">
        <f t="shared" si="354"/>
        <v>0</v>
      </c>
    </row>
    <row r="1756" spans="1:39" x14ac:dyDescent="0.3">
      <c r="A1756" t="s">
        <v>418</v>
      </c>
      <c r="B1756" t="s">
        <v>419</v>
      </c>
      <c r="C1756" t="s">
        <v>39</v>
      </c>
      <c r="D1756" t="s">
        <v>70</v>
      </c>
      <c r="E1756" t="s">
        <v>349</v>
      </c>
      <c r="F1756" s="13" t="str">
        <f>_xlfn.CONCAT(wiz_6[[#This Row],[OCTY......]],",",wiz_6[[#This Row],[OS]])</f>
        <v>CHATTANOOG,TN</v>
      </c>
      <c r="G1756" t="s">
        <v>61</v>
      </c>
      <c r="H1756" t="s">
        <v>1151</v>
      </c>
      <c r="I1756" s="13" t="str">
        <f>_xlfn.CONCAT(wiz_6[[#This Row],[DCTY......]], ",",wiz_6[[#This Row],[DS]])</f>
        <v>HAZELWOOD ,MO</v>
      </c>
      <c r="J1756" t="str">
        <f>TRIM(CONCATENATE(wiz_6[[#This Row],[SHIPPER..................]],wiz_6[[#This Row],[ZIP2..]],wiz_6[[#This Row],[ZIP3..]]))</f>
        <v>NOVOLEX | 3740163042</v>
      </c>
      <c r="K1756">
        <v>1</v>
      </c>
      <c r="L1756">
        <v>1.6</v>
      </c>
      <c r="M1756">
        <v>0.23</v>
      </c>
      <c r="N1756">
        <v>462</v>
      </c>
      <c r="O1756">
        <v>0.97</v>
      </c>
      <c r="P1756">
        <v>58</v>
      </c>
      <c r="Q1756">
        <v>0.3</v>
      </c>
      <c r="R1756">
        <v>-9</v>
      </c>
      <c r="S1756">
        <v>-154</v>
      </c>
      <c r="T1756">
        <v>-1</v>
      </c>
      <c r="U1756">
        <v>9</v>
      </c>
      <c r="V1756">
        <v>-146</v>
      </c>
      <c r="W1756">
        <v>30103</v>
      </c>
      <c r="X1756">
        <v>37401</v>
      </c>
      <c r="Y1756">
        <v>63042</v>
      </c>
      <c r="Z1756">
        <v>1.61</v>
      </c>
      <c r="AA1756">
        <f t="shared" si="355"/>
        <v>10012</v>
      </c>
      <c r="AB1756">
        <f t="shared" si="356"/>
        <v>-146</v>
      </c>
      <c r="AC1756">
        <f t="shared" si="357"/>
        <v>6159</v>
      </c>
      <c r="AD1756">
        <f t="shared" si="358"/>
        <v>0.6151618058330004</v>
      </c>
      <c r="AE1756">
        <f t="shared" si="359"/>
        <v>0</v>
      </c>
      <c r="AF1756" t="e">
        <f t="shared" ca="1" si="360"/>
        <v>#N/A</v>
      </c>
      <c r="AG1756" t="e">
        <f t="shared" ca="1" si="361"/>
        <v>#N/A</v>
      </c>
      <c r="AH1756" t="e">
        <f t="shared" ca="1" si="362"/>
        <v>#N/A</v>
      </c>
      <c r="AI1756" t="e">
        <f t="shared" ca="1" si="351"/>
        <v>#N/A</v>
      </c>
      <c r="AJ1756">
        <f t="shared" si="352"/>
        <v>9.988014382740711E-5</v>
      </c>
      <c r="AK1756">
        <f t="shared" si="353"/>
        <v>0</v>
      </c>
      <c r="AL1756" t="e">
        <f t="shared" ca="1" si="363"/>
        <v>#N/A</v>
      </c>
      <c r="AM1756" t="b">
        <f t="shared" si="354"/>
        <v>0</v>
      </c>
    </row>
    <row r="1757" spans="1:39" x14ac:dyDescent="0.3">
      <c r="A1757" t="s">
        <v>913</v>
      </c>
      <c r="B1757" t="s">
        <v>914</v>
      </c>
      <c r="C1757" t="s">
        <v>39</v>
      </c>
      <c r="D1757" t="s">
        <v>70</v>
      </c>
      <c r="E1757" t="s">
        <v>597</v>
      </c>
      <c r="F1757" s="13" t="str">
        <f>_xlfn.CONCAT(wiz_6[[#This Row],[OCTY......]],",",wiz_6[[#This Row],[OS]])</f>
        <v>CALHOUN   ,TN</v>
      </c>
      <c r="G1757" t="s">
        <v>66</v>
      </c>
      <c r="H1757" t="s">
        <v>813</v>
      </c>
      <c r="I1757" s="13" t="str">
        <f>_xlfn.CONCAT(wiz_6[[#This Row],[DCTY......]], ",",wiz_6[[#This Row],[DS]])</f>
        <v>INDIANOLA ,MS</v>
      </c>
      <c r="J1757" t="str">
        <f>TRIM(CONCATENATE(wiz_6[[#This Row],[SHIPPER..................]],wiz_6[[#This Row],[ZIP2..]],wiz_6[[#This Row],[ZIP3..]]))</f>
        <v>b: US XPRESS | 3730938751</v>
      </c>
      <c r="K1757">
        <v>1</v>
      </c>
      <c r="L1757">
        <v>1.48</v>
      </c>
      <c r="M1757">
        <v>0.28000000000000003</v>
      </c>
      <c r="N1757">
        <v>428</v>
      </c>
      <c r="O1757">
        <v>0.96</v>
      </c>
      <c r="P1757">
        <v>145</v>
      </c>
      <c r="Q1757">
        <v>0.35</v>
      </c>
      <c r="R1757">
        <v>-30</v>
      </c>
      <c r="S1757">
        <v>-251</v>
      </c>
      <c r="T1757">
        <v>-18</v>
      </c>
      <c r="U1757">
        <v>33</v>
      </c>
      <c r="V1757">
        <v>-236</v>
      </c>
      <c r="W1757">
        <v>37087</v>
      </c>
      <c r="X1757">
        <v>37309</v>
      </c>
      <c r="Y1757">
        <v>38751</v>
      </c>
      <c r="Z1757">
        <v>1.54</v>
      </c>
      <c r="AA1757">
        <f t="shared" si="355"/>
        <v>10012</v>
      </c>
      <c r="AB1757">
        <f t="shared" si="356"/>
        <v>-236</v>
      </c>
      <c r="AC1757">
        <f t="shared" si="357"/>
        <v>6159</v>
      </c>
      <c r="AD1757">
        <f t="shared" si="358"/>
        <v>0.6151618058330004</v>
      </c>
      <c r="AE1757">
        <f t="shared" si="359"/>
        <v>0</v>
      </c>
      <c r="AF1757" t="e">
        <f t="shared" ca="1" si="360"/>
        <v>#N/A</v>
      </c>
      <c r="AG1757" t="e">
        <f t="shared" ca="1" si="361"/>
        <v>#N/A</v>
      </c>
      <c r="AH1757" t="e">
        <f t="shared" ca="1" si="362"/>
        <v>#N/A</v>
      </c>
      <c r="AI1757" t="e">
        <f t="shared" ca="1" si="351"/>
        <v>#N/A</v>
      </c>
      <c r="AJ1757">
        <f t="shared" si="352"/>
        <v>9.988014382740711E-5</v>
      </c>
      <c r="AK1757">
        <f t="shared" si="353"/>
        <v>0</v>
      </c>
      <c r="AL1757" t="e">
        <f t="shared" ca="1" si="363"/>
        <v>#N/A</v>
      </c>
      <c r="AM1757" t="b">
        <f t="shared" si="354"/>
        <v>0</v>
      </c>
    </row>
    <row r="1758" spans="1:39" x14ac:dyDescent="0.3">
      <c r="A1758" t="s">
        <v>1675</v>
      </c>
      <c r="B1758" t="s">
        <v>1676</v>
      </c>
      <c r="C1758" t="s">
        <v>39</v>
      </c>
      <c r="D1758" t="s">
        <v>70</v>
      </c>
      <c r="E1758" t="s">
        <v>434</v>
      </c>
      <c r="F1758" s="13" t="str">
        <f>_xlfn.CONCAT(wiz_6[[#This Row],[OCTY......]],",",wiz_6[[#This Row],[OS]])</f>
        <v>ATHENS    ,TN</v>
      </c>
      <c r="G1758" t="s">
        <v>66</v>
      </c>
      <c r="H1758" t="s">
        <v>774</v>
      </c>
      <c r="I1758" s="13" t="str">
        <f>_xlfn.CONCAT(wiz_6[[#This Row],[DCTY......]], ",",wiz_6[[#This Row],[DS]])</f>
        <v>BYHALIA   ,MS</v>
      </c>
      <c r="J1758" t="str">
        <f>TRIM(CONCATENATE(wiz_6[[#This Row],[SHIPPER..................]],wiz_6[[#This Row],[ZIP2..]],wiz_6[[#This Row],[ZIP3..]]))</f>
        <v>B AND K FREIGHT SOLUT| 3730338611</v>
      </c>
      <c r="K1758">
        <v>1</v>
      </c>
      <c r="L1758">
        <v>1.53</v>
      </c>
      <c r="M1758">
        <v>0.28000000000000003</v>
      </c>
      <c r="N1758">
        <v>359</v>
      </c>
      <c r="O1758">
        <v>0.76</v>
      </c>
      <c r="P1758">
        <v>57</v>
      </c>
      <c r="Q1758">
        <v>0.3</v>
      </c>
      <c r="R1758">
        <v>-25</v>
      </c>
      <c r="S1758">
        <v>-43</v>
      </c>
      <c r="T1758">
        <v>3</v>
      </c>
      <c r="U1758">
        <v>314</v>
      </c>
      <c r="V1758">
        <v>274</v>
      </c>
      <c r="W1758">
        <v>37401</v>
      </c>
      <c r="X1758">
        <v>37303</v>
      </c>
      <c r="Y1758">
        <v>38611</v>
      </c>
      <c r="Z1758">
        <v>1.59</v>
      </c>
      <c r="AA1758">
        <f t="shared" si="355"/>
        <v>10012</v>
      </c>
      <c r="AB1758">
        <f t="shared" si="356"/>
        <v>274</v>
      </c>
      <c r="AC1758">
        <f t="shared" si="357"/>
        <v>6159</v>
      </c>
      <c r="AD1758">
        <f t="shared" si="358"/>
        <v>0.6151618058330004</v>
      </c>
      <c r="AE1758">
        <f t="shared" si="359"/>
        <v>0</v>
      </c>
      <c r="AF1758" t="e">
        <f t="shared" ca="1" si="360"/>
        <v>#N/A</v>
      </c>
      <c r="AG1758" t="e">
        <f t="shared" ca="1" si="361"/>
        <v>#N/A</v>
      </c>
      <c r="AH1758" t="e">
        <f t="shared" ca="1" si="362"/>
        <v>#N/A</v>
      </c>
      <c r="AI1758" t="e">
        <f t="shared" ca="1" si="351"/>
        <v>#N/A</v>
      </c>
      <c r="AJ1758">
        <f t="shared" si="352"/>
        <v>9.988014382740711E-5</v>
      </c>
      <c r="AK1758">
        <f t="shared" si="353"/>
        <v>0</v>
      </c>
      <c r="AL1758" t="e">
        <f t="shared" ca="1" si="363"/>
        <v>#N/A</v>
      </c>
      <c r="AM1758" t="b">
        <f t="shared" si="354"/>
        <v>0</v>
      </c>
    </row>
    <row r="1759" spans="1:39" x14ac:dyDescent="0.3">
      <c r="A1759" t="s">
        <v>1671</v>
      </c>
      <c r="B1759" t="s">
        <v>1672</v>
      </c>
      <c r="C1759" t="s">
        <v>39</v>
      </c>
      <c r="D1759" t="s">
        <v>70</v>
      </c>
      <c r="E1759" t="s">
        <v>597</v>
      </c>
      <c r="F1759" s="13" t="str">
        <f>_xlfn.CONCAT(wiz_6[[#This Row],[OCTY......]],",",wiz_6[[#This Row],[OS]])</f>
        <v>CALHOUN   ,TN</v>
      </c>
      <c r="G1759" t="s">
        <v>87</v>
      </c>
      <c r="H1759" t="s">
        <v>1301</v>
      </c>
      <c r="I1759" s="13" t="str">
        <f>_xlfn.CONCAT(wiz_6[[#This Row],[DCTY......]], ",",wiz_6[[#This Row],[DS]])</f>
        <v>BRIMFIELD ,OH</v>
      </c>
      <c r="J1759" t="str">
        <f>TRIM(CONCATENATE(wiz_6[[#This Row],[SHIPPER..................]],wiz_6[[#This Row],[ZIP2..]],wiz_6[[#This Row],[ZIP3..]]))</f>
        <v>RESOLUTE FOREST PRODU| 3730944240</v>
      </c>
      <c r="K1759">
        <v>2</v>
      </c>
      <c r="L1759">
        <v>1.68</v>
      </c>
      <c r="M1759">
        <v>0.21</v>
      </c>
      <c r="N1759">
        <v>538</v>
      </c>
      <c r="O1759">
        <v>1</v>
      </c>
      <c r="P1759">
        <v>58</v>
      </c>
      <c r="Q1759">
        <v>0.28000000000000003</v>
      </c>
      <c r="R1759">
        <v>0</v>
      </c>
      <c r="S1759">
        <v>-91</v>
      </c>
      <c r="T1759">
        <v>10</v>
      </c>
      <c r="U1759">
        <v>117</v>
      </c>
      <c r="V1759">
        <v>36</v>
      </c>
      <c r="W1759">
        <v>30103</v>
      </c>
      <c r="X1759">
        <v>37309</v>
      </c>
      <c r="Y1759">
        <v>44240</v>
      </c>
      <c r="Z1759">
        <v>1.67</v>
      </c>
      <c r="AA1759">
        <f t="shared" si="355"/>
        <v>10012</v>
      </c>
      <c r="AB1759">
        <f t="shared" si="356"/>
        <v>72</v>
      </c>
      <c r="AC1759">
        <f t="shared" si="357"/>
        <v>6159</v>
      </c>
      <c r="AD1759">
        <f t="shared" si="358"/>
        <v>0.6151618058330004</v>
      </c>
      <c r="AE1759">
        <f t="shared" si="359"/>
        <v>0</v>
      </c>
      <c r="AF1759" t="e">
        <f t="shared" ca="1" si="360"/>
        <v>#N/A</v>
      </c>
      <c r="AG1759" t="e">
        <f t="shared" ca="1" si="361"/>
        <v>#N/A</v>
      </c>
      <c r="AH1759" t="e">
        <f t="shared" ca="1" si="362"/>
        <v>#N/A</v>
      </c>
      <c r="AI1759" t="e">
        <f t="shared" ca="1" si="351"/>
        <v>#N/A</v>
      </c>
      <c r="AJ1759">
        <f t="shared" si="352"/>
        <v>1.9976028765481422E-4</v>
      </c>
      <c r="AK1759">
        <f t="shared" si="353"/>
        <v>0</v>
      </c>
      <c r="AL1759" t="e">
        <f t="shared" ca="1" si="363"/>
        <v>#N/A</v>
      </c>
      <c r="AM1759" t="b">
        <f t="shared" si="354"/>
        <v>0</v>
      </c>
    </row>
    <row r="1760" spans="1:39" x14ac:dyDescent="0.3">
      <c r="A1760" t="s">
        <v>1671</v>
      </c>
      <c r="B1760" t="s">
        <v>1672</v>
      </c>
      <c r="C1760" t="s">
        <v>39</v>
      </c>
      <c r="D1760" t="s">
        <v>70</v>
      </c>
      <c r="E1760" t="s">
        <v>597</v>
      </c>
      <c r="F1760" s="13" t="str">
        <f>_xlfn.CONCAT(wiz_6[[#This Row],[OCTY......]],",",wiz_6[[#This Row],[OS]])</f>
        <v>CALHOUN   ,TN</v>
      </c>
      <c r="G1760" t="s">
        <v>87</v>
      </c>
      <c r="H1760" t="s">
        <v>1677</v>
      </c>
      <c r="I1760" s="13" t="str">
        <f>_xlfn.CONCAT(wiz_6[[#This Row],[DCTY......]], ",",wiz_6[[#This Row],[DS]])</f>
        <v>KENT      ,OH</v>
      </c>
      <c r="J1760" t="str">
        <f>TRIM(CONCATENATE(wiz_6[[#This Row],[SHIPPER..................]],wiz_6[[#This Row],[ZIP2..]],wiz_6[[#This Row],[ZIP3..]]))</f>
        <v>RESOLUTE FOREST PRODU| 3730944240</v>
      </c>
      <c r="K1760">
        <v>8</v>
      </c>
      <c r="L1760">
        <v>1.68</v>
      </c>
      <c r="M1760">
        <v>0.21</v>
      </c>
      <c r="N1760">
        <v>540</v>
      </c>
      <c r="O1760">
        <v>1.06</v>
      </c>
      <c r="P1760">
        <v>80</v>
      </c>
      <c r="Q1760">
        <v>0.31</v>
      </c>
      <c r="R1760">
        <v>0</v>
      </c>
      <c r="S1760">
        <v>-91</v>
      </c>
      <c r="T1760">
        <v>-4</v>
      </c>
      <c r="U1760">
        <v>106</v>
      </c>
      <c r="V1760">
        <v>11</v>
      </c>
      <c r="W1760">
        <v>37821</v>
      </c>
      <c r="X1760">
        <v>37309</v>
      </c>
      <c r="Y1760">
        <v>44240</v>
      </c>
      <c r="Z1760">
        <v>1.67</v>
      </c>
      <c r="AA1760">
        <f t="shared" si="355"/>
        <v>10012</v>
      </c>
      <c r="AB1760">
        <f t="shared" si="356"/>
        <v>88</v>
      </c>
      <c r="AC1760">
        <f t="shared" si="357"/>
        <v>6159</v>
      </c>
      <c r="AD1760">
        <f t="shared" si="358"/>
        <v>0.6151618058330004</v>
      </c>
      <c r="AE1760">
        <f t="shared" si="359"/>
        <v>0</v>
      </c>
      <c r="AF1760" t="e">
        <f t="shared" ca="1" si="360"/>
        <v>#N/A</v>
      </c>
      <c r="AG1760" t="e">
        <f t="shared" ca="1" si="361"/>
        <v>#N/A</v>
      </c>
      <c r="AH1760" t="e">
        <f t="shared" ca="1" si="362"/>
        <v>#N/A</v>
      </c>
      <c r="AI1760" t="e">
        <f t="shared" ca="1" si="351"/>
        <v>#N/A</v>
      </c>
      <c r="AJ1760">
        <f t="shared" si="352"/>
        <v>7.9904115061925688E-4</v>
      </c>
      <c r="AK1760">
        <f t="shared" si="353"/>
        <v>0</v>
      </c>
      <c r="AL1760" t="e">
        <f t="shared" ca="1" si="363"/>
        <v>#N/A</v>
      </c>
      <c r="AM1760" t="b">
        <f t="shared" si="354"/>
        <v>0</v>
      </c>
    </row>
    <row r="1761" spans="1:39" x14ac:dyDescent="0.3">
      <c r="A1761" t="s">
        <v>418</v>
      </c>
      <c r="B1761" t="s">
        <v>419</v>
      </c>
      <c r="C1761" t="s">
        <v>39</v>
      </c>
      <c r="D1761" t="s">
        <v>70</v>
      </c>
      <c r="E1761" t="s">
        <v>349</v>
      </c>
      <c r="F1761" s="13" t="str">
        <f>_xlfn.CONCAT(wiz_6[[#This Row],[OCTY......]],",",wiz_6[[#This Row],[OS]])</f>
        <v>CHATTANOOG,TN</v>
      </c>
      <c r="G1761" t="s">
        <v>87</v>
      </c>
      <c r="H1761" t="s">
        <v>1354</v>
      </c>
      <c r="I1761" s="13" t="str">
        <f>_xlfn.CONCAT(wiz_6[[#This Row],[DCTY......]], ",",wiz_6[[#This Row],[DS]])</f>
        <v>WEST CHEST,OH</v>
      </c>
      <c r="J1761" t="str">
        <f>TRIM(CONCATENATE(wiz_6[[#This Row],[SHIPPER..................]],wiz_6[[#This Row],[ZIP2..]],wiz_6[[#This Row],[ZIP3..]]))</f>
        <v>NOVOLEX | 3740145069</v>
      </c>
      <c r="K1761">
        <v>1</v>
      </c>
      <c r="L1761">
        <v>1.76</v>
      </c>
      <c r="M1761">
        <v>0.23</v>
      </c>
      <c r="N1761">
        <v>369</v>
      </c>
      <c r="O1761">
        <v>0.88</v>
      </c>
      <c r="P1761">
        <v>83</v>
      </c>
      <c r="Q1761">
        <v>0.3</v>
      </c>
      <c r="R1761">
        <v>-7</v>
      </c>
      <c r="S1761">
        <v>-154</v>
      </c>
      <c r="T1761">
        <v>-26</v>
      </c>
      <c r="U1761">
        <v>210</v>
      </c>
      <c r="V1761">
        <v>30</v>
      </c>
      <c r="W1761">
        <v>37885</v>
      </c>
      <c r="X1761">
        <v>37401</v>
      </c>
      <c r="Y1761">
        <v>45069</v>
      </c>
      <c r="Z1761">
        <v>1.77</v>
      </c>
      <c r="AA1761">
        <f t="shared" si="355"/>
        <v>10012</v>
      </c>
      <c r="AB1761">
        <f t="shared" si="356"/>
        <v>30</v>
      </c>
      <c r="AC1761">
        <f t="shared" si="357"/>
        <v>6159</v>
      </c>
      <c r="AD1761">
        <f t="shared" si="358"/>
        <v>0.6151618058330004</v>
      </c>
      <c r="AE1761">
        <f t="shared" si="359"/>
        <v>0</v>
      </c>
      <c r="AF1761" t="e">
        <f t="shared" ca="1" si="360"/>
        <v>#N/A</v>
      </c>
      <c r="AG1761" t="e">
        <f t="shared" ca="1" si="361"/>
        <v>#N/A</v>
      </c>
      <c r="AH1761" t="e">
        <f t="shared" ca="1" si="362"/>
        <v>#N/A</v>
      </c>
      <c r="AI1761" t="e">
        <f t="shared" ca="1" si="351"/>
        <v>#N/A</v>
      </c>
      <c r="AJ1761">
        <f t="shared" si="352"/>
        <v>9.988014382740711E-5</v>
      </c>
      <c r="AK1761">
        <f t="shared" si="353"/>
        <v>0</v>
      </c>
      <c r="AL1761" t="e">
        <f t="shared" ca="1" si="363"/>
        <v>#N/A</v>
      </c>
      <c r="AM1761" t="b">
        <f t="shared" si="354"/>
        <v>0</v>
      </c>
    </row>
    <row r="1762" spans="1:39" x14ac:dyDescent="0.3">
      <c r="A1762" t="s">
        <v>418</v>
      </c>
      <c r="B1762" t="s">
        <v>419</v>
      </c>
      <c r="C1762" t="s">
        <v>39</v>
      </c>
      <c r="D1762" t="s">
        <v>70</v>
      </c>
      <c r="E1762" t="s">
        <v>349</v>
      </c>
      <c r="F1762" s="13" t="str">
        <f>_xlfn.CONCAT(wiz_6[[#This Row],[OCTY......]],",",wiz_6[[#This Row],[OS]])</f>
        <v>CHATTANOOG,TN</v>
      </c>
      <c r="G1762" t="s">
        <v>87</v>
      </c>
      <c r="H1762" t="s">
        <v>243</v>
      </c>
      <c r="I1762" s="13" t="str">
        <f>_xlfn.CONCAT(wiz_6[[#This Row],[DCTY......]], ",",wiz_6[[#This Row],[DS]])</f>
        <v>SPRINGFIEL,OH</v>
      </c>
      <c r="J1762" t="str">
        <f>TRIM(CONCATENATE(wiz_6[[#This Row],[SHIPPER..................]],wiz_6[[#This Row],[ZIP2..]],wiz_6[[#This Row],[ZIP3..]]))</f>
        <v>NOVOLEX | 3740145501</v>
      </c>
      <c r="K1762">
        <v>3</v>
      </c>
      <c r="L1762">
        <v>1.55</v>
      </c>
      <c r="M1762">
        <v>0.22</v>
      </c>
      <c r="N1762">
        <v>431</v>
      </c>
      <c r="O1762">
        <v>0.91</v>
      </c>
      <c r="P1762">
        <v>87</v>
      </c>
      <c r="Q1762">
        <v>0.32</v>
      </c>
      <c r="R1762">
        <v>-6</v>
      </c>
      <c r="S1762">
        <v>-154</v>
      </c>
      <c r="T1762">
        <v>-6</v>
      </c>
      <c r="U1762">
        <v>160</v>
      </c>
      <c r="V1762">
        <v>0</v>
      </c>
      <c r="W1762">
        <v>30272</v>
      </c>
      <c r="X1762">
        <v>37401</v>
      </c>
      <c r="Y1762">
        <v>45501</v>
      </c>
      <c r="Z1762">
        <v>1.55</v>
      </c>
      <c r="AA1762">
        <f t="shared" si="355"/>
        <v>10012</v>
      </c>
      <c r="AB1762">
        <f t="shared" si="356"/>
        <v>0</v>
      </c>
      <c r="AC1762">
        <f t="shared" si="357"/>
        <v>6159</v>
      </c>
      <c r="AD1762">
        <f t="shared" si="358"/>
        <v>0.6151618058330004</v>
      </c>
      <c r="AE1762">
        <f t="shared" si="359"/>
        <v>0</v>
      </c>
      <c r="AF1762" t="e">
        <f t="shared" ca="1" si="360"/>
        <v>#N/A</v>
      </c>
      <c r="AG1762" t="e">
        <f t="shared" ca="1" si="361"/>
        <v>#N/A</v>
      </c>
      <c r="AH1762" t="e">
        <f t="shared" ca="1" si="362"/>
        <v>#N/A</v>
      </c>
      <c r="AI1762" t="e">
        <f t="shared" ca="1" si="351"/>
        <v>#N/A</v>
      </c>
      <c r="AJ1762">
        <f t="shared" si="352"/>
        <v>2.9964043148222132E-4</v>
      </c>
      <c r="AK1762">
        <f t="shared" si="353"/>
        <v>0</v>
      </c>
      <c r="AL1762" t="e">
        <f t="shared" ca="1" si="363"/>
        <v>#N/A</v>
      </c>
      <c r="AM1762" t="str">
        <f t="shared" si="354"/>
        <v>NOVOLEX | 3740145501</v>
      </c>
    </row>
    <row r="1763" spans="1:39" x14ac:dyDescent="0.3">
      <c r="A1763" t="s">
        <v>47</v>
      </c>
      <c r="B1763" t="s">
        <v>48</v>
      </c>
      <c r="C1763" t="s">
        <v>39</v>
      </c>
      <c r="D1763" t="s">
        <v>70</v>
      </c>
      <c r="E1763" t="s">
        <v>682</v>
      </c>
      <c r="F1763" s="13" t="str">
        <f>_xlfn.CONCAT(wiz_6[[#This Row],[OCTY......]],",",wiz_6[[#This Row],[OS]])</f>
        <v>CHARLESTON,TN</v>
      </c>
      <c r="G1763" t="s">
        <v>87</v>
      </c>
      <c r="H1763" t="s">
        <v>88</v>
      </c>
      <c r="I1763" s="13" t="str">
        <f>_xlfn.CONCAT(wiz_6[[#This Row],[DCTY......]], ",",wiz_6[[#This Row],[DS]])</f>
        <v>FINDLAY   ,OH</v>
      </c>
      <c r="J1763" t="str">
        <f>TRIM(CONCATENATE(wiz_6[[#This Row],[SHIPPER..................]],wiz_6[[#This Row],[ZIP2..]],wiz_6[[#This Row],[ZIP3..]]))</f>
        <v>LOWES MLXP VAN ONE WA| 3730945839</v>
      </c>
      <c r="K1763">
        <v>1</v>
      </c>
      <c r="L1763">
        <v>1.47</v>
      </c>
      <c r="M1763">
        <v>0.21</v>
      </c>
      <c r="N1763">
        <v>469</v>
      </c>
      <c r="O1763">
        <v>0.92</v>
      </c>
      <c r="P1763">
        <v>87</v>
      </c>
      <c r="Q1763">
        <v>0.3</v>
      </c>
      <c r="R1763">
        <v>0</v>
      </c>
      <c r="S1763">
        <v>-118</v>
      </c>
      <c r="T1763">
        <v>11</v>
      </c>
      <c r="U1763">
        <v>41</v>
      </c>
      <c r="V1763">
        <v>-66</v>
      </c>
      <c r="W1763">
        <v>37806</v>
      </c>
      <c r="X1763">
        <v>37309</v>
      </c>
      <c r="Y1763">
        <v>45839</v>
      </c>
      <c r="Z1763">
        <v>1.46</v>
      </c>
      <c r="AA1763">
        <f t="shared" si="355"/>
        <v>10012</v>
      </c>
      <c r="AB1763">
        <f t="shared" si="356"/>
        <v>-66</v>
      </c>
      <c r="AC1763">
        <f t="shared" si="357"/>
        <v>6159</v>
      </c>
      <c r="AD1763">
        <f t="shared" si="358"/>
        <v>0.6151618058330004</v>
      </c>
      <c r="AE1763">
        <f t="shared" si="359"/>
        <v>0</v>
      </c>
      <c r="AF1763" t="e">
        <f t="shared" ca="1" si="360"/>
        <v>#N/A</v>
      </c>
      <c r="AG1763" t="e">
        <f t="shared" ca="1" si="361"/>
        <v>#N/A</v>
      </c>
      <c r="AH1763" t="e">
        <f t="shared" ca="1" si="362"/>
        <v>#N/A</v>
      </c>
      <c r="AI1763" t="e">
        <f t="shared" ca="1" si="351"/>
        <v>#N/A</v>
      </c>
      <c r="AJ1763">
        <f t="shared" si="352"/>
        <v>9.988014382740711E-5</v>
      </c>
      <c r="AK1763">
        <f t="shared" si="353"/>
        <v>0</v>
      </c>
      <c r="AL1763" t="e">
        <f t="shared" ca="1" si="363"/>
        <v>#N/A</v>
      </c>
      <c r="AM1763" t="b">
        <f t="shared" si="354"/>
        <v>0</v>
      </c>
    </row>
    <row r="1764" spans="1:39" x14ac:dyDescent="0.3">
      <c r="A1764" t="s">
        <v>1348</v>
      </c>
      <c r="B1764" t="s">
        <v>1349</v>
      </c>
      <c r="C1764" t="s">
        <v>39</v>
      </c>
      <c r="D1764" t="s">
        <v>70</v>
      </c>
      <c r="E1764" t="s">
        <v>349</v>
      </c>
      <c r="F1764" s="13" t="str">
        <f>_xlfn.CONCAT(wiz_6[[#This Row],[OCTY......]],",",wiz_6[[#This Row],[OS]])</f>
        <v>CHATTANOOG,TN</v>
      </c>
      <c r="G1764" t="s">
        <v>90</v>
      </c>
      <c r="H1764" t="s">
        <v>1678</v>
      </c>
      <c r="I1764" s="13" t="str">
        <f>_xlfn.CONCAT(wiz_6[[#This Row],[DCTY......]], ",",wiz_6[[#This Row],[DS]])</f>
        <v>CAMDEN    ,SC</v>
      </c>
      <c r="J1764" t="str">
        <f>TRIM(CONCATENATE(wiz_6[[#This Row],[SHIPPER..................]],wiz_6[[#This Row],[ZIP2..]],wiz_6[[#This Row],[ZIP3..]]))</f>
        <v>b: BECKER LOGISTICS | 3740129020</v>
      </c>
      <c r="K1764">
        <v>1</v>
      </c>
      <c r="L1764">
        <v>1.22</v>
      </c>
      <c r="M1764">
        <v>0.28000000000000003</v>
      </c>
      <c r="N1764">
        <v>365</v>
      </c>
      <c r="O1764">
        <v>0.83</v>
      </c>
      <c r="P1764">
        <v>343</v>
      </c>
      <c r="Q1764">
        <v>0.55000000000000004</v>
      </c>
      <c r="R1764">
        <v>-13</v>
      </c>
      <c r="S1764">
        <v>-467</v>
      </c>
      <c r="T1764">
        <v>-14</v>
      </c>
      <c r="U1764">
        <v>-35</v>
      </c>
      <c r="V1764">
        <v>-516</v>
      </c>
      <c r="W1764">
        <v>47265</v>
      </c>
      <c r="X1764">
        <v>37401</v>
      </c>
      <c r="Y1764">
        <v>29020</v>
      </c>
      <c r="Z1764">
        <v>1.28</v>
      </c>
      <c r="AA1764">
        <f t="shared" si="355"/>
        <v>10012</v>
      </c>
      <c r="AB1764">
        <f t="shared" si="356"/>
        <v>-516</v>
      </c>
      <c r="AC1764">
        <f t="shared" si="357"/>
        <v>6159</v>
      </c>
      <c r="AD1764">
        <f t="shared" si="358"/>
        <v>0.6151618058330004</v>
      </c>
      <c r="AE1764">
        <f t="shared" si="359"/>
        <v>0</v>
      </c>
      <c r="AF1764" t="e">
        <f t="shared" ca="1" si="360"/>
        <v>#N/A</v>
      </c>
      <c r="AG1764" t="e">
        <f t="shared" ca="1" si="361"/>
        <v>#N/A</v>
      </c>
      <c r="AH1764" t="e">
        <f t="shared" ca="1" si="362"/>
        <v>#N/A</v>
      </c>
      <c r="AI1764" t="e">
        <f t="shared" ca="1" si="351"/>
        <v>#N/A</v>
      </c>
      <c r="AJ1764">
        <f t="shared" si="352"/>
        <v>9.988014382740711E-5</v>
      </c>
      <c r="AK1764">
        <f t="shared" si="353"/>
        <v>0</v>
      </c>
      <c r="AL1764" t="e">
        <f t="shared" ca="1" si="363"/>
        <v>#N/A</v>
      </c>
      <c r="AM1764" t="b">
        <f t="shared" si="354"/>
        <v>0</v>
      </c>
    </row>
    <row r="1765" spans="1:39" x14ac:dyDescent="0.3">
      <c r="A1765" t="s">
        <v>37</v>
      </c>
      <c r="B1765" t="s">
        <v>38</v>
      </c>
      <c r="C1765" t="s">
        <v>39</v>
      </c>
      <c r="D1765" t="s">
        <v>70</v>
      </c>
      <c r="E1765" t="s">
        <v>349</v>
      </c>
      <c r="F1765" s="13" t="str">
        <f>_xlfn.CONCAT(wiz_6[[#This Row],[OCTY......]],",",wiz_6[[#This Row],[OS]])</f>
        <v>CHATTANOOG,TN</v>
      </c>
      <c r="G1765" t="s">
        <v>70</v>
      </c>
      <c r="H1765" t="s">
        <v>71</v>
      </c>
      <c r="I1765" s="13" t="str">
        <f>_xlfn.CONCAT(wiz_6[[#This Row],[DCTY......]], ",",wiz_6[[#This Row],[DS]])</f>
        <v>JACKSON   ,TN</v>
      </c>
      <c r="J1765" t="str">
        <f>TRIM(CONCATENATE(wiz_6[[#This Row],[SHIPPER..................]],wiz_6[[#This Row],[ZIP2..]],wiz_6[[#This Row],[ZIP3..]]))</f>
        <v>b: C H ROBINSON | 3740138301</v>
      </c>
      <c r="K1765">
        <v>3</v>
      </c>
      <c r="L1765">
        <v>1.58</v>
      </c>
      <c r="M1765">
        <v>0.28000000000000003</v>
      </c>
      <c r="N1765">
        <v>260</v>
      </c>
      <c r="O1765">
        <v>0.45</v>
      </c>
      <c r="P1765">
        <v>55</v>
      </c>
      <c r="Q1765">
        <v>0.28000000000000003</v>
      </c>
      <c r="R1765">
        <v>-18</v>
      </c>
      <c r="S1765">
        <v>-93</v>
      </c>
      <c r="T1765">
        <v>21</v>
      </c>
      <c r="U1765">
        <v>351</v>
      </c>
      <c r="V1765">
        <v>279</v>
      </c>
      <c r="W1765">
        <v>37885</v>
      </c>
      <c r="X1765">
        <v>37401</v>
      </c>
      <c r="Y1765">
        <v>38301</v>
      </c>
      <c r="Z1765">
        <v>1.64</v>
      </c>
      <c r="AA1765">
        <f t="shared" si="355"/>
        <v>10012</v>
      </c>
      <c r="AB1765">
        <f t="shared" si="356"/>
        <v>837</v>
      </c>
      <c r="AC1765">
        <f t="shared" si="357"/>
        <v>6159</v>
      </c>
      <c r="AD1765">
        <f t="shared" si="358"/>
        <v>0.6151618058330004</v>
      </c>
      <c r="AE1765">
        <f t="shared" si="359"/>
        <v>0</v>
      </c>
      <c r="AF1765" t="e">
        <f t="shared" ca="1" si="360"/>
        <v>#N/A</v>
      </c>
      <c r="AG1765" t="e">
        <f t="shared" ca="1" si="361"/>
        <v>#N/A</v>
      </c>
      <c r="AH1765" t="e">
        <f t="shared" ca="1" si="362"/>
        <v>#N/A</v>
      </c>
      <c r="AI1765" t="e">
        <f t="shared" ca="1" si="351"/>
        <v>#N/A</v>
      </c>
      <c r="AJ1765">
        <f t="shared" si="352"/>
        <v>2.9964043148222132E-4</v>
      </c>
      <c r="AK1765">
        <f t="shared" si="353"/>
        <v>0</v>
      </c>
      <c r="AL1765" t="e">
        <f t="shared" ca="1" si="363"/>
        <v>#N/A</v>
      </c>
      <c r="AM1765" t="b">
        <f t="shared" si="354"/>
        <v>0</v>
      </c>
    </row>
    <row r="1766" spans="1:39" x14ac:dyDescent="0.3">
      <c r="A1766" t="s">
        <v>279</v>
      </c>
      <c r="B1766" t="s">
        <v>280</v>
      </c>
      <c r="C1766" t="s">
        <v>39</v>
      </c>
      <c r="D1766" t="s">
        <v>70</v>
      </c>
      <c r="E1766" t="s">
        <v>349</v>
      </c>
      <c r="F1766" s="13" t="str">
        <f>_xlfn.CONCAT(wiz_6[[#This Row],[OCTY......]],",",wiz_6[[#This Row],[OS]])</f>
        <v>CHATTANOOG,TN</v>
      </c>
      <c r="G1766" t="s">
        <v>70</v>
      </c>
      <c r="H1766" t="s">
        <v>553</v>
      </c>
      <c r="I1766" s="13" t="str">
        <f>_xlfn.CONCAT(wiz_6[[#This Row],[DCTY......]], ",",wiz_6[[#This Row],[DS]])</f>
        <v>HUMBOLDT  ,TN</v>
      </c>
      <c r="J1766" t="str">
        <f>TRIM(CONCATENATE(wiz_6[[#This Row],[SHIPPER..................]],wiz_6[[#This Row],[ZIP2..]],wiz_6[[#This Row],[ZIP3..]]))</f>
        <v>b: NOLAN TRANSPORTATI| 3740138343</v>
      </c>
      <c r="K1766">
        <v>1</v>
      </c>
      <c r="L1766">
        <v>1.08</v>
      </c>
      <c r="M1766">
        <v>0.27</v>
      </c>
      <c r="N1766">
        <v>278</v>
      </c>
      <c r="O1766">
        <v>0.37</v>
      </c>
      <c r="P1766">
        <v>83</v>
      </c>
      <c r="Q1766">
        <v>0.3</v>
      </c>
      <c r="R1766">
        <v>-17</v>
      </c>
      <c r="S1766">
        <v>-113</v>
      </c>
      <c r="T1766">
        <v>40</v>
      </c>
      <c r="U1766">
        <v>218</v>
      </c>
      <c r="V1766">
        <v>145</v>
      </c>
      <c r="W1766">
        <v>37885</v>
      </c>
      <c r="X1766">
        <v>37401</v>
      </c>
      <c r="Y1766">
        <v>38343</v>
      </c>
      <c r="Z1766">
        <v>1.1299999999999999</v>
      </c>
      <c r="AA1766">
        <f t="shared" si="355"/>
        <v>10012</v>
      </c>
      <c r="AB1766">
        <f t="shared" si="356"/>
        <v>145</v>
      </c>
      <c r="AC1766">
        <f t="shared" si="357"/>
        <v>6159</v>
      </c>
      <c r="AD1766">
        <f t="shared" si="358"/>
        <v>0.6151618058330004</v>
      </c>
      <c r="AE1766">
        <f t="shared" si="359"/>
        <v>0</v>
      </c>
      <c r="AF1766" t="e">
        <f t="shared" ca="1" si="360"/>
        <v>#N/A</v>
      </c>
      <c r="AG1766" t="e">
        <f t="shared" ca="1" si="361"/>
        <v>#N/A</v>
      </c>
      <c r="AH1766" t="e">
        <f t="shared" ca="1" si="362"/>
        <v>#N/A</v>
      </c>
      <c r="AI1766" t="e">
        <f t="shared" ca="1" si="351"/>
        <v>#N/A</v>
      </c>
      <c r="AJ1766">
        <f t="shared" si="352"/>
        <v>9.988014382740711E-5</v>
      </c>
      <c r="AK1766">
        <f t="shared" si="353"/>
        <v>0</v>
      </c>
      <c r="AL1766" t="e">
        <f t="shared" ca="1" si="363"/>
        <v>#N/A</v>
      </c>
      <c r="AM1766" t="b">
        <f t="shared" si="354"/>
        <v>0</v>
      </c>
    </row>
    <row r="1767" spans="1:39" x14ac:dyDescent="0.3">
      <c r="A1767" t="s">
        <v>1671</v>
      </c>
      <c r="B1767" t="s">
        <v>1672</v>
      </c>
      <c r="C1767" t="s">
        <v>39</v>
      </c>
      <c r="D1767" t="s">
        <v>70</v>
      </c>
      <c r="E1767" t="s">
        <v>597</v>
      </c>
      <c r="F1767" s="13" t="str">
        <f>_xlfn.CONCAT(wiz_6[[#This Row],[OCTY......]],",",wiz_6[[#This Row],[OS]])</f>
        <v>CALHOUN   ,TN</v>
      </c>
      <c r="G1767" t="s">
        <v>70</v>
      </c>
      <c r="H1767" t="s">
        <v>71</v>
      </c>
      <c r="I1767" s="13" t="str">
        <f>_xlfn.CONCAT(wiz_6[[#This Row],[DCTY......]], ",",wiz_6[[#This Row],[DS]])</f>
        <v>JACKSON   ,TN</v>
      </c>
      <c r="J1767" t="str">
        <f>TRIM(CONCATENATE(wiz_6[[#This Row],[SHIPPER..................]],wiz_6[[#This Row],[ZIP2..]],wiz_6[[#This Row],[ZIP3..]]))</f>
        <v>RESOLUTE FOREST PRODU| 3730938301</v>
      </c>
      <c r="K1767">
        <v>1</v>
      </c>
      <c r="L1767">
        <v>1.84</v>
      </c>
      <c r="M1767">
        <v>0.21</v>
      </c>
      <c r="N1767">
        <v>290</v>
      </c>
      <c r="O1767">
        <v>0.79</v>
      </c>
      <c r="P1767">
        <v>133</v>
      </c>
      <c r="Q1767">
        <v>0.35</v>
      </c>
      <c r="R1767">
        <v>0</v>
      </c>
      <c r="S1767">
        <v>-91</v>
      </c>
      <c r="T1767">
        <v>-60</v>
      </c>
      <c r="U1767">
        <v>423</v>
      </c>
      <c r="V1767">
        <v>272</v>
      </c>
      <c r="W1767">
        <v>37809</v>
      </c>
      <c r="X1767">
        <v>37309</v>
      </c>
      <c r="Y1767">
        <v>38301</v>
      </c>
      <c r="Z1767">
        <v>1.83</v>
      </c>
      <c r="AA1767">
        <f t="shared" si="355"/>
        <v>10012</v>
      </c>
      <c r="AB1767">
        <f t="shared" si="356"/>
        <v>272</v>
      </c>
      <c r="AC1767">
        <f t="shared" si="357"/>
        <v>6159</v>
      </c>
      <c r="AD1767">
        <f t="shared" si="358"/>
        <v>0.6151618058330004</v>
      </c>
      <c r="AE1767">
        <f t="shared" si="359"/>
        <v>0</v>
      </c>
      <c r="AF1767" t="e">
        <f t="shared" ca="1" si="360"/>
        <v>#N/A</v>
      </c>
      <c r="AG1767" t="e">
        <f t="shared" ca="1" si="361"/>
        <v>#N/A</v>
      </c>
      <c r="AH1767" t="e">
        <f t="shared" ca="1" si="362"/>
        <v>#N/A</v>
      </c>
      <c r="AI1767" t="e">
        <f t="shared" ca="1" si="351"/>
        <v>#N/A</v>
      </c>
      <c r="AJ1767">
        <f t="shared" si="352"/>
        <v>9.988014382740711E-5</v>
      </c>
      <c r="AK1767">
        <f t="shared" si="353"/>
        <v>0</v>
      </c>
      <c r="AL1767" t="e">
        <f t="shared" ca="1" si="363"/>
        <v>#N/A</v>
      </c>
      <c r="AM1767" t="b">
        <f t="shared" si="354"/>
        <v>0</v>
      </c>
    </row>
    <row r="1768" spans="1:39" x14ac:dyDescent="0.3">
      <c r="A1768" t="s">
        <v>37</v>
      </c>
      <c r="B1768" t="s">
        <v>38</v>
      </c>
      <c r="C1768" t="s">
        <v>39</v>
      </c>
      <c r="D1768" t="s">
        <v>70</v>
      </c>
      <c r="E1768" t="s">
        <v>349</v>
      </c>
      <c r="F1768" s="13" t="str">
        <f>_xlfn.CONCAT(wiz_6[[#This Row],[OCTY......]],",",wiz_6[[#This Row],[OS]])</f>
        <v>CHATTANOOG,TN</v>
      </c>
      <c r="G1768" t="s">
        <v>70</v>
      </c>
      <c r="H1768" t="s">
        <v>75</v>
      </c>
      <c r="I1768" s="13" t="str">
        <f>_xlfn.CONCAT(wiz_6[[#This Row],[DCTY......]], ",",wiz_6[[#This Row],[DS]])</f>
        <v>MEMPHIS   ,TN</v>
      </c>
      <c r="J1768" t="str">
        <f>TRIM(CONCATENATE(wiz_6[[#This Row],[SHIPPER..................]],wiz_6[[#This Row],[ZIP2..]],wiz_6[[#This Row],[ZIP3..]]))</f>
        <v>b: C H ROBINSON | 3740138101</v>
      </c>
      <c r="K1768">
        <v>1</v>
      </c>
      <c r="L1768">
        <v>1.57</v>
      </c>
      <c r="M1768">
        <v>0.28000000000000003</v>
      </c>
      <c r="N1768">
        <v>351</v>
      </c>
      <c r="O1768">
        <v>0.79</v>
      </c>
      <c r="P1768">
        <v>130</v>
      </c>
      <c r="Q1768">
        <v>0.35</v>
      </c>
      <c r="R1768">
        <v>-25</v>
      </c>
      <c r="S1768">
        <v>-93</v>
      </c>
      <c r="T1768">
        <v>-4</v>
      </c>
      <c r="U1768">
        <v>197</v>
      </c>
      <c r="V1768">
        <v>100</v>
      </c>
      <c r="W1768">
        <v>37806</v>
      </c>
      <c r="X1768">
        <v>37401</v>
      </c>
      <c r="Y1768">
        <v>38101</v>
      </c>
      <c r="Z1768">
        <v>1.63</v>
      </c>
      <c r="AA1768">
        <f t="shared" si="355"/>
        <v>10012</v>
      </c>
      <c r="AB1768">
        <f t="shared" si="356"/>
        <v>100</v>
      </c>
      <c r="AC1768">
        <f t="shared" si="357"/>
        <v>6159</v>
      </c>
      <c r="AD1768">
        <f t="shared" si="358"/>
        <v>0.6151618058330004</v>
      </c>
      <c r="AE1768">
        <f t="shared" si="359"/>
        <v>0</v>
      </c>
      <c r="AF1768" t="e">
        <f t="shared" ca="1" si="360"/>
        <v>#N/A</v>
      </c>
      <c r="AG1768" t="e">
        <f t="shared" ca="1" si="361"/>
        <v>#N/A</v>
      </c>
      <c r="AH1768" t="e">
        <f t="shared" ca="1" si="362"/>
        <v>#N/A</v>
      </c>
      <c r="AI1768" t="e">
        <f t="shared" ca="1" si="351"/>
        <v>#N/A</v>
      </c>
      <c r="AJ1768">
        <f t="shared" si="352"/>
        <v>9.988014382740711E-5</v>
      </c>
      <c r="AK1768">
        <f t="shared" si="353"/>
        <v>0</v>
      </c>
      <c r="AL1768" t="e">
        <f t="shared" ca="1" si="363"/>
        <v>#N/A</v>
      </c>
      <c r="AM1768" t="b">
        <f t="shared" si="354"/>
        <v>0</v>
      </c>
    </row>
    <row r="1769" spans="1:39" x14ac:dyDescent="0.3">
      <c r="A1769" t="s">
        <v>37</v>
      </c>
      <c r="B1769" t="s">
        <v>38</v>
      </c>
      <c r="C1769" t="s">
        <v>39</v>
      </c>
      <c r="D1769" t="s">
        <v>70</v>
      </c>
      <c r="E1769" t="s">
        <v>725</v>
      </c>
      <c r="F1769" s="13" t="str">
        <f>_xlfn.CONCAT(wiz_6[[#This Row],[OCTY......]],",",wiz_6[[#This Row],[OS]])</f>
        <v>CLEVELAND ,TN</v>
      </c>
      <c r="G1769" t="s">
        <v>70</v>
      </c>
      <c r="H1769" t="s">
        <v>75</v>
      </c>
      <c r="I1769" s="13" t="str">
        <f>_xlfn.CONCAT(wiz_6[[#This Row],[DCTY......]], ",",wiz_6[[#This Row],[DS]])</f>
        <v>MEMPHIS   ,TN</v>
      </c>
      <c r="J1769" t="str">
        <f>TRIM(CONCATENATE(wiz_6[[#This Row],[SHIPPER..................]],wiz_6[[#This Row],[ZIP2..]],wiz_6[[#This Row],[ZIP3..]]))</f>
        <v>b: C H ROBINSON | 3731138101</v>
      </c>
      <c r="K1769">
        <v>1</v>
      </c>
      <c r="L1769">
        <v>1.25</v>
      </c>
      <c r="M1769">
        <v>0.28000000000000003</v>
      </c>
      <c r="N1769">
        <v>327</v>
      </c>
      <c r="O1769">
        <v>0.75</v>
      </c>
      <c r="P1769">
        <v>30</v>
      </c>
      <c r="Q1769">
        <v>0.25</v>
      </c>
      <c r="R1769">
        <v>-23</v>
      </c>
      <c r="S1769">
        <v>-9</v>
      </c>
      <c r="T1769">
        <v>20</v>
      </c>
      <c r="U1769">
        <v>77</v>
      </c>
      <c r="V1769">
        <v>88</v>
      </c>
      <c r="W1769">
        <v>37401</v>
      </c>
      <c r="X1769">
        <v>37311</v>
      </c>
      <c r="Y1769">
        <v>38101</v>
      </c>
      <c r="Z1769">
        <v>1.31</v>
      </c>
      <c r="AA1769">
        <f t="shared" si="355"/>
        <v>10012</v>
      </c>
      <c r="AB1769">
        <f t="shared" si="356"/>
        <v>88</v>
      </c>
      <c r="AC1769">
        <f t="shared" si="357"/>
        <v>6159</v>
      </c>
      <c r="AD1769">
        <f t="shared" si="358"/>
        <v>0.6151618058330004</v>
      </c>
      <c r="AE1769">
        <f t="shared" si="359"/>
        <v>0</v>
      </c>
      <c r="AF1769" t="e">
        <f t="shared" ca="1" si="360"/>
        <v>#N/A</v>
      </c>
      <c r="AG1769" t="e">
        <f t="shared" ca="1" si="361"/>
        <v>#N/A</v>
      </c>
      <c r="AH1769" t="e">
        <f t="shared" ca="1" si="362"/>
        <v>#N/A</v>
      </c>
      <c r="AI1769" t="e">
        <f t="shared" ca="1" si="351"/>
        <v>#N/A</v>
      </c>
      <c r="AJ1769">
        <f t="shared" si="352"/>
        <v>9.988014382740711E-5</v>
      </c>
      <c r="AK1769">
        <f t="shared" si="353"/>
        <v>0</v>
      </c>
      <c r="AL1769" t="e">
        <f t="shared" ca="1" si="363"/>
        <v>#N/A</v>
      </c>
      <c r="AM1769" t="b">
        <f t="shared" si="354"/>
        <v>0</v>
      </c>
    </row>
    <row r="1770" spans="1:39" x14ac:dyDescent="0.3">
      <c r="A1770" t="s">
        <v>1671</v>
      </c>
      <c r="B1770" t="s">
        <v>1672</v>
      </c>
      <c r="C1770" t="s">
        <v>39</v>
      </c>
      <c r="D1770" t="s">
        <v>70</v>
      </c>
      <c r="E1770" t="s">
        <v>597</v>
      </c>
      <c r="F1770" s="13" t="str">
        <f>_xlfn.CONCAT(wiz_6[[#This Row],[OCTY......]],",",wiz_6[[#This Row],[OS]])</f>
        <v>CALHOUN   ,TN</v>
      </c>
      <c r="G1770" t="s">
        <v>70</v>
      </c>
      <c r="H1770" t="s">
        <v>75</v>
      </c>
      <c r="I1770" s="13" t="str">
        <f>_xlfn.CONCAT(wiz_6[[#This Row],[DCTY......]], ",",wiz_6[[#This Row],[DS]])</f>
        <v>MEMPHIS   ,TN</v>
      </c>
      <c r="J1770" t="str">
        <f>TRIM(CONCATENATE(wiz_6[[#This Row],[SHIPPER..................]],wiz_6[[#This Row],[ZIP2..]],wiz_6[[#This Row],[ZIP3..]]))</f>
        <v>RESOLUTE FOREST PRODU| 3730938101</v>
      </c>
      <c r="K1770">
        <v>2</v>
      </c>
      <c r="L1770">
        <v>1.79</v>
      </c>
      <c r="M1770">
        <v>0.21</v>
      </c>
      <c r="N1770">
        <v>352</v>
      </c>
      <c r="O1770">
        <v>1.27</v>
      </c>
      <c r="P1770">
        <v>71</v>
      </c>
      <c r="Q1770">
        <v>0.28000000000000003</v>
      </c>
      <c r="R1770">
        <v>0</v>
      </c>
      <c r="S1770">
        <v>-91</v>
      </c>
      <c r="T1770">
        <v>-118</v>
      </c>
      <c r="U1770">
        <v>200</v>
      </c>
      <c r="V1770">
        <v>-9</v>
      </c>
      <c r="W1770">
        <v>37401</v>
      </c>
      <c r="X1770">
        <v>37309</v>
      </c>
      <c r="Y1770">
        <v>38101</v>
      </c>
      <c r="Z1770">
        <v>1.78</v>
      </c>
      <c r="AA1770">
        <f t="shared" si="355"/>
        <v>10012</v>
      </c>
      <c r="AB1770">
        <f t="shared" si="356"/>
        <v>-18</v>
      </c>
      <c r="AC1770">
        <f t="shared" si="357"/>
        <v>6159</v>
      </c>
      <c r="AD1770">
        <f t="shared" si="358"/>
        <v>0.6151618058330004</v>
      </c>
      <c r="AE1770">
        <f t="shared" si="359"/>
        <v>0</v>
      </c>
      <c r="AF1770" t="e">
        <f t="shared" ca="1" si="360"/>
        <v>#N/A</v>
      </c>
      <c r="AG1770" t="e">
        <f t="shared" ca="1" si="361"/>
        <v>#N/A</v>
      </c>
      <c r="AH1770" t="e">
        <f t="shared" ca="1" si="362"/>
        <v>#N/A</v>
      </c>
      <c r="AI1770" t="e">
        <f t="shared" ca="1" si="351"/>
        <v>#N/A</v>
      </c>
      <c r="AJ1770">
        <f t="shared" si="352"/>
        <v>1.9976028765481422E-4</v>
      </c>
      <c r="AK1770">
        <f t="shared" si="353"/>
        <v>0</v>
      </c>
      <c r="AL1770" t="e">
        <f t="shared" ca="1" si="363"/>
        <v>#N/A</v>
      </c>
      <c r="AM1770" t="b">
        <f t="shared" si="354"/>
        <v>0</v>
      </c>
    </row>
    <row r="1771" spans="1:39" x14ac:dyDescent="0.3">
      <c r="A1771" t="s">
        <v>1671</v>
      </c>
      <c r="B1771" t="s">
        <v>1672</v>
      </c>
      <c r="C1771" t="s">
        <v>39</v>
      </c>
      <c r="D1771" t="s">
        <v>70</v>
      </c>
      <c r="E1771" t="s">
        <v>597</v>
      </c>
      <c r="F1771" s="13" t="str">
        <f>_xlfn.CONCAT(wiz_6[[#This Row],[OCTY......]],",",wiz_6[[#This Row],[OS]])</f>
        <v>CALHOUN   ,TN</v>
      </c>
      <c r="G1771" t="s">
        <v>76</v>
      </c>
      <c r="H1771" t="s">
        <v>582</v>
      </c>
      <c r="I1771" s="13" t="str">
        <f>_xlfn.CONCAT(wiz_6[[#This Row],[DCTY......]], ",",wiz_6[[#This Row],[DS]])</f>
        <v>DALLAS    ,TX</v>
      </c>
      <c r="J1771" t="str">
        <f>TRIM(CONCATENATE(wiz_6[[#This Row],[SHIPPER..................]],wiz_6[[#This Row],[ZIP2..]],wiz_6[[#This Row],[ZIP3..]]))</f>
        <v>RESOLUTE FOREST PRODU| 3730975201</v>
      </c>
      <c r="K1771">
        <v>3</v>
      </c>
      <c r="L1771">
        <v>1.81</v>
      </c>
      <c r="M1771">
        <v>0.21</v>
      </c>
      <c r="N1771">
        <v>806</v>
      </c>
      <c r="O1771">
        <v>1.42</v>
      </c>
      <c r="P1771">
        <v>48</v>
      </c>
      <c r="Q1771">
        <v>0.27</v>
      </c>
      <c r="R1771">
        <v>0</v>
      </c>
      <c r="S1771">
        <v>-91</v>
      </c>
      <c r="T1771">
        <v>81</v>
      </c>
      <c r="U1771">
        <v>96</v>
      </c>
      <c r="V1771">
        <v>86</v>
      </c>
      <c r="W1771">
        <v>37311</v>
      </c>
      <c r="X1771">
        <v>37309</v>
      </c>
      <c r="Y1771">
        <v>75201</v>
      </c>
      <c r="Z1771">
        <v>1.8</v>
      </c>
      <c r="AA1771">
        <f t="shared" si="355"/>
        <v>10012</v>
      </c>
      <c r="AB1771">
        <f t="shared" si="356"/>
        <v>258</v>
      </c>
      <c r="AC1771">
        <f t="shared" si="357"/>
        <v>6159</v>
      </c>
      <c r="AD1771">
        <f t="shared" si="358"/>
        <v>0.6151618058330004</v>
      </c>
      <c r="AE1771">
        <f t="shared" si="359"/>
        <v>0</v>
      </c>
      <c r="AF1771" t="e">
        <f t="shared" ca="1" si="360"/>
        <v>#N/A</v>
      </c>
      <c r="AG1771" t="e">
        <f t="shared" ca="1" si="361"/>
        <v>#N/A</v>
      </c>
      <c r="AH1771" t="e">
        <f t="shared" ca="1" si="362"/>
        <v>#N/A</v>
      </c>
      <c r="AI1771" t="e">
        <f t="shared" ca="1" si="351"/>
        <v>#N/A</v>
      </c>
      <c r="AJ1771">
        <f t="shared" si="352"/>
        <v>2.9964043148222132E-4</v>
      </c>
      <c r="AK1771">
        <f t="shared" si="353"/>
        <v>0</v>
      </c>
      <c r="AL1771" t="e">
        <f t="shared" ca="1" si="363"/>
        <v>#N/A</v>
      </c>
      <c r="AM1771" t="b">
        <f t="shared" si="354"/>
        <v>0</v>
      </c>
    </row>
    <row r="1772" spans="1:39" x14ac:dyDescent="0.3">
      <c r="A1772" t="s">
        <v>418</v>
      </c>
      <c r="B1772" t="s">
        <v>419</v>
      </c>
      <c r="C1772" t="s">
        <v>39</v>
      </c>
      <c r="D1772" t="s">
        <v>70</v>
      </c>
      <c r="E1772" t="s">
        <v>349</v>
      </c>
      <c r="F1772" s="13" t="str">
        <f>_xlfn.CONCAT(wiz_6[[#This Row],[OCTY......]],",",wiz_6[[#This Row],[OS]])</f>
        <v>CHATTANOOG,TN</v>
      </c>
      <c r="G1772" t="s">
        <v>76</v>
      </c>
      <c r="H1772" t="s">
        <v>228</v>
      </c>
      <c r="I1772" s="13" t="str">
        <f>_xlfn.CONCAT(wiz_6[[#This Row],[DCTY......]], ",",wiz_6[[#This Row],[DS]])</f>
        <v>HOUSTON   ,TX</v>
      </c>
      <c r="J1772" t="str">
        <f>TRIM(CONCATENATE(wiz_6[[#This Row],[SHIPPER..................]],wiz_6[[#This Row],[ZIP2..]],wiz_6[[#This Row],[ZIP3..]]))</f>
        <v>NOVOLEX | 3740177001</v>
      </c>
      <c r="K1772">
        <v>1</v>
      </c>
      <c r="L1772">
        <v>1.57</v>
      </c>
      <c r="M1772">
        <v>0.22</v>
      </c>
      <c r="N1772">
        <v>834</v>
      </c>
      <c r="O1772">
        <v>1.71</v>
      </c>
      <c r="P1772">
        <v>136</v>
      </c>
      <c r="Q1772">
        <v>0.35</v>
      </c>
      <c r="R1772">
        <v>-8</v>
      </c>
      <c r="S1772">
        <v>-154</v>
      </c>
      <c r="T1772">
        <v>12</v>
      </c>
      <c r="U1772">
        <v>-13</v>
      </c>
      <c r="V1772">
        <v>-155</v>
      </c>
      <c r="W1772">
        <v>38401</v>
      </c>
      <c r="X1772">
        <v>37401</v>
      </c>
      <c r="Y1772">
        <v>77001</v>
      </c>
      <c r="Z1772">
        <v>1.57</v>
      </c>
      <c r="AA1772">
        <f t="shared" si="355"/>
        <v>10012</v>
      </c>
      <c r="AB1772">
        <f t="shared" si="356"/>
        <v>-155</v>
      </c>
      <c r="AC1772">
        <f t="shared" si="357"/>
        <v>6159</v>
      </c>
      <c r="AD1772">
        <f t="shared" si="358"/>
        <v>0.6151618058330004</v>
      </c>
      <c r="AE1772">
        <f t="shared" si="359"/>
        <v>0</v>
      </c>
      <c r="AF1772" t="e">
        <f t="shared" ca="1" si="360"/>
        <v>#N/A</v>
      </c>
      <c r="AG1772" t="e">
        <f t="shared" ca="1" si="361"/>
        <v>#N/A</v>
      </c>
      <c r="AH1772" t="e">
        <f t="shared" ca="1" si="362"/>
        <v>#N/A</v>
      </c>
      <c r="AI1772" t="e">
        <f t="shared" ca="1" si="351"/>
        <v>#N/A</v>
      </c>
      <c r="AJ1772">
        <f t="shared" si="352"/>
        <v>9.988014382740711E-5</v>
      </c>
      <c r="AK1772">
        <f t="shared" si="353"/>
        <v>0</v>
      </c>
      <c r="AL1772" t="e">
        <f t="shared" ca="1" si="363"/>
        <v>#N/A</v>
      </c>
      <c r="AM1772" t="b">
        <f t="shared" si="354"/>
        <v>0</v>
      </c>
    </row>
    <row r="1773" spans="1:39" x14ac:dyDescent="0.3">
      <c r="A1773" t="s">
        <v>418</v>
      </c>
      <c r="B1773" t="s">
        <v>419</v>
      </c>
      <c r="C1773" t="s">
        <v>39</v>
      </c>
      <c r="D1773" t="s">
        <v>70</v>
      </c>
      <c r="E1773" t="s">
        <v>349</v>
      </c>
      <c r="F1773" s="13" t="str">
        <f>_xlfn.CONCAT(wiz_6[[#This Row],[OCTY......]],",",wiz_6[[#This Row],[OS]])</f>
        <v>CHATTANOOG,TN</v>
      </c>
      <c r="G1773" t="s">
        <v>76</v>
      </c>
      <c r="H1773" t="s">
        <v>1679</v>
      </c>
      <c r="I1773" s="13" t="str">
        <f>_xlfn.CONCAT(wiz_6[[#This Row],[DCTY......]], ",",wiz_6[[#This Row],[DS]])</f>
        <v>MISSOURI C,TX</v>
      </c>
      <c r="J1773" t="str">
        <f>TRIM(CONCATENATE(wiz_6[[#This Row],[SHIPPER..................]],wiz_6[[#This Row],[ZIP2..]],wiz_6[[#This Row],[ZIP3..]]))</f>
        <v>NOVOLEX | 3740177459</v>
      </c>
      <c r="K1773">
        <v>4</v>
      </c>
      <c r="L1773">
        <v>1.57</v>
      </c>
      <c r="M1773">
        <v>0.23</v>
      </c>
      <c r="N1773">
        <v>835</v>
      </c>
      <c r="O1773">
        <v>1.71</v>
      </c>
      <c r="P1773">
        <v>63</v>
      </c>
      <c r="Q1773">
        <v>0.28999999999999998</v>
      </c>
      <c r="R1773">
        <v>-2</v>
      </c>
      <c r="S1773">
        <v>-154</v>
      </c>
      <c r="T1773">
        <v>12</v>
      </c>
      <c r="U1773">
        <v>-20</v>
      </c>
      <c r="V1773">
        <v>-162</v>
      </c>
      <c r="W1773">
        <v>37311</v>
      </c>
      <c r="X1773">
        <v>37401</v>
      </c>
      <c r="Y1773">
        <v>77459</v>
      </c>
      <c r="Z1773">
        <v>1.58</v>
      </c>
      <c r="AA1773">
        <f t="shared" si="355"/>
        <v>10012</v>
      </c>
      <c r="AB1773">
        <f t="shared" si="356"/>
        <v>-648</v>
      </c>
      <c r="AC1773">
        <f t="shared" si="357"/>
        <v>6159</v>
      </c>
      <c r="AD1773">
        <f t="shared" si="358"/>
        <v>0.6151618058330004</v>
      </c>
      <c r="AE1773">
        <f t="shared" si="359"/>
        <v>0</v>
      </c>
      <c r="AF1773" t="e">
        <f t="shared" ca="1" si="360"/>
        <v>#N/A</v>
      </c>
      <c r="AG1773" t="e">
        <f t="shared" ca="1" si="361"/>
        <v>#N/A</v>
      </c>
      <c r="AH1773" t="e">
        <f t="shared" ca="1" si="362"/>
        <v>#N/A</v>
      </c>
      <c r="AI1773" t="e">
        <f t="shared" ca="1" si="351"/>
        <v>#N/A</v>
      </c>
      <c r="AJ1773">
        <f t="shared" si="352"/>
        <v>3.9952057530962844E-4</v>
      </c>
      <c r="AK1773">
        <f t="shared" si="353"/>
        <v>0</v>
      </c>
      <c r="AL1773" t="e">
        <f t="shared" ca="1" si="363"/>
        <v>#N/A</v>
      </c>
      <c r="AM1773" t="b">
        <f t="shared" si="354"/>
        <v>0</v>
      </c>
    </row>
    <row r="1774" spans="1:39" x14ac:dyDescent="0.3">
      <c r="A1774" t="s">
        <v>1671</v>
      </c>
      <c r="B1774" t="s">
        <v>1672</v>
      </c>
      <c r="C1774" t="s">
        <v>39</v>
      </c>
      <c r="D1774" t="s">
        <v>70</v>
      </c>
      <c r="E1774" t="s">
        <v>597</v>
      </c>
      <c r="F1774" s="13" t="str">
        <f>_xlfn.CONCAT(wiz_6[[#This Row],[OCTY......]],",",wiz_6[[#This Row],[OS]])</f>
        <v>CALHOUN   ,TN</v>
      </c>
      <c r="G1774" t="s">
        <v>140</v>
      </c>
      <c r="H1774" t="s">
        <v>1680</v>
      </c>
      <c r="I1774" s="13" t="str">
        <f>_xlfn.CONCAT(wiz_6[[#This Row],[DCTY......]], ",",wiz_6[[#This Row],[DS]])</f>
        <v>CLINTONVIL,WI</v>
      </c>
      <c r="J1774" t="str">
        <f>TRIM(CONCATENATE(wiz_6[[#This Row],[SHIPPER..................]],wiz_6[[#This Row],[ZIP2..]],wiz_6[[#This Row],[ZIP3..]]))</f>
        <v>RESOLUTE FOREST PRODU| 3730954929</v>
      </c>
      <c r="K1774">
        <v>2</v>
      </c>
      <c r="L1774">
        <v>1.68</v>
      </c>
      <c r="M1774">
        <v>0.21</v>
      </c>
      <c r="N1774">
        <v>797</v>
      </c>
      <c r="O1774">
        <v>1.51</v>
      </c>
      <c r="P1774">
        <v>94</v>
      </c>
      <c r="Q1774">
        <v>0.3</v>
      </c>
      <c r="R1774">
        <v>53</v>
      </c>
      <c r="S1774">
        <v>-91</v>
      </c>
      <c r="T1774">
        <v>69</v>
      </c>
      <c r="U1774">
        <v>274</v>
      </c>
      <c r="V1774">
        <v>252</v>
      </c>
      <c r="W1774">
        <v>37087</v>
      </c>
      <c r="X1774">
        <v>37309</v>
      </c>
      <c r="Y1774">
        <v>54929</v>
      </c>
      <c r="Z1774">
        <v>1.67</v>
      </c>
      <c r="AA1774">
        <f t="shared" si="355"/>
        <v>10012</v>
      </c>
      <c r="AB1774">
        <f t="shared" si="356"/>
        <v>504</v>
      </c>
      <c r="AC1774">
        <f t="shared" si="357"/>
        <v>6159</v>
      </c>
      <c r="AD1774">
        <f t="shared" si="358"/>
        <v>0.6151618058330004</v>
      </c>
      <c r="AE1774">
        <f t="shared" si="359"/>
        <v>0</v>
      </c>
      <c r="AF1774" t="e">
        <f t="shared" ca="1" si="360"/>
        <v>#N/A</v>
      </c>
      <c r="AG1774" t="e">
        <f t="shared" ca="1" si="361"/>
        <v>#N/A</v>
      </c>
      <c r="AH1774" t="e">
        <f t="shared" ca="1" si="362"/>
        <v>#N/A</v>
      </c>
      <c r="AI1774" t="e">
        <f t="shared" ca="1" si="351"/>
        <v>#N/A</v>
      </c>
      <c r="AJ1774">
        <f t="shared" si="352"/>
        <v>1.9976028765481422E-4</v>
      </c>
      <c r="AK1774">
        <f t="shared" si="353"/>
        <v>0</v>
      </c>
      <c r="AL1774" t="e">
        <f t="shared" ca="1" si="363"/>
        <v>#N/A</v>
      </c>
      <c r="AM1774" t="b">
        <f t="shared" si="354"/>
        <v>0</v>
      </c>
    </row>
    <row r="1775" spans="1:39" x14ac:dyDescent="0.3">
      <c r="A1775" t="s">
        <v>1671</v>
      </c>
      <c r="B1775" t="s">
        <v>1672</v>
      </c>
      <c r="C1775" t="s">
        <v>39</v>
      </c>
      <c r="D1775" t="s">
        <v>70</v>
      </c>
      <c r="E1775" t="s">
        <v>597</v>
      </c>
      <c r="F1775" s="13" t="str">
        <f>_xlfn.CONCAT(wiz_6[[#This Row],[OCTY......]],",",wiz_6[[#This Row],[OS]])</f>
        <v>CALHOUN   ,TN</v>
      </c>
      <c r="G1775" t="s">
        <v>140</v>
      </c>
      <c r="H1775" t="s">
        <v>255</v>
      </c>
      <c r="I1775" s="13" t="str">
        <f>_xlfn.CONCAT(wiz_6[[#This Row],[DCTY......]], ",",wiz_6[[#This Row],[DS]])</f>
        <v>MADISON   ,WI</v>
      </c>
      <c r="J1775" t="str">
        <f>TRIM(CONCATENATE(wiz_6[[#This Row],[SHIPPER..................]],wiz_6[[#This Row],[ZIP2..]],wiz_6[[#This Row],[ZIP3..]]))</f>
        <v>RESOLUTE FOREST PRODU| 3730953701</v>
      </c>
      <c r="K1775">
        <v>1</v>
      </c>
      <c r="L1775">
        <v>1.45</v>
      </c>
      <c r="M1775">
        <v>0.21</v>
      </c>
      <c r="N1775">
        <v>724</v>
      </c>
      <c r="O1775">
        <v>1.61</v>
      </c>
      <c r="P1775">
        <v>42</v>
      </c>
      <c r="Q1775">
        <v>0.25</v>
      </c>
      <c r="R1775">
        <v>66</v>
      </c>
      <c r="S1775">
        <v>-91</v>
      </c>
      <c r="T1775">
        <v>0</v>
      </c>
      <c r="U1775">
        <v>-96</v>
      </c>
      <c r="V1775">
        <v>-187</v>
      </c>
      <c r="W1775">
        <v>30719</v>
      </c>
      <c r="X1775">
        <v>37309</v>
      </c>
      <c r="Y1775">
        <v>53701</v>
      </c>
      <c r="Z1775">
        <v>1.44</v>
      </c>
      <c r="AA1775">
        <f t="shared" si="355"/>
        <v>10012</v>
      </c>
      <c r="AB1775">
        <f t="shared" si="356"/>
        <v>-187</v>
      </c>
      <c r="AC1775">
        <f t="shared" si="357"/>
        <v>6159</v>
      </c>
      <c r="AD1775">
        <f t="shared" si="358"/>
        <v>0.6151618058330004</v>
      </c>
      <c r="AE1775">
        <f t="shared" si="359"/>
        <v>0</v>
      </c>
      <c r="AF1775" t="e">
        <f t="shared" ca="1" si="360"/>
        <v>#N/A</v>
      </c>
      <c r="AG1775" t="e">
        <f t="shared" ca="1" si="361"/>
        <v>#N/A</v>
      </c>
      <c r="AH1775" t="e">
        <f t="shared" ca="1" si="362"/>
        <v>#N/A</v>
      </c>
      <c r="AI1775" t="e">
        <f t="shared" ca="1" si="351"/>
        <v>#N/A</v>
      </c>
      <c r="AJ1775">
        <f t="shared" si="352"/>
        <v>9.988014382740711E-5</v>
      </c>
      <c r="AK1775">
        <f t="shared" si="353"/>
        <v>0</v>
      </c>
      <c r="AL1775" t="e">
        <f t="shared" ca="1" si="363"/>
        <v>#N/A</v>
      </c>
      <c r="AM1775" t="b">
        <f t="shared" si="354"/>
        <v>0</v>
      </c>
    </row>
    <row r="1776" spans="1:39" x14ac:dyDescent="0.3">
      <c r="A1776" t="s">
        <v>1671</v>
      </c>
      <c r="B1776" t="s">
        <v>1672</v>
      </c>
      <c r="C1776" t="s">
        <v>39</v>
      </c>
      <c r="D1776" t="s">
        <v>70</v>
      </c>
      <c r="E1776" t="s">
        <v>597</v>
      </c>
      <c r="F1776" s="13" t="str">
        <f>_xlfn.CONCAT(wiz_6[[#This Row],[OCTY......]],",",wiz_6[[#This Row],[OS]])</f>
        <v>CALHOUN   ,TN</v>
      </c>
      <c r="G1776" t="s">
        <v>140</v>
      </c>
      <c r="H1776" t="s">
        <v>695</v>
      </c>
      <c r="I1776" s="13" t="str">
        <f>_xlfn.CONCAT(wiz_6[[#This Row],[DCTY......]], ",",wiz_6[[#This Row],[DS]])</f>
        <v>BURLINGTON,WI</v>
      </c>
      <c r="J1776" t="str">
        <f>TRIM(CONCATENATE(wiz_6[[#This Row],[SHIPPER..................]],wiz_6[[#This Row],[ZIP2..]],wiz_6[[#This Row],[ZIP3..]]))</f>
        <v>RESOLUTE FOREST PRODU| 3730953105</v>
      </c>
      <c r="K1776">
        <v>1</v>
      </c>
      <c r="L1776">
        <v>1.59</v>
      </c>
      <c r="M1776">
        <v>0.21</v>
      </c>
      <c r="N1776">
        <v>659</v>
      </c>
      <c r="O1776">
        <v>1.39</v>
      </c>
      <c r="P1776">
        <v>42</v>
      </c>
      <c r="Q1776">
        <v>0.25</v>
      </c>
      <c r="R1776">
        <v>54</v>
      </c>
      <c r="S1776">
        <v>-91</v>
      </c>
      <c r="T1776">
        <v>0</v>
      </c>
      <c r="U1776">
        <v>123</v>
      </c>
      <c r="V1776">
        <v>32</v>
      </c>
      <c r="W1776">
        <v>30719</v>
      </c>
      <c r="X1776">
        <v>37309</v>
      </c>
      <c r="Y1776">
        <v>53105</v>
      </c>
      <c r="Z1776">
        <v>1.58</v>
      </c>
      <c r="AA1776">
        <f t="shared" si="355"/>
        <v>10012</v>
      </c>
      <c r="AB1776">
        <f t="shared" si="356"/>
        <v>32</v>
      </c>
      <c r="AC1776">
        <f t="shared" si="357"/>
        <v>6159</v>
      </c>
      <c r="AD1776">
        <f t="shared" si="358"/>
        <v>0.6151618058330004</v>
      </c>
      <c r="AE1776">
        <f t="shared" si="359"/>
        <v>0</v>
      </c>
      <c r="AF1776" t="e">
        <f t="shared" ca="1" si="360"/>
        <v>#N/A</v>
      </c>
      <c r="AG1776" t="e">
        <f t="shared" ca="1" si="361"/>
        <v>#N/A</v>
      </c>
      <c r="AH1776" t="e">
        <f t="shared" ca="1" si="362"/>
        <v>#N/A</v>
      </c>
      <c r="AI1776" t="e">
        <f t="shared" ca="1" si="351"/>
        <v>#N/A</v>
      </c>
      <c r="AJ1776">
        <f t="shared" si="352"/>
        <v>9.988014382740711E-5</v>
      </c>
      <c r="AK1776">
        <f t="shared" si="353"/>
        <v>0</v>
      </c>
      <c r="AL1776" t="e">
        <f t="shared" ca="1" si="363"/>
        <v>#N/A</v>
      </c>
      <c r="AM1776" t="b">
        <f t="shared" si="354"/>
        <v>0</v>
      </c>
    </row>
    <row r="1777" spans="1:39" x14ac:dyDescent="0.3">
      <c r="A1777" t="s">
        <v>1671</v>
      </c>
      <c r="B1777" t="s">
        <v>1672</v>
      </c>
      <c r="C1777" t="s">
        <v>39</v>
      </c>
      <c r="D1777" t="s">
        <v>70</v>
      </c>
      <c r="E1777" t="s">
        <v>597</v>
      </c>
      <c r="F1777" s="13" t="str">
        <f>_xlfn.CONCAT(wiz_6[[#This Row],[OCTY......]],",",wiz_6[[#This Row],[OS]])</f>
        <v>CALHOUN   ,TN</v>
      </c>
      <c r="G1777" t="s">
        <v>140</v>
      </c>
      <c r="H1777" t="s">
        <v>1665</v>
      </c>
      <c r="I1777" s="13" t="str">
        <f>_xlfn.CONCAT(wiz_6[[#This Row],[DCTY......]], ",",wiz_6[[#This Row],[DS]])</f>
        <v>HARTFORD  ,WI</v>
      </c>
      <c r="J1777" t="str">
        <f>TRIM(CONCATENATE(wiz_6[[#This Row],[SHIPPER..................]],wiz_6[[#This Row],[ZIP2..]],wiz_6[[#This Row],[ZIP3..]]))</f>
        <v>RESOLUTE FOREST PRODU| 3730953027</v>
      </c>
      <c r="K1777">
        <v>4</v>
      </c>
      <c r="L1777">
        <v>1.5</v>
      </c>
      <c r="M1777">
        <v>0.21</v>
      </c>
      <c r="N1777">
        <v>702</v>
      </c>
      <c r="O1777">
        <v>1.05</v>
      </c>
      <c r="P1777">
        <v>74</v>
      </c>
      <c r="Q1777">
        <v>0.3</v>
      </c>
      <c r="R1777">
        <v>54</v>
      </c>
      <c r="S1777">
        <v>-91</v>
      </c>
      <c r="T1777">
        <v>133</v>
      </c>
      <c r="U1777">
        <v>85</v>
      </c>
      <c r="V1777">
        <v>127</v>
      </c>
      <c r="W1777">
        <v>30103</v>
      </c>
      <c r="X1777">
        <v>37309</v>
      </c>
      <c r="Y1777">
        <v>53027</v>
      </c>
      <c r="Z1777">
        <v>1.49</v>
      </c>
      <c r="AA1777">
        <f t="shared" si="355"/>
        <v>10012</v>
      </c>
      <c r="AB1777">
        <f t="shared" si="356"/>
        <v>508</v>
      </c>
      <c r="AC1777">
        <f t="shared" si="357"/>
        <v>6159</v>
      </c>
      <c r="AD1777">
        <f t="shared" si="358"/>
        <v>0.6151618058330004</v>
      </c>
      <c r="AE1777">
        <f t="shared" si="359"/>
        <v>0</v>
      </c>
      <c r="AF1777" t="e">
        <f t="shared" ca="1" si="360"/>
        <v>#N/A</v>
      </c>
      <c r="AG1777" t="e">
        <f t="shared" ca="1" si="361"/>
        <v>#N/A</v>
      </c>
      <c r="AH1777" t="e">
        <f t="shared" ca="1" si="362"/>
        <v>#N/A</v>
      </c>
      <c r="AI1777" t="e">
        <f t="shared" ca="1" si="351"/>
        <v>#N/A</v>
      </c>
      <c r="AJ1777">
        <f t="shared" si="352"/>
        <v>3.9952057530962844E-4</v>
      </c>
      <c r="AK1777">
        <f t="shared" si="353"/>
        <v>0</v>
      </c>
      <c r="AL1777" t="e">
        <f t="shared" ca="1" si="363"/>
        <v>#N/A</v>
      </c>
      <c r="AM1777" t="b">
        <f t="shared" si="354"/>
        <v>0</v>
      </c>
    </row>
    <row r="1778" spans="1:39" x14ac:dyDescent="0.3">
      <c r="A1778" t="s">
        <v>1671</v>
      </c>
      <c r="B1778" t="s">
        <v>1672</v>
      </c>
      <c r="C1778" t="s">
        <v>39</v>
      </c>
      <c r="D1778" t="s">
        <v>70</v>
      </c>
      <c r="E1778" t="s">
        <v>597</v>
      </c>
      <c r="F1778" s="13" t="str">
        <f>_xlfn.CONCAT(wiz_6[[#This Row],[OCTY......]],",",wiz_6[[#This Row],[OS]])</f>
        <v>CALHOUN   ,TN</v>
      </c>
      <c r="G1778" t="s">
        <v>140</v>
      </c>
      <c r="H1778" t="s">
        <v>1681</v>
      </c>
      <c r="I1778" s="13" t="str">
        <f>_xlfn.CONCAT(wiz_6[[#This Row],[DCTY......]], ",",wiz_6[[#This Row],[DS]])</f>
        <v>SUSSEX    ,WI</v>
      </c>
      <c r="J1778" t="str">
        <f>TRIM(CONCATENATE(wiz_6[[#This Row],[SHIPPER..................]],wiz_6[[#This Row],[ZIP2..]],wiz_6[[#This Row],[ZIP3..]]))</f>
        <v>RESOLUTE FOREST PRODU| 3730953089</v>
      </c>
      <c r="K1778">
        <v>3</v>
      </c>
      <c r="L1778">
        <v>1.5</v>
      </c>
      <c r="M1778">
        <v>0.2</v>
      </c>
      <c r="N1778">
        <v>688</v>
      </c>
      <c r="O1778">
        <v>1.73</v>
      </c>
      <c r="P1778">
        <v>54</v>
      </c>
      <c r="Q1778">
        <v>0.28000000000000003</v>
      </c>
      <c r="R1778">
        <v>58</v>
      </c>
      <c r="S1778">
        <v>-91</v>
      </c>
      <c r="T1778">
        <v>-81</v>
      </c>
      <c r="U1778">
        <v>41</v>
      </c>
      <c r="V1778">
        <v>-131</v>
      </c>
      <c r="W1778">
        <v>37311</v>
      </c>
      <c r="X1778">
        <v>37309</v>
      </c>
      <c r="Y1778">
        <v>53089</v>
      </c>
      <c r="Z1778">
        <v>1.48</v>
      </c>
      <c r="AA1778">
        <f t="shared" si="355"/>
        <v>10012</v>
      </c>
      <c r="AB1778">
        <f t="shared" si="356"/>
        <v>-393</v>
      </c>
      <c r="AC1778">
        <f t="shared" si="357"/>
        <v>6159</v>
      </c>
      <c r="AD1778">
        <f t="shared" si="358"/>
        <v>0.6151618058330004</v>
      </c>
      <c r="AE1778">
        <f t="shared" si="359"/>
        <v>0</v>
      </c>
      <c r="AF1778" t="e">
        <f t="shared" ca="1" si="360"/>
        <v>#N/A</v>
      </c>
      <c r="AG1778" t="e">
        <f t="shared" ca="1" si="361"/>
        <v>#N/A</v>
      </c>
      <c r="AH1778" t="e">
        <f t="shared" ca="1" si="362"/>
        <v>#N/A</v>
      </c>
      <c r="AI1778" t="e">
        <f t="shared" ca="1" si="351"/>
        <v>#N/A</v>
      </c>
      <c r="AJ1778">
        <f t="shared" si="352"/>
        <v>2.9964043148222132E-4</v>
      </c>
      <c r="AK1778">
        <f t="shared" si="353"/>
        <v>0</v>
      </c>
      <c r="AL1778" t="e">
        <f t="shared" ca="1" si="363"/>
        <v>#N/A</v>
      </c>
      <c r="AM1778" t="b">
        <f t="shared" si="354"/>
        <v>0</v>
      </c>
    </row>
    <row r="1779" spans="1:39" x14ac:dyDescent="0.3">
      <c r="A1779" t="s">
        <v>564</v>
      </c>
      <c r="B1779" t="s">
        <v>565</v>
      </c>
      <c r="C1779" t="s">
        <v>39</v>
      </c>
      <c r="D1779" t="s">
        <v>70</v>
      </c>
      <c r="E1779" t="s">
        <v>349</v>
      </c>
      <c r="F1779" s="13" t="str">
        <f>_xlfn.CONCAT(wiz_6[[#This Row],[OCTY......]],",",wiz_6[[#This Row],[OS]])</f>
        <v>CHATTANOOG,TN</v>
      </c>
      <c r="G1779" t="s">
        <v>268</v>
      </c>
      <c r="H1779" t="s">
        <v>1682</v>
      </c>
      <c r="I1779" s="13" t="str">
        <f>_xlfn.CONCAT(wiz_6[[#This Row],[DCTY......]], ",",wiz_6[[#This Row],[DS]])</f>
        <v>SOUTH CHAR,WV</v>
      </c>
      <c r="J1779" t="str">
        <f>TRIM(CONCATENATE(wiz_6[[#This Row],[SHIPPER..................]],wiz_6[[#This Row],[ZIP2..]],wiz_6[[#This Row],[ZIP3..]]))</f>
        <v>b: HIGH TIDE TRANSPOR| 3740125303</v>
      </c>
      <c r="K1779">
        <v>4</v>
      </c>
      <c r="L1779">
        <v>1.43</v>
      </c>
      <c r="M1779">
        <v>0.28000000000000003</v>
      </c>
      <c r="N1779">
        <v>425</v>
      </c>
      <c r="O1779">
        <v>0.69</v>
      </c>
      <c r="P1779">
        <v>217</v>
      </c>
      <c r="Q1779">
        <v>0.46</v>
      </c>
      <c r="R1779">
        <v>15</v>
      </c>
      <c r="S1779">
        <v>-357</v>
      </c>
      <c r="T1779">
        <v>46</v>
      </c>
      <c r="U1779">
        <v>-182</v>
      </c>
      <c r="V1779">
        <v>-493</v>
      </c>
      <c r="W1779">
        <v>37809</v>
      </c>
      <c r="X1779">
        <v>37401</v>
      </c>
      <c r="Y1779">
        <v>25303</v>
      </c>
      <c r="Z1779">
        <v>1.49</v>
      </c>
      <c r="AA1779">
        <f t="shared" si="355"/>
        <v>10012</v>
      </c>
      <c r="AB1779">
        <f t="shared" si="356"/>
        <v>-1972</v>
      </c>
      <c r="AC1779">
        <f t="shared" si="357"/>
        <v>6159</v>
      </c>
      <c r="AD1779">
        <f t="shared" si="358"/>
        <v>0.6151618058330004</v>
      </c>
      <c r="AE1779">
        <f t="shared" si="359"/>
        <v>0</v>
      </c>
      <c r="AF1779" t="e">
        <f t="shared" ca="1" si="360"/>
        <v>#N/A</v>
      </c>
      <c r="AG1779" t="e">
        <f t="shared" ca="1" si="361"/>
        <v>#N/A</v>
      </c>
      <c r="AH1779" t="e">
        <f t="shared" ca="1" si="362"/>
        <v>#N/A</v>
      </c>
      <c r="AI1779" t="e">
        <f t="shared" ca="1" si="351"/>
        <v>#N/A</v>
      </c>
      <c r="AJ1779">
        <f t="shared" si="352"/>
        <v>3.9952057530962844E-4</v>
      </c>
      <c r="AK1779">
        <f t="shared" si="353"/>
        <v>0</v>
      </c>
      <c r="AL1779" t="e">
        <f t="shared" ca="1" si="363"/>
        <v>#N/A</v>
      </c>
      <c r="AM1779" t="b">
        <f t="shared" si="354"/>
        <v>0</v>
      </c>
    </row>
    <row r="1780" spans="1:39" x14ac:dyDescent="0.3">
      <c r="A1780" t="s">
        <v>344</v>
      </c>
      <c r="B1780" t="s">
        <v>345</v>
      </c>
      <c r="C1780" t="s">
        <v>39</v>
      </c>
      <c r="D1780" t="s">
        <v>70</v>
      </c>
      <c r="E1780" t="s">
        <v>983</v>
      </c>
      <c r="F1780" s="13" t="str">
        <f>_xlfn.CONCAT(wiz_6[[#This Row],[OCTY......]],",",wiz_6[[#This Row],[OS]])</f>
        <v>HUNTINGDON,TN</v>
      </c>
      <c r="G1780" t="s">
        <v>40</v>
      </c>
      <c r="H1780" t="s">
        <v>1683</v>
      </c>
      <c r="I1780" s="13" t="str">
        <f>_xlfn.CONCAT(wiz_6[[#This Row],[DCTY......]], ",",wiz_6[[#This Row],[DS]])</f>
        <v>SPRINGVILL,AL</v>
      </c>
      <c r="J1780" t="str">
        <f>TRIM(CONCATENATE(wiz_6[[#This Row],[SHIPPER..................]],wiz_6[[#This Row],[ZIP2..]],wiz_6[[#This Row],[ZIP3..]]))</f>
        <v>b: SCHNEIDER LOGISTIC| 3834435146</v>
      </c>
      <c r="K1780">
        <v>1</v>
      </c>
      <c r="L1780">
        <v>1.41</v>
      </c>
      <c r="M1780">
        <v>0.21</v>
      </c>
      <c r="N1780">
        <v>309</v>
      </c>
      <c r="O1780">
        <v>0.84</v>
      </c>
      <c r="P1780">
        <v>59</v>
      </c>
      <c r="Q1780">
        <v>0.3</v>
      </c>
      <c r="R1780">
        <v>0</v>
      </c>
      <c r="S1780">
        <v>-58</v>
      </c>
      <c r="T1780">
        <v>-2</v>
      </c>
      <c r="U1780">
        <v>-538</v>
      </c>
      <c r="V1780">
        <v>-598</v>
      </c>
      <c r="W1780">
        <v>38012</v>
      </c>
      <c r="X1780">
        <v>38344</v>
      </c>
      <c r="Y1780">
        <v>35146</v>
      </c>
      <c r="Z1780">
        <v>1.4</v>
      </c>
      <c r="AA1780">
        <f t="shared" si="355"/>
        <v>10012</v>
      </c>
      <c r="AB1780">
        <f t="shared" si="356"/>
        <v>-598</v>
      </c>
      <c r="AC1780">
        <f t="shared" si="357"/>
        <v>6159</v>
      </c>
      <c r="AD1780">
        <f t="shared" si="358"/>
        <v>0.6151618058330004</v>
      </c>
      <c r="AE1780">
        <f t="shared" si="359"/>
        <v>0</v>
      </c>
      <c r="AF1780" t="e">
        <f t="shared" ca="1" si="360"/>
        <v>#N/A</v>
      </c>
      <c r="AG1780" t="e">
        <f t="shared" ca="1" si="361"/>
        <v>#N/A</v>
      </c>
      <c r="AH1780" t="e">
        <f t="shared" ca="1" si="362"/>
        <v>#N/A</v>
      </c>
      <c r="AI1780" t="e">
        <f t="shared" ca="1" si="351"/>
        <v>#N/A</v>
      </c>
      <c r="AJ1780">
        <f t="shared" si="352"/>
        <v>9.988014382740711E-5</v>
      </c>
      <c r="AK1780">
        <f t="shared" si="353"/>
        <v>0</v>
      </c>
      <c r="AL1780" t="e">
        <f t="shared" ca="1" si="363"/>
        <v>#N/A</v>
      </c>
      <c r="AM1780" t="b">
        <f t="shared" si="354"/>
        <v>0</v>
      </c>
    </row>
    <row r="1781" spans="1:39" x14ac:dyDescent="0.3">
      <c r="A1781" t="s">
        <v>302</v>
      </c>
      <c r="B1781" t="s">
        <v>303</v>
      </c>
      <c r="C1781" t="s">
        <v>39</v>
      </c>
      <c r="D1781" t="s">
        <v>70</v>
      </c>
      <c r="E1781" t="s">
        <v>71</v>
      </c>
      <c r="F1781" s="13" t="str">
        <f>_xlfn.CONCAT(wiz_6[[#This Row],[OCTY......]],",",wiz_6[[#This Row],[OS]])</f>
        <v>JACKSON   ,TN</v>
      </c>
      <c r="G1781" t="s">
        <v>40</v>
      </c>
      <c r="H1781" t="s">
        <v>1684</v>
      </c>
      <c r="I1781" s="13" t="str">
        <f>_xlfn.CONCAT(wiz_6[[#This Row],[DCTY......]], ",",wiz_6[[#This Row],[DS]])</f>
        <v>SPANISH FO,AL</v>
      </c>
      <c r="J1781" t="str">
        <f>TRIM(CONCATENATE(wiz_6[[#This Row],[SHIPPER..................]],wiz_6[[#This Row],[ZIP2..]],wiz_6[[#This Row],[ZIP3..]]))</f>
        <v>KIRKLANDS TL ONLY | 3830136527</v>
      </c>
      <c r="K1781">
        <v>1</v>
      </c>
      <c r="L1781">
        <v>2.5499999999999998</v>
      </c>
      <c r="M1781">
        <v>0.22</v>
      </c>
      <c r="N1781">
        <v>394</v>
      </c>
      <c r="O1781">
        <v>1.1299999999999999</v>
      </c>
      <c r="P1781">
        <v>17</v>
      </c>
      <c r="Q1781">
        <v>0.25</v>
      </c>
      <c r="R1781">
        <v>-39</v>
      </c>
      <c r="S1781">
        <v>-17</v>
      </c>
      <c r="T1781">
        <v>-85</v>
      </c>
      <c r="U1781">
        <v>79</v>
      </c>
      <c r="V1781">
        <v>-23</v>
      </c>
      <c r="W1781">
        <v>38343</v>
      </c>
      <c r="X1781">
        <v>38301</v>
      </c>
      <c r="Y1781">
        <v>36527</v>
      </c>
      <c r="Z1781">
        <v>2.5499999999999998</v>
      </c>
      <c r="AA1781">
        <f t="shared" si="355"/>
        <v>10012</v>
      </c>
      <c r="AB1781">
        <f t="shared" si="356"/>
        <v>-23</v>
      </c>
      <c r="AC1781">
        <f t="shared" si="357"/>
        <v>6159</v>
      </c>
      <c r="AD1781">
        <f t="shared" si="358"/>
        <v>0.6151618058330004</v>
      </c>
      <c r="AE1781">
        <f t="shared" si="359"/>
        <v>0</v>
      </c>
      <c r="AF1781" t="e">
        <f t="shared" ca="1" si="360"/>
        <v>#N/A</v>
      </c>
      <c r="AG1781" t="e">
        <f t="shared" ca="1" si="361"/>
        <v>#N/A</v>
      </c>
      <c r="AH1781" t="e">
        <f t="shared" ca="1" si="362"/>
        <v>#N/A</v>
      </c>
      <c r="AI1781" t="e">
        <f t="shared" ca="1" si="351"/>
        <v>#N/A</v>
      </c>
      <c r="AJ1781">
        <f t="shared" si="352"/>
        <v>9.988014382740711E-5</v>
      </c>
      <c r="AK1781">
        <f t="shared" si="353"/>
        <v>0</v>
      </c>
      <c r="AL1781" t="e">
        <f t="shared" ca="1" si="363"/>
        <v>#N/A</v>
      </c>
      <c r="AM1781" t="b">
        <f t="shared" si="354"/>
        <v>0</v>
      </c>
    </row>
    <row r="1782" spans="1:39" x14ac:dyDescent="0.3">
      <c r="A1782" t="s">
        <v>222</v>
      </c>
      <c r="B1782" t="s">
        <v>218</v>
      </c>
      <c r="C1782" t="s">
        <v>39</v>
      </c>
      <c r="D1782" t="s">
        <v>70</v>
      </c>
      <c r="E1782" t="s">
        <v>71</v>
      </c>
      <c r="F1782" s="13" t="str">
        <f>_xlfn.CONCAT(wiz_6[[#This Row],[OCTY......]],",",wiz_6[[#This Row],[OS]])</f>
        <v>JACKSON   ,TN</v>
      </c>
      <c r="G1782" t="s">
        <v>146</v>
      </c>
      <c r="H1782" t="s">
        <v>219</v>
      </c>
      <c r="I1782" s="13" t="str">
        <f>_xlfn.CONCAT(wiz_6[[#This Row],[DCTY......]], ",",wiz_6[[#This Row],[DS]])</f>
        <v>FORT SMITH,AR</v>
      </c>
      <c r="J1782" t="str">
        <f>TRIM(CONCATENATE(wiz_6[[#This Row],[SHIPPER..................]],wiz_6[[#This Row],[ZIP2..]],wiz_6[[#This Row],[ZIP3..]]))</f>
        <v>OWENS CORNING FIBERGL| 3830172901</v>
      </c>
      <c r="K1782">
        <v>23</v>
      </c>
      <c r="L1782">
        <v>2.33</v>
      </c>
      <c r="M1782">
        <v>0.17</v>
      </c>
      <c r="N1782">
        <v>362</v>
      </c>
      <c r="O1782">
        <v>0.79</v>
      </c>
      <c r="P1782">
        <v>81</v>
      </c>
      <c r="Q1782">
        <v>0.31</v>
      </c>
      <c r="R1782">
        <v>13</v>
      </c>
      <c r="S1782">
        <v>-24</v>
      </c>
      <c r="T1782">
        <v>-4</v>
      </c>
      <c r="U1782">
        <v>-170</v>
      </c>
      <c r="V1782">
        <v>-198</v>
      </c>
      <c r="W1782">
        <v>72301</v>
      </c>
      <c r="X1782">
        <v>38301</v>
      </c>
      <c r="Y1782">
        <v>72901</v>
      </c>
      <c r="Z1782">
        <v>2.2799999999999998</v>
      </c>
      <c r="AA1782">
        <f t="shared" si="355"/>
        <v>10012</v>
      </c>
      <c r="AB1782">
        <f t="shared" si="356"/>
        <v>-4554</v>
      </c>
      <c r="AC1782">
        <f t="shared" si="357"/>
        <v>6159</v>
      </c>
      <c r="AD1782">
        <f t="shared" si="358"/>
        <v>0.6151618058330004</v>
      </c>
      <c r="AE1782">
        <f t="shared" si="359"/>
        <v>0</v>
      </c>
      <c r="AF1782" t="e">
        <f t="shared" ca="1" si="360"/>
        <v>#N/A</v>
      </c>
      <c r="AG1782" t="e">
        <f t="shared" ca="1" si="361"/>
        <v>#N/A</v>
      </c>
      <c r="AH1782" t="e">
        <f t="shared" ca="1" si="362"/>
        <v>#N/A</v>
      </c>
      <c r="AI1782" t="e">
        <f t="shared" ca="1" si="351"/>
        <v>#N/A</v>
      </c>
      <c r="AJ1782">
        <f t="shared" si="352"/>
        <v>2.2972433080303634E-3</v>
      </c>
      <c r="AK1782">
        <f t="shared" si="353"/>
        <v>0</v>
      </c>
      <c r="AL1782" t="e">
        <f t="shared" ca="1" si="363"/>
        <v>#N/A</v>
      </c>
      <c r="AM1782" t="b">
        <f t="shared" si="354"/>
        <v>0</v>
      </c>
    </row>
    <row r="1783" spans="1:39" x14ac:dyDescent="0.3">
      <c r="A1783" t="s">
        <v>217</v>
      </c>
      <c r="B1783" t="s">
        <v>218</v>
      </c>
      <c r="C1783" t="s">
        <v>39</v>
      </c>
      <c r="D1783" t="s">
        <v>70</v>
      </c>
      <c r="E1783" t="s">
        <v>71</v>
      </c>
      <c r="F1783" s="13" t="str">
        <f>_xlfn.CONCAT(wiz_6[[#This Row],[OCTY......]],",",wiz_6[[#This Row],[OS]])</f>
        <v>JACKSON   ,TN</v>
      </c>
      <c r="G1783" t="s">
        <v>146</v>
      </c>
      <c r="H1783" t="s">
        <v>219</v>
      </c>
      <c r="I1783" s="13" t="str">
        <f>_xlfn.CONCAT(wiz_6[[#This Row],[DCTY......]], ",",wiz_6[[#This Row],[DS]])</f>
        <v>FORT SMITH,AR</v>
      </c>
      <c r="J1783" t="str">
        <f>TRIM(CONCATENATE(wiz_6[[#This Row],[SHIPPER..................]],wiz_6[[#This Row],[ZIP2..]],wiz_6[[#This Row],[ZIP3..]]))</f>
        <v>OWENS CORNING SALES | 3830172901</v>
      </c>
      <c r="K1783">
        <v>9</v>
      </c>
      <c r="L1783">
        <v>2.33</v>
      </c>
      <c r="M1783">
        <v>0.18</v>
      </c>
      <c r="N1783">
        <v>362</v>
      </c>
      <c r="O1783">
        <v>0.76</v>
      </c>
      <c r="P1783">
        <v>31</v>
      </c>
      <c r="Q1783">
        <v>0.27</v>
      </c>
      <c r="R1783">
        <v>10</v>
      </c>
      <c r="S1783">
        <v>-16</v>
      </c>
      <c r="T1783">
        <v>3</v>
      </c>
      <c r="U1783">
        <v>-164</v>
      </c>
      <c r="V1783">
        <v>-177</v>
      </c>
      <c r="W1783">
        <v>38343</v>
      </c>
      <c r="X1783">
        <v>38301</v>
      </c>
      <c r="Y1783">
        <v>72901</v>
      </c>
      <c r="Z1783">
        <v>2.29</v>
      </c>
      <c r="AA1783">
        <f t="shared" si="355"/>
        <v>10012</v>
      </c>
      <c r="AB1783">
        <f t="shared" si="356"/>
        <v>-1593</v>
      </c>
      <c r="AC1783">
        <f t="shared" si="357"/>
        <v>6159</v>
      </c>
      <c r="AD1783">
        <f t="shared" si="358"/>
        <v>0.6151618058330004</v>
      </c>
      <c r="AE1783">
        <f t="shared" si="359"/>
        <v>0</v>
      </c>
      <c r="AF1783" t="e">
        <f t="shared" ca="1" si="360"/>
        <v>#N/A</v>
      </c>
      <c r="AG1783" t="e">
        <f t="shared" ca="1" si="361"/>
        <v>#N/A</v>
      </c>
      <c r="AH1783" t="e">
        <f t="shared" ca="1" si="362"/>
        <v>#N/A</v>
      </c>
      <c r="AI1783" t="e">
        <f t="shared" ca="1" si="351"/>
        <v>#N/A</v>
      </c>
      <c r="AJ1783">
        <f t="shared" si="352"/>
        <v>8.98921294446664E-4</v>
      </c>
      <c r="AK1783">
        <f t="shared" si="353"/>
        <v>0</v>
      </c>
      <c r="AL1783" t="e">
        <f t="shared" ca="1" si="363"/>
        <v>#N/A</v>
      </c>
      <c r="AM1783" t="b">
        <f t="shared" si="354"/>
        <v>0</v>
      </c>
    </row>
    <row r="1784" spans="1:39" x14ac:dyDescent="0.3">
      <c r="A1784" t="s">
        <v>1405</v>
      </c>
      <c r="B1784" t="s">
        <v>1406</v>
      </c>
      <c r="C1784" t="s">
        <v>39</v>
      </c>
      <c r="D1784" t="s">
        <v>70</v>
      </c>
      <c r="E1784" t="s">
        <v>1394</v>
      </c>
      <c r="F1784" s="13" t="str">
        <f>_xlfn.CONCAT(wiz_6[[#This Row],[OCTY......]],",",wiz_6[[#This Row],[OS]])</f>
        <v>MILAN     ,TN</v>
      </c>
      <c r="G1784" t="s">
        <v>262</v>
      </c>
      <c r="H1784" t="s">
        <v>1685</v>
      </c>
      <c r="I1784" s="13" t="str">
        <f>_xlfn.CONCAT(wiz_6[[#This Row],[DCTY......]], ",",wiz_6[[#This Row],[DS]])</f>
        <v>TEMPE     ,AZ</v>
      </c>
      <c r="J1784" t="str">
        <f>TRIM(CONCATENATE(wiz_6[[#This Row],[SHIPPER..................]],wiz_6[[#This Row],[ZIP2..]],wiz_6[[#This Row],[ZIP3..]]))</f>
        <v>ASSA ABLOY | 3835885280</v>
      </c>
      <c r="K1784">
        <v>1</v>
      </c>
      <c r="L1784">
        <v>2.5099999999999998</v>
      </c>
      <c r="M1784">
        <v>0.21</v>
      </c>
      <c r="N1784">
        <v>1518</v>
      </c>
      <c r="O1784">
        <v>1.29</v>
      </c>
      <c r="P1784">
        <v>369</v>
      </c>
      <c r="Q1784">
        <v>0.6</v>
      </c>
      <c r="R1784">
        <v>0</v>
      </c>
      <c r="S1784">
        <v>-25</v>
      </c>
      <c r="T1784">
        <v>0</v>
      </c>
      <c r="U1784">
        <v>1784</v>
      </c>
      <c r="V1784">
        <v>1759</v>
      </c>
      <c r="W1784">
        <v>36830</v>
      </c>
      <c r="X1784">
        <v>38358</v>
      </c>
      <c r="Y1784">
        <v>85280</v>
      </c>
      <c r="Z1784">
        <v>2.5</v>
      </c>
      <c r="AA1784">
        <f t="shared" si="355"/>
        <v>10012</v>
      </c>
      <c r="AB1784">
        <f t="shared" si="356"/>
        <v>1759</v>
      </c>
      <c r="AC1784">
        <f t="shared" si="357"/>
        <v>6159</v>
      </c>
      <c r="AD1784">
        <f t="shared" si="358"/>
        <v>0.6151618058330004</v>
      </c>
      <c r="AE1784">
        <f t="shared" si="359"/>
        <v>0</v>
      </c>
      <c r="AF1784" t="e">
        <f t="shared" ca="1" si="360"/>
        <v>#N/A</v>
      </c>
      <c r="AG1784" t="e">
        <f t="shared" ca="1" si="361"/>
        <v>#N/A</v>
      </c>
      <c r="AH1784" t="e">
        <f t="shared" ca="1" si="362"/>
        <v>#N/A</v>
      </c>
      <c r="AI1784" t="e">
        <f t="shared" ca="1" si="351"/>
        <v>#N/A</v>
      </c>
      <c r="AJ1784">
        <f t="shared" si="352"/>
        <v>9.988014382740711E-5</v>
      </c>
      <c r="AK1784">
        <f t="shared" si="353"/>
        <v>0</v>
      </c>
      <c r="AL1784" t="e">
        <f t="shared" ca="1" si="363"/>
        <v>#N/A</v>
      </c>
      <c r="AM1784" t="b">
        <f t="shared" si="354"/>
        <v>0</v>
      </c>
    </row>
    <row r="1785" spans="1:39" x14ac:dyDescent="0.3">
      <c r="A1785" t="s">
        <v>302</v>
      </c>
      <c r="B1785" t="s">
        <v>303</v>
      </c>
      <c r="C1785" t="s">
        <v>39</v>
      </c>
      <c r="D1785" t="s">
        <v>70</v>
      </c>
      <c r="E1785" t="s">
        <v>71</v>
      </c>
      <c r="F1785" s="13" t="str">
        <f>_xlfn.CONCAT(wiz_6[[#This Row],[OCTY......]],",",wiz_6[[#This Row],[OS]])</f>
        <v>JACKSON   ,TN</v>
      </c>
      <c r="G1785" t="s">
        <v>262</v>
      </c>
      <c r="H1785" t="s">
        <v>263</v>
      </c>
      <c r="I1785" s="13" t="str">
        <f>_xlfn.CONCAT(wiz_6[[#This Row],[DCTY......]], ",",wiz_6[[#This Row],[DS]])</f>
        <v>GOODYEAR  ,AZ</v>
      </c>
      <c r="J1785" t="str">
        <f>TRIM(CONCATENATE(wiz_6[[#This Row],[SHIPPER..................]],wiz_6[[#This Row],[ZIP2..]],wiz_6[[#This Row],[ZIP3..]]))</f>
        <v>KIRKLANDS TL ONLY | 3830185323</v>
      </c>
      <c r="K1785">
        <v>1</v>
      </c>
      <c r="L1785">
        <v>3.91</v>
      </c>
      <c r="M1785">
        <v>0.22</v>
      </c>
      <c r="N1785">
        <v>1554</v>
      </c>
      <c r="O1785">
        <v>3.04</v>
      </c>
      <c r="P1785">
        <v>363</v>
      </c>
      <c r="Q1785">
        <v>0.6</v>
      </c>
      <c r="R1785">
        <v>-50</v>
      </c>
      <c r="S1785">
        <v>-17</v>
      </c>
      <c r="T1785">
        <v>-105</v>
      </c>
      <c r="U1785">
        <v>4060</v>
      </c>
      <c r="V1785">
        <v>3938</v>
      </c>
      <c r="W1785">
        <v>61832</v>
      </c>
      <c r="X1785">
        <v>38301</v>
      </c>
      <c r="Y1785">
        <v>85323</v>
      </c>
      <c r="Z1785">
        <v>3.91</v>
      </c>
      <c r="AA1785">
        <f t="shared" si="355"/>
        <v>10012</v>
      </c>
      <c r="AB1785">
        <f t="shared" si="356"/>
        <v>3938</v>
      </c>
      <c r="AC1785">
        <f t="shared" si="357"/>
        <v>6159</v>
      </c>
      <c r="AD1785">
        <f t="shared" si="358"/>
        <v>0.6151618058330004</v>
      </c>
      <c r="AE1785">
        <f t="shared" si="359"/>
        <v>0</v>
      </c>
      <c r="AF1785" t="e">
        <f t="shared" ca="1" si="360"/>
        <v>#N/A</v>
      </c>
      <c r="AG1785" t="e">
        <f t="shared" ca="1" si="361"/>
        <v>#N/A</v>
      </c>
      <c r="AH1785" t="e">
        <f t="shared" ca="1" si="362"/>
        <v>#N/A</v>
      </c>
      <c r="AI1785" t="e">
        <f t="shared" ca="1" si="351"/>
        <v>#N/A</v>
      </c>
      <c r="AJ1785">
        <f t="shared" si="352"/>
        <v>9.988014382740711E-5</v>
      </c>
      <c r="AK1785">
        <f t="shared" si="353"/>
        <v>0</v>
      </c>
      <c r="AL1785" t="e">
        <f t="shared" ca="1" si="363"/>
        <v>#N/A</v>
      </c>
      <c r="AM1785" t="b">
        <f t="shared" si="354"/>
        <v>0</v>
      </c>
    </row>
    <row r="1786" spans="1:39" x14ac:dyDescent="0.3">
      <c r="A1786" t="s">
        <v>302</v>
      </c>
      <c r="B1786" t="s">
        <v>303</v>
      </c>
      <c r="C1786" t="s">
        <v>39</v>
      </c>
      <c r="D1786" t="s">
        <v>70</v>
      </c>
      <c r="E1786" t="s">
        <v>71</v>
      </c>
      <c r="F1786" s="13" t="str">
        <f>_xlfn.CONCAT(wiz_6[[#This Row],[OCTY......]],",",wiz_6[[#This Row],[OS]])</f>
        <v>JACKSON   ,TN</v>
      </c>
      <c r="G1786" t="s">
        <v>266</v>
      </c>
      <c r="H1786" t="s">
        <v>1686</v>
      </c>
      <c r="I1786" s="13" t="str">
        <f>_xlfn.CONCAT(wiz_6[[#This Row],[DCTY......]], ",",wiz_6[[#This Row],[DS]])</f>
        <v>FRESNO    ,CA</v>
      </c>
      <c r="J1786" t="str">
        <f>TRIM(CONCATENATE(wiz_6[[#This Row],[SHIPPER..................]],wiz_6[[#This Row],[ZIP2..]],wiz_6[[#This Row],[ZIP3..]]))</f>
        <v>KIRKLANDS TL ONLY | 3830193701</v>
      </c>
      <c r="K1786">
        <v>1</v>
      </c>
      <c r="L1786">
        <v>3.2</v>
      </c>
      <c r="M1786">
        <v>0.21</v>
      </c>
      <c r="N1786">
        <v>2106</v>
      </c>
      <c r="O1786">
        <v>4.1900000000000004</v>
      </c>
      <c r="P1786">
        <v>159</v>
      </c>
      <c r="Q1786">
        <v>0.4</v>
      </c>
      <c r="R1786">
        <v>-140</v>
      </c>
      <c r="S1786">
        <v>-17</v>
      </c>
      <c r="T1786">
        <v>0</v>
      </c>
      <c r="U1786">
        <v>4163</v>
      </c>
      <c r="V1786">
        <v>4146</v>
      </c>
      <c r="W1786">
        <v>37087</v>
      </c>
      <c r="X1786">
        <v>38301</v>
      </c>
      <c r="Y1786">
        <v>93701</v>
      </c>
      <c r="Z1786">
        <v>3.19</v>
      </c>
      <c r="AA1786">
        <f t="shared" si="355"/>
        <v>10012</v>
      </c>
      <c r="AB1786">
        <f t="shared" si="356"/>
        <v>4146</v>
      </c>
      <c r="AC1786">
        <f t="shared" si="357"/>
        <v>6159</v>
      </c>
      <c r="AD1786">
        <f t="shared" si="358"/>
        <v>0.6151618058330004</v>
      </c>
      <c r="AE1786">
        <f t="shared" si="359"/>
        <v>0</v>
      </c>
      <c r="AF1786" t="e">
        <f t="shared" ca="1" si="360"/>
        <v>#N/A</v>
      </c>
      <c r="AG1786" t="e">
        <f t="shared" ca="1" si="361"/>
        <v>#N/A</v>
      </c>
      <c r="AH1786" t="e">
        <f t="shared" ca="1" si="362"/>
        <v>#N/A</v>
      </c>
      <c r="AI1786" t="e">
        <f t="shared" ca="1" si="351"/>
        <v>#N/A</v>
      </c>
      <c r="AJ1786">
        <f t="shared" si="352"/>
        <v>9.988014382740711E-5</v>
      </c>
      <c r="AK1786">
        <f t="shared" si="353"/>
        <v>0</v>
      </c>
      <c r="AL1786" t="e">
        <f t="shared" ca="1" si="363"/>
        <v>#N/A</v>
      </c>
      <c r="AM1786" t="b">
        <f t="shared" si="354"/>
        <v>0</v>
      </c>
    </row>
    <row r="1787" spans="1:39" x14ac:dyDescent="0.3">
      <c r="A1787" t="s">
        <v>302</v>
      </c>
      <c r="B1787" t="s">
        <v>303</v>
      </c>
      <c r="C1787" t="s">
        <v>39</v>
      </c>
      <c r="D1787" t="s">
        <v>70</v>
      </c>
      <c r="E1787" t="s">
        <v>71</v>
      </c>
      <c r="F1787" s="13" t="str">
        <f>_xlfn.CONCAT(wiz_6[[#This Row],[OCTY......]],",",wiz_6[[#This Row],[OS]])</f>
        <v>JACKSON   ,TN</v>
      </c>
      <c r="G1787" t="s">
        <v>172</v>
      </c>
      <c r="H1787" t="s">
        <v>1687</v>
      </c>
      <c r="I1787" s="13" t="str">
        <f>_xlfn.CONCAT(wiz_6[[#This Row],[DCTY......]], ",",wiz_6[[#This Row],[DS]])</f>
        <v>REHOBOTH B,DE</v>
      </c>
      <c r="J1787" t="str">
        <f>TRIM(CONCATENATE(wiz_6[[#This Row],[SHIPPER..................]],wiz_6[[#This Row],[ZIP2..]],wiz_6[[#This Row],[ZIP3..]]))</f>
        <v>KIRKLANDS TL ONLY | 3830119971</v>
      </c>
      <c r="K1787">
        <v>11</v>
      </c>
      <c r="L1787">
        <v>2.5499999999999998</v>
      </c>
      <c r="M1787">
        <v>0.22</v>
      </c>
      <c r="N1787">
        <v>993</v>
      </c>
      <c r="O1787">
        <v>2.0099999999999998</v>
      </c>
      <c r="P1787">
        <v>96</v>
      </c>
      <c r="Q1787">
        <v>0.33</v>
      </c>
      <c r="R1787">
        <v>-75</v>
      </c>
      <c r="S1787">
        <v>-17</v>
      </c>
      <c r="T1787">
        <v>-32</v>
      </c>
      <c r="U1787">
        <v>309</v>
      </c>
      <c r="V1787">
        <v>260</v>
      </c>
      <c r="W1787">
        <v>38343</v>
      </c>
      <c r="X1787">
        <v>38301</v>
      </c>
      <c r="Y1787">
        <v>19971</v>
      </c>
      <c r="Z1787">
        <v>2.5499999999999998</v>
      </c>
      <c r="AA1787">
        <f t="shared" si="355"/>
        <v>10012</v>
      </c>
      <c r="AB1787">
        <f t="shared" si="356"/>
        <v>2860</v>
      </c>
      <c r="AC1787">
        <f t="shared" si="357"/>
        <v>6159</v>
      </c>
      <c r="AD1787">
        <f t="shared" si="358"/>
        <v>0.6151618058330004</v>
      </c>
      <c r="AE1787">
        <f t="shared" si="359"/>
        <v>0</v>
      </c>
      <c r="AF1787" t="e">
        <f t="shared" ca="1" si="360"/>
        <v>#N/A</v>
      </c>
      <c r="AG1787" t="e">
        <f t="shared" ca="1" si="361"/>
        <v>#N/A</v>
      </c>
      <c r="AH1787" t="e">
        <f t="shared" ca="1" si="362"/>
        <v>#N/A</v>
      </c>
      <c r="AI1787" t="e">
        <f t="shared" ca="1" si="351"/>
        <v>#N/A</v>
      </c>
      <c r="AJ1787">
        <f t="shared" si="352"/>
        <v>1.0986815821014781E-3</v>
      </c>
      <c r="AK1787">
        <f t="shared" si="353"/>
        <v>0</v>
      </c>
      <c r="AL1787" t="e">
        <f t="shared" ca="1" si="363"/>
        <v>#N/A</v>
      </c>
      <c r="AM1787" t="b">
        <f t="shared" si="354"/>
        <v>0</v>
      </c>
    </row>
    <row r="1788" spans="1:39" x14ac:dyDescent="0.3">
      <c r="A1788" t="s">
        <v>302</v>
      </c>
      <c r="B1788" t="s">
        <v>303</v>
      </c>
      <c r="C1788" t="s">
        <v>39</v>
      </c>
      <c r="D1788" t="s">
        <v>70</v>
      </c>
      <c r="E1788" t="s">
        <v>71</v>
      </c>
      <c r="F1788" s="13" t="str">
        <f>_xlfn.CONCAT(wiz_6[[#This Row],[OCTY......]],",",wiz_6[[#This Row],[OS]])</f>
        <v>JACKSON   ,TN</v>
      </c>
      <c r="G1788" t="s">
        <v>220</v>
      </c>
      <c r="H1788" t="s">
        <v>1688</v>
      </c>
      <c r="I1788" s="13" t="str">
        <f>_xlfn.CONCAT(wiz_6[[#This Row],[DCTY......]], ",",wiz_6[[#This Row],[DS]])</f>
        <v>ST AUGUSTI,FL</v>
      </c>
      <c r="J1788" t="str">
        <f>TRIM(CONCATENATE(wiz_6[[#This Row],[SHIPPER..................]],wiz_6[[#This Row],[ZIP2..]],wiz_6[[#This Row],[ZIP3..]]))</f>
        <v>KIRKLANDS TL ONLY | 3830132086</v>
      </c>
      <c r="K1788">
        <v>1</v>
      </c>
      <c r="L1788">
        <v>2.6</v>
      </c>
      <c r="M1788">
        <v>0.22</v>
      </c>
      <c r="N1788">
        <v>675</v>
      </c>
      <c r="O1788">
        <v>1.46</v>
      </c>
      <c r="P1788">
        <v>171</v>
      </c>
      <c r="Q1788">
        <v>0.4</v>
      </c>
      <c r="R1788">
        <v>-7</v>
      </c>
      <c r="S1788">
        <v>-17</v>
      </c>
      <c r="T1788">
        <v>-17</v>
      </c>
      <c r="U1788">
        <v>119</v>
      </c>
      <c r="V1788">
        <v>85</v>
      </c>
      <c r="W1788">
        <v>42134</v>
      </c>
      <c r="X1788">
        <v>38301</v>
      </c>
      <c r="Y1788">
        <v>32086</v>
      </c>
      <c r="Z1788">
        <v>2.6</v>
      </c>
      <c r="AA1788">
        <f t="shared" si="355"/>
        <v>10012</v>
      </c>
      <c r="AB1788">
        <f t="shared" si="356"/>
        <v>85</v>
      </c>
      <c r="AC1788">
        <f t="shared" si="357"/>
        <v>6159</v>
      </c>
      <c r="AD1788">
        <f t="shared" si="358"/>
        <v>0.6151618058330004</v>
      </c>
      <c r="AE1788">
        <f t="shared" si="359"/>
        <v>0</v>
      </c>
      <c r="AF1788" t="e">
        <f t="shared" ca="1" si="360"/>
        <v>#N/A</v>
      </c>
      <c r="AG1788" t="e">
        <f t="shared" ca="1" si="361"/>
        <v>#N/A</v>
      </c>
      <c r="AH1788" t="e">
        <f t="shared" ca="1" si="362"/>
        <v>#N/A</v>
      </c>
      <c r="AI1788" t="e">
        <f t="shared" ca="1" si="351"/>
        <v>#N/A</v>
      </c>
      <c r="AJ1788">
        <f t="shared" si="352"/>
        <v>9.988014382740711E-5</v>
      </c>
      <c r="AK1788">
        <f t="shared" si="353"/>
        <v>0</v>
      </c>
      <c r="AL1788" t="e">
        <f t="shared" ca="1" si="363"/>
        <v>#N/A</v>
      </c>
      <c r="AM1788" t="b">
        <f t="shared" si="354"/>
        <v>0</v>
      </c>
    </row>
    <row r="1789" spans="1:39" x14ac:dyDescent="0.3">
      <c r="A1789" t="s">
        <v>302</v>
      </c>
      <c r="B1789" t="s">
        <v>303</v>
      </c>
      <c r="C1789" t="s">
        <v>39</v>
      </c>
      <c r="D1789" t="s">
        <v>70</v>
      </c>
      <c r="E1789" t="s">
        <v>71</v>
      </c>
      <c r="F1789" s="13" t="str">
        <f>_xlfn.CONCAT(wiz_6[[#This Row],[OCTY......]],",",wiz_6[[#This Row],[OS]])</f>
        <v>JACKSON   ,TN</v>
      </c>
      <c r="G1789" t="s">
        <v>220</v>
      </c>
      <c r="H1789" t="s">
        <v>1689</v>
      </c>
      <c r="I1789" s="13" t="str">
        <f>_xlfn.CONCAT(wiz_6[[#This Row],[DCTY......]], ",",wiz_6[[#This Row],[DS]])</f>
        <v>DEERFIELD ,FL</v>
      </c>
      <c r="J1789" t="str">
        <f>TRIM(CONCATENATE(wiz_6[[#This Row],[SHIPPER..................]],wiz_6[[#This Row],[ZIP2..]],wiz_6[[#This Row],[ZIP3..]]))</f>
        <v>KIRKLANDS TL ONLY | 3830133441</v>
      </c>
      <c r="K1789">
        <v>8</v>
      </c>
      <c r="L1789">
        <v>2.41</v>
      </c>
      <c r="M1789">
        <v>0.22</v>
      </c>
      <c r="N1789">
        <v>935</v>
      </c>
      <c r="O1789">
        <v>2.12</v>
      </c>
      <c r="P1789">
        <v>90</v>
      </c>
      <c r="Q1789">
        <v>0.32</v>
      </c>
      <c r="R1789">
        <v>-53</v>
      </c>
      <c r="S1789">
        <v>-17</v>
      </c>
      <c r="T1789">
        <v>-73</v>
      </c>
      <c r="U1789">
        <v>-103</v>
      </c>
      <c r="V1789">
        <v>-193</v>
      </c>
      <c r="W1789">
        <v>38301</v>
      </c>
      <c r="X1789">
        <v>38301</v>
      </c>
      <c r="Y1789">
        <v>33441</v>
      </c>
      <c r="Z1789">
        <v>2.41</v>
      </c>
      <c r="AA1789">
        <f t="shared" si="355"/>
        <v>10012</v>
      </c>
      <c r="AB1789">
        <f t="shared" si="356"/>
        <v>-1544</v>
      </c>
      <c r="AC1789">
        <f t="shared" si="357"/>
        <v>6159</v>
      </c>
      <c r="AD1789">
        <f t="shared" si="358"/>
        <v>0.6151618058330004</v>
      </c>
      <c r="AE1789">
        <f t="shared" si="359"/>
        <v>0</v>
      </c>
      <c r="AF1789" t="e">
        <f t="shared" ca="1" si="360"/>
        <v>#N/A</v>
      </c>
      <c r="AG1789" t="e">
        <f t="shared" ca="1" si="361"/>
        <v>#N/A</v>
      </c>
      <c r="AH1789" t="e">
        <f t="shared" ca="1" si="362"/>
        <v>#N/A</v>
      </c>
      <c r="AI1789" t="e">
        <f t="shared" ca="1" si="351"/>
        <v>#N/A</v>
      </c>
      <c r="AJ1789">
        <f t="shared" si="352"/>
        <v>7.9904115061925688E-4</v>
      </c>
      <c r="AK1789">
        <f t="shared" si="353"/>
        <v>0</v>
      </c>
      <c r="AL1789" t="e">
        <f t="shared" ca="1" si="363"/>
        <v>#N/A</v>
      </c>
      <c r="AM1789" t="b">
        <f t="shared" si="354"/>
        <v>0</v>
      </c>
    </row>
    <row r="1790" spans="1:39" x14ac:dyDescent="0.3">
      <c r="A1790" t="s">
        <v>302</v>
      </c>
      <c r="B1790" t="s">
        <v>303</v>
      </c>
      <c r="C1790" t="s">
        <v>39</v>
      </c>
      <c r="D1790" t="s">
        <v>70</v>
      </c>
      <c r="E1790" t="s">
        <v>71</v>
      </c>
      <c r="F1790" s="13" t="str">
        <f>_xlfn.CONCAT(wiz_6[[#This Row],[OCTY......]],",",wiz_6[[#This Row],[OS]])</f>
        <v>JACKSON   ,TN</v>
      </c>
      <c r="G1790" t="s">
        <v>220</v>
      </c>
      <c r="H1790" t="s">
        <v>277</v>
      </c>
      <c r="I1790" s="13" t="str">
        <f>_xlfn.CONCAT(wiz_6[[#This Row],[DCTY......]], ",",wiz_6[[#This Row],[DS]])</f>
        <v>FORT MYERS,FL</v>
      </c>
      <c r="J1790" t="str">
        <f>TRIM(CONCATENATE(wiz_6[[#This Row],[SHIPPER..................]],wiz_6[[#This Row],[ZIP2..]],wiz_6[[#This Row],[ZIP3..]]))</f>
        <v>KIRKLANDS TL ONLY | 3830133901</v>
      </c>
      <c r="K1790">
        <v>1</v>
      </c>
      <c r="L1790">
        <v>2.41</v>
      </c>
      <c r="M1790">
        <v>0.23</v>
      </c>
      <c r="N1790">
        <v>868</v>
      </c>
      <c r="O1790">
        <v>1.5</v>
      </c>
      <c r="P1790">
        <v>159</v>
      </c>
      <c r="Q1790">
        <v>0.4</v>
      </c>
      <c r="R1790">
        <v>-87</v>
      </c>
      <c r="S1790">
        <v>-17</v>
      </c>
      <c r="T1790">
        <v>42</v>
      </c>
      <c r="U1790">
        <v>198</v>
      </c>
      <c r="V1790">
        <v>223</v>
      </c>
      <c r="W1790">
        <v>37087</v>
      </c>
      <c r="X1790">
        <v>38301</v>
      </c>
      <c r="Y1790">
        <v>33901</v>
      </c>
      <c r="Z1790">
        <v>2.42</v>
      </c>
      <c r="AA1790">
        <f t="shared" si="355"/>
        <v>10012</v>
      </c>
      <c r="AB1790">
        <f t="shared" si="356"/>
        <v>223</v>
      </c>
      <c r="AC1790">
        <f t="shared" si="357"/>
        <v>6159</v>
      </c>
      <c r="AD1790">
        <f t="shared" si="358"/>
        <v>0.6151618058330004</v>
      </c>
      <c r="AE1790">
        <f t="shared" si="359"/>
        <v>0</v>
      </c>
      <c r="AF1790" t="e">
        <f t="shared" ca="1" si="360"/>
        <v>#N/A</v>
      </c>
      <c r="AG1790" t="e">
        <f t="shared" ca="1" si="361"/>
        <v>#N/A</v>
      </c>
      <c r="AH1790" t="e">
        <f t="shared" ca="1" si="362"/>
        <v>#N/A</v>
      </c>
      <c r="AI1790" t="e">
        <f t="shared" ca="1" si="351"/>
        <v>#N/A</v>
      </c>
      <c r="AJ1790">
        <f t="shared" si="352"/>
        <v>9.988014382740711E-5</v>
      </c>
      <c r="AK1790">
        <f t="shared" si="353"/>
        <v>0</v>
      </c>
      <c r="AL1790" t="e">
        <f t="shared" ca="1" si="363"/>
        <v>#N/A</v>
      </c>
      <c r="AM1790" t="b">
        <f t="shared" si="354"/>
        <v>0</v>
      </c>
    </row>
    <row r="1791" spans="1:39" x14ac:dyDescent="0.3">
      <c r="A1791" t="s">
        <v>302</v>
      </c>
      <c r="B1791" t="s">
        <v>303</v>
      </c>
      <c r="C1791" t="s">
        <v>39</v>
      </c>
      <c r="D1791" t="s">
        <v>70</v>
      </c>
      <c r="E1791" t="s">
        <v>71</v>
      </c>
      <c r="F1791" s="13" t="str">
        <f>_xlfn.CONCAT(wiz_6[[#This Row],[OCTY......]],",",wiz_6[[#This Row],[OS]])</f>
        <v>JACKSON   ,TN</v>
      </c>
      <c r="G1791" t="s">
        <v>220</v>
      </c>
      <c r="H1791" t="s">
        <v>1690</v>
      </c>
      <c r="I1791" s="13" t="str">
        <f>_xlfn.CONCAT(wiz_6[[#This Row],[DCTY......]], ",",wiz_6[[#This Row],[DS]])</f>
        <v>NORTH PORT,FL</v>
      </c>
      <c r="J1791" t="str">
        <f>TRIM(CONCATENATE(wiz_6[[#This Row],[SHIPPER..................]],wiz_6[[#This Row],[ZIP2..]],wiz_6[[#This Row],[ZIP3..]]))</f>
        <v>KIRKLANDS TL ONLY | 3830134286</v>
      </c>
      <c r="K1791">
        <v>1</v>
      </c>
      <c r="L1791">
        <v>2.41</v>
      </c>
      <c r="M1791">
        <v>0.23</v>
      </c>
      <c r="N1791">
        <v>831</v>
      </c>
      <c r="O1791">
        <v>1.79</v>
      </c>
      <c r="P1791">
        <v>159</v>
      </c>
      <c r="Q1791">
        <v>0.4</v>
      </c>
      <c r="R1791">
        <v>-52</v>
      </c>
      <c r="S1791">
        <v>-17</v>
      </c>
      <c r="T1791">
        <v>-7</v>
      </c>
      <c r="U1791">
        <v>113</v>
      </c>
      <c r="V1791">
        <v>89</v>
      </c>
      <c r="W1791">
        <v>37087</v>
      </c>
      <c r="X1791">
        <v>38301</v>
      </c>
      <c r="Y1791">
        <v>34286</v>
      </c>
      <c r="Z1791">
        <v>2.42</v>
      </c>
      <c r="AA1791">
        <f t="shared" si="355"/>
        <v>10012</v>
      </c>
      <c r="AB1791">
        <f t="shared" si="356"/>
        <v>89</v>
      </c>
      <c r="AC1791">
        <f t="shared" si="357"/>
        <v>6159</v>
      </c>
      <c r="AD1791">
        <f t="shared" si="358"/>
        <v>0.6151618058330004</v>
      </c>
      <c r="AE1791">
        <f t="shared" si="359"/>
        <v>0</v>
      </c>
      <c r="AF1791" t="e">
        <f t="shared" ca="1" si="360"/>
        <v>#N/A</v>
      </c>
      <c r="AG1791" t="e">
        <f t="shared" ca="1" si="361"/>
        <v>#N/A</v>
      </c>
      <c r="AH1791" t="e">
        <f t="shared" ca="1" si="362"/>
        <v>#N/A</v>
      </c>
      <c r="AI1791" t="e">
        <f t="shared" ca="1" si="351"/>
        <v>#N/A</v>
      </c>
      <c r="AJ1791">
        <f t="shared" si="352"/>
        <v>9.988014382740711E-5</v>
      </c>
      <c r="AK1791">
        <f t="shared" si="353"/>
        <v>0</v>
      </c>
      <c r="AL1791" t="e">
        <f t="shared" ca="1" si="363"/>
        <v>#N/A</v>
      </c>
      <c r="AM1791" t="b">
        <f t="shared" si="354"/>
        <v>0</v>
      </c>
    </row>
    <row r="1792" spans="1:39" x14ac:dyDescent="0.3">
      <c r="A1792" t="s">
        <v>302</v>
      </c>
      <c r="B1792" t="s">
        <v>303</v>
      </c>
      <c r="C1792" t="s">
        <v>39</v>
      </c>
      <c r="D1792" t="s">
        <v>70</v>
      </c>
      <c r="E1792" t="s">
        <v>71</v>
      </c>
      <c r="F1792" s="13" t="str">
        <f>_xlfn.CONCAT(wiz_6[[#This Row],[OCTY......]],",",wiz_6[[#This Row],[OS]])</f>
        <v>JACKSON   ,TN</v>
      </c>
      <c r="G1792" t="s">
        <v>220</v>
      </c>
      <c r="H1792" t="s">
        <v>215</v>
      </c>
      <c r="I1792" s="13" t="str">
        <f>_xlfn.CONCAT(wiz_6[[#This Row],[DCTY......]], ",",wiz_6[[#This Row],[DS]])</f>
        <v>GAINESVILL,FL</v>
      </c>
      <c r="J1792" t="str">
        <f>TRIM(CONCATENATE(wiz_6[[#This Row],[SHIPPER..................]],wiz_6[[#This Row],[ZIP2..]],wiz_6[[#This Row],[ZIP3..]]))</f>
        <v>KIRKLANDS TL ONLY | 3830132601</v>
      </c>
      <c r="K1792">
        <v>9</v>
      </c>
      <c r="L1792">
        <v>2.4500000000000002</v>
      </c>
      <c r="M1792">
        <v>0.22</v>
      </c>
      <c r="N1792">
        <v>702</v>
      </c>
      <c r="O1792">
        <v>2.2000000000000002</v>
      </c>
      <c r="P1792">
        <v>88</v>
      </c>
      <c r="Q1792">
        <v>0.33</v>
      </c>
      <c r="R1792">
        <v>-112</v>
      </c>
      <c r="S1792">
        <v>-17</v>
      </c>
      <c r="T1792">
        <v>-140</v>
      </c>
      <c r="U1792">
        <v>-206</v>
      </c>
      <c r="V1792">
        <v>-363</v>
      </c>
      <c r="W1792">
        <v>38301</v>
      </c>
      <c r="X1792">
        <v>38301</v>
      </c>
      <c r="Y1792">
        <v>32601</v>
      </c>
      <c r="Z1792">
        <v>2.4500000000000002</v>
      </c>
      <c r="AA1792">
        <f t="shared" si="355"/>
        <v>10012</v>
      </c>
      <c r="AB1792">
        <f t="shared" si="356"/>
        <v>-3267</v>
      </c>
      <c r="AC1792">
        <f t="shared" si="357"/>
        <v>6159</v>
      </c>
      <c r="AD1792">
        <f t="shared" si="358"/>
        <v>0.6151618058330004</v>
      </c>
      <c r="AE1792">
        <f t="shared" si="359"/>
        <v>0</v>
      </c>
      <c r="AF1792" t="e">
        <f t="shared" ca="1" si="360"/>
        <v>#N/A</v>
      </c>
      <c r="AG1792" t="e">
        <f t="shared" ca="1" si="361"/>
        <v>#N/A</v>
      </c>
      <c r="AH1792" t="e">
        <f t="shared" ca="1" si="362"/>
        <v>#N/A</v>
      </c>
      <c r="AI1792" t="e">
        <f t="shared" ca="1" si="351"/>
        <v>#N/A</v>
      </c>
      <c r="AJ1792">
        <f t="shared" si="352"/>
        <v>8.98921294446664E-4</v>
      </c>
      <c r="AK1792">
        <f t="shared" si="353"/>
        <v>0</v>
      </c>
      <c r="AL1792" t="e">
        <f t="shared" ca="1" si="363"/>
        <v>#N/A</v>
      </c>
      <c r="AM1792" t="b">
        <f t="shared" si="354"/>
        <v>0</v>
      </c>
    </row>
    <row r="1793" spans="1:39" x14ac:dyDescent="0.3">
      <c r="A1793" t="s">
        <v>302</v>
      </c>
      <c r="B1793" t="s">
        <v>303</v>
      </c>
      <c r="C1793" t="s">
        <v>39</v>
      </c>
      <c r="D1793" t="s">
        <v>70</v>
      </c>
      <c r="E1793" t="s">
        <v>71</v>
      </c>
      <c r="F1793" s="13" t="str">
        <f>_xlfn.CONCAT(wiz_6[[#This Row],[OCTY......]],",",wiz_6[[#This Row],[OS]])</f>
        <v>JACKSON   ,TN</v>
      </c>
      <c r="G1793" t="s">
        <v>220</v>
      </c>
      <c r="H1793" t="s">
        <v>1691</v>
      </c>
      <c r="I1793" s="13" t="str">
        <f>_xlfn.CONCAT(wiz_6[[#This Row],[DCTY......]], ",",wiz_6[[#This Row],[DS]])</f>
        <v>ORANGE PAR,FL</v>
      </c>
      <c r="J1793" t="str">
        <f>TRIM(CONCATENATE(wiz_6[[#This Row],[SHIPPER..................]],wiz_6[[#This Row],[ZIP2..]],wiz_6[[#This Row],[ZIP3..]]))</f>
        <v>KIRKLANDS TL ONLY | 3830132065</v>
      </c>
      <c r="K1793">
        <v>10</v>
      </c>
      <c r="L1793">
        <v>2.56</v>
      </c>
      <c r="M1793">
        <v>0.22</v>
      </c>
      <c r="N1793">
        <v>662</v>
      </c>
      <c r="O1793">
        <v>1.81</v>
      </c>
      <c r="P1793">
        <v>115</v>
      </c>
      <c r="Q1793">
        <v>0.36</v>
      </c>
      <c r="R1793">
        <v>-108</v>
      </c>
      <c r="S1793">
        <v>-17</v>
      </c>
      <c r="T1793">
        <v>-100</v>
      </c>
      <c r="U1793">
        <v>132</v>
      </c>
      <c r="V1793">
        <v>15</v>
      </c>
      <c r="W1793">
        <v>38301</v>
      </c>
      <c r="X1793">
        <v>38301</v>
      </c>
      <c r="Y1793">
        <v>32065</v>
      </c>
      <c r="Z1793">
        <v>2.56</v>
      </c>
      <c r="AA1793">
        <f t="shared" si="355"/>
        <v>10012</v>
      </c>
      <c r="AB1793">
        <f t="shared" si="356"/>
        <v>150</v>
      </c>
      <c r="AC1793">
        <f t="shared" si="357"/>
        <v>6159</v>
      </c>
      <c r="AD1793">
        <f t="shared" si="358"/>
        <v>0.6151618058330004</v>
      </c>
      <c r="AE1793">
        <f t="shared" si="359"/>
        <v>0</v>
      </c>
      <c r="AF1793" t="e">
        <f t="shared" ca="1" si="360"/>
        <v>#N/A</v>
      </c>
      <c r="AG1793" t="e">
        <f t="shared" ca="1" si="361"/>
        <v>#N/A</v>
      </c>
      <c r="AH1793" t="e">
        <f t="shared" ca="1" si="362"/>
        <v>#N/A</v>
      </c>
      <c r="AI1793" t="e">
        <f t="shared" ca="1" si="351"/>
        <v>#N/A</v>
      </c>
      <c r="AJ1793">
        <f t="shared" si="352"/>
        <v>9.9880143827407101E-4</v>
      </c>
      <c r="AK1793">
        <f t="shared" si="353"/>
        <v>0</v>
      </c>
      <c r="AL1793" t="e">
        <f t="shared" ca="1" si="363"/>
        <v>#N/A</v>
      </c>
      <c r="AM1793" t="b">
        <f t="shared" si="354"/>
        <v>0</v>
      </c>
    </row>
    <row r="1794" spans="1:39" x14ac:dyDescent="0.3">
      <c r="A1794" t="s">
        <v>1392</v>
      </c>
      <c r="B1794" t="s">
        <v>1393</v>
      </c>
      <c r="C1794" t="s">
        <v>39</v>
      </c>
      <c r="D1794" t="s">
        <v>70</v>
      </c>
      <c r="E1794" t="s">
        <v>71</v>
      </c>
      <c r="F1794" s="13" t="str">
        <f>_xlfn.CONCAT(wiz_6[[#This Row],[OCTY......]],",",wiz_6[[#This Row],[OS]])</f>
        <v>JACKSON   ,TN</v>
      </c>
      <c r="G1794" t="s">
        <v>220</v>
      </c>
      <c r="H1794" t="s">
        <v>1692</v>
      </c>
      <c r="I1794" s="13" t="str">
        <f>_xlfn.CONCAT(wiz_6[[#This Row],[DCTY......]], ",",wiz_6[[#This Row],[DS]])</f>
        <v>FROSTPROOF,FL</v>
      </c>
      <c r="J1794" t="str">
        <f>TRIM(CONCATENATE(wiz_6[[#This Row],[SHIPPER..................]],wiz_6[[#This Row],[ZIP2..]],wiz_6[[#This Row],[ZIP3..]]))</f>
        <v>DEFA DELTA FAUCET COM| 3830133843</v>
      </c>
      <c r="K1794">
        <v>12</v>
      </c>
      <c r="L1794">
        <v>2.8</v>
      </c>
      <c r="M1794">
        <v>0.32</v>
      </c>
      <c r="N1794">
        <v>849</v>
      </c>
      <c r="O1794">
        <v>1.77</v>
      </c>
      <c r="P1794">
        <v>75</v>
      </c>
      <c r="Q1794">
        <v>0.32</v>
      </c>
      <c r="R1794">
        <v>-85</v>
      </c>
      <c r="S1794">
        <v>-1</v>
      </c>
      <c r="T1794">
        <v>-2</v>
      </c>
      <c r="U1794">
        <v>320</v>
      </c>
      <c r="V1794">
        <v>317</v>
      </c>
      <c r="W1794">
        <v>37087</v>
      </c>
      <c r="X1794">
        <v>38301</v>
      </c>
      <c r="Y1794">
        <v>33843</v>
      </c>
      <c r="Z1794">
        <v>2.9</v>
      </c>
      <c r="AA1794">
        <f t="shared" si="355"/>
        <v>10012</v>
      </c>
      <c r="AB1794">
        <f t="shared" si="356"/>
        <v>3804</v>
      </c>
      <c r="AC1794">
        <f t="shared" si="357"/>
        <v>6159</v>
      </c>
      <c r="AD1794">
        <f t="shared" si="358"/>
        <v>0.6151618058330004</v>
      </c>
      <c r="AE1794">
        <f t="shared" si="359"/>
        <v>0</v>
      </c>
      <c r="AF1794" t="e">
        <f t="shared" ca="1" si="360"/>
        <v>#N/A</v>
      </c>
      <c r="AG1794" t="e">
        <f t="shared" ca="1" si="361"/>
        <v>#N/A</v>
      </c>
      <c r="AH1794" t="e">
        <f t="shared" ca="1" si="362"/>
        <v>#N/A</v>
      </c>
      <c r="AI1794" t="e">
        <f t="shared" ref="AI1794:AI1857" ca="1" si="364">REPLACE(AF1794,2,1,"K")</f>
        <v>#N/A</v>
      </c>
      <c r="AJ1794">
        <f t="shared" ref="AJ1794:AJ1857" si="365">K1794/AA1794</f>
        <v>1.1985617259288853E-3</v>
      </c>
      <c r="AK1794">
        <f t="shared" ref="AK1794:AK1857" si="366">_xlfn.MINIFS($X$3:$X$2378,$C$3:$C$2378,A1794,$AL$3:$AL$2378,"&gt;0.05")</f>
        <v>0</v>
      </c>
      <c r="AL1794" t="e">
        <f t="shared" ca="1" si="363"/>
        <v>#N/A</v>
      </c>
      <c r="AM1794" t="b">
        <f t="shared" ref="AM1794:AM1857" si="367">IF(AK1794=V1794,J1794,FALSE)</f>
        <v>0</v>
      </c>
    </row>
    <row r="1795" spans="1:39" x14ac:dyDescent="0.3">
      <c r="A1795" t="s">
        <v>1405</v>
      </c>
      <c r="B1795" t="s">
        <v>1406</v>
      </c>
      <c r="C1795" t="s">
        <v>39</v>
      </c>
      <c r="D1795" t="s">
        <v>70</v>
      </c>
      <c r="E1795" t="s">
        <v>1394</v>
      </c>
      <c r="F1795" s="13" t="str">
        <f>_xlfn.CONCAT(wiz_6[[#This Row],[OCTY......]],",",wiz_6[[#This Row],[OS]])</f>
        <v>MILAN     ,TN</v>
      </c>
      <c r="G1795" t="s">
        <v>220</v>
      </c>
      <c r="H1795" t="s">
        <v>363</v>
      </c>
      <c r="I1795" s="13" t="str">
        <f>_xlfn.CONCAT(wiz_6[[#This Row],[DCTY......]], ",",wiz_6[[#This Row],[DS]])</f>
        <v>HIALEAH   ,FL</v>
      </c>
      <c r="J1795" t="str">
        <f>TRIM(CONCATENATE(wiz_6[[#This Row],[SHIPPER..................]],wiz_6[[#This Row],[ZIP2..]],wiz_6[[#This Row],[ZIP3..]]))</f>
        <v>ASSA ABLOY | 3835833002</v>
      </c>
      <c r="K1795">
        <v>1</v>
      </c>
      <c r="L1795">
        <v>2.46</v>
      </c>
      <c r="M1795">
        <v>0.22</v>
      </c>
      <c r="N1795">
        <v>1032</v>
      </c>
      <c r="O1795">
        <v>1.95</v>
      </c>
      <c r="P1795">
        <v>24</v>
      </c>
      <c r="Q1795">
        <v>0.25</v>
      </c>
      <c r="R1795">
        <v>-71</v>
      </c>
      <c r="S1795">
        <v>-25</v>
      </c>
      <c r="T1795">
        <v>3</v>
      </c>
      <c r="U1795">
        <v>17</v>
      </c>
      <c r="V1795">
        <v>-5</v>
      </c>
      <c r="W1795">
        <v>38301</v>
      </c>
      <c r="X1795">
        <v>38358</v>
      </c>
      <c r="Y1795">
        <v>33002</v>
      </c>
      <c r="Z1795">
        <v>2.46</v>
      </c>
      <c r="AA1795">
        <f t="shared" ref="AA1795:AA1858" si="368">SUMIFS(K$3:K$2378,$C$3:$C$2378,$C1795)</f>
        <v>10012</v>
      </c>
      <c r="AB1795">
        <f t="shared" ref="AB1795:AB1858" si="369">V1795*K1795</f>
        <v>-5</v>
      </c>
      <c r="AC1795">
        <f t="shared" ref="AC1795:AC1858" si="370">SUMIFS(AB$3:AB$2378,$C$3:$C$2378,$C1795)</f>
        <v>6159</v>
      </c>
      <c r="AD1795">
        <f t="shared" ref="AD1795:AD1858" si="371">AC1795/AA1795</f>
        <v>0.6151618058330004</v>
      </c>
      <c r="AE1795">
        <f t="shared" ref="AE1795:AE1858" si="372">_xlfn.MINIFS($X$3:$X$2378,$C$3:$C$2378,A1795)</f>
        <v>0</v>
      </c>
      <c r="AF1795" t="e">
        <f t="shared" ref="AF1795:AF1858" ca="1" si="373">CELL("address",INDEX($X$3:$X$2378,MATCH(_xlfn.MINIFS($X$3:$X$2378,$C$3:$C$2378,A1795),$X$3:$X$2378,0)))</f>
        <v>#N/A</v>
      </c>
      <c r="AG1795" t="e">
        <f t="shared" ref="AG1795:AG1858" ca="1" si="374">REPLACE(AF1795,2,1,"J")</f>
        <v>#N/A</v>
      </c>
      <c r="AH1795" t="e">
        <f t="shared" ref="AH1795:AH1858" ca="1" si="375">INDIRECT(AG1795)</f>
        <v>#N/A</v>
      </c>
      <c r="AI1795" t="e">
        <f t="shared" ca="1" si="364"/>
        <v>#N/A</v>
      </c>
      <c r="AJ1795">
        <f t="shared" si="365"/>
        <v>9.988014382740711E-5</v>
      </c>
      <c r="AK1795">
        <f t="shared" si="366"/>
        <v>0</v>
      </c>
      <c r="AL1795" t="e">
        <f t="shared" ref="AL1795:AL1858" ca="1" si="376">OFFSET(J$2,MATCH(AK1795,$X$3:$X$2378,0),)</f>
        <v>#N/A</v>
      </c>
      <c r="AM1795" t="b">
        <f t="shared" si="367"/>
        <v>0</v>
      </c>
    </row>
    <row r="1796" spans="1:39" x14ac:dyDescent="0.3">
      <c r="A1796" t="s">
        <v>302</v>
      </c>
      <c r="B1796" t="s">
        <v>303</v>
      </c>
      <c r="C1796" t="s">
        <v>39</v>
      </c>
      <c r="D1796" t="s">
        <v>70</v>
      </c>
      <c r="E1796" t="s">
        <v>71</v>
      </c>
      <c r="F1796" s="13" t="str">
        <f>_xlfn.CONCAT(wiz_6[[#This Row],[OCTY......]],",",wiz_6[[#This Row],[OS]])</f>
        <v>JACKSON   ,TN</v>
      </c>
      <c r="G1796" t="s">
        <v>220</v>
      </c>
      <c r="H1796" t="s">
        <v>356</v>
      </c>
      <c r="I1796" s="13" t="str">
        <f>_xlfn.CONCAT(wiz_6[[#This Row],[DCTY......]], ",",wiz_6[[#This Row],[DS]])</f>
        <v>MIAMI     ,FL</v>
      </c>
      <c r="J1796" t="str">
        <f>TRIM(CONCATENATE(wiz_6[[#This Row],[SHIPPER..................]],wiz_6[[#This Row],[ZIP2..]],wiz_6[[#This Row],[ZIP3..]]))</f>
        <v>KIRKLANDS TL ONLY | 3830133101</v>
      </c>
      <c r="K1796">
        <v>11</v>
      </c>
      <c r="L1796">
        <v>2.41</v>
      </c>
      <c r="M1796">
        <v>0.22</v>
      </c>
      <c r="N1796">
        <v>968</v>
      </c>
      <c r="O1796">
        <v>2.1800000000000002</v>
      </c>
      <c r="P1796">
        <v>73</v>
      </c>
      <c r="Q1796">
        <v>0.31</v>
      </c>
      <c r="R1796">
        <v>-33</v>
      </c>
      <c r="S1796">
        <v>-17</v>
      </c>
      <c r="T1796">
        <v>-72</v>
      </c>
      <c r="U1796">
        <v>-162</v>
      </c>
      <c r="V1796">
        <v>-251</v>
      </c>
      <c r="W1796">
        <v>38301</v>
      </c>
      <c r="X1796">
        <v>38301</v>
      </c>
      <c r="Y1796">
        <v>33101</v>
      </c>
      <c r="Z1796">
        <v>2.41</v>
      </c>
      <c r="AA1796">
        <f t="shared" si="368"/>
        <v>10012</v>
      </c>
      <c r="AB1796">
        <f t="shared" si="369"/>
        <v>-2761</v>
      </c>
      <c r="AC1796">
        <f t="shared" si="370"/>
        <v>6159</v>
      </c>
      <c r="AD1796">
        <f t="shared" si="371"/>
        <v>0.6151618058330004</v>
      </c>
      <c r="AE1796">
        <f t="shared" si="372"/>
        <v>0</v>
      </c>
      <c r="AF1796" t="e">
        <f t="shared" ca="1" si="373"/>
        <v>#N/A</v>
      </c>
      <c r="AG1796" t="e">
        <f t="shared" ca="1" si="374"/>
        <v>#N/A</v>
      </c>
      <c r="AH1796" t="e">
        <f t="shared" ca="1" si="375"/>
        <v>#N/A</v>
      </c>
      <c r="AI1796" t="e">
        <f t="shared" ca="1" si="364"/>
        <v>#N/A</v>
      </c>
      <c r="AJ1796">
        <f t="shared" si="365"/>
        <v>1.0986815821014781E-3</v>
      </c>
      <c r="AK1796">
        <f t="shared" si="366"/>
        <v>0</v>
      </c>
      <c r="AL1796" t="e">
        <f t="shared" ca="1" si="376"/>
        <v>#N/A</v>
      </c>
      <c r="AM1796" t="b">
        <f t="shared" si="367"/>
        <v>0</v>
      </c>
    </row>
    <row r="1797" spans="1:39" x14ac:dyDescent="0.3">
      <c r="A1797" t="s">
        <v>302</v>
      </c>
      <c r="B1797" t="s">
        <v>303</v>
      </c>
      <c r="C1797" t="s">
        <v>39</v>
      </c>
      <c r="D1797" t="s">
        <v>70</v>
      </c>
      <c r="E1797" t="s">
        <v>71</v>
      </c>
      <c r="F1797" s="13" t="str">
        <f>_xlfn.CONCAT(wiz_6[[#This Row],[OCTY......]],",",wiz_6[[#This Row],[OS]])</f>
        <v>JACKSON   ,TN</v>
      </c>
      <c r="G1797" t="s">
        <v>220</v>
      </c>
      <c r="H1797" t="s">
        <v>1693</v>
      </c>
      <c r="I1797" s="13" t="str">
        <f>_xlfn.CONCAT(wiz_6[[#This Row],[DCTY......]], ",",wiz_6[[#This Row],[DS]])</f>
        <v>NAPLES    ,FL</v>
      </c>
      <c r="J1797" t="str">
        <f>TRIM(CONCATENATE(wiz_6[[#This Row],[SHIPPER..................]],wiz_6[[#This Row],[ZIP2..]],wiz_6[[#This Row],[ZIP3..]]))</f>
        <v>KIRKLANDS TL ONLY | 3830134101</v>
      </c>
      <c r="K1797">
        <v>10</v>
      </c>
      <c r="L1797">
        <v>2.41</v>
      </c>
      <c r="M1797">
        <v>0.22</v>
      </c>
      <c r="N1797">
        <v>911</v>
      </c>
      <c r="O1797">
        <v>2.06</v>
      </c>
      <c r="P1797">
        <v>40</v>
      </c>
      <c r="Q1797">
        <v>0.28000000000000003</v>
      </c>
      <c r="R1797">
        <v>-119</v>
      </c>
      <c r="S1797">
        <v>-17</v>
      </c>
      <c r="T1797">
        <v>-58</v>
      </c>
      <c r="U1797">
        <v>-139</v>
      </c>
      <c r="V1797">
        <v>-214</v>
      </c>
      <c r="W1797">
        <v>38101</v>
      </c>
      <c r="X1797">
        <v>38301</v>
      </c>
      <c r="Y1797">
        <v>34101</v>
      </c>
      <c r="Z1797">
        <v>2.41</v>
      </c>
      <c r="AA1797">
        <f t="shared" si="368"/>
        <v>10012</v>
      </c>
      <c r="AB1797">
        <f t="shared" si="369"/>
        <v>-2140</v>
      </c>
      <c r="AC1797">
        <f t="shared" si="370"/>
        <v>6159</v>
      </c>
      <c r="AD1797">
        <f t="shared" si="371"/>
        <v>0.6151618058330004</v>
      </c>
      <c r="AE1797">
        <f t="shared" si="372"/>
        <v>0</v>
      </c>
      <c r="AF1797" t="e">
        <f t="shared" ca="1" si="373"/>
        <v>#N/A</v>
      </c>
      <c r="AG1797" t="e">
        <f t="shared" ca="1" si="374"/>
        <v>#N/A</v>
      </c>
      <c r="AH1797" t="e">
        <f t="shared" ca="1" si="375"/>
        <v>#N/A</v>
      </c>
      <c r="AI1797" t="e">
        <f t="shared" ca="1" si="364"/>
        <v>#N/A</v>
      </c>
      <c r="AJ1797">
        <f t="shared" si="365"/>
        <v>9.9880143827407101E-4</v>
      </c>
      <c r="AK1797">
        <f t="shared" si="366"/>
        <v>0</v>
      </c>
      <c r="AL1797" t="e">
        <f t="shared" ca="1" si="376"/>
        <v>#N/A</v>
      </c>
      <c r="AM1797" t="b">
        <f t="shared" si="367"/>
        <v>0</v>
      </c>
    </row>
    <row r="1798" spans="1:39" x14ac:dyDescent="0.3">
      <c r="A1798" t="s">
        <v>1405</v>
      </c>
      <c r="B1798" t="s">
        <v>1406</v>
      </c>
      <c r="C1798" t="s">
        <v>39</v>
      </c>
      <c r="D1798" t="s">
        <v>70</v>
      </c>
      <c r="E1798" t="s">
        <v>1394</v>
      </c>
      <c r="F1798" s="13" t="str">
        <f>_xlfn.CONCAT(wiz_6[[#This Row],[OCTY......]],",",wiz_6[[#This Row],[OS]])</f>
        <v>MILAN     ,TN</v>
      </c>
      <c r="G1798" t="s">
        <v>220</v>
      </c>
      <c r="H1798" t="s">
        <v>364</v>
      </c>
      <c r="I1798" s="13" t="str">
        <f>_xlfn.CONCAT(wiz_6[[#This Row],[DCTY......]], ",",wiz_6[[#This Row],[DS]])</f>
        <v>ORLANDO   ,FL</v>
      </c>
      <c r="J1798" t="str">
        <f>TRIM(CONCATENATE(wiz_6[[#This Row],[SHIPPER..................]],wiz_6[[#This Row],[ZIP2..]],wiz_6[[#This Row],[ZIP3..]]))</f>
        <v>ASSA ABLOY | 3835832801</v>
      </c>
      <c r="K1798">
        <v>4</v>
      </c>
      <c r="L1798">
        <v>2.46</v>
      </c>
      <c r="M1798">
        <v>0.21</v>
      </c>
      <c r="N1798">
        <v>846</v>
      </c>
      <c r="O1798">
        <v>1.79</v>
      </c>
      <c r="P1798">
        <v>21</v>
      </c>
      <c r="Q1798">
        <v>0.25</v>
      </c>
      <c r="R1798">
        <v>-44</v>
      </c>
      <c r="S1798">
        <v>-25</v>
      </c>
      <c r="T1798">
        <v>-7</v>
      </c>
      <c r="U1798">
        <v>-127</v>
      </c>
      <c r="V1798">
        <v>-159</v>
      </c>
      <c r="W1798">
        <v>38343</v>
      </c>
      <c r="X1798">
        <v>38358</v>
      </c>
      <c r="Y1798">
        <v>32801</v>
      </c>
      <c r="Z1798">
        <v>2.4500000000000002</v>
      </c>
      <c r="AA1798">
        <f t="shared" si="368"/>
        <v>10012</v>
      </c>
      <c r="AB1798">
        <f t="shared" si="369"/>
        <v>-636</v>
      </c>
      <c r="AC1798">
        <f t="shared" si="370"/>
        <v>6159</v>
      </c>
      <c r="AD1798">
        <f t="shared" si="371"/>
        <v>0.6151618058330004</v>
      </c>
      <c r="AE1798">
        <f t="shared" si="372"/>
        <v>0</v>
      </c>
      <c r="AF1798" t="e">
        <f t="shared" ca="1" si="373"/>
        <v>#N/A</v>
      </c>
      <c r="AG1798" t="e">
        <f t="shared" ca="1" si="374"/>
        <v>#N/A</v>
      </c>
      <c r="AH1798" t="e">
        <f t="shared" ca="1" si="375"/>
        <v>#N/A</v>
      </c>
      <c r="AI1798" t="e">
        <f t="shared" ca="1" si="364"/>
        <v>#N/A</v>
      </c>
      <c r="AJ1798">
        <f t="shared" si="365"/>
        <v>3.9952057530962844E-4</v>
      </c>
      <c r="AK1798">
        <f t="shared" si="366"/>
        <v>0</v>
      </c>
      <c r="AL1798" t="e">
        <f t="shared" ca="1" si="376"/>
        <v>#N/A</v>
      </c>
      <c r="AM1798" t="b">
        <f t="shared" si="367"/>
        <v>0</v>
      </c>
    </row>
    <row r="1799" spans="1:39" x14ac:dyDescent="0.3">
      <c r="A1799" t="s">
        <v>302</v>
      </c>
      <c r="B1799" t="s">
        <v>303</v>
      </c>
      <c r="C1799" t="s">
        <v>39</v>
      </c>
      <c r="D1799" t="s">
        <v>70</v>
      </c>
      <c r="E1799" t="s">
        <v>71</v>
      </c>
      <c r="F1799" s="13" t="str">
        <f>_xlfn.CONCAT(wiz_6[[#This Row],[OCTY......]],",",wiz_6[[#This Row],[OS]])</f>
        <v>JACKSON   ,TN</v>
      </c>
      <c r="G1799" t="s">
        <v>220</v>
      </c>
      <c r="H1799" t="s">
        <v>1694</v>
      </c>
      <c r="I1799" s="13" t="str">
        <f>_xlfn.CONCAT(wiz_6[[#This Row],[DCTY......]], ",",wiz_6[[#This Row],[DS]])</f>
        <v>MELBOURNE ,FL</v>
      </c>
      <c r="J1799" t="str">
        <f>TRIM(CONCATENATE(wiz_6[[#This Row],[SHIPPER..................]],wiz_6[[#This Row],[ZIP2..]],wiz_6[[#This Row],[ZIP3..]]))</f>
        <v>KIRKLANDS TL ONLY | 3830132951</v>
      </c>
      <c r="K1799">
        <v>11</v>
      </c>
      <c r="L1799">
        <v>2.42</v>
      </c>
      <c r="M1799">
        <v>0.22</v>
      </c>
      <c r="N1799">
        <v>813</v>
      </c>
      <c r="O1799">
        <v>1.96</v>
      </c>
      <c r="P1799">
        <v>59</v>
      </c>
      <c r="Q1799">
        <v>0.28999999999999998</v>
      </c>
      <c r="R1799">
        <v>-94</v>
      </c>
      <c r="S1799">
        <v>-17</v>
      </c>
      <c r="T1799">
        <v>-47</v>
      </c>
      <c r="U1799">
        <v>-162</v>
      </c>
      <c r="V1799">
        <v>-226</v>
      </c>
      <c r="W1799">
        <v>38101</v>
      </c>
      <c r="X1799">
        <v>38301</v>
      </c>
      <c r="Y1799">
        <v>32951</v>
      </c>
      <c r="Z1799">
        <v>2.42</v>
      </c>
      <c r="AA1799">
        <f t="shared" si="368"/>
        <v>10012</v>
      </c>
      <c r="AB1799">
        <f t="shared" si="369"/>
        <v>-2486</v>
      </c>
      <c r="AC1799">
        <f t="shared" si="370"/>
        <v>6159</v>
      </c>
      <c r="AD1799">
        <f t="shared" si="371"/>
        <v>0.6151618058330004</v>
      </c>
      <c r="AE1799">
        <f t="shared" si="372"/>
        <v>0</v>
      </c>
      <c r="AF1799" t="e">
        <f t="shared" ca="1" si="373"/>
        <v>#N/A</v>
      </c>
      <c r="AG1799" t="e">
        <f t="shared" ca="1" si="374"/>
        <v>#N/A</v>
      </c>
      <c r="AH1799" t="e">
        <f t="shared" ca="1" si="375"/>
        <v>#N/A</v>
      </c>
      <c r="AI1799" t="e">
        <f t="shared" ca="1" si="364"/>
        <v>#N/A</v>
      </c>
      <c r="AJ1799">
        <f t="shared" si="365"/>
        <v>1.0986815821014781E-3</v>
      </c>
      <c r="AK1799">
        <f t="shared" si="366"/>
        <v>0</v>
      </c>
      <c r="AL1799" t="e">
        <f t="shared" ca="1" si="376"/>
        <v>#N/A</v>
      </c>
      <c r="AM1799" t="b">
        <f t="shared" si="367"/>
        <v>0</v>
      </c>
    </row>
    <row r="1800" spans="1:39" x14ac:dyDescent="0.3">
      <c r="A1800" t="s">
        <v>302</v>
      </c>
      <c r="B1800" t="s">
        <v>303</v>
      </c>
      <c r="C1800" t="s">
        <v>39</v>
      </c>
      <c r="D1800" t="s">
        <v>70</v>
      </c>
      <c r="E1800" t="s">
        <v>71</v>
      </c>
      <c r="F1800" s="13" t="str">
        <f>_xlfn.CONCAT(wiz_6[[#This Row],[OCTY......]],",",wiz_6[[#This Row],[OS]])</f>
        <v>JACKSON   ,TN</v>
      </c>
      <c r="G1800" t="s">
        <v>220</v>
      </c>
      <c r="H1800" t="s">
        <v>364</v>
      </c>
      <c r="I1800" s="13" t="str">
        <f>_xlfn.CONCAT(wiz_6[[#This Row],[DCTY......]], ",",wiz_6[[#This Row],[DS]])</f>
        <v>ORLANDO   ,FL</v>
      </c>
      <c r="J1800" t="str">
        <f>TRIM(CONCATENATE(wiz_6[[#This Row],[SHIPPER..................]],wiz_6[[#This Row],[ZIP2..]],wiz_6[[#This Row],[ZIP3..]]))</f>
        <v>KIRKLANDS TL ONLY | 3830132801</v>
      </c>
      <c r="K1800">
        <v>2</v>
      </c>
      <c r="L1800">
        <v>2.4</v>
      </c>
      <c r="M1800">
        <v>0.22</v>
      </c>
      <c r="N1800">
        <v>736</v>
      </c>
      <c r="O1800">
        <v>1.84</v>
      </c>
      <c r="P1800">
        <v>63</v>
      </c>
      <c r="Q1800">
        <v>0.3</v>
      </c>
      <c r="R1800">
        <v>-27</v>
      </c>
      <c r="S1800">
        <v>-17</v>
      </c>
      <c r="T1800">
        <v>-55</v>
      </c>
      <c r="U1800">
        <v>-348</v>
      </c>
      <c r="V1800">
        <v>-420</v>
      </c>
      <c r="W1800">
        <v>38225</v>
      </c>
      <c r="X1800">
        <v>38301</v>
      </c>
      <c r="Y1800">
        <v>32801</v>
      </c>
      <c r="Z1800">
        <v>2.4</v>
      </c>
      <c r="AA1800">
        <f t="shared" si="368"/>
        <v>10012</v>
      </c>
      <c r="AB1800">
        <f t="shared" si="369"/>
        <v>-840</v>
      </c>
      <c r="AC1800">
        <f t="shared" si="370"/>
        <v>6159</v>
      </c>
      <c r="AD1800">
        <f t="shared" si="371"/>
        <v>0.6151618058330004</v>
      </c>
      <c r="AE1800">
        <f t="shared" si="372"/>
        <v>0</v>
      </c>
      <c r="AF1800" t="e">
        <f t="shared" ca="1" si="373"/>
        <v>#N/A</v>
      </c>
      <c r="AG1800" t="e">
        <f t="shared" ca="1" si="374"/>
        <v>#N/A</v>
      </c>
      <c r="AH1800" t="e">
        <f t="shared" ca="1" si="375"/>
        <v>#N/A</v>
      </c>
      <c r="AI1800" t="e">
        <f t="shared" ca="1" si="364"/>
        <v>#N/A</v>
      </c>
      <c r="AJ1800">
        <f t="shared" si="365"/>
        <v>1.9976028765481422E-4</v>
      </c>
      <c r="AK1800">
        <f t="shared" si="366"/>
        <v>0</v>
      </c>
      <c r="AL1800" t="e">
        <f t="shared" ca="1" si="376"/>
        <v>#N/A</v>
      </c>
      <c r="AM1800" t="b">
        <f t="shared" si="367"/>
        <v>0</v>
      </c>
    </row>
    <row r="1801" spans="1:39" x14ac:dyDescent="0.3">
      <c r="A1801" t="s">
        <v>302</v>
      </c>
      <c r="B1801" t="s">
        <v>303</v>
      </c>
      <c r="C1801" t="s">
        <v>39</v>
      </c>
      <c r="D1801" t="s">
        <v>70</v>
      </c>
      <c r="E1801" t="s">
        <v>71</v>
      </c>
      <c r="F1801" s="13" t="str">
        <f>_xlfn.CONCAT(wiz_6[[#This Row],[OCTY......]],",",wiz_6[[#This Row],[OS]])</f>
        <v>JACKSON   ,TN</v>
      </c>
      <c r="G1801" t="s">
        <v>220</v>
      </c>
      <c r="H1801" t="s">
        <v>342</v>
      </c>
      <c r="I1801" s="13" t="str">
        <f>_xlfn.CONCAT(wiz_6[[#This Row],[DCTY......]], ",",wiz_6[[#This Row],[DS]])</f>
        <v>SANFORD   ,FL</v>
      </c>
      <c r="J1801" t="str">
        <f>TRIM(CONCATENATE(wiz_6[[#This Row],[SHIPPER..................]],wiz_6[[#This Row],[ZIP2..]],wiz_6[[#This Row],[ZIP3..]]))</f>
        <v>KIRKLANDS TL ONLY | 3830132771</v>
      </c>
      <c r="K1801">
        <v>10</v>
      </c>
      <c r="L1801">
        <v>2.4</v>
      </c>
      <c r="M1801">
        <v>0.22</v>
      </c>
      <c r="N1801">
        <v>772</v>
      </c>
      <c r="O1801">
        <v>1.95</v>
      </c>
      <c r="P1801">
        <v>73</v>
      </c>
      <c r="Q1801">
        <v>0.32</v>
      </c>
      <c r="R1801">
        <v>-107</v>
      </c>
      <c r="S1801">
        <v>-17</v>
      </c>
      <c r="T1801">
        <v>-35</v>
      </c>
      <c r="U1801">
        <v>-220</v>
      </c>
      <c r="V1801">
        <v>-272</v>
      </c>
      <c r="W1801">
        <v>61832</v>
      </c>
      <c r="X1801">
        <v>38301</v>
      </c>
      <c r="Y1801">
        <v>32771</v>
      </c>
      <c r="Z1801">
        <v>2.4</v>
      </c>
      <c r="AA1801">
        <f t="shared" si="368"/>
        <v>10012</v>
      </c>
      <c r="AB1801">
        <f t="shared" si="369"/>
        <v>-2720</v>
      </c>
      <c r="AC1801">
        <f t="shared" si="370"/>
        <v>6159</v>
      </c>
      <c r="AD1801">
        <f t="shared" si="371"/>
        <v>0.6151618058330004</v>
      </c>
      <c r="AE1801">
        <f t="shared" si="372"/>
        <v>0</v>
      </c>
      <c r="AF1801" t="e">
        <f t="shared" ca="1" si="373"/>
        <v>#N/A</v>
      </c>
      <c r="AG1801" t="e">
        <f t="shared" ca="1" si="374"/>
        <v>#N/A</v>
      </c>
      <c r="AH1801" t="e">
        <f t="shared" ca="1" si="375"/>
        <v>#N/A</v>
      </c>
      <c r="AI1801" t="e">
        <f t="shared" ca="1" si="364"/>
        <v>#N/A</v>
      </c>
      <c r="AJ1801">
        <f t="shared" si="365"/>
        <v>9.9880143827407101E-4</v>
      </c>
      <c r="AK1801">
        <f t="shared" si="366"/>
        <v>0</v>
      </c>
      <c r="AL1801" t="e">
        <f t="shared" ca="1" si="376"/>
        <v>#N/A</v>
      </c>
      <c r="AM1801" t="b">
        <f t="shared" si="367"/>
        <v>0</v>
      </c>
    </row>
    <row r="1802" spans="1:39" x14ac:dyDescent="0.3">
      <c r="A1802" t="s">
        <v>302</v>
      </c>
      <c r="B1802" t="s">
        <v>303</v>
      </c>
      <c r="C1802" t="s">
        <v>39</v>
      </c>
      <c r="D1802" t="s">
        <v>70</v>
      </c>
      <c r="E1802" t="s">
        <v>71</v>
      </c>
      <c r="F1802" s="13" t="str">
        <f>_xlfn.CONCAT(wiz_6[[#This Row],[OCTY......]],",",wiz_6[[#This Row],[OS]])</f>
        <v>JACKSON   ,TN</v>
      </c>
      <c r="G1802" t="s">
        <v>220</v>
      </c>
      <c r="H1802" t="s">
        <v>380</v>
      </c>
      <c r="I1802" s="13" t="str">
        <f>_xlfn.CONCAT(wiz_6[[#This Row],[DCTY......]], ",",wiz_6[[#This Row],[DS]])</f>
        <v>PANAMA CIT,FL</v>
      </c>
      <c r="J1802" t="str">
        <f>TRIM(CONCATENATE(wiz_6[[#This Row],[SHIPPER..................]],wiz_6[[#This Row],[ZIP2..]],wiz_6[[#This Row],[ZIP3..]]))</f>
        <v>KIRKLANDS TL ONLY | 3830132401</v>
      </c>
      <c r="K1802">
        <v>1</v>
      </c>
      <c r="L1802">
        <v>2.5499999999999998</v>
      </c>
      <c r="M1802">
        <v>0.23</v>
      </c>
      <c r="N1802">
        <v>532</v>
      </c>
      <c r="O1802">
        <v>1</v>
      </c>
      <c r="P1802">
        <v>129</v>
      </c>
      <c r="Q1802">
        <v>0.35</v>
      </c>
      <c r="R1802">
        <v>-81</v>
      </c>
      <c r="S1802">
        <v>-17</v>
      </c>
      <c r="T1802">
        <v>10</v>
      </c>
      <c r="U1802">
        <v>-167</v>
      </c>
      <c r="V1802">
        <v>-174</v>
      </c>
      <c r="W1802">
        <v>37201</v>
      </c>
      <c r="X1802">
        <v>38301</v>
      </c>
      <c r="Y1802">
        <v>32401</v>
      </c>
      <c r="Z1802">
        <v>2.56</v>
      </c>
      <c r="AA1802">
        <f t="shared" si="368"/>
        <v>10012</v>
      </c>
      <c r="AB1802">
        <f t="shared" si="369"/>
        <v>-174</v>
      </c>
      <c r="AC1802">
        <f t="shared" si="370"/>
        <v>6159</v>
      </c>
      <c r="AD1802">
        <f t="shared" si="371"/>
        <v>0.6151618058330004</v>
      </c>
      <c r="AE1802">
        <f t="shared" si="372"/>
        <v>0</v>
      </c>
      <c r="AF1802" t="e">
        <f t="shared" ca="1" si="373"/>
        <v>#N/A</v>
      </c>
      <c r="AG1802" t="e">
        <f t="shared" ca="1" si="374"/>
        <v>#N/A</v>
      </c>
      <c r="AH1802" t="e">
        <f t="shared" ca="1" si="375"/>
        <v>#N/A</v>
      </c>
      <c r="AI1802" t="e">
        <f t="shared" ca="1" si="364"/>
        <v>#N/A</v>
      </c>
      <c r="AJ1802">
        <f t="shared" si="365"/>
        <v>9.988014382740711E-5</v>
      </c>
      <c r="AK1802">
        <f t="shared" si="366"/>
        <v>0</v>
      </c>
      <c r="AL1802" t="e">
        <f t="shared" ca="1" si="376"/>
        <v>#N/A</v>
      </c>
      <c r="AM1802" t="b">
        <f t="shared" si="367"/>
        <v>0</v>
      </c>
    </row>
    <row r="1803" spans="1:39" x14ac:dyDescent="0.3">
      <c r="A1803" t="s">
        <v>1405</v>
      </c>
      <c r="B1803" t="s">
        <v>1406</v>
      </c>
      <c r="C1803" t="s">
        <v>39</v>
      </c>
      <c r="D1803" t="s">
        <v>70</v>
      </c>
      <c r="E1803" t="s">
        <v>1394</v>
      </c>
      <c r="F1803" s="13" t="str">
        <f>_xlfn.CONCAT(wiz_6[[#This Row],[OCTY......]],",",wiz_6[[#This Row],[OS]])</f>
        <v>MILAN     ,TN</v>
      </c>
      <c r="G1803" t="s">
        <v>220</v>
      </c>
      <c r="H1803" t="s">
        <v>367</v>
      </c>
      <c r="I1803" s="13" t="str">
        <f>_xlfn.CONCAT(wiz_6[[#This Row],[DCTY......]], ",",wiz_6[[#This Row],[DS]])</f>
        <v>TAMPA     ,FL</v>
      </c>
      <c r="J1803" t="str">
        <f>TRIM(CONCATENATE(wiz_6[[#This Row],[SHIPPER..................]],wiz_6[[#This Row],[ZIP2..]],wiz_6[[#This Row],[ZIP3..]]))</f>
        <v>ASSA ABLOY | 3835833601</v>
      </c>
      <c r="K1803">
        <v>1</v>
      </c>
      <c r="L1803">
        <v>2.4500000000000002</v>
      </c>
      <c r="M1803">
        <v>0.2</v>
      </c>
      <c r="N1803">
        <v>833</v>
      </c>
      <c r="O1803">
        <v>1.77</v>
      </c>
      <c r="P1803">
        <v>24</v>
      </c>
      <c r="Q1803">
        <v>0.25</v>
      </c>
      <c r="R1803">
        <v>8</v>
      </c>
      <c r="S1803">
        <v>-25</v>
      </c>
      <c r="T1803">
        <v>-2</v>
      </c>
      <c r="U1803">
        <v>-159</v>
      </c>
      <c r="V1803">
        <v>-186</v>
      </c>
      <c r="W1803">
        <v>38301</v>
      </c>
      <c r="X1803">
        <v>38358</v>
      </c>
      <c r="Y1803">
        <v>33601</v>
      </c>
      <c r="Z1803">
        <v>2.4300000000000002</v>
      </c>
      <c r="AA1803">
        <f t="shared" si="368"/>
        <v>10012</v>
      </c>
      <c r="AB1803">
        <f t="shared" si="369"/>
        <v>-186</v>
      </c>
      <c r="AC1803">
        <f t="shared" si="370"/>
        <v>6159</v>
      </c>
      <c r="AD1803">
        <f t="shared" si="371"/>
        <v>0.6151618058330004</v>
      </c>
      <c r="AE1803">
        <f t="shared" si="372"/>
        <v>0</v>
      </c>
      <c r="AF1803" t="e">
        <f t="shared" ca="1" si="373"/>
        <v>#N/A</v>
      </c>
      <c r="AG1803" t="e">
        <f t="shared" ca="1" si="374"/>
        <v>#N/A</v>
      </c>
      <c r="AH1803" t="e">
        <f t="shared" ca="1" si="375"/>
        <v>#N/A</v>
      </c>
      <c r="AI1803" t="e">
        <f t="shared" ca="1" si="364"/>
        <v>#N/A</v>
      </c>
      <c r="AJ1803">
        <f t="shared" si="365"/>
        <v>9.988014382740711E-5</v>
      </c>
      <c r="AK1803">
        <f t="shared" si="366"/>
        <v>0</v>
      </c>
      <c r="AL1803" t="e">
        <f t="shared" ca="1" si="376"/>
        <v>#N/A</v>
      </c>
      <c r="AM1803" t="b">
        <f t="shared" si="367"/>
        <v>0</v>
      </c>
    </row>
    <row r="1804" spans="1:39" x14ac:dyDescent="0.3">
      <c r="A1804" t="s">
        <v>302</v>
      </c>
      <c r="B1804" t="s">
        <v>303</v>
      </c>
      <c r="C1804" t="s">
        <v>39</v>
      </c>
      <c r="D1804" t="s">
        <v>70</v>
      </c>
      <c r="E1804" t="s">
        <v>71</v>
      </c>
      <c r="F1804" s="13" t="str">
        <f>_xlfn.CONCAT(wiz_6[[#This Row],[OCTY......]],",",wiz_6[[#This Row],[OS]])</f>
        <v>JACKSON   ,TN</v>
      </c>
      <c r="G1804" t="s">
        <v>220</v>
      </c>
      <c r="H1804" t="s">
        <v>1695</v>
      </c>
      <c r="I1804" s="13" t="str">
        <f>_xlfn.CONCAT(wiz_6[[#This Row],[DCTY......]], ",",wiz_6[[#This Row],[DS]])</f>
        <v>BRADENTON ,FL</v>
      </c>
      <c r="J1804" t="str">
        <f>TRIM(CONCATENATE(wiz_6[[#This Row],[SHIPPER..................]],wiz_6[[#This Row],[ZIP2..]],wiz_6[[#This Row],[ZIP3..]]))</f>
        <v>KIRKLANDS TL ONLY | 3830134208</v>
      </c>
      <c r="K1804">
        <v>1</v>
      </c>
      <c r="L1804">
        <v>2.4500000000000002</v>
      </c>
      <c r="M1804">
        <v>0.22</v>
      </c>
      <c r="N1804">
        <v>785</v>
      </c>
      <c r="O1804">
        <v>1</v>
      </c>
      <c r="P1804">
        <v>83</v>
      </c>
      <c r="Q1804">
        <v>0.3</v>
      </c>
      <c r="R1804">
        <v>-8</v>
      </c>
      <c r="S1804">
        <v>-17</v>
      </c>
      <c r="T1804">
        <v>190</v>
      </c>
      <c r="U1804">
        <v>-210</v>
      </c>
      <c r="V1804">
        <v>-37</v>
      </c>
      <c r="W1804">
        <v>38101</v>
      </c>
      <c r="X1804">
        <v>38301</v>
      </c>
      <c r="Y1804">
        <v>34208</v>
      </c>
      <c r="Z1804">
        <v>2.4500000000000002</v>
      </c>
      <c r="AA1804">
        <f t="shared" si="368"/>
        <v>10012</v>
      </c>
      <c r="AB1804">
        <f t="shared" si="369"/>
        <v>-37</v>
      </c>
      <c r="AC1804">
        <f t="shared" si="370"/>
        <v>6159</v>
      </c>
      <c r="AD1804">
        <f t="shared" si="371"/>
        <v>0.6151618058330004</v>
      </c>
      <c r="AE1804">
        <f t="shared" si="372"/>
        <v>0</v>
      </c>
      <c r="AF1804" t="e">
        <f t="shared" ca="1" si="373"/>
        <v>#N/A</v>
      </c>
      <c r="AG1804" t="e">
        <f t="shared" ca="1" si="374"/>
        <v>#N/A</v>
      </c>
      <c r="AH1804" t="e">
        <f t="shared" ca="1" si="375"/>
        <v>#N/A</v>
      </c>
      <c r="AI1804" t="e">
        <f t="shared" ca="1" si="364"/>
        <v>#N/A</v>
      </c>
      <c r="AJ1804">
        <f t="shared" si="365"/>
        <v>9.988014382740711E-5</v>
      </c>
      <c r="AK1804">
        <f t="shared" si="366"/>
        <v>0</v>
      </c>
      <c r="AL1804" t="e">
        <f t="shared" ca="1" si="376"/>
        <v>#N/A</v>
      </c>
      <c r="AM1804" t="b">
        <f t="shared" si="367"/>
        <v>0</v>
      </c>
    </row>
    <row r="1805" spans="1:39" x14ac:dyDescent="0.3">
      <c r="A1805" t="s">
        <v>302</v>
      </c>
      <c r="B1805" t="s">
        <v>303</v>
      </c>
      <c r="C1805" t="s">
        <v>39</v>
      </c>
      <c r="D1805" t="s">
        <v>70</v>
      </c>
      <c r="E1805" t="s">
        <v>71</v>
      </c>
      <c r="F1805" s="13" t="str">
        <f>_xlfn.CONCAT(wiz_6[[#This Row],[OCTY......]],",",wiz_6[[#This Row],[OS]])</f>
        <v>JACKSON   ,TN</v>
      </c>
      <c r="G1805" t="s">
        <v>220</v>
      </c>
      <c r="H1805" t="s">
        <v>1167</v>
      </c>
      <c r="I1805" s="13" t="str">
        <f>_xlfn.CONCAT(wiz_6[[#This Row],[DCTY......]], ",",wiz_6[[#This Row],[DS]])</f>
        <v>BROOKSVILL,FL</v>
      </c>
      <c r="J1805" t="str">
        <f>TRIM(CONCATENATE(wiz_6[[#This Row],[SHIPPER..................]],wiz_6[[#This Row],[ZIP2..]],wiz_6[[#This Row],[ZIP3..]]))</f>
        <v>KIRKLANDS TL ONLY | 3830134601</v>
      </c>
      <c r="K1805">
        <v>8</v>
      </c>
      <c r="L1805">
        <v>2.4500000000000002</v>
      </c>
      <c r="M1805">
        <v>0.22</v>
      </c>
      <c r="N1805">
        <v>745</v>
      </c>
      <c r="O1805">
        <v>2.3199999999999998</v>
      </c>
      <c r="P1805">
        <v>93</v>
      </c>
      <c r="Q1805">
        <v>0.33</v>
      </c>
      <c r="R1805">
        <v>-71</v>
      </c>
      <c r="S1805">
        <v>-17</v>
      </c>
      <c r="T1805">
        <v>-168</v>
      </c>
      <c r="U1805">
        <v>-234</v>
      </c>
      <c r="V1805">
        <v>-419</v>
      </c>
      <c r="W1805">
        <v>38301</v>
      </c>
      <c r="X1805">
        <v>38301</v>
      </c>
      <c r="Y1805">
        <v>34601</v>
      </c>
      <c r="Z1805">
        <v>2.4500000000000002</v>
      </c>
      <c r="AA1805">
        <f t="shared" si="368"/>
        <v>10012</v>
      </c>
      <c r="AB1805">
        <f t="shared" si="369"/>
        <v>-3352</v>
      </c>
      <c r="AC1805">
        <f t="shared" si="370"/>
        <v>6159</v>
      </c>
      <c r="AD1805">
        <f t="shared" si="371"/>
        <v>0.6151618058330004</v>
      </c>
      <c r="AE1805">
        <f t="shared" si="372"/>
        <v>0</v>
      </c>
      <c r="AF1805" t="e">
        <f t="shared" ca="1" si="373"/>
        <v>#N/A</v>
      </c>
      <c r="AG1805" t="e">
        <f t="shared" ca="1" si="374"/>
        <v>#N/A</v>
      </c>
      <c r="AH1805" t="e">
        <f t="shared" ca="1" si="375"/>
        <v>#N/A</v>
      </c>
      <c r="AI1805" t="e">
        <f t="shared" ca="1" si="364"/>
        <v>#N/A</v>
      </c>
      <c r="AJ1805">
        <f t="shared" si="365"/>
        <v>7.9904115061925688E-4</v>
      </c>
      <c r="AK1805">
        <f t="shared" si="366"/>
        <v>0</v>
      </c>
      <c r="AL1805" t="e">
        <f t="shared" ca="1" si="376"/>
        <v>#N/A</v>
      </c>
      <c r="AM1805" t="b">
        <f t="shared" si="367"/>
        <v>0</v>
      </c>
    </row>
    <row r="1806" spans="1:39" x14ac:dyDescent="0.3">
      <c r="A1806" t="s">
        <v>302</v>
      </c>
      <c r="B1806" t="s">
        <v>303</v>
      </c>
      <c r="C1806" t="s">
        <v>39</v>
      </c>
      <c r="D1806" t="s">
        <v>70</v>
      </c>
      <c r="E1806" t="s">
        <v>71</v>
      </c>
      <c r="F1806" s="13" t="str">
        <f>_xlfn.CONCAT(wiz_6[[#This Row],[OCTY......]],",",wiz_6[[#This Row],[OS]])</f>
        <v>JACKSON   ,TN</v>
      </c>
      <c r="G1806" t="s">
        <v>220</v>
      </c>
      <c r="H1806" t="s">
        <v>1696</v>
      </c>
      <c r="I1806" s="13" t="str">
        <f>_xlfn.CONCAT(wiz_6[[#This Row],[DCTY......]], ",",wiz_6[[#This Row],[DS]])</f>
        <v>SEMINOLE  ,FL</v>
      </c>
      <c r="J1806" t="str">
        <f>TRIM(CONCATENATE(wiz_6[[#This Row],[SHIPPER..................]],wiz_6[[#This Row],[ZIP2..]],wiz_6[[#This Row],[ZIP3..]]))</f>
        <v>KIRKLANDS TL ONLY | 3830133772</v>
      </c>
      <c r="K1806">
        <v>10</v>
      </c>
      <c r="L1806">
        <v>2.41</v>
      </c>
      <c r="M1806">
        <v>0.22</v>
      </c>
      <c r="N1806">
        <v>796</v>
      </c>
      <c r="O1806">
        <v>2.09</v>
      </c>
      <c r="P1806">
        <v>45</v>
      </c>
      <c r="Q1806">
        <v>0.28999999999999998</v>
      </c>
      <c r="R1806">
        <v>-101</v>
      </c>
      <c r="S1806">
        <v>-17</v>
      </c>
      <c r="T1806">
        <v>-69</v>
      </c>
      <c r="U1806">
        <v>-155</v>
      </c>
      <c r="V1806">
        <v>-241</v>
      </c>
      <c r="W1806">
        <v>37127</v>
      </c>
      <c r="X1806">
        <v>38301</v>
      </c>
      <c r="Y1806">
        <v>33772</v>
      </c>
      <c r="Z1806">
        <v>2.41</v>
      </c>
      <c r="AA1806">
        <f t="shared" si="368"/>
        <v>10012</v>
      </c>
      <c r="AB1806">
        <f t="shared" si="369"/>
        <v>-2410</v>
      </c>
      <c r="AC1806">
        <f t="shared" si="370"/>
        <v>6159</v>
      </c>
      <c r="AD1806">
        <f t="shared" si="371"/>
        <v>0.6151618058330004</v>
      </c>
      <c r="AE1806">
        <f t="shared" si="372"/>
        <v>0</v>
      </c>
      <c r="AF1806" t="e">
        <f t="shared" ca="1" si="373"/>
        <v>#N/A</v>
      </c>
      <c r="AG1806" t="e">
        <f t="shared" ca="1" si="374"/>
        <v>#N/A</v>
      </c>
      <c r="AH1806" t="e">
        <f t="shared" ca="1" si="375"/>
        <v>#N/A</v>
      </c>
      <c r="AI1806" t="e">
        <f t="shared" ca="1" si="364"/>
        <v>#N/A</v>
      </c>
      <c r="AJ1806">
        <f t="shared" si="365"/>
        <v>9.9880143827407101E-4</v>
      </c>
      <c r="AK1806">
        <f t="shared" si="366"/>
        <v>0</v>
      </c>
      <c r="AL1806" t="e">
        <f t="shared" ca="1" si="376"/>
        <v>#N/A</v>
      </c>
      <c r="AM1806" t="b">
        <f t="shared" si="367"/>
        <v>0</v>
      </c>
    </row>
    <row r="1807" spans="1:39" x14ac:dyDescent="0.3">
      <c r="A1807" t="s">
        <v>302</v>
      </c>
      <c r="B1807" t="s">
        <v>303</v>
      </c>
      <c r="C1807" t="s">
        <v>39</v>
      </c>
      <c r="D1807" t="s">
        <v>70</v>
      </c>
      <c r="E1807" t="s">
        <v>71</v>
      </c>
      <c r="F1807" s="13" t="str">
        <f>_xlfn.CONCAT(wiz_6[[#This Row],[OCTY......]],",",wiz_6[[#This Row],[OS]])</f>
        <v>JACKSON   ,TN</v>
      </c>
      <c r="G1807" t="s">
        <v>220</v>
      </c>
      <c r="H1807" t="s">
        <v>1697</v>
      </c>
      <c r="I1807" s="13" t="str">
        <f>_xlfn.CONCAT(wiz_6[[#This Row],[DCTY......]], ",",wiz_6[[#This Row],[DS]])</f>
        <v>WESLEY CHA,FL</v>
      </c>
      <c r="J1807" t="str">
        <f>TRIM(CONCATENATE(wiz_6[[#This Row],[SHIPPER..................]],wiz_6[[#This Row],[ZIP2..]],wiz_6[[#This Row],[ZIP3..]]))</f>
        <v>KIRKLANDS TL ONLY | 3830133576</v>
      </c>
      <c r="K1807">
        <v>8</v>
      </c>
      <c r="L1807">
        <v>2.4500000000000002</v>
      </c>
      <c r="M1807">
        <v>0.22</v>
      </c>
      <c r="N1807">
        <v>802</v>
      </c>
      <c r="O1807">
        <v>1.79</v>
      </c>
      <c r="P1807">
        <v>62</v>
      </c>
      <c r="Q1807">
        <v>0.28999999999999998</v>
      </c>
      <c r="R1807">
        <v>-77</v>
      </c>
      <c r="S1807">
        <v>-17</v>
      </c>
      <c r="T1807">
        <v>-7</v>
      </c>
      <c r="U1807">
        <v>-118</v>
      </c>
      <c r="V1807">
        <v>-142</v>
      </c>
      <c r="W1807">
        <v>38101</v>
      </c>
      <c r="X1807">
        <v>38301</v>
      </c>
      <c r="Y1807">
        <v>33576</v>
      </c>
      <c r="Z1807">
        <v>2.4500000000000002</v>
      </c>
      <c r="AA1807">
        <f t="shared" si="368"/>
        <v>10012</v>
      </c>
      <c r="AB1807">
        <f t="shared" si="369"/>
        <v>-1136</v>
      </c>
      <c r="AC1807">
        <f t="shared" si="370"/>
        <v>6159</v>
      </c>
      <c r="AD1807">
        <f t="shared" si="371"/>
        <v>0.6151618058330004</v>
      </c>
      <c r="AE1807">
        <f t="shared" si="372"/>
        <v>0</v>
      </c>
      <c r="AF1807" t="e">
        <f t="shared" ca="1" si="373"/>
        <v>#N/A</v>
      </c>
      <c r="AG1807" t="e">
        <f t="shared" ca="1" si="374"/>
        <v>#N/A</v>
      </c>
      <c r="AH1807" t="e">
        <f t="shared" ca="1" si="375"/>
        <v>#N/A</v>
      </c>
      <c r="AI1807" t="e">
        <f t="shared" ca="1" si="364"/>
        <v>#N/A</v>
      </c>
      <c r="AJ1807">
        <f t="shared" si="365"/>
        <v>7.9904115061925688E-4</v>
      </c>
      <c r="AK1807">
        <f t="shared" si="366"/>
        <v>0</v>
      </c>
      <c r="AL1807" t="e">
        <f t="shared" ca="1" si="376"/>
        <v>#N/A</v>
      </c>
      <c r="AM1807" t="b">
        <f t="shared" si="367"/>
        <v>0</v>
      </c>
    </row>
    <row r="1808" spans="1:39" x14ac:dyDescent="0.3">
      <c r="A1808" t="s">
        <v>302</v>
      </c>
      <c r="B1808" t="s">
        <v>303</v>
      </c>
      <c r="C1808" t="s">
        <v>39</v>
      </c>
      <c r="D1808" t="s">
        <v>70</v>
      </c>
      <c r="E1808" t="s">
        <v>71</v>
      </c>
      <c r="F1808" s="13" t="str">
        <f>_xlfn.CONCAT(wiz_6[[#This Row],[OCTY......]],",",wiz_6[[#This Row],[OS]])</f>
        <v>JACKSON   ,TN</v>
      </c>
      <c r="G1808" t="s">
        <v>220</v>
      </c>
      <c r="H1808" t="s">
        <v>1698</v>
      </c>
      <c r="I1808" s="13" t="str">
        <f>_xlfn.CONCAT(wiz_6[[#This Row],[DCTY......]], ",",wiz_6[[#This Row],[DS]])</f>
        <v>BOYNTON BE,FL</v>
      </c>
      <c r="J1808" t="str">
        <f>TRIM(CONCATENATE(wiz_6[[#This Row],[SHIPPER..................]],wiz_6[[#This Row],[ZIP2..]],wiz_6[[#This Row],[ZIP3..]]))</f>
        <v>KIRKLANDS TL ONLY | 3830133424</v>
      </c>
      <c r="K1808">
        <v>2</v>
      </c>
      <c r="L1808">
        <v>2.4900000000000002</v>
      </c>
      <c r="M1808">
        <v>0.23</v>
      </c>
      <c r="N1808">
        <v>912</v>
      </c>
      <c r="O1808">
        <v>1.9</v>
      </c>
      <c r="P1808">
        <v>105</v>
      </c>
      <c r="Q1808">
        <v>0.35</v>
      </c>
      <c r="R1808">
        <v>-33</v>
      </c>
      <c r="S1808">
        <v>-17</v>
      </c>
      <c r="T1808">
        <v>-20</v>
      </c>
      <c r="U1808">
        <v>-30</v>
      </c>
      <c r="V1808">
        <v>-67</v>
      </c>
      <c r="W1808">
        <v>37087</v>
      </c>
      <c r="X1808">
        <v>38301</v>
      </c>
      <c r="Y1808">
        <v>33424</v>
      </c>
      <c r="Z1808">
        <v>2.5</v>
      </c>
      <c r="AA1808">
        <f t="shared" si="368"/>
        <v>10012</v>
      </c>
      <c r="AB1808">
        <f t="shared" si="369"/>
        <v>-134</v>
      </c>
      <c r="AC1808">
        <f t="shared" si="370"/>
        <v>6159</v>
      </c>
      <c r="AD1808">
        <f t="shared" si="371"/>
        <v>0.6151618058330004</v>
      </c>
      <c r="AE1808">
        <f t="shared" si="372"/>
        <v>0</v>
      </c>
      <c r="AF1808" t="e">
        <f t="shared" ca="1" si="373"/>
        <v>#N/A</v>
      </c>
      <c r="AG1808" t="e">
        <f t="shared" ca="1" si="374"/>
        <v>#N/A</v>
      </c>
      <c r="AH1808" t="e">
        <f t="shared" ca="1" si="375"/>
        <v>#N/A</v>
      </c>
      <c r="AI1808" t="e">
        <f t="shared" ca="1" si="364"/>
        <v>#N/A</v>
      </c>
      <c r="AJ1808">
        <f t="shared" si="365"/>
        <v>1.9976028765481422E-4</v>
      </c>
      <c r="AK1808">
        <f t="shared" si="366"/>
        <v>0</v>
      </c>
      <c r="AL1808" t="e">
        <f t="shared" ca="1" si="376"/>
        <v>#N/A</v>
      </c>
      <c r="AM1808" t="b">
        <f t="shared" si="367"/>
        <v>0</v>
      </c>
    </row>
    <row r="1809" spans="1:39" x14ac:dyDescent="0.3">
      <c r="A1809" t="s">
        <v>1405</v>
      </c>
      <c r="B1809" t="s">
        <v>1406</v>
      </c>
      <c r="C1809" t="s">
        <v>39</v>
      </c>
      <c r="D1809" t="s">
        <v>70</v>
      </c>
      <c r="E1809" t="s">
        <v>1394</v>
      </c>
      <c r="F1809" s="13" t="str">
        <f>_xlfn.CONCAT(wiz_6[[#This Row],[OCTY......]],",",wiz_6[[#This Row],[OS]])</f>
        <v>MILAN     ,TN</v>
      </c>
      <c r="G1809" t="s">
        <v>50</v>
      </c>
      <c r="H1809" t="s">
        <v>543</v>
      </c>
      <c r="I1809" s="13" t="str">
        <f>_xlfn.CONCAT(wiz_6[[#This Row],[DCTY......]], ",",wiz_6[[#This Row],[DS]])</f>
        <v>SUWANEE   ,GA</v>
      </c>
      <c r="J1809" t="str">
        <f>TRIM(CONCATENATE(wiz_6[[#This Row],[SHIPPER..................]],wiz_6[[#This Row],[ZIP2..]],wiz_6[[#This Row],[ZIP3..]]))</f>
        <v>ASSA ABLOY | 3835830174</v>
      </c>
      <c r="K1809">
        <v>1</v>
      </c>
      <c r="L1809">
        <v>2.12</v>
      </c>
      <c r="M1809">
        <v>0.21</v>
      </c>
      <c r="N1809">
        <v>403</v>
      </c>
      <c r="O1809">
        <v>0.96</v>
      </c>
      <c r="P1809">
        <v>129</v>
      </c>
      <c r="Q1809">
        <v>0.35</v>
      </c>
      <c r="R1809">
        <v>-70</v>
      </c>
      <c r="S1809">
        <v>-25</v>
      </c>
      <c r="T1809">
        <v>-18</v>
      </c>
      <c r="U1809">
        <v>27</v>
      </c>
      <c r="V1809">
        <v>-16</v>
      </c>
      <c r="W1809">
        <v>63901</v>
      </c>
      <c r="X1809">
        <v>38358</v>
      </c>
      <c r="Y1809">
        <v>30174</v>
      </c>
      <c r="Z1809">
        <v>2.11</v>
      </c>
      <c r="AA1809">
        <f t="shared" si="368"/>
        <v>10012</v>
      </c>
      <c r="AB1809">
        <f t="shared" si="369"/>
        <v>-16</v>
      </c>
      <c r="AC1809">
        <f t="shared" si="370"/>
        <v>6159</v>
      </c>
      <c r="AD1809">
        <f t="shared" si="371"/>
        <v>0.6151618058330004</v>
      </c>
      <c r="AE1809">
        <f t="shared" si="372"/>
        <v>0</v>
      </c>
      <c r="AF1809" t="e">
        <f t="shared" ca="1" si="373"/>
        <v>#N/A</v>
      </c>
      <c r="AG1809" t="e">
        <f t="shared" ca="1" si="374"/>
        <v>#N/A</v>
      </c>
      <c r="AH1809" t="e">
        <f t="shared" ca="1" si="375"/>
        <v>#N/A</v>
      </c>
      <c r="AI1809" t="e">
        <f t="shared" ca="1" si="364"/>
        <v>#N/A</v>
      </c>
      <c r="AJ1809">
        <f t="shared" si="365"/>
        <v>9.988014382740711E-5</v>
      </c>
      <c r="AK1809">
        <f t="shared" si="366"/>
        <v>0</v>
      </c>
      <c r="AL1809" t="e">
        <f t="shared" ca="1" si="376"/>
        <v>#N/A</v>
      </c>
      <c r="AM1809" t="b">
        <f t="shared" si="367"/>
        <v>0</v>
      </c>
    </row>
    <row r="1810" spans="1:39" x14ac:dyDescent="0.3">
      <c r="A1810" t="s">
        <v>119</v>
      </c>
      <c r="B1810" t="s">
        <v>120</v>
      </c>
      <c r="C1810" t="s">
        <v>39</v>
      </c>
      <c r="D1810" t="s">
        <v>70</v>
      </c>
      <c r="E1810" t="s">
        <v>71</v>
      </c>
      <c r="F1810" s="13" t="str">
        <f>_xlfn.CONCAT(wiz_6[[#This Row],[OCTY......]],",",wiz_6[[#This Row],[OS]])</f>
        <v>JACKSON   ,TN</v>
      </c>
      <c r="G1810" t="s">
        <v>50</v>
      </c>
      <c r="H1810" t="s">
        <v>1386</v>
      </c>
      <c r="I1810" s="13" t="str">
        <f>_xlfn.CONCAT(wiz_6[[#This Row],[DCTY......]], ",",wiz_6[[#This Row],[DS]])</f>
        <v>LOCUST GRO,GA</v>
      </c>
      <c r="J1810" t="str">
        <f>TRIM(CONCATENATE(wiz_6[[#This Row],[SHIPPER..................]],wiz_6[[#This Row],[ZIP2..]],wiz_6[[#This Row],[ZIP3..]]))</f>
        <v>b: HUB GROUP INC | 3830130248</v>
      </c>
      <c r="K1810">
        <v>1</v>
      </c>
      <c r="L1810">
        <v>2.54</v>
      </c>
      <c r="M1810">
        <v>0.28000000000000003</v>
      </c>
      <c r="N1810">
        <v>408</v>
      </c>
      <c r="O1810">
        <v>0.54</v>
      </c>
      <c r="P1810">
        <v>159</v>
      </c>
      <c r="Q1810">
        <v>0.4</v>
      </c>
      <c r="R1810">
        <v>-29</v>
      </c>
      <c r="S1810">
        <v>10</v>
      </c>
      <c r="T1810">
        <v>82</v>
      </c>
      <c r="U1810">
        <v>160</v>
      </c>
      <c r="V1810">
        <v>252</v>
      </c>
      <c r="W1810">
        <v>37087</v>
      </c>
      <c r="X1810">
        <v>38301</v>
      </c>
      <c r="Y1810">
        <v>30248</v>
      </c>
      <c r="Z1810">
        <v>2.6</v>
      </c>
      <c r="AA1810">
        <f t="shared" si="368"/>
        <v>10012</v>
      </c>
      <c r="AB1810">
        <f t="shared" si="369"/>
        <v>252</v>
      </c>
      <c r="AC1810">
        <f t="shared" si="370"/>
        <v>6159</v>
      </c>
      <c r="AD1810">
        <f t="shared" si="371"/>
        <v>0.6151618058330004</v>
      </c>
      <c r="AE1810">
        <f t="shared" si="372"/>
        <v>0</v>
      </c>
      <c r="AF1810" t="e">
        <f t="shared" ca="1" si="373"/>
        <v>#N/A</v>
      </c>
      <c r="AG1810" t="e">
        <f t="shared" ca="1" si="374"/>
        <v>#N/A</v>
      </c>
      <c r="AH1810" t="e">
        <f t="shared" ca="1" si="375"/>
        <v>#N/A</v>
      </c>
      <c r="AI1810" t="e">
        <f t="shared" ca="1" si="364"/>
        <v>#N/A</v>
      </c>
      <c r="AJ1810">
        <f t="shared" si="365"/>
        <v>9.988014382740711E-5</v>
      </c>
      <c r="AK1810">
        <f t="shared" si="366"/>
        <v>0</v>
      </c>
      <c r="AL1810" t="e">
        <f t="shared" ca="1" si="376"/>
        <v>#N/A</v>
      </c>
      <c r="AM1810" t="b">
        <f t="shared" si="367"/>
        <v>0</v>
      </c>
    </row>
    <row r="1811" spans="1:39" x14ac:dyDescent="0.3">
      <c r="A1811" t="s">
        <v>400</v>
      </c>
      <c r="B1811" t="s">
        <v>401</v>
      </c>
      <c r="C1811" t="s">
        <v>39</v>
      </c>
      <c r="D1811" t="s">
        <v>70</v>
      </c>
      <c r="E1811" t="s">
        <v>71</v>
      </c>
      <c r="F1811" s="13" t="str">
        <f>_xlfn.CONCAT(wiz_6[[#This Row],[OCTY......]],",",wiz_6[[#This Row],[OS]])</f>
        <v>JACKSON   ,TN</v>
      </c>
      <c r="G1811" t="s">
        <v>50</v>
      </c>
      <c r="H1811" t="s">
        <v>542</v>
      </c>
      <c r="I1811" s="13" t="str">
        <f>_xlfn.CONCAT(wiz_6[[#This Row],[DCTY......]], ",",wiz_6[[#This Row],[DS]])</f>
        <v>DACULA    ,GA</v>
      </c>
      <c r="J1811" t="str">
        <f>TRIM(CONCATENATE(wiz_6[[#This Row],[SHIPPER..................]],wiz_6[[#This Row],[ZIP2..]],wiz_6[[#This Row],[ZIP3..]]))</f>
        <v>KELLOGG COMPANY MLXP| 3830130211</v>
      </c>
      <c r="K1811">
        <v>7</v>
      </c>
      <c r="L1811">
        <v>2.72</v>
      </c>
      <c r="M1811">
        <v>0.83</v>
      </c>
      <c r="N1811">
        <v>366</v>
      </c>
      <c r="O1811">
        <v>0.72</v>
      </c>
      <c r="P1811">
        <v>62</v>
      </c>
      <c r="Q1811">
        <v>0.3</v>
      </c>
      <c r="R1811">
        <v>-236</v>
      </c>
      <c r="S1811">
        <v>-6</v>
      </c>
      <c r="T1811">
        <v>12</v>
      </c>
      <c r="U1811">
        <v>369</v>
      </c>
      <c r="V1811">
        <v>375</v>
      </c>
      <c r="W1811">
        <v>38464</v>
      </c>
      <c r="X1811">
        <v>38301</v>
      </c>
      <c r="Y1811">
        <v>30211</v>
      </c>
      <c r="Z1811">
        <v>3.33</v>
      </c>
      <c r="AA1811">
        <f t="shared" si="368"/>
        <v>10012</v>
      </c>
      <c r="AB1811">
        <f t="shared" si="369"/>
        <v>2625</v>
      </c>
      <c r="AC1811">
        <f t="shared" si="370"/>
        <v>6159</v>
      </c>
      <c r="AD1811">
        <f t="shared" si="371"/>
        <v>0.6151618058330004</v>
      </c>
      <c r="AE1811">
        <f t="shared" si="372"/>
        <v>0</v>
      </c>
      <c r="AF1811" t="e">
        <f t="shared" ca="1" si="373"/>
        <v>#N/A</v>
      </c>
      <c r="AG1811" t="e">
        <f t="shared" ca="1" si="374"/>
        <v>#N/A</v>
      </c>
      <c r="AH1811" t="e">
        <f t="shared" ca="1" si="375"/>
        <v>#N/A</v>
      </c>
      <c r="AI1811" t="e">
        <f t="shared" ca="1" si="364"/>
        <v>#N/A</v>
      </c>
      <c r="AJ1811">
        <f t="shared" si="365"/>
        <v>6.9916100679184975E-4</v>
      </c>
      <c r="AK1811">
        <f t="shared" si="366"/>
        <v>0</v>
      </c>
      <c r="AL1811" t="e">
        <f t="shared" ca="1" si="376"/>
        <v>#N/A</v>
      </c>
      <c r="AM1811" t="b">
        <f t="shared" si="367"/>
        <v>0</v>
      </c>
    </row>
    <row r="1812" spans="1:39" x14ac:dyDescent="0.3">
      <c r="A1812" t="s">
        <v>400</v>
      </c>
      <c r="B1812" t="s">
        <v>401</v>
      </c>
      <c r="C1812" t="s">
        <v>39</v>
      </c>
      <c r="D1812" t="s">
        <v>70</v>
      </c>
      <c r="E1812" t="s">
        <v>71</v>
      </c>
      <c r="F1812" s="13" t="str">
        <f>_xlfn.CONCAT(wiz_6[[#This Row],[OCTY......]],",",wiz_6[[#This Row],[OS]])</f>
        <v>JACKSON   ,TN</v>
      </c>
      <c r="G1812" t="s">
        <v>50</v>
      </c>
      <c r="H1812" t="s">
        <v>411</v>
      </c>
      <c r="I1812" s="13" t="str">
        <f>_xlfn.CONCAT(wiz_6[[#This Row],[DCTY......]], ",",wiz_6[[#This Row],[DS]])</f>
        <v>FOREST PAR,GA</v>
      </c>
      <c r="J1812" t="str">
        <f>TRIM(CONCATENATE(wiz_6[[#This Row],[SHIPPER..................]],wiz_6[[#This Row],[ZIP2..]],wiz_6[[#This Row],[ZIP3..]]))</f>
        <v>KELLOGG COMPANY MLXP| 3830130050</v>
      </c>
      <c r="K1812">
        <v>1</v>
      </c>
      <c r="L1812">
        <v>2.58</v>
      </c>
      <c r="M1812">
        <v>0.27</v>
      </c>
      <c r="N1812">
        <v>339</v>
      </c>
      <c r="O1812">
        <v>0.45</v>
      </c>
      <c r="P1812">
        <v>159</v>
      </c>
      <c r="Q1812">
        <v>0.4</v>
      </c>
      <c r="R1812">
        <v>-21</v>
      </c>
      <c r="S1812">
        <v>-6</v>
      </c>
      <c r="T1812">
        <v>91</v>
      </c>
      <c r="U1812">
        <v>65</v>
      </c>
      <c r="V1812">
        <v>150</v>
      </c>
      <c r="W1812">
        <v>37087</v>
      </c>
      <c r="X1812">
        <v>38301</v>
      </c>
      <c r="Y1812">
        <v>30050</v>
      </c>
      <c r="Z1812">
        <v>2.63</v>
      </c>
      <c r="AA1812">
        <f t="shared" si="368"/>
        <v>10012</v>
      </c>
      <c r="AB1812">
        <f t="shared" si="369"/>
        <v>150</v>
      </c>
      <c r="AC1812">
        <f t="shared" si="370"/>
        <v>6159</v>
      </c>
      <c r="AD1812">
        <f t="shared" si="371"/>
        <v>0.6151618058330004</v>
      </c>
      <c r="AE1812">
        <f t="shared" si="372"/>
        <v>0</v>
      </c>
      <c r="AF1812" t="e">
        <f t="shared" ca="1" si="373"/>
        <v>#N/A</v>
      </c>
      <c r="AG1812" t="e">
        <f t="shared" ca="1" si="374"/>
        <v>#N/A</v>
      </c>
      <c r="AH1812" t="e">
        <f t="shared" ca="1" si="375"/>
        <v>#N/A</v>
      </c>
      <c r="AI1812" t="e">
        <f t="shared" ca="1" si="364"/>
        <v>#N/A</v>
      </c>
      <c r="AJ1812">
        <f t="shared" si="365"/>
        <v>9.988014382740711E-5</v>
      </c>
      <c r="AK1812">
        <f t="shared" si="366"/>
        <v>0</v>
      </c>
      <c r="AL1812" t="e">
        <f t="shared" ca="1" si="376"/>
        <v>#N/A</v>
      </c>
      <c r="AM1812" t="b">
        <f t="shared" si="367"/>
        <v>0</v>
      </c>
    </row>
    <row r="1813" spans="1:39" x14ac:dyDescent="0.3">
      <c r="A1813" t="s">
        <v>302</v>
      </c>
      <c r="B1813" t="s">
        <v>303</v>
      </c>
      <c r="C1813" t="s">
        <v>39</v>
      </c>
      <c r="D1813" t="s">
        <v>70</v>
      </c>
      <c r="E1813" t="s">
        <v>71</v>
      </c>
      <c r="F1813" s="13" t="str">
        <f>_xlfn.CONCAT(wiz_6[[#This Row],[OCTY......]],",",wiz_6[[#This Row],[OS]])</f>
        <v>JACKSON   ,TN</v>
      </c>
      <c r="G1813" t="s">
        <v>50</v>
      </c>
      <c r="H1813" t="s">
        <v>538</v>
      </c>
      <c r="I1813" s="13" t="str">
        <f>_xlfn.CONCAT(wiz_6[[#This Row],[DCTY......]], ",",wiz_6[[#This Row],[DS]])</f>
        <v>PEACHTREE ,GA</v>
      </c>
      <c r="J1813" t="str">
        <f>TRIM(CONCATENATE(wiz_6[[#This Row],[SHIPPER..................]],wiz_6[[#This Row],[ZIP2..]],wiz_6[[#This Row],[ZIP3..]]))</f>
        <v>KIRKLANDS TL ONLY | 3830130269</v>
      </c>
      <c r="K1813">
        <v>4</v>
      </c>
      <c r="L1813">
        <v>2.2200000000000002</v>
      </c>
      <c r="M1813">
        <v>0.22</v>
      </c>
      <c r="N1813">
        <v>403</v>
      </c>
      <c r="O1813">
        <v>1.1100000000000001</v>
      </c>
      <c r="P1813">
        <v>25</v>
      </c>
      <c r="Q1813">
        <v>0.26</v>
      </c>
      <c r="R1813">
        <v>-116</v>
      </c>
      <c r="S1813">
        <v>-17</v>
      </c>
      <c r="T1813">
        <v>-53</v>
      </c>
      <c r="U1813">
        <v>112</v>
      </c>
      <c r="V1813">
        <v>42</v>
      </c>
      <c r="W1813">
        <v>38611</v>
      </c>
      <c r="X1813">
        <v>38301</v>
      </c>
      <c r="Y1813">
        <v>30269</v>
      </c>
      <c r="Z1813">
        <v>2.2200000000000002</v>
      </c>
      <c r="AA1813">
        <f t="shared" si="368"/>
        <v>10012</v>
      </c>
      <c r="AB1813">
        <f t="shared" si="369"/>
        <v>168</v>
      </c>
      <c r="AC1813">
        <f t="shared" si="370"/>
        <v>6159</v>
      </c>
      <c r="AD1813">
        <f t="shared" si="371"/>
        <v>0.6151618058330004</v>
      </c>
      <c r="AE1813">
        <f t="shared" si="372"/>
        <v>0</v>
      </c>
      <c r="AF1813" t="e">
        <f t="shared" ca="1" si="373"/>
        <v>#N/A</v>
      </c>
      <c r="AG1813" t="e">
        <f t="shared" ca="1" si="374"/>
        <v>#N/A</v>
      </c>
      <c r="AH1813" t="e">
        <f t="shared" ca="1" si="375"/>
        <v>#N/A</v>
      </c>
      <c r="AI1813" t="e">
        <f t="shared" ca="1" si="364"/>
        <v>#N/A</v>
      </c>
      <c r="AJ1813">
        <f t="shared" si="365"/>
        <v>3.9952057530962844E-4</v>
      </c>
      <c r="AK1813">
        <f t="shared" si="366"/>
        <v>0</v>
      </c>
      <c r="AL1813" t="e">
        <f t="shared" ca="1" si="376"/>
        <v>#N/A</v>
      </c>
      <c r="AM1813" t="b">
        <f t="shared" si="367"/>
        <v>0</v>
      </c>
    </row>
    <row r="1814" spans="1:39" x14ac:dyDescent="0.3">
      <c r="A1814" t="s">
        <v>400</v>
      </c>
      <c r="B1814" t="s">
        <v>401</v>
      </c>
      <c r="C1814" t="s">
        <v>39</v>
      </c>
      <c r="D1814" t="s">
        <v>70</v>
      </c>
      <c r="E1814" t="s">
        <v>71</v>
      </c>
      <c r="F1814" s="13" t="str">
        <f>_xlfn.CONCAT(wiz_6[[#This Row],[OCTY......]],",",wiz_6[[#This Row],[OS]])</f>
        <v>JACKSON   ,TN</v>
      </c>
      <c r="G1814" t="s">
        <v>50</v>
      </c>
      <c r="H1814" t="s">
        <v>98</v>
      </c>
      <c r="I1814" s="13" t="str">
        <f>_xlfn.CONCAT(wiz_6[[#This Row],[DCTY......]], ",",wiz_6[[#This Row],[DS]])</f>
        <v>AUGUSTA   ,GA</v>
      </c>
      <c r="J1814" t="str">
        <f>TRIM(CONCATENATE(wiz_6[[#This Row],[SHIPPER..................]],wiz_6[[#This Row],[ZIP2..]],wiz_6[[#This Row],[ZIP3..]]))</f>
        <v>KELLOGG COMPANY MLXP| 3830130901</v>
      </c>
      <c r="K1814">
        <v>2</v>
      </c>
      <c r="L1814">
        <v>3.72</v>
      </c>
      <c r="M1814">
        <v>0</v>
      </c>
      <c r="N1814">
        <v>483</v>
      </c>
      <c r="O1814">
        <v>0.9</v>
      </c>
      <c r="P1814">
        <v>120</v>
      </c>
      <c r="Q1814">
        <v>0.35</v>
      </c>
      <c r="R1814">
        <v>101</v>
      </c>
      <c r="S1814">
        <v>-6</v>
      </c>
      <c r="T1814">
        <v>16</v>
      </c>
      <c r="U1814">
        <v>588</v>
      </c>
      <c r="V1814">
        <v>598</v>
      </c>
      <c r="W1814">
        <v>37087</v>
      </c>
      <c r="X1814">
        <v>38301</v>
      </c>
      <c r="Y1814">
        <v>30901</v>
      </c>
      <c r="Z1814">
        <v>3.5</v>
      </c>
      <c r="AA1814">
        <f t="shared" si="368"/>
        <v>10012</v>
      </c>
      <c r="AB1814">
        <f t="shared" si="369"/>
        <v>1196</v>
      </c>
      <c r="AC1814">
        <f t="shared" si="370"/>
        <v>6159</v>
      </c>
      <c r="AD1814">
        <f t="shared" si="371"/>
        <v>0.6151618058330004</v>
      </c>
      <c r="AE1814">
        <f t="shared" si="372"/>
        <v>0</v>
      </c>
      <c r="AF1814" t="e">
        <f t="shared" ca="1" si="373"/>
        <v>#N/A</v>
      </c>
      <c r="AG1814" t="e">
        <f t="shared" ca="1" si="374"/>
        <v>#N/A</v>
      </c>
      <c r="AH1814" t="e">
        <f t="shared" ca="1" si="375"/>
        <v>#N/A</v>
      </c>
      <c r="AI1814" t="e">
        <f t="shared" ca="1" si="364"/>
        <v>#N/A</v>
      </c>
      <c r="AJ1814">
        <f t="shared" si="365"/>
        <v>1.9976028765481422E-4</v>
      </c>
      <c r="AK1814">
        <f t="shared" si="366"/>
        <v>0</v>
      </c>
      <c r="AL1814" t="e">
        <f t="shared" ca="1" si="376"/>
        <v>#N/A</v>
      </c>
      <c r="AM1814" t="b">
        <f t="shared" si="367"/>
        <v>0</v>
      </c>
    </row>
    <row r="1815" spans="1:39" x14ac:dyDescent="0.3">
      <c r="A1815" t="s">
        <v>400</v>
      </c>
      <c r="B1815" t="s">
        <v>401</v>
      </c>
      <c r="C1815" t="s">
        <v>39</v>
      </c>
      <c r="D1815" t="s">
        <v>70</v>
      </c>
      <c r="E1815" t="s">
        <v>71</v>
      </c>
      <c r="F1815" s="13" t="str">
        <f>_xlfn.CONCAT(wiz_6[[#This Row],[OCTY......]],",",wiz_6[[#This Row],[OS]])</f>
        <v>JACKSON   ,TN</v>
      </c>
      <c r="G1815" t="s">
        <v>50</v>
      </c>
      <c r="H1815" t="s">
        <v>1699</v>
      </c>
      <c r="I1815" s="13" t="str">
        <f>_xlfn.CONCAT(wiz_6[[#This Row],[DCTY......]], ",",wiz_6[[#This Row],[DS]])</f>
        <v>VIDALIA   ,GA</v>
      </c>
      <c r="J1815" t="str">
        <f>TRIM(CONCATENATE(wiz_6[[#This Row],[SHIPPER..................]],wiz_6[[#This Row],[ZIP2..]],wiz_6[[#This Row],[ZIP3..]]))</f>
        <v>KELLOGG COMPANY MLXP| 3830130474</v>
      </c>
      <c r="K1815">
        <v>3</v>
      </c>
      <c r="L1815">
        <v>2.35</v>
      </c>
      <c r="M1815">
        <v>0.24</v>
      </c>
      <c r="N1815">
        <v>508</v>
      </c>
      <c r="O1815">
        <v>1.27</v>
      </c>
      <c r="P1815">
        <v>50</v>
      </c>
      <c r="Q1815">
        <v>0.3</v>
      </c>
      <c r="R1815">
        <v>-14</v>
      </c>
      <c r="S1815">
        <v>-6</v>
      </c>
      <c r="T1815">
        <v>-54</v>
      </c>
      <c r="U1815">
        <v>85</v>
      </c>
      <c r="V1815">
        <v>25</v>
      </c>
      <c r="W1815">
        <v>37127</v>
      </c>
      <c r="X1815">
        <v>38301</v>
      </c>
      <c r="Y1815">
        <v>30474</v>
      </c>
      <c r="Z1815">
        <v>2.37</v>
      </c>
      <c r="AA1815">
        <f t="shared" si="368"/>
        <v>10012</v>
      </c>
      <c r="AB1815">
        <f t="shared" si="369"/>
        <v>75</v>
      </c>
      <c r="AC1815">
        <f t="shared" si="370"/>
        <v>6159</v>
      </c>
      <c r="AD1815">
        <f t="shared" si="371"/>
        <v>0.6151618058330004</v>
      </c>
      <c r="AE1815">
        <f t="shared" si="372"/>
        <v>0</v>
      </c>
      <c r="AF1815" t="e">
        <f t="shared" ca="1" si="373"/>
        <v>#N/A</v>
      </c>
      <c r="AG1815" t="e">
        <f t="shared" ca="1" si="374"/>
        <v>#N/A</v>
      </c>
      <c r="AH1815" t="e">
        <f t="shared" ca="1" si="375"/>
        <v>#N/A</v>
      </c>
      <c r="AI1815" t="e">
        <f t="shared" ca="1" si="364"/>
        <v>#N/A</v>
      </c>
      <c r="AJ1815">
        <f t="shared" si="365"/>
        <v>2.9964043148222132E-4</v>
      </c>
      <c r="AK1815">
        <f t="shared" si="366"/>
        <v>0</v>
      </c>
      <c r="AL1815" t="e">
        <f t="shared" ca="1" si="376"/>
        <v>#N/A</v>
      </c>
      <c r="AM1815" t="b">
        <f t="shared" si="367"/>
        <v>0</v>
      </c>
    </row>
    <row r="1816" spans="1:39" x14ac:dyDescent="0.3">
      <c r="A1816" t="s">
        <v>302</v>
      </c>
      <c r="B1816" t="s">
        <v>303</v>
      </c>
      <c r="C1816" t="s">
        <v>39</v>
      </c>
      <c r="D1816" t="s">
        <v>70</v>
      </c>
      <c r="E1816" t="s">
        <v>71</v>
      </c>
      <c r="F1816" s="13" t="str">
        <f>_xlfn.CONCAT(wiz_6[[#This Row],[OCTY......]],",",wiz_6[[#This Row],[OS]])</f>
        <v>JACKSON   ,TN</v>
      </c>
      <c r="G1816" t="s">
        <v>50</v>
      </c>
      <c r="H1816" t="s">
        <v>98</v>
      </c>
      <c r="I1816" s="13" t="str">
        <f>_xlfn.CONCAT(wiz_6[[#This Row],[DCTY......]], ",",wiz_6[[#This Row],[DS]])</f>
        <v>AUGUSTA   ,GA</v>
      </c>
      <c r="J1816" t="str">
        <f>TRIM(CONCATENATE(wiz_6[[#This Row],[SHIPPER..................]],wiz_6[[#This Row],[ZIP2..]],wiz_6[[#This Row],[ZIP3..]]))</f>
        <v>KIRKLANDS TL ONLY | 3830130901</v>
      </c>
      <c r="K1816">
        <v>3</v>
      </c>
      <c r="L1816">
        <v>2.15</v>
      </c>
      <c r="M1816">
        <v>0.21</v>
      </c>
      <c r="N1816">
        <v>578</v>
      </c>
      <c r="O1816">
        <v>1.29</v>
      </c>
      <c r="P1816">
        <v>57</v>
      </c>
      <c r="Q1816">
        <v>0.3</v>
      </c>
      <c r="R1816">
        <v>-131</v>
      </c>
      <c r="S1816">
        <v>-17</v>
      </c>
      <c r="T1816">
        <v>-45</v>
      </c>
      <c r="U1816">
        <v>161</v>
      </c>
      <c r="V1816">
        <v>99</v>
      </c>
      <c r="W1816">
        <v>42134</v>
      </c>
      <c r="X1816">
        <v>38301</v>
      </c>
      <c r="Y1816">
        <v>30901</v>
      </c>
      <c r="Z1816">
        <v>2.14</v>
      </c>
      <c r="AA1816">
        <f t="shared" si="368"/>
        <v>10012</v>
      </c>
      <c r="AB1816">
        <f t="shared" si="369"/>
        <v>297</v>
      </c>
      <c r="AC1816">
        <f t="shared" si="370"/>
        <v>6159</v>
      </c>
      <c r="AD1816">
        <f t="shared" si="371"/>
        <v>0.6151618058330004</v>
      </c>
      <c r="AE1816">
        <f t="shared" si="372"/>
        <v>0</v>
      </c>
      <c r="AF1816" t="e">
        <f t="shared" ca="1" si="373"/>
        <v>#N/A</v>
      </c>
      <c r="AG1816" t="e">
        <f t="shared" ca="1" si="374"/>
        <v>#N/A</v>
      </c>
      <c r="AH1816" t="e">
        <f t="shared" ca="1" si="375"/>
        <v>#N/A</v>
      </c>
      <c r="AI1816" t="e">
        <f t="shared" ca="1" si="364"/>
        <v>#N/A</v>
      </c>
      <c r="AJ1816">
        <f t="shared" si="365"/>
        <v>2.9964043148222132E-4</v>
      </c>
      <c r="AK1816">
        <f t="shared" si="366"/>
        <v>0</v>
      </c>
      <c r="AL1816" t="e">
        <f t="shared" ca="1" si="376"/>
        <v>#N/A</v>
      </c>
      <c r="AM1816" t="b">
        <f t="shared" si="367"/>
        <v>0</v>
      </c>
    </row>
    <row r="1817" spans="1:39" x14ac:dyDescent="0.3">
      <c r="A1817" t="s">
        <v>302</v>
      </c>
      <c r="B1817" t="s">
        <v>303</v>
      </c>
      <c r="C1817" t="s">
        <v>39</v>
      </c>
      <c r="D1817" t="s">
        <v>70</v>
      </c>
      <c r="E1817" t="s">
        <v>71</v>
      </c>
      <c r="F1817" s="13" t="str">
        <f>_xlfn.CONCAT(wiz_6[[#This Row],[OCTY......]],",",wiz_6[[#This Row],[OS]])</f>
        <v>JACKSON   ,TN</v>
      </c>
      <c r="G1817" t="s">
        <v>50</v>
      </c>
      <c r="H1817" t="s">
        <v>1700</v>
      </c>
      <c r="I1817" s="13" t="str">
        <f>_xlfn.CONCAT(wiz_6[[#This Row],[DCTY......]], ",",wiz_6[[#This Row],[DS]])</f>
        <v>BRUNSWICK ,GA</v>
      </c>
      <c r="J1817" t="str">
        <f>TRIM(CONCATENATE(wiz_6[[#This Row],[SHIPPER..................]],wiz_6[[#This Row],[ZIP2..]],wiz_6[[#This Row],[ZIP3..]]))</f>
        <v>KIRKLANDS TL ONLY | 3830131520</v>
      </c>
      <c r="K1817">
        <v>1</v>
      </c>
      <c r="L1817">
        <v>2.15</v>
      </c>
      <c r="M1817">
        <v>0.21</v>
      </c>
      <c r="N1817">
        <v>734</v>
      </c>
      <c r="O1817">
        <v>1.5</v>
      </c>
      <c r="P1817">
        <v>0</v>
      </c>
      <c r="Q1817">
        <v>0.25</v>
      </c>
      <c r="R1817">
        <v>-210</v>
      </c>
      <c r="S1817">
        <v>-17</v>
      </c>
      <c r="T1817">
        <v>26</v>
      </c>
      <c r="U1817">
        <v>110</v>
      </c>
      <c r="V1817">
        <v>119</v>
      </c>
      <c r="W1817">
        <v>38301</v>
      </c>
      <c r="X1817">
        <v>38301</v>
      </c>
      <c r="Y1817">
        <v>31520</v>
      </c>
      <c r="Z1817">
        <v>2.14</v>
      </c>
      <c r="AA1817">
        <f t="shared" si="368"/>
        <v>10012</v>
      </c>
      <c r="AB1817">
        <f t="shared" si="369"/>
        <v>119</v>
      </c>
      <c r="AC1817">
        <f t="shared" si="370"/>
        <v>6159</v>
      </c>
      <c r="AD1817">
        <f t="shared" si="371"/>
        <v>0.6151618058330004</v>
      </c>
      <c r="AE1817">
        <f t="shared" si="372"/>
        <v>0</v>
      </c>
      <c r="AF1817" t="e">
        <f t="shared" ca="1" si="373"/>
        <v>#N/A</v>
      </c>
      <c r="AG1817" t="e">
        <f t="shared" ca="1" si="374"/>
        <v>#N/A</v>
      </c>
      <c r="AH1817" t="e">
        <f t="shared" ca="1" si="375"/>
        <v>#N/A</v>
      </c>
      <c r="AI1817" t="e">
        <f t="shared" ca="1" si="364"/>
        <v>#N/A</v>
      </c>
      <c r="AJ1817">
        <f t="shared" si="365"/>
        <v>9.988014382740711E-5</v>
      </c>
      <c r="AK1817">
        <f t="shared" si="366"/>
        <v>0</v>
      </c>
      <c r="AL1817" t="e">
        <f t="shared" ca="1" si="376"/>
        <v>#N/A</v>
      </c>
      <c r="AM1817" t="b">
        <f t="shared" si="367"/>
        <v>0</v>
      </c>
    </row>
    <row r="1818" spans="1:39" x14ac:dyDescent="0.3">
      <c r="A1818" t="s">
        <v>365</v>
      </c>
      <c r="B1818" t="s">
        <v>620</v>
      </c>
      <c r="C1818" t="s">
        <v>39</v>
      </c>
      <c r="D1818" t="s">
        <v>70</v>
      </c>
      <c r="E1818" t="s">
        <v>553</v>
      </c>
      <c r="F1818" s="13" t="str">
        <f>_xlfn.CONCAT(wiz_6[[#This Row],[OCTY......]],",",wiz_6[[#This Row],[OS]])</f>
        <v>HUMBOLDT  ,TN</v>
      </c>
      <c r="G1818" t="s">
        <v>50</v>
      </c>
      <c r="H1818" t="s">
        <v>618</v>
      </c>
      <c r="I1818" s="13" t="str">
        <f>_xlfn.CONCAT(wiz_6[[#This Row],[DCTY......]], ",",wiz_6[[#This Row],[DS]])</f>
        <v>EASTANOLLE,GA</v>
      </c>
      <c r="J1818" t="str">
        <f>TRIM(CONCATENATE(wiz_6[[#This Row],[SHIPPER..................]],wiz_6[[#This Row],[ZIP2..]],wiz_6[[#This Row],[ZIP3..]]))</f>
        <v>AMERICAN WOODMARK COR| 3834330538</v>
      </c>
      <c r="K1818">
        <v>12</v>
      </c>
      <c r="L1818">
        <v>2.4500000000000002</v>
      </c>
      <c r="M1818">
        <v>0.2</v>
      </c>
      <c r="N1818">
        <v>424</v>
      </c>
      <c r="O1818">
        <v>0.82</v>
      </c>
      <c r="P1818">
        <v>67</v>
      </c>
      <c r="Q1818">
        <v>0.3</v>
      </c>
      <c r="R1818">
        <v>5</v>
      </c>
      <c r="S1818">
        <v>-11</v>
      </c>
      <c r="T1818">
        <v>16</v>
      </c>
      <c r="U1818">
        <v>127</v>
      </c>
      <c r="V1818">
        <v>132</v>
      </c>
      <c r="W1818">
        <v>38301</v>
      </c>
      <c r="X1818">
        <v>38343</v>
      </c>
      <c r="Y1818">
        <v>30538</v>
      </c>
      <c r="Z1818">
        <v>2.4300000000000002</v>
      </c>
      <c r="AA1818">
        <f t="shared" si="368"/>
        <v>10012</v>
      </c>
      <c r="AB1818">
        <f t="shared" si="369"/>
        <v>1584</v>
      </c>
      <c r="AC1818">
        <f t="shared" si="370"/>
        <v>6159</v>
      </c>
      <c r="AD1818">
        <f t="shared" si="371"/>
        <v>0.6151618058330004</v>
      </c>
      <c r="AE1818">
        <f t="shared" si="372"/>
        <v>0</v>
      </c>
      <c r="AF1818" t="e">
        <f t="shared" ca="1" si="373"/>
        <v>#N/A</v>
      </c>
      <c r="AG1818" t="e">
        <f t="shared" ca="1" si="374"/>
        <v>#N/A</v>
      </c>
      <c r="AH1818" t="e">
        <f t="shared" ca="1" si="375"/>
        <v>#N/A</v>
      </c>
      <c r="AI1818" t="e">
        <f t="shared" ca="1" si="364"/>
        <v>#N/A</v>
      </c>
      <c r="AJ1818">
        <f t="shared" si="365"/>
        <v>1.1985617259288853E-3</v>
      </c>
      <c r="AK1818">
        <f t="shared" si="366"/>
        <v>0</v>
      </c>
      <c r="AL1818" t="e">
        <f t="shared" ca="1" si="376"/>
        <v>#N/A</v>
      </c>
      <c r="AM1818" t="b">
        <f t="shared" si="367"/>
        <v>0</v>
      </c>
    </row>
    <row r="1819" spans="1:39" x14ac:dyDescent="0.3">
      <c r="A1819" t="s">
        <v>400</v>
      </c>
      <c r="B1819" t="s">
        <v>401</v>
      </c>
      <c r="C1819" t="s">
        <v>39</v>
      </c>
      <c r="D1819" t="s">
        <v>70</v>
      </c>
      <c r="E1819" t="s">
        <v>71</v>
      </c>
      <c r="F1819" s="13" t="str">
        <f>_xlfn.CONCAT(wiz_6[[#This Row],[OCTY......]],",",wiz_6[[#This Row],[OS]])</f>
        <v>JACKSON   ,TN</v>
      </c>
      <c r="G1819" t="s">
        <v>50</v>
      </c>
      <c r="H1819" t="s">
        <v>71</v>
      </c>
      <c r="I1819" s="13" t="str">
        <f>_xlfn.CONCAT(wiz_6[[#This Row],[DCTY......]], ",",wiz_6[[#This Row],[DS]])</f>
        <v>JACKSON   ,GA</v>
      </c>
      <c r="J1819" t="str">
        <f>TRIM(CONCATENATE(wiz_6[[#This Row],[SHIPPER..................]],wiz_6[[#This Row],[ZIP2..]],wiz_6[[#This Row],[ZIP3..]]))</f>
        <v>KELLOGG COMPANY MLXP| 3830130233</v>
      </c>
      <c r="K1819">
        <v>15</v>
      </c>
      <c r="L1819">
        <v>2.3199999999999998</v>
      </c>
      <c r="M1819">
        <v>0.24</v>
      </c>
      <c r="N1819">
        <v>377</v>
      </c>
      <c r="O1819">
        <v>0.74</v>
      </c>
      <c r="P1819">
        <v>86</v>
      </c>
      <c r="Q1819">
        <v>0.32</v>
      </c>
      <c r="R1819">
        <v>-13</v>
      </c>
      <c r="S1819">
        <v>-6</v>
      </c>
      <c r="T1819">
        <v>8</v>
      </c>
      <c r="U1819">
        <v>-33</v>
      </c>
      <c r="V1819">
        <v>-31</v>
      </c>
      <c r="W1819">
        <v>42134</v>
      </c>
      <c r="X1819">
        <v>38301</v>
      </c>
      <c r="Y1819">
        <v>30233</v>
      </c>
      <c r="Z1819">
        <v>2.34</v>
      </c>
      <c r="AA1819">
        <f t="shared" si="368"/>
        <v>10012</v>
      </c>
      <c r="AB1819">
        <f t="shared" si="369"/>
        <v>-465</v>
      </c>
      <c r="AC1819">
        <f t="shared" si="370"/>
        <v>6159</v>
      </c>
      <c r="AD1819">
        <f t="shared" si="371"/>
        <v>0.6151618058330004</v>
      </c>
      <c r="AE1819">
        <f t="shared" si="372"/>
        <v>0</v>
      </c>
      <c r="AF1819" t="e">
        <f t="shared" ca="1" si="373"/>
        <v>#N/A</v>
      </c>
      <c r="AG1819" t="e">
        <f t="shared" ca="1" si="374"/>
        <v>#N/A</v>
      </c>
      <c r="AH1819" t="e">
        <f t="shared" ca="1" si="375"/>
        <v>#N/A</v>
      </c>
      <c r="AI1819" t="e">
        <f t="shared" ca="1" si="364"/>
        <v>#N/A</v>
      </c>
      <c r="AJ1819">
        <f t="shared" si="365"/>
        <v>1.4982021574111066E-3</v>
      </c>
      <c r="AK1819">
        <f t="shared" si="366"/>
        <v>0</v>
      </c>
      <c r="AL1819" t="e">
        <f t="shared" ca="1" si="376"/>
        <v>#N/A</v>
      </c>
      <c r="AM1819" t="b">
        <f t="shared" si="367"/>
        <v>0</v>
      </c>
    </row>
    <row r="1820" spans="1:39" x14ac:dyDescent="0.3">
      <c r="A1820" t="s">
        <v>302</v>
      </c>
      <c r="B1820" t="s">
        <v>303</v>
      </c>
      <c r="C1820" t="s">
        <v>39</v>
      </c>
      <c r="D1820" t="s">
        <v>70</v>
      </c>
      <c r="E1820" t="s">
        <v>71</v>
      </c>
      <c r="F1820" s="13" t="str">
        <f>_xlfn.CONCAT(wiz_6[[#This Row],[OCTY......]],",",wiz_6[[#This Row],[OS]])</f>
        <v>JACKSON   ,TN</v>
      </c>
      <c r="G1820" t="s">
        <v>50</v>
      </c>
      <c r="H1820" t="s">
        <v>384</v>
      </c>
      <c r="I1820" s="13" t="str">
        <f>_xlfn.CONCAT(wiz_6[[#This Row],[DCTY......]], ",",wiz_6[[#This Row],[DS]])</f>
        <v>MACON     ,GA</v>
      </c>
      <c r="J1820" t="str">
        <f>TRIM(CONCATENATE(wiz_6[[#This Row],[SHIPPER..................]],wiz_6[[#This Row],[ZIP2..]],wiz_6[[#This Row],[ZIP3..]]))</f>
        <v>KIRKLANDS TL ONLY | 3830131201</v>
      </c>
      <c r="K1820">
        <v>2</v>
      </c>
      <c r="L1820">
        <v>2.2200000000000002</v>
      </c>
      <c r="M1820">
        <v>0.21</v>
      </c>
      <c r="N1820">
        <v>443</v>
      </c>
      <c r="O1820">
        <v>1.07</v>
      </c>
      <c r="P1820">
        <v>85</v>
      </c>
      <c r="Q1820">
        <v>0.33</v>
      </c>
      <c r="R1820">
        <v>-70</v>
      </c>
      <c r="S1820">
        <v>-17</v>
      </c>
      <c r="T1820">
        <v>-44</v>
      </c>
      <c r="U1820">
        <v>71</v>
      </c>
      <c r="V1820">
        <v>10</v>
      </c>
      <c r="W1820">
        <v>42134</v>
      </c>
      <c r="X1820">
        <v>38301</v>
      </c>
      <c r="Y1820">
        <v>31201</v>
      </c>
      <c r="Z1820">
        <v>2.21</v>
      </c>
      <c r="AA1820">
        <f t="shared" si="368"/>
        <v>10012</v>
      </c>
      <c r="AB1820">
        <f t="shared" si="369"/>
        <v>20</v>
      </c>
      <c r="AC1820">
        <f t="shared" si="370"/>
        <v>6159</v>
      </c>
      <c r="AD1820">
        <f t="shared" si="371"/>
        <v>0.6151618058330004</v>
      </c>
      <c r="AE1820">
        <f t="shared" si="372"/>
        <v>0</v>
      </c>
      <c r="AF1820" t="e">
        <f t="shared" ca="1" si="373"/>
        <v>#N/A</v>
      </c>
      <c r="AG1820" t="e">
        <f t="shared" ca="1" si="374"/>
        <v>#N/A</v>
      </c>
      <c r="AH1820" t="e">
        <f t="shared" ca="1" si="375"/>
        <v>#N/A</v>
      </c>
      <c r="AI1820" t="e">
        <f t="shared" ca="1" si="364"/>
        <v>#N/A</v>
      </c>
      <c r="AJ1820">
        <f t="shared" si="365"/>
        <v>1.9976028765481422E-4</v>
      </c>
      <c r="AK1820">
        <f t="shared" si="366"/>
        <v>0</v>
      </c>
      <c r="AL1820" t="e">
        <f t="shared" ca="1" si="376"/>
        <v>#N/A</v>
      </c>
      <c r="AM1820" t="b">
        <f t="shared" si="367"/>
        <v>0</v>
      </c>
    </row>
    <row r="1821" spans="1:39" x14ac:dyDescent="0.3">
      <c r="A1821" t="s">
        <v>78</v>
      </c>
      <c r="B1821" t="s">
        <v>79</v>
      </c>
      <c r="C1821" t="s">
        <v>39</v>
      </c>
      <c r="D1821" t="s">
        <v>70</v>
      </c>
      <c r="E1821" t="s">
        <v>666</v>
      </c>
      <c r="F1821" s="13" t="str">
        <f>_xlfn.CONCAT(wiz_6[[#This Row],[OCTY......]],",",wiz_6[[#This Row],[OS]])</f>
        <v>DYERSBURG ,TN</v>
      </c>
      <c r="G1821" t="s">
        <v>50</v>
      </c>
      <c r="H1821" t="s">
        <v>384</v>
      </c>
      <c r="I1821" s="13" t="str">
        <f>_xlfn.CONCAT(wiz_6[[#This Row],[DCTY......]], ",",wiz_6[[#This Row],[DS]])</f>
        <v>MACON     ,GA</v>
      </c>
      <c r="J1821" t="str">
        <f>TRIM(CONCATENATE(wiz_6[[#This Row],[SHIPPER..................]],wiz_6[[#This Row],[ZIP2..]],wiz_6[[#This Row],[ZIP3..]]))</f>
        <v>TRACTOR SUPPLY MANHAT| 3802431201</v>
      </c>
      <c r="K1821">
        <v>6</v>
      </c>
      <c r="L1821">
        <v>2.48</v>
      </c>
      <c r="M1821">
        <v>0.22</v>
      </c>
      <c r="N1821">
        <v>509</v>
      </c>
      <c r="O1821">
        <v>1.1499999999999999</v>
      </c>
      <c r="P1821">
        <v>70</v>
      </c>
      <c r="Q1821">
        <v>0.28999999999999998</v>
      </c>
      <c r="R1821">
        <v>-5</v>
      </c>
      <c r="S1821">
        <v>-28</v>
      </c>
      <c r="T1821">
        <v>-25</v>
      </c>
      <c r="U1821">
        <v>200</v>
      </c>
      <c r="V1821">
        <v>147</v>
      </c>
      <c r="W1821">
        <v>63801</v>
      </c>
      <c r="X1821">
        <v>38024</v>
      </c>
      <c r="Y1821">
        <v>31201</v>
      </c>
      <c r="Z1821">
        <v>2.48</v>
      </c>
      <c r="AA1821">
        <f t="shared" si="368"/>
        <v>10012</v>
      </c>
      <c r="AB1821">
        <f t="shared" si="369"/>
        <v>882</v>
      </c>
      <c r="AC1821">
        <f t="shared" si="370"/>
        <v>6159</v>
      </c>
      <c r="AD1821">
        <f t="shared" si="371"/>
        <v>0.6151618058330004</v>
      </c>
      <c r="AE1821">
        <f t="shared" si="372"/>
        <v>0</v>
      </c>
      <c r="AF1821" t="e">
        <f t="shared" ca="1" si="373"/>
        <v>#N/A</v>
      </c>
      <c r="AG1821" t="e">
        <f t="shared" ca="1" si="374"/>
        <v>#N/A</v>
      </c>
      <c r="AH1821" t="e">
        <f t="shared" ca="1" si="375"/>
        <v>#N/A</v>
      </c>
      <c r="AI1821" t="e">
        <f t="shared" ca="1" si="364"/>
        <v>#N/A</v>
      </c>
      <c r="AJ1821">
        <f t="shared" si="365"/>
        <v>5.9928086296444263E-4</v>
      </c>
      <c r="AK1821">
        <f t="shared" si="366"/>
        <v>0</v>
      </c>
      <c r="AL1821" t="e">
        <f t="shared" ca="1" si="376"/>
        <v>#N/A</v>
      </c>
      <c r="AM1821" t="b">
        <f t="shared" si="367"/>
        <v>0</v>
      </c>
    </row>
    <row r="1822" spans="1:39" x14ac:dyDescent="0.3">
      <c r="A1822" t="s">
        <v>78</v>
      </c>
      <c r="B1822" t="s">
        <v>79</v>
      </c>
      <c r="C1822" t="s">
        <v>39</v>
      </c>
      <c r="D1822" t="s">
        <v>70</v>
      </c>
      <c r="E1822" t="s">
        <v>71</v>
      </c>
      <c r="F1822" s="13" t="str">
        <f>_xlfn.CONCAT(wiz_6[[#This Row],[OCTY......]],",",wiz_6[[#This Row],[OS]])</f>
        <v>JACKSON   ,TN</v>
      </c>
      <c r="G1822" t="s">
        <v>50</v>
      </c>
      <c r="H1822" t="s">
        <v>384</v>
      </c>
      <c r="I1822" s="13" t="str">
        <f>_xlfn.CONCAT(wiz_6[[#This Row],[DCTY......]], ",",wiz_6[[#This Row],[DS]])</f>
        <v>MACON     ,GA</v>
      </c>
      <c r="J1822" t="str">
        <f>TRIM(CONCATENATE(wiz_6[[#This Row],[SHIPPER..................]],wiz_6[[#This Row],[ZIP2..]],wiz_6[[#This Row],[ZIP3..]]))</f>
        <v>TRACTOR SUPPLY MANHAT| 3830131201</v>
      </c>
      <c r="K1822">
        <v>4</v>
      </c>
      <c r="L1822">
        <v>2.0499999999999998</v>
      </c>
      <c r="M1822">
        <v>0.21</v>
      </c>
      <c r="N1822">
        <v>479</v>
      </c>
      <c r="O1822">
        <v>1.47</v>
      </c>
      <c r="P1822">
        <v>66</v>
      </c>
      <c r="Q1822">
        <v>0.3</v>
      </c>
      <c r="R1822">
        <v>-10</v>
      </c>
      <c r="S1822">
        <v>-25</v>
      </c>
      <c r="T1822">
        <v>-119</v>
      </c>
      <c r="U1822">
        <v>-78</v>
      </c>
      <c r="V1822">
        <v>-222</v>
      </c>
      <c r="W1822">
        <v>38301</v>
      </c>
      <c r="X1822">
        <v>38301</v>
      </c>
      <c r="Y1822">
        <v>31201</v>
      </c>
      <c r="Z1822">
        <v>2.04</v>
      </c>
      <c r="AA1822">
        <f t="shared" si="368"/>
        <v>10012</v>
      </c>
      <c r="AB1822">
        <f t="shared" si="369"/>
        <v>-888</v>
      </c>
      <c r="AC1822">
        <f t="shared" si="370"/>
        <v>6159</v>
      </c>
      <c r="AD1822">
        <f t="shared" si="371"/>
        <v>0.6151618058330004</v>
      </c>
      <c r="AE1822">
        <f t="shared" si="372"/>
        <v>0</v>
      </c>
      <c r="AF1822" t="e">
        <f t="shared" ca="1" si="373"/>
        <v>#N/A</v>
      </c>
      <c r="AG1822" t="e">
        <f t="shared" ca="1" si="374"/>
        <v>#N/A</v>
      </c>
      <c r="AH1822" t="e">
        <f t="shared" ca="1" si="375"/>
        <v>#N/A</v>
      </c>
      <c r="AI1822" t="e">
        <f t="shared" ca="1" si="364"/>
        <v>#N/A</v>
      </c>
      <c r="AJ1822">
        <f t="shared" si="365"/>
        <v>3.9952057530962844E-4</v>
      </c>
      <c r="AK1822">
        <f t="shared" si="366"/>
        <v>0</v>
      </c>
      <c r="AL1822" t="e">
        <f t="shared" ca="1" si="376"/>
        <v>#N/A</v>
      </c>
      <c r="AM1822" t="b">
        <f t="shared" si="367"/>
        <v>0</v>
      </c>
    </row>
    <row r="1823" spans="1:39" x14ac:dyDescent="0.3">
      <c r="A1823" t="s">
        <v>78</v>
      </c>
      <c r="B1823" t="s">
        <v>79</v>
      </c>
      <c r="C1823" t="s">
        <v>39</v>
      </c>
      <c r="D1823" t="s">
        <v>70</v>
      </c>
      <c r="E1823" t="s">
        <v>1701</v>
      </c>
      <c r="F1823" s="13" t="str">
        <f>_xlfn.CONCAT(wiz_6[[#This Row],[OCTY......]],",",wiz_6[[#This Row],[OS]])</f>
        <v>MIDDLETON ,TN</v>
      </c>
      <c r="G1823" t="s">
        <v>50</v>
      </c>
      <c r="H1823" t="s">
        <v>384</v>
      </c>
      <c r="I1823" s="13" t="str">
        <f>_xlfn.CONCAT(wiz_6[[#This Row],[DCTY......]], ",",wiz_6[[#This Row],[DS]])</f>
        <v>MACON     ,GA</v>
      </c>
      <c r="J1823" t="str">
        <f>TRIM(CONCATENATE(wiz_6[[#This Row],[SHIPPER..................]],wiz_6[[#This Row],[ZIP2..]],wiz_6[[#This Row],[ZIP3..]]))</f>
        <v>TRACTOR SUPPLY MANHAT| 3805231201</v>
      </c>
      <c r="K1823">
        <v>5</v>
      </c>
      <c r="L1823">
        <v>2.48</v>
      </c>
      <c r="M1823">
        <v>0.21</v>
      </c>
      <c r="N1823">
        <v>432</v>
      </c>
      <c r="O1823">
        <v>1</v>
      </c>
      <c r="P1823">
        <v>70</v>
      </c>
      <c r="Q1823">
        <v>0.28999999999999998</v>
      </c>
      <c r="R1823">
        <v>-2</v>
      </c>
      <c r="S1823">
        <v>-58</v>
      </c>
      <c r="T1823">
        <v>-27</v>
      </c>
      <c r="U1823">
        <v>82</v>
      </c>
      <c r="V1823">
        <v>-3</v>
      </c>
      <c r="W1823">
        <v>38801</v>
      </c>
      <c r="X1823">
        <v>38052</v>
      </c>
      <c r="Y1823">
        <v>31201</v>
      </c>
      <c r="Z1823">
        <v>2.4700000000000002</v>
      </c>
      <c r="AA1823">
        <f t="shared" si="368"/>
        <v>10012</v>
      </c>
      <c r="AB1823">
        <f t="shared" si="369"/>
        <v>-15</v>
      </c>
      <c r="AC1823">
        <f t="shared" si="370"/>
        <v>6159</v>
      </c>
      <c r="AD1823">
        <f t="shared" si="371"/>
        <v>0.6151618058330004</v>
      </c>
      <c r="AE1823">
        <f t="shared" si="372"/>
        <v>0</v>
      </c>
      <c r="AF1823" t="e">
        <f t="shared" ca="1" si="373"/>
        <v>#N/A</v>
      </c>
      <c r="AG1823" t="e">
        <f t="shared" ca="1" si="374"/>
        <v>#N/A</v>
      </c>
      <c r="AH1823" t="e">
        <f t="shared" ca="1" si="375"/>
        <v>#N/A</v>
      </c>
      <c r="AI1823" t="e">
        <f t="shared" ca="1" si="364"/>
        <v>#N/A</v>
      </c>
      <c r="AJ1823">
        <f t="shared" si="365"/>
        <v>4.9940071913703551E-4</v>
      </c>
      <c r="AK1823">
        <f t="shared" si="366"/>
        <v>0</v>
      </c>
      <c r="AL1823" t="e">
        <f t="shared" ca="1" si="376"/>
        <v>#N/A</v>
      </c>
      <c r="AM1823" t="b">
        <f t="shared" si="367"/>
        <v>0</v>
      </c>
    </row>
    <row r="1824" spans="1:39" x14ac:dyDescent="0.3">
      <c r="A1824" t="s">
        <v>119</v>
      </c>
      <c r="B1824" t="s">
        <v>120</v>
      </c>
      <c r="C1824" t="s">
        <v>39</v>
      </c>
      <c r="D1824" t="s">
        <v>70</v>
      </c>
      <c r="E1824" t="s">
        <v>1363</v>
      </c>
      <c r="F1824" s="13" t="str">
        <f>_xlfn.CONCAT(wiz_6[[#This Row],[OCTY......]],",",wiz_6[[#This Row],[OS]])</f>
        <v>SELMER    ,TN</v>
      </c>
      <c r="G1824" t="s">
        <v>50</v>
      </c>
      <c r="H1824" t="s">
        <v>909</v>
      </c>
      <c r="I1824" s="13" t="str">
        <f>_xlfn.CONCAT(wiz_6[[#This Row],[DCTY......]], ",",wiz_6[[#This Row],[DS]])</f>
        <v>SAVANNAH  ,GA</v>
      </c>
      <c r="J1824" t="str">
        <f>TRIM(CONCATENATE(wiz_6[[#This Row],[SHIPPER..................]],wiz_6[[#This Row],[ZIP2..]],wiz_6[[#This Row],[ZIP3..]]))</f>
        <v>b: HUB GROUP INC | 3837531401</v>
      </c>
      <c r="K1824">
        <v>1</v>
      </c>
      <c r="L1824">
        <v>2.2400000000000002</v>
      </c>
      <c r="M1824">
        <v>0.28000000000000003</v>
      </c>
      <c r="N1824">
        <v>576</v>
      </c>
      <c r="O1824">
        <v>1</v>
      </c>
      <c r="P1824">
        <v>91</v>
      </c>
      <c r="Q1824">
        <v>0.3</v>
      </c>
      <c r="R1824">
        <v>-41</v>
      </c>
      <c r="S1824">
        <v>-78</v>
      </c>
      <c r="T1824">
        <v>24</v>
      </c>
      <c r="U1824">
        <v>56</v>
      </c>
      <c r="V1824">
        <v>2</v>
      </c>
      <c r="W1824">
        <v>38101</v>
      </c>
      <c r="X1824">
        <v>38375</v>
      </c>
      <c r="Y1824">
        <v>31401</v>
      </c>
      <c r="Z1824">
        <v>2.2999999999999998</v>
      </c>
      <c r="AA1824">
        <f t="shared" si="368"/>
        <v>10012</v>
      </c>
      <c r="AB1824">
        <f t="shared" si="369"/>
        <v>2</v>
      </c>
      <c r="AC1824">
        <f t="shared" si="370"/>
        <v>6159</v>
      </c>
      <c r="AD1824">
        <f t="shared" si="371"/>
        <v>0.6151618058330004</v>
      </c>
      <c r="AE1824">
        <f t="shared" si="372"/>
        <v>0</v>
      </c>
      <c r="AF1824" t="e">
        <f t="shared" ca="1" si="373"/>
        <v>#N/A</v>
      </c>
      <c r="AG1824" t="e">
        <f t="shared" ca="1" si="374"/>
        <v>#N/A</v>
      </c>
      <c r="AH1824" t="e">
        <f t="shared" ca="1" si="375"/>
        <v>#N/A</v>
      </c>
      <c r="AI1824" t="e">
        <f t="shared" ca="1" si="364"/>
        <v>#N/A</v>
      </c>
      <c r="AJ1824">
        <f t="shared" si="365"/>
        <v>9.988014382740711E-5</v>
      </c>
      <c r="AK1824">
        <f t="shared" si="366"/>
        <v>0</v>
      </c>
      <c r="AL1824" t="e">
        <f t="shared" ca="1" si="376"/>
        <v>#N/A</v>
      </c>
      <c r="AM1824" t="b">
        <f t="shared" si="367"/>
        <v>0</v>
      </c>
    </row>
    <row r="1825" spans="1:39" x14ac:dyDescent="0.3">
      <c r="A1825" t="s">
        <v>119</v>
      </c>
      <c r="B1825" t="s">
        <v>120</v>
      </c>
      <c r="C1825" t="s">
        <v>39</v>
      </c>
      <c r="D1825" t="s">
        <v>70</v>
      </c>
      <c r="E1825" t="s">
        <v>71</v>
      </c>
      <c r="F1825" s="13" t="str">
        <f>_xlfn.CONCAT(wiz_6[[#This Row],[OCTY......]],",",wiz_6[[#This Row],[OS]])</f>
        <v>JACKSON   ,TN</v>
      </c>
      <c r="G1825" t="s">
        <v>50</v>
      </c>
      <c r="H1825" t="s">
        <v>234</v>
      </c>
      <c r="I1825" s="13" t="str">
        <f>_xlfn.CONCAT(wiz_6[[#This Row],[DCTY......]], ",",wiz_6[[#This Row],[DS]])</f>
        <v>LAKE PARK ,GA</v>
      </c>
      <c r="J1825" t="str">
        <f>TRIM(CONCATENATE(wiz_6[[#This Row],[SHIPPER..................]],wiz_6[[#This Row],[ZIP2..]],wiz_6[[#This Row],[ZIP3..]]))</f>
        <v>b: HUB GROUP INC | 3830131636</v>
      </c>
      <c r="K1825">
        <v>4</v>
      </c>
      <c r="L1825">
        <v>2.37</v>
      </c>
      <c r="M1825">
        <v>0.28000000000000003</v>
      </c>
      <c r="N1825">
        <v>594</v>
      </c>
      <c r="O1825">
        <v>1.18</v>
      </c>
      <c r="P1825">
        <v>4</v>
      </c>
      <c r="Q1825">
        <v>0.25</v>
      </c>
      <c r="R1825">
        <v>-42</v>
      </c>
      <c r="S1825">
        <v>10</v>
      </c>
      <c r="T1825">
        <v>-19</v>
      </c>
      <c r="U1825">
        <v>-78</v>
      </c>
      <c r="V1825">
        <v>-87</v>
      </c>
      <c r="W1825">
        <v>38301</v>
      </c>
      <c r="X1825">
        <v>38301</v>
      </c>
      <c r="Y1825">
        <v>31636</v>
      </c>
      <c r="Z1825">
        <v>2.4300000000000002</v>
      </c>
      <c r="AA1825">
        <f t="shared" si="368"/>
        <v>10012</v>
      </c>
      <c r="AB1825">
        <f t="shared" si="369"/>
        <v>-348</v>
      </c>
      <c r="AC1825">
        <f t="shared" si="370"/>
        <v>6159</v>
      </c>
      <c r="AD1825">
        <f t="shared" si="371"/>
        <v>0.6151618058330004</v>
      </c>
      <c r="AE1825">
        <f t="shared" si="372"/>
        <v>0</v>
      </c>
      <c r="AF1825" t="e">
        <f t="shared" ca="1" si="373"/>
        <v>#N/A</v>
      </c>
      <c r="AG1825" t="e">
        <f t="shared" ca="1" si="374"/>
        <v>#N/A</v>
      </c>
      <c r="AH1825" t="e">
        <f t="shared" ca="1" si="375"/>
        <v>#N/A</v>
      </c>
      <c r="AI1825" t="e">
        <f t="shared" ca="1" si="364"/>
        <v>#N/A</v>
      </c>
      <c r="AJ1825">
        <f t="shared" si="365"/>
        <v>3.9952057530962844E-4</v>
      </c>
      <c r="AK1825">
        <f t="shared" si="366"/>
        <v>0</v>
      </c>
      <c r="AL1825" t="e">
        <f t="shared" ca="1" si="376"/>
        <v>#N/A</v>
      </c>
      <c r="AM1825" t="b">
        <f t="shared" si="367"/>
        <v>0</v>
      </c>
    </row>
    <row r="1826" spans="1:39" x14ac:dyDescent="0.3">
      <c r="A1826" t="s">
        <v>400</v>
      </c>
      <c r="B1826" t="s">
        <v>401</v>
      </c>
      <c r="C1826" t="s">
        <v>39</v>
      </c>
      <c r="D1826" t="s">
        <v>70</v>
      </c>
      <c r="E1826" t="s">
        <v>71</v>
      </c>
      <c r="F1826" s="13" t="str">
        <f>_xlfn.CONCAT(wiz_6[[#This Row],[OCTY......]],",",wiz_6[[#This Row],[OS]])</f>
        <v>JACKSON   ,TN</v>
      </c>
      <c r="G1826" t="s">
        <v>152</v>
      </c>
      <c r="H1826" t="s">
        <v>1702</v>
      </c>
      <c r="I1826" s="13" t="str">
        <f>_xlfn.CONCAT(wiz_6[[#This Row],[DCTY......]], ",",wiz_6[[#This Row],[DS]])</f>
        <v>MAQUOKETA ,IA</v>
      </c>
      <c r="J1826" t="str">
        <f>TRIM(CONCATENATE(wiz_6[[#This Row],[SHIPPER..................]],wiz_6[[#This Row],[ZIP2..]],wiz_6[[#This Row],[ZIP3..]]))</f>
        <v>KELLOGG COMPANY MLXP| 3830152060</v>
      </c>
      <c r="K1826">
        <v>3</v>
      </c>
      <c r="L1826">
        <v>2</v>
      </c>
      <c r="M1826">
        <v>0.67</v>
      </c>
      <c r="N1826">
        <v>534</v>
      </c>
      <c r="O1826">
        <v>0.98</v>
      </c>
      <c r="P1826">
        <v>29</v>
      </c>
      <c r="Q1826">
        <v>0.27</v>
      </c>
      <c r="R1826">
        <v>-245</v>
      </c>
      <c r="S1826">
        <v>-6</v>
      </c>
      <c r="T1826">
        <v>15</v>
      </c>
      <c r="U1826">
        <v>294</v>
      </c>
      <c r="V1826">
        <v>303</v>
      </c>
      <c r="W1826">
        <v>38301</v>
      </c>
      <c r="X1826">
        <v>38301</v>
      </c>
      <c r="Y1826">
        <v>52060</v>
      </c>
      <c r="Z1826">
        <v>2.4500000000000002</v>
      </c>
      <c r="AA1826">
        <f t="shared" si="368"/>
        <v>10012</v>
      </c>
      <c r="AB1826">
        <f t="shared" si="369"/>
        <v>909</v>
      </c>
      <c r="AC1826">
        <f t="shared" si="370"/>
        <v>6159</v>
      </c>
      <c r="AD1826">
        <f t="shared" si="371"/>
        <v>0.6151618058330004</v>
      </c>
      <c r="AE1826">
        <f t="shared" si="372"/>
        <v>0</v>
      </c>
      <c r="AF1826" t="e">
        <f t="shared" ca="1" si="373"/>
        <v>#N/A</v>
      </c>
      <c r="AG1826" t="e">
        <f t="shared" ca="1" si="374"/>
        <v>#N/A</v>
      </c>
      <c r="AH1826" t="e">
        <f t="shared" ca="1" si="375"/>
        <v>#N/A</v>
      </c>
      <c r="AI1826" t="e">
        <f t="shared" ca="1" si="364"/>
        <v>#N/A</v>
      </c>
      <c r="AJ1826">
        <f t="shared" si="365"/>
        <v>2.9964043148222132E-4</v>
      </c>
      <c r="AK1826">
        <f t="shared" si="366"/>
        <v>0</v>
      </c>
      <c r="AL1826" t="e">
        <f t="shared" ca="1" si="376"/>
        <v>#N/A</v>
      </c>
      <c r="AM1826" t="b">
        <f t="shared" si="367"/>
        <v>0</v>
      </c>
    </row>
    <row r="1827" spans="1:39" x14ac:dyDescent="0.3">
      <c r="A1827" t="s">
        <v>1405</v>
      </c>
      <c r="B1827" t="s">
        <v>1406</v>
      </c>
      <c r="C1827" t="s">
        <v>39</v>
      </c>
      <c r="D1827" t="s">
        <v>70</v>
      </c>
      <c r="E1827" t="s">
        <v>1394</v>
      </c>
      <c r="F1827" s="13" t="str">
        <f>_xlfn.CONCAT(wiz_6[[#This Row],[OCTY......]],",",wiz_6[[#This Row],[OS]])</f>
        <v>MILAN     ,TN</v>
      </c>
      <c r="G1827" t="s">
        <v>152</v>
      </c>
      <c r="H1827" t="s">
        <v>1703</v>
      </c>
      <c r="I1827" s="13" t="str">
        <f>_xlfn.CONCAT(wiz_6[[#This Row],[DCTY......]], ",",wiz_6[[#This Row],[DS]])</f>
        <v>DES MOINES,IA</v>
      </c>
      <c r="J1827" t="str">
        <f>TRIM(CONCATENATE(wiz_6[[#This Row],[SHIPPER..................]],wiz_6[[#This Row],[ZIP2..]],wiz_6[[#This Row],[ZIP3..]]))</f>
        <v>ASSA ABLOY | 3835850301</v>
      </c>
      <c r="K1827">
        <v>1</v>
      </c>
      <c r="L1827">
        <v>1.83</v>
      </c>
      <c r="M1827">
        <v>0.21</v>
      </c>
      <c r="N1827">
        <v>591</v>
      </c>
      <c r="O1827">
        <v>0.78</v>
      </c>
      <c r="P1827">
        <v>0</v>
      </c>
      <c r="Q1827">
        <v>0.25</v>
      </c>
      <c r="R1827">
        <v>0</v>
      </c>
      <c r="S1827">
        <v>-25</v>
      </c>
      <c r="T1827">
        <v>76</v>
      </c>
      <c r="U1827">
        <v>-177</v>
      </c>
      <c r="V1827">
        <v>-126</v>
      </c>
      <c r="W1827">
        <v>38358</v>
      </c>
      <c r="X1827">
        <v>38358</v>
      </c>
      <c r="Y1827">
        <v>50301</v>
      </c>
      <c r="Z1827">
        <v>1.82</v>
      </c>
      <c r="AA1827">
        <f t="shared" si="368"/>
        <v>10012</v>
      </c>
      <c r="AB1827">
        <f t="shared" si="369"/>
        <v>-126</v>
      </c>
      <c r="AC1827">
        <f t="shared" si="370"/>
        <v>6159</v>
      </c>
      <c r="AD1827">
        <f t="shared" si="371"/>
        <v>0.6151618058330004</v>
      </c>
      <c r="AE1827">
        <f t="shared" si="372"/>
        <v>0</v>
      </c>
      <c r="AF1827" t="e">
        <f t="shared" ca="1" si="373"/>
        <v>#N/A</v>
      </c>
      <c r="AG1827" t="e">
        <f t="shared" ca="1" si="374"/>
        <v>#N/A</v>
      </c>
      <c r="AH1827" t="e">
        <f t="shared" ca="1" si="375"/>
        <v>#N/A</v>
      </c>
      <c r="AI1827" t="e">
        <f t="shared" ca="1" si="364"/>
        <v>#N/A</v>
      </c>
      <c r="AJ1827">
        <f t="shared" si="365"/>
        <v>9.988014382740711E-5</v>
      </c>
      <c r="AK1827">
        <f t="shared" si="366"/>
        <v>0</v>
      </c>
      <c r="AL1827" t="e">
        <f t="shared" ca="1" si="376"/>
        <v>#N/A</v>
      </c>
      <c r="AM1827" t="b">
        <f t="shared" si="367"/>
        <v>0</v>
      </c>
    </row>
    <row r="1828" spans="1:39" x14ac:dyDescent="0.3">
      <c r="A1828" t="s">
        <v>400</v>
      </c>
      <c r="B1828" t="s">
        <v>401</v>
      </c>
      <c r="C1828" t="s">
        <v>39</v>
      </c>
      <c r="D1828" t="s">
        <v>70</v>
      </c>
      <c r="E1828" t="s">
        <v>71</v>
      </c>
      <c r="F1828" s="13" t="str">
        <f>_xlfn.CONCAT(wiz_6[[#This Row],[OCTY......]],",",wiz_6[[#This Row],[OS]])</f>
        <v>JACKSON   ,TN</v>
      </c>
      <c r="G1828" t="s">
        <v>152</v>
      </c>
      <c r="H1828" t="s">
        <v>1704</v>
      </c>
      <c r="I1828" s="13" t="str">
        <f>_xlfn.CONCAT(wiz_6[[#This Row],[DCTY......]], ",",wiz_6[[#This Row],[DS]])</f>
        <v>BOONE     ,IA</v>
      </c>
      <c r="J1828" t="str">
        <f>TRIM(CONCATENATE(wiz_6[[#This Row],[SHIPPER..................]],wiz_6[[#This Row],[ZIP2..]],wiz_6[[#This Row],[ZIP3..]]))</f>
        <v>KELLOGG COMPANY MLXP| 3830150036</v>
      </c>
      <c r="K1828">
        <v>3</v>
      </c>
      <c r="L1828">
        <v>1.88</v>
      </c>
      <c r="M1828">
        <v>0.24</v>
      </c>
      <c r="N1828">
        <v>632</v>
      </c>
      <c r="O1828">
        <v>1.04</v>
      </c>
      <c r="P1828">
        <v>112</v>
      </c>
      <c r="Q1828">
        <v>0.35</v>
      </c>
      <c r="R1828">
        <v>-18</v>
      </c>
      <c r="S1828">
        <v>-6</v>
      </c>
      <c r="T1828">
        <v>41</v>
      </c>
      <c r="U1828">
        <v>-95</v>
      </c>
      <c r="V1828">
        <v>-60</v>
      </c>
      <c r="W1828">
        <v>37087</v>
      </c>
      <c r="X1828">
        <v>38301</v>
      </c>
      <c r="Y1828">
        <v>50036</v>
      </c>
      <c r="Z1828">
        <v>1.9</v>
      </c>
      <c r="AA1828">
        <f t="shared" si="368"/>
        <v>10012</v>
      </c>
      <c r="AB1828">
        <f t="shared" si="369"/>
        <v>-180</v>
      </c>
      <c r="AC1828">
        <f t="shared" si="370"/>
        <v>6159</v>
      </c>
      <c r="AD1828">
        <f t="shared" si="371"/>
        <v>0.6151618058330004</v>
      </c>
      <c r="AE1828">
        <f t="shared" si="372"/>
        <v>0</v>
      </c>
      <c r="AF1828" t="e">
        <f t="shared" ca="1" si="373"/>
        <v>#N/A</v>
      </c>
      <c r="AG1828" t="e">
        <f t="shared" ca="1" si="374"/>
        <v>#N/A</v>
      </c>
      <c r="AH1828" t="e">
        <f t="shared" ca="1" si="375"/>
        <v>#N/A</v>
      </c>
      <c r="AI1828" t="e">
        <f t="shared" ca="1" si="364"/>
        <v>#N/A</v>
      </c>
      <c r="AJ1828">
        <f t="shared" si="365"/>
        <v>2.9964043148222132E-4</v>
      </c>
      <c r="AK1828">
        <f t="shared" si="366"/>
        <v>0</v>
      </c>
      <c r="AL1828" t="e">
        <f t="shared" ca="1" si="376"/>
        <v>#N/A</v>
      </c>
      <c r="AM1828" t="b">
        <f t="shared" si="367"/>
        <v>0</v>
      </c>
    </row>
    <row r="1829" spans="1:39" x14ac:dyDescent="0.3">
      <c r="A1829" t="s">
        <v>1405</v>
      </c>
      <c r="B1829" t="s">
        <v>1406</v>
      </c>
      <c r="C1829" t="s">
        <v>39</v>
      </c>
      <c r="D1829" t="s">
        <v>70</v>
      </c>
      <c r="E1829" t="s">
        <v>1394</v>
      </c>
      <c r="F1829" s="13" t="str">
        <f>_xlfn.CONCAT(wiz_6[[#This Row],[OCTY......]],",",wiz_6[[#This Row],[OS]])</f>
        <v>MILAN     ,TN</v>
      </c>
      <c r="G1829" t="s">
        <v>53</v>
      </c>
      <c r="H1829" t="s">
        <v>648</v>
      </c>
      <c r="I1829" s="13" t="str">
        <f>_xlfn.CONCAT(wiz_6[[#This Row],[DCTY......]], ",",wiz_6[[#This Row],[DS]])</f>
        <v>CAROL STRE,IL</v>
      </c>
      <c r="J1829" t="str">
        <f>TRIM(CONCATENATE(wiz_6[[#This Row],[SHIPPER..................]],wiz_6[[#This Row],[ZIP2..]],wiz_6[[#This Row],[ZIP3..]]))</f>
        <v>ASSA ABLOY | 3835860116</v>
      </c>
      <c r="K1829">
        <v>1</v>
      </c>
      <c r="L1829">
        <v>1.85</v>
      </c>
      <c r="M1829">
        <v>0.21</v>
      </c>
      <c r="N1829">
        <v>477</v>
      </c>
      <c r="O1829">
        <v>0.97</v>
      </c>
      <c r="P1829">
        <v>24</v>
      </c>
      <c r="Q1829">
        <v>0.25</v>
      </c>
      <c r="R1829">
        <v>20</v>
      </c>
      <c r="S1829">
        <v>-25</v>
      </c>
      <c r="T1829">
        <v>-1</v>
      </c>
      <c r="U1829">
        <v>-38</v>
      </c>
      <c r="V1829">
        <v>-64</v>
      </c>
      <c r="W1829">
        <v>38301</v>
      </c>
      <c r="X1829">
        <v>38358</v>
      </c>
      <c r="Y1829">
        <v>60116</v>
      </c>
      <c r="Z1829">
        <v>1.84</v>
      </c>
      <c r="AA1829">
        <f t="shared" si="368"/>
        <v>10012</v>
      </c>
      <c r="AB1829">
        <f t="shared" si="369"/>
        <v>-64</v>
      </c>
      <c r="AC1829">
        <f t="shared" si="370"/>
        <v>6159</v>
      </c>
      <c r="AD1829">
        <f t="shared" si="371"/>
        <v>0.6151618058330004</v>
      </c>
      <c r="AE1829">
        <f t="shared" si="372"/>
        <v>0</v>
      </c>
      <c r="AF1829" t="e">
        <f t="shared" ca="1" si="373"/>
        <v>#N/A</v>
      </c>
      <c r="AG1829" t="e">
        <f t="shared" ca="1" si="374"/>
        <v>#N/A</v>
      </c>
      <c r="AH1829" t="e">
        <f t="shared" ca="1" si="375"/>
        <v>#N/A</v>
      </c>
      <c r="AI1829" t="e">
        <f t="shared" ca="1" si="364"/>
        <v>#N/A</v>
      </c>
      <c r="AJ1829">
        <f t="shared" si="365"/>
        <v>9.988014382740711E-5</v>
      </c>
      <c r="AK1829">
        <f t="shared" si="366"/>
        <v>0</v>
      </c>
      <c r="AL1829" t="e">
        <f t="shared" ca="1" si="376"/>
        <v>#N/A</v>
      </c>
      <c r="AM1829" t="b">
        <f t="shared" si="367"/>
        <v>0</v>
      </c>
    </row>
    <row r="1830" spans="1:39" x14ac:dyDescent="0.3">
      <c r="A1830" t="s">
        <v>1405</v>
      </c>
      <c r="B1830" t="s">
        <v>1406</v>
      </c>
      <c r="C1830" t="s">
        <v>39</v>
      </c>
      <c r="D1830" t="s">
        <v>70</v>
      </c>
      <c r="E1830" t="s">
        <v>1394</v>
      </c>
      <c r="F1830" s="13" t="str">
        <f>_xlfn.CONCAT(wiz_6[[#This Row],[OCTY......]],",",wiz_6[[#This Row],[OS]])</f>
        <v>MILAN     ,TN</v>
      </c>
      <c r="G1830" t="s">
        <v>53</v>
      </c>
      <c r="H1830" t="s">
        <v>160</v>
      </c>
      <c r="I1830" s="13" t="str">
        <f>_xlfn.CONCAT(wiz_6[[#This Row],[DCTY......]], ",",wiz_6[[#This Row],[DS]])</f>
        <v>ELK GROVE ,IL</v>
      </c>
      <c r="J1830" t="str">
        <f>TRIM(CONCATENATE(wiz_6[[#This Row],[SHIPPER..................]],wiz_6[[#This Row],[ZIP2..]],wiz_6[[#This Row],[ZIP3..]]))</f>
        <v>ASSA ABLOY | 3835860007</v>
      </c>
      <c r="K1830">
        <v>1</v>
      </c>
      <c r="L1830">
        <v>1.85</v>
      </c>
      <c r="M1830">
        <v>0.21</v>
      </c>
      <c r="N1830">
        <v>488</v>
      </c>
      <c r="O1830">
        <v>1.1299999999999999</v>
      </c>
      <c r="P1830">
        <v>24</v>
      </c>
      <c r="Q1830">
        <v>0.25</v>
      </c>
      <c r="R1830">
        <v>-15</v>
      </c>
      <c r="S1830">
        <v>-25</v>
      </c>
      <c r="T1830">
        <v>-39</v>
      </c>
      <c r="U1830">
        <v>5</v>
      </c>
      <c r="V1830">
        <v>-59</v>
      </c>
      <c r="W1830">
        <v>38301</v>
      </c>
      <c r="X1830">
        <v>38358</v>
      </c>
      <c r="Y1830">
        <v>60007</v>
      </c>
      <c r="Z1830">
        <v>1.84</v>
      </c>
      <c r="AA1830">
        <f t="shared" si="368"/>
        <v>10012</v>
      </c>
      <c r="AB1830">
        <f t="shared" si="369"/>
        <v>-59</v>
      </c>
      <c r="AC1830">
        <f t="shared" si="370"/>
        <v>6159</v>
      </c>
      <c r="AD1830">
        <f t="shared" si="371"/>
        <v>0.6151618058330004</v>
      </c>
      <c r="AE1830">
        <f t="shared" si="372"/>
        <v>0</v>
      </c>
      <c r="AF1830" t="e">
        <f t="shared" ca="1" si="373"/>
        <v>#N/A</v>
      </c>
      <c r="AG1830" t="e">
        <f t="shared" ca="1" si="374"/>
        <v>#N/A</v>
      </c>
      <c r="AH1830" t="e">
        <f t="shared" ca="1" si="375"/>
        <v>#N/A</v>
      </c>
      <c r="AI1830" t="e">
        <f t="shared" ca="1" si="364"/>
        <v>#N/A</v>
      </c>
      <c r="AJ1830">
        <f t="shared" si="365"/>
        <v>9.988014382740711E-5</v>
      </c>
      <c r="AK1830">
        <f t="shared" si="366"/>
        <v>0</v>
      </c>
      <c r="AL1830" t="e">
        <f t="shared" ca="1" si="376"/>
        <v>#N/A</v>
      </c>
      <c r="AM1830" t="b">
        <f t="shared" si="367"/>
        <v>0</v>
      </c>
    </row>
    <row r="1831" spans="1:39" x14ac:dyDescent="0.3">
      <c r="A1831" t="s">
        <v>400</v>
      </c>
      <c r="B1831" t="s">
        <v>401</v>
      </c>
      <c r="C1831" t="s">
        <v>39</v>
      </c>
      <c r="D1831" t="s">
        <v>70</v>
      </c>
      <c r="E1831" t="s">
        <v>71</v>
      </c>
      <c r="F1831" s="13" t="str">
        <f>_xlfn.CONCAT(wiz_6[[#This Row],[OCTY......]],",",wiz_6[[#This Row],[OS]])</f>
        <v>JACKSON   ,TN</v>
      </c>
      <c r="G1831" t="s">
        <v>53</v>
      </c>
      <c r="H1831" t="s">
        <v>648</v>
      </c>
      <c r="I1831" s="13" t="str">
        <f>_xlfn.CONCAT(wiz_6[[#This Row],[DCTY......]], ",",wiz_6[[#This Row],[DS]])</f>
        <v>CAROL STRE,IL</v>
      </c>
      <c r="J1831" t="str">
        <f>TRIM(CONCATENATE(wiz_6[[#This Row],[SHIPPER..................]],wiz_6[[#This Row],[ZIP2..]],wiz_6[[#This Row],[ZIP3..]]))</f>
        <v>KELLOGG COMPANY MLXP| 3830160116</v>
      </c>
      <c r="K1831">
        <v>9</v>
      </c>
      <c r="L1831">
        <v>1.86</v>
      </c>
      <c r="M1831">
        <v>0.28000000000000003</v>
      </c>
      <c r="N1831">
        <v>488</v>
      </c>
      <c r="O1831">
        <v>0.89</v>
      </c>
      <c r="P1831">
        <v>133</v>
      </c>
      <c r="Q1831">
        <v>0.36</v>
      </c>
      <c r="R1831">
        <v>-17</v>
      </c>
      <c r="S1831">
        <v>-6</v>
      </c>
      <c r="T1831">
        <v>18</v>
      </c>
      <c r="U1831">
        <v>12</v>
      </c>
      <c r="V1831">
        <v>24</v>
      </c>
      <c r="W1831">
        <v>42134</v>
      </c>
      <c r="X1831">
        <v>38301</v>
      </c>
      <c r="Y1831">
        <v>60116</v>
      </c>
      <c r="Z1831">
        <v>1.92</v>
      </c>
      <c r="AA1831">
        <f t="shared" si="368"/>
        <v>10012</v>
      </c>
      <c r="AB1831">
        <f t="shared" si="369"/>
        <v>216</v>
      </c>
      <c r="AC1831">
        <f t="shared" si="370"/>
        <v>6159</v>
      </c>
      <c r="AD1831">
        <f t="shared" si="371"/>
        <v>0.6151618058330004</v>
      </c>
      <c r="AE1831">
        <f t="shared" si="372"/>
        <v>0</v>
      </c>
      <c r="AF1831" t="e">
        <f t="shared" ca="1" si="373"/>
        <v>#N/A</v>
      </c>
      <c r="AG1831" t="e">
        <f t="shared" ca="1" si="374"/>
        <v>#N/A</v>
      </c>
      <c r="AH1831" t="e">
        <f t="shared" ca="1" si="375"/>
        <v>#N/A</v>
      </c>
      <c r="AI1831" t="e">
        <f t="shared" ca="1" si="364"/>
        <v>#N/A</v>
      </c>
      <c r="AJ1831">
        <f t="shared" si="365"/>
        <v>8.98921294446664E-4</v>
      </c>
      <c r="AK1831">
        <f t="shared" si="366"/>
        <v>0</v>
      </c>
      <c r="AL1831" t="e">
        <f t="shared" ca="1" si="376"/>
        <v>#N/A</v>
      </c>
      <c r="AM1831" t="b">
        <f t="shared" si="367"/>
        <v>0</v>
      </c>
    </row>
    <row r="1832" spans="1:39" x14ac:dyDescent="0.3">
      <c r="A1832" t="s">
        <v>302</v>
      </c>
      <c r="B1832" t="s">
        <v>303</v>
      </c>
      <c r="C1832" t="s">
        <v>39</v>
      </c>
      <c r="D1832" t="s">
        <v>70</v>
      </c>
      <c r="E1832" t="s">
        <v>71</v>
      </c>
      <c r="F1832" s="13" t="str">
        <f>_xlfn.CONCAT(wiz_6[[#This Row],[OCTY......]],",",wiz_6[[#This Row],[OS]])</f>
        <v>JACKSON   ,TN</v>
      </c>
      <c r="G1832" t="s">
        <v>53</v>
      </c>
      <c r="H1832" t="s">
        <v>736</v>
      </c>
      <c r="I1832" s="13" t="str">
        <f>_xlfn.CONCAT(wiz_6[[#This Row],[DCTY......]], ",",wiz_6[[#This Row],[DS]])</f>
        <v>WOODRIDGE ,IL</v>
      </c>
      <c r="J1832" t="str">
        <f>TRIM(CONCATENATE(wiz_6[[#This Row],[SHIPPER..................]],wiz_6[[#This Row],[ZIP2..]],wiz_6[[#This Row],[ZIP3..]]))</f>
        <v>KIRKLANDS TL ONLY | 3830160559</v>
      </c>
      <c r="K1832">
        <v>1</v>
      </c>
      <c r="L1832">
        <v>2.1</v>
      </c>
      <c r="M1832">
        <v>0.21</v>
      </c>
      <c r="N1832">
        <v>517</v>
      </c>
      <c r="O1832">
        <v>1.83</v>
      </c>
      <c r="P1832">
        <v>0</v>
      </c>
      <c r="Q1832">
        <v>0.25</v>
      </c>
      <c r="R1832">
        <v>-53</v>
      </c>
      <c r="S1832">
        <v>-17</v>
      </c>
      <c r="T1832">
        <v>-186</v>
      </c>
      <c r="U1832">
        <v>196</v>
      </c>
      <c r="V1832">
        <v>-7</v>
      </c>
      <c r="W1832">
        <v>38301</v>
      </c>
      <c r="X1832">
        <v>38301</v>
      </c>
      <c r="Y1832">
        <v>60559</v>
      </c>
      <c r="Z1832">
        <v>2.09</v>
      </c>
      <c r="AA1832">
        <f t="shared" si="368"/>
        <v>10012</v>
      </c>
      <c r="AB1832">
        <f t="shared" si="369"/>
        <v>-7</v>
      </c>
      <c r="AC1832">
        <f t="shared" si="370"/>
        <v>6159</v>
      </c>
      <c r="AD1832">
        <f t="shared" si="371"/>
        <v>0.6151618058330004</v>
      </c>
      <c r="AE1832">
        <f t="shared" si="372"/>
        <v>0</v>
      </c>
      <c r="AF1832" t="e">
        <f t="shared" ca="1" si="373"/>
        <v>#N/A</v>
      </c>
      <c r="AG1832" t="e">
        <f t="shared" ca="1" si="374"/>
        <v>#N/A</v>
      </c>
      <c r="AH1832" t="e">
        <f t="shared" ca="1" si="375"/>
        <v>#N/A</v>
      </c>
      <c r="AI1832" t="e">
        <f t="shared" ca="1" si="364"/>
        <v>#N/A</v>
      </c>
      <c r="AJ1832">
        <f t="shared" si="365"/>
        <v>9.988014382740711E-5</v>
      </c>
      <c r="AK1832">
        <f t="shared" si="366"/>
        <v>0</v>
      </c>
      <c r="AL1832" t="e">
        <f t="shared" ca="1" si="376"/>
        <v>#N/A</v>
      </c>
      <c r="AM1832" t="b">
        <f t="shared" si="367"/>
        <v>0</v>
      </c>
    </row>
    <row r="1833" spans="1:39" x14ac:dyDescent="0.3">
      <c r="A1833" t="s">
        <v>1705</v>
      </c>
      <c r="B1833" t="s">
        <v>1706</v>
      </c>
      <c r="C1833" t="s">
        <v>39</v>
      </c>
      <c r="D1833" t="s">
        <v>70</v>
      </c>
      <c r="E1833" t="s">
        <v>1707</v>
      </c>
      <c r="F1833" s="13" t="str">
        <f>_xlfn.CONCAT(wiz_6[[#This Row],[OCTY......]],",",wiz_6[[#This Row],[OS]])</f>
        <v>GLEASON   ,TN</v>
      </c>
      <c r="G1833" t="s">
        <v>53</v>
      </c>
      <c r="H1833" t="s">
        <v>1708</v>
      </c>
      <c r="I1833" s="13" t="str">
        <f>_xlfn.CONCAT(wiz_6[[#This Row],[DCTY......]], ",",wiz_6[[#This Row],[DS]])</f>
        <v>ROCKDALE  ,IL</v>
      </c>
      <c r="J1833" t="str">
        <f>TRIM(CONCATENATE(wiz_6[[#This Row],[SHIPPER..................]],wiz_6[[#This Row],[ZIP2..]],wiz_6[[#This Row],[ZIP3..]]))</f>
        <v>BARRECA BLACKTOP SEAL| 3822960431</v>
      </c>
      <c r="K1833">
        <v>1</v>
      </c>
      <c r="L1833">
        <v>2.37</v>
      </c>
      <c r="M1833">
        <v>0.4</v>
      </c>
      <c r="N1833">
        <v>419</v>
      </c>
      <c r="O1833">
        <v>1.92</v>
      </c>
      <c r="P1833">
        <v>32</v>
      </c>
      <c r="Q1833">
        <v>0.25</v>
      </c>
      <c r="R1833">
        <v>-80</v>
      </c>
      <c r="S1833">
        <v>-24</v>
      </c>
      <c r="T1833">
        <v>-245</v>
      </c>
      <c r="U1833">
        <v>178</v>
      </c>
      <c r="V1833">
        <v>-91</v>
      </c>
      <c r="W1833">
        <v>38261</v>
      </c>
      <c r="X1833">
        <v>38229</v>
      </c>
      <c r="Y1833">
        <v>60431</v>
      </c>
      <c r="Z1833">
        <v>2.5499999999999998</v>
      </c>
      <c r="AA1833">
        <f t="shared" si="368"/>
        <v>10012</v>
      </c>
      <c r="AB1833">
        <f t="shared" si="369"/>
        <v>-91</v>
      </c>
      <c r="AC1833">
        <f t="shared" si="370"/>
        <v>6159</v>
      </c>
      <c r="AD1833">
        <f t="shared" si="371"/>
        <v>0.6151618058330004</v>
      </c>
      <c r="AE1833">
        <f t="shared" si="372"/>
        <v>0</v>
      </c>
      <c r="AF1833" t="e">
        <f t="shared" ca="1" si="373"/>
        <v>#N/A</v>
      </c>
      <c r="AG1833" t="e">
        <f t="shared" ca="1" si="374"/>
        <v>#N/A</v>
      </c>
      <c r="AH1833" t="e">
        <f t="shared" ca="1" si="375"/>
        <v>#N/A</v>
      </c>
      <c r="AI1833" t="e">
        <f t="shared" ca="1" si="364"/>
        <v>#N/A</v>
      </c>
      <c r="AJ1833">
        <f t="shared" si="365"/>
        <v>9.988014382740711E-5</v>
      </c>
      <c r="AK1833">
        <f t="shared" si="366"/>
        <v>0</v>
      </c>
      <c r="AL1833" t="e">
        <f t="shared" ca="1" si="376"/>
        <v>#N/A</v>
      </c>
      <c r="AM1833" t="b">
        <f t="shared" si="367"/>
        <v>0</v>
      </c>
    </row>
    <row r="1834" spans="1:39" x14ac:dyDescent="0.3">
      <c r="A1834" t="s">
        <v>400</v>
      </c>
      <c r="B1834" t="s">
        <v>401</v>
      </c>
      <c r="C1834" t="s">
        <v>39</v>
      </c>
      <c r="D1834" t="s">
        <v>70</v>
      </c>
      <c r="E1834" t="s">
        <v>71</v>
      </c>
      <c r="F1834" s="13" t="str">
        <f>_xlfn.CONCAT(wiz_6[[#This Row],[OCTY......]],",",wiz_6[[#This Row],[OS]])</f>
        <v>JACKSON   ,TN</v>
      </c>
      <c r="G1834" t="s">
        <v>53</v>
      </c>
      <c r="H1834" t="s">
        <v>770</v>
      </c>
      <c r="I1834" s="13" t="str">
        <f>_xlfn.CONCAT(wiz_6[[#This Row],[DCTY......]], ",",wiz_6[[#This Row],[DS]])</f>
        <v>BOLINGBROO,IL</v>
      </c>
      <c r="J1834" t="str">
        <f>TRIM(CONCATENATE(wiz_6[[#This Row],[SHIPPER..................]],wiz_6[[#This Row],[ZIP2..]],wiz_6[[#This Row],[ZIP3..]]))</f>
        <v>KELLOGG COMPANY MLXP| 3830160440</v>
      </c>
      <c r="K1834">
        <v>6</v>
      </c>
      <c r="L1834">
        <v>2.04</v>
      </c>
      <c r="M1834">
        <v>0.3</v>
      </c>
      <c r="N1834">
        <v>472</v>
      </c>
      <c r="O1834">
        <v>1.1100000000000001</v>
      </c>
      <c r="P1834">
        <v>65</v>
      </c>
      <c r="Q1834">
        <v>0.31</v>
      </c>
      <c r="R1834">
        <v>-28</v>
      </c>
      <c r="S1834">
        <v>-6</v>
      </c>
      <c r="T1834">
        <v>-34</v>
      </c>
      <c r="U1834">
        <v>125</v>
      </c>
      <c r="V1834">
        <v>85</v>
      </c>
      <c r="W1834">
        <v>38301</v>
      </c>
      <c r="X1834">
        <v>38301</v>
      </c>
      <c r="Y1834">
        <v>60440</v>
      </c>
      <c r="Z1834">
        <v>2.12</v>
      </c>
      <c r="AA1834">
        <f t="shared" si="368"/>
        <v>10012</v>
      </c>
      <c r="AB1834">
        <f t="shared" si="369"/>
        <v>510</v>
      </c>
      <c r="AC1834">
        <f t="shared" si="370"/>
        <v>6159</v>
      </c>
      <c r="AD1834">
        <f t="shared" si="371"/>
        <v>0.6151618058330004</v>
      </c>
      <c r="AE1834">
        <f t="shared" si="372"/>
        <v>0</v>
      </c>
      <c r="AF1834" t="e">
        <f t="shared" ca="1" si="373"/>
        <v>#N/A</v>
      </c>
      <c r="AG1834" t="e">
        <f t="shared" ca="1" si="374"/>
        <v>#N/A</v>
      </c>
      <c r="AH1834" t="e">
        <f t="shared" ca="1" si="375"/>
        <v>#N/A</v>
      </c>
      <c r="AI1834" t="e">
        <f t="shared" ca="1" si="364"/>
        <v>#N/A</v>
      </c>
      <c r="AJ1834">
        <f t="shared" si="365"/>
        <v>5.9928086296444263E-4</v>
      </c>
      <c r="AK1834">
        <f t="shared" si="366"/>
        <v>0</v>
      </c>
      <c r="AL1834" t="e">
        <f t="shared" ca="1" si="376"/>
        <v>#N/A</v>
      </c>
      <c r="AM1834" t="b">
        <f t="shared" si="367"/>
        <v>0</v>
      </c>
    </row>
    <row r="1835" spans="1:39" x14ac:dyDescent="0.3">
      <c r="A1835" t="s">
        <v>400</v>
      </c>
      <c r="B1835" t="s">
        <v>401</v>
      </c>
      <c r="C1835" t="s">
        <v>39</v>
      </c>
      <c r="D1835" t="s">
        <v>70</v>
      </c>
      <c r="E1835" t="s">
        <v>71</v>
      </c>
      <c r="F1835" s="13" t="str">
        <f>_xlfn.CONCAT(wiz_6[[#This Row],[OCTY......]],",",wiz_6[[#This Row],[OS]])</f>
        <v>JACKSON   ,TN</v>
      </c>
      <c r="G1835" t="s">
        <v>53</v>
      </c>
      <c r="H1835" t="s">
        <v>773</v>
      </c>
      <c r="I1835" s="13" t="str">
        <f>_xlfn.CONCAT(wiz_6[[#This Row],[DCTY......]], ",",wiz_6[[#This Row],[DS]])</f>
        <v>JOLIET    ,IL</v>
      </c>
      <c r="J1835" t="str">
        <f>TRIM(CONCATENATE(wiz_6[[#This Row],[SHIPPER..................]],wiz_6[[#This Row],[ZIP2..]],wiz_6[[#This Row],[ZIP3..]]))</f>
        <v>KELLOGG COMPANY MLXP| 3830160431</v>
      </c>
      <c r="K1835">
        <v>1</v>
      </c>
      <c r="L1835">
        <v>2.08</v>
      </c>
      <c r="M1835">
        <v>0.3</v>
      </c>
      <c r="N1835">
        <v>458</v>
      </c>
      <c r="O1835">
        <v>0.36</v>
      </c>
      <c r="P1835">
        <v>0</v>
      </c>
      <c r="Q1835">
        <v>0.25</v>
      </c>
      <c r="R1835">
        <v>-43</v>
      </c>
      <c r="S1835">
        <v>-6</v>
      </c>
      <c r="T1835">
        <v>144</v>
      </c>
      <c r="U1835">
        <v>159</v>
      </c>
      <c r="V1835">
        <v>297</v>
      </c>
      <c r="W1835">
        <v>38301</v>
      </c>
      <c r="X1835">
        <v>38301</v>
      </c>
      <c r="Y1835">
        <v>60431</v>
      </c>
      <c r="Z1835">
        <v>2.16</v>
      </c>
      <c r="AA1835">
        <f t="shared" si="368"/>
        <v>10012</v>
      </c>
      <c r="AB1835">
        <f t="shared" si="369"/>
        <v>297</v>
      </c>
      <c r="AC1835">
        <f t="shared" si="370"/>
        <v>6159</v>
      </c>
      <c r="AD1835">
        <f t="shared" si="371"/>
        <v>0.6151618058330004</v>
      </c>
      <c r="AE1835">
        <f t="shared" si="372"/>
        <v>0</v>
      </c>
      <c r="AF1835" t="e">
        <f t="shared" ca="1" si="373"/>
        <v>#N/A</v>
      </c>
      <c r="AG1835" t="e">
        <f t="shared" ca="1" si="374"/>
        <v>#N/A</v>
      </c>
      <c r="AH1835" t="e">
        <f t="shared" ca="1" si="375"/>
        <v>#N/A</v>
      </c>
      <c r="AI1835" t="e">
        <f t="shared" ca="1" si="364"/>
        <v>#N/A</v>
      </c>
      <c r="AJ1835">
        <f t="shared" si="365"/>
        <v>9.988014382740711E-5</v>
      </c>
      <c r="AK1835">
        <f t="shared" si="366"/>
        <v>0</v>
      </c>
      <c r="AL1835" t="e">
        <f t="shared" ca="1" si="376"/>
        <v>#N/A</v>
      </c>
      <c r="AM1835" t="b">
        <f t="shared" si="367"/>
        <v>0</v>
      </c>
    </row>
    <row r="1836" spans="1:39" x14ac:dyDescent="0.3">
      <c r="A1836" t="s">
        <v>400</v>
      </c>
      <c r="B1836" t="s">
        <v>401</v>
      </c>
      <c r="C1836" t="s">
        <v>39</v>
      </c>
      <c r="D1836" t="s">
        <v>70</v>
      </c>
      <c r="E1836" t="s">
        <v>71</v>
      </c>
      <c r="F1836" s="13" t="str">
        <f>_xlfn.CONCAT(wiz_6[[#This Row],[OCTY......]],",",wiz_6[[#This Row],[OS]])</f>
        <v>JACKSON   ,TN</v>
      </c>
      <c r="G1836" t="s">
        <v>53</v>
      </c>
      <c r="H1836" t="s">
        <v>427</v>
      </c>
      <c r="I1836" s="13" t="str">
        <f>_xlfn.CONCAT(wiz_6[[#This Row],[DCTY......]], ",",wiz_6[[#This Row],[DS]])</f>
        <v>MINOOKA   ,IL</v>
      </c>
      <c r="J1836" t="str">
        <f>TRIM(CONCATENATE(wiz_6[[#This Row],[SHIPPER..................]],wiz_6[[#This Row],[ZIP2..]],wiz_6[[#This Row],[ZIP3..]]))</f>
        <v>KELLOGG COMPANY MLXP| 3830160447</v>
      </c>
      <c r="K1836">
        <v>57</v>
      </c>
      <c r="L1836">
        <v>2.1</v>
      </c>
      <c r="M1836">
        <v>0.23</v>
      </c>
      <c r="N1836">
        <v>452</v>
      </c>
      <c r="O1836">
        <v>0.72</v>
      </c>
      <c r="P1836">
        <v>76</v>
      </c>
      <c r="Q1836">
        <v>0.31</v>
      </c>
      <c r="R1836">
        <v>-11</v>
      </c>
      <c r="S1836">
        <v>-6</v>
      </c>
      <c r="T1836">
        <v>58</v>
      </c>
      <c r="U1836">
        <v>130</v>
      </c>
      <c r="V1836">
        <v>182</v>
      </c>
      <c r="W1836">
        <v>37121</v>
      </c>
      <c r="X1836">
        <v>38301</v>
      </c>
      <c r="Y1836">
        <v>60447</v>
      </c>
      <c r="Z1836">
        <v>2.11</v>
      </c>
      <c r="AA1836">
        <f t="shared" si="368"/>
        <v>10012</v>
      </c>
      <c r="AB1836">
        <f t="shared" si="369"/>
        <v>10374</v>
      </c>
      <c r="AC1836">
        <f t="shared" si="370"/>
        <v>6159</v>
      </c>
      <c r="AD1836">
        <f t="shared" si="371"/>
        <v>0.6151618058330004</v>
      </c>
      <c r="AE1836">
        <f t="shared" si="372"/>
        <v>0</v>
      </c>
      <c r="AF1836" t="e">
        <f t="shared" ca="1" si="373"/>
        <v>#N/A</v>
      </c>
      <c r="AG1836" t="e">
        <f t="shared" ca="1" si="374"/>
        <v>#N/A</v>
      </c>
      <c r="AH1836" t="e">
        <f t="shared" ca="1" si="375"/>
        <v>#N/A</v>
      </c>
      <c r="AI1836" t="e">
        <f t="shared" ca="1" si="364"/>
        <v>#N/A</v>
      </c>
      <c r="AJ1836">
        <f t="shared" si="365"/>
        <v>5.6931681981622056E-3</v>
      </c>
      <c r="AK1836">
        <f t="shared" si="366"/>
        <v>0</v>
      </c>
      <c r="AL1836" t="e">
        <f t="shared" ca="1" si="376"/>
        <v>#N/A</v>
      </c>
      <c r="AM1836" t="b">
        <f t="shared" si="367"/>
        <v>0</v>
      </c>
    </row>
    <row r="1837" spans="1:39" x14ac:dyDescent="0.3">
      <c r="A1837" t="s">
        <v>400</v>
      </c>
      <c r="B1837" t="s">
        <v>401</v>
      </c>
      <c r="C1837" t="s">
        <v>39</v>
      </c>
      <c r="D1837" t="s">
        <v>70</v>
      </c>
      <c r="E1837" t="s">
        <v>71</v>
      </c>
      <c r="F1837" s="13" t="str">
        <f>_xlfn.CONCAT(wiz_6[[#This Row],[OCTY......]],",",wiz_6[[#This Row],[OS]])</f>
        <v>JACKSON   ,TN</v>
      </c>
      <c r="G1837" t="s">
        <v>53</v>
      </c>
      <c r="H1837" t="s">
        <v>426</v>
      </c>
      <c r="I1837" s="13" t="str">
        <f>_xlfn.CONCAT(wiz_6[[#This Row],[DCTY......]], ",",wiz_6[[#This Row],[DS]])</f>
        <v>MORRIS    ,IL</v>
      </c>
      <c r="J1837" t="str">
        <f>TRIM(CONCATENATE(wiz_6[[#This Row],[SHIPPER..................]],wiz_6[[#This Row],[ZIP2..]],wiz_6[[#This Row],[ZIP3..]]))</f>
        <v>KELLOGG COMPANY MLXP| 3830160450</v>
      </c>
      <c r="K1837">
        <v>8</v>
      </c>
      <c r="L1837">
        <v>1.97</v>
      </c>
      <c r="M1837">
        <v>0.28000000000000003</v>
      </c>
      <c r="N1837">
        <v>438</v>
      </c>
      <c r="O1837">
        <v>0.7</v>
      </c>
      <c r="P1837">
        <v>119</v>
      </c>
      <c r="Q1837">
        <v>0.36</v>
      </c>
      <c r="R1837">
        <v>-33</v>
      </c>
      <c r="S1837">
        <v>-6</v>
      </c>
      <c r="T1837">
        <v>44</v>
      </c>
      <c r="U1837">
        <v>83</v>
      </c>
      <c r="V1837">
        <v>121</v>
      </c>
      <c r="W1837">
        <v>38261</v>
      </c>
      <c r="X1837">
        <v>38301</v>
      </c>
      <c r="Y1837">
        <v>60450</v>
      </c>
      <c r="Z1837">
        <v>2.0299999999999998</v>
      </c>
      <c r="AA1837">
        <f t="shared" si="368"/>
        <v>10012</v>
      </c>
      <c r="AB1837">
        <f t="shared" si="369"/>
        <v>968</v>
      </c>
      <c r="AC1837">
        <f t="shared" si="370"/>
        <v>6159</v>
      </c>
      <c r="AD1837">
        <f t="shared" si="371"/>
        <v>0.6151618058330004</v>
      </c>
      <c r="AE1837">
        <f t="shared" si="372"/>
        <v>0</v>
      </c>
      <c r="AF1837" t="e">
        <f t="shared" ca="1" si="373"/>
        <v>#N/A</v>
      </c>
      <c r="AG1837" t="e">
        <f t="shared" ca="1" si="374"/>
        <v>#N/A</v>
      </c>
      <c r="AH1837" t="e">
        <f t="shared" ca="1" si="375"/>
        <v>#N/A</v>
      </c>
      <c r="AI1837" t="e">
        <f t="shared" ca="1" si="364"/>
        <v>#N/A</v>
      </c>
      <c r="AJ1837">
        <f t="shared" si="365"/>
        <v>7.9904115061925688E-4</v>
      </c>
      <c r="AK1837">
        <f t="shared" si="366"/>
        <v>0</v>
      </c>
      <c r="AL1837" t="e">
        <f t="shared" ca="1" si="376"/>
        <v>#N/A</v>
      </c>
      <c r="AM1837" t="b">
        <f t="shared" si="367"/>
        <v>0</v>
      </c>
    </row>
    <row r="1838" spans="1:39" x14ac:dyDescent="0.3">
      <c r="A1838" t="s">
        <v>400</v>
      </c>
      <c r="B1838" t="s">
        <v>401</v>
      </c>
      <c r="C1838" t="s">
        <v>39</v>
      </c>
      <c r="D1838" t="s">
        <v>70</v>
      </c>
      <c r="E1838" t="s">
        <v>71</v>
      </c>
      <c r="F1838" s="13" t="str">
        <f>_xlfn.CONCAT(wiz_6[[#This Row],[OCTY......]],",",wiz_6[[#This Row],[OS]])</f>
        <v>JACKSON   ,TN</v>
      </c>
      <c r="G1838" t="s">
        <v>140</v>
      </c>
      <c r="H1838" t="s">
        <v>796</v>
      </c>
      <c r="I1838" s="13" t="str">
        <f>_xlfn.CONCAT(wiz_6[[#This Row],[DCTY......]], ",",wiz_6[[#This Row],[DS]])</f>
        <v>BELOIT    ,WI</v>
      </c>
      <c r="J1838" t="str">
        <f>TRIM(CONCATENATE(wiz_6[[#This Row],[SHIPPER..................]],wiz_6[[#This Row],[ZIP2..]],wiz_6[[#This Row],[ZIP3..]]))</f>
        <v>KELLOGG COMPANY MLXP| 3830153511</v>
      </c>
      <c r="K1838">
        <v>2</v>
      </c>
      <c r="L1838">
        <v>1.85</v>
      </c>
      <c r="M1838">
        <v>0.24</v>
      </c>
      <c r="N1838">
        <v>542</v>
      </c>
      <c r="O1838">
        <v>0.88</v>
      </c>
      <c r="P1838">
        <v>0</v>
      </c>
      <c r="Q1838">
        <v>0.25</v>
      </c>
      <c r="R1838">
        <v>-9</v>
      </c>
      <c r="S1838">
        <v>-6</v>
      </c>
      <c r="T1838">
        <v>39</v>
      </c>
      <c r="U1838">
        <v>-35</v>
      </c>
      <c r="V1838">
        <v>-2</v>
      </c>
      <c r="W1838">
        <v>38301</v>
      </c>
      <c r="X1838">
        <v>38301</v>
      </c>
      <c r="Y1838">
        <v>53511</v>
      </c>
      <c r="Z1838">
        <v>1.87</v>
      </c>
      <c r="AA1838">
        <f t="shared" si="368"/>
        <v>10012</v>
      </c>
      <c r="AB1838">
        <f t="shared" si="369"/>
        <v>-4</v>
      </c>
      <c r="AC1838">
        <f t="shared" si="370"/>
        <v>6159</v>
      </c>
      <c r="AD1838">
        <f t="shared" si="371"/>
        <v>0.6151618058330004</v>
      </c>
      <c r="AE1838">
        <f t="shared" si="372"/>
        <v>0</v>
      </c>
      <c r="AF1838" t="e">
        <f t="shared" ca="1" si="373"/>
        <v>#N/A</v>
      </c>
      <c r="AG1838" t="e">
        <f t="shared" ca="1" si="374"/>
        <v>#N/A</v>
      </c>
      <c r="AH1838" t="e">
        <f t="shared" ca="1" si="375"/>
        <v>#N/A</v>
      </c>
      <c r="AI1838" t="e">
        <f t="shared" ca="1" si="364"/>
        <v>#N/A</v>
      </c>
      <c r="AJ1838">
        <f t="shared" si="365"/>
        <v>1.9976028765481422E-4</v>
      </c>
      <c r="AK1838">
        <f t="shared" si="366"/>
        <v>0</v>
      </c>
      <c r="AL1838" t="e">
        <f t="shared" ca="1" si="376"/>
        <v>#N/A</v>
      </c>
      <c r="AM1838" t="b">
        <f t="shared" si="367"/>
        <v>0</v>
      </c>
    </row>
    <row r="1839" spans="1:39" x14ac:dyDescent="0.3">
      <c r="A1839" t="s">
        <v>400</v>
      </c>
      <c r="B1839" t="s">
        <v>401</v>
      </c>
      <c r="C1839" t="s">
        <v>39</v>
      </c>
      <c r="D1839" t="s">
        <v>70</v>
      </c>
      <c r="E1839" t="s">
        <v>71</v>
      </c>
      <c r="F1839" s="13" t="str">
        <f>_xlfn.CONCAT(wiz_6[[#This Row],[OCTY......]],",",wiz_6[[#This Row],[OS]])</f>
        <v>JACKSON   ,TN</v>
      </c>
      <c r="G1839" t="s">
        <v>140</v>
      </c>
      <c r="H1839" t="s">
        <v>431</v>
      </c>
      <c r="I1839" s="13" t="str">
        <f>_xlfn.CONCAT(wiz_6[[#This Row],[DCTY......]], ",",wiz_6[[#This Row],[DS]])</f>
        <v>JANESVILLE,WI</v>
      </c>
      <c r="J1839" t="str">
        <f>TRIM(CONCATENATE(wiz_6[[#This Row],[SHIPPER..................]],wiz_6[[#This Row],[ZIP2..]],wiz_6[[#This Row],[ZIP3..]]))</f>
        <v>KELLOGG COMPANY MLXP| 3830153545</v>
      </c>
      <c r="K1839">
        <v>11</v>
      </c>
      <c r="L1839">
        <v>1.97</v>
      </c>
      <c r="M1839">
        <v>0.24</v>
      </c>
      <c r="N1839">
        <v>557</v>
      </c>
      <c r="O1839">
        <v>0.78</v>
      </c>
      <c r="P1839">
        <v>129</v>
      </c>
      <c r="Q1839">
        <v>0.36</v>
      </c>
      <c r="R1839">
        <v>-8</v>
      </c>
      <c r="S1839">
        <v>-6</v>
      </c>
      <c r="T1839">
        <v>76</v>
      </c>
      <c r="U1839">
        <v>43</v>
      </c>
      <c r="V1839">
        <v>113</v>
      </c>
      <c r="W1839">
        <v>40601</v>
      </c>
      <c r="X1839">
        <v>38301</v>
      </c>
      <c r="Y1839">
        <v>53545</v>
      </c>
      <c r="Z1839">
        <v>1.99</v>
      </c>
      <c r="AA1839">
        <f t="shared" si="368"/>
        <v>10012</v>
      </c>
      <c r="AB1839">
        <f t="shared" si="369"/>
        <v>1243</v>
      </c>
      <c r="AC1839">
        <f t="shared" si="370"/>
        <v>6159</v>
      </c>
      <c r="AD1839">
        <f t="shared" si="371"/>
        <v>0.6151618058330004</v>
      </c>
      <c r="AE1839">
        <f t="shared" si="372"/>
        <v>0</v>
      </c>
      <c r="AF1839" t="e">
        <f t="shared" ca="1" si="373"/>
        <v>#N/A</v>
      </c>
      <c r="AG1839" t="e">
        <f t="shared" ca="1" si="374"/>
        <v>#N/A</v>
      </c>
      <c r="AH1839" t="e">
        <f t="shared" ca="1" si="375"/>
        <v>#N/A</v>
      </c>
      <c r="AI1839" t="e">
        <f t="shared" ca="1" si="364"/>
        <v>#N/A</v>
      </c>
      <c r="AJ1839">
        <f t="shared" si="365"/>
        <v>1.0986815821014781E-3</v>
      </c>
      <c r="AK1839">
        <f t="shared" si="366"/>
        <v>0</v>
      </c>
      <c r="AL1839" t="e">
        <f t="shared" ca="1" si="376"/>
        <v>#N/A</v>
      </c>
      <c r="AM1839" t="b">
        <f t="shared" si="367"/>
        <v>0</v>
      </c>
    </row>
    <row r="1840" spans="1:39" x14ac:dyDescent="0.3">
      <c r="A1840" t="s">
        <v>47</v>
      </c>
      <c r="B1840" t="s">
        <v>48</v>
      </c>
      <c r="C1840" t="s">
        <v>39</v>
      </c>
      <c r="D1840" t="s">
        <v>70</v>
      </c>
      <c r="E1840" t="s">
        <v>1550</v>
      </c>
      <c r="F1840" s="13" t="str">
        <f>_xlfn.CONCAT(wiz_6[[#This Row],[OCTY......]],",",wiz_6[[#This Row],[OS]])</f>
        <v>BROWNSVILL,TN</v>
      </c>
      <c r="G1840" t="s">
        <v>53</v>
      </c>
      <c r="H1840" t="s">
        <v>799</v>
      </c>
      <c r="I1840" s="13" t="str">
        <f>_xlfn.CONCAT(wiz_6[[#This Row],[DCTY......]], ",",wiz_6[[#This Row],[DS]])</f>
        <v>ROCKFORD  ,IL</v>
      </c>
      <c r="J1840" t="str">
        <f>TRIM(CONCATENATE(wiz_6[[#This Row],[SHIPPER..................]],wiz_6[[#This Row],[ZIP2..]],wiz_6[[#This Row],[ZIP3..]]))</f>
        <v>LOWES MLXP VAN ONE WA| 3801261101</v>
      </c>
      <c r="K1840">
        <v>5</v>
      </c>
      <c r="L1840">
        <v>1.8</v>
      </c>
      <c r="M1840">
        <v>0.21</v>
      </c>
      <c r="N1840">
        <v>525</v>
      </c>
      <c r="O1840">
        <v>0.97</v>
      </c>
      <c r="P1840">
        <v>20</v>
      </c>
      <c r="Q1840">
        <v>0.25</v>
      </c>
      <c r="R1840">
        <v>0</v>
      </c>
      <c r="S1840">
        <v>-8</v>
      </c>
      <c r="T1840">
        <v>18</v>
      </c>
      <c r="U1840">
        <v>-81</v>
      </c>
      <c r="V1840">
        <v>-71</v>
      </c>
      <c r="W1840">
        <v>38301</v>
      </c>
      <c r="X1840">
        <v>38012</v>
      </c>
      <c r="Y1840">
        <v>61101</v>
      </c>
      <c r="Z1840">
        <v>1.79</v>
      </c>
      <c r="AA1840">
        <f t="shared" si="368"/>
        <v>10012</v>
      </c>
      <c r="AB1840">
        <f t="shared" si="369"/>
        <v>-355</v>
      </c>
      <c r="AC1840">
        <f t="shared" si="370"/>
        <v>6159</v>
      </c>
      <c r="AD1840">
        <f t="shared" si="371"/>
        <v>0.6151618058330004</v>
      </c>
      <c r="AE1840">
        <f t="shared" si="372"/>
        <v>0</v>
      </c>
      <c r="AF1840" t="e">
        <f t="shared" ca="1" si="373"/>
        <v>#N/A</v>
      </c>
      <c r="AG1840" t="e">
        <f t="shared" ca="1" si="374"/>
        <v>#N/A</v>
      </c>
      <c r="AH1840" t="e">
        <f t="shared" ca="1" si="375"/>
        <v>#N/A</v>
      </c>
      <c r="AI1840" t="e">
        <f t="shared" ca="1" si="364"/>
        <v>#N/A</v>
      </c>
      <c r="AJ1840">
        <f t="shared" si="365"/>
        <v>4.9940071913703551E-4</v>
      </c>
      <c r="AK1840">
        <f t="shared" si="366"/>
        <v>0</v>
      </c>
      <c r="AL1840" t="e">
        <f t="shared" ca="1" si="376"/>
        <v>#N/A</v>
      </c>
      <c r="AM1840" t="b">
        <f t="shared" si="367"/>
        <v>0</v>
      </c>
    </row>
    <row r="1841" spans="1:39" x14ac:dyDescent="0.3">
      <c r="A1841" t="s">
        <v>47</v>
      </c>
      <c r="B1841" t="s">
        <v>48</v>
      </c>
      <c r="C1841" t="s">
        <v>39</v>
      </c>
      <c r="D1841" t="s">
        <v>70</v>
      </c>
      <c r="E1841" t="s">
        <v>194</v>
      </c>
      <c r="F1841" s="13" t="str">
        <f>_xlfn.CONCAT(wiz_6[[#This Row],[OCTY......]],",",wiz_6[[#This Row],[OS]])</f>
        <v>UNION CITY,TN</v>
      </c>
      <c r="G1841" t="s">
        <v>53</v>
      </c>
      <c r="H1841" t="s">
        <v>799</v>
      </c>
      <c r="I1841" s="13" t="str">
        <f>_xlfn.CONCAT(wiz_6[[#This Row],[DCTY......]], ",",wiz_6[[#This Row],[DS]])</f>
        <v>ROCKFORD  ,IL</v>
      </c>
      <c r="J1841" t="str">
        <f>TRIM(CONCATENATE(wiz_6[[#This Row],[SHIPPER..................]],wiz_6[[#This Row],[ZIP2..]],wiz_6[[#This Row],[ZIP3..]]))</f>
        <v>LOWES MLXP VAN ONE WA| 3826161101</v>
      </c>
      <c r="K1841">
        <v>11</v>
      </c>
      <c r="L1841">
        <v>1.78</v>
      </c>
      <c r="M1841">
        <v>0.21</v>
      </c>
      <c r="N1841">
        <v>452</v>
      </c>
      <c r="O1841">
        <v>1.35</v>
      </c>
      <c r="P1841">
        <v>48</v>
      </c>
      <c r="Q1841">
        <v>0.28999999999999998</v>
      </c>
      <c r="R1841">
        <v>-1</v>
      </c>
      <c r="S1841">
        <v>-12</v>
      </c>
      <c r="T1841">
        <v>-91</v>
      </c>
      <c r="U1841">
        <v>-196</v>
      </c>
      <c r="V1841">
        <v>-299</v>
      </c>
      <c r="W1841">
        <v>38654</v>
      </c>
      <c r="X1841">
        <v>38261</v>
      </c>
      <c r="Y1841">
        <v>61101</v>
      </c>
      <c r="Z1841">
        <v>1.77</v>
      </c>
      <c r="AA1841">
        <f t="shared" si="368"/>
        <v>10012</v>
      </c>
      <c r="AB1841">
        <f t="shared" si="369"/>
        <v>-3289</v>
      </c>
      <c r="AC1841">
        <f t="shared" si="370"/>
        <v>6159</v>
      </c>
      <c r="AD1841">
        <f t="shared" si="371"/>
        <v>0.6151618058330004</v>
      </c>
      <c r="AE1841">
        <f t="shared" si="372"/>
        <v>0</v>
      </c>
      <c r="AF1841" t="e">
        <f t="shared" ca="1" si="373"/>
        <v>#N/A</v>
      </c>
      <c r="AG1841" t="e">
        <f t="shared" ca="1" si="374"/>
        <v>#N/A</v>
      </c>
      <c r="AH1841" t="e">
        <f t="shared" ca="1" si="375"/>
        <v>#N/A</v>
      </c>
      <c r="AI1841" t="e">
        <f t="shared" ca="1" si="364"/>
        <v>#N/A</v>
      </c>
      <c r="AJ1841">
        <f t="shared" si="365"/>
        <v>1.0986815821014781E-3</v>
      </c>
      <c r="AK1841">
        <f t="shared" si="366"/>
        <v>0</v>
      </c>
      <c r="AL1841" t="e">
        <f t="shared" ca="1" si="376"/>
        <v>#N/A</v>
      </c>
      <c r="AM1841" t="b">
        <f t="shared" si="367"/>
        <v>0</v>
      </c>
    </row>
    <row r="1842" spans="1:39" x14ac:dyDescent="0.3">
      <c r="A1842" t="s">
        <v>47</v>
      </c>
      <c r="B1842" t="s">
        <v>48</v>
      </c>
      <c r="C1842" t="s">
        <v>39</v>
      </c>
      <c r="D1842" t="s">
        <v>70</v>
      </c>
      <c r="E1842" t="s">
        <v>1550</v>
      </c>
      <c r="F1842" s="13" t="str">
        <f>_xlfn.CONCAT(wiz_6[[#This Row],[OCTY......]],",",wiz_6[[#This Row],[OS]])</f>
        <v>BROWNSVILL,TN</v>
      </c>
      <c r="G1842" t="s">
        <v>42</v>
      </c>
      <c r="H1842" t="s">
        <v>436</v>
      </c>
      <c r="I1842" s="13" t="str">
        <f>_xlfn.CONCAT(wiz_6[[#This Row],[DCTY......]], ",",wiz_6[[#This Row],[DS]])</f>
        <v>NORTH VERN,IN</v>
      </c>
      <c r="J1842" t="str">
        <f>TRIM(CONCATENATE(wiz_6[[#This Row],[SHIPPER..................]],wiz_6[[#This Row],[ZIP2..]],wiz_6[[#This Row],[ZIP3..]]))</f>
        <v>LOWES MLXP VAN ONE WA| 3801247265</v>
      </c>
      <c r="K1842">
        <v>5</v>
      </c>
      <c r="L1842">
        <v>1.97</v>
      </c>
      <c r="M1842">
        <v>0.21</v>
      </c>
      <c r="N1842">
        <v>381</v>
      </c>
      <c r="O1842">
        <v>0.72</v>
      </c>
      <c r="P1842">
        <v>20</v>
      </c>
      <c r="Q1842">
        <v>0.25</v>
      </c>
      <c r="R1842">
        <v>13</v>
      </c>
      <c r="S1842">
        <v>-8</v>
      </c>
      <c r="T1842">
        <v>12</v>
      </c>
      <c r="U1842">
        <v>-206</v>
      </c>
      <c r="V1842">
        <v>-202</v>
      </c>
      <c r="W1842">
        <v>38019</v>
      </c>
      <c r="X1842">
        <v>38012</v>
      </c>
      <c r="Y1842">
        <v>47265</v>
      </c>
      <c r="Z1842">
        <v>1.96</v>
      </c>
      <c r="AA1842">
        <f t="shared" si="368"/>
        <v>10012</v>
      </c>
      <c r="AB1842">
        <f t="shared" si="369"/>
        <v>-1010</v>
      </c>
      <c r="AC1842">
        <f t="shared" si="370"/>
        <v>6159</v>
      </c>
      <c r="AD1842">
        <f t="shared" si="371"/>
        <v>0.6151618058330004</v>
      </c>
      <c r="AE1842">
        <f t="shared" si="372"/>
        <v>0</v>
      </c>
      <c r="AF1842" t="e">
        <f t="shared" ca="1" si="373"/>
        <v>#N/A</v>
      </c>
      <c r="AG1842" t="e">
        <f t="shared" ca="1" si="374"/>
        <v>#N/A</v>
      </c>
      <c r="AH1842" t="e">
        <f t="shared" ca="1" si="375"/>
        <v>#N/A</v>
      </c>
      <c r="AI1842" t="e">
        <f t="shared" ca="1" si="364"/>
        <v>#N/A</v>
      </c>
      <c r="AJ1842">
        <f t="shared" si="365"/>
        <v>4.9940071913703551E-4</v>
      </c>
      <c r="AK1842">
        <f t="shared" si="366"/>
        <v>0</v>
      </c>
      <c r="AL1842" t="e">
        <f t="shared" ca="1" si="376"/>
        <v>#N/A</v>
      </c>
      <c r="AM1842" t="b">
        <f t="shared" si="367"/>
        <v>0</v>
      </c>
    </row>
    <row r="1843" spans="1:39" x14ac:dyDescent="0.3">
      <c r="A1843" t="s">
        <v>1709</v>
      </c>
      <c r="B1843" t="s">
        <v>1710</v>
      </c>
      <c r="C1843" t="s">
        <v>39</v>
      </c>
      <c r="D1843" t="s">
        <v>70</v>
      </c>
      <c r="E1843" t="s">
        <v>71</v>
      </c>
      <c r="F1843" s="13" t="str">
        <f>_xlfn.CONCAT(wiz_6[[#This Row],[OCTY......]],",",wiz_6[[#This Row],[OS]])</f>
        <v>JACKSON   ,TN</v>
      </c>
      <c r="G1843" t="s">
        <v>42</v>
      </c>
      <c r="H1843" t="s">
        <v>393</v>
      </c>
      <c r="I1843" s="13" t="str">
        <f>_xlfn.CONCAT(wiz_6[[#This Row],[DCTY......]], ",",wiz_6[[#This Row],[DS]])</f>
        <v>COLUMBUS  ,IN</v>
      </c>
      <c r="J1843" t="str">
        <f>TRIM(CONCATENATE(wiz_6[[#This Row],[SHIPPER..................]],wiz_6[[#This Row],[ZIP2..]],wiz_6[[#This Row],[ZIP3..]]))</f>
        <v>TOYOTA TSUSHO | 3830147201</v>
      </c>
      <c r="K1843">
        <v>2</v>
      </c>
      <c r="L1843">
        <v>2.6</v>
      </c>
      <c r="M1843">
        <v>0.28000000000000003</v>
      </c>
      <c r="N1843">
        <v>371</v>
      </c>
      <c r="O1843">
        <v>0.79</v>
      </c>
      <c r="P1843">
        <v>25</v>
      </c>
      <c r="Q1843">
        <v>0.28000000000000003</v>
      </c>
      <c r="R1843">
        <v>-12</v>
      </c>
      <c r="S1843">
        <v>-4</v>
      </c>
      <c r="T1843">
        <v>-4</v>
      </c>
      <c r="U1843">
        <v>44</v>
      </c>
      <c r="V1843">
        <v>36</v>
      </c>
      <c r="W1843">
        <v>38301</v>
      </c>
      <c r="X1843">
        <v>38301</v>
      </c>
      <c r="Y1843">
        <v>47201</v>
      </c>
      <c r="Z1843">
        <v>2.66</v>
      </c>
      <c r="AA1843">
        <f t="shared" si="368"/>
        <v>10012</v>
      </c>
      <c r="AB1843">
        <f t="shared" si="369"/>
        <v>72</v>
      </c>
      <c r="AC1843">
        <f t="shared" si="370"/>
        <v>6159</v>
      </c>
      <c r="AD1843">
        <f t="shared" si="371"/>
        <v>0.6151618058330004</v>
      </c>
      <c r="AE1843">
        <f t="shared" si="372"/>
        <v>0</v>
      </c>
      <c r="AF1843" t="e">
        <f t="shared" ca="1" si="373"/>
        <v>#N/A</v>
      </c>
      <c r="AG1843" t="e">
        <f t="shared" ca="1" si="374"/>
        <v>#N/A</v>
      </c>
      <c r="AH1843" t="e">
        <f t="shared" ca="1" si="375"/>
        <v>#N/A</v>
      </c>
      <c r="AI1843" t="e">
        <f t="shared" ca="1" si="364"/>
        <v>#N/A</v>
      </c>
      <c r="AJ1843">
        <f t="shared" si="365"/>
        <v>1.9976028765481422E-4</v>
      </c>
      <c r="AK1843">
        <f t="shared" si="366"/>
        <v>0</v>
      </c>
      <c r="AL1843" t="e">
        <f t="shared" ca="1" si="376"/>
        <v>#N/A</v>
      </c>
      <c r="AM1843" t="b">
        <f t="shared" si="367"/>
        <v>0</v>
      </c>
    </row>
    <row r="1844" spans="1:39" x14ac:dyDescent="0.3">
      <c r="A1844" t="s">
        <v>1709</v>
      </c>
      <c r="B1844" t="s">
        <v>1711</v>
      </c>
      <c r="C1844" t="s">
        <v>39</v>
      </c>
      <c r="D1844" t="s">
        <v>70</v>
      </c>
      <c r="E1844" t="s">
        <v>71</v>
      </c>
      <c r="F1844" s="13" t="str">
        <f>_xlfn.CONCAT(wiz_6[[#This Row],[OCTY......]],",",wiz_6[[#This Row],[OS]])</f>
        <v>JACKSON   ,TN</v>
      </c>
      <c r="G1844" t="s">
        <v>42</v>
      </c>
      <c r="H1844" t="s">
        <v>393</v>
      </c>
      <c r="I1844" s="13" t="str">
        <f>_xlfn.CONCAT(wiz_6[[#This Row],[DCTY......]], ",",wiz_6[[#This Row],[DS]])</f>
        <v>COLUMBUS  ,IN</v>
      </c>
      <c r="J1844" t="str">
        <f>TRIM(CONCATENATE(wiz_6[[#This Row],[SHIPPER..................]],wiz_6[[#This Row],[ZIP2..]],wiz_6[[#This Row],[ZIP3..]]))</f>
        <v>TOYOTA TSUSHO | 3830147201</v>
      </c>
      <c r="K1844">
        <v>7</v>
      </c>
      <c r="L1844">
        <v>2.02</v>
      </c>
      <c r="M1844">
        <v>0.28000000000000003</v>
      </c>
      <c r="N1844">
        <v>443</v>
      </c>
      <c r="O1844">
        <v>0.82</v>
      </c>
      <c r="P1844">
        <v>52</v>
      </c>
      <c r="Q1844">
        <v>0.28999999999999998</v>
      </c>
      <c r="R1844">
        <v>-37</v>
      </c>
      <c r="S1844">
        <v>5</v>
      </c>
      <c r="T1844">
        <v>16</v>
      </c>
      <c r="U1844">
        <v>-104</v>
      </c>
      <c r="V1844">
        <v>-83</v>
      </c>
      <c r="W1844">
        <v>38101</v>
      </c>
      <c r="X1844">
        <v>38301</v>
      </c>
      <c r="Y1844">
        <v>47201</v>
      </c>
      <c r="Z1844">
        <v>2.08</v>
      </c>
      <c r="AA1844">
        <f t="shared" si="368"/>
        <v>10012</v>
      </c>
      <c r="AB1844">
        <f t="shared" si="369"/>
        <v>-581</v>
      </c>
      <c r="AC1844">
        <f t="shared" si="370"/>
        <v>6159</v>
      </c>
      <c r="AD1844">
        <f t="shared" si="371"/>
        <v>0.6151618058330004</v>
      </c>
      <c r="AE1844">
        <f t="shared" si="372"/>
        <v>0</v>
      </c>
      <c r="AF1844" t="e">
        <f t="shared" ca="1" si="373"/>
        <v>#N/A</v>
      </c>
      <c r="AG1844" t="e">
        <f t="shared" ca="1" si="374"/>
        <v>#N/A</v>
      </c>
      <c r="AH1844" t="e">
        <f t="shared" ca="1" si="375"/>
        <v>#N/A</v>
      </c>
      <c r="AI1844" t="e">
        <f t="shared" ca="1" si="364"/>
        <v>#N/A</v>
      </c>
      <c r="AJ1844">
        <f t="shared" si="365"/>
        <v>6.9916100679184975E-4</v>
      </c>
      <c r="AK1844">
        <f t="shared" si="366"/>
        <v>0</v>
      </c>
      <c r="AL1844" t="e">
        <f t="shared" ca="1" si="376"/>
        <v>#N/A</v>
      </c>
      <c r="AM1844" t="b">
        <f t="shared" si="367"/>
        <v>0</v>
      </c>
    </row>
    <row r="1845" spans="1:39" x14ac:dyDescent="0.3">
      <c r="A1845" t="s">
        <v>37</v>
      </c>
      <c r="B1845" t="s">
        <v>38</v>
      </c>
      <c r="C1845" t="s">
        <v>39</v>
      </c>
      <c r="D1845" t="s">
        <v>70</v>
      </c>
      <c r="E1845" t="s">
        <v>666</v>
      </c>
      <c r="F1845" s="13" t="str">
        <f>_xlfn.CONCAT(wiz_6[[#This Row],[OCTY......]],",",wiz_6[[#This Row],[OS]])</f>
        <v>DYERSBURG ,TN</v>
      </c>
      <c r="G1845" t="s">
        <v>42</v>
      </c>
      <c r="H1845" t="s">
        <v>832</v>
      </c>
      <c r="I1845" s="13" t="str">
        <f>_xlfn.CONCAT(wiz_6[[#This Row],[DCTY......]], ",",wiz_6[[#This Row],[DS]])</f>
        <v>MARION    ,IN</v>
      </c>
      <c r="J1845" t="str">
        <f>TRIM(CONCATENATE(wiz_6[[#This Row],[SHIPPER..................]],wiz_6[[#This Row],[ZIP2..]],wiz_6[[#This Row],[ZIP3..]]))</f>
        <v>b: C H ROBINSON | 3802446952</v>
      </c>
      <c r="K1845">
        <v>2</v>
      </c>
      <c r="L1845">
        <v>1.52</v>
      </c>
      <c r="M1845">
        <v>0.27</v>
      </c>
      <c r="N1845">
        <v>461</v>
      </c>
      <c r="O1845">
        <v>0.79</v>
      </c>
      <c r="P1845">
        <v>49</v>
      </c>
      <c r="Q1845">
        <v>0.28000000000000003</v>
      </c>
      <c r="R1845">
        <v>-28</v>
      </c>
      <c r="S1845">
        <v>-46</v>
      </c>
      <c r="T1845">
        <v>42</v>
      </c>
      <c r="U1845">
        <v>-190</v>
      </c>
      <c r="V1845">
        <v>-194</v>
      </c>
      <c r="W1845">
        <v>38382</v>
      </c>
      <c r="X1845">
        <v>38024</v>
      </c>
      <c r="Y1845">
        <v>46952</v>
      </c>
      <c r="Z1845">
        <v>1.57</v>
      </c>
      <c r="AA1845">
        <f t="shared" si="368"/>
        <v>10012</v>
      </c>
      <c r="AB1845">
        <f t="shared" si="369"/>
        <v>-388</v>
      </c>
      <c r="AC1845">
        <f t="shared" si="370"/>
        <v>6159</v>
      </c>
      <c r="AD1845">
        <f t="shared" si="371"/>
        <v>0.6151618058330004</v>
      </c>
      <c r="AE1845">
        <f t="shared" si="372"/>
        <v>0</v>
      </c>
      <c r="AF1845" t="e">
        <f t="shared" ca="1" si="373"/>
        <v>#N/A</v>
      </c>
      <c r="AG1845" t="e">
        <f t="shared" ca="1" si="374"/>
        <v>#N/A</v>
      </c>
      <c r="AH1845" t="e">
        <f t="shared" ca="1" si="375"/>
        <v>#N/A</v>
      </c>
      <c r="AI1845" t="e">
        <f t="shared" ca="1" si="364"/>
        <v>#N/A</v>
      </c>
      <c r="AJ1845">
        <f t="shared" si="365"/>
        <v>1.9976028765481422E-4</v>
      </c>
      <c r="AK1845">
        <f t="shared" si="366"/>
        <v>0</v>
      </c>
      <c r="AL1845" t="e">
        <f t="shared" ca="1" si="376"/>
        <v>#N/A</v>
      </c>
      <c r="AM1845" t="b">
        <f t="shared" si="367"/>
        <v>0</v>
      </c>
    </row>
    <row r="1846" spans="1:39" x14ac:dyDescent="0.3">
      <c r="A1846" t="s">
        <v>378</v>
      </c>
      <c r="B1846" t="s">
        <v>379</v>
      </c>
      <c r="C1846" t="s">
        <v>39</v>
      </c>
      <c r="D1846" t="s">
        <v>70</v>
      </c>
      <c r="E1846" t="s">
        <v>949</v>
      </c>
      <c r="F1846" s="13" t="str">
        <f>_xlfn.CONCAT(wiz_6[[#This Row],[OCTY......]],",",wiz_6[[#This Row],[OS]])</f>
        <v>PARIS     ,TN</v>
      </c>
      <c r="G1846" t="s">
        <v>42</v>
      </c>
      <c r="H1846" t="s">
        <v>848</v>
      </c>
      <c r="I1846" s="13" t="str">
        <f>_xlfn.CONCAT(wiz_6[[#This Row],[DCTY......]], ",",wiz_6[[#This Row],[DS]])</f>
        <v>KENDALLVIL,IN</v>
      </c>
      <c r="J1846" t="str">
        <f>TRIM(CONCATENATE(wiz_6[[#This Row],[SHIPPER..................]],wiz_6[[#This Row],[ZIP2..]],wiz_6[[#This Row],[ZIP3..]]))</f>
        <v>b: TOTAL QUALITY LOGI| 3824246755</v>
      </c>
      <c r="K1846">
        <v>2</v>
      </c>
      <c r="L1846">
        <v>1.19</v>
      </c>
      <c r="M1846">
        <v>0.27</v>
      </c>
      <c r="N1846">
        <v>478</v>
      </c>
      <c r="O1846">
        <v>0.88</v>
      </c>
      <c r="P1846">
        <v>77</v>
      </c>
      <c r="Q1846">
        <v>0.3</v>
      </c>
      <c r="R1846">
        <v>-29</v>
      </c>
      <c r="S1846">
        <v>-81</v>
      </c>
      <c r="T1846">
        <v>20</v>
      </c>
      <c r="U1846">
        <v>-336</v>
      </c>
      <c r="V1846">
        <v>-397</v>
      </c>
      <c r="W1846">
        <v>38375</v>
      </c>
      <c r="X1846">
        <v>38242</v>
      </c>
      <c r="Y1846">
        <v>46755</v>
      </c>
      <c r="Z1846">
        <v>1.24</v>
      </c>
      <c r="AA1846">
        <f t="shared" si="368"/>
        <v>10012</v>
      </c>
      <c r="AB1846">
        <f t="shared" si="369"/>
        <v>-794</v>
      </c>
      <c r="AC1846">
        <f t="shared" si="370"/>
        <v>6159</v>
      </c>
      <c r="AD1846">
        <f t="shared" si="371"/>
        <v>0.6151618058330004</v>
      </c>
      <c r="AE1846">
        <f t="shared" si="372"/>
        <v>0</v>
      </c>
      <c r="AF1846" t="e">
        <f t="shared" ca="1" si="373"/>
        <v>#N/A</v>
      </c>
      <c r="AG1846" t="e">
        <f t="shared" ca="1" si="374"/>
        <v>#N/A</v>
      </c>
      <c r="AH1846" t="e">
        <f t="shared" ca="1" si="375"/>
        <v>#N/A</v>
      </c>
      <c r="AI1846" t="e">
        <f t="shared" ca="1" si="364"/>
        <v>#N/A</v>
      </c>
      <c r="AJ1846">
        <f t="shared" si="365"/>
        <v>1.9976028765481422E-4</v>
      </c>
      <c r="AK1846">
        <f t="shared" si="366"/>
        <v>0</v>
      </c>
      <c r="AL1846" t="e">
        <f t="shared" ca="1" si="376"/>
        <v>#N/A</v>
      </c>
      <c r="AM1846" t="b">
        <f t="shared" si="367"/>
        <v>0</v>
      </c>
    </row>
    <row r="1847" spans="1:39" x14ac:dyDescent="0.3">
      <c r="A1847" t="s">
        <v>400</v>
      </c>
      <c r="B1847" t="s">
        <v>401</v>
      </c>
      <c r="C1847" t="s">
        <v>39</v>
      </c>
      <c r="D1847" t="s">
        <v>70</v>
      </c>
      <c r="E1847" t="s">
        <v>71</v>
      </c>
      <c r="F1847" s="13" t="str">
        <f>_xlfn.CONCAT(wiz_6[[#This Row],[OCTY......]],",",wiz_6[[#This Row],[OS]])</f>
        <v>JACKSON   ,TN</v>
      </c>
      <c r="G1847" t="s">
        <v>42</v>
      </c>
      <c r="H1847" t="s">
        <v>1315</v>
      </c>
      <c r="I1847" s="13" t="str">
        <f>_xlfn.CONCAT(wiz_6[[#This Row],[DCTY......]], ",",wiz_6[[#This Row],[DS]])</f>
        <v>ASHLEY    ,IN</v>
      </c>
      <c r="J1847" t="str">
        <f>TRIM(CONCATENATE(wiz_6[[#This Row],[SHIPPER..................]],wiz_6[[#This Row],[ZIP2..]],wiz_6[[#This Row],[ZIP3..]]))</f>
        <v>KELLOGG COMPANY MLXP| 3830146705</v>
      </c>
      <c r="K1847">
        <v>1</v>
      </c>
      <c r="L1847">
        <v>2.02</v>
      </c>
      <c r="M1847">
        <v>1.24</v>
      </c>
      <c r="N1847">
        <v>541</v>
      </c>
      <c r="O1847">
        <v>0.96</v>
      </c>
      <c r="P1847">
        <v>0</v>
      </c>
      <c r="Q1847">
        <v>0.25</v>
      </c>
      <c r="R1847">
        <v>-546</v>
      </c>
      <c r="S1847">
        <v>-6</v>
      </c>
      <c r="T1847">
        <v>20</v>
      </c>
      <c r="U1847">
        <v>636</v>
      </c>
      <c r="V1847">
        <v>650</v>
      </c>
      <c r="W1847">
        <v>38301</v>
      </c>
      <c r="X1847">
        <v>38301</v>
      </c>
      <c r="Y1847">
        <v>46705</v>
      </c>
      <c r="Z1847">
        <v>3.04</v>
      </c>
      <c r="AA1847">
        <f t="shared" si="368"/>
        <v>10012</v>
      </c>
      <c r="AB1847">
        <f t="shared" si="369"/>
        <v>650</v>
      </c>
      <c r="AC1847">
        <f t="shared" si="370"/>
        <v>6159</v>
      </c>
      <c r="AD1847">
        <f t="shared" si="371"/>
        <v>0.6151618058330004</v>
      </c>
      <c r="AE1847">
        <f t="shared" si="372"/>
        <v>0</v>
      </c>
      <c r="AF1847" t="e">
        <f t="shared" ca="1" si="373"/>
        <v>#N/A</v>
      </c>
      <c r="AG1847" t="e">
        <f t="shared" ca="1" si="374"/>
        <v>#N/A</v>
      </c>
      <c r="AH1847" t="e">
        <f t="shared" ca="1" si="375"/>
        <v>#N/A</v>
      </c>
      <c r="AI1847" t="e">
        <f t="shared" ca="1" si="364"/>
        <v>#N/A</v>
      </c>
      <c r="AJ1847">
        <f t="shared" si="365"/>
        <v>9.988014382740711E-5</v>
      </c>
      <c r="AK1847">
        <f t="shared" si="366"/>
        <v>0</v>
      </c>
      <c r="AL1847" t="e">
        <f t="shared" ca="1" si="376"/>
        <v>#N/A</v>
      </c>
      <c r="AM1847" t="b">
        <f t="shared" si="367"/>
        <v>0</v>
      </c>
    </row>
    <row r="1848" spans="1:39" x14ac:dyDescent="0.3">
      <c r="A1848" t="s">
        <v>400</v>
      </c>
      <c r="B1848" t="s">
        <v>401</v>
      </c>
      <c r="C1848" t="s">
        <v>39</v>
      </c>
      <c r="D1848" t="s">
        <v>70</v>
      </c>
      <c r="E1848" t="s">
        <v>71</v>
      </c>
      <c r="F1848" s="13" t="str">
        <f>_xlfn.CONCAT(wiz_6[[#This Row],[OCTY......]],",",wiz_6[[#This Row],[OS]])</f>
        <v>JACKSON   ,TN</v>
      </c>
      <c r="G1848" t="s">
        <v>42</v>
      </c>
      <c r="H1848" t="s">
        <v>438</v>
      </c>
      <c r="I1848" s="13" t="str">
        <f>_xlfn.CONCAT(wiz_6[[#This Row],[DCTY......]], ",",wiz_6[[#This Row],[DS]])</f>
        <v>BLUFFTON  ,IN</v>
      </c>
      <c r="J1848" t="str">
        <f>TRIM(CONCATENATE(wiz_6[[#This Row],[SHIPPER..................]],wiz_6[[#This Row],[ZIP2..]],wiz_6[[#This Row],[ZIP3..]]))</f>
        <v>KELLOGG COMPANY MLXP| 3830146714</v>
      </c>
      <c r="K1848">
        <v>3</v>
      </c>
      <c r="L1848">
        <v>2.2200000000000002</v>
      </c>
      <c r="M1848">
        <v>0.8</v>
      </c>
      <c r="N1848">
        <v>493</v>
      </c>
      <c r="O1848">
        <v>0.94</v>
      </c>
      <c r="P1848">
        <v>55</v>
      </c>
      <c r="Q1848">
        <v>0.3</v>
      </c>
      <c r="R1848">
        <v>-280</v>
      </c>
      <c r="S1848">
        <v>-6</v>
      </c>
      <c r="T1848">
        <v>6</v>
      </c>
      <c r="U1848">
        <v>420</v>
      </c>
      <c r="V1848">
        <v>420</v>
      </c>
      <c r="W1848">
        <v>37148</v>
      </c>
      <c r="X1848">
        <v>38301</v>
      </c>
      <c r="Y1848">
        <v>46714</v>
      </c>
      <c r="Z1848">
        <v>2.8</v>
      </c>
      <c r="AA1848">
        <f t="shared" si="368"/>
        <v>10012</v>
      </c>
      <c r="AB1848">
        <f t="shared" si="369"/>
        <v>1260</v>
      </c>
      <c r="AC1848">
        <f t="shared" si="370"/>
        <v>6159</v>
      </c>
      <c r="AD1848">
        <f t="shared" si="371"/>
        <v>0.6151618058330004</v>
      </c>
      <c r="AE1848">
        <f t="shared" si="372"/>
        <v>0</v>
      </c>
      <c r="AF1848" t="e">
        <f t="shared" ca="1" si="373"/>
        <v>#N/A</v>
      </c>
      <c r="AG1848" t="e">
        <f t="shared" ca="1" si="374"/>
        <v>#N/A</v>
      </c>
      <c r="AH1848" t="e">
        <f t="shared" ca="1" si="375"/>
        <v>#N/A</v>
      </c>
      <c r="AI1848" t="e">
        <f t="shared" ca="1" si="364"/>
        <v>#N/A</v>
      </c>
      <c r="AJ1848">
        <f t="shared" si="365"/>
        <v>2.9964043148222132E-4</v>
      </c>
      <c r="AK1848">
        <f t="shared" si="366"/>
        <v>0</v>
      </c>
      <c r="AL1848" t="e">
        <f t="shared" ca="1" si="376"/>
        <v>#N/A</v>
      </c>
      <c r="AM1848" t="b">
        <f t="shared" si="367"/>
        <v>0</v>
      </c>
    </row>
    <row r="1849" spans="1:39" x14ac:dyDescent="0.3">
      <c r="A1849" t="s">
        <v>400</v>
      </c>
      <c r="B1849" t="s">
        <v>401</v>
      </c>
      <c r="C1849" t="s">
        <v>39</v>
      </c>
      <c r="D1849" t="s">
        <v>70</v>
      </c>
      <c r="E1849" t="s">
        <v>71</v>
      </c>
      <c r="F1849" s="13" t="str">
        <f>_xlfn.CONCAT(wiz_6[[#This Row],[OCTY......]],",",wiz_6[[#This Row],[OS]])</f>
        <v>JACKSON   ,TN</v>
      </c>
      <c r="G1849" t="s">
        <v>42</v>
      </c>
      <c r="H1849" t="s">
        <v>321</v>
      </c>
      <c r="I1849" s="13" t="str">
        <f>_xlfn.CONCAT(wiz_6[[#This Row],[DCTY......]], ",",wiz_6[[#This Row],[DS]])</f>
        <v>FORT WAYNE,IN</v>
      </c>
      <c r="J1849" t="str">
        <f>TRIM(CONCATENATE(wiz_6[[#This Row],[SHIPPER..................]],wiz_6[[#This Row],[ZIP2..]],wiz_6[[#This Row],[ZIP3..]]))</f>
        <v>KELLOGG COMPANY MLXP| 3830146801</v>
      </c>
      <c r="K1849">
        <v>4</v>
      </c>
      <c r="L1849">
        <v>1.87</v>
      </c>
      <c r="M1849">
        <v>0.47</v>
      </c>
      <c r="N1849">
        <v>509</v>
      </c>
      <c r="O1849">
        <v>0.91</v>
      </c>
      <c r="P1849">
        <v>68</v>
      </c>
      <c r="Q1849">
        <v>0.3</v>
      </c>
      <c r="R1849">
        <v>-118</v>
      </c>
      <c r="S1849">
        <v>-6</v>
      </c>
      <c r="T1849">
        <v>32</v>
      </c>
      <c r="U1849">
        <v>99</v>
      </c>
      <c r="V1849">
        <v>125</v>
      </c>
      <c r="W1849">
        <v>42134</v>
      </c>
      <c r="X1849">
        <v>38301</v>
      </c>
      <c r="Y1849">
        <v>46801</v>
      </c>
      <c r="Z1849">
        <v>2.12</v>
      </c>
      <c r="AA1849">
        <f t="shared" si="368"/>
        <v>10012</v>
      </c>
      <c r="AB1849">
        <f t="shared" si="369"/>
        <v>500</v>
      </c>
      <c r="AC1849">
        <f t="shared" si="370"/>
        <v>6159</v>
      </c>
      <c r="AD1849">
        <f t="shared" si="371"/>
        <v>0.6151618058330004</v>
      </c>
      <c r="AE1849">
        <f t="shared" si="372"/>
        <v>0</v>
      </c>
      <c r="AF1849" t="e">
        <f t="shared" ca="1" si="373"/>
        <v>#N/A</v>
      </c>
      <c r="AG1849" t="e">
        <f t="shared" ca="1" si="374"/>
        <v>#N/A</v>
      </c>
      <c r="AH1849" t="e">
        <f t="shared" ca="1" si="375"/>
        <v>#N/A</v>
      </c>
      <c r="AI1849" t="e">
        <f t="shared" ca="1" si="364"/>
        <v>#N/A</v>
      </c>
      <c r="AJ1849">
        <f t="shared" si="365"/>
        <v>3.9952057530962844E-4</v>
      </c>
      <c r="AK1849">
        <f t="shared" si="366"/>
        <v>0</v>
      </c>
      <c r="AL1849" t="e">
        <f t="shared" ca="1" si="376"/>
        <v>#N/A</v>
      </c>
      <c r="AM1849" t="b">
        <f t="shared" si="367"/>
        <v>0</v>
      </c>
    </row>
    <row r="1850" spans="1:39" x14ac:dyDescent="0.3">
      <c r="A1850" t="s">
        <v>400</v>
      </c>
      <c r="B1850" t="s">
        <v>401</v>
      </c>
      <c r="C1850" t="s">
        <v>39</v>
      </c>
      <c r="D1850" t="s">
        <v>70</v>
      </c>
      <c r="E1850" t="s">
        <v>71</v>
      </c>
      <c r="F1850" s="13" t="str">
        <f>_xlfn.CONCAT(wiz_6[[#This Row],[OCTY......]],",",wiz_6[[#This Row],[OS]])</f>
        <v>JACKSON   ,TN</v>
      </c>
      <c r="G1850" t="s">
        <v>42</v>
      </c>
      <c r="H1850" t="s">
        <v>832</v>
      </c>
      <c r="I1850" s="13" t="str">
        <f>_xlfn.CONCAT(wiz_6[[#This Row],[DCTY......]], ",",wiz_6[[#This Row],[DS]])</f>
        <v>MARION    ,IN</v>
      </c>
      <c r="J1850" t="str">
        <f>TRIM(CONCATENATE(wiz_6[[#This Row],[SHIPPER..................]],wiz_6[[#This Row],[ZIP2..]],wiz_6[[#This Row],[ZIP3..]]))</f>
        <v>KELLOGG COMPANY MLXP| 3830146952</v>
      </c>
      <c r="K1850">
        <v>7</v>
      </c>
      <c r="L1850">
        <v>2</v>
      </c>
      <c r="M1850">
        <v>0.26</v>
      </c>
      <c r="N1850">
        <v>455</v>
      </c>
      <c r="O1850">
        <v>0.74</v>
      </c>
      <c r="P1850">
        <v>108</v>
      </c>
      <c r="Q1850">
        <v>0.34</v>
      </c>
      <c r="R1850">
        <v>-11</v>
      </c>
      <c r="S1850">
        <v>-6</v>
      </c>
      <c r="T1850">
        <v>54</v>
      </c>
      <c r="U1850">
        <v>10</v>
      </c>
      <c r="V1850">
        <v>58</v>
      </c>
      <c r="W1850">
        <v>63755</v>
      </c>
      <c r="X1850">
        <v>38301</v>
      </c>
      <c r="Y1850">
        <v>46952</v>
      </c>
      <c r="Z1850">
        <v>2.04</v>
      </c>
      <c r="AA1850">
        <f t="shared" si="368"/>
        <v>10012</v>
      </c>
      <c r="AB1850">
        <f t="shared" si="369"/>
        <v>406</v>
      </c>
      <c r="AC1850">
        <f t="shared" si="370"/>
        <v>6159</v>
      </c>
      <c r="AD1850">
        <f t="shared" si="371"/>
        <v>0.6151618058330004</v>
      </c>
      <c r="AE1850">
        <f t="shared" si="372"/>
        <v>0</v>
      </c>
      <c r="AF1850" t="e">
        <f t="shared" ca="1" si="373"/>
        <v>#N/A</v>
      </c>
      <c r="AG1850" t="e">
        <f t="shared" ca="1" si="374"/>
        <v>#N/A</v>
      </c>
      <c r="AH1850" t="e">
        <f t="shared" ca="1" si="375"/>
        <v>#N/A</v>
      </c>
      <c r="AI1850" t="e">
        <f t="shared" ca="1" si="364"/>
        <v>#N/A</v>
      </c>
      <c r="AJ1850">
        <f t="shared" si="365"/>
        <v>6.9916100679184975E-4</v>
      </c>
      <c r="AK1850">
        <f t="shared" si="366"/>
        <v>0</v>
      </c>
      <c r="AL1850" t="e">
        <f t="shared" ca="1" si="376"/>
        <v>#N/A</v>
      </c>
      <c r="AM1850" t="b">
        <f t="shared" si="367"/>
        <v>0</v>
      </c>
    </row>
    <row r="1851" spans="1:39" x14ac:dyDescent="0.3">
      <c r="A1851" t="s">
        <v>400</v>
      </c>
      <c r="B1851" t="s">
        <v>401</v>
      </c>
      <c r="C1851" t="s">
        <v>39</v>
      </c>
      <c r="D1851" t="s">
        <v>70</v>
      </c>
      <c r="E1851" t="s">
        <v>71</v>
      </c>
      <c r="F1851" s="13" t="str">
        <f>_xlfn.CONCAT(wiz_6[[#This Row],[OCTY......]],",",wiz_6[[#This Row],[OS]])</f>
        <v>JACKSON   ,TN</v>
      </c>
      <c r="G1851" t="s">
        <v>42</v>
      </c>
      <c r="H1851" t="s">
        <v>1712</v>
      </c>
      <c r="I1851" s="13" t="str">
        <f>_xlfn.CONCAT(wiz_6[[#This Row],[DCTY......]], ",",wiz_6[[#This Row],[DS]])</f>
        <v>HIGHLAND  ,IN</v>
      </c>
      <c r="J1851" t="str">
        <f>TRIM(CONCATENATE(wiz_6[[#This Row],[SHIPPER..................]],wiz_6[[#This Row],[ZIP2..]],wiz_6[[#This Row],[ZIP3..]]))</f>
        <v>KELLOGG COMPANY MLXP| 3830146320</v>
      </c>
      <c r="K1851">
        <v>1</v>
      </c>
      <c r="L1851">
        <v>2.46</v>
      </c>
      <c r="M1851">
        <v>0.37</v>
      </c>
      <c r="N1851">
        <v>468</v>
      </c>
      <c r="O1851">
        <v>0.83</v>
      </c>
      <c r="P1851">
        <v>0</v>
      </c>
      <c r="Q1851">
        <v>0.25</v>
      </c>
      <c r="R1851">
        <v>-70</v>
      </c>
      <c r="S1851">
        <v>-6</v>
      </c>
      <c r="T1851">
        <v>32</v>
      </c>
      <c r="U1851">
        <v>185</v>
      </c>
      <c r="V1851">
        <v>211</v>
      </c>
      <c r="W1851">
        <v>38301</v>
      </c>
      <c r="X1851">
        <v>38301</v>
      </c>
      <c r="Y1851">
        <v>46320</v>
      </c>
      <c r="Z1851">
        <v>2.61</v>
      </c>
      <c r="AA1851">
        <f t="shared" si="368"/>
        <v>10012</v>
      </c>
      <c r="AB1851">
        <f t="shared" si="369"/>
        <v>211</v>
      </c>
      <c r="AC1851">
        <f t="shared" si="370"/>
        <v>6159</v>
      </c>
      <c r="AD1851">
        <f t="shared" si="371"/>
        <v>0.6151618058330004</v>
      </c>
      <c r="AE1851">
        <f t="shared" si="372"/>
        <v>0</v>
      </c>
      <c r="AF1851" t="e">
        <f t="shared" ca="1" si="373"/>
        <v>#N/A</v>
      </c>
      <c r="AG1851" t="e">
        <f t="shared" ca="1" si="374"/>
        <v>#N/A</v>
      </c>
      <c r="AH1851" t="e">
        <f t="shared" ca="1" si="375"/>
        <v>#N/A</v>
      </c>
      <c r="AI1851" t="e">
        <f t="shared" ca="1" si="364"/>
        <v>#N/A</v>
      </c>
      <c r="AJ1851">
        <f t="shared" si="365"/>
        <v>9.988014382740711E-5</v>
      </c>
      <c r="AK1851">
        <f t="shared" si="366"/>
        <v>0</v>
      </c>
      <c r="AL1851" t="e">
        <f t="shared" ca="1" si="376"/>
        <v>#N/A</v>
      </c>
      <c r="AM1851" t="b">
        <f t="shared" si="367"/>
        <v>0</v>
      </c>
    </row>
    <row r="1852" spans="1:39" x14ac:dyDescent="0.3">
      <c r="A1852" t="s">
        <v>302</v>
      </c>
      <c r="B1852" t="s">
        <v>303</v>
      </c>
      <c r="C1852" t="s">
        <v>39</v>
      </c>
      <c r="D1852" t="s">
        <v>70</v>
      </c>
      <c r="E1852" t="s">
        <v>71</v>
      </c>
      <c r="F1852" s="13" t="str">
        <f>_xlfn.CONCAT(wiz_6[[#This Row],[OCTY......]],",",wiz_6[[#This Row],[OS]])</f>
        <v>JACKSON   ,TN</v>
      </c>
      <c r="G1852" t="s">
        <v>42</v>
      </c>
      <c r="H1852" t="s">
        <v>867</v>
      </c>
      <c r="I1852" s="13" t="str">
        <f>_xlfn.CONCAT(wiz_6[[#This Row],[DCTY......]], ",",wiz_6[[#This Row],[DS]])</f>
        <v>VALPARAISO,IN</v>
      </c>
      <c r="J1852" t="str">
        <f>TRIM(CONCATENATE(wiz_6[[#This Row],[SHIPPER..................]],wiz_6[[#This Row],[ZIP2..]],wiz_6[[#This Row],[ZIP3..]]))</f>
        <v>KIRKLANDS TL ONLY | 3830146383</v>
      </c>
      <c r="K1852">
        <v>3</v>
      </c>
      <c r="L1852">
        <v>2.1</v>
      </c>
      <c r="M1852">
        <v>0.21</v>
      </c>
      <c r="N1852">
        <v>560</v>
      </c>
      <c r="O1852">
        <v>1.35</v>
      </c>
      <c r="P1852">
        <v>174</v>
      </c>
      <c r="Q1852">
        <v>0.42</v>
      </c>
      <c r="R1852">
        <v>-129</v>
      </c>
      <c r="S1852">
        <v>-17</v>
      </c>
      <c r="T1852">
        <v>-59</v>
      </c>
      <c r="U1852">
        <v>139</v>
      </c>
      <c r="V1852">
        <v>63</v>
      </c>
      <c r="W1852">
        <v>37160</v>
      </c>
      <c r="X1852">
        <v>38301</v>
      </c>
      <c r="Y1852">
        <v>46383</v>
      </c>
      <c r="Z1852">
        <v>2.09</v>
      </c>
      <c r="AA1852">
        <f t="shared" si="368"/>
        <v>10012</v>
      </c>
      <c r="AB1852">
        <f t="shared" si="369"/>
        <v>189</v>
      </c>
      <c r="AC1852">
        <f t="shared" si="370"/>
        <v>6159</v>
      </c>
      <c r="AD1852">
        <f t="shared" si="371"/>
        <v>0.6151618058330004</v>
      </c>
      <c r="AE1852">
        <f t="shared" si="372"/>
        <v>0</v>
      </c>
      <c r="AF1852" t="e">
        <f t="shared" ca="1" si="373"/>
        <v>#N/A</v>
      </c>
      <c r="AG1852" t="e">
        <f t="shared" ca="1" si="374"/>
        <v>#N/A</v>
      </c>
      <c r="AH1852" t="e">
        <f t="shared" ca="1" si="375"/>
        <v>#N/A</v>
      </c>
      <c r="AI1852" t="e">
        <f t="shared" ca="1" si="364"/>
        <v>#N/A</v>
      </c>
      <c r="AJ1852">
        <f t="shared" si="365"/>
        <v>2.9964043148222132E-4</v>
      </c>
      <c r="AK1852">
        <f t="shared" si="366"/>
        <v>0</v>
      </c>
      <c r="AL1852" t="e">
        <f t="shared" ca="1" si="376"/>
        <v>#N/A</v>
      </c>
      <c r="AM1852" t="b">
        <f t="shared" si="367"/>
        <v>0</v>
      </c>
    </row>
    <row r="1853" spans="1:39" x14ac:dyDescent="0.3">
      <c r="A1853" t="s">
        <v>400</v>
      </c>
      <c r="B1853" t="s">
        <v>401</v>
      </c>
      <c r="C1853" t="s">
        <v>39</v>
      </c>
      <c r="D1853" t="s">
        <v>70</v>
      </c>
      <c r="E1853" t="s">
        <v>71</v>
      </c>
      <c r="F1853" s="13" t="str">
        <f>_xlfn.CONCAT(wiz_6[[#This Row],[OCTY......]],",",wiz_6[[#This Row],[OS]])</f>
        <v>JACKSON   ,TN</v>
      </c>
      <c r="G1853" t="s">
        <v>42</v>
      </c>
      <c r="H1853" t="s">
        <v>874</v>
      </c>
      <c r="I1853" s="13" t="str">
        <f>_xlfn.CONCAT(wiz_6[[#This Row],[DCTY......]], ",",wiz_6[[#This Row],[DS]])</f>
        <v>GREENWOOD ,IN</v>
      </c>
      <c r="J1853" t="str">
        <f>TRIM(CONCATENATE(wiz_6[[#This Row],[SHIPPER..................]],wiz_6[[#This Row],[ZIP2..]],wiz_6[[#This Row],[ZIP3..]]))</f>
        <v>KELLOGG COMPANY MLXP| 3830146142</v>
      </c>
      <c r="K1853">
        <v>11</v>
      </c>
      <c r="L1853">
        <v>2.0499999999999998</v>
      </c>
      <c r="M1853">
        <v>0.46</v>
      </c>
      <c r="N1853">
        <v>384</v>
      </c>
      <c r="O1853">
        <v>0.8</v>
      </c>
      <c r="P1853">
        <v>51</v>
      </c>
      <c r="Q1853">
        <v>0.3</v>
      </c>
      <c r="R1853">
        <v>-99</v>
      </c>
      <c r="S1853">
        <v>-6</v>
      </c>
      <c r="T1853">
        <v>-7</v>
      </c>
      <c r="U1853">
        <v>-6</v>
      </c>
      <c r="V1853">
        <v>-19</v>
      </c>
      <c r="W1853">
        <v>38301</v>
      </c>
      <c r="X1853">
        <v>38301</v>
      </c>
      <c r="Y1853">
        <v>46142</v>
      </c>
      <c r="Z1853">
        <v>2.29</v>
      </c>
      <c r="AA1853">
        <f t="shared" si="368"/>
        <v>10012</v>
      </c>
      <c r="AB1853">
        <f t="shared" si="369"/>
        <v>-209</v>
      </c>
      <c r="AC1853">
        <f t="shared" si="370"/>
        <v>6159</v>
      </c>
      <c r="AD1853">
        <f t="shared" si="371"/>
        <v>0.6151618058330004</v>
      </c>
      <c r="AE1853">
        <f t="shared" si="372"/>
        <v>0</v>
      </c>
      <c r="AF1853" t="e">
        <f t="shared" ca="1" si="373"/>
        <v>#N/A</v>
      </c>
      <c r="AG1853" t="e">
        <f t="shared" ca="1" si="374"/>
        <v>#N/A</v>
      </c>
      <c r="AH1853" t="e">
        <f t="shared" ca="1" si="375"/>
        <v>#N/A</v>
      </c>
      <c r="AI1853" t="e">
        <f t="shared" ca="1" si="364"/>
        <v>#N/A</v>
      </c>
      <c r="AJ1853">
        <f t="shared" si="365"/>
        <v>1.0986815821014781E-3</v>
      </c>
      <c r="AK1853">
        <f t="shared" si="366"/>
        <v>0</v>
      </c>
      <c r="AL1853" t="e">
        <f t="shared" ca="1" si="376"/>
        <v>#N/A</v>
      </c>
      <c r="AM1853" t="b">
        <f t="shared" si="367"/>
        <v>0</v>
      </c>
    </row>
    <row r="1854" spans="1:39" x14ac:dyDescent="0.3">
      <c r="A1854" t="s">
        <v>400</v>
      </c>
      <c r="B1854" t="s">
        <v>401</v>
      </c>
      <c r="C1854" t="s">
        <v>39</v>
      </c>
      <c r="D1854" t="s">
        <v>70</v>
      </c>
      <c r="E1854" t="s">
        <v>71</v>
      </c>
      <c r="F1854" s="13" t="str">
        <f>_xlfn.CONCAT(wiz_6[[#This Row],[OCTY......]],",",wiz_6[[#This Row],[OS]])</f>
        <v>JACKSON   ,TN</v>
      </c>
      <c r="G1854" t="s">
        <v>42</v>
      </c>
      <c r="H1854" t="s">
        <v>442</v>
      </c>
      <c r="I1854" s="13" t="str">
        <f>_xlfn.CONCAT(wiz_6[[#This Row],[DCTY......]], ",",wiz_6[[#This Row],[DS]])</f>
        <v>INDIANAPOL,IN</v>
      </c>
      <c r="J1854" t="str">
        <f>TRIM(CONCATENATE(wiz_6[[#This Row],[SHIPPER..................]],wiz_6[[#This Row],[ZIP2..]],wiz_6[[#This Row],[ZIP3..]]))</f>
        <v>KELLOGG COMPANY MLXP| 3830146201</v>
      </c>
      <c r="K1854">
        <v>15</v>
      </c>
      <c r="L1854">
        <v>2.06</v>
      </c>
      <c r="M1854">
        <v>0.26</v>
      </c>
      <c r="N1854">
        <v>392</v>
      </c>
      <c r="O1854">
        <v>0.62</v>
      </c>
      <c r="P1854">
        <v>90</v>
      </c>
      <c r="Q1854">
        <v>0.33</v>
      </c>
      <c r="R1854">
        <v>-7</v>
      </c>
      <c r="S1854">
        <v>-6</v>
      </c>
      <c r="T1854">
        <v>36</v>
      </c>
      <c r="U1854">
        <v>-76</v>
      </c>
      <c r="V1854">
        <v>-46</v>
      </c>
      <c r="W1854">
        <v>38301</v>
      </c>
      <c r="X1854">
        <v>38301</v>
      </c>
      <c r="Y1854">
        <v>46201</v>
      </c>
      <c r="Z1854">
        <v>2.1</v>
      </c>
      <c r="AA1854">
        <f t="shared" si="368"/>
        <v>10012</v>
      </c>
      <c r="AB1854">
        <f t="shared" si="369"/>
        <v>-690</v>
      </c>
      <c r="AC1854">
        <f t="shared" si="370"/>
        <v>6159</v>
      </c>
      <c r="AD1854">
        <f t="shared" si="371"/>
        <v>0.6151618058330004</v>
      </c>
      <c r="AE1854">
        <f t="shared" si="372"/>
        <v>0</v>
      </c>
      <c r="AF1854" t="e">
        <f t="shared" ca="1" si="373"/>
        <v>#N/A</v>
      </c>
      <c r="AG1854" t="e">
        <f t="shared" ca="1" si="374"/>
        <v>#N/A</v>
      </c>
      <c r="AH1854" t="e">
        <f t="shared" ca="1" si="375"/>
        <v>#N/A</v>
      </c>
      <c r="AI1854" t="e">
        <f t="shared" ca="1" si="364"/>
        <v>#N/A</v>
      </c>
      <c r="AJ1854">
        <f t="shared" si="365"/>
        <v>1.4982021574111066E-3</v>
      </c>
      <c r="AK1854">
        <f t="shared" si="366"/>
        <v>0</v>
      </c>
      <c r="AL1854" t="e">
        <f t="shared" ca="1" si="376"/>
        <v>#N/A</v>
      </c>
      <c r="AM1854" t="b">
        <f t="shared" si="367"/>
        <v>0</v>
      </c>
    </row>
    <row r="1855" spans="1:39" x14ac:dyDescent="0.3">
      <c r="A1855" t="s">
        <v>302</v>
      </c>
      <c r="B1855" t="s">
        <v>303</v>
      </c>
      <c r="C1855" t="s">
        <v>39</v>
      </c>
      <c r="D1855" t="s">
        <v>70</v>
      </c>
      <c r="E1855" t="s">
        <v>71</v>
      </c>
      <c r="F1855" s="13" t="str">
        <f>_xlfn.CONCAT(wiz_6[[#This Row],[OCTY......]],",",wiz_6[[#This Row],[OS]])</f>
        <v>JACKSON   ,TN</v>
      </c>
      <c r="G1855" t="s">
        <v>42</v>
      </c>
      <c r="H1855" t="s">
        <v>877</v>
      </c>
      <c r="I1855" s="13" t="str">
        <f>_xlfn.CONCAT(wiz_6[[#This Row],[DCTY......]], ",",wiz_6[[#This Row],[DS]])</f>
        <v>WHITESTOWN,IN</v>
      </c>
      <c r="J1855" t="str">
        <f>TRIM(CONCATENATE(wiz_6[[#This Row],[SHIPPER..................]],wiz_6[[#This Row],[ZIP2..]],wiz_6[[#This Row],[ZIP3..]]))</f>
        <v>KIRKLANDS TL ONLY | 3830146075</v>
      </c>
      <c r="K1855">
        <v>9</v>
      </c>
      <c r="L1855">
        <v>2.2200000000000002</v>
      </c>
      <c r="M1855">
        <v>0.22</v>
      </c>
      <c r="N1855">
        <v>426</v>
      </c>
      <c r="O1855">
        <v>1.19</v>
      </c>
      <c r="P1855">
        <v>25</v>
      </c>
      <c r="Q1855">
        <v>0.26</v>
      </c>
      <c r="R1855">
        <v>-75</v>
      </c>
      <c r="S1855">
        <v>-17</v>
      </c>
      <c r="T1855">
        <v>-72</v>
      </c>
      <c r="U1855">
        <v>88</v>
      </c>
      <c r="V1855">
        <v>-1</v>
      </c>
      <c r="W1855">
        <v>38063</v>
      </c>
      <c r="X1855">
        <v>38301</v>
      </c>
      <c r="Y1855">
        <v>46075</v>
      </c>
      <c r="Z1855">
        <v>2.2200000000000002</v>
      </c>
      <c r="AA1855">
        <f t="shared" si="368"/>
        <v>10012</v>
      </c>
      <c r="AB1855">
        <f t="shared" si="369"/>
        <v>-9</v>
      </c>
      <c r="AC1855">
        <f t="shared" si="370"/>
        <v>6159</v>
      </c>
      <c r="AD1855">
        <f t="shared" si="371"/>
        <v>0.6151618058330004</v>
      </c>
      <c r="AE1855">
        <f t="shared" si="372"/>
        <v>0</v>
      </c>
      <c r="AF1855" t="e">
        <f t="shared" ca="1" si="373"/>
        <v>#N/A</v>
      </c>
      <c r="AG1855" t="e">
        <f t="shared" ca="1" si="374"/>
        <v>#N/A</v>
      </c>
      <c r="AH1855" t="e">
        <f t="shared" ca="1" si="375"/>
        <v>#N/A</v>
      </c>
      <c r="AI1855" t="e">
        <f t="shared" ca="1" si="364"/>
        <v>#N/A</v>
      </c>
      <c r="AJ1855">
        <f t="shared" si="365"/>
        <v>8.98921294446664E-4</v>
      </c>
      <c r="AK1855">
        <f t="shared" si="366"/>
        <v>0</v>
      </c>
      <c r="AL1855" t="e">
        <f t="shared" ca="1" si="376"/>
        <v>#N/A</v>
      </c>
      <c r="AM1855" t="b">
        <f t="shared" si="367"/>
        <v>0</v>
      </c>
    </row>
    <row r="1856" spans="1:39" x14ac:dyDescent="0.3">
      <c r="A1856" t="s">
        <v>365</v>
      </c>
      <c r="B1856" t="s">
        <v>620</v>
      </c>
      <c r="C1856" t="s">
        <v>39</v>
      </c>
      <c r="D1856" t="s">
        <v>70</v>
      </c>
      <c r="E1856" t="s">
        <v>553</v>
      </c>
      <c r="F1856" s="13" t="str">
        <f>_xlfn.CONCAT(wiz_6[[#This Row],[OCTY......]],",",wiz_6[[#This Row],[OS]])</f>
        <v>HUMBOLDT  ,TN</v>
      </c>
      <c r="G1856" t="s">
        <v>42</v>
      </c>
      <c r="H1856" t="s">
        <v>621</v>
      </c>
      <c r="I1856" s="13" t="str">
        <f>_xlfn.CONCAT(wiz_6[[#This Row],[DCTY......]], ",",wiz_6[[#This Row],[DS]])</f>
        <v>GAS CITY  ,IN</v>
      </c>
      <c r="J1856" t="str">
        <f>TRIM(CONCATENATE(wiz_6[[#This Row],[SHIPPER..................]],wiz_6[[#This Row],[ZIP2..]],wiz_6[[#This Row],[ZIP3..]]))</f>
        <v>AMERICAN WOODMARK COR| 3834346933</v>
      </c>
      <c r="K1856">
        <v>91</v>
      </c>
      <c r="L1856">
        <v>1.96</v>
      </c>
      <c r="M1856">
        <v>0.19</v>
      </c>
      <c r="N1856">
        <v>481</v>
      </c>
      <c r="O1856">
        <v>0.82</v>
      </c>
      <c r="P1856">
        <v>85</v>
      </c>
      <c r="Q1856">
        <v>0.32</v>
      </c>
      <c r="R1856">
        <v>8</v>
      </c>
      <c r="S1856">
        <v>-11</v>
      </c>
      <c r="T1856">
        <v>35</v>
      </c>
      <c r="U1856">
        <v>-33</v>
      </c>
      <c r="V1856">
        <v>-9</v>
      </c>
      <c r="W1856">
        <v>37127</v>
      </c>
      <c r="X1856">
        <v>38343</v>
      </c>
      <c r="Y1856">
        <v>46933</v>
      </c>
      <c r="Z1856">
        <v>1.93</v>
      </c>
      <c r="AA1856">
        <f t="shared" si="368"/>
        <v>10012</v>
      </c>
      <c r="AB1856">
        <f t="shared" si="369"/>
        <v>-819</v>
      </c>
      <c r="AC1856">
        <f t="shared" si="370"/>
        <v>6159</v>
      </c>
      <c r="AD1856">
        <f t="shared" si="371"/>
        <v>0.6151618058330004</v>
      </c>
      <c r="AE1856">
        <f t="shared" si="372"/>
        <v>0</v>
      </c>
      <c r="AF1856" t="e">
        <f t="shared" ca="1" si="373"/>
        <v>#N/A</v>
      </c>
      <c r="AG1856" t="e">
        <f t="shared" ca="1" si="374"/>
        <v>#N/A</v>
      </c>
      <c r="AH1856" t="e">
        <f t="shared" ca="1" si="375"/>
        <v>#N/A</v>
      </c>
      <c r="AI1856" t="e">
        <f t="shared" ca="1" si="364"/>
        <v>#N/A</v>
      </c>
      <c r="AJ1856">
        <f t="shared" si="365"/>
        <v>9.0890930882940469E-3</v>
      </c>
      <c r="AK1856">
        <f t="shared" si="366"/>
        <v>0</v>
      </c>
      <c r="AL1856" t="e">
        <f t="shared" ca="1" si="376"/>
        <v>#N/A</v>
      </c>
      <c r="AM1856" t="b">
        <f t="shared" si="367"/>
        <v>0</v>
      </c>
    </row>
    <row r="1857" spans="1:39" x14ac:dyDescent="0.3">
      <c r="A1857" t="s">
        <v>1709</v>
      </c>
      <c r="B1857" t="s">
        <v>1710</v>
      </c>
      <c r="C1857" t="s">
        <v>39</v>
      </c>
      <c r="D1857" t="s">
        <v>70</v>
      </c>
      <c r="E1857" t="s">
        <v>71</v>
      </c>
      <c r="F1857" s="13" t="str">
        <f>_xlfn.CONCAT(wiz_6[[#This Row],[OCTY......]],",",wiz_6[[#This Row],[OS]])</f>
        <v>JACKSON   ,TN</v>
      </c>
      <c r="G1857" t="s">
        <v>42</v>
      </c>
      <c r="H1857" t="s">
        <v>1123</v>
      </c>
      <c r="I1857" s="13" t="str">
        <f>_xlfn.CONCAT(wiz_6[[#This Row],[DCTY......]], ",",wiz_6[[#This Row],[DS]])</f>
        <v>ELWOOD    ,IN</v>
      </c>
      <c r="J1857" t="str">
        <f>TRIM(CONCATENATE(wiz_6[[#This Row],[SHIPPER..................]],wiz_6[[#This Row],[ZIP2..]],wiz_6[[#This Row],[ZIP3..]]))</f>
        <v>TOYOTA TSUSHO | 3830146036</v>
      </c>
      <c r="K1857">
        <v>1</v>
      </c>
      <c r="L1857">
        <v>2.11</v>
      </c>
      <c r="M1857">
        <v>0.27</v>
      </c>
      <c r="N1857">
        <v>458</v>
      </c>
      <c r="O1857">
        <v>0.83</v>
      </c>
      <c r="P1857">
        <v>171</v>
      </c>
      <c r="Q1857">
        <v>0.4</v>
      </c>
      <c r="R1857">
        <v>-49</v>
      </c>
      <c r="S1857">
        <v>-4</v>
      </c>
      <c r="T1857">
        <v>32</v>
      </c>
      <c r="U1857">
        <v>72</v>
      </c>
      <c r="V1857">
        <v>100</v>
      </c>
      <c r="W1857">
        <v>42134</v>
      </c>
      <c r="X1857">
        <v>38301</v>
      </c>
      <c r="Y1857">
        <v>46036</v>
      </c>
      <c r="Z1857">
        <v>2.16</v>
      </c>
      <c r="AA1857">
        <f t="shared" si="368"/>
        <v>10012</v>
      </c>
      <c r="AB1857">
        <f t="shared" si="369"/>
        <v>100</v>
      </c>
      <c r="AC1857">
        <f t="shared" si="370"/>
        <v>6159</v>
      </c>
      <c r="AD1857">
        <f t="shared" si="371"/>
        <v>0.6151618058330004</v>
      </c>
      <c r="AE1857">
        <f t="shared" si="372"/>
        <v>0</v>
      </c>
      <c r="AF1857" t="e">
        <f t="shared" ca="1" si="373"/>
        <v>#N/A</v>
      </c>
      <c r="AG1857" t="e">
        <f t="shared" ca="1" si="374"/>
        <v>#N/A</v>
      </c>
      <c r="AH1857" t="e">
        <f t="shared" ca="1" si="375"/>
        <v>#N/A</v>
      </c>
      <c r="AI1857" t="e">
        <f t="shared" ca="1" si="364"/>
        <v>#N/A</v>
      </c>
      <c r="AJ1857">
        <f t="shared" si="365"/>
        <v>9.988014382740711E-5</v>
      </c>
      <c r="AK1857">
        <f t="shared" si="366"/>
        <v>0</v>
      </c>
      <c r="AL1857" t="e">
        <f t="shared" ca="1" si="376"/>
        <v>#N/A</v>
      </c>
      <c r="AM1857" t="b">
        <f t="shared" si="367"/>
        <v>0</v>
      </c>
    </row>
    <row r="1858" spans="1:39" x14ac:dyDescent="0.3">
      <c r="A1858" t="s">
        <v>1709</v>
      </c>
      <c r="B1858" t="s">
        <v>1711</v>
      </c>
      <c r="C1858" t="s">
        <v>39</v>
      </c>
      <c r="D1858" t="s">
        <v>70</v>
      </c>
      <c r="E1858" t="s">
        <v>71</v>
      </c>
      <c r="F1858" s="13" t="str">
        <f>_xlfn.CONCAT(wiz_6[[#This Row],[OCTY......]],",",wiz_6[[#This Row],[OS]])</f>
        <v>JACKSON   ,TN</v>
      </c>
      <c r="G1858" t="s">
        <v>42</v>
      </c>
      <c r="H1858" t="s">
        <v>1123</v>
      </c>
      <c r="I1858" s="13" t="str">
        <f>_xlfn.CONCAT(wiz_6[[#This Row],[DCTY......]], ",",wiz_6[[#This Row],[DS]])</f>
        <v>ELWOOD    ,IN</v>
      </c>
      <c r="J1858" t="str">
        <f>TRIM(CONCATENATE(wiz_6[[#This Row],[SHIPPER..................]],wiz_6[[#This Row],[ZIP2..]],wiz_6[[#This Row],[ZIP3..]]))</f>
        <v>TOYOTA TSUSHO | 3830146036</v>
      </c>
      <c r="K1858">
        <v>2</v>
      </c>
      <c r="L1858">
        <v>1.81</v>
      </c>
      <c r="M1858">
        <v>0.28000000000000003</v>
      </c>
      <c r="N1858">
        <v>458</v>
      </c>
      <c r="O1858">
        <v>0.94</v>
      </c>
      <c r="P1858">
        <v>168</v>
      </c>
      <c r="Q1858">
        <v>0.4</v>
      </c>
      <c r="R1858">
        <v>-52</v>
      </c>
      <c r="S1858">
        <v>5</v>
      </c>
      <c r="T1858">
        <v>6</v>
      </c>
      <c r="U1858">
        <v>-61</v>
      </c>
      <c r="V1858">
        <v>-50</v>
      </c>
      <c r="W1858">
        <v>38563</v>
      </c>
      <c r="X1858">
        <v>38301</v>
      </c>
      <c r="Y1858">
        <v>46036</v>
      </c>
      <c r="Z1858">
        <v>1.87</v>
      </c>
      <c r="AA1858">
        <f t="shared" si="368"/>
        <v>10012</v>
      </c>
      <c r="AB1858">
        <f t="shared" si="369"/>
        <v>-100</v>
      </c>
      <c r="AC1858">
        <f t="shared" si="370"/>
        <v>6159</v>
      </c>
      <c r="AD1858">
        <f t="shared" si="371"/>
        <v>0.6151618058330004</v>
      </c>
      <c r="AE1858">
        <f t="shared" si="372"/>
        <v>0</v>
      </c>
      <c r="AF1858" t="e">
        <f t="shared" ca="1" si="373"/>
        <v>#N/A</v>
      </c>
      <c r="AG1858" t="e">
        <f t="shared" ca="1" si="374"/>
        <v>#N/A</v>
      </c>
      <c r="AH1858" t="e">
        <f t="shared" ca="1" si="375"/>
        <v>#N/A</v>
      </c>
      <c r="AI1858" t="e">
        <f t="shared" ref="AI1858:AI1921" ca="1" si="377">REPLACE(AF1858,2,1,"K")</f>
        <v>#N/A</v>
      </c>
      <c r="AJ1858">
        <f t="shared" ref="AJ1858:AJ1921" si="378">K1858/AA1858</f>
        <v>1.9976028765481422E-4</v>
      </c>
      <c r="AK1858">
        <f t="shared" ref="AK1858:AK1921" si="379">_xlfn.MINIFS($X$3:$X$2378,$C$3:$C$2378,A1858,$AL$3:$AL$2378,"&gt;0.05")</f>
        <v>0</v>
      </c>
      <c r="AL1858" t="e">
        <f t="shared" ca="1" si="376"/>
        <v>#N/A</v>
      </c>
      <c r="AM1858" t="b">
        <f t="shared" ref="AM1858:AM1921" si="380">IF(AK1858=V1858,J1858,FALSE)</f>
        <v>0</v>
      </c>
    </row>
    <row r="1859" spans="1:39" x14ac:dyDescent="0.3">
      <c r="A1859" t="s">
        <v>1426</v>
      </c>
      <c r="B1859" t="s">
        <v>1427</v>
      </c>
      <c r="C1859" t="s">
        <v>39</v>
      </c>
      <c r="D1859" t="s">
        <v>70</v>
      </c>
      <c r="E1859" t="s">
        <v>553</v>
      </c>
      <c r="F1859" s="13" t="str">
        <f>_xlfn.CONCAT(wiz_6[[#This Row],[OCTY......]],",",wiz_6[[#This Row],[OS]])</f>
        <v>HUMBOLDT  ,TN</v>
      </c>
      <c r="G1859" t="s">
        <v>42</v>
      </c>
      <c r="H1859" t="s">
        <v>164</v>
      </c>
      <c r="I1859" s="13" t="str">
        <f>_xlfn.CONCAT(wiz_6[[#This Row],[DCTY......]], ",",wiz_6[[#This Row],[DS]])</f>
        <v>LAFAYETTE ,IN</v>
      </c>
      <c r="J1859" t="str">
        <f>TRIM(CONCATENATE(wiz_6[[#This Row],[SHIPPER..................]],wiz_6[[#This Row],[ZIP2..]],wiz_6[[#This Row],[ZIP3..]]))</f>
        <v>b: TA SERVICES | 3834347901</v>
      </c>
      <c r="K1859">
        <v>1</v>
      </c>
      <c r="L1859">
        <v>1.5</v>
      </c>
      <c r="M1859">
        <v>0.27</v>
      </c>
      <c r="N1859">
        <v>424</v>
      </c>
      <c r="O1859">
        <v>0.83</v>
      </c>
      <c r="P1859">
        <v>17</v>
      </c>
      <c r="Q1859">
        <v>0.25</v>
      </c>
      <c r="R1859">
        <v>-25</v>
      </c>
      <c r="S1859">
        <v>-6</v>
      </c>
      <c r="T1859">
        <v>13</v>
      </c>
      <c r="U1859">
        <v>-149</v>
      </c>
      <c r="V1859">
        <v>-142</v>
      </c>
      <c r="W1859">
        <v>38301</v>
      </c>
      <c r="X1859">
        <v>38343</v>
      </c>
      <c r="Y1859">
        <v>47901</v>
      </c>
      <c r="Z1859">
        <v>1.55</v>
      </c>
      <c r="AA1859">
        <f t="shared" ref="AA1859:AA1922" si="381">SUMIFS(K$3:K$2378,$C$3:$C$2378,$C1859)</f>
        <v>10012</v>
      </c>
      <c r="AB1859">
        <f t="shared" ref="AB1859:AB1922" si="382">V1859*K1859</f>
        <v>-142</v>
      </c>
      <c r="AC1859">
        <f t="shared" ref="AC1859:AC1922" si="383">SUMIFS(AB$3:AB$2378,$C$3:$C$2378,$C1859)</f>
        <v>6159</v>
      </c>
      <c r="AD1859">
        <f t="shared" ref="AD1859:AD1922" si="384">AC1859/AA1859</f>
        <v>0.6151618058330004</v>
      </c>
      <c r="AE1859">
        <f t="shared" ref="AE1859:AE1922" si="385">_xlfn.MINIFS($X$3:$X$2378,$C$3:$C$2378,A1859)</f>
        <v>0</v>
      </c>
      <c r="AF1859" t="e">
        <f t="shared" ref="AF1859:AF1922" ca="1" si="386">CELL("address",INDEX($X$3:$X$2378,MATCH(_xlfn.MINIFS($X$3:$X$2378,$C$3:$C$2378,A1859),$X$3:$X$2378,0)))</f>
        <v>#N/A</v>
      </c>
      <c r="AG1859" t="e">
        <f t="shared" ref="AG1859:AG1922" ca="1" si="387">REPLACE(AF1859,2,1,"J")</f>
        <v>#N/A</v>
      </c>
      <c r="AH1859" t="e">
        <f t="shared" ref="AH1859:AH1922" ca="1" si="388">INDIRECT(AG1859)</f>
        <v>#N/A</v>
      </c>
      <c r="AI1859" t="e">
        <f t="shared" ca="1" si="377"/>
        <v>#N/A</v>
      </c>
      <c r="AJ1859">
        <f t="shared" si="378"/>
        <v>9.988014382740711E-5</v>
      </c>
      <c r="AK1859">
        <f t="shared" si="379"/>
        <v>0</v>
      </c>
      <c r="AL1859" t="e">
        <f t="shared" ref="AL1859:AL1922" ca="1" si="389">OFFSET(J$2,MATCH(AK1859,$X$3:$X$2378,0),)</f>
        <v>#N/A</v>
      </c>
      <c r="AM1859" t="b">
        <f t="shared" si="380"/>
        <v>0</v>
      </c>
    </row>
    <row r="1860" spans="1:39" x14ac:dyDescent="0.3">
      <c r="A1860" t="s">
        <v>222</v>
      </c>
      <c r="B1860" t="s">
        <v>218</v>
      </c>
      <c r="C1860" t="s">
        <v>39</v>
      </c>
      <c r="D1860" t="s">
        <v>70</v>
      </c>
      <c r="E1860" t="s">
        <v>71</v>
      </c>
      <c r="F1860" s="13" t="str">
        <f>_xlfn.CONCAT(wiz_6[[#This Row],[OCTY......]],",",wiz_6[[#This Row],[OS]])</f>
        <v>JACKSON   ,TN</v>
      </c>
      <c r="G1860" t="s">
        <v>53</v>
      </c>
      <c r="H1860" t="s">
        <v>108</v>
      </c>
      <c r="I1860" s="13" t="str">
        <f>_xlfn.CONCAT(wiz_6[[#This Row],[DCTY......]], ",",wiz_6[[#This Row],[DS]])</f>
        <v>DANVILLE  ,IL</v>
      </c>
      <c r="J1860" t="str">
        <f>TRIM(CONCATENATE(wiz_6[[#This Row],[SHIPPER..................]],wiz_6[[#This Row],[ZIP2..]],wiz_6[[#This Row],[ZIP3..]]))</f>
        <v>OWENS CORNING FIBERGL| 3830161832</v>
      </c>
      <c r="K1860">
        <v>39</v>
      </c>
      <c r="L1860">
        <v>2.1</v>
      </c>
      <c r="M1860">
        <v>0.17</v>
      </c>
      <c r="N1860">
        <v>363</v>
      </c>
      <c r="O1860">
        <v>0.6</v>
      </c>
      <c r="P1860">
        <v>90</v>
      </c>
      <c r="Q1860">
        <v>0.33</v>
      </c>
      <c r="R1860">
        <v>15</v>
      </c>
      <c r="S1860">
        <v>-24</v>
      </c>
      <c r="T1860">
        <v>41</v>
      </c>
      <c r="U1860">
        <v>1</v>
      </c>
      <c r="V1860">
        <v>18</v>
      </c>
      <c r="W1860">
        <v>38301</v>
      </c>
      <c r="X1860">
        <v>38301</v>
      </c>
      <c r="Y1860">
        <v>61832</v>
      </c>
      <c r="Z1860">
        <v>2.0499999999999998</v>
      </c>
      <c r="AA1860">
        <f t="shared" si="381"/>
        <v>10012</v>
      </c>
      <c r="AB1860">
        <f t="shared" si="382"/>
        <v>702</v>
      </c>
      <c r="AC1860">
        <f t="shared" si="383"/>
        <v>6159</v>
      </c>
      <c r="AD1860">
        <f t="shared" si="384"/>
        <v>0.6151618058330004</v>
      </c>
      <c r="AE1860">
        <f t="shared" si="385"/>
        <v>0</v>
      </c>
      <c r="AF1860" t="e">
        <f t="shared" ca="1" si="386"/>
        <v>#N/A</v>
      </c>
      <c r="AG1860" t="e">
        <f t="shared" ca="1" si="387"/>
        <v>#N/A</v>
      </c>
      <c r="AH1860" t="e">
        <f t="shared" ca="1" si="388"/>
        <v>#N/A</v>
      </c>
      <c r="AI1860" t="e">
        <f t="shared" ca="1" si="377"/>
        <v>#N/A</v>
      </c>
      <c r="AJ1860">
        <f t="shared" si="378"/>
        <v>3.8953256092688774E-3</v>
      </c>
      <c r="AK1860">
        <f t="shared" si="379"/>
        <v>0</v>
      </c>
      <c r="AL1860" t="e">
        <f t="shared" ca="1" si="389"/>
        <v>#N/A</v>
      </c>
      <c r="AM1860" t="b">
        <f t="shared" si="380"/>
        <v>0</v>
      </c>
    </row>
    <row r="1861" spans="1:39" x14ac:dyDescent="0.3">
      <c r="A1861" t="s">
        <v>217</v>
      </c>
      <c r="B1861" t="s">
        <v>218</v>
      </c>
      <c r="C1861" t="s">
        <v>39</v>
      </c>
      <c r="D1861" t="s">
        <v>70</v>
      </c>
      <c r="E1861" t="s">
        <v>71</v>
      </c>
      <c r="F1861" s="13" t="str">
        <f>_xlfn.CONCAT(wiz_6[[#This Row],[OCTY......]],",",wiz_6[[#This Row],[OS]])</f>
        <v>JACKSON   ,TN</v>
      </c>
      <c r="G1861" t="s">
        <v>53</v>
      </c>
      <c r="H1861" t="s">
        <v>108</v>
      </c>
      <c r="I1861" s="13" t="str">
        <f>_xlfn.CONCAT(wiz_6[[#This Row],[DCTY......]], ",",wiz_6[[#This Row],[DS]])</f>
        <v>DANVILLE  ,IL</v>
      </c>
      <c r="J1861" t="str">
        <f>TRIM(CONCATENATE(wiz_6[[#This Row],[SHIPPER..................]],wiz_6[[#This Row],[ZIP2..]],wiz_6[[#This Row],[ZIP3..]]))</f>
        <v>OWENS CORNING SALES | 3830161832</v>
      </c>
      <c r="K1861">
        <v>20</v>
      </c>
      <c r="L1861">
        <v>2.1</v>
      </c>
      <c r="M1861">
        <v>0.18</v>
      </c>
      <c r="N1861">
        <v>363</v>
      </c>
      <c r="O1861">
        <v>0.78</v>
      </c>
      <c r="P1861">
        <v>50</v>
      </c>
      <c r="Q1861">
        <v>0.28999999999999998</v>
      </c>
      <c r="R1861">
        <v>10</v>
      </c>
      <c r="S1861">
        <v>-16</v>
      </c>
      <c r="T1861">
        <v>-2</v>
      </c>
      <c r="U1861">
        <v>4</v>
      </c>
      <c r="V1861">
        <v>-14</v>
      </c>
      <c r="W1861">
        <v>38301</v>
      </c>
      <c r="X1861">
        <v>38301</v>
      </c>
      <c r="Y1861">
        <v>61832</v>
      </c>
      <c r="Z1861">
        <v>2.06</v>
      </c>
      <c r="AA1861">
        <f t="shared" si="381"/>
        <v>10012</v>
      </c>
      <c r="AB1861">
        <f t="shared" si="382"/>
        <v>-280</v>
      </c>
      <c r="AC1861">
        <f t="shared" si="383"/>
        <v>6159</v>
      </c>
      <c r="AD1861">
        <f t="shared" si="384"/>
        <v>0.6151618058330004</v>
      </c>
      <c r="AE1861">
        <f t="shared" si="385"/>
        <v>0</v>
      </c>
      <c r="AF1861" t="e">
        <f t="shared" ca="1" si="386"/>
        <v>#N/A</v>
      </c>
      <c r="AG1861" t="e">
        <f t="shared" ca="1" si="387"/>
        <v>#N/A</v>
      </c>
      <c r="AH1861" t="e">
        <f t="shared" ca="1" si="388"/>
        <v>#N/A</v>
      </c>
      <c r="AI1861" t="e">
        <f t="shared" ca="1" si="377"/>
        <v>#N/A</v>
      </c>
      <c r="AJ1861">
        <f t="shared" si="378"/>
        <v>1.997602876548142E-3</v>
      </c>
      <c r="AK1861">
        <f t="shared" si="379"/>
        <v>0</v>
      </c>
      <c r="AL1861" t="e">
        <f t="shared" ca="1" si="389"/>
        <v>#N/A</v>
      </c>
      <c r="AM1861" t="b">
        <f t="shared" si="380"/>
        <v>0</v>
      </c>
    </row>
    <row r="1862" spans="1:39" x14ac:dyDescent="0.3">
      <c r="A1862" t="s">
        <v>1488</v>
      </c>
      <c r="B1862" t="s">
        <v>1489</v>
      </c>
      <c r="C1862" t="s">
        <v>39</v>
      </c>
      <c r="D1862" t="s">
        <v>70</v>
      </c>
      <c r="E1862" t="s">
        <v>1701</v>
      </c>
      <c r="F1862" s="13" t="str">
        <f>_xlfn.CONCAT(wiz_6[[#This Row],[OCTY......]],",",wiz_6[[#This Row],[OS]])</f>
        <v>MIDDLETON ,TN</v>
      </c>
      <c r="G1862" t="s">
        <v>42</v>
      </c>
      <c r="H1862" t="s">
        <v>81</v>
      </c>
      <c r="I1862" s="13" t="str">
        <f>_xlfn.CONCAT(wiz_6[[#This Row],[DCTY......]], ",",wiz_6[[#This Row],[DS]])</f>
        <v>PENDLETON ,IN</v>
      </c>
      <c r="J1862" t="str">
        <f>TRIM(CONCATENATE(wiz_6[[#This Row],[SHIPPER..................]],wiz_6[[#This Row],[ZIP2..]],wiz_6[[#This Row],[ZIP3..]]))</f>
        <v>b: TOTAL TRANSPORTATI| 3805246064</v>
      </c>
      <c r="K1862">
        <v>1</v>
      </c>
      <c r="L1862">
        <v>1.47</v>
      </c>
      <c r="M1862">
        <v>0.28000000000000003</v>
      </c>
      <c r="N1862">
        <v>456</v>
      </c>
      <c r="O1862">
        <v>1.08</v>
      </c>
      <c r="P1862">
        <v>0</v>
      </c>
      <c r="Q1862">
        <v>0.25</v>
      </c>
      <c r="R1862">
        <v>-19</v>
      </c>
      <c r="S1862">
        <v>16</v>
      </c>
      <c r="T1862">
        <v>-27</v>
      </c>
      <c r="U1862">
        <v>-300</v>
      </c>
      <c r="V1862">
        <v>-311</v>
      </c>
      <c r="W1862">
        <v>38052</v>
      </c>
      <c r="X1862">
        <v>38052</v>
      </c>
      <c r="Y1862">
        <v>46064</v>
      </c>
      <c r="Z1862">
        <v>1.53</v>
      </c>
      <c r="AA1862">
        <f t="shared" si="381"/>
        <v>10012</v>
      </c>
      <c r="AB1862">
        <f t="shared" si="382"/>
        <v>-311</v>
      </c>
      <c r="AC1862">
        <f t="shared" si="383"/>
        <v>6159</v>
      </c>
      <c r="AD1862">
        <f t="shared" si="384"/>
        <v>0.6151618058330004</v>
      </c>
      <c r="AE1862">
        <f t="shared" si="385"/>
        <v>0</v>
      </c>
      <c r="AF1862" t="e">
        <f t="shared" ca="1" si="386"/>
        <v>#N/A</v>
      </c>
      <c r="AG1862" t="e">
        <f t="shared" ca="1" si="387"/>
        <v>#N/A</v>
      </c>
      <c r="AH1862" t="e">
        <f t="shared" ca="1" si="388"/>
        <v>#N/A</v>
      </c>
      <c r="AI1862" t="e">
        <f t="shared" ca="1" si="377"/>
        <v>#N/A</v>
      </c>
      <c r="AJ1862">
        <f t="shared" si="378"/>
        <v>9.988014382740711E-5</v>
      </c>
      <c r="AK1862">
        <f t="shared" si="379"/>
        <v>0</v>
      </c>
      <c r="AL1862" t="e">
        <f t="shared" ca="1" si="389"/>
        <v>#N/A</v>
      </c>
      <c r="AM1862" t="b">
        <f t="shared" si="380"/>
        <v>0</v>
      </c>
    </row>
    <row r="1863" spans="1:39" x14ac:dyDescent="0.3">
      <c r="A1863" t="s">
        <v>400</v>
      </c>
      <c r="B1863" t="s">
        <v>401</v>
      </c>
      <c r="C1863" t="s">
        <v>39</v>
      </c>
      <c r="D1863" t="s">
        <v>70</v>
      </c>
      <c r="E1863" t="s">
        <v>71</v>
      </c>
      <c r="F1863" s="13" t="str">
        <f>_xlfn.CONCAT(wiz_6[[#This Row],[OCTY......]],",",wiz_6[[#This Row],[OS]])</f>
        <v>JACKSON   ,TN</v>
      </c>
      <c r="G1863" t="s">
        <v>42</v>
      </c>
      <c r="H1863" t="s">
        <v>1038</v>
      </c>
      <c r="I1863" s="13" t="str">
        <f>_xlfn.CONCAT(wiz_6[[#This Row],[DCTY......]], ",",wiz_6[[#This Row],[DS]])</f>
        <v>CAMBRIDGE ,IN</v>
      </c>
      <c r="J1863" t="str">
        <f>TRIM(CONCATENATE(wiz_6[[#This Row],[SHIPPER..................]],wiz_6[[#This Row],[ZIP2..]],wiz_6[[#This Row],[ZIP3..]]))</f>
        <v>KELLOGG COMPANY MLXP| 3830147327</v>
      </c>
      <c r="K1863">
        <v>4</v>
      </c>
      <c r="L1863">
        <v>2.38</v>
      </c>
      <c r="M1863">
        <v>0.25</v>
      </c>
      <c r="N1863">
        <v>428</v>
      </c>
      <c r="O1863">
        <v>0.9</v>
      </c>
      <c r="P1863">
        <v>83</v>
      </c>
      <c r="Q1863">
        <v>0.33</v>
      </c>
      <c r="R1863">
        <v>-4</v>
      </c>
      <c r="S1863">
        <v>-6</v>
      </c>
      <c r="T1863">
        <v>-3</v>
      </c>
      <c r="U1863">
        <v>60</v>
      </c>
      <c r="V1863">
        <v>51</v>
      </c>
      <c r="W1863">
        <v>37087</v>
      </c>
      <c r="X1863">
        <v>38301</v>
      </c>
      <c r="Y1863">
        <v>47327</v>
      </c>
      <c r="Z1863">
        <v>2.41</v>
      </c>
      <c r="AA1863">
        <f t="shared" si="381"/>
        <v>10012</v>
      </c>
      <c r="AB1863">
        <f t="shared" si="382"/>
        <v>204</v>
      </c>
      <c r="AC1863">
        <f t="shared" si="383"/>
        <v>6159</v>
      </c>
      <c r="AD1863">
        <f t="shared" si="384"/>
        <v>0.6151618058330004</v>
      </c>
      <c r="AE1863">
        <f t="shared" si="385"/>
        <v>0</v>
      </c>
      <c r="AF1863" t="e">
        <f t="shared" ca="1" si="386"/>
        <v>#N/A</v>
      </c>
      <c r="AG1863" t="e">
        <f t="shared" ca="1" si="387"/>
        <v>#N/A</v>
      </c>
      <c r="AH1863" t="e">
        <f t="shared" ca="1" si="388"/>
        <v>#N/A</v>
      </c>
      <c r="AI1863" t="e">
        <f t="shared" ca="1" si="377"/>
        <v>#N/A</v>
      </c>
      <c r="AJ1863">
        <f t="shared" si="378"/>
        <v>3.9952057530962844E-4</v>
      </c>
      <c r="AK1863">
        <f t="shared" si="379"/>
        <v>0</v>
      </c>
      <c r="AL1863" t="e">
        <f t="shared" ca="1" si="389"/>
        <v>#N/A</v>
      </c>
      <c r="AM1863" t="b">
        <f t="shared" si="380"/>
        <v>0</v>
      </c>
    </row>
    <row r="1864" spans="1:39" x14ac:dyDescent="0.3">
      <c r="A1864" t="s">
        <v>78</v>
      </c>
      <c r="B1864" t="s">
        <v>79</v>
      </c>
      <c r="C1864" t="s">
        <v>39</v>
      </c>
      <c r="D1864" t="s">
        <v>70</v>
      </c>
      <c r="E1864" t="s">
        <v>666</v>
      </c>
      <c r="F1864" s="13" t="str">
        <f>_xlfn.CONCAT(wiz_6[[#This Row],[OCTY......]],",",wiz_6[[#This Row],[OS]])</f>
        <v>DYERSBURG ,TN</v>
      </c>
      <c r="G1864" t="s">
        <v>42</v>
      </c>
      <c r="H1864" t="s">
        <v>81</v>
      </c>
      <c r="I1864" s="13" t="str">
        <f>_xlfn.CONCAT(wiz_6[[#This Row],[DCTY......]], ",",wiz_6[[#This Row],[DS]])</f>
        <v>PENDLETON ,IN</v>
      </c>
      <c r="J1864" t="str">
        <f>TRIM(CONCATENATE(wiz_6[[#This Row],[SHIPPER..................]],wiz_6[[#This Row],[ZIP2..]],wiz_6[[#This Row],[ZIP3..]]))</f>
        <v>TRACTOR SUPPLY MANHAT| 3802446064</v>
      </c>
      <c r="K1864">
        <v>36</v>
      </c>
      <c r="L1864">
        <v>1.94</v>
      </c>
      <c r="M1864">
        <v>0.21</v>
      </c>
      <c r="N1864">
        <v>405</v>
      </c>
      <c r="O1864">
        <v>0.92</v>
      </c>
      <c r="P1864">
        <v>56</v>
      </c>
      <c r="Q1864">
        <v>0.28999999999999998</v>
      </c>
      <c r="R1864">
        <v>-2</v>
      </c>
      <c r="S1864">
        <v>-28</v>
      </c>
      <c r="T1864">
        <v>-8</v>
      </c>
      <c r="U1864">
        <v>-156</v>
      </c>
      <c r="V1864">
        <v>-192</v>
      </c>
      <c r="W1864">
        <v>63901</v>
      </c>
      <c r="X1864">
        <v>38024</v>
      </c>
      <c r="Y1864">
        <v>46064</v>
      </c>
      <c r="Z1864">
        <v>1.93</v>
      </c>
      <c r="AA1864">
        <f t="shared" si="381"/>
        <v>10012</v>
      </c>
      <c r="AB1864">
        <f t="shared" si="382"/>
        <v>-6912</v>
      </c>
      <c r="AC1864">
        <f t="shared" si="383"/>
        <v>6159</v>
      </c>
      <c r="AD1864">
        <f t="shared" si="384"/>
        <v>0.6151618058330004</v>
      </c>
      <c r="AE1864">
        <f t="shared" si="385"/>
        <v>0</v>
      </c>
      <c r="AF1864" t="e">
        <f t="shared" ca="1" si="386"/>
        <v>#N/A</v>
      </c>
      <c r="AG1864" t="e">
        <f t="shared" ca="1" si="387"/>
        <v>#N/A</v>
      </c>
      <c r="AH1864" t="e">
        <f t="shared" ca="1" si="388"/>
        <v>#N/A</v>
      </c>
      <c r="AI1864" t="e">
        <f t="shared" ca="1" si="377"/>
        <v>#N/A</v>
      </c>
      <c r="AJ1864">
        <f t="shared" si="378"/>
        <v>3.595685177786656E-3</v>
      </c>
      <c r="AK1864">
        <f t="shared" si="379"/>
        <v>0</v>
      </c>
      <c r="AL1864" t="e">
        <f t="shared" ca="1" si="389"/>
        <v>#N/A</v>
      </c>
      <c r="AM1864" t="b">
        <f t="shared" si="380"/>
        <v>0</v>
      </c>
    </row>
    <row r="1865" spans="1:39" x14ac:dyDescent="0.3">
      <c r="A1865" t="s">
        <v>78</v>
      </c>
      <c r="B1865" t="s">
        <v>79</v>
      </c>
      <c r="C1865" t="s">
        <v>39</v>
      </c>
      <c r="D1865" t="s">
        <v>70</v>
      </c>
      <c r="E1865" t="s">
        <v>71</v>
      </c>
      <c r="F1865" s="13" t="str">
        <f>_xlfn.CONCAT(wiz_6[[#This Row],[OCTY......]],",",wiz_6[[#This Row],[OS]])</f>
        <v>JACKSON   ,TN</v>
      </c>
      <c r="G1865" t="s">
        <v>42</v>
      </c>
      <c r="H1865" t="s">
        <v>81</v>
      </c>
      <c r="I1865" s="13" t="str">
        <f>_xlfn.CONCAT(wiz_6[[#This Row],[DCTY......]], ",",wiz_6[[#This Row],[DS]])</f>
        <v>PENDLETON ,IN</v>
      </c>
      <c r="J1865" t="str">
        <f>TRIM(CONCATENATE(wiz_6[[#This Row],[SHIPPER..................]],wiz_6[[#This Row],[ZIP2..]],wiz_6[[#This Row],[ZIP3..]]))</f>
        <v>TRACTOR SUPPLY MANHAT| 3830146064</v>
      </c>
      <c r="K1865">
        <v>1</v>
      </c>
      <c r="L1865">
        <v>1.87</v>
      </c>
      <c r="M1865">
        <v>0.21</v>
      </c>
      <c r="N1865">
        <v>440</v>
      </c>
      <c r="O1865">
        <v>1.92</v>
      </c>
      <c r="P1865">
        <v>82</v>
      </c>
      <c r="Q1865">
        <v>0.3</v>
      </c>
      <c r="R1865">
        <v>13</v>
      </c>
      <c r="S1865">
        <v>-25</v>
      </c>
      <c r="T1865">
        <v>-245</v>
      </c>
      <c r="U1865">
        <v>-265</v>
      </c>
      <c r="V1865">
        <v>-535</v>
      </c>
      <c r="W1865">
        <v>38101</v>
      </c>
      <c r="X1865">
        <v>38301</v>
      </c>
      <c r="Y1865">
        <v>46064</v>
      </c>
      <c r="Z1865">
        <v>1.86</v>
      </c>
      <c r="AA1865">
        <f t="shared" si="381"/>
        <v>10012</v>
      </c>
      <c r="AB1865">
        <f t="shared" si="382"/>
        <v>-535</v>
      </c>
      <c r="AC1865">
        <f t="shared" si="383"/>
        <v>6159</v>
      </c>
      <c r="AD1865">
        <f t="shared" si="384"/>
        <v>0.6151618058330004</v>
      </c>
      <c r="AE1865">
        <f t="shared" si="385"/>
        <v>0</v>
      </c>
      <c r="AF1865" t="e">
        <f t="shared" ca="1" si="386"/>
        <v>#N/A</v>
      </c>
      <c r="AG1865" t="e">
        <f t="shared" ca="1" si="387"/>
        <v>#N/A</v>
      </c>
      <c r="AH1865" t="e">
        <f t="shared" ca="1" si="388"/>
        <v>#N/A</v>
      </c>
      <c r="AI1865" t="e">
        <f t="shared" ca="1" si="377"/>
        <v>#N/A</v>
      </c>
      <c r="AJ1865">
        <f t="shared" si="378"/>
        <v>9.988014382740711E-5</v>
      </c>
      <c r="AK1865">
        <f t="shared" si="379"/>
        <v>0</v>
      </c>
      <c r="AL1865" t="e">
        <f t="shared" ca="1" si="389"/>
        <v>#N/A</v>
      </c>
      <c r="AM1865" t="b">
        <f t="shared" si="380"/>
        <v>0</v>
      </c>
    </row>
    <row r="1866" spans="1:39" x14ac:dyDescent="0.3">
      <c r="A1866" t="s">
        <v>78</v>
      </c>
      <c r="B1866" t="s">
        <v>79</v>
      </c>
      <c r="C1866" t="s">
        <v>39</v>
      </c>
      <c r="D1866" t="s">
        <v>70</v>
      </c>
      <c r="E1866" t="s">
        <v>1713</v>
      </c>
      <c r="F1866" s="13" t="str">
        <f>_xlfn.CONCAT(wiz_6[[#This Row],[OCTY......]],",",wiz_6[[#This Row],[OS]])</f>
        <v>KENTON    ,TN</v>
      </c>
      <c r="G1866" t="s">
        <v>42</v>
      </c>
      <c r="H1866" t="s">
        <v>81</v>
      </c>
      <c r="I1866" s="13" t="str">
        <f>_xlfn.CONCAT(wiz_6[[#This Row],[DCTY......]], ",",wiz_6[[#This Row],[DS]])</f>
        <v>PENDLETON ,IN</v>
      </c>
      <c r="J1866" t="str">
        <f>TRIM(CONCATENATE(wiz_6[[#This Row],[SHIPPER..................]],wiz_6[[#This Row],[ZIP2..]],wiz_6[[#This Row],[ZIP3..]]))</f>
        <v>TRACTOR SUPPLY MANHAT| 3823346064</v>
      </c>
      <c r="K1866">
        <v>3</v>
      </c>
      <c r="L1866">
        <v>2.08</v>
      </c>
      <c r="M1866">
        <v>0.22</v>
      </c>
      <c r="N1866">
        <v>384</v>
      </c>
      <c r="O1866">
        <v>0.96</v>
      </c>
      <c r="P1866">
        <v>100</v>
      </c>
      <c r="Q1866">
        <v>0.33</v>
      </c>
      <c r="R1866">
        <v>-4</v>
      </c>
      <c r="S1866">
        <v>2</v>
      </c>
      <c r="T1866">
        <v>-45</v>
      </c>
      <c r="U1866">
        <v>-112</v>
      </c>
      <c r="V1866">
        <v>-155</v>
      </c>
      <c r="W1866">
        <v>37201</v>
      </c>
      <c r="X1866">
        <v>38233</v>
      </c>
      <c r="Y1866">
        <v>46064</v>
      </c>
      <c r="Z1866">
        <v>2.08</v>
      </c>
      <c r="AA1866">
        <f t="shared" si="381"/>
        <v>10012</v>
      </c>
      <c r="AB1866">
        <f t="shared" si="382"/>
        <v>-465</v>
      </c>
      <c r="AC1866">
        <f t="shared" si="383"/>
        <v>6159</v>
      </c>
      <c r="AD1866">
        <f t="shared" si="384"/>
        <v>0.6151618058330004</v>
      </c>
      <c r="AE1866">
        <f t="shared" si="385"/>
        <v>0</v>
      </c>
      <c r="AF1866" t="e">
        <f t="shared" ca="1" si="386"/>
        <v>#N/A</v>
      </c>
      <c r="AG1866" t="e">
        <f t="shared" ca="1" si="387"/>
        <v>#N/A</v>
      </c>
      <c r="AH1866" t="e">
        <f t="shared" ca="1" si="388"/>
        <v>#N/A</v>
      </c>
      <c r="AI1866" t="e">
        <f t="shared" ca="1" si="377"/>
        <v>#N/A</v>
      </c>
      <c r="AJ1866">
        <f t="shared" si="378"/>
        <v>2.9964043148222132E-4</v>
      </c>
      <c r="AK1866">
        <f t="shared" si="379"/>
        <v>0</v>
      </c>
      <c r="AL1866" t="e">
        <f t="shared" ca="1" si="389"/>
        <v>#N/A</v>
      </c>
      <c r="AM1866" t="b">
        <f t="shared" si="380"/>
        <v>0</v>
      </c>
    </row>
    <row r="1867" spans="1:39" x14ac:dyDescent="0.3">
      <c r="A1867" t="s">
        <v>78</v>
      </c>
      <c r="B1867" t="s">
        <v>79</v>
      </c>
      <c r="C1867" t="s">
        <v>39</v>
      </c>
      <c r="D1867" t="s">
        <v>70</v>
      </c>
      <c r="E1867" t="s">
        <v>1701</v>
      </c>
      <c r="F1867" s="13" t="str">
        <f>_xlfn.CONCAT(wiz_6[[#This Row],[OCTY......]],",",wiz_6[[#This Row],[OS]])</f>
        <v>MIDDLETON ,TN</v>
      </c>
      <c r="G1867" t="s">
        <v>42</v>
      </c>
      <c r="H1867" t="s">
        <v>81</v>
      </c>
      <c r="I1867" s="13" t="str">
        <f>_xlfn.CONCAT(wiz_6[[#This Row],[DCTY......]], ",",wiz_6[[#This Row],[DS]])</f>
        <v>PENDLETON ,IN</v>
      </c>
      <c r="J1867" t="str">
        <f>TRIM(CONCATENATE(wiz_6[[#This Row],[SHIPPER..................]],wiz_6[[#This Row],[ZIP2..]],wiz_6[[#This Row],[ZIP3..]]))</f>
        <v>TRACTOR SUPPLY MANHAT| 3805246064</v>
      </c>
      <c r="K1867">
        <v>13</v>
      </c>
      <c r="L1867">
        <v>1.99</v>
      </c>
      <c r="M1867">
        <v>0.21</v>
      </c>
      <c r="N1867">
        <v>480</v>
      </c>
      <c r="O1867">
        <v>0.96</v>
      </c>
      <c r="P1867">
        <v>99</v>
      </c>
      <c r="Q1867">
        <v>0.32</v>
      </c>
      <c r="R1867">
        <v>11</v>
      </c>
      <c r="S1867">
        <v>-58</v>
      </c>
      <c r="T1867">
        <v>1</v>
      </c>
      <c r="U1867">
        <v>-76</v>
      </c>
      <c r="V1867">
        <v>-133</v>
      </c>
      <c r="W1867">
        <v>38301</v>
      </c>
      <c r="X1867">
        <v>38052</v>
      </c>
      <c r="Y1867">
        <v>46064</v>
      </c>
      <c r="Z1867">
        <v>1.98</v>
      </c>
      <c r="AA1867">
        <f t="shared" si="381"/>
        <v>10012</v>
      </c>
      <c r="AB1867">
        <f t="shared" si="382"/>
        <v>-1729</v>
      </c>
      <c r="AC1867">
        <f t="shared" si="383"/>
        <v>6159</v>
      </c>
      <c r="AD1867">
        <f t="shared" si="384"/>
        <v>0.6151618058330004</v>
      </c>
      <c r="AE1867">
        <f t="shared" si="385"/>
        <v>0</v>
      </c>
      <c r="AF1867" t="e">
        <f t="shared" ca="1" si="386"/>
        <v>#N/A</v>
      </c>
      <c r="AG1867" t="e">
        <f t="shared" ca="1" si="387"/>
        <v>#N/A</v>
      </c>
      <c r="AH1867" t="e">
        <f t="shared" ca="1" si="388"/>
        <v>#N/A</v>
      </c>
      <c r="AI1867" t="e">
        <f t="shared" ca="1" si="377"/>
        <v>#N/A</v>
      </c>
      <c r="AJ1867">
        <f t="shared" si="378"/>
        <v>1.2984418697562924E-3</v>
      </c>
      <c r="AK1867">
        <f t="shared" si="379"/>
        <v>0</v>
      </c>
      <c r="AL1867" t="e">
        <f t="shared" ca="1" si="389"/>
        <v>#N/A</v>
      </c>
      <c r="AM1867" t="b">
        <f t="shared" si="380"/>
        <v>0</v>
      </c>
    </row>
    <row r="1868" spans="1:39" x14ac:dyDescent="0.3">
      <c r="A1868" t="s">
        <v>78</v>
      </c>
      <c r="B1868" t="s">
        <v>79</v>
      </c>
      <c r="C1868" t="s">
        <v>39</v>
      </c>
      <c r="D1868" t="s">
        <v>70</v>
      </c>
      <c r="E1868" t="s">
        <v>1363</v>
      </c>
      <c r="F1868" s="13" t="str">
        <f>_xlfn.CONCAT(wiz_6[[#This Row],[OCTY......]],",",wiz_6[[#This Row],[OS]])</f>
        <v>SELMER    ,TN</v>
      </c>
      <c r="G1868" t="s">
        <v>42</v>
      </c>
      <c r="H1868" t="s">
        <v>81</v>
      </c>
      <c r="I1868" s="13" t="str">
        <f>_xlfn.CONCAT(wiz_6[[#This Row],[DCTY......]], ",",wiz_6[[#This Row],[DS]])</f>
        <v>PENDLETON ,IN</v>
      </c>
      <c r="J1868" t="str">
        <f>TRIM(CONCATENATE(wiz_6[[#This Row],[SHIPPER..................]],wiz_6[[#This Row],[ZIP2..]],wiz_6[[#This Row],[ZIP3..]]))</f>
        <v>TRACTOR SUPPLY MANHAT| 3837546064</v>
      </c>
      <c r="K1868">
        <v>2</v>
      </c>
      <c r="L1868">
        <v>1.87</v>
      </c>
      <c r="M1868">
        <v>0.22</v>
      </c>
      <c r="N1868">
        <v>464</v>
      </c>
      <c r="O1868">
        <v>0.61</v>
      </c>
      <c r="P1868">
        <v>36</v>
      </c>
      <c r="Q1868">
        <v>0.25</v>
      </c>
      <c r="R1868">
        <v>8</v>
      </c>
      <c r="S1868">
        <v>-29</v>
      </c>
      <c r="T1868">
        <v>84</v>
      </c>
      <c r="U1868">
        <v>-141</v>
      </c>
      <c r="V1868">
        <v>-86</v>
      </c>
      <c r="W1868">
        <v>38301</v>
      </c>
      <c r="X1868">
        <v>38375</v>
      </c>
      <c r="Y1868">
        <v>46064</v>
      </c>
      <c r="Z1868">
        <v>1.87</v>
      </c>
      <c r="AA1868">
        <f t="shared" si="381"/>
        <v>10012</v>
      </c>
      <c r="AB1868">
        <f t="shared" si="382"/>
        <v>-172</v>
      </c>
      <c r="AC1868">
        <f t="shared" si="383"/>
        <v>6159</v>
      </c>
      <c r="AD1868">
        <f t="shared" si="384"/>
        <v>0.6151618058330004</v>
      </c>
      <c r="AE1868">
        <f t="shared" si="385"/>
        <v>0</v>
      </c>
      <c r="AF1868" t="e">
        <f t="shared" ca="1" si="386"/>
        <v>#N/A</v>
      </c>
      <c r="AG1868" t="e">
        <f t="shared" ca="1" si="387"/>
        <v>#N/A</v>
      </c>
      <c r="AH1868" t="e">
        <f t="shared" ca="1" si="388"/>
        <v>#N/A</v>
      </c>
      <c r="AI1868" t="e">
        <f t="shared" ca="1" si="377"/>
        <v>#N/A</v>
      </c>
      <c r="AJ1868">
        <f t="shared" si="378"/>
        <v>1.9976028765481422E-4</v>
      </c>
      <c r="AK1868">
        <f t="shared" si="379"/>
        <v>0</v>
      </c>
      <c r="AL1868" t="e">
        <f t="shared" ca="1" si="389"/>
        <v>#N/A</v>
      </c>
      <c r="AM1868" t="b">
        <f t="shared" si="380"/>
        <v>0</v>
      </c>
    </row>
    <row r="1869" spans="1:39" x14ac:dyDescent="0.3">
      <c r="A1869" t="s">
        <v>302</v>
      </c>
      <c r="B1869" t="s">
        <v>303</v>
      </c>
      <c r="C1869" t="s">
        <v>39</v>
      </c>
      <c r="D1869" t="s">
        <v>70</v>
      </c>
      <c r="E1869" t="s">
        <v>71</v>
      </c>
      <c r="F1869" s="13" t="str">
        <f>_xlfn.CONCAT(wiz_6[[#This Row],[OCTY......]],",",wiz_6[[#This Row],[OS]])</f>
        <v>JACKSON   ,TN</v>
      </c>
      <c r="G1869" t="s">
        <v>274</v>
      </c>
      <c r="H1869" t="s">
        <v>459</v>
      </c>
      <c r="I1869" s="13" t="str">
        <f>_xlfn.CONCAT(wiz_6[[#This Row],[DCTY......]], ",",wiz_6[[#This Row],[DS]])</f>
        <v>TOPEKA    ,KS</v>
      </c>
      <c r="J1869" t="str">
        <f>TRIM(CONCATENATE(wiz_6[[#This Row],[SHIPPER..................]],wiz_6[[#This Row],[ZIP2..]],wiz_6[[#This Row],[ZIP3..]]))</f>
        <v>KIRKLANDS TL ONLY | 3830166601</v>
      </c>
      <c r="K1869">
        <v>1</v>
      </c>
      <c r="L1869">
        <v>3.24</v>
      </c>
      <c r="M1869">
        <v>0.22</v>
      </c>
      <c r="N1869">
        <v>590</v>
      </c>
      <c r="O1869">
        <v>1.42</v>
      </c>
      <c r="P1869">
        <v>0</v>
      </c>
      <c r="Q1869">
        <v>0.25</v>
      </c>
      <c r="R1869">
        <v>-68</v>
      </c>
      <c r="S1869">
        <v>-17</v>
      </c>
      <c r="T1869">
        <v>-75</v>
      </c>
      <c r="U1869">
        <v>765</v>
      </c>
      <c r="V1869">
        <v>673</v>
      </c>
      <c r="W1869">
        <v>38301</v>
      </c>
      <c r="X1869">
        <v>38301</v>
      </c>
      <c r="Y1869">
        <v>66601</v>
      </c>
      <c r="Z1869">
        <v>3.24</v>
      </c>
      <c r="AA1869">
        <f t="shared" si="381"/>
        <v>10012</v>
      </c>
      <c r="AB1869">
        <f t="shared" si="382"/>
        <v>673</v>
      </c>
      <c r="AC1869">
        <f t="shared" si="383"/>
        <v>6159</v>
      </c>
      <c r="AD1869">
        <f t="shared" si="384"/>
        <v>0.6151618058330004</v>
      </c>
      <c r="AE1869">
        <f t="shared" si="385"/>
        <v>0</v>
      </c>
      <c r="AF1869" t="e">
        <f t="shared" ca="1" si="386"/>
        <v>#N/A</v>
      </c>
      <c r="AG1869" t="e">
        <f t="shared" ca="1" si="387"/>
        <v>#N/A</v>
      </c>
      <c r="AH1869" t="e">
        <f t="shared" ca="1" si="388"/>
        <v>#N/A</v>
      </c>
      <c r="AI1869" t="e">
        <f t="shared" ca="1" si="377"/>
        <v>#N/A</v>
      </c>
      <c r="AJ1869">
        <f t="shared" si="378"/>
        <v>9.988014382740711E-5</v>
      </c>
      <c r="AK1869">
        <f t="shared" si="379"/>
        <v>0</v>
      </c>
      <c r="AL1869" t="e">
        <f t="shared" ca="1" si="389"/>
        <v>#N/A</v>
      </c>
      <c r="AM1869" t="b">
        <f t="shared" si="380"/>
        <v>0</v>
      </c>
    </row>
    <row r="1870" spans="1:39" x14ac:dyDescent="0.3">
      <c r="A1870" t="s">
        <v>344</v>
      </c>
      <c r="B1870" t="s">
        <v>345</v>
      </c>
      <c r="C1870" t="s">
        <v>39</v>
      </c>
      <c r="D1870" t="s">
        <v>70</v>
      </c>
      <c r="E1870" t="s">
        <v>71</v>
      </c>
      <c r="F1870" s="13" t="str">
        <f>_xlfn.CONCAT(wiz_6[[#This Row],[OCTY......]],",",wiz_6[[#This Row],[OS]])</f>
        <v>JACKSON   ,TN</v>
      </c>
      <c r="G1870" t="s">
        <v>246</v>
      </c>
      <c r="H1870" t="s">
        <v>484</v>
      </c>
      <c r="I1870" s="13" t="str">
        <f>_xlfn.CONCAT(wiz_6[[#This Row],[DCTY......]], ",",wiz_6[[#This Row],[DS]])</f>
        <v>BATON ROUG,LA</v>
      </c>
      <c r="J1870" t="str">
        <f>TRIM(CONCATENATE(wiz_6[[#This Row],[SHIPPER..................]],wiz_6[[#This Row],[ZIP2..]],wiz_6[[#This Row],[ZIP3..]]))</f>
        <v>b: SCHNEIDER LOGISTIC| 3830170801</v>
      </c>
      <c r="K1870">
        <v>1</v>
      </c>
      <c r="L1870">
        <v>1.6</v>
      </c>
      <c r="M1870">
        <v>0.23</v>
      </c>
      <c r="N1870">
        <v>463</v>
      </c>
      <c r="O1870">
        <v>1</v>
      </c>
      <c r="P1870">
        <v>109</v>
      </c>
      <c r="Q1870">
        <v>0.35</v>
      </c>
      <c r="R1870">
        <v>-9</v>
      </c>
      <c r="S1870">
        <v>-47</v>
      </c>
      <c r="T1870">
        <v>-8</v>
      </c>
      <c r="U1870">
        <v>-488</v>
      </c>
      <c r="V1870">
        <v>-543</v>
      </c>
      <c r="W1870">
        <v>38879</v>
      </c>
      <c r="X1870">
        <v>38301</v>
      </c>
      <c r="Y1870">
        <v>70801</v>
      </c>
      <c r="Z1870">
        <v>1.61</v>
      </c>
      <c r="AA1870">
        <f t="shared" si="381"/>
        <v>10012</v>
      </c>
      <c r="AB1870">
        <f t="shared" si="382"/>
        <v>-543</v>
      </c>
      <c r="AC1870">
        <f t="shared" si="383"/>
        <v>6159</v>
      </c>
      <c r="AD1870">
        <f t="shared" si="384"/>
        <v>0.6151618058330004</v>
      </c>
      <c r="AE1870">
        <f t="shared" si="385"/>
        <v>0</v>
      </c>
      <c r="AF1870" t="e">
        <f t="shared" ca="1" si="386"/>
        <v>#N/A</v>
      </c>
      <c r="AG1870" t="e">
        <f t="shared" ca="1" si="387"/>
        <v>#N/A</v>
      </c>
      <c r="AH1870" t="e">
        <f t="shared" ca="1" si="388"/>
        <v>#N/A</v>
      </c>
      <c r="AI1870" t="e">
        <f t="shared" ca="1" si="377"/>
        <v>#N/A</v>
      </c>
      <c r="AJ1870">
        <f t="shared" si="378"/>
        <v>9.988014382740711E-5</v>
      </c>
      <c r="AK1870">
        <f t="shared" si="379"/>
        <v>0</v>
      </c>
      <c r="AL1870" t="e">
        <f t="shared" ca="1" si="389"/>
        <v>#N/A</v>
      </c>
      <c r="AM1870" t="b">
        <f t="shared" si="380"/>
        <v>0</v>
      </c>
    </row>
    <row r="1871" spans="1:39" x14ac:dyDescent="0.3">
      <c r="A1871" t="s">
        <v>302</v>
      </c>
      <c r="B1871" t="s">
        <v>303</v>
      </c>
      <c r="C1871" t="s">
        <v>39</v>
      </c>
      <c r="D1871" t="s">
        <v>70</v>
      </c>
      <c r="E1871" t="s">
        <v>71</v>
      </c>
      <c r="F1871" s="13" t="str">
        <f>_xlfn.CONCAT(wiz_6[[#This Row],[OCTY......]],",",wiz_6[[#This Row],[OS]])</f>
        <v>JACKSON   ,TN</v>
      </c>
      <c r="G1871" t="s">
        <v>246</v>
      </c>
      <c r="H1871" t="s">
        <v>1714</v>
      </c>
      <c r="I1871" s="13" t="str">
        <f>_xlfn.CONCAT(wiz_6[[#This Row],[DCTY......]], ",",wiz_6[[#This Row],[DS]])</f>
        <v>SLIDELL   ,LA</v>
      </c>
      <c r="J1871" t="str">
        <f>TRIM(CONCATENATE(wiz_6[[#This Row],[SHIPPER..................]],wiz_6[[#This Row],[ZIP2..]],wiz_6[[#This Row],[ZIP3..]]))</f>
        <v>KIRKLANDS TL ONLY | 3830170458</v>
      </c>
      <c r="K1871">
        <v>1</v>
      </c>
      <c r="L1871">
        <v>2.3199999999999998</v>
      </c>
      <c r="M1871">
        <v>0.22</v>
      </c>
      <c r="N1871">
        <v>445</v>
      </c>
      <c r="O1871">
        <v>1.92</v>
      </c>
      <c r="P1871">
        <v>159</v>
      </c>
      <c r="Q1871">
        <v>0.4</v>
      </c>
      <c r="R1871">
        <v>-39</v>
      </c>
      <c r="S1871">
        <v>-17</v>
      </c>
      <c r="T1871">
        <v>-245</v>
      </c>
      <c r="U1871">
        <v>-250</v>
      </c>
      <c r="V1871">
        <v>-512</v>
      </c>
      <c r="W1871">
        <v>37087</v>
      </c>
      <c r="X1871">
        <v>38301</v>
      </c>
      <c r="Y1871">
        <v>70458</v>
      </c>
      <c r="Z1871">
        <v>2.3199999999999998</v>
      </c>
      <c r="AA1871">
        <f t="shared" si="381"/>
        <v>10012</v>
      </c>
      <c r="AB1871">
        <f t="shared" si="382"/>
        <v>-512</v>
      </c>
      <c r="AC1871">
        <f t="shared" si="383"/>
        <v>6159</v>
      </c>
      <c r="AD1871">
        <f t="shared" si="384"/>
        <v>0.6151618058330004</v>
      </c>
      <c r="AE1871">
        <f t="shared" si="385"/>
        <v>0</v>
      </c>
      <c r="AF1871" t="e">
        <f t="shared" ca="1" si="386"/>
        <v>#N/A</v>
      </c>
      <c r="AG1871" t="e">
        <f t="shared" ca="1" si="387"/>
        <v>#N/A</v>
      </c>
      <c r="AH1871" t="e">
        <f t="shared" ca="1" si="388"/>
        <v>#N/A</v>
      </c>
      <c r="AI1871" t="e">
        <f t="shared" ca="1" si="377"/>
        <v>#N/A</v>
      </c>
      <c r="AJ1871">
        <f t="shared" si="378"/>
        <v>9.988014382740711E-5</v>
      </c>
      <c r="AK1871">
        <f t="shared" si="379"/>
        <v>0</v>
      </c>
      <c r="AL1871" t="e">
        <f t="shared" ca="1" si="389"/>
        <v>#N/A</v>
      </c>
      <c r="AM1871" t="b">
        <f t="shared" si="380"/>
        <v>0</v>
      </c>
    </row>
    <row r="1872" spans="1:39" x14ac:dyDescent="0.3">
      <c r="A1872" t="s">
        <v>302</v>
      </c>
      <c r="B1872" t="s">
        <v>303</v>
      </c>
      <c r="C1872" t="s">
        <v>39</v>
      </c>
      <c r="D1872" t="s">
        <v>70</v>
      </c>
      <c r="E1872" t="s">
        <v>71</v>
      </c>
      <c r="F1872" s="13" t="str">
        <f>_xlfn.CONCAT(wiz_6[[#This Row],[OCTY......]],",",wiz_6[[#This Row],[OS]])</f>
        <v>JACKSON   ,TN</v>
      </c>
      <c r="G1872" t="s">
        <v>246</v>
      </c>
      <c r="H1872" t="s">
        <v>164</v>
      </c>
      <c r="I1872" s="13" t="str">
        <f>_xlfn.CONCAT(wiz_6[[#This Row],[DCTY......]], ",",wiz_6[[#This Row],[DS]])</f>
        <v>LAFAYETTE ,LA</v>
      </c>
      <c r="J1872" t="str">
        <f>TRIM(CONCATENATE(wiz_6[[#This Row],[SHIPPER..................]],wiz_6[[#This Row],[ZIP2..]],wiz_6[[#This Row],[ZIP3..]]))</f>
        <v>KIRKLANDS TL ONLY | 3830170501</v>
      </c>
      <c r="K1872">
        <v>1</v>
      </c>
      <c r="L1872">
        <v>1.94</v>
      </c>
      <c r="M1872">
        <v>0.21</v>
      </c>
      <c r="N1872">
        <v>738</v>
      </c>
      <c r="O1872">
        <v>1.92</v>
      </c>
      <c r="P1872">
        <v>159</v>
      </c>
      <c r="Q1872">
        <v>0.4</v>
      </c>
      <c r="R1872">
        <v>-210</v>
      </c>
      <c r="S1872">
        <v>-17</v>
      </c>
      <c r="T1872">
        <v>-74</v>
      </c>
      <c r="U1872">
        <v>82</v>
      </c>
      <c r="V1872">
        <v>-9</v>
      </c>
      <c r="W1872">
        <v>37087</v>
      </c>
      <c r="X1872">
        <v>38301</v>
      </c>
      <c r="Y1872">
        <v>70501</v>
      </c>
      <c r="Z1872">
        <v>1.93</v>
      </c>
      <c r="AA1872">
        <f t="shared" si="381"/>
        <v>10012</v>
      </c>
      <c r="AB1872">
        <f t="shared" si="382"/>
        <v>-9</v>
      </c>
      <c r="AC1872">
        <f t="shared" si="383"/>
        <v>6159</v>
      </c>
      <c r="AD1872">
        <f t="shared" si="384"/>
        <v>0.6151618058330004</v>
      </c>
      <c r="AE1872">
        <f t="shared" si="385"/>
        <v>0</v>
      </c>
      <c r="AF1872" t="e">
        <f t="shared" ca="1" si="386"/>
        <v>#N/A</v>
      </c>
      <c r="AG1872" t="e">
        <f t="shared" ca="1" si="387"/>
        <v>#N/A</v>
      </c>
      <c r="AH1872" t="e">
        <f t="shared" ca="1" si="388"/>
        <v>#N/A</v>
      </c>
      <c r="AI1872" t="e">
        <f t="shared" ca="1" si="377"/>
        <v>#N/A</v>
      </c>
      <c r="AJ1872">
        <f t="shared" si="378"/>
        <v>9.988014382740711E-5</v>
      </c>
      <c r="AK1872">
        <f t="shared" si="379"/>
        <v>0</v>
      </c>
      <c r="AL1872" t="e">
        <f t="shared" ca="1" si="389"/>
        <v>#N/A</v>
      </c>
      <c r="AM1872" t="b">
        <f t="shared" si="380"/>
        <v>0</v>
      </c>
    </row>
    <row r="1873" spans="1:39" x14ac:dyDescent="0.3">
      <c r="A1873" t="s">
        <v>302</v>
      </c>
      <c r="B1873" t="s">
        <v>303</v>
      </c>
      <c r="C1873" t="s">
        <v>39</v>
      </c>
      <c r="D1873" t="s">
        <v>70</v>
      </c>
      <c r="E1873" t="s">
        <v>71</v>
      </c>
      <c r="F1873" s="13" t="str">
        <f>_xlfn.CONCAT(wiz_6[[#This Row],[OCTY......]],",",wiz_6[[#This Row],[OS]])</f>
        <v>JACKSON   ,TN</v>
      </c>
      <c r="G1873" t="s">
        <v>246</v>
      </c>
      <c r="H1873" t="s">
        <v>1715</v>
      </c>
      <c r="I1873" s="13" t="str">
        <f>_xlfn.CONCAT(wiz_6[[#This Row],[DCTY......]], ",",wiz_6[[#This Row],[DS]])</f>
        <v>LAKE CHARL,LA</v>
      </c>
      <c r="J1873" t="str">
        <f>TRIM(CONCATENATE(wiz_6[[#This Row],[SHIPPER..................]],wiz_6[[#This Row],[ZIP2..]],wiz_6[[#This Row],[ZIP3..]]))</f>
        <v>KIRKLANDS TL ONLY | 3830170601</v>
      </c>
      <c r="K1873">
        <v>1</v>
      </c>
      <c r="L1873">
        <v>2.65</v>
      </c>
      <c r="M1873">
        <v>0.21</v>
      </c>
      <c r="N1873">
        <v>572</v>
      </c>
      <c r="O1873">
        <v>1.08</v>
      </c>
      <c r="P1873">
        <v>0</v>
      </c>
      <c r="Q1873">
        <v>0.25</v>
      </c>
      <c r="R1873">
        <v>-70</v>
      </c>
      <c r="S1873">
        <v>-17</v>
      </c>
      <c r="T1873">
        <v>5</v>
      </c>
      <c r="U1873">
        <v>288</v>
      </c>
      <c r="V1873">
        <v>276</v>
      </c>
      <c r="W1873">
        <v>38301</v>
      </c>
      <c r="X1873">
        <v>38301</v>
      </c>
      <c r="Y1873">
        <v>70601</v>
      </c>
      <c r="Z1873">
        <v>2.64</v>
      </c>
      <c r="AA1873">
        <f t="shared" si="381"/>
        <v>10012</v>
      </c>
      <c r="AB1873">
        <f t="shared" si="382"/>
        <v>276</v>
      </c>
      <c r="AC1873">
        <f t="shared" si="383"/>
        <v>6159</v>
      </c>
      <c r="AD1873">
        <f t="shared" si="384"/>
        <v>0.6151618058330004</v>
      </c>
      <c r="AE1873">
        <f t="shared" si="385"/>
        <v>0</v>
      </c>
      <c r="AF1873" t="e">
        <f t="shared" ca="1" si="386"/>
        <v>#N/A</v>
      </c>
      <c r="AG1873" t="e">
        <f t="shared" ca="1" si="387"/>
        <v>#N/A</v>
      </c>
      <c r="AH1873" t="e">
        <f t="shared" ca="1" si="388"/>
        <v>#N/A</v>
      </c>
      <c r="AI1873" t="e">
        <f t="shared" ca="1" si="377"/>
        <v>#N/A</v>
      </c>
      <c r="AJ1873">
        <f t="shared" si="378"/>
        <v>9.988014382740711E-5</v>
      </c>
      <c r="AK1873">
        <f t="shared" si="379"/>
        <v>0</v>
      </c>
      <c r="AL1873" t="e">
        <f t="shared" ca="1" si="389"/>
        <v>#N/A</v>
      </c>
      <c r="AM1873" t="b">
        <f t="shared" si="380"/>
        <v>0</v>
      </c>
    </row>
    <row r="1874" spans="1:39" x14ac:dyDescent="0.3">
      <c r="A1874" t="s">
        <v>302</v>
      </c>
      <c r="B1874" t="s">
        <v>303</v>
      </c>
      <c r="C1874" t="s">
        <v>39</v>
      </c>
      <c r="D1874" t="s">
        <v>70</v>
      </c>
      <c r="E1874" t="s">
        <v>71</v>
      </c>
      <c r="F1874" s="13" t="str">
        <f>_xlfn.CONCAT(wiz_6[[#This Row],[OCTY......]],",",wiz_6[[#This Row],[OS]])</f>
        <v>JACKSON   ,TN</v>
      </c>
      <c r="G1874" t="s">
        <v>246</v>
      </c>
      <c r="H1874" t="s">
        <v>1716</v>
      </c>
      <c r="I1874" s="13" t="str">
        <f>_xlfn.CONCAT(wiz_6[[#This Row],[DCTY......]], ",",wiz_6[[#This Row],[DS]])</f>
        <v>HOUMA     ,LA</v>
      </c>
      <c r="J1874" t="str">
        <f>TRIM(CONCATENATE(wiz_6[[#This Row],[SHIPPER..................]],wiz_6[[#This Row],[ZIP2..]],wiz_6[[#This Row],[ZIP3..]]))</f>
        <v>KIRKLANDS TL ONLY | 3830170360</v>
      </c>
      <c r="K1874">
        <v>1</v>
      </c>
      <c r="L1874">
        <v>2.23</v>
      </c>
      <c r="M1874">
        <v>0.21</v>
      </c>
      <c r="N1874">
        <v>650</v>
      </c>
      <c r="O1874">
        <v>1.46</v>
      </c>
      <c r="P1874">
        <v>171</v>
      </c>
      <c r="Q1874">
        <v>0.4</v>
      </c>
      <c r="R1874">
        <v>-210</v>
      </c>
      <c r="S1874">
        <v>-17</v>
      </c>
      <c r="T1874">
        <v>-59</v>
      </c>
      <c r="U1874">
        <v>104</v>
      </c>
      <c r="V1874">
        <v>28</v>
      </c>
      <c r="W1874">
        <v>42134</v>
      </c>
      <c r="X1874">
        <v>38301</v>
      </c>
      <c r="Y1874">
        <v>70360</v>
      </c>
      <c r="Z1874">
        <v>2.2200000000000002</v>
      </c>
      <c r="AA1874">
        <f t="shared" si="381"/>
        <v>10012</v>
      </c>
      <c r="AB1874">
        <f t="shared" si="382"/>
        <v>28</v>
      </c>
      <c r="AC1874">
        <f t="shared" si="383"/>
        <v>6159</v>
      </c>
      <c r="AD1874">
        <f t="shared" si="384"/>
        <v>0.6151618058330004</v>
      </c>
      <c r="AE1874">
        <f t="shared" si="385"/>
        <v>0</v>
      </c>
      <c r="AF1874" t="e">
        <f t="shared" ca="1" si="386"/>
        <v>#N/A</v>
      </c>
      <c r="AG1874" t="e">
        <f t="shared" ca="1" si="387"/>
        <v>#N/A</v>
      </c>
      <c r="AH1874" t="e">
        <f t="shared" ca="1" si="388"/>
        <v>#N/A</v>
      </c>
      <c r="AI1874" t="e">
        <f t="shared" ca="1" si="377"/>
        <v>#N/A</v>
      </c>
      <c r="AJ1874">
        <f t="shared" si="378"/>
        <v>9.988014382740711E-5</v>
      </c>
      <c r="AK1874">
        <f t="shared" si="379"/>
        <v>0</v>
      </c>
      <c r="AL1874" t="e">
        <f t="shared" ca="1" si="389"/>
        <v>#N/A</v>
      </c>
      <c r="AM1874" t="b">
        <f t="shared" si="380"/>
        <v>0</v>
      </c>
    </row>
    <row r="1875" spans="1:39" x14ac:dyDescent="0.3">
      <c r="A1875" t="s">
        <v>302</v>
      </c>
      <c r="B1875" t="s">
        <v>303</v>
      </c>
      <c r="C1875" t="s">
        <v>39</v>
      </c>
      <c r="D1875" t="s">
        <v>70</v>
      </c>
      <c r="E1875" t="s">
        <v>71</v>
      </c>
      <c r="F1875" s="13" t="str">
        <f>_xlfn.CONCAT(wiz_6[[#This Row],[OCTY......]],",",wiz_6[[#This Row],[OS]])</f>
        <v>JACKSON   ,TN</v>
      </c>
      <c r="G1875" t="s">
        <v>246</v>
      </c>
      <c r="H1875" t="s">
        <v>1008</v>
      </c>
      <c r="I1875" s="13" t="str">
        <f>_xlfn.CONCAT(wiz_6[[#This Row],[DCTY......]], ",",wiz_6[[#This Row],[DS]])</f>
        <v>NEW ORLEAN,LA</v>
      </c>
      <c r="J1875" t="str">
        <f>TRIM(CONCATENATE(wiz_6[[#This Row],[SHIPPER..................]],wiz_6[[#This Row],[ZIP2..]],wiz_6[[#This Row],[ZIP3..]]))</f>
        <v>KIRKLANDS TL ONLY | 3830170140</v>
      </c>
      <c r="K1875">
        <v>6</v>
      </c>
      <c r="L1875">
        <v>2.2400000000000002</v>
      </c>
      <c r="M1875">
        <v>0.22</v>
      </c>
      <c r="N1875">
        <v>484</v>
      </c>
      <c r="O1875">
        <v>1.99</v>
      </c>
      <c r="P1875">
        <v>94</v>
      </c>
      <c r="Q1875">
        <v>0.33</v>
      </c>
      <c r="R1875">
        <v>-96</v>
      </c>
      <c r="S1875">
        <v>-17</v>
      </c>
      <c r="T1875">
        <v>-243</v>
      </c>
      <c r="U1875">
        <v>-302</v>
      </c>
      <c r="V1875">
        <v>-562</v>
      </c>
      <c r="W1875">
        <v>38611</v>
      </c>
      <c r="X1875">
        <v>38301</v>
      </c>
      <c r="Y1875">
        <v>70140</v>
      </c>
      <c r="Z1875">
        <v>2.2400000000000002</v>
      </c>
      <c r="AA1875">
        <f t="shared" si="381"/>
        <v>10012</v>
      </c>
      <c r="AB1875">
        <f t="shared" si="382"/>
        <v>-3372</v>
      </c>
      <c r="AC1875">
        <f t="shared" si="383"/>
        <v>6159</v>
      </c>
      <c r="AD1875">
        <f t="shared" si="384"/>
        <v>0.6151618058330004</v>
      </c>
      <c r="AE1875">
        <f t="shared" si="385"/>
        <v>0</v>
      </c>
      <c r="AF1875" t="e">
        <f t="shared" ca="1" si="386"/>
        <v>#N/A</v>
      </c>
      <c r="AG1875" t="e">
        <f t="shared" ca="1" si="387"/>
        <v>#N/A</v>
      </c>
      <c r="AH1875" t="e">
        <f t="shared" ca="1" si="388"/>
        <v>#N/A</v>
      </c>
      <c r="AI1875" t="e">
        <f t="shared" ca="1" si="377"/>
        <v>#N/A</v>
      </c>
      <c r="AJ1875">
        <f t="shared" si="378"/>
        <v>5.9928086296444263E-4</v>
      </c>
      <c r="AK1875">
        <f t="shared" si="379"/>
        <v>0</v>
      </c>
      <c r="AL1875" t="e">
        <f t="shared" ca="1" si="389"/>
        <v>#N/A</v>
      </c>
      <c r="AM1875" t="b">
        <f t="shared" si="380"/>
        <v>0</v>
      </c>
    </row>
    <row r="1876" spans="1:39" x14ac:dyDescent="0.3">
      <c r="A1876" t="s">
        <v>400</v>
      </c>
      <c r="B1876" t="s">
        <v>401</v>
      </c>
      <c r="C1876" t="s">
        <v>39</v>
      </c>
      <c r="D1876" t="s">
        <v>70</v>
      </c>
      <c r="E1876" t="s">
        <v>71</v>
      </c>
      <c r="F1876" s="13" t="str">
        <f>_xlfn.CONCAT(wiz_6[[#This Row],[OCTY......]],",",wiz_6[[#This Row],[OS]])</f>
        <v>JACKSON   ,TN</v>
      </c>
      <c r="G1876" t="s">
        <v>176</v>
      </c>
      <c r="H1876" t="s">
        <v>1717</v>
      </c>
      <c r="I1876" s="13" t="str">
        <f>_xlfn.CONCAT(wiz_6[[#This Row],[DCTY......]], ",",wiz_6[[#This Row],[DS]])</f>
        <v>BROWNSTOWN,MI</v>
      </c>
      <c r="J1876" t="str">
        <f>TRIM(CONCATENATE(wiz_6[[#This Row],[SHIPPER..................]],wiz_6[[#This Row],[ZIP2..]],wiz_6[[#This Row],[ZIP3..]]))</f>
        <v>KELLOGG COMPANY MLXP| 3830148138</v>
      </c>
      <c r="K1876">
        <v>4</v>
      </c>
      <c r="L1876">
        <v>1.92</v>
      </c>
      <c r="M1876">
        <v>0.27</v>
      </c>
      <c r="N1876">
        <v>624</v>
      </c>
      <c r="O1876">
        <v>1.31</v>
      </c>
      <c r="P1876">
        <v>139</v>
      </c>
      <c r="Q1876">
        <v>0.39</v>
      </c>
      <c r="R1876">
        <v>-37</v>
      </c>
      <c r="S1876">
        <v>-6</v>
      </c>
      <c r="T1876">
        <v>-23</v>
      </c>
      <c r="U1876">
        <v>-320</v>
      </c>
      <c r="V1876">
        <v>-349</v>
      </c>
      <c r="W1876">
        <v>37086</v>
      </c>
      <c r="X1876">
        <v>38301</v>
      </c>
      <c r="Y1876">
        <v>48138</v>
      </c>
      <c r="Z1876">
        <v>1.97</v>
      </c>
      <c r="AA1876">
        <f t="shared" si="381"/>
        <v>10012</v>
      </c>
      <c r="AB1876">
        <f t="shared" si="382"/>
        <v>-1396</v>
      </c>
      <c r="AC1876">
        <f t="shared" si="383"/>
        <v>6159</v>
      </c>
      <c r="AD1876">
        <f t="shared" si="384"/>
        <v>0.6151618058330004</v>
      </c>
      <c r="AE1876">
        <f t="shared" si="385"/>
        <v>0</v>
      </c>
      <c r="AF1876" t="e">
        <f t="shared" ca="1" si="386"/>
        <v>#N/A</v>
      </c>
      <c r="AG1876" t="e">
        <f t="shared" ca="1" si="387"/>
        <v>#N/A</v>
      </c>
      <c r="AH1876" t="e">
        <f t="shared" ca="1" si="388"/>
        <v>#N/A</v>
      </c>
      <c r="AI1876" t="e">
        <f t="shared" ca="1" si="377"/>
        <v>#N/A</v>
      </c>
      <c r="AJ1876">
        <f t="shared" si="378"/>
        <v>3.9952057530962844E-4</v>
      </c>
      <c r="AK1876">
        <f t="shared" si="379"/>
        <v>0</v>
      </c>
      <c r="AL1876" t="e">
        <f t="shared" ca="1" si="389"/>
        <v>#N/A</v>
      </c>
      <c r="AM1876" t="b">
        <f t="shared" si="380"/>
        <v>0</v>
      </c>
    </row>
    <row r="1877" spans="1:39" x14ac:dyDescent="0.3">
      <c r="A1877" t="s">
        <v>400</v>
      </c>
      <c r="B1877" t="s">
        <v>401</v>
      </c>
      <c r="C1877" t="s">
        <v>39</v>
      </c>
      <c r="D1877" t="s">
        <v>70</v>
      </c>
      <c r="E1877" t="s">
        <v>71</v>
      </c>
      <c r="F1877" s="13" t="str">
        <f>_xlfn.CONCAT(wiz_6[[#This Row],[OCTY......]],",",wiz_6[[#This Row],[OS]])</f>
        <v>JACKSON   ,TN</v>
      </c>
      <c r="G1877" t="s">
        <v>176</v>
      </c>
      <c r="H1877" t="s">
        <v>1718</v>
      </c>
      <c r="I1877" s="13" t="str">
        <f>_xlfn.CONCAT(wiz_6[[#This Row],[DCTY......]], ",",wiz_6[[#This Row],[DS]])</f>
        <v>HAZEL PARK,MI</v>
      </c>
      <c r="J1877" t="str">
        <f>TRIM(CONCATENATE(wiz_6[[#This Row],[SHIPPER..................]],wiz_6[[#This Row],[ZIP2..]],wiz_6[[#This Row],[ZIP3..]]))</f>
        <v>KELLOGG COMPANY MLXP| 3830148030</v>
      </c>
      <c r="K1877">
        <v>4</v>
      </c>
      <c r="L1877">
        <v>1.9</v>
      </c>
      <c r="M1877">
        <v>0.27</v>
      </c>
      <c r="N1877">
        <v>658</v>
      </c>
      <c r="O1877">
        <v>1.53</v>
      </c>
      <c r="P1877">
        <v>115</v>
      </c>
      <c r="Q1877">
        <v>0.35</v>
      </c>
      <c r="R1877">
        <v>-37</v>
      </c>
      <c r="S1877">
        <v>-6</v>
      </c>
      <c r="T1877">
        <v>-33</v>
      </c>
      <c r="U1877">
        <v>-311</v>
      </c>
      <c r="V1877">
        <v>-350</v>
      </c>
      <c r="W1877">
        <v>42501</v>
      </c>
      <c r="X1877">
        <v>38301</v>
      </c>
      <c r="Y1877">
        <v>48030</v>
      </c>
      <c r="Z1877">
        <v>1.95</v>
      </c>
      <c r="AA1877">
        <f t="shared" si="381"/>
        <v>10012</v>
      </c>
      <c r="AB1877">
        <f t="shared" si="382"/>
        <v>-1400</v>
      </c>
      <c r="AC1877">
        <f t="shared" si="383"/>
        <v>6159</v>
      </c>
      <c r="AD1877">
        <f t="shared" si="384"/>
        <v>0.6151618058330004</v>
      </c>
      <c r="AE1877">
        <f t="shared" si="385"/>
        <v>0</v>
      </c>
      <c r="AF1877" t="e">
        <f t="shared" ca="1" si="386"/>
        <v>#N/A</v>
      </c>
      <c r="AG1877" t="e">
        <f t="shared" ca="1" si="387"/>
        <v>#N/A</v>
      </c>
      <c r="AH1877" t="e">
        <f t="shared" ca="1" si="388"/>
        <v>#N/A</v>
      </c>
      <c r="AI1877" t="e">
        <f t="shared" ca="1" si="377"/>
        <v>#N/A</v>
      </c>
      <c r="AJ1877">
        <f t="shared" si="378"/>
        <v>3.9952057530962844E-4</v>
      </c>
      <c r="AK1877">
        <f t="shared" si="379"/>
        <v>0</v>
      </c>
      <c r="AL1877" t="e">
        <f t="shared" ca="1" si="389"/>
        <v>#N/A</v>
      </c>
      <c r="AM1877" t="b">
        <f t="shared" si="380"/>
        <v>0</v>
      </c>
    </row>
    <row r="1878" spans="1:39" x14ac:dyDescent="0.3">
      <c r="A1878" t="s">
        <v>302</v>
      </c>
      <c r="B1878" t="s">
        <v>303</v>
      </c>
      <c r="C1878" t="s">
        <v>39</v>
      </c>
      <c r="D1878" t="s">
        <v>70</v>
      </c>
      <c r="E1878" t="s">
        <v>71</v>
      </c>
      <c r="F1878" s="13" t="str">
        <f>_xlfn.CONCAT(wiz_6[[#This Row],[OCTY......]],",",wiz_6[[#This Row],[OS]])</f>
        <v>JACKSON   ,TN</v>
      </c>
      <c r="G1878" t="s">
        <v>176</v>
      </c>
      <c r="H1878" t="s">
        <v>1719</v>
      </c>
      <c r="I1878" s="13" t="str">
        <f>_xlfn.CONCAT(wiz_6[[#This Row],[DCTY......]], ",",wiz_6[[#This Row],[DS]])</f>
        <v>ORION     ,MI</v>
      </c>
      <c r="J1878" t="str">
        <f>TRIM(CONCATENATE(wiz_6[[#This Row],[SHIPPER..................]],wiz_6[[#This Row],[ZIP2..]],wiz_6[[#This Row],[ZIP3..]]))</f>
        <v>KIRKLANDS TL ONLY | 3830148359</v>
      </c>
      <c r="K1878">
        <v>7</v>
      </c>
      <c r="L1878">
        <v>1.9</v>
      </c>
      <c r="M1878">
        <v>0.22</v>
      </c>
      <c r="N1878">
        <v>702</v>
      </c>
      <c r="O1878">
        <v>1.92</v>
      </c>
      <c r="P1878">
        <v>153</v>
      </c>
      <c r="Q1878">
        <v>0.39</v>
      </c>
      <c r="R1878">
        <v>-78</v>
      </c>
      <c r="S1878">
        <v>-17</v>
      </c>
      <c r="T1878">
        <v>-74</v>
      </c>
      <c r="U1878">
        <v>-239</v>
      </c>
      <c r="V1878">
        <v>-330</v>
      </c>
      <c r="W1878">
        <v>38301</v>
      </c>
      <c r="X1878">
        <v>38301</v>
      </c>
      <c r="Y1878">
        <v>48359</v>
      </c>
      <c r="Z1878">
        <v>1.9</v>
      </c>
      <c r="AA1878">
        <f t="shared" si="381"/>
        <v>10012</v>
      </c>
      <c r="AB1878">
        <f t="shared" si="382"/>
        <v>-2310</v>
      </c>
      <c r="AC1878">
        <f t="shared" si="383"/>
        <v>6159</v>
      </c>
      <c r="AD1878">
        <f t="shared" si="384"/>
        <v>0.6151618058330004</v>
      </c>
      <c r="AE1878">
        <f t="shared" si="385"/>
        <v>0</v>
      </c>
      <c r="AF1878" t="e">
        <f t="shared" ca="1" si="386"/>
        <v>#N/A</v>
      </c>
      <c r="AG1878" t="e">
        <f t="shared" ca="1" si="387"/>
        <v>#N/A</v>
      </c>
      <c r="AH1878" t="e">
        <f t="shared" ca="1" si="388"/>
        <v>#N/A</v>
      </c>
      <c r="AI1878" t="e">
        <f t="shared" ca="1" si="377"/>
        <v>#N/A</v>
      </c>
      <c r="AJ1878">
        <f t="shared" si="378"/>
        <v>6.9916100679184975E-4</v>
      </c>
      <c r="AK1878">
        <f t="shared" si="379"/>
        <v>0</v>
      </c>
      <c r="AL1878" t="e">
        <f t="shared" ca="1" si="389"/>
        <v>#N/A</v>
      </c>
      <c r="AM1878" t="b">
        <f t="shared" si="380"/>
        <v>0</v>
      </c>
    </row>
    <row r="1879" spans="1:39" x14ac:dyDescent="0.3">
      <c r="A1879" t="s">
        <v>302</v>
      </c>
      <c r="B1879" t="s">
        <v>303</v>
      </c>
      <c r="C1879" t="s">
        <v>39</v>
      </c>
      <c r="D1879" t="s">
        <v>70</v>
      </c>
      <c r="E1879" t="s">
        <v>71</v>
      </c>
      <c r="F1879" s="13" t="str">
        <f>_xlfn.CONCAT(wiz_6[[#This Row],[OCTY......]],",",wiz_6[[#This Row],[OS]])</f>
        <v>JACKSON   ,TN</v>
      </c>
      <c r="G1879" t="s">
        <v>176</v>
      </c>
      <c r="H1879" t="s">
        <v>1720</v>
      </c>
      <c r="I1879" s="13" t="str">
        <f>_xlfn.CONCAT(wiz_6[[#This Row],[DCTY......]], ",",wiz_6[[#This Row],[DS]])</f>
        <v>SHELBY TOW,MI</v>
      </c>
      <c r="J1879" t="str">
        <f>TRIM(CONCATENATE(wiz_6[[#This Row],[SHIPPER..................]],wiz_6[[#This Row],[ZIP2..]],wiz_6[[#This Row],[ZIP3..]]))</f>
        <v>KIRKLANDS TL ONLY | 3830148315</v>
      </c>
      <c r="K1879">
        <v>1</v>
      </c>
      <c r="L1879">
        <v>1.9</v>
      </c>
      <c r="M1879">
        <v>0.21</v>
      </c>
      <c r="N1879">
        <v>766</v>
      </c>
      <c r="O1879">
        <v>2.58</v>
      </c>
      <c r="P1879">
        <v>0</v>
      </c>
      <c r="Q1879">
        <v>0.25</v>
      </c>
      <c r="R1879">
        <v>-280</v>
      </c>
      <c r="S1879">
        <v>-17</v>
      </c>
      <c r="T1879">
        <v>-185</v>
      </c>
      <c r="U1879">
        <v>30</v>
      </c>
      <c r="V1879">
        <v>-172</v>
      </c>
      <c r="W1879">
        <v>38301</v>
      </c>
      <c r="X1879">
        <v>38301</v>
      </c>
      <c r="Y1879">
        <v>48315</v>
      </c>
      <c r="Z1879">
        <v>1.89</v>
      </c>
      <c r="AA1879">
        <f t="shared" si="381"/>
        <v>10012</v>
      </c>
      <c r="AB1879">
        <f t="shared" si="382"/>
        <v>-172</v>
      </c>
      <c r="AC1879">
        <f t="shared" si="383"/>
        <v>6159</v>
      </c>
      <c r="AD1879">
        <f t="shared" si="384"/>
        <v>0.6151618058330004</v>
      </c>
      <c r="AE1879">
        <f t="shared" si="385"/>
        <v>0</v>
      </c>
      <c r="AF1879" t="e">
        <f t="shared" ca="1" si="386"/>
        <v>#N/A</v>
      </c>
      <c r="AG1879" t="e">
        <f t="shared" ca="1" si="387"/>
        <v>#N/A</v>
      </c>
      <c r="AH1879" t="e">
        <f t="shared" ca="1" si="388"/>
        <v>#N/A</v>
      </c>
      <c r="AI1879" t="e">
        <f t="shared" ca="1" si="377"/>
        <v>#N/A</v>
      </c>
      <c r="AJ1879">
        <f t="shared" si="378"/>
        <v>9.988014382740711E-5</v>
      </c>
      <c r="AK1879">
        <f t="shared" si="379"/>
        <v>0</v>
      </c>
      <c r="AL1879" t="e">
        <f t="shared" ca="1" si="389"/>
        <v>#N/A</v>
      </c>
      <c r="AM1879" t="b">
        <f t="shared" si="380"/>
        <v>0</v>
      </c>
    </row>
    <row r="1880" spans="1:39" x14ac:dyDescent="0.3">
      <c r="A1880" t="s">
        <v>1721</v>
      </c>
      <c r="B1880" t="s">
        <v>1722</v>
      </c>
      <c r="C1880" t="s">
        <v>39</v>
      </c>
      <c r="D1880" t="s">
        <v>70</v>
      </c>
      <c r="E1880" t="s">
        <v>71</v>
      </c>
      <c r="F1880" s="13" t="str">
        <f>_xlfn.CONCAT(wiz_6[[#This Row],[OCTY......]],",",wiz_6[[#This Row],[OS]])</f>
        <v>JACKSON   ,TN</v>
      </c>
      <c r="G1880" t="s">
        <v>176</v>
      </c>
      <c r="H1880" t="s">
        <v>1723</v>
      </c>
      <c r="I1880" s="13" t="str">
        <f>_xlfn.CONCAT(wiz_6[[#This Row],[DCTY......]], ",",wiz_6[[#This Row],[DS]])</f>
        <v>PORT HURON,MI</v>
      </c>
      <c r="J1880" t="str">
        <f>TRIM(CONCATENATE(wiz_6[[#This Row],[SHIPPER..................]],wiz_6[[#This Row],[ZIP2..]],wiz_6[[#This Row],[ZIP3..]]))</f>
        <v>SEQUECE LOGISTICS INC| 3830148060</v>
      </c>
      <c r="K1880">
        <v>1</v>
      </c>
      <c r="L1880">
        <v>1.33</v>
      </c>
      <c r="M1880">
        <v>0.27</v>
      </c>
      <c r="N1880">
        <v>719</v>
      </c>
      <c r="O1880">
        <v>0.95</v>
      </c>
      <c r="P1880">
        <v>0</v>
      </c>
      <c r="Q1880">
        <v>0.25</v>
      </c>
      <c r="R1880">
        <v>-44</v>
      </c>
      <c r="S1880">
        <v>16</v>
      </c>
      <c r="T1880">
        <v>156</v>
      </c>
      <c r="U1880">
        <v>-656</v>
      </c>
      <c r="V1880">
        <v>-484</v>
      </c>
      <c r="W1880">
        <v>38301</v>
      </c>
      <c r="X1880">
        <v>38301</v>
      </c>
      <c r="Y1880">
        <v>48060</v>
      </c>
      <c r="Z1880">
        <v>1.38</v>
      </c>
      <c r="AA1880">
        <f t="shared" si="381"/>
        <v>10012</v>
      </c>
      <c r="AB1880">
        <f t="shared" si="382"/>
        <v>-484</v>
      </c>
      <c r="AC1880">
        <f t="shared" si="383"/>
        <v>6159</v>
      </c>
      <c r="AD1880">
        <f t="shared" si="384"/>
        <v>0.6151618058330004</v>
      </c>
      <c r="AE1880">
        <f t="shared" si="385"/>
        <v>0</v>
      </c>
      <c r="AF1880" t="e">
        <f t="shared" ca="1" si="386"/>
        <v>#N/A</v>
      </c>
      <c r="AG1880" t="e">
        <f t="shared" ca="1" si="387"/>
        <v>#N/A</v>
      </c>
      <c r="AH1880" t="e">
        <f t="shared" ca="1" si="388"/>
        <v>#N/A</v>
      </c>
      <c r="AI1880" t="e">
        <f t="shared" ca="1" si="377"/>
        <v>#N/A</v>
      </c>
      <c r="AJ1880">
        <f t="shared" si="378"/>
        <v>9.988014382740711E-5</v>
      </c>
      <c r="AK1880">
        <f t="shared" si="379"/>
        <v>0</v>
      </c>
      <c r="AL1880" t="e">
        <f t="shared" ca="1" si="389"/>
        <v>#N/A</v>
      </c>
      <c r="AM1880" t="b">
        <f t="shared" si="380"/>
        <v>0</v>
      </c>
    </row>
    <row r="1881" spans="1:39" x14ac:dyDescent="0.3">
      <c r="A1881" t="s">
        <v>400</v>
      </c>
      <c r="B1881" t="s">
        <v>401</v>
      </c>
      <c r="C1881" t="s">
        <v>39</v>
      </c>
      <c r="D1881" t="s">
        <v>70</v>
      </c>
      <c r="E1881" t="s">
        <v>71</v>
      </c>
      <c r="F1881" s="13" t="str">
        <f>_xlfn.CONCAT(wiz_6[[#This Row],[OCTY......]],",",wiz_6[[#This Row],[OS]])</f>
        <v>JACKSON   ,TN</v>
      </c>
      <c r="G1881" t="s">
        <v>176</v>
      </c>
      <c r="H1881" t="s">
        <v>1724</v>
      </c>
      <c r="I1881" s="13" t="str">
        <f>_xlfn.CONCAT(wiz_6[[#This Row],[DCTY......]], ",",wiz_6[[#This Row],[DS]])</f>
        <v>BYRON CENT,MI</v>
      </c>
      <c r="J1881" t="str">
        <f>TRIM(CONCATENATE(wiz_6[[#This Row],[SHIPPER..................]],wiz_6[[#This Row],[ZIP2..]],wiz_6[[#This Row],[ZIP3..]]))</f>
        <v>KELLOGG COMPANY MLXP| 3830149315</v>
      </c>
      <c r="K1881">
        <v>10</v>
      </c>
      <c r="L1881">
        <v>1.91</v>
      </c>
      <c r="M1881">
        <v>0.36</v>
      </c>
      <c r="N1881">
        <v>621</v>
      </c>
      <c r="O1881">
        <v>1.34</v>
      </c>
      <c r="P1881">
        <v>91</v>
      </c>
      <c r="Q1881">
        <v>0.33</v>
      </c>
      <c r="R1881">
        <v>-90</v>
      </c>
      <c r="S1881">
        <v>-6</v>
      </c>
      <c r="T1881">
        <v>-30</v>
      </c>
      <c r="U1881">
        <v>-143</v>
      </c>
      <c r="V1881">
        <v>-179</v>
      </c>
      <c r="W1881">
        <v>38261</v>
      </c>
      <c r="X1881">
        <v>38301</v>
      </c>
      <c r="Y1881">
        <v>49315</v>
      </c>
      <c r="Z1881">
        <v>2.0499999999999998</v>
      </c>
      <c r="AA1881">
        <f t="shared" si="381"/>
        <v>10012</v>
      </c>
      <c r="AB1881">
        <f t="shared" si="382"/>
        <v>-1790</v>
      </c>
      <c r="AC1881">
        <f t="shared" si="383"/>
        <v>6159</v>
      </c>
      <c r="AD1881">
        <f t="shared" si="384"/>
        <v>0.6151618058330004</v>
      </c>
      <c r="AE1881">
        <f t="shared" si="385"/>
        <v>0</v>
      </c>
      <c r="AF1881" t="e">
        <f t="shared" ca="1" si="386"/>
        <v>#N/A</v>
      </c>
      <c r="AG1881" t="e">
        <f t="shared" ca="1" si="387"/>
        <v>#N/A</v>
      </c>
      <c r="AH1881" t="e">
        <f t="shared" ca="1" si="388"/>
        <v>#N/A</v>
      </c>
      <c r="AI1881" t="e">
        <f t="shared" ca="1" si="377"/>
        <v>#N/A</v>
      </c>
      <c r="AJ1881">
        <f t="shared" si="378"/>
        <v>9.9880143827407101E-4</v>
      </c>
      <c r="AK1881">
        <f t="shared" si="379"/>
        <v>0</v>
      </c>
      <c r="AL1881" t="e">
        <f t="shared" ca="1" si="389"/>
        <v>#N/A</v>
      </c>
      <c r="AM1881" t="b">
        <f t="shared" si="380"/>
        <v>0</v>
      </c>
    </row>
    <row r="1882" spans="1:39" x14ac:dyDescent="0.3">
      <c r="A1882" t="s">
        <v>400</v>
      </c>
      <c r="B1882" t="s">
        <v>401</v>
      </c>
      <c r="C1882" t="s">
        <v>39</v>
      </c>
      <c r="D1882" t="s">
        <v>70</v>
      </c>
      <c r="E1882" t="s">
        <v>71</v>
      </c>
      <c r="F1882" s="13" t="str">
        <f>_xlfn.CONCAT(wiz_6[[#This Row],[OCTY......]],",",wiz_6[[#This Row],[OS]])</f>
        <v>JACKSON   ,TN</v>
      </c>
      <c r="G1882" t="s">
        <v>176</v>
      </c>
      <c r="H1882" t="s">
        <v>1065</v>
      </c>
      <c r="I1882" s="13" t="str">
        <f>_xlfn.CONCAT(wiz_6[[#This Row],[DCTY......]], ",",wiz_6[[#This Row],[DS]])</f>
        <v>WYOMING   ,MI</v>
      </c>
      <c r="J1882" t="str">
        <f>TRIM(CONCATENATE(wiz_6[[#This Row],[SHIPPER..................]],wiz_6[[#This Row],[ZIP2..]],wiz_6[[#This Row],[ZIP3..]]))</f>
        <v>KELLOGG COMPANY MLXP| 3830149509</v>
      </c>
      <c r="K1882">
        <v>4</v>
      </c>
      <c r="L1882">
        <v>1.9</v>
      </c>
      <c r="M1882">
        <v>0.35</v>
      </c>
      <c r="N1882">
        <v>618</v>
      </c>
      <c r="O1882">
        <v>1.07</v>
      </c>
      <c r="P1882">
        <v>64</v>
      </c>
      <c r="Q1882">
        <v>0.3</v>
      </c>
      <c r="R1882">
        <v>-84</v>
      </c>
      <c r="S1882">
        <v>-6</v>
      </c>
      <c r="T1882">
        <v>34</v>
      </c>
      <c r="U1882">
        <v>-156</v>
      </c>
      <c r="V1882">
        <v>-128</v>
      </c>
      <c r="W1882">
        <v>38101</v>
      </c>
      <c r="X1882">
        <v>38301</v>
      </c>
      <c r="Y1882">
        <v>49509</v>
      </c>
      <c r="Z1882">
        <v>2.0299999999999998</v>
      </c>
      <c r="AA1882">
        <f t="shared" si="381"/>
        <v>10012</v>
      </c>
      <c r="AB1882">
        <f t="shared" si="382"/>
        <v>-512</v>
      </c>
      <c r="AC1882">
        <f t="shared" si="383"/>
        <v>6159</v>
      </c>
      <c r="AD1882">
        <f t="shared" si="384"/>
        <v>0.6151618058330004</v>
      </c>
      <c r="AE1882">
        <f t="shared" si="385"/>
        <v>0</v>
      </c>
      <c r="AF1882" t="e">
        <f t="shared" ca="1" si="386"/>
        <v>#N/A</v>
      </c>
      <c r="AG1882" t="e">
        <f t="shared" ca="1" si="387"/>
        <v>#N/A</v>
      </c>
      <c r="AH1882" t="e">
        <f t="shared" ca="1" si="388"/>
        <v>#N/A</v>
      </c>
      <c r="AI1882" t="e">
        <f t="shared" ca="1" si="377"/>
        <v>#N/A</v>
      </c>
      <c r="AJ1882">
        <f t="shared" si="378"/>
        <v>3.9952057530962844E-4</v>
      </c>
      <c r="AK1882">
        <f t="shared" si="379"/>
        <v>0</v>
      </c>
      <c r="AL1882" t="e">
        <f t="shared" ca="1" si="389"/>
        <v>#N/A</v>
      </c>
      <c r="AM1882" t="b">
        <f t="shared" si="380"/>
        <v>0</v>
      </c>
    </row>
    <row r="1883" spans="1:39" x14ac:dyDescent="0.3">
      <c r="A1883" t="s">
        <v>1725</v>
      </c>
      <c r="B1883" t="s">
        <v>1726</v>
      </c>
      <c r="C1883" t="s">
        <v>39</v>
      </c>
      <c r="D1883" t="s">
        <v>66</v>
      </c>
      <c r="E1883" t="s">
        <v>610</v>
      </c>
      <c r="F1883" s="13" t="str">
        <f>_xlfn.CONCAT(wiz_6[[#This Row],[OCTY......]],",",wiz_6[[#This Row],[OS]])</f>
        <v>CORINTH   ,MS</v>
      </c>
      <c r="G1883" t="s">
        <v>176</v>
      </c>
      <c r="H1883" t="s">
        <v>1727</v>
      </c>
      <c r="I1883" s="13" t="str">
        <f>_xlfn.CONCAT(wiz_6[[#This Row],[DCTY......]], ",",wiz_6[[#This Row],[DS]])</f>
        <v>SPARTA    ,MI</v>
      </c>
      <c r="J1883" t="str">
        <f>TRIM(CONCATENATE(wiz_6[[#This Row],[SHIPPER..................]],wiz_6[[#This Row],[ZIP2..]],wiz_6[[#This Row],[ZIP3..]]))</f>
        <v>LOAD IT INC TOTAL TRU| 3883449345</v>
      </c>
      <c r="K1883">
        <v>1</v>
      </c>
      <c r="L1883">
        <v>1.48</v>
      </c>
      <c r="M1883">
        <v>0.27</v>
      </c>
      <c r="N1883">
        <v>698</v>
      </c>
      <c r="O1883">
        <v>1.04</v>
      </c>
      <c r="P1883">
        <v>91</v>
      </c>
      <c r="Q1883">
        <v>0.3</v>
      </c>
      <c r="R1883">
        <v>-37</v>
      </c>
      <c r="S1883">
        <v>-78</v>
      </c>
      <c r="T1883">
        <v>83</v>
      </c>
      <c r="U1883">
        <v>-426</v>
      </c>
      <c r="V1883">
        <v>-421</v>
      </c>
      <c r="W1883">
        <v>38101</v>
      </c>
      <c r="X1883">
        <v>38834</v>
      </c>
      <c r="Y1883">
        <v>49345</v>
      </c>
      <c r="Z1883">
        <v>1.53</v>
      </c>
      <c r="AA1883">
        <f t="shared" si="381"/>
        <v>10012</v>
      </c>
      <c r="AB1883">
        <f t="shared" si="382"/>
        <v>-421</v>
      </c>
      <c r="AC1883">
        <f t="shared" si="383"/>
        <v>6159</v>
      </c>
      <c r="AD1883">
        <f t="shared" si="384"/>
        <v>0.6151618058330004</v>
      </c>
      <c r="AE1883">
        <f t="shared" si="385"/>
        <v>0</v>
      </c>
      <c r="AF1883" t="e">
        <f t="shared" ca="1" si="386"/>
        <v>#N/A</v>
      </c>
      <c r="AG1883" t="e">
        <f t="shared" ca="1" si="387"/>
        <v>#N/A</v>
      </c>
      <c r="AH1883" t="e">
        <f t="shared" ca="1" si="388"/>
        <v>#N/A</v>
      </c>
      <c r="AI1883" t="e">
        <f t="shared" ca="1" si="377"/>
        <v>#N/A</v>
      </c>
      <c r="AJ1883">
        <f t="shared" si="378"/>
        <v>9.988014382740711E-5</v>
      </c>
      <c r="AK1883">
        <f t="shared" si="379"/>
        <v>0</v>
      </c>
      <c r="AL1883" t="e">
        <f t="shared" ca="1" si="389"/>
        <v>#N/A</v>
      </c>
      <c r="AM1883" t="b">
        <f t="shared" si="380"/>
        <v>0</v>
      </c>
    </row>
    <row r="1884" spans="1:39" x14ac:dyDescent="0.3">
      <c r="A1884" t="s">
        <v>1728</v>
      </c>
      <c r="B1884" t="s">
        <v>1729</v>
      </c>
      <c r="C1884" t="s">
        <v>39</v>
      </c>
      <c r="D1884" t="s">
        <v>70</v>
      </c>
      <c r="E1884" t="s">
        <v>71</v>
      </c>
      <c r="F1884" s="13" t="str">
        <f>_xlfn.CONCAT(wiz_6[[#This Row],[OCTY......]],",",wiz_6[[#This Row],[OS]])</f>
        <v>JACKSON   ,TN</v>
      </c>
      <c r="G1884" t="s">
        <v>176</v>
      </c>
      <c r="H1884" t="s">
        <v>1081</v>
      </c>
      <c r="I1884" s="13" t="str">
        <f>_xlfn.CONCAT(wiz_6[[#This Row],[DCTY......]], ",",wiz_6[[#This Row],[DS]])</f>
        <v>BATTLE CRE,MI</v>
      </c>
      <c r="J1884" t="str">
        <f>TRIM(CONCATENATE(wiz_6[[#This Row],[SHIPPER..................]],wiz_6[[#This Row],[ZIP2..]],wiz_6[[#This Row],[ZIP3..]]))</f>
        <v>KELLOGG | 3830149014</v>
      </c>
      <c r="K1884">
        <v>1</v>
      </c>
      <c r="L1884">
        <v>3.21</v>
      </c>
      <c r="M1884">
        <v>0.25</v>
      </c>
      <c r="N1884">
        <v>608</v>
      </c>
      <c r="O1884">
        <v>1.04</v>
      </c>
      <c r="P1884">
        <v>0</v>
      </c>
      <c r="Q1884">
        <v>0.25</v>
      </c>
      <c r="R1884">
        <v>-18</v>
      </c>
      <c r="S1884">
        <v>16</v>
      </c>
      <c r="T1884">
        <v>41</v>
      </c>
      <c r="U1884">
        <v>612</v>
      </c>
      <c r="V1884">
        <v>669</v>
      </c>
      <c r="W1884">
        <v>38301</v>
      </c>
      <c r="X1884">
        <v>38301</v>
      </c>
      <c r="Y1884">
        <v>49014</v>
      </c>
      <c r="Z1884">
        <v>3.24</v>
      </c>
      <c r="AA1884">
        <f t="shared" si="381"/>
        <v>10012</v>
      </c>
      <c r="AB1884">
        <f t="shared" si="382"/>
        <v>669</v>
      </c>
      <c r="AC1884">
        <f t="shared" si="383"/>
        <v>6159</v>
      </c>
      <c r="AD1884">
        <f t="shared" si="384"/>
        <v>0.6151618058330004</v>
      </c>
      <c r="AE1884">
        <f t="shared" si="385"/>
        <v>0</v>
      </c>
      <c r="AF1884" t="e">
        <f t="shared" ca="1" si="386"/>
        <v>#N/A</v>
      </c>
      <c r="AG1884" t="e">
        <f t="shared" ca="1" si="387"/>
        <v>#N/A</v>
      </c>
      <c r="AH1884" t="e">
        <f t="shared" ca="1" si="388"/>
        <v>#N/A</v>
      </c>
      <c r="AI1884" t="e">
        <f t="shared" ca="1" si="377"/>
        <v>#N/A</v>
      </c>
      <c r="AJ1884">
        <f t="shared" si="378"/>
        <v>9.988014382740711E-5</v>
      </c>
      <c r="AK1884">
        <f t="shared" si="379"/>
        <v>0</v>
      </c>
      <c r="AL1884" t="e">
        <f t="shared" ca="1" si="389"/>
        <v>#N/A</v>
      </c>
      <c r="AM1884" t="b">
        <f t="shared" si="380"/>
        <v>0</v>
      </c>
    </row>
    <row r="1885" spans="1:39" x14ac:dyDescent="0.3">
      <c r="A1885" t="s">
        <v>1730</v>
      </c>
      <c r="B1885" t="s">
        <v>1731</v>
      </c>
      <c r="C1885" t="s">
        <v>39</v>
      </c>
      <c r="D1885" t="s">
        <v>70</v>
      </c>
      <c r="E1885" t="s">
        <v>1707</v>
      </c>
      <c r="F1885" s="13" t="str">
        <f>_xlfn.CONCAT(wiz_6[[#This Row],[OCTY......]],",",wiz_6[[#This Row],[OS]])</f>
        <v>GLEASON   ,TN</v>
      </c>
      <c r="G1885" t="s">
        <v>176</v>
      </c>
      <c r="H1885" t="s">
        <v>1082</v>
      </c>
      <c r="I1885" s="13" t="str">
        <f>_xlfn.CONCAT(wiz_6[[#This Row],[DCTY......]], ",",wiz_6[[#This Row],[DS]])</f>
        <v>BENTON HAR,MI</v>
      </c>
      <c r="J1885" t="str">
        <f>TRIM(CONCATENATE(wiz_6[[#This Row],[SHIPPER..................]],wiz_6[[#This Row],[ZIP2..]],wiz_6[[#This Row],[ZIP3..]]))</f>
        <v>TRACER LOGISTICS LLC | 3822949022</v>
      </c>
      <c r="K1885">
        <v>1</v>
      </c>
      <c r="L1885">
        <v>1.47</v>
      </c>
      <c r="M1885">
        <v>0.27</v>
      </c>
      <c r="N1885">
        <v>517</v>
      </c>
      <c r="O1885">
        <v>1.05</v>
      </c>
      <c r="P1885">
        <v>53</v>
      </c>
      <c r="Q1885">
        <v>0.3</v>
      </c>
      <c r="R1885">
        <v>-26</v>
      </c>
      <c r="S1885">
        <v>-51</v>
      </c>
      <c r="T1885">
        <v>-1</v>
      </c>
      <c r="U1885">
        <v>-474</v>
      </c>
      <c r="V1885">
        <v>-526</v>
      </c>
      <c r="W1885">
        <v>38301</v>
      </c>
      <c r="X1885">
        <v>38229</v>
      </c>
      <c r="Y1885">
        <v>49022</v>
      </c>
      <c r="Z1885">
        <v>1.52</v>
      </c>
      <c r="AA1885">
        <f t="shared" si="381"/>
        <v>10012</v>
      </c>
      <c r="AB1885">
        <f t="shared" si="382"/>
        <v>-526</v>
      </c>
      <c r="AC1885">
        <f t="shared" si="383"/>
        <v>6159</v>
      </c>
      <c r="AD1885">
        <f t="shared" si="384"/>
        <v>0.6151618058330004</v>
      </c>
      <c r="AE1885">
        <f t="shared" si="385"/>
        <v>0</v>
      </c>
      <c r="AF1885" t="e">
        <f t="shared" ca="1" si="386"/>
        <v>#N/A</v>
      </c>
      <c r="AG1885" t="e">
        <f t="shared" ca="1" si="387"/>
        <v>#N/A</v>
      </c>
      <c r="AH1885" t="e">
        <f t="shared" ca="1" si="388"/>
        <v>#N/A</v>
      </c>
      <c r="AI1885" t="e">
        <f t="shared" ca="1" si="377"/>
        <v>#N/A</v>
      </c>
      <c r="AJ1885">
        <f t="shared" si="378"/>
        <v>9.988014382740711E-5</v>
      </c>
      <c r="AK1885">
        <f t="shared" si="379"/>
        <v>0</v>
      </c>
      <c r="AL1885" t="e">
        <f t="shared" ca="1" si="389"/>
        <v>#N/A</v>
      </c>
      <c r="AM1885" t="b">
        <f t="shared" si="380"/>
        <v>0</v>
      </c>
    </row>
    <row r="1886" spans="1:39" x14ac:dyDescent="0.3">
      <c r="A1886" t="s">
        <v>1076</v>
      </c>
      <c r="B1886" t="s">
        <v>1077</v>
      </c>
      <c r="C1886" t="s">
        <v>39</v>
      </c>
      <c r="D1886" t="s">
        <v>70</v>
      </c>
      <c r="E1886" t="s">
        <v>1079</v>
      </c>
      <c r="F1886" s="13" t="str">
        <f>_xlfn.CONCAT(wiz_6[[#This Row],[OCTY......]],",",wiz_6[[#This Row],[OS]])</f>
        <v>MC KENZIE ,TN</v>
      </c>
      <c r="G1886" t="s">
        <v>176</v>
      </c>
      <c r="H1886" t="s">
        <v>1116</v>
      </c>
      <c r="I1886" s="13" t="str">
        <f>_xlfn.CONCAT(wiz_6[[#This Row],[DCTY......]], ",",wiz_6[[#This Row],[DS]])</f>
        <v>LANSING   ,MI</v>
      </c>
      <c r="J1886" t="str">
        <f>TRIM(CONCATENATE(wiz_6[[#This Row],[SHIPPER..................]],wiz_6[[#This Row],[ZIP2..]],wiz_6[[#This Row],[ZIP3..]]))</f>
        <v>PROFILE METAL FORMING| 3820148901</v>
      </c>
      <c r="K1886">
        <v>1</v>
      </c>
      <c r="L1886">
        <v>2.1</v>
      </c>
      <c r="M1886">
        <v>0.28000000000000003</v>
      </c>
      <c r="N1886">
        <v>588</v>
      </c>
      <c r="O1886">
        <v>1</v>
      </c>
      <c r="P1886">
        <v>340</v>
      </c>
      <c r="Q1886">
        <v>0.55000000000000004</v>
      </c>
      <c r="R1886">
        <v>-41</v>
      </c>
      <c r="S1886">
        <v>-266</v>
      </c>
      <c r="T1886">
        <v>24</v>
      </c>
      <c r="U1886">
        <v>-191</v>
      </c>
      <c r="V1886">
        <v>-433</v>
      </c>
      <c r="W1886">
        <v>46201</v>
      </c>
      <c r="X1886">
        <v>38201</v>
      </c>
      <c r="Y1886">
        <v>48901</v>
      </c>
      <c r="Z1886">
        <v>2.16</v>
      </c>
      <c r="AA1886">
        <f t="shared" si="381"/>
        <v>10012</v>
      </c>
      <c r="AB1886">
        <f t="shared" si="382"/>
        <v>-433</v>
      </c>
      <c r="AC1886">
        <f t="shared" si="383"/>
        <v>6159</v>
      </c>
      <c r="AD1886">
        <f t="shared" si="384"/>
        <v>0.6151618058330004</v>
      </c>
      <c r="AE1886">
        <f t="shared" si="385"/>
        <v>0</v>
      </c>
      <c r="AF1886" t="e">
        <f t="shared" ca="1" si="386"/>
        <v>#N/A</v>
      </c>
      <c r="AG1886" t="e">
        <f t="shared" ca="1" si="387"/>
        <v>#N/A</v>
      </c>
      <c r="AH1886" t="e">
        <f t="shared" ca="1" si="388"/>
        <v>#N/A</v>
      </c>
      <c r="AI1886" t="e">
        <f t="shared" ca="1" si="377"/>
        <v>#N/A</v>
      </c>
      <c r="AJ1886">
        <f t="shared" si="378"/>
        <v>9.988014382740711E-5</v>
      </c>
      <c r="AK1886">
        <f t="shared" si="379"/>
        <v>0</v>
      </c>
      <c r="AL1886" t="e">
        <f t="shared" ca="1" si="389"/>
        <v>#N/A</v>
      </c>
      <c r="AM1886" t="b">
        <f t="shared" si="380"/>
        <v>0</v>
      </c>
    </row>
    <row r="1887" spans="1:39" x14ac:dyDescent="0.3">
      <c r="A1887" t="s">
        <v>400</v>
      </c>
      <c r="B1887" t="s">
        <v>1732</v>
      </c>
      <c r="C1887" t="s">
        <v>39</v>
      </c>
      <c r="D1887" t="s">
        <v>70</v>
      </c>
      <c r="E1887" t="s">
        <v>71</v>
      </c>
      <c r="F1887" s="13" t="str">
        <f>_xlfn.CONCAT(wiz_6[[#This Row],[OCTY......]],",",wiz_6[[#This Row],[OS]])</f>
        <v>JACKSON   ,TN</v>
      </c>
      <c r="G1887" t="s">
        <v>900</v>
      </c>
      <c r="H1887" t="s">
        <v>1733</v>
      </c>
      <c r="I1887" s="13" t="str">
        <f>_xlfn.CONCAT(wiz_6[[#This Row],[DCTY......]], ",",wiz_6[[#This Row],[DS]])</f>
        <v>HOPKINS   ,MN</v>
      </c>
      <c r="J1887" t="str">
        <f>TRIM(CONCATENATE(wiz_6[[#This Row],[SHIPPER..................]],wiz_6[[#This Row],[ZIP2..]],wiz_6[[#This Row],[ZIP3..]]))</f>
        <v>KELLOGG COMPANY MLXP| 3830155305</v>
      </c>
      <c r="K1887">
        <v>1</v>
      </c>
      <c r="L1887">
        <v>1.9</v>
      </c>
      <c r="M1887">
        <v>0.37</v>
      </c>
      <c r="N1887">
        <v>816</v>
      </c>
      <c r="O1887">
        <v>1.21</v>
      </c>
      <c r="P1887">
        <v>82</v>
      </c>
      <c r="Q1887">
        <v>0.3</v>
      </c>
      <c r="R1887">
        <v>-127</v>
      </c>
      <c r="S1887">
        <v>-26</v>
      </c>
      <c r="T1887">
        <v>131</v>
      </c>
      <c r="U1887">
        <v>87</v>
      </c>
      <c r="V1887">
        <v>192</v>
      </c>
      <c r="W1887">
        <v>38101</v>
      </c>
      <c r="X1887">
        <v>38301</v>
      </c>
      <c r="Y1887">
        <v>55305</v>
      </c>
      <c r="Z1887">
        <v>2.0499999999999998</v>
      </c>
      <c r="AA1887">
        <f t="shared" si="381"/>
        <v>10012</v>
      </c>
      <c r="AB1887">
        <f t="shared" si="382"/>
        <v>192</v>
      </c>
      <c r="AC1887">
        <f t="shared" si="383"/>
        <v>6159</v>
      </c>
      <c r="AD1887">
        <f t="shared" si="384"/>
        <v>0.6151618058330004</v>
      </c>
      <c r="AE1887">
        <f t="shared" si="385"/>
        <v>0</v>
      </c>
      <c r="AF1887" t="e">
        <f t="shared" ca="1" si="386"/>
        <v>#N/A</v>
      </c>
      <c r="AG1887" t="e">
        <f t="shared" ca="1" si="387"/>
        <v>#N/A</v>
      </c>
      <c r="AH1887" t="e">
        <f t="shared" ca="1" si="388"/>
        <v>#N/A</v>
      </c>
      <c r="AI1887" t="e">
        <f t="shared" ca="1" si="377"/>
        <v>#N/A</v>
      </c>
      <c r="AJ1887">
        <f t="shared" si="378"/>
        <v>9.988014382740711E-5</v>
      </c>
      <c r="AK1887">
        <f t="shared" si="379"/>
        <v>0</v>
      </c>
      <c r="AL1887" t="e">
        <f t="shared" ca="1" si="389"/>
        <v>#N/A</v>
      </c>
      <c r="AM1887" t="b">
        <f t="shared" si="380"/>
        <v>0</v>
      </c>
    </row>
    <row r="1888" spans="1:39" x14ac:dyDescent="0.3">
      <c r="A1888" t="s">
        <v>302</v>
      </c>
      <c r="B1888" t="s">
        <v>303</v>
      </c>
      <c r="C1888" t="s">
        <v>39</v>
      </c>
      <c r="D1888" t="s">
        <v>70</v>
      </c>
      <c r="E1888" t="s">
        <v>71</v>
      </c>
      <c r="F1888" s="13" t="str">
        <f>_xlfn.CONCAT(wiz_6[[#This Row],[OCTY......]],",",wiz_6[[#This Row],[OS]])</f>
        <v>JACKSON   ,TN</v>
      </c>
      <c r="G1888" t="s">
        <v>900</v>
      </c>
      <c r="H1888" t="s">
        <v>1734</v>
      </c>
      <c r="I1888" s="13" t="str">
        <f>_xlfn.CONCAT(wiz_6[[#This Row],[DCTY......]], ",",wiz_6[[#This Row],[DS]])</f>
        <v>COON RAPID,MN</v>
      </c>
      <c r="J1888" t="str">
        <f>TRIM(CONCATENATE(wiz_6[[#This Row],[SHIPPER..................]],wiz_6[[#This Row],[ZIP2..]],wiz_6[[#This Row],[ZIP3..]]))</f>
        <v>KIRKLANDS TL ONLY | 3830155433</v>
      </c>
      <c r="K1888">
        <v>2</v>
      </c>
      <c r="L1888">
        <v>2.25</v>
      </c>
      <c r="M1888">
        <v>0.21</v>
      </c>
      <c r="N1888">
        <v>1028</v>
      </c>
      <c r="O1888">
        <v>1.79</v>
      </c>
      <c r="P1888">
        <v>0</v>
      </c>
      <c r="Q1888">
        <v>0.25</v>
      </c>
      <c r="R1888">
        <v>-175</v>
      </c>
      <c r="S1888">
        <v>-17</v>
      </c>
      <c r="T1888">
        <v>41</v>
      </c>
      <c r="U1888">
        <v>675</v>
      </c>
      <c r="V1888">
        <v>699</v>
      </c>
      <c r="W1888">
        <v>38301</v>
      </c>
      <c r="X1888">
        <v>38301</v>
      </c>
      <c r="Y1888">
        <v>55433</v>
      </c>
      <c r="Z1888">
        <v>2.2400000000000002</v>
      </c>
      <c r="AA1888">
        <f t="shared" si="381"/>
        <v>10012</v>
      </c>
      <c r="AB1888">
        <f t="shared" si="382"/>
        <v>1398</v>
      </c>
      <c r="AC1888">
        <f t="shared" si="383"/>
        <v>6159</v>
      </c>
      <c r="AD1888">
        <f t="shared" si="384"/>
        <v>0.6151618058330004</v>
      </c>
      <c r="AE1888">
        <f t="shared" si="385"/>
        <v>0</v>
      </c>
      <c r="AF1888" t="e">
        <f t="shared" ca="1" si="386"/>
        <v>#N/A</v>
      </c>
      <c r="AG1888" t="e">
        <f t="shared" ca="1" si="387"/>
        <v>#N/A</v>
      </c>
      <c r="AH1888" t="e">
        <f t="shared" ca="1" si="388"/>
        <v>#N/A</v>
      </c>
      <c r="AI1888" t="e">
        <f t="shared" ca="1" si="377"/>
        <v>#N/A</v>
      </c>
      <c r="AJ1888">
        <f t="shared" si="378"/>
        <v>1.9976028765481422E-4</v>
      </c>
      <c r="AK1888">
        <f t="shared" si="379"/>
        <v>0</v>
      </c>
      <c r="AL1888" t="e">
        <f t="shared" ca="1" si="389"/>
        <v>#N/A</v>
      </c>
      <c r="AM1888" t="b">
        <f t="shared" si="380"/>
        <v>0</v>
      </c>
    </row>
    <row r="1889" spans="1:39" x14ac:dyDescent="0.3">
      <c r="A1889" t="s">
        <v>593</v>
      </c>
      <c r="B1889" t="s">
        <v>594</v>
      </c>
      <c r="C1889" t="s">
        <v>39</v>
      </c>
      <c r="D1889" t="s">
        <v>70</v>
      </c>
      <c r="E1889" t="s">
        <v>71</v>
      </c>
      <c r="F1889" s="13" t="str">
        <f>_xlfn.CONCAT(wiz_6[[#This Row],[OCTY......]],",",wiz_6[[#This Row],[OS]])</f>
        <v>JACKSON   ,TN</v>
      </c>
      <c r="G1889" t="s">
        <v>900</v>
      </c>
      <c r="H1889" t="s">
        <v>1106</v>
      </c>
      <c r="I1889" s="13" t="str">
        <f>_xlfn.CONCAT(wiz_6[[#This Row],[DCTY......]], ",",wiz_6[[#This Row],[DS]])</f>
        <v>FRIDLEY   ,MN</v>
      </c>
      <c r="J1889" t="str">
        <f>TRIM(CONCATENATE(wiz_6[[#This Row],[SHIPPER..................]],wiz_6[[#This Row],[ZIP2..]],wiz_6[[#This Row],[ZIP3..]]))</f>
        <v>STANLEY BLACK AND DEC| 3830155432</v>
      </c>
      <c r="K1889">
        <v>1</v>
      </c>
      <c r="L1889">
        <v>1.84</v>
      </c>
      <c r="M1889">
        <v>0.21</v>
      </c>
      <c r="N1889">
        <v>797</v>
      </c>
      <c r="O1889">
        <v>1.06</v>
      </c>
      <c r="P1889">
        <v>171</v>
      </c>
      <c r="Q1889">
        <v>0.4</v>
      </c>
      <c r="R1889">
        <v>0</v>
      </c>
      <c r="S1889">
        <v>-14</v>
      </c>
      <c r="T1889">
        <v>176</v>
      </c>
      <c r="U1889">
        <v>-104</v>
      </c>
      <c r="V1889">
        <v>58</v>
      </c>
      <c r="W1889">
        <v>42134</v>
      </c>
      <c r="X1889">
        <v>38301</v>
      </c>
      <c r="Y1889">
        <v>55432</v>
      </c>
      <c r="Z1889">
        <v>1.83</v>
      </c>
      <c r="AA1889">
        <f t="shared" si="381"/>
        <v>10012</v>
      </c>
      <c r="AB1889">
        <f t="shared" si="382"/>
        <v>58</v>
      </c>
      <c r="AC1889">
        <f t="shared" si="383"/>
        <v>6159</v>
      </c>
      <c r="AD1889">
        <f t="shared" si="384"/>
        <v>0.6151618058330004</v>
      </c>
      <c r="AE1889">
        <f t="shared" si="385"/>
        <v>0</v>
      </c>
      <c r="AF1889" t="e">
        <f t="shared" ca="1" si="386"/>
        <v>#N/A</v>
      </c>
      <c r="AG1889" t="e">
        <f t="shared" ca="1" si="387"/>
        <v>#N/A</v>
      </c>
      <c r="AH1889" t="e">
        <f t="shared" ca="1" si="388"/>
        <v>#N/A</v>
      </c>
      <c r="AI1889" t="e">
        <f t="shared" ca="1" si="377"/>
        <v>#N/A</v>
      </c>
      <c r="AJ1889">
        <f t="shared" si="378"/>
        <v>9.988014382740711E-5</v>
      </c>
      <c r="AK1889">
        <f t="shared" si="379"/>
        <v>0</v>
      </c>
      <c r="AL1889" t="e">
        <f t="shared" ca="1" si="389"/>
        <v>#N/A</v>
      </c>
      <c r="AM1889" t="b">
        <f t="shared" si="380"/>
        <v>0</v>
      </c>
    </row>
    <row r="1890" spans="1:39" x14ac:dyDescent="0.3">
      <c r="A1890" t="s">
        <v>302</v>
      </c>
      <c r="B1890" t="s">
        <v>303</v>
      </c>
      <c r="C1890" t="s">
        <v>39</v>
      </c>
      <c r="D1890" t="s">
        <v>70</v>
      </c>
      <c r="E1890" t="s">
        <v>71</v>
      </c>
      <c r="F1890" s="13" t="str">
        <f>_xlfn.CONCAT(wiz_6[[#This Row],[OCTY......]],",",wiz_6[[#This Row],[OS]])</f>
        <v>JACKSON   ,TN</v>
      </c>
      <c r="G1890" t="s">
        <v>900</v>
      </c>
      <c r="H1890" t="s">
        <v>837</v>
      </c>
      <c r="I1890" s="13" t="str">
        <f>_xlfn.CONCAT(wiz_6[[#This Row],[DCTY......]], ",",wiz_6[[#This Row],[DS]])</f>
        <v>ROCHESTER ,MN</v>
      </c>
      <c r="J1890" t="str">
        <f>TRIM(CONCATENATE(wiz_6[[#This Row],[SHIPPER..................]],wiz_6[[#This Row],[ZIP2..]],wiz_6[[#This Row],[ZIP3..]]))</f>
        <v>KIRKLANDS TL ONLY | 3830155901</v>
      </c>
      <c r="K1890">
        <v>1</v>
      </c>
      <c r="L1890">
        <v>2.25</v>
      </c>
      <c r="M1890">
        <v>0.21</v>
      </c>
      <c r="N1890">
        <v>889</v>
      </c>
      <c r="O1890">
        <v>2</v>
      </c>
      <c r="P1890">
        <v>0</v>
      </c>
      <c r="Q1890">
        <v>0.25</v>
      </c>
      <c r="R1890">
        <v>-70</v>
      </c>
      <c r="S1890">
        <v>-17</v>
      </c>
      <c r="T1890">
        <v>-76</v>
      </c>
      <c r="U1890">
        <v>241</v>
      </c>
      <c r="V1890">
        <v>148</v>
      </c>
      <c r="W1890">
        <v>38301</v>
      </c>
      <c r="X1890">
        <v>38301</v>
      </c>
      <c r="Y1890">
        <v>55901</v>
      </c>
      <c r="Z1890">
        <v>2.2400000000000002</v>
      </c>
      <c r="AA1890">
        <f t="shared" si="381"/>
        <v>10012</v>
      </c>
      <c r="AB1890">
        <f t="shared" si="382"/>
        <v>148</v>
      </c>
      <c r="AC1890">
        <f t="shared" si="383"/>
        <v>6159</v>
      </c>
      <c r="AD1890">
        <f t="shared" si="384"/>
        <v>0.6151618058330004</v>
      </c>
      <c r="AE1890">
        <f t="shared" si="385"/>
        <v>0</v>
      </c>
      <c r="AF1890" t="e">
        <f t="shared" ca="1" si="386"/>
        <v>#N/A</v>
      </c>
      <c r="AG1890" t="e">
        <f t="shared" ca="1" si="387"/>
        <v>#N/A</v>
      </c>
      <c r="AH1890" t="e">
        <f t="shared" ca="1" si="388"/>
        <v>#N/A</v>
      </c>
      <c r="AI1890" t="e">
        <f t="shared" ca="1" si="377"/>
        <v>#N/A</v>
      </c>
      <c r="AJ1890">
        <f t="shared" si="378"/>
        <v>9.988014382740711E-5</v>
      </c>
      <c r="AK1890">
        <f t="shared" si="379"/>
        <v>0</v>
      </c>
      <c r="AL1890" t="e">
        <f t="shared" ca="1" si="389"/>
        <v>#N/A</v>
      </c>
      <c r="AM1890" t="b">
        <f t="shared" si="380"/>
        <v>0</v>
      </c>
    </row>
    <row r="1891" spans="1:39" x14ac:dyDescent="0.3">
      <c r="A1891" t="s">
        <v>302</v>
      </c>
      <c r="B1891" t="s">
        <v>303</v>
      </c>
      <c r="C1891" t="s">
        <v>39</v>
      </c>
      <c r="D1891" t="s">
        <v>70</v>
      </c>
      <c r="E1891" t="s">
        <v>71</v>
      </c>
      <c r="F1891" s="13" t="str">
        <f>_xlfn.CONCAT(wiz_6[[#This Row],[OCTY......]],",",wiz_6[[#This Row],[OS]])</f>
        <v>JACKSON   ,TN</v>
      </c>
      <c r="G1891" t="s">
        <v>66</v>
      </c>
      <c r="H1891" t="s">
        <v>1735</v>
      </c>
      <c r="I1891" s="13" t="str">
        <f>_xlfn.CONCAT(wiz_6[[#This Row],[DCTY......]], ",",wiz_6[[#This Row],[DS]])</f>
        <v>DIBERVILLE,MS</v>
      </c>
      <c r="J1891" t="str">
        <f>TRIM(CONCATENATE(wiz_6[[#This Row],[SHIPPER..................]],wiz_6[[#This Row],[ZIP2..]],wiz_6[[#This Row],[ZIP3..]]))</f>
        <v>KIRKLANDS TL ONLY | 3830139530</v>
      </c>
      <c r="K1891">
        <v>1</v>
      </c>
      <c r="L1891">
        <v>2.5499999999999998</v>
      </c>
      <c r="M1891">
        <v>0.22</v>
      </c>
      <c r="N1891">
        <v>407</v>
      </c>
      <c r="O1891">
        <v>0.79</v>
      </c>
      <c r="P1891">
        <v>147</v>
      </c>
      <c r="Q1891">
        <v>0.35</v>
      </c>
      <c r="R1891">
        <v>-39</v>
      </c>
      <c r="S1891">
        <v>-17</v>
      </c>
      <c r="T1891">
        <v>23</v>
      </c>
      <c r="U1891">
        <v>-126</v>
      </c>
      <c r="V1891">
        <v>-120</v>
      </c>
      <c r="W1891">
        <v>37121</v>
      </c>
      <c r="X1891">
        <v>38301</v>
      </c>
      <c r="Y1891">
        <v>39530</v>
      </c>
      <c r="Z1891">
        <v>2.5499999999999998</v>
      </c>
      <c r="AA1891">
        <f t="shared" si="381"/>
        <v>10012</v>
      </c>
      <c r="AB1891">
        <f t="shared" si="382"/>
        <v>-120</v>
      </c>
      <c r="AC1891">
        <f t="shared" si="383"/>
        <v>6159</v>
      </c>
      <c r="AD1891">
        <f t="shared" si="384"/>
        <v>0.6151618058330004</v>
      </c>
      <c r="AE1891">
        <f t="shared" si="385"/>
        <v>0</v>
      </c>
      <c r="AF1891" t="e">
        <f t="shared" ca="1" si="386"/>
        <v>#N/A</v>
      </c>
      <c r="AG1891" t="e">
        <f t="shared" ca="1" si="387"/>
        <v>#N/A</v>
      </c>
      <c r="AH1891" t="e">
        <f t="shared" ca="1" si="388"/>
        <v>#N/A</v>
      </c>
      <c r="AI1891" t="e">
        <f t="shared" ca="1" si="377"/>
        <v>#N/A</v>
      </c>
      <c r="AJ1891">
        <f t="shared" si="378"/>
        <v>9.988014382740711E-5</v>
      </c>
      <c r="AK1891">
        <f t="shared" si="379"/>
        <v>0</v>
      </c>
      <c r="AL1891" t="e">
        <f t="shared" ca="1" si="389"/>
        <v>#N/A</v>
      </c>
      <c r="AM1891" t="b">
        <f t="shared" si="380"/>
        <v>0</v>
      </c>
    </row>
    <row r="1892" spans="1:39" x14ac:dyDescent="0.3">
      <c r="A1892" t="s">
        <v>400</v>
      </c>
      <c r="B1892" t="s">
        <v>401</v>
      </c>
      <c r="C1892" t="s">
        <v>39</v>
      </c>
      <c r="D1892" t="s">
        <v>70</v>
      </c>
      <c r="E1892" t="s">
        <v>71</v>
      </c>
      <c r="F1892" s="13" t="str">
        <f>_xlfn.CONCAT(wiz_6[[#This Row],[OCTY......]],",",wiz_6[[#This Row],[OS]])</f>
        <v>JACKSON   ,TN</v>
      </c>
      <c r="G1892" t="s">
        <v>68</v>
      </c>
      <c r="H1892" t="s">
        <v>1158</v>
      </c>
      <c r="I1892" s="13" t="str">
        <f>_xlfn.CONCAT(wiz_6[[#This Row],[DCTY......]], ",",wiz_6[[#This Row],[DS]])</f>
        <v>BLACK MOUN,NC</v>
      </c>
      <c r="J1892" t="str">
        <f>TRIM(CONCATENATE(wiz_6[[#This Row],[SHIPPER..................]],wiz_6[[#This Row],[ZIP2..]],wiz_6[[#This Row],[ZIP3..]]))</f>
        <v>KELLOGG COMPANY MLXP| 3830128711</v>
      </c>
      <c r="K1892">
        <v>8</v>
      </c>
      <c r="L1892">
        <v>2.1800000000000002</v>
      </c>
      <c r="M1892">
        <v>0.55000000000000004</v>
      </c>
      <c r="N1892">
        <v>428</v>
      </c>
      <c r="O1892">
        <v>0.82</v>
      </c>
      <c r="P1892">
        <v>70</v>
      </c>
      <c r="Q1892">
        <v>0.31</v>
      </c>
      <c r="R1892">
        <v>-145</v>
      </c>
      <c r="S1892">
        <v>-6</v>
      </c>
      <c r="T1892">
        <v>16</v>
      </c>
      <c r="U1892">
        <v>39</v>
      </c>
      <c r="V1892">
        <v>49</v>
      </c>
      <c r="W1892">
        <v>38101</v>
      </c>
      <c r="X1892">
        <v>38301</v>
      </c>
      <c r="Y1892">
        <v>28711</v>
      </c>
      <c r="Z1892">
        <v>2.5099999999999998</v>
      </c>
      <c r="AA1892">
        <f t="shared" si="381"/>
        <v>10012</v>
      </c>
      <c r="AB1892">
        <f t="shared" si="382"/>
        <v>392</v>
      </c>
      <c r="AC1892">
        <f t="shared" si="383"/>
        <v>6159</v>
      </c>
      <c r="AD1892">
        <f t="shared" si="384"/>
        <v>0.6151618058330004</v>
      </c>
      <c r="AE1892">
        <f t="shared" si="385"/>
        <v>0</v>
      </c>
      <c r="AF1892" t="e">
        <f t="shared" ca="1" si="386"/>
        <v>#N/A</v>
      </c>
      <c r="AG1892" t="e">
        <f t="shared" ca="1" si="387"/>
        <v>#N/A</v>
      </c>
      <c r="AH1892" t="e">
        <f t="shared" ca="1" si="388"/>
        <v>#N/A</v>
      </c>
      <c r="AI1892" t="e">
        <f t="shared" ca="1" si="377"/>
        <v>#N/A</v>
      </c>
      <c r="AJ1892">
        <f t="shared" si="378"/>
        <v>7.9904115061925688E-4</v>
      </c>
      <c r="AK1892">
        <f t="shared" si="379"/>
        <v>0</v>
      </c>
      <c r="AL1892" t="e">
        <f t="shared" ca="1" si="389"/>
        <v>#N/A</v>
      </c>
      <c r="AM1892" t="b">
        <f t="shared" si="380"/>
        <v>0</v>
      </c>
    </row>
    <row r="1893" spans="1:39" x14ac:dyDescent="0.3">
      <c r="A1893" t="s">
        <v>302</v>
      </c>
      <c r="B1893" t="s">
        <v>303</v>
      </c>
      <c r="C1893" t="s">
        <v>39</v>
      </c>
      <c r="D1893" t="s">
        <v>70</v>
      </c>
      <c r="E1893" t="s">
        <v>71</v>
      </c>
      <c r="F1893" s="13" t="str">
        <f>_xlfn.CONCAT(wiz_6[[#This Row],[OCTY......]],",",wiz_6[[#This Row],[OS]])</f>
        <v>JACKSON   ,TN</v>
      </c>
      <c r="G1893" t="s">
        <v>68</v>
      </c>
      <c r="H1893" t="s">
        <v>1736</v>
      </c>
      <c r="I1893" s="13" t="str">
        <f>_xlfn.CONCAT(wiz_6[[#This Row],[DCTY......]], ",",wiz_6[[#This Row],[DS]])</f>
        <v>ASHEVILLE ,NC</v>
      </c>
      <c r="J1893" t="str">
        <f>TRIM(CONCATENATE(wiz_6[[#This Row],[SHIPPER..................]],wiz_6[[#This Row],[ZIP2..]],wiz_6[[#This Row],[ZIP3..]]))</f>
        <v>KIRKLANDS TL ONLY | 3830128801</v>
      </c>
      <c r="K1893">
        <v>9</v>
      </c>
      <c r="L1893">
        <v>2.15</v>
      </c>
      <c r="M1893">
        <v>0.22</v>
      </c>
      <c r="N1893">
        <v>585</v>
      </c>
      <c r="O1893">
        <v>1.37</v>
      </c>
      <c r="P1893">
        <v>33</v>
      </c>
      <c r="Q1893">
        <v>0.28000000000000003</v>
      </c>
      <c r="R1893">
        <v>-104</v>
      </c>
      <c r="S1893">
        <v>-17</v>
      </c>
      <c r="T1893">
        <v>-64</v>
      </c>
      <c r="U1893">
        <v>158</v>
      </c>
      <c r="V1893">
        <v>77</v>
      </c>
      <c r="W1893">
        <v>38301</v>
      </c>
      <c r="X1893">
        <v>38301</v>
      </c>
      <c r="Y1893">
        <v>28801</v>
      </c>
      <c r="Z1893">
        <v>2.15</v>
      </c>
      <c r="AA1893">
        <f t="shared" si="381"/>
        <v>10012</v>
      </c>
      <c r="AB1893">
        <f t="shared" si="382"/>
        <v>693</v>
      </c>
      <c r="AC1893">
        <f t="shared" si="383"/>
        <v>6159</v>
      </c>
      <c r="AD1893">
        <f t="shared" si="384"/>
        <v>0.6151618058330004</v>
      </c>
      <c r="AE1893">
        <f t="shared" si="385"/>
        <v>0</v>
      </c>
      <c r="AF1893" t="e">
        <f t="shared" ca="1" si="386"/>
        <v>#N/A</v>
      </c>
      <c r="AG1893" t="e">
        <f t="shared" ca="1" si="387"/>
        <v>#N/A</v>
      </c>
      <c r="AH1893" t="e">
        <f t="shared" ca="1" si="388"/>
        <v>#N/A</v>
      </c>
      <c r="AI1893" t="e">
        <f t="shared" ca="1" si="377"/>
        <v>#N/A</v>
      </c>
      <c r="AJ1893">
        <f t="shared" si="378"/>
        <v>8.98921294446664E-4</v>
      </c>
      <c r="AK1893">
        <f t="shared" si="379"/>
        <v>0</v>
      </c>
      <c r="AL1893" t="e">
        <f t="shared" ca="1" si="389"/>
        <v>#N/A</v>
      </c>
      <c r="AM1893" t="b">
        <f t="shared" si="380"/>
        <v>0</v>
      </c>
    </row>
    <row r="1894" spans="1:39" x14ac:dyDescent="0.3">
      <c r="A1894" t="s">
        <v>400</v>
      </c>
      <c r="B1894" t="s">
        <v>401</v>
      </c>
      <c r="C1894" t="s">
        <v>39</v>
      </c>
      <c r="D1894" t="s">
        <v>70</v>
      </c>
      <c r="E1894" t="s">
        <v>71</v>
      </c>
      <c r="F1894" s="13" t="str">
        <f>_xlfn.CONCAT(wiz_6[[#This Row],[OCTY......]],",",wiz_6[[#This Row],[OS]])</f>
        <v>JACKSON   ,TN</v>
      </c>
      <c r="G1894" t="s">
        <v>68</v>
      </c>
      <c r="H1894" t="s">
        <v>184</v>
      </c>
      <c r="I1894" s="13" t="str">
        <f>_xlfn.CONCAT(wiz_6[[#This Row],[DCTY......]], ",",wiz_6[[#This Row],[DS]])</f>
        <v>CHARLOTTE ,NC</v>
      </c>
      <c r="J1894" t="str">
        <f>TRIM(CONCATENATE(wiz_6[[#This Row],[SHIPPER..................]],wiz_6[[#This Row],[ZIP2..]],wiz_6[[#This Row],[ZIP3..]]))</f>
        <v>KELLOGG COMPANY MLXP| 3830128201</v>
      </c>
      <c r="K1894">
        <v>5</v>
      </c>
      <c r="L1894">
        <v>1.98</v>
      </c>
      <c r="M1894">
        <v>0.56999999999999995</v>
      </c>
      <c r="N1894">
        <v>538</v>
      </c>
      <c r="O1894">
        <v>0.95</v>
      </c>
      <c r="P1894">
        <v>105</v>
      </c>
      <c r="Q1894">
        <v>0.34</v>
      </c>
      <c r="R1894">
        <v>-198</v>
      </c>
      <c r="S1894">
        <v>-6</v>
      </c>
      <c r="T1894">
        <v>22</v>
      </c>
      <c r="U1894">
        <v>33</v>
      </c>
      <c r="V1894">
        <v>49</v>
      </c>
      <c r="W1894">
        <v>38358</v>
      </c>
      <c r="X1894">
        <v>38301</v>
      </c>
      <c r="Y1894">
        <v>28201</v>
      </c>
      <c r="Z1894">
        <v>2.33</v>
      </c>
      <c r="AA1894">
        <f t="shared" si="381"/>
        <v>10012</v>
      </c>
      <c r="AB1894">
        <f t="shared" si="382"/>
        <v>245</v>
      </c>
      <c r="AC1894">
        <f t="shared" si="383"/>
        <v>6159</v>
      </c>
      <c r="AD1894">
        <f t="shared" si="384"/>
        <v>0.6151618058330004</v>
      </c>
      <c r="AE1894">
        <f t="shared" si="385"/>
        <v>0</v>
      </c>
      <c r="AF1894" t="e">
        <f t="shared" ca="1" si="386"/>
        <v>#N/A</v>
      </c>
      <c r="AG1894" t="e">
        <f t="shared" ca="1" si="387"/>
        <v>#N/A</v>
      </c>
      <c r="AH1894" t="e">
        <f t="shared" ca="1" si="388"/>
        <v>#N/A</v>
      </c>
      <c r="AI1894" t="e">
        <f t="shared" ca="1" si="377"/>
        <v>#N/A</v>
      </c>
      <c r="AJ1894">
        <f t="shared" si="378"/>
        <v>4.9940071913703551E-4</v>
      </c>
      <c r="AK1894">
        <f t="shared" si="379"/>
        <v>0</v>
      </c>
      <c r="AL1894" t="e">
        <f t="shared" ca="1" si="389"/>
        <v>#N/A</v>
      </c>
      <c r="AM1894" t="b">
        <f t="shared" si="380"/>
        <v>0</v>
      </c>
    </row>
    <row r="1895" spans="1:39" x14ac:dyDescent="0.3">
      <c r="A1895" t="s">
        <v>400</v>
      </c>
      <c r="B1895" t="s">
        <v>401</v>
      </c>
      <c r="C1895" t="s">
        <v>39</v>
      </c>
      <c r="D1895" t="s">
        <v>70</v>
      </c>
      <c r="E1895" t="s">
        <v>71</v>
      </c>
      <c r="F1895" s="13" t="str">
        <f>_xlfn.CONCAT(wiz_6[[#This Row],[OCTY......]],",",wiz_6[[#This Row],[OS]])</f>
        <v>JACKSON   ,TN</v>
      </c>
      <c r="G1895" t="s">
        <v>68</v>
      </c>
      <c r="H1895" t="s">
        <v>962</v>
      </c>
      <c r="I1895" s="13" t="str">
        <f>_xlfn.CONCAT(wiz_6[[#This Row],[DCTY......]], ",",wiz_6[[#This Row],[DS]])</f>
        <v>MATTHEWS  ,NC</v>
      </c>
      <c r="J1895" t="str">
        <f>TRIM(CONCATENATE(wiz_6[[#This Row],[SHIPPER..................]],wiz_6[[#This Row],[ZIP2..]],wiz_6[[#This Row],[ZIP3..]]))</f>
        <v>KELLOGG COMPANY MLXP| 3830128106</v>
      </c>
      <c r="K1895">
        <v>2</v>
      </c>
      <c r="L1895">
        <v>1.91</v>
      </c>
      <c r="M1895">
        <v>0.7</v>
      </c>
      <c r="N1895">
        <v>548</v>
      </c>
      <c r="O1895">
        <v>0.92</v>
      </c>
      <c r="P1895">
        <v>79</v>
      </c>
      <c r="Q1895">
        <v>0.33</v>
      </c>
      <c r="R1895">
        <v>-265</v>
      </c>
      <c r="S1895">
        <v>-6</v>
      </c>
      <c r="T1895">
        <v>29</v>
      </c>
      <c r="U1895">
        <v>76</v>
      </c>
      <c r="V1895">
        <v>99</v>
      </c>
      <c r="W1895">
        <v>38301</v>
      </c>
      <c r="X1895">
        <v>38301</v>
      </c>
      <c r="Y1895">
        <v>28106</v>
      </c>
      <c r="Z1895">
        <v>2.39</v>
      </c>
      <c r="AA1895">
        <f t="shared" si="381"/>
        <v>10012</v>
      </c>
      <c r="AB1895">
        <f t="shared" si="382"/>
        <v>198</v>
      </c>
      <c r="AC1895">
        <f t="shared" si="383"/>
        <v>6159</v>
      </c>
      <c r="AD1895">
        <f t="shared" si="384"/>
        <v>0.6151618058330004</v>
      </c>
      <c r="AE1895">
        <f t="shared" si="385"/>
        <v>0</v>
      </c>
      <c r="AF1895" t="e">
        <f t="shared" ca="1" si="386"/>
        <v>#N/A</v>
      </c>
      <c r="AG1895" t="e">
        <f t="shared" ca="1" si="387"/>
        <v>#N/A</v>
      </c>
      <c r="AH1895" t="e">
        <f t="shared" ca="1" si="388"/>
        <v>#N/A</v>
      </c>
      <c r="AI1895" t="e">
        <f t="shared" ca="1" si="377"/>
        <v>#N/A</v>
      </c>
      <c r="AJ1895">
        <f t="shared" si="378"/>
        <v>1.9976028765481422E-4</v>
      </c>
      <c r="AK1895">
        <f t="shared" si="379"/>
        <v>0</v>
      </c>
      <c r="AL1895" t="e">
        <f t="shared" ca="1" si="389"/>
        <v>#N/A</v>
      </c>
      <c r="AM1895" t="b">
        <f t="shared" si="380"/>
        <v>0</v>
      </c>
    </row>
    <row r="1896" spans="1:39" x14ac:dyDescent="0.3">
      <c r="A1896" t="s">
        <v>302</v>
      </c>
      <c r="B1896" t="s">
        <v>303</v>
      </c>
      <c r="C1896" t="s">
        <v>39</v>
      </c>
      <c r="D1896" t="s">
        <v>70</v>
      </c>
      <c r="E1896" t="s">
        <v>71</v>
      </c>
      <c r="F1896" s="13" t="str">
        <f>_xlfn.CONCAT(wiz_6[[#This Row],[OCTY......]],",",wiz_6[[#This Row],[OS]])</f>
        <v>JACKSON   ,TN</v>
      </c>
      <c r="G1896" t="s">
        <v>68</v>
      </c>
      <c r="H1896" t="s">
        <v>1211</v>
      </c>
      <c r="I1896" s="13" t="str">
        <f>_xlfn.CONCAT(wiz_6[[#This Row],[DCTY......]], ",",wiz_6[[#This Row],[DS]])</f>
        <v>GASTONIA  ,NC</v>
      </c>
      <c r="J1896" t="str">
        <f>TRIM(CONCATENATE(wiz_6[[#This Row],[SHIPPER..................]],wiz_6[[#This Row],[ZIP2..]],wiz_6[[#This Row],[ZIP3..]]))</f>
        <v>KIRKLANDS TL ONLY | 3830128051</v>
      </c>
      <c r="K1896">
        <v>1</v>
      </c>
      <c r="L1896">
        <v>2.02</v>
      </c>
      <c r="M1896">
        <v>0.22</v>
      </c>
      <c r="N1896">
        <v>514</v>
      </c>
      <c r="O1896">
        <v>1.17</v>
      </c>
      <c r="P1896">
        <v>173</v>
      </c>
      <c r="Q1896">
        <v>0.4</v>
      </c>
      <c r="R1896">
        <v>-6</v>
      </c>
      <c r="S1896">
        <v>-17</v>
      </c>
      <c r="T1896">
        <v>-30</v>
      </c>
      <c r="U1896">
        <v>-157</v>
      </c>
      <c r="V1896">
        <v>-204</v>
      </c>
      <c r="W1896">
        <v>35055</v>
      </c>
      <c r="X1896">
        <v>38301</v>
      </c>
      <c r="Y1896">
        <v>28051</v>
      </c>
      <c r="Z1896">
        <v>2.02</v>
      </c>
      <c r="AA1896">
        <f t="shared" si="381"/>
        <v>10012</v>
      </c>
      <c r="AB1896">
        <f t="shared" si="382"/>
        <v>-204</v>
      </c>
      <c r="AC1896">
        <f t="shared" si="383"/>
        <v>6159</v>
      </c>
      <c r="AD1896">
        <f t="shared" si="384"/>
        <v>0.6151618058330004</v>
      </c>
      <c r="AE1896">
        <f t="shared" si="385"/>
        <v>0</v>
      </c>
      <c r="AF1896" t="e">
        <f t="shared" ca="1" si="386"/>
        <v>#N/A</v>
      </c>
      <c r="AG1896" t="e">
        <f t="shared" ca="1" si="387"/>
        <v>#N/A</v>
      </c>
      <c r="AH1896" t="e">
        <f t="shared" ca="1" si="388"/>
        <v>#N/A</v>
      </c>
      <c r="AI1896" t="e">
        <f t="shared" ca="1" si="377"/>
        <v>#N/A</v>
      </c>
      <c r="AJ1896">
        <f t="shared" si="378"/>
        <v>9.988014382740711E-5</v>
      </c>
      <c r="AK1896">
        <f t="shared" si="379"/>
        <v>0</v>
      </c>
      <c r="AL1896" t="e">
        <f t="shared" ca="1" si="389"/>
        <v>#N/A</v>
      </c>
      <c r="AM1896" t="b">
        <f t="shared" si="380"/>
        <v>0</v>
      </c>
    </row>
    <row r="1897" spans="1:39" x14ac:dyDescent="0.3">
      <c r="A1897" t="s">
        <v>302</v>
      </c>
      <c r="B1897" t="s">
        <v>303</v>
      </c>
      <c r="C1897" t="s">
        <v>39</v>
      </c>
      <c r="D1897" t="s">
        <v>70</v>
      </c>
      <c r="E1897" t="s">
        <v>71</v>
      </c>
      <c r="F1897" s="13" t="str">
        <f>_xlfn.CONCAT(wiz_6[[#This Row],[OCTY......]],",",wiz_6[[#This Row],[OS]])</f>
        <v>JACKSON   ,TN</v>
      </c>
      <c r="G1897" t="s">
        <v>68</v>
      </c>
      <c r="H1897" t="s">
        <v>962</v>
      </c>
      <c r="I1897" s="13" t="str">
        <f>_xlfn.CONCAT(wiz_6[[#This Row],[DCTY......]], ",",wiz_6[[#This Row],[DS]])</f>
        <v>MATTHEWS  ,NC</v>
      </c>
      <c r="J1897" t="str">
        <f>TRIM(CONCATENATE(wiz_6[[#This Row],[SHIPPER..................]],wiz_6[[#This Row],[ZIP2..]],wiz_6[[#This Row],[ZIP3..]]))</f>
        <v>KIRKLANDS TL ONLY | 3830128106</v>
      </c>
      <c r="K1897">
        <v>7</v>
      </c>
      <c r="L1897">
        <v>2.17</v>
      </c>
      <c r="M1897">
        <v>0.22</v>
      </c>
      <c r="N1897">
        <v>582</v>
      </c>
      <c r="O1897">
        <v>1.2</v>
      </c>
      <c r="P1897">
        <v>99</v>
      </c>
      <c r="Q1897">
        <v>0.34</v>
      </c>
      <c r="R1897">
        <v>-91</v>
      </c>
      <c r="S1897">
        <v>-17</v>
      </c>
      <c r="T1897">
        <v>-23</v>
      </c>
      <c r="U1897">
        <v>85</v>
      </c>
      <c r="V1897">
        <v>45</v>
      </c>
      <c r="W1897">
        <v>37087</v>
      </c>
      <c r="X1897">
        <v>38301</v>
      </c>
      <c r="Y1897">
        <v>28106</v>
      </c>
      <c r="Z1897">
        <v>2.17</v>
      </c>
      <c r="AA1897">
        <f t="shared" si="381"/>
        <v>10012</v>
      </c>
      <c r="AB1897">
        <f t="shared" si="382"/>
        <v>315</v>
      </c>
      <c r="AC1897">
        <f t="shared" si="383"/>
        <v>6159</v>
      </c>
      <c r="AD1897">
        <f t="shared" si="384"/>
        <v>0.6151618058330004</v>
      </c>
      <c r="AE1897">
        <f t="shared" si="385"/>
        <v>0</v>
      </c>
      <c r="AF1897" t="e">
        <f t="shared" ca="1" si="386"/>
        <v>#N/A</v>
      </c>
      <c r="AG1897" t="e">
        <f t="shared" ca="1" si="387"/>
        <v>#N/A</v>
      </c>
      <c r="AH1897" t="e">
        <f t="shared" ca="1" si="388"/>
        <v>#N/A</v>
      </c>
      <c r="AI1897" t="e">
        <f t="shared" ca="1" si="377"/>
        <v>#N/A</v>
      </c>
      <c r="AJ1897">
        <f t="shared" si="378"/>
        <v>6.9916100679184975E-4</v>
      </c>
      <c r="AK1897">
        <f t="shared" si="379"/>
        <v>0</v>
      </c>
      <c r="AL1897" t="e">
        <f t="shared" ca="1" si="389"/>
        <v>#N/A</v>
      </c>
      <c r="AM1897" t="b">
        <f t="shared" si="380"/>
        <v>0</v>
      </c>
    </row>
    <row r="1898" spans="1:39" x14ac:dyDescent="0.3">
      <c r="A1898" t="s">
        <v>302</v>
      </c>
      <c r="B1898" t="s">
        <v>303</v>
      </c>
      <c r="C1898" t="s">
        <v>39</v>
      </c>
      <c r="D1898" t="s">
        <v>70</v>
      </c>
      <c r="E1898" t="s">
        <v>71</v>
      </c>
      <c r="F1898" s="13" t="str">
        <f>_xlfn.CONCAT(wiz_6[[#This Row],[OCTY......]],",",wiz_6[[#This Row],[OS]])</f>
        <v>JACKSON   ,TN</v>
      </c>
      <c r="G1898" t="s">
        <v>68</v>
      </c>
      <c r="H1898" t="s">
        <v>340</v>
      </c>
      <c r="I1898" s="13" t="str">
        <f>_xlfn.CONCAT(wiz_6[[#This Row],[DCTY......]], ",",wiz_6[[#This Row],[DS]])</f>
        <v>SALISBURY ,NC</v>
      </c>
      <c r="J1898" t="str">
        <f>TRIM(CONCATENATE(wiz_6[[#This Row],[SHIPPER..................]],wiz_6[[#This Row],[ZIP2..]],wiz_6[[#This Row],[ZIP3..]]))</f>
        <v>KIRKLANDS TL ONLY | 3830128144</v>
      </c>
      <c r="K1898">
        <v>1</v>
      </c>
      <c r="L1898">
        <v>2.2000000000000002</v>
      </c>
      <c r="M1898">
        <v>0.22</v>
      </c>
      <c r="N1898">
        <v>577</v>
      </c>
      <c r="O1898">
        <v>2.12</v>
      </c>
      <c r="P1898">
        <v>0</v>
      </c>
      <c r="Q1898">
        <v>0.25</v>
      </c>
      <c r="R1898">
        <v>-40</v>
      </c>
      <c r="S1898">
        <v>-17</v>
      </c>
      <c r="T1898">
        <v>-241</v>
      </c>
      <c r="U1898">
        <v>-19</v>
      </c>
      <c r="V1898">
        <v>-277</v>
      </c>
      <c r="W1898">
        <v>38301</v>
      </c>
      <c r="X1898">
        <v>38301</v>
      </c>
      <c r="Y1898">
        <v>28144</v>
      </c>
      <c r="Z1898">
        <v>2.2000000000000002</v>
      </c>
      <c r="AA1898">
        <f t="shared" si="381"/>
        <v>10012</v>
      </c>
      <c r="AB1898">
        <f t="shared" si="382"/>
        <v>-277</v>
      </c>
      <c r="AC1898">
        <f t="shared" si="383"/>
        <v>6159</v>
      </c>
      <c r="AD1898">
        <f t="shared" si="384"/>
        <v>0.6151618058330004</v>
      </c>
      <c r="AE1898">
        <f t="shared" si="385"/>
        <v>0</v>
      </c>
      <c r="AF1898" t="e">
        <f t="shared" ca="1" si="386"/>
        <v>#N/A</v>
      </c>
      <c r="AG1898" t="e">
        <f t="shared" ca="1" si="387"/>
        <v>#N/A</v>
      </c>
      <c r="AH1898" t="e">
        <f t="shared" ca="1" si="388"/>
        <v>#N/A</v>
      </c>
      <c r="AI1898" t="e">
        <f t="shared" ca="1" si="377"/>
        <v>#N/A</v>
      </c>
      <c r="AJ1898">
        <f t="shared" si="378"/>
        <v>9.988014382740711E-5</v>
      </c>
      <c r="AK1898">
        <f t="shared" si="379"/>
        <v>0</v>
      </c>
      <c r="AL1898" t="e">
        <f t="shared" ca="1" si="389"/>
        <v>#N/A</v>
      </c>
      <c r="AM1898" t="b">
        <f t="shared" si="380"/>
        <v>0</v>
      </c>
    </row>
    <row r="1899" spans="1:39" x14ac:dyDescent="0.3">
      <c r="A1899" t="s">
        <v>217</v>
      </c>
      <c r="B1899" t="s">
        <v>218</v>
      </c>
      <c r="C1899" t="s">
        <v>39</v>
      </c>
      <c r="D1899" t="s">
        <v>70</v>
      </c>
      <c r="E1899" t="s">
        <v>71</v>
      </c>
      <c r="F1899" s="13" t="str">
        <f>_xlfn.CONCAT(wiz_6[[#This Row],[OCTY......]],",",wiz_6[[#This Row],[OS]])</f>
        <v>JACKSON   ,TN</v>
      </c>
      <c r="G1899" t="s">
        <v>68</v>
      </c>
      <c r="H1899" t="s">
        <v>582</v>
      </c>
      <c r="I1899" s="13" t="str">
        <f>_xlfn.CONCAT(wiz_6[[#This Row],[DCTY......]], ",",wiz_6[[#This Row],[DS]])</f>
        <v>DALLAS    ,NC</v>
      </c>
      <c r="J1899" t="str">
        <f>TRIM(CONCATENATE(wiz_6[[#This Row],[SHIPPER..................]],wiz_6[[#This Row],[ZIP2..]],wiz_6[[#This Row],[ZIP3..]]))</f>
        <v>OWENS CORNING SALES | 3830128034</v>
      </c>
      <c r="K1899">
        <v>1</v>
      </c>
      <c r="L1899">
        <v>1.95</v>
      </c>
      <c r="M1899">
        <v>0.18</v>
      </c>
      <c r="N1899">
        <v>515</v>
      </c>
      <c r="O1899">
        <v>0.41</v>
      </c>
      <c r="P1899">
        <v>0</v>
      </c>
      <c r="Q1899">
        <v>0.25</v>
      </c>
      <c r="R1899">
        <v>13</v>
      </c>
      <c r="S1899">
        <v>-16</v>
      </c>
      <c r="T1899">
        <v>150</v>
      </c>
      <c r="U1899">
        <v>-211</v>
      </c>
      <c r="V1899">
        <v>-77</v>
      </c>
      <c r="W1899">
        <v>38301</v>
      </c>
      <c r="X1899">
        <v>38301</v>
      </c>
      <c r="Y1899">
        <v>28034</v>
      </c>
      <c r="Z1899">
        <v>1.91</v>
      </c>
      <c r="AA1899">
        <f t="shared" si="381"/>
        <v>10012</v>
      </c>
      <c r="AB1899">
        <f t="shared" si="382"/>
        <v>-77</v>
      </c>
      <c r="AC1899">
        <f t="shared" si="383"/>
        <v>6159</v>
      </c>
      <c r="AD1899">
        <f t="shared" si="384"/>
        <v>0.6151618058330004</v>
      </c>
      <c r="AE1899">
        <f t="shared" si="385"/>
        <v>0</v>
      </c>
      <c r="AF1899" t="e">
        <f t="shared" ca="1" si="386"/>
        <v>#N/A</v>
      </c>
      <c r="AG1899" t="e">
        <f t="shared" ca="1" si="387"/>
        <v>#N/A</v>
      </c>
      <c r="AH1899" t="e">
        <f t="shared" ca="1" si="388"/>
        <v>#N/A</v>
      </c>
      <c r="AI1899" t="e">
        <f t="shared" ca="1" si="377"/>
        <v>#N/A</v>
      </c>
      <c r="AJ1899">
        <f t="shared" si="378"/>
        <v>9.988014382740711E-5</v>
      </c>
      <c r="AK1899">
        <f t="shared" si="379"/>
        <v>0</v>
      </c>
      <c r="AL1899" t="e">
        <f t="shared" ca="1" si="389"/>
        <v>#N/A</v>
      </c>
      <c r="AM1899" t="b">
        <f t="shared" si="380"/>
        <v>0</v>
      </c>
    </row>
    <row r="1900" spans="1:39" x14ac:dyDescent="0.3">
      <c r="A1900" t="s">
        <v>593</v>
      </c>
      <c r="B1900" t="s">
        <v>594</v>
      </c>
      <c r="C1900" t="s">
        <v>39</v>
      </c>
      <c r="D1900" t="s">
        <v>70</v>
      </c>
      <c r="E1900" t="s">
        <v>71</v>
      </c>
      <c r="F1900" s="13" t="str">
        <f>_xlfn.CONCAT(wiz_6[[#This Row],[OCTY......]],",",wiz_6[[#This Row],[OS]])</f>
        <v>JACKSON   ,TN</v>
      </c>
      <c r="G1900" t="s">
        <v>68</v>
      </c>
      <c r="H1900" t="s">
        <v>184</v>
      </c>
      <c r="I1900" s="13" t="str">
        <f>_xlfn.CONCAT(wiz_6[[#This Row],[DCTY......]], ",",wiz_6[[#This Row],[DS]])</f>
        <v>CHARLOTTE ,NC</v>
      </c>
      <c r="J1900" t="str">
        <f>TRIM(CONCATENATE(wiz_6[[#This Row],[SHIPPER..................]],wiz_6[[#This Row],[ZIP2..]],wiz_6[[#This Row],[ZIP3..]]))</f>
        <v>STANLEY BLACK AND DEC| 3830128201</v>
      </c>
      <c r="K1900">
        <v>1</v>
      </c>
      <c r="L1900">
        <v>1.8</v>
      </c>
      <c r="M1900">
        <v>0.21</v>
      </c>
      <c r="N1900">
        <v>534</v>
      </c>
      <c r="O1900">
        <v>0.92</v>
      </c>
      <c r="P1900">
        <v>0</v>
      </c>
      <c r="Q1900">
        <v>0.25</v>
      </c>
      <c r="R1900">
        <v>0</v>
      </c>
      <c r="S1900">
        <v>-14</v>
      </c>
      <c r="T1900">
        <v>29</v>
      </c>
      <c r="U1900">
        <v>-261</v>
      </c>
      <c r="V1900">
        <v>-246</v>
      </c>
      <c r="W1900">
        <v>38301</v>
      </c>
      <c r="X1900">
        <v>38301</v>
      </c>
      <c r="Y1900">
        <v>28201</v>
      </c>
      <c r="Z1900">
        <v>1.79</v>
      </c>
      <c r="AA1900">
        <f t="shared" si="381"/>
        <v>10012</v>
      </c>
      <c r="AB1900">
        <f t="shared" si="382"/>
        <v>-246</v>
      </c>
      <c r="AC1900">
        <f t="shared" si="383"/>
        <v>6159</v>
      </c>
      <c r="AD1900">
        <f t="shared" si="384"/>
        <v>0.6151618058330004</v>
      </c>
      <c r="AE1900">
        <f t="shared" si="385"/>
        <v>0</v>
      </c>
      <c r="AF1900" t="e">
        <f t="shared" ca="1" si="386"/>
        <v>#N/A</v>
      </c>
      <c r="AG1900" t="e">
        <f t="shared" ca="1" si="387"/>
        <v>#N/A</v>
      </c>
      <c r="AH1900" t="e">
        <f t="shared" ca="1" si="388"/>
        <v>#N/A</v>
      </c>
      <c r="AI1900" t="e">
        <f t="shared" ca="1" si="377"/>
        <v>#N/A</v>
      </c>
      <c r="AJ1900">
        <f t="shared" si="378"/>
        <v>9.988014382740711E-5</v>
      </c>
      <c r="AK1900">
        <f t="shared" si="379"/>
        <v>0</v>
      </c>
      <c r="AL1900" t="e">
        <f t="shared" ca="1" si="389"/>
        <v>#N/A</v>
      </c>
      <c r="AM1900" t="b">
        <f t="shared" si="380"/>
        <v>0</v>
      </c>
    </row>
    <row r="1901" spans="1:39" x14ac:dyDescent="0.3">
      <c r="A1901" t="s">
        <v>593</v>
      </c>
      <c r="B1901" t="s">
        <v>594</v>
      </c>
      <c r="C1901" t="s">
        <v>39</v>
      </c>
      <c r="D1901" t="s">
        <v>70</v>
      </c>
      <c r="E1901" t="s">
        <v>71</v>
      </c>
      <c r="F1901" s="13" t="str">
        <f>_xlfn.CONCAT(wiz_6[[#This Row],[OCTY......]],",",wiz_6[[#This Row],[OS]])</f>
        <v>JACKSON   ,TN</v>
      </c>
      <c r="G1901" t="s">
        <v>68</v>
      </c>
      <c r="H1901" t="s">
        <v>680</v>
      </c>
      <c r="I1901" s="13" t="str">
        <f>_xlfn.CONCAT(wiz_6[[#This Row],[DCTY......]], ",",wiz_6[[#This Row],[DS]])</f>
        <v>CONCORD   ,NC</v>
      </c>
      <c r="J1901" t="str">
        <f>TRIM(CONCATENATE(wiz_6[[#This Row],[SHIPPER..................]],wiz_6[[#This Row],[ZIP2..]],wiz_6[[#This Row],[ZIP3..]]))</f>
        <v>STANLEY BLACK AND DEC| 3830128025</v>
      </c>
      <c r="K1901">
        <v>10</v>
      </c>
      <c r="L1901">
        <v>1.88</v>
      </c>
      <c r="M1901">
        <v>0.21</v>
      </c>
      <c r="N1901">
        <v>552</v>
      </c>
      <c r="O1901">
        <v>1.1399999999999999</v>
      </c>
      <c r="P1901">
        <v>32</v>
      </c>
      <c r="Q1901">
        <v>0.28000000000000003</v>
      </c>
      <c r="R1901">
        <v>0</v>
      </c>
      <c r="S1901">
        <v>-14</v>
      </c>
      <c r="T1901">
        <v>-9</v>
      </c>
      <c r="U1901">
        <v>-218</v>
      </c>
      <c r="V1901">
        <v>-241</v>
      </c>
      <c r="W1901">
        <v>38301</v>
      </c>
      <c r="X1901">
        <v>38301</v>
      </c>
      <c r="Y1901">
        <v>28025</v>
      </c>
      <c r="Z1901">
        <v>1.87</v>
      </c>
      <c r="AA1901">
        <f t="shared" si="381"/>
        <v>10012</v>
      </c>
      <c r="AB1901">
        <f t="shared" si="382"/>
        <v>-2410</v>
      </c>
      <c r="AC1901">
        <f t="shared" si="383"/>
        <v>6159</v>
      </c>
      <c r="AD1901">
        <f t="shared" si="384"/>
        <v>0.6151618058330004</v>
      </c>
      <c r="AE1901">
        <f t="shared" si="385"/>
        <v>0</v>
      </c>
      <c r="AF1901" t="e">
        <f t="shared" ca="1" si="386"/>
        <v>#N/A</v>
      </c>
      <c r="AG1901" t="e">
        <f t="shared" ca="1" si="387"/>
        <v>#N/A</v>
      </c>
      <c r="AH1901" t="e">
        <f t="shared" ca="1" si="388"/>
        <v>#N/A</v>
      </c>
      <c r="AI1901" t="e">
        <f t="shared" ca="1" si="377"/>
        <v>#N/A</v>
      </c>
      <c r="AJ1901">
        <f t="shared" si="378"/>
        <v>9.9880143827407101E-4</v>
      </c>
      <c r="AK1901">
        <f t="shared" si="379"/>
        <v>0</v>
      </c>
      <c r="AL1901" t="e">
        <f t="shared" ca="1" si="389"/>
        <v>#N/A</v>
      </c>
      <c r="AM1901" t="b">
        <f t="shared" si="380"/>
        <v>0</v>
      </c>
    </row>
    <row r="1902" spans="1:39" x14ac:dyDescent="0.3">
      <c r="A1902" t="s">
        <v>302</v>
      </c>
      <c r="B1902" t="s">
        <v>303</v>
      </c>
      <c r="C1902" t="s">
        <v>39</v>
      </c>
      <c r="D1902" t="s">
        <v>70</v>
      </c>
      <c r="E1902" t="s">
        <v>71</v>
      </c>
      <c r="F1902" s="13" t="str">
        <f>_xlfn.CONCAT(wiz_6[[#This Row],[OCTY......]],",",wiz_6[[#This Row],[OS]])</f>
        <v>JACKSON   ,TN</v>
      </c>
      <c r="G1902" t="s">
        <v>68</v>
      </c>
      <c r="H1902" t="s">
        <v>716</v>
      </c>
      <c r="I1902" s="13" t="str">
        <f>_xlfn.CONCAT(wiz_6[[#This Row],[DCTY......]], ",",wiz_6[[#This Row],[DS]])</f>
        <v>FAYETTEVIL,NC</v>
      </c>
      <c r="J1902" t="str">
        <f>TRIM(CONCATENATE(wiz_6[[#This Row],[SHIPPER..................]],wiz_6[[#This Row],[ZIP2..]],wiz_6[[#This Row],[ZIP3..]]))</f>
        <v>KIRKLANDS TL ONLY | 3830128301</v>
      </c>
      <c r="K1902">
        <v>9</v>
      </c>
      <c r="L1902">
        <v>2.15</v>
      </c>
      <c r="M1902">
        <v>0.22</v>
      </c>
      <c r="N1902">
        <v>757</v>
      </c>
      <c r="O1902">
        <v>2.16</v>
      </c>
      <c r="P1902">
        <v>24</v>
      </c>
      <c r="Q1902">
        <v>0.27</v>
      </c>
      <c r="R1902">
        <v>-70</v>
      </c>
      <c r="S1902">
        <v>-17</v>
      </c>
      <c r="T1902">
        <v>-85</v>
      </c>
      <c r="U1902">
        <v>-102</v>
      </c>
      <c r="V1902">
        <v>-204</v>
      </c>
      <c r="W1902">
        <v>38301</v>
      </c>
      <c r="X1902">
        <v>38301</v>
      </c>
      <c r="Y1902">
        <v>28301</v>
      </c>
      <c r="Z1902">
        <v>2.15</v>
      </c>
      <c r="AA1902">
        <f t="shared" si="381"/>
        <v>10012</v>
      </c>
      <c r="AB1902">
        <f t="shared" si="382"/>
        <v>-1836</v>
      </c>
      <c r="AC1902">
        <f t="shared" si="383"/>
        <v>6159</v>
      </c>
      <c r="AD1902">
        <f t="shared" si="384"/>
        <v>0.6151618058330004</v>
      </c>
      <c r="AE1902">
        <f t="shared" si="385"/>
        <v>0</v>
      </c>
      <c r="AF1902" t="e">
        <f t="shared" ca="1" si="386"/>
        <v>#N/A</v>
      </c>
      <c r="AG1902" t="e">
        <f t="shared" ca="1" si="387"/>
        <v>#N/A</v>
      </c>
      <c r="AH1902" t="e">
        <f t="shared" ca="1" si="388"/>
        <v>#N/A</v>
      </c>
      <c r="AI1902" t="e">
        <f t="shared" ca="1" si="377"/>
        <v>#N/A</v>
      </c>
      <c r="AJ1902">
        <f t="shared" si="378"/>
        <v>8.98921294446664E-4</v>
      </c>
      <c r="AK1902">
        <f t="shared" si="379"/>
        <v>0</v>
      </c>
      <c r="AL1902" t="e">
        <f t="shared" ca="1" si="389"/>
        <v>#N/A</v>
      </c>
      <c r="AM1902" t="b">
        <f t="shared" si="380"/>
        <v>0</v>
      </c>
    </row>
    <row r="1903" spans="1:39" x14ac:dyDescent="0.3">
      <c r="A1903" t="s">
        <v>37</v>
      </c>
      <c r="B1903" t="s">
        <v>38</v>
      </c>
      <c r="C1903" t="s">
        <v>39</v>
      </c>
      <c r="D1903" t="s">
        <v>70</v>
      </c>
      <c r="E1903" t="s">
        <v>71</v>
      </c>
      <c r="F1903" s="13" t="str">
        <f>_xlfn.CONCAT(wiz_6[[#This Row],[OCTY......]],",",wiz_6[[#This Row],[OS]])</f>
        <v>JACKSON   ,TN</v>
      </c>
      <c r="G1903" t="s">
        <v>68</v>
      </c>
      <c r="H1903" t="s">
        <v>329</v>
      </c>
      <c r="I1903" s="13" t="str">
        <f>_xlfn.CONCAT(wiz_6[[#This Row],[DCTY......]], ",",wiz_6[[#This Row],[DS]])</f>
        <v>GREENSBORO,NC</v>
      </c>
      <c r="J1903" t="str">
        <f>TRIM(CONCATENATE(wiz_6[[#This Row],[SHIPPER..................]],wiz_6[[#This Row],[ZIP2..]],wiz_6[[#This Row],[ZIP3..]]))</f>
        <v>b: C H ROBINSON | 3830127420</v>
      </c>
      <c r="K1903">
        <v>1</v>
      </c>
      <c r="L1903">
        <v>1.26</v>
      </c>
      <c r="M1903">
        <v>0.27</v>
      </c>
      <c r="N1903">
        <v>589</v>
      </c>
      <c r="O1903">
        <v>0.78</v>
      </c>
      <c r="P1903">
        <v>82</v>
      </c>
      <c r="Q1903">
        <v>0.3</v>
      </c>
      <c r="R1903">
        <v>-36</v>
      </c>
      <c r="S1903">
        <v>-24</v>
      </c>
      <c r="T1903">
        <v>76</v>
      </c>
      <c r="U1903">
        <v>-436</v>
      </c>
      <c r="V1903">
        <v>-384</v>
      </c>
      <c r="W1903">
        <v>38101</v>
      </c>
      <c r="X1903">
        <v>38301</v>
      </c>
      <c r="Y1903">
        <v>27420</v>
      </c>
      <c r="Z1903">
        <v>1.31</v>
      </c>
      <c r="AA1903">
        <f t="shared" si="381"/>
        <v>10012</v>
      </c>
      <c r="AB1903">
        <f t="shared" si="382"/>
        <v>-384</v>
      </c>
      <c r="AC1903">
        <f t="shared" si="383"/>
        <v>6159</v>
      </c>
      <c r="AD1903">
        <f t="shared" si="384"/>
        <v>0.6151618058330004</v>
      </c>
      <c r="AE1903">
        <f t="shared" si="385"/>
        <v>0</v>
      </c>
      <c r="AF1903" t="e">
        <f t="shared" ca="1" si="386"/>
        <v>#N/A</v>
      </c>
      <c r="AG1903" t="e">
        <f t="shared" ca="1" si="387"/>
        <v>#N/A</v>
      </c>
      <c r="AH1903" t="e">
        <f t="shared" ca="1" si="388"/>
        <v>#N/A</v>
      </c>
      <c r="AI1903" t="e">
        <f t="shared" ca="1" si="377"/>
        <v>#N/A</v>
      </c>
      <c r="AJ1903">
        <f t="shared" si="378"/>
        <v>9.988014382740711E-5</v>
      </c>
      <c r="AK1903">
        <f t="shared" si="379"/>
        <v>0</v>
      </c>
      <c r="AL1903" t="e">
        <f t="shared" ca="1" si="389"/>
        <v>#N/A</v>
      </c>
      <c r="AM1903" t="b">
        <f t="shared" si="380"/>
        <v>0</v>
      </c>
    </row>
    <row r="1904" spans="1:39" x14ac:dyDescent="0.3">
      <c r="A1904" t="s">
        <v>1392</v>
      </c>
      <c r="B1904" t="s">
        <v>1393</v>
      </c>
      <c r="C1904" t="s">
        <v>39</v>
      </c>
      <c r="D1904" t="s">
        <v>70</v>
      </c>
      <c r="E1904" t="s">
        <v>71</v>
      </c>
      <c r="F1904" s="13" t="str">
        <f>_xlfn.CONCAT(wiz_6[[#This Row],[OCTY......]],",",wiz_6[[#This Row],[OS]])</f>
        <v>JACKSON   ,TN</v>
      </c>
      <c r="G1904" t="s">
        <v>68</v>
      </c>
      <c r="H1904" t="s">
        <v>511</v>
      </c>
      <c r="I1904" s="13" t="str">
        <f>_xlfn.CONCAT(wiz_6[[#This Row],[DCTY......]], ",",wiz_6[[#This Row],[DS]])</f>
        <v>WINSTON SA,NC</v>
      </c>
      <c r="J1904" t="str">
        <f>TRIM(CONCATENATE(wiz_6[[#This Row],[SHIPPER..................]],wiz_6[[#This Row],[ZIP2..]],wiz_6[[#This Row],[ZIP3..]]))</f>
        <v>DEFA DELTA FAUCET COM| 3830127101</v>
      </c>
      <c r="K1904">
        <v>1</v>
      </c>
      <c r="L1904">
        <v>2.0099999999999998</v>
      </c>
      <c r="M1904">
        <v>0.32</v>
      </c>
      <c r="N1904">
        <v>565</v>
      </c>
      <c r="O1904">
        <v>0.83</v>
      </c>
      <c r="P1904">
        <v>24</v>
      </c>
      <c r="Q1904">
        <v>0.25</v>
      </c>
      <c r="R1904">
        <v>-62</v>
      </c>
      <c r="S1904">
        <v>-1</v>
      </c>
      <c r="T1904">
        <v>64</v>
      </c>
      <c r="U1904">
        <v>12</v>
      </c>
      <c r="V1904">
        <v>75</v>
      </c>
      <c r="W1904">
        <v>38358</v>
      </c>
      <c r="X1904">
        <v>38301</v>
      </c>
      <c r="Y1904">
        <v>27101</v>
      </c>
      <c r="Z1904">
        <v>2.11</v>
      </c>
      <c r="AA1904">
        <f t="shared" si="381"/>
        <v>10012</v>
      </c>
      <c r="AB1904">
        <f t="shared" si="382"/>
        <v>75</v>
      </c>
      <c r="AC1904">
        <f t="shared" si="383"/>
        <v>6159</v>
      </c>
      <c r="AD1904">
        <f t="shared" si="384"/>
        <v>0.6151618058330004</v>
      </c>
      <c r="AE1904">
        <f t="shared" si="385"/>
        <v>0</v>
      </c>
      <c r="AF1904" t="e">
        <f t="shared" ca="1" si="386"/>
        <v>#N/A</v>
      </c>
      <c r="AG1904" t="e">
        <f t="shared" ca="1" si="387"/>
        <v>#N/A</v>
      </c>
      <c r="AH1904" t="e">
        <f t="shared" ca="1" si="388"/>
        <v>#N/A</v>
      </c>
      <c r="AI1904" t="e">
        <f t="shared" ca="1" si="377"/>
        <v>#N/A</v>
      </c>
      <c r="AJ1904">
        <f t="shared" si="378"/>
        <v>9.988014382740711E-5</v>
      </c>
      <c r="AK1904">
        <f t="shared" si="379"/>
        <v>0</v>
      </c>
      <c r="AL1904" t="e">
        <f t="shared" ca="1" si="389"/>
        <v>#N/A</v>
      </c>
      <c r="AM1904" t="b">
        <f t="shared" si="380"/>
        <v>0</v>
      </c>
    </row>
    <row r="1905" spans="1:39" x14ac:dyDescent="0.3">
      <c r="A1905" t="s">
        <v>302</v>
      </c>
      <c r="B1905" t="s">
        <v>303</v>
      </c>
      <c r="C1905" t="s">
        <v>39</v>
      </c>
      <c r="D1905" t="s">
        <v>70</v>
      </c>
      <c r="E1905" t="s">
        <v>71</v>
      </c>
      <c r="F1905" s="13" t="str">
        <f>_xlfn.CONCAT(wiz_6[[#This Row],[OCTY......]],",",wiz_6[[#This Row],[OS]])</f>
        <v>JACKSON   ,TN</v>
      </c>
      <c r="G1905" t="s">
        <v>68</v>
      </c>
      <c r="H1905" t="s">
        <v>329</v>
      </c>
      <c r="I1905" s="13" t="str">
        <f>_xlfn.CONCAT(wiz_6[[#This Row],[DCTY......]], ",",wiz_6[[#This Row],[DS]])</f>
        <v>GREENSBORO,NC</v>
      </c>
      <c r="J1905" t="str">
        <f>TRIM(CONCATENATE(wiz_6[[#This Row],[SHIPPER..................]],wiz_6[[#This Row],[ZIP2..]],wiz_6[[#This Row],[ZIP3..]]))</f>
        <v>KIRKLANDS TL ONLY | 3830127420</v>
      </c>
      <c r="K1905">
        <v>1</v>
      </c>
      <c r="L1905">
        <v>2.0499999999999998</v>
      </c>
      <c r="M1905">
        <v>0.22</v>
      </c>
      <c r="N1905">
        <v>632</v>
      </c>
      <c r="O1905">
        <v>1.83</v>
      </c>
      <c r="P1905">
        <v>0</v>
      </c>
      <c r="Q1905">
        <v>0.25</v>
      </c>
      <c r="R1905">
        <v>-112</v>
      </c>
      <c r="S1905">
        <v>-17</v>
      </c>
      <c r="T1905">
        <v>-146</v>
      </c>
      <c r="U1905">
        <v>150</v>
      </c>
      <c r="V1905">
        <v>-13</v>
      </c>
      <c r="W1905">
        <v>38301</v>
      </c>
      <c r="X1905">
        <v>38301</v>
      </c>
      <c r="Y1905">
        <v>27420</v>
      </c>
      <c r="Z1905">
        <v>2.0499999999999998</v>
      </c>
      <c r="AA1905">
        <f t="shared" si="381"/>
        <v>10012</v>
      </c>
      <c r="AB1905">
        <f t="shared" si="382"/>
        <v>-13</v>
      </c>
      <c r="AC1905">
        <f t="shared" si="383"/>
        <v>6159</v>
      </c>
      <c r="AD1905">
        <f t="shared" si="384"/>
        <v>0.6151618058330004</v>
      </c>
      <c r="AE1905">
        <f t="shared" si="385"/>
        <v>0</v>
      </c>
      <c r="AF1905" t="e">
        <f t="shared" ca="1" si="386"/>
        <v>#N/A</v>
      </c>
      <c r="AG1905" t="e">
        <f t="shared" ca="1" si="387"/>
        <v>#N/A</v>
      </c>
      <c r="AH1905" t="e">
        <f t="shared" ca="1" si="388"/>
        <v>#N/A</v>
      </c>
      <c r="AI1905" t="e">
        <f t="shared" ca="1" si="377"/>
        <v>#N/A</v>
      </c>
      <c r="AJ1905">
        <f t="shared" si="378"/>
        <v>9.988014382740711E-5</v>
      </c>
      <c r="AK1905">
        <f t="shared" si="379"/>
        <v>0</v>
      </c>
      <c r="AL1905" t="e">
        <f t="shared" ca="1" si="389"/>
        <v>#N/A</v>
      </c>
      <c r="AM1905" t="b">
        <f t="shared" si="380"/>
        <v>0</v>
      </c>
    </row>
    <row r="1906" spans="1:39" x14ac:dyDescent="0.3">
      <c r="A1906" t="s">
        <v>47</v>
      </c>
      <c r="B1906" t="s">
        <v>48</v>
      </c>
      <c r="C1906" t="s">
        <v>39</v>
      </c>
      <c r="D1906" t="s">
        <v>70</v>
      </c>
      <c r="E1906" t="s">
        <v>197</v>
      </c>
      <c r="F1906" s="13" t="str">
        <f>_xlfn.CONCAT(wiz_6[[#This Row],[OCTY......]],",",wiz_6[[#This Row],[OS]])</f>
        <v>MARTIN    ,TN</v>
      </c>
      <c r="G1906" t="s">
        <v>68</v>
      </c>
      <c r="H1906" t="s">
        <v>329</v>
      </c>
      <c r="I1906" s="13" t="str">
        <f>_xlfn.CONCAT(wiz_6[[#This Row],[DCTY......]], ",",wiz_6[[#This Row],[DS]])</f>
        <v>GREENSBORO,NC</v>
      </c>
      <c r="J1906" t="str">
        <f>TRIM(CONCATENATE(wiz_6[[#This Row],[SHIPPER..................]],wiz_6[[#This Row],[ZIP2..]],wiz_6[[#This Row],[ZIP3..]]))</f>
        <v>LOWES MLXP VAN ONE WA| 3823727420</v>
      </c>
      <c r="K1906">
        <v>5</v>
      </c>
      <c r="L1906">
        <v>2.0499999999999998</v>
      </c>
      <c r="M1906">
        <v>0.21</v>
      </c>
      <c r="N1906">
        <v>581</v>
      </c>
      <c r="O1906">
        <v>0.99</v>
      </c>
      <c r="P1906">
        <v>149</v>
      </c>
      <c r="Q1906">
        <v>0.37</v>
      </c>
      <c r="R1906">
        <v>0</v>
      </c>
      <c r="S1906">
        <v>-27</v>
      </c>
      <c r="T1906">
        <v>26</v>
      </c>
      <c r="U1906">
        <v>-13</v>
      </c>
      <c r="V1906">
        <v>-14</v>
      </c>
      <c r="W1906">
        <v>37087</v>
      </c>
      <c r="X1906">
        <v>38237</v>
      </c>
      <c r="Y1906">
        <v>27420</v>
      </c>
      <c r="Z1906">
        <v>2.04</v>
      </c>
      <c r="AA1906">
        <f t="shared" si="381"/>
        <v>10012</v>
      </c>
      <c r="AB1906">
        <f t="shared" si="382"/>
        <v>-70</v>
      </c>
      <c r="AC1906">
        <f t="shared" si="383"/>
        <v>6159</v>
      </c>
      <c r="AD1906">
        <f t="shared" si="384"/>
        <v>0.6151618058330004</v>
      </c>
      <c r="AE1906">
        <f t="shared" si="385"/>
        <v>0</v>
      </c>
      <c r="AF1906" t="e">
        <f t="shared" ca="1" si="386"/>
        <v>#N/A</v>
      </c>
      <c r="AG1906" t="e">
        <f t="shared" ca="1" si="387"/>
        <v>#N/A</v>
      </c>
      <c r="AH1906" t="e">
        <f t="shared" ca="1" si="388"/>
        <v>#N/A</v>
      </c>
      <c r="AI1906" t="e">
        <f t="shared" ca="1" si="377"/>
        <v>#N/A</v>
      </c>
      <c r="AJ1906">
        <f t="shared" si="378"/>
        <v>4.9940071913703551E-4</v>
      </c>
      <c r="AK1906">
        <f t="shared" si="379"/>
        <v>0</v>
      </c>
      <c r="AL1906" t="e">
        <f t="shared" ca="1" si="389"/>
        <v>#N/A</v>
      </c>
      <c r="AM1906" t="b">
        <f t="shared" si="380"/>
        <v>0</v>
      </c>
    </row>
    <row r="1907" spans="1:39" x14ac:dyDescent="0.3">
      <c r="A1907" t="s">
        <v>37</v>
      </c>
      <c r="B1907" t="s">
        <v>38</v>
      </c>
      <c r="C1907" t="s">
        <v>39</v>
      </c>
      <c r="D1907" t="s">
        <v>70</v>
      </c>
      <c r="E1907" t="s">
        <v>71</v>
      </c>
      <c r="F1907" s="13" t="str">
        <f>_xlfn.CONCAT(wiz_6[[#This Row],[OCTY......]],",",wiz_6[[#This Row],[OS]])</f>
        <v>JACKSON   ,TN</v>
      </c>
      <c r="G1907" t="s">
        <v>68</v>
      </c>
      <c r="H1907" t="s">
        <v>925</v>
      </c>
      <c r="I1907" s="13" t="str">
        <f>_xlfn.CONCAT(wiz_6[[#This Row],[DCTY......]], ",",wiz_6[[#This Row],[DS]])</f>
        <v>HICKORY   ,NC</v>
      </c>
      <c r="J1907" t="str">
        <f>TRIM(CONCATENATE(wiz_6[[#This Row],[SHIPPER..................]],wiz_6[[#This Row],[ZIP2..]],wiz_6[[#This Row],[ZIP3..]]))</f>
        <v>b: C H ROBINSON | 3830128601</v>
      </c>
      <c r="K1907">
        <v>1</v>
      </c>
      <c r="L1907">
        <v>1.54</v>
      </c>
      <c r="M1907">
        <v>0.27</v>
      </c>
      <c r="N1907">
        <v>498</v>
      </c>
      <c r="O1907">
        <v>1.99</v>
      </c>
      <c r="P1907">
        <v>24</v>
      </c>
      <c r="Q1907">
        <v>0.25</v>
      </c>
      <c r="R1907">
        <v>-30</v>
      </c>
      <c r="S1907">
        <v>-24</v>
      </c>
      <c r="T1907">
        <v>-243</v>
      </c>
      <c r="U1907">
        <v>-446</v>
      </c>
      <c r="V1907">
        <v>-713</v>
      </c>
      <c r="W1907">
        <v>38358</v>
      </c>
      <c r="X1907">
        <v>38301</v>
      </c>
      <c r="Y1907">
        <v>28601</v>
      </c>
      <c r="Z1907">
        <v>1.59</v>
      </c>
      <c r="AA1907">
        <f t="shared" si="381"/>
        <v>10012</v>
      </c>
      <c r="AB1907">
        <f t="shared" si="382"/>
        <v>-713</v>
      </c>
      <c r="AC1907">
        <f t="shared" si="383"/>
        <v>6159</v>
      </c>
      <c r="AD1907">
        <f t="shared" si="384"/>
        <v>0.6151618058330004</v>
      </c>
      <c r="AE1907">
        <f t="shared" si="385"/>
        <v>0</v>
      </c>
      <c r="AF1907" t="e">
        <f t="shared" ca="1" si="386"/>
        <v>#N/A</v>
      </c>
      <c r="AG1907" t="e">
        <f t="shared" ca="1" si="387"/>
        <v>#N/A</v>
      </c>
      <c r="AH1907" t="e">
        <f t="shared" ca="1" si="388"/>
        <v>#N/A</v>
      </c>
      <c r="AI1907" t="e">
        <f t="shared" ca="1" si="377"/>
        <v>#N/A</v>
      </c>
      <c r="AJ1907">
        <f t="shared" si="378"/>
        <v>9.988014382740711E-5</v>
      </c>
      <c r="AK1907">
        <f t="shared" si="379"/>
        <v>0</v>
      </c>
      <c r="AL1907" t="e">
        <f t="shared" ca="1" si="389"/>
        <v>#N/A</v>
      </c>
      <c r="AM1907" t="b">
        <f t="shared" si="380"/>
        <v>0</v>
      </c>
    </row>
    <row r="1908" spans="1:39" x14ac:dyDescent="0.3">
      <c r="A1908" t="s">
        <v>302</v>
      </c>
      <c r="B1908" t="s">
        <v>303</v>
      </c>
      <c r="C1908" t="s">
        <v>39</v>
      </c>
      <c r="D1908" t="s">
        <v>70</v>
      </c>
      <c r="E1908" t="s">
        <v>71</v>
      </c>
      <c r="F1908" s="13" t="str">
        <f>_xlfn.CONCAT(wiz_6[[#This Row],[OCTY......]],",",wiz_6[[#This Row],[OS]])</f>
        <v>JACKSON   ,TN</v>
      </c>
      <c r="G1908" t="s">
        <v>68</v>
      </c>
      <c r="H1908" t="s">
        <v>925</v>
      </c>
      <c r="I1908" s="13" t="str">
        <f>_xlfn.CONCAT(wiz_6[[#This Row],[DCTY......]], ",",wiz_6[[#This Row],[DS]])</f>
        <v>HICKORY   ,NC</v>
      </c>
      <c r="J1908" t="str">
        <f>TRIM(CONCATENATE(wiz_6[[#This Row],[SHIPPER..................]],wiz_6[[#This Row],[ZIP2..]],wiz_6[[#This Row],[ZIP3..]]))</f>
        <v>KIRKLANDS TL ONLY | 3830128601</v>
      </c>
      <c r="K1908">
        <v>7</v>
      </c>
      <c r="L1908">
        <v>2.15</v>
      </c>
      <c r="M1908">
        <v>0.22</v>
      </c>
      <c r="N1908">
        <v>593</v>
      </c>
      <c r="O1908">
        <v>1.0900000000000001</v>
      </c>
      <c r="P1908">
        <v>76</v>
      </c>
      <c r="Q1908">
        <v>0.32</v>
      </c>
      <c r="R1908">
        <v>-71</v>
      </c>
      <c r="S1908">
        <v>-17</v>
      </c>
      <c r="T1908">
        <v>3</v>
      </c>
      <c r="U1908">
        <v>104</v>
      </c>
      <c r="V1908">
        <v>90</v>
      </c>
      <c r="W1908">
        <v>38301</v>
      </c>
      <c r="X1908">
        <v>38301</v>
      </c>
      <c r="Y1908">
        <v>28601</v>
      </c>
      <c r="Z1908">
        <v>2.15</v>
      </c>
      <c r="AA1908">
        <f t="shared" si="381"/>
        <v>10012</v>
      </c>
      <c r="AB1908">
        <f t="shared" si="382"/>
        <v>630</v>
      </c>
      <c r="AC1908">
        <f t="shared" si="383"/>
        <v>6159</v>
      </c>
      <c r="AD1908">
        <f t="shared" si="384"/>
        <v>0.6151618058330004</v>
      </c>
      <c r="AE1908">
        <f t="shared" si="385"/>
        <v>0</v>
      </c>
      <c r="AF1908" t="e">
        <f t="shared" ca="1" si="386"/>
        <v>#N/A</v>
      </c>
      <c r="AG1908" t="e">
        <f t="shared" ca="1" si="387"/>
        <v>#N/A</v>
      </c>
      <c r="AH1908" t="e">
        <f t="shared" ca="1" si="388"/>
        <v>#N/A</v>
      </c>
      <c r="AI1908" t="e">
        <f t="shared" ca="1" si="377"/>
        <v>#N/A</v>
      </c>
      <c r="AJ1908">
        <f t="shared" si="378"/>
        <v>6.9916100679184975E-4</v>
      </c>
      <c r="AK1908">
        <f t="shared" si="379"/>
        <v>0</v>
      </c>
      <c r="AL1908" t="e">
        <f t="shared" ca="1" si="389"/>
        <v>#N/A</v>
      </c>
      <c r="AM1908" t="b">
        <f t="shared" si="380"/>
        <v>0</v>
      </c>
    </row>
    <row r="1909" spans="1:39" x14ac:dyDescent="0.3">
      <c r="A1909" t="s">
        <v>302</v>
      </c>
      <c r="B1909" t="s">
        <v>303</v>
      </c>
      <c r="C1909" t="s">
        <v>39</v>
      </c>
      <c r="D1909" t="s">
        <v>70</v>
      </c>
      <c r="E1909" t="s">
        <v>71</v>
      </c>
      <c r="F1909" s="13" t="str">
        <f>_xlfn.CONCAT(wiz_6[[#This Row],[OCTY......]],",",wiz_6[[#This Row],[OS]])</f>
        <v>JACKSON   ,TN</v>
      </c>
      <c r="G1909" t="s">
        <v>68</v>
      </c>
      <c r="H1909" t="s">
        <v>1242</v>
      </c>
      <c r="I1909" s="13" t="str">
        <f>_xlfn.CONCAT(wiz_6[[#This Row],[DCTY......]], ",",wiz_6[[#This Row],[DS]])</f>
        <v>MOORESVILL,NC</v>
      </c>
      <c r="J1909" t="str">
        <f>TRIM(CONCATENATE(wiz_6[[#This Row],[SHIPPER..................]],wiz_6[[#This Row],[ZIP2..]],wiz_6[[#This Row],[ZIP3..]]))</f>
        <v>KIRKLANDS TL ONLY | 3830128115</v>
      </c>
      <c r="K1909">
        <v>1</v>
      </c>
      <c r="L1909">
        <v>2.0499999999999998</v>
      </c>
      <c r="M1909">
        <v>0.21</v>
      </c>
      <c r="N1909">
        <v>577</v>
      </c>
      <c r="O1909">
        <v>1.08</v>
      </c>
      <c r="P1909">
        <v>159</v>
      </c>
      <c r="Q1909">
        <v>0.4</v>
      </c>
      <c r="R1909">
        <v>-70</v>
      </c>
      <c r="S1909">
        <v>-17</v>
      </c>
      <c r="T1909">
        <v>5</v>
      </c>
      <c r="U1909">
        <v>28</v>
      </c>
      <c r="V1909">
        <v>16</v>
      </c>
      <c r="W1909">
        <v>37087</v>
      </c>
      <c r="X1909">
        <v>38301</v>
      </c>
      <c r="Y1909">
        <v>28115</v>
      </c>
      <c r="Z1909">
        <v>2.04</v>
      </c>
      <c r="AA1909">
        <f t="shared" si="381"/>
        <v>10012</v>
      </c>
      <c r="AB1909">
        <f t="shared" si="382"/>
        <v>16</v>
      </c>
      <c r="AC1909">
        <f t="shared" si="383"/>
        <v>6159</v>
      </c>
      <c r="AD1909">
        <f t="shared" si="384"/>
        <v>0.6151618058330004</v>
      </c>
      <c r="AE1909">
        <f t="shared" si="385"/>
        <v>0</v>
      </c>
      <c r="AF1909" t="e">
        <f t="shared" ca="1" si="386"/>
        <v>#N/A</v>
      </c>
      <c r="AG1909" t="e">
        <f t="shared" ca="1" si="387"/>
        <v>#N/A</v>
      </c>
      <c r="AH1909" t="e">
        <f t="shared" ca="1" si="388"/>
        <v>#N/A</v>
      </c>
      <c r="AI1909" t="e">
        <f t="shared" ca="1" si="377"/>
        <v>#N/A</v>
      </c>
      <c r="AJ1909">
        <f t="shared" si="378"/>
        <v>9.988014382740711E-5</v>
      </c>
      <c r="AK1909">
        <f t="shared" si="379"/>
        <v>0</v>
      </c>
      <c r="AL1909" t="e">
        <f t="shared" ca="1" si="389"/>
        <v>#N/A</v>
      </c>
      <c r="AM1909" t="b">
        <f t="shared" si="380"/>
        <v>0</v>
      </c>
    </row>
    <row r="1910" spans="1:39" x14ac:dyDescent="0.3">
      <c r="A1910" t="s">
        <v>47</v>
      </c>
      <c r="B1910" t="s">
        <v>48</v>
      </c>
      <c r="C1910" t="s">
        <v>39</v>
      </c>
      <c r="D1910" t="s">
        <v>70</v>
      </c>
      <c r="E1910" t="s">
        <v>1550</v>
      </c>
      <c r="F1910" s="13" t="str">
        <f>_xlfn.CONCAT(wiz_6[[#This Row],[OCTY......]],",",wiz_6[[#This Row],[OS]])</f>
        <v>BROWNSVILL,TN</v>
      </c>
      <c r="G1910" t="s">
        <v>68</v>
      </c>
      <c r="H1910" t="s">
        <v>231</v>
      </c>
      <c r="I1910" s="13" t="str">
        <f>_xlfn.CONCAT(wiz_6[[#This Row],[DCTY......]], ",",wiz_6[[#This Row],[DS]])</f>
        <v>STATESVILL,NC</v>
      </c>
      <c r="J1910" t="str">
        <f>TRIM(CONCATENATE(wiz_6[[#This Row],[SHIPPER..................]],wiz_6[[#This Row],[ZIP2..]],wiz_6[[#This Row],[ZIP3..]]))</f>
        <v>LOWES MLXP VAN ONE WA| 3801228625</v>
      </c>
      <c r="K1910">
        <v>1</v>
      </c>
      <c r="L1910">
        <v>1.95</v>
      </c>
      <c r="M1910">
        <v>0.21</v>
      </c>
      <c r="N1910">
        <v>544</v>
      </c>
      <c r="O1910">
        <v>1.05</v>
      </c>
      <c r="P1910">
        <v>24</v>
      </c>
      <c r="Q1910">
        <v>0.25</v>
      </c>
      <c r="R1910">
        <v>0</v>
      </c>
      <c r="S1910">
        <v>-8</v>
      </c>
      <c r="T1910">
        <v>-1</v>
      </c>
      <c r="U1910">
        <v>-130</v>
      </c>
      <c r="V1910">
        <v>-139</v>
      </c>
      <c r="W1910">
        <v>38019</v>
      </c>
      <c r="X1910">
        <v>38012</v>
      </c>
      <c r="Y1910">
        <v>28625</v>
      </c>
      <c r="Z1910">
        <v>1.94</v>
      </c>
      <c r="AA1910">
        <f t="shared" si="381"/>
        <v>10012</v>
      </c>
      <c r="AB1910">
        <f t="shared" si="382"/>
        <v>-139</v>
      </c>
      <c r="AC1910">
        <f t="shared" si="383"/>
        <v>6159</v>
      </c>
      <c r="AD1910">
        <f t="shared" si="384"/>
        <v>0.6151618058330004</v>
      </c>
      <c r="AE1910">
        <f t="shared" si="385"/>
        <v>0</v>
      </c>
      <c r="AF1910" t="e">
        <f t="shared" ca="1" si="386"/>
        <v>#N/A</v>
      </c>
      <c r="AG1910" t="e">
        <f t="shared" ca="1" si="387"/>
        <v>#N/A</v>
      </c>
      <c r="AH1910" t="e">
        <f t="shared" ca="1" si="388"/>
        <v>#N/A</v>
      </c>
      <c r="AI1910" t="e">
        <f t="shared" ca="1" si="377"/>
        <v>#N/A</v>
      </c>
      <c r="AJ1910">
        <f t="shared" si="378"/>
        <v>9.988014382740711E-5</v>
      </c>
      <c r="AK1910">
        <f t="shared" si="379"/>
        <v>0</v>
      </c>
      <c r="AL1910" t="e">
        <f t="shared" ca="1" si="389"/>
        <v>#N/A</v>
      </c>
      <c r="AM1910" t="b">
        <f t="shared" si="380"/>
        <v>0</v>
      </c>
    </row>
    <row r="1911" spans="1:39" x14ac:dyDescent="0.3">
      <c r="A1911" t="s">
        <v>47</v>
      </c>
      <c r="B1911" t="s">
        <v>48</v>
      </c>
      <c r="C1911" t="s">
        <v>39</v>
      </c>
      <c r="D1911" t="s">
        <v>70</v>
      </c>
      <c r="E1911" t="s">
        <v>194</v>
      </c>
      <c r="F1911" s="13" t="str">
        <f>_xlfn.CONCAT(wiz_6[[#This Row],[OCTY......]],",",wiz_6[[#This Row],[OS]])</f>
        <v>UNION CITY,TN</v>
      </c>
      <c r="G1911" t="s">
        <v>68</v>
      </c>
      <c r="H1911" t="s">
        <v>231</v>
      </c>
      <c r="I1911" s="13" t="str">
        <f>_xlfn.CONCAT(wiz_6[[#This Row],[DCTY......]], ",",wiz_6[[#This Row],[DS]])</f>
        <v>STATESVILL,NC</v>
      </c>
      <c r="J1911" t="str">
        <f>TRIM(CONCATENATE(wiz_6[[#This Row],[SHIPPER..................]],wiz_6[[#This Row],[ZIP2..]],wiz_6[[#This Row],[ZIP3..]]))</f>
        <v>LOWES MLXP VAN ONE WA| 3826128625</v>
      </c>
      <c r="K1911">
        <v>2</v>
      </c>
      <c r="L1911">
        <v>1.95</v>
      </c>
      <c r="M1911">
        <v>0.21</v>
      </c>
      <c r="N1911">
        <v>542</v>
      </c>
      <c r="O1911">
        <v>1.44</v>
      </c>
      <c r="P1911">
        <v>30</v>
      </c>
      <c r="Q1911">
        <v>0.25</v>
      </c>
      <c r="R1911">
        <v>0</v>
      </c>
      <c r="S1911">
        <v>-12</v>
      </c>
      <c r="T1911">
        <v>-94</v>
      </c>
      <c r="U1911">
        <v>-172</v>
      </c>
      <c r="V1911">
        <v>-278</v>
      </c>
      <c r="W1911">
        <v>38343</v>
      </c>
      <c r="X1911">
        <v>38261</v>
      </c>
      <c r="Y1911">
        <v>28625</v>
      </c>
      <c r="Z1911">
        <v>1.94</v>
      </c>
      <c r="AA1911">
        <f t="shared" si="381"/>
        <v>10012</v>
      </c>
      <c r="AB1911">
        <f t="shared" si="382"/>
        <v>-556</v>
      </c>
      <c r="AC1911">
        <f t="shared" si="383"/>
        <v>6159</v>
      </c>
      <c r="AD1911">
        <f t="shared" si="384"/>
        <v>0.6151618058330004</v>
      </c>
      <c r="AE1911">
        <f t="shared" si="385"/>
        <v>0</v>
      </c>
      <c r="AF1911" t="e">
        <f t="shared" ca="1" si="386"/>
        <v>#N/A</v>
      </c>
      <c r="AG1911" t="e">
        <f t="shared" ca="1" si="387"/>
        <v>#N/A</v>
      </c>
      <c r="AH1911" t="e">
        <f t="shared" ca="1" si="388"/>
        <v>#N/A</v>
      </c>
      <c r="AI1911" t="e">
        <f t="shared" ca="1" si="377"/>
        <v>#N/A</v>
      </c>
      <c r="AJ1911">
        <f t="shared" si="378"/>
        <v>1.9976028765481422E-4</v>
      </c>
      <c r="AK1911">
        <f t="shared" si="379"/>
        <v>0</v>
      </c>
      <c r="AL1911" t="e">
        <f t="shared" ca="1" si="389"/>
        <v>#N/A</v>
      </c>
      <c r="AM1911" t="b">
        <f t="shared" si="380"/>
        <v>0</v>
      </c>
    </row>
    <row r="1912" spans="1:39" x14ac:dyDescent="0.3">
      <c r="A1912" t="s">
        <v>1405</v>
      </c>
      <c r="B1912" t="s">
        <v>1406</v>
      </c>
      <c r="C1912" t="s">
        <v>39</v>
      </c>
      <c r="D1912" t="s">
        <v>70</v>
      </c>
      <c r="E1912" t="s">
        <v>1394</v>
      </c>
      <c r="F1912" s="13" t="str">
        <f>_xlfn.CONCAT(wiz_6[[#This Row],[OCTY......]],",",wiz_6[[#This Row],[OS]])</f>
        <v>MILAN     ,TN</v>
      </c>
      <c r="G1912" t="s">
        <v>68</v>
      </c>
      <c r="H1912" t="s">
        <v>343</v>
      </c>
      <c r="I1912" s="13" t="str">
        <f>_xlfn.CONCAT(wiz_6[[#This Row],[DCTY......]], ",",wiz_6[[#This Row],[DS]])</f>
        <v>RALEIGH   ,NC</v>
      </c>
      <c r="J1912" t="str">
        <f>TRIM(CONCATENATE(wiz_6[[#This Row],[SHIPPER..................]],wiz_6[[#This Row],[ZIP2..]],wiz_6[[#This Row],[ZIP3..]]))</f>
        <v>ASSA ABLOY | 3835827601</v>
      </c>
      <c r="K1912">
        <v>1</v>
      </c>
      <c r="L1912">
        <v>2.06</v>
      </c>
      <c r="M1912">
        <v>0.21</v>
      </c>
      <c r="N1912">
        <v>670</v>
      </c>
      <c r="O1912">
        <v>1.04</v>
      </c>
      <c r="P1912">
        <v>357</v>
      </c>
      <c r="Q1912">
        <v>0.6</v>
      </c>
      <c r="R1912">
        <v>-35</v>
      </c>
      <c r="S1912">
        <v>-25</v>
      </c>
      <c r="T1912">
        <v>83</v>
      </c>
      <c r="U1912">
        <v>-32</v>
      </c>
      <c r="V1912">
        <v>26</v>
      </c>
      <c r="W1912">
        <v>41022</v>
      </c>
      <c r="X1912">
        <v>38358</v>
      </c>
      <c r="Y1912">
        <v>27601</v>
      </c>
      <c r="Z1912">
        <v>2.0499999999999998</v>
      </c>
      <c r="AA1912">
        <f t="shared" si="381"/>
        <v>10012</v>
      </c>
      <c r="AB1912">
        <f t="shared" si="382"/>
        <v>26</v>
      </c>
      <c r="AC1912">
        <f t="shared" si="383"/>
        <v>6159</v>
      </c>
      <c r="AD1912">
        <f t="shared" si="384"/>
        <v>0.6151618058330004</v>
      </c>
      <c r="AE1912">
        <f t="shared" si="385"/>
        <v>0</v>
      </c>
      <c r="AF1912" t="e">
        <f t="shared" ca="1" si="386"/>
        <v>#N/A</v>
      </c>
      <c r="AG1912" t="e">
        <f t="shared" ca="1" si="387"/>
        <v>#N/A</v>
      </c>
      <c r="AH1912" t="e">
        <f t="shared" ca="1" si="388"/>
        <v>#N/A</v>
      </c>
      <c r="AI1912" t="e">
        <f t="shared" ca="1" si="377"/>
        <v>#N/A</v>
      </c>
      <c r="AJ1912">
        <f t="shared" si="378"/>
        <v>9.988014382740711E-5</v>
      </c>
      <c r="AK1912">
        <f t="shared" si="379"/>
        <v>0</v>
      </c>
      <c r="AL1912" t="e">
        <f t="shared" ca="1" si="389"/>
        <v>#N/A</v>
      </c>
      <c r="AM1912" t="b">
        <f t="shared" si="380"/>
        <v>0</v>
      </c>
    </row>
    <row r="1913" spans="1:39" x14ac:dyDescent="0.3">
      <c r="A1913" t="s">
        <v>400</v>
      </c>
      <c r="B1913" t="s">
        <v>401</v>
      </c>
      <c r="C1913" t="s">
        <v>39</v>
      </c>
      <c r="D1913" t="s">
        <v>70</v>
      </c>
      <c r="E1913" t="s">
        <v>71</v>
      </c>
      <c r="F1913" s="13" t="str">
        <f>_xlfn.CONCAT(wiz_6[[#This Row],[OCTY......]],",",wiz_6[[#This Row],[OS]])</f>
        <v>JACKSON   ,TN</v>
      </c>
      <c r="G1913" t="s">
        <v>68</v>
      </c>
      <c r="H1913" t="s">
        <v>343</v>
      </c>
      <c r="I1913" s="13" t="str">
        <f>_xlfn.CONCAT(wiz_6[[#This Row],[DCTY......]], ",",wiz_6[[#This Row],[DS]])</f>
        <v>RALEIGH   ,NC</v>
      </c>
      <c r="J1913" t="str">
        <f>TRIM(CONCATENATE(wiz_6[[#This Row],[SHIPPER..................]],wiz_6[[#This Row],[ZIP2..]],wiz_6[[#This Row],[ZIP3..]]))</f>
        <v>KELLOGG COMPANY MLXP| 3830127601</v>
      </c>
      <c r="K1913">
        <v>1</v>
      </c>
      <c r="L1913">
        <v>2.54</v>
      </c>
      <c r="M1913">
        <v>0.23</v>
      </c>
      <c r="N1913">
        <v>650</v>
      </c>
      <c r="O1913">
        <v>1.04</v>
      </c>
      <c r="P1913">
        <v>129</v>
      </c>
      <c r="Q1913">
        <v>0.35</v>
      </c>
      <c r="R1913">
        <v>-14</v>
      </c>
      <c r="S1913">
        <v>-6</v>
      </c>
      <c r="T1913">
        <v>41</v>
      </c>
      <c r="U1913">
        <v>235</v>
      </c>
      <c r="V1913">
        <v>270</v>
      </c>
      <c r="W1913">
        <v>37201</v>
      </c>
      <c r="X1913">
        <v>38301</v>
      </c>
      <c r="Y1913">
        <v>27601</v>
      </c>
      <c r="Z1913">
        <v>2.5499999999999998</v>
      </c>
      <c r="AA1913">
        <f t="shared" si="381"/>
        <v>10012</v>
      </c>
      <c r="AB1913">
        <f t="shared" si="382"/>
        <v>270</v>
      </c>
      <c r="AC1913">
        <f t="shared" si="383"/>
        <v>6159</v>
      </c>
      <c r="AD1913">
        <f t="shared" si="384"/>
        <v>0.6151618058330004</v>
      </c>
      <c r="AE1913">
        <f t="shared" si="385"/>
        <v>0</v>
      </c>
      <c r="AF1913" t="e">
        <f t="shared" ca="1" si="386"/>
        <v>#N/A</v>
      </c>
      <c r="AG1913" t="e">
        <f t="shared" ca="1" si="387"/>
        <v>#N/A</v>
      </c>
      <c r="AH1913" t="e">
        <f t="shared" ca="1" si="388"/>
        <v>#N/A</v>
      </c>
      <c r="AI1913" t="e">
        <f t="shared" ca="1" si="377"/>
        <v>#N/A</v>
      </c>
      <c r="AJ1913">
        <f t="shared" si="378"/>
        <v>9.988014382740711E-5</v>
      </c>
      <c r="AK1913">
        <f t="shared" si="379"/>
        <v>0</v>
      </c>
      <c r="AL1913" t="e">
        <f t="shared" ca="1" si="389"/>
        <v>#N/A</v>
      </c>
      <c r="AM1913" t="b">
        <f t="shared" si="380"/>
        <v>0</v>
      </c>
    </row>
    <row r="1914" spans="1:39" x14ac:dyDescent="0.3">
      <c r="A1914" t="s">
        <v>302</v>
      </c>
      <c r="B1914" t="s">
        <v>303</v>
      </c>
      <c r="C1914" t="s">
        <v>39</v>
      </c>
      <c r="D1914" t="s">
        <v>70</v>
      </c>
      <c r="E1914" t="s">
        <v>71</v>
      </c>
      <c r="F1914" s="13" t="str">
        <f>_xlfn.CONCAT(wiz_6[[#This Row],[OCTY......]],",",wiz_6[[#This Row],[OS]])</f>
        <v>JACKSON   ,TN</v>
      </c>
      <c r="G1914" t="s">
        <v>68</v>
      </c>
      <c r="H1914" t="s">
        <v>67</v>
      </c>
      <c r="I1914" s="13" t="str">
        <f>_xlfn.CONCAT(wiz_6[[#This Row],[DCTY......]], ",",wiz_6[[#This Row],[DS]])</f>
        <v>HOLLY SPRI,NC</v>
      </c>
      <c r="J1914" t="str">
        <f>TRIM(CONCATENATE(wiz_6[[#This Row],[SHIPPER..................]],wiz_6[[#This Row],[ZIP2..]],wiz_6[[#This Row],[ZIP3..]]))</f>
        <v>KIRKLANDS TL ONLY | 3830127540</v>
      </c>
      <c r="K1914">
        <v>3</v>
      </c>
      <c r="L1914">
        <v>2.29</v>
      </c>
      <c r="M1914">
        <v>0.22</v>
      </c>
      <c r="N1914">
        <v>697</v>
      </c>
      <c r="O1914">
        <v>1.79</v>
      </c>
      <c r="P1914">
        <v>62</v>
      </c>
      <c r="Q1914">
        <v>0.3</v>
      </c>
      <c r="R1914">
        <v>-59</v>
      </c>
      <c r="S1914">
        <v>-17</v>
      </c>
      <c r="T1914">
        <v>-95</v>
      </c>
      <c r="U1914">
        <v>164</v>
      </c>
      <c r="V1914">
        <v>52</v>
      </c>
      <c r="W1914">
        <v>42134</v>
      </c>
      <c r="X1914">
        <v>38301</v>
      </c>
      <c r="Y1914">
        <v>27540</v>
      </c>
      <c r="Z1914">
        <v>2.29</v>
      </c>
      <c r="AA1914">
        <f t="shared" si="381"/>
        <v>10012</v>
      </c>
      <c r="AB1914">
        <f t="shared" si="382"/>
        <v>156</v>
      </c>
      <c r="AC1914">
        <f t="shared" si="383"/>
        <v>6159</v>
      </c>
      <c r="AD1914">
        <f t="shared" si="384"/>
        <v>0.6151618058330004</v>
      </c>
      <c r="AE1914">
        <f t="shared" si="385"/>
        <v>0</v>
      </c>
      <c r="AF1914" t="e">
        <f t="shared" ca="1" si="386"/>
        <v>#N/A</v>
      </c>
      <c r="AG1914" t="e">
        <f t="shared" ca="1" si="387"/>
        <v>#N/A</v>
      </c>
      <c r="AH1914" t="e">
        <f t="shared" ca="1" si="388"/>
        <v>#N/A</v>
      </c>
      <c r="AI1914" t="e">
        <f t="shared" ca="1" si="377"/>
        <v>#N/A</v>
      </c>
      <c r="AJ1914">
        <f t="shared" si="378"/>
        <v>2.9964043148222132E-4</v>
      </c>
      <c r="AK1914">
        <f t="shared" si="379"/>
        <v>0</v>
      </c>
      <c r="AL1914" t="e">
        <f t="shared" ca="1" si="389"/>
        <v>#N/A</v>
      </c>
      <c r="AM1914" t="b">
        <f t="shared" si="380"/>
        <v>0</v>
      </c>
    </row>
    <row r="1915" spans="1:39" x14ac:dyDescent="0.3">
      <c r="A1915" t="s">
        <v>302</v>
      </c>
      <c r="B1915" t="s">
        <v>303</v>
      </c>
      <c r="C1915" t="s">
        <v>39</v>
      </c>
      <c r="D1915" t="s">
        <v>70</v>
      </c>
      <c r="E1915" t="s">
        <v>71</v>
      </c>
      <c r="F1915" s="13" t="str">
        <f>_xlfn.CONCAT(wiz_6[[#This Row],[OCTY......]],",",wiz_6[[#This Row],[OS]])</f>
        <v>JACKSON   ,TN</v>
      </c>
      <c r="G1915" t="s">
        <v>68</v>
      </c>
      <c r="H1915" t="s">
        <v>1278</v>
      </c>
      <c r="I1915" s="13" t="str">
        <f>_xlfn.CONCAT(wiz_6[[#This Row],[DCTY......]], ",",wiz_6[[#This Row],[DS]])</f>
        <v>KNIGHTDALE,NC</v>
      </c>
      <c r="J1915" t="str">
        <f>TRIM(CONCATENATE(wiz_6[[#This Row],[SHIPPER..................]],wiz_6[[#This Row],[ZIP2..]],wiz_6[[#This Row],[ZIP3..]]))</f>
        <v>KIRKLANDS TL ONLY | 3830127545</v>
      </c>
      <c r="K1915">
        <v>1</v>
      </c>
      <c r="L1915">
        <v>2.15</v>
      </c>
      <c r="M1915">
        <v>0.22</v>
      </c>
      <c r="N1915">
        <v>787</v>
      </c>
      <c r="O1915">
        <v>1.33</v>
      </c>
      <c r="P1915">
        <v>159</v>
      </c>
      <c r="Q1915">
        <v>0.4</v>
      </c>
      <c r="R1915">
        <v>-78</v>
      </c>
      <c r="S1915">
        <v>-17</v>
      </c>
      <c r="T1915">
        <v>112</v>
      </c>
      <c r="U1915">
        <v>197</v>
      </c>
      <c r="V1915">
        <v>292</v>
      </c>
      <c r="W1915">
        <v>37087</v>
      </c>
      <c r="X1915">
        <v>38301</v>
      </c>
      <c r="Y1915">
        <v>27545</v>
      </c>
      <c r="Z1915">
        <v>2.15</v>
      </c>
      <c r="AA1915">
        <f t="shared" si="381"/>
        <v>10012</v>
      </c>
      <c r="AB1915">
        <f t="shared" si="382"/>
        <v>292</v>
      </c>
      <c r="AC1915">
        <f t="shared" si="383"/>
        <v>6159</v>
      </c>
      <c r="AD1915">
        <f t="shared" si="384"/>
        <v>0.6151618058330004</v>
      </c>
      <c r="AE1915">
        <f t="shared" si="385"/>
        <v>0</v>
      </c>
      <c r="AF1915" t="e">
        <f t="shared" ca="1" si="386"/>
        <v>#N/A</v>
      </c>
      <c r="AG1915" t="e">
        <f t="shared" ca="1" si="387"/>
        <v>#N/A</v>
      </c>
      <c r="AH1915" t="e">
        <f t="shared" ca="1" si="388"/>
        <v>#N/A</v>
      </c>
      <c r="AI1915" t="e">
        <f t="shared" ca="1" si="377"/>
        <v>#N/A</v>
      </c>
      <c r="AJ1915">
        <f t="shared" si="378"/>
        <v>9.988014382740711E-5</v>
      </c>
      <c r="AK1915">
        <f t="shared" si="379"/>
        <v>0</v>
      </c>
      <c r="AL1915" t="e">
        <f t="shared" ca="1" si="389"/>
        <v>#N/A</v>
      </c>
      <c r="AM1915" t="b">
        <f t="shared" si="380"/>
        <v>0</v>
      </c>
    </row>
    <row r="1916" spans="1:39" x14ac:dyDescent="0.3">
      <c r="A1916" t="s">
        <v>302</v>
      </c>
      <c r="B1916" t="s">
        <v>303</v>
      </c>
      <c r="C1916" t="s">
        <v>39</v>
      </c>
      <c r="D1916" t="s">
        <v>70</v>
      </c>
      <c r="E1916" t="s">
        <v>71</v>
      </c>
      <c r="F1916" s="13" t="str">
        <f>_xlfn.CONCAT(wiz_6[[#This Row],[OCTY......]],",",wiz_6[[#This Row],[OS]])</f>
        <v>JACKSON   ,TN</v>
      </c>
      <c r="G1916" t="s">
        <v>68</v>
      </c>
      <c r="H1916" t="s">
        <v>1737</v>
      </c>
      <c r="I1916" s="13" t="str">
        <f>_xlfn.CONCAT(wiz_6[[#This Row],[DCTY......]], ",",wiz_6[[#This Row],[DS]])</f>
        <v>WAKE FORES,NC</v>
      </c>
      <c r="J1916" t="str">
        <f>TRIM(CONCATENATE(wiz_6[[#This Row],[SHIPPER..................]],wiz_6[[#This Row],[ZIP2..]],wiz_6[[#This Row],[ZIP3..]]))</f>
        <v>KIRKLANDS TL ONLY | 3830127587</v>
      </c>
      <c r="K1916">
        <v>3</v>
      </c>
      <c r="L1916">
        <v>2.15</v>
      </c>
      <c r="M1916">
        <v>0.22</v>
      </c>
      <c r="N1916">
        <v>700</v>
      </c>
      <c r="O1916">
        <v>1.7</v>
      </c>
      <c r="P1916">
        <v>45</v>
      </c>
      <c r="Q1916">
        <v>0.28000000000000003</v>
      </c>
      <c r="R1916">
        <v>-98</v>
      </c>
      <c r="S1916">
        <v>-17</v>
      </c>
      <c r="T1916">
        <v>-74</v>
      </c>
      <c r="U1916">
        <v>114</v>
      </c>
      <c r="V1916">
        <v>23</v>
      </c>
      <c r="W1916">
        <v>38301</v>
      </c>
      <c r="X1916">
        <v>38301</v>
      </c>
      <c r="Y1916">
        <v>27587</v>
      </c>
      <c r="Z1916">
        <v>2.15</v>
      </c>
      <c r="AA1916">
        <f t="shared" si="381"/>
        <v>10012</v>
      </c>
      <c r="AB1916">
        <f t="shared" si="382"/>
        <v>69</v>
      </c>
      <c r="AC1916">
        <f t="shared" si="383"/>
        <v>6159</v>
      </c>
      <c r="AD1916">
        <f t="shared" si="384"/>
        <v>0.6151618058330004</v>
      </c>
      <c r="AE1916">
        <f t="shared" si="385"/>
        <v>0</v>
      </c>
      <c r="AF1916" t="e">
        <f t="shared" ca="1" si="386"/>
        <v>#N/A</v>
      </c>
      <c r="AG1916" t="e">
        <f t="shared" ca="1" si="387"/>
        <v>#N/A</v>
      </c>
      <c r="AH1916" t="e">
        <f t="shared" ca="1" si="388"/>
        <v>#N/A</v>
      </c>
      <c r="AI1916" t="e">
        <f t="shared" ca="1" si="377"/>
        <v>#N/A</v>
      </c>
      <c r="AJ1916">
        <f t="shared" si="378"/>
        <v>2.9964043148222132E-4</v>
      </c>
      <c r="AK1916">
        <f t="shared" si="379"/>
        <v>0</v>
      </c>
      <c r="AL1916" t="e">
        <f t="shared" ca="1" si="389"/>
        <v>#N/A</v>
      </c>
      <c r="AM1916" t="b">
        <f t="shared" si="380"/>
        <v>0</v>
      </c>
    </row>
    <row r="1917" spans="1:39" x14ac:dyDescent="0.3">
      <c r="A1917" t="s">
        <v>423</v>
      </c>
      <c r="B1917" t="s">
        <v>424</v>
      </c>
      <c r="C1917" t="s">
        <v>39</v>
      </c>
      <c r="D1917" t="s">
        <v>70</v>
      </c>
      <c r="E1917" t="s">
        <v>71</v>
      </c>
      <c r="F1917" s="13" t="str">
        <f>_xlfn.CONCAT(wiz_6[[#This Row],[OCTY......]],",",wiz_6[[#This Row],[OS]])</f>
        <v>JACKSON   ,TN</v>
      </c>
      <c r="G1917" t="s">
        <v>68</v>
      </c>
      <c r="H1917" t="s">
        <v>1281</v>
      </c>
      <c r="I1917" s="13" t="str">
        <f>_xlfn.CONCAT(wiz_6[[#This Row],[DCTY......]], ",",wiz_6[[#This Row],[DS]])</f>
        <v>WILSON    ,NC</v>
      </c>
      <c r="J1917" t="str">
        <f>TRIM(CONCATENATE(wiz_6[[#This Row],[SHIPPER..................]],wiz_6[[#This Row],[ZIP2..]],wiz_6[[#This Row],[ZIP3..]]))</f>
        <v>CARLSTAR | 3830127893</v>
      </c>
      <c r="K1917">
        <v>1</v>
      </c>
      <c r="L1917">
        <v>1.75</v>
      </c>
      <c r="M1917">
        <v>0.18</v>
      </c>
      <c r="N1917">
        <v>687</v>
      </c>
      <c r="O1917">
        <v>1.08</v>
      </c>
      <c r="P1917">
        <v>0</v>
      </c>
      <c r="Q1917">
        <v>0.25</v>
      </c>
      <c r="R1917">
        <v>21</v>
      </c>
      <c r="S1917">
        <v>-84</v>
      </c>
      <c r="T1917">
        <v>73</v>
      </c>
      <c r="U1917">
        <v>-352</v>
      </c>
      <c r="V1917">
        <v>-363</v>
      </c>
      <c r="W1917">
        <v>38301</v>
      </c>
      <c r="X1917">
        <v>38301</v>
      </c>
      <c r="Y1917">
        <v>27893</v>
      </c>
      <c r="Z1917">
        <v>1.71</v>
      </c>
      <c r="AA1917">
        <f t="shared" si="381"/>
        <v>10012</v>
      </c>
      <c r="AB1917">
        <f t="shared" si="382"/>
        <v>-363</v>
      </c>
      <c r="AC1917">
        <f t="shared" si="383"/>
        <v>6159</v>
      </c>
      <c r="AD1917">
        <f t="shared" si="384"/>
        <v>0.6151618058330004</v>
      </c>
      <c r="AE1917">
        <f t="shared" si="385"/>
        <v>0</v>
      </c>
      <c r="AF1917" t="e">
        <f t="shared" ca="1" si="386"/>
        <v>#N/A</v>
      </c>
      <c r="AG1917" t="e">
        <f t="shared" ca="1" si="387"/>
        <v>#N/A</v>
      </c>
      <c r="AH1917" t="e">
        <f t="shared" ca="1" si="388"/>
        <v>#N/A</v>
      </c>
      <c r="AI1917" t="e">
        <f t="shared" ca="1" si="377"/>
        <v>#N/A</v>
      </c>
      <c r="AJ1917">
        <f t="shared" si="378"/>
        <v>9.988014382740711E-5</v>
      </c>
      <c r="AK1917">
        <f t="shared" si="379"/>
        <v>0</v>
      </c>
      <c r="AL1917" t="e">
        <f t="shared" ca="1" si="389"/>
        <v>#N/A</v>
      </c>
      <c r="AM1917" t="b">
        <f t="shared" si="380"/>
        <v>0</v>
      </c>
    </row>
    <row r="1918" spans="1:39" x14ac:dyDescent="0.3">
      <c r="A1918" t="s">
        <v>302</v>
      </c>
      <c r="B1918" t="s">
        <v>303</v>
      </c>
      <c r="C1918" t="s">
        <v>39</v>
      </c>
      <c r="D1918" t="s">
        <v>70</v>
      </c>
      <c r="E1918" t="s">
        <v>71</v>
      </c>
      <c r="F1918" s="13" t="str">
        <f>_xlfn.CONCAT(wiz_6[[#This Row],[OCTY......]],",",wiz_6[[#This Row],[OS]])</f>
        <v>JACKSON   ,TN</v>
      </c>
      <c r="G1918" t="s">
        <v>68</v>
      </c>
      <c r="H1918" t="s">
        <v>550</v>
      </c>
      <c r="I1918" s="13" t="str">
        <f>_xlfn.CONCAT(wiz_6[[#This Row],[DCTY......]], ",",wiz_6[[#This Row],[DS]])</f>
        <v>GREENVILLE,NC</v>
      </c>
      <c r="J1918" t="str">
        <f>TRIM(CONCATENATE(wiz_6[[#This Row],[SHIPPER..................]],wiz_6[[#This Row],[ZIP2..]],wiz_6[[#This Row],[ZIP3..]]))</f>
        <v>KIRKLANDS TL ONLY | 3830127833</v>
      </c>
      <c r="K1918">
        <v>9</v>
      </c>
      <c r="L1918">
        <v>2.15</v>
      </c>
      <c r="M1918">
        <v>0.22</v>
      </c>
      <c r="N1918">
        <v>859</v>
      </c>
      <c r="O1918">
        <v>1.97</v>
      </c>
      <c r="P1918">
        <v>63</v>
      </c>
      <c r="Q1918">
        <v>0.31</v>
      </c>
      <c r="R1918">
        <v>-104</v>
      </c>
      <c r="S1918">
        <v>-17</v>
      </c>
      <c r="T1918">
        <v>-69</v>
      </c>
      <c r="U1918">
        <v>225</v>
      </c>
      <c r="V1918">
        <v>139</v>
      </c>
      <c r="W1918">
        <v>38231</v>
      </c>
      <c r="X1918">
        <v>38301</v>
      </c>
      <c r="Y1918">
        <v>27833</v>
      </c>
      <c r="Z1918">
        <v>2.15</v>
      </c>
      <c r="AA1918">
        <f t="shared" si="381"/>
        <v>10012</v>
      </c>
      <c r="AB1918">
        <f t="shared" si="382"/>
        <v>1251</v>
      </c>
      <c r="AC1918">
        <f t="shared" si="383"/>
        <v>6159</v>
      </c>
      <c r="AD1918">
        <f t="shared" si="384"/>
        <v>0.6151618058330004</v>
      </c>
      <c r="AE1918">
        <f t="shared" si="385"/>
        <v>0</v>
      </c>
      <c r="AF1918" t="e">
        <f t="shared" ca="1" si="386"/>
        <v>#N/A</v>
      </c>
      <c r="AG1918" t="e">
        <f t="shared" ca="1" si="387"/>
        <v>#N/A</v>
      </c>
      <c r="AH1918" t="e">
        <f t="shared" ca="1" si="388"/>
        <v>#N/A</v>
      </c>
      <c r="AI1918" t="e">
        <f t="shared" ca="1" si="377"/>
        <v>#N/A</v>
      </c>
      <c r="AJ1918">
        <f t="shared" si="378"/>
        <v>8.98921294446664E-4</v>
      </c>
      <c r="AK1918">
        <f t="shared" si="379"/>
        <v>0</v>
      </c>
      <c r="AL1918" t="e">
        <f t="shared" ca="1" si="389"/>
        <v>#N/A</v>
      </c>
      <c r="AM1918" t="b">
        <f t="shared" si="380"/>
        <v>0</v>
      </c>
    </row>
    <row r="1919" spans="1:39" x14ac:dyDescent="0.3">
      <c r="A1919" t="s">
        <v>302</v>
      </c>
      <c r="B1919" t="s">
        <v>303</v>
      </c>
      <c r="C1919" t="s">
        <v>39</v>
      </c>
      <c r="D1919" t="s">
        <v>70</v>
      </c>
      <c r="E1919" t="s">
        <v>71</v>
      </c>
      <c r="F1919" s="13" t="str">
        <f>_xlfn.CONCAT(wiz_6[[#This Row],[OCTY......]],",",wiz_6[[#This Row],[OS]])</f>
        <v>JACKSON   ,TN</v>
      </c>
      <c r="G1919" t="s">
        <v>68</v>
      </c>
      <c r="H1919" t="s">
        <v>221</v>
      </c>
      <c r="I1919" s="13" t="str">
        <f>_xlfn.CONCAT(wiz_6[[#This Row],[DCTY......]], ",",wiz_6[[#This Row],[DS]])</f>
        <v>JACKSONVIL,NC</v>
      </c>
      <c r="J1919" t="str">
        <f>TRIM(CONCATENATE(wiz_6[[#This Row],[SHIPPER..................]],wiz_6[[#This Row],[ZIP2..]],wiz_6[[#This Row],[ZIP3..]]))</f>
        <v>KIRKLANDS TL ONLY | 3830128540</v>
      </c>
      <c r="K1919">
        <v>2</v>
      </c>
      <c r="L1919">
        <v>2.29</v>
      </c>
      <c r="M1919">
        <v>0.22</v>
      </c>
      <c r="N1919">
        <v>822</v>
      </c>
      <c r="O1919">
        <v>2.2200000000000002</v>
      </c>
      <c r="P1919">
        <v>85</v>
      </c>
      <c r="Q1919">
        <v>0.33</v>
      </c>
      <c r="R1919">
        <v>-109</v>
      </c>
      <c r="S1919">
        <v>-17</v>
      </c>
      <c r="T1919">
        <v>-109</v>
      </c>
      <c r="U1919">
        <v>298</v>
      </c>
      <c r="V1919">
        <v>172</v>
      </c>
      <c r="W1919">
        <v>42134</v>
      </c>
      <c r="X1919">
        <v>38301</v>
      </c>
      <c r="Y1919">
        <v>28540</v>
      </c>
      <c r="Z1919">
        <v>2.29</v>
      </c>
      <c r="AA1919">
        <f t="shared" si="381"/>
        <v>10012</v>
      </c>
      <c r="AB1919">
        <f t="shared" si="382"/>
        <v>344</v>
      </c>
      <c r="AC1919">
        <f t="shared" si="383"/>
        <v>6159</v>
      </c>
      <c r="AD1919">
        <f t="shared" si="384"/>
        <v>0.6151618058330004</v>
      </c>
      <c r="AE1919">
        <f t="shared" si="385"/>
        <v>0</v>
      </c>
      <c r="AF1919" t="e">
        <f t="shared" ca="1" si="386"/>
        <v>#N/A</v>
      </c>
      <c r="AG1919" t="e">
        <f t="shared" ca="1" si="387"/>
        <v>#N/A</v>
      </c>
      <c r="AH1919" t="e">
        <f t="shared" ca="1" si="388"/>
        <v>#N/A</v>
      </c>
      <c r="AI1919" t="e">
        <f t="shared" ca="1" si="377"/>
        <v>#N/A</v>
      </c>
      <c r="AJ1919">
        <f t="shared" si="378"/>
        <v>1.9976028765481422E-4</v>
      </c>
      <c r="AK1919">
        <f t="shared" si="379"/>
        <v>0</v>
      </c>
      <c r="AL1919" t="e">
        <f t="shared" ca="1" si="389"/>
        <v>#N/A</v>
      </c>
      <c r="AM1919" t="b">
        <f t="shared" si="380"/>
        <v>0</v>
      </c>
    </row>
    <row r="1920" spans="1:39" x14ac:dyDescent="0.3">
      <c r="A1920" t="s">
        <v>47</v>
      </c>
      <c r="B1920" t="s">
        <v>48</v>
      </c>
      <c r="C1920" t="s">
        <v>39</v>
      </c>
      <c r="D1920" t="s">
        <v>70</v>
      </c>
      <c r="E1920" t="s">
        <v>71</v>
      </c>
      <c r="F1920" s="13" t="str">
        <f>_xlfn.CONCAT(wiz_6[[#This Row],[OCTY......]],",",wiz_6[[#This Row],[OS]])</f>
        <v>JACKSON   ,TN</v>
      </c>
      <c r="G1920" t="s">
        <v>68</v>
      </c>
      <c r="H1920" t="s">
        <v>69</v>
      </c>
      <c r="I1920" s="13" t="str">
        <f>_xlfn.CONCAT(wiz_6[[#This Row],[DCTY......]], ",",wiz_6[[#This Row],[DS]])</f>
        <v>GARYSBURG ,NC</v>
      </c>
      <c r="J1920" t="str">
        <f>TRIM(CONCATENATE(wiz_6[[#This Row],[SHIPPER..................]],wiz_6[[#This Row],[ZIP2..]],wiz_6[[#This Row],[ZIP3..]]))</f>
        <v>LOWES MLXP VAN ONE WA| 3830127831</v>
      </c>
      <c r="K1920">
        <v>1</v>
      </c>
      <c r="L1920">
        <v>1.99</v>
      </c>
      <c r="M1920">
        <v>0.21</v>
      </c>
      <c r="N1920">
        <v>718</v>
      </c>
      <c r="O1920">
        <v>1.61</v>
      </c>
      <c r="P1920">
        <v>24</v>
      </c>
      <c r="Q1920">
        <v>0.25</v>
      </c>
      <c r="R1920">
        <v>0</v>
      </c>
      <c r="S1920">
        <v>-14</v>
      </c>
      <c r="T1920">
        <v>0</v>
      </c>
      <c r="U1920">
        <v>-136</v>
      </c>
      <c r="V1920">
        <v>-150</v>
      </c>
      <c r="W1920">
        <v>38358</v>
      </c>
      <c r="X1920">
        <v>38301</v>
      </c>
      <c r="Y1920">
        <v>27831</v>
      </c>
      <c r="Z1920">
        <v>1.98</v>
      </c>
      <c r="AA1920">
        <f t="shared" si="381"/>
        <v>10012</v>
      </c>
      <c r="AB1920">
        <f t="shared" si="382"/>
        <v>-150</v>
      </c>
      <c r="AC1920">
        <f t="shared" si="383"/>
        <v>6159</v>
      </c>
      <c r="AD1920">
        <f t="shared" si="384"/>
        <v>0.6151618058330004</v>
      </c>
      <c r="AE1920">
        <f t="shared" si="385"/>
        <v>0</v>
      </c>
      <c r="AF1920" t="e">
        <f t="shared" ca="1" si="386"/>
        <v>#N/A</v>
      </c>
      <c r="AG1920" t="e">
        <f t="shared" ca="1" si="387"/>
        <v>#N/A</v>
      </c>
      <c r="AH1920" t="e">
        <f t="shared" ca="1" si="388"/>
        <v>#N/A</v>
      </c>
      <c r="AI1920" t="e">
        <f t="shared" ca="1" si="377"/>
        <v>#N/A</v>
      </c>
      <c r="AJ1920">
        <f t="shared" si="378"/>
        <v>9.988014382740711E-5</v>
      </c>
      <c r="AK1920">
        <f t="shared" si="379"/>
        <v>0</v>
      </c>
      <c r="AL1920" t="e">
        <f t="shared" ca="1" si="389"/>
        <v>#N/A</v>
      </c>
      <c r="AM1920" t="b">
        <f t="shared" si="380"/>
        <v>0</v>
      </c>
    </row>
    <row r="1921" spans="1:39" x14ac:dyDescent="0.3">
      <c r="A1921" t="s">
        <v>302</v>
      </c>
      <c r="B1921" t="s">
        <v>303</v>
      </c>
      <c r="C1921" t="s">
        <v>39</v>
      </c>
      <c r="D1921" t="s">
        <v>70</v>
      </c>
      <c r="E1921" t="s">
        <v>71</v>
      </c>
      <c r="F1921" s="13" t="str">
        <f>_xlfn.CONCAT(wiz_6[[#This Row],[OCTY......]],",",wiz_6[[#This Row],[OS]])</f>
        <v>JACKSON   ,TN</v>
      </c>
      <c r="G1921" t="s">
        <v>1738</v>
      </c>
      <c r="H1921" t="s">
        <v>1739</v>
      </c>
      <c r="I1921" s="13" t="str">
        <f>_xlfn.CONCAT(wiz_6[[#This Row],[DCTY......]], ",",wiz_6[[#This Row],[DS]])</f>
        <v>BISMARCK  ,ND</v>
      </c>
      <c r="J1921" t="str">
        <f>TRIM(CONCATENATE(wiz_6[[#This Row],[SHIPPER..................]],wiz_6[[#This Row],[ZIP2..]],wiz_6[[#This Row],[ZIP3..]]))</f>
        <v>KIRKLANDS TL ONLY | 3830158501</v>
      </c>
      <c r="K1921">
        <v>1</v>
      </c>
      <c r="L1921">
        <v>2.44</v>
      </c>
      <c r="M1921">
        <v>0.21</v>
      </c>
      <c r="N1921">
        <v>1224</v>
      </c>
      <c r="O1921">
        <v>2.92</v>
      </c>
      <c r="P1921">
        <v>0</v>
      </c>
      <c r="Q1921">
        <v>0.25</v>
      </c>
      <c r="R1921">
        <v>-70</v>
      </c>
      <c r="S1921">
        <v>-17</v>
      </c>
      <c r="T1921">
        <v>-117</v>
      </c>
      <c r="U1921">
        <v>100</v>
      </c>
      <c r="V1921">
        <v>-34</v>
      </c>
      <c r="W1921">
        <v>38301</v>
      </c>
      <c r="X1921">
        <v>38301</v>
      </c>
      <c r="Y1921">
        <v>58501</v>
      </c>
      <c r="Z1921">
        <v>2.4300000000000002</v>
      </c>
      <c r="AA1921">
        <f t="shared" si="381"/>
        <v>10012</v>
      </c>
      <c r="AB1921">
        <f t="shared" si="382"/>
        <v>-34</v>
      </c>
      <c r="AC1921">
        <f t="shared" si="383"/>
        <v>6159</v>
      </c>
      <c r="AD1921">
        <f t="shared" si="384"/>
        <v>0.6151618058330004</v>
      </c>
      <c r="AE1921">
        <f t="shared" si="385"/>
        <v>0</v>
      </c>
      <c r="AF1921" t="e">
        <f t="shared" ca="1" si="386"/>
        <v>#N/A</v>
      </c>
      <c r="AG1921" t="e">
        <f t="shared" ca="1" si="387"/>
        <v>#N/A</v>
      </c>
      <c r="AH1921" t="e">
        <f t="shared" ca="1" si="388"/>
        <v>#N/A</v>
      </c>
      <c r="AI1921" t="e">
        <f t="shared" ca="1" si="377"/>
        <v>#N/A</v>
      </c>
      <c r="AJ1921">
        <f t="shared" si="378"/>
        <v>9.988014382740711E-5</v>
      </c>
      <c r="AK1921">
        <f t="shared" si="379"/>
        <v>0</v>
      </c>
      <c r="AL1921" t="e">
        <f t="shared" ca="1" si="389"/>
        <v>#N/A</v>
      </c>
      <c r="AM1921" t="b">
        <f t="shared" si="380"/>
        <v>0</v>
      </c>
    </row>
    <row r="1922" spans="1:39" x14ac:dyDescent="0.3">
      <c r="A1922" t="s">
        <v>1740</v>
      </c>
      <c r="B1922" t="s">
        <v>1741</v>
      </c>
      <c r="C1922" t="s">
        <v>39</v>
      </c>
      <c r="D1922" t="s">
        <v>70</v>
      </c>
      <c r="E1922" t="s">
        <v>949</v>
      </c>
      <c r="F1922" s="13" t="str">
        <f>_xlfn.CONCAT(wiz_6[[#This Row],[OCTY......]],",",wiz_6[[#This Row],[OS]])</f>
        <v>PARIS     ,TN</v>
      </c>
      <c r="G1922" t="s">
        <v>1289</v>
      </c>
      <c r="H1922" t="s">
        <v>1742</v>
      </c>
      <c r="I1922" s="13" t="str">
        <f>_xlfn.CONCAT(wiz_6[[#This Row],[DCTY......]], ",",wiz_6[[#This Row],[DS]])</f>
        <v>JAMESBURG ,NJ</v>
      </c>
      <c r="J1922" t="str">
        <f>TRIM(CONCATENATE(wiz_6[[#This Row],[SHIPPER..................]],wiz_6[[#This Row],[ZIP2..]],wiz_6[[#This Row],[ZIP3..]]))</f>
        <v>ALLEGRO FINE FOODS IN| 382428831</v>
      </c>
      <c r="K1922">
        <v>1</v>
      </c>
      <c r="L1922">
        <v>2.33</v>
      </c>
      <c r="M1922">
        <v>0.27</v>
      </c>
      <c r="N1922">
        <v>960</v>
      </c>
      <c r="O1922">
        <v>1.33</v>
      </c>
      <c r="P1922">
        <v>154</v>
      </c>
      <c r="Q1922">
        <v>0.4</v>
      </c>
      <c r="R1922">
        <v>23</v>
      </c>
      <c r="S1922">
        <v>15</v>
      </c>
      <c r="T1922">
        <v>129</v>
      </c>
      <c r="U1922">
        <v>43</v>
      </c>
      <c r="V1922">
        <v>187</v>
      </c>
      <c r="W1922">
        <v>38563</v>
      </c>
      <c r="X1922">
        <v>38242</v>
      </c>
      <c r="Y1922">
        <v>8831</v>
      </c>
      <c r="Z1922">
        <v>2.38</v>
      </c>
      <c r="AA1922">
        <f t="shared" si="381"/>
        <v>10012</v>
      </c>
      <c r="AB1922">
        <f t="shared" si="382"/>
        <v>187</v>
      </c>
      <c r="AC1922">
        <f t="shared" si="383"/>
        <v>6159</v>
      </c>
      <c r="AD1922">
        <f t="shared" si="384"/>
        <v>0.6151618058330004</v>
      </c>
      <c r="AE1922">
        <f t="shared" si="385"/>
        <v>0</v>
      </c>
      <c r="AF1922" t="e">
        <f t="shared" ca="1" si="386"/>
        <v>#N/A</v>
      </c>
      <c r="AG1922" t="e">
        <f t="shared" ca="1" si="387"/>
        <v>#N/A</v>
      </c>
      <c r="AH1922" t="e">
        <f t="shared" ca="1" si="388"/>
        <v>#N/A</v>
      </c>
      <c r="AI1922" t="e">
        <f t="shared" ref="AI1922:AI1985" ca="1" si="390">REPLACE(AF1922,2,1,"K")</f>
        <v>#N/A</v>
      </c>
      <c r="AJ1922">
        <f t="shared" ref="AJ1922:AJ1985" si="391">K1922/AA1922</f>
        <v>9.988014382740711E-5</v>
      </c>
      <c r="AK1922">
        <f t="shared" ref="AK1922:AK1985" si="392">_xlfn.MINIFS($X$3:$X$2378,$C$3:$C$2378,A1922,$AL$3:$AL$2378,"&gt;0.05")</f>
        <v>0</v>
      </c>
      <c r="AL1922" t="e">
        <f t="shared" ca="1" si="389"/>
        <v>#N/A</v>
      </c>
      <c r="AM1922" t="b">
        <f t="shared" ref="AM1922:AM1985" si="393">IF(AK1922=V1922,J1922,FALSE)</f>
        <v>0</v>
      </c>
    </row>
    <row r="1923" spans="1:39" x14ac:dyDescent="0.3">
      <c r="A1923" t="s">
        <v>400</v>
      </c>
      <c r="B1923" t="s">
        <v>401</v>
      </c>
      <c r="C1923" t="s">
        <v>39</v>
      </c>
      <c r="D1923" t="s">
        <v>70</v>
      </c>
      <c r="E1923" t="s">
        <v>71</v>
      </c>
      <c r="F1923" s="13" t="str">
        <f>_xlfn.CONCAT(wiz_6[[#This Row],[OCTY......]],",",wiz_6[[#This Row],[OS]])</f>
        <v>JACKSON   ,TN</v>
      </c>
      <c r="G1923" t="s">
        <v>1289</v>
      </c>
      <c r="H1923" t="s">
        <v>1297</v>
      </c>
      <c r="I1923" s="13" t="str">
        <f>_xlfn.CONCAT(wiz_6[[#This Row],[DCTY......]], ",",wiz_6[[#This Row],[DS]])</f>
        <v>MONROE TOW,NJ</v>
      </c>
      <c r="J1923" t="str">
        <f>TRIM(CONCATENATE(wiz_6[[#This Row],[SHIPPER..................]],wiz_6[[#This Row],[ZIP2..]],wiz_6[[#This Row],[ZIP3..]]))</f>
        <v>KELLOGG COMPANY MLXP| 383018831</v>
      </c>
      <c r="K1923">
        <v>33</v>
      </c>
      <c r="L1923">
        <v>2.9</v>
      </c>
      <c r="M1923">
        <v>0.24</v>
      </c>
      <c r="N1923">
        <v>964</v>
      </c>
      <c r="O1923">
        <v>1.73</v>
      </c>
      <c r="P1923">
        <v>109</v>
      </c>
      <c r="Q1923">
        <v>0.35</v>
      </c>
      <c r="R1923">
        <v>52</v>
      </c>
      <c r="S1923">
        <v>-6</v>
      </c>
      <c r="T1923">
        <v>35</v>
      </c>
      <c r="U1923">
        <v>563</v>
      </c>
      <c r="V1923">
        <v>592</v>
      </c>
      <c r="W1923">
        <v>38652</v>
      </c>
      <c r="X1923">
        <v>38301</v>
      </c>
      <c r="Y1923">
        <v>8831</v>
      </c>
      <c r="Z1923">
        <v>2.92</v>
      </c>
      <c r="AA1923">
        <f t="shared" ref="AA1923:AA1986" si="394">SUMIFS(K$3:K$2378,$C$3:$C$2378,$C1923)</f>
        <v>10012</v>
      </c>
      <c r="AB1923">
        <f t="shared" ref="AB1923:AB1986" si="395">V1923*K1923</f>
        <v>19536</v>
      </c>
      <c r="AC1923">
        <f t="shared" ref="AC1923:AC1986" si="396">SUMIFS(AB$3:AB$2378,$C$3:$C$2378,$C1923)</f>
        <v>6159</v>
      </c>
      <c r="AD1923">
        <f t="shared" ref="AD1923:AD1986" si="397">AC1923/AA1923</f>
        <v>0.6151618058330004</v>
      </c>
      <c r="AE1923">
        <f t="shared" ref="AE1923:AE1986" si="398">_xlfn.MINIFS($X$3:$X$2378,$C$3:$C$2378,A1923)</f>
        <v>0</v>
      </c>
      <c r="AF1923" t="e">
        <f t="shared" ref="AF1923:AF1986" ca="1" si="399">CELL("address",INDEX($X$3:$X$2378,MATCH(_xlfn.MINIFS($X$3:$X$2378,$C$3:$C$2378,A1923),$X$3:$X$2378,0)))</f>
        <v>#N/A</v>
      </c>
      <c r="AG1923" t="e">
        <f t="shared" ref="AG1923:AG1986" ca="1" si="400">REPLACE(AF1923,2,1,"J")</f>
        <v>#N/A</v>
      </c>
      <c r="AH1923" t="e">
        <f t="shared" ref="AH1923:AH1986" ca="1" si="401">INDIRECT(AG1923)</f>
        <v>#N/A</v>
      </c>
      <c r="AI1923" t="e">
        <f t="shared" ca="1" si="390"/>
        <v>#N/A</v>
      </c>
      <c r="AJ1923">
        <f t="shared" si="391"/>
        <v>3.2960447463044346E-3</v>
      </c>
      <c r="AK1923">
        <f t="shared" si="392"/>
        <v>0</v>
      </c>
      <c r="AL1923" t="e">
        <f t="shared" ref="AL1923:AL1986" ca="1" si="402">OFFSET(J$2,MATCH(AK1923,$X$3:$X$2378,0),)</f>
        <v>#N/A</v>
      </c>
      <c r="AM1923" t="b">
        <f t="shared" si="393"/>
        <v>0</v>
      </c>
    </row>
    <row r="1924" spans="1:39" x14ac:dyDescent="0.3">
      <c r="A1924" t="s">
        <v>302</v>
      </c>
      <c r="B1924" t="s">
        <v>303</v>
      </c>
      <c r="C1924" t="s">
        <v>39</v>
      </c>
      <c r="D1924" t="s">
        <v>70</v>
      </c>
      <c r="E1924" t="s">
        <v>71</v>
      </c>
      <c r="F1924" s="13" t="str">
        <f>_xlfn.CONCAT(wiz_6[[#This Row],[OCTY......]],",",wiz_6[[#This Row],[OS]])</f>
        <v>JACKSON   ,TN</v>
      </c>
      <c r="G1924" t="s">
        <v>1289</v>
      </c>
      <c r="H1924" t="s">
        <v>1743</v>
      </c>
      <c r="I1924" s="13" t="str">
        <f>_xlfn.CONCAT(wiz_6[[#This Row],[DCTY......]], ",",wiz_6[[#This Row],[DS]])</f>
        <v>BRICK     ,NJ</v>
      </c>
      <c r="J1924" t="str">
        <f>TRIM(CONCATENATE(wiz_6[[#This Row],[SHIPPER..................]],wiz_6[[#This Row],[ZIP2..]],wiz_6[[#This Row],[ZIP3..]]))</f>
        <v>KIRKLANDS TL ONLY | 383018723</v>
      </c>
      <c r="K1924">
        <v>3</v>
      </c>
      <c r="L1924">
        <v>2.44</v>
      </c>
      <c r="M1924">
        <v>0.23</v>
      </c>
      <c r="N1924">
        <v>971</v>
      </c>
      <c r="O1924">
        <v>1.64</v>
      </c>
      <c r="P1924">
        <v>55</v>
      </c>
      <c r="Q1924">
        <v>0.28000000000000003</v>
      </c>
      <c r="R1924">
        <v>14</v>
      </c>
      <c r="S1924">
        <v>-17</v>
      </c>
      <c r="T1924">
        <v>56</v>
      </c>
      <c r="U1924">
        <v>233</v>
      </c>
      <c r="V1924">
        <v>272</v>
      </c>
      <c r="W1924">
        <v>38101</v>
      </c>
      <c r="X1924">
        <v>38301</v>
      </c>
      <c r="Y1924">
        <v>8723</v>
      </c>
      <c r="Z1924">
        <v>2.4500000000000002</v>
      </c>
      <c r="AA1924">
        <f t="shared" si="394"/>
        <v>10012</v>
      </c>
      <c r="AB1924">
        <f t="shared" si="395"/>
        <v>816</v>
      </c>
      <c r="AC1924">
        <f t="shared" si="396"/>
        <v>6159</v>
      </c>
      <c r="AD1924">
        <f t="shared" si="397"/>
        <v>0.6151618058330004</v>
      </c>
      <c r="AE1924">
        <f t="shared" si="398"/>
        <v>0</v>
      </c>
      <c r="AF1924" t="e">
        <f t="shared" ca="1" si="399"/>
        <v>#N/A</v>
      </c>
      <c r="AG1924" t="e">
        <f t="shared" ca="1" si="400"/>
        <v>#N/A</v>
      </c>
      <c r="AH1924" t="e">
        <f t="shared" ca="1" si="401"/>
        <v>#N/A</v>
      </c>
      <c r="AI1924" t="e">
        <f t="shared" ca="1" si="390"/>
        <v>#N/A</v>
      </c>
      <c r="AJ1924">
        <f t="shared" si="391"/>
        <v>2.9964043148222132E-4</v>
      </c>
      <c r="AK1924">
        <f t="shared" si="392"/>
        <v>0</v>
      </c>
      <c r="AL1924" t="e">
        <f t="shared" ca="1" si="402"/>
        <v>#N/A</v>
      </c>
      <c r="AM1924" t="b">
        <f t="shared" si="393"/>
        <v>0</v>
      </c>
    </row>
    <row r="1925" spans="1:39" x14ac:dyDescent="0.3">
      <c r="A1925" t="s">
        <v>302</v>
      </c>
      <c r="B1925" t="s">
        <v>303</v>
      </c>
      <c r="C1925" t="s">
        <v>39</v>
      </c>
      <c r="D1925" t="s">
        <v>70</v>
      </c>
      <c r="E1925" t="s">
        <v>71</v>
      </c>
      <c r="F1925" s="13" t="str">
        <f>_xlfn.CONCAT(wiz_6[[#This Row],[OCTY......]],",",wiz_6[[#This Row],[OS]])</f>
        <v>JACKSON   ,TN</v>
      </c>
      <c r="G1925" t="s">
        <v>1333</v>
      </c>
      <c r="H1925" t="s">
        <v>1744</v>
      </c>
      <c r="I1925" s="13" t="str">
        <f>_xlfn.CONCAT(wiz_6[[#This Row],[DCTY......]], ",",wiz_6[[#This Row],[DS]])</f>
        <v>LAS VEGAS ,NV</v>
      </c>
      <c r="J1925" t="str">
        <f>TRIM(CONCATENATE(wiz_6[[#This Row],[SHIPPER..................]],wiz_6[[#This Row],[ZIP2..]],wiz_6[[#This Row],[ZIP3..]]))</f>
        <v>KIRKLANDS TL ONLY | 3830189101</v>
      </c>
      <c r="K1925">
        <v>1</v>
      </c>
      <c r="L1925">
        <v>3.45</v>
      </c>
      <c r="M1925">
        <v>0.21</v>
      </c>
      <c r="N1925">
        <v>1998</v>
      </c>
      <c r="O1925">
        <v>3.58</v>
      </c>
      <c r="P1925">
        <v>159</v>
      </c>
      <c r="Q1925">
        <v>0.4</v>
      </c>
      <c r="R1925">
        <v>-105</v>
      </c>
      <c r="S1925">
        <v>-17</v>
      </c>
      <c r="T1925">
        <v>-2</v>
      </c>
      <c r="U1925">
        <v>3818</v>
      </c>
      <c r="V1925">
        <v>3799</v>
      </c>
      <c r="W1925">
        <v>37087</v>
      </c>
      <c r="X1925">
        <v>38301</v>
      </c>
      <c r="Y1925">
        <v>89101</v>
      </c>
      <c r="Z1925">
        <v>3.44</v>
      </c>
      <c r="AA1925">
        <f t="shared" si="394"/>
        <v>10012</v>
      </c>
      <c r="AB1925">
        <f t="shared" si="395"/>
        <v>3799</v>
      </c>
      <c r="AC1925">
        <f t="shared" si="396"/>
        <v>6159</v>
      </c>
      <c r="AD1925">
        <f t="shared" si="397"/>
        <v>0.6151618058330004</v>
      </c>
      <c r="AE1925">
        <f t="shared" si="398"/>
        <v>0</v>
      </c>
      <c r="AF1925" t="e">
        <f t="shared" ca="1" si="399"/>
        <v>#N/A</v>
      </c>
      <c r="AG1925" t="e">
        <f t="shared" ca="1" si="400"/>
        <v>#N/A</v>
      </c>
      <c r="AH1925" t="e">
        <f t="shared" ca="1" si="401"/>
        <v>#N/A</v>
      </c>
      <c r="AI1925" t="e">
        <f t="shared" ca="1" si="390"/>
        <v>#N/A</v>
      </c>
      <c r="AJ1925">
        <f t="shared" si="391"/>
        <v>9.988014382740711E-5</v>
      </c>
      <c r="AK1925">
        <f t="shared" si="392"/>
        <v>0</v>
      </c>
      <c r="AL1925" t="e">
        <f t="shared" ca="1" si="402"/>
        <v>#N/A</v>
      </c>
      <c r="AM1925" t="b">
        <f t="shared" si="393"/>
        <v>0</v>
      </c>
    </row>
    <row r="1926" spans="1:39" x14ac:dyDescent="0.3">
      <c r="A1926" t="s">
        <v>302</v>
      </c>
      <c r="B1926" t="s">
        <v>303</v>
      </c>
      <c r="C1926" t="s">
        <v>39</v>
      </c>
      <c r="D1926" t="s">
        <v>70</v>
      </c>
      <c r="E1926" t="s">
        <v>71</v>
      </c>
      <c r="F1926" s="13" t="str">
        <f>_xlfn.CONCAT(wiz_6[[#This Row],[OCTY......]],",",wiz_6[[#This Row],[OS]])</f>
        <v>JACKSON   ,TN</v>
      </c>
      <c r="G1926" t="s">
        <v>185</v>
      </c>
      <c r="H1926" t="s">
        <v>1745</v>
      </c>
      <c r="I1926" s="13" t="str">
        <f>_xlfn.CONCAT(wiz_6[[#This Row],[DCTY......]], ",",wiz_6[[#This Row],[DS]])</f>
        <v>NANUET    ,NY</v>
      </c>
      <c r="J1926" t="str">
        <f>TRIM(CONCATENATE(wiz_6[[#This Row],[SHIPPER..................]],wiz_6[[#This Row],[ZIP2..]],wiz_6[[#This Row],[ZIP3..]]))</f>
        <v>KIRKLANDS TL ONLY | 3830110954</v>
      </c>
      <c r="K1926">
        <v>1</v>
      </c>
      <c r="L1926">
        <v>3.59</v>
      </c>
      <c r="M1926">
        <v>0.23</v>
      </c>
      <c r="N1926">
        <v>1032</v>
      </c>
      <c r="O1926">
        <v>1.83</v>
      </c>
      <c r="P1926">
        <v>159</v>
      </c>
      <c r="Q1926">
        <v>0.4</v>
      </c>
      <c r="R1926">
        <v>-56</v>
      </c>
      <c r="S1926">
        <v>-17</v>
      </c>
      <c r="T1926">
        <v>32</v>
      </c>
      <c r="U1926">
        <v>1196</v>
      </c>
      <c r="V1926">
        <v>1211</v>
      </c>
      <c r="W1926">
        <v>37087</v>
      </c>
      <c r="X1926">
        <v>38301</v>
      </c>
      <c r="Y1926">
        <v>10954</v>
      </c>
      <c r="Z1926">
        <v>3.6</v>
      </c>
      <c r="AA1926">
        <f t="shared" si="394"/>
        <v>10012</v>
      </c>
      <c r="AB1926">
        <f t="shared" si="395"/>
        <v>1211</v>
      </c>
      <c r="AC1926">
        <f t="shared" si="396"/>
        <v>6159</v>
      </c>
      <c r="AD1926">
        <f t="shared" si="397"/>
        <v>0.6151618058330004</v>
      </c>
      <c r="AE1926">
        <f t="shared" si="398"/>
        <v>0</v>
      </c>
      <c r="AF1926" t="e">
        <f t="shared" ca="1" si="399"/>
        <v>#N/A</v>
      </c>
      <c r="AG1926" t="e">
        <f t="shared" ca="1" si="400"/>
        <v>#N/A</v>
      </c>
      <c r="AH1926" t="e">
        <f t="shared" ca="1" si="401"/>
        <v>#N/A</v>
      </c>
      <c r="AI1926" t="e">
        <f t="shared" ca="1" si="390"/>
        <v>#N/A</v>
      </c>
      <c r="AJ1926">
        <f t="shared" si="391"/>
        <v>9.988014382740711E-5</v>
      </c>
      <c r="AK1926">
        <f t="shared" si="392"/>
        <v>0</v>
      </c>
      <c r="AL1926" t="e">
        <f t="shared" ca="1" si="402"/>
        <v>#N/A</v>
      </c>
      <c r="AM1926" t="b">
        <f t="shared" si="393"/>
        <v>0</v>
      </c>
    </row>
    <row r="1927" spans="1:39" x14ac:dyDescent="0.3">
      <c r="A1927" t="s">
        <v>302</v>
      </c>
      <c r="B1927" t="s">
        <v>303</v>
      </c>
      <c r="C1927" t="s">
        <v>39</v>
      </c>
      <c r="D1927" t="s">
        <v>70</v>
      </c>
      <c r="E1927" t="s">
        <v>71</v>
      </c>
      <c r="F1927" s="13" t="str">
        <f>_xlfn.CONCAT(wiz_6[[#This Row],[OCTY......]],",",wiz_6[[#This Row],[OS]])</f>
        <v>JACKSON   ,TN</v>
      </c>
      <c r="G1927" t="s">
        <v>185</v>
      </c>
      <c r="H1927" t="s">
        <v>1746</v>
      </c>
      <c r="I1927" s="13" t="str">
        <f>_xlfn.CONCAT(wiz_6[[#This Row],[DCTY......]], ",",wiz_6[[#This Row],[DS]])</f>
        <v>VALLEY STR,NY</v>
      </c>
      <c r="J1927" t="str">
        <f>TRIM(CONCATENATE(wiz_6[[#This Row],[SHIPPER..................]],wiz_6[[#This Row],[ZIP2..]],wiz_6[[#This Row],[ZIP3..]]))</f>
        <v>KIRKLANDS TL ONLY | 3830111580</v>
      </c>
      <c r="K1927">
        <v>4</v>
      </c>
      <c r="L1927">
        <v>2.58</v>
      </c>
      <c r="M1927">
        <v>0.22</v>
      </c>
      <c r="N1927">
        <v>1141</v>
      </c>
      <c r="O1927">
        <v>2.7</v>
      </c>
      <c r="P1927">
        <v>32</v>
      </c>
      <c r="Q1927">
        <v>0.28000000000000003</v>
      </c>
      <c r="R1927">
        <v>26</v>
      </c>
      <c r="S1927">
        <v>-17</v>
      </c>
      <c r="T1927">
        <v>-69</v>
      </c>
      <c r="U1927">
        <v>238</v>
      </c>
      <c r="V1927">
        <v>152</v>
      </c>
      <c r="W1927">
        <v>38301</v>
      </c>
      <c r="X1927">
        <v>38301</v>
      </c>
      <c r="Y1927">
        <v>11580</v>
      </c>
      <c r="Z1927">
        <v>2.58</v>
      </c>
      <c r="AA1927">
        <f t="shared" si="394"/>
        <v>10012</v>
      </c>
      <c r="AB1927">
        <f t="shared" si="395"/>
        <v>608</v>
      </c>
      <c r="AC1927">
        <f t="shared" si="396"/>
        <v>6159</v>
      </c>
      <c r="AD1927">
        <f t="shared" si="397"/>
        <v>0.6151618058330004</v>
      </c>
      <c r="AE1927">
        <f t="shared" si="398"/>
        <v>0</v>
      </c>
      <c r="AF1927" t="e">
        <f t="shared" ca="1" si="399"/>
        <v>#N/A</v>
      </c>
      <c r="AG1927" t="e">
        <f t="shared" ca="1" si="400"/>
        <v>#N/A</v>
      </c>
      <c r="AH1927" t="e">
        <f t="shared" ca="1" si="401"/>
        <v>#N/A</v>
      </c>
      <c r="AI1927" t="e">
        <f t="shared" ca="1" si="390"/>
        <v>#N/A</v>
      </c>
      <c r="AJ1927">
        <f t="shared" si="391"/>
        <v>3.9952057530962844E-4</v>
      </c>
      <c r="AK1927">
        <f t="shared" si="392"/>
        <v>0</v>
      </c>
      <c r="AL1927" t="e">
        <f t="shared" ca="1" si="402"/>
        <v>#N/A</v>
      </c>
      <c r="AM1927" t="b">
        <f t="shared" si="393"/>
        <v>0</v>
      </c>
    </row>
    <row r="1928" spans="1:39" x14ac:dyDescent="0.3">
      <c r="A1928" t="s">
        <v>1747</v>
      </c>
      <c r="B1928" t="s">
        <v>1748</v>
      </c>
      <c r="C1928" t="s">
        <v>39</v>
      </c>
      <c r="D1928" t="s">
        <v>70</v>
      </c>
      <c r="E1928" t="s">
        <v>71</v>
      </c>
      <c r="F1928" s="13" t="str">
        <f>_xlfn.CONCAT(wiz_6[[#This Row],[OCTY......]],",",wiz_6[[#This Row],[OS]])</f>
        <v>JACKSON   ,TN</v>
      </c>
      <c r="G1928" t="s">
        <v>87</v>
      </c>
      <c r="H1928" t="s">
        <v>1215</v>
      </c>
      <c r="I1928" s="13" t="str">
        <f>_xlfn.CONCAT(wiz_6[[#This Row],[DCTY......]], ",",wiz_6[[#This Row],[DS]])</f>
        <v>MACEDONIA ,OH</v>
      </c>
      <c r="J1928" t="str">
        <f>TRIM(CONCATENATE(wiz_6[[#This Row],[SHIPPER..................]],wiz_6[[#This Row],[ZIP2..]],wiz_6[[#This Row],[ZIP3..]]))</f>
        <v>b: MILAN SUPPLY CHAIN| 3830144056</v>
      </c>
      <c r="K1928">
        <v>1</v>
      </c>
      <c r="L1928">
        <v>1.99</v>
      </c>
      <c r="M1928">
        <v>0.27</v>
      </c>
      <c r="N1928">
        <v>643</v>
      </c>
      <c r="O1928">
        <v>0.92</v>
      </c>
      <c r="P1928">
        <v>36</v>
      </c>
      <c r="Q1928">
        <v>0.25</v>
      </c>
      <c r="R1928">
        <v>-38</v>
      </c>
      <c r="S1928">
        <v>-29</v>
      </c>
      <c r="T1928">
        <v>69</v>
      </c>
      <c r="U1928">
        <v>131</v>
      </c>
      <c r="V1928">
        <v>171</v>
      </c>
      <c r="W1928">
        <v>38344</v>
      </c>
      <c r="X1928">
        <v>38301</v>
      </c>
      <c r="Y1928">
        <v>44056</v>
      </c>
      <c r="Z1928">
        <v>2.04</v>
      </c>
      <c r="AA1928">
        <f t="shared" si="394"/>
        <v>10012</v>
      </c>
      <c r="AB1928">
        <f t="shared" si="395"/>
        <v>171</v>
      </c>
      <c r="AC1928">
        <f t="shared" si="396"/>
        <v>6159</v>
      </c>
      <c r="AD1928">
        <f t="shared" si="397"/>
        <v>0.6151618058330004</v>
      </c>
      <c r="AE1928">
        <f t="shared" si="398"/>
        <v>0</v>
      </c>
      <c r="AF1928" t="e">
        <f t="shared" ca="1" si="399"/>
        <v>#N/A</v>
      </c>
      <c r="AG1928" t="e">
        <f t="shared" ca="1" si="400"/>
        <v>#N/A</v>
      </c>
      <c r="AH1928" t="e">
        <f t="shared" ca="1" si="401"/>
        <v>#N/A</v>
      </c>
      <c r="AI1928" t="e">
        <f t="shared" ca="1" si="390"/>
        <v>#N/A</v>
      </c>
      <c r="AJ1928">
        <f t="shared" si="391"/>
        <v>9.988014382740711E-5</v>
      </c>
      <c r="AK1928">
        <f t="shared" si="392"/>
        <v>0</v>
      </c>
      <c r="AL1928" t="e">
        <f t="shared" ca="1" si="402"/>
        <v>#N/A</v>
      </c>
      <c r="AM1928" t="b">
        <f t="shared" si="393"/>
        <v>0</v>
      </c>
    </row>
    <row r="1929" spans="1:39" x14ac:dyDescent="0.3">
      <c r="A1929" t="s">
        <v>400</v>
      </c>
      <c r="B1929" t="s">
        <v>401</v>
      </c>
      <c r="C1929" t="s">
        <v>39</v>
      </c>
      <c r="D1929" t="s">
        <v>70</v>
      </c>
      <c r="E1929" t="s">
        <v>71</v>
      </c>
      <c r="F1929" s="13" t="str">
        <f>_xlfn.CONCAT(wiz_6[[#This Row],[OCTY......]],",",wiz_6[[#This Row],[OS]])</f>
        <v>JACKSON   ,TN</v>
      </c>
      <c r="G1929" t="s">
        <v>87</v>
      </c>
      <c r="H1929" t="s">
        <v>1749</v>
      </c>
      <c r="I1929" s="13" t="str">
        <f>_xlfn.CONCAT(wiz_6[[#This Row],[DCTY......]], ",",wiz_6[[#This Row],[DS]])</f>
        <v>HINCKLEY  ,OH</v>
      </c>
      <c r="J1929" t="str">
        <f>TRIM(CONCATENATE(wiz_6[[#This Row],[SHIPPER..................]],wiz_6[[#This Row],[ZIP2..]],wiz_6[[#This Row],[ZIP3..]]))</f>
        <v>KELLOGG COMPANY MLXP| 3830144233</v>
      </c>
      <c r="K1929">
        <v>3</v>
      </c>
      <c r="L1929">
        <v>2.19</v>
      </c>
      <c r="M1929">
        <v>0.34</v>
      </c>
      <c r="N1929">
        <v>613</v>
      </c>
      <c r="O1929">
        <v>0.94</v>
      </c>
      <c r="P1929">
        <v>53</v>
      </c>
      <c r="Q1929">
        <v>0.3</v>
      </c>
      <c r="R1929">
        <v>-78</v>
      </c>
      <c r="S1929">
        <v>-6</v>
      </c>
      <c r="T1929">
        <v>64</v>
      </c>
      <c r="U1929">
        <v>266</v>
      </c>
      <c r="V1929">
        <v>324</v>
      </c>
      <c r="W1929">
        <v>37087</v>
      </c>
      <c r="X1929">
        <v>38301</v>
      </c>
      <c r="Y1929">
        <v>44233</v>
      </c>
      <c r="Z1929">
        <v>2.31</v>
      </c>
      <c r="AA1929">
        <f t="shared" si="394"/>
        <v>10012</v>
      </c>
      <c r="AB1929">
        <f t="shared" si="395"/>
        <v>972</v>
      </c>
      <c r="AC1929">
        <f t="shared" si="396"/>
        <v>6159</v>
      </c>
      <c r="AD1929">
        <f t="shared" si="397"/>
        <v>0.6151618058330004</v>
      </c>
      <c r="AE1929">
        <f t="shared" si="398"/>
        <v>0</v>
      </c>
      <c r="AF1929" t="e">
        <f t="shared" ca="1" si="399"/>
        <v>#N/A</v>
      </c>
      <c r="AG1929" t="e">
        <f t="shared" ca="1" si="400"/>
        <v>#N/A</v>
      </c>
      <c r="AH1929" t="e">
        <f t="shared" ca="1" si="401"/>
        <v>#N/A</v>
      </c>
      <c r="AI1929" t="e">
        <f t="shared" ca="1" si="390"/>
        <v>#N/A</v>
      </c>
      <c r="AJ1929">
        <f t="shared" si="391"/>
        <v>2.9964043148222132E-4</v>
      </c>
      <c r="AK1929">
        <f t="shared" si="392"/>
        <v>0</v>
      </c>
      <c r="AL1929" t="e">
        <f t="shared" ca="1" si="402"/>
        <v>#N/A</v>
      </c>
      <c r="AM1929" t="b">
        <f t="shared" si="393"/>
        <v>0</v>
      </c>
    </row>
    <row r="1930" spans="1:39" x14ac:dyDescent="0.3">
      <c r="A1930" t="s">
        <v>400</v>
      </c>
      <c r="B1930" t="s">
        <v>401</v>
      </c>
      <c r="C1930" t="s">
        <v>39</v>
      </c>
      <c r="D1930" t="s">
        <v>70</v>
      </c>
      <c r="E1930" t="s">
        <v>71</v>
      </c>
      <c r="F1930" s="13" t="str">
        <f>_xlfn.CONCAT(wiz_6[[#This Row],[OCTY......]],",",wiz_6[[#This Row],[OS]])</f>
        <v>JACKSON   ,TN</v>
      </c>
      <c r="G1930" t="s">
        <v>87</v>
      </c>
      <c r="H1930" t="s">
        <v>1619</v>
      </c>
      <c r="I1930" s="13" t="str">
        <f>_xlfn.CONCAT(wiz_6[[#This Row],[DCTY......]], ",",wiz_6[[#This Row],[DS]])</f>
        <v>NORTH CANT,OH</v>
      </c>
      <c r="J1930" t="str">
        <f>TRIM(CONCATENATE(wiz_6[[#This Row],[SHIPPER..................]],wiz_6[[#This Row],[ZIP2..]],wiz_6[[#This Row],[ZIP3..]]))</f>
        <v>KELLOGG COMPANY MLXP| 3830144720</v>
      </c>
      <c r="K1930">
        <v>2</v>
      </c>
      <c r="L1930">
        <v>2.15</v>
      </c>
      <c r="M1930">
        <v>0.24</v>
      </c>
      <c r="N1930">
        <v>616</v>
      </c>
      <c r="O1930">
        <v>1.88</v>
      </c>
      <c r="P1930">
        <v>88</v>
      </c>
      <c r="Q1930">
        <v>0.33</v>
      </c>
      <c r="R1930">
        <v>-22</v>
      </c>
      <c r="S1930">
        <v>-6</v>
      </c>
      <c r="T1930">
        <v>-158</v>
      </c>
      <c r="U1930">
        <v>-28</v>
      </c>
      <c r="V1930">
        <v>-192</v>
      </c>
      <c r="W1930">
        <v>37087</v>
      </c>
      <c r="X1930">
        <v>38301</v>
      </c>
      <c r="Y1930">
        <v>44720</v>
      </c>
      <c r="Z1930">
        <v>2.17</v>
      </c>
      <c r="AA1930">
        <f t="shared" si="394"/>
        <v>10012</v>
      </c>
      <c r="AB1930">
        <f t="shared" si="395"/>
        <v>-384</v>
      </c>
      <c r="AC1930">
        <f t="shared" si="396"/>
        <v>6159</v>
      </c>
      <c r="AD1930">
        <f t="shared" si="397"/>
        <v>0.6151618058330004</v>
      </c>
      <c r="AE1930">
        <f t="shared" si="398"/>
        <v>0</v>
      </c>
      <c r="AF1930" t="e">
        <f t="shared" ca="1" si="399"/>
        <v>#N/A</v>
      </c>
      <c r="AG1930" t="e">
        <f t="shared" ca="1" si="400"/>
        <v>#N/A</v>
      </c>
      <c r="AH1930" t="e">
        <f t="shared" ca="1" si="401"/>
        <v>#N/A</v>
      </c>
      <c r="AI1930" t="e">
        <f t="shared" ca="1" si="390"/>
        <v>#N/A</v>
      </c>
      <c r="AJ1930">
        <f t="shared" si="391"/>
        <v>1.9976028765481422E-4</v>
      </c>
      <c r="AK1930">
        <f t="shared" si="392"/>
        <v>0</v>
      </c>
      <c r="AL1930" t="e">
        <f t="shared" ca="1" si="402"/>
        <v>#N/A</v>
      </c>
      <c r="AM1930" t="b">
        <f t="shared" si="393"/>
        <v>0</v>
      </c>
    </row>
    <row r="1931" spans="1:39" x14ac:dyDescent="0.3">
      <c r="A1931" t="s">
        <v>400</v>
      </c>
      <c r="B1931" t="s">
        <v>401</v>
      </c>
      <c r="C1931" t="s">
        <v>39</v>
      </c>
      <c r="D1931" t="s">
        <v>70</v>
      </c>
      <c r="E1931" t="s">
        <v>71</v>
      </c>
      <c r="F1931" s="13" t="str">
        <f>_xlfn.CONCAT(wiz_6[[#This Row],[OCTY......]],",",wiz_6[[#This Row],[OS]])</f>
        <v>JACKSON   ,TN</v>
      </c>
      <c r="G1931" t="s">
        <v>87</v>
      </c>
      <c r="H1931" t="s">
        <v>815</v>
      </c>
      <c r="I1931" s="13" t="str">
        <f>_xlfn.CONCAT(wiz_6[[#This Row],[DCTY......]], ",",wiz_6[[#This Row],[DS]])</f>
        <v>WASHINGTON,OH</v>
      </c>
      <c r="J1931" t="str">
        <f>TRIM(CONCATENATE(wiz_6[[#This Row],[SHIPPER..................]],wiz_6[[#This Row],[ZIP2..]],wiz_6[[#This Row],[ZIP3..]]))</f>
        <v>KELLOGG COMPANY MLXP| 3830143160</v>
      </c>
      <c r="K1931">
        <v>5</v>
      </c>
      <c r="L1931">
        <v>1.97</v>
      </c>
      <c r="M1931">
        <v>0.27</v>
      </c>
      <c r="N1931">
        <v>460</v>
      </c>
      <c r="O1931">
        <v>1.03</v>
      </c>
      <c r="P1931">
        <v>148</v>
      </c>
      <c r="Q1931">
        <v>0.39</v>
      </c>
      <c r="R1931">
        <v>-25</v>
      </c>
      <c r="S1931">
        <v>-6</v>
      </c>
      <c r="T1931">
        <v>-15</v>
      </c>
      <c r="U1931">
        <v>30</v>
      </c>
      <c r="V1931">
        <v>9</v>
      </c>
      <c r="W1931">
        <v>38301</v>
      </c>
      <c r="X1931">
        <v>38301</v>
      </c>
      <c r="Y1931">
        <v>43160</v>
      </c>
      <c r="Z1931">
        <v>2.02</v>
      </c>
      <c r="AA1931">
        <f t="shared" si="394"/>
        <v>10012</v>
      </c>
      <c r="AB1931">
        <f t="shared" si="395"/>
        <v>45</v>
      </c>
      <c r="AC1931">
        <f t="shared" si="396"/>
        <v>6159</v>
      </c>
      <c r="AD1931">
        <f t="shared" si="397"/>
        <v>0.6151618058330004</v>
      </c>
      <c r="AE1931">
        <f t="shared" si="398"/>
        <v>0</v>
      </c>
      <c r="AF1931" t="e">
        <f t="shared" ca="1" si="399"/>
        <v>#N/A</v>
      </c>
      <c r="AG1931" t="e">
        <f t="shared" ca="1" si="400"/>
        <v>#N/A</v>
      </c>
      <c r="AH1931" t="e">
        <f t="shared" ca="1" si="401"/>
        <v>#N/A</v>
      </c>
      <c r="AI1931" t="e">
        <f t="shared" ca="1" si="390"/>
        <v>#N/A</v>
      </c>
      <c r="AJ1931">
        <f t="shared" si="391"/>
        <v>4.9940071913703551E-4</v>
      </c>
      <c r="AK1931">
        <f t="shared" si="392"/>
        <v>0</v>
      </c>
      <c r="AL1931" t="e">
        <f t="shared" ca="1" si="402"/>
        <v>#N/A</v>
      </c>
      <c r="AM1931" t="b">
        <f t="shared" si="393"/>
        <v>0</v>
      </c>
    </row>
    <row r="1932" spans="1:39" x14ac:dyDescent="0.3">
      <c r="A1932" t="s">
        <v>1405</v>
      </c>
      <c r="B1932" t="s">
        <v>1406</v>
      </c>
      <c r="C1932" t="s">
        <v>39</v>
      </c>
      <c r="D1932" t="s">
        <v>70</v>
      </c>
      <c r="E1932" t="s">
        <v>1394</v>
      </c>
      <c r="F1932" s="13" t="str">
        <f>_xlfn.CONCAT(wiz_6[[#This Row],[OCTY......]],",",wiz_6[[#This Row],[OS]])</f>
        <v>MILAN     ,TN</v>
      </c>
      <c r="G1932" t="s">
        <v>87</v>
      </c>
      <c r="H1932" t="s">
        <v>536</v>
      </c>
      <c r="I1932" s="13" t="str">
        <f>_xlfn.CONCAT(wiz_6[[#This Row],[DCTY......]], ",",wiz_6[[#This Row],[DS]])</f>
        <v>CINCINNATI,OH</v>
      </c>
      <c r="J1932" t="str">
        <f>TRIM(CONCATENATE(wiz_6[[#This Row],[SHIPPER..................]],wiz_6[[#This Row],[ZIP2..]],wiz_6[[#This Row],[ZIP3..]]))</f>
        <v>ASSA ABLOY | 3835845201</v>
      </c>
      <c r="K1932">
        <v>12</v>
      </c>
      <c r="L1932">
        <v>2.21</v>
      </c>
      <c r="M1932">
        <v>0.21</v>
      </c>
      <c r="N1932">
        <v>406</v>
      </c>
      <c r="O1932">
        <v>0.72</v>
      </c>
      <c r="P1932">
        <v>61</v>
      </c>
      <c r="Q1932">
        <v>0.28999999999999998</v>
      </c>
      <c r="R1932">
        <v>0</v>
      </c>
      <c r="S1932">
        <v>-25</v>
      </c>
      <c r="T1932">
        <v>39</v>
      </c>
      <c r="U1932">
        <v>168</v>
      </c>
      <c r="V1932">
        <v>182</v>
      </c>
      <c r="W1932">
        <v>38301</v>
      </c>
      <c r="X1932">
        <v>38358</v>
      </c>
      <c r="Y1932">
        <v>45201</v>
      </c>
      <c r="Z1932">
        <v>2.2000000000000002</v>
      </c>
      <c r="AA1932">
        <f t="shared" si="394"/>
        <v>10012</v>
      </c>
      <c r="AB1932">
        <f t="shared" si="395"/>
        <v>2184</v>
      </c>
      <c r="AC1932">
        <f t="shared" si="396"/>
        <v>6159</v>
      </c>
      <c r="AD1932">
        <f t="shared" si="397"/>
        <v>0.6151618058330004</v>
      </c>
      <c r="AE1932">
        <f t="shared" si="398"/>
        <v>0</v>
      </c>
      <c r="AF1932" t="e">
        <f t="shared" ca="1" si="399"/>
        <v>#N/A</v>
      </c>
      <c r="AG1932" t="e">
        <f t="shared" ca="1" si="400"/>
        <v>#N/A</v>
      </c>
      <c r="AH1932" t="e">
        <f t="shared" ca="1" si="401"/>
        <v>#N/A</v>
      </c>
      <c r="AI1932" t="e">
        <f t="shared" ca="1" si="390"/>
        <v>#N/A</v>
      </c>
      <c r="AJ1932">
        <f t="shared" si="391"/>
        <v>1.1985617259288853E-3</v>
      </c>
      <c r="AK1932">
        <f t="shared" si="392"/>
        <v>0</v>
      </c>
      <c r="AL1932" t="e">
        <f t="shared" ca="1" si="402"/>
        <v>#N/A</v>
      </c>
      <c r="AM1932" t="b">
        <f t="shared" si="393"/>
        <v>0</v>
      </c>
    </row>
    <row r="1933" spans="1:39" x14ac:dyDescent="0.3">
      <c r="A1933" t="s">
        <v>1392</v>
      </c>
      <c r="B1933" t="s">
        <v>1393</v>
      </c>
      <c r="C1933" t="s">
        <v>39</v>
      </c>
      <c r="D1933" t="s">
        <v>70</v>
      </c>
      <c r="E1933" t="s">
        <v>71</v>
      </c>
      <c r="F1933" s="13" t="str">
        <f>_xlfn.CONCAT(wiz_6[[#This Row],[OCTY......]],",",wiz_6[[#This Row],[OS]])</f>
        <v>JACKSON   ,TN</v>
      </c>
      <c r="G1933" t="s">
        <v>42</v>
      </c>
      <c r="H1933" t="s">
        <v>1390</v>
      </c>
      <c r="I1933" s="13" t="str">
        <f>_xlfn.CONCAT(wiz_6[[#This Row],[DCTY......]], ",",wiz_6[[#This Row],[DS]])</f>
        <v>GREENSBURG,IN</v>
      </c>
      <c r="J1933" t="str">
        <f>TRIM(CONCATENATE(wiz_6[[#This Row],[SHIPPER..................]],wiz_6[[#This Row],[ZIP2..]],wiz_6[[#This Row],[ZIP3..]]))</f>
        <v>DEFA DELTA FAUCET COM| 3830147240</v>
      </c>
      <c r="K1933">
        <v>2</v>
      </c>
      <c r="L1933">
        <v>1.82</v>
      </c>
      <c r="M1933">
        <v>0.32</v>
      </c>
      <c r="N1933">
        <v>389</v>
      </c>
      <c r="O1933">
        <v>0.76</v>
      </c>
      <c r="P1933">
        <v>24</v>
      </c>
      <c r="Q1933">
        <v>0.25</v>
      </c>
      <c r="R1933">
        <v>-30</v>
      </c>
      <c r="S1933">
        <v>-1</v>
      </c>
      <c r="T1933">
        <v>3</v>
      </c>
      <c r="U1933">
        <v>26</v>
      </c>
      <c r="V1933">
        <v>28</v>
      </c>
      <c r="W1933">
        <v>38358</v>
      </c>
      <c r="X1933">
        <v>38301</v>
      </c>
      <c r="Y1933">
        <v>47240</v>
      </c>
      <c r="Z1933">
        <v>1.92</v>
      </c>
      <c r="AA1933">
        <f t="shared" si="394"/>
        <v>10012</v>
      </c>
      <c r="AB1933">
        <f t="shared" si="395"/>
        <v>56</v>
      </c>
      <c r="AC1933">
        <f t="shared" si="396"/>
        <v>6159</v>
      </c>
      <c r="AD1933">
        <f t="shared" si="397"/>
        <v>0.6151618058330004</v>
      </c>
      <c r="AE1933">
        <f t="shared" si="398"/>
        <v>0</v>
      </c>
      <c r="AF1933" t="e">
        <f t="shared" ca="1" si="399"/>
        <v>#N/A</v>
      </c>
      <c r="AG1933" t="e">
        <f t="shared" ca="1" si="400"/>
        <v>#N/A</v>
      </c>
      <c r="AH1933" t="e">
        <f t="shared" ca="1" si="401"/>
        <v>#N/A</v>
      </c>
      <c r="AI1933" t="e">
        <f t="shared" ca="1" si="390"/>
        <v>#N/A</v>
      </c>
      <c r="AJ1933">
        <f t="shared" si="391"/>
        <v>1.9976028765481422E-4</v>
      </c>
      <c r="AK1933">
        <f t="shared" si="392"/>
        <v>0</v>
      </c>
      <c r="AL1933" t="e">
        <f t="shared" ca="1" si="402"/>
        <v>#N/A</v>
      </c>
      <c r="AM1933" t="b">
        <f t="shared" si="393"/>
        <v>0</v>
      </c>
    </row>
    <row r="1934" spans="1:39" x14ac:dyDescent="0.3">
      <c r="A1934" t="s">
        <v>1392</v>
      </c>
      <c r="B1934" t="s">
        <v>1393</v>
      </c>
      <c r="C1934" t="s">
        <v>39</v>
      </c>
      <c r="D1934" t="s">
        <v>70</v>
      </c>
      <c r="E1934" t="s">
        <v>1394</v>
      </c>
      <c r="F1934" s="13" t="str">
        <f>_xlfn.CONCAT(wiz_6[[#This Row],[OCTY......]],",",wiz_6[[#This Row],[OS]])</f>
        <v>MILAN     ,TN</v>
      </c>
      <c r="G1934" t="s">
        <v>42</v>
      </c>
      <c r="H1934" t="s">
        <v>1390</v>
      </c>
      <c r="I1934" s="13" t="str">
        <f>_xlfn.CONCAT(wiz_6[[#This Row],[DCTY......]], ",",wiz_6[[#This Row],[DS]])</f>
        <v>GREENSBURG,IN</v>
      </c>
      <c r="J1934" t="str">
        <f>TRIM(CONCATENATE(wiz_6[[#This Row],[SHIPPER..................]],wiz_6[[#This Row],[ZIP2..]],wiz_6[[#This Row],[ZIP3..]]))</f>
        <v>DEFA DELTA FAUCET COM| 3835847240</v>
      </c>
      <c r="K1934">
        <v>189</v>
      </c>
      <c r="L1934">
        <v>1.94</v>
      </c>
      <c r="M1934">
        <v>0.32</v>
      </c>
      <c r="N1934">
        <v>383</v>
      </c>
      <c r="O1934">
        <v>0.69</v>
      </c>
      <c r="P1934">
        <v>56</v>
      </c>
      <c r="Q1934">
        <v>0.3</v>
      </c>
      <c r="R1934">
        <v>-29</v>
      </c>
      <c r="S1934">
        <v>-25</v>
      </c>
      <c r="T1934">
        <v>19</v>
      </c>
      <c r="U1934">
        <v>61</v>
      </c>
      <c r="V1934">
        <v>55</v>
      </c>
      <c r="W1934">
        <v>38358</v>
      </c>
      <c r="X1934">
        <v>38358</v>
      </c>
      <c r="Y1934">
        <v>47240</v>
      </c>
      <c r="Z1934">
        <v>2.04</v>
      </c>
      <c r="AA1934">
        <f t="shared" si="394"/>
        <v>10012</v>
      </c>
      <c r="AB1934">
        <f t="shared" si="395"/>
        <v>10395</v>
      </c>
      <c r="AC1934">
        <f t="shared" si="396"/>
        <v>6159</v>
      </c>
      <c r="AD1934">
        <f t="shared" si="397"/>
        <v>0.6151618058330004</v>
      </c>
      <c r="AE1934">
        <f t="shared" si="398"/>
        <v>0</v>
      </c>
      <c r="AF1934" t="e">
        <f t="shared" ca="1" si="399"/>
        <v>#N/A</v>
      </c>
      <c r="AG1934" t="e">
        <f t="shared" ca="1" si="400"/>
        <v>#N/A</v>
      </c>
      <c r="AH1934" t="e">
        <f t="shared" ca="1" si="401"/>
        <v>#N/A</v>
      </c>
      <c r="AI1934" t="e">
        <f t="shared" ca="1" si="390"/>
        <v>#N/A</v>
      </c>
      <c r="AJ1934">
        <f t="shared" si="391"/>
        <v>1.8877347183379942E-2</v>
      </c>
      <c r="AK1934">
        <f t="shared" si="392"/>
        <v>0</v>
      </c>
      <c r="AL1934" t="e">
        <f t="shared" ca="1" si="402"/>
        <v>#N/A</v>
      </c>
      <c r="AM1934" t="b">
        <f t="shared" si="393"/>
        <v>0</v>
      </c>
    </row>
    <row r="1935" spans="1:39" x14ac:dyDescent="0.3">
      <c r="A1935" t="s">
        <v>1750</v>
      </c>
      <c r="B1935" t="s">
        <v>1751</v>
      </c>
      <c r="C1935" t="s">
        <v>39</v>
      </c>
      <c r="D1935" t="s">
        <v>70</v>
      </c>
      <c r="E1935" t="s">
        <v>71</v>
      </c>
      <c r="F1935" s="13" t="str">
        <f>_xlfn.CONCAT(wiz_6[[#This Row],[OCTY......]],",",wiz_6[[#This Row],[OS]])</f>
        <v>JACKSON   ,TN</v>
      </c>
      <c r="G1935" t="s">
        <v>87</v>
      </c>
      <c r="H1935" t="s">
        <v>1399</v>
      </c>
      <c r="I1935" s="13" t="str">
        <f>_xlfn.CONCAT(wiz_6[[#This Row],[DCTY......]], ",",wiz_6[[#This Row],[DS]])</f>
        <v>MASON     ,OH</v>
      </c>
      <c r="J1935" t="str">
        <f>TRIM(CONCATENATE(wiz_6[[#This Row],[SHIPPER..................]],wiz_6[[#This Row],[ZIP2..]],wiz_6[[#This Row],[ZIP3..]]))</f>
        <v>MOST INC | 3830145040</v>
      </c>
      <c r="K1935">
        <v>1</v>
      </c>
      <c r="L1935">
        <v>2.35</v>
      </c>
      <c r="M1935">
        <v>0.27</v>
      </c>
      <c r="N1935">
        <v>421</v>
      </c>
      <c r="O1935">
        <v>1.92</v>
      </c>
      <c r="P1935">
        <v>0</v>
      </c>
      <c r="Q1935">
        <v>0.25</v>
      </c>
      <c r="R1935">
        <v>-25</v>
      </c>
      <c r="S1935">
        <v>8</v>
      </c>
      <c r="T1935">
        <v>-245</v>
      </c>
      <c r="U1935">
        <v>169</v>
      </c>
      <c r="V1935">
        <v>-68</v>
      </c>
      <c r="W1935">
        <v>38301</v>
      </c>
      <c r="X1935">
        <v>38301</v>
      </c>
      <c r="Y1935">
        <v>45040</v>
      </c>
      <c r="Z1935">
        <v>2.4</v>
      </c>
      <c r="AA1935">
        <f t="shared" si="394"/>
        <v>10012</v>
      </c>
      <c r="AB1935">
        <f t="shared" si="395"/>
        <v>-68</v>
      </c>
      <c r="AC1935">
        <f t="shared" si="396"/>
        <v>6159</v>
      </c>
      <c r="AD1935">
        <f t="shared" si="397"/>
        <v>0.6151618058330004</v>
      </c>
      <c r="AE1935">
        <f t="shared" si="398"/>
        <v>0</v>
      </c>
      <c r="AF1935" t="e">
        <f t="shared" ca="1" si="399"/>
        <v>#N/A</v>
      </c>
      <c r="AG1935" t="e">
        <f t="shared" ca="1" si="400"/>
        <v>#N/A</v>
      </c>
      <c r="AH1935" t="e">
        <f t="shared" ca="1" si="401"/>
        <v>#N/A</v>
      </c>
      <c r="AI1935" t="e">
        <f t="shared" ca="1" si="390"/>
        <v>#N/A</v>
      </c>
      <c r="AJ1935">
        <f t="shared" si="391"/>
        <v>9.988014382740711E-5</v>
      </c>
      <c r="AK1935">
        <f t="shared" si="392"/>
        <v>0</v>
      </c>
      <c r="AL1935" t="e">
        <f t="shared" ca="1" si="402"/>
        <v>#N/A</v>
      </c>
      <c r="AM1935" t="b">
        <f t="shared" si="393"/>
        <v>0</v>
      </c>
    </row>
    <row r="1936" spans="1:39" x14ac:dyDescent="0.3">
      <c r="A1936" t="s">
        <v>400</v>
      </c>
      <c r="B1936" t="s">
        <v>401</v>
      </c>
      <c r="C1936" t="s">
        <v>39</v>
      </c>
      <c r="D1936" t="s">
        <v>70</v>
      </c>
      <c r="E1936" t="s">
        <v>71</v>
      </c>
      <c r="F1936" s="13" t="str">
        <f>_xlfn.CONCAT(wiz_6[[#This Row],[OCTY......]],",",wiz_6[[#This Row],[OS]])</f>
        <v>JACKSON   ,TN</v>
      </c>
      <c r="G1936" t="s">
        <v>87</v>
      </c>
      <c r="H1936" t="s">
        <v>1752</v>
      </c>
      <c r="I1936" s="13" t="str">
        <f>_xlfn.CONCAT(wiz_6[[#This Row],[DCTY......]], ",",wiz_6[[#This Row],[DS]])</f>
        <v>BEDFORD HE,OH</v>
      </c>
      <c r="J1936" t="str">
        <f>TRIM(CONCATENATE(wiz_6[[#This Row],[SHIPPER..................]],wiz_6[[#This Row],[ZIP2..]],wiz_6[[#This Row],[ZIP3..]]))</f>
        <v>KELLOGG COMPANY MLXP| 3830144122</v>
      </c>
      <c r="K1936">
        <v>5</v>
      </c>
      <c r="L1936">
        <v>1.64</v>
      </c>
      <c r="M1936">
        <v>0.87</v>
      </c>
      <c r="N1936">
        <v>755</v>
      </c>
      <c r="O1936">
        <v>1.6</v>
      </c>
      <c r="P1936">
        <v>133</v>
      </c>
      <c r="Q1936">
        <v>0.37</v>
      </c>
      <c r="R1936">
        <v>-555</v>
      </c>
      <c r="S1936">
        <v>-6</v>
      </c>
      <c r="T1936">
        <v>48</v>
      </c>
      <c r="U1936">
        <v>361</v>
      </c>
      <c r="V1936">
        <v>403</v>
      </c>
      <c r="W1936">
        <v>38343</v>
      </c>
      <c r="X1936">
        <v>38301</v>
      </c>
      <c r="Y1936">
        <v>44122</v>
      </c>
      <c r="Z1936">
        <v>2.29</v>
      </c>
      <c r="AA1936">
        <f t="shared" si="394"/>
        <v>10012</v>
      </c>
      <c r="AB1936">
        <f t="shared" si="395"/>
        <v>2015</v>
      </c>
      <c r="AC1936">
        <f t="shared" si="396"/>
        <v>6159</v>
      </c>
      <c r="AD1936">
        <f t="shared" si="397"/>
        <v>0.6151618058330004</v>
      </c>
      <c r="AE1936">
        <f t="shared" si="398"/>
        <v>0</v>
      </c>
      <c r="AF1936" t="e">
        <f t="shared" ca="1" si="399"/>
        <v>#N/A</v>
      </c>
      <c r="AG1936" t="e">
        <f t="shared" ca="1" si="400"/>
        <v>#N/A</v>
      </c>
      <c r="AH1936" t="e">
        <f t="shared" ca="1" si="401"/>
        <v>#N/A</v>
      </c>
      <c r="AI1936" t="e">
        <f t="shared" ca="1" si="390"/>
        <v>#N/A</v>
      </c>
      <c r="AJ1936">
        <f t="shared" si="391"/>
        <v>4.9940071913703551E-4</v>
      </c>
      <c r="AK1936">
        <f t="shared" si="392"/>
        <v>0</v>
      </c>
      <c r="AL1936" t="e">
        <f t="shared" ca="1" si="402"/>
        <v>#N/A</v>
      </c>
      <c r="AM1936" t="b">
        <f t="shared" si="393"/>
        <v>0</v>
      </c>
    </row>
    <row r="1937" spans="1:39" x14ac:dyDescent="0.3">
      <c r="A1937" t="s">
        <v>761</v>
      </c>
      <c r="B1937" t="s">
        <v>762</v>
      </c>
      <c r="C1937" t="s">
        <v>39</v>
      </c>
      <c r="D1937" t="s">
        <v>70</v>
      </c>
      <c r="E1937" t="s">
        <v>553</v>
      </c>
      <c r="F1937" s="13" t="str">
        <f>_xlfn.CONCAT(wiz_6[[#This Row],[OCTY......]],",",wiz_6[[#This Row],[OS]])</f>
        <v>HUMBOLDT  ,TN</v>
      </c>
      <c r="G1937" t="s">
        <v>87</v>
      </c>
      <c r="H1937" t="s">
        <v>393</v>
      </c>
      <c r="I1937" s="13" t="str">
        <f>_xlfn.CONCAT(wiz_6[[#This Row],[DCTY......]], ",",wiz_6[[#This Row],[DS]])</f>
        <v>COLUMBUS  ,OH</v>
      </c>
      <c r="J1937" t="str">
        <f>TRIM(CONCATENATE(wiz_6[[#This Row],[SHIPPER..................]],wiz_6[[#This Row],[ZIP2..]],wiz_6[[#This Row],[ZIP3..]]))</f>
        <v>CONAGRA FOODS INC | 3834343201</v>
      </c>
      <c r="K1937">
        <v>43</v>
      </c>
      <c r="L1937">
        <v>1.82</v>
      </c>
      <c r="M1937">
        <v>0.28000000000000003</v>
      </c>
      <c r="N1937">
        <v>497</v>
      </c>
      <c r="O1937">
        <v>1.04</v>
      </c>
      <c r="P1937">
        <v>44</v>
      </c>
      <c r="Q1937">
        <v>0.27</v>
      </c>
      <c r="R1937">
        <v>-34</v>
      </c>
      <c r="S1937">
        <v>-17</v>
      </c>
      <c r="T1937">
        <v>-18</v>
      </c>
      <c r="U1937">
        <v>-85</v>
      </c>
      <c r="V1937">
        <v>-120</v>
      </c>
      <c r="W1937">
        <v>38343</v>
      </c>
      <c r="X1937">
        <v>38343</v>
      </c>
      <c r="Y1937">
        <v>43201</v>
      </c>
      <c r="Z1937">
        <v>1.88</v>
      </c>
      <c r="AA1937">
        <f t="shared" si="394"/>
        <v>10012</v>
      </c>
      <c r="AB1937">
        <f t="shared" si="395"/>
        <v>-5160</v>
      </c>
      <c r="AC1937">
        <f t="shared" si="396"/>
        <v>6159</v>
      </c>
      <c r="AD1937">
        <f t="shared" si="397"/>
        <v>0.6151618058330004</v>
      </c>
      <c r="AE1937">
        <f t="shared" si="398"/>
        <v>0</v>
      </c>
      <c r="AF1937" t="e">
        <f t="shared" ca="1" si="399"/>
        <v>#N/A</v>
      </c>
      <c r="AG1937" t="e">
        <f t="shared" ca="1" si="400"/>
        <v>#N/A</v>
      </c>
      <c r="AH1937" t="e">
        <f t="shared" ca="1" si="401"/>
        <v>#N/A</v>
      </c>
      <c r="AI1937" t="e">
        <f t="shared" ca="1" si="390"/>
        <v>#N/A</v>
      </c>
      <c r="AJ1937">
        <f t="shared" si="391"/>
        <v>4.2948461845785059E-3</v>
      </c>
      <c r="AK1937">
        <f t="shared" si="392"/>
        <v>0</v>
      </c>
      <c r="AL1937" t="e">
        <f t="shared" ca="1" si="402"/>
        <v>#N/A</v>
      </c>
      <c r="AM1937" t="b">
        <f t="shared" si="393"/>
        <v>0</v>
      </c>
    </row>
    <row r="1938" spans="1:39" x14ac:dyDescent="0.3">
      <c r="A1938" t="s">
        <v>400</v>
      </c>
      <c r="B1938" t="s">
        <v>401</v>
      </c>
      <c r="C1938" t="s">
        <v>39</v>
      </c>
      <c r="D1938" t="s">
        <v>70</v>
      </c>
      <c r="E1938" t="s">
        <v>71</v>
      </c>
      <c r="F1938" s="13" t="str">
        <f>_xlfn.CONCAT(wiz_6[[#This Row],[OCTY......]],",",wiz_6[[#This Row],[OS]])</f>
        <v>JACKSON   ,TN</v>
      </c>
      <c r="G1938" t="s">
        <v>87</v>
      </c>
      <c r="H1938" t="s">
        <v>1170</v>
      </c>
      <c r="I1938" s="13" t="str">
        <f>_xlfn.CONCAT(wiz_6[[#This Row],[DCTY......]], ",",wiz_6[[#This Row],[DS]])</f>
        <v>WEST JEFFE,OH</v>
      </c>
      <c r="J1938" t="str">
        <f>TRIM(CONCATENATE(wiz_6[[#This Row],[SHIPPER..................]],wiz_6[[#This Row],[ZIP2..]],wiz_6[[#This Row],[ZIP3..]]))</f>
        <v>KELLOGG COMPANY MLXP| 3830143162</v>
      </c>
      <c r="K1938">
        <v>7</v>
      </c>
      <c r="L1938">
        <v>2.0699999999999998</v>
      </c>
      <c r="M1938">
        <v>0.22</v>
      </c>
      <c r="N1938">
        <v>483</v>
      </c>
      <c r="O1938">
        <v>0.65</v>
      </c>
      <c r="P1938">
        <v>46</v>
      </c>
      <c r="Q1938">
        <v>0.28999999999999998</v>
      </c>
      <c r="R1938">
        <v>-8</v>
      </c>
      <c r="S1938">
        <v>-6</v>
      </c>
      <c r="T1938">
        <v>75</v>
      </c>
      <c r="U1938">
        <v>7</v>
      </c>
      <c r="V1938">
        <v>76</v>
      </c>
      <c r="W1938">
        <v>37087</v>
      </c>
      <c r="X1938">
        <v>38301</v>
      </c>
      <c r="Y1938">
        <v>43162</v>
      </c>
      <c r="Z1938">
        <v>2.0699999999999998</v>
      </c>
      <c r="AA1938">
        <f t="shared" si="394"/>
        <v>10012</v>
      </c>
      <c r="AB1938">
        <f t="shared" si="395"/>
        <v>532</v>
      </c>
      <c r="AC1938">
        <f t="shared" si="396"/>
        <v>6159</v>
      </c>
      <c r="AD1938">
        <f t="shared" si="397"/>
        <v>0.6151618058330004</v>
      </c>
      <c r="AE1938">
        <f t="shared" si="398"/>
        <v>0</v>
      </c>
      <c r="AF1938" t="e">
        <f t="shared" ca="1" si="399"/>
        <v>#N/A</v>
      </c>
      <c r="AG1938" t="e">
        <f t="shared" ca="1" si="400"/>
        <v>#N/A</v>
      </c>
      <c r="AH1938" t="e">
        <f t="shared" ca="1" si="401"/>
        <v>#N/A</v>
      </c>
      <c r="AI1938" t="e">
        <f t="shared" ca="1" si="390"/>
        <v>#N/A</v>
      </c>
      <c r="AJ1938">
        <f t="shared" si="391"/>
        <v>6.9916100679184975E-4</v>
      </c>
      <c r="AK1938">
        <f t="shared" si="392"/>
        <v>0</v>
      </c>
      <c r="AL1938" t="e">
        <f t="shared" ca="1" si="402"/>
        <v>#N/A</v>
      </c>
      <c r="AM1938" t="b">
        <f t="shared" si="393"/>
        <v>0</v>
      </c>
    </row>
    <row r="1939" spans="1:39" x14ac:dyDescent="0.3">
      <c r="A1939" t="s">
        <v>47</v>
      </c>
      <c r="B1939" t="s">
        <v>48</v>
      </c>
      <c r="C1939" t="s">
        <v>39</v>
      </c>
      <c r="D1939" t="s">
        <v>70</v>
      </c>
      <c r="E1939" t="s">
        <v>197</v>
      </c>
      <c r="F1939" s="13" t="str">
        <f>_xlfn.CONCAT(wiz_6[[#This Row],[OCTY......]],",",wiz_6[[#This Row],[OS]])</f>
        <v>MARTIN    ,TN</v>
      </c>
      <c r="G1939" t="s">
        <v>87</v>
      </c>
      <c r="H1939" t="s">
        <v>296</v>
      </c>
      <c r="I1939" s="13" t="str">
        <f>_xlfn.CONCAT(wiz_6[[#This Row],[DCTY......]], ",",wiz_6[[#This Row],[DS]])</f>
        <v>GROVEPORT ,OH</v>
      </c>
      <c r="J1939" t="str">
        <f>TRIM(CONCATENATE(wiz_6[[#This Row],[SHIPPER..................]],wiz_6[[#This Row],[ZIP2..]],wiz_6[[#This Row],[ZIP3..]]))</f>
        <v>LOWES MLXP VAN ONE WA| 3823743125</v>
      </c>
      <c r="K1939">
        <v>39</v>
      </c>
      <c r="L1939">
        <v>1.88</v>
      </c>
      <c r="M1939">
        <v>0.21</v>
      </c>
      <c r="N1939">
        <v>469</v>
      </c>
      <c r="O1939">
        <v>0.93</v>
      </c>
      <c r="P1939">
        <v>100</v>
      </c>
      <c r="Q1939">
        <v>0.33</v>
      </c>
      <c r="R1939">
        <v>0</v>
      </c>
      <c r="S1939">
        <v>-27</v>
      </c>
      <c r="T1939">
        <v>9</v>
      </c>
      <c r="U1939">
        <v>-104</v>
      </c>
      <c r="V1939">
        <v>-122</v>
      </c>
      <c r="W1939">
        <v>38261</v>
      </c>
      <c r="X1939">
        <v>38237</v>
      </c>
      <c r="Y1939">
        <v>43125</v>
      </c>
      <c r="Z1939">
        <v>1.87</v>
      </c>
      <c r="AA1939">
        <f t="shared" si="394"/>
        <v>10012</v>
      </c>
      <c r="AB1939">
        <f t="shared" si="395"/>
        <v>-4758</v>
      </c>
      <c r="AC1939">
        <f t="shared" si="396"/>
        <v>6159</v>
      </c>
      <c r="AD1939">
        <f t="shared" si="397"/>
        <v>0.6151618058330004</v>
      </c>
      <c r="AE1939">
        <f t="shared" si="398"/>
        <v>0</v>
      </c>
      <c r="AF1939" t="e">
        <f t="shared" ca="1" si="399"/>
        <v>#N/A</v>
      </c>
      <c r="AG1939" t="e">
        <f t="shared" ca="1" si="400"/>
        <v>#N/A</v>
      </c>
      <c r="AH1939" t="e">
        <f t="shared" ca="1" si="401"/>
        <v>#N/A</v>
      </c>
      <c r="AI1939" t="e">
        <f t="shared" ca="1" si="390"/>
        <v>#N/A</v>
      </c>
      <c r="AJ1939">
        <f t="shared" si="391"/>
        <v>3.8953256092688774E-3</v>
      </c>
      <c r="AK1939">
        <f t="shared" si="392"/>
        <v>0</v>
      </c>
      <c r="AL1939" t="e">
        <f t="shared" ca="1" si="402"/>
        <v>#N/A</v>
      </c>
      <c r="AM1939" t="b">
        <f t="shared" si="393"/>
        <v>0</v>
      </c>
    </row>
    <row r="1940" spans="1:39" x14ac:dyDescent="0.3">
      <c r="A1940" t="s">
        <v>1750</v>
      </c>
      <c r="B1940" t="s">
        <v>1751</v>
      </c>
      <c r="C1940" t="s">
        <v>39</v>
      </c>
      <c r="D1940" t="s">
        <v>70</v>
      </c>
      <c r="E1940" t="s">
        <v>71</v>
      </c>
      <c r="F1940" s="13" t="str">
        <f>_xlfn.CONCAT(wiz_6[[#This Row],[OCTY......]],",",wiz_6[[#This Row],[OS]])</f>
        <v>JACKSON   ,TN</v>
      </c>
      <c r="G1940" t="s">
        <v>87</v>
      </c>
      <c r="H1940" t="s">
        <v>470</v>
      </c>
      <c r="I1940" s="13" t="str">
        <f>_xlfn.CONCAT(wiz_6[[#This Row],[DCTY......]], ",",wiz_6[[#This Row],[DS]])</f>
        <v>HEBRON    ,OH</v>
      </c>
      <c r="J1940" t="str">
        <f>TRIM(CONCATENATE(wiz_6[[#This Row],[SHIPPER..................]],wiz_6[[#This Row],[ZIP2..]],wiz_6[[#This Row],[ZIP3..]]))</f>
        <v>MOST INC | 3830143025</v>
      </c>
      <c r="K1940">
        <v>3</v>
      </c>
      <c r="L1940">
        <v>1.91</v>
      </c>
      <c r="M1940">
        <v>0.27</v>
      </c>
      <c r="N1940">
        <v>531</v>
      </c>
      <c r="O1940">
        <v>1.62</v>
      </c>
      <c r="P1940">
        <v>58</v>
      </c>
      <c r="Q1940">
        <v>0.3</v>
      </c>
      <c r="R1940">
        <v>-32</v>
      </c>
      <c r="S1940">
        <v>8</v>
      </c>
      <c r="T1940">
        <v>-137</v>
      </c>
      <c r="U1940">
        <v>-52</v>
      </c>
      <c r="V1940">
        <v>-181</v>
      </c>
      <c r="W1940">
        <v>38301</v>
      </c>
      <c r="X1940">
        <v>38301</v>
      </c>
      <c r="Y1940">
        <v>43025</v>
      </c>
      <c r="Z1940">
        <v>1.96</v>
      </c>
      <c r="AA1940">
        <f t="shared" si="394"/>
        <v>10012</v>
      </c>
      <c r="AB1940">
        <f t="shared" si="395"/>
        <v>-543</v>
      </c>
      <c r="AC1940">
        <f t="shared" si="396"/>
        <v>6159</v>
      </c>
      <c r="AD1940">
        <f t="shared" si="397"/>
        <v>0.6151618058330004</v>
      </c>
      <c r="AE1940">
        <f t="shared" si="398"/>
        <v>0</v>
      </c>
      <c r="AF1940" t="e">
        <f t="shared" ca="1" si="399"/>
        <v>#N/A</v>
      </c>
      <c r="AG1940" t="e">
        <f t="shared" ca="1" si="400"/>
        <v>#N/A</v>
      </c>
      <c r="AH1940" t="e">
        <f t="shared" ca="1" si="401"/>
        <v>#N/A</v>
      </c>
      <c r="AI1940" t="e">
        <f t="shared" ca="1" si="390"/>
        <v>#N/A</v>
      </c>
      <c r="AJ1940">
        <f t="shared" si="391"/>
        <v>2.9964043148222132E-4</v>
      </c>
      <c r="AK1940">
        <f t="shared" si="392"/>
        <v>0</v>
      </c>
      <c r="AL1940" t="e">
        <f t="shared" ca="1" si="402"/>
        <v>#N/A</v>
      </c>
      <c r="AM1940" t="b">
        <f t="shared" si="393"/>
        <v>0</v>
      </c>
    </row>
    <row r="1941" spans="1:39" x14ac:dyDescent="0.3">
      <c r="A1941" t="s">
        <v>195</v>
      </c>
      <c r="B1941" t="s">
        <v>196</v>
      </c>
      <c r="C1941" t="s">
        <v>39</v>
      </c>
      <c r="D1941" t="s">
        <v>70</v>
      </c>
      <c r="E1941" t="s">
        <v>197</v>
      </c>
      <c r="F1941" s="13" t="str">
        <f>_xlfn.CONCAT(wiz_6[[#This Row],[OCTY......]],",",wiz_6[[#This Row],[OS]])</f>
        <v>MARTIN    ,TN</v>
      </c>
      <c r="G1941" t="s">
        <v>87</v>
      </c>
      <c r="H1941" t="s">
        <v>951</v>
      </c>
      <c r="I1941" s="13" t="str">
        <f>_xlfn.CONCAT(wiz_6[[#This Row],[DCTY......]], ",",wiz_6[[#This Row],[DS]])</f>
        <v>LOCKBOURNE,OH</v>
      </c>
      <c r="J1941" t="str">
        <f>TRIM(CONCATENATE(wiz_6[[#This Row],[SHIPPER..................]],wiz_6[[#This Row],[ZIP2..]],wiz_6[[#This Row],[ZIP3..]]))</f>
        <v>MTD PRODUCTS INC | 3823743137</v>
      </c>
      <c r="K1941">
        <v>42</v>
      </c>
      <c r="L1941">
        <v>1.73</v>
      </c>
      <c r="M1941">
        <v>0.2</v>
      </c>
      <c r="N1941">
        <v>463</v>
      </c>
      <c r="O1941">
        <v>1.1100000000000001</v>
      </c>
      <c r="P1941">
        <v>75</v>
      </c>
      <c r="Q1941">
        <v>0.3</v>
      </c>
      <c r="R1941">
        <v>6</v>
      </c>
      <c r="S1941">
        <v>-18</v>
      </c>
      <c r="T1941">
        <v>-34</v>
      </c>
      <c r="U1941">
        <v>-196</v>
      </c>
      <c r="V1941">
        <v>-248</v>
      </c>
      <c r="W1941">
        <v>37172</v>
      </c>
      <c r="X1941">
        <v>38237</v>
      </c>
      <c r="Y1941">
        <v>43137</v>
      </c>
      <c r="Z1941">
        <v>1.71</v>
      </c>
      <c r="AA1941">
        <f t="shared" si="394"/>
        <v>10012</v>
      </c>
      <c r="AB1941">
        <f t="shared" si="395"/>
        <v>-10416</v>
      </c>
      <c r="AC1941">
        <f t="shared" si="396"/>
        <v>6159</v>
      </c>
      <c r="AD1941">
        <f t="shared" si="397"/>
        <v>0.6151618058330004</v>
      </c>
      <c r="AE1941">
        <f t="shared" si="398"/>
        <v>0</v>
      </c>
      <c r="AF1941" t="e">
        <f t="shared" ca="1" si="399"/>
        <v>#N/A</v>
      </c>
      <c r="AG1941" t="e">
        <f t="shared" ca="1" si="400"/>
        <v>#N/A</v>
      </c>
      <c r="AH1941" t="e">
        <f t="shared" ca="1" si="401"/>
        <v>#N/A</v>
      </c>
      <c r="AI1941" t="e">
        <f t="shared" ca="1" si="390"/>
        <v>#N/A</v>
      </c>
      <c r="AJ1941">
        <f t="shared" si="391"/>
        <v>4.1949660407510983E-3</v>
      </c>
      <c r="AK1941">
        <f t="shared" si="392"/>
        <v>0</v>
      </c>
      <c r="AL1941" t="e">
        <f t="shared" ca="1" si="402"/>
        <v>#N/A</v>
      </c>
      <c r="AM1941" t="b">
        <f t="shared" si="393"/>
        <v>0</v>
      </c>
    </row>
    <row r="1942" spans="1:39" x14ac:dyDescent="0.3">
      <c r="A1942" t="s">
        <v>195</v>
      </c>
      <c r="B1942" t="s">
        <v>196</v>
      </c>
      <c r="C1942" t="s">
        <v>39</v>
      </c>
      <c r="D1942" t="s">
        <v>70</v>
      </c>
      <c r="E1942" t="s">
        <v>1079</v>
      </c>
      <c r="F1942" s="13" t="str">
        <f>_xlfn.CONCAT(wiz_6[[#This Row],[OCTY......]],",",wiz_6[[#This Row],[OS]])</f>
        <v>MC KENZIE ,TN</v>
      </c>
      <c r="G1942" t="s">
        <v>87</v>
      </c>
      <c r="H1942" t="s">
        <v>951</v>
      </c>
      <c r="I1942" s="13" t="str">
        <f>_xlfn.CONCAT(wiz_6[[#This Row],[DCTY......]], ",",wiz_6[[#This Row],[DS]])</f>
        <v>LOCKBOURNE,OH</v>
      </c>
      <c r="J1942" t="str">
        <f>TRIM(CONCATENATE(wiz_6[[#This Row],[SHIPPER..................]],wiz_6[[#This Row],[ZIP2..]],wiz_6[[#This Row],[ZIP3..]]))</f>
        <v>MTD PRODUCTS INC | 3820143137</v>
      </c>
      <c r="K1942">
        <v>12</v>
      </c>
      <c r="L1942">
        <v>1.73</v>
      </c>
      <c r="M1942">
        <v>0.2</v>
      </c>
      <c r="N1942">
        <v>468</v>
      </c>
      <c r="O1942">
        <v>1.1299999999999999</v>
      </c>
      <c r="P1942">
        <v>80</v>
      </c>
      <c r="Q1942">
        <v>0.3</v>
      </c>
      <c r="R1942">
        <v>5</v>
      </c>
      <c r="S1942">
        <v>-4</v>
      </c>
      <c r="T1942">
        <v>-39</v>
      </c>
      <c r="U1942">
        <v>-195</v>
      </c>
      <c r="V1942">
        <v>-238</v>
      </c>
      <c r="W1942">
        <v>42134</v>
      </c>
      <c r="X1942">
        <v>38201</v>
      </c>
      <c r="Y1942">
        <v>43137</v>
      </c>
      <c r="Z1942">
        <v>1.71</v>
      </c>
      <c r="AA1942">
        <f t="shared" si="394"/>
        <v>10012</v>
      </c>
      <c r="AB1942">
        <f t="shared" si="395"/>
        <v>-2856</v>
      </c>
      <c r="AC1942">
        <f t="shared" si="396"/>
        <v>6159</v>
      </c>
      <c r="AD1942">
        <f t="shared" si="397"/>
        <v>0.6151618058330004</v>
      </c>
      <c r="AE1942">
        <f t="shared" si="398"/>
        <v>0</v>
      </c>
      <c r="AF1942" t="e">
        <f t="shared" ca="1" si="399"/>
        <v>#N/A</v>
      </c>
      <c r="AG1942" t="e">
        <f t="shared" ca="1" si="400"/>
        <v>#N/A</v>
      </c>
      <c r="AH1942" t="e">
        <f t="shared" ca="1" si="401"/>
        <v>#N/A</v>
      </c>
      <c r="AI1942" t="e">
        <f t="shared" ca="1" si="390"/>
        <v>#N/A</v>
      </c>
      <c r="AJ1942">
        <f t="shared" si="391"/>
        <v>1.1985617259288853E-3</v>
      </c>
      <c r="AK1942">
        <f t="shared" si="392"/>
        <v>0</v>
      </c>
      <c r="AL1942" t="e">
        <f t="shared" ca="1" si="402"/>
        <v>#N/A</v>
      </c>
      <c r="AM1942" t="b">
        <f t="shared" si="393"/>
        <v>0</v>
      </c>
    </row>
    <row r="1943" spans="1:39" x14ac:dyDescent="0.3">
      <c r="A1943" t="s">
        <v>1753</v>
      </c>
      <c r="B1943" t="s">
        <v>1754</v>
      </c>
      <c r="C1943" t="s">
        <v>39</v>
      </c>
      <c r="D1943" t="s">
        <v>70</v>
      </c>
      <c r="E1943" t="s">
        <v>1755</v>
      </c>
      <c r="F1943" s="13" t="str">
        <f>_xlfn.CONCAT(wiz_6[[#This Row],[OCTY......]],",",wiz_6[[#This Row],[OS]])</f>
        <v>COUNCE    ,TN</v>
      </c>
      <c r="G1943" t="s">
        <v>87</v>
      </c>
      <c r="H1943" t="s">
        <v>173</v>
      </c>
      <c r="I1943" s="13" t="str">
        <f>_xlfn.CONCAT(wiz_6[[#This Row],[DCTY......]], ",",wiz_6[[#This Row],[DS]])</f>
        <v>NEWARK    ,OH</v>
      </c>
      <c r="J1943" t="str">
        <f>TRIM(CONCATENATE(wiz_6[[#This Row],[SHIPPER..................]],wiz_6[[#This Row],[ZIP2..]],wiz_6[[#This Row],[ZIP3..]]))</f>
        <v>PCA COUNCE | 3832643055</v>
      </c>
      <c r="K1943">
        <v>133</v>
      </c>
      <c r="L1943">
        <v>2.0499999999999998</v>
      </c>
      <c r="M1943">
        <v>0.19</v>
      </c>
      <c r="N1943">
        <v>554</v>
      </c>
      <c r="O1943">
        <v>1.06</v>
      </c>
      <c r="P1943">
        <v>138</v>
      </c>
      <c r="Q1943">
        <v>0.37</v>
      </c>
      <c r="R1943">
        <v>9</v>
      </c>
      <c r="S1943">
        <v>-29</v>
      </c>
      <c r="T1943">
        <v>10</v>
      </c>
      <c r="U1943">
        <v>46</v>
      </c>
      <c r="V1943">
        <v>27</v>
      </c>
      <c r="W1943">
        <v>38801</v>
      </c>
      <c r="X1943">
        <v>38326</v>
      </c>
      <c r="Y1943">
        <v>43055</v>
      </c>
      <c r="Z1943">
        <v>2.02</v>
      </c>
      <c r="AA1943">
        <f t="shared" si="394"/>
        <v>10012</v>
      </c>
      <c r="AB1943">
        <f t="shared" si="395"/>
        <v>3591</v>
      </c>
      <c r="AC1943">
        <f t="shared" si="396"/>
        <v>6159</v>
      </c>
      <c r="AD1943">
        <f t="shared" si="397"/>
        <v>0.6151618058330004</v>
      </c>
      <c r="AE1943">
        <f t="shared" si="398"/>
        <v>0</v>
      </c>
      <c r="AF1943" t="e">
        <f t="shared" ca="1" si="399"/>
        <v>#N/A</v>
      </c>
      <c r="AG1943" t="e">
        <f t="shared" ca="1" si="400"/>
        <v>#N/A</v>
      </c>
      <c r="AH1943" t="e">
        <f t="shared" ca="1" si="401"/>
        <v>#N/A</v>
      </c>
      <c r="AI1943" t="e">
        <f t="shared" ca="1" si="390"/>
        <v>#N/A</v>
      </c>
      <c r="AJ1943">
        <f t="shared" si="391"/>
        <v>1.3284059129045145E-2</v>
      </c>
      <c r="AK1943">
        <f t="shared" si="392"/>
        <v>0</v>
      </c>
      <c r="AL1943" t="e">
        <f t="shared" ca="1" si="402"/>
        <v>#N/A</v>
      </c>
      <c r="AM1943" t="b">
        <f t="shared" si="393"/>
        <v>0</v>
      </c>
    </row>
    <row r="1944" spans="1:39" x14ac:dyDescent="0.3">
      <c r="A1944" t="s">
        <v>37</v>
      </c>
      <c r="B1944" t="s">
        <v>38</v>
      </c>
      <c r="C1944" t="s">
        <v>39</v>
      </c>
      <c r="D1944" t="s">
        <v>70</v>
      </c>
      <c r="E1944" t="s">
        <v>949</v>
      </c>
      <c r="F1944" s="13" t="str">
        <f>_xlfn.CONCAT(wiz_6[[#This Row],[OCTY......]],",",wiz_6[[#This Row],[OS]])</f>
        <v>PARIS     ,TN</v>
      </c>
      <c r="G1944" t="s">
        <v>87</v>
      </c>
      <c r="H1944" t="s">
        <v>504</v>
      </c>
      <c r="I1944" s="13" t="str">
        <f>_xlfn.CONCAT(wiz_6[[#This Row],[DCTY......]], ",",wiz_6[[#This Row],[DS]])</f>
        <v>WILMINGTON,OH</v>
      </c>
      <c r="J1944" t="str">
        <f>TRIM(CONCATENATE(wiz_6[[#This Row],[SHIPPER..................]],wiz_6[[#This Row],[ZIP2..]],wiz_6[[#This Row],[ZIP3..]]))</f>
        <v>b: C H ROBINSON | 3824245177</v>
      </c>
      <c r="K1944">
        <v>1</v>
      </c>
      <c r="L1944">
        <v>1.46</v>
      </c>
      <c r="M1944">
        <v>0.3</v>
      </c>
      <c r="N1944">
        <v>398</v>
      </c>
      <c r="O1944">
        <v>0.92</v>
      </c>
      <c r="P1944">
        <v>117</v>
      </c>
      <c r="Q1944">
        <v>0.35</v>
      </c>
      <c r="R1944">
        <v>-36</v>
      </c>
      <c r="S1944">
        <v>90</v>
      </c>
      <c r="T1944">
        <v>-35</v>
      </c>
      <c r="U1944">
        <v>-169</v>
      </c>
      <c r="V1944">
        <v>-114</v>
      </c>
      <c r="W1944">
        <v>42134</v>
      </c>
      <c r="X1944">
        <v>38242</v>
      </c>
      <c r="Y1944">
        <v>45177</v>
      </c>
      <c r="Z1944">
        <v>1.54</v>
      </c>
      <c r="AA1944">
        <f t="shared" si="394"/>
        <v>10012</v>
      </c>
      <c r="AB1944">
        <f t="shared" si="395"/>
        <v>-114</v>
      </c>
      <c r="AC1944">
        <f t="shared" si="396"/>
        <v>6159</v>
      </c>
      <c r="AD1944">
        <f t="shared" si="397"/>
        <v>0.6151618058330004</v>
      </c>
      <c r="AE1944">
        <f t="shared" si="398"/>
        <v>0</v>
      </c>
      <c r="AF1944" t="e">
        <f t="shared" ca="1" si="399"/>
        <v>#N/A</v>
      </c>
      <c r="AG1944" t="e">
        <f t="shared" ca="1" si="400"/>
        <v>#N/A</v>
      </c>
      <c r="AH1944" t="e">
        <f t="shared" ca="1" si="401"/>
        <v>#N/A</v>
      </c>
      <c r="AI1944" t="e">
        <f t="shared" ca="1" si="390"/>
        <v>#N/A</v>
      </c>
      <c r="AJ1944">
        <f t="shared" si="391"/>
        <v>9.988014382740711E-5</v>
      </c>
      <c r="AK1944">
        <f t="shared" si="392"/>
        <v>0</v>
      </c>
      <c r="AL1944" t="e">
        <f t="shared" ca="1" si="402"/>
        <v>#N/A</v>
      </c>
      <c r="AM1944" t="b">
        <f t="shared" si="393"/>
        <v>0</v>
      </c>
    </row>
    <row r="1945" spans="1:39" x14ac:dyDescent="0.3">
      <c r="A1945" t="s">
        <v>400</v>
      </c>
      <c r="B1945" t="s">
        <v>401</v>
      </c>
      <c r="C1945" t="s">
        <v>39</v>
      </c>
      <c r="D1945" t="s">
        <v>70</v>
      </c>
      <c r="E1945" t="s">
        <v>71</v>
      </c>
      <c r="F1945" s="13" t="str">
        <f>_xlfn.CONCAT(wiz_6[[#This Row],[OCTY......]],",",wiz_6[[#This Row],[OS]])</f>
        <v>JACKSON   ,TN</v>
      </c>
      <c r="G1945" t="s">
        <v>87</v>
      </c>
      <c r="H1945" t="s">
        <v>1454</v>
      </c>
      <c r="I1945" s="13" t="str">
        <f>_xlfn.CONCAT(wiz_6[[#This Row],[DCTY......]], ",",wiz_6[[#This Row],[DS]])</f>
        <v>DELAWARE  ,OH</v>
      </c>
      <c r="J1945" t="str">
        <f>TRIM(CONCATENATE(wiz_6[[#This Row],[SHIPPER..................]],wiz_6[[#This Row],[ZIP2..]],wiz_6[[#This Row],[ZIP3..]]))</f>
        <v>KELLOGG COMPANY MLXP| 3830143015</v>
      </c>
      <c r="K1945">
        <v>18</v>
      </c>
      <c r="L1945">
        <v>1.82</v>
      </c>
      <c r="M1945">
        <v>0.25</v>
      </c>
      <c r="N1945">
        <v>510</v>
      </c>
      <c r="O1945">
        <v>0.95</v>
      </c>
      <c r="P1945">
        <v>74</v>
      </c>
      <c r="Q1945">
        <v>0.31</v>
      </c>
      <c r="R1945">
        <v>-19</v>
      </c>
      <c r="S1945">
        <v>-6</v>
      </c>
      <c r="T1945">
        <v>22</v>
      </c>
      <c r="U1945">
        <v>12</v>
      </c>
      <c r="V1945">
        <v>28</v>
      </c>
      <c r="W1945">
        <v>38301</v>
      </c>
      <c r="X1945">
        <v>38301</v>
      </c>
      <c r="Y1945">
        <v>43015</v>
      </c>
      <c r="Z1945">
        <v>1.85</v>
      </c>
      <c r="AA1945">
        <f t="shared" si="394"/>
        <v>10012</v>
      </c>
      <c r="AB1945">
        <f t="shared" si="395"/>
        <v>504</v>
      </c>
      <c r="AC1945">
        <f t="shared" si="396"/>
        <v>6159</v>
      </c>
      <c r="AD1945">
        <f t="shared" si="397"/>
        <v>0.6151618058330004</v>
      </c>
      <c r="AE1945">
        <f t="shared" si="398"/>
        <v>0</v>
      </c>
      <c r="AF1945" t="e">
        <f t="shared" ca="1" si="399"/>
        <v>#N/A</v>
      </c>
      <c r="AG1945" t="e">
        <f t="shared" ca="1" si="400"/>
        <v>#N/A</v>
      </c>
      <c r="AH1945" t="e">
        <f t="shared" ca="1" si="401"/>
        <v>#N/A</v>
      </c>
      <c r="AI1945" t="e">
        <f t="shared" ca="1" si="390"/>
        <v>#N/A</v>
      </c>
      <c r="AJ1945">
        <f t="shared" si="391"/>
        <v>1.797842588893328E-3</v>
      </c>
      <c r="AK1945">
        <f t="shared" si="392"/>
        <v>0</v>
      </c>
      <c r="AL1945" t="e">
        <f t="shared" ca="1" si="402"/>
        <v>#N/A</v>
      </c>
      <c r="AM1945" t="b">
        <f t="shared" si="393"/>
        <v>0</v>
      </c>
    </row>
    <row r="1946" spans="1:39" x14ac:dyDescent="0.3">
      <c r="A1946" t="s">
        <v>593</v>
      </c>
      <c r="B1946" t="s">
        <v>594</v>
      </c>
      <c r="C1946" t="s">
        <v>39</v>
      </c>
      <c r="D1946" t="s">
        <v>70</v>
      </c>
      <c r="E1946" t="s">
        <v>71</v>
      </c>
      <c r="F1946" s="13" t="str">
        <f>_xlfn.CONCAT(wiz_6[[#This Row],[OCTY......]],",",wiz_6[[#This Row],[OS]])</f>
        <v>JACKSON   ,TN</v>
      </c>
      <c r="G1946" t="s">
        <v>87</v>
      </c>
      <c r="H1946" t="s">
        <v>1465</v>
      </c>
      <c r="I1946" s="13" t="str">
        <f>_xlfn.CONCAT(wiz_6[[#This Row],[DCTY......]], ",",wiz_6[[#This Row],[DS]])</f>
        <v>ONTARIO   ,OH</v>
      </c>
      <c r="J1946" t="str">
        <f>TRIM(CONCATENATE(wiz_6[[#This Row],[SHIPPER..................]],wiz_6[[#This Row],[ZIP2..]],wiz_6[[#This Row],[ZIP3..]]))</f>
        <v>STANLEY BLACK AND DEC| 3830144862</v>
      </c>
      <c r="K1946">
        <v>15</v>
      </c>
      <c r="L1946">
        <v>1.84</v>
      </c>
      <c r="M1946">
        <v>0.21</v>
      </c>
      <c r="N1946">
        <v>566</v>
      </c>
      <c r="O1946">
        <v>1.03</v>
      </c>
      <c r="P1946">
        <v>86</v>
      </c>
      <c r="Q1946">
        <v>0.33</v>
      </c>
      <c r="R1946">
        <v>1</v>
      </c>
      <c r="S1946">
        <v>-14</v>
      </c>
      <c r="T1946">
        <v>17</v>
      </c>
      <c r="U1946">
        <v>46</v>
      </c>
      <c r="V1946">
        <v>49</v>
      </c>
      <c r="W1946">
        <v>38343</v>
      </c>
      <c r="X1946">
        <v>38301</v>
      </c>
      <c r="Y1946">
        <v>44862</v>
      </c>
      <c r="Z1946">
        <v>1.83</v>
      </c>
      <c r="AA1946">
        <f t="shared" si="394"/>
        <v>10012</v>
      </c>
      <c r="AB1946">
        <f t="shared" si="395"/>
        <v>735</v>
      </c>
      <c r="AC1946">
        <f t="shared" si="396"/>
        <v>6159</v>
      </c>
      <c r="AD1946">
        <f t="shared" si="397"/>
        <v>0.6151618058330004</v>
      </c>
      <c r="AE1946">
        <f t="shared" si="398"/>
        <v>0</v>
      </c>
      <c r="AF1946" t="e">
        <f t="shared" ca="1" si="399"/>
        <v>#N/A</v>
      </c>
      <c r="AG1946" t="e">
        <f t="shared" ca="1" si="400"/>
        <v>#N/A</v>
      </c>
      <c r="AH1946" t="e">
        <f t="shared" ca="1" si="401"/>
        <v>#N/A</v>
      </c>
      <c r="AI1946" t="e">
        <f t="shared" ca="1" si="390"/>
        <v>#N/A</v>
      </c>
      <c r="AJ1946">
        <f t="shared" si="391"/>
        <v>1.4982021574111066E-3</v>
      </c>
      <c r="AK1946">
        <f t="shared" si="392"/>
        <v>0</v>
      </c>
      <c r="AL1946" t="e">
        <f t="shared" ca="1" si="402"/>
        <v>#N/A</v>
      </c>
      <c r="AM1946" t="b">
        <f t="shared" si="393"/>
        <v>0</v>
      </c>
    </row>
    <row r="1947" spans="1:39" x14ac:dyDescent="0.3">
      <c r="A1947" t="s">
        <v>37</v>
      </c>
      <c r="B1947" t="s">
        <v>38</v>
      </c>
      <c r="C1947" t="s">
        <v>39</v>
      </c>
      <c r="D1947" t="s">
        <v>70</v>
      </c>
      <c r="E1947" t="s">
        <v>71</v>
      </c>
      <c r="F1947" s="13" t="str">
        <f>_xlfn.CONCAT(wiz_6[[#This Row],[OCTY......]],",",wiz_6[[#This Row],[OS]])</f>
        <v>JACKSON   ,TN</v>
      </c>
      <c r="G1947" t="s">
        <v>87</v>
      </c>
      <c r="H1947" t="s">
        <v>1322</v>
      </c>
      <c r="I1947" s="13" t="str">
        <f>_xlfn.CONCAT(wiz_6[[#This Row],[DCTY......]], ",",wiz_6[[#This Row],[DS]])</f>
        <v>TOLEDO    ,OH</v>
      </c>
      <c r="J1947" t="str">
        <f>TRIM(CONCATENATE(wiz_6[[#This Row],[SHIPPER..................]],wiz_6[[#This Row],[ZIP2..]],wiz_6[[#This Row],[ZIP3..]]))</f>
        <v>b: C H ROBINSON | 3830143601</v>
      </c>
      <c r="K1947">
        <v>1</v>
      </c>
      <c r="L1947">
        <v>1.3</v>
      </c>
      <c r="M1947">
        <v>0.27</v>
      </c>
      <c r="N1947">
        <v>605</v>
      </c>
      <c r="O1947">
        <v>1.04</v>
      </c>
      <c r="P1947">
        <v>159</v>
      </c>
      <c r="Q1947">
        <v>0.4</v>
      </c>
      <c r="R1947">
        <v>-36</v>
      </c>
      <c r="S1947">
        <v>-24</v>
      </c>
      <c r="T1947">
        <v>41</v>
      </c>
      <c r="U1947">
        <v>-279</v>
      </c>
      <c r="V1947">
        <v>-262</v>
      </c>
      <c r="W1947">
        <v>37087</v>
      </c>
      <c r="X1947">
        <v>38301</v>
      </c>
      <c r="Y1947">
        <v>43601</v>
      </c>
      <c r="Z1947">
        <v>1.35</v>
      </c>
      <c r="AA1947">
        <f t="shared" si="394"/>
        <v>10012</v>
      </c>
      <c r="AB1947">
        <f t="shared" si="395"/>
        <v>-262</v>
      </c>
      <c r="AC1947">
        <f t="shared" si="396"/>
        <v>6159</v>
      </c>
      <c r="AD1947">
        <f t="shared" si="397"/>
        <v>0.6151618058330004</v>
      </c>
      <c r="AE1947">
        <f t="shared" si="398"/>
        <v>0</v>
      </c>
      <c r="AF1947" t="e">
        <f t="shared" ca="1" si="399"/>
        <v>#N/A</v>
      </c>
      <c r="AG1947" t="e">
        <f t="shared" ca="1" si="400"/>
        <v>#N/A</v>
      </c>
      <c r="AH1947" t="e">
        <f t="shared" ca="1" si="401"/>
        <v>#N/A</v>
      </c>
      <c r="AI1947" t="e">
        <f t="shared" ca="1" si="390"/>
        <v>#N/A</v>
      </c>
      <c r="AJ1947">
        <f t="shared" si="391"/>
        <v>9.988014382740711E-5</v>
      </c>
      <c r="AK1947">
        <f t="shared" si="392"/>
        <v>0</v>
      </c>
      <c r="AL1947" t="e">
        <f t="shared" ca="1" si="402"/>
        <v>#N/A</v>
      </c>
      <c r="AM1947" t="b">
        <f t="shared" si="393"/>
        <v>0</v>
      </c>
    </row>
    <row r="1948" spans="1:39" x14ac:dyDescent="0.3">
      <c r="A1948" t="s">
        <v>346</v>
      </c>
      <c r="B1948" t="s">
        <v>347</v>
      </c>
      <c r="C1948" t="s">
        <v>39</v>
      </c>
      <c r="D1948" t="s">
        <v>70</v>
      </c>
      <c r="E1948" t="s">
        <v>1701</v>
      </c>
      <c r="F1948" s="13" t="str">
        <f>_xlfn.CONCAT(wiz_6[[#This Row],[OCTY......]],",",wiz_6[[#This Row],[OS]])</f>
        <v>MIDDLETON ,TN</v>
      </c>
      <c r="G1948" t="s">
        <v>176</v>
      </c>
      <c r="H1948" t="s">
        <v>1394</v>
      </c>
      <c r="I1948" s="13" t="str">
        <f>_xlfn.CONCAT(wiz_6[[#This Row],[DCTY......]], ",",wiz_6[[#This Row],[DS]])</f>
        <v>MILAN     ,MI</v>
      </c>
      <c r="J1948" t="str">
        <f>TRIM(CONCATENATE(wiz_6[[#This Row],[SHIPPER..................]],wiz_6[[#This Row],[ZIP2..]],wiz_6[[#This Row],[ZIP3..]]))</f>
        <v>b: COYOTE LOGISTICS | 3805248160</v>
      </c>
      <c r="K1948">
        <v>1</v>
      </c>
      <c r="L1948">
        <v>1.41</v>
      </c>
      <c r="M1948">
        <v>0.2</v>
      </c>
      <c r="N1948">
        <v>673</v>
      </c>
      <c r="O1948">
        <v>1</v>
      </c>
      <c r="P1948">
        <v>43</v>
      </c>
      <c r="Q1948">
        <v>0.25</v>
      </c>
      <c r="R1948">
        <v>7</v>
      </c>
      <c r="S1948">
        <v>-38</v>
      </c>
      <c r="T1948">
        <v>92</v>
      </c>
      <c r="U1948">
        <v>-228</v>
      </c>
      <c r="V1948">
        <v>-174</v>
      </c>
      <c r="W1948">
        <v>38301</v>
      </c>
      <c r="X1948">
        <v>38052</v>
      </c>
      <c r="Y1948">
        <v>48160</v>
      </c>
      <c r="Z1948">
        <v>1.39</v>
      </c>
      <c r="AA1948">
        <f t="shared" si="394"/>
        <v>10012</v>
      </c>
      <c r="AB1948">
        <f t="shared" si="395"/>
        <v>-174</v>
      </c>
      <c r="AC1948">
        <f t="shared" si="396"/>
        <v>6159</v>
      </c>
      <c r="AD1948">
        <f t="shared" si="397"/>
        <v>0.6151618058330004</v>
      </c>
      <c r="AE1948">
        <f t="shared" si="398"/>
        <v>0</v>
      </c>
      <c r="AF1948" t="e">
        <f t="shared" ca="1" si="399"/>
        <v>#N/A</v>
      </c>
      <c r="AG1948" t="e">
        <f t="shared" ca="1" si="400"/>
        <v>#N/A</v>
      </c>
      <c r="AH1948" t="e">
        <f t="shared" ca="1" si="401"/>
        <v>#N/A</v>
      </c>
      <c r="AI1948" t="e">
        <f t="shared" ca="1" si="390"/>
        <v>#N/A</v>
      </c>
      <c r="AJ1948">
        <f t="shared" si="391"/>
        <v>9.988014382740711E-5</v>
      </c>
      <c r="AK1948">
        <f t="shared" si="392"/>
        <v>0</v>
      </c>
      <c r="AL1948" t="e">
        <f t="shared" ca="1" si="402"/>
        <v>#N/A</v>
      </c>
      <c r="AM1948" t="b">
        <f t="shared" si="393"/>
        <v>0</v>
      </c>
    </row>
    <row r="1949" spans="1:39" x14ac:dyDescent="0.3">
      <c r="A1949" t="s">
        <v>1392</v>
      </c>
      <c r="B1949" t="s">
        <v>1393</v>
      </c>
      <c r="C1949" t="s">
        <v>39</v>
      </c>
      <c r="D1949" t="s">
        <v>70</v>
      </c>
      <c r="E1949" t="s">
        <v>71</v>
      </c>
      <c r="F1949" s="13" t="str">
        <f>_xlfn.CONCAT(wiz_6[[#This Row],[OCTY......]],",",wiz_6[[#This Row],[OS]])</f>
        <v>JACKSON   ,TN</v>
      </c>
      <c r="G1949" t="s">
        <v>87</v>
      </c>
      <c r="H1949" t="s">
        <v>1756</v>
      </c>
      <c r="I1949" s="13" t="str">
        <f>_xlfn.CONCAT(wiz_6[[#This Row],[DCTY......]], ",",wiz_6[[#This Row],[DS]])</f>
        <v>CELINA    ,OH</v>
      </c>
      <c r="J1949" t="str">
        <f>TRIM(CONCATENATE(wiz_6[[#This Row],[SHIPPER..................]],wiz_6[[#This Row],[ZIP2..]],wiz_6[[#This Row],[ZIP3..]]))</f>
        <v>DEFA DELTA FAUCET COM| 3830145822</v>
      </c>
      <c r="K1949">
        <v>14</v>
      </c>
      <c r="L1949">
        <v>1.95</v>
      </c>
      <c r="M1949">
        <v>0.32</v>
      </c>
      <c r="N1949">
        <v>527</v>
      </c>
      <c r="O1949">
        <v>0.88</v>
      </c>
      <c r="P1949">
        <v>19</v>
      </c>
      <c r="Q1949">
        <v>0.26</v>
      </c>
      <c r="R1949">
        <v>-58</v>
      </c>
      <c r="S1949">
        <v>-1</v>
      </c>
      <c r="T1949">
        <v>39</v>
      </c>
      <c r="U1949">
        <v>69</v>
      </c>
      <c r="V1949">
        <v>107</v>
      </c>
      <c r="W1949">
        <v>38301</v>
      </c>
      <c r="X1949">
        <v>38301</v>
      </c>
      <c r="Y1949">
        <v>45822</v>
      </c>
      <c r="Z1949">
        <v>2.0499999999999998</v>
      </c>
      <c r="AA1949">
        <f t="shared" si="394"/>
        <v>10012</v>
      </c>
      <c r="AB1949">
        <f t="shared" si="395"/>
        <v>1498</v>
      </c>
      <c r="AC1949">
        <f t="shared" si="396"/>
        <v>6159</v>
      </c>
      <c r="AD1949">
        <f t="shared" si="397"/>
        <v>0.6151618058330004</v>
      </c>
      <c r="AE1949">
        <f t="shared" si="398"/>
        <v>0</v>
      </c>
      <c r="AF1949" t="e">
        <f t="shared" ca="1" si="399"/>
        <v>#N/A</v>
      </c>
      <c r="AG1949" t="e">
        <f t="shared" ca="1" si="400"/>
        <v>#N/A</v>
      </c>
      <c r="AH1949" t="e">
        <f t="shared" ca="1" si="401"/>
        <v>#N/A</v>
      </c>
      <c r="AI1949" t="e">
        <f t="shared" ca="1" si="390"/>
        <v>#N/A</v>
      </c>
      <c r="AJ1949">
        <f t="shared" si="391"/>
        <v>1.3983220135836995E-3</v>
      </c>
      <c r="AK1949">
        <f t="shared" si="392"/>
        <v>0</v>
      </c>
      <c r="AL1949" t="e">
        <f t="shared" ca="1" si="402"/>
        <v>#N/A</v>
      </c>
      <c r="AM1949" t="b">
        <f t="shared" si="393"/>
        <v>0</v>
      </c>
    </row>
    <row r="1950" spans="1:39" x14ac:dyDescent="0.3">
      <c r="A1950" t="s">
        <v>302</v>
      </c>
      <c r="B1950" t="s">
        <v>303</v>
      </c>
      <c r="C1950" t="s">
        <v>39</v>
      </c>
      <c r="D1950" t="s">
        <v>70</v>
      </c>
      <c r="E1950" t="s">
        <v>71</v>
      </c>
      <c r="F1950" s="13" t="str">
        <f>_xlfn.CONCAT(wiz_6[[#This Row],[OCTY......]],",",wiz_6[[#This Row],[OS]])</f>
        <v>JACKSON   ,TN</v>
      </c>
      <c r="G1950" t="s">
        <v>291</v>
      </c>
      <c r="H1950" t="s">
        <v>292</v>
      </c>
      <c r="I1950" s="13" t="str">
        <f>_xlfn.CONCAT(wiz_6[[#This Row],[DCTY......]], ",",wiz_6[[#This Row],[DS]])</f>
        <v>LAWTON    ,OK</v>
      </c>
      <c r="J1950" t="str">
        <f>TRIM(CONCATENATE(wiz_6[[#This Row],[SHIPPER..................]],wiz_6[[#This Row],[ZIP2..]],wiz_6[[#This Row],[ZIP3..]]))</f>
        <v>KIRKLANDS TL ONLY | 3830173501</v>
      </c>
      <c r="K1950">
        <v>1</v>
      </c>
      <c r="L1950">
        <v>1.85</v>
      </c>
      <c r="M1950">
        <v>0.21</v>
      </c>
      <c r="N1950">
        <v>730</v>
      </c>
      <c r="O1950">
        <v>1.58</v>
      </c>
      <c r="P1950">
        <v>17</v>
      </c>
      <c r="Q1950">
        <v>0.25</v>
      </c>
      <c r="R1950">
        <v>-198</v>
      </c>
      <c r="S1950">
        <v>-17</v>
      </c>
      <c r="T1950">
        <v>7</v>
      </c>
      <c r="U1950">
        <v>-445</v>
      </c>
      <c r="V1950">
        <v>-455</v>
      </c>
      <c r="W1950">
        <v>38343</v>
      </c>
      <c r="X1950">
        <v>38301</v>
      </c>
      <c r="Y1950">
        <v>73501</v>
      </c>
      <c r="Z1950">
        <v>1.84</v>
      </c>
      <c r="AA1950">
        <f t="shared" si="394"/>
        <v>10012</v>
      </c>
      <c r="AB1950">
        <f t="shared" si="395"/>
        <v>-455</v>
      </c>
      <c r="AC1950">
        <f t="shared" si="396"/>
        <v>6159</v>
      </c>
      <c r="AD1950">
        <f t="shared" si="397"/>
        <v>0.6151618058330004</v>
      </c>
      <c r="AE1950">
        <f t="shared" si="398"/>
        <v>0</v>
      </c>
      <c r="AF1950" t="e">
        <f t="shared" ca="1" si="399"/>
        <v>#N/A</v>
      </c>
      <c r="AG1950" t="e">
        <f t="shared" ca="1" si="400"/>
        <v>#N/A</v>
      </c>
      <c r="AH1950" t="e">
        <f t="shared" ca="1" si="401"/>
        <v>#N/A</v>
      </c>
      <c r="AI1950" t="e">
        <f t="shared" ca="1" si="390"/>
        <v>#N/A</v>
      </c>
      <c r="AJ1950">
        <f t="shared" si="391"/>
        <v>9.988014382740711E-5</v>
      </c>
      <c r="AK1950">
        <f t="shared" si="392"/>
        <v>0</v>
      </c>
      <c r="AL1950" t="e">
        <f t="shared" ca="1" si="402"/>
        <v>#N/A</v>
      </c>
      <c r="AM1950" t="b">
        <f t="shared" si="393"/>
        <v>0</v>
      </c>
    </row>
    <row r="1951" spans="1:39" x14ac:dyDescent="0.3">
      <c r="A1951" t="s">
        <v>302</v>
      </c>
      <c r="B1951" t="s">
        <v>303</v>
      </c>
      <c r="C1951" t="s">
        <v>39</v>
      </c>
      <c r="D1951" t="s">
        <v>70</v>
      </c>
      <c r="E1951" t="s">
        <v>71</v>
      </c>
      <c r="F1951" s="13" t="str">
        <f>_xlfn.CONCAT(wiz_6[[#This Row],[OCTY......]],",",wiz_6[[#This Row],[OS]])</f>
        <v>JACKSON   ,TN</v>
      </c>
      <c r="G1951" t="s">
        <v>291</v>
      </c>
      <c r="H1951" t="s">
        <v>1517</v>
      </c>
      <c r="I1951" s="13" t="str">
        <f>_xlfn.CONCAT(wiz_6[[#This Row],[DCTY......]], ",",wiz_6[[#This Row],[DS]])</f>
        <v>TULSA     ,OK</v>
      </c>
      <c r="J1951" t="str">
        <f>TRIM(CONCATENATE(wiz_6[[#This Row],[SHIPPER..................]],wiz_6[[#This Row],[ZIP2..]],wiz_6[[#This Row],[ZIP3..]]))</f>
        <v>KIRKLANDS TL ONLY | 3830174101</v>
      </c>
      <c r="K1951">
        <v>1</v>
      </c>
      <c r="L1951">
        <v>3.35</v>
      </c>
      <c r="M1951">
        <v>0.23</v>
      </c>
      <c r="N1951">
        <v>476</v>
      </c>
      <c r="O1951">
        <v>0.92</v>
      </c>
      <c r="P1951">
        <v>159</v>
      </c>
      <c r="Q1951">
        <v>0.4</v>
      </c>
      <c r="R1951">
        <v>2</v>
      </c>
      <c r="S1951">
        <v>-17</v>
      </c>
      <c r="T1951">
        <v>11</v>
      </c>
      <c r="U1951">
        <v>756</v>
      </c>
      <c r="V1951">
        <v>750</v>
      </c>
      <c r="W1951">
        <v>37087</v>
      </c>
      <c r="X1951">
        <v>38301</v>
      </c>
      <c r="Y1951">
        <v>74101</v>
      </c>
      <c r="Z1951">
        <v>3.36</v>
      </c>
      <c r="AA1951">
        <f t="shared" si="394"/>
        <v>10012</v>
      </c>
      <c r="AB1951">
        <f t="shared" si="395"/>
        <v>750</v>
      </c>
      <c r="AC1951">
        <f t="shared" si="396"/>
        <v>6159</v>
      </c>
      <c r="AD1951">
        <f t="shared" si="397"/>
        <v>0.6151618058330004</v>
      </c>
      <c r="AE1951">
        <f t="shared" si="398"/>
        <v>0</v>
      </c>
      <c r="AF1951" t="e">
        <f t="shared" ca="1" si="399"/>
        <v>#N/A</v>
      </c>
      <c r="AG1951" t="e">
        <f t="shared" ca="1" si="400"/>
        <v>#N/A</v>
      </c>
      <c r="AH1951" t="e">
        <f t="shared" ca="1" si="401"/>
        <v>#N/A</v>
      </c>
      <c r="AI1951" t="e">
        <f t="shared" ca="1" si="390"/>
        <v>#N/A</v>
      </c>
      <c r="AJ1951">
        <f t="shared" si="391"/>
        <v>9.988014382740711E-5</v>
      </c>
      <c r="AK1951">
        <f t="shared" si="392"/>
        <v>0</v>
      </c>
      <c r="AL1951" t="e">
        <f t="shared" ca="1" si="402"/>
        <v>#N/A</v>
      </c>
      <c r="AM1951" t="b">
        <f t="shared" si="393"/>
        <v>0</v>
      </c>
    </row>
    <row r="1952" spans="1:39" x14ac:dyDescent="0.3">
      <c r="A1952" t="s">
        <v>400</v>
      </c>
      <c r="B1952" t="s">
        <v>401</v>
      </c>
      <c r="C1952" t="s">
        <v>39</v>
      </c>
      <c r="D1952" t="s">
        <v>70</v>
      </c>
      <c r="E1952" t="s">
        <v>71</v>
      </c>
      <c r="F1952" s="13" t="str">
        <f>_xlfn.CONCAT(wiz_6[[#This Row],[OCTY......]],",",wiz_6[[#This Row],[OS]])</f>
        <v>JACKSON   ,TN</v>
      </c>
      <c r="G1952" t="s">
        <v>544</v>
      </c>
      <c r="H1952" t="s">
        <v>545</v>
      </c>
      <c r="I1952" s="13" t="str">
        <f>_xlfn.CONCAT(wiz_6[[#This Row],[DCTY......]], ",",wiz_6[[#This Row],[DS]])</f>
        <v>LANCASTER ,PA</v>
      </c>
      <c r="J1952" t="str">
        <f>TRIM(CONCATENATE(wiz_6[[#This Row],[SHIPPER..................]],wiz_6[[#This Row],[ZIP2..]],wiz_6[[#This Row],[ZIP3..]]))</f>
        <v>KELLOGG COMPANY MLXP| 3830117601</v>
      </c>
      <c r="K1952">
        <v>11</v>
      </c>
      <c r="L1952">
        <v>2.89</v>
      </c>
      <c r="M1952">
        <v>0.25</v>
      </c>
      <c r="N1952">
        <v>866</v>
      </c>
      <c r="O1952">
        <v>1.3</v>
      </c>
      <c r="P1952">
        <v>39</v>
      </c>
      <c r="Q1952">
        <v>0.28000000000000003</v>
      </c>
      <c r="R1952">
        <v>-42</v>
      </c>
      <c r="S1952">
        <v>-6</v>
      </c>
      <c r="T1952">
        <v>90</v>
      </c>
      <c r="U1952">
        <v>618</v>
      </c>
      <c r="V1952">
        <v>702</v>
      </c>
      <c r="W1952">
        <v>37087</v>
      </c>
      <c r="X1952">
        <v>38301</v>
      </c>
      <c r="Y1952">
        <v>17601</v>
      </c>
      <c r="Z1952">
        <v>2.92</v>
      </c>
      <c r="AA1952">
        <f t="shared" si="394"/>
        <v>10012</v>
      </c>
      <c r="AB1952">
        <f t="shared" si="395"/>
        <v>7722</v>
      </c>
      <c r="AC1952">
        <f t="shared" si="396"/>
        <v>6159</v>
      </c>
      <c r="AD1952">
        <f t="shared" si="397"/>
        <v>0.6151618058330004</v>
      </c>
      <c r="AE1952">
        <f t="shared" si="398"/>
        <v>0</v>
      </c>
      <c r="AF1952" t="e">
        <f t="shared" ca="1" si="399"/>
        <v>#N/A</v>
      </c>
      <c r="AG1952" t="e">
        <f t="shared" ca="1" si="400"/>
        <v>#N/A</v>
      </c>
      <c r="AH1952" t="e">
        <f t="shared" ca="1" si="401"/>
        <v>#N/A</v>
      </c>
      <c r="AI1952" t="e">
        <f t="shared" ca="1" si="390"/>
        <v>#N/A</v>
      </c>
      <c r="AJ1952">
        <f t="shared" si="391"/>
        <v>1.0986815821014781E-3</v>
      </c>
      <c r="AK1952">
        <f t="shared" si="392"/>
        <v>0</v>
      </c>
      <c r="AL1952" t="e">
        <f t="shared" ca="1" si="402"/>
        <v>#N/A</v>
      </c>
      <c r="AM1952" t="b">
        <f t="shared" si="393"/>
        <v>0</v>
      </c>
    </row>
    <row r="1953" spans="1:39" x14ac:dyDescent="0.3">
      <c r="A1953" t="s">
        <v>344</v>
      </c>
      <c r="B1953" t="s">
        <v>345</v>
      </c>
      <c r="C1953" t="s">
        <v>39</v>
      </c>
      <c r="D1953" t="s">
        <v>70</v>
      </c>
      <c r="E1953" t="s">
        <v>71</v>
      </c>
      <c r="F1953" s="13" t="str">
        <f>_xlfn.CONCAT(wiz_6[[#This Row],[OCTY......]],",",wiz_6[[#This Row],[OS]])</f>
        <v>JACKSON   ,TN</v>
      </c>
      <c r="G1953" t="s">
        <v>544</v>
      </c>
      <c r="H1953" t="s">
        <v>1757</v>
      </c>
      <c r="I1953" s="13" t="str">
        <f>_xlfn.CONCAT(wiz_6[[#This Row],[DCTY......]], ",",wiz_6[[#This Row],[DS]])</f>
        <v>FORT WASHI,PA</v>
      </c>
      <c r="J1953" t="str">
        <f>TRIM(CONCATENATE(wiz_6[[#This Row],[SHIPPER..................]],wiz_6[[#This Row],[ZIP2..]],wiz_6[[#This Row],[ZIP3..]]))</f>
        <v>b: SCHNEIDER LOGISTIC| 3830119034</v>
      </c>
      <c r="K1953">
        <v>1</v>
      </c>
      <c r="L1953">
        <v>1.21</v>
      </c>
      <c r="M1953">
        <v>0.27</v>
      </c>
      <c r="N1953">
        <v>945</v>
      </c>
      <c r="O1953">
        <v>1.83</v>
      </c>
      <c r="P1953">
        <v>0</v>
      </c>
      <c r="Q1953">
        <v>0.25</v>
      </c>
      <c r="R1953">
        <v>31</v>
      </c>
      <c r="S1953">
        <v>-47</v>
      </c>
      <c r="T1953">
        <v>-4</v>
      </c>
      <c r="U1953">
        <v>-1198</v>
      </c>
      <c r="V1953">
        <v>-1249</v>
      </c>
      <c r="W1953">
        <v>38301</v>
      </c>
      <c r="X1953">
        <v>38301</v>
      </c>
      <c r="Y1953">
        <v>19034</v>
      </c>
      <c r="Z1953">
        <v>1.26</v>
      </c>
      <c r="AA1953">
        <f t="shared" si="394"/>
        <v>10012</v>
      </c>
      <c r="AB1953">
        <f t="shared" si="395"/>
        <v>-1249</v>
      </c>
      <c r="AC1953">
        <f t="shared" si="396"/>
        <v>6159</v>
      </c>
      <c r="AD1953">
        <f t="shared" si="397"/>
        <v>0.6151618058330004</v>
      </c>
      <c r="AE1953">
        <f t="shared" si="398"/>
        <v>0</v>
      </c>
      <c r="AF1953" t="e">
        <f t="shared" ca="1" si="399"/>
        <v>#N/A</v>
      </c>
      <c r="AG1953" t="e">
        <f t="shared" ca="1" si="400"/>
        <v>#N/A</v>
      </c>
      <c r="AH1953" t="e">
        <f t="shared" ca="1" si="401"/>
        <v>#N/A</v>
      </c>
      <c r="AI1953" t="e">
        <f t="shared" ca="1" si="390"/>
        <v>#N/A</v>
      </c>
      <c r="AJ1953">
        <f t="shared" si="391"/>
        <v>9.988014382740711E-5</v>
      </c>
      <c r="AK1953">
        <f t="shared" si="392"/>
        <v>0</v>
      </c>
      <c r="AL1953" t="e">
        <f t="shared" ca="1" si="402"/>
        <v>#N/A</v>
      </c>
      <c r="AM1953" t="b">
        <f t="shared" si="393"/>
        <v>0</v>
      </c>
    </row>
    <row r="1954" spans="1:39" x14ac:dyDescent="0.3">
      <c r="A1954" t="s">
        <v>400</v>
      </c>
      <c r="B1954" t="s">
        <v>401</v>
      </c>
      <c r="C1954" t="s">
        <v>39</v>
      </c>
      <c r="D1954" t="s">
        <v>70</v>
      </c>
      <c r="E1954" t="s">
        <v>71</v>
      </c>
      <c r="F1954" s="13" t="str">
        <f>_xlfn.CONCAT(wiz_6[[#This Row],[OCTY......]],",",wiz_6[[#This Row],[OS]])</f>
        <v>JACKSON   ,TN</v>
      </c>
      <c r="G1954" t="s">
        <v>87</v>
      </c>
      <c r="H1954" t="s">
        <v>1758</v>
      </c>
      <c r="I1954" s="13" t="str">
        <f>_xlfn.CONCAT(wiz_6[[#This Row],[DCTY......]], ",",wiz_6[[#This Row],[DS]])</f>
        <v>WINTERSVIL,OH</v>
      </c>
      <c r="J1954" t="str">
        <f>TRIM(CONCATENATE(wiz_6[[#This Row],[SHIPPER..................]],wiz_6[[#This Row],[ZIP2..]],wiz_6[[#This Row],[ZIP3..]]))</f>
        <v>KELLOGG COMPANY MLXP| 3830143953</v>
      </c>
      <c r="K1954">
        <v>1</v>
      </c>
      <c r="L1954">
        <v>2.3199999999999998</v>
      </c>
      <c r="M1954">
        <v>7.0000000000000007E-2</v>
      </c>
      <c r="N1954">
        <v>628</v>
      </c>
      <c r="O1954">
        <v>1.21</v>
      </c>
      <c r="P1954">
        <v>0</v>
      </c>
      <c r="Q1954">
        <v>0.25</v>
      </c>
      <c r="R1954">
        <v>86</v>
      </c>
      <c r="S1954">
        <v>-6</v>
      </c>
      <c r="T1954">
        <v>1</v>
      </c>
      <c r="U1954">
        <v>-127</v>
      </c>
      <c r="V1954">
        <v>-132</v>
      </c>
      <c r="W1954">
        <v>38301</v>
      </c>
      <c r="X1954">
        <v>38301</v>
      </c>
      <c r="Y1954">
        <v>43953</v>
      </c>
      <c r="Z1954">
        <v>2.17</v>
      </c>
      <c r="AA1954">
        <f t="shared" si="394"/>
        <v>10012</v>
      </c>
      <c r="AB1954">
        <f t="shared" si="395"/>
        <v>-132</v>
      </c>
      <c r="AC1954">
        <f t="shared" si="396"/>
        <v>6159</v>
      </c>
      <c r="AD1954">
        <f t="shared" si="397"/>
        <v>0.6151618058330004</v>
      </c>
      <c r="AE1954">
        <f t="shared" si="398"/>
        <v>0</v>
      </c>
      <c r="AF1954" t="e">
        <f t="shared" ca="1" si="399"/>
        <v>#N/A</v>
      </c>
      <c r="AG1954" t="e">
        <f t="shared" ca="1" si="400"/>
        <v>#N/A</v>
      </c>
      <c r="AH1954" t="e">
        <f t="shared" ca="1" si="401"/>
        <v>#N/A</v>
      </c>
      <c r="AI1954" t="e">
        <f t="shared" ca="1" si="390"/>
        <v>#N/A</v>
      </c>
      <c r="AJ1954">
        <f t="shared" si="391"/>
        <v>9.988014382740711E-5</v>
      </c>
      <c r="AK1954">
        <f t="shared" si="392"/>
        <v>0</v>
      </c>
      <c r="AL1954" t="e">
        <f t="shared" ca="1" si="402"/>
        <v>#N/A</v>
      </c>
      <c r="AM1954" t="b">
        <f t="shared" si="393"/>
        <v>0</v>
      </c>
    </row>
    <row r="1955" spans="1:39" x14ac:dyDescent="0.3">
      <c r="A1955" t="s">
        <v>1405</v>
      </c>
      <c r="B1955" t="s">
        <v>1406</v>
      </c>
      <c r="C1955" t="s">
        <v>39</v>
      </c>
      <c r="D1955" t="s">
        <v>70</v>
      </c>
      <c r="E1955" t="s">
        <v>1394</v>
      </c>
      <c r="F1955" s="13" t="str">
        <f>_xlfn.CONCAT(wiz_6[[#This Row],[OCTY......]],",",wiz_6[[#This Row],[OS]])</f>
        <v>MILAN     ,TN</v>
      </c>
      <c r="G1955" t="s">
        <v>544</v>
      </c>
      <c r="H1955" t="s">
        <v>1759</v>
      </c>
      <c r="I1955" s="13" t="str">
        <f>_xlfn.CONCAT(wiz_6[[#This Row],[DCTY......]], ",",wiz_6[[#This Row],[DS]])</f>
        <v>EASTON    ,PA</v>
      </c>
      <c r="J1955" t="str">
        <f>TRIM(CONCATENATE(wiz_6[[#This Row],[SHIPPER..................]],wiz_6[[#This Row],[ZIP2..]],wiz_6[[#This Row],[ZIP3..]]))</f>
        <v>ASSA ABLOY | 3835818040</v>
      </c>
      <c r="K1955">
        <v>19</v>
      </c>
      <c r="L1955">
        <v>2.39</v>
      </c>
      <c r="M1955">
        <v>0.21</v>
      </c>
      <c r="N1955">
        <v>956</v>
      </c>
      <c r="O1955">
        <v>1.85</v>
      </c>
      <c r="P1955">
        <v>69</v>
      </c>
      <c r="Q1955">
        <v>0.3</v>
      </c>
      <c r="R1955">
        <v>-12</v>
      </c>
      <c r="S1955">
        <v>-25</v>
      </c>
      <c r="T1955">
        <v>6</v>
      </c>
      <c r="U1955">
        <v>92</v>
      </c>
      <c r="V1955">
        <v>73</v>
      </c>
      <c r="W1955">
        <v>38301</v>
      </c>
      <c r="X1955">
        <v>38358</v>
      </c>
      <c r="Y1955">
        <v>18040</v>
      </c>
      <c r="Z1955">
        <v>2.38</v>
      </c>
      <c r="AA1955">
        <f t="shared" si="394"/>
        <v>10012</v>
      </c>
      <c r="AB1955">
        <f t="shared" si="395"/>
        <v>1387</v>
      </c>
      <c r="AC1955">
        <f t="shared" si="396"/>
        <v>6159</v>
      </c>
      <c r="AD1955">
        <f t="shared" si="397"/>
        <v>0.6151618058330004</v>
      </c>
      <c r="AE1955">
        <f t="shared" si="398"/>
        <v>0</v>
      </c>
      <c r="AF1955" t="e">
        <f t="shared" ca="1" si="399"/>
        <v>#N/A</v>
      </c>
      <c r="AG1955" t="e">
        <f t="shared" ca="1" si="400"/>
        <v>#N/A</v>
      </c>
      <c r="AH1955" t="e">
        <f t="shared" ca="1" si="401"/>
        <v>#N/A</v>
      </c>
      <c r="AI1955" t="e">
        <f t="shared" ca="1" si="390"/>
        <v>#N/A</v>
      </c>
      <c r="AJ1955">
        <f t="shared" si="391"/>
        <v>1.8977227327207351E-3</v>
      </c>
      <c r="AK1955">
        <f t="shared" si="392"/>
        <v>0</v>
      </c>
      <c r="AL1955" t="e">
        <f t="shared" ca="1" si="402"/>
        <v>#N/A</v>
      </c>
      <c r="AM1955" t="b">
        <f t="shared" si="393"/>
        <v>0</v>
      </c>
    </row>
    <row r="1956" spans="1:39" x14ac:dyDescent="0.3">
      <c r="A1956" t="s">
        <v>423</v>
      </c>
      <c r="B1956" t="s">
        <v>424</v>
      </c>
      <c r="C1956" t="s">
        <v>39</v>
      </c>
      <c r="D1956" t="s">
        <v>70</v>
      </c>
      <c r="E1956" t="s">
        <v>71</v>
      </c>
      <c r="F1956" s="13" t="str">
        <f>_xlfn.CONCAT(wiz_6[[#This Row],[OCTY......]],",",wiz_6[[#This Row],[OS]])</f>
        <v>JACKSON   ,TN</v>
      </c>
      <c r="G1956" t="s">
        <v>90</v>
      </c>
      <c r="H1956" t="s">
        <v>1588</v>
      </c>
      <c r="I1956" s="13" t="str">
        <f>_xlfn.CONCAT(wiz_6[[#This Row],[DCTY......]], ",",wiz_6[[#This Row],[DS]])</f>
        <v>AIKEN     ,SC</v>
      </c>
      <c r="J1956" t="str">
        <f>TRIM(CONCATENATE(wiz_6[[#This Row],[SHIPPER..................]],wiz_6[[#This Row],[ZIP2..]],wiz_6[[#This Row],[ZIP3..]]))</f>
        <v>CARLSTAR | 3830129801</v>
      </c>
      <c r="K1956">
        <v>1</v>
      </c>
      <c r="L1956">
        <v>2.36</v>
      </c>
      <c r="M1956">
        <v>0.18</v>
      </c>
      <c r="N1956">
        <v>506</v>
      </c>
      <c r="O1956">
        <v>1</v>
      </c>
      <c r="P1956">
        <v>0</v>
      </c>
      <c r="Q1956">
        <v>0.25</v>
      </c>
      <c r="R1956">
        <v>15</v>
      </c>
      <c r="S1956">
        <v>-84</v>
      </c>
      <c r="T1956">
        <v>10</v>
      </c>
      <c r="U1956">
        <v>127</v>
      </c>
      <c r="V1956">
        <v>53</v>
      </c>
      <c r="W1956">
        <v>38301</v>
      </c>
      <c r="X1956">
        <v>38301</v>
      </c>
      <c r="Y1956">
        <v>29801</v>
      </c>
      <c r="Z1956">
        <v>2.3199999999999998</v>
      </c>
      <c r="AA1956">
        <f t="shared" si="394"/>
        <v>10012</v>
      </c>
      <c r="AB1956">
        <f t="shared" si="395"/>
        <v>53</v>
      </c>
      <c r="AC1956">
        <f t="shared" si="396"/>
        <v>6159</v>
      </c>
      <c r="AD1956">
        <f t="shared" si="397"/>
        <v>0.6151618058330004</v>
      </c>
      <c r="AE1956">
        <f t="shared" si="398"/>
        <v>0</v>
      </c>
      <c r="AF1956" t="e">
        <f t="shared" ca="1" si="399"/>
        <v>#N/A</v>
      </c>
      <c r="AG1956" t="e">
        <f t="shared" ca="1" si="400"/>
        <v>#N/A</v>
      </c>
      <c r="AH1956" t="e">
        <f t="shared" ca="1" si="401"/>
        <v>#N/A</v>
      </c>
      <c r="AI1956" t="e">
        <f t="shared" ca="1" si="390"/>
        <v>#N/A</v>
      </c>
      <c r="AJ1956">
        <f t="shared" si="391"/>
        <v>9.988014382740711E-5</v>
      </c>
      <c r="AK1956">
        <f t="shared" si="392"/>
        <v>0</v>
      </c>
      <c r="AL1956" t="e">
        <f t="shared" ca="1" si="402"/>
        <v>#N/A</v>
      </c>
      <c r="AM1956" t="b">
        <f t="shared" si="393"/>
        <v>0</v>
      </c>
    </row>
    <row r="1957" spans="1:39" x14ac:dyDescent="0.3">
      <c r="A1957" t="s">
        <v>222</v>
      </c>
      <c r="B1957" t="s">
        <v>218</v>
      </c>
      <c r="C1957" t="s">
        <v>39</v>
      </c>
      <c r="D1957" t="s">
        <v>70</v>
      </c>
      <c r="E1957" t="s">
        <v>71</v>
      </c>
      <c r="F1957" s="13" t="str">
        <f>_xlfn.CONCAT(wiz_6[[#This Row],[OCTY......]],",",wiz_6[[#This Row],[OS]])</f>
        <v>JACKSON   ,TN</v>
      </c>
      <c r="G1957" t="s">
        <v>90</v>
      </c>
      <c r="H1957" t="s">
        <v>1588</v>
      </c>
      <c r="I1957" s="13" t="str">
        <f>_xlfn.CONCAT(wiz_6[[#This Row],[DCTY......]], ",",wiz_6[[#This Row],[DS]])</f>
        <v>AIKEN     ,SC</v>
      </c>
      <c r="J1957" t="str">
        <f>TRIM(CONCATENATE(wiz_6[[#This Row],[SHIPPER..................]],wiz_6[[#This Row],[ZIP2..]],wiz_6[[#This Row],[ZIP3..]]))</f>
        <v>OWENS CORNING FIBERGL| 3830129801</v>
      </c>
      <c r="K1957">
        <v>53</v>
      </c>
      <c r="L1957">
        <v>2.1</v>
      </c>
      <c r="M1957">
        <v>0.17</v>
      </c>
      <c r="N1957">
        <v>519</v>
      </c>
      <c r="O1957">
        <v>0.83</v>
      </c>
      <c r="P1957">
        <v>107</v>
      </c>
      <c r="Q1957">
        <v>0.35</v>
      </c>
      <c r="R1957">
        <v>18</v>
      </c>
      <c r="S1957">
        <v>-24</v>
      </c>
      <c r="T1957">
        <v>51</v>
      </c>
      <c r="U1957">
        <v>1</v>
      </c>
      <c r="V1957">
        <v>28</v>
      </c>
      <c r="W1957">
        <v>38301</v>
      </c>
      <c r="X1957">
        <v>38301</v>
      </c>
      <c r="Y1957">
        <v>29801</v>
      </c>
      <c r="Z1957">
        <v>2.0499999999999998</v>
      </c>
      <c r="AA1957">
        <f t="shared" si="394"/>
        <v>10012</v>
      </c>
      <c r="AB1957">
        <f t="shared" si="395"/>
        <v>1484</v>
      </c>
      <c r="AC1957">
        <f t="shared" si="396"/>
        <v>6159</v>
      </c>
      <c r="AD1957">
        <f t="shared" si="397"/>
        <v>0.6151618058330004</v>
      </c>
      <c r="AE1957">
        <f t="shared" si="398"/>
        <v>0</v>
      </c>
      <c r="AF1957" t="e">
        <f t="shared" ca="1" si="399"/>
        <v>#N/A</v>
      </c>
      <c r="AG1957" t="e">
        <f t="shared" ca="1" si="400"/>
        <v>#N/A</v>
      </c>
      <c r="AH1957" t="e">
        <f t="shared" ca="1" si="401"/>
        <v>#N/A</v>
      </c>
      <c r="AI1957" t="e">
        <f t="shared" ca="1" si="390"/>
        <v>#N/A</v>
      </c>
      <c r="AJ1957">
        <f t="shared" si="391"/>
        <v>5.2936476228525771E-3</v>
      </c>
      <c r="AK1957">
        <f t="shared" si="392"/>
        <v>0</v>
      </c>
      <c r="AL1957" t="e">
        <f t="shared" ca="1" si="402"/>
        <v>#N/A</v>
      </c>
      <c r="AM1957" t="b">
        <f t="shared" si="393"/>
        <v>0</v>
      </c>
    </row>
    <row r="1958" spans="1:39" x14ac:dyDescent="0.3">
      <c r="A1958" t="s">
        <v>217</v>
      </c>
      <c r="B1958" t="s">
        <v>218</v>
      </c>
      <c r="C1958" t="s">
        <v>39</v>
      </c>
      <c r="D1958" t="s">
        <v>70</v>
      </c>
      <c r="E1958" t="s">
        <v>71</v>
      </c>
      <c r="F1958" s="13" t="str">
        <f>_xlfn.CONCAT(wiz_6[[#This Row],[OCTY......]],",",wiz_6[[#This Row],[OS]])</f>
        <v>JACKSON   ,TN</v>
      </c>
      <c r="G1958" t="s">
        <v>90</v>
      </c>
      <c r="H1958" t="s">
        <v>1588</v>
      </c>
      <c r="I1958" s="13" t="str">
        <f>_xlfn.CONCAT(wiz_6[[#This Row],[DCTY......]], ",",wiz_6[[#This Row],[DS]])</f>
        <v>AIKEN     ,SC</v>
      </c>
      <c r="J1958" t="str">
        <f>TRIM(CONCATENATE(wiz_6[[#This Row],[SHIPPER..................]],wiz_6[[#This Row],[ZIP2..]],wiz_6[[#This Row],[ZIP3..]]))</f>
        <v>OWENS CORNING SALES | 3830129801</v>
      </c>
      <c r="K1958">
        <v>59</v>
      </c>
      <c r="L1958">
        <v>2.1</v>
      </c>
      <c r="M1958">
        <v>0.18</v>
      </c>
      <c r="N1958">
        <v>519</v>
      </c>
      <c r="O1958">
        <v>0.94</v>
      </c>
      <c r="P1958">
        <v>92</v>
      </c>
      <c r="Q1958">
        <v>0.33</v>
      </c>
      <c r="R1958">
        <v>13</v>
      </c>
      <c r="S1958">
        <v>-16</v>
      </c>
      <c r="T1958">
        <v>25</v>
      </c>
      <c r="U1958">
        <v>-1</v>
      </c>
      <c r="V1958">
        <v>8</v>
      </c>
      <c r="W1958">
        <v>38301</v>
      </c>
      <c r="X1958">
        <v>38301</v>
      </c>
      <c r="Y1958">
        <v>29801</v>
      </c>
      <c r="Z1958">
        <v>2.06</v>
      </c>
      <c r="AA1958">
        <f t="shared" si="394"/>
        <v>10012</v>
      </c>
      <c r="AB1958">
        <f t="shared" si="395"/>
        <v>472</v>
      </c>
      <c r="AC1958">
        <f t="shared" si="396"/>
        <v>6159</v>
      </c>
      <c r="AD1958">
        <f t="shared" si="397"/>
        <v>0.6151618058330004</v>
      </c>
      <c r="AE1958">
        <f t="shared" si="398"/>
        <v>0</v>
      </c>
      <c r="AF1958" t="e">
        <f t="shared" ca="1" si="399"/>
        <v>#N/A</v>
      </c>
      <c r="AG1958" t="e">
        <f t="shared" ca="1" si="400"/>
        <v>#N/A</v>
      </c>
      <c r="AH1958" t="e">
        <f t="shared" ca="1" si="401"/>
        <v>#N/A</v>
      </c>
      <c r="AI1958" t="e">
        <f t="shared" ca="1" si="390"/>
        <v>#N/A</v>
      </c>
      <c r="AJ1958">
        <f t="shared" si="391"/>
        <v>5.8929284858170198E-3</v>
      </c>
      <c r="AK1958">
        <f t="shared" si="392"/>
        <v>0</v>
      </c>
      <c r="AL1958" t="e">
        <f t="shared" ca="1" si="402"/>
        <v>#N/A</v>
      </c>
      <c r="AM1958" t="b">
        <f t="shared" si="393"/>
        <v>0</v>
      </c>
    </row>
    <row r="1959" spans="1:39" x14ac:dyDescent="0.3">
      <c r="A1959" t="s">
        <v>222</v>
      </c>
      <c r="B1959" t="s">
        <v>218</v>
      </c>
      <c r="C1959" t="s">
        <v>39</v>
      </c>
      <c r="D1959" t="s">
        <v>70</v>
      </c>
      <c r="E1959" t="s">
        <v>71</v>
      </c>
      <c r="F1959" s="13" t="str">
        <f>_xlfn.CONCAT(wiz_6[[#This Row],[OCTY......]],",",wiz_6[[#This Row],[OS]])</f>
        <v>JACKSON   ,TN</v>
      </c>
      <c r="G1959" t="s">
        <v>90</v>
      </c>
      <c r="H1959" t="s">
        <v>1589</v>
      </c>
      <c r="I1959" s="13" t="str">
        <f>_xlfn.CONCAT(wiz_6[[#This Row],[DCTY......]], ",",wiz_6[[#This Row],[DS]])</f>
        <v>CHESTER   ,SC</v>
      </c>
      <c r="J1959" t="str">
        <f>TRIM(CONCATENATE(wiz_6[[#This Row],[SHIPPER..................]],wiz_6[[#This Row],[ZIP2..]],wiz_6[[#This Row],[ZIP3..]]))</f>
        <v>OWENS CORNING FIBERGL| 3830129706</v>
      </c>
      <c r="K1959">
        <v>171</v>
      </c>
      <c r="L1959">
        <v>2</v>
      </c>
      <c r="M1959">
        <v>0.17</v>
      </c>
      <c r="N1959">
        <v>527</v>
      </c>
      <c r="O1959">
        <v>1.06</v>
      </c>
      <c r="P1959">
        <v>74</v>
      </c>
      <c r="Q1959">
        <v>0.31</v>
      </c>
      <c r="R1959">
        <v>20</v>
      </c>
      <c r="S1959">
        <v>-24</v>
      </c>
      <c r="T1959">
        <v>-4</v>
      </c>
      <c r="U1959">
        <v>-127</v>
      </c>
      <c r="V1959">
        <v>-155</v>
      </c>
      <c r="W1959">
        <v>38301</v>
      </c>
      <c r="X1959">
        <v>38301</v>
      </c>
      <c r="Y1959">
        <v>29706</v>
      </c>
      <c r="Z1959">
        <v>1.95</v>
      </c>
      <c r="AA1959">
        <f t="shared" si="394"/>
        <v>10012</v>
      </c>
      <c r="AB1959">
        <f t="shared" si="395"/>
        <v>-26505</v>
      </c>
      <c r="AC1959">
        <f t="shared" si="396"/>
        <v>6159</v>
      </c>
      <c r="AD1959">
        <f t="shared" si="397"/>
        <v>0.6151618058330004</v>
      </c>
      <c r="AE1959">
        <f t="shared" si="398"/>
        <v>0</v>
      </c>
      <c r="AF1959" t="e">
        <f t="shared" ca="1" si="399"/>
        <v>#N/A</v>
      </c>
      <c r="AG1959" t="e">
        <f t="shared" ca="1" si="400"/>
        <v>#N/A</v>
      </c>
      <c r="AH1959" t="e">
        <f t="shared" ca="1" si="401"/>
        <v>#N/A</v>
      </c>
      <c r="AI1959" t="e">
        <f t="shared" ca="1" si="390"/>
        <v>#N/A</v>
      </c>
      <c r="AJ1959">
        <f t="shared" si="391"/>
        <v>1.7079504594486615E-2</v>
      </c>
      <c r="AK1959">
        <f t="shared" si="392"/>
        <v>0</v>
      </c>
      <c r="AL1959" t="e">
        <f t="shared" ca="1" si="402"/>
        <v>#N/A</v>
      </c>
      <c r="AM1959" t="b">
        <f t="shared" si="393"/>
        <v>0</v>
      </c>
    </row>
    <row r="1960" spans="1:39" x14ac:dyDescent="0.3">
      <c r="A1960" t="s">
        <v>217</v>
      </c>
      <c r="B1960" t="s">
        <v>218</v>
      </c>
      <c r="C1960" t="s">
        <v>39</v>
      </c>
      <c r="D1960" t="s">
        <v>70</v>
      </c>
      <c r="E1960" t="s">
        <v>71</v>
      </c>
      <c r="F1960" s="13" t="str">
        <f>_xlfn.CONCAT(wiz_6[[#This Row],[OCTY......]],",",wiz_6[[#This Row],[OS]])</f>
        <v>JACKSON   ,TN</v>
      </c>
      <c r="G1960" t="s">
        <v>90</v>
      </c>
      <c r="H1960" t="s">
        <v>1589</v>
      </c>
      <c r="I1960" s="13" t="str">
        <f>_xlfn.CONCAT(wiz_6[[#This Row],[DCTY......]], ",",wiz_6[[#This Row],[DS]])</f>
        <v>CHESTER   ,SC</v>
      </c>
      <c r="J1960" t="str">
        <f>TRIM(CONCATENATE(wiz_6[[#This Row],[SHIPPER..................]],wiz_6[[#This Row],[ZIP2..]],wiz_6[[#This Row],[ZIP3..]]))</f>
        <v>OWENS CORNING SALES | 3830129706</v>
      </c>
      <c r="K1960">
        <v>7</v>
      </c>
      <c r="L1960">
        <v>2</v>
      </c>
      <c r="M1960">
        <v>0.18</v>
      </c>
      <c r="N1960">
        <v>527</v>
      </c>
      <c r="O1960">
        <v>1.18</v>
      </c>
      <c r="P1960">
        <v>96</v>
      </c>
      <c r="Q1960">
        <v>0.34</v>
      </c>
      <c r="R1960">
        <v>15</v>
      </c>
      <c r="S1960">
        <v>-16</v>
      </c>
      <c r="T1960">
        <v>-32</v>
      </c>
      <c r="U1960">
        <v>-115</v>
      </c>
      <c r="V1960">
        <v>-163</v>
      </c>
      <c r="W1960">
        <v>38301</v>
      </c>
      <c r="X1960">
        <v>38301</v>
      </c>
      <c r="Y1960">
        <v>29706</v>
      </c>
      <c r="Z1960">
        <v>1.96</v>
      </c>
      <c r="AA1960">
        <f t="shared" si="394"/>
        <v>10012</v>
      </c>
      <c r="AB1960">
        <f t="shared" si="395"/>
        <v>-1141</v>
      </c>
      <c r="AC1960">
        <f t="shared" si="396"/>
        <v>6159</v>
      </c>
      <c r="AD1960">
        <f t="shared" si="397"/>
        <v>0.6151618058330004</v>
      </c>
      <c r="AE1960">
        <f t="shared" si="398"/>
        <v>0</v>
      </c>
      <c r="AF1960" t="e">
        <f t="shared" ca="1" si="399"/>
        <v>#N/A</v>
      </c>
      <c r="AG1960" t="e">
        <f t="shared" ca="1" si="400"/>
        <v>#N/A</v>
      </c>
      <c r="AH1960" t="e">
        <f t="shared" ca="1" si="401"/>
        <v>#N/A</v>
      </c>
      <c r="AI1960" t="e">
        <f t="shared" ca="1" si="390"/>
        <v>#N/A</v>
      </c>
      <c r="AJ1960">
        <f t="shared" si="391"/>
        <v>6.9916100679184975E-4</v>
      </c>
      <c r="AK1960">
        <f t="shared" si="392"/>
        <v>0</v>
      </c>
      <c r="AL1960" t="e">
        <f t="shared" ca="1" si="402"/>
        <v>#N/A</v>
      </c>
      <c r="AM1960" t="b">
        <f t="shared" si="393"/>
        <v>0</v>
      </c>
    </row>
    <row r="1961" spans="1:39" x14ac:dyDescent="0.3">
      <c r="A1961" t="s">
        <v>593</v>
      </c>
      <c r="B1961" t="s">
        <v>594</v>
      </c>
      <c r="C1961" t="s">
        <v>39</v>
      </c>
      <c r="D1961" t="s">
        <v>70</v>
      </c>
      <c r="E1961" t="s">
        <v>71</v>
      </c>
      <c r="F1961" s="13" t="str">
        <f>_xlfn.CONCAT(wiz_6[[#This Row],[OCTY......]],",",wiz_6[[#This Row],[OS]])</f>
        <v>JACKSON   ,TN</v>
      </c>
      <c r="G1961" t="s">
        <v>90</v>
      </c>
      <c r="H1961" t="s">
        <v>852</v>
      </c>
      <c r="I1961" s="13" t="str">
        <f>_xlfn.CONCAT(wiz_6[[#This Row],[DCTY......]], ",",wiz_6[[#This Row],[DS]])</f>
        <v>FORT MILL ,SC</v>
      </c>
      <c r="J1961" t="str">
        <f>TRIM(CONCATENATE(wiz_6[[#This Row],[SHIPPER..................]],wiz_6[[#This Row],[ZIP2..]],wiz_6[[#This Row],[ZIP3..]]))</f>
        <v>STANLEY BLACK AND DEC| 3830129715</v>
      </c>
      <c r="K1961">
        <v>9</v>
      </c>
      <c r="L1961">
        <v>1.87</v>
      </c>
      <c r="M1961">
        <v>0.21</v>
      </c>
      <c r="N1961">
        <v>538</v>
      </c>
      <c r="O1961">
        <v>1.04</v>
      </c>
      <c r="P1961">
        <v>55</v>
      </c>
      <c r="Q1961">
        <v>0.31</v>
      </c>
      <c r="R1961">
        <v>1</v>
      </c>
      <c r="S1961">
        <v>-14</v>
      </c>
      <c r="T1961">
        <v>1</v>
      </c>
      <c r="U1961">
        <v>-169</v>
      </c>
      <c r="V1961">
        <v>-182</v>
      </c>
      <c r="W1961">
        <v>38301</v>
      </c>
      <c r="X1961">
        <v>38301</v>
      </c>
      <c r="Y1961">
        <v>29715</v>
      </c>
      <c r="Z1961">
        <v>1.86</v>
      </c>
      <c r="AA1961">
        <f t="shared" si="394"/>
        <v>10012</v>
      </c>
      <c r="AB1961">
        <f t="shared" si="395"/>
        <v>-1638</v>
      </c>
      <c r="AC1961">
        <f t="shared" si="396"/>
        <v>6159</v>
      </c>
      <c r="AD1961">
        <f t="shared" si="397"/>
        <v>0.6151618058330004</v>
      </c>
      <c r="AE1961">
        <f t="shared" si="398"/>
        <v>0</v>
      </c>
      <c r="AF1961" t="e">
        <f t="shared" ca="1" si="399"/>
        <v>#N/A</v>
      </c>
      <c r="AG1961" t="e">
        <f t="shared" ca="1" si="400"/>
        <v>#N/A</v>
      </c>
      <c r="AH1961" t="e">
        <f t="shared" ca="1" si="401"/>
        <v>#N/A</v>
      </c>
      <c r="AI1961" t="e">
        <f t="shared" ca="1" si="390"/>
        <v>#N/A</v>
      </c>
      <c r="AJ1961">
        <f t="shared" si="391"/>
        <v>8.98921294446664E-4</v>
      </c>
      <c r="AK1961">
        <f t="shared" si="392"/>
        <v>0</v>
      </c>
      <c r="AL1961" t="e">
        <f t="shared" ca="1" si="402"/>
        <v>#N/A</v>
      </c>
      <c r="AM1961" t="b">
        <f t="shared" si="393"/>
        <v>0</v>
      </c>
    </row>
    <row r="1962" spans="1:39" x14ac:dyDescent="0.3">
      <c r="A1962" t="s">
        <v>302</v>
      </c>
      <c r="B1962" t="s">
        <v>303</v>
      </c>
      <c r="C1962" t="s">
        <v>39</v>
      </c>
      <c r="D1962" t="s">
        <v>70</v>
      </c>
      <c r="E1962" t="s">
        <v>71</v>
      </c>
      <c r="F1962" s="13" t="str">
        <f>_xlfn.CONCAT(wiz_6[[#This Row],[OCTY......]],",",wiz_6[[#This Row],[OS]])</f>
        <v>JACKSON   ,TN</v>
      </c>
      <c r="G1962" t="s">
        <v>90</v>
      </c>
      <c r="H1962" t="s">
        <v>373</v>
      </c>
      <c r="I1962" s="13" t="str">
        <f>_xlfn.CONCAT(wiz_6[[#This Row],[DCTY......]], ",",wiz_6[[#This Row],[DS]])</f>
        <v>NORTH CHAR,SC</v>
      </c>
      <c r="J1962" t="str">
        <f>TRIM(CONCATENATE(wiz_6[[#This Row],[SHIPPER..................]],wiz_6[[#This Row],[ZIP2..]],wiz_6[[#This Row],[ZIP3..]]))</f>
        <v>KIRKLANDS TL ONLY | 3830129405</v>
      </c>
      <c r="K1962">
        <v>1</v>
      </c>
      <c r="L1962">
        <v>1.86</v>
      </c>
      <c r="M1962">
        <v>0.21</v>
      </c>
      <c r="N1962">
        <v>808</v>
      </c>
      <c r="O1962">
        <v>1.58</v>
      </c>
      <c r="P1962">
        <v>0</v>
      </c>
      <c r="Q1962">
        <v>0.25</v>
      </c>
      <c r="R1962">
        <v>-210</v>
      </c>
      <c r="S1962">
        <v>-17</v>
      </c>
      <c r="T1962">
        <v>43</v>
      </c>
      <c r="U1962">
        <v>226</v>
      </c>
      <c r="V1962">
        <v>252</v>
      </c>
      <c r="W1962">
        <v>38301</v>
      </c>
      <c r="X1962">
        <v>38301</v>
      </c>
      <c r="Y1962">
        <v>29405</v>
      </c>
      <c r="Z1962">
        <v>1.85</v>
      </c>
      <c r="AA1962">
        <f t="shared" si="394"/>
        <v>10012</v>
      </c>
      <c r="AB1962">
        <f t="shared" si="395"/>
        <v>252</v>
      </c>
      <c r="AC1962">
        <f t="shared" si="396"/>
        <v>6159</v>
      </c>
      <c r="AD1962">
        <f t="shared" si="397"/>
        <v>0.6151618058330004</v>
      </c>
      <c r="AE1962">
        <f t="shared" si="398"/>
        <v>0</v>
      </c>
      <c r="AF1962" t="e">
        <f t="shared" ca="1" si="399"/>
        <v>#N/A</v>
      </c>
      <c r="AG1962" t="e">
        <f t="shared" ca="1" si="400"/>
        <v>#N/A</v>
      </c>
      <c r="AH1962" t="e">
        <f t="shared" ca="1" si="401"/>
        <v>#N/A</v>
      </c>
      <c r="AI1962" t="e">
        <f t="shared" ca="1" si="390"/>
        <v>#N/A</v>
      </c>
      <c r="AJ1962">
        <f t="shared" si="391"/>
        <v>9.988014382740711E-5</v>
      </c>
      <c r="AK1962">
        <f t="shared" si="392"/>
        <v>0</v>
      </c>
      <c r="AL1962" t="e">
        <f t="shared" ca="1" si="402"/>
        <v>#N/A</v>
      </c>
      <c r="AM1962" t="b">
        <f t="shared" si="393"/>
        <v>0</v>
      </c>
    </row>
    <row r="1963" spans="1:39" x14ac:dyDescent="0.3">
      <c r="A1963" t="s">
        <v>119</v>
      </c>
      <c r="B1963" t="s">
        <v>120</v>
      </c>
      <c r="C1963" t="s">
        <v>39</v>
      </c>
      <c r="D1963" t="s">
        <v>70</v>
      </c>
      <c r="E1963" t="s">
        <v>71</v>
      </c>
      <c r="F1963" s="13" t="str">
        <f>_xlfn.CONCAT(wiz_6[[#This Row],[OCTY......]],",",wiz_6[[#This Row],[OS]])</f>
        <v>JACKSON   ,TN</v>
      </c>
      <c r="G1963" t="s">
        <v>90</v>
      </c>
      <c r="H1963" t="s">
        <v>853</v>
      </c>
      <c r="I1963" s="13" t="str">
        <f>_xlfn.CONCAT(wiz_6[[#This Row],[DCTY......]], ",",wiz_6[[#This Row],[DS]])</f>
        <v>WEST COLUM,SC</v>
      </c>
      <c r="J1963" t="str">
        <f>TRIM(CONCATENATE(wiz_6[[#This Row],[SHIPPER..................]],wiz_6[[#This Row],[ZIP2..]],wiz_6[[#This Row],[ZIP3..]]))</f>
        <v>b: HUB GROUP INC | 3830129169</v>
      </c>
      <c r="K1963">
        <v>1</v>
      </c>
      <c r="L1963">
        <v>2.44</v>
      </c>
      <c r="M1963">
        <v>0.28000000000000003</v>
      </c>
      <c r="N1963">
        <v>570</v>
      </c>
      <c r="O1963">
        <v>1.1000000000000001</v>
      </c>
      <c r="P1963">
        <v>0</v>
      </c>
      <c r="Q1963">
        <v>0.25</v>
      </c>
      <c r="R1963">
        <v>-40</v>
      </c>
      <c r="S1963">
        <v>10</v>
      </c>
      <c r="T1963">
        <v>0</v>
      </c>
      <c r="U1963">
        <v>345</v>
      </c>
      <c r="V1963">
        <v>355</v>
      </c>
      <c r="W1963">
        <v>38301</v>
      </c>
      <c r="X1963">
        <v>38301</v>
      </c>
      <c r="Y1963">
        <v>29169</v>
      </c>
      <c r="Z1963">
        <v>2.5</v>
      </c>
      <c r="AA1963">
        <f t="shared" si="394"/>
        <v>10012</v>
      </c>
      <c r="AB1963">
        <f t="shared" si="395"/>
        <v>355</v>
      </c>
      <c r="AC1963">
        <f t="shared" si="396"/>
        <v>6159</v>
      </c>
      <c r="AD1963">
        <f t="shared" si="397"/>
        <v>0.6151618058330004</v>
      </c>
      <c r="AE1963">
        <f t="shared" si="398"/>
        <v>0</v>
      </c>
      <c r="AF1963" t="e">
        <f t="shared" ca="1" si="399"/>
        <v>#N/A</v>
      </c>
      <c r="AG1963" t="e">
        <f t="shared" ca="1" si="400"/>
        <v>#N/A</v>
      </c>
      <c r="AH1963" t="e">
        <f t="shared" ca="1" si="401"/>
        <v>#N/A</v>
      </c>
      <c r="AI1963" t="e">
        <f t="shared" ca="1" si="390"/>
        <v>#N/A</v>
      </c>
      <c r="AJ1963">
        <f t="shared" si="391"/>
        <v>9.988014382740711E-5</v>
      </c>
      <c r="AK1963">
        <f t="shared" si="392"/>
        <v>0</v>
      </c>
      <c r="AL1963" t="e">
        <f t="shared" ca="1" si="402"/>
        <v>#N/A</v>
      </c>
      <c r="AM1963" t="b">
        <f t="shared" si="393"/>
        <v>0</v>
      </c>
    </row>
    <row r="1964" spans="1:39" x14ac:dyDescent="0.3">
      <c r="A1964" t="s">
        <v>344</v>
      </c>
      <c r="B1964" t="s">
        <v>345</v>
      </c>
      <c r="C1964" t="s">
        <v>39</v>
      </c>
      <c r="D1964" t="s">
        <v>70</v>
      </c>
      <c r="E1964" t="s">
        <v>666</v>
      </c>
      <c r="F1964" s="13" t="str">
        <f>_xlfn.CONCAT(wiz_6[[#This Row],[OCTY......]],",",wiz_6[[#This Row],[OS]])</f>
        <v>DYERSBURG ,TN</v>
      </c>
      <c r="G1964" t="s">
        <v>90</v>
      </c>
      <c r="H1964" t="s">
        <v>377</v>
      </c>
      <c r="I1964" s="13" t="str">
        <f>_xlfn.CONCAT(wiz_6[[#This Row],[DCTY......]], ",",wiz_6[[#This Row],[DS]])</f>
        <v>JONESVILLE,SC</v>
      </c>
      <c r="J1964" t="str">
        <f>TRIM(CONCATENATE(wiz_6[[#This Row],[SHIPPER..................]],wiz_6[[#This Row],[ZIP2..]],wiz_6[[#This Row],[ZIP3..]]))</f>
        <v>b: SCHNEIDER LOGISTIC| 3802429353</v>
      </c>
      <c r="K1964">
        <v>5</v>
      </c>
      <c r="L1964">
        <v>0.88</v>
      </c>
      <c r="M1964">
        <v>0.32</v>
      </c>
      <c r="N1964">
        <v>541</v>
      </c>
      <c r="O1964">
        <v>1.03</v>
      </c>
      <c r="P1964">
        <v>102</v>
      </c>
      <c r="Q1964">
        <v>0.34</v>
      </c>
      <c r="R1964">
        <v>-59</v>
      </c>
      <c r="S1964">
        <v>-17</v>
      </c>
      <c r="T1964">
        <v>3</v>
      </c>
      <c r="U1964">
        <v>-556</v>
      </c>
      <c r="V1964">
        <v>-570</v>
      </c>
      <c r="W1964">
        <v>37127</v>
      </c>
      <c r="X1964">
        <v>38024</v>
      </c>
      <c r="Y1964">
        <v>29353</v>
      </c>
      <c r="Z1964">
        <v>0.98</v>
      </c>
      <c r="AA1964">
        <f t="shared" si="394"/>
        <v>10012</v>
      </c>
      <c r="AB1964">
        <f t="shared" si="395"/>
        <v>-2850</v>
      </c>
      <c r="AC1964">
        <f t="shared" si="396"/>
        <v>6159</v>
      </c>
      <c r="AD1964">
        <f t="shared" si="397"/>
        <v>0.6151618058330004</v>
      </c>
      <c r="AE1964">
        <f t="shared" si="398"/>
        <v>0</v>
      </c>
      <c r="AF1964" t="e">
        <f t="shared" ca="1" si="399"/>
        <v>#N/A</v>
      </c>
      <c r="AG1964" t="e">
        <f t="shared" ca="1" si="400"/>
        <v>#N/A</v>
      </c>
      <c r="AH1964" t="e">
        <f t="shared" ca="1" si="401"/>
        <v>#N/A</v>
      </c>
      <c r="AI1964" t="e">
        <f t="shared" ca="1" si="390"/>
        <v>#N/A</v>
      </c>
      <c r="AJ1964">
        <f t="shared" si="391"/>
        <v>4.9940071913703551E-4</v>
      </c>
      <c r="AK1964">
        <f t="shared" si="392"/>
        <v>0</v>
      </c>
      <c r="AL1964" t="e">
        <f t="shared" ca="1" si="402"/>
        <v>#N/A</v>
      </c>
      <c r="AM1964" t="b">
        <f t="shared" si="393"/>
        <v>0</v>
      </c>
    </row>
    <row r="1965" spans="1:39" x14ac:dyDescent="0.3">
      <c r="A1965" t="s">
        <v>400</v>
      </c>
      <c r="B1965" t="s">
        <v>401</v>
      </c>
      <c r="C1965" t="s">
        <v>39</v>
      </c>
      <c r="D1965" t="s">
        <v>70</v>
      </c>
      <c r="E1965" t="s">
        <v>71</v>
      </c>
      <c r="F1965" s="13" t="str">
        <f>_xlfn.CONCAT(wiz_6[[#This Row],[OCTY......]],",",wiz_6[[#This Row],[OS]])</f>
        <v>JACKSON   ,TN</v>
      </c>
      <c r="G1965" t="s">
        <v>90</v>
      </c>
      <c r="H1965" t="s">
        <v>550</v>
      </c>
      <c r="I1965" s="13" t="str">
        <f>_xlfn.CONCAT(wiz_6[[#This Row],[DCTY......]], ",",wiz_6[[#This Row],[DS]])</f>
        <v>GREENVILLE,SC</v>
      </c>
      <c r="J1965" t="str">
        <f>TRIM(CONCATENATE(wiz_6[[#This Row],[SHIPPER..................]],wiz_6[[#This Row],[ZIP2..]],wiz_6[[#This Row],[ZIP3..]]))</f>
        <v>KELLOGG COMPANY MLXP| 3830129601</v>
      </c>
      <c r="K1965">
        <v>2</v>
      </c>
      <c r="L1965">
        <v>2.02</v>
      </c>
      <c r="M1965">
        <v>0.14000000000000001</v>
      </c>
      <c r="N1965">
        <v>469</v>
      </c>
      <c r="O1965">
        <v>0.92</v>
      </c>
      <c r="P1965">
        <v>134</v>
      </c>
      <c r="Q1965">
        <v>0.38</v>
      </c>
      <c r="R1965">
        <v>35</v>
      </c>
      <c r="S1965">
        <v>-6</v>
      </c>
      <c r="T1965">
        <v>11</v>
      </c>
      <c r="U1965">
        <v>-106</v>
      </c>
      <c r="V1965">
        <v>-101</v>
      </c>
      <c r="W1965">
        <v>37127</v>
      </c>
      <c r="X1965">
        <v>38301</v>
      </c>
      <c r="Y1965">
        <v>29601</v>
      </c>
      <c r="Z1965">
        <v>1.94</v>
      </c>
      <c r="AA1965">
        <f t="shared" si="394"/>
        <v>10012</v>
      </c>
      <c r="AB1965">
        <f t="shared" si="395"/>
        <v>-202</v>
      </c>
      <c r="AC1965">
        <f t="shared" si="396"/>
        <v>6159</v>
      </c>
      <c r="AD1965">
        <f t="shared" si="397"/>
        <v>0.6151618058330004</v>
      </c>
      <c r="AE1965">
        <f t="shared" si="398"/>
        <v>0</v>
      </c>
      <c r="AF1965" t="e">
        <f t="shared" ca="1" si="399"/>
        <v>#N/A</v>
      </c>
      <c r="AG1965" t="e">
        <f t="shared" ca="1" si="400"/>
        <v>#N/A</v>
      </c>
      <c r="AH1965" t="e">
        <f t="shared" ca="1" si="401"/>
        <v>#N/A</v>
      </c>
      <c r="AI1965" t="e">
        <f t="shared" ca="1" si="390"/>
        <v>#N/A</v>
      </c>
      <c r="AJ1965">
        <f t="shared" si="391"/>
        <v>1.9976028765481422E-4</v>
      </c>
      <c r="AK1965">
        <f t="shared" si="392"/>
        <v>0</v>
      </c>
      <c r="AL1965" t="e">
        <f t="shared" ca="1" si="402"/>
        <v>#N/A</v>
      </c>
      <c r="AM1965" t="b">
        <f t="shared" si="393"/>
        <v>0</v>
      </c>
    </row>
    <row r="1966" spans="1:39" x14ac:dyDescent="0.3">
      <c r="A1966" t="s">
        <v>400</v>
      </c>
      <c r="B1966" t="s">
        <v>401</v>
      </c>
      <c r="C1966" t="s">
        <v>39</v>
      </c>
      <c r="D1966" t="s">
        <v>70</v>
      </c>
      <c r="E1966" t="s">
        <v>71</v>
      </c>
      <c r="F1966" s="13" t="str">
        <f>_xlfn.CONCAT(wiz_6[[#This Row],[OCTY......]],",",wiz_6[[#This Row],[OS]])</f>
        <v>JACKSON   ,TN</v>
      </c>
      <c r="G1966" t="s">
        <v>90</v>
      </c>
      <c r="H1966" t="s">
        <v>377</v>
      </c>
      <c r="I1966" s="13" t="str">
        <f>_xlfn.CONCAT(wiz_6[[#This Row],[DCTY......]], ",",wiz_6[[#This Row],[DS]])</f>
        <v>JONESVILLE,SC</v>
      </c>
      <c r="J1966" t="str">
        <f>TRIM(CONCATENATE(wiz_6[[#This Row],[SHIPPER..................]],wiz_6[[#This Row],[ZIP2..]],wiz_6[[#This Row],[ZIP3..]]))</f>
        <v>KELLOGG COMPANY MLXP| 3830129353</v>
      </c>
      <c r="K1966">
        <v>13</v>
      </c>
      <c r="L1966">
        <v>2.0499999999999998</v>
      </c>
      <c r="M1966">
        <v>0.22</v>
      </c>
      <c r="N1966">
        <v>497</v>
      </c>
      <c r="O1966">
        <v>0.97</v>
      </c>
      <c r="P1966">
        <v>59</v>
      </c>
      <c r="Q1966">
        <v>0.3</v>
      </c>
      <c r="R1966">
        <v>-6</v>
      </c>
      <c r="S1966">
        <v>-6</v>
      </c>
      <c r="T1966">
        <v>-1</v>
      </c>
      <c r="U1966">
        <v>-23</v>
      </c>
      <c r="V1966">
        <v>-30</v>
      </c>
      <c r="W1966">
        <v>38301</v>
      </c>
      <c r="X1966">
        <v>38301</v>
      </c>
      <c r="Y1966">
        <v>29353</v>
      </c>
      <c r="Z1966">
        <v>2.0499999999999998</v>
      </c>
      <c r="AA1966">
        <f t="shared" si="394"/>
        <v>10012</v>
      </c>
      <c r="AB1966">
        <f t="shared" si="395"/>
        <v>-390</v>
      </c>
      <c r="AC1966">
        <f t="shared" si="396"/>
        <v>6159</v>
      </c>
      <c r="AD1966">
        <f t="shared" si="397"/>
        <v>0.6151618058330004</v>
      </c>
      <c r="AE1966">
        <f t="shared" si="398"/>
        <v>0</v>
      </c>
      <c r="AF1966" t="e">
        <f t="shared" ca="1" si="399"/>
        <v>#N/A</v>
      </c>
      <c r="AG1966" t="e">
        <f t="shared" ca="1" si="400"/>
        <v>#N/A</v>
      </c>
      <c r="AH1966" t="e">
        <f t="shared" ca="1" si="401"/>
        <v>#N/A</v>
      </c>
      <c r="AI1966" t="e">
        <f t="shared" ca="1" si="390"/>
        <v>#N/A</v>
      </c>
      <c r="AJ1966">
        <f t="shared" si="391"/>
        <v>1.2984418697562924E-3</v>
      </c>
      <c r="AK1966">
        <f t="shared" si="392"/>
        <v>0</v>
      </c>
      <c r="AL1966" t="e">
        <f t="shared" ca="1" si="402"/>
        <v>#N/A</v>
      </c>
      <c r="AM1966" t="b">
        <f t="shared" si="393"/>
        <v>0</v>
      </c>
    </row>
    <row r="1967" spans="1:39" x14ac:dyDescent="0.3">
      <c r="A1967" t="s">
        <v>400</v>
      </c>
      <c r="B1967" t="s">
        <v>401</v>
      </c>
      <c r="C1967" t="s">
        <v>39</v>
      </c>
      <c r="D1967" t="s">
        <v>70</v>
      </c>
      <c r="E1967" t="s">
        <v>71</v>
      </c>
      <c r="F1967" s="13" t="str">
        <f>_xlfn.CONCAT(wiz_6[[#This Row],[OCTY......]],",",wiz_6[[#This Row],[OS]])</f>
        <v>JACKSON   ,TN</v>
      </c>
      <c r="G1967" t="s">
        <v>90</v>
      </c>
      <c r="H1967" t="s">
        <v>1584</v>
      </c>
      <c r="I1967" s="13" t="str">
        <f>_xlfn.CONCAT(wiz_6[[#This Row],[DCTY......]], ",",wiz_6[[#This Row],[DS]])</f>
        <v>WILLIAMSTO,SC</v>
      </c>
      <c r="J1967" t="str">
        <f>TRIM(CONCATENATE(wiz_6[[#This Row],[SHIPPER..................]],wiz_6[[#This Row],[ZIP2..]],wiz_6[[#This Row],[ZIP3..]]))</f>
        <v>KELLOGG COMPANY MLXP| 3830129697</v>
      </c>
      <c r="K1967">
        <v>6</v>
      </c>
      <c r="L1967">
        <v>2</v>
      </c>
      <c r="M1967">
        <v>0.2</v>
      </c>
      <c r="N1967">
        <v>459</v>
      </c>
      <c r="O1967">
        <v>0.96</v>
      </c>
      <c r="P1967">
        <v>88</v>
      </c>
      <c r="Q1967">
        <v>0.33</v>
      </c>
      <c r="R1967">
        <v>4</v>
      </c>
      <c r="S1967">
        <v>-6</v>
      </c>
      <c r="T1967">
        <v>1</v>
      </c>
      <c r="U1967">
        <v>-98</v>
      </c>
      <c r="V1967">
        <v>-103</v>
      </c>
      <c r="W1967">
        <v>37087</v>
      </c>
      <c r="X1967">
        <v>38301</v>
      </c>
      <c r="Y1967">
        <v>29697</v>
      </c>
      <c r="Z1967">
        <v>1.98</v>
      </c>
      <c r="AA1967">
        <f t="shared" si="394"/>
        <v>10012</v>
      </c>
      <c r="AB1967">
        <f t="shared" si="395"/>
        <v>-618</v>
      </c>
      <c r="AC1967">
        <f t="shared" si="396"/>
        <v>6159</v>
      </c>
      <c r="AD1967">
        <f t="shared" si="397"/>
        <v>0.6151618058330004</v>
      </c>
      <c r="AE1967">
        <f t="shared" si="398"/>
        <v>0</v>
      </c>
      <c r="AF1967" t="e">
        <f t="shared" ca="1" si="399"/>
        <v>#N/A</v>
      </c>
      <c r="AG1967" t="e">
        <f t="shared" ca="1" si="400"/>
        <v>#N/A</v>
      </c>
      <c r="AH1967" t="e">
        <f t="shared" ca="1" si="401"/>
        <v>#N/A</v>
      </c>
      <c r="AI1967" t="e">
        <f t="shared" ca="1" si="390"/>
        <v>#N/A</v>
      </c>
      <c r="AJ1967">
        <f t="shared" si="391"/>
        <v>5.9928086296444263E-4</v>
      </c>
      <c r="AK1967">
        <f t="shared" si="392"/>
        <v>0</v>
      </c>
      <c r="AL1967" t="e">
        <f t="shared" ca="1" si="402"/>
        <v>#N/A</v>
      </c>
      <c r="AM1967" t="b">
        <f t="shared" si="393"/>
        <v>0</v>
      </c>
    </row>
    <row r="1968" spans="1:39" x14ac:dyDescent="0.3">
      <c r="A1968" t="s">
        <v>302</v>
      </c>
      <c r="B1968" t="s">
        <v>303</v>
      </c>
      <c r="C1968" t="s">
        <v>39</v>
      </c>
      <c r="D1968" t="s">
        <v>70</v>
      </c>
      <c r="E1968" t="s">
        <v>71</v>
      </c>
      <c r="F1968" s="13" t="str">
        <f>_xlfn.CONCAT(wiz_6[[#This Row],[OCTY......]],",",wiz_6[[#This Row],[OS]])</f>
        <v>JACKSON   ,TN</v>
      </c>
      <c r="G1968" t="s">
        <v>90</v>
      </c>
      <c r="H1968" t="s">
        <v>550</v>
      </c>
      <c r="I1968" s="13" t="str">
        <f>_xlfn.CONCAT(wiz_6[[#This Row],[DCTY......]], ",",wiz_6[[#This Row],[DS]])</f>
        <v>GREENVILLE,SC</v>
      </c>
      <c r="J1968" t="str">
        <f>TRIM(CONCATENATE(wiz_6[[#This Row],[SHIPPER..................]],wiz_6[[#This Row],[ZIP2..]],wiz_6[[#This Row],[ZIP3..]]))</f>
        <v>KIRKLANDS TL ONLY | 3830129601</v>
      </c>
      <c r="K1968">
        <v>1</v>
      </c>
      <c r="L1968">
        <v>2.15</v>
      </c>
      <c r="M1968">
        <v>0.22</v>
      </c>
      <c r="N1968">
        <v>494</v>
      </c>
      <c r="O1968">
        <v>1.54</v>
      </c>
      <c r="P1968">
        <v>50</v>
      </c>
      <c r="Q1968">
        <v>0.25</v>
      </c>
      <c r="R1968">
        <v>-40</v>
      </c>
      <c r="S1968">
        <v>-17</v>
      </c>
      <c r="T1968">
        <v>-136</v>
      </c>
      <c r="U1968">
        <v>60</v>
      </c>
      <c r="V1968">
        <v>-93</v>
      </c>
      <c r="W1968">
        <v>38019</v>
      </c>
      <c r="X1968">
        <v>38301</v>
      </c>
      <c r="Y1968">
        <v>29601</v>
      </c>
      <c r="Z1968">
        <v>2.15</v>
      </c>
      <c r="AA1968">
        <f t="shared" si="394"/>
        <v>10012</v>
      </c>
      <c r="AB1968">
        <f t="shared" si="395"/>
        <v>-93</v>
      </c>
      <c r="AC1968">
        <f t="shared" si="396"/>
        <v>6159</v>
      </c>
      <c r="AD1968">
        <f t="shared" si="397"/>
        <v>0.6151618058330004</v>
      </c>
      <c r="AE1968">
        <f t="shared" si="398"/>
        <v>0</v>
      </c>
      <c r="AF1968" t="e">
        <f t="shared" ca="1" si="399"/>
        <v>#N/A</v>
      </c>
      <c r="AG1968" t="e">
        <f t="shared" ca="1" si="400"/>
        <v>#N/A</v>
      </c>
      <c r="AH1968" t="e">
        <f t="shared" ca="1" si="401"/>
        <v>#N/A</v>
      </c>
      <c r="AI1968" t="e">
        <f t="shared" ca="1" si="390"/>
        <v>#N/A</v>
      </c>
      <c r="AJ1968">
        <f t="shared" si="391"/>
        <v>9.988014382740711E-5</v>
      </c>
      <c r="AK1968">
        <f t="shared" si="392"/>
        <v>0</v>
      </c>
      <c r="AL1968" t="e">
        <f t="shared" ca="1" si="402"/>
        <v>#N/A</v>
      </c>
      <c r="AM1968" t="b">
        <f t="shared" si="393"/>
        <v>0</v>
      </c>
    </row>
    <row r="1969" spans="1:39" x14ac:dyDescent="0.3">
      <c r="A1969" t="s">
        <v>1753</v>
      </c>
      <c r="B1969" t="s">
        <v>1754</v>
      </c>
      <c r="C1969" t="s">
        <v>39</v>
      </c>
      <c r="D1969" t="s">
        <v>70</v>
      </c>
      <c r="E1969" t="s">
        <v>1755</v>
      </c>
      <c r="F1969" s="13" t="str">
        <f>_xlfn.CONCAT(wiz_6[[#This Row],[OCTY......]],",",wiz_6[[#This Row],[OS]])</f>
        <v>COUNCE    ,TN</v>
      </c>
      <c r="G1969" t="s">
        <v>90</v>
      </c>
      <c r="H1969" t="s">
        <v>1760</v>
      </c>
      <c r="I1969" s="13" t="str">
        <f>_xlfn.CONCAT(wiz_6[[#This Row],[DCTY......]], ",",wiz_6[[#This Row],[DS]])</f>
        <v>HONEA PATH,SC</v>
      </c>
      <c r="J1969" t="str">
        <f>TRIM(CONCATENATE(wiz_6[[#This Row],[SHIPPER..................]],wiz_6[[#This Row],[ZIP2..]],wiz_6[[#This Row],[ZIP3..]]))</f>
        <v>PCA COUNCE | 3832629654</v>
      </c>
      <c r="K1969">
        <v>1</v>
      </c>
      <c r="L1969">
        <v>2.2000000000000002</v>
      </c>
      <c r="M1969">
        <v>0.2</v>
      </c>
      <c r="N1969">
        <v>455</v>
      </c>
      <c r="O1969">
        <v>0.96</v>
      </c>
      <c r="P1969">
        <v>61</v>
      </c>
      <c r="Q1969">
        <v>0.3</v>
      </c>
      <c r="R1969">
        <v>4</v>
      </c>
      <c r="S1969">
        <v>-29</v>
      </c>
      <c r="T1969">
        <v>1</v>
      </c>
      <c r="U1969">
        <v>-6</v>
      </c>
      <c r="V1969">
        <v>-34</v>
      </c>
      <c r="W1969">
        <v>38301</v>
      </c>
      <c r="X1969">
        <v>38326</v>
      </c>
      <c r="Y1969">
        <v>29654</v>
      </c>
      <c r="Z1969">
        <v>2.1800000000000002</v>
      </c>
      <c r="AA1969">
        <f t="shared" si="394"/>
        <v>10012</v>
      </c>
      <c r="AB1969">
        <f t="shared" si="395"/>
        <v>-34</v>
      </c>
      <c r="AC1969">
        <f t="shared" si="396"/>
        <v>6159</v>
      </c>
      <c r="AD1969">
        <f t="shared" si="397"/>
        <v>0.6151618058330004</v>
      </c>
      <c r="AE1969">
        <f t="shared" si="398"/>
        <v>0</v>
      </c>
      <c r="AF1969" t="e">
        <f t="shared" ca="1" si="399"/>
        <v>#N/A</v>
      </c>
      <c r="AG1969" t="e">
        <f t="shared" ca="1" si="400"/>
        <v>#N/A</v>
      </c>
      <c r="AH1969" t="e">
        <f t="shared" ca="1" si="401"/>
        <v>#N/A</v>
      </c>
      <c r="AI1969" t="e">
        <f t="shared" ca="1" si="390"/>
        <v>#N/A</v>
      </c>
      <c r="AJ1969">
        <f t="shared" si="391"/>
        <v>9.988014382740711E-5</v>
      </c>
      <c r="AK1969">
        <f t="shared" si="392"/>
        <v>0</v>
      </c>
      <c r="AL1969" t="e">
        <f t="shared" ca="1" si="402"/>
        <v>#N/A</v>
      </c>
      <c r="AM1969" t="b">
        <f t="shared" si="393"/>
        <v>0</v>
      </c>
    </row>
    <row r="1970" spans="1:39" x14ac:dyDescent="0.3">
      <c r="A1970" t="s">
        <v>302</v>
      </c>
      <c r="B1970" t="s">
        <v>303</v>
      </c>
      <c r="C1970" t="s">
        <v>39</v>
      </c>
      <c r="D1970" t="s">
        <v>70</v>
      </c>
      <c r="E1970" t="s">
        <v>71</v>
      </c>
      <c r="F1970" s="13" t="str">
        <f>_xlfn.CONCAT(wiz_6[[#This Row],[OCTY......]],",",wiz_6[[#This Row],[OS]])</f>
        <v>JACKSON   ,TN</v>
      </c>
      <c r="G1970" t="s">
        <v>1668</v>
      </c>
      <c r="H1970" t="s">
        <v>1761</v>
      </c>
      <c r="I1970" s="13" t="str">
        <f>_xlfn.CONCAT(wiz_6[[#This Row],[DCTY......]], ",",wiz_6[[#This Row],[DS]])</f>
        <v>SIOUX FALL,SD</v>
      </c>
      <c r="J1970" t="str">
        <f>TRIM(CONCATENATE(wiz_6[[#This Row],[SHIPPER..................]],wiz_6[[#This Row],[ZIP2..]],wiz_6[[#This Row],[ZIP3..]]))</f>
        <v>KIRKLANDS TL ONLY | 3830157101</v>
      </c>
      <c r="K1970">
        <v>1</v>
      </c>
      <c r="L1970">
        <v>2.25</v>
      </c>
      <c r="M1970">
        <v>0.22</v>
      </c>
      <c r="N1970">
        <v>1027</v>
      </c>
      <c r="O1970">
        <v>2.04</v>
      </c>
      <c r="P1970">
        <v>0</v>
      </c>
      <c r="Q1970">
        <v>0.25</v>
      </c>
      <c r="R1970">
        <v>-80</v>
      </c>
      <c r="S1970">
        <v>-17</v>
      </c>
      <c r="T1970">
        <v>-18</v>
      </c>
      <c r="U1970">
        <v>467</v>
      </c>
      <c r="V1970">
        <v>432</v>
      </c>
      <c r="W1970">
        <v>38301</v>
      </c>
      <c r="X1970">
        <v>38301</v>
      </c>
      <c r="Y1970">
        <v>57101</v>
      </c>
      <c r="Z1970">
        <v>2.25</v>
      </c>
      <c r="AA1970">
        <f t="shared" si="394"/>
        <v>10012</v>
      </c>
      <c r="AB1970">
        <f t="shared" si="395"/>
        <v>432</v>
      </c>
      <c r="AC1970">
        <f t="shared" si="396"/>
        <v>6159</v>
      </c>
      <c r="AD1970">
        <f t="shared" si="397"/>
        <v>0.6151618058330004</v>
      </c>
      <c r="AE1970">
        <f t="shared" si="398"/>
        <v>0</v>
      </c>
      <c r="AF1970" t="e">
        <f t="shared" ca="1" si="399"/>
        <v>#N/A</v>
      </c>
      <c r="AG1970" t="e">
        <f t="shared" ca="1" si="400"/>
        <v>#N/A</v>
      </c>
      <c r="AH1970" t="e">
        <f t="shared" ca="1" si="401"/>
        <v>#N/A</v>
      </c>
      <c r="AI1970" t="e">
        <f t="shared" ca="1" si="390"/>
        <v>#N/A</v>
      </c>
      <c r="AJ1970">
        <f t="shared" si="391"/>
        <v>9.988014382740711E-5</v>
      </c>
      <c r="AK1970">
        <f t="shared" si="392"/>
        <v>0</v>
      </c>
      <c r="AL1970" t="e">
        <f t="shared" ca="1" si="402"/>
        <v>#N/A</v>
      </c>
      <c r="AM1970" t="b">
        <f t="shared" si="393"/>
        <v>0</v>
      </c>
    </row>
    <row r="1971" spans="1:39" x14ac:dyDescent="0.3">
      <c r="A1971" t="s">
        <v>302</v>
      </c>
      <c r="B1971" t="s">
        <v>303</v>
      </c>
      <c r="C1971" t="s">
        <v>39</v>
      </c>
      <c r="D1971" t="s">
        <v>70</v>
      </c>
      <c r="E1971" t="s">
        <v>71</v>
      </c>
      <c r="F1971" s="13" t="str">
        <f>_xlfn.CONCAT(wiz_6[[#This Row],[OCTY......]],",",wiz_6[[#This Row],[OS]])</f>
        <v>JACKSON   ,TN</v>
      </c>
      <c r="G1971" t="s">
        <v>70</v>
      </c>
      <c r="H1971" t="s">
        <v>350</v>
      </c>
      <c r="I1971" s="13" t="str">
        <f>_xlfn.CONCAT(wiz_6[[#This Row],[DCTY......]], ",",wiz_6[[#This Row],[DS]])</f>
        <v>COOKEVILLE,TN</v>
      </c>
      <c r="J1971" t="str">
        <f>TRIM(CONCATENATE(wiz_6[[#This Row],[SHIPPER..................]],wiz_6[[#This Row],[ZIP2..]],wiz_6[[#This Row],[ZIP3..]]))</f>
        <v>KIRKLANDS TL ONLY | 3830138501</v>
      </c>
      <c r="K1971">
        <v>1</v>
      </c>
      <c r="L1971">
        <v>2.25</v>
      </c>
      <c r="M1971">
        <v>0.21</v>
      </c>
      <c r="N1971">
        <v>405</v>
      </c>
      <c r="O1971">
        <v>1.46</v>
      </c>
      <c r="P1971">
        <v>0</v>
      </c>
      <c r="Q1971">
        <v>0.25</v>
      </c>
      <c r="R1971">
        <v>-315</v>
      </c>
      <c r="S1971">
        <v>-17</v>
      </c>
      <c r="T1971">
        <v>-136</v>
      </c>
      <c r="U1971">
        <v>146</v>
      </c>
      <c r="V1971">
        <v>-7</v>
      </c>
      <c r="W1971">
        <v>38301</v>
      </c>
      <c r="X1971">
        <v>38301</v>
      </c>
      <c r="Y1971">
        <v>38501</v>
      </c>
      <c r="Z1971">
        <v>2.2400000000000002</v>
      </c>
      <c r="AA1971">
        <f t="shared" si="394"/>
        <v>10012</v>
      </c>
      <c r="AB1971">
        <f t="shared" si="395"/>
        <v>-7</v>
      </c>
      <c r="AC1971">
        <f t="shared" si="396"/>
        <v>6159</v>
      </c>
      <c r="AD1971">
        <f t="shared" si="397"/>
        <v>0.6151618058330004</v>
      </c>
      <c r="AE1971">
        <f t="shared" si="398"/>
        <v>0</v>
      </c>
      <c r="AF1971" t="e">
        <f t="shared" ca="1" si="399"/>
        <v>#N/A</v>
      </c>
      <c r="AG1971" t="e">
        <f t="shared" ca="1" si="400"/>
        <v>#N/A</v>
      </c>
      <c r="AH1971" t="e">
        <f t="shared" ca="1" si="401"/>
        <v>#N/A</v>
      </c>
      <c r="AI1971" t="e">
        <f t="shared" ca="1" si="390"/>
        <v>#N/A</v>
      </c>
      <c r="AJ1971">
        <f t="shared" si="391"/>
        <v>9.988014382740711E-5</v>
      </c>
      <c r="AK1971">
        <f t="shared" si="392"/>
        <v>0</v>
      </c>
      <c r="AL1971" t="e">
        <f t="shared" ca="1" si="402"/>
        <v>#N/A</v>
      </c>
      <c r="AM1971" t="b">
        <f t="shared" si="393"/>
        <v>0</v>
      </c>
    </row>
    <row r="1972" spans="1:39" x14ac:dyDescent="0.3">
      <c r="A1972" t="s">
        <v>302</v>
      </c>
      <c r="B1972" t="s">
        <v>303</v>
      </c>
      <c r="C1972" t="s">
        <v>39</v>
      </c>
      <c r="D1972" t="s">
        <v>70</v>
      </c>
      <c r="E1972" t="s">
        <v>71</v>
      </c>
      <c r="F1972" s="13" t="str">
        <f>_xlfn.CONCAT(wiz_6[[#This Row],[OCTY......]],",",wiz_6[[#This Row],[OS]])</f>
        <v>JACKSON   ,TN</v>
      </c>
      <c r="G1972" t="s">
        <v>76</v>
      </c>
      <c r="H1972" t="s">
        <v>1762</v>
      </c>
      <c r="I1972" s="13" t="str">
        <f>_xlfn.CONCAT(wiz_6[[#This Row],[DCTY......]], ",",wiz_6[[#This Row],[DS]])</f>
        <v>AMARILLO  ,TX</v>
      </c>
      <c r="J1972" t="str">
        <f>TRIM(CONCATENATE(wiz_6[[#This Row],[SHIPPER..................]],wiz_6[[#This Row],[ZIP2..]],wiz_6[[#This Row],[ZIP3..]]))</f>
        <v>KIRKLANDS TL ONLY | 3830179105</v>
      </c>
      <c r="K1972">
        <v>2</v>
      </c>
      <c r="L1972">
        <v>2.39</v>
      </c>
      <c r="M1972">
        <v>0.21</v>
      </c>
      <c r="N1972">
        <v>1030</v>
      </c>
      <c r="O1972">
        <v>2.04</v>
      </c>
      <c r="P1972">
        <v>0</v>
      </c>
      <c r="Q1972">
        <v>0.25</v>
      </c>
      <c r="R1972">
        <v>-175</v>
      </c>
      <c r="S1972">
        <v>-17</v>
      </c>
      <c r="T1972">
        <v>-18</v>
      </c>
      <c r="U1972">
        <v>260</v>
      </c>
      <c r="V1972">
        <v>225</v>
      </c>
      <c r="W1972">
        <v>38301</v>
      </c>
      <c r="X1972">
        <v>38301</v>
      </c>
      <c r="Y1972">
        <v>79105</v>
      </c>
      <c r="Z1972">
        <v>2.38</v>
      </c>
      <c r="AA1972">
        <f t="shared" si="394"/>
        <v>10012</v>
      </c>
      <c r="AB1972">
        <f t="shared" si="395"/>
        <v>450</v>
      </c>
      <c r="AC1972">
        <f t="shared" si="396"/>
        <v>6159</v>
      </c>
      <c r="AD1972">
        <f t="shared" si="397"/>
        <v>0.6151618058330004</v>
      </c>
      <c r="AE1972">
        <f t="shared" si="398"/>
        <v>0</v>
      </c>
      <c r="AF1972" t="e">
        <f t="shared" ca="1" si="399"/>
        <v>#N/A</v>
      </c>
      <c r="AG1972" t="e">
        <f t="shared" ca="1" si="400"/>
        <v>#N/A</v>
      </c>
      <c r="AH1972" t="e">
        <f t="shared" ca="1" si="401"/>
        <v>#N/A</v>
      </c>
      <c r="AI1972" t="e">
        <f t="shared" ca="1" si="390"/>
        <v>#N/A</v>
      </c>
      <c r="AJ1972">
        <f t="shared" si="391"/>
        <v>1.9976028765481422E-4</v>
      </c>
      <c r="AK1972">
        <f t="shared" si="392"/>
        <v>0</v>
      </c>
      <c r="AL1972" t="e">
        <f t="shared" ca="1" si="402"/>
        <v>#N/A</v>
      </c>
      <c r="AM1972" t="b">
        <f t="shared" si="393"/>
        <v>0</v>
      </c>
    </row>
    <row r="1973" spans="1:39" x14ac:dyDescent="0.3">
      <c r="A1973" t="s">
        <v>423</v>
      </c>
      <c r="B1973" t="s">
        <v>424</v>
      </c>
      <c r="C1973" t="s">
        <v>39</v>
      </c>
      <c r="D1973" t="s">
        <v>70</v>
      </c>
      <c r="E1973" t="s">
        <v>71</v>
      </c>
      <c r="F1973" s="13" t="str">
        <f>_xlfn.CONCAT(wiz_6[[#This Row],[OCTY......]],",",wiz_6[[#This Row],[OS]])</f>
        <v>JACKSON   ,TN</v>
      </c>
      <c r="G1973" t="s">
        <v>76</v>
      </c>
      <c r="H1973" t="s">
        <v>1763</v>
      </c>
      <c r="I1973" s="13" t="str">
        <f>_xlfn.CONCAT(wiz_6[[#This Row],[DCTY......]], ",",wiz_6[[#This Row],[DS]])</f>
        <v>CALDWELL  ,TX</v>
      </c>
      <c r="J1973" t="str">
        <f>TRIM(CONCATENATE(wiz_6[[#This Row],[SHIPPER..................]],wiz_6[[#This Row],[ZIP2..]],wiz_6[[#This Row],[ZIP3..]]))</f>
        <v>CARLSTAR | 3830177836</v>
      </c>
      <c r="K1973">
        <v>1</v>
      </c>
      <c r="L1973">
        <v>2.2000000000000002</v>
      </c>
      <c r="M1973">
        <v>0.18</v>
      </c>
      <c r="N1973">
        <v>670</v>
      </c>
      <c r="O1973">
        <v>1.04</v>
      </c>
      <c r="P1973">
        <v>405</v>
      </c>
      <c r="Q1973">
        <v>0.7</v>
      </c>
      <c r="R1973">
        <v>20</v>
      </c>
      <c r="S1973">
        <v>-84</v>
      </c>
      <c r="T1973">
        <v>83</v>
      </c>
      <c r="U1973">
        <v>-10</v>
      </c>
      <c r="V1973">
        <v>-11</v>
      </c>
      <c r="W1973">
        <v>41056</v>
      </c>
      <c r="X1973">
        <v>38301</v>
      </c>
      <c r="Y1973">
        <v>77836</v>
      </c>
      <c r="Z1973">
        <v>2.16</v>
      </c>
      <c r="AA1973">
        <f t="shared" si="394"/>
        <v>10012</v>
      </c>
      <c r="AB1973">
        <f t="shared" si="395"/>
        <v>-11</v>
      </c>
      <c r="AC1973">
        <f t="shared" si="396"/>
        <v>6159</v>
      </c>
      <c r="AD1973">
        <f t="shared" si="397"/>
        <v>0.6151618058330004</v>
      </c>
      <c r="AE1973">
        <f t="shared" si="398"/>
        <v>0</v>
      </c>
      <c r="AF1973" t="e">
        <f t="shared" ca="1" si="399"/>
        <v>#N/A</v>
      </c>
      <c r="AG1973" t="e">
        <f t="shared" ca="1" si="400"/>
        <v>#N/A</v>
      </c>
      <c r="AH1973" t="e">
        <f t="shared" ca="1" si="401"/>
        <v>#N/A</v>
      </c>
      <c r="AI1973" t="e">
        <f t="shared" ca="1" si="390"/>
        <v>#N/A</v>
      </c>
      <c r="AJ1973">
        <f t="shared" si="391"/>
        <v>9.988014382740711E-5</v>
      </c>
      <c r="AK1973">
        <f t="shared" si="392"/>
        <v>0</v>
      </c>
      <c r="AL1973" t="e">
        <f t="shared" ca="1" si="402"/>
        <v>#N/A</v>
      </c>
      <c r="AM1973" t="b">
        <f t="shared" si="393"/>
        <v>0</v>
      </c>
    </row>
    <row r="1974" spans="1:39" x14ac:dyDescent="0.3">
      <c r="A1974" t="s">
        <v>302</v>
      </c>
      <c r="B1974" t="s">
        <v>303</v>
      </c>
      <c r="C1974" t="s">
        <v>39</v>
      </c>
      <c r="D1974" t="s">
        <v>70</v>
      </c>
      <c r="E1974" t="s">
        <v>71</v>
      </c>
      <c r="F1974" s="13" t="str">
        <f>_xlfn.CONCAT(wiz_6[[#This Row],[OCTY......]],",",wiz_6[[#This Row],[OS]])</f>
        <v>JACKSON   ,TN</v>
      </c>
      <c r="G1974" t="s">
        <v>76</v>
      </c>
      <c r="H1974" t="s">
        <v>905</v>
      </c>
      <c r="I1974" s="13" t="str">
        <f>_xlfn.CONCAT(wiz_6[[#This Row],[DCTY......]], ",",wiz_6[[#This Row],[DS]])</f>
        <v>COLLEGE ST,TX</v>
      </c>
      <c r="J1974" t="str">
        <f>TRIM(CONCATENATE(wiz_6[[#This Row],[SHIPPER..................]],wiz_6[[#This Row],[ZIP2..]],wiz_6[[#This Row],[ZIP3..]]))</f>
        <v>KIRKLANDS TL ONLY | 3830177840</v>
      </c>
      <c r="K1974">
        <v>1</v>
      </c>
      <c r="L1974">
        <v>1.83</v>
      </c>
      <c r="M1974">
        <v>0.21</v>
      </c>
      <c r="N1974">
        <v>845</v>
      </c>
      <c r="O1974">
        <v>0.81</v>
      </c>
      <c r="P1974">
        <v>290</v>
      </c>
      <c r="Q1974">
        <v>0.5</v>
      </c>
      <c r="R1974">
        <v>-175</v>
      </c>
      <c r="S1974">
        <v>-17</v>
      </c>
      <c r="T1974">
        <v>225</v>
      </c>
      <c r="U1974">
        <v>76</v>
      </c>
      <c r="V1974">
        <v>284</v>
      </c>
      <c r="W1974">
        <v>42501</v>
      </c>
      <c r="X1974">
        <v>38301</v>
      </c>
      <c r="Y1974">
        <v>77840</v>
      </c>
      <c r="Z1974">
        <v>1.82</v>
      </c>
      <c r="AA1974">
        <f t="shared" si="394"/>
        <v>10012</v>
      </c>
      <c r="AB1974">
        <f t="shared" si="395"/>
        <v>284</v>
      </c>
      <c r="AC1974">
        <f t="shared" si="396"/>
        <v>6159</v>
      </c>
      <c r="AD1974">
        <f t="shared" si="397"/>
        <v>0.6151618058330004</v>
      </c>
      <c r="AE1974">
        <f t="shared" si="398"/>
        <v>0</v>
      </c>
      <c r="AF1974" t="e">
        <f t="shared" ca="1" si="399"/>
        <v>#N/A</v>
      </c>
      <c r="AG1974" t="e">
        <f t="shared" ca="1" si="400"/>
        <v>#N/A</v>
      </c>
      <c r="AH1974" t="e">
        <f t="shared" ca="1" si="401"/>
        <v>#N/A</v>
      </c>
      <c r="AI1974" t="e">
        <f t="shared" ca="1" si="390"/>
        <v>#N/A</v>
      </c>
      <c r="AJ1974">
        <f t="shared" si="391"/>
        <v>9.988014382740711E-5</v>
      </c>
      <c r="AK1974">
        <f t="shared" si="392"/>
        <v>0</v>
      </c>
      <c r="AL1974" t="e">
        <f t="shared" ca="1" si="402"/>
        <v>#N/A</v>
      </c>
      <c r="AM1974" t="b">
        <f t="shared" si="393"/>
        <v>0</v>
      </c>
    </row>
    <row r="1975" spans="1:39" x14ac:dyDescent="0.3">
      <c r="A1975" t="s">
        <v>400</v>
      </c>
      <c r="B1975" t="s">
        <v>401</v>
      </c>
      <c r="C1975" t="s">
        <v>39</v>
      </c>
      <c r="D1975" t="s">
        <v>70</v>
      </c>
      <c r="E1975" t="s">
        <v>71</v>
      </c>
      <c r="F1975" s="13" t="str">
        <f>_xlfn.CONCAT(wiz_6[[#This Row],[OCTY......]],",",wiz_6[[#This Row],[OS]])</f>
        <v>JACKSON   ,TN</v>
      </c>
      <c r="G1975" t="s">
        <v>76</v>
      </c>
      <c r="H1975" t="s">
        <v>896</v>
      </c>
      <c r="I1975" s="13" t="str">
        <f>_xlfn.CONCAT(wiz_6[[#This Row],[DCTY......]], ",",wiz_6[[#This Row],[DS]])</f>
        <v>CLEBURNE  ,TX</v>
      </c>
      <c r="J1975" t="str">
        <f>TRIM(CONCATENATE(wiz_6[[#This Row],[SHIPPER..................]],wiz_6[[#This Row],[ZIP2..]],wiz_6[[#This Row],[ZIP3..]]))</f>
        <v>KELLOGG COMPANY MLXP| 3830176031</v>
      </c>
      <c r="K1975">
        <v>2</v>
      </c>
      <c r="L1975">
        <v>2.37</v>
      </c>
      <c r="M1975">
        <v>0.13</v>
      </c>
      <c r="N1975">
        <v>583</v>
      </c>
      <c r="O1975">
        <v>1.1499999999999999</v>
      </c>
      <c r="P1975">
        <v>42</v>
      </c>
      <c r="Q1975">
        <v>0.28000000000000003</v>
      </c>
      <c r="R1975">
        <v>49</v>
      </c>
      <c r="S1975">
        <v>-6</v>
      </c>
      <c r="T1975">
        <v>-11</v>
      </c>
      <c r="U1975">
        <v>-146</v>
      </c>
      <c r="V1975">
        <v>-163</v>
      </c>
      <c r="W1975">
        <v>38301</v>
      </c>
      <c r="X1975">
        <v>38301</v>
      </c>
      <c r="Y1975">
        <v>76031</v>
      </c>
      <c r="Z1975">
        <v>2.2799999999999998</v>
      </c>
      <c r="AA1975">
        <f t="shared" si="394"/>
        <v>10012</v>
      </c>
      <c r="AB1975">
        <f t="shared" si="395"/>
        <v>-326</v>
      </c>
      <c r="AC1975">
        <f t="shared" si="396"/>
        <v>6159</v>
      </c>
      <c r="AD1975">
        <f t="shared" si="397"/>
        <v>0.6151618058330004</v>
      </c>
      <c r="AE1975">
        <f t="shared" si="398"/>
        <v>0</v>
      </c>
      <c r="AF1975" t="e">
        <f t="shared" ca="1" si="399"/>
        <v>#N/A</v>
      </c>
      <c r="AG1975" t="e">
        <f t="shared" ca="1" si="400"/>
        <v>#N/A</v>
      </c>
      <c r="AH1975" t="e">
        <f t="shared" ca="1" si="401"/>
        <v>#N/A</v>
      </c>
      <c r="AI1975" t="e">
        <f t="shared" ca="1" si="390"/>
        <v>#N/A</v>
      </c>
      <c r="AJ1975">
        <f t="shared" si="391"/>
        <v>1.9976028765481422E-4</v>
      </c>
      <c r="AK1975">
        <f t="shared" si="392"/>
        <v>0</v>
      </c>
      <c r="AL1975" t="e">
        <f t="shared" ca="1" si="402"/>
        <v>#N/A</v>
      </c>
      <c r="AM1975" t="b">
        <f t="shared" si="393"/>
        <v>0</v>
      </c>
    </row>
    <row r="1976" spans="1:39" x14ac:dyDescent="0.3">
      <c r="A1976" t="s">
        <v>400</v>
      </c>
      <c r="B1976" t="s">
        <v>401</v>
      </c>
      <c r="C1976" t="s">
        <v>39</v>
      </c>
      <c r="D1976" t="s">
        <v>70</v>
      </c>
      <c r="E1976" t="s">
        <v>71</v>
      </c>
      <c r="F1976" s="13" t="str">
        <f>_xlfn.CONCAT(wiz_6[[#This Row],[OCTY......]],",",wiz_6[[#This Row],[OS]])</f>
        <v>JACKSON   ,TN</v>
      </c>
      <c r="G1976" t="s">
        <v>76</v>
      </c>
      <c r="H1976" t="s">
        <v>1764</v>
      </c>
      <c r="I1976" s="13" t="str">
        <f>_xlfn.CONCAT(wiz_6[[#This Row],[DCTY......]], ",",wiz_6[[#This Row],[DS]])</f>
        <v>FLOWER MOU,TX</v>
      </c>
      <c r="J1976" t="str">
        <f>TRIM(CONCATENATE(wiz_6[[#This Row],[SHIPPER..................]],wiz_6[[#This Row],[ZIP2..]],wiz_6[[#This Row],[ZIP3..]]))</f>
        <v>KELLOGG COMPANY MLXP| 3830175027</v>
      </c>
      <c r="K1976">
        <v>1</v>
      </c>
      <c r="L1976">
        <v>2.56</v>
      </c>
      <c r="M1976">
        <v>0.23</v>
      </c>
      <c r="N1976">
        <v>550</v>
      </c>
      <c r="O1976">
        <v>1.05</v>
      </c>
      <c r="P1976">
        <v>82</v>
      </c>
      <c r="Q1976">
        <v>0.3</v>
      </c>
      <c r="R1976">
        <v>-11</v>
      </c>
      <c r="S1976">
        <v>-6</v>
      </c>
      <c r="T1976">
        <v>-1</v>
      </c>
      <c r="U1976">
        <v>-24</v>
      </c>
      <c r="V1976">
        <v>-31</v>
      </c>
      <c r="W1976">
        <v>38101</v>
      </c>
      <c r="X1976">
        <v>38301</v>
      </c>
      <c r="Y1976">
        <v>75027</v>
      </c>
      <c r="Z1976">
        <v>2.57</v>
      </c>
      <c r="AA1976">
        <f t="shared" si="394"/>
        <v>10012</v>
      </c>
      <c r="AB1976">
        <f t="shared" si="395"/>
        <v>-31</v>
      </c>
      <c r="AC1976">
        <f t="shared" si="396"/>
        <v>6159</v>
      </c>
      <c r="AD1976">
        <f t="shared" si="397"/>
        <v>0.6151618058330004</v>
      </c>
      <c r="AE1976">
        <f t="shared" si="398"/>
        <v>0</v>
      </c>
      <c r="AF1976" t="e">
        <f t="shared" ca="1" si="399"/>
        <v>#N/A</v>
      </c>
      <c r="AG1976" t="e">
        <f t="shared" ca="1" si="400"/>
        <v>#N/A</v>
      </c>
      <c r="AH1976" t="e">
        <f t="shared" ca="1" si="401"/>
        <v>#N/A</v>
      </c>
      <c r="AI1976" t="e">
        <f t="shared" ca="1" si="390"/>
        <v>#N/A</v>
      </c>
      <c r="AJ1976">
        <f t="shared" si="391"/>
        <v>9.988014382740711E-5</v>
      </c>
      <c r="AK1976">
        <f t="shared" si="392"/>
        <v>0</v>
      </c>
      <c r="AL1976" t="e">
        <f t="shared" ca="1" si="402"/>
        <v>#N/A</v>
      </c>
      <c r="AM1976" t="b">
        <f t="shared" si="393"/>
        <v>0</v>
      </c>
    </row>
    <row r="1977" spans="1:39" x14ac:dyDescent="0.3">
      <c r="A1977" t="s">
        <v>400</v>
      </c>
      <c r="B1977" t="s">
        <v>401</v>
      </c>
      <c r="C1977" t="s">
        <v>39</v>
      </c>
      <c r="D1977" t="s">
        <v>70</v>
      </c>
      <c r="E1977" t="s">
        <v>71</v>
      </c>
      <c r="F1977" s="13" t="str">
        <f>_xlfn.CONCAT(wiz_6[[#This Row],[OCTY......]],",",wiz_6[[#This Row],[OS]])</f>
        <v>JACKSON   ,TN</v>
      </c>
      <c r="G1977" t="s">
        <v>76</v>
      </c>
      <c r="H1977" t="s">
        <v>804</v>
      </c>
      <c r="I1977" s="13" t="str">
        <f>_xlfn.CONCAT(wiz_6[[#This Row],[DCTY......]], ",",wiz_6[[#This Row],[DS]])</f>
        <v>FORT WORTH,TX</v>
      </c>
      <c r="J1977" t="str">
        <f>TRIM(CONCATENATE(wiz_6[[#This Row],[SHIPPER..................]],wiz_6[[#This Row],[ZIP2..]],wiz_6[[#This Row],[ZIP3..]]))</f>
        <v>KELLOGG COMPANY MLXP| 3830176101</v>
      </c>
      <c r="K1977">
        <v>2</v>
      </c>
      <c r="L1977">
        <v>2.54</v>
      </c>
      <c r="M1977">
        <v>0.38</v>
      </c>
      <c r="N1977">
        <v>566</v>
      </c>
      <c r="O1977">
        <v>1.44</v>
      </c>
      <c r="P1977">
        <v>8</v>
      </c>
      <c r="Q1977">
        <v>0.25</v>
      </c>
      <c r="R1977">
        <v>-98</v>
      </c>
      <c r="S1977">
        <v>-6</v>
      </c>
      <c r="T1977">
        <v>-80</v>
      </c>
      <c r="U1977">
        <v>37</v>
      </c>
      <c r="V1977">
        <v>-49</v>
      </c>
      <c r="W1977">
        <v>38301</v>
      </c>
      <c r="X1977">
        <v>38301</v>
      </c>
      <c r="Y1977">
        <v>76101</v>
      </c>
      <c r="Z1977">
        <v>2.7</v>
      </c>
      <c r="AA1977">
        <f t="shared" si="394"/>
        <v>10012</v>
      </c>
      <c r="AB1977">
        <f t="shared" si="395"/>
        <v>-98</v>
      </c>
      <c r="AC1977">
        <f t="shared" si="396"/>
        <v>6159</v>
      </c>
      <c r="AD1977">
        <f t="shared" si="397"/>
        <v>0.6151618058330004</v>
      </c>
      <c r="AE1977">
        <f t="shared" si="398"/>
        <v>0</v>
      </c>
      <c r="AF1977" t="e">
        <f t="shared" ca="1" si="399"/>
        <v>#N/A</v>
      </c>
      <c r="AG1977" t="e">
        <f t="shared" ca="1" si="400"/>
        <v>#N/A</v>
      </c>
      <c r="AH1977" t="e">
        <f t="shared" ca="1" si="401"/>
        <v>#N/A</v>
      </c>
      <c r="AI1977" t="e">
        <f t="shared" ca="1" si="390"/>
        <v>#N/A</v>
      </c>
      <c r="AJ1977">
        <f t="shared" si="391"/>
        <v>1.9976028765481422E-4</v>
      </c>
      <c r="AK1977">
        <f t="shared" si="392"/>
        <v>0</v>
      </c>
      <c r="AL1977" t="e">
        <f t="shared" ca="1" si="402"/>
        <v>#N/A</v>
      </c>
      <c r="AM1977" t="b">
        <f t="shared" si="393"/>
        <v>0</v>
      </c>
    </row>
    <row r="1978" spans="1:39" x14ac:dyDescent="0.3">
      <c r="A1978" t="s">
        <v>400</v>
      </c>
      <c r="B1978" t="s">
        <v>401</v>
      </c>
      <c r="C1978" t="s">
        <v>39</v>
      </c>
      <c r="D1978" t="s">
        <v>70</v>
      </c>
      <c r="E1978" t="s">
        <v>71</v>
      </c>
      <c r="F1978" s="13" t="str">
        <f>_xlfn.CONCAT(wiz_6[[#This Row],[OCTY......]],",",wiz_6[[#This Row],[OS]])</f>
        <v>JACKSON   ,TN</v>
      </c>
      <c r="G1978" t="s">
        <v>76</v>
      </c>
      <c r="H1978" t="s">
        <v>1527</v>
      </c>
      <c r="I1978" s="13" t="str">
        <f>_xlfn.CONCAT(wiz_6[[#This Row],[DCTY......]], ",",wiz_6[[#This Row],[DS]])</f>
        <v>ROANOKE   ,TX</v>
      </c>
      <c r="J1978" t="str">
        <f>TRIM(CONCATENATE(wiz_6[[#This Row],[SHIPPER..................]],wiz_6[[#This Row],[ZIP2..]],wiz_6[[#This Row],[ZIP3..]]))</f>
        <v>KELLOGG COMPANY MLXP| 3830176099</v>
      </c>
      <c r="K1978">
        <v>3</v>
      </c>
      <c r="L1978">
        <v>2.2400000000000002</v>
      </c>
      <c r="M1978">
        <v>0.67</v>
      </c>
      <c r="N1978">
        <v>559</v>
      </c>
      <c r="O1978">
        <v>1.78</v>
      </c>
      <c r="P1978">
        <v>140</v>
      </c>
      <c r="Q1978">
        <v>0.37</v>
      </c>
      <c r="R1978">
        <v>-259</v>
      </c>
      <c r="S1978">
        <v>-6</v>
      </c>
      <c r="T1978">
        <v>-161</v>
      </c>
      <c r="U1978">
        <v>22</v>
      </c>
      <c r="V1978">
        <v>-145</v>
      </c>
      <c r="W1978">
        <v>42134</v>
      </c>
      <c r="X1978">
        <v>38301</v>
      </c>
      <c r="Y1978">
        <v>76099</v>
      </c>
      <c r="Z1978">
        <v>2.69</v>
      </c>
      <c r="AA1978">
        <f t="shared" si="394"/>
        <v>10012</v>
      </c>
      <c r="AB1978">
        <f t="shared" si="395"/>
        <v>-435</v>
      </c>
      <c r="AC1978">
        <f t="shared" si="396"/>
        <v>6159</v>
      </c>
      <c r="AD1978">
        <f t="shared" si="397"/>
        <v>0.6151618058330004</v>
      </c>
      <c r="AE1978">
        <f t="shared" si="398"/>
        <v>0</v>
      </c>
      <c r="AF1978" t="e">
        <f t="shared" ca="1" si="399"/>
        <v>#N/A</v>
      </c>
      <c r="AG1978" t="e">
        <f t="shared" ca="1" si="400"/>
        <v>#N/A</v>
      </c>
      <c r="AH1978" t="e">
        <f t="shared" ca="1" si="401"/>
        <v>#N/A</v>
      </c>
      <c r="AI1978" t="e">
        <f t="shared" ca="1" si="390"/>
        <v>#N/A</v>
      </c>
      <c r="AJ1978">
        <f t="shared" si="391"/>
        <v>2.9964043148222132E-4</v>
      </c>
      <c r="AK1978">
        <f t="shared" si="392"/>
        <v>0</v>
      </c>
      <c r="AL1978" t="e">
        <f t="shared" ca="1" si="402"/>
        <v>#N/A</v>
      </c>
      <c r="AM1978" t="b">
        <f t="shared" si="393"/>
        <v>0</v>
      </c>
    </row>
    <row r="1979" spans="1:39" x14ac:dyDescent="0.3">
      <c r="A1979" t="s">
        <v>302</v>
      </c>
      <c r="B1979" t="s">
        <v>303</v>
      </c>
      <c r="C1979" t="s">
        <v>39</v>
      </c>
      <c r="D1979" t="s">
        <v>70</v>
      </c>
      <c r="E1979" t="s">
        <v>71</v>
      </c>
      <c r="F1979" s="13" t="str">
        <f>_xlfn.CONCAT(wiz_6[[#This Row],[OCTY......]],",",wiz_6[[#This Row],[OS]])</f>
        <v>JACKSON   ,TN</v>
      </c>
      <c r="G1979" t="s">
        <v>76</v>
      </c>
      <c r="H1979" t="s">
        <v>804</v>
      </c>
      <c r="I1979" s="13" t="str">
        <f>_xlfn.CONCAT(wiz_6[[#This Row],[DCTY......]], ",",wiz_6[[#This Row],[DS]])</f>
        <v>FORT WORTH,TX</v>
      </c>
      <c r="J1979" t="str">
        <f>TRIM(CONCATENATE(wiz_6[[#This Row],[SHIPPER..................]],wiz_6[[#This Row],[ZIP2..]],wiz_6[[#This Row],[ZIP3..]]))</f>
        <v>KIRKLANDS TL ONLY | 3830176101</v>
      </c>
      <c r="K1979">
        <v>1</v>
      </c>
      <c r="L1979">
        <v>2.4700000000000002</v>
      </c>
      <c r="M1979">
        <v>0.21</v>
      </c>
      <c r="N1979">
        <v>586</v>
      </c>
      <c r="O1979">
        <v>1.1299999999999999</v>
      </c>
      <c r="P1979">
        <v>0</v>
      </c>
      <c r="Q1979">
        <v>0.25</v>
      </c>
      <c r="R1979">
        <v>-70</v>
      </c>
      <c r="S1979">
        <v>-17</v>
      </c>
      <c r="T1979">
        <v>-7</v>
      </c>
      <c r="U1979">
        <v>37</v>
      </c>
      <c r="V1979">
        <v>13</v>
      </c>
      <c r="W1979">
        <v>38301</v>
      </c>
      <c r="X1979">
        <v>38301</v>
      </c>
      <c r="Y1979">
        <v>76101</v>
      </c>
      <c r="Z1979">
        <v>2.46</v>
      </c>
      <c r="AA1979">
        <f t="shared" si="394"/>
        <v>10012</v>
      </c>
      <c r="AB1979">
        <f t="shared" si="395"/>
        <v>13</v>
      </c>
      <c r="AC1979">
        <f t="shared" si="396"/>
        <v>6159</v>
      </c>
      <c r="AD1979">
        <f t="shared" si="397"/>
        <v>0.6151618058330004</v>
      </c>
      <c r="AE1979">
        <f t="shared" si="398"/>
        <v>0</v>
      </c>
      <c r="AF1979" t="e">
        <f t="shared" ca="1" si="399"/>
        <v>#N/A</v>
      </c>
      <c r="AG1979" t="e">
        <f t="shared" ca="1" si="400"/>
        <v>#N/A</v>
      </c>
      <c r="AH1979" t="e">
        <f t="shared" ca="1" si="401"/>
        <v>#N/A</v>
      </c>
      <c r="AI1979" t="e">
        <f t="shared" ca="1" si="390"/>
        <v>#N/A</v>
      </c>
      <c r="AJ1979">
        <f t="shared" si="391"/>
        <v>9.988014382740711E-5</v>
      </c>
      <c r="AK1979">
        <f t="shared" si="392"/>
        <v>0</v>
      </c>
      <c r="AL1979" t="e">
        <f t="shared" ca="1" si="402"/>
        <v>#N/A</v>
      </c>
      <c r="AM1979" t="b">
        <f t="shared" si="393"/>
        <v>0</v>
      </c>
    </row>
    <row r="1980" spans="1:39" x14ac:dyDescent="0.3">
      <c r="A1980" t="s">
        <v>302</v>
      </c>
      <c r="B1980" t="s">
        <v>303</v>
      </c>
      <c r="C1980" t="s">
        <v>39</v>
      </c>
      <c r="D1980" t="s">
        <v>70</v>
      </c>
      <c r="E1980" t="s">
        <v>71</v>
      </c>
      <c r="F1980" s="13" t="str">
        <f>_xlfn.CONCAT(wiz_6[[#This Row],[OCTY......]],",",wiz_6[[#This Row],[OS]])</f>
        <v>JACKSON   ,TN</v>
      </c>
      <c r="G1980" t="s">
        <v>76</v>
      </c>
      <c r="H1980" t="s">
        <v>1765</v>
      </c>
      <c r="I1980" s="13" t="str">
        <f>_xlfn.CONCAT(wiz_6[[#This Row],[DCTY......]], ",",wiz_6[[#This Row],[DS]])</f>
        <v>LAKE WORTH,TX</v>
      </c>
      <c r="J1980" t="str">
        <f>TRIM(CONCATENATE(wiz_6[[#This Row],[SHIPPER..................]],wiz_6[[#This Row],[ZIP2..]],wiz_6[[#This Row],[ZIP3..]]))</f>
        <v>KIRKLANDS TL ONLY | 3830176101</v>
      </c>
      <c r="K1980">
        <v>1</v>
      </c>
      <c r="L1980">
        <v>2.75</v>
      </c>
      <c r="M1980">
        <v>0.21</v>
      </c>
      <c r="N1980">
        <v>607</v>
      </c>
      <c r="O1980">
        <v>1.04</v>
      </c>
      <c r="P1980">
        <v>0</v>
      </c>
      <c r="Q1980">
        <v>0.25</v>
      </c>
      <c r="R1980">
        <v>-175</v>
      </c>
      <c r="S1980">
        <v>-17</v>
      </c>
      <c r="T1980">
        <v>41</v>
      </c>
      <c r="U1980">
        <v>340</v>
      </c>
      <c r="V1980">
        <v>364</v>
      </c>
      <c r="W1980">
        <v>38301</v>
      </c>
      <c r="X1980">
        <v>38301</v>
      </c>
      <c r="Y1980">
        <v>76101</v>
      </c>
      <c r="Z1980">
        <v>2.74</v>
      </c>
      <c r="AA1980">
        <f t="shared" si="394"/>
        <v>10012</v>
      </c>
      <c r="AB1980">
        <f t="shared" si="395"/>
        <v>364</v>
      </c>
      <c r="AC1980">
        <f t="shared" si="396"/>
        <v>6159</v>
      </c>
      <c r="AD1980">
        <f t="shared" si="397"/>
        <v>0.6151618058330004</v>
      </c>
      <c r="AE1980">
        <f t="shared" si="398"/>
        <v>0</v>
      </c>
      <c r="AF1980" t="e">
        <f t="shared" ca="1" si="399"/>
        <v>#N/A</v>
      </c>
      <c r="AG1980" t="e">
        <f t="shared" ca="1" si="400"/>
        <v>#N/A</v>
      </c>
      <c r="AH1980" t="e">
        <f t="shared" ca="1" si="401"/>
        <v>#N/A</v>
      </c>
      <c r="AI1980" t="e">
        <f t="shared" ca="1" si="390"/>
        <v>#N/A</v>
      </c>
      <c r="AJ1980">
        <f t="shared" si="391"/>
        <v>9.988014382740711E-5</v>
      </c>
      <c r="AK1980">
        <f t="shared" si="392"/>
        <v>0</v>
      </c>
      <c r="AL1980" t="e">
        <f t="shared" ca="1" si="402"/>
        <v>#N/A</v>
      </c>
      <c r="AM1980" t="b">
        <f t="shared" si="393"/>
        <v>0</v>
      </c>
    </row>
    <row r="1981" spans="1:39" x14ac:dyDescent="0.3">
      <c r="A1981" t="s">
        <v>302</v>
      </c>
      <c r="B1981" t="s">
        <v>303</v>
      </c>
      <c r="C1981" t="s">
        <v>39</v>
      </c>
      <c r="D1981" t="s">
        <v>70</v>
      </c>
      <c r="E1981" t="s">
        <v>71</v>
      </c>
      <c r="F1981" s="13" t="str">
        <f>_xlfn.CONCAT(wiz_6[[#This Row],[OCTY......]],",",wiz_6[[#This Row],[OS]])</f>
        <v>JACKSON   ,TN</v>
      </c>
      <c r="G1981" t="s">
        <v>76</v>
      </c>
      <c r="H1981" t="s">
        <v>1766</v>
      </c>
      <c r="I1981" s="13" t="str">
        <f>_xlfn.CONCAT(wiz_6[[#This Row],[DCTY......]], ",",wiz_6[[#This Row],[DS]])</f>
        <v>MESQUITE  ,TX</v>
      </c>
      <c r="J1981" t="str">
        <f>TRIM(CONCATENATE(wiz_6[[#This Row],[SHIPPER..................]],wiz_6[[#This Row],[ZIP2..]],wiz_6[[#This Row],[ZIP3..]]))</f>
        <v>KIRKLANDS TL ONLY | 3830175149</v>
      </c>
      <c r="K1981">
        <v>1</v>
      </c>
      <c r="L1981">
        <v>2.31</v>
      </c>
      <c r="M1981">
        <v>0.21</v>
      </c>
      <c r="N1981">
        <v>605</v>
      </c>
      <c r="O1981">
        <v>0.5</v>
      </c>
      <c r="P1981">
        <v>159</v>
      </c>
      <c r="Q1981">
        <v>0.4</v>
      </c>
      <c r="R1981">
        <v>-175</v>
      </c>
      <c r="S1981">
        <v>-17</v>
      </c>
      <c r="T1981">
        <v>169</v>
      </c>
      <c r="U1981">
        <v>72</v>
      </c>
      <c r="V1981">
        <v>224</v>
      </c>
      <c r="W1981">
        <v>37087</v>
      </c>
      <c r="X1981">
        <v>38301</v>
      </c>
      <c r="Y1981">
        <v>75149</v>
      </c>
      <c r="Z1981">
        <v>2.2999999999999998</v>
      </c>
      <c r="AA1981">
        <f t="shared" si="394"/>
        <v>10012</v>
      </c>
      <c r="AB1981">
        <f t="shared" si="395"/>
        <v>224</v>
      </c>
      <c r="AC1981">
        <f t="shared" si="396"/>
        <v>6159</v>
      </c>
      <c r="AD1981">
        <f t="shared" si="397"/>
        <v>0.6151618058330004</v>
      </c>
      <c r="AE1981">
        <f t="shared" si="398"/>
        <v>0</v>
      </c>
      <c r="AF1981" t="e">
        <f t="shared" ca="1" si="399"/>
        <v>#N/A</v>
      </c>
      <c r="AG1981" t="e">
        <f t="shared" ca="1" si="400"/>
        <v>#N/A</v>
      </c>
      <c r="AH1981" t="e">
        <f t="shared" ca="1" si="401"/>
        <v>#N/A</v>
      </c>
      <c r="AI1981" t="e">
        <f t="shared" ca="1" si="390"/>
        <v>#N/A</v>
      </c>
      <c r="AJ1981">
        <f t="shared" si="391"/>
        <v>9.988014382740711E-5</v>
      </c>
      <c r="AK1981">
        <f t="shared" si="392"/>
        <v>0</v>
      </c>
      <c r="AL1981" t="e">
        <f t="shared" ca="1" si="402"/>
        <v>#N/A</v>
      </c>
      <c r="AM1981" t="b">
        <f t="shared" si="393"/>
        <v>0</v>
      </c>
    </row>
    <row r="1982" spans="1:39" x14ac:dyDescent="0.3">
      <c r="A1982" t="s">
        <v>302</v>
      </c>
      <c r="B1982" t="s">
        <v>303</v>
      </c>
      <c r="C1982" t="s">
        <v>39</v>
      </c>
      <c r="D1982" t="s">
        <v>70</v>
      </c>
      <c r="E1982" t="s">
        <v>71</v>
      </c>
      <c r="F1982" s="13" t="str">
        <f>_xlfn.CONCAT(wiz_6[[#This Row],[OCTY......]],",",wiz_6[[#This Row],[OS]])</f>
        <v>JACKSON   ,TN</v>
      </c>
      <c r="G1982" t="s">
        <v>76</v>
      </c>
      <c r="H1982" t="s">
        <v>1767</v>
      </c>
      <c r="I1982" s="13" t="str">
        <f>_xlfn.CONCAT(wiz_6[[#This Row],[DCTY......]], ",",wiz_6[[#This Row],[DS]])</f>
        <v>WAXAHACHIE,TX</v>
      </c>
      <c r="J1982" t="str">
        <f>TRIM(CONCATENATE(wiz_6[[#This Row],[SHIPPER..................]],wiz_6[[#This Row],[ZIP2..]],wiz_6[[#This Row],[ZIP3..]]))</f>
        <v>KIRKLANDS TL ONLY | 3830175165</v>
      </c>
      <c r="K1982">
        <v>1</v>
      </c>
      <c r="L1982">
        <v>2.3199999999999998</v>
      </c>
      <c r="M1982">
        <v>0.21</v>
      </c>
      <c r="N1982">
        <v>668</v>
      </c>
      <c r="O1982">
        <v>1.21</v>
      </c>
      <c r="P1982">
        <v>24</v>
      </c>
      <c r="Q1982">
        <v>0.25</v>
      </c>
      <c r="R1982">
        <v>-210</v>
      </c>
      <c r="S1982">
        <v>-17</v>
      </c>
      <c r="T1982">
        <v>42</v>
      </c>
      <c r="U1982">
        <v>191</v>
      </c>
      <c r="V1982">
        <v>216</v>
      </c>
      <c r="W1982">
        <v>38358</v>
      </c>
      <c r="X1982">
        <v>38301</v>
      </c>
      <c r="Y1982">
        <v>75165</v>
      </c>
      <c r="Z1982">
        <v>2.31</v>
      </c>
      <c r="AA1982">
        <f t="shared" si="394"/>
        <v>10012</v>
      </c>
      <c r="AB1982">
        <f t="shared" si="395"/>
        <v>216</v>
      </c>
      <c r="AC1982">
        <f t="shared" si="396"/>
        <v>6159</v>
      </c>
      <c r="AD1982">
        <f t="shared" si="397"/>
        <v>0.6151618058330004</v>
      </c>
      <c r="AE1982">
        <f t="shared" si="398"/>
        <v>0</v>
      </c>
      <c r="AF1982" t="e">
        <f t="shared" ca="1" si="399"/>
        <v>#N/A</v>
      </c>
      <c r="AG1982" t="e">
        <f t="shared" ca="1" si="400"/>
        <v>#N/A</v>
      </c>
      <c r="AH1982" t="e">
        <f t="shared" ca="1" si="401"/>
        <v>#N/A</v>
      </c>
      <c r="AI1982" t="e">
        <f t="shared" ca="1" si="390"/>
        <v>#N/A</v>
      </c>
      <c r="AJ1982">
        <f t="shared" si="391"/>
        <v>9.988014382740711E-5</v>
      </c>
      <c r="AK1982">
        <f t="shared" si="392"/>
        <v>0</v>
      </c>
      <c r="AL1982" t="e">
        <f t="shared" ca="1" si="402"/>
        <v>#N/A</v>
      </c>
      <c r="AM1982" t="b">
        <f t="shared" si="393"/>
        <v>0</v>
      </c>
    </row>
    <row r="1983" spans="1:39" x14ac:dyDescent="0.3">
      <c r="A1983" t="s">
        <v>593</v>
      </c>
      <c r="B1983" t="s">
        <v>594</v>
      </c>
      <c r="C1983" t="s">
        <v>39</v>
      </c>
      <c r="D1983" t="s">
        <v>70</v>
      </c>
      <c r="E1983" t="s">
        <v>71</v>
      </c>
      <c r="F1983" s="13" t="str">
        <f>_xlfn.CONCAT(wiz_6[[#This Row],[OCTY......]],",",wiz_6[[#This Row],[OS]])</f>
        <v>JACKSON   ,TN</v>
      </c>
      <c r="G1983" t="s">
        <v>76</v>
      </c>
      <c r="H1983" t="s">
        <v>1768</v>
      </c>
      <c r="I1983" s="13" t="str">
        <f>_xlfn.CONCAT(wiz_6[[#This Row],[DCTY......]], ",",wiz_6[[#This Row],[DS]])</f>
        <v>NORTHLAKE ,TX</v>
      </c>
      <c r="J1983" t="str">
        <f>TRIM(CONCATENATE(wiz_6[[#This Row],[SHIPPER..................]],wiz_6[[#This Row],[ZIP2..]],wiz_6[[#This Row],[ZIP3..]]))</f>
        <v>STANLEY BLACK AND DEC| 3830176039</v>
      </c>
      <c r="K1983">
        <v>1</v>
      </c>
      <c r="L1983">
        <v>2.15</v>
      </c>
      <c r="M1983">
        <v>0.21</v>
      </c>
      <c r="N1983">
        <v>562</v>
      </c>
      <c r="O1983">
        <v>2.08</v>
      </c>
      <c r="P1983">
        <v>0</v>
      </c>
      <c r="Q1983">
        <v>0.25</v>
      </c>
      <c r="R1983">
        <v>0</v>
      </c>
      <c r="S1983">
        <v>-14</v>
      </c>
      <c r="T1983">
        <v>-232</v>
      </c>
      <c r="U1983">
        <v>-333</v>
      </c>
      <c r="V1983">
        <v>-579</v>
      </c>
      <c r="W1983">
        <v>38301</v>
      </c>
      <c r="X1983">
        <v>38301</v>
      </c>
      <c r="Y1983">
        <v>76039</v>
      </c>
      <c r="Z1983">
        <v>2.14</v>
      </c>
      <c r="AA1983">
        <f t="shared" si="394"/>
        <v>10012</v>
      </c>
      <c r="AB1983">
        <f t="shared" si="395"/>
        <v>-579</v>
      </c>
      <c r="AC1983">
        <f t="shared" si="396"/>
        <v>6159</v>
      </c>
      <c r="AD1983">
        <f t="shared" si="397"/>
        <v>0.6151618058330004</v>
      </c>
      <c r="AE1983">
        <f t="shared" si="398"/>
        <v>0</v>
      </c>
      <c r="AF1983" t="e">
        <f t="shared" ca="1" si="399"/>
        <v>#N/A</v>
      </c>
      <c r="AG1983" t="e">
        <f t="shared" ca="1" si="400"/>
        <v>#N/A</v>
      </c>
      <c r="AH1983" t="e">
        <f t="shared" ca="1" si="401"/>
        <v>#N/A</v>
      </c>
      <c r="AI1983" t="e">
        <f t="shared" ca="1" si="390"/>
        <v>#N/A</v>
      </c>
      <c r="AJ1983">
        <f t="shared" si="391"/>
        <v>9.988014382740711E-5</v>
      </c>
      <c r="AK1983">
        <f t="shared" si="392"/>
        <v>0</v>
      </c>
      <c r="AL1983" t="e">
        <f t="shared" ca="1" si="402"/>
        <v>#N/A</v>
      </c>
      <c r="AM1983" t="b">
        <f t="shared" si="393"/>
        <v>0</v>
      </c>
    </row>
    <row r="1984" spans="1:39" x14ac:dyDescent="0.3">
      <c r="A1984" t="s">
        <v>400</v>
      </c>
      <c r="B1984" t="s">
        <v>401</v>
      </c>
      <c r="C1984" t="s">
        <v>39</v>
      </c>
      <c r="D1984" t="s">
        <v>70</v>
      </c>
      <c r="E1984" t="s">
        <v>71</v>
      </c>
      <c r="F1984" s="13" t="str">
        <f>_xlfn.CONCAT(wiz_6[[#This Row],[OCTY......]],",",wiz_6[[#This Row],[OS]])</f>
        <v>JACKSON   ,TN</v>
      </c>
      <c r="G1984" t="s">
        <v>76</v>
      </c>
      <c r="H1984" t="s">
        <v>583</v>
      </c>
      <c r="I1984" s="13" t="str">
        <f>_xlfn.CONCAT(wiz_6[[#This Row],[DCTY......]], ",",wiz_6[[#This Row],[DS]])</f>
        <v>LEWISVILLE,TX</v>
      </c>
      <c r="J1984" t="str">
        <f>TRIM(CONCATENATE(wiz_6[[#This Row],[SHIPPER..................]],wiz_6[[#This Row],[ZIP2..]],wiz_6[[#This Row],[ZIP3..]]))</f>
        <v>KELLOGG COMPANY MLXP| 3830175029</v>
      </c>
      <c r="K1984">
        <v>41</v>
      </c>
      <c r="L1984">
        <v>2.65</v>
      </c>
      <c r="M1984">
        <v>0.22</v>
      </c>
      <c r="N1984">
        <v>543</v>
      </c>
      <c r="O1984">
        <v>0.82</v>
      </c>
      <c r="P1984">
        <v>71</v>
      </c>
      <c r="Q1984">
        <v>0.3</v>
      </c>
      <c r="R1984">
        <v>-6</v>
      </c>
      <c r="S1984">
        <v>-6</v>
      </c>
      <c r="T1984">
        <v>53</v>
      </c>
      <c r="U1984">
        <v>66</v>
      </c>
      <c r="V1984">
        <v>113</v>
      </c>
      <c r="W1984">
        <v>37087</v>
      </c>
      <c r="X1984">
        <v>38301</v>
      </c>
      <c r="Y1984">
        <v>75029</v>
      </c>
      <c r="Z1984">
        <v>2.65</v>
      </c>
      <c r="AA1984">
        <f t="shared" si="394"/>
        <v>10012</v>
      </c>
      <c r="AB1984">
        <f t="shared" si="395"/>
        <v>4633</v>
      </c>
      <c r="AC1984">
        <f t="shared" si="396"/>
        <v>6159</v>
      </c>
      <c r="AD1984">
        <f t="shared" si="397"/>
        <v>0.6151618058330004</v>
      </c>
      <c r="AE1984">
        <f t="shared" si="398"/>
        <v>0</v>
      </c>
      <c r="AF1984" t="e">
        <f t="shared" ca="1" si="399"/>
        <v>#N/A</v>
      </c>
      <c r="AG1984" t="e">
        <f t="shared" ca="1" si="400"/>
        <v>#N/A</v>
      </c>
      <c r="AH1984" t="e">
        <f t="shared" ca="1" si="401"/>
        <v>#N/A</v>
      </c>
      <c r="AI1984" t="e">
        <f t="shared" ca="1" si="390"/>
        <v>#N/A</v>
      </c>
      <c r="AJ1984">
        <f t="shared" si="391"/>
        <v>4.0950858969236916E-3</v>
      </c>
      <c r="AK1984">
        <f t="shared" si="392"/>
        <v>0</v>
      </c>
      <c r="AL1984" t="e">
        <f t="shared" ca="1" si="402"/>
        <v>#N/A</v>
      </c>
      <c r="AM1984" t="b">
        <f t="shared" si="393"/>
        <v>0</v>
      </c>
    </row>
    <row r="1985" spans="1:39" x14ac:dyDescent="0.3">
      <c r="A1985" t="s">
        <v>302</v>
      </c>
      <c r="B1985" t="s">
        <v>303</v>
      </c>
      <c r="C1985" t="s">
        <v>39</v>
      </c>
      <c r="D1985" t="s">
        <v>70</v>
      </c>
      <c r="E1985" t="s">
        <v>71</v>
      </c>
      <c r="F1985" s="13" t="str">
        <f>_xlfn.CONCAT(wiz_6[[#This Row],[OCTY......]],",",wiz_6[[#This Row],[OS]])</f>
        <v>JACKSON   ,TN</v>
      </c>
      <c r="G1985" t="s">
        <v>76</v>
      </c>
      <c r="H1985" t="s">
        <v>1769</v>
      </c>
      <c r="I1985" s="13" t="str">
        <f>_xlfn.CONCAT(wiz_6[[#This Row],[DCTY......]], ",",wiz_6[[#This Row],[DS]])</f>
        <v>DEL RIO   ,TX</v>
      </c>
      <c r="J1985" t="str">
        <f>TRIM(CONCATENATE(wiz_6[[#This Row],[SHIPPER..................]],wiz_6[[#This Row],[ZIP2..]],wiz_6[[#This Row],[ZIP3..]]))</f>
        <v>KIRKLANDS TL ONLY | 3830178840</v>
      </c>
      <c r="K1985">
        <v>1</v>
      </c>
      <c r="L1985">
        <v>2.0699999999999998</v>
      </c>
      <c r="M1985">
        <v>0.21</v>
      </c>
      <c r="N1985">
        <v>935</v>
      </c>
      <c r="O1985">
        <v>2.33</v>
      </c>
      <c r="P1985">
        <v>255</v>
      </c>
      <c r="Q1985">
        <v>0.5</v>
      </c>
      <c r="R1985">
        <v>-210</v>
      </c>
      <c r="S1985">
        <v>-17</v>
      </c>
      <c r="T1985">
        <v>-122</v>
      </c>
      <c r="U1985">
        <v>-602</v>
      </c>
      <c r="V1985">
        <v>-741</v>
      </c>
      <c r="W1985">
        <v>37401</v>
      </c>
      <c r="X1985">
        <v>38301</v>
      </c>
      <c r="Y1985">
        <v>78840</v>
      </c>
      <c r="Z1985">
        <v>2.06</v>
      </c>
      <c r="AA1985">
        <f t="shared" si="394"/>
        <v>10012</v>
      </c>
      <c r="AB1985">
        <f t="shared" si="395"/>
        <v>-741</v>
      </c>
      <c r="AC1985">
        <f t="shared" si="396"/>
        <v>6159</v>
      </c>
      <c r="AD1985">
        <f t="shared" si="397"/>
        <v>0.6151618058330004</v>
      </c>
      <c r="AE1985">
        <f t="shared" si="398"/>
        <v>0</v>
      </c>
      <c r="AF1985" t="e">
        <f t="shared" ca="1" si="399"/>
        <v>#N/A</v>
      </c>
      <c r="AG1985" t="e">
        <f t="shared" ca="1" si="400"/>
        <v>#N/A</v>
      </c>
      <c r="AH1985" t="e">
        <f t="shared" ca="1" si="401"/>
        <v>#N/A</v>
      </c>
      <c r="AI1985" t="e">
        <f t="shared" ca="1" si="390"/>
        <v>#N/A</v>
      </c>
      <c r="AJ1985">
        <f t="shared" si="391"/>
        <v>9.988014382740711E-5</v>
      </c>
      <c r="AK1985">
        <f t="shared" si="392"/>
        <v>0</v>
      </c>
      <c r="AL1985" t="e">
        <f t="shared" ca="1" si="402"/>
        <v>#N/A</v>
      </c>
      <c r="AM1985" t="b">
        <f t="shared" si="393"/>
        <v>0</v>
      </c>
    </row>
    <row r="1986" spans="1:39" x14ac:dyDescent="0.3">
      <c r="A1986" t="s">
        <v>302</v>
      </c>
      <c r="B1986" t="s">
        <v>303</v>
      </c>
      <c r="C1986" t="s">
        <v>39</v>
      </c>
      <c r="D1986" t="s">
        <v>70</v>
      </c>
      <c r="E1986" t="s">
        <v>71</v>
      </c>
      <c r="F1986" s="13" t="str">
        <f>_xlfn.CONCAT(wiz_6[[#This Row],[OCTY......]],",",wiz_6[[#This Row],[OS]])</f>
        <v>JACKSON   ,TN</v>
      </c>
      <c r="G1986" t="s">
        <v>76</v>
      </c>
      <c r="H1986" t="s">
        <v>1770</v>
      </c>
      <c r="I1986" s="13" t="str">
        <f>_xlfn.CONCAT(wiz_6[[#This Row],[DCTY......]], ",",wiz_6[[#This Row],[DS]])</f>
        <v>EL PASO   ,TX</v>
      </c>
      <c r="J1986" t="str">
        <f>TRIM(CONCATENATE(wiz_6[[#This Row],[SHIPPER..................]],wiz_6[[#This Row],[ZIP2..]],wiz_6[[#This Row],[ZIP3..]]))</f>
        <v>KIRKLANDS TL ONLY | 3830179901</v>
      </c>
      <c r="K1986">
        <v>2</v>
      </c>
      <c r="L1986">
        <v>2.0099999999999998</v>
      </c>
      <c r="M1986">
        <v>0.21</v>
      </c>
      <c r="N1986">
        <v>1211</v>
      </c>
      <c r="O1986">
        <v>2.57</v>
      </c>
      <c r="P1986">
        <v>77</v>
      </c>
      <c r="Q1986">
        <v>0.33</v>
      </c>
      <c r="R1986">
        <v>-175</v>
      </c>
      <c r="S1986">
        <v>-17</v>
      </c>
      <c r="T1986">
        <v>-34</v>
      </c>
      <c r="U1986">
        <v>-356</v>
      </c>
      <c r="V1986">
        <v>-407</v>
      </c>
      <c r="W1986">
        <v>37066</v>
      </c>
      <c r="X1986">
        <v>38301</v>
      </c>
      <c r="Y1986">
        <v>79901</v>
      </c>
      <c r="Z1986">
        <v>2</v>
      </c>
      <c r="AA1986">
        <f t="shared" si="394"/>
        <v>10012</v>
      </c>
      <c r="AB1986">
        <f t="shared" si="395"/>
        <v>-814</v>
      </c>
      <c r="AC1986">
        <f t="shared" si="396"/>
        <v>6159</v>
      </c>
      <c r="AD1986">
        <f t="shared" si="397"/>
        <v>0.6151618058330004</v>
      </c>
      <c r="AE1986">
        <f t="shared" si="398"/>
        <v>0</v>
      </c>
      <c r="AF1986" t="e">
        <f t="shared" ca="1" si="399"/>
        <v>#N/A</v>
      </c>
      <c r="AG1986" t="e">
        <f t="shared" ca="1" si="400"/>
        <v>#N/A</v>
      </c>
      <c r="AH1986" t="e">
        <f t="shared" ca="1" si="401"/>
        <v>#N/A</v>
      </c>
      <c r="AI1986" t="e">
        <f t="shared" ref="AI1986:AI2049" ca="1" si="403">REPLACE(AF1986,2,1,"K")</f>
        <v>#N/A</v>
      </c>
      <c r="AJ1986">
        <f t="shared" ref="AJ1986:AJ2049" si="404">K1986/AA1986</f>
        <v>1.9976028765481422E-4</v>
      </c>
      <c r="AK1986">
        <f t="shared" ref="AK1986:AK2049" si="405">_xlfn.MINIFS($X$3:$X$2378,$C$3:$C$2378,A1986,$AL$3:$AL$2378,"&gt;0.05")</f>
        <v>0</v>
      </c>
      <c r="AL1986" t="e">
        <f t="shared" ca="1" si="402"/>
        <v>#N/A</v>
      </c>
      <c r="AM1986" t="b">
        <f t="shared" ref="AM1986:AM2049" si="406">IF(AK1986=V1986,J1986,FALSE)</f>
        <v>0</v>
      </c>
    </row>
    <row r="1987" spans="1:39" x14ac:dyDescent="0.3">
      <c r="A1987" t="s">
        <v>400</v>
      </c>
      <c r="B1987" t="s">
        <v>401</v>
      </c>
      <c r="C1987" t="s">
        <v>39</v>
      </c>
      <c r="D1987" t="s">
        <v>70</v>
      </c>
      <c r="E1987" t="s">
        <v>71</v>
      </c>
      <c r="F1987" s="13" t="str">
        <f>_xlfn.CONCAT(wiz_6[[#This Row],[OCTY......]],",",wiz_6[[#This Row],[OS]])</f>
        <v>JACKSON   ,TN</v>
      </c>
      <c r="G1987" t="s">
        <v>76</v>
      </c>
      <c r="H1987" t="s">
        <v>1771</v>
      </c>
      <c r="I1987" s="13" t="str">
        <f>_xlfn.CONCAT(wiz_6[[#This Row],[DCTY......]], ",",wiz_6[[#This Row],[DS]])</f>
        <v>CONROE    ,TX</v>
      </c>
      <c r="J1987" t="str">
        <f>TRIM(CONCATENATE(wiz_6[[#This Row],[SHIPPER..................]],wiz_6[[#This Row],[ZIP2..]],wiz_6[[#This Row],[ZIP3..]]))</f>
        <v>KELLOGG COMPANY MLXP| 3830177301</v>
      </c>
      <c r="K1987">
        <v>1</v>
      </c>
      <c r="L1987">
        <v>2.4500000000000002</v>
      </c>
      <c r="M1987">
        <v>0.22</v>
      </c>
      <c r="N1987">
        <v>623</v>
      </c>
      <c r="O1987">
        <v>0.88</v>
      </c>
      <c r="P1987">
        <v>171</v>
      </c>
      <c r="Q1987">
        <v>0.4</v>
      </c>
      <c r="R1987">
        <v>-10</v>
      </c>
      <c r="S1987">
        <v>-6</v>
      </c>
      <c r="T1987">
        <v>79</v>
      </c>
      <c r="U1987">
        <v>84</v>
      </c>
      <c r="V1987">
        <v>157</v>
      </c>
      <c r="W1987">
        <v>42134</v>
      </c>
      <c r="X1987">
        <v>38301</v>
      </c>
      <c r="Y1987">
        <v>77301</v>
      </c>
      <c r="Z1987">
        <v>2.4500000000000002</v>
      </c>
      <c r="AA1987">
        <f t="shared" ref="AA1987:AA2050" si="407">SUMIFS(K$3:K$2378,$C$3:$C$2378,$C1987)</f>
        <v>10012</v>
      </c>
      <c r="AB1987">
        <f t="shared" ref="AB1987:AB2050" si="408">V1987*K1987</f>
        <v>157</v>
      </c>
      <c r="AC1987">
        <f t="shared" ref="AC1987:AC2050" si="409">SUMIFS(AB$3:AB$2378,$C$3:$C$2378,$C1987)</f>
        <v>6159</v>
      </c>
      <c r="AD1987">
        <f t="shared" ref="AD1987:AD2050" si="410">AC1987/AA1987</f>
        <v>0.6151618058330004</v>
      </c>
      <c r="AE1987">
        <f t="shared" ref="AE1987:AE2050" si="411">_xlfn.MINIFS($X$3:$X$2378,$C$3:$C$2378,A1987)</f>
        <v>0</v>
      </c>
      <c r="AF1987" t="e">
        <f t="shared" ref="AF1987:AF2050" ca="1" si="412">CELL("address",INDEX($X$3:$X$2378,MATCH(_xlfn.MINIFS($X$3:$X$2378,$C$3:$C$2378,A1987),$X$3:$X$2378,0)))</f>
        <v>#N/A</v>
      </c>
      <c r="AG1987" t="e">
        <f t="shared" ref="AG1987:AG2050" ca="1" si="413">REPLACE(AF1987,2,1,"J")</f>
        <v>#N/A</v>
      </c>
      <c r="AH1987" t="e">
        <f t="shared" ref="AH1987:AH2050" ca="1" si="414">INDIRECT(AG1987)</f>
        <v>#N/A</v>
      </c>
      <c r="AI1987" t="e">
        <f t="shared" ca="1" si="403"/>
        <v>#N/A</v>
      </c>
      <c r="AJ1987">
        <f t="shared" si="404"/>
        <v>9.988014382740711E-5</v>
      </c>
      <c r="AK1987">
        <f t="shared" si="405"/>
        <v>0</v>
      </c>
      <c r="AL1987" t="e">
        <f t="shared" ref="AL1987:AL2050" ca="1" si="415">OFFSET(J$2,MATCH(AK1987,$X$3:$X$2378,0),)</f>
        <v>#N/A</v>
      </c>
      <c r="AM1987" t="b">
        <f t="shared" si="406"/>
        <v>0</v>
      </c>
    </row>
    <row r="1988" spans="1:39" x14ac:dyDescent="0.3">
      <c r="A1988" t="s">
        <v>400</v>
      </c>
      <c r="B1988" t="s">
        <v>401</v>
      </c>
      <c r="C1988" t="s">
        <v>39</v>
      </c>
      <c r="D1988" t="s">
        <v>70</v>
      </c>
      <c r="E1988" t="s">
        <v>71</v>
      </c>
      <c r="F1988" s="13" t="str">
        <f>_xlfn.CONCAT(wiz_6[[#This Row],[OCTY......]],",",wiz_6[[#This Row],[OS]])</f>
        <v>JACKSON   ,TN</v>
      </c>
      <c r="G1988" t="s">
        <v>76</v>
      </c>
      <c r="H1988" t="s">
        <v>228</v>
      </c>
      <c r="I1988" s="13" t="str">
        <f>_xlfn.CONCAT(wiz_6[[#This Row],[DCTY......]], ",",wiz_6[[#This Row],[DS]])</f>
        <v>HOUSTON   ,TX</v>
      </c>
      <c r="J1988" t="str">
        <f>TRIM(CONCATENATE(wiz_6[[#This Row],[SHIPPER..................]],wiz_6[[#This Row],[ZIP2..]],wiz_6[[#This Row],[ZIP3..]]))</f>
        <v>KELLOGG COMPANY MLXP| 3830177001</v>
      </c>
      <c r="K1988">
        <v>2</v>
      </c>
      <c r="L1988">
        <v>2.83</v>
      </c>
      <c r="M1988">
        <v>0.24</v>
      </c>
      <c r="N1988">
        <v>639</v>
      </c>
      <c r="O1988">
        <v>1.1299999999999999</v>
      </c>
      <c r="P1988">
        <v>110</v>
      </c>
      <c r="Q1988">
        <v>0.35</v>
      </c>
      <c r="R1988">
        <v>-16</v>
      </c>
      <c r="S1988">
        <v>-6</v>
      </c>
      <c r="T1988">
        <v>19</v>
      </c>
      <c r="U1988">
        <v>358</v>
      </c>
      <c r="V1988">
        <v>371</v>
      </c>
      <c r="W1988">
        <v>38261</v>
      </c>
      <c r="X1988">
        <v>38301</v>
      </c>
      <c r="Y1988">
        <v>77001</v>
      </c>
      <c r="Z1988">
        <v>2.85</v>
      </c>
      <c r="AA1988">
        <f t="shared" si="407"/>
        <v>10012</v>
      </c>
      <c r="AB1988">
        <f t="shared" si="408"/>
        <v>742</v>
      </c>
      <c r="AC1988">
        <f t="shared" si="409"/>
        <v>6159</v>
      </c>
      <c r="AD1988">
        <f t="shared" si="410"/>
        <v>0.6151618058330004</v>
      </c>
      <c r="AE1988">
        <f t="shared" si="411"/>
        <v>0</v>
      </c>
      <c r="AF1988" t="e">
        <f t="shared" ca="1" si="412"/>
        <v>#N/A</v>
      </c>
      <c r="AG1988" t="e">
        <f t="shared" ca="1" si="413"/>
        <v>#N/A</v>
      </c>
      <c r="AH1988" t="e">
        <f t="shared" ca="1" si="414"/>
        <v>#N/A</v>
      </c>
      <c r="AI1988" t="e">
        <f t="shared" ca="1" si="403"/>
        <v>#N/A</v>
      </c>
      <c r="AJ1988">
        <f t="shared" si="404"/>
        <v>1.9976028765481422E-4</v>
      </c>
      <c r="AK1988">
        <f t="shared" si="405"/>
        <v>0</v>
      </c>
      <c r="AL1988" t="e">
        <f t="shared" ca="1" si="415"/>
        <v>#N/A</v>
      </c>
      <c r="AM1988" t="b">
        <f t="shared" si="406"/>
        <v>0</v>
      </c>
    </row>
    <row r="1989" spans="1:39" x14ac:dyDescent="0.3">
      <c r="A1989" t="s">
        <v>400</v>
      </c>
      <c r="B1989" t="s">
        <v>401</v>
      </c>
      <c r="C1989" t="s">
        <v>39</v>
      </c>
      <c r="D1989" t="s">
        <v>70</v>
      </c>
      <c r="E1989" t="s">
        <v>71</v>
      </c>
      <c r="F1989" s="13" t="str">
        <f>_xlfn.CONCAT(wiz_6[[#This Row],[OCTY......]],",",wiz_6[[#This Row],[OS]])</f>
        <v>JACKSON   ,TN</v>
      </c>
      <c r="G1989" t="s">
        <v>76</v>
      </c>
      <c r="H1989" t="s">
        <v>1772</v>
      </c>
      <c r="I1989" s="13" t="str">
        <f>_xlfn.CONCAT(wiz_6[[#This Row],[DCTY......]], ",",wiz_6[[#This Row],[DS]])</f>
        <v>KATY      ,TX</v>
      </c>
      <c r="J1989" t="str">
        <f>TRIM(CONCATENATE(wiz_6[[#This Row],[SHIPPER..................]],wiz_6[[#This Row],[ZIP2..]],wiz_6[[#This Row],[ZIP3..]]))</f>
        <v>KELLOGG COMPANY MLXP| 3830177449</v>
      </c>
      <c r="K1989">
        <v>1</v>
      </c>
      <c r="L1989">
        <v>2.0499999999999998</v>
      </c>
      <c r="M1989">
        <v>0.2</v>
      </c>
      <c r="N1989">
        <v>683</v>
      </c>
      <c r="O1989">
        <v>1.1299999999999999</v>
      </c>
      <c r="P1989">
        <v>0</v>
      </c>
      <c r="Q1989">
        <v>0.25</v>
      </c>
      <c r="R1989">
        <v>21</v>
      </c>
      <c r="S1989">
        <v>-6</v>
      </c>
      <c r="T1989">
        <v>61</v>
      </c>
      <c r="U1989">
        <v>-135</v>
      </c>
      <c r="V1989">
        <v>-80</v>
      </c>
      <c r="W1989">
        <v>38301</v>
      </c>
      <c r="X1989">
        <v>38301</v>
      </c>
      <c r="Y1989">
        <v>77449</v>
      </c>
      <c r="Z1989">
        <v>2.0299999999999998</v>
      </c>
      <c r="AA1989">
        <f t="shared" si="407"/>
        <v>10012</v>
      </c>
      <c r="AB1989">
        <f t="shared" si="408"/>
        <v>-80</v>
      </c>
      <c r="AC1989">
        <f t="shared" si="409"/>
        <v>6159</v>
      </c>
      <c r="AD1989">
        <f t="shared" si="410"/>
        <v>0.6151618058330004</v>
      </c>
      <c r="AE1989">
        <f t="shared" si="411"/>
        <v>0</v>
      </c>
      <c r="AF1989" t="e">
        <f t="shared" ca="1" si="412"/>
        <v>#N/A</v>
      </c>
      <c r="AG1989" t="e">
        <f t="shared" ca="1" si="413"/>
        <v>#N/A</v>
      </c>
      <c r="AH1989" t="e">
        <f t="shared" ca="1" si="414"/>
        <v>#N/A</v>
      </c>
      <c r="AI1989" t="e">
        <f t="shared" ca="1" si="403"/>
        <v>#N/A</v>
      </c>
      <c r="AJ1989">
        <f t="shared" si="404"/>
        <v>9.988014382740711E-5</v>
      </c>
      <c r="AK1989">
        <f t="shared" si="405"/>
        <v>0</v>
      </c>
      <c r="AL1989" t="e">
        <f t="shared" ca="1" si="415"/>
        <v>#N/A</v>
      </c>
      <c r="AM1989" t="b">
        <f t="shared" si="406"/>
        <v>0</v>
      </c>
    </row>
    <row r="1990" spans="1:39" x14ac:dyDescent="0.3">
      <c r="A1990" t="s">
        <v>302</v>
      </c>
      <c r="B1990" t="s">
        <v>303</v>
      </c>
      <c r="C1990" t="s">
        <v>39</v>
      </c>
      <c r="D1990" t="s">
        <v>70</v>
      </c>
      <c r="E1990" t="s">
        <v>71</v>
      </c>
      <c r="F1990" s="13" t="str">
        <f>_xlfn.CONCAT(wiz_6[[#This Row],[OCTY......]],",",wiz_6[[#This Row],[OS]])</f>
        <v>JACKSON   ,TN</v>
      </c>
      <c r="G1990" t="s">
        <v>76</v>
      </c>
      <c r="H1990" t="s">
        <v>1773</v>
      </c>
      <c r="I1990" s="13" t="str">
        <f>_xlfn.CONCAT(wiz_6[[#This Row],[DCTY......]], ",",wiz_6[[#This Row],[DS]])</f>
        <v>HUMBLE    ,TX</v>
      </c>
      <c r="J1990" t="str">
        <f>TRIM(CONCATENATE(wiz_6[[#This Row],[SHIPPER..................]],wiz_6[[#This Row],[ZIP2..]],wiz_6[[#This Row],[ZIP3..]]))</f>
        <v>KIRKLANDS TL ONLY | 3830177325</v>
      </c>
      <c r="K1990">
        <v>1</v>
      </c>
      <c r="L1990">
        <v>2.2999999999999998</v>
      </c>
      <c r="M1990">
        <v>0.21</v>
      </c>
      <c r="N1990">
        <v>692</v>
      </c>
      <c r="O1990">
        <v>2.41</v>
      </c>
      <c r="P1990">
        <v>159</v>
      </c>
      <c r="Q1990">
        <v>0.4</v>
      </c>
      <c r="R1990">
        <v>-105</v>
      </c>
      <c r="S1990">
        <v>-17</v>
      </c>
      <c r="T1990">
        <v>-242</v>
      </c>
      <c r="U1990">
        <v>72</v>
      </c>
      <c r="V1990">
        <v>-187</v>
      </c>
      <c r="W1990">
        <v>37087</v>
      </c>
      <c r="X1990">
        <v>38301</v>
      </c>
      <c r="Y1990">
        <v>77325</v>
      </c>
      <c r="Z1990">
        <v>2.29</v>
      </c>
      <c r="AA1990">
        <f t="shared" si="407"/>
        <v>10012</v>
      </c>
      <c r="AB1990">
        <f t="shared" si="408"/>
        <v>-187</v>
      </c>
      <c r="AC1990">
        <f t="shared" si="409"/>
        <v>6159</v>
      </c>
      <c r="AD1990">
        <f t="shared" si="410"/>
        <v>0.6151618058330004</v>
      </c>
      <c r="AE1990">
        <f t="shared" si="411"/>
        <v>0</v>
      </c>
      <c r="AF1990" t="e">
        <f t="shared" ca="1" si="412"/>
        <v>#N/A</v>
      </c>
      <c r="AG1990" t="e">
        <f t="shared" ca="1" si="413"/>
        <v>#N/A</v>
      </c>
      <c r="AH1990" t="e">
        <f t="shared" ca="1" si="414"/>
        <v>#N/A</v>
      </c>
      <c r="AI1990" t="e">
        <f t="shared" ca="1" si="403"/>
        <v>#N/A</v>
      </c>
      <c r="AJ1990">
        <f t="shared" si="404"/>
        <v>9.988014382740711E-5</v>
      </c>
      <c r="AK1990">
        <f t="shared" si="405"/>
        <v>0</v>
      </c>
      <c r="AL1990" t="e">
        <f t="shared" ca="1" si="415"/>
        <v>#N/A</v>
      </c>
      <c r="AM1990" t="b">
        <f t="shared" si="406"/>
        <v>0</v>
      </c>
    </row>
    <row r="1991" spans="1:39" x14ac:dyDescent="0.3">
      <c r="A1991" t="s">
        <v>302</v>
      </c>
      <c r="B1991" t="s">
        <v>303</v>
      </c>
      <c r="C1991" t="s">
        <v>39</v>
      </c>
      <c r="D1991" t="s">
        <v>70</v>
      </c>
      <c r="E1991" t="s">
        <v>71</v>
      </c>
      <c r="F1991" s="13" t="str">
        <f>_xlfn.CONCAT(wiz_6[[#This Row],[OCTY......]],",",wiz_6[[#This Row],[OS]])</f>
        <v>JACKSON   ,TN</v>
      </c>
      <c r="G1991" t="s">
        <v>76</v>
      </c>
      <c r="H1991" t="s">
        <v>1774</v>
      </c>
      <c r="I1991" s="13" t="str">
        <f>_xlfn.CONCAT(wiz_6[[#This Row],[DCTY......]], ",",wiz_6[[#This Row],[DS]])</f>
        <v>WEBSTER   ,TX</v>
      </c>
      <c r="J1991" t="str">
        <f>TRIM(CONCATENATE(wiz_6[[#This Row],[SHIPPER..................]],wiz_6[[#This Row],[ZIP2..]],wiz_6[[#This Row],[ZIP3..]]))</f>
        <v>KIRKLANDS TL ONLY | 3830177598</v>
      </c>
      <c r="K1991">
        <v>1</v>
      </c>
      <c r="L1991">
        <v>2.1</v>
      </c>
      <c r="M1991">
        <v>0.21</v>
      </c>
      <c r="N1991">
        <v>799</v>
      </c>
      <c r="O1991">
        <v>2.67</v>
      </c>
      <c r="P1991">
        <v>55</v>
      </c>
      <c r="Q1991">
        <v>0.3</v>
      </c>
      <c r="R1991">
        <v>-224</v>
      </c>
      <c r="S1991">
        <v>-17</v>
      </c>
      <c r="T1991">
        <v>-206</v>
      </c>
      <c r="U1991">
        <v>264</v>
      </c>
      <c r="V1991">
        <v>41</v>
      </c>
      <c r="W1991">
        <v>38237</v>
      </c>
      <c r="X1991">
        <v>38301</v>
      </c>
      <c r="Y1991">
        <v>77598</v>
      </c>
      <c r="Z1991">
        <v>2.09</v>
      </c>
      <c r="AA1991">
        <f t="shared" si="407"/>
        <v>10012</v>
      </c>
      <c r="AB1991">
        <f t="shared" si="408"/>
        <v>41</v>
      </c>
      <c r="AC1991">
        <f t="shared" si="409"/>
        <v>6159</v>
      </c>
      <c r="AD1991">
        <f t="shared" si="410"/>
        <v>0.6151618058330004</v>
      </c>
      <c r="AE1991">
        <f t="shared" si="411"/>
        <v>0</v>
      </c>
      <c r="AF1991" t="e">
        <f t="shared" ca="1" si="412"/>
        <v>#N/A</v>
      </c>
      <c r="AG1991" t="e">
        <f t="shared" ca="1" si="413"/>
        <v>#N/A</v>
      </c>
      <c r="AH1991" t="e">
        <f t="shared" ca="1" si="414"/>
        <v>#N/A</v>
      </c>
      <c r="AI1991" t="e">
        <f t="shared" ca="1" si="403"/>
        <v>#N/A</v>
      </c>
      <c r="AJ1991">
        <f t="shared" si="404"/>
        <v>9.988014382740711E-5</v>
      </c>
      <c r="AK1991">
        <f t="shared" si="405"/>
        <v>0</v>
      </c>
      <c r="AL1991" t="e">
        <f t="shared" ca="1" si="415"/>
        <v>#N/A</v>
      </c>
      <c r="AM1991" t="b">
        <f t="shared" si="406"/>
        <v>0</v>
      </c>
    </row>
    <row r="1992" spans="1:39" x14ac:dyDescent="0.3">
      <c r="A1992" t="s">
        <v>217</v>
      </c>
      <c r="B1992" t="s">
        <v>218</v>
      </c>
      <c r="C1992" t="s">
        <v>39</v>
      </c>
      <c r="D1992" t="s">
        <v>70</v>
      </c>
      <c r="E1992" t="s">
        <v>71</v>
      </c>
      <c r="F1992" s="13" t="str">
        <f>_xlfn.CONCAT(wiz_6[[#This Row],[OCTY......]],",",wiz_6[[#This Row],[OS]])</f>
        <v>JACKSON   ,TN</v>
      </c>
      <c r="G1992" t="s">
        <v>76</v>
      </c>
      <c r="H1992" t="s">
        <v>1775</v>
      </c>
      <c r="I1992" s="13" t="str">
        <f>_xlfn.CONCAT(wiz_6[[#This Row],[DCTY......]], ",",wiz_6[[#This Row],[DS]])</f>
        <v>LAREDO    ,TX</v>
      </c>
      <c r="J1992" t="str">
        <f>TRIM(CONCATENATE(wiz_6[[#This Row],[SHIPPER..................]],wiz_6[[#This Row],[ZIP2..]],wiz_6[[#This Row],[ZIP3..]]))</f>
        <v>OWENS CORNING SALES | 3830178040</v>
      </c>
      <c r="K1992">
        <v>1</v>
      </c>
      <c r="L1992">
        <v>1.65</v>
      </c>
      <c r="M1992">
        <v>0.18</v>
      </c>
      <c r="N1992">
        <v>935</v>
      </c>
      <c r="O1992">
        <v>2.13</v>
      </c>
      <c r="P1992">
        <v>55</v>
      </c>
      <c r="Q1992">
        <v>0.3</v>
      </c>
      <c r="R1992">
        <v>28</v>
      </c>
      <c r="S1992">
        <v>-16</v>
      </c>
      <c r="T1992">
        <v>-75</v>
      </c>
      <c r="U1992">
        <v>516</v>
      </c>
      <c r="V1992">
        <v>425</v>
      </c>
      <c r="W1992">
        <v>38237</v>
      </c>
      <c r="X1992">
        <v>38301</v>
      </c>
      <c r="Y1992">
        <v>78040</v>
      </c>
      <c r="Z1992">
        <v>1.61</v>
      </c>
      <c r="AA1992">
        <f t="shared" si="407"/>
        <v>10012</v>
      </c>
      <c r="AB1992">
        <f t="shared" si="408"/>
        <v>425</v>
      </c>
      <c r="AC1992">
        <f t="shared" si="409"/>
        <v>6159</v>
      </c>
      <c r="AD1992">
        <f t="shared" si="410"/>
        <v>0.6151618058330004</v>
      </c>
      <c r="AE1992">
        <f t="shared" si="411"/>
        <v>0</v>
      </c>
      <c r="AF1992" t="e">
        <f t="shared" ca="1" si="412"/>
        <v>#N/A</v>
      </c>
      <c r="AG1992" t="e">
        <f t="shared" ca="1" si="413"/>
        <v>#N/A</v>
      </c>
      <c r="AH1992" t="e">
        <f t="shared" ca="1" si="414"/>
        <v>#N/A</v>
      </c>
      <c r="AI1992" t="e">
        <f t="shared" ca="1" si="403"/>
        <v>#N/A</v>
      </c>
      <c r="AJ1992">
        <f t="shared" si="404"/>
        <v>9.988014382740711E-5</v>
      </c>
      <c r="AK1992">
        <f t="shared" si="405"/>
        <v>0</v>
      </c>
      <c r="AL1992" t="e">
        <f t="shared" ca="1" si="415"/>
        <v>#N/A</v>
      </c>
      <c r="AM1992" t="b">
        <f t="shared" si="406"/>
        <v>0</v>
      </c>
    </row>
    <row r="1993" spans="1:39" x14ac:dyDescent="0.3">
      <c r="A1993" t="s">
        <v>302</v>
      </c>
      <c r="B1993" t="s">
        <v>303</v>
      </c>
      <c r="C1993" t="s">
        <v>39</v>
      </c>
      <c r="D1993" t="s">
        <v>70</v>
      </c>
      <c r="E1993" t="s">
        <v>71</v>
      </c>
      <c r="F1993" s="13" t="str">
        <f>_xlfn.CONCAT(wiz_6[[#This Row],[OCTY......]],",",wiz_6[[#This Row],[OS]])</f>
        <v>JACKSON   ,TN</v>
      </c>
      <c r="G1993" t="s">
        <v>76</v>
      </c>
      <c r="H1993" t="s">
        <v>1776</v>
      </c>
      <c r="I1993" s="13" t="str">
        <f>_xlfn.CONCAT(wiz_6[[#This Row],[DCTY......]], ",",wiz_6[[#This Row],[DS]])</f>
        <v>HARLINGEN ,TX</v>
      </c>
      <c r="J1993" t="str">
        <f>TRIM(CONCATENATE(wiz_6[[#This Row],[SHIPPER..................]],wiz_6[[#This Row],[ZIP2..]],wiz_6[[#This Row],[ZIP3..]]))</f>
        <v>KIRKLANDS TL ONLY | 3830178550</v>
      </c>
      <c r="K1993">
        <v>1</v>
      </c>
      <c r="L1993">
        <v>2.39</v>
      </c>
      <c r="M1993">
        <v>0.21</v>
      </c>
      <c r="N1993">
        <v>1049</v>
      </c>
      <c r="O1993">
        <v>2.96</v>
      </c>
      <c r="P1993">
        <v>171</v>
      </c>
      <c r="Q1993">
        <v>0.4</v>
      </c>
      <c r="R1993">
        <v>-105</v>
      </c>
      <c r="S1993">
        <v>-17</v>
      </c>
      <c r="T1993">
        <v>-236</v>
      </c>
      <c r="U1993">
        <v>-409</v>
      </c>
      <c r="V1993">
        <v>-662</v>
      </c>
      <c r="W1993">
        <v>42134</v>
      </c>
      <c r="X1993">
        <v>38301</v>
      </c>
      <c r="Y1993">
        <v>78550</v>
      </c>
      <c r="Z1993">
        <v>2.38</v>
      </c>
      <c r="AA1993">
        <f t="shared" si="407"/>
        <v>10012</v>
      </c>
      <c r="AB1993">
        <f t="shared" si="408"/>
        <v>-662</v>
      </c>
      <c r="AC1993">
        <f t="shared" si="409"/>
        <v>6159</v>
      </c>
      <c r="AD1993">
        <f t="shared" si="410"/>
        <v>0.6151618058330004</v>
      </c>
      <c r="AE1993">
        <f t="shared" si="411"/>
        <v>0</v>
      </c>
      <c r="AF1993" t="e">
        <f t="shared" ca="1" si="412"/>
        <v>#N/A</v>
      </c>
      <c r="AG1993" t="e">
        <f t="shared" ca="1" si="413"/>
        <v>#N/A</v>
      </c>
      <c r="AH1993" t="e">
        <f t="shared" ca="1" si="414"/>
        <v>#N/A</v>
      </c>
      <c r="AI1993" t="e">
        <f t="shared" ca="1" si="403"/>
        <v>#N/A</v>
      </c>
      <c r="AJ1993">
        <f t="shared" si="404"/>
        <v>9.988014382740711E-5</v>
      </c>
      <c r="AK1993">
        <f t="shared" si="405"/>
        <v>0</v>
      </c>
      <c r="AL1993" t="e">
        <f t="shared" ca="1" si="415"/>
        <v>#N/A</v>
      </c>
      <c r="AM1993" t="b">
        <f t="shared" si="406"/>
        <v>0</v>
      </c>
    </row>
    <row r="1994" spans="1:39" x14ac:dyDescent="0.3">
      <c r="A1994" t="s">
        <v>302</v>
      </c>
      <c r="B1994" t="s">
        <v>303</v>
      </c>
      <c r="C1994" t="s">
        <v>39</v>
      </c>
      <c r="D1994" t="s">
        <v>70</v>
      </c>
      <c r="E1994" t="s">
        <v>71</v>
      </c>
      <c r="F1994" s="13" t="str">
        <f>_xlfn.CONCAT(wiz_6[[#This Row],[OCTY......]],",",wiz_6[[#This Row],[OS]])</f>
        <v>JACKSON   ,TN</v>
      </c>
      <c r="G1994" t="s">
        <v>76</v>
      </c>
      <c r="H1994" t="s">
        <v>1777</v>
      </c>
      <c r="I1994" s="13" t="str">
        <f>_xlfn.CONCAT(wiz_6[[#This Row],[DCTY......]], ",",wiz_6[[#This Row],[DS]])</f>
        <v>MCALLEN   ,TX</v>
      </c>
      <c r="J1994" t="str">
        <f>TRIM(CONCATENATE(wiz_6[[#This Row],[SHIPPER..................]],wiz_6[[#This Row],[ZIP2..]],wiz_6[[#This Row],[ZIP3..]]))</f>
        <v>KIRKLANDS TL ONLY | 3830178501</v>
      </c>
      <c r="K1994">
        <v>1</v>
      </c>
      <c r="L1994">
        <v>3.3</v>
      </c>
      <c r="M1994">
        <v>0.22</v>
      </c>
      <c r="N1994">
        <v>992</v>
      </c>
      <c r="O1994">
        <v>1.83</v>
      </c>
      <c r="P1994">
        <v>171</v>
      </c>
      <c r="Q1994">
        <v>0.4</v>
      </c>
      <c r="R1994">
        <v>-45</v>
      </c>
      <c r="S1994">
        <v>-17</v>
      </c>
      <c r="T1994">
        <v>11</v>
      </c>
      <c r="U1994">
        <v>356</v>
      </c>
      <c r="V1994">
        <v>350</v>
      </c>
      <c r="W1994">
        <v>42134</v>
      </c>
      <c r="X1994">
        <v>38301</v>
      </c>
      <c r="Y1994">
        <v>78501</v>
      </c>
      <c r="Z1994">
        <v>3.3</v>
      </c>
      <c r="AA1994">
        <f t="shared" si="407"/>
        <v>10012</v>
      </c>
      <c r="AB1994">
        <f t="shared" si="408"/>
        <v>350</v>
      </c>
      <c r="AC1994">
        <f t="shared" si="409"/>
        <v>6159</v>
      </c>
      <c r="AD1994">
        <f t="shared" si="410"/>
        <v>0.6151618058330004</v>
      </c>
      <c r="AE1994">
        <f t="shared" si="411"/>
        <v>0</v>
      </c>
      <c r="AF1994" t="e">
        <f t="shared" ca="1" si="412"/>
        <v>#N/A</v>
      </c>
      <c r="AG1994" t="e">
        <f t="shared" ca="1" si="413"/>
        <v>#N/A</v>
      </c>
      <c r="AH1994" t="e">
        <f t="shared" ca="1" si="414"/>
        <v>#N/A</v>
      </c>
      <c r="AI1994" t="e">
        <f t="shared" ca="1" si="403"/>
        <v>#N/A</v>
      </c>
      <c r="AJ1994">
        <f t="shared" si="404"/>
        <v>9.988014382740711E-5</v>
      </c>
      <c r="AK1994">
        <f t="shared" si="405"/>
        <v>0</v>
      </c>
      <c r="AL1994" t="e">
        <f t="shared" ca="1" si="415"/>
        <v>#N/A</v>
      </c>
      <c r="AM1994" t="b">
        <f t="shared" si="406"/>
        <v>0</v>
      </c>
    </row>
    <row r="1995" spans="1:39" x14ac:dyDescent="0.3">
      <c r="A1995" t="s">
        <v>302</v>
      </c>
      <c r="B1995" t="s">
        <v>303</v>
      </c>
      <c r="C1995" t="s">
        <v>39</v>
      </c>
      <c r="D1995" t="s">
        <v>70</v>
      </c>
      <c r="E1995" t="s">
        <v>71</v>
      </c>
      <c r="F1995" s="13" t="str">
        <f>_xlfn.CONCAT(wiz_6[[#This Row],[OCTY......]],",",wiz_6[[#This Row],[OS]])</f>
        <v>JACKSON   ,TN</v>
      </c>
      <c r="G1995" t="s">
        <v>76</v>
      </c>
      <c r="H1995" t="s">
        <v>1778</v>
      </c>
      <c r="I1995" s="13" t="str">
        <f>_xlfn.CONCAT(wiz_6[[#This Row],[DCTY......]], ",",wiz_6[[#This Row],[DS]])</f>
        <v>SAN ANGELO,TX</v>
      </c>
      <c r="J1995" t="str">
        <f>TRIM(CONCATENATE(wiz_6[[#This Row],[SHIPPER..................]],wiz_6[[#This Row],[ZIP2..]],wiz_6[[#This Row],[ZIP3..]]))</f>
        <v>KIRKLANDS TL ONLY | 3830176901</v>
      </c>
      <c r="K1995">
        <v>1</v>
      </c>
      <c r="L1995">
        <v>3.5</v>
      </c>
      <c r="M1995">
        <v>0.22</v>
      </c>
      <c r="N1995">
        <v>834</v>
      </c>
      <c r="O1995">
        <v>1.77</v>
      </c>
      <c r="P1995">
        <v>171</v>
      </c>
      <c r="Q1995">
        <v>0.4</v>
      </c>
      <c r="R1995">
        <v>-78</v>
      </c>
      <c r="S1995">
        <v>-17</v>
      </c>
      <c r="T1995">
        <v>-2</v>
      </c>
      <c r="U1995">
        <v>690</v>
      </c>
      <c r="V1995">
        <v>671</v>
      </c>
      <c r="W1995">
        <v>42134</v>
      </c>
      <c r="X1995">
        <v>38301</v>
      </c>
      <c r="Y1995">
        <v>76901</v>
      </c>
      <c r="Z1995">
        <v>3.5</v>
      </c>
      <c r="AA1995">
        <f t="shared" si="407"/>
        <v>10012</v>
      </c>
      <c r="AB1995">
        <f t="shared" si="408"/>
        <v>671</v>
      </c>
      <c r="AC1995">
        <f t="shared" si="409"/>
        <v>6159</v>
      </c>
      <c r="AD1995">
        <f t="shared" si="410"/>
        <v>0.6151618058330004</v>
      </c>
      <c r="AE1995">
        <f t="shared" si="411"/>
        <v>0</v>
      </c>
      <c r="AF1995" t="e">
        <f t="shared" ca="1" si="412"/>
        <v>#N/A</v>
      </c>
      <c r="AG1995" t="e">
        <f t="shared" ca="1" si="413"/>
        <v>#N/A</v>
      </c>
      <c r="AH1995" t="e">
        <f t="shared" ca="1" si="414"/>
        <v>#N/A</v>
      </c>
      <c r="AI1995" t="e">
        <f t="shared" ca="1" si="403"/>
        <v>#N/A</v>
      </c>
      <c r="AJ1995">
        <f t="shared" si="404"/>
        <v>9.988014382740711E-5</v>
      </c>
      <c r="AK1995">
        <f t="shared" si="405"/>
        <v>0</v>
      </c>
      <c r="AL1995" t="e">
        <f t="shared" ca="1" si="415"/>
        <v>#N/A</v>
      </c>
      <c r="AM1995" t="b">
        <f t="shared" si="406"/>
        <v>0</v>
      </c>
    </row>
    <row r="1996" spans="1:39" x14ac:dyDescent="0.3">
      <c r="A1996" t="s">
        <v>400</v>
      </c>
      <c r="B1996" t="s">
        <v>401</v>
      </c>
      <c r="C1996" t="s">
        <v>39</v>
      </c>
      <c r="D1996" t="s">
        <v>70</v>
      </c>
      <c r="E1996" t="s">
        <v>71</v>
      </c>
      <c r="F1996" s="13" t="str">
        <f>_xlfn.CONCAT(wiz_6[[#This Row],[OCTY......]],",",wiz_6[[#This Row],[OS]])</f>
        <v>JACKSON   ,TN</v>
      </c>
      <c r="G1996" t="s">
        <v>76</v>
      </c>
      <c r="H1996" t="s">
        <v>1779</v>
      </c>
      <c r="I1996" s="13" t="str">
        <f>_xlfn.CONCAT(wiz_6[[#This Row],[DCTY......]], ",",wiz_6[[#This Row],[DS]])</f>
        <v>TYLER     ,TX</v>
      </c>
      <c r="J1996" t="str">
        <f>TRIM(CONCATENATE(wiz_6[[#This Row],[SHIPPER..................]],wiz_6[[#This Row],[ZIP2..]],wiz_6[[#This Row],[ZIP3..]]))</f>
        <v>KELLOGG COMPANY MLXP| 3830175701</v>
      </c>
      <c r="K1996">
        <v>2</v>
      </c>
      <c r="L1996">
        <v>2.37</v>
      </c>
      <c r="M1996">
        <v>0.68</v>
      </c>
      <c r="N1996">
        <v>473</v>
      </c>
      <c r="O1996">
        <v>1.02</v>
      </c>
      <c r="P1996">
        <v>0</v>
      </c>
      <c r="Q1996">
        <v>0.25</v>
      </c>
      <c r="R1996">
        <v>-221</v>
      </c>
      <c r="S1996">
        <v>-6</v>
      </c>
      <c r="T1996">
        <v>-13</v>
      </c>
      <c r="U1996">
        <v>371</v>
      </c>
      <c r="V1996">
        <v>352</v>
      </c>
      <c r="W1996">
        <v>38301</v>
      </c>
      <c r="X1996">
        <v>38301</v>
      </c>
      <c r="Y1996">
        <v>75701</v>
      </c>
      <c r="Z1996">
        <v>2.83</v>
      </c>
      <c r="AA1996">
        <f t="shared" si="407"/>
        <v>10012</v>
      </c>
      <c r="AB1996">
        <f t="shared" si="408"/>
        <v>704</v>
      </c>
      <c r="AC1996">
        <f t="shared" si="409"/>
        <v>6159</v>
      </c>
      <c r="AD1996">
        <f t="shared" si="410"/>
        <v>0.6151618058330004</v>
      </c>
      <c r="AE1996">
        <f t="shared" si="411"/>
        <v>0</v>
      </c>
      <c r="AF1996" t="e">
        <f t="shared" ca="1" si="412"/>
        <v>#N/A</v>
      </c>
      <c r="AG1996" t="e">
        <f t="shared" ca="1" si="413"/>
        <v>#N/A</v>
      </c>
      <c r="AH1996" t="e">
        <f t="shared" ca="1" si="414"/>
        <v>#N/A</v>
      </c>
      <c r="AI1996" t="e">
        <f t="shared" ca="1" si="403"/>
        <v>#N/A</v>
      </c>
      <c r="AJ1996">
        <f t="shared" si="404"/>
        <v>1.9976028765481422E-4</v>
      </c>
      <c r="AK1996">
        <f t="shared" si="405"/>
        <v>0</v>
      </c>
      <c r="AL1996" t="e">
        <f t="shared" ca="1" si="415"/>
        <v>#N/A</v>
      </c>
      <c r="AM1996" t="b">
        <f t="shared" si="406"/>
        <v>0</v>
      </c>
    </row>
    <row r="1997" spans="1:39" x14ac:dyDescent="0.3">
      <c r="A1997" t="s">
        <v>302</v>
      </c>
      <c r="B1997" t="s">
        <v>303</v>
      </c>
      <c r="C1997" t="s">
        <v>39</v>
      </c>
      <c r="D1997" t="s">
        <v>70</v>
      </c>
      <c r="E1997" t="s">
        <v>71</v>
      </c>
      <c r="F1997" s="13" t="str">
        <f>_xlfn.CONCAT(wiz_6[[#This Row],[OCTY......]],",",wiz_6[[#This Row],[OS]])</f>
        <v>JACKSON   ,TN</v>
      </c>
      <c r="G1997" t="s">
        <v>76</v>
      </c>
      <c r="H1997" t="s">
        <v>1779</v>
      </c>
      <c r="I1997" s="13" t="str">
        <f>_xlfn.CONCAT(wiz_6[[#This Row],[DCTY......]], ",",wiz_6[[#This Row],[DS]])</f>
        <v>TYLER     ,TX</v>
      </c>
      <c r="J1997" t="str">
        <f>TRIM(CONCATENATE(wiz_6[[#This Row],[SHIPPER..................]],wiz_6[[#This Row],[ZIP2..]],wiz_6[[#This Row],[ZIP3..]]))</f>
        <v>KIRKLANDS TL ONLY | 3830175701</v>
      </c>
      <c r="K1997">
        <v>1</v>
      </c>
      <c r="L1997">
        <v>2.4500000000000002</v>
      </c>
      <c r="M1997">
        <v>0.21</v>
      </c>
      <c r="N1997">
        <v>592</v>
      </c>
      <c r="O1997">
        <v>1.1000000000000001</v>
      </c>
      <c r="P1997">
        <v>416</v>
      </c>
      <c r="Q1997">
        <v>0.7</v>
      </c>
      <c r="R1997">
        <v>-315</v>
      </c>
      <c r="S1997">
        <v>-17</v>
      </c>
      <c r="T1997">
        <v>0</v>
      </c>
      <c r="U1997">
        <v>672</v>
      </c>
      <c r="V1997">
        <v>655</v>
      </c>
      <c r="W1997">
        <v>31201</v>
      </c>
      <c r="X1997">
        <v>38301</v>
      </c>
      <c r="Y1997">
        <v>75701</v>
      </c>
      <c r="Z1997">
        <v>2.44</v>
      </c>
      <c r="AA1997">
        <f t="shared" si="407"/>
        <v>10012</v>
      </c>
      <c r="AB1997">
        <f t="shared" si="408"/>
        <v>655</v>
      </c>
      <c r="AC1997">
        <f t="shared" si="409"/>
        <v>6159</v>
      </c>
      <c r="AD1997">
        <f t="shared" si="410"/>
        <v>0.6151618058330004</v>
      </c>
      <c r="AE1997">
        <f t="shared" si="411"/>
        <v>0</v>
      </c>
      <c r="AF1997" t="e">
        <f t="shared" ca="1" si="412"/>
        <v>#N/A</v>
      </c>
      <c r="AG1997" t="e">
        <f t="shared" ca="1" si="413"/>
        <v>#N/A</v>
      </c>
      <c r="AH1997" t="e">
        <f t="shared" ca="1" si="414"/>
        <v>#N/A</v>
      </c>
      <c r="AI1997" t="e">
        <f t="shared" ca="1" si="403"/>
        <v>#N/A</v>
      </c>
      <c r="AJ1997">
        <f t="shared" si="404"/>
        <v>9.988014382740711E-5</v>
      </c>
      <c r="AK1997">
        <f t="shared" si="405"/>
        <v>0</v>
      </c>
      <c r="AL1997" t="e">
        <f t="shared" ca="1" si="415"/>
        <v>#N/A</v>
      </c>
      <c r="AM1997" t="b">
        <f t="shared" si="406"/>
        <v>0</v>
      </c>
    </row>
    <row r="1998" spans="1:39" x14ac:dyDescent="0.3">
      <c r="A1998" t="s">
        <v>1405</v>
      </c>
      <c r="B1998" t="s">
        <v>1406</v>
      </c>
      <c r="C1998" t="s">
        <v>39</v>
      </c>
      <c r="D1998" t="s">
        <v>70</v>
      </c>
      <c r="E1998" t="s">
        <v>1394</v>
      </c>
      <c r="F1998" s="13" t="str">
        <f>_xlfn.CONCAT(wiz_6[[#This Row],[OCTY......]],",",wiz_6[[#This Row],[OS]])</f>
        <v>MILAN     ,TN</v>
      </c>
      <c r="G1998" t="s">
        <v>76</v>
      </c>
      <c r="H1998" t="s">
        <v>1780</v>
      </c>
      <c r="I1998" s="13" t="str">
        <f>_xlfn.CONCAT(wiz_6[[#This Row],[DCTY......]], ",",wiz_6[[#This Row],[DS]])</f>
        <v>WACO      ,TX</v>
      </c>
      <c r="J1998" t="str">
        <f>TRIM(CONCATENATE(wiz_6[[#This Row],[SHIPPER..................]],wiz_6[[#This Row],[ZIP2..]],wiz_6[[#This Row],[ZIP3..]]))</f>
        <v>ASSA ABLOY | 3835876701</v>
      </c>
      <c r="K1998">
        <v>2</v>
      </c>
      <c r="L1998">
        <v>2.19</v>
      </c>
      <c r="M1998">
        <v>0.21</v>
      </c>
      <c r="N1998">
        <v>732</v>
      </c>
      <c r="O1998">
        <v>1.55</v>
      </c>
      <c r="P1998">
        <v>89</v>
      </c>
      <c r="Q1998">
        <v>0.33</v>
      </c>
      <c r="R1998">
        <v>-88</v>
      </c>
      <c r="S1998">
        <v>-25</v>
      </c>
      <c r="T1998">
        <v>14</v>
      </c>
      <c r="U1998">
        <v>-75</v>
      </c>
      <c r="V1998">
        <v>-86</v>
      </c>
      <c r="W1998">
        <v>38301</v>
      </c>
      <c r="X1998">
        <v>38358</v>
      </c>
      <c r="Y1998">
        <v>76701</v>
      </c>
      <c r="Z1998">
        <v>2.1800000000000002</v>
      </c>
      <c r="AA1998">
        <f t="shared" si="407"/>
        <v>10012</v>
      </c>
      <c r="AB1998">
        <f t="shared" si="408"/>
        <v>-172</v>
      </c>
      <c r="AC1998">
        <f t="shared" si="409"/>
        <v>6159</v>
      </c>
      <c r="AD1998">
        <f t="shared" si="410"/>
        <v>0.6151618058330004</v>
      </c>
      <c r="AE1998">
        <f t="shared" si="411"/>
        <v>0</v>
      </c>
      <c r="AF1998" t="e">
        <f t="shared" ca="1" si="412"/>
        <v>#N/A</v>
      </c>
      <c r="AG1998" t="e">
        <f t="shared" ca="1" si="413"/>
        <v>#N/A</v>
      </c>
      <c r="AH1998" t="e">
        <f t="shared" ca="1" si="414"/>
        <v>#N/A</v>
      </c>
      <c r="AI1998" t="e">
        <f t="shared" ca="1" si="403"/>
        <v>#N/A</v>
      </c>
      <c r="AJ1998">
        <f t="shared" si="404"/>
        <v>1.9976028765481422E-4</v>
      </c>
      <c r="AK1998">
        <f t="shared" si="405"/>
        <v>0</v>
      </c>
      <c r="AL1998" t="e">
        <f t="shared" ca="1" si="415"/>
        <v>#N/A</v>
      </c>
      <c r="AM1998" t="b">
        <f t="shared" si="406"/>
        <v>0</v>
      </c>
    </row>
    <row r="1999" spans="1:39" x14ac:dyDescent="0.3">
      <c r="A1999" t="s">
        <v>302</v>
      </c>
      <c r="B1999" t="s">
        <v>303</v>
      </c>
      <c r="C1999" t="s">
        <v>39</v>
      </c>
      <c r="D1999" t="s">
        <v>70</v>
      </c>
      <c r="E1999" t="s">
        <v>71</v>
      </c>
      <c r="F1999" s="13" t="str">
        <f>_xlfn.CONCAT(wiz_6[[#This Row],[OCTY......]],",",wiz_6[[#This Row],[OS]])</f>
        <v>JACKSON   ,TN</v>
      </c>
      <c r="G1999" t="s">
        <v>396</v>
      </c>
      <c r="H1999" t="s">
        <v>1527</v>
      </c>
      <c r="I1999" s="13" t="str">
        <f>_xlfn.CONCAT(wiz_6[[#This Row],[DCTY......]], ",",wiz_6[[#This Row],[DS]])</f>
        <v>ROANOKE   ,VA</v>
      </c>
      <c r="J1999" t="str">
        <f>TRIM(CONCATENATE(wiz_6[[#This Row],[SHIPPER..................]],wiz_6[[#This Row],[ZIP2..]],wiz_6[[#This Row],[ZIP3..]]))</f>
        <v>KIRKLANDS TL ONLY | 3830124000</v>
      </c>
      <c r="K1999">
        <v>3</v>
      </c>
      <c r="L1999">
        <v>2.5</v>
      </c>
      <c r="M1999">
        <v>0.21</v>
      </c>
      <c r="N1999">
        <v>582</v>
      </c>
      <c r="O1999">
        <v>2.0099999999999998</v>
      </c>
      <c r="P1999">
        <v>130</v>
      </c>
      <c r="Q1999">
        <v>0.35</v>
      </c>
      <c r="R1999">
        <v>-152</v>
      </c>
      <c r="S1999">
        <v>-17</v>
      </c>
      <c r="T1999">
        <v>-215</v>
      </c>
      <c r="U1999">
        <v>437</v>
      </c>
      <c r="V1999">
        <v>205</v>
      </c>
      <c r="W1999">
        <v>37087</v>
      </c>
      <c r="X1999">
        <v>38301</v>
      </c>
      <c r="Y1999">
        <v>24000</v>
      </c>
      <c r="Z1999">
        <v>2.4900000000000002</v>
      </c>
      <c r="AA1999">
        <f t="shared" si="407"/>
        <v>10012</v>
      </c>
      <c r="AB1999">
        <f t="shared" si="408"/>
        <v>615</v>
      </c>
      <c r="AC1999">
        <f t="shared" si="409"/>
        <v>6159</v>
      </c>
      <c r="AD1999">
        <f t="shared" si="410"/>
        <v>0.6151618058330004</v>
      </c>
      <c r="AE1999">
        <f t="shared" si="411"/>
        <v>0</v>
      </c>
      <c r="AF1999" t="e">
        <f t="shared" ca="1" si="412"/>
        <v>#N/A</v>
      </c>
      <c r="AG1999" t="e">
        <f t="shared" ca="1" si="413"/>
        <v>#N/A</v>
      </c>
      <c r="AH1999" t="e">
        <f t="shared" ca="1" si="414"/>
        <v>#N/A</v>
      </c>
      <c r="AI1999" t="e">
        <f t="shared" ca="1" si="403"/>
        <v>#N/A</v>
      </c>
      <c r="AJ1999">
        <f t="shared" si="404"/>
        <v>2.9964043148222132E-4</v>
      </c>
      <c r="AK1999">
        <f t="shared" si="405"/>
        <v>0</v>
      </c>
      <c r="AL1999" t="e">
        <f t="shared" ca="1" si="415"/>
        <v>#N/A</v>
      </c>
      <c r="AM1999" t="b">
        <f t="shared" si="406"/>
        <v>0</v>
      </c>
    </row>
    <row r="2000" spans="1:39" x14ac:dyDescent="0.3">
      <c r="A2000" t="s">
        <v>302</v>
      </c>
      <c r="B2000" t="s">
        <v>303</v>
      </c>
      <c r="C2000" t="s">
        <v>39</v>
      </c>
      <c r="D2000" t="s">
        <v>70</v>
      </c>
      <c r="E2000" t="s">
        <v>71</v>
      </c>
      <c r="F2000" s="13" t="str">
        <f>_xlfn.CONCAT(wiz_6[[#This Row],[OCTY......]],",",wiz_6[[#This Row],[OS]])</f>
        <v>JACKSON   ,TN</v>
      </c>
      <c r="G2000" t="s">
        <v>396</v>
      </c>
      <c r="H2000" t="s">
        <v>1781</v>
      </c>
      <c r="I2000" s="13" t="str">
        <f>_xlfn.CONCAT(wiz_6[[#This Row],[DCTY......]], ",",wiz_6[[#This Row],[DS]])</f>
        <v>NEWPORT NE,VA</v>
      </c>
      <c r="J2000" t="str">
        <f>TRIM(CONCATENATE(wiz_6[[#This Row],[SHIPPER..................]],wiz_6[[#This Row],[ZIP2..]],wiz_6[[#This Row],[ZIP3..]]))</f>
        <v>KIRKLANDS TL ONLY | 3830123601</v>
      </c>
      <c r="K2000">
        <v>1</v>
      </c>
      <c r="L2000">
        <v>2.5499999999999998</v>
      </c>
      <c r="M2000">
        <v>0.21</v>
      </c>
      <c r="N2000">
        <v>798</v>
      </c>
      <c r="O2000">
        <v>1.81</v>
      </c>
      <c r="P2000">
        <v>0</v>
      </c>
      <c r="Q2000">
        <v>0.25</v>
      </c>
      <c r="R2000">
        <v>-105</v>
      </c>
      <c r="S2000">
        <v>-17</v>
      </c>
      <c r="T2000">
        <v>-2</v>
      </c>
      <c r="U2000">
        <v>341</v>
      </c>
      <c r="V2000">
        <v>322</v>
      </c>
      <c r="W2000">
        <v>38301</v>
      </c>
      <c r="X2000">
        <v>38301</v>
      </c>
      <c r="Y2000">
        <v>23601</v>
      </c>
      <c r="Z2000">
        <v>2.54</v>
      </c>
      <c r="AA2000">
        <f t="shared" si="407"/>
        <v>10012</v>
      </c>
      <c r="AB2000">
        <f t="shared" si="408"/>
        <v>322</v>
      </c>
      <c r="AC2000">
        <f t="shared" si="409"/>
        <v>6159</v>
      </c>
      <c r="AD2000">
        <f t="shared" si="410"/>
        <v>0.6151618058330004</v>
      </c>
      <c r="AE2000">
        <f t="shared" si="411"/>
        <v>0</v>
      </c>
      <c r="AF2000" t="e">
        <f t="shared" ca="1" si="412"/>
        <v>#N/A</v>
      </c>
      <c r="AG2000" t="e">
        <f t="shared" ca="1" si="413"/>
        <v>#N/A</v>
      </c>
      <c r="AH2000" t="e">
        <f t="shared" ca="1" si="414"/>
        <v>#N/A</v>
      </c>
      <c r="AI2000" t="e">
        <f t="shared" ca="1" si="403"/>
        <v>#N/A</v>
      </c>
      <c r="AJ2000">
        <f t="shared" si="404"/>
        <v>9.988014382740711E-5</v>
      </c>
      <c r="AK2000">
        <f t="shared" si="405"/>
        <v>0</v>
      </c>
      <c r="AL2000" t="e">
        <f t="shared" ca="1" si="415"/>
        <v>#N/A</v>
      </c>
      <c r="AM2000" t="b">
        <f t="shared" si="406"/>
        <v>0</v>
      </c>
    </row>
    <row r="2001" spans="1:39" x14ac:dyDescent="0.3">
      <c r="A2001" t="s">
        <v>302</v>
      </c>
      <c r="B2001" t="s">
        <v>303</v>
      </c>
      <c r="C2001" t="s">
        <v>39</v>
      </c>
      <c r="D2001" t="s">
        <v>70</v>
      </c>
      <c r="E2001" t="s">
        <v>71</v>
      </c>
      <c r="F2001" s="13" t="str">
        <f>_xlfn.CONCAT(wiz_6[[#This Row],[OCTY......]],",",wiz_6[[#This Row],[OS]])</f>
        <v>JACKSON   ,TN</v>
      </c>
      <c r="G2001" t="s">
        <v>396</v>
      </c>
      <c r="H2001" t="s">
        <v>1782</v>
      </c>
      <c r="I2001" s="13" t="str">
        <f>_xlfn.CONCAT(wiz_6[[#This Row],[DCTY......]], ",",wiz_6[[#This Row],[DS]])</f>
        <v>VIRGINIA B,VA</v>
      </c>
      <c r="J2001" t="str">
        <f>TRIM(CONCATENATE(wiz_6[[#This Row],[SHIPPER..................]],wiz_6[[#This Row],[ZIP2..]],wiz_6[[#This Row],[ZIP3..]]))</f>
        <v>KIRKLANDS TL ONLY | 3830123450</v>
      </c>
      <c r="K2001">
        <v>3</v>
      </c>
      <c r="L2001">
        <v>2.42</v>
      </c>
      <c r="M2001">
        <v>0.21</v>
      </c>
      <c r="N2001">
        <v>835</v>
      </c>
      <c r="O2001">
        <v>1.84</v>
      </c>
      <c r="P2001">
        <v>96</v>
      </c>
      <c r="Q2001">
        <v>0.33</v>
      </c>
      <c r="R2001">
        <v>-129</v>
      </c>
      <c r="S2001">
        <v>-17</v>
      </c>
      <c r="T2001">
        <v>-19</v>
      </c>
      <c r="U2001">
        <v>311</v>
      </c>
      <c r="V2001">
        <v>275</v>
      </c>
      <c r="W2001">
        <v>38024</v>
      </c>
      <c r="X2001">
        <v>38301</v>
      </c>
      <c r="Y2001">
        <v>23450</v>
      </c>
      <c r="Z2001">
        <v>2.41</v>
      </c>
      <c r="AA2001">
        <f t="shared" si="407"/>
        <v>10012</v>
      </c>
      <c r="AB2001">
        <f t="shared" si="408"/>
        <v>825</v>
      </c>
      <c r="AC2001">
        <f t="shared" si="409"/>
        <v>6159</v>
      </c>
      <c r="AD2001">
        <f t="shared" si="410"/>
        <v>0.6151618058330004</v>
      </c>
      <c r="AE2001">
        <f t="shared" si="411"/>
        <v>0</v>
      </c>
      <c r="AF2001" t="e">
        <f t="shared" ca="1" si="412"/>
        <v>#N/A</v>
      </c>
      <c r="AG2001" t="e">
        <f t="shared" ca="1" si="413"/>
        <v>#N/A</v>
      </c>
      <c r="AH2001" t="e">
        <f t="shared" ca="1" si="414"/>
        <v>#N/A</v>
      </c>
      <c r="AI2001" t="e">
        <f t="shared" ca="1" si="403"/>
        <v>#N/A</v>
      </c>
      <c r="AJ2001">
        <f t="shared" si="404"/>
        <v>2.9964043148222132E-4</v>
      </c>
      <c r="AK2001">
        <f t="shared" si="405"/>
        <v>0</v>
      </c>
      <c r="AL2001" t="e">
        <f t="shared" ca="1" si="415"/>
        <v>#N/A</v>
      </c>
      <c r="AM2001" t="b">
        <f t="shared" si="406"/>
        <v>0</v>
      </c>
    </row>
    <row r="2002" spans="1:39" x14ac:dyDescent="0.3">
      <c r="A2002" t="s">
        <v>1392</v>
      </c>
      <c r="B2002" t="s">
        <v>1393</v>
      </c>
      <c r="C2002" t="s">
        <v>39</v>
      </c>
      <c r="D2002" t="s">
        <v>70</v>
      </c>
      <c r="E2002" t="s">
        <v>71</v>
      </c>
      <c r="F2002" s="13" t="str">
        <f>_xlfn.CONCAT(wiz_6[[#This Row],[OCTY......]],",",wiz_6[[#This Row],[OS]])</f>
        <v>JACKSON   ,TN</v>
      </c>
      <c r="G2002" t="s">
        <v>396</v>
      </c>
      <c r="H2002" t="s">
        <v>1783</v>
      </c>
      <c r="I2002" s="13" t="str">
        <f>_xlfn.CONCAT(wiz_6[[#This Row],[DCTY......]], ",",wiz_6[[#This Row],[DS]])</f>
        <v>FRONT ROYA,VA</v>
      </c>
      <c r="J2002" t="str">
        <f>TRIM(CONCATENATE(wiz_6[[#This Row],[SHIPPER..................]],wiz_6[[#This Row],[ZIP2..]],wiz_6[[#This Row],[ZIP3..]]))</f>
        <v>DEFA DELTA FAUCET COM| 3830122630</v>
      </c>
      <c r="K2002">
        <v>14</v>
      </c>
      <c r="L2002">
        <v>2.4500000000000002</v>
      </c>
      <c r="M2002">
        <v>0.32</v>
      </c>
      <c r="N2002">
        <v>723</v>
      </c>
      <c r="O2002">
        <v>1.57</v>
      </c>
      <c r="P2002">
        <v>65</v>
      </c>
      <c r="Q2002">
        <v>0.3</v>
      </c>
      <c r="R2002">
        <v>-80</v>
      </c>
      <c r="S2002">
        <v>-1</v>
      </c>
      <c r="T2002">
        <v>9</v>
      </c>
      <c r="U2002">
        <v>37</v>
      </c>
      <c r="V2002">
        <v>45</v>
      </c>
      <c r="W2002">
        <v>38301</v>
      </c>
      <c r="X2002">
        <v>38301</v>
      </c>
      <c r="Y2002">
        <v>22630</v>
      </c>
      <c r="Z2002">
        <v>2.5499999999999998</v>
      </c>
      <c r="AA2002">
        <f t="shared" si="407"/>
        <v>10012</v>
      </c>
      <c r="AB2002">
        <f t="shared" si="408"/>
        <v>630</v>
      </c>
      <c r="AC2002">
        <f t="shared" si="409"/>
        <v>6159</v>
      </c>
      <c r="AD2002">
        <f t="shared" si="410"/>
        <v>0.6151618058330004</v>
      </c>
      <c r="AE2002">
        <f t="shared" si="411"/>
        <v>0</v>
      </c>
      <c r="AF2002" t="e">
        <f t="shared" ca="1" si="412"/>
        <v>#N/A</v>
      </c>
      <c r="AG2002" t="e">
        <f t="shared" ca="1" si="413"/>
        <v>#N/A</v>
      </c>
      <c r="AH2002" t="e">
        <f t="shared" ca="1" si="414"/>
        <v>#N/A</v>
      </c>
      <c r="AI2002" t="e">
        <f t="shared" ca="1" si="403"/>
        <v>#N/A</v>
      </c>
      <c r="AJ2002">
        <f t="shared" si="404"/>
        <v>1.3983220135836995E-3</v>
      </c>
      <c r="AK2002">
        <f t="shared" si="405"/>
        <v>0</v>
      </c>
      <c r="AL2002" t="e">
        <f t="shared" ca="1" si="415"/>
        <v>#N/A</v>
      </c>
      <c r="AM2002" t="b">
        <f t="shared" si="406"/>
        <v>0</v>
      </c>
    </row>
    <row r="2003" spans="1:39" x14ac:dyDescent="0.3">
      <c r="A2003" t="s">
        <v>400</v>
      </c>
      <c r="B2003" t="s">
        <v>401</v>
      </c>
      <c r="C2003" t="s">
        <v>39</v>
      </c>
      <c r="D2003" t="s">
        <v>70</v>
      </c>
      <c r="E2003" t="s">
        <v>71</v>
      </c>
      <c r="F2003" s="13" t="str">
        <f>_xlfn.CONCAT(wiz_6[[#This Row],[OCTY......]],",",wiz_6[[#This Row],[OS]])</f>
        <v>JACKSON   ,TN</v>
      </c>
      <c r="G2003" t="s">
        <v>396</v>
      </c>
      <c r="H2003" t="s">
        <v>1783</v>
      </c>
      <c r="I2003" s="13" t="str">
        <f>_xlfn.CONCAT(wiz_6[[#This Row],[DCTY......]], ",",wiz_6[[#This Row],[DS]])</f>
        <v>FRONT ROYA,VA</v>
      </c>
      <c r="J2003" t="str">
        <f>TRIM(CONCATENATE(wiz_6[[#This Row],[SHIPPER..................]],wiz_6[[#This Row],[ZIP2..]],wiz_6[[#This Row],[ZIP3..]]))</f>
        <v>KELLOGG COMPANY MLXP| 3830122630</v>
      </c>
      <c r="K2003">
        <v>7</v>
      </c>
      <c r="L2003">
        <v>2.1800000000000002</v>
      </c>
      <c r="M2003">
        <v>0.85</v>
      </c>
      <c r="N2003">
        <v>719</v>
      </c>
      <c r="O2003">
        <v>1.65</v>
      </c>
      <c r="P2003">
        <v>39</v>
      </c>
      <c r="Q2003">
        <v>0.28000000000000003</v>
      </c>
      <c r="R2003">
        <v>-462</v>
      </c>
      <c r="S2003">
        <v>-6</v>
      </c>
      <c r="T2003">
        <v>-10</v>
      </c>
      <c r="U2003">
        <v>198</v>
      </c>
      <c r="V2003">
        <v>182</v>
      </c>
      <c r="W2003">
        <v>38343</v>
      </c>
      <c r="X2003">
        <v>38301</v>
      </c>
      <c r="Y2003">
        <v>22630</v>
      </c>
      <c r="Z2003">
        <v>2.81</v>
      </c>
      <c r="AA2003">
        <f t="shared" si="407"/>
        <v>10012</v>
      </c>
      <c r="AB2003">
        <f t="shared" si="408"/>
        <v>1274</v>
      </c>
      <c r="AC2003">
        <f t="shared" si="409"/>
        <v>6159</v>
      </c>
      <c r="AD2003">
        <f t="shared" si="410"/>
        <v>0.6151618058330004</v>
      </c>
      <c r="AE2003">
        <f t="shared" si="411"/>
        <v>0</v>
      </c>
      <c r="AF2003" t="e">
        <f t="shared" ca="1" si="412"/>
        <v>#N/A</v>
      </c>
      <c r="AG2003" t="e">
        <f t="shared" ca="1" si="413"/>
        <v>#N/A</v>
      </c>
      <c r="AH2003" t="e">
        <f t="shared" ca="1" si="414"/>
        <v>#N/A</v>
      </c>
      <c r="AI2003" t="e">
        <f t="shared" ca="1" si="403"/>
        <v>#N/A</v>
      </c>
      <c r="AJ2003">
        <f t="shared" si="404"/>
        <v>6.9916100679184975E-4</v>
      </c>
      <c r="AK2003">
        <f t="shared" si="405"/>
        <v>0</v>
      </c>
      <c r="AL2003" t="e">
        <f t="shared" ca="1" si="415"/>
        <v>#N/A</v>
      </c>
      <c r="AM2003" t="b">
        <f t="shared" si="406"/>
        <v>0</v>
      </c>
    </row>
    <row r="2004" spans="1:39" x14ac:dyDescent="0.3">
      <c r="A2004" t="s">
        <v>302</v>
      </c>
      <c r="B2004" t="s">
        <v>303</v>
      </c>
      <c r="C2004" t="s">
        <v>39</v>
      </c>
      <c r="D2004" t="s">
        <v>70</v>
      </c>
      <c r="E2004" t="s">
        <v>71</v>
      </c>
      <c r="F2004" s="13" t="str">
        <f>_xlfn.CONCAT(wiz_6[[#This Row],[OCTY......]],",",wiz_6[[#This Row],[OS]])</f>
        <v>JACKSON   ,TN</v>
      </c>
      <c r="G2004" t="s">
        <v>396</v>
      </c>
      <c r="H2004" t="s">
        <v>1784</v>
      </c>
      <c r="I2004" s="13" t="str">
        <f>_xlfn.CONCAT(wiz_6[[#This Row],[DCTY......]], ",",wiz_6[[#This Row],[DS]])</f>
        <v>FAIRFAX   ,VA</v>
      </c>
      <c r="J2004" t="str">
        <f>TRIM(CONCATENATE(wiz_6[[#This Row],[SHIPPER..................]],wiz_6[[#This Row],[ZIP2..]],wiz_6[[#This Row],[ZIP3..]]))</f>
        <v>KIRKLANDS TL ONLY | 3830122030</v>
      </c>
      <c r="K2004">
        <v>1</v>
      </c>
      <c r="L2004">
        <v>2.42</v>
      </c>
      <c r="M2004">
        <v>0.23</v>
      </c>
      <c r="N2004">
        <v>905</v>
      </c>
      <c r="O2004">
        <v>2.21</v>
      </c>
      <c r="P2004">
        <v>0</v>
      </c>
      <c r="Q2004">
        <v>0.25</v>
      </c>
      <c r="R2004">
        <v>-88</v>
      </c>
      <c r="S2004">
        <v>-17</v>
      </c>
      <c r="T2004">
        <v>-94</v>
      </c>
      <c r="U2004">
        <v>268</v>
      </c>
      <c r="V2004">
        <v>157</v>
      </c>
      <c r="W2004">
        <v>38301</v>
      </c>
      <c r="X2004">
        <v>38301</v>
      </c>
      <c r="Y2004">
        <v>22030</v>
      </c>
      <c r="Z2004">
        <v>2.4300000000000002</v>
      </c>
      <c r="AA2004">
        <f t="shared" si="407"/>
        <v>10012</v>
      </c>
      <c r="AB2004">
        <f t="shared" si="408"/>
        <v>157</v>
      </c>
      <c r="AC2004">
        <f t="shared" si="409"/>
        <v>6159</v>
      </c>
      <c r="AD2004">
        <f t="shared" si="410"/>
        <v>0.6151618058330004</v>
      </c>
      <c r="AE2004">
        <f t="shared" si="411"/>
        <v>0</v>
      </c>
      <c r="AF2004" t="e">
        <f t="shared" ca="1" si="412"/>
        <v>#N/A</v>
      </c>
      <c r="AG2004" t="e">
        <f t="shared" ca="1" si="413"/>
        <v>#N/A</v>
      </c>
      <c r="AH2004" t="e">
        <f t="shared" ca="1" si="414"/>
        <v>#N/A</v>
      </c>
      <c r="AI2004" t="e">
        <f t="shared" ca="1" si="403"/>
        <v>#N/A</v>
      </c>
      <c r="AJ2004">
        <f t="shared" si="404"/>
        <v>9.988014382740711E-5</v>
      </c>
      <c r="AK2004">
        <f t="shared" si="405"/>
        <v>0</v>
      </c>
      <c r="AL2004" t="e">
        <f t="shared" ca="1" si="415"/>
        <v>#N/A</v>
      </c>
      <c r="AM2004" t="b">
        <f t="shared" si="406"/>
        <v>0</v>
      </c>
    </row>
    <row r="2005" spans="1:39" x14ac:dyDescent="0.3">
      <c r="A2005" t="s">
        <v>302</v>
      </c>
      <c r="B2005" t="s">
        <v>303</v>
      </c>
      <c r="C2005" t="s">
        <v>39</v>
      </c>
      <c r="D2005" t="s">
        <v>70</v>
      </c>
      <c r="E2005" t="s">
        <v>71</v>
      </c>
      <c r="F2005" s="13" t="str">
        <f>_xlfn.CONCAT(wiz_6[[#This Row],[OCTY......]],",",wiz_6[[#This Row],[OS]])</f>
        <v>JACKSON   ,TN</v>
      </c>
      <c r="G2005" t="s">
        <v>396</v>
      </c>
      <c r="H2005" t="s">
        <v>1785</v>
      </c>
      <c r="I2005" s="13" t="str">
        <f>_xlfn.CONCAT(wiz_6[[#This Row],[DCTY......]], ",",wiz_6[[#This Row],[DS]])</f>
        <v>STERLING  ,VA</v>
      </c>
      <c r="J2005" t="str">
        <f>TRIM(CONCATENATE(wiz_6[[#This Row],[SHIPPER..................]],wiz_6[[#This Row],[ZIP2..]],wiz_6[[#This Row],[ZIP3..]]))</f>
        <v>KIRKLANDS TL ONLY | 3830120163</v>
      </c>
      <c r="K2005">
        <v>10</v>
      </c>
      <c r="L2005">
        <v>2.4500000000000002</v>
      </c>
      <c r="M2005">
        <v>0.22</v>
      </c>
      <c r="N2005">
        <v>871</v>
      </c>
      <c r="O2005">
        <v>2.11</v>
      </c>
      <c r="P2005">
        <v>89</v>
      </c>
      <c r="Q2005">
        <v>0.33</v>
      </c>
      <c r="R2005">
        <v>-92</v>
      </c>
      <c r="S2005">
        <v>-17</v>
      </c>
      <c r="T2005">
        <v>-102</v>
      </c>
      <c r="U2005">
        <v>232</v>
      </c>
      <c r="V2005">
        <v>113</v>
      </c>
      <c r="W2005">
        <v>38301</v>
      </c>
      <c r="X2005">
        <v>38301</v>
      </c>
      <c r="Y2005">
        <v>20163</v>
      </c>
      <c r="Z2005">
        <v>2.4500000000000002</v>
      </c>
      <c r="AA2005">
        <f t="shared" si="407"/>
        <v>10012</v>
      </c>
      <c r="AB2005">
        <f t="shared" si="408"/>
        <v>1130</v>
      </c>
      <c r="AC2005">
        <f t="shared" si="409"/>
        <v>6159</v>
      </c>
      <c r="AD2005">
        <f t="shared" si="410"/>
        <v>0.6151618058330004</v>
      </c>
      <c r="AE2005">
        <f t="shared" si="411"/>
        <v>0</v>
      </c>
      <c r="AF2005" t="e">
        <f t="shared" ca="1" si="412"/>
        <v>#N/A</v>
      </c>
      <c r="AG2005" t="e">
        <f t="shared" ca="1" si="413"/>
        <v>#N/A</v>
      </c>
      <c r="AH2005" t="e">
        <f t="shared" ca="1" si="414"/>
        <v>#N/A</v>
      </c>
      <c r="AI2005" t="e">
        <f t="shared" ca="1" si="403"/>
        <v>#N/A</v>
      </c>
      <c r="AJ2005">
        <f t="shared" si="404"/>
        <v>9.9880143827407101E-4</v>
      </c>
      <c r="AK2005">
        <f t="shared" si="405"/>
        <v>0</v>
      </c>
      <c r="AL2005" t="e">
        <f t="shared" ca="1" si="415"/>
        <v>#N/A</v>
      </c>
      <c r="AM2005" t="b">
        <f t="shared" si="406"/>
        <v>0</v>
      </c>
    </row>
    <row r="2006" spans="1:39" x14ac:dyDescent="0.3">
      <c r="A2006" t="s">
        <v>1405</v>
      </c>
      <c r="B2006" t="s">
        <v>1406</v>
      </c>
      <c r="C2006" t="s">
        <v>39</v>
      </c>
      <c r="D2006" t="s">
        <v>70</v>
      </c>
      <c r="E2006" t="s">
        <v>1394</v>
      </c>
      <c r="F2006" s="13" t="str">
        <f>_xlfn.CONCAT(wiz_6[[#This Row],[OCTY......]],",",wiz_6[[#This Row],[OS]])</f>
        <v>MILAN     ,TN</v>
      </c>
      <c r="G2006" t="s">
        <v>140</v>
      </c>
      <c r="H2006" t="s">
        <v>1332</v>
      </c>
      <c r="I2006" s="13" t="str">
        <f>_xlfn.CONCAT(wiz_6[[#This Row],[DCTY......]], ",",wiz_6[[#This Row],[DS]])</f>
        <v>GREEN BAY ,WI</v>
      </c>
      <c r="J2006" t="str">
        <f>TRIM(CONCATENATE(wiz_6[[#This Row],[SHIPPER..................]],wiz_6[[#This Row],[ZIP2..]],wiz_6[[#This Row],[ZIP3..]]))</f>
        <v>ASSA ABLOY | 3835854301</v>
      </c>
      <c r="K2006">
        <v>1</v>
      </c>
      <c r="L2006">
        <v>2.04</v>
      </c>
      <c r="M2006">
        <v>0.21</v>
      </c>
      <c r="N2006">
        <v>678</v>
      </c>
      <c r="O2006">
        <v>2.41</v>
      </c>
      <c r="P2006">
        <v>129</v>
      </c>
      <c r="Q2006">
        <v>0.35</v>
      </c>
      <c r="R2006">
        <v>6</v>
      </c>
      <c r="S2006">
        <v>-25</v>
      </c>
      <c r="T2006">
        <v>-242</v>
      </c>
      <c r="U2006">
        <v>-197</v>
      </c>
      <c r="V2006">
        <v>-464</v>
      </c>
      <c r="W2006">
        <v>63901</v>
      </c>
      <c r="X2006">
        <v>38358</v>
      </c>
      <c r="Y2006">
        <v>54301</v>
      </c>
      <c r="Z2006">
        <v>2.0299999999999998</v>
      </c>
      <c r="AA2006">
        <f t="shared" si="407"/>
        <v>10012</v>
      </c>
      <c r="AB2006">
        <f t="shared" si="408"/>
        <v>-464</v>
      </c>
      <c r="AC2006">
        <f t="shared" si="409"/>
        <v>6159</v>
      </c>
      <c r="AD2006">
        <f t="shared" si="410"/>
        <v>0.6151618058330004</v>
      </c>
      <c r="AE2006">
        <f t="shared" si="411"/>
        <v>0</v>
      </c>
      <c r="AF2006" t="e">
        <f t="shared" ca="1" si="412"/>
        <v>#N/A</v>
      </c>
      <c r="AG2006" t="e">
        <f t="shared" ca="1" si="413"/>
        <v>#N/A</v>
      </c>
      <c r="AH2006" t="e">
        <f t="shared" ca="1" si="414"/>
        <v>#N/A</v>
      </c>
      <c r="AI2006" t="e">
        <f t="shared" ca="1" si="403"/>
        <v>#N/A</v>
      </c>
      <c r="AJ2006">
        <f t="shared" si="404"/>
        <v>9.988014382740711E-5</v>
      </c>
      <c r="AK2006">
        <f t="shared" si="405"/>
        <v>0</v>
      </c>
      <c r="AL2006" t="e">
        <f t="shared" ca="1" si="415"/>
        <v>#N/A</v>
      </c>
      <c r="AM2006" t="b">
        <f t="shared" si="406"/>
        <v>0</v>
      </c>
    </row>
    <row r="2007" spans="1:39" x14ac:dyDescent="0.3">
      <c r="A2007" t="s">
        <v>400</v>
      </c>
      <c r="B2007" t="s">
        <v>401</v>
      </c>
      <c r="C2007" t="s">
        <v>39</v>
      </c>
      <c r="D2007" t="s">
        <v>70</v>
      </c>
      <c r="E2007" t="s">
        <v>71</v>
      </c>
      <c r="F2007" s="13" t="str">
        <f>_xlfn.CONCAT(wiz_6[[#This Row],[OCTY......]],",",wiz_6[[#This Row],[OS]])</f>
        <v>JACKSON   ,TN</v>
      </c>
      <c r="G2007" t="s">
        <v>140</v>
      </c>
      <c r="H2007" t="s">
        <v>1786</v>
      </c>
      <c r="I2007" s="13" t="str">
        <f>_xlfn.CONCAT(wiz_6[[#This Row],[DCTY......]], ",",wiz_6[[#This Row],[DS]])</f>
        <v>WINDSOR   ,WI</v>
      </c>
      <c r="J2007" t="str">
        <f>TRIM(CONCATENATE(wiz_6[[#This Row],[SHIPPER..................]],wiz_6[[#This Row],[ZIP2..]],wiz_6[[#This Row],[ZIP3..]]))</f>
        <v>KELLOGG COMPANY MLXP| 3830153598</v>
      </c>
      <c r="K2007">
        <v>15</v>
      </c>
      <c r="L2007">
        <v>1.84</v>
      </c>
      <c r="M2007">
        <v>0.24</v>
      </c>
      <c r="N2007">
        <v>598</v>
      </c>
      <c r="O2007">
        <v>0.99</v>
      </c>
      <c r="P2007">
        <v>55</v>
      </c>
      <c r="Q2007">
        <v>0.3</v>
      </c>
      <c r="R2007">
        <v>-10</v>
      </c>
      <c r="S2007">
        <v>-6</v>
      </c>
      <c r="T2007">
        <v>26</v>
      </c>
      <c r="U2007">
        <v>-64</v>
      </c>
      <c r="V2007">
        <v>-44</v>
      </c>
      <c r="W2007">
        <v>38301</v>
      </c>
      <c r="X2007">
        <v>38301</v>
      </c>
      <c r="Y2007">
        <v>53598</v>
      </c>
      <c r="Z2007">
        <v>1.86</v>
      </c>
      <c r="AA2007">
        <f t="shared" si="407"/>
        <v>10012</v>
      </c>
      <c r="AB2007">
        <f t="shared" si="408"/>
        <v>-660</v>
      </c>
      <c r="AC2007">
        <f t="shared" si="409"/>
        <v>6159</v>
      </c>
      <c r="AD2007">
        <f t="shared" si="410"/>
        <v>0.6151618058330004</v>
      </c>
      <c r="AE2007">
        <f t="shared" si="411"/>
        <v>0</v>
      </c>
      <c r="AF2007" t="e">
        <f t="shared" ca="1" si="412"/>
        <v>#N/A</v>
      </c>
      <c r="AG2007" t="e">
        <f t="shared" ca="1" si="413"/>
        <v>#N/A</v>
      </c>
      <c r="AH2007" t="e">
        <f t="shared" ca="1" si="414"/>
        <v>#N/A</v>
      </c>
      <c r="AI2007" t="e">
        <f t="shared" ca="1" si="403"/>
        <v>#N/A</v>
      </c>
      <c r="AJ2007">
        <f t="shared" si="404"/>
        <v>1.4982021574111066E-3</v>
      </c>
      <c r="AK2007">
        <f t="shared" si="405"/>
        <v>0</v>
      </c>
      <c r="AL2007" t="e">
        <f t="shared" ca="1" si="415"/>
        <v>#N/A</v>
      </c>
      <c r="AM2007" t="b">
        <f t="shared" si="406"/>
        <v>0</v>
      </c>
    </row>
    <row r="2008" spans="1:39" x14ac:dyDescent="0.3">
      <c r="A2008" t="s">
        <v>1405</v>
      </c>
      <c r="B2008" t="s">
        <v>1406</v>
      </c>
      <c r="C2008" t="s">
        <v>39</v>
      </c>
      <c r="D2008" t="s">
        <v>70</v>
      </c>
      <c r="E2008" t="s">
        <v>1394</v>
      </c>
      <c r="F2008" s="13" t="str">
        <f>_xlfn.CONCAT(wiz_6[[#This Row],[OCTY......]],",",wiz_6[[#This Row],[OS]])</f>
        <v>MILAN     ,TN</v>
      </c>
      <c r="G2008" t="s">
        <v>140</v>
      </c>
      <c r="H2008" t="s">
        <v>204</v>
      </c>
      <c r="I2008" s="13" t="str">
        <f>_xlfn.CONCAT(wiz_6[[#This Row],[DCTY......]], ",",wiz_6[[#This Row],[DS]])</f>
        <v>MENOMONEE ,WI</v>
      </c>
      <c r="J2008" t="str">
        <f>TRIM(CONCATENATE(wiz_6[[#This Row],[SHIPPER..................]],wiz_6[[#This Row],[ZIP2..]],wiz_6[[#This Row],[ZIP3..]]))</f>
        <v>ASSA ABLOY | 3835853051</v>
      </c>
      <c r="K2008">
        <v>1</v>
      </c>
      <c r="L2008">
        <v>1.74</v>
      </c>
      <c r="M2008">
        <v>0.21</v>
      </c>
      <c r="N2008">
        <v>614</v>
      </c>
      <c r="O2008">
        <v>1.92</v>
      </c>
      <c r="P2008">
        <v>42</v>
      </c>
      <c r="Q2008">
        <v>0.25</v>
      </c>
      <c r="R2008">
        <v>6</v>
      </c>
      <c r="S2008">
        <v>-25</v>
      </c>
      <c r="T2008">
        <v>-168</v>
      </c>
      <c r="U2008">
        <v>-162</v>
      </c>
      <c r="V2008">
        <v>-355</v>
      </c>
      <c r="W2008">
        <v>38024</v>
      </c>
      <c r="X2008">
        <v>38358</v>
      </c>
      <c r="Y2008">
        <v>53051</v>
      </c>
      <c r="Z2008">
        <v>1.73</v>
      </c>
      <c r="AA2008">
        <f t="shared" si="407"/>
        <v>10012</v>
      </c>
      <c r="AB2008">
        <f t="shared" si="408"/>
        <v>-355</v>
      </c>
      <c r="AC2008">
        <f t="shared" si="409"/>
        <v>6159</v>
      </c>
      <c r="AD2008">
        <f t="shared" si="410"/>
        <v>0.6151618058330004</v>
      </c>
      <c r="AE2008">
        <f t="shared" si="411"/>
        <v>0</v>
      </c>
      <c r="AF2008" t="e">
        <f t="shared" ca="1" si="412"/>
        <v>#N/A</v>
      </c>
      <c r="AG2008" t="e">
        <f t="shared" ca="1" si="413"/>
        <v>#N/A</v>
      </c>
      <c r="AH2008" t="e">
        <f t="shared" ca="1" si="414"/>
        <v>#N/A</v>
      </c>
      <c r="AI2008" t="e">
        <f t="shared" ca="1" si="403"/>
        <v>#N/A</v>
      </c>
      <c r="AJ2008">
        <f t="shared" si="404"/>
        <v>9.988014382740711E-5</v>
      </c>
      <c r="AK2008">
        <f t="shared" si="405"/>
        <v>0</v>
      </c>
      <c r="AL2008" t="e">
        <f t="shared" ca="1" si="415"/>
        <v>#N/A</v>
      </c>
      <c r="AM2008" t="b">
        <f t="shared" si="406"/>
        <v>0</v>
      </c>
    </row>
    <row r="2009" spans="1:39" x14ac:dyDescent="0.3">
      <c r="A2009" t="s">
        <v>1753</v>
      </c>
      <c r="B2009" t="s">
        <v>1754</v>
      </c>
      <c r="C2009" t="s">
        <v>39</v>
      </c>
      <c r="D2009" t="s">
        <v>70</v>
      </c>
      <c r="E2009" t="s">
        <v>1755</v>
      </c>
      <c r="F2009" s="13" t="str">
        <f>_xlfn.CONCAT(wiz_6[[#This Row],[OCTY......]],",",wiz_6[[#This Row],[OS]])</f>
        <v>COUNCE    ,TN</v>
      </c>
      <c r="G2009" t="s">
        <v>140</v>
      </c>
      <c r="H2009" t="s">
        <v>205</v>
      </c>
      <c r="I2009" s="13" t="str">
        <f>_xlfn.CONCAT(wiz_6[[#This Row],[DCTY......]], ",",wiz_6[[#This Row],[DS]])</f>
        <v>MILWAUKEE ,WI</v>
      </c>
      <c r="J2009" t="str">
        <f>TRIM(CONCATENATE(wiz_6[[#This Row],[SHIPPER..................]],wiz_6[[#This Row],[ZIP2..]],wiz_6[[#This Row],[ZIP3..]]))</f>
        <v>PCA COUNCE | 3832653201</v>
      </c>
      <c r="K2009">
        <v>10</v>
      </c>
      <c r="L2009">
        <v>1.84</v>
      </c>
      <c r="M2009">
        <v>0.19</v>
      </c>
      <c r="N2009">
        <v>625</v>
      </c>
      <c r="O2009">
        <v>1.24</v>
      </c>
      <c r="P2009">
        <v>143</v>
      </c>
      <c r="Q2009">
        <v>0.38</v>
      </c>
      <c r="R2009">
        <v>54</v>
      </c>
      <c r="S2009">
        <v>-29</v>
      </c>
      <c r="T2009">
        <v>-7</v>
      </c>
      <c r="U2009">
        <v>-105</v>
      </c>
      <c r="V2009">
        <v>-141</v>
      </c>
      <c r="W2009">
        <v>38652</v>
      </c>
      <c r="X2009">
        <v>38326</v>
      </c>
      <c r="Y2009">
        <v>53201</v>
      </c>
      <c r="Z2009">
        <v>1.81</v>
      </c>
      <c r="AA2009">
        <f t="shared" si="407"/>
        <v>10012</v>
      </c>
      <c r="AB2009">
        <f t="shared" si="408"/>
        <v>-1410</v>
      </c>
      <c r="AC2009">
        <f t="shared" si="409"/>
        <v>6159</v>
      </c>
      <c r="AD2009">
        <f t="shared" si="410"/>
        <v>0.6151618058330004</v>
      </c>
      <c r="AE2009">
        <f t="shared" si="411"/>
        <v>0</v>
      </c>
      <c r="AF2009" t="e">
        <f t="shared" ca="1" si="412"/>
        <v>#N/A</v>
      </c>
      <c r="AG2009" t="e">
        <f t="shared" ca="1" si="413"/>
        <v>#N/A</v>
      </c>
      <c r="AH2009" t="e">
        <f t="shared" ca="1" si="414"/>
        <v>#N/A</v>
      </c>
      <c r="AI2009" t="e">
        <f t="shared" ca="1" si="403"/>
        <v>#N/A</v>
      </c>
      <c r="AJ2009">
        <f t="shared" si="404"/>
        <v>9.9880143827407101E-4</v>
      </c>
      <c r="AK2009">
        <f t="shared" si="405"/>
        <v>0</v>
      </c>
      <c r="AL2009" t="e">
        <f t="shared" ca="1" si="415"/>
        <v>#N/A</v>
      </c>
      <c r="AM2009" t="b">
        <f t="shared" si="406"/>
        <v>0</v>
      </c>
    </row>
    <row r="2010" spans="1:39" x14ac:dyDescent="0.3">
      <c r="A2010" t="s">
        <v>400</v>
      </c>
      <c r="B2010" t="s">
        <v>1732</v>
      </c>
      <c r="C2010" t="s">
        <v>39</v>
      </c>
      <c r="D2010" t="s">
        <v>70</v>
      </c>
      <c r="E2010" t="s">
        <v>71</v>
      </c>
      <c r="F2010" s="13" t="str">
        <f>_xlfn.CONCAT(wiz_6[[#This Row],[OCTY......]],",",wiz_6[[#This Row],[OS]])</f>
        <v>JACKSON   ,TN</v>
      </c>
      <c r="G2010" t="s">
        <v>140</v>
      </c>
      <c r="H2010" t="s">
        <v>1787</v>
      </c>
      <c r="I2010" s="13" t="str">
        <f>_xlfn.CONCAT(wiz_6[[#This Row],[DCTY......]], ",",wiz_6[[#This Row],[DS]])</f>
        <v>STEVENS PO,WI</v>
      </c>
      <c r="J2010" t="str">
        <f>TRIM(CONCATENATE(wiz_6[[#This Row],[SHIPPER..................]],wiz_6[[#This Row],[ZIP2..]],wiz_6[[#This Row],[ZIP3..]]))</f>
        <v>KELLOGG COMPANY MLXP| 3830154481</v>
      </c>
      <c r="K2010">
        <v>1</v>
      </c>
      <c r="L2010">
        <v>2.04</v>
      </c>
      <c r="M2010">
        <v>0.49</v>
      </c>
      <c r="N2010">
        <v>695</v>
      </c>
      <c r="O2010">
        <v>1.08</v>
      </c>
      <c r="P2010">
        <v>0</v>
      </c>
      <c r="Q2010">
        <v>0.25</v>
      </c>
      <c r="R2010">
        <v>-187</v>
      </c>
      <c r="S2010">
        <v>-26</v>
      </c>
      <c r="T2010">
        <v>73</v>
      </c>
      <c r="U2010">
        <v>56</v>
      </c>
      <c r="V2010">
        <v>103</v>
      </c>
      <c r="W2010">
        <v>38301</v>
      </c>
      <c r="X2010">
        <v>38301</v>
      </c>
      <c r="Y2010">
        <v>54481</v>
      </c>
      <c r="Z2010">
        <v>2.31</v>
      </c>
      <c r="AA2010">
        <f t="shared" si="407"/>
        <v>10012</v>
      </c>
      <c r="AB2010">
        <f t="shared" si="408"/>
        <v>103</v>
      </c>
      <c r="AC2010">
        <f t="shared" si="409"/>
        <v>6159</v>
      </c>
      <c r="AD2010">
        <f t="shared" si="410"/>
        <v>0.6151618058330004</v>
      </c>
      <c r="AE2010">
        <f t="shared" si="411"/>
        <v>0</v>
      </c>
      <c r="AF2010" t="e">
        <f t="shared" ca="1" si="412"/>
        <v>#N/A</v>
      </c>
      <c r="AG2010" t="e">
        <f t="shared" ca="1" si="413"/>
        <v>#N/A</v>
      </c>
      <c r="AH2010" t="e">
        <f t="shared" ca="1" si="414"/>
        <v>#N/A</v>
      </c>
      <c r="AI2010" t="e">
        <f t="shared" ca="1" si="403"/>
        <v>#N/A</v>
      </c>
      <c r="AJ2010">
        <f t="shared" si="404"/>
        <v>9.988014382740711E-5</v>
      </c>
      <c r="AK2010">
        <f t="shared" si="405"/>
        <v>0</v>
      </c>
      <c r="AL2010" t="e">
        <f t="shared" ca="1" si="415"/>
        <v>#N/A</v>
      </c>
      <c r="AM2010" t="b">
        <f t="shared" si="406"/>
        <v>0</v>
      </c>
    </row>
    <row r="2011" spans="1:39" x14ac:dyDescent="0.3">
      <c r="A2011" t="s">
        <v>564</v>
      </c>
      <c r="B2011" t="s">
        <v>565</v>
      </c>
      <c r="C2011" t="s">
        <v>39</v>
      </c>
      <c r="D2011" t="s">
        <v>70</v>
      </c>
      <c r="E2011" t="s">
        <v>1713</v>
      </c>
      <c r="F2011" s="13" t="str">
        <f>_xlfn.CONCAT(wiz_6[[#This Row],[OCTY......]],",",wiz_6[[#This Row],[OS]])</f>
        <v>KENTON    ,TN</v>
      </c>
      <c r="G2011" t="s">
        <v>268</v>
      </c>
      <c r="H2011" t="s">
        <v>1788</v>
      </c>
      <c r="I2011" s="13" t="str">
        <f>_xlfn.CONCAT(wiz_6[[#This Row],[DCTY......]], ",",wiz_6[[#This Row],[DS]])</f>
        <v>CLARKSBURG,WV</v>
      </c>
      <c r="J2011" t="str">
        <f>TRIM(CONCATENATE(wiz_6[[#This Row],[SHIPPER..................]],wiz_6[[#This Row],[ZIP2..]],wiz_6[[#This Row],[ZIP3..]]))</f>
        <v>b: HIGH TIDE TRANSPOR| 3823326301</v>
      </c>
      <c r="K2011">
        <v>1</v>
      </c>
      <c r="L2011">
        <v>1.7</v>
      </c>
      <c r="M2011">
        <v>0.27</v>
      </c>
      <c r="N2011">
        <v>610</v>
      </c>
      <c r="O2011">
        <v>1.21</v>
      </c>
      <c r="P2011">
        <v>45</v>
      </c>
      <c r="Q2011">
        <v>0.25</v>
      </c>
      <c r="R2011">
        <v>-36</v>
      </c>
      <c r="S2011">
        <v>-41</v>
      </c>
      <c r="T2011">
        <v>1</v>
      </c>
      <c r="U2011">
        <v>-160</v>
      </c>
      <c r="V2011">
        <v>-200</v>
      </c>
      <c r="W2011">
        <v>38301</v>
      </c>
      <c r="X2011">
        <v>38233</v>
      </c>
      <c r="Y2011">
        <v>26301</v>
      </c>
      <c r="Z2011">
        <v>1.75</v>
      </c>
      <c r="AA2011">
        <f t="shared" si="407"/>
        <v>10012</v>
      </c>
      <c r="AB2011">
        <f t="shared" si="408"/>
        <v>-200</v>
      </c>
      <c r="AC2011">
        <f t="shared" si="409"/>
        <v>6159</v>
      </c>
      <c r="AD2011">
        <f t="shared" si="410"/>
        <v>0.6151618058330004</v>
      </c>
      <c r="AE2011">
        <f t="shared" si="411"/>
        <v>0</v>
      </c>
      <c r="AF2011" t="e">
        <f t="shared" ca="1" si="412"/>
        <v>#N/A</v>
      </c>
      <c r="AG2011" t="e">
        <f t="shared" ca="1" si="413"/>
        <v>#N/A</v>
      </c>
      <c r="AH2011" t="e">
        <f t="shared" ca="1" si="414"/>
        <v>#N/A</v>
      </c>
      <c r="AI2011" t="e">
        <f t="shared" ca="1" si="403"/>
        <v>#N/A</v>
      </c>
      <c r="AJ2011">
        <f t="shared" si="404"/>
        <v>9.988014382740711E-5</v>
      </c>
      <c r="AK2011">
        <f t="shared" si="405"/>
        <v>0</v>
      </c>
      <c r="AL2011" t="e">
        <f t="shared" ca="1" si="415"/>
        <v>#N/A</v>
      </c>
      <c r="AM2011" t="b">
        <f t="shared" si="406"/>
        <v>0</v>
      </c>
    </row>
    <row r="2012" spans="1:39" x14ac:dyDescent="0.3">
      <c r="A2012" t="s">
        <v>37</v>
      </c>
      <c r="B2012" t="s">
        <v>38</v>
      </c>
      <c r="C2012" t="s">
        <v>39</v>
      </c>
      <c r="D2012" t="s">
        <v>70</v>
      </c>
      <c r="E2012" t="s">
        <v>1030</v>
      </c>
      <c r="F2012" s="13" t="str">
        <f>_xlfn.CONCAT(wiz_6[[#This Row],[OCTY......]],",",wiz_6[[#This Row],[OS]])</f>
        <v>JOHNSON CI,TN</v>
      </c>
      <c r="G2012" t="s">
        <v>50</v>
      </c>
      <c r="H2012" t="s">
        <v>223</v>
      </c>
      <c r="I2012" s="13" t="str">
        <f>_xlfn.CONCAT(wiz_6[[#This Row],[DCTY......]], ",",wiz_6[[#This Row],[DS]])</f>
        <v>ATLANTA   ,GA</v>
      </c>
      <c r="J2012" t="str">
        <f>TRIM(CONCATENATE(wiz_6[[#This Row],[SHIPPER..................]],wiz_6[[#This Row],[ZIP2..]],wiz_6[[#This Row],[ZIP3..]]))</f>
        <v>b: C H ROBINSON | 3760130301</v>
      </c>
      <c r="K2012">
        <v>1</v>
      </c>
      <c r="L2012">
        <v>2.15</v>
      </c>
      <c r="M2012">
        <v>0.28000000000000003</v>
      </c>
      <c r="N2012">
        <v>288</v>
      </c>
      <c r="O2012">
        <v>1.55</v>
      </c>
      <c r="P2012">
        <v>102</v>
      </c>
      <c r="Q2012">
        <v>0.35</v>
      </c>
      <c r="R2012">
        <v>-20</v>
      </c>
      <c r="S2012">
        <v>-130</v>
      </c>
      <c r="T2012">
        <v>-240</v>
      </c>
      <c r="U2012">
        <v>54</v>
      </c>
      <c r="V2012">
        <v>-316</v>
      </c>
      <c r="W2012">
        <v>28601</v>
      </c>
      <c r="X2012">
        <v>37601</v>
      </c>
      <c r="Y2012">
        <v>30301</v>
      </c>
      <c r="Z2012">
        <v>2.21</v>
      </c>
      <c r="AA2012">
        <f t="shared" si="407"/>
        <v>10012</v>
      </c>
      <c r="AB2012">
        <f t="shared" si="408"/>
        <v>-316</v>
      </c>
      <c r="AC2012">
        <f t="shared" si="409"/>
        <v>6159</v>
      </c>
      <c r="AD2012">
        <f t="shared" si="410"/>
        <v>0.6151618058330004</v>
      </c>
      <c r="AE2012">
        <f t="shared" si="411"/>
        <v>0</v>
      </c>
      <c r="AF2012" t="e">
        <f t="shared" ca="1" si="412"/>
        <v>#N/A</v>
      </c>
      <c r="AG2012" t="e">
        <f t="shared" ca="1" si="413"/>
        <v>#N/A</v>
      </c>
      <c r="AH2012" t="e">
        <f t="shared" ca="1" si="414"/>
        <v>#N/A</v>
      </c>
      <c r="AI2012" t="e">
        <f t="shared" ca="1" si="403"/>
        <v>#N/A</v>
      </c>
      <c r="AJ2012">
        <f t="shared" si="404"/>
        <v>9.988014382740711E-5</v>
      </c>
      <c r="AK2012">
        <f t="shared" si="405"/>
        <v>0</v>
      </c>
      <c r="AL2012" t="e">
        <f t="shared" ca="1" si="415"/>
        <v>#N/A</v>
      </c>
      <c r="AM2012" t="b">
        <f t="shared" si="406"/>
        <v>0</v>
      </c>
    </row>
    <row r="2013" spans="1:39" x14ac:dyDescent="0.3">
      <c r="A2013" t="s">
        <v>1789</v>
      </c>
      <c r="B2013" t="s">
        <v>1790</v>
      </c>
      <c r="C2013" t="s">
        <v>39</v>
      </c>
      <c r="D2013" t="s">
        <v>70</v>
      </c>
      <c r="E2013" t="s">
        <v>1030</v>
      </c>
      <c r="F2013" s="13" t="str">
        <f>_xlfn.CONCAT(wiz_6[[#This Row],[OCTY......]],",",wiz_6[[#This Row],[OS]])</f>
        <v>JOHNSON CI,TN</v>
      </c>
      <c r="G2013" t="s">
        <v>50</v>
      </c>
      <c r="H2013" t="s">
        <v>223</v>
      </c>
      <c r="I2013" s="13" t="str">
        <f>_xlfn.CONCAT(wiz_6[[#This Row],[DCTY......]], ",",wiz_6[[#This Row],[DS]])</f>
        <v>ATLANTA   ,GA</v>
      </c>
      <c r="J2013" t="str">
        <f>TRIM(CONCATENATE(wiz_6[[#This Row],[SHIPPER..................]],wiz_6[[#This Row],[ZIP2..]],wiz_6[[#This Row],[ZIP3..]]))</f>
        <v>b: VISIBLE SCM | 3760130301</v>
      </c>
      <c r="K2013">
        <v>1</v>
      </c>
      <c r="L2013">
        <v>2.5299999999999998</v>
      </c>
      <c r="M2013">
        <v>0.28000000000000003</v>
      </c>
      <c r="N2013">
        <v>285</v>
      </c>
      <c r="O2013">
        <v>0.75</v>
      </c>
      <c r="P2013">
        <v>89</v>
      </c>
      <c r="Q2013">
        <v>0.3</v>
      </c>
      <c r="R2013">
        <v>-20</v>
      </c>
      <c r="S2013">
        <v>-98</v>
      </c>
      <c r="T2013">
        <v>-50</v>
      </c>
      <c r="U2013">
        <v>258</v>
      </c>
      <c r="V2013">
        <v>110</v>
      </c>
      <c r="W2013">
        <v>37806</v>
      </c>
      <c r="X2013">
        <v>37601</v>
      </c>
      <c r="Y2013">
        <v>30301</v>
      </c>
      <c r="Z2013">
        <v>2.59</v>
      </c>
      <c r="AA2013">
        <f t="shared" si="407"/>
        <v>10012</v>
      </c>
      <c r="AB2013">
        <f t="shared" si="408"/>
        <v>110</v>
      </c>
      <c r="AC2013">
        <f t="shared" si="409"/>
        <v>6159</v>
      </c>
      <c r="AD2013">
        <f t="shared" si="410"/>
        <v>0.6151618058330004</v>
      </c>
      <c r="AE2013">
        <f t="shared" si="411"/>
        <v>0</v>
      </c>
      <c r="AF2013" t="e">
        <f t="shared" ca="1" si="412"/>
        <v>#N/A</v>
      </c>
      <c r="AG2013" t="e">
        <f t="shared" ca="1" si="413"/>
        <v>#N/A</v>
      </c>
      <c r="AH2013" t="e">
        <f t="shared" ca="1" si="414"/>
        <v>#N/A</v>
      </c>
      <c r="AI2013" t="e">
        <f t="shared" ca="1" si="403"/>
        <v>#N/A</v>
      </c>
      <c r="AJ2013">
        <f t="shared" si="404"/>
        <v>9.988014382740711E-5</v>
      </c>
      <c r="AK2013">
        <f t="shared" si="405"/>
        <v>0</v>
      </c>
      <c r="AL2013" t="e">
        <f t="shared" ca="1" si="415"/>
        <v>#N/A</v>
      </c>
      <c r="AM2013" t="b">
        <f t="shared" si="406"/>
        <v>0</v>
      </c>
    </row>
    <row r="2014" spans="1:39" x14ac:dyDescent="0.3">
      <c r="A2014" t="s">
        <v>37</v>
      </c>
      <c r="B2014" t="s">
        <v>38</v>
      </c>
      <c r="C2014" t="s">
        <v>39</v>
      </c>
      <c r="D2014" t="s">
        <v>396</v>
      </c>
      <c r="E2014" t="s">
        <v>832</v>
      </c>
      <c r="F2014" s="13" t="str">
        <f>_xlfn.CONCAT(wiz_6[[#This Row],[OCTY......]],",",wiz_6[[#This Row],[OS]])</f>
        <v>MARION    ,VA</v>
      </c>
      <c r="G2014" t="s">
        <v>44</v>
      </c>
      <c r="H2014" t="s">
        <v>1791</v>
      </c>
      <c r="I2014" s="13" t="str">
        <f>_xlfn.CONCAT(wiz_6[[#This Row],[DCTY......]], ",",wiz_6[[#This Row],[DS]])</f>
        <v>OWENTON   ,KY</v>
      </c>
      <c r="J2014" t="str">
        <f>TRIM(CONCATENATE(wiz_6[[#This Row],[SHIPPER..................]],wiz_6[[#This Row],[ZIP2..]],wiz_6[[#This Row],[ZIP3..]]))</f>
        <v>b: C H ROBINSON | 2435440359</v>
      </c>
      <c r="K2014">
        <v>1</v>
      </c>
      <c r="L2014">
        <v>1.22</v>
      </c>
      <c r="M2014">
        <v>0.27</v>
      </c>
      <c r="N2014">
        <v>368</v>
      </c>
      <c r="O2014">
        <v>0.79</v>
      </c>
      <c r="P2014">
        <v>283</v>
      </c>
      <c r="Q2014">
        <v>0.5</v>
      </c>
      <c r="R2014">
        <v>43</v>
      </c>
      <c r="S2014">
        <v>-183</v>
      </c>
      <c r="T2014">
        <v>-4</v>
      </c>
      <c r="U2014">
        <v>-152</v>
      </c>
      <c r="V2014">
        <v>-339</v>
      </c>
      <c r="W2014">
        <v>15478</v>
      </c>
      <c r="X2014">
        <v>24354</v>
      </c>
      <c r="Y2014">
        <v>40359</v>
      </c>
      <c r="Z2014">
        <v>1.27</v>
      </c>
      <c r="AA2014">
        <f t="shared" si="407"/>
        <v>10012</v>
      </c>
      <c r="AB2014">
        <f t="shared" si="408"/>
        <v>-339</v>
      </c>
      <c r="AC2014">
        <f t="shared" si="409"/>
        <v>6159</v>
      </c>
      <c r="AD2014">
        <f t="shared" si="410"/>
        <v>0.6151618058330004</v>
      </c>
      <c r="AE2014">
        <f t="shared" si="411"/>
        <v>0</v>
      </c>
      <c r="AF2014" t="e">
        <f t="shared" ca="1" si="412"/>
        <v>#N/A</v>
      </c>
      <c r="AG2014" t="e">
        <f t="shared" ca="1" si="413"/>
        <v>#N/A</v>
      </c>
      <c r="AH2014" t="e">
        <f t="shared" ca="1" si="414"/>
        <v>#N/A</v>
      </c>
      <c r="AI2014" t="e">
        <f t="shared" ca="1" si="403"/>
        <v>#N/A</v>
      </c>
      <c r="AJ2014">
        <f t="shared" si="404"/>
        <v>9.988014382740711E-5</v>
      </c>
      <c r="AK2014">
        <f t="shared" si="405"/>
        <v>0</v>
      </c>
      <c r="AL2014" t="e">
        <f t="shared" ca="1" si="415"/>
        <v>#N/A</v>
      </c>
      <c r="AM2014" t="b">
        <f t="shared" si="406"/>
        <v>0</v>
      </c>
    </row>
    <row r="2015" spans="1:39" x14ac:dyDescent="0.3">
      <c r="A2015" t="s">
        <v>37</v>
      </c>
      <c r="B2015" t="s">
        <v>38</v>
      </c>
      <c r="C2015" t="s">
        <v>39</v>
      </c>
      <c r="D2015" t="s">
        <v>70</v>
      </c>
      <c r="E2015" t="s">
        <v>1792</v>
      </c>
      <c r="F2015" s="13" t="str">
        <f>_xlfn.CONCAT(wiz_6[[#This Row],[OCTY......]],",",wiz_6[[#This Row],[OS]])</f>
        <v>CHURCH HIL,TN</v>
      </c>
      <c r="G2015" t="s">
        <v>176</v>
      </c>
      <c r="H2015" t="s">
        <v>1793</v>
      </c>
      <c r="I2015" s="13" t="str">
        <f>_xlfn.CONCAT(wiz_6[[#This Row],[DCTY......]], ",",wiz_6[[#This Row],[DS]])</f>
        <v>ZEELAND   ,MI</v>
      </c>
      <c r="J2015" t="str">
        <f>TRIM(CONCATENATE(wiz_6[[#This Row],[SHIPPER..................]],wiz_6[[#This Row],[ZIP2..]],wiz_6[[#This Row],[ZIP3..]]))</f>
        <v>b: C H ROBINSON | 3764249464</v>
      </c>
      <c r="K2015">
        <v>1</v>
      </c>
      <c r="L2015">
        <v>1.21</v>
      </c>
      <c r="M2015">
        <v>0.27</v>
      </c>
      <c r="N2015">
        <v>610</v>
      </c>
      <c r="O2015">
        <v>0.96</v>
      </c>
      <c r="P2015">
        <v>9</v>
      </c>
      <c r="Q2015">
        <v>0.25</v>
      </c>
      <c r="R2015">
        <v>-36</v>
      </c>
      <c r="S2015">
        <v>0</v>
      </c>
      <c r="T2015">
        <v>60</v>
      </c>
      <c r="U2015">
        <v>-171</v>
      </c>
      <c r="V2015">
        <v>-111</v>
      </c>
      <c r="W2015">
        <v>37660</v>
      </c>
      <c r="X2015">
        <v>37642</v>
      </c>
      <c r="Y2015">
        <v>49464</v>
      </c>
      <c r="Z2015">
        <v>1.26</v>
      </c>
      <c r="AA2015">
        <f t="shared" si="407"/>
        <v>10012</v>
      </c>
      <c r="AB2015">
        <f t="shared" si="408"/>
        <v>-111</v>
      </c>
      <c r="AC2015">
        <f t="shared" si="409"/>
        <v>6159</v>
      </c>
      <c r="AD2015">
        <f t="shared" si="410"/>
        <v>0.6151618058330004</v>
      </c>
      <c r="AE2015">
        <f t="shared" si="411"/>
        <v>0</v>
      </c>
      <c r="AF2015" t="e">
        <f t="shared" ca="1" si="412"/>
        <v>#N/A</v>
      </c>
      <c r="AG2015" t="e">
        <f t="shared" ca="1" si="413"/>
        <v>#N/A</v>
      </c>
      <c r="AH2015" t="e">
        <f t="shared" ca="1" si="414"/>
        <v>#N/A</v>
      </c>
      <c r="AI2015" t="e">
        <f t="shared" ca="1" si="403"/>
        <v>#N/A</v>
      </c>
      <c r="AJ2015">
        <f t="shared" si="404"/>
        <v>9.988014382740711E-5</v>
      </c>
      <c r="AK2015">
        <f t="shared" si="405"/>
        <v>0</v>
      </c>
      <c r="AL2015" t="e">
        <f t="shared" ca="1" si="415"/>
        <v>#N/A</v>
      </c>
      <c r="AM2015" t="b">
        <f t="shared" si="406"/>
        <v>0</v>
      </c>
    </row>
    <row r="2016" spans="1:39" x14ac:dyDescent="0.3">
      <c r="A2016" t="s">
        <v>37</v>
      </c>
      <c r="B2016" t="s">
        <v>38</v>
      </c>
      <c r="C2016" t="s">
        <v>39</v>
      </c>
      <c r="D2016" t="s">
        <v>396</v>
      </c>
      <c r="E2016" t="s">
        <v>1120</v>
      </c>
      <c r="F2016" s="13" t="str">
        <f>_xlfn.CONCAT(wiz_6[[#This Row],[OCTY......]],",",wiz_6[[#This Row],[OS]])</f>
        <v>WYTHEVILLE,VA</v>
      </c>
      <c r="G2016" t="s">
        <v>68</v>
      </c>
      <c r="H2016" t="s">
        <v>505</v>
      </c>
      <c r="I2016" s="13" t="str">
        <f>_xlfn.CONCAT(wiz_6[[#This Row],[DCTY......]], ",",wiz_6[[#This Row],[DS]])</f>
        <v>DUNN      ,NC</v>
      </c>
      <c r="J2016" t="str">
        <f>TRIM(CONCATENATE(wiz_6[[#This Row],[SHIPPER..................]],wiz_6[[#This Row],[ZIP2..]],wiz_6[[#This Row],[ZIP3..]]))</f>
        <v>b: C H ROBINSON | 2438228334</v>
      </c>
      <c r="K2016">
        <v>1</v>
      </c>
      <c r="L2016">
        <v>4.0199999999999996</v>
      </c>
      <c r="M2016">
        <v>0.28000000000000003</v>
      </c>
      <c r="N2016">
        <v>209</v>
      </c>
      <c r="O2016">
        <v>0.83</v>
      </c>
      <c r="P2016">
        <v>68</v>
      </c>
      <c r="Q2016">
        <v>0.3</v>
      </c>
      <c r="R2016">
        <v>-15</v>
      </c>
      <c r="S2016">
        <v>-392</v>
      </c>
      <c r="T2016">
        <v>16</v>
      </c>
      <c r="U2016">
        <v>369</v>
      </c>
      <c r="V2016">
        <v>-7</v>
      </c>
      <c r="W2016">
        <v>24153</v>
      </c>
      <c r="X2016">
        <v>24382</v>
      </c>
      <c r="Y2016">
        <v>28334</v>
      </c>
      <c r="Z2016">
        <v>4.08</v>
      </c>
      <c r="AA2016">
        <f t="shared" si="407"/>
        <v>10012</v>
      </c>
      <c r="AB2016">
        <f t="shared" si="408"/>
        <v>-7</v>
      </c>
      <c r="AC2016">
        <f t="shared" si="409"/>
        <v>6159</v>
      </c>
      <c r="AD2016">
        <f t="shared" si="410"/>
        <v>0.6151618058330004</v>
      </c>
      <c r="AE2016">
        <f t="shared" si="411"/>
        <v>0</v>
      </c>
      <c r="AF2016" t="e">
        <f t="shared" ca="1" si="412"/>
        <v>#N/A</v>
      </c>
      <c r="AG2016" t="e">
        <f t="shared" ca="1" si="413"/>
        <v>#N/A</v>
      </c>
      <c r="AH2016" t="e">
        <f t="shared" ca="1" si="414"/>
        <v>#N/A</v>
      </c>
      <c r="AI2016" t="e">
        <f t="shared" ca="1" si="403"/>
        <v>#N/A</v>
      </c>
      <c r="AJ2016">
        <f t="shared" si="404"/>
        <v>9.988014382740711E-5</v>
      </c>
      <c r="AK2016">
        <f t="shared" si="405"/>
        <v>0</v>
      </c>
      <c r="AL2016" t="e">
        <f t="shared" ca="1" si="415"/>
        <v>#N/A</v>
      </c>
      <c r="AM2016" t="b">
        <f t="shared" si="406"/>
        <v>0</v>
      </c>
    </row>
    <row r="2017" spans="1:39" x14ac:dyDescent="0.3">
      <c r="A2017" t="s">
        <v>72</v>
      </c>
      <c r="B2017" t="s">
        <v>73</v>
      </c>
      <c r="C2017" t="s">
        <v>39</v>
      </c>
      <c r="D2017" t="s">
        <v>396</v>
      </c>
      <c r="E2017" t="s">
        <v>1120</v>
      </c>
      <c r="F2017" s="13" t="str">
        <f>_xlfn.CONCAT(wiz_6[[#This Row],[OCTY......]],",",wiz_6[[#This Row],[OS]])</f>
        <v>WYTHEVILLE,VA</v>
      </c>
      <c r="G2017" t="s">
        <v>87</v>
      </c>
      <c r="H2017" t="s">
        <v>393</v>
      </c>
      <c r="I2017" s="13" t="str">
        <f>_xlfn.CONCAT(wiz_6[[#This Row],[DCTY......]], ",",wiz_6[[#This Row],[DS]])</f>
        <v>COLUMBUS  ,OH</v>
      </c>
      <c r="J2017" t="str">
        <f>TRIM(CONCATENATE(wiz_6[[#This Row],[SHIPPER..................]],wiz_6[[#This Row],[ZIP2..]],wiz_6[[#This Row],[ZIP3..]]))</f>
        <v>REDWOOD LOGISTICS STR| 2438243201</v>
      </c>
      <c r="K2017">
        <v>1</v>
      </c>
      <c r="L2017">
        <v>2.78</v>
      </c>
      <c r="M2017">
        <v>0.28000000000000003</v>
      </c>
      <c r="N2017">
        <v>294</v>
      </c>
      <c r="O2017">
        <v>0.71</v>
      </c>
      <c r="P2017">
        <v>155</v>
      </c>
      <c r="Q2017">
        <v>0.4</v>
      </c>
      <c r="R2017">
        <v>20</v>
      </c>
      <c r="S2017">
        <v>-197</v>
      </c>
      <c r="T2017">
        <v>-41</v>
      </c>
      <c r="U2017">
        <v>441</v>
      </c>
      <c r="V2017">
        <v>203</v>
      </c>
      <c r="W2017">
        <v>28801</v>
      </c>
      <c r="X2017">
        <v>24382</v>
      </c>
      <c r="Y2017">
        <v>43201</v>
      </c>
      <c r="Z2017">
        <v>2.84</v>
      </c>
      <c r="AA2017">
        <f t="shared" si="407"/>
        <v>10012</v>
      </c>
      <c r="AB2017">
        <f t="shared" si="408"/>
        <v>203</v>
      </c>
      <c r="AC2017">
        <f t="shared" si="409"/>
        <v>6159</v>
      </c>
      <c r="AD2017">
        <f t="shared" si="410"/>
        <v>0.6151618058330004</v>
      </c>
      <c r="AE2017">
        <f t="shared" si="411"/>
        <v>0</v>
      </c>
      <c r="AF2017" t="e">
        <f t="shared" ca="1" si="412"/>
        <v>#N/A</v>
      </c>
      <c r="AG2017" t="e">
        <f t="shared" ca="1" si="413"/>
        <v>#N/A</v>
      </c>
      <c r="AH2017" t="e">
        <f t="shared" ca="1" si="414"/>
        <v>#N/A</v>
      </c>
      <c r="AI2017" t="e">
        <f t="shared" ca="1" si="403"/>
        <v>#N/A</v>
      </c>
      <c r="AJ2017">
        <f t="shared" si="404"/>
        <v>9.988014382740711E-5</v>
      </c>
      <c r="AK2017">
        <f t="shared" si="405"/>
        <v>0</v>
      </c>
      <c r="AL2017" t="e">
        <f t="shared" ca="1" si="415"/>
        <v>#N/A</v>
      </c>
      <c r="AM2017" t="b">
        <f t="shared" si="406"/>
        <v>0</v>
      </c>
    </row>
    <row r="2018" spans="1:39" x14ac:dyDescent="0.3">
      <c r="A2018" t="s">
        <v>1794</v>
      </c>
      <c r="B2018" t="s">
        <v>1795</v>
      </c>
      <c r="C2018" t="s">
        <v>39</v>
      </c>
      <c r="D2018" t="s">
        <v>70</v>
      </c>
      <c r="E2018" t="s">
        <v>887</v>
      </c>
      <c r="F2018" s="13" t="str">
        <f>_xlfn.CONCAT(wiz_6[[#This Row],[OCTY......]],",",wiz_6[[#This Row],[OS]])</f>
        <v>KNOXVILLE ,TN</v>
      </c>
      <c r="G2018" t="s">
        <v>40</v>
      </c>
      <c r="H2018" t="s">
        <v>326</v>
      </c>
      <c r="I2018" s="13" t="str">
        <f>_xlfn.CONCAT(wiz_6[[#This Row],[DCTY......]], ",",wiz_6[[#This Row],[DS]])</f>
        <v>BIRMINGHAM,AL</v>
      </c>
      <c r="J2018" t="str">
        <f>TRIM(CONCATENATE(wiz_6[[#This Row],[SHIPPER..................]],wiz_6[[#This Row],[ZIP2..]],wiz_6[[#This Row],[ZIP3..]]))</f>
        <v>b: MEGACORP LOGISTICS| 3795035203</v>
      </c>
      <c r="K2018">
        <v>1</v>
      </c>
      <c r="L2018">
        <v>2.3199999999999998</v>
      </c>
      <c r="M2018">
        <v>0.28000000000000003</v>
      </c>
      <c r="N2018">
        <v>269</v>
      </c>
      <c r="O2018">
        <v>1.55</v>
      </c>
      <c r="P2018">
        <v>19</v>
      </c>
      <c r="Q2018">
        <v>0.25</v>
      </c>
      <c r="R2018">
        <v>-19</v>
      </c>
      <c r="S2018">
        <v>36</v>
      </c>
      <c r="T2018">
        <v>-240</v>
      </c>
      <c r="U2018">
        <v>-201</v>
      </c>
      <c r="V2018">
        <v>-405</v>
      </c>
      <c r="W2018">
        <v>37806</v>
      </c>
      <c r="X2018">
        <v>37950</v>
      </c>
      <c r="Y2018">
        <v>35203</v>
      </c>
      <c r="Z2018">
        <v>2.38</v>
      </c>
      <c r="AA2018">
        <f t="shared" si="407"/>
        <v>10012</v>
      </c>
      <c r="AB2018">
        <f t="shared" si="408"/>
        <v>-405</v>
      </c>
      <c r="AC2018">
        <f t="shared" si="409"/>
        <v>6159</v>
      </c>
      <c r="AD2018">
        <f t="shared" si="410"/>
        <v>0.6151618058330004</v>
      </c>
      <c r="AE2018">
        <f t="shared" si="411"/>
        <v>0</v>
      </c>
      <c r="AF2018" t="e">
        <f t="shared" ca="1" si="412"/>
        <v>#N/A</v>
      </c>
      <c r="AG2018" t="e">
        <f t="shared" ca="1" si="413"/>
        <v>#N/A</v>
      </c>
      <c r="AH2018" t="e">
        <f t="shared" ca="1" si="414"/>
        <v>#N/A</v>
      </c>
      <c r="AI2018" t="e">
        <f t="shared" ca="1" si="403"/>
        <v>#N/A</v>
      </c>
      <c r="AJ2018">
        <f t="shared" si="404"/>
        <v>9.988014382740711E-5</v>
      </c>
      <c r="AK2018">
        <f t="shared" si="405"/>
        <v>0</v>
      </c>
      <c r="AL2018" t="e">
        <f t="shared" ca="1" si="415"/>
        <v>#N/A</v>
      </c>
      <c r="AM2018" t="b">
        <f t="shared" si="406"/>
        <v>0</v>
      </c>
    </row>
    <row r="2019" spans="1:39" x14ac:dyDescent="0.3">
      <c r="A2019" t="s">
        <v>1796</v>
      </c>
      <c r="B2019" t="s">
        <v>1797</v>
      </c>
      <c r="C2019" t="s">
        <v>39</v>
      </c>
      <c r="D2019" t="s">
        <v>70</v>
      </c>
      <c r="E2019" t="s">
        <v>860</v>
      </c>
      <c r="F2019" s="13" t="str">
        <f>_xlfn.CONCAT(wiz_6[[#This Row],[OCTY......]],",",wiz_6[[#This Row],[OS]])</f>
        <v>GREENEVILL,TN</v>
      </c>
      <c r="G2019" t="s">
        <v>53</v>
      </c>
      <c r="H2019" t="s">
        <v>1798</v>
      </c>
      <c r="I2019" s="13" t="str">
        <f>_xlfn.CONCAT(wiz_6[[#This Row],[DCTY......]], ",",wiz_6[[#This Row],[DS]])</f>
        <v>HODGKINS  ,IL</v>
      </c>
      <c r="J2019" t="str">
        <f>TRIM(CONCATENATE(wiz_6[[#This Row],[SHIPPER..................]],wiz_6[[#This Row],[ZIP2..]],wiz_6[[#This Row],[ZIP3..]]))</f>
        <v>UPS DIRECT SHIP | 3774360501</v>
      </c>
      <c r="K2019">
        <v>52</v>
      </c>
      <c r="L2019">
        <v>1.9</v>
      </c>
      <c r="M2019">
        <v>0.11</v>
      </c>
      <c r="N2019">
        <v>582</v>
      </c>
      <c r="O2019">
        <v>0.89</v>
      </c>
      <c r="P2019">
        <v>118</v>
      </c>
      <c r="Q2019">
        <v>0.35</v>
      </c>
      <c r="R2019">
        <v>86</v>
      </c>
      <c r="S2019">
        <v>-71</v>
      </c>
      <c r="T2019">
        <v>50</v>
      </c>
      <c r="U2019">
        <v>224</v>
      </c>
      <c r="V2019">
        <v>203</v>
      </c>
      <c r="W2019">
        <v>37885</v>
      </c>
      <c r="X2019">
        <v>37743</v>
      </c>
      <c r="Y2019">
        <v>60501</v>
      </c>
      <c r="Z2019">
        <v>1.79</v>
      </c>
      <c r="AA2019">
        <f t="shared" si="407"/>
        <v>10012</v>
      </c>
      <c r="AB2019">
        <f t="shared" si="408"/>
        <v>10556</v>
      </c>
      <c r="AC2019">
        <f t="shared" si="409"/>
        <v>6159</v>
      </c>
      <c r="AD2019">
        <f t="shared" si="410"/>
        <v>0.6151618058330004</v>
      </c>
      <c r="AE2019">
        <f t="shared" si="411"/>
        <v>0</v>
      </c>
      <c r="AF2019" t="e">
        <f t="shared" ca="1" si="412"/>
        <v>#N/A</v>
      </c>
      <c r="AG2019" t="e">
        <f t="shared" ca="1" si="413"/>
        <v>#N/A</v>
      </c>
      <c r="AH2019" t="e">
        <f t="shared" ca="1" si="414"/>
        <v>#N/A</v>
      </c>
      <c r="AI2019" t="e">
        <f t="shared" ca="1" si="403"/>
        <v>#N/A</v>
      </c>
      <c r="AJ2019">
        <f t="shared" si="404"/>
        <v>5.1937674790251695E-3</v>
      </c>
      <c r="AK2019">
        <f t="shared" si="405"/>
        <v>0</v>
      </c>
      <c r="AL2019" t="e">
        <f t="shared" ca="1" si="415"/>
        <v>#N/A</v>
      </c>
      <c r="AM2019" t="b">
        <f t="shared" si="406"/>
        <v>0</v>
      </c>
    </row>
    <row r="2020" spans="1:39" x14ac:dyDescent="0.3">
      <c r="A2020" t="s">
        <v>1799</v>
      </c>
      <c r="B2020" t="s">
        <v>1797</v>
      </c>
      <c r="C2020" t="s">
        <v>39</v>
      </c>
      <c r="D2020" t="s">
        <v>70</v>
      </c>
      <c r="E2020" t="s">
        <v>860</v>
      </c>
      <c r="F2020" s="13" t="str">
        <f>_xlfn.CONCAT(wiz_6[[#This Row],[OCTY......]],",",wiz_6[[#This Row],[OS]])</f>
        <v>GREENEVILL,TN</v>
      </c>
      <c r="G2020" t="s">
        <v>53</v>
      </c>
      <c r="H2020" t="s">
        <v>1798</v>
      </c>
      <c r="I2020" s="13" t="str">
        <f>_xlfn.CONCAT(wiz_6[[#This Row],[DCTY......]], ",",wiz_6[[#This Row],[DS]])</f>
        <v>HODGKINS  ,IL</v>
      </c>
      <c r="J2020" t="str">
        <f>TRIM(CONCATENATE(wiz_6[[#This Row],[SHIPPER..................]],wiz_6[[#This Row],[ZIP2..]],wiz_6[[#This Row],[ZIP3..]]))</f>
        <v>UPS SUPPLY CHAIN SOLU| 3774360501</v>
      </c>
      <c r="K2020">
        <v>9</v>
      </c>
      <c r="L2020">
        <v>1.9</v>
      </c>
      <c r="M2020">
        <v>0.1</v>
      </c>
      <c r="N2020">
        <v>582</v>
      </c>
      <c r="O2020">
        <v>0.99</v>
      </c>
      <c r="P2020">
        <v>166</v>
      </c>
      <c r="Q2020">
        <v>0.38</v>
      </c>
      <c r="R2020">
        <v>90</v>
      </c>
      <c r="S2020">
        <v>-145</v>
      </c>
      <c r="T2020">
        <v>26</v>
      </c>
      <c r="U2020">
        <v>221</v>
      </c>
      <c r="V2020">
        <v>102</v>
      </c>
      <c r="W2020">
        <v>29650</v>
      </c>
      <c r="X2020">
        <v>37743</v>
      </c>
      <c r="Y2020">
        <v>60501</v>
      </c>
      <c r="Z2020">
        <v>1.78</v>
      </c>
      <c r="AA2020">
        <f t="shared" si="407"/>
        <v>10012</v>
      </c>
      <c r="AB2020">
        <f t="shared" si="408"/>
        <v>918</v>
      </c>
      <c r="AC2020">
        <f t="shared" si="409"/>
        <v>6159</v>
      </c>
      <c r="AD2020">
        <f t="shared" si="410"/>
        <v>0.6151618058330004</v>
      </c>
      <c r="AE2020">
        <f t="shared" si="411"/>
        <v>0</v>
      </c>
      <c r="AF2020" t="e">
        <f t="shared" ca="1" si="412"/>
        <v>#N/A</v>
      </c>
      <c r="AG2020" t="e">
        <f t="shared" ca="1" si="413"/>
        <v>#N/A</v>
      </c>
      <c r="AH2020" t="e">
        <f t="shared" ca="1" si="414"/>
        <v>#N/A</v>
      </c>
      <c r="AI2020" t="e">
        <f t="shared" ca="1" si="403"/>
        <v>#N/A</v>
      </c>
      <c r="AJ2020">
        <f t="shared" si="404"/>
        <v>8.98921294446664E-4</v>
      </c>
      <c r="AK2020">
        <f t="shared" si="405"/>
        <v>0</v>
      </c>
      <c r="AL2020" t="e">
        <f t="shared" ca="1" si="415"/>
        <v>#N/A</v>
      </c>
      <c r="AM2020" t="b">
        <f t="shared" si="406"/>
        <v>0</v>
      </c>
    </row>
    <row r="2021" spans="1:39" x14ac:dyDescent="0.3">
      <c r="A2021" t="s">
        <v>78</v>
      </c>
      <c r="B2021" t="s">
        <v>79</v>
      </c>
      <c r="C2021" t="s">
        <v>39</v>
      </c>
      <c r="D2021" t="s">
        <v>70</v>
      </c>
      <c r="E2021" t="s">
        <v>1800</v>
      </c>
      <c r="F2021" s="13" t="str">
        <f>_xlfn.CONCAT(wiz_6[[#This Row],[OCTY......]],",",wiz_6[[#This Row],[OS]])</f>
        <v>MASCOT    ,TN</v>
      </c>
      <c r="G2021" t="s">
        <v>42</v>
      </c>
      <c r="H2021" t="s">
        <v>81</v>
      </c>
      <c r="I2021" s="13" t="str">
        <f>_xlfn.CONCAT(wiz_6[[#This Row],[DCTY......]], ",",wiz_6[[#This Row],[DS]])</f>
        <v>PENDLETON ,IN</v>
      </c>
      <c r="J2021" t="str">
        <f>TRIM(CONCATENATE(wiz_6[[#This Row],[SHIPPER..................]],wiz_6[[#This Row],[ZIP2..]],wiz_6[[#This Row],[ZIP3..]]))</f>
        <v>TRACTOR SUPPLY MANHAT| 3780646064</v>
      </c>
      <c r="K2021">
        <v>9</v>
      </c>
      <c r="L2021">
        <v>1.99</v>
      </c>
      <c r="M2021">
        <v>0.21</v>
      </c>
      <c r="N2021">
        <v>376</v>
      </c>
      <c r="O2021">
        <v>0.97</v>
      </c>
      <c r="P2021">
        <v>50</v>
      </c>
      <c r="Q2021">
        <v>0.28000000000000003</v>
      </c>
      <c r="R2021">
        <v>-1</v>
      </c>
      <c r="S2021">
        <v>19</v>
      </c>
      <c r="T2021">
        <v>-47</v>
      </c>
      <c r="U2021">
        <v>157</v>
      </c>
      <c r="V2021">
        <v>129</v>
      </c>
      <c r="W2021">
        <v>37806</v>
      </c>
      <c r="X2021">
        <v>37806</v>
      </c>
      <c r="Y2021">
        <v>46064</v>
      </c>
      <c r="Z2021">
        <v>1.98</v>
      </c>
      <c r="AA2021">
        <f t="shared" si="407"/>
        <v>10012</v>
      </c>
      <c r="AB2021">
        <f t="shared" si="408"/>
        <v>1161</v>
      </c>
      <c r="AC2021">
        <f t="shared" si="409"/>
        <v>6159</v>
      </c>
      <c r="AD2021">
        <f t="shared" si="410"/>
        <v>0.6151618058330004</v>
      </c>
      <c r="AE2021">
        <f t="shared" si="411"/>
        <v>0</v>
      </c>
      <c r="AF2021" t="e">
        <f t="shared" ca="1" si="412"/>
        <v>#N/A</v>
      </c>
      <c r="AG2021" t="e">
        <f t="shared" ca="1" si="413"/>
        <v>#N/A</v>
      </c>
      <c r="AH2021" t="e">
        <f t="shared" ca="1" si="414"/>
        <v>#N/A</v>
      </c>
      <c r="AI2021" t="e">
        <f t="shared" ca="1" si="403"/>
        <v>#N/A</v>
      </c>
      <c r="AJ2021">
        <f t="shared" si="404"/>
        <v>8.98921294446664E-4</v>
      </c>
      <c r="AK2021">
        <f t="shared" si="405"/>
        <v>0</v>
      </c>
      <c r="AL2021" t="e">
        <f t="shared" ca="1" si="415"/>
        <v>#N/A</v>
      </c>
      <c r="AM2021" t="b">
        <f t="shared" si="406"/>
        <v>0</v>
      </c>
    </row>
    <row r="2022" spans="1:39" x14ac:dyDescent="0.3">
      <c r="A2022" t="s">
        <v>78</v>
      </c>
      <c r="B2022" t="s">
        <v>79</v>
      </c>
      <c r="C2022" t="s">
        <v>39</v>
      </c>
      <c r="D2022" t="s">
        <v>70</v>
      </c>
      <c r="E2022" t="s">
        <v>1801</v>
      </c>
      <c r="F2022" s="13" t="str">
        <f>_xlfn.CONCAT(wiz_6[[#This Row],[OCTY......]],",",wiz_6[[#This Row],[OS]])</f>
        <v>SURGOINSVI,TN</v>
      </c>
      <c r="G2022" t="s">
        <v>42</v>
      </c>
      <c r="H2022" t="s">
        <v>81</v>
      </c>
      <c r="I2022" s="13" t="str">
        <f>_xlfn.CONCAT(wiz_6[[#This Row],[DCTY......]], ",",wiz_6[[#This Row],[DS]])</f>
        <v>PENDLETON ,IN</v>
      </c>
      <c r="J2022" t="str">
        <f>TRIM(CONCATENATE(wiz_6[[#This Row],[SHIPPER..................]],wiz_6[[#This Row],[ZIP2..]],wiz_6[[#This Row],[ZIP3..]]))</f>
        <v>TRACTOR SUPPLY MANHAT| 3787346064</v>
      </c>
      <c r="K2022">
        <v>4</v>
      </c>
      <c r="L2022">
        <v>1.75</v>
      </c>
      <c r="M2022">
        <v>0.22</v>
      </c>
      <c r="N2022">
        <v>384</v>
      </c>
      <c r="O2022">
        <v>0.87</v>
      </c>
      <c r="P2022">
        <v>47</v>
      </c>
      <c r="Q2022">
        <v>0.26</v>
      </c>
      <c r="R2022">
        <v>-2</v>
      </c>
      <c r="S2022">
        <v>0</v>
      </c>
      <c r="T2022">
        <v>-23</v>
      </c>
      <c r="U2022">
        <v>58</v>
      </c>
      <c r="V2022">
        <v>35</v>
      </c>
      <c r="W2022">
        <v>37806</v>
      </c>
      <c r="X2022">
        <v>37873</v>
      </c>
      <c r="Y2022">
        <v>46064</v>
      </c>
      <c r="Z2022">
        <v>1.75</v>
      </c>
      <c r="AA2022">
        <f t="shared" si="407"/>
        <v>10012</v>
      </c>
      <c r="AB2022">
        <f t="shared" si="408"/>
        <v>140</v>
      </c>
      <c r="AC2022">
        <f t="shared" si="409"/>
        <v>6159</v>
      </c>
      <c r="AD2022">
        <f t="shared" si="410"/>
        <v>0.6151618058330004</v>
      </c>
      <c r="AE2022">
        <f t="shared" si="411"/>
        <v>0</v>
      </c>
      <c r="AF2022" t="e">
        <f t="shared" ca="1" si="412"/>
        <v>#N/A</v>
      </c>
      <c r="AG2022" t="e">
        <f t="shared" ca="1" si="413"/>
        <v>#N/A</v>
      </c>
      <c r="AH2022" t="e">
        <f t="shared" ca="1" si="414"/>
        <v>#N/A</v>
      </c>
      <c r="AI2022" t="e">
        <f t="shared" ca="1" si="403"/>
        <v>#N/A</v>
      </c>
      <c r="AJ2022">
        <f t="shared" si="404"/>
        <v>3.9952057530962844E-4</v>
      </c>
      <c r="AK2022">
        <f t="shared" si="405"/>
        <v>0</v>
      </c>
      <c r="AL2022" t="e">
        <f t="shared" ca="1" si="415"/>
        <v>#N/A</v>
      </c>
      <c r="AM2022" t="b">
        <f t="shared" si="406"/>
        <v>0</v>
      </c>
    </row>
    <row r="2023" spans="1:39" x14ac:dyDescent="0.3">
      <c r="A2023" t="s">
        <v>1802</v>
      </c>
      <c r="B2023" t="s">
        <v>1803</v>
      </c>
      <c r="C2023" t="s">
        <v>39</v>
      </c>
      <c r="D2023" t="s">
        <v>70</v>
      </c>
      <c r="E2023" t="s">
        <v>1804</v>
      </c>
      <c r="F2023" s="13" t="str">
        <f>_xlfn.CONCAT(wiz_6[[#This Row],[OCTY......]],",",wiz_6[[#This Row],[OS]])</f>
        <v>CLINTON   ,TN</v>
      </c>
      <c r="G2023" t="s">
        <v>274</v>
      </c>
      <c r="H2023" t="s">
        <v>695</v>
      </c>
      <c r="I2023" s="13" t="str">
        <f>_xlfn.CONCAT(wiz_6[[#This Row],[DCTY......]], ",",wiz_6[[#This Row],[DS]])</f>
        <v>BURLINGTON,KS</v>
      </c>
      <c r="J2023" t="str">
        <f>TRIM(CONCATENATE(wiz_6[[#This Row],[SHIPPER..................]],wiz_6[[#This Row],[ZIP2..]],wiz_6[[#This Row],[ZIP3..]]))</f>
        <v>ROUTE TRANSPORTATION | 3771666839</v>
      </c>
      <c r="K2023">
        <v>1</v>
      </c>
      <c r="L2023">
        <v>1.31</v>
      </c>
      <c r="M2023">
        <v>0.27</v>
      </c>
      <c r="N2023">
        <v>822</v>
      </c>
      <c r="O2023">
        <v>1.92</v>
      </c>
      <c r="P2023">
        <v>88</v>
      </c>
      <c r="Q2023">
        <v>0.3</v>
      </c>
      <c r="R2023">
        <v>-49</v>
      </c>
      <c r="S2023">
        <v>5</v>
      </c>
      <c r="T2023">
        <v>-38</v>
      </c>
      <c r="U2023">
        <v>-268</v>
      </c>
      <c r="V2023">
        <v>-301</v>
      </c>
      <c r="W2023">
        <v>37311</v>
      </c>
      <c r="X2023">
        <v>37716</v>
      </c>
      <c r="Y2023">
        <v>66839</v>
      </c>
      <c r="Z2023">
        <v>1.36</v>
      </c>
      <c r="AA2023">
        <f t="shared" si="407"/>
        <v>10012</v>
      </c>
      <c r="AB2023">
        <f t="shared" si="408"/>
        <v>-301</v>
      </c>
      <c r="AC2023">
        <f t="shared" si="409"/>
        <v>6159</v>
      </c>
      <c r="AD2023">
        <f t="shared" si="410"/>
        <v>0.6151618058330004</v>
      </c>
      <c r="AE2023">
        <f t="shared" si="411"/>
        <v>0</v>
      </c>
      <c r="AF2023" t="e">
        <f t="shared" ca="1" si="412"/>
        <v>#N/A</v>
      </c>
      <c r="AG2023" t="e">
        <f t="shared" ca="1" si="413"/>
        <v>#N/A</v>
      </c>
      <c r="AH2023" t="e">
        <f t="shared" ca="1" si="414"/>
        <v>#N/A</v>
      </c>
      <c r="AI2023" t="e">
        <f t="shared" ca="1" si="403"/>
        <v>#N/A</v>
      </c>
      <c r="AJ2023">
        <f t="shared" si="404"/>
        <v>9.988014382740711E-5</v>
      </c>
      <c r="AK2023">
        <f t="shared" si="405"/>
        <v>0</v>
      </c>
      <c r="AL2023" t="e">
        <f t="shared" ca="1" si="415"/>
        <v>#N/A</v>
      </c>
      <c r="AM2023" t="b">
        <f t="shared" si="406"/>
        <v>0</v>
      </c>
    </row>
    <row r="2024" spans="1:39" x14ac:dyDescent="0.3">
      <c r="A2024" t="s">
        <v>37</v>
      </c>
      <c r="B2024" t="s">
        <v>38</v>
      </c>
      <c r="C2024" t="s">
        <v>39</v>
      </c>
      <c r="D2024" t="s">
        <v>70</v>
      </c>
      <c r="E2024" t="s">
        <v>371</v>
      </c>
      <c r="F2024" s="13" t="str">
        <f>_xlfn.CONCAT(wiz_6[[#This Row],[OCTY......]],",",wiz_6[[#This Row],[OS]])</f>
        <v>NEWPORT   ,TN</v>
      </c>
      <c r="G2024" t="s">
        <v>176</v>
      </c>
      <c r="H2024" t="s">
        <v>1062</v>
      </c>
      <c r="I2024" s="13" t="str">
        <f>_xlfn.CONCAT(wiz_6[[#This Row],[DCTY......]], ",",wiz_6[[#This Row],[DS]])</f>
        <v>WAYLAND   ,MI</v>
      </c>
      <c r="J2024" t="str">
        <f>TRIM(CONCATENATE(wiz_6[[#This Row],[SHIPPER..................]],wiz_6[[#This Row],[ZIP2..]],wiz_6[[#This Row],[ZIP3..]]))</f>
        <v>b: C H ROBINSON | 3782149348</v>
      </c>
      <c r="K2024">
        <v>1</v>
      </c>
      <c r="L2024">
        <v>1.08</v>
      </c>
      <c r="M2024">
        <v>0.28000000000000003</v>
      </c>
      <c r="N2024">
        <v>627</v>
      </c>
      <c r="O2024">
        <v>1.46</v>
      </c>
      <c r="P2024">
        <v>145</v>
      </c>
      <c r="Q2024">
        <v>0.35</v>
      </c>
      <c r="R2024">
        <v>-44</v>
      </c>
      <c r="S2024">
        <v>-86</v>
      </c>
      <c r="T2024">
        <v>-59</v>
      </c>
      <c r="U2024">
        <v>-405</v>
      </c>
      <c r="V2024">
        <v>-550</v>
      </c>
      <c r="W2024">
        <v>28656</v>
      </c>
      <c r="X2024">
        <v>37821</v>
      </c>
      <c r="Y2024">
        <v>49348</v>
      </c>
      <c r="Z2024">
        <v>1.1399999999999999</v>
      </c>
      <c r="AA2024">
        <f t="shared" si="407"/>
        <v>10012</v>
      </c>
      <c r="AB2024">
        <f t="shared" si="408"/>
        <v>-550</v>
      </c>
      <c r="AC2024">
        <f t="shared" si="409"/>
        <v>6159</v>
      </c>
      <c r="AD2024">
        <f t="shared" si="410"/>
        <v>0.6151618058330004</v>
      </c>
      <c r="AE2024">
        <f t="shared" si="411"/>
        <v>0</v>
      </c>
      <c r="AF2024" t="e">
        <f t="shared" ca="1" si="412"/>
        <v>#N/A</v>
      </c>
      <c r="AG2024" t="e">
        <f t="shared" ca="1" si="413"/>
        <v>#N/A</v>
      </c>
      <c r="AH2024" t="e">
        <f t="shared" ca="1" si="414"/>
        <v>#N/A</v>
      </c>
      <c r="AI2024" t="e">
        <f t="shared" ca="1" si="403"/>
        <v>#N/A</v>
      </c>
      <c r="AJ2024">
        <f t="shared" si="404"/>
        <v>9.988014382740711E-5</v>
      </c>
      <c r="AK2024">
        <f t="shared" si="405"/>
        <v>0</v>
      </c>
      <c r="AL2024" t="e">
        <f t="shared" ca="1" si="415"/>
        <v>#N/A</v>
      </c>
      <c r="AM2024" t="b">
        <f t="shared" si="406"/>
        <v>0</v>
      </c>
    </row>
    <row r="2025" spans="1:39" x14ac:dyDescent="0.3">
      <c r="A2025" t="s">
        <v>37</v>
      </c>
      <c r="B2025" t="s">
        <v>38</v>
      </c>
      <c r="C2025" t="s">
        <v>39</v>
      </c>
      <c r="D2025" t="s">
        <v>70</v>
      </c>
      <c r="E2025" t="s">
        <v>1279</v>
      </c>
      <c r="F2025" s="13" t="str">
        <f>_xlfn.CONCAT(wiz_6[[#This Row],[OCTY......]],",",wiz_6[[#This Row],[OS]])</f>
        <v>DANDRIDGE ,TN</v>
      </c>
      <c r="G2025" t="s">
        <v>66</v>
      </c>
      <c r="H2025" t="s">
        <v>498</v>
      </c>
      <c r="I2025" s="13" t="str">
        <f>_xlfn.CONCAT(wiz_6[[#This Row],[DCTY......]], ",",wiz_6[[#This Row],[DS]])</f>
        <v>OLIVE BRAN,MS</v>
      </c>
      <c r="J2025" t="str">
        <f>TRIM(CONCATENATE(wiz_6[[#This Row],[SHIPPER..................]],wiz_6[[#This Row],[ZIP2..]],wiz_6[[#This Row],[ZIP3..]]))</f>
        <v>b: C H ROBINSON | 3772538654</v>
      </c>
      <c r="K2025">
        <v>1</v>
      </c>
      <c r="L2025">
        <v>1.1499999999999999</v>
      </c>
      <c r="M2025">
        <v>0.27</v>
      </c>
      <c r="N2025">
        <v>423</v>
      </c>
      <c r="O2025">
        <v>0.89</v>
      </c>
      <c r="P2025">
        <v>31</v>
      </c>
      <c r="Q2025">
        <v>0.25</v>
      </c>
      <c r="R2025">
        <v>-26</v>
      </c>
      <c r="S2025">
        <v>21</v>
      </c>
      <c r="T2025">
        <v>-1</v>
      </c>
      <c r="U2025">
        <v>151</v>
      </c>
      <c r="V2025">
        <v>171</v>
      </c>
      <c r="W2025">
        <v>37950</v>
      </c>
      <c r="X2025">
        <v>37725</v>
      </c>
      <c r="Y2025">
        <v>38654</v>
      </c>
      <c r="Z2025">
        <v>1.2</v>
      </c>
      <c r="AA2025">
        <f t="shared" si="407"/>
        <v>10012</v>
      </c>
      <c r="AB2025">
        <f t="shared" si="408"/>
        <v>171</v>
      </c>
      <c r="AC2025">
        <f t="shared" si="409"/>
        <v>6159</v>
      </c>
      <c r="AD2025">
        <f t="shared" si="410"/>
        <v>0.6151618058330004</v>
      </c>
      <c r="AE2025">
        <f t="shared" si="411"/>
        <v>0</v>
      </c>
      <c r="AF2025" t="e">
        <f t="shared" ca="1" si="412"/>
        <v>#N/A</v>
      </c>
      <c r="AG2025" t="e">
        <f t="shared" ca="1" si="413"/>
        <v>#N/A</v>
      </c>
      <c r="AH2025" t="e">
        <f t="shared" ca="1" si="414"/>
        <v>#N/A</v>
      </c>
      <c r="AI2025" t="e">
        <f t="shared" ca="1" si="403"/>
        <v>#N/A</v>
      </c>
      <c r="AJ2025">
        <f t="shared" si="404"/>
        <v>9.988014382740711E-5</v>
      </c>
      <c r="AK2025">
        <f t="shared" si="405"/>
        <v>0</v>
      </c>
      <c r="AL2025" t="e">
        <f t="shared" ca="1" si="415"/>
        <v>#N/A</v>
      </c>
      <c r="AM2025" t="b">
        <f t="shared" si="406"/>
        <v>0</v>
      </c>
    </row>
    <row r="2026" spans="1:39" x14ac:dyDescent="0.3">
      <c r="A2026" t="s">
        <v>344</v>
      </c>
      <c r="B2026" t="s">
        <v>345</v>
      </c>
      <c r="C2026" t="s">
        <v>39</v>
      </c>
      <c r="D2026" t="s">
        <v>70</v>
      </c>
      <c r="E2026" t="s">
        <v>784</v>
      </c>
      <c r="F2026" s="13" t="str">
        <f>_xlfn.CONCAT(wiz_6[[#This Row],[OCTY......]],",",wiz_6[[#This Row],[OS]])</f>
        <v>LOUDON    ,TN</v>
      </c>
      <c r="G2026" t="s">
        <v>87</v>
      </c>
      <c r="H2026" t="s">
        <v>1399</v>
      </c>
      <c r="I2026" s="13" t="str">
        <f>_xlfn.CONCAT(wiz_6[[#This Row],[DCTY......]], ",",wiz_6[[#This Row],[DS]])</f>
        <v>MASON     ,OH</v>
      </c>
      <c r="J2026" t="str">
        <f>TRIM(CONCATENATE(wiz_6[[#This Row],[SHIPPER..................]],wiz_6[[#This Row],[ZIP2..]],wiz_6[[#This Row],[ZIP3..]]))</f>
        <v>b: SCHNEIDER LOGISTIC| 3777445040</v>
      </c>
      <c r="K2026">
        <v>1</v>
      </c>
      <c r="L2026">
        <v>1.44</v>
      </c>
      <c r="M2026">
        <v>0.27</v>
      </c>
      <c r="N2026">
        <v>307</v>
      </c>
      <c r="O2026">
        <v>0.71</v>
      </c>
      <c r="P2026">
        <v>22</v>
      </c>
      <c r="Q2026">
        <v>0.25</v>
      </c>
      <c r="R2026">
        <v>-18</v>
      </c>
      <c r="S2026">
        <v>32</v>
      </c>
      <c r="T2026">
        <v>29</v>
      </c>
      <c r="U2026">
        <v>105</v>
      </c>
      <c r="V2026">
        <v>166</v>
      </c>
      <c r="W2026">
        <v>37354</v>
      </c>
      <c r="X2026">
        <v>37774</v>
      </c>
      <c r="Y2026">
        <v>45040</v>
      </c>
      <c r="Z2026">
        <v>1.49</v>
      </c>
      <c r="AA2026">
        <f t="shared" si="407"/>
        <v>10012</v>
      </c>
      <c r="AB2026">
        <f t="shared" si="408"/>
        <v>166</v>
      </c>
      <c r="AC2026">
        <f t="shared" si="409"/>
        <v>6159</v>
      </c>
      <c r="AD2026">
        <f t="shared" si="410"/>
        <v>0.6151618058330004</v>
      </c>
      <c r="AE2026">
        <f t="shared" si="411"/>
        <v>0</v>
      </c>
      <c r="AF2026" t="e">
        <f t="shared" ca="1" si="412"/>
        <v>#N/A</v>
      </c>
      <c r="AG2026" t="e">
        <f t="shared" ca="1" si="413"/>
        <v>#N/A</v>
      </c>
      <c r="AH2026" t="e">
        <f t="shared" ca="1" si="414"/>
        <v>#N/A</v>
      </c>
      <c r="AI2026" t="e">
        <f t="shared" ca="1" si="403"/>
        <v>#N/A</v>
      </c>
      <c r="AJ2026">
        <f t="shared" si="404"/>
        <v>9.988014382740711E-5</v>
      </c>
      <c r="AK2026">
        <f t="shared" si="405"/>
        <v>0</v>
      </c>
      <c r="AL2026" t="e">
        <f t="shared" ca="1" si="415"/>
        <v>#N/A</v>
      </c>
      <c r="AM2026" t="b">
        <f t="shared" si="406"/>
        <v>0</v>
      </c>
    </row>
    <row r="2027" spans="1:39" x14ac:dyDescent="0.3">
      <c r="A2027" t="s">
        <v>1805</v>
      </c>
      <c r="B2027" t="s">
        <v>1806</v>
      </c>
      <c r="C2027" t="s">
        <v>39</v>
      </c>
      <c r="D2027" t="s">
        <v>70</v>
      </c>
      <c r="E2027" t="s">
        <v>563</v>
      </c>
      <c r="F2027" s="13" t="str">
        <f>_xlfn.CONCAT(wiz_6[[#This Row],[OCTY......]],",",wiz_6[[#This Row],[OS]])</f>
        <v>MIDWAY    ,TN</v>
      </c>
      <c r="G2027" t="s">
        <v>87</v>
      </c>
      <c r="H2027" t="s">
        <v>1807</v>
      </c>
      <c r="I2027" s="13" t="str">
        <f>_xlfn.CONCAT(wiz_6[[#This Row],[DCTY......]], ",",wiz_6[[#This Row],[DS]])</f>
        <v>NEGLEY    ,OH</v>
      </c>
      <c r="J2027" t="str">
        <f>TRIM(CONCATENATE(wiz_6[[#This Row],[SHIPPER..................]],wiz_6[[#This Row],[ZIP2..]],wiz_6[[#This Row],[ZIP3..]]))</f>
        <v>b: DIRECT TRAFFIC SOL| 3780944441</v>
      </c>
      <c r="K2027">
        <v>1</v>
      </c>
      <c r="L2027">
        <v>1.07</v>
      </c>
      <c r="M2027">
        <v>0.28000000000000003</v>
      </c>
      <c r="N2027">
        <v>481</v>
      </c>
      <c r="O2027">
        <v>1</v>
      </c>
      <c r="P2027">
        <v>62</v>
      </c>
      <c r="Q2027">
        <v>0.3</v>
      </c>
      <c r="R2027">
        <v>-16</v>
      </c>
      <c r="S2027">
        <v>-18</v>
      </c>
      <c r="T2027">
        <v>-8</v>
      </c>
      <c r="U2027">
        <v>-146</v>
      </c>
      <c r="V2027">
        <v>-172</v>
      </c>
      <c r="W2027">
        <v>37950</v>
      </c>
      <c r="X2027">
        <v>37809</v>
      </c>
      <c r="Y2027">
        <v>44441</v>
      </c>
      <c r="Z2027">
        <v>1.1299999999999999</v>
      </c>
      <c r="AA2027">
        <f t="shared" si="407"/>
        <v>10012</v>
      </c>
      <c r="AB2027">
        <f t="shared" si="408"/>
        <v>-172</v>
      </c>
      <c r="AC2027">
        <f t="shared" si="409"/>
        <v>6159</v>
      </c>
      <c r="AD2027">
        <f t="shared" si="410"/>
        <v>0.6151618058330004</v>
      </c>
      <c r="AE2027">
        <f t="shared" si="411"/>
        <v>0</v>
      </c>
      <c r="AF2027" t="e">
        <f t="shared" ca="1" si="412"/>
        <v>#N/A</v>
      </c>
      <c r="AG2027" t="e">
        <f t="shared" ca="1" si="413"/>
        <v>#N/A</v>
      </c>
      <c r="AH2027" t="e">
        <f t="shared" ca="1" si="414"/>
        <v>#N/A</v>
      </c>
      <c r="AI2027" t="e">
        <f t="shared" ca="1" si="403"/>
        <v>#N/A</v>
      </c>
      <c r="AJ2027">
        <f t="shared" si="404"/>
        <v>9.988014382740711E-5</v>
      </c>
      <c r="AK2027">
        <f t="shared" si="405"/>
        <v>0</v>
      </c>
      <c r="AL2027" t="e">
        <f t="shared" ca="1" si="415"/>
        <v>#N/A</v>
      </c>
      <c r="AM2027" t="b">
        <f t="shared" si="406"/>
        <v>0</v>
      </c>
    </row>
    <row r="2028" spans="1:39" x14ac:dyDescent="0.3">
      <c r="A2028" t="s">
        <v>1218</v>
      </c>
      <c r="B2028" t="s">
        <v>1219</v>
      </c>
      <c r="C2028" t="s">
        <v>39</v>
      </c>
      <c r="D2028" t="s">
        <v>70</v>
      </c>
      <c r="E2028" t="s">
        <v>860</v>
      </c>
      <c r="F2028" s="13" t="str">
        <f>_xlfn.CONCAT(wiz_6[[#This Row],[OCTY......]],",",wiz_6[[#This Row],[OS]])</f>
        <v>GREENEVILL,TN</v>
      </c>
      <c r="G2028" t="s">
        <v>70</v>
      </c>
      <c r="H2028" t="s">
        <v>666</v>
      </c>
      <c r="I2028" s="13" t="str">
        <f>_xlfn.CONCAT(wiz_6[[#This Row],[DCTY......]], ",",wiz_6[[#This Row],[DS]])</f>
        <v>DYERSBURG ,TN</v>
      </c>
      <c r="J2028" t="str">
        <f>TRIM(CONCATENATE(wiz_6[[#This Row],[SHIPPER..................]],wiz_6[[#This Row],[ZIP2..]],wiz_6[[#This Row],[ZIP3..]]))</f>
        <v>b: MAX TRANS LOGISTIC| 3774338024</v>
      </c>
      <c r="K2028">
        <v>2</v>
      </c>
      <c r="L2028">
        <v>1.44</v>
      </c>
      <c r="M2028">
        <v>0.19</v>
      </c>
      <c r="N2028">
        <v>413</v>
      </c>
      <c r="O2028">
        <v>1.41</v>
      </c>
      <c r="P2028">
        <v>120</v>
      </c>
      <c r="Q2028">
        <v>0.33</v>
      </c>
      <c r="R2028">
        <v>8</v>
      </c>
      <c r="S2028">
        <v>0</v>
      </c>
      <c r="T2028">
        <v>-124</v>
      </c>
      <c r="U2028">
        <v>116</v>
      </c>
      <c r="V2028">
        <v>-8</v>
      </c>
      <c r="W2028">
        <v>30707</v>
      </c>
      <c r="X2028">
        <v>37743</v>
      </c>
      <c r="Y2028">
        <v>38024</v>
      </c>
      <c r="Z2028">
        <v>1.41</v>
      </c>
      <c r="AA2028">
        <f t="shared" si="407"/>
        <v>10012</v>
      </c>
      <c r="AB2028">
        <f t="shared" si="408"/>
        <v>-16</v>
      </c>
      <c r="AC2028">
        <f t="shared" si="409"/>
        <v>6159</v>
      </c>
      <c r="AD2028">
        <f t="shared" si="410"/>
        <v>0.6151618058330004</v>
      </c>
      <c r="AE2028">
        <f t="shared" si="411"/>
        <v>0</v>
      </c>
      <c r="AF2028" t="e">
        <f t="shared" ca="1" si="412"/>
        <v>#N/A</v>
      </c>
      <c r="AG2028" t="e">
        <f t="shared" ca="1" si="413"/>
        <v>#N/A</v>
      </c>
      <c r="AH2028" t="e">
        <f t="shared" ca="1" si="414"/>
        <v>#N/A</v>
      </c>
      <c r="AI2028" t="e">
        <f t="shared" ca="1" si="403"/>
        <v>#N/A</v>
      </c>
      <c r="AJ2028">
        <f t="shared" si="404"/>
        <v>1.9976028765481422E-4</v>
      </c>
      <c r="AK2028">
        <f t="shared" si="405"/>
        <v>0</v>
      </c>
      <c r="AL2028" t="e">
        <f t="shared" ca="1" si="415"/>
        <v>#N/A</v>
      </c>
      <c r="AM2028" t="b">
        <f t="shared" si="406"/>
        <v>0</v>
      </c>
    </row>
    <row r="2029" spans="1:39" x14ac:dyDescent="0.3">
      <c r="A2029" t="s">
        <v>938</v>
      </c>
      <c r="B2029" t="s">
        <v>939</v>
      </c>
      <c r="C2029" t="s">
        <v>39</v>
      </c>
      <c r="D2029" t="s">
        <v>70</v>
      </c>
      <c r="E2029" t="s">
        <v>1009</v>
      </c>
      <c r="F2029" s="13" t="str">
        <f>_xlfn.CONCAT(wiz_6[[#This Row],[OCTY......]],",",wiz_6[[#This Row],[OS]])</f>
        <v>MORRISTOWN,TN</v>
      </c>
      <c r="G2029" t="s">
        <v>70</v>
      </c>
      <c r="H2029" t="s">
        <v>139</v>
      </c>
      <c r="I2029" s="13" t="str">
        <f>_xlfn.CONCAT(wiz_6[[#This Row],[DCTY......]], ",",wiz_6[[#This Row],[DS]])</f>
        <v>LA VERGNE ,TN</v>
      </c>
      <c r="J2029" t="str">
        <f>TRIM(CONCATENATE(wiz_6[[#This Row],[SHIPPER..................]],wiz_6[[#This Row],[ZIP2..]],wiz_6[[#This Row],[ZIP3..]]))</f>
        <v>TRANSCORR NATIONAL LO| 3781337086</v>
      </c>
      <c r="K2029">
        <v>1</v>
      </c>
      <c r="L2029">
        <v>2.25</v>
      </c>
      <c r="M2029">
        <v>0.27</v>
      </c>
      <c r="N2029">
        <v>218</v>
      </c>
      <c r="O2029">
        <v>0.9</v>
      </c>
      <c r="P2029">
        <v>73</v>
      </c>
      <c r="Q2029">
        <v>0.3</v>
      </c>
      <c r="R2029">
        <v>-13</v>
      </c>
      <c r="S2029">
        <v>96</v>
      </c>
      <c r="T2029">
        <v>-1</v>
      </c>
      <c r="U2029">
        <v>97</v>
      </c>
      <c r="V2029">
        <v>192</v>
      </c>
      <c r="W2029">
        <v>37620</v>
      </c>
      <c r="X2029">
        <v>37813</v>
      </c>
      <c r="Y2029">
        <v>37086</v>
      </c>
      <c r="Z2029">
        <v>2.2999999999999998</v>
      </c>
      <c r="AA2029">
        <f t="shared" si="407"/>
        <v>10012</v>
      </c>
      <c r="AB2029">
        <f t="shared" si="408"/>
        <v>192</v>
      </c>
      <c r="AC2029">
        <f t="shared" si="409"/>
        <v>6159</v>
      </c>
      <c r="AD2029">
        <f t="shared" si="410"/>
        <v>0.6151618058330004</v>
      </c>
      <c r="AE2029">
        <f t="shared" si="411"/>
        <v>0</v>
      </c>
      <c r="AF2029" t="e">
        <f t="shared" ca="1" si="412"/>
        <v>#N/A</v>
      </c>
      <c r="AG2029" t="e">
        <f t="shared" ca="1" si="413"/>
        <v>#N/A</v>
      </c>
      <c r="AH2029" t="e">
        <f t="shared" ca="1" si="414"/>
        <v>#N/A</v>
      </c>
      <c r="AI2029" t="e">
        <f t="shared" ca="1" si="403"/>
        <v>#N/A</v>
      </c>
      <c r="AJ2029">
        <f t="shared" si="404"/>
        <v>9.988014382740711E-5</v>
      </c>
      <c r="AK2029">
        <f t="shared" si="405"/>
        <v>0</v>
      </c>
      <c r="AL2029" t="e">
        <f t="shared" ca="1" si="415"/>
        <v>#N/A</v>
      </c>
      <c r="AM2029" t="b">
        <f t="shared" si="406"/>
        <v>0</v>
      </c>
    </row>
    <row r="2030" spans="1:39" x14ac:dyDescent="0.3">
      <c r="A2030" t="s">
        <v>423</v>
      </c>
      <c r="B2030" t="s">
        <v>424</v>
      </c>
      <c r="C2030" t="s">
        <v>39</v>
      </c>
      <c r="D2030" t="s">
        <v>70</v>
      </c>
      <c r="E2030" t="s">
        <v>1804</v>
      </c>
      <c r="F2030" s="13" t="str">
        <f>_xlfn.CONCAT(wiz_6[[#This Row],[OCTY......]],",",wiz_6[[#This Row],[OS]])</f>
        <v>CLINTON   ,TN</v>
      </c>
      <c r="G2030" t="s">
        <v>140</v>
      </c>
      <c r="H2030" t="s">
        <v>1808</v>
      </c>
      <c r="I2030" s="13" t="str">
        <f>_xlfn.CONCAT(wiz_6[[#This Row],[DCTY......]], ",",wiz_6[[#This Row],[DS]])</f>
        <v>SLINGER   ,WI</v>
      </c>
      <c r="J2030" t="str">
        <f>TRIM(CONCATENATE(wiz_6[[#This Row],[SHIPPER..................]],wiz_6[[#This Row],[ZIP2..]],wiz_6[[#This Row],[ZIP3..]]))</f>
        <v>CARLSTAR | 3771653086</v>
      </c>
      <c r="K2030">
        <v>8</v>
      </c>
      <c r="L2030">
        <v>1.73</v>
      </c>
      <c r="M2030">
        <v>0.18</v>
      </c>
      <c r="N2030">
        <v>624</v>
      </c>
      <c r="O2030">
        <v>1.44</v>
      </c>
      <c r="P2030">
        <v>122</v>
      </c>
      <c r="Q2030">
        <v>0.34</v>
      </c>
      <c r="R2030">
        <v>72</v>
      </c>
      <c r="S2030">
        <v>-93</v>
      </c>
      <c r="T2030">
        <v>-54</v>
      </c>
      <c r="U2030">
        <v>121</v>
      </c>
      <c r="V2030">
        <v>-26</v>
      </c>
      <c r="W2030">
        <v>45889</v>
      </c>
      <c r="X2030">
        <v>37716</v>
      </c>
      <c r="Y2030">
        <v>53086</v>
      </c>
      <c r="Z2030">
        <v>1.69</v>
      </c>
      <c r="AA2030">
        <f t="shared" si="407"/>
        <v>10012</v>
      </c>
      <c r="AB2030">
        <f t="shared" si="408"/>
        <v>-208</v>
      </c>
      <c r="AC2030">
        <f t="shared" si="409"/>
        <v>6159</v>
      </c>
      <c r="AD2030">
        <f t="shared" si="410"/>
        <v>0.6151618058330004</v>
      </c>
      <c r="AE2030">
        <f t="shared" si="411"/>
        <v>0</v>
      </c>
      <c r="AF2030" t="e">
        <f t="shared" ca="1" si="412"/>
        <v>#N/A</v>
      </c>
      <c r="AG2030" t="e">
        <f t="shared" ca="1" si="413"/>
        <v>#N/A</v>
      </c>
      <c r="AH2030" t="e">
        <f t="shared" ca="1" si="414"/>
        <v>#N/A</v>
      </c>
      <c r="AI2030" t="e">
        <f t="shared" ca="1" si="403"/>
        <v>#N/A</v>
      </c>
      <c r="AJ2030">
        <f t="shared" si="404"/>
        <v>7.9904115061925688E-4</v>
      </c>
      <c r="AK2030">
        <f t="shared" si="405"/>
        <v>0</v>
      </c>
      <c r="AL2030" t="e">
        <f t="shared" ca="1" si="415"/>
        <v>#N/A</v>
      </c>
      <c r="AM2030" t="b">
        <f t="shared" si="406"/>
        <v>0</v>
      </c>
    </row>
    <row r="2031" spans="1:39" x14ac:dyDescent="0.3">
      <c r="A2031" t="s">
        <v>37</v>
      </c>
      <c r="B2031" t="s">
        <v>38</v>
      </c>
      <c r="C2031" t="s">
        <v>39</v>
      </c>
      <c r="D2031" t="s">
        <v>70</v>
      </c>
      <c r="E2031" t="s">
        <v>75</v>
      </c>
      <c r="F2031" s="13" t="str">
        <f>_xlfn.CONCAT(wiz_6[[#This Row],[OCTY......]],",",wiz_6[[#This Row],[OS]])</f>
        <v>MEMPHIS   ,TN</v>
      </c>
      <c r="G2031" t="s">
        <v>40</v>
      </c>
      <c r="H2031" t="s">
        <v>1385</v>
      </c>
      <c r="I2031" s="13" t="str">
        <f>_xlfn.CONCAT(wiz_6[[#This Row],[DCTY......]], ",",wiz_6[[#This Row],[DS]])</f>
        <v>LANETT    ,AL</v>
      </c>
      <c r="J2031" t="str">
        <f>TRIM(CONCATENATE(wiz_6[[#This Row],[SHIPPER..................]],wiz_6[[#This Row],[ZIP2..]],wiz_6[[#This Row],[ZIP3..]]))</f>
        <v>b: C H ROBINSON | 3810136863</v>
      </c>
      <c r="K2031">
        <v>7</v>
      </c>
      <c r="L2031">
        <v>1.66</v>
      </c>
      <c r="M2031">
        <v>0.3</v>
      </c>
      <c r="N2031">
        <v>357</v>
      </c>
      <c r="O2031">
        <v>0.96</v>
      </c>
      <c r="P2031">
        <v>48</v>
      </c>
      <c r="Q2031">
        <v>0.28999999999999998</v>
      </c>
      <c r="R2031">
        <v>-33</v>
      </c>
      <c r="S2031">
        <v>-25</v>
      </c>
      <c r="T2031">
        <v>-45</v>
      </c>
      <c r="U2031">
        <v>-303</v>
      </c>
      <c r="V2031">
        <v>-373</v>
      </c>
      <c r="W2031">
        <v>38101</v>
      </c>
      <c r="X2031">
        <v>38101</v>
      </c>
      <c r="Y2031">
        <v>36863</v>
      </c>
      <c r="Z2031">
        <v>1.74</v>
      </c>
      <c r="AA2031">
        <f t="shared" si="407"/>
        <v>10012</v>
      </c>
      <c r="AB2031">
        <f t="shared" si="408"/>
        <v>-2611</v>
      </c>
      <c r="AC2031">
        <f t="shared" si="409"/>
        <v>6159</v>
      </c>
      <c r="AD2031">
        <f t="shared" si="410"/>
        <v>0.6151618058330004</v>
      </c>
      <c r="AE2031">
        <f t="shared" si="411"/>
        <v>0</v>
      </c>
      <c r="AF2031" t="e">
        <f t="shared" ca="1" si="412"/>
        <v>#N/A</v>
      </c>
      <c r="AG2031" t="e">
        <f t="shared" ca="1" si="413"/>
        <v>#N/A</v>
      </c>
      <c r="AH2031" t="e">
        <f t="shared" ca="1" si="414"/>
        <v>#N/A</v>
      </c>
      <c r="AI2031" t="e">
        <f t="shared" ca="1" si="403"/>
        <v>#N/A</v>
      </c>
      <c r="AJ2031">
        <f t="shared" si="404"/>
        <v>6.9916100679184975E-4</v>
      </c>
      <c r="AK2031">
        <f t="shared" si="405"/>
        <v>0</v>
      </c>
      <c r="AL2031" t="e">
        <f t="shared" ca="1" si="415"/>
        <v>#N/A</v>
      </c>
      <c r="AM2031" t="b">
        <f t="shared" si="406"/>
        <v>0</v>
      </c>
    </row>
    <row r="2032" spans="1:39" x14ac:dyDescent="0.3">
      <c r="A2032" t="s">
        <v>37</v>
      </c>
      <c r="B2032" t="s">
        <v>38</v>
      </c>
      <c r="C2032" t="s">
        <v>39</v>
      </c>
      <c r="D2032" t="s">
        <v>70</v>
      </c>
      <c r="E2032" t="s">
        <v>75</v>
      </c>
      <c r="F2032" s="13" t="str">
        <f>_xlfn.CONCAT(wiz_6[[#This Row],[OCTY......]],",",wiz_6[[#This Row],[OS]])</f>
        <v>MEMPHIS   ,TN</v>
      </c>
      <c r="G2032" t="s">
        <v>50</v>
      </c>
      <c r="H2032" t="s">
        <v>308</v>
      </c>
      <c r="I2032" s="13" t="str">
        <f>_xlfn.CONCAT(wiz_6[[#This Row],[DCTY......]], ",",wiz_6[[#This Row],[DS]])</f>
        <v>CONYERS   ,GA</v>
      </c>
      <c r="J2032" t="str">
        <f>TRIM(CONCATENATE(wiz_6[[#This Row],[SHIPPER..................]],wiz_6[[#This Row],[ZIP2..]],wiz_6[[#This Row],[ZIP3..]]))</f>
        <v>b: C H ROBINSON | 3810130012</v>
      </c>
      <c r="K2032">
        <v>2</v>
      </c>
      <c r="L2032">
        <v>1.58</v>
      </c>
      <c r="M2032">
        <v>0.3</v>
      </c>
      <c r="N2032">
        <v>425</v>
      </c>
      <c r="O2032">
        <v>0.86</v>
      </c>
      <c r="P2032">
        <v>0</v>
      </c>
      <c r="Q2032">
        <v>0.25</v>
      </c>
      <c r="R2032">
        <v>-38</v>
      </c>
      <c r="S2032">
        <v>-25</v>
      </c>
      <c r="T2032">
        <v>6</v>
      </c>
      <c r="U2032">
        <v>-130</v>
      </c>
      <c r="V2032">
        <v>-149</v>
      </c>
      <c r="W2032">
        <v>38101</v>
      </c>
      <c r="X2032">
        <v>38101</v>
      </c>
      <c r="Y2032">
        <v>30012</v>
      </c>
      <c r="Z2032">
        <v>1.66</v>
      </c>
      <c r="AA2032">
        <f t="shared" si="407"/>
        <v>10012</v>
      </c>
      <c r="AB2032">
        <f t="shared" si="408"/>
        <v>-298</v>
      </c>
      <c r="AC2032">
        <f t="shared" si="409"/>
        <v>6159</v>
      </c>
      <c r="AD2032">
        <f t="shared" si="410"/>
        <v>0.6151618058330004</v>
      </c>
      <c r="AE2032">
        <f t="shared" si="411"/>
        <v>0</v>
      </c>
      <c r="AF2032" t="e">
        <f t="shared" ca="1" si="412"/>
        <v>#N/A</v>
      </c>
      <c r="AG2032" t="e">
        <f t="shared" ca="1" si="413"/>
        <v>#N/A</v>
      </c>
      <c r="AH2032" t="e">
        <f t="shared" ca="1" si="414"/>
        <v>#N/A</v>
      </c>
      <c r="AI2032" t="e">
        <f t="shared" ca="1" si="403"/>
        <v>#N/A</v>
      </c>
      <c r="AJ2032">
        <f t="shared" si="404"/>
        <v>1.9976028765481422E-4</v>
      </c>
      <c r="AK2032">
        <f t="shared" si="405"/>
        <v>0</v>
      </c>
      <c r="AL2032" t="e">
        <f t="shared" ca="1" si="415"/>
        <v>#N/A</v>
      </c>
      <c r="AM2032" t="b">
        <f t="shared" si="406"/>
        <v>0</v>
      </c>
    </row>
    <row r="2033" spans="1:39" x14ac:dyDescent="0.3">
      <c r="A2033" t="s">
        <v>432</v>
      </c>
      <c r="B2033" t="s">
        <v>433</v>
      </c>
      <c r="C2033" t="s">
        <v>39</v>
      </c>
      <c r="D2033" t="s">
        <v>70</v>
      </c>
      <c r="E2033" t="s">
        <v>75</v>
      </c>
      <c r="F2033" s="13" t="str">
        <f>_xlfn.CONCAT(wiz_6[[#This Row],[OCTY......]],",",wiz_6[[#This Row],[OS]])</f>
        <v>MEMPHIS   ,TN</v>
      </c>
      <c r="G2033" t="s">
        <v>50</v>
      </c>
      <c r="H2033" t="s">
        <v>1809</v>
      </c>
      <c r="I2033" s="13" t="str">
        <f>_xlfn.CONCAT(wiz_6[[#This Row],[DCTY......]], ",",wiz_6[[#This Row],[DS]])</f>
        <v>CORDELE   ,GA</v>
      </c>
      <c r="J2033" t="str">
        <f>TRIM(CONCATENATE(wiz_6[[#This Row],[SHIPPER..................]],wiz_6[[#This Row],[ZIP2..]],wiz_6[[#This Row],[ZIP3..]]))</f>
        <v>b: UBER FREIGHT LLC | 3810131010</v>
      </c>
      <c r="K2033">
        <v>1</v>
      </c>
      <c r="L2033">
        <v>1.69</v>
      </c>
      <c r="M2033">
        <v>0.27</v>
      </c>
      <c r="N2033">
        <v>459</v>
      </c>
      <c r="O2033">
        <v>1.83</v>
      </c>
      <c r="P2033">
        <v>82</v>
      </c>
      <c r="Q2033">
        <v>0.3</v>
      </c>
      <c r="R2033">
        <v>-27</v>
      </c>
      <c r="S2033">
        <v>-191</v>
      </c>
      <c r="T2033">
        <v>-205</v>
      </c>
      <c r="U2033">
        <v>-399</v>
      </c>
      <c r="V2033">
        <v>-795</v>
      </c>
      <c r="W2033">
        <v>38301</v>
      </c>
      <c r="X2033">
        <v>38101</v>
      </c>
      <c r="Y2033">
        <v>31010</v>
      </c>
      <c r="Z2033">
        <v>1.74</v>
      </c>
      <c r="AA2033">
        <f t="shared" si="407"/>
        <v>10012</v>
      </c>
      <c r="AB2033">
        <f t="shared" si="408"/>
        <v>-795</v>
      </c>
      <c r="AC2033">
        <f t="shared" si="409"/>
        <v>6159</v>
      </c>
      <c r="AD2033">
        <f t="shared" si="410"/>
        <v>0.6151618058330004</v>
      </c>
      <c r="AE2033">
        <f t="shared" si="411"/>
        <v>0</v>
      </c>
      <c r="AF2033" t="e">
        <f t="shared" ca="1" si="412"/>
        <v>#N/A</v>
      </c>
      <c r="AG2033" t="e">
        <f t="shared" ca="1" si="413"/>
        <v>#N/A</v>
      </c>
      <c r="AH2033" t="e">
        <f t="shared" ca="1" si="414"/>
        <v>#N/A</v>
      </c>
      <c r="AI2033" t="e">
        <f t="shared" ca="1" si="403"/>
        <v>#N/A</v>
      </c>
      <c r="AJ2033">
        <f t="shared" si="404"/>
        <v>9.988014382740711E-5</v>
      </c>
      <c r="AK2033">
        <f t="shared" si="405"/>
        <v>0</v>
      </c>
      <c r="AL2033" t="e">
        <f t="shared" ca="1" si="415"/>
        <v>#N/A</v>
      </c>
      <c r="AM2033" t="b">
        <f t="shared" si="406"/>
        <v>0</v>
      </c>
    </row>
    <row r="2034" spans="1:39" x14ac:dyDescent="0.3">
      <c r="A2034" t="s">
        <v>400</v>
      </c>
      <c r="B2034" t="s">
        <v>401</v>
      </c>
      <c r="C2034" t="s">
        <v>39</v>
      </c>
      <c r="D2034" t="s">
        <v>70</v>
      </c>
      <c r="E2034" t="s">
        <v>75</v>
      </c>
      <c r="F2034" s="13" t="str">
        <f>_xlfn.CONCAT(wiz_6[[#This Row],[OCTY......]],",",wiz_6[[#This Row],[OS]])</f>
        <v>MEMPHIS   ,TN</v>
      </c>
      <c r="G2034" t="s">
        <v>53</v>
      </c>
      <c r="H2034" t="s">
        <v>417</v>
      </c>
      <c r="I2034" s="13" t="str">
        <f>_xlfn.CONCAT(wiz_6[[#This Row],[DCTY......]], ",",wiz_6[[#This Row],[DS]])</f>
        <v>ALSIP     ,IL</v>
      </c>
      <c r="J2034" t="str">
        <f>TRIM(CONCATENATE(wiz_6[[#This Row],[SHIPPER..................]],wiz_6[[#This Row],[ZIP2..]],wiz_6[[#This Row],[ZIP3..]]))</f>
        <v>KELLOGG COMPANY MLXP| 3810160803</v>
      </c>
      <c r="K2034">
        <v>6</v>
      </c>
      <c r="L2034">
        <v>2.0099999999999998</v>
      </c>
      <c r="M2034">
        <v>0.26</v>
      </c>
      <c r="N2034">
        <v>516</v>
      </c>
      <c r="O2034">
        <v>0.9</v>
      </c>
      <c r="P2034">
        <v>34</v>
      </c>
      <c r="Q2034">
        <v>0.28000000000000003</v>
      </c>
      <c r="R2034">
        <v>-21</v>
      </c>
      <c r="S2034">
        <v>-69</v>
      </c>
      <c r="T2034">
        <v>34</v>
      </c>
      <c r="U2034">
        <v>114</v>
      </c>
      <c r="V2034">
        <v>79</v>
      </c>
      <c r="W2034">
        <v>38343</v>
      </c>
      <c r="X2034">
        <v>38101</v>
      </c>
      <c r="Y2034">
        <v>60803</v>
      </c>
      <c r="Z2034">
        <v>2.0499999999999998</v>
      </c>
      <c r="AA2034">
        <f t="shared" si="407"/>
        <v>10012</v>
      </c>
      <c r="AB2034">
        <f t="shared" si="408"/>
        <v>474</v>
      </c>
      <c r="AC2034">
        <f t="shared" si="409"/>
        <v>6159</v>
      </c>
      <c r="AD2034">
        <f t="shared" si="410"/>
        <v>0.6151618058330004</v>
      </c>
      <c r="AE2034">
        <f t="shared" si="411"/>
        <v>0</v>
      </c>
      <c r="AF2034" t="e">
        <f t="shared" ca="1" si="412"/>
        <v>#N/A</v>
      </c>
      <c r="AG2034" t="e">
        <f t="shared" ca="1" si="413"/>
        <v>#N/A</v>
      </c>
      <c r="AH2034" t="e">
        <f t="shared" ca="1" si="414"/>
        <v>#N/A</v>
      </c>
      <c r="AI2034" t="e">
        <f t="shared" ca="1" si="403"/>
        <v>#N/A</v>
      </c>
      <c r="AJ2034">
        <f t="shared" si="404"/>
        <v>5.9928086296444263E-4</v>
      </c>
      <c r="AK2034">
        <f t="shared" si="405"/>
        <v>0</v>
      </c>
      <c r="AL2034" t="e">
        <f t="shared" ca="1" si="415"/>
        <v>#N/A</v>
      </c>
      <c r="AM2034" t="b">
        <f t="shared" si="406"/>
        <v>0</v>
      </c>
    </row>
    <row r="2035" spans="1:39" x14ac:dyDescent="0.3">
      <c r="A2035" t="s">
        <v>1810</v>
      </c>
      <c r="B2035" t="s">
        <v>1811</v>
      </c>
      <c r="C2035" t="s">
        <v>39</v>
      </c>
      <c r="D2035" t="s">
        <v>70</v>
      </c>
      <c r="E2035" t="s">
        <v>447</v>
      </c>
      <c r="F2035" s="13" t="str">
        <f>_xlfn.CONCAT(wiz_6[[#This Row],[OCTY......]],",",wiz_6[[#This Row],[OS]])</f>
        <v>COVINGTON ,TN</v>
      </c>
      <c r="G2035" t="s">
        <v>53</v>
      </c>
      <c r="H2035" t="s">
        <v>159</v>
      </c>
      <c r="I2035" s="13" t="str">
        <f>_xlfn.CONCAT(wiz_6[[#This Row],[DCTY......]], ",",wiz_6[[#This Row],[DS]])</f>
        <v>CHICAGO   ,IL</v>
      </c>
      <c r="J2035" t="str">
        <f>TRIM(CONCATENATE(wiz_6[[#This Row],[SHIPPER..................]],wiz_6[[#This Row],[ZIP2..]],wiz_6[[#This Row],[ZIP3..]]))</f>
        <v>TOOTSIE ROLL | 3801960601</v>
      </c>
      <c r="K2035">
        <v>1</v>
      </c>
      <c r="L2035">
        <v>1.95</v>
      </c>
      <c r="M2035">
        <v>0.13</v>
      </c>
      <c r="N2035">
        <v>506</v>
      </c>
      <c r="O2035">
        <v>1.05</v>
      </c>
      <c r="P2035">
        <v>0</v>
      </c>
      <c r="Q2035">
        <v>0.25</v>
      </c>
      <c r="R2035">
        <v>41</v>
      </c>
      <c r="S2035">
        <v>1</v>
      </c>
      <c r="T2035">
        <v>-1</v>
      </c>
      <c r="U2035">
        <v>9</v>
      </c>
      <c r="V2035">
        <v>9</v>
      </c>
      <c r="W2035">
        <v>38019</v>
      </c>
      <c r="X2035">
        <v>38019</v>
      </c>
      <c r="Y2035">
        <v>60601</v>
      </c>
      <c r="Z2035">
        <v>1.86</v>
      </c>
      <c r="AA2035">
        <f t="shared" si="407"/>
        <v>10012</v>
      </c>
      <c r="AB2035">
        <f t="shared" si="408"/>
        <v>9</v>
      </c>
      <c r="AC2035">
        <f t="shared" si="409"/>
        <v>6159</v>
      </c>
      <c r="AD2035">
        <f t="shared" si="410"/>
        <v>0.6151618058330004</v>
      </c>
      <c r="AE2035">
        <f t="shared" si="411"/>
        <v>0</v>
      </c>
      <c r="AF2035" t="e">
        <f t="shared" ca="1" si="412"/>
        <v>#N/A</v>
      </c>
      <c r="AG2035" t="e">
        <f t="shared" ca="1" si="413"/>
        <v>#N/A</v>
      </c>
      <c r="AH2035" t="e">
        <f t="shared" ca="1" si="414"/>
        <v>#N/A</v>
      </c>
      <c r="AI2035" t="e">
        <f t="shared" ca="1" si="403"/>
        <v>#N/A</v>
      </c>
      <c r="AJ2035">
        <f t="shared" si="404"/>
        <v>9.988014382740711E-5</v>
      </c>
      <c r="AK2035">
        <f t="shared" si="405"/>
        <v>0</v>
      </c>
      <c r="AL2035" t="e">
        <f t="shared" ca="1" si="415"/>
        <v>#N/A</v>
      </c>
      <c r="AM2035" t="b">
        <f t="shared" si="406"/>
        <v>0</v>
      </c>
    </row>
    <row r="2036" spans="1:39" x14ac:dyDescent="0.3">
      <c r="A2036" t="s">
        <v>1812</v>
      </c>
      <c r="B2036" t="s">
        <v>1813</v>
      </c>
      <c r="C2036" t="s">
        <v>39</v>
      </c>
      <c r="D2036" t="s">
        <v>70</v>
      </c>
      <c r="E2036" t="s">
        <v>75</v>
      </c>
      <c r="F2036" s="13" t="str">
        <f>_xlfn.CONCAT(wiz_6[[#This Row],[OCTY......]],",",wiz_6[[#This Row],[OS]])</f>
        <v>MEMPHIS   ,TN</v>
      </c>
      <c r="G2036" t="s">
        <v>53</v>
      </c>
      <c r="H2036" t="s">
        <v>736</v>
      </c>
      <c r="I2036" s="13" t="str">
        <f>_xlfn.CONCAT(wiz_6[[#This Row],[DCTY......]], ",",wiz_6[[#This Row],[DS]])</f>
        <v>WOODRIDGE ,IL</v>
      </c>
      <c r="J2036" t="str">
        <f>TRIM(CONCATENATE(wiz_6[[#This Row],[SHIPPER..................]],wiz_6[[#This Row],[ZIP2..]],wiz_6[[#This Row],[ZIP3..]]))</f>
        <v>NFI INDUSTRIES | 3810160559</v>
      </c>
      <c r="K2036">
        <v>2</v>
      </c>
      <c r="L2036">
        <v>1.25</v>
      </c>
      <c r="M2036">
        <v>0.3</v>
      </c>
      <c r="N2036">
        <v>548</v>
      </c>
      <c r="O2036">
        <v>0.94</v>
      </c>
      <c r="P2036">
        <v>0</v>
      </c>
      <c r="Q2036">
        <v>0.25</v>
      </c>
      <c r="R2036">
        <v>-32</v>
      </c>
      <c r="S2036">
        <v>1</v>
      </c>
      <c r="T2036">
        <v>25</v>
      </c>
      <c r="U2036">
        <v>-153</v>
      </c>
      <c r="V2036">
        <v>-127</v>
      </c>
      <c r="W2036">
        <v>38101</v>
      </c>
      <c r="X2036">
        <v>38101</v>
      </c>
      <c r="Y2036">
        <v>60559</v>
      </c>
      <c r="Z2036">
        <v>1.33</v>
      </c>
      <c r="AA2036">
        <f t="shared" si="407"/>
        <v>10012</v>
      </c>
      <c r="AB2036">
        <f t="shared" si="408"/>
        <v>-254</v>
      </c>
      <c r="AC2036">
        <f t="shared" si="409"/>
        <v>6159</v>
      </c>
      <c r="AD2036">
        <f t="shared" si="410"/>
        <v>0.6151618058330004</v>
      </c>
      <c r="AE2036">
        <f t="shared" si="411"/>
        <v>0</v>
      </c>
      <c r="AF2036" t="e">
        <f t="shared" ca="1" si="412"/>
        <v>#N/A</v>
      </c>
      <c r="AG2036" t="e">
        <f t="shared" ca="1" si="413"/>
        <v>#N/A</v>
      </c>
      <c r="AH2036" t="e">
        <f t="shared" ca="1" si="414"/>
        <v>#N/A</v>
      </c>
      <c r="AI2036" t="e">
        <f t="shared" ca="1" si="403"/>
        <v>#N/A</v>
      </c>
      <c r="AJ2036">
        <f t="shared" si="404"/>
        <v>1.9976028765481422E-4</v>
      </c>
      <c r="AK2036">
        <f t="shared" si="405"/>
        <v>0</v>
      </c>
      <c r="AL2036" t="e">
        <f t="shared" ca="1" si="415"/>
        <v>#N/A</v>
      </c>
      <c r="AM2036" t="b">
        <f t="shared" si="406"/>
        <v>0</v>
      </c>
    </row>
    <row r="2037" spans="1:39" x14ac:dyDescent="0.3">
      <c r="A2037" t="s">
        <v>400</v>
      </c>
      <c r="B2037" t="s">
        <v>401</v>
      </c>
      <c r="C2037" t="s">
        <v>39</v>
      </c>
      <c r="D2037" t="s">
        <v>70</v>
      </c>
      <c r="E2037" t="s">
        <v>75</v>
      </c>
      <c r="F2037" s="13" t="str">
        <f>_xlfn.CONCAT(wiz_6[[#This Row],[OCTY......]],",",wiz_6[[#This Row],[OS]])</f>
        <v>MEMPHIS   ,TN</v>
      </c>
      <c r="G2037" t="s">
        <v>53</v>
      </c>
      <c r="H2037" t="s">
        <v>770</v>
      </c>
      <c r="I2037" s="13" t="str">
        <f>_xlfn.CONCAT(wiz_6[[#This Row],[DCTY......]], ",",wiz_6[[#This Row],[DS]])</f>
        <v>BOLINGBROO,IL</v>
      </c>
      <c r="J2037" t="str">
        <f>TRIM(CONCATENATE(wiz_6[[#This Row],[SHIPPER..................]],wiz_6[[#This Row],[ZIP2..]],wiz_6[[#This Row],[ZIP3..]]))</f>
        <v>KELLOGG COMPANY MLXP| 3810160440</v>
      </c>
      <c r="K2037">
        <v>2</v>
      </c>
      <c r="L2037">
        <v>2.09</v>
      </c>
      <c r="M2037">
        <v>0.42</v>
      </c>
      <c r="N2037">
        <v>526</v>
      </c>
      <c r="O2037">
        <v>0.81</v>
      </c>
      <c r="P2037">
        <v>119</v>
      </c>
      <c r="Q2037">
        <v>0.35</v>
      </c>
      <c r="R2037">
        <v>-97</v>
      </c>
      <c r="S2037">
        <v>-69</v>
      </c>
      <c r="T2037">
        <v>55</v>
      </c>
      <c r="U2037">
        <v>320</v>
      </c>
      <c r="V2037">
        <v>306</v>
      </c>
      <c r="W2037">
        <v>38101</v>
      </c>
      <c r="X2037">
        <v>38101</v>
      </c>
      <c r="Y2037">
        <v>60440</v>
      </c>
      <c r="Z2037">
        <v>2.29</v>
      </c>
      <c r="AA2037">
        <f t="shared" si="407"/>
        <v>10012</v>
      </c>
      <c r="AB2037">
        <f t="shared" si="408"/>
        <v>612</v>
      </c>
      <c r="AC2037">
        <f t="shared" si="409"/>
        <v>6159</v>
      </c>
      <c r="AD2037">
        <f t="shared" si="410"/>
        <v>0.6151618058330004</v>
      </c>
      <c r="AE2037">
        <f t="shared" si="411"/>
        <v>0</v>
      </c>
      <c r="AF2037" t="e">
        <f t="shared" ca="1" si="412"/>
        <v>#N/A</v>
      </c>
      <c r="AG2037" t="e">
        <f t="shared" ca="1" si="413"/>
        <v>#N/A</v>
      </c>
      <c r="AH2037" t="e">
        <f t="shared" ca="1" si="414"/>
        <v>#N/A</v>
      </c>
      <c r="AI2037" t="e">
        <f t="shared" ca="1" si="403"/>
        <v>#N/A</v>
      </c>
      <c r="AJ2037">
        <f t="shared" si="404"/>
        <v>1.9976028765481422E-4</v>
      </c>
      <c r="AK2037">
        <f t="shared" si="405"/>
        <v>0</v>
      </c>
      <c r="AL2037" t="e">
        <f t="shared" ca="1" si="415"/>
        <v>#N/A</v>
      </c>
      <c r="AM2037" t="b">
        <f t="shared" si="406"/>
        <v>0</v>
      </c>
    </row>
    <row r="2038" spans="1:39" x14ac:dyDescent="0.3">
      <c r="A2038" t="s">
        <v>400</v>
      </c>
      <c r="B2038" t="s">
        <v>401</v>
      </c>
      <c r="C2038" t="s">
        <v>39</v>
      </c>
      <c r="D2038" t="s">
        <v>70</v>
      </c>
      <c r="E2038" t="s">
        <v>75</v>
      </c>
      <c r="F2038" s="13" t="str">
        <f>_xlfn.CONCAT(wiz_6[[#This Row],[OCTY......]],",",wiz_6[[#This Row],[OS]])</f>
        <v>MEMPHIS   ,TN</v>
      </c>
      <c r="G2038" t="s">
        <v>53</v>
      </c>
      <c r="H2038" t="s">
        <v>427</v>
      </c>
      <c r="I2038" s="13" t="str">
        <f>_xlfn.CONCAT(wiz_6[[#This Row],[DCTY......]], ",",wiz_6[[#This Row],[DS]])</f>
        <v>MINOOKA   ,IL</v>
      </c>
      <c r="J2038" t="str">
        <f>TRIM(CONCATENATE(wiz_6[[#This Row],[SHIPPER..................]],wiz_6[[#This Row],[ZIP2..]],wiz_6[[#This Row],[ZIP3..]]))</f>
        <v>KELLOGG COMPANY MLXP| 3810160447</v>
      </c>
      <c r="K2038">
        <v>1</v>
      </c>
      <c r="L2038">
        <v>2.0499999999999998</v>
      </c>
      <c r="M2038">
        <v>0.28999999999999998</v>
      </c>
      <c r="N2038">
        <v>506</v>
      </c>
      <c r="O2038">
        <v>0.88</v>
      </c>
      <c r="P2038">
        <v>280</v>
      </c>
      <c r="Q2038">
        <v>0.5</v>
      </c>
      <c r="R2038">
        <v>-41</v>
      </c>
      <c r="S2038">
        <v>-69</v>
      </c>
      <c r="T2038">
        <v>39</v>
      </c>
      <c r="U2038">
        <v>224</v>
      </c>
      <c r="V2038">
        <v>194</v>
      </c>
      <c r="W2038">
        <v>72901</v>
      </c>
      <c r="X2038">
        <v>38101</v>
      </c>
      <c r="Y2038">
        <v>60447</v>
      </c>
      <c r="Z2038">
        <v>2.12</v>
      </c>
      <c r="AA2038">
        <f t="shared" si="407"/>
        <v>10012</v>
      </c>
      <c r="AB2038">
        <f t="shared" si="408"/>
        <v>194</v>
      </c>
      <c r="AC2038">
        <f t="shared" si="409"/>
        <v>6159</v>
      </c>
      <c r="AD2038">
        <f t="shared" si="410"/>
        <v>0.6151618058330004</v>
      </c>
      <c r="AE2038">
        <f t="shared" si="411"/>
        <v>0</v>
      </c>
      <c r="AF2038" t="e">
        <f t="shared" ca="1" si="412"/>
        <v>#N/A</v>
      </c>
      <c r="AG2038" t="e">
        <f t="shared" ca="1" si="413"/>
        <v>#N/A</v>
      </c>
      <c r="AH2038" t="e">
        <f t="shared" ca="1" si="414"/>
        <v>#N/A</v>
      </c>
      <c r="AI2038" t="e">
        <f t="shared" ca="1" si="403"/>
        <v>#N/A</v>
      </c>
      <c r="AJ2038">
        <f t="shared" si="404"/>
        <v>9.988014382740711E-5</v>
      </c>
      <c r="AK2038">
        <f t="shared" si="405"/>
        <v>0</v>
      </c>
      <c r="AL2038" t="e">
        <f t="shared" ca="1" si="415"/>
        <v>#N/A</v>
      </c>
      <c r="AM2038" t="b">
        <f t="shared" si="406"/>
        <v>0</v>
      </c>
    </row>
    <row r="2039" spans="1:39" x14ac:dyDescent="0.3">
      <c r="A2039" t="s">
        <v>400</v>
      </c>
      <c r="B2039" t="s">
        <v>1732</v>
      </c>
      <c r="C2039" t="s">
        <v>39</v>
      </c>
      <c r="D2039" t="s">
        <v>70</v>
      </c>
      <c r="E2039" t="s">
        <v>75</v>
      </c>
      <c r="F2039" s="13" t="str">
        <f>_xlfn.CONCAT(wiz_6[[#This Row],[OCTY......]],",",wiz_6[[#This Row],[OS]])</f>
        <v>MEMPHIS   ,TN</v>
      </c>
      <c r="G2039" t="s">
        <v>53</v>
      </c>
      <c r="H2039" t="s">
        <v>770</v>
      </c>
      <c r="I2039" s="13" t="str">
        <f>_xlfn.CONCAT(wiz_6[[#This Row],[DCTY......]], ",",wiz_6[[#This Row],[DS]])</f>
        <v>BOLINGBROO,IL</v>
      </c>
      <c r="J2039" t="str">
        <f>TRIM(CONCATENATE(wiz_6[[#This Row],[SHIPPER..................]],wiz_6[[#This Row],[ZIP2..]],wiz_6[[#This Row],[ZIP3..]]))</f>
        <v>KELLOGG COMPANY MLXP| 3810160440</v>
      </c>
      <c r="K2039">
        <v>17</v>
      </c>
      <c r="L2039">
        <v>2.42</v>
      </c>
      <c r="M2039">
        <v>0.25</v>
      </c>
      <c r="N2039">
        <v>543</v>
      </c>
      <c r="O2039">
        <v>1.05</v>
      </c>
      <c r="P2039">
        <v>146</v>
      </c>
      <c r="Q2039">
        <v>0.37</v>
      </c>
      <c r="R2039">
        <v>-9</v>
      </c>
      <c r="S2039">
        <v>-71</v>
      </c>
      <c r="T2039">
        <v>-1</v>
      </c>
      <c r="U2039">
        <v>420</v>
      </c>
      <c r="V2039">
        <v>348</v>
      </c>
      <c r="W2039">
        <v>38652</v>
      </c>
      <c r="X2039">
        <v>38101</v>
      </c>
      <c r="Y2039">
        <v>60440</v>
      </c>
      <c r="Z2039">
        <v>2.4500000000000002</v>
      </c>
      <c r="AA2039">
        <f t="shared" si="407"/>
        <v>10012</v>
      </c>
      <c r="AB2039">
        <f t="shared" si="408"/>
        <v>5916</v>
      </c>
      <c r="AC2039">
        <f t="shared" si="409"/>
        <v>6159</v>
      </c>
      <c r="AD2039">
        <f t="shared" si="410"/>
        <v>0.6151618058330004</v>
      </c>
      <c r="AE2039">
        <f t="shared" si="411"/>
        <v>0</v>
      </c>
      <c r="AF2039" t="e">
        <f t="shared" ca="1" si="412"/>
        <v>#N/A</v>
      </c>
      <c r="AG2039" t="e">
        <f t="shared" ca="1" si="413"/>
        <v>#N/A</v>
      </c>
      <c r="AH2039" t="e">
        <f t="shared" ca="1" si="414"/>
        <v>#N/A</v>
      </c>
      <c r="AI2039" t="e">
        <f t="shared" ca="1" si="403"/>
        <v>#N/A</v>
      </c>
      <c r="AJ2039">
        <f t="shared" si="404"/>
        <v>1.6979624450659209E-3</v>
      </c>
      <c r="AK2039">
        <f t="shared" si="405"/>
        <v>0</v>
      </c>
      <c r="AL2039" t="e">
        <f t="shared" ca="1" si="415"/>
        <v>#N/A</v>
      </c>
      <c r="AM2039" t="b">
        <f t="shared" si="406"/>
        <v>0</v>
      </c>
    </row>
    <row r="2040" spans="1:39" x14ac:dyDescent="0.3">
      <c r="A2040" t="s">
        <v>801</v>
      </c>
      <c r="B2040" t="s">
        <v>802</v>
      </c>
      <c r="C2040" t="s">
        <v>39</v>
      </c>
      <c r="D2040" t="s">
        <v>70</v>
      </c>
      <c r="E2040" t="s">
        <v>447</v>
      </c>
      <c r="F2040" s="13" t="str">
        <f>_xlfn.CONCAT(wiz_6[[#This Row],[OCTY......]],",",wiz_6[[#This Row],[OS]])</f>
        <v>COVINGTON ,TN</v>
      </c>
      <c r="G2040" t="s">
        <v>140</v>
      </c>
      <c r="H2040" t="s">
        <v>796</v>
      </c>
      <c r="I2040" s="13" t="str">
        <f>_xlfn.CONCAT(wiz_6[[#This Row],[DCTY......]], ",",wiz_6[[#This Row],[DS]])</f>
        <v>BELOIT    ,WI</v>
      </c>
      <c r="J2040" t="str">
        <f>TRIM(CONCATENATE(wiz_6[[#This Row],[SHIPPER..................]],wiz_6[[#This Row],[ZIP2..]],wiz_6[[#This Row],[ZIP3..]]))</f>
        <v>BELOIT BOXBOARD COMPA| 3801953511</v>
      </c>
      <c r="K2040">
        <v>3</v>
      </c>
      <c r="L2040">
        <v>1.66</v>
      </c>
      <c r="M2040">
        <v>0.27</v>
      </c>
      <c r="N2040">
        <v>566</v>
      </c>
      <c r="O2040">
        <v>1.02</v>
      </c>
      <c r="P2040">
        <v>29</v>
      </c>
      <c r="Q2040">
        <v>0.25</v>
      </c>
      <c r="R2040">
        <v>-28</v>
      </c>
      <c r="S2040">
        <v>-66</v>
      </c>
      <c r="T2040">
        <v>19</v>
      </c>
      <c r="U2040">
        <v>-14</v>
      </c>
      <c r="V2040">
        <v>-61</v>
      </c>
      <c r="W2040">
        <v>38019</v>
      </c>
      <c r="X2040">
        <v>38019</v>
      </c>
      <c r="Y2040">
        <v>53511</v>
      </c>
      <c r="Z2040">
        <v>1.71</v>
      </c>
      <c r="AA2040">
        <f t="shared" si="407"/>
        <v>10012</v>
      </c>
      <c r="AB2040">
        <f t="shared" si="408"/>
        <v>-183</v>
      </c>
      <c r="AC2040">
        <f t="shared" si="409"/>
        <v>6159</v>
      </c>
      <c r="AD2040">
        <f t="shared" si="410"/>
        <v>0.6151618058330004</v>
      </c>
      <c r="AE2040">
        <f t="shared" si="411"/>
        <v>0</v>
      </c>
      <c r="AF2040" t="e">
        <f t="shared" ca="1" si="412"/>
        <v>#N/A</v>
      </c>
      <c r="AG2040" t="e">
        <f t="shared" ca="1" si="413"/>
        <v>#N/A</v>
      </c>
      <c r="AH2040" t="e">
        <f t="shared" ca="1" si="414"/>
        <v>#N/A</v>
      </c>
      <c r="AI2040" t="e">
        <f t="shared" ca="1" si="403"/>
        <v>#N/A</v>
      </c>
      <c r="AJ2040">
        <f t="shared" si="404"/>
        <v>2.9964043148222132E-4</v>
      </c>
      <c r="AK2040">
        <f t="shared" si="405"/>
        <v>0</v>
      </c>
      <c r="AL2040" t="e">
        <f t="shared" ca="1" si="415"/>
        <v>#N/A</v>
      </c>
      <c r="AM2040" t="b">
        <f t="shared" si="406"/>
        <v>0</v>
      </c>
    </row>
    <row r="2041" spans="1:39" x14ac:dyDescent="0.3">
      <c r="A2041" t="s">
        <v>47</v>
      </c>
      <c r="B2041" t="s">
        <v>48</v>
      </c>
      <c r="C2041" t="s">
        <v>39</v>
      </c>
      <c r="D2041" t="s">
        <v>70</v>
      </c>
      <c r="E2041" t="s">
        <v>75</v>
      </c>
      <c r="F2041" s="13" t="str">
        <f>_xlfn.CONCAT(wiz_6[[#This Row],[OCTY......]],",",wiz_6[[#This Row],[OS]])</f>
        <v>MEMPHIS   ,TN</v>
      </c>
      <c r="G2041" t="s">
        <v>53</v>
      </c>
      <c r="H2041" t="s">
        <v>799</v>
      </c>
      <c r="I2041" s="13" t="str">
        <f>_xlfn.CONCAT(wiz_6[[#This Row],[DCTY......]], ",",wiz_6[[#This Row],[DS]])</f>
        <v>ROCKFORD  ,IL</v>
      </c>
      <c r="J2041" t="str">
        <f>TRIM(CONCATENATE(wiz_6[[#This Row],[SHIPPER..................]],wiz_6[[#This Row],[ZIP2..]],wiz_6[[#This Row],[ZIP3..]]))</f>
        <v>LOWES MLXP VAN ONE WA| 3810161101</v>
      </c>
      <c r="K2041">
        <v>1</v>
      </c>
      <c r="L2041">
        <v>1.77</v>
      </c>
      <c r="M2041">
        <v>0.21</v>
      </c>
      <c r="N2041">
        <v>555</v>
      </c>
      <c r="O2041">
        <v>1.1000000000000001</v>
      </c>
      <c r="P2041">
        <v>0</v>
      </c>
      <c r="Q2041">
        <v>0.25</v>
      </c>
      <c r="R2041">
        <v>-35</v>
      </c>
      <c r="S2041">
        <v>-44</v>
      </c>
      <c r="T2041">
        <v>0</v>
      </c>
      <c r="U2041">
        <v>50</v>
      </c>
      <c r="V2041">
        <v>6</v>
      </c>
      <c r="W2041">
        <v>38101</v>
      </c>
      <c r="X2041">
        <v>38101</v>
      </c>
      <c r="Y2041">
        <v>61101</v>
      </c>
      <c r="Z2041">
        <v>1.76</v>
      </c>
      <c r="AA2041">
        <f t="shared" si="407"/>
        <v>10012</v>
      </c>
      <c r="AB2041">
        <f t="shared" si="408"/>
        <v>6</v>
      </c>
      <c r="AC2041">
        <f t="shared" si="409"/>
        <v>6159</v>
      </c>
      <c r="AD2041">
        <f t="shared" si="410"/>
        <v>0.6151618058330004</v>
      </c>
      <c r="AE2041">
        <f t="shared" si="411"/>
        <v>0</v>
      </c>
      <c r="AF2041" t="e">
        <f t="shared" ca="1" si="412"/>
        <v>#N/A</v>
      </c>
      <c r="AG2041" t="e">
        <f t="shared" ca="1" si="413"/>
        <v>#N/A</v>
      </c>
      <c r="AH2041" t="e">
        <f t="shared" ca="1" si="414"/>
        <v>#N/A</v>
      </c>
      <c r="AI2041" t="e">
        <f t="shared" ca="1" si="403"/>
        <v>#N/A</v>
      </c>
      <c r="AJ2041">
        <f t="shared" si="404"/>
        <v>9.988014382740711E-5</v>
      </c>
      <c r="AK2041">
        <f t="shared" si="405"/>
        <v>0</v>
      </c>
      <c r="AL2041" t="e">
        <f t="shared" ca="1" si="415"/>
        <v>#N/A</v>
      </c>
      <c r="AM2041" t="b">
        <f t="shared" si="406"/>
        <v>0</v>
      </c>
    </row>
    <row r="2042" spans="1:39" x14ac:dyDescent="0.3">
      <c r="A2042" t="s">
        <v>748</v>
      </c>
      <c r="B2042" t="s">
        <v>1814</v>
      </c>
      <c r="C2042" t="s">
        <v>39</v>
      </c>
      <c r="D2042" t="s">
        <v>70</v>
      </c>
      <c r="E2042" t="s">
        <v>75</v>
      </c>
      <c r="F2042" s="13" t="str">
        <f>_xlfn.CONCAT(wiz_6[[#This Row],[OCTY......]],",",wiz_6[[#This Row],[OS]])</f>
        <v>MEMPHIS   ,TN</v>
      </c>
      <c r="G2042" t="s">
        <v>42</v>
      </c>
      <c r="H2042" t="s">
        <v>464</v>
      </c>
      <c r="I2042" s="13" t="str">
        <f>_xlfn.CONCAT(wiz_6[[#This Row],[DCTY......]], ",",wiz_6[[#This Row],[DS]])</f>
        <v>FRANKLIN  ,IN</v>
      </c>
      <c r="J2042" t="str">
        <f>TRIM(CONCATENATE(wiz_6[[#This Row],[SHIPPER..................]],wiz_6[[#This Row],[ZIP2..]],wiz_6[[#This Row],[ZIP3..]]))</f>
        <v>ENERGIZER BATTERY | 3810146131</v>
      </c>
      <c r="K2042">
        <v>1</v>
      </c>
      <c r="L2042">
        <v>1.7</v>
      </c>
      <c r="M2042">
        <v>0.18</v>
      </c>
      <c r="N2042">
        <v>477</v>
      </c>
      <c r="O2042">
        <v>0.97</v>
      </c>
      <c r="P2042">
        <v>0</v>
      </c>
      <c r="Q2042">
        <v>0.25</v>
      </c>
      <c r="R2042">
        <v>15</v>
      </c>
      <c r="S2042">
        <v>1</v>
      </c>
      <c r="T2042">
        <v>-1</v>
      </c>
      <c r="U2042">
        <v>-186</v>
      </c>
      <c r="V2042">
        <v>-186</v>
      </c>
      <c r="W2042">
        <v>38101</v>
      </c>
      <c r="X2042">
        <v>38101</v>
      </c>
      <c r="Y2042">
        <v>46131</v>
      </c>
      <c r="Z2042">
        <v>1.66</v>
      </c>
      <c r="AA2042">
        <f t="shared" si="407"/>
        <v>10012</v>
      </c>
      <c r="AB2042">
        <f t="shared" si="408"/>
        <v>-186</v>
      </c>
      <c r="AC2042">
        <f t="shared" si="409"/>
        <v>6159</v>
      </c>
      <c r="AD2042">
        <f t="shared" si="410"/>
        <v>0.6151618058330004</v>
      </c>
      <c r="AE2042">
        <f t="shared" si="411"/>
        <v>0</v>
      </c>
      <c r="AF2042" t="e">
        <f t="shared" ca="1" si="412"/>
        <v>#N/A</v>
      </c>
      <c r="AG2042" t="e">
        <f t="shared" ca="1" si="413"/>
        <v>#N/A</v>
      </c>
      <c r="AH2042" t="e">
        <f t="shared" ca="1" si="414"/>
        <v>#N/A</v>
      </c>
      <c r="AI2042" t="e">
        <f t="shared" ca="1" si="403"/>
        <v>#N/A</v>
      </c>
      <c r="AJ2042">
        <f t="shared" si="404"/>
        <v>9.988014382740711E-5</v>
      </c>
      <c r="AK2042">
        <f t="shared" si="405"/>
        <v>0</v>
      </c>
      <c r="AL2042" t="e">
        <f t="shared" ca="1" si="415"/>
        <v>#N/A</v>
      </c>
      <c r="AM2042" t="b">
        <f t="shared" si="406"/>
        <v>0</v>
      </c>
    </row>
    <row r="2043" spans="1:39" x14ac:dyDescent="0.3">
      <c r="A2043" t="s">
        <v>47</v>
      </c>
      <c r="B2043" t="s">
        <v>48</v>
      </c>
      <c r="C2043" t="s">
        <v>39</v>
      </c>
      <c r="D2043" t="s">
        <v>70</v>
      </c>
      <c r="E2043" t="s">
        <v>75</v>
      </c>
      <c r="F2043" s="13" t="str">
        <f>_xlfn.CONCAT(wiz_6[[#This Row],[OCTY......]],",",wiz_6[[#This Row],[OS]])</f>
        <v>MEMPHIS   ,TN</v>
      </c>
      <c r="G2043" t="s">
        <v>42</v>
      </c>
      <c r="H2043" t="s">
        <v>436</v>
      </c>
      <c r="I2043" s="13" t="str">
        <f>_xlfn.CONCAT(wiz_6[[#This Row],[DCTY......]], ",",wiz_6[[#This Row],[DS]])</f>
        <v>NORTH VERN,IN</v>
      </c>
      <c r="J2043" t="str">
        <f>TRIM(CONCATENATE(wiz_6[[#This Row],[SHIPPER..................]],wiz_6[[#This Row],[ZIP2..]],wiz_6[[#This Row],[ZIP3..]]))</f>
        <v>LOWES MLXP VAN ONE WA| 3810147265</v>
      </c>
      <c r="K2043">
        <v>1</v>
      </c>
      <c r="L2043">
        <v>2.0499999999999998</v>
      </c>
      <c r="M2043">
        <v>0.21</v>
      </c>
      <c r="N2043">
        <v>430</v>
      </c>
      <c r="O2043">
        <v>0.89</v>
      </c>
      <c r="P2043">
        <v>459</v>
      </c>
      <c r="Q2043">
        <v>0.8</v>
      </c>
      <c r="R2043">
        <v>13</v>
      </c>
      <c r="S2043">
        <v>-44</v>
      </c>
      <c r="T2043">
        <v>-1</v>
      </c>
      <c r="U2043">
        <v>-64</v>
      </c>
      <c r="V2043">
        <v>-109</v>
      </c>
      <c r="W2043">
        <v>66101</v>
      </c>
      <c r="X2043">
        <v>38101</v>
      </c>
      <c r="Y2043">
        <v>47265</v>
      </c>
      <c r="Z2043">
        <v>2.04</v>
      </c>
      <c r="AA2043">
        <f t="shared" si="407"/>
        <v>10012</v>
      </c>
      <c r="AB2043">
        <f t="shared" si="408"/>
        <v>-109</v>
      </c>
      <c r="AC2043">
        <f t="shared" si="409"/>
        <v>6159</v>
      </c>
      <c r="AD2043">
        <f t="shared" si="410"/>
        <v>0.6151618058330004</v>
      </c>
      <c r="AE2043">
        <f t="shared" si="411"/>
        <v>0</v>
      </c>
      <c r="AF2043" t="e">
        <f t="shared" ca="1" si="412"/>
        <v>#N/A</v>
      </c>
      <c r="AG2043" t="e">
        <f t="shared" ca="1" si="413"/>
        <v>#N/A</v>
      </c>
      <c r="AH2043" t="e">
        <f t="shared" ca="1" si="414"/>
        <v>#N/A</v>
      </c>
      <c r="AI2043" t="e">
        <f t="shared" ca="1" si="403"/>
        <v>#N/A</v>
      </c>
      <c r="AJ2043">
        <f t="shared" si="404"/>
        <v>9.988014382740711E-5</v>
      </c>
      <c r="AK2043">
        <f t="shared" si="405"/>
        <v>0</v>
      </c>
      <c r="AL2043" t="e">
        <f t="shared" ca="1" si="415"/>
        <v>#N/A</v>
      </c>
      <c r="AM2043" t="b">
        <f t="shared" si="406"/>
        <v>0</v>
      </c>
    </row>
    <row r="2044" spans="1:39" x14ac:dyDescent="0.3">
      <c r="A2044" t="s">
        <v>1815</v>
      </c>
      <c r="B2044" t="s">
        <v>1816</v>
      </c>
      <c r="C2044" t="s">
        <v>39</v>
      </c>
      <c r="D2044" t="s">
        <v>70</v>
      </c>
      <c r="E2044" t="s">
        <v>75</v>
      </c>
      <c r="F2044" s="13" t="str">
        <f>_xlfn.CONCAT(wiz_6[[#This Row],[OCTY......]],",",wiz_6[[#This Row],[OS]])</f>
        <v>MEMPHIS   ,TN</v>
      </c>
      <c r="G2044" t="s">
        <v>42</v>
      </c>
      <c r="H2044" t="s">
        <v>464</v>
      </c>
      <c r="I2044" s="13" t="str">
        <f>_xlfn.CONCAT(wiz_6[[#This Row],[DCTY......]], ",",wiz_6[[#This Row],[DS]])</f>
        <v>FRANKLIN  ,IN</v>
      </c>
      <c r="J2044" t="str">
        <f>TRIM(CONCATENATE(wiz_6[[#This Row],[SHIPPER..................]],wiz_6[[#This Row],[ZIP2..]],wiz_6[[#This Row],[ZIP3..]]))</f>
        <v>SUNBEAM DEVELOPMENT C| 3810146131</v>
      </c>
      <c r="K2044">
        <v>6</v>
      </c>
      <c r="L2044">
        <v>2.31</v>
      </c>
      <c r="M2044">
        <v>0.19</v>
      </c>
      <c r="N2044">
        <v>477</v>
      </c>
      <c r="O2044">
        <v>0.97</v>
      </c>
      <c r="P2044">
        <v>66</v>
      </c>
      <c r="Q2044">
        <v>0.3</v>
      </c>
      <c r="R2044">
        <v>10</v>
      </c>
      <c r="S2044">
        <v>-43</v>
      </c>
      <c r="T2044">
        <v>-1</v>
      </c>
      <c r="U2044">
        <v>108</v>
      </c>
      <c r="V2044">
        <v>64</v>
      </c>
      <c r="W2044">
        <v>38101</v>
      </c>
      <c r="X2044">
        <v>38101</v>
      </c>
      <c r="Y2044">
        <v>46131</v>
      </c>
      <c r="Z2044">
        <v>2.2799999999999998</v>
      </c>
      <c r="AA2044">
        <f t="shared" si="407"/>
        <v>10012</v>
      </c>
      <c r="AB2044">
        <f t="shared" si="408"/>
        <v>384</v>
      </c>
      <c r="AC2044">
        <f t="shared" si="409"/>
        <v>6159</v>
      </c>
      <c r="AD2044">
        <f t="shared" si="410"/>
        <v>0.6151618058330004</v>
      </c>
      <c r="AE2044">
        <f t="shared" si="411"/>
        <v>0</v>
      </c>
      <c r="AF2044" t="e">
        <f t="shared" ca="1" si="412"/>
        <v>#N/A</v>
      </c>
      <c r="AG2044" t="e">
        <f t="shared" ca="1" si="413"/>
        <v>#N/A</v>
      </c>
      <c r="AH2044" t="e">
        <f t="shared" ca="1" si="414"/>
        <v>#N/A</v>
      </c>
      <c r="AI2044" t="e">
        <f t="shared" ca="1" si="403"/>
        <v>#N/A</v>
      </c>
      <c r="AJ2044">
        <f t="shared" si="404"/>
        <v>5.9928086296444263E-4</v>
      </c>
      <c r="AK2044">
        <f t="shared" si="405"/>
        <v>0</v>
      </c>
      <c r="AL2044" t="e">
        <f t="shared" ca="1" si="415"/>
        <v>#N/A</v>
      </c>
      <c r="AM2044" t="b">
        <f t="shared" si="406"/>
        <v>0</v>
      </c>
    </row>
    <row r="2045" spans="1:39" x14ac:dyDescent="0.3">
      <c r="A2045" t="s">
        <v>748</v>
      </c>
      <c r="B2045" t="s">
        <v>749</v>
      </c>
      <c r="C2045" t="s">
        <v>39</v>
      </c>
      <c r="D2045" t="s">
        <v>70</v>
      </c>
      <c r="E2045" t="s">
        <v>75</v>
      </c>
      <c r="F2045" s="13" t="str">
        <f>_xlfn.CONCAT(wiz_6[[#This Row],[OCTY......]],",",wiz_6[[#This Row],[OS]])</f>
        <v>MEMPHIS   ,TN</v>
      </c>
      <c r="G2045" t="s">
        <v>42</v>
      </c>
      <c r="H2045" t="s">
        <v>438</v>
      </c>
      <c r="I2045" s="13" t="str">
        <f>_xlfn.CONCAT(wiz_6[[#This Row],[DCTY......]], ",",wiz_6[[#This Row],[DS]])</f>
        <v>BLUFFTON  ,IN</v>
      </c>
      <c r="J2045" t="str">
        <f>TRIM(CONCATENATE(wiz_6[[#This Row],[SHIPPER..................]],wiz_6[[#This Row],[ZIP2..]],wiz_6[[#This Row],[ZIP3..]]))</f>
        <v>ENERGIZER BATTERY | 3810146714</v>
      </c>
      <c r="K2045">
        <v>1</v>
      </c>
      <c r="L2045">
        <v>1.93</v>
      </c>
      <c r="M2045">
        <v>0.19</v>
      </c>
      <c r="N2045">
        <v>585</v>
      </c>
      <c r="O2045">
        <v>1.1000000000000001</v>
      </c>
      <c r="P2045">
        <v>0</v>
      </c>
      <c r="Q2045">
        <v>0.25</v>
      </c>
      <c r="R2045">
        <v>11</v>
      </c>
      <c r="S2045">
        <v>-53</v>
      </c>
      <c r="T2045">
        <v>0</v>
      </c>
      <c r="U2045">
        <v>109</v>
      </c>
      <c r="V2045">
        <v>56</v>
      </c>
      <c r="W2045">
        <v>38101</v>
      </c>
      <c r="X2045">
        <v>38101</v>
      </c>
      <c r="Y2045">
        <v>46714</v>
      </c>
      <c r="Z2045">
        <v>1.9</v>
      </c>
      <c r="AA2045">
        <f t="shared" si="407"/>
        <v>10012</v>
      </c>
      <c r="AB2045">
        <f t="shared" si="408"/>
        <v>56</v>
      </c>
      <c r="AC2045">
        <f t="shared" si="409"/>
        <v>6159</v>
      </c>
      <c r="AD2045">
        <f t="shared" si="410"/>
        <v>0.6151618058330004</v>
      </c>
      <c r="AE2045">
        <f t="shared" si="411"/>
        <v>0</v>
      </c>
      <c r="AF2045" t="e">
        <f t="shared" ca="1" si="412"/>
        <v>#N/A</v>
      </c>
      <c r="AG2045" t="e">
        <f t="shared" ca="1" si="413"/>
        <v>#N/A</v>
      </c>
      <c r="AH2045" t="e">
        <f t="shared" ca="1" si="414"/>
        <v>#N/A</v>
      </c>
      <c r="AI2045" t="e">
        <f t="shared" ca="1" si="403"/>
        <v>#N/A</v>
      </c>
      <c r="AJ2045">
        <f t="shared" si="404"/>
        <v>9.988014382740711E-5</v>
      </c>
      <c r="AK2045">
        <f t="shared" si="405"/>
        <v>0</v>
      </c>
      <c r="AL2045" t="e">
        <f t="shared" ca="1" si="415"/>
        <v>#N/A</v>
      </c>
      <c r="AM2045" t="b">
        <f t="shared" si="406"/>
        <v>0</v>
      </c>
    </row>
    <row r="2046" spans="1:39" x14ac:dyDescent="0.3">
      <c r="A2046" t="s">
        <v>869</v>
      </c>
      <c r="B2046" t="s">
        <v>870</v>
      </c>
      <c r="C2046" t="s">
        <v>39</v>
      </c>
      <c r="D2046" t="s">
        <v>70</v>
      </c>
      <c r="E2046" t="s">
        <v>890</v>
      </c>
      <c r="F2046" s="13" t="str">
        <f>_xlfn.CONCAT(wiz_6[[#This Row],[OCTY......]],",",wiz_6[[#This Row],[OS]])</f>
        <v>MILLINGTON,TN</v>
      </c>
      <c r="G2046" t="s">
        <v>42</v>
      </c>
      <c r="H2046" t="s">
        <v>448</v>
      </c>
      <c r="I2046" s="13" t="str">
        <f>_xlfn.CONCAT(wiz_6[[#This Row],[DCTY......]], ",",wiz_6[[#This Row],[DS]])</f>
        <v>PLAINFIELD,IN</v>
      </c>
      <c r="J2046" t="str">
        <f>TRIM(CONCATENATE(wiz_6[[#This Row],[SHIPPER..................]],wiz_6[[#This Row],[ZIP2..]],wiz_6[[#This Row],[ZIP3..]]))</f>
        <v>b: ARCBEST | 3805346168</v>
      </c>
      <c r="K2046">
        <v>1</v>
      </c>
      <c r="L2046">
        <v>1.44</v>
      </c>
      <c r="M2046">
        <v>0.27</v>
      </c>
      <c r="N2046">
        <v>428</v>
      </c>
      <c r="O2046">
        <v>0.89</v>
      </c>
      <c r="P2046">
        <v>71</v>
      </c>
      <c r="Q2046">
        <v>0.3</v>
      </c>
      <c r="R2046">
        <v>-26</v>
      </c>
      <c r="S2046">
        <v>-177</v>
      </c>
      <c r="T2046">
        <v>-1</v>
      </c>
      <c r="U2046">
        <v>-207</v>
      </c>
      <c r="V2046">
        <v>-385</v>
      </c>
      <c r="W2046">
        <v>38301</v>
      </c>
      <c r="X2046">
        <v>38053</v>
      </c>
      <c r="Y2046">
        <v>46168</v>
      </c>
      <c r="Z2046">
        <v>1.49</v>
      </c>
      <c r="AA2046">
        <f t="shared" si="407"/>
        <v>10012</v>
      </c>
      <c r="AB2046">
        <f t="shared" si="408"/>
        <v>-385</v>
      </c>
      <c r="AC2046">
        <f t="shared" si="409"/>
        <v>6159</v>
      </c>
      <c r="AD2046">
        <f t="shared" si="410"/>
        <v>0.6151618058330004</v>
      </c>
      <c r="AE2046">
        <f t="shared" si="411"/>
        <v>0</v>
      </c>
      <c r="AF2046" t="e">
        <f t="shared" ca="1" si="412"/>
        <v>#N/A</v>
      </c>
      <c r="AG2046" t="e">
        <f t="shared" ca="1" si="413"/>
        <v>#N/A</v>
      </c>
      <c r="AH2046" t="e">
        <f t="shared" ca="1" si="414"/>
        <v>#N/A</v>
      </c>
      <c r="AI2046" t="e">
        <f t="shared" ca="1" si="403"/>
        <v>#N/A</v>
      </c>
      <c r="AJ2046">
        <f t="shared" si="404"/>
        <v>9.988014382740711E-5</v>
      </c>
      <c r="AK2046">
        <f t="shared" si="405"/>
        <v>0</v>
      </c>
      <c r="AL2046" t="e">
        <f t="shared" ca="1" si="415"/>
        <v>#N/A</v>
      </c>
      <c r="AM2046" t="b">
        <f t="shared" si="406"/>
        <v>0</v>
      </c>
    </row>
    <row r="2047" spans="1:39" x14ac:dyDescent="0.3">
      <c r="A2047" t="s">
        <v>346</v>
      </c>
      <c r="B2047" t="s">
        <v>347</v>
      </c>
      <c r="C2047" t="s">
        <v>39</v>
      </c>
      <c r="D2047" t="s">
        <v>70</v>
      </c>
      <c r="E2047" t="s">
        <v>75</v>
      </c>
      <c r="F2047" s="13" t="str">
        <f>_xlfn.CONCAT(wiz_6[[#This Row],[OCTY......]],",",wiz_6[[#This Row],[OS]])</f>
        <v>MEMPHIS   ,TN</v>
      </c>
      <c r="G2047" t="s">
        <v>176</v>
      </c>
      <c r="H2047" t="s">
        <v>1116</v>
      </c>
      <c r="I2047" s="13" t="str">
        <f>_xlfn.CONCAT(wiz_6[[#This Row],[DCTY......]], ",",wiz_6[[#This Row],[DS]])</f>
        <v>LANSING   ,MI</v>
      </c>
      <c r="J2047" t="str">
        <f>TRIM(CONCATENATE(wiz_6[[#This Row],[SHIPPER..................]],wiz_6[[#This Row],[ZIP2..]],wiz_6[[#This Row],[ZIP3..]]))</f>
        <v>b: COYOTE LOGISTICS | 3810148901</v>
      </c>
      <c r="K2047">
        <v>1</v>
      </c>
      <c r="L2047">
        <v>1.33</v>
      </c>
      <c r="M2047">
        <v>0.19</v>
      </c>
      <c r="N2047">
        <v>726</v>
      </c>
      <c r="O2047">
        <v>1.71</v>
      </c>
      <c r="P2047">
        <v>0</v>
      </c>
      <c r="Q2047">
        <v>0.25</v>
      </c>
      <c r="R2047">
        <v>20</v>
      </c>
      <c r="S2047">
        <v>1</v>
      </c>
      <c r="T2047">
        <v>-24</v>
      </c>
      <c r="U2047">
        <v>-775</v>
      </c>
      <c r="V2047">
        <v>-798</v>
      </c>
      <c r="W2047">
        <v>38101</v>
      </c>
      <c r="X2047">
        <v>38101</v>
      </c>
      <c r="Y2047">
        <v>48901</v>
      </c>
      <c r="Z2047">
        <v>1.3</v>
      </c>
      <c r="AA2047">
        <f t="shared" si="407"/>
        <v>10012</v>
      </c>
      <c r="AB2047">
        <f t="shared" si="408"/>
        <v>-798</v>
      </c>
      <c r="AC2047">
        <f t="shared" si="409"/>
        <v>6159</v>
      </c>
      <c r="AD2047">
        <f t="shared" si="410"/>
        <v>0.6151618058330004</v>
      </c>
      <c r="AE2047">
        <f t="shared" si="411"/>
        <v>0</v>
      </c>
      <c r="AF2047" t="e">
        <f t="shared" ca="1" si="412"/>
        <v>#N/A</v>
      </c>
      <c r="AG2047" t="e">
        <f t="shared" ca="1" si="413"/>
        <v>#N/A</v>
      </c>
      <c r="AH2047" t="e">
        <f t="shared" ca="1" si="414"/>
        <v>#N/A</v>
      </c>
      <c r="AI2047" t="e">
        <f t="shared" ca="1" si="403"/>
        <v>#N/A</v>
      </c>
      <c r="AJ2047">
        <f t="shared" si="404"/>
        <v>9.988014382740711E-5</v>
      </c>
      <c r="AK2047">
        <f t="shared" si="405"/>
        <v>0</v>
      </c>
      <c r="AL2047" t="e">
        <f t="shared" ca="1" si="415"/>
        <v>#N/A</v>
      </c>
      <c r="AM2047" t="b">
        <f t="shared" si="406"/>
        <v>0</v>
      </c>
    </row>
    <row r="2048" spans="1:39" x14ac:dyDescent="0.3">
      <c r="A2048" t="s">
        <v>37</v>
      </c>
      <c r="B2048" t="s">
        <v>38</v>
      </c>
      <c r="C2048" t="s">
        <v>39</v>
      </c>
      <c r="D2048" t="s">
        <v>70</v>
      </c>
      <c r="E2048" t="s">
        <v>75</v>
      </c>
      <c r="F2048" s="13" t="str">
        <f>_xlfn.CONCAT(wiz_6[[#This Row],[OCTY......]],",",wiz_6[[#This Row],[OS]])</f>
        <v>MEMPHIS   ,TN</v>
      </c>
      <c r="G2048" t="s">
        <v>61</v>
      </c>
      <c r="H2048" t="s">
        <v>460</v>
      </c>
      <c r="I2048" s="13" t="str">
        <f>_xlfn.CONCAT(wiz_6[[#This Row],[DCTY......]], ",",wiz_6[[#This Row],[DS]])</f>
        <v>KANSAS CIT,MO</v>
      </c>
      <c r="J2048" t="str">
        <f>TRIM(CONCATENATE(wiz_6[[#This Row],[SHIPPER..................]],wiz_6[[#This Row],[ZIP2..]],wiz_6[[#This Row],[ZIP3..]]))</f>
        <v>b: C H ROBINSON | 3810164101</v>
      </c>
      <c r="K2048">
        <v>1</v>
      </c>
      <c r="L2048">
        <v>1.38</v>
      </c>
      <c r="M2048">
        <v>0.3</v>
      </c>
      <c r="N2048">
        <v>536</v>
      </c>
      <c r="O2048">
        <v>0.71</v>
      </c>
      <c r="P2048">
        <v>232</v>
      </c>
      <c r="Q2048">
        <v>0.45</v>
      </c>
      <c r="R2048">
        <v>-48</v>
      </c>
      <c r="S2048">
        <v>-25</v>
      </c>
      <c r="T2048">
        <v>79</v>
      </c>
      <c r="U2048">
        <v>-163</v>
      </c>
      <c r="V2048">
        <v>-109</v>
      </c>
      <c r="W2048">
        <v>37127</v>
      </c>
      <c r="X2048">
        <v>38101</v>
      </c>
      <c r="Y2048">
        <v>64101</v>
      </c>
      <c r="Z2048">
        <v>1.46</v>
      </c>
      <c r="AA2048">
        <f t="shared" si="407"/>
        <v>10012</v>
      </c>
      <c r="AB2048">
        <f t="shared" si="408"/>
        <v>-109</v>
      </c>
      <c r="AC2048">
        <f t="shared" si="409"/>
        <v>6159</v>
      </c>
      <c r="AD2048">
        <f t="shared" si="410"/>
        <v>0.6151618058330004</v>
      </c>
      <c r="AE2048">
        <f t="shared" si="411"/>
        <v>0</v>
      </c>
      <c r="AF2048" t="e">
        <f t="shared" ca="1" si="412"/>
        <v>#N/A</v>
      </c>
      <c r="AG2048" t="e">
        <f t="shared" ca="1" si="413"/>
        <v>#N/A</v>
      </c>
      <c r="AH2048" t="e">
        <f t="shared" ca="1" si="414"/>
        <v>#N/A</v>
      </c>
      <c r="AI2048" t="e">
        <f t="shared" ca="1" si="403"/>
        <v>#N/A</v>
      </c>
      <c r="AJ2048">
        <f t="shared" si="404"/>
        <v>9.988014382740711E-5</v>
      </c>
      <c r="AK2048">
        <f t="shared" si="405"/>
        <v>0</v>
      </c>
      <c r="AL2048" t="e">
        <f t="shared" ca="1" si="415"/>
        <v>#N/A</v>
      </c>
      <c r="AM2048" t="b">
        <f t="shared" si="406"/>
        <v>0</v>
      </c>
    </row>
    <row r="2049" spans="1:39" x14ac:dyDescent="0.3">
      <c r="A2049" t="s">
        <v>344</v>
      </c>
      <c r="B2049" t="s">
        <v>345</v>
      </c>
      <c r="C2049" t="s">
        <v>39</v>
      </c>
      <c r="D2049" t="s">
        <v>70</v>
      </c>
      <c r="E2049" t="s">
        <v>1817</v>
      </c>
      <c r="F2049" s="13" t="str">
        <f>_xlfn.CONCAT(wiz_6[[#This Row],[OCTY......]],",",wiz_6[[#This Row],[OS]])</f>
        <v>EADS      ,TN</v>
      </c>
      <c r="G2049" t="s">
        <v>68</v>
      </c>
      <c r="H2049" t="s">
        <v>184</v>
      </c>
      <c r="I2049" s="13" t="str">
        <f>_xlfn.CONCAT(wiz_6[[#This Row],[DCTY......]], ",",wiz_6[[#This Row],[DS]])</f>
        <v>CHARLOTTE ,NC</v>
      </c>
      <c r="J2049" t="str">
        <f>TRIM(CONCATENATE(wiz_6[[#This Row],[SHIPPER..................]],wiz_6[[#This Row],[ZIP2..]],wiz_6[[#This Row],[ZIP3..]]))</f>
        <v>b: SCHNEIDER LOGISTIC| 3802828201</v>
      </c>
      <c r="K2049">
        <v>1</v>
      </c>
      <c r="L2049">
        <v>1.32</v>
      </c>
      <c r="M2049">
        <v>0.21</v>
      </c>
      <c r="N2049">
        <v>590</v>
      </c>
      <c r="O2049">
        <v>1.1000000000000001</v>
      </c>
      <c r="P2049">
        <v>63</v>
      </c>
      <c r="Q2049">
        <v>0.3</v>
      </c>
      <c r="R2049">
        <v>0</v>
      </c>
      <c r="S2049">
        <v>-167</v>
      </c>
      <c r="T2049">
        <v>0</v>
      </c>
      <c r="U2049">
        <v>-415</v>
      </c>
      <c r="V2049">
        <v>-582</v>
      </c>
      <c r="W2049">
        <v>38301</v>
      </c>
      <c r="X2049">
        <v>38028</v>
      </c>
      <c r="Y2049">
        <v>28201</v>
      </c>
      <c r="Z2049">
        <v>1.31</v>
      </c>
      <c r="AA2049">
        <f t="shared" si="407"/>
        <v>10012</v>
      </c>
      <c r="AB2049">
        <f t="shared" si="408"/>
        <v>-582</v>
      </c>
      <c r="AC2049">
        <f t="shared" si="409"/>
        <v>6159</v>
      </c>
      <c r="AD2049">
        <f t="shared" si="410"/>
        <v>0.6151618058330004</v>
      </c>
      <c r="AE2049">
        <f t="shared" si="411"/>
        <v>0</v>
      </c>
      <c r="AF2049" t="e">
        <f t="shared" ca="1" si="412"/>
        <v>#N/A</v>
      </c>
      <c r="AG2049" t="e">
        <f t="shared" ca="1" si="413"/>
        <v>#N/A</v>
      </c>
      <c r="AH2049" t="e">
        <f t="shared" ca="1" si="414"/>
        <v>#N/A</v>
      </c>
      <c r="AI2049" t="e">
        <f t="shared" ca="1" si="403"/>
        <v>#N/A</v>
      </c>
      <c r="AJ2049">
        <f t="shared" si="404"/>
        <v>9.988014382740711E-5</v>
      </c>
      <c r="AK2049">
        <f t="shared" si="405"/>
        <v>0</v>
      </c>
      <c r="AL2049" t="e">
        <f t="shared" ca="1" si="415"/>
        <v>#N/A</v>
      </c>
      <c r="AM2049" t="b">
        <f t="shared" si="406"/>
        <v>0</v>
      </c>
    </row>
    <row r="2050" spans="1:39" x14ac:dyDescent="0.3">
      <c r="A2050" t="s">
        <v>913</v>
      </c>
      <c r="B2050" t="s">
        <v>914</v>
      </c>
      <c r="C2050" t="s">
        <v>39</v>
      </c>
      <c r="D2050" t="s">
        <v>70</v>
      </c>
      <c r="E2050" t="s">
        <v>75</v>
      </c>
      <c r="F2050" s="13" t="str">
        <f>_xlfn.CONCAT(wiz_6[[#This Row],[OCTY......]],",",wiz_6[[#This Row],[OS]])</f>
        <v>MEMPHIS   ,TN</v>
      </c>
      <c r="G2050" t="s">
        <v>68</v>
      </c>
      <c r="H2050" t="s">
        <v>184</v>
      </c>
      <c r="I2050" s="13" t="str">
        <f>_xlfn.CONCAT(wiz_6[[#This Row],[DCTY......]], ",",wiz_6[[#This Row],[DS]])</f>
        <v>CHARLOTTE ,NC</v>
      </c>
      <c r="J2050" t="str">
        <f>TRIM(CONCATENATE(wiz_6[[#This Row],[SHIPPER..................]],wiz_6[[#This Row],[ZIP2..]],wiz_6[[#This Row],[ZIP3..]]))</f>
        <v>b: US XPRESS | 3810128201</v>
      </c>
      <c r="K2050">
        <v>2</v>
      </c>
      <c r="L2050">
        <v>1.5</v>
      </c>
      <c r="M2050">
        <v>0.28000000000000003</v>
      </c>
      <c r="N2050">
        <v>615</v>
      </c>
      <c r="O2050">
        <v>1.17</v>
      </c>
      <c r="P2050">
        <v>164</v>
      </c>
      <c r="Q2050">
        <v>0.38</v>
      </c>
      <c r="R2050">
        <v>-44</v>
      </c>
      <c r="S2050">
        <v>-162</v>
      </c>
      <c r="T2050">
        <v>10</v>
      </c>
      <c r="U2050">
        <v>-254</v>
      </c>
      <c r="V2050">
        <v>-406</v>
      </c>
      <c r="W2050">
        <v>37127</v>
      </c>
      <c r="X2050">
        <v>38101</v>
      </c>
      <c r="Y2050">
        <v>28201</v>
      </c>
      <c r="Z2050">
        <v>1.56</v>
      </c>
      <c r="AA2050">
        <f t="shared" si="407"/>
        <v>10012</v>
      </c>
      <c r="AB2050">
        <f t="shared" si="408"/>
        <v>-812</v>
      </c>
      <c r="AC2050">
        <f t="shared" si="409"/>
        <v>6159</v>
      </c>
      <c r="AD2050">
        <f t="shared" si="410"/>
        <v>0.6151618058330004</v>
      </c>
      <c r="AE2050">
        <f t="shared" si="411"/>
        <v>0</v>
      </c>
      <c r="AF2050" t="e">
        <f t="shared" ca="1" si="412"/>
        <v>#N/A</v>
      </c>
      <c r="AG2050" t="e">
        <f t="shared" ca="1" si="413"/>
        <v>#N/A</v>
      </c>
      <c r="AH2050" t="e">
        <f t="shared" ca="1" si="414"/>
        <v>#N/A</v>
      </c>
      <c r="AI2050" t="e">
        <f t="shared" ref="AI2050:AI2113" ca="1" si="416">REPLACE(AF2050,2,1,"K")</f>
        <v>#N/A</v>
      </c>
      <c r="AJ2050">
        <f t="shared" ref="AJ2050:AJ2113" si="417">K2050/AA2050</f>
        <v>1.9976028765481422E-4</v>
      </c>
      <c r="AK2050">
        <f t="shared" ref="AK2050:AK2113" si="418">_xlfn.MINIFS($X$3:$X$2378,$C$3:$C$2378,A2050,$AL$3:$AL$2378,"&gt;0.05")</f>
        <v>0</v>
      </c>
      <c r="AL2050" t="e">
        <f t="shared" ca="1" si="415"/>
        <v>#N/A</v>
      </c>
      <c r="AM2050" t="b">
        <f t="shared" ref="AM2050:AM2113" si="419">IF(AK2050=V2050,J2050,FALSE)</f>
        <v>0</v>
      </c>
    </row>
    <row r="2051" spans="1:39" x14ac:dyDescent="0.3">
      <c r="A2051" t="s">
        <v>47</v>
      </c>
      <c r="B2051" t="s">
        <v>48</v>
      </c>
      <c r="C2051" t="s">
        <v>39</v>
      </c>
      <c r="D2051" t="s">
        <v>70</v>
      </c>
      <c r="E2051" t="s">
        <v>75</v>
      </c>
      <c r="F2051" s="13" t="str">
        <f>_xlfn.CONCAT(wiz_6[[#This Row],[OCTY......]],",",wiz_6[[#This Row],[OS]])</f>
        <v>MEMPHIS   ,TN</v>
      </c>
      <c r="G2051" t="s">
        <v>68</v>
      </c>
      <c r="H2051" t="s">
        <v>231</v>
      </c>
      <c r="I2051" s="13" t="str">
        <f>_xlfn.CONCAT(wiz_6[[#This Row],[DCTY......]], ",",wiz_6[[#This Row],[DS]])</f>
        <v>STATESVILL,NC</v>
      </c>
      <c r="J2051" t="str">
        <f>TRIM(CONCATENATE(wiz_6[[#This Row],[SHIPPER..................]],wiz_6[[#This Row],[ZIP2..]],wiz_6[[#This Row],[ZIP3..]]))</f>
        <v>LOWES MLXP VAN ONE WA| 3810128625</v>
      </c>
      <c r="K2051">
        <v>8</v>
      </c>
      <c r="L2051">
        <v>1.95</v>
      </c>
      <c r="M2051">
        <v>0.21</v>
      </c>
      <c r="N2051">
        <v>600</v>
      </c>
      <c r="O2051">
        <v>1.2</v>
      </c>
      <c r="P2051">
        <v>75</v>
      </c>
      <c r="Q2051">
        <v>0.32</v>
      </c>
      <c r="R2051">
        <v>0</v>
      </c>
      <c r="S2051">
        <v>-44</v>
      </c>
      <c r="T2051">
        <v>-23</v>
      </c>
      <c r="U2051">
        <v>19</v>
      </c>
      <c r="V2051">
        <v>-48</v>
      </c>
      <c r="W2051">
        <v>38748</v>
      </c>
      <c r="X2051">
        <v>38101</v>
      </c>
      <c r="Y2051">
        <v>28625</v>
      </c>
      <c r="Z2051">
        <v>1.94</v>
      </c>
      <c r="AA2051">
        <f t="shared" ref="AA2051:AA2114" si="420">SUMIFS(K$3:K$2378,$C$3:$C$2378,$C2051)</f>
        <v>10012</v>
      </c>
      <c r="AB2051">
        <f t="shared" ref="AB2051:AB2114" si="421">V2051*K2051</f>
        <v>-384</v>
      </c>
      <c r="AC2051">
        <f t="shared" ref="AC2051:AC2114" si="422">SUMIFS(AB$3:AB$2378,$C$3:$C$2378,$C2051)</f>
        <v>6159</v>
      </c>
      <c r="AD2051">
        <f t="shared" ref="AD2051:AD2114" si="423">AC2051/AA2051</f>
        <v>0.6151618058330004</v>
      </c>
      <c r="AE2051">
        <f t="shared" ref="AE2051:AE2114" si="424">_xlfn.MINIFS($X$3:$X$2378,$C$3:$C$2378,A2051)</f>
        <v>0</v>
      </c>
      <c r="AF2051" t="e">
        <f t="shared" ref="AF2051:AF2114" ca="1" si="425">CELL("address",INDEX($X$3:$X$2378,MATCH(_xlfn.MINIFS($X$3:$X$2378,$C$3:$C$2378,A2051),$X$3:$X$2378,0)))</f>
        <v>#N/A</v>
      </c>
      <c r="AG2051" t="e">
        <f t="shared" ref="AG2051:AG2114" ca="1" si="426">REPLACE(AF2051,2,1,"J")</f>
        <v>#N/A</v>
      </c>
      <c r="AH2051" t="e">
        <f t="shared" ref="AH2051:AH2114" ca="1" si="427">INDIRECT(AG2051)</f>
        <v>#N/A</v>
      </c>
      <c r="AI2051" t="e">
        <f t="shared" ca="1" si="416"/>
        <v>#N/A</v>
      </c>
      <c r="AJ2051">
        <f t="shared" si="417"/>
        <v>7.9904115061925688E-4</v>
      </c>
      <c r="AK2051">
        <f t="shared" si="418"/>
        <v>0</v>
      </c>
      <c r="AL2051" t="e">
        <f t="shared" ref="AL2051:AL2114" ca="1" si="428">OFFSET(J$2,MATCH(AK2051,$X$3:$X$2378,0),)</f>
        <v>#N/A</v>
      </c>
      <c r="AM2051" t="b">
        <f t="shared" si="419"/>
        <v>0</v>
      </c>
    </row>
    <row r="2052" spans="1:39" x14ac:dyDescent="0.3">
      <c r="A2052" t="s">
        <v>534</v>
      </c>
      <c r="B2052" t="s">
        <v>535</v>
      </c>
      <c r="C2052" t="s">
        <v>39</v>
      </c>
      <c r="D2052" t="s">
        <v>70</v>
      </c>
      <c r="E2052" t="s">
        <v>75</v>
      </c>
      <c r="F2052" s="13" t="str">
        <f>_xlfn.CONCAT(wiz_6[[#This Row],[OCTY......]],",",wiz_6[[#This Row],[OS]])</f>
        <v>MEMPHIS   ,TN</v>
      </c>
      <c r="G2052" t="s">
        <v>87</v>
      </c>
      <c r="H2052" t="s">
        <v>536</v>
      </c>
      <c r="I2052" s="13" t="str">
        <f>_xlfn.CONCAT(wiz_6[[#This Row],[DCTY......]], ",",wiz_6[[#This Row],[DS]])</f>
        <v>CINCINNATI,OH</v>
      </c>
      <c r="J2052" t="str">
        <f>TRIM(CONCATENATE(wiz_6[[#This Row],[SHIPPER..................]],wiz_6[[#This Row],[ZIP2..]],wiz_6[[#This Row],[ZIP3..]]))</f>
        <v>J M SMUCKER COMPANY | 3810145201</v>
      </c>
      <c r="K2052">
        <v>1</v>
      </c>
      <c r="L2052">
        <v>2.15</v>
      </c>
      <c r="M2052">
        <v>7.0000000000000007E-2</v>
      </c>
      <c r="N2052">
        <v>488</v>
      </c>
      <c r="O2052">
        <v>0.65</v>
      </c>
      <c r="P2052">
        <v>0</v>
      </c>
      <c r="Q2052">
        <v>0.25</v>
      </c>
      <c r="R2052">
        <v>66</v>
      </c>
      <c r="S2052">
        <v>1</v>
      </c>
      <c r="T2052">
        <v>75</v>
      </c>
      <c r="U2052">
        <v>261</v>
      </c>
      <c r="V2052">
        <v>337</v>
      </c>
      <c r="W2052">
        <v>38101</v>
      </c>
      <c r="X2052">
        <v>38101</v>
      </c>
      <c r="Y2052">
        <v>45201</v>
      </c>
      <c r="Z2052">
        <v>2</v>
      </c>
      <c r="AA2052">
        <f t="shared" si="420"/>
        <v>10012</v>
      </c>
      <c r="AB2052">
        <f t="shared" si="421"/>
        <v>337</v>
      </c>
      <c r="AC2052">
        <f t="shared" si="422"/>
        <v>6159</v>
      </c>
      <c r="AD2052">
        <f t="shared" si="423"/>
        <v>0.6151618058330004</v>
      </c>
      <c r="AE2052">
        <f t="shared" si="424"/>
        <v>0</v>
      </c>
      <c r="AF2052" t="e">
        <f t="shared" ca="1" si="425"/>
        <v>#N/A</v>
      </c>
      <c r="AG2052" t="e">
        <f t="shared" ca="1" si="426"/>
        <v>#N/A</v>
      </c>
      <c r="AH2052" t="e">
        <f t="shared" ca="1" si="427"/>
        <v>#N/A</v>
      </c>
      <c r="AI2052" t="e">
        <f t="shared" ca="1" si="416"/>
        <v>#N/A</v>
      </c>
      <c r="AJ2052">
        <f t="shared" si="417"/>
        <v>9.988014382740711E-5</v>
      </c>
      <c r="AK2052">
        <f t="shared" si="418"/>
        <v>0</v>
      </c>
      <c r="AL2052" t="e">
        <f t="shared" ca="1" si="428"/>
        <v>#N/A</v>
      </c>
      <c r="AM2052" t="b">
        <f t="shared" si="419"/>
        <v>0</v>
      </c>
    </row>
    <row r="2053" spans="1:39" x14ac:dyDescent="0.3">
      <c r="A2053" t="s">
        <v>37</v>
      </c>
      <c r="B2053" t="s">
        <v>38</v>
      </c>
      <c r="C2053" t="s">
        <v>39</v>
      </c>
      <c r="D2053" t="s">
        <v>70</v>
      </c>
      <c r="E2053" t="s">
        <v>75</v>
      </c>
      <c r="F2053" s="13" t="str">
        <f>_xlfn.CONCAT(wiz_6[[#This Row],[OCTY......]],",",wiz_6[[#This Row],[OS]])</f>
        <v>MEMPHIS   ,TN</v>
      </c>
      <c r="G2053" t="s">
        <v>87</v>
      </c>
      <c r="H2053" t="s">
        <v>725</v>
      </c>
      <c r="I2053" s="13" t="str">
        <f>_xlfn.CONCAT(wiz_6[[#This Row],[DCTY......]], ",",wiz_6[[#This Row],[DS]])</f>
        <v>CLEVELAND ,OH</v>
      </c>
      <c r="J2053" t="str">
        <f>TRIM(CONCATENATE(wiz_6[[#This Row],[SHIPPER..................]],wiz_6[[#This Row],[ZIP2..]],wiz_6[[#This Row],[ZIP3..]]))</f>
        <v>b: C H ROBINSON | 3810144101</v>
      </c>
      <c r="K2053">
        <v>1</v>
      </c>
      <c r="L2053">
        <v>1.19</v>
      </c>
      <c r="M2053">
        <v>0.28999999999999998</v>
      </c>
      <c r="N2053">
        <v>737</v>
      </c>
      <c r="O2053">
        <v>1.75</v>
      </c>
      <c r="P2053">
        <v>0</v>
      </c>
      <c r="Q2053">
        <v>0.25</v>
      </c>
      <c r="R2053">
        <v>-59</v>
      </c>
      <c r="S2053">
        <v>-25</v>
      </c>
      <c r="T2053">
        <v>-33</v>
      </c>
      <c r="U2053">
        <v>-406</v>
      </c>
      <c r="V2053">
        <v>-464</v>
      </c>
      <c r="W2053">
        <v>38101</v>
      </c>
      <c r="X2053">
        <v>38101</v>
      </c>
      <c r="Y2053">
        <v>44101</v>
      </c>
      <c r="Z2053">
        <v>1.26</v>
      </c>
      <c r="AA2053">
        <f t="shared" si="420"/>
        <v>10012</v>
      </c>
      <c r="AB2053">
        <f t="shared" si="421"/>
        <v>-464</v>
      </c>
      <c r="AC2053">
        <f t="shared" si="422"/>
        <v>6159</v>
      </c>
      <c r="AD2053">
        <f t="shared" si="423"/>
        <v>0.6151618058330004</v>
      </c>
      <c r="AE2053">
        <f t="shared" si="424"/>
        <v>0</v>
      </c>
      <c r="AF2053" t="e">
        <f t="shared" ca="1" si="425"/>
        <v>#N/A</v>
      </c>
      <c r="AG2053" t="e">
        <f t="shared" ca="1" si="426"/>
        <v>#N/A</v>
      </c>
      <c r="AH2053" t="e">
        <f t="shared" ca="1" si="427"/>
        <v>#N/A</v>
      </c>
      <c r="AI2053" t="e">
        <f t="shared" ca="1" si="416"/>
        <v>#N/A</v>
      </c>
      <c r="AJ2053">
        <f t="shared" si="417"/>
        <v>9.988014382740711E-5</v>
      </c>
      <c r="AK2053">
        <f t="shared" si="418"/>
        <v>0</v>
      </c>
      <c r="AL2053" t="e">
        <f t="shared" ca="1" si="428"/>
        <v>#N/A</v>
      </c>
      <c r="AM2053" t="b">
        <f t="shared" si="419"/>
        <v>0</v>
      </c>
    </row>
    <row r="2054" spans="1:39" x14ac:dyDescent="0.3">
      <c r="A2054" t="s">
        <v>748</v>
      </c>
      <c r="B2054" t="s">
        <v>749</v>
      </c>
      <c r="C2054" t="s">
        <v>39</v>
      </c>
      <c r="D2054" t="s">
        <v>70</v>
      </c>
      <c r="E2054" t="s">
        <v>75</v>
      </c>
      <c r="F2054" s="13" t="str">
        <f>_xlfn.CONCAT(wiz_6[[#This Row],[OCTY......]],",",wiz_6[[#This Row],[OS]])</f>
        <v>MEMPHIS   ,TN</v>
      </c>
      <c r="G2054" t="s">
        <v>87</v>
      </c>
      <c r="H2054" t="s">
        <v>415</v>
      </c>
      <c r="I2054" s="13" t="str">
        <f>_xlfn.CONCAT(wiz_6[[#This Row],[DCTY......]], ",",wiz_6[[#This Row],[DS]])</f>
        <v>MONROE    ,OH</v>
      </c>
      <c r="J2054" t="str">
        <f>TRIM(CONCATENATE(wiz_6[[#This Row],[SHIPPER..................]],wiz_6[[#This Row],[ZIP2..]],wiz_6[[#This Row],[ZIP3..]]))</f>
        <v>ENERGIZER BATTERY | 3810145050</v>
      </c>
      <c r="K2054">
        <v>12</v>
      </c>
      <c r="L2054">
        <v>1.98</v>
      </c>
      <c r="M2054">
        <v>0.18</v>
      </c>
      <c r="N2054">
        <v>513</v>
      </c>
      <c r="O2054">
        <v>0.91</v>
      </c>
      <c r="P2054">
        <v>63</v>
      </c>
      <c r="Q2054">
        <v>0.3</v>
      </c>
      <c r="R2054">
        <v>15</v>
      </c>
      <c r="S2054">
        <v>-53</v>
      </c>
      <c r="T2054">
        <v>32</v>
      </c>
      <c r="U2054">
        <v>194</v>
      </c>
      <c r="V2054">
        <v>173</v>
      </c>
      <c r="W2054">
        <v>38101</v>
      </c>
      <c r="X2054">
        <v>38101</v>
      </c>
      <c r="Y2054">
        <v>45050</v>
      </c>
      <c r="Z2054">
        <v>1.94</v>
      </c>
      <c r="AA2054">
        <f t="shared" si="420"/>
        <v>10012</v>
      </c>
      <c r="AB2054">
        <f t="shared" si="421"/>
        <v>2076</v>
      </c>
      <c r="AC2054">
        <f t="shared" si="422"/>
        <v>6159</v>
      </c>
      <c r="AD2054">
        <f t="shared" si="423"/>
        <v>0.6151618058330004</v>
      </c>
      <c r="AE2054">
        <f t="shared" si="424"/>
        <v>0</v>
      </c>
      <c r="AF2054" t="e">
        <f t="shared" ca="1" si="425"/>
        <v>#N/A</v>
      </c>
      <c r="AG2054" t="e">
        <f t="shared" ca="1" si="426"/>
        <v>#N/A</v>
      </c>
      <c r="AH2054" t="e">
        <f t="shared" ca="1" si="427"/>
        <v>#N/A</v>
      </c>
      <c r="AI2054" t="e">
        <f t="shared" ca="1" si="416"/>
        <v>#N/A</v>
      </c>
      <c r="AJ2054">
        <f t="shared" si="417"/>
        <v>1.1985617259288853E-3</v>
      </c>
      <c r="AK2054">
        <f t="shared" si="418"/>
        <v>0</v>
      </c>
      <c r="AL2054" t="e">
        <f t="shared" ca="1" si="428"/>
        <v>#N/A</v>
      </c>
      <c r="AM2054" t="b">
        <f t="shared" si="419"/>
        <v>0</v>
      </c>
    </row>
    <row r="2055" spans="1:39" x14ac:dyDescent="0.3">
      <c r="A2055" t="s">
        <v>37</v>
      </c>
      <c r="B2055" t="s">
        <v>38</v>
      </c>
      <c r="C2055" t="s">
        <v>39</v>
      </c>
      <c r="D2055" t="s">
        <v>70</v>
      </c>
      <c r="E2055" t="s">
        <v>75</v>
      </c>
      <c r="F2055" s="13" t="str">
        <f>_xlfn.CONCAT(wiz_6[[#This Row],[OCTY......]],",",wiz_6[[#This Row],[OS]])</f>
        <v>MEMPHIS   ,TN</v>
      </c>
      <c r="G2055" t="s">
        <v>87</v>
      </c>
      <c r="H2055" t="s">
        <v>1454</v>
      </c>
      <c r="I2055" s="13" t="str">
        <f>_xlfn.CONCAT(wiz_6[[#This Row],[DCTY......]], ",",wiz_6[[#This Row],[DS]])</f>
        <v>DELAWARE  ,OH</v>
      </c>
      <c r="J2055" t="str">
        <f>TRIM(CONCATENATE(wiz_6[[#This Row],[SHIPPER..................]],wiz_6[[#This Row],[ZIP2..]],wiz_6[[#This Row],[ZIP3..]]))</f>
        <v>b: C H ROBINSON | 3810143015</v>
      </c>
      <c r="K2055">
        <v>1</v>
      </c>
      <c r="L2055">
        <v>1.27</v>
      </c>
      <c r="M2055">
        <v>0.27</v>
      </c>
      <c r="N2055">
        <v>617</v>
      </c>
      <c r="O2055">
        <v>1.79</v>
      </c>
      <c r="P2055">
        <v>0</v>
      </c>
      <c r="Q2055">
        <v>0.25</v>
      </c>
      <c r="R2055">
        <v>-37</v>
      </c>
      <c r="S2055">
        <v>-25</v>
      </c>
      <c r="T2055">
        <v>-137</v>
      </c>
      <c r="U2055">
        <v>-332</v>
      </c>
      <c r="V2055">
        <v>-494</v>
      </c>
      <c r="W2055">
        <v>38101</v>
      </c>
      <c r="X2055">
        <v>38101</v>
      </c>
      <c r="Y2055">
        <v>43015</v>
      </c>
      <c r="Z2055">
        <v>1.32</v>
      </c>
      <c r="AA2055">
        <f t="shared" si="420"/>
        <v>10012</v>
      </c>
      <c r="AB2055">
        <f t="shared" si="421"/>
        <v>-494</v>
      </c>
      <c r="AC2055">
        <f t="shared" si="422"/>
        <v>6159</v>
      </c>
      <c r="AD2055">
        <f t="shared" si="423"/>
        <v>0.6151618058330004</v>
      </c>
      <c r="AE2055">
        <f t="shared" si="424"/>
        <v>0</v>
      </c>
      <c r="AF2055" t="e">
        <f t="shared" ca="1" si="425"/>
        <v>#N/A</v>
      </c>
      <c r="AG2055" t="e">
        <f t="shared" ca="1" si="426"/>
        <v>#N/A</v>
      </c>
      <c r="AH2055" t="e">
        <f t="shared" ca="1" si="427"/>
        <v>#N/A</v>
      </c>
      <c r="AI2055" t="e">
        <f t="shared" ca="1" si="416"/>
        <v>#N/A</v>
      </c>
      <c r="AJ2055">
        <f t="shared" si="417"/>
        <v>9.988014382740711E-5</v>
      </c>
      <c r="AK2055">
        <f t="shared" si="418"/>
        <v>0</v>
      </c>
      <c r="AL2055" t="e">
        <f t="shared" ca="1" si="428"/>
        <v>#N/A</v>
      </c>
      <c r="AM2055" t="b">
        <f t="shared" si="419"/>
        <v>0</v>
      </c>
    </row>
    <row r="2056" spans="1:39" x14ac:dyDescent="0.3">
      <c r="A2056" t="s">
        <v>37</v>
      </c>
      <c r="B2056" t="s">
        <v>38</v>
      </c>
      <c r="C2056" t="s">
        <v>39</v>
      </c>
      <c r="D2056" t="s">
        <v>70</v>
      </c>
      <c r="E2056" t="s">
        <v>75</v>
      </c>
      <c r="F2056" s="13" t="str">
        <f>_xlfn.CONCAT(wiz_6[[#This Row],[OCTY......]],",",wiz_6[[#This Row],[OS]])</f>
        <v>MEMPHIS   ,TN</v>
      </c>
      <c r="G2056" t="s">
        <v>87</v>
      </c>
      <c r="H2056" t="s">
        <v>88</v>
      </c>
      <c r="I2056" s="13" t="str">
        <f>_xlfn.CONCAT(wiz_6[[#This Row],[DCTY......]], ",",wiz_6[[#This Row],[DS]])</f>
        <v>FINDLAY   ,OH</v>
      </c>
      <c r="J2056" t="str">
        <f>TRIM(CONCATENATE(wiz_6[[#This Row],[SHIPPER..................]],wiz_6[[#This Row],[ZIP2..]],wiz_6[[#This Row],[ZIP3..]]))</f>
        <v>b: C H ROBINSON | 3810145839</v>
      </c>
      <c r="K2056">
        <v>1</v>
      </c>
      <c r="L2056">
        <v>1.28</v>
      </c>
      <c r="M2056">
        <v>0.27</v>
      </c>
      <c r="N2056">
        <v>643</v>
      </c>
      <c r="O2056">
        <v>0.96</v>
      </c>
      <c r="P2056">
        <v>226</v>
      </c>
      <c r="Q2056">
        <v>0.45</v>
      </c>
      <c r="R2056">
        <v>-38</v>
      </c>
      <c r="S2056">
        <v>-25</v>
      </c>
      <c r="T2056">
        <v>60</v>
      </c>
      <c r="U2056">
        <v>-199</v>
      </c>
      <c r="V2056">
        <v>-164</v>
      </c>
      <c r="W2056">
        <v>37086</v>
      </c>
      <c r="X2056">
        <v>38101</v>
      </c>
      <c r="Y2056">
        <v>45839</v>
      </c>
      <c r="Z2056">
        <v>1.33</v>
      </c>
      <c r="AA2056">
        <f t="shared" si="420"/>
        <v>10012</v>
      </c>
      <c r="AB2056">
        <f t="shared" si="421"/>
        <v>-164</v>
      </c>
      <c r="AC2056">
        <f t="shared" si="422"/>
        <v>6159</v>
      </c>
      <c r="AD2056">
        <f t="shared" si="423"/>
        <v>0.6151618058330004</v>
      </c>
      <c r="AE2056">
        <f t="shared" si="424"/>
        <v>0</v>
      </c>
      <c r="AF2056" t="e">
        <f t="shared" ca="1" si="425"/>
        <v>#N/A</v>
      </c>
      <c r="AG2056" t="e">
        <f t="shared" ca="1" si="426"/>
        <v>#N/A</v>
      </c>
      <c r="AH2056" t="e">
        <f t="shared" ca="1" si="427"/>
        <v>#N/A</v>
      </c>
      <c r="AI2056" t="e">
        <f t="shared" ca="1" si="416"/>
        <v>#N/A</v>
      </c>
      <c r="AJ2056">
        <f t="shared" si="417"/>
        <v>9.988014382740711E-5</v>
      </c>
      <c r="AK2056">
        <f t="shared" si="418"/>
        <v>0</v>
      </c>
      <c r="AL2056" t="e">
        <f t="shared" ca="1" si="428"/>
        <v>#N/A</v>
      </c>
      <c r="AM2056" t="b">
        <f t="shared" si="419"/>
        <v>0</v>
      </c>
    </row>
    <row r="2057" spans="1:39" x14ac:dyDescent="0.3">
      <c r="A2057" t="s">
        <v>119</v>
      </c>
      <c r="B2057" t="s">
        <v>120</v>
      </c>
      <c r="C2057" t="s">
        <v>39</v>
      </c>
      <c r="D2057" t="s">
        <v>70</v>
      </c>
      <c r="E2057" t="s">
        <v>75</v>
      </c>
      <c r="F2057" s="13" t="str">
        <f>_xlfn.CONCAT(wiz_6[[#This Row],[OCTY......]],",",wiz_6[[#This Row],[OS]])</f>
        <v>MEMPHIS   ,TN</v>
      </c>
      <c r="G2057" t="s">
        <v>87</v>
      </c>
      <c r="H2057" t="s">
        <v>121</v>
      </c>
      <c r="I2057" s="13" t="str">
        <f>_xlfn.CONCAT(wiz_6[[#This Row],[DCTY......]], ",",wiz_6[[#This Row],[DS]])</f>
        <v>VAN BUREN ,OH</v>
      </c>
      <c r="J2057" t="str">
        <f>TRIM(CONCATENATE(wiz_6[[#This Row],[SHIPPER..................]],wiz_6[[#This Row],[ZIP2..]],wiz_6[[#This Row],[ZIP3..]]))</f>
        <v>b: HUB GROUP INC | 3810145889</v>
      </c>
      <c r="K2057">
        <v>1</v>
      </c>
      <c r="L2057">
        <v>1.82</v>
      </c>
      <c r="M2057">
        <v>0.27</v>
      </c>
      <c r="N2057">
        <v>645</v>
      </c>
      <c r="O2057">
        <v>1</v>
      </c>
      <c r="P2057">
        <v>29</v>
      </c>
      <c r="Q2057">
        <v>0.25</v>
      </c>
      <c r="R2057">
        <v>-39</v>
      </c>
      <c r="S2057">
        <v>-102</v>
      </c>
      <c r="T2057">
        <v>50</v>
      </c>
      <c r="U2057">
        <v>149</v>
      </c>
      <c r="V2057">
        <v>97</v>
      </c>
      <c r="W2057">
        <v>38611</v>
      </c>
      <c r="X2057">
        <v>38101</v>
      </c>
      <c r="Y2057">
        <v>45889</v>
      </c>
      <c r="Z2057">
        <v>1.87</v>
      </c>
      <c r="AA2057">
        <f t="shared" si="420"/>
        <v>10012</v>
      </c>
      <c r="AB2057">
        <f t="shared" si="421"/>
        <v>97</v>
      </c>
      <c r="AC2057">
        <f t="shared" si="422"/>
        <v>6159</v>
      </c>
      <c r="AD2057">
        <f t="shared" si="423"/>
        <v>0.6151618058330004</v>
      </c>
      <c r="AE2057">
        <f t="shared" si="424"/>
        <v>0</v>
      </c>
      <c r="AF2057" t="e">
        <f t="shared" ca="1" si="425"/>
        <v>#N/A</v>
      </c>
      <c r="AG2057" t="e">
        <f t="shared" ca="1" si="426"/>
        <v>#N/A</v>
      </c>
      <c r="AH2057" t="e">
        <f t="shared" ca="1" si="427"/>
        <v>#N/A</v>
      </c>
      <c r="AI2057" t="e">
        <f t="shared" ca="1" si="416"/>
        <v>#N/A</v>
      </c>
      <c r="AJ2057">
        <f t="shared" si="417"/>
        <v>9.988014382740711E-5</v>
      </c>
      <c r="AK2057">
        <f t="shared" si="418"/>
        <v>0</v>
      </c>
      <c r="AL2057" t="e">
        <f t="shared" ca="1" si="428"/>
        <v>#N/A</v>
      </c>
      <c r="AM2057" t="b">
        <f t="shared" si="419"/>
        <v>0</v>
      </c>
    </row>
    <row r="2058" spans="1:39" x14ac:dyDescent="0.3">
      <c r="A2058" t="s">
        <v>400</v>
      </c>
      <c r="B2058" t="s">
        <v>401</v>
      </c>
      <c r="C2058" t="s">
        <v>39</v>
      </c>
      <c r="D2058" t="s">
        <v>70</v>
      </c>
      <c r="E2058" t="s">
        <v>75</v>
      </c>
      <c r="F2058" s="13" t="str">
        <f>_xlfn.CONCAT(wiz_6[[#This Row],[OCTY......]],",",wiz_6[[#This Row],[OS]])</f>
        <v>MEMPHIS   ,TN</v>
      </c>
      <c r="G2058" t="s">
        <v>544</v>
      </c>
      <c r="H2058" t="s">
        <v>545</v>
      </c>
      <c r="I2058" s="13" t="str">
        <f>_xlfn.CONCAT(wiz_6[[#This Row],[DCTY......]], ",",wiz_6[[#This Row],[DS]])</f>
        <v>LANCASTER ,PA</v>
      </c>
      <c r="J2058" t="str">
        <f>TRIM(CONCATENATE(wiz_6[[#This Row],[SHIPPER..................]],wiz_6[[#This Row],[ZIP2..]],wiz_6[[#This Row],[ZIP3..]]))</f>
        <v>KELLOGG COMPANY MLXP| 3810117601</v>
      </c>
      <c r="K2058">
        <v>8</v>
      </c>
      <c r="L2058">
        <v>2.6</v>
      </c>
      <c r="M2058">
        <v>0.27</v>
      </c>
      <c r="N2058">
        <v>945</v>
      </c>
      <c r="O2058">
        <v>1.69</v>
      </c>
      <c r="P2058">
        <v>111</v>
      </c>
      <c r="Q2058">
        <v>0.34</v>
      </c>
      <c r="R2058">
        <v>-62</v>
      </c>
      <c r="S2058">
        <v>-69</v>
      </c>
      <c r="T2058">
        <v>29</v>
      </c>
      <c r="U2058">
        <v>527</v>
      </c>
      <c r="V2058">
        <v>487</v>
      </c>
      <c r="W2058">
        <v>38101</v>
      </c>
      <c r="X2058">
        <v>38101</v>
      </c>
      <c r="Y2058">
        <v>17601</v>
      </c>
      <c r="Z2058">
        <v>2.65</v>
      </c>
      <c r="AA2058">
        <f t="shared" si="420"/>
        <v>10012</v>
      </c>
      <c r="AB2058">
        <f t="shared" si="421"/>
        <v>3896</v>
      </c>
      <c r="AC2058">
        <f t="shared" si="422"/>
        <v>6159</v>
      </c>
      <c r="AD2058">
        <f t="shared" si="423"/>
        <v>0.6151618058330004</v>
      </c>
      <c r="AE2058">
        <f t="shared" si="424"/>
        <v>0</v>
      </c>
      <c r="AF2058" t="e">
        <f t="shared" ca="1" si="425"/>
        <v>#N/A</v>
      </c>
      <c r="AG2058" t="e">
        <f t="shared" ca="1" si="426"/>
        <v>#N/A</v>
      </c>
      <c r="AH2058" t="e">
        <f t="shared" ca="1" si="427"/>
        <v>#N/A</v>
      </c>
      <c r="AI2058" t="e">
        <f t="shared" ca="1" si="416"/>
        <v>#N/A</v>
      </c>
      <c r="AJ2058">
        <f t="shared" si="417"/>
        <v>7.9904115061925688E-4</v>
      </c>
      <c r="AK2058">
        <f t="shared" si="418"/>
        <v>0</v>
      </c>
      <c r="AL2058" t="e">
        <f t="shared" ca="1" si="428"/>
        <v>#N/A</v>
      </c>
      <c r="AM2058" t="b">
        <f t="shared" si="419"/>
        <v>0</v>
      </c>
    </row>
    <row r="2059" spans="1:39" x14ac:dyDescent="0.3">
      <c r="A2059" t="s">
        <v>400</v>
      </c>
      <c r="B2059" t="s">
        <v>401</v>
      </c>
      <c r="C2059" t="s">
        <v>39</v>
      </c>
      <c r="D2059" t="s">
        <v>70</v>
      </c>
      <c r="E2059" t="s">
        <v>75</v>
      </c>
      <c r="F2059" s="13" t="str">
        <f>_xlfn.CONCAT(wiz_6[[#This Row],[OCTY......]],",",wiz_6[[#This Row],[OS]])</f>
        <v>MEMPHIS   ,TN</v>
      </c>
      <c r="G2059" t="s">
        <v>544</v>
      </c>
      <c r="H2059" t="s">
        <v>724</v>
      </c>
      <c r="I2059" s="13" t="str">
        <f>_xlfn.CONCAT(wiz_6[[#This Row],[DCTY......]], ",",wiz_6[[#This Row],[DS]])</f>
        <v>BREINIGSVI,PA</v>
      </c>
      <c r="J2059" t="str">
        <f>TRIM(CONCATENATE(wiz_6[[#This Row],[SHIPPER..................]],wiz_6[[#This Row],[ZIP2..]],wiz_6[[#This Row],[ZIP3..]]))</f>
        <v>KELLOGG COMPANY MLXP| 3810118031</v>
      </c>
      <c r="K2059">
        <v>2</v>
      </c>
      <c r="L2059">
        <v>2.4500000000000002</v>
      </c>
      <c r="M2059">
        <v>0.28000000000000003</v>
      </c>
      <c r="N2059">
        <v>995</v>
      </c>
      <c r="O2059">
        <v>1.93</v>
      </c>
      <c r="P2059">
        <v>40</v>
      </c>
      <c r="Q2059">
        <v>0.28000000000000003</v>
      </c>
      <c r="R2059">
        <v>-74</v>
      </c>
      <c r="S2059">
        <v>-69</v>
      </c>
      <c r="T2059">
        <v>-13</v>
      </c>
      <c r="U2059">
        <v>385</v>
      </c>
      <c r="V2059">
        <v>303</v>
      </c>
      <c r="W2059">
        <v>38101</v>
      </c>
      <c r="X2059">
        <v>38101</v>
      </c>
      <c r="Y2059">
        <v>18031</v>
      </c>
      <c r="Z2059">
        <v>2.5099999999999998</v>
      </c>
      <c r="AA2059">
        <f t="shared" si="420"/>
        <v>10012</v>
      </c>
      <c r="AB2059">
        <f t="shared" si="421"/>
        <v>606</v>
      </c>
      <c r="AC2059">
        <f t="shared" si="422"/>
        <v>6159</v>
      </c>
      <c r="AD2059">
        <f t="shared" si="423"/>
        <v>0.6151618058330004</v>
      </c>
      <c r="AE2059">
        <f t="shared" si="424"/>
        <v>0</v>
      </c>
      <c r="AF2059" t="e">
        <f t="shared" ca="1" si="425"/>
        <v>#N/A</v>
      </c>
      <c r="AG2059" t="e">
        <f t="shared" ca="1" si="426"/>
        <v>#N/A</v>
      </c>
      <c r="AH2059" t="e">
        <f t="shared" ca="1" si="427"/>
        <v>#N/A</v>
      </c>
      <c r="AI2059" t="e">
        <f t="shared" ca="1" si="416"/>
        <v>#N/A</v>
      </c>
      <c r="AJ2059">
        <f t="shared" si="417"/>
        <v>1.9976028765481422E-4</v>
      </c>
      <c r="AK2059">
        <f t="shared" si="418"/>
        <v>0</v>
      </c>
      <c r="AL2059" t="e">
        <f t="shared" ca="1" si="428"/>
        <v>#N/A</v>
      </c>
      <c r="AM2059" t="b">
        <f t="shared" si="419"/>
        <v>0</v>
      </c>
    </row>
    <row r="2060" spans="1:39" x14ac:dyDescent="0.3">
      <c r="A2060" t="s">
        <v>344</v>
      </c>
      <c r="B2060" t="s">
        <v>345</v>
      </c>
      <c r="C2060" t="s">
        <v>39</v>
      </c>
      <c r="D2060" t="s">
        <v>70</v>
      </c>
      <c r="E2060" t="s">
        <v>1818</v>
      </c>
      <c r="F2060" s="13" t="str">
        <f>_xlfn.CONCAT(wiz_6[[#This Row],[OCTY......]],",",wiz_6[[#This Row],[OS]])</f>
        <v>SOMERVILLE,TN</v>
      </c>
      <c r="G2060" t="s">
        <v>90</v>
      </c>
      <c r="H2060" t="s">
        <v>756</v>
      </c>
      <c r="I2060" s="13" t="str">
        <f>_xlfn.CONCAT(wiz_6[[#This Row],[DCTY......]], ",",wiz_6[[#This Row],[DS]])</f>
        <v>COWPENS   ,SC</v>
      </c>
      <c r="J2060" t="str">
        <f>TRIM(CONCATENATE(wiz_6[[#This Row],[SHIPPER..................]],wiz_6[[#This Row],[ZIP2..]],wiz_6[[#This Row],[ZIP3..]]))</f>
        <v>b: SCHNEIDER LOGISTIC| 3806829330</v>
      </c>
      <c r="K2060">
        <v>1</v>
      </c>
      <c r="L2060">
        <v>1.1299999999999999</v>
      </c>
      <c r="M2060">
        <v>0.26</v>
      </c>
      <c r="N2060">
        <v>534</v>
      </c>
      <c r="O2060">
        <v>1.05</v>
      </c>
      <c r="P2060">
        <v>42</v>
      </c>
      <c r="Q2060">
        <v>0.25</v>
      </c>
      <c r="R2060">
        <v>-26</v>
      </c>
      <c r="S2060">
        <v>-52</v>
      </c>
      <c r="T2060">
        <v>-1</v>
      </c>
      <c r="U2060">
        <v>-372</v>
      </c>
      <c r="V2060">
        <v>-425</v>
      </c>
      <c r="W2060">
        <v>38101</v>
      </c>
      <c r="X2060">
        <v>38068</v>
      </c>
      <c r="Y2060">
        <v>29330</v>
      </c>
      <c r="Z2060">
        <v>1.17</v>
      </c>
      <c r="AA2060">
        <f t="shared" si="420"/>
        <v>10012</v>
      </c>
      <c r="AB2060">
        <f t="shared" si="421"/>
        <v>-425</v>
      </c>
      <c r="AC2060">
        <f t="shared" si="422"/>
        <v>6159</v>
      </c>
      <c r="AD2060">
        <f t="shared" si="423"/>
        <v>0.6151618058330004</v>
      </c>
      <c r="AE2060">
        <f t="shared" si="424"/>
        <v>0</v>
      </c>
      <c r="AF2060" t="e">
        <f t="shared" ca="1" si="425"/>
        <v>#N/A</v>
      </c>
      <c r="AG2060" t="e">
        <f t="shared" ca="1" si="426"/>
        <v>#N/A</v>
      </c>
      <c r="AH2060" t="e">
        <f t="shared" ca="1" si="427"/>
        <v>#N/A</v>
      </c>
      <c r="AI2060" t="e">
        <f t="shared" ca="1" si="416"/>
        <v>#N/A</v>
      </c>
      <c r="AJ2060">
        <f t="shared" si="417"/>
        <v>9.988014382740711E-5</v>
      </c>
      <c r="AK2060">
        <f t="shared" si="418"/>
        <v>0</v>
      </c>
      <c r="AL2060" t="e">
        <f t="shared" ca="1" si="428"/>
        <v>#N/A</v>
      </c>
      <c r="AM2060" t="b">
        <f t="shared" si="419"/>
        <v>0</v>
      </c>
    </row>
    <row r="2061" spans="1:39" x14ac:dyDescent="0.3">
      <c r="A2061" t="s">
        <v>1819</v>
      </c>
      <c r="B2061" t="s">
        <v>1820</v>
      </c>
      <c r="C2061" t="s">
        <v>39</v>
      </c>
      <c r="D2061" t="s">
        <v>70</v>
      </c>
      <c r="E2061" t="s">
        <v>75</v>
      </c>
      <c r="F2061" s="13" t="str">
        <f>_xlfn.CONCAT(wiz_6[[#This Row],[OCTY......]],",",wiz_6[[#This Row],[OS]])</f>
        <v>MEMPHIS   ,TN</v>
      </c>
      <c r="G2061" t="s">
        <v>70</v>
      </c>
      <c r="H2061" t="s">
        <v>1821</v>
      </c>
      <c r="I2061" s="13" t="str">
        <f>_xlfn.CONCAT(wiz_6[[#This Row],[DCTY......]], ",",wiz_6[[#This Row],[DS]])</f>
        <v>LIMESTONE ,TN</v>
      </c>
      <c r="J2061" t="str">
        <f>TRIM(CONCATENATE(wiz_6[[#This Row],[SHIPPER..................]],wiz_6[[#This Row],[ZIP2..]],wiz_6[[#This Row],[ZIP3..]]))</f>
        <v>b: C CROSS TRANSPORT | 3810137681</v>
      </c>
      <c r="K2061">
        <v>6</v>
      </c>
      <c r="L2061">
        <v>1.66</v>
      </c>
      <c r="M2061">
        <v>0.27</v>
      </c>
      <c r="N2061">
        <v>467</v>
      </c>
      <c r="O2061">
        <v>1.06</v>
      </c>
      <c r="P2061">
        <v>10</v>
      </c>
      <c r="Q2061">
        <v>0.26</v>
      </c>
      <c r="R2061">
        <v>-28</v>
      </c>
      <c r="S2061">
        <v>-23</v>
      </c>
      <c r="T2061">
        <v>-22</v>
      </c>
      <c r="U2061">
        <v>-192</v>
      </c>
      <c r="V2061">
        <v>-237</v>
      </c>
      <c r="W2061">
        <v>38101</v>
      </c>
      <c r="X2061">
        <v>38101</v>
      </c>
      <c r="Y2061">
        <v>37681</v>
      </c>
      <c r="Z2061">
        <v>1.71</v>
      </c>
      <c r="AA2061">
        <f t="shared" si="420"/>
        <v>10012</v>
      </c>
      <c r="AB2061">
        <f t="shared" si="421"/>
        <v>-1422</v>
      </c>
      <c r="AC2061">
        <f t="shared" si="422"/>
        <v>6159</v>
      </c>
      <c r="AD2061">
        <f t="shared" si="423"/>
        <v>0.6151618058330004</v>
      </c>
      <c r="AE2061">
        <f t="shared" si="424"/>
        <v>0</v>
      </c>
      <c r="AF2061" t="e">
        <f t="shared" ca="1" si="425"/>
        <v>#N/A</v>
      </c>
      <c r="AG2061" t="e">
        <f t="shared" ca="1" si="426"/>
        <v>#N/A</v>
      </c>
      <c r="AH2061" t="e">
        <f t="shared" ca="1" si="427"/>
        <v>#N/A</v>
      </c>
      <c r="AI2061" t="e">
        <f t="shared" ca="1" si="416"/>
        <v>#N/A</v>
      </c>
      <c r="AJ2061">
        <f t="shared" si="417"/>
        <v>5.9928086296444263E-4</v>
      </c>
      <c r="AK2061">
        <f t="shared" si="418"/>
        <v>0</v>
      </c>
      <c r="AL2061" t="e">
        <f t="shared" ca="1" si="428"/>
        <v>#N/A</v>
      </c>
      <c r="AM2061" t="b">
        <f t="shared" si="419"/>
        <v>0</v>
      </c>
    </row>
    <row r="2062" spans="1:39" x14ac:dyDescent="0.3">
      <c r="A2062" t="s">
        <v>829</v>
      </c>
      <c r="B2062" t="s">
        <v>830</v>
      </c>
      <c r="C2062" t="s">
        <v>39</v>
      </c>
      <c r="D2062" t="s">
        <v>70</v>
      </c>
      <c r="E2062" t="s">
        <v>75</v>
      </c>
      <c r="F2062" s="13" t="str">
        <f>_xlfn.CONCAT(wiz_6[[#This Row],[OCTY......]],",",wiz_6[[#This Row],[OS]])</f>
        <v>MEMPHIS   ,TN</v>
      </c>
      <c r="G2062" t="s">
        <v>76</v>
      </c>
      <c r="H2062" t="s">
        <v>1822</v>
      </c>
      <c r="I2062" s="13" t="str">
        <f>_xlfn.CONCAT(wiz_6[[#This Row],[DCTY......]], ",",wiz_6[[#This Row],[DS]])</f>
        <v>IRVING    ,TX</v>
      </c>
      <c r="J2062" t="str">
        <f>TRIM(CONCATENATE(wiz_6[[#This Row],[SHIPPER..................]],wiz_6[[#This Row],[ZIP2..]],wiz_6[[#This Row],[ZIP3..]]))</f>
        <v>b: R2 LOGISTICS | 3810175014</v>
      </c>
      <c r="K2062">
        <v>1</v>
      </c>
      <c r="L2062">
        <v>1.64</v>
      </c>
      <c r="M2062">
        <v>0.28000000000000003</v>
      </c>
      <c r="N2062">
        <v>469</v>
      </c>
      <c r="O2062">
        <v>1</v>
      </c>
      <c r="P2062">
        <v>0</v>
      </c>
      <c r="Q2062">
        <v>0.25</v>
      </c>
      <c r="R2062">
        <v>-33</v>
      </c>
      <c r="S2062">
        <v>1</v>
      </c>
      <c r="T2062">
        <v>-8</v>
      </c>
      <c r="U2062">
        <v>-365</v>
      </c>
      <c r="V2062">
        <v>-372</v>
      </c>
      <c r="W2062">
        <v>38101</v>
      </c>
      <c r="X2062">
        <v>38101</v>
      </c>
      <c r="Y2062">
        <v>75014</v>
      </c>
      <c r="Z2062">
        <v>1.7</v>
      </c>
      <c r="AA2062">
        <f t="shared" si="420"/>
        <v>10012</v>
      </c>
      <c r="AB2062">
        <f t="shared" si="421"/>
        <v>-372</v>
      </c>
      <c r="AC2062">
        <f t="shared" si="422"/>
        <v>6159</v>
      </c>
      <c r="AD2062">
        <f t="shared" si="423"/>
        <v>0.6151618058330004</v>
      </c>
      <c r="AE2062">
        <f t="shared" si="424"/>
        <v>0</v>
      </c>
      <c r="AF2062" t="e">
        <f t="shared" ca="1" si="425"/>
        <v>#N/A</v>
      </c>
      <c r="AG2062" t="e">
        <f t="shared" ca="1" si="426"/>
        <v>#N/A</v>
      </c>
      <c r="AH2062" t="e">
        <f t="shared" ca="1" si="427"/>
        <v>#N/A</v>
      </c>
      <c r="AI2062" t="e">
        <f t="shared" ca="1" si="416"/>
        <v>#N/A</v>
      </c>
      <c r="AJ2062">
        <f t="shared" si="417"/>
        <v>9.988014382740711E-5</v>
      </c>
      <c r="AK2062">
        <f t="shared" si="418"/>
        <v>0</v>
      </c>
      <c r="AL2062" t="e">
        <f t="shared" ca="1" si="428"/>
        <v>#N/A</v>
      </c>
      <c r="AM2062" t="b">
        <f t="shared" si="419"/>
        <v>0</v>
      </c>
    </row>
    <row r="2063" spans="1:39" x14ac:dyDescent="0.3">
      <c r="A2063" t="s">
        <v>156</v>
      </c>
      <c r="B2063" t="s">
        <v>157</v>
      </c>
      <c r="C2063" t="s">
        <v>39</v>
      </c>
      <c r="D2063" t="s">
        <v>70</v>
      </c>
      <c r="E2063" t="s">
        <v>671</v>
      </c>
      <c r="F2063" s="13" t="str">
        <f>_xlfn.CONCAT(wiz_6[[#This Row],[OCTY......]],",",wiz_6[[#This Row],[OS]])</f>
        <v>LAWRENCEBU,TN</v>
      </c>
      <c r="G2063" t="s">
        <v>146</v>
      </c>
      <c r="H2063" t="s">
        <v>1101</v>
      </c>
      <c r="I2063" s="13" t="str">
        <f>_xlfn.CONCAT(wiz_6[[#This Row],[DCTY......]], ",",wiz_6[[#This Row],[DS]])</f>
        <v>ROGERS    ,AR</v>
      </c>
      <c r="J2063" t="str">
        <f>TRIM(CONCATENATE(wiz_6[[#This Row],[SHIPPER..................]],wiz_6[[#This Row],[ZIP2..]],wiz_6[[#This Row],[ZIP3..]]))</f>
        <v>VISUAL PAK CO | 3846472756</v>
      </c>
      <c r="K2063">
        <v>1</v>
      </c>
      <c r="L2063">
        <v>1.54</v>
      </c>
      <c r="M2063">
        <v>0.27</v>
      </c>
      <c r="N2063">
        <v>511</v>
      </c>
      <c r="O2063">
        <v>0.88</v>
      </c>
      <c r="P2063">
        <v>0</v>
      </c>
      <c r="Q2063">
        <v>0.25</v>
      </c>
      <c r="R2063">
        <v>-30</v>
      </c>
      <c r="S2063">
        <v>52</v>
      </c>
      <c r="T2063">
        <v>39</v>
      </c>
      <c r="U2063">
        <v>-182</v>
      </c>
      <c r="V2063">
        <v>-91</v>
      </c>
      <c r="W2063">
        <v>38464</v>
      </c>
      <c r="X2063">
        <v>38464</v>
      </c>
      <c r="Y2063">
        <v>72756</v>
      </c>
      <c r="Z2063">
        <v>1.59</v>
      </c>
      <c r="AA2063">
        <f t="shared" si="420"/>
        <v>10012</v>
      </c>
      <c r="AB2063">
        <f t="shared" si="421"/>
        <v>-91</v>
      </c>
      <c r="AC2063">
        <f t="shared" si="422"/>
        <v>6159</v>
      </c>
      <c r="AD2063">
        <f t="shared" si="423"/>
        <v>0.6151618058330004</v>
      </c>
      <c r="AE2063">
        <f t="shared" si="424"/>
        <v>0</v>
      </c>
      <c r="AF2063" t="e">
        <f t="shared" ca="1" si="425"/>
        <v>#N/A</v>
      </c>
      <c r="AG2063" t="e">
        <f t="shared" ca="1" si="426"/>
        <v>#N/A</v>
      </c>
      <c r="AH2063" t="e">
        <f t="shared" ca="1" si="427"/>
        <v>#N/A</v>
      </c>
      <c r="AI2063" t="e">
        <f t="shared" ca="1" si="416"/>
        <v>#N/A</v>
      </c>
      <c r="AJ2063">
        <f t="shared" si="417"/>
        <v>9.988014382740711E-5</v>
      </c>
      <c r="AK2063">
        <f t="shared" si="418"/>
        <v>0</v>
      </c>
      <c r="AL2063" t="e">
        <f t="shared" ca="1" si="428"/>
        <v>#N/A</v>
      </c>
      <c r="AM2063" t="b">
        <f t="shared" si="419"/>
        <v>0</v>
      </c>
    </row>
    <row r="2064" spans="1:39" x14ac:dyDescent="0.3">
      <c r="A2064" t="s">
        <v>1045</v>
      </c>
      <c r="B2064" t="s">
        <v>1046</v>
      </c>
      <c r="C2064" t="s">
        <v>39</v>
      </c>
      <c r="D2064" t="s">
        <v>70</v>
      </c>
      <c r="E2064" t="s">
        <v>202</v>
      </c>
      <c r="F2064" s="13" t="str">
        <f>_xlfn.CONCAT(wiz_6[[#This Row],[OCTY......]],",",wiz_6[[#This Row],[OS]])</f>
        <v>NASHVILLE ,TN</v>
      </c>
      <c r="G2064" t="s">
        <v>146</v>
      </c>
      <c r="H2064" t="s">
        <v>1287</v>
      </c>
      <c r="I2064" s="13" t="str">
        <f>_xlfn.CONCAT(wiz_6[[#This Row],[DCTY......]], ",",wiz_6[[#This Row],[DS]])</f>
        <v>MORRILTON ,AR</v>
      </c>
      <c r="J2064" t="str">
        <f>TRIM(CONCATENATE(wiz_6[[#This Row],[SHIPPER..................]],wiz_6[[#This Row],[ZIP2..]],wiz_6[[#This Row],[ZIP3..]]))</f>
        <v>b: M2 LOGISTICS | 3720172110</v>
      </c>
      <c r="K2064">
        <v>1</v>
      </c>
      <c r="L2064">
        <v>1.59</v>
      </c>
      <c r="M2064">
        <v>0.28000000000000003</v>
      </c>
      <c r="N2064">
        <v>395</v>
      </c>
      <c r="O2064">
        <v>0.76</v>
      </c>
      <c r="P2064">
        <v>17</v>
      </c>
      <c r="Q2064">
        <v>0.25</v>
      </c>
      <c r="R2064">
        <v>-28</v>
      </c>
      <c r="S2064">
        <v>31</v>
      </c>
      <c r="T2064">
        <v>3</v>
      </c>
      <c r="U2064">
        <v>10</v>
      </c>
      <c r="V2064">
        <v>44</v>
      </c>
      <c r="W2064">
        <v>37086</v>
      </c>
      <c r="X2064">
        <v>37201</v>
      </c>
      <c r="Y2064">
        <v>72110</v>
      </c>
      <c r="Z2064">
        <v>1.65</v>
      </c>
      <c r="AA2064">
        <f t="shared" si="420"/>
        <v>10012</v>
      </c>
      <c r="AB2064">
        <f t="shared" si="421"/>
        <v>44</v>
      </c>
      <c r="AC2064">
        <f t="shared" si="422"/>
        <v>6159</v>
      </c>
      <c r="AD2064">
        <f t="shared" si="423"/>
        <v>0.6151618058330004</v>
      </c>
      <c r="AE2064">
        <f t="shared" si="424"/>
        <v>0</v>
      </c>
      <c r="AF2064" t="e">
        <f t="shared" ca="1" si="425"/>
        <v>#N/A</v>
      </c>
      <c r="AG2064" t="e">
        <f t="shared" ca="1" si="426"/>
        <v>#N/A</v>
      </c>
      <c r="AH2064" t="e">
        <f t="shared" ca="1" si="427"/>
        <v>#N/A</v>
      </c>
      <c r="AI2064" t="e">
        <f t="shared" ca="1" si="416"/>
        <v>#N/A</v>
      </c>
      <c r="AJ2064">
        <f t="shared" si="417"/>
        <v>9.988014382740711E-5</v>
      </c>
      <c r="AK2064">
        <f t="shared" si="418"/>
        <v>0</v>
      </c>
      <c r="AL2064" t="e">
        <f t="shared" ca="1" si="428"/>
        <v>#N/A</v>
      </c>
      <c r="AM2064" t="b">
        <f t="shared" si="419"/>
        <v>0</v>
      </c>
    </row>
    <row r="2065" spans="1:39" x14ac:dyDescent="0.3">
      <c r="A2065" t="s">
        <v>344</v>
      </c>
      <c r="B2065" t="s">
        <v>345</v>
      </c>
      <c r="C2065" t="s">
        <v>39</v>
      </c>
      <c r="D2065" t="s">
        <v>70</v>
      </c>
      <c r="E2065" t="s">
        <v>1823</v>
      </c>
      <c r="F2065" s="13" t="str">
        <f>_xlfn.CONCAT(wiz_6[[#This Row],[OCTY......]],",",wiz_6[[#This Row],[OS]])</f>
        <v>DICKSON   ,TN</v>
      </c>
      <c r="G2065" t="s">
        <v>146</v>
      </c>
      <c r="H2065" t="s">
        <v>641</v>
      </c>
      <c r="I2065" s="13" t="str">
        <f>_xlfn.CONCAT(wiz_6[[#This Row],[DCTY......]], ",",wiz_6[[#This Row],[DS]])</f>
        <v>LITTLE ROC,AR</v>
      </c>
      <c r="J2065" t="str">
        <f>TRIM(CONCATENATE(wiz_6[[#This Row],[SHIPPER..................]],wiz_6[[#This Row],[ZIP2..]],wiz_6[[#This Row],[ZIP3..]]))</f>
        <v>b: SCHNEIDER LOGISTIC| 3705572201</v>
      </c>
      <c r="K2065">
        <v>1</v>
      </c>
      <c r="L2065">
        <v>1.35</v>
      </c>
      <c r="M2065">
        <v>0.27</v>
      </c>
      <c r="N2065">
        <v>314</v>
      </c>
      <c r="O2065">
        <v>1.71</v>
      </c>
      <c r="P2065">
        <v>38</v>
      </c>
      <c r="Q2065">
        <v>0.25</v>
      </c>
      <c r="R2065">
        <v>-19</v>
      </c>
      <c r="S2065">
        <v>5</v>
      </c>
      <c r="T2065">
        <v>-208</v>
      </c>
      <c r="U2065">
        <v>-218</v>
      </c>
      <c r="V2065">
        <v>-421</v>
      </c>
      <c r="W2065">
        <v>37201</v>
      </c>
      <c r="X2065">
        <v>37055</v>
      </c>
      <c r="Y2065">
        <v>72201</v>
      </c>
      <c r="Z2065">
        <v>1.4</v>
      </c>
      <c r="AA2065">
        <f t="shared" si="420"/>
        <v>10012</v>
      </c>
      <c r="AB2065">
        <f t="shared" si="421"/>
        <v>-421</v>
      </c>
      <c r="AC2065">
        <f t="shared" si="422"/>
        <v>6159</v>
      </c>
      <c r="AD2065">
        <f t="shared" si="423"/>
        <v>0.6151618058330004</v>
      </c>
      <c r="AE2065">
        <f t="shared" si="424"/>
        <v>0</v>
      </c>
      <c r="AF2065" t="e">
        <f t="shared" ca="1" si="425"/>
        <v>#N/A</v>
      </c>
      <c r="AG2065" t="e">
        <f t="shared" ca="1" si="426"/>
        <v>#N/A</v>
      </c>
      <c r="AH2065" t="e">
        <f t="shared" ca="1" si="427"/>
        <v>#N/A</v>
      </c>
      <c r="AI2065" t="e">
        <f t="shared" ca="1" si="416"/>
        <v>#N/A</v>
      </c>
      <c r="AJ2065">
        <f t="shared" si="417"/>
        <v>9.988014382740711E-5</v>
      </c>
      <c r="AK2065">
        <f t="shared" si="418"/>
        <v>0</v>
      </c>
      <c r="AL2065" t="e">
        <f t="shared" ca="1" si="428"/>
        <v>#N/A</v>
      </c>
      <c r="AM2065" t="b">
        <f t="shared" si="419"/>
        <v>0</v>
      </c>
    </row>
    <row r="2066" spans="1:39" x14ac:dyDescent="0.3">
      <c r="A2066" t="s">
        <v>587</v>
      </c>
      <c r="B2066" t="s">
        <v>1824</v>
      </c>
      <c r="C2066" t="s">
        <v>39</v>
      </c>
      <c r="D2066" t="s">
        <v>70</v>
      </c>
      <c r="E2066" t="s">
        <v>828</v>
      </c>
      <c r="F2066" s="13" t="str">
        <f>_xlfn.CONCAT(wiz_6[[#This Row],[OCTY......]],",",wiz_6[[#This Row],[OS]])</f>
        <v>SMYRNA    ,TN</v>
      </c>
      <c r="G2066" t="s">
        <v>146</v>
      </c>
      <c r="H2066" t="s">
        <v>1162</v>
      </c>
      <c r="I2066" s="13" t="str">
        <f>_xlfn.CONCAT(wiz_6[[#This Row],[DCTY......]], ",",wiz_6[[#This Row],[DS]])</f>
        <v>RUSSELLVIL,AR</v>
      </c>
      <c r="J2066" t="str">
        <f>TRIM(CONCATENATE(wiz_6[[#This Row],[SHIPPER..................]],wiz_6[[#This Row],[ZIP2..]],wiz_6[[#This Row],[ZIP3..]]))</f>
        <v>INTERNATIONAL PAPER C| 3708972801</v>
      </c>
      <c r="K2066">
        <v>1</v>
      </c>
      <c r="L2066">
        <v>3.25</v>
      </c>
      <c r="M2066">
        <v>0.48</v>
      </c>
      <c r="N2066">
        <v>425</v>
      </c>
      <c r="O2066">
        <v>0.79</v>
      </c>
      <c r="P2066">
        <v>33</v>
      </c>
      <c r="Q2066">
        <v>0.25</v>
      </c>
      <c r="R2066">
        <v>-115</v>
      </c>
      <c r="S2066">
        <v>12</v>
      </c>
      <c r="T2066">
        <v>23</v>
      </c>
      <c r="U2066">
        <v>831</v>
      </c>
      <c r="V2066">
        <v>866</v>
      </c>
      <c r="W2066">
        <v>37087</v>
      </c>
      <c r="X2066">
        <v>37089</v>
      </c>
      <c r="Y2066">
        <v>72801</v>
      </c>
      <c r="Z2066">
        <v>3.51</v>
      </c>
      <c r="AA2066">
        <f t="shared" si="420"/>
        <v>10012</v>
      </c>
      <c r="AB2066">
        <f t="shared" si="421"/>
        <v>866</v>
      </c>
      <c r="AC2066">
        <f t="shared" si="422"/>
        <v>6159</v>
      </c>
      <c r="AD2066">
        <f t="shared" si="423"/>
        <v>0.6151618058330004</v>
      </c>
      <c r="AE2066">
        <f t="shared" si="424"/>
        <v>0</v>
      </c>
      <c r="AF2066" t="e">
        <f t="shared" ca="1" si="425"/>
        <v>#N/A</v>
      </c>
      <c r="AG2066" t="e">
        <f t="shared" ca="1" si="426"/>
        <v>#N/A</v>
      </c>
      <c r="AH2066" t="e">
        <f t="shared" ca="1" si="427"/>
        <v>#N/A</v>
      </c>
      <c r="AI2066" t="e">
        <f t="shared" ca="1" si="416"/>
        <v>#N/A</v>
      </c>
      <c r="AJ2066">
        <f t="shared" si="417"/>
        <v>9.988014382740711E-5</v>
      </c>
      <c r="AK2066">
        <f t="shared" si="418"/>
        <v>0</v>
      </c>
      <c r="AL2066" t="e">
        <f t="shared" ca="1" si="428"/>
        <v>#N/A</v>
      </c>
      <c r="AM2066" t="b">
        <f t="shared" si="419"/>
        <v>0</v>
      </c>
    </row>
    <row r="2067" spans="1:39" x14ac:dyDescent="0.3">
      <c r="A2067" t="s">
        <v>418</v>
      </c>
      <c r="B2067" t="s">
        <v>419</v>
      </c>
      <c r="C2067" t="s">
        <v>39</v>
      </c>
      <c r="D2067" t="s">
        <v>70</v>
      </c>
      <c r="E2067" t="s">
        <v>575</v>
      </c>
      <c r="F2067" s="13" t="str">
        <f>_xlfn.CONCAT(wiz_6[[#This Row],[OCTY......]],",",wiz_6[[#This Row],[OS]])</f>
        <v>LEBANON   ,TN</v>
      </c>
      <c r="G2067" t="s">
        <v>50</v>
      </c>
      <c r="H2067" t="s">
        <v>615</v>
      </c>
      <c r="I2067" s="13" t="str">
        <f>_xlfn.CONCAT(wiz_6[[#This Row],[DCTY......]], ",",wiz_6[[#This Row],[DS]])</f>
        <v>BRASELTON ,GA</v>
      </c>
      <c r="J2067" t="str">
        <f>TRIM(CONCATENATE(wiz_6[[#This Row],[SHIPPER..................]],wiz_6[[#This Row],[ZIP2..]],wiz_6[[#This Row],[ZIP3..]]))</f>
        <v>NOVOLEX | 3708730517</v>
      </c>
      <c r="K2067">
        <v>2</v>
      </c>
      <c r="L2067">
        <v>2.37</v>
      </c>
      <c r="M2067">
        <v>0.23</v>
      </c>
      <c r="N2067">
        <v>285</v>
      </c>
      <c r="O2067">
        <v>1.17</v>
      </c>
      <c r="P2067">
        <v>37</v>
      </c>
      <c r="Q2067">
        <v>0.25</v>
      </c>
      <c r="R2067">
        <v>-6</v>
      </c>
      <c r="S2067">
        <v>-28</v>
      </c>
      <c r="T2067">
        <v>-150</v>
      </c>
      <c r="U2067">
        <v>44</v>
      </c>
      <c r="V2067">
        <v>-134</v>
      </c>
      <c r="W2067">
        <v>37201</v>
      </c>
      <c r="X2067">
        <v>37087</v>
      </c>
      <c r="Y2067">
        <v>30517</v>
      </c>
      <c r="Z2067">
        <v>2.38</v>
      </c>
      <c r="AA2067">
        <f t="shared" si="420"/>
        <v>10012</v>
      </c>
      <c r="AB2067">
        <f t="shared" si="421"/>
        <v>-268</v>
      </c>
      <c r="AC2067">
        <f t="shared" si="422"/>
        <v>6159</v>
      </c>
      <c r="AD2067">
        <f t="shared" si="423"/>
        <v>0.6151618058330004</v>
      </c>
      <c r="AE2067">
        <f t="shared" si="424"/>
        <v>0</v>
      </c>
      <c r="AF2067" t="e">
        <f t="shared" ca="1" si="425"/>
        <v>#N/A</v>
      </c>
      <c r="AG2067" t="e">
        <f t="shared" ca="1" si="426"/>
        <v>#N/A</v>
      </c>
      <c r="AH2067" t="e">
        <f t="shared" ca="1" si="427"/>
        <v>#N/A</v>
      </c>
      <c r="AI2067" t="e">
        <f t="shared" ca="1" si="416"/>
        <v>#N/A</v>
      </c>
      <c r="AJ2067">
        <f t="shared" si="417"/>
        <v>1.9976028765481422E-4</v>
      </c>
      <c r="AK2067">
        <f t="shared" si="418"/>
        <v>0</v>
      </c>
      <c r="AL2067" t="e">
        <f t="shared" ca="1" si="428"/>
        <v>#N/A</v>
      </c>
      <c r="AM2067" t="b">
        <f t="shared" si="419"/>
        <v>0</v>
      </c>
    </row>
    <row r="2068" spans="1:39" x14ac:dyDescent="0.3">
      <c r="A2068" t="s">
        <v>418</v>
      </c>
      <c r="B2068" t="s">
        <v>419</v>
      </c>
      <c r="C2068" t="s">
        <v>39</v>
      </c>
      <c r="D2068" t="s">
        <v>70</v>
      </c>
      <c r="E2068" t="s">
        <v>575</v>
      </c>
      <c r="F2068" s="13" t="str">
        <f>_xlfn.CONCAT(wiz_6[[#This Row],[OCTY......]],",",wiz_6[[#This Row],[OS]])</f>
        <v>LEBANON   ,TN</v>
      </c>
      <c r="G2068" t="s">
        <v>50</v>
      </c>
      <c r="H2068" t="s">
        <v>390</v>
      </c>
      <c r="I2068" s="13" t="str">
        <f>_xlfn.CONCAT(wiz_6[[#This Row],[DCTY......]], ",",wiz_6[[#This Row],[DS]])</f>
        <v>VILLA RICA,GA</v>
      </c>
      <c r="J2068" t="str">
        <f>TRIM(CONCATENATE(wiz_6[[#This Row],[SHIPPER..................]],wiz_6[[#This Row],[ZIP2..]],wiz_6[[#This Row],[ZIP3..]]))</f>
        <v>NOVOLEX | 3708730180</v>
      </c>
      <c r="K2068">
        <v>1</v>
      </c>
      <c r="L2068">
        <v>3.45</v>
      </c>
      <c r="M2068">
        <v>0.23</v>
      </c>
      <c r="N2068">
        <v>245</v>
      </c>
      <c r="O2068">
        <v>0.88</v>
      </c>
      <c r="P2068">
        <v>37</v>
      </c>
      <c r="Q2068">
        <v>0.25</v>
      </c>
      <c r="R2068">
        <v>-5</v>
      </c>
      <c r="S2068">
        <v>-28</v>
      </c>
      <c r="T2068">
        <v>4</v>
      </c>
      <c r="U2068">
        <v>286</v>
      </c>
      <c r="V2068">
        <v>262</v>
      </c>
      <c r="W2068">
        <v>37086</v>
      </c>
      <c r="X2068">
        <v>37087</v>
      </c>
      <c r="Y2068">
        <v>30180</v>
      </c>
      <c r="Z2068">
        <v>3.46</v>
      </c>
      <c r="AA2068">
        <f t="shared" si="420"/>
        <v>10012</v>
      </c>
      <c r="AB2068">
        <f t="shared" si="421"/>
        <v>262</v>
      </c>
      <c r="AC2068">
        <f t="shared" si="422"/>
        <v>6159</v>
      </c>
      <c r="AD2068">
        <f t="shared" si="423"/>
        <v>0.6151618058330004</v>
      </c>
      <c r="AE2068">
        <f t="shared" si="424"/>
        <v>0</v>
      </c>
      <c r="AF2068" t="e">
        <f t="shared" ca="1" si="425"/>
        <v>#N/A</v>
      </c>
      <c r="AG2068" t="e">
        <f t="shared" ca="1" si="426"/>
        <v>#N/A</v>
      </c>
      <c r="AH2068" t="e">
        <f t="shared" ca="1" si="427"/>
        <v>#N/A</v>
      </c>
      <c r="AI2068" t="e">
        <f t="shared" ca="1" si="416"/>
        <v>#N/A</v>
      </c>
      <c r="AJ2068">
        <f t="shared" si="417"/>
        <v>9.988014382740711E-5</v>
      </c>
      <c r="AK2068">
        <f t="shared" si="418"/>
        <v>0</v>
      </c>
      <c r="AL2068" t="e">
        <f t="shared" ca="1" si="428"/>
        <v>#N/A</v>
      </c>
      <c r="AM2068" t="b">
        <f t="shared" si="419"/>
        <v>0</v>
      </c>
    </row>
    <row r="2069" spans="1:39" x14ac:dyDescent="0.3">
      <c r="A2069" t="s">
        <v>587</v>
      </c>
      <c r="B2069" t="s">
        <v>1824</v>
      </c>
      <c r="C2069" t="s">
        <v>39</v>
      </c>
      <c r="D2069" t="s">
        <v>70</v>
      </c>
      <c r="E2069" t="s">
        <v>828</v>
      </c>
      <c r="F2069" s="13" t="str">
        <f>_xlfn.CONCAT(wiz_6[[#This Row],[OCTY......]],",",wiz_6[[#This Row],[OS]])</f>
        <v>SMYRNA    ,TN</v>
      </c>
      <c r="G2069" t="s">
        <v>152</v>
      </c>
      <c r="H2069" t="s">
        <v>1825</v>
      </c>
      <c r="I2069" s="13" t="str">
        <f>_xlfn.CONCAT(wiz_6[[#This Row],[DCTY......]], ",",wiz_6[[#This Row],[DS]])</f>
        <v>STORM LAKE,IA</v>
      </c>
      <c r="J2069" t="str">
        <f>TRIM(CONCATENATE(wiz_6[[#This Row],[SHIPPER..................]],wiz_6[[#This Row],[ZIP2..]],wiz_6[[#This Row],[ZIP3..]]))</f>
        <v>INTERNATIONAL PAPER C| 3708950588</v>
      </c>
      <c r="K2069">
        <v>1</v>
      </c>
      <c r="L2069">
        <v>1.94</v>
      </c>
      <c r="M2069">
        <v>0.48</v>
      </c>
      <c r="N2069">
        <v>802</v>
      </c>
      <c r="O2069">
        <v>1.75</v>
      </c>
      <c r="P2069">
        <v>33</v>
      </c>
      <c r="Q2069">
        <v>0.25</v>
      </c>
      <c r="R2069">
        <v>-216</v>
      </c>
      <c r="S2069">
        <v>12</v>
      </c>
      <c r="T2069">
        <v>3</v>
      </c>
      <c r="U2069">
        <v>514</v>
      </c>
      <c r="V2069">
        <v>529</v>
      </c>
      <c r="W2069">
        <v>37087</v>
      </c>
      <c r="X2069">
        <v>37089</v>
      </c>
      <c r="Y2069">
        <v>50588</v>
      </c>
      <c r="Z2069">
        <v>2.2000000000000002</v>
      </c>
      <c r="AA2069">
        <f t="shared" si="420"/>
        <v>10012</v>
      </c>
      <c r="AB2069">
        <f t="shared" si="421"/>
        <v>529</v>
      </c>
      <c r="AC2069">
        <f t="shared" si="422"/>
        <v>6159</v>
      </c>
      <c r="AD2069">
        <f t="shared" si="423"/>
        <v>0.6151618058330004</v>
      </c>
      <c r="AE2069">
        <f t="shared" si="424"/>
        <v>0</v>
      </c>
      <c r="AF2069" t="e">
        <f t="shared" ca="1" si="425"/>
        <v>#N/A</v>
      </c>
      <c r="AG2069" t="e">
        <f t="shared" ca="1" si="426"/>
        <v>#N/A</v>
      </c>
      <c r="AH2069" t="e">
        <f t="shared" ca="1" si="427"/>
        <v>#N/A</v>
      </c>
      <c r="AI2069" t="e">
        <f t="shared" ca="1" si="416"/>
        <v>#N/A</v>
      </c>
      <c r="AJ2069">
        <f t="shared" si="417"/>
        <v>9.988014382740711E-5</v>
      </c>
      <c r="AK2069">
        <f t="shared" si="418"/>
        <v>0</v>
      </c>
      <c r="AL2069" t="e">
        <f t="shared" ca="1" si="428"/>
        <v>#N/A</v>
      </c>
      <c r="AM2069" t="b">
        <f t="shared" si="419"/>
        <v>0</v>
      </c>
    </row>
    <row r="2070" spans="1:39" x14ac:dyDescent="0.3">
      <c r="A2070" t="s">
        <v>929</v>
      </c>
      <c r="B2070" t="s">
        <v>930</v>
      </c>
      <c r="C2070" t="s">
        <v>39</v>
      </c>
      <c r="D2070" t="s">
        <v>70</v>
      </c>
      <c r="E2070" t="s">
        <v>1826</v>
      </c>
      <c r="F2070" s="13" t="str">
        <f>_xlfn.CONCAT(wiz_6[[#This Row],[OCTY......]],",",wiz_6[[#This Row],[OS]])</f>
        <v>MORRISON  ,TN</v>
      </c>
      <c r="G2070" t="s">
        <v>53</v>
      </c>
      <c r="H2070" t="s">
        <v>736</v>
      </c>
      <c r="I2070" s="13" t="str">
        <f>_xlfn.CONCAT(wiz_6[[#This Row],[DCTY......]], ",",wiz_6[[#This Row],[DS]])</f>
        <v>WOODRIDGE ,IL</v>
      </c>
      <c r="J2070" t="str">
        <f>TRIM(CONCATENATE(wiz_6[[#This Row],[SHIPPER..................]],wiz_6[[#This Row],[ZIP2..]],wiz_6[[#This Row],[ZIP3..]]))</f>
        <v>BRIDGESTONE FIRESTONE| 3735760559</v>
      </c>
      <c r="K2070">
        <v>22</v>
      </c>
      <c r="L2070">
        <v>1.46</v>
      </c>
      <c r="M2070">
        <v>0.19</v>
      </c>
      <c r="N2070">
        <v>558</v>
      </c>
      <c r="O2070">
        <v>1.08</v>
      </c>
      <c r="P2070">
        <v>122</v>
      </c>
      <c r="Q2070">
        <v>0.35</v>
      </c>
      <c r="R2070">
        <v>35</v>
      </c>
      <c r="S2070">
        <v>-165</v>
      </c>
      <c r="T2070">
        <v>5</v>
      </c>
      <c r="U2070">
        <v>46</v>
      </c>
      <c r="V2070">
        <v>-114</v>
      </c>
      <c r="W2070">
        <v>37401</v>
      </c>
      <c r="X2070">
        <v>37357</v>
      </c>
      <c r="Y2070">
        <v>60559</v>
      </c>
      <c r="Z2070">
        <v>1.43</v>
      </c>
      <c r="AA2070">
        <f t="shared" si="420"/>
        <v>10012</v>
      </c>
      <c r="AB2070">
        <f t="shared" si="421"/>
        <v>-2508</v>
      </c>
      <c r="AC2070">
        <f t="shared" si="422"/>
        <v>6159</v>
      </c>
      <c r="AD2070">
        <f t="shared" si="423"/>
        <v>0.6151618058330004</v>
      </c>
      <c r="AE2070">
        <f t="shared" si="424"/>
        <v>0</v>
      </c>
      <c r="AF2070" t="e">
        <f t="shared" ca="1" si="425"/>
        <v>#N/A</v>
      </c>
      <c r="AG2070" t="e">
        <f t="shared" ca="1" si="426"/>
        <v>#N/A</v>
      </c>
      <c r="AH2070" t="e">
        <f t="shared" ca="1" si="427"/>
        <v>#N/A</v>
      </c>
      <c r="AI2070" t="e">
        <f t="shared" ca="1" si="416"/>
        <v>#N/A</v>
      </c>
      <c r="AJ2070">
        <f t="shared" si="417"/>
        <v>2.1973631642029563E-3</v>
      </c>
      <c r="AK2070">
        <f t="shared" si="418"/>
        <v>0</v>
      </c>
      <c r="AL2070" t="e">
        <f t="shared" ca="1" si="428"/>
        <v>#N/A</v>
      </c>
      <c r="AM2070" t="b">
        <f t="shared" si="419"/>
        <v>0</v>
      </c>
    </row>
    <row r="2071" spans="1:39" x14ac:dyDescent="0.3">
      <c r="A2071" t="s">
        <v>47</v>
      </c>
      <c r="B2071" t="s">
        <v>48</v>
      </c>
      <c r="C2071" t="s">
        <v>39</v>
      </c>
      <c r="D2071" t="s">
        <v>70</v>
      </c>
      <c r="E2071" t="s">
        <v>132</v>
      </c>
      <c r="F2071" s="13" t="str">
        <f>_xlfn.CONCAT(wiz_6[[#This Row],[OCTY......]],",",wiz_6[[#This Row],[OS]])</f>
        <v>GALLATIN  ,TN</v>
      </c>
      <c r="G2071" t="s">
        <v>53</v>
      </c>
      <c r="H2071" t="s">
        <v>799</v>
      </c>
      <c r="I2071" s="13" t="str">
        <f>_xlfn.CONCAT(wiz_6[[#This Row],[DCTY......]], ",",wiz_6[[#This Row],[DS]])</f>
        <v>ROCKFORD  ,IL</v>
      </c>
      <c r="J2071" t="str">
        <f>TRIM(CONCATENATE(wiz_6[[#This Row],[SHIPPER..................]],wiz_6[[#This Row],[ZIP2..]],wiz_6[[#This Row],[ZIP3..]]))</f>
        <v>LOWES MLXP VAN ONE WA| 3706661101</v>
      </c>
      <c r="K2071">
        <v>5</v>
      </c>
      <c r="L2071">
        <v>1.77</v>
      </c>
      <c r="M2071">
        <v>0.21</v>
      </c>
      <c r="N2071">
        <v>508</v>
      </c>
      <c r="O2071">
        <v>0.95</v>
      </c>
      <c r="P2071">
        <v>91</v>
      </c>
      <c r="Q2071">
        <v>0.31</v>
      </c>
      <c r="R2071">
        <v>53</v>
      </c>
      <c r="S2071">
        <v>-102</v>
      </c>
      <c r="T2071">
        <v>22</v>
      </c>
      <c r="U2071">
        <v>102</v>
      </c>
      <c r="V2071">
        <v>22</v>
      </c>
      <c r="W2071">
        <v>38563</v>
      </c>
      <c r="X2071">
        <v>37066</v>
      </c>
      <c r="Y2071">
        <v>61101</v>
      </c>
      <c r="Z2071">
        <v>1.76</v>
      </c>
      <c r="AA2071">
        <f t="shared" si="420"/>
        <v>10012</v>
      </c>
      <c r="AB2071">
        <f t="shared" si="421"/>
        <v>110</v>
      </c>
      <c r="AC2071">
        <f t="shared" si="422"/>
        <v>6159</v>
      </c>
      <c r="AD2071">
        <f t="shared" si="423"/>
        <v>0.6151618058330004</v>
      </c>
      <c r="AE2071">
        <f t="shared" si="424"/>
        <v>0</v>
      </c>
      <c r="AF2071" t="e">
        <f t="shared" ca="1" si="425"/>
        <v>#N/A</v>
      </c>
      <c r="AG2071" t="e">
        <f t="shared" ca="1" si="426"/>
        <v>#N/A</v>
      </c>
      <c r="AH2071" t="e">
        <f t="shared" ca="1" si="427"/>
        <v>#N/A</v>
      </c>
      <c r="AI2071" t="e">
        <f t="shared" ca="1" si="416"/>
        <v>#N/A</v>
      </c>
      <c r="AJ2071">
        <f t="shared" si="417"/>
        <v>4.9940071913703551E-4</v>
      </c>
      <c r="AK2071">
        <f t="shared" si="418"/>
        <v>0</v>
      </c>
      <c r="AL2071" t="e">
        <f t="shared" ca="1" si="428"/>
        <v>#N/A</v>
      </c>
      <c r="AM2071" t="b">
        <f t="shared" si="419"/>
        <v>0</v>
      </c>
    </row>
    <row r="2072" spans="1:39" x14ac:dyDescent="0.3">
      <c r="A2072" t="s">
        <v>47</v>
      </c>
      <c r="B2072" t="s">
        <v>48</v>
      </c>
      <c r="C2072" t="s">
        <v>39</v>
      </c>
      <c r="D2072" t="s">
        <v>70</v>
      </c>
      <c r="E2072" t="s">
        <v>1827</v>
      </c>
      <c r="F2072" s="13" t="str">
        <f>_xlfn.CONCAT(wiz_6[[#This Row],[OCTY......]],",",wiz_6[[#This Row],[OS]])</f>
        <v>WHITE HOUS,TN</v>
      </c>
      <c r="G2072" t="s">
        <v>140</v>
      </c>
      <c r="H2072" t="s">
        <v>431</v>
      </c>
      <c r="I2072" s="13" t="str">
        <f>_xlfn.CONCAT(wiz_6[[#This Row],[DCTY......]], ",",wiz_6[[#This Row],[DS]])</f>
        <v>JANESVILLE,WI</v>
      </c>
      <c r="J2072" t="str">
        <f>TRIM(CONCATENATE(wiz_6[[#This Row],[SHIPPER..................]],wiz_6[[#This Row],[ZIP2..]],wiz_6[[#This Row],[ZIP3..]]))</f>
        <v>LOWES MLXP VAN ONE WA| 3718853545</v>
      </c>
      <c r="K2072">
        <v>37</v>
      </c>
      <c r="L2072">
        <v>1.65</v>
      </c>
      <c r="M2072">
        <v>0.21</v>
      </c>
      <c r="N2072">
        <v>529</v>
      </c>
      <c r="O2072">
        <v>1.1299999999999999</v>
      </c>
      <c r="P2072">
        <v>65</v>
      </c>
      <c r="Q2072">
        <v>0.28999999999999998</v>
      </c>
      <c r="R2072">
        <v>60</v>
      </c>
      <c r="S2072">
        <v>-49</v>
      </c>
      <c r="T2072">
        <v>-20</v>
      </c>
      <c r="U2072">
        <v>30</v>
      </c>
      <c r="V2072">
        <v>-39</v>
      </c>
      <c r="W2072">
        <v>37201</v>
      </c>
      <c r="X2072">
        <v>37188</v>
      </c>
      <c r="Y2072">
        <v>53545</v>
      </c>
      <c r="Z2072">
        <v>1.64</v>
      </c>
      <c r="AA2072">
        <f t="shared" si="420"/>
        <v>10012</v>
      </c>
      <c r="AB2072">
        <f t="shared" si="421"/>
        <v>-1443</v>
      </c>
      <c r="AC2072">
        <f t="shared" si="422"/>
        <v>6159</v>
      </c>
      <c r="AD2072">
        <f t="shared" si="423"/>
        <v>0.6151618058330004</v>
      </c>
      <c r="AE2072">
        <f t="shared" si="424"/>
        <v>0</v>
      </c>
      <c r="AF2072" t="e">
        <f t="shared" ca="1" si="425"/>
        <v>#N/A</v>
      </c>
      <c r="AG2072" t="e">
        <f t="shared" ca="1" si="426"/>
        <v>#N/A</v>
      </c>
      <c r="AH2072" t="e">
        <f t="shared" ca="1" si="427"/>
        <v>#N/A</v>
      </c>
      <c r="AI2072" t="e">
        <f t="shared" ca="1" si="416"/>
        <v>#N/A</v>
      </c>
      <c r="AJ2072">
        <f t="shared" si="417"/>
        <v>3.6955653216140631E-3</v>
      </c>
      <c r="AK2072">
        <f t="shared" si="418"/>
        <v>0</v>
      </c>
      <c r="AL2072" t="e">
        <f t="shared" ca="1" si="428"/>
        <v>#N/A</v>
      </c>
      <c r="AM2072" t="b">
        <f t="shared" si="419"/>
        <v>0</v>
      </c>
    </row>
    <row r="2073" spans="1:39" x14ac:dyDescent="0.3">
      <c r="A2073" t="s">
        <v>717</v>
      </c>
      <c r="B2073" t="s">
        <v>718</v>
      </c>
      <c r="C2073" t="s">
        <v>39</v>
      </c>
      <c r="D2073" t="s">
        <v>70</v>
      </c>
      <c r="E2073" t="s">
        <v>575</v>
      </c>
      <c r="F2073" s="13" t="str">
        <f>_xlfn.CONCAT(wiz_6[[#This Row],[OCTY......]],",",wiz_6[[#This Row],[OS]])</f>
        <v>LEBANON   ,TN</v>
      </c>
      <c r="G2073" t="s">
        <v>42</v>
      </c>
      <c r="H2073" t="s">
        <v>848</v>
      </c>
      <c r="I2073" s="13" t="str">
        <f>_xlfn.CONCAT(wiz_6[[#This Row],[DCTY......]], ",",wiz_6[[#This Row],[DS]])</f>
        <v>KENDALLVIL,IN</v>
      </c>
      <c r="J2073" t="str">
        <f>TRIM(CONCATENATE(wiz_6[[#This Row],[SHIPPER..................]],wiz_6[[#This Row],[ZIP2..]],wiz_6[[#This Row],[ZIP3..]]))</f>
        <v>b: DSC LOGISTICS | 3708746755</v>
      </c>
      <c r="K2073">
        <v>1</v>
      </c>
      <c r="L2073">
        <v>1.89</v>
      </c>
      <c r="M2073">
        <v>0.2</v>
      </c>
      <c r="N2073">
        <v>418</v>
      </c>
      <c r="O2073">
        <v>1.71</v>
      </c>
      <c r="P2073">
        <v>0</v>
      </c>
      <c r="Q2073">
        <v>0.25</v>
      </c>
      <c r="R2073">
        <v>17</v>
      </c>
      <c r="S2073">
        <v>-111</v>
      </c>
      <c r="T2073">
        <v>-195</v>
      </c>
      <c r="U2073">
        <v>-9</v>
      </c>
      <c r="V2073">
        <v>-315</v>
      </c>
      <c r="W2073">
        <v>37087</v>
      </c>
      <c r="X2073">
        <v>37087</v>
      </c>
      <c r="Y2073">
        <v>46755</v>
      </c>
      <c r="Z2073">
        <v>1.87</v>
      </c>
      <c r="AA2073">
        <f t="shared" si="420"/>
        <v>10012</v>
      </c>
      <c r="AB2073">
        <f t="shared" si="421"/>
        <v>-315</v>
      </c>
      <c r="AC2073">
        <f t="shared" si="422"/>
        <v>6159</v>
      </c>
      <c r="AD2073">
        <f t="shared" si="423"/>
        <v>0.6151618058330004</v>
      </c>
      <c r="AE2073">
        <f t="shared" si="424"/>
        <v>0</v>
      </c>
      <c r="AF2073" t="e">
        <f t="shared" ca="1" si="425"/>
        <v>#N/A</v>
      </c>
      <c r="AG2073" t="e">
        <f t="shared" ca="1" si="426"/>
        <v>#N/A</v>
      </c>
      <c r="AH2073" t="e">
        <f t="shared" ca="1" si="427"/>
        <v>#N/A</v>
      </c>
      <c r="AI2073" t="e">
        <f t="shared" ca="1" si="416"/>
        <v>#N/A</v>
      </c>
      <c r="AJ2073">
        <f t="shared" si="417"/>
        <v>9.988014382740711E-5</v>
      </c>
      <c r="AK2073">
        <f t="shared" si="418"/>
        <v>0</v>
      </c>
      <c r="AL2073" t="e">
        <f t="shared" ca="1" si="428"/>
        <v>#N/A</v>
      </c>
      <c r="AM2073" t="b">
        <f t="shared" si="419"/>
        <v>0</v>
      </c>
    </row>
    <row r="2074" spans="1:39" x14ac:dyDescent="0.3">
      <c r="A2074" t="s">
        <v>210</v>
      </c>
      <c r="B2074" t="s">
        <v>211</v>
      </c>
      <c r="C2074" t="s">
        <v>39</v>
      </c>
      <c r="D2074" t="s">
        <v>70</v>
      </c>
      <c r="E2074" t="s">
        <v>139</v>
      </c>
      <c r="F2074" s="13" t="str">
        <f>_xlfn.CONCAT(wiz_6[[#This Row],[OCTY......]],",",wiz_6[[#This Row],[OS]])</f>
        <v>LA VERGNE ,TN</v>
      </c>
      <c r="G2074" t="s">
        <v>42</v>
      </c>
      <c r="H2074" t="s">
        <v>438</v>
      </c>
      <c r="I2074" s="13" t="str">
        <f>_xlfn.CONCAT(wiz_6[[#This Row],[DCTY......]], ",",wiz_6[[#This Row],[DS]])</f>
        <v>BLUFFTON  ,IN</v>
      </c>
      <c r="J2074" t="str">
        <f>TRIM(CONCATENATE(wiz_6[[#This Row],[SHIPPER..................]],wiz_6[[#This Row],[ZIP2..]],wiz_6[[#This Row],[ZIP3..]]))</f>
        <v>b: ECHO GLOBAL LOGIST| 3708646714</v>
      </c>
      <c r="K2074">
        <v>1</v>
      </c>
      <c r="L2074">
        <v>2.29</v>
      </c>
      <c r="M2074">
        <v>0.28000000000000003</v>
      </c>
      <c r="N2074">
        <v>409</v>
      </c>
      <c r="O2074">
        <v>1</v>
      </c>
      <c r="P2074">
        <v>17</v>
      </c>
      <c r="Q2074">
        <v>0.25</v>
      </c>
      <c r="R2074">
        <v>-16</v>
      </c>
      <c r="S2074">
        <v>31</v>
      </c>
      <c r="T2074">
        <v>-27</v>
      </c>
      <c r="U2074">
        <v>277</v>
      </c>
      <c r="V2074">
        <v>281</v>
      </c>
      <c r="W2074">
        <v>37201</v>
      </c>
      <c r="X2074">
        <v>37086</v>
      </c>
      <c r="Y2074">
        <v>46714</v>
      </c>
      <c r="Z2074">
        <v>2.35</v>
      </c>
      <c r="AA2074">
        <f t="shared" si="420"/>
        <v>10012</v>
      </c>
      <c r="AB2074">
        <f t="shared" si="421"/>
        <v>281</v>
      </c>
      <c r="AC2074">
        <f t="shared" si="422"/>
        <v>6159</v>
      </c>
      <c r="AD2074">
        <f t="shared" si="423"/>
        <v>0.6151618058330004</v>
      </c>
      <c r="AE2074">
        <f t="shared" si="424"/>
        <v>0</v>
      </c>
      <c r="AF2074" t="e">
        <f t="shared" ca="1" si="425"/>
        <v>#N/A</v>
      </c>
      <c r="AG2074" t="e">
        <f t="shared" ca="1" si="426"/>
        <v>#N/A</v>
      </c>
      <c r="AH2074" t="e">
        <f t="shared" ca="1" si="427"/>
        <v>#N/A</v>
      </c>
      <c r="AI2074" t="e">
        <f t="shared" ca="1" si="416"/>
        <v>#N/A</v>
      </c>
      <c r="AJ2074">
        <f t="shared" si="417"/>
        <v>9.988014382740711E-5</v>
      </c>
      <c r="AK2074">
        <f t="shared" si="418"/>
        <v>0</v>
      </c>
      <c r="AL2074" t="e">
        <f t="shared" ca="1" si="428"/>
        <v>#N/A</v>
      </c>
      <c r="AM2074" t="b">
        <f t="shared" si="419"/>
        <v>0</v>
      </c>
    </row>
    <row r="2075" spans="1:39" x14ac:dyDescent="0.3">
      <c r="A2075" t="s">
        <v>490</v>
      </c>
      <c r="B2075" t="s">
        <v>850</v>
      </c>
      <c r="C2075" t="s">
        <v>39</v>
      </c>
      <c r="D2075" t="s">
        <v>70</v>
      </c>
      <c r="E2075" t="s">
        <v>1828</v>
      </c>
      <c r="F2075" s="13" t="str">
        <f>_xlfn.CONCAT(wiz_6[[#This Row],[OCTY......]],",",wiz_6[[#This Row],[OS]])</f>
        <v>MOUNT PLEA,TN</v>
      </c>
      <c r="G2075" t="s">
        <v>42</v>
      </c>
      <c r="H2075" t="s">
        <v>441</v>
      </c>
      <c r="I2075" s="13" t="str">
        <f>_xlfn.CONCAT(wiz_6[[#This Row],[DCTY......]], ",",wiz_6[[#This Row],[DS]])</f>
        <v>NEW HAVEN ,IN</v>
      </c>
      <c r="J2075" t="str">
        <f>TRIM(CONCATENATE(wiz_6[[#This Row],[SHIPPER..................]],wiz_6[[#This Row],[ZIP2..]],wiz_6[[#This Row],[ZIP3..]]))</f>
        <v>FREIGHTCO LLC | 3847446774</v>
      </c>
      <c r="K2075">
        <v>1</v>
      </c>
      <c r="L2075">
        <v>1.48</v>
      </c>
      <c r="M2075">
        <v>0.24</v>
      </c>
      <c r="N2075">
        <v>473</v>
      </c>
      <c r="O2075">
        <v>1</v>
      </c>
      <c r="P2075">
        <v>98</v>
      </c>
      <c r="Q2075">
        <v>0.3</v>
      </c>
      <c r="R2075">
        <v>-1</v>
      </c>
      <c r="S2075">
        <v>-129</v>
      </c>
      <c r="T2075">
        <v>-8</v>
      </c>
      <c r="U2075">
        <v>-40</v>
      </c>
      <c r="V2075">
        <v>-177</v>
      </c>
      <c r="W2075">
        <v>42134</v>
      </c>
      <c r="X2075">
        <v>38474</v>
      </c>
      <c r="Y2075">
        <v>46774</v>
      </c>
      <c r="Z2075">
        <v>1.5</v>
      </c>
      <c r="AA2075">
        <f t="shared" si="420"/>
        <v>10012</v>
      </c>
      <c r="AB2075">
        <f t="shared" si="421"/>
        <v>-177</v>
      </c>
      <c r="AC2075">
        <f t="shared" si="422"/>
        <v>6159</v>
      </c>
      <c r="AD2075">
        <f t="shared" si="423"/>
        <v>0.6151618058330004</v>
      </c>
      <c r="AE2075">
        <f t="shared" si="424"/>
        <v>0</v>
      </c>
      <c r="AF2075" t="e">
        <f t="shared" ca="1" si="425"/>
        <v>#N/A</v>
      </c>
      <c r="AG2075" t="e">
        <f t="shared" ca="1" si="426"/>
        <v>#N/A</v>
      </c>
      <c r="AH2075" t="e">
        <f t="shared" ca="1" si="427"/>
        <v>#N/A</v>
      </c>
      <c r="AI2075" t="e">
        <f t="shared" ca="1" si="416"/>
        <v>#N/A</v>
      </c>
      <c r="AJ2075">
        <f t="shared" si="417"/>
        <v>9.988014382740711E-5</v>
      </c>
      <c r="AK2075">
        <f t="shared" si="418"/>
        <v>0</v>
      </c>
      <c r="AL2075" t="e">
        <f t="shared" ca="1" si="428"/>
        <v>#N/A</v>
      </c>
      <c r="AM2075" t="b">
        <f t="shared" si="419"/>
        <v>0</v>
      </c>
    </row>
    <row r="2076" spans="1:39" x14ac:dyDescent="0.3">
      <c r="A2076" t="s">
        <v>855</v>
      </c>
      <c r="B2076" t="s">
        <v>856</v>
      </c>
      <c r="C2076" t="s">
        <v>39</v>
      </c>
      <c r="D2076" t="s">
        <v>70</v>
      </c>
      <c r="E2076" t="s">
        <v>694</v>
      </c>
      <c r="F2076" s="13" t="str">
        <f>_xlfn.CONCAT(wiz_6[[#This Row],[OCTY......]],",",wiz_6[[#This Row],[OS]])</f>
        <v>CLARKSVILL,TN</v>
      </c>
      <c r="G2076" t="s">
        <v>176</v>
      </c>
      <c r="H2076" t="s">
        <v>1065</v>
      </c>
      <c r="I2076" s="13" t="str">
        <f>_xlfn.CONCAT(wiz_6[[#This Row],[DCTY......]], ",",wiz_6[[#This Row],[DS]])</f>
        <v>WYOMING   ,MI</v>
      </c>
      <c r="J2076" t="str">
        <f>TRIM(CONCATENATE(wiz_6[[#This Row],[SHIPPER..................]],wiz_6[[#This Row],[ZIP2..]],wiz_6[[#This Row],[ZIP3..]]))</f>
        <v>b: ARMSTRONG TRANSPOR| 3704049509</v>
      </c>
      <c r="K2076">
        <v>1</v>
      </c>
      <c r="L2076">
        <v>1.2</v>
      </c>
      <c r="M2076">
        <v>0.27</v>
      </c>
      <c r="N2076">
        <v>528</v>
      </c>
      <c r="O2076">
        <v>1.05</v>
      </c>
      <c r="P2076">
        <v>62</v>
      </c>
      <c r="Q2076">
        <v>0.3</v>
      </c>
      <c r="R2076">
        <v>-32</v>
      </c>
      <c r="S2076">
        <v>-83</v>
      </c>
      <c r="T2076">
        <v>-1</v>
      </c>
      <c r="U2076">
        <v>-322</v>
      </c>
      <c r="V2076">
        <v>-406</v>
      </c>
      <c r="W2076">
        <v>42134</v>
      </c>
      <c r="X2076">
        <v>37040</v>
      </c>
      <c r="Y2076">
        <v>49509</v>
      </c>
      <c r="Z2076">
        <v>1.25</v>
      </c>
      <c r="AA2076">
        <f t="shared" si="420"/>
        <v>10012</v>
      </c>
      <c r="AB2076">
        <f t="shared" si="421"/>
        <v>-406</v>
      </c>
      <c r="AC2076">
        <f t="shared" si="422"/>
        <v>6159</v>
      </c>
      <c r="AD2076">
        <f t="shared" si="423"/>
        <v>0.6151618058330004</v>
      </c>
      <c r="AE2076">
        <f t="shared" si="424"/>
        <v>0</v>
      </c>
      <c r="AF2076" t="e">
        <f t="shared" ca="1" si="425"/>
        <v>#N/A</v>
      </c>
      <c r="AG2076" t="e">
        <f t="shared" ca="1" si="426"/>
        <v>#N/A</v>
      </c>
      <c r="AH2076" t="e">
        <f t="shared" ca="1" si="427"/>
        <v>#N/A</v>
      </c>
      <c r="AI2076" t="e">
        <f t="shared" ca="1" si="416"/>
        <v>#N/A</v>
      </c>
      <c r="AJ2076">
        <f t="shared" si="417"/>
        <v>9.988014382740711E-5</v>
      </c>
      <c r="AK2076">
        <f t="shared" si="418"/>
        <v>0</v>
      </c>
      <c r="AL2076" t="e">
        <f t="shared" ca="1" si="428"/>
        <v>#N/A</v>
      </c>
      <c r="AM2076" t="b">
        <f t="shared" si="419"/>
        <v>0</v>
      </c>
    </row>
    <row r="2077" spans="1:39" x14ac:dyDescent="0.3">
      <c r="A2077" t="s">
        <v>1829</v>
      </c>
      <c r="B2077" t="s">
        <v>1830</v>
      </c>
      <c r="C2077" t="s">
        <v>39</v>
      </c>
      <c r="D2077" t="s">
        <v>70</v>
      </c>
      <c r="E2077" t="s">
        <v>1108</v>
      </c>
      <c r="F2077" s="13" t="str">
        <f>_xlfn.CONCAT(wiz_6[[#This Row],[OCTY......]],",",wiz_6[[#This Row],[OS]])</f>
        <v>PORTLAND  ,TN</v>
      </c>
      <c r="G2077" t="s">
        <v>176</v>
      </c>
      <c r="H2077" t="s">
        <v>1075</v>
      </c>
      <c r="I2077" s="13" t="str">
        <f>_xlfn.CONCAT(wiz_6[[#This Row],[DCTY......]], ",",wiz_6[[#This Row],[DS]])</f>
        <v>COLDWATER ,MI</v>
      </c>
      <c r="J2077" t="str">
        <f>TRIM(CONCATENATE(wiz_6[[#This Row],[SHIPPER..................]],wiz_6[[#This Row],[ZIP2..]],wiz_6[[#This Row],[ZIP3..]]))</f>
        <v>b: DART LOGISTICS | 3714849036</v>
      </c>
      <c r="K2077">
        <v>1</v>
      </c>
      <c r="L2077">
        <v>1.25</v>
      </c>
      <c r="M2077">
        <v>0.27</v>
      </c>
      <c r="N2077">
        <v>438</v>
      </c>
      <c r="O2077">
        <v>1.29</v>
      </c>
      <c r="P2077">
        <v>54</v>
      </c>
      <c r="Q2077">
        <v>0.3</v>
      </c>
      <c r="R2077">
        <v>-14</v>
      </c>
      <c r="S2077">
        <v>-16</v>
      </c>
      <c r="T2077">
        <v>-96</v>
      </c>
      <c r="U2077">
        <v>-225</v>
      </c>
      <c r="V2077">
        <v>-337</v>
      </c>
      <c r="W2077">
        <v>38563</v>
      </c>
      <c r="X2077">
        <v>37148</v>
      </c>
      <c r="Y2077">
        <v>49036</v>
      </c>
      <c r="Z2077">
        <v>1.3</v>
      </c>
      <c r="AA2077">
        <f t="shared" si="420"/>
        <v>10012</v>
      </c>
      <c r="AB2077">
        <f t="shared" si="421"/>
        <v>-337</v>
      </c>
      <c r="AC2077">
        <f t="shared" si="422"/>
        <v>6159</v>
      </c>
      <c r="AD2077">
        <f t="shared" si="423"/>
        <v>0.6151618058330004</v>
      </c>
      <c r="AE2077">
        <f t="shared" si="424"/>
        <v>0</v>
      </c>
      <c r="AF2077" t="e">
        <f t="shared" ca="1" si="425"/>
        <v>#N/A</v>
      </c>
      <c r="AG2077" t="e">
        <f t="shared" ca="1" si="426"/>
        <v>#N/A</v>
      </c>
      <c r="AH2077" t="e">
        <f t="shared" ca="1" si="427"/>
        <v>#N/A</v>
      </c>
      <c r="AI2077" t="e">
        <f t="shared" ca="1" si="416"/>
        <v>#N/A</v>
      </c>
      <c r="AJ2077">
        <f t="shared" si="417"/>
        <v>9.988014382740711E-5</v>
      </c>
      <c r="AK2077">
        <f t="shared" si="418"/>
        <v>0</v>
      </c>
      <c r="AL2077" t="e">
        <f t="shared" ca="1" si="428"/>
        <v>#N/A</v>
      </c>
      <c r="AM2077" t="b">
        <f t="shared" si="419"/>
        <v>0</v>
      </c>
    </row>
    <row r="2078" spans="1:39" x14ac:dyDescent="0.3">
      <c r="A2078" t="s">
        <v>1831</v>
      </c>
      <c r="B2078" t="s">
        <v>1832</v>
      </c>
      <c r="C2078" t="s">
        <v>39</v>
      </c>
      <c r="D2078" t="s">
        <v>70</v>
      </c>
      <c r="E2078" t="s">
        <v>578</v>
      </c>
      <c r="F2078" s="13" t="str">
        <f>_xlfn.CONCAT(wiz_6[[#This Row],[OCTY......]],",",wiz_6[[#This Row],[OS]])</f>
        <v>MOUNT JULI,TN</v>
      </c>
      <c r="G2078" t="s">
        <v>176</v>
      </c>
      <c r="H2078" t="s">
        <v>1075</v>
      </c>
      <c r="I2078" s="13" t="str">
        <f>_xlfn.CONCAT(wiz_6[[#This Row],[DCTY......]], ",",wiz_6[[#This Row],[DS]])</f>
        <v>COLDWATER ,MI</v>
      </c>
      <c r="J2078" t="str">
        <f>TRIM(CONCATENATE(wiz_6[[#This Row],[SHIPPER..................]],wiz_6[[#This Row],[ZIP2..]],wiz_6[[#This Row],[ZIP3..]]))</f>
        <v>b: JAMES TRANSPORTATI| 3712149036</v>
      </c>
      <c r="K2078">
        <v>3</v>
      </c>
      <c r="L2078">
        <v>1.33</v>
      </c>
      <c r="M2078">
        <v>0.27</v>
      </c>
      <c r="N2078">
        <v>470</v>
      </c>
      <c r="O2078">
        <v>0.89</v>
      </c>
      <c r="P2078">
        <v>35</v>
      </c>
      <c r="Q2078">
        <v>0.25</v>
      </c>
      <c r="R2078">
        <v>-15</v>
      </c>
      <c r="S2078">
        <v>-32</v>
      </c>
      <c r="T2078">
        <v>18</v>
      </c>
      <c r="U2078">
        <v>-181</v>
      </c>
      <c r="V2078">
        <v>-195</v>
      </c>
      <c r="W2078">
        <v>42134</v>
      </c>
      <c r="X2078">
        <v>37121</v>
      </c>
      <c r="Y2078">
        <v>49036</v>
      </c>
      <c r="Z2078">
        <v>1.38</v>
      </c>
      <c r="AA2078">
        <f t="shared" si="420"/>
        <v>10012</v>
      </c>
      <c r="AB2078">
        <f t="shared" si="421"/>
        <v>-585</v>
      </c>
      <c r="AC2078">
        <f t="shared" si="422"/>
        <v>6159</v>
      </c>
      <c r="AD2078">
        <f t="shared" si="423"/>
        <v>0.6151618058330004</v>
      </c>
      <c r="AE2078">
        <f t="shared" si="424"/>
        <v>0</v>
      </c>
      <c r="AF2078" t="e">
        <f t="shared" ca="1" si="425"/>
        <v>#N/A</v>
      </c>
      <c r="AG2078" t="e">
        <f t="shared" ca="1" si="426"/>
        <v>#N/A</v>
      </c>
      <c r="AH2078" t="e">
        <f t="shared" ca="1" si="427"/>
        <v>#N/A</v>
      </c>
      <c r="AI2078" t="e">
        <f t="shared" ca="1" si="416"/>
        <v>#N/A</v>
      </c>
      <c r="AJ2078">
        <f t="shared" si="417"/>
        <v>2.9964043148222132E-4</v>
      </c>
      <c r="AK2078">
        <f t="shared" si="418"/>
        <v>0</v>
      </c>
      <c r="AL2078" t="e">
        <f t="shared" ca="1" si="428"/>
        <v>#N/A</v>
      </c>
      <c r="AM2078" t="b">
        <f t="shared" si="419"/>
        <v>0</v>
      </c>
    </row>
    <row r="2079" spans="1:39" x14ac:dyDescent="0.3">
      <c r="A2079" t="s">
        <v>587</v>
      </c>
      <c r="B2079" t="s">
        <v>1824</v>
      </c>
      <c r="C2079" t="s">
        <v>39</v>
      </c>
      <c r="D2079" t="s">
        <v>70</v>
      </c>
      <c r="E2079" t="s">
        <v>828</v>
      </c>
      <c r="F2079" s="13" t="str">
        <f>_xlfn.CONCAT(wiz_6[[#This Row],[OCTY......]],",",wiz_6[[#This Row],[OS]])</f>
        <v>SMYRNA    ,TN</v>
      </c>
      <c r="G2079" t="s">
        <v>61</v>
      </c>
      <c r="H2079" t="s">
        <v>1290</v>
      </c>
      <c r="I2079" s="13" t="str">
        <f>_xlfn.CONCAT(wiz_6[[#This Row],[DCTY......]], ",",wiz_6[[#This Row],[DS]])</f>
        <v>BRIDGETON ,MO</v>
      </c>
      <c r="J2079" t="str">
        <f>TRIM(CONCATENATE(wiz_6[[#This Row],[SHIPPER..................]],wiz_6[[#This Row],[ZIP2..]],wiz_6[[#This Row],[ZIP3..]]))</f>
        <v>INTERNATIONAL PAPER C| 3708963044</v>
      </c>
      <c r="K2079">
        <v>1</v>
      </c>
      <c r="L2079">
        <v>2.39</v>
      </c>
      <c r="M2079">
        <v>0.48</v>
      </c>
      <c r="N2079">
        <v>332</v>
      </c>
      <c r="O2079">
        <v>0.83</v>
      </c>
      <c r="P2079">
        <v>29</v>
      </c>
      <c r="Q2079">
        <v>0.25</v>
      </c>
      <c r="R2079">
        <v>-90</v>
      </c>
      <c r="S2079">
        <v>12</v>
      </c>
      <c r="T2079">
        <v>1</v>
      </c>
      <c r="U2079">
        <v>353</v>
      </c>
      <c r="V2079">
        <v>366</v>
      </c>
      <c r="W2079">
        <v>37121</v>
      </c>
      <c r="X2079">
        <v>37089</v>
      </c>
      <c r="Y2079">
        <v>63044</v>
      </c>
      <c r="Z2079">
        <v>2.65</v>
      </c>
      <c r="AA2079">
        <f t="shared" si="420"/>
        <v>10012</v>
      </c>
      <c r="AB2079">
        <f t="shared" si="421"/>
        <v>366</v>
      </c>
      <c r="AC2079">
        <f t="shared" si="422"/>
        <v>6159</v>
      </c>
      <c r="AD2079">
        <f t="shared" si="423"/>
        <v>0.6151618058330004</v>
      </c>
      <c r="AE2079">
        <f t="shared" si="424"/>
        <v>0</v>
      </c>
      <c r="AF2079" t="e">
        <f t="shared" ca="1" si="425"/>
        <v>#N/A</v>
      </c>
      <c r="AG2079" t="e">
        <f t="shared" ca="1" si="426"/>
        <v>#N/A</v>
      </c>
      <c r="AH2079" t="e">
        <f t="shared" ca="1" si="427"/>
        <v>#N/A</v>
      </c>
      <c r="AI2079" t="e">
        <f t="shared" ca="1" si="416"/>
        <v>#N/A</v>
      </c>
      <c r="AJ2079">
        <f t="shared" si="417"/>
        <v>9.988014382740711E-5</v>
      </c>
      <c r="AK2079">
        <f t="shared" si="418"/>
        <v>0</v>
      </c>
      <c r="AL2079" t="e">
        <f t="shared" ca="1" si="428"/>
        <v>#N/A</v>
      </c>
      <c r="AM2079" t="b">
        <f t="shared" si="419"/>
        <v>0</v>
      </c>
    </row>
    <row r="2080" spans="1:39" x14ac:dyDescent="0.3">
      <c r="A2080" t="s">
        <v>1833</v>
      </c>
      <c r="B2080" t="s">
        <v>1834</v>
      </c>
      <c r="C2080" t="s">
        <v>39</v>
      </c>
      <c r="D2080" t="s">
        <v>70</v>
      </c>
      <c r="E2080" t="s">
        <v>1835</v>
      </c>
      <c r="F2080" s="13" t="str">
        <f>_xlfn.CONCAT(wiz_6[[#This Row],[OCTY......]],",",wiz_6[[#This Row],[OS]])</f>
        <v>NEW JOHNSO,TN</v>
      </c>
      <c r="G2080" t="s">
        <v>68</v>
      </c>
      <c r="H2080" t="s">
        <v>680</v>
      </c>
      <c r="I2080" s="13" t="str">
        <f>_xlfn.CONCAT(wiz_6[[#This Row],[DCTY......]], ",",wiz_6[[#This Row],[DS]])</f>
        <v>CONCORD   ,NC</v>
      </c>
      <c r="J2080" t="str">
        <f>TRIM(CONCATENATE(wiz_6[[#This Row],[SHIPPER..................]],wiz_6[[#This Row],[ZIP2..]],wiz_6[[#This Row],[ZIP3..]]))</f>
        <v>CHEMOURS | 3713428025</v>
      </c>
      <c r="K2080">
        <v>1</v>
      </c>
      <c r="L2080">
        <v>2.4500000000000002</v>
      </c>
      <c r="M2080">
        <v>0.19</v>
      </c>
      <c r="N2080">
        <v>497</v>
      </c>
      <c r="O2080">
        <v>1.25</v>
      </c>
      <c r="P2080">
        <v>103</v>
      </c>
      <c r="Q2080">
        <v>0.35</v>
      </c>
      <c r="R2080">
        <v>10</v>
      </c>
      <c r="S2080">
        <v>-77</v>
      </c>
      <c r="T2080">
        <v>-67</v>
      </c>
      <c r="U2080">
        <v>270</v>
      </c>
      <c r="V2080">
        <v>126</v>
      </c>
      <c r="W2080">
        <v>37087</v>
      </c>
      <c r="X2080">
        <v>37134</v>
      </c>
      <c r="Y2080">
        <v>28025</v>
      </c>
      <c r="Z2080">
        <v>2.42</v>
      </c>
      <c r="AA2080">
        <f t="shared" si="420"/>
        <v>10012</v>
      </c>
      <c r="AB2080">
        <f t="shared" si="421"/>
        <v>126</v>
      </c>
      <c r="AC2080">
        <f t="shared" si="422"/>
        <v>6159</v>
      </c>
      <c r="AD2080">
        <f t="shared" si="423"/>
        <v>0.6151618058330004</v>
      </c>
      <c r="AE2080">
        <f t="shared" si="424"/>
        <v>0</v>
      </c>
      <c r="AF2080" t="e">
        <f t="shared" ca="1" si="425"/>
        <v>#N/A</v>
      </c>
      <c r="AG2080" t="e">
        <f t="shared" ca="1" si="426"/>
        <v>#N/A</v>
      </c>
      <c r="AH2080" t="e">
        <f t="shared" ca="1" si="427"/>
        <v>#N/A</v>
      </c>
      <c r="AI2080" t="e">
        <f t="shared" ca="1" si="416"/>
        <v>#N/A</v>
      </c>
      <c r="AJ2080">
        <f t="shared" si="417"/>
        <v>9.988014382740711E-5</v>
      </c>
      <c r="AK2080">
        <f t="shared" si="418"/>
        <v>0</v>
      </c>
      <c r="AL2080" t="e">
        <f t="shared" ca="1" si="428"/>
        <v>#N/A</v>
      </c>
      <c r="AM2080" t="b">
        <f t="shared" si="419"/>
        <v>0</v>
      </c>
    </row>
    <row r="2081" spans="1:39" x14ac:dyDescent="0.3">
      <c r="A2081" t="s">
        <v>47</v>
      </c>
      <c r="B2081" t="s">
        <v>48</v>
      </c>
      <c r="C2081" t="s">
        <v>39</v>
      </c>
      <c r="D2081" t="s">
        <v>70</v>
      </c>
      <c r="E2081" t="s">
        <v>1823</v>
      </c>
      <c r="F2081" s="13" t="str">
        <f>_xlfn.CONCAT(wiz_6[[#This Row],[OCTY......]],",",wiz_6[[#This Row],[OS]])</f>
        <v>DICKSON   ,TN</v>
      </c>
      <c r="G2081" t="s">
        <v>68</v>
      </c>
      <c r="H2081" t="s">
        <v>231</v>
      </c>
      <c r="I2081" s="13" t="str">
        <f>_xlfn.CONCAT(wiz_6[[#This Row],[DCTY......]], ",",wiz_6[[#This Row],[DS]])</f>
        <v>STATESVILL,NC</v>
      </c>
      <c r="J2081" t="str">
        <f>TRIM(CONCATENATE(wiz_6[[#This Row],[SHIPPER..................]],wiz_6[[#This Row],[ZIP2..]],wiz_6[[#This Row],[ZIP3..]]))</f>
        <v>LOWES MLXP VAN ONE WA| 3705528625</v>
      </c>
      <c r="K2081">
        <v>1</v>
      </c>
      <c r="L2081">
        <v>1.95</v>
      </c>
      <c r="M2081">
        <v>0.21</v>
      </c>
      <c r="N2081">
        <v>430</v>
      </c>
      <c r="O2081">
        <v>0.88</v>
      </c>
      <c r="P2081">
        <v>80</v>
      </c>
      <c r="Q2081">
        <v>0.3</v>
      </c>
      <c r="R2081">
        <v>0</v>
      </c>
      <c r="S2081">
        <v>-106</v>
      </c>
      <c r="T2081">
        <v>1</v>
      </c>
      <c r="U2081">
        <v>149</v>
      </c>
      <c r="V2081">
        <v>44</v>
      </c>
      <c r="W2081">
        <v>42134</v>
      </c>
      <c r="X2081">
        <v>37055</v>
      </c>
      <c r="Y2081">
        <v>28625</v>
      </c>
      <c r="Z2081">
        <v>1.94</v>
      </c>
      <c r="AA2081">
        <f t="shared" si="420"/>
        <v>10012</v>
      </c>
      <c r="AB2081">
        <f t="shared" si="421"/>
        <v>44</v>
      </c>
      <c r="AC2081">
        <f t="shared" si="422"/>
        <v>6159</v>
      </c>
      <c r="AD2081">
        <f t="shared" si="423"/>
        <v>0.6151618058330004</v>
      </c>
      <c r="AE2081">
        <f t="shared" si="424"/>
        <v>0</v>
      </c>
      <c r="AF2081" t="e">
        <f t="shared" ca="1" si="425"/>
        <v>#N/A</v>
      </c>
      <c r="AG2081" t="e">
        <f t="shared" ca="1" si="426"/>
        <v>#N/A</v>
      </c>
      <c r="AH2081" t="e">
        <f t="shared" ca="1" si="427"/>
        <v>#N/A</v>
      </c>
      <c r="AI2081" t="e">
        <f t="shared" ca="1" si="416"/>
        <v>#N/A</v>
      </c>
      <c r="AJ2081">
        <f t="shared" si="417"/>
        <v>9.988014382740711E-5</v>
      </c>
      <c r="AK2081">
        <f t="shared" si="418"/>
        <v>0</v>
      </c>
      <c r="AL2081" t="e">
        <f t="shared" ca="1" si="428"/>
        <v>#N/A</v>
      </c>
      <c r="AM2081" t="b">
        <f t="shared" si="419"/>
        <v>0</v>
      </c>
    </row>
    <row r="2082" spans="1:39" x14ac:dyDescent="0.3">
      <c r="A2082" t="s">
        <v>47</v>
      </c>
      <c r="B2082" t="s">
        <v>48</v>
      </c>
      <c r="C2082" t="s">
        <v>39</v>
      </c>
      <c r="D2082" t="s">
        <v>70</v>
      </c>
      <c r="E2082" t="s">
        <v>581</v>
      </c>
      <c r="F2082" s="13" t="str">
        <f>_xlfn.CONCAT(wiz_6[[#This Row],[OCTY......]],",",wiz_6[[#This Row],[OS]])</f>
        <v>PLEASANT V,TN</v>
      </c>
      <c r="G2082" t="s">
        <v>68</v>
      </c>
      <c r="H2082" t="s">
        <v>926</v>
      </c>
      <c r="I2082" s="13" t="str">
        <f>_xlfn.CONCAT(wiz_6[[#This Row],[DCTY......]], ",",wiz_6[[#This Row],[DS]])</f>
        <v>NORTH WILK,NC</v>
      </c>
      <c r="J2082" t="str">
        <f>TRIM(CONCATENATE(wiz_6[[#This Row],[SHIPPER..................]],wiz_6[[#This Row],[ZIP2..]],wiz_6[[#This Row],[ZIP3..]]))</f>
        <v>LOWES MLXP VAN ONE WA| 3714628656</v>
      </c>
      <c r="K2082">
        <v>3</v>
      </c>
      <c r="L2082">
        <v>2.0499999999999998</v>
      </c>
      <c r="M2082">
        <v>0.21</v>
      </c>
      <c r="N2082">
        <v>390</v>
      </c>
      <c r="O2082">
        <v>0.62</v>
      </c>
      <c r="P2082">
        <v>26</v>
      </c>
      <c r="Q2082">
        <v>0.25</v>
      </c>
      <c r="R2082">
        <v>0</v>
      </c>
      <c r="S2082">
        <v>0</v>
      </c>
      <c r="T2082">
        <v>36</v>
      </c>
      <c r="U2082">
        <v>152</v>
      </c>
      <c r="V2082">
        <v>188</v>
      </c>
      <c r="W2082">
        <v>37201</v>
      </c>
      <c r="X2082">
        <v>37146</v>
      </c>
      <c r="Y2082">
        <v>28656</v>
      </c>
      <c r="Z2082">
        <v>2.04</v>
      </c>
      <c r="AA2082">
        <f t="shared" si="420"/>
        <v>10012</v>
      </c>
      <c r="AB2082">
        <f t="shared" si="421"/>
        <v>564</v>
      </c>
      <c r="AC2082">
        <f t="shared" si="422"/>
        <v>6159</v>
      </c>
      <c r="AD2082">
        <f t="shared" si="423"/>
        <v>0.6151618058330004</v>
      </c>
      <c r="AE2082">
        <f t="shared" si="424"/>
        <v>0</v>
      </c>
      <c r="AF2082" t="e">
        <f t="shared" ca="1" si="425"/>
        <v>#N/A</v>
      </c>
      <c r="AG2082" t="e">
        <f t="shared" ca="1" si="426"/>
        <v>#N/A</v>
      </c>
      <c r="AH2082" t="e">
        <f t="shared" ca="1" si="427"/>
        <v>#N/A</v>
      </c>
      <c r="AI2082" t="e">
        <f t="shared" ca="1" si="416"/>
        <v>#N/A</v>
      </c>
      <c r="AJ2082">
        <f t="shared" si="417"/>
        <v>2.9964043148222132E-4</v>
      </c>
      <c r="AK2082">
        <f t="shared" si="418"/>
        <v>0</v>
      </c>
      <c r="AL2082" t="e">
        <f t="shared" ca="1" si="428"/>
        <v>#N/A</v>
      </c>
      <c r="AM2082" t="b">
        <f t="shared" si="419"/>
        <v>0</v>
      </c>
    </row>
    <row r="2083" spans="1:39" x14ac:dyDescent="0.3">
      <c r="A2083" t="s">
        <v>717</v>
      </c>
      <c r="B2083" t="s">
        <v>718</v>
      </c>
      <c r="C2083" t="s">
        <v>39</v>
      </c>
      <c r="D2083" t="s">
        <v>70</v>
      </c>
      <c r="E2083" t="s">
        <v>575</v>
      </c>
      <c r="F2083" s="13" t="str">
        <f>_xlfn.CONCAT(wiz_6[[#This Row],[OCTY......]],",",wiz_6[[#This Row],[OS]])</f>
        <v>LEBANON   ,TN</v>
      </c>
      <c r="G2083" t="s">
        <v>185</v>
      </c>
      <c r="H2083" t="s">
        <v>107</v>
      </c>
      <c r="I2083" s="13" t="str">
        <f>_xlfn.CONCAT(wiz_6[[#This Row],[DCTY......]], ",",wiz_6[[#This Row],[DS]])</f>
        <v>MONTGOMERY,NY</v>
      </c>
      <c r="J2083" t="str">
        <f>TRIM(CONCATENATE(wiz_6[[#This Row],[SHIPPER..................]],wiz_6[[#This Row],[ZIP2..]],wiz_6[[#This Row],[ZIP3..]]))</f>
        <v>b: DSC LOGISTICS | 3708712549</v>
      </c>
      <c r="K2083">
        <v>3</v>
      </c>
      <c r="L2083">
        <v>2.52</v>
      </c>
      <c r="M2083">
        <v>0.22</v>
      </c>
      <c r="N2083">
        <v>869</v>
      </c>
      <c r="O2083">
        <v>1.61</v>
      </c>
      <c r="P2083">
        <v>77</v>
      </c>
      <c r="Q2083">
        <v>0.3</v>
      </c>
      <c r="R2083">
        <v>-6</v>
      </c>
      <c r="S2083">
        <v>-111</v>
      </c>
      <c r="T2083">
        <v>16</v>
      </c>
      <c r="U2083">
        <v>371</v>
      </c>
      <c r="V2083">
        <v>276</v>
      </c>
      <c r="W2083">
        <v>37127</v>
      </c>
      <c r="X2083">
        <v>37087</v>
      </c>
      <c r="Y2083">
        <v>12549</v>
      </c>
      <c r="Z2083">
        <v>2.52</v>
      </c>
      <c r="AA2083">
        <f t="shared" si="420"/>
        <v>10012</v>
      </c>
      <c r="AB2083">
        <f t="shared" si="421"/>
        <v>828</v>
      </c>
      <c r="AC2083">
        <f t="shared" si="422"/>
        <v>6159</v>
      </c>
      <c r="AD2083">
        <f t="shared" si="423"/>
        <v>0.6151618058330004</v>
      </c>
      <c r="AE2083">
        <f t="shared" si="424"/>
        <v>0</v>
      </c>
      <c r="AF2083" t="e">
        <f t="shared" ca="1" si="425"/>
        <v>#N/A</v>
      </c>
      <c r="AG2083" t="e">
        <f t="shared" ca="1" si="426"/>
        <v>#N/A</v>
      </c>
      <c r="AH2083" t="e">
        <f t="shared" ca="1" si="427"/>
        <v>#N/A</v>
      </c>
      <c r="AI2083" t="e">
        <f t="shared" ca="1" si="416"/>
        <v>#N/A</v>
      </c>
      <c r="AJ2083">
        <f t="shared" si="417"/>
        <v>2.9964043148222132E-4</v>
      </c>
      <c r="AK2083">
        <f t="shared" si="418"/>
        <v>0</v>
      </c>
      <c r="AL2083" t="e">
        <f t="shared" ca="1" si="428"/>
        <v>#N/A</v>
      </c>
      <c r="AM2083" t="b">
        <f t="shared" si="419"/>
        <v>0</v>
      </c>
    </row>
    <row r="2084" spans="1:39" x14ac:dyDescent="0.3">
      <c r="A2084" t="s">
        <v>37</v>
      </c>
      <c r="B2084" t="s">
        <v>38</v>
      </c>
      <c r="C2084" t="s">
        <v>39</v>
      </c>
      <c r="D2084" t="s">
        <v>70</v>
      </c>
      <c r="E2084" t="s">
        <v>1108</v>
      </c>
      <c r="F2084" s="13" t="str">
        <f>_xlfn.CONCAT(wiz_6[[#This Row],[OCTY......]],",",wiz_6[[#This Row],[OS]])</f>
        <v>PORTLAND  ,TN</v>
      </c>
      <c r="G2084" t="s">
        <v>87</v>
      </c>
      <c r="H2084" t="s">
        <v>180</v>
      </c>
      <c r="I2084" s="13" t="str">
        <f>_xlfn.CONCAT(wiz_6[[#This Row],[DCTY......]], ",",wiz_6[[#This Row],[DS]])</f>
        <v>HUDSON    ,OH</v>
      </c>
      <c r="J2084" t="str">
        <f>TRIM(CONCATENATE(wiz_6[[#This Row],[SHIPPER..................]],wiz_6[[#This Row],[ZIP2..]],wiz_6[[#This Row],[ZIP3..]]))</f>
        <v>b: C H ROBINSON | 3714844236</v>
      </c>
      <c r="K2084">
        <v>1</v>
      </c>
      <c r="L2084">
        <v>1.59</v>
      </c>
      <c r="M2084">
        <v>0.27</v>
      </c>
      <c r="N2084">
        <v>485</v>
      </c>
      <c r="O2084">
        <v>0.97</v>
      </c>
      <c r="P2084">
        <v>60</v>
      </c>
      <c r="Q2084">
        <v>0.3</v>
      </c>
      <c r="R2084">
        <v>-29</v>
      </c>
      <c r="S2084">
        <v>-23</v>
      </c>
      <c r="T2084">
        <v>-1</v>
      </c>
      <c r="U2084">
        <v>27</v>
      </c>
      <c r="V2084">
        <v>3</v>
      </c>
      <c r="W2084">
        <v>37087</v>
      </c>
      <c r="X2084">
        <v>37148</v>
      </c>
      <c r="Y2084">
        <v>44236</v>
      </c>
      <c r="Z2084">
        <v>1.64</v>
      </c>
      <c r="AA2084">
        <f t="shared" si="420"/>
        <v>10012</v>
      </c>
      <c r="AB2084">
        <f t="shared" si="421"/>
        <v>3</v>
      </c>
      <c r="AC2084">
        <f t="shared" si="422"/>
        <v>6159</v>
      </c>
      <c r="AD2084">
        <f t="shared" si="423"/>
        <v>0.6151618058330004</v>
      </c>
      <c r="AE2084">
        <f t="shared" si="424"/>
        <v>0</v>
      </c>
      <c r="AF2084" t="e">
        <f t="shared" ca="1" si="425"/>
        <v>#N/A</v>
      </c>
      <c r="AG2084" t="e">
        <f t="shared" ca="1" si="426"/>
        <v>#N/A</v>
      </c>
      <c r="AH2084" t="e">
        <f t="shared" ca="1" si="427"/>
        <v>#N/A</v>
      </c>
      <c r="AI2084" t="e">
        <f t="shared" ca="1" si="416"/>
        <v>#N/A</v>
      </c>
      <c r="AJ2084">
        <f t="shared" si="417"/>
        <v>9.988014382740711E-5</v>
      </c>
      <c r="AK2084">
        <f t="shared" si="418"/>
        <v>0</v>
      </c>
      <c r="AL2084" t="e">
        <f t="shared" ca="1" si="428"/>
        <v>#N/A</v>
      </c>
      <c r="AM2084" t="b">
        <f t="shared" si="419"/>
        <v>0</v>
      </c>
    </row>
    <row r="2085" spans="1:39" x14ac:dyDescent="0.3">
      <c r="A2085" t="s">
        <v>344</v>
      </c>
      <c r="B2085" t="s">
        <v>345</v>
      </c>
      <c r="C2085" t="s">
        <v>39</v>
      </c>
      <c r="D2085" t="s">
        <v>70</v>
      </c>
      <c r="E2085" t="s">
        <v>575</v>
      </c>
      <c r="F2085" s="13" t="str">
        <f>_xlfn.CONCAT(wiz_6[[#This Row],[OCTY......]],",",wiz_6[[#This Row],[OS]])</f>
        <v>LEBANON   ,TN</v>
      </c>
      <c r="G2085" t="s">
        <v>87</v>
      </c>
      <c r="H2085" t="s">
        <v>1836</v>
      </c>
      <c r="I2085" s="13" t="str">
        <f>_xlfn.CONCAT(wiz_6[[#This Row],[DCTY......]], ",",wiz_6[[#This Row],[DS]])</f>
        <v>WARRENSVIL,OH</v>
      </c>
      <c r="J2085" t="str">
        <f>TRIM(CONCATENATE(wiz_6[[#This Row],[SHIPPER..................]],wiz_6[[#This Row],[ZIP2..]],wiz_6[[#This Row],[ZIP3..]]))</f>
        <v>b: SCHNEIDER LOGISTIC| 3708744122</v>
      </c>
      <c r="K2085">
        <v>1</v>
      </c>
      <c r="L2085">
        <v>1.19</v>
      </c>
      <c r="M2085">
        <v>0.24</v>
      </c>
      <c r="N2085">
        <v>511</v>
      </c>
      <c r="O2085">
        <v>0.68</v>
      </c>
      <c r="P2085">
        <v>54</v>
      </c>
      <c r="Q2085">
        <v>0.3</v>
      </c>
      <c r="R2085">
        <v>-15</v>
      </c>
      <c r="S2085">
        <v>-16</v>
      </c>
      <c r="T2085">
        <v>86</v>
      </c>
      <c r="U2085">
        <v>-62</v>
      </c>
      <c r="V2085">
        <v>8</v>
      </c>
      <c r="W2085">
        <v>37146</v>
      </c>
      <c r="X2085">
        <v>37087</v>
      </c>
      <c r="Y2085">
        <v>44122</v>
      </c>
      <c r="Z2085">
        <v>1.21</v>
      </c>
      <c r="AA2085">
        <f t="shared" si="420"/>
        <v>10012</v>
      </c>
      <c r="AB2085">
        <f t="shared" si="421"/>
        <v>8</v>
      </c>
      <c r="AC2085">
        <f t="shared" si="422"/>
        <v>6159</v>
      </c>
      <c r="AD2085">
        <f t="shared" si="423"/>
        <v>0.6151618058330004</v>
      </c>
      <c r="AE2085">
        <f t="shared" si="424"/>
        <v>0</v>
      </c>
      <c r="AF2085" t="e">
        <f t="shared" ca="1" si="425"/>
        <v>#N/A</v>
      </c>
      <c r="AG2085" t="e">
        <f t="shared" ca="1" si="426"/>
        <v>#N/A</v>
      </c>
      <c r="AH2085" t="e">
        <f t="shared" ca="1" si="427"/>
        <v>#N/A</v>
      </c>
      <c r="AI2085" t="e">
        <f t="shared" ca="1" si="416"/>
        <v>#N/A</v>
      </c>
      <c r="AJ2085">
        <f t="shared" si="417"/>
        <v>9.988014382740711E-5</v>
      </c>
      <c r="AK2085">
        <f t="shared" si="418"/>
        <v>0</v>
      </c>
      <c r="AL2085" t="e">
        <f t="shared" ca="1" si="428"/>
        <v>#N/A</v>
      </c>
      <c r="AM2085" t="b">
        <f t="shared" si="419"/>
        <v>0</v>
      </c>
    </row>
    <row r="2086" spans="1:39" x14ac:dyDescent="0.3">
      <c r="A2086" t="s">
        <v>47</v>
      </c>
      <c r="B2086" t="s">
        <v>48</v>
      </c>
      <c r="C2086" t="s">
        <v>39</v>
      </c>
      <c r="D2086" t="s">
        <v>70</v>
      </c>
      <c r="E2086" t="s">
        <v>136</v>
      </c>
      <c r="F2086" s="13" t="str">
        <f>_xlfn.CONCAT(wiz_6[[#This Row],[OCTY......]],",",wiz_6[[#This Row],[OS]])</f>
        <v>CROSSVILLE,TN</v>
      </c>
      <c r="G2086" t="s">
        <v>87</v>
      </c>
      <c r="H2086" t="s">
        <v>88</v>
      </c>
      <c r="I2086" s="13" t="str">
        <f>_xlfn.CONCAT(wiz_6[[#This Row],[DCTY......]], ",",wiz_6[[#This Row],[DS]])</f>
        <v>FINDLAY   ,OH</v>
      </c>
      <c r="J2086" t="str">
        <f>TRIM(CONCATENATE(wiz_6[[#This Row],[SHIPPER..................]],wiz_6[[#This Row],[ZIP2..]],wiz_6[[#This Row],[ZIP3..]]))</f>
        <v>LOWES MLXP VAN ONE WA| 3855545839</v>
      </c>
      <c r="K2086">
        <v>2</v>
      </c>
      <c r="L2086">
        <v>1.52</v>
      </c>
      <c r="M2086">
        <v>0.21</v>
      </c>
      <c r="N2086">
        <v>425</v>
      </c>
      <c r="O2086">
        <v>0.93</v>
      </c>
      <c r="P2086">
        <v>84</v>
      </c>
      <c r="Q2086">
        <v>0.3</v>
      </c>
      <c r="R2086">
        <v>0</v>
      </c>
      <c r="S2086">
        <v>-82</v>
      </c>
      <c r="T2086">
        <v>-11</v>
      </c>
      <c r="U2086">
        <v>-6</v>
      </c>
      <c r="V2086">
        <v>-99</v>
      </c>
      <c r="W2086">
        <v>37806</v>
      </c>
      <c r="X2086">
        <v>38555</v>
      </c>
      <c r="Y2086">
        <v>45839</v>
      </c>
      <c r="Z2086">
        <v>1.51</v>
      </c>
      <c r="AA2086">
        <f t="shared" si="420"/>
        <v>10012</v>
      </c>
      <c r="AB2086">
        <f t="shared" si="421"/>
        <v>-198</v>
      </c>
      <c r="AC2086">
        <f t="shared" si="422"/>
        <v>6159</v>
      </c>
      <c r="AD2086">
        <f t="shared" si="423"/>
        <v>0.6151618058330004</v>
      </c>
      <c r="AE2086">
        <f t="shared" si="424"/>
        <v>0</v>
      </c>
      <c r="AF2086" t="e">
        <f t="shared" ca="1" si="425"/>
        <v>#N/A</v>
      </c>
      <c r="AG2086" t="e">
        <f t="shared" ca="1" si="426"/>
        <v>#N/A</v>
      </c>
      <c r="AH2086" t="e">
        <f t="shared" ca="1" si="427"/>
        <v>#N/A</v>
      </c>
      <c r="AI2086" t="e">
        <f t="shared" ca="1" si="416"/>
        <v>#N/A</v>
      </c>
      <c r="AJ2086">
        <f t="shared" si="417"/>
        <v>1.9976028765481422E-4</v>
      </c>
      <c r="AK2086">
        <f t="shared" si="418"/>
        <v>0</v>
      </c>
      <c r="AL2086" t="e">
        <f t="shared" ca="1" si="428"/>
        <v>#N/A</v>
      </c>
      <c r="AM2086" t="b">
        <f t="shared" si="419"/>
        <v>0</v>
      </c>
    </row>
    <row r="2087" spans="1:39" x14ac:dyDescent="0.3">
      <c r="A2087" t="s">
        <v>423</v>
      </c>
      <c r="B2087" t="s">
        <v>424</v>
      </c>
      <c r="C2087" t="s">
        <v>39</v>
      </c>
      <c r="D2087" t="s">
        <v>70</v>
      </c>
      <c r="E2087" t="s">
        <v>1823</v>
      </c>
      <c r="F2087" s="13" t="str">
        <f>_xlfn.CONCAT(wiz_6[[#This Row],[OCTY......]],",",wiz_6[[#This Row],[OS]])</f>
        <v>DICKSON   ,TN</v>
      </c>
      <c r="G2087" t="s">
        <v>90</v>
      </c>
      <c r="H2087" t="s">
        <v>1588</v>
      </c>
      <c r="I2087" s="13" t="str">
        <f>_xlfn.CONCAT(wiz_6[[#This Row],[DCTY......]], ",",wiz_6[[#This Row],[DS]])</f>
        <v>AIKEN     ,SC</v>
      </c>
      <c r="J2087" t="str">
        <f>TRIM(CONCATENATE(wiz_6[[#This Row],[SHIPPER..................]],wiz_6[[#This Row],[ZIP2..]],wiz_6[[#This Row],[ZIP3..]]))</f>
        <v>CARLSTAR | 3705529801</v>
      </c>
      <c r="K2087">
        <v>2</v>
      </c>
      <c r="L2087">
        <v>2.0099999999999998</v>
      </c>
      <c r="M2087">
        <v>0.19</v>
      </c>
      <c r="N2087">
        <v>446</v>
      </c>
      <c r="O2087">
        <v>1.26</v>
      </c>
      <c r="P2087">
        <v>89</v>
      </c>
      <c r="Q2087">
        <v>0.3</v>
      </c>
      <c r="R2087">
        <v>11</v>
      </c>
      <c r="S2087">
        <v>-296</v>
      </c>
      <c r="T2087">
        <v>-89</v>
      </c>
      <c r="U2087">
        <v>32</v>
      </c>
      <c r="V2087">
        <v>-353</v>
      </c>
      <c r="W2087">
        <v>42134</v>
      </c>
      <c r="X2087">
        <v>37055</v>
      </c>
      <c r="Y2087">
        <v>29801</v>
      </c>
      <c r="Z2087">
        <v>1.98</v>
      </c>
      <c r="AA2087">
        <f t="shared" si="420"/>
        <v>10012</v>
      </c>
      <c r="AB2087">
        <f t="shared" si="421"/>
        <v>-706</v>
      </c>
      <c r="AC2087">
        <f t="shared" si="422"/>
        <v>6159</v>
      </c>
      <c r="AD2087">
        <f t="shared" si="423"/>
        <v>0.6151618058330004</v>
      </c>
      <c r="AE2087">
        <f t="shared" si="424"/>
        <v>0</v>
      </c>
      <c r="AF2087" t="e">
        <f t="shared" ca="1" si="425"/>
        <v>#N/A</v>
      </c>
      <c r="AG2087" t="e">
        <f t="shared" ca="1" si="426"/>
        <v>#N/A</v>
      </c>
      <c r="AH2087" t="e">
        <f t="shared" ca="1" si="427"/>
        <v>#N/A</v>
      </c>
      <c r="AI2087" t="e">
        <f t="shared" ca="1" si="416"/>
        <v>#N/A</v>
      </c>
      <c r="AJ2087">
        <f t="shared" si="417"/>
        <v>1.9976028765481422E-4</v>
      </c>
      <c r="AK2087">
        <f t="shared" si="418"/>
        <v>0</v>
      </c>
      <c r="AL2087" t="e">
        <f t="shared" ca="1" si="428"/>
        <v>#N/A</v>
      </c>
      <c r="AM2087" t="b">
        <f t="shared" si="419"/>
        <v>0</v>
      </c>
    </row>
    <row r="2088" spans="1:39" x14ac:dyDescent="0.3">
      <c r="A2088" t="s">
        <v>72</v>
      </c>
      <c r="B2088" t="s">
        <v>73</v>
      </c>
      <c r="C2088" t="s">
        <v>39</v>
      </c>
      <c r="D2088" t="s">
        <v>70</v>
      </c>
      <c r="E2088" t="s">
        <v>202</v>
      </c>
      <c r="F2088" s="13" t="str">
        <f>_xlfn.CONCAT(wiz_6[[#This Row],[OCTY......]],",",wiz_6[[#This Row],[OS]])</f>
        <v>NASHVILLE ,TN</v>
      </c>
      <c r="G2088" t="s">
        <v>90</v>
      </c>
      <c r="H2088" t="s">
        <v>57</v>
      </c>
      <c r="I2088" s="13" t="str">
        <f>_xlfn.CONCAT(wiz_6[[#This Row],[DCTY......]], ",",wiz_6[[#This Row],[DS]])</f>
        <v>FLORENCE  ,SC</v>
      </c>
      <c r="J2088" t="str">
        <f>TRIM(CONCATENATE(wiz_6[[#This Row],[SHIPPER..................]],wiz_6[[#This Row],[ZIP2..]],wiz_6[[#This Row],[ZIP3..]]))</f>
        <v>REDWOOD LOGISTICS STR| 3720129501</v>
      </c>
      <c r="K2088">
        <v>1</v>
      </c>
      <c r="L2088">
        <v>2.61</v>
      </c>
      <c r="M2088">
        <v>0.28000000000000003</v>
      </c>
      <c r="N2088">
        <v>519</v>
      </c>
      <c r="O2088">
        <v>0.96</v>
      </c>
      <c r="P2088">
        <v>44</v>
      </c>
      <c r="Q2088">
        <v>0.25</v>
      </c>
      <c r="R2088">
        <v>-37</v>
      </c>
      <c r="S2088">
        <v>-61</v>
      </c>
      <c r="T2088">
        <v>20</v>
      </c>
      <c r="U2088">
        <v>797</v>
      </c>
      <c r="V2088">
        <v>756</v>
      </c>
      <c r="W2088">
        <v>42134</v>
      </c>
      <c r="X2088">
        <v>37201</v>
      </c>
      <c r="Y2088">
        <v>29501</v>
      </c>
      <c r="Z2088">
        <v>2.67</v>
      </c>
      <c r="AA2088">
        <f t="shared" si="420"/>
        <v>10012</v>
      </c>
      <c r="AB2088">
        <f t="shared" si="421"/>
        <v>756</v>
      </c>
      <c r="AC2088">
        <f t="shared" si="422"/>
        <v>6159</v>
      </c>
      <c r="AD2088">
        <f t="shared" si="423"/>
        <v>0.6151618058330004</v>
      </c>
      <c r="AE2088">
        <f t="shared" si="424"/>
        <v>0</v>
      </c>
      <c r="AF2088" t="e">
        <f t="shared" ca="1" si="425"/>
        <v>#N/A</v>
      </c>
      <c r="AG2088" t="e">
        <f t="shared" ca="1" si="426"/>
        <v>#N/A</v>
      </c>
      <c r="AH2088" t="e">
        <f t="shared" ca="1" si="427"/>
        <v>#N/A</v>
      </c>
      <c r="AI2088" t="e">
        <f t="shared" ca="1" si="416"/>
        <v>#N/A</v>
      </c>
      <c r="AJ2088">
        <f t="shared" si="417"/>
        <v>9.988014382740711E-5</v>
      </c>
      <c r="AK2088">
        <f t="shared" si="418"/>
        <v>0</v>
      </c>
      <c r="AL2088" t="e">
        <f t="shared" ca="1" si="428"/>
        <v>#N/A</v>
      </c>
      <c r="AM2088" t="b">
        <f t="shared" si="419"/>
        <v>0</v>
      </c>
    </row>
    <row r="2089" spans="1:39" x14ac:dyDescent="0.3">
      <c r="A2089" t="s">
        <v>344</v>
      </c>
      <c r="B2089" t="s">
        <v>345</v>
      </c>
      <c r="C2089" t="s">
        <v>39</v>
      </c>
      <c r="D2089" t="s">
        <v>70</v>
      </c>
      <c r="E2089" t="s">
        <v>1837</v>
      </c>
      <c r="F2089" s="13" t="str">
        <f>_xlfn.CONCAT(wiz_6[[#This Row],[OCTY......]],",",wiz_6[[#This Row],[OS]])</f>
        <v>WAVERLY   ,TN</v>
      </c>
      <c r="G2089" t="s">
        <v>90</v>
      </c>
      <c r="H2089" t="s">
        <v>1650</v>
      </c>
      <c r="I2089" s="13" t="str">
        <f>_xlfn.CONCAT(wiz_6[[#This Row],[DCTY......]], ",",wiz_6[[#This Row],[DS]])</f>
        <v>LAURENS   ,SC</v>
      </c>
      <c r="J2089" t="str">
        <f>TRIM(CONCATENATE(wiz_6[[#This Row],[SHIPPER..................]],wiz_6[[#This Row],[ZIP2..]],wiz_6[[#This Row],[ZIP3..]]))</f>
        <v>b: SCHNEIDER LOGISTIC| 3718529360</v>
      </c>
      <c r="K2089">
        <v>1</v>
      </c>
      <c r="L2089">
        <v>1.18</v>
      </c>
      <c r="M2089">
        <v>0.38</v>
      </c>
      <c r="N2089">
        <v>448</v>
      </c>
      <c r="O2089">
        <v>0.89</v>
      </c>
      <c r="P2089">
        <v>103</v>
      </c>
      <c r="Q2089">
        <v>0.35</v>
      </c>
      <c r="R2089">
        <v>-76</v>
      </c>
      <c r="S2089">
        <v>-135</v>
      </c>
      <c r="T2089">
        <v>-1</v>
      </c>
      <c r="U2089">
        <v>-104</v>
      </c>
      <c r="V2089">
        <v>-240</v>
      </c>
      <c r="W2089">
        <v>42134</v>
      </c>
      <c r="X2089">
        <v>37185</v>
      </c>
      <c r="Y2089">
        <v>29360</v>
      </c>
      <c r="Z2089">
        <v>1.34</v>
      </c>
      <c r="AA2089">
        <f t="shared" si="420"/>
        <v>10012</v>
      </c>
      <c r="AB2089">
        <f t="shared" si="421"/>
        <v>-240</v>
      </c>
      <c r="AC2089">
        <f t="shared" si="422"/>
        <v>6159</v>
      </c>
      <c r="AD2089">
        <f t="shared" si="423"/>
        <v>0.6151618058330004</v>
      </c>
      <c r="AE2089">
        <f t="shared" si="424"/>
        <v>0</v>
      </c>
      <c r="AF2089" t="e">
        <f t="shared" ca="1" si="425"/>
        <v>#N/A</v>
      </c>
      <c r="AG2089" t="e">
        <f t="shared" ca="1" si="426"/>
        <v>#N/A</v>
      </c>
      <c r="AH2089" t="e">
        <f t="shared" ca="1" si="427"/>
        <v>#N/A</v>
      </c>
      <c r="AI2089" t="e">
        <f t="shared" ca="1" si="416"/>
        <v>#N/A</v>
      </c>
      <c r="AJ2089">
        <f t="shared" si="417"/>
        <v>9.988014382740711E-5</v>
      </c>
      <c r="AK2089">
        <f t="shared" si="418"/>
        <v>0</v>
      </c>
      <c r="AL2089" t="e">
        <f t="shared" ca="1" si="428"/>
        <v>#N/A</v>
      </c>
      <c r="AM2089" t="b">
        <f t="shared" si="419"/>
        <v>0</v>
      </c>
    </row>
    <row r="2090" spans="1:39" x14ac:dyDescent="0.3">
      <c r="A2090" t="s">
        <v>929</v>
      </c>
      <c r="B2090" t="s">
        <v>930</v>
      </c>
      <c r="C2090" t="s">
        <v>39</v>
      </c>
      <c r="D2090" t="s">
        <v>70</v>
      </c>
      <c r="E2090" t="s">
        <v>1826</v>
      </c>
      <c r="F2090" s="13" t="str">
        <f>_xlfn.CONCAT(wiz_6[[#This Row],[OCTY......]],",",wiz_6[[#This Row],[OS]])</f>
        <v>MORRISON  ,TN</v>
      </c>
      <c r="G2090" t="s">
        <v>76</v>
      </c>
      <c r="H2090" t="s">
        <v>1527</v>
      </c>
      <c r="I2090" s="13" t="str">
        <f>_xlfn.CONCAT(wiz_6[[#This Row],[DCTY......]], ",",wiz_6[[#This Row],[DS]])</f>
        <v>ROANOKE   ,TX</v>
      </c>
      <c r="J2090" t="str">
        <f>TRIM(CONCATENATE(wiz_6[[#This Row],[SHIPPER..................]],wiz_6[[#This Row],[ZIP2..]],wiz_6[[#This Row],[ZIP3..]]))</f>
        <v>BRIDGESTONE FIRESTONE| 3735776099</v>
      </c>
      <c r="K2090">
        <v>18</v>
      </c>
      <c r="L2090">
        <v>1.78</v>
      </c>
      <c r="M2090">
        <v>0.19</v>
      </c>
      <c r="N2090">
        <v>765</v>
      </c>
      <c r="O2090">
        <v>1.69</v>
      </c>
      <c r="P2090">
        <v>139</v>
      </c>
      <c r="Q2090">
        <v>0.36</v>
      </c>
      <c r="R2090">
        <v>14</v>
      </c>
      <c r="S2090">
        <v>-165</v>
      </c>
      <c r="T2090">
        <v>26</v>
      </c>
      <c r="U2090">
        <v>-89</v>
      </c>
      <c r="V2090">
        <v>-228</v>
      </c>
      <c r="W2090">
        <v>37885</v>
      </c>
      <c r="X2090">
        <v>37357</v>
      </c>
      <c r="Y2090">
        <v>76099</v>
      </c>
      <c r="Z2090">
        <v>1.75</v>
      </c>
      <c r="AA2090">
        <f t="shared" si="420"/>
        <v>10012</v>
      </c>
      <c r="AB2090">
        <f t="shared" si="421"/>
        <v>-4104</v>
      </c>
      <c r="AC2090">
        <f t="shared" si="422"/>
        <v>6159</v>
      </c>
      <c r="AD2090">
        <f t="shared" si="423"/>
        <v>0.6151618058330004</v>
      </c>
      <c r="AE2090">
        <f t="shared" si="424"/>
        <v>0</v>
      </c>
      <c r="AF2090" t="e">
        <f t="shared" ca="1" si="425"/>
        <v>#N/A</v>
      </c>
      <c r="AG2090" t="e">
        <f t="shared" ca="1" si="426"/>
        <v>#N/A</v>
      </c>
      <c r="AH2090" t="e">
        <f t="shared" ca="1" si="427"/>
        <v>#N/A</v>
      </c>
      <c r="AI2090" t="e">
        <f t="shared" ca="1" si="416"/>
        <v>#N/A</v>
      </c>
      <c r="AJ2090">
        <f t="shared" si="417"/>
        <v>1.797842588893328E-3</v>
      </c>
      <c r="AK2090">
        <f t="shared" si="418"/>
        <v>0</v>
      </c>
      <c r="AL2090" t="e">
        <f t="shared" ca="1" si="428"/>
        <v>#N/A</v>
      </c>
      <c r="AM2090" t="b">
        <f t="shared" si="419"/>
        <v>0</v>
      </c>
    </row>
    <row r="2091" spans="1:39" x14ac:dyDescent="0.3">
      <c r="A2091" t="s">
        <v>72</v>
      </c>
      <c r="B2091" t="s">
        <v>73</v>
      </c>
      <c r="C2091" t="s">
        <v>39</v>
      </c>
      <c r="D2091" t="s">
        <v>70</v>
      </c>
      <c r="E2091" t="s">
        <v>1838</v>
      </c>
      <c r="F2091" s="13" t="str">
        <f>_xlfn.CONCAT(wiz_6[[#This Row],[OCTY......]],",",wiz_6[[#This Row],[OS]])</f>
        <v>BURNS     ,TN</v>
      </c>
      <c r="G2091" t="s">
        <v>76</v>
      </c>
      <c r="H2091" t="s">
        <v>381</v>
      </c>
      <c r="I2091" s="13" t="str">
        <f>_xlfn.CONCAT(wiz_6[[#This Row],[DCTY......]], ",",wiz_6[[#This Row],[DS]])</f>
        <v>CARROLLTON,TX</v>
      </c>
      <c r="J2091" t="str">
        <f>TRIM(CONCATENATE(wiz_6[[#This Row],[SHIPPER..................]],wiz_6[[#This Row],[ZIP2..]],wiz_6[[#This Row],[ZIP3..]]))</f>
        <v>REDWOOD LOGISTICS STR| 3702975006</v>
      </c>
      <c r="K2091">
        <v>1</v>
      </c>
      <c r="L2091">
        <v>1.2</v>
      </c>
      <c r="M2091">
        <v>0.27</v>
      </c>
      <c r="N2091">
        <v>648</v>
      </c>
      <c r="O2091">
        <v>1.83</v>
      </c>
      <c r="P2091">
        <v>84</v>
      </c>
      <c r="Q2091">
        <v>0.3</v>
      </c>
      <c r="R2091">
        <v>-73</v>
      </c>
      <c r="S2091">
        <v>-42</v>
      </c>
      <c r="T2091">
        <v>-146</v>
      </c>
      <c r="U2091">
        <v>-453</v>
      </c>
      <c r="V2091">
        <v>-641</v>
      </c>
      <c r="W2091">
        <v>38563</v>
      </c>
      <c r="X2091">
        <v>37029</v>
      </c>
      <c r="Y2091">
        <v>75006</v>
      </c>
      <c r="Z2091">
        <v>1.25</v>
      </c>
      <c r="AA2091">
        <f t="shared" si="420"/>
        <v>10012</v>
      </c>
      <c r="AB2091">
        <f t="shared" si="421"/>
        <v>-641</v>
      </c>
      <c r="AC2091">
        <f t="shared" si="422"/>
        <v>6159</v>
      </c>
      <c r="AD2091">
        <f t="shared" si="423"/>
        <v>0.6151618058330004</v>
      </c>
      <c r="AE2091">
        <f t="shared" si="424"/>
        <v>0</v>
      </c>
      <c r="AF2091" t="e">
        <f t="shared" ca="1" si="425"/>
        <v>#N/A</v>
      </c>
      <c r="AG2091" t="e">
        <f t="shared" ca="1" si="426"/>
        <v>#N/A</v>
      </c>
      <c r="AH2091" t="e">
        <f t="shared" ca="1" si="427"/>
        <v>#N/A</v>
      </c>
      <c r="AI2091" t="e">
        <f t="shared" ca="1" si="416"/>
        <v>#N/A</v>
      </c>
      <c r="AJ2091">
        <f t="shared" si="417"/>
        <v>9.988014382740711E-5</v>
      </c>
      <c r="AK2091">
        <f t="shared" si="418"/>
        <v>0</v>
      </c>
      <c r="AL2091" t="e">
        <f t="shared" ca="1" si="428"/>
        <v>#N/A</v>
      </c>
      <c r="AM2091" t="b">
        <f t="shared" si="419"/>
        <v>0</v>
      </c>
    </row>
    <row r="2092" spans="1:39" x14ac:dyDescent="0.3">
      <c r="A2092" t="s">
        <v>72</v>
      </c>
      <c r="B2092" t="s">
        <v>73</v>
      </c>
      <c r="C2092" t="s">
        <v>39</v>
      </c>
      <c r="D2092" t="s">
        <v>70</v>
      </c>
      <c r="E2092" t="s">
        <v>1838</v>
      </c>
      <c r="F2092" s="13" t="str">
        <f>_xlfn.CONCAT(wiz_6[[#This Row],[OCTY......]],",",wiz_6[[#This Row],[OS]])</f>
        <v>BURNS     ,TN</v>
      </c>
      <c r="G2092" t="s">
        <v>76</v>
      </c>
      <c r="H2092" t="s">
        <v>582</v>
      </c>
      <c r="I2092" s="13" t="str">
        <f>_xlfn.CONCAT(wiz_6[[#This Row],[DCTY......]], ",",wiz_6[[#This Row],[DS]])</f>
        <v>DALLAS    ,TX</v>
      </c>
      <c r="J2092" t="str">
        <f>TRIM(CONCATENATE(wiz_6[[#This Row],[SHIPPER..................]],wiz_6[[#This Row],[ZIP2..]],wiz_6[[#This Row],[ZIP3..]]))</f>
        <v>REDWOOD LOGISTICS STR| 3702975201</v>
      </c>
      <c r="K2092">
        <v>1</v>
      </c>
      <c r="L2092">
        <v>1.1599999999999999</v>
      </c>
      <c r="M2092">
        <v>0.27</v>
      </c>
      <c r="N2092">
        <v>631</v>
      </c>
      <c r="O2092">
        <v>1.96</v>
      </c>
      <c r="P2092">
        <v>66</v>
      </c>
      <c r="Q2092">
        <v>0.3</v>
      </c>
      <c r="R2092">
        <v>-38</v>
      </c>
      <c r="S2092">
        <v>-42</v>
      </c>
      <c r="T2092">
        <v>-177</v>
      </c>
      <c r="U2092">
        <v>-559</v>
      </c>
      <c r="V2092">
        <v>-778</v>
      </c>
      <c r="W2092">
        <v>37091</v>
      </c>
      <c r="X2092">
        <v>37029</v>
      </c>
      <c r="Y2092">
        <v>75201</v>
      </c>
      <c r="Z2092">
        <v>1.21</v>
      </c>
      <c r="AA2092">
        <f t="shared" si="420"/>
        <v>10012</v>
      </c>
      <c r="AB2092">
        <f t="shared" si="421"/>
        <v>-778</v>
      </c>
      <c r="AC2092">
        <f t="shared" si="422"/>
        <v>6159</v>
      </c>
      <c r="AD2092">
        <f t="shared" si="423"/>
        <v>0.6151618058330004</v>
      </c>
      <c r="AE2092">
        <f t="shared" si="424"/>
        <v>0</v>
      </c>
      <c r="AF2092" t="e">
        <f t="shared" ca="1" si="425"/>
        <v>#N/A</v>
      </c>
      <c r="AG2092" t="e">
        <f t="shared" ca="1" si="426"/>
        <v>#N/A</v>
      </c>
      <c r="AH2092" t="e">
        <f t="shared" ca="1" si="427"/>
        <v>#N/A</v>
      </c>
      <c r="AI2092" t="e">
        <f t="shared" ca="1" si="416"/>
        <v>#N/A</v>
      </c>
      <c r="AJ2092">
        <f t="shared" si="417"/>
        <v>9.988014382740711E-5</v>
      </c>
      <c r="AK2092">
        <f t="shared" si="418"/>
        <v>0</v>
      </c>
      <c r="AL2092" t="e">
        <f t="shared" ca="1" si="428"/>
        <v>#N/A</v>
      </c>
      <c r="AM2092" t="b">
        <f t="shared" si="419"/>
        <v>0</v>
      </c>
    </row>
    <row r="2093" spans="1:39" x14ac:dyDescent="0.3">
      <c r="A2093" t="s">
        <v>72</v>
      </c>
      <c r="B2093" t="s">
        <v>73</v>
      </c>
      <c r="C2093" t="s">
        <v>39</v>
      </c>
      <c r="D2093" t="s">
        <v>70</v>
      </c>
      <c r="E2093" t="s">
        <v>1823</v>
      </c>
      <c r="F2093" s="13" t="str">
        <f>_xlfn.CONCAT(wiz_6[[#This Row],[OCTY......]],",",wiz_6[[#This Row],[OS]])</f>
        <v>DICKSON   ,TN</v>
      </c>
      <c r="G2093" t="s">
        <v>76</v>
      </c>
      <c r="H2093" t="s">
        <v>672</v>
      </c>
      <c r="I2093" s="13" t="str">
        <f>_xlfn.CONCAT(wiz_6[[#This Row],[DCTY......]], ",",wiz_6[[#This Row],[DS]])</f>
        <v>ARLINGTON ,TX</v>
      </c>
      <c r="J2093" t="str">
        <f>TRIM(CONCATENATE(wiz_6[[#This Row],[SHIPPER..................]],wiz_6[[#This Row],[ZIP2..]],wiz_6[[#This Row],[ZIP3..]]))</f>
        <v>REDWOOD LOGISTICS STR| 3705576001</v>
      </c>
      <c r="K2093">
        <v>1</v>
      </c>
      <c r="L2093">
        <v>1.1100000000000001</v>
      </c>
      <c r="M2093">
        <v>0.28000000000000003</v>
      </c>
      <c r="N2093">
        <v>646</v>
      </c>
      <c r="O2093">
        <v>1.21</v>
      </c>
      <c r="P2093">
        <v>64</v>
      </c>
      <c r="Q2093">
        <v>0.3</v>
      </c>
      <c r="R2093">
        <v>-45</v>
      </c>
      <c r="S2093">
        <v>-22</v>
      </c>
      <c r="T2093">
        <v>1</v>
      </c>
      <c r="U2093">
        <v>-535</v>
      </c>
      <c r="V2093">
        <v>-556</v>
      </c>
      <c r="W2093">
        <v>37127</v>
      </c>
      <c r="X2093">
        <v>37055</v>
      </c>
      <c r="Y2093">
        <v>76001</v>
      </c>
      <c r="Z2093">
        <v>1.17</v>
      </c>
      <c r="AA2093">
        <f t="shared" si="420"/>
        <v>10012</v>
      </c>
      <c r="AB2093">
        <f t="shared" si="421"/>
        <v>-556</v>
      </c>
      <c r="AC2093">
        <f t="shared" si="422"/>
        <v>6159</v>
      </c>
      <c r="AD2093">
        <f t="shared" si="423"/>
        <v>0.6151618058330004</v>
      </c>
      <c r="AE2093">
        <f t="shared" si="424"/>
        <v>0</v>
      </c>
      <c r="AF2093" t="e">
        <f t="shared" ca="1" si="425"/>
        <v>#N/A</v>
      </c>
      <c r="AG2093" t="e">
        <f t="shared" ca="1" si="426"/>
        <v>#N/A</v>
      </c>
      <c r="AH2093" t="e">
        <f t="shared" ca="1" si="427"/>
        <v>#N/A</v>
      </c>
      <c r="AI2093" t="e">
        <f t="shared" ca="1" si="416"/>
        <v>#N/A</v>
      </c>
      <c r="AJ2093">
        <f t="shared" si="417"/>
        <v>9.988014382740711E-5</v>
      </c>
      <c r="AK2093">
        <f t="shared" si="418"/>
        <v>0</v>
      </c>
      <c r="AL2093" t="e">
        <f t="shared" ca="1" si="428"/>
        <v>#N/A</v>
      </c>
      <c r="AM2093" t="b">
        <f t="shared" si="419"/>
        <v>0</v>
      </c>
    </row>
    <row r="2094" spans="1:39" x14ac:dyDescent="0.3">
      <c r="A2094" t="s">
        <v>72</v>
      </c>
      <c r="B2094" t="s">
        <v>73</v>
      </c>
      <c r="C2094" t="s">
        <v>39</v>
      </c>
      <c r="D2094" t="s">
        <v>70</v>
      </c>
      <c r="E2094" t="s">
        <v>1823</v>
      </c>
      <c r="F2094" s="13" t="str">
        <f>_xlfn.CONCAT(wiz_6[[#This Row],[OCTY......]],",",wiz_6[[#This Row],[OS]])</f>
        <v>DICKSON   ,TN</v>
      </c>
      <c r="G2094" t="s">
        <v>76</v>
      </c>
      <c r="H2094" t="s">
        <v>381</v>
      </c>
      <c r="I2094" s="13" t="str">
        <f>_xlfn.CONCAT(wiz_6[[#This Row],[DCTY......]], ",",wiz_6[[#This Row],[DS]])</f>
        <v>CARROLLTON,TX</v>
      </c>
      <c r="J2094" t="str">
        <f>TRIM(CONCATENATE(wiz_6[[#This Row],[SHIPPER..................]],wiz_6[[#This Row],[ZIP2..]],wiz_6[[#This Row],[ZIP3..]]))</f>
        <v>REDWOOD LOGISTICS STR| 3705575006</v>
      </c>
      <c r="K2094">
        <v>1</v>
      </c>
      <c r="L2094">
        <v>1.1299999999999999</v>
      </c>
      <c r="M2094">
        <v>0.28000000000000003</v>
      </c>
      <c r="N2094">
        <v>640</v>
      </c>
      <c r="O2094">
        <v>0.92</v>
      </c>
      <c r="P2094">
        <v>119</v>
      </c>
      <c r="Q2094">
        <v>0.35</v>
      </c>
      <c r="R2094">
        <v>-45</v>
      </c>
      <c r="S2094">
        <v>-22</v>
      </c>
      <c r="T2094">
        <v>69</v>
      </c>
      <c r="U2094">
        <v>-527</v>
      </c>
      <c r="V2094">
        <v>-480</v>
      </c>
      <c r="W2094">
        <v>38501</v>
      </c>
      <c r="X2094">
        <v>37055</v>
      </c>
      <c r="Y2094">
        <v>75006</v>
      </c>
      <c r="Z2094">
        <v>1.19</v>
      </c>
      <c r="AA2094">
        <f t="shared" si="420"/>
        <v>10012</v>
      </c>
      <c r="AB2094">
        <f t="shared" si="421"/>
        <v>-480</v>
      </c>
      <c r="AC2094">
        <f t="shared" si="422"/>
        <v>6159</v>
      </c>
      <c r="AD2094">
        <f t="shared" si="423"/>
        <v>0.6151618058330004</v>
      </c>
      <c r="AE2094">
        <f t="shared" si="424"/>
        <v>0</v>
      </c>
      <c r="AF2094" t="e">
        <f t="shared" ca="1" si="425"/>
        <v>#N/A</v>
      </c>
      <c r="AG2094" t="e">
        <f t="shared" ca="1" si="426"/>
        <v>#N/A</v>
      </c>
      <c r="AH2094" t="e">
        <f t="shared" ca="1" si="427"/>
        <v>#N/A</v>
      </c>
      <c r="AI2094" t="e">
        <f t="shared" ca="1" si="416"/>
        <v>#N/A</v>
      </c>
      <c r="AJ2094">
        <f t="shared" si="417"/>
        <v>9.988014382740711E-5</v>
      </c>
      <c r="AK2094">
        <f t="shared" si="418"/>
        <v>0</v>
      </c>
      <c r="AL2094" t="e">
        <f t="shared" ca="1" si="428"/>
        <v>#N/A</v>
      </c>
      <c r="AM2094" t="b">
        <f t="shared" si="419"/>
        <v>0</v>
      </c>
    </row>
    <row r="2095" spans="1:39" x14ac:dyDescent="0.3">
      <c r="A2095" t="s">
        <v>72</v>
      </c>
      <c r="B2095" t="s">
        <v>73</v>
      </c>
      <c r="C2095" t="s">
        <v>39</v>
      </c>
      <c r="D2095" t="s">
        <v>70</v>
      </c>
      <c r="E2095" t="s">
        <v>1823</v>
      </c>
      <c r="F2095" s="13" t="str">
        <f>_xlfn.CONCAT(wiz_6[[#This Row],[OCTY......]],",",wiz_6[[#This Row],[OS]])</f>
        <v>DICKSON   ,TN</v>
      </c>
      <c r="G2095" t="s">
        <v>76</v>
      </c>
      <c r="H2095" t="s">
        <v>804</v>
      </c>
      <c r="I2095" s="13" t="str">
        <f>_xlfn.CONCAT(wiz_6[[#This Row],[DCTY......]], ",",wiz_6[[#This Row],[DS]])</f>
        <v>FORT WORTH,TX</v>
      </c>
      <c r="J2095" t="str">
        <f>TRIM(CONCATENATE(wiz_6[[#This Row],[SHIPPER..................]],wiz_6[[#This Row],[ZIP2..]],wiz_6[[#This Row],[ZIP3..]]))</f>
        <v>REDWOOD LOGISTICS STR| 3705576101</v>
      </c>
      <c r="K2095">
        <v>1</v>
      </c>
      <c r="L2095">
        <v>1.1100000000000001</v>
      </c>
      <c r="M2095">
        <v>0.27</v>
      </c>
      <c r="N2095">
        <v>652</v>
      </c>
      <c r="O2095">
        <v>0.88</v>
      </c>
      <c r="P2095">
        <v>37</v>
      </c>
      <c r="Q2095">
        <v>0.25</v>
      </c>
      <c r="R2095">
        <v>-40</v>
      </c>
      <c r="S2095">
        <v>-22</v>
      </c>
      <c r="T2095">
        <v>121</v>
      </c>
      <c r="U2095">
        <v>-542</v>
      </c>
      <c r="V2095">
        <v>-443</v>
      </c>
      <c r="W2095">
        <v>37146</v>
      </c>
      <c r="X2095">
        <v>37055</v>
      </c>
      <c r="Y2095">
        <v>76101</v>
      </c>
      <c r="Z2095">
        <v>1.1599999999999999</v>
      </c>
      <c r="AA2095">
        <f t="shared" si="420"/>
        <v>10012</v>
      </c>
      <c r="AB2095">
        <f t="shared" si="421"/>
        <v>-443</v>
      </c>
      <c r="AC2095">
        <f t="shared" si="422"/>
        <v>6159</v>
      </c>
      <c r="AD2095">
        <f t="shared" si="423"/>
        <v>0.6151618058330004</v>
      </c>
      <c r="AE2095">
        <f t="shared" si="424"/>
        <v>0</v>
      </c>
      <c r="AF2095" t="e">
        <f t="shared" ca="1" si="425"/>
        <v>#N/A</v>
      </c>
      <c r="AG2095" t="e">
        <f t="shared" ca="1" si="426"/>
        <v>#N/A</v>
      </c>
      <c r="AH2095" t="e">
        <f t="shared" ca="1" si="427"/>
        <v>#N/A</v>
      </c>
      <c r="AI2095" t="e">
        <f t="shared" ca="1" si="416"/>
        <v>#N/A</v>
      </c>
      <c r="AJ2095">
        <f t="shared" si="417"/>
        <v>9.988014382740711E-5</v>
      </c>
      <c r="AK2095">
        <f t="shared" si="418"/>
        <v>0</v>
      </c>
      <c r="AL2095" t="e">
        <f t="shared" ca="1" si="428"/>
        <v>#N/A</v>
      </c>
      <c r="AM2095" t="b">
        <f t="shared" si="419"/>
        <v>0</v>
      </c>
    </row>
    <row r="2096" spans="1:39" x14ac:dyDescent="0.3">
      <c r="A2096" t="s">
        <v>72</v>
      </c>
      <c r="B2096" t="s">
        <v>73</v>
      </c>
      <c r="C2096" t="s">
        <v>39</v>
      </c>
      <c r="D2096" t="s">
        <v>70</v>
      </c>
      <c r="E2096" t="s">
        <v>1823</v>
      </c>
      <c r="F2096" s="13" t="str">
        <f>_xlfn.CONCAT(wiz_6[[#This Row],[OCTY......]],",",wiz_6[[#This Row],[OS]])</f>
        <v>DICKSON   ,TN</v>
      </c>
      <c r="G2096" t="s">
        <v>76</v>
      </c>
      <c r="H2096" t="s">
        <v>1839</v>
      </c>
      <c r="I2096" s="13" t="str">
        <f>_xlfn.CONCAT(wiz_6[[#This Row],[DCTY......]], ",",wiz_6[[#This Row],[DS]])</f>
        <v>SUNNYVALE ,TX</v>
      </c>
      <c r="J2096" t="str">
        <f>TRIM(CONCATENATE(wiz_6[[#This Row],[SHIPPER..................]],wiz_6[[#This Row],[ZIP2..]],wiz_6[[#This Row],[ZIP3..]]))</f>
        <v>REDWOOD LOGISTICS STR| 3705575126</v>
      </c>
      <c r="K2096">
        <v>2</v>
      </c>
      <c r="L2096">
        <v>1.17</v>
      </c>
      <c r="M2096">
        <v>0.28000000000000003</v>
      </c>
      <c r="N2096">
        <v>620</v>
      </c>
      <c r="O2096">
        <v>1.9</v>
      </c>
      <c r="P2096">
        <v>37</v>
      </c>
      <c r="Q2096">
        <v>0.25</v>
      </c>
      <c r="R2096">
        <v>-43</v>
      </c>
      <c r="S2096">
        <v>-22</v>
      </c>
      <c r="T2096">
        <v>-163</v>
      </c>
      <c r="U2096">
        <v>-502</v>
      </c>
      <c r="V2096">
        <v>-687</v>
      </c>
      <c r="W2096">
        <v>37146</v>
      </c>
      <c r="X2096">
        <v>37055</v>
      </c>
      <c r="Y2096">
        <v>75126</v>
      </c>
      <c r="Z2096">
        <v>1.23</v>
      </c>
      <c r="AA2096">
        <f t="shared" si="420"/>
        <v>10012</v>
      </c>
      <c r="AB2096">
        <f t="shared" si="421"/>
        <v>-1374</v>
      </c>
      <c r="AC2096">
        <f t="shared" si="422"/>
        <v>6159</v>
      </c>
      <c r="AD2096">
        <f t="shared" si="423"/>
        <v>0.6151618058330004</v>
      </c>
      <c r="AE2096">
        <f t="shared" si="424"/>
        <v>0</v>
      </c>
      <c r="AF2096" t="e">
        <f t="shared" ca="1" si="425"/>
        <v>#N/A</v>
      </c>
      <c r="AG2096" t="e">
        <f t="shared" ca="1" si="426"/>
        <v>#N/A</v>
      </c>
      <c r="AH2096" t="e">
        <f t="shared" ca="1" si="427"/>
        <v>#N/A</v>
      </c>
      <c r="AI2096" t="e">
        <f t="shared" ca="1" si="416"/>
        <v>#N/A</v>
      </c>
      <c r="AJ2096">
        <f t="shared" si="417"/>
        <v>1.9976028765481422E-4</v>
      </c>
      <c r="AK2096">
        <f t="shared" si="418"/>
        <v>0</v>
      </c>
      <c r="AL2096" t="e">
        <f t="shared" ca="1" si="428"/>
        <v>#N/A</v>
      </c>
      <c r="AM2096" t="b">
        <f t="shared" si="419"/>
        <v>0</v>
      </c>
    </row>
    <row r="2097" spans="1:39" x14ac:dyDescent="0.3">
      <c r="A2097" t="s">
        <v>123</v>
      </c>
      <c r="B2097" t="s">
        <v>124</v>
      </c>
      <c r="C2097" t="s">
        <v>39</v>
      </c>
      <c r="D2097" t="s">
        <v>70</v>
      </c>
      <c r="E2097" t="s">
        <v>1108</v>
      </c>
      <c r="F2097" s="13" t="str">
        <f>_xlfn.CONCAT(wiz_6[[#This Row],[OCTY......]],",",wiz_6[[#This Row],[OS]])</f>
        <v>PORTLAND  ,TN</v>
      </c>
      <c r="G2097" t="s">
        <v>76</v>
      </c>
      <c r="H2097" t="s">
        <v>1840</v>
      </c>
      <c r="I2097" s="13" t="str">
        <f>_xlfn.CONCAT(wiz_6[[#This Row],[DCTY......]], ",",wiz_6[[#This Row],[DS]])</f>
        <v>SEALY     ,TX</v>
      </c>
      <c r="J2097" t="str">
        <f>TRIM(CONCATENATE(wiz_6[[#This Row],[SHIPPER..................]],wiz_6[[#This Row],[ZIP2..]],wiz_6[[#This Row],[ZIP3..]]))</f>
        <v>WAL MART SAMS GENERAL| 3714877474</v>
      </c>
      <c r="K2097">
        <v>2</v>
      </c>
      <c r="L2097">
        <v>1.85</v>
      </c>
      <c r="M2097">
        <v>0.1</v>
      </c>
      <c r="N2097">
        <v>849</v>
      </c>
      <c r="O2097">
        <v>1.58</v>
      </c>
      <c r="P2097">
        <v>34</v>
      </c>
      <c r="Q2097">
        <v>0.25</v>
      </c>
      <c r="R2097">
        <v>108</v>
      </c>
      <c r="S2097">
        <v>10</v>
      </c>
      <c r="T2097">
        <v>43</v>
      </c>
      <c r="U2097">
        <v>81</v>
      </c>
      <c r="V2097">
        <v>134</v>
      </c>
      <c r="W2097">
        <v>37087</v>
      </c>
      <c r="X2097">
        <v>37148</v>
      </c>
      <c r="Y2097">
        <v>77474</v>
      </c>
      <c r="Z2097">
        <v>1.73</v>
      </c>
      <c r="AA2097">
        <f t="shared" si="420"/>
        <v>10012</v>
      </c>
      <c r="AB2097">
        <f t="shared" si="421"/>
        <v>268</v>
      </c>
      <c r="AC2097">
        <f t="shared" si="422"/>
        <v>6159</v>
      </c>
      <c r="AD2097">
        <f t="shared" si="423"/>
        <v>0.6151618058330004</v>
      </c>
      <c r="AE2097">
        <f t="shared" si="424"/>
        <v>0</v>
      </c>
      <c r="AF2097" t="e">
        <f t="shared" ca="1" si="425"/>
        <v>#N/A</v>
      </c>
      <c r="AG2097" t="e">
        <f t="shared" ca="1" si="426"/>
        <v>#N/A</v>
      </c>
      <c r="AH2097" t="e">
        <f t="shared" ca="1" si="427"/>
        <v>#N/A</v>
      </c>
      <c r="AI2097" t="e">
        <f t="shared" ca="1" si="416"/>
        <v>#N/A</v>
      </c>
      <c r="AJ2097">
        <f t="shared" si="417"/>
        <v>1.9976028765481422E-4</v>
      </c>
      <c r="AK2097">
        <f t="shared" si="418"/>
        <v>0</v>
      </c>
      <c r="AL2097" t="e">
        <f t="shared" ca="1" si="428"/>
        <v>#N/A</v>
      </c>
      <c r="AM2097" t="b">
        <f t="shared" si="419"/>
        <v>0</v>
      </c>
    </row>
    <row r="2098" spans="1:39" x14ac:dyDescent="0.3">
      <c r="A2098" t="s">
        <v>717</v>
      </c>
      <c r="B2098" t="s">
        <v>718</v>
      </c>
      <c r="C2098" t="s">
        <v>39</v>
      </c>
      <c r="D2098" t="s">
        <v>70</v>
      </c>
      <c r="E2098" t="s">
        <v>575</v>
      </c>
      <c r="F2098" s="13" t="str">
        <f>_xlfn.CONCAT(wiz_6[[#This Row],[OCTY......]],",",wiz_6[[#This Row],[OS]])</f>
        <v>LEBANON   ,TN</v>
      </c>
      <c r="G2098" t="s">
        <v>140</v>
      </c>
      <c r="H2098" t="s">
        <v>1841</v>
      </c>
      <c r="I2098" s="13" t="str">
        <f>_xlfn.CONCAT(wiz_6[[#This Row],[DCTY......]], ",",wiz_6[[#This Row],[DS]])</f>
        <v>STURTEVANT,WI</v>
      </c>
      <c r="J2098" t="str">
        <f>TRIM(CONCATENATE(wiz_6[[#This Row],[SHIPPER..................]],wiz_6[[#This Row],[ZIP2..]],wiz_6[[#This Row],[ZIP3..]]))</f>
        <v>b: DSC LOGISTICS | 3708753177</v>
      </c>
      <c r="K2098">
        <v>1</v>
      </c>
      <c r="L2098">
        <v>1.48</v>
      </c>
      <c r="M2098">
        <v>0.21</v>
      </c>
      <c r="N2098">
        <v>514</v>
      </c>
      <c r="O2098">
        <v>0.68</v>
      </c>
      <c r="P2098">
        <v>40</v>
      </c>
      <c r="Q2098">
        <v>0.25</v>
      </c>
      <c r="R2098">
        <v>54</v>
      </c>
      <c r="S2098">
        <v>-111</v>
      </c>
      <c r="T2098">
        <v>86</v>
      </c>
      <c r="U2098">
        <v>8</v>
      </c>
      <c r="V2098">
        <v>-17</v>
      </c>
      <c r="W2098">
        <v>37070</v>
      </c>
      <c r="X2098">
        <v>37087</v>
      </c>
      <c r="Y2098">
        <v>53177</v>
      </c>
      <c r="Z2098">
        <v>1.47</v>
      </c>
      <c r="AA2098">
        <f t="shared" si="420"/>
        <v>10012</v>
      </c>
      <c r="AB2098">
        <f t="shared" si="421"/>
        <v>-17</v>
      </c>
      <c r="AC2098">
        <f t="shared" si="422"/>
        <v>6159</v>
      </c>
      <c r="AD2098">
        <f t="shared" si="423"/>
        <v>0.6151618058330004</v>
      </c>
      <c r="AE2098">
        <f t="shared" si="424"/>
        <v>0</v>
      </c>
      <c r="AF2098" t="e">
        <f t="shared" ca="1" si="425"/>
        <v>#N/A</v>
      </c>
      <c r="AG2098" t="e">
        <f t="shared" ca="1" si="426"/>
        <v>#N/A</v>
      </c>
      <c r="AH2098" t="e">
        <f t="shared" ca="1" si="427"/>
        <v>#N/A</v>
      </c>
      <c r="AI2098" t="e">
        <f t="shared" ca="1" si="416"/>
        <v>#N/A</v>
      </c>
      <c r="AJ2098">
        <f t="shared" si="417"/>
        <v>9.988014382740711E-5</v>
      </c>
      <c r="AK2098">
        <f t="shared" si="418"/>
        <v>0</v>
      </c>
      <c r="AL2098" t="e">
        <f t="shared" ca="1" si="428"/>
        <v>#N/A</v>
      </c>
      <c r="AM2098" t="b">
        <f t="shared" si="419"/>
        <v>0</v>
      </c>
    </row>
    <row r="2099" spans="1:39" x14ac:dyDescent="0.3">
      <c r="A2099" t="s">
        <v>418</v>
      </c>
      <c r="B2099" t="s">
        <v>419</v>
      </c>
      <c r="C2099" t="s">
        <v>39</v>
      </c>
      <c r="D2099" t="s">
        <v>70</v>
      </c>
      <c r="E2099" t="s">
        <v>575</v>
      </c>
      <c r="F2099" s="13" t="str">
        <f>_xlfn.CONCAT(wiz_6[[#This Row],[OCTY......]],",",wiz_6[[#This Row],[OS]])</f>
        <v>LEBANON   ,TN</v>
      </c>
      <c r="G2099" t="s">
        <v>140</v>
      </c>
      <c r="H2099" t="s">
        <v>1555</v>
      </c>
      <c r="I2099" s="13" t="str">
        <f>_xlfn.CONCAT(wiz_6[[#This Row],[DCTY......]], ",",wiz_6[[#This Row],[DS]])</f>
        <v>KENOSHA   ,WI</v>
      </c>
      <c r="J2099" t="str">
        <f>TRIM(CONCATENATE(wiz_6[[#This Row],[SHIPPER..................]],wiz_6[[#This Row],[ZIP2..]],wiz_6[[#This Row],[ZIP3..]]))</f>
        <v>NOVOLEX | 3708753140</v>
      </c>
      <c r="K2099">
        <v>5</v>
      </c>
      <c r="L2099">
        <v>1.8</v>
      </c>
      <c r="M2099">
        <v>0.23</v>
      </c>
      <c r="N2099">
        <v>527</v>
      </c>
      <c r="O2099">
        <v>1.02</v>
      </c>
      <c r="P2099">
        <v>56</v>
      </c>
      <c r="Q2099">
        <v>0.28000000000000003</v>
      </c>
      <c r="R2099">
        <v>44</v>
      </c>
      <c r="S2099">
        <v>-28</v>
      </c>
      <c r="T2099">
        <v>6</v>
      </c>
      <c r="U2099">
        <v>191</v>
      </c>
      <c r="V2099">
        <v>169</v>
      </c>
      <c r="W2099">
        <v>42134</v>
      </c>
      <c r="X2099">
        <v>37087</v>
      </c>
      <c r="Y2099">
        <v>53140</v>
      </c>
      <c r="Z2099">
        <v>1.81</v>
      </c>
      <c r="AA2099">
        <f t="shared" si="420"/>
        <v>10012</v>
      </c>
      <c r="AB2099">
        <f t="shared" si="421"/>
        <v>845</v>
      </c>
      <c r="AC2099">
        <f t="shared" si="422"/>
        <v>6159</v>
      </c>
      <c r="AD2099">
        <f t="shared" si="423"/>
        <v>0.6151618058330004</v>
      </c>
      <c r="AE2099">
        <f t="shared" si="424"/>
        <v>0</v>
      </c>
      <c r="AF2099" t="e">
        <f t="shared" ca="1" si="425"/>
        <v>#N/A</v>
      </c>
      <c r="AG2099" t="e">
        <f t="shared" ca="1" si="426"/>
        <v>#N/A</v>
      </c>
      <c r="AH2099" t="e">
        <f t="shared" ca="1" si="427"/>
        <v>#N/A</v>
      </c>
      <c r="AI2099" t="e">
        <f t="shared" ca="1" si="416"/>
        <v>#N/A</v>
      </c>
      <c r="AJ2099">
        <f t="shared" si="417"/>
        <v>4.9940071913703551E-4</v>
      </c>
      <c r="AK2099">
        <f t="shared" si="418"/>
        <v>0</v>
      </c>
      <c r="AL2099" t="e">
        <f t="shared" ca="1" si="428"/>
        <v>#N/A</v>
      </c>
      <c r="AM2099" t="b">
        <f t="shared" si="419"/>
        <v>0</v>
      </c>
    </row>
    <row r="2100" spans="1:39" x14ac:dyDescent="0.3">
      <c r="A2100" t="s">
        <v>78</v>
      </c>
      <c r="B2100" t="s">
        <v>79</v>
      </c>
      <c r="C2100" t="s">
        <v>39</v>
      </c>
      <c r="D2100" t="s">
        <v>76</v>
      </c>
      <c r="E2100" t="s">
        <v>1842</v>
      </c>
      <c r="F2100" s="13" t="str">
        <f>_xlfn.CONCAT(wiz_6[[#This Row],[OCTY......]],",",wiz_6[[#This Row],[OS]])</f>
        <v>GRANBURY  ,TX</v>
      </c>
      <c r="G2100" t="s">
        <v>44</v>
      </c>
      <c r="H2100" t="s">
        <v>464</v>
      </c>
      <c r="I2100" s="13" t="str">
        <f>_xlfn.CONCAT(wiz_6[[#This Row],[DCTY......]], ",",wiz_6[[#This Row],[DS]])</f>
        <v>FRANKLIN  ,KY</v>
      </c>
      <c r="J2100" t="str">
        <f>TRIM(CONCATENATE(wiz_6[[#This Row],[SHIPPER..................]],wiz_6[[#This Row],[ZIP2..]],wiz_6[[#This Row],[ZIP3..]]))</f>
        <v>TRACTOR SUPPLY MANHAT| 7604842134</v>
      </c>
      <c r="K2100">
        <v>1</v>
      </c>
      <c r="L2100">
        <v>1.1499999999999999</v>
      </c>
      <c r="M2100">
        <v>0.21</v>
      </c>
      <c r="N2100">
        <v>833</v>
      </c>
      <c r="O2100">
        <v>1.88</v>
      </c>
      <c r="P2100">
        <v>57</v>
      </c>
      <c r="Q2100">
        <v>0.3</v>
      </c>
      <c r="R2100">
        <v>-35</v>
      </c>
      <c r="S2100">
        <v>-196</v>
      </c>
      <c r="T2100">
        <v>-28</v>
      </c>
      <c r="U2100">
        <v>145</v>
      </c>
      <c r="V2100">
        <v>-79</v>
      </c>
      <c r="W2100">
        <v>76099</v>
      </c>
      <c r="X2100">
        <v>76048</v>
      </c>
      <c r="Y2100">
        <v>42134</v>
      </c>
      <c r="Z2100">
        <v>1.1399999999999999</v>
      </c>
      <c r="AA2100">
        <f t="shared" si="420"/>
        <v>10012</v>
      </c>
      <c r="AB2100">
        <f t="shared" si="421"/>
        <v>-79</v>
      </c>
      <c r="AC2100">
        <f t="shared" si="422"/>
        <v>6159</v>
      </c>
      <c r="AD2100">
        <f t="shared" si="423"/>
        <v>0.6151618058330004</v>
      </c>
      <c r="AE2100">
        <f t="shared" si="424"/>
        <v>0</v>
      </c>
      <c r="AF2100" t="e">
        <f t="shared" ca="1" si="425"/>
        <v>#N/A</v>
      </c>
      <c r="AG2100" t="e">
        <f t="shared" ca="1" si="426"/>
        <v>#N/A</v>
      </c>
      <c r="AH2100" t="e">
        <f t="shared" ca="1" si="427"/>
        <v>#N/A</v>
      </c>
      <c r="AI2100" t="e">
        <f t="shared" ca="1" si="416"/>
        <v>#N/A</v>
      </c>
      <c r="AJ2100">
        <f t="shared" si="417"/>
        <v>9.988014382740711E-5</v>
      </c>
      <c r="AK2100">
        <f t="shared" si="418"/>
        <v>0</v>
      </c>
      <c r="AL2100" t="e">
        <f t="shared" ca="1" si="428"/>
        <v>#N/A</v>
      </c>
      <c r="AM2100" t="b">
        <f t="shared" si="419"/>
        <v>0</v>
      </c>
    </row>
    <row r="2101" spans="1:39" x14ac:dyDescent="0.3">
      <c r="A2101" t="s">
        <v>378</v>
      </c>
      <c r="B2101" t="s">
        <v>379</v>
      </c>
      <c r="C2101" t="s">
        <v>39</v>
      </c>
      <c r="D2101" t="s">
        <v>76</v>
      </c>
      <c r="E2101" t="s">
        <v>1843</v>
      </c>
      <c r="F2101" s="13" t="str">
        <f>_xlfn.CONCAT(wiz_6[[#This Row],[OCTY......]],",",wiz_6[[#This Row],[OS]])</f>
        <v>CACTUS    ,TX</v>
      </c>
      <c r="G2101" t="s">
        <v>66</v>
      </c>
      <c r="H2101" t="s">
        <v>1844</v>
      </c>
      <c r="I2101" s="13" t="str">
        <f>_xlfn.CONCAT(wiz_6[[#This Row],[DCTY......]], ",",wiz_6[[#This Row],[DS]])</f>
        <v>VICKSBURG ,MS</v>
      </c>
      <c r="J2101" t="str">
        <f>TRIM(CONCATENATE(wiz_6[[#This Row],[SHIPPER..................]],wiz_6[[#This Row],[ZIP2..]],wiz_6[[#This Row],[ZIP3..]]))</f>
        <v>b: TOTAL QUALITY LOGI| 7901339180</v>
      </c>
      <c r="K2101">
        <v>1</v>
      </c>
      <c r="L2101">
        <v>1.1299999999999999</v>
      </c>
      <c r="M2101">
        <v>0.27</v>
      </c>
      <c r="N2101">
        <v>790</v>
      </c>
      <c r="O2101">
        <v>1.75</v>
      </c>
      <c r="P2101">
        <v>62</v>
      </c>
      <c r="Q2101">
        <v>0.3</v>
      </c>
      <c r="R2101">
        <v>-48</v>
      </c>
      <c r="S2101">
        <v>-40</v>
      </c>
      <c r="T2101">
        <v>12</v>
      </c>
      <c r="U2101">
        <v>44</v>
      </c>
      <c r="V2101">
        <v>16</v>
      </c>
      <c r="W2101">
        <v>79105</v>
      </c>
      <c r="X2101">
        <v>79013</v>
      </c>
      <c r="Y2101">
        <v>39180</v>
      </c>
      <c r="Z2101">
        <v>1.18</v>
      </c>
      <c r="AA2101">
        <f t="shared" si="420"/>
        <v>10012</v>
      </c>
      <c r="AB2101">
        <f t="shared" si="421"/>
        <v>16</v>
      </c>
      <c r="AC2101">
        <f t="shared" si="422"/>
        <v>6159</v>
      </c>
      <c r="AD2101">
        <f t="shared" si="423"/>
        <v>0.6151618058330004</v>
      </c>
      <c r="AE2101">
        <f t="shared" si="424"/>
        <v>0</v>
      </c>
      <c r="AF2101" t="e">
        <f t="shared" ca="1" si="425"/>
        <v>#N/A</v>
      </c>
      <c r="AG2101" t="e">
        <f t="shared" ca="1" si="426"/>
        <v>#N/A</v>
      </c>
      <c r="AH2101" t="e">
        <f t="shared" ca="1" si="427"/>
        <v>#N/A</v>
      </c>
      <c r="AI2101" t="e">
        <f t="shared" ca="1" si="416"/>
        <v>#N/A</v>
      </c>
      <c r="AJ2101">
        <f t="shared" si="417"/>
        <v>9.988014382740711E-5</v>
      </c>
      <c r="AK2101">
        <f t="shared" si="418"/>
        <v>0</v>
      </c>
      <c r="AL2101" t="e">
        <f t="shared" ca="1" si="428"/>
        <v>#N/A</v>
      </c>
      <c r="AM2101" t="b">
        <f t="shared" si="419"/>
        <v>0</v>
      </c>
    </row>
    <row r="2102" spans="1:39" x14ac:dyDescent="0.3">
      <c r="A2102" t="s">
        <v>37</v>
      </c>
      <c r="B2102" t="s">
        <v>38</v>
      </c>
      <c r="C2102" t="s">
        <v>39</v>
      </c>
      <c r="D2102" t="s">
        <v>76</v>
      </c>
      <c r="E2102" t="s">
        <v>1762</v>
      </c>
      <c r="F2102" s="13" t="str">
        <f>_xlfn.CONCAT(wiz_6[[#This Row],[OCTY......]],",",wiz_6[[#This Row],[OS]])</f>
        <v>AMARILLO  ,TX</v>
      </c>
      <c r="G2102" t="s">
        <v>90</v>
      </c>
      <c r="H2102" t="s">
        <v>1610</v>
      </c>
      <c r="I2102" s="13" t="str">
        <f>_xlfn.CONCAT(wiz_6[[#This Row],[DCTY......]], ",",wiz_6[[#This Row],[DS]])</f>
        <v>BLYTHEWOOD,SC</v>
      </c>
      <c r="J2102" t="str">
        <f>TRIM(CONCATENATE(wiz_6[[#This Row],[SHIPPER..................]],wiz_6[[#This Row],[ZIP2..]],wiz_6[[#This Row],[ZIP3..]]))</f>
        <v>b: C H ROBINSON | 7910529016</v>
      </c>
      <c r="K2102">
        <v>1</v>
      </c>
      <c r="L2102">
        <v>1.03</v>
      </c>
      <c r="M2102">
        <v>0.27</v>
      </c>
      <c r="N2102">
        <v>1349</v>
      </c>
      <c r="O2102">
        <v>2.83</v>
      </c>
      <c r="P2102">
        <v>0</v>
      </c>
      <c r="Q2102">
        <v>0.25</v>
      </c>
      <c r="R2102">
        <v>-81</v>
      </c>
      <c r="S2102">
        <v>39</v>
      </c>
      <c r="T2102">
        <v>-216</v>
      </c>
      <c r="U2102">
        <v>-43</v>
      </c>
      <c r="V2102">
        <v>-220</v>
      </c>
      <c r="W2102">
        <v>79105</v>
      </c>
      <c r="X2102">
        <v>79105</v>
      </c>
      <c r="Y2102">
        <v>29016</v>
      </c>
      <c r="Z2102">
        <v>1.08</v>
      </c>
      <c r="AA2102">
        <f t="shared" si="420"/>
        <v>10012</v>
      </c>
      <c r="AB2102">
        <f t="shared" si="421"/>
        <v>-220</v>
      </c>
      <c r="AC2102">
        <f t="shared" si="422"/>
        <v>6159</v>
      </c>
      <c r="AD2102">
        <f t="shared" si="423"/>
        <v>0.6151618058330004</v>
      </c>
      <c r="AE2102">
        <f t="shared" si="424"/>
        <v>0</v>
      </c>
      <c r="AF2102" t="e">
        <f t="shared" ca="1" si="425"/>
        <v>#N/A</v>
      </c>
      <c r="AG2102" t="e">
        <f t="shared" ca="1" si="426"/>
        <v>#N/A</v>
      </c>
      <c r="AH2102" t="e">
        <f t="shared" ca="1" si="427"/>
        <v>#N/A</v>
      </c>
      <c r="AI2102" t="e">
        <f t="shared" ca="1" si="416"/>
        <v>#N/A</v>
      </c>
      <c r="AJ2102">
        <f t="shared" si="417"/>
        <v>9.988014382740711E-5</v>
      </c>
      <c r="AK2102">
        <f t="shared" si="418"/>
        <v>0</v>
      </c>
      <c r="AL2102" t="e">
        <f t="shared" ca="1" si="428"/>
        <v>#N/A</v>
      </c>
      <c r="AM2102" t="b">
        <f t="shared" si="419"/>
        <v>0</v>
      </c>
    </row>
    <row r="2103" spans="1:39" x14ac:dyDescent="0.3">
      <c r="A2103" t="s">
        <v>1845</v>
      </c>
      <c r="B2103" t="s">
        <v>1846</v>
      </c>
      <c r="C2103" t="s">
        <v>39</v>
      </c>
      <c r="D2103" t="s">
        <v>76</v>
      </c>
      <c r="E2103" t="s">
        <v>1847</v>
      </c>
      <c r="F2103" s="13" t="str">
        <f>_xlfn.CONCAT(wiz_6[[#This Row],[OCTY......]],",",wiz_6[[#This Row],[OS]])</f>
        <v>SAN MARCOS,TX</v>
      </c>
      <c r="G2103" t="s">
        <v>40</v>
      </c>
      <c r="H2103" t="s">
        <v>1848</v>
      </c>
      <c r="I2103" s="13" t="str">
        <f>_xlfn.CONCAT(wiz_6[[#This Row],[DCTY......]], ",",wiz_6[[#This Row],[DS]])</f>
        <v>ANNISTON  ,AL</v>
      </c>
      <c r="J2103" t="str">
        <f>TRIM(CONCATENATE(wiz_6[[#This Row],[SHIPPER..................]],wiz_6[[#This Row],[ZIP2..]],wiz_6[[#This Row],[ZIP3..]]))</f>
        <v>b: KCH TRANSPORTATION| 7866636201</v>
      </c>
      <c r="K2103">
        <v>1</v>
      </c>
      <c r="L2103">
        <v>1.38</v>
      </c>
      <c r="M2103">
        <v>0.28000000000000003</v>
      </c>
      <c r="N2103">
        <v>872</v>
      </c>
      <c r="O2103">
        <v>2.71</v>
      </c>
      <c r="P2103">
        <v>43</v>
      </c>
      <c r="Q2103">
        <v>0.25</v>
      </c>
      <c r="R2103">
        <v>-61</v>
      </c>
      <c r="S2103">
        <v>-500</v>
      </c>
      <c r="T2103">
        <v>-244</v>
      </c>
      <c r="U2103">
        <v>-322</v>
      </c>
      <c r="V2103">
        <v>-1066</v>
      </c>
      <c r="W2103">
        <v>78629</v>
      </c>
      <c r="X2103">
        <v>78666</v>
      </c>
      <c r="Y2103">
        <v>36201</v>
      </c>
      <c r="Z2103">
        <v>1.44</v>
      </c>
      <c r="AA2103">
        <f t="shared" si="420"/>
        <v>10012</v>
      </c>
      <c r="AB2103">
        <f t="shared" si="421"/>
        <v>-1066</v>
      </c>
      <c r="AC2103">
        <f t="shared" si="422"/>
        <v>6159</v>
      </c>
      <c r="AD2103">
        <f t="shared" si="423"/>
        <v>0.6151618058330004</v>
      </c>
      <c r="AE2103">
        <f t="shared" si="424"/>
        <v>0</v>
      </c>
      <c r="AF2103" t="e">
        <f t="shared" ca="1" si="425"/>
        <v>#N/A</v>
      </c>
      <c r="AG2103" t="e">
        <f t="shared" ca="1" si="426"/>
        <v>#N/A</v>
      </c>
      <c r="AH2103" t="e">
        <f t="shared" ca="1" si="427"/>
        <v>#N/A</v>
      </c>
      <c r="AI2103" t="e">
        <f t="shared" ca="1" si="416"/>
        <v>#N/A</v>
      </c>
      <c r="AJ2103">
        <f t="shared" si="417"/>
        <v>9.988014382740711E-5</v>
      </c>
      <c r="AK2103">
        <f t="shared" si="418"/>
        <v>0</v>
      </c>
      <c r="AL2103" t="e">
        <f t="shared" ca="1" si="428"/>
        <v>#N/A</v>
      </c>
      <c r="AM2103" t="b">
        <f t="shared" si="419"/>
        <v>0</v>
      </c>
    </row>
    <row r="2104" spans="1:39" x14ac:dyDescent="0.3">
      <c r="A2104" t="s">
        <v>37</v>
      </c>
      <c r="B2104" t="s">
        <v>38</v>
      </c>
      <c r="C2104" t="s">
        <v>39</v>
      </c>
      <c r="D2104" t="s">
        <v>76</v>
      </c>
      <c r="E2104" t="s">
        <v>969</v>
      </c>
      <c r="F2104" s="13" t="str">
        <f>_xlfn.CONCAT(wiz_6[[#This Row],[OCTY......]],",",wiz_6[[#This Row],[OS]])</f>
        <v>AUSTIN    ,TX</v>
      </c>
      <c r="G2104" t="s">
        <v>50</v>
      </c>
      <c r="H2104" t="s">
        <v>223</v>
      </c>
      <c r="I2104" s="13" t="str">
        <f>_xlfn.CONCAT(wiz_6[[#This Row],[DCTY......]], ",",wiz_6[[#This Row],[DS]])</f>
        <v>ATLANTA   ,GA</v>
      </c>
      <c r="J2104" t="str">
        <f>TRIM(CONCATENATE(wiz_6[[#This Row],[SHIPPER..................]],wiz_6[[#This Row],[ZIP2..]],wiz_6[[#This Row],[ZIP3..]]))</f>
        <v>b: C H ROBINSON | 7330130301</v>
      </c>
      <c r="K2104">
        <v>1</v>
      </c>
      <c r="L2104">
        <v>1.46</v>
      </c>
      <c r="M2104">
        <v>0.28000000000000003</v>
      </c>
      <c r="N2104">
        <v>948</v>
      </c>
      <c r="O2104">
        <v>2.04</v>
      </c>
      <c r="P2104">
        <v>80</v>
      </c>
      <c r="Q2104">
        <v>0.3</v>
      </c>
      <c r="R2104">
        <v>-66</v>
      </c>
      <c r="S2104">
        <v>84</v>
      </c>
      <c r="T2104">
        <v>-54</v>
      </c>
      <c r="U2104">
        <v>216</v>
      </c>
      <c r="V2104">
        <v>246</v>
      </c>
      <c r="W2104">
        <v>78201</v>
      </c>
      <c r="X2104">
        <v>73301</v>
      </c>
      <c r="Y2104">
        <v>30301</v>
      </c>
      <c r="Z2104">
        <v>1.52</v>
      </c>
      <c r="AA2104">
        <f t="shared" si="420"/>
        <v>10012</v>
      </c>
      <c r="AB2104">
        <f t="shared" si="421"/>
        <v>246</v>
      </c>
      <c r="AC2104">
        <f t="shared" si="422"/>
        <v>6159</v>
      </c>
      <c r="AD2104">
        <f t="shared" si="423"/>
        <v>0.6151618058330004</v>
      </c>
      <c r="AE2104">
        <f t="shared" si="424"/>
        <v>0</v>
      </c>
      <c r="AF2104" t="e">
        <f t="shared" ca="1" si="425"/>
        <v>#N/A</v>
      </c>
      <c r="AG2104" t="e">
        <f t="shared" ca="1" si="426"/>
        <v>#N/A</v>
      </c>
      <c r="AH2104" t="e">
        <f t="shared" ca="1" si="427"/>
        <v>#N/A</v>
      </c>
      <c r="AI2104" t="e">
        <f t="shared" ca="1" si="416"/>
        <v>#N/A</v>
      </c>
      <c r="AJ2104">
        <f t="shared" si="417"/>
        <v>9.988014382740711E-5</v>
      </c>
      <c r="AK2104">
        <f t="shared" si="418"/>
        <v>0</v>
      </c>
      <c r="AL2104" t="e">
        <f t="shared" ca="1" si="428"/>
        <v>#N/A</v>
      </c>
      <c r="AM2104" t="b">
        <f t="shared" si="419"/>
        <v>0</v>
      </c>
    </row>
    <row r="2105" spans="1:39" x14ac:dyDescent="0.3">
      <c r="A2105" t="s">
        <v>1849</v>
      </c>
      <c r="B2105" t="s">
        <v>1850</v>
      </c>
      <c r="C2105" t="s">
        <v>39</v>
      </c>
      <c r="D2105" t="s">
        <v>76</v>
      </c>
      <c r="E2105" t="s">
        <v>1605</v>
      </c>
      <c r="F2105" s="13" t="str">
        <f>_xlfn.CONCAT(wiz_6[[#This Row],[OCTY......]],",",wiz_6[[#This Row],[OS]])</f>
        <v>GEORGETOWN,TX</v>
      </c>
      <c r="G2105" t="s">
        <v>50</v>
      </c>
      <c r="H2105" t="s">
        <v>1851</v>
      </c>
      <c r="I2105" s="13" t="str">
        <f>_xlfn.CONCAT(wiz_6[[#This Row],[DCTY......]], ",",wiz_6[[#This Row],[DS]])</f>
        <v>SANDY SPRI,GA</v>
      </c>
      <c r="J2105" t="str">
        <f>TRIM(CONCATENATE(wiz_6[[#This Row],[SHIPPER..................]],wiz_6[[#This Row],[ZIP2..]],wiz_6[[#This Row],[ZIP3..]]))</f>
        <v>COOKSON CARRIERS CORP| 7862630328</v>
      </c>
      <c r="K2105">
        <v>1</v>
      </c>
      <c r="L2105">
        <v>1.37</v>
      </c>
      <c r="M2105">
        <v>0.28000000000000003</v>
      </c>
      <c r="N2105">
        <v>910</v>
      </c>
      <c r="O2105">
        <v>1.38</v>
      </c>
      <c r="P2105">
        <v>72</v>
      </c>
      <c r="Q2105">
        <v>0.3</v>
      </c>
      <c r="R2105">
        <v>-55</v>
      </c>
      <c r="S2105">
        <v>-76</v>
      </c>
      <c r="T2105">
        <v>103</v>
      </c>
      <c r="U2105">
        <v>106</v>
      </c>
      <c r="V2105">
        <v>133</v>
      </c>
      <c r="W2105">
        <v>77836</v>
      </c>
      <c r="X2105">
        <v>78626</v>
      </c>
      <c r="Y2105">
        <v>30328</v>
      </c>
      <c r="Z2105">
        <v>1.43</v>
      </c>
      <c r="AA2105">
        <f t="shared" si="420"/>
        <v>10012</v>
      </c>
      <c r="AB2105">
        <f t="shared" si="421"/>
        <v>133</v>
      </c>
      <c r="AC2105">
        <f t="shared" si="422"/>
        <v>6159</v>
      </c>
      <c r="AD2105">
        <f t="shared" si="423"/>
        <v>0.6151618058330004</v>
      </c>
      <c r="AE2105">
        <f t="shared" si="424"/>
        <v>0</v>
      </c>
      <c r="AF2105" t="e">
        <f t="shared" ca="1" si="425"/>
        <v>#N/A</v>
      </c>
      <c r="AG2105" t="e">
        <f t="shared" ca="1" si="426"/>
        <v>#N/A</v>
      </c>
      <c r="AH2105" t="e">
        <f t="shared" ca="1" si="427"/>
        <v>#N/A</v>
      </c>
      <c r="AI2105" t="e">
        <f t="shared" ca="1" si="416"/>
        <v>#N/A</v>
      </c>
      <c r="AJ2105">
        <f t="shared" si="417"/>
        <v>9.988014382740711E-5</v>
      </c>
      <c r="AK2105">
        <f t="shared" si="418"/>
        <v>0</v>
      </c>
      <c r="AL2105" t="e">
        <f t="shared" ca="1" si="428"/>
        <v>#N/A</v>
      </c>
      <c r="AM2105" t="b">
        <f t="shared" si="419"/>
        <v>0</v>
      </c>
    </row>
    <row r="2106" spans="1:39" x14ac:dyDescent="0.3">
      <c r="A2106" t="s">
        <v>423</v>
      </c>
      <c r="B2106" t="s">
        <v>424</v>
      </c>
      <c r="C2106" t="s">
        <v>39</v>
      </c>
      <c r="D2106" t="s">
        <v>76</v>
      </c>
      <c r="E2106" t="s">
        <v>1852</v>
      </c>
      <c r="F2106" s="13" t="str">
        <f>_xlfn.CONCAT(wiz_6[[#This Row],[OCTY......]],",",wiz_6[[#This Row],[OS]])</f>
        <v>ORANGE    ,TX</v>
      </c>
      <c r="G2106" t="s">
        <v>70</v>
      </c>
      <c r="H2106" t="s">
        <v>1804</v>
      </c>
      <c r="I2106" s="13" t="str">
        <f>_xlfn.CONCAT(wiz_6[[#This Row],[DCTY......]], ",",wiz_6[[#This Row],[DS]])</f>
        <v>CLINTON   ,TN</v>
      </c>
      <c r="J2106" t="str">
        <f>TRIM(CONCATENATE(wiz_6[[#This Row],[SHIPPER..................]],wiz_6[[#This Row],[ZIP2..]],wiz_6[[#This Row],[ZIP3..]]))</f>
        <v>CARLSTAR | 7763037716</v>
      </c>
      <c r="K2106">
        <v>1</v>
      </c>
      <c r="L2106">
        <v>2.16</v>
      </c>
      <c r="M2106">
        <v>0.18</v>
      </c>
      <c r="N2106">
        <v>820</v>
      </c>
      <c r="O2106">
        <v>2.67</v>
      </c>
      <c r="P2106">
        <v>109</v>
      </c>
      <c r="Q2106">
        <v>0.35</v>
      </c>
      <c r="R2106">
        <v>25</v>
      </c>
      <c r="S2106">
        <v>150</v>
      </c>
      <c r="T2106">
        <v>-215</v>
      </c>
      <c r="U2106">
        <v>1</v>
      </c>
      <c r="V2106">
        <v>-64</v>
      </c>
      <c r="W2106">
        <v>77001</v>
      </c>
      <c r="X2106">
        <v>77630</v>
      </c>
      <c r="Y2106">
        <v>37716</v>
      </c>
      <c r="Z2106">
        <v>2.12</v>
      </c>
      <c r="AA2106">
        <f t="shared" si="420"/>
        <v>10012</v>
      </c>
      <c r="AB2106">
        <f t="shared" si="421"/>
        <v>-64</v>
      </c>
      <c r="AC2106">
        <f t="shared" si="422"/>
        <v>6159</v>
      </c>
      <c r="AD2106">
        <f t="shared" si="423"/>
        <v>0.6151618058330004</v>
      </c>
      <c r="AE2106">
        <f t="shared" si="424"/>
        <v>0</v>
      </c>
      <c r="AF2106" t="e">
        <f t="shared" ca="1" si="425"/>
        <v>#N/A</v>
      </c>
      <c r="AG2106" t="e">
        <f t="shared" ca="1" si="426"/>
        <v>#N/A</v>
      </c>
      <c r="AH2106" t="e">
        <f t="shared" ca="1" si="427"/>
        <v>#N/A</v>
      </c>
      <c r="AI2106" t="e">
        <f t="shared" ca="1" si="416"/>
        <v>#N/A</v>
      </c>
      <c r="AJ2106">
        <f t="shared" si="417"/>
        <v>9.988014382740711E-5</v>
      </c>
      <c r="AK2106">
        <f t="shared" si="418"/>
        <v>0</v>
      </c>
      <c r="AL2106" t="e">
        <f t="shared" ca="1" si="428"/>
        <v>#N/A</v>
      </c>
      <c r="AM2106" t="b">
        <f t="shared" si="419"/>
        <v>0</v>
      </c>
    </row>
    <row r="2107" spans="1:39" x14ac:dyDescent="0.3">
      <c r="A2107" t="s">
        <v>913</v>
      </c>
      <c r="B2107" t="s">
        <v>914</v>
      </c>
      <c r="C2107" t="s">
        <v>39</v>
      </c>
      <c r="D2107" t="s">
        <v>76</v>
      </c>
      <c r="E2107" t="s">
        <v>1377</v>
      </c>
      <c r="F2107" s="13" t="str">
        <f>_xlfn.CONCAT(wiz_6[[#This Row],[OCTY......]],",",wiz_6[[#This Row],[OS]])</f>
        <v>ENNIS     ,TX</v>
      </c>
      <c r="G2107" t="s">
        <v>40</v>
      </c>
      <c r="H2107" t="s">
        <v>916</v>
      </c>
      <c r="I2107" s="13" t="str">
        <f>_xlfn.CONCAT(wiz_6[[#This Row],[DCTY......]], ",",wiz_6[[#This Row],[DS]])</f>
        <v>BESSEMER  ,AL</v>
      </c>
      <c r="J2107" t="str">
        <f>TRIM(CONCATENATE(wiz_6[[#This Row],[SHIPPER..................]],wiz_6[[#This Row],[ZIP2..]],wiz_6[[#This Row],[ZIP3..]]))</f>
        <v>b: US XPRESS | 7511935020</v>
      </c>
      <c r="K2107">
        <v>1</v>
      </c>
      <c r="L2107">
        <v>0.86</v>
      </c>
      <c r="M2107">
        <v>0.27</v>
      </c>
      <c r="N2107">
        <v>619</v>
      </c>
      <c r="O2107">
        <v>1.1299999999999999</v>
      </c>
      <c r="P2107">
        <v>59</v>
      </c>
      <c r="Q2107">
        <v>0.3</v>
      </c>
      <c r="R2107">
        <v>-38</v>
      </c>
      <c r="S2107">
        <v>-58</v>
      </c>
      <c r="T2107">
        <v>19</v>
      </c>
      <c r="U2107">
        <v>-287</v>
      </c>
      <c r="V2107">
        <v>-326</v>
      </c>
      <c r="W2107">
        <v>75029</v>
      </c>
      <c r="X2107">
        <v>75119</v>
      </c>
      <c r="Y2107">
        <v>35020</v>
      </c>
      <c r="Z2107">
        <v>0.91</v>
      </c>
      <c r="AA2107">
        <f t="shared" si="420"/>
        <v>10012</v>
      </c>
      <c r="AB2107">
        <f t="shared" si="421"/>
        <v>-326</v>
      </c>
      <c r="AC2107">
        <f t="shared" si="422"/>
        <v>6159</v>
      </c>
      <c r="AD2107">
        <f t="shared" si="423"/>
        <v>0.6151618058330004</v>
      </c>
      <c r="AE2107">
        <f t="shared" si="424"/>
        <v>0</v>
      </c>
      <c r="AF2107" t="e">
        <f t="shared" ca="1" si="425"/>
        <v>#N/A</v>
      </c>
      <c r="AG2107" t="e">
        <f t="shared" ca="1" si="426"/>
        <v>#N/A</v>
      </c>
      <c r="AH2107" t="e">
        <f t="shared" ca="1" si="427"/>
        <v>#N/A</v>
      </c>
      <c r="AI2107" t="e">
        <f t="shared" ca="1" si="416"/>
        <v>#N/A</v>
      </c>
      <c r="AJ2107">
        <f t="shared" si="417"/>
        <v>9.988014382740711E-5</v>
      </c>
      <c r="AK2107">
        <f t="shared" si="418"/>
        <v>0</v>
      </c>
      <c r="AL2107" t="e">
        <f t="shared" ca="1" si="428"/>
        <v>#N/A</v>
      </c>
      <c r="AM2107" t="b">
        <f t="shared" si="419"/>
        <v>0</v>
      </c>
    </row>
    <row r="2108" spans="1:39" x14ac:dyDescent="0.3">
      <c r="A2108" t="s">
        <v>1598</v>
      </c>
      <c r="B2108" t="s">
        <v>1599</v>
      </c>
      <c r="C2108" t="s">
        <v>39</v>
      </c>
      <c r="D2108" t="s">
        <v>76</v>
      </c>
      <c r="E2108" t="s">
        <v>582</v>
      </c>
      <c r="F2108" s="13" t="str">
        <f>_xlfn.CONCAT(wiz_6[[#This Row],[OCTY......]],",",wiz_6[[#This Row],[OS]])</f>
        <v>DALLAS    ,TX</v>
      </c>
      <c r="G2108" t="s">
        <v>40</v>
      </c>
      <c r="H2108" t="s">
        <v>1853</v>
      </c>
      <c r="I2108" s="13" t="str">
        <f>_xlfn.CONCAT(wiz_6[[#This Row],[DCTY......]], ",",wiz_6[[#This Row],[DS]])</f>
        <v>PELHAM    ,AL</v>
      </c>
      <c r="J2108" t="str">
        <f>TRIM(CONCATENATE(wiz_6[[#This Row],[SHIPPER..................]],wiz_6[[#This Row],[ZIP2..]],wiz_6[[#This Row],[ZIP3..]]))</f>
        <v>SIMPLIFIED LOGISTICS | 7520135124</v>
      </c>
      <c r="K2108">
        <v>1</v>
      </c>
      <c r="L2108">
        <v>1.32</v>
      </c>
      <c r="M2108">
        <v>0.28000000000000003</v>
      </c>
      <c r="N2108">
        <v>657</v>
      </c>
      <c r="O2108">
        <v>1.17</v>
      </c>
      <c r="P2108">
        <v>16</v>
      </c>
      <c r="Q2108">
        <v>0.25</v>
      </c>
      <c r="R2108">
        <v>-46</v>
      </c>
      <c r="S2108">
        <v>12</v>
      </c>
      <c r="T2108">
        <v>52</v>
      </c>
      <c r="U2108">
        <v>15</v>
      </c>
      <c r="V2108">
        <v>79</v>
      </c>
      <c r="W2108">
        <v>76099</v>
      </c>
      <c r="X2108">
        <v>75201</v>
      </c>
      <c r="Y2108">
        <v>35124</v>
      </c>
      <c r="Z2108">
        <v>1.38</v>
      </c>
      <c r="AA2108">
        <f t="shared" si="420"/>
        <v>10012</v>
      </c>
      <c r="AB2108">
        <f t="shared" si="421"/>
        <v>79</v>
      </c>
      <c r="AC2108">
        <f t="shared" si="422"/>
        <v>6159</v>
      </c>
      <c r="AD2108">
        <f t="shared" si="423"/>
        <v>0.6151618058330004</v>
      </c>
      <c r="AE2108">
        <f t="shared" si="424"/>
        <v>0</v>
      </c>
      <c r="AF2108" t="e">
        <f t="shared" ca="1" si="425"/>
        <v>#N/A</v>
      </c>
      <c r="AG2108" t="e">
        <f t="shared" ca="1" si="426"/>
        <v>#N/A</v>
      </c>
      <c r="AH2108" t="e">
        <f t="shared" ca="1" si="427"/>
        <v>#N/A</v>
      </c>
      <c r="AI2108" t="e">
        <f t="shared" ca="1" si="416"/>
        <v>#N/A</v>
      </c>
      <c r="AJ2108">
        <f t="shared" si="417"/>
        <v>9.988014382740711E-5</v>
      </c>
      <c r="AK2108">
        <f t="shared" si="418"/>
        <v>0</v>
      </c>
      <c r="AL2108" t="e">
        <f t="shared" ca="1" si="428"/>
        <v>#N/A</v>
      </c>
      <c r="AM2108" t="b">
        <f t="shared" si="419"/>
        <v>0</v>
      </c>
    </row>
    <row r="2109" spans="1:39" x14ac:dyDescent="0.3">
      <c r="A2109" t="s">
        <v>593</v>
      </c>
      <c r="B2109" t="s">
        <v>594</v>
      </c>
      <c r="C2109" t="s">
        <v>39</v>
      </c>
      <c r="D2109" t="s">
        <v>76</v>
      </c>
      <c r="E2109" t="s">
        <v>1768</v>
      </c>
      <c r="F2109" s="13" t="str">
        <f>_xlfn.CONCAT(wiz_6[[#This Row],[OCTY......]],",",wiz_6[[#This Row],[OS]])</f>
        <v>NORTHLAKE ,TX</v>
      </c>
      <c r="G2109" t="s">
        <v>40</v>
      </c>
      <c r="H2109" t="s">
        <v>522</v>
      </c>
      <c r="I2109" s="13" t="str">
        <f>_xlfn.CONCAT(wiz_6[[#This Row],[DCTY......]], ",",wiz_6[[#This Row],[DS]])</f>
        <v>DECATUR   ,AL</v>
      </c>
      <c r="J2109" t="str">
        <f>TRIM(CONCATENATE(wiz_6[[#This Row],[SHIPPER..................]],wiz_6[[#This Row],[ZIP2..]],wiz_6[[#This Row],[ZIP3..]]))</f>
        <v>STANLEY BLACK AND DEC| 7603935601</v>
      </c>
      <c r="K2109">
        <v>1</v>
      </c>
      <c r="L2109">
        <v>0.75</v>
      </c>
      <c r="M2109">
        <v>0.21</v>
      </c>
      <c r="N2109">
        <v>666</v>
      </c>
      <c r="O2109">
        <v>1.39</v>
      </c>
      <c r="P2109">
        <v>11</v>
      </c>
      <c r="Q2109">
        <v>0.25</v>
      </c>
      <c r="R2109">
        <v>0</v>
      </c>
      <c r="S2109">
        <v>18</v>
      </c>
      <c r="T2109">
        <v>0</v>
      </c>
      <c r="U2109">
        <v>-289</v>
      </c>
      <c r="V2109">
        <v>-271</v>
      </c>
      <c r="W2109">
        <v>76099</v>
      </c>
      <c r="X2109">
        <v>76039</v>
      </c>
      <c r="Y2109">
        <v>35601</v>
      </c>
      <c r="Z2109">
        <v>0.74</v>
      </c>
      <c r="AA2109">
        <f t="shared" si="420"/>
        <v>10012</v>
      </c>
      <c r="AB2109">
        <f t="shared" si="421"/>
        <v>-271</v>
      </c>
      <c r="AC2109">
        <f t="shared" si="422"/>
        <v>6159</v>
      </c>
      <c r="AD2109">
        <f t="shared" si="423"/>
        <v>0.6151618058330004</v>
      </c>
      <c r="AE2109">
        <f t="shared" si="424"/>
        <v>0</v>
      </c>
      <c r="AF2109" t="e">
        <f t="shared" ca="1" si="425"/>
        <v>#N/A</v>
      </c>
      <c r="AG2109" t="e">
        <f t="shared" ca="1" si="426"/>
        <v>#N/A</v>
      </c>
      <c r="AH2109" t="e">
        <f t="shared" ca="1" si="427"/>
        <v>#N/A</v>
      </c>
      <c r="AI2109" t="e">
        <f t="shared" ca="1" si="416"/>
        <v>#N/A</v>
      </c>
      <c r="AJ2109">
        <f t="shared" si="417"/>
        <v>9.988014382740711E-5</v>
      </c>
      <c r="AK2109">
        <f t="shared" si="418"/>
        <v>0</v>
      </c>
      <c r="AL2109" t="e">
        <f t="shared" ca="1" si="428"/>
        <v>#N/A</v>
      </c>
      <c r="AM2109" t="b">
        <f t="shared" si="419"/>
        <v>0</v>
      </c>
    </row>
    <row r="2110" spans="1:39" x14ac:dyDescent="0.3">
      <c r="A2110" t="s">
        <v>37</v>
      </c>
      <c r="B2110" t="s">
        <v>38</v>
      </c>
      <c r="C2110" t="s">
        <v>39</v>
      </c>
      <c r="D2110" t="s">
        <v>76</v>
      </c>
      <c r="E2110" t="s">
        <v>1379</v>
      </c>
      <c r="F2110" s="13" t="str">
        <f>_xlfn.CONCAT(wiz_6[[#This Row],[OCTY......]],",",wiz_6[[#This Row],[OS]])</f>
        <v>GARLAND   ,TX</v>
      </c>
      <c r="G2110" t="s">
        <v>40</v>
      </c>
      <c r="H2110" t="s">
        <v>129</v>
      </c>
      <c r="I2110" s="13" t="str">
        <f>_xlfn.CONCAT(wiz_6[[#This Row],[DCTY......]], ",",wiz_6[[#This Row],[DS]])</f>
        <v>PRATTVILLE,AL</v>
      </c>
      <c r="J2110" t="str">
        <f>TRIM(CONCATENATE(wiz_6[[#This Row],[SHIPPER..................]],wiz_6[[#This Row],[ZIP2..]],wiz_6[[#This Row],[ZIP3..]]))</f>
        <v>b: C H ROBINSON | 7504036066</v>
      </c>
      <c r="K2110">
        <v>1</v>
      </c>
      <c r="L2110">
        <v>0.75</v>
      </c>
      <c r="M2110">
        <v>0.27</v>
      </c>
      <c r="N2110">
        <v>635</v>
      </c>
      <c r="O2110">
        <v>1.21</v>
      </c>
      <c r="P2110">
        <v>54</v>
      </c>
      <c r="Q2110">
        <v>0.3</v>
      </c>
      <c r="R2110">
        <v>-14</v>
      </c>
      <c r="S2110">
        <v>-29</v>
      </c>
      <c r="T2110">
        <v>1</v>
      </c>
      <c r="U2110">
        <v>-249</v>
      </c>
      <c r="V2110">
        <v>-277</v>
      </c>
      <c r="W2110">
        <v>76039</v>
      </c>
      <c r="X2110">
        <v>75040</v>
      </c>
      <c r="Y2110">
        <v>36066</v>
      </c>
      <c r="Z2110">
        <v>0.8</v>
      </c>
      <c r="AA2110">
        <f t="shared" si="420"/>
        <v>10012</v>
      </c>
      <c r="AB2110">
        <f t="shared" si="421"/>
        <v>-277</v>
      </c>
      <c r="AC2110">
        <f t="shared" si="422"/>
        <v>6159</v>
      </c>
      <c r="AD2110">
        <f t="shared" si="423"/>
        <v>0.6151618058330004</v>
      </c>
      <c r="AE2110">
        <f t="shared" si="424"/>
        <v>0</v>
      </c>
      <c r="AF2110" t="e">
        <f t="shared" ca="1" si="425"/>
        <v>#N/A</v>
      </c>
      <c r="AG2110" t="e">
        <f t="shared" ca="1" si="426"/>
        <v>#N/A</v>
      </c>
      <c r="AH2110" t="e">
        <f t="shared" ca="1" si="427"/>
        <v>#N/A</v>
      </c>
      <c r="AI2110" t="e">
        <f t="shared" ca="1" si="416"/>
        <v>#N/A</v>
      </c>
      <c r="AJ2110">
        <f t="shared" si="417"/>
        <v>9.988014382740711E-5</v>
      </c>
      <c r="AK2110">
        <f t="shared" si="418"/>
        <v>0</v>
      </c>
      <c r="AL2110" t="e">
        <f t="shared" ca="1" si="428"/>
        <v>#N/A</v>
      </c>
      <c r="AM2110" t="b">
        <f t="shared" si="419"/>
        <v>0</v>
      </c>
    </row>
    <row r="2111" spans="1:39" x14ac:dyDescent="0.3">
      <c r="A2111" t="s">
        <v>210</v>
      </c>
      <c r="B2111" t="s">
        <v>211</v>
      </c>
      <c r="C2111" t="s">
        <v>39</v>
      </c>
      <c r="D2111" t="s">
        <v>76</v>
      </c>
      <c r="E2111" t="s">
        <v>1377</v>
      </c>
      <c r="F2111" s="13" t="str">
        <f>_xlfn.CONCAT(wiz_6[[#This Row],[OCTY......]],",",wiz_6[[#This Row],[OS]])</f>
        <v>ENNIS     ,TX</v>
      </c>
      <c r="G2111" t="s">
        <v>40</v>
      </c>
      <c r="H2111" t="s">
        <v>212</v>
      </c>
      <c r="I2111" s="13" t="str">
        <f>_xlfn.CONCAT(wiz_6[[#This Row],[DCTY......]], ",",wiz_6[[#This Row],[DS]])</f>
        <v>TUSCALOOSA,AL</v>
      </c>
      <c r="J2111" t="str">
        <f>TRIM(CONCATENATE(wiz_6[[#This Row],[SHIPPER..................]],wiz_6[[#This Row],[ZIP2..]],wiz_6[[#This Row],[ZIP3..]]))</f>
        <v>b: ECHO GLOBAL LOGIST| 7511935401</v>
      </c>
      <c r="K2111">
        <v>1</v>
      </c>
      <c r="L2111">
        <v>1.86</v>
      </c>
      <c r="M2111">
        <v>0.28000000000000003</v>
      </c>
      <c r="N2111">
        <v>608</v>
      </c>
      <c r="O2111">
        <v>0.5</v>
      </c>
      <c r="P2111">
        <v>50</v>
      </c>
      <c r="Q2111">
        <v>0.25</v>
      </c>
      <c r="R2111">
        <v>-43</v>
      </c>
      <c r="S2111">
        <v>-31</v>
      </c>
      <c r="T2111">
        <v>169</v>
      </c>
      <c r="U2111">
        <v>715</v>
      </c>
      <c r="V2111">
        <v>853</v>
      </c>
      <c r="W2111">
        <v>76001</v>
      </c>
      <c r="X2111">
        <v>75119</v>
      </c>
      <c r="Y2111">
        <v>35401</v>
      </c>
      <c r="Z2111">
        <v>1.92</v>
      </c>
      <c r="AA2111">
        <f t="shared" si="420"/>
        <v>10012</v>
      </c>
      <c r="AB2111">
        <f t="shared" si="421"/>
        <v>853</v>
      </c>
      <c r="AC2111">
        <f t="shared" si="422"/>
        <v>6159</v>
      </c>
      <c r="AD2111">
        <f t="shared" si="423"/>
        <v>0.6151618058330004</v>
      </c>
      <c r="AE2111">
        <f t="shared" si="424"/>
        <v>0</v>
      </c>
      <c r="AF2111" t="e">
        <f t="shared" ca="1" si="425"/>
        <v>#N/A</v>
      </c>
      <c r="AG2111" t="e">
        <f t="shared" ca="1" si="426"/>
        <v>#N/A</v>
      </c>
      <c r="AH2111" t="e">
        <f t="shared" ca="1" si="427"/>
        <v>#N/A</v>
      </c>
      <c r="AI2111" t="e">
        <f t="shared" ca="1" si="416"/>
        <v>#N/A</v>
      </c>
      <c r="AJ2111">
        <f t="shared" si="417"/>
        <v>9.988014382740711E-5</v>
      </c>
      <c r="AK2111">
        <f t="shared" si="418"/>
        <v>0</v>
      </c>
      <c r="AL2111" t="e">
        <f t="shared" ca="1" si="428"/>
        <v>#N/A</v>
      </c>
      <c r="AM2111" t="b">
        <f t="shared" si="419"/>
        <v>0</v>
      </c>
    </row>
    <row r="2112" spans="1:39" x14ac:dyDescent="0.3">
      <c r="A2112" t="s">
        <v>344</v>
      </c>
      <c r="B2112" t="s">
        <v>345</v>
      </c>
      <c r="C2112" t="s">
        <v>39</v>
      </c>
      <c r="D2112" t="s">
        <v>76</v>
      </c>
      <c r="E2112" t="s">
        <v>582</v>
      </c>
      <c r="F2112" s="13" t="str">
        <f>_xlfn.CONCAT(wiz_6[[#This Row],[OCTY......]],",",wiz_6[[#This Row],[OS]])</f>
        <v>DALLAS    ,TX</v>
      </c>
      <c r="G2112" t="s">
        <v>146</v>
      </c>
      <c r="H2112" t="s">
        <v>1545</v>
      </c>
      <c r="I2112" s="13" t="str">
        <f>_xlfn.CONCAT(wiz_6[[#This Row],[DCTY......]], ",",wiz_6[[#This Row],[DS]])</f>
        <v>HARRISON  ,AR</v>
      </c>
      <c r="J2112" t="str">
        <f>TRIM(CONCATENATE(wiz_6[[#This Row],[SHIPPER..................]],wiz_6[[#This Row],[ZIP2..]],wiz_6[[#This Row],[ZIP3..]]))</f>
        <v>b: SCHNEIDER LOGISTIC| 7520172601</v>
      </c>
      <c r="K2112">
        <v>1</v>
      </c>
      <c r="L2112">
        <v>1.08</v>
      </c>
      <c r="M2112">
        <v>0.27</v>
      </c>
      <c r="N2112">
        <v>409</v>
      </c>
      <c r="O2112">
        <v>1</v>
      </c>
      <c r="P2112">
        <v>15</v>
      </c>
      <c r="Q2112">
        <v>0.25</v>
      </c>
      <c r="R2112">
        <v>-25</v>
      </c>
      <c r="S2112">
        <v>13</v>
      </c>
      <c r="T2112">
        <v>-27</v>
      </c>
      <c r="U2112">
        <v>-231</v>
      </c>
      <c r="V2112">
        <v>-245</v>
      </c>
      <c r="W2112">
        <v>75006</v>
      </c>
      <c r="X2112">
        <v>75201</v>
      </c>
      <c r="Y2112">
        <v>72601</v>
      </c>
      <c r="Z2112">
        <v>1.1299999999999999</v>
      </c>
      <c r="AA2112">
        <f t="shared" si="420"/>
        <v>10012</v>
      </c>
      <c r="AB2112">
        <f t="shared" si="421"/>
        <v>-245</v>
      </c>
      <c r="AC2112">
        <f t="shared" si="422"/>
        <v>6159</v>
      </c>
      <c r="AD2112">
        <f t="shared" si="423"/>
        <v>0.6151618058330004</v>
      </c>
      <c r="AE2112">
        <f t="shared" si="424"/>
        <v>0</v>
      </c>
      <c r="AF2112" t="e">
        <f t="shared" ca="1" si="425"/>
        <v>#N/A</v>
      </c>
      <c r="AG2112" t="e">
        <f t="shared" ca="1" si="426"/>
        <v>#N/A</v>
      </c>
      <c r="AH2112" t="e">
        <f t="shared" ca="1" si="427"/>
        <v>#N/A</v>
      </c>
      <c r="AI2112" t="e">
        <f t="shared" ca="1" si="416"/>
        <v>#N/A</v>
      </c>
      <c r="AJ2112">
        <f t="shared" si="417"/>
        <v>9.988014382740711E-5</v>
      </c>
      <c r="AK2112">
        <f t="shared" si="418"/>
        <v>0</v>
      </c>
      <c r="AL2112" t="e">
        <f t="shared" ca="1" si="428"/>
        <v>#N/A</v>
      </c>
      <c r="AM2112" t="b">
        <f t="shared" si="419"/>
        <v>0</v>
      </c>
    </row>
    <row r="2113" spans="1:39" x14ac:dyDescent="0.3">
      <c r="A2113" t="s">
        <v>279</v>
      </c>
      <c r="B2113" t="s">
        <v>280</v>
      </c>
      <c r="C2113" t="s">
        <v>39</v>
      </c>
      <c r="D2113" t="s">
        <v>76</v>
      </c>
      <c r="E2113" t="s">
        <v>77</v>
      </c>
      <c r="F2113" s="13" t="str">
        <f>_xlfn.CONCAT(wiz_6[[#This Row],[OCTY......]],",",wiz_6[[#This Row],[OS]])</f>
        <v>GRAND PRAI,TX</v>
      </c>
      <c r="G2113" t="s">
        <v>146</v>
      </c>
      <c r="H2113" t="s">
        <v>1854</v>
      </c>
      <c r="I2113" s="13" t="str">
        <f>_xlfn.CONCAT(wiz_6[[#This Row],[DCTY......]], ",",wiz_6[[#This Row],[DS]])</f>
        <v>OSCEOLA   ,AR</v>
      </c>
      <c r="J2113" t="str">
        <f>TRIM(CONCATENATE(wiz_6[[#This Row],[SHIPPER..................]],wiz_6[[#This Row],[ZIP2..]],wiz_6[[#This Row],[ZIP3..]]))</f>
        <v>b: NOLAN TRANSPORTATI| 7505072370</v>
      </c>
      <c r="K2113">
        <v>1</v>
      </c>
      <c r="L2113">
        <v>1.1200000000000001</v>
      </c>
      <c r="M2113">
        <v>0.28000000000000003</v>
      </c>
      <c r="N2113">
        <v>501</v>
      </c>
      <c r="O2113">
        <v>0.88</v>
      </c>
      <c r="P2113">
        <v>28</v>
      </c>
      <c r="Q2113">
        <v>0.25</v>
      </c>
      <c r="R2113">
        <v>-22</v>
      </c>
      <c r="S2113">
        <v>-19</v>
      </c>
      <c r="T2113">
        <v>39</v>
      </c>
      <c r="U2113">
        <v>178</v>
      </c>
      <c r="V2113">
        <v>198</v>
      </c>
      <c r="W2113">
        <v>75029</v>
      </c>
      <c r="X2113">
        <v>75050</v>
      </c>
      <c r="Y2113">
        <v>72370</v>
      </c>
      <c r="Z2113">
        <v>1.18</v>
      </c>
      <c r="AA2113">
        <f t="shared" si="420"/>
        <v>10012</v>
      </c>
      <c r="AB2113">
        <f t="shared" si="421"/>
        <v>198</v>
      </c>
      <c r="AC2113">
        <f t="shared" si="422"/>
        <v>6159</v>
      </c>
      <c r="AD2113">
        <f t="shared" si="423"/>
        <v>0.6151618058330004</v>
      </c>
      <c r="AE2113">
        <f t="shared" si="424"/>
        <v>0</v>
      </c>
      <c r="AF2113" t="e">
        <f t="shared" ca="1" si="425"/>
        <v>#N/A</v>
      </c>
      <c r="AG2113" t="e">
        <f t="shared" ca="1" si="426"/>
        <v>#N/A</v>
      </c>
      <c r="AH2113" t="e">
        <f t="shared" ca="1" si="427"/>
        <v>#N/A</v>
      </c>
      <c r="AI2113" t="e">
        <f t="shared" ca="1" si="416"/>
        <v>#N/A</v>
      </c>
      <c r="AJ2113">
        <f t="shared" si="417"/>
        <v>9.988014382740711E-5</v>
      </c>
      <c r="AK2113">
        <f t="shared" si="418"/>
        <v>0</v>
      </c>
      <c r="AL2113" t="e">
        <f t="shared" ca="1" si="428"/>
        <v>#N/A</v>
      </c>
      <c r="AM2113" t="b">
        <f t="shared" si="419"/>
        <v>0</v>
      </c>
    </row>
    <row r="2114" spans="1:39" x14ac:dyDescent="0.3">
      <c r="A2114" t="s">
        <v>37</v>
      </c>
      <c r="B2114" t="s">
        <v>38</v>
      </c>
      <c r="C2114" t="s">
        <v>39</v>
      </c>
      <c r="D2114" t="s">
        <v>76</v>
      </c>
      <c r="E2114" t="s">
        <v>582</v>
      </c>
      <c r="F2114" s="13" t="str">
        <f>_xlfn.CONCAT(wiz_6[[#This Row],[OCTY......]],",",wiz_6[[#This Row],[OS]])</f>
        <v>DALLAS    ,TX</v>
      </c>
      <c r="G2114" t="s">
        <v>50</v>
      </c>
      <c r="H2114" t="s">
        <v>313</v>
      </c>
      <c r="I2114" s="13" t="str">
        <f>_xlfn.CONCAT(wiz_6[[#This Row],[DCTY......]], ",",wiz_6[[#This Row],[DS]])</f>
        <v>LITHIA SPR,GA</v>
      </c>
      <c r="J2114" t="str">
        <f>TRIM(CONCATENATE(wiz_6[[#This Row],[SHIPPER..................]],wiz_6[[#This Row],[ZIP2..]],wiz_6[[#This Row],[ZIP3..]]))</f>
        <v>b: C H ROBINSON | 7520130057</v>
      </c>
      <c r="K2114">
        <v>1</v>
      </c>
      <c r="L2114">
        <v>1.6</v>
      </c>
      <c r="M2114">
        <v>0.28000000000000003</v>
      </c>
      <c r="N2114">
        <v>769</v>
      </c>
      <c r="O2114">
        <v>1.81</v>
      </c>
      <c r="P2114">
        <v>40</v>
      </c>
      <c r="Q2114">
        <v>0.25</v>
      </c>
      <c r="R2114">
        <v>-54</v>
      </c>
      <c r="S2114">
        <v>-2</v>
      </c>
      <c r="T2114">
        <v>-2</v>
      </c>
      <c r="U2114">
        <v>303</v>
      </c>
      <c r="V2114">
        <v>299</v>
      </c>
      <c r="W2114">
        <v>75029</v>
      </c>
      <c r="X2114">
        <v>75201</v>
      </c>
      <c r="Y2114">
        <v>30057</v>
      </c>
      <c r="Z2114">
        <v>1.66</v>
      </c>
      <c r="AA2114">
        <f t="shared" si="420"/>
        <v>10012</v>
      </c>
      <c r="AB2114">
        <f t="shared" si="421"/>
        <v>299</v>
      </c>
      <c r="AC2114">
        <f t="shared" si="422"/>
        <v>6159</v>
      </c>
      <c r="AD2114">
        <f t="shared" si="423"/>
        <v>0.6151618058330004</v>
      </c>
      <c r="AE2114">
        <f t="shared" si="424"/>
        <v>0</v>
      </c>
      <c r="AF2114" t="e">
        <f t="shared" ca="1" si="425"/>
        <v>#N/A</v>
      </c>
      <c r="AG2114" t="e">
        <f t="shared" ca="1" si="426"/>
        <v>#N/A</v>
      </c>
      <c r="AH2114" t="e">
        <f t="shared" ca="1" si="427"/>
        <v>#N/A</v>
      </c>
      <c r="AI2114" t="e">
        <f t="shared" ref="AI2114:AI2177" ca="1" si="429">REPLACE(AF2114,2,1,"K")</f>
        <v>#N/A</v>
      </c>
      <c r="AJ2114">
        <f t="shared" ref="AJ2114:AJ2177" si="430">K2114/AA2114</f>
        <v>9.988014382740711E-5</v>
      </c>
      <c r="AK2114">
        <f t="shared" ref="AK2114:AK2177" si="431">_xlfn.MINIFS($X$3:$X$2378,$C$3:$C$2378,A2114,$AL$3:$AL$2378,"&gt;0.05")</f>
        <v>0</v>
      </c>
      <c r="AL2114" t="e">
        <f t="shared" ca="1" si="428"/>
        <v>#N/A</v>
      </c>
      <c r="AM2114" t="b">
        <f t="shared" ref="AM2114:AM2177" si="432">IF(AK2114=V2114,J2114,FALSE)</f>
        <v>0</v>
      </c>
    </row>
    <row r="2115" spans="1:39" x14ac:dyDescent="0.3">
      <c r="A2115" t="s">
        <v>37</v>
      </c>
      <c r="B2115" t="s">
        <v>38</v>
      </c>
      <c r="C2115" t="s">
        <v>39</v>
      </c>
      <c r="D2115" t="s">
        <v>76</v>
      </c>
      <c r="E2115" t="s">
        <v>1379</v>
      </c>
      <c r="F2115" s="13" t="str">
        <f>_xlfn.CONCAT(wiz_6[[#This Row],[OCTY......]],",",wiz_6[[#This Row],[OS]])</f>
        <v>GARLAND   ,TX</v>
      </c>
      <c r="G2115" t="s">
        <v>50</v>
      </c>
      <c r="H2115" t="s">
        <v>828</v>
      </c>
      <c r="I2115" s="13" t="str">
        <f>_xlfn.CONCAT(wiz_6[[#This Row],[DCTY......]], ",",wiz_6[[#This Row],[DS]])</f>
        <v>SMYRNA    ,GA</v>
      </c>
      <c r="J2115" t="str">
        <f>TRIM(CONCATENATE(wiz_6[[#This Row],[SHIPPER..................]],wiz_6[[#This Row],[ZIP2..]],wiz_6[[#This Row],[ZIP3..]]))</f>
        <v>b: C H ROBINSON | 7504030080</v>
      </c>
      <c r="K2115">
        <v>1</v>
      </c>
      <c r="L2115">
        <v>1.37</v>
      </c>
      <c r="M2115">
        <v>0.28000000000000003</v>
      </c>
      <c r="N2115">
        <v>787</v>
      </c>
      <c r="O2115">
        <v>1.92</v>
      </c>
      <c r="P2115">
        <v>31</v>
      </c>
      <c r="Q2115">
        <v>0.25</v>
      </c>
      <c r="R2115">
        <v>-31</v>
      </c>
      <c r="S2115">
        <v>-29</v>
      </c>
      <c r="T2115">
        <v>-28</v>
      </c>
      <c r="U2115">
        <v>106</v>
      </c>
      <c r="V2115">
        <v>49</v>
      </c>
      <c r="W2115">
        <v>75029</v>
      </c>
      <c r="X2115">
        <v>75040</v>
      </c>
      <c r="Y2115">
        <v>30080</v>
      </c>
      <c r="Z2115">
        <v>1.43</v>
      </c>
      <c r="AA2115">
        <f t="shared" ref="AA2115:AA2178" si="433">SUMIFS(K$3:K$2378,$C$3:$C$2378,$C2115)</f>
        <v>10012</v>
      </c>
      <c r="AB2115">
        <f t="shared" ref="AB2115:AB2178" si="434">V2115*K2115</f>
        <v>49</v>
      </c>
      <c r="AC2115">
        <f t="shared" ref="AC2115:AC2178" si="435">SUMIFS(AB$3:AB$2378,$C$3:$C$2378,$C2115)</f>
        <v>6159</v>
      </c>
      <c r="AD2115">
        <f t="shared" ref="AD2115:AD2178" si="436">AC2115/AA2115</f>
        <v>0.6151618058330004</v>
      </c>
      <c r="AE2115">
        <f t="shared" ref="AE2115:AE2178" si="437">_xlfn.MINIFS($X$3:$X$2378,$C$3:$C$2378,A2115)</f>
        <v>0</v>
      </c>
      <c r="AF2115" t="e">
        <f t="shared" ref="AF2115:AF2178" ca="1" si="438">CELL("address",INDEX($X$3:$X$2378,MATCH(_xlfn.MINIFS($X$3:$X$2378,$C$3:$C$2378,A2115),$X$3:$X$2378,0)))</f>
        <v>#N/A</v>
      </c>
      <c r="AG2115" t="e">
        <f t="shared" ref="AG2115:AG2178" ca="1" si="439">REPLACE(AF2115,2,1,"J")</f>
        <v>#N/A</v>
      </c>
      <c r="AH2115" t="e">
        <f t="shared" ref="AH2115:AH2178" ca="1" si="440">INDIRECT(AG2115)</f>
        <v>#N/A</v>
      </c>
      <c r="AI2115" t="e">
        <f t="shared" ca="1" si="429"/>
        <v>#N/A</v>
      </c>
      <c r="AJ2115">
        <f t="shared" si="430"/>
        <v>9.988014382740711E-5</v>
      </c>
      <c r="AK2115">
        <f t="shared" si="431"/>
        <v>0</v>
      </c>
      <c r="AL2115" t="e">
        <f t="shared" ref="AL2115:AL2178" ca="1" si="441">OFFSET(J$2,MATCH(AK2115,$X$3:$X$2378,0),)</f>
        <v>#N/A</v>
      </c>
      <c r="AM2115" t="b">
        <f t="shared" si="432"/>
        <v>0</v>
      </c>
    </row>
    <row r="2116" spans="1:39" x14ac:dyDescent="0.3">
      <c r="A2116" t="s">
        <v>37</v>
      </c>
      <c r="B2116" t="s">
        <v>38</v>
      </c>
      <c r="C2116" t="s">
        <v>39</v>
      </c>
      <c r="D2116" t="s">
        <v>76</v>
      </c>
      <c r="E2116" t="s">
        <v>77</v>
      </c>
      <c r="F2116" s="13" t="str">
        <f>_xlfn.CONCAT(wiz_6[[#This Row],[OCTY......]],",",wiz_6[[#This Row],[OS]])</f>
        <v>GRAND PRAI,TX</v>
      </c>
      <c r="G2116" t="s">
        <v>50</v>
      </c>
      <c r="H2116" t="s">
        <v>399</v>
      </c>
      <c r="I2116" s="13" t="str">
        <f>_xlfn.CONCAT(wiz_6[[#This Row],[DCTY......]], ",",wiz_6[[#This Row],[DS]])</f>
        <v>MCDONOUGH ,GA</v>
      </c>
      <c r="J2116" t="str">
        <f>TRIM(CONCATENATE(wiz_6[[#This Row],[SHIPPER..................]],wiz_6[[#This Row],[ZIP2..]],wiz_6[[#This Row],[ZIP3..]]))</f>
        <v>b: C H ROBINSON | 7505030253</v>
      </c>
      <c r="K2116">
        <v>1</v>
      </c>
      <c r="L2116">
        <v>1.29</v>
      </c>
      <c r="M2116">
        <v>0.28000000000000003</v>
      </c>
      <c r="N2116">
        <v>828</v>
      </c>
      <c r="O2116">
        <v>1.46</v>
      </c>
      <c r="P2116">
        <v>29</v>
      </c>
      <c r="Q2116">
        <v>0.25</v>
      </c>
      <c r="R2116">
        <v>-58</v>
      </c>
      <c r="S2116">
        <v>-4</v>
      </c>
      <c r="T2116">
        <v>71</v>
      </c>
      <c r="U2116">
        <v>79</v>
      </c>
      <c r="V2116">
        <v>146</v>
      </c>
      <c r="W2116">
        <v>76099</v>
      </c>
      <c r="X2116">
        <v>75050</v>
      </c>
      <c r="Y2116">
        <v>30253</v>
      </c>
      <c r="Z2116">
        <v>1.35</v>
      </c>
      <c r="AA2116">
        <f t="shared" si="433"/>
        <v>10012</v>
      </c>
      <c r="AB2116">
        <f t="shared" si="434"/>
        <v>146</v>
      </c>
      <c r="AC2116">
        <f t="shared" si="435"/>
        <v>6159</v>
      </c>
      <c r="AD2116">
        <f t="shared" si="436"/>
        <v>0.6151618058330004</v>
      </c>
      <c r="AE2116">
        <f t="shared" si="437"/>
        <v>0</v>
      </c>
      <c r="AF2116" t="e">
        <f t="shared" ca="1" si="438"/>
        <v>#N/A</v>
      </c>
      <c r="AG2116" t="e">
        <f t="shared" ca="1" si="439"/>
        <v>#N/A</v>
      </c>
      <c r="AH2116" t="e">
        <f t="shared" ca="1" si="440"/>
        <v>#N/A</v>
      </c>
      <c r="AI2116" t="e">
        <f t="shared" ca="1" si="429"/>
        <v>#N/A</v>
      </c>
      <c r="AJ2116">
        <f t="shared" si="430"/>
        <v>9.988014382740711E-5</v>
      </c>
      <c r="AK2116">
        <f t="shared" si="431"/>
        <v>0</v>
      </c>
      <c r="AL2116" t="e">
        <f t="shared" ca="1" si="441"/>
        <v>#N/A</v>
      </c>
      <c r="AM2116" t="b">
        <f t="shared" si="432"/>
        <v>0</v>
      </c>
    </row>
    <row r="2117" spans="1:39" x14ac:dyDescent="0.3">
      <c r="A2117" t="s">
        <v>37</v>
      </c>
      <c r="B2117" t="s">
        <v>38</v>
      </c>
      <c r="C2117" t="s">
        <v>39</v>
      </c>
      <c r="D2117" t="s">
        <v>76</v>
      </c>
      <c r="E2117" t="s">
        <v>1822</v>
      </c>
      <c r="F2117" s="13" t="str">
        <f>_xlfn.CONCAT(wiz_6[[#This Row],[OCTY......]],",",wiz_6[[#This Row],[OS]])</f>
        <v>IRVING    ,TX</v>
      </c>
      <c r="G2117" t="s">
        <v>50</v>
      </c>
      <c r="H2117" t="s">
        <v>411</v>
      </c>
      <c r="I2117" s="13" t="str">
        <f>_xlfn.CONCAT(wiz_6[[#This Row],[DCTY......]], ",",wiz_6[[#This Row],[DS]])</f>
        <v>FOREST PAR,GA</v>
      </c>
      <c r="J2117" t="str">
        <f>TRIM(CONCATENATE(wiz_6[[#This Row],[SHIPPER..................]],wiz_6[[#This Row],[ZIP2..]],wiz_6[[#This Row],[ZIP3..]]))</f>
        <v>b: C H ROBINSON | 7501430050</v>
      </c>
      <c r="K2117">
        <v>2</v>
      </c>
      <c r="L2117">
        <v>1.22</v>
      </c>
      <c r="M2117">
        <v>0.27</v>
      </c>
      <c r="N2117">
        <v>807</v>
      </c>
      <c r="O2117">
        <v>1.89</v>
      </c>
      <c r="P2117">
        <v>31</v>
      </c>
      <c r="Q2117">
        <v>0.25</v>
      </c>
      <c r="R2117">
        <v>-48</v>
      </c>
      <c r="S2117">
        <v>-11</v>
      </c>
      <c r="T2117">
        <v>-31</v>
      </c>
      <c r="U2117">
        <v>5</v>
      </c>
      <c r="V2117">
        <v>-37</v>
      </c>
      <c r="W2117">
        <v>76099</v>
      </c>
      <c r="X2117">
        <v>75014</v>
      </c>
      <c r="Y2117">
        <v>30050</v>
      </c>
      <c r="Z2117">
        <v>1.27</v>
      </c>
      <c r="AA2117">
        <f t="shared" si="433"/>
        <v>10012</v>
      </c>
      <c r="AB2117">
        <f t="shared" si="434"/>
        <v>-74</v>
      </c>
      <c r="AC2117">
        <f t="shared" si="435"/>
        <v>6159</v>
      </c>
      <c r="AD2117">
        <f t="shared" si="436"/>
        <v>0.6151618058330004</v>
      </c>
      <c r="AE2117">
        <f t="shared" si="437"/>
        <v>0</v>
      </c>
      <c r="AF2117" t="e">
        <f t="shared" ca="1" si="438"/>
        <v>#N/A</v>
      </c>
      <c r="AG2117" t="e">
        <f t="shared" ca="1" si="439"/>
        <v>#N/A</v>
      </c>
      <c r="AH2117" t="e">
        <f t="shared" ca="1" si="440"/>
        <v>#N/A</v>
      </c>
      <c r="AI2117" t="e">
        <f t="shared" ca="1" si="429"/>
        <v>#N/A</v>
      </c>
      <c r="AJ2117">
        <f t="shared" si="430"/>
        <v>1.9976028765481422E-4</v>
      </c>
      <c r="AK2117">
        <f t="shared" si="431"/>
        <v>0</v>
      </c>
      <c r="AL2117" t="e">
        <f t="shared" ca="1" si="441"/>
        <v>#N/A</v>
      </c>
      <c r="AM2117" t="b">
        <f t="shared" si="432"/>
        <v>0</v>
      </c>
    </row>
    <row r="2118" spans="1:39" x14ac:dyDescent="0.3">
      <c r="A2118" t="s">
        <v>37</v>
      </c>
      <c r="B2118" t="s">
        <v>38</v>
      </c>
      <c r="C2118" t="s">
        <v>39</v>
      </c>
      <c r="D2118" t="s">
        <v>76</v>
      </c>
      <c r="E2118" t="s">
        <v>1766</v>
      </c>
      <c r="F2118" s="13" t="str">
        <f>_xlfn.CONCAT(wiz_6[[#This Row],[OCTY......]],",",wiz_6[[#This Row],[OS]])</f>
        <v>MESQUITE  ,TX</v>
      </c>
      <c r="G2118" t="s">
        <v>50</v>
      </c>
      <c r="H2118" t="s">
        <v>51</v>
      </c>
      <c r="I2118" s="13" t="str">
        <f>_xlfn.CONCAT(wiz_6[[#This Row],[DCTY......]], ",",wiz_6[[#This Row],[DS]])</f>
        <v>NEWNAN    ,GA</v>
      </c>
      <c r="J2118" t="str">
        <f>TRIM(CONCATENATE(wiz_6[[#This Row],[SHIPPER..................]],wiz_6[[#This Row],[ZIP2..]],wiz_6[[#This Row],[ZIP3..]]))</f>
        <v>b: C H ROBINSON | 7514930263</v>
      </c>
      <c r="K2118">
        <v>1</v>
      </c>
      <c r="L2118">
        <v>1.3</v>
      </c>
      <c r="M2118">
        <v>0.28000000000000003</v>
      </c>
      <c r="N2118">
        <v>759</v>
      </c>
      <c r="O2118">
        <v>1.38</v>
      </c>
      <c r="P2118">
        <v>35</v>
      </c>
      <c r="Q2118">
        <v>0.25</v>
      </c>
      <c r="R2118">
        <v>-53</v>
      </c>
      <c r="S2118">
        <v>-24</v>
      </c>
      <c r="T2118">
        <v>100</v>
      </c>
      <c r="U2118">
        <v>66</v>
      </c>
      <c r="V2118">
        <v>142</v>
      </c>
      <c r="W2118">
        <v>76051</v>
      </c>
      <c r="X2118">
        <v>75149</v>
      </c>
      <c r="Y2118">
        <v>30263</v>
      </c>
      <c r="Z2118">
        <v>1.36</v>
      </c>
      <c r="AA2118">
        <f t="shared" si="433"/>
        <v>10012</v>
      </c>
      <c r="AB2118">
        <f t="shared" si="434"/>
        <v>142</v>
      </c>
      <c r="AC2118">
        <f t="shared" si="435"/>
        <v>6159</v>
      </c>
      <c r="AD2118">
        <f t="shared" si="436"/>
        <v>0.6151618058330004</v>
      </c>
      <c r="AE2118">
        <f t="shared" si="437"/>
        <v>0</v>
      </c>
      <c r="AF2118" t="e">
        <f t="shared" ca="1" si="438"/>
        <v>#N/A</v>
      </c>
      <c r="AG2118" t="e">
        <f t="shared" ca="1" si="439"/>
        <v>#N/A</v>
      </c>
      <c r="AH2118" t="e">
        <f t="shared" ca="1" si="440"/>
        <v>#N/A</v>
      </c>
      <c r="AI2118" t="e">
        <f t="shared" ca="1" si="429"/>
        <v>#N/A</v>
      </c>
      <c r="AJ2118">
        <f t="shared" si="430"/>
        <v>9.988014382740711E-5</v>
      </c>
      <c r="AK2118">
        <f t="shared" si="431"/>
        <v>0</v>
      </c>
      <c r="AL2118" t="e">
        <f t="shared" ca="1" si="441"/>
        <v>#N/A</v>
      </c>
      <c r="AM2118" t="b">
        <f t="shared" si="432"/>
        <v>0</v>
      </c>
    </row>
    <row r="2119" spans="1:39" x14ac:dyDescent="0.3">
      <c r="A2119" t="s">
        <v>1855</v>
      </c>
      <c r="B2119" t="s">
        <v>1856</v>
      </c>
      <c r="C2119" t="s">
        <v>39</v>
      </c>
      <c r="D2119" t="s">
        <v>76</v>
      </c>
      <c r="E2119" t="s">
        <v>381</v>
      </c>
      <c r="F2119" s="13" t="str">
        <f>_xlfn.CONCAT(wiz_6[[#This Row],[OCTY......]],",",wiz_6[[#This Row],[OS]])</f>
        <v>CARROLLTON,TX</v>
      </c>
      <c r="G2119" t="s">
        <v>50</v>
      </c>
      <c r="H2119" t="s">
        <v>420</v>
      </c>
      <c r="I2119" s="13" t="str">
        <f>_xlfn.CONCAT(wiz_6[[#This Row],[DCTY......]], ",",wiz_6[[#This Row],[DS]])</f>
        <v>LAWRENCEVI,GA</v>
      </c>
      <c r="J2119" t="str">
        <f>TRIM(CONCATENATE(wiz_6[[#This Row],[SHIPPER..................]],wiz_6[[#This Row],[ZIP2..]],wiz_6[[#This Row],[ZIP3..]]))</f>
        <v>b: COAST TO COAST TRU| 7500630227</v>
      </c>
      <c r="K2119">
        <v>1</v>
      </c>
      <c r="L2119">
        <v>0.92</v>
      </c>
      <c r="M2119">
        <v>0.28000000000000003</v>
      </c>
      <c r="N2119">
        <v>836</v>
      </c>
      <c r="O2119">
        <v>1.88</v>
      </c>
      <c r="P2119">
        <v>24</v>
      </c>
      <c r="Q2119">
        <v>0.25</v>
      </c>
      <c r="R2119">
        <v>-55</v>
      </c>
      <c r="S2119">
        <v>2</v>
      </c>
      <c r="T2119">
        <v>-28</v>
      </c>
      <c r="U2119">
        <v>-235</v>
      </c>
      <c r="V2119">
        <v>-261</v>
      </c>
      <c r="W2119">
        <v>76099</v>
      </c>
      <c r="X2119">
        <v>75006</v>
      </c>
      <c r="Y2119">
        <v>30227</v>
      </c>
      <c r="Z2119">
        <v>0.98</v>
      </c>
      <c r="AA2119">
        <f t="shared" si="433"/>
        <v>10012</v>
      </c>
      <c r="AB2119">
        <f t="shared" si="434"/>
        <v>-261</v>
      </c>
      <c r="AC2119">
        <f t="shared" si="435"/>
        <v>6159</v>
      </c>
      <c r="AD2119">
        <f t="shared" si="436"/>
        <v>0.6151618058330004</v>
      </c>
      <c r="AE2119">
        <f t="shared" si="437"/>
        <v>0</v>
      </c>
      <c r="AF2119" t="e">
        <f t="shared" ca="1" si="438"/>
        <v>#N/A</v>
      </c>
      <c r="AG2119" t="e">
        <f t="shared" ca="1" si="439"/>
        <v>#N/A</v>
      </c>
      <c r="AH2119" t="e">
        <f t="shared" ca="1" si="440"/>
        <v>#N/A</v>
      </c>
      <c r="AI2119" t="e">
        <f t="shared" ca="1" si="429"/>
        <v>#N/A</v>
      </c>
      <c r="AJ2119">
        <f t="shared" si="430"/>
        <v>9.988014382740711E-5</v>
      </c>
      <c r="AK2119">
        <f t="shared" si="431"/>
        <v>0</v>
      </c>
      <c r="AL2119" t="e">
        <f t="shared" ca="1" si="441"/>
        <v>#N/A</v>
      </c>
      <c r="AM2119" t="b">
        <f t="shared" si="432"/>
        <v>0</v>
      </c>
    </row>
    <row r="2120" spans="1:39" x14ac:dyDescent="0.3">
      <c r="A2120" t="s">
        <v>210</v>
      </c>
      <c r="B2120" t="s">
        <v>211</v>
      </c>
      <c r="C2120" t="s">
        <v>39</v>
      </c>
      <c r="D2120" t="s">
        <v>76</v>
      </c>
      <c r="E2120" t="s">
        <v>1527</v>
      </c>
      <c r="F2120" s="13" t="str">
        <f>_xlfn.CONCAT(wiz_6[[#This Row],[OCTY......]],",",wiz_6[[#This Row],[OS]])</f>
        <v>ROANOKE   ,TX</v>
      </c>
      <c r="G2120" t="s">
        <v>50</v>
      </c>
      <c r="H2120" t="s">
        <v>223</v>
      </c>
      <c r="I2120" s="13" t="str">
        <f>_xlfn.CONCAT(wiz_6[[#This Row],[DCTY......]], ",",wiz_6[[#This Row],[DS]])</f>
        <v>ATLANTA   ,GA</v>
      </c>
      <c r="J2120" t="str">
        <f>TRIM(CONCATENATE(wiz_6[[#This Row],[SHIPPER..................]],wiz_6[[#This Row],[ZIP2..]],wiz_6[[#This Row],[ZIP3..]]))</f>
        <v>b: ECHO GLOBAL LOGIST| 7609930301</v>
      </c>
      <c r="K2120">
        <v>1</v>
      </c>
      <c r="L2120">
        <v>0.83</v>
      </c>
      <c r="M2120">
        <v>0.27</v>
      </c>
      <c r="N2120">
        <v>818</v>
      </c>
      <c r="O2120">
        <v>1.77</v>
      </c>
      <c r="P2120">
        <v>24</v>
      </c>
      <c r="Q2120">
        <v>0.25</v>
      </c>
      <c r="R2120">
        <v>-49</v>
      </c>
      <c r="S2120">
        <v>2</v>
      </c>
      <c r="T2120">
        <v>-2</v>
      </c>
      <c r="U2120">
        <v>-308</v>
      </c>
      <c r="V2120">
        <v>-308</v>
      </c>
      <c r="W2120">
        <v>75006</v>
      </c>
      <c r="X2120">
        <v>76099</v>
      </c>
      <c r="Y2120">
        <v>30301</v>
      </c>
      <c r="Z2120">
        <v>0.88</v>
      </c>
      <c r="AA2120">
        <f t="shared" si="433"/>
        <v>10012</v>
      </c>
      <c r="AB2120">
        <f t="shared" si="434"/>
        <v>-308</v>
      </c>
      <c r="AC2120">
        <f t="shared" si="435"/>
        <v>6159</v>
      </c>
      <c r="AD2120">
        <f t="shared" si="436"/>
        <v>0.6151618058330004</v>
      </c>
      <c r="AE2120">
        <f t="shared" si="437"/>
        <v>0</v>
      </c>
      <c r="AF2120" t="e">
        <f t="shared" ca="1" si="438"/>
        <v>#N/A</v>
      </c>
      <c r="AG2120" t="e">
        <f t="shared" ca="1" si="439"/>
        <v>#N/A</v>
      </c>
      <c r="AH2120" t="e">
        <f t="shared" ca="1" si="440"/>
        <v>#N/A</v>
      </c>
      <c r="AI2120" t="e">
        <f t="shared" ca="1" si="429"/>
        <v>#N/A</v>
      </c>
      <c r="AJ2120">
        <f t="shared" si="430"/>
        <v>9.988014382740711E-5</v>
      </c>
      <c r="AK2120">
        <f t="shared" si="431"/>
        <v>0</v>
      </c>
      <c r="AL2120" t="e">
        <f t="shared" ca="1" si="441"/>
        <v>#N/A</v>
      </c>
      <c r="AM2120" t="b">
        <f t="shared" si="432"/>
        <v>0</v>
      </c>
    </row>
    <row r="2121" spans="1:39" x14ac:dyDescent="0.3">
      <c r="A2121" t="s">
        <v>101</v>
      </c>
      <c r="B2121" t="s">
        <v>102</v>
      </c>
      <c r="C2121" t="s">
        <v>39</v>
      </c>
      <c r="D2121" t="s">
        <v>76</v>
      </c>
      <c r="E2121" t="s">
        <v>804</v>
      </c>
      <c r="F2121" s="13" t="str">
        <f>_xlfn.CONCAT(wiz_6[[#This Row],[OCTY......]],",",wiz_6[[#This Row],[OS]])</f>
        <v>FORT WORTH,TX</v>
      </c>
      <c r="G2121" t="s">
        <v>50</v>
      </c>
      <c r="H2121" t="s">
        <v>598</v>
      </c>
      <c r="I2121" s="13" t="str">
        <f>_xlfn.CONCAT(wiz_6[[#This Row],[DCTY......]], ",",wiz_6[[#This Row],[DS]])</f>
        <v>DALTON    ,GA</v>
      </c>
      <c r="J2121" t="str">
        <f>TRIM(CONCATENATE(wiz_6[[#This Row],[SHIPPER..................]],wiz_6[[#This Row],[ZIP2..]],wiz_6[[#This Row],[ZIP3..]]))</f>
        <v>b: JB HUNT | 7610130719</v>
      </c>
      <c r="K2121">
        <v>1</v>
      </c>
      <c r="L2121">
        <v>1.58</v>
      </c>
      <c r="M2121">
        <v>0.28000000000000003</v>
      </c>
      <c r="N2121">
        <v>861</v>
      </c>
      <c r="O2121">
        <v>1.68</v>
      </c>
      <c r="P2121">
        <v>31</v>
      </c>
      <c r="Q2121">
        <v>0.25</v>
      </c>
      <c r="R2121">
        <v>-61</v>
      </c>
      <c r="S2121">
        <v>-22</v>
      </c>
      <c r="T2121">
        <v>0</v>
      </c>
      <c r="U2121">
        <v>342</v>
      </c>
      <c r="V2121">
        <v>320</v>
      </c>
      <c r="W2121">
        <v>75029</v>
      </c>
      <c r="X2121">
        <v>76101</v>
      </c>
      <c r="Y2121">
        <v>30719</v>
      </c>
      <c r="Z2121">
        <v>1.64</v>
      </c>
      <c r="AA2121">
        <f t="shared" si="433"/>
        <v>10012</v>
      </c>
      <c r="AB2121">
        <f t="shared" si="434"/>
        <v>320</v>
      </c>
      <c r="AC2121">
        <f t="shared" si="435"/>
        <v>6159</v>
      </c>
      <c r="AD2121">
        <f t="shared" si="436"/>
        <v>0.6151618058330004</v>
      </c>
      <c r="AE2121">
        <f t="shared" si="437"/>
        <v>0</v>
      </c>
      <c r="AF2121" t="e">
        <f t="shared" ca="1" si="438"/>
        <v>#N/A</v>
      </c>
      <c r="AG2121" t="e">
        <f t="shared" ca="1" si="439"/>
        <v>#N/A</v>
      </c>
      <c r="AH2121" t="e">
        <f t="shared" ca="1" si="440"/>
        <v>#N/A</v>
      </c>
      <c r="AI2121" t="e">
        <f t="shared" ca="1" si="429"/>
        <v>#N/A</v>
      </c>
      <c r="AJ2121">
        <f t="shared" si="430"/>
        <v>9.988014382740711E-5</v>
      </c>
      <c r="AK2121">
        <f t="shared" si="431"/>
        <v>0</v>
      </c>
      <c r="AL2121" t="e">
        <f t="shared" ca="1" si="441"/>
        <v>#N/A</v>
      </c>
      <c r="AM2121" t="b">
        <f t="shared" si="432"/>
        <v>0</v>
      </c>
    </row>
    <row r="2122" spans="1:39" x14ac:dyDescent="0.3">
      <c r="A2122" t="s">
        <v>78</v>
      </c>
      <c r="B2122" t="s">
        <v>79</v>
      </c>
      <c r="C2122" t="s">
        <v>39</v>
      </c>
      <c r="D2122" t="s">
        <v>76</v>
      </c>
      <c r="E2122" t="s">
        <v>1822</v>
      </c>
      <c r="F2122" s="13" t="str">
        <f>_xlfn.CONCAT(wiz_6[[#This Row],[OCTY......]],",",wiz_6[[#This Row],[OS]])</f>
        <v>IRVING    ,TX</v>
      </c>
      <c r="G2122" t="s">
        <v>50</v>
      </c>
      <c r="H2122" t="s">
        <v>384</v>
      </c>
      <c r="I2122" s="13" t="str">
        <f>_xlfn.CONCAT(wiz_6[[#This Row],[DCTY......]], ",",wiz_6[[#This Row],[DS]])</f>
        <v>MACON     ,GA</v>
      </c>
      <c r="J2122" t="str">
        <f>TRIM(CONCATENATE(wiz_6[[#This Row],[SHIPPER..................]],wiz_6[[#This Row],[ZIP2..]],wiz_6[[#This Row],[ZIP3..]]))</f>
        <v>TRACTOR SUPPLY MANHAT| 7501431201</v>
      </c>
      <c r="K2122">
        <v>1</v>
      </c>
      <c r="L2122">
        <v>1.58</v>
      </c>
      <c r="M2122">
        <v>0.22</v>
      </c>
      <c r="N2122">
        <v>888</v>
      </c>
      <c r="O2122">
        <v>1.68</v>
      </c>
      <c r="P2122">
        <v>22</v>
      </c>
      <c r="Q2122">
        <v>0.25</v>
      </c>
      <c r="R2122">
        <v>-9</v>
      </c>
      <c r="S2122">
        <v>-2</v>
      </c>
      <c r="T2122">
        <v>0</v>
      </c>
      <c r="U2122">
        <v>372</v>
      </c>
      <c r="V2122">
        <v>370</v>
      </c>
      <c r="W2122">
        <v>75029</v>
      </c>
      <c r="X2122">
        <v>75014</v>
      </c>
      <c r="Y2122">
        <v>31201</v>
      </c>
      <c r="Z2122">
        <v>1.58</v>
      </c>
      <c r="AA2122">
        <f t="shared" si="433"/>
        <v>10012</v>
      </c>
      <c r="AB2122">
        <f t="shared" si="434"/>
        <v>370</v>
      </c>
      <c r="AC2122">
        <f t="shared" si="435"/>
        <v>6159</v>
      </c>
      <c r="AD2122">
        <f t="shared" si="436"/>
        <v>0.6151618058330004</v>
      </c>
      <c r="AE2122">
        <f t="shared" si="437"/>
        <v>0</v>
      </c>
      <c r="AF2122" t="e">
        <f t="shared" ca="1" si="438"/>
        <v>#N/A</v>
      </c>
      <c r="AG2122" t="e">
        <f t="shared" ca="1" si="439"/>
        <v>#N/A</v>
      </c>
      <c r="AH2122" t="e">
        <f t="shared" ca="1" si="440"/>
        <v>#N/A</v>
      </c>
      <c r="AI2122" t="e">
        <f t="shared" ca="1" si="429"/>
        <v>#N/A</v>
      </c>
      <c r="AJ2122">
        <f t="shared" si="430"/>
        <v>9.988014382740711E-5</v>
      </c>
      <c r="AK2122">
        <f t="shared" si="431"/>
        <v>0</v>
      </c>
      <c r="AL2122" t="e">
        <f t="shared" ca="1" si="441"/>
        <v>#N/A</v>
      </c>
      <c r="AM2122" t="b">
        <f t="shared" si="432"/>
        <v>0</v>
      </c>
    </row>
    <row r="2123" spans="1:39" x14ac:dyDescent="0.3">
      <c r="A2123" t="s">
        <v>78</v>
      </c>
      <c r="B2123" t="s">
        <v>79</v>
      </c>
      <c r="C2123" t="s">
        <v>39</v>
      </c>
      <c r="D2123" t="s">
        <v>76</v>
      </c>
      <c r="E2123" t="s">
        <v>545</v>
      </c>
      <c r="F2123" s="13" t="str">
        <f>_xlfn.CONCAT(wiz_6[[#This Row],[OCTY......]],",",wiz_6[[#This Row],[OS]])</f>
        <v>LANCASTER ,TX</v>
      </c>
      <c r="G2123" t="s">
        <v>50</v>
      </c>
      <c r="H2123" t="s">
        <v>384</v>
      </c>
      <c r="I2123" s="13" t="str">
        <f>_xlfn.CONCAT(wiz_6[[#This Row],[DCTY......]], ",",wiz_6[[#This Row],[DS]])</f>
        <v>MACON     ,GA</v>
      </c>
      <c r="J2123" t="str">
        <f>TRIM(CONCATENATE(wiz_6[[#This Row],[SHIPPER..................]],wiz_6[[#This Row],[ZIP2..]],wiz_6[[#This Row],[ZIP3..]]))</f>
        <v>TRACTOR SUPPLY MANHAT| 7513431201</v>
      </c>
      <c r="K2123">
        <v>2</v>
      </c>
      <c r="L2123">
        <v>1.58</v>
      </c>
      <c r="M2123">
        <v>0.22</v>
      </c>
      <c r="N2123">
        <v>875</v>
      </c>
      <c r="O2123">
        <v>1.19</v>
      </c>
      <c r="P2123">
        <v>40</v>
      </c>
      <c r="Q2123">
        <v>0.25</v>
      </c>
      <c r="R2123">
        <v>-9</v>
      </c>
      <c r="S2123">
        <v>-120</v>
      </c>
      <c r="T2123">
        <v>116</v>
      </c>
      <c r="U2123">
        <v>366</v>
      </c>
      <c r="V2123">
        <v>362</v>
      </c>
      <c r="W2123">
        <v>75029</v>
      </c>
      <c r="X2123">
        <v>75134</v>
      </c>
      <c r="Y2123">
        <v>31201</v>
      </c>
      <c r="Z2123">
        <v>1.58</v>
      </c>
      <c r="AA2123">
        <f t="shared" si="433"/>
        <v>10012</v>
      </c>
      <c r="AB2123">
        <f t="shared" si="434"/>
        <v>724</v>
      </c>
      <c r="AC2123">
        <f t="shared" si="435"/>
        <v>6159</v>
      </c>
      <c r="AD2123">
        <f t="shared" si="436"/>
        <v>0.6151618058330004</v>
      </c>
      <c r="AE2123">
        <f t="shared" si="437"/>
        <v>0</v>
      </c>
      <c r="AF2123" t="e">
        <f t="shared" ca="1" si="438"/>
        <v>#N/A</v>
      </c>
      <c r="AG2123" t="e">
        <f t="shared" ca="1" si="439"/>
        <v>#N/A</v>
      </c>
      <c r="AH2123" t="e">
        <f t="shared" ca="1" si="440"/>
        <v>#N/A</v>
      </c>
      <c r="AI2123" t="e">
        <f t="shared" ca="1" si="429"/>
        <v>#N/A</v>
      </c>
      <c r="AJ2123">
        <f t="shared" si="430"/>
        <v>1.9976028765481422E-4</v>
      </c>
      <c r="AK2123">
        <f t="shared" si="431"/>
        <v>0</v>
      </c>
      <c r="AL2123" t="e">
        <f t="shared" ca="1" si="441"/>
        <v>#N/A</v>
      </c>
      <c r="AM2123" t="b">
        <f t="shared" si="432"/>
        <v>0</v>
      </c>
    </row>
    <row r="2124" spans="1:39" x14ac:dyDescent="0.3">
      <c r="A2124" t="s">
        <v>78</v>
      </c>
      <c r="B2124" t="s">
        <v>79</v>
      </c>
      <c r="C2124" t="s">
        <v>39</v>
      </c>
      <c r="D2124" t="s">
        <v>76</v>
      </c>
      <c r="E2124" t="s">
        <v>673</v>
      </c>
      <c r="F2124" s="13" t="str">
        <f>_xlfn.CONCAT(wiz_6[[#This Row],[OCTY......]],",",wiz_6[[#This Row],[OS]])</f>
        <v>MCKINNEY  ,TX</v>
      </c>
      <c r="G2124" t="s">
        <v>50</v>
      </c>
      <c r="H2124" t="s">
        <v>384</v>
      </c>
      <c r="I2124" s="13" t="str">
        <f>_xlfn.CONCAT(wiz_6[[#This Row],[DCTY......]], ",",wiz_6[[#This Row],[DS]])</f>
        <v>MACON     ,GA</v>
      </c>
      <c r="J2124" t="str">
        <f>TRIM(CONCATENATE(wiz_6[[#This Row],[SHIPPER..................]],wiz_6[[#This Row],[ZIP2..]],wiz_6[[#This Row],[ZIP3..]]))</f>
        <v>TRACTOR SUPPLY MANHAT| 7506931201</v>
      </c>
      <c r="K2124">
        <v>2</v>
      </c>
      <c r="L2124">
        <v>1.5</v>
      </c>
      <c r="M2124">
        <v>0.22</v>
      </c>
      <c r="N2124">
        <v>899</v>
      </c>
      <c r="O2124">
        <v>1.45</v>
      </c>
      <c r="P2124">
        <v>47</v>
      </c>
      <c r="Q2124">
        <v>0.25</v>
      </c>
      <c r="R2124">
        <v>20</v>
      </c>
      <c r="S2124">
        <v>-10</v>
      </c>
      <c r="T2124">
        <v>54</v>
      </c>
      <c r="U2124">
        <v>276</v>
      </c>
      <c r="V2124">
        <v>320</v>
      </c>
      <c r="W2124">
        <v>76244</v>
      </c>
      <c r="X2124">
        <v>75069</v>
      </c>
      <c r="Y2124">
        <v>31201</v>
      </c>
      <c r="Z2124">
        <v>1.5</v>
      </c>
      <c r="AA2124">
        <f t="shared" si="433"/>
        <v>10012</v>
      </c>
      <c r="AB2124">
        <f t="shared" si="434"/>
        <v>640</v>
      </c>
      <c r="AC2124">
        <f t="shared" si="435"/>
        <v>6159</v>
      </c>
      <c r="AD2124">
        <f t="shared" si="436"/>
        <v>0.6151618058330004</v>
      </c>
      <c r="AE2124">
        <f t="shared" si="437"/>
        <v>0</v>
      </c>
      <c r="AF2124" t="e">
        <f t="shared" ca="1" si="438"/>
        <v>#N/A</v>
      </c>
      <c r="AG2124" t="e">
        <f t="shared" ca="1" si="439"/>
        <v>#N/A</v>
      </c>
      <c r="AH2124" t="e">
        <f t="shared" ca="1" si="440"/>
        <v>#N/A</v>
      </c>
      <c r="AI2124" t="e">
        <f t="shared" ca="1" si="429"/>
        <v>#N/A</v>
      </c>
      <c r="AJ2124">
        <f t="shared" si="430"/>
        <v>1.9976028765481422E-4</v>
      </c>
      <c r="AK2124">
        <f t="shared" si="431"/>
        <v>0</v>
      </c>
      <c r="AL2124" t="e">
        <f t="shared" ca="1" si="441"/>
        <v>#N/A</v>
      </c>
      <c r="AM2124" t="b">
        <f t="shared" si="432"/>
        <v>0</v>
      </c>
    </row>
    <row r="2125" spans="1:39" x14ac:dyDescent="0.3">
      <c r="A2125" t="s">
        <v>78</v>
      </c>
      <c r="B2125" t="s">
        <v>79</v>
      </c>
      <c r="C2125" t="s">
        <v>39</v>
      </c>
      <c r="D2125" t="s">
        <v>76</v>
      </c>
      <c r="E2125" t="s">
        <v>1766</v>
      </c>
      <c r="F2125" s="13" t="str">
        <f>_xlfn.CONCAT(wiz_6[[#This Row],[OCTY......]],",",wiz_6[[#This Row],[OS]])</f>
        <v>MESQUITE  ,TX</v>
      </c>
      <c r="G2125" t="s">
        <v>50</v>
      </c>
      <c r="H2125" t="s">
        <v>384</v>
      </c>
      <c r="I2125" s="13" t="str">
        <f>_xlfn.CONCAT(wiz_6[[#This Row],[DCTY......]], ",",wiz_6[[#This Row],[DS]])</f>
        <v>MACON     ,GA</v>
      </c>
      <c r="J2125" t="str">
        <f>TRIM(CONCATENATE(wiz_6[[#This Row],[SHIPPER..................]],wiz_6[[#This Row],[ZIP2..]],wiz_6[[#This Row],[ZIP3..]]))</f>
        <v>TRACTOR SUPPLY MANHAT| 7514931201</v>
      </c>
      <c r="K2125">
        <v>1</v>
      </c>
      <c r="L2125">
        <v>1.5</v>
      </c>
      <c r="M2125">
        <v>0.22</v>
      </c>
      <c r="N2125">
        <v>865</v>
      </c>
      <c r="O2125">
        <v>1.1499999999999999</v>
      </c>
      <c r="P2125">
        <v>25</v>
      </c>
      <c r="Q2125">
        <v>0.25</v>
      </c>
      <c r="R2125">
        <v>-9</v>
      </c>
      <c r="S2125">
        <v>-18</v>
      </c>
      <c r="T2125">
        <v>125</v>
      </c>
      <c r="U2125">
        <v>290</v>
      </c>
      <c r="V2125">
        <v>397</v>
      </c>
      <c r="W2125">
        <v>75006</v>
      </c>
      <c r="X2125">
        <v>75149</v>
      </c>
      <c r="Y2125">
        <v>31201</v>
      </c>
      <c r="Z2125">
        <v>1.5</v>
      </c>
      <c r="AA2125">
        <f t="shared" si="433"/>
        <v>10012</v>
      </c>
      <c r="AB2125">
        <f t="shared" si="434"/>
        <v>397</v>
      </c>
      <c r="AC2125">
        <f t="shared" si="435"/>
        <v>6159</v>
      </c>
      <c r="AD2125">
        <f t="shared" si="436"/>
        <v>0.6151618058330004</v>
      </c>
      <c r="AE2125">
        <f t="shared" si="437"/>
        <v>0</v>
      </c>
      <c r="AF2125" t="e">
        <f t="shared" ca="1" si="438"/>
        <v>#N/A</v>
      </c>
      <c r="AG2125" t="e">
        <f t="shared" ca="1" si="439"/>
        <v>#N/A</v>
      </c>
      <c r="AH2125" t="e">
        <f t="shared" ca="1" si="440"/>
        <v>#N/A</v>
      </c>
      <c r="AI2125" t="e">
        <f t="shared" ca="1" si="429"/>
        <v>#N/A</v>
      </c>
      <c r="AJ2125">
        <f t="shared" si="430"/>
        <v>9.988014382740711E-5</v>
      </c>
      <c r="AK2125">
        <f t="shared" si="431"/>
        <v>0</v>
      </c>
      <c r="AL2125" t="e">
        <f t="shared" ca="1" si="441"/>
        <v>#N/A</v>
      </c>
      <c r="AM2125" t="b">
        <f t="shared" si="432"/>
        <v>0</v>
      </c>
    </row>
    <row r="2126" spans="1:39" x14ac:dyDescent="0.3">
      <c r="A2126" t="s">
        <v>657</v>
      </c>
      <c r="B2126" t="s">
        <v>658</v>
      </c>
      <c r="C2126" t="s">
        <v>39</v>
      </c>
      <c r="D2126" t="s">
        <v>76</v>
      </c>
      <c r="E2126" t="s">
        <v>381</v>
      </c>
      <c r="F2126" s="13" t="str">
        <f>_xlfn.CONCAT(wiz_6[[#This Row],[OCTY......]],",",wiz_6[[#This Row],[OS]])</f>
        <v>CARROLLTON,TX</v>
      </c>
      <c r="G2126" t="s">
        <v>50</v>
      </c>
      <c r="H2126" t="s">
        <v>381</v>
      </c>
      <c r="I2126" s="13" t="str">
        <f>_xlfn.CONCAT(wiz_6[[#This Row],[DCTY......]], ",",wiz_6[[#This Row],[DS]])</f>
        <v>CARROLLTON,GA</v>
      </c>
      <c r="J2126" t="str">
        <f>TRIM(CONCATENATE(wiz_6[[#This Row],[SHIPPER..................]],wiz_6[[#This Row],[ZIP2..]],wiz_6[[#This Row],[ZIP3..]]))</f>
        <v>LANDSTAR RANGER BROKE| 7500630116</v>
      </c>
      <c r="K2126">
        <v>1</v>
      </c>
      <c r="L2126">
        <v>1.04</v>
      </c>
      <c r="M2126">
        <v>0.27</v>
      </c>
      <c r="N2126">
        <v>760</v>
      </c>
      <c r="O2126">
        <v>2.13</v>
      </c>
      <c r="P2126">
        <v>9</v>
      </c>
      <c r="Q2126">
        <v>0.25</v>
      </c>
      <c r="R2126">
        <v>-46</v>
      </c>
      <c r="S2126">
        <v>1</v>
      </c>
      <c r="T2126">
        <v>-78</v>
      </c>
      <c r="U2126">
        <v>-270</v>
      </c>
      <c r="V2126">
        <v>-347</v>
      </c>
      <c r="W2126">
        <v>75029</v>
      </c>
      <c r="X2126">
        <v>75006</v>
      </c>
      <c r="Y2126">
        <v>30116</v>
      </c>
      <c r="Z2126">
        <v>1.0900000000000001</v>
      </c>
      <c r="AA2126">
        <f t="shared" si="433"/>
        <v>10012</v>
      </c>
      <c r="AB2126">
        <f t="shared" si="434"/>
        <v>-347</v>
      </c>
      <c r="AC2126">
        <f t="shared" si="435"/>
        <v>6159</v>
      </c>
      <c r="AD2126">
        <f t="shared" si="436"/>
        <v>0.6151618058330004</v>
      </c>
      <c r="AE2126">
        <f t="shared" si="437"/>
        <v>0</v>
      </c>
      <c r="AF2126" t="e">
        <f t="shared" ca="1" si="438"/>
        <v>#N/A</v>
      </c>
      <c r="AG2126" t="e">
        <f t="shared" ca="1" si="439"/>
        <v>#N/A</v>
      </c>
      <c r="AH2126" t="e">
        <f t="shared" ca="1" si="440"/>
        <v>#N/A</v>
      </c>
      <c r="AI2126" t="e">
        <f t="shared" ca="1" si="429"/>
        <v>#N/A</v>
      </c>
      <c r="AJ2126">
        <f t="shared" si="430"/>
        <v>9.988014382740711E-5</v>
      </c>
      <c r="AK2126">
        <f t="shared" si="431"/>
        <v>0</v>
      </c>
      <c r="AL2126" t="e">
        <f t="shared" ca="1" si="441"/>
        <v>#N/A</v>
      </c>
      <c r="AM2126" t="b">
        <f t="shared" si="432"/>
        <v>0</v>
      </c>
    </row>
    <row r="2127" spans="1:39" x14ac:dyDescent="0.3">
      <c r="A2127" t="s">
        <v>217</v>
      </c>
      <c r="B2127" t="s">
        <v>218</v>
      </c>
      <c r="C2127" t="s">
        <v>39</v>
      </c>
      <c r="D2127" t="s">
        <v>76</v>
      </c>
      <c r="E2127" t="s">
        <v>582</v>
      </c>
      <c r="F2127" s="13" t="str">
        <f>_xlfn.CONCAT(wiz_6[[#This Row],[OCTY......]],",",wiz_6[[#This Row],[OS]])</f>
        <v>DALLAS    ,TX</v>
      </c>
      <c r="G2127" t="s">
        <v>53</v>
      </c>
      <c r="H2127" t="s">
        <v>773</v>
      </c>
      <c r="I2127" s="13" t="str">
        <f>_xlfn.CONCAT(wiz_6[[#This Row],[DCTY......]], ",",wiz_6[[#This Row],[DS]])</f>
        <v>JOLIET    ,IL</v>
      </c>
      <c r="J2127" t="str">
        <f>TRIM(CONCATENATE(wiz_6[[#This Row],[SHIPPER..................]],wiz_6[[#This Row],[ZIP2..]],wiz_6[[#This Row],[ZIP3..]]))</f>
        <v>OWENS CORNING SALES | 7520160431</v>
      </c>
      <c r="K2127">
        <v>1</v>
      </c>
      <c r="L2127">
        <v>1.2</v>
      </c>
      <c r="M2127">
        <v>0.18</v>
      </c>
      <c r="N2127">
        <v>886</v>
      </c>
      <c r="O2127">
        <v>1.29</v>
      </c>
      <c r="P2127">
        <v>24</v>
      </c>
      <c r="Q2127">
        <v>0.25</v>
      </c>
      <c r="R2127">
        <v>34</v>
      </c>
      <c r="S2127">
        <v>-13</v>
      </c>
      <c r="T2127">
        <v>92</v>
      </c>
      <c r="U2127">
        <v>119</v>
      </c>
      <c r="V2127">
        <v>198</v>
      </c>
      <c r="W2127">
        <v>75029</v>
      </c>
      <c r="X2127">
        <v>75201</v>
      </c>
      <c r="Y2127">
        <v>60431</v>
      </c>
      <c r="Z2127">
        <v>1.1599999999999999</v>
      </c>
      <c r="AA2127">
        <f t="shared" si="433"/>
        <v>10012</v>
      </c>
      <c r="AB2127">
        <f t="shared" si="434"/>
        <v>198</v>
      </c>
      <c r="AC2127">
        <f t="shared" si="435"/>
        <v>6159</v>
      </c>
      <c r="AD2127">
        <f t="shared" si="436"/>
        <v>0.6151618058330004</v>
      </c>
      <c r="AE2127">
        <f t="shared" si="437"/>
        <v>0</v>
      </c>
      <c r="AF2127" t="e">
        <f t="shared" ca="1" si="438"/>
        <v>#N/A</v>
      </c>
      <c r="AG2127" t="e">
        <f t="shared" ca="1" si="439"/>
        <v>#N/A</v>
      </c>
      <c r="AH2127" t="e">
        <f t="shared" ca="1" si="440"/>
        <v>#N/A</v>
      </c>
      <c r="AI2127" t="e">
        <f t="shared" ca="1" si="429"/>
        <v>#N/A</v>
      </c>
      <c r="AJ2127">
        <f t="shared" si="430"/>
        <v>9.988014382740711E-5</v>
      </c>
      <c r="AK2127">
        <f t="shared" si="431"/>
        <v>0</v>
      </c>
      <c r="AL2127" t="e">
        <f t="shared" ca="1" si="441"/>
        <v>#N/A</v>
      </c>
      <c r="AM2127" t="b">
        <f t="shared" si="432"/>
        <v>0</v>
      </c>
    </row>
    <row r="2128" spans="1:39" x14ac:dyDescent="0.3">
      <c r="A2128" t="s">
        <v>37</v>
      </c>
      <c r="B2128" t="s">
        <v>38</v>
      </c>
      <c r="C2128" t="s">
        <v>39</v>
      </c>
      <c r="D2128" t="s">
        <v>76</v>
      </c>
      <c r="E2128" t="s">
        <v>804</v>
      </c>
      <c r="F2128" s="13" t="str">
        <f>_xlfn.CONCAT(wiz_6[[#This Row],[OCTY......]],",",wiz_6[[#This Row],[OS]])</f>
        <v>FORT WORTH,TX</v>
      </c>
      <c r="G2128" t="s">
        <v>53</v>
      </c>
      <c r="H2128" t="s">
        <v>522</v>
      </c>
      <c r="I2128" s="13" t="str">
        <f>_xlfn.CONCAT(wiz_6[[#This Row],[DCTY......]], ",",wiz_6[[#This Row],[DS]])</f>
        <v>DECATUR   ,IL</v>
      </c>
      <c r="J2128" t="str">
        <f>TRIM(CONCATENATE(wiz_6[[#This Row],[SHIPPER..................]],wiz_6[[#This Row],[ZIP2..]],wiz_6[[#This Row],[ZIP3..]]))</f>
        <v>b: C H ROBINSON | 7610162521</v>
      </c>
      <c r="K2128">
        <v>1</v>
      </c>
      <c r="L2128">
        <v>1.38</v>
      </c>
      <c r="M2128">
        <v>0.28000000000000003</v>
      </c>
      <c r="N2128">
        <v>781</v>
      </c>
      <c r="O2128">
        <v>1.17</v>
      </c>
      <c r="P2128">
        <v>20</v>
      </c>
      <c r="Q2128">
        <v>0.25</v>
      </c>
      <c r="R2128">
        <v>-16</v>
      </c>
      <c r="S2128">
        <v>-13</v>
      </c>
      <c r="T2128">
        <v>150</v>
      </c>
      <c r="U2128">
        <v>216</v>
      </c>
      <c r="V2128">
        <v>353</v>
      </c>
      <c r="W2128">
        <v>76051</v>
      </c>
      <c r="X2128">
        <v>76101</v>
      </c>
      <c r="Y2128">
        <v>62521</v>
      </c>
      <c r="Z2128">
        <v>1.44</v>
      </c>
      <c r="AA2128">
        <f t="shared" si="433"/>
        <v>10012</v>
      </c>
      <c r="AB2128">
        <f t="shared" si="434"/>
        <v>353</v>
      </c>
      <c r="AC2128">
        <f t="shared" si="435"/>
        <v>6159</v>
      </c>
      <c r="AD2128">
        <f t="shared" si="436"/>
        <v>0.6151618058330004</v>
      </c>
      <c r="AE2128">
        <f t="shared" si="437"/>
        <v>0</v>
      </c>
      <c r="AF2128" t="e">
        <f t="shared" ca="1" si="438"/>
        <v>#N/A</v>
      </c>
      <c r="AG2128" t="e">
        <f t="shared" ca="1" si="439"/>
        <v>#N/A</v>
      </c>
      <c r="AH2128" t="e">
        <f t="shared" ca="1" si="440"/>
        <v>#N/A</v>
      </c>
      <c r="AI2128" t="e">
        <f t="shared" ca="1" si="429"/>
        <v>#N/A</v>
      </c>
      <c r="AJ2128">
        <f t="shared" si="430"/>
        <v>9.988014382740711E-5</v>
      </c>
      <c r="AK2128">
        <f t="shared" si="431"/>
        <v>0</v>
      </c>
      <c r="AL2128" t="e">
        <f t="shared" ca="1" si="441"/>
        <v>#N/A</v>
      </c>
      <c r="AM2128" t="b">
        <f t="shared" si="432"/>
        <v>0</v>
      </c>
    </row>
    <row r="2129" spans="1:39" x14ac:dyDescent="0.3">
      <c r="A2129" t="s">
        <v>490</v>
      </c>
      <c r="B2129" t="s">
        <v>491</v>
      </c>
      <c r="C2129" t="s">
        <v>39</v>
      </c>
      <c r="D2129" t="s">
        <v>76</v>
      </c>
      <c r="E2129" t="s">
        <v>582</v>
      </c>
      <c r="F2129" s="13" t="str">
        <f>_xlfn.CONCAT(wiz_6[[#This Row],[OCTY......]],",",wiz_6[[#This Row],[OS]])</f>
        <v>DALLAS    ,TX</v>
      </c>
      <c r="G2129" t="s">
        <v>42</v>
      </c>
      <c r="H2129" t="s">
        <v>321</v>
      </c>
      <c r="I2129" s="13" t="str">
        <f>_xlfn.CONCAT(wiz_6[[#This Row],[DCTY......]], ",",wiz_6[[#This Row],[DS]])</f>
        <v>FORT WAYNE,IN</v>
      </c>
      <c r="J2129" t="str">
        <f>TRIM(CONCATENATE(wiz_6[[#This Row],[SHIPPER..................]],wiz_6[[#This Row],[ZIP2..]],wiz_6[[#This Row],[ZIP3..]]))</f>
        <v>FREIGHTCO LLC | 7520146801</v>
      </c>
      <c r="K2129">
        <v>1</v>
      </c>
      <c r="L2129">
        <v>1.1599999999999999</v>
      </c>
      <c r="M2129">
        <v>0.21</v>
      </c>
      <c r="N2129">
        <v>1025</v>
      </c>
      <c r="O2129">
        <v>1.36</v>
      </c>
      <c r="P2129">
        <v>24</v>
      </c>
      <c r="Q2129">
        <v>0.25</v>
      </c>
      <c r="R2129">
        <v>0</v>
      </c>
      <c r="S2129">
        <v>-14</v>
      </c>
      <c r="T2129">
        <v>143</v>
      </c>
      <c r="U2129">
        <v>63</v>
      </c>
      <c r="V2129">
        <v>192</v>
      </c>
      <c r="W2129">
        <v>75029</v>
      </c>
      <c r="X2129">
        <v>75201</v>
      </c>
      <c r="Y2129">
        <v>46801</v>
      </c>
      <c r="Z2129">
        <v>1.1499999999999999</v>
      </c>
      <c r="AA2129">
        <f t="shared" si="433"/>
        <v>10012</v>
      </c>
      <c r="AB2129">
        <f t="shared" si="434"/>
        <v>192</v>
      </c>
      <c r="AC2129">
        <f t="shared" si="435"/>
        <v>6159</v>
      </c>
      <c r="AD2129">
        <f t="shared" si="436"/>
        <v>0.6151618058330004</v>
      </c>
      <c r="AE2129">
        <f t="shared" si="437"/>
        <v>0</v>
      </c>
      <c r="AF2129" t="e">
        <f t="shared" ca="1" si="438"/>
        <v>#N/A</v>
      </c>
      <c r="AG2129" t="e">
        <f t="shared" ca="1" si="439"/>
        <v>#N/A</v>
      </c>
      <c r="AH2129" t="e">
        <f t="shared" ca="1" si="440"/>
        <v>#N/A</v>
      </c>
      <c r="AI2129" t="e">
        <f t="shared" ca="1" si="429"/>
        <v>#N/A</v>
      </c>
      <c r="AJ2129">
        <f t="shared" si="430"/>
        <v>9.988014382740711E-5</v>
      </c>
      <c r="AK2129">
        <f t="shared" si="431"/>
        <v>0</v>
      </c>
      <c r="AL2129" t="e">
        <f t="shared" ca="1" si="441"/>
        <v>#N/A</v>
      </c>
      <c r="AM2129" t="b">
        <f t="shared" si="432"/>
        <v>0</v>
      </c>
    </row>
    <row r="2130" spans="1:39" x14ac:dyDescent="0.3">
      <c r="A2130" t="s">
        <v>37</v>
      </c>
      <c r="B2130" t="s">
        <v>38</v>
      </c>
      <c r="C2130" t="s">
        <v>39</v>
      </c>
      <c r="D2130" t="s">
        <v>76</v>
      </c>
      <c r="E2130" t="s">
        <v>1857</v>
      </c>
      <c r="F2130" s="13" t="str">
        <f>_xlfn.CONCAT(wiz_6[[#This Row],[OCTY......]],",",wiz_6[[#This Row],[OS]])</f>
        <v>FT WORTH  ,TX</v>
      </c>
      <c r="G2130" t="s">
        <v>42</v>
      </c>
      <c r="H2130" t="s">
        <v>867</v>
      </c>
      <c r="I2130" s="13" t="str">
        <f>_xlfn.CONCAT(wiz_6[[#This Row],[DCTY......]], ",",wiz_6[[#This Row],[DS]])</f>
        <v>VALPARAISO,IN</v>
      </c>
      <c r="J2130" t="str">
        <f>TRIM(CONCATENATE(wiz_6[[#This Row],[SHIPPER..................]],wiz_6[[#This Row],[ZIP2..]],wiz_6[[#This Row],[ZIP3..]]))</f>
        <v>b: C H ROBINSON | 7616146383</v>
      </c>
      <c r="K2130">
        <v>1</v>
      </c>
      <c r="L2130">
        <v>1.68</v>
      </c>
      <c r="M2130">
        <v>0.28000000000000003</v>
      </c>
      <c r="N2130">
        <v>982</v>
      </c>
      <c r="O2130">
        <v>1.89</v>
      </c>
      <c r="P2130">
        <v>32</v>
      </c>
      <c r="Q2130">
        <v>0.25</v>
      </c>
      <c r="R2130">
        <v>-33</v>
      </c>
      <c r="S2130">
        <v>-24</v>
      </c>
      <c r="T2130">
        <v>-3</v>
      </c>
      <c r="U2130">
        <v>489</v>
      </c>
      <c r="V2130">
        <v>462</v>
      </c>
      <c r="W2130">
        <v>75029</v>
      </c>
      <c r="X2130">
        <v>76161</v>
      </c>
      <c r="Y2130">
        <v>46383</v>
      </c>
      <c r="Z2130">
        <v>1.74</v>
      </c>
      <c r="AA2130">
        <f t="shared" si="433"/>
        <v>10012</v>
      </c>
      <c r="AB2130">
        <f t="shared" si="434"/>
        <v>462</v>
      </c>
      <c r="AC2130">
        <f t="shared" si="435"/>
        <v>6159</v>
      </c>
      <c r="AD2130">
        <f t="shared" si="436"/>
        <v>0.6151618058330004</v>
      </c>
      <c r="AE2130">
        <f t="shared" si="437"/>
        <v>0</v>
      </c>
      <c r="AF2130" t="e">
        <f t="shared" ca="1" si="438"/>
        <v>#N/A</v>
      </c>
      <c r="AG2130" t="e">
        <f t="shared" ca="1" si="439"/>
        <v>#N/A</v>
      </c>
      <c r="AH2130" t="e">
        <f t="shared" ca="1" si="440"/>
        <v>#N/A</v>
      </c>
      <c r="AI2130" t="e">
        <f t="shared" ca="1" si="429"/>
        <v>#N/A</v>
      </c>
      <c r="AJ2130">
        <f t="shared" si="430"/>
        <v>9.988014382740711E-5</v>
      </c>
      <c r="AK2130">
        <f t="shared" si="431"/>
        <v>0</v>
      </c>
      <c r="AL2130" t="e">
        <f t="shared" ca="1" si="441"/>
        <v>#N/A</v>
      </c>
      <c r="AM2130" t="b">
        <f t="shared" si="432"/>
        <v>0</v>
      </c>
    </row>
    <row r="2131" spans="1:39" x14ac:dyDescent="0.3">
      <c r="A2131" t="s">
        <v>37</v>
      </c>
      <c r="B2131" t="s">
        <v>38</v>
      </c>
      <c r="C2131" t="s">
        <v>39</v>
      </c>
      <c r="D2131" t="s">
        <v>76</v>
      </c>
      <c r="E2131" t="s">
        <v>1380</v>
      </c>
      <c r="F2131" s="13" t="str">
        <f>_xlfn.CONCAT(wiz_6[[#This Row],[OCTY......]],",",wiz_6[[#This Row],[OS]])</f>
        <v>GRAPEVINE ,TX</v>
      </c>
      <c r="G2131" t="s">
        <v>42</v>
      </c>
      <c r="H2131" t="s">
        <v>448</v>
      </c>
      <c r="I2131" s="13" t="str">
        <f>_xlfn.CONCAT(wiz_6[[#This Row],[DCTY......]], ",",wiz_6[[#This Row],[DS]])</f>
        <v>PLAINFIELD,IN</v>
      </c>
      <c r="J2131" t="str">
        <f>TRIM(CONCATENATE(wiz_6[[#This Row],[SHIPPER..................]],wiz_6[[#This Row],[ZIP2..]],wiz_6[[#This Row],[ZIP3..]]))</f>
        <v>b: C H ROBINSON | 7605146168</v>
      </c>
      <c r="K2131">
        <v>1</v>
      </c>
      <c r="L2131">
        <v>1.39</v>
      </c>
      <c r="M2131">
        <v>0.28000000000000003</v>
      </c>
      <c r="N2131">
        <v>866</v>
      </c>
      <c r="O2131">
        <v>1.68</v>
      </c>
      <c r="P2131">
        <v>10</v>
      </c>
      <c r="Q2131">
        <v>0.25</v>
      </c>
      <c r="R2131">
        <v>-23</v>
      </c>
      <c r="S2131">
        <v>20</v>
      </c>
      <c r="T2131">
        <v>0</v>
      </c>
      <c r="U2131">
        <v>144</v>
      </c>
      <c r="V2131">
        <v>164</v>
      </c>
      <c r="W2131">
        <v>76099</v>
      </c>
      <c r="X2131">
        <v>76051</v>
      </c>
      <c r="Y2131">
        <v>46168</v>
      </c>
      <c r="Z2131">
        <v>1.45</v>
      </c>
      <c r="AA2131">
        <f t="shared" si="433"/>
        <v>10012</v>
      </c>
      <c r="AB2131">
        <f t="shared" si="434"/>
        <v>164</v>
      </c>
      <c r="AC2131">
        <f t="shared" si="435"/>
        <v>6159</v>
      </c>
      <c r="AD2131">
        <f t="shared" si="436"/>
        <v>0.6151618058330004</v>
      </c>
      <c r="AE2131">
        <f t="shared" si="437"/>
        <v>0</v>
      </c>
      <c r="AF2131" t="e">
        <f t="shared" ca="1" si="438"/>
        <v>#N/A</v>
      </c>
      <c r="AG2131" t="e">
        <f t="shared" ca="1" si="439"/>
        <v>#N/A</v>
      </c>
      <c r="AH2131" t="e">
        <f t="shared" ca="1" si="440"/>
        <v>#N/A</v>
      </c>
      <c r="AI2131" t="e">
        <f t="shared" ca="1" si="429"/>
        <v>#N/A</v>
      </c>
      <c r="AJ2131">
        <f t="shared" si="430"/>
        <v>9.988014382740711E-5</v>
      </c>
      <c r="AK2131">
        <f t="shared" si="431"/>
        <v>0</v>
      </c>
      <c r="AL2131" t="e">
        <f t="shared" ca="1" si="441"/>
        <v>#N/A</v>
      </c>
      <c r="AM2131" t="b">
        <f t="shared" si="432"/>
        <v>0</v>
      </c>
    </row>
    <row r="2132" spans="1:39" x14ac:dyDescent="0.3">
      <c r="A2132" t="s">
        <v>37</v>
      </c>
      <c r="B2132" t="s">
        <v>38</v>
      </c>
      <c r="C2132" t="s">
        <v>39</v>
      </c>
      <c r="D2132" t="s">
        <v>76</v>
      </c>
      <c r="E2132" t="s">
        <v>1822</v>
      </c>
      <c r="F2132" s="13" t="str">
        <f>_xlfn.CONCAT(wiz_6[[#This Row],[OCTY......]],",",wiz_6[[#This Row],[OS]])</f>
        <v>IRVING    ,TX</v>
      </c>
      <c r="G2132" t="s">
        <v>42</v>
      </c>
      <c r="H2132" t="s">
        <v>575</v>
      </c>
      <c r="I2132" s="13" t="str">
        <f>_xlfn.CONCAT(wiz_6[[#This Row],[DCTY......]], ",",wiz_6[[#This Row],[DS]])</f>
        <v>LEBANON   ,IN</v>
      </c>
      <c r="J2132" t="str">
        <f>TRIM(CONCATENATE(wiz_6[[#This Row],[SHIPPER..................]],wiz_6[[#This Row],[ZIP2..]],wiz_6[[#This Row],[ZIP3..]]))</f>
        <v>b: C H ROBINSON | 7501446052</v>
      </c>
      <c r="K2132">
        <v>1</v>
      </c>
      <c r="L2132">
        <v>1.27</v>
      </c>
      <c r="M2132">
        <v>0.28000000000000003</v>
      </c>
      <c r="N2132">
        <v>904</v>
      </c>
      <c r="O2132">
        <v>1.92</v>
      </c>
      <c r="P2132">
        <v>39</v>
      </c>
      <c r="Q2132">
        <v>0.25</v>
      </c>
      <c r="R2132">
        <v>-53</v>
      </c>
      <c r="S2132">
        <v>-11</v>
      </c>
      <c r="T2132">
        <v>-25</v>
      </c>
      <c r="U2132">
        <v>73</v>
      </c>
      <c r="V2132">
        <v>37</v>
      </c>
      <c r="W2132">
        <v>75069</v>
      </c>
      <c r="X2132">
        <v>75014</v>
      </c>
      <c r="Y2132">
        <v>46052</v>
      </c>
      <c r="Z2132">
        <v>1.33</v>
      </c>
      <c r="AA2132">
        <f t="shared" si="433"/>
        <v>10012</v>
      </c>
      <c r="AB2132">
        <f t="shared" si="434"/>
        <v>37</v>
      </c>
      <c r="AC2132">
        <f t="shared" si="435"/>
        <v>6159</v>
      </c>
      <c r="AD2132">
        <f t="shared" si="436"/>
        <v>0.6151618058330004</v>
      </c>
      <c r="AE2132">
        <f t="shared" si="437"/>
        <v>0</v>
      </c>
      <c r="AF2132" t="e">
        <f t="shared" ca="1" si="438"/>
        <v>#N/A</v>
      </c>
      <c r="AG2132" t="e">
        <f t="shared" ca="1" si="439"/>
        <v>#N/A</v>
      </c>
      <c r="AH2132" t="e">
        <f t="shared" ca="1" si="440"/>
        <v>#N/A</v>
      </c>
      <c r="AI2132" t="e">
        <f t="shared" ca="1" si="429"/>
        <v>#N/A</v>
      </c>
      <c r="AJ2132">
        <f t="shared" si="430"/>
        <v>9.988014382740711E-5</v>
      </c>
      <c r="AK2132">
        <f t="shared" si="431"/>
        <v>0</v>
      </c>
      <c r="AL2132" t="e">
        <f t="shared" ca="1" si="441"/>
        <v>#N/A</v>
      </c>
      <c r="AM2132" t="b">
        <f t="shared" si="432"/>
        <v>0</v>
      </c>
    </row>
    <row r="2133" spans="1:39" x14ac:dyDescent="0.3">
      <c r="A2133" t="s">
        <v>311</v>
      </c>
      <c r="B2133" t="s">
        <v>312</v>
      </c>
      <c r="C2133" t="s">
        <v>39</v>
      </c>
      <c r="D2133" t="s">
        <v>76</v>
      </c>
      <c r="E2133" t="s">
        <v>582</v>
      </c>
      <c r="F2133" s="13" t="str">
        <f>_xlfn.CONCAT(wiz_6[[#This Row],[OCTY......]],",",wiz_6[[#This Row],[OS]])</f>
        <v>DALLAS    ,TX</v>
      </c>
      <c r="G2133" t="s">
        <v>42</v>
      </c>
      <c r="H2133" t="s">
        <v>442</v>
      </c>
      <c r="I2133" s="13" t="str">
        <f>_xlfn.CONCAT(wiz_6[[#This Row],[DCTY......]], ",",wiz_6[[#This Row],[DS]])</f>
        <v>INDIANAPOL,IN</v>
      </c>
      <c r="J2133" t="str">
        <f>TRIM(CONCATENATE(wiz_6[[#This Row],[SHIPPER..................]],wiz_6[[#This Row],[ZIP2..]],wiz_6[[#This Row],[ZIP3..]]))</f>
        <v>b: R n K LOGISTICS | 7520146201</v>
      </c>
      <c r="K2133">
        <v>1</v>
      </c>
      <c r="L2133">
        <v>0.99</v>
      </c>
      <c r="M2133">
        <v>0.28000000000000003</v>
      </c>
      <c r="N2133">
        <v>907</v>
      </c>
      <c r="O2133">
        <v>1.88</v>
      </c>
      <c r="P2133">
        <v>19</v>
      </c>
      <c r="Q2133">
        <v>0.25</v>
      </c>
      <c r="R2133">
        <v>-57</v>
      </c>
      <c r="S2133">
        <v>8</v>
      </c>
      <c r="T2133">
        <v>-16</v>
      </c>
      <c r="U2133">
        <v>-176</v>
      </c>
      <c r="V2133">
        <v>-184</v>
      </c>
      <c r="W2133">
        <v>75019</v>
      </c>
      <c r="X2133">
        <v>75201</v>
      </c>
      <c r="Y2133">
        <v>46201</v>
      </c>
      <c r="Z2133">
        <v>1.05</v>
      </c>
      <c r="AA2133">
        <f t="shared" si="433"/>
        <v>10012</v>
      </c>
      <c r="AB2133">
        <f t="shared" si="434"/>
        <v>-184</v>
      </c>
      <c r="AC2133">
        <f t="shared" si="435"/>
        <v>6159</v>
      </c>
      <c r="AD2133">
        <f t="shared" si="436"/>
        <v>0.6151618058330004</v>
      </c>
      <c r="AE2133">
        <f t="shared" si="437"/>
        <v>0</v>
      </c>
      <c r="AF2133" t="e">
        <f t="shared" ca="1" si="438"/>
        <v>#N/A</v>
      </c>
      <c r="AG2133" t="e">
        <f t="shared" ca="1" si="439"/>
        <v>#N/A</v>
      </c>
      <c r="AH2133" t="e">
        <f t="shared" ca="1" si="440"/>
        <v>#N/A</v>
      </c>
      <c r="AI2133" t="e">
        <f t="shared" ca="1" si="429"/>
        <v>#N/A</v>
      </c>
      <c r="AJ2133">
        <f t="shared" si="430"/>
        <v>9.988014382740711E-5</v>
      </c>
      <c r="AK2133">
        <f t="shared" si="431"/>
        <v>0</v>
      </c>
      <c r="AL2133" t="e">
        <f t="shared" ca="1" si="441"/>
        <v>#N/A</v>
      </c>
      <c r="AM2133" t="b">
        <f t="shared" si="432"/>
        <v>0</v>
      </c>
    </row>
    <row r="2134" spans="1:39" x14ac:dyDescent="0.3">
      <c r="A2134" t="s">
        <v>222</v>
      </c>
      <c r="B2134" t="s">
        <v>218</v>
      </c>
      <c r="C2134" t="s">
        <v>39</v>
      </c>
      <c r="D2134" t="s">
        <v>76</v>
      </c>
      <c r="E2134" t="s">
        <v>1767</v>
      </c>
      <c r="F2134" s="13" t="str">
        <f>_xlfn.CONCAT(wiz_6[[#This Row],[OCTY......]],",",wiz_6[[#This Row],[OS]])</f>
        <v>WAXAHACHIE,TX</v>
      </c>
      <c r="G2134" t="s">
        <v>42</v>
      </c>
      <c r="H2134" t="s">
        <v>442</v>
      </c>
      <c r="I2134" s="13" t="str">
        <f>_xlfn.CONCAT(wiz_6[[#This Row],[DCTY......]], ",",wiz_6[[#This Row],[DS]])</f>
        <v>INDIANAPOL,IN</v>
      </c>
      <c r="J2134" t="str">
        <f>TRIM(CONCATENATE(wiz_6[[#This Row],[SHIPPER..................]],wiz_6[[#This Row],[ZIP2..]],wiz_6[[#This Row],[ZIP3..]]))</f>
        <v>OWENS CORNING FIBERGL| 7516546201</v>
      </c>
      <c r="K2134">
        <v>1</v>
      </c>
      <c r="L2134">
        <v>1.2</v>
      </c>
      <c r="M2134">
        <v>0.17</v>
      </c>
      <c r="N2134">
        <v>900</v>
      </c>
      <c r="O2134">
        <v>1.68</v>
      </c>
      <c r="P2134">
        <v>29</v>
      </c>
      <c r="Q2134">
        <v>0.25</v>
      </c>
      <c r="R2134">
        <v>31</v>
      </c>
      <c r="S2134">
        <v>-75</v>
      </c>
      <c r="T2134">
        <v>0</v>
      </c>
      <c r="U2134">
        <v>-72</v>
      </c>
      <c r="V2134">
        <v>-147</v>
      </c>
      <c r="W2134">
        <v>75201</v>
      </c>
      <c r="X2134">
        <v>75165</v>
      </c>
      <c r="Y2134">
        <v>46201</v>
      </c>
      <c r="Z2134">
        <v>1.1499999999999999</v>
      </c>
      <c r="AA2134">
        <f t="shared" si="433"/>
        <v>10012</v>
      </c>
      <c r="AB2134">
        <f t="shared" si="434"/>
        <v>-147</v>
      </c>
      <c r="AC2134">
        <f t="shared" si="435"/>
        <v>6159</v>
      </c>
      <c r="AD2134">
        <f t="shared" si="436"/>
        <v>0.6151618058330004</v>
      </c>
      <c r="AE2134">
        <f t="shared" si="437"/>
        <v>0</v>
      </c>
      <c r="AF2134" t="e">
        <f t="shared" ca="1" si="438"/>
        <v>#N/A</v>
      </c>
      <c r="AG2134" t="e">
        <f t="shared" ca="1" si="439"/>
        <v>#N/A</v>
      </c>
      <c r="AH2134" t="e">
        <f t="shared" ca="1" si="440"/>
        <v>#N/A</v>
      </c>
      <c r="AI2134" t="e">
        <f t="shared" ca="1" si="429"/>
        <v>#N/A</v>
      </c>
      <c r="AJ2134">
        <f t="shared" si="430"/>
        <v>9.988014382740711E-5</v>
      </c>
      <c r="AK2134">
        <f t="shared" si="431"/>
        <v>0</v>
      </c>
      <c r="AL2134" t="e">
        <f t="shared" ca="1" si="441"/>
        <v>#N/A</v>
      </c>
      <c r="AM2134" t="b">
        <f t="shared" si="432"/>
        <v>0</v>
      </c>
    </row>
    <row r="2135" spans="1:39" x14ac:dyDescent="0.3">
      <c r="A2135" t="s">
        <v>222</v>
      </c>
      <c r="B2135" t="s">
        <v>218</v>
      </c>
      <c r="C2135" t="s">
        <v>39</v>
      </c>
      <c r="D2135" t="s">
        <v>76</v>
      </c>
      <c r="E2135" t="s">
        <v>1767</v>
      </c>
      <c r="F2135" s="13" t="str">
        <f>_xlfn.CONCAT(wiz_6[[#This Row],[OCTY......]],",",wiz_6[[#This Row],[OS]])</f>
        <v>WAXAHACHIE,TX</v>
      </c>
      <c r="G2135" t="s">
        <v>42</v>
      </c>
      <c r="H2135" t="s">
        <v>1673</v>
      </c>
      <c r="I2135" s="13" t="str">
        <f>_xlfn.CONCAT(wiz_6[[#This Row],[DCTY......]], ",",wiz_6[[#This Row],[DS]])</f>
        <v>CRAWFORDSV,IN</v>
      </c>
      <c r="J2135" t="str">
        <f>TRIM(CONCATENATE(wiz_6[[#This Row],[SHIPPER..................]],wiz_6[[#This Row],[ZIP2..]],wiz_6[[#This Row],[ZIP3..]]))</f>
        <v>OWENS CORNING FIBERGL| 7516547933</v>
      </c>
      <c r="K2135">
        <v>2</v>
      </c>
      <c r="L2135">
        <v>1.2</v>
      </c>
      <c r="M2135">
        <v>0.17</v>
      </c>
      <c r="N2135">
        <v>884</v>
      </c>
      <c r="O2135">
        <v>1.99</v>
      </c>
      <c r="P2135">
        <v>52</v>
      </c>
      <c r="Q2135">
        <v>0.3</v>
      </c>
      <c r="R2135">
        <v>43</v>
      </c>
      <c r="S2135">
        <v>-75</v>
      </c>
      <c r="T2135">
        <v>-74</v>
      </c>
      <c r="U2135">
        <v>-34</v>
      </c>
      <c r="V2135">
        <v>-183</v>
      </c>
      <c r="W2135">
        <v>75029</v>
      </c>
      <c r="X2135">
        <v>75165</v>
      </c>
      <c r="Y2135">
        <v>47933</v>
      </c>
      <c r="Z2135">
        <v>1.1499999999999999</v>
      </c>
      <c r="AA2135">
        <f t="shared" si="433"/>
        <v>10012</v>
      </c>
      <c r="AB2135">
        <f t="shared" si="434"/>
        <v>-366</v>
      </c>
      <c r="AC2135">
        <f t="shared" si="435"/>
        <v>6159</v>
      </c>
      <c r="AD2135">
        <f t="shared" si="436"/>
        <v>0.6151618058330004</v>
      </c>
      <c r="AE2135">
        <f t="shared" si="437"/>
        <v>0</v>
      </c>
      <c r="AF2135" t="e">
        <f t="shared" ca="1" si="438"/>
        <v>#N/A</v>
      </c>
      <c r="AG2135" t="e">
        <f t="shared" ca="1" si="439"/>
        <v>#N/A</v>
      </c>
      <c r="AH2135" t="e">
        <f t="shared" ca="1" si="440"/>
        <v>#N/A</v>
      </c>
      <c r="AI2135" t="e">
        <f t="shared" ca="1" si="429"/>
        <v>#N/A</v>
      </c>
      <c r="AJ2135">
        <f t="shared" si="430"/>
        <v>1.9976028765481422E-4</v>
      </c>
      <c r="AK2135">
        <f t="shared" si="431"/>
        <v>0</v>
      </c>
      <c r="AL2135" t="e">
        <f t="shared" ca="1" si="441"/>
        <v>#N/A</v>
      </c>
      <c r="AM2135" t="b">
        <f t="shared" si="432"/>
        <v>0</v>
      </c>
    </row>
    <row r="2136" spans="1:39" x14ac:dyDescent="0.3">
      <c r="A2136" t="s">
        <v>217</v>
      </c>
      <c r="B2136" t="s">
        <v>218</v>
      </c>
      <c r="C2136" t="s">
        <v>39</v>
      </c>
      <c r="D2136" t="s">
        <v>76</v>
      </c>
      <c r="E2136" t="s">
        <v>1767</v>
      </c>
      <c r="F2136" s="13" t="str">
        <f>_xlfn.CONCAT(wiz_6[[#This Row],[OCTY......]],",",wiz_6[[#This Row],[OS]])</f>
        <v>WAXAHACHIE,TX</v>
      </c>
      <c r="G2136" t="s">
        <v>42</v>
      </c>
      <c r="H2136" t="s">
        <v>1673</v>
      </c>
      <c r="I2136" s="13" t="str">
        <f>_xlfn.CONCAT(wiz_6[[#This Row],[DCTY......]], ",",wiz_6[[#This Row],[DS]])</f>
        <v>CRAWFORDSV,IN</v>
      </c>
      <c r="J2136" t="str">
        <f>TRIM(CONCATENATE(wiz_6[[#This Row],[SHIPPER..................]],wiz_6[[#This Row],[ZIP2..]],wiz_6[[#This Row],[ZIP3..]]))</f>
        <v>OWENS CORNING SALES | 7516547933</v>
      </c>
      <c r="K2136">
        <v>4</v>
      </c>
      <c r="L2136">
        <v>1.2</v>
      </c>
      <c r="M2136">
        <v>0.18</v>
      </c>
      <c r="N2136">
        <v>884</v>
      </c>
      <c r="O2136">
        <v>2.0699999999999998</v>
      </c>
      <c r="P2136">
        <v>74</v>
      </c>
      <c r="Q2136">
        <v>0.3</v>
      </c>
      <c r="R2136">
        <v>25</v>
      </c>
      <c r="S2136">
        <v>-107</v>
      </c>
      <c r="T2136">
        <v>-93</v>
      </c>
      <c r="U2136">
        <v>-16</v>
      </c>
      <c r="V2136">
        <v>-216</v>
      </c>
      <c r="W2136">
        <v>75119</v>
      </c>
      <c r="X2136">
        <v>75165</v>
      </c>
      <c r="Y2136">
        <v>47933</v>
      </c>
      <c r="Z2136">
        <v>1.1599999999999999</v>
      </c>
      <c r="AA2136">
        <f t="shared" si="433"/>
        <v>10012</v>
      </c>
      <c r="AB2136">
        <f t="shared" si="434"/>
        <v>-864</v>
      </c>
      <c r="AC2136">
        <f t="shared" si="435"/>
        <v>6159</v>
      </c>
      <c r="AD2136">
        <f t="shared" si="436"/>
        <v>0.6151618058330004</v>
      </c>
      <c r="AE2136">
        <f t="shared" si="437"/>
        <v>0</v>
      </c>
      <c r="AF2136" t="e">
        <f t="shared" ca="1" si="438"/>
        <v>#N/A</v>
      </c>
      <c r="AG2136" t="e">
        <f t="shared" ca="1" si="439"/>
        <v>#N/A</v>
      </c>
      <c r="AH2136" t="e">
        <f t="shared" ca="1" si="440"/>
        <v>#N/A</v>
      </c>
      <c r="AI2136" t="e">
        <f t="shared" ca="1" si="429"/>
        <v>#N/A</v>
      </c>
      <c r="AJ2136">
        <f t="shared" si="430"/>
        <v>3.9952057530962844E-4</v>
      </c>
      <c r="AK2136">
        <f t="shared" si="431"/>
        <v>0</v>
      </c>
      <c r="AL2136" t="e">
        <f t="shared" ca="1" si="441"/>
        <v>#N/A</v>
      </c>
      <c r="AM2136" t="b">
        <f t="shared" si="432"/>
        <v>0</v>
      </c>
    </row>
    <row r="2137" spans="1:39" x14ac:dyDescent="0.3">
      <c r="A2137" t="s">
        <v>78</v>
      </c>
      <c r="B2137" t="s">
        <v>79</v>
      </c>
      <c r="C2137" t="s">
        <v>39</v>
      </c>
      <c r="D2137" t="s">
        <v>76</v>
      </c>
      <c r="E2137" t="s">
        <v>672</v>
      </c>
      <c r="F2137" s="13" t="str">
        <f>_xlfn.CONCAT(wiz_6[[#This Row],[OCTY......]],",",wiz_6[[#This Row],[OS]])</f>
        <v>ARLINGTON ,TX</v>
      </c>
      <c r="G2137" t="s">
        <v>42</v>
      </c>
      <c r="H2137" t="s">
        <v>81</v>
      </c>
      <c r="I2137" s="13" t="str">
        <f>_xlfn.CONCAT(wiz_6[[#This Row],[DCTY......]], ",",wiz_6[[#This Row],[DS]])</f>
        <v>PENDLETON ,IN</v>
      </c>
      <c r="J2137" t="str">
        <f>TRIM(CONCATENATE(wiz_6[[#This Row],[SHIPPER..................]],wiz_6[[#This Row],[ZIP2..]],wiz_6[[#This Row],[ZIP3..]]))</f>
        <v>TRACTOR SUPPLY MANHAT| 7600146064</v>
      </c>
      <c r="K2137">
        <v>2</v>
      </c>
      <c r="L2137">
        <v>1.1299999999999999</v>
      </c>
      <c r="M2137">
        <v>0.21</v>
      </c>
      <c r="N2137">
        <v>961</v>
      </c>
      <c r="O2137">
        <v>1.59</v>
      </c>
      <c r="P2137">
        <v>9</v>
      </c>
      <c r="Q2137">
        <v>0.25</v>
      </c>
      <c r="R2137">
        <v>38</v>
      </c>
      <c r="S2137">
        <v>21</v>
      </c>
      <c r="T2137">
        <v>68</v>
      </c>
      <c r="U2137">
        <v>-129</v>
      </c>
      <c r="V2137">
        <v>-40</v>
      </c>
      <c r="W2137">
        <v>76051</v>
      </c>
      <c r="X2137">
        <v>76001</v>
      </c>
      <c r="Y2137">
        <v>46064</v>
      </c>
      <c r="Z2137">
        <v>1.1200000000000001</v>
      </c>
      <c r="AA2137">
        <f t="shared" si="433"/>
        <v>10012</v>
      </c>
      <c r="AB2137">
        <f t="shared" si="434"/>
        <v>-80</v>
      </c>
      <c r="AC2137">
        <f t="shared" si="435"/>
        <v>6159</v>
      </c>
      <c r="AD2137">
        <f t="shared" si="436"/>
        <v>0.6151618058330004</v>
      </c>
      <c r="AE2137">
        <f t="shared" si="437"/>
        <v>0</v>
      </c>
      <c r="AF2137" t="e">
        <f t="shared" ca="1" si="438"/>
        <v>#N/A</v>
      </c>
      <c r="AG2137" t="e">
        <f t="shared" ca="1" si="439"/>
        <v>#N/A</v>
      </c>
      <c r="AH2137" t="e">
        <f t="shared" ca="1" si="440"/>
        <v>#N/A</v>
      </c>
      <c r="AI2137" t="e">
        <f t="shared" ca="1" si="429"/>
        <v>#N/A</v>
      </c>
      <c r="AJ2137">
        <f t="shared" si="430"/>
        <v>1.9976028765481422E-4</v>
      </c>
      <c r="AK2137">
        <f t="shared" si="431"/>
        <v>0</v>
      </c>
      <c r="AL2137" t="e">
        <f t="shared" ca="1" si="441"/>
        <v>#N/A</v>
      </c>
      <c r="AM2137" t="b">
        <f t="shared" si="432"/>
        <v>0</v>
      </c>
    </row>
    <row r="2138" spans="1:39" x14ac:dyDescent="0.3">
      <c r="A2138" t="s">
        <v>78</v>
      </c>
      <c r="B2138" t="s">
        <v>79</v>
      </c>
      <c r="C2138" t="s">
        <v>39</v>
      </c>
      <c r="D2138" t="s">
        <v>76</v>
      </c>
      <c r="E2138" t="s">
        <v>77</v>
      </c>
      <c r="F2138" s="13" t="str">
        <f>_xlfn.CONCAT(wiz_6[[#This Row],[OCTY......]],",",wiz_6[[#This Row],[OS]])</f>
        <v>GRAND PRAI,TX</v>
      </c>
      <c r="G2138" t="s">
        <v>42</v>
      </c>
      <c r="H2138" t="s">
        <v>81</v>
      </c>
      <c r="I2138" s="13" t="str">
        <f>_xlfn.CONCAT(wiz_6[[#This Row],[DCTY......]], ",",wiz_6[[#This Row],[DS]])</f>
        <v>PENDLETON ,IN</v>
      </c>
      <c r="J2138" t="str">
        <f>TRIM(CONCATENATE(wiz_6[[#This Row],[SHIPPER..................]],wiz_6[[#This Row],[ZIP2..]],wiz_6[[#This Row],[ZIP3..]]))</f>
        <v>TRACTOR SUPPLY MANHAT| 7505046064</v>
      </c>
      <c r="K2138">
        <v>2</v>
      </c>
      <c r="L2138">
        <v>1.1299999999999999</v>
      </c>
      <c r="M2138">
        <v>0.21</v>
      </c>
      <c r="N2138">
        <v>943</v>
      </c>
      <c r="O2138">
        <v>1.61</v>
      </c>
      <c r="P2138">
        <v>106</v>
      </c>
      <c r="Q2138">
        <v>0.33</v>
      </c>
      <c r="R2138">
        <v>9</v>
      </c>
      <c r="S2138">
        <v>-26</v>
      </c>
      <c r="T2138">
        <v>48</v>
      </c>
      <c r="U2138">
        <v>-103</v>
      </c>
      <c r="V2138">
        <v>-81</v>
      </c>
      <c r="W2138">
        <v>73501</v>
      </c>
      <c r="X2138">
        <v>75050</v>
      </c>
      <c r="Y2138">
        <v>46064</v>
      </c>
      <c r="Z2138">
        <v>1.1200000000000001</v>
      </c>
      <c r="AA2138">
        <f t="shared" si="433"/>
        <v>10012</v>
      </c>
      <c r="AB2138">
        <f t="shared" si="434"/>
        <v>-162</v>
      </c>
      <c r="AC2138">
        <f t="shared" si="435"/>
        <v>6159</v>
      </c>
      <c r="AD2138">
        <f t="shared" si="436"/>
        <v>0.6151618058330004</v>
      </c>
      <c r="AE2138">
        <f t="shared" si="437"/>
        <v>0</v>
      </c>
      <c r="AF2138" t="e">
        <f t="shared" ca="1" si="438"/>
        <v>#N/A</v>
      </c>
      <c r="AG2138" t="e">
        <f t="shared" ca="1" si="439"/>
        <v>#N/A</v>
      </c>
      <c r="AH2138" t="e">
        <f t="shared" ca="1" si="440"/>
        <v>#N/A</v>
      </c>
      <c r="AI2138" t="e">
        <f t="shared" ca="1" si="429"/>
        <v>#N/A</v>
      </c>
      <c r="AJ2138">
        <f t="shared" si="430"/>
        <v>1.9976028765481422E-4</v>
      </c>
      <c r="AK2138">
        <f t="shared" si="431"/>
        <v>0</v>
      </c>
      <c r="AL2138" t="e">
        <f t="shared" ca="1" si="441"/>
        <v>#N/A</v>
      </c>
      <c r="AM2138" t="b">
        <f t="shared" si="432"/>
        <v>0</v>
      </c>
    </row>
    <row r="2139" spans="1:39" x14ac:dyDescent="0.3">
      <c r="A2139" t="s">
        <v>78</v>
      </c>
      <c r="B2139" t="s">
        <v>79</v>
      </c>
      <c r="C2139" t="s">
        <v>39</v>
      </c>
      <c r="D2139" t="s">
        <v>76</v>
      </c>
      <c r="E2139" t="s">
        <v>1822</v>
      </c>
      <c r="F2139" s="13" t="str">
        <f>_xlfn.CONCAT(wiz_6[[#This Row],[OCTY......]],",",wiz_6[[#This Row],[OS]])</f>
        <v>IRVING    ,TX</v>
      </c>
      <c r="G2139" t="s">
        <v>42</v>
      </c>
      <c r="H2139" t="s">
        <v>81</v>
      </c>
      <c r="I2139" s="13" t="str">
        <f>_xlfn.CONCAT(wiz_6[[#This Row],[DCTY......]], ",",wiz_6[[#This Row],[DS]])</f>
        <v>PENDLETON ,IN</v>
      </c>
      <c r="J2139" t="str">
        <f>TRIM(CONCATENATE(wiz_6[[#This Row],[SHIPPER..................]],wiz_6[[#This Row],[ZIP2..]],wiz_6[[#This Row],[ZIP3..]]))</f>
        <v>TRACTOR SUPPLY MANHAT| 7501446064</v>
      </c>
      <c r="K2139">
        <v>1</v>
      </c>
      <c r="L2139">
        <v>1.38</v>
      </c>
      <c r="M2139">
        <v>0.21</v>
      </c>
      <c r="N2139">
        <v>915</v>
      </c>
      <c r="O2139">
        <v>1.96</v>
      </c>
      <c r="P2139">
        <v>18</v>
      </c>
      <c r="Q2139">
        <v>0.25</v>
      </c>
      <c r="R2139">
        <v>11</v>
      </c>
      <c r="S2139">
        <v>-2</v>
      </c>
      <c r="T2139">
        <v>-35</v>
      </c>
      <c r="U2139">
        <v>123</v>
      </c>
      <c r="V2139">
        <v>86</v>
      </c>
      <c r="W2139">
        <v>76051</v>
      </c>
      <c r="X2139">
        <v>75014</v>
      </c>
      <c r="Y2139">
        <v>46064</v>
      </c>
      <c r="Z2139">
        <v>1.37</v>
      </c>
      <c r="AA2139">
        <f t="shared" si="433"/>
        <v>10012</v>
      </c>
      <c r="AB2139">
        <f t="shared" si="434"/>
        <v>86</v>
      </c>
      <c r="AC2139">
        <f t="shared" si="435"/>
        <v>6159</v>
      </c>
      <c r="AD2139">
        <f t="shared" si="436"/>
        <v>0.6151618058330004</v>
      </c>
      <c r="AE2139">
        <f t="shared" si="437"/>
        <v>0</v>
      </c>
      <c r="AF2139" t="e">
        <f t="shared" ca="1" si="438"/>
        <v>#N/A</v>
      </c>
      <c r="AG2139" t="e">
        <f t="shared" ca="1" si="439"/>
        <v>#N/A</v>
      </c>
      <c r="AH2139" t="e">
        <f t="shared" ca="1" si="440"/>
        <v>#N/A</v>
      </c>
      <c r="AI2139" t="e">
        <f t="shared" ca="1" si="429"/>
        <v>#N/A</v>
      </c>
      <c r="AJ2139">
        <f t="shared" si="430"/>
        <v>9.988014382740711E-5</v>
      </c>
      <c r="AK2139">
        <f t="shared" si="431"/>
        <v>0</v>
      </c>
      <c r="AL2139" t="e">
        <f t="shared" ca="1" si="441"/>
        <v>#N/A</v>
      </c>
      <c r="AM2139" t="b">
        <f t="shared" si="432"/>
        <v>0</v>
      </c>
    </row>
    <row r="2140" spans="1:39" x14ac:dyDescent="0.3">
      <c r="A2140" t="s">
        <v>78</v>
      </c>
      <c r="B2140" t="s">
        <v>79</v>
      </c>
      <c r="C2140" t="s">
        <v>39</v>
      </c>
      <c r="D2140" t="s">
        <v>76</v>
      </c>
      <c r="E2140" t="s">
        <v>673</v>
      </c>
      <c r="F2140" s="13" t="str">
        <f>_xlfn.CONCAT(wiz_6[[#This Row],[OCTY......]],",",wiz_6[[#This Row],[OS]])</f>
        <v>MCKINNEY  ,TX</v>
      </c>
      <c r="G2140" t="s">
        <v>42</v>
      </c>
      <c r="H2140" t="s">
        <v>81</v>
      </c>
      <c r="I2140" s="13" t="str">
        <f>_xlfn.CONCAT(wiz_6[[#This Row],[DCTY......]], ",",wiz_6[[#This Row],[DS]])</f>
        <v>PENDLETON ,IN</v>
      </c>
      <c r="J2140" t="str">
        <f>TRIM(CONCATENATE(wiz_6[[#This Row],[SHIPPER..................]],wiz_6[[#This Row],[ZIP2..]],wiz_6[[#This Row],[ZIP3..]]))</f>
        <v>TRACTOR SUPPLY MANHAT| 7506946064</v>
      </c>
      <c r="K2140">
        <v>9</v>
      </c>
      <c r="L2140">
        <v>1.1299999999999999</v>
      </c>
      <c r="M2140">
        <v>0.21</v>
      </c>
      <c r="N2140">
        <v>879</v>
      </c>
      <c r="O2140">
        <v>1.93</v>
      </c>
      <c r="P2140">
        <v>38</v>
      </c>
      <c r="Q2140">
        <v>0.26</v>
      </c>
      <c r="R2140">
        <v>23</v>
      </c>
      <c r="S2140">
        <v>-10</v>
      </c>
      <c r="T2140">
        <v>-60</v>
      </c>
      <c r="U2140">
        <v>-132</v>
      </c>
      <c r="V2140">
        <v>-202</v>
      </c>
      <c r="W2140">
        <v>75201</v>
      </c>
      <c r="X2140">
        <v>75069</v>
      </c>
      <c r="Y2140">
        <v>46064</v>
      </c>
      <c r="Z2140">
        <v>1.1200000000000001</v>
      </c>
      <c r="AA2140">
        <f t="shared" si="433"/>
        <v>10012</v>
      </c>
      <c r="AB2140">
        <f t="shared" si="434"/>
        <v>-1818</v>
      </c>
      <c r="AC2140">
        <f t="shared" si="435"/>
        <v>6159</v>
      </c>
      <c r="AD2140">
        <f t="shared" si="436"/>
        <v>0.6151618058330004</v>
      </c>
      <c r="AE2140">
        <f t="shared" si="437"/>
        <v>0</v>
      </c>
      <c r="AF2140" t="e">
        <f t="shared" ca="1" si="438"/>
        <v>#N/A</v>
      </c>
      <c r="AG2140" t="e">
        <f t="shared" ca="1" si="439"/>
        <v>#N/A</v>
      </c>
      <c r="AH2140" t="e">
        <f t="shared" ca="1" si="440"/>
        <v>#N/A</v>
      </c>
      <c r="AI2140" t="e">
        <f t="shared" ca="1" si="429"/>
        <v>#N/A</v>
      </c>
      <c r="AJ2140">
        <f t="shared" si="430"/>
        <v>8.98921294446664E-4</v>
      </c>
      <c r="AK2140">
        <f t="shared" si="431"/>
        <v>0</v>
      </c>
      <c r="AL2140" t="e">
        <f t="shared" ca="1" si="441"/>
        <v>#N/A</v>
      </c>
      <c r="AM2140" t="b">
        <f t="shared" si="432"/>
        <v>0</v>
      </c>
    </row>
    <row r="2141" spans="1:39" x14ac:dyDescent="0.3">
      <c r="A2141" t="s">
        <v>78</v>
      </c>
      <c r="B2141" t="s">
        <v>79</v>
      </c>
      <c r="C2141" t="s">
        <v>39</v>
      </c>
      <c r="D2141" t="s">
        <v>76</v>
      </c>
      <c r="E2141" t="s">
        <v>1766</v>
      </c>
      <c r="F2141" s="13" t="str">
        <f>_xlfn.CONCAT(wiz_6[[#This Row],[OCTY......]],",",wiz_6[[#This Row],[OS]])</f>
        <v>MESQUITE  ,TX</v>
      </c>
      <c r="G2141" t="s">
        <v>42</v>
      </c>
      <c r="H2141" t="s">
        <v>81</v>
      </c>
      <c r="I2141" s="13" t="str">
        <f>_xlfn.CONCAT(wiz_6[[#This Row],[DCTY......]], ",",wiz_6[[#This Row],[DS]])</f>
        <v>PENDLETON ,IN</v>
      </c>
      <c r="J2141" t="str">
        <f>TRIM(CONCATENATE(wiz_6[[#This Row],[SHIPPER..................]],wiz_6[[#This Row],[ZIP2..]],wiz_6[[#This Row],[ZIP3..]]))</f>
        <v>TRACTOR SUPPLY MANHAT| 7514946064</v>
      </c>
      <c r="K2141">
        <v>12</v>
      </c>
      <c r="L2141">
        <v>1.3</v>
      </c>
      <c r="M2141">
        <v>0.21</v>
      </c>
      <c r="N2141">
        <v>924</v>
      </c>
      <c r="O2141">
        <v>1.73</v>
      </c>
      <c r="P2141">
        <v>36</v>
      </c>
      <c r="Q2141">
        <v>0.26</v>
      </c>
      <c r="R2141">
        <v>-1</v>
      </c>
      <c r="S2141">
        <v>-18</v>
      </c>
      <c r="T2141">
        <v>20</v>
      </c>
      <c r="U2141">
        <v>65</v>
      </c>
      <c r="V2141">
        <v>67</v>
      </c>
      <c r="W2141">
        <v>75019</v>
      </c>
      <c r="X2141">
        <v>75149</v>
      </c>
      <c r="Y2141">
        <v>46064</v>
      </c>
      <c r="Z2141">
        <v>1.29</v>
      </c>
      <c r="AA2141">
        <f t="shared" si="433"/>
        <v>10012</v>
      </c>
      <c r="AB2141">
        <f t="shared" si="434"/>
        <v>804</v>
      </c>
      <c r="AC2141">
        <f t="shared" si="435"/>
        <v>6159</v>
      </c>
      <c r="AD2141">
        <f t="shared" si="436"/>
        <v>0.6151618058330004</v>
      </c>
      <c r="AE2141">
        <f t="shared" si="437"/>
        <v>0</v>
      </c>
      <c r="AF2141" t="e">
        <f t="shared" ca="1" si="438"/>
        <v>#N/A</v>
      </c>
      <c r="AG2141" t="e">
        <f t="shared" ca="1" si="439"/>
        <v>#N/A</v>
      </c>
      <c r="AH2141" t="e">
        <f t="shared" ca="1" si="440"/>
        <v>#N/A</v>
      </c>
      <c r="AI2141" t="e">
        <f t="shared" ca="1" si="429"/>
        <v>#N/A</v>
      </c>
      <c r="AJ2141">
        <f t="shared" si="430"/>
        <v>1.1985617259288853E-3</v>
      </c>
      <c r="AK2141">
        <f t="shared" si="431"/>
        <v>0</v>
      </c>
      <c r="AL2141" t="e">
        <f t="shared" ca="1" si="441"/>
        <v>#N/A</v>
      </c>
      <c r="AM2141" t="b">
        <f t="shared" si="432"/>
        <v>0</v>
      </c>
    </row>
    <row r="2142" spans="1:39" x14ac:dyDescent="0.3">
      <c r="A2142" t="s">
        <v>222</v>
      </c>
      <c r="B2142" t="s">
        <v>218</v>
      </c>
      <c r="C2142" t="s">
        <v>39</v>
      </c>
      <c r="D2142" t="s">
        <v>76</v>
      </c>
      <c r="E2142" t="s">
        <v>1767</v>
      </c>
      <c r="F2142" s="13" t="str">
        <f>_xlfn.CONCAT(wiz_6[[#This Row],[OCTY......]],",",wiz_6[[#This Row],[OS]])</f>
        <v>WAXAHACHIE,TX</v>
      </c>
      <c r="G2142" t="s">
        <v>70</v>
      </c>
      <c r="H2142" t="s">
        <v>243</v>
      </c>
      <c r="I2142" s="13" t="str">
        <f>_xlfn.CONCAT(wiz_6[[#This Row],[DCTY......]], ",",wiz_6[[#This Row],[DS]])</f>
        <v>SPRINGFIEL,TN</v>
      </c>
      <c r="J2142" t="str">
        <f>TRIM(CONCATENATE(wiz_6[[#This Row],[SHIPPER..................]],wiz_6[[#This Row],[ZIP2..]],wiz_6[[#This Row],[ZIP3..]]))</f>
        <v>OWENS CORNING FIBERGL| 7516537172</v>
      </c>
      <c r="K2142">
        <v>1</v>
      </c>
      <c r="L2142">
        <v>1.1000000000000001</v>
      </c>
      <c r="M2142">
        <v>0.17</v>
      </c>
      <c r="N2142">
        <v>707</v>
      </c>
      <c r="O2142">
        <v>1.33</v>
      </c>
      <c r="P2142">
        <v>36</v>
      </c>
      <c r="Q2142">
        <v>0.25</v>
      </c>
      <c r="R2142">
        <v>28</v>
      </c>
      <c r="S2142">
        <v>-75</v>
      </c>
      <c r="T2142">
        <v>66</v>
      </c>
      <c r="U2142">
        <v>-119</v>
      </c>
      <c r="V2142">
        <v>-128</v>
      </c>
      <c r="W2142">
        <v>75149</v>
      </c>
      <c r="X2142">
        <v>75165</v>
      </c>
      <c r="Y2142">
        <v>37172</v>
      </c>
      <c r="Z2142">
        <v>1.05</v>
      </c>
      <c r="AA2142">
        <f t="shared" si="433"/>
        <v>10012</v>
      </c>
      <c r="AB2142">
        <f t="shared" si="434"/>
        <v>-128</v>
      </c>
      <c r="AC2142">
        <f t="shared" si="435"/>
        <v>6159</v>
      </c>
      <c r="AD2142">
        <f t="shared" si="436"/>
        <v>0.6151618058330004</v>
      </c>
      <c r="AE2142">
        <f t="shared" si="437"/>
        <v>0</v>
      </c>
      <c r="AF2142" t="e">
        <f t="shared" ca="1" si="438"/>
        <v>#N/A</v>
      </c>
      <c r="AG2142" t="e">
        <f t="shared" ca="1" si="439"/>
        <v>#N/A</v>
      </c>
      <c r="AH2142" t="e">
        <f t="shared" ca="1" si="440"/>
        <v>#N/A</v>
      </c>
      <c r="AI2142" t="e">
        <f t="shared" ca="1" si="429"/>
        <v>#N/A</v>
      </c>
      <c r="AJ2142">
        <f t="shared" si="430"/>
        <v>9.988014382740711E-5</v>
      </c>
      <c r="AK2142">
        <f t="shared" si="431"/>
        <v>0</v>
      </c>
      <c r="AL2142" t="e">
        <f t="shared" ca="1" si="441"/>
        <v>#N/A</v>
      </c>
      <c r="AM2142" t="b">
        <f t="shared" si="432"/>
        <v>0</v>
      </c>
    </row>
    <row r="2143" spans="1:39" x14ac:dyDescent="0.3">
      <c r="A2143" t="s">
        <v>78</v>
      </c>
      <c r="B2143" t="s">
        <v>79</v>
      </c>
      <c r="C2143" t="s">
        <v>39</v>
      </c>
      <c r="D2143" t="s">
        <v>76</v>
      </c>
      <c r="E2143" t="s">
        <v>582</v>
      </c>
      <c r="F2143" s="13" t="str">
        <f>_xlfn.CONCAT(wiz_6[[#This Row],[OCTY......]],",",wiz_6[[#This Row],[OS]])</f>
        <v>DALLAS    ,TX</v>
      </c>
      <c r="G2143" t="s">
        <v>44</v>
      </c>
      <c r="H2143" t="s">
        <v>464</v>
      </c>
      <c r="I2143" s="13" t="str">
        <f>_xlfn.CONCAT(wiz_6[[#This Row],[DCTY......]], ",",wiz_6[[#This Row],[DS]])</f>
        <v>FRANKLIN  ,KY</v>
      </c>
      <c r="J2143" t="str">
        <f>TRIM(CONCATENATE(wiz_6[[#This Row],[SHIPPER..................]],wiz_6[[#This Row],[ZIP2..]],wiz_6[[#This Row],[ZIP3..]]))</f>
        <v>TRACTOR SUPPLY MANHAT| 7520142134</v>
      </c>
      <c r="K2143">
        <v>5</v>
      </c>
      <c r="L2143">
        <v>1.1499999999999999</v>
      </c>
      <c r="M2143">
        <v>0.21</v>
      </c>
      <c r="N2143">
        <v>716</v>
      </c>
      <c r="O2143">
        <v>1.33</v>
      </c>
      <c r="P2143">
        <v>23</v>
      </c>
      <c r="Q2143">
        <v>0.25</v>
      </c>
      <c r="R2143">
        <v>-3</v>
      </c>
      <c r="S2143">
        <v>2</v>
      </c>
      <c r="T2143">
        <v>66</v>
      </c>
      <c r="U2143">
        <v>-52</v>
      </c>
      <c r="V2143">
        <v>16</v>
      </c>
      <c r="W2143">
        <v>75201</v>
      </c>
      <c r="X2143">
        <v>75201</v>
      </c>
      <c r="Y2143">
        <v>42134</v>
      </c>
      <c r="Z2143">
        <v>1.1399999999999999</v>
      </c>
      <c r="AA2143">
        <f t="shared" si="433"/>
        <v>10012</v>
      </c>
      <c r="AB2143">
        <f t="shared" si="434"/>
        <v>80</v>
      </c>
      <c r="AC2143">
        <f t="shared" si="435"/>
        <v>6159</v>
      </c>
      <c r="AD2143">
        <f t="shared" si="436"/>
        <v>0.6151618058330004</v>
      </c>
      <c r="AE2143">
        <f t="shared" si="437"/>
        <v>0</v>
      </c>
      <c r="AF2143" t="e">
        <f t="shared" ca="1" si="438"/>
        <v>#N/A</v>
      </c>
      <c r="AG2143" t="e">
        <f t="shared" ca="1" si="439"/>
        <v>#N/A</v>
      </c>
      <c r="AH2143" t="e">
        <f t="shared" ca="1" si="440"/>
        <v>#N/A</v>
      </c>
      <c r="AI2143" t="e">
        <f t="shared" ca="1" si="429"/>
        <v>#N/A</v>
      </c>
      <c r="AJ2143">
        <f t="shared" si="430"/>
        <v>4.9940071913703551E-4</v>
      </c>
      <c r="AK2143">
        <f t="shared" si="431"/>
        <v>0</v>
      </c>
      <c r="AL2143" t="e">
        <f t="shared" ca="1" si="441"/>
        <v>#N/A</v>
      </c>
      <c r="AM2143" t="b">
        <f t="shared" si="432"/>
        <v>0</v>
      </c>
    </row>
    <row r="2144" spans="1:39" x14ac:dyDescent="0.3">
      <c r="A2144" t="s">
        <v>78</v>
      </c>
      <c r="B2144" t="s">
        <v>79</v>
      </c>
      <c r="C2144" t="s">
        <v>39</v>
      </c>
      <c r="D2144" t="s">
        <v>76</v>
      </c>
      <c r="E2144" t="s">
        <v>804</v>
      </c>
      <c r="F2144" s="13" t="str">
        <f>_xlfn.CONCAT(wiz_6[[#This Row],[OCTY......]],",",wiz_6[[#This Row],[OS]])</f>
        <v>FORT WORTH,TX</v>
      </c>
      <c r="G2144" t="s">
        <v>44</v>
      </c>
      <c r="H2144" t="s">
        <v>464</v>
      </c>
      <c r="I2144" s="13" t="str">
        <f>_xlfn.CONCAT(wiz_6[[#This Row],[DCTY......]], ",",wiz_6[[#This Row],[DS]])</f>
        <v>FRANKLIN  ,KY</v>
      </c>
      <c r="J2144" t="str">
        <f>TRIM(CONCATENATE(wiz_6[[#This Row],[SHIPPER..................]],wiz_6[[#This Row],[ZIP2..]],wiz_6[[#This Row],[ZIP3..]]))</f>
        <v>TRACTOR SUPPLY MANHAT| 7610142134</v>
      </c>
      <c r="K2144">
        <v>2</v>
      </c>
      <c r="L2144">
        <v>1.18</v>
      </c>
      <c r="M2144">
        <v>0.21</v>
      </c>
      <c r="N2144">
        <v>727</v>
      </c>
      <c r="O2144">
        <v>1.25</v>
      </c>
      <c r="P2144">
        <v>31</v>
      </c>
      <c r="Q2144">
        <v>0.25</v>
      </c>
      <c r="R2144">
        <v>0</v>
      </c>
      <c r="S2144">
        <v>-22</v>
      </c>
      <c r="T2144">
        <v>85</v>
      </c>
      <c r="U2144">
        <v>-31</v>
      </c>
      <c r="V2144">
        <v>32</v>
      </c>
      <c r="W2144">
        <v>75029</v>
      </c>
      <c r="X2144">
        <v>76101</v>
      </c>
      <c r="Y2144">
        <v>42134</v>
      </c>
      <c r="Z2144">
        <v>1.17</v>
      </c>
      <c r="AA2144">
        <f t="shared" si="433"/>
        <v>10012</v>
      </c>
      <c r="AB2144">
        <f t="shared" si="434"/>
        <v>64</v>
      </c>
      <c r="AC2144">
        <f t="shared" si="435"/>
        <v>6159</v>
      </c>
      <c r="AD2144">
        <f t="shared" si="436"/>
        <v>0.6151618058330004</v>
      </c>
      <c r="AE2144">
        <f t="shared" si="437"/>
        <v>0</v>
      </c>
      <c r="AF2144" t="e">
        <f t="shared" ca="1" si="438"/>
        <v>#N/A</v>
      </c>
      <c r="AG2144" t="e">
        <f t="shared" ca="1" si="439"/>
        <v>#N/A</v>
      </c>
      <c r="AH2144" t="e">
        <f t="shared" ca="1" si="440"/>
        <v>#N/A</v>
      </c>
      <c r="AI2144" t="e">
        <f t="shared" ca="1" si="429"/>
        <v>#N/A</v>
      </c>
      <c r="AJ2144">
        <f t="shared" si="430"/>
        <v>1.9976028765481422E-4</v>
      </c>
      <c r="AK2144">
        <f t="shared" si="431"/>
        <v>0</v>
      </c>
      <c r="AL2144" t="e">
        <f t="shared" ca="1" si="441"/>
        <v>#N/A</v>
      </c>
      <c r="AM2144" t="b">
        <f t="shared" si="432"/>
        <v>0</v>
      </c>
    </row>
    <row r="2145" spans="1:39" x14ac:dyDescent="0.3">
      <c r="A2145" t="s">
        <v>78</v>
      </c>
      <c r="B2145" t="s">
        <v>79</v>
      </c>
      <c r="C2145" t="s">
        <v>39</v>
      </c>
      <c r="D2145" t="s">
        <v>76</v>
      </c>
      <c r="E2145" t="s">
        <v>1379</v>
      </c>
      <c r="F2145" s="13" t="str">
        <f>_xlfn.CONCAT(wiz_6[[#This Row],[OCTY......]],",",wiz_6[[#This Row],[OS]])</f>
        <v>GARLAND   ,TX</v>
      </c>
      <c r="G2145" t="s">
        <v>44</v>
      </c>
      <c r="H2145" t="s">
        <v>464</v>
      </c>
      <c r="I2145" s="13" t="str">
        <f>_xlfn.CONCAT(wiz_6[[#This Row],[DCTY......]], ",",wiz_6[[#This Row],[DS]])</f>
        <v>FRANKLIN  ,KY</v>
      </c>
      <c r="J2145" t="str">
        <f>TRIM(CONCATENATE(wiz_6[[#This Row],[SHIPPER..................]],wiz_6[[#This Row],[ZIP2..]],wiz_6[[#This Row],[ZIP3..]]))</f>
        <v>TRACTOR SUPPLY MANHAT| 7504042134</v>
      </c>
      <c r="K2145">
        <v>9</v>
      </c>
      <c r="L2145">
        <v>1.1499999999999999</v>
      </c>
      <c r="M2145">
        <v>0.21</v>
      </c>
      <c r="N2145">
        <v>695</v>
      </c>
      <c r="O2145">
        <v>1.47</v>
      </c>
      <c r="P2145">
        <v>32</v>
      </c>
      <c r="Q2145">
        <v>0.25</v>
      </c>
      <c r="R2145">
        <v>19</v>
      </c>
      <c r="S2145">
        <v>-15</v>
      </c>
      <c r="T2145">
        <v>-19</v>
      </c>
      <c r="U2145">
        <v>-80</v>
      </c>
      <c r="V2145">
        <v>-114</v>
      </c>
      <c r="W2145">
        <v>76201</v>
      </c>
      <c r="X2145">
        <v>75040</v>
      </c>
      <c r="Y2145">
        <v>42134</v>
      </c>
      <c r="Z2145">
        <v>1.1399999999999999</v>
      </c>
      <c r="AA2145">
        <f t="shared" si="433"/>
        <v>10012</v>
      </c>
      <c r="AB2145">
        <f t="shared" si="434"/>
        <v>-1026</v>
      </c>
      <c r="AC2145">
        <f t="shared" si="435"/>
        <v>6159</v>
      </c>
      <c r="AD2145">
        <f t="shared" si="436"/>
        <v>0.6151618058330004</v>
      </c>
      <c r="AE2145">
        <f t="shared" si="437"/>
        <v>0</v>
      </c>
      <c r="AF2145" t="e">
        <f t="shared" ca="1" si="438"/>
        <v>#N/A</v>
      </c>
      <c r="AG2145" t="e">
        <f t="shared" ca="1" si="439"/>
        <v>#N/A</v>
      </c>
      <c r="AH2145" t="e">
        <f t="shared" ca="1" si="440"/>
        <v>#N/A</v>
      </c>
      <c r="AI2145" t="e">
        <f t="shared" ca="1" si="429"/>
        <v>#N/A</v>
      </c>
      <c r="AJ2145">
        <f t="shared" si="430"/>
        <v>8.98921294446664E-4</v>
      </c>
      <c r="AK2145">
        <f t="shared" si="431"/>
        <v>0</v>
      </c>
      <c r="AL2145" t="e">
        <f t="shared" ca="1" si="441"/>
        <v>#N/A</v>
      </c>
      <c r="AM2145" t="b">
        <f t="shared" si="432"/>
        <v>0</v>
      </c>
    </row>
    <row r="2146" spans="1:39" x14ac:dyDescent="0.3">
      <c r="A2146" t="s">
        <v>78</v>
      </c>
      <c r="B2146" t="s">
        <v>79</v>
      </c>
      <c r="C2146" t="s">
        <v>39</v>
      </c>
      <c r="D2146" t="s">
        <v>76</v>
      </c>
      <c r="E2146" t="s">
        <v>77</v>
      </c>
      <c r="F2146" s="13" t="str">
        <f>_xlfn.CONCAT(wiz_6[[#This Row],[OCTY......]],",",wiz_6[[#This Row],[OS]])</f>
        <v>GRAND PRAI,TX</v>
      </c>
      <c r="G2146" t="s">
        <v>44</v>
      </c>
      <c r="H2146" t="s">
        <v>464</v>
      </c>
      <c r="I2146" s="13" t="str">
        <f>_xlfn.CONCAT(wiz_6[[#This Row],[DCTY......]], ",",wiz_6[[#This Row],[DS]])</f>
        <v>FRANKLIN  ,KY</v>
      </c>
      <c r="J2146" t="str">
        <f>TRIM(CONCATENATE(wiz_6[[#This Row],[SHIPPER..................]],wiz_6[[#This Row],[ZIP2..]],wiz_6[[#This Row],[ZIP3..]]))</f>
        <v>TRACTOR SUPPLY MANHAT| 7505042134</v>
      </c>
      <c r="K2146">
        <v>2</v>
      </c>
      <c r="L2146">
        <v>1.1499999999999999</v>
      </c>
      <c r="M2146">
        <v>0.22</v>
      </c>
      <c r="N2146">
        <v>726</v>
      </c>
      <c r="O2146">
        <v>1.31</v>
      </c>
      <c r="P2146">
        <v>36</v>
      </c>
      <c r="Q2146">
        <v>0.25</v>
      </c>
      <c r="R2146">
        <v>-15</v>
      </c>
      <c r="S2146">
        <v>-26</v>
      </c>
      <c r="T2146">
        <v>71</v>
      </c>
      <c r="U2146">
        <v>-38</v>
      </c>
      <c r="V2146">
        <v>7</v>
      </c>
      <c r="W2146">
        <v>75029</v>
      </c>
      <c r="X2146">
        <v>75050</v>
      </c>
      <c r="Y2146">
        <v>42134</v>
      </c>
      <c r="Z2146">
        <v>1.1499999999999999</v>
      </c>
      <c r="AA2146">
        <f t="shared" si="433"/>
        <v>10012</v>
      </c>
      <c r="AB2146">
        <f t="shared" si="434"/>
        <v>14</v>
      </c>
      <c r="AC2146">
        <f t="shared" si="435"/>
        <v>6159</v>
      </c>
      <c r="AD2146">
        <f t="shared" si="436"/>
        <v>0.6151618058330004</v>
      </c>
      <c r="AE2146">
        <f t="shared" si="437"/>
        <v>0</v>
      </c>
      <c r="AF2146" t="e">
        <f t="shared" ca="1" si="438"/>
        <v>#N/A</v>
      </c>
      <c r="AG2146" t="e">
        <f t="shared" ca="1" si="439"/>
        <v>#N/A</v>
      </c>
      <c r="AH2146" t="e">
        <f t="shared" ca="1" si="440"/>
        <v>#N/A</v>
      </c>
      <c r="AI2146" t="e">
        <f t="shared" ca="1" si="429"/>
        <v>#N/A</v>
      </c>
      <c r="AJ2146">
        <f t="shared" si="430"/>
        <v>1.9976028765481422E-4</v>
      </c>
      <c r="AK2146">
        <f t="shared" si="431"/>
        <v>0</v>
      </c>
      <c r="AL2146" t="e">
        <f t="shared" ca="1" si="441"/>
        <v>#N/A</v>
      </c>
      <c r="AM2146" t="b">
        <f t="shared" si="432"/>
        <v>0</v>
      </c>
    </row>
    <row r="2147" spans="1:39" x14ac:dyDescent="0.3">
      <c r="A2147" t="s">
        <v>78</v>
      </c>
      <c r="B2147" t="s">
        <v>79</v>
      </c>
      <c r="C2147" t="s">
        <v>39</v>
      </c>
      <c r="D2147" t="s">
        <v>76</v>
      </c>
      <c r="E2147" t="s">
        <v>1822</v>
      </c>
      <c r="F2147" s="13" t="str">
        <f>_xlfn.CONCAT(wiz_6[[#This Row],[OCTY......]],",",wiz_6[[#This Row],[OS]])</f>
        <v>IRVING    ,TX</v>
      </c>
      <c r="G2147" t="s">
        <v>44</v>
      </c>
      <c r="H2147" t="s">
        <v>464</v>
      </c>
      <c r="I2147" s="13" t="str">
        <f>_xlfn.CONCAT(wiz_6[[#This Row],[DCTY......]], ",",wiz_6[[#This Row],[DS]])</f>
        <v>FRANKLIN  ,KY</v>
      </c>
      <c r="J2147" t="str">
        <f>TRIM(CONCATENATE(wiz_6[[#This Row],[SHIPPER..................]],wiz_6[[#This Row],[ZIP2..]],wiz_6[[#This Row],[ZIP3..]]))</f>
        <v>TRACTOR SUPPLY MANHAT| 7501442134</v>
      </c>
      <c r="K2147">
        <v>1</v>
      </c>
      <c r="L2147">
        <v>1.1499999999999999</v>
      </c>
      <c r="M2147">
        <v>0.21</v>
      </c>
      <c r="N2147">
        <v>717</v>
      </c>
      <c r="O2147">
        <v>1.17</v>
      </c>
      <c r="P2147">
        <v>28</v>
      </c>
      <c r="Q2147">
        <v>0.25</v>
      </c>
      <c r="R2147">
        <v>0</v>
      </c>
      <c r="S2147">
        <v>-2</v>
      </c>
      <c r="T2147">
        <v>104</v>
      </c>
      <c r="U2147">
        <v>-53</v>
      </c>
      <c r="V2147">
        <v>49</v>
      </c>
      <c r="W2147">
        <v>76099</v>
      </c>
      <c r="X2147">
        <v>75014</v>
      </c>
      <c r="Y2147">
        <v>42134</v>
      </c>
      <c r="Z2147">
        <v>1.1399999999999999</v>
      </c>
      <c r="AA2147">
        <f t="shared" si="433"/>
        <v>10012</v>
      </c>
      <c r="AB2147">
        <f t="shared" si="434"/>
        <v>49</v>
      </c>
      <c r="AC2147">
        <f t="shared" si="435"/>
        <v>6159</v>
      </c>
      <c r="AD2147">
        <f t="shared" si="436"/>
        <v>0.6151618058330004</v>
      </c>
      <c r="AE2147">
        <f t="shared" si="437"/>
        <v>0</v>
      </c>
      <c r="AF2147" t="e">
        <f t="shared" ca="1" si="438"/>
        <v>#N/A</v>
      </c>
      <c r="AG2147" t="e">
        <f t="shared" ca="1" si="439"/>
        <v>#N/A</v>
      </c>
      <c r="AH2147" t="e">
        <f t="shared" ca="1" si="440"/>
        <v>#N/A</v>
      </c>
      <c r="AI2147" t="e">
        <f t="shared" ca="1" si="429"/>
        <v>#N/A</v>
      </c>
      <c r="AJ2147">
        <f t="shared" si="430"/>
        <v>9.988014382740711E-5</v>
      </c>
      <c r="AK2147">
        <f t="shared" si="431"/>
        <v>0</v>
      </c>
      <c r="AL2147" t="e">
        <f t="shared" ca="1" si="441"/>
        <v>#N/A</v>
      </c>
      <c r="AM2147" t="b">
        <f t="shared" si="432"/>
        <v>0</v>
      </c>
    </row>
    <row r="2148" spans="1:39" x14ac:dyDescent="0.3">
      <c r="A2148" t="s">
        <v>78</v>
      </c>
      <c r="B2148" t="s">
        <v>79</v>
      </c>
      <c r="C2148" t="s">
        <v>39</v>
      </c>
      <c r="D2148" t="s">
        <v>76</v>
      </c>
      <c r="E2148" t="s">
        <v>545</v>
      </c>
      <c r="F2148" s="13" t="str">
        <f>_xlfn.CONCAT(wiz_6[[#This Row],[OCTY......]],",",wiz_6[[#This Row],[OS]])</f>
        <v>LANCASTER ,TX</v>
      </c>
      <c r="G2148" t="s">
        <v>44</v>
      </c>
      <c r="H2148" t="s">
        <v>464</v>
      </c>
      <c r="I2148" s="13" t="str">
        <f>_xlfn.CONCAT(wiz_6[[#This Row],[DCTY......]], ",",wiz_6[[#This Row],[DS]])</f>
        <v>FRANKLIN  ,KY</v>
      </c>
      <c r="J2148" t="str">
        <f>TRIM(CONCATENATE(wiz_6[[#This Row],[SHIPPER..................]],wiz_6[[#This Row],[ZIP2..]],wiz_6[[#This Row],[ZIP3..]]))</f>
        <v>TRACTOR SUPPLY MANHAT| 7513442134</v>
      </c>
      <c r="K2148">
        <v>15</v>
      </c>
      <c r="L2148">
        <v>1.2</v>
      </c>
      <c r="M2148">
        <v>0.21</v>
      </c>
      <c r="N2148">
        <v>714</v>
      </c>
      <c r="O2148">
        <v>1.55</v>
      </c>
      <c r="P2148">
        <v>72</v>
      </c>
      <c r="Q2148">
        <v>0.28000000000000003</v>
      </c>
      <c r="R2148">
        <v>-3</v>
      </c>
      <c r="S2148">
        <v>-120</v>
      </c>
      <c r="T2148">
        <v>14</v>
      </c>
      <c r="U2148">
        <v>-23</v>
      </c>
      <c r="V2148">
        <v>-129</v>
      </c>
      <c r="W2148">
        <v>75029</v>
      </c>
      <c r="X2148">
        <v>75134</v>
      </c>
      <c r="Y2148">
        <v>42134</v>
      </c>
      <c r="Z2148">
        <v>1.19</v>
      </c>
      <c r="AA2148">
        <f t="shared" si="433"/>
        <v>10012</v>
      </c>
      <c r="AB2148">
        <f t="shared" si="434"/>
        <v>-1935</v>
      </c>
      <c r="AC2148">
        <f t="shared" si="435"/>
        <v>6159</v>
      </c>
      <c r="AD2148">
        <f t="shared" si="436"/>
        <v>0.6151618058330004</v>
      </c>
      <c r="AE2148">
        <f t="shared" si="437"/>
        <v>0</v>
      </c>
      <c r="AF2148" t="e">
        <f t="shared" ca="1" si="438"/>
        <v>#N/A</v>
      </c>
      <c r="AG2148" t="e">
        <f t="shared" ca="1" si="439"/>
        <v>#N/A</v>
      </c>
      <c r="AH2148" t="e">
        <f t="shared" ca="1" si="440"/>
        <v>#N/A</v>
      </c>
      <c r="AI2148" t="e">
        <f t="shared" ca="1" si="429"/>
        <v>#N/A</v>
      </c>
      <c r="AJ2148">
        <f t="shared" si="430"/>
        <v>1.4982021574111066E-3</v>
      </c>
      <c r="AK2148">
        <f t="shared" si="431"/>
        <v>0</v>
      </c>
      <c r="AL2148" t="e">
        <f t="shared" ca="1" si="441"/>
        <v>#N/A</v>
      </c>
      <c r="AM2148" t="b">
        <f t="shared" si="432"/>
        <v>0</v>
      </c>
    </row>
    <row r="2149" spans="1:39" x14ac:dyDescent="0.3">
      <c r="A2149" t="s">
        <v>78</v>
      </c>
      <c r="B2149" t="s">
        <v>79</v>
      </c>
      <c r="C2149" t="s">
        <v>39</v>
      </c>
      <c r="D2149" t="s">
        <v>76</v>
      </c>
      <c r="E2149" t="s">
        <v>673</v>
      </c>
      <c r="F2149" s="13" t="str">
        <f>_xlfn.CONCAT(wiz_6[[#This Row],[OCTY......]],",",wiz_6[[#This Row],[OS]])</f>
        <v>MCKINNEY  ,TX</v>
      </c>
      <c r="G2149" t="s">
        <v>44</v>
      </c>
      <c r="H2149" t="s">
        <v>464</v>
      </c>
      <c r="I2149" s="13" t="str">
        <f>_xlfn.CONCAT(wiz_6[[#This Row],[DCTY......]], ",",wiz_6[[#This Row],[DS]])</f>
        <v>FRANKLIN  ,KY</v>
      </c>
      <c r="J2149" t="str">
        <f>TRIM(CONCATENATE(wiz_6[[#This Row],[SHIPPER..................]],wiz_6[[#This Row],[ZIP2..]],wiz_6[[#This Row],[ZIP3..]]))</f>
        <v>TRACTOR SUPPLY MANHAT| 7506942134</v>
      </c>
      <c r="K2149">
        <v>9</v>
      </c>
      <c r="L2149">
        <v>1.1499999999999999</v>
      </c>
      <c r="M2149">
        <v>0.21</v>
      </c>
      <c r="N2149">
        <v>691</v>
      </c>
      <c r="O2149">
        <v>1.5</v>
      </c>
      <c r="P2149">
        <v>37</v>
      </c>
      <c r="Q2149">
        <v>0.25</v>
      </c>
      <c r="R2149">
        <v>18</v>
      </c>
      <c r="S2149">
        <v>-10</v>
      </c>
      <c r="T2149">
        <v>-26</v>
      </c>
      <c r="U2149">
        <v>-75</v>
      </c>
      <c r="V2149">
        <v>-111</v>
      </c>
      <c r="W2149">
        <v>75029</v>
      </c>
      <c r="X2149">
        <v>75069</v>
      </c>
      <c r="Y2149">
        <v>42134</v>
      </c>
      <c r="Z2149">
        <v>1.1399999999999999</v>
      </c>
      <c r="AA2149">
        <f t="shared" si="433"/>
        <v>10012</v>
      </c>
      <c r="AB2149">
        <f t="shared" si="434"/>
        <v>-999</v>
      </c>
      <c r="AC2149">
        <f t="shared" si="435"/>
        <v>6159</v>
      </c>
      <c r="AD2149">
        <f t="shared" si="436"/>
        <v>0.6151618058330004</v>
      </c>
      <c r="AE2149">
        <f t="shared" si="437"/>
        <v>0</v>
      </c>
      <c r="AF2149" t="e">
        <f t="shared" ca="1" si="438"/>
        <v>#N/A</v>
      </c>
      <c r="AG2149" t="e">
        <f t="shared" ca="1" si="439"/>
        <v>#N/A</v>
      </c>
      <c r="AH2149" t="e">
        <f t="shared" ca="1" si="440"/>
        <v>#N/A</v>
      </c>
      <c r="AI2149" t="e">
        <f t="shared" ca="1" si="429"/>
        <v>#N/A</v>
      </c>
      <c r="AJ2149">
        <f t="shared" si="430"/>
        <v>8.98921294446664E-4</v>
      </c>
      <c r="AK2149">
        <f t="shared" si="431"/>
        <v>0</v>
      </c>
      <c r="AL2149" t="e">
        <f t="shared" ca="1" si="441"/>
        <v>#N/A</v>
      </c>
      <c r="AM2149" t="b">
        <f t="shared" si="432"/>
        <v>0</v>
      </c>
    </row>
    <row r="2150" spans="1:39" x14ac:dyDescent="0.3">
      <c r="A2150" t="s">
        <v>78</v>
      </c>
      <c r="B2150" t="s">
        <v>79</v>
      </c>
      <c r="C2150" t="s">
        <v>39</v>
      </c>
      <c r="D2150" t="s">
        <v>76</v>
      </c>
      <c r="E2150" t="s">
        <v>1766</v>
      </c>
      <c r="F2150" s="13" t="str">
        <f>_xlfn.CONCAT(wiz_6[[#This Row],[OCTY......]],",",wiz_6[[#This Row],[OS]])</f>
        <v>MESQUITE  ,TX</v>
      </c>
      <c r="G2150" t="s">
        <v>44</v>
      </c>
      <c r="H2150" t="s">
        <v>464</v>
      </c>
      <c r="I2150" s="13" t="str">
        <f>_xlfn.CONCAT(wiz_6[[#This Row],[DCTY......]], ",",wiz_6[[#This Row],[DS]])</f>
        <v>FRANKLIN  ,KY</v>
      </c>
      <c r="J2150" t="str">
        <f>TRIM(CONCATENATE(wiz_6[[#This Row],[SHIPPER..................]],wiz_6[[#This Row],[ZIP2..]],wiz_6[[#This Row],[ZIP3..]]))</f>
        <v>TRACTOR SUPPLY MANHAT| 7514942134</v>
      </c>
      <c r="K2150">
        <v>11</v>
      </c>
      <c r="L2150">
        <v>1.1499999999999999</v>
      </c>
      <c r="M2150">
        <v>0.21</v>
      </c>
      <c r="N2150">
        <v>700</v>
      </c>
      <c r="O2150">
        <v>1.47</v>
      </c>
      <c r="P2150">
        <v>29</v>
      </c>
      <c r="Q2150">
        <v>0.25</v>
      </c>
      <c r="R2150">
        <v>-3</v>
      </c>
      <c r="S2150">
        <v>-18</v>
      </c>
      <c r="T2150">
        <v>-19</v>
      </c>
      <c r="U2150">
        <v>-68</v>
      </c>
      <c r="V2150">
        <v>-105</v>
      </c>
      <c r="W2150">
        <v>75006</v>
      </c>
      <c r="X2150">
        <v>75149</v>
      </c>
      <c r="Y2150">
        <v>42134</v>
      </c>
      <c r="Z2150">
        <v>1.1399999999999999</v>
      </c>
      <c r="AA2150">
        <f t="shared" si="433"/>
        <v>10012</v>
      </c>
      <c r="AB2150">
        <f t="shared" si="434"/>
        <v>-1155</v>
      </c>
      <c r="AC2150">
        <f t="shared" si="435"/>
        <v>6159</v>
      </c>
      <c r="AD2150">
        <f t="shared" si="436"/>
        <v>0.6151618058330004</v>
      </c>
      <c r="AE2150">
        <f t="shared" si="437"/>
        <v>0</v>
      </c>
      <c r="AF2150" t="e">
        <f t="shared" ca="1" si="438"/>
        <v>#N/A</v>
      </c>
      <c r="AG2150" t="e">
        <f t="shared" ca="1" si="439"/>
        <v>#N/A</v>
      </c>
      <c r="AH2150" t="e">
        <f t="shared" ca="1" si="440"/>
        <v>#N/A</v>
      </c>
      <c r="AI2150" t="e">
        <f t="shared" ca="1" si="429"/>
        <v>#N/A</v>
      </c>
      <c r="AJ2150">
        <f t="shared" si="430"/>
        <v>1.0986815821014781E-3</v>
      </c>
      <c r="AK2150">
        <f t="shared" si="431"/>
        <v>0</v>
      </c>
      <c r="AL2150" t="e">
        <f t="shared" ca="1" si="441"/>
        <v>#N/A</v>
      </c>
      <c r="AM2150" t="b">
        <f t="shared" si="432"/>
        <v>0</v>
      </c>
    </row>
    <row r="2151" spans="1:39" x14ac:dyDescent="0.3">
      <c r="A2151" t="s">
        <v>78</v>
      </c>
      <c r="B2151" t="s">
        <v>79</v>
      </c>
      <c r="C2151" t="s">
        <v>39</v>
      </c>
      <c r="D2151" t="s">
        <v>76</v>
      </c>
      <c r="E2151" t="s">
        <v>1858</v>
      </c>
      <c r="F2151" s="13" t="str">
        <f>_xlfn.CONCAT(wiz_6[[#This Row],[OCTY......]],",",wiz_6[[#This Row],[OS]])</f>
        <v>SHERMAN   ,TX</v>
      </c>
      <c r="G2151" t="s">
        <v>44</v>
      </c>
      <c r="H2151" t="s">
        <v>464</v>
      </c>
      <c r="I2151" s="13" t="str">
        <f>_xlfn.CONCAT(wiz_6[[#This Row],[DCTY......]], ",",wiz_6[[#This Row],[DS]])</f>
        <v>FRANKLIN  ,KY</v>
      </c>
      <c r="J2151" t="str">
        <f>TRIM(CONCATENATE(wiz_6[[#This Row],[SHIPPER..................]],wiz_6[[#This Row],[ZIP2..]],wiz_6[[#This Row],[ZIP3..]]))</f>
        <v>TRACTOR SUPPLY MANHAT| 7509042134</v>
      </c>
      <c r="K2151">
        <v>3</v>
      </c>
      <c r="L2151">
        <v>1.1499999999999999</v>
      </c>
      <c r="M2151">
        <v>0.22</v>
      </c>
      <c r="N2151">
        <v>685</v>
      </c>
      <c r="O2151">
        <v>1.42</v>
      </c>
      <c r="P2151">
        <v>82</v>
      </c>
      <c r="Q2151">
        <v>0.32</v>
      </c>
      <c r="R2151">
        <v>10</v>
      </c>
      <c r="S2151">
        <v>-223</v>
      </c>
      <c r="T2151">
        <v>-7</v>
      </c>
      <c r="U2151">
        <v>-85</v>
      </c>
      <c r="V2151">
        <v>-315</v>
      </c>
      <c r="W2151">
        <v>75029</v>
      </c>
      <c r="X2151">
        <v>75090</v>
      </c>
      <c r="Y2151">
        <v>42134</v>
      </c>
      <c r="Z2151">
        <v>1.1499999999999999</v>
      </c>
      <c r="AA2151">
        <f t="shared" si="433"/>
        <v>10012</v>
      </c>
      <c r="AB2151">
        <f t="shared" si="434"/>
        <v>-945</v>
      </c>
      <c r="AC2151">
        <f t="shared" si="435"/>
        <v>6159</v>
      </c>
      <c r="AD2151">
        <f t="shared" si="436"/>
        <v>0.6151618058330004</v>
      </c>
      <c r="AE2151">
        <f t="shared" si="437"/>
        <v>0</v>
      </c>
      <c r="AF2151" t="e">
        <f t="shared" ca="1" si="438"/>
        <v>#N/A</v>
      </c>
      <c r="AG2151" t="e">
        <f t="shared" ca="1" si="439"/>
        <v>#N/A</v>
      </c>
      <c r="AH2151" t="e">
        <f t="shared" ca="1" si="440"/>
        <v>#N/A</v>
      </c>
      <c r="AI2151" t="e">
        <f t="shared" ca="1" si="429"/>
        <v>#N/A</v>
      </c>
      <c r="AJ2151">
        <f t="shared" si="430"/>
        <v>2.9964043148222132E-4</v>
      </c>
      <c r="AK2151">
        <f t="shared" si="431"/>
        <v>0</v>
      </c>
      <c r="AL2151" t="e">
        <f t="shared" ca="1" si="441"/>
        <v>#N/A</v>
      </c>
      <c r="AM2151" t="b">
        <f t="shared" si="432"/>
        <v>0</v>
      </c>
    </row>
    <row r="2152" spans="1:39" x14ac:dyDescent="0.3">
      <c r="A2152" t="s">
        <v>37</v>
      </c>
      <c r="B2152" t="s">
        <v>38</v>
      </c>
      <c r="C2152" t="s">
        <v>39</v>
      </c>
      <c r="D2152" t="s">
        <v>76</v>
      </c>
      <c r="E2152" t="s">
        <v>1766</v>
      </c>
      <c r="F2152" s="13" t="str">
        <f>_xlfn.CONCAT(wiz_6[[#This Row],[OCTY......]],",",wiz_6[[#This Row],[OS]])</f>
        <v>MESQUITE  ,TX</v>
      </c>
      <c r="G2152" t="s">
        <v>42</v>
      </c>
      <c r="H2152" t="s">
        <v>1859</v>
      </c>
      <c r="I2152" s="13" t="str">
        <f>_xlfn.CONCAT(wiz_6[[#This Row],[DCTY......]], ",",wiz_6[[#This Row],[DS]])</f>
        <v>CHARLESTOW,IN</v>
      </c>
      <c r="J2152" t="str">
        <f>TRIM(CONCATENATE(wiz_6[[#This Row],[SHIPPER..................]],wiz_6[[#This Row],[ZIP2..]],wiz_6[[#This Row],[ZIP3..]]))</f>
        <v>b: C H ROBINSON | 7514947111</v>
      </c>
      <c r="K2152">
        <v>2</v>
      </c>
      <c r="L2152">
        <v>1.21</v>
      </c>
      <c r="M2152">
        <v>0.28000000000000003</v>
      </c>
      <c r="N2152">
        <v>846</v>
      </c>
      <c r="O2152">
        <v>1.4</v>
      </c>
      <c r="P2152">
        <v>36</v>
      </c>
      <c r="Q2152">
        <v>0.25</v>
      </c>
      <c r="R2152">
        <v>-42</v>
      </c>
      <c r="S2152">
        <v>-24</v>
      </c>
      <c r="T2152">
        <v>86</v>
      </c>
      <c r="U2152">
        <v>96</v>
      </c>
      <c r="V2152">
        <v>158</v>
      </c>
      <c r="W2152">
        <v>75029</v>
      </c>
      <c r="X2152">
        <v>75149</v>
      </c>
      <c r="Y2152">
        <v>47111</v>
      </c>
      <c r="Z2152">
        <v>1.27</v>
      </c>
      <c r="AA2152">
        <f t="shared" si="433"/>
        <v>10012</v>
      </c>
      <c r="AB2152">
        <f t="shared" si="434"/>
        <v>316</v>
      </c>
      <c r="AC2152">
        <f t="shared" si="435"/>
        <v>6159</v>
      </c>
      <c r="AD2152">
        <f t="shared" si="436"/>
        <v>0.6151618058330004</v>
      </c>
      <c r="AE2152">
        <f t="shared" si="437"/>
        <v>0</v>
      </c>
      <c r="AF2152" t="e">
        <f t="shared" ca="1" si="438"/>
        <v>#N/A</v>
      </c>
      <c r="AG2152" t="e">
        <f t="shared" ca="1" si="439"/>
        <v>#N/A</v>
      </c>
      <c r="AH2152" t="e">
        <f t="shared" ca="1" si="440"/>
        <v>#N/A</v>
      </c>
      <c r="AI2152" t="e">
        <f t="shared" ca="1" si="429"/>
        <v>#N/A</v>
      </c>
      <c r="AJ2152">
        <f t="shared" si="430"/>
        <v>1.9976028765481422E-4</v>
      </c>
      <c r="AK2152">
        <f t="shared" si="431"/>
        <v>0</v>
      </c>
      <c r="AL2152" t="e">
        <f t="shared" ca="1" si="441"/>
        <v>#N/A</v>
      </c>
      <c r="AM2152" t="b">
        <f t="shared" si="432"/>
        <v>0</v>
      </c>
    </row>
    <row r="2153" spans="1:39" x14ac:dyDescent="0.3">
      <c r="A2153" t="s">
        <v>37</v>
      </c>
      <c r="B2153" t="s">
        <v>38</v>
      </c>
      <c r="C2153" t="s">
        <v>39</v>
      </c>
      <c r="D2153" t="s">
        <v>76</v>
      </c>
      <c r="E2153" t="s">
        <v>1839</v>
      </c>
      <c r="F2153" s="13" t="str">
        <f>_xlfn.CONCAT(wiz_6[[#This Row],[OCTY......]],",",wiz_6[[#This Row],[OS]])</f>
        <v>SUNNYVALE ,TX</v>
      </c>
      <c r="G2153" t="s">
        <v>42</v>
      </c>
      <c r="H2153" t="s">
        <v>478</v>
      </c>
      <c r="I2153" s="13" t="str">
        <f>_xlfn.CONCAT(wiz_6[[#This Row],[DCTY......]], ",",wiz_6[[#This Row],[DS]])</f>
        <v>JEFFERSONV,IN</v>
      </c>
      <c r="J2153" t="str">
        <f>TRIM(CONCATENATE(wiz_6[[#This Row],[SHIPPER..................]],wiz_6[[#This Row],[ZIP2..]],wiz_6[[#This Row],[ZIP3..]]))</f>
        <v>b: C H ROBINSON | 7512647130</v>
      </c>
      <c r="K2153">
        <v>1</v>
      </c>
      <c r="L2153">
        <v>1.47</v>
      </c>
      <c r="M2153">
        <v>0.28000000000000003</v>
      </c>
      <c r="N2153">
        <v>828</v>
      </c>
      <c r="O2153">
        <v>1.77</v>
      </c>
      <c r="P2153">
        <v>36</v>
      </c>
      <c r="Q2153">
        <v>0.25</v>
      </c>
      <c r="R2153">
        <v>-45</v>
      </c>
      <c r="S2153">
        <v>-13</v>
      </c>
      <c r="T2153">
        <v>-2</v>
      </c>
      <c r="U2153">
        <v>319</v>
      </c>
      <c r="V2153">
        <v>304</v>
      </c>
      <c r="W2153">
        <v>75069</v>
      </c>
      <c r="X2153">
        <v>75126</v>
      </c>
      <c r="Y2153">
        <v>47130</v>
      </c>
      <c r="Z2153">
        <v>1.53</v>
      </c>
      <c r="AA2153">
        <f t="shared" si="433"/>
        <v>10012</v>
      </c>
      <c r="AB2153">
        <f t="shared" si="434"/>
        <v>304</v>
      </c>
      <c r="AC2153">
        <f t="shared" si="435"/>
        <v>6159</v>
      </c>
      <c r="AD2153">
        <f t="shared" si="436"/>
        <v>0.6151618058330004</v>
      </c>
      <c r="AE2153">
        <f t="shared" si="437"/>
        <v>0</v>
      </c>
      <c r="AF2153" t="e">
        <f t="shared" ca="1" si="438"/>
        <v>#N/A</v>
      </c>
      <c r="AG2153" t="e">
        <f t="shared" ca="1" si="439"/>
        <v>#N/A</v>
      </c>
      <c r="AH2153" t="e">
        <f t="shared" ca="1" si="440"/>
        <v>#N/A</v>
      </c>
      <c r="AI2153" t="e">
        <f t="shared" ca="1" si="429"/>
        <v>#N/A</v>
      </c>
      <c r="AJ2153">
        <f t="shared" si="430"/>
        <v>9.988014382740711E-5</v>
      </c>
      <c r="AK2153">
        <f t="shared" si="431"/>
        <v>0</v>
      </c>
      <c r="AL2153" t="e">
        <f t="shared" ca="1" si="441"/>
        <v>#N/A</v>
      </c>
      <c r="AM2153" t="b">
        <f t="shared" si="432"/>
        <v>0</v>
      </c>
    </row>
    <row r="2154" spans="1:39" x14ac:dyDescent="0.3">
      <c r="A2154" t="s">
        <v>1860</v>
      </c>
      <c r="B2154" t="s">
        <v>1861</v>
      </c>
      <c r="C2154" t="s">
        <v>39</v>
      </c>
      <c r="D2154" t="s">
        <v>76</v>
      </c>
      <c r="E2154" t="s">
        <v>804</v>
      </c>
      <c r="F2154" s="13" t="str">
        <f>_xlfn.CONCAT(wiz_6[[#This Row],[OCTY......]],",",wiz_6[[#This Row],[OS]])</f>
        <v>FORT WORTH,TX</v>
      </c>
      <c r="G2154" t="s">
        <v>176</v>
      </c>
      <c r="H2154" t="s">
        <v>807</v>
      </c>
      <c r="I2154" s="13" t="str">
        <f>_xlfn.CONCAT(wiz_6[[#This Row],[DCTY......]], ",",wiz_6[[#This Row],[DS]])</f>
        <v>CANTON    ,MI</v>
      </c>
      <c r="J2154" t="str">
        <f>TRIM(CONCATENATE(wiz_6[[#This Row],[SHIPPER..................]],wiz_6[[#This Row],[ZIP2..]],wiz_6[[#This Row],[ZIP3..]]))</f>
        <v>ALPHA AND OMEGA LOGIS| 7610148187</v>
      </c>
      <c r="K2154">
        <v>1</v>
      </c>
      <c r="L2154">
        <v>0.9</v>
      </c>
      <c r="M2154">
        <v>0.28000000000000003</v>
      </c>
      <c r="N2154">
        <v>1182</v>
      </c>
      <c r="O2154">
        <v>2.96</v>
      </c>
      <c r="P2154">
        <v>31</v>
      </c>
      <c r="Q2154">
        <v>0.25</v>
      </c>
      <c r="R2154">
        <v>-44</v>
      </c>
      <c r="S2154">
        <v>-22</v>
      </c>
      <c r="T2154">
        <v>-174</v>
      </c>
      <c r="U2154">
        <v>-591</v>
      </c>
      <c r="V2154">
        <v>-787</v>
      </c>
      <c r="W2154">
        <v>75029</v>
      </c>
      <c r="X2154">
        <v>76101</v>
      </c>
      <c r="Y2154">
        <v>48187</v>
      </c>
      <c r="Z2154">
        <v>0.96</v>
      </c>
      <c r="AA2154">
        <f t="shared" si="433"/>
        <v>10012</v>
      </c>
      <c r="AB2154">
        <f t="shared" si="434"/>
        <v>-787</v>
      </c>
      <c r="AC2154">
        <f t="shared" si="435"/>
        <v>6159</v>
      </c>
      <c r="AD2154">
        <f t="shared" si="436"/>
        <v>0.6151618058330004</v>
      </c>
      <c r="AE2154">
        <f t="shared" si="437"/>
        <v>0</v>
      </c>
      <c r="AF2154" t="e">
        <f t="shared" ca="1" si="438"/>
        <v>#N/A</v>
      </c>
      <c r="AG2154" t="e">
        <f t="shared" ca="1" si="439"/>
        <v>#N/A</v>
      </c>
      <c r="AH2154" t="e">
        <f t="shared" ca="1" si="440"/>
        <v>#N/A</v>
      </c>
      <c r="AI2154" t="e">
        <f t="shared" ca="1" si="429"/>
        <v>#N/A</v>
      </c>
      <c r="AJ2154">
        <f t="shared" si="430"/>
        <v>9.988014382740711E-5</v>
      </c>
      <c r="AK2154">
        <f t="shared" si="431"/>
        <v>0</v>
      </c>
      <c r="AL2154" t="e">
        <f t="shared" ca="1" si="441"/>
        <v>#N/A</v>
      </c>
      <c r="AM2154" t="b">
        <f t="shared" si="432"/>
        <v>0</v>
      </c>
    </row>
    <row r="2155" spans="1:39" x14ac:dyDescent="0.3">
      <c r="A2155" t="s">
        <v>1538</v>
      </c>
      <c r="B2155" t="s">
        <v>1539</v>
      </c>
      <c r="C2155" t="s">
        <v>39</v>
      </c>
      <c r="D2155" t="s">
        <v>76</v>
      </c>
      <c r="E2155" t="s">
        <v>582</v>
      </c>
      <c r="F2155" s="13" t="str">
        <f>_xlfn.CONCAT(wiz_6[[#This Row],[OCTY......]],",",wiz_6[[#This Row],[OS]])</f>
        <v>DALLAS    ,TX</v>
      </c>
      <c r="G2155" t="s">
        <v>176</v>
      </c>
      <c r="H2155" t="s">
        <v>121</v>
      </c>
      <c r="I2155" s="13" t="str">
        <f>_xlfn.CONCAT(wiz_6[[#This Row],[DCTY......]], ",",wiz_6[[#This Row],[DS]])</f>
        <v>VAN BUREN ,MI</v>
      </c>
      <c r="J2155" t="str">
        <f>TRIM(CONCATENATE(wiz_6[[#This Row],[SHIPPER..................]],wiz_6[[#This Row],[ZIP2..]],wiz_6[[#This Row],[ZIP3..]]))</f>
        <v>BEEMAC TRUCKING | 7520148111</v>
      </c>
      <c r="K2155">
        <v>1</v>
      </c>
      <c r="L2155">
        <v>0.82</v>
      </c>
      <c r="M2155">
        <v>0.28999999999999998</v>
      </c>
      <c r="N2155">
        <v>1171</v>
      </c>
      <c r="O2155">
        <v>1.79</v>
      </c>
      <c r="P2155">
        <v>18</v>
      </c>
      <c r="Q2155">
        <v>0.25</v>
      </c>
      <c r="R2155">
        <v>-94</v>
      </c>
      <c r="S2155">
        <v>10</v>
      </c>
      <c r="T2155">
        <v>103</v>
      </c>
      <c r="U2155">
        <v>-638</v>
      </c>
      <c r="V2155">
        <v>-525</v>
      </c>
      <c r="W2155">
        <v>76001</v>
      </c>
      <c r="X2155">
        <v>75201</v>
      </c>
      <c r="Y2155">
        <v>48111</v>
      </c>
      <c r="Z2155">
        <v>0.89</v>
      </c>
      <c r="AA2155">
        <f t="shared" si="433"/>
        <v>10012</v>
      </c>
      <c r="AB2155">
        <f t="shared" si="434"/>
        <v>-525</v>
      </c>
      <c r="AC2155">
        <f t="shared" si="435"/>
        <v>6159</v>
      </c>
      <c r="AD2155">
        <f t="shared" si="436"/>
        <v>0.6151618058330004</v>
      </c>
      <c r="AE2155">
        <f t="shared" si="437"/>
        <v>0</v>
      </c>
      <c r="AF2155" t="e">
        <f t="shared" ca="1" si="438"/>
        <v>#N/A</v>
      </c>
      <c r="AG2155" t="e">
        <f t="shared" ca="1" si="439"/>
        <v>#N/A</v>
      </c>
      <c r="AH2155" t="e">
        <f t="shared" ca="1" si="440"/>
        <v>#N/A</v>
      </c>
      <c r="AI2155" t="e">
        <f t="shared" ca="1" si="429"/>
        <v>#N/A</v>
      </c>
      <c r="AJ2155">
        <f t="shared" si="430"/>
        <v>9.988014382740711E-5</v>
      </c>
      <c r="AK2155">
        <f t="shared" si="431"/>
        <v>0</v>
      </c>
      <c r="AL2155" t="e">
        <f t="shared" ca="1" si="441"/>
        <v>#N/A</v>
      </c>
      <c r="AM2155" t="b">
        <f t="shared" si="432"/>
        <v>0</v>
      </c>
    </row>
    <row r="2156" spans="1:39" x14ac:dyDescent="0.3">
      <c r="A2156" t="s">
        <v>1862</v>
      </c>
      <c r="B2156" t="s">
        <v>1863</v>
      </c>
      <c r="C2156" t="s">
        <v>39</v>
      </c>
      <c r="D2156" t="s">
        <v>76</v>
      </c>
      <c r="E2156" t="s">
        <v>381</v>
      </c>
      <c r="F2156" s="13" t="str">
        <f>_xlfn.CONCAT(wiz_6[[#This Row],[OCTY......]],",",wiz_6[[#This Row],[OS]])</f>
        <v>CARROLLTON,TX</v>
      </c>
      <c r="G2156" t="s">
        <v>61</v>
      </c>
      <c r="H2156" t="s">
        <v>460</v>
      </c>
      <c r="I2156" s="13" t="str">
        <f>_xlfn.CONCAT(wiz_6[[#This Row],[DCTY......]], ",",wiz_6[[#This Row],[DS]])</f>
        <v>KANSAS CIT,MO</v>
      </c>
      <c r="J2156" t="str">
        <f>TRIM(CONCATENATE(wiz_6[[#This Row],[SHIPPER..................]],wiz_6[[#This Row],[ZIP2..]],wiz_6[[#This Row],[ZIP3..]]))</f>
        <v>b: SD TRANSPORTATION | 7500664101</v>
      </c>
      <c r="K2156">
        <v>1</v>
      </c>
      <c r="L2156">
        <v>1.06</v>
      </c>
      <c r="M2156">
        <v>0.27</v>
      </c>
      <c r="N2156">
        <v>489</v>
      </c>
      <c r="O2156">
        <v>0.57999999999999996</v>
      </c>
      <c r="P2156">
        <v>24</v>
      </c>
      <c r="Q2156">
        <v>0.25</v>
      </c>
      <c r="R2156">
        <v>-18</v>
      </c>
      <c r="S2156">
        <v>2</v>
      </c>
      <c r="T2156">
        <v>91</v>
      </c>
      <c r="U2156">
        <v>28</v>
      </c>
      <c r="V2156">
        <v>121</v>
      </c>
      <c r="W2156">
        <v>76099</v>
      </c>
      <c r="X2156">
        <v>75006</v>
      </c>
      <c r="Y2156">
        <v>64101</v>
      </c>
      <c r="Z2156">
        <v>1.1100000000000001</v>
      </c>
      <c r="AA2156">
        <f t="shared" si="433"/>
        <v>10012</v>
      </c>
      <c r="AB2156">
        <f t="shared" si="434"/>
        <v>121</v>
      </c>
      <c r="AC2156">
        <f t="shared" si="435"/>
        <v>6159</v>
      </c>
      <c r="AD2156">
        <f t="shared" si="436"/>
        <v>0.6151618058330004</v>
      </c>
      <c r="AE2156">
        <f t="shared" si="437"/>
        <v>0</v>
      </c>
      <c r="AF2156" t="e">
        <f t="shared" ca="1" si="438"/>
        <v>#N/A</v>
      </c>
      <c r="AG2156" t="e">
        <f t="shared" ca="1" si="439"/>
        <v>#N/A</v>
      </c>
      <c r="AH2156" t="e">
        <f t="shared" ca="1" si="440"/>
        <v>#N/A</v>
      </c>
      <c r="AI2156" t="e">
        <f t="shared" ca="1" si="429"/>
        <v>#N/A</v>
      </c>
      <c r="AJ2156">
        <f t="shared" si="430"/>
        <v>9.988014382740711E-5</v>
      </c>
      <c r="AK2156">
        <f t="shared" si="431"/>
        <v>0</v>
      </c>
      <c r="AL2156" t="e">
        <f t="shared" ca="1" si="441"/>
        <v>#N/A</v>
      </c>
      <c r="AM2156" t="b">
        <f t="shared" si="432"/>
        <v>0</v>
      </c>
    </row>
    <row r="2157" spans="1:39" x14ac:dyDescent="0.3">
      <c r="A2157" t="s">
        <v>222</v>
      </c>
      <c r="B2157" t="s">
        <v>218</v>
      </c>
      <c r="C2157" t="s">
        <v>39</v>
      </c>
      <c r="D2157" t="s">
        <v>76</v>
      </c>
      <c r="E2157" t="s">
        <v>1767</v>
      </c>
      <c r="F2157" s="13" t="str">
        <f>_xlfn.CONCAT(wiz_6[[#This Row],[OCTY......]],",",wiz_6[[#This Row],[OS]])</f>
        <v>WAXAHACHIE,TX</v>
      </c>
      <c r="G2157" t="s">
        <v>66</v>
      </c>
      <c r="H2157" t="s">
        <v>1864</v>
      </c>
      <c r="I2157" s="13" t="str">
        <f>_xlfn.CONCAT(wiz_6[[#This Row],[DCTY......]], ",",wiz_6[[#This Row],[DS]])</f>
        <v>HOLLANDALE,MS</v>
      </c>
      <c r="J2157" t="str">
        <f>TRIM(CONCATENATE(wiz_6[[#This Row],[SHIPPER..................]],wiz_6[[#This Row],[ZIP2..]],wiz_6[[#This Row],[ZIP3..]]))</f>
        <v>OWENS CORNING FIBERGL| 7516538748</v>
      </c>
      <c r="K2157">
        <v>1</v>
      </c>
      <c r="L2157">
        <v>1.21</v>
      </c>
      <c r="M2157">
        <v>0.18</v>
      </c>
      <c r="N2157">
        <v>414</v>
      </c>
      <c r="O2157">
        <v>0.71</v>
      </c>
      <c r="P2157">
        <v>67</v>
      </c>
      <c r="Q2157">
        <v>0.3</v>
      </c>
      <c r="R2157">
        <v>22</v>
      </c>
      <c r="S2157">
        <v>-75</v>
      </c>
      <c r="T2157">
        <v>42</v>
      </c>
      <c r="U2157">
        <v>65</v>
      </c>
      <c r="V2157">
        <v>32</v>
      </c>
      <c r="W2157">
        <v>76039</v>
      </c>
      <c r="X2157">
        <v>75165</v>
      </c>
      <c r="Y2157">
        <v>38748</v>
      </c>
      <c r="Z2157">
        <v>1.17</v>
      </c>
      <c r="AA2157">
        <f t="shared" si="433"/>
        <v>10012</v>
      </c>
      <c r="AB2157">
        <f t="shared" si="434"/>
        <v>32</v>
      </c>
      <c r="AC2157">
        <f t="shared" si="435"/>
        <v>6159</v>
      </c>
      <c r="AD2157">
        <f t="shared" si="436"/>
        <v>0.6151618058330004</v>
      </c>
      <c r="AE2157">
        <f t="shared" si="437"/>
        <v>0</v>
      </c>
      <c r="AF2157" t="e">
        <f t="shared" ca="1" si="438"/>
        <v>#N/A</v>
      </c>
      <c r="AG2157" t="e">
        <f t="shared" ca="1" si="439"/>
        <v>#N/A</v>
      </c>
      <c r="AH2157" t="e">
        <f t="shared" ca="1" si="440"/>
        <v>#N/A</v>
      </c>
      <c r="AI2157" t="e">
        <f t="shared" ca="1" si="429"/>
        <v>#N/A</v>
      </c>
      <c r="AJ2157">
        <f t="shared" si="430"/>
        <v>9.988014382740711E-5</v>
      </c>
      <c r="AK2157">
        <f t="shared" si="431"/>
        <v>0</v>
      </c>
      <c r="AL2157" t="e">
        <f t="shared" ca="1" si="441"/>
        <v>#N/A</v>
      </c>
      <c r="AM2157" t="b">
        <f t="shared" si="432"/>
        <v>0</v>
      </c>
    </row>
    <row r="2158" spans="1:39" x14ac:dyDescent="0.3">
      <c r="A2158" t="s">
        <v>37</v>
      </c>
      <c r="B2158" t="s">
        <v>38</v>
      </c>
      <c r="C2158" t="s">
        <v>39</v>
      </c>
      <c r="D2158" t="s">
        <v>76</v>
      </c>
      <c r="E2158" t="s">
        <v>804</v>
      </c>
      <c r="F2158" s="13" t="str">
        <f>_xlfn.CONCAT(wiz_6[[#This Row],[OCTY......]],",",wiz_6[[#This Row],[OS]])</f>
        <v>FORT WORTH,TX</v>
      </c>
      <c r="G2158" t="s">
        <v>66</v>
      </c>
      <c r="H2158" t="s">
        <v>71</v>
      </c>
      <c r="I2158" s="13" t="str">
        <f>_xlfn.CONCAT(wiz_6[[#This Row],[DCTY......]], ",",wiz_6[[#This Row],[DS]])</f>
        <v>JACKSON   ,MS</v>
      </c>
      <c r="J2158" t="str">
        <f>TRIM(CONCATENATE(wiz_6[[#This Row],[SHIPPER..................]],wiz_6[[#This Row],[ZIP2..]],wiz_6[[#This Row],[ZIP3..]]))</f>
        <v>b: C H ROBINSON | 7610139200</v>
      </c>
      <c r="K2158">
        <v>1</v>
      </c>
      <c r="L2158">
        <v>1.88</v>
      </c>
      <c r="M2158">
        <v>0.28000000000000003</v>
      </c>
      <c r="N2158">
        <v>440</v>
      </c>
      <c r="O2158">
        <v>1.54</v>
      </c>
      <c r="P2158">
        <v>31</v>
      </c>
      <c r="Q2158">
        <v>0.25</v>
      </c>
      <c r="R2158">
        <v>-31</v>
      </c>
      <c r="S2158">
        <v>-13</v>
      </c>
      <c r="T2158">
        <v>-155</v>
      </c>
      <c r="U2158">
        <v>197</v>
      </c>
      <c r="V2158">
        <v>29</v>
      </c>
      <c r="W2158">
        <v>75029</v>
      </c>
      <c r="X2158">
        <v>76101</v>
      </c>
      <c r="Y2158">
        <v>39200</v>
      </c>
      <c r="Z2158">
        <v>1.94</v>
      </c>
      <c r="AA2158">
        <f t="shared" si="433"/>
        <v>10012</v>
      </c>
      <c r="AB2158">
        <f t="shared" si="434"/>
        <v>29</v>
      </c>
      <c r="AC2158">
        <f t="shared" si="435"/>
        <v>6159</v>
      </c>
      <c r="AD2158">
        <f t="shared" si="436"/>
        <v>0.6151618058330004</v>
      </c>
      <c r="AE2158">
        <f t="shared" si="437"/>
        <v>0</v>
      </c>
      <c r="AF2158" t="e">
        <f t="shared" ca="1" si="438"/>
        <v>#N/A</v>
      </c>
      <c r="AG2158" t="e">
        <f t="shared" ca="1" si="439"/>
        <v>#N/A</v>
      </c>
      <c r="AH2158" t="e">
        <f t="shared" ca="1" si="440"/>
        <v>#N/A</v>
      </c>
      <c r="AI2158" t="e">
        <f t="shared" ca="1" si="429"/>
        <v>#N/A</v>
      </c>
      <c r="AJ2158">
        <f t="shared" si="430"/>
        <v>9.988014382740711E-5</v>
      </c>
      <c r="AK2158">
        <f t="shared" si="431"/>
        <v>0</v>
      </c>
      <c r="AL2158" t="e">
        <f t="shared" ca="1" si="441"/>
        <v>#N/A</v>
      </c>
      <c r="AM2158" t="b">
        <f t="shared" si="432"/>
        <v>0</v>
      </c>
    </row>
    <row r="2159" spans="1:39" x14ac:dyDescent="0.3">
      <c r="A2159" t="s">
        <v>1865</v>
      </c>
      <c r="B2159" t="s">
        <v>1866</v>
      </c>
      <c r="C2159" t="s">
        <v>39</v>
      </c>
      <c r="D2159" t="s">
        <v>76</v>
      </c>
      <c r="E2159" t="s">
        <v>1766</v>
      </c>
      <c r="F2159" s="13" t="str">
        <f>_xlfn.CONCAT(wiz_6[[#This Row],[OCTY......]],",",wiz_6[[#This Row],[OS]])</f>
        <v>MESQUITE  ,TX</v>
      </c>
      <c r="G2159" t="s">
        <v>66</v>
      </c>
      <c r="H2159" t="s">
        <v>1867</v>
      </c>
      <c r="I2159" s="13" t="str">
        <f>_xlfn.CONCAT(wiz_6[[#This Row],[DCTY......]], ",",wiz_6[[#This Row],[DS]])</f>
        <v>PEARL     ,MS</v>
      </c>
      <c r="J2159" t="str">
        <f>TRIM(CONCATENATE(wiz_6[[#This Row],[SHIPPER..................]],wiz_6[[#This Row],[ZIP2..]],wiz_6[[#This Row],[ZIP3..]]))</f>
        <v>BROADWAY BROKERAGE IN| 7514939208</v>
      </c>
      <c r="K2159">
        <v>1</v>
      </c>
      <c r="L2159">
        <v>1.39</v>
      </c>
      <c r="M2159">
        <v>0.27</v>
      </c>
      <c r="N2159">
        <v>407</v>
      </c>
      <c r="O2159">
        <v>0.54</v>
      </c>
      <c r="P2159">
        <v>36</v>
      </c>
      <c r="Q2159">
        <v>0.25</v>
      </c>
      <c r="R2159">
        <v>-59</v>
      </c>
      <c r="S2159">
        <v>-29</v>
      </c>
      <c r="T2159">
        <v>82</v>
      </c>
      <c r="U2159">
        <v>75</v>
      </c>
      <c r="V2159">
        <v>128</v>
      </c>
      <c r="W2159">
        <v>75029</v>
      </c>
      <c r="X2159">
        <v>75149</v>
      </c>
      <c r="Y2159">
        <v>39208</v>
      </c>
      <c r="Z2159">
        <v>1.44</v>
      </c>
      <c r="AA2159">
        <f t="shared" si="433"/>
        <v>10012</v>
      </c>
      <c r="AB2159">
        <f t="shared" si="434"/>
        <v>128</v>
      </c>
      <c r="AC2159">
        <f t="shared" si="435"/>
        <v>6159</v>
      </c>
      <c r="AD2159">
        <f t="shared" si="436"/>
        <v>0.6151618058330004</v>
      </c>
      <c r="AE2159">
        <f t="shared" si="437"/>
        <v>0</v>
      </c>
      <c r="AF2159" t="e">
        <f t="shared" ca="1" si="438"/>
        <v>#N/A</v>
      </c>
      <c r="AG2159" t="e">
        <f t="shared" ca="1" si="439"/>
        <v>#N/A</v>
      </c>
      <c r="AH2159" t="e">
        <f t="shared" ca="1" si="440"/>
        <v>#N/A</v>
      </c>
      <c r="AI2159" t="e">
        <f t="shared" ca="1" si="429"/>
        <v>#N/A</v>
      </c>
      <c r="AJ2159">
        <f t="shared" si="430"/>
        <v>9.988014382740711E-5</v>
      </c>
      <c r="AK2159">
        <f t="shared" si="431"/>
        <v>0</v>
      </c>
      <c r="AL2159" t="e">
        <f t="shared" ca="1" si="441"/>
        <v>#N/A</v>
      </c>
      <c r="AM2159" t="b">
        <f t="shared" si="432"/>
        <v>0</v>
      </c>
    </row>
    <row r="2160" spans="1:39" x14ac:dyDescent="0.3">
      <c r="A2160" t="s">
        <v>657</v>
      </c>
      <c r="B2160" t="s">
        <v>658</v>
      </c>
      <c r="C2160" t="s">
        <v>39</v>
      </c>
      <c r="D2160" t="s">
        <v>76</v>
      </c>
      <c r="E2160" t="s">
        <v>381</v>
      </c>
      <c r="F2160" s="13" t="str">
        <f>_xlfn.CONCAT(wiz_6[[#This Row],[OCTY......]],",",wiz_6[[#This Row],[OS]])</f>
        <v>CARROLLTON,TX</v>
      </c>
      <c r="G2160" t="s">
        <v>66</v>
      </c>
      <c r="H2160" t="s">
        <v>498</v>
      </c>
      <c r="I2160" s="13" t="str">
        <f>_xlfn.CONCAT(wiz_6[[#This Row],[DCTY......]], ",",wiz_6[[#This Row],[DS]])</f>
        <v>OLIVE BRAN,MS</v>
      </c>
      <c r="J2160" t="str">
        <f>TRIM(CONCATENATE(wiz_6[[#This Row],[SHIPPER..................]],wiz_6[[#This Row],[ZIP2..]],wiz_6[[#This Row],[ZIP3..]]))</f>
        <v>LANDSTAR RANGER BROKE| 7500638654</v>
      </c>
      <c r="K2160">
        <v>1</v>
      </c>
      <c r="L2160">
        <v>0.97</v>
      </c>
      <c r="M2160">
        <v>0.27</v>
      </c>
      <c r="N2160">
        <v>483</v>
      </c>
      <c r="O2160">
        <v>1</v>
      </c>
      <c r="P2160">
        <v>15</v>
      </c>
      <c r="Q2160">
        <v>0.25</v>
      </c>
      <c r="R2160">
        <v>-29</v>
      </c>
      <c r="S2160">
        <v>1</v>
      </c>
      <c r="T2160">
        <v>-8</v>
      </c>
      <c r="U2160">
        <v>255</v>
      </c>
      <c r="V2160">
        <v>248</v>
      </c>
      <c r="W2160">
        <v>75029</v>
      </c>
      <c r="X2160">
        <v>75006</v>
      </c>
      <c r="Y2160">
        <v>38654</v>
      </c>
      <c r="Z2160">
        <v>1.02</v>
      </c>
      <c r="AA2160">
        <f t="shared" si="433"/>
        <v>10012</v>
      </c>
      <c r="AB2160">
        <f t="shared" si="434"/>
        <v>248</v>
      </c>
      <c r="AC2160">
        <f t="shared" si="435"/>
        <v>6159</v>
      </c>
      <c r="AD2160">
        <f t="shared" si="436"/>
        <v>0.6151618058330004</v>
      </c>
      <c r="AE2160">
        <f t="shared" si="437"/>
        <v>0</v>
      </c>
      <c r="AF2160" t="e">
        <f t="shared" ca="1" si="438"/>
        <v>#N/A</v>
      </c>
      <c r="AG2160" t="e">
        <f t="shared" ca="1" si="439"/>
        <v>#N/A</v>
      </c>
      <c r="AH2160" t="e">
        <f t="shared" ca="1" si="440"/>
        <v>#N/A</v>
      </c>
      <c r="AI2160" t="e">
        <f t="shared" ca="1" si="429"/>
        <v>#N/A</v>
      </c>
      <c r="AJ2160">
        <f t="shared" si="430"/>
        <v>9.988014382740711E-5</v>
      </c>
      <c r="AK2160">
        <f t="shared" si="431"/>
        <v>0</v>
      </c>
      <c r="AL2160" t="e">
        <f t="shared" ca="1" si="441"/>
        <v>#N/A</v>
      </c>
      <c r="AM2160" t="b">
        <f t="shared" si="432"/>
        <v>0</v>
      </c>
    </row>
    <row r="2161" spans="1:39" x14ac:dyDescent="0.3">
      <c r="A2161" t="s">
        <v>635</v>
      </c>
      <c r="B2161" t="s">
        <v>636</v>
      </c>
      <c r="C2161" t="s">
        <v>39</v>
      </c>
      <c r="D2161" t="s">
        <v>76</v>
      </c>
      <c r="E2161" t="s">
        <v>672</v>
      </c>
      <c r="F2161" s="13" t="str">
        <f>_xlfn.CONCAT(wiz_6[[#This Row],[OCTY......]],",",wiz_6[[#This Row],[OS]])</f>
        <v>ARLINGTON ,TX</v>
      </c>
      <c r="G2161" t="s">
        <v>66</v>
      </c>
      <c r="H2161" t="s">
        <v>498</v>
      </c>
      <c r="I2161" s="13" t="str">
        <f>_xlfn.CONCAT(wiz_6[[#This Row],[DCTY......]], ",",wiz_6[[#This Row],[DS]])</f>
        <v>OLIVE BRAN,MS</v>
      </c>
      <c r="J2161" t="str">
        <f>TRIM(CONCATENATE(wiz_6[[#This Row],[SHIPPER..................]],wiz_6[[#This Row],[ZIP2..]],wiz_6[[#This Row],[ZIP3..]]))</f>
        <v>WILLIAMS SONOMA | 7600138654</v>
      </c>
      <c r="K2161">
        <v>25</v>
      </c>
      <c r="L2161">
        <v>0.95</v>
      </c>
      <c r="M2161">
        <v>7.0000000000000007E-2</v>
      </c>
      <c r="N2161">
        <v>492</v>
      </c>
      <c r="O2161">
        <v>0.75</v>
      </c>
      <c r="P2161">
        <v>49</v>
      </c>
      <c r="Q2161">
        <v>0.28000000000000003</v>
      </c>
      <c r="R2161">
        <v>69</v>
      </c>
      <c r="S2161">
        <v>-21</v>
      </c>
      <c r="T2161">
        <v>51</v>
      </c>
      <c r="U2161">
        <v>145</v>
      </c>
      <c r="V2161">
        <v>175</v>
      </c>
      <c r="W2161">
        <v>76099</v>
      </c>
      <c r="X2161">
        <v>76001</v>
      </c>
      <c r="Y2161">
        <v>38654</v>
      </c>
      <c r="Z2161">
        <v>0.8</v>
      </c>
      <c r="AA2161">
        <f t="shared" si="433"/>
        <v>10012</v>
      </c>
      <c r="AB2161">
        <f t="shared" si="434"/>
        <v>4375</v>
      </c>
      <c r="AC2161">
        <f t="shared" si="435"/>
        <v>6159</v>
      </c>
      <c r="AD2161">
        <f t="shared" si="436"/>
        <v>0.6151618058330004</v>
      </c>
      <c r="AE2161">
        <f t="shared" si="437"/>
        <v>0</v>
      </c>
      <c r="AF2161" t="e">
        <f t="shared" ca="1" si="438"/>
        <v>#N/A</v>
      </c>
      <c r="AG2161" t="e">
        <f t="shared" ca="1" si="439"/>
        <v>#N/A</v>
      </c>
      <c r="AH2161" t="e">
        <f t="shared" ca="1" si="440"/>
        <v>#N/A</v>
      </c>
      <c r="AI2161" t="e">
        <f t="shared" ca="1" si="429"/>
        <v>#N/A</v>
      </c>
      <c r="AJ2161">
        <f t="shared" si="430"/>
        <v>2.4970035956851776E-3</v>
      </c>
      <c r="AK2161">
        <f t="shared" si="431"/>
        <v>0</v>
      </c>
      <c r="AL2161" t="e">
        <f t="shared" ca="1" si="441"/>
        <v>#N/A</v>
      </c>
      <c r="AM2161" t="b">
        <f t="shared" si="432"/>
        <v>0</v>
      </c>
    </row>
    <row r="2162" spans="1:39" x14ac:dyDescent="0.3">
      <c r="A2162" t="s">
        <v>1173</v>
      </c>
      <c r="B2162" t="s">
        <v>1174</v>
      </c>
      <c r="C2162" t="s">
        <v>39</v>
      </c>
      <c r="D2162" t="s">
        <v>76</v>
      </c>
      <c r="E2162" t="s">
        <v>804</v>
      </c>
      <c r="F2162" s="13" t="str">
        <f>_xlfn.CONCAT(wiz_6[[#This Row],[OCTY......]],",",wiz_6[[#This Row],[OS]])</f>
        <v>FORT WORTH,TX</v>
      </c>
      <c r="G2162" t="s">
        <v>66</v>
      </c>
      <c r="H2162" t="s">
        <v>589</v>
      </c>
      <c r="I2162" s="13" t="str">
        <f>_xlfn.CONCAT(wiz_6[[#This Row],[DCTY......]], ",",wiz_6[[#This Row],[DS]])</f>
        <v>NEW ALBANY,MS</v>
      </c>
      <c r="J2162" t="str">
        <f>TRIM(CONCATENATE(wiz_6[[#This Row],[SHIPPER..................]],wiz_6[[#This Row],[ZIP2..]],wiz_6[[#This Row],[ZIP3..]]))</f>
        <v>b: ROAR LOGISTICS | 7610138652</v>
      </c>
      <c r="K2162">
        <v>1</v>
      </c>
      <c r="L2162">
        <v>1.1200000000000001</v>
      </c>
      <c r="M2162">
        <v>0.28000000000000003</v>
      </c>
      <c r="N2162">
        <v>573</v>
      </c>
      <c r="O2162">
        <v>0.96</v>
      </c>
      <c r="P2162">
        <v>20</v>
      </c>
      <c r="Q2162">
        <v>0.25</v>
      </c>
      <c r="R2162">
        <v>-40</v>
      </c>
      <c r="S2162">
        <v>7</v>
      </c>
      <c r="T2162">
        <v>34</v>
      </c>
      <c r="U2162">
        <v>243</v>
      </c>
      <c r="V2162">
        <v>284</v>
      </c>
      <c r="W2162">
        <v>76099</v>
      </c>
      <c r="X2162">
        <v>76101</v>
      </c>
      <c r="Y2162">
        <v>38652</v>
      </c>
      <c r="Z2162">
        <v>1.18</v>
      </c>
      <c r="AA2162">
        <f t="shared" si="433"/>
        <v>10012</v>
      </c>
      <c r="AB2162">
        <f t="shared" si="434"/>
        <v>284</v>
      </c>
      <c r="AC2162">
        <f t="shared" si="435"/>
        <v>6159</v>
      </c>
      <c r="AD2162">
        <f t="shared" si="436"/>
        <v>0.6151618058330004</v>
      </c>
      <c r="AE2162">
        <f t="shared" si="437"/>
        <v>0</v>
      </c>
      <c r="AF2162" t="e">
        <f t="shared" ca="1" si="438"/>
        <v>#N/A</v>
      </c>
      <c r="AG2162" t="e">
        <f t="shared" ca="1" si="439"/>
        <v>#N/A</v>
      </c>
      <c r="AH2162" t="e">
        <f t="shared" ca="1" si="440"/>
        <v>#N/A</v>
      </c>
      <c r="AI2162" t="e">
        <f t="shared" ca="1" si="429"/>
        <v>#N/A</v>
      </c>
      <c r="AJ2162">
        <f t="shared" si="430"/>
        <v>9.988014382740711E-5</v>
      </c>
      <c r="AK2162">
        <f t="shared" si="431"/>
        <v>0</v>
      </c>
      <c r="AL2162" t="e">
        <f t="shared" ca="1" si="441"/>
        <v>#N/A</v>
      </c>
      <c r="AM2162" t="b">
        <f t="shared" si="432"/>
        <v>0</v>
      </c>
    </row>
    <row r="2163" spans="1:39" x14ac:dyDescent="0.3">
      <c r="A2163" t="s">
        <v>222</v>
      </c>
      <c r="B2163" t="s">
        <v>218</v>
      </c>
      <c r="C2163" t="s">
        <v>39</v>
      </c>
      <c r="D2163" t="s">
        <v>76</v>
      </c>
      <c r="E2163" t="s">
        <v>582</v>
      </c>
      <c r="F2163" s="13" t="str">
        <f>_xlfn.CONCAT(wiz_6[[#This Row],[OCTY......]],",",wiz_6[[#This Row],[OS]])</f>
        <v>DALLAS    ,TX</v>
      </c>
      <c r="G2163" t="s">
        <v>68</v>
      </c>
      <c r="H2163" t="s">
        <v>1185</v>
      </c>
      <c r="I2163" s="13" t="str">
        <f>_xlfn.CONCAT(wiz_6[[#This Row],[DCTY......]], ",",wiz_6[[#This Row],[DS]])</f>
        <v>SPINDALE  ,NC</v>
      </c>
      <c r="J2163" t="str">
        <f>TRIM(CONCATENATE(wiz_6[[#This Row],[SHIPPER..................]],wiz_6[[#This Row],[ZIP2..]],wiz_6[[#This Row],[ZIP3..]]))</f>
        <v>OWENS CORNING FIBERGL| 7520128139</v>
      </c>
      <c r="K2163">
        <v>1</v>
      </c>
      <c r="L2163">
        <v>1.45</v>
      </c>
      <c r="M2163">
        <v>0.17</v>
      </c>
      <c r="N2163">
        <v>1028</v>
      </c>
      <c r="O2163">
        <v>2</v>
      </c>
      <c r="P2163">
        <v>242</v>
      </c>
      <c r="Q2163">
        <v>0.45</v>
      </c>
      <c r="R2163">
        <v>6</v>
      </c>
      <c r="S2163">
        <v>-49</v>
      </c>
      <c r="T2163">
        <v>-8</v>
      </c>
      <c r="U2163">
        <v>137</v>
      </c>
      <c r="V2163">
        <v>80</v>
      </c>
      <c r="W2163">
        <v>77001</v>
      </c>
      <c r="X2163">
        <v>75201</v>
      </c>
      <c r="Y2163">
        <v>28139</v>
      </c>
      <c r="Z2163">
        <v>1.4</v>
      </c>
      <c r="AA2163">
        <f t="shared" si="433"/>
        <v>10012</v>
      </c>
      <c r="AB2163">
        <f t="shared" si="434"/>
        <v>80</v>
      </c>
      <c r="AC2163">
        <f t="shared" si="435"/>
        <v>6159</v>
      </c>
      <c r="AD2163">
        <f t="shared" si="436"/>
        <v>0.6151618058330004</v>
      </c>
      <c r="AE2163">
        <f t="shared" si="437"/>
        <v>0</v>
      </c>
      <c r="AF2163" t="e">
        <f t="shared" ca="1" si="438"/>
        <v>#N/A</v>
      </c>
      <c r="AG2163" t="e">
        <f t="shared" ca="1" si="439"/>
        <v>#N/A</v>
      </c>
      <c r="AH2163" t="e">
        <f t="shared" ca="1" si="440"/>
        <v>#N/A</v>
      </c>
      <c r="AI2163" t="e">
        <f t="shared" ca="1" si="429"/>
        <v>#N/A</v>
      </c>
      <c r="AJ2163">
        <f t="shared" si="430"/>
        <v>9.988014382740711E-5</v>
      </c>
      <c r="AK2163">
        <f t="shared" si="431"/>
        <v>0</v>
      </c>
      <c r="AL2163" t="e">
        <f t="shared" ca="1" si="441"/>
        <v>#N/A</v>
      </c>
      <c r="AM2163" t="b">
        <f t="shared" si="432"/>
        <v>0</v>
      </c>
    </row>
    <row r="2164" spans="1:39" x14ac:dyDescent="0.3">
      <c r="A2164" t="s">
        <v>222</v>
      </c>
      <c r="B2164" t="s">
        <v>218</v>
      </c>
      <c r="C2164" t="s">
        <v>39</v>
      </c>
      <c r="D2164" t="s">
        <v>76</v>
      </c>
      <c r="E2164" t="s">
        <v>582</v>
      </c>
      <c r="F2164" s="13" t="str">
        <f>_xlfn.CONCAT(wiz_6[[#This Row],[OCTY......]],",",wiz_6[[#This Row],[OS]])</f>
        <v>DALLAS    ,TX</v>
      </c>
      <c r="G2164" t="s">
        <v>68</v>
      </c>
      <c r="H2164" t="s">
        <v>184</v>
      </c>
      <c r="I2164" s="13" t="str">
        <f>_xlfn.CONCAT(wiz_6[[#This Row],[DCTY......]], ",",wiz_6[[#This Row],[DS]])</f>
        <v>CHARLOTTE ,NC</v>
      </c>
      <c r="J2164" t="str">
        <f>TRIM(CONCATENATE(wiz_6[[#This Row],[SHIPPER..................]],wiz_6[[#This Row],[ZIP2..]],wiz_6[[#This Row],[ZIP3..]]))</f>
        <v>OWENS CORNING FIBERGL| 7520128201</v>
      </c>
      <c r="K2164">
        <v>2</v>
      </c>
      <c r="L2164">
        <v>1.45</v>
      </c>
      <c r="M2164">
        <v>0.18</v>
      </c>
      <c r="N2164">
        <v>1025</v>
      </c>
      <c r="O2164">
        <v>1.95</v>
      </c>
      <c r="P2164">
        <v>63</v>
      </c>
      <c r="Q2164">
        <v>0.28000000000000003</v>
      </c>
      <c r="R2164">
        <v>36</v>
      </c>
      <c r="S2164">
        <v>-49</v>
      </c>
      <c r="T2164">
        <v>3</v>
      </c>
      <c r="U2164">
        <v>38</v>
      </c>
      <c r="V2164">
        <v>-8</v>
      </c>
      <c r="W2164">
        <v>76099</v>
      </c>
      <c r="X2164">
        <v>75201</v>
      </c>
      <c r="Y2164">
        <v>28201</v>
      </c>
      <c r="Z2164">
        <v>1.41</v>
      </c>
      <c r="AA2164">
        <f t="shared" si="433"/>
        <v>10012</v>
      </c>
      <c r="AB2164">
        <f t="shared" si="434"/>
        <v>-16</v>
      </c>
      <c r="AC2164">
        <f t="shared" si="435"/>
        <v>6159</v>
      </c>
      <c r="AD2164">
        <f t="shared" si="436"/>
        <v>0.6151618058330004</v>
      </c>
      <c r="AE2164">
        <f t="shared" si="437"/>
        <v>0</v>
      </c>
      <c r="AF2164" t="e">
        <f t="shared" ca="1" si="438"/>
        <v>#N/A</v>
      </c>
      <c r="AG2164" t="e">
        <f t="shared" ca="1" si="439"/>
        <v>#N/A</v>
      </c>
      <c r="AH2164" t="e">
        <f t="shared" ca="1" si="440"/>
        <v>#N/A</v>
      </c>
      <c r="AI2164" t="e">
        <f t="shared" ca="1" si="429"/>
        <v>#N/A</v>
      </c>
      <c r="AJ2164">
        <f t="shared" si="430"/>
        <v>1.9976028765481422E-4</v>
      </c>
      <c r="AK2164">
        <f t="shared" si="431"/>
        <v>0</v>
      </c>
      <c r="AL2164" t="e">
        <f t="shared" ca="1" si="441"/>
        <v>#N/A</v>
      </c>
      <c r="AM2164" t="b">
        <f t="shared" si="432"/>
        <v>0</v>
      </c>
    </row>
    <row r="2165" spans="1:39" x14ac:dyDescent="0.3">
      <c r="A2165" t="s">
        <v>222</v>
      </c>
      <c r="B2165" t="s">
        <v>218</v>
      </c>
      <c r="C2165" t="s">
        <v>39</v>
      </c>
      <c r="D2165" t="s">
        <v>76</v>
      </c>
      <c r="E2165" t="s">
        <v>582</v>
      </c>
      <c r="F2165" s="13" t="str">
        <f>_xlfn.CONCAT(wiz_6[[#This Row],[OCTY......]],",",wiz_6[[#This Row],[OS]])</f>
        <v>DALLAS    ,TX</v>
      </c>
      <c r="G2165" t="s">
        <v>68</v>
      </c>
      <c r="H2165" t="s">
        <v>1211</v>
      </c>
      <c r="I2165" s="13" t="str">
        <f>_xlfn.CONCAT(wiz_6[[#This Row],[DCTY......]], ",",wiz_6[[#This Row],[DS]])</f>
        <v>GASTONIA  ,NC</v>
      </c>
      <c r="J2165" t="str">
        <f>TRIM(CONCATENATE(wiz_6[[#This Row],[SHIPPER..................]],wiz_6[[#This Row],[ZIP2..]],wiz_6[[#This Row],[ZIP3..]]))</f>
        <v>OWENS CORNING FIBERGL| 7520128051</v>
      </c>
      <c r="K2165">
        <v>1</v>
      </c>
      <c r="L2165">
        <v>1.45</v>
      </c>
      <c r="M2165">
        <v>0.18</v>
      </c>
      <c r="N2165">
        <v>1024</v>
      </c>
      <c r="O2165">
        <v>1.88</v>
      </c>
      <c r="P2165">
        <v>32</v>
      </c>
      <c r="Q2165">
        <v>0.25</v>
      </c>
      <c r="R2165">
        <v>-39</v>
      </c>
      <c r="S2165">
        <v>-49</v>
      </c>
      <c r="T2165">
        <v>20</v>
      </c>
      <c r="U2165">
        <v>112</v>
      </c>
      <c r="V2165">
        <v>83</v>
      </c>
      <c r="W2165">
        <v>76099</v>
      </c>
      <c r="X2165">
        <v>75201</v>
      </c>
      <c r="Y2165">
        <v>28051</v>
      </c>
      <c r="Z2165">
        <v>1.41</v>
      </c>
      <c r="AA2165">
        <f t="shared" si="433"/>
        <v>10012</v>
      </c>
      <c r="AB2165">
        <f t="shared" si="434"/>
        <v>83</v>
      </c>
      <c r="AC2165">
        <f t="shared" si="435"/>
        <v>6159</v>
      </c>
      <c r="AD2165">
        <f t="shared" si="436"/>
        <v>0.6151618058330004</v>
      </c>
      <c r="AE2165">
        <f t="shared" si="437"/>
        <v>0</v>
      </c>
      <c r="AF2165" t="e">
        <f t="shared" ca="1" si="438"/>
        <v>#N/A</v>
      </c>
      <c r="AG2165" t="e">
        <f t="shared" ca="1" si="439"/>
        <v>#N/A</v>
      </c>
      <c r="AH2165" t="e">
        <f t="shared" ca="1" si="440"/>
        <v>#N/A</v>
      </c>
      <c r="AI2165" t="e">
        <f t="shared" ca="1" si="429"/>
        <v>#N/A</v>
      </c>
      <c r="AJ2165">
        <f t="shared" si="430"/>
        <v>9.988014382740711E-5</v>
      </c>
      <c r="AK2165">
        <f t="shared" si="431"/>
        <v>0</v>
      </c>
      <c r="AL2165" t="e">
        <f t="shared" ca="1" si="441"/>
        <v>#N/A</v>
      </c>
      <c r="AM2165" t="b">
        <f t="shared" si="432"/>
        <v>0</v>
      </c>
    </row>
    <row r="2166" spans="1:39" x14ac:dyDescent="0.3">
      <c r="A2166" t="s">
        <v>222</v>
      </c>
      <c r="B2166" t="s">
        <v>218</v>
      </c>
      <c r="C2166" t="s">
        <v>39</v>
      </c>
      <c r="D2166" t="s">
        <v>76</v>
      </c>
      <c r="E2166" t="s">
        <v>582</v>
      </c>
      <c r="F2166" s="13" t="str">
        <f>_xlfn.CONCAT(wiz_6[[#This Row],[OCTY......]],",",wiz_6[[#This Row],[OS]])</f>
        <v>DALLAS    ,TX</v>
      </c>
      <c r="G2166" t="s">
        <v>68</v>
      </c>
      <c r="H2166" t="s">
        <v>415</v>
      </c>
      <c r="I2166" s="13" t="str">
        <f>_xlfn.CONCAT(wiz_6[[#This Row],[DCTY......]], ",",wiz_6[[#This Row],[DS]])</f>
        <v>MONROE    ,NC</v>
      </c>
      <c r="J2166" t="str">
        <f>TRIM(CONCATENATE(wiz_6[[#This Row],[SHIPPER..................]],wiz_6[[#This Row],[ZIP2..]],wiz_6[[#This Row],[ZIP3..]]))</f>
        <v>OWENS CORNING FIBERGL| 7520128110</v>
      </c>
      <c r="K2166">
        <v>1</v>
      </c>
      <c r="L2166">
        <v>1.45</v>
      </c>
      <c r="M2166">
        <v>0.17</v>
      </c>
      <c r="N2166">
        <v>1274</v>
      </c>
      <c r="O2166">
        <v>3.04</v>
      </c>
      <c r="P2166">
        <v>24</v>
      </c>
      <c r="Q2166">
        <v>0.25</v>
      </c>
      <c r="R2166">
        <v>24</v>
      </c>
      <c r="S2166">
        <v>-49</v>
      </c>
      <c r="T2166">
        <v>-145</v>
      </c>
      <c r="U2166">
        <v>150</v>
      </c>
      <c r="V2166">
        <v>-44</v>
      </c>
      <c r="W2166">
        <v>75029</v>
      </c>
      <c r="X2166">
        <v>75201</v>
      </c>
      <c r="Y2166">
        <v>28110</v>
      </c>
      <c r="Z2166">
        <v>1.4</v>
      </c>
      <c r="AA2166">
        <f t="shared" si="433"/>
        <v>10012</v>
      </c>
      <c r="AB2166">
        <f t="shared" si="434"/>
        <v>-44</v>
      </c>
      <c r="AC2166">
        <f t="shared" si="435"/>
        <v>6159</v>
      </c>
      <c r="AD2166">
        <f t="shared" si="436"/>
        <v>0.6151618058330004</v>
      </c>
      <c r="AE2166">
        <f t="shared" si="437"/>
        <v>0</v>
      </c>
      <c r="AF2166" t="e">
        <f t="shared" ca="1" si="438"/>
        <v>#N/A</v>
      </c>
      <c r="AG2166" t="e">
        <f t="shared" ca="1" si="439"/>
        <v>#N/A</v>
      </c>
      <c r="AH2166" t="e">
        <f t="shared" ca="1" si="440"/>
        <v>#N/A</v>
      </c>
      <c r="AI2166" t="e">
        <f t="shared" ca="1" si="429"/>
        <v>#N/A</v>
      </c>
      <c r="AJ2166">
        <f t="shared" si="430"/>
        <v>9.988014382740711E-5</v>
      </c>
      <c r="AK2166">
        <f t="shared" si="431"/>
        <v>0</v>
      </c>
      <c r="AL2166" t="e">
        <f t="shared" ca="1" si="441"/>
        <v>#N/A</v>
      </c>
      <c r="AM2166" t="b">
        <f t="shared" si="432"/>
        <v>0</v>
      </c>
    </row>
    <row r="2167" spans="1:39" x14ac:dyDescent="0.3">
      <c r="A2167" t="s">
        <v>222</v>
      </c>
      <c r="B2167" t="s">
        <v>218</v>
      </c>
      <c r="C2167" t="s">
        <v>39</v>
      </c>
      <c r="D2167" t="s">
        <v>76</v>
      </c>
      <c r="E2167" t="s">
        <v>582</v>
      </c>
      <c r="F2167" s="13" t="str">
        <f>_xlfn.CONCAT(wiz_6[[#This Row],[OCTY......]],",",wiz_6[[#This Row],[OS]])</f>
        <v>DALLAS    ,TX</v>
      </c>
      <c r="G2167" t="s">
        <v>68</v>
      </c>
      <c r="H2167" t="s">
        <v>1216</v>
      </c>
      <c r="I2167" s="13" t="str">
        <f>_xlfn.CONCAT(wiz_6[[#This Row],[DCTY......]], ",",wiz_6[[#This Row],[DS]])</f>
        <v>STANLEY   ,NC</v>
      </c>
      <c r="J2167" t="str">
        <f>TRIM(CONCATENATE(wiz_6[[#This Row],[SHIPPER..................]],wiz_6[[#This Row],[ZIP2..]],wiz_6[[#This Row],[ZIP3..]]))</f>
        <v>OWENS CORNING FIBERGL| 7520128164</v>
      </c>
      <c r="K2167">
        <v>1</v>
      </c>
      <c r="L2167">
        <v>1.45</v>
      </c>
      <c r="M2167">
        <v>0.17</v>
      </c>
      <c r="N2167">
        <v>1013</v>
      </c>
      <c r="O2167">
        <v>1.5</v>
      </c>
      <c r="P2167">
        <v>24</v>
      </c>
      <c r="Q2167">
        <v>0.25</v>
      </c>
      <c r="R2167">
        <v>35</v>
      </c>
      <c r="S2167">
        <v>-49</v>
      </c>
      <c r="T2167">
        <v>110</v>
      </c>
      <c r="U2167">
        <v>34</v>
      </c>
      <c r="V2167">
        <v>95</v>
      </c>
      <c r="W2167">
        <v>75029</v>
      </c>
      <c r="X2167">
        <v>75201</v>
      </c>
      <c r="Y2167">
        <v>28164</v>
      </c>
      <c r="Z2167">
        <v>1.4</v>
      </c>
      <c r="AA2167">
        <f t="shared" si="433"/>
        <v>10012</v>
      </c>
      <c r="AB2167">
        <f t="shared" si="434"/>
        <v>95</v>
      </c>
      <c r="AC2167">
        <f t="shared" si="435"/>
        <v>6159</v>
      </c>
      <c r="AD2167">
        <f t="shared" si="436"/>
        <v>0.6151618058330004</v>
      </c>
      <c r="AE2167">
        <f t="shared" si="437"/>
        <v>0</v>
      </c>
      <c r="AF2167" t="e">
        <f t="shared" ca="1" si="438"/>
        <v>#N/A</v>
      </c>
      <c r="AG2167" t="e">
        <f t="shared" ca="1" si="439"/>
        <v>#N/A</v>
      </c>
      <c r="AH2167" t="e">
        <f t="shared" ca="1" si="440"/>
        <v>#N/A</v>
      </c>
      <c r="AI2167" t="e">
        <f t="shared" ca="1" si="429"/>
        <v>#N/A</v>
      </c>
      <c r="AJ2167">
        <f t="shared" si="430"/>
        <v>9.988014382740711E-5</v>
      </c>
      <c r="AK2167">
        <f t="shared" si="431"/>
        <v>0</v>
      </c>
      <c r="AL2167" t="e">
        <f t="shared" ca="1" si="441"/>
        <v>#N/A</v>
      </c>
      <c r="AM2167" t="b">
        <f t="shared" si="432"/>
        <v>0</v>
      </c>
    </row>
    <row r="2168" spans="1:39" x14ac:dyDescent="0.3">
      <c r="A2168" t="s">
        <v>217</v>
      </c>
      <c r="B2168" t="s">
        <v>218</v>
      </c>
      <c r="C2168" t="s">
        <v>39</v>
      </c>
      <c r="D2168" t="s">
        <v>76</v>
      </c>
      <c r="E2168" t="s">
        <v>582</v>
      </c>
      <c r="F2168" s="13" t="str">
        <f>_xlfn.CONCAT(wiz_6[[#This Row],[OCTY......]],",",wiz_6[[#This Row],[OS]])</f>
        <v>DALLAS    ,TX</v>
      </c>
      <c r="G2168" t="s">
        <v>68</v>
      </c>
      <c r="H2168" t="s">
        <v>184</v>
      </c>
      <c r="I2168" s="13" t="str">
        <f>_xlfn.CONCAT(wiz_6[[#This Row],[DCTY......]], ",",wiz_6[[#This Row],[DS]])</f>
        <v>CHARLOTTE ,NC</v>
      </c>
      <c r="J2168" t="str">
        <f>TRIM(CONCATENATE(wiz_6[[#This Row],[SHIPPER..................]],wiz_6[[#This Row],[ZIP2..]],wiz_6[[#This Row],[ZIP3..]]))</f>
        <v>OWENS CORNING SALES | 7520128201</v>
      </c>
      <c r="K2168">
        <v>3</v>
      </c>
      <c r="L2168">
        <v>1.45</v>
      </c>
      <c r="M2168">
        <v>0.18</v>
      </c>
      <c r="N2168">
        <v>1044</v>
      </c>
      <c r="O2168">
        <v>2.23</v>
      </c>
      <c r="P2168">
        <v>16</v>
      </c>
      <c r="Q2168">
        <v>0.25</v>
      </c>
      <c r="R2168">
        <v>20</v>
      </c>
      <c r="S2168">
        <v>-13</v>
      </c>
      <c r="T2168">
        <v>-63</v>
      </c>
      <c r="U2168">
        <v>61</v>
      </c>
      <c r="V2168">
        <v>-15</v>
      </c>
      <c r="W2168">
        <v>75029</v>
      </c>
      <c r="X2168">
        <v>75201</v>
      </c>
      <c r="Y2168">
        <v>28201</v>
      </c>
      <c r="Z2168">
        <v>1.41</v>
      </c>
      <c r="AA2168">
        <f t="shared" si="433"/>
        <v>10012</v>
      </c>
      <c r="AB2168">
        <f t="shared" si="434"/>
        <v>-45</v>
      </c>
      <c r="AC2168">
        <f t="shared" si="435"/>
        <v>6159</v>
      </c>
      <c r="AD2168">
        <f t="shared" si="436"/>
        <v>0.6151618058330004</v>
      </c>
      <c r="AE2168">
        <f t="shared" si="437"/>
        <v>0</v>
      </c>
      <c r="AF2168" t="e">
        <f t="shared" ca="1" si="438"/>
        <v>#N/A</v>
      </c>
      <c r="AG2168" t="e">
        <f t="shared" ca="1" si="439"/>
        <v>#N/A</v>
      </c>
      <c r="AH2168" t="e">
        <f t="shared" ca="1" si="440"/>
        <v>#N/A</v>
      </c>
      <c r="AI2168" t="e">
        <f t="shared" ca="1" si="429"/>
        <v>#N/A</v>
      </c>
      <c r="AJ2168">
        <f t="shared" si="430"/>
        <v>2.9964043148222132E-4</v>
      </c>
      <c r="AK2168">
        <f t="shared" si="431"/>
        <v>0</v>
      </c>
      <c r="AL2168" t="e">
        <f t="shared" ca="1" si="441"/>
        <v>#N/A</v>
      </c>
      <c r="AM2168" t="b">
        <f t="shared" si="432"/>
        <v>0</v>
      </c>
    </row>
    <row r="2169" spans="1:39" x14ac:dyDescent="0.3">
      <c r="A2169" t="s">
        <v>217</v>
      </c>
      <c r="B2169" t="s">
        <v>218</v>
      </c>
      <c r="C2169" t="s">
        <v>39</v>
      </c>
      <c r="D2169" t="s">
        <v>76</v>
      </c>
      <c r="E2169" t="s">
        <v>582</v>
      </c>
      <c r="F2169" s="13" t="str">
        <f>_xlfn.CONCAT(wiz_6[[#This Row],[OCTY......]],",",wiz_6[[#This Row],[OS]])</f>
        <v>DALLAS    ,TX</v>
      </c>
      <c r="G2169" t="s">
        <v>68</v>
      </c>
      <c r="H2169" t="s">
        <v>716</v>
      </c>
      <c r="I2169" s="13" t="str">
        <f>_xlfn.CONCAT(wiz_6[[#This Row],[DCTY......]], ",",wiz_6[[#This Row],[DS]])</f>
        <v>FAYETTEVIL,NC</v>
      </c>
      <c r="J2169" t="str">
        <f>TRIM(CONCATENATE(wiz_6[[#This Row],[SHIPPER..................]],wiz_6[[#This Row],[ZIP2..]],wiz_6[[#This Row],[ZIP3..]]))</f>
        <v>OWENS CORNING SALES | 7520128301</v>
      </c>
      <c r="K2169">
        <v>1</v>
      </c>
      <c r="L2169">
        <v>1.5</v>
      </c>
      <c r="M2169">
        <v>0.18</v>
      </c>
      <c r="N2169">
        <v>1164</v>
      </c>
      <c r="O2169">
        <v>2.2599999999999998</v>
      </c>
      <c r="P2169">
        <v>18</v>
      </c>
      <c r="Q2169">
        <v>0.25</v>
      </c>
      <c r="R2169">
        <v>-6</v>
      </c>
      <c r="S2169">
        <v>-13</v>
      </c>
      <c r="T2169">
        <v>-8</v>
      </c>
      <c r="U2169">
        <v>109</v>
      </c>
      <c r="V2169">
        <v>88</v>
      </c>
      <c r="W2169">
        <v>76001</v>
      </c>
      <c r="X2169">
        <v>75201</v>
      </c>
      <c r="Y2169">
        <v>28301</v>
      </c>
      <c r="Z2169">
        <v>1.46</v>
      </c>
      <c r="AA2169">
        <f t="shared" si="433"/>
        <v>10012</v>
      </c>
      <c r="AB2169">
        <f t="shared" si="434"/>
        <v>88</v>
      </c>
      <c r="AC2169">
        <f t="shared" si="435"/>
        <v>6159</v>
      </c>
      <c r="AD2169">
        <f t="shared" si="436"/>
        <v>0.6151618058330004</v>
      </c>
      <c r="AE2169">
        <f t="shared" si="437"/>
        <v>0</v>
      </c>
      <c r="AF2169" t="e">
        <f t="shared" ca="1" si="438"/>
        <v>#N/A</v>
      </c>
      <c r="AG2169" t="e">
        <f t="shared" ca="1" si="439"/>
        <v>#N/A</v>
      </c>
      <c r="AH2169" t="e">
        <f t="shared" ca="1" si="440"/>
        <v>#N/A</v>
      </c>
      <c r="AI2169" t="e">
        <f t="shared" ca="1" si="429"/>
        <v>#N/A</v>
      </c>
      <c r="AJ2169">
        <f t="shared" si="430"/>
        <v>9.988014382740711E-5</v>
      </c>
      <c r="AK2169">
        <f t="shared" si="431"/>
        <v>0</v>
      </c>
      <c r="AL2169" t="e">
        <f t="shared" ca="1" si="441"/>
        <v>#N/A</v>
      </c>
      <c r="AM2169" t="b">
        <f t="shared" si="432"/>
        <v>0</v>
      </c>
    </row>
    <row r="2170" spans="1:39" x14ac:dyDescent="0.3">
      <c r="A2170" t="s">
        <v>217</v>
      </c>
      <c r="B2170" t="s">
        <v>218</v>
      </c>
      <c r="C2170" t="s">
        <v>39</v>
      </c>
      <c r="D2170" t="s">
        <v>76</v>
      </c>
      <c r="E2170" t="s">
        <v>1767</v>
      </c>
      <c r="F2170" s="13" t="str">
        <f>_xlfn.CONCAT(wiz_6[[#This Row],[OCTY......]],",",wiz_6[[#This Row],[OS]])</f>
        <v>WAXAHACHIE,TX</v>
      </c>
      <c r="G2170" t="s">
        <v>68</v>
      </c>
      <c r="H2170" t="s">
        <v>1868</v>
      </c>
      <c r="I2170" s="13" t="str">
        <f>_xlfn.CONCAT(wiz_6[[#This Row],[DCTY......]], ",",wiz_6[[#This Row],[DS]])</f>
        <v>COATS     ,NC</v>
      </c>
      <c r="J2170" t="str">
        <f>TRIM(CONCATENATE(wiz_6[[#This Row],[SHIPPER..................]],wiz_6[[#This Row],[ZIP2..]],wiz_6[[#This Row],[ZIP3..]]))</f>
        <v>OWENS CORNING SALES | 7516527521</v>
      </c>
      <c r="K2170">
        <v>6</v>
      </c>
      <c r="L2170">
        <v>1.5</v>
      </c>
      <c r="M2170">
        <v>0.18</v>
      </c>
      <c r="N2170">
        <v>1201</v>
      </c>
      <c r="O2170">
        <v>2.41</v>
      </c>
      <c r="P2170">
        <v>118</v>
      </c>
      <c r="Q2170">
        <v>0.34</v>
      </c>
      <c r="R2170">
        <v>40</v>
      </c>
      <c r="S2170">
        <v>-107</v>
      </c>
      <c r="T2170">
        <v>4</v>
      </c>
      <c r="U2170">
        <v>78</v>
      </c>
      <c r="V2170">
        <v>-25</v>
      </c>
      <c r="W2170">
        <v>75006</v>
      </c>
      <c r="X2170">
        <v>75165</v>
      </c>
      <c r="Y2170">
        <v>27521</v>
      </c>
      <c r="Z2170">
        <v>1.46</v>
      </c>
      <c r="AA2170">
        <f t="shared" si="433"/>
        <v>10012</v>
      </c>
      <c r="AB2170">
        <f t="shared" si="434"/>
        <v>-150</v>
      </c>
      <c r="AC2170">
        <f t="shared" si="435"/>
        <v>6159</v>
      </c>
      <c r="AD2170">
        <f t="shared" si="436"/>
        <v>0.6151618058330004</v>
      </c>
      <c r="AE2170">
        <f t="shared" si="437"/>
        <v>0</v>
      </c>
      <c r="AF2170" t="e">
        <f t="shared" ca="1" si="438"/>
        <v>#N/A</v>
      </c>
      <c r="AG2170" t="e">
        <f t="shared" ca="1" si="439"/>
        <v>#N/A</v>
      </c>
      <c r="AH2170" t="e">
        <f t="shared" ca="1" si="440"/>
        <v>#N/A</v>
      </c>
      <c r="AI2170" t="e">
        <f t="shared" ca="1" si="429"/>
        <v>#N/A</v>
      </c>
      <c r="AJ2170">
        <f t="shared" si="430"/>
        <v>5.9928086296444263E-4</v>
      </c>
      <c r="AK2170">
        <f t="shared" si="431"/>
        <v>0</v>
      </c>
      <c r="AL2170" t="e">
        <f t="shared" ca="1" si="441"/>
        <v>#N/A</v>
      </c>
      <c r="AM2170" t="b">
        <f t="shared" si="432"/>
        <v>0</v>
      </c>
    </row>
    <row r="2171" spans="1:39" x14ac:dyDescent="0.3">
      <c r="A2171" t="s">
        <v>37</v>
      </c>
      <c r="B2171" t="s">
        <v>38</v>
      </c>
      <c r="C2171" t="s">
        <v>39</v>
      </c>
      <c r="D2171" t="s">
        <v>76</v>
      </c>
      <c r="E2171" t="s">
        <v>582</v>
      </c>
      <c r="F2171" s="13" t="str">
        <f>_xlfn.CONCAT(wiz_6[[#This Row],[OCTY......]],",",wiz_6[[#This Row],[OS]])</f>
        <v>DALLAS    ,TX</v>
      </c>
      <c r="G2171" t="s">
        <v>68</v>
      </c>
      <c r="H2171" t="s">
        <v>511</v>
      </c>
      <c r="I2171" s="13" t="str">
        <f>_xlfn.CONCAT(wiz_6[[#This Row],[DCTY......]], ",",wiz_6[[#This Row],[DS]])</f>
        <v>WINSTON SA,NC</v>
      </c>
      <c r="J2171" t="str">
        <f>TRIM(CONCATENATE(wiz_6[[#This Row],[SHIPPER..................]],wiz_6[[#This Row],[ZIP2..]],wiz_6[[#This Row],[ZIP3..]]))</f>
        <v>b: C H ROBINSON | 7520127101</v>
      </c>
      <c r="K2171">
        <v>1</v>
      </c>
      <c r="L2171">
        <v>1.0900000000000001</v>
      </c>
      <c r="M2171">
        <v>0.27</v>
      </c>
      <c r="N2171">
        <v>1107</v>
      </c>
      <c r="O2171">
        <v>1.96</v>
      </c>
      <c r="P2171">
        <v>24</v>
      </c>
      <c r="Q2171">
        <v>0.25</v>
      </c>
      <c r="R2171">
        <v>-66</v>
      </c>
      <c r="S2171">
        <v>-2</v>
      </c>
      <c r="T2171">
        <v>107</v>
      </c>
      <c r="U2171">
        <v>-209</v>
      </c>
      <c r="V2171">
        <v>-104</v>
      </c>
      <c r="W2171">
        <v>75029</v>
      </c>
      <c r="X2171">
        <v>75201</v>
      </c>
      <c r="Y2171">
        <v>27101</v>
      </c>
      <c r="Z2171">
        <v>1.1399999999999999</v>
      </c>
      <c r="AA2171">
        <f t="shared" si="433"/>
        <v>10012</v>
      </c>
      <c r="AB2171">
        <f t="shared" si="434"/>
        <v>-104</v>
      </c>
      <c r="AC2171">
        <f t="shared" si="435"/>
        <v>6159</v>
      </c>
      <c r="AD2171">
        <f t="shared" si="436"/>
        <v>0.6151618058330004</v>
      </c>
      <c r="AE2171">
        <f t="shared" si="437"/>
        <v>0</v>
      </c>
      <c r="AF2171" t="e">
        <f t="shared" ca="1" si="438"/>
        <v>#N/A</v>
      </c>
      <c r="AG2171" t="e">
        <f t="shared" ca="1" si="439"/>
        <v>#N/A</v>
      </c>
      <c r="AH2171" t="e">
        <f t="shared" ca="1" si="440"/>
        <v>#N/A</v>
      </c>
      <c r="AI2171" t="e">
        <f t="shared" ca="1" si="429"/>
        <v>#N/A</v>
      </c>
      <c r="AJ2171">
        <f t="shared" si="430"/>
        <v>9.988014382740711E-5</v>
      </c>
      <c r="AK2171">
        <f t="shared" si="431"/>
        <v>0</v>
      </c>
      <c r="AL2171" t="e">
        <f t="shared" ca="1" si="441"/>
        <v>#N/A</v>
      </c>
      <c r="AM2171" t="b">
        <f t="shared" si="432"/>
        <v>0</v>
      </c>
    </row>
    <row r="2172" spans="1:39" x14ac:dyDescent="0.3">
      <c r="A2172" t="s">
        <v>432</v>
      </c>
      <c r="B2172" t="s">
        <v>433</v>
      </c>
      <c r="C2172" t="s">
        <v>39</v>
      </c>
      <c r="D2172" t="s">
        <v>76</v>
      </c>
      <c r="E2172" t="s">
        <v>1869</v>
      </c>
      <c r="F2172" s="13" t="str">
        <f>_xlfn.CONCAT(wiz_6[[#This Row],[OCTY......]],",",wiz_6[[#This Row],[OS]])</f>
        <v>FORNEY    ,TX</v>
      </c>
      <c r="G2172" t="s">
        <v>68</v>
      </c>
      <c r="H2172" t="s">
        <v>512</v>
      </c>
      <c r="I2172" s="13" t="str">
        <f>_xlfn.CONCAT(wiz_6[[#This Row],[DCTY......]], ",",wiz_6[[#This Row],[DS]])</f>
        <v>ASHEBORO  ,NC</v>
      </c>
      <c r="J2172" t="str">
        <f>TRIM(CONCATENATE(wiz_6[[#This Row],[SHIPPER..................]],wiz_6[[#This Row],[ZIP2..]],wiz_6[[#This Row],[ZIP3..]]))</f>
        <v>b: UBER FREIGHT LLC | 7512627203</v>
      </c>
      <c r="K2172">
        <v>1</v>
      </c>
      <c r="L2172">
        <v>1.79</v>
      </c>
      <c r="M2172">
        <v>0.28000000000000003</v>
      </c>
      <c r="N2172">
        <v>1090</v>
      </c>
      <c r="O2172">
        <v>1.95</v>
      </c>
      <c r="P2172">
        <v>54</v>
      </c>
      <c r="Q2172">
        <v>0.3</v>
      </c>
      <c r="R2172">
        <v>-77</v>
      </c>
      <c r="S2172">
        <v>-36</v>
      </c>
      <c r="T2172">
        <v>-5</v>
      </c>
      <c r="U2172">
        <v>573</v>
      </c>
      <c r="V2172">
        <v>532</v>
      </c>
      <c r="W2172">
        <v>76099</v>
      </c>
      <c r="X2172">
        <v>75126</v>
      </c>
      <c r="Y2172">
        <v>27203</v>
      </c>
      <c r="Z2172">
        <v>1.85</v>
      </c>
      <c r="AA2172">
        <f t="shared" si="433"/>
        <v>10012</v>
      </c>
      <c r="AB2172">
        <f t="shared" si="434"/>
        <v>532</v>
      </c>
      <c r="AC2172">
        <f t="shared" si="435"/>
        <v>6159</v>
      </c>
      <c r="AD2172">
        <f t="shared" si="436"/>
        <v>0.6151618058330004</v>
      </c>
      <c r="AE2172">
        <f t="shared" si="437"/>
        <v>0</v>
      </c>
      <c r="AF2172" t="e">
        <f t="shared" ca="1" si="438"/>
        <v>#N/A</v>
      </c>
      <c r="AG2172" t="e">
        <f t="shared" ca="1" si="439"/>
        <v>#N/A</v>
      </c>
      <c r="AH2172" t="e">
        <f t="shared" ca="1" si="440"/>
        <v>#N/A</v>
      </c>
      <c r="AI2172" t="e">
        <f t="shared" ca="1" si="429"/>
        <v>#N/A</v>
      </c>
      <c r="AJ2172">
        <f t="shared" si="430"/>
        <v>9.988014382740711E-5</v>
      </c>
      <c r="AK2172">
        <f t="shared" si="431"/>
        <v>0</v>
      </c>
      <c r="AL2172" t="e">
        <f t="shared" ca="1" si="441"/>
        <v>#N/A</v>
      </c>
      <c r="AM2172" t="b">
        <f t="shared" si="432"/>
        <v>0</v>
      </c>
    </row>
    <row r="2173" spans="1:39" x14ac:dyDescent="0.3">
      <c r="A2173" t="s">
        <v>222</v>
      </c>
      <c r="B2173" t="s">
        <v>218</v>
      </c>
      <c r="C2173" t="s">
        <v>39</v>
      </c>
      <c r="D2173" t="s">
        <v>76</v>
      </c>
      <c r="E2173" t="s">
        <v>582</v>
      </c>
      <c r="F2173" s="13" t="str">
        <f>_xlfn.CONCAT(wiz_6[[#This Row],[OCTY......]],",",wiz_6[[#This Row],[OS]])</f>
        <v>DALLAS    ,TX</v>
      </c>
      <c r="G2173" t="s">
        <v>68</v>
      </c>
      <c r="H2173" t="s">
        <v>329</v>
      </c>
      <c r="I2173" s="13" t="str">
        <f>_xlfn.CONCAT(wiz_6[[#This Row],[DCTY......]], ",",wiz_6[[#This Row],[DS]])</f>
        <v>GREENSBORO,NC</v>
      </c>
      <c r="J2173" t="str">
        <f>TRIM(CONCATENATE(wiz_6[[#This Row],[SHIPPER..................]],wiz_6[[#This Row],[ZIP2..]],wiz_6[[#This Row],[ZIP3..]]))</f>
        <v>OWENS CORNING FIBERGL| 7520127420</v>
      </c>
      <c r="K2173">
        <v>1</v>
      </c>
      <c r="L2173">
        <v>1.45</v>
      </c>
      <c r="M2173">
        <v>0.17</v>
      </c>
      <c r="N2173">
        <v>1213</v>
      </c>
      <c r="O2173">
        <v>2.67</v>
      </c>
      <c r="P2173">
        <v>24</v>
      </c>
      <c r="Q2173">
        <v>0.25</v>
      </c>
      <c r="R2173">
        <v>13</v>
      </c>
      <c r="S2173">
        <v>-49</v>
      </c>
      <c r="T2173">
        <v>-58</v>
      </c>
      <c r="U2173">
        <v>158</v>
      </c>
      <c r="V2173">
        <v>51</v>
      </c>
      <c r="W2173">
        <v>75029</v>
      </c>
      <c r="X2173">
        <v>75201</v>
      </c>
      <c r="Y2173">
        <v>27420</v>
      </c>
      <c r="Z2173">
        <v>1.4</v>
      </c>
      <c r="AA2173">
        <f t="shared" si="433"/>
        <v>10012</v>
      </c>
      <c r="AB2173">
        <f t="shared" si="434"/>
        <v>51</v>
      </c>
      <c r="AC2173">
        <f t="shared" si="435"/>
        <v>6159</v>
      </c>
      <c r="AD2173">
        <f t="shared" si="436"/>
        <v>0.6151618058330004</v>
      </c>
      <c r="AE2173">
        <f t="shared" si="437"/>
        <v>0</v>
      </c>
      <c r="AF2173" t="e">
        <f t="shared" ca="1" si="438"/>
        <v>#N/A</v>
      </c>
      <c r="AG2173" t="e">
        <f t="shared" ca="1" si="439"/>
        <v>#N/A</v>
      </c>
      <c r="AH2173" t="e">
        <f t="shared" ca="1" si="440"/>
        <v>#N/A</v>
      </c>
      <c r="AI2173" t="e">
        <f t="shared" ca="1" si="429"/>
        <v>#N/A</v>
      </c>
      <c r="AJ2173">
        <f t="shared" si="430"/>
        <v>9.988014382740711E-5</v>
      </c>
      <c r="AK2173">
        <f t="shared" si="431"/>
        <v>0</v>
      </c>
      <c r="AL2173" t="e">
        <f t="shared" ca="1" si="441"/>
        <v>#N/A</v>
      </c>
      <c r="AM2173" t="b">
        <f t="shared" si="432"/>
        <v>0</v>
      </c>
    </row>
    <row r="2174" spans="1:39" x14ac:dyDescent="0.3">
      <c r="A2174" t="s">
        <v>222</v>
      </c>
      <c r="B2174" t="s">
        <v>218</v>
      </c>
      <c r="C2174" t="s">
        <v>39</v>
      </c>
      <c r="D2174" t="s">
        <v>76</v>
      </c>
      <c r="E2174" t="s">
        <v>582</v>
      </c>
      <c r="F2174" s="13" t="str">
        <f>_xlfn.CONCAT(wiz_6[[#This Row],[OCTY......]],",",wiz_6[[#This Row],[OS]])</f>
        <v>DALLAS    ,TX</v>
      </c>
      <c r="G2174" t="s">
        <v>68</v>
      </c>
      <c r="H2174" t="s">
        <v>925</v>
      </c>
      <c r="I2174" s="13" t="str">
        <f>_xlfn.CONCAT(wiz_6[[#This Row],[DCTY......]], ",",wiz_6[[#This Row],[DS]])</f>
        <v>HICKORY   ,NC</v>
      </c>
      <c r="J2174" t="str">
        <f>TRIM(CONCATENATE(wiz_6[[#This Row],[SHIPPER..................]],wiz_6[[#This Row],[ZIP2..]],wiz_6[[#This Row],[ZIP3..]]))</f>
        <v>OWENS CORNING FIBERGL| 7520128601</v>
      </c>
      <c r="K2174">
        <v>1</v>
      </c>
      <c r="L2174">
        <v>1.45</v>
      </c>
      <c r="M2174">
        <v>0.17</v>
      </c>
      <c r="N2174">
        <v>1079</v>
      </c>
      <c r="O2174">
        <v>1.95</v>
      </c>
      <c r="P2174">
        <v>24</v>
      </c>
      <c r="Q2174">
        <v>0.25</v>
      </c>
      <c r="R2174">
        <v>8</v>
      </c>
      <c r="S2174">
        <v>-49</v>
      </c>
      <c r="T2174">
        <v>-5</v>
      </c>
      <c r="U2174">
        <v>172</v>
      </c>
      <c r="V2174">
        <v>118</v>
      </c>
      <c r="W2174">
        <v>75029</v>
      </c>
      <c r="X2174">
        <v>75201</v>
      </c>
      <c r="Y2174">
        <v>28601</v>
      </c>
      <c r="Z2174">
        <v>1.4</v>
      </c>
      <c r="AA2174">
        <f t="shared" si="433"/>
        <v>10012</v>
      </c>
      <c r="AB2174">
        <f t="shared" si="434"/>
        <v>118</v>
      </c>
      <c r="AC2174">
        <f t="shared" si="435"/>
        <v>6159</v>
      </c>
      <c r="AD2174">
        <f t="shared" si="436"/>
        <v>0.6151618058330004</v>
      </c>
      <c r="AE2174">
        <f t="shared" si="437"/>
        <v>0</v>
      </c>
      <c r="AF2174" t="e">
        <f t="shared" ca="1" si="438"/>
        <v>#N/A</v>
      </c>
      <c r="AG2174" t="e">
        <f t="shared" ca="1" si="439"/>
        <v>#N/A</v>
      </c>
      <c r="AH2174" t="e">
        <f t="shared" ca="1" si="440"/>
        <v>#N/A</v>
      </c>
      <c r="AI2174" t="e">
        <f t="shared" ca="1" si="429"/>
        <v>#N/A</v>
      </c>
      <c r="AJ2174">
        <f t="shared" si="430"/>
        <v>9.988014382740711E-5</v>
      </c>
      <c r="AK2174">
        <f t="shared" si="431"/>
        <v>0</v>
      </c>
      <c r="AL2174" t="e">
        <f t="shared" ca="1" si="441"/>
        <v>#N/A</v>
      </c>
      <c r="AM2174" t="b">
        <f t="shared" si="432"/>
        <v>0</v>
      </c>
    </row>
    <row r="2175" spans="1:39" x14ac:dyDescent="0.3">
      <c r="A2175" t="s">
        <v>37</v>
      </c>
      <c r="B2175" t="s">
        <v>38</v>
      </c>
      <c r="C2175" t="s">
        <v>39</v>
      </c>
      <c r="D2175" t="s">
        <v>76</v>
      </c>
      <c r="E2175" t="s">
        <v>582</v>
      </c>
      <c r="F2175" s="13" t="str">
        <f>_xlfn.CONCAT(wiz_6[[#This Row],[OCTY......]],",",wiz_6[[#This Row],[OS]])</f>
        <v>DALLAS    ,TX</v>
      </c>
      <c r="G2175" t="s">
        <v>68</v>
      </c>
      <c r="H2175" t="s">
        <v>1361</v>
      </c>
      <c r="I2175" s="13" t="str">
        <f>_xlfn.CONCAT(wiz_6[[#This Row],[DCTY......]], ",",wiz_6[[#This Row],[DS]])</f>
        <v>ROCKY MOUN,NC</v>
      </c>
      <c r="J2175" t="str">
        <f>TRIM(CONCATENATE(wiz_6[[#This Row],[SHIPPER..................]],wiz_6[[#This Row],[ZIP2..]],wiz_6[[#This Row],[ZIP3..]]))</f>
        <v>b: C H ROBINSON | 7520127801</v>
      </c>
      <c r="K2175">
        <v>1</v>
      </c>
      <c r="L2175">
        <v>1.28</v>
      </c>
      <c r="M2175">
        <v>0.27</v>
      </c>
      <c r="N2175">
        <v>1254</v>
      </c>
      <c r="O2175">
        <v>2.08</v>
      </c>
      <c r="P2175">
        <v>0</v>
      </c>
      <c r="Q2175">
        <v>0.25</v>
      </c>
      <c r="R2175">
        <v>-75</v>
      </c>
      <c r="S2175">
        <v>-2</v>
      </c>
      <c r="T2175">
        <v>83</v>
      </c>
      <c r="U2175">
        <v>50</v>
      </c>
      <c r="V2175">
        <v>131</v>
      </c>
      <c r="W2175">
        <v>75201</v>
      </c>
      <c r="X2175">
        <v>75201</v>
      </c>
      <c r="Y2175">
        <v>27801</v>
      </c>
      <c r="Z2175">
        <v>1.33</v>
      </c>
      <c r="AA2175">
        <f t="shared" si="433"/>
        <v>10012</v>
      </c>
      <c r="AB2175">
        <f t="shared" si="434"/>
        <v>131</v>
      </c>
      <c r="AC2175">
        <f t="shared" si="435"/>
        <v>6159</v>
      </c>
      <c r="AD2175">
        <f t="shared" si="436"/>
        <v>0.6151618058330004</v>
      </c>
      <c r="AE2175">
        <f t="shared" si="437"/>
        <v>0</v>
      </c>
      <c r="AF2175" t="e">
        <f t="shared" ca="1" si="438"/>
        <v>#N/A</v>
      </c>
      <c r="AG2175" t="e">
        <f t="shared" ca="1" si="439"/>
        <v>#N/A</v>
      </c>
      <c r="AH2175" t="e">
        <f t="shared" ca="1" si="440"/>
        <v>#N/A</v>
      </c>
      <c r="AI2175" t="e">
        <f t="shared" ca="1" si="429"/>
        <v>#N/A</v>
      </c>
      <c r="AJ2175">
        <f t="shared" si="430"/>
        <v>9.988014382740711E-5</v>
      </c>
      <c r="AK2175">
        <f t="shared" si="431"/>
        <v>0</v>
      </c>
      <c r="AL2175" t="e">
        <f t="shared" ca="1" si="441"/>
        <v>#N/A</v>
      </c>
      <c r="AM2175" t="b">
        <f t="shared" si="432"/>
        <v>0</v>
      </c>
    </row>
    <row r="2176" spans="1:39" x14ac:dyDescent="0.3">
      <c r="A2176" t="s">
        <v>217</v>
      </c>
      <c r="B2176" t="s">
        <v>218</v>
      </c>
      <c r="C2176" t="s">
        <v>39</v>
      </c>
      <c r="D2176" t="s">
        <v>76</v>
      </c>
      <c r="E2176" t="s">
        <v>582</v>
      </c>
      <c r="F2176" s="13" t="str">
        <f>_xlfn.CONCAT(wiz_6[[#This Row],[OCTY......]],",",wiz_6[[#This Row],[OS]])</f>
        <v>DALLAS    ,TX</v>
      </c>
      <c r="G2176" t="s">
        <v>68</v>
      </c>
      <c r="H2176" t="s">
        <v>221</v>
      </c>
      <c r="I2176" s="13" t="str">
        <f>_xlfn.CONCAT(wiz_6[[#This Row],[DCTY......]], ",",wiz_6[[#This Row],[DS]])</f>
        <v>JACKSONVIL,NC</v>
      </c>
      <c r="J2176" t="str">
        <f>TRIM(CONCATENATE(wiz_6[[#This Row],[SHIPPER..................]],wiz_6[[#This Row],[ZIP2..]],wiz_6[[#This Row],[ZIP3..]]))</f>
        <v>OWENS CORNING SALES | 7520128540</v>
      </c>
      <c r="K2176">
        <v>1</v>
      </c>
      <c r="L2176">
        <v>1.5</v>
      </c>
      <c r="M2176">
        <v>0.18</v>
      </c>
      <c r="N2176">
        <v>1259</v>
      </c>
      <c r="O2176">
        <v>2.67</v>
      </c>
      <c r="P2176">
        <v>18</v>
      </c>
      <c r="Q2176">
        <v>0.25</v>
      </c>
      <c r="R2176">
        <v>32</v>
      </c>
      <c r="S2176">
        <v>-13</v>
      </c>
      <c r="T2176">
        <v>-57</v>
      </c>
      <c r="U2176">
        <v>215</v>
      </c>
      <c r="V2176">
        <v>145</v>
      </c>
      <c r="W2176">
        <v>76001</v>
      </c>
      <c r="X2176">
        <v>75201</v>
      </c>
      <c r="Y2176">
        <v>28540</v>
      </c>
      <c r="Z2176">
        <v>1.46</v>
      </c>
      <c r="AA2176">
        <f t="shared" si="433"/>
        <v>10012</v>
      </c>
      <c r="AB2176">
        <f t="shared" si="434"/>
        <v>145</v>
      </c>
      <c r="AC2176">
        <f t="shared" si="435"/>
        <v>6159</v>
      </c>
      <c r="AD2176">
        <f t="shared" si="436"/>
        <v>0.6151618058330004</v>
      </c>
      <c r="AE2176">
        <f t="shared" si="437"/>
        <v>0</v>
      </c>
      <c r="AF2176" t="e">
        <f t="shared" ca="1" si="438"/>
        <v>#N/A</v>
      </c>
      <c r="AG2176" t="e">
        <f t="shared" ca="1" si="439"/>
        <v>#N/A</v>
      </c>
      <c r="AH2176" t="e">
        <f t="shared" ca="1" si="440"/>
        <v>#N/A</v>
      </c>
      <c r="AI2176" t="e">
        <f t="shared" ca="1" si="429"/>
        <v>#N/A</v>
      </c>
      <c r="AJ2176">
        <f t="shared" si="430"/>
        <v>9.988014382740711E-5</v>
      </c>
      <c r="AK2176">
        <f t="shared" si="431"/>
        <v>0</v>
      </c>
      <c r="AL2176" t="e">
        <f t="shared" ca="1" si="441"/>
        <v>#N/A</v>
      </c>
      <c r="AM2176" t="b">
        <f t="shared" si="432"/>
        <v>0</v>
      </c>
    </row>
    <row r="2177" spans="1:39" x14ac:dyDescent="0.3">
      <c r="A2177" t="s">
        <v>1870</v>
      </c>
      <c r="B2177" t="s">
        <v>1871</v>
      </c>
      <c r="C2177" t="s">
        <v>39</v>
      </c>
      <c r="D2177" t="s">
        <v>76</v>
      </c>
      <c r="E2177" t="s">
        <v>804</v>
      </c>
      <c r="F2177" s="13" t="str">
        <f>_xlfn.CONCAT(wiz_6[[#This Row],[OCTY......]],",",wiz_6[[#This Row],[OS]])</f>
        <v>FORT WORTH,TX</v>
      </c>
      <c r="G2177" t="s">
        <v>44</v>
      </c>
      <c r="H2177" t="s">
        <v>447</v>
      </c>
      <c r="I2177" s="13" t="str">
        <f>_xlfn.CONCAT(wiz_6[[#This Row],[DCTY......]], ",",wiz_6[[#This Row],[DS]])</f>
        <v>COVINGTON ,KY</v>
      </c>
      <c r="J2177" t="str">
        <f>TRIM(CONCATENATE(wiz_6[[#This Row],[SHIPPER..................]],wiz_6[[#This Row],[ZIP2..]],wiz_6[[#This Row],[ZIP3..]]))</f>
        <v>TWELVE POINT LOGISTIC| 7610141011</v>
      </c>
      <c r="K2177">
        <v>3</v>
      </c>
      <c r="L2177">
        <v>0.87</v>
      </c>
      <c r="M2177">
        <v>0.27</v>
      </c>
      <c r="N2177">
        <v>967</v>
      </c>
      <c r="O2177">
        <v>1.89</v>
      </c>
      <c r="P2177">
        <v>29</v>
      </c>
      <c r="Q2177">
        <v>0.25</v>
      </c>
      <c r="R2177">
        <v>-58</v>
      </c>
      <c r="S2177">
        <v>-15</v>
      </c>
      <c r="T2177">
        <v>-3</v>
      </c>
      <c r="U2177">
        <v>-199</v>
      </c>
      <c r="V2177">
        <v>-217</v>
      </c>
      <c r="W2177">
        <v>76099</v>
      </c>
      <c r="X2177">
        <v>76101</v>
      </c>
      <c r="Y2177">
        <v>41011</v>
      </c>
      <c r="Z2177">
        <v>0.92</v>
      </c>
      <c r="AA2177">
        <f t="shared" si="433"/>
        <v>10012</v>
      </c>
      <c r="AB2177">
        <f t="shared" si="434"/>
        <v>-651</v>
      </c>
      <c r="AC2177">
        <f t="shared" si="435"/>
        <v>6159</v>
      </c>
      <c r="AD2177">
        <f t="shared" si="436"/>
        <v>0.6151618058330004</v>
      </c>
      <c r="AE2177">
        <f t="shared" si="437"/>
        <v>0</v>
      </c>
      <c r="AF2177" t="e">
        <f t="shared" ca="1" si="438"/>
        <v>#N/A</v>
      </c>
      <c r="AG2177" t="e">
        <f t="shared" ca="1" si="439"/>
        <v>#N/A</v>
      </c>
      <c r="AH2177" t="e">
        <f t="shared" ca="1" si="440"/>
        <v>#N/A</v>
      </c>
      <c r="AI2177" t="e">
        <f t="shared" ca="1" si="429"/>
        <v>#N/A</v>
      </c>
      <c r="AJ2177">
        <f t="shared" si="430"/>
        <v>2.9964043148222132E-4</v>
      </c>
      <c r="AK2177">
        <f t="shared" si="431"/>
        <v>0</v>
      </c>
      <c r="AL2177" t="e">
        <f t="shared" ca="1" si="441"/>
        <v>#N/A</v>
      </c>
      <c r="AM2177" t="b">
        <f t="shared" si="432"/>
        <v>0</v>
      </c>
    </row>
    <row r="2178" spans="1:39" x14ac:dyDescent="0.3">
      <c r="A2178" t="s">
        <v>222</v>
      </c>
      <c r="B2178" t="s">
        <v>218</v>
      </c>
      <c r="C2178" t="s">
        <v>39</v>
      </c>
      <c r="D2178" t="s">
        <v>76</v>
      </c>
      <c r="E2178" t="s">
        <v>582</v>
      </c>
      <c r="F2178" s="13" t="str">
        <f>_xlfn.CONCAT(wiz_6[[#This Row],[OCTY......]],",",wiz_6[[#This Row],[OS]])</f>
        <v>DALLAS    ,TX</v>
      </c>
      <c r="G2178" t="s">
        <v>87</v>
      </c>
      <c r="H2178" t="s">
        <v>470</v>
      </c>
      <c r="I2178" s="13" t="str">
        <f>_xlfn.CONCAT(wiz_6[[#This Row],[DCTY......]], ",",wiz_6[[#This Row],[DS]])</f>
        <v>HEBRON    ,OH</v>
      </c>
      <c r="J2178" t="str">
        <f>TRIM(CONCATENATE(wiz_6[[#This Row],[SHIPPER..................]],wiz_6[[#This Row],[ZIP2..]],wiz_6[[#This Row],[ZIP3..]]))</f>
        <v>OWENS CORNING FIBERGL| 7520143025</v>
      </c>
      <c r="K2178">
        <v>16</v>
      </c>
      <c r="L2178">
        <v>1.2</v>
      </c>
      <c r="M2178">
        <v>0.17</v>
      </c>
      <c r="N2178">
        <v>1053</v>
      </c>
      <c r="O2178">
        <v>1.72</v>
      </c>
      <c r="P2178">
        <v>55</v>
      </c>
      <c r="Q2178">
        <v>0.28000000000000003</v>
      </c>
      <c r="R2178">
        <v>39</v>
      </c>
      <c r="S2178">
        <v>-49</v>
      </c>
      <c r="T2178">
        <v>50</v>
      </c>
      <c r="U2178">
        <v>-16</v>
      </c>
      <c r="V2178">
        <v>-15</v>
      </c>
      <c r="W2178">
        <v>75029</v>
      </c>
      <c r="X2178">
        <v>75201</v>
      </c>
      <c r="Y2178">
        <v>43025</v>
      </c>
      <c r="Z2178">
        <v>1.1499999999999999</v>
      </c>
      <c r="AA2178">
        <f t="shared" si="433"/>
        <v>10012</v>
      </c>
      <c r="AB2178">
        <f t="shared" si="434"/>
        <v>-240</v>
      </c>
      <c r="AC2178">
        <f t="shared" si="435"/>
        <v>6159</v>
      </c>
      <c r="AD2178">
        <f t="shared" si="436"/>
        <v>0.6151618058330004</v>
      </c>
      <c r="AE2178">
        <f t="shared" si="437"/>
        <v>0</v>
      </c>
      <c r="AF2178" t="e">
        <f t="shared" ca="1" si="438"/>
        <v>#N/A</v>
      </c>
      <c r="AG2178" t="e">
        <f t="shared" ca="1" si="439"/>
        <v>#N/A</v>
      </c>
      <c r="AH2178" t="e">
        <f t="shared" ca="1" si="440"/>
        <v>#N/A</v>
      </c>
      <c r="AI2178" t="e">
        <f t="shared" ref="AI2178:AI2241" ca="1" si="442">REPLACE(AF2178,2,1,"K")</f>
        <v>#N/A</v>
      </c>
      <c r="AJ2178">
        <f t="shared" ref="AJ2178:AJ2241" si="443">K2178/AA2178</f>
        <v>1.5980823012385138E-3</v>
      </c>
      <c r="AK2178">
        <f t="shared" ref="AK2178:AK2241" si="444">_xlfn.MINIFS($X$3:$X$2378,$C$3:$C$2378,A2178,$AL$3:$AL$2378,"&gt;0.05")</f>
        <v>0</v>
      </c>
      <c r="AL2178" t="e">
        <f t="shared" ca="1" si="441"/>
        <v>#N/A</v>
      </c>
      <c r="AM2178" t="b">
        <f t="shared" ref="AM2178:AM2241" si="445">IF(AK2178=V2178,J2178,FALSE)</f>
        <v>0</v>
      </c>
    </row>
    <row r="2179" spans="1:39" x14ac:dyDescent="0.3">
      <c r="A2179" t="s">
        <v>222</v>
      </c>
      <c r="B2179" t="s">
        <v>218</v>
      </c>
      <c r="C2179" t="s">
        <v>39</v>
      </c>
      <c r="D2179" t="s">
        <v>76</v>
      </c>
      <c r="E2179" t="s">
        <v>1767</v>
      </c>
      <c r="F2179" s="13" t="str">
        <f>_xlfn.CONCAT(wiz_6[[#This Row],[OCTY......]],",",wiz_6[[#This Row],[OS]])</f>
        <v>WAXAHACHIE,TX</v>
      </c>
      <c r="G2179" t="s">
        <v>87</v>
      </c>
      <c r="H2179" t="s">
        <v>470</v>
      </c>
      <c r="I2179" s="13" t="str">
        <f>_xlfn.CONCAT(wiz_6[[#This Row],[DCTY......]], ",",wiz_6[[#This Row],[DS]])</f>
        <v>HEBRON    ,OH</v>
      </c>
      <c r="J2179" t="str">
        <f>TRIM(CONCATENATE(wiz_6[[#This Row],[SHIPPER..................]],wiz_6[[#This Row],[ZIP2..]],wiz_6[[#This Row],[ZIP3..]]))</f>
        <v>OWENS CORNING FIBERGL| 7516543025</v>
      </c>
      <c r="K2179">
        <v>4</v>
      </c>
      <c r="L2179">
        <v>1.21</v>
      </c>
      <c r="M2179">
        <v>0.18</v>
      </c>
      <c r="N2179">
        <v>1080</v>
      </c>
      <c r="O2179">
        <v>1.82</v>
      </c>
      <c r="P2179">
        <v>50</v>
      </c>
      <c r="Q2179">
        <v>0.28000000000000003</v>
      </c>
      <c r="R2179">
        <v>46</v>
      </c>
      <c r="S2179">
        <v>-75</v>
      </c>
      <c r="T2179">
        <v>26</v>
      </c>
      <c r="U2179">
        <v>-4</v>
      </c>
      <c r="V2179">
        <v>-53</v>
      </c>
      <c r="W2179">
        <v>76001</v>
      </c>
      <c r="X2179">
        <v>75165</v>
      </c>
      <c r="Y2179">
        <v>43025</v>
      </c>
      <c r="Z2179">
        <v>1.17</v>
      </c>
      <c r="AA2179">
        <f t="shared" ref="AA2179:AA2242" si="446">SUMIFS(K$3:K$2378,$C$3:$C$2378,$C2179)</f>
        <v>10012</v>
      </c>
      <c r="AB2179">
        <f t="shared" ref="AB2179:AB2242" si="447">V2179*K2179</f>
        <v>-212</v>
      </c>
      <c r="AC2179">
        <f t="shared" ref="AC2179:AC2242" si="448">SUMIFS(AB$3:AB$2378,$C$3:$C$2378,$C2179)</f>
        <v>6159</v>
      </c>
      <c r="AD2179">
        <f t="shared" ref="AD2179:AD2242" si="449">AC2179/AA2179</f>
        <v>0.6151618058330004</v>
      </c>
      <c r="AE2179">
        <f t="shared" ref="AE2179:AE2242" si="450">_xlfn.MINIFS($X$3:$X$2378,$C$3:$C$2378,A2179)</f>
        <v>0</v>
      </c>
      <c r="AF2179" t="e">
        <f t="shared" ref="AF2179:AF2242" ca="1" si="451">CELL("address",INDEX($X$3:$X$2378,MATCH(_xlfn.MINIFS($X$3:$X$2378,$C$3:$C$2378,A2179),$X$3:$X$2378,0)))</f>
        <v>#N/A</v>
      </c>
      <c r="AG2179" t="e">
        <f t="shared" ref="AG2179:AG2242" ca="1" si="452">REPLACE(AF2179,2,1,"J")</f>
        <v>#N/A</v>
      </c>
      <c r="AH2179" t="e">
        <f t="shared" ref="AH2179:AH2242" ca="1" si="453">INDIRECT(AG2179)</f>
        <v>#N/A</v>
      </c>
      <c r="AI2179" t="e">
        <f t="shared" ca="1" si="442"/>
        <v>#N/A</v>
      </c>
      <c r="AJ2179">
        <f t="shared" si="443"/>
        <v>3.9952057530962844E-4</v>
      </c>
      <c r="AK2179">
        <f t="shared" si="444"/>
        <v>0</v>
      </c>
      <c r="AL2179" t="e">
        <f t="shared" ref="AL2179:AL2242" ca="1" si="454">OFFSET(J$2,MATCH(AK2179,$X$3:$X$2378,0),)</f>
        <v>#N/A</v>
      </c>
      <c r="AM2179" t="b">
        <f t="shared" si="445"/>
        <v>0</v>
      </c>
    </row>
    <row r="2180" spans="1:39" x14ac:dyDescent="0.3">
      <c r="A2180" t="s">
        <v>217</v>
      </c>
      <c r="B2180" t="s">
        <v>218</v>
      </c>
      <c r="C2180" t="s">
        <v>39</v>
      </c>
      <c r="D2180" t="s">
        <v>76</v>
      </c>
      <c r="E2180" t="s">
        <v>582</v>
      </c>
      <c r="F2180" s="13" t="str">
        <f>_xlfn.CONCAT(wiz_6[[#This Row],[OCTY......]],",",wiz_6[[#This Row],[OS]])</f>
        <v>DALLAS    ,TX</v>
      </c>
      <c r="G2180" t="s">
        <v>87</v>
      </c>
      <c r="H2180" t="s">
        <v>470</v>
      </c>
      <c r="I2180" s="13" t="str">
        <f>_xlfn.CONCAT(wiz_6[[#This Row],[DCTY......]], ",",wiz_6[[#This Row],[DS]])</f>
        <v>HEBRON    ,OH</v>
      </c>
      <c r="J2180" t="str">
        <f>TRIM(CONCATENATE(wiz_6[[#This Row],[SHIPPER..................]],wiz_6[[#This Row],[ZIP2..]],wiz_6[[#This Row],[ZIP3..]]))</f>
        <v>OWENS CORNING SALES | 7520143025</v>
      </c>
      <c r="K2180">
        <v>11</v>
      </c>
      <c r="L2180">
        <v>1.2</v>
      </c>
      <c r="M2180">
        <v>0.18</v>
      </c>
      <c r="N2180">
        <v>1053</v>
      </c>
      <c r="O2180">
        <v>2</v>
      </c>
      <c r="P2180">
        <v>45</v>
      </c>
      <c r="Q2180">
        <v>0.27</v>
      </c>
      <c r="R2180">
        <v>31</v>
      </c>
      <c r="S2180">
        <v>-13</v>
      </c>
      <c r="T2180">
        <v>-17</v>
      </c>
      <c r="U2180">
        <v>-8</v>
      </c>
      <c r="V2180">
        <v>-38</v>
      </c>
      <c r="W2180">
        <v>76001</v>
      </c>
      <c r="X2180">
        <v>75201</v>
      </c>
      <c r="Y2180">
        <v>43025</v>
      </c>
      <c r="Z2180">
        <v>1.1599999999999999</v>
      </c>
      <c r="AA2180">
        <f t="shared" si="446"/>
        <v>10012</v>
      </c>
      <c r="AB2180">
        <f t="shared" si="447"/>
        <v>-418</v>
      </c>
      <c r="AC2180">
        <f t="shared" si="448"/>
        <v>6159</v>
      </c>
      <c r="AD2180">
        <f t="shared" si="449"/>
        <v>0.6151618058330004</v>
      </c>
      <c r="AE2180">
        <f t="shared" si="450"/>
        <v>0</v>
      </c>
      <c r="AF2180" t="e">
        <f t="shared" ca="1" si="451"/>
        <v>#N/A</v>
      </c>
      <c r="AG2180" t="e">
        <f t="shared" ca="1" si="452"/>
        <v>#N/A</v>
      </c>
      <c r="AH2180" t="e">
        <f t="shared" ca="1" si="453"/>
        <v>#N/A</v>
      </c>
      <c r="AI2180" t="e">
        <f t="shared" ca="1" si="442"/>
        <v>#N/A</v>
      </c>
      <c r="AJ2180">
        <f t="shared" si="443"/>
        <v>1.0986815821014781E-3</v>
      </c>
      <c r="AK2180">
        <f t="shared" si="444"/>
        <v>0</v>
      </c>
      <c r="AL2180" t="e">
        <f t="shared" ca="1" si="454"/>
        <v>#N/A</v>
      </c>
      <c r="AM2180" t="b">
        <f t="shared" si="445"/>
        <v>0</v>
      </c>
    </row>
    <row r="2181" spans="1:39" x14ac:dyDescent="0.3">
      <c r="A2181" t="s">
        <v>913</v>
      </c>
      <c r="B2181" t="s">
        <v>914</v>
      </c>
      <c r="C2181" t="s">
        <v>39</v>
      </c>
      <c r="D2181" t="s">
        <v>76</v>
      </c>
      <c r="E2181" t="s">
        <v>582</v>
      </c>
      <c r="F2181" s="13" t="str">
        <f>_xlfn.CONCAT(wiz_6[[#This Row],[OCTY......]],",",wiz_6[[#This Row],[OS]])</f>
        <v>DALLAS    ,TX</v>
      </c>
      <c r="G2181" t="s">
        <v>87</v>
      </c>
      <c r="H2181" t="s">
        <v>298</v>
      </c>
      <c r="I2181" s="13" t="str">
        <f>_xlfn.CONCAT(wiz_6[[#This Row],[DCTY......]], ",",wiz_6[[#This Row],[DS]])</f>
        <v>ZANESVILLE,OH</v>
      </c>
      <c r="J2181" t="str">
        <f>TRIM(CONCATENATE(wiz_6[[#This Row],[SHIPPER..................]],wiz_6[[#This Row],[ZIP2..]],wiz_6[[#This Row],[ZIP3..]]))</f>
        <v>b: US XPRESS | 7520143701</v>
      </c>
      <c r="K2181">
        <v>1</v>
      </c>
      <c r="L2181">
        <v>0.82</v>
      </c>
      <c r="M2181">
        <v>0.27</v>
      </c>
      <c r="N2181">
        <v>1098</v>
      </c>
      <c r="O2181">
        <v>2.04</v>
      </c>
      <c r="P2181">
        <v>0</v>
      </c>
      <c r="Q2181">
        <v>0.25</v>
      </c>
      <c r="R2181">
        <v>-66</v>
      </c>
      <c r="S2181">
        <v>32</v>
      </c>
      <c r="T2181">
        <v>-26</v>
      </c>
      <c r="U2181">
        <v>-97</v>
      </c>
      <c r="V2181">
        <v>-91</v>
      </c>
      <c r="W2181">
        <v>75201</v>
      </c>
      <c r="X2181">
        <v>75201</v>
      </c>
      <c r="Y2181">
        <v>43701</v>
      </c>
      <c r="Z2181">
        <v>0.87</v>
      </c>
      <c r="AA2181">
        <f t="shared" si="446"/>
        <v>10012</v>
      </c>
      <c r="AB2181">
        <f t="shared" si="447"/>
        <v>-91</v>
      </c>
      <c r="AC2181">
        <f t="shared" si="448"/>
        <v>6159</v>
      </c>
      <c r="AD2181">
        <f t="shared" si="449"/>
        <v>0.6151618058330004</v>
      </c>
      <c r="AE2181">
        <f t="shared" si="450"/>
        <v>0</v>
      </c>
      <c r="AF2181" t="e">
        <f t="shared" ca="1" si="451"/>
        <v>#N/A</v>
      </c>
      <c r="AG2181" t="e">
        <f t="shared" ca="1" si="452"/>
        <v>#N/A</v>
      </c>
      <c r="AH2181" t="e">
        <f t="shared" ca="1" si="453"/>
        <v>#N/A</v>
      </c>
      <c r="AI2181" t="e">
        <f t="shared" ca="1" si="442"/>
        <v>#N/A</v>
      </c>
      <c r="AJ2181">
        <f t="shared" si="443"/>
        <v>9.988014382740711E-5</v>
      </c>
      <c r="AK2181">
        <f t="shared" si="444"/>
        <v>0</v>
      </c>
      <c r="AL2181" t="e">
        <f t="shared" ca="1" si="454"/>
        <v>#N/A</v>
      </c>
      <c r="AM2181" t="b">
        <f t="shared" si="445"/>
        <v>0</v>
      </c>
    </row>
    <row r="2182" spans="1:39" x14ac:dyDescent="0.3">
      <c r="A2182" t="s">
        <v>1045</v>
      </c>
      <c r="B2182" t="s">
        <v>1046</v>
      </c>
      <c r="C2182" t="s">
        <v>39</v>
      </c>
      <c r="D2182" t="s">
        <v>76</v>
      </c>
      <c r="E2182" t="s">
        <v>804</v>
      </c>
      <c r="F2182" s="13" t="str">
        <f>_xlfn.CONCAT(wiz_6[[#This Row],[OCTY......]],",",wiz_6[[#This Row],[OS]])</f>
        <v>FORT WORTH,TX</v>
      </c>
      <c r="G2182" t="s">
        <v>68</v>
      </c>
      <c r="H2182" t="s">
        <v>1160</v>
      </c>
      <c r="I2182" s="13" t="str">
        <f>_xlfn.CONCAT(wiz_6[[#This Row],[DCTY......]], ",",wiz_6[[#This Row],[DS]])</f>
        <v>CORDOVA   ,NC</v>
      </c>
      <c r="J2182" t="str">
        <f>TRIM(CONCATENATE(wiz_6[[#This Row],[SHIPPER..................]],wiz_6[[#This Row],[ZIP2..]],wiz_6[[#This Row],[ZIP3..]]))</f>
        <v>b: M2 LOGISTICS | 7610128330</v>
      </c>
      <c r="K2182">
        <v>1</v>
      </c>
      <c r="L2182">
        <v>0.97</v>
      </c>
      <c r="M2182">
        <v>0.28999999999999998</v>
      </c>
      <c r="N2182">
        <v>1137</v>
      </c>
      <c r="O2182">
        <v>3</v>
      </c>
      <c r="P2182">
        <v>15</v>
      </c>
      <c r="Q2182">
        <v>0.25</v>
      </c>
      <c r="R2182">
        <v>-75</v>
      </c>
      <c r="S2182">
        <v>13</v>
      </c>
      <c r="T2182">
        <v>-140</v>
      </c>
      <c r="U2182">
        <v>-199</v>
      </c>
      <c r="V2182">
        <v>-326</v>
      </c>
      <c r="W2182">
        <v>76244</v>
      </c>
      <c r="X2182">
        <v>76101</v>
      </c>
      <c r="Y2182">
        <v>28330</v>
      </c>
      <c r="Z2182">
        <v>1.04</v>
      </c>
      <c r="AA2182">
        <f t="shared" si="446"/>
        <v>10012</v>
      </c>
      <c r="AB2182">
        <f t="shared" si="447"/>
        <v>-326</v>
      </c>
      <c r="AC2182">
        <f t="shared" si="448"/>
        <v>6159</v>
      </c>
      <c r="AD2182">
        <f t="shared" si="449"/>
        <v>0.6151618058330004</v>
      </c>
      <c r="AE2182">
        <f t="shared" si="450"/>
        <v>0</v>
      </c>
      <c r="AF2182" t="e">
        <f t="shared" ca="1" si="451"/>
        <v>#N/A</v>
      </c>
      <c r="AG2182" t="e">
        <f t="shared" ca="1" si="452"/>
        <v>#N/A</v>
      </c>
      <c r="AH2182" t="e">
        <f t="shared" ca="1" si="453"/>
        <v>#N/A</v>
      </c>
      <c r="AI2182" t="e">
        <f t="shared" ca="1" si="442"/>
        <v>#N/A</v>
      </c>
      <c r="AJ2182">
        <f t="shared" si="443"/>
        <v>9.988014382740711E-5</v>
      </c>
      <c r="AK2182">
        <f t="shared" si="444"/>
        <v>0</v>
      </c>
      <c r="AL2182" t="e">
        <f t="shared" ca="1" si="454"/>
        <v>#N/A</v>
      </c>
      <c r="AM2182" t="b">
        <f t="shared" si="445"/>
        <v>0</v>
      </c>
    </row>
    <row r="2183" spans="1:39" x14ac:dyDescent="0.3">
      <c r="A2183" t="s">
        <v>222</v>
      </c>
      <c r="B2183" t="s">
        <v>218</v>
      </c>
      <c r="C2183" t="s">
        <v>39</v>
      </c>
      <c r="D2183" t="s">
        <v>76</v>
      </c>
      <c r="E2183" t="s">
        <v>582</v>
      </c>
      <c r="F2183" s="13" t="str">
        <f>_xlfn.CONCAT(wiz_6[[#This Row],[OCTY......]],",",wiz_6[[#This Row],[OS]])</f>
        <v>DALLAS    ,TX</v>
      </c>
      <c r="G2183" t="s">
        <v>90</v>
      </c>
      <c r="H2183" t="s">
        <v>921</v>
      </c>
      <c r="I2183" s="13" t="str">
        <f>_xlfn.CONCAT(wiz_6[[#This Row],[DCTY......]], ",",wiz_6[[#This Row],[DS]])</f>
        <v>ANDERSON  ,SC</v>
      </c>
      <c r="J2183" t="str">
        <f>TRIM(CONCATENATE(wiz_6[[#This Row],[SHIPPER..................]],wiz_6[[#This Row],[ZIP2..]],wiz_6[[#This Row],[ZIP3..]]))</f>
        <v>OWENS CORNING FIBERGL| 7520129621</v>
      </c>
      <c r="K2183">
        <v>1</v>
      </c>
      <c r="L2183">
        <v>1.45</v>
      </c>
      <c r="M2183">
        <v>0.17</v>
      </c>
      <c r="N2183">
        <v>958</v>
      </c>
      <c r="O2183">
        <v>2.91</v>
      </c>
      <c r="P2183">
        <v>0</v>
      </c>
      <c r="Q2183">
        <v>0.25</v>
      </c>
      <c r="R2183">
        <v>4</v>
      </c>
      <c r="S2183">
        <v>-49</v>
      </c>
      <c r="T2183">
        <v>-245</v>
      </c>
      <c r="U2183">
        <v>-15</v>
      </c>
      <c r="V2183">
        <v>-309</v>
      </c>
      <c r="W2183">
        <v>75201</v>
      </c>
      <c r="X2183">
        <v>75201</v>
      </c>
      <c r="Y2183">
        <v>29621</v>
      </c>
      <c r="Z2183">
        <v>1.4</v>
      </c>
      <c r="AA2183">
        <f t="shared" si="446"/>
        <v>10012</v>
      </c>
      <c r="AB2183">
        <f t="shared" si="447"/>
        <v>-309</v>
      </c>
      <c r="AC2183">
        <f t="shared" si="448"/>
        <v>6159</v>
      </c>
      <c r="AD2183">
        <f t="shared" si="449"/>
        <v>0.6151618058330004</v>
      </c>
      <c r="AE2183">
        <f t="shared" si="450"/>
        <v>0</v>
      </c>
      <c r="AF2183" t="e">
        <f t="shared" ca="1" si="451"/>
        <v>#N/A</v>
      </c>
      <c r="AG2183" t="e">
        <f t="shared" ca="1" si="452"/>
        <v>#N/A</v>
      </c>
      <c r="AH2183" t="e">
        <f t="shared" ca="1" si="453"/>
        <v>#N/A</v>
      </c>
      <c r="AI2183" t="e">
        <f t="shared" ca="1" si="442"/>
        <v>#N/A</v>
      </c>
      <c r="AJ2183">
        <f t="shared" si="443"/>
        <v>9.988014382740711E-5</v>
      </c>
      <c r="AK2183">
        <f t="shared" si="444"/>
        <v>0</v>
      </c>
      <c r="AL2183" t="e">
        <f t="shared" ca="1" si="454"/>
        <v>#N/A</v>
      </c>
      <c r="AM2183" t="b">
        <f t="shared" si="445"/>
        <v>0</v>
      </c>
    </row>
    <row r="2184" spans="1:39" x14ac:dyDescent="0.3">
      <c r="A2184" t="s">
        <v>222</v>
      </c>
      <c r="B2184" t="s">
        <v>218</v>
      </c>
      <c r="C2184" t="s">
        <v>39</v>
      </c>
      <c r="D2184" t="s">
        <v>76</v>
      </c>
      <c r="E2184" t="s">
        <v>582</v>
      </c>
      <c r="F2184" s="13" t="str">
        <f>_xlfn.CONCAT(wiz_6[[#This Row],[OCTY......]],",",wiz_6[[#This Row],[OS]])</f>
        <v>DALLAS    ,TX</v>
      </c>
      <c r="G2184" t="s">
        <v>90</v>
      </c>
      <c r="H2184" t="s">
        <v>550</v>
      </c>
      <c r="I2184" s="13" t="str">
        <f>_xlfn.CONCAT(wiz_6[[#This Row],[DCTY......]], ",",wiz_6[[#This Row],[DS]])</f>
        <v>GREENVILLE,SC</v>
      </c>
      <c r="J2184" t="str">
        <f>TRIM(CONCATENATE(wiz_6[[#This Row],[SHIPPER..................]],wiz_6[[#This Row],[ZIP2..]],wiz_6[[#This Row],[ZIP3..]]))</f>
        <v>OWENS CORNING FIBERGL| 7520129601</v>
      </c>
      <c r="K2184">
        <v>2</v>
      </c>
      <c r="L2184">
        <v>1.4</v>
      </c>
      <c r="M2184">
        <v>0.17</v>
      </c>
      <c r="N2184">
        <v>1243</v>
      </c>
      <c r="O2184">
        <v>2.44</v>
      </c>
      <c r="P2184">
        <v>25</v>
      </c>
      <c r="Q2184">
        <v>0.25</v>
      </c>
      <c r="R2184">
        <v>-7</v>
      </c>
      <c r="S2184">
        <v>-49</v>
      </c>
      <c r="T2184">
        <v>-3</v>
      </c>
      <c r="U2184">
        <v>129</v>
      </c>
      <c r="V2184">
        <v>77</v>
      </c>
      <c r="W2184">
        <v>76001</v>
      </c>
      <c r="X2184">
        <v>75201</v>
      </c>
      <c r="Y2184">
        <v>29601</v>
      </c>
      <c r="Z2184">
        <v>1.35</v>
      </c>
      <c r="AA2184">
        <f t="shared" si="446"/>
        <v>10012</v>
      </c>
      <c r="AB2184">
        <f t="shared" si="447"/>
        <v>154</v>
      </c>
      <c r="AC2184">
        <f t="shared" si="448"/>
        <v>6159</v>
      </c>
      <c r="AD2184">
        <f t="shared" si="449"/>
        <v>0.6151618058330004</v>
      </c>
      <c r="AE2184">
        <f t="shared" si="450"/>
        <v>0</v>
      </c>
      <c r="AF2184" t="e">
        <f t="shared" ca="1" si="451"/>
        <v>#N/A</v>
      </c>
      <c r="AG2184" t="e">
        <f t="shared" ca="1" si="452"/>
        <v>#N/A</v>
      </c>
      <c r="AH2184" t="e">
        <f t="shared" ca="1" si="453"/>
        <v>#N/A</v>
      </c>
      <c r="AI2184" t="e">
        <f t="shared" ca="1" si="442"/>
        <v>#N/A</v>
      </c>
      <c r="AJ2184">
        <f t="shared" si="443"/>
        <v>1.9976028765481422E-4</v>
      </c>
      <c r="AK2184">
        <f t="shared" si="444"/>
        <v>0</v>
      </c>
      <c r="AL2184" t="e">
        <f t="shared" ca="1" si="454"/>
        <v>#N/A</v>
      </c>
      <c r="AM2184" t="b">
        <f t="shared" si="445"/>
        <v>0</v>
      </c>
    </row>
    <row r="2185" spans="1:39" x14ac:dyDescent="0.3">
      <c r="A2185" t="s">
        <v>37</v>
      </c>
      <c r="B2185" t="s">
        <v>38</v>
      </c>
      <c r="C2185" t="s">
        <v>39</v>
      </c>
      <c r="D2185" t="s">
        <v>76</v>
      </c>
      <c r="E2185" t="s">
        <v>582</v>
      </c>
      <c r="F2185" s="13" t="str">
        <f>_xlfn.CONCAT(wiz_6[[#This Row],[OCTY......]],",",wiz_6[[#This Row],[OS]])</f>
        <v>DALLAS    ,TX</v>
      </c>
      <c r="G2185" t="s">
        <v>70</v>
      </c>
      <c r="H2185" t="s">
        <v>349</v>
      </c>
      <c r="I2185" s="13" t="str">
        <f>_xlfn.CONCAT(wiz_6[[#This Row],[DCTY......]], ",",wiz_6[[#This Row],[DS]])</f>
        <v>CHATTANOOG,TN</v>
      </c>
      <c r="J2185" t="str">
        <f>TRIM(CONCATENATE(wiz_6[[#This Row],[SHIPPER..................]],wiz_6[[#This Row],[ZIP2..]],wiz_6[[#This Row],[ZIP3..]]))</f>
        <v>b: C H ROBINSON | 7520137401</v>
      </c>
      <c r="K2185">
        <v>1</v>
      </c>
      <c r="L2185">
        <v>1.49</v>
      </c>
      <c r="M2185">
        <v>0.27</v>
      </c>
      <c r="N2185">
        <v>793</v>
      </c>
      <c r="O2185">
        <v>1.83</v>
      </c>
      <c r="P2185">
        <v>18</v>
      </c>
      <c r="Q2185">
        <v>0.25</v>
      </c>
      <c r="R2185">
        <v>-48</v>
      </c>
      <c r="S2185">
        <v>-2</v>
      </c>
      <c r="T2185">
        <v>-7</v>
      </c>
      <c r="U2185">
        <v>145</v>
      </c>
      <c r="V2185">
        <v>136</v>
      </c>
      <c r="W2185">
        <v>76001</v>
      </c>
      <c r="X2185">
        <v>75201</v>
      </c>
      <c r="Y2185">
        <v>37401</v>
      </c>
      <c r="Z2185">
        <v>1.54</v>
      </c>
      <c r="AA2185">
        <f t="shared" si="446"/>
        <v>10012</v>
      </c>
      <c r="AB2185">
        <f t="shared" si="447"/>
        <v>136</v>
      </c>
      <c r="AC2185">
        <f t="shared" si="448"/>
        <v>6159</v>
      </c>
      <c r="AD2185">
        <f t="shared" si="449"/>
        <v>0.6151618058330004</v>
      </c>
      <c r="AE2185">
        <f t="shared" si="450"/>
        <v>0</v>
      </c>
      <c r="AF2185" t="e">
        <f t="shared" ca="1" si="451"/>
        <v>#N/A</v>
      </c>
      <c r="AG2185" t="e">
        <f t="shared" ca="1" si="452"/>
        <v>#N/A</v>
      </c>
      <c r="AH2185" t="e">
        <f t="shared" ca="1" si="453"/>
        <v>#N/A</v>
      </c>
      <c r="AI2185" t="e">
        <f t="shared" ca="1" si="442"/>
        <v>#N/A</v>
      </c>
      <c r="AJ2185">
        <f t="shared" si="443"/>
        <v>9.988014382740711E-5</v>
      </c>
      <c r="AK2185">
        <f t="shared" si="444"/>
        <v>0</v>
      </c>
      <c r="AL2185" t="e">
        <f t="shared" ca="1" si="454"/>
        <v>#N/A</v>
      </c>
      <c r="AM2185" t="b">
        <f t="shared" si="445"/>
        <v>0</v>
      </c>
    </row>
    <row r="2186" spans="1:39" x14ac:dyDescent="0.3">
      <c r="A2186" t="s">
        <v>37</v>
      </c>
      <c r="B2186" t="s">
        <v>38</v>
      </c>
      <c r="C2186" t="s">
        <v>39</v>
      </c>
      <c r="D2186" t="s">
        <v>76</v>
      </c>
      <c r="E2186" t="s">
        <v>1377</v>
      </c>
      <c r="F2186" s="13" t="str">
        <f>_xlfn.CONCAT(wiz_6[[#This Row],[OCTY......]],",",wiz_6[[#This Row],[OS]])</f>
        <v>ENNIS     ,TX</v>
      </c>
      <c r="G2186" t="s">
        <v>70</v>
      </c>
      <c r="H2186" t="s">
        <v>349</v>
      </c>
      <c r="I2186" s="13" t="str">
        <f>_xlfn.CONCAT(wiz_6[[#This Row],[DCTY......]], ",",wiz_6[[#This Row],[DS]])</f>
        <v>CHATTANOOG,TN</v>
      </c>
      <c r="J2186" t="str">
        <f>TRIM(CONCATENATE(wiz_6[[#This Row],[SHIPPER..................]],wiz_6[[#This Row],[ZIP2..]],wiz_6[[#This Row],[ZIP3..]]))</f>
        <v>b: C H ROBINSON | 7511937401</v>
      </c>
      <c r="K2186">
        <v>2</v>
      </c>
      <c r="L2186">
        <v>1.2</v>
      </c>
      <c r="M2186">
        <v>0.27</v>
      </c>
      <c r="N2186">
        <v>817</v>
      </c>
      <c r="O2186">
        <v>2.15</v>
      </c>
      <c r="P2186">
        <v>67</v>
      </c>
      <c r="Q2186">
        <v>0.3</v>
      </c>
      <c r="R2186">
        <v>-49</v>
      </c>
      <c r="S2186">
        <v>-52</v>
      </c>
      <c r="T2186">
        <v>-92</v>
      </c>
      <c r="U2186">
        <v>-85</v>
      </c>
      <c r="V2186">
        <v>-229</v>
      </c>
      <c r="W2186">
        <v>76099</v>
      </c>
      <c r="X2186">
        <v>75119</v>
      </c>
      <c r="Y2186">
        <v>37401</v>
      </c>
      <c r="Z2186">
        <v>1.25</v>
      </c>
      <c r="AA2186">
        <f t="shared" si="446"/>
        <v>10012</v>
      </c>
      <c r="AB2186">
        <f t="shared" si="447"/>
        <v>-458</v>
      </c>
      <c r="AC2186">
        <f t="shared" si="448"/>
        <v>6159</v>
      </c>
      <c r="AD2186">
        <f t="shared" si="449"/>
        <v>0.6151618058330004</v>
      </c>
      <c r="AE2186">
        <f t="shared" si="450"/>
        <v>0</v>
      </c>
      <c r="AF2186" t="e">
        <f t="shared" ca="1" si="451"/>
        <v>#N/A</v>
      </c>
      <c r="AG2186" t="e">
        <f t="shared" ca="1" si="452"/>
        <v>#N/A</v>
      </c>
      <c r="AH2186" t="e">
        <f t="shared" ca="1" si="453"/>
        <v>#N/A</v>
      </c>
      <c r="AI2186" t="e">
        <f t="shared" ca="1" si="442"/>
        <v>#N/A</v>
      </c>
      <c r="AJ2186">
        <f t="shared" si="443"/>
        <v>1.9976028765481422E-4</v>
      </c>
      <c r="AK2186">
        <f t="shared" si="444"/>
        <v>0</v>
      </c>
      <c r="AL2186" t="e">
        <f t="shared" ca="1" si="454"/>
        <v>#N/A</v>
      </c>
      <c r="AM2186" t="b">
        <f t="shared" si="445"/>
        <v>0</v>
      </c>
    </row>
    <row r="2187" spans="1:39" x14ac:dyDescent="0.3">
      <c r="A2187" t="s">
        <v>432</v>
      </c>
      <c r="B2187" t="s">
        <v>433</v>
      </c>
      <c r="C2187" t="s">
        <v>39</v>
      </c>
      <c r="D2187" t="s">
        <v>76</v>
      </c>
      <c r="E2187" t="s">
        <v>804</v>
      </c>
      <c r="F2187" s="13" t="str">
        <f>_xlfn.CONCAT(wiz_6[[#This Row],[OCTY......]],",",wiz_6[[#This Row],[OS]])</f>
        <v>FORT WORTH,TX</v>
      </c>
      <c r="G2187" t="s">
        <v>70</v>
      </c>
      <c r="H2187" t="s">
        <v>349</v>
      </c>
      <c r="I2187" s="13" t="str">
        <f>_xlfn.CONCAT(wiz_6[[#This Row],[DCTY......]], ",",wiz_6[[#This Row],[DS]])</f>
        <v>CHATTANOOG,TN</v>
      </c>
      <c r="J2187" t="str">
        <f>TRIM(CONCATENATE(wiz_6[[#This Row],[SHIPPER..................]],wiz_6[[#This Row],[ZIP2..]],wiz_6[[#This Row],[ZIP3..]]))</f>
        <v>b: UBER FREIGHT LLC | 7610137401</v>
      </c>
      <c r="K2187">
        <v>1</v>
      </c>
      <c r="L2187">
        <v>0.82</v>
      </c>
      <c r="M2187">
        <v>0.28000000000000003</v>
      </c>
      <c r="N2187">
        <v>820</v>
      </c>
      <c r="O2187">
        <v>1.77</v>
      </c>
      <c r="P2187">
        <v>31</v>
      </c>
      <c r="Q2187">
        <v>0.25</v>
      </c>
      <c r="R2187">
        <v>-57</v>
      </c>
      <c r="S2187">
        <v>-7</v>
      </c>
      <c r="T2187">
        <v>-2</v>
      </c>
      <c r="U2187">
        <v>-389</v>
      </c>
      <c r="V2187">
        <v>-398</v>
      </c>
      <c r="W2187">
        <v>75006</v>
      </c>
      <c r="X2187">
        <v>76101</v>
      </c>
      <c r="Y2187">
        <v>37401</v>
      </c>
      <c r="Z2187">
        <v>0.88</v>
      </c>
      <c r="AA2187">
        <f t="shared" si="446"/>
        <v>10012</v>
      </c>
      <c r="AB2187">
        <f t="shared" si="447"/>
        <v>-398</v>
      </c>
      <c r="AC2187">
        <f t="shared" si="448"/>
        <v>6159</v>
      </c>
      <c r="AD2187">
        <f t="shared" si="449"/>
        <v>0.6151618058330004</v>
      </c>
      <c r="AE2187">
        <f t="shared" si="450"/>
        <v>0</v>
      </c>
      <c r="AF2187" t="e">
        <f t="shared" ca="1" si="451"/>
        <v>#N/A</v>
      </c>
      <c r="AG2187" t="e">
        <f t="shared" ca="1" si="452"/>
        <v>#N/A</v>
      </c>
      <c r="AH2187" t="e">
        <f t="shared" ca="1" si="453"/>
        <v>#N/A</v>
      </c>
      <c r="AI2187" t="e">
        <f t="shared" ca="1" si="442"/>
        <v>#N/A</v>
      </c>
      <c r="AJ2187">
        <f t="shared" si="443"/>
        <v>9.988014382740711E-5</v>
      </c>
      <c r="AK2187">
        <f t="shared" si="444"/>
        <v>0</v>
      </c>
      <c r="AL2187" t="e">
        <f t="shared" ca="1" si="454"/>
        <v>#N/A</v>
      </c>
      <c r="AM2187" t="b">
        <f t="shared" si="445"/>
        <v>0</v>
      </c>
    </row>
    <row r="2188" spans="1:39" x14ac:dyDescent="0.3">
      <c r="A2188" t="s">
        <v>222</v>
      </c>
      <c r="B2188" t="s">
        <v>218</v>
      </c>
      <c r="C2188" t="s">
        <v>39</v>
      </c>
      <c r="D2188" t="s">
        <v>76</v>
      </c>
      <c r="E2188" t="s">
        <v>582</v>
      </c>
      <c r="F2188" s="13" t="str">
        <f>_xlfn.CONCAT(wiz_6[[#This Row],[OCTY......]],",",wiz_6[[#This Row],[OS]])</f>
        <v>DALLAS    ,TX</v>
      </c>
      <c r="G2188" t="s">
        <v>70</v>
      </c>
      <c r="H2188" t="s">
        <v>349</v>
      </c>
      <c r="I2188" s="13" t="str">
        <f>_xlfn.CONCAT(wiz_6[[#This Row],[DCTY......]], ",",wiz_6[[#This Row],[DS]])</f>
        <v>CHATTANOOG,TN</v>
      </c>
      <c r="J2188" t="str">
        <f>TRIM(CONCATENATE(wiz_6[[#This Row],[SHIPPER..................]],wiz_6[[#This Row],[ZIP2..]],wiz_6[[#This Row],[ZIP3..]]))</f>
        <v>OWENS CORNING FIBERGL| 7520137401</v>
      </c>
      <c r="K2188">
        <v>1</v>
      </c>
      <c r="L2188">
        <v>1.3</v>
      </c>
      <c r="M2188">
        <v>0.17</v>
      </c>
      <c r="N2188">
        <v>988</v>
      </c>
      <c r="O2188">
        <v>2</v>
      </c>
      <c r="P2188">
        <v>32</v>
      </c>
      <c r="Q2188">
        <v>0.25</v>
      </c>
      <c r="R2188">
        <v>5</v>
      </c>
      <c r="S2188">
        <v>-49</v>
      </c>
      <c r="T2188">
        <v>-29</v>
      </c>
      <c r="U2188">
        <v>-14</v>
      </c>
      <c r="V2188">
        <v>-92</v>
      </c>
      <c r="W2188">
        <v>76099</v>
      </c>
      <c r="X2188">
        <v>75201</v>
      </c>
      <c r="Y2188">
        <v>37401</v>
      </c>
      <c r="Z2188">
        <v>1.25</v>
      </c>
      <c r="AA2188">
        <f t="shared" si="446"/>
        <v>10012</v>
      </c>
      <c r="AB2188">
        <f t="shared" si="447"/>
        <v>-92</v>
      </c>
      <c r="AC2188">
        <f t="shared" si="448"/>
        <v>6159</v>
      </c>
      <c r="AD2188">
        <f t="shared" si="449"/>
        <v>0.6151618058330004</v>
      </c>
      <c r="AE2188">
        <f t="shared" si="450"/>
        <v>0</v>
      </c>
      <c r="AF2188" t="e">
        <f t="shared" ca="1" si="451"/>
        <v>#N/A</v>
      </c>
      <c r="AG2188" t="e">
        <f t="shared" ca="1" si="452"/>
        <v>#N/A</v>
      </c>
      <c r="AH2188" t="e">
        <f t="shared" ca="1" si="453"/>
        <v>#N/A</v>
      </c>
      <c r="AI2188" t="e">
        <f t="shared" ca="1" si="442"/>
        <v>#N/A</v>
      </c>
      <c r="AJ2188">
        <f t="shared" si="443"/>
        <v>9.988014382740711E-5</v>
      </c>
      <c r="AK2188">
        <f t="shared" si="444"/>
        <v>0</v>
      </c>
      <c r="AL2188" t="e">
        <f t="shared" ca="1" si="454"/>
        <v>#N/A</v>
      </c>
      <c r="AM2188" t="b">
        <f t="shared" si="445"/>
        <v>0</v>
      </c>
    </row>
    <row r="2189" spans="1:39" x14ac:dyDescent="0.3">
      <c r="A2189" t="s">
        <v>82</v>
      </c>
      <c r="B2189" t="s">
        <v>83</v>
      </c>
      <c r="C2189" t="s">
        <v>39</v>
      </c>
      <c r="D2189" t="s">
        <v>76</v>
      </c>
      <c r="E2189" t="s">
        <v>896</v>
      </c>
      <c r="F2189" s="13" t="str">
        <f>_xlfn.CONCAT(wiz_6[[#This Row],[OCTY......]],",",wiz_6[[#This Row],[OS]])</f>
        <v>CLEBURNE  ,TX</v>
      </c>
      <c r="G2189" t="s">
        <v>70</v>
      </c>
      <c r="H2189" t="s">
        <v>85</v>
      </c>
      <c r="I2189" s="13" t="str">
        <f>_xlfn.CONCAT(wiz_6[[#This Row],[DCTY......]], ",",wiz_6[[#This Row],[DS]])</f>
        <v>LEXINGTON ,TN</v>
      </c>
      <c r="J2189" t="str">
        <f>TRIM(CONCATENATE(wiz_6[[#This Row],[SHIPPER..................]],wiz_6[[#This Row],[ZIP2..]],wiz_6[[#This Row],[ZIP3..]]))</f>
        <v>b: TRANSPLACE TEXAS L| 7603138351</v>
      </c>
      <c r="K2189">
        <v>2</v>
      </c>
      <c r="L2189">
        <v>1</v>
      </c>
      <c r="M2189">
        <v>0.27</v>
      </c>
      <c r="N2189">
        <v>616</v>
      </c>
      <c r="O2189">
        <v>0.94</v>
      </c>
      <c r="P2189">
        <v>60</v>
      </c>
      <c r="Q2189">
        <v>0.3</v>
      </c>
      <c r="R2189">
        <v>-2</v>
      </c>
      <c r="S2189">
        <v>-59</v>
      </c>
      <c r="T2189">
        <v>64</v>
      </c>
      <c r="U2189">
        <v>183</v>
      </c>
      <c r="V2189">
        <v>188</v>
      </c>
      <c r="W2189">
        <v>75029</v>
      </c>
      <c r="X2189">
        <v>76031</v>
      </c>
      <c r="Y2189">
        <v>38351</v>
      </c>
      <c r="Z2189">
        <v>1.05</v>
      </c>
      <c r="AA2189">
        <f t="shared" si="446"/>
        <v>10012</v>
      </c>
      <c r="AB2189">
        <f t="shared" si="447"/>
        <v>376</v>
      </c>
      <c r="AC2189">
        <f t="shared" si="448"/>
        <v>6159</v>
      </c>
      <c r="AD2189">
        <f t="shared" si="449"/>
        <v>0.6151618058330004</v>
      </c>
      <c r="AE2189">
        <f t="shared" si="450"/>
        <v>0</v>
      </c>
      <c r="AF2189" t="e">
        <f t="shared" ca="1" si="451"/>
        <v>#N/A</v>
      </c>
      <c r="AG2189" t="e">
        <f t="shared" ca="1" si="452"/>
        <v>#N/A</v>
      </c>
      <c r="AH2189" t="e">
        <f t="shared" ca="1" si="453"/>
        <v>#N/A</v>
      </c>
      <c r="AI2189" t="e">
        <f t="shared" ca="1" si="442"/>
        <v>#N/A</v>
      </c>
      <c r="AJ2189">
        <f t="shared" si="443"/>
        <v>1.9976028765481422E-4</v>
      </c>
      <c r="AK2189">
        <f t="shared" si="444"/>
        <v>0</v>
      </c>
      <c r="AL2189" t="e">
        <f t="shared" ca="1" si="454"/>
        <v>#N/A</v>
      </c>
      <c r="AM2189" t="b">
        <f t="shared" si="445"/>
        <v>0</v>
      </c>
    </row>
    <row r="2190" spans="1:39" x14ac:dyDescent="0.3">
      <c r="A2190" t="s">
        <v>1872</v>
      </c>
      <c r="B2190" t="s">
        <v>1873</v>
      </c>
      <c r="C2190" t="s">
        <v>39</v>
      </c>
      <c r="D2190" t="s">
        <v>76</v>
      </c>
      <c r="E2190" t="s">
        <v>582</v>
      </c>
      <c r="F2190" s="13" t="str">
        <f>_xlfn.CONCAT(wiz_6[[#This Row],[OCTY......]],",",wiz_6[[#This Row],[OS]])</f>
        <v>DALLAS    ,TX</v>
      </c>
      <c r="G2190" t="s">
        <v>70</v>
      </c>
      <c r="H2190" t="s">
        <v>983</v>
      </c>
      <c r="I2190" s="13" t="str">
        <f>_xlfn.CONCAT(wiz_6[[#This Row],[DCTY......]], ",",wiz_6[[#This Row],[DS]])</f>
        <v>HUNTINGDON,TN</v>
      </c>
      <c r="J2190" t="str">
        <f>TRIM(CONCATENATE(wiz_6[[#This Row],[SHIPPER..................]],wiz_6[[#This Row],[ZIP2..]],wiz_6[[#This Row],[ZIP3..]]))</f>
        <v>b: TRANSPORTATION AND| 7520138344</v>
      </c>
      <c r="K2190">
        <v>1</v>
      </c>
      <c r="L2190">
        <v>1.02</v>
      </c>
      <c r="M2190">
        <v>0.28000000000000003</v>
      </c>
      <c r="N2190">
        <v>578</v>
      </c>
      <c r="O2190">
        <v>2.12</v>
      </c>
      <c r="P2190">
        <v>33</v>
      </c>
      <c r="Q2190">
        <v>0.25</v>
      </c>
      <c r="R2190">
        <v>-40</v>
      </c>
      <c r="S2190">
        <v>-9</v>
      </c>
      <c r="T2190">
        <v>-241</v>
      </c>
      <c r="U2190">
        <v>136</v>
      </c>
      <c r="V2190">
        <v>-114</v>
      </c>
      <c r="W2190">
        <v>75160</v>
      </c>
      <c r="X2190">
        <v>75201</v>
      </c>
      <c r="Y2190">
        <v>38344</v>
      </c>
      <c r="Z2190">
        <v>1.08</v>
      </c>
      <c r="AA2190">
        <f t="shared" si="446"/>
        <v>10012</v>
      </c>
      <c r="AB2190">
        <f t="shared" si="447"/>
        <v>-114</v>
      </c>
      <c r="AC2190">
        <f t="shared" si="448"/>
        <v>6159</v>
      </c>
      <c r="AD2190">
        <f t="shared" si="449"/>
        <v>0.6151618058330004</v>
      </c>
      <c r="AE2190">
        <f t="shared" si="450"/>
        <v>0</v>
      </c>
      <c r="AF2190" t="e">
        <f t="shared" ca="1" si="451"/>
        <v>#N/A</v>
      </c>
      <c r="AG2190" t="e">
        <f t="shared" ca="1" si="452"/>
        <v>#N/A</v>
      </c>
      <c r="AH2190" t="e">
        <f t="shared" ca="1" si="453"/>
        <v>#N/A</v>
      </c>
      <c r="AI2190" t="e">
        <f t="shared" ca="1" si="442"/>
        <v>#N/A</v>
      </c>
      <c r="AJ2190">
        <f t="shared" si="443"/>
        <v>9.988014382740711E-5</v>
      </c>
      <c r="AK2190">
        <f t="shared" si="444"/>
        <v>0</v>
      </c>
      <c r="AL2190" t="e">
        <f t="shared" ca="1" si="454"/>
        <v>#N/A</v>
      </c>
      <c r="AM2190" t="b">
        <f t="shared" si="445"/>
        <v>0</v>
      </c>
    </row>
    <row r="2191" spans="1:39" x14ac:dyDescent="0.3">
      <c r="A2191" t="s">
        <v>302</v>
      </c>
      <c r="B2191" t="s">
        <v>303</v>
      </c>
      <c r="C2191" t="s">
        <v>39</v>
      </c>
      <c r="D2191" t="s">
        <v>76</v>
      </c>
      <c r="E2191" t="s">
        <v>1766</v>
      </c>
      <c r="F2191" s="13" t="str">
        <f>_xlfn.CONCAT(wiz_6[[#This Row],[OCTY......]],",",wiz_6[[#This Row],[OS]])</f>
        <v>MESQUITE  ,TX</v>
      </c>
      <c r="G2191" t="s">
        <v>70</v>
      </c>
      <c r="H2191" t="s">
        <v>71</v>
      </c>
      <c r="I2191" s="13" t="str">
        <f>_xlfn.CONCAT(wiz_6[[#This Row],[DCTY......]], ",",wiz_6[[#This Row],[DS]])</f>
        <v>JACKSON   ,TN</v>
      </c>
      <c r="J2191" t="str">
        <f>TRIM(CONCATENATE(wiz_6[[#This Row],[SHIPPER..................]],wiz_6[[#This Row],[ZIP2..]],wiz_6[[#This Row],[ZIP3..]]))</f>
        <v>KIRKLANDS TL ONLY | 7514938301</v>
      </c>
      <c r="K2191">
        <v>1</v>
      </c>
      <c r="L2191">
        <v>1.51</v>
      </c>
      <c r="M2191">
        <v>0.23</v>
      </c>
      <c r="N2191">
        <v>530</v>
      </c>
      <c r="O2191">
        <v>0.83</v>
      </c>
      <c r="P2191">
        <v>32</v>
      </c>
      <c r="Q2191">
        <v>0.25</v>
      </c>
      <c r="R2191">
        <v>-10</v>
      </c>
      <c r="S2191">
        <v>-8</v>
      </c>
      <c r="T2191">
        <v>51</v>
      </c>
      <c r="U2191">
        <v>468</v>
      </c>
      <c r="V2191">
        <v>511</v>
      </c>
      <c r="W2191">
        <v>76001</v>
      </c>
      <c r="X2191">
        <v>75149</v>
      </c>
      <c r="Y2191">
        <v>38301</v>
      </c>
      <c r="Z2191">
        <v>1.52</v>
      </c>
      <c r="AA2191">
        <f t="shared" si="446"/>
        <v>10012</v>
      </c>
      <c r="AB2191">
        <f t="shared" si="447"/>
        <v>511</v>
      </c>
      <c r="AC2191">
        <f t="shared" si="448"/>
        <v>6159</v>
      </c>
      <c r="AD2191">
        <f t="shared" si="449"/>
        <v>0.6151618058330004</v>
      </c>
      <c r="AE2191">
        <f t="shared" si="450"/>
        <v>0</v>
      </c>
      <c r="AF2191" t="e">
        <f t="shared" ca="1" si="451"/>
        <v>#N/A</v>
      </c>
      <c r="AG2191" t="e">
        <f t="shared" ca="1" si="452"/>
        <v>#N/A</v>
      </c>
      <c r="AH2191" t="e">
        <f t="shared" ca="1" si="453"/>
        <v>#N/A</v>
      </c>
      <c r="AI2191" t="e">
        <f t="shared" ca="1" si="442"/>
        <v>#N/A</v>
      </c>
      <c r="AJ2191">
        <f t="shared" si="443"/>
        <v>9.988014382740711E-5</v>
      </c>
      <c r="AK2191">
        <f t="shared" si="444"/>
        <v>0</v>
      </c>
      <c r="AL2191" t="e">
        <f t="shared" ca="1" si="454"/>
        <v>#N/A</v>
      </c>
      <c r="AM2191" t="b">
        <f t="shared" si="445"/>
        <v>0</v>
      </c>
    </row>
    <row r="2192" spans="1:39" x14ac:dyDescent="0.3">
      <c r="A2192" t="s">
        <v>703</v>
      </c>
      <c r="B2192" t="s">
        <v>704</v>
      </c>
      <c r="C2192" t="s">
        <v>39</v>
      </c>
      <c r="D2192" t="s">
        <v>76</v>
      </c>
      <c r="E2192" t="s">
        <v>1874</v>
      </c>
      <c r="F2192" s="13" t="str">
        <f>_xlfn.CONCAT(wiz_6[[#This Row],[OCTY......]],",",wiz_6[[#This Row],[OS]])</f>
        <v>SAVOY     ,TX</v>
      </c>
      <c r="G2192" t="s">
        <v>70</v>
      </c>
      <c r="H2192" t="s">
        <v>1875</v>
      </c>
      <c r="I2192" s="13" t="str">
        <f>_xlfn.CONCAT(wiz_6[[#This Row],[DCTY......]], ",",wiz_6[[#This Row],[DS]])</f>
        <v>KINGSPORT ,TN</v>
      </c>
      <c r="J2192" t="str">
        <f>TRIM(CONCATENATE(wiz_6[[#This Row],[SHIPPER..................]],wiz_6[[#This Row],[ZIP2..]],wiz_6[[#This Row],[ZIP3..]]))</f>
        <v>b: CARGOBARN | 7547937660</v>
      </c>
      <c r="K2192">
        <v>1</v>
      </c>
      <c r="L2192">
        <v>0.91</v>
      </c>
      <c r="M2192">
        <v>0.27</v>
      </c>
      <c r="N2192">
        <v>908</v>
      </c>
      <c r="O2192">
        <v>1.83</v>
      </c>
      <c r="P2192">
        <v>65</v>
      </c>
      <c r="Q2192">
        <v>0.3</v>
      </c>
      <c r="R2192">
        <v>-32</v>
      </c>
      <c r="S2192">
        <v>-65</v>
      </c>
      <c r="T2192">
        <v>-4</v>
      </c>
      <c r="U2192">
        <v>-389</v>
      </c>
      <c r="V2192">
        <v>-458</v>
      </c>
      <c r="W2192">
        <v>75029</v>
      </c>
      <c r="X2192">
        <v>75479</v>
      </c>
      <c r="Y2192">
        <v>37660</v>
      </c>
      <c r="Z2192">
        <v>0.96</v>
      </c>
      <c r="AA2192">
        <f t="shared" si="446"/>
        <v>10012</v>
      </c>
      <c r="AB2192">
        <f t="shared" si="447"/>
        <v>-458</v>
      </c>
      <c r="AC2192">
        <f t="shared" si="448"/>
        <v>6159</v>
      </c>
      <c r="AD2192">
        <f t="shared" si="449"/>
        <v>0.6151618058330004</v>
      </c>
      <c r="AE2192">
        <f t="shared" si="450"/>
        <v>0</v>
      </c>
      <c r="AF2192" t="e">
        <f t="shared" ca="1" si="451"/>
        <v>#N/A</v>
      </c>
      <c r="AG2192" t="e">
        <f t="shared" ca="1" si="452"/>
        <v>#N/A</v>
      </c>
      <c r="AH2192" t="e">
        <f t="shared" ca="1" si="453"/>
        <v>#N/A</v>
      </c>
      <c r="AI2192" t="e">
        <f t="shared" ca="1" si="442"/>
        <v>#N/A</v>
      </c>
      <c r="AJ2192">
        <f t="shared" si="443"/>
        <v>9.988014382740711E-5</v>
      </c>
      <c r="AK2192">
        <f t="shared" si="444"/>
        <v>0</v>
      </c>
      <c r="AL2192" t="e">
        <f t="shared" ca="1" si="454"/>
        <v>#N/A</v>
      </c>
      <c r="AM2192" t="b">
        <f t="shared" si="445"/>
        <v>0</v>
      </c>
    </row>
    <row r="2193" spans="1:39" x14ac:dyDescent="0.3">
      <c r="A2193" t="s">
        <v>1348</v>
      </c>
      <c r="B2193" t="s">
        <v>1349</v>
      </c>
      <c r="C2193" t="s">
        <v>39</v>
      </c>
      <c r="D2193" t="s">
        <v>76</v>
      </c>
      <c r="E2193" t="s">
        <v>896</v>
      </c>
      <c r="F2193" s="13" t="str">
        <f>_xlfn.CONCAT(wiz_6[[#This Row],[OCTY......]],",",wiz_6[[#This Row],[OS]])</f>
        <v>CLEBURNE  ,TX</v>
      </c>
      <c r="G2193" t="s">
        <v>70</v>
      </c>
      <c r="H2193" t="s">
        <v>371</v>
      </c>
      <c r="I2193" s="13" t="str">
        <f>_xlfn.CONCAT(wiz_6[[#This Row],[DCTY......]], ",",wiz_6[[#This Row],[DS]])</f>
        <v>NEWPORT   ,TN</v>
      </c>
      <c r="J2193" t="str">
        <f>TRIM(CONCATENATE(wiz_6[[#This Row],[SHIPPER..................]],wiz_6[[#This Row],[ZIP2..]],wiz_6[[#This Row],[ZIP3..]]))</f>
        <v>b: BECKER LOGISTICS | 7603137821</v>
      </c>
      <c r="K2193">
        <v>1</v>
      </c>
      <c r="L2193">
        <v>0.84</v>
      </c>
      <c r="M2193">
        <v>0.27</v>
      </c>
      <c r="N2193">
        <v>935</v>
      </c>
      <c r="O2193">
        <v>2</v>
      </c>
      <c r="P2193">
        <v>29</v>
      </c>
      <c r="Q2193">
        <v>0.25</v>
      </c>
      <c r="R2193">
        <v>-21</v>
      </c>
      <c r="S2193">
        <v>-4</v>
      </c>
      <c r="T2193">
        <v>-44</v>
      </c>
      <c r="U2193">
        <v>-363</v>
      </c>
      <c r="V2193">
        <v>-411</v>
      </c>
      <c r="W2193">
        <v>76101</v>
      </c>
      <c r="X2193">
        <v>76031</v>
      </c>
      <c r="Y2193">
        <v>37821</v>
      </c>
      <c r="Z2193">
        <v>0.89</v>
      </c>
      <c r="AA2193">
        <f t="shared" si="446"/>
        <v>10012</v>
      </c>
      <c r="AB2193">
        <f t="shared" si="447"/>
        <v>-411</v>
      </c>
      <c r="AC2193">
        <f t="shared" si="448"/>
        <v>6159</v>
      </c>
      <c r="AD2193">
        <f t="shared" si="449"/>
        <v>0.6151618058330004</v>
      </c>
      <c r="AE2193">
        <f t="shared" si="450"/>
        <v>0</v>
      </c>
      <c r="AF2193" t="e">
        <f t="shared" ca="1" si="451"/>
        <v>#N/A</v>
      </c>
      <c r="AG2193" t="e">
        <f t="shared" ca="1" si="452"/>
        <v>#N/A</v>
      </c>
      <c r="AH2193" t="e">
        <f t="shared" ca="1" si="453"/>
        <v>#N/A</v>
      </c>
      <c r="AI2193" t="e">
        <f t="shared" ca="1" si="442"/>
        <v>#N/A</v>
      </c>
      <c r="AJ2193">
        <f t="shared" si="443"/>
        <v>9.988014382740711E-5</v>
      </c>
      <c r="AK2193">
        <f t="shared" si="444"/>
        <v>0</v>
      </c>
      <c r="AL2193" t="e">
        <f t="shared" ca="1" si="454"/>
        <v>#N/A</v>
      </c>
      <c r="AM2193" t="b">
        <f t="shared" si="445"/>
        <v>0</v>
      </c>
    </row>
    <row r="2194" spans="1:39" x14ac:dyDescent="0.3">
      <c r="A2194" t="s">
        <v>37</v>
      </c>
      <c r="B2194" t="s">
        <v>38</v>
      </c>
      <c r="C2194" t="s">
        <v>39</v>
      </c>
      <c r="D2194" t="s">
        <v>76</v>
      </c>
      <c r="E2194" t="s">
        <v>804</v>
      </c>
      <c r="F2194" s="13" t="str">
        <f>_xlfn.CONCAT(wiz_6[[#This Row],[OCTY......]],",",wiz_6[[#This Row],[OS]])</f>
        <v>FORT WORTH,TX</v>
      </c>
      <c r="G2194" t="s">
        <v>70</v>
      </c>
      <c r="H2194" t="s">
        <v>887</v>
      </c>
      <c r="I2194" s="13" t="str">
        <f>_xlfn.CONCAT(wiz_6[[#This Row],[DCTY......]], ",",wiz_6[[#This Row],[DS]])</f>
        <v>KNOXVILLE ,TN</v>
      </c>
      <c r="J2194" t="str">
        <f>TRIM(CONCATENATE(wiz_6[[#This Row],[SHIPPER..................]],wiz_6[[#This Row],[ZIP2..]],wiz_6[[#This Row],[ZIP3..]]))</f>
        <v>b: C H ROBINSON | 7610137950</v>
      </c>
      <c r="K2194">
        <v>1</v>
      </c>
      <c r="L2194">
        <v>1.7</v>
      </c>
      <c r="M2194">
        <v>0.28000000000000003</v>
      </c>
      <c r="N2194">
        <v>885</v>
      </c>
      <c r="O2194">
        <v>1.68</v>
      </c>
      <c r="P2194">
        <v>31</v>
      </c>
      <c r="Q2194">
        <v>0.25</v>
      </c>
      <c r="R2194">
        <v>-62</v>
      </c>
      <c r="S2194">
        <v>-13</v>
      </c>
      <c r="T2194">
        <v>0</v>
      </c>
      <c r="U2194">
        <v>445</v>
      </c>
      <c r="V2194">
        <v>432</v>
      </c>
      <c r="W2194">
        <v>75029</v>
      </c>
      <c r="X2194">
        <v>76101</v>
      </c>
      <c r="Y2194">
        <v>37950</v>
      </c>
      <c r="Z2194">
        <v>1.76</v>
      </c>
      <c r="AA2194">
        <f t="shared" si="446"/>
        <v>10012</v>
      </c>
      <c r="AB2194">
        <f t="shared" si="447"/>
        <v>432</v>
      </c>
      <c r="AC2194">
        <f t="shared" si="448"/>
        <v>6159</v>
      </c>
      <c r="AD2194">
        <f t="shared" si="449"/>
        <v>0.6151618058330004</v>
      </c>
      <c r="AE2194">
        <f t="shared" si="450"/>
        <v>0</v>
      </c>
      <c r="AF2194" t="e">
        <f t="shared" ca="1" si="451"/>
        <v>#N/A</v>
      </c>
      <c r="AG2194" t="e">
        <f t="shared" ca="1" si="452"/>
        <v>#N/A</v>
      </c>
      <c r="AH2194" t="e">
        <f t="shared" ca="1" si="453"/>
        <v>#N/A</v>
      </c>
      <c r="AI2194" t="e">
        <f t="shared" ca="1" si="442"/>
        <v>#N/A</v>
      </c>
      <c r="AJ2194">
        <f t="shared" si="443"/>
        <v>9.988014382740711E-5</v>
      </c>
      <c r="AK2194">
        <f t="shared" si="444"/>
        <v>0</v>
      </c>
      <c r="AL2194" t="e">
        <f t="shared" ca="1" si="454"/>
        <v>#N/A</v>
      </c>
      <c r="AM2194" t="b">
        <f t="shared" si="445"/>
        <v>0</v>
      </c>
    </row>
    <row r="2195" spans="1:39" x14ac:dyDescent="0.3">
      <c r="A2195" t="s">
        <v>1876</v>
      </c>
      <c r="B2195" t="s">
        <v>1877</v>
      </c>
      <c r="C2195" t="s">
        <v>39</v>
      </c>
      <c r="D2195" t="s">
        <v>76</v>
      </c>
      <c r="E2195" t="s">
        <v>381</v>
      </c>
      <c r="F2195" s="13" t="str">
        <f>_xlfn.CONCAT(wiz_6[[#This Row],[OCTY......]],",",wiz_6[[#This Row],[OS]])</f>
        <v>CARROLLTON,TX</v>
      </c>
      <c r="G2195" t="s">
        <v>70</v>
      </c>
      <c r="H2195" t="s">
        <v>563</v>
      </c>
      <c r="I2195" s="13" t="str">
        <f>_xlfn.CONCAT(wiz_6[[#This Row],[DCTY......]], ",",wiz_6[[#This Row],[DS]])</f>
        <v>MIDWAY    ,TN</v>
      </c>
      <c r="J2195" t="str">
        <f>TRIM(CONCATENATE(wiz_6[[#This Row],[SHIPPER..................]],wiz_6[[#This Row],[ZIP2..]],wiz_6[[#This Row],[ZIP3..]]))</f>
        <v>b: GLOBAL TRANSPORT L| 7500637809</v>
      </c>
      <c r="K2195">
        <v>1</v>
      </c>
      <c r="L2195">
        <v>1.96</v>
      </c>
      <c r="M2195">
        <v>0.28000000000000003</v>
      </c>
      <c r="N2195">
        <v>916</v>
      </c>
      <c r="O2195">
        <v>1.22</v>
      </c>
      <c r="P2195">
        <v>15</v>
      </c>
      <c r="Q2195">
        <v>0.25</v>
      </c>
      <c r="R2195">
        <v>-64</v>
      </c>
      <c r="S2195">
        <v>-2</v>
      </c>
      <c r="T2195">
        <v>141</v>
      </c>
      <c r="U2195">
        <v>706</v>
      </c>
      <c r="V2195">
        <v>845</v>
      </c>
      <c r="W2195">
        <v>75029</v>
      </c>
      <c r="X2195">
        <v>75006</v>
      </c>
      <c r="Y2195">
        <v>37809</v>
      </c>
      <c r="Z2195">
        <v>2.02</v>
      </c>
      <c r="AA2195">
        <f t="shared" si="446"/>
        <v>10012</v>
      </c>
      <c r="AB2195">
        <f t="shared" si="447"/>
        <v>845</v>
      </c>
      <c r="AC2195">
        <f t="shared" si="448"/>
        <v>6159</v>
      </c>
      <c r="AD2195">
        <f t="shared" si="449"/>
        <v>0.6151618058330004</v>
      </c>
      <c r="AE2195">
        <f t="shared" si="450"/>
        <v>0</v>
      </c>
      <c r="AF2195" t="e">
        <f t="shared" ca="1" si="451"/>
        <v>#N/A</v>
      </c>
      <c r="AG2195" t="e">
        <f t="shared" ca="1" si="452"/>
        <v>#N/A</v>
      </c>
      <c r="AH2195" t="e">
        <f t="shared" ca="1" si="453"/>
        <v>#N/A</v>
      </c>
      <c r="AI2195" t="e">
        <f t="shared" ca="1" si="442"/>
        <v>#N/A</v>
      </c>
      <c r="AJ2195">
        <f t="shared" si="443"/>
        <v>9.988014382740711E-5</v>
      </c>
      <c r="AK2195">
        <f t="shared" si="444"/>
        <v>0</v>
      </c>
      <c r="AL2195" t="e">
        <f t="shared" ca="1" si="454"/>
        <v>#N/A</v>
      </c>
      <c r="AM2195" t="b">
        <f t="shared" si="445"/>
        <v>0</v>
      </c>
    </row>
    <row r="2196" spans="1:39" x14ac:dyDescent="0.3">
      <c r="A2196" t="s">
        <v>279</v>
      </c>
      <c r="B2196" t="s">
        <v>280</v>
      </c>
      <c r="C2196" t="s">
        <v>39</v>
      </c>
      <c r="D2196" t="s">
        <v>76</v>
      </c>
      <c r="E2196" t="s">
        <v>582</v>
      </c>
      <c r="F2196" s="13" t="str">
        <f>_xlfn.CONCAT(wiz_6[[#This Row],[OCTY......]],",",wiz_6[[#This Row],[OS]])</f>
        <v>DALLAS    ,TX</v>
      </c>
      <c r="G2196" t="s">
        <v>70</v>
      </c>
      <c r="H2196" t="s">
        <v>887</v>
      </c>
      <c r="I2196" s="13" t="str">
        <f>_xlfn.CONCAT(wiz_6[[#This Row],[DCTY......]], ",",wiz_6[[#This Row],[DS]])</f>
        <v>KNOXVILLE ,TN</v>
      </c>
      <c r="J2196" t="str">
        <f>TRIM(CONCATENATE(wiz_6[[#This Row],[SHIPPER..................]],wiz_6[[#This Row],[ZIP2..]],wiz_6[[#This Row],[ZIP3..]]))</f>
        <v>b: NOLAN TRANSPORTATI| 7520137950</v>
      </c>
      <c r="K2196">
        <v>1</v>
      </c>
      <c r="L2196">
        <v>1.1200000000000001</v>
      </c>
      <c r="M2196">
        <v>0.27</v>
      </c>
      <c r="N2196">
        <v>847</v>
      </c>
      <c r="O2196">
        <v>0.92</v>
      </c>
      <c r="P2196">
        <v>24</v>
      </c>
      <c r="Q2196">
        <v>0.25</v>
      </c>
      <c r="R2196">
        <v>-51</v>
      </c>
      <c r="S2196">
        <v>-14</v>
      </c>
      <c r="T2196">
        <v>199</v>
      </c>
      <c r="U2196">
        <v>-82</v>
      </c>
      <c r="V2196">
        <v>103</v>
      </c>
      <c r="W2196">
        <v>75029</v>
      </c>
      <c r="X2196">
        <v>75201</v>
      </c>
      <c r="Y2196">
        <v>37950</v>
      </c>
      <c r="Z2196">
        <v>1.17</v>
      </c>
      <c r="AA2196">
        <f t="shared" si="446"/>
        <v>10012</v>
      </c>
      <c r="AB2196">
        <f t="shared" si="447"/>
        <v>103</v>
      </c>
      <c r="AC2196">
        <f t="shared" si="448"/>
        <v>6159</v>
      </c>
      <c r="AD2196">
        <f t="shared" si="449"/>
        <v>0.6151618058330004</v>
      </c>
      <c r="AE2196">
        <f t="shared" si="450"/>
        <v>0</v>
      </c>
      <c r="AF2196" t="e">
        <f t="shared" ca="1" si="451"/>
        <v>#N/A</v>
      </c>
      <c r="AG2196" t="e">
        <f t="shared" ca="1" si="452"/>
        <v>#N/A</v>
      </c>
      <c r="AH2196" t="e">
        <f t="shared" ca="1" si="453"/>
        <v>#N/A</v>
      </c>
      <c r="AI2196" t="e">
        <f t="shared" ca="1" si="442"/>
        <v>#N/A</v>
      </c>
      <c r="AJ2196">
        <f t="shared" si="443"/>
        <v>9.988014382740711E-5</v>
      </c>
      <c r="AK2196">
        <f t="shared" si="444"/>
        <v>0</v>
      </c>
      <c r="AL2196" t="e">
        <f t="shared" ca="1" si="454"/>
        <v>#N/A</v>
      </c>
      <c r="AM2196" t="b">
        <f t="shared" si="445"/>
        <v>0</v>
      </c>
    </row>
    <row r="2197" spans="1:39" x14ac:dyDescent="0.3">
      <c r="A2197" t="s">
        <v>576</v>
      </c>
      <c r="B2197" t="s">
        <v>577</v>
      </c>
      <c r="C2197" t="s">
        <v>39</v>
      </c>
      <c r="D2197" t="s">
        <v>76</v>
      </c>
      <c r="E2197" t="s">
        <v>804</v>
      </c>
      <c r="F2197" s="13" t="str">
        <f>_xlfn.CONCAT(wiz_6[[#This Row],[OCTY......]],",",wiz_6[[#This Row],[OS]])</f>
        <v>FORT WORTH,TX</v>
      </c>
      <c r="G2197" t="s">
        <v>70</v>
      </c>
      <c r="H2197" t="s">
        <v>887</v>
      </c>
      <c r="I2197" s="13" t="str">
        <f>_xlfn.CONCAT(wiz_6[[#This Row],[DCTY......]], ",",wiz_6[[#This Row],[DS]])</f>
        <v>KNOXVILLE ,TN</v>
      </c>
      <c r="J2197" t="str">
        <f>TRIM(CONCATENATE(wiz_6[[#This Row],[SHIPPER..................]],wiz_6[[#This Row],[ZIP2..]],wiz_6[[#This Row],[ZIP3..]]))</f>
        <v>b: SUNTECK TRANSPORT | 7610137950</v>
      </c>
      <c r="K2197">
        <v>1</v>
      </c>
      <c r="L2197">
        <v>0.78</v>
      </c>
      <c r="M2197">
        <v>0.28999999999999998</v>
      </c>
      <c r="N2197">
        <v>885</v>
      </c>
      <c r="O2197">
        <v>1.33</v>
      </c>
      <c r="P2197">
        <v>32</v>
      </c>
      <c r="Q2197">
        <v>0.25</v>
      </c>
      <c r="R2197">
        <v>-71</v>
      </c>
      <c r="S2197">
        <v>-24</v>
      </c>
      <c r="T2197">
        <v>83</v>
      </c>
      <c r="U2197">
        <v>-355</v>
      </c>
      <c r="V2197">
        <v>-296</v>
      </c>
      <c r="W2197">
        <v>75029</v>
      </c>
      <c r="X2197">
        <v>76101</v>
      </c>
      <c r="Y2197">
        <v>37950</v>
      </c>
      <c r="Z2197">
        <v>0.85</v>
      </c>
      <c r="AA2197">
        <f t="shared" si="446"/>
        <v>10012</v>
      </c>
      <c r="AB2197">
        <f t="shared" si="447"/>
        <v>-296</v>
      </c>
      <c r="AC2197">
        <f t="shared" si="448"/>
        <v>6159</v>
      </c>
      <c r="AD2197">
        <f t="shared" si="449"/>
        <v>0.6151618058330004</v>
      </c>
      <c r="AE2197">
        <f t="shared" si="450"/>
        <v>0</v>
      </c>
      <c r="AF2197" t="e">
        <f t="shared" ca="1" si="451"/>
        <v>#N/A</v>
      </c>
      <c r="AG2197" t="e">
        <f t="shared" ca="1" si="452"/>
        <v>#N/A</v>
      </c>
      <c r="AH2197" t="e">
        <f t="shared" ca="1" si="453"/>
        <v>#N/A</v>
      </c>
      <c r="AI2197" t="e">
        <f t="shared" ca="1" si="442"/>
        <v>#N/A</v>
      </c>
      <c r="AJ2197">
        <f t="shared" si="443"/>
        <v>9.988014382740711E-5</v>
      </c>
      <c r="AK2197">
        <f t="shared" si="444"/>
        <v>0</v>
      </c>
      <c r="AL2197" t="e">
        <f t="shared" ca="1" si="454"/>
        <v>#N/A</v>
      </c>
      <c r="AM2197" t="b">
        <f t="shared" si="445"/>
        <v>0</v>
      </c>
    </row>
    <row r="2198" spans="1:39" x14ac:dyDescent="0.3">
      <c r="A2198" t="s">
        <v>1878</v>
      </c>
      <c r="B2198" t="s">
        <v>1879</v>
      </c>
      <c r="C2198" t="s">
        <v>39</v>
      </c>
      <c r="D2198" t="s">
        <v>76</v>
      </c>
      <c r="E2198" t="s">
        <v>1381</v>
      </c>
      <c r="F2198" s="13" t="str">
        <f>_xlfn.CONCAT(wiz_6[[#This Row],[OCTY......]],",",wiz_6[[#This Row],[OS]])</f>
        <v>HUTCHINS  ,TX</v>
      </c>
      <c r="G2198" t="s">
        <v>70</v>
      </c>
      <c r="H2198" t="s">
        <v>860</v>
      </c>
      <c r="I2198" s="13" t="str">
        <f>_xlfn.CONCAT(wiz_6[[#This Row],[DCTY......]], ",",wiz_6[[#This Row],[DS]])</f>
        <v>GREENEVILL,TN</v>
      </c>
      <c r="J2198" t="str">
        <f>TRIM(CONCATENATE(wiz_6[[#This Row],[SHIPPER..................]],wiz_6[[#This Row],[ZIP2..]],wiz_6[[#This Row],[ZIP3..]]))</f>
        <v>b: SWIFT LOGISTICS | 7514137743</v>
      </c>
      <c r="K2198">
        <v>1</v>
      </c>
      <c r="L2198">
        <v>1.22</v>
      </c>
      <c r="M2198">
        <v>0.27</v>
      </c>
      <c r="N2198">
        <v>915</v>
      </c>
      <c r="O2198">
        <v>1.81</v>
      </c>
      <c r="P2198">
        <v>35</v>
      </c>
      <c r="Q2198">
        <v>0.25</v>
      </c>
      <c r="R2198">
        <v>-55</v>
      </c>
      <c r="S2198">
        <v>-28</v>
      </c>
      <c r="T2198">
        <v>1</v>
      </c>
      <c r="U2198">
        <v>21</v>
      </c>
      <c r="V2198">
        <v>-6</v>
      </c>
      <c r="W2198">
        <v>75029</v>
      </c>
      <c r="X2198">
        <v>75141</v>
      </c>
      <c r="Y2198">
        <v>37743</v>
      </c>
      <c r="Z2198">
        <v>1.27</v>
      </c>
      <c r="AA2198">
        <f t="shared" si="446"/>
        <v>10012</v>
      </c>
      <c r="AB2198">
        <f t="shared" si="447"/>
        <v>-6</v>
      </c>
      <c r="AC2198">
        <f t="shared" si="448"/>
        <v>6159</v>
      </c>
      <c r="AD2198">
        <f t="shared" si="449"/>
        <v>0.6151618058330004</v>
      </c>
      <c r="AE2198">
        <f t="shared" si="450"/>
        <v>0</v>
      </c>
      <c r="AF2198" t="e">
        <f t="shared" ca="1" si="451"/>
        <v>#N/A</v>
      </c>
      <c r="AG2198" t="e">
        <f t="shared" ca="1" si="452"/>
        <v>#N/A</v>
      </c>
      <c r="AH2198" t="e">
        <f t="shared" ca="1" si="453"/>
        <v>#N/A</v>
      </c>
      <c r="AI2198" t="e">
        <f t="shared" ca="1" si="442"/>
        <v>#N/A</v>
      </c>
      <c r="AJ2198">
        <f t="shared" si="443"/>
        <v>9.988014382740711E-5</v>
      </c>
      <c r="AK2198">
        <f t="shared" si="444"/>
        <v>0</v>
      </c>
      <c r="AL2198" t="e">
        <f t="shared" ca="1" si="454"/>
        <v>#N/A</v>
      </c>
      <c r="AM2198" t="b">
        <f t="shared" si="445"/>
        <v>0</v>
      </c>
    </row>
    <row r="2199" spans="1:39" x14ac:dyDescent="0.3">
      <c r="A2199" t="s">
        <v>761</v>
      </c>
      <c r="B2199" t="s">
        <v>762</v>
      </c>
      <c r="C2199" t="s">
        <v>39</v>
      </c>
      <c r="D2199" t="s">
        <v>76</v>
      </c>
      <c r="E2199" t="s">
        <v>804</v>
      </c>
      <c r="F2199" s="13" t="str">
        <f>_xlfn.CONCAT(wiz_6[[#This Row],[OCTY......]],",",wiz_6[[#This Row],[OS]])</f>
        <v>FORT WORTH,TX</v>
      </c>
      <c r="G2199" t="s">
        <v>70</v>
      </c>
      <c r="H2199" t="s">
        <v>371</v>
      </c>
      <c r="I2199" s="13" t="str">
        <f>_xlfn.CONCAT(wiz_6[[#This Row],[DCTY......]], ",",wiz_6[[#This Row],[DS]])</f>
        <v>NEWPORT   ,TN</v>
      </c>
      <c r="J2199" t="str">
        <f>TRIM(CONCATENATE(wiz_6[[#This Row],[SHIPPER..................]],wiz_6[[#This Row],[ZIP2..]],wiz_6[[#This Row],[ZIP3..]]))</f>
        <v>CONAGRA FOODS INC | 7610137821</v>
      </c>
      <c r="K2199">
        <v>1</v>
      </c>
      <c r="L2199">
        <v>1.0900000000000001</v>
      </c>
      <c r="M2199">
        <v>0.27</v>
      </c>
      <c r="N2199">
        <v>917</v>
      </c>
      <c r="O2199">
        <v>1.96</v>
      </c>
      <c r="P2199">
        <v>13</v>
      </c>
      <c r="Q2199">
        <v>0.25</v>
      </c>
      <c r="R2199">
        <v>-53</v>
      </c>
      <c r="S2199">
        <v>16</v>
      </c>
      <c r="T2199">
        <v>-35</v>
      </c>
      <c r="U2199">
        <v>-103</v>
      </c>
      <c r="V2199">
        <v>-122</v>
      </c>
      <c r="W2199">
        <v>76001</v>
      </c>
      <c r="X2199">
        <v>76101</v>
      </c>
      <c r="Y2199">
        <v>37821</v>
      </c>
      <c r="Z2199">
        <v>1.1399999999999999</v>
      </c>
      <c r="AA2199">
        <f t="shared" si="446"/>
        <v>10012</v>
      </c>
      <c r="AB2199">
        <f t="shared" si="447"/>
        <v>-122</v>
      </c>
      <c r="AC2199">
        <f t="shared" si="448"/>
        <v>6159</v>
      </c>
      <c r="AD2199">
        <f t="shared" si="449"/>
        <v>0.6151618058330004</v>
      </c>
      <c r="AE2199">
        <f t="shared" si="450"/>
        <v>0</v>
      </c>
      <c r="AF2199" t="e">
        <f t="shared" ca="1" si="451"/>
        <v>#N/A</v>
      </c>
      <c r="AG2199" t="e">
        <f t="shared" ca="1" si="452"/>
        <v>#N/A</v>
      </c>
      <c r="AH2199" t="e">
        <f t="shared" ca="1" si="453"/>
        <v>#N/A</v>
      </c>
      <c r="AI2199" t="e">
        <f t="shared" ca="1" si="442"/>
        <v>#N/A</v>
      </c>
      <c r="AJ2199">
        <f t="shared" si="443"/>
        <v>9.988014382740711E-5</v>
      </c>
      <c r="AK2199">
        <f t="shared" si="444"/>
        <v>0</v>
      </c>
      <c r="AL2199" t="e">
        <f t="shared" ca="1" si="454"/>
        <v>#N/A</v>
      </c>
      <c r="AM2199" t="b">
        <f t="shared" si="445"/>
        <v>0</v>
      </c>
    </row>
    <row r="2200" spans="1:39" x14ac:dyDescent="0.3">
      <c r="A2200" t="s">
        <v>1880</v>
      </c>
      <c r="B2200" t="s">
        <v>1881</v>
      </c>
      <c r="C2200" t="s">
        <v>39</v>
      </c>
      <c r="D2200" t="s">
        <v>76</v>
      </c>
      <c r="E2200" t="s">
        <v>1376</v>
      </c>
      <c r="F2200" s="13" t="str">
        <f>_xlfn.CONCAT(wiz_6[[#This Row],[OCTY......]],",",wiz_6[[#This Row],[OS]])</f>
        <v>COPPELL   ,TX</v>
      </c>
      <c r="G2200" t="s">
        <v>70</v>
      </c>
      <c r="H2200" t="s">
        <v>1804</v>
      </c>
      <c r="I2200" s="13" t="str">
        <f>_xlfn.CONCAT(wiz_6[[#This Row],[DCTY......]], ",",wiz_6[[#This Row],[DS]])</f>
        <v>CLINTON   ,TN</v>
      </c>
      <c r="J2200" t="str">
        <f>TRIM(CONCATENATE(wiz_6[[#This Row],[SHIPPER..................]],wiz_6[[#This Row],[ZIP2..]],wiz_6[[#This Row],[ZIP3..]]))</f>
        <v>GULF RELAY LOGISTICS | 7501937716</v>
      </c>
      <c r="K2200">
        <v>1</v>
      </c>
      <c r="L2200">
        <v>1.1399999999999999</v>
      </c>
      <c r="M2200">
        <v>0.27</v>
      </c>
      <c r="N2200">
        <v>849</v>
      </c>
      <c r="O2200">
        <v>1.33</v>
      </c>
      <c r="P2200">
        <v>18</v>
      </c>
      <c r="Q2200">
        <v>0.25</v>
      </c>
      <c r="R2200">
        <v>-45</v>
      </c>
      <c r="S2200">
        <v>10</v>
      </c>
      <c r="T2200">
        <v>102</v>
      </c>
      <c r="U2200">
        <v>-66</v>
      </c>
      <c r="V2200">
        <v>46</v>
      </c>
      <c r="W2200">
        <v>75201</v>
      </c>
      <c r="X2200">
        <v>75019</v>
      </c>
      <c r="Y2200">
        <v>37716</v>
      </c>
      <c r="Z2200">
        <v>1.19</v>
      </c>
      <c r="AA2200">
        <f t="shared" si="446"/>
        <v>10012</v>
      </c>
      <c r="AB2200">
        <f t="shared" si="447"/>
        <v>46</v>
      </c>
      <c r="AC2200">
        <f t="shared" si="448"/>
        <v>6159</v>
      </c>
      <c r="AD2200">
        <f t="shared" si="449"/>
        <v>0.6151618058330004</v>
      </c>
      <c r="AE2200">
        <f t="shared" si="450"/>
        <v>0</v>
      </c>
      <c r="AF2200" t="e">
        <f t="shared" ca="1" si="451"/>
        <v>#N/A</v>
      </c>
      <c r="AG2200" t="e">
        <f t="shared" ca="1" si="452"/>
        <v>#N/A</v>
      </c>
      <c r="AH2200" t="e">
        <f t="shared" ca="1" si="453"/>
        <v>#N/A</v>
      </c>
      <c r="AI2200" t="e">
        <f t="shared" ca="1" si="442"/>
        <v>#N/A</v>
      </c>
      <c r="AJ2200">
        <f t="shared" si="443"/>
        <v>9.988014382740711E-5</v>
      </c>
      <c r="AK2200">
        <f t="shared" si="444"/>
        <v>0</v>
      </c>
      <c r="AL2200" t="e">
        <f t="shared" ca="1" si="454"/>
        <v>#N/A</v>
      </c>
      <c r="AM2200" t="b">
        <f t="shared" si="445"/>
        <v>0</v>
      </c>
    </row>
    <row r="2201" spans="1:39" x14ac:dyDescent="0.3">
      <c r="A2201" t="s">
        <v>222</v>
      </c>
      <c r="B2201" t="s">
        <v>218</v>
      </c>
      <c r="C2201" t="s">
        <v>39</v>
      </c>
      <c r="D2201" t="s">
        <v>76</v>
      </c>
      <c r="E2201" t="s">
        <v>582</v>
      </c>
      <c r="F2201" s="13" t="str">
        <f>_xlfn.CONCAT(wiz_6[[#This Row],[OCTY......]],",",wiz_6[[#This Row],[OS]])</f>
        <v>DALLAS    ,TX</v>
      </c>
      <c r="G2201" t="s">
        <v>70</v>
      </c>
      <c r="H2201" t="s">
        <v>887</v>
      </c>
      <c r="I2201" s="13" t="str">
        <f>_xlfn.CONCAT(wiz_6[[#This Row],[DCTY......]], ",",wiz_6[[#This Row],[DS]])</f>
        <v>KNOXVILLE ,TN</v>
      </c>
      <c r="J2201" t="str">
        <f>TRIM(CONCATENATE(wiz_6[[#This Row],[SHIPPER..................]],wiz_6[[#This Row],[ZIP2..]],wiz_6[[#This Row],[ZIP3..]]))</f>
        <v>OWENS CORNING FIBERGL| 7520137950</v>
      </c>
      <c r="K2201">
        <v>2</v>
      </c>
      <c r="L2201">
        <v>1.24</v>
      </c>
      <c r="M2201">
        <v>0.18</v>
      </c>
      <c r="N2201">
        <v>848</v>
      </c>
      <c r="O2201">
        <v>1.77</v>
      </c>
      <c r="P2201">
        <v>149</v>
      </c>
      <c r="Q2201">
        <v>0.38</v>
      </c>
      <c r="R2201">
        <v>-9</v>
      </c>
      <c r="S2201">
        <v>-49</v>
      </c>
      <c r="T2201">
        <v>-2</v>
      </c>
      <c r="U2201">
        <v>-20</v>
      </c>
      <c r="V2201">
        <v>-71</v>
      </c>
      <c r="W2201">
        <v>75029</v>
      </c>
      <c r="X2201">
        <v>75201</v>
      </c>
      <c r="Y2201">
        <v>37950</v>
      </c>
      <c r="Z2201">
        <v>1.2</v>
      </c>
      <c r="AA2201">
        <f t="shared" si="446"/>
        <v>10012</v>
      </c>
      <c r="AB2201">
        <f t="shared" si="447"/>
        <v>-142</v>
      </c>
      <c r="AC2201">
        <f t="shared" si="448"/>
        <v>6159</v>
      </c>
      <c r="AD2201">
        <f t="shared" si="449"/>
        <v>0.6151618058330004</v>
      </c>
      <c r="AE2201">
        <f t="shared" si="450"/>
        <v>0</v>
      </c>
      <c r="AF2201" t="e">
        <f t="shared" ca="1" si="451"/>
        <v>#N/A</v>
      </c>
      <c r="AG2201" t="e">
        <f t="shared" ca="1" si="452"/>
        <v>#N/A</v>
      </c>
      <c r="AH2201" t="e">
        <f t="shared" ca="1" si="453"/>
        <v>#N/A</v>
      </c>
      <c r="AI2201" t="e">
        <f t="shared" ca="1" si="442"/>
        <v>#N/A</v>
      </c>
      <c r="AJ2201">
        <f t="shared" si="443"/>
        <v>1.9976028765481422E-4</v>
      </c>
      <c r="AK2201">
        <f t="shared" si="444"/>
        <v>0</v>
      </c>
      <c r="AL2201" t="e">
        <f t="shared" ca="1" si="454"/>
        <v>#N/A</v>
      </c>
      <c r="AM2201" t="b">
        <f t="shared" si="445"/>
        <v>0</v>
      </c>
    </row>
    <row r="2202" spans="1:39" x14ac:dyDescent="0.3">
      <c r="A2202" t="s">
        <v>222</v>
      </c>
      <c r="B2202" t="s">
        <v>218</v>
      </c>
      <c r="C2202" t="s">
        <v>39</v>
      </c>
      <c r="D2202" t="s">
        <v>76</v>
      </c>
      <c r="E2202" t="s">
        <v>1767</v>
      </c>
      <c r="F2202" s="13" t="str">
        <f>_xlfn.CONCAT(wiz_6[[#This Row],[OCTY......]],",",wiz_6[[#This Row],[OS]])</f>
        <v>WAXAHACHIE,TX</v>
      </c>
      <c r="G2202" t="s">
        <v>70</v>
      </c>
      <c r="H2202" t="s">
        <v>1800</v>
      </c>
      <c r="I2202" s="13" t="str">
        <f>_xlfn.CONCAT(wiz_6[[#This Row],[DCTY......]], ",",wiz_6[[#This Row],[DS]])</f>
        <v>MASCOT    ,TN</v>
      </c>
      <c r="J2202" t="str">
        <f>TRIM(CONCATENATE(wiz_6[[#This Row],[SHIPPER..................]],wiz_6[[#This Row],[ZIP2..]],wiz_6[[#This Row],[ZIP3..]]))</f>
        <v>OWENS CORNING FIBERGL| 7516537806</v>
      </c>
      <c r="K2202">
        <v>19</v>
      </c>
      <c r="L2202">
        <v>1.2</v>
      </c>
      <c r="M2202">
        <v>0.17</v>
      </c>
      <c r="N2202">
        <v>887</v>
      </c>
      <c r="O2202">
        <v>1.56</v>
      </c>
      <c r="P2202">
        <v>102</v>
      </c>
      <c r="Q2202">
        <v>0.34</v>
      </c>
      <c r="R2202">
        <v>38</v>
      </c>
      <c r="S2202">
        <v>-75</v>
      </c>
      <c r="T2202">
        <v>28</v>
      </c>
      <c r="U2202">
        <v>-96</v>
      </c>
      <c r="V2202">
        <v>-143</v>
      </c>
      <c r="W2202">
        <v>71854</v>
      </c>
      <c r="X2202">
        <v>75165</v>
      </c>
      <c r="Y2202">
        <v>37806</v>
      </c>
      <c r="Z2202">
        <v>1.1499999999999999</v>
      </c>
      <c r="AA2202">
        <f t="shared" si="446"/>
        <v>10012</v>
      </c>
      <c r="AB2202">
        <f t="shared" si="447"/>
        <v>-2717</v>
      </c>
      <c r="AC2202">
        <f t="shared" si="448"/>
        <v>6159</v>
      </c>
      <c r="AD2202">
        <f t="shared" si="449"/>
        <v>0.6151618058330004</v>
      </c>
      <c r="AE2202">
        <f t="shared" si="450"/>
        <v>0</v>
      </c>
      <c r="AF2202" t="e">
        <f t="shared" ca="1" si="451"/>
        <v>#N/A</v>
      </c>
      <c r="AG2202" t="e">
        <f t="shared" ca="1" si="452"/>
        <v>#N/A</v>
      </c>
      <c r="AH2202" t="e">
        <f t="shared" ca="1" si="453"/>
        <v>#N/A</v>
      </c>
      <c r="AI2202" t="e">
        <f t="shared" ca="1" si="442"/>
        <v>#N/A</v>
      </c>
      <c r="AJ2202">
        <f t="shared" si="443"/>
        <v>1.8977227327207351E-3</v>
      </c>
      <c r="AK2202">
        <f t="shared" si="444"/>
        <v>0</v>
      </c>
      <c r="AL2202" t="e">
        <f t="shared" ca="1" si="454"/>
        <v>#N/A</v>
      </c>
      <c r="AM2202" t="b">
        <f t="shared" si="445"/>
        <v>0</v>
      </c>
    </row>
    <row r="2203" spans="1:39" x14ac:dyDescent="0.3">
      <c r="A2203" t="s">
        <v>217</v>
      </c>
      <c r="B2203" t="s">
        <v>218</v>
      </c>
      <c r="C2203" t="s">
        <v>39</v>
      </c>
      <c r="D2203" t="s">
        <v>76</v>
      </c>
      <c r="E2203" t="s">
        <v>582</v>
      </c>
      <c r="F2203" s="13" t="str">
        <f>_xlfn.CONCAT(wiz_6[[#This Row],[OCTY......]],",",wiz_6[[#This Row],[OS]])</f>
        <v>DALLAS    ,TX</v>
      </c>
      <c r="G2203" t="s">
        <v>70</v>
      </c>
      <c r="H2203" t="s">
        <v>887</v>
      </c>
      <c r="I2203" s="13" t="str">
        <f>_xlfn.CONCAT(wiz_6[[#This Row],[DCTY......]], ",",wiz_6[[#This Row],[DS]])</f>
        <v>KNOXVILLE ,TN</v>
      </c>
      <c r="J2203" t="str">
        <f>TRIM(CONCATENATE(wiz_6[[#This Row],[SHIPPER..................]],wiz_6[[#This Row],[ZIP2..]],wiz_6[[#This Row],[ZIP3..]]))</f>
        <v>OWENS CORNING SALES | 7520137950</v>
      </c>
      <c r="K2203">
        <v>1</v>
      </c>
      <c r="L2203">
        <v>1.2</v>
      </c>
      <c r="M2203">
        <v>0.18</v>
      </c>
      <c r="N2203">
        <v>848</v>
      </c>
      <c r="O2203">
        <v>2.81</v>
      </c>
      <c r="P2203">
        <v>24</v>
      </c>
      <c r="Q2203">
        <v>0.25</v>
      </c>
      <c r="R2203">
        <v>-13</v>
      </c>
      <c r="S2203">
        <v>-13</v>
      </c>
      <c r="T2203">
        <v>-249</v>
      </c>
      <c r="U2203">
        <v>-93</v>
      </c>
      <c r="V2203">
        <v>-355</v>
      </c>
      <c r="W2203">
        <v>75029</v>
      </c>
      <c r="X2203">
        <v>75201</v>
      </c>
      <c r="Y2203">
        <v>37950</v>
      </c>
      <c r="Z2203">
        <v>1.1599999999999999</v>
      </c>
      <c r="AA2203">
        <f t="shared" si="446"/>
        <v>10012</v>
      </c>
      <c r="AB2203">
        <f t="shared" si="447"/>
        <v>-355</v>
      </c>
      <c r="AC2203">
        <f t="shared" si="448"/>
        <v>6159</v>
      </c>
      <c r="AD2203">
        <f t="shared" si="449"/>
        <v>0.6151618058330004</v>
      </c>
      <c r="AE2203">
        <f t="shared" si="450"/>
        <v>0</v>
      </c>
      <c r="AF2203" t="e">
        <f t="shared" ca="1" si="451"/>
        <v>#N/A</v>
      </c>
      <c r="AG2203" t="e">
        <f t="shared" ca="1" si="452"/>
        <v>#N/A</v>
      </c>
      <c r="AH2203" t="e">
        <f t="shared" ca="1" si="453"/>
        <v>#N/A</v>
      </c>
      <c r="AI2203" t="e">
        <f t="shared" ca="1" si="442"/>
        <v>#N/A</v>
      </c>
      <c r="AJ2203">
        <f t="shared" si="443"/>
        <v>9.988014382740711E-5</v>
      </c>
      <c r="AK2203">
        <f t="shared" si="444"/>
        <v>0</v>
      </c>
      <c r="AL2203" t="e">
        <f t="shared" ca="1" si="454"/>
        <v>#N/A</v>
      </c>
      <c r="AM2203" t="b">
        <f t="shared" si="445"/>
        <v>0</v>
      </c>
    </row>
    <row r="2204" spans="1:39" x14ac:dyDescent="0.3">
      <c r="A2204" t="s">
        <v>217</v>
      </c>
      <c r="B2204" t="s">
        <v>218</v>
      </c>
      <c r="C2204" t="s">
        <v>39</v>
      </c>
      <c r="D2204" t="s">
        <v>76</v>
      </c>
      <c r="E2204" t="s">
        <v>1767</v>
      </c>
      <c r="F2204" s="13" t="str">
        <f>_xlfn.CONCAT(wiz_6[[#This Row],[OCTY......]],",",wiz_6[[#This Row],[OS]])</f>
        <v>WAXAHACHIE,TX</v>
      </c>
      <c r="G2204" t="s">
        <v>70</v>
      </c>
      <c r="H2204" t="s">
        <v>1800</v>
      </c>
      <c r="I2204" s="13" t="str">
        <f>_xlfn.CONCAT(wiz_6[[#This Row],[DCTY......]], ",",wiz_6[[#This Row],[DS]])</f>
        <v>MASCOT    ,TN</v>
      </c>
      <c r="J2204" t="str">
        <f>TRIM(CONCATENATE(wiz_6[[#This Row],[SHIPPER..................]],wiz_6[[#This Row],[ZIP2..]],wiz_6[[#This Row],[ZIP3..]]))</f>
        <v>OWENS CORNING SALES | 7516537806</v>
      </c>
      <c r="K2204">
        <v>14</v>
      </c>
      <c r="L2204">
        <v>1.2</v>
      </c>
      <c r="M2204">
        <v>0.18</v>
      </c>
      <c r="N2204">
        <v>888</v>
      </c>
      <c r="O2204">
        <v>1.66</v>
      </c>
      <c r="P2204">
        <v>101</v>
      </c>
      <c r="Q2204">
        <v>0.33</v>
      </c>
      <c r="R2204">
        <v>28</v>
      </c>
      <c r="S2204">
        <v>-107</v>
      </c>
      <c r="T2204">
        <v>4</v>
      </c>
      <c r="U2204">
        <v>-86</v>
      </c>
      <c r="V2204">
        <v>-189</v>
      </c>
      <c r="W2204">
        <v>75029</v>
      </c>
      <c r="X2204">
        <v>75165</v>
      </c>
      <c r="Y2204">
        <v>37806</v>
      </c>
      <c r="Z2204">
        <v>1.1599999999999999</v>
      </c>
      <c r="AA2204">
        <f t="shared" si="446"/>
        <v>10012</v>
      </c>
      <c r="AB2204">
        <f t="shared" si="447"/>
        <v>-2646</v>
      </c>
      <c r="AC2204">
        <f t="shared" si="448"/>
        <v>6159</v>
      </c>
      <c r="AD2204">
        <f t="shared" si="449"/>
        <v>0.6151618058330004</v>
      </c>
      <c r="AE2204">
        <f t="shared" si="450"/>
        <v>0</v>
      </c>
      <c r="AF2204" t="e">
        <f t="shared" ca="1" si="451"/>
        <v>#N/A</v>
      </c>
      <c r="AG2204" t="e">
        <f t="shared" ca="1" si="452"/>
        <v>#N/A</v>
      </c>
      <c r="AH2204" t="e">
        <f t="shared" ca="1" si="453"/>
        <v>#N/A</v>
      </c>
      <c r="AI2204" t="e">
        <f t="shared" ca="1" si="442"/>
        <v>#N/A</v>
      </c>
      <c r="AJ2204">
        <f t="shared" si="443"/>
        <v>1.3983220135836995E-3</v>
      </c>
      <c r="AK2204">
        <f t="shared" si="444"/>
        <v>0</v>
      </c>
      <c r="AL2204" t="e">
        <f t="shared" ca="1" si="454"/>
        <v>#N/A</v>
      </c>
      <c r="AM2204" t="b">
        <f t="shared" si="445"/>
        <v>0</v>
      </c>
    </row>
    <row r="2205" spans="1:39" x14ac:dyDescent="0.3">
      <c r="A2205" t="s">
        <v>1882</v>
      </c>
      <c r="B2205" t="s">
        <v>1883</v>
      </c>
      <c r="C2205" t="s">
        <v>39</v>
      </c>
      <c r="D2205" t="s">
        <v>76</v>
      </c>
      <c r="E2205" t="s">
        <v>804</v>
      </c>
      <c r="F2205" s="13" t="str">
        <f>_xlfn.CONCAT(wiz_6[[#This Row],[OCTY......]],",",wiz_6[[#This Row],[OS]])</f>
        <v>FORT WORTH,TX</v>
      </c>
      <c r="G2205" t="s">
        <v>70</v>
      </c>
      <c r="H2205" t="s">
        <v>75</v>
      </c>
      <c r="I2205" s="13" t="str">
        <f>_xlfn.CONCAT(wiz_6[[#This Row],[DCTY......]], ",",wiz_6[[#This Row],[DS]])</f>
        <v>MEMPHIS   ,TN</v>
      </c>
      <c r="J2205" t="str">
        <f>TRIM(CONCATENATE(wiz_6[[#This Row],[SHIPPER..................]],wiz_6[[#This Row],[ZIP2..]],wiz_6[[#This Row],[ZIP3..]]))</f>
        <v>b: CHOPTANK TRANSPORT| 7610138101</v>
      </c>
      <c r="K2205">
        <v>1</v>
      </c>
      <c r="L2205">
        <v>0.97</v>
      </c>
      <c r="M2205">
        <v>0.27</v>
      </c>
      <c r="N2205">
        <v>647</v>
      </c>
      <c r="O2205">
        <v>1.1299999999999999</v>
      </c>
      <c r="P2205">
        <v>15</v>
      </c>
      <c r="Q2205">
        <v>0.25</v>
      </c>
      <c r="R2205">
        <v>1</v>
      </c>
      <c r="S2205">
        <v>13</v>
      </c>
      <c r="T2205">
        <v>19</v>
      </c>
      <c r="U2205">
        <v>112</v>
      </c>
      <c r="V2205">
        <v>144</v>
      </c>
      <c r="W2205">
        <v>76244</v>
      </c>
      <c r="X2205">
        <v>76101</v>
      </c>
      <c r="Y2205">
        <v>38101</v>
      </c>
      <c r="Z2205">
        <v>1.02</v>
      </c>
      <c r="AA2205">
        <f t="shared" si="446"/>
        <v>10012</v>
      </c>
      <c r="AB2205">
        <f t="shared" si="447"/>
        <v>144</v>
      </c>
      <c r="AC2205">
        <f t="shared" si="448"/>
        <v>6159</v>
      </c>
      <c r="AD2205">
        <f t="shared" si="449"/>
        <v>0.6151618058330004</v>
      </c>
      <c r="AE2205">
        <f t="shared" si="450"/>
        <v>0</v>
      </c>
      <c r="AF2205" t="e">
        <f t="shared" ca="1" si="451"/>
        <v>#N/A</v>
      </c>
      <c r="AG2205" t="e">
        <f t="shared" ca="1" si="452"/>
        <v>#N/A</v>
      </c>
      <c r="AH2205" t="e">
        <f t="shared" ca="1" si="453"/>
        <v>#N/A</v>
      </c>
      <c r="AI2205" t="e">
        <f t="shared" ca="1" si="442"/>
        <v>#N/A</v>
      </c>
      <c r="AJ2205">
        <f t="shared" si="443"/>
        <v>9.988014382740711E-5</v>
      </c>
      <c r="AK2205">
        <f t="shared" si="444"/>
        <v>0</v>
      </c>
      <c r="AL2205" t="e">
        <f t="shared" ca="1" si="454"/>
        <v>#N/A</v>
      </c>
      <c r="AM2205" t="b">
        <f t="shared" si="445"/>
        <v>0</v>
      </c>
    </row>
    <row r="2206" spans="1:39" x14ac:dyDescent="0.3">
      <c r="A2206" t="s">
        <v>137</v>
      </c>
      <c r="B2206" t="s">
        <v>138</v>
      </c>
      <c r="C2206" t="s">
        <v>39</v>
      </c>
      <c r="D2206" t="s">
        <v>76</v>
      </c>
      <c r="E2206" t="s">
        <v>77</v>
      </c>
      <c r="F2206" s="13" t="str">
        <f>_xlfn.CONCAT(wiz_6[[#This Row],[OCTY......]],",",wiz_6[[#This Row],[OS]])</f>
        <v>GRAND PRAI,TX</v>
      </c>
      <c r="G2206" t="s">
        <v>70</v>
      </c>
      <c r="H2206" t="s">
        <v>75</v>
      </c>
      <c r="I2206" s="13" t="str">
        <f>_xlfn.CONCAT(wiz_6[[#This Row],[DCTY......]], ",",wiz_6[[#This Row],[DS]])</f>
        <v>MEMPHIS   ,TN</v>
      </c>
      <c r="J2206" t="str">
        <f>TRIM(CONCATENATE(wiz_6[[#This Row],[SHIPPER..................]],wiz_6[[#This Row],[ZIP2..]],wiz_6[[#This Row],[ZIP3..]]))</f>
        <v>b: RED CLASSIC BROKER| 7505038101</v>
      </c>
      <c r="K2206">
        <v>1</v>
      </c>
      <c r="L2206">
        <v>1.71</v>
      </c>
      <c r="M2206">
        <v>0.28000000000000003</v>
      </c>
      <c r="N2206">
        <v>477</v>
      </c>
      <c r="O2206">
        <v>0.97</v>
      </c>
      <c r="P2206">
        <v>12</v>
      </c>
      <c r="Q2206">
        <v>0.25</v>
      </c>
      <c r="R2206">
        <v>-33</v>
      </c>
      <c r="S2206">
        <v>17</v>
      </c>
      <c r="T2206">
        <v>-1</v>
      </c>
      <c r="U2206">
        <v>516</v>
      </c>
      <c r="V2206">
        <v>532</v>
      </c>
      <c r="W2206">
        <v>75201</v>
      </c>
      <c r="X2206">
        <v>75050</v>
      </c>
      <c r="Y2206">
        <v>38101</v>
      </c>
      <c r="Z2206">
        <v>1.77</v>
      </c>
      <c r="AA2206">
        <f t="shared" si="446"/>
        <v>10012</v>
      </c>
      <c r="AB2206">
        <f t="shared" si="447"/>
        <v>532</v>
      </c>
      <c r="AC2206">
        <f t="shared" si="448"/>
        <v>6159</v>
      </c>
      <c r="AD2206">
        <f t="shared" si="449"/>
        <v>0.6151618058330004</v>
      </c>
      <c r="AE2206">
        <f t="shared" si="450"/>
        <v>0</v>
      </c>
      <c r="AF2206" t="e">
        <f t="shared" ca="1" si="451"/>
        <v>#N/A</v>
      </c>
      <c r="AG2206" t="e">
        <f t="shared" ca="1" si="452"/>
        <v>#N/A</v>
      </c>
      <c r="AH2206" t="e">
        <f t="shared" ca="1" si="453"/>
        <v>#N/A</v>
      </c>
      <c r="AI2206" t="e">
        <f t="shared" ca="1" si="442"/>
        <v>#N/A</v>
      </c>
      <c r="AJ2206">
        <f t="shared" si="443"/>
        <v>9.988014382740711E-5</v>
      </c>
      <c r="AK2206">
        <f t="shared" si="444"/>
        <v>0</v>
      </c>
      <c r="AL2206" t="e">
        <f t="shared" ca="1" si="454"/>
        <v>#N/A</v>
      </c>
      <c r="AM2206" t="b">
        <f t="shared" si="445"/>
        <v>0</v>
      </c>
    </row>
    <row r="2207" spans="1:39" x14ac:dyDescent="0.3">
      <c r="A2207" t="s">
        <v>123</v>
      </c>
      <c r="B2207" t="s">
        <v>124</v>
      </c>
      <c r="C2207" t="s">
        <v>39</v>
      </c>
      <c r="D2207" t="s">
        <v>76</v>
      </c>
      <c r="E2207" t="s">
        <v>804</v>
      </c>
      <c r="F2207" s="13" t="str">
        <f>_xlfn.CONCAT(wiz_6[[#This Row],[OCTY......]],",",wiz_6[[#This Row],[OS]])</f>
        <v>FORT WORTH,TX</v>
      </c>
      <c r="G2207" t="s">
        <v>70</v>
      </c>
      <c r="H2207" t="s">
        <v>75</v>
      </c>
      <c r="I2207" s="13" t="str">
        <f>_xlfn.CONCAT(wiz_6[[#This Row],[DCTY......]], ",",wiz_6[[#This Row],[DS]])</f>
        <v>MEMPHIS   ,TN</v>
      </c>
      <c r="J2207" t="str">
        <f>TRIM(CONCATENATE(wiz_6[[#This Row],[SHIPPER..................]],wiz_6[[#This Row],[ZIP2..]],wiz_6[[#This Row],[ZIP3..]]))</f>
        <v>WAL MART SAMS GENERAL| 7610138101</v>
      </c>
      <c r="K2207">
        <v>1</v>
      </c>
      <c r="L2207">
        <v>0.9</v>
      </c>
      <c r="M2207">
        <v>0.09</v>
      </c>
      <c r="N2207">
        <v>503</v>
      </c>
      <c r="O2207">
        <v>0.67</v>
      </c>
      <c r="P2207">
        <v>63</v>
      </c>
      <c r="Q2207">
        <v>0.3</v>
      </c>
      <c r="R2207">
        <v>58</v>
      </c>
      <c r="S2207">
        <v>-47</v>
      </c>
      <c r="T2207">
        <v>89</v>
      </c>
      <c r="U2207">
        <v>33</v>
      </c>
      <c r="V2207">
        <v>75</v>
      </c>
      <c r="W2207">
        <v>75160</v>
      </c>
      <c r="X2207">
        <v>76101</v>
      </c>
      <c r="Y2207">
        <v>38101</v>
      </c>
      <c r="Z2207">
        <v>0.77</v>
      </c>
      <c r="AA2207">
        <f t="shared" si="446"/>
        <v>10012</v>
      </c>
      <c r="AB2207">
        <f t="shared" si="447"/>
        <v>75</v>
      </c>
      <c r="AC2207">
        <f t="shared" si="448"/>
        <v>6159</v>
      </c>
      <c r="AD2207">
        <f t="shared" si="449"/>
        <v>0.6151618058330004</v>
      </c>
      <c r="AE2207">
        <f t="shared" si="450"/>
        <v>0</v>
      </c>
      <c r="AF2207" t="e">
        <f t="shared" ca="1" si="451"/>
        <v>#N/A</v>
      </c>
      <c r="AG2207" t="e">
        <f t="shared" ca="1" si="452"/>
        <v>#N/A</v>
      </c>
      <c r="AH2207" t="e">
        <f t="shared" ca="1" si="453"/>
        <v>#N/A</v>
      </c>
      <c r="AI2207" t="e">
        <f t="shared" ca="1" si="442"/>
        <v>#N/A</v>
      </c>
      <c r="AJ2207">
        <f t="shared" si="443"/>
        <v>9.988014382740711E-5</v>
      </c>
      <c r="AK2207">
        <f t="shared" si="444"/>
        <v>0</v>
      </c>
      <c r="AL2207" t="e">
        <f t="shared" ca="1" si="454"/>
        <v>#N/A</v>
      </c>
      <c r="AM2207" t="b">
        <f t="shared" si="445"/>
        <v>0</v>
      </c>
    </row>
    <row r="2208" spans="1:39" x14ac:dyDescent="0.3">
      <c r="A2208" t="s">
        <v>635</v>
      </c>
      <c r="B2208" t="s">
        <v>636</v>
      </c>
      <c r="C2208" t="s">
        <v>39</v>
      </c>
      <c r="D2208" t="s">
        <v>76</v>
      </c>
      <c r="E2208" t="s">
        <v>672</v>
      </c>
      <c r="F2208" s="13" t="str">
        <f>_xlfn.CONCAT(wiz_6[[#This Row],[OCTY......]],",",wiz_6[[#This Row],[OS]])</f>
        <v>ARLINGTON ,TX</v>
      </c>
      <c r="G2208" t="s">
        <v>70</v>
      </c>
      <c r="H2208" t="s">
        <v>75</v>
      </c>
      <c r="I2208" s="13" t="str">
        <f>_xlfn.CONCAT(wiz_6[[#This Row],[DCTY......]], ",",wiz_6[[#This Row],[DS]])</f>
        <v>MEMPHIS   ,TN</v>
      </c>
      <c r="J2208" t="str">
        <f>TRIM(CONCATENATE(wiz_6[[#This Row],[SHIPPER..................]],wiz_6[[#This Row],[ZIP2..]],wiz_6[[#This Row],[ZIP3..]]))</f>
        <v>WILLIAMS SONOMA | 7600138101</v>
      </c>
      <c r="K2208">
        <v>4</v>
      </c>
      <c r="L2208">
        <v>1.03</v>
      </c>
      <c r="M2208">
        <v>0.1</v>
      </c>
      <c r="N2208">
        <v>472</v>
      </c>
      <c r="O2208">
        <v>0.91</v>
      </c>
      <c r="P2208">
        <v>15</v>
      </c>
      <c r="Q2208">
        <v>0.25</v>
      </c>
      <c r="R2208">
        <v>53</v>
      </c>
      <c r="S2208">
        <v>-21</v>
      </c>
      <c r="T2208">
        <v>13</v>
      </c>
      <c r="U2208">
        <v>82</v>
      </c>
      <c r="V2208">
        <v>74</v>
      </c>
      <c r="W2208">
        <v>76001</v>
      </c>
      <c r="X2208">
        <v>76001</v>
      </c>
      <c r="Y2208">
        <v>38101</v>
      </c>
      <c r="Z2208">
        <v>0.91</v>
      </c>
      <c r="AA2208">
        <f t="shared" si="446"/>
        <v>10012</v>
      </c>
      <c r="AB2208">
        <f t="shared" si="447"/>
        <v>296</v>
      </c>
      <c r="AC2208">
        <f t="shared" si="448"/>
        <v>6159</v>
      </c>
      <c r="AD2208">
        <f t="shared" si="449"/>
        <v>0.6151618058330004</v>
      </c>
      <c r="AE2208">
        <f t="shared" si="450"/>
        <v>0</v>
      </c>
      <c r="AF2208" t="e">
        <f t="shared" ca="1" si="451"/>
        <v>#N/A</v>
      </c>
      <c r="AG2208" t="e">
        <f t="shared" ca="1" si="452"/>
        <v>#N/A</v>
      </c>
      <c r="AH2208" t="e">
        <f t="shared" ca="1" si="453"/>
        <v>#N/A</v>
      </c>
      <c r="AI2208" t="e">
        <f t="shared" ca="1" si="442"/>
        <v>#N/A</v>
      </c>
      <c r="AJ2208">
        <f t="shared" si="443"/>
        <v>3.9952057530962844E-4</v>
      </c>
      <c r="AK2208">
        <f t="shared" si="444"/>
        <v>0</v>
      </c>
      <c r="AL2208" t="e">
        <f t="shared" ca="1" si="454"/>
        <v>#N/A</v>
      </c>
      <c r="AM2208" t="b">
        <f t="shared" si="445"/>
        <v>0</v>
      </c>
    </row>
    <row r="2209" spans="1:39" x14ac:dyDescent="0.3">
      <c r="A2209" t="s">
        <v>1884</v>
      </c>
      <c r="B2209" t="s">
        <v>1885</v>
      </c>
      <c r="C2209" t="s">
        <v>39</v>
      </c>
      <c r="D2209" t="s">
        <v>76</v>
      </c>
      <c r="E2209" t="s">
        <v>77</v>
      </c>
      <c r="F2209" s="13" t="str">
        <f>_xlfn.CONCAT(wiz_6[[#This Row],[OCTY......]],",",wiz_6[[#This Row],[OS]])</f>
        <v>GRAND PRAI,TX</v>
      </c>
      <c r="G2209" t="s">
        <v>70</v>
      </c>
      <c r="H2209" t="s">
        <v>578</v>
      </c>
      <c r="I2209" s="13" t="str">
        <f>_xlfn.CONCAT(wiz_6[[#This Row],[DCTY......]], ",",wiz_6[[#This Row],[DS]])</f>
        <v>MOUNT JULI,TN</v>
      </c>
      <c r="J2209" t="str">
        <f>TRIM(CONCATENATE(wiz_6[[#This Row],[SHIPPER..................]],wiz_6[[#This Row],[ZIP2..]],wiz_6[[#This Row],[ZIP3..]]))</f>
        <v>b: AGRICULTURAL LOGIS| 7505037121</v>
      </c>
      <c r="K2209">
        <v>1</v>
      </c>
      <c r="L2209">
        <v>0.88</v>
      </c>
      <c r="M2209">
        <v>0.27</v>
      </c>
      <c r="N2209">
        <v>694</v>
      </c>
      <c r="O2209">
        <v>1.5</v>
      </c>
      <c r="P2209">
        <v>19</v>
      </c>
      <c r="Q2209">
        <v>0.25</v>
      </c>
      <c r="R2209">
        <v>-42</v>
      </c>
      <c r="S2209">
        <v>8</v>
      </c>
      <c r="T2209">
        <v>-26</v>
      </c>
      <c r="U2209">
        <v>-176</v>
      </c>
      <c r="V2209">
        <v>-194</v>
      </c>
      <c r="W2209">
        <v>76051</v>
      </c>
      <c r="X2209">
        <v>75050</v>
      </c>
      <c r="Y2209">
        <v>37121</v>
      </c>
      <c r="Z2209">
        <v>0.93</v>
      </c>
      <c r="AA2209">
        <f t="shared" si="446"/>
        <v>10012</v>
      </c>
      <c r="AB2209">
        <f t="shared" si="447"/>
        <v>-194</v>
      </c>
      <c r="AC2209">
        <f t="shared" si="448"/>
        <v>6159</v>
      </c>
      <c r="AD2209">
        <f t="shared" si="449"/>
        <v>0.6151618058330004</v>
      </c>
      <c r="AE2209">
        <f t="shared" si="450"/>
        <v>0</v>
      </c>
      <c r="AF2209" t="e">
        <f t="shared" ca="1" si="451"/>
        <v>#N/A</v>
      </c>
      <c r="AG2209" t="e">
        <f t="shared" ca="1" si="452"/>
        <v>#N/A</v>
      </c>
      <c r="AH2209" t="e">
        <f t="shared" ca="1" si="453"/>
        <v>#N/A</v>
      </c>
      <c r="AI2209" t="e">
        <f t="shared" ca="1" si="442"/>
        <v>#N/A</v>
      </c>
      <c r="AJ2209">
        <f t="shared" si="443"/>
        <v>9.988014382740711E-5</v>
      </c>
      <c r="AK2209">
        <f t="shared" si="444"/>
        <v>0</v>
      </c>
      <c r="AL2209" t="e">
        <f t="shared" ca="1" si="454"/>
        <v>#N/A</v>
      </c>
      <c r="AM2209" t="b">
        <f t="shared" si="445"/>
        <v>0</v>
      </c>
    </row>
    <row r="2210" spans="1:39" x14ac:dyDescent="0.3">
      <c r="A2210" t="s">
        <v>792</v>
      </c>
      <c r="B2210" t="s">
        <v>793</v>
      </c>
      <c r="C2210" t="s">
        <v>39</v>
      </c>
      <c r="D2210" t="s">
        <v>76</v>
      </c>
      <c r="E2210" t="s">
        <v>582</v>
      </c>
      <c r="F2210" s="13" t="str">
        <f>_xlfn.CONCAT(wiz_6[[#This Row],[OCTY......]],",",wiz_6[[#This Row],[OS]])</f>
        <v>DALLAS    ,TX</v>
      </c>
      <c r="G2210" t="s">
        <v>70</v>
      </c>
      <c r="H2210" t="s">
        <v>580</v>
      </c>
      <c r="I2210" s="13" t="str">
        <f>_xlfn.CONCAT(wiz_6[[#This Row],[DCTY......]], ",",wiz_6[[#This Row],[DS]])</f>
        <v>GOODLETTSV,TN</v>
      </c>
      <c r="J2210" t="str">
        <f>TRIM(CONCATENATE(wiz_6[[#This Row],[SHIPPER..................]],wiz_6[[#This Row],[ZIP2..]],wiz_6[[#This Row],[ZIP3..]]))</f>
        <v>b: ASCENT GLOBAL LOGI| 7520137070</v>
      </c>
      <c r="K2210">
        <v>1</v>
      </c>
      <c r="L2210">
        <v>0.74</v>
      </c>
      <c r="M2210">
        <v>0.28000000000000003</v>
      </c>
      <c r="N2210">
        <v>683</v>
      </c>
      <c r="O2210">
        <v>1.39</v>
      </c>
      <c r="P2210">
        <v>24</v>
      </c>
      <c r="Q2210">
        <v>0.25</v>
      </c>
      <c r="R2210">
        <v>-48</v>
      </c>
      <c r="S2210">
        <v>-14</v>
      </c>
      <c r="T2210">
        <v>0</v>
      </c>
      <c r="U2210">
        <v>-263</v>
      </c>
      <c r="V2210">
        <v>-277</v>
      </c>
      <c r="W2210">
        <v>75029</v>
      </c>
      <c r="X2210">
        <v>75201</v>
      </c>
      <c r="Y2210">
        <v>37070</v>
      </c>
      <c r="Z2210">
        <v>0.8</v>
      </c>
      <c r="AA2210">
        <f t="shared" si="446"/>
        <v>10012</v>
      </c>
      <c r="AB2210">
        <f t="shared" si="447"/>
        <v>-277</v>
      </c>
      <c r="AC2210">
        <f t="shared" si="448"/>
        <v>6159</v>
      </c>
      <c r="AD2210">
        <f t="shared" si="449"/>
        <v>0.6151618058330004</v>
      </c>
      <c r="AE2210">
        <f t="shared" si="450"/>
        <v>0</v>
      </c>
      <c r="AF2210" t="e">
        <f t="shared" ca="1" si="451"/>
        <v>#N/A</v>
      </c>
      <c r="AG2210" t="e">
        <f t="shared" ca="1" si="452"/>
        <v>#N/A</v>
      </c>
      <c r="AH2210" t="e">
        <f t="shared" ca="1" si="453"/>
        <v>#N/A</v>
      </c>
      <c r="AI2210" t="e">
        <f t="shared" ca="1" si="442"/>
        <v>#N/A</v>
      </c>
      <c r="AJ2210">
        <f t="shared" si="443"/>
        <v>9.988014382740711E-5</v>
      </c>
      <c r="AK2210">
        <f t="shared" si="444"/>
        <v>0</v>
      </c>
      <c r="AL2210" t="e">
        <f t="shared" ca="1" si="454"/>
        <v>#N/A</v>
      </c>
      <c r="AM2210" t="b">
        <f t="shared" si="445"/>
        <v>0</v>
      </c>
    </row>
    <row r="2211" spans="1:39" x14ac:dyDescent="0.3">
      <c r="A2211" t="s">
        <v>37</v>
      </c>
      <c r="B2211" t="s">
        <v>38</v>
      </c>
      <c r="C2211" t="s">
        <v>39</v>
      </c>
      <c r="D2211" t="s">
        <v>76</v>
      </c>
      <c r="E2211" t="s">
        <v>381</v>
      </c>
      <c r="F2211" s="13" t="str">
        <f>_xlfn.CONCAT(wiz_6[[#This Row],[OCTY......]],",",wiz_6[[#This Row],[OS]])</f>
        <v>CARROLLTON,TX</v>
      </c>
      <c r="G2211" t="s">
        <v>70</v>
      </c>
      <c r="H2211" t="s">
        <v>136</v>
      </c>
      <c r="I2211" s="13" t="str">
        <f>_xlfn.CONCAT(wiz_6[[#This Row],[DCTY......]], ",",wiz_6[[#This Row],[DS]])</f>
        <v>CROSSVILLE,TN</v>
      </c>
      <c r="J2211" t="str">
        <f>TRIM(CONCATENATE(wiz_6[[#This Row],[SHIPPER..................]],wiz_6[[#This Row],[ZIP2..]],wiz_6[[#This Row],[ZIP3..]]))</f>
        <v>b: C H ROBINSON | 7500638555</v>
      </c>
      <c r="K2211">
        <v>1</v>
      </c>
      <c r="L2211">
        <v>1.17</v>
      </c>
      <c r="M2211">
        <v>0.28000000000000003</v>
      </c>
      <c r="N2211">
        <v>793</v>
      </c>
      <c r="O2211">
        <v>1.81</v>
      </c>
      <c r="P2211">
        <v>25</v>
      </c>
      <c r="Q2211">
        <v>0.25</v>
      </c>
      <c r="R2211">
        <v>-52</v>
      </c>
      <c r="S2211">
        <v>1</v>
      </c>
      <c r="T2211">
        <v>-2</v>
      </c>
      <c r="U2211">
        <v>45</v>
      </c>
      <c r="V2211">
        <v>44</v>
      </c>
      <c r="W2211">
        <v>76099</v>
      </c>
      <c r="X2211">
        <v>75006</v>
      </c>
      <c r="Y2211">
        <v>38555</v>
      </c>
      <c r="Z2211">
        <v>1.23</v>
      </c>
      <c r="AA2211">
        <f t="shared" si="446"/>
        <v>10012</v>
      </c>
      <c r="AB2211">
        <f t="shared" si="447"/>
        <v>44</v>
      </c>
      <c r="AC2211">
        <f t="shared" si="448"/>
        <v>6159</v>
      </c>
      <c r="AD2211">
        <f t="shared" si="449"/>
        <v>0.6151618058330004</v>
      </c>
      <c r="AE2211">
        <f t="shared" si="450"/>
        <v>0</v>
      </c>
      <c r="AF2211" t="e">
        <f t="shared" ca="1" si="451"/>
        <v>#N/A</v>
      </c>
      <c r="AG2211" t="e">
        <f t="shared" ca="1" si="452"/>
        <v>#N/A</v>
      </c>
      <c r="AH2211" t="e">
        <f t="shared" ca="1" si="453"/>
        <v>#N/A</v>
      </c>
      <c r="AI2211" t="e">
        <f t="shared" ca="1" si="442"/>
        <v>#N/A</v>
      </c>
      <c r="AJ2211">
        <f t="shared" si="443"/>
        <v>9.988014382740711E-5</v>
      </c>
      <c r="AK2211">
        <f t="shared" si="444"/>
        <v>0</v>
      </c>
      <c r="AL2211" t="e">
        <f t="shared" ca="1" si="454"/>
        <v>#N/A</v>
      </c>
      <c r="AM2211" t="b">
        <f t="shared" si="445"/>
        <v>0</v>
      </c>
    </row>
    <row r="2212" spans="1:39" x14ac:dyDescent="0.3">
      <c r="A2212" t="s">
        <v>210</v>
      </c>
      <c r="B2212" t="s">
        <v>211</v>
      </c>
      <c r="C2212" t="s">
        <v>39</v>
      </c>
      <c r="D2212" t="s">
        <v>76</v>
      </c>
      <c r="E2212" t="s">
        <v>582</v>
      </c>
      <c r="F2212" s="13" t="str">
        <f>_xlfn.CONCAT(wiz_6[[#This Row],[OCTY......]],",",wiz_6[[#This Row],[OS]])</f>
        <v>DALLAS    ,TX</v>
      </c>
      <c r="G2212" t="s">
        <v>70</v>
      </c>
      <c r="H2212" t="s">
        <v>202</v>
      </c>
      <c r="I2212" s="13" t="str">
        <f>_xlfn.CONCAT(wiz_6[[#This Row],[DCTY......]], ",",wiz_6[[#This Row],[DS]])</f>
        <v>NASHVILLE ,TN</v>
      </c>
      <c r="J2212" t="str">
        <f>TRIM(CONCATENATE(wiz_6[[#This Row],[SHIPPER..................]],wiz_6[[#This Row],[ZIP2..]],wiz_6[[#This Row],[ZIP3..]]))</f>
        <v>b: ECHO GLOBAL LOGIST| 7520137201</v>
      </c>
      <c r="K2212">
        <v>1</v>
      </c>
      <c r="L2212">
        <v>1.32</v>
      </c>
      <c r="M2212">
        <v>0.28000000000000003</v>
      </c>
      <c r="N2212">
        <v>670</v>
      </c>
      <c r="O2212">
        <v>1.96</v>
      </c>
      <c r="P2212">
        <v>56</v>
      </c>
      <c r="Q2212">
        <v>0.3</v>
      </c>
      <c r="R2212">
        <v>-47</v>
      </c>
      <c r="S2212">
        <v>-38</v>
      </c>
      <c r="T2212">
        <v>-135</v>
      </c>
      <c r="U2212">
        <v>102</v>
      </c>
      <c r="V2212">
        <v>-71</v>
      </c>
      <c r="W2212">
        <v>76031</v>
      </c>
      <c r="X2212">
        <v>75201</v>
      </c>
      <c r="Y2212">
        <v>37201</v>
      </c>
      <c r="Z2212">
        <v>1.38</v>
      </c>
      <c r="AA2212">
        <f t="shared" si="446"/>
        <v>10012</v>
      </c>
      <c r="AB2212">
        <f t="shared" si="447"/>
        <v>-71</v>
      </c>
      <c r="AC2212">
        <f t="shared" si="448"/>
        <v>6159</v>
      </c>
      <c r="AD2212">
        <f t="shared" si="449"/>
        <v>0.6151618058330004</v>
      </c>
      <c r="AE2212">
        <f t="shared" si="450"/>
        <v>0</v>
      </c>
      <c r="AF2212" t="e">
        <f t="shared" ca="1" si="451"/>
        <v>#N/A</v>
      </c>
      <c r="AG2212" t="e">
        <f t="shared" ca="1" si="452"/>
        <v>#N/A</v>
      </c>
      <c r="AH2212" t="e">
        <f t="shared" ca="1" si="453"/>
        <v>#N/A</v>
      </c>
      <c r="AI2212" t="e">
        <f t="shared" ca="1" si="442"/>
        <v>#N/A</v>
      </c>
      <c r="AJ2212">
        <f t="shared" si="443"/>
        <v>9.988014382740711E-5</v>
      </c>
      <c r="AK2212">
        <f t="shared" si="444"/>
        <v>0</v>
      </c>
      <c r="AL2212" t="e">
        <f t="shared" ca="1" si="454"/>
        <v>#N/A</v>
      </c>
      <c r="AM2212" t="b">
        <f t="shared" si="445"/>
        <v>0</v>
      </c>
    </row>
    <row r="2213" spans="1:39" x14ac:dyDescent="0.3">
      <c r="A2213" t="s">
        <v>1886</v>
      </c>
      <c r="B2213" t="s">
        <v>1887</v>
      </c>
      <c r="C2213" t="s">
        <v>39</v>
      </c>
      <c r="D2213" t="s">
        <v>76</v>
      </c>
      <c r="E2213" t="s">
        <v>672</v>
      </c>
      <c r="F2213" s="13" t="str">
        <f>_xlfn.CONCAT(wiz_6[[#This Row],[OCTY......]],",",wiz_6[[#This Row],[OS]])</f>
        <v>ARLINGTON ,TX</v>
      </c>
      <c r="G2213" t="s">
        <v>70</v>
      </c>
      <c r="H2213" t="s">
        <v>1727</v>
      </c>
      <c r="I2213" s="13" t="str">
        <f>_xlfn.CONCAT(wiz_6[[#This Row],[DCTY......]], ",",wiz_6[[#This Row],[DS]])</f>
        <v>SPARTA    ,TN</v>
      </c>
      <c r="J2213" t="str">
        <f>TRIM(CONCATENATE(wiz_6[[#This Row],[SHIPPER..................]],wiz_6[[#This Row],[ZIP2..]],wiz_6[[#This Row],[ZIP3..]]))</f>
        <v>b: FREIGHTCENTER | 7600138583</v>
      </c>
      <c r="K2213">
        <v>1</v>
      </c>
      <c r="L2213">
        <v>1.1399999999999999</v>
      </c>
      <c r="M2213">
        <v>0.28000000000000003</v>
      </c>
      <c r="N2213">
        <v>775</v>
      </c>
      <c r="O2213">
        <v>1.81</v>
      </c>
      <c r="P2213">
        <v>18</v>
      </c>
      <c r="Q2213">
        <v>0.25</v>
      </c>
      <c r="R2213">
        <v>-55</v>
      </c>
      <c r="S2213">
        <v>10</v>
      </c>
      <c r="T2213">
        <v>-2</v>
      </c>
      <c r="U2213">
        <v>23</v>
      </c>
      <c r="V2213">
        <v>31</v>
      </c>
      <c r="W2213">
        <v>76051</v>
      </c>
      <c r="X2213">
        <v>76001</v>
      </c>
      <c r="Y2213">
        <v>38583</v>
      </c>
      <c r="Z2213">
        <v>1.2</v>
      </c>
      <c r="AA2213">
        <f t="shared" si="446"/>
        <v>10012</v>
      </c>
      <c r="AB2213">
        <f t="shared" si="447"/>
        <v>31</v>
      </c>
      <c r="AC2213">
        <f t="shared" si="448"/>
        <v>6159</v>
      </c>
      <c r="AD2213">
        <f t="shared" si="449"/>
        <v>0.6151618058330004</v>
      </c>
      <c r="AE2213">
        <f t="shared" si="450"/>
        <v>0</v>
      </c>
      <c r="AF2213" t="e">
        <f t="shared" ca="1" si="451"/>
        <v>#N/A</v>
      </c>
      <c r="AG2213" t="e">
        <f t="shared" ca="1" si="452"/>
        <v>#N/A</v>
      </c>
      <c r="AH2213" t="e">
        <f t="shared" ca="1" si="453"/>
        <v>#N/A</v>
      </c>
      <c r="AI2213" t="e">
        <f t="shared" ca="1" si="442"/>
        <v>#N/A</v>
      </c>
      <c r="AJ2213">
        <f t="shared" si="443"/>
        <v>9.988014382740711E-5</v>
      </c>
      <c r="AK2213">
        <f t="shared" si="444"/>
        <v>0</v>
      </c>
      <c r="AL2213" t="e">
        <f t="shared" ca="1" si="454"/>
        <v>#N/A</v>
      </c>
      <c r="AM2213" t="b">
        <f t="shared" si="445"/>
        <v>0</v>
      </c>
    </row>
    <row r="2214" spans="1:39" x14ac:dyDescent="0.3">
      <c r="A2214" t="s">
        <v>576</v>
      </c>
      <c r="B2214" t="s">
        <v>577</v>
      </c>
      <c r="C2214" t="s">
        <v>39</v>
      </c>
      <c r="D2214" t="s">
        <v>76</v>
      </c>
      <c r="E2214" t="s">
        <v>1857</v>
      </c>
      <c r="F2214" s="13" t="str">
        <f>_xlfn.CONCAT(wiz_6[[#This Row],[OCTY......]],",",wiz_6[[#This Row],[OS]])</f>
        <v>FT WORTH  ,TX</v>
      </c>
      <c r="G2214" t="s">
        <v>70</v>
      </c>
      <c r="H2214" t="s">
        <v>694</v>
      </c>
      <c r="I2214" s="13" t="str">
        <f>_xlfn.CONCAT(wiz_6[[#This Row],[DCTY......]], ",",wiz_6[[#This Row],[DS]])</f>
        <v>CLARKSVILL,TN</v>
      </c>
      <c r="J2214" t="str">
        <f>TRIM(CONCATENATE(wiz_6[[#This Row],[SHIPPER..................]],wiz_6[[#This Row],[ZIP2..]],wiz_6[[#This Row],[ZIP3..]]))</f>
        <v>b: SUNTECK TRANSPORT | 7616137040</v>
      </c>
      <c r="K2214">
        <v>1</v>
      </c>
      <c r="L2214">
        <v>0.93</v>
      </c>
      <c r="M2214">
        <v>0.28999999999999998</v>
      </c>
      <c r="N2214">
        <v>697</v>
      </c>
      <c r="O2214">
        <v>1.08</v>
      </c>
      <c r="P2214">
        <v>32</v>
      </c>
      <c r="Q2214">
        <v>0.25</v>
      </c>
      <c r="R2214">
        <v>-56</v>
      </c>
      <c r="S2214">
        <v>-24</v>
      </c>
      <c r="T2214">
        <v>73</v>
      </c>
      <c r="U2214">
        <v>-130</v>
      </c>
      <c r="V2214">
        <v>-81</v>
      </c>
      <c r="W2214">
        <v>75029</v>
      </c>
      <c r="X2214">
        <v>76161</v>
      </c>
      <c r="Y2214">
        <v>37040</v>
      </c>
      <c r="Z2214">
        <v>1</v>
      </c>
      <c r="AA2214">
        <f t="shared" si="446"/>
        <v>10012</v>
      </c>
      <c r="AB2214">
        <f t="shared" si="447"/>
        <v>-81</v>
      </c>
      <c r="AC2214">
        <f t="shared" si="448"/>
        <v>6159</v>
      </c>
      <c r="AD2214">
        <f t="shared" si="449"/>
        <v>0.6151618058330004</v>
      </c>
      <c r="AE2214">
        <f t="shared" si="450"/>
        <v>0</v>
      </c>
      <c r="AF2214" t="e">
        <f t="shared" ca="1" si="451"/>
        <v>#N/A</v>
      </c>
      <c r="AG2214" t="e">
        <f t="shared" ca="1" si="452"/>
        <v>#N/A</v>
      </c>
      <c r="AH2214" t="e">
        <f t="shared" ca="1" si="453"/>
        <v>#N/A</v>
      </c>
      <c r="AI2214" t="e">
        <f t="shared" ca="1" si="442"/>
        <v>#N/A</v>
      </c>
      <c r="AJ2214">
        <f t="shared" si="443"/>
        <v>9.988014382740711E-5</v>
      </c>
      <c r="AK2214">
        <f t="shared" si="444"/>
        <v>0</v>
      </c>
      <c r="AL2214" t="e">
        <f t="shared" ca="1" si="454"/>
        <v>#N/A</v>
      </c>
      <c r="AM2214" t="b">
        <f t="shared" si="445"/>
        <v>0</v>
      </c>
    </row>
    <row r="2215" spans="1:39" x14ac:dyDescent="0.3">
      <c r="A2215" t="s">
        <v>568</v>
      </c>
      <c r="B2215" t="s">
        <v>569</v>
      </c>
      <c r="C2215" t="s">
        <v>39</v>
      </c>
      <c r="D2215" t="s">
        <v>76</v>
      </c>
      <c r="E2215" t="s">
        <v>77</v>
      </c>
      <c r="F2215" s="13" t="str">
        <f>_xlfn.CONCAT(wiz_6[[#This Row],[OCTY......]],",",wiz_6[[#This Row],[OS]])</f>
        <v>GRAND PRAI,TX</v>
      </c>
      <c r="G2215" t="s">
        <v>70</v>
      </c>
      <c r="H2215" t="s">
        <v>578</v>
      </c>
      <c r="I2215" s="13" t="str">
        <f>_xlfn.CONCAT(wiz_6[[#This Row],[DCTY......]], ",",wiz_6[[#This Row],[DS]])</f>
        <v>MOUNT JULI,TN</v>
      </c>
      <c r="J2215" t="str">
        <f>TRIM(CONCATENATE(wiz_6[[#This Row],[SHIPPER..................]],wiz_6[[#This Row],[ZIP2..]],wiz_6[[#This Row],[ZIP3..]]))</f>
        <v>b: UNIVERSAL TRUCKLOA| 7505037121</v>
      </c>
      <c r="K2215">
        <v>1</v>
      </c>
      <c r="L2215">
        <v>1.52</v>
      </c>
      <c r="M2215">
        <v>0.28000000000000003</v>
      </c>
      <c r="N2215">
        <v>694</v>
      </c>
      <c r="O2215">
        <v>0.55000000000000004</v>
      </c>
      <c r="P2215">
        <v>12</v>
      </c>
      <c r="Q2215">
        <v>0.25</v>
      </c>
      <c r="R2215">
        <v>-49</v>
      </c>
      <c r="S2215">
        <v>17</v>
      </c>
      <c r="T2215">
        <v>199</v>
      </c>
      <c r="U2215">
        <v>274</v>
      </c>
      <c r="V2215">
        <v>490</v>
      </c>
      <c r="W2215">
        <v>75201</v>
      </c>
      <c r="X2215">
        <v>75050</v>
      </c>
      <c r="Y2215">
        <v>37121</v>
      </c>
      <c r="Z2215">
        <v>1.58</v>
      </c>
      <c r="AA2215">
        <f t="shared" si="446"/>
        <v>10012</v>
      </c>
      <c r="AB2215">
        <f t="shared" si="447"/>
        <v>490</v>
      </c>
      <c r="AC2215">
        <f t="shared" si="448"/>
        <v>6159</v>
      </c>
      <c r="AD2215">
        <f t="shared" si="449"/>
        <v>0.6151618058330004</v>
      </c>
      <c r="AE2215">
        <f t="shared" si="450"/>
        <v>0</v>
      </c>
      <c r="AF2215" t="e">
        <f t="shared" ca="1" si="451"/>
        <v>#N/A</v>
      </c>
      <c r="AG2215" t="e">
        <f t="shared" ca="1" si="452"/>
        <v>#N/A</v>
      </c>
      <c r="AH2215" t="e">
        <f t="shared" ca="1" si="453"/>
        <v>#N/A</v>
      </c>
      <c r="AI2215" t="e">
        <f t="shared" ca="1" si="442"/>
        <v>#N/A</v>
      </c>
      <c r="AJ2215">
        <f t="shared" si="443"/>
        <v>9.988014382740711E-5</v>
      </c>
      <c r="AK2215">
        <f t="shared" si="444"/>
        <v>0</v>
      </c>
      <c r="AL2215" t="e">
        <f t="shared" ca="1" si="454"/>
        <v>#N/A</v>
      </c>
      <c r="AM2215" t="b">
        <f t="shared" si="445"/>
        <v>0</v>
      </c>
    </row>
    <row r="2216" spans="1:39" x14ac:dyDescent="0.3">
      <c r="A2216" t="s">
        <v>1888</v>
      </c>
      <c r="B2216" t="s">
        <v>1889</v>
      </c>
      <c r="C2216" t="s">
        <v>39</v>
      </c>
      <c r="D2216" t="s">
        <v>76</v>
      </c>
      <c r="E2216" t="s">
        <v>582</v>
      </c>
      <c r="F2216" s="13" t="str">
        <f>_xlfn.CONCAT(wiz_6[[#This Row],[OCTY......]],",",wiz_6[[#This Row],[OS]])</f>
        <v>DALLAS    ,TX</v>
      </c>
      <c r="G2216" t="s">
        <v>70</v>
      </c>
      <c r="H2216" t="s">
        <v>350</v>
      </c>
      <c r="I2216" s="13" t="str">
        <f>_xlfn.CONCAT(wiz_6[[#This Row],[DCTY......]], ",",wiz_6[[#This Row],[DS]])</f>
        <v>COOKEVILLE,TN</v>
      </c>
      <c r="J2216" t="str">
        <f>TRIM(CONCATENATE(wiz_6[[#This Row],[SHIPPER..................]],wiz_6[[#This Row],[ZIP2..]],wiz_6[[#This Row],[ZIP3..]]))</f>
        <v>C A T GLOBAL IMC | 7520138501</v>
      </c>
      <c r="K2216">
        <v>1</v>
      </c>
      <c r="L2216">
        <v>1.1200000000000001</v>
      </c>
      <c r="M2216">
        <v>0.27</v>
      </c>
      <c r="N2216">
        <v>755</v>
      </c>
      <c r="O2216">
        <v>1.81</v>
      </c>
      <c r="P2216">
        <v>27</v>
      </c>
      <c r="Q2216">
        <v>0.25</v>
      </c>
      <c r="R2216">
        <v>-45</v>
      </c>
      <c r="S2216">
        <v>-17</v>
      </c>
      <c r="T2216">
        <v>-2</v>
      </c>
      <c r="U2216">
        <v>-3</v>
      </c>
      <c r="V2216">
        <v>-22</v>
      </c>
      <c r="W2216">
        <v>75029</v>
      </c>
      <c r="X2216">
        <v>75201</v>
      </c>
      <c r="Y2216">
        <v>38501</v>
      </c>
      <c r="Z2216">
        <v>1.17</v>
      </c>
      <c r="AA2216">
        <f t="shared" si="446"/>
        <v>10012</v>
      </c>
      <c r="AB2216">
        <f t="shared" si="447"/>
        <v>-22</v>
      </c>
      <c r="AC2216">
        <f t="shared" si="448"/>
        <v>6159</v>
      </c>
      <c r="AD2216">
        <f t="shared" si="449"/>
        <v>0.6151618058330004</v>
      </c>
      <c r="AE2216">
        <f t="shared" si="450"/>
        <v>0</v>
      </c>
      <c r="AF2216" t="e">
        <f t="shared" ca="1" si="451"/>
        <v>#N/A</v>
      </c>
      <c r="AG2216" t="e">
        <f t="shared" ca="1" si="452"/>
        <v>#N/A</v>
      </c>
      <c r="AH2216" t="e">
        <f t="shared" ca="1" si="453"/>
        <v>#N/A</v>
      </c>
      <c r="AI2216" t="e">
        <f t="shared" ca="1" si="442"/>
        <v>#N/A</v>
      </c>
      <c r="AJ2216">
        <f t="shared" si="443"/>
        <v>9.988014382740711E-5</v>
      </c>
      <c r="AK2216">
        <f t="shared" si="444"/>
        <v>0</v>
      </c>
      <c r="AL2216" t="e">
        <f t="shared" ca="1" si="454"/>
        <v>#N/A</v>
      </c>
      <c r="AM2216" t="b">
        <f t="shared" si="445"/>
        <v>0</v>
      </c>
    </row>
    <row r="2217" spans="1:39" x14ac:dyDescent="0.3">
      <c r="A2217" t="s">
        <v>47</v>
      </c>
      <c r="B2217" t="s">
        <v>48</v>
      </c>
      <c r="C2217" t="s">
        <v>39</v>
      </c>
      <c r="D2217" t="s">
        <v>76</v>
      </c>
      <c r="E2217" t="s">
        <v>77</v>
      </c>
      <c r="F2217" s="13" t="str">
        <f>_xlfn.CONCAT(wiz_6[[#This Row],[OCTY......]],",",wiz_6[[#This Row],[OS]])</f>
        <v>GRAND PRAI,TX</v>
      </c>
      <c r="G2217" t="s">
        <v>70</v>
      </c>
      <c r="H2217" t="s">
        <v>581</v>
      </c>
      <c r="I2217" s="13" t="str">
        <f>_xlfn.CONCAT(wiz_6[[#This Row],[DCTY......]], ",",wiz_6[[#This Row],[DS]])</f>
        <v>PLEASANT V,TN</v>
      </c>
      <c r="J2217" t="str">
        <f>TRIM(CONCATENATE(wiz_6[[#This Row],[SHIPPER..................]],wiz_6[[#This Row],[ZIP2..]],wiz_6[[#This Row],[ZIP3..]]))</f>
        <v>LOWES MLXP VAN ONE WA| 7505037146</v>
      </c>
      <c r="K2217">
        <v>9</v>
      </c>
      <c r="L2217">
        <v>0.92</v>
      </c>
      <c r="M2217">
        <v>0.21</v>
      </c>
      <c r="N2217">
        <v>681</v>
      </c>
      <c r="O2217">
        <v>1.36</v>
      </c>
      <c r="P2217">
        <v>21</v>
      </c>
      <c r="Q2217">
        <v>0.25</v>
      </c>
      <c r="R2217">
        <v>2</v>
      </c>
      <c r="S2217">
        <v>1</v>
      </c>
      <c r="T2217">
        <v>7</v>
      </c>
      <c r="U2217">
        <v>-194</v>
      </c>
      <c r="V2217">
        <v>-186</v>
      </c>
      <c r="W2217">
        <v>76099</v>
      </c>
      <c r="X2217">
        <v>75050</v>
      </c>
      <c r="Y2217">
        <v>37146</v>
      </c>
      <c r="Z2217">
        <v>0.91</v>
      </c>
      <c r="AA2217">
        <f t="shared" si="446"/>
        <v>10012</v>
      </c>
      <c r="AB2217">
        <f t="shared" si="447"/>
        <v>-1674</v>
      </c>
      <c r="AC2217">
        <f t="shared" si="448"/>
        <v>6159</v>
      </c>
      <c r="AD2217">
        <f t="shared" si="449"/>
        <v>0.6151618058330004</v>
      </c>
      <c r="AE2217">
        <f t="shared" si="450"/>
        <v>0</v>
      </c>
      <c r="AF2217" t="e">
        <f t="shared" ca="1" si="451"/>
        <v>#N/A</v>
      </c>
      <c r="AG2217" t="e">
        <f t="shared" ca="1" si="452"/>
        <v>#N/A</v>
      </c>
      <c r="AH2217" t="e">
        <f t="shared" ca="1" si="453"/>
        <v>#N/A</v>
      </c>
      <c r="AI2217" t="e">
        <f t="shared" ca="1" si="442"/>
        <v>#N/A</v>
      </c>
      <c r="AJ2217">
        <f t="shared" si="443"/>
        <v>8.98921294446664E-4</v>
      </c>
      <c r="AK2217">
        <f t="shared" si="444"/>
        <v>0</v>
      </c>
      <c r="AL2217" t="e">
        <f t="shared" ca="1" si="454"/>
        <v>#N/A</v>
      </c>
      <c r="AM2217" t="b">
        <f t="shared" si="445"/>
        <v>0</v>
      </c>
    </row>
    <row r="2218" spans="1:39" x14ac:dyDescent="0.3">
      <c r="A2218" t="s">
        <v>222</v>
      </c>
      <c r="B2218" t="s">
        <v>218</v>
      </c>
      <c r="C2218" t="s">
        <v>39</v>
      </c>
      <c r="D2218" t="s">
        <v>76</v>
      </c>
      <c r="E2218" t="s">
        <v>582</v>
      </c>
      <c r="F2218" s="13" t="str">
        <f>_xlfn.CONCAT(wiz_6[[#This Row],[OCTY......]],",",wiz_6[[#This Row],[OS]])</f>
        <v>DALLAS    ,TX</v>
      </c>
      <c r="G2218" t="s">
        <v>70</v>
      </c>
      <c r="H2218" t="s">
        <v>202</v>
      </c>
      <c r="I2218" s="13" t="str">
        <f>_xlfn.CONCAT(wiz_6[[#This Row],[DCTY......]], ",",wiz_6[[#This Row],[DS]])</f>
        <v>NASHVILLE ,TN</v>
      </c>
      <c r="J2218" t="str">
        <f>TRIM(CONCATENATE(wiz_6[[#This Row],[SHIPPER..................]],wiz_6[[#This Row],[ZIP2..]],wiz_6[[#This Row],[ZIP3..]]))</f>
        <v>OWENS CORNING FIBERGL| 7520137201</v>
      </c>
      <c r="K2218">
        <v>3</v>
      </c>
      <c r="L2218">
        <v>1.1299999999999999</v>
      </c>
      <c r="M2218">
        <v>0.18</v>
      </c>
      <c r="N2218">
        <v>682</v>
      </c>
      <c r="O2218">
        <v>1.54</v>
      </c>
      <c r="P2218">
        <v>17</v>
      </c>
      <c r="Q2218">
        <v>0.25</v>
      </c>
      <c r="R2218">
        <v>-1</v>
      </c>
      <c r="S2218">
        <v>-49</v>
      </c>
      <c r="T2218">
        <v>-36</v>
      </c>
      <c r="U2218">
        <v>-50</v>
      </c>
      <c r="V2218">
        <v>-135</v>
      </c>
      <c r="W2218">
        <v>75201</v>
      </c>
      <c r="X2218">
        <v>75201</v>
      </c>
      <c r="Y2218">
        <v>37201</v>
      </c>
      <c r="Z2218">
        <v>1.0900000000000001</v>
      </c>
      <c r="AA2218">
        <f t="shared" si="446"/>
        <v>10012</v>
      </c>
      <c r="AB2218">
        <f t="shared" si="447"/>
        <v>-405</v>
      </c>
      <c r="AC2218">
        <f t="shared" si="448"/>
        <v>6159</v>
      </c>
      <c r="AD2218">
        <f t="shared" si="449"/>
        <v>0.6151618058330004</v>
      </c>
      <c r="AE2218">
        <f t="shared" si="450"/>
        <v>0</v>
      </c>
      <c r="AF2218" t="e">
        <f t="shared" ca="1" si="451"/>
        <v>#N/A</v>
      </c>
      <c r="AG2218" t="e">
        <f t="shared" ca="1" si="452"/>
        <v>#N/A</v>
      </c>
      <c r="AH2218" t="e">
        <f t="shared" ca="1" si="453"/>
        <v>#N/A</v>
      </c>
      <c r="AI2218" t="e">
        <f t="shared" ca="1" si="442"/>
        <v>#N/A</v>
      </c>
      <c r="AJ2218">
        <f t="shared" si="443"/>
        <v>2.9964043148222132E-4</v>
      </c>
      <c r="AK2218">
        <f t="shared" si="444"/>
        <v>0</v>
      </c>
      <c r="AL2218" t="e">
        <f t="shared" ca="1" si="454"/>
        <v>#N/A</v>
      </c>
      <c r="AM2218" t="b">
        <f t="shared" si="445"/>
        <v>0</v>
      </c>
    </row>
    <row r="2219" spans="1:39" x14ac:dyDescent="0.3">
      <c r="A2219" t="s">
        <v>222</v>
      </c>
      <c r="B2219" t="s">
        <v>218</v>
      </c>
      <c r="C2219" t="s">
        <v>39</v>
      </c>
      <c r="D2219" t="s">
        <v>76</v>
      </c>
      <c r="E2219" t="s">
        <v>1767</v>
      </c>
      <c r="F2219" s="13" t="str">
        <f>_xlfn.CONCAT(wiz_6[[#This Row],[OCTY......]],",",wiz_6[[#This Row],[OS]])</f>
        <v>WAXAHACHIE,TX</v>
      </c>
      <c r="G2219" t="s">
        <v>70</v>
      </c>
      <c r="H2219" t="s">
        <v>202</v>
      </c>
      <c r="I2219" s="13" t="str">
        <f>_xlfn.CONCAT(wiz_6[[#This Row],[DCTY......]], ",",wiz_6[[#This Row],[DS]])</f>
        <v>NASHVILLE ,TN</v>
      </c>
      <c r="J2219" t="str">
        <f>TRIM(CONCATENATE(wiz_6[[#This Row],[SHIPPER..................]],wiz_6[[#This Row],[ZIP2..]],wiz_6[[#This Row],[ZIP3..]]))</f>
        <v>OWENS CORNING FIBERGL| 7516537201</v>
      </c>
      <c r="K2219">
        <v>1</v>
      </c>
      <c r="L2219">
        <v>1.1000000000000001</v>
      </c>
      <c r="M2219">
        <v>0.17</v>
      </c>
      <c r="N2219">
        <v>695</v>
      </c>
      <c r="O2219">
        <v>1.39</v>
      </c>
      <c r="P2219">
        <v>69</v>
      </c>
      <c r="Q2219">
        <v>0.3</v>
      </c>
      <c r="R2219">
        <v>27</v>
      </c>
      <c r="S2219">
        <v>-75</v>
      </c>
      <c r="T2219">
        <v>0</v>
      </c>
      <c r="U2219">
        <v>-94</v>
      </c>
      <c r="V2219">
        <v>-169</v>
      </c>
      <c r="W2219">
        <v>76201</v>
      </c>
      <c r="X2219">
        <v>75165</v>
      </c>
      <c r="Y2219">
        <v>37201</v>
      </c>
      <c r="Z2219">
        <v>1.05</v>
      </c>
      <c r="AA2219">
        <f t="shared" si="446"/>
        <v>10012</v>
      </c>
      <c r="AB2219">
        <f t="shared" si="447"/>
        <v>-169</v>
      </c>
      <c r="AC2219">
        <f t="shared" si="448"/>
        <v>6159</v>
      </c>
      <c r="AD2219">
        <f t="shared" si="449"/>
        <v>0.6151618058330004</v>
      </c>
      <c r="AE2219">
        <f t="shared" si="450"/>
        <v>0</v>
      </c>
      <c r="AF2219" t="e">
        <f t="shared" ca="1" si="451"/>
        <v>#N/A</v>
      </c>
      <c r="AG2219" t="e">
        <f t="shared" ca="1" si="452"/>
        <v>#N/A</v>
      </c>
      <c r="AH2219" t="e">
        <f t="shared" ca="1" si="453"/>
        <v>#N/A</v>
      </c>
      <c r="AI2219" t="e">
        <f t="shared" ca="1" si="442"/>
        <v>#N/A</v>
      </c>
      <c r="AJ2219">
        <f t="shared" si="443"/>
        <v>9.988014382740711E-5</v>
      </c>
      <c r="AK2219">
        <f t="shared" si="444"/>
        <v>0</v>
      </c>
      <c r="AL2219" t="e">
        <f t="shared" ca="1" si="454"/>
        <v>#N/A</v>
      </c>
      <c r="AM2219" t="b">
        <f t="shared" si="445"/>
        <v>0</v>
      </c>
    </row>
    <row r="2220" spans="1:39" x14ac:dyDescent="0.3">
      <c r="A2220" t="s">
        <v>217</v>
      </c>
      <c r="B2220" t="s">
        <v>218</v>
      </c>
      <c r="C2220" t="s">
        <v>39</v>
      </c>
      <c r="D2220" t="s">
        <v>76</v>
      </c>
      <c r="E2220" t="s">
        <v>582</v>
      </c>
      <c r="F2220" s="13" t="str">
        <f>_xlfn.CONCAT(wiz_6[[#This Row],[OCTY......]],",",wiz_6[[#This Row],[OS]])</f>
        <v>DALLAS    ,TX</v>
      </c>
      <c r="G2220" t="s">
        <v>70</v>
      </c>
      <c r="H2220" t="s">
        <v>202</v>
      </c>
      <c r="I2220" s="13" t="str">
        <f>_xlfn.CONCAT(wiz_6[[#This Row],[DCTY......]], ",",wiz_6[[#This Row],[DS]])</f>
        <v>NASHVILLE ,TN</v>
      </c>
      <c r="J2220" t="str">
        <f>TRIM(CONCATENATE(wiz_6[[#This Row],[SHIPPER..................]],wiz_6[[#This Row],[ZIP2..]],wiz_6[[#This Row],[ZIP3..]]))</f>
        <v>OWENS CORNING SALES | 7520137201</v>
      </c>
      <c r="K2220">
        <v>4</v>
      </c>
      <c r="L2220">
        <v>1.1000000000000001</v>
      </c>
      <c r="M2220">
        <v>0.18</v>
      </c>
      <c r="N2220">
        <v>765</v>
      </c>
      <c r="O2220">
        <v>1.71</v>
      </c>
      <c r="P2220">
        <v>20</v>
      </c>
      <c r="Q2220">
        <v>0.25</v>
      </c>
      <c r="R2220">
        <v>5</v>
      </c>
      <c r="S2220">
        <v>-13</v>
      </c>
      <c r="T2220">
        <v>22</v>
      </c>
      <c r="U2220">
        <v>-69</v>
      </c>
      <c r="V2220">
        <v>-60</v>
      </c>
      <c r="W2220">
        <v>75201</v>
      </c>
      <c r="X2220">
        <v>75201</v>
      </c>
      <c r="Y2220">
        <v>37201</v>
      </c>
      <c r="Z2220">
        <v>1.06</v>
      </c>
      <c r="AA2220">
        <f t="shared" si="446"/>
        <v>10012</v>
      </c>
      <c r="AB2220">
        <f t="shared" si="447"/>
        <v>-240</v>
      </c>
      <c r="AC2220">
        <f t="shared" si="448"/>
        <v>6159</v>
      </c>
      <c r="AD2220">
        <f t="shared" si="449"/>
        <v>0.6151618058330004</v>
      </c>
      <c r="AE2220">
        <f t="shared" si="450"/>
        <v>0</v>
      </c>
      <c r="AF2220" t="e">
        <f t="shared" ca="1" si="451"/>
        <v>#N/A</v>
      </c>
      <c r="AG2220" t="e">
        <f t="shared" ca="1" si="452"/>
        <v>#N/A</v>
      </c>
      <c r="AH2220" t="e">
        <f t="shared" ca="1" si="453"/>
        <v>#N/A</v>
      </c>
      <c r="AI2220" t="e">
        <f t="shared" ca="1" si="442"/>
        <v>#N/A</v>
      </c>
      <c r="AJ2220">
        <f t="shared" si="443"/>
        <v>3.9952057530962844E-4</v>
      </c>
      <c r="AK2220">
        <f t="shared" si="444"/>
        <v>0</v>
      </c>
      <c r="AL2220" t="e">
        <f t="shared" ca="1" si="454"/>
        <v>#N/A</v>
      </c>
      <c r="AM2220" t="b">
        <f t="shared" si="445"/>
        <v>0</v>
      </c>
    </row>
    <row r="2221" spans="1:39" x14ac:dyDescent="0.3">
      <c r="A2221" t="s">
        <v>1890</v>
      </c>
      <c r="B2221" t="s">
        <v>1891</v>
      </c>
      <c r="C2221" t="s">
        <v>39</v>
      </c>
      <c r="D2221" t="s">
        <v>76</v>
      </c>
      <c r="E2221" t="s">
        <v>1376</v>
      </c>
      <c r="F2221" s="13" t="str">
        <f>_xlfn.CONCAT(wiz_6[[#This Row],[OCTY......]],",",wiz_6[[#This Row],[OS]])</f>
        <v>COPPELL   ,TX</v>
      </c>
      <c r="G2221" t="s">
        <v>70</v>
      </c>
      <c r="H2221" t="s">
        <v>1823</v>
      </c>
      <c r="I2221" s="13" t="str">
        <f>_xlfn.CONCAT(wiz_6[[#This Row],[DCTY......]], ",",wiz_6[[#This Row],[DS]])</f>
        <v>DICKSON   ,TN</v>
      </c>
      <c r="J2221" t="str">
        <f>TRIM(CONCATENATE(wiz_6[[#This Row],[SHIPPER..................]],wiz_6[[#This Row],[ZIP2..]],wiz_6[[#This Row],[ZIP3..]]))</f>
        <v>TIMCO LOGISTICS INC | 7501937055</v>
      </c>
      <c r="K2221">
        <v>1</v>
      </c>
      <c r="L2221">
        <v>1.27</v>
      </c>
      <c r="M2221">
        <v>0.28000000000000003</v>
      </c>
      <c r="N2221">
        <v>643</v>
      </c>
      <c r="O2221">
        <v>0.92</v>
      </c>
      <c r="P2221">
        <v>8</v>
      </c>
      <c r="Q2221">
        <v>0.25</v>
      </c>
      <c r="R2221">
        <v>-39</v>
      </c>
      <c r="S2221">
        <v>7</v>
      </c>
      <c r="T2221">
        <v>69</v>
      </c>
      <c r="U2221">
        <v>81</v>
      </c>
      <c r="V2221">
        <v>157</v>
      </c>
      <c r="W2221">
        <v>75029</v>
      </c>
      <c r="X2221">
        <v>75019</v>
      </c>
      <c r="Y2221">
        <v>37055</v>
      </c>
      <c r="Z2221">
        <v>1.33</v>
      </c>
      <c r="AA2221">
        <f t="shared" si="446"/>
        <v>10012</v>
      </c>
      <c r="AB2221">
        <f t="shared" si="447"/>
        <v>157</v>
      </c>
      <c r="AC2221">
        <f t="shared" si="448"/>
        <v>6159</v>
      </c>
      <c r="AD2221">
        <f t="shared" si="449"/>
        <v>0.6151618058330004</v>
      </c>
      <c r="AE2221">
        <f t="shared" si="450"/>
        <v>0</v>
      </c>
      <c r="AF2221" t="e">
        <f t="shared" ca="1" si="451"/>
        <v>#N/A</v>
      </c>
      <c r="AG2221" t="e">
        <f t="shared" ca="1" si="452"/>
        <v>#N/A</v>
      </c>
      <c r="AH2221" t="e">
        <f t="shared" ca="1" si="453"/>
        <v>#N/A</v>
      </c>
      <c r="AI2221" t="e">
        <f t="shared" ca="1" si="442"/>
        <v>#N/A</v>
      </c>
      <c r="AJ2221">
        <f t="shared" si="443"/>
        <v>9.988014382740711E-5</v>
      </c>
      <c r="AK2221">
        <f t="shared" si="444"/>
        <v>0</v>
      </c>
      <c r="AL2221" t="e">
        <f t="shared" ca="1" si="454"/>
        <v>#N/A</v>
      </c>
      <c r="AM2221" t="b">
        <f t="shared" si="445"/>
        <v>0</v>
      </c>
    </row>
    <row r="2222" spans="1:39" x14ac:dyDescent="0.3">
      <c r="A2222" t="s">
        <v>1538</v>
      </c>
      <c r="B2222" t="s">
        <v>1539</v>
      </c>
      <c r="C2222" t="s">
        <v>39</v>
      </c>
      <c r="D2222" t="s">
        <v>76</v>
      </c>
      <c r="E2222" t="s">
        <v>582</v>
      </c>
      <c r="F2222" s="13" t="str">
        <f>_xlfn.CONCAT(wiz_6[[#This Row],[OCTY......]],",",wiz_6[[#This Row],[OS]])</f>
        <v>DALLAS    ,TX</v>
      </c>
      <c r="G2222" t="s">
        <v>140</v>
      </c>
      <c r="H2222" t="s">
        <v>1892</v>
      </c>
      <c r="I2222" s="13" t="str">
        <f>_xlfn.CONCAT(wiz_6[[#This Row],[DCTY......]], ",",wiz_6[[#This Row],[DS]])</f>
        <v>OAK CREEK ,WI</v>
      </c>
      <c r="J2222" t="str">
        <f>TRIM(CONCATENATE(wiz_6[[#This Row],[SHIPPER..................]],wiz_6[[#This Row],[ZIP2..]],wiz_6[[#This Row],[ZIP3..]]))</f>
        <v>BEEMAC TRUCKING | 7520153154</v>
      </c>
      <c r="K2222">
        <v>1</v>
      </c>
      <c r="L2222">
        <v>0.81</v>
      </c>
      <c r="M2222">
        <v>0.28999999999999998</v>
      </c>
      <c r="N2222">
        <v>1003</v>
      </c>
      <c r="O2222">
        <v>1.95</v>
      </c>
      <c r="P2222">
        <v>18</v>
      </c>
      <c r="Q2222">
        <v>0.25</v>
      </c>
      <c r="R2222">
        <v>-39</v>
      </c>
      <c r="S2222">
        <v>10</v>
      </c>
      <c r="T2222">
        <v>3</v>
      </c>
      <c r="U2222">
        <v>-300</v>
      </c>
      <c r="V2222">
        <v>-287</v>
      </c>
      <c r="W2222">
        <v>76001</v>
      </c>
      <c r="X2222">
        <v>75201</v>
      </c>
      <c r="Y2222">
        <v>53154</v>
      </c>
      <c r="Z2222">
        <v>0.88</v>
      </c>
      <c r="AA2222">
        <f t="shared" si="446"/>
        <v>10012</v>
      </c>
      <c r="AB2222">
        <f t="shared" si="447"/>
        <v>-287</v>
      </c>
      <c r="AC2222">
        <f t="shared" si="448"/>
        <v>6159</v>
      </c>
      <c r="AD2222">
        <f t="shared" si="449"/>
        <v>0.6151618058330004</v>
      </c>
      <c r="AE2222">
        <f t="shared" si="450"/>
        <v>0</v>
      </c>
      <c r="AF2222" t="e">
        <f t="shared" ca="1" si="451"/>
        <v>#N/A</v>
      </c>
      <c r="AG2222" t="e">
        <f t="shared" ca="1" si="452"/>
        <v>#N/A</v>
      </c>
      <c r="AH2222" t="e">
        <f t="shared" ca="1" si="453"/>
        <v>#N/A</v>
      </c>
      <c r="AI2222" t="e">
        <f t="shared" ca="1" si="442"/>
        <v>#N/A</v>
      </c>
      <c r="AJ2222">
        <f t="shared" si="443"/>
        <v>9.988014382740711E-5</v>
      </c>
      <c r="AK2222">
        <f t="shared" si="444"/>
        <v>0</v>
      </c>
      <c r="AL2222" t="e">
        <f t="shared" ca="1" si="454"/>
        <v>#N/A</v>
      </c>
      <c r="AM2222" t="b">
        <f t="shared" si="445"/>
        <v>0</v>
      </c>
    </row>
    <row r="2223" spans="1:39" x14ac:dyDescent="0.3">
      <c r="A2223" t="s">
        <v>400</v>
      </c>
      <c r="B2223" t="s">
        <v>401</v>
      </c>
      <c r="C2223" t="s">
        <v>39</v>
      </c>
      <c r="D2223" t="s">
        <v>76</v>
      </c>
      <c r="E2223" t="s">
        <v>583</v>
      </c>
      <c r="F2223" s="13" t="str">
        <f>_xlfn.CONCAT(wiz_6[[#This Row],[OCTY......]],",",wiz_6[[#This Row],[OS]])</f>
        <v>LEWISVILLE,TX</v>
      </c>
      <c r="G2223" t="s">
        <v>53</v>
      </c>
      <c r="H2223" t="s">
        <v>427</v>
      </c>
      <c r="I2223" s="13" t="str">
        <f>_xlfn.CONCAT(wiz_6[[#This Row],[DCTY......]], ",",wiz_6[[#This Row],[DS]])</f>
        <v>MINOOKA   ,IL</v>
      </c>
      <c r="J2223" t="str">
        <f>TRIM(CONCATENATE(wiz_6[[#This Row],[SHIPPER..................]],wiz_6[[#This Row],[ZIP2..]],wiz_6[[#This Row],[ZIP3..]]))</f>
        <v>KELLOGG COMPANY MLXP| 7502960447</v>
      </c>
      <c r="K2223">
        <v>21</v>
      </c>
      <c r="L2223">
        <v>1.07</v>
      </c>
      <c r="M2223">
        <v>0.22</v>
      </c>
      <c r="N2223">
        <v>872</v>
      </c>
      <c r="O2223">
        <v>1.27</v>
      </c>
      <c r="P2223">
        <v>6</v>
      </c>
      <c r="Q2223">
        <v>0.25</v>
      </c>
      <c r="R2223">
        <v>22</v>
      </c>
      <c r="S2223">
        <v>-6</v>
      </c>
      <c r="T2223">
        <v>97</v>
      </c>
      <c r="U2223">
        <v>79</v>
      </c>
      <c r="V2223">
        <v>170</v>
      </c>
      <c r="W2223">
        <v>75029</v>
      </c>
      <c r="X2223">
        <v>75029</v>
      </c>
      <c r="Y2223">
        <v>60447</v>
      </c>
      <c r="Z2223">
        <v>1.07</v>
      </c>
      <c r="AA2223">
        <f t="shared" si="446"/>
        <v>10012</v>
      </c>
      <c r="AB2223">
        <f t="shared" si="447"/>
        <v>3570</v>
      </c>
      <c r="AC2223">
        <f t="shared" si="448"/>
        <v>6159</v>
      </c>
      <c r="AD2223">
        <f t="shared" si="449"/>
        <v>0.6151618058330004</v>
      </c>
      <c r="AE2223">
        <f t="shared" si="450"/>
        <v>0</v>
      </c>
      <c r="AF2223" t="e">
        <f t="shared" ca="1" si="451"/>
        <v>#N/A</v>
      </c>
      <c r="AG2223" t="e">
        <f t="shared" ca="1" si="452"/>
        <v>#N/A</v>
      </c>
      <c r="AH2223" t="e">
        <f t="shared" ca="1" si="453"/>
        <v>#N/A</v>
      </c>
      <c r="AI2223" t="e">
        <f t="shared" ca="1" si="442"/>
        <v>#N/A</v>
      </c>
      <c r="AJ2223">
        <f t="shared" si="443"/>
        <v>2.0974830203755492E-3</v>
      </c>
      <c r="AK2223">
        <f t="shared" si="444"/>
        <v>0</v>
      </c>
      <c r="AL2223" t="e">
        <f t="shared" ca="1" si="454"/>
        <v>#N/A</v>
      </c>
      <c r="AM2223" t="b">
        <f t="shared" si="445"/>
        <v>0</v>
      </c>
    </row>
    <row r="2224" spans="1:39" x14ac:dyDescent="0.3">
      <c r="A2224" t="s">
        <v>1893</v>
      </c>
      <c r="B2224" t="s">
        <v>1894</v>
      </c>
      <c r="C2224" t="s">
        <v>39</v>
      </c>
      <c r="D2224" t="s">
        <v>76</v>
      </c>
      <c r="E2224" t="s">
        <v>1431</v>
      </c>
      <c r="F2224" s="13" t="str">
        <f>_xlfn.CONCAT(wiz_6[[#This Row],[OCTY......]],",",wiz_6[[#This Row],[OS]])</f>
        <v>DENTON    ,TX</v>
      </c>
      <c r="G2224" t="s">
        <v>176</v>
      </c>
      <c r="H2224" t="s">
        <v>1895</v>
      </c>
      <c r="I2224" s="13" t="str">
        <f>_xlfn.CONCAT(wiz_6[[#This Row],[DCTY......]], ",",wiz_6[[#This Row],[DS]])</f>
        <v>HUBBELL   ,MI</v>
      </c>
      <c r="J2224" t="str">
        <f>TRIM(CONCATENATE(wiz_6[[#This Row],[SHIPPER..................]],wiz_6[[#This Row],[ZIP2..]],wiz_6[[#This Row],[ZIP3..]]))</f>
        <v>RIPLEY TRANSPORTATION| 7620149934</v>
      </c>
      <c r="K2224">
        <v>1</v>
      </c>
      <c r="L2224">
        <v>1.64</v>
      </c>
      <c r="M2224">
        <v>0.28999999999999998</v>
      </c>
      <c r="N2224">
        <v>1295</v>
      </c>
      <c r="O2224">
        <v>2.4500000000000002</v>
      </c>
      <c r="P2224">
        <v>28</v>
      </c>
      <c r="Q2224">
        <v>0.25</v>
      </c>
      <c r="R2224">
        <v>-81</v>
      </c>
      <c r="S2224">
        <v>-24</v>
      </c>
      <c r="T2224">
        <v>-5</v>
      </c>
      <c r="U2224">
        <v>771</v>
      </c>
      <c r="V2224">
        <v>742</v>
      </c>
      <c r="W2224">
        <v>75006</v>
      </c>
      <c r="X2224">
        <v>76201</v>
      </c>
      <c r="Y2224">
        <v>49934</v>
      </c>
      <c r="Z2224">
        <v>1.71</v>
      </c>
      <c r="AA2224">
        <f t="shared" si="446"/>
        <v>10012</v>
      </c>
      <c r="AB2224">
        <f t="shared" si="447"/>
        <v>742</v>
      </c>
      <c r="AC2224">
        <f t="shared" si="448"/>
        <v>6159</v>
      </c>
      <c r="AD2224">
        <f t="shared" si="449"/>
        <v>0.6151618058330004</v>
      </c>
      <c r="AE2224">
        <f t="shared" si="450"/>
        <v>0</v>
      </c>
      <c r="AF2224" t="e">
        <f t="shared" ca="1" si="451"/>
        <v>#N/A</v>
      </c>
      <c r="AG2224" t="e">
        <f t="shared" ca="1" si="452"/>
        <v>#N/A</v>
      </c>
      <c r="AH2224" t="e">
        <f t="shared" ca="1" si="453"/>
        <v>#N/A</v>
      </c>
      <c r="AI2224" t="e">
        <f t="shared" ca="1" si="442"/>
        <v>#N/A</v>
      </c>
      <c r="AJ2224">
        <f t="shared" si="443"/>
        <v>9.988014382740711E-5</v>
      </c>
      <c r="AK2224">
        <f t="shared" si="444"/>
        <v>0</v>
      </c>
      <c r="AL2224" t="e">
        <f t="shared" ca="1" si="454"/>
        <v>#N/A</v>
      </c>
      <c r="AM2224" t="b">
        <f t="shared" si="445"/>
        <v>0</v>
      </c>
    </row>
    <row r="2225" spans="1:39" x14ac:dyDescent="0.3">
      <c r="A2225" t="s">
        <v>432</v>
      </c>
      <c r="B2225" t="s">
        <v>433</v>
      </c>
      <c r="C2225" t="s">
        <v>39</v>
      </c>
      <c r="D2225" t="s">
        <v>76</v>
      </c>
      <c r="E2225" t="s">
        <v>228</v>
      </c>
      <c r="F2225" s="13" t="str">
        <f>_xlfn.CONCAT(wiz_6[[#This Row],[OCTY......]],",",wiz_6[[#This Row],[OS]])</f>
        <v>HOUSTON   ,TX</v>
      </c>
      <c r="G2225" t="s">
        <v>146</v>
      </c>
      <c r="H2225" t="s">
        <v>1896</v>
      </c>
      <c r="I2225" s="13" t="str">
        <f>_xlfn.CONCAT(wiz_6[[#This Row],[DCTY......]], ",",wiz_6[[#This Row],[DS]])</f>
        <v>GRANNIS   ,AR</v>
      </c>
      <c r="J2225" t="str">
        <f>TRIM(CONCATENATE(wiz_6[[#This Row],[SHIPPER..................]],wiz_6[[#This Row],[ZIP2..]],wiz_6[[#This Row],[ZIP3..]]))</f>
        <v>b: UBER FREIGHT LLC | 7700171944</v>
      </c>
      <c r="K2225">
        <v>1</v>
      </c>
      <c r="L2225">
        <v>1.21</v>
      </c>
      <c r="M2225">
        <v>0.28000000000000003</v>
      </c>
      <c r="N2225">
        <v>352</v>
      </c>
      <c r="O2225">
        <v>0.88</v>
      </c>
      <c r="P2225">
        <v>0</v>
      </c>
      <c r="Q2225">
        <v>0.25</v>
      </c>
      <c r="R2225">
        <v>-25</v>
      </c>
      <c r="S2225">
        <v>23</v>
      </c>
      <c r="T2225">
        <v>-26</v>
      </c>
      <c r="U2225">
        <v>-239</v>
      </c>
      <c r="V2225">
        <v>-242</v>
      </c>
      <c r="W2225">
        <v>77001</v>
      </c>
      <c r="X2225">
        <v>77001</v>
      </c>
      <c r="Y2225">
        <v>71944</v>
      </c>
      <c r="Z2225">
        <v>1.27</v>
      </c>
      <c r="AA2225">
        <f t="shared" si="446"/>
        <v>10012</v>
      </c>
      <c r="AB2225">
        <f t="shared" si="447"/>
        <v>-242</v>
      </c>
      <c r="AC2225">
        <f t="shared" si="448"/>
        <v>6159</v>
      </c>
      <c r="AD2225">
        <f t="shared" si="449"/>
        <v>0.6151618058330004</v>
      </c>
      <c r="AE2225">
        <f t="shared" si="450"/>
        <v>0</v>
      </c>
      <c r="AF2225" t="e">
        <f t="shared" ca="1" si="451"/>
        <v>#N/A</v>
      </c>
      <c r="AG2225" t="e">
        <f t="shared" ca="1" si="452"/>
        <v>#N/A</v>
      </c>
      <c r="AH2225" t="e">
        <f t="shared" ca="1" si="453"/>
        <v>#N/A</v>
      </c>
      <c r="AI2225" t="e">
        <f t="shared" ca="1" si="442"/>
        <v>#N/A</v>
      </c>
      <c r="AJ2225">
        <f t="shared" si="443"/>
        <v>9.988014382740711E-5</v>
      </c>
      <c r="AK2225">
        <f t="shared" si="444"/>
        <v>0</v>
      </c>
      <c r="AL2225" t="e">
        <f t="shared" ca="1" si="454"/>
        <v>#N/A</v>
      </c>
      <c r="AM2225" t="b">
        <f t="shared" si="445"/>
        <v>0</v>
      </c>
    </row>
    <row r="2226" spans="1:39" x14ac:dyDescent="0.3">
      <c r="A2226" t="s">
        <v>1069</v>
      </c>
      <c r="B2226" t="s">
        <v>1070</v>
      </c>
      <c r="C2226" t="s">
        <v>39</v>
      </c>
      <c r="D2226" t="s">
        <v>76</v>
      </c>
      <c r="E2226" t="s">
        <v>1897</v>
      </c>
      <c r="F2226" s="13" t="str">
        <f>_xlfn.CONCAT(wiz_6[[#This Row],[OCTY......]],",",wiz_6[[#This Row],[OS]])</f>
        <v>BAYTOWN   ,TX</v>
      </c>
      <c r="G2226" t="s">
        <v>50</v>
      </c>
      <c r="H2226" t="s">
        <v>1898</v>
      </c>
      <c r="I2226" s="13" t="str">
        <f>_xlfn.CONCAT(wiz_6[[#This Row],[DCTY......]], ",",wiz_6[[#This Row],[DS]])</f>
        <v>FITZGERALD,GA</v>
      </c>
      <c r="J2226" t="str">
        <f>TRIM(CONCATENATE(wiz_6[[#This Row],[SHIPPER..................]],wiz_6[[#This Row],[ZIP2..]],wiz_6[[#This Row],[ZIP3..]]))</f>
        <v>b: MATSON LOGISTICS | 7752031750</v>
      </c>
      <c r="K2226">
        <v>1</v>
      </c>
      <c r="L2226">
        <v>2.62</v>
      </c>
      <c r="M2226">
        <v>0.28000000000000003</v>
      </c>
      <c r="N2226">
        <v>794</v>
      </c>
      <c r="O2226">
        <v>1.88</v>
      </c>
      <c r="P2226">
        <v>27</v>
      </c>
      <c r="Q2226">
        <v>0.25</v>
      </c>
      <c r="R2226">
        <v>-56</v>
      </c>
      <c r="S2226">
        <v>-11</v>
      </c>
      <c r="T2226">
        <v>-19</v>
      </c>
      <c r="U2226">
        <v>745</v>
      </c>
      <c r="V2226">
        <v>715</v>
      </c>
      <c r="W2226">
        <v>77001</v>
      </c>
      <c r="X2226">
        <v>77520</v>
      </c>
      <c r="Y2226">
        <v>31750</v>
      </c>
      <c r="Z2226">
        <v>2.68</v>
      </c>
      <c r="AA2226">
        <f t="shared" si="446"/>
        <v>10012</v>
      </c>
      <c r="AB2226">
        <f t="shared" si="447"/>
        <v>715</v>
      </c>
      <c r="AC2226">
        <f t="shared" si="448"/>
        <v>6159</v>
      </c>
      <c r="AD2226">
        <f t="shared" si="449"/>
        <v>0.6151618058330004</v>
      </c>
      <c r="AE2226">
        <f t="shared" si="450"/>
        <v>0</v>
      </c>
      <c r="AF2226" t="e">
        <f t="shared" ca="1" si="451"/>
        <v>#N/A</v>
      </c>
      <c r="AG2226" t="e">
        <f t="shared" ca="1" si="452"/>
        <v>#N/A</v>
      </c>
      <c r="AH2226" t="e">
        <f t="shared" ca="1" si="453"/>
        <v>#N/A</v>
      </c>
      <c r="AI2226" t="e">
        <f t="shared" ca="1" si="442"/>
        <v>#N/A</v>
      </c>
      <c r="AJ2226">
        <f t="shared" si="443"/>
        <v>9.988014382740711E-5</v>
      </c>
      <c r="AK2226">
        <f t="shared" si="444"/>
        <v>0</v>
      </c>
      <c r="AL2226" t="e">
        <f t="shared" ca="1" si="454"/>
        <v>#N/A</v>
      </c>
      <c r="AM2226" t="b">
        <f t="shared" si="445"/>
        <v>0</v>
      </c>
    </row>
    <row r="2227" spans="1:39" x14ac:dyDescent="0.3">
      <c r="A2227" t="s">
        <v>78</v>
      </c>
      <c r="B2227" t="s">
        <v>79</v>
      </c>
      <c r="C2227" t="s">
        <v>39</v>
      </c>
      <c r="D2227" t="s">
        <v>76</v>
      </c>
      <c r="E2227" t="s">
        <v>228</v>
      </c>
      <c r="F2227" s="13" t="str">
        <f>_xlfn.CONCAT(wiz_6[[#This Row],[OCTY......]],",",wiz_6[[#This Row],[OS]])</f>
        <v>HOUSTON   ,TX</v>
      </c>
      <c r="G2227" t="s">
        <v>42</v>
      </c>
      <c r="H2227" t="s">
        <v>81</v>
      </c>
      <c r="I2227" s="13" t="str">
        <f>_xlfn.CONCAT(wiz_6[[#This Row],[DCTY......]], ",",wiz_6[[#This Row],[DS]])</f>
        <v>PENDLETON ,IN</v>
      </c>
      <c r="J2227" t="str">
        <f>TRIM(CONCATENATE(wiz_6[[#This Row],[SHIPPER..................]],wiz_6[[#This Row],[ZIP2..]],wiz_6[[#This Row],[ZIP3..]]))</f>
        <v>TRACTOR SUPPLY MANHAT| 7700146064</v>
      </c>
      <c r="K2227">
        <v>1</v>
      </c>
      <c r="L2227">
        <v>1.17</v>
      </c>
      <c r="M2227">
        <v>0.21</v>
      </c>
      <c r="N2227">
        <v>1037</v>
      </c>
      <c r="O2227">
        <v>1.46</v>
      </c>
      <c r="P2227">
        <v>204</v>
      </c>
      <c r="Q2227">
        <v>0.45</v>
      </c>
      <c r="R2227">
        <v>0</v>
      </c>
      <c r="S2227">
        <v>32</v>
      </c>
      <c r="T2227">
        <v>120</v>
      </c>
      <c r="U2227">
        <v>-103</v>
      </c>
      <c r="V2227">
        <v>49</v>
      </c>
      <c r="W2227">
        <v>78201</v>
      </c>
      <c r="X2227">
        <v>77001</v>
      </c>
      <c r="Y2227">
        <v>46064</v>
      </c>
      <c r="Z2227">
        <v>1.1599999999999999</v>
      </c>
      <c r="AA2227">
        <f t="shared" si="446"/>
        <v>10012</v>
      </c>
      <c r="AB2227">
        <f t="shared" si="447"/>
        <v>49</v>
      </c>
      <c r="AC2227">
        <f t="shared" si="448"/>
        <v>6159</v>
      </c>
      <c r="AD2227">
        <f t="shared" si="449"/>
        <v>0.6151618058330004</v>
      </c>
      <c r="AE2227">
        <f t="shared" si="450"/>
        <v>0</v>
      </c>
      <c r="AF2227" t="e">
        <f t="shared" ca="1" si="451"/>
        <v>#N/A</v>
      </c>
      <c r="AG2227" t="e">
        <f t="shared" ca="1" si="452"/>
        <v>#N/A</v>
      </c>
      <c r="AH2227" t="e">
        <f t="shared" ca="1" si="453"/>
        <v>#N/A</v>
      </c>
      <c r="AI2227" t="e">
        <f t="shared" ca="1" si="442"/>
        <v>#N/A</v>
      </c>
      <c r="AJ2227">
        <f t="shared" si="443"/>
        <v>9.988014382740711E-5</v>
      </c>
      <c r="AK2227">
        <f t="shared" si="444"/>
        <v>0</v>
      </c>
      <c r="AL2227" t="e">
        <f t="shared" ca="1" si="454"/>
        <v>#N/A</v>
      </c>
      <c r="AM2227" t="b">
        <f t="shared" si="445"/>
        <v>0</v>
      </c>
    </row>
    <row r="2228" spans="1:39" x14ac:dyDescent="0.3">
      <c r="A2228" t="s">
        <v>37</v>
      </c>
      <c r="B2228" t="s">
        <v>38</v>
      </c>
      <c r="C2228" t="s">
        <v>39</v>
      </c>
      <c r="D2228" t="s">
        <v>76</v>
      </c>
      <c r="E2228" t="s">
        <v>1771</v>
      </c>
      <c r="F2228" s="13" t="str">
        <f>_xlfn.CONCAT(wiz_6[[#This Row],[OCTY......]],",",wiz_6[[#This Row],[OS]])</f>
        <v>CONROE    ,TX</v>
      </c>
      <c r="G2228" t="s">
        <v>44</v>
      </c>
      <c r="H2228" t="s">
        <v>1899</v>
      </c>
      <c r="I2228" s="13" t="str">
        <f>_xlfn.CONCAT(wiz_6[[#This Row],[DCTY......]], ",",wiz_6[[#This Row],[DS]])</f>
        <v>GLASGOW   ,KY</v>
      </c>
      <c r="J2228" t="str">
        <f>TRIM(CONCATENATE(wiz_6[[#This Row],[SHIPPER..................]],wiz_6[[#This Row],[ZIP2..]],wiz_6[[#This Row],[ZIP3..]]))</f>
        <v>b: C H ROBINSON | 7730142141</v>
      </c>
      <c r="K2228">
        <v>1</v>
      </c>
      <c r="L2228">
        <v>1.61</v>
      </c>
      <c r="M2228">
        <v>0.28000000000000003</v>
      </c>
      <c r="N2228">
        <v>847</v>
      </c>
      <c r="O2228">
        <v>1.1200000000000001</v>
      </c>
      <c r="P2228">
        <v>40</v>
      </c>
      <c r="Q2228">
        <v>0.25</v>
      </c>
      <c r="R2228">
        <v>-60</v>
      </c>
      <c r="S2228">
        <v>-27</v>
      </c>
      <c r="T2228">
        <v>152</v>
      </c>
      <c r="U2228">
        <v>300</v>
      </c>
      <c r="V2228">
        <v>425</v>
      </c>
      <c r="W2228">
        <v>77001</v>
      </c>
      <c r="X2228">
        <v>77301</v>
      </c>
      <c r="Y2228">
        <v>42141</v>
      </c>
      <c r="Z2228">
        <v>1.67</v>
      </c>
      <c r="AA2228">
        <f t="shared" si="446"/>
        <v>10012</v>
      </c>
      <c r="AB2228">
        <f t="shared" si="447"/>
        <v>425</v>
      </c>
      <c r="AC2228">
        <f t="shared" si="448"/>
        <v>6159</v>
      </c>
      <c r="AD2228">
        <f t="shared" si="449"/>
        <v>0.6151618058330004</v>
      </c>
      <c r="AE2228">
        <f t="shared" si="450"/>
        <v>0</v>
      </c>
      <c r="AF2228" t="e">
        <f t="shared" ca="1" si="451"/>
        <v>#N/A</v>
      </c>
      <c r="AG2228" t="e">
        <f t="shared" ca="1" si="452"/>
        <v>#N/A</v>
      </c>
      <c r="AH2228" t="e">
        <f t="shared" ca="1" si="453"/>
        <v>#N/A</v>
      </c>
      <c r="AI2228" t="e">
        <f t="shared" ca="1" si="442"/>
        <v>#N/A</v>
      </c>
      <c r="AJ2228">
        <f t="shared" si="443"/>
        <v>9.988014382740711E-5</v>
      </c>
      <c r="AK2228">
        <f t="shared" si="444"/>
        <v>0</v>
      </c>
      <c r="AL2228" t="e">
        <f t="shared" ca="1" si="454"/>
        <v>#N/A</v>
      </c>
      <c r="AM2228" t="b">
        <f t="shared" si="445"/>
        <v>0</v>
      </c>
    </row>
    <row r="2229" spans="1:39" x14ac:dyDescent="0.3">
      <c r="A2229" t="s">
        <v>811</v>
      </c>
      <c r="B2229" t="s">
        <v>812</v>
      </c>
      <c r="C2229" t="s">
        <v>39</v>
      </c>
      <c r="D2229" t="s">
        <v>76</v>
      </c>
      <c r="E2229" t="s">
        <v>1771</v>
      </c>
      <c r="F2229" s="13" t="str">
        <f>_xlfn.CONCAT(wiz_6[[#This Row],[OCTY......]],",",wiz_6[[#This Row],[OS]])</f>
        <v>CONROE    ,TX</v>
      </c>
      <c r="G2229" t="s">
        <v>44</v>
      </c>
      <c r="H2229" t="s">
        <v>1162</v>
      </c>
      <c r="I2229" s="13" t="str">
        <f>_xlfn.CONCAT(wiz_6[[#This Row],[DCTY......]], ",",wiz_6[[#This Row],[DS]])</f>
        <v>RUSSELLVIL,KY</v>
      </c>
      <c r="J2229" t="str">
        <f>TRIM(CONCATENATE(wiz_6[[#This Row],[SHIPPER..................]],wiz_6[[#This Row],[ZIP2..]],wiz_6[[#This Row],[ZIP3..]]))</f>
        <v>USA TRUCK INCORPORATE| 7730142276</v>
      </c>
      <c r="K2229">
        <v>1</v>
      </c>
      <c r="L2229">
        <v>1.08</v>
      </c>
      <c r="M2229">
        <v>0.27</v>
      </c>
      <c r="N2229">
        <v>780</v>
      </c>
      <c r="O2229">
        <v>1.67</v>
      </c>
      <c r="P2229">
        <v>41</v>
      </c>
      <c r="Q2229">
        <v>0.25</v>
      </c>
      <c r="R2229">
        <v>-47</v>
      </c>
      <c r="S2229">
        <v>-28</v>
      </c>
      <c r="T2229">
        <v>31</v>
      </c>
      <c r="U2229">
        <v>-165</v>
      </c>
      <c r="V2229">
        <v>-162</v>
      </c>
      <c r="W2229">
        <v>77001</v>
      </c>
      <c r="X2229">
        <v>77301</v>
      </c>
      <c r="Y2229">
        <v>42276</v>
      </c>
      <c r="Z2229">
        <v>1.1299999999999999</v>
      </c>
      <c r="AA2229">
        <f t="shared" si="446"/>
        <v>10012</v>
      </c>
      <c r="AB2229">
        <f t="shared" si="447"/>
        <v>-162</v>
      </c>
      <c r="AC2229">
        <f t="shared" si="448"/>
        <v>6159</v>
      </c>
      <c r="AD2229">
        <f t="shared" si="449"/>
        <v>0.6151618058330004</v>
      </c>
      <c r="AE2229">
        <f t="shared" si="450"/>
        <v>0</v>
      </c>
      <c r="AF2229" t="e">
        <f t="shared" ca="1" si="451"/>
        <v>#N/A</v>
      </c>
      <c r="AG2229" t="e">
        <f t="shared" ca="1" si="452"/>
        <v>#N/A</v>
      </c>
      <c r="AH2229" t="e">
        <f t="shared" ca="1" si="453"/>
        <v>#N/A</v>
      </c>
      <c r="AI2229" t="e">
        <f t="shared" ca="1" si="442"/>
        <v>#N/A</v>
      </c>
      <c r="AJ2229">
        <f t="shared" si="443"/>
        <v>9.988014382740711E-5</v>
      </c>
      <c r="AK2229">
        <f t="shared" si="444"/>
        <v>0</v>
      </c>
      <c r="AL2229" t="e">
        <f t="shared" ca="1" si="454"/>
        <v>#N/A</v>
      </c>
      <c r="AM2229" t="b">
        <f t="shared" si="445"/>
        <v>0</v>
      </c>
    </row>
    <row r="2230" spans="1:39" x14ac:dyDescent="0.3">
      <c r="A2230" t="s">
        <v>1316</v>
      </c>
      <c r="B2230" t="s">
        <v>1317</v>
      </c>
      <c r="C2230" t="s">
        <v>39</v>
      </c>
      <c r="D2230" t="s">
        <v>76</v>
      </c>
      <c r="E2230" t="s">
        <v>228</v>
      </c>
      <c r="F2230" s="13" t="str">
        <f>_xlfn.CONCAT(wiz_6[[#This Row],[OCTY......]],",",wiz_6[[#This Row],[OS]])</f>
        <v>HOUSTON   ,TX</v>
      </c>
      <c r="G2230" t="s">
        <v>44</v>
      </c>
      <c r="H2230" t="s">
        <v>836</v>
      </c>
      <c r="I2230" s="13" t="str">
        <f>_xlfn.CONCAT(wiz_6[[#This Row],[DCTY......]], ",",wiz_6[[#This Row],[DS]])</f>
        <v>MONTICELLO,KY</v>
      </c>
      <c r="J2230" t="str">
        <f>TRIM(CONCATENATE(wiz_6[[#This Row],[SHIPPER..................]],wiz_6[[#This Row],[ZIP2..]],wiz_6[[#This Row],[ZIP3..]]))</f>
        <v>MODE TRANSPORTATION S| 7700142633</v>
      </c>
      <c r="K2230">
        <v>1</v>
      </c>
      <c r="L2230">
        <v>1.65</v>
      </c>
      <c r="M2230">
        <v>0.28000000000000003</v>
      </c>
      <c r="N2230">
        <v>934</v>
      </c>
      <c r="O2230">
        <v>1.81</v>
      </c>
      <c r="P2230">
        <v>0</v>
      </c>
      <c r="Q2230">
        <v>0.25</v>
      </c>
      <c r="R2230">
        <v>-65</v>
      </c>
      <c r="S2230">
        <v>23</v>
      </c>
      <c r="T2230">
        <v>1</v>
      </c>
      <c r="U2230">
        <v>139</v>
      </c>
      <c r="V2230">
        <v>163</v>
      </c>
      <c r="W2230">
        <v>77001</v>
      </c>
      <c r="X2230">
        <v>77001</v>
      </c>
      <c r="Y2230">
        <v>42633</v>
      </c>
      <c r="Z2230">
        <v>1.71</v>
      </c>
      <c r="AA2230">
        <f t="shared" si="446"/>
        <v>10012</v>
      </c>
      <c r="AB2230">
        <f t="shared" si="447"/>
        <v>163</v>
      </c>
      <c r="AC2230">
        <f t="shared" si="448"/>
        <v>6159</v>
      </c>
      <c r="AD2230">
        <f t="shared" si="449"/>
        <v>0.6151618058330004</v>
      </c>
      <c r="AE2230">
        <f t="shared" si="450"/>
        <v>0</v>
      </c>
      <c r="AF2230" t="e">
        <f t="shared" ca="1" si="451"/>
        <v>#N/A</v>
      </c>
      <c r="AG2230" t="e">
        <f t="shared" ca="1" si="452"/>
        <v>#N/A</v>
      </c>
      <c r="AH2230" t="e">
        <f t="shared" ca="1" si="453"/>
        <v>#N/A</v>
      </c>
      <c r="AI2230" t="e">
        <f t="shared" ca="1" si="442"/>
        <v>#N/A</v>
      </c>
      <c r="AJ2230">
        <f t="shared" si="443"/>
        <v>9.988014382740711E-5</v>
      </c>
      <c r="AK2230">
        <f t="shared" si="444"/>
        <v>0</v>
      </c>
      <c r="AL2230" t="e">
        <f t="shared" ca="1" si="454"/>
        <v>#N/A</v>
      </c>
      <c r="AM2230" t="b">
        <f t="shared" si="445"/>
        <v>0</v>
      </c>
    </row>
    <row r="2231" spans="1:39" x14ac:dyDescent="0.3">
      <c r="A2231" t="s">
        <v>37</v>
      </c>
      <c r="B2231" t="s">
        <v>38</v>
      </c>
      <c r="C2231" t="s">
        <v>39</v>
      </c>
      <c r="D2231" t="s">
        <v>76</v>
      </c>
      <c r="E2231" t="s">
        <v>1639</v>
      </c>
      <c r="F2231" s="13" t="str">
        <f>_xlfn.CONCAT(wiz_6[[#This Row],[OCTY......]],",",wiz_6[[#This Row],[OS]])</f>
        <v>LA PORTE  ,TX</v>
      </c>
      <c r="G2231" t="s">
        <v>44</v>
      </c>
      <c r="H2231" t="s">
        <v>477</v>
      </c>
      <c r="I2231" s="13" t="str">
        <f>_xlfn.CONCAT(wiz_6[[#This Row],[DCTY......]], ",",wiz_6[[#This Row],[DS]])</f>
        <v>LOUISVILLE,KY</v>
      </c>
      <c r="J2231" t="str">
        <f>TRIM(CONCATENATE(wiz_6[[#This Row],[SHIPPER..................]],wiz_6[[#This Row],[ZIP2..]],wiz_6[[#This Row],[ZIP3..]]))</f>
        <v>b: C H ROBINSON | 7757140201</v>
      </c>
      <c r="K2231">
        <v>1</v>
      </c>
      <c r="L2231">
        <v>1.1200000000000001</v>
      </c>
      <c r="M2231">
        <v>0.27</v>
      </c>
      <c r="N2231">
        <v>1010</v>
      </c>
      <c r="O2231">
        <v>2.08</v>
      </c>
      <c r="P2231">
        <v>291</v>
      </c>
      <c r="Q2231">
        <v>0.5</v>
      </c>
      <c r="R2231">
        <v>-46</v>
      </c>
      <c r="S2231">
        <v>-113</v>
      </c>
      <c r="T2231">
        <v>-27</v>
      </c>
      <c r="U2231">
        <v>-176</v>
      </c>
      <c r="V2231">
        <v>-316</v>
      </c>
      <c r="W2231">
        <v>75029</v>
      </c>
      <c r="X2231">
        <v>77571</v>
      </c>
      <c r="Y2231">
        <v>40201</v>
      </c>
      <c r="Z2231">
        <v>1.17</v>
      </c>
      <c r="AA2231">
        <f t="shared" si="446"/>
        <v>10012</v>
      </c>
      <c r="AB2231">
        <f t="shared" si="447"/>
        <v>-316</v>
      </c>
      <c r="AC2231">
        <f t="shared" si="448"/>
        <v>6159</v>
      </c>
      <c r="AD2231">
        <f t="shared" si="449"/>
        <v>0.6151618058330004</v>
      </c>
      <c r="AE2231">
        <f t="shared" si="450"/>
        <v>0</v>
      </c>
      <c r="AF2231" t="e">
        <f t="shared" ca="1" si="451"/>
        <v>#N/A</v>
      </c>
      <c r="AG2231" t="e">
        <f t="shared" ca="1" si="452"/>
        <v>#N/A</v>
      </c>
      <c r="AH2231" t="e">
        <f t="shared" ca="1" si="453"/>
        <v>#N/A</v>
      </c>
      <c r="AI2231" t="e">
        <f t="shared" ca="1" si="442"/>
        <v>#N/A</v>
      </c>
      <c r="AJ2231">
        <f t="shared" si="443"/>
        <v>9.988014382740711E-5</v>
      </c>
      <c r="AK2231">
        <f t="shared" si="444"/>
        <v>0</v>
      </c>
      <c r="AL2231" t="e">
        <f t="shared" ca="1" si="454"/>
        <v>#N/A</v>
      </c>
      <c r="AM2231" t="b">
        <f t="shared" si="445"/>
        <v>0</v>
      </c>
    </row>
    <row r="2232" spans="1:39" x14ac:dyDescent="0.3">
      <c r="A2232" t="s">
        <v>677</v>
      </c>
      <c r="B2232" t="s">
        <v>678</v>
      </c>
      <c r="C2232" t="s">
        <v>39</v>
      </c>
      <c r="D2232" t="s">
        <v>76</v>
      </c>
      <c r="E2232" t="s">
        <v>228</v>
      </c>
      <c r="F2232" s="13" t="str">
        <f>_xlfn.CONCAT(wiz_6[[#This Row],[OCTY......]],",",wiz_6[[#This Row],[OS]])</f>
        <v>HOUSTON   ,TX</v>
      </c>
      <c r="G2232" t="s">
        <v>66</v>
      </c>
      <c r="H2232" t="s">
        <v>1900</v>
      </c>
      <c r="I2232" s="13" t="str">
        <f>_xlfn.CONCAT(wiz_6[[#This Row],[DCTY......]], ",",wiz_6[[#This Row],[DS]])</f>
        <v>LELAND    ,MS</v>
      </c>
      <c r="J2232" t="str">
        <f>TRIM(CONCATENATE(wiz_6[[#This Row],[SHIPPER..................]],wiz_6[[#This Row],[ZIP2..]],wiz_6[[#This Row],[ZIP3..]]))</f>
        <v>b: TRANSFIX | 7700138756</v>
      </c>
      <c r="K2232">
        <v>1</v>
      </c>
      <c r="L2232">
        <v>1.26</v>
      </c>
      <c r="M2232">
        <v>0.27</v>
      </c>
      <c r="N2232">
        <v>441</v>
      </c>
      <c r="O2232">
        <v>0.96</v>
      </c>
      <c r="P2232">
        <v>101</v>
      </c>
      <c r="Q2232">
        <v>0.35</v>
      </c>
      <c r="R2232">
        <v>-27</v>
      </c>
      <c r="S2232">
        <v>21</v>
      </c>
      <c r="T2232">
        <v>-18</v>
      </c>
      <c r="U2232">
        <v>-8</v>
      </c>
      <c r="V2232">
        <v>-5</v>
      </c>
      <c r="W2232">
        <v>77801</v>
      </c>
      <c r="X2232">
        <v>77001</v>
      </c>
      <c r="Y2232">
        <v>38756</v>
      </c>
      <c r="Z2232">
        <v>1.31</v>
      </c>
      <c r="AA2232">
        <f t="shared" si="446"/>
        <v>10012</v>
      </c>
      <c r="AB2232">
        <f t="shared" si="447"/>
        <v>-5</v>
      </c>
      <c r="AC2232">
        <f t="shared" si="448"/>
        <v>6159</v>
      </c>
      <c r="AD2232">
        <f t="shared" si="449"/>
        <v>0.6151618058330004</v>
      </c>
      <c r="AE2232">
        <f t="shared" si="450"/>
        <v>0</v>
      </c>
      <c r="AF2232" t="e">
        <f t="shared" ca="1" si="451"/>
        <v>#N/A</v>
      </c>
      <c r="AG2232" t="e">
        <f t="shared" ca="1" si="452"/>
        <v>#N/A</v>
      </c>
      <c r="AH2232" t="e">
        <f t="shared" ca="1" si="453"/>
        <v>#N/A</v>
      </c>
      <c r="AI2232" t="e">
        <f t="shared" ca="1" si="442"/>
        <v>#N/A</v>
      </c>
      <c r="AJ2232">
        <f t="shared" si="443"/>
        <v>9.988014382740711E-5</v>
      </c>
      <c r="AK2232">
        <f t="shared" si="444"/>
        <v>0</v>
      </c>
      <c r="AL2232" t="e">
        <f t="shared" ca="1" si="454"/>
        <v>#N/A</v>
      </c>
      <c r="AM2232" t="b">
        <f t="shared" si="445"/>
        <v>0</v>
      </c>
    </row>
    <row r="2233" spans="1:39" x14ac:dyDescent="0.3">
      <c r="A2233" t="s">
        <v>692</v>
      </c>
      <c r="B2233" t="s">
        <v>693</v>
      </c>
      <c r="C2233" t="s">
        <v>39</v>
      </c>
      <c r="D2233" t="s">
        <v>76</v>
      </c>
      <c r="E2233" t="s">
        <v>228</v>
      </c>
      <c r="F2233" s="13" t="str">
        <f>_xlfn.CONCAT(wiz_6[[#This Row],[OCTY......]],",",wiz_6[[#This Row],[OS]])</f>
        <v>HOUSTON   ,TX</v>
      </c>
      <c r="G2233" t="s">
        <v>66</v>
      </c>
      <c r="H2233" t="s">
        <v>1844</v>
      </c>
      <c r="I2233" s="13" t="str">
        <f>_xlfn.CONCAT(wiz_6[[#This Row],[DCTY......]], ",",wiz_6[[#This Row],[DS]])</f>
        <v>VICKSBURG ,MS</v>
      </c>
      <c r="J2233" t="str">
        <f>TRIM(CONCATENATE(wiz_6[[#This Row],[SHIPPER..................]],wiz_6[[#This Row],[ZIP2..]],wiz_6[[#This Row],[ZIP3..]]))</f>
        <v>b: ROYAL TRANSPORTATI| 7700139180</v>
      </c>
      <c r="K2233">
        <v>1</v>
      </c>
      <c r="L2233">
        <v>1.56</v>
      </c>
      <c r="M2233">
        <v>0.27</v>
      </c>
      <c r="N2233">
        <v>382</v>
      </c>
      <c r="O2233">
        <v>0.71</v>
      </c>
      <c r="P2233">
        <v>266</v>
      </c>
      <c r="Q2233">
        <v>0.5</v>
      </c>
      <c r="R2233">
        <v>-23</v>
      </c>
      <c r="S2233">
        <v>-148</v>
      </c>
      <c r="T2233">
        <v>15</v>
      </c>
      <c r="U2233">
        <v>50</v>
      </c>
      <c r="V2233">
        <v>-83</v>
      </c>
      <c r="W2233">
        <v>75029</v>
      </c>
      <c r="X2233">
        <v>77001</v>
      </c>
      <c r="Y2233">
        <v>39180</v>
      </c>
      <c r="Z2233">
        <v>1.61</v>
      </c>
      <c r="AA2233">
        <f t="shared" si="446"/>
        <v>10012</v>
      </c>
      <c r="AB2233">
        <f t="shared" si="447"/>
        <v>-83</v>
      </c>
      <c r="AC2233">
        <f t="shared" si="448"/>
        <v>6159</v>
      </c>
      <c r="AD2233">
        <f t="shared" si="449"/>
        <v>0.6151618058330004</v>
      </c>
      <c r="AE2233">
        <f t="shared" si="450"/>
        <v>0</v>
      </c>
      <c r="AF2233" t="e">
        <f t="shared" ca="1" si="451"/>
        <v>#N/A</v>
      </c>
      <c r="AG2233" t="e">
        <f t="shared" ca="1" si="452"/>
        <v>#N/A</v>
      </c>
      <c r="AH2233" t="e">
        <f t="shared" ca="1" si="453"/>
        <v>#N/A</v>
      </c>
      <c r="AI2233" t="e">
        <f t="shared" ca="1" si="442"/>
        <v>#N/A</v>
      </c>
      <c r="AJ2233">
        <f t="shared" si="443"/>
        <v>9.988014382740711E-5</v>
      </c>
      <c r="AK2233">
        <f t="shared" si="444"/>
        <v>0</v>
      </c>
      <c r="AL2233" t="e">
        <f t="shared" ca="1" si="454"/>
        <v>#N/A</v>
      </c>
      <c r="AM2233" t="b">
        <f t="shared" si="445"/>
        <v>0</v>
      </c>
    </row>
    <row r="2234" spans="1:39" x14ac:dyDescent="0.3">
      <c r="A2234" t="s">
        <v>37</v>
      </c>
      <c r="B2234" t="s">
        <v>38</v>
      </c>
      <c r="C2234" t="s">
        <v>39</v>
      </c>
      <c r="D2234" t="s">
        <v>76</v>
      </c>
      <c r="E2234" t="s">
        <v>1639</v>
      </c>
      <c r="F2234" s="13" t="str">
        <f>_xlfn.CONCAT(wiz_6[[#This Row],[OCTY......]],",",wiz_6[[#This Row],[OS]])</f>
        <v>LA PORTE  ,TX</v>
      </c>
      <c r="G2234" t="s">
        <v>90</v>
      </c>
      <c r="H2234" t="s">
        <v>699</v>
      </c>
      <c r="I2234" s="13" t="str">
        <f>_xlfn.CONCAT(wiz_6[[#This Row],[DCTY......]], ",",wiz_6[[#This Row],[DS]])</f>
        <v>GREER     ,SC</v>
      </c>
      <c r="J2234" t="str">
        <f>TRIM(CONCATENATE(wiz_6[[#This Row],[SHIPPER..................]],wiz_6[[#This Row],[ZIP2..]],wiz_6[[#This Row],[ZIP3..]]))</f>
        <v>b: C H ROBINSON | 7757129650</v>
      </c>
      <c r="K2234">
        <v>1</v>
      </c>
      <c r="L2234">
        <v>1.17</v>
      </c>
      <c r="M2234">
        <v>0.27</v>
      </c>
      <c r="N2234">
        <v>937</v>
      </c>
      <c r="O2234">
        <v>1.81</v>
      </c>
      <c r="P2234">
        <v>54</v>
      </c>
      <c r="Q2234">
        <v>0.3</v>
      </c>
      <c r="R2234">
        <v>-56</v>
      </c>
      <c r="S2234">
        <v>-113</v>
      </c>
      <c r="T2234">
        <v>1</v>
      </c>
      <c r="U2234">
        <v>-136</v>
      </c>
      <c r="V2234">
        <v>-248</v>
      </c>
      <c r="W2234">
        <v>77449</v>
      </c>
      <c r="X2234">
        <v>77571</v>
      </c>
      <c r="Y2234">
        <v>29650</v>
      </c>
      <c r="Z2234">
        <v>1.22</v>
      </c>
      <c r="AA2234">
        <f t="shared" si="446"/>
        <v>10012</v>
      </c>
      <c r="AB2234">
        <f t="shared" si="447"/>
        <v>-248</v>
      </c>
      <c r="AC2234">
        <f t="shared" si="448"/>
        <v>6159</v>
      </c>
      <c r="AD2234">
        <f t="shared" si="449"/>
        <v>0.6151618058330004</v>
      </c>
      <c r="AE2234">
        <f t="shared" si="450"/>
        <v>0</v>
      </c>
      <c r="AF2234" t="e">
        <f t="shared" ca="1" si="451"/>
        <v>#N/A</v>
      </c>
      <c r="AG2234" t="e">
        <f t="shared" ca="1" si="452"/>
        <v>#N/A</v>
      </c>
      <c r="AH2234" t="e">
        <f t="shared" ca="1" si="453"/>
        <v>#N/A</v>
      </c>
      <c r="AI2234" t="e">
        <f t="shared" ca="1" si="442"/>
        <v>#N/A</v>
      </c>
      <c r="AJ2234">
        <f t="shared" si="443"/>
        <v>9.988014382740711E-5</v>
      </c>
      <c r="AK2234">
        <f t="shared" si="444"/>
        <v>0</v>
      </c>
      <c r="AL2234" t="e">
        <f t="shared" ca="1" si="454"/>
        <v>#N/A</v>
      </c>
      <c r="AM2234" t="b">
        <f t="shared" si="445"/>
        <v>0</v>
      </c>
    </row>
    <row r="2235" spans="1:39" x14ac:dyDescent="0.3">
      <c r="A2235" t="s">
        <v>127</v>
      </c>
      <c r="B2235" t="s">
        <v>128</v>
      </c>
      <c r="C2235" t="s">
        <v>39</v>
      </c>
      <c r="D2235" t="s">
        <v>76</v>
      </c>
      <c r="E2235" t="s">
        <v>228</v>
      </c>
      <c r="F2235" s="13" t="str">
        <f>_xlfn.CONCAT(wiz_6[[#This Row],[OCTY......]],",",wiz_6[[#This Row],[OS]])</f>
        <v>HOUSTON   ,TX</v>
      </c>
      <c r="G2235" t="s">
        <v>70</v>
      </c>
      <c r="H2235" t="s">
        <v>1901</v>
      </c>
      <c r="I2235" s="13" t="str">
        <f>_xlfn.CONCAT(wiz_6[[#This Row],[DCTY......]], ",",wiz_6[[#This Row],[DS]])</f>
        <v>SODDY DAIS,TN</v>
      </c>
      <c r="J2235" t="str">
        <f>TRIM(CONCATENATE(wiz_6[[#This Row],[SHIPPER..................]],wiz_6[[#This Row],[ZIP2..]],wiz_6[[#This Row],[ZIP3..]]))</f>
        <v>b: SCOTT LOGISTICS CO| 7700137379</v>
      </c>
      <c r="K2235">
        <v>1</v>
      </c>
      <c r="L2235">
        <v>1.31</v>
      </c>
      <c r="M2235">
        <v>0.27</v>
      </c>
      <c r="N2235">
        <v>824</v>
      </c>
      <c r="O2235">
        <v>1.77</v>
      </c>
      <c r="P2235">
        <v>0</v>
      </c>
      <c r="Q2235">
        <v>0.25</v>
      </c>
      <c r="R2235">
        <v>-49</v>
      </c>
      <c r="S2235">
        <v>23</v>
      </c>
      <c r="T2235">
        <v>-2</v>
      </c>
      <c r="U2235">
        <v>-84</v>
      </c>
      <c r="V2235">
        <v>-63</v>
      </c>
      <c r="W2235">
        <v>77001</v>
      </c>
      <c r="X2235">
        <v>77001</v>
      </c>
      <c r="Y2235">
        <v>37379</v>
      </c>
      <c r="Z2235">
        <v>1.36</v>
      </c>
      <c r="AA2235">
        <f t="shared" si="446"/>
        <v>10012</v>
      </c>
      <c r="AB2235">
        <f t="shared" si="447"/>
        <v>-63</v>
      </c>
      <c r="AC2235">
        <f t="shared" si="448"/>
        <v>6159</v>
      </c>
      <c r="AD2235">
        <f t="shared" si="449"/>
        <v>0.6151618058330004</v>
      </c>
      <c r="AE2235">
        <f t="shared" si="450"/>
        <v>0</v>
      </c>
      <c r="AF2235" t="e">
        <f t="shared" ca="1" si="451"/>
        <v>#N/A</v>
      </c>
      <c r="AG2235" t="e">
        <f t="shared" ca="1" si="452"/>
        <v>#N/A</v>
      </c>
      <c r="AH2235" t="e">
        <f t="shared" ca="1" si="453"/>
        <v>#N/A</v>
      </c>
      <c r="AI2235" t="e">
        <f t="shared" ca="1" si="442"/>
        <v>#N/A</v>
      </c>
      <c r="AJ2235">
        <f t="shared" si="443"/>
        <v>9.988014382740711E-5</v>
      </c>
      <c r="AK2235">
        <f t="shared" si="444"/>
        <v>0</v>
      </c>
      <c r="AL2235" t="e">
        <f t="shared" ca="1" si="454"/>
        <v>#N/A</v>
      </c>
      <c r="AM2235" t="b">
        <f t="shared" si="445"/>
        <v>0</v>
      </c>
    </row>
    <row r="2236" spans="1:39" x14ac:dyDescent="0.3">
      <c r="A2236" t="s">
        <v>37</v>
      </c>
      <c r="B2236" t="s">
        <v>38</v>
      </c>
      <c r="C2236" t="s">
        <v>39</v>
      </c>
      <c r="D2236" t="s">
        <v>76</v>
      </c>
      <c r="E2236" t="s">
        <v>228</v>
      </c>
      <c r="F2236" s="13" t="str">
        <f>_xlfn.CONCAT(wiz_6[[#This Row],[OCTY......]],",",wiz_6[[#This Row],[OS]])</f>
        <v>HOUSTON   ,TX</v>
      </c>
      <c r="G2236" t="s">
        <v>70</v>
      </c>
      <c r="H2236" t="s">
        <v>194</v>
      </c>
      <c r="I2236" s="13" t="str">
        <f>_xlfn.CONCAT(wiz_6[[#This Row],[DCTY......]], ",",wiz_6[[#This Row],[DS]])</f>
        <v>UNION CITY,TN</v>
      </c>
      <c r="J2236" t="str">
        <f>TRIM(CONCATENATE(wiz_6[[#This Row],[SHIPPER..................]],wiz_6[[#This Row],[ZIP2..]],wiz_6[[#This Row],[ZIP3..]]))</f>
        <v>b: C H ROBINSON | 7700138261</v>
      </c>
      <c r="K2236">
        <v>1</v>
      </c>
      <c r="L2236">
        <v>1.48</v>
      </c>
      <c r="M2236">
        <v>0.27</v>
      </c>
      <c r="N2236">
        <v>687</v>
      </c>
      <c r="O2236">
        <v>1.1299999999999999</v>
      </c>
      <c r="P2236">
        <v>96</v>
      </c>
      <c r="Q2236">
        <v>0.3</v>
      </c>
      <c r="R2236">
        <v>-41</v>
      </c>
      <c r="S2236">
        <v>23</v>
      </c>
      <c r="T2236">
        <v>61</v>
      </c>
      <c r="U2236">
        <v>412</v>
      </c>
      <c r="V2236">
        <v>496</v>
      </c>
      <c r="W2236">
        <v>77840</v>
      </c>
      <c r="X2236">
        <v>77001</v>
      </c>
      <c r="Y2236">
        <v>38261</v>
      </c>
      <c r="Z2236">
        <v>1.53</v>
      </c>
      <c r="AA2236">
        <f t="shared" si="446"/>
        <v>10012</v>
      </c>
      <c r="AB2236">
        <f t="shared" si="447"/>
        <v>496</v>
      </c>
      <c r="AC2236">
        <f t="shared" si="448"/>
        <v>6159</v>
      </c>
      <c r="AD2236">
        <f t="shared" si="449"/>
        <v>0.6151618058330004</v>
      </c>
      <c r="AE2236">
        <f t="shared" si="450"/>
        <v>0</v>
      </c>
      <c r="AF2236" t="e">
        <f t="shared" ca="1" si="451"/>
        <v>#N/A</v>
      </c>
      <c r="AG2236" t="e">
        <f t="shared" ca="1" si="452"/>
        <v>#N/A</v>
      </c>
      <c r="AH2236" t="e">
        <f t="shared" ca="1" si="453"/>
        <v>#N/A</v>
      </c>
      <c r="AI2236" t="e">
        <f t="shared" ca="1" si="442"/>
        <v>#N/A</v>
      </c>
      <c r="AJ2236">
        <f t="shared" si="443"/>
        <v>9.988014382740711E-5</v>
      </c>
      <c r="AK2236">
        <f t="shared" si="444"/>
        <v>0</v>
      </c>
      <c r="AL2236" t="e">
        <f t="shared" ca="1" si="454"/>
        <v>#N/A</v>
      </c>
      <c r="AM2236" t="b">
        <f t="shared" si="445"/>
        <v>0</v>
      </c>
    </row>
    <row r="2237" spans="1:39" x14ac:dyDescent="0.3">
      <c r="A2237" t="s">
        <v>1902</v>
      </c>
      <c r="B2237" t="s">
        <v>1903</v>
      </c>
      <c r="C2237" t="s">
        <v>39</v>
      </c>
      <c r="D2237" t="s">
        <v>76</v>
      </c>
      <c r="E2237" t="s">
        <v>1639</v>
      </c>
      <c r="F2237" s="13" t="str">
        <f>_xlfn.CONCAT(wiz_6[[#This Row],[OCTY......]],",",wiz_6[[#This Row],[OS]])</f>
        <v>LA PORTE  ,TX</v>
      </c>
      <c r="G2237" t="s">
        <v>70</v>
      </c>
      <c r="H2237" t="s">
        <v>666</v>
      </c>
      <c r="I2237" s="13" t="str">
        <f>_xlfn.CONCAT(wiz_6[[#This Row],[DCTY......]], ",",wiz_6[[#This Row],[DS]])</f>
        <v>DYERSBURG ,TN</v>
      </c>
      <c r="J2237" t="str">
        <f>TRIM(CONCATENATE(wiz_6[[#This Row],[SHIPPER..................]],wiz_6[[#This Row],[ZIP2..]],wiz_6[[#This Row],[ZIP3..]]))</f>
        <v>b: MODE TRANSPORTATIO| 7757138024</v>
      </c>
      <c r="K2237">
        <v>1</v>
      </c>
      <c r="L2237">
        <v>2.29</v>
      </c>
      <c r="M2237">
        <v>0.28000000000000003</v>
      </c>
      <c r="N2237">
        <v>661</v>
      </c>
      <c r="O2237">
        <v>1.79</v>
      </c>
      <c r="P2237">
        <v>23</v>
      </c>
      <c r="Q2237">
        <v>0.25</v>
      </c>
      <c r="R2237">
        <v>-47</v>
      </c>
      <c r="S2237">
        <v>-6</v>
      </c>
      <c r="T2237">
        <v>-95</v>
      </c>
      <c r="U2237">
        <v>945</v>
      </c>
      <c r="V2237">
        <v>844</v>
      </c>
      <c r="W2237">
        <v>77001</v>
      </c>
      <c r="X2237">
        <v>77571</v>
      </c>
      <c r="Y2237">
        <v>38024</v>
      </c>
      <c r="Z2237">
        <v>2.35</v>
      </c>
      <c r="AA2237">
        <f t="shared" si="446"/>
        <v>10012</v>
      </c>
      <c r="AB2237">
        <f t="shared" si="447"/>
        <v>844</v>
      </c>
      <c r="AC2237">
        <f t="shared" si="448"/>
        <v>6159</v>
      </c>
      <c r="AD2237">
        <f t="shared" si="449"/>
        <v>0.6151618058330004</v>
      </c>
      <c r="AE2237">
        <f t="shared" si="450"/>
        <v>0</v>
      </c>
      <c r="AF2237" t="e">
        <f t="shared" ca="1" si="451"/>
        <v>#N/A</v>
      </c>
      <c r="AG2237" t="e">
        <f t="shared" ca="1" si="452"/>
        <v>#N/A</v>
      </c>
      <c r="AH2237" t="e">
        <f t="shared" ca="1" si="453"/>
        <v>#N/A</v>
      </c>
      <c r="AI2237" t="e">
        <f t="shared" ca="1" si="442"/>
        <v>#N/A</v>
      </c>
      <c r="AJ2237">
        <f t="shared" si="443"/>
        <v>9.988014382740711E-5</v>
      </c>
      <c r="AK2237">
        <f t="shared" si="444"/>
        <v>0</v>
      </c>
      <c r="AL2237" t="e">
        <f t="shared" ca="1" si="454"/>
        <v>#N/A</v>
      </c>
      <c r="AM2237" t="b">
        <f t="shared" si="445"/>
        <v>0</v>
      </c>
    </row>
    <row r="2238" spans="1:39" x14ac:dyDescent="0.3">
      <c r="A2238" t="s">
        <v>1904</v>
      </c>
      <c r="B2238" t="s">
        <v>1905</v>
      </c>
      <c r="C2238" t="s">
        <v>39</v>
      </c>
      <c r="D2238" t="s">
        <v>76</v>
      </c>
      <c r="E2238" t="s">
        <v>1906</v>
      </c>
      <c r="F2238" s="13" t="str">
        <f>_xlfn.CONCAT(wiz_6[[#This Row],[OCTY......]],",",wiz_6[[#This Row],[OS]])</f>
        <v>SUGAR LAND,TX</v>
      </c>
      <c r="G2238" t="s">
        <v>70</v>
      </c>
      <c r="H2238" t="s">
        <v>71</v>
      </c>
      <c r="I2238" s="13" t="str">
        <f>_xlfn.CONCAT(wiz_6[[#This Row],[DCTY......]], ",",wiz_6[[#This Row],[DS]])</f>
        <v>JACKSON   ,TN</v>
      </c>
      <c r="J2238" t="str">
        <f>TRIM(CONCATENATE(wiz_6[[#This Row],[SHIPPER..................]],wiz_6[[#This Row],[ZIP2..]],wiz_6[[#This Row],[ZIP3..]]))</f>
        <v>CROWN CORK n SEAL | 7747838301</v>
      </c>
      <c r="K2238">
        <v>5</v>
      </c>
      <c r="L2238">
        <v>0.96</v>
      </c>
      <c r="M2238">
        <v>0.24</v>
      </c>
      <c r="N2238">
        <v>665</v>
      </c>
      <c r="O2238">
        <v>1.4</v>
      </c>
      <c r="P2238">
        <v>121</v>
      </c>
      <c r="Q2238">
        <v>0.35</v>
      </c>
      <c r="R2238">
        <v>-12</v>
      </c>
      <c r="S2238">
        <v>-32</v>
      </c>
      <c r="T2238">
        <v>-3</v>
      </c>
      <c r="U2238">
        <v>29</v>
      </c>
      <c r="V2238">
        <v>-6</v>
      </c>
      <c r="W2238">
        <v>77001</v>
      </c>
      <c r="X2238">
        <v>77478</v>
      </c>
      <c r="Y2238">
        <v>38301</v>
      </c>
      <c r="Z2238">
        <v>0.98</v>
      </c>
      <c r="AA2238">
        <f t="shared" si="446"/>
        <v>10012</v>
      </c>
      <c r="AB2238">
        <f t="shared" si="447"/>
        <v>-30</v>
      </c>
      <c r="AC2238">
        <f t="shared" si="448"/>
        <v>6159</v>
      </c>
      <c r="AD2238">
        <f t="shared" si="449"/>
        <v>0.6151618058330004</v>
      </c>
      <c r="AE2238">
        <f t="shared" si="450"/>
        <v>0</v>
      </c>
      <c r="AF2238" t="e">
        <f t="shared" ca="1" si="451"/>
        <v>#N/A</v>
      </c>
      <c r="AG2238" t="e">
        <f t="shared" ca="1" si="452"/>
        <v>#N/A</v>
      </c>
      <c r="AH2238" t="e">
        <f t="shared" ca="1" si="453"/>
        <v>#N/A</v>
      </c>
      <c r="AI2238" t="e">
        <f t="shared" ca="1" si="442"/>
        <v>#N/A</v>
      </c>
      <c r="AJ2238">
        <f t="shared" si="443"/>
        <v>4.9940071913703551E-4</v>
      </c>
      <c r="AK2238">
        <f t="shared" si="444"/>
        <v>0</v>
      </c>
      <c r="AL2238" t="e">
        <f t="shared" ca="1" si="454"/>
        <v>#N/A</v>
      </c>
      <c r="AM2238" t="b">
        <f t="shared" si="445"/>
        <v>0</v>
      </c>
    </row>
    <row r="2239" spans="1:39" x14ac:dyDescent="0.3">
      <c r="A2239" t="s">
        <v>302</v>
      </c>
      <c r="B2239" t="s">
        <v>303</v>
      </c>
      <c r="C2239" t="s">
        <v>39</v>
      </c>
      <c r="D2239" t="s">
        <v>76</v>
      </c>
      <c r="E2239" t="s">
        <v>228</v>
      </c>
      <c r="F2239" s="13" t="str">
        <f>_xlfn.CONCAT(wiz_6[[#This Row],[OCTY......]],",",wiz_6[[#This Row],[OS]])</f>
        <v>HOUSTON   ,TX</v>
      </c>
      <c r="G2239" t="s">
        <v>70</v>
      </c>
      <c r="H2239" t="s">
        <v>71</v>
      </c>
      <c r="I2239" s="13" t="str">
        <f>_xlfn.CONCAT(wiz_6[[#This Row],[DCTY......]], ",",wiz_6[[#This Row],[DS]])</f>
        <v>JACKSON   ,TN</v>
      </c>
      <c r="J2239" t="str">
        <f>TRIM(CONCATENATE(wiz_6[[#This Row],[SHIPPER..................]],wiz_6[[#This Row],[ZIP2..]],wiz_6[[#This Row],[ZIP3..]]))</f>
        <v>KIRKLANDS TL ONLY | 7700138301</v>
      </c>
      <c r="K2239">
        <v>1</v>
      </c>
      <c r="L2239">
        <v>0.95</v>
      </c>
      <c r="M2239">
        <v>0.23</v>
      </c>
      <c r="N2239">
        <v>645</v>
      </c>
      <c r="O2239">
        <v>1.04</v>
      </c>
      <c r="P2239">
        <v>0</v>
      </c>
      <c r="Q2239">
        <v>0.25</v>
      </c>
      <c r="R2239">
        <v>-13</v>
      </c>
      <c r="S2239">
        <v>23</v>
      </c>
      <c r="T2239">
        <v>41</v>
      </c>
      <c r="U2239">
        <v>26</v>
      </c>
      <c r="V2239">
        <v>90</v>
      </c>
      <c r="W2239">
        <v>77001</v>
      </c>
      <c r="X2239">
        <v>77001</v>
      </c>
      <c r="Y2239">
        <v>38301</v>
      </c>
      <c r="Z2239">
        <v>0.96</v>
      </c>
      <c r="AA2239">
        <f t="shared" si="446"/>
        <v>10012</v>
      </c>
      <c r="AB2239">
        <f t="shared" si="447"/>
        <v>90</v>
      </c>
      <c r="AC2239">
        <f t="shared" si="448"/>
        <v>6159</v>
      </c>
      <c r="AD2239">
        <f t="shared" si="449"/>
        <v>0.6151618058330004</v>
      </c>
      <c r="AE2239">
        <f t="shared" si="450"/>
        <v>0</v>
      </c>
      <c r="AF2239" t="e">
        <f t="shared" ca="1" si="451"/>
        <v>#N/A</v>
      </c>
      <c r="AG2239" t="e">
        <f t="shared" ca="1" si="452"/>
        <v>#N/A</v>
      </c>
      <c r="AH2239" t="e">
        <f t="shared" ca="1" si="453"/>
        <v>#N/A</v>
      </c>
      <c r="AI2239" t="e">
        <f t="shared" ca="1" si="442"/>
        <v>#N/A</v>
      </c>
      <c r="AJ2239">
        <f t="shared" si="443"/>
        <v>9.988014382740711E-5</v>
      </c>
      <c r="AK2239">
        <f t="shared" si="444"/>
        <v>0</v>
      </c>
      <c r="AL2239" t="e">
        <f t="shared" ca="1" si="454"/>
        <v>#N/A</v>
      </c>
      <c r="AM2239" t="b">
        <f t="shared" si="445"/>
        <v>0</v>
      </c>
    </row>
    <row r="2240" spans="1:39" x14ac:dyDescent="0.3">
      <c r="A2240" t="s">
        <v>990</v>
      </c>
      <c r="B2240" t="s">
        <v>991</v>
      </c>
      <c r="C2240" t="s">
        <v>39</v>
      </c>
      <c r="D2240" t="s">
        <v>76</v>
      </c>
      <c r="E2240" t="s">
        <v>1639</v>
      </c>
      <c r="F2240" s="13" t="str">
        <f>_xlfn.CONCAT(wiz_6[[#This Row],[OCTY......]],",",wiz_6[[#This Row],[OS]])</f>
        <v>LA PORTE  ,TX</v>
      </c>
      <c r="G2240" t="s">
        <v>70</v>
      </c>
      <c r="H2240" t="s">
        <v>75</v>
      </c>
      <c r="I2240" s="13" t="str">
        <f>_xlfn.CONCAT(wiz_6[[#This Row],[DCTY......]], ",",wiz_6[[#This Row],[DS]])</f>
        <v>MEMPHIS   ,TN</v>
      </c>
      <c r="J2240" t="str">
        <f>TRIM(CONCATENATE(wiz_6[[#This Row],[SHIPPER..................]],wiz_6[[#This Row],[ZIP2..]],wiz_6[[#This Row],[ZIP3..]]))</f>
        <v>ASHLAND | 7757138101</v>
      </c>
      <c r="K2240">
        <v>1</v>
      </c>
      <c r="L2240">
        <v>0.95</v>
      </c>
      <c r="M2240">
        <v>0.24</v>
      </c>
      <c r="N2240">
        <v>572</v>
      </c>
      <c r="O2240">
        <v>1.1000000000000001</v>
      </c>
      <c r="P2240">
        <v>39</v>
      </c>
      <c r="Q2240">
        <v>0.25</v>
      </c>
      <c r="R2240">
        <v>24</v>
      </c>
      <c r="S2240">
        <v>-26</v>
      </c>
      <c r="T2240">
        <v>0</v>
      </c>
      <c r="U2240">
        <v>-21</v>
      </c>
      <c r="V2240">
        <v>-47</v>
      </c>
      <c r="W2240">
        <v>77459</v>
      </c>
      <c r="X2240">
        <v>77571</v>
      </c>
      <c r="Y2240">
        <v>38101</v>
      </c>
      <c r="Z2240">
        <v>0.97</v>
      </c>
      <c r="AA2240">
        <f t="shared" si="446"/>
        <v>10012</v>
      </c>
      <c r="AB2240">
        <f t="shared" si="447"/>
        <v>-47</v>
      </c>
      <c r="AC2240">
        <f t="shared" si="448"/>
        <v>6159</v>
      </c>
      <c r="AD2240">
        <f t="shared" si="449"/>
        <v>0.6151618058330004</v>
      </c>
      <c r="AE2240">
        <f t="shared" si="450"/>
        <v>0</v>
      </c>
      <c r="AF2240" t="e">
        <f t="shared" ca="1" si="451"/>
        <v>#N/A</v>
      </c>
      <c r="AG2240" t="e">
        <f t="shared" ca="1" si="452"/>
        <v>#N/A</v>
      </c>
      <c r="AH2240" t="e">
        <f t="shared" ca="1" si="453"/>
        <v>#N/A</v>
      </c>
      <c r="AI2240" t="e">
        <f t="shared" ca="1" si="442"/>
        <v>#N/A</v>
      </c>
      <c r="AJ2240">
        <f t="shared" si="443"/>
        <v>9.988014382740711E-5</v>
      </c>
      <c r="AK2240">
        <f t="shared" si="444"/>
        <v>0</v>
      </c>
      <c r="AL2240" t="e">
        <f t="shared" ca="1" si="454"/>
        <v>#N/A</v>
      </c>
      <c r="AM2240" t="b">
        <f t="shared" si="445"/>
        <v>0</v>
      </c>
    </row>
    <row r="2241" spans="1:39" x14ac:dyDescent="0.3">
      <c r="A2241" t="s">
        <v>37</v>
      </c>
      <c r="B2241" t="s">
        <v>38</v>
      </c>
      <c r="C2241" t="s">
        <v>39</v>
      </c>
      <c r="D2241" t="s">
        <v>76</v>
      </c>
      <c r="E2241" t="s">
        <v>228</v>
      </c>
      <c r="F2241" s="13" t="str">
        <f>_xlfn.CONCAT(wiz_6[[#This Row],[OCTY......]],",",wiz_6[[#This Row],[OS]])</f>
        <v>HOUSTON   ,TX</v>
      </c>
      <c r="G2241" t="s">
        <v>70</v>
      </c>
      <c r="H2241" t="s">
        <v>75</v>
      </c>
      <c r="I2241" s="13" t="str">
        <f>_xlfn.CONCAT(wiz_6[[#This Row],[DCTY......]], ",",wiz_6[[#This Row],[DS]])</f>
        <v>MEMPHIS   ,TN</v>
      </c>
      <c r="J2241" t="str">
        <f>TRIM(CONCATENATE(wiz_6[[#This Row],[SHIPPER..................]],wiz_6[[#This Row],[ZIP2..]],wiz_6[[#This Row],[ZIP3..]]))</f>
        <v>b: C H ROBINSON | 7700138101</v>
      </c>
      <c r="K2241">
        <v>1</v>
      </c>
      <c r="L2241">
        <v>1.17</v>
      </c>
      <c r="M2241">
        <v>0.27</v>
      </c>
      <c r="N2241">
        <v>591</v>
      </c>
      <c r="O2241">
        <v>1.1000000000000001</v>
      </c>
      <c r="P2241">
        <v>0</v>
      </c>
      <c r="Q2241">
        <v>0.25</v>
      </c>
      <c r="R2241">
        <v>-35</v>
      </c>
      <c r="S2241">
        <v>23</v>
      </c>
      <c r="T2241">
        <v>0</v>
      </c>
      <c r="U2241">
        <v>165</v>
      </c>
      <c r="V2241">
        <v>188</v>
      </c>
      <c r="W2241">
        <v>77001</v>
      </c>
      <c r="X2241">
        <v>77001</v>
      </c>
      <c r="Y2241">
        <v>38101</v>
      </c>
      <c r="Z2241">
        <v>1.22</v>
      </c>
      <c r="AA2241">
        <f t="shared" si="446"/>
        <v>10012</v>
      </c>
      <c r="AB2241">
        <f t="shared" si="447"/>
        <v>188</v>
      </c>
      <c r="AC2241">
        <f t="shared" si="448"/>
        <v>6159</v>
      </c>
      <c r="AD2241">
        <f t="shared" si="449"/>
        <v>0.6151618058330004</v>
      </c>
      <c r="AE2241">
        <f t="shared" si="450"/>
        <v>0</v>
      </c>
      <c r="AF2241" t="e">
        <f t="shared" ca="1" si="451"/>
        <v>#N/A</v>
      </c>
      <c r="AG2241" t="e">
        <f t="shared" ca="1" si="452"/>
        <v>#N/A</v>
      </c>
      <c r="AH2241" t="e">
        <f t="shared" ca="1" si="453"/>
        <v>#N/A</v>
      </c>
      <c r="AI2241" t="e">
        <f t="shared" ca="1" si="442"/>
        <v>#N/A</v>
      </c>
      <c r="AJ2241">
        <f t="shared" si="443"/>
        <v>9.988014382740711E-5</v>
      </c>
      <c r="AK2241">
        <f t="shared" si="444"/>
        <v>0</v>
      </c>
      <c r="AL2241" t="e">
        <f t="shared" ca="1" si="454"/>
        <v>#N/A</v>
      </c>
      <c r="AM2241" t="b">
        <f t="shared" si="445"/>
        <v>0</v>
      </c>
    </row>
    <row r="2242" spans="1:39" x14ac:dyDescent="0.3">
      <c r="A2242" t="s">
        <v>37</v>
      </c>
      <c r="B2242" t="s">
        <v>38</v>
      </c>
      <c r="C2242" t="s">
        <v>39</v>
      </c>
      <c r="D2242" t="s">
        <v>76</v>
      </c>
      <c r="E2242" t="s">
        <v>1773</v>
      </c>
      <c r="F2242" s="13" t="str">
        <f>_xlfn.CONCAT(wiz_6[[#This Row],[OCTY......]],",",wiz_6[[#This Row],[OS]])</f>
        <v>HUMBLE    ,TX</v>
      </c>
      <c r="G2242" t="s">
        <v>70</v>
      </c>
      <c r="H2242" t="s">
        <v>75</v>
      </c>
      <c r="I2242" s="13" t="str">
        <f>_xlfn.CONCAT(wiz_6[[#This Row],[DCTY......]], ",",wiz_6[[#This Row],[DS]])</f>
        <v>MEMPHIS   ,TN</v>
      </c>
      <c r="J2242" t="str">
        <f>TRIM(CONCATENATE(wiz_6[[#This Row],[SHIPPER..................]],wiz_6[[#This Row],[ZIP2..]],wiz_6[[#This Row],[ZIP3..]]))</f>
        <v>b: C H ROBINSON | 7732538101</v>
      </c>
      <c r="K2242">
        <v>1</v>
      </c>
      <c r="L2242">
        <v>1.58</v>
      </c>
      <c r="M2242">
        <v>0.28000000000000003</v>
      </c>
      <c r="N2242">
        <v>564</v>
      </c>
      <c r="O2242">
        <v>1.21</v>
      </c>
      <c r="P2242">
        <v>19</v>
      </c>
      <c r="Q2242">
        <v>0.25</v>
      </c>
      <c r="R2242">
        <v>-39</v>
      </c>
      <c r="S2242">
        <v>0</v>
      </c>
      <c r="T2242">
        <v>-26</v>
      </c>
      <c r="U2242">
        <v>399</v>
      </c>
      <c r="V2242">
        <v>373</v>
      </c>
      <c r="W2242">
        <v>77001</v>
      </c>
      <c r="X2242">
        <v>77325</v>
      </c>
      <c r="Y2242">
        <v>38101</v>
      </c>
      <c r="Z2242">
        <v>1.64</v>
      </c>
      <c r="AA2242">
        <f t="shared" si="446"/>
        <v>10012</v>
      </c>
      <c r="AB2242">
        <f t="shared" si="447"/>
        <v>373</v>
      </c>
      <c r="AC2242">
        <f t="shared" si="448"/>
        <v>6159</v>
      </c>
      <c r="AD2242">
        <f t="shared" si="449"/>
        <v>0.6151618058330004</v>
      </c>
      <c r="AE2242">
        <f t="shared" si="450"/>
        <v>0</v>
      </c>
      <c r="AF2242" t="e">
        <f t="shared" ca="1" si="451"/>
        <v>#N/A</v>
      </c>
      <c r="AG2242" t="e">
        <f t="shared" ca="1" si="452"/>
        <v>#N/A</v>
      </c>
      <c r="AH2242" t="e">
        <f t="shared" ca="1" si="453"/>
        <v>#N/A</v>
      </c>
      <c r="AI2242" t="e">
        <f t="shared" ref="AI2242:AI2305" ca="1" si="455">REPLACE(AF2242,2,1,"K")</f>
        <v>#N/A</v>
      </c>
      <c r="AJ2242">
        <f t="shared" ref="AJ2242:AJ2305" si="456">K2242/AA2242</f>
        <v>9.988014382740711E-5</v>
      </c>
      <c r="AK2242">
        <f t="shared" ref="AK2242:AK2305" si="457">_xlfn.MINIFS($X$3:$X$2378,$C$3:$C$2378,A2242,$AL$3:$AL$2378,"&gt;0.05")</f>
        <v>0</v>
      </c>
      <c r="AL2242" t="e">
        <f t="shared" ca="1" si="454"/>
        <v>#N/A</v>
      </c>
      <c r="AM2242" t="b">
        <f t="shared" ref="AM2242:AM2305" si="458">IF(AK2242=V2242,J2242,FALSE)</f>
        <v>0</v>
      </c>
    </row>
    <row r="2243" spans="1:39" x14ac:dyDescent="0.3">
      <c r="A2243" t="s">
        <v>677</v>
      </c>
      <c r="B2243" t="s">
        <v>678</v>
      </c>
      <c r="C2243" t="s">
        <v>39</v>
      </c>
      <c r="D2243" t="s">
        <v>76</v>
      </c>
      <c r="E2243" t="s">
        <v>228</v>
      </c>
      <c r="F2243" s="13" t="str">
        <f>_xlfn.CONCAT(wiz_6[[#This Row],[OCTY......]],",",wiz_6[[#This Row],[OS]])</f>
        <v>HOUSTON   ,TX</v>
      </c>
      <c r="G2243" t="s">
        <v>70</v>
      </c>
      <c r="H2243" t="s">
        <v>75</v>
      </c>
      <c r="I2243" s="13" t="str">
        <f>_xlfn.CONCAT(wiz_6[[#This Row],[DCTY......]], ",",wiz_6[[#This Row],[DS]])</f>
        <v>MEMPHIS   ,TN</v>
      </c>
      <c r="J2243" t="str">
        <f>TRIM(CONCATENATE(wiz_6[[#This Row],[SHIPPER..................]],wiz_6[[#This Row],[ZIP2..]],wiz_6[[#This Row],[ZIP3..]]))</f>
        <v>b: TRANSFIX | 7700138101</v>
      </c>
      <c r="K2243">
        <v>1</v>
      </c>
      <c r="L2243">
        <v>1.25</v>
      </c>
      <c r="M2243">
        <v>0.28000000000000003</v>
      </c>
      <c r="N2243">
        <v>570</v>
      </c>
      <c r="O2243">
        <v>1</v>
      </c>
      <c r="P2243">
        <v>0</v>
      </c>
      <c r="Q2243">
        <v>0.25</v>
      </c>
      <c r="R2243">
        <v>-40</v>
      </c>
      <c r="S2243">
        <v>21</v>
      </c>
      <c r="T2243">
        <v>24</v>
      </c>
      <c r="U2243">
        <v>217</v>
      </c>
      <c r="V2243">
        <v>262</v>
      </c>
      <c r="W2243">
        <v>77001</v>
      </c>
      <c r="X2243">
        <v>77001</v>
      </c>
      <c r="Y2243">
        <v>38101</v>
      </c>
      <c r="Z2243">
        <v>1.31</v>
      </c>
      <c r="AA2243">
        <f t="shared" ref="AA2243:AA2306" si="459">SUMIFS(K$3:K$2378,$C$3:$C$2378,$C2243)</f>
        <v>10012</v>
      </c>
      <c r="AB2243">
        <f t="shared" ref="AB2243:AB2306" si="460">V2243*K2243</f>
        <v>262</v>
      </c>
      <c r="AC2243">
        <f t="shared" ref="AC2243:AC2306" si="461">SUMIFS(AB$3:AB$2378,$C$3:$C$2378,$C2243)</f>
        <v>6159</v>
      </c>
      <c r="AD2243">
        <f t="shared" ref="AD2243:AD2306" si="462">AC2243/AA2243</f>
        <v>0.6151618058330004</v>
      </c>
      <c r="AE2243">
        <f t="shared" ref="AE2243:AE2306" si="463">_xlfn.MINIFS($X$3:$X$2378,$C$3:$C$2378,A2243)</f>
        <v>0</v>
      </c>
      <c r="AF2243" t="e">
        <f t="shared" ref="AF2243:AF2306" ca="1" si="464">CELL("address",INDEX($X$3:$X$2378,MATCH(_xlfn.MINIFS($X$3:$X$2378,$C$3:$C$2378,A2243),$X$3:$X$2378,0)))</f>
        <v>#N/A</v>
      </c>
      <c r="AG2243" t="e">
        <f t="shared" ref="AG2243:AG2306" ca="1" si="465">REPLACE(AF2243,2,1,"J")</f>
        <v>#N/A</v>
      </c>
      <c r="AH2243" t="e">
        <f t="shared" ref="AH2243:AH2306" ca="1" si="466">INDIRECT(AG2243)</f>
        <v>#N/A</v>
      </c>
      <c r="AI2243" t="e">
        <f t="shared" ca="1" si="455"/>
        <v>#N/A</v>
      </c>
      <c r="AJ2243">
        <f t="shared" si="456"/>
        <v>9.988014382740711E-5</v>
      </c>
      <c r="AK2243">
        <f t="shared" si="457"/>
        <v>0</v>
      </c>
      <c r="AL2243" t="e">
        <f t="shared" ref="AL2243:AL2306" ca="1" si="467">OFFSET(J$2,MATCH(AK2243,$X$3:$X$2378,0),)</f>
        <v>#N/A</v>
      </c>
      <c r="AM2243" t="b">
        <f t="shared" si="458"/>
        <v>0</v>
      </c>
    </row>
    <row r="2244" spans="1:39" x14ac:dyDescent="0.3">
      <c r="A2244" t="s">
        <v>123</v>
      </c>
      <c r="B2244" t="s">
        <v>124</v>
      </c>
      <c r="C2244" t="s">
        <v>39</v>
      </c>
      <c r="D2244" t="s">
        <v>76</v>
      </c>
      <c r="E2244" t="s">
        <v>228</v>
      </c>
      <c r="F2244" s="13" t="str">
        <f>_xlfn.CONCAT(wiz_6[[#This Row],[OCTY......]],",",wiz_6[[#This Row],[OS]])</f>
        <v>HOUSTON   ,TX</v>
      </c>
      <c r="G2244" t="s">
        <v>70</v>
      </c>
      <c r="H2244" t="s">
        <v>75</v>
      </c>
      <c r="I2244" s="13" t="str">
        <f>_xlfn.CONCAT(wiz_6[[#This Row],[DCTY......]], ",",wiz_6[[#This Row],[DS]])</f>
        <v>MEMPHIS   ,TN</v>
      </c>
      <c r="J2244" t="str">
        <f>TRIM(CONCATENATE(wiz_6[[#This Row],[SHIPPER..................]],wiz_6[[#This Row],[ZIP2..]],wiz_6[[#This Row],[ZIP3..]]))</f>
        <v>WAL MART SAMS GENERAL| 7700138101</v>
      </c>
      <c r="K2244">
        <v>5</v>
      </c>
      <c r="L2244">
        <v>1.05</v>
      </c>
      <c r="M2244">
        <v>0.05</v>
      </c>
      <c r="N2244">
        <v>570</v>
      </c>
      <c r="O2244">
        <v>0.9</v>
      </c>
      <c r="P2244">
        <v>70</v>
      </c>
      <c r="Q2244">
        <v>0.28999999999999998</v>
      </c>
      <c r="R2244">
        <v>89</v>
      </c>
      <c r="S2244">
        <v>12</v>
      </c>
      <c r="T2244">
        <v>48</v>
      </c>
      <c r="U2244">
        <v>-30</v>
      </c>
      <c r="V2244">
        <v>30</v>
      </c>
      <c r="W2244">
        <v>77598</v>
      </c>
      <c r="X2244">
        <v>77001</v>
      </c>
      <c r="Y2244">
        <v>38101</v>
      </c>
      <c r="Z2244">
        <v>0.88</v>
      </c>
      <c r="AA2244">
        <f t="shared" si="459"/>
        <v>10012</v>
      </c>
      <c r="AB2244">
        <f t="shared" si="460"/>
        <v>150</v>
      </c>
      <c r="AC2244">
        <f t="shared" si="461"/>
        <v>6159</v>
      </c>
      <c r="AD2244">
        <f t="shared" si="462"/>
        <v>0.6151618058330004</v>
      </c>
      <c r="AE2244">
        <f t="shared" si="463"/>
        <v>0</v>
      </c>
      <c r="AF2244" t="e">
        <f t="shared" ca="1" si="464"/>
        <v>#N/A</v>
      </c>
      <c r="AG2244" t="e">
        <f t="shared" ca="1" si="465"/>
        <v>#N/A</v>
      </c>
      <c r="AH2244" t="e">
        <f t="shared" ca="1" si="466"/>
        <v>#N/A</v>
      </c>
      <c r="AI2244" t="e">
        <f t="shared" ca="1" si="455"/>
        <v>#N/A</v>
      </c>
      <c r="AJ2244">
        <f t="shared" si="456"/>
        <v>4.9940071913703551E-4</v>
      </c>
      <c r="AK2244">
        <f t="shared" si="457"/>
        <v>0</v>
      </c>
      <c r="AL2244" t="e">
        <f t="shared" ca="1" si="467"/>
        <v>#N/A</v>
      </c>
      <c r="AM2244" t="b">
        <f t="shared" si="458"/>
        <v>0</v>
      </c>
    </row>
    <row r="2245" spans="1:39" x14ac:dyDescent="0.3">
      <c r="A2245" t="s">
        <v>123</v>
      </c>
      <c r="B2245" t="s">
        <v>124</v>
      </c>
      <c r="C2245" t="s">
        <v>39</v>
      </c>
      <c r="D2245" t="s">
        <v>76</v>
      </c>
      <c r="E2245" t="s">
        <v>1773</v>
      </c>
      <c r="F2245" s="13" t="str">
        <f>_xlfn.CONCAT(wiz_6[[#This Row],[OCTY......]],",",wiz_6[[#This Row],[OS]])</f>
        <v>HUMBLE    ,TX</v>
      </c>
      <c r="G2245" t="s">
        <v>70</v>
      </c>
      <c r="H2245" t="s">
        <v>75</v>
      </c>
      <c r="I2245" s="13" t="str">
        <f>_xlfn.CONCAT(wiz_6[[#This Row],[DCTY......]], ",",wiz_6[[#This Row],[DS]])</f>
        <v>MEMPHIS   ,TN</v>
      </c>
      <c r="J2245" t="str">
        <f>TRIM(CONCATENATE(wiz_6[[#This Row],[SHIPPER..................]],wiz_6[[#This Row],[ZIP2..]],wiz_6[[#This Row],[ZIP3..]]))</f>
        <v>WAL MART SAMS GENERAL| 7732538101</v>
      </c>
      <c r="K2245">
        <v>1</v>
      </c>
      <c r="L2245">
        <v>1.05</v>
      </c>
      <c r="M2245">
        <v>0.03</v>
      </c>
      <c r="N2245">
        <v>547</v>
      </c>
      <c r="O2245">
        <v>1</v>
      </c>
      <c r="P2245">
        <v>20</v>
      </c>
      <c r="Q2245">
        <v>0.25</v>
      </c>
      <c r="R2245">
        <v>97</v>
      </c>
      <c r="S2245">
        <v>-2</v>
      </c>
      <c r="T2245">
        <v>10</v>
      </c>
      <c r="U2245">
        <v>-37</v>
      </c>
      <c r="V2245">
        <v>-29</v>
      </c>
      <c r="W2245">
        <v>77001</v>
      </c>
      <c r="X2245">
        <v>77325</v>
      </c>
      <c r="Y2245">
        <v>38101</v>
      </c>
      <c r="Z2245">
        <v>0.86</v>
      </c>
      <c r="AA2245">
        <f t="shared" si="459"/>
        <v>10012</v>
      </c>
      <c r="AB2245">
        <f t="shared" si="460"/>
        <v>-29</v>
      </c>
      <c r="AC2245">
        <f t="shared" si="461"/>
        <v>6159</v>
      </c>
      <c r="AD2245">
        <f t="shared" si="462"/>
        <v>0.6151618058330004</v>
      </c>
      <c r="AE2245">
        <f t="shared" si="463"/>
        <v>0</v>
      </c>
      <c r="AF2245" t="e">
        <f t="shared" ca="1" si="464"/>
        <v>#N/A</v>
      </c>
      <c r="AG2245" t="e">
        <f t="shared" ca="1" si="465"/>
        <v>#N/A</v>
      </c>
      <c r="AH2245" t="e">
        <f t="shared" ca="1" si="466"/>
        <v>#N/A</v>
      </c>
      <c r="AI2245" t="e">
        <f t="shared" ca="1" si="455"/>
        <v>#N/A</v>
      </c>
      <c r="AJ2245">
        <f t="shared" si="456"/>
        <v>9.988014382740711E-5</v>
      </c>
      <c r="AK2245">
        <f t="shared" si="457"/>
        <v>0</v>
      </c>
      <c r="AL2245" t="e">
        <f t="shared" ca="1" si="467"/>
        <v>#N/A</v>
      </c>
      <c r="AM2245" t="b">
        <f t="shared" si="458"/>
        <v>0</v>
      </c>
    </row>
    <row r="2246" spans="1:39" x14ac:dyDescent="0.3">
      <c r="A2246" t="s">
        <v>123</v>
      </c>
      <c r="B2246" t="s">
        <v>124</v>
      </c>
      <c r="C2246" t="s">
        <v>39</v>
      </c>
      <c r="D2246" t="s">
        <v>76</v>
      </c>
      <c r="E2246" t="s">
        <v>1772</v>
      </c>
      <c r="F2246" s="13" t="str">
        <f>_xlfn.CONCAT(wiz_6[[#This Row],[OCTY......]],",",wiz_6[[#This Row],[OS]])</f>
        <v>KATY      ,TX</v>
      </c>
      <c r="G2246" t="s">
        <v>70</v>
      </c>
      <c r="H2246" t="s">
        <v>75</v>
      </c>
      <c r="I2246" s="13" t="str">
        <f>_xlfn.CONCAT(wiz_6[[#This Row],[DCTY......]], ",",wiz_6[[#This Row],[DS]])</f>
        <v>MEMPHIS   ,TN</v>
      </c>
      <c r="J2246" t="str">
        <f>TRIM(CONCATENATE(wiz_6[[#This Row],[SHIPPER..................]],wiz_6[[#This Row],[ZIP2..]],wiz_6[[#This Row],[ZIP3..]]))</f>
        <v>WAL MART SAMS GENERAL| 7744938101</v>
      </c>
      <c r="K2246">
        <v>2</v>
      </c>
      <c r="L2246">
        <v>1.05</v>
      </c>
      <c r="M2246">
        <v>0.06</v>
      </c>
      <c r="N2246">
        <v>593</v>
      </c>
      <c r="O2246">
        <v>0.83</v>
      </c>
      <c r="P2246">
        <v>98</v>
      </c>
      <c r="Q2246">
        <v>0.33</v>
      </c>
      <c r="R2246">
        <v>114</v>
      </c>
      <c r="S2246">
        <v>32</v>
      </c>
      <c r="T2246">
        <v>64</v>
      </c>
      <c r="U2246">
        <v>-54</v>
      </c>
      <c r="V2246">
        <v>42</v>
      </c>
      <c r="W2246">
        <v>78201</v>
      </c>
      <c r="X2246">
        <v>77449</v>
      </c>
      <c r="Y2246">
        <v>38101</v>
      </c>
      <c r="Z2246">
        <v>0.89</v>
      </c>
      <c r="AA2246">
        <f t="shared" si="459"/>
        <v>10012</v>
      </c>
      <c r="AB2246">
        <f t="shared" si="460"/>
        <v>84</v>
      </c>
      <c r="AC2246">
        <f t="shared" si="461"/>
        <v>6159</v>
      </c>
      <c r="AD2246">
        <f t="shared" si="462"/>
        <v>0.6151618058330004</v>
      </c>
      <c r="AE2246">
        <f t="shared" si="463"/>
        <v>0</v>
      </c>
      <c r="AF2246" t="e">
        <f t="shared" ca="1" si="464"/>
        <v>#N/A</v>
      </c>
      <c r="AG2246" t="e">
        <f t="shared" ca="1" si="465"/>
        <v>#N/A</v>
      </c>
      <c r="AH2246" t="e">
        <f t="shared" ca="1" si="466"/>
        <v>#N/A</v>
      </c>
      <c r="AI2246" t="e">
        <f t="shared" ca="1" si="455"/>
        <v>#N/A</v>
      </c>
      <c r="AJ2246">
        <f t="shared" si="456"/>
        <v>1.9976028765481422E-4</v>
      </c>
      <c r="AK2246">
        <f t="shared" si="457"/>
        <v>0</v>
      </c>
      <c r="AL2246" t="e">
        <f t="shared" ca="1" si="467"/>
        <v>#N/A</v>
      </c>
      <c r="AM2246" t="b">
        <f t="shared" si="458"/>
        <v>0</v>
      </c>
    </row>
    <row r="2247" spans="1:39" x14ac:dyDescent="0.3">
      <c r="A2247" t="s">
        <v>123</v>
      </c>
      <c r="B2247" t="s">
        <v>124</v>
      </c>
      <c r="C2247" t="s">
        <v>39</v>
      </c>
      <c r="D2247" t="s">
        <v>76</v>
      </c>
      <c r="E2247" t="s">
        <v>1907</v>
      </c>
      <c r="F2247" s="13" t="str">
        <f>_xlfn.CONCAT(wiz_6[[#This Row],[OCTY......]],",",wiz_6[[#This Row],[OS]])</f>
        <v>PEARLAND  ,TX</v>
      </c>
      <c r="G2247" t="s">
        <v>70</v>
      </c>
      <c r="H2247" t="s">
        <v>75</v>
      </c>
      <c r="I2247" s="13" t="str">
        <f>_xlfn.CONCAT(wiz_6[[#This Row],[DCTY......]], ",",wiz_6[[#This Row],[DS]])</f>
        <v>MEMPHIS   ,TN</v>
      </c>
      <c r="J2247" t="str">
        <f>TRIM(CONCATENATE(wiz_6[[#This Row],[SHIPPER..................]],wiz_6[[#This Row],[ZIP2..]],wiz_6[[#This Row],[ZIP3..]]))</f>
        <v>WAL MART SAMS GENERAL| 7758138101</v>
      </c>
      <c r="K2247">
        <v>1</v>
      </c>
      <c r="L2247">
        <v>1.05</v>
      </c>
      <c r="M2247">
        <v>0.01</v>
      </c>
      <c r="N2247">
        <v>582</v>
      </c>
      <c r="O2247">
        <v>0.57999999999999996</v>
      </c>
      <c r="P2247">
        <v>291</v>
      </c>
      <c r="Q2247">
        <v>0.5</v>
      </c>
      <c r="R2247">
        <v>114</v>
      </c>
      <c r="S2247">
        <v>-242</v>
      </c>
      <c r="T2247">
        <v>124</v>
      </c>
      <c r="U2247">
        <v>-54</v>
      </c>
      <c r="V2247">
        <v>-172</v>
      </c>
      <c r="W2247">
        <v>76244</v>
      </c>
      <c r="X2247">
        <v>77581</v>
      </c>
      <c r="Y2247">
        <v>38101</v>
      </c>
      <c r="Z2247">
        <v>0.84</v>
      </c>
      <c r="AA2247">
        <f t="shared" si="459"/>
        <v>10012</v>
      </c>
      <c r="AB2247">
        <f t="shared" si="460"/>
        <v>-172</v>
      </c>
      <c r="AC2247">
        <f t="shared" si="461"/>
        <v>6159</v>
      </c>
      <c r="AD2247">
        <f t="shared" si="462"/>
        <v>0.6151618058330004</v>
      </c>
      <c r="AE2247">
        <f t="shared" si="463"/>
        <v>0</v>
      </c>
      <c r="AF2247" t="e">
        <f t="shared" ca="1" si="464"/>
        <v>#N/A</v>
      </c>
      <c r="AG2247" t="e">
        <f t="shared" ca="1" si="465"/>
        <v>#N/A</v>
      </c>
      <c r="AH2247" t="e">
        <f t="shared" ca="1" si="466"/>
        <v>#N/A</v>
      </c>
      <c r="AI2247" t="e">
        <f t="shared" ca="1" si="455"/>
        <v>#N/A</v>
      </c>
      <c r="AJ2247">
        <f t="shared" si="456"/>
        <v>9.988014382740711E-5</v>
      </c>
      <c r="AK2247">
        <f t="shared" si="457"/>
        <v>0</v>
      </c>
      <c r="AL2247" t="e">
        <f t="shared" ca="1" si="467"/>
        <v>#N/A</v>
      </c>
      <c r="AM2247" t="b">
        <f t="shared" si="458"/>
        <v>0</v>
      </c>
    </row>
    <row r="2248" spans="1:39" x14ac:dyDescent="0.3">
      <c r="A2248" t="s">
        <v>657</v>
      </c>
      <c r="B2248" t="s">
        <v>658</v>
      </c>
      <c r="C2248" t="s">
        <v>39</v>
      </c>
      <c r="D2248" t="s">
        <v>76</v>
      </c>
      <c r="E2248" t="s">
        <v>1908</v>
      </c>
      <c r="F2248" s="13" t="str">
        <f>_xlfn.CONCAT(wiz_6[[#This Row],[OCTY......]],",",wiz_6[[#This Row],[OS]])</f>
        <v>WHARTON   ,TX</v>
      </c>
      <c r="G2248" t="s">
        <v>70</v>
      </c>
      <c r="H2248" t="s">
        <v>202</v>
      </c>
      <c r="I2248" s="13" t="str">
        <f>_xlfn.CONCAT(wiz_6[[#This Row],[DCTY......]], ",",wiz_6[[#This Row],[DS]])</f>
        <v>NASHVILLE ,TN</v>
      </c>
      <c r="J2248" t="str">
        <f>TRIM(CONCATENATE(wiz_6[[#This Row],[SHIPPER..................]],wiz_6[[#This Row],[ZIP2..]],wiz_6[[#This Row],[ZIP3..]]))</f>
        <v>LANDSTAR RANGER BROKE| 7748837201</v>
      </c>
      <c r="K2248">
        <v>1</v>
      </c>
      <c r="L2248">
        <v>2.1</v>
      </c>
      <c r="M2248">
        <v>0.28000000000000003</v>
      </c>
      <c r="N2248">
        <v>840</v>
      </c>
      <c r="O2248">
        <v>1.75</v>
      </c>
      <c r="P2248">
        <v>36</v>
      </c>
      <c r="Q2248">
        <v>0.25</v>
      </c>
      <c r="R2248">
        <v>-59</v>
      </c>
      <c r="S2248">
        <v>-22</v>
      </c>
      <c r="T2248">
        <v>3</v>
      </c>
      <c r="U2248">
        <v>664</v>
      </c>
      <c r="V2248">
        <v>645</v>
      </c>
      <c r="W2248">
        <v>77474</v>
      </c>
      <c r="X2248">
        <v>77488</v>
      </c>
      <c r="Y2248">
        <v>37201</v>
      </c>
      <c r="Z2248">
        <v>2.16</v>
      </c>
      <c r="AA2248">
        <f t="shared" si="459"/>
        <v>10012</v>
      </c>
      <c r="AB2248">
        <f t="shared" si="460"/>
        <v>645</v>
      </c>
      <c r="AC2248">
        <f t="shared" si="461"/>
        <v>6159</v>
      </c>
      <c r="AD2248">
        <f t="shared" si="462"/>
        <v>0.6151618058330004</v>
      </c>
      <c r="AE2248">
        <f t="shared" si="463"/>
        <v>0</v>
      </c>
      <c r="AF2248" t="e">
        <f t="shared" ca="1" si="464"/>
        <v>#N/A</v>
      </c>
      <c r="AG2248" t="e">
        <f t="shared" ca="1" si="465"/>
        <v>#N/A</v>
      </c>
      <c r="AH2248" t="e">
        <f t="shared" ca="1" si="466"/>
        <v>#N/A</v>
      </c>
      <c r="AI2248" t="e">
        <f t="shared" ca="1" si="455"/>
        <v>#N/A</v>
      </c>
      <c r="AJ2248">
        <f t="shared" si="456"/>
        <v>9.988014382740711E-5</v>
      </c>
      <c r="AK2248">
        <f t="shared" si="457"/>
        <v>0</v>
      </c>
      <c r="AL2248" t="e">
        <f t="shared" ca="1" si="467"/>
        <v>#N/A</v>
      </c>
      <c r="AM2248" t="b">
        <f t="shared" si="458"/>
        <v>0</v>
      </c>
    </row>
    <row r="2249" spans="1:39" x14ac:dyDescent="0.3">
      <c r="A2249" t="s">
        <v>1909</v>
      </c>
      <c r="B2249" t="s">
        <v>1910</v>
      </c>
      <c r="C2249" t="s">
        <v>39</v>
      </c>
      <c r="D2249" t="s">
        <v>76</v>
      </c>
      <c r="E2249" t="s">
        <v>228</v>
      </c>
      <c r="F2249" s="13" t="str">
        <f>_xlfn.CONCAT(wiz_6[[#This Row],[OCTY......]],",",wiz_6[[#This Row],[OS]])</f>
        <v>HOUSTON   ,TX</v>
      </c>
      <c r="G2249" t="s">
        <v>70</v>
      </c>
      <c r="H2249" t="s">
        <v>139</v>
      </c>
      <c r="I2249" s="13" t="str">
        <f>_xlfn.CONCAT(wiz_6[[#This Row],[DCTY......]], ",",wiz_6[[#This Row],[DS]])</f>
        <v>LA VERGNE ,TN</v>
      </c>
      <c r="J2249" t="str">
        <f>TRIM(CONCATENATE(wiz_6[[#This Row],[SHIPPER..................]],wiz_6[[#This Row],[ZIP2..]],wiz_6[[#This Row],[ZIP3..]]))</f>
        <v>TORCH LOGISTICS | 7700137086</v>
      </c>
      <c r="K2249">
        <v>1</v>
      </c>
      <c r="L2249">
        <v>1.44</v>
      </c>
      <c r="M2249">
        <v>0.28000000000000003</v>
      </c>
      <c r="N2249">
        <v>797</v>
      </c>
      <c r="O2249">
        <v>1.79</v>
      </c>
      <c r="P2249">
        <v>14</v>
      </c>
      <c r="Q2249">
        <v>0.25</v>
      </c>
      <c r="R2249">
        <v>-43</v>
      </c>
      <c r="S2249">
        <v>6</v>
      </c>
      <c r="T2249">
        <v>3</v>
      </c>
      <c r="U2249">
        <v>80</v>
      </c>
      <c r="V2249">
        <v>89</v>
      </c>
      <c r="W2249">
        <v>77459</v>
      </c>
      <c r="X2249">
        <v>77001</v>
      </c>
      <c r="Y2249">
        <v>37086</v>
      </c>
      <c r="Z2249">
        <v>1.5</v>
      </c>
      <c r="AA2249">
        <f t="shared" si="459"/>
        <v>10012</v>
      </c>
      <c r="AB2249">
        <f t="shared" si="460"/>
        <v>89</v>
      </c>
      <c r="AC2249">
        <f t="shared" si="461"/>
        <v>6159</v>
      </c>
      <c r="AD2249">
        <f t="shared" si="462"/>
        <v>0.6151618058330004</v>
      </c>
      <c r="AE2249">
        <f t="shared" si="463"/>
        <v>0</v>
      </c>
      <c r="AF2249" t="e">
        <f t="shared" ca="1" si="464"/>
        <v>#N/A</v>
      </c>
      <c r="AG2249" t="e">
        <f t="shared" ca="1" si="465"/>
        <v>#N/A</v>
      </c>
      <c r="AH2249" t="e">
        <f t="shared" ca="1" si="466"/>
        <v>#N/A</v>
      </c>
      <c r="AI2249" t="e">
        <f t="shared" ca="1" si="455"/>
        <v>#N/A</v>
      </c>
      <c r="AJ2249">
        <f t="shared" si="456"/>
        <v>9.988014382740711E-5</v>
      </c>
      <c r="AK2249">
        <f t="shared" si="457"/>
        <v>0</v>
      </c>
      <c r="AL2249" t="e">
        <f t="shared" ca="1" si="467"/>
        <v>#N/A</v>
      </c>
      <c r="AM2249" t="b">
        <f t="shared" si="458"/>
        <v>0</v>
      </c>
    </row>
    <row r="2250" spans="1:39" x14ac:dyDescent="0.3">
      <c r="A2250" t="s">
        <v>37</v>
      </c>
      <c r="B2250" t="s">
        <v>38</v>
      </c>
      <c r="C2250" t="s">
        <v>39</v>
      </c>
      <c r="D2250" t="s">
        <v>76</v>
      </c>
      <c r="E2250" t="s">
        <v>228</v>
      </c>
      <c r="F2250" s="13" t="str">
        <f>_xlfn.CONCAT(wiz_6[[#This Row],[OCTY......]],",",wiz_6[[#This Row],[OS]])</f>
        <v>HOUSTON   ,TX</v>
      </c>
      <c r="G2250" t="s">
        <v>140</v>
      </c>
      <c r="H2250" t="s">
        <v>1911</v>
      </c>
      <c r="I2250" s="13" t="str">
        <f>_xlfn.CONCAT(wiz_6[[#This Row],[DCTY......]], ",",wiz_6[[#This Row],[DS]])</f>
        <v>MANAWA    ,WI</v>
      </c>
      <c r="J2250" t="str">
        <f>TRIM(CONCATENATE(wiz_6[[#This Row],[SHIPPER..................]],wiz_6[[#This Row],[ZIP2..]],wiz_6[[#This Row],[ZIP3..]]))</f>
        <v>b: C H ROBINSON | 7700154949</v>
      </c>
      <c r="K2250">
        <v>1</v>
      </c>
      <c r="L2250">
        <v>1.35</v>
      </c>
      <c r="M2250">
        <v>0.27</v>
      </c>
      <c r="N2250">
        <v>1299</v>
      </c>
      <c r="O2250">
        <v>1.92</v>
      </c>
      <c r="P2250">
        <v>0</v>
      </c>
      <c r="Q2250">
        <v>0.25</v>
      </c>
      <c r="R2250">
        <v>-69</v>
      </c>
      <c r="S2250">
        <v>23</v>
      </c>
      <c r="T2250">
        <v>121</v>
      </c>
      <c r="U2250">
        <v>266</v>
      </c>
      <c r="V2250">
        <v>410</v>
      </c>
      <c r="W2250">
        <v>77001</v>
      </c>
      <c r="X2250">
        <v>77001</v>
      </c>
      <c r="Y2250">
        <v>54949</v>
      </c>
      <c r="Z2250">
        <v>1.4</v>
      </c>
      <c r="AA2250">
        <f t="shared" si="459"/>
        <v>10012</v>
      </c>
      <c r="AB2250">
        <f t="shared" si="460"/>
        <v>410</v>
      </c>
      <c r="AC2250">
        <f t="shared" si="461"/>
        <v>6159</v>
      </c>
      <c r="AD2250">
        <f t="shared" si="462"/>
        <v>0.6151618058330004</v>
      </c>
      <c r="AE2250">
        <f t="shared" si="463"/>
        <v>0</v>
      </c>
      <c r="AF2250" t="e">
        <f t="shared" ca="1" si="464"/>
        <v>#N/A</v>
      </c>
      <c r="AG2250" t="e">
        <f t="shared" ca="1" si="465"/>
        <v>#N/A</v>
      </c>
      <c r="AH2250" t="e">
        <f t="shared" ca="1" si="466"/>
        <v>#N/A</v>
      </c>
      <c r="AI2250" t="e">
        <f t="shared" ca="1" si="455"/>
        <v>#N/A</v>
      </c>
      <c r="AJ2250">
        <f t="shared" si="456"/>
        <v>9.988014382740711E-5</v>
      </c>
      <c r="AK2250">
        <f t="shared" si="457"/>
        <v>0</v>
      </c>
      <c r="AL2250" t="e">
        <f t="shared" ca="1" si="467"/>
        <v>#N/A</v>
      </c>
      <c r="AM2250" t="b">
        <f t="shared" si="458"/>
        <v>0</v>
      </c>
    </row>
    <row r="2251" spans="1:39" x14ac:dyDescent="0.3">
      <c r="A2251" t="s">
        <v>302</v>
      </c>
      <c r="B2251" t="s">
        <v>303</v>
      </c>
      <c r="C2251" t="s">
        <v>39</v>
      </c>
      <c r="D2251" t="s">
        <v>76</v>
      </c>
      <c r="E2251" t="s">
        <v>1775</v>
      </c>
      <c r="F2251" s="13" t="str">
        <f>_xlfn.CONCAT(wiz_6[[#This Row],[OCTY......]],",",wiz_6[[#This Row],[OS]])</f>
        <v>LAREDO    ,TX</v>
      </c>
      <c r="G2251" t="s">
        <v>70</v>
      </c>
      <c r="H2251" t="s">
        <v>71</v>
      </c>
      <c r="I2251" s="13" t="str">
        <f>_xlfn.CONCAT(wiz_6[[#This Row],[DCTY......]], ",",wiz_6[[#This Row],[DS]])</f>
        <v>JACKSON   ,TN</v>
      </c>
      <c r="J2251" t="str">
        <f>TRIM(CONCATENATE(wiz_6[[#This Row],[SHIPPER..................]],wiz_6[[#This Row],[ZIP2..]],wiz_6[[#This Row],[ZIP3..]]))</f>
        <v>KIRKLANDS TL ONLY | 7804038301</v>
      </c>
      <c r="K2251">
        <v>1</v>
      </c>
      <c r="L2251">
        <v>2.13</v>
      </c>
      <c r="M2251">
        <v>0.21</v>
      </c>
      <c r="N2251">
        <v>935</v>
      </c>
      <c r="O2251">
        <v>2.08</v>
      </c>
      <c r="P2251">
        <v>301</v>
      </c>
      <c r="Q2251">
        <v>0.55000000000000004</v>
      </c>
      <c r="R2251">
        <v>5</v>
      </c>
      <c r="S2251">
        <v>476</v>
      </c>
      <c r="T2251">
        <v>-63</v>
      </c>
      <c r="U2251">
        <v>0</v>
      </c>
      <c r="V2251">
        <v>413</v>
      </c>
      <c r="W2251">
        <v>77449</v>
      </c>
      <c r="X2251">
        <v>78040</v>
      </c>
      <c r="Y2251">
        <v>38301</v>
      </c>
      <c r="Z2251">
        <v>2.12</v>
      </c>
      <c r="AA2251">
        <f t="shared" si="459"/>
        <v>10012</v>
      </c>
      <c r="AB2251">
        <f t="shared" si="460"/>
        <v>413</v>
      </c>
      <c r="AC2251">
        <f t="shared" si="461"/>
        <v>6159</v>
      </c>
      <c r="AD2251">
        <f t="shared" si="462"/>
        <v>0.6151618058330004</v>
      </c>
      <c r="AE2251">
        <f t="shared" si="463"/>
        <v>0</v>
      </c>
      <c r="AF2251" t="e">
        <f t="shared" ca="1" si="464"/>
        <v>#N/A</v>
      </c>
      <c r="AG2251" t="e">
        <f t="shared" ca="1" si="465"/>
        <v>#N/A</v>
      </c>
      <c r="AH2251" t="e">
        <f t="shared" ca="1" si="466"/>
        <v>#N/A</v>
      </c>
      <c r="AI2251" t="e">
        <f t="shared" ca="1" si="455"/>
        <v>#N/A</v>
      </c>
      <c r="AJ2251">
        <f t="shared" si="456"/>
        <v>9.988014382740711E-5</v>
      </c>
      <c r="AK2251">
        <f t="shared" si="457"/>
        <v>0</v>
      </c>
      <c r="AL2251" t="e">
        <f t="shared" ca="1" si="467"/>
        <v>#N/A</v>
      </c>
      <c r="AM2251" t="b">
        <f t="shared" si="458"/>
        <v>0</v>
      </c>
    </row>
    <row r="2252" spans="1:39" x14ac:dyDescent="0.3">
      <c r="A2252" t="s">
        <v>461</v>
      </c>
      <c r="B2252" t="s">
        <v>462</v>
      </c>
      <c r="C2252" t="s">
        <v>39</v>
      </c>
      <c r="D2252" t="s">
        <v>76</v>
      </c>
      <c r="E2252" t="s">
        <v>1912</v>
      </c>
      <c r="F2252" s="13" t="str">
        <f>_xlfn.CONCAT(wiz_6[[#This Row],[OCTY......]],",",wiz_6[[#This Row],[OS]])</f>
        <v>WAELDER   ,TX</v>
      </c>
      <c r="G2252" t="s">
        <v>50</v>
      </c>
      <c r="H2252" t="s">
        <v>478</v>
      </c>
      <c r="I2252" s="13" t="str">
        <f>_xlfn.CONCAT(wiz_6[[#This Row],[DCTY......]], ",",wiz_6[[#This Row],[DS]])</f>
        <v>JEFFERSONV,GA</v>
      </c>
      <c r="J2252" t="str">
        <f>TRIM(CONCATENATE(wiz_6[[#This Row],[SHIPPER..................]],wiz_6[[#This Row],[ZIP2..]],wiz_6[[#This Row],[ZIP3..]]))</f>
        <v>b: COVENANT TRANSPORT| 7895931044</v>
      </c>
      <c r="K2252">
        <v>1</v>
      </c>
      <c r="L2252">
        <v>1.93</v>
      </c>
      <c r="M2252">
        <v>0.28000000000000003</v>
      </c>
      <c r="N2252">
        <v>949</v>
      </c>
      <c r="O2252">
        <v>2.82</v>
      </c>
      <c r="P2252">
        <v>78</v>
      </c>
      <c r="Q2252">
        <v>0.3</v>
      </c>
      <c r="R2252">
        <v>-66</v>
      </c>
      <c r="S2252">
        <v>900</v>
      </c>
      <c r="T2252">
        <v>-238</v>
      </c>
      <c r="U2252">
        <v>-164</v>
      </c>
      <c r="V2252">
        <v>498</v>
      </c>
      <c r="W2252">
        <v>78201</v>
      </c>
      <c r="X2252">
        <v>78959</v>
      </c>
      <c r="Y2252">
        <v>31044</v>
      </c>
      <c r="Z2252">
        <v>1.99</v>
      </c>
      <c r="AA2252">
        <f t="shared" si="459"/>
        <v>10012</v>
      </c>
      <c r="AB2252">
        <f t="shared" si="460"/>
        <v>498</v>
      </c>
      <c r="AC2252">
        <f t="shared" si="461"/>
        <v>6159</v>
      </c>
      <c r="AD2252">
        <f t="shared" si="462"/>
        <v>0.6151618058330004</v>
      </c>
      <c r="AE2252">
        <f t="shared" si="463"/>
        <v>0</v>
      </c>
      <c r="AF2252" t="e">
        <f t="shared" ca="1" si="464"/>
        <v>#N/A</v>
      </c>
      <c r="AG2252" t="e">
        <f t="shared" ca="1" si="465"/>
        <v>#N/A</v>
      </c>
      <c r="AH2252" t="e">
        <f t="shared" ca="1" si="466"/>
        <v>#N/A</v>
      </c>
      <c r="AI2252" t="e">
        <f t="shared" ca="1" si="455"/>
        <v>#N/A</v>
      </c>
      <c r="AJ2252">
        <f t="shared" si="456"/>
        <v>9.988014382740711E-5</v>
      </c>
      <c r="AK2252">
        <f t="shared" si="457"/>
        <v>0</v>
      </c>
      <c r="AL2252" t="e">
        <f t="shared" ca="1" si="467"/>
        <v>#N/A</v>
      </c>
      <c r="AM2252" t="b">
        <f t="shared" si="458"/>
        <v>0</v>
      </c>
    </row>
    <row r="2253" spans="1:39" x14ac:dyDescent="0.3">
      <c r="A2253" t="s">
        <v>439</v>
      </c>
      <c r="B2253" t="s">
        <v>440</v>
      </c>
      <c r="C2253" t="s">
        <v>39</v>
      </c>
      <c r="D2253" t="s">
        <v>76</v>
      </c>
      <c r="E2253" t="s">
        <v>1913</v>
      </c>
      <c r="F2253" s="13" t="str">
        <f>_xlfn.CONCAT(wiz_6[[#This Row],[OCTY......]],",",wiz_6[[#This Row],[OS]])</f>
        <v>LOLITA    ,TX</v>
      </c>
      <c r="G2253" t="s">
        <v>68</v>
      </c>
      <c r="H2253" t="s">
        <v>180</v>
      </c>
      <c r="I2253" s="13" t="str">
        <f>_xlfn.CONCAT(wiz_6[[#This Row],[DCTY......]], ",",wiz_6[[#This Row],[DS]])</f>
        <v>HUDSON    ,NC</v>
      </c>
      <c r="J2253" t="str">
        <f>TRIM(CONCATENATE(wiz_6[[#This Row],[SHIPPER..................]],wiz_6[[#This Row],[ZIP2..]],wiz_6[[#This Row],[ZIP3..]]))</f>
        <v>b: TMC LOGISTICS | 7797128638</v>
      </c>
      <c r="K2253">
        <v>1</v>
      </c>
      <c r="L2253">
        <v>2.2799999999999998</v>
      </c>
      <c r="M2253">
        <v>0.28000000000000003</v>
      </c>
      <c r="N2253">
        <v>1171</v>
      </c>
      <c r="O2253">
        <v>1.83</v>
      </c>
      <c r="P2253">
        <v>85</v>
      </c>
      <c r="Q2253">
        <v>0.3</v>
      </c>
      <c r="R2253">
        <v>-82</v>
      </c>
      <c r="S2253">
        <v>582</v>
      </c>
      <c r="T2253">
        <v>94</v>
      </c>
      <c r="U2253">
        <v>759</v>
      </c>
      <c r="V2253">
        <v>1435</v>
      </c>
      <c r="W2253">
        <v>77474</v>
      </c>
      <c r="X2253">
        <v>77971</v>
      </c>
      <c r="Y2253">
        <v>28638</v>
      </c>
      <c r="Z2253">
        <v>2.34</v>
      </c>
      <c r="AA2253">
        <f t="shared" si="459"/>
        <v>10012</v>
      </c>
      <c r="AB2253">
        <f t="shared" si="460"/>
        <v>1435</v>
      </c>
      <c r="AC2253">
        <f t="shared" si="461"/>
        <v>6159</v>
      </c>
      <c r="AD2253">
        <f t="shared" si="462"/>
        <v>0.6151618058330004</v>
      </c>
      <c r="AE2253">
        <f t="shared" si="463"/>
        <v>0</v>
      </c>
      <c r="AF2253" t="e">
        <f t="shared" ca="1" si="464"/>
        <v>#N/A</v>
      </c>
      <c r="AG2253" t="e">
        <f t="shared" ca="1" si="465"/>
        <v>#N/A</v>
      </c>
      <c r="AH2253" t="e">
        <f t="shared" ca="1" si="466"/>
        <v>#N/A</v>
      </c>
      <c r="AI2253" t="e">
        <f t="shared" ca="1" si="455"/>
        <v>#N/A</v>
      </c>
      <c r="AJ2253">
        <f t="shared" si="456"/>
        <v>9.988014382740711E-5</v>
      </c>
      <c r="AK2253">
        <f t="shared" si="457"/>
        <v>0</v>
      </c>
      <c r="AL2253" t="e">
        <f t="shared" ca="1" si="467"/>
        <v>#N/A</v>
      </c>
      <c r="AM2253" t="b">
        <f t="shared" si="458"/>
        <v>0</v>
      </c>
    </row>
    <row r="2254" spans="1:39" x14ac:dyDescent="0.3">
      <c r="A2254" t="s">
        <v>432</v>
      </c>
      <c r="B2254" t="s">
        <v>433</v>
      </c>
      <c r="C2254" t="s">
        <v>39</v>
      </c>
      <c r="D2254" t="s">
        <v>76</v>
      </c>
      <c r="E2254" t="s">
        <v>1914</v>
      </c>
      <c r="F2254" s="13" t="str">
        <f>_xlfn.CONCAT(wiz_6[[#This Row],[OCTY......]],",",wiz_6[[#This Row],[OS]])</f>
        <v>LONGVIEW  ,TX</v>
      </c>
      <c r="G2254" t="s">
        <v>50</v>
      </c>
      <c r="H2254" t="s">
        <v>422</v>
      </c>
      <c r="I2254" s="13" t="str">
        <f>_xlfn.CONCAT(wiz_6[[#This Row],[DCTY......]], ",",wiz_6[[#This Row],[DS]])</f>
        <v>NORCROSS  ,GA</v>
      </c>
      <c r="J2254" t="str">
        <f>TRIM(CONCATENATE(wiz_6[[#This Row],[SHIPPER..................]],wiz_6[[#This Row],[ZIP2..]],wiz_6[[#This Row],[ZIP3..]]))</f>
        <v>b: UBER FREIGHT LLC | 7560130003</v>
      </c>
      <c r="K2254">
        <v>1</v>
      </c>
      <c r="L2254">
        <v>2.5099999999999998</v>
      </c>
      <c r="M2254">
        <v>0.28000000000000003</v>
      </c>
      <c r="N2254">
        <v>682</v>
      </c>
      <c r="O2254">
        <v>1.71</v>
      </c>
      <c r="P2254">
        <v>129</v>
      </c>
      <c r="Q2254">
        <v>0.35</v>
      </c>
      <c r="R2254">
        <v>-47</v>
      </c>
      <c r="S2254">
        <v>648</v>
      </c>
      <c r="T2254">
        <v>-76</v>
      </c>
      <c r="U2254">
        <v>337</v>
      </c>
      <c r="V2254">
        <v>909</v>
      </c>
      <c r="W2254">
        <v>75201</v>
      </c>
      <c r="X2254">
        <v>75601</v>
      </c>
      <c r="Y2254">
        <v>30003</v>
      </c>
      <c r="Z2254">
        <v>2.57</v>
      </c>
      <c r="AA2254">
        <f t="shared" si="459"/>
        <v>10012</v>
      </c>
      <c r="AB2254">
        <f t="shared" si="460"/>
        <v>909</v>
      </c>
      <c r="AC2254">
        <f t="shared" si="461"/>
        <v>6159</v>
      </c>
      <c r="AD2254">
        <f t="shared" si="462"/>
        <v>0.6151618058330004</v>
      </c>
      <c r="AE2254">
        <f t="shared" si="463"/>
        <v>0</v>
      </c>
      <c r="AF2254" t="e">
        <f t="shared" ca="1" si="464"/>
        <v>#N/A</v>
      </c>
      <c r="AG2254" t="e">
        <f t="shared" ca="1" si="465"/>
        <v>#N/A</v>
      </c>
      <c r="AH2254" t="e">
        <f t="shared" ca="1" si="466"/>
        <v>#N/A</v>
      </c>
      <c r="AI2254" t="e">
        <f t="shared" ca="1" si="455"/>
        <v>#N/A</v>
      </c>
      <c r="AJ2254">
        <f t="shared" si="456"/>
        <v>9.988014382740711E-5</v>
      </c>
      <c r="AK2254">
        <f t="shared" si="457"/>
        <v>0</v>
      </c>
      <c r="AL2254" t="e">
        <f t="shared" ca="1" si="467"/>
        <v>#N/A</v>
      </c>
      <c r="AM2254" t="b">
        <f t="shared" si="458"/>
        <v>0</v>
      </c>
    </row>
    <row r="2255" spans="1:39" x14ac:dyDescent="0.3">
      <c r="A2255" t="s">
        <v>37</v>
      </c>
      <c r="B2255" t="s">
        <v>38</v>
      </c>
      <c r="C2255" t="s">
        <v>39</v>
      </c>
      <c r="D2255" t="s">
        <v>76</v>
      </c>
      <c r="E2255" t="s">
        <v>1915</v>
      </c>
      <c r="F2255" s="13" t="str">
        <f>_xlfn.CONCAT(wiz_6[[#This Row],[OCTY......]],",",wiz_6[[#This Row],[OS]])</f>
        <v>SULPHUR SP,TX</v>
      </c>
      <c r="G2255" t="s">
        <v>66</v>
      </c>
      <c r="H2255" t="s">
        <v>813</v>
      </c>
      <c r="I2255" s="13" t="str">
        <f>_xlfn.CONCAT(wiz_6[[#This Row],[DCTY......]], ",",wiz_6[[#This Row],[DS]])</f>
        <v>INDIANOLA ,MS</v>
      </c>
      <c r="J2255" t="str">
        <f>TRIM(CONCATENATE(wiz_6[[#This Row],[SHIPPER..................]],wiz_6[[#This Row],[ZIP2..]],wiz_6[[#This Row],[ZIP3..]]))</f>
        <v>b: C H ROBINSON | 7548238751</v>
      </c>
      <c r="K2255">
        <v>1</v>
      </c>
      <c r="L2255">
        <v>1.1200000000000001</v>
      </c>
      <c r="M2255">
        <v>0.28000000000000003</v>
      </c>
      <c r="N2255">
        <v>322</v>
      </c>
      <c r="O2255">
        <v>0.84</v>
      </c>
      <c r="P2255">
        <v>90</v>
      </c>
      <c r="Q2255">
        <v>0.3</v>
      </c>
      <c r="R2255">
        <v>-23</v>
      </c>
      <c r="S2255">
        <v>-60</v>
      </c>
      <c r="T2255">
        <v>-2</v>
      </c>
      <c r="U2255">
        <v>0</v>
      </c>
      <c r="V2255">
        <v>-62</v>
      </c>
      <c r="W2255">
        <v>75029</v>
      </c>
      <c r="X2255">
        <v>75482</v>
      </c>
      <c r="Y2255">
        <v>38751</v>
      </c>
      <c r="Z2255">
        <v>1.18</v>
      </c>
      <c r="AA2255">
        <f t="shared" si="459"/>
        <v>10012</v>
      </c>
      <c r="AB2255">
        <f t="shared" si="460"/>
        <v>-62</v>
      </c>
      <c r="AC2255">
        <f t="shared" si="461"/>
        <v>6159</v>
      </c>
      <c r="AD2255">
        <f t="shared" si="462"/>
        <v>0.6151618058330004</v>
      </c>
      <c r="AE2255">
        <f t="shared" si="463"/>
        <v>0</v>
      </c>
      <c r="AF2255" t="e">
        <f t="shared" ca="1" si="464"/>
        <v>#N/A</v>
      </c>
      <c r="AG2255" t="e">
        <f t="shared" ca="1" si="465"/>
        <v>#N/A</v>
      </c>
      <c r="AH2255" t="e">
        <f t="shared" ca="1" si="466"/>
        <v>#N/A</v>
      </c>
      <c r="AI2255" t="e">
        <f t="shared" ca="1" si="455"/>
        <v>#N/A</v>
      </c>
      <c r="AJ2255">
        <f t="shared" si="456"/>
        <v>9.988014382740711E-5</v>
      </c>
      <c r="AK2255">
        <f t="shared" si="457"/>
        <v>0</v>
      </c>
      <c r="AL2255" t="e">
        <f t="shared" ca="1" si="467"/>
        <v>#N/A</v>
      </c>
      <c r="AM2255" t="b">
        <f t="shared" si="458"/>
        <v>0</v>
      </c>
    </row>
    <row r="2256" spans="1:39" x14ac:dyDescent="0.3">
      <c r="A2256" t="s">
        <v>1916</v>
      </c>
      <c r="B2256" t="s">
        <v>1917</v>
      </c>
      <c r="C2256" t="s">
        <v>39</v>
      </c>
      <c r="D2256" t="s">
        <v>76</v>
      </c>
      <c r="E2256" t="s">
        <v>960</v>
      </c>
      <c r="F2256" s="13" t="str">
        <f>_xlfn.CONCAT(wiz_6[[#This Row],[OCTY......]],",",wiz_6[[#This Row],[OS]])</f>
        <v>SAN ANTONI,TX</v>
      </c>
      <c r="G2256" t="s">
        <v>40</v>
      </c>
      <c r="H2256" t="s">
        <v>49</v>
      </c>
      <c r="I2256" s="13" t="str">
        <f>_xlfn.CONCAT(wiz_6[[#This Row],[DCTY......]], ",",wiz_6[[#This Row],[DS]])</f>
        <v>CALERA    ,AL</v>
      </c>
      <c r="J2256" t="str">
        <f>TRIM(CONCATENATE(wiz_6[[#This Row],[SHIPPER..................]],wiz_6[[#This Row],[ZIP2..]],wiz_6[[#This Row],[ZIP3..]]))</f>
        <v>FLOCK FREIGHT | 7820135040</v>
      </c>
      <c r="K2256">
        <v>1</v>
      </c>
      <c r="L2256">
        <v>1.25</v>
      </c>
      <c r="M2256">
        <v>0.27</v>
      </c>
      <c r="N2256">
        <v>874</v>
      </c>
      <c r="O2256">
        <v>2.71</v>
      </c>
      <c r="P2256">
        <v>0</v>
      </c>
      <c r="Q2256">
        <v>0.25</v>
      </c>
      <c r="R2256">
        <v>-52</v>
      </c>
      <c r="S2256">
        <v>0</v>
      </c>
      <c r="T2256">
        <v>-244</v>
      </c>
      <c r="U2256">
        <v>-125</v>
      </c>
      <c r="V2256">
        <v>-369</v>
      </c>
      <c r="W2256">
        <v>78201</v>
      </c>
      <c r="X2256">
        <v>78201</v>
      </c>
      <c r="Y2256">
        <v>35040</v>
      </c>
      <c r="Z2256">
        <v>1.3</v>
      </c>
      <c r="AA2256">
        <f t="shared" si="459"/>
        <v>10012</v>
      </c>
      <c r="AB2256">
        <f t="shared" si="460"/>
        <v>-369</v>
      </c>
      <c r="AC2256">
        <f t="shared" si="461"/>
        <v>6159</v>
      </c>
      <c r="AD2256">
        <f t="shared" si="462"/>
        <v>0.6151618058330004</v>
      </c>
      <c r="AE2256">
        <f t="shared" si="463"/>
        <v>0</v>
      </c>
      <c r="AF2256" t="e">
        <f t="shared" ca="1" si="464"/>
        <v>#N/A</v>
      </c>
      <c r="AG2256" t="e">
        <f t="shared" ca="1" si="465"/>
        <v>#N/A</v>
      </c>
      <c r="AH2256" t="e">
        <f t="shared" ca="1" si="466"/>
        <v>#N/A</v>
      </c>
      <c r="AI2256" t="e">
        <f t="shared" ca="1" si="455"/>
        <v>#N/A</v>
      </c>
      <c r="AJ2256">
        <f t="shared" si="456"/>
        <v>9.988014382740711E-5</v>
      </c>
      <c r="AK2256">
        <f t="shared" si="457"/>
        <v>0</v>
      </c>
      <c r="AL2256" t="e">
        <f t="shared" ca="1" si="467"/>
        <v>#N/A</v>
      </c>
      <c r="AM2256" t="b">
        <f t="shared" si="458"/>
        <v>0</v>
      </c>
    </row>
    <row r="2257" spans="1:39" x14ac:dyDescent="0.3">
      <c r="A2257" t="s">
        <v>210</v>
      </c>
      <c r="B2257" t="s">
        <v>211</v>
      </c>
      <c r="C2257" t="s">
        <v>39</v>
      </c>
      <c r="D2257" t="s">
        <v>76</v>
      </c>
      <c r="E2257" t="s">
        <v>1918</v>
      </c>
      <c r="F2257" s="13" t="str">
        <f>_xlfn.CONCAT(wiz_6[[#This Row],[OCTY......]],",",wiz_6[[#This Row],[OS]])</f>
        <v>SCHERTZ   ,TX</v>
      </c>
      <c r="G2257" t="s">
        <v>66</v>
      </c>
      <c r="H2257" t="s">
        <v>610</v>
      </c>
      <c r="I2257" s="13" t="str">
        <f>_xlfn.CONCAT(wiz_6[[#This Row],[DCTY......]], ",",wiz_6[[#This Row],[DS]])</f>
        <v>CORINTH   ,MS</v>
      </c>
      <c r="J2257" t="str">
        <f>TRIM(CONCATENATE(wiz_6[[#This Row],[SHIPPER..................]],wiz_6[[#This Row],[ZIP2..]],wiz_6[[#This Row],[ZIP3..]]))</f>
        <v>b: ECHO GLOBAL LOGIST| 7815438834</v>
      </c>
      <c r="K2257">
        <v>1</v>
      </c>
      <c r="L2257">
        <v>1.58</v>
      </c>
      <c r="M2257">
        <v>0.28000000000000003</v>
      </c>
      <c r="N2257">
        <v>805</v>
      </c>
      <c r="O2257">
        <v>2.81</v>
      </c>
      <c r="P2257">
        <v>0</v>
      </c>
      <c r="Q2257">
        <v>0.25</v>
      </c>
      <c r="R2257">
        <v>-56</v>
      </c>
      <c r="S2257">
        <v>0</v>
      </c>
      <c r="T2257">
        <v>-249</v>
      </c>
      <c r="U2257">
        <v>514</v>
      </c>
      <c r="V2257">
        <v>265</v>
      </c>
      <c r="W2257">
        <v>78154</v>
      </c>
      <c r="X2257">
        <v>78154</v>
      </c>
      <c r="Y2257">
        <v>38834</v>
      </c>
      <c r="Z2257">
        <v>1.64</v>
      </c>
      <c r="AA2257">
        <f t="shared" si="459"/>
        <v>10012</v>
      </c>
      <c r="AB2257">
        <f t="shared" si="460"/>
        <v>265</v>
      </c>
      <c r="AC2257">
        <f t="shared" si="461"/>
        <v>6159</v>
      </c>
      <c r="AD2257">
        <f t="shared" si="462"/>
        <v>0.6151618058330004</v>
      </c>
      <c r="AE2257">
        <f t="shared" si="463"/>
        <v>0</v>
      </c>
      <c r="AF2257" t="e">
        <f t="shared" ca="1" si="464"/>
        <v>#N/A</v>
      </c>
      <c r="AG2257" t="e">
        <f t="shared" ca="1" si="465"/>
        <v>#N/A</v>
      </c>
      <c r="AH2257" t="e">
        <f t="shared" ca="1" si="466"/>
        <v>#N/A</v>
      </c>
      <c r="AI2257" t="e">
        <f t="shared" ca="1" si="455"/>
        <v>#N/A</v>
      </c>
      <c r="AJ2257">
        <f t="shared" si="456"/>
        <v>9.988014382740711E-5</v>
      </c>
      <c r="AK2257">
        <f t="shared" si="457"/>
        <v>0</v>
      </c>
      <c r="AL2257" t="e">
        <f t="shared" ca="1" si="467"/>
        <v>#N/A</v>
      </c>
      <c r="AM2257" t="b">
        <f t="shared" si="458"/>
        <v>0</v>
      </c>
    </row>
    <row r="2258" spans="1:39" x14ac:dyDescent="0.3">
      <c r="A2258" t="s">
        <v>638</v>
      </c>
      <c r="B2258" t="s">
        <v>639</v>
      </c>
      <c r="C2258" t="s">
        <v>39</v>
      </c>
      <c r="D2258" t="s">
        <v>76</v>
      </c>
      <c r="E2258" t="s">
        <v>1919</v>
      </c>
      <c r="F2258" s="13" t="str">
        <f>_xlfn.CONCAT(wiz_6[[#This Row],[OCTY......]],",",wiz_6[[#This Row],[OS]])</f>
        <v>QUEEN CITY,TX</v>
      </c>
      <c r="G2258" t="s">
        <v>70</v>
      </c>
      <c r="H2258" t="s">
        <v>202</v>
      </c>
      <c r="I2258" s="13" t="str">
        <f>_xlfn.CONCAT(wiz_6[[#This Row],[DCTY......]], ",",wiz_6[[#This Row],[DS]])</f>
        <v>NASHVILLE ,TN</v>
      </c>
      <c r="J2258" t="str">
        <f>TRIM(CONCATENATE(wiz_6[[#This Row],[SHIPPER..................]],wiz_6[[#This Row],[ZIP2..]],wiz_6[[#This Row],[ZIP3..]]))</f>
        <v>b: CIRCLE LOGISTICS | 7557237201</v>
      </c>
      <c r="K2258">
        <v>1</v>
      </c>
      <c r="L2258">
        <v>0.89</v>
      </c>
      <c r="M2258">
        <v>0.28000000000000003</v>
      </c>
      <c r="N2258">
        <v>512</v>
      </c>
      <c r="O2258">
        <v>1.71</v>
      </c>
      <c r="P2258">
        <v>59</v>
      </c>
      <c r="Q2258">
        <v>0.3</v>
      </c>
      <c r="R2258">
        <v>-36</v>
      </c>
      <c r="S2258">
        <v>-409</v>
      </c>
      <c r="T2258">
        <v>-158</v>
      </c>
      <c r="U2258">
        <v>38</v>
      </c>
      <c r="V2258">
        <v>-529</v>
      </c>
      <c r="W2258">
        <v>71101</v>
      </c>
      <c r="X2258">
        <v>75572</v>
      </c>
      <c r="Y2258">
        <v>37201</v>
      </c>
      <c r="Z2258">
        <v>0.95</v>
      </c>
      <c r="AA2258">
        <f t="shared" si="459"/>
        <v>10012</v>
      </c>
      <c r="AB2258">
        <f t="shared" si="460"/>
        <v>-529</v>
      </c>
      <c r="AC2258">
        <f t="shared" si="461"/>
        <v>6159</v>
      </c>
      <c r="AD2258">
        <f t="shared" si="462"/>
        <v>0.6151618058330004</v>
      </c>
      <c r="AE2258">
        <f t="shared" si="463"/>
        <v>0</v>
      </c>
      <c r="AF2258" t="e">
        <f t="shared" ca="1" si="464"/>
        <v>#N/A</v>
      </c>
      <c r="AG2258" t="e">
        <f t="shared" ca="1" si="465"/>
        <v>#N/A</v>
      </c>
      <c r="AH2258" t="e">
        <f t="shared" ca="1" si="466"/>
        <v>#N/A</v>
      </c>
      <c r="AI2258" t="e">
        <f t="shared" ca="1" si="455"/>
        <v>#N/A</v>
      </c>
      <c r="AJ2258">
        <f t="shared" si="456"/>
        <v>9.988014382740711E-5</v>
      </c>
      <c r="AK2258">
        <f t="shared" si="457"/>
        <v>0</v>
      </c>
      <c r="AL2258" t="e">
        <f t="shared" ca="1" si="467"/>
        <v>#N/A</v>
      </c>
      <c r="AM2258" t="b">
        <f t="shared" si="458"/>
        <v>0</v>
      </c>
    </row>
    <row r="2259" spans="1:39" x14ac:dyDescent="0.3">
      <c r="A2259" t="s">
        <v>78</v>
      </c>
      <c r="B2259" t="s">
        <v>79</v>
      </c>
      <c r="C2259" t="s">
        <v>39</v>
      </c>
      <c r="D2259" t="s">
        <v>76</v>
      </c>
      <c r="E2259" t="s">
        <v>434</v>
      </c>
      <c r="F2259" s="13" t="str">
        <f>_xlfn.CONCAT(wiz_6[[#This Row],[OCTY......]],",",wiz_6[[#This Row],[OS]])</f>
        <v>ATHENS    ,TX</v>
      </c>
      <c r="G2259" t="s">
        <v>50</v>
      </c>
      <c r="H2259" t="s">
        <v>384</v>
      </c>
      <c r="I2259" s="13" t="str">
        <f>_xlfn.CONCAT(wiz_6[[#This Row],[DCTY......]], ",",wiz_6[[#This Row],[DS]])</f>
        <v>MACON     ,GA</v>
      </c>
      <c r="J2259" t="str">
        <f>TRIM(CONCATENATE(wiz_6[[#This Row],[SHIPPER..................]],wiz_6[[#This Row],[ZIP2..]],wiz_6[[#This Row],[ZIP3..]]))</f>
        <v>TRACTOR SUPPLY MANHAT| 7575131201</v>
      </c>
      <c r="K2259">
        <v>22</v>
      </c>
      <c r="L2259">
        <v>1.7</v>
      </c>
      <c r="M2259">
        <v>0.21</v>
      </c>
      <c r="N2259">
        <v>822</v>
      </c>
      <c r="O2259">
        <v>1.72</v>
      </c>
      <c r="P2259">
        <v>108</v>
      </c>
      <c r="Q2259">
        <v>0.33</v>
      </c>
      <c r="R2259">
        <v>-3</v>
      </c>
      <c r="S2259">
        <v>182</v>
      </c>
      <c r="T2259">
        <v>10</v>
      </c>
      <c r="U2259">
        <v>55</v>
      </c>
      <c r="V2259">
        <v>247</v>
      </c>
      <c r="W2259">
        <v>76051</v>
      </c>
      <c r="X2259">
        <v>75751</v>
      </c>
      <c r="Y2259">
        <v>31201</v>
      </c>
      <c r="Z2259">
        <v>1.69</v>
      </c>
      <c r="AA2259">
        <f t="shared" si="459"/>
        <v>10012</v>
      </c>
      <c r="AB2259">
        <f t="shared" si="460"/>
        <v>5434</v>
      </c>
      <c r="AC2259">
        <f t="shared" si="461"/>
        <v>6159</v>
      </c>
      <c r="AD2259">
        <f t="shared" si="462"/>
        <v>0.6151618058330004</v>
      </c>
      <c r="AE2259">
        <f t="shared" si="463"/>
        <v>0</v>
      </c>
      <c r="AF2259" t="e">
        <f t="shared" ca="1" si="464"/>
        <v>#N/A</v>
      </c>
      <c r="AG2259" t="e">
        <f t="shared" ca="1" si="465"/>
        <v>#N/A</v>
      </c>
      <c r="AH2259" t="e">
        <f t="shared" ca="1" si="466"/>
        <v>#N/A</v>
      </c>
      <c r="AI2259" t="e">
        <f t="shared" ca="1" si="455"/>
        <v>#N/A</v>
      </c>
      <c r="AJ2259">
        <f t="shared" si="456"/>
        <v>2.1973631642029563E-3</v>
      </c>
      <c r="AK2259">
        <f t="shared" si="457"/>
        <v>0</v>
      </c>
      <c r="AL2259" t="e">
        <f t="shared" ca="1" si="467"/>
        <v>#N/A</v>
      </c>
      <c r="AM2259" t="b">
        <f t="shared" si="458"/>
        <v>0</v>
      </c>
    </row>
    <row r="2260" spans="1:39" x14ac:dyDescent="0.3">
      <c r="A2260" t="s">
        <v>210</v>
      </c>
      <c r="B2260" t="s">
        <v>211</v>
      </c>
      <c r="C2260" t="s">
        <v>39</v>
      </c>
      <c r="D2260" t="s">
        <v>76</v>
      </c>
      <c r="E2260" t="s">
        <v>1780</v>
      </c>
      <c r="F2260" s="13" t="str">
        <f>_xlfn.CONCAT(wiz_6[[#This Row],[OCTY......]],",",wiz_6[[#This Row],[OS]])</f>
        <v>WACO      ,TX</v>
      </c>
      <c r="G2260" t="s">
        <v>53</v>
      </c>
      <c r="H2260" t="s">
        <v>448</v>
      </c>
      <c r="I2260" s="13" t="str">
        <f>_xlfn.CONCAT(wiz_6[[#This Row],[DCTY......]], ",",wiz_6[[#This Row],[DS]])</f>
        <v>PLAINFIELD,IL</v>
      </c>
      <c r="J2260" t="str">
        <f>TRIM(CONCATENATE(wiz_6[[#This Row],[SHIPPER..................]],wiz_6[[#This Row],[ZIP2..]],wiz_6[[#This Row],[ZIP3..]]))</f>
        <v>b: ECHO GLOBAL LOGIST| 7670160544</v>
      </c>
      <c r="K2260">
        <v>1</v>
      </c>
      <c r="L2260">
        <v>1.23</v>
      </c>
      <c r="M2260">
        <v>0.28000000000000003</v>
      </c>
      <c r="N2260">
        <v>991</v>
      </c>
      <c r="O2260">
        <v>1.89</v>
      </c>
      <c r="P2260">
        <v>109</v>
      </c>
      <c r="Q2260">
        <v>0.35</v>
      </c>
      <c r="R2260">
        <v>-58</v>
      </c>
      <c r="S2260">
        <v>-208</v>
      </c>
      <c r="T2260">
        <v>-3</v>
      </c>
      <c r="U2260">
        <v>217</v>
      </c>
      <c r="V2260">
        <v>6</v>
      </c>
      <c r="W2260">
        <v>76099</v>
      </c>
      <c r="X2260">
        <v>76701</v>
      </c>
      <c r="Y2260">
        <v>60544</v>
      </c>
      <c r="Z2260">
        <v>1.29</v>
      </c>
      <c r="AA2260">
        <f t="shared" si="459"/>
        <v>10012</v>
      </c>
      <c r="AB2260">
        <f t="shared" si="460"/>
        <v>6</v>
      </c>
      <c r="AC2260">
        <f t="shared" si="461"/>
        <v>6159</v>
      </c>
      <c r="AD2260">
        <f t="shared" si="462"/>
        <v>0.6151618058330004</v>
      </c>
      <c r="AE2260">
        <f t="shared" si="463"/>
        <v>0</v>
      </c>
      <c r="AF2260" t="e">
        <f t="shared" ca="1" si="464"/>
        <v>#N/A</v>
      </c>
      <c r="AG2260" t="e">
        <f t="shared" ca="1" si="465"/>
        <v>#N/A</v>
      </c>
      <c r="AH2260" t="e">
        <f t="shared" ca="1" si="466"/>
        <v>#N/A</v>
      </c>
      <c r="AI2260" t="e">
        <f t="shared" ca="1" si="455"/>
        <v>#N/A</v>
      </c>
      <c r="AJ2260">
        <f t="shared" si="456"/>
        <v>9.988014382740711E-5</v>
      </c>
      <c r="AK2260">
        <f t="shared" si="457"/>
        <v>0</v>
      </c>
      <c r="AL2260" t="e">
        <f t="shared" ca="1" si="467"/>
        <v>#N/A</v>
      </c>
      <c r="AM2260" t="b">
        <f t="shared" si="458"/>
        <v>0</v>
      </c>
    </row>
    <row r="2261" spans="1:39" x14ac:dyDescent="0.3">
      <c r="A2261" t="s">
        <v>37</v>
      </c>
      <c r="B2261" t="s">
        <v>38</v>
      </c>
      <c r="C2261" t="s">
        <v>39</v>
      </c>
      <c r="D2261" t="s">
        <v>76</v>
      </c>
      <c r="E2261" t="s">
        <v>1780</v>
      </c>
      <c r="F2261" s="13" t="str">
        <f>_xlfn.CONCAT(wiz_6[[#This Row],[OCTY......]],",",wiz_6[[#This Row],[OS]])</f>
        <v>WACO      ,TX</v>
      </c>
      <c r="G2261" t="s">
        <v>53</v>
      </c>
      <c r="H2261" t="s">
        <v>481</v>
      </c>
      <c r="I2261" s="13" t="str">
        <f>_xlfn.CONCAT(wiz_6[[#This Row],[DCTY......]], ",",wiz_6[[#This Row],[DS]])</f>
        <v>BENTON    ,IL</v>
      </c>
      <c r="J2261" t="str">
        <f>TRIM(CONCATENATE(wiz_6[[#This Row],[SHIPPER..................]],wiz_6[[#This Row],[ZIP2..]],wiz_6[[#This Row],[ZIP3..]]))</f>
        <v>b: C H ROBINSON | 7670162812</v>
      </c>
      <c r="K2261">
        <v>1</v>
      </c>
      <c r="L2261">
        <v>1.1599999999999999</v>
      </c>
      <c r="M2261">
        <v>0.28000000000000003</v>
      </c>
      <c r="N2261">
        <v>762</v>
      </c>
      <c r="O2261">
        <v>2.67</v>
      </c>
      <c r="P2261">
        <v>89</v>
      </c>
      <c r="Q2261">
        <v>0.3</v>
      </c>
      <c r="R2261">
        <v>-53</v>
      </c>
      <c r="S2261">
        <v>-182</v>
      </c>
      <c r="T2261">
        <v>-206</v>
      </c>
      <c r="U2261">
        <v>-304</v>
      </c>
      <c r="V2261">
        <v>-692</v>
      </c>
      <c r="W2261">
        <v>76101</v>
      </c>
      <c r="X2261">
        <v>76701</v>
      </c>
      <c r="Y2261">
        <v>62812</v>
      </c>
      <c r="Z2261">
        <v>1.22</v>
      </c>
      <c r="AA2261">
        <f t="shared" si="459"/>
        <v>10012</v>
      </c>
      <c r="AB2261">
        <f t="shared" si="460"/>
        <v>-692</v>
      </c>
      <c r="AC2261">
        <f t="shared" si="461"/>
        <v>6159</v>
      </c>
      <c r="AD2261">
        <f t="shared" si="462"/>
        <v>0.6151618058330004</v>
      </c>
      <c r="AE2261">
        <f t="shared" si="463"/>
        <v>0</v>
      </c>
      <c r="AF2261" t="e">
        <f t="shared" ca="1" si="464"/>
        <v>#N/A</v>
      </c>
      <c r="AG2261" t="e">
        <f t="shared" ca="1" si="465"/>
        <v>#N/A</v>
      </c>
      <c r="AH2261" t="e">
        <f t="shared" ca="1" si="466"/>
        <v>#N/A</v>
      </c>
      <c r="AI2261" t="e">
        <f t="shared" ca="1" si="455"/>
        <v>#N/A</v>
      </c>
      <c r="AJ2261">
        <f t="shared" si="456"/>
        <v>9.988014382740711E-5</v>
      </c>
      <c r="AK2261">
        <f t="shared" si="457"/>
        <v>0</v>
      </c>
      <c r="AL2261" t="e">
        <f t="shared" ca="1" si="467"/>
        <v>#N/A</v>
      </c>
      <c r="AM2261" t="b">
        <f t="shared" si="458"/>
        <v>0</v>
      </c>
    </row>
    <row r="2262" spans="1:39" x14ac:dyDescent="0.3">
      <c r="A2262" t="s">
        <v>78</v>
      </c>
      <c r="B2262" t="s">
        <v>79</v>
      </c>
      <c r="C2262" t="s">
        <v>39</v>
      </c>
      <c r="D2262" t="s">
        <v>76</v>
      </c>
      <c r="E2262" t="s">
        <v>1780</v>
      </c>
      <c r="F2262" s="13" t="str">
        <f>_xlfn.CONCAT(wiz_6[[#This Row],[OCTY......]],",",wiz_6[[#This Row],[OS]])</f>
        <v>WACO      ,TX</v>
      </c>
      <c r="G2262" t="s">
        <v>42</v>
      </c>
      <c r="H2262" t="s">
        <v>81</v>
      </c>
      <c r="I2262" s="13" t="str">
        <f>_xlfn.CONCAT(wiz_6[[#This Row],[DCTY......]], ",",wiz_6[[#This Row],[DS]])</f>
        <v>PENDLETON ,IN</v>
      </c>
      <c r="J2262" t="str">
        <f>TRIM(CONCATENATE(wiz_6[[#This Row],[SHIPPER..................]],wiz_6[[#This Row],[ZIP2..]],wiz_6[[#This Row],[ZIP3..]]))</f>
        <v>TRACTOR SUPPLY MANHAT| 7670146064</v>
      </c>
      <c r="K2262">
        <v>2</v>
      </c>
      <c r="L2262">
        <v>1.18</v>
      </c>
      <c r="M2262">
        <v>0.21</v>
      </c>
      <c r="N2262">
        <v>1034</v>
      </c>
      <c r="O2262">
        <v>1.75</v>
      </c>
      <c r="P2262">
        <v>246</v>
      </c>
      <c r="Q2262">
        <v>0.5</v>
      </c>
      <c r="R2262">
        <v>0</v>
      </c>
      <c r="S2262">
        <v>-124</v>
      </c>
      <c r="T2262">
        <v>51</v>
      </c>
      <c r="U2262">
        <v>21</v>
      </c>
      <c r="V2262">
        <v>-52</v>
      </c>
      <c r="W2262">
        <v>76101</v>
      </c>
      <c r="X2262">
        <v>76701</v>
      </c>
      <c r="Y2262">
        <v>46064</v>
      </c>
      <c r="Z2262">
        <v>1.17</v>
      </c>
      <c r="AA2262">
        <f t="shared" si="459"/>
        <v>10012</v>
      </c>
      <c r="AB2262">
        <f t="shared" si="460"/>
        <v>-104</v>
      </c>
      <c r="AC2262">
        <f t="shared" si="461"/>
        <v>6159</v>
      </c>
      <c r="AD2262">
        <f t="shared" si="462"/>
        <v>0.6151618058330004</v>
      </c>
      <c r="AE2262">
        <f t="shared" si="463"/>
        <v>0</v>
      </c>
      <c r="AF2262" t="e">
        <f t="shared" ca="1" si="464"/>
        <v>#N/A</v>
      </c>
      <c r="AG2262" t="e">
        <f t="shared" ca="1" si="465"/>
        <v>#N/A</v>
      </c>
      <c r="AH2262" t="e">
        <f t="shared" ca="1" si="466"/>
        <v>#N/A</v>
      </c>
      <c r="AI2262" t="e">
        <f t="shared" ca="1" si="455"/>
        <v>#N/A</v>
      </c>
      <c r="AJ2262">
        <f t="shared" si="456"/>
        <v>1.9976028765481422E-4</v>
      </c>
      <c r="AK2262">
        <f t="shared" si="457"/>
        <v>0</v>
      </c>
      <c r="AL2262" t="e">
        <f t="shared" ca="1" si="467"/>
        <v>#N/A</v>
      </c>
      <c r="AM2262" t="b">
        <f t="shared" si="458"/>
        <v>0</v>
      </c>
    </row>
    <row r="2263" spans="1:39" x14ac:dyDescent="0.3">
      <c r="A2263" t="s">
        <v>78</v>
      </c>
      <c r="B2263" t="s">
        <v>79</v>
      </c>
      <c r="C2263" t="s">
        <v>39</v>
      </c>
      <c r="D2263" t="s">
        <v>76</v>
      </c>
      <c r="E2263" t="s">
        <v>1780</v>
      </c>
      <c r="F2263" s="13" t="str">
        <f>_xlfn.CONCAT(wiz_6[[#This Row],[OCTY......]],",",wiz_6[[#This Row],[OS]])</f>
        <v>WACO      ,TX</v>
      </c>
      <c r="G2263" t="s">
        <v>44</v>
      </c>
      <c r="H2263" t="s">
        <v>464</v>
      </c>
      <c r="I2263" s="13" t="str">
        <f>_xlfn.CONCAT(wiz_6[[#This Row],[DCTY......]], ",",wiz_6[[#This Row],[DS]])</f>
        <v>FRANKLIN  ,KY</v>
      </c>
      <c r="J2263" t="str">
        <f>TRIM(CONCATENATE(wiz_6[[#This Row],[SHIPPER..................]],wiz_6[[#This Row],[ZIP2..]],wiz_6[[#This Row],[ZIP3..]]))</f>
        <v>TRACTOR SUPPLY MANHAT| 7670142134</v>
      </c>
      <c r="K2263">
        <v>3</v>
      </c>
      <c r="L2263">
        <v>1.26</v>
      </c>
      <c r="M2263">
        <v>0.21</v>
      </c>
      <c r="N2263">
        <v>809</v>
      </c>
      <c r="O2263">
        <v>1.45</v>
      </c>
      <c r="P2263">
        <v>159</v>
      </c>
      <c r="Q2263">
        <v>0.4</v>
      </c>
      <c r="R2263">
        <v>2</v>
      </c>
      <c r="S2263">
        <v>-124</v>
      </c>
      <c r="T2263">
        <v>74</v>
      </c>
      <c r="U2263">
        <v>92</v>
      </c>
      <c r="V2263">
        <v>42</v>
      </c>
      <c r="W2263">
        <v>73501</v>
      </c>
      <c r="X2263">
        <v>76701</v>
      </c>
      <c r="Y2263">
        <v>42134</v>
      </c>
      <c r="Z2263">
        <v>1.25</v>
      </c>
      <c r="AA2263">
        <f t="shared" si="459"/>
        <v>10012</v>
      </c>
      <c r="AB2263">
        <f t="shared" si="460"/>
        <v>126</v>
      </c>
      <c r="AC2263">
        <f t="shared" si="461"/>
        <v>6159</v>
      </c>
      <c r="AD2263">
        <f t="shared" si="462"/>
        <v>0.6151618058330004</v>
      </c>
      <c r="AE2263">
        <f t="shared" si="463"/>
        <v>0</v>
      </c>
      <c r="AF2263" t="e">
        <f t="shared" ca="1" si="464"/>
        <v>#N/A</v>
      </c>
      <c r="AG2263" t="e">
        <f t="shared" ca="1" si="465"/>
        <v>#N/A</v>
      </c>
      <c r="AH2263" t="e">
        <f t="shared" ca="1" si="466"/>
        <v>#N/A</v>
      </c>
      <c r="AI2263" t="e">
        <f t="shared" ca="1" si="455"/>
        <v>#N/A</v>
      </c>
      <c r="AJ2263">
        <f t="shared" si="456"/>
        <v>2.9964043148222132E-4</v>
      </c>
      <c r="AK2263">
        <f t="shared" si="457"/>
        <v>0</v>
      </c>
      <c r="AL2263" t="e">
        <f t="shared" ca="1" si="467"/>
        <v>#N/A</v>
      </c>
      <c r="AM2263" t="b">
        <f t="shared" si="458"/>
        <v>0</v>
      </c>
    </row>
    <row r="2264" spans="1:39" x14ac:dyDescent="0.3">
      <c r="A2264" t="s">
        <v>664</v>
      </c>
      <c r="B2264" t="s">
        <v>665</v>
      </c>
      <c r="C2264" t="s">
        <v>39</v>
      </c>
      <c r="D2264" t="s">
        <v>396</v>
      </c>
      <c r="E2264" t="s">
        <v>1920</v>
      </c>
      <c r="F2264" s="13" t="str">
        <f>_xlfn.CONCAT(wiz_6[[#This Row],[OCTY......]],",",wiz_6[[#This Row],[OS]])</f>
        <v>BLUEFIELD ,VA</v>
      </c>
      <c r="G2264" t="s">
        <v>44</v>
      </c>
      <c r="H2264" t="s">
        <v>464</v>
      </c>
      <c r="I2264" s="13" t="str">
        <f>_xlfn.CONCAT(wiz_6[[#This Row],[DCTY......]], ",",wiz_6[[#This Row],[DS]])</f>
        <v>FRANKLIN  ,KY</v>
      </c>
      <c r="J2264" t="str">
        <f>TRIM(CONCATENATE(wiz_6[[#This Row],[SHIPPER..................]],wiz_6[[#This Row],[ZIP2..]],wiz_6[[#This Row],[ZIP3..]]))</f>
        <v>b: NOVA LOGISTICS INC| 2460542134</v>
      </c>
      <c r="K2264">
        <v>1</v>
      </c>
      <c r="L2264">
        <v>1.82</v>
      </c>
      <c r="M2264">
        <v>0.28000000000000003</v>
      </c>
      <c r="N2264">
        <v>380</v>
      </c>
      <c r="O2264">
        <v>0.5</v>
      </c>
      <c r="P2264">
        <v>111</v>
      </c>
      <c r="Q2264">
        <v>0.35</v>
      </c>
      <c r="R2264">
        <v>14</v>
      </c>
      <c r="S2264">
        <v>75</v>
      </c>
      <c r="T2264">
        <v>64</v>
      </c>
      <c r="U2264">
        <v>0</v>
      </c>
      <c r="V2264">
        <v>139</v>
      </c>
      <c r="W2264">
        <v>25303</v>
      </c>
      <c r="X2264">
        <v>24605</v>
      </c>
      <c r="Y2264">
        <v>42134</v>
      </c>
      <c r="Z2264">
        <v>1.88</v>
      </c>
      <c r="AA2264">
        <f t="shared" si="459"/>
        <v>10012</v>
      </c>
      <c r="AB2264">
        <f t="shared" si="460"/>
        <v>139</v>
      </c>
      <c r="AC2264">
        <f t="shared" si="461"/>
        <v>6159</v>
      </c>
      <c r="AD2264">
        <f t="shared" si="462"/>
        <v>0.6151618058330004</v>
      </c>
      <c r="AE2264">
        <f t="shared" si="463"/>
        <v>0</v>
      </c>
      <c r="AF2264" t="e">
        <f t="shared" ca="1" si="464"/>
        <v>#N/A</v>
      </c>
      <c r="AG2264" t="e">
        <f t="shared" ca="1" si="465"/>
        <v>#N/A</v>
      </c>
      <c r="AH2264" t="e">
        <f t="shared" ca="1" si="466"/>
        <v>#N/A</v>
      </c>
      <c r="AI2264" t="e">
        <f t="shared" ca="1" si="455"/>
        <v>#N/A</v>
      </c>
      <c r="AJ2264">
        <f t="shared" si="456"/>
        <v>9.988014382740711E-5</v>
      </c>
      <c r="AK2264">
        <f t="shared" si="457"/>
        <v>0</v>
      </c>
      <c r="AL2264" t="e">
        <f t="shared" ca="1" si="467"/>
        <v>#N/A</v>
      </c>
      <c r="AM2264" t="b">
        <f t="shared" si="458"/>
        <v>0</v>
      </c>
    </row>
    <row r="2265" spans="1:39" x14ac:dyDescent="0.3">
      <c r="A2265" t="s">
        <v>1921</v>
      </c>
      <c r="B2265" t="s">
        <v>1922</v>
      </c>
      <c r="C2265" t="s">
        <v>39</v>
      </c>
      <c r="D2265" t="s">
        <v>396</v>
      </c>
      <c r="E2265" t="s">
        <v>1923</v>
      </c>
      <c r="F2265" s="13" t="str">
        <f>_xlfn.CONCAT(wiz_6[[#This Row],[OCTY......]],",",wiz_6[[#This Row],[OS]])</f>
        <v>HARRISONBU,VA</v>
      </c>
      <c r="G2265" t="s">
        <v>66</v>
      </c>
      <c r="H2265" t="s">
        <v>1924</v>
      </c>
      <c r="I2265" s="13" t="str">
        <f>_xlfn.CONCAT(wiz_6[[#This Row],[DCTY......]], ",",wiz_6[[#This Row],[DS]])</f>
        <v>LUCEDALE  ,MS</v>
      </c>
      <c r="J2265" t="str">
        <f>TRIM(CONCATENATE(wiz_6[[#This Row],[SHIPPER..................]],wiz_6[[#This Row],[ZIP2..]],wiz_6[[#This Row],[ZIP3..]]))</f>
        <v>PCA HARRISONBURG BILL| 2280139452</v>
      </c>
      <c r="K2265">
        <v>5</v>
      </c>
      <c r="L2265">
        <v>1.72</v>
      </c>
      <c r="M2265">
        <v>0.18</v>
      </c>
      <c r="N2265">
        <v>897</v>
      </c>
      <c r="O2265">
        <v>1.51</v>
      </c>
      <c r="P2265">
        <v>176</v>
      </c>
      <c r="Q2265">
        <v>0.42</v>
      </c>
      <c r="R2265">
        <v>41</v>
      </c>
      <c r="S2265">
        <v>163</v>
      </c>
      <c r="T2265">
        <v>40</v>
      </c>
      <c r="U2265">
        <v>288</v>
      </c>
      <c r="V2265">
        <v>491</v>
      </c>
      <c r="W2265">
        <v>22630</v>
      </c>
      <c r="X2265">
        <v>22801</v>
      </c>
      <c r="Y2265">
        <v>39452</v>
      </c>
      <c r="Z2265">
        <v>1.68</v>
      </c>
      <c r="AA2265">
        <f t="shared" si="459"/>
        <v>10012</v>
      </c>
      <c r="AB2265">
        <f t="shared" si="460"/>
        <v>2455</v>
      </c>
      <c r="AC2265">
        <f t="shared" si="461"/>
        <v>6159</v>
      </c>
      <c r="AD2265">
        <f t="shared" si="462"/>
        <v>0.6151618058330004</v>
      </c>
      <c r="AE2265">
        <f t="shared" si="463"/>
        <v>0</v>
      </c>
      <c r="AF2265" t="e">
        <f t="shared" ca="1" si="464"/>
        <v>#N/A</v>
      </c>
      <c r="AG2265" t="e">
        <f t="shared" ca="1" si="465"/>
        <v>#N/A</v>
      </c>
      <c r="AH2265" t="e">
        <f t="shared" ca="1" si="466"/>
        <v>#N/A</v>
      </c>
      <c r="AI2265" t="e">
        <f t="shared" ca="1" si="455"/>
        <v>#N/A</v>
      </c>
      <c r="AJ2265">
        <f t="shared" si="456"/>
        <v>4.9940071913703551E-4</v>
      </c>
      <c r="AK2265">
        <f t="shared" si="457"/>
        <v>0</v>
      </c>
      <c r="AL2265" t="e">
        <f t="shared" ca="1" si="467"/>
        <v>#N/A</v>
      </c>
      <c r="AM2265" t="b">
        <f t="shared" si="458"/>
        <v>0</v>
      </c>
    </row>
    <row r="2266" spans="1:39" x14ac:dyDescent="0.3">
      <c r="A2266" t="s">
        <v>1921</v>
      </c>
      <c r="B2266" t="s">
        <v>1922</v>
      </c>
      <c r="C2266" t="s">
        <v>39</v>
      </c>
      <c r="D2266" t="s">
        <v>396</v>
      </c>
      <c r="E2266" t="s">
        <v>1923</v>
      </c>
      <c r="F2266" s="13" t="str">
        <f>_xlfn.CONCAT(wiz_6[[#This Row],[OCTY......]],",",wiz_6[[#This Row],[OS]])</f>
        <v>HARRISONBU,VA</v>
      </c>
      <c r="G2266" t="s">
        <v>185</v>
      </c>
      <c r="H2266" t="s">
        <v>1035</v>
      </c>
      <c r="I2266" s="13" t="str">
        <f>_xlfn.CONCAT(wiz_6[[#This Row],[DCTY......]], ",",wiz_6[[#This Row],[DS]])</f>
        <v>EDEN      ,NY</v>
      </c>
      <c r="J2266" t="str">
        <f>TRIM(CONCATENATE(wiz_6[[#This Row],[SHIPPER..................]],wiz_6[[#This Row],[ZIP2..]],wiz_6[[#This Row],[ZIP3..]]))</f>
        <v>PCA HARRISONBURG BILL| 2280114057</v>
      </c>
      <c r="K2266">
        <v>1</v>
      </c>
      <c r="L2266">
        <v>2.11</v>
      </c>
      <c r="M2266">
        <v>0.19</v>
      </c>
      <c r="N2266">
        <v>636</v>
      </c>
      <c r="O2266">
        <v>1.08</v>
      </c>
      <c r="P2266">
        <v>256</v>
      </c>
      <c r="Q2266">
        <v>0.5</v>
      </c>
      <c r="R2266">
        <v>33</v>
      </c>
      <c r="S2266">
        <v>163</v>
      </c>
      <c r="T2266">
        <v>31</v>
      </c>
      <c r="U2266">
        <v>186</v>
      </c>
      <c r="V2266">
        <v>380</v>
      </c>
      <c r="W2266">
        <v>18031</v>
      </c>
      <c r="X2266">
        <v>22801</v>
      </c>
      <c r="Y2266">
        <v>14057</v>
      </c>
      <c r="Z2266">
        <v>2.08</v>
      </c>
      <c r="AA2266">
        <f t="shared" si="459"/>
        <v>10012</v>
      </c>
      <c r="AB2266">
        <f t="shared" si="460"/>
        <v>380</v>
      </c>
      <c r="AC2266">
        <f t="shared" si="461"/>
        <v>6159</v>
      </c>
      <c r="AD2266">
        <f t="shared" si="462"/>
        <v>0.6151618058330004</v>
      </c>
      <c r="AE2266">
        <f t="shared" si="463"/>
        <v>0</v>
      </c>
      <c r="AF2266" t="e">
        <f t="shared" ca="1" si="464"/>
        <v>#N/A</v>
      </c>
      <c r="AG2266" t="e">
        <f t="shared" ca="1" si="465"/>
        <v>#N/A</v>
      </c>
      <c r="AH2266" t="e">
        <f t="shared" ca="1" si="466"/>
        <v>#N/A</v>
      </c>
      <c r="AI2266" t="e">
        <f t="shared" ca="1" si="455"/>
        <v>#N/A</v>
      </c>
      <c r="AJ2266">
        <f t="shared" si="456"/>
        <v>9.988014382740711E-5</v>
      </c>
      <c r="AK2266">
        <f t="shared" si="457"/>
        <v>0</v>
      </c>
      <c r="AL2266" t="e">
        <f t="shared" ca="1" si="467"/>
        <v>#N/A</v>
      </c>
      <c r="AM2266" t="b">
        <f t="shared" si="458"/>
        <v>0</v>
      </c>
    </row>
    <row r="2267" spans="1:39" x14ac:dyDescent="0.3">
      <c r="A2267" t="s">
        <v>657</v>
      </c>
      <c r="B2267" t="s">
        <v>658</v>
      </c>
      <c r="C2267" t="s">
        <v>39</v>
      </c>
      <c r="D2267" t="s">
        <v>396</v>
      </c>
      <c r="E2267" t="s">
        <v>1925</v>
      </c>
      <c r="F2267" s="13" t="str">
        <f>_xlfn.CONCAT(wiz_6[[#This Row],[OCTY......]],",",wiz_6[[#This Row],[OS]])</f>
        <v>SOUTH HILL,VA</v>
      </c>
      <c r="G2267" t="s">
        <v>40</v>
      </c>
      <c r="H2267" t="s">
        <v>868</v>
      </c>
      <c r="I2267" s="13" t="str">
        <f>_xlfn.CONCAT(wiz_6[[#This Row],[DCTY......]], ",",wiz_6[[#This Row],[DS]])</f>
        <v>ALABASTER ,AL</v>
      </c>
      <c r="J2267" t="str">
        <f>TRIM(CONCATENATE(wiz_6[[#This Row],[SHIPPER..................]],wiz_6[[#This Row],[ZIP2..]],wiz_6[[#This Row],[ZIP3..]]))</f>
        <v>LANDSTAR RANGER BROKE| 2397035007</v>
      </c>
      <c r="K2267">
        <v>1</v>
      </c>
      <c r="L2267">
        <v>1.67</v>
      </c>
      <c r="M2267">
        <v>0.28000000000000003</v>
      </c>
      <c r="N2267">
        <v>614</v>
      </c>
      <c r="O2267">
        <v>1.75</v>
      </c>
      <c r="P2267">
        <v>90</v>
      </c>
      <c r="Q2267">
        <v>0.3</v>
      </c>
      <c r="R2267">
        <v>-43</v>
      </c>
      <c r="S2267">
        <v>217</v>
      </c>
      <c r="T2267">
        <v>-127</v>
      </c>
      <c r="U2267">
        <v>-473</v>
      </c>
      <c r="V2267">
        <v>-383</v>
      </c>
      <c r="W2267">
        <v>27520</v>
      </c>
      <c r="X2267">
        <v>23970</v>
      </c>
      <c r="Y2267">
        <v>35007</v>
      </c>
      <c r="Z2267">
        <v>1.73</v>
      </c>
      <c r="AA2267">
        <f t="shared" si="459"/>
        <v>10012</v>
      </c>
      <c r="AB2267">
        <f t="shared" si="460"/>
        <v>-383</v>
      </c>
      <c r="AC2267">
        <f t="shared" si="461"/>
        <v>6159</v>
      </c>
      <c r="AD2267">
        <f t="shared" si="462"/>
        <v>0.6151618058330004</v>
      </c>
      <c r="AE2267">
        <f t="shared" si="463"/>
        <v>0</v>
      </c>
      <c r="AF2267" t="e">
        <f t="shared" ca="1" si="464"/>
        <v>#N/A</v>
      </c>
      <c r="AG2267" t="e">
        <f t="shared" ca="1" si="465"/>
        <v>#N/A</v>
      </c>
      <c r="AH2267" t="e">
        <f t="shared" ca="1" si="466"/>
        <v>#N/A</v>
      </c>
      <c r="AI2267" t="e">
        <f t="shared" ca="1" si="455"/>
        <v>#N/A</v>
      </c>
      <c r="AJ2267">
        <f t="shared" si="456"/>
        <v>9.988014382740711E-5</v>
      </c>
      <c r="AK2267">
        <f t="shared" si="457"/>
        <v>0</v>
      </c>
      <c r="AL2267" t="e">
        <f t="shared" ca="1" si="467"/>
        <v>#N/A</v>
      </c>
      <c r="AM2267" t="b">
        <f t="shared" si="458"/>
        <v>0</v>
      </c>
    </row>
    <row r="2268" spans="1:39" x14ac:dyDescent="0.3">
      <c r="A2268" t="s">
        <v>344</v>
      </c>
      <c r="B2268" t="s">
        <v>345</v>
      </c>
      <c r="C2268" t="s">
        <v>39</v>
      </c>
      <c r="D2268" t="s">
        <v>396</v>
      </c>
      <c r="E2268" t="s">
        <v>1926</v>
      </c>
      <c r="F2268" s="13" t="str">
        <f>_xlfn.CONCAT(wiz_6[[#This Row],[OCTY......]],",",wiz_6[[#This Row],[OS]])</f>
        <v>MARTINSVIL,VA</v>
      </c>
      <c r="G2268" t="s">
        <v>146</v>
      </c>
      <c r="H2268" t="s">
        <v>254</v>
      </c>
      <c r="I2268" s="13" t="str">
        <f>_xlfn.CONCAT(wiz_6[[#This Row],[DCTY......]], ",",wiz_6[[#This Row],[DS]])</f>
        <v>WEST MEMPH,AR</v>
      </c>
      <c r="J2268" t="str">
        <f>TRIM(CONCATENATE(wiz_6[[#This Row],[SHIPPER..................]],wiz_6[[#This Row],[ZIP2..]],wiz_6[[#This Row],[ZIP3..]]))</f>
        <v>b: SCHNEIDER LOGISTIC| 2411272301</v>
      </c>
      <c r="K2268">
        <v>1</v>
      </c>
      <c r="L2268">
        <v>0.92</v>
      </c>
      <c r="M2268">
        <v>0.27</v>
      </c>
      <c r="N2268">
        <v>671</v>
      </c>
      <c r="O2268">
        <v>1.5</v>
      </c>
      <c r="P2268">
        <v>215</v>
      </c>
      <c r="Q2268">
        <v>0.45</v>
      </c>
      <c r="R2268">
        <v>-41</v>
      </c>
      <c r="S2268">
        <v>255</v>
      </c>
      <c r="T2268">
        <v>-26</v>
      </c>
      <c r="U2268">
        <v>-528</v>
      </c>
      <c r="V2268">
        <v>-299</v>
      </c>
      <c r="W2268">
        <v>22630</v>
      </c>
      <c r="X2268">
        <v>24112</v>
      </c>
      <c r="Y2268">
        <v>72301</v>
      </c>
      <c r="Z2268">
        <v>0.97</v>
      </c>
      <c r="AA2268">
        <f t="shared" si="459"/>
        <v>10012</v>
      </c>
      <c r="AB2268">
        <f t="shared" si="460"/>
        <v>-299</v>
      </c>
      <c r="AC2268">
        <f t="shared" si="461"/>
        <v>6159</v>
      </c>
      <c r="AD2268">
        <f t="shared" si="462"/>
        <v>0.6151618058330004</v>
      </c>
      <c r="AE2268">
        <f t="shared" si="463"/>
        <v>0</v>
      </c>
      <c r="AF2268" t="e">
        <f t="shared" ca="1" si="464"/>
        <v>#N/A</v>
      </c>
      <c r="AG2268" t="e">
        <f t="shared" ca="1" si="465"/>
        <v>#N/A</v>
      </c>
      <c r="AH2268" t="e">
        <f t="shared" ca="1" si="466"/>
        <v>#N/A</v>
      </c>
      <c r="AI2268" t="e">
        <f t="shared" ca="1" si="455"/>
        <v>#N/A</v>
      </c>
      <c r="AJ2268">
        <f t="shared" si="456"/>
        <v>9.988014382740711E-5</v>
      </c>
      <c r="AK2268">
        <f t="shared" si="457"/>
        <v>0</v>
      </c>
      <c r="AL2268" t="e">
        <f t="shared" ca="1" si="467"/>
        <v>#N/A</v>
      </c>
      <c r="AM2268" t="b">
        <f t="shared" si="458"/>
        <v>0</v>
      </c>
    </row>
    <row r="2269" spans="1:39" x14ac:dyDescent="0.3">
      <c r="A2269" t="s">
        <v>37</v>
      </c>
      <c r="B2269" t="s">
        <v>38</v>
      </c>
      <c r="C2269" t="s">
        <v>39</v>
      </c>
      <c r="D2269" t="s">
        <v>396</v>
      </c>
      <c r="E2269" t="s">
        <v>1927</v>
      </c>
      <c r="F2269" s="13" t="str">
        <f>_xlfn.CONCAT(wiz_6[[#This Row],[OCTY......]],",",wiz_6[[#This Row],[OS]])</f>
        <v>ALTAVISTA ,VA</v>
      </c>
      <c r="G2269" t="s">
        <v>50</v>
      </c>
      <c r="H2269" t="s">
        <v>223</v>
      </c>
      <c r="I2269" s="13" t="str">
        <f>_xlfn.CONCAT(wiz_6[[#This Row],[DCTY......]], ",",wiz_6[[#This Row],[DS]])</f>
        <v>ATLANTA   ,GA</v>
      </c>
      <c r="J2269" t="str">
        <f>TRIM(CONCATENATE(wiz_6[[#This Row],[SHIPPER..................]],wiz_6[[#This Row],[ZIP2..]],wiz_6[[#This Row],[ZIP3..]]))</f>
        <v>b: C H ROBINSON | 2451730301</v>
      </c>
      <c r="K2269">
        <v>1</v>
      </c>
      <c r="L2269">
        <v>1.24</v>
      </c>
      <c r="M2269">
        <v>0.27</v>
      </c>
      <c r="N2269">
        <v>430</v>
      </c>
      <c r="O2269">
        <v>0.88</v>
      </c>
      <c r="P2269">
        <v>117</v>
      </c>
      <c r="Q2269">
        <v>0.35</v>
      </c>
      <c r="R2269">
        <v>-26</v>
      </c>
      <c r="S2269">
        <v>173</v>
      </c>
      <c r="T2269">
        <v>1</v>
      </c>
      <c r="U2269">
        <v>-374</v>
      </c>
      <c r="V2269">
        <v>-200</v>
      </c>
      <c r="W2269">
        <v>22821</v>
      </c>
      <c r="X2269">
        <v>24517</v>
      </c>
      <c r="Y2269">
        <v>30301</v>
      </c>
      <c r="Z2269">
        <v>1.29</v>
      </c>
      <c r="AA2269">
        <f t="shared" si="459"/>
        <v>10012</v>
      </c>
      <c r="AB2269">
        <f t="shared" si="460"/>
        <v>-200</v>
      </c>
      <c r="AC2269">
        <f t="shared" si="461"/>
        <v>6159</v>
      </c>
      <c r="AD2269">
        <f t="shared" si="462"/>
        <v>0.6151618058330004</v>
      </c>
      <c r="AE2269">
        <f t="shared" si="463"/>
        <v>0</v>
      </c>
      <c r="AF2269" t="e">
        <f t="shared" ca="1" si="464"/>
        <v>#N/A</v>
      </c>
      <c r="AG2269" t="e">
        <f t="shared" ca="1" si="465"/>
        <v>#N/A</v>
      </c>
      <c r="AH2269" t="e">
        <f t="shared" ca="1" si="466"/>
        <v>#N/A</v>
      </c>
      <c r="AI2269" t="e">
        <f t="shared" ca="1" si="455"/>
        <v>#N/A</v>
      </c>
      <c r="AJ2269">
        <f t="shared" si="456"/>
        <v>9.988014382740711E-5</v>
      </c>
      <c r="AK2269">
        <f t="shared" si="457"/>
        <v>0</v>
      </c>
      <c r="AL2269" t="e">
        <f t="shared" ca="1" si="467"/>
        <v>#N/A</v>
      </c>
      <c r="AM2269" t="b">
        <f t="shared" si="458"/>
        <v>0</v>
      </c>
    </row>
    <row r="2270" spans="1:39" x14ac:dyDescent="0.3">
      <c r="A2270" t="s">
        <v>616</v>
      </c>
      <c r="B2270" t="s">
        <v>617</v>
      </c>
      <c r="C2270" t="s">
        <v>39</v>
      </c>
      <c r="D2270" t="s">
        <v>68</v>
      </c>
      <c r="E2270" t="s">
        <v>674</v>
      </c>
      <c r="F2270" s="13" t="str">
        <f>_xlfn.CONCAT(wiz_6[[#This Row],[OCTY......]],",",wiz_6[[#This Row],[OS]])</f>
        <v>STONEVILLE,NC</v>
      </c>
      <c r="G2270" t="s">
        <v>50</v>
      </c>
      <c r="H2270" t="s">
        <v>71</v>
      </c>
      <c r="I2270" s="13" t="str">
        <f>_xlfn.CONCAT(wiz_6[[#This Row],[DCTY......]], ",",wiz_6[[#This Row],[DS]])</f>
        <v>JACKSON   ,GA</v>
      </c>
      <c r="J2270" t="str">
        <f>TRIM(CONCATENATE(wiz_6[[#This Row],[SHIPPER..................]],wiz_6[[#This Row],[ZIP2..]],wiz_6[[#This Row],[ZIP3..]]))</f>
        <v>AMER WOODMARK DED FT | 2704830233</v>
      </c>
      <c r="K2270">
        <v>35</v>
      </c>
      <c r="L2270">
        <v>2.37</v>
      </c>
      <c r="M2270">
        <v>0.19</v>
      </c>
      <c r="N2270">
        <v>407</v>
      </c>
      <c r="O2270">
        <v>0.6</v>
      </c>
      <c r="P2270">
        <v>45</v>
      </c>
      <c r="Q2270">
        <v>0.28999999999999998</v>
      </c>
      <c r="R2270">
        <v>6</v>
      </c>
      <c r="S2270">
        <v>73</v>
      </c>
      <c r="T2270">
        <v>68</v>
      </c>
      <c r="U2270">
        <v>110</v>
      </c>
      <c r="V2270">
        <v>251</v>
      </c>
      <c r="W2270">
        <v>27048</v>
      </c>
      <c r="X2270">
        <v>27048</v>
      </c>
      <c r="Y2270">
        <v>30233</v>
      </c>
      <c r="Z2270">
        <v>2.34</v>
      </c>
      <c r="AA2270">
        <f t="shared" si="459"/>
        <v>10012</v>
      </c>
      <c r="AB2270">
        <f t="shared" si="460"/>
        <v>8785</v>
      </c>
      <c r="AC2270">
        <f t="shared" si="461"/>
        <v>6159</v>
      </c>
      <c r="AD2270">
        <f t="shared" si="462"/>
        <v>0.6151618058330004</v>
      </c>
      <c r="AE2270">
        <f t="shared" si="463"/>
        <v>0</v>
      </c>
      <c r="AF2270" t="e">
        <f t="shared" ca="1" si="464"/>
        <v>#N/A</v>
      </c>
      <c r="AG2270" t="e">
        <f t="shared" ca="1" si="465"/>
        <v>#N/A</v>
      </c>
      <c r="AH2270" t="e">
        <f t="shared" ca="1" si="466"/>
        <v>#N/A</v>
      </c>
      <c r="AI2270" t="e">
        <f t="shared" ca="1" si="455"/>
        <v>#N/A</v>
      </c>
      <c r="AJ2270">
        <f t="shared" si="456"/>
        <v>3.4958050339592489E-3</v>
      </c>
      <c r="AK2270">
        <f t="shared" si="457"/>
        <v>0</v>
      </c>
      <c r="AL2270" t="e">
        <f t="shared" ca="1" si="467"/>
        <v>#N/A</v>
      </c>
      <c r="AM2270" t="b">
        <f t="shared" si="458"/>
        <v>0</v>
      </c>
    </row>
    <row r="2271" spans="1:39" x14ac:dyDescent="0.3">
      <c r="A2271" t="s">
        <v>365</v>
      </c>
      <c r="B2271" t="s">
        <v>366</v>
      </c>
      <c r="C2271" t="s">
        <v>39</v>
      </c>
      <c r="D2271" t="s">
        <v>68</v>
      </c>
      <c r="E2271" t="s">
        <v>674</v>
      </c>
      <c r="F2271" s="13" t="str">
        <f>_xlfn.CONCAT(wiz_6[[#This Row],[OCTY......]],",",wiz_6[[#This Row],[OS]])</f>
        <v>STONEVILLE,NC</v>
      </c>
      <c r="G2271" t="s">
        <v>50</v>
      </c>
      <c r="H2271" t="s">
        <v>71</v>
      </c>
      <c r="I2271" s="13" t="str">
        <f>_xlfn.CONCAT(wiz_6[[#This Row],[DCTY......]], ",",wiz_6[[#This Row],[DS]])</f>
        <v>JACKSON   ,GA</v>
      </c>
      <c r="J2271" t="str">
        <f>TRIM(CONCATENATE(wiz_6[[#This Row],[SHIPPER..................]],wiz_6[[#This Row],[ZIP2..]],wiz_6[[#This Row],[ZIP3..]]))</f>
        <v>AMERICAN WOODMARK COR| 2704830233</v>
      </c>
      <c r="K2271">
        <v>45</v>
      </c>
      <c r="L2271">
        <v>2.37</v>
      </c>
      <c r="M2271">
        <v>0.2</v>
      </c>
      <c r="N2271">
        <v>396</v>
      </c>
      <c r="O2271">
        <v>0.67</v>
      </c>
      <c r="P2271">
        <v>98</v>
      </c>
      <c r="Q2271">
        <v>0.34</v>
      </c>
      <c r="R2271">
        <v>5</v>
      </c>
      <c r="S2271">
        <v>185</v>
      </c>
      <c r="T2271">
        <v>24</v>
      </c>
      <c r="U2271">
        <v>92</v>
      </c>
      <c r="V2271">
        <v>301</v>
      </c>
      <c r="W2271">
        <v>27420</v>
      </c>
      <c r="X2271">
        <v>27048</v>
      </c>
      <c r="Y2271">
        <v>30233</v>
      </c>
      <c r="Z2271">
        <v>2.35</v>
      </c>
      <c r="AA2271">
        <f t="shared" si="459"/>
        <v>10012</v>
      </c>
      <c r="AB2271">
        <f t="shared" si="460"/>
        <v>13545</v>
      </c>
      <c r="AC2271">
        <f t="shared" si="461"/>
        <v>6159</v>
      </c>
      <c r="AD2271">
        <f t="shared" si="462"/>
        <v>0.6151618058330004</v>
      </c>
      <c r="AE2271">
        <f t="shared" si="463"/>
        <v>0</v>
      </c>
      <c r="AF2271" t="e">
        <f t="shared" ca="1" si="464"/>
        <v>#N/A</v>
      </c>
      <c r="AG2271" t="e">
        <f t="shared" ca="1" si="465"/>
        <v>#N/A</v>
      </c>
      <c r="AH2271" t="e">
        <f t="shared" ca="1" si="466"/>
        <v>#N/A</v>
      </c>
      <c r="AI2271" t="e">
        <f t="shared" ca="1" si="455"/>
        <v>#N/A</v>
      </c>
      <c r="AJ2271">
        <f t="shared" si="456"/>
        <v>4.4946064722333201E-3</v>
      </c>
      <c r="AK2271">
        <f t="shared" si="457"/>
        <v>0</v>
      </c>
      <c r="AL2271" t="e">
        <f t="shared" ca="1" si="467"/>
        <v>#N/A</v>
      </c>
      <c r="AM2271" t="b">
        <f t="shared" si="458"/>
        <v>0</v>
      </c>
    </row>
    <row r="2272" spans="1:39" x14ac:dyDescent="0.3">
      <c r="A2272" t="s">
        <v>365</v>
      </c>
      <c r="B2272" t="s">
        <v>620</v>
      </c>
      <c r="C2272" t="s">
        <v>39</v>
      </c>
      <c r="D2272" t="s">
        <v>68</v>
      </c>
      <c r="E2272" t="s">
        <v>674</v>
      </c>
      <c r="F2272" s="13" t="str">
        <f>_xlfn.CONCAT(wiz_6[[#This Row],[OCTY......]],",",wiz_6[[#This Row],[OS]])</f>
        <v>STONEVILLE,NC</v>
      </c>
      <c r="G2272" t="s">
        <v>50</v>
      </c>
      <c r="H2272" t="s">
        <v>71</v>
      </c>
      <c r="I2272" s="13" t="str">
        <f>_xlfn.CONCAT(wiz_6[[#This Row],[DCTY......]], ",",wiz_6[[#This Row],[DS]])</f>
        <v>JACKSON   ,GA</v>
      </c>
      <c r="J2272" t="str">
        <f>TRIM(CONCATENATE(wiz_6[[#This Row],[SHIPPER..................]],wiz_6[[#This Row],[ZIP2..]],wiz_6[[#This Row],[ZIP3..]]))</f>
        <v>AMERICAN WOODMARK COR| 2704830233</v>
      </c>
      <c r="K2272">
        <v>5</v>
      </c>
      <c r="L2272">
        <v>2.36</v>
      </c>
      <c r="M2272">
        <v>0.19</v>
      </c>
      <c r="N2272">
        <v>396</v>
      </c>
      <c r="O2272">
        <v>0.75</v>
      </c>
      <c r="P2272">
        <v>118</v>
      </c>
      <c r="Q2272">
        <v>0.34</v>
      </c>
      <c r="R2272">
        <v>6</v>
      </c>
      <c r="S2272">
        <v>181</v>
      </c>
      <c r="T2272">
        <v>5</v>
      </c>
      <c r="U2272">
        <v>90</v>
      </c>
      <c r="V2272">
        <v>276</v>
      </c>
      <c r="W2272">
        <v>28348</v>
      </c>
      <c r="X2272">
        <v>27048</v>
      </c>
      <c r="Y2272">
        <v>30233</v>
      </c>
      <c r="Z2272">
        <v>2.33</v>
      </c>
      <c r="AA2272">
        <f t="shared" si="459"/>
        <v>10012</v>
      </c>
      <c r="AB2272">
        <f t="shared" si="460"/>
        <v>1380</v>
      </c>
      <c r="AC2272">
        <f t="shared" si="461"/>
        <v>6159</v>
      </c>
      <c r="AD2272">
        <f t="shared" si="462"/>
        <v>0.6151618058330004</v>
      </c>
      <c r="AE2272">
        <f t="shared" si="463"/>
        <v>0</v>
      </c>
      <c r="AF2272" t="e">
        <f t="shared" ca="1" si="464"/>
        <v>#N/A</v>
      </c>
      <c r="AG2272" t="e">
        <f t="shared" ca="1" si="465"/>
        <v>#N/A</v>
      </c>
      <c r="AH2272" t="e">
        <f t="shared" ca="1" si="466"/>
        <v>#N/A</v>
      </c>
      <c r="AI2272" t="e">
        <f t="shared" ca="1" si="455"/>
        <v>#N/A</v>
      </c>
      <c r="AJ2272">
        <f t="shared" si="456"/>
        <v>4.9940071913703551E-4</v>
      </c>
      <c r="AK2272">
        <f t="shared" si="457"/>
        <v>0</v>
      </c>
      <c r="AL2272" t="e">
        <f t="shared" ca="1" si="467"/>
        <v>#N/A</v>
      </c>
      <c r="AM2272" t="b">
        <f t="shared" si="458"/>
        <v>0</v>
      </c>
    </row>
    <row r="2273" spans="1:39" x14ac:dyDescent="0.3">
      <c r="A2273" t="s">
        <v>1928</v>
      </c>
      <c r="B2273" t="s">
        <v>1929</v>
      </c>
      <c r="C2273" t="s">
        <v>39</v>
      </c>
      <c r="D2273" t="s">
        <v>396</v>
      </c>
      <c r="E2273" t="s">
        <v>922</v>
      </c>
      <c r="F2273" s="13" t="str">
        <f>_xlfn.CONCAT(wiz_6[[#This Row],[OCTY......]],",",wiz_6[[#This Row],[OS]])</f>
        <v>SALEM     ,VA</v>
      </c>
      <c r="G2273" t="s">
        <v>42</v>
      </c>
      <c r="H2273" t="s">
        <v>442</v>
      </c>
      <c r="I2273" s="13" t="str">
        <f>_xlfn.CONCAT(wiz_6[[#This Row],[DCTY......]], ",",wiz_6[[#This Row],[DS]])</f>
        <v>INDIANAPOL,IN</v>
      </c>
      <c r="J2273" t="str">
        <f>TRIM(CONCATENATE(wiz_6[[#This Row],[SHIPPER..................]],wiz_6[[#This Row],[ZIP2..]],wiz_6[[#This Row],[ZIP3..]]))</f>
        <v>b: WHITACRE LOGISTICS| 2415346201</v>
      </c>
      <c r="K2273">
        <v>1</v>
      </c>
      <c r="L2273">
        <v>1.34</v>
      </c>
      <c r="M2273">
        <v>0.27</v>
      </c>
      <c r="N2273">
        <v>465</v>
      </c>
      <c r="O2273">
        <v>0.92</v>
      </c>
      <c r="P2273">
        <v>7</v>
      </c>
      <c r="Q2273">
        <v>0.25</v>
      </c>
      <c r="R2273">
        <v>13</v>
      </c>
      <c r="S2273">
        <v>-3</v>
      </c>
      <c r="T2273">
        <v>11</v>
      </c>
      <c r="U2273">
        <v>-369</v>
      </c>
      <c r="V2273">
        <v>-361</v>
      </c>
      <c r="W2273">
        <v>24000</v>
      </c>
      <c r="X2273">
        <v>24153</v>
      </c>
      <c r="Y2273">
        <v>46201</v>
      </c>
      <c r="Z2273">
        <v>1.39</v>
      </c>
      <c r="AA2273">
        <f t="shared" si="459"/>
        <v>10012</v>
      </c>
      <c r="AB2273">
        <f t="shared" si="460"/>
        <v>-361</v>
      </c>
      <c r="AC2273">
        <f t="shared" si="461"/>
        <v>6159</v>
      </c>
      <c r="AD2273">
        <f t="shared" si="462"/>
        <v>0.6151618058330004</v>
      </c>
      <c r="AE2273">
        <f t="shared" si="463"/>
        <v>0</v>
      </c>
      <c r="AF2273" t="e">
        <f t="shared" ca="1" si="464"/>
        <v>#N/A</v>
      </c>
      <c r="AG2273" t="e">
        <f t="shared" ca="1" si="465"/>
        <v>#N/A</v>
      </c>
      <c r="AH2273" t="e">
        <f t="shared" ca="1" si="466"/>
        <v>#N/A</v>
      </c>
      <c r="AI2273" t="e">
        <f t="shared" ca="1" si="455"/>
        <v>#N/A</v>
      </c>
      <c r="AJ2273">
        <f t="shared" si="456"/>
        <v>9.988014382740711E-5</v>
      </c>
      <c r="AK2273">
        <f t="shared" si="457"/>
        <v>0</v>
      </c>
      <c r="AL2273" t="e">
        <f t="shared" ca="1" si="467"/>
        <v>#N/A</v>
      </c>
      <c r="AM2273" t="b">
        <f t="shared" si="458"/>
        <v>0</v>
      </c>
    </row>
    <row r="2274" spans="1:39" x14ac:dyDescent="0.3">
      <c r="A2274" t="s">
        <v>37</v>
      </c>
      <c r="B2274" t="s">
        <v>38</v>
      </c>
      <c r="C2274" t="s">
        <v>39</v>
      </c>
      <c r="D2274" t="s">
        <v>396</v>
      </c>
      <c r="E2274" t="s">
        <v>1527</v>
      </c>
      <c r="F2274" s="13" t="str">
        <f>_xlfn.CONCAT(wiz_6[[#This Row],[OCTY......]],",",wiz_6[[#This Row],[OS]])</f>
        <v>ROANOKE   ,VA</v>
      </c>
      <c r="G2274" t="s">
        <v>66</v>
      </c>
      <c r="H2274" t="s">
        <v>774</v>
      </c>
      <c r="I2274" s="13" t="str">
        <f>_xlfn.CONCAT(wiz_6[[#This Row],[DCTY......]], ",",wiz_6[[#This Row],[DS]])</f>
        <v>BYHALIA   ,MS</v>
      </c>
      <c r="J2274" t="str">
        <f>TRIM(CONCATENATE(wiz_6[[#This Row],[SHIPPER..................]],wiz_6[[#This Row],[ZIP2..]],wiz_6[[#This Row],[ZIP3..]]))</f>
        <v>b: C H ROBINSON | 2400038611</v>
      </c>
      <c r="K2274">
        <v>1</v>
      </c>
      <c r="L2274">
        <v>1.88</v>
      </c>
      <c r="M2274">
        <v>0.27</v>
      </c>
      <c r="N2274">
        <v>651</v>
      </c>
      <c r="O2274">
        <v>1.39</v>
      </c>
      <c r="P2274">
        <v>51</v>
      </c>
      <c r="Q2274">
        <v>0.3</v>
      </c>
      <c r="R2274">
        <v>-39</v>
      </c>
      <c r="S2274">
        <v>-58</v>
      </c>
      <c r="T2274">
        <v>0</v>
      </c>
      <c r="U2274">
        <v>242</v>
      </c>
      <c r="V2274">
        <v>184</v>
      </c>
      <c r="W2274">
        <v>24501</v>
      </c>
      <c r="X2274">
        <v>24000</v>
      </c>
      <c r="Y2274">
        <v>38611</v>
      </c>
      <c r="Z2274">
        <v>1.93</v>
      </c>
      <c r="AA2274">
        <f t="shared" si="459"/>
        <v>10012</v>
      </c>
      <c r="AB2274">
        <f t="shared" si="460"/>
        <v>184</v>
      </c>
      <c r="AC2274">
        <f t="shared" si="461"/>
        <v>6159</v>
      </c>
      <c r="AD2274">
        <f t="shared" si="462"/>
        <v>0.6151618058330004</v>
      </c>
      <c r="AE2274">
        <f t="shared" si="463"/>
        <v>0</v>
      </c>
      <c r="AF2274" t="e">
        <f t="shared" ca="1" si="464"/>
        <v>#N/A</v>
      </c>
      <c r="AG2274" t="e">
        <f t="shared" ca="1" si="465"/>
        <v>#N/A</v>
      </c>
      <c r="AH2274" t="e">
        <f t="shared" ca="1" si="466"/>
        <v>#N/A</v>
      </c>
      <c r="AI2274" t="e">
        <f t="shared" ca="1" si="455"/>
        <v>#N/A</v>
      </c>
      <c r="AJ2274">
        <f t="shared" si="456"/>
        <v>9.988014382740711E-5</v>
      </c>
      <c r="AK2274">
        <f t="shared" si="457"/>
        <v>0</v>
      </c>
      <c r="AL2274" t="e">
        <f t="shared" ca="1" si="467"/>
        <v>#N/A</v>
      </c>
      <c r="AM2274" t="b">
        <f t="shared" si="458"/>
        <v>0</v>
      </c>
    </row>
    <row r="2275" spans="1:39" x14ac:dyDescent="0.3">
      <c r="A2275" t="s">
        <v>37</v>
      </c>
      <c r="B2275" t="s">
        <v>38</v>
      </c>
      <c r="C2275" t="s">
        <v>39</v>
      </c>
      <c r="D2275" t="s">
        <v>68</v>
      </c>
      <c r="E2275" t="s">
        <v>1035</v>
      </c>
      <c r="F2275" s="13" t="str">
        <f>_xlfn.CONCAT(wiz_6[[#This Row],[OCTY......]],",",wiz_6[[#This Row],[OS]])</f>
        <v>EDEN      ,NC</v>
      </c>
      <c r="G2275" t="s">
        <v>87</v>
      </c>
      <c r="H2275" t="s">
        <v>1023</v>
      </c>
      <c r="I2275" s="13" t="str">
        <f>_xlfn.CONCAT(wiz_6[[#This Row],[DCTY......]], ",",wiz_6[[#This Row],[DS]])</f>
        <v>HILLIARD  ,OH</v>
      </c>
      <c r="J2275" t="str">
        <f>TRIM(CONCATENATE(wiz_6[[#This Row],[SHIPPER..................]],wiz_6[[#This Row],[ZIP2..]],wiz_6[[#This Row],[ZIP3..]]))</f>
        <v>b: C H ROBINSON | 2728843026</v>
      </c>
      <c r="K2275">
        <v>1</v>
      </c>
      <c r="L2275">
        <v>0.89</v>
      </c>
      <c r="M2275">
        <v>0.27</v>
      </c>
      <c r="N2275">
        <v>401</v>
      </c>
      <c r="O2275">
        <v>0.89</v>
      </c>
      <c r="P2275">
        <v>156</v>
      </c>
      <c r="Q2275">
        <v>0.4</v>
      </c>
      <c r="R2275">
        <v>17</v>
      </c>
      <c r="S2275">
        <v>195</v>
      </c>
      <c r="T2275">
        <v>-1</v>
      </c>
      <c r="U2275">
        <v>-523</v>
      </c>
      <c r="V2275">
        <v>-329</v>
      </c>
      <c r="W2275">
        <v>28396</v>
      </c>
      <c r="X2275">
        <v>27288</v>
      </c>
      <c r="Y2275">
        <v>43026</v>
      </c>
      <c r="Z2275">
        <v>0.94</v>
      </c>
      <c r="AA2275">
        <f t="shared" si="459"/>
        <v>10012</v>
      </c>
      <c r="AB2275">
        <f t="shared" si="460"/>
        <v>-329</v>
      </c>
      <c r="AC2275">
        <f t="shared" si="461"/>
        <v>6159</v>
      </c>
      <c r="AD2275">
        <f t="shared" si="462"/>
        <v>0.6151618058330004</v>
      </c>
      <c r="AE2275">
        <f t="shared" si="463"/>
        <v>0</v>
      </c>
      <c r="AF2275" t="e">
        <f t="shared" ca="1" si="464"/>
        <v>#N/A</v>
      </c>
      <c r="AG2275" t="e">
        <f t="shared" ca="1" si="465"/>
        <v>#N/A</v>
      </c>
      <c r="AH2275" t="e">
        <f t="shared" ca="1" si="466"/>
        <v>#N/A</v>
      </c>
      <c r="AI2275" t="e">
        <f t="shared" ca="1" si="455"/>
        <v>#N/A</v>
      </c>
      <c r="AJ2275">
        <f t="shared" si="456"/>
        <v>9.988014382740711E-5</v>
      </c>
      <c r="AK2275">
        <f t="shared" si="457"/>
        <v>0</v>
      </c>
      <c r="AL2275" t="e">
        <f t="shared" ca="1" si="467"/>
        <v>#N/A</v>
      </c>
      <c r="AM2275" t="b">
        <f t="shared" si="458"/>
        <v>0</v>
      </c>
    </row>
    <row r="2276" spans="1:39" x14ac:dyDescent="0.3">
      <c r="A2276" t="s">
        <v>365</v>
      </c>
      <c r="B2276" t="s">
        <v>366</v>
      </c>
      <c r="C2276" t="s">
        <v>39</v>
      </c>
      <c r="D2276" t="s">
        <v>396</v>
      </c>
      <c r="E2276" t="s">
        <v>1930</v>
      </c>
      <c r="F2276" s="13" t="str">
        <f>_xlfn.CONCAT(wiz_6[[#This Row],[OCTY......]],",",wiz_6[[#This Row],[OS]])</f>
        <v>BLAIRS    ,VA</v>
      </c>
      <c r="G2276" t="s">
        <v>70</v>
      </c>
      <c r="H2276" t="s">
        <v>553</v>
      </c>
      <c r="I2276" s="13" t="str">
        <f>_xlfn.CONCAT(wiz_6[[#This Row],[DCTY......]], ",",wiz_6[[#This Row],[DS]])</f>
        <v>HUMBOLDT  ,TN</v>
      </c>
      <c r="J2276" t="str">
        <f>TRIM(CONCATENATE(wiz_6[[#This Row],[SHIPPER..................]],wiz_6[[#This Row],[ZIP2..]],wiz_6[[#This Row],[ZIP3..]]))</f>
        <v>AMERICAN WOODMARK COR| 2452738343</v>
      </c>
      <c r="K2276">
        <v>11</v>
      </c>
      <c r="L2276">
        <v>1.8</v>
      </c>
      <c r="M2276">
        <v>0.19</v>
      </c>
      <c r="N2276">
        <v>654</v>
      </c>
      <c r="O2276">
        <v>1.08</v>
      </c>
      <c r="P2276">
        <v>134</v>
      </c>
      <c r="Q2276">
        <v>0.36</v>
      </c>
      <c r="R2276">
        <v>11</v>
      </c>
      <c r="S2276">
        <v>188</v>
      </c>
      <c r="T2276">
        <v>73</v>
      </c>
      <c r="U2276">
        <v>231</v>
      </c>
      <c r="V2276">
        <v>492</v>
      </c>
      <c r="W2276">
        <v>27420</v>
      </c>
      <c r="X2276">
        <v>24527</v>
      </c>
      <c r="Y2276">
        <v>38343</v>
      </c>
      <c r="Z2276">
        <v>1.77</v>
      </c>
      <c r="AA2276">
        <f t="shared" si="459"/>
        <v>10012</v>
      </c>
      <c r="AB2276">
        <f t="shared" si="460"/>
        <v>5412</v>
      </c>
      <c r="AC2276">
        <f t="shared" si="461"/>
        <v>6159</v>
      </c>
      <c r="AD2276">
        <f t="shared" si="462"/>
        <v>0.6151618058330004</v>
      </c>
      <c r="AE2276">
        <f t="shared" si="463"/>
        <v>0</v>
      </c>
      <c r="AF2276" t="e">
        <f t="shared" ca="1" si="464"/>
        <v>#N/A</v>
      </c>
      <c r="AG2276" t="e">
        <f t="shared" ca="1" si="465"/>
        <v>#N/A</v>
      </c>
      <c r="AH2276" t="e">
        <f t="shared" ca="1" si="466"/>
        <v>#N/A</v>
      </c>
      <c r="AI2276" t="e">
        <f t="shared" ca="1" si="455"/>
        <v>#N/A</v>
      </c>
      <c r="AJ2276">
        <f t="shared" si="456"/>
        <v>1.0986815821014781E-3</v>
      </c>
      <c r="AK2276">
        <f t="shared" si="457"/>
        <v>0</v>
      </c>
      <c r="AL2276" t="e">
        <f t="shared" ca="1" si="467"/>
        <v>#N/A</v>
      </c>
      <c r="AM2276" t="b">
        <f t="shared" si="458"/>
        <v>0</v>
      </c>
    </row>
    <row r="2277" spans="1:39" x14ac:dyDescent="0.3">
      <c r="A2277" t="s">
        <v>365</v>
      </c>
      <c r="B2277" t="s">
        <v>620</v>
      </c>
      <c r="C2277" t="s">
        <v>39</v>
      </c>
      <c r="D2277" t="s">
        <v>396</v>
      </c>
      <c r="E2277" t="s">
        <v>1930</v>
      </c>
      <c r="F2277" s="13" t="str">
        <f>_xlfn.CONCAT(wiz_6[[#This Row],[OCTY......]],",",wiz_6[[#This Row],[OS]])</f>
        <v>BLAIRS    ,VA</v>
      </c>
      <c r="G2277" t="s">
        <v>70</v>
      </c>
      <c r="H2277" t="s">
        <v>553</v>
      </c>
      <c r="I2277" s="13" t="str">
        <f>_xlfn.CONCAT(wiz_6[[#This Row],[DCTY......]], ",",wiz_6[[#This Row],[DS]])</f>
        <v>HUMBOLDT  ,TN</v>
      </c>
      <c r="J2277" t="str">
        <f>TRIM(CONCATENATE(wiz_6[[#This Row],[SHIPPER..................]],wiz_6[[#This Row],[ZIP2..]],wiz_6[[#This Row],[ZIP3..]]))</f>
        <v>AMERICAN WOODMARK COR| 2452738343</v>
      </c>
      <c r="K2277">
        <v>2</v>
      </c>
      <c r="L2277">
        <v>1.8</v>
      </c>
      <c r="M2277">
        <v>0.19</v>
      </c>
      <c r="N2277">
        <v>654</v>
      </c>
      <c r="O2277">
        <v>1.18</v>
      </c>
      <c r="P2277">
        <v>84</v>
      </c>
      <c r="Q2277">
        <v>0.3</v>
      </c>
      <c r="R2277">
        <v>13</v>
      </c>
      <c r="S2277">
        <v>64</v>
      </c>
      <c r="T2277">
        <v>50</v>
      </c>
      <c r="U2277">
        <v>230</v>
      </c>
      <c r="V2277">
        <v>344</v>
      </c>
      <c r="W2277">
        <v>24153</v>
      </c>
      <c r="X2277">
        <v>24527</v>
      </c>
      <c r="Y2277">
        <v>38343</v>
      </c>
      <c r="Z2277">
        <v>1.77</v>
      </c>
      <c r="AA2277">
        <f t="shared" si="459"/>
        <v>10012</v>
      </c>
      <c r="AB2277">
        <f t="shared" si="460"/>
        <v>688</v>
      </c>
      <c r="AC2277">
        <f t="shared" si="461"/>
        <v>6159</v>
      </c>
      <c r="AD2277">
        <f t="shared" si="462"/>
        <v>0.6151618058330004</v>
      </c>
      <c r="AE2277">
        <f t="shared" si="463"/>
        <v>0</v>
      </c>
      <c r="AF2277" t="e">
        <f t="shared" ca="1" si="464"/>
        <v>#N/A</v>
      </c>
      <c r="AG2277" t="e">
        <f t="shared" ca="1" si="465"/>
        <v>#N/A</v>
      </c>
      <c r="AH2277" t="e">
        <f t="shared" ca="1" si="466"/>
        <v>#N/A</v>
      </c>
      <c r="AI2277" t="e">
        <f t="shared" ca="1" si="455"/>
        <v>#N/A</v>
      </c>
      <c r="AJ2277">
        <f t="shared" si="456"/>
        <v>1.9976028765481422E-4</v>
      </c>
      <c r="AK2277">
        <f t="shared" si="457"/>
        <v>0</v>
      </c>
      <c r="AL2277" t="e">
        <f t="shared" ca="1" si="467"/>
        <v>#N/A</v>
      </c>
      <c r="AM2277" t="b">
        <f t="shared" si="458"/>
        <v>0</v>
      </c>
    </row>
    <row r="2278" spans="1:39" x14ac:dyDescent="0.3">
      <c r="A2278" t="s">
        <v>37</v>
      </c>
      <c r="B2278" t="s">
        <v>38</v>
      </c>
      <c r="C2278" t="s">
        <v>39</v>
      </c>
      <c r="D2278" t="s">
        <v>396</v>
      </c>
      <c r="E2278" t="s">
        <v>1931</v>
      </c>
      <c r="F2278" s="13" t="str">
        <f>_xlfn.CONCAT(wiz_6[[#This Row],[OCTY......]],",",wiz_6[[#This Row],[OS]])</f>
        <v>RIDGEWAY  ,VA</v>
      </c>
      <c r="G2278" t="s">
        <v>70</v>
      </c>
      <c r="H2278" t="s">
        <v>139</v>
      </c>
      <c r="I2278" s="13" t="str">
        <f>_xlfn.CONCAT(wiz_6[[#This Row],[DCTY......]], ",",wiz_6[[#This Row],[DS]])</f>
        <v>LA VERGNE ,TN</v>
      </c>
      <c r="J2278" t="str">
        <f>TRIM(CONCATENATE(wiz_6[[#This Row],[SHIPPER..................]],wiz_6[[#This Row],[ZIP2..]],wiz_6[[#This Row],[ZIP3..]]))</f>
        <v>b: C H ROBINSON | 2414837086</v>
      </c>
      <c r="K2278">
        <v>3</v>
      </c>
      <c r="L2278">
        <v>1.38</v>
      </c>
      <c r="M2278">
        <v>0.28000000000000003</v>
      </c>
      <c r="N2278">
        <v>453</v>
      </c>
      <c r="O2278">
        <v>0.96</v>
      </c>
      <c r="P2278">
        <v>107</v>
      </c>
      <c r="Q2278">
        <v>0.32</v>
      </c>
      <c r="R2278">
        <v>-31</v>
      </c>
      <c r="S2278">
        <v>188</v>
      </c>
      <c r="T2278">
        <v>1</v>
      </c>
      <c r="U2278">
        <v>-332</v>
      </c>
      <c r="V2278">
        <v>-143</v>
      </c>
      <c r="W2278">
        <v>27576</v>
      </c>
      <c r="X2278">
        <v>24148</v>
      </c>
      <c r="Y2278">
        <v>37086</v>
      </c>
      <c r="Z2278">
        <v>1.44</v>
      </c>
      <c r="AA2278">
        <f t="shared" si="459"/>
        <v>10012</v>
      </c>
      <c r="AB2278">
        <f t="shared" si="460"/>
        <v>-429</v>
      </c>
      <c r="AC2278">
        <f t="shared" si="461"/>
        <v>6159</v>
      </c>
      <c r="AD2278">
        <f t="shared" si="462"/>
        <v>0.6151618058330004</v>
      </c>
      <c r="AE2278">
        <f t="shared" si="463"/>
        <v>0</v>
      </c>
      <c r="AF2278" t="e">
        <f t="shared" ca="1" si="464"/>
        <v>#N/A</v>
      </c>
      <c r="AG2278" t="e">
        <f t="shared" ca="1" si="465"/>
        <v>#N/A</v>
      </c>
      <c r="AH2278" t="e">
        <f t="shared" ca="1" si="466"/>
        <v>#N/A</v>
      </c>
      <c r="AI2278" t="e">
        <f t="shared" ca="1" si="455"/>
        <v>#N/A</v>
      </c>
      <c r="AJ2278">
        <f t="shared" si="456"/>
        <v>2.9964043148222132E-4</v>
      </c>
      <c r="AK2278">
        <f t="shared" si="457"/>
        <v>0</v>
      </c>
      <c r="AL2278" t="e">
        <f t="shared" ca="1" si="467"/>
        <v>#N/A</v>
      </c>
      <c r="AM2278" t="b">
        <f t="shared" si="458"/>
        <v>0</v>
      </c>
    </row>
    <row r="2279" spans="1:39" x14ac:dyDescent="0.3">
      <c r="A2279" t="s">
        <v>37</v>
      </c>
      <c r="B2279" t="s">
        <v>38</v>
      </c>
      <c r="C2279" t="s">
        <v>39</v>
      </c>
      <c r="D2279" t="s">
        <v>396</v>
      </c>
      <c r="E2279" t="s">
        <v>1932</v>
      </c>
      <c r="F2279" s="13" t="str">
        <f>_xlfn.CONCAT(wiz_6[[#This Row],[OCTY......]],",",wiz_6[[#This Row],[OS]])</f>
        <v>CHESAPEAKE,VA</v>
      </c>
      <c r="G2279" t="s">
        <v>53</v>
      </c>
      <c r="H2279" t="s">
        <v>1014</v>
      </c>
      <c r="I2279" s="13" t="str">
        <f>_xlfn.CONCAT(wiz_6[[#This Row],[DCTY......]], ",",wiz_6[[#This Row],[DS]])</f>
        <v>ROMEOVILLE,IL</v>
      </c>
      <c r="J2279" t="str">
        <f>TRIM(CONCATENATE(wiz_6[[#This Row],[SHIPPER..................]],wiz_6[[#This Row],[ZIP2..]],wiz_6[[#This Row],[ZIP3..]]))</f>
        <v>b: C H ROBINSON | 2332060446</v>
      </c>
      <c r="K2279">
        <v>1</v>
      </c>
      <c r="L2279">
        <v>0.76</v>
      </c>
      <c r="M2279">
        <v>0.28000000000000003</v>
      </c>
      <c r="N2279">
        <v>919</v>
      </c>
      <c r="O2279">
        <v>1.81</v>
      </c>
      <c r="P2279">
        <v>242</v>
      </c>
      <c r="Q2279">
        <v>0.45</v>
      </c>
      <c r="R2279">
        <v>-20</v>
      </c>
      <c r="S2279">
        <v>-500</v>
      </c>
      <c r="T2279">
        <v>1</v>
      </c>
      <c r="U2279">
        <v>-327</v>
      </c>
      <c r="V2279">
        <v>-826</v>
      </c>
      <c r="W2279">
        <v>24000</v>
      </c>
      <c r="X2279">
        <v>23320</v>
      </c>
      <c r="Y2279">
        <v>60446</v>
      </c>
      <c r="Z2279">
        <v>0.82</v>
      </c>
      <c r="AA2279">
        <f t="shared" si="459"/>
        <v>10012</v>
      </c>
      <c r="AB2279">
        <f t="shared" si="460"/>
        <v>-826</v>
      </c>
      <c r="AC2279">
        <f t="shared" si="461"/>
        <v>6159</v>
      </c>
      <c r="AD2279">
        <f t="shared" si="462"/>
        <v>0.6151618058330004</v>
      </c>
      <c r="AE2279">
        <f t="shared" si="463"/>
        <v>0</v>
      </c>
      <c r="AF2279" t="e">
        <f t="shared" ca="1" si="464"/>
        <v>#N/A</v>
      </c>
      <c r="AG2279" t="e">
        <f t="shared" ca="1" si="465"/>
        <v>#N/A</v>
      </c>
      <c r="AH2279" t="e">
        <f t="shared" ca="1" si="466"/>
        <v>#N/A</v>
      </c>
      <c r="AI2279" t="e">
        <f t="shared" ca="1" si="455"/>
        <v>#N/A</v>
      </c>
      <c r="AJ2279">
        <f t="shared" si="456"/>
        <v>9.988014382740711E-5</v>
      </c>
      <c r="AK2279">
        <f t="shared" si="457"/>
        <v>0</v>
      </c>
      <c r="AL2279" t="e">
        <f t="shared" ca="1" si="467"/>
        <v>#N/A</v>
      </c>
      <c r="AM2279" t="b">
        <f t="shared" si="458"/>
        <v>0</v>
      </c>
    </row>
    <row r="2280" spans="1:39" x14ac:dyDescent="0.3">
      <c r="A2280" t="s">
        <v>37</v>
      </c>
      <c r="B2280" t="s">
        <v>38</v>
      </c>
      <c r="C2280" t="s">
        <v>39</v>
      </c>
      <c r="D2280" t="s">
        <v>396</v>
      </c>
      <c r="E2280" t="s">
        <v>1395</v>
      </c>
      <c r="F2280" s="13" t="str">
        <f>_xlfn.CONCAT(wiz_6[[#This Row],[OCTY......]],",",wiz_6[[#This Row],[OS]])</f>
        <v>WILLIAMSBU,VA</v>
      </c>
      <c r="G2280" t="s">
        <v>87</v>
      </c>
      <c r="H2280" t="s">
        <v>1933</v>
      </c>
      <c r="I2280" s="13" t="str">
        <f>_xlfn.CONCAT(wiz_6[[#This Row],[DCTY......]], ",",wiz_6[[#This Row],[DS]])</f>
        <v>AUSTINTOWN,OH</v>
      </c>
      <c r="J2280" t="str">
        <f>TRIM(CONCATENATE(wiz_6[[#This Row],[SHIPPER..................]],wiz_6[[#This Row],[ZIP2..]],wiz_6[[#This Row],[ZIP3..]]))</f>
        <v>b: C H ROBINSON | 2318544515</v>
      </c>
      <c r="K2280">
        <v>1</v>
      </c>
      <c r="L2280">
        <v>1.6</v>
      </c>
      <c r="M2280">
        <v>0.28000000000000003</v>
      </c>
      <c r="N2280">
        <v>453</v>
      </c>
      <c r="O2280">
        <v>0.97</v>
      </c>
      <c r="P2280">
        <v>161</v>
      </c>
      <c r="Q2280">
        <v>0.4</v>
      </c>
      <c r="R2280">
        <v>90</v>
      </c>
      <c r="S2280">
        <v>-248</v>
      </c>
      <c r="T2280">
        <v>-1</v>
      </c>
      <c r="U2280">
        <v>135</v>
      </c>
      <c r="V2280">
        <v>-114</v>
      </c>
      <c r="W2280">
        <v>20163</v>
      </c>
      <c r="X2280">
        <v>23185</v>
      </c>
      <c r="Y2280">
        <v>44515</v>
      </c>
      <c r="Z2280">
        <v>1.66</v>
      </c>
      <c r="AA2280">
        <f t="shared" si="459"/>
        <v>10012</v>
      </c>
      <c r="AB2280">
        <f t="shared" si="460"/>
        <v>-114</v>
      </c>
      <c r="AC2280">
        <f t="shared" si="461"/>
        <v>6159</v>
      </c>
      <c r="AD2280">
        <f t="shared" si="462"/>
        <v>0.6151618058330004</v>
      </c>
      <c r="AE2280">
        <f t="shared" si="463"/>
        <v>0</v>
      </c>
      <c r="AF2280" t="e">
        <f t="shared" ca="1" si="464"/>
        <v>#N/A</v>
      </c>
      <c r="AG2280" t="e">
        <f t="shared" ca="1" si="465"/>
        <v>#N/A</v>
      </c>
      <c r="AH2280" t="e">
        <f t="shared" ca="1" si="466"/>
        <v>#N/A</v>
      </c>
      <c r="AI2280" t="e">
        <f t="shared" ca="1" si="455"/>
        <v>#N/A</v>
      </c>
      <c r="AJ2280">
        <f t="shared" si="456"/>
        <v>9.988014382740711E-5</v>
      </c>
      <c r="AK2280">
        <f t="shared" si="457"/>
        <v>0</v>
      </c>
      <c r="AL2280" t="e">
        <f t="shared" ca="1" si="467"/>
        <v>#N/A</v>
      </c>
      <c r="AM2280" t="b">
        <f t="shared" si="458"/>
        <v>0</v>
      </c>
    </row>
    <row r="2281" spans="1:39" x14ac:dyDescent="0.3">
      <c r="A2281" t="s">
        <v>1348</v>
      </c>
      <c r="B2281" t="s">
        <v>1349</v>
      </c>
      <c r="C2281" t="s">
        <v>39</v>
      </c>
      <c r="D2281" t="s">
        <v>396</v>
      </c>
      <c r="E2281" t="s">
        <v>1781</v>
      </c>
      <c r="F2281" s="13" t="str">
        <f>_xlfn.CONCAT(wiz_6[[#This Row],[OCTY......]],",",wiz_6[[#This Row],[OS]])</f>
        <v>NEWPORT NE,VA</v>
      </c>
      <c r="G2281" t="s">
        <v>70</v>
      </c>
      <c r="H2281" t="s">
        <v>202</v>
      </c>
      <c r="I2281" s="13" t="str">
        <f>_xlfn.CONCAT(wiz_6[[#This Row],[DCTY......]], ",",wiz_6[[#This Row],[DS]])</f>
        <v>NASHVILLE ,TN</v>
      </c>
      <c r="J2281" t="str">
        <f>TRIM(CONCATENATE(wiz_6[[#This Row],[SHIPPER..................]],wiz_6[[#This Row],[ZIP2..]],wiz_6[[#This Row],[ZIP3..]]))</f>
        <v>b: BECKER LOGISTICS | 2360137201</v>
      </c>
      <c r="K2281">
        <v>1</v>
      </c>
      <c r="L2281">
        <v>1.03</v>
      </c>
      <c r="M2281">
        <v>0.27</v>
      </c>
      <c r="N2281">
        <v>693</v>
      </c>
      <c r="O2281">
        <v>1.39</v>
      </c>
      <c r="P2281">
        <v>0</v>
      </c>
      <c r="Q2281">
        <v>0.25</v>
      </c>
      <c r="R2281">
        <v>-42</v>
      </c>
      <c r="S2281">
        <v>0</v>
      </c>
      <c r="T2281">
        <v>0</v>
      </c>
      <c r="U2281">
        <v>-85</v>
      </c>
      <c r="V2281">
        <v>-85</v>
      </c>
      <c r="W2281">
        <v>23601</v>
      </c>
      <c r="X2281">
        <v>23601</v>
      </c>
      <c r="Y2281">
        <v>37201</v>
      </c>
      <c r="Z2281">
        <v>1.08</v>
      </c>
      <c r="AA2281">
        <f t="shared" si="459"/>
        <v>10012</v>
      </c>
      <c r="AB2281">
        <f t="shared" si="460"/>
        <v>-85</v>
      </c>
      <c r="AC2281">
        <f t="shared" si="461"/>
        <v>6159</v>
      </c>
      <c r="AD2281">
        <f t="shared" si="462"/>
        <v>0.6151618058330004</v>
      </c>
      <c r="AE2281">
        <f t="shared" si="463"/>
        <v>0</v>
      </c>
      <c r="AF2281" t="e">
        <f t="shared" ca="1" si="464"/>
        <v>#N/A</v>
      </c>
      <c r="AG2281" t="e">
        <f t="shared" ca="1" si="465"/>
        <v>#N/A</v>
      </c>
      <c r="AH2281" t="e">
        <f t="shared" ca="1" si="466"/>
        <v>#N/A</v>
      </c>
      <c r="AI2281" t="e">
        <f t="shared" ca="1" si="455"/>
        <v>#N/A</v>
      </c>
      <c r="AJ2281">
        <f t="shared" si="456"/>
        <v>9.988014382740711E-5</v>
      </c>
      <c r="AK2281">
        <f t="shared" si="457"/>
        <v>0</v>
      </c>
      <c r="AL2281" t="e">
        <f t="shared" ca="1" si="467"/>
        <v>#N/A</v>
      </c>
      <c r="AM2281" t="b">
        <f t="shared" si="458"/>
        <v>0</v>
      </c>
    </row>
    <row r="2282" spans="1:39" x14ac:dyDescent="0.3">
      <c r="A2282" t="s">
        <v>37</v>
      </c>
      <c r="B2282" t="s">
        <v>38</v>
      </c>
      <c r="C2282" t="s">
        <v>39</v>
      </c>
      <c r="D2282" t="s">
        <v>396</v>
      </c>
      <c r="E2282" t="s">
        <v>1589</v>
      </c>
      <c r="F2282" s="13" t="str">
        <f>_xlfn.CONCAT(wiz_6[[#This Row],[OCTY......]],",",wiz_6[[#This Row],[OS]])</f>
        <v>CHESTER   ,VA</v>
      </c>
      <c r="G2282" t="s">
        <v>50</v>
      </c>
      <c r="H2282" t="s">
        <v>51</v>
      </c>
      <c r="I2282" s="13" t="str">
        <f>_xlfn.CONCAT(wiz_6[[#This Row],[DCTY......]], ",",wiz_6[[#This Row],[DS]])</f>
        <v>NEWNAN    ,GA</v>
      </c>
      <c r="J2282" t="str">
        <f>TRIM(CONCATENATE(wiz_6[[#This Row],[SHIPPER..................]],wiz_6[[#This Row],[ZIP2..]],wiz_6[[#This Row],[ZIP3..]]))</f>
        <v>b: C H ROBINSON | 2383130263</v>
      </c>
      <c r="K2282">
        <v>1</v>
      </c>
      <c r="L2282">
        <v>1.33</v>
      </c>
      <c r="M2282">
        <v>0.28000000000000003</v>
      </c>
      <c r="N2282">
        <v>560</v>
      </c>
      <c r="O2282">
        <v>1.83</v>
      </c>
      <c r="P2282">
        <v>112</v>
      </c>
      <c r="Q2282">
        <v>0.35</v>
      </c>
      <c r="R2282">
        <v>-39</v>
      </c>
      <c r="S2282">
        <v>39</v>
      </c>
      <c r="T2282">
        <v>-173</v>
      </c>
      <c r="U2282">
        <v>-137</v>
      </c>
      <c r="V2282">
        <v>-271</v>
      </c>
      <c r="W2282">
        <v>22030</v>
      </c>
      <c r="X2282">
        <v>23831</v>
      </c>
      <c r="Y2282">
        <v>30263</v>
      </c>
      <c r="Z2282">
        <v>1.39</v>
      </c>
      <c r="AA2282">
        <f t="shared" si="459"/>
        <v>10012</v>
      </c>
      <c r="AB2282">
        <f t="shared" si="460"/>
        <v>-271</v>
      </c>
      <c r="AC2282">
        <f t="shared" si="461"/>
        <v>6159</v>
      </c>
      <c r="AD2282">
        <f t="shared" si="462"/>
        <v>0.6151618058330004</v>
      </c>
      <c r="AE2282">
        <f t="shared" si="463"/>
        <v>0</v>
      </c>
      <c r="AF2282" t="e">
        <f t="shared" ca="1" si="464"/>
        <v>#N/A</v>
      </c>
      <c r="AG2282" t="e">
        <f t="shared" ca="1" si="465"/>
        <v>#N/A</v>
      </c>
      <c r="AH2282" t="e">
        <f t="shared" ca="1" si="466"/>
        <v>#N/A</v>
      </c>
      <c r="AI2282" t="e">
        <f t="shared" ca="1" si="455"/>
        <v>#N/A</v>
      </c>
      <c r="AJ2282">
        <f t="shared" si="456"/>
        <v>9.988014382740711E-5</v>
      </c>
      <c r="AK2282">
        <f t="shared" si="457"/>
        <v>0</v>
      </c>
      <c r="AL2282" t="e">
        <f t="shared" ca="1" si="467"/>
        <v>#N/A</v>
      </c>
      <c r="AM2282" t="b">
        <f t="shared" si="458"/>
        <v>0</v>
      </c>
    </row>
    <row r="2283" spans="1:39" x14ac:dyDescent="0.3">
      <c r="A2283" t="s">
        <v>37</v>
      </c>
      <c r="B2283" t="s">
        <v>38</v>
      </c>
      <c r="C2283" t="s">
        <v>39</v>
      </c>
      <c r="D2283" t="s">
        <v>396</v>
      </c>
      <c r="E2283" t="s">
        <v>1934</v>
      </c>
      <c r="F2283" s="13" t="str">
        <f>_xlfn.CONCAT(wiz_6[[#This Row],[OCTY......]],",",wiz_6[[#This Row],[OS]])</f>
        <v>SANDSTON  ,VA</v>
      </c>
      <c r="G2283" t="s">
        <v>53</v>
      </c>
      <c r="H2283" t="s">
        <v>159</v>
      </c>
      <c r="I2283" s="13" t="str">
        <f>_xlfn.CONCAT(wiz_6[[#This Row],[DCTY......]], ",",wiz_6[[#This Row],[DS]])</f>
        <v>CHICAGO   ,IL</v>
      </c>
      <c r="J2283" t="str">
        <f>TRIM(CONCATENATE(wiz_6[[#This Row],[SHIPPER..................]],wiz_6[[#This Row],[ZIP2..]],wiz_6[[#This Row],[ZIP3..]]))</f>
        <v>b: C H ROBINSON | 2315060601</v>
      </c>
      <c r="K2283">
        <v>1</v>
      </c>
      <c r="L2283">
        <v>1.0900000000000001</v>
      </c>
      <c r="M2283">
        <v>0.27</v>
      </c>
      <c r="N2283">
        <v>807</v>
      </c>
      <c r="O2283">
        <v>1.83</v>
      </c>
      <c r="P2283">
        <v>126</v>
      </c>
      <c r="Q2283">
        <v>0.35</v>
      </c>
      <c r="R2283">
        <v>-21</v>
      </c>
      <c r="S2283">
        <v>21</v>
      </c>
      <c r="T2283">
        <v>-16</v>
      </c>
      <c r="U2283">
        <v>-258</v>
      </c>
      <c r="V2283">
        <v>-253</v>
      </c>
      <c r="W2283">
        <v>20163</v>
      </c>
      <c r="X2283">
        <v>23150</v>
      </c>
      <c r="Y2283">
        <v>60601</v>
      </c>
      <c r="Z2283">
        <v>1.1399999999999999</v>
      </c>
      <c r="AA2283">
        <f t="shared" si="459"/>
        <v>10012</v>
      </c>
      <c r="AB2283">
        <f t="shared" si="460"/>
        <v>-253</v>
      </c>
      <c r="AC2283">
        <f t="shared" si="461"/>
        <v>6159</v>
      </c>
      <c r="AD2283">
        <f t="shared" si="462"/>
        <v>0.6151618058330004</v>
      </c>
      <c r="AE2283">
        <f t="shared" si="463"/>
        <v>0</v>
      </c>
      <c r="AF2283" t="e">
        <f t="shared" ca="1" si="464"/>
        <v>#N/A</v>
      </c>
      <c r="AG2283" t="e">
        <f t="shared" ca="1" si="465"/>
        <v>#N/A</v>
      </c>
      <c r="AH2283" t="e">
        <f t="shared" ca="1" si="466"/>
        <v>#N/A</v>
      </c>
      <c r="AI2283" t="e">
        <f t="shared" ca="1" si="455"/>
        <v>#N/A</v>
      </c>
      <c r="AJ2283">
        <f t="shared" si="456"/>
        <v>9.988014382740711E-5</v>
      </c>
      <c r="AK2283">
        <f t="shared" si="457"/>
        <v>0</v>
      </c>
      <c r="AL2283" t="e">
        <f t="shared" ca="1" si="467"/>
        <v>#N/A</v>
      </c>
      <c r="AM2283" t="b">
        <f t="shared" si="458"/>
        <v>0</v>
      </c>
    </row>
    <row r="2284" spans="1:39" x14ac:dyDescent="0.3">
      <c r="A2284" t="s">
        <v>37</v>
      </c>
      <c r="B2284" t="s">
        <v>38</v>
      </c>
      <c r="C2284" t="s">
        <v>39</v>
      </c>
      <c r="D2284" t="s">
        <v>396</v>
      </c>
      <c r="E2284" t="s">
        <v>116</v>
      </c>
      <c r="F2284" s="13" t="str">
        <f>_xlfn.CONCAT(wiz_6[[#This Row],[OCTY......]],",",wiz_6[[#This Row],[OS]])</f>
        <v>RICHMOND  ,VA</v>
      </c>
      <c r="G2284" t="s">
        <v>42</v>
      </c>
      <c r="H2284" t="s">
        <v>1935</v>
      </c>
      <c r="I2284" s="13" t="str">
        <f>_xlfn.CONCAT(wiz_6[[#This Row],[DCTY......]], ",",wiz_6[[#This Row],[DS]])</f>
        <v>CAYUGA    ,IN</v>
      </c>
      <c r="J2284" t="str">
        <f>TRIM(CONCATENATE(wiz_6[[#This Row],[SHIPPER..................]],wiz_6[[#This Row],[ZIP2..]],wiz_6[[#This Row],[ZIP3..]]))</f>
        <v>b: C H ROBINSON | 2321847928</v>
      </c>
      <c r="K2284">
        <v>1</v>
      </c>
      <c r="L2284">
        <v>1.1200000000000001</v>
      </c>
      <c r="M2284">
        <v>0.28000000000000003</v>
      </c>
      <c r="N2284">
        <v>715</v>
      </c>
      <c r="O2284">
        <v>1</v>
      </c>
      <c r="P2284">
        <v>266</v>
      </c>
      <c r="Q2284">
        <v>0.5</v>
      </c>
      <c r="R2284">
        <v>-23</v>
      </c>
      <c r="S2284">
        <v>-67</v>
      </c>
      <c r="T2284">
        <v>145</v>
      </c>
      <c r="U2284">
        <v>-2</v>
      </c>
      <c r="V2284">
        <v>76</v>
      </c>
      <c r="W2284">
        <v>18031</v>
      </c>
      <c r="X2284">
        <v>23218</v>
      </c>
      <c r="Y2284">
        <v>47928</v>
      </c>
      <c r="Z2284">
        <v>1.18</v>
      </c>
      <c r="AA2284">
        <f t="shared" si="459"/>
        <v>10012</v>
      </c>
      <c r="AB2284">
        <f t="shared" si="460"/>
        <v>76</v>
      </c>
      <c r="AC2284">
        <f t="shared" si="461"/>
        <v>6159</v>
      </c>
      <c r="AD2284">
        <f t="shared" si="462"/>
        <v>0.6151618058330004</v>
      </c>
      <c r="AE2284">
        <f t="shared" si="463"/>
        <v>0</v>
      </c>
      <c r="AF2284" t="e">
        <f t="shared" ca="1" si="464"/>
        <v>#N/A</v>
      </c>
      <c r="AG2284" t="e">
        <f t="shared" ca="1" si="465"/>
        <v>#N/A</v>
      </c>
      <c r="AH2284" t="e">
        <f t="shared" ca="1" si="466"/>
        <v>#N/A</v>
      </c>
      <c r="AI2284" t="e">
        <f t="shared" ca="1" si="455"/>
        <v>#N/A</v>
      </c>
      <c r="AJ2284">
        <f t="shared" si="456"/>
        <v>9.988014382740711E-5</v>
      </c>
      <c r="AK2284">
        <f t="shared" si="457"/>
        <v>0</v>
      </c>
      <c r="AL2284" t="e">
        <f t="shared" ca="1" si="467"/>
        <v>#N/A</v>
      </c>
      <c r="AM2284" t="b">
        <f t="shared" si="458"/>
        <v>0</v>
      </c>
    </row>
    <row r="2285" spans="1:39" x14ac:dyDescent="0.3">
      <c r="A2285" t="s">
        <v>1423</v>
      </c>
      <c r="B2285" t="s">
        <v>1424</v>
      </c>
      <c r="C2285" t="s">
        <v>39</v>
      </c>
      <c r="D2285" t="s">
        <v>396</v>
      </c>
      <c r="E2285" t="s">
        <v>1936</v>
      </c>
      <c r="F2285" s="13" t="str">
        <f>_xlfn.CONCAT(wiz_6[[#This Row],[OCTY......]],",",wiz_6[[#This Row],[OS]])</f>
        <v>WEST POINT,VA</v>
      </c>
      <c r="G2285" t="s">
        <v>42</v>
      </c>
      <c r="H2285" t="s">
        <v>1937</v>
      </c>
      <c r="I2285" s="13" t="str">
        <f>_xlfn.CONCAT(wiz_6[[#This Row],[DCTY......]], ",",wiz_6[[#This Row],[DS]])</f>
        <v>PLYMOUTH  ,IN</v>
      </c>
      <c r="J2285" t="str">
        <f>TRIM(CONCATENATE(wiz_6[[#This Row],[SHIPPER..................]],wiz_6[[#This Row],[ZIP2..]],wiz_6[[#This Row],[ZIP3..]]))</f>
        <v>b: TRINITY LOGISTICS | 2318146563</v>
      </c>
      <c r="K2285">
        <v>1</v>
      </c>
      <c r="L2285">
        <v>1.08</v>
      </c>
      <c r="M2285">
        <v>0.27</v>
      </c>
      <c r="N2285">
        <v>739</v>
      </c>
      <c r="O2285">
        <v>1.75</v>
      </c>
      <c r="P2285">
        <v>77</v>
      </c>
      <c r="Q2285">
        <v>0.3</v>
      </c>
      <c r="R2285">
        <v>-17</v>
      </c>
      <c r="S2285">
        <v>-21</v>
      </c>
      <c r="T2285">
        <v>-33</v>
      </c>
      <c r="U2285">
        <v>-329</v>
      </c>
      <c r="V2285">
        <v>-383</v>
      </c>
      <c r="W2285">
        <v>23450</v>
      </c>
      <c r="X2285">
        <v>23181</v>
      </c>
      <c r="Y2285">
        <v>46563</v>
      </c>
      <c r="Z2285">
        <v>1.1299999999999999</v>
      </c>
      <c r="AA2285">
        <f t="shared" si="459"/>
        <v>10012</v>
      </c>
      <c r="AB2285">
        <f t="shared" si="460"/>
        <v>-383</v>
      </c>
      <c r="AC2285">
        <f t="shared" si="461"/>
        <v>6159</v>
      </c>
      <c r="AD2285">
        <f t="shared" si="462"/>
        <v>0.6151618058330004</v>
      </c>
      <c r="AE2285">
        <f t="shared" si="463"/>
        <v>0</v>
      </c>
      <c r="AF2285" t="e">
        <f t="shared" ca="1" si="464"/>
        <v>#N/A</v>
      </c>
      <c r="AG2285" t="e">
        <f t="shared" ca="1" si="465"/>
        <v>#N/A</v>
      </c>
      <c r="AH2285" t="e">
        <f t="shared" ca="1" si="466"/>
        <v>#N/A</v>
      </c>
      <c r="AI2285" t="e">
        <f t="shared" ca="1" si="455"/>
        <v>#N/A</v>
      </c>
      <c r="AJ2285">
        <f t="shared" si="456"/>
        <v>9.988014382740711E-5</v>
      </c>
      <c r="AK2285">
        <f t="shared" si="457"/>
        <v>0</v>
      </c>
      <c r="AL2285" t="e">
        <f t="shared" ca="1" si="467"/>
        <v>#N/A</v>
      </c>
      <c r="AM2285" t="b">
        <f t="shared" si="458"/>
        <v>0</v>
      </c>
    </row>
    <row r="2286" spans="1:39" x14ac:dyDescent="0.3">
      <c r="A2286" t="s">
        <v>1938</v>
      </c>
      <c r="B2286" t="s">
        <v>1939</v>
      </c>
      <c r="C2286" t="s">
        <v>39</v>
      </c>
      <c r="D2286" t="s">
        <v>396</v>
      </c>
      <c r="E2286" t="s">
        <v>116</v>
      </c>
      <c r="F2286" s="13" t="str">
        <f>_xlfn.CONCAT(wiz_6[[#This Row],[OCTY......]],",",wiz_6[[#This Row],[OS]])</f>
        <v>RICHMOND  ,VA</v>
      </c>
      <c r="G2286" t="s">
        <v>87</v>
      </c>
      <c r="H2286" t="s">
        <v>681</v>
      </c>
      <c r="I2286" s="13" t="str">
        <f>_xlfn.CONCAT(wiz_6[[#This Row],[DCTY......]], ",",wiz_6[[#This Row],[DS]])</f>
        <v>UHRICHSVIL,OH</v>
      </c>
      <c r="J2286" t="str">
        <f>TRIM(CONCATENATE(wiz_6[[#This Row],[SHIPPER..................]],wiz_6[[#This Row],[ZIP2..]],wiz_6[[#This Row],[ZIP3..]]))</f>
        <v>LABRADOR RECYCLING IN| 2321844683</v>
      </c>
      <c r="K2286">
        <v>1</v>
      </c>
      <c r="L2286">
        <v>1.28</v>
      </c>
      <c r="M2286">
        <v>0.27</v>
      </c>
      <c r="N2286">
        <v>420</v>
      </c>
      <c r="O2286">
        <v>0.79</v>
      </c>
      <c r="P2286">
        <v>126</v>
      </c>
      <c r="Q2286">
        <v>0.35</v>
      </c>
      <c r="R2286">
        <v>56</v>
      </c>
      <c r="S2286">
        <v>21</v>
      </c>
      <c r="T2286">
        <v>23</v>
      </c>
      <c r="U2286">
        <v>-60</v>
      </c>
      <c r="V2286">
        <v>-16</v>
      </c>
      <c r="W2286">
        <v>22630</v>
      </c>
      <c r="X2286">
        <v>23218</v>
      </c>
      <c r="Y2286">
        <v>44683</v>
      </c>
      <c r="Z2286">
        <v>1.33</v>
      </c>
      <c r="AA2286">
        <f t="shared" si="459"/>
        <v>10012</v>
      </c>
      <c r="AB2286">
        <f t="shared" si="460"/>
        <v>-16</v>
      </c>
      <c r="AC2286">
        <f t="shared" si="461"/>
        <v>6159</v>
      </c>
      <c r="AD2286">
        <f t="shared" si="462"/>
        <v>0.6151618058330004</v>
      </c>
      <c r="AE2286">
        <f t="shared" si="463"/>
        <v>0</v>
      </c>
      <c r="AF2286" t="e">
        <f t="shared" ca="1" si="464"/>
        <v>#N/A</v>
      </c>
      <c r="AG2286" t="e">
        <f t="shared" ca="1" si="465"/>
        <v>#N/A</v>
      </c>
      <c r="AH2286" t="e">
        <f t="shared" ca="1" si="466"/>
        <v>#N/A</v>
      </c>
      <c r="AI2286" t="e">
        <f t="shared" ca="1" si="455"/>
        <v>#N/A</v>
      </c>
      <c r="AJ2286">
        <f t="shared" si="456"/>
        <v>9.988014382740711E-5</v>
      </c>
      <c r="AK2286">
        <f t="shared" si="457"/>
        <v>0</v>
      </c>
      <c r="AL2286" t="e">
        <f t="shared" ca="1" si="467"/>
        <v>#N/A</v>
      </c>
      <c r="AM2286" t="b">
        <f t="shared" si="458"/>
        <v>0</v>
      </c>
    </row>
    <row r="2287" spans="1:39" x14ac:dyDescent="0.3">
      <c r="A2287" t="s">
        <v>1940</v>
      </c>
      <c r="B2287" t="s">
        <v>1941</v>
      </c>
      <c r="C2287" t="s">
        <v>39</v>
      </c>
      <c r="D2287" t="s">
        <v>396</v>
      </c>
      <c r="E2287" t="s">
        <v>190</v>
      </c>
      <c r="F2287" s="13" t="str">
        <f>_xlfn.CONCAT(wiz_6[[#This Row],[OCTY......]],",",wiz_6[[#This Row],[OS]])</f>
        <v>ASHLAND   ,VA</v>
      </c>
      <c r="G2287" t="s">
        <v>70</v>
      </c>
      <c r="H2287" t="s">
        <v>666</v>
      </c>
      <c r="I2287" s="13" t="str">
        <f>_xlfn.CONCAT(wiz_6[[#This Row],[DCTY......]], ",",wiz_6[[#This Row],[DS]])</f>
        <v>DYERSBURG ,TN</v>
      </c>
      <c r="J2287" t="str">
        <f>TRIM(CONCATENATE(wiz_6[[#This Row],[SHIPPER..................]],wiz_6[[#This Row],[ZIP2..]],wiz_6[[#This Row],[ZIP3..]]))</f>
        <v>COX TRUCK BROKERAGE | 2300538024</v>
      </c>
      <c r="K2287">
        <v>1</v>
      </c>
      <c r="L2287">
        <v>1.19</v>
      </c>
      <c r="M2287">
        <v>0.27</v>
      </c>
      <c r="N2287">
        <v>787</v>
      </c>
      <c r="O2287">
        <v>1.81</v>
      </c>
      <c r="P2287">
        <v>114</v>
      </c>
      <c r="Q2287">
        <v>0.35</v>
      </c>
      <c r="R2287">
        <v>-47</v>
      </c>
      <c r="S2287">
        <v>-68</v>
      </c>
      <c r="T2287">
        <v>-2</v>
      </c>
      <c r="U2287">
        <v>134</v>
      </c>
      <c r="V2287">
        <v>64</v>
      </c>
      <c r="W2287">
        <v>23450</v>
      </c>
      <c r="X2287">
        <v>23005</v>
      </c>
      <c r="Y2287">
        <v>38024</v>
      </c>
      <c r="Z2287">
        <v>1.24</v>
      </c>
      <c r="AA2287">
        <f t="shared" si="459"/>
        <v>10012</v>
      </c>
      <c r="AB2287">
        <f t="shared" si="460"/>
        <v>64</v>
      </c>
      <c r="AC2287">
        <f t="shared" si="461"/>
        <v>6159</v>
      </c>
      <c r="AD2287">
        <f t="shared" si="462"/>
        <v>0.6151618058330004</v>
      </c>
      <c r="AE2287">
        <f t="shared" si="463"/>
        <v>0</v>
      </c>
      <c r="AF2287" t="e">
        <f t="shared" ca="1" si="464"/>
        <v>#N/A</v>
      </c>
      <c r="AG2287" t="e">
        <f t="shared" ca="1" si="465"/>
        <v>#N/A</v>
      </c>
      <c r="AH2287" t="e">
        <f t="shared" ca="1" si="466"/>
        <v>#N/A</v>
      </c>
      <c r="AI2287" t="e">
        <f t="shared" ca="1" si="455"/>
        <v>#N/A</v>
      </c>
      <c r="AJ2287">
        <f t="shared" si="456"/>
        <v>9.988014382740711E-5</v>
      </c>
      <c r="AK2287">
        <f t="shared" si="457"/>
        <v>0</v>
      </c>
      <c r="AL2287" t="e">
        <f t="shared" ca="1" si="467"/>
        <v>#N/A</v>
      </c>
      <c r="AM2287" t="b">
        <f t="shared" si="458"/>
        <v>0</v>
      </c>
    </row>
    <row r="2288" spans="1:39" x14ac:dyDescent="0.3">
      <c r="A2288" t="s">
        <v>568</v>
      </c>
      <c r="B2288" t="s">
        <v>569</v>
      </c>
      <c r="C2288" t="s">
        <v>39</v>
      </c>
      <c r="D2288" t="s">
        <v>396</v>
      </c>
      <c r="E2288" t="s">
        <v>1942</v>
      </c>
      <c r="F2288" s="13" t="str">
        <f>_xlfn.CONCAT(wiz_6[[#This Row],[OCTY......]],",",wiz_6[[#This Row],[OS]])</f>
        <v>PETERSBURG,VA</v>
      </c>
      <c r="G2288" t="s">
        <v>70</v>
      </c>
      <c r="H2288" t="s">
        <v>75</v>
      </c>
      <c r="I2288" s="13" t="str">
        <f>_xlfn.CONCAT(wiz_6[[#This Row],[DCTY......]], ",",wiz_6[[#This Row],[DS]])</f>
        <v>MEMPHIS   ,TN</v>
      </c>
      <c r="J2288" t="str">
        <f>TRIM(CONCATENATE(wiz_6[[#This Row],[SHIPPER..................]],wiz_6[[#This Row],[ZIP2..]],wiz_6[[#This Row],[ZIP3..]]))</f>
        <v>b: UNIVERSAL TRUCKLOA| 2380338101</v>
      </c>
      <c r="K2288">
        <v>1</v>
      </c>
      <c r="L2288">
        <v>2.0499999999999998</v>
      </c>
      <c r="M2288">
        <v>0.28000000000000003</v>
      </c>
      <c r="N2288">
        <v>808</v>
      </c>
      <c r="O2288">
        <v>1.08</v>
      </c>
      <c r="P2288">
        <v>217</v>
      </c>
      <c r="Q2288">
        <v>0.45</v>
      </c>
      <c r="R2288">
        <v>-57</v>
      </c>
      <c r="S2288">
        <v>-284</v>
      </c>
      <c r="T2288">
        <v>161</v>
      </c>
      <c r="U2288">
        <v>876</v>
      </c>
      <c r="V2288">
        <v>753</v>
      </c>
      <c r="W2288">
        <v>28358</v>
      </c>
      <c r="X2288">
        <v>23803</v>
      </c>
      <c r="Y2288">
        <v>38101</v>
      </c>
      <c r="Z2288">
        <v>2.11</v>
      </c>
      <c r="AA2288">
        <f t="shared" si="459"/>
        <v>10012</v>
      </c>
      <c r="AB2288">
        <f t="shared" si="460"/>
        <v>753</v>
      </c>
      <c r="AC2288">
        <f t="shared" si="461"/>
        <v>6159</v>
      </c>
      <c r="AD2288">
        <f t="shared" si="462"/>
        <v>0.6151618058330004</v>
      </c>
      <c r="AE2288">
        <f t="shared" si="463"/>
        <v>0</v>
      </c>
      <c r="AF2288" t="e">
        <f t="shared" ca="1" si="464"/>
        <v>#N/A</v>
      </c>
      <c r="AG2288" t="e">
        <f t="shared" ca="1" si="465"/>
        <v>#N/A</v>
      </c>
      <c r="AH2288" t="e">
        <f t="shared" ca="1" si="466"/>
        <v>#N/A</v>
      </c>
      <c r="AI2288" t="e">
        <f t="shared" ca="1" si="455"/>
        <v>#N/A</v>
      </c>
      <c r="AJ2288">
        <f t="shared" si="456"/>
        <v>9.988014382740711E-5</v>
      </c>
      <c r="AK2288">
        <f t="shared" si="457"/>
        <v>0</v>
      </c>
      <c r="AL2288" t="e">
        <f t="shared" ca="1" si="467"/>
        <v>#N/A</v>
      </c>
      <c r="AM2288" t="b">
        <f t="shared" si="458"/>
        <v>0</v>
      </c>
    </row>
    <row r="2289" spans="1:39" x14ac:dyDescent="0.3">
      <c r="A2289" t="s">
        <v>1943</v>
      </c>
      <c r="B2289" t="s">
        <v>1944</v>
      </c>
      <c r="C2289" t="s">
        <v>39</v>
      </c>
      <c r="D2289" t="s">
        <v>396</v>
      </c>
      <c r="E2289" t="s">
        <v>464</v>
      </c>
      <c r="F2289" s="13" t="str">
        <f>_xlfn.CONCAT(wiz_6[[#This Row],[OCTY......]],",",wiz_6[[#This Row],[OS]])</f>
        <v>FRANKLIN  ,VA</v>
      </c>
      <c r="G2289" t="s">
        <v>70</v>
      </c>
      <c r="H2289" t="s">
        <v>671</v>
      </c>
      <c r="I2289" s="13" t="str">
        <f>_xlfn.CONCAT(wiz_6[[#This Row],[DCTY......]], ",",wiz_6[[#This Row],[DS]])</f>
        <v>LAWRENCEBU,TN</v>
      </c>
      <c r="J2289" t="str">
        <f>TRIM(CONCATENATE(wiz_6[[#This Row],[SHIPPER..................]],wiz_6[[#This Row],[ZIP2..]],wiz_6[[#This Row],[ZIP3..]]))</f>
        <v>DAIM LOGISTICS | 2385138464</v>
      </c>
      <c r="K2289">
        <v>1</v>
      </c>
      <c r="L2289">
        <v>1.24</v>
      </c>
      <c r="M2289">
        <v>0.27</v>
      </c>
      <c r="N2289">
        <v>730</v>
      </c>
      <c r="O2289">
        <v>1.92</v>
      </c>
      <c r="P2289">
        <v>22</v>
      </c>
      <c r="Q2289">
        <v>0.25</v>
      </c>
      <c r="R2289">
        <v>-44</v>
      </c>
      <c r="S2289">
        <v>48</v>
      </c>
      <c r="T2289">
        <v>-74</v>
      </c>
      <c r="U2289">
        <v>-150</v>
      </c>
      <c r="V2289">
        <v>-176</v>
      </c>
      <c r="W2289">
        <v>23432</v>
      </c>
      <c r="X2289">
        <v>23851</v>
      </c>
      <c r="Y2289">
        <v>38464</v>
      </c>
      <c r="Z2289">
        <v>1.29</v>
      </c>
      <c r="AA2289">
        <f t="shared" si="459"/>
        <v>10012</v>
      </c>
      <c r="AB2289">
        <f t="shared" si="460"/>
        <v>-176</v>
      </c>
      <c r="AC2289">
        <f t="shared" si="461"/>
        <v>6159</v>
      </c>
      <c r="AD2289">
        <f t="shared" si="462"/>
        <v>0.6151618058330004</v>
      </c>
      <c r="AE2289">
        <f t="shared" si="463"/>
        <v>0</v>
      </c>
      <c r="AF2289" t="e">
        <f t="shared" ca="1" si="464"/>
        <v>#N/A</v>
      </c>
      <c r="AG2289" t="e">
        <f t="shared" ca="1" si="465"/>
        <v>#N/A</v>
      </c>
      <c r="AH2289" t="e">
        <f t="shared" ca="1" si="466"/>
        <v>#N/A</v>
      </c>
      <c r="AI2289" t="e">
        <f t="shared" ca="1" si="455"/>
        <v>#N/A</v>
      </c>
      <c r="AJ2289">
        <f t="shared" si="456"/>
        <v>9.988014382740711E-5</v>
      </c>
      <c r="AK2289">
        <f t="shared" si="457"/>
        <v>0</v>
      </c>
      <c r="AL2289" t="e">
        <f t="shared" ca="1" si="467"/>
        <v>#N/A</v>
      </c>
      <c r="AM2289" t="b">
        <f t="shared" si="458"/>
        <v>0</v>
      </c>
    </row>
    <row r="2290" spans="1:39" x14ac:dyDescent="0.3">
      <c r="A2290" t="s">
        <v>37</v>
      </c>
      <c r="B2290" t="s">
        <v>38</v>
      </c>
      <c r="C2290" t="s">
        <v>39</v>
      </c>
      <c r="D2290" t="s">
        <v>396</v>
      </c>
      <c r="E2290" t="s">
        <v>112</v>
      </c>
      <c r="F2290" s="13" t="str">
        <f>_xlfn.CONCAT(wiz_6[[#This Row],[OCTY......]],",",wiz_6[[#This Row],[OS]])</f>
        <v>WINCHESTER,VA</v>
      </c>
      <c r="G2290" t="s">
        <v>53</v>
      </c>
      <c r="H2290" t="s">
        <v>1798</v>
      </c>
      <c r="I2290" s="13" t="str">
        <f>_xlfn.CONCAT(wiz_6[[#This Row],[DCTY......]], ",",wiz_6[[#This Row],[DS]])</f>
        <v>HODGKINS  ,IL</v>
      </c>
      <c r="J2290" t="str">
        <f>TRIM(CONCATENATE(wiz_6[[#This Row],[SHIPPER..................]],wiz_6[[#This Row],[ZIP2..]],wiz_6[[#This Row],[ZIP3..]]))</f>
        <v>b: C H ROBINSON | 2260160501</v>
      </c>
      <c r="K2290">
        <v>1</v>
      </c>
      <c r="L2290">
        <v>1.27</v>
      </c>
      <c r="M2290">
        <v>0.28000000000000003</v>
      </c>
      <c r="N2290">
        <v>655</v>
      </c>
      <c r="O2290">
        <v>1.79</v>
      </c>
      <c r="P2290">
        <v>30</v>
      </c>
      <c r="Q2290">
        <v>0.25</v>
      </c>
      <c r="R2290">
        <v>195</v>
      </c>
      <c r="S2290">
        <v>0</v>
      </c>
      <c r="T2290">
        <v>-95</v>
      </c>
      <c r="U2290">
        <v>-117</v>
      </c>
      <c r="V2290">
        <v>-212</v>
      </c>
      <c r="W2290">
        <v>22630</v>
      </c>
      <c r="X2290">
        <v>22601</v>
      </c>
      <c r="Y2290">
        <v>60501</v>
      </c>
      <c r="Z2290">
        <v>1.33</v>
      </c>
      <c r="AA2290">
        <f t="shared" si="459"/>
        <v>10012</v>
      </c>
      <c r="AB2290">
        <f t="shared" si="460"/>
        <v>-212</v>
      </c>
      <c r="AC2290">
        <f t="shared" si="461"/>
        <v>6159</v>
      </c>
      <c r="AD2290">
        <f t="shared" si="462"/>
        <v>0.6151618058330004</v>
      </c>
      <c r="AE2290">
        <f t="shared" si="463"/>
        <v>0</v>
      </c>
      <c r="AF2290" t="e">
        <f t="shared" ca="1" si="464"/>
        <v>#N/A</v>
      </c>
      <c r="AG2290" t="e">
        <f t="shared" ca="1" si="465"/>
        <v>#N/A</v>
      </c>
      <c r="AH2290" t="e">
        <f t="shared" ca="1" si="466"/>
        <v>#N/A</v>
      </c>
      <c r="AI2290" t="e">
        <f t="shared" ca="1" si="455"/>
        <v>#N/A</v>
      </c>
      <c r="AJ2290">
        <f t="shared" si="456"/>
        <v>9.988014382740711E-5</v>
      </c>
      <c r="AK2290">
        <f t="shared" si="457"/>
        <v>0</v>
      </c>
      <c r="AL2290" t="e">
        <f t="shared" ca="1" si="467"/>
        <v>#N/A</v>
      </c>
      <c r="AM2290" t="b">
        <f t="shared" si="458"/>
        <v>0</v>
      </c>
    </row>
    <row r="2291" spans="1:39" x14ac:dyDescent="0.3">
      <c r="A2291" t="s">
        <v>78</v>
      </c>
      <c r="B2291" t="s">
        <v>79</v>
      </c>
      <c r="C2291" t="s">
        <v>39</v>
      </c>
      <c r="D2291" t="s">
        <v>396</v>
      </c>
      <c r="E2291" t="s">
        <v>112</v>
      </c>
      <c r="F2291" s="13" t="str">
        <f>_xlfn.CONCAT(wiz_6[[#This Row],[OCTY......]],",",wiz_6[[#This Row],[OS]])</f>
        <v>WINCHESTER,VA</v>
      </c>
      <c r="G2291" t="s">
        <v>44</v>
      </c>
      <c r="H2291" t="s">
        <v>464</v>
      </c>
      <c r="I2291" s="13" t="str">
        <f>_xlfn.CONCAT(wiz_6[[#This Row],[DCTY......]], ",",wiz_6[[#This Row],[DS]])</f>
        <v>FRANKLIN  ,KY</v>
      </c>
      <c r="J2291" t="str">
        <f>TRIM(CONCATENATE(wiz_6[[#This Row],[SHIPPER..................]],wiz_6[[#This Row],[ZIP2..]],wiz_6[[#This Row],[ZIP3..]]))</f>
        <v>TRACTOR SUPPLY MANHAT| 2260142134</v>
      </c>
      <c r="K2291">
        <v>2</v>
      </c>
      <c r="L2291">
        <v>1.27</v>
      </c>
      <c r="M2291">
        <v>0.22</v>
      </c>
      <c r="N2291">
        <v>621</v>
      </c>
      <c r="O2291">
        <v>0.75</v>
      </c>
      <c r="P2291">
        <v>109</v>
      </c>
      <c r="Q2291">
        <v>0.33</v>
      </c>
      <c r="R2291">
        <v>-6</v>
      </c>
      <c r="S2291">
        <v>-46</v>
      </c>
      <c r="T2291">
        <v>110</v>
      </c>
      <c r="U2291">
        <v>210</v>
      </c>
      <c r="V2291">
        <v>274</v>
      </c>
      <c r="W2291">
        <v>18031</v>
      </c>
      <c r="X2291">
        <v>22601</v>
      </c>
      <c r="Y2291">
        <v>42134</v>
      </c>
      <c r="Z2291">
        <v>1.27</v>
      </c>
      <c r="AA2291">
        <f t="shared" si="459"/>
        <v>10012</v>
      </c>
      <c r="AB2291">
        <f t="shared" si="460"/>
        <v>548</v>
      </c>
      <c r="AC2291">
        <f t="shared" si="461"/>
        <v>6159</v>
      </c>
      <c r="AD2291">
        <f t="shared" si="462"/>
        <v>0.6151618058330004</v>
      </c>
      <c r="AE2291">
        <f t="shared" si="463"/>
        <v>0</v>
      </c>
      <c r="AF2291" t="e">
        <f t="shared" ca="1" si="464"/>
        <v>#N/A</v>
      </c>
      <c r="AG2291" t="e">
        <f t="shared" ca="1" si="465"/>
        <v>#N/A</v>
      </c>
      <c r="AH2291" t="e">
        <f t="shared" ca="1" si="466"/>
        <v>#N/A</v>
      </c>
      <c r="AI2291" t="e">
        <f t="shared" ca="1" si="455"/>
        <v>#N/A</v>
      </c>
      <c r="AJ2291">
        <f t="shared" si="456"/>
        <v>1.9976028765481422E-4</v>
      </c>
      <c r="AK2291">
        <f t="shared" si="457"/>
        <v>0</v>
      </c>
      <c r="AL2291" t="e">
        <f t="shared" ca="1" si="467"/>
        <v>#N/A</v>
      </c>
      <c r="AM2291" t="b">
        <f t="shared" si="458"/>
        <v>0</v>
      </c>
    </row>
    <row r="2292" spans="1:39" x14ac:dyDescent="0.3">
      <c r="A2292" t="s">
        <v>127</v>
      </c>
      <c r="B2292" t="s">
        <v>128</v>
      </c>
      <c r="C2292" t="s">
        <v>39</v>
      </c>
      <c r="D2292" t="s">
        <v>140</v>
      </c>
      <c r="E2292" t="s">
        <v>1945</v>
      </c>
      <c r="F2292" s="13" t="str">
        <f>_xlfn.CONCAT(wiz_6[[#This Row],[OCTY......]],",",wiz_6[[#This Row],[OS]])</f>
        <v>MENOMONIE ,WI</v>
      </c>
      <c r="G2292" t="s">
        <v>50</v>
      </c>
      <c r="H2292" t="s">
        <v>223</v>
      </c>
      <c r="I2292" s="13" t="str">
        <f>_xlfn.CONCAT(wiz_6[[#This Row],[DCTY......]], ",",wiz_6[[#This Row],[DS]])</f>
        <v>ATLANTA   ,GA</v>
      </c>
      <c r="J2292" t="str">
        <f>TRIM(CONCATENATE(wiz_6[[#This Row],[SHIPPER..................]],wiz_6[[#This Row],[ZIP2..]],wiz_6[[#This Row],[ZIP3..]]))</f>
        <v>b: SCOTT LOGISTICS CO| 5475130301</v>
      </c>
      <c r="K2292">
        <v>3</v>
      </c>
      <c r="L2292">
        <v>1.3</v>
      </c>
      <c r="M2292">
        <v>0.27</v>
      </c>
      <c r="N2292">
        <v>1060</v>
      </c>
      <c r="O2292">
        <v>2.09</v>
      </c>
      <c r="P2292">
        <v>70</v>
      </c>
      <c r="Q2292">
        <v>0.3</v>
      </c>
      <c r="R2292">
        <v>-54</v>
      </c>
      <c r="S2292">
        <v>252</v>
      </c>
      <c r="T2292">
        <v>-38</v>
      </c>
      <c r="U2292">
        <v>-308</v>
      </c>
      <c r="V2292">
        <v>-94</v>
      </c>
      <c r="W2292">
        <v>55432</v>
      </c>
      <c r="X2292">
        <v>54751</v>
      </c>
      <c r="Y2292">
        <v>30301</v>
      </c>
      <c r="Z2292">
        <v>1.35</v>
      </c>
      <c r="AA2292">
        <f t="shared" si="459"/>
        <v>10012</v>
      </c>
      <c r="AB2292">
        <f t="shared" si="460"/>
        <v>-282</v>
      </c>
      <c r="AC2292">
        <f t="shared" si="461"/>
        <v>6159</v>
      </c>
      <c r="AD2292">
        <f t="shared" si="462"/>
        <v>0.6151618058330004</v>
      </c>
      <c r="AE2292">
        <f t="shared" si="463"/>
        <v>0</v>
      </c>
      <c r="AF2292" t="e">
        <f t="shared" ca="1" si="464"/>
        <v>#N/A</v>
      </c>
      <c r="AG2292" t="e">
        <f t="shared" ca="1" si="465"/>
        <v>#N/A</v>
      </c>
      <c r="AH2292" t="e">
        <f t="shared" ca="1" si="466"/>
        <v>#N/A</v>
      </c>
      <c r="AI2292" t="e">
        <f t="shared" ca="1" si="455"/>
        <v>#N/A</v>
      </c>
      <c r="AJ2292">
        <f t="shared" si="456"/>
        <v>2.9964043148222132E-4</v>
      </c>
      <c r="AK2292">
        <f t="shared" si="457"/>
        <v>0</v>
      </c>
      <c r="AL2292" t="e">
        <f t="shared" ca="1" si="467"/>
        <v>#N/A</v>
      </c>
      <c r="AM2292" t="b">
        <f t="shared" si="458"/>
        <v>0</v>
      </c>
    </row>
    <row r="2293" spans="1:39" x14ac:dyDescent="0.3">
      <c r="A2293" t="s">
        <v>78</v>
      </c>
      <c r="B2293" t="s">
        <v>79</v>
      </c>
      <c r="C2293" t="s">
        <v>39</v>
      </c>
      <c r="D2293" t="s">
        <v>140</v>
      </c>
      <c r="E2293" t="s">
        <v>1946</v>
      </c>
      <c r="F2293" s="13" t="str">
        <f>_xlfn.CONCAT(wiz_6[[#This Row],[OCTY......]],",",wiz_6[[#This Row],[OS]])</f>
        <v>BLACK RIVE,WI</v>
      </c>
      <c r="G2293" t="s">
        <v>50</v>
      </c>
      <c r="H2293" t="s">
        <v>384</v>
      </c>
      <c r="I2293" s="13" t="str">
        <f>_xlfn.CONCAT(wiz_6[[#This Row],[DCTY......]], ",",wiz_6[[#This Row],[DS]])</f>
        <v>MACON     ,GA</v>
      </c>
      <c r="J2293" t="str">
        <f>TRIM(CONCATENATE(wiz_6[[#This Row],[SHIPPER..................]],wiz_6[[#This Row],[ZIP2..]],wiz_6[[#This Row],[ZIP3..]]))</f>
        <v>TRACTOR SUPPLY MANHAT| 5483631201</v>
      </c>
      <c r="K2293">
        <v>5</v>
      </c>
      <c r="L2293">
        <v>2</v>
      </c>
      <c r="M2293">
        <v>0.21</v>
      </c>
      <c r="N2293">
        <v>1082</v>
      </c>
      <c r="O2293">
        <v>1.81</v>
      </c>
      <c r="P2293">
        <v>157</v>
      </c>
      <c r="Q2293">
        <v>0.37</v>
      </c>
      <c r="R2293">
        <v>6</v>
      </c>
      <c r="S2293">
        <v>38</v>
      </c>
      <c r="T2293">
        <v>28</v>
      </c>
      <c r="U2293">
        <v>442</v>
      </c>
      <c r="V2293">
        <v>508</v>
      </c>
      <c r="W2293">
        <v>55432</v>
      </c>
      <c r="X2293">
        <v>54836</v>
      </c>
      <c r="Y2293">
        <v>31201</v>
      </c>
      <c r="Z2293">
        <v>1.99</v>
      </c>
      <c r="AA2293">
        <f t="shared" si="459"/>
        <v>10012</v>
      </c>
      <c r="AB2293">
        <f t="shared" si="460"/>
        <v>2540</v>
      </c>
      <c r="AC2293">
        <f t="shared" si="461"/>
        <v>6159</v>
      </c>
      <c r="AD2293">
        <f t="shared" si="462"/>
        <v>0.6151618058330004</v>
      </c>
      <c r="AE2293">
        <f t="shared" si="463"/>
        <v>0</v>
      </c>
      <c r="AF2293" t="e">
        <f t="shared" ca="1" si="464"/>
        <v>#N/A</v>
      </c>
      <c r="AG2293" t="e">
        <f t="shared" ca="1" si="465"/>
        <v>#N/A</v>
      </c>
      <c r="AH2293" t="e">
        <f t="shared" ca="1" si="466"/>
        <v>#N/A</v>
      </c>
      <c r="AI2293" t="e">
        <f t="shared" ca="1" si="455"/>
        <v>#N/A</v>
      </c>
      <c r="AJ2293">
        <f t="shared" si="456"/>
        <v>4.9940071913703551E-4</v>
      </c>
      <c r="AK2293">
        <f t="shared" si="457"/>
        <v>0</v>
      </c>
      <c r="AL2293" t="e">
        <f t="shared" ca="1" si="467"/>
        <v>#N/A</v>
      </c>
      <c r="AM2293" t="b">
        <f t="shared" si="458"/>
        <v>0</v>
      </c>
    </row>
    <row r="2294" spans="1:39" x14ac:dyDescent="0.3">
      <c r="A2294" t="s">
        <v>78</v>
      </c>
      <c r="B2294" t="s">
        <v>79</v>
      </c>
      <c r="C2294" t="s">
        <v>39</v>
      </c>
      <c r="D2294" t="s">
        <v>140</v>
      </c>
      <c r="E2294" t="s">
        <v>1947</v>
      </c>
      <c r="F2294" s="13" t="str">
        <f>_xlfn.CONCAT(wiz_6[[#This Row],[OCTY......]],",",wiz_6[[#This Row],[OS]])</f>
        <v>SIREN     ,WI</v>
      </c>
      <c r="G2294" t="s">
        <v>50</v>
      </c>
      <c r="H2294" t="s">
        <v>384</v>
      </c>
      <c r="I2294" s="13" t="str">
        <f>_xlfn.CONCAT(wiz_6[[#This Row],[DCTY......]], ",",wiz_6[[#This Row],[DS]])</f>
        <v>MACON     ,GA</v>
      </c>
      <c r="J2294" t="str">
        <f>TRIM(CONCATENATE(wiz_6[[#This Row],[SHIPPER..................]],wiz_6[[#This Row],[ZIP2..]],wiz_6[[#This Row],[ZIP3..]]))</f>
        <v>TRACTOR SUPPLY MANHAT| 5487231201</v>
      </c>
      <c r="K2294">
        <v>1</v>
      </c>
      <c r="L2294">
        <v>2.0499999999999998</v>
      </c>
      <c r="M2294">
        <v>0.22</v>
      </c>
      <c r="N2294">
        <v>1239</v>
      </c>
      <c r="O2294">
        <v>2.38</v>
      </c>
      <c r="P2294">
        <v>94</v>
      </c>
      <c r="Q2294">
        <v>0.3</v>
      </c>
      <c r="R2294">
        <v>-38</v>
      </c>
      <c r="S2294">
        <v>188</v>
      </c>
      <c r="T2294">
        <v>11</v>
      </c>
      <c r="U2294">
        <v>699</v>
      </c>
      <c r="V2294">
        <v>898</v>
      </c>
      <c r="W2294">
        <v>55401</v>
      </c>
      <c r="X2294">
        <v>54872</v>
      </c>
      <c r="Y2294">
        <v>31201</v>
      </c>
      <c r="Z2294">
        <v>2.0499999999999998</v>
      </c>
      <c r="AA2294">
        <f t="shared" si="459"/>
        <v>10012</v>
      </c>
      <c r="AB2294">
        <f t="shared" si="460"/>
        <v>898</v>
      </c>
      <c r="AC2294">
        <f t="shared" si="461"/>
        <v>6159</v>
      </c>
      <c r="AD2294">
        <f t="shared" si="462"/>
        <v>0.6151618058330004</v>
      </c>
      <c r="AE2294">
        <f t="shared" si="463"/>
        <v>0</v>
      </c>
      <c r="AF2294" t="e">
        <f t="shared" ca="1" si="464"/>
        <v>#N/A</v>
      </c>
      <c r="AG2294" t="e">
        <f t="shared" ca="1" si="465"/>
        <v>#N/A</v>
      </c>
      <c r="AH2294" t="e">
        <f t="shared" ca="1" si="466"/>
        <v>#N/A</v>
      </c>
      <c r="AI2294" t="e">
        <f t="shared" ca="1" si="455"/>
        <v>#N/A</v>
      </c>
      <c r="AJ2294">
        <f t="shared" si="456"/>
        <v>9.988014382740711E-5</v>
      </c>
      <c r="AK2294">
        <f t="shared" si="457"/>
        <v>0</v>
      </c>
      <c r="AL2294" t="e">
        <f t="shared" ca="1" si="467"/>
        <v>#N/A</v>
      </c>
      <c r="AM2294" t="b">
        <f t="shared" si="458"/>
        <v>0</v>
      </c>
    </row>
    <row r="2295" spans="1:39" x14ac:dyDescent="0.3">
      <c r="A2295" t="s">
        <v>210</v>
      </c>
      <c r="B2295" t="s">
        <v>211</v>
      </c>
      <c r="C2295" t="s">
        <v>39</v>
      </c>
      <c r="D2295" t="s">
        <v>140</v>
      </c>
      <c r="E2295" t="s">
        <v>1947</v>
      </c>
      <c r="F2295" s="13" t="str">
        <f>_xlfn.CONCAT(wiz_6[[#This Row],[OCTY......]],",",wiz_6[[#This Row],[OS]])</f>
        <v>SIREN     ,WI</v>
      </c>
      <c r="G2295" t="s">
        <v>68</v>
      </c>
      <c r="H2295" t="s">
        <v>340</v>
      </c>
      <c r="I2295" s="13" t="str">
        <f>_xlfn.CONCAT(wiz_6[[#This Row],[DCTY......]], ",",wiz_6[[#This Row],[DS]])</f>
        <v>SALISBURY ,NC</v>
      </c>
      <c r="J2295" t="str">
        <f>TRIM(CONCATENATE(wiz_6[[#This Row],[SHIPPER..................]],wiz_6[[#This Row],[ZIP2..]],wiz_6[[#This Row],[ZIP3..]]))</f>
        <v>b: ECHO GLOBAL LOGIST| 5487228144</v>
      </c>
      <c r="K2295">
        <v>1</v>
      </c>
      <c r="L2295">
        <v>1.36</v>
      </c>
      <c r="M2295">
        <v>0.27</v>
      </c>
      <c r="N2295">
        <v>1165</v>
      </c>
      <c r="O2295">
        <v>2.2599999999999998</v>
      </c>
      <c r="P2295">
        <v>82</v>
      </c>
      <c r="Q2295">
        <v>0.3</v>
      </c>
      <c r="R2295">
        <v>22</v>
      </c>
      <c r="S2295">
        <v>307</v>
      </c>
      <c r="T2295">
        <v>-8</v>
      </c>
      <c r="U2295">
        <v>-439</v>
      </c>
      <c r="V2295">
        <v>-140</v>
      </c>
      <c r="W2295">
        <v>55113</v>
      </c>
      <c r="X2295">
        <v>54872</v>
      </c>
      <c r="Y2295">
        <v>28144</v>
      </c>
      <c r="Z2295">
        <v>1.41</v>
      </c>
      <c r="AA2295">
        <f t="shared" si="459"/>
        <v>10012</v>
      </c>
      <c r="AB2295">
        <f t="shared" si="460"/>
        <v>-140</v>
      </c>
      <c r="AC2295">
        <f t="shared" si="461"/>
        <v>6159</v>
      </c>
      <c r="AD2295">
        <f t="shared" si="462"/>
        <v>0.6151618058330004</v>
      </c>
      <c r="AE2295">
        <f t="shared" si="463"/>
        <v>0</v>
      </c>
      <c r="AF2295" t="e">
        <f t="shared" ca="1" si="464"/>
        <v>#N/A</v>
      </c>
      <c r="AG2295" t="e">
        <f t="shared" ca="1" si="465"/>
        <v>#N/A</v>
      </c>
      <c r="AH2295" t="e">
        <f t="shared" ca="1" si="466"/>
        <v>#N/A</v>
      </c>
      <c r="AI2295" t="e">
        <f t="shared" ca="1" si="455"/>
        <v>#N/A</v>
      </c>
      <c r="AJ2295">
        <f t="shared" si="456"/>
        <v>9.988014382740711E-5</v>
      </c>
      <c r="AK2295">
        <f t="shared" si="457"/>
        <v>0</v>
      </c>
      <c r="AL2295" t="e">
        <f t="shared" ca="1" si="467"/>
        <v>#N/A</v>
      </c>
      <c r="AM2295" t="b">
        <f t="shared" si="458"/>
        <v>0</v>
      </c>
    </row>
    <row r="2296" spans="1:39" x14ac:dyDescent="0.3">
      <c r="A2296" t="s">
        <v>101</v>
      </c>
      <c r="B2296" t="s">
        <v>102</v>
      </c>
      <c r="C2296" t="s">
        <v>39</v>
      </c>
      <c r="D2296" t="s">
        <v>140</v>
      </c>
      <c r="E2296" t="s">
        <v>1948</v>
      </c>
      <c r="F2296" s="13" t="str">
        <f>_xlfn.CONCAT(wiz_6[[#This Row],[OCTY......]],",",wiz_6[[#This Row],[OS]])</f>
        <v>CHIPPEWA F,WI</v>
      </c>
      <c r="G2296" t="s">
        <v>70</v>
      </c>
      <c r="H2296" t="s">
        <v>75</v>
      </c>
      <c r="I2296" s="13" t="str">
        <f>_xlfn.CONCAT(wiz_6[[#This Row],[DCTY......]], ",",wiz_6[[#This Row],[DS]])</f>
        <v>MEMPHIS   ,TN</v>
      </c>
      <c r="J2296" t="str">
        <f>TRIM(CONCATENATE(wiz_6[[#This Row],[SHIPPER..................]],wiz_6[[#This Row],[ZIP2..]],wiz_6[[#This Row],[ZIP3..]]))</f>
        <v>b: JB HUNT | 5472938101</v>
      </c>
      <c r="K2296">
        <v>1</v>
      </c>
      <c r="L2296">
        <v>1.6</v>
      </c>
      <c r="M2296">
        <v>0.28000000000000003</v>
      </c>
      <c r="N2296">
        <v>824</v>
      </c>
      <c r="O2296">
        <v>1.77</v>
      </c>
      <c r="P2296">
        <v>15</v>
      </c>
      <c r="Q2296">
        <v>0.25</v>
      </c>
      <c r="R2296">
        <v>-49</v>
      </c>
      <c r="S2296">
        <v>0</v>
      </c>
      <c r="T2296">
        <v>-2</v>
      </c>
      <c r="U2296">
        <v>143</v>
      </c>
      <c r="V2296">
        <v>141</v>
      </c>
      <c r="W2296">
        <v>54701</v>
      </c>
      <c r="X2296">
        <v>54729</v>
      </c>
      <c r="Y2296">
        <v>38101</v>
      </c>
      <c r="Z2296">
        <v>1.66</v>
      </c>
      <c r="AA2296">
        <f t="shared" si="459"/>
        <v>10012</v>
      </c>
      <c r="AB2296">
        <f t="shared" si="460"/>
        <v>141</v>
      </c>
      <c r="AC2296">
        <f t="shared" si="461"/>
        <v>6159</v>
      </c>
      <c r="AD2296">
        <f t="shared" si="462"/>
        <v>0.6151618058330004</v>
      </c>
      <c r="AE2296">
        <f t="shared" si="463"/>
        <v>0</v>
      </c>
      <c r="AF2296" t="e">
        <f t="shared" ca="1" si="464"/>
        <v>#N/A</v>
      </c>
      <c r="AG2296" t="e">
        <f t="shared" ca="1" si="465"/>
        <v>#N/A</v>
      </c>
      <c r="AH2296" t="e">
        <f t="shared" ca="1" si="466"/>
        <v>#N/A</v>
      </c>
      <c r="AI2296" t="e">
        <f t="shared" ca="1" si="455"/>
        <v>#N/A</v>
      </c>
      <c r="AJ2296">
        <f t="shared" si="456"/>
        <v>9.988014382740711E-5</v>
      </c>
      <c r="AK2296">
        <f t="shared" si="457"/>
        <v>0</v>
      </c>
      <c r="AL2296" t="e">
        <f t="shared" ca="1" si="467"/>
        <v>#N/A</v>
      </c>
      <c r="AM2296" t="b">
        <f t="shared" si="458"/>
        <v>0</v>
      </c>
    </row>
    <row r="2297" spans="1:39" x14ac:dyDescent="0.3">
      <c r="A2297" t="s">
        <v>58</v>
      </c>
      <c r="B2297" t="s">
        <v>59</v>
      </c>
      <c r="C2297" t="s">
        <v>39</v>
      </c>
      <c r="D2297" t="s">
        <v>140</v>
      </c>
      <c r="E2297" t="s">
        <v>1036</v>
      </c>
      <c r="F2297" s="13" t="str">
        <f>_xlfn.CONCAT(wiz_6[[#This Row],[OCTY......]],",",wiz_6[[#This Row],[OS]])</f>
        <v>CHILTON   ,WI</v>
      </c>
      <c r="G2297" t="s">
        <v>40</v>
      </c>
      <c r="H2297" t="s">
        <v>60</v>
      </c>
      <c r="I2297" s="13" t="str">
        <f>_xlfn.CONCAT(wiz_6[[#This Row],[DCTY......]], ",",wiz_6[[#This Row],[DS]])</f>
        <v>CULLMAN   ,AL</v>
      </c>
      <c r="J2297" t="str">
        <f>TRIM(CONCATENATE(wiz_6[[#This Row],[SHIPPER..................]],wiz_6[[#This Row],[ZIP2..]],wiz_6[[#This Row],[ZIP3..]]))</f>
        <v>CENTRAL GARDEN AND PE| 5301435055</v>
      </c>
      <c r="K2297">
        <v>1</v>
      </c>
      <c r="L2297">
        <v>1.84</v>
      </c>
      <c r="M2297">
        <v>0.21</v>
      </c>
      <c r="N2297">
        <v>735</v>
      </c>
      <c r="O2297">
        <v>1.1299999999999999</v>
      </c>
      <c r="P2297">
        <v>62</v>
      </c>
      <c r="Q2297">
        <v>0.3</v>
      </c>
      <c r="R2297">
        <v>52</v>
      </c>
      <c r="S2297">
        <v>-41</v>
      </c>
      <c r="T2297">
        <v>114</v>
      </c>
      <c r="U2297">
        <v>-32</v>
      </c>
      <c r="V2297">
        <v>41</v>
      </c>
      <c r="W2297">
        <v>54949</v>
      </c>
      <c r="X2297">
        <v>53014</v>
      </c>
      <c r="Y2297">
        <v>35055</v>
      </c>
      <c r="Z2297">
        <v>1.83</v>
      </c>
      <c r="AA2297">
        <f t="shared" si="459"/>
        <v>10012</v>
      </c>
      <c r="AB2297">
        <f t="shared" si="460"/>
        <v>41</v>
      </c>
      <c r="AC2297">
        <f t="shared" si="461"/>
        <v>6159</v>
      </c>
      <c r="AD2297">
        <f t="shared" si="462"/>
        <v>0.6151618058330004</v>
      </c>
      <c r="AE2297">
        <f t="shared" si="463"/>
        <v>0</v>
      </c>
      <c r="AF2297" t="e">
        <f t="shared" ca="1" si="464"/>
        <v>#N/A</v>
      </c>
      <c r="AG2297" t="e">
        <f t="shared" ca="1" si="465"/>
        <v>#N/A</v>
      </c>
      <c r="AH2297" t="e">
        <f t="shared" ca="1" si="466"/>
        <v>#N/A</v>
      </c>
      <c r="AI2297" t="e">
        <f t="shared" ca="1" si="455"/>
        <v>#N/A</v>
      </c>
      <c r="AJ2297">
        <f t="shared" si="456"/>
        <v>9.988014382740711E-5</v>
      </c>
      <c r="AK2297">
        <f t="shared" si="457"/>
        <v>0</v>
      </c>
      <c r="AL2297" t="e">
        <f t="shared" ca="1" si="467"/>
        <v>#N/A</v>
      </c>
      <c r="AM2297" t="b">
        <f t="shared" si="458"/>
        <v>0</v>
      </c>
    </row>
    <row r="2298" spans="1:39" x14ac:dyDescent="0.3">
      <c r="A2298" t="s">
        <v>1949</v>
      </c>
      <c r="B2298" t="s">
        <v>1950</v>
      </c>
      <c r="C2298" t="s">
        <v>39</v>
      </c>
      <c r="D2298" t="s">
        <v>140</v>
      </c>
      <c r="E2298" t="s">
        <v>1036</v>
      </c>
      <c r="F2298" s="13" t="str">
        <f>_xlfn.CONCAT(wiz_6[[#This Row],[OCTY......]],",",wiz_6[[#This Row],[OS]])</f>
        <v>CHILTON   ,WI</v>
      </c>
      <c r="G2298" t="s">
        <v>50</v>
      </c>
      <c r="H2298" t="s">
        <v>255</v>
      </c>
      <c r="I2298" s="13" t="str">
        <f>_xlfn.CONCAT(wiz_6[[#This Row],[DCTY......]], ",",wiz_6[[#This Row],[DS]])</f>
        <v>MADISON   ,GA</v>
      </c>
      <c r="J2298" t="str">
        <f>TRIM(CONCATENATE(wiz_6[[#This Row],[SHIPPER..................]],wiz_6[[#This Row],[ZIP2..]],wiz_6[[#This Row],[ZIP3..]]))</f>
        <v>AP BOISE | 5301430650</v>
      </c>
      <c r="K2298">
        <v>1</v>
      </c>
      <c r="L2298">
        <v>1.55</v>
      </c>
      <c r="M2298">
        <v>0.2</v>
      </c>
      <c r="N2298">
        <v>886</v>
      </c>
      <c r="O2298">
        <v>1.68</v>
      </c>
      <c r="P2298">
        <v>77</v>
      </c>
      <c r="Q2298">
        <v>0.3</v>
      </c>
      <c r="R2298">
        <v>61</v>
      </c>
      <c r="S2298">
        <v>-35</v>
      </c>
      <c r="T2298">
        <v>0</v>
      </c>
      <c r="U2298">
        <v>-190</v>
      </c>
      <c r="V2298">
        <v>-225</v>
      </c>
      <c r="W2298">
        <v>53201</v>
      </c>
      <c r="X2298">
        <v>53014</v>
      </c>
      <c r="Y2298">
        <v>30650</v>
      </c>
      <c r="Z2298">
        <v>1.53</v>
      </c>
      <c r="AA2298">
        <f t="shared" si="459"/>
        <v>10012</v>
      </c>
      <c r="AB2298">
        <f t="shared" si="460"/>
        <v>-225</v>
      </c>
      <c r="AC2298">
        <f t="shared" si="461"/>
        <v>6159</v>
      </c>
      <c r="AD2298">
        <f t="shared" si="462"/>
        <v>0.6151618058330004</v>
      </c>
      <c r="AE2298">
        <f t="shared" si="463"/>
        <v>0</v>
      </c>
      <c r="AF2298" t="e">
        <f t="shared" ca="1" si="464"/>
        <v>#N/A</v>
      </c>
      <c r="AG2298" t="e">
        <f t="shared" ca="1" si="465"/>
        <v>#N/A</v>
      </c>
      <c r="AH2298" t="e">
        <f t="shared" ca="1" si="466"/>
        <v>#N/A</v>
      </c>
      <c r="AI2298" t="e">
        <f t="shared" ca="1" si="455"/>
        <v>#N/A</v>
      </c>
      <c r="AJ2298">
        <f t="shared" si="456"/>
        <v>9.988014382740711E-5</v>
      </c>
      <c r="AK2298">
        <f t="shared" si="457"/>
        <v>0</v>
      </c>
      <c r="AL2298" t="e">
        <f t="shared" ca="1" si="467"/>
        <v>#N/A</v>
      </c>
      <c r="AM2298" t="b">
        <f t="shared" si="458"/>
        <v>0</v>
      </c>
    </row>
    <row r="2299" spans="1:39" x14ac:dyDescent="0.3">
      <c r="A2299" t="s">
        <v>1951</v>
      </c>
      <c r="B2299" t="s">
        <v>1950</v>
      </c>
      <c r="C2299" t="s">
        <v>39</v>
      </c>
      <c r="D2299" t="s">
        <v>140</v>
      </c>
      <c r="E2299" t="s">
        <v>1036</v>
      </c>
      <c r="F2299" s="13" t="str">
        <f>_xlfn.CONCAT(wiz_6[[#This Row],[OCTY......]],",",wiz_6[[#This Row],[OS]])</f>
        <v>CHILTON   ,WI</v>
      </c>
      <c r="G2299" t="s">
        <v>50</v>
      </c>
      <c r="H2299" t="s">
        <v>255</v>
      </c>
      <c r="I2299" s="13" t="str">
        <f>_xlfn.CONCAT(wiz_6[[#This Row],[DCTY......]], ",",wiz_6[[#This Row],[DS]])</f>
        <v>MADISON   ,GA</v>
      </c>
      <c r="J2299" t="str">
        <f>TRIM(CONCATENATE(wiz_6[[#This Row],[SHIPPER..................]],wiz_6[[#This Row],[ZIP2..]],wiz_6[[#This Row],[ZIP3..]]))</f>
        <v>AP BOISECENTRAL GARDE| 5301430650</v>
      </c>
      <c r="K2299">
        <v>10</v>
      </c>
      <c r="L2299">
        <v>1.65</v>
      </c>
      <c r="M2299">
        <v>0.21</v>
      </c>
      <c r="N2299">
        <v>900</v>
      </c>
      <c r="O2299">
        <v>1.72</v>
      </c>
      <c r="P2299">
        <v>75</v>
      </c>
      <c r="Q2299">
        <v>0.3</v>
      </c>
      <c r="R2299">
        <v>56</v>
      </c>
      <c r="S2299">
        <v>-33</v>
      </c>
      <c r="T2299">
        <v>-10</v>
      </c>
      <c r="U2299">
        <v>-89</v>
      </c>
      <c r="V2299">
        <v>-132</v>
      </c>
      <c r="W2299">
        <v>54942</v>
      </c>
      <c r="X2299">
        <v>53014</v>
      </c>
      <c r="Y2299">
        <v>30650</v>
      </c>
      <c r="Z2299">
        <v>1.64</v>
      </c>
      <c r="AA2299">
        <f t="shared" si="459"/>
        <v>10012</v>
      </c>
      <c r="AB2299">
        <f t="shared" si="460"/>
        <v>-1320</v>
      </c>
      <c r="AC2299">
        <f t="shared" si="461"/>
        <v>6159</v>
      </c>
      <c r="AD2299">
        <f t="shared" si="462"/>
        <v>0.6151618058330004</v>
      </c>
      <c r="AE2299">
        <f t="shared" si="463"/>
        <v>0</v>
      </c>
      <c r="AF2299" t="e">
        <f t="shared" ca="1" si="464"/>
        <v>#N/A</v>
      </c>
      <c r="AG2299" t="e">
        <f t="shared" ca="1" si="465"/>
        <v>#N/A</v>
      </c>
      <c r="AH2299" t="e">
        <f t="shared" ca="1" si="466"/>
        <v>#N/A</v>
      </c>
      <c r="AI2299" t="e">
        <f t="shared" ca="1" si="455"/>
        <v>#N/A</v>
      </c>
      <c r="AJ2299">
        <f t="shared" si="456"/>
        <v>9.9880143827407101E-4</v>
      </c>
      <c r="AK2299">
        <f t="shared" si="457"/>
        <v>0</v>
      </c>
      <c r="AL2299" t="e">
        <f t="shared" ca="1" si="467"/>
        <v>#N/A</v>
      </c>
      <c r="AM2299" t="b">
        <f t="shared" si="458"/>
        <v>0</v>
      </c>
    </row>
    <row r="2300" spans="1:39" x14ac:dyDescent="0.3">
      <c r="A2300" t="s">
        <v>58</v>
      </c>
      <c r="B2300" t="s">
        <v>59</v>
      </c>
      <c r="C2300" t="s">
        <v>39</v>
      </c>
      <c r="D2300" t="s">
        <v>140</v>
      </c>
      <c r="E2300" t="s">
        <v>1036</v>
      </c>
      <c r="F2300" s="13" t="str">
        <f>_xlfn.CONCAT(wiz_6[[#This Row],[OCTY......]],",",wiz_6[[#This Row],[OS]])</f>
        <v>CHILTON   ,WI</v>
      </c>
      <c r="G2300" t="s">
        <v>50</v>
      </c>
      <c r="H2300" t="s">
        <v>223</v>
      </c>
      <c r="I2300" s="13" t="str">
        <f>_xlfn.CONCAT(wiz_6[[#This Row],[DCTY......]], ",",wiz_6[[#This Row],[DS]])</f>
        <v>ATLANTA   ,GA</v>
      </c>
      <c r="J2300" t="str">
        <f>TRIM(CONCATENATE(wiz_6[[#This Row],[SHIPPER..................]],wiz_6[[#This Row],[ZIP2..]],wiz_6[[#This Row],[ZIP3..]]))</f>
        <v>CENTRAL GARDEN AND PE| 5301430301</v>
      </c>
      <c r="K2300">
        <v>2</v>
      </c>
      <c r="L2300">
        <v>1.74</v>
      </c>
      <c r="M2300">
        <v>0.21</v>
      </c>
      <c r="N2300">
        <v>844</v>
      </c>
      <c r="O2300">
        <v>1.77</v>
      </c>
      <c r="P2300">
        <v>53</v>
      </c>
      <c r="Q2300">
        <v>0.28000000000000003</v>
      </c>
      <c r="R2300">
        <v>53</v>
      </c>
      <c r="S2300">
        <v>-41</v>
      </c>
      <c r="T2300">
        <v>-2</v>
      </c>
      <c r="U2300">
        <v>-38</v>
      </c>
      <c r="V2300">
        <v>-81</v>
      </c>
      <c r="W2300">
        <v>54901</v>
      </c>
      <c r="X2300">
        <v>53014</v>
      </c>
      <c r="Y2300">
        <v>30301</v>
      </c>
      <c r="Z2300">
        <v>1.73</v>
      </c>
      <c r="AA2300">
        <f t="shared" si="459"/>
        <v>10012</v>
      </c>
      <c r="AB2300">
        <f t="shared" si="460"/>
        <v>-162</v>
      </c>
      <c r="AC2300">
        <f t="shared" si="461"/>
        <v>6159</v>
      </c>
      <c r="AD2300">
        <f t="shared" si="462"/>
        <v>0.6151618058330004</v>
      </c>
      <c r="AE2300">
        <f t="shared" si="463"/>
        <v>0</v>
      </c>
      <c r="AF2300" t="e">
        <f t="shared" ca="1" si="464"/>
        <v>#N/A</v>
      </c>
      <c r="AG2300" t="e">
        <f t="shared" ca="1" si="465"/>
        <v>#N/A</v>
      </c>
      <c r="AH2300" t="e">
        <f t="shared" ca="1" si="466"/>
        <v>#N/A</v>
      </c>
      <c r="AI2300" t="e">
        <f t="shared" ca="1" si="455"/>
        <v>#N/A</v>
      </c>
      <c r="AJ2300">
        <f t="shared" si="456"/>
        <v>1.9976028765481422E-4</v>
      </c>
      <c r="AK2300">
        <f t="shared" si="457"/>
        <v>0</v>
      </c>
      <c r="AL2300" t="e">
        <f t="shared" ca="1" si="467"/>
        <v>#N/A</v>
      </c>
      <c r="AM2300" t="b">
        <f t="shared" si="458"/>
        <v>0</v>
      </c>
    </row>
    <row r="2301" spans="1:39" x14ac:dyDescent="0.3">
      <c r="A2301" t="s">
        <v>58</v>
      </c>
      <c r="B2301" t="s">
        <v>59</v>
      </c>
      <c r="C2301" t="s">
        <v>39</v>
      </c>
      <c r="D2301" t="s">
        <v>140</v>
      </c>
      <c r="E2301" t="s">
        <v>1036</v>
      </c>
      <c r="F2301" s="13" t="str">
        <f>_xlfn.CONCAT(wiz_6[[#This Row],[OCTY......]],",",wiz_6[[#This Row],[OS]])</f>
        <v>CHILTON   ,WI</v>
      </c>
      <c r="G2301" t="s">
        <v>50</v>
      </c>
      <c r="H2301" t="s">
        <v>492</v>
      </c>
      <c r="I2301" s="13" t="str">
        <f>_xlfn.CONCAT(wiz_6[[#This Row],[DCTY......]], ",",wiz_6[[#This Row],[DS]])</f>
        <v>AUSTELL   ,GA</v>
      </c>
      <c r="J2301" t="str">
        <f>TRIM(CONCATENATE(wiz_6[[#This Row],[SHIPPER..................]],wiz_6[[#This Row],[ZIP2..]],wiz_6[[#This Row],[ZIP3..]]))</f>
        <v>CENTRAL GARDEN AND PE| 5301430106</v>
      </c>
      <c r="K2301">
        <v>1</v>
      </c>
      <c r="L2301">
        <v>1.88</v>
      </c>
      <c r="M2301">
        <v>0.21</v>
      </c>
      <c r="N2301">
        <v>836</v>
      </c>
      <c r="O2301">
        <v>1.77</v>
      </c>
      <c r="P2301">
        <v>77</v>
      </c>
      <c r="Q2301">
        <v>0.3</v>
      </c>
      <c r="R2301">
        <v>52</v>
      </c>
      <c r="S2301">
        <v>-41</v>
      </c>
      <c r="T2301">
        <v>-2</v>
      </c>
      <c r="U2301">
        <v>74</v>
      </c>
      <c r="V2301">
        <v>31</v>
      </c>
      <c r="W2301">
        <v>53201</v>
      </c>
      <c r="X2301">
        <v>53014</v>
      </c>
      <c r="Y2301">
        <v>30106</v>
      </c>
      <c r="Z2301">
        <v>1.87</v>
      </c>
      <c r="AA2301">
        <f t="shared" si="459"/>
        <v>10012</v>
      </c>
      <c r="AB2301">
        <f t="shared" si="460"/>
        <v>31</v>
      </c>
      <c r="AC2301">
        <f t="shared" si="461"/>
        <v>6159</v>
      </c>
      <c r="AD2301">
        <f t="shared" si="462"/>
        <v>0.6151618058330004</v>
      </c>
      <c r="AE2301">
        <f t="shared" si="463"/>
        <v>0</v>
      </c>
      <c r="AF2301" t="e">
        <f t="shared" ca="1" si="464"/>
        <v>#N/A</v>
      </c>
      <c r="AG2301" t="e">
        <f t="shared" ca="1" si="465"/>
        <v>#N/A</v>
      </c>
      <c r="AH2301" t="e">
        <f t="shared" ca="1" si="466"/>
        <v>#N/A</v>
      </c>
      <c r="AI2301" t="e">
        <f t="shared" ca="1" si="455"/>
        <v>#N/A</v>
      </c>
      <c r="AJ2301">
        <f t="shared" si="456"/>
        <v>9.988014382740711E-5</v>
      </c>
      <c r="AK2301">
        <f t="shared" si="457"/>
        <v>0</v>
      </c>
      <c r="AL2301" t="e">
        <f t="shared" ca="1" si="467"/>
        <v>#N/A</v>
      </c>
      <c r="AM2301" t="b">
        <f t="shared" si="458"/>
        <v>0</v>
      </c>
    </row>
    <row r="2302" spans="1:39" x14ac:dyDescent="0.3">
      <c r="A2302" t="s">
        <v>58</v>
      </c>
      <c r="B2302" t="s">
        <v>59</v>
      </c>
      <c r="C2302" t="s">
        <v>39</v>
      </c>
      <c r="D2302" t="s">
        <v>140</v>
      </c>
      <c r="E2302" t="s">
        <v>1036</v>
      </c>
      <c r="F2302" s="13" t="str">
        <f>_xlfn.CONCAT(wiz_6[[#This Row],[OCTY......]],",",wiz_6[[#This Row],[OS]])</f>
        <v>CHILTON   ,WI</v>
      </c>
      <c r="G2302" t="s">
        <v>50</v>
      </c>
      <c r="H2302" t="s">
        <v>255</v>
      </c>
      <c r="I2302" s="13" t="str">
        <f>_xlfn.CONCAT(wiz_6[[#This Row],[DCTY......]], ",",wiz_6[[#This Row],[DS]])</f>
        <v>MADISON   ,GA</v>
      </c>
      <c r="J2302" t="str">
        <f>TRIM(CONCATENATE(wiz_6[[#This Row],[SHIPPER..................]],wiz_6[[#This Row],[ZIP2..]],wiz_6[[#This Row],[ZIP3..]]))</f>
        <v>CENTRAL GARDEN AND PE| 5301430650</v>
      </c>
      <c r="K2302">
        <v>5</v>
      </c>
      <c r="L2302">
        <v>1.68</v>
      </c>
      <c r="M2302">
        <v>0.21</v>
      </c>
      <c r="N2302">
        <v>898</v>
      </c>
      <c r="O2302">
        <v>1.93</v>
      </c>
      <c r="P2302">
        <v>84</v>
      </c>
      <c r="Q2302">
        <v>0.31</v>
      </c>
      <c r="R2302">
        <v>52</v>
      </c>
      <c r="S2302">
        <v>-41</v>
      </c>
      <c r="T2302">
        <v>-60</v>
      </c>
      <c r="U2302">
        <v>-55</v>
      </c>
      <c r="V2302">
        <v>-156</v>
      </c>
      <c r="W2302">
        <v>53076</v>
      </c>
      <c r="X2302">
        <v>53014</v>
      </c>
      <c r="Y2302">
        <v>30650</v>
      </c>
      <c r="Z2302">
        <v>1.67</v>
      </c>
      <c r="AA2302">
        <f t="shared" si="459"/>
        <v>10012</v>
      </c>
      <c r="AB2302">
        <f t="shared" si="460"/>
        <v>-780</v>
      </c>
      <c r="AC2302">
        <f t="shared" si="461"/>
        <v>6159</v>
      </c>
      <c r="AD2302">
        <f t="shared" si="462"/>
        <v>0.6151618058330004</v>
      </c>
      <c r="AE2302">
        <f t="shared" si="463"/>
        <v>0</v>
      </c>
      <c r="AF2302" t="e">
        <f t="shared" ca="1" si="464"/>
        <v>#N/A</v>
      </c>
      <c r="AG2302" t="e">
        <f t="shared" ca="1" si="465"/>
        <v>#N/A</v>
      </c>
      <c r="AH2302" t="e">
        <f t="shared" ca="1" si="466"/>
        <v>#N/A</v>
      </c>
      <c r="AI2302" t="e">
        <f t="shared" ca="1" si="455"/>
        <v>#N/A</v>
      </c>
      <c r="AJ2302">
        <f t="shared" si="456"/>
        <v>4.9940071913703551E-4</v>
      </c>
      <c r="AK2302">
        <f t="shared" si="457"/>
        <v>0</v>
      </c>
      <c r="AL2302" t="e">
        <f t="shared" ca="1" si="467"/>
        <v>#N/A</v>
      </c>
      <c r="AM2302" t="b">
        <f t="shared" si="458"/>
        <v>0</v>
      </c>
    </row>
    <row r="2303" spans="1:39" x14ac:dyDescent="0.3">
      <c r="A2303" t="s">
        <v>58</v>
      </c>
      <c r="B2303" t="s">
        <v>59</v>
      </c>
      <c r="C2303" t="s">
        <v>39</v>
      </c>
      <c r="D2303" t="s">
        <v>140</v>
      </c>
      <c r="E2303" t="s">
        <v>1036</v>
      </c>
      <c r="F2303" s="13" t="str">
        <f>_xlfn.CONCAT(wiz_6[[#This Row],[OCTY......]],",",wiz_6[[#This Row],[OS]])</f>
        <v>CHILTON   ,WI</v>
      </c>
      <c r="G2303" t="s">
        <v>50</v>
      </c>
      <c r="H2303" t="s">
        <v>543</v>
      </c>
      <c r="I2303" s="13" t="str">
        <f>_xlfn.CONCAT(wiz_6[[#This Row],[DCTY......]], ",",wiz_6[[#This Row],[DS]])</f>
        <v>SUWANEE   ,GA</v>
      </c>
      <c r="J2303" t="str">
        <f>TRIM(CONCATENATE(wiz_6[[#This Row],[SHIPPER..................]],wiz_6[[#This Row],[ZIP2..]],wiz_6[[#This Row],[ZIP3..]]))</f>
        <v>CENTRAL GARDEN AND PE| 5301430174</v>
      </c>
      <c r="K2303">
        <v>1</v>
      </c>
      <c r="L2303">
        <v>2.16</v>
      </c>
      <c r="M2303">
        <v>0.21</v>
      </c>
      <c r="N2303">
        <v>867</v>
      </c>
      <c r="O2303">
        <v>2.71</v>
      </c>
      <c r="P2303">
        <v>38</v>
      </c>
      <c r="Q2303">
        <v>0.25</v>
      </c>
      <c r="R2303">
        <v>17</v>
      </c>
      <c r="S2303">
        <v>-41</v>
      </c>
      <c r="T2303">
        <v>-244</v>
      </c>
      <c r="U2303">
        <v>328</v>
      </c>
      <c r="V2303">
        <v>43</v>
      </c>
      <c r="W2303">
        <v>54942</v>
      </c>
      <c r="X2303">
        <v>53014</v>
      </c>
      <c r="Y2303">
        <v>30174</v>
      </c>
      <c r="Z2303">
        <v>2.15</v>
      </c>
      <c r="AA2303">
        <f t="shared" si="459"/>
        <v>10012</v>
      </c>
      <c r="AB2303">
        <f t="shared" si="460"/>
        <v>43</v>
      </c>
      <c r="AC2303">
        <f t="shared" si="461"/>
        <v>6159</v>
      </c>
      <c r="AD2303">
        <f t="shared" si="462"/>
        <v>0.6151618058330004</v>
      </c>
      <c r="AE2303">
        <f t="shared" si="463"/>
        <v>0</v>
      </c>
      <c r="AF2303" t="e">
        <f t="shared" ca="1" si="464"/>
        <v>#N/A</v>
      </c>
      <c r="AG2303" t="e">
        <f t="shared" ca="1" si="465"/>
        <v>#N/A</v>
      </c>
      <c r="AH2303" t="e">
        <f t="shared" ca="1" si="466"/>
        <v>#N/A</v>
      </c>
      <c r="AI2303" t="e">
        <f t="shared" ca="1" si="455"/>
        <v>#N/A</v>
      </c>
      <c r="AJ2303">
        <f t="shared" si="456"/>
        <v>9.988014382740711E-5</v>
      </c>
      <c r="AK2303">
        <f t="shared" si="457"/>
        <v>0</v>
      </c>
      <c r="AL2303" t="e">
        <f t="shared" ca="1" si="467"/>
        <v>#N/A</v>
      </c>
      <c r="AM2303" t="b">
        <f t="shared" si="458"/>
        <v>0</v>
      </c>
    </row>
    <row r="2304" spans="1:39" x14ac:dyDescent="0.3">
      <c r="A2304" t="s">
        <v>78</v>
      </c>
      <c r="B2304" t="s">
        <v>79</v>
      </c>
      <c r="C2304" t="s">
        <v>39</v>
      </c>
      <c r="D2304" t="s">
        <v>140</v>
      </c>
      <c r="E2304" t="s">
        <v>1332</v>
      </c>
      <c r="F2304" s="13" t="str">
        <f>_xlfn.CONCAT(wiz_6[[#This Row],[OCTY......]],",",wiz_6[[#This Row],[OS]])</f>
        <v>GREEN BAY ,WI</v>
      </c>
      <c r="G2304" t="s">
        <v>50</v>
      </c>
      <c r="H2304" t="s">
        <v>384</v>
      </c>
      <c r="I2304" s="13" t="str">
        <f>_xlfn.CONCAT(wiz_6[[#This Row],[DCTY......]], ",",wiz_6[[#This Row],[DS]])</f>
        <v>MACON     ,GA</v>
      </c>
      <c r="J2304" t="str">
        <f>TRIM(CONCATENATE(wiz_6[[#This Row],[SHIPPER..................]],wiz_6[[#This Row],[ZIP2..]],wiz_6[[#This Row],[ZIP3..]]))</f>
        <v>TRACTOR SUPPLY MANHAT| 5430131201</v>
      </c>
      <c r="K2304">
        <v>1</v>
      </c>
      <c r="L2304">
        <v>2.2999999999999998</v>
      </c>
      <c r="M2304">
        <v>0.21</v>
      </c>
      <c r="N2304">
        <v>1106</v>
      </c>
      <c r="O2304">
        <v>2.2599999999999998</v>
      </c>
      <c r="P2304">
        <v>116</v>
      </c>
      <c r="Q2304">
        <v>0.35</v>
      </c>
      <c r="R2304">
        <v>18</v>
      </c>
      <c r="S2304">
        <v>-84</v>
      </c>
      <c r="T2304">
        <v>35</v>
      </c>
      <c r="U2304">
        <v>697</v>
      </c>
      <c r="V2304">
        <v>648</v>
      </c>
      <c r="W2304">
        <v>53201</v>
      </c>
      <c r="X2304">
        <v>54301</v>
      </c>
      <c r="Y2304">
        <v>31201</v>
      </c>
      <c r="Z2304">
        <v>2.29</v>
      </c>
      <c r="AA2304">
        <f t="shared" si="459"/>
        <v>10012</v>
      </c>
      <c r="AB2304">
        <f t="shared" si="460"/>
        <v>648</v>
      </c>
      <c r="AC2304">
        <f t="shared" si="461"/>
        <v>6159</v>
      </c>
      <c r="AD2304">
        <f t="shared" si="462"/>
        <v>0.6151618058330004</v>
      </c>
      <c r="AE2304">
        <f t="shared" si="463"/>
        <v>0</v>
      </c>
      <c r="AF2304" t="e">
        <f t="shared" ca="1" si="464"/>
        <v>#N/A</v>
      </c>
      <c r="AG2304" t="e">
        <f t="shared" ca="1" si="465"/>
        <v>#N/A</v>
      </c>
      <c r="AH2304" t="e">
        <f t="shared" ca="1" si="466"/>
        <v>#N/A</v>
      </c>
      <c r="AI2304" t="e">
        <f t="shared" ca="1" si="455"/>
        <v>#N/A</v>
      </c>
      <c r="AJ2304">
        <f t="shared" si="456"/>
        <v>9.988014382740711E-5</v>
      </c>
      <c r="AK2304">
        <f t="shared" si="457"/>
        <v>0</v>
      </c>
      <c r="AL2304" t="e">
        <f t="shared" ca="1" si="467"/>
        <v>#N/A</v>
      </c>
      <c r="AM2304" t="b">
        <f t="shared" si="458"/>
        <v>0</v>
      </c>
    </row>
    <row r="2305" spans="1:39" x14ac:dyDescent="0.3">
      <c r="A2305" t="s">
        <v>123</v>
      </c>
      <c r="B2305" t="s">
        <v>124</v>
      </c>
      <c r="C2305" t="s">
        <v>39</v>
      </c>
      <c r="D2305" t="s">
        <v>140</v>
      </c>
      <c r="E2305" t="s">
        <v>1952</v>
      </c>
      <c r="F2305" s="13" t="str">
        <f>_xlfn.CONCAT(wiz_6[[#This Row],[OCTY......]],",",wiz_6[[#This Row],[OS]])</f>
        <v>NEENAH    ,WI</v>
      </c>
      <c r="G2305" t="s">
        <v>50</v>
      </c>
      <c r="H2305" t="s">
        <v>381</v>
      </c>
      <c r="I2305" s="13" t="str">
        <f>_xlfn.CONCAT(wiz_6[[#This Row],[DCTY......]], ",",wiz_6[[#This Row],[DS]])</f>
        <v>CARROLLTON,GA</v>
      </c>
      <c r="J2305" t="str">
        <f>TRIM(CONCATENATE(wiz_6[[#This Row],[SHIPPER..................]],wiz_6[[#This Row],[ZIP2..]],wiz_6[[#This Row],[ZIP3..]]))</f>
        <v>WAL MART SAMS GENERAL| 5495630116</v>
      </c>
      <c r="K2305">
        <v>1</v>
      </c>
      <c r="L2305">
        <v>2.35</v>
      </c>
      <c r="M2305">
        <v>0.12</v>
      </c>
      <c r="N2305">
        <v>873</v>
      </c>
      <c r="O2305">
        <v>1.68</v>
      </c>
      <c r="P2305">
        <v>95</v>
      </c>
      <c r="Q2305">
        <v>0.3</v>
      </c>
      <c r="R2305">
        <v>129</v>
      </c>
      <c r="S2305">
        <v>-58</v>
      </c>
      <c r="T2305">
        <v>0</v>
      </c>
      <c r="U2305">
        <v>392</v>
      </c>
      <c r="V2305">
        <v>334</v>
      </c>
      <c r="W2305">
        <v>53201</v>
      </c>
      <c r="X2305">
        <v>54956</v>
      </c>
      <c r="Y2305">
        <v>30116</v>
      </c>
      <c r="Z2305">
        <v>2.25</v>
      </c>
      <c r="AA2305">
        <f t="shared" si="459"/>
        <v>10012</v>
      </c>
      <c r="AB2305">
        <f t="shared" si="460"/>
        <v>334</v>
      </c>
      <c r="AC2305">
        <f t="shared" si="461"/>
        <v>6159</v>
      </c>
      <c r="AD2305">
        <f t="shared" si="462"/>
        <v>0.6151618058330004</v>
      </c>
      <c r="AE2305">
        <f t="shared" si="463"/>
        <v>0</v>
      </c>
      <c r="AF2305" t="e">
        <f t="shared" ca="1" si="464"/>
        <v>#N/A</v>
      </c>
      <c r="AG2305" t="e">
        <f t="shared" ca="1" si="465"/>
        <v>#N/A</v>
      </c>
      <c r="AH2305" t="e">
        <f t="shared" ca="1" si="466"/>
        <v>#N/A</v>
      </c>
      <c r="AI2305" t="e">
        <f t="shared" ca="1" si="455"/>
        <v>#N/A</v>
      </c>
      <c r="AJ2305">
        <f t="shared" si="456"/>
        <v>9.988014382740711E-5</v>
      </c>
      <c r="AK2305">
        <f t="shared" si="457"/>
        <v>0</v>
      </c>
      <c r="AL2305" t="e">
        <f t="shared" ca="1" si="467"/>
        <v>#N/A</v>
      </c>
      <c r="AM2305" t="b">
        <f t="shared" si="458"/>
        <v>0</v>
      </c>
    </row>
    <row r="2306" spans="1:39" x14ac:dyDescent="0.3">
      <c r="A2306" t="s">
        <v>1953</v>
      </c>
      <c r="B2306" t="s">
        <v>1954</v>
      </c>
      <c r="C2306" t="s">
        <v>39</v>
      </c>
      <c r="D2306" t="s">
        <v>140</v>
      </c>
      <c r="E2306" t="s">
        <v>1332</v>
      </c>
      <c r="F2306" s="13" t="str">
        <f>_xlfn.CONCAT(wiz_6[[#This Row],[OCTY......]],",",wiz_6[[#This Row],[OS]])</f>
        <v>GREEN BAY ,WI</v>
      </c>
      <c r="G2306" t="s">
        <v>53</v>
      </c>
      <c r="H2306" t="s">
        <v>1394</v>
      </c>
      <c r="I2306" s="13" t="str">
        <f>_xlfn.CONCAT(wiz_6[[#This Row],[DCTY......]], ",",wiz_6[[#This Row],[DS]])</f>
        <v>MILAN     ,IL</v>
      </c>
      <c r="J2306" t="str">
        <f>TRIM(CONCATENATE(wiz_6[[#This Row],[SHIPPER..................]],wiz_6[[#This Row],[ZIP2..]],wiz_6[[#This Row],[ZIP3..]]))</f>
        <v>HALRON LUBRICANTS | 5430161264</v>
      </c>
      <c r="K2306">
        <v>1</v>
      </c>
      <c r="L2306">
        <v>3.06</v>
      </c>
      <c r="M2306">
        <v>0.27</v>
      </c>
      <c r="N2306">
        <v>330</v>
      </c>
      <c r="O2306">
        <v>0.84</v>
      </c>
      <c r="P2306">
        <v>155</v>
      </c>
      <c r="Q2306">
        <v>0.4</v>
      </c>
      <c r="R2306">
        <v>4</v>
      </c>
      <c r="S2306">
        <v>-132</v>
      </c>
      <c r="T2306">
        <v>-2</v>
      </c>
      <c r="U2306">
        <v>308</v>
      </c>
      <c r="V2306">
        <v>174</v>
      </c>
      <c r="W2306">
        <v>53545</v>
      </c>
      <c r="X2306">
        <v>54301</v>
      </c>
      <c r="Y2306">
        <v>61264</v>
      </c>
      <c r="Z2306">
        <v>3.11</v>
      </c>
      <c r="AA2306">
        <f t="shared" si="459"/>
        <v>10012</v>
      </c>
      <c r="AB2306">
        <f t="shared" si="460"/>
        <v>174</v>
      </c>
      <c r="AC2306">
        <f t="shared" si="461"/>
        <v>6159</v>
      </c>
      <c r="AD2306">
        <f t="shared" si="462"/>
        <v>0.6151618058330004</v>
      </c>
      <c r="AE2306">
        <f t="shared" si="463"/>
        <v>0</v>
      </c>
      <c r="AF2306" t="e">
        <f t="shared" ca="1" si="464"/>
        <v>#N/A</v>
      </c>
      <c r="AG2306" t="e">
        <f t="shared" ca="1" si="465"/>
        <v>#N/A</v>
      </c>
      <c r="AH2306" t="e">
        <f t="shared" ca="1" si="466"/>
        <v>#N/A</v>
      </c>
      <c r="AI2306" t="e">
        <f t="shared" ref="AI2306:AI2369" ca="1" si="468">REPLACE(AF2306,2,1,"K")</f>
        <v>#N/A</v>
      </c>
      <c r="AJ2306">
        <f t="shared" ref="AJ2306:AJ2369" si="469">K2306/AA2306</f>
        <v>9.988014382740711E-5</v>
      </c>
      <c r="AK2306">
        <f t="shared" ref="AK2306:AK2369" si="470">_xlfn.MINIFS($X$3:$X$2378,$C$3:$C$2378,A2306,$AL$3:$AL$2378,"&gt;0.05")</f>
        <v>0</v>
      </c>
      <c r="AL2306" t="e">
        <f t="shared" ca="1" si="467"/>
        <v>#N/A</v>
      </c>
      <c r="AM2306" t="b">
        <f t="shared" ref="AM2306:AM2369" si="471">IF(AK2306=V2306,J2306,FALSE)</f>
        <v>0</v>
      </c>
    </row>
    <row r="2307" spans="1:39" x14ac:dyDescent="0.3">
      <c r="A2307" t="s">
        <v>58</v>
      </c>
      <c r="B2307" t="s">
        <v>59</v>
      </c>
      <c r="C2307" t="s">
        <v>39</v>
      </c>
      <c r="D2307" t="s">
        <v>140</v>
      </c>
      <c r="E2307" t="s">
        <v>1036</v>
      </c>
      <c r="F2307" s="13" t="str">
        <f>_xlfn.CONCAT(wiz_6[[#This Row],[OCTY......]],",",wiz_6[[#This Row],[OS]])</f>
        <v>CHILTON   ,WI</v>
      </c>
      <c r="G2307" t="s">
        <v>140</v>
      </c>
      <c r="H2307" t="s">
        <v>431</v>
      </c>
      <c r="I2307" s="13" t="str">
        <f>_xlfn.CONCAT(wiz_6[[#This Row],[DCTY......]], ",",wiz_6[[#This Row],[DS]])</f>
        <v>JANESVILLE,WI</v>
      </c>
      <c r="J2307" t="str">
        <f>TRIM(CONCATENATE(wiz_6[[#This Row],[SHIPPER..................]],wiz_6[[#This Row],[ZIP2..]],wiz_6[[#This Row],[ZIP3..]]))</f>
        <v>CENTRAL GARDEN AND PE| 5301453545</v>
      </c>
      <c r="K2307">
        <v>19</v>
      </c>
      <c r="L2307">
        <v>2.61</v>
      </c>
      <c r="M2307">
        <v>0.21</v>
      </c>
      <c r="N2307">
        <v>120</v>
      </c>
      <c r="O2307">
        <v>0.34</v>
      </c>
      <c r="P2307">
        <v>81</v>
      </c>
      <c r="Q2307">
        <v>0.31</v>
      </c>
      <c r="R2307">
        <v>0</v>
      </c>
      <c r="S2307">
        <v>-41</v>
      </c>
      <c r="T2307">
        <v>17</v>
      </c>
      <c r="U2307">
        <v>9</v>
      </c>
      <c r="V2307">
        <v>-15</v>
      </c>
      <c r="W2307">
        <v>53201</v>
      </c>
      <c r="X2307">
        <v>53014</v>
      </c>
      <c r="Y2307">
        <v>53545</v>
      </c>
      <c r="Z2307">
        <v>2.6</v>
      </c>
      <c r="AA2307">
        <f t="shared" ref="AA2307:AA2370" si="472">SUMIFS(K$3:K$2378,$C$3:$C$2378,$C2307)</f>
        <v>10012</v>
      </c>
      <c r="AB2307">
        <f t="shared" ref="AB2307:AB2370" si="473">V2307*K2307</f>
        <v>-285</v>
      </c>
      <c r="AC2307">
        <f t="shared" ref="AC2307:AC2370" si="474">SUMIFS(AB$3:AB$2378,$C$3:$C$2378,$C2307)</f>
        <v>6159</v>
      </c>
      <c r="AD2307">
        <f t="shared" ref="AD2307:AD2370" si="475">AC2307/AA2307</f>
        <v>0.6151618058330004</v>
      </c>
      <c r="AE2307">
        <f t="shared" ref="AE2307:AE2370" si="476">_xlfn.MINIFS($X$3:$X$2378,$C$3:$C$2378,A2307)</f>
        <v>0</v>
      </c>
      <c r="AF2307" t="e">
        <f t="shared" ref="AF2307:AF2370" ca="1" si="477">CELL("address",INDEX($X$3:$X$2378,MATCH(_xlfn.MINIFS($X$3:$X$2378,$C$3:$C$2378,A2307),$X$3:$X$2378,0)))</f>
        <v>#N/A</v>
      </c>
      <c r="AG2307" t="e">
        <f t="shared" ref="AG2307:AG2370" ca="1" si="478">REPLACE(AF2307,2,1,"J")</f>
        <v>#N/A</v>
      </c>
      <c r="AH2307" t="e">
        <f t="shared" ref="AH2307:AH2370" ca="1" si="479">INDIRECT(AG2307)</f>
        <v>#N/A</v>
      </c>
      <c r="AI2307" t="e">
        <f t="shared" ca="1" si="468"/>
        <v>#N/A</v>
      </c>
      <c r="AJ2307">
        <f t="shared" si="469"/>
        <v>1.8977227327207351E-3</v>
      </c>
      <c r="AK2307">
        <f t="shared" si="470"/>
        <v>0</v>
      </c>
      <c r="AL2307" t="e">
        <f t="shared" ref="AL2307:AL2370" ca="1" si="480">OFFSET(J$2,MATCH(AK2307,$X$3:$X$2378,0),)</f>
        <v>#N/A</v>
      </c>
      <c r="AM2307" t="b">
        <f t="shared" si="471"/>
        <v>0</v>
      </c>
    </row>
    <row r="2308" spans="1:39" x14ac:dyDescent="0.3">
      <c r="A2308" t="s">
        <v>37</v>
      </c>
      <c r="B2308" t="s">
        <v>38</v>
      </c>
      <c r="C2308" t="s">
        <v>39</v>
      </c>
      <c r="D2308" t="s">
        <v>140</v>
      </c>
      <c r="E2308" t="s">
        <v>584</v>
      </c>
      <c r="F2308" s="13" t="str">
        <f>_xlfn.CONCAT(wiz_6[[#This Row],[OCTY......]],",",wiz_6[[#This Row],[OS]])</f>
        <v>MENASHA   ,WI</v>
      </c>
      <c r="G2308" t="s">
        <v>42</v>
      </c>
      <c r="H2308" t="s">
        <v>442</v>
      </c>
      <c r="I2308" s="13" t="str">
        <f>_xlfn.CONCAT(wiz_6[[#This Row],[DCTY......]], ",",wiz_6[[#This Row],[DS]])</f>
        <v>INDIANAPOL,IN</v>
      </c>
      <c r="J2308" t="str">
        <f>TRIM(CONCATENATE(wiz_6[[#This Row],[SHIPPER..................]],wiz_6[[#This Row],[ZIP2..]],wiz_6[[#This Row],[ZIP3..]]))</f>
        <v>b: C H ROBINSON | 5495246201</v>
      </c>
      <c r="K2308">
        <v>1</v>
      </c>
      <c r="L2308">
        <v>1.48</v>
      </c>
      <c r="M2308">
        <v>0.28000000000000003</v>
      </c>
      <c r="N2308">
        <v>369</v>
      </c>
      <c r="O2308">
        <v>1.75</v>
      </c>
      <c r="P2308">
        <v>256</v>
      </c>
      <c r="Q2308">
        <v>0.5</v>
      </c>
      <c r="R2308">
        <v>14</v>
      </c>
      <c r="S2308">
        <v>-256</v>
      </c>
      <c r="T2308">
        <v>-232</v>
      </c>
      <c r="U2308">
        <v>-436</v>
      </c>
      <c r="V2308">
        <v>-924</v>
      </c>
      <c r="W2308">
        <v>49934</v>
      </c>
      <c r="X2308">
        <v>54952</v>
      </c>
      <c r="Y2308">
        <v>46201</v>
      </c>
      <c r="Z2308">
        <v>1.54</v>
      </c>
      <c r="AA2308">
        <f t="shared" si="472"/>
        <v>10012</v>
      </c>
      <c r="AB2308">
        <f t="shared" si="473"/>
        <v>-924</v>
      </c>
      <c r="AC2308">
        <f t="shared" si="474"/>
        <v>6159</v>
      </c>
      <c r="AD2308">
        <f t="shared" si="475"/>
        <v>0.6151618058330004</v>
      </c>
      <c r="AE2308">
        <f t="shared" si="476"/>
        <v>0</v>
      </c>
      <c r="AF2308" t="e">
        <f t="shared" ca="1" si="477"/>
        <v>#N/A</v>
      </c>
      <c r="AG2308" t="e">
        <f t="shared" ca="1" si="478"/>
        <v>#N/A</v>
      </c>
      <c r="AH2308" t="e">
        <f t="shared" ca="1" si="479"/>
        <v>#N/A</v>
      </c>
      <c r="AI2308" t="e">
        <f t="shared" ca="1" si="468"/>
        <v>#N/A</v>
      </c>
      <c r="AJ2308">
        <f t="shared" si="469"/>
        <v>9.988014382740711E-5</v>
      </c>
      <c r="AK2308">
        <f t="shared" si="470"/>
        <v>0</v>
      </c>
      <c r="AL2308" t="e">
        <f t="shared" ca="1" si="480"/>
        <v>#N/A</v>
      </c>
      <c r="AM2308" t="b">
        <f t="shared" si="471"/>
        <v>0</v>
      </c>
    </row>
    <row r="2309" spans="1:39" x14ac:dyDescent="0.3">
      <c r="A2309" t="s">
        <v>78</v>
      </c>
      <c r="B2309" t="s">
        <v>79</v>
      </c>
      <c r="C2309" t="s">
        <v>39</v>
      </c>
      <c r="D2309" t="s">
        <v>140</v>
      </c>
      <c r="E2309" t="s">
        <v>141</v>
      </c>
      <c r="F2309" s="13" t="str">
        <f>_xlfn.CONCAT(wiz_6[[#This Row],[OCTY......]],",",wiz_6[[#This Row],[OS]])</f>
        <v>APPLETON  ,WI</v>
      </c>
      <c r="G2309" t="s">
        <v>44</v>
      </c>
      <c r="H2309" t="s">
        <v>464</v>
      </c>
      <c r="I2309" s="13" t="str">
        <f>_xlfn.CONCAT(wiz_6[[#This Row],[DCTY......]], ",",wiz_6[[#This Row],[DS]])</f>
        <v>FRANKLIN  ,KY</v>
      </c>
      <c r="J2309" t="str">
        <f>TRIM(CONCATENATE(wiz_6[[#This Row],[SHIPPER..................]],wiz_6[[#This Row],[ZIP2..]],wiz_6[[#This Row],[ZIP3..]]))</f>
        <v>TRACTOR SUPPLY MANHAT| 5491142134</v>
      </c>
      <c r="K2309">
        <v>4</v>
      </c>
      <c r="L2309">
        <v>2.15</v>
      </c>
      <c r="M2309">
        <v>0.22</v>
      </c>
      <c r="N2309">
        <v>635</v>
      </c>
      <c r="O2309">
        <v>1.1200000000000001</v>
      </c>
      <c r="P2309">
        <v>79</v>
      </c>
      <c r="Q2309">
        <v>0.33</v>
      </c>
      <c r="R2309">
        <v>50</v>
      </c>
      <c r="S2309">
        <v>-37</v>
      </c>
      <c r="T2309">
        <v>22</v>
      </c>
      <c r="U2309">
        <v>216</v>
      </c>
      <c r="V2309">
        <v>201</v>
      </c>
      <c r="W2309">
        <v>54942</v>
      </c>
      <c r="X2309">
        <v>54911</v>
      </c>
      <c r="Y2309">
        <v>42134</v>
      </c>
      <c r="Z2309">
        <v>2.15</v>
      </c>
      <c r="AA2309">
        <f t="shared" si="472"/>
        <v>10012</v>
      </c>
      <c r="AB2309">
        <f t="shared" si="473"/>
        <v>804</v>
      </c>
      <c r="AC2309">
        <f t="shared" si="474"/>
        <v>6159</v>
      </c>
      <c r="AD2309">
        <f t="shared" si="475"/>
        <v>0.6151618058330004</v>
      </c>
      <c r="AE2309">
        <f t="shared" si="476"/>
        <v>0</v>
      </c>
      <c r="AF2309" t="e">
        <f t="shared" ca="1" si="477"/>
        <v>#N/A</v>
      </c>
      <c r="AG2309" t="e">
        <f t="shared" ca="1" si="478"/>
        <v>#N/A</v>
      </c>
      <c r="AH2309" t="e">
        <f t="shared" ca="1" si="479"/>
        <v>#N/A</v>
      </c>
      <c r="AI2309" t="e">
        <f t="shared" ca="1" si="468"/>
        <v>#N/A</v>
      </c>
      <c r="AJ2309">
        <f t="shared" si="469"/>
        <v>3.9952057530962844E-4</v>
      </c>
      <c r="AK2309">
        <f t="shared" si="470"/>
        <v>0</v>
      </c>
      <c r="AL2309" t="e">
        <f t="shared" ca="1" si="480"/>
        <v>#N/A</v>
      </c>
      <c r="AM2309" t="b">
        <f t="shared" si="471"/>
        <v>0</v>
      </c>
    </row>
    <row r="2310" spans="1:39" x14ac:dyDescent="0.3">
      <c r="A2310" t="s">
        <v>78</v>
      </c>
      <c r="B2310" t="s">
        <v>79</v>
      </c>
      <c r="C2310" t="s">
        <v>39</v>
      </c>
      <c r="D2310" t="s">
        <v>140</v>
      </c>
      <c r="E2310" t="s">
        <v>1955</v>
      </c>
      <c r="F2310" s="13" t="str">
        <f>_xlfn.CONCAT(wiz_6[[#This Row],[OCTY......]],",",wiz_6[[#This Row],[OS]])</f>
        <v>JUNEAU    ,WI</v>
      </c>
      <c r="G2310" t="s">
        <v>44</v>
      </c>
      <c r="H2310" t="s">
        <v>464</v>
      </c>
      <c r="I2310" s="13" t="str">
        <f>_xlfn.CONCAT(wiz_6[[#This Row],[DCTY......]], ",",wiz_6[[#This Row],[DS]])</f>
        <v>FRANKLIN  ,KY</v>
      </c>
      <c r="J2310" t="str">
        <f>TRIM(CONCATENATE(wiz_6[[#This Row],[SHIPPER..................]],wiz_6[[#This Row],[ZIP2..]],wiz_6[[#This Row],[ZIP3..]]))</f>
        <v>TRACTOR SUPPLY MANHAT| 5303942134</v>
      </c>
      <c r="K2310">
        <v>5</v>
      </c>
      <c r="L2310">
        <v>2.04</v>
      </c>
      <c r="M2310">
        <v>0.21</v>
      </c>
      <c r="N2310">
        <v>596</v>
      </c>
      <c r="O2310">
        <v>1.1599999999999999</v>
      </c>
      <c r="P2310">
        <v>55</v>
      </c>
      <c r="Q2310">
        <v>0.28999999999999998</v>
      </c>
      <c r="R2310">
        <v>22</v>
      </c>
      <c r="S2310">
        <v>-6</v>
      </c>
      <c r="T2310">
        <v>-14</v>
      </c>
      <c r="U2310">
        <v>135</v>
      </c>
      <c r="V2310">
        <v>115</v>
      </c>
      <c r="W2310">
        <v>54911</v>
      </c>
      <c r="X2310">
        <v>53039</v>
      </c>
      <c r="Y2310">
        <v>42134</v>
      </c>
      <c r="Z2310">
        <v>2.0299999999999998</v>
      </c>
      <c r="AA2310">
        <f t="shared" si="472"/>
        <v>10012</v>
      </c>
      <c r="AB2310">
        <f t="shared" si="473"/>
        <v>575</v>
      </c>
      <c r="AC2310">
        <f t="shared" si="474"/>
        <v>6159</v>
      </c>
      <c r="AD2310">
        <f t="shared" si="475"/>
        <v>0.6151618058330004</v>
      </c>
      <c r="AE2310">
        <f t="shared" si="476"/>
        <v>0</v>
      </c>
      <c r="AF2310" t="e">
        <f t="shared" ca="1" si="477"/>
        <v>#N/A</v>
      </c>
      <c r="AG2310" t="e">
        <f t="shared" ca="1" si="478"/>
        <v>#N/A</v>
      </c>
      <c r="AH2310" t="e">
        <f t="shared" ca="1" si="479"/>
        <v>#N/A</v>
      </c>
      <c r="AI2310" t="e">
        <f t="shared" ca="1" si="468"/>
        <v>#N/A</v>
      </c>
      <c r="AJ2310">
        <f t="shared" si="469"/>
        <v>4.9940071913703551E-4</v>
      </c>
      <c r="AK2310">
        <f t="shared" si="470"/>
        <v>0</v>
      </c>
      <c r="AL2310" t="e">
        <f t="shared" ca="1" si="480"/>
        <v>#N/A</v>
      </c>
      <c r="AM2310" t="b">
        <f t="shared" si="471"/>
        <v>0</v>
      </c>
    </row>
    <row r="2311" spans="1:39" x14ac:dyDescent="0.3">
      <c r="A2311" t="s">
        <v>58</v>
      </c>
      <c r="B2311" t="s">
        <v>59</v>
      </c>
      <c r="C2311" t="s">
        <v>39</v>
      </c>
      <c r="D2311" t="s">
        <v>140</v>
      </c>
      <c r="E2311" t="s">
        <v>1036</v>
      </c>
      <c r="F2311" s="13" t="str">
        <f>_xlfn.CONCAT(wiz_6[[#This Row],[OCTY......]],",",wiz_6[[#This Row],[OS]])</f>
        <v>CHILTON   ,WI</v>
      </c>
      <c r="G2311" t="s">
        <v>176</v>
      </c>
      <c r="H2311" t="s">
        <v>1116</v>
      </c>
      <c r="I2311" s="13" t="str">
        <f>_xlfn.CONCAT(wiz_6[[#This Row],[DCTY......]], ",",wiz_6[[#This Row],[DS]])</f>
        <v>LANSING   ,MI</v>
      </c>
      <c r="J2311" t="str">
        <f>TRIM(CONCATENATE(wiz_6[[#This Row],[SHIPPER..................]],wiz_6[[#This Row],[ZIP2..]],wiz_6[[#This Row],[ZIP3..]]))</f>
        <v>CENTRAL GARDEN AND PE| 5301448901</v>
      </c>
      <c r="K2311">
        <v>1</v>
      </c>
      <c r="L2311">
        <v>1.66</v>
      </c>
      <c r="M2311">
        <v>0.2</v>
      </c>
      <c r="N2311">
        <v>376</v>
      </c>
      <c r="O2311">
        <v>0.83</v>
      </c>
      <c r="P2311">
        <v>76</v>
      </c>
      <c r="Q2311">
        <v>0.3</v>
      </c>
      <c r="R2311">
        <v>42</v>
      </c>
      <c r="S2311">
        <v>-41</v>
      </c>
      <c r="T2311">
        <v>-14</v>
      </c>
      <c r="U2311">
        <v>-504</v>
      </c>
      <c r="V2311">
        <v>-559</v>
      </c>
      <c r="W2311">
        <v>53201</v>
      </c>
      <c r="X2311">
        <v>53014</v>
      </c>
      <c r="Y2311">
        <v>48901</v>
      </c>
      <c r="Z2311">
        <v>1.64</v>
      </c>
      <c r="AA2311">
        <f t="shared" si="472"/>
        <v>10012</v>
      </c>
      <c r="AB2311">
        <f t="shared" si="473"/>
        <v>-559</v>
      </c>
      <c r="AC2311">
        <f t="shared" si="474"/>
        <v>6159</v>
      </c>
      <c r="AD2311">
        <f t="shared" si="475"/>
        <v>0.6151618058330004</v>
      </c>
      <c r="AE2311">
        <f t="shared" si="476"/>
        <v>0</v>
      </c>
      <c r="AF2311" t="e">
        <f t="shared" ca="1" si="477"/>
        <v>#N/A</v>
      </c>
      <c r="AG2311" t="e">
        <f t="shared" ca="1" si="478"/>
        <v>#N/A</v>
      </c>
      <c r="AH2311" t="e">
        <f t="shared" ca="1" si="479"/>
        <v>#N/A</v>
      </c>
      <c r="AI2311" t="e">
        <f t="shared" ca="1" si="468"/>
        <v>#N/A</v>
      </c>
      <c r="AJ2311">
        <f t="shared" si="469"/>
        <v>9.988014382740711E-5</v>
      </c>
      <c r="AK2311">
        <f t="shared" si="470"/>
        <v>0</v>
      </c>
      <c r="AL2311" t="e">
        <f t="shared" ca="1" si="480"/>
        <v>#N/A</v>
      </c>
      <c r="AM2311" t="b">
        <f t="shared" si="471"/>
        <v>0</v>
      </c>
    </row>
    <row r="2312" spans="1:39" x14ac:dyDescent="0.3">
      <c r="A2312" t="s">
        <v>195</v>
      </c>
      <c r="B2312" t="s">
        <v>196</v>
      </c>
      <c r="C2312" t="s">
        <v>39</v>
      </c>
      <c r="D2312" t="s">
        <v>140</v>
      </c>
      <c r="E2312" t="s">
        <v>1956</v>
      </c>
      <c r="F2312" s="13" t="str">
        <f>_xlfn.CONCAT(wiz_6[[#This Row],[OCTY......]],",",wiz_6[[#This Row],[OS]])</f>
        <v>STURGEON B,WI</v>
      </c>
      <c r="G2312" t="s">
        <v>66</v>
      </c>
      <c r="H2312" t="s">
        <v>709</v>
      </c>
      <c r="I2312" s="13" t="str">
        <f>_xlfn.CONCAT(wiz_6[[#This Row],[DCTY......]], ",",wiz_6[[#This Row],[DS]])</f>
        <v>VERONA    ,MS</v>
      </c>
      <c r="J2312" t="str">
        <f>TRIM(CONCATENATE(wiz_6[[#This Row],[SHIPPER..................]],wiz_6[[#This Row],[ZIP2..]],wiz_6[[#This Row],[ZIP3..]]))</f>
        <v>MTD PRODUCTS INC | 5423538879</v>
      </c>
      <c r="K2312">
        <v>1</v>
      </c>
      <c r="L2312">
        <v>1.8</v>
      </c>
      <c r="M2312">
        <v>0.2</v>
      </c>
      <c r="N2312">
        <v>843</v>
      </c>
      <c r="O2312">
        <v>1.17</v>
      </c>
      <c r="P2312">
        <v>83</v>
      </c>
      <c r="Q2312">
        <v>0.3</v>
      </c>
      <c r="R2312">
        <v>48</v>
      </c>
      <c r="S2312">
        <v>-40</v>
      </c>
      <c r="T2312">
        <v>140</v>
      </c>
      <c r="U2312">
        <v>376</v>
      </c>
      <c r="V2312">
        <v>476</v>
      </c>
      <c r="W2312">
        <v>53014</v>
      </c>
      <c r="X2312">
        <v>54235</v>
      </c>
      <c r="Y2312">
        <v>38879</v>
      </c>
      <c r="Z2312">
        <v>1.78</v>
      </c>
      <c r="AA2312">
        <f t="shared" si="472"/>
        <v>10012</v>
      </c>
      <c r="AB2312">
        <f t="shared" si="473"/>
        <v>476</v>
      </c>
      <c r="AC2312">
        <f t="shared" si="474"/>
        <v>6159</v>
      </c>
      <c r="AD2312">
        <f t="shared" si="475"/>
        <v>0.6151618058330004</v>
      </c>
      <c r="AE2312">
        <f t="shared" si="476"/>
        <v>0</v>
      </c>
      <c r="AF2312" t="e">
        <f t="shared" ca="1" si="477"/>
        <v>#N/A</v>
      </c>
      <c r="AG2312" t="e">
        <f t="shared" ca="1" si="478"/>
        <v>#N/A</v>
      </c>
      <c r="AH2312" t="e">
        <f t="shared" ca="1" si="479"/>
        <v>#N/A</v>
      </c>
      <c r="AI2312" t="e">
        <f t="shared" ca="1" si="468"/>
        <v>#N/A</v>
      </c>
      <c r="AJ2312">
        <f t="shared" si="469"/>
        <v>9.988014382740711E-5</v>
      </c>
      <c r="AK2312">
        <f t="shared" si="470"/>
        <v>0</v>
      </c>
      <c r="AL2312" t="e">
        <f t="shared" ca="1" si="480"/>
        <v>#N/A</v>
      </c>
      <c r="AM2312" t="b">
        <f t="shared" si="471"/>
        <v>0</v>
      </c>
    </row>
    <row r="2313" spans="1:39" x14ac:dyDescent="0.3">
      <c r="A2313" t="s">
        <v>58</v>
      </c>
      <c r="B2313" t="s">
        <v>59</v>
      </c>
      <c r="C2313" t="s">
        <v>39</v>
      </c>
      <c r="D2313" t="s">
        <v>140</v>
      </c>
      <c r="E2313" t="s">
        <v>1036</v>
      </c>
      <c r="F2313" s="13" t="str">
        <f>_xlfn.CONCAT(wiz_6[[#This Row],[OCTY......]],",",wiz_6[[#This Row],[OS]])</f>
        <v>CHILTON   ,WI</v>
      </c>
      <c r="G2313" t="s">
        <v>68</v>
      </c>
      <c r="H2313" t="s">
        <v>592</v>
      </c>
      <c r="I2313" s="13" t="str">
        <f>_xlfn.CONCAT(wiz_6[[#This Row],[DCTY......]], ",",wiz_6[[#This Row],[DS]])</f>
        <v>SHELBY    ,NC</v>
      </c>
      <c r="J2313" t="str">
        <f>TRIM(CONCATENATE(wiz_6[[#This Row],[SHIPPER..................]],wiz_6[[#This Row],[ZIP2..]],wiz_6[[#This Row],[ZIP3..]]))</f>
        <v>CENTRAL GARDEN AND PE| 5301428150</v>
      </c>
      <c r="K2313">
        <v>1</v>
      </c>
      <c r="L2313">
        <v>1.83</v>
      </c>
      <c r="M2313">
        <v>0.21</v>
      </c>
      <c r="N2313">
        <v>858</v>
      </c>
      <c r="O2313">
        <v>1.68</v>
      </c>
      <c r="P2313">
        <v>67</v>
      </c>
      <c r="Q2313">
        <v>0.3</v>
      </c>
      <c r="R2313">
        <v>52</v>
      </c>
      <c r="S2313">
        <v>-41</v>
      </c>
      <c r="T2313">
        <v>0</v>
      </c>
      <c r="U2313">
        <v>-32</v>
      </c>
      <c r="V2313">
        <v>-73</v>
      </c>
      <c r="W2313">
        <v>53076</v>
      </c>
      <c r="X2313">
        <v>53014</v>
      </c>
      <c r="Y2313">
        <v>28150</v>
      </c>
      <c r="Z2313">
        <v>1.82</v>
      </c>
      <c r="AA2313">
        <f t="shared" si="472"/>
        <v>10012</v>
      </c>
      <c r="AB2313">
        <f t="shared" si="473"/>
        <v>-73</v>
      </c>
      <c r="AC2313">
        <f t="shared" si="474"/>
        <v>6159</v>
      </c>
      <c r="AD2313">
        <f t="shared" si="475"/>
        <v>0.6151618058330004</v>
      </c>
      <c r="AE2313">
        <f t="shared" si="476"/>
        <v>0</v>
      </c>
      <c r="AF2313" t="e">
        <f t="shared" ca="1" si="477"/>
        <v>#N/A</v>
      </c>
      <c r="AG2313" t="e">
        <f t="shared" ca="1" si="478"/>
        <v>#N/A</v>
      </c>
      <c r="AH2313" t="e">
        <f t="shared" ca="1" si="479"/>
        <v>#N/A</v>
      </c>
      <c r="AI2313" t="e">
        <f t="shared" ca="1" si="468"/>
        <v>#N/A</v>
      </c>
      <c r="AJ2313">
        <f t="shared" si="469"/>
        <v>9.988014382740711E-5</v>
      </c>
      <c r="AK2313">
        <f t="shared" si="470"/>
        <v>0</v>
      </c>
      <c r="AL2313" t="e">
        <f t="shared" ca="1" si="480"/>
        <v>#N/A</v>
      </c>
      <c r="AM2313" t="b">
        <f t="shared" si="471"/>
        <v>0</v>
      </c>
    </row>
    <row r="2314" spans="1:39" x14ac:dyDescent="0.3">
      <c r="A2314" t="s">
        <v>1547</v>
      </c>
      <c r="B2314" t="s">
        <v>1548</v>
      </c>
      <c r="C2314" t="s">
        <v>39</v>
      </c>
      <c r="D2314" t="s">
        <v>140</v>
      </c>
      <c r="E2314" t="s">
        <v>1332</v>
      </c>
      <c r="F2314" s="13" t="str">
        <f>_xlfn.CONCAT(wiz_6[[#This Row],[OCTY......]],",",wiz_6[[#This Row],[OS]])</f>
        <v>GREEN BAY ,WI</v>
      </c>
      <c r="G2314" t="s">
        <v>68</v>
      </c>
      <c r="H2314" t="s">
        <v>1957</v>
      </c>
      <c r="I2314" s="13" t="str">
        <f>_xlfn.CONCAT(wiz_6[[#This Row],[DCTY......]], ",",wiz_6[[#This Row],[DS]])</f>
        <v>WAGRAM    ,NC</v>
      </c>
      <c r="J2314" t="str">
        <f>TRIM(CONCATENATE(wiz_6[[#This Row],[SHIPPER..................]],wiz_6[[#This Row],[ZIP2..]],wiz_6[[#This Row],[ZIP3..]]))</f>
        <v>CASCADES TISSUE GROUP| 5430128396</v>
      </c>
      <c r="K2314">
        <v>3</v>
      </c>
      <c r="L2314">
        <v>2.27</v>
      </c>
      <c r="M2314">
        <v>0.27</v>
      </c>
      <c r="N2314">
        <v>1010</v>
      </c>
      <c r="O2314">
        <v>1.95</v>
      </c>
      <c r="P2314">
        <v>124</v>
      </c>
      <c r="Q2314">
        <v>0.37</v>
      </c>
      <c r="R2314">
        <v>16</v>
      </c>
      <c r="S2314">
        <v>-56</v>
      </c>
      <c r="T2314">
        <v>3</v>
      </c>
      <c r="U2314">
        <v>453</v>
      </c>
      <c r="V2314">
        <v>400</v>
      </c>
      <c r="W2314">
        <v>53201</v>
      </c>
      <c r="X2314">
        <v>54301</v>
      </c>
      <c r="Y2314">
        <v>28396</v>
      </c>
      <c r="Z2314">
        <v>2.3199999999999998</v>
      </c>
      <c r="AA2314">
        <f t="shared" si="472"/>
        <v>10012</v>
      </c>
      <c r="AB2314">
        <f t="shared" si="473"/>
        <v>1200</v>
      </c>
      <c r="AC2314">
        <f t="shared" si="474"/>
        <v>6159</v>
      </c>
      <c r="AD2314">
        <f t="shared" si="475"/>
        <v>0.6151618058330004</v>
      </c>
      <c r="AE2314">
        <f t="shared" si="476"/>
        <v>0</v>
      </c>
      <c r="AF2314" t="e">
        <f t="shared" ca="1" si="477"/>
        <v>#N/A</v>
      </c>
      <c r="AG2314" t="e">
        <f t="shared" ca="1" si="478"/>
        <v>#N/A</v>
      </c>
      <c r="AH2314" t="e">
        <f t="shared" ca="1" si="479"/>
        <v>#N/A</v>
      </c>
      <c r="AI2314" t="e">
        <f t="shared" ca="1" si="468"/>
        <v>#N/A</v>
      </c>
      <c r="AJ2314">
        <f t="shared" si="469"/>
        <v>2.9964043148222132E-4</v>
      </c>
      <c r="AK2314">
        <f t="shared" si="470"/>
        <v>0</v>
      </c>
      <c r="AL2314" t="e">
        <f t="shared" ca="1" si="480"/>
        <v>#N/A</v>
      </c>
      <c r="AM2314" t="b">
        <f t="shared" si="471"/>
        <v>0</v>
      </c>
    </row>
    <row r="2315" spans="1:39" x14ac:dyDescent="0.3">
      <c r="A2315" t="s">
        <v>1547</v>
      </c>
      <c r="B2315" t="s">
        <v>1548</v>
      </c>
      <c r="C2315" t="s">
        <v>39</v>
      </c>
      <c r="D2315" t="s">
        <v>140</v>
      </c>
      <c r="E2315" t="s">
        <v>1332</v>
      </c>
      <c r="F2315" s="13" t="str">
        <f>_xlfn.CONCAT(wiz_6[[#This Row],[OCTY......]],",",wiz_6[[#This Row],[OS]])</f>
        <v>GREEN BAY ,WI</v>
      </c>
      <c r="G2315" t="s">
        <v>68</v>
      </c>
      <c r="H2315" t="s">
        <v>993</v>
      </c>
      <c r="I2315" s="13" t="str">
        <f>_xlfn.CONCAT(wiz_6[[#This Row],[DCTY......]], ",",wiz_6[[#This Row],[DS]])</f>
        <v>BROWNS SUM,NC</v>
      </c>
      <c r="J2315" t="str">
        <f>TRIM(CONCATENATE(wiz_6[[#This Row],[SHIPPER..................]],wiz_6[[#This Row],[ZIP2..]],wiz_6[[#This Row],[ZIP3..]]))</f>
        <v>CASCADES TISSUE GROUP| 5430127214</v>
      </c>
      <c r="K2315">
        <v>1</v>
      </c>
      <c r="L2315">
        <v>2.35</v>
      </c>
      <c r="M2315">
        <v>0.28000000000000003</v>
      </c>
      <c r="N2315">
        <v>909</v>
      </c>
      <c r="O2315">
        <v>1.81</v>
      </c>
      <c r="P2315">
        <v>30</v>
      </c>
      <c r="Q2315">
        <v>0.25</v>
      </c>
      <c r="R2315">
        <v>16</v>
      </c>
      <c r="S2315">
        <v>-56</v>
      </c>
      <c r="T2315">
        <v>1</v>
      </c>
      <c r="U2315">
        <v>534</v>
      </c>
      <c r="V2315">
        <v>479</v>
      </c>
      <c r="W2315">
        <v>54911</v>
      </c>
      <c r="X2315">
        <v>54301</v>
      </c>
      <c r="Y2315">
        <v>27214</v>
      </c>
      <c r="Z2315">
        <v>2.41</v>
      </c>
      <c r="AA2315">
        <f t="shared" si="472"/>
        <v>10012</v>
      </c>
      <c r="AB2315">
        <f t="shared" si="473"/>
        <v>479</v>
      </c>
      <c r="AC2315">
        <f t="shared" si="474"/>
        <v>6159</v>
      </c>
      <c r="AD2315">
        <f t="shared" si="475"/>
        <v>0.6151618058330004</v>
      </c>
      <c r="AE2315">
        <f t="shared" si="476"/>
        <v>0</v>
      </c>
      <c r="AF2315" t="e">
        <f t="shared" ca="1" si="477"/>
        <v>#N/A</v>
      </c>
      <c r="AG2315" t="e">
        <f t="shared" ca="1" si="478"/>
        <v>#N/A</v>
      </c>
      <c r="AH2315" t="e">
        <f t="shared" ca="1" si="479"/>
        <v>#N/A</v>
      </c>
      <c r="AI2315" t="e">
        <f t="shared" ca="1" si="468"/>
        <v>#N/A</v>
      </c>
      <c r="AJ2315">
        <f t="shared" si="469"/>
        <v>9.988014382740711E-5</v>
      </c>
      <c r="AK2315">
        <f t="shared" si="470"/>
        <v>0</v>
      </c>
      <c r="AL2315" t="e">
        <f t="shared" ca="1" si="480"/>
        <v>#N/A</v>
      </c>
      <c r="AM2315" t="b">
        <f t="shared" si="471"/>
        <v>0</v>
      </c>
    </row>
    <row r="2316" spans="1:39" x14ac:dyDescent="0.3">
      <c r="A2316" t="s">
        <v>58</v>
      </c>
      <c r="B2316" t="s">
        <v>59</v>
      </c>
      <c r="C2316" t="s">
        <v>39</v>
      </c>
      <c r="D2316" t="s">
        <v>140</v>
      </c>
      <c r="E2316" t="s">
        <v>1036</v>
      </c>
      <c r="F2316" s="13" t="str">
        <f>_xlfn.CONCAT(wiz_6[[#This Row],[OCTY......]],",",wiz_6[[#This Row],[OS]])</f>
        <v>CHILTON   ,WI</v>
      </c>
      <c r="G2316" t="s">
        <v>87</v>
      </c>
      <c r="H2316" t="s">
        <v>233</v>
      </c>
      <c r="I2316" s="13" t="str">
        <f>_xlfn.CONCAT(wiz_6[[#This Row],[DCTY......]], ",",wiz_6[[#This Row],[DS]])</f>
        <v>GROVE CITY,OH</v>
      </c>
      <c r="J2316" t="str">
        <f>TRIM(CONCATENATE(wiz_6[[#This Row],[SHIPPER..................]],wiz_6[[#This Row],[ZIP2..]],wiz_6[[#This Row],[ZIP3..]]))</f>
        <v>CENTRAL GARDEN AND PE| 5301443123</v>
      </c>
      <c r="K2316">
        <v>2</v>
      </c>
      <c r="L2316">
        <v>1.92</v>
      </c>
      <c r="M2316">
        <v>0.21</v>
      </c>
      <c r="N2316">
        <v>475</v>
      </c>
      <c r="O2316">
        <v>0.97</v>
      </c>
      <c r="P2316">
        <v>104</v>
      </c>
      <c r="Q2316">
        <v>0.33</v>
      </c>
      <c r="R2316">
        <v>39</v>
      </c>
      <c r="S2316">
        <v>-41</v>
      </c>
      <c r="T2316">
        <v>-1</v>
      </c>
      <c r="U2316">
        <v>47</v>
      </c>
      <c r="V2316">
        <v>5</v>
      </c>
      <c r="W2316">
        <v>53545</v>
      </c>
      <c r="X2316">
        <v>53014</v>
      </c>
      <c r="Y2316">
        <v>43123</v>
      </c>
      <c r="Z2316">
        <v>1.91</v>
      </c>
      <c r="AA2316">
        <f t="shared" si="472"/>
        <v>10012</v>
      </c>
      <c r="AB2316">
        <f t="shared" si="473"/>
        <v>10</v>
      </c>
      <c r="AC2316">
        <f t="shared" si="474"/>
        <v>6159</v>
      </c>
      <c r="AD2316">
        <f t="shared" si="475"/>
        <v>0.6151618058330004</v>
      </c>
      <c r="AE2316">
        <f t="shared" si="476"/>
        <v>0</v>
      </c>
      <c r="AF2316" t="e">
        <f t="shared" ca="1" si="477"/>
        <v>#N/A</v>
      </c>
      <c r="AG2316" t="e">
        <f t="shared" ca="1" si="478"/>
        <v>#N/A</v>
      </c>
      <c r="AH2316" t="e">
        <f t="shared" ca="1" si="479"/>
        <v>#N/A</v>
      </c>
      <c r="AI2316" t="e">
        <f t="shared" ca="1" si="468"/>
        <v>#N/A</v>
      </c>
      <c r="AJ2316">
        <f t="shared" si="469"/>
        <v>1.9976028765481422E-4</v>
      </c>
      <c r="AK2316">
        <f t="shared" si="470"/>
        <v>0</v>
      </c>
      <c r="AL2316" t="e">
        <f t="shared" ca="1" si="480"/>
        <v>#N/A</v>
      </c>
      <c r="AM2316" t="b">
        <f t="shared" si="471"/>
        <v>0</v>
      </c>
    </row>
    <row r="2317" spans="1:39" x14ac:dyDescent="0.3">
      <c r="A2317" t="s">
        <v>195</v>
      </c>
      <c r="B2317" t="s">
        <v>196</v>
      </c>
      <c r="C2317" t="s">
        <v>39</v>
      </c>
      <c r="D2317" t="s">
        <v>140</v>
      </c>
      <c r="E2317" t="s">
        <v>1956</v>
      </c>
      <c r="F2317" s="13" t="str">
        <f>_xlfn.CONCAT(wiz_6[[#This Row],[OCTY......]],",",wiz_6[[#This Row],[OS]])</f>
        <v>STURGEON B,WI</v>
      </c>
      <c r="G2317" t="s">
        <v>87</v>
      </c>
      <c r="H2317" t="s">
        <v>690</v>
      </c>
      <c r="I2317" s="13" t="str">
        <f>_xlfn.CONCAT(wiz_6[[#This Row],[DCTY......]], ",",wiz_6[[#This Row],[DS]])</f>
        <v>WILLARD   ,OH</v>
      </c>
      <c r="J2317" t="str">
        <f>TRIM(CONCATENATE(wiz_6[[#This Row],[SHIPPER..................]],wiz_6[[#This Row],[ZIP2..]],wiz_6[[#This Row],[ZIP3..]]))</f>
        <v>MTD PRODUCTS INC | 5423544888</v>
      </c>
      <c r="K2317">
        <v>1</v>
      </c>
      <c r="L2317">
        <v>2.08</v>
      </c>
      <c r="M2317">
        <v>0.19</v>
      </c>
      <c r="N2317">
        <v>564</v>
      </c>
      <c r="O2317">
        <v>1</v>
      </c>
      <c r="P2317">
        <v>85</v>
      </c>
      <c r="Q2317">
        <v>0.3</v>
      </c>
      <c r="R2317">
        <v>126</v>
      </c>
      <c r="S2317">
        <v>-40</v>
      </c>
      <c r="T2317">
        <v>24</v>
      </c>
      <c r="U2317">
        <v>184</v>
      </c>
      <c r="V2317">
        <v>168</v>
      </c>
      <c r="W2317">
        <v>54961</v>
      </c>
      <c r="X2317">
        <v>54235</v>
      </c>
      <c r="Y2317">
        <v>44888</v>
      </c>
      <c r="Z2317">
        <v>2.0499999999999998</v>
      </c>
      <c r="AA2317">
        <f t="shared" si="472"/>
        <v>10012</v>
      </c>
      <c r="AB2317">
        <f t="shared" si="473"/>
        <v>168</v>
      </c>
      <c r="AC2317">
        <f t="shared" si="474"/>
        <v>6159</v>
      </c>
      <c r="AD2317">
        <f t="shared" si="475"/>
        <v>0.6151618058330004</v>
      </c>
      <c r="AE2317">
        <f t="shared" si="476"/>
        <v>0</v>
      </c>
      <c r="AF2317" t="e">
        <f t="shared" ca="1" si="477"/>
        <v>#N/A</v>
      </c>
      <c r="AG2317" t="e">
        <f t="shared" ca="1" si="478"/>
        <v>#N/A</v>
      </c>
      <c r="AH2317" t="e">
        <f t="shared" ca="1" si="479"/>
        <v>#N/A</v>
      </c>
      <c r="AI2317" t="e">
        <f t="shared" ca="1" si="468"/>
        <v>#N/A</v>
      </c>
      <c r="AJ2317">
        <f t="shared" si="469"/>
        <v>9.988014382740711E-5</v>
      </c>
      <c r="AK2317">
        <f t="shared" si="470"/>
        <v>0</v>
      </c>
      <c r="AL2317" t="e">
        <f t="shared" ca="1" si="480"/>
        <v>#N/A</v>
      </c>
      <c r="AM2317" t="b">
        <f t="shared" si="471"/>
        <v>0</v>
      </c>
    </row>
    <row r="2318" spans="1:39" x14ac:dyDescent="0.3">
      <c r="A2318" t="s">
        <v>1547</v>
      </c>
      <c r="B2318" t="s">
        <v>1548</v>
      </c>
      <c r="C2318" t="s">
        <v>39</v>
      </c>
      <c r="D2318" t="s">
        <v>140</v>
      </c>
      <c r="E2318" t="s">
        <v>1332</v>
      </c>
      <c r="F2318" s="13" t="str">
        <f>_xlfn.CONCAT(wiz_6[[#This Row],[OCTY......]],",",wiz_6[[#This Row],[OS]])</f>
        <v>GREEN BAY ,WI</v>
      </c>
      <c r="G2318" t="s">
        <v>70</v>
      </c>
      <c r="H2318" t="s">
        <v>1550</v>
      </c>
      <c r="I2318" s="13" t="str">
        <f>_xlfn.CONCAT(wiz_6[[#This Row],[DCTY......]], ",",wiz_6[[#This Row],[DS]])</f>
        <v>BROWNSVILL,TN</v>
      </c>
      <c r="J2318" t="str">
        <f>TRIM(CONCATENATE(wiz_6[[#This Row],[SHIPPER..................]],wiz_6[[#This Row],[ZIP2..]],wiz_6[[#This Row],[ZIP3..]]))</f>
        <v>CASCADES TISSUE GROUP| 5430138012</v>
      </c>
      <c r="K2318">
        <v>4</v>
      </c>
      <c r="L2318">
        <v>1.76</v>
      </c>
      <c r="M2318">
        <v>0.28000000000000003</v>
      </c>
      <c r="N2318">
        <v>695</v>
      </c>
      <c r="O2318">
        <v>1.51</v>
      </c>
      <c r="P2318">
        <v>86</v>
      </c>
      <c r="Q2318">
        <v>0.33</v>
      </c>
      <c r="R2318">
        <v>-9</v>
      </c>
      <c r="S2318">
        <v>-56</v>
      </c>
      <c r="T2318">
        <v>-29</v>
      </c>
      <c r="U2318">
        <v>339</v>
      </c>
      <c r="V2318">
        <v>254</v>
      </c>
      <c r="W2318">
        <v>54115</v>
      </c>
      <c r="X2318">
        <v>54301</v>
      </c>
      <c r="Y2318">
        <v>38012</v>
      </c>
      <c r="Z2318">
        <v>1.82</v>
      </c>
      <c r="AA2318">
        <f t="shared" si="472"/>
        <v>10012</v>
      </c>
      <c r="AB2318">
        <f t="shared" si="473"/>
        <v>1016</v>
      </c>
      <c r="AC2318">
        <f t="shared" si="474"/>
        <v>6159</v>
      </c>
      <c r="AD2318">
        <f t="shared" si="475"/>
        <v>0.6151618058330004</v>
      </c>
      <c r="AE2318">
        <f t="shared" si="476"/>
        <v>0</v>
      </c>
      <c r="AF2318" t="e">
        <f t="shared" ca="1" si="477"/>
        <v>#N/A</v>
      </c>
      <c r="AG2318" t="e">
        <f t="shared" ca="1" si="478"/>
        <v>#N/A</v>
      </c>
      <c r="AH2318" t="e">
        <f t="shared" ca="1" si="479"/>
        <v>#N/A</v>
      </c>
      <c r="AI2318" t="e">
        <f t="shared" ca="1" si="468"/>
        <v>#N/A</v>
      </c>
      <c r="AJ2318">
        <f t="shared" si="469"/>
        <v>3.9952057530962844E-4</v>
      </c>
      <c r="AK2318">
        <f t="shared" si="470"/>
        <v>0</v>
      </c>
      <c r="AL2318" t="e">
        <f t="shared" ca="1" si="480"/>
        <v>#N/A</v>
      </c>
      <c r="AM2318" t="b">
        <f t="shared" si="471"/>
        <v>0</v>
      </c>
    </row>
    <row r="2319" spans="1:39" x14ac:dyDescent="0.3">
      <c r="A2319" t="s">
        <v>195</v>
      </c>
      <c r="B2319" t="s">
        <v>196</v>
      </c>
      <c r="C2319" t="s">
        <v>39</v>
      </c>
      <c r="D2319" t="s">
        <v>140</v>
      </c>
      <c r="E2319" t="s">
        <v>1958</v>
      </c>
      <c r="F2319" s="13" t="str">
        <f>_xlfn.CONCAT(wiz_6[[#This Row],[OCTY......]],",",wiz_6[[#This Row],[OS]])</f>
        <v>REDGRANITE,WI</v>
      </c>
      <c r="G2319" t="s">
        <v>70</v>
      </c>
      <c r="H2319" t="s">
        <v>197</v>
      </c>
      <c r="I2319" s="13" t="str">
        <f>_xlfn.CONCAT(wiz_6[[#This Row],[DCTY......]], ",",wiz_6[[#This Row],[DS]])</f>
        <v>MARTIN    ,TN</v>
      </c>
      <c r="J2319" t="str">
        <f>TRIM(CONCATENATE(wiz_6[[#This Row],[SHIPPER..................]],wiz_6[[#This Row],[ZIP2..]],wiz_6[[#This Row],[ZIP3..]]))</f>
        <v>MTD PRODUCTS INC | 5497038237</v>
      </c>
      <c r="K2319">
        <v>2</v>
      </c>
      <c r="L2319">
        <v>1.84</v>
      </c>
      <c r="M2319">
        <v>0.2</v>
      </c>
      <c r="N2319">
        <v>631</v>
      </c>
      <c r="O2319">
        <v>1</v>
      </c>
      <c r="P2319">
        <v>60</v>
      </c>
      <c r="Q2319">
        <v>0.28000000000000003</v>
      </c>
      <c r="R2319">
        <v>49</v>
      </c>
      <c r="S2319">
        <v>32</v>
      </c>
      <c r="T2319">
        <v>50</v>
      </c>
      <c r="U2319">
        <v>292</v>
      </c>
      <c r="V2319">
        <v>374</v>
      </c>
      <c r="W2319">
        <v>53598</v>
      </c>
      <c r="X2319">
        <v>54970</v>
      </c>
      <c r="Y2319">
        <v>38237</v>
      </c>
      <c r="Z2319">
        <v>1.82</v>
      </c>
      <c r="AA2319">
        <f t="shared" si="472"/>
        <v>10012</v>
      </c>
      <c r="AB2319">
        <f t="shared" si="473"/>
        <v>748</v>
      </c>
      <c r="AC2319">
        <f t="shared" si="474"/>
        <v>6159</v>
      </c>
      <c r="AD2319">
        <f t="shared" si="475"/>
        <v>0.6151618058330004</v>
      </c>
      <c r="AE2319">
        <f t="shared" si="476"/>
        <v>0</v>
      </c>
      <c r="AF2319" t="e">
        <f t="shared" ca="1" si="477"/>
        <v>#N/A</v>
      </c>
      <c r="AG2319" t="e">
        <f t="shared" ca="1" si="478"/>
        <v>#N/A</v>
      </c>
      <c r="AH2319" t="e">
        <f t="shared" ca="1" si="479"/>
        <v>#N/A</v>
      </c>
      <c r="AI2319" t="e">
        <f t="shared" ca="1" si="468"/>
        <v>#N/A</v>
      </c>
      <c r="AJ2319">
        <f t="shared" si="469"/>
        <v>1.9976028765481422E-4</v>
      </c>
      <c r="AK2319">
        <f t="shared" si="470"/>
        <v>0</v>
      </c>
      <c r="AL2319" t="e">
        <f t="shared" ca="1" si="480"/>
        <v>#N/A</v>
      </c>
      <c r="AM2319" t="b">
        <f t="shared" si="471"/>
        <v>0</v>
      </c>
    </row>
    <row r="2320" spans="1:39" x14ac:dyDescent="0.3">
      <c r="A2320" t="s">
        <v>1959</v>
      </c>
      <c r="B2320" t="s">
        <v>1960</v>
      </c>
      <c r="C2320" t="s">
        <v>39</v>
      </c>
      <c r="D2320" t="s">
        <v>140</v>
      </c>
      <c r="E2320" t="s">
        <v>1952</v>
      </c>
      <c r="F2320" s="13" t="str">
        <f>_xlfn.CONCAT(wiz_6[[#This Row],[OCTY......]],",",wiz_6[[#This Row],[OS]])</f>
        <v>NEENAH    ,WI</v>
      </c>
      <c r="G2320" t="s">
        <v>70</v>
      </c>
      <c r="H2320" t="s">
        <v>71</v>
      </c>
      <c r="I2320" s="13" t="str">
        <f>_xlfn.CONCAT(wiz_6[[#This Row],[DCTY......]], ",",wiz_6[[#This Row],[DS]])</f>
        <v>JACKSON   ,TN</v>
      </c>
      <c r="J2320" t="str">
        <f>TRIM(CONCATENATE(wiz_6[[#This Row],[SHIPPER..................]],wiz_6[[#This Row],[ZIP2..]],wiz_6[[#This Row],[ZIP3..]]))</f>
        <v>SONOCO | 5495638301</v>
      </c>
      <c r="K2320">
        <v>2</v>
      </c>
      <c r="L2320">
        <v>1.85</v>
      </c>
      <c r="M2320">
        <v>0.28999999999999998</v>
      </c>
      <c r="N2320">
        <v>654</v>
      </c>
      <c r="O2320">
        <v>1.39</v>
      </c>
      <c r="P2320">
        <v>93</v>
      </c>
      <c r="Q2320">
        <v>0.3</v>
      </c>
      <c r="R2320">
        <v>-15</v>
      </c>
      <c r="S2320">
        <v>-55</v>
      </c>
      <c r="T2320">
        <v>0</v>
      </c>
      <c r="U2320">
        <v>381</v>
      </c>
      <c r="V2320">
        <v>326</v>
      </c>
      <c r="W2320">
        <v>53201</v>
      </c>
      <c r="X2320">
        <v>54956</v>
      </c>
      <c r="Y2320">
        <v>38301</v>
      </c>
      <c r="Z2320">
        <v>1.92</v>
      </c>
      <c r="AA2320">
        <f t="shared" si="472"/>
        <v>10012</v>
      </c>
      <c r="AB2320">
        <f t="shared" si="473"/>
        <v>652</v>
      </c>
      <c r="AC2320">
        <f t="shared" si="474"/>
        <v>6159</v>
      </c>
      <c r="AD2320">
        <f t="shared" si="475"/>
        <v>0.6151618058330004</v>
      </c>
      <c r="AE2320">
        <f t="shared" si="476"/>
        <v>0</v>
      </c>
      <c r="AF2320" t="e">
        <f t="shared" ca="1" si="477"/>
        <v>#N/A</v>
      </c>
      <c r="AG2320" t="e">
        <f t="shared" ca="1" si="478"/>
        <v>#N/A</v>
      </c>
      <c r="AH2320" t="e">
        <f t="shared" ca="1" si="479"/>
        <v>#N/A</v>
      </c>
      <c r="AI2320" t="e">
        <f t="shared" ca="1" si="468"/>
        <v>#N/A</v>
      </c>
      <c r="AJ2320">
        <f t="shared" si="469"/>
        <v>1.9976028765481422E-4</v>
      </c>
      <c r="AK2320">
        <f t="shared" si="470"/>
        <v>0</v>
      </c>
      <c r="AL2320" t="e">
        <f t="shared" ca="1" si="480"/>
        <v>#N/A</v>
      </c>
      <c r="AM2320" t="b">
        <f t="shared" si="471"/>
        <v>0</v>
      </c>
    </row>
    <row r="2321" spans="1:39" x14ac:dyDescent="0.3">
      <c r="A2321" t="s">
        <v>58</v>
      </c>
      <c r="B2321" t="s">
        <v>59</v>
      </c>
      <c r="C2321" t="s">
        <v>39</v>
      </c>
      <c r="D2321" t="s">
        <v>140</v>
      </c>
      <c r="E2321" t="s">
        <v>1036</v>
      </c>
      <c r="F2321" s="13" t="str">
        <f>_xlfn.CONCAT(wiz_6[[#This Row],[OCTY......]],",",wiz_6[[#This Row],[OS]])</f>
        <v>CHILTON   ,WI</v>
      </c>
      <c r="G2321" t="s">
        <v>70</v>
      </c>
      <c r="H2321" t="s">
        <v>563</v>
      </c>
      <c r="I2321" s="13" t="str">
        <f>_xlfn.CONCAT(wiz_6[[#This Row],[DCTY......]], ",",wiz_6[[#This Row],[DS]])</f>
        <v>MIDWAY    ,TN</v>
      </c>
      <c r="J2321" t="str">
        <f>TRIM(CONCATENATE(wiz_6[[#This Row],[SHIPPER..................]],wiz_6[[#This Row],[ZIP2..]],wiz_6[[#This Row],[ZIP3..]]))</f>
        <v>CENTRAL GARDEN AND PE| 5301437809</v>
      </c>
      <c r="K2321">
        <v>2</v>
      </c>
      <c r="L2321">
        <v>1.7</v>
      </c>
      <c r="M2321">
        <v>0.21</v>
      </c>
      <c r="N2321">
        <v>721</v>
      </c>
      <c r="O2321">
        <v>2.12</v>
      </c>
      <c r="P2321">
        <v>191</v>
      </c>
      <c r="Q2321">
        <v>0.43</v>
      </c>
      <c r="R2321">
        <v>52</v>
      </c>
      <c r="S2321">
        <v>-41</v>
      </c>
      <c r="T2321">
        <v>-121</v>
      </c>
      <c r="U2321">
        <v>-282</v>
      </c>
      <c r="V2321">
        <v>-444</v>
      </c>
      <c r="W2321">
        <v>53201</v>
      </c>
      <c r="X2321">
        <v>53014</v>
      </c>
      <c r="Y2321">
        <v>37809</v>
      </c>
      <c r="Z2321">
        <v>1.69</v>
      </c>
      <c r="AA2321">
        <f t="shared" si="472"/>
        <v>10012</v>
      </c>
      <c r="AB2321">
        <f t="shared" si="473"/>
        <v>-888</v>
      </c>
      <c r="AC2321">
        <f t="shared" si="474"/>
        <v>6159</v>
      </c>
      <c r="AD2321">
        <f t="shared" si="475"/>
        <v>0.6151618058330004</v>
      </c>
      <c r="AE2321">
        <f t="shared" si="476"/>
        <v>0</v>
      </c>
      <c r="AF2321" t="e">
        <f t="shared" ca="1" si="477"/>
        <v>#N/A</v>
      </c>
      <c r="AG2321" t="e">
        <f t="shared" ca="1" si="478"/>
        <v>#N/A</v>
      </c>
      <c r="AH2321" t="e">
        <f t="shared" ca="1" si="479"/>
        <v>#N/A</v>
      </c>
      <c r="AI2321" t="e">
        <f t="shared" ca="1" si="468"/>
        <v>#N/A</v>
      </c>
      <c r="AJ2321">
        <f t="shared" si="469"/>
        <v>1.9976028765481422E-4</v>
      </c>
      <c r="AK2321">
        <f t="shared" si="470"/>
        <v>0</v>
      </c>
      <c r="AL2321" t="e">
        <f t="shared" ca="1" si="480"/>
        <v>#N/A</v>
      </c>
      <c r="AM2321" t="b">
        <f t="shared" si="471"/>
        <v>0</v>
      </c>
    </row>
    <row r="2322" spans="1:39" x14ac:dyDescent="0.3">
      <c r="A2322" t="s">
        <v>58</v>
      </c>
      <c r="B2322" t="s">
        <v>59</v>
      </c>
      <c r="C2322" t="s">
        <v>39</v>
      </c>
      <c r="D2322" t="s">
        <v>140</v>
      </c>
      <c r="E2322" t="s">
        <v>1036</v>
      </c>
      <c r="F2322" s="13" t="str">
        <f>_xlfn.CONCAT(wiz_6[[#This Row],[OCTY......]],",",wiz_6[[#This Row],[OS]])</f>
        <v>CHILTON   ,WI</v>
      </c>
      <c r="G2322" t="s">
        <v>76</v>
      </c>
      <c r="H2322" t="s">
        <v>1918</v>
      </c>
      <c r="I2322" s="13" t="str">
        <f>_xlfn.CONCAT(wiz_6[[#This Row],[DCTY......]], ",",wiz_6[[#This Row],[DS]])</f>
        <v>SCHERTZ   ,TX</v>
      </c>
      <c r="J2322" t="str">
        <f>TRIM(CONCATENATE(wiz_6[[#This Row],[SHIPPER..................]],wiz_6[[#This Row],[ZIP2..]],wiz_6[[#This Row],[ZIP3..]]))</f>
        <v>CENTRAL GARDEN AND PE| 5301478154</v>
      </c>
      <c r="K2322">
        <v>2</v>
      </c>
      <c r="L2322">
        <v>1.89</v>
      </c>
      <c r="M2322">
        <v>0.21</v>
      </c>
      <c r="N2322">
        <v>1334</v>
      </c>
      <c r="O2322">
        <v>1.92</v>
      </c>
      <c r="P2322">
        <v>67</v>
      </c>
      <c r="Q2322">
        <v>0.3</v>
      </c>
      <c r="R2322">
        <v>8</v>
      </c>
      <c r="S2322">
        <v>-41</v>
      </c>
      <c r="T2322">
        <v>0</v>
      </c>
      <c r="U2322">
        <v>79</v>
      </c>
      <c r="V2322">
        <v>38</v>
      </c>
      <c r="W2322">
        <v>53545</v>
      </c>
      <c r="X2322">
        <v>53014</v>
      </c>
      <c r="Y2322">
        <v>78154</v>
      </c>
      <c r="Z2322">
        <v>1.88</v>
      </c>
      <c r="AA2322">
        <f t="shared" si="472"/>
        <v>10012</v>
      </c>
      <c r="AB2322">
        <f t="shared" si="473"/>
        <v>76</v>
      </c>
      <c r="AC2322">
        <f t="shared" si="474"/>
        <v>6159</v>
      </c>
      <c r="AD2322">
        <f t="shared" si="475"/>
        <v>0.6151618058330004</v>
      </c>
      <c r="AE2322">
        <f t="shared" si="476"/>
        <v>0</v>
      </c>
      <c r="AF2322" t="e">
        <f t="shared" ca="1" si="477"/>
        <v>#N/A</v>
      </c>
      <c r="AG2322" t="e">
        <f t="shared" ca="1" si="478"/>
        <v>#N/A</v>
      </c>
      <c r="AH2322" t="e">
        <f t="shared" ca="1" si="479"/>
        <v>#N/A</v>
      </c>
      <c r="AI2322" t="e">
        <f t="shared" ca="1" si="468"/>
        <v>#N/A</v>
      </c>
      <c r="AJ2322">
        <f t="shared" si="469"/>
        <v>1.9976028765481422E-4</v>
      </c>
      <c r="AK2322">
        <f t="shared" si="470"/>
        <v>0</v>
      </c>
      <c r="AL2322" t="e">
        <f t="shared" ca="1" si="480"/>
        <v>#N/A</v>
      </c>
      <c r="AM2322" t="b">
        <f t="shared" si="471"/>
        <v>0</v>
      </c>
    </row>
    <row r="2323" spans="1:39" x14ac:dyDescent="0.3">
      <c r="A2323" t="s">
        <v>210</v>
      </c>
      <c r="B2323" t="s">
        <v>211</v>
      </c>
      <c r="C2323" t="s">
        <v>39</v>
      </c>
      <c r="D2323" t="s">
        <v>140</v>
      </c>
      <c r="E2323" t="s">
        <v>1961</v>
      </c>
      <c r="F2323" s="13" t="str">
        <f>_xlfn.CONCAT(wiz_6[[#This Row],[OCTY......]],",",wiz_6[[#This Row],[OS]])</f>
        <v>LA CROSSE ,WI</v>
      </c>
      <c r="G2323" t="s">
        <v>146</v>
      </c>
      <c r="H2323" t="s">
        <v>641</v>
      </c>
      <c r="I2323" s="13" t="str">
        <f>_xlfn.CONCAT(wiz_6[[#This Row],[DCTY......]], ",",wiz_6[[#This Row],[DS]])</f>
        <v>LITTLE ROC,AR</v>
      </c>
      <c r="J2323" t="str">
        <f>TRIM(CONCATENATE(wiz_6[[#This Row],[SHIPPER..................]],wiz_6[[#This Row],[ZIP2..]],wiz_6[[#This Row],[ZIP3..]]))</f>
        <v>b: ECHO GLOBAL LOGIST| 5460172201</v>
      </c>
      <c r="K2323">
        <v>1</v>
      </c>
      <c r="L2323">
        <v>1.2</v>
      </c>
      <c r="M2323">
        <v>0.28999999999999998</v>
      </c>
      <c r="N2323">
        <v>836</v>
      </c>
      <c r="O2323">
        <v>1.29</v>
      </c>
      <c r="P2323">
        <v>151</v>
      </c>
      <c r="Q2323">
        <v>0.4</v>
      </c>
      <c r="R2323">
        <v>-58</v>
      </c>
      <c r="S2323">
        <v>-247</v>
      </c>
      <c r="T2323">
        <v>112</v>
      </c>
      <c r="U2323">
        <v>49</v>
      </c>
      <c r="V2323">
        <v>-86</v>
      </c>
      <c r="W2323">
        <v>55305</v>
      </c>
      <c r="X2323">
        <v>54601</v>
      </c>
      <c r="Y2323">
        <v>72201</v>
      </c>
      <c r="Z2323">
        <v>1.27</v>
      </c>
      <c r="AA2323">
        <f t="shared" si="472"/>
        <v>10012</v>
      </c>
      <c r="AB2323">
        <f t="shared" si="473"/>
        <v>-86</v>
      </c>
      <c r="AC2323">
        <f t="shared" si="474"/>
        <v>6159</v>
      </c>
      <c r="AD2323">
        <f t="shared" si="475"/>
        <v>0.6151618058330004</v>
      </c>
      <c r="AE2323">
        <f t="shared" si="476"/>
        <v>0</v>
      </c>
      <c r="AF2323" t="e">
        <f t="shared" ca="1" si="477"/>
        <v>#N/A</v>
      </c>
      <c r="AG2323" t="e">
        <f t="shared" ca="1" si="478"/>
        <v>#N/A</v>
      </c>
      <c r="AH2323" t="e">
        <f t="shared" ca="1" si="479"/>
        <v>#N/A</v>
      </c>
      <c r="AI2323" t="e">
        <f t="shared" ca="1" si="468"/>
        <v>#N/A</v>
      </c>
      <c r="AJ2323">
        <f t="shared" si="469"/>
        <v>9.988014382740711E-5</v>
      </c>
      <c r="AK2323">
        <f t="shared" si="470"/>
        <v>0</v>
      </c>
      <c r="AL2323" t="e">
        <f t="shared" ca="1" si="480"/>
        <v>#N/A</v>
      </c>
      <c r="AM2323" t="b">
        <f t="shared" si="471"/>
        <v>0</v>
      </c>
    </row>
    <row r="2324" spans="1:39" x14ac:dyDescent="0.3">
      <c r="A2324" t="s">
        <v>568</v>
      </c>
      <c r="B2324" t="s">
        <v>569</v>
      </c>
      <c r="C2324" t="s">
        <v>39</v>
      </c>
      <c r="D2324" t="s">
        <v>140</v>
      </c>
      <c r="E2324" t="s">
        <v>1961</v>
      </c>
      <c r="F2324" s="13" t="str">
        <f>_xlfn.CONCAT(wiz_6[[#This Row],[OCTY......]],",",wiz_6[[#This Row],[OS]])</f>
        <v>LA CROSSE ,WI</v>
      </c>
      <c r="G2324" t="s">
        <v>66</v>
      </c>
      <c r="H2324" t="s">
        <v>1962</v>
      </c>
      <c r="I2324" s="13" t="str">
        <f>_xlfn.CONCAT(wiz_6[[#This Row],[DCTY......]], ",",wiz_6[[#This Row],[DS]])</f>
        <v>LAUREL    ,MS</v>
      </c>
      <c r="J2324" t="str">
        <f>TRIM(CONCATENATE(wiz_6[[#This Row],[SHIPPER..................]],wiz_6[[#This Row],[ZIP2..]],wiz_6[[#This Row],[ZIP3..]]))</f>
        <v>b: UNIVERSAL TRUCKLOA| 5460139440</v>
      </c>
      <c r="K2324">
        <v>1</v>
      </c>
      <c r="L2324">
        <v>1.51</v>
      </c>
      <c r="M2324">
        <v>0.27</v>
      </c>
      <c r="N2324">
        <v>1070</v>
      </c>
      <c r="O2324">
        <v>1.95</v>
      </c>
      <c r="P2324">
        <v>158</v>
      </c>
      <c r="Q2324">
        <v>0.4</v>
      </c>
      <c r="R2324">
        <v>-55</v>
      </c>
      <c r="S2324">
        <v>-315</v>
      </c>
      <c r="T2324">
        <v>-5</v>
      </c>
      <c r="U2324">
        <v>48</v>
      </c>
      <c r="V2324">
        <v>-272</v>
      </c>
      <c r="W2324">
        <v>55433</v>
      </c>
      <c r="X2324">
        <v>54601</v>
      </c>
      <c r="Y2324">
        <v>39440</v>
      </c>
      <c r="Z2324">
        <v>1.56</v>
      </c>
      <c r="AA2324">
        <f t="shared" si="472"/>
        <v>10012</v>
      </c>
      <c r="AB2324">
        <f t="shared" si="473"/>
        <v>-272</v>
      </c>
      <c r="AC2324">
        <f t="shared" si="474"/>
        <v>6159</v>
      </c>
      <c r="AD2324">
        <f t="shared" si="475"/>
        <v>0.6151618058330004</v>
      </c>
      <c r="AE2324">
        <f t="shared" si="476"/>
        <v>0</v>
      </c>
      <c r="AF2324" t="e">
        <f t="shared" ca="1" si="477"/>
        <v>#N/A</v>
      </c>
      <c r="AG2324" t="e">
        <f t="shared" ca="1" si="478"/>
        <v>#N/A</v>
      </c>
      <c r="AH2324" t="e">
        <f t="shared" ca="1" si="479"/>
        <v>#N/A</v>
      </c>
      <c r="AI2324" t="e">
        <f t="shared" ca="1" si="468"/>
        <v>#N/A</v>
      </c>
      <c r="AJ2324">
        <f t="shared" si="469"/>
        <v>9.988014382740711E-5</v>
      </c>
      <c r="AK2324">
        <f t="shared" si="470"/>
        <v>0</v>
      </c>
      <c r="AL2324" t="e">
        <f t="shared" ca="1" si="480"/>
        <v>#N/A</v>
      </c>
      <c r="AM2324" t="b">
        <f t="shared" si="471"/>
        <v>0</v>
      </c>
    </row>
    <row r="2325" spans="1:39" x14ac:dyDescent="0.3">
      <c r="A2325" t="s">
        <v>210</v>
      </c>
      <c r="B2325" t="s">
        <v>211</v>
      </c>
      <c r="C2325" t="s">
        <v>39</v>
      </c>
      <c r="D2325" t="s">
        <v>140</v>
      </c>
      <c r="E2325" t="s">
        <v>1961</v>
      </c>
      <c r="F2325" s="13" t="str">
        <f>_xlfn.CONCAT(wiz_6[[#This Row],[OCTY......]],",",wiz_6[[#This Row],[OS]])</f>
        <v>LA CROSSE ,WI</v>
      </c>
      <c r="G2325" t="s">
        <v>44</v>
      </c>
      <c r="H2325" t="s">
        <v>1112</v>
      </c>
      <c r="I2325" s="13" t="str">
        <f>_xlfn.CONCAT(wiz_6[[#This Row],[DCTY......]], ",",wiz_6[[#This Row],[DS]])</f>
        <v>COLD SPRIN,KY</v>
      </c>
      <c r="J2325" t="str">
        <f>TRIM(CONCATENATE(wiz_6[[#This Row],[SHIPPER..................]],wiz_6[[#This Row],[ZIP2..]],wiz_6[[#This Row],[ZIP3..]]))</f>
        <v>b: ECHO GLOBAL LOGIST| 5460141071</v>
      </c>
      <c r="K2325">
        <v>1</v>
      </c>
      <c r="L2325">
        <v>1.45</v>
      </c>
      <c r="M2325">
        <v>0.27</v>
      </c>
      <c r="N2325">
        <v>581</v>
      </c>
      <c r="O2325">
        <v>0.96</v>
      </c>
      <c r="P2325">
        <v>144</v>
      </c>
      <c r="Q2325">
        <v>0.35</v>
      </c>
      <c r="R2325">
        <v>18</v>
      </c>
      <c r="S2325">
        <v>-247</v>
      </c>
      <c r="T2325">
        <v>34</v>
      </c>
      <c r="U2325">
        <v>180</v>
      </c>
      <c r="V2325">
        <v>-33</v>
      </c>
      <c r="W2325">
        <v>55113</v>
      </c>
      <c r="X2325">
        <v>54601</v>
      </c>
      <c r="Y2325">
        <v>41071</v>
      </c>
      <c r="Z2325">
        <v>1.5</v>
      </c>
      <c r="AA2325">
        <f t="shared" si="472"/>
        <v>10012</v>
      </c>
      <c r="AB2325">
        <f t="shared" si="473"/>
        <v>-33</v>
      </c>
      <c r="AC2325">
        <f t="shared" si="474"/>
        <v>6159</v>
      </c>
      <c r="AD2325">
        <f t="shared" si="475"/>
        <v>0.6151618058330004</v>
      </c>
      <c r="AE2325">
        <f t="shared" si="476"/>
        <v>0</v>
      </c>
      <c r="AF2325" t="e">
        <f t="shared" ca="1" si="477"/>
        <v>#N/A</v>
      </c>
      <c r="AG2325" t="e">
        <f t="shared" ca="1" si="478"/>
        <v>#N/A</v>
      </c>
      <c r="AH2325" t="e">
        <f t="shared" ca="1" si="479"/>
        <v>#N/A</v>
      </c>
      <c r="AI2325" t="e">
        <f t="shared" ca="1" si="468"/>
        <v>#N/A</v>
      </c>
      <c r="AJ2325">
        <f t="shared" si="469"/>
        <v>9.988014382740711E-5</v>
      </c>
      <c r="AK2325">
        <f t="shared" si="470"/>
        <v>0</v>
      </c>
      <c r="AL2325" t="e">
        <f t="shared" ca="1" si="480"/>
        <v>#N/A</v>
      </c>
      <c r="AM2325" t="b">
        <f t="shared" si="471"/>
        <v>0</v>
      </c>
    </row>
    <row r="2326" spans="1:39" x14ac:dyDescent="0.3">
      <c r="A2326" t="s">
        <v>210</v>
      </c>
      <c r="B2326" t="s">
        <v>211</v>
      </c>
      <c r="C2326" t="s">
        <v>39</v>
      </c>
      <c r="D2326" t="s">
        <v>900</v>
      </c>
      <c r="E2326" t="s">
        <v>1963</v>
      </c>
      <c r="F2326" s="13" t="str">
        <f>_xlfn.CONCAT(wiz_6[[#This Row],[OCTY......]],",",wiz_6[[#This Row],[OS]])</f>
        <v>WINONA    ,MN</v>
      </c>
      <c r="G2326" t="s">
        <v>90</v>
      </c>
      <c r="H2326" t="s">
        <v>85</v>
      </c>
      <c r="I2326" s="13" t="str">
        <f>_xlfn.CONCAT(wiz_6[[#This Row],[DCTY......]], ",",wiz_6[[#This Row],[DS]])</f>
        <v>LEXINGTON ,SC</v>
      </c>
      <c r="J2326" t="str">
        <f>TRIM(CONCATENATE(wiz_6[[#This Row],[SHIPPER..................]],wiz_6[[#This Row],[ZIP2..]],wiz_6[[#This Row],[ZIP3..]]))</f>
        <v>b: ECHO GLOBAL LOGIST| 5598729071</v>
      </c>
      <c r="K2326">
        <v>1</v>
      </c>
      <c r="L2326">
        <v>1.22</v>
      </c>
      <c r="M2326">
        <v>0.28999999999999998</v>
      </c>
      <c r="N2326">
        <v>1107</v>
      </c>
      <c r="O2326">
        <v>2.2599999999999998</v>
      </c>
      <c r="P2326">
        <v>120</v>
      </c>
      <c r="Q2326">
        <v>0.35</v>
      </c>
      <c r="R2326">
        <v>-25</v>
      </c>
      <c r="S2326">
        <v>-158</v>
      </c>
      <c r="T2326">
        <v>35</v>
      </c>
      <c r="U2326">
        <v>-121</v>
      </c>
      <c r="V2326">
        <v>-244</v>
      </c>
      <c r="W2326">
        <v>55113</v>
      </c>
      <c r="X2326">
        <v>55987</v>
      </c>
      <c r="Y2326">
        <v>29071</v>
      </c>
      <c r="Z2326">
        <v>1.29</v>
      </c>
      <c r="AA2326">
        <f t="shared" si="472"/>
        <v>10012</v>
      </c>
      <c r="AB2326">
        <f t="shared" si="473"/>
        <v>-244</v>
      </c>
      <c r="AC2326">
        <f t="shared" si="474"/>
        <v>6159</v>
      </c>
      <c r="AD2326">
        <f t="shared" si="475"/>
        <v>0.6151618058330004</v>
      </c>
      <c r="AE2326">
        <f t="shared" si="476"/>
        <v>0</v>
      </c>
      <c r="AF2326" t="e">
        <f t="shared" ca="1" si="477"/>
        <v>#N/A</v>
      </c>
      <c r="AG2326" t="e">
        <f t="shared" ca="1" si="478"/>
        <v>#N/A</v>
      </c>
      <c r="AH2326" t="e">
        <f t="shared" ca="1" si="479"/>
        <v>#N/A</v>
      </c>
      <c r="AI2326" t="e">
        <f t="shared" ca="1" si="468"/>
        <v>#N/A</v>
      </c>
      <c r="AJ2326">
        <f t="shared" si="469"/>
        <v>9.988014382740711E-5</v>
      </c>
      <c r="AK2326">
        <f t="shared" si="470"/>
        <v>0</v>
      </c>
      <c r="AL2326" t="e">
        <f t="shared" ca="1" si="480"/>
        <v>#N/A</v>
      </c>
      <c r="AM2326" t="b">
        <f t="shared" si="471"/>
        <v>0</v>
      </c>
    </row>
    <row r="2327" spans="1:39" x14ac:dyDescent="0.3">
      <c r="A2327" t="s">
        <v>1964</v>
      </c>
      <c r="B2327" t="s">
        <v>1965</v>
      </c>
      <c r="C2327" t="s">
        <v>39</v>
      </c>
      <c r="D2327" t="s">
        <v>140</v>
      </c>
      <c r="E2327" t="s">
        <v>1966</v>
      </c>
      <c r="F2327" s="13" t="str">
        <f>_xlfn.CONCAT(wiz_6[[#This Row],[OCTY......]],",",wiz_6[[#This Row],[OS]])</f>
        <v>COCHRANE  ,WI</v>
      </c>
      <c r="G2327" t="s">
        <v>90</v>
      </c>
      <c r="H2327" t="s">
        <v>550</v>
      </c>
      <c r="I2327" s="13" t="str">
        <f>_xlfn.CONCAT(wiz_6[[#This Row],[DCTY......]], ",",wiz_6[[#This Row],[DS]])</f>
        <v>GREENVILLE,SC</v>
      </c>
      <c r="J2327" t="str">
        <f>TRIM(CONCATENATE(wiz_6[[#This Row],[SHIPPER..................]],wiz_6[[#This Row],[ZIP2..]],wiz_6[[#This Row],[ZIP3..]]))</f>
        <v>b: DYNAMIC LOGISTIX | 5462229601</v>
      </c>
      <c r="K2327">
        <v>1</v>
      </c>
      <c r="L2327">
        <v>1.23</v>
      </c>
      <c r="M2327">
        <v>0.27</v>
      </c>
      <c r="N2327">
        <v>1032</v>
      </c>
      <c r="O2327">
        <v>1.95</v>
      </c>
      <c r="P2327">
        <v>98</v>
      </c>
      <c r="Q2327">
        <v>0.3</v>
      </c>
      <c r="R2327">
        <v>2</v>
      </c>
      <c r="S2327">
        <v>-130</v>
      </c>
      <c r="T2327">
        <v>3</v>
      </c>
      <c r="U2327">
        <v>-158</v>
      </c>
      <c r="V2327">
        <v>-285</v>
      </c>
      <c r="W2327">
        <v>55113</v>
      </c>
      <c r="X2327">
        <v>54622</v>
      </c>
      <c r="Y2327">
        <v>29601</v>
      </c>
      <c r="Z2327">
        <v>1.28</v>
      </c>
      <c r="AA2327">
        <f t="shared" si="472"/>
        <v>10012</v>
      </c>
      <c r="AB2327">
        <f t="shared" si="473"/>
        <v>-285</v>
      </c>
      <c r="AC2327">
        <f t="shared" si="474"/>
        <v>6159</v>
      </c>
      <c r="AD2327">
        <f t="shared" si="475"/>
        <v>0.6151618058330004</v>
      </c>
      <c r="AE2327">
        <f t="shared" si="476"/>
        <v>0</v>
      </c>
      <c r="AF2327" t="e">
        <f t="shared" ca="1" si="477"/>
        <v>#N/A</v>
      </c>
      <c r="AG2327" t="e">
        <f t="shared" ca="1" si="478"/>
        <v>#N/A</v>
      </c>
      <c r="AH2327" t="e">
        <f t="shared" ca="1" si="479"/>
        <v>#N/A</v>
      </c>
      <c r="AI2327" t="e">
        <f t="shared" ca="1" si="468"/>
        <v>#N/A</v>
      </c>
      <c r="AJ2327">
        <f t="shared" si="469"/>
        <v>9.988014382740711E-5</v>
      </c>
      <c r="AK2327">
        <f t="shared" si="470"/>
        <v>0</v>
      </c>
      <c r="AL2327" t="e">
        <f t="shared" ca="1" si="480"/>
        <v>#N/A</v>
      </c>
      <c r="AM2327" t="b">
        <f t="shared" si="471"/>
        <v>0</v>
      </c>
    </row>
    <row r="2328" spans="1:39" x14ac:dyDescent="0.3">
      <c r="A2328" t="s">
        <v>47</v>
      </c>
      <c r="B2328" t="s">
        <v>48</v>
      </c>
      <c r="C2328" t="s">
        <v>39</v>
      </c>
      <c r="D2328" t="s">
        <v>140</v>
      </c>
      <c r="E2328" t="s">
        <v>1967</v>
      </c>
      <c r="F2328" s="13" t="str">
        <f>_xlfn.CONCAT(wiz_6[[#This Row],[OCTY......]],",",wiz_6[[#This Row],[OS]])</f>
        <v>WHITEWATER,WI</v>
      </c>
      <c r="G2328" t="s">
        <v>50</v>
      </c>
      <c r="H2328" t="s">
        <v>362</v>
      </c>
      <c r="I2328" s="13" t="str">
        <f>_xlfn.CONCAT(wiz_6[[#This Row],[DCTY......]], ",",wiz_6[[#This Row],[DS]])</f>
        <v>ADAIRSVILL,GA</v>
      </c>
      <c r="J2328" t="str">
        <f>TRIM(CONCATENATE(wiz_6[[#This Row],[SHIPPER..................]],wiz_6[[#This Row],[ZIP2..]],wiz_6[[#This Row],[ZIP3..]]))</f>
        <v>LOWES MLXP VAN ONE WA| 5319030103</v>
      </c>
      <c r="K2328">
        <v>1</v>
      </c>
      <c r="L2328">
        <v>1.95</v>
      </c>
      <c r="M2328">
        <v>0.21</v>
      </c>
      <c r="N2328">
        <v>720</v>
      </c>
      <c r="O2328">
        <v>1.71</v>
      </c>
      <c r="P2328">
        <v>99</v>
      </c>
      <c r="Q2328">
        <v>0.3</v>
      </c>
      <c r="R2328">
        <v>33</v>
      </c>
      <c r="S2328">
        <v>-150</v>
      </c>
      <c r="T2328">
        <v>-24</v>
      </c>
      <c r="U2328">
        <v>138</v>
      </c>
      <c r="V2328">
        <v>-36</v>
      </c>
      <c r="W2328">
        <v>60501</v>
      </c>
      <c r="X2328">
        <v>53190</v>
      </c>
      <c r="Y2328">
        <v>30103</v>
      </c>
      <c r="Z2328">
        <v>1.94</v>
      </c>
      <c r="AA2328">
        <f t="shared" si="472"/>
        <v>10012</v>
      </c>
      <c r="AB2328">
        <f t="shared" si="473"/>
        <v>-36</v>
      </c>
      <c r="AC2328">
        <f t="shared" si="474"/>
        <v>6159</v>
      </c>
      <c r="AD2328">
        <f t="shared" si="475"/>
        <v>0.6151618058330004</v>
      </c>
      <c r="AE2328">
        <f t="shared" si="476"/>
        <v>0</v>
      </c>
      <c r="AF2328" t="e">
        <f t="shared" ca="1" si="477"/>
        <v>#N/A</v>
      </c>
      <c r="AG2328" t="e">
        <f t="shared" ca="1" si="478"/>
        <v>#N/A</v>
      </c>
      <c r="AH2328" t="e">
        <f t="shared" ca="1" si="479"/>
        <v>#N/A</v>
      </c>
      <c r="AI2328" t="e">
        <f t="shared" ca="1" si="468"/>
        <v>#N/A</v>
      </c>
      <c r="AJ2328">
        <f t="shared" si="469"/>
        <v>9.988014382740711E-5</v>
      </c>
      <c r="AK2328">
        <f t="shared" si="470"/>
        <v>0</v>
      </c>
      <c r="AL2328" t="e">
        <f t="shared" ca="1" si="480"/>
        <v>#N/A</v>
      </c>
      <c r="AM2328" t="b">
        <f t="shared" si="471"/>
        <v>0</v>
      </c>
    </row>
    <row r="2329" spans="1:39" x14ac:dyDescent="0.3">
      <c r="A2329" t="s">
        <v>78</v>
      </c>
      <c r="B2329" t="s">
        <v>79</v>
      </c>
      <c r="C2329" t="s">
        <v>39</v>
      </c>
      <c r="D2329" t="s">
        <v>140</v>
      </c>
      <c r="E2329" t="s">
        <v>1968</v>
      </c>
      <c r="F2329" s="13" t="str">
        <f>_xlfn.CONCAT(wiz_6[[#This Row],[OCTY......]],",",wiz_6[[#This Row],[OS]])</f>
        <v>RANDOLPH  ,WI</v>
      </c>
      <c r="G2329" t="s">
        <v>44</v>
      </c>
      <c r="H2329" t="s">
        <v>464</v>
      </c>
      <c r="I2329" s="13" t="str">
        <f>_xlfn.CONCAT(wiz_6[[#This Row],[DCTY......]], ",",wiz_6[[#This Row],[DS]])</f>
        <v>FRANKLIN  ,KY</v>
      </c>
      <c r="J2329" t="str">
        <f>TRIM(CONCATENATE(wiz_6[[#This Row],[SHIPPER..................]],wiz_6[[#This Row],[ZIP2..]],wiz_6[[#This Row],[ZIP3..]]))</f>
        <v>TRACTOR SUPPLY MANHAT| 5395642134</v>
      </c>
      <c r="K2329">
        <v>2</v>
      </c>
      <c r="L2329">
        <v>1.9</v>
      </c>
      <c r="M2329">
        <v>0.21</v>
      </c>
      <c r="N2329">
        <v>630</v>
      </c>
      <c r="O2329">
        <v>1.21</v>
      </c>
      <c r="P2329">
        <v>56</v>
      </c>
      <c r="Q2329">
        <v>0.28000000000000003</v>
      </c>
      <c r="R2329">
        <v>29</v>
      </c>
      <c r="S2329">
        <v>-95</v>
      </c>
      <c r="T2329">
        <v>1</v>
      </c>
      <c r="U2329">
        <v>193</v>
      </c>
      <c r="V2329">
        <v>99</v>
      </c>
      <c r="W2329">
        <v>53598</v>
      </c>
      <c r="X2329">
        <v>53956</v>
      </c>
      <c r="Y2329">
        <v>42134</v>
      </c>
      <c r="Z2329">
        <v>1.89</v>
      </c>
      <c r="AA2329">
        <f t="shared" si="472"/>
        <v>10012</v>
      </c>
      <c r="AB2329">
        <f t="shared" si="473"/>
        <v>198</v>
      </c>
      <c r="AC2329">
        <f t="shared" si="474"/>
        <v>6159</v>
      </c>
      <c r="AD2329">
        <f t="shared" si="475"/>
        <v>0.6151618058330004</v>
      </c>
      <c r="AE2329">
        <f t="shared" si="476"/>
        <v>0</v>
      </c>
      <c r="AF2329" t="e">
        <f t="shared" ca="1" si="477"/>
        <v>#N/A</v>
      </c>
      <c r="AG2329" t="e">
        <f t="shared" ca="1" si="478"/>
        <v>#N/A</v>
      </c>
      <c r="AH2329" t="e">
        <f t="shared" ca="1" si="479"/>
        <v>#N/A</v>
      </c>
      <c r="AI2329" t="e">
        <f t="shared" ca="1" si="468"/>
        <v>#N/A</v>
      </c>
      <c r="AJ2329">
        <f t="shared" si="469"/>
        <v>1.9976028765481422E-4</v>
      </c>
      <c r="AK2329">
        <f t="shared" si="470"/>
        <v>0</v>
      </c>
      <c r="AL2329" t="e">
        <f t="shared" ca="1" si="480"/>
        <v>#N/A</v>
      </c>
      <c r="AM2329" t="b">
        <f t="shared" si="471"/>
        <v>0</v>
      </c>
    </row>
    <row r="2330" spans="1:39" x14ac:dyDescent="0.3">
      <c r="A2330" t="s">
        <v>195</v>
      </c>
      <c r="B2330" t="s">
        <v>196</v>
      </c>
      <c r="C2330" t="s">
        <v>39</v>
      </c>
      <c r="D2330" t="s">
        <v>140</v>
      </c>
      <c r="E2330" t="s">
        <v>1969</v>
      </c>
      <c r="F2330" s="13" t="str">
        <f>_xlfn.CONCAT(wiz_6[[#This Row],[OCTY......]],",",wiz_6[[#This Row],[OS]])</f>
        <v>REEDSBURG ,WI</v>
      </c>
      <c r="G2330" t="s">
        <v>70</v>
      </c>
      <c r="H2330" t="s">
        <v>197</v>
      </c>
      <c r="I2330" s="13" t="str">
        <f>_xlfn.CONCAT(wiz_6[[#This Row],[DCTY......]], ",",wiz_6[[#This Row],[DS]])</f>
        <v>MARTIN    ,TN</v>
      </c>
      <c r="J2330" t="str">
        <f>TRIM(CONCATENATE(wiz_6[[#This Row],[SHIPPER..................]],wiz_6[[#This Row],[ZIP2..]],wiz_6[[#This Row],[ZIP3..]]))</f>
        <v>MTD PRODUCTS INC | 5395938237</v>
      </c>
      <c r="K2330">
        <v>1</v>
      </c>
      <c r="L2330">
        <v>1.72</v>
      </c>
      <c r="M2330">
        <v>0.2</v>
      </c>
      <c r="N2330">
        <v>598</v>
      </c>
      <c r="O2330">
        <v>1.1000000000000001</v>
      </c>
      <c r="P2330">
        <v>131</v>
      </c>
      <c r="Q2330">
        <v>0.35</v>
      </c>
      <c r="R2330">
        <v>15</v>
      </c>
      <c r="S2330">
        <v>-261</v>
      </c>
      <c r="T2330">
        <v>0</v>
      </c>
      <c r="U2330">
        <v>410</v>
      </c>
      <c r="V2330">
        <v>149</v>
      </c>
      <c r="W2330">
        <v>53201</v>
      </c>
      <c r="X2330">
        <v>53959</v>
      </c>
      <c r="Y2330">
        <v>38237</v>
      </c>
      <c r="Z2330">
        <v>1.7</v>
      </c>
      <c r="AA2330">
        <f t="shared" si="472"/>
        <v>10012</v>
      </c>
      <c r="AB2330">
        <f t="shared" si="473"/>
        <v>149</v>
      </c>
      <c r="AC2330">
        <f t="shared" si="474"/>
        <v>6159</v>
      </c>
      <c r="AD2330">
        <f t="shared" si="475"/>
        <v>0.6151618058330004</v>
      </c>
      <c r="AE2330">
        <f t="shared" si="476"/>
        <v>0</v>
      </c>
      <c r="AF2330" t="e">
        <f t="shared" ca="1" si="477"/>
        <v>#N/A</v>
      </c>
      <c r="AG2330" t="e">
        <f t="shared" ca="1" si="478"/>
        <v>#N/A</v>
      </c>
      <c r="AH2330" t="e">
        <f t="shared" ca="1" si="479"/>
        <v>#N/A</v>
      </c>
      <c r="AI2330" t="e">
        <f t="shared" ca="1" si="468"/>
        <v>#N/A</v>
      </c>
      <c r="AJ2330">
        <f t="shared" si="469"/>
        <v>9.988014382740711E-5</v>
      </c>
      <c r="AK2330">
        <f t="shared" si="470"/>
        <v>0</v>
      </c>
      <c r="AL2330" t="e">
        <f t="shared" ca="1" si="480"/>
        <v>#N/A</v>
      </c>
      <c r="AM2330" t="b">
        <f t="shared" si="471"/>
        <v>0</v>
      </c>
    </row>
    <row r="2331" spans="1:39" x14ac:dyDescent="0.3">
      <c r="A2331" t="s">
        <v>210</v>
      </c>
      <c r="B2331" t="s">
        <v>211</v>
      </c>
      <c r="C2331" t="s">
        <v>39</v>
      </c>
      <c r="D2331" t="s">
        <v>140</v>
      </c>
      <c r="E2331" t="s">
        <v>1969</v>
      </c>
      <c r="F2331" s="13" t="str">
        <f>_xlfn.CONCAT(wiz_6[[#This Row],[OCTY......]],",",wiz_6[[#This Row],[OS]])</f>
        <v>REEDSBURG ,WI</v>
      </c>
      <c r="G2331" t="s">
        <v>70</v>
      </c>
      <c r="H2331" t="s">
        <v>1148</v>
      </c>
      <c r="I2331" s="13" t="str">
        <f>_xlfn.CONCAT(wiz_6[[#This Row],[DCTY......]], ",",wiz_6[[#This Row],[DS]])</f>
        <v>MARYVILLE ,TN</v>
      </c>
      <c r="J2331" t="str">
        <f>TRIM(CONCATENATE(wiz_6[[#This Row],[SHIPPER..................]],wiz_6[[#This Row],[ZIP2..]],wiz_6[[#This Row],[ZIP3..]]))</f>
        <v>b: ECHO GLOBAL LOGIST| 5395937801</v>
      </c>
      <c r="K2331">
        <v>1</v>
      </c>
      <c r="L2331">
        <v>1.1599999999999999</v>
      </c>
      <c r="M2331">
        <v>0.27</v>
      </c>
      <c r="N2331">
        <v>769</v>
      </c>
      <c r="O2331">
        <v>1.81</v>
      </c>
      <c r="P2331">
        <v>131</v>
      </c>
      <c r="Q2331">
        <v>0.35</v>
      </c>
      <c r="R2331">
        <v>18</v>
      </c>
      <c r="S2331">
        <v>-261</v>
      </c>
      <c r="T2331">
        <v>-2</v>
      </c>
      <c r="U2331">
        <v>-398</v>
      </c>
      <c r="V2331">
        <v>-661</v>
      </c>
      <c r="W2331">
        <v>53201</v>
      </c>
      <c r="X2331">
        <v>53959</v>
      </c>
      <c r="Y2331">
        <v>37801</v>
      </c>
      <c r="Z2331">
        <v>1.21</v>
      </c>
      <c r="AA2331">
        <f t="shared" si="472"/>
        <v>10012</v>
      </c>
      <c r="AB2331">
        <f t="shared" si="473"/>
        <v>-661</v>
      </c>
      <c r="AC2331">
        <f t="shared" si="474"/>
        <v>6159</v>
      </c>
      <c r="AD2331">
        <f t="shared" si="475"/>
        <v>0.6151618058330004</v>
      </c>
      <c r="AE2331">
        <f t="shared" si="476"/>
        <v>0</v>
      </c>
      <c r="AF2331" t="e">
        <f t="shared" ca="1" si="477"/>
        <v>#N/A</v>
      </c>
      <c r="AG2331" t="e">
        <f t="shared" ca="1" si="478"/>
        <v>#N/A</v>
      </c>
      <c r="AH2331" t="e">
        <f t="shared" ca="1" si="479"/>
        <v>#N/A</v>
      </c>
      <c r="AI2331" t="e">
        <f t="shared" ca="1" si="468"/>
        <v>#N/A</v>
      </c>
      <c r="AJ2331">
        <f t="shared" si="469"/>
        <v>9.988014382740711E-5</v>
      </c>
      <c r="AK2331">
        <f t="shared" si="470"/>
        <v>0</v>
      </c>
      <c r="AL2331" t="e">
        <f t="shared" ca="1" si="480"/>
        <v>#N/A</v>
      </c>
      <c r="AM2331" t="b">
        <f t="shared" si="471"/>
        <v>0</v>
      </c>
    </row>
    <row r="2332" spans="1:39" x14ac:dyDescent="0.3">
      <c r="A2332" t="s">
        <v>37</v>
      </c>
      <c r="B2332" t="s">
        <v>38</v>
      </c>
      <c r="C2332" t="s">
        <v>39</v>
      </c>
      <c r="D2332" t="s">
        <v>140</v>
      </c>
      <c r="E2332" t="s">
        <v>1582</v>
      </c>
      <c r="F2332" s="13" t="str">
        <f>_xlfn.CONCAT(wiz_6[[#This Row],[OCTY......]],",",wiz_6[[#This Row],[OS]])</f>
        <v>MILTON    ,WI</v>
      </c>
      <c r="G2332" t="s">
        <v>70</v>
      </c>
      <c r="H2332" t="s">
        <v>75</v>
      </c>
      <c r="I2332" s="13" t="str">
        <f>_xlfn.CONCAT(wiz_6[[#This Row],[DCTY......]], ",",wiz_6[[#This Row],[DS]])</f>
        <v>MEMPHIS   ,TN</v>
      </c>
      <c r="J2332" t="str">
        <f>TRIM(CONCATENATE(wiz_6[[#This Row],[SHIPPER..................]],wiz_6[[#This Row],[ZIP2..]],wiz_6[[#This Row],[ZIP3..]]))</f>
        <v>b: C H ROBINSON | 5356338101</v>
      </c>
      <c r="K2332">
        <v>1</v>
      </c>
      <c r="L2332">
        <v>0.92</v>
      </c>
      <c r="M2332">
        <v>0.27</v>
      </c>
      <c r="N2332">
        <v>629</v>
      </c>
      <c r="O2332">
        <v>1.21</v>
      </c>
      <c r="P2332">
        <v>67</v>
      </c>
      <c r="Q2332">
        <v>0.3</v>
      </c>
      <c r="R2332">
        <v>-29</v>
      </c>
      <c r="S2332">
        <v>-180</v>
      </c>
      <c r="T2332">
        <v>1</v>
      </c>
      <c r="U2332">
        <v>-154</v>
      </c>
      <c r="V2332">
        <v>-333</v>
      </c>
      <c r="W2332">
        <v>53086</v>
      </c>
      <c r="X2332">
        <v>53563</v>
      </c>
      <c r="Y2332">
        <v>38101</v>
      </c>
      <c r="Z2332">
        <v>0.97</v>
      </c>
      <c r="AA2332">
        <f t="shared" si="472"/>
        <v>10012</v>
      </c>
      <c r="AB2332">
        <f t="shared" si="473"/>
        <v>-333</v>
      </c>
      <c r="AC2332">
        <f t="shared" si="474"/>
        <v>6159</v>
      </c>
      <c r="AD2332">
        <f t="shared" si="475"/>
        <v>0.6151618058330004</v>
      </c>
      <c r="AE2332">
        <f t="shared" si="476"/>
        <v>0</v>
      </c>
      <c r="AF2332" t="e">
        <f t="shared" ca="1" si="477"/>
        <v>#N/A</v>
      </c>
      <c r="AG2332" t="e">
        <f t="shared" ca="1" si="478"/>
        <v>#N/A</v>
      </c>
      <c r="AH2332" t="e">
        <f t="shared" ca="1" si="479"/>
        <v>#N/A</v>
      </c>
      <c r="AI2332" t="e">
        <f t="shared" ca="1" si="468"/>
        <v>#N/A</v>
      </c>
      <c r="AJ2332">
        <f t="shared" si="469"/>
        <v>9.988014382740711E-5</v>
      </c>
      <c r="AK2332">
        <f t="shared" si="470"/>
        <v>0</v>
      </c>
      <c r="AL2332" t="e">
        <f t="shared" ca="1" si="480"/>
        <v>#N/A</v>
      </c>
      <c r="AM2332" t="b">
        <f t="shared" si="471"/>
        <v>0</v>
      </c>
    </row>
    <row r="2333" spans="1:39" x14ac:dyDescent="0.3">
      <c r="A2333" t="s">
        <v>210</v>
      </c>
      <c r="B2333" t="s">
        <v>211</v>
      </c>
      <c r="C2333" t="s">
        <v>39</v>
      </c>
      <c r="D2333" t="s">
        <v>140</v>
      </c>
      <c r="E2333" t="s">
        <v>1970</v>
      </c>
      <c r="F2333" s="13" t="str">
        <f>_xlfn.CONCAT(wiz_6[[#This Row],[OCTY......]],",",wiz_6[[#This Row],[OS]])</f>
        <v>BARABOO   ,WI</v>
      </c>
      <c r="G2333" t="s">
        <v>70</v>
      </c>
      <c r="H2333" t="s">
        <v>350</v>
      </c>
      <c r="I2333" s="13" t="str">
        <f>_xlfn.CONCAT(wiz_6[[#This Row],[DCTY......]], ",",wiz_6[[#This Row],[DS]])</f>
        <v>COOKEVILLE,TN</v>
      </c>
      <c r="J2333" t="str">
        <f>TRIM(CONCATENATE(wiz_6[[#This Row],[SHIPPER..................]],wiz_6[[#This Row],[ZIP2..]],wiz_6[[#This Row],[ZIP3..]]))</f>
        <v>b: ECHO GLOBAL LOGIST| 5391338501</v>
      </c>
      <c r="K2333">
        <v>1</v>
      </c>
      <c r="L2333">
        <v>1.53</v>
      </c>
      <c r="M2333">
        <v>0.28000000000000003</v>
      </c>
      <c r="N2333">
        <v>662</v>
      </c>
      <c r="O2333">
        <v>1.08</v>
      </c>
      <c r="P2333">
        <v>106</v>
      </c>
      <c r="Q2333">
        <v>0.35</v>
      </c>
      <c r="R2333">
        <v>18</v>
      </c>
      <c r="S2333">
        <v>-290</v>
      </c>
      <c r="T2333">
        <v>73</v>
      </c>
      <c r="U2333">
        <v>37</v>
      </c>
      <c r="V2333">
        <v>-180</v>
      </c>
      <c r="W2333">
        <v>54942</v>
      </c>
      <c r="X2333">
        <v>53913</v>
      </c>
      <c r="Y2333">
        <v>38501</v>
      </c>
      <c r="Z2333">
        <v>1.59</v>
      </c>
      <c r="AA2333">
        <f t="shared" si="472"/>
        <v>10012</v>
      </c>
      <c r="AB2333">
        <f t="shared" si="473"/>
        <v>-180</v>
      </c>
      <c r="AC2333">
        <f t="shared" si="474"/>
        <v>6159</v>
      </c>
      <c r="AD2333">
        <f t="shared" si="475"/>
        <v>0.6151618058330004</v>
      </c>
      <c r="AE2333">
        <f t="shared" si="476"/>
        <v>0</v>
      </c>
      <c r="AF2333" t="e">
        <f t="shared" ca="1" si="477"/>
        <v>#N/A</v>
      </c>
      <c r="AG2333" t="e">
        <f t="shared" ca="1" si="478"/>
        <v>#N/A</v>
      </c>
      <c r="AH2333" t="e">
        <f t="shared" ca="1" si="479"/>
        <v>#N/A</v>
      </c>
      <c r="AI2333" t="e">
        <f t="shared" ca="1" si="468"/>
        <v>#N/A</v>
      </c>
      <c r="AJ2333">
        <f t="shared" si="469"/>
        <v>9.988014382740711E-5</v>
      </c>
      <c r="AK2333">
        <f t="shared" si="470"/>
        <v>0</v>
      </c>
      <c r="AL2333" t="e">
        <f t="shared" ca="1" si="480"/>
        <v>#N/A</v>
      </c>
      <c r="AM2333" t="b">
        <f t="shared" si="471"/>
        <v>0</v>
      </c>
    </row>
    <row r="2334" spans="1:39" x14ac:dyDescent="0.3">
      <c r="A2334" t="s">
        <v>58</v>
      </c>
      <c r="B2334" t="s">
        <v>59</v>
      </c>
      <c r="C2334" t="s">
        <v>39</v>
      </c>
      <c r="D2334" t="s">
        <v>140</v>
      </c>
      <c r="E2334" t="s">
        <v>1971</v>
      </c>
      <c r="F2334" s="13" t="str">
        <f>_xlfn.CONCAT(wiz_6[[#This Row],[OCTY......]],",",wiz_6[[#This Row],[OS]])</f>
        <v>RACINE    ,WI</v>
      </c>
      <c r="G2334" t="s">
        <v>40</v>
      </c>
      <c r="H2334" t="s">
        <v>60</v>
      </c>
      <c r="I2334" s="13" t="str">
        <f>_xlfn.CONCAT(wiz_6[[#This Row],[DCTY......]], ",",wiz_6[[#This Row],[DS]])</f>
        <v>CULLMAN   ,AL</v>
      </c>
      <c r="J2334" t="str">
        <f>TRIM(CONCATENATE(wiz_6[[#This Row],[SHIPPER..................]],wiz_6[[#This Row],[ZIP2..]],wiz_6[[#This Row],[ZIP3..]]))</f>
        <v>CENTRAL GARDEN AND PE| 5340135055</v>
      </c>
      <c r="K2334">
        <v>1</v>
      </c>
      <c r="L2334">
        <v>1.89</v>
      </c>
      <c r="M2334">
        <v>0.21</v>
      </c>
      <c r="N2334">
        <v>644</v>
      </c>
      <c r="O2334">
        <v>1.21</v>
      </c>
      <c r="P2334">
        <v>103</v>
      </c>
      <c r="Q2334">
        <v>0.35</v>
      </c>
      <c r="R2334">
        <v>53</v>
      </c>
      <c r="S2334">
        <v>-91</v>
      </c>
      <c r="T2334">
        <v>1</v>
      </c>
      <c r="U2334">
        <v>-47</v>
      </c>
      <c r="V2334">
        <v>-137</v>
      </c>
      <c r="W2334">
        <v>53701</v>
      </c>
      <c r="X2334">
        <v>53401</v>
      </c>
      <c r="Y2334">
        <v>35055</v>
      </c>
      <c r="Z2334">
        <v>1.88</v>
      </c>
      <c r="AA2334">
        <f t="shared" si="472"/>
        <v>10012</v>
      </c>
      <c r="AB2334">
        <f t="shared" si="473"/>
        <v>-137</v>
      </c>
      <c r="AC2334">
        <f t="shared" si="474"/>
        <v>6159</v>
      </c>
      <c r="AD2334">
        <f t="shared" si="475"/>
        <v>0.6151618058330004</v>
      </c>
      <c r="AE2334">
        <f t="shared" si="476"/>
        <v>0</v>
      </c>
      <c r="AF2334" t="e">
        <f t="shared" ca="1" si="477"/>
        <v>#N/A</v>
      </c>
      <c r="AG2334" t="e">
        <f t="shared" ca="1" si="478"/>
        <v>#N/A</v>
      </c>
      <c r="AH2334" t="e">
        <f t="shared" ca="1" si="479"/>
        <v>#N/A</v>
      </c>
      <c r="AI2334" t="e">
        <f t="shared" ca="1" si="468"/>
        <v>#N/A</v>
      </c>
      <c r="AJ2334">
        <f t="shared" si="469"/>
        <v>9.988014382740711E-5</v>
      </c>
      <c r="AK2334">
        <f t="shared" si="470"/>
        <v>0</v>
      </c>
      <c r="AL2334" t="e">
        <f t="shared" ca="1" si="480"/>
        <v>#N/A</v>
      </c>
      <c r="AM2334" t="b">
        <f t="shared" si="471"/>
        <v>0</v>
      </c>
    </row>
    <row r="2335" spans="1:39" x14ac:dyDescent="0.3">
      <c r="A2335" t="s">
        <v>72</v>
      </c>
      <c r="B2335" t="s">
        <v>73</v>
      </c>
      <c r="C2335" t="s">
        <v>39</v>
      </c>
      <c r="D2335" t="s">
        <v>140</v>
      </c>
      <c r="E2335" t="s">
        <v>1555</v>
      </c>
      <c r="F2335" s="13" t="str">
        <f>_xlfn.CONCAT(wiz_6[[#This Row],[OCTY......]],",",wiz_6[[#This Row],[OS]])</f>
        <v>KENOSHA   ,WI</v>
      </c>
      <c r="G2335" t="s">
        <v>70</v>
      </c>
      <c r="H2335" t="s">
        <v>86</v>
      </c>
      <c r="I2335" s="13" t="str">
        <f>_xlfn.CONCAT(wiz_6[[#This Row],[DCTY......]], ",",wiz_6[[#This Row],[DS]])</f>
        <v>TULLAHOMA ,TN</v>
      </c>
      <c r="J2335" t="str">
        <f>TRIM(CONCATENATE(wiz_6[[#This Row],[SHIPPER..................]],wiz_6[[#This Row],[ZIP2..]],wiz_6[[#This Row],[ZIP3..]]))</f>
        <v>REDWOOD LOGISTICS STR| 5314037388</v>
      </c>
      <c r="K2335">
        <v>1</v>
      </c>
      <c r="L2335">
        <v>1.03</v>
      </c>
      <c r="M2335">
        <v>0.27</v>
      </c>
      <c r="N2335">
        <v>616</v>
      </c>
      <c r="O2335">
        <v>1.21</v>
      </c>
      <c r="P2335">
        <v>142</v>
      </c>
      <c r="Q2335">
        <v>0.35</v>
      </c>
      <c r="R2335">
        <v>16</v>
      </c>
      <c r="S2335">
        <v>-136</v>
      </c>
      <c r="T2335">
        <v>1</v>
      </c>
      <c r="U2335">
        <v>-385</v>
      </c>
      <c r="V2335">
        <v>-520</v>
      </c>
      <c r="W2335">
        <v>54115</v>
      </c>
      <c r="X2335">
        <v>53140</v>
      </c>
      <c r="Y2335">
        <v>37388</v>
      </c>
      <c r="Z2335">
        <v>1.08</v>
      </c>
      <c r="AA2335">
        <f t="shared" si="472"/>
        <v>10012</v>
      </c>
      <c r="AB2335">
        <f t="shared" si="473"/>
        <v>-520</v>
      </c>
      <c r="AC2335">
        <f t="shared" si="474"/>
        <v>6159</v>
      </c>
      <c r="AD2335">
        <f t="shared" si="475"/>
        <v>0.6151618058330004</v>
      </c>
      <c r="AE2335">
        <f t="shared" si="476"/>
        <v>0</v>
      </c>
      <c r="AF2335" t="e">
        <f t="shared" ca="1" si="477"/>
        <v>#N/A</v>
      </c>
      <c r="AG2335" t="e">
        <f t="shared" ca="1" si="478"/>
        <v>#N/A</v>
      </c>
      <c r="AH2335" t="e">
        <f t="shared" ca="1" si="479"/>
        <v>#N/A</v>
      </c>
      <c r="AI2335" t="e">
        <f t="shared" ca="1" si="468"/>
        <v>#N/A</v>
      </c>
      <c r="AJ2335">
        <f t="shared" si="469"/>
        <v>9.988014382740711E-5</v>
      </c>
      <c r="AK2335">
        <f t="shared" si="470"/>
        <v>0</v>
      </c>
      <c r="AL2335" t="e">
        <f t="shared" ca="1" si="480"/>
        <v>#N/A</v>
      </c>
      <c r="AM2335" t="b">
        <f t="shared" si="471"/>
        <v>0</v>
      </c>
    </row>
    <row r="2336" spans="1:39" x14ac:dyDescent="0.3">
      <c r="A2336" t="s">
        <v>148</v>
      </c>
      <c r="B2336" t="s">
        <v>149</v>
      </c>
      <c r="C2336" t="s">
        <v>39</v>
      </c>
      <c r="D2336" t="s">
        <v>140</v>
      </c>
      <c r="E2336" t="s">
        <v>206</v>
      </c>
      <c r="F2336" s="13" t="str">
        <f>_xlfn.CONCAT(wiz_6[[#This Row],[OCTY......]],",",wiz_6[[#This Row],[OS]])</f>
        <v>RICHFIELD ,WI</v>
      </c>
      <c r="G2336" t="s">
        <v>40</v>
      </c>
      <c r="H2336" t="s">
        <v>145</v>
      </c>
      <c r="I2336" s="13" t="str">
        <f>_xlfn.CONCAT(wiz_6[[#This Row],[DCTY......]], ",",wiz_6[[#This Row],[DS]])</f>
        <v>AUBURN    ,AL</v>
      </c>
      <c r="J2336" t="str">
        <f>TRIM(CONCATENATE(wiz_6[[#This Row],[SHIPPER..................]],wiz_6[[#This Row],[ZIP2..]],wiz_6[[#This Row],[ZIP3..]]))</f>
        <v>BRIGGS AND STRATTON | 5307636830</v>
      </c>
      <c r="K2336">
        <v>7</v>
      </c>
      <c r="L2336">
        <v>2.23</v>
      </c>
      <c r="M2336">
        <v>0.2</v>
      </c>
      <c r="N2336">
        <v>835</v>
      </c>
      <c r="O2336">
        <v>2.0699999999999998</v>
      </c>
      <c r="P2336">
        <v>40</v>
      </c>
      <c r="Q2336">
        <v>0.28000000000000003</v>
      </c>
      <c r="R2336">
        <v>66</v>
      </c>
      <c r="S2336">
        <v>-20</v>
      </c>
      <c r="T2336">
        <v>-73</v>
      </c>
      <c r="U2336">
        <v>268</v>
      </c>
      <c r="V2336">
        <v>175</v>
      </c>
      <c r="W2336">
        <v>53076</v>
      </c>
      <c r="X2336">
        <v>53076</v>
      </c>
      <c r="Y2336">
        <v>36830</v>
      </c>
      <c r="Z2336">
        <v>2.21</v>
      </c>
      <c r="AA2336">
        <f t="shared" si="472"/>
        <v>10012</v>
      </c>
      <c r="AB2336">
        <f t="shared" si="473"/>
        <v>1225</v>
      </c>
      <c r="AC2336">
        <f t="shared" si="474"/>
        <v>6159</v>
      </c>
      <c r="AD2336">
        <f t="shared" si="475"/>
        <v>0.6151618058330004</v>
      </c>
      <c r="AE2336">
        <f t="shared" si="476"/>
        <v>0</v>
      </c>
      <c r="AF2336" t="e">
        <f t="shared" ca="1" si="477"/>
        <v>#N/A</v>
      </c>
      <c r="AG2336" t="e">
        <f t="shared" ca="1" si="478"/>
        <v>#N/A</v>
      </c>
      <c r="AH2336" t="e">
        <f t="shared" ca="1" si="479"/>
        <v>#N/A</v>
      </c>
      <c r="AI2336" t="e">
        <f t="shared" ca="1" si="468"/>
        <v>#N/A</v>
      </c>
      <c r="AJ2336">
        <f t="shared" si="469"/>
        <v>6.9916100679184975E-4</v>
      </c>
      <c r="AK2336">
        <f t="shared" si="470"/>
        <v>0</v>
      </c>
      <c r="AL2336" t="e">
        <f t="shared" ca="1" si="480"/>
        <v>#N/A</v>
      </c>
      <c r="AM2336" t="b">
        <f t="shared" si="471"/>
        <v>0</v>
      </c>
    </row>
    <row r="2337" spans="1:39" x14ac:dyDescent="0.3">
      <c r="A2337" t="s">
        <v>148</v>
      </c>
      <c r="B2337" t="s">
        <v>149</v>
      </c>
      <c r="C2337" t="s">
        <v>39</v>
      </c>
      <c r="D2337" t="s">
        <v>140</v>
      </c>
      <c r="E2337" t="s">
        <v>207</v>
      </c>
      <c r="F2337" s="13" t="str">
        <f>_xlfn.CONCAT(wiz_6[[#This Row],[OCTY......]],",",wiz_6[[#This Row],[OS]])</f>
        <v>WAUWATOSA ,WI</v>
      </c>
      <c r="G2337" t="s">
        <v>40</v>
      </c>
      <c r="H2337" t="s">
        <v>145</v>
      </c>
      <c r="I2337" s="13" t="str">
        <f>_xlfn.CONCAT(wiz_6[[#This Row],[DCTY......]], ",",wiz_6[[#This Row],[DS]])</f>
        <v>AUBURN    ,AL</v>
      </c>
      <c r="J2337" t="str">
        <f>TRIM(CONCATENATE(wiz_6[[#This Row],[SHIPPER..................]],wiz_6[[#This Row],[ZIP2..]],wiz_6[[#This Row],[ZIP3..]]))</f>
        <v>BRIGGS AND STRATTON | 5320136830</v>
      </c>
      <c r="K2337">
        <v>159</v>
      </c>
      <c r="L2337">
        <v>1.8</v>
      </c>
      <c r="M2337">
        <v>0.19</v>
      </c>
      <c r="N2337">
        <v>820</v>
      </c>
      <c r="O2337">
        <v>1.76</v>
      </c>
      <c r="P2337">
        <v>87</v>
      </c>
      <c r="Q2337">
        <v>0.32</v>
      </c>
      <c r="R2337">
        <v>78</v>
      </c>
      <c r="S2337">
        <v>-127</v>
      </c>
      <c r="T2337">
        <v>0</v>
      </c>
      <c r="U2337">
        <v>-95</v>
      </c>
      <c r="V2337">
        <v>-222</v>
      </c>
      <c r="W2337">
        <v>53545</v>
      </c>
      <c r="X2337">
        <v>53201</v>
      </c>
      <c r="Y2337">
        <v>36830</v>
      </c>
      <c r="Z2337">
        <v>1.77</v>
      </c>
      <c r="AA2337">
        <f t="shared" si="472"/>
        <v>10012</v>
      </c>
      <c r="AB2337">
        <f t="shared" si="473"/>
        <v>-35298</v>
      </c>
      <c r="AC2337">
        <f t="shared" si="474"/>
        <v>6159</v>
      </c>
      <c r="AD2337">
        <f t="shared" si="475"/>
        <v>0.6151618058330004</v>
      </c>
      <c r="AE2337">
        <f t="shared" si="476"/>
        <v>0</v>
      </c>
      <c r="AF2337" t="e">
        <f t="shared" ca="1" si="477"/>
        <v>#N/A</v>
      </c>
      <c r="AG2337" t="e">
        <f t="shared" ca="1" si="478"/>
        <v>#N/A</v>
      </c>
      <c r="AH2337" t="e">
        <f t="shared" ca="1" si="479"/>
        <v>#N/A</v>
      </c>
      <c r="AI2337" t="e">
        <f t="shared" ca="1" si="468"/>
        <v>#N/A</v>
      </c>
      <c r="AJ2337">
        <f t="shared" si="469"/>
        <v>1.5880942868557731E-2</v>
      </c>
      <c r="AK2337">
        <f t="shared" si="470"/>
        <v>0</v>
      </c>
      <c r="AL2337" t="e">
        <f t="shared" ca="1" si="480"/>
        <v>#N/A</v>
      </c>
      <c r="AM2337" t="b">
        <f t="shared" si="471"/>
        <v>0</v>
      </c>
    </row>
    <row r="2338" spans="1:39" x14ac:dyDescent="0.3">
      <c r="A2338" t="s">
        <v>148</v>
      </c>
      <c r="B2338" t="s">
        <v>149</v>
      </c>
      <c r="C2338" t="s">
        <v>39</v>
      </c>
      <c r="D2338" t="s">
        <v>140</v>
      </c>
      <c r="E2338" t="s">
        <v>206</v>
      </c>
      <c r="F2338" s="13" t="str">
        <f>_xlfn.CONCAT(wiz_6[[#This Row],[OCTY......]],",",wiz_6[[#This Row],[OS]])</f>
        <v>RICHFIELD ,WI</v>
      </c>
      <c r="G2338" t="s">
        <v>40</v>
      </c>
      <c r="H2338" t="s">
        <v>1972</v>
      </c>
      <c r="I2338" s="13" t="str">
        <f>_xlfn.CONCAT(wiz_6[[#This Row],[DCTY......]], ",",wiz_6[[#This Row],[DS]])</f>
        <v>SAFFORD   ,AL</v>
      </c>
      <c r="J2338" t="str">
        <f>TRIM(CONCATENATE(wiz_6[[#This Row],[SHIPPER..................]],wiz_6[[#This Row],[ZIP2..]],wiz_6[[#This Row],[ZIP3..]]))</f>
        <v>BRIGGS AND STRATTON | 5307636773</v>
      </c>
      <c r="K2338">
        <v>1</v>
      </c>
      <c r="L2338">
        <v>1.32</v>
      </c>
      <c r="M2338">
        <v>0.19</v>
      </c>
      <c r="N2338">
        <v>825</v>
      </c>
      <c r="O2338">
        <v>1.77</v>
      </c>
      <c r="P2338">
        <v>22</v>
      </c>
      <c r="Q2338">
        <v>0.25</v>
      </c>
      <c r="R2338">
        <v>70</v>
      </c>
      <c r="S2338">
        <v>-20</v>
      </c>
      <c r="T2338">
        <v>-2</v>
      </c>
      <c r="U2338">
        <v>-418</v>
      </c>
      <c r="V2338">
        <v>-440</v>
      </c>
      <c r="W2338">
        <v>53201</v>
      </c>
      <c r="X2338">
        <v>53076</v>
      </c>
      <c r="Y2338">
        <v>36773</v>
      </c>
      <c r="Z2338">
        <v>1.29</v>
      </c>
      <c r="AA2338">
        <f t="shared" si="472"/>
        <v>10012</v>
      </c>
      <c r="AB2338">
        <f t="shared" si="473"/>
        <v>-440</v>
      </c>
      <c r="AC2338">
        <f t="shared" si="474"/>
        <v>6159</v>
      </c>
      <c r="AD2338">
        <f t="shared" si="475"/>
        <v>0.6151618058330004</v>
      </c>
      <c r="AE2338">
        <f t="shared" si="476"/>
        <v>0</v>
      </c>
      <c r="AF2338" t="e">
        <f t="shared" ca="1" si="477"/>
        <v>#N/A</v>
      </c>
      <c r="AG2338" t="e">
        <f t="shared" ca="1" si="478"/>
        <v>#N/A</v>
      </c>
      <c r="AH2338" t="e">
        <f t="shared" ca="1" si="479"/>
        <v>#N/A</v>
      </c>
      <c r="AI2338" t="e">
        <f t="shared" ca="1" si="468"/>
        <v>#N/A</v>
      </c>
      <c r="AJ2338">
        <f t="shared" si="469"/>
        <v>9.988014382740711E-5</v>
      </c>
      <c r="AK2338">
        <f t="shared" si="470"/>
        <v>0</v>
      </c>
      <c r="AL2338" t="e">
        <f t="shared" ca="1" si="480"/>
        <v>#N/A</v>
      </c>
      <c r="AM2338" t="b">
        <f t="shared" si="471"/>
        <v>0</v>
      </c>
    </row>
    <row r="2339" spans="1:39" x14ac:dyDescent="0.3">
      <c r="A2339" t="s">
        <v>148</v>
      </c>
      <c r="B2339" t="s">
        <v>149</v>
      </c>
      <c r="C2339" t="s">
        <v>39</v>
      </c>
      <c r="D2339" t="s">
        <v>140</v>
      </c>
      <c r="E2339" t="s">
        <v>207</v>
      </c>
      <c r="F2339" s="13" t="str">
        <f>_xlfn.CONCAT(wiz_6[[#This Row],[OCTY......]],",",wiz_6[[#This Row],[OS]])</f>
        <v>WAUWATOSA ,WI</v>
      </c>
      <c r="G2339" t="s">
        <v>50</v>
      </c>
      <c r="H2339" t="s">
        <v>437</v>
      </c>
      <c r="I2339" s="13" t="str">
        <f>_xlfn.CONCAT(wiz_6[[#This Row],[DCTY......]], ",",wiz_6[[#This Row],[DS]])</f>
        <v>STONE MOUN,GA</v>
      </c>
      <c r="J2339" t="str">
        <f>TRIM(CONCATENATE(wiz_6[[#This Row],[SHIPPER..................]],wiz_6[[#This Row],[ZIP2..]],wiz_6[[#This Row],[ZIP3..]]))</f>
        <v>BRIGGS AND STRATTON | 5320130083</v>
      </c>
      <c r="K2339">
        <v>3</v>
      </c>
      <c r="L2339">
        <v>1.84</v>
      </c>
      <c r="M2339">
        <v>0.2</v>
      </c>
      <c r="N2339">
        <v>777</v>
      </c>
      <c r="O2339">
        <v>1.72</v>
      </c>
      <c r="P2339">
        <v>19</v>
      </c>
      <c r="Q2339">
        <v>0.25</v>
      </c>
      <c r="R2339">
        <v>63</v>
      </c>
      <c r="S2339">
        <v>-127</v>
      </c>
      <c r="T2339">
        <v>19</v>
      </c>
      <c r="U2339">
        <v>52</v>
      </c>
      <c r="V2339">
        <v>-56</v>
      </c>
      <c r="W2339">
        <v>53076</v>
      </c>
      <c r="X2339">
        <v>53201</v>
      </c>
      <c r="Y2339">
        <v>30083</v>
      </c>
      <c r="Z2339">
        <v>1.82</v>
      </c>
      <c r="AA2339">
        <f t="shared" si="472"/>
        <v>10012</v>
      </c>
      <c r="AB2339">
        <f t="shared" si="473"/>
        <v>-168</v>
      </c>
      <c r="AC2339">
        <f t="shared" si="474"/>
        <v>6159</v>
      </c>
      <c r="AD2339">
        <f t="shared" si="475"/>
        <v>0.6151618058330004</v>
      </c>
      <c r="AE2339">
        <f t="shared" si="476"/>
        <v>0</v>
      </c>
      <c r="AF2339" t="e">
        <f t="shared" ca="1" si="477"/>
        <v>#N/A</v>
      </c>
      <c r="AG2339" t="e">
        <f t="shared" ca="1" si="478"/>
        <v>#N/A</v>
      </c>
      <c r="AH2339" t="e">
        <f t="shared" ca="1" si="479"/>
        <v>#N/A</v>
      </c>
      <c r="AI2339" t="e">
        <f t="shared" ca="1" si="468"/>
        <v>#N/A</v>
      </c>
      <c r="AJ2339">
        <f t="shared" si="469"/>
        <v>2.9964043148222132E-4</v>
      </c>
      <c r="AK2339">
        <f t="shared" si="470"/>
        <v>0</v>
      </c>
      <c r="AL2339" t="e">
        <f t="shared" ca="1" si="480"/>
        <v>#N/A</v>
      </c>
      <c r="AM2339" t="b">
        <f t="shared" si="471"/>
        <v>0</v>
      </c>
    </row>
    <row r="2340" spans="1:39" x14ac:dyDescent="0.3">
      <c r="A2340" t="s">
        <v>72</v>
      </c>
      <c r="B2340" t="s">
        <v>73</v>
      </c>
      <c r="C2340" t="s">
        <v>39</v>
      </c>
      <c r="D2340" t="s">
        <v>140</v>
      </c>
      <c r="E2340" t="s">
        <v>1555</v>
      </c>
      <c r="F2340" s="13" t="str">
        <f>_xlfn.CONCAT(wiz_6[[#This Row],[OCTY......]],",",wiz_6[[#This Row],[OS]])</f>
        <v>KENOSHA   ,WI</v>
      </c>
      <c r="G2340" t="s">
        <v>50</v>
      </c>
      <c r="H2340" t="s">
        <v>411</v>
      </c>
      <c r="I2340" s="13" t="str">
        <f>_xlfn.CONCAT(wiz_6[[#This Row],[DCTY......]], ",",wiz_6[[#This Row],[DS]])</f>
        <v>FOREST PAR,GA</v>
      </c>
      <c r="J2340" t="str">
        <f>TRIM(CONCATENATE(wiz_6[[#This Row],[SHIPPER..................]],wiz_6[[#This Row],[ZIP2..]],wiz_6[[#This Row],[ZIP3..]]))</f>
        <v>REDWOOD LOGISTICS STR| 5314030050</v>
      </c>
      <c r="K2340">
        <v>1</v>
      </c>
      <c r="L2340">
        <v>0.98</v>
      </c>
      <c r="M2340">
        <v>0.27</v>
      </c>
      <c r="N2340">
        <v>802</v>
      </c>
      <c r="O2340">
        <v>1.67</v>
      </c>
      <c r="P2340">
        <v>77</v>
      </c>
      <c r="Q2340">
        <v>0.3</v>
      </c>
      <c r="R2340">
        <v>5</v>
      </c>
      <c r="S2340">
        <v>-136</v>
      </c>
      <c r="T2340">
        <v>22</v>
      </c>
      <c r="U2340">
        <v>-563</v>
      </c>
      <c r="V2340">
        <v>-677</v>
      </c>
      <c r="W2340">
        <v>53545</v>
      </c>
      <c r="X2340">
        <v>53140</v>
      </c>
      <c r="Y2340">
        <v>30050</v>
      </c>
      <c r="Z2340">
        <v>1.03</v>
      </c>
      <c r="AA2340">
        <f t="shared" si="472"/>
        <v>10012</v>
      </c>
      <c r="AB2340">
        <f t="shared" si="473"/>
        <v>-677</v>
      </c>
      <c r="AC2340">
        <f t="shared" si="474"/>
        <v>6159</v>
      </c>
      <c r="AD2340">
        <f t="shared" si="475"/>
        <v>0.6151618058330004</v>
      </c>
      <c r="AE2340">
        <f t="shared" si="476"/>
        <v>0</v>
      </c>
      <c r="AF2340" t="e">
        <f t="shared" ca="1" si="477"/>
        <v>#N/A</v>
      </c>
      <c r="AG2340" t="e">
        <f t="shared" ca="1" si="478"/>
        <v>#N/A</v>
      </c>
      <c r="AH2340" t="e">
        <f t="shared" ca="1" si="479"/>
        <v>#N/A</v>
      </c>
      <c r="AI2340" t="e">
        <f t="shared" ca="1" si="468"/>
        <v>#N/A</v>
      </c>
      <c r="AJ2340">
        <f t="shared" si="469"/>
        <v>9.988014382740711E-5</v>
      </c>
      <c r="AK2340">
        <f t="shared" si="470"/>
        <v>0</v>
      </c>
      <c r="AL2340" t="e">
        <f t="shared" ca="1" si="480"/>
        <v>#N/A</v>
      </c>
      <c r="AM2340" t="b">
        <f t="shared" si="471"/>
        <v>0</v>
      </c>
    </row>
    <row r="2341" spans="1:39" x14ac:dyDescent="0.3">
      <c r="A2341" t="s">
        <v>794</v>
      </c>
      <c r="B2341" t="s">
        <v>795</v>
      </c>
      <c r="C2341" t="s">
        <v>39</v>
      </c>
      <c r="D2341" t="s">
        <v>140</v>
      </c>
      <c r="E2341" t="s">
        <v>1892</v>
      </c>
      <c r="F2341" s="13" t="str">
        <f>_xlfn.CONCAT(wiz_6[[#This Row],[OCTY......]],",",wiz_6[[#This Row],[OS]])</f>
        <v>OAK CREEK ,WI</v>
      </c>
      <c r="G2341" t="s">
        <v>50</v>
      </c>
      <c r="H2341" t="s">
        <v>542</v>
      </c>
      <c r="I2341" s="13" t="str">
        <f>_xlfn.CONCAT(wiz_6[[#This Row],[DCTY......]], ",",wiz_6[[#This Row],[DS]])</f>
        <v>DACULA    ,GA</v>
      </c>
      <c r="J2341" t="str">
        <f>TRIM(CONCATENATE(wiz_6[[#This Row],[SHIPPER..................]],wiz_6[[#This Row],[ZIP2..]],wiz_6[[#This Row],[ZIP3..]]))</f>
        <v>SNYDERS LANCE | 5315430211</v>
      </c>
      <c r="K2341">
        <v>1</v>
      </c>
      <c r="L2341">
        <v>1.92</v>
      </c>
      <c r="M2341">
        <v>0.47</v>
      </c>
      <c r="N2341">
        <v>783</v>
      </c>
      <c r="O2341">
        <v>1.83</v>
      </c>
      <c r="P2341">
        <v>91</v>
      </c>
      <c r="Q2341">
        <v>0.3</v>
      </c>
      <c r="R2341">
        <v>-125</v>
      </c>
      <c r="S2341">
        <v>-158</v>
      </c>
      <c r="T2341">
        <v>-7</v>
      </c>
      <c r="U2341">
        <v>307</v>
      </c>
      <c r="V2341">
        <v>142</v>
      </c>
      <c r="W2341">
        <v>60440</v>
      </c>
      <c r="X2341">
        <v>53154</v>
      </c>
      <c r="Y2341">
        <v>30211</v>
      </c>
      <c r="Z2341">
        <v>2.17</v>
      </c>
      <c r="AA2341">
        <f t="shared" si="472"/>
        <v>10012</v>
      </c>
      <c r="AB2341">
        <f t="shared" si="473"/>
        <v>142</v>
      </c>
      <c r="AC2341">
        <f t="shared" si="474"/>
        <v>6159</v>
      </c>
      <c r="AD2341">
        <f t="shared" si="475"/>
        <v>0.6151618058330004</v>
      </c>
      <c r="AE2341">
        <f t="shared" si="476"/>
        <v>0</v>
      </c>
      <c r="AF2341" t="e">
        <f t="shared" ca="1" si="477"/>
        <v>#N/A</v>
      </c>
      <c r="AG2341" t="e">
        <f t="shared" ca="1" si="478"/>
        <v>#N/A</v>
      </c>
      <c r="AH2341" t="e">
        <f t="shared" ca="1" si="479"/>
        <v>#N/A</v>
      </c>
      <c r="AI2341" t="e">
        <f t="shared" ca="1" si="468"/>
        <v>#N/A</v>
      </c>
      <c r="AJ2341">
        <f t="shared" si="469"/>
        <v>9.988014382740711E-5</v>
      </c>
      <c r="AK2341">
        <f t="shared" si="470"/>
        <v>0</v>
      </c>
      <c r="AL2341" t="e">
        <f t="shared" ca="1" si="480"/>
        <v>#N/A</v>
      </c>
      <c r="AM2341" t="b">
        <f t="shared" si="471"/>
        <v>0</v>
      </c>
    </row>
    <row r="2342" spans="1:39" x14ac:dyDescent="0.3">
      <c r="A2342" t="s">
        <v>148</v>
      </c>
      <c r="B2342" t="s">
        <v>149</v>
      </c>
      <c r="C2342" t="s">
        <v>39</v>
      </c>
      <c r="D2342" t="s">
        <v>140</v>
      </c>
      <c r="E2342" t="s">
        <v>204</v>
      </c>
      <c r="F2342" s="13" t="str">
        <f>_xlfn.CONCAT(wiz_6[[#This Row],[OCTY......]],",",wiz_6[[#This Row],[OS]])</f>
        <v>MENOMONEE ,WI</v>
      </c>
      <c r="G2342" t="s">
        <v>50</v>
      </c>
      <c r="H2342" t="s">
        <v>338</v>
      </c>
      <c r="I2342" s="13" t="str">
        <f>_xlfn.CONCAT(wiz_6[[#This Row],[DCTY......]], ",",wiz_6[[#This Row],[DS]])</f>
        <v>PENDERGRAS,GA</v>
      </c>
      <c r="J2342" t="str">
        <f>TRIM(CONCATENATE(wiz_6[[#This Row],[SHIPPER..................]],wiz_6[[#This Row],[ZIP2..]],wiz_6[[#This Row],[ZIP3..]]))</f>
        <v>BRIGGS AND STRATTON | 5305130567</v>
      </c>
      <c r="K2342">
        <v>2</v>
      </c>
      <c r="L2342">
        <v>2.02</v>
      </c>
      <c r="M2342">
        <v>0.2</v>
      </c>
      <c r="N2342">
        <v>824</v>
      </c>
      <c r="O2342">
        <v>1.75</v>
      </c>
      <c r="P2342">
        <v>94</v>
      </c>
      <c r="Q2342">
        <v>0.3</v>
      </c>
      <c r="R2342">
        <v>72</v>
      </c>
      <c r="S2342">
        <v>-62</v>
      </c>
      <c r="T2342">
        <v>3</v>
      </c>
      <c r="U2342">
        <v>267</v>
      </c>
      <c r="V2342">
        <v>208</v>
      </c>
      <c r="W2342">
        <v>54942</v>
      </c>
      <c r="X2342">
        <v>53051</v>
      </c>
      <c r="Y2342">
        <v>30567</v>
      </c>
      <c r="Z2342">
        <v>2</v>
      </c>
      <c r="AA2342">
        <f t="shared" si="472"/>
        <v>10012</v>
      </c>
      <c r="AB2342">
        <f t="shared" si="473"/>
        <v>416</v>
      </c>
      <c r="AC2342">
        <f t="shared" si="474"/>
        <v>6159</v>
      </c>
      <c r="AD2342">
        <f t="shared" si="475"/>
        <v>0.6151618058330004</v>
      </c>
      <c r="AE2342">
        <f t="shared" si="476"/>
        <v>0</v>
      </c>
      <c r="AF2342" t="e">
        <f t="shared" ca="1" si="477"/>
        <v>#N/A</v>
      </c>
      <c r="AG2342" t="e">
        <f t="shared" ca="1" si="478"/>
        <v>#N/A</v>
      </c>
      <c r="AH2342" t="e">
        <f t="shared" ca="1" si="479"/>
        <v>#N/A</v>
      </c>
      <c r="AI2342" t="e">
        <f t="shared" ca="1" si="468"/>
        <v>#N/A</v>
      </c>
      <c r="AJ2342">
        <f t="shared" si="469"/>
        <v>1.9976028765481422E-4</v>
      </c>
      <c r="AK2342">
        <f t="shared" si="470"/>
        <v>0</v>
      </c>
      <c r="AL2342" t="e">
        <f t="shared" ca="1" si="480"/>
        <v>#N/A</v>
      </c>
      <c r="AM2342" t="b">
        <f t="shared" si="471"/>
        <v>0</v>
      </c>
    </row>
    <row r="2343" spans="1:39" x14ac:dyDescent="0.3">
      <c r="A2343" t="s">
        <v>72</v>
      </c>
      <c r="B2343" t="s">
        <v>73</v>
      </c>
      <c r="C2343" t="s">
        <v>39</v>
      </c>
      <c r="D2343" t="s">
        <v>140</v>
      </c>
      <c r="E2343" t="s">
        <v>1555</v>
      </c>
      <c r="F2343" s="13" t="str">
        <f>_xlfn.CONCAT(wiz_6[[#This Row],[OCTY......]],",",wiz_6[[#This Row],[OS]])</f>
        <v>KENOSHA   ,WI</v>
      </c>
      <c r="G2343" t="s">
        <v>50</v>
      </c>
      <c r="H2343" t="s">
        <v>215</v>
      </c>
      <c r="I2343" s="13" t="str">
        <f>_xlfn.CONCAT(wiz_6[[#This Row],[DCTY......]], ",",wiz_6[[#This Row],[DS]])</f>
        <v>GAINESVILL,GA</v>
      </c>
      <c r="J2343" t="str">
        <f>TRIM(CONCATENATE(wiz_6[[#This Row],[SHIPPER..................]],wiz_6[[#This Row],[ZIP2..]],wiz_6[[#This Row],[ZIP3..]]))</f>
        <v>REDWOOD LOGISTICS STR| 5314030501</v>
      </c>
      <c r="K2343">
        <v>1</v>
      </c>
      <c r="L2343">
        <v>0.83</v>
      </c>
      <c r="M2343">
        <v>0.27</v>
      </c>
      <c r="N2343">
        <v>831</v>
      </c>
      <c r="O2343">
        <v>1.25</v>
      </c>
      <c r="P2343">
        <v>77</v>
      </c>
      <c r="Q2343">
        <v>0.3</v>
      </c>
      <c r="R2343">
        <v>3</v>
      </c>
      <c r="S2343">
        <v>-136</v>
      </c>
      <c r="T2343">
        <v>121</v>
      </c>
      <c r="U2343">
        <v>-641</v>
      </c>
      <c r="V2343">
        <v>-656</v>
      </c>
      <c r="W2343">
        <v>53545</v>
      </c>
      <c r="X2343">
        <v>53140</v>
      </c>
      <c r="Y2343">
        <v>30501</v>
      </c>
      <c r="Z2343">
        <v>0.88</v>
      </c>
      <c r="AA2343">
        <f t="shared" si="472"/>
        <v>10012</v>
      </c>
      <c r="AB2343">
        <f t="shared" si="473"/>
        <v>-656</v>
      </c>
      <c r="AC2343">
        <f t="shared" si="474"/>
        <v>6159</v>
      </c>
      <c r="AD2343">
        <f t="shared" si="475"/>
        <v>0.6151618058330004</v>
      </c>
      <c r="AE2343">
        <f t="shared" si="476"/>
        <v>0</v>
      </c>
      <c r="AF2343" t="e">
        <f t="shared" ca="1" si="477"/>
        <v>#N/A</v>
      </c>
      <c r="AG2343" t="e">
        <f t="shared" ca="1" si="478"/>
        <v>#N/A</v>
      </c>
      <c r="AH2343" t="e">
        <f t="shared" ca="1" si="479"/>
        <v>#N/A</v>
      </c>
      <c r="AI2343" t="e">
        <f t="shared" ca="1" si="468"/>
        <v>#N/A</v>
      </c>
      <c r="AJ2343">
        <f t="shared" si="469"/>
        <v>9.988014382740711E-5</v>
      </c>
      <c r="AK2343">
        <f t="shared" si="470"/>
        <v>0</v>
      </c>
      <c r="AL2343" t="e">
        <f t="shared" ca="1" si="480"/>
        <v>#N/A</v>
      </c>
      <c r="AM2343" t="b">
        <f t="shared" si="471"/>
        <v>0</v>
      </c>
    </row>
    <row r="2344" spans="1:39" x14ac:dyDescent="0.3">
      <c r="A2344" t="s">
        <v>78</v>
      </c>
      <c r="B2344" t="s">
        <v>79</v>
      </c>
      <c r="C2344" t="s">
        <v>39</v>
      </c>
      <c r="D2344" t="s">
        <v>140</v>
      </c>
      <c r="E2344" t="s">
        <v>1555</v>
      </c>
      <c r="F2344" s="13" t="str">
        <f>_xlfn.CONCAT(wiz_6[[#This Row],[OCTY......]],",",wiz_6[[#This Row],[OS]])</f>
        <v>KENOSHA   ,WI</v>
      </c>
      <c r="G2344" t="s">
        <v>50</v>
      </c>
      <c r="H2344" t="s">
        <v>384</v>
      </c>
      <c r="I2344" s="13" t="str">
        <f>_xlfn.CONCAT(wiz_6[[#This Row],[DCTY......]], ",",wiz_6[[#This Row],[DS]])</f>
        <v>MACON     ,GA</v>
      </c>
      <c r="J2344" t="str">
        <f>TRIM(CONCATENATE(wiz_6[[#This Row],[SHIPPER..................]],wiz_6[[#This Row],[ZIP2..]],wiz_6[[#This Row],[ZIP3..]]))</f>
        <v>TRACTOR SUPPLY MANHAT| 5314031201</v>
      </c>
      <c r="K2344">
        <v>1</v>
      </c>
      <c r="L2344">
        <v>1.9</v>
      </c>
      <c r="M2344">
        <v>0.21</v>
      </c>
      <c r="N2344">
        <v>883</v>
      </c>
      <c r="O2344">
        <v>1.68</v>
      </c>
      <c r="P2344">
        <v>38</v>
      </c>
      <c r="Q2344">
        <v>0.25</v>
      </c>
      <c r="R2344">
        <v>52</v>
      </c>
      <c r="S2344">
        <v>-28</v>
      </c>
      <c r="T2344">
        <v>0</v>
      </c>
      <c r="U2344">
        <v>217</v>
      </c>
      <c r="V2344">
        <v>189</v>
      </c>
      <c r="W2344">
        <v>53201</v>
      </c>
      <c r="X2344">
        <v>53140</v>
      </c>
      <c r="Y2344">
        <v>31201</v>
      </c>
      <c r="Z2344">
        <v>1.89</v>
      </c>
      <c r="AA2344">
        <f t="shared" si="472"/>
        <v>10012</v>
      </c>
      <c r="AB2344">
        <f t="shared" si="473"/>
        <v>189</v>
      </c>
      <c r="AC2344">
        <f t="shared" si="474"/>
        <v>6159</v>
      </c>
      <c r="AD2344">
        <f t="shared" si="475"/>
        <v>0.6151618058330004</v>
      </c>
      <c r="AE2344">
        <f t="shared" si="476"/>
        <v>0</v>
      </c>
      <c r="AF2344" t="e">
        <f t="shared" ca="1" si="477"/>
        <v>#N/A</v>
      </c>
      <c r="AG2344" t="e">
        <f t="shared" ca="1" si="478"/>
        <v>#N/A</v>
      </c>
      <c r="AH2344" t="e">
        <f t="shared" ca="1" si="479"/>
        <v>#N/A</v>
      </c>
      <c r="AI2344" t="e">
        <f t="shared" ca="1" si="468"/>
        <v>#N/A</v>
      </c>
      <c r="AJ2344">
        <f t="shared" si="469"/>
        <v>9.988014382740711E-5</v>
      </c>
      <c r="AK2344">
        <f t="shared" si="470"/>
        <v>0</v>
      </c>
      <c r="AL2344" t="e">
        <f t="shared" ca="1" si="480"/>
        <v>#N/A</v>
      </c>
      <c r="AM2344" t="b">
        <f t="shared" si="471"/>
        <v>0</v>
      </c>
    </row>
    <row r="2345" spans="1:39" x14ac:dyDescent="0.3">
      <c r="A2345" t="s">
        <v>47</v>
      </c>
      <c r="B2345" t="s">
        <v>48</v>
      </c>
      <c r="C2345" t="s">
        <v>39</v>
      </c>
      <c r="D2345" t="s">
        <v>140</v>
      </c>
      <c r="E2345" t="s">
        <v>1555</v>
      </c>
      <c r="F2345" s="13" t="str">
        <f>_xlfn.CONCAT(wiz_6[[#This Row],[OCTY......]],",",wiz_6[[#This Row],[OS]])</f>
        <v>KENOSHA   ,WI</v>
      </c>
      <c r="G2345" t="s">
        <v>50</v>
      </c>
      <c r="H2345" t="s">
        <v>362</v>
      </c>
      <c r="I2345" s="13" t="str">
        <f>_xlfn.CONCAT(wiz_6[[#This Row],[DCTY......]], ",",wiz_6[[#This Row],[DS]])</f>
        <v>ADAIRSVILL,GA</v>
      </c>
      <c r="J2345" t="str">
        <f>TRIM(CONCATENATE(wiz_6[[#This Row],[SHIPPER..................]],wiz_6[[#This Row],[ZIP2..]],wiz_6[[#This Row],[ZIP3..]]))</f>
        <v>LOWES MLXP VAN ONE WA| 5314030103</v>
      </c>
      <c r="K2345">
        <v>31</v>
      </c>
      <c r="L2345">
        <v>1.94</v>
      </c>
      <c r="M2345">
        <v>0.21</v>
      </c>
      <c r="N2345">
        <v>684</v>
      </c>
      <c r="O2345">
        <v>1.37</v>
      </c>
      <c r="P2345">
        <v>62</v>
      </c>
      <c r="Q2345">
        <v>0.28000000000000003</v>
      </c>
      <c r="R2345">
        <v>57</v>
      </c>
      <c r="S2345">
        <v>-113</v>
      </c>
      <c r="T2345">
        <v>4</v>
      </c>
      <c r="U2345">
        <v>55</v>
      </c>
      <c r="V2345">
        <v>-54</v>
      </c>
      <c r="W2345">
        <v>53076</v>
      </c>
      <c r="X2345">
        <v>53140</v>
      </c>
      <c r="Y2345">
        <v>30103</v>
      </c>
      <c r="Z2345">
        <v>1.93</v>
      </c>
      <c r="AA2345">
        <f t="shared" si="472"/>
        <v>10012</v>
      </c>
      <c r="AB2345">
        <f t="shared" si="473"/>
        <v>-1674</v>
      </c>
      <c r="AC2345">
        <f t="shared" si="474"/>
        <v>6159</v>
      </c>
      <c r="AD2345">
        <f t="shared" si="475"/>
        <v>0.6151618058330004</v>
      </c>
      <c r="AE2345">
        <f t="shared" si="476"/>
        <v>0</v>
      </c>
      <c r="AF2345" t="e">
        <f t="shared" ca="1" si="477"/>
        <v>#N/A</v>
      </c>
      <c r="AG2345" t="e">
        <f t="shared" ca="1" si="478"/>
        <v>#N/A</v>
      </c>
      <c r="AH2345" t="e">
        <f t="shared" ca="1" si="479"/>
        <v>#N/A</v>
      </c>
      <c r="AI2345" t="e">
        <f t="shared" ca="1" si="468"/>
        <v>#N/A</v>
      </c>
      <c r="AJ2345">
        <f t="shared" si="469"/>
        <v>3.0962844586496204E-3</v>
      </c>
      <c r="AK2345">
        <f t="shared" si="470"/>
        <v>0</v>
      </c>
      <c r="AL2345" t="e">
        <f t="shared" ca="1" si="480"/>
        <v>#N/A</v>
      </c>
      <c r="AM2345" t="b">
        <f t="shared" si="471"/>
        <v>0</v>
      </c>
    </row>
    <row r="2346" spans="1:39" x14ac:dyDescent="0.3">
      <c r="A2346" t="s">
        <v>148</v>
      </c>
      <c r="B2346" t="s">
        <v>149</v>
      </c>
      <c r="C2346" t="s">
        <v>39</v>
      </c>
      <c r="D2346" t="s">
        <v>140</v>
      </c>
      <c r="E2346" t="s">
        <v>206</v>
      </c>
      <c r="F2346" s="13" t="str">
        <f>_xlfn.CONCAT(wiz_6[[#This Row],[OCTY......]],",",wiz_6[[#This Row],[OS]])</f>
        <v>RICHFIELD ,WI</v>
      </c>
      <c r="G2346" t="s">
        <v>50</v>
      </c>
      <c r="H2346" t="s">
        <v>151</v>
      </c>
      <c r="I2346" s="13" t="str">
        <f>_xlfn.CONCAT(wiz_6[[#This Row],[DCTY......]], ",",wiz_6[[#This Row],[DS]])</f>
        <v>STATESBORO,GA</v>
      </c>
      <c r="J2346" t="str">
        <f>TRIM(CONCATENATE(wiz_6[[#This Row],[SHIPPER..................]],wiz_6[[#This Row],[ZIP2..]],wiz_6[[#This Row],[ZIP3..]]))</f>
        <v>BRIGGS AND STRATTON | 5307630458</v>
      </c>
      <c r="K2346">
        <v>2</v>
      </c>
      <c r="L2346">
        <v>1.95</v>
      </c>
      <c r="M2346">
        <v>0.19</v>
      </c>
      <c r="N2346">
        <v>966</v>
      </c>
      <c r="O2346">
        <v>1.86</v>
      </c>
      <c r="P2346">
        <v>14</v>
      </c>
      <c r="Q2346">
        <v>0.25</v>
      </c>
      <c r="R2346">
        <v>72</v>
      </c>
      <c r="S2346">
        <v>-20</v>
      </c>
      <c r="T2346">
        <v>4</v>
      </c>
      <c r="U2346">
        <v>174</v>
      </c>
      <c r="V2346">
        <v>158</v>
      </c>
      <c r="W2346">
        <v>53201</v>
      </c>
      <c r="X2346">
        <v>53076</v>
      </c>
      <c r="Y2346">
        <v>30458</v>
      </c>
      <c r="Z2346">
        <v>1.92</v>
      </c>
      <c r="AA2346">
        <f t="shared" si="472"/>
        <v>10012</v>
      </c>
      <c r="AB2346">
        <f t="shared" si="473"/>
        <v>316</v>
      </c>
      <c r="AC2346">
        <f t="shared" si="474"/>
        <v>6159</v>
      </c>
      <c r="AD2346">
        <f t="shared" si="475"/>
        <v>0.6151618058330004</v>
      </c>
      <c r="AE2346">
        <f t="shared" si="476"/>
        <v>0</v>
      </c>
      <c r="AF2346" t="e">
        <f t="shared" ca="1" si="477"/>
        <v>#N/A</v>
      </c>
      <c r="AG2346" t="e">
        <f t="shared" ca="1" si="478"/>
        <v>#N/A</v>
      </c>
      <c r="AH2346" t="e">
        <f t="shared" ca="1" si="479"/>
        <v>#N/A</v>
      </c>
      <c r="AI2346" t="e">
        <f t="shared" ca="1" si="468"/>
        <v>#N/A</v>
      </c>
      <c r="AJ2346">
        <f t="shared" si="469"/>
        <v>1.9976028765481422E-4</v>
      </c>
      <c r="AK2346">
        <f t="shared" si="470"/>
        <v>0</v>
      </c>
      <c r="AL2346" t="e">
        <f t="shared" ca="1" si="480"/>
        <v>#N/A</v>
      </c>
      <c r="AM2346" t="b">
        <f t="shared" si="471"/>
        <v>0</v>
      </c>
    </row>
    <row r="2347" spans="1:39" x14ac:dyDescent="0.3">
      <c r="A2347" t="s">
        <v>78</v>
      </c>
      <c r="B2347" t="s">
        <v>79</v>
      </c>
      <c r="C2347" t="s">
        <v>39</v>
      </c>
      <c r="D2347" t="s">
        <v>140</v>
      </c>
      <c r="E2347" t="s">
        <v>205</v>
      </c>
      <c r="F2347" s="13" t="str">
        <f>_xlfn.CONCAT(wiz_6[[#This Row],[OCTY......]],",",wiz_6[[#This Row],[OS]])</f>
        <v>MILWAUKEE ,WI</v>
      </c>
      <c r="G2347" t="s">
        <v>44</v>
      </c>
      <c r="H2347" t="s">
        <v>464</v>
      </c>
      <c r="I2347" s="13" t="str">
        <f>_xlfn.CONCAT(wiz_6[[#This Row],[DCTY......]], ",",wiz_6[[#This Row],[DS]])</f>
        <v>FRANKLIN  ,KY</v>
      </c>
      <c r="J2347" t="str">
        <f>TRIM(CONCATENATE(wiz_6[[#This Row],[SHIPPER..................]],wiz_6[[#This Row],[ZIP2..]],wiz_6[[#This Row],[ZIP3..]]))</f>
        <v>TRACTOR SUPPLY MANHAT| 5320142134</v>
      </c>
      <c r="K2347">
        <v>1</v>
      </c>
      <c r="L2347">
        <v>1.9</v>
      </c>
      <c r="M2347">
        <v>0.21</v>
      </c>
      <c r="N2347">
        <v>545</v>
      </c>
      <c r="O2347">
        <v>1</v>
      </c>
      <c r="P2347">
        <v>74</v>
      </c>
      <c r="Q2347">
        <v>0.3</v>
      </c>
      <c r="R2347">
        <v>52</v>
      </c>
      <c r="S2347">
        <v>-131</v>
      </c>
      <c r="T2347">
        <v>10</v>
      </c>
      <c r="U2347">
        <v>64</v>
      </c>
      <c r="V2347">
        <v>-57</v>
      </c>
      <c r="W2347">
        <v>53545</v>
      </c>
      <c r="X2347">
        <v>53201</v>
      </c>
      <c r="Y2347">
        <v>42134</v>
      </c>
      <c r="Z2347">
        <v>1.89</v>
      </c>
      <c r="AA2347">
        <f t="shared" si="472"/>
        <v>10012</v>
      </c>
      <c r="AB2347">
        <f t="shared" si="473"/>
        <v>-57</v>
      </c>
      <c r="AC2347">
        <f t="shared" si="474"/>
        <v>6159</v>
      </c>
      <c r="AD2347">
        <f t="shared" si="475"/>
        <v>0.6151618058330004</v>
      </c>
      <c r="AE2347">
        <f t="shared" si="476"/>
        <v>0</v>
      </c>
      <c r="AF2347" t="e">
        <f t="shared" ca="1" si="477"/>
        <v>#N/A</v>
      </c>
      <c r="AG2347" t="e">
        <f t="shared" ca="1" si="478"/>
        <v>#N/A</v>
      </c>
      <c r="AH2347" t="e">
        <f t="shared" ca="1" si="479"/>
        <v>#N/A</v>
      </c>
      <c r="AI2347" t="e">
        <f t="shared" ca="1" si="468"/>
        <v>#N/A</v>
      </c>
      <c r="AJ2347">
        <f t="shared" si="469"/>
        <v>9.988014382740711E-5</v>
      </c>
      <c r="AK2347">
        <f t="shared" si="470"/>
        <v>0</v>
      </c>
      <c r="AL2347" t="e">
        <f t="shared" ca="1" si="480"/>
        <v>#N/A</v>
      </c>
      <c r="AM2347" t="b">
        <f t="shared" si="471"/>
        <v>0</v>
      </c>
    </row>
    <row r="2348" spans="1:39" x14ac:dyDescent="0.3">
      <c r="A2348" t="s">
        <v>78</v>
      </c>
      <c r="B2348" t="s">
        <v>79</v>
      </c>
      <c r="C2348" t="s">
        <v>39</v>
      </c>
      <c r="D2348" t="s">
        <v>140</v>
      </c>
      <c r="E2348" t="s">
        <v>1973</v>
      </c>
      <c r="F2348" s="13" t="str">
        <f>_xlfn.CONCAT(wiz_6[[#This Row],[OCTY......]],",",wiz_6[[#This Row],[OS]])</f>
        <v>NEW BERLIN,WI</v>
      </c>
      <c r="G2348" t="s">
        <v>44</v>
      </c>
      <c r="H2348" t="s">
        <v>464</v>
      </c>
      <c r="I2348" s="13" t="str">
        <f>_xlfn.CONCAT(wiz_6[[#This Row],[DCTY......]], ",",wiz_6[[#This Row],[DS]])</f>
        <v>FRANKLIN  ,KY</v>
      </c>
      <c r="J2348" t="str">
        <f>TRIM(CONCATENATE(wiz_6[[#This Row],[SHIPPER..................]],wiz_6[[#This Row],[ZIP2..]],wiz_6[[#This Row],[ZIP3..]]))</f>
        <v>TRACTOR SUPPLY MANHAT| 5314642134</v>
      </c>
      <c r="K2348">
        <v>3</v>
      </c>
      <c r="L2348">
        <v>2.04</v>
      </c>
      <c r="M2348">
        <v>0.21</v>
      </c>
      <c r="N2348">
        <v>540</v>
      </c>
      <c r="O2348">
        <v>1.1000000000000001</v>
      </c>
      <c r="P2348">
        <v>53</v>
      </c>
      <c r="Q2348">
        <v>0.28000000000000003</v>
      </c>
      <c r="R2348">
        <v>40</v>
      </c>
      <c r="S2348">
        <v>-86</v>
      </c>
      <c r="T2348">
        <v>-13</v>
      </c>
      <c r="U2348">
        <v>148</v>
      </c>
      <c r="V2348">
        <v>49</v>
      </c>
      <c r="W2348">
        <v>53545</v>
      </c>
      <c r="X2348">
        <v>53146</v>
      </c>
      <c r="Y2348">
        <v>42134</v>
      </c>
      <c r="Z2348">
        <v>2.0299999999999998</v>
      </c>
      <c r="AA2348">
        <f t="shared" si="472"/>
        <v>10012</v>
      </c>
      <c r="AB2348">
        <f t="shared" si="473"/>
        <v>147</v>
      </c>
      <c r="AC2348">
        <f t="shared" si="474"/>
        <v>6159</v>
      </c>
      <c r="AD2348">
        <f t="shared" si="475"/>
        <v>0.6151618058330004</v>
      </c>
      <c r="AE2348">
        <f t="shared" si="476"/>
        <v>0</v>
      </c>
      <c r="AF2348" t="e">
        <f t="shared" ca="1" si="477"/>
        <v>#N/A</v>
      </c>
      <c r="AG2348" t="e">
        <f t="shared" ca="1" si="478"/>
        <v>#N/A</v>
      </c>
      <c r="AH2348" t="e">
        <f t="shared" ca="1" si="479"/>
        <v>#N/A</v>
      </c>
      <c r="AI2348" t="e">
        <f t="shared" ca="1" si="468"/>
        <v>#N/A</v>
      </c>
      <c r="AJ2348">
        <f t="shared" si="469"/>
        <v>2.9964043148222132E-4</v>
      </c>
      <c r="AK2348">
        <f t="shared" si="470"/>
        <v>0</v>
      </c>
      <c r="AL2348" t="e">
        <f t="shared" ca="1" si="480"/>
        <v>#N/A</v>
      </c>
      <c r="AM2348" t="b">
        <f t="shared" si="471"/>
        <v>0</v>
      </c>
    </row>
    <row r="2349" spans="1:39" x14ac:dyDescent="0.3">
      <c r="A2349" t="s">
        <v>78</v>
      </c>
      <c r="B2349" t="s">
        <v>79</v>
      </c>
      <c r="C2349" t="s">
        <v>39</v>
      </c>
      <c r="D2349" t="s">
        <v>140</v>
      </c>
      <c r="E2349" t="s">
        <v>1227</v>
      </c>
      <c r="F2349" s="13" t="str">
        <f>_xlfn.CONCAT(wiz_6[[#This Row],[OCTY......]],",",wiz_6[[#This Row],[OS]])</f>
        <v>WAUKESHA  ,WI</v>
      </c>
      <c r="G2349" t="s">
        <v>44</v>
      </c>
      <c r="H2349" t="s">
        <v>464</v>
      </c>
      <c r="I2349" s="13" t="str">
        <f>_xlfn.CONCAT(wiz_6[[#This Row],[DCTY......]], ",",wiz_6[[#This Row],[DS]])</f>
        <v>FRANKLIN  ,KY</v>
      </c>
      <c r="J2349" t="str">
        <f>TRIM(CONCATENATE(wiz_6[[#This Row],[SHIPPER..................]],wiz_6[[#This Row],[ZIP2..]],wiz_6[[#This Row],[ZIP3..]]))</f>
        <v>TRACTOR SUPPLY MANHAT| 5318642134</v>
      </c>
      <c r="K2349">
        <v>10</v>
      </c>
      <c r="L2349">
        <v>2.04</v>
      </c>
      <c r="M2349">
        <v>0.22</v>
      </c>
      <c r="N2349">
        <v>548</v>
      </c>
      <c r="O2349">
        <v>0.94</v>
      </c>
      <c r="P2349">
        <v>66</v>
      </c>
      <c r="Q2349">
        <v>0.28999999999999998</v>
      </c>
      <c r="R2349">
        <v>55</v>
      </c>
      <c r="S2349">
        <v>-98</v>
      </c>
      <c r="T2349">
        <v>25</v>
      </c>
      <c r="U2349">
        <v>141</v>
      </c>
      <c r="V2349">
        <v>68</v>
      </c>
      <c r="W2349">
        <v>60803</v>
      </c>
      <c r="X2349">
        <v>53186</v>
      </c>
      <c r="Y2349">
        <v>42134</v>
      </c>
      <c r="Z2349">
        <v>2.04</v>
      </c>
      <c r="AA2349">
        <f t="shared" si="472"/>
        <v>10012</v>
      </c>
      <c r="AB2349">
        <f t="shared" si="473"/>
        <v>680</v>
      </c>
      <c r="AC2349">
        <f t="shared" si="474"/>
        <v>6159</v>
      </c>
      <c r="AD2349">
        <f t="shared" si="475"/>
        <v>0.6151618058330004</v>
      </c>
      <c r="AE2349">
        <f t="shared" si="476"/>
        <v>0</v>
      </c>
      <c r="AF2349" t="e">
        <f t="shared" ca="1" si="477"/>
        <v>#N/A</v>
      </c>
      <c r="AG2349" t="e">
        <f t="shared" ca="1" si="478"/>
        <v>#N/A</v>
      </c>
      <c r="AH2349" t="e">
        <f t="shared" ca="1" si="479"/>
        <v>#N/A</v>
      </c>
      <c r="AI2349" t="e">
        <f t="shared" ca="1" si="468"/>
        <v>#N/A</v>
      </c>
      <c r="AJ2349">
        <f t="shared" si="469"/>
        <v>9.9880143827407101E-4</v>
      </c>
      <c r="AK2349">
        <f t="shared" si="470"/>
        <v>0</v>
      </c>
      <c r="AL2349" t="e">
        <f t="shared" ca="1" si="480"/>
        <v>#N/A</v>
      </c>
      <c r="AM2349" t="b">
        <f t="shared" si="471"/>
        <v>0</v>
      </c>
    </row>
    <row r="2350" spans="1:39" x14ac:dyDescent="0.3">
      <c r="A2350" t="s">
        <v>78</v>
      </c>
      <c r="B2350" t="s">
        <v>79</v>
      </c>
      <c r="C2350" t="s">
        <v>39</v>
      </c>
      <c r="D2350" t="s">
        <v>140</v>
      </c>
      <c r="E2350" t="s">
        <v>1974</v>
      </c>
      <c r="F2350" s="13" t="str">
        <f>_xlfn.CONCAT(wiz_6[[#This Row],[OCTY......]],",",wiz_6[[#This Row],[OS]])</f>
        <v>WEST BEND ,WI</v>
      </c>
      <c r="G2350" t="s">
        <v>44</v>
      </c>
      <c r="H2350" t="s">
        <v>464</v>
      </c>
      <c r="I2350" s="13" t="str">
        <f>_xlfn.CONCAT(wiz_6[[#This Row],[DCTY......]], ",",wiz_6[[#This Row],[DS]])</f>
        <v>FRANKLIN  ,KY</v>
      </c>
      <c r="J2350" t="str">
        <f>TRIM(CONCATENATE(wiz_6[[#This Row],[SHIPPER..................]],wiz_6[[#This Row],[ZIP2..]],wiz_6[[#This Row],[ZIP3..]]))</f>
        <v>TRACTOR SUPPLY MANHAT| 5309042134</v>
      </c>
      <c r="K2350">
        <v>2</v>
      </c>
      <c r="L2350">
        <v>2.04</v>
      </c>
      <c r="M2350">
        <v>0.21</v>
      </c>
      <c r="N2350">
        <v>567</v>
      </c>
      <c r="O2350">
        <v>0.97</v>
      </c>
      <c r="P2350">
        <v>74</v>
      </c>
      <c r="Q2350">
        <v>0.3</v>
      </c>
      <c r="R2350">
        <v>34</v>
      </c>
      <c r="S2350">
        <v>-103</v>
      </c>
      <c r="T2350">
        <v>31</v>
      </c>
      <c r="U2350">
        <v>181</v>
      </c>
      <c r="V2350">
        <v>109</v>
      </c>
      <c r="W2350">
        <v>53201</v>
      </c>
      <c r="X2350">
        <v>53090</v>
      </c>
      <c r="Y2350">
        <v>42134</v>
      </c>
      <c r="Z2350">
        <v>2.0299999999999998</v>
      </c>
      <c r="AA2350">
        <f t="shared" si="472"/>
        <v>10012</v>
      </c>
      <c r="AB2350">
        <f t="shared" si="473"/>
        <v>218</v>
      </c>
      <c r="AC2350">
        <f t="shared" si="474"/>
        <v>6159</v>
      </c>
      <c r="AD2350">
        <f t="shared" si="475"/>
        <v>0.6151618058330004</v>
      </c>
      <c r="AE2350">
        <f t="shared" si="476"/>
        <v>0</v>
      </c>
      <c r="AF2350" t="e">
        <f t="shared" ca="1" si="477"/>
        <v>#N/A</v>
      </c>
      <c r="AG2350" t="e">
        <f t="shared" ca="1" si="478"/>
        <v>#N/A</v>
      </c>
      <c r="AH2350" t="e">
        <f t="shared" ca="1" si="479"/>
        <v>#N/A</v>
      </c>
      <c r="AI2350" t="e">
        <f t="shared" ca="1" si="468"/>
        <v>#N/A</v>
      </c>
      <c r="AJ2350">
        <f t="shared" si="469"/>
        <v>1.9976028765481422E-4</v>
      </c>
      <c r="AK2350">
        <f t="shared" si="470"/>
        <v>0</v>
      </c>
      <c r="AL2350" t="e">
        <f t="shared" ca="1" si="480"/>
        <v>#N/A</v>
      </c>
      <c r="AM2350" t="b">
        <f t="shared" si="471"/>
        <v>0</v>
      </c>
    </row>
    <row r="2351" spans="1:39" x14ac:dyDescent="0.3">
      <c r="A2351" t="s">
        <v>72</v>
      </c>
      <c r="B2351" t="s">
        <v>73</v>
      </c>
      <c r="C2351" t="s">
        <v>39</v>
      </c>
      <c r="D2351" t="s">
        <v>140</v>
      </c>
      <c r="E2351" t="s">
        <v>1555</v>
      </c>
      <c r="F2351" s="13" t="str">
        <f>_xlfn.CONCAT(wiz_6[[#This Row],[OCTY......]],",",wiz_6[[#This Row],[OS]])</f>
        <v>KENOSHA   ,WI</v>
      </c>
      <c r="G2351" t="s">
        <v>246</v>
      </c>
      <c r="H2351" t="s">
        <v>164</v>
      </c>
      <c r="I2351" s="13" t="str">
        <f>_xlfn.CONCAT(wiz_6[[#This Row],[DCTY......]], ",",wiz_6[[#This Row],[DS]])</f>
        <v>LAFAYETTE ,LA</v>
      </c>
      <c r="J2351" t="str">
        <f>TRIM(CONCATENATE(wiz_6[[#This Row],[SHIPPER..................]],wiz_6[[#This Row],[ZIP2..]],wiz_6[[#This Row],[ZIP3..]]))</f>
        <v>REDWOOD LOGISTICS STR| 5314070501</v>
      </c>
      <c r="K2351">
        <v>1</v>
      </c>
      <c r="L2351">
        <v>0.99</v>
      </c>
      <c r="M2351">
        <v>0.27</v>
      </c>
      <c r="N2351">
        <v>1030</v>
      </c>
      <c r="O2351">
        <v>1.58</v>
      </c>
      <c r="P2351">
        <v>0</v>
      </c>
      <c r="Q2351">
        <v>0.25</v>
      </c>
      <c r="R2351">
        <v>-22</v>
      </c>
      <c r="S2351">
        <v>-136</v>
      </c>
      <c r="T2351">
        <v>91</v>
      </c>
      <c r="U2351">
        <v>-551</v>
      </c>
      <c r="V2351">
        <v>-596</v>
      </c>
      <c r="W2351">
        <v>53140</v>
      </c>
      <c r="X2351">
        <v>53140</v>
      </c>
      <c r="Y2351">
        <v>70501</v>
      </c>
      <c r="Z2351">
        <v>1.04</v>
      </c>
      <c r="AA2351">
        <f t="shared" si="472"/>
        <v>10012</v>
      </c>
      <c r="AB2351">
        <f t="shared" si="473"/>
        <v>-596</v>
      </c>
      <c r="AC2351">
        <f t="shared" si="474"/>
        <v>6159</v>
      </c>
      <c r="AD2351">
        <f t="shared" si="475"/>
        <v>0.6151618058330004</v>
      </c>
      <c r="AE2351">
        <f t="shared" si="476"/>
        <v>0</v>
      </c>
      <c r="AF2351" t="e">
        <f t="shared" ca="1" si="477"/>
        <v>#N/A</v>
      </c>
      <c r="AG2351" t="e">
        <f t="shared" ca="1" si="478"/>
        <v>#N/A</v>
      </c>
      <c r="AH2351" t="e">
        <f t="shared" ca="1" si="479"/>
        <v>#N/A</v>
      </c>
      <c r="AI2351" t="e">
        <f t="shared" ca="1" si="468"/>
        <v>#N/A</v>
      </c>
      <c r="AJ2351">
        <f t="shared" si="469"/>
        <v>9.988014382740711E-5</v>
      </c>
      <c r="AK2351">
        <f t="shared" si="470"/>
        <v>0</v>
      </c>
      <c r="AL2351" t="e">
        <f t="shared" ca="1" si="480"/>
        <v>#N/A</v>
      </c>
      <c r="AM2351" t="b">
        <f t="shared" si="471"/>
        <v>0</v>
      </c>
    </row>
    <row r="2352" spans="1:39" x14ac:dyDescent="0.3">
      <c r="A2352" t="s">
        <v>148</v>
      </c>
      <c r="B2352" t="s">
        <v>149</v>
      </c>
      <c r="C2352" t="s">
        <v>39</v>
      </c>
      <c r="D2352" t="s">
        <v>140</v>
      </c>
      <c r="E2352" t="s">
        <v>1974</v>
      </c>
      <c r="F2352" s="13" t="str">
        <f>_xlfn.CONCAT(wiz_6[[#This Row],[OCTY......]],",",wiz_6[[#This Row],[OS]])</f>
        <v>WEST BEND ,WI</v>
      </c>
      <c r="G2352" t="s">
        <v>61</v>
      </c>
      <c r="H2352" t="s">
        <v>743</v>
      </c>
      <c r="I2352" s="13" t="str">
        <f>_xlfn.CONCAT(wiz_6[[#This Row],[DCTY......]], ",",wiz_6[[#This Row],[DS]])</f>
        <v>POPLAR BLU,MO</v>
      </c>
      <c r="J2352" t="str">
        <f>TRIM(CONCATENATE(wiz_6[[#This Row],[SHIPPER..................]],wiz_6[[#This Row],[ZIP2..]],wiz_6[[#This Row],[ZIP3..]]))</f>
        <v>BRIGGS AND STRATTON | 5309063901</v>
      </c>
      <c r="K2352">
        <v>1</v>
      </c>
      <c r="L2352">
        <v>1.71</v>
      </c>
      <c r="M2352">
        <v>0.19</v>
      </c>
      <c r="N2352">
        <v>553</v>
      </c>
      <c r="O2352">
        <v>1.1000000000000001</v>
      </c>
      <c r="P2352">
        <v>55</v>
      </c>
      <c r="Q2352">
        <v>0.3</v>
      </c>
      <c r="R2352">
        <v>20</v>
      </c>
      <c r="S2352">
        <v>-50</v>
      </c>
      <c r="T2352">
        <v>0</v>
      </c>
      <c r="U2352">
        <v>64</v>
      </c>
      <c r="V2352">
        <v>14</v>
      </c>
      <c r="W2352">
        <v>53201</v>
      </c>
      <c r="X2352">
        <v>53090</v>
      </c>
      <c r="Y2352">
        <v>63901</v>
      </c>
      <c r="Z2352">
        <v>1.68</v>
      </c>
      <c r="AA2352">
        <f t="shared" si="472"/>
        <v>10012</v>
      </c>
      <c r="AB2352">
        <f t="shared" si="473"/>
        <v>14</v>
      </c>
      <c r="AC2352">
        <f t="shared" si="474"/>
        <v>6159</v>
      </c>
      <c r="AD2352">
        <f t="shared" si="475"/>
        <v>0.6151618058330004</v>
      </c>
      <c r="AE2352">
        <f t="shared" si="476"/>
        <v>0</v>
      </c>
      <c r="AF2352" t="e">
        <f t="shared" ca="1" si="477"/>
        <v>#N/A</v>
      </c>
      <c r="AG2352" t="e">
        <f t="shared" ca="1" si="478"/>
        <v>#N/A</v>
      </c>
      <c r="AH2352" t="e">
        <f t="shared" ca="1" si="479"/>
        <v>#N/A</v>
      </c>
      <c r="AI2352" t="e">
        <f t="shared" ca="1" si="468"/>
        <v>#N/A</v>
      </c>
      <c r="AJ2352">
        <f t="shared" si="469"/>
        <v>9.988014382740711E-5</v>
      </c>
      <c r="AK2352">
        <f t="shared" si="470"/>
        <v>0</v>
      </c>
      <c r="AL2352" t="e">
        <f t="shared" ca="1" si="480"/>
        <v>#N/A</v>
      </c>
      <c r="AM2352" t="b">
        <f t="shared" si="471"/>
        <v>0</v>
      </c>
    </row>
    <row r="2353" spans="1:39" x14ac:dyDescent="0.3">
      <c r="A2353" t="s">
        <v>148</v>
      </c>
      <c r="B2353" t="s">
        <v>149</v>
      </c>
      <c r="C2353" t="s">
        <v>39</v>
      </c>
      <c r="D2353" t="s">
        <v>140</v>
      </c>
      <c r="E2353" t="s">
        <v>206</v>
      </c>
      <c r="F2353" s="13" t="str">
        <f>_xlfn.CONCAT(wiz_6[[#This Row],[OCTY......]],",",wiz_6[[#This Row],[OS]])</f>
        <v>RICHFIELD ,WI</v>
      </c>
      <c r="G2353" t="s">
        <v>66</v>
      </c>
      <c r="H2353" t="s">
        <v>911</v>
      </c>
      <c r="I2353" s="13" t="str">
        <f>_xlfn.CONCAT(wiz_6[[#This Row],[DCTY......]], ",",wiz_6[[#This Row],[DS]])</f>
        <v>RIPLEY    ,MS</v>
      </c>
      <c r="J2353" t="str">
        <f>TRIM(CONCATENATE(wiz_6[[#This Row],[SHIPPER..................]],wiz_6[[#This Row],[ZIP2..]],wiz_6[[#This Row],[ZIP3..]]))</f>
        <v>BRIGGS AND STRATTON | 5307638663</v>
      </c>
      <c r="K2353">
        <v>1</v>
      </c>
      <c r="L2353">
        <v>2.2400000000000002</v>
      </c>
      <c r="M2353">
        <v>0.2</v>
      </c>
      <c r="N2353">
        <v>655</v>
      </c>
      <c r="O2353">
        <v>1.39</v>
      </c>
      <c r="P2353">
        <v>0</v>
      </c>
      <c r="Q2353">
        <v>0.25</v>
      </c>
      <c r="R2353">
        <v>45</v>
      </c>
      <c r="S2353">
        <v>-20</v>
      </c>
      <c r="T2353">
        <v>0</v>
      </c>
      <c r="U2353">
        <v>590</v>
      </c>
      <c r="V2353">
        <v>570</v>
      </c>
      <c r="W2353">
        <v>53076</v>
      </c>
      <c r="X2353">
        <v>53076</v>
      </c>
      <c r="Y2353">
        <v>38663</v>
      </c>
      <c r="Z2353">
        <v>2.2200000000000002</v>
      </c>
      <c r="AA2353">
        <f t="shared" si="472"/>
        <v>10012</v>
      </c>
      <c r="AB2353">
        <f t="shared" si="473"/>
        <v>570</v>
      </c>
      <c r="AC2353">
        <f t="shared" si="474"/>
        <v>6159</v>
      </c>
      <c r="AD2353">
        <f t="shared" si="475"/>
        <v>0.6151618058330004</v>
      </c>
      <c r="AE2353">
        <f t="shared" si="476"/>
        <v>0</v>
      </c>
      <c r="AF2353" t="e">
        <f t="shared" ca="1" si="477"/>
        <v>#N/A</v>
      </c>
      <c r="AG2353" t="e">
        <f t="shared" ca="1" si="478"/>
        <v>#N/A</v>
      </c>
      <c r="AH2353" t="e">
        <f t="shared" ca="1" si="479"/>
        <v>#N/A</v>
      </c>
      <c r="AI2353" t="e">
        <f t="shared" ca="1" si="468"/>
        <v>#N/A</v>
      </c>
      <c r="AJ2353">
        <f t="shared" si="469"/>
        <v>9.988014382740711E-5</v>
      </c>
      <c r="AK2353">
        <f t="shared" si="470"/>
        <v>0</v>
      </c>
      <c r="AL2353" t="e">
        <f t="shared" ca="1" si="480"/>
        <v>#N/A</v>
      </c>
      <c r="AM2353" t="b">
        <f t="shared" si="471"/>
        <v>0</v>
      </c>
    </row>
    <row r="2354" spans="1:39" x14ac:dyDescent="0.3">
      <c r="A2354" t="s">
        <v>195</v>
      </c>
      <c r="B2354" t="s">
        <v>196</v>
      </c>
      <c r="C2354" t="s">
        <v>39</v>
      </c>
      <c r="D2354" t="s">
        <v>140</v>
      </c>
      <c r="E2354" t="s">
        <v>71</v>
      </c>
      <c r="F2354" s="13" t="str">
        <f>_xlfn.CONCAT(wiz_6[[#This Row],[OCTY......]],",",wiz_6[[#This Row],[OS]])</f>
        <v>JACKSON   ,WI</v>
      </c>
      <c r="G2354" t="s">
        <v>66</v>
      </c>
      <c r="H2354" t="s">
        <v>709</v>
      </c>
      <c r="I2354" s="13" t="str">
        <f>_xlfn.CONCAT(wiz_6[[#This Row],[DCTY......]], ",",wiz_6[[#This Row],[DS]])</f>
        <v>VERONA    ,MS</v>
      </c>
      <c r="J2354" t="str">
        <f>TRIM(CONCATENATE(wiz_6[[#This Row],[SHIPPER..................]],wiz_6[[#This Row],[ZIP2..]],wiz_6[[#This Row],[ZIP3..]]))</f>
        <v>MTD PRODUCTS INC | 5303738879</v>
      </c>
      <c r="K2354">
        <v>1</v>
      </c>
      <c r="L2354">
        <v>1.74</v>
      </c>
      <c r="M2354">
        <v>0.19</v>
      </c>
      <c r="N2354">
        <v>712</v>
      </c>
      <c r="O2354">
        <v>2.63</v>
      </c>
      <c r="P2354">
        <v>84</v>
      </c>
      <c r="Q2354">
        <v>0.3</v>
      </c>
      <c r="R2354">
        <v>54</v>
      </c>
      <c r="S2354">
        <v>-144</v>
      </c>
      <c r="T2354">
        <v>-242</v>
      </c>
      <c r="U2354">
        <v>-148</v>
      </c>
      <c r="V2354">
        <v>-534</v>
      </c>
      <c r="W2354">
        <v>53545</v>
      </c>
      <c r="X2354">
        <v>53037</v>
      </c>
      <c r="Y2354">
        <v>38879</v>
      </c>
      <c r="Z2354">
        <v>1.71</v>
      </c>
      <c r="AA2354">
        <f t="shared" si="472"/>
        <v>10012</v>
      </c>
      <c r="AB2354">
        <f t="shared" si="473"/>
        <v>-534</v>
      </c>
      <c r="AC2354">
        <f t="shared" si="474"/>
        <v>6159</v>
      </c>
      <c r="AD2354">
        <f t="shared" si="475"/>
        <v>0.6151618058330004</v>
      </c>
      <c r="AE2354">
        <f t="shared" si="476"/>
        <v>0</v>
      </c>
      <c r="AF2354" t="e">
        <f t="shared" ca="1" si="477"/>
        <v>#N/A</v>
      </c>
      <c r="AG2354" t="e">
        <f t="shared" ca="1" si="478"/>
        <v>#N/A</v>
      </c>
      <c r="AH2354" t="e">
        <f t="shared" ca="1" si="479"/>
        <v>#N/A</v>
      </c>
      <c r="AI2354" t="e">
        <f t="shared" ca="1" si="468"/>
        <v>#N/A</v>
      </c>
      <c r="AJ2354">
        <f t="shared" si="469"/>
        <v>9.988014382740711E-5</v>
      </c>
      <c r="AK2354">
        <f t="shared" si="470"/>
        <v>0</v>
      </c>
      <c r="AL2354" t="e">
        <f t="shared" ca="1" si="480"/>
        <v>#N/A</v>
      </c>
      <c r="AM2354" t="b">
        <f t="shared" si="471"/>
        <v>0</v>
      </c>
    </row>
    <row r="2355" spans="1:39" x14ac:dyDescent="0.3">
      <c r="A2355" t="s">
        <v>148</v>
      </c>
      <c r="B2355" t="s">
        <v>149</v>
      </c>
      <c r="C2355" t="s">
        <v>39</v>
      </c>
      <c r="D2355" t="s">
        <v>140</v>
      </c>
      <c r="E2355" t="s">
        <v>206</v>
      </c>
      <c r="F2355" s="13" t="str">
        <f>_xlfn.CONCAT(wiz_6[[#This Row],[OCTY......]],",",wiz_6[[#This Row],[OS]])</f>
        <v>RICHFIELD ,WI</v>
      </c>
      <c r="G2355" t="s">
        <v>68</v>
      </c>
      <c r="H2355" t="s">
        <v>1975</v>
      </c>
      <c r="I2355" s="13" t="str">
        <f>_xlfn.CONCAT(wiz_6[[#This Row],[DCTY......]], ",",wiz_6[[#This Row],[DS]])</f>
        <v>STALLINGS ,NC</v>
      </c>
      <c r="J2355" t="str">
        <f>TRIM(CONCATENATE(wiz_6[[#This Row],[SHIPPER..................]],wiz_6[[#This Row],[ZIP2..]],wiz_6[[#This Row],[ZIP3..]]))</f>
        <v>BRIGGS AND STRATTON | 5307628106</v>
      </c>
      <c r="K2355">
        <v>1</v>
      </c>
      <c r="L2355">
        <v>2.71</v>
      </c>
      <c r="M2355">
        <v>0.2</v>
      </c>
      <c r="N2355">
        <v>841</v>
      </c>
      <c r="O2355">
        <v>1.79</v>
      </c>
      <c r="P2355">
        <v>0</v>
      </c>
      <c r="Q2355">
        <v>0.25</v>
      </c>
      <c r="R2355">
        <v>61</v>
      </c>
      <c r="S2355">
        <v>-20</v>
      </c>
      <c r="T2355">
        <v>-7</v>
      </c>
      <c r="U2355">
        <v>716</v>
      </c>
      <c r="V2355">
        <v>689</v>
      </c>
      <c r="W2355">
        <v>53076</v>
      </c>
      <c r="X2355">
        <v>53076</v>
      </c>
      <c r="Y2355">
        <v>28106</v>
      </c>
      <c r="Z2355">
        <v>2.69</v>
      </c>
      <c r="AA2355">
        <f t="shared" si="472"/>
        <v>10012</v>
      </c>
      <c r="AB2355">
        <f t="shared" si="473"/>
        <v>689</v>
      </c>
      <c r="AC2355">
        <f t="shared" si="474"/>
        <v>6159</v>
      </c>
      <c r="AD2355">
        <f t="shared" si="475"/>
        <v>0.6151618058330004</v>
      </c>
      <c r="AE2355">
        <f t="shared" si="476"/>
        <v>0</v>
      </c>
      <c r="AF2355" t="e">
        <f t="shared" ca="1" si="477"/>
        <v>#N/A</v>
      </c>
      <c r="AG2355" t="e">
        <f t="shared" ca="1" si="478"/>
        <v>#N/A</v>
      </c>
      <c r="AH2355" t="e">
        <f t="shared" ca="1" si="479"/>
        <v>#N/A</v>
      </c>
      <c r="AI2355" t="e">
        <f t="shared" ca="1" si="468"/>
        <v>#N/A</v>
      </c>
      <c r="AJ2355">
        <f t="shared" si="469"/>
        <v>9.988014382740711E-5</v>
      </c>
      <c r="AK2355">
        <f t="shared" si="470"/>
        <v>0</v>
      </c>
      <c r="AL2355" t="e">
        <f t="shared" ca="1" si="480"/>
        <v>#N/A</v>
      </c>
      <c r="AM2355" t="b">
        <f t="shared" si="471"/>
        <v>0</v>
      </c>
    </row>
    <row r="2356" spans="1:39" x14ac:dyDescent="0.3">
      <c r="A2356" t="s">
        <v>47</v>
      </c>
      <c r="B2356" t="s">
        <v>48</v>
      </c>
      <c r="C2356" t="s">
        <v>39</v>
      </c>
      <c r="D2356" t="s">
        <v>140</v>
      </c>
      <c r="E2356" t="s">
        <v>1665</v>
      </c>
      <c r="F2356" s="13" t="str">
        <f>_xlfn.CONCAT(wiz_6[[#This Row],[OCTY......]],",",wiz_6[[#This Row],[OS]])</f>
        <v>HARTFORD  ,WI</v>
      </c>
      <c r="G2356" t="s">
        <v>68</v>
      </c>
      <c r="H2356" t="s">
        <v>329</v>
      </c>
      <c r="I2356" s="13" t="str">
        <f>_xlfn.CONCAT(wiz_6[[#This Row],[DCTY......]], ",",wiz_6[[#This Row],[DS]])</f>
        <v>GREENSBORO,NC</v>
      </c>
      <c r="J2356" t="str">
        <f>TRIM(CONCATENATE(wiz_6[[#This Row],[SHIPPER..................]],wiz_6[[#This Row],[ZIP2..]],wiz_6[[#This Row],[ZIP3..]]))</f>
        <v>LOWES MLXP VAN ONE WA| 5302727420</v>
      </c>
      <c r="K2356">
        <v>4</v>
      </c>
      <c r="L2356">
        <v>1.94</v>
      </c>
      <c r="M2356">
        <v>0.21</v>
      </c>
      <c r="N2356">
        <v>820</v>
      </c>
      <c r="O2356">
        <v>1.51</v>
      </c>
      <c r="P2356">
        <v>23</v>
      </c>
      <c r="Q2356">
        <v>0.26</v>
      </c>
      <c r="R2356">
        <v>80</v>
      </c>
      <c r="S2356">
        <v>-25</v>
      </c>
      <c r="T2356">
        <v>59</v>
      </c>
      <c r="U2356">
        <v>119</v>
      </c>
      <c r="V2356">
        <v>153</v>
      </c>
      <c r="W2356">
        <v>53086</v>
      </c>
      <c r="X2356">
        <v>53027</v>
      </c>
      <c r="Y2356">
        <v>27420</v>
      </c>
      <c r="Z2356">
        <v>1.93</v>
      </c>
      <c r="AA2356">
        <f t="shared" si="472"/>
        <v>10012</v>
      </c>
      <c r="AB2356">
        <f t="shared" si="473"/>
        <v>612</v>
      </c>
      <c r="AC2356">
        <f t="shared" si="474"/>
        <v>6159</v>
      </c>
      <c r="AD2356">
        <f t="shared" si="475"/>
        <v>0.6151618058330004</v>
      </c>
      <c r="AE2356">
        <f t="shared" si="476"/>
        <v>0</v>
      </c>
      <c r="AF2356" t="e">
        <f t="shared" ca="1" si="477"/>
        <v>#N/A</v>
      </c>
      <c r="AG2356" t="e">
        <f t="shared" ca="1" si="478"/>
        <v>#N/A</v>
      </c>
      <c r="AH2356" t="e">
        <f t="shared" ca="1" si="479"/>
        <v>#N/A</v>
      </c>
      <c r="AI2356" t="e">
        <f t="shared" ca="1" si="468"/>
        <v>#N/A</v>
      </c>
      <c r="AJ2356">
        <f t="shared" si="469"/>
        <v>3.9952057530962844E-4</v>
      </c>
      <c r="AK2356">
        <f t="shared" si="470"/>
        <v>0</v>
      </c>
      <c r="AL2356" t="e">
        <f t="shared" ca="1" si="480"/>
        <v>#N/A</v>
      </c>
      <c r="AM2356" t="b">
        <f t="shared" si="471"/>
        <v>0</v>
      </c>
    </row>
    <row r="2357" spans="1:39" x14ac:dyDescent="0.3">
      <c r="A2357" t="s">
        <v>794</v>
      </c>
      <c r="B2357" t="s">
        <v>795</v>
      </c>
      <c r="C2357" t="s">
        <v>39</v>
      </c>
      <c r="D2357" t="s">
        <v>140</v>
      </c>
      <c r="E2357" t="s">
        <v>1892</v>
      </c>
      <c r="F2357" s="13" t="str">
        <f>_xlfn.CONCAT(wiz_6[[#This Row],[OCTY......]],",",wiz_6[[#This Row],[OS]])</f>
        <v>OAK CREEK ,WI</v>
      </c>
      <c r="G2357" t="s">
        <v>68</v>
      </c>
      <c r="H2357" t="s">
        <v>329</v>
      </c>
      <c r="I2357" s="13" t="str">
        <f>_xlfn.CONCAT(wiz_6[[#This Row],[DCTY......]], ",",wiz_6[[#This Row],[DS]])</f>
        <v>GREENSBORO,NC</v>
      </c>
      <c r="J2357" t="str">
        <f>TRIM(CONCATENATE(wiz_6[[#This Row],[SHIPPER..................]],wiz_6[[#This Row],[ZIP2..]],wiz_6[[#This Row],[ZIP3..]]))</f>
        <v>SNYDERS LANCE | 5315427420</v>
      </c>
      <c r="K2357">
        <v>2</v>
      </c>
      <c r="L2357">
        <v>2.0499999999999998</v>
      </c>
      <c r="M2357">
        <v>0.25</v>
      </c>
      <c r="N2357">
        <v>773</v>
      </c>
      <c r="O2357">
        <v>1.78</v>
      </c>
      <c r="P2357">
        <v>61</v>
      </c>
      <c r="Q2357">
        <v>0.28000000000000003</v>
      </c>
      <c r="R2357">
        <v>49</v>
      </c>
      <c r="S2357">
        <v>-158</v>
      </c>
      <c r="T2357">
        <v>5</v>
      </c>
      <c r="U2357">
        <v>193</v>
      </c>
      <c r="V2357">
        <v>40</v>
      </c>
      <c r="W2357">
        <v>61101</v>
      </c>
      <c r="X2357">
        <v>53154</v>
      </c>
      <c r="Y2357">
        <v>27420</v>
      </c>
      <c r="Z2357">
        <v>2.08</v>
      </c>
      <c r="AA2357">
        <f t="shared" si="472"/>
        <v>10012</v>
      </c>
      <c r="AB2357">
        <f t="shared" si="473"/>
        <v>80</v>
      </c>
      <c r="AC2357">
        <f t="shared" si="474"/>
        <v>6159</v>
      </c>
      <c r="AD2357">
        <f t="shared" si="475"/>
        <v>0.6151618058330004</v>
      </c>
      <c r="AE2357">
        <f t="shared" si="476"/>
        <v>0</v>
      </c>
      <c r="AF2357" t="e">
        <f t="shared" ca="1" si="477"/>
        <v>#N/A</v>
      </c>
      <c r="AG2357" t="e">
        <f t="shared" ca="1" si="478"/>
        <v>#N/A</v>
      </c>
      <c r="AH2357" t="e">
        <f t="shared" ca="1" si="479"/>
        <v>#N/A</v>
      </c>
      <c r="AI2357" t="e">
        <f t="shared" ca="1" si="468"/>
        <v>#N/A</v>
      </c>
      <c r="AJ2357">
        <f t="shared" si="469"/>
        <v>1.9976028765481422E-4</v>
      </c>
      <c r="AK2357">
        <f t="shared" si="470"/>
        <v>0</v>
      </c>
      <c r="AL2357" t="e">
        <f t="shared" ca="1" si="480"/>
        <v>#N/A</v>
      </c>
      <c r="AM2357" t="b">
        <f t="shared" si="471"/>
        <v>0</v>
      </c>
    </row>
    <row r="2358" spans="1:39" x14ac:dyDescent="0.3">
      <c r="A2358" t="s">
        <v>148</v>
      </c>
      <c r="B2358" t="s">
        <v>149</v>
      </c>
      <c r="C2358" t="s">
        <v>39</v>
      </c>
      <c r="D2358" t="s">
        <v>140</v>
      </c>
      <c r="E2358" t="s">
        <v>207</v>
      </c>
      <c r="F2358" s="13" t="str">
        <f>_xlfn.CONCAT(wiz_6[[#This Row],[OCTY......]],",",wiz_6[[#This Row],[OS]])</f>
        <v>WAUWATOSA ,WI</v>
      </c>
      <c r="G2358" t="s">
        <v>185</v>
      </c>
      <c r="H2358" t="s">
        <v>1362</v>
      </c>
      <c r="I2358" s="13" t="str">
        <f>_xlfn.CONCAT(wiz_6[[#This Row],[DCTY......]], ",",wiz_6[[#This Row],[DS]])</f>
        <v>SHERRILL  ,NY</v>
      </c>
      <c r="J2358" t="str">
        <f>TRIM(CONCATENATE(wiz_6[[#This Row],[SHIPPER..................]],wiz_6[[#This Row],[ZIP2..]],wiz_6[[#This Row],[ZIP3..]]))</f>
        <v>BRIGGS AND STRATTON | 5320113461</v>
      </c>
      <c r="K2358">
        <v>2</v>
      </c>
      <c r="L2358">
        <v>3.88</v>
      </c>
      <c r="M2358">
        <v>0.2</v>
      </c>
      <c r="N2358">
        <v>785</v>
      </c>
      <c r="O2358">
        <v>1.5</v>
      </c>
      <c r="P2358">
        <v>48</v>
      </c>
      <c r="Q2358">
        <v>0.28000000000000003</v>
      </c>
      <c r="R2358">
        <v>187</v>
      </c>
      <c r="S2358">
        <v>-127</v>
      </c>
      <c r="T2358">
        <v>71</v>
      </c>
      <c r="U2358">
        <v>1094</v>
      </c>
      <c r="V2358">
        <v>1038</v>
      </c>
      <c r="W2358">
        <v>53545</v>
      </c>
      <c r="X2358">
        <v>53201</v>
      </c>
      <c r="Y2358">
        <v>13461</v>
      </c>
      <c r="Z2358">
        <v>3.86</v>
      </c>
      <c r="AA2358">
        <f t="shared" si="472"/>
        <v>10012</v>
      </c>
      <c r="AB2358">
        <f t="shared" si="473"/>
        <v>2076</v>
      </c>
      <c r="AC2358">
        <f t="shared" si="474"/>
        <v>6159</v>
      </c>
      <c r="AD2358">
        <f t="shared" si="475"/>
        <v>0.6151618058330004</v>
      </c>
      <c r="AE2358">
        <f t="shared" si="476"/>
        <v>0</v>
      </c>
      <c r="AF2358" t="e">
        <f t="shared" ca="1" si="477"/>
        <v>#N/A</v>
      </c>
      <c r="AG2358" t="e">
        <f t="shared" ca="1" si="478"/>
        <v>#N/A</v>
      </c>
      <c r="AH2358" t="e">
        <f t="shared" ca="1" si="479"/>
        <v>#N/A</v>
      </c>
      <c r="AI2358" t="e">
        <f t="shared" ca="1" si="468"/>
        <v>#N/A</v>
      </c>
      <c r="AJ2358">
        <f t="shared" si="469"/>
        <v>1.9976028765481422E-4</v>
      </c>
      <c r="AK2358">
        <f t="shared" si="470"/>
        <v>0</v>
      </c>
      <c r="AL2358" t="e">
        <f t="shared" ca="1" si="480"/>
        <v>#N/A</v>
      </c>
      <c r="AM2358" t="b">
        <f t="shared" si="471"/>
        <v>0</v>
      </c>
    </row>
    <row r="2359" spans="1:39" x14ac:dyDescent="0.3">
      <c r="A2359" t="s">
        <v>148</v>
      </c>
      <c r="B2359" t="s">
        <v>149</v>
      </c>
      <c r="C2359" t="s">
        <v>39</v>
      </c>
      <c r="D2359" t="s">
        <v>140</v>
      </c>
      <c r="E2359" t="s">
        <v>204</v>
      </c>
      <c r="F2359" s="13" t="str">
        <f>_xlfn.CONCAT(wiz_6[[#This Row],[OCTY......]],",",wiz_6[[#This Row],[OS]])</f>
        <v>MENOMONEE ,WI</v>
      </c>
      <c r="G2359" t="s">
        <v>87</v>
      </c>
      <c r="H2359" t="s">
        <v>393</v>
      </c>
      <c r="I2359" s="13" t="str">
        <f>_xlfn.CONCAT(wiz_6[[#This Row],[DCTY......]], ",",wiz_6[[#This Row],[DS]])</f>
        <v>COLUMBUS  ,OH</v>
      </c>
      <c r="J2359" t="str">
        <f>TRIM(CONCATENATE(wiz_6[[#This Row],[SHIPPER..................]],wiz_6[[#This Row],[ZIP2..]],wiz_6[[#This Row],[ZIP3..]]))</f>
        <v>BRIGGS AND STRATTON | 5305143201</v>
      </c>
      <c r="K2359">
        <v>11</v>
      </c>
      <c r="L2359">
        <v>1.98</v>
      </c>
      <c r="M2359">
        <v>0.19</v>
      </c>
      <c r="N2359">
        <v>405</v>
      </c>
      <c r="O2359">
        <v>0.92</v>
      </c>
      <c r="P2359">
        <v>27</v>
      </c>
      <c r="Q2359">
        <v>0.26</v>
      </c>
      <c r="R2359">
        <v>47</v>
      </c>
      <c r="S2359">
        <v>-62</v>
      </c>
      <c r="T2359">
        <v>-8</v>
      </c>
      <c r="U2359">
        <v>56</v>
      </c>
      <c r="V2359">
        <v>-14</v>
      </c>
      <c r="W2359">
        <v>53086</v>
      </c>
      <c r="X2359">
        <v>53051</v>
      </c>
      <c r="Y2359">
        <v>43201</v>
      </c>
      <c r="Z2359">
        <v>1.95</v>
      </c>
      <c r="AA2359">
        <f t="shared" si="472"/>
        <v>10012</v>
      </c>
      <c r="AB2359">
        <f t="shared" si="473"/>
        <v>-154</v>
      </c>
      <c r="AC2359">
        <f t="shared" si="474"/>
        <v>6159</v>
      </c>
      <c r="AD2359">
        <f t="shared" si="475"/>
        <v>0.6151618058330004</v>
      </c>
      <c r="AE2359">
        <f t="shared" si="476"/>
        <v>0</v>
      </c>
      <c r="AF2359" t="e">
        <f t="shared" ca="1" si="477"/>
        <v>#N/A</v>
      </c>
      <c r="AG2359" t="e">
        <f t="shared" ca="1" si="478"/>
        <v>#N/A</v>
      </c>
      <c r="AH2359" t="e">
        <f t="shared" ca="1" si="479"/>
        <v>#N/A</v>
      </c>
      <c r="AI2359" t="e">
        <f t="shared" ca="1" si="468"/>
        <v>#N/A</v>
      </c>
      <c r="AJ2359">
        <f t="shared" si="469"/>
        <v>1.0986815821014781E-3</v>
      </c>
      <c r="AK2359">
        <f t="shared" si="470"/>
        <v>0</v>
      </c>
      <c r="AL2359" t="e">
        <f t="shared" ca="1" si="480"/>
        <v>#N/A</v>
      </c>
      <c r="AM2359" t="b">
        <f t="shared" si="471"/>
        <v>0</v>
      </c>
    </row>
    <row r="2360" spans="1:39" x14ac:dyDescent="0.3">
      <c r="A2360" t="s">
        <v>539</v>
      </c>
      <c r="B2360" t="s">
        <v>540</v>
      </c>
      <c r="C2360" t="s">
        <v>39</v>
      </c>
      <c r="D2360" t="s">
        <v>140</v>
      </c>
      <c r="E2360" t="s">
        <v>207</v>
      </c>
      <c r="F2360" s="13" t="str">
        <f>_xlfn.CONCAT(wiz_6[[#This Row],[OCTY......]],",",wiz_6[[#This Row],[OS]])</f>
        <v>WAUWATOSA ,WI</v>
      </c>
      <c r="G2360" t="s">
        <v>87</v>
      </c>
      <c r="H2360" t="s">
        <v>415</v>
      </c>
      <c r="I2360" s="13" t="str">
        <f>_xlfn.CONCAT(wiz_6[[#This Row],[DCTY......]], ",",wiz_6[[#This Row],[DS]])</f>
        <v>MONROE    ,OH</v>
      </c>
      <c r="J2360" t="str">
        <f>TRIM(CONCATENATE(wiz_6[[#This Row],[SHIPPER..................]],wiz_6[[#This Row],[ZIP2..]],wiz_6[[#This Row],[ZIP3..]]))</f>
        <v>HOME DEPOT | 5320145050</v>
      </c>
      <c r="K2360">
        <v>2</v>
      </c>
      <c r="L2360">
        <v>2.31</v>
      </c>
      <c r="M2360">
        <v>0.2</v>
      </c>
      <c r="N2360">
        <v>383</v>
      </c>
      <c r="O2360">
        <v>0.98</v>
      </c>
      <c r="P2360">
        <v>6</v>
      </c>
      <c r="Q2360">
        <v>0.25</v>
      </c>
      <c r="R2360">
        <v>44</v>
      </c>
      <c r="S2360">
        <v>12</v>
      </c>
      <c r="T2360">
        <v>-49</v>
      </c>
      <c r="U2360">
        <v>240</v>
      </c>
      <c r="V2360">
        <v>203</v>
      </c>
      <c r="W2360">
        <v>53201</v>
      </c>
      <c r="X2360">
        <v>53201</v>
      </c>
      <c r="Y2360">
        <v>45050</v>
      </c>
      <c r="Z2360">
        <v>2.29</v>
      </c>
      <c r="AA2360">
        <f t="shared" si="472"/>
        <v>10012</v>
      </c>
      <c r="AB2360">
        <f t="shared" si="473"/>
        <v>406</v>
      </c>
      <c r="AC2360">
        <f t="shared" si="474"/>
        <v>6159</v>
      </c>
      <c r="AD2360">
        <f t="shared" si="475"/>
        <v>0.6151618058330004</v>
      </c>
      <c r="AE2360">
        <f t="shared" si="476"/>
        <v>0</v>
      </c>
      <c r="AF2360" t="e">
        <f t="shared" ca="1" si="477"/>
        <v>#N/A</v>
      </c>
      <c r="AG2360" t="e">
        <f t="shared" ca="1" si="478"/>
        <v>#N/A</v>
      </c>
      <c r="AH2360" t="e">
        <f t="shared" ca="1" si="479"/>
        <v>#N/A</v>
      </c>
      <c r="AI2360" t="e">
        <f t="shared" ca="1" si="468"/>
        <v>#N/A</v>
      </c>
      <c r="AJ2360">
        <f t="shared" si="469"/>
        <v>1.9976028765481422E-4</v>
      </c>
      <c r="AK2360">
        <f t="shared" si="470"/>
        <v>0</v>
      </c>
      <c r="AL2360" t="e">
        <f t="shared" ca="1" si="480"/>
        <v>#N/A</v>
      </c>
      <c r="AM2360" t="b">
        <f t="shared" si="471"/>
        <v>0</v>
      </c>
    </row>
    <row r="2361" spans="1:39" x14ac:dyDescent="0.3">
      <c r="A2361" t="s">
        <v>195</v>
      </c>
      <c r="B2361" t="s">
        <v>196</v>
      </c>
      <c r="C2361" t="s">
        <v>39</v>
      </c>
      <c r="D2361" t="s">
        <v>140</v>
      </c>
      <c r="E2361" t="s">
        <v>1976</v>
      </c>
      <c r="F2361" s="13" t="str">
        <f>_xlfn.CONCAT(wiz_6[[#This Row],[OCTY......]],",",wiz_6[[#This Row],[OS]])</f>
        <v>WATERTOWN ,WI</v>
      </c>
      <c r="G2361" t="s">
        <v>87</v>
      </c>
      <c r="H2361" t="s">
        <v>592</v>
      </c>
      <c r="I2361" s="13" t="str">
        <f>_xlfn.CONCAT(wiz_6[[#This Row],[DCTY......]], ",",wiz_6[[#This Row],[DS]])</f>
        <v>SHELBY    ,OH</v>
      </c>
      <c r="J2361" t="str">
        <f>TRIM(CONCATENATE(wiz_6[[#This Row],[SHIPPER..................]],wiz_6[[#This Row],[ZIP2..]],wiz_6[[#This Row],[ZIP3..]]))</f>
        <v>MTD PRODUCTS INC | 5309444875</v>
      </c>
      <c r="K2361">
        <v>1</v>
      </c>
      <c r="L2361">
        <v>2.12</v>
      </c>
      <c r="M2361">
        <v>0.19</v>
      </c>
      <c r="N2361">
        <v>454</v>
      </c>
      <c r="O2361">
        <v>0.97</v>
      </c>
      <c r="P2361">
        <v>49</v>
      </c>
      <c r="Q2361">
        <v>0.25</v>
      </c>
      <c r="R2361">
        <v>48</v>
      </c>
      <c r="S2361">
        <v>-42</v>
      </c>
      <c r="T2361">
        <v>-1</v>
      </c>
      <c r="U2361">
        <v>218</v>
      </c>
      <c r="V2361">
        <v>175</v>
      </c>
      <c r="W2361">
        <v>53201</v>
      </c>
      <c r="X2361">
        <v>53094</v>
      </c>
      <c r="Y2361">
        <v>44875</v>
      </c>
      <c r="Z2361">
        <v>2.09</v>
      </c>
      <c r="AA2361">
        <f t="shared" si="472"/>
        <v>10012</v>
      </c>
      <c r="AB2361">
        <f t="shared" si="473"/>
        <v>175</v>
      </c>
      <c r="AC2361">
        <f t="shared" si="474"/>
        <v>6159</v>
      </c>
      <c r="AD2361">
        <f t="shared" si="475"/>
        <v>0.6151618058330004</v>
      </c>
      <c r="AE2361">
        <f t="shared" si="476"/>
        <v>0</v>
      </c>
      <c r="AF2361" t="e">
        <f t="shared" ca="1" si="477"/>
        <v>#N/A</v>
      </c>
      <c r="AG2361" t="e">
        <f t="shared" ca="1" si="478"/>
        <v>#N/A</v>
      </c>
      <c r="AH2361" t="e">
        <f t="shared" ca="1" si="479"/>
        <v>#N/A</v>
      </c>
      <c r="AI2361" t="e">
        <f t="shared" ca="1" si="468"/>
        <v>#N/A</v>
      </c>
      <c r="AJ2361">
        <f t="shared" si="469"/>
        <v>9.988014382740711E-5</v>
      </c>
      <c r="AK2361">
        <f t="shared" si="470"/>
        <v>0</v>
      </c>
      <c r="AL2361" t="e">
        <f t="shared" ca="1" si="480"/>
        <v>#N/A</v>
      </c>
      <c r="AM2361" t="b">
        <f t="shared" si="471"/>
        <v>0</v>
      </c>
    </row>
    <row r="2362" spans="1:39" x14ac:dyDescent="0.3">
      <c r="A2362" t="s">
        <v>423</v>
      </c>
      <c r="B2362" t="s">
        <v>424</v>
      </c>
      <c r="C2362" t="s">
        <v>39</v>
      </c>
      <c r="D2362" t="s">
        <v>140</v>
      </c>
      <c r="E2362" t="s">
        <v>1808</v>
      </c>
      <c r="F2362" s="13" t="str">
        <f>_xlfn.CONCAT(wiz_6[[#This Row],[OCTY......]],",",wiz_6[[#This Row],[OS]])</f>
        <v>SLINGER   ,WI</v>
      </c>
      <c r="G2362" t="s">
        <v>90</v>
      </c>
      <c r="H2362" t="s">
        <v>1588</v>
      </c>
      <c r="I2362" s="13" t="str">
        <f>_xlfn.CONCAT(wiz_6[[#This Row],[DCTY......]], ",",wiz_6[[#This Row],[DS]])</f>
        <v>AIKEN     ,SC</v>
      </c>
      <c r="J2362" t="str">
        <f>TRIM(CONCATENATE(wiz_6[[#This Row],[SHIPPER..................]],wiz_6[[#This Row],[ZIP2..]],wiz_6[[#This Row],[ZIP3..]]))</f>
        <v>CARLSTAR | 5308629801</v>
      </c>
      <c r="K2362">
        <v>1</v>
      </c>
      <c r="L2362">
        <v>1.86</v>
      </c>
      <c r="M2362">
        <v>0.18</v>
      </c>
      <c r="N2362">
        <v>951</v>
      </c>
      <c r="O2362">
        <v>1.89</v>
      </c>
      <c r="P2362">
        <v>30</v>
      </c>
      <c r="Q2362">
        <v>0.25</v>
      </c>
      <c r="R2362">
        <v>80</v>
      </c>
      <c r="S2362">
        <v>-18</v>
      </c>
      <c r="T2362">
        <v>-3</v>
      </c>
      <c r="U2362">
        <v>131</v>
      </c>
      <c r="V2362">
        <v>110</v>
      </c>
      <c r="W2362">
        <v>53201</v>
      </c>
      <c r="X2362">
        <v>53086</v>
      </c>
      <c r="Y2362">
        <v>29801</v>
      </c>
      <c r="Z2362">
        <v>1.82</v>
      </c>
      <c r="AA2362">
        <f t="shared" si="472"/>
        <v>10012</v>
      </c>
      <c r="AB2362">
        <f t="shared" si="473"/>
        <v>110</v>
      </c>
      <c r="AC2362">
        <f t="shared" si="474"/>
        <v>6159</v>
      </c>
      <c r="AD2362">
        <f t="shared" si="475"/>
        <v>0.6151618058330004</v>
      </c>
      <c r="AE2362">
        <f t="shared" si="476"/>
        <v>0</v>
      </c>
      <c r="AF2362" t="e">
        <f t="shared" ca="1" si="477"/>
        <v>#N/A</v>
      </c>
      <c r="AG2362" t="e">
        <f t="shared" ca="1" si="478"/>
        <v>#N/A</v>
      </c>
      <c r="AH2362" t="e">
        <f t="shared" ca="1" si="479"/>
        <v>#N/A</v>
      </c>
      <c r="AI2362" t="e">
        <f t="shared" ca="1" si="468"/>
        <v>#N/A</v>
      </c>
      <c r="AJ2362">
        <f t="shared" si="469"/>
        <v>9.988014382740711E-5</v>
      </c>
      <c r="AK2362">
        <f t="shared" si="470"/>
        <v>0</v>
      </c>
      <c r="AL2362" t="e">
        <f t="shared" ca="1" si="480"/>
        <v>#N/A</v>
      </c>
      <c r="AM2362" t="b">
        <f t="shared" si="471"/>
        <v>0</v>
      </c>
    </row>
    <row r="2363" spans="1:39" x14ac:dyDescent="0.3">
      <c r="A2363" t="s">
        <v>779</v>
      </c>
      <c r="B2363" t="s">
        <v>780</v>
      </c>
      <c r="C2363" t="s">
        <v>39</v>
      </c>
      <c r="D2363" t="s">
        <v>140</v>
      </c>
      <c r="E2363" t="s">
        <v>1665</v>
      </c>
      <c r="F2363" s="13" t="str">
        <f>_xlfn.CONCAT(wiz_6[[#This Row],[OCTY......]],",",wiz_6[[#This Row],[OS]])</f>
        <v>HARTFORD  ,WI</v>
      </c>
      <c r="G2363" t="s">
        <v>90</v>
      </c>
      <c r="H2363" t="s">
        <v>782</v>
      </c>
      <c r="I2363" s="13" t="str">
        <f>_xlfn.CONCAT(wiz_6[[#This Row],[DCTY......]], ",",wiz_6[[#This Row],[DS]])</f>
        <v>GAFFNEY   ,SC</v>
      </c>
      <c r="J2363" t="str">
        <f>TRIM(CONCATENATE(wiz_6[[#This Row],[SHIPPER..................]],wiz_6[[#This Row],[ZIP2..]],wiz_6[[#This Row],[ZIP3..]]))</f>
        <v>DAIMLER TRUCKS NA LLC| 5302729340</v>
      </c>
      <c r="K2363">
        <v>6</v>
      </c>
      <c r="L2363">
        <v>1.85</v>
      </c>
      <c r="M2363">
        <v>0.39</v>
      </c>
      <c r="N2363">
        <v>861</v>
      </c>
      <c r="O2363">
        <v>1.39</v>
      </c>
      <c r="P2363">
        <v>49</v>
      </c>
      <c r="Q2363">
        <v>0.28000000000000003</v>
      </c>
      <c r="R2363">
        <v>-106</v>
      </c>
      <c r="S2363">
        <v>-74</v>
      </c>
      <c r="T2363">
        <v>68</v>
      </c>
      <c r="U2363">
        <v>367</v>
      </c>
      <c r="V2363">
        <v>361</v>
      </c>
      <c r="W2363">
        <v>53027</v>
      </c>
      <c r="X2363">
        <v>53027</v>
      </c>
      <c r="Y2363">
        <v>29340</v>
      </c>
      <c r="Z2363">
        <v>2.02</v>
      </c>
      <c r="AA2363">
        <f t="shared" si="472"/>
        <v>10012</v>
      </c>
      <c r="AB2363">
        <f t="shared" si="473"/>
        <v>2166</v>
      </c>
      <c r="AC2363">
        <f t="shared" si="474"/>
        <v>6159</v>
      </c>
      <c r="AD2363">
        <f t="shared" si="475"/>
        <v>0.6151618058330004</v>
      </c>
      <c r="AE2363">
        <f t="shared" si="476"/>
        <v>0</v>
      </c>
      <c r="AF2363" t="e">
        <f t="shared" ca="1" si="477"/>
        <v>#N/A</v>
      </c>
      <c r="AG2363" t="e">
        <f t="shared" ca="1" si="478"/>
        <v>#N/A</v>
      </c>
      <c r="AH2363" t="e">
        <f t="shared" ca="1" si="479"/>
        <v>#N/A</v>
      </c>
      <c r="AI2363" t="e">
        <f t="shared" ca="1" si="468"/>
        <v>#N/A</v>
      </c>
      <c r="AJ2363">
        <f t="shared" si="469"/>
        <v>5.9928086296444263E-4</v>
      </c>
      <c r="AK2363">
        <f t="shared" si="470"/>
        <v>0</v>
      </c>
      <c r="AL2363" t="e">
        <f t="shared" ca="1" si="480"/>
        <v>#N/A</v>
      </c>
      <c r="AM2363" t="b">
        <f t="shared" si="471"/>
        <v>0</v>
      </c>
    </row>
    <row r="2364" spans="1:39" x14ac:dyDescent="0.3">
      <c r="A2364" t="s">
        <v>794</v>
      </c>
      <c r="B2364" t="s">
        <v>795</v>
      </c>
      <c r="C2364" t="s">
        <v>39</v>
      </c>
      <c r="D2364" t="s">
        <v>140</v>
      </c>
      <c r="E2364" t="s">
        <v>1892</v>
      </c>
      <c r="F2364" s="13" t="str">
        <f>_xlfn.CONCAT(wiz_6[[#This Row],[OCTY......]],",",wiz_6[[#This Row],[OS]])</f>
        <v>OAK CREEK ,WI</v>
      </c>
      <c r="G2364" t="s">
        <v>70</v>
      </c>
      <c r="H2364" t="s">
        <v>725</v>
      </c>
      <c r="I2364" s="13" t="str">
        <f>_xlfn.CONCAT(wiz_6[[#This Row],[DCTY......]], ",",wiz_6[[#This Row],[DS]])</f>
        <v>CLEVELAND ,TN</v>
      </c>
      <c r="J2364" t="str">
        <f>TRIM(CONCATENATE(wiz_6[[#This Row],[SHIPPER..................]],wiz_6[[#This Row],[ZIP2..]],wiz_6[[#This Row],[ZIP3..]]))</f>
        <v>SNYDERS LANCE | 5315437311</v>
      </c>
      <c r="K2364">
        <v>6</v>
      </c>
      <c r="L2364">
        <v>2.02</v>
      </c>
      <c r="M2364">
        <v>0.55000000000000004</v>
      </c>
      <c r="N2364">
        <v>671</v>
      </c>
      <c r="O2364">
        <v>1.56</v>
      </c>
      <c r="P2364">
        <v>90</v>
      </c>
      <c r="Q2364">
        <v>0.32</v>
      </c>
      <c r="R2364">
        <v>-174</v>
      </c>
      <c r="S2364">
        <v>-158</v>
      </c>
      <c r="T2364">
        <v>-41</v>
      </c>
      <c r="U2364">
        <v>293</v>
      </c>
      <c r="V2364">
        <v>94</v>
      </c>
      <c r="W2364">
        <v>54942</v>
      </c>
      <c r="X2364">
        <v>53154</v>
      </c>
      <c r="Y2364">
        <v>37311</v>
      </c>
      <c r="Z2364">
        <v>2.35</v>
      </c>
      <c r="AA2364">
        <f t="shared" si="472"/>
        <v>10012</v>
      </c>
      <c r="AB2364">
        <f t="shared" si="473"/>
        <v>564</v>
      </c>
      <c r="AC2364">
        <f t="shared" si="474"/>
        <v>6159</v>
      </c>
      <c r="AD2364">
        <f t="shared" si="475"/>
        <v>0.6151618058330004</v>
      </c>
      <c r="AE2364">
        <f t="shared" si="476"/>
        <v>0</v>
      </c>
      <c r="AF2364" t="e">
        <f t="shared" ca="1" si="477"/>
        <v>#N/A</v>
      </c>
      <c r="AG2364" t="e">
        <f t="shared" ca="1" si="478"/>
        <v>#N/A</v>
      </c>
      <c r="AH2364" t="e">
        <f t="shared" ca="1" si="479"/>
        <v>#N/A</v>
      </c>
      <c r="AI2364" t="e">
        <f t="shared" ca="1" si="468"/>
        <v>#N/A</v>
      </c>
      <c r="AJ2364">
        <f t="shared" si="469"/>
        <v>5.9928086296444263E-4</v>
      </c>
      <c r="AK2364">
        <f t="shared" si="470"/>
        <v>0</v>
      </c>
      <c r="AL2364" t="e">
        <f t="shared" ca="1" si="480"/>
        <v>#N/A</v>
      </c>
      <c r="AM2364" t="b">
        <f t="shared" si="471"/>
        <v>0</v>
      </c>
    </row>
    <row r="2365" spans="1:39" x14ac:dyDescent="0.3">
      <c r="A2365" t="s">
        <v>1547</v>
      </c>
      <c r="B2365" t="s">
        <v>1548</v>
      </c>
      <c r="C2365" t="s">
        <v>39</v>
      </c>
      <c r="D2365" t="s">
        <v>140</v>
      </c>
      <c r="E2365" t="s">
        <v>205</v>
      </c>
      <c r="F2365" s="13" t="str">
        <f>_xlfn.CONCAT(wiz_6[[#This Row],[OCTY......]],",",wiz_6[[#This Row],[OS]])</f>
        <v>MILWAUKEE ,WI</v>
      </c>
      <c r="G2365" t="s">
        <v>70</v>
      </c>
      <c r="H2365" t="s">
        <v>1550</v>
      </c>
      <c r="I2365" s="13" t="str">
        <f>_xlfn.CONCAT(wiz_6[[#This Row],[DCTY......]], ",",wiz_6[[#This Row],[DS]])</f>
        <v>BROWNSVILL,TN</v>
      </c>
      <c r="J2365" t="str">
        <f>TRIM(CONCATENATE(wiz_6[[#This Row],[SHIPPER..................]],wiz_6[[#This Row],[ZIP2..]],wiz_6[[#This Row],[ZIP3..]]))</f>
        <v>CASCADES TISSUE GROUP| 5320138012</v>
      </c>
      <c r="K2365">
        <v>5</v>
      </c>
      <c r="L2365">
        <v>1.94</v>
      </c>
      <c r="M2365">
        <v>0.28000000000000003</v>
      </c>
      <c r="N2365">
        <v>580</v>
      </c>
      <c r="O2365">
        <v>1.02</v>
      </c>
      <c r="P2365">
        <v>45</v>
      </c>
      <c r="Q2365">
        <v>0.28000000000000003</v>
      </c>
      <c r="R2365">
        <v>1</v>
      </c>
      <c r="S2365">
        <v>-76</v>
      </c>
      <c r="T2365">
        <v>19</v>
      </c>
      <c r="U2365">
        <v>475</v>
      </c>
      <c r="V2365">
        <v>418</v>
      </c>
      <c r="W2365">
        <v>53086</v>
      </c>
      <c r="X2365">
        <v>53201</v>
      </c>
      <c r="Y2365">
        <v>38012</v>
      </c>
      <c r="Z2365">
        <v>2</v>
      </c>
      <c r="AA2365">
        <f t="shared" si="472"/>
        <v>10012</v>
      </c>
      <c r="AB2365">
        <f t="shared" si="473"/>
        <v>2090</v>
      </c>
      <c r="AC2365">
        <f t="shared" si="474"/>
        <v>6159</v>
      </c>
      <c r="AD2365">
        <f t="shared" si="475"/>
        <v>0.6151618058330004</v>
      </c>
      <c r="AE2365">
        <f t="shared" si="476"/>
        <v>0</v>
      </c>
      <c r="AF2365" t="e">
        <f t="shared" ca="1" si="477"/>
        <v>#N/A</v>
      </c>
      <c r="AG2365" t="e">
        <f t="shared" ca="1" si="478"/>
        <v>#N/A</v>
      </c>
      <c r="AH2365" t="e">
        <f t="shared" ca="1" si="479"/>
        <v>#N/A</v>
      </c>
      <c r="AI2365" t="e">
        <f t="shared" ca="1" si="468"/>
        <v>#N/A</v>
      </c>
      <c r="AJ2365">
        <f t="shared" si="469"/>
        <v>4.9940071913703551E-4</v>
      </c>
      <c r="AK2365">
        <f t="shared" si="470"/>
        <v>0</v>
      </c>
      <c r="AL2365" t="e">
        <f t="shared" ca="1" si="480"/>
        <v>#N/A</v>
      </c>
      <c r="AM2365" t="b">
        <f t="shared" si="471"/>
        <v>0</v>
      </c>
    </row>
    <row r="2366" spans="1:39" x14ac:dyDescent="0.3">
      <c r="A2366" t="s">
        <v>195</v>
      </c>
      <c r="B2366" t="s">
        <v>196</v>
      </c>
      <c r="C2366" t="s">
        <v>39</v>
      </c>
      <c r="D2366" t="s">
        <v>140</v>
      </c>
      <c r="E2366" t="s">
        <v>1977</v>
      </c>
      <c r="F2366" s="13" t="str">
        <f>_xlfn.CONCAT(wiz_6[[#This Row],[OCTY......]],",",wiz_6[[#This Row],[OS]])</f>
        <v>SAUKVILLE ,WI</v>
      </c>
      <c r="G2366" t="s">
        <v>70</v>
      </c>
      <c r="H2366" t="s">
        <v>197</v>
      </c>
      <c r="I2366" s="13" t="str">
        <f>_xlfn.CONCAT(wiz_6[[#This Row],[DCTY......]], ",",wiz_6[[#This Row],[DS]])</f>
        <v>MARTIN    ,TN</v>
      </c>
      <c r="J2366" t="str">
        <f>TRIM(CONCATENATE(wiz_6[[#This Row],[SHIPPER..................]],wiz_6[[#This Row],[ZIP2..]],wiz_6[[#This Row],[ZIP3..]]))</f>
        <v>MTD PRODUCTS INC | 5308038237</v>
      </c>
      <c r="K2366">
        <v>3</v>
      </c>
      <c r="L2366">
        <v>1.69</v>
      </c>
      <c r="M2366">
        <v>0.2</v>
      </c>
      <c r="N2366">
        <v>543</v>
      </c>
      <c r="O2366">
        <v>1.06</v>
      </c>
      <c r="P2366">
        <v>58</v>
      </c>
      <c r="Q2366">
        <v>0.28000000000000003</v>
      </c>
      <c r="R2366">
        <v>45</v>
      </c>
      <c r="S2366">
        <v>-73</v>
      </c>
      <c r="T2366">
        <v>-4</v>
      </c>
      <c r="U2366">
        <v>263</v>
      </c>
      <c r="V2366">
        <v>186</v>
      </c>
      <c r="W2366">
        <v>53201</v>
      </c>
      <c r="X2366">
        <v>53080</v>
      </c>
      <c r="Y2366">
        <v>38237</v>
      </c>
      <c r="Z2366">
        <v>1.67</v>
      </c>
      <c r="AA2366">
        <f t="shared" si="472"/>
        <v>10012</v>
      </c>
      <c r="AB2366">
        <f t="shared" si="473"/>
        <v>558</v>
      </c>
      <c r="AC2366">
        <f t="shared" si="474"/>
        <v>6159</v>
      </c>
      <c r="AD2366">
        <f t="shared" si="475"/>
        <v>0.6151618058330004</v>
      </c>
      <c r="AE2366">
        <f t="shared" si="476"/>
        <v>0</v>
      </c>
      <c r="AF2366" t="e">
        <f t="shared" ca="1" si="477"/>
        <v>#N/A</v>
      </c>
      <c r="AG2366" t="e">
        <f t="shared" ca="1" si="478"/>
        <v>#N/A</v>
      </c>
      <c r="AH2366" t="e">
        <f t="shared" ca="1" si="479"/>
        <v>#N/A</v>
      </c>
      <c r="AI2366" t="e">
        <f t="shared" ca="1" si="468"/>
        <v>#N/A</v>
      </c>
      <c r="AJ2366">
        <f t="shared" si="469"/>
        <v>2.9964043148222132E-4</v>
      </c>
      <c r="AK2366">
        <f t="shared" si="470"/>
        <v>0</v>
      </c>
      <c r="AL2366" t="e">
        <f t="shared" ca="1" si="480"/>
        <v>#N/A</v>
      </c>
      <c r="AM2366" t="b">
        <f t="shared" si="471"/>
        <v>0</v>
      </c>
    </row>
    <row r="2367" spans="1:39" x14ac:dyDescent="0.3">
      <c r="A2367" t="s">
        <v>761</v>
      </c>
      <c r="B2367" t="s">
        <v>762</v>
      </c>
      <c r="C2367" t="s">
        <v>39</v>
      </c>
      <c r="D2367" t="s">
        <v>140</v>
      </c>
      <c r="E2367" t="s">
        <v>1978</v>
      </c>
      <c r="F2367" s="13" t="str">
        <f>_xlfn.CONCAT(wiz_6[[#This Row],[OCTY......]],",",wiz_6[[#This Row],[OS]])</f>
        <v>EAST TROY ,WI</v>
      </c>
      <c r="G2367" t="s">
        <v>70</v>
      </c>
      <c r="H2367" t="s">
        <v>75</v>
      </c>
      <c r="I2367" s="13" t="str">
        <f>_xlfn.CONCAT(wiz_6[[#This Row],[DCTY......]], ",",wiz_6[[#This Row],[DS]])</f>
        <v>MEMPHIS   ,TN</v>
      </c>
      <c r="J2367" t="str">
        <f>TRIM(CONCATENATE(wiz_6[[#This Row],[SHIPPER..................]],wiz_6[[#This Row],[ZIP2..]],wiz_6[[#This Row],[ZIP3..]]))</f>
        <v>CONAGRA FOODS INC | 5312038101</v>
      </c>
      <c r="K2367">
        <v>1</v>
      </c>
      <c r="L2367">
        <v>1.6</v>
      </c>
      <c r="M2367">
        <v>0.28000000000000003</v>
      </c>
      <c r="N2367">
        <v>603</v>
      </c>
      <c r="O2367">
        <v>0.8</v>
      </c>
      <c r="P2367">
        <v>67</v>
      </c>
      <c r="Q2367">
        <v>0.3</v>
      </c>
      <c r="R2367">
        <v>-25</v>
      </c>
      <c r="S2367">
        <v>-46</v>
      </c>
      <c r="T2367">
        <v>98</v>
      </c>
      <c r="U2367">
        <v>180</v>
      </c>
      <c r="V2367">
        <v>232</v>
      </c>
      <c r="W2367">
        <v>53598</v>
      </c>
      <c r="X2367">
        <v>53120</v>
      </c>
      <c r="Y2367">
        <v>38101</v>
      </c>
      <c r="Z2367">
        <v>1.66</v>
      </c>
      <c r="AA2367">
        <f t="shared" si="472"/>
        <v>10012</v>
      </c>
      <c r="AB2367">
        <f t="shared" si="473"/>
        <v>232</v>
      </c>
      <c r="AC2367">
        <f t="shared" si="474"/>
        <v>6159</v>
      </c>
      <c r="AD2367">
        <f t="shared" si="475"/>
        <v>0.6151618058330004</v>
      </c>
      <c r="AE2367">
        <f t="shared" si="476"/>
        <v>0</v>
      </c>
      <c r="AF2367" t="e">
        <f t="shared" ca="1" si="477"/>
        <v>#N/A</v>
      </c>
      <c r="AG2367" t="e">
        <f t="shared" ca="1" si="478"/>
        <v>#N/A</v>
      </c>
      <c r="AH2367" t="e">
        <f t="shared" ca="1" si="479"/>
        <v>#N/A</v>
      </c>
      <c r="AI2367" t="e">
        <f t="shared" ca="1" si="468"/>
        <v>#N/A</v>
      </c>
      <c r="AJ2367">
        <f t="shared" si="469"/>
        <v>9.988014382740711E-5</v>
      </c>
      <c r="AK2367">
        <f t="shared" si="470"/>
        <v>0</v>
      </c>
      <c r="AL2367" t="e">
        <f t="shared" ca="1" si="480"/>
        <v>#N/A</v>
      </c>
      <c r="AM2367" t="b">
        <f t="shared" si="471"/>
        <v>0</v>
      </c>
    </row>
    <row r="2368" spans="1:39" x14ac:dyDescent="0.3">
      <c r="A2368" t="s">
        <v>1491</v>
      </c>
      <c r="B2368" t="s">
        <v>1492</v>
      </c>
      <c r="C2368" t="s">
        <v>39</v>
      </c>
      <c r="D2368" t="s">
        <v>140</v>
      </c>
      <c r="E2368" t="s">
        <v>1841</v>
      </c>
      <c r="F2368" s="13" t="str">
        <f>_xlfn.CONCAT(wiz_6[[#This Row],[OCTY......]],",",wiz_6[[#This Row],[OS]])</f>
        <v>STURTEVANT,WI</v>
      </c>
      <c r="G2368" t="s">
        <v>70</v>
      </c>
      <c r="H2368" t="s">
        <v>75</v>
      </c>
      <c r="I2368" s="13" t="str">
        <f>_xlfn.CONCAT(wiz_6[[#This Row],[DCTY......]], ",",wiz_6[[#This Row],[DS]])</f>
        <v>MEMPHIS   ,TN</v>
      </c>
      <c r="J2368" t="str">
        <f>TRIM(CONCATENATE(wiz_6[[#This Row],[SHIPPER..................]],wiz_6[[#This Row],[ZIP2..]],wiz_6[[#This Row],[ZIP3..]]))</f>
        <v>EDGEWELL PERSONAL TRA| 5317738101</v>
      </c>
      <c r="K2368">
        <v>8</v>
      </c>
      <c r="L2368">
        <v>1.7</v>
      </c>
      <c r="M2368">
        <v>0.22</v>
      </c>
      <c r="N2368">
        <v>606</v>
      </c>
      <c r="O2368">
        <v>1.21</v>
      </c>
      <c r="P2368">
        <v>71</v>
      </c>
      <c r="Q2368">
        <v>0.28999999999999998</v>
      </c>
      <c r="R2368">
        <v>56</v>
      </c>
      <c r="S2368">
        <v>-141</v>
      </c>
      <c r="T2368">
        <v>1</v>
      </c>
      <c r="U2368">
        <v>162</v>
      </c>
      <c r="V2368">
        <v>22</v>
      </c>
      <c r="W2368">
        <v>60450</v>
      </c>
      <c r="X2368">
        <v>53177</v>
      </c>
      <c r="Y2368">
        <v>38101</v>
      </c>
      <c r="Z2368">
        <v>1.7</v>
      </c>
      <c r="AA2368">
        <f t="shared" si="472"/>
        <v>10012</v>
      </c>
      <c r="AB2368">
        <f t="shared" si="473"/>
        <v>176</v>
      </c>
      <c r="AC2368">
        <f t="shared" si="474"/>
        <v>6159</v>
      </c>
      <c r="AD2368">
        <f t="shared" si="475"/>
        <v>0.6151618058330004</v>
      </c>
      <c r="AE2368">
        <f t="shared" si="476"/>
        <v>0</v>
      </c>
      <c r="AF2368" t="e">
        <f t="shared" ca="1" si="477"/>
        <v>#N/A</v>
      </c>
      <c r="AG2368" t="e">
        <f t="shared" ca="1" si="478"/>
        <v>#N/A</v>
      </c>
      <c r="AH2368" t="e">
        <f t="shared" ca="1" si="479"/>
        <v>#N/A</v>
      </c>
      <c r="AI2368" t="e">
        <f t="shared" ca="1" si="468"/>
        <v>#N/A</v>
      </c>
      <c r="AJ2368">
        <f t="shared" si="469"/>
        <v>7.9904115061925688E-4</v>
      </c>
      <c r="AK2368">
        <f t="shared" si="470"/>
        <v>0</v>
      </c>
      <c r="AL2368" t="e">
        <f t="shared" ca="1" si="480"/>
        <v>#N/A</v>
      </c>
      <c r="AM2368" t="b">
        <f t="shared" si="471"/>
        <v>0</v>
      </c>
    </row>
    <row r="2369" spans="1:39" x14ac:dyDescent="0.3">
      <c r="A2369" t="s">
        <v>717</v>
      </c>
      <c r="B2369" t="s">
        <v>718</v>
      </c>
      <c r="C2369" t="s">
        <v>39</v>
      </c>
      <c r="D2369" t="s">
        <v>140</v>
      </c>
      <c r="E2369" t="s">
        <v>1979</v>
      </c>
      <c r="F2369" s="13" t="str">
        <f>_xlfn.CONCAT(wiz_6[[#This Row],[OCTY......]],",",wiz_6[[#This Row],[OS]])</f>
        <v>IXONIA    ,WI</v>
      </c>
      <c r="G2369" t="s">
        <v>70</v>
      </c>
      <c r="H2369" t="s">
        <v>575</v>
      </c>
      <c r="I2369" s="13" t="str">
        <f>_xlfn.CONCAT(wiz_6[[#This Row],[DCTY......]], ",",wiz_6[[#This Row],[DS]])</f>
        <v>LEBANON   ,TN</v>
      </c>
      <c r="J2369" t="str">
        <f>TRIM(CONCATENATE(wiz_6[[#This Row],[SHIPPER..................]],wiz_6[[#This Row],[ZIP2..]],wiz_6[[#This Row],[ZIP3..]]))</f>
        <v>b: DSC LOGISTICS | 5303637087</v>
      </c>
      <c r="K2369">
        <v>1</v>
      </c>
      <c r="L2369">
        <v>1.6</v>
      </c>
      <c r="M2369">
        <v>0.21</v>
      </c>
      <c r="N2369">
        <v>566</v>
      </c>
      <c r="O2369">
        <v>1.1000000000000001</v>
      </c>
      <c r="P2369">
        <v>120</v>
      </c>
      <c r="Q2369">
        <v>0.35</v>
      </c>
      <c r="R2369">
        <v>53</v>
      </c>
      <c r="S2369">
        <v>-263</v>
      </c>
      <c r="T2369">
        <v>0</v>
      </c>
      <c r="U2369">
        <v>-73</v>
      </c>
      <c r="V2369">
        <v>-336</v>
      </c>
      <c r="W2369">
        <v>54301</v>
      </c>
      <c r="X2369">
        <v>53036</v>
      </c>
      <c r="Y2369">
        <v>37087</v>
      </c>
      <c r="Z2369">
        <v>1.59</v>
      </c>
      <c r="AA2369">
        <f t="shared" si="472"/>
        <v>10012</v>
      </c>
      <c r="AB2369">
        <f t="shared" si="473"/>
        <v>-336</v>
      </c>
      <c r="AC2369">
        <f t="shared" si="474"/>
        <v>6159</v>
      </c>
      <c r="AD2369">
        <f t="shared" si="475"/>
        <v>0.6151618058330004</v>
      </c>
      <c r="AE2369">
        <f t="shared" si="476"/>
        <v>0</v>
      </c>
      <c r="AF2369" t="e">
        <f t="shared" ca="1" si="477"/>
        <v>#N/A</v>
      </c>
      <c r="AG2369" t="e">
        <f t="shared" ca="1" si="478"/>
        <v>#N/A</v>
      </c>
      <c r="AH2369" t="e">
        <f t="shared" ca="1" si="479"/>
        <v>#N/A</v>
      </c>
      <c r="AI2369" t="e">
        <f t="shared" ca="1" si="468"/>
        <v>#N/A</v>
      </c>
      <c r="AJ2369">
        <f t="shared" si="469"/>
        <v>9.988014382740711E-5</v>
      </c>
      <c r="AK2369">
        <f t="shared" si="470"/>
        <v>0</v>
      </c>
      <c r="AL2369" t="e">
        <f t="shared" ca="1" si="480"/>
        <v>#N/A</v>
      </c>
      <c r="AM2369" t="b">
        <f t="shared" si="471"/>
        <v>0</v>
      </c>
    </row>
    <row r="2370" spans="1:39" x14ac:dyDescent="0.3">
      <c r="A2370" t="s">
        <v>717</v>
      </c>
      <c r="B2370" t="s">
        <v>718</v>
      </c>
      <c r="C2370" t="s">
        <v>39</v>
      </c>
      <c r="D2370" t="s">
        <v>140</v>
      </c>
      <c r="E2370" t="s">
        <v>205</v>
      </c>
      <c r="F2370" s="13" t="str">
        <f>_xlfn.CONCAT(wiz_6[[#This Row],[OCTY......]],",",wiz_6[[#This Row],[OS]])</f>
        <v>MILWAUKEE ,WI</v>
      </c>
      <c r="G2370" t="s">
        <v>70</v>
      </c>
      <c r="H2370" t="s">
        <v>575</v>
      </c>
      <c r="I2370" s="13" t="str">
        <f>_xlfn.CONCAT(wiz_6[[#This Row],[DCTY......]], ",",wiz_6[[#This Row],[DS]])</f>
        <v>LEBANON   ,TN</v>
      </c>
      <c r="J2370" t="str">
        <f>TRIM(CONCATENATE(wiz_6[[#This Row],[SHIPPER..................]],wiz_6[[#This Row],[ZIP2..]],wiz_6[[#This Row],[ZIP3..]]))</f>
        <v>b: DSC LOGISTICS | 5320137087</v>
      </c>
      <c r="K2370">
        <v>1</v>
      </c>
      <c r="L2370">
        <v>1.6</v>
      </c>
      <c r="M2370">
        <v>0.21</v>
      </c>
      <c r="N2370">
        <v>532</v>
      </c>
      <c r="O2370">
        <v>1.05</v>
      </c>
      <c r="P2370">
        <v>71</v>
      </c>
      <c r="Q2370">
        <v>0.3</v>
      </c>
      <c r="R2370">
        <v>52</v>
      </c>
      <c r="S2370">
        <v>-127</v>
      </c>
      <c r="T2370">
        <v>-1</v>
      </c>
      <c r="U2370">
        <v>-90</v>
      </c>
      <c r="V2370">
        <v>-218</v>
      </c>
      <c r="W2370">
        <v>53545</v>
      </c>
      <c r="X2370">
        <v>53201</v>
      </c>
      <c r="Y2370">
        <v>37087</v>
      </c>
      <c r="Z2370">
        <v>1.59</v>
      </c>
      <c r="AA2370">
        <f t="shared" si="472"/>
        <v>10012</v>
      </c>
      <c r="AB2370">
        <f t="shared" si="473"/>
        <v>-218</v>
      </c>
      <c r="AC2370">
        <f t="shared" si="474"/>
        <v>6159</v>
      </c>
      <c r="AD2370">
        <f t="shared" si="475"/>
        <v>0.6151618058330004</v>
      </c>
      <c r="AE2370">
        <f t="shared" si="476"/>
        <v>0</v>
      </c>
      <c r="AF2370" t="e">
        <f t="shared" ca="1" si="477"/>
        <v>#N/A</v>
      </c>
      <c r="AG2370" t="e">
        <f t="shared" ca="1" si="478"/>
        <v>#N/A</v>
      </c>
      <c r="AH2370" t="e">
        <f t="shared" ca="1" si="479"/>
        <v>#N/A</v>
      </c>
      <c r="AI2370" t="e">
        <f t="shared" ref="AI2370:AI2377" ca="1" si="481">REPLACE(AF2370,2,1,"K")</f>
        <v>#N/A</v>
      </c>
      <c r="AJ2370">
        <f t="shared" ref="AJ2370:AJ2377" si="482">K2370/AA2370</f>
        <v>9.988014382740711E-5</v>
      </c>
      <c r="AK2370">
        <f t="shared" ref="AK2370:AK2377" si="483">_xlfn.MINIFS($X$3:$X$2378,$C$3:$C$2378,A2370,$AL$3:$AL$2378,"&gt;0.05")</f>
        <v>0</v>
      </c>
      <c r="AL2370" t="e">
        <f t="shared" ca="1" si="480"/>
        <v>#N/A</v>
      </c>
      <c r="AM2370" t="b">
        <f t="shared" ref="AM2370:AM2377" si="484">IF(AK2370=V2370,J2370,FALSE)</f>
        <v>0</v>
      </c>
    </row>
    <row r="2371" spans="1:39" x14ac:dyDescent="0.3">
      <c r="A2371" t="s">
        <v>148</v>
      </c>
      <c r="B2371" t="s">
        <v>149</v>
      </c>
      <c r="C2371" t="s">
        <v>39</v>
      </c>
      <c r="D2371" t="s">
        <v>140</v>
      </c>
      <c r="E2371" t="s">
        <v>206</v>
      </c>
      <c r="F2371" s="13" t="str">
        <f>_xlfn.CONCAT(wiz_6[[#This Row],[OCTY......]],",",wiz_6[[#This Row],[OS]])</f>
        <v>RICHFIELD ,WI</v>
      </c>
      <c r="G2371" t="s">
        <v>70</v>
      </c>
      <c r="H2371" t="s">
        <v>202</v>
      </c>
      <c r="I2371" s="13" t="str">
        <f>_xlfn.CONCAT(wiz_6[[#This Row],[DCTY......]], ",",wiz_6[[#This Row],[DS]])</f>
        <v>NASHVILLE ,TN</v>
      </c>
      <c r="J2371" t="str">
        <f>TRIM(CONCATENATE(wiz_6[[#This Row],[SHIPPER..................]],wiz_6[[#This Row],[ZIP2..]],wiz_6[[#This Row],[ZIP3..]]))</f>
        <v>BRIGGS AND STRATTON | 5307637201</v>
      </c>
      <c r="K2371">
        <v>1</v>
      </c>
      <c r="L2371">
        <v>1.74</v>
      </c>
      <c r="M2371">
        <v>0.19</v>
      </c>
      <c r="N2371">
        <v>545</v>
      </c>
      <c r="O2371">
        <v>0.88</v>
      </c>
      <c r="P2371">
        <v>0</v>
      </c>
      <c r="Q2371">
        <v>0.25</v>
      </c>
      <c r="R2371">
        <v>64</v>
      </c>
      <c r="S2371">
        <v>-20</v>
      </c>
      <c r="T2371">
        <v>39</v>
      </c>
      <c r="U2371">
        <v>-21</v>
      </c>
      <c r="V2371">
        <v>-2</v>
      </c>
      <c r="W2371">
        <v>53076</v>
      </c>
      <c r="X2371">
        <v>53076</v>
      </c>
      <c r="Y2371">
        <v>37201</v>
      </c>
      <c r="Z2371">
        <v>1.71</v>
      </c>
      <c r="AA2371">
        <f t="shared" ref="AA2371:AA2377" si="485">SUMIFS(K$3:K$2378,$C$3:$C$2378,$C2371)</f>
        <v>10012</v>
      </c>
      <c r="AB2371">
        <f t="shared" ref="AB2371:AB2377" si="486">V2371*K2371</f>
        <v>-2</v>
      </c>
      <c r="AC2371">
        <f t="shared" ref="AC2371:AC2377" si="487">SUMIFS(AB$3:AB$2378,$C$3:$C$2378,$C2371)</f>
        <v>6159</v>
      </c>
      <c r="AD2371">
        <f t="shared" ref="AD2371:AD2377" si="488">AC2371/AA2371</f>
        <v>0.6151618058330004</v>
      </c>
      <c r="AE2371">
        <f t="shared" ref="AE2371:AE2377" si="489">_xlfn.MINIFS($X$3:$X$2378,$C$3:$C$2378,A2371)</f>
        <v>0</v>
      </c>
      <c r="AF2371" t="e">
        <f t="shared" ref="AF2371:AF2377" ca="1" si="490">CELL("address",INDEX($X$3:$X$2378,MATCH(_xlfn.MINIFS($X$3:$X$2378,$C$3:$C$2378,A2371),$X$3:$X$2378,0)))</f>
        <v>#N/A</v>
      </c>
      <c r="AG2371" t="e">
        <f t="shared" ref="AG2371:AG2377" ca="1" si="491">REPLACE(AF2371,2,1,"J")</f>
        <v>#N/A</v>
      </c>
      <c r="AH2371" t="e">
        <f t="shared" ref="AH2371:AH2377" ca="1" si="492">INDIRECT(AG2371)</f>
        <v>#N/A</v>
      </c>
      <c r="AI2371" t="e">
        <f t="shared" ca="1" si="481"/>
        <v>#N/A</v>
      </c>
      <c r="AJ2371">
        <f t="shared" si="482"/>
        <v>9.988014382740711E-5</v>
      </c>
      <c r="AK2371">
        <f t="shared" si="483"/>
        <v>0</v>
      </c>
      <c r="AL2371" t="e">
        <f t="shared" ref="AL2371:AL2377" ca="1" si="493">OFFSET(J$2,MATCH(AK2371,$X$3:$X$2378,0),)</f>
        <v>#N/A</v>
      </c>
      <c r="AM2371" t="b">
        <f t="shared" si="484"/>
        <v>0</v>
      </c>
    </row>
    <row r="2372" spans="1:39" x14ac:dyDescent="0.3">
      <c r="A2372" t="s">
        <v>37</v>
      </c>
      <c r="B2372" t="s">
        <v>38</v>
      </c>
      <c r="C2372" t="s">
        <v>39</v>
      </c>
      <c r="D2372" t="s">
        <v>140</v>
      </c>
      <c r="E2372" t="s">
        <v>1787</v>
      </c>
      <c r="F2372" s="13" t="str">
        <f>_xlfn.CONCAT(wiz_6[[#This Row],[OCTY......]],",",wiz_6[[#This Row],[OS]])</f>
        <v>STEVENS PO,WI</v>
      </c>
      <c r="G2372" t="s">
        <v>68</v>
      </c>
      <c r="H2372" t="s">
        <v>511</v>
      </c>
      <c r="I2372" s="13" t="str">
        <f>_xlfn.CONCAT(wiz_6[[#This Row],[DCTY......]], ",",wiz_6[[#This Row],[DS]])</f>
        <v>WINSTON SA,NC</v>
      </c>
      <c r="J2372" t="str">
        <f>TRIM(CONCATENATE(wiz_6[[#This Row],[SHIPPER..................]],wiz_6[[#This Row],[ZIP2..]],wiz_6[[#This Row],[ZIP3..]]))</f>
        <v>b: C H ROBINSON | 5448127101</v>
      </c>
      <c r="K2372">
        <v>1</v>
      </c>
      <c r="L2372">
        <v>1.28</v>
      </c>
      <c r="M2372">
        <v>0.27</v>
      </c>
      <c r="N2372">
        <v>953</v>
      </c>
      <c r="O2372">
        <v>2.13</v>
      </c>
      <c r="P2372">
        <v>34</v>
      </c>
      <c r="Q2372">
        <v>0.25</v>
      </c>
      <c r="R2372">
        <v>34</v>
      </c>
      <c r="S2372">
        <v>0</v>
      </c>
      <c r="T2372">
        <v>-60</v>
      </c>
      <c r="U2372">
        <v>-124</v>
      </c>
      <c r="V2372">
        <v>-184</v>
      </c>
      <c r="W2372">
        <v>54404</v>
      </c>
      <c r="X2372">
        <v>54481</v>
      </c>
      <c r="Y2372">
        <v>27101</v>
      </c>
      <c r="Z2372">
        <v>1.33</v>
      </c>
      <c r="AA2372">
        <f t="shared" si="485"/>
        <v>10012</v>
      </c>
      <c r="AB2372">
        <f t="shared" si="486"/>
        <v>-184</v>
      </c>
      <c r="AC2372">
        <f t="shared" si="487"/>
        <v>6159</v>
      </c>
      <c r="AD2372">
        <f t="shared" si="488"/>
        <v>0.6151618058330004</v>
      </c>
      <c r="AE2372">
        <f t="shared" si="489"/>
        <v>0</v>
      </c>
      <c r="AF2372" t="e">
        <f t="shared" ca="1" si="490"/>
        <v>#N/A</v>
      </c>
      <c r="AG2372" t="e">
        <f t="shared" ca="1" si="491"/>
        <v>#N/A</v>
      </c>
      <c r="AH2372" t="e">
        <f t="shared" ca="1" si="492"/>
        <v>#N/A</v>
      </c>
      <c r="AI2372" t="e">
        <f t="shared" ca="1" si="481"/>
        <v>#N/A</v>
      </c>
      <c r="AJ2372">
        <f t="shared" si="482"/>
        <v>9.988014382740711E-5</v>
      </c>
      <c r="AK2372">
        <f t="shared" si="483"/>
        <v>0</v>
      </c>
      <c r="AL2372" t="e">
        <f t="shared" ca="1" si="493"/>
        <v>#N/A</v>
      </c>
      <c r="AM2372" t="b">
        <f t="shared" si="484"/>
        <v>0</v>
      </c>
    </row>
    <row r="2373" spans="1:39" x14ac:dyDescent="0.3">
      <c r="A2373" t="s">
        <v>1149</v>
      </c>
      <c r="B2373" t="s">
        <v>1150</v>
      </c>
      <c r="C2373" t="s">
        <v>39</v>
      </c>
      <c r="D2373" t="s">
        <v>268</v>
      </c>
      <c r="E2373" t="s">
        <v>1980</v>
      </c>
      <c r="F2373" s="13" t="str">
        <f>_xlfn.CONCAT(wiz_6[[#This Row],[OCTY......]],",",wiz_6[[#This Row],[OS]])</f>
        <v>NITRO     ,WV</v>
      </c>
      <c r="G2373" t="s">
        <v>70</v>
      </c>
      <c r="H2373" t="s">
        <v>1981</v>
      </c>
      <c r="I2373" s="13" t="str">
        <f>_xlfn.CONCAT(wiz_6[[#This Row],[DCTY......]], ",",wiz_6[[#This Row],[DS]])</f>
        <v>GRAND JUNC,TN</v>
      </c>
      <c r="J2373" t="str">
        <f>TRIM(CONCATENATE(wiz_6[[#This Row],[SHIPPER..................]],wiz_6[[#This Row],[ZIP2..]],wiz_6[[#This Row],[ZIP3..]]))</f>
        <v>b: TRAFFIX | 2514338039</v>
      </c>
      <c r="K2373">
        <v>1</v>
      </c>
      <c r="L2373">
        <v>1.37</v>
      </c>
      <c r="M2373">
        <v>0.27</v>
      </c>
      <c r="N2373">
        <v>548</v>
      </c>
      <c r="O2373">
        <v>2.08</v>
      </c>
      <c r="P2373">
        <v>147</v>
      </c>
      <c r="Q2373">
        <v>0.35</v>
      </c>
      <c r="R2373">
        <v>-32</v>
      </c>
      <c r="S2373">
        <v>-379</v>
      </c>
      <c r="T2373">
        <v>-246</v>
      </c>
      <c r="U2373">
        <v>136</v>
      </c>
      <c r="V2373">
        <v>-489</v>
      </c>
      <c r="W2373">
        <v>43055</v>
      </c>
      <c r="X2373">
        <v>25143</v>
      </c>
      <c r="Y2373">
        <v>38039</v>
      </c>
      <c r="Z2373">
        <v>1.42</v>
      </c>
      <c r="AA2373">
        <f t="shared" si="485"/>
        <v>10012</v>
      </c>
      <c r="AB2373">
        <f t="shared" si="486"/>
        <v>-489</v>
      </c>
      <c r="AC2373">
        <f t="shared" si="487"/>
        <v>6159</v>
      </c>
      <c r="AD2373">
        <f t="shared" si="488"/>
        <v>0.6151618058330004</v>
      </c>
      <c r="AE2373">
        <f t="shared" si="489"/>
        <v>0</v>
      </c>
      <c r="AF2373" t="e">
        <f t="shared" ca="1" si="490"/>
        <v>#N/A</v>
      </c>
      <c r="AG2373" t="e">
        <f t="shared" ca="1" si="491"/>
        <v>#N/A</v>
      </c>
      <c r="AH2373" t="e">
        <f t="shared" ca="1" si="492"/>
        <v>#N/A</v>
      </c>
      <c r="AI2373" t="e">
        <f t="shared" ca="1" si="481"/>
        <v>#N/A</v>
      </c>
      <c r="AJ2373">
        <f t="shared" si="482"/>
        <v>9.988014382740711E-5</v>
      </c>
      <c r="AK2373">
        <f t="shared" si="483"/>
        <v>0</v>
      </c>
      <c r="AL2373" t="e">
        <f t="shared" ca="1" si="493"/>
        <v>#N/A</v>
      </c>
      <c r="AM2373" t="b">
        <f t="shared" si="484"/>
        <v>0</v>
      </c>
    </row>
    <row r="2374" spans="1:39" x14ac:dyDescent="0.3">
      <c r="A2374" t="s">
        <v>346</v>
      </c>
      <c r="B2374" t="s">
        <v>347</v>
      </c>
      <c r="C2374" t="s">
        <v>39</v>
      </c>
      <c r="D2374" t="s">
        <v>268</v>
      </c>
      <c r="E2374" t="s">
        <v>1982</v>
      </c>
      <c r="F2374" s="13" t="str">
        <f>_xlfn.CONCAT(wiz_6[[#This Row],[OCTY......]],",",wiz_6[[#This Row],[OS]])</f>
        <v>PARSONS   ,WV</v>
      </c>
      <c r="G2374" t="s">
        <v>176</v>
      </c>
      <c r="H2374" t="s">
        <v>1043</v>
      </c>
      <c r="I2374" s="13" t="str">
        <f>_xlfn.CONCAT(wiz_6[[#This Row],[DCTY......]], ",",wiz_6[[#This Row],[DS]])</f>
        <v>CHESTERFIE,MI</v>
      </c>
      <c r="J2374" t="str">
        <f>TRIM(CONCATENATE(wiz_6[[#This Row],[SHIPPER..................]],wiz_6[[#This Row],[ZIP2..]],wiz_6[[#This Row],[ZIP3..]]))</f>
        <v>b: COYOTE LOGISTICS | 2628748043</v>
      </c>
      <c r="K2374">
        <v>1</v>
      </c>
      <c r="L2374">
        <v>1.51</v>
      </c>
      <c r="M2374">
        <v>0.19</v>
      </c>
      <c r="N2374">
        <v>445</v>
      </c>
      <c r="O2374">
        <v>0.89</v>
      </c>
      <c r="P2374">
        <v>127</v>
      </c>
      <c r="Q2374">
        <v>0.35</v>
      </c>
      <c r="R2374">
        <v>58</v>
      </c>
      <c r="S2374">
        <v>-8</v>
      </c>
      <c r="T2374">
        <v>-1</v>
      </c>
      <c r="U2374">
        <v>-282</v>
      </c>
      <c r="V2374">
        <v>-291</v>
      </c>
      <c r="W2374">
        <v>26101</v>
      </c>
      <c r="X2374">
        <v>26287</v>
      </c>
      <c r="Y2374">
        <v>48043</v>
      </c>
      <c r="Z2374">
        <v>1.48</v>
      </c>
      <c r="AA2374">
        <f t="shared" si="485"/>
        <v>10012</v>
      </c>
      <c r="AB2374">
        <f t="shared" si="486"/>
        <v>-291</v>
      </c>
      <c r="AC2374">
        <f t="shared" si="487"/>
        <v>6159</v>
      </c>
      <c r="AD2374">
        <f t="shared" si="488"/>
        <v>0.6151618058330004</v>
      </c>
      <c r="AE2374">
        <f t="shared" si="489"/>
        <v>0</v>
      </c>
      <c r="AF2374" t="e">
        <f t="shared" ca="1" si="490"/>
        <v>#N/A</v>
      </c>
      <c r="AG2374" t="e">
        <f t="shared" ca="1" si="491"/>
        <v>#N/A</v>
      </c>
      <c r="AH2374" t="e">
        <f t="shared" ca="1" si="492"/>
        <v>#N/A</v>
      </c>
      <c r="AI2374" t="e">
        <f t="shared" ca="1" si="481"/>
        <v>#N/A</v>
      </c>
      <c r="AJ2374">
        <f t="shared" si="482"/>
        <v>9.988014382740711E-5</v>
      </c>
      <c r="AK2374">
        <f t="shared" si="483"/>
        <v>0</v>
      </c>
      <c r="AL2374" t="e">
        <f t="shared" ca="1" si="493"/>
        <v>#N/A</v>
      </c>
      <c r="AM2374" t="b">
        <f t="shared" si="484"/>
        <v>0</v>
      </c>
    </row>
    <row r="2375" spans="1:39" x14ac:dyDescent="0.3">
      <c r="A2375" t="s">
        <v>759</v>
      </c>
      <c r="B2375" t="s">
        <v>760</v>
      </c>
      <c r="C2375" t="s">
        <v>39</v>
      </c>
      <c r="D2375" t="s">
        <v>268</v>
      </c>
      <c r="E2375" t="s">
        <v>1983</v>
      </c>
      <c r="F2375" s="13" t="str">
        <f>_xlfn.CONCAT(wiz_6[[#This Row],[OCTY......]],",",wiz_6[[#This Row],[OS]])</f>
        <v>BUCKHANNON,WV</v>
      </c>
      <c r="G2375" t="s">
        <v>70</v>
      </c>
      <c r="H2375" t="s">
        <v>666</v>
      </c>
      <c r="I2375" s="13" t="str">
        <f>_xlfn.CONCAT(wiz_6[[#This Row],[DCTY......]], ",",wiz_6[[#This Row],[DS]])</f>
        <v>DYERSBURG ,TN</v>
      </c>
      <c r="J2375" t="str">
        <f>TRIM(CONCATENATE(wiz_6[[#This Row],[SHIPPER..................]],wiz_6[[#This Row],[ZIP2..]],wiz_6[[#This Row],[ZIP3..]]))</f>
        <v>ERMCO | 2620138024</v>
      </c>
      <c r="K2375">
        <v>2</v>
      </c>
      <c r="L2375">
        <v>1.52</v>
      </c>
      <c r="M2375">
        <v>0.25</v>
      </c>
      <c r="N2375">
        <v>620</v>
      </c>
      <c r="O2375">
        <v>1.34</v>
      </c>
      <c r="P2375">
        <v>153</v>
      </c>
      <c r="Q2375">
        <v>0.4</v>
      </c>
      <c r="R2375">
        <v>-25</v>
      </c>
      <c r="S2375">
        <v>251</v>
      </c>
      <c r="T2375">
        <v>-30</v>
      </c>
      <c r="U2375">
        <v>316</v>
      </c>
      <c r="V2375">
        <v>537</v>
      </c>
      <c r="W2375">
        <v>22630</v>
      </c>
      <c r="X2375">
        <v>26201</v>
      </c>
      <c r="Y2375">
        <v>38024</v>
      </c>
      <c r="Z2375">
        <v>1.55</v>
      </c>
      <c r="AA2375">
        <f t="shared" si="485"/>
        <v>10012</v>
      </c>
      <c r="AB2375">
        <f t="shared" si="486"/>
        <v>1074</v>
      </c>
      <c r="AC2375">
        <f t="shared" si="487"/>
        <v>6159</v>
      </c>
      <c r="AD2375">
        <f t="shared" si="488"/>
        <v>0.6151618058330004</v>
      </c>
      <c r="AE2375">
        <f t="shared" si="489"/>
        <v>0</v>
      </c>
      <c r="AF2375" t="e">
        <f t="shared" ca="1" si="490"/>
        <v>#N/A</v>
      </c>
      <c r="AG2375" t="e">
        <f t="shared" ca="1" si="491"/>
        <v>#N/A</v>
      </c>
      <c r="AH2375" t="e">
        <f t="shared" ca="1" si="492"/>
        <v>#N/A</v>
      </c>
      <c r="AI2375" t="e">
        <f t="shared" ca="1" si="481"/>
        <v>#N/A</v>
      </c>
      <c r="AJ2375">
        <f t="shared" si="482"/>
        <v>1.9976028765481422E-4</v>
      </c>
      <c r="AK2375">
        <f t="shared" si="483"/>
        <v>0</v>
      </c>
      <c r="AL2375" t="e">
        <f t="shared" ca="1" si="493"/>
        <v>#N/A</v>
      </c>
      <c r="AM2375" t="b">
        <f t="shared" si="484"/>
        <v>0</v>
      </c>
    </row>
    <row r="2376" spans="1:39" x14ac:dyDescent="0.3">
      <c r="A2376" t="s">
        <v>759</v>
      </c>
      <c r="B2376" t="s">
        <v>760</v>
      </c>
      <c r="C2376" t="s">
        <v>39</v>
      </c>
      <c r="D2376" t="s">
        <v>268</v>
      </c>
      <c r="E2376" t="s">
        <v>1788</v>
      </c>
      <c r="F2376" s="13" t="str">
        <f>_xlfn.CONCAT(wiz_6[[#This Row],[OCTY......]],",",wiz_6[[#This Row],[OS]])</f>
        <v>CLARKSBURG,WV</v>
      </c>
      <c r="G2376" t="s">
        <v>70</v>
      </c>
      <c r="H2376" t="s">
        <v>666</v>
      </c>
      <c r="I2376" s="13" t="str">
        <f>_xlfn.CONCAT(wiz_6[[#This Row],[DCTY......]], ",",wiz_6[[#This Row],[DS]])</f>
        <v>DYERSBURG ,TN</v>
      </c>
      <c r="J2376" t="str">
        <f>TRIM(CONCATENATE(wiz_6[[#This Row],[SHIPPER..................]],wiz_6[[#This Row],[ZIP2..]],wiz_6[[#This Row],[ZIP3..]]))</f>
        <v>ERMCO | 2630138024</v>
      </c>
      <c r="K2376">
        <v>3</v>
      </c>
      <c r="L2376">
        <v>1.51</v>
      </c>
      <c r="M2376">
        <v>0.26</v>
      </c>
      <c r="N2376">
        <v>624</v>
      </c>
      <c r="O2376">
        <v>1.24</v>
      </c>
      <c r="P2376">
        <v>221</v>
      </c>
      <c r="Q2376">
        <v>0.45</v>
      </c>
      <c r="R2376">
        <v>-33</v>
      </c>
      <c r="S2376">
        <v>192</v>
      </c>
      <c r="T2376">
        <v>-7</v>
      </c>
      <c r="U2376">
        <v>321</v>
      </c>
      <c r="V2376">
        <v>506</v>
      </c>
      <c r="W2376">
        <v>18031</v>
      </c>
      <c r="X2376">
        <v>26301</v>
      </c>
      <c r="Y2376">
        <v>38024</v>
      </c>
      <c r="Z2376">
        <v>1.55</v>
      </c>
      <c r="AA2376">
        <f t="shared" si="485"/>
        <v>10012</v>
      </c>
      <c r="AB2376">
        <f t="shared" si="486"/>
        <v>1518</v>
      </c>
      <c r="AC2376">
        <f t="shared" si="487"/>
        <v>6159</v>
      </c>
      <c r="AD2376">
        <f t="shared" si="488"/>
        <v>0.6151618058330004</v>
      </c>
      <c r="AE2376">
        <f t="shared" si="489"/>
        <v>0</v>
      </c>
      <c r="AF2376" t="e">
        <f t="shared" ca="1" si="490"/>
        <v>#N/A</v>
      </c>
      <c r="AG2376" t="e">
        <f t="shared" ca="1" si="491"/>
        <v>#N/A</v>
      </c>
      <c r="AH2376" t="e">
        <f t="shared" ca="1" si="492"/>
        <v>#N/A</v>
      </c>
      <c r="AI2376" t="e">
        <f t="shared" ca="1" si="481"/>
        <v>#N/A</v>
      </c>
      <c r="AJ2376">
        <f t="shared" si="482"/>
        <v>2.9964043148222132E-4</v>
      </c>
      <c r="AK2376">
        <f t="shared" si="483"/>
        <v>0</v>
      </c>
      <c r="AL2376" t="e">
        <f t="shared" ca="1" si="493"/>
        <v>#N/A</v>
      </c>
      <c r="AM2376" t="b">
        <f t="shared" si="484"/>
        <v>0</v>
      </c>
    </row>
    <row r="2377" spans="1:39" x14ac:dyDescent="0.3">
      <c r="A2377" t="s">
        <v>37</v>
      </c>
      <c r="B2377" t="s">
        <v>38</v>
      </c>
      <c r="C2377" t="s">
        <v>39</v>
      </c>
      <c r="D2377" t="s">
        <v>268</v>
      </c>
      <c r="E2377" t="s">
        <v>1984</v>
      </c>
      <c r="F2377" s="13" t="str">
        <f>_xlfn.CONCAT(wiz_6[[#This Row],[OCTY......]],",",wiz_6[[#This Row],[OS]])</f>
        <v>RIDGELEY  ,WV</v>
      </c>
      <c r="G2377" t="s">
        <v>87</v>
      </c>
      <c r="H2377" t="s">
        <v>1454</v>
      </c>
      <c r="I2377" s="13" t="str">
        <f>_xlfn.CONCAT(wiz_6[[#This Row],[DCTY......]], ",",wiz_6[[#This Row],[DS]])</f>
        <v>DELAWARE  ,OH</v>
      </c>
      <c r="J2377" t="str">
        <f>TRIM(CONCATENATE(wiz_6[[#This Row],[SHIPPER..................]],wiz_6[[#This Row],[ZIP2..]],wiz_6[[#This Row],[ZIP3..]]))</f>
        <v>b: C H ROBINSON | 2675343015</v>
      </c>
      <c r="K2377">
        <v>1</v>
      </c>
      <c r="L2377">
        <v>1.48</v>
      </c>
      <c r="M2377">
        <v>0.27</v>
      </c>
      <c r="N2377">
        <v>286</v>
      </c>
      <c r="O2377">
        <v>0.83</v>
      </c>
      <c r="P2377">
        <v>235</v>
      </c>
      <c r="Q2377">
        <v>0.45</v>
      </c>
      <c r="R2377">
        <v>3</v>
      </c>
      <c r="S2377">
        <v>-215</v>
      </c>
      <c r="T2377">
        <v>-69</v>
      </c>
      <c r="U2377">
        <v>289</v>
      </c>
      <c r="V2377">
        <v>5</v>
      </c>
      <c r="W2377">
        <v>25303</v>
      </c>
      <c r="X2377">
        <v>26753</v>
      </c>
      <c r="Y2377">
        <v>43015</v>
      </c>
      <c r="Z2377">
        <v>1.53</v>
      </c>
      <c r="AA2377">
        <f t="shared" si="485"/>
        <v>10012</v>
      </c>
      <c r="AB2377">
        <f t="shared" si="486"/>
        <v>5</v>
      </c>
      <c r="AC2377">
        <f t="shared" si="487"/>
        <v>6159</v>
      </c>
      <c r="AD2377">
        <f t="shared" si="488"/>
        <v>0.6151618058330004</v>
      </c>
      <c r="AE2377">
        <f t="shared" si="489"/>
        <v>0</v>
      </c>
      <c r="AF2377" t="e">
        <f t="shared" ca="1" si="490"/>
        <v>#N/A</v>
      </c>
      <c r="AG2377" t="e">
        <f t="shared" ca="1" si="491"/>
        <v>#N/A</v>
      </c>
      <c r="AH2377" t="e">
        <f t="shared" ca="1" si="492"/>
        <v>#N/A</v>
      </c>
      <c r="AI2377" t="e">
        <f t="shared" ca="1" si="481"/>
        <v>#N/A</v>
      </c>
      <c r="AJ2377">
        <f t="shared" si="482"/>
        <v>9.988014382740711E-5</v>
      </c>
      <c r="AK2377">
        <f t="shared" si="483"/>
        <v>0</v>
      </c>
      <c r="AL2377" t="e">
        <f t="shared" ca="1" si="493"/>
        <v>#N/A</v>
      </c>
      <c r="AM2377" t="b">
        <f t="shared" si="484"/>
        <v>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EF9AF-1902-4593-A6DF-3FAEDC7E3C06}">
  <dimension ref="A1:AI999"/>
  <sheetViews>
    <sheetView tabSelected="1" workbookViewId="0"/>
  </sheetViews>
  <sheetFormatPr defaultRowHeight="14.4" x14ac:dyDescent="0.3"/>
  <cols>
    <col min="4" max="4" width="18" customWidth="1"/>
  </cols>
  <sheetData>
    <row r="1" spans="1:35" x14ac:dyDescent="0.3">
      <c r="A1" s="15" t="s">
        <v>2617</v>
      </c>
      <c r="B1" s="15" t="s">
        <v>2618</v>
      </c>
      <c r="C1" s="15" t="s">
        <v>2619</v>
      </c>
      <c r="D1" s="15" t="s">
        <v>2620</v>
      </c>
      <c r="E1" s="15" t="s">
        <v>2621</v>
      </c>
      <c r="F1" s="15" t="s">
        <v>2622</v>
      </c>
      <c r="G1" s="15" t="s">
        <v>2623</v>
      </c>
      <c r="H1" s="15" t="s">
        <v>2624</v>
      </c>
      <c r="I1" s="15" t="s">
        <v>0</v>
      </c>
      <c r="J1" s="15" t="s">
        <v>1</v>
      </c>
      <c r="K1" s="15" t="s">
        <v>2</v>
      </c>
      <c r="L1" s="15" t="s">
        <v>3</v>
      </c>
      <c r="M1" s="15" t="s">
        <v>4</v>
      </c>
      <c r="N1" s="15" t="s">
        <v>2620</v>
      </c>
      <c r="O1" s="15" t="s">
        <v>5</v>
      </c>
      <c r="P1" s="15" t="s">
        <v>6</v>
      </c>
      <c r="Q1" s="15" t="s">
        <v>2622</v>
      </c>
      <c r="R1" s="15" t="s">
        <v>7</v>
      </c>
      <c r="S1" s="15" t="s">
        <v>8</v>
      </c>
      <c r="T1" s="15" t="s">
        <v>9</v>
      </c>
      <c r="U1" s="15" t="s">
        <v>10</v>
      </c>
      <c r="V1" s="15" t="s">
        <v>11</v>
      </c>
      <c r="W1" s="15" t="s">
        <v>12</v>
      </c>
      <c r="X1" s="15" t="s">
        <v>13</v>
      </c>
      <c r="Y1" s="15" t="s">
        <v>14</v>
      </c>
      <c r="Z1" s="15" t="s">
        <v>15</v>
      </c>
      <c r="AA1" s="15" t="s">
        <v>16</v>
      </c>
      <c r="AB1" s="15" t="s">
        <v>17</v>
      </c>
      <c r="AC1" s="15" t="s">
        <v>18</v>
      </c>
      <c r="AD1" s="15" t="s">
        <v>19</v>
      </c>
      <c r="AE1" s="15" t="s">
        <v>20</v>
      </c>
      <c r="AF1" s="15" t="s">
        <v>21</v>
      </c>
      <c r="AG1" s="15" t="s">
        <v>22</v>
      </c>
      <c r="AH1" s="15" t="s">
        <v>23</v>
      </c>
      <c r="AI1" s="15" t="s">
        <v>2616</v>
      </c>
    </row>
    <row r="2" spans="1:35" x14ac:dyDescent="0.3">
      <c r="A2" t="s">
        <v>2642</v>
      </c>
      <c r="B2" t="s">
        <v>2643</v>
      </c>
      <c r="C2" t="s">
        <v>2644</v>
      </c>
      <c r="D2" t="s">
        <v>2645</v>
      </c>
      <c r="E2">
        <v>30233</v>
      </c>
      <c r="F2" t="s">
        <v>2646</v>
      </c>
      <c r="G2">
        <v>30538</v>
      </c>
      <c r="H2">
        <v>0.38</v>
      </c>
      <c r="I2" t="s">
        <v>616</v>
      </c>
      <c r="J2" t="s">
        <v>617</v>
      </c>
      <c r="K2" t="s">
        <v>39</v>
      </c>
      <c r="L2" t="s">
        <v>50</v>
      </c>
      <c r="M2" t="s">
        <v>618</v>
      </c>
      <c r="N2" t="s">
        <v>4232</v>
      </c>
      <c r="O2" t="s">
        <v>50</v>
      </c>
      <c r="P2" t="s">
        <v>71</v>
      </c>
      <c r="Q2" t="s">
        <v>4233</v>
      </c>
      <c r="R2" t="s">
        <v>4234</v>
      </c>
      <c r="S2">
        <v>120</v>
      </c>
      <c r="T2">
        <v>1.78</v>
      </c>
      <c r="U2">
        <v>0.2</v>
      </c>
      <c r="V2">
        <v>290</v>
      </c>
      <c r="W2">
        <v>0.39</v>
      </c>
      <c r="X2">
        <v>62</v>
      </c>
      <c r="Y2">
        <v>0.3</v>
      </c>
      <c r="Z2">
        <v>4</v>
      </c>
      <c r="AA2">
        <v>-101</v>
      </c>
      <c r="AB2">
        <v>35</v>
      </c>
      <c r="AC2">
        <v>81</v>
      </c>
      <c r="AD2">
        <v>15</v>
      </c>
      <c r="AE2">
        <v>30538</v>
      </c>
      <c r="AF2">
        <v>30538</v>
      </c>
      <c r="AG2">
        <v>30233</v>
      </c>
      <c r="AH2">
        <v>1.76</v>
      </c>
      <c r="AI2" s="16">
        <v>0.63417467758374324</v>
      </c>
    </row>
    <row r="3" spans="1:35" x14ac:dyDescent="0.3">
      <c r="A3" t="s">
        <v>2647</v>
      </c>
      <c r="B3" t="s">
        <v>2643</v>
      </c>
      <c r="C3" t="s">
        <v>2560</v>
      </c>
      <c r="D3" t="s">
        <v>2645</v>
      </c>
      <c r="E3">
        <v>30233</v>
      </c>
      <c r="F3" t="s">
        <v>2645</v>
      </c>
      <c r="G3">
        <v>30233</v>
      </c>
      <c r="H3">
        <v>158015</v>
      </c>
      <c r="I3" t="s">
        <v>616</v>
      </c>
      <c r="J3" t="s">
        <v>617</v>
      </c>
      <c r="K3" t="s">
        <v>39</v>
      </c>
      <c r="L3" t="s">
        <v>50</v>
      </c>
      <c r="M3" t="s">
        <v>618</v>
      </c>
      <c r="N3" t="s">
        <v>4232</v>
      </c>
      <c r="O3" t="s">
        <v>50</v>
      </c>
      <c r="P3" t="s">
        <v>71</v>
      </c>
      <c r="Q3" t="s">
        <v>4233</v>
      </c>
      <c r="R3" t="s">
        <v>4234</v>
      </c>
      <c r="S3">
        <v>120</v>
      </c>
      <c r="T3">
        <v>1.78</v>
      </c>
      <c r="U3">
        <v>0.2</v>
      </c>
      <c r="V3">
        <v>290</v>
      </c>
      <c r="W3">
        <v>0.39</v>
      </c>
      <c r="X3">
        <v>62</v>
      </c>
      <c r="Y3">
        <v>0.3</v>
      </c>
      <c r="Z3">
        <v>4</v>
      </c>
      <c r="AA3">
        <v>-101</v>
      </c>
      <c r="AB3">
        <v>35</v>
      </c>
      <c r="AC3">
        <v>81</v>
      </c>
      <c r="AD3">
        <v>15</v>
      </c>
      <c r="AE3">
        <v>30538</v>
      </c>
      <c r="AF3">
        <v>30538</v>
      </c>
      <c r="AG3">
        <v>30233</v>
      </c>
      <c r="AH3">
        <v>1.76</v>
      </c>
      <c r="AI3" s="16">
        <v>0.792156862745098</v>
      </c>
    </row>
    <row r="4" spans="1:35" x14ac:dyDescent="0.3">
      <c r="A4" t="s">
        <v>2648</v>
      </c>
      <c r="B4" t="s">
        <v>2643</v>
      </c>
      <c r="C4" t="s">
        <v>2649</v>
      </c>
      <c r="D4" t="s">
        <v>2645</v>
      </c>
      <c r="E4">
        <v>30233</v>
      </c>
      <c r="F4" t="s">
        <v>2645</v>
      </c>
      <c r="G4">
        <v>30233</v>
      </c>
      <c r="H4">
        <v>50544</v>
      </c>
      <c r="I4" t="s">
        <v>616</v>
      </c>
      <c r="J4" t="s">
        <v>617</v>
      </c>
      <c r="K4" t="s">
        <v>39</v>
      </c>
      <c r="L4" t="s">
        <v>50</v>
      </c>
      <c r="M4" t="s">
        <v>618</v>
      </c>
      <c r="N4" t="s">
        <v>4232</v>
      </c>
      <c r="O4" t="s">
        <v>50</v>
      </c>
      <c r="P4" t="s">
        <v>71</v>
      </c>
      <c r="Q4" t="s">
        <v>4233</v>
      </c>
      <c r="R4" t="s">
        <v>4234</v>
      </c>
      <c r="S4">
        <v>120</v>
      </c>
      <c r="T4">
        <v>1.78</v>
      </c>
      <c r="U4">
        <v>0.2</v>
      </c>
      <c r="V4">
        <v>290</v>
      </c>
      <c r="W4">
        <v>0.39</v>
      </c>
      <c r="X4">
        <v>62</v>
      </c>
      <c r="Y4">
        <v>0.3</v>
      </c>
      <c r="Z4">
        <v>4</v>
      </c>
      <c r="AA4">
        <v>-101</v>
      </c>
      <c r="AB4">
        <v>35</v>
      </c>
      <c r="AC4">
        <v>81</v>
      </c>
      <c r="AD4">
        <v>15</v>
      </c>
      <c r="AE4">
        <v>30538</v>
      </c>
      <c r="AF4">
        <v>30538</v>
      </c>
      <c r="AG4">
        <v>30233</v>
      </c>
      <c r="AH4">
        <v>1.76</v>
      </c>
      <c r="AI4" s="16">
        <v>0.70629335042757968</v>
      </c>
    </row>
    <row r="5" spans="1:35" x14ac:dyDescent="0.3">
      <c r="A5" t="s">
        <v>2650</v>
      </c>
      <c r="B5" t="s">
        <v>2643</v>
      </c>
      <c r="C5" t="s">
        <v>2554</v>
      </c>
      <c r="D5" t="s">
        <v>2646</v>
      </c>
      <c r="E5">
        <v>30538</v>
      </c>
      <c r="F5" t="s">
        <v>2645</v>
      </c>
      <c r="G5">
        <v>30233</v>
      </c>
      <c r="H5">
        <v>45232</v>
      </c>
      <c r="I5" t="s">
        <v>616</v>
      </c>
      <c r="J5" t="s">
        <v>617</v>
      </c>
      <c r="K5" t="s">
        <v>39</v>
      </c>
      <c r="L5" t="s">
        <v>50</v>
      </c>
      <c r="M5" t="s">
        <v>618</v>
      </c>
      <c r="N5" t="s">
        <v>4232</v>
      </c>
      <c r="O5" t="s">
        <v>50</v>
      </c>
      <c r="P5" t="s">
        <v>71</v>
      </c>
      <c r="Q5" t="s">
        <v>4233</v>
      </c>
      <c r="R5" t="s">
        <v>4234</v>
      </c>
      <c r="S5">
        <v>120</v>
      </c>
      <c r="T5">
        <v>1.78</v>
      </c>
      <c r="U5">
        <v>0.2</v>
      </c>
      <c r="V5">
        <v>290</v>
      </c>
      <c r="W5">
        <v>0.39</v>
      </c>
      <c r="X5">
        <v>62</v>
      </c>
      <c r="Y5">
        <v>0.3</v>
      </c>
      <c r="Z5">
        <v>4</v>
      </c>
      <c r="AA5">
        <v>-101</v>
      </c>
      <c r="AB5">
        <v>35</v>
      </c>
      <c r="AC5">
        <v>81</v>
      </c>
      <c r="AD5">
        <v>15</v>
      </c>
      <c r="AE5">
        <v>30538</v>
      </c>
      <c r="AF5">
        <v>30538</v>
      </c>
      <c r="AG5">
        <v>30233</v>
      </c>
      <c r="AH5">
        <v>1.76</v>
      </c>
      <c r="AI5" s="16">
        <v>0.79507883193763473</v>
      </c>
    </row>
    <row r="6" spans="1:35" x14ac:dyDescent="0.3">
      <c r="A6" t="s">
        <v>2651</v>
      </c>
      <c r="B6" t="s">
        <v>2643</v>
      </c>
      <c r="C6" t="s">
        <v>2554</v>
      </c>
      <c r="D6" t="s">
        <v>2645</v>
      </c>
      <c r="E6">
        <v>30233</v>
      </c>
      <c r="F6" t="s">
        <v>2645</v>
      </c>
      <c r="G6">
        <v>30233</v>
      </c>
      <c r="H6">
        <v>222783</v>
      </c>
      <c r="I6" t="s">
        <v>616</v>
      </c>
      <c r="J6" t="s">
        <v>617</v>
      </c>
      <c r="K6" t="s">
        <v>39</v>
      </c>
      <c r="L6" t="s">
        <v>50</v>
      </c>
      <c r="M6" t="s">
        <v>618</v>
      </c>
      <c r="N6" t="s">
        <v>4232</v>
      </c>
      <c r="O6" t="s">
        <v>50</v>
      </c>
      <c r="P6" t="s">
        <v>71</v>
      </c>
      <c r="Q6" t="s">
        <v>4233</v>
      </c>
      <c r="R6" t="s">
        <v>4234</v>
      </c>
      <c r="S6">
        <v>120</v>
      </c>
      <c r="T6">
        <v>1.78</v>
      </c>
      <c r="U6">
        <v>0.2</v>
      </c>
      <c r="V6">
        <v>290</v>
      </c>
      <c r="W6">
        <v>0.39</v>
      </c>
      <c r="X6">
        <v>62</v>
      </c>
      <c r="Y6">
        <v>0.3</v>
      </c>
      <c r="Z6">
        <v>4</v>
      </c>
      <c r="AA6">
        <v>-101</v>
      </c>
      <c r="AB6">
        <v>35</v>
      </c>
      <c r="AC6">
        <v>81</v>
      </c>
      <c r="AD6">
        <v>15</v>
      </c>
      <c r="AE6">
        <v>30538</v>
      </c>
      <c r="AF6">
        <v>30538</v>
      </c>
      <c r="AG6">
        <v>30233</v>
      </c>
      <c r="AH6">
        <v>1.76</v>
      </c>
      <c r="AI6" s="16">
        <v>0.69142857142857139</v>
      </c>
    </row>
    <row r="7" spans="1:35" x14ac:dyDescent="0.3">
      <c r="A7" t="s">
        <v>2652</v>
      </c>
      <c r="B7" t="s">
        <v>2643</v>
      </c>
      <c r="C7" t="s">
        <v>2554</v>
      </c>
      <c r="D7" t="s">
        <v>2645</v>
      </c>
      <c r="E7">
        <v>30233</v>
      </c>
      <c r="F7" t="s">
        <v>2653</v>
      </c>
      <c r="G7">
        <v>28658</v>
      </c>
      <c r="H7">
        <v>35682</v>
      </c>
      <c r="I7" t="s">
        <v>616</v>
      </c>
      <c r="J7" t="s">
        <v>617</v>
      </c>
      <c r="K7" t="s">
        <v>39</v>
      </c>
      <c r="L7" t="s">
        <v>50</v>
      </c>
      <c r="M7" t="s">
        <v>71</v>
      </c>
      <c r="N7" t="s">
        <v>4233</v>
      </c>
      <c r="O7" t="s">
        <v>68</v>
      </c>
      <c r="P7" t="s">
        <v>655</v>
      </c>
      <c r="Q7" t="s">
        <v>4235</v>
      </c>
      <c r="R7" t="s">
        <v>4236</v>
      </c>
      <c r="S7">
        <v>41</v>
      </c>
      <c r="T7">
        <v>2.38</v>
      </c>
      <c r="U7">
        <v>0.2</v>
      </c>
      <c r="V7">
        <v>395</v>
      </c>
      <c r="W7">
        <v>0.57999999999999996</v>
      </c>
      <c r="X7">
        <v>0</v>
      </c>
      <c r="Y7">
        <v>0.25</v>
      </c>
      <c r="Z7">
        <v>4</v>
      </c>
      <c r="AA7">
        <v>12</v>
      </c>
      <c r="AB7">
        <v>46</v>
      </c>
      <c r="AC7">
        <v>312</v>
      </c>
      <c r="AD7">
        <v>370</v>
      </c>
      <c r="AE7">
        <v>30233</v>
      </c>
      <c r="AF7">
        <v>30233</v>
      </c>
      <c r="AG7">
        <v>28658</v>
      </c>
      <c r="AH7">
        <v>2.36</v>
      </c>
      <c r="AI7" s="16">
        <v>0.80952380952380953</v>
      </c>
    </row>
    <row r="8" spans="1:35" x14ac:dyDescent="0.3">
      <c r="A8" t="s">
        <v>2654</v>
      </c>
      <c r="B8" t="s">
        <v>2643</v>
      </c>
      <c r="C8" t="s">
        <v>2554</v>
      </c>
      <c r="D8" t="s">
        <v>2655</v>
      </c>
      <c r="E8">
        <v>27048</v>
      </c>
      <c r="F8" t="s">
        <v>2645</v>
      </c>
      <c r="G8">
        <v>30233</v>
      </c>
      <c r="H8">
        <v>14100</v>
      </c>
      <c r="I8" t="s">
        <v>616</v>
      </c>
      <c r="J8" t="s">
        <v>617</v>
      </c>
      <c r="K8" t="s">
        <v>39</v>
      </c>
      <c r="L8" t="s">
        <v>68</v>
      </c>
      <c r="M8" t="s">
        <v>674</v>
      </c>
      <c r="N8" t="s">
        <v>4237</v>
      </c>
      <c r="O8" t="s">
        <v>50</v>
      </c>
      <c r="P8" t="s">
        <v>71</v>
      </c>
      <c r="Q8" t="s">
        <v>4233</v>
      </c>
      <c r="R8" t="s">
        <v>4238</v>
      </c>
      <c r="S8">
        <v>35</v>
      </c>
      <c r="T8">
        <v>2.37</v>
      </c>
      <c r="U8">
        <v>0.19</v>
      </c>
      <c r="V8">
        <v>407</v>
      </c>
      <c r="W8">
        <v>0.6</v>
      </c>
      <c r="X8">
        <v>45</v>
      </c>
      <c r="Y8">
        <v>0.28999999999999998</v>
      </c>
      <c r="Z8">
        <v>6</v>
      </c>
      <c r="AA8">
        <v>73</v>
      </c>
      <c r="AB8">
        <v>68</v>
      </c>
      <c r="AC8">
        <v>110</v>
      </c>
      <c r="AD8">
        <v>251</v>
      </c>
      <c r="AE8">
        <v>27048</v>
      </c>
      <c r="AF8">
        <v>27048</v>
      </c>
      <c r="AG8">
        <v>30233</v>
      </c>
      <c r="AH8">
        <v>2.34</v>
      </c>
      <c r="AI8" s="16">
        <v>0.80432055749128928</v>
      </c>
    </row>
    <row r="9" spans="1:35" x14ac:dyDescent="0.3">
      <c r="A9" t="s">
        <v>2656</v>
      </c>
      <c r="B9" t="s">
        <v>2643</v>
      </c>
      <c r="C9" t="s">
        <v>2657</v>
      </c>
      <c r="D9" t="s">
        <v>2658</v>
      </c>
      <c r="E9">
        <v>24527</v>
      </c>
      <c r="F9" t="s">
        <v>2659</v>
      </c>
      <c r="G9">
        <v>38343</v>
      </c>
      <c r="H9">
        <v>5900</v>
      </c>
      <c r="I9" t="s">
        <v>365</v>
      </c>
      <c r="J9" t="s">
        <v>366</v>
      </c>
      <c r="K9" t="s">
        <v>39</v>
      </c>
      <c r="L9" t="s">
        <v>396</v>
      </c>
      <c r="M9" t="s">
        <v>1930</v>
      </c>
      <c r="N9" t="s">
        <v>4239</v>
      </c>
      <c r="O9" t="s">
        <v>70</v>
      </c>
      <c r="P9" t="s">
        <v>553</v>
      </c>
      <c r="Q9" t="s">
        <v>4240</v>
      </c>
      <c r="R9" t="s">
        <v>4241</v>
      </c>
      <c r="S9">
        <v>11</v>
      </c>
      <c r="T9">
        <v>1.8</v>
      </c>
      <c r="U9">
        <v>0.19</v>
      </c>
      <c r="V9">
        <v>654</v>
      </c>
      <c r="W9">
        <v>1.08</v>
      </c>
      <c r="X9">
        <v>134</v>
      </c>
      <c r="Y9">
        <v>0.36</v>
      </c>
      <c r="Z9">
        <v>11</v>
      </c>
      <c r="AA9">
        <v>188</v>
      </c>
      <c r="AB9">
        <v>73</v>
      </c>
      <c r="AC9">
        <v>231</v>
      </c>
      <c r="AD9">
        <v>492</v>
      </c>
      <c r="AE9">
        <v>27420</v>
      </c>
      <c r="AF9">
        <v>24527</v>
      </c>
      <c r="AG9">
        <v>38343</v>
      </c>
      <c r="AH9">
        <v>1.77</v>
      </c>
      <c r="AI9" s="16">
        <v>0.93245598798571061</v>
      </c>
    </row>
    <row r="10" spans="1:35" x14ac:dyDescent="0.3">
      <c r="A10" t="s">
        <v>2660</v>
      </c>
      <c r="B10" t="s">
        <v>2643</v>
      </c>
      <c r="C10" t="s">
        <v>2657</v>
      </c>
      <c r="D10" t="s">
        <v>2661</v>
      </c>
      <c r="E10">
        <v>46933</v>
      </c>
      <c r="F10" t="s">
        <v>2662</v>
      </c>
      <c r="G10">
        <v>77845</v>
      </c>
      <c r="H10">
        <v>2395</v>
      </c>
      <c r="I10" t="s">
        <v>365</v>
      </c>
      <c r="J10" t="s">
        <v>366</v>
      </c>
      <c r="K10" t="s">
        <v>39</v>
      </c>
      <c r="L10" t="s">
        <v>42</v>
      </c>
      <c r="M10" t="s">
        <v>621</v>
      </c>
      <c r="N10" t="s">
        <v>4242</v>
      </c>
      <c r="O10" t="s">
        <v>76</v>
      </c>
      <c r="P10" t="s">
        <v>905</v>
      </c>
      <c r="Q10" t="s">
        <v>4243</v>
      </c>
      <c r="R10" t="s">
        <v>4244</v>
      </c>
      <c r="S10">
        <v>1</v>
      </c>
      <c r="T10">
        <v>2.19</v>
      </c>
      <c r="U10">
        <v>0.19</v>
      </c>
      <c r="V10">
        <v>1095</v>
      </c>
      <c r="W10">
        <v>2.96</v>
      </c>
      <c r="X10">
        <v>0</v>
      </c>
      <c r="Y10">
        <v>0.25</v>
      </c>
      <c r="Z10">
        <v>21</v>
      </c>
      <c r="AA10">
        <v>-10</v>
      </c>
      <c r="AB10">
        <v>-244</v>
      </c>
      <c r="AC10">
        <v>278</v>
      </c>
      <c r="AD10">
        <v>24</v>
      </c>
      <c r="AE10">
        <v>46933</v>
      </c>
      <c r="AF10">
        <v>46933</v>
      </c>
      <c r="AG10">
        <v>77840</v>
      </c>
      <c r="AH10">
        <v>2.16</v>
      </c>
      <c r="AI10" s="16">
        <v>0.78673423944694576</v>
      </c>
    </row>
    <row r="11" spans="1:35" x14ac:dyDescent="0.3">
      <c r="A11" t="s">
        <v>2663</v>
      </c>
      <c r="B11" t="s">
        <v>2643</v>
      </c>
      <c r="C11" t="s">
        <v>2657</v>
      </c>
      <c r="D11" t="s">
        <v>2661</v>
      </c>
      <c r="E11">
        <v>46933</v>
      </c>
      <c r="F11" t="s">
        <v>2664</v>
      </c>
      <c r="G11">
        <v>54942</v>
      </c>
      <c r="H11">
        <v>10491</v>
      </c>
      <c r="I11" t="s">
        <v>365</v>
      </c>
      <c r="J11" t="s">
        <v>366</v>
      </c>
      <c r="K11" t="s">
        <v>39</v>
      </c>
      <c r="L11" t="s">
        <v>42</v>
      </c>
      <c r="M11" t="s">
        <v>621</v>
      </c>
      <c r="N11" t="s">
        <v>4242</v>
      </c>
      <c r="O11" t="s">
        <v>140</v>
      </c>
      <c r="P11" t="s">
        <v>550</v>
      </c>
      <c r="Q11" t="s">
        <v>4245</v>
      </c>
      <c r="R11" t="s">
        <v>4246</v>
      </c>
      <c r="S11">
        <v>18</v>
      </c>
      <c r="T11">
        <v>2.06</v>
      </c>
      <c r="U11">
        <v>0.2</v>
      </c>
      <c r="V11">
        <v>391</v>
      </c>
      <c r="W11">
        <v>0.73</v>
      </c>
      <c r="X11">
        <v>46</v>
      </c>
      <c r="Y11">
        <v>0.28000000000000003</v>
      </c>
      <c r="Z11">
        <v>47</v>
      </c>
      <c r="AA11">
        <v>-10</v>
      </c>
      <c r="AB11">
        <v>10</v>
      </c>
      <c r="AC11">
        <v>250</v>
      </c>
      <c r="AD11">
        <v>250</v>
      </c>
      <c r="AE11">
        <v>46933</v>
      </c>
      <c r="AF11">
        <v>46933</v>
      </c>
      <c r="AG11">
        <v>54942</v>
      </c>
      <c r="AH11">
        <v>2.04</v>
      </c>
      <c r="AI11" s="16">
        <v>0.9361549120753444</v>
      </c>
    </row>
    <row r="12" spans="1:35" x14ac:dyDescent="0.3">
      <c r="A12" t="s">
        <v>2665</v>
      </c>
      <c r="B12" t="s">
        <v>2643</v>
      </c>
      <c r="C12" t="s">
        <v>2657</v>
      </c>
      <c r="D12" t="s">
        <v>2661</v>
      </c>
      <c r="E12">
        <v>46933</v>
      </c>
      <c r="F12" t="s">
        <v>2666</v>
      </c>
      <c r="G12">
        <v>66223</v>
      </c>
      <c r="H12">
        <v>2270</v>
      </c>
      <c r="I12" t="s">
        <v>365</v>
      </c>
      <c r="J12" t="s">
        <v>366</v>
      </c>
      <c r="K12" t="s">
        <v>39</v>
      </c>
      <c r="L12" t="s">
        <v>42</v>
      </c>
      <c r="M12" t="s">
        <v>621</v>
      </c>
      <c r="N12" t="s">
        <v>4242</v>
      </c>
      <c r="O12" t="s">
        <v>274</v>
      </c>
      <c r="P12" t="s">
        <v>902</v>
      </c>
      <c r="Q12" t="s">
        <v>4247</v>
      </c>
      <c r="R12" t="s">
        <v>4248</v>
      </c>
      <c r="S12">
        <v>3</v>
      </c>
      <c r="T12">
        <v>1.96</v>
      </c>
      <c r="U12">
        <v>0.19</v>
      </c>
      <c r="V12">
        <v>578</v>
      </c>
      <c r="W12">
        <v>1.47</v>
      </c>
      <c r="X12">
        <v>25</v>
      </c>
      <c r="Y12">
        <v>0.25</v>
      </c>
      <c r="Z12">
        <v>10</v>
      </c>
      <c r="AA12">
        <v>-10</v>
      </c>
      <c r="AB12">
        <v>-87</v>
      </c>
      <c r="AC12">
        <v>110</v>
      </c>
      <c r="AD12">
        <v>13</v>
      </c>
      <c r="AE12">
        <v>46933</v>
      </c>
      <c r="AF12">
        <v>46933</v>
      </c>
      <c r="AG12">
        <v>66201</v>
      </c>
      <c r="AH12">
        <v>1.93</v>
      </c>
      <c r="AI12" s="16">
        <v>0.82555832903435922</v>
      </c>
    </row>
    <row r="13" spans="1:35" x14ac:dyDescent="0.3">
      <c r="A13" t="s">
        <v>2667</v>
      </c>
      <c r="B13" t="s">
        <v>2643</v>
      </c>
      <c r="C13" t="s">
        <v>2657</v>
      </c>
      <c r="D13" t="s">
        <v>2661</v>
      </c>
      <c r="E13">
        <v>46933</v>
      </c>
      <c r="F13" t="s">
        <v>2668</v>
      </c>
      <c r="G13">
        <v>55113</v>
      </c>
      <c r="H13">
        <v>17565</v>
      </c>
      <c r="I13" t="s">
        <v>365</v>
      </c>
      <c r="J13" t="s">
        <v>366</v>
      </c>
      <c r="K13" t="s">
        <v>39</v>
      </c>
      <c r="L13" t="s">
        <v>42</v>
      </c>
      <c r="M13" t="s">
        <v>621</v>
      </c>
      <c r="N13" t="s">
        <v>4242</v>
      </c>
      <c r="O13" t="s">
        <v>900</v>
      </c>
      <c r="P13" t="s">
        <v>901</v>
      </c>
      <c r="Q13" t="s">
        <v>4249</v>
      </c>
      <c r="R13" t="s">
        <v>4250</v>
      </c>
      <c r="S13">
        <v>23</v>
      </c>
      <c r="T13">
        <v>1.97</v>
      </c>
      <c r="U13">
        <v>0.2</v>
      </c>
      <c r="V13">
        <v>594</v>
      </c>
      <c r="W13">
        <v>1.0900000000000001</v>
      </c>
      <c r="X13">
        <v>52</v>
      </c>
      <c r="Y13">
        <v>0.28000000000000003</v>
      </c>
      <c r="Z13">
        <v>56</v>
      </c>
      <c r="AA13">
        <v>-10</v>
      </c>
      <c r="AB13">
        <v>3</v>
      </c>
      <c r="AC13">
        <v>15</v>
      </c>
      <c r="AD13">
        <v>8</v>
      </c>
      <c r="AE13">
        <v>46064</v>
      </c>
      <c r="AF13">
        <v>46933</v>
      </c>
      <c r="AG13">
        <v>55113</v>
      </c>
      <c r="AH13">
        <v>1.95</v>
      </c>
      <c r="AI13" s="16">
        <v>0.94100134202874475</v>
      </c>
    </row>
    <row r="14" spans="1:35" x14ac:dyDescent="0.3">
      <c r="A14" t="s">
        <v>2669</v>
      </c>
      <c r="B14" t="s">
        <v>2643</v>
      </c>
      <c r="C14" t="s">
        <v>2657</v>
      </c>
      <c r="D14" t="s">
        <v>2661</v>
      </c>
      <c r="E14">
        <v>46933</v>
      </c>
      <c r="F14" t="s">
        <v>2670</v>
      </c>
      <c r="G14">
        <v>30286</v>
      </c>
      <c r="H14">
        <v>34800</v>
      </c>
      <c r="I14" t="s">
        <v>365</v>
      </c>
      <c r="J14" t="s">
        <v>366</v>
      </c>
      <c r="K14" t="s">
        <v>39</v>
      </c>
      <c r="L14" t="s">
        <v>42</v>
      </c>
      <c r="M14" t="s">
        <v>621</v>
      </c>
      <c r="N14" t="s">
        <v>4242</v>
      </c>
      <c r="O14" t="s">
        <v>50</v>
      </c>
      <c r="P14" t="s">
        <v>897</v>
      </c>
      <c r="Q14" t="s">
        <v>4251</v>
      </c>
      <c r="R14" t="s">
        <v>4252</v>
      </c>
      <c r="S14">
        <v>25</v>
      </c>
      <c r="T14">
        <v>1.78</v>
      </c>
      <c r="U14">
        <v>0.2</v>
      </c>
      <c r="V14">
        <v>674</v>
      </c>
      <c r="W14">
        <v>1.48</v>
      </c>
      <c r="X14">
        <v>36</v>
      </c>
      <c r="Y14">
        <v>0.27</v>
      </c>
      <c r="Z14">
        <v>20</v>
      </c>
      <c r="AA14">
        <v>-10</v>
      </c>
      <c r="AB14">
        <v>-22</v>
      </c>
      <c r="AC14">
        <v>82</v>
      </c>
      <c r="AD14">
        <v>50</v>
      </c>
      <c r="AE14">
        <v>46933</v>
      </c>
      <c r="AF14">
        <v>46933</v>
      </c>
      <c r="AG14">
        <v>30286</v>
      </c>
      <c r="AH14">
        <v>1.76</v>
      </c>
      <c r="AI14" s="16">
        <v>0.9361549120753444</v>
      </c>
    </row>
    <row r="15" spans="1:35" x14ac:dyDescent="0.3">
      <c r="A15" t="s">
        <v>2671</v>
      </c>
      <c r="B15" t="s">
        <v>2643</v>
      </c>
      <c r="C15" t="s">
        <v>2657</v>
      </c>
      <c r="D15" t="s">
        <v>2645</v>
      </c>
      <c r="E15">
        <v>30233</v>
      </c>
      <c r="F15" t="s">
        <v>2645</v>
      </c>
      <c r="G15">
        <v>30233</v>
      </c>
      <c r="H15">
        <v>27680.91</v>
      </c>
      <c r="I15" t="s">
        <v>365</v>
      </c>
      <c r="J15" t="s">
        <v>366</v>
      </c>
      <c r="K15" t="s">
        <v>39</v>
      </c>
      <c r="L15" t="s">
        <v>68</v>
      </c>
      <c r="M15" t="s">
        <v>674</v>
      </c>
      <c r="N15" t="s">
        <v>4237</v>
      </c>
      <c r="O15" t="s">
        <v>50</v>
      </c>
      <c r="P15" t="s">
        <v>71</v>
      </c>
      <c r="Q15" t="s">
        <v>4233</v>
      </c>
      <c r="R15" t="s">
        <v>4253</v>
      </c>
      <c r="S15">
        <v>45</v>
      </c>
      <c r="T15">
        <v>2.37</v>
      </c>
      <c r="U15">
        <v>0.2</v>
      </c>
      <c r="V15">
        <v>396</v>
      </c>
      <c r="W15">
        <v>0.67</v>
      </c>
      <c r="X15">
        <v>98</v>
      </c>
      <c r="Y15">
        <v>0.34</v>
      </c>
      <c r="Z15">
        <v>5</v>
      </c>
      <c r="AA15">
        <v>185</v>
      </c>
      <c r="AB15">
        <v>24</v>
      </c>
      <c r="AC15">
        <v>92</v>
      </c>
      <c r="AD15">
        <v>301</v>
      </c>
      <c r="AE15">
        <v>27420</v>
      </c>
      <c r="AF15">
        <v>27048</v>
      </c>
      <c r="AG15">
        <v>30233</v>
      </c>
      <c r="AH15">
        <v>2.35</v>
      </c>
      <c r="AI15" s="16">
        <v>0.63659005318701434</v>
      </c>
    </row>
    <row r="16" spans="1:35" x14ac:dyDescent="0.3">
      <c r="A16" t="s">
        <v>2672</v>
      </c>
      <c r="B16" t="s">
        <v>2643</v>
      </c>
      <c r="C16" t="s">
        <v>2657</v>
      </c>
      <c r="D16" t="s">
        <v>2645</v>
      </c>
      <c r="E16">
        <v>30233</v>
      </c>
      <c r="F16" t="s">
        <v>2673</v>
      </c>
      <c r="G16">
        <v>72204</v>
      </c>
      <c r="H16">
        <v>2256</v>
      </c>
      <c r="I16" t="s">
        <v>365</v>
      </c>
      <c r="J16" t="s">
        <v>366</v>
      </c>
      <c r="K16" t="s">
        <v>39</v>
      </c>
      <c r="L16" t="s">
        <v>50</v>
      </c>
      <c r="M16" t="s">
        <v>71</v>
      </c>
      <c r="N16" t="s">
        <v>4233</v>
      </c>
      <c r="O16" t="s">
        <v>146</v>
      </c>
      <c r="P16" t="s">
        <v>641</v>
      </c>
      <c r="Q16" t="s">
        <v>4254</v>
      </c>
      <c r="R16" t="s">
        <v>4255</v>
      </c>
      <c r="S16">
        <v>5</v>
      </c>
      <c r="T16">
        <v>1.97</v>
      </c>
      <c r="U16">
        <v>0.2</v>
      </c>
      <c r="V16">
        <v>574</v>
      </c>
      <c r="W16">
        <v>1.43</v>
      </c>
      <c r="X16">
        <v>28</v>
      </c>
      <c r="Y16">
        <v>0.26</v>
      </c>
      <c r="Z16">
        <v>-27</v>
      </c>
      <c r="AA16">
        <v>1</v>
      </c>
      <c r="AB16">
        <v>-78</v>
      </c>
      <c r="AC16">
        <v>235</v>
      </c>
      <c r="AD16">
        <v>158</v>
      </c>
      <c r="AE16">
        <v>31201</v>
      </c>
      <c r="AF16">
        <v>30233</v>
      </c>
      <c r="AG16">
        <v>72201</v>
      </c>
      <c r="AH16">
        <v>1.95</v>
      </c>
      <c r="AI16" s="16">
        <v>0.91161063988451385</v>
      </c>
    </row>
    <row r="17" spans="1:35" x14ac:dyDescent="0.3">
      <c r="A17" t="s">
        <v>2674</v>
      </c>
      <c r="B17" t="s">
        <v>2643</v>
      </c>
      <c r="C17" t="s">
        <v>2657</v>
      </c>
      <c r="D17" t="s">
        <v>2645</v>
      </c>
      <c r="E17">
        <v>30233</v>
      </c>
      <c r="F17" t="s">
        <v>2675</v>
      </c>
      <c r="G17">
        <v>37138</v>
      </c>
      <c r="H17">
        <v>6424</v>
      </c>
      <c r="I17" t="s">
        <v>365</v>
      </c>
      <c r="J17" t="s">
        <v>366</v>
      </c>
      <c r="K17" t="s">
        <v>39</v>
      </c>
      <c r="L17" t="s">
        <v>50</v>
      </c>
      <c r="M17" t="s">
        <v>71</v>
      </c>
      <c r="N17" t="s">
        <v>4233</v>
      </c>
      <c r="O17" t="s">
        <v>70</v>
      </c>
      <c r="P17" t="s">
        <v>669</v>
      </c>
      <c r="Q17" t="s">
        <v>4256</v>
      </c>
      <c r="R17" t="s">
        <v>4257</v>
      </c>
      <c r="S17">
        <v>13</v>
      </c>
      <c r="T17">
        <v>2.6</v>
      </c>
      <c r="U17">
        <v>0.19</v>
      </c>
      <c r="V17">
        <v>309</v>
      </c>
      <c r="W17">
        <v>0.7</v>
      </c>
      <c r="X17">
        <v>38</v>
      </c>
      <c r="Y17">
        <v>0.27</v>
      </c>
      <c r="Z17">
        <v>4</v>
      </c>
      <c r="AA17">
        <v>1</v>
      </c>
      <c r="AB17">
        <v>31</v>
      </c>
      <c r="AC17">
        <v>252</v>
      </c>
      <c r="AD17">
        <v>284</v>
      </c>
      <c r="AE17">
        <v>30233</v>
      </c>
      <c r="AF17">
        <v>30233</v>
      </c>
      <c r="AG17">
        <v>37138</v>
      </c>
      <c r="AH17">
        <v>2.57</v>
      </c>
      <c r="AI17" s="16">
        <v>0.92055642882182964</v>
      </c>
    </row>
    <row r="18" spans="1:35" x14ac:dyDescent="0.3">
      <c r="A18" t="s">
        <v>2676</v>
      </c>
      <c r="B18" t="s">
        <v>2643</v>
      </c>
      <c r="C18" t="s">
        <v>2657</v>
      </c>
      <c r="D18" t="s">
        <v>2645</v>
      </c>
      <c r="E18">
        <v>30233</v>
      </c>
      <c r="F18" t="s">
        <v>2655</v>
      </c>
      <c r="G18">
        <v>27048</v>
      </c>
      <c r="H18">
        <v>3141.83</v>
      </c>
      <c r="I18" t="s">
        <v>365</v>
      </c>
      <c r="J18" t="s">
        <v>366</v>
      </c>
      <c r="K18" t="s">
        <v>39</v>
      </c>
      <c r="L18" t="s">
        <v>50</v>
      </c>
      <c r="M18" t="s">
        <v>71</v>
      </c>
      <c r="N18" t="s">
        <v>4233</v>
      </c>
      <c r="O18" t="s">
        <v>68</v>
      </c>
      <c r="P18" t="s">
        <v>674</v>
      </c>
      <c r="Q18" t="s">
        <v>4237</v>
      </c>
      <c r="R18" t="s">
        <v>4258</v>
      </c>
      <c r="S18">
        <v>13</v>
      </c>
      <c r="T18">
        <v>2.67</v>
      </c>
      <c r="U18">
        <v>0.19</v>
      </c>
      <c r="V18">
        <v>394</v>
      </c>
      <c r="W18">
        <v>0.59</v>
      </c>
      <c r="X18">
        <v>0</v>
      </c>
      <c r="Y18">
        <v>0.25</v>
      </c>
      <c r="Z18">
        <v>7</v>
      </c>
      <c r="AA18">
        <v>1</v>
      </c>
      <c r="AB18">
        <v>43</v>
      </c>
      <c r="AC18">
        <v>694</v>
      </c>
      <c r="AD18">
        <v>738</v>
      </c>
      <c r="AE18">
        <v>30233</v>
      </c>
      <c r="AF18">
        <v>30233</v>
      </c>
      <c r="AG18">
        <v>27048</v>
      </c>
      <c r="AH18">
        <v>2.64</v>
      </c>
      <c r="AI18" s="16">
        <v>0.91824661297480936</v>
      </c>
    </row>
    <row r="19" spans="1:35" x14ac:dyDescent="0.3">
      <c r="A19" t="s">
        <v>2677</v>
      </c>
      <c r="B19" t="s">
        <v>2643</v>
      </c>
      <c r="C19" t="s">
        <v>2657</v>
      </c>
      <c r="D19" t="s">
        <v>2678</v>
      </c>
      <c r="E19">
        <v>32827</v>
      </c>
      <c r="F19" t="s">
        <v>2679</v>
      </c>
      <c r="G19">
        <v>33619</v>
      </c>
      <c r="H19">
        <v>400</v>
      </c>
      <c r="I19" t="s">
        <v>365</v>
      </c>
      <c r="J19" t="s">
        <v>366</v>
      </c>
      <c r="K19" t="s">
        <v>39</v>
      </c>
      <c r="L19" t="s">
        <v>220</v>
      </c>
      <c r="M19" t="s">
        <v>364</v>
      </c>
      <c r="N19" t="s">
        <v>4259</v>
      </c>
      <c r="O19" t="s">
        <v>220</v>
      </c>
      <c r="P19" t="s">
        <v>367</v>
      </c>
      <c r="Q19" t="s">
        <v>4260</v>
      </c>
      <c r="R19" t="s">
        <v>4261</v>
      </c>
      <c r="S19">
        <v>1</v>
      </c>
      <c r="T19">
        <v>4.71</v>
      </c>
      <c r="U19">
        <v>0.2</v>
      </c>
      <c r="V19">
        <v>85</v>
      </c>
      <c r="W19">
        <v>0.5</v>
      </c>
      <c r="X19">
        <v>19</v>
      </c>
      <c r="Y19">
        <v>0.25</v>
      </c>
      <c r="Z19">
        <v>5</v>
      </c>
      <c r="AA19">
        <v>-13</v>
      </c>
      <c r="AB19">
        <v>-47</v>
      </c>
      <c r="AC19">
        <v>119</v>
      </c>
      <c r="AD19">
        <v>59</v>
      </c>
      <c r="AE19">
        <v>32771</v>
      </c>
      <c r="AF19">
        <v>32801</v>
      </c>
      <c r="AG19">
        <v>33601</v>
      </c>
      <c r="AH19">
        <v>4.6900000000000004</v>
      </c>
      <c r="AI19" s="16">
        <v>0.93245598798571061</v>
      </c>
    </row>
    <row r="20" spans="1:35" x14ac:dyDescent="0.3">
      <c r="A20" t="s">
        <v>2680</v>
      </c>
      <c r="B20" t="s">
        <v>2643</v>
      </c>
      <c r="C20" t="s">
        <v>2657</v>
      </c>
      <c r="D20" t="s">
        <v>2655</v>
      </c>
      <c r="E20">
        <v>27048</v>
      </c>
      <c r="F20" t="s">
        <v>2645</v>
      </c>
      <c r="G20">
        <v>30233</v>
      </c>
      <c r="H20">
        <v>39410</v>
      </c>
      <c r="I20" t="s">
        <v>365</v>
      </c>
      <c r="J20" t="s">
        <v>366</v>
      </c>
      <c r="K20" t="s">
        <v>39</v>
      </c>
      <c r="L20" t="s">
        <v>50</v>
      </c>
      <c r="M20" t="s">
        <v>71</v>
      </c>
      <c r="N20" t="s">
        <v>4233</v>
      </c>
      <c r="O20" t="s">
        <v>68</v>
      </c>
      <c r="P20" t="s">
        <v>674</v>
      </c>
      <c r="Q20" t="s">
        <v>4237</v>
      </c>
      <c r="R20" t="s">
        <v>4258</v>
      </c>
      <c r="S20">
        <v>13</v>
      </c>
      <c r="T20">
        <v>2.67</v>
      </c>
      <c r="U20">
        <v>0.19</v>
      </c>
      <c r="V20">
        <v>394</v>
      </c>
      <c r="W20">
        <v>0.59</v>
      </c>
      <c r="X20">
        <v>0</v>
      </c>
      <c r="Y20">
        <v>0.25</v>
      </c>
      <c r="Z20">
        <v>7</v>
      </c>
      <c r="AA20">
        <v>1</v>
      </c>
      <c r="AB20">
        <v>43</v>
      </c>
      <c r="AC20">
        <v>694</v>
      </c>
      <c r="AD20">
        <v>738</v>
      </c>
      <c r="AE20">
        <v>30233</v>
      </c>
      <c r="AF20">
        <v>30233</v>
      </c>
      <c r="AG20">
        <v>27048</v>
      </c>
      <c r="AH20">
        <v>2.64</v>
      </c>
      <c r="AI20" s="16">
        <v>0.91824661297480936</v>
      </c>
    </row>
    <row r="21" spans="1:35" x14ac:dyDescent="0.3">
      <c r="A21" t="s">
        <v>2681</v>
      </c>
      <c r="B21" t="s">
        <v>2643</v>
      </c>
      <c r="C21" t="s">
        <v>2657</v>
      </c>
      <c r="D21" t="s">
        <v>2679</v>
      </c>
      <c r="E21">
        <v>33619</v>
      </c>
      <c r="F21" t="s">
        <v>2678</v>
      </c>
      <c r="G21">
        <v>32827</v>
      </c>
      <c r="H21">
        <v>400</v>
      </c>
      <c r="I21" t="s">
        <v>365</v>
      </c>
      <c r="J21" t="s">
        <v>366</v>
      </c>
      <c r="K21" t="s">
        <v>39</v>
      </c>
      <c r="L21" t="s">
        <v>220</v>
      </c>
      <c r="M21" t="s">
        <v>364</v>
      </c>
      <c r="N21" t="s">
        <v>4259</v>
      </c>
      <c r="O21" t="s">
        <v>220</v>
      </c>
      <c r="P21" t="s">
        <v>367</v>
      </c>
      <c r="Q21" t="s">
        <v>4260</v>
      </c>
      <c r="R21" t="s">
        <v>4261</v>
      </c>
      <c r="S21">
        <v>1</v>
      </c>
      <c r="T21">
        <v>4.71</v>
      </c>
      <c r="U21">
        <v>0.2</v>
      </c>
      <c r="V21">
        <v>85</v>
      </c>
      <c r="W21">
        <v>0.5</v>
      </c>
      <c r="X21">
        <v>19</v>
      </c>
      <c r="Y21">
        <v>0.25</v>
      </c>
      <c r="Z21">
        <v>5</v>
      </c>
      <c r="AA21">
        <v>-13</v>
      </c>
      <c r="AB21">
        <v>-47</v>
      </c>
      <c r="AC21">
        <v>119</v>
      </c>
      <c r="AD21">
        <v>59</v>
      </c>
      <c r="AE21">
        <v>32771</v>
      </c>
      <c r="AF21">
        <v>32801</v>
      </c>
      <c r="AG21">
        <v>33601</v>
      </c>
      <c r="AH21">
        <v>4.6900000000000004</v>
      </c>
      <c r="AI21" s="16">
        <v>0.93245598798571061</v>
      </c>
    </row>
    <row r="22" spans="1:35" x14ac:dyDescent="0.3">
      <c r="A22" t="s">
        <v>2682</v>
      </c>
      <c r="B22" t="s">
        <v>2643</v>
      </c>
      <c r="C22" t="s">
        <v>2552</v>
      </c>
      <c r="D22" t="s">
        <v>2658</v>
      </c>
      <c r="E22">
        <v>24527</v>
      </c>
      <c r="F22" t="s">
        <v>2659</v>
      </c>
      <c r="G22">
        <v>38343</v>
      </c>
      <c r="H22">
        <v>1180</v>
      </c>
      <c r="I22" t="s">
        <v>365</v>
      </c>
      <c r="J22" t="s">
        <v>366</v>
      </c>
      <c r="K22" t="s">
        <v>39</v>
      </c>
      <c r="L22" t="s">
        <v>396</v>
      </c>
      <c r="M22" t="s">
        <v>1930</v>
      </c>
      <c r="N22" t="s">
        <v>4239</v>
      </c>
      <c r="O22" t="s">
        <v>70</v>
      </c>
      <c r="P22" t="s">
        <v>553</v>
      </c>
      <c r="Q22" t="s">
        <v>4240</v>
      </c>
      <c r="R22" t="s">
        <v>4241</v>
      </c>
      <c r="S22">
        <v>11</v>
      </c>
      <c r="T22">
        <v>1.8</v>
      </c>
      <c r="U22">
        <v>0.19</v>
      </c>
      <c r="V22">
        <v>654</v>
      </c>
      <c r="W22">
        <v>1.08</v>
      </c>
      <c r="X22">
        <v>134</v>
      </c>
      <c r="Y22">
        <v>0.36</v>
      </c>
      <c r="Z22">
        <v>11</v>
      </c>
      <c r="AA22">
        <v>188</v>
      </c>
      <c r="AB22">
        <v>73</v>
      </c>
      <c r="AC22">
        <v>231</v>
      </c>
      <c r="AD22">
        <v>492</v>
      </c>
      <c r="AE22">
        <v>27420</v>
      </c>
      <c r="AF22">
        <v>24527</v>
      </c>
      <c r="AG22">
        <v>38343</v>
      </c>
      <c r="AH22">
        <v>1.77</v>
      </c>
      <c r="AI22" s="16">
        <v>0.98305084745762716</v>
      </c>
    </row>
    <row r="23" spans="1:35" x14ac:dyDescent="0.3">
      <c r="A23" t="s">
        <v>2683</v>
      </c>
      <c r="B23" t="s">
        <v>2643</v>
      </c>
      <c r="C23" t="s">
        <v>2552</v>
      </c>
      <c r="D23" t="s">
        <v>2646</v>
      </c>
      <c r="E23">
        <v>30538</v>
      </c>
      <c r="F23" t="s">
        <v>2661</v>
      </c>
      <c r="G23">
        <v>46933</v>
      </c>
      <c r="H23">
        <v>59398.64</v>
      </c>
      <c r="I23" t="s">
        <v>365</v>
      </c>
      <c r="J23" t="s">
        <v>620</v>
      </c>
      <c r="K23" t="s">
        <v>39</v>
      </c>
      <c r="L23" t="s">
        <v>50</v>
      </c>
      <c r="M23" t="s">
        <v>618</v>
      </c>
      <c r="N23" t="s">
        <v>4232</v>
      </c>
      <c r="O23" t="s">
        <v>42</v>
      </c>
      <c r="P23" t="s">
        <v>621</v>
      </c>
      <c r="Q23" t="s">
        <v>4242</v>
      </c>
      <c r="R23" t="s">
        <v>4262</v>
      </c>
      <c r="S23">
        <v>58</v>
      </c>
      <c r="T23">
        <v>1.46</v>
      </c>
      <c r="U23">
        <v>0.2</v>
      </c>
      <c r="V23">
        <v>598</v>
      </c>
      <c r="W23">
        <v>1.25</v>
      </c>
      <c r="X23">
        <v>98</v>
      </c>
      <c r="Y23">
        <v>0.33</v>
      </c>
      <c r="Z23">
        <v>5</v>
      </c>
      <c r="AA23">
        <v>-147</v>
      </c>
      <c r="AB23">
        <v>-35</v>
      </c>
      <c r="AC23">
        <v>-53</v>
      </c>
      <c r="AD23">
        <v>-235</v>
      </c>
      <c r="AE23">
        <v>31201</v>
      </c>
      <c r="AF23">
        <v>30538</v>
      </c>
      <c r="AG23">
        <v>46933</v>
      </c>
      <c r="AH23">
        <v>1.44</v>
      </c>
      <c r="AI23" s="16">
        <v>0.97833124348140954</v>
      </c>
    </row>
    <row r="24" spans="1:35" x14ac:dyDescent="0.3">
      <c r="A24" t="s">
        <v>2684</v>
      </c>
      <c r="B24" t="s">
        <v>2643</v>
      </c>
      <c r="C24" t="s">
        <v>2552</v>
      </c>
      <c r="D24" t="s">
        <v>2661</v>
      </c>
      <c r="E24">
        <v>46933</v>
      </c>
      <c r="F24" t="s">
        <v>2646</v>
      </c>
      <c r="G24">
        <v>30538</v>
      </c>
      <c r="H24">
        <v>5840.25</v>
      </c>
      <c r="I24" t="s">
        <v>365</v>
      </c>
      <c r="J24" t="s">
        <v>620</v>
      </c>
      <c r="K24" t="s">
        <v>39</v>
      </c>
      <c r="L24" t="s">
        <v>50</v>
      </c>
      <c r="M24" t="s">
        <v>618</v>
      </c>
      <c r="N24" t="s">
        <v>4232</v>
      </c>
      <c r="O24" t="s">
        <v>42</v>
      </c>
      <c r="P24" t="s">
        <v>621</v>
      </c>
      <c r="Q24" t="s">
        <v>4242</v>
      </c>
      <c r="R24" t="s">
        <v>4262</v>
      </c>
      <c r="S24">
        <v>58</v>
      </c>
      <c r="T24">
        <v>1.46</v>
      </c>
      <c r="U24">
        <v>0.2</v>
      </c>
      <c r="V24">
        <v>598</v>
      </c>
      <c r="W24">
        <v>1.25</v>
      </c>
      <c r="X24">
        <v>98</v>
      </c>
      <c r="Y24">
        <v>0.33</v>
      </c>
      <c r="Z24">
        <v>5</v>
      </c>
      <c r="AA24">
        <v>-147</v>
      </c>
      <c r="AB24">
        <v>-35</v>
      </c>
      <c r="AC24">
        <v>-53</v>
      </c>
      <c r="AD24">
        <v>-235</v>
      </c>
      <c r="AE24">
        <v>31201</v>
      </c>
      <c r="AF24">
        <v>30538</v>
      </c>
      <c r="AG24">
        <v>46933</v>
      </c>
      <c r="AH24">
        <v>1.44</v>
      </c>
      <c r="AI24" s="16">
        <v>0.97833124348140954</v>
      </c>
    </row>
    <row r="25" spans="1:35" x14ac:dyDescent="0.3">
      <c r="A25" t="s">
        <v>2685</v>
      </c>
      <c r="B25" t="s">
        <v>2643</v>
      </c>
      <c r="C25" t="s">
        <v>2552</v>
      </c>
      <c r="D25" t="s">
        <v>2661</v>
      </c>
      <c r="E25">
        <v>46933</v>
      </c>
      <c r="F25" t="s">
        <v>2659</v>
      </c>
      <c r="G25">
        <v>38343</v>
      </c>
      <c r="H25">
        <v>1698</v>
      </c>
      <c r="I25" t="s">
        <v>365</v>
      </c>
      <c r="J25" t="s">
        <v>620</v>
      </c>
      <c r="K25" t="s">
        <v>39</v>
      </c>
      <c r="L25" t="s">
        <v>42</v>
      </c>
      <c r="M25" t="s">
        <v>621</v>
      </c>
      <c r="N25" t="s">
        <v>4242</v>
      </c>
      <c r="O25" t="s">
        <v>70</v>
      </c>
      <c r="P25" t="s">
        <v>553</v>
      </c>
      <c r="Q25" t="s">
        <v>4240</v>
      </c>
      <c r="R25" t="s">
        <v>4263</v>
      </c>
      <c r="S25">
        <v>7</v>
      </c>
      <c r="T25">
        <v>1.76</v>
      </c>
      <c r="U25">
        <v>0.19</v>
      </c>
      <c r="V25">
        <v>482</v>
      </c>
      <c r="W25">
        <v>1.1499999999999999</v>
      </c>
      <c r="X25">
        <v>48</v>
      </c>
      <c r="Y25">
        <v>0.28000000000000003</v>
      </c>
      <c r="Z25">
        <v>9</v>
      </c>
      <c r="AA25">
        <v>-18</v>
      </c>
      <c r="AB25">
        <v>-44</v>
      </c>
      <c r="AC25">
        <v>294</v>
      </c>
      <c r="AD25">
        <v>232</v>
      </c>
      <c r="AE25">
        <v>46933</v>
      </c>
      <c r="AF25">
        <v>46933</v>
      </c>
      <c r="AG25">
        <v>38343</v>
      </c>
      <c r="AH25">
        <v>1.73</v>
      </c>
      <c r="AI25" s="16">
        <v>0.98305084745762716</v>
      </c>
    </row>
    <row r="26" spans="1:35" x14ac:dyDescent="0.3">
      <c r="A26" t="s">
        <v>2686</v>
      </c>
      <c r="B26" t="s">
        <v>2643</v>
      </c>
      <c r="C26" t="s">
        <v>2552</v>
      </c>
      <c r="D26" t="s">
        <v>2661</v>
      </c>
      <c r="E26">
        <v>46933</v>
      </c>
      <c r="F26" t="s">
        <v>2666</v>
      </c>
      <c r="G26">
        <v>66223</v>
      </c>
      <c r="H26">
        <v>1135</v>
      </c>
      <c r="I26" t="s">
        <v>365</v>
      </c>
      <c r="J26" t="s">
        <v>366</v>
      </c>
      <c r="K26" t="s">
        <v>39</v>
      </c>
      <c r="L26" t="s">
        <v>42</v>
      </c>
      <c r="M26" t="s">
        <v>621</v>
      </c>
      <c r="N26" t="s">
        <v>4242</v>
      </c>
      <c r="O26" t="s">
        <v>274</v>
      </c>
      <c r="P26" t="s">
        <v>902</v>
      </c>
      <c r="Q26" t="s">
        <v>4247</v>
      </c>
      <c r="R26" t="s">
        <v>4248</v>
      </c>
      <c r="S26">
        <v>3</v>
      </c>
      <c r="T26">
        <v>1.96</v>
      </c>
      <c r="U26">
        <v>0.19</v>
      </c>
      <c r="V26">
        <v>578</v>
      </c>
      <c r="W26">
        <v>1.47</v>
      </c>
      <c r="X26">
        <v>25</v>
      </c>
      <c r="Y26">
        <v>0.25</v>
      </c>
      <c r="Z26">
        <v>10</v>
      </c>
      <c r="AA26">
        <v>-10</v>
      </c>
      <c r="AB26">
        <v>-87</v>
      </c>
      <c r="AC26">
        <v>110</v>
      </c>
      <c r="AD26">
        <v>13</v>
      </c>
      <c r="AE26">
        <v>46933</v>
      </c>
      <c r="AF26">
        <v>46933</v>
      </c>
      <c r="AG26">
        <v>66201</v>
      </c>
      <c r="AH26">
        <v>1.93</v>
      </c>
      <c r="AI26" s="16">
        <v>0.84569244540724675</v>
      </c>
    </row>
    <row r="27" spans="1:35" x14ac:dyDescent="0.3">
      <c r="A27" t="s">
        <v>2687</v>
      </c>
      <c r="B27" t="s">
        <v>2643</v>
      </c>
      <c r="C27" t="s">
        <v>2552</v>
      </c>
      <c r="D27" t="s">
        <v>2661</v>
      </c>
      <c r="E27">
        <v>46933</v>
      </c>
      <c r="F27" t="s">
        <v>2668</v>
      </c>
      <c r="G27">
        <v>55113</v>
      </c>
      <c r="H27">
        <v>3513</v>
      </c>
      <c r="I27" t="s">
        <v>365</v>
      </c>
      <c r="J27" t="s">
        <v>366</v>
      </c>
      <c r="K27" t="s">
        <v>39</v>
      </c>
      <c r="L27" t="s">
        <v>42</v>
      </c>
      <c r="M27" t="s">
        <v>621</v>
      </c>
      <c r="N27" t="s">
        <v>4242</v>
      </c>
      <c r="O27" t="s">
        <v>900</v>
      </c>
      <c r="P27" t="s">
        <v>901</v>
      </c>
      <c r="Q27" t="s">
        <v>4249</v>
      </c>
      <c r="R27" t="s">
        <v>4250</v>
      </c>
      <c r="S27">
        <v>23</v>
      </c>
      <c r="T27">
        <v>1.97</v>
      </c>
      <c r="U27">
        <v>0.2</v>
      </c>
      <c r="V27">
        <v>594</v>
      </c>
      <c r="W27">
        <v>1.0900000000000001</v>
      </c>
      <c r="X27">
        <v>52</v>
      </c>
      <c r="Y27">
        <v>0.28000000000000003</v>
      </c>
      <c r="Z27">
        <v>56</v>
      </c>
      <c r="AA27">
        <v>-10</v>
      </c>
      <c r="AB27">
        <v>3</v>
      </c>
      <c r="AC27">
        <v>15</v>
      </c>
      <c r="AD27">
        <v>8</v>
      </c>
      <c r="AE27">
        <v>46064</v>
      </c>
      <c r="AF27">
        <v>46933</v>
      </c>
      <c r="AG27">
        <v>55113</v>
      </c>
      <c r="AH27">
        <v>1.95</v>
      </c>
      <c r="AI27" s="16">
        <v>0.98550724637681164</v>
      </c>
    </row>
    <row r="28" spans="1:35" x14ac:dyDescent="0.3">
      <c r="A28" t="s">
        <v>2688</v>
      </c>
      <c r="B28" t="s">
        <v>2643</v>
      </c>
      <c r="C28" t="s">
        <v>2552</v>
      </c>
      <c r="D28" t="s">
        <v>2661</v>
      </c>
      <c r="E28">
        <v>46933</v>
      </c>
      <c r="F28" t="s">
        <v>2670</v>
      </c>
      <c r="G28">
        <v>30286</v>
      </c>
      <c r="H28">
        <v>2400</v>
      </c>
      <c r="I28" t="s">
        <v>365</v>
      </c>
      <c r="J28" t="s">
        <v>366</v>
      </c>
      <c r="K28" t="s">
        <v>39</v>
      </c>
      <c r="L28" t="s">
        <v>42</v>
      </c>
      <c r="M28" t="s">
        <v>621</v>
      </c>
      <c r="N28" t="s">
        <v>4242</v>
      </c>
      <c r="O28" t="s">
        <v>50</v>
      </c>
      <c r="P28" t="s">
        <v>897</v>
      </c>
      <c r="Q28" t="s">
        <v>4251</v>
      </c>
      <c r="R28" t="s">
        <v>4252</v>
      </c>
      <c r="S28">
        <v>25</v>
      </c>
      <c r="T28">
        <v>1.78</v>
      </c>
      <c r="U28">
        <v>0.2</v>
      </c>
      <c r="V28">
        <v>674</v>
      </c>
      <c r="W28">
        <v>1.48</v>
      </c>
      <c r="X28">
        <v>36</v>
      </c>
      <c r="Y28">
        <v>0.27</v>
      </c>
      <c r="Z28">
        <v>20</v>
      </c>
      <c r="AA28">
        <v>-10</v>
      </c>
      <c r="AB28">
        <v>-22</v>
      </c>
      <c r="AC28">
        <v>82</v>
      </c>
      <c r="AD28">
        <v>50</v>
      </c>
      <c r="AE28">
        <v>46933</v>
      </c>
      <c r="AF28">
        <v>46933</v>
      </c>
      <c r="AG28">
        <v>30286</v>
      </c>
      <c r="AH28">
        <v>1.76</v>
      </c>
      <c r="AI28" s="16">
        <v>0.98412698412698407</v>
      </c>
    </row>
    <row r="29" spans="1:35" x14ac:dyDescent="0.3">
      <c r="A29" t="s">
        <v>2689</v>
      </c>
      <c r="B29" t="s">
        <v>2643</v>
      </c>
      <c r="C29" t="s">
        <v>2552</v>
      </c>
      <c r="D29" t="s">
        <v>2659</v>
      </c>
      <c r="E29">
        <v>38343</v>
      </c>
      <c r="F29" t="s">
        <v>2646</v>
      </c>
      <c r="G29">
        <v>30538</v>
      </c>
      <c r="H29">
        <v>16620.8</v>
      </c>
      <c r="I29" t="s">
        <v>365</v>
      </c>
      <c r="J29" t="s">
        <v>620</v>
      </c>
      <c r="K29" t="s">
        <v>39</v>
      </c>
      <c r="L29" t="s">
        <v>70</v>
      </c>
      <c r="M29" t="s">
        <v>553</v>
      </c>
      <c r="N29" t="s">
        <v>4240</v>
      </c>
      <c r="O29" t="s">
        <v>50</v>
      </c>
      <c r="P29" t="s">
        <v>618</v>
      </c>
      <c r="Q29" t="s">
        <v>4232</v>
      </c>
      <c r="R29" t="s">
        <v>4264</v>
      </c>
      <c r="S29">
        <v>12</v>
      </c>
      <c r="T29">
        <v>2.4500000000000002</v>
      </c>
      <c r="U29">
        <v>0.2</v>
      </c>
      <c r="V29">
        <v>424</v>
      </c>
      <c r="W29">
        <v>0.82</v>
      </c>
      <c r="X29">
        <v>67</v>
      </c>
      <c r="Y29">
        <v>0.3</v>
      </c>
      <c r="Z29">
        <v>5</v>
      </c>
      <c r="AA29">
        <v>-11</v>
      </c>
      <c r="AB29">
        <v>16</v>
      </c>
      <c r="AC29">
        <v>127</v>
      </c>
      <c r="AD29">
        <v>132</v>
      </c>
      <c r="AE29">
        <v>38301</v>
      </c>
      <c r="AF29">
        <v>38343</v>
      </c>
      <c r="AG29">
        <v>30538</v>
      </c>
      <c r="AH29">
        <v>2.4300000000000002</v>
      </c>
      <c r="AI29" s="16">
        <v>0.97410969432366989</v>
      </c>
    </row>
    <row r="30" spans="1:35" x14ac:dyDescent="0.3">
      <c r="A30" t="s">
        <v>2690</v>
      </c>
      <c r="B30" t="s">
        <v>2643</v>
      </c>
      <c r="C30" t="s">
        <v>2552</v>
      </c>
      <c r="D30" t="s">
        <v>2659</v>
      </c>
      <c r="E30">
        <v>38343</v>
      </c>
      <c r="F30" t="s">
        <v>2661</v>
      </c>
      <c r="G30">
        <v>46933</v>
      </c>
      <c r="H30">
        <v>44509</v>
      </c>
      <c r="I30" t="s">
        <v>365</v>
      </c>
      <c r="J30" t="s">
        <v>620</v>
      </c>
      <c r="K30" t="s">
        <v>39</v>
      </c>
      <c r="L30" t="s">
        <v>42</v>
      </c>
      <c r="M30" t="s">
        <v>621</v>
      </c>
      <c r="N30" t="s">
        <v>4242</v>
      </c>
      <c r="O30" t="s">
        <v>70</v>
      </c>
      <c r="P30" t="s">
        <v>553</v>
      </c>
      <c r="Q30" t="s">
        <v>4240</v>
      </c>
      <c r="R30" t="s">
        <v>4263</v>
      </c>
      <c r="S30">
        <v>7</v>
      </c>
      <c r="T30">
        <v>1.76</v>
      </c>
      <c r="U30">
        <v>0.19</v>
      </c>
      <c r="V30">
        <v>482</v>
      </c>
      <c r="W30">
        <v>1.1499999999999999</v>
      </c>
      <c r="X30">
        <v>48</v>
      </c>
      <c r="Y30">
        <v>0.28000000000000003</v>
      </c>
      <c r="Z30">
        <v>9</v>
      </c>
      <c r="AA30">
        <v>-18</v>
      </c>
      <c r="AB30">
        <v>-44</v>
      </c>
      <c r="AC30">
        <v>294</v>
      </c>
      <c r="AD30">
        <v>232</v>
      </c>
      <c r="AE30">
        <v>46933</v>
      </c>
      <c r="AF30">
        <v>46933</v>
      </c>
      <c r="AG30">
        <v>38343</v>
      </c>
      <c r="AH30">
        <v>1.73</v>
      </c>
      <c r="AI30" s="16">
        <v>0.98305084745762716</v>
      </c>
    </row>
    <row r="31" spans="1:35" x14ac:dyDescent="0.3">
      <c r="A31" t="s">
        <v>2691</v>
      </c>
      <c r="B31" t="s">
        <v>2643</v>
      </c>
      <c r="C31" t="s">
        <v>2552</v>
      </c>
      <c r="D31" t="s">
        <v>2645</v>
      </c>
      <c r="E31">
        <v>30233</v>
      </c>
      <c r="F31" t="s">
        <v>2645</v>
      </c>
      <c r="G31">
        <v>30233</v>
      </c>
      <c r="H31">
        <v>84819</v>
      </c>
      <c r="I31" t="s">
        <v>365</v>
      </c>
      <c r="J31" t="s">
        <v>366</v>
      </c>
      <c r="K31" t="s">
        <v>39</v>
      </c>
      <c r="L31" t="s">
        <v>68</v>
      </c>
      <c r="M31" t="s">
        <v>674</v>
      </c>
      <c r="N31" t="s">
        <v>4237</v>
      </c>
      <c r="O31" t="s">
        <v>50</v>
      </c>
      <c r="P31" t="s">
        <v>71</v>
      </c>
      <c r="Q31" t="s">
        <v>4233</v>
      </c>
      <c r="R31" t="s">
        <v>4253</v>
      </c>
      <c r="S31">
        <v>45</v>
      </c>
      <c r="T31">
        <v>2.37</v>
      </c>
      <c r="U31">
        <v>0.2</v>
      </c>
      <c r="V31">
        <v>396</v>
      </c>
      <c r="W31">
        <v>0.67</v>
      </c>
      <c r="X31">
        <v>98</v>
      </c>
      <c r="Y31">
        <v>0.34</v>
      </c>
      <c r="Z31">
        <v>5</v>
      </c>
      <c r="AA31">
        <v>185</v>
      </c>
      <c r="AB31">
        <v>24</v>
      </c>
      <c r="AC31">
        <v>92</v>
      </c>
      <c r="AD31">
        <v>301</v>
      </c>
      <c r="AE31">
        <v>27420</v>
      </c>
      <c r="AF31">
        <v>27048</v>
      </c>
      <c r="AG31">
        <v>30233</v>
      </c>
      <c r="AH31">
        <v>2.35</v>
      </c>
      <c r="AI31" s="16">
        <v>0.76913210162561341</v>
      </c>
    </row>
    <row r="32" spans="1:35" x14ac:dyDescent="0.3">
      <c r="A32" t="s">
        <v>2692</v>
      </c>
      <c r="B32" t="s">
        <v>2643</v>
      </c>
      <c r="C32" t="s">
        <v>2552</v>
      </c>
      <c r="D32" t="s">
        <v>2645</v>
      </c>
      <c r="E32">
        <v>30233</v>
      </c>
      <c r="F32" t="s">
        <v>2673</v>
      </c>
      <c r="G32">
        <v>72204</v>
      </c>
      <c r="H32">
        <v>5640</v>
      </c>
      <c r="I32" t="s">
        <v>365</v>
      </c>
      <c r="J32" t="s">
        <v>366</v>
      </c>
      <c r="K32" t="s">
        <v>39</v>
      </c>
      <c r="L32" t="s">
        <v>50</v>
      </c>
      <c r="M32" t="s">
        <v>71</v>
      </c>
      <c r="N32" t="s">
        <v>4233</v>
      </c>
      <c r="O32" t="s">
        <v>146</v>
      </c>
      <c r="P32" t="s">
        <v>641</v>
      </c>
      <c r="Q32" t="s">
        <v>4254</v>
      </c>
      <c r="R32" t="s">
        <v>4255</v>
      </c>
      <c r="S32">
        <v>5</v>
      </c>
      <c r="T32">
        <v>1.97</v>
      </c>
      <c r="U32">
        <v>0.2</v>
      </c>
      <c r="V32">
        <v>574</v>
      </c>
      <c r="W32">
        <v>1.43</v>
      </c>
      <c r="X32">
        <v>28</v>
      </c>
      <c r="Y32">
        <v>0.26</v>
      </c>
      <c r="Z32">
        <v>-27</v>
      </c>
      <c r="AA32">
        <v>1</v>
      </c>
      <c r="AB32">
        <v>-78</v>
      </c>
      <c r="AC32">
        <v>235</v>
      </c>
      <c r="AD32">
        <v>158</v>
      </c>
      <c r="AE32">
        <v>31201</v>
      </c>
      <c r="AF32">
        <v>30233</v>
      </c>
      <c r="AG32">
        <v>72201</v>
      </c>
      <c r="AH32">
        <v>1.95</v>
      </c>
      <c r="AI32" s="16">
        <v>0.96124031007751942</v>
      </c>
    </row>
    <row r="33" spans="1:35" x14ac:dyDescent="0.3">
      <c r="A33" t="s">
        <v>2693</v>
      </c>
      <c r="B33" t="s">
        <v>2643</v>
      </c>
      <c r="C33" t="s">
        <v>2552</v>
      </c>
      <c r="D33" t="s">
        <v>2645</v>
      </c>
      <c r="E33">
        <v>30233</v>
      </c>
      <c r="F33" t="s">
        <v>2675</v>
      </c>
      <c r="G33">
        <v>37138</v>
      </c>
      <c r="H33">
        <v>1606</v>
      </c>
      <c r="I33" t="s">
        <v>365</v>
      </c>
      <c r="J33" t="s">
        <v>366</v>
      </c>
      <c r="K33" t="s">
        <v>39</v>
      </c>
      <c r="L33" t="s">
        <v>50</v>
      </c>
      <c r="M33" t="s">
        <v>71</v>
      </c>
      <c r="N33" t="s">
        <v>4233</v>
      </c>
      <c r="O33" t="s">
        <v>70</v>
      </c>
      <c r="P33" t="s">
        <v>669</v>
      </c>
      <c r="Q33" t="s">
        <v>4256</v>
      </c>
      <c r="R33" t="s">
        <v>4257</v>
      </c>
      <c r="S33">
        <v>13</v>
      </c>
      <c r="T33">
        <v>2.6</v>
      </c>
      <c r="U33">
        <v>0.19</v>
      </c>
      <c r="V33">
        <v>309</v>
      </c>
      <c r="W33">
        <v>0.7</v>
      </c>
      <c r="X33">
        <v>38</v>
      </c>
      <c r="Y33">
        <v>0.27</v>
      </c>
      <c r="Z33">
        <v>4</v>
      </c>
      <c r="AA33">
        <v>1</v>
      </c>
      <c r="AB33">
        <v>31</v>
      </c>
      <c r="AC33">
        <v>252</v>
      </c>
      <c r="AD33">
        <v>284</v>
      </c>
      <c r="AE33">
        <v>30233</v>
      </c>
      <c r="AF33">
        <v>30233</v>
      </c>
      <c r="AG33">
        <v>37138</v>
      </c>
      <c r="AH33">
        <v>2.57</v>
      </c>
      <c r="AI33" s="16">
        <v>0.97061498370137123</v>
      </c>
    </row>
    <row r="34" spans="1:35" x14ac:dyDescent="0.3">
      <c r="A34" t="s">
        <v>2694</v>
      </c>
      <c r="B34" t="s">
        <v>2643</v>
      </c>
      <c r="C34" t="s">
        <v>2552</v>
      </c>
      <c r="D34" t="s">
        <v>2645</v>
      </c>
      <c r="E34">
        <v>30233</v>
      </c>
      <c r="F34" t="s">
        <v>2655</v>
      </c>
      <c r="G34">
        <v>27048</v>
      </c>
      <c r="H34">
        <v>3151.33</v>
      </c>
      <c r="I34" t="s">
        <v>365</v>
      </c>
      <c r="J34" t="s">
        <v>366</v>
      </c>
      <c r="K34" t="s">
        <v>39</v>
      </c>
      <c r="L34" t="s">
        <v>50</v>
      </c>
      <c r="M34" t="s">
        <v>71</v>
      </c>
      <c r="N34" t="s">
        <v>4233</v>
      </c>
      <c r="O34" t="s">
        <v>68</v>
      </c>
      <c r="P34" t="s">
        <v>674</v>
      </c>
      <c r="Q34" t="s">
        <v>4237</v>
      </c>
      <c r="R34" t="s">
        <v>4258</v>
      </c>
      <c r="S34">
        <v>13</v>
      </c>
      <c r="T34">
        <v>2.67</v>
      </c>
      <c r="U34">
        <v>0.19</v>
      </c>
      <c r="V34">
        <v>394</v>
      </c>
      <c r="W34">
        <v>0.59</v>
      </c>
      <c r="X34">
        <v>0</v>
      </c>
      <c r="Y34">
        <v>0.25</v>
      </c>
      <c r="Z34">
        <v>7</v>
      </c>
      <c r="AA34">
        <v>1</v>
      </c>
      <c r="AB34">
        <v>43</v>
      </c>
      <c r="AC34">
        <v>694</v>
      </c>
      <c r="AD34">
        <v>738</v>
      </c>
      <c r="AE34">
        <v>30233</v>
      </c>
      <c r="AF34">
        <v>30233</v>
      </c>
      <c r="AG34">
        <v>27048</v>
      </c>
      <c r="AH34">
        <v>2.64</v>
      </c>
      <c r="AI34" s="16">
        <v>0.97872340425531912</v>
      </c>
    </row>
    <row r="35" spans="1:35" x14ac:dyDescent="0.3">
      <c r="A35" t="s">
        <v>2695</v>
      </c>
      <c r="B35" t="s">
        <v>2643</v>
      </c>
      <c r="C35" t="s">
        <v>2552</v>
      </c>
      <c r="D35" t="s">
        <v>2655</v>
      </c>
      <c r="E35">
        <v>27048</v>
      </c>
      <c r="F35" t="s">
        <v>2645</v>
      </c>
      <c r="G35">
        <v>30233</v>
      </c>
      <c r="H35">
        <v>3740</v>
      </c>
      <c r="I35" t="s">
        <v>365</v>
      </c>
      <c r="J35" t="s">
        <v>366</v>
      </c>
      <c r="K35" t="s">
        <v>39</v>
      </c>
      <c r="L35" t="s">
        <v>50</v>
      </c>
      <c r="M35" t="s">
        <v>71</v>
      </c>
      <c r="N35" t="s">
        <v>4233</v>
      </c>
      <c r="O35" t="s">
        <v>68</v>
      </c>
      <c r="P35" t="s">
        <v>674</v>
      </c>
      <c r="Q35" t="s">
        <v>4237</v>
      </c>
      <c r="R35" t="s">
        <v>4258</v>
      </c>
      <c r="S35">
        <v>13</v>
      </c>
      <c r="T35">
        <v>2.67</v>
      </c>
      <c r="U35">
        <v>0.19</v>
      </c>
      <c r="V35">
        <v>394</v>
      </c>
      <c r="W35">
        <v>0.59</v>
      </c>
      <c r="X35">
        <v>0</v>
      </c>
      <c r="Y35">
        <v>0.25</v>
      </c>
      <c r="Z35">
        <v>7</v>
      </c>
      <c r="AA35">
        <v>1</v>
      </c>
      <c r="AB35">
        <v>43</v>
      </c>
      <c r="AC35">
        <v>694</v>
      </c>
      <c r="AD35">
        <v>738</v>
      </c>
      <c r="AE35">
        <v>30233</v>
      </c>
      <c r="AF35">
        <v>30233</v>
      </c>
      <c r="AG35">
        <v>27048</v>
      </c>
      <c r="AH35">
        <v>2.64</v>
      </c>
      <c r="AI35" s="16">
        <v>0.97872340425531912</v>
      </c>
    </row>
    <row r="36" spans="1:35" x14ac:dyDescent="0.3">
      <c r="A36" t="s">
        <v>2696</v>
      </c>
      <c r="B36" t="s">
        <v>2643</v>
      </c>
      <c r="C36" t="s">
        <v>2557</v>
      </c>
      <c r="D36" t="s">
        <v>2645</v>
      </c>
      <c r="E36">
        <v>30233</v>
      </c>
      <c r="F36" t="s">
        <v>2645</v>
      </c>
      <c r="G36">
        <v>30233</v>
      </c>
      <c r="H36">
        <v>242346</v>
      </c>
      <c r="I36" t="s">
        <v>616</v>
      </c>
      <c r="J36" t="s">
        <v>617</v>
      </c>
      <c r="K36" t="s">
        <v>39</v>
      </c>
      <c r="L36" t="s">
        <v>50</v>
      </c>
      <c r="M36" t="s">
        <v>618</v>
      </c>
      <c r="N36" t="s">
        <v>4232</v>
      </c>
      <c r="O36" t="s">
        <v>50</v>
      </c>
      <c r="P36" t="s">
        <v>71</v>
      </c>
      <c r="Q36" t="s">
        <v>4233</v>
      </c>
      <c r="R36" t="s">
        <v>4234</v>
      </c>
      <c r="S36">
        <v>120</v>
      </c>
      <c r="T36">
        <v>1.78</v>
      </c>
      <c r="U36">
        <v>0.2</v>
      </c>
      <c r="V36">
        <v>290</v>
      </c>
      <c r="W36">
        <v>0.39</v>
      </c>
      <c r="X36">
        <v>62</v>
      </c>
      <c r="Y36">
        <v>0.3</v>
      </c>
      <c r="Z36">
        <v>4</v>
      </c>
      <c r="AA36">
        <v>-101</v>
      </c>
      <c r="AB36">
        <v>35</v>
      </c>
      <c r="AC36">
        <v>81</v>
      </c>
      <c r="AD36">
        <v>15</v>
      </c>
      <c r="AE36">
        <v>30538</v>
      </c>
      <c r="AF36">
        <v>30538</v>
      </c>
      <c r="AG36">
        <v>30233</v>
      </c>
      <c r="AH36">
        <v>1.76</v>
      </c>
      <c r="AI36" s="16">
        <v>0.52820512820512822</v>
      </c>
    </row>
    <row r="37" spans="1:35" x14ac:dyDescent="0.3">
      <c r="A37" t="s">
        <v>2697</v>
      </c>
      <c r="B37" t="s">
        <v>2580</v>
      </c>
      <c r="C37" t="s">
        <v>2580</v>
      </c>
      <c r="D37" t="s">
        <v>2698</v>
      </c>
      <c r="E37">
        <v>38358</v>
      </c>
      <c r="F37" t="s">
        <v>2699</v>
      </c>
      <c r="G37">
        <v>60188</v>
      </c>
      <c r="H37">
        <v>1766.75</v>
      </c>
      <c r="I37" t="s">
        <v>1405</v>
      </c>
      <c r="J37" t="s">
        <v>1406</v>
      </c>
      <c r="K37" t="s">
        <v>39</v>
      </c>
      <c r="L37" t="s">
        <v>70</v>
      </c>
      <c r="M37" t="s">
        <v>1394</v>
      </c>
      <c r="N37" t="s">
        <v>4265</v>
      </c>
      <c r="O37" t="s">
        <v>53</v>
      </c>
      <c r="P37" t="s">
        <v>648</v>
      </c>
      <c r="Q37" t="s">
        <v>4266</v>
      </c>
      <c r="R37" t="s">
        <v>4267</v>
      </c>
      <c r="S37">
        <v>1</v>
      </c>
      <c r="T37">
        <v>1.85</v>
      </c>
      <c r="U37">
        <v>0.21</v>
      </c>
      <c r="V37">
        <v>477</v>
      </c>
      <c r="W37">
        <v>0.97</v>
      </c>
      <c r="X37">
        <v>24</v>
      </c>
      <c r="Y37">
        <v>0.25</v>
      </c>
      <c r="Z37">
        <v>20</v>
      </c>
      <c r="AA37">
        <v>-25</v>
      </c>
      <c r="AB37">
        <v>-1</v>
      </c>
      <c r="AC37">
        <v>-38</v>
      </c>
      <c r="AD37">
        <v>-64</v>
      </c>
      <c r="AE37">
        <v>38301</v>
      </c>
      <c r="AF37">
        <v>38358</v>
      </c>
      <c r="AG37">
        <v>60116</v>
      </c>
      <c r="AH37">
        <v>1.84</v>
      </c>
      <c r="AI37" s="16">
        <v>0.96293655472769568</v>
      </c>
    </row>
    <row r="38" spans="1:35" x14ac:dyDescent="0.3">
      <c r="A38" t="s">
        <v>2700</v>
      </c>
      <c r="B38" t="s">
        <v>2580</v>
      </c>
      <c r="C38" t="s">
        <v>2580</v>
      </c>
      <c r="D38" t="s">
        <v>2698</v>
      </c>
      <c r="E38">
        <v>38358</v>
      </c>
      <c r="F38" t="s">
        <v>2701</v>
      </c>
      <c r="G38">
        <v>45241</v>
      </c>
      <c r="H38">
        <v>7196.74</v>
      </c>
      <c r="I38" t="s">
        <v>1405</v>
      </c>
      <c r="J38" t="s">
        <v>1406</v>
      </c>
      <c r="K38" t="s">
        <v>39</v>
      </c>
      <c r="L38" t="s">
        <v>70</v>
      </c>
      <c r="M38" t="s">
        <v>1394</v>
      </c>
      <c r="N38" t="s">
        <v>4265</v>
      </c>
      <c r="O38" t="s">
        <v>87</v>
      </c>
      <c r="P38" t="s">
        <v>536</v>
      </c>
      <c r="Q38" t="s">
        <v>4268</v>
      </c>
      <c r="R38" t="s">
        <v>4269</v>
      </c>
      <c r="S38">
        <v>12</v>
      </c>
      <c r="T38">
        <v>2.21</v>
      </c>
      <c r="U38">
        <v>0.21</v>
      </c>
      <c r="V38">
        <v>406</v>
      </c>
      <c r="W38">
        <v>0.72</v>
      </c>
      <c r="X38">
        <v>61</v>
      </c>
      <c r="Y38">
        <v>0.28999999999999998</v>
      </c>
      <c r="Z38">
        <v>0</v>
      </c>
      <c r="AA38">
        <v>-25</v>
      </c>
      <c r="AB38">
        <v>39</v>
      </c>
      <c r="AC38">
        <v>168</v>
      </c>
      <c r="AD38">
        <v>182</v>
      </c>
      <c r="AE38">
        <v>38301</v>
      </c>
      <c r="AF38">
        <v>38358</v>
      </c>
      <c r="AG38">
        <v>45201</v>
      </c>
      <c r="AH38">
        <v>2.2000000000000002</v>
      </c>
      <c r="AI38" s="16">
        <v>1</v>
      </c>
    </row>
    <row r="39" spans="1:35" x14ac:dyDescent="0.3">
      <c r="A39" t="s">
        <v>2702</v>
      </c>
      <c r="B39" t="s">
        <v>2580</v>
      </c>
      <c r="C39" t="s">
        <v>2580</v>
      </c>
      <c r="D39" t="s">
        <v>2698</v>
      </c>
      <c r="E39">
        <v>38358</v>
      </c>
      <c r="F39" t="s">
        <v>2703</v>
      </c>
      <c r="G39">
        <v>18040</v>
      </c>
      <c r="H39">
        <v>20546.98</v>
      </c>
      <c r="I39" t="s">
        <v>1405</v>
      </c>
      <c r="J39" t="s">
        <v>1406</v>
      </c>
      <c r="K39" t="s">
        <v>39</v>
      </c>
      <c r="L39" t="s">
        <v>70</v>
      </c>
      <c r="M39" t="s">
        <v>1394</v>
      </c>
      <c r="N39" t="s">
        <v>4265</v>
      </c>
      <c r="O39" t="s">
        <v>544</v>
      </c>
      <c r="P39" t="s">
        <v>1759</v>
      </c>
      <c r="Q39" t="s">
        <v>4270</v>
      </c>
      <c r="R39" t="s">
        <v>4271</v>
      </c>
      <c r="S39">
        <v>19</v>
      </c>
      <c r="T39">
        <v>2.39</v>
      </c>
      <c r="U39">
        <v>0.21</v>
      </c>
      <c r="V39">
        <v>956</v>
      </c>
      <c r="W39">
        <v>1.85</v>
      </c>
      <c r="X39">
        <v>69</v>
      </c>
      <c r="Y39">
        <v>0.3</v>
      </c>
      <c r="Z39">
        <v>-12</v>
      </c>
      <c r="AA39">
        <v>-25</v>
      </c>
      <c r="AB39">
        <v>6</v>
      </c>
      <c r="AC39">
        <v>92</v>
      </c>
      <c r="AD39">
        <v>73</v>
      </c>
      <c r="AE39">
        <v>38301</v>
      </c>
      <c r="AF39">
        <v>38358</v>
      </c>
      <c r="AG39">
        <v>18040</v>
      </c>
      <c r="AH39">
        <v>2.38</v>
      </c>
      <c r="AI39" s="16">
        <v>1</v>
      </c>
    </row>
    <row r="40" spans="1:35" x14ac:dyDescent="0.3">
      <c r="A40" t="s">
        <v>2704</v>
      </c>
      <c r="B40" t="s">
        <v>2580</v>
      </c>
      <c r="C40" t="s">
        <v>2580</v>
      </c>
      <c r="D40" t="s">
        <v>2698</v>
      </c>
      <c r="E40">
        <v>38358</v>
      </c>
      <c r="F40" t="s">
        <v>2705</v>
      </c>
      <c r="G40">
        <v>60007</v>
      </c>
      <c r="H40">
        <v>902.84</v>
      </c>
      <c r="I40" t="s">
        <v>1405</v>
      </c>
      <c r="J40" t="s">
        <v>1406</v>
      </c>
      <c r="K40" t="s">
        <v>39</v>
      </c>
      <c r="L40" t="s">
        <v>70</v>
      </c>
      <c r="M40" t="s">
        <v>1394</v>
      </c>
      <c r="N40" t="s">
        <v>4265</v>
      </c>
      <c r="O40" t="s">
        <v>53</v>
      </c>
      <c r="P40" t="s">
        <v>160</v>
      </c>
      <c r="Q40" t="s">
        <v>4272</v>
      </c>
      <c r="R40" t="s">
        <v>4273</v>
      </c>
      <c r="S40">
        <v>1</v>
      </c>
      <c r="T40">
        <v>1.85</v>
      </c>
      <c r="U40">
        <v>0.21</v>
      </c>
      <c r="V40">
        <v>488</v>
      </c>
      <c r="W40">
        <v>1.1299999999999999</v>
      </c>
      <c r="X40">
        <v>24</v>
      </c>
      <c r="Y40">
        <v>0.25</v>
      </c>
      <c r="Z40">
        <v>-15</v>
      </c>
      <c r="AA40">
        <v>-25</v>
      </c>
      <c r="AB40">
        <v>-39</v>
      </c>
      <c r="AC40">
        <v>5</v>
      </c>
      <c r="AD40">
        <v>-59</v>
      </c>
      <c r="AE40">
        <v>38301</v>
      </c>
      <c r="AF40">
        <v>38358</v>
      </c>
      <c r="AG40">
        <v>60007</v>
      </c>
      <c r="AH40">
        <v>1.84</v>
      </c>
      <c r="AI40" s="16">
        <v>0.97058823529411764</v>
      </c>
    </row>
    <row r="41" spans="1:35" x14ac:dyDescent="0.3">
      <c r="A41" t="s">
        <v>2706</v>
      </c>
      <c r="B41" t="s">
        <v>2580</v>
      </c>
      <c r="C41" t="s">
        <v>2580</v>
      </c>
      <c r="D41" t="s">
        <v>2698</v>
      </c>
      <c r="E41">
        <v>38358</v>
      </c>
      <c r="F41" t="s">
        <v>2707</v>
      </c>
      <c r="G41">
        <v>54303</v>
      </c>
      <c r="H41">
        <v>1382.67</v>
      </c>
      <c r="I41" t="s">
        <v>1405</v>
      </c>
      <c r="J41" t="s">
        <v>1406</v>
      </c>
      <c r="K41" t="s">
        <v>39</v>
      </c>
      <c r="L41" t="s">
        <v>70</v>
      </c>
      <c r="M41" t="s">
        <v>1394</v>
      </c>
      <c r="N41" t="s">
        <v>4265</v>
      </c>
      <c r="O41" t="s">
        <v>140</v>
      </c>
      <c r="P41" t="s">
        <v>1332</v>
      </c>
      <c r="Q41" t="s">
        <v>4274</v>
      </c>
      <c r="R41" t="s">
        <v>4275</v>
      </c>
      <c r="S41">
        <v>1</v>
      </c>
      <c r="T41">
        <v>2.04</v>
      </c>
      <c r="U41">
        <v>0.21</v>
      </c>
      <c r="V41">
        <v>678</v>
      </c>
      <c r="W41">
        <v>2.41</v>
      </c>
      <c r="X41">
        <v>129</v>
      </c>
      <c r="Y41">
        <v>0.35</v>
      </c>
      <c r="Z41">
        <v>6</v>
      </c>
      <c r="AA41">
        <v>-25</v>
      </c>
      <c r="AB41">
        <v>-242</v>
      </c>
      <c r="AC41">
        <v>-197</v>
      </c>
      <c r="AD41">
        <v>-464</v>
      </c>
      <c r="AE41">
        <v>63901</v>
      </c>
      <c r="AF41">
        <v>38358</v>
      </c>
      <c r="AG41">
        <v>54301</v>
      </c>
      <c r="AH41">
        <v>2.0299999999999998</v>
      </c>
      <c r="AI41" s="16">
        <v>1</v>
      </c>
    </row>
    <row r="42" spans="1:35" x14ac:dyDescent="0.3">
      <c r="A42" t="s">
        <v>2708</v>
      </c>
      <c r="B42" t="s">
        <v>2580</v>
      </c>
      <c r="C42" t="s">
        <v>2580</v>
      </c>
      <c r="D42" t="s">
        <v>2698</v>
      </c>
      <c r="E42">
        <v>38358</v>
      </c>
      <c r="F42" t="s">
        <v>2678</v>
      </c>
      <c r="G42">
        <v>32804</v>
      </c>
      <c r="H42">
        <v>4745.4399999999996</v>
      </c>
      <c r="I42" t="s">
        <v>1405</v>
      </c>
      <c r="J42" t="s">
        <v>1406</v>
      </c>
      <c r="K42" t="s">
        <v>39</v>
      </c>
      <c r="L42" t="s">
        <v>70</v>
      </c>
      <c r="M42" t="s">
        <v>1394</v>
      </c>
      <c r="N42" t="s">
        <v>4265</v>
      </c>
      <c r="O42" t="s">
        <v>220</v>
      </c>
      <c r="P42" t="s">
        <v>364</v>
      </c>
      <c r="Q42" t="s">
        <v>4259</v>
      </c>
      <c r="R42" t="s">
        <v>4276</v>
      </c>
      <c r="S42">
        <v>4</v>
      </c>
      <c r="T42">
        <v>2.46</v>
      </c>
      <c r="U42">
        <v>0.21</v>
      </c>
      <c r="V42">
        <v>846</v>
      </c>
      <c r="W42">
        <v>1.79</v>
      </c>
      <c r="X42">
        <v>21</v>
      </c>
      <c r="Y42">
        <v>0.25</v>
      </c>
      <c r="Z42">
        <v>-44</v>
      </c>
      <c r="AA42">
        <v>-25</v>
      </c>
      <c r="AB42">
        <v>-7</v>
      </c>
      <c r="AC42">
        <v>-127</v>
      </c>
      <c r="AD42">
        <v>-159</v>
      </c>
      <c r="AE42">
        <v>38343</v>
      </c>
      <c r="AF42">
        <v>38358</v>
      </c>
      <c r="AG42">
        <v>32801</v>
      </c>
      <c r="AH42">
        <v>2.4500000000000002</v>
      </c>
      <c r="AI42" s="16">
        <v>1</v>
      </c>
    </row>
    <row r="43" spans="1:35" x14ac:dyDescent="0.3">
      <c r="A43" t="s">
        <v>2709</v>
      </c>
      <c r="B43" t="s">
        <v>2580</v>
      </c>
      <c r="C43" t="s">
        <v>2580</v>
      </c>
      <c r="D43" t="s">
        <v>2698</v>
      </c>
      <c r="E43">
        <v>38358</v>
      </c>
      <c r="F43" t="s">
        <v>2679</v>
      </c>
      <c r="G43">
        <v>33602</v>
      </c>
      <c r="H43">
        <v>2040.89</v>
      </c>
      <c r="I43" t="s">
        <v>1405</v>
      </c>
      <c r="J43" t="s">
        <v>1406</v>
      </c>
      <c r="K43" t="s">
        <v>39</v>
      </c>
      <c r="L43" t="s">
        <v>70</v>
      </c>
      <c r="M43" t="s">
        <v>1394</v>
      </c>
      <c r="N43" t="s">
        <v>4265</v>
      </c>
      <c r="O43" t="s">
        <v>220</v>
      </c>
      <c r="P43" t="s">
        <v>367</v>
      </c>
      <c r="Q43" t="s">
        <v>4260</v>
      </c>
      <c r="R43" t="s">
        <v>4277</v>
      </c>
      <c r="S43">
        <v>1</v>
      </c>
      <c r="T43">
        <v>2.4500000000000002</v>
      </c>
      <c r="U43">
        <v>0.2</v>
      </c>
      <c r="V43">
        <v>833</v>
      </c>
      <c r="W43">
        <v>1.77</v>
      </c>
      <c r="X43">
        <v>24</v>
      </c>
      <c r="Y43">
        <v>0.25</v>
      </c>
      <c r="Z43">
        <v>8</v>
      </c>
      <c r="AA43">
        <v>-25</v>
      </c>
      <c r="AB43">
        <v>-2</v>
      </c>
      <c r="AC43">
        <v>-159</v>
      </c>
      <c r="AD43">
        <v>-186</v>
      </c>
      <c r="AE43">
        <v>38301</v>
      </c>
      <c r="AF43">
        <v>38358</v>
      </c>
      <c r="AG43">
        <v>33601</v>
      </c>
      <c r="AH43">
        <v>2.4300000000000002</v>
      </c>
      <c r="AI43" s="16">
        <v>1</v>
      </c>
    </row>
    <row r="44" spans="1:35" x14ac:dyDescent="0.3">
      <c r="A44" t="s">
        <v>2710</v>
      </c>
      <c r="B44" t="s">
        <v>2580</v>
      </c>
      <c r="C44" t="s">
        <v>2580</v>
      </c>
      <c r="D44" t="s">
        <v>2698</v>
      </c>
      <c r="E44">
        <v>38358</v>
      </c>
      <c r="F44" t="s">
        <v>2711</v>
      </c>
      <c r="G44">
        <v>85281</v>
      </c>
      <c r="H44">
        <v>3811.22</v>
      </c>
      <c r="I44" t="s">
        <v>1405</v>
      </c>
      <c r="J44" t="s">
        <v>1406</v>
      </c>
      <c r="K44" t="s">
        <v>39</v>
      </c>
      <c r="L44" t="s">
        <v>70</v>
      </c>
      <c r="M44" t="s">
        <v>1394</v>
      </c>
      <c r="N44" t="s">
        <v>4265</v>
      </c>
      <c r="O44" t="s">
        <v>262</v>
      </c>
      <c r="P44" t="s">
        <v>1685</v>
      </c>
      <c r="Q44" t="s">
        <v>4278</v>
      </c>
      <c r="R44" t="s">
        <v>4279</v>
      </c>
      <c r="S44">
        <v>1</v>
      </c>
      <c r="T44">
        <v>2.5099999999999998</v>
      </c>
      <c r="U44">
        <v>0.21</v>
      </c>
      <c r="V44">
        <v>1518</v>
      </c>
      <c r="W44">
        <v>1.29</v>
      </c>
      <c r="X44">
        <v>369</v>
      </c>
      <c r="Y44">
        <v>0.6</v>
      </c>
      <c r="Z44">
        <v>0</v>
      </c>
      <c r="AA44">
        <v>-25</v>
      </c>
      <c r="AB44">
        <v>0</v>
      </c>
      <c r="AC44">
        <v>1784</v>
      </c>
      <c r="AD44">
        <v>1759</v>
      </c>
      <c r="AE44">
        <v>36830</v>
      </c>
      <c r="AF44">
        <v>38358</v>
      </c>
      <c r="AG44">
        <v>85280</v>
      </c>
      <c r="AH44">
        <v>2.5</v>
      </c>
      <c r="AI44" s="16">
        <v>1</v>
      </c>
    </row>
    <row r="45" spans="1:35" x14ac:dyDescent="0.3">
      <c r="A45" t="s">
        <v>2712</v>
      </c>
      <c r="B45" t="s">
        <v>2580</v>
      </c>
      <c r="C45" t="s">
        <v>2580</v>
      </c>
      <c r="D45" t="s">
        <v>2698</v>
      </c>
      <c r="E45">
        <v>38358</v>
      </c>
      <c r="F45" t="s">
        <v>2713</v>
      </c>
      <c r="G45">
        <v>43607</v>
      </c>
      <c r="H45">
        <v>995.78</v>
      </c>
      <c r="I45" t="s">
        <v>1405</v>
      </c>
      <c r="J45" t="s">
        <v>1406</v>
      </c>
      <c r="K45" t="s">
        <v>39</v>
      </c>
      <c r="L45" t="s">
        <v>70</v>
      </c>
      <c r="M45" t="s">
        <v>1394</v>
      </c>
      <c r="N45" t="s">
        <v>4265</v>
      </c>
      <c r="O45" t="s">
        <v>87</v>
      </c>
      <c r="P45" t="s">
        <v>536</v>
      </c>
      <c r="Q45" t="s">
        <v>4268</v>
      </c>
      <c r="R45" t="s">
        <v>4269</v>
      </c>
      <c r="S45">
        <v>12</v>
      </c>
      <c r="T45">
        <v>2.21</v>
      </c>
      <c r="U45">
        <v>0.21</v>
      </c>
      <c r="V45">
        <v>406</v>
      </c>
      <c r="W45">
        <v>0.72</v>
      </c>
      <c r="X45">
        <v>61</v>
      </c>
      <c r="Y45">
        <v>0.28999999999999998</v>
      </c>
      <c r="Z45">
        <v>0</v>
      </c>
      <c r="AA45">
        <v>-25</v>
      </c>
      <c r="AB45">
        <v>39</v>
      </c>
      <c r="AC45">
        <v>168</v>
      </c>
      <c r="AD45">
        <v>182</v>
      </c>
      <c r="AE45">
        <v>38301</v>
      </c>
      <c r="AF45">
        <v>38358</v>
      </c>
      <c r="AG45">
        <v>45201</v>
      </c>
      <c r="AH45">
        <v>2.2000000000000002</v>
      </c>
      <c r="AI45" s="16">
        <v>0.74410774410774405</v>
      </c>
    </row>
    <row r="46" spans="1:35" x14ac:dyDescent="0.3">
      <c r="A46" t="s">
        <v>2714</v>
      </c>
      <c r="B46" t="s">
        <v>2580</v>
      </c>
      <c r="C46" t="s">
        <v>2580</v>
      </c>
      <c r="D46" t="s">
        <v>2698</v>
      </c>
      <c r="E46">
        <v>38358</v>
      </c>
      <c r="F46" t="s">
        <v>2715</v>
      </c>
      <c r="G46">
        <v>76711</v>
      </c>
      <c r="H46">
        <v>1635.16</v>
      </c>
      <c r="I46" t="s">
        <v>1405</v>
      </c>
      <c r="J46" t="s">
        <v>1406</v>
      </c>
      <c r="K46" t="s">
        <v>39</v>
      </c>
      <c r="L46" t="s">
        <v>70</v>
      </c>
      <c r="M46" t="s">
        <v>1394</v>
      </c>
      <c r="N46" t="s">
        <v>4265</v>
      </c>
      <c r="O46" t="s">
        <v>76</v>
      </c>
      <c r="P46" t="s">
        <v>1780</v>
      </c>
      <c r="Q46" t="s">
        <v>4280</v>
      </c>
      <c r="R46" t="s">
        <v>4281</v>
      </c>
      <c r="S46">
        <v>2</v>
      </c>
      <c r="T46">
        <v>2.19</v>
      </c>
      <c r="U46">
        <v>0.21</v>
      </c>
      <c r="V46">
        <v>732</v>
      </c>
      <c r="W46">
        <v>1.55</v>
      </c>
      <c r="X46">
        <v>89</v>
      </c>
      <c r="Y46">
        <v>0.33</v>
      </c>
      <c r="Z46">
        <v>-88</v>
      </c>
      <c r="AA46">
        <v>-25</v>
      </c>
      <c r="AB46">
        <v>14</v>
      </c>
      <c r="AC46">
        <v>-75</v>
      </c>
      <c r="AD46">
        <v>-86</v>
      </c>
      <c r="AE46">
        <v>38301</v>
      </c>
      <c r="AF46">
        <v>38358</v>
      </c>
      <c r="AG46">
        <v>76701</v>
      </c>
      <c r="AH46">
        <v>2.1800000000000002</v>
      </c>
      <c r="AI46" s="16">
        <v>1</v>
      </c>
    </row>
    <row r="47" spans="1:35" x14ac:dyDescent="0.3">
      <c r="A47" t="s">
        <v>2716</v>
      </c>
      <c r="B47" t="s">
        <v>2717</v>
      </c>
      <c r="C47" t="s">
        <v>2596</v>
      </c>
      <c r="D47" t="s">
        <v>2718</v>
      </c>
      <c r="E47">
        <v>53512</v>
      </c>
      <c r="F47" t="s">
        <v>2719</v>
      </c>
      <c r="G47">
        <v>38019</v>
      </c>
      <c r="H47">
        <v>14995.2</v>
      </c>
      <c r="I47" t="s">
        <v>801</v>
      </c>
      <c r="J47" t="s">
        <v>802</v>
      </c>
      <c r="K47" t="s">
        <v>39</v>
      </c>
      <c r="L47" t="s">
        <v>140</v>
      </c>
      <c r="M47" t="s">
        <v>796</v>
      </c>
      <c r="N47" t="s">
        <v>4282</v>
      </c>
      <c r="O47" t="s">
        <v>70</v>
      </c>
      <c r="P47" t="s">
        <v>447</v>
      </c>
      <c r="Q47" t="s">
        <v>4283</v>
      </c>
      <c r="R47" t="s">
        <v>4284</v>
      </c>
      <c r="S47">
        <v>14</v>
      </c>
      <c r="T47">
        <v>1.65</v>
      </c>
      <c r="U47">
        <v>0.28000000000000003</v>
      </c>
      <c r="V47">
        <v>567</v>
      </c>
      <c r="W47">
        <v>0.97</v>
      </c>
      <c r="X47">
        <v>90</v>
      </c>
      <c r="Y47">
        <v>0.32</v>
      </c>
      <c r="Z47">
        <v>-13</v>
      </c>
      <c r="AA47">
        <v>-15</v>
      </c>
      <c r="AB47">
        <v>31</v>
      </c>
      <c r="AC47">
        <v>219</v>
      </c>
      <c r="AD47">
        <v>235</v>
      </c>
      <c r="AE47">
        <v>60410</v>
      </c>
      <c r="AF47">
        <v>53511</v>
      </c>
      <c r="AG47">
        <v>38019</v>
      </c>
      <c r="AH47">
        <v>1.71</v>
      </c>
      <c r="AI47" s="16">
        <v>0.89671139450811477</v>
      </c>
    </row>
    <row r="48" spans="1:35" x14ac:dyDescent="0.3">
      <c r="A48" t="s">
        <v>2720</v>
      </c>
      <c r="B48" t="s">
        <v>2717</v>
      </c>
      <c r="C48" t="s">
        <v>2596</v>
      </c>
      <c r="D48" t="s">
        <v>2719</v>
      </c>
      <c r="E48">
        <v>38019</v>
      </c>
      <c r="F48" t="s">
        <v>2718</v>
      </c>
      <c r="G48">
        <v>53512</v>
      </c>
      <c r="H48">
        <v>2811.6</v>
      </c>
      <c r="I48" t="s">
        <v>801</v>
      </c>
      <c r="J48" t="s">
        <v>802</v>
      </c>
      <c r="K48" t="s">
        <v>39</v>
      </c>
      <c r="L48" t="s">
        <v>140</v>
      </c>
      <c r="M48" t="s">
        <v>796</v>
      </c>
      <c r="N48" t="s">
        <v>4282</v>
      </c>
      <c r="O48" t="s">
        <v>70</v>
      </c>
      <c r="P48" t="s">
        <v>447</v>
      </c>
      <c r="Q48" t="s">
        <v>4283</v>
      </c>
      <c r="R48" t="s">
        <v>4284</v>
      </c>
      <c r="S48">
        <v>14</v>
      </c>
      <c r="T48">
        <v>1.65</v>
      </c>
      <c r="U48">
        <v>0.28000000000000003</v>
      </c>
      <c r="V48">
        <v>567</v>
      </c>
      <c r="W48">
        <v>0.97</v>
      </c>
      <c r="X48">
        <v>90</v>
      </c>
      <c r="Y48">
        <v>0.32</v>
      </c>
      <c r="Z48">
        <v>-13</v>
      </c>
      <c r="AA48">
        <v>-15</v>
      </c>
      <c r="AB48">
        <v>31</v>
      </c>
      <c r="AC48">
        <v>219</v>
      </c>
      <c r="AD48">
        <v>235</v>
      </c>
      <c r="AE48">
        <v>60410</v>
      </c>
      <c r="AF48">
        <v>53511</v>
      </c>
      <c r="AG48">
        <v>38019</v>
      </c>
      <c r="AH48">
        <v>1.71</v>
      </c>
      <c r="AI48" s="16">
        <v>0.89306763297967651</v>
      </c>
    </row>
    <row r="49" spans="1:35" x14ac:dyDescent="0.3">
      <c r="A49" t="s">
        <v>2721</v>
      </c>
      <c r="B49" t="s">
        <v>2591</v>
      </c>
      <c r="C49" t="s">
        <v>2591</v>
      </c>
      <c r="D49" t="s">
        <v>2722</v>
      </c>
      <c r="E49">
        <v>60510</v>
      </c>
      <c r="F49" t="s">
        <v>2723</v>
      </c>
      <c r="G49">
        <v>31217</v>
      </c>
      <c r="H49">
        <v>6179</v>
      </c>
      <c r="I49" t="s">
        <v>650</v>
      </c>
      <c r="J49" t="s">
        <v>651</v>
      </c>
      <c r="K49" t="s">
        <v>39</v>
      </c>
      <c r="L49" t="s">
        <v>53</v>
      </c>
      <c r="M49" t="s">
        <v>708</v>
      </c>
      <c r="N49" t="s">
        <v>4285</v>
      </c>
      <c r="O49" t="s">
        <v>50</v>
      </c>
      <c r="P49" t="s">
        <v>384</v>
      </c>
      <c r="Q49" t="s">
        <v>4286</v>
      </c>
      <c r="R49" t="s">
        <v>4287</v>
      </c>
      <c r="S49">
        <v>7</v>
      </c>
      <c r="T49">
        <v>1.85</v>
      </c>
      <c r="U49">
        <v>0.22</v>
      </c>
      <c r="V49">
        <v>835</v>
      </c>
      <c r="W49">
        <v>1.82</v>
      </c>
      <c r="X49">
        <v>36</v>
      </c>
      <c r="Y49">
        <v>0.26</v>
      </c>
      <c r="Z49">
        <v>35</v>
      </c>
      <c r="AA49">
        <v>40</v>
      </c>
      <c r="AB49">
        <v>-14</v>
      </c>
      <c r="AC49">
        <v>49</v>
      </c>
      <c r="AD49">
        <v>75</v>
      </c>
      <c r="AE49">
        <v>60501</v>
      </c>
      <c r="AF49">
        <v>60510</v>
      </c>
      <c r="AG49">
        <v>31201</v>
      </c>
      <c r="AH49">
        <v>1.85</v>
      </c>
      <c r="AI49" s="16">
        <v>1</v>
      </c>
    </row>
    <row r="50" spans="1:35" x14ac:dyDescent="0.3">
      <c r="A50" t="s">
        <v>2724</v>
      </c>
      <c r="B50" t="s">
        <v>2591</v>
      </c>
      <c r="C50" t="s">
        <v>2591</v>
      </c>
      <c r="D50" t="s">
        <v>2725</v>
      </c>
      <c r="E50">
        <v>55449</v>
      </c>
      <c r="F50" t="s">
        <v>2723</v>
      </c>
      <c r="G50">
        <v>31217</v>
      </c>
      <c r="H50">
        <v>3809.9</v>
      </c>
      <c r="I50" t="s">
        <v>650</v>
      </c>
      <c r="J50" t="s">
        <v>651</v>
      </c>
      <c r="K50" t="s">
        <v>39</v>
      </c>
      <c r="L50" t="s">
        <v>900</v>
      </c>
      <c r="M50" t="s">
        <v>1092</v>
      </c>
      <c r="N50" t="s">
        <v>4288</v>
      </c>
      <c r="O50" t="s">
        <v>50</v>
      </c>
      <c r="P50" t="s">
        <v>384</v>
      </c>
      <c r="Q50" t="s">
        <v>4286</v>
      </c>
      <c r="R50" t="s">
        <v>4289</v>
      </c>
      <c r="S50">
        <v>2</v>
      </c>
      <c r="T50">
        <v>1.55</v>
      </c>
      <c r="U50">
        <v>0.22</v>
      </c>
      <c r="V50">
        <v>1229</v>
      </c>
      <c r="W50">
        <v>1.96</v>
      </c>
      <c r="X50">
        <v>16</v>
      </c>
      <c r="Y50">
        <v>0.25</v>
      </c>
      <c r="Z50">
        <v>-3</v>
      </c>
      <c r="AA50">
        <v>77</v>
      </c>
      <c r="AB50">
        <v>110</v>
      </c>
      <c r="AC50">
        <v>235</v>
      </c>
      <c r="AD50">
        <v>422</v>
      </c>
      <c r="AE50">
        <v>55113</v>
      </c>
      <c r="AF50">
        <v>55434</v>
      </c>
      <c r="AG50">
        <v>31201</v>
      </c>
      <c r="AH50">
        <v>1.55</v>
      </c>
      <c r="AI50" s="16">
        <v>1</v>
      </c>
    </row>
    <row r="51" spans="1:35" x14ac:dyDescent="0.3">
      <c r="A51" t="s">
        <v>2726</v>
      </c>
      <c r="B51" t="s">
        <v>2591</v>
      </c>
      <c r="C51" t="s">
        <v>2591</v>
      </c>
      <c r="D51" t="s">
        <v>2727</v>
      </c>
      <c r="E51">
        <v>47201</v>
      </c>
      <c r="F51" t="s">
        <v>2723</v>
      </c>
      <c r="G51">
        <v>31217</v>
      </c>
      <c r="H51">
        <v>1088.52</v>
      </c>
      <c r="I51" t="s">
        <v>650</v>
      </c>
      <c r="J51" t="s">
        <v>651</v>
      </c>
      <c r="K51" t="s">
        <v>39</v>
      </c>
      <c r="L51" t="s">
        <v>42</v>
      </c>
      <c r="M51" t="s">
        <v>393</v>
      </c>
      <c r="N51" t="s">
        <v>4290</v>
      </c>
      <c r="O51" t="s">
        <v>50</v>
      </c>
      <c r="P51" t="s">
        <v>384</v>
      </c>
      <c r="Q51" t="s">
        <v>4286</v>
      </c>
      <c r="R51" t="s">
        <v>4291</v>
      </c>
      <c r="S51">
        <v>1</v>
      </c>
      <c r="T51">
        <v>1.88</v>
      </c>
      <c r="U51">
        <v>0.23</v>
      </c>
      <c r="V51">
        <v>579</v>
      </c>
      <c r="W51">
        <v>1.92</v>
      </c>
      <c r="X51">
        <v>24</v>
      </c>
      <c r="Y51">
        <v>0.25</v>
      </c>
      <c r="Z51">
        <v>0</v>
      </c>
      <c r="AA51">
        <v>-18</v>
      </c>
      <c r="AB51">
        <v>-194</v>
      </c>
      <c r="AC51">
        <v>55</v>
      </c>
      <c r="AD51">
        <v>-157</v>
      </c>
      <c r="AE51">
        <v>46131</v>
      </c>
      <c r="AF51">
        <v>47201</v>
      </c>
      <c r="AG51">
        <v>31201</v>
      </c>
      <c r="AH51">
        <v>1.89</v>
      </c>
      <c r="AI51" s="16">
        <v>1</v>
      </c>
    </row>
    <row r="52" spans="1:35" x14ac:dyDescent="0.3">
      <c r="A52" t="s">
        <v>2728</v>
      </c>
      <c r="B52" t="s">
        <v>2591</v>
      </c>
      <c r="C52" t="s">
        <v>2591</v>
      </c>
      <c r="D52" t="s">
        <v>2729</v>
      </c>
      <c r="E52">
        <v>43015</v>
      </c>
      <c r="F52" t="s">
        <v>2730</v>
      </c>
      <c r="G52">
        <v>31030</v>
      </c>
      <c r="H52">
        <v>2502.6799999999998</v>
      </c>
      <c r="I52" t="s">
        <v>650</v>
      </c>
      <c r="J52" t="s">
        <v>651</v>
      </c>
      <c r="K52" t="s">
        <v>39</v>
      </c>
      <c r="L52" t="s">
        <v>87</v>
      </c>
      <c r="M52" t="s">
        <v>1454</v>
      </c>
      <c r="N52" t="s">
        <v>4292</v>
      </c>
      <c r="O52" t="s">
        <v>50</v>
      </c>
      <c r="P52" t="s">
        <v>652</v>
      </c>
      <c r="Q52" t="s">
        <v>4293</v>
      </c>
      <c r="R52" t="s">
        <v>4294</v>
      </c>
      <c r="S52">
        <v>2</v>
      </c>
      <c r="T52">
        <v>1.78</v>
      </c>
      <c r="U52">
        <v>0.23</v>
      </c>
      <c r="V52">
        <v>703</v>
      </c>
      <c r="W52">
        <v>1.1100000000000001</v>
      </c>
      <c r="X52">
        <v>39</v>
      </c>
      <c r="Y52">
        <v>0.25</v>
      </c>
      <c r="Z52">
        <v>-11</v>
      </c>
      <c r="AA52">
        <v>13</v>
      </c>
      <c r="AB52">
        <v>118</v>
      </c>
      <c r="AC52">
        <v>54</v>
      </c>
      <c r="AD52">
        <v>185</v>
      </c>
      <c r="AE52">
        <v>43137</v>
      </c>
      <c r="AF52">
        <v>43015</v>
      </c>
      <c r="AG52">
        <v>31030</v>
      </c>
      <c r="AH52">
        <v>1.79</v>
      </c>
      <c r="AI52" s="16">
        <v>0.98510491126111455</v>
      </c>
    </row>
    <row r="53" spans="1:35" x14ac:dyDescent="0.3">
      <c r="A53" t="s">
        <v>2731</v>
      </c>
      <c r="B53" t="s">
        <v>2591</v>
      </c>
      <c r="C53" t="s">
        <v>2591</v>
      </c>
      <c r="D53" t="s">
        <v>2730</v>
      </c>
      <c r="E53">
        <v>31030</v>
      </c>
      <c r="F53" t="s">
        <v>2732</v>
      </c>
      <c r="G53">
        <v>76010</v>
      </c>
      <c r="H53">
        <v>3809.7</v>
      </c>
      <c r="I53" t="s">
        <v>650</v>
      </c>
      <c r="J53" t="s">
        <v>651</v>
      </c>
      <c r="K53" t="s">
        <v>39</v>
      </c>
      <c r="L53" t="s">
        <v>50</v>
      </c>
      <c r="M53" t="s">
        <v>652</v>
      </c>
      <c r="N53" t="s">
        <v>4293</v>
      </c>
      <c r="O53" t="s">
        <v>76</v>
      </c>
      <c r="P53" t="s">
        <v>672</v>
      </c>
      <c r="Q53" t="s">
        <v>4295</v>
      </c>
      <c r="R53" t="s">
        <v>4296</v>
      </c>
      <c r="S53">
        <v>5</v>
      </c>
      <c r="T53">
        <v>1.53</v>
      </c>
      <c r="U53">
        <v>0.22</v>
      </c>
      <c r="V53">
        <v>830</v>
      </c>
      <c r="W53">
        <v>1.6</v>
      </c>
      <c r="X53">
        <v>76</v>
      </c>
      <c r="Y53">
        <v>0.3</v>
      </c>
      <c r="Z53">
        <v>-12</v>
      </c>
      <c r="AA53">
        <v>-44</v>
      </c>
      <c r="AB53">
        <v>38</v>
      </c>
      <c r="AC53">
        <v>-197</v>
      </c>
      <c r="AD53">
        <v>-203</v>
      </c>
      <c r="AE53">
        <v>30233</v>
      </c>
      <c r="AF53">
        <v>31030</v>
      </c>
      <c r="AG53">
        <v>76001</v>
      </c>
      <c r="AH53">
        <v>1.53</v>
      </c>
      <c r="AI53" s="16">
        <v>0.98510491126111455</v>
      </c>
    </row>
    <row r="54" spans="1:35" x14ac:dyDescent="0.3">
      <c r="A54" t="s">
        <v>2733</v>
      </c>
      <c r="B54" t="s">
        <v>2591</v>
      </c>
      <c r="C54" t="s">
        <v>2591</v>
      </c>
      <c r="D54" t="s">
        <v>2730</v>
      </c>
      <c r="E54">
        <v>31030</v>
      </c>
      <c r="F54" t="s">
        <v>2734</v>
      </c>
      <c r="G54">
        <v>47130</v>
      </c>
      <c r="H54">
        <v>743.4</v>
      </c>
      <c r="I54" t="s">
        <v>650</v>
      </c>
      <c r="J54" t="s">
        <v>651</v>
      </c>
      <c r="K54" t="s">
        <v>39</v>
      </c>
      <c r="L54" t="s">
        <v>50</v>
      </c>
      <c r="M54" t="s">
        <v>652</v>
      </c>
      <c r="N54" t="s">
        <v>4293</v>
      </c>
      <c r="O54" t="s">
        <v>42</v>
      </c>
      <c r="P54" t="s">
        <v>478</v>
      </c>
      <c r="Q54" t="s">
        <v>4297</v>
      </c>
      <c r="R54" t="s">
        <v>4298</v>
      </c>
      <c r="S54">
        <v>1</v>
      </c>
      <c r="T54">
        <v>1.4</v>
      </c>
      <c r="U54">
        <v>0.23</v>
      </c>
      <c r="V54">
        <v>531</v>
      </c>
      <c r="W54">
        <v>0.96</v>
      </c>
      <c r="X54">
        <v>70</v>
      </c>
      <c r="Y54">
        <v>0.3</v>
      </c>
      <c r="Z54">
        <v>2</v>
      </c>
      <c r="AA54">
        <v>-44</v>
      </c>
      <c r="AB54">
        <v>20</v>
      </c>
      <c r="AC54">
        <v>9</v>
      </c>
      <c r="AD54">
        <v>-15</v>
      </c>
      <c r="AE54">
        <v>30233</v>
      </c>
      <c r="AF54">
        <v>31030</v>
      </c>
      <c r="AG54">
        <v>47130</v>
      </c>
      <c r="AH54">
        <v>1.41</v>
      </c>
      <c r="AI54" s="16">
        <v>0.95840345017107653</v>
      </c>
    </row>
    <row r="55" spans="1:35" x14ac:dyDescent="0.3">
      <c r="A55" t="s">
        <v>2735</v>
      </c>
      <c r="B55" t="s">
        <v>2591</v>
      </c>
      <c r="C55" t="s">
        <v>2591</v>
      </c>
      <c r="D55" t="s">
        <v>2730</v>
      </c>
      <c r="E55">
        <v>31030</v>
      </c>
      <c r="F55" t="s">
        <v>2639</v>
      </c>
      <c r="G55">
        <v>37211</v>
      </c>
      <c r="H55">
        <v>5200</v>
      </c>
      <c r="I55" t="s">
        <v>650</v>
      </c>
      <c r="J55" t="s">
        <v>651</v>
      </c>
      <c r="K55" t="s">
        <v>39</v>
      </c>
      <c r="L55" t="s">
        <v>50</v>
      </c>
      <c r="M55" t="s">
        <v>652</v>
      </c>
      <c r="N55" t="s">
        <v>4293</v>
      </c>
      <c r="O55" t="s">
        <v>70</v>
      </c>
      <c r="P55" t="s">
        <v>202</v>
      </c>
      <c r="Q55" t="s">
        <v>4299</v>
      </c>
      <c r="R55" t="s">
        <v>4300</v>
      </c>
      <c r="S55">
        <v>13</v>
      </c>
      <c r="T55">
        <v>1.84</v>
      </c>
      <c r="U55">
        <v>0.22</v>
      </c>
      <c r="V55">
        <v>353</v>
      </c>
      <c r="W55">
        <v>0.82</v>
      </c>
      <c r="X55">
        <v>64</v>
      </c>
      <c r="Y55">
        <v>0.28999999999999998</v>
      </c>
      <c r="Z55">
        <v>-5</v>
      </c>
      <c r="AA55">
        <v>-44</v>
      </c>
      <c r="AB55">
        <v>-11</v>
      </c>
      <c r="AC55">
        <v>69</v>
      </c>
      <c r="AD55">
        <v>14</v>
      </c>
      <c r="AE55">
        <v>31201</v>
      </c>
      <c r="AF55">
        <v>31030</v>
      </c>
      <c r="AG55">
        <v>37201</v>
      </c>
      <c r="AH55">
        <v>1.84</v>
      </c>
      <c r="AI55" s="16">
        <v>0.98454087957771574</v>
      </c>
    </row>
    <row r="56" spans="1:35" x14ac:dyDescent="0.3">
      <c r="A56" t="s">
        <v>2736</v>
      </c>
      <c r="B56" t="s">
        <v>2591</v>
      </c>
      <c r="C56" t="s">
        <v>2591</v>
      </c>
      <c r="D56" t="s">
        <v>2737</v>
      </c>
      <c r="E56">
        <v>46528</v>
      </c>
      <c r="F56" t="s">
        <v>2723</v>
      </c>
      <c r="G56">
        <v>31217</v>
      </c>
      <c r="H56">
        <v>1487.7</v>
      </c>
      <c r="I56" t="s">
        <v>650</v>
      </c>
      <c r="J56" t="s">
        <v>651</v>
      </c>
      <c r="K56" t="s">
        <v>39</v>
      </c>
      <c r="L56" t="s">
        <v>42</v>
      </c>
      <c r="M56" t="s">
        <v>943</v>
      </c>
      <c r="N56" t="s">
        <v>4301</v>
      </c>
      <c r="O56" t="s">
        <v>50</v>
      </c>
      <c r="P56" t="s">
        <v>384</v>
      </c>
      <c r="Q56" t="s">
        <v>4286</v>
      </c>
      <c r="R56" t="s">
        <v>4302</v>
      </c>
      <c r="S56">
        <v>1</v>
      </c>
      <c r="T56">
        <v>1.9</v>
      </c>
      <c r="U56">
        <v>0.22</v>
      </c>
      <c r="V56">
        <v>783</v>
      </c>
      <c r="W56">
        <v>1.81</v>
      </c>
      <c r="X56">
        <v>117</v>
      </c>
      <c r="Y56">
        <v>0.35</v>
      </c>
      <c r="Z56">
        <v>5</v>
      </c>
      <c r="AA56">
        <v>-115</v>
      </c>
      <c r="AB56">
        <v>-2</v>
      </c>
      <c r="AC56">
        <v>301</v>
      </c>
      <c r="AD56">
        <v>184</v>
      </c>
      <c r="AE56">
        <v>46064</v>
      </c>
      <c r="AF56">
        <v>46526</v>
      </c>
      <c r="AG56">
        <v>31201</v>
      </c>
      <c r="AH56">
        <v>1.9</v>
      </c>
      <c r="AI56" s="16">
        <v>1</v>
      </c>
    </row>
    <row r="57" spans="1:35" x14ac:dyDescent="0.3">
      <c r="A57" t="s">
        <v>2738</v>
      </c>
      <c r="B57" t="s">
        <v>2591</v>
      </c>
      <c r="C57" t="s">
        <v>2591</v>
      </c>
      <c r="D57" t="s">
        <v>2739</v>
      </c>
      <c r="E57">
        <v>46975</v>
      </c>
      <c r="F57" t="s">
        <v>2723</v>
      </c>
      <c r="G57">
        <v>31217</v>
      </c>
      <c r="H57">
        <v>1340.79</v>
      </c>
      <c r="I57" t="s">
        <v>650</v>
      </c>
      <c r="J57" t="s">
        <v>651</v>
      </c>
      <c r="K57" t="s">
        <v>39</v>
      </c>
      <c r="L57" t="s">
        <v>42</v>
      </c>
      <c r="M57" t="s">
        <v>837</v>
      </c>
      <c r="N57" t="s">
        <v>4303</v>
      </c>
      <c r="O57" t="s">
        <v>50</v>
      </c>
      <c r="P57" t="s">
        <v>384</v>
      </c>
      <c r="Q57" t="s">
        <v>4286</v>
      </c>
      <c r="R57" t="s">
        <v>4304</v>
      </c>
      <c r="S57">
        <v>2</v>
      </c>
      <c r="T57">
        <v>1.87</v>
      </c>
      <c r="U57">
        <v>0.22</v>
      </c>
      <c r="V57">
        <v>717</v>
      </c>
      <c r="W57">
        <v>1.75</v>
      </c>
      <c r="X57">
        <v>115</v>
      </c>
      <c r="Y57">
        <v>0.35</v>
      </c>
      <c r="Z57">
        <v>6</v>
      </c>
      <c r="AA57">
        <v>-62</v>
      </c>
      <c r="AB57">
        <v>-33</v>
      </c>
      <c r="AC57">
        <v>209</v>
      </c>
      <c r="AD57">
        <v>114</v>
      </c>
      <c r="AE57">
        <v>47265</v>
      </c>
      <c r="AF57">
        <v>46975</v>
      </c>
      <c r="AG57">
        <v>31201</v>
      </c>
      <c r="AH57">
        <v>1.87</v>
      </c>
      <c r="AI57" s="16">
        <v>1</v>
      </c>
    </row>
    <row r="58" spans="1:35" x14ac:dyDescent="0.3">
      <c r="A58" t="s">
        <v>2740</v>
      </c>
      <c r="B58" t="s">
        <v>2741</v>
      </c>
      <c r="C58" t="s">
        <v>2742</v>
      </c>
      <c r="D58" t="s">
        <v>2743</v>
      </c>
      <c r="E58">
        <v>29829</v>
      </c>
      <c r="F58" t="s">
        <v>2744</v>
      </c>
      <c r="G58">
        <v>37086</v>
      </c>
      <c r="H58">
        <v>728.9</v>
      </c>
      <c r="I58" t="s">
        <v>929</v>
      </c>
      <c r="J58" t="s">
        <v>930</v>
      </c>
      <c r="K58" t="s">
        <v>39</v>
      </c>
      <c r="L58" t="s">
        <v>90</v>
      </c>
      <c r="M58" t="s">
        <v>931</v>
      </c>
      <c r="N58" t="s">
        <v>4305</v>
      </c>
      <c r="O58" t="s">
        <v>70</v>
      </c>
      <c r="P58" t="s">
        <v>139</v>
      </c>
      <c r="Q58" t="s">
        <v>4306</v>
      </c>
      <c r="R58" t="s">
        <v>4307</v>
      </c>
      <c r="S58">
        <v>6</v>
      </c>
      <c r="T58">
        <v>1.85</v>
      </c>
      <c r="U58">
        <v>0.19</v>
      </c>
      <c r="V58">
        <v>394</v>
      </c>
      <c r="W58">
        <v>1.26</v>
      </c>
      <c r="X58">
        <v>60</v>
      </c>
      <c r="Y58">
        <v>0.28999999999999998</v>
      </c>
      <c r="Z58">
        <v>7</v>
      </c>
      <c r="AA58">
        <v>-85</v>
      </c>
      <c r="AB58">
        <v>-116</v>
      </c>
      <c r="AC58">
        <v>49</v>
      </c>
      <c r="AD58">
        <v>-152</v>
      </c>
      <c r="AE58">
        <v>30901</v>
      </c>
      <c r="AF58">
        <v>29829</v>
      </c>
      <c r="AG58">
        <v>37086</v>
      </c>
      <c r="AH58">
        <v>1.82</v>
      </c>
      <c r="AI58" s="16">
        <v>0.78538975842835401</v>
      </c>
    </row>
    <row r="59" spans="1:35" x14ac:dyDescent="0.3">
      <c r="A59" t="s">
        <v>2745</v>
      </c>
      <c r="B59" t="s">
        <v>2741</v>
      </c>
      <c r="C59" t="s">
        <v>2742</v>
      </c>
      <c r="D59" t="s">
        <v>2746</v>
      </c>
      <c r="E59">
        <v>47374</v>
      </c>
      <c r="F59" t="s">
        <v>2743</v>
      </c>
      <c r="G59">
        <v>29829</v>
      </c>
      <c r="H59">
        <v>995</v>
      </c>
      <c r="I59" t="s">
        <v>929</v>
      </c>
      <c r="J59" t="s">
        <v>930</v>
      </c>
      <c r="K59" t="s">
        <v>39</v>
      </c>
      <c r="L59" t="s">
        <v>42</v>
      </c>
      <c r="M59" t="s">
        <v>116</v>
      </c>
      <c r="N59" t="s">
        <v>4308</v>
      </c>
      <c r="O59" t="s">
        <v>90</v>
      </c>
      <c r="P59" t="s">
        <v>931</v>
      </c>
      <c r="Q59" t="s">
        <v>4305</v>
      </c>
      <c r="R59" t="s">
        <v>4309</v>
      </c>
      <c r="S59">
        <v>2</v>
      </c>
      <c r="T59">
        <v>1.71</v>
      </c>
      <c r="U59">
        <v>0.19</v>
      </c>
      <c r="V59">
        <v>583</v>
      </c>
      <c r="W59">
        <v>1.02</v>
      </c>
      <c r="X59">
        <v>70</v>
      </c>
      <c r="Y59">
        <v>0.28000000000000003</v>
      </c>
      <c r="Z59">
        <v>10</v>
      </c>
      <c r="AA59">
        <v>-57</v>
      </c>
      <c r="AB59">
        <v>19</v>
      </c>
      <c r="AC59">
        <v>95</v>
      </c>
      <c r="AD59">
        <v>57</v>
      </c>
      <c r="AE59">
        <v>47265</v>
      </c>
      <c r="AF59">
        <v>47374</v>
      </c>
      <c r="AG59">
        <v>29829</v>
      </c>
      <c r="AH59">
        <v>1.68</v>
      </c>
      <c r="AI59" s="16">
        <v>0.76126002458476871</v>
      </c>
    </row>
    <row r="60" spans="1:35" x14ac:dyDescent="0.3">
      <c r="A60" t="s">
        <v>2747</v>
      </c>
      <c r="B60" t="s">
        <v>2741</v>
      </c>
      <c r="C60" t="s">
        <v>2559</v>
      </c>
      <c r="D60" t="s">
        <v>2743</v>
      </c>
      <c r="E60">
        <v>29829</v>
      </c>
      <c r="F60" t="s">
        <v>2748</v>
      </c>
      <c r="G60">
        <v>44301</v>
      </c>
      <c r="H60">
        <v>1250</v>
      </c>
      <c r="I60" t="s">
        <v>929</v>
      </c>
      <c r="J60" t="s">
        <v>930</v>
      </c>
      <c r="K60" t="s">
        <v>39</v>
      </c>
      <c r="L60" t="s">
        <v>90</v>
      </c>
      <c r="M60" t="s">
        <v>931</v>
      </c>
      <c r="N60" t="s">
        <v>4305</v>
      </c>
      <c r="O60" t="s">
        <v>87</v>
      </c>
      <c r="P60" t="s">
        <v>239</v>
      </c>
      <c r="Q60" t="s">
        <v>4310</v>
      </c>
      <c r="R60" t="s">
        <v>4311</v>
      </c>
      <c r="S60">
        <v>1</v>
      </c>
      <c r="T60">
        <v>2.0099999999999998</v>
      </c>
      <c r="U60">
        <v>0.19</v>
      </c>
      <c r="V60">
        <v>622</v>
      </c>
      <c r="W60">
        <v>1</v>
      </c>
      <c r="X60">
        <v>147</v>
      </c>
      <c r="Y60">
        <v>0.35</v>
      </c>
      <c r="Z60">
        <v>53</v>
      </c>
      <c r="AA60">
        <v>-85</v>
      </c>
      <c r="AB60">
        <v>50</v>
      </c>
      <c r="AC60">
        <v>293</v>
      </c>
      <c r="AD60">
        <v>258</v>
      </c>
      <c r="AE60">
        <v>28201</v>
      </c>
      <c r="AF60">
        <v>29829</v>
      </c>
      <c r="AG60">
        <v>44301</v>
      </c>
      <c r="AH60">
        <v>1.98</v>
      </c>
      <c r="AI60" s="16">
        <v>0.94455942757776357</v>
      </c>
    </row>
    <row r="61" spans="1:35" x14ac:dyDescent="0.3">
      <c r="A61" t="s">
        <v>2749</v>
      </c>
      <c r="B61" t="s">
        <v>2741</v>
      </c>
      <c r="C61" t="s">
        <v>2559</v>
      </c>
      <c r="D61" t="s">
        <v>2743</v>
      </c>
      <c r="E61">
        <v>29829</v>
      </c>
      <c r="F61" t="s">
        <v>2744</v>
      </c>
      <c r="G61">
        <v>37086</v>
      </c>
      <c r="H61">
        <v>2186.6999999999998</v>
      </c>
      <c r="I61" t="s">
        <v>929</v>
      </c>
      <c r="J61" t="s">
        <v>930</v>
      </c>
      <c r="K61" t="s">
        <v>39</v>
      </c>
      <c r="L61" t="s">
        <v>90</v>
      </c>
      <c r="M61" t="s">
        <v>931</v>
      </c>
      <c r="N61" t="s">
        <v>4305</v>
      </c>
      <c r="O61" t="s">
        <v>70</v>
      </c>
      <c r="P61" t="s">
        <v>139</v>
      </c>
      <c r="Q61" t="s">
        <v>4306</v>
      </c>
      <c r="R61" t="s">
        <v>4307</v>
      </c>
      <c r="S61">
        <v>6</v>
      </c>
      <c r="T61">
        <v>1.85</v>
      </c>
      <c r="U61">
        <v>0.19</v>
      </c>
      <c r="V61">
        <v>394</v>
      </c>
      <c r="W61">
        <v>1.26</v>
      </c>
      <c r="X61">
        <v>60</v>
      </c>
      <c r="Y61">
        <v>0.28999999999999998</v>
      </c>
      <c r="Z61">
        <v>7</v>
      </c>
      <c r="AA61">
        <v>-85</v>
      </c>
      <c r="AB61">
        <v>-116</v>
      </c>
      <c r="AC61">
        <v>49</v>
      </c>
      <c r="AD61">
        <v>-152</v>
      </c>
      <c r="AE61">
        <v>30901</v>
      </c>
      <c r="AF61">
        <v>29829</v>
      </c>
      <c r="AG61">
        <v>37086</v>
      </c>
      <c r="AH61">
        <v>1.82</v>
      </c>
      <c r="AI61" s="16">
        <v>0.94971680318953988</v>
      </c>
    </row>
    <row r="62" spans="1:35" x14ac:dyDescent="0.3">
      <c r="A62" t="s">
        <v>2750</v>
      </c>
      <c r="B62" t="s">
        <v>2741</v>
      </c>
      <c r="C62" t="s">
        <v>2559</v>
      </c>
      <c r="D62" t="s">
        <v>2743</v>
      </c>
      <c r="E62">
        <v>29829</v>
      </c>
      <c r="F62" t="s">
        <v>2631</v>
      </c>
      <c r="G62">
        <v>37090</v>
      </c>
      <c r="H62">
        <v>6103.35</v>
      </c>
      <c r="I62" t="s">
        <v>929</v>
      </c>
      <c r="J62" t="s">
        <v>930</v>
      </c>
      <c r="K62" t="s">
        <v>39</v>
      </c>
      <c r="L62" t="s">
        <v>90</v>
      </c>
      <c r="M62" t="s">
        <v>931</v>
      </c>
      <c r="N62" t="s">
        <v>4305</v>
      </c>
      <c r="O62" t="s">
        <v>70</v>
      </c>
      <c r="P62" t="s">
        <v>575</v>
      </c>
      <c r="Q62" t="s">
        <v>4312</v>
      </c>
      <c r="R62" t="s">
        <v>4313</v>
      </c>
      <c r="S62">
        <v>16</v>
      </c>
      <c r="T62">
        <v>1.65</v>
      </c>
      <c r="U62">
        <v>0.19</v>
      </c>
      <c r="V62">
        <v>411</v>
      </c>
      <c r="W62">
        <v>0.79</v>
      </c>
      <c r="X62">
        <v>79</v>
      </c>
      <c r="Y62">
        <v>0.32</v>
      </c>
      <c r="Z62">
        <v>8</v>
      </c>
      <c r="AA62">
        <v>-85</v>
      </c>
      <c r="AB62">
        <v>23</v>
      </c>
      <c r="AC62">
        <v>19</v>
      </c>
      <c r="AD62">
        <v>-43</v>
      </c>
      <c r="AE62">
        <v>29621</v>
      </c>
      <c r="AF62">
        <v>29829</v>
      </c>
      <c r="AG62">
        <v>37087</v>
      </c>
      <c r="AH62">
        <v>1.62</v>
      </c>
      <c r="AI62" s="16">
        <v>0.9425933407558521</v>
      </c>
    </row>
    <row r="63" spans="1:35" x14ac:dyDescent="0.3">
      <c r="A63" t="s">
        <v>2751</v>
      </c>
      <c r="B63" t="s">
        <v>2741</v>
      </c>
      <c r="C63" t="s">
        <v>2559</v>
      </c>
      <c r="D63" t="s">
        <v>2743</v>
      </c>
      <c r="E63">
        <v>29829</v>
      </c>
      <c r="F63" t="s">
        <v>2752</v>
      </c>
      <c r="G63">
        <v>76262</v>
      </c>
      <c r="H63">
        <v>51442</v>
      </c>
      <c r="I63" t="s">
        <v>929</v>
      </c>
      <c r="J63" t="s">
        <v>930</v>
      </c>
      <c r="K63" t="s">
        <v>39</v>
      </c>
      <c r="L63" t="s">
        <v>90</v>
      </c>
      <c r="M63" t="s">
        <v>931</v>
      </c>
      <c r="N63" t="s">
        <v>4305</v>
      </c>
      <c r="O63" t="s">
        <v>76</v>
      </c>
      <c r="P63" t="s">
        <v>1527</v>
      </c>
      <c r="Q63" t="s">
        <v>4314</v>
      </c>
      <c r="R63" t="s">
        <v>4315</v>
      </c>
      <c r="S63">
        <v>37</v>
      </c>
      <c r="T63">
        <v>1.53</v>
      </c>
      <c r="U63">
        <v>0.19</v>
      </c>
      <c r="V63">
        <v>987</v>
      </c>
      <c r="W63">
        <v>1.91</v>
      </c>
      <c r="X63">
        <v>91</v>
      </c>
      <c r="Y63">
        <v>0.32</v>
      </c>
      <c r="Z63">
        <v>18</v>
      </c>
      <c r="AA63">
        <v>-85</v>
      </c>
      <c r="AB63">
        <v>-8</v>
      </c>
      <c r="AC63">
        <v>-191</v>
      </c>
      <c r="AD63">
        <v>-284</v>
      </c>
      <c r="AE63">
        <v>29801</v>
      </c>
      <c r="AF63">
        <v>29829</v>
      </c>
      <c r="AG63">
        <v>76099</v>
      </c>
      <c r="AH63">
        <v>1.5</v>
      </c>
      <c r="AI63" s="16">
        <v>0.94639364550090177</v>
      </c>
    </row>
    <row r="64" spans="1:35" x14ac:dyDescent="0.3">
      <c r="A64" t="s">
        <v>2753</v>
      </c>
      <c r="B64" t="s">
        <v>2741</v>
      </c>
      <c r="C64" t="s">
        <v>2559</v>
      </c>
      <c r="D64" t="s">
        <v>2743</v>
      </c>
      <c r="E64">
        <v>29829</v>
      </c>
      <c r="F64" t="s">
        <v>2754</v>
      </c>
      <c r="G64">
        <v>60517</v>
      </c>
      <c r="H64">
        <v>16950</v>
      </c>
      <c r="I64" t="s">
        <v>929</v>
      </c>
      <c r="J64" t="s">
        <v>930</v>
      </c>
      <c r="K64" t="s">
        <v>39</v>
      </c>
      <c r="L64" t="s">
        <v>90</v>
      </c>
      <c r="M64" t="s">
        <v>931</v>
      </c>
      <c r="N64" t="s">
        <v>4305</v>
      </c>
      <c r="O64" t="s">
        <v>53</v>
      </c>
      <c r="P64" t="s">
        <v>736</v>
      </c>
      <c r="Q64" t="s">
        <v>4316</v>
      </c>
      <c r="R64" t="s">
        <v>4218</v>
      </c>
      <c r="S64">
        <v>15</v>
      </c>
      <c r="T64">
        <v>1.35</v>
      </c>
      <c r="U64">
        <v>0.19</v>
      </c>
      <c r="V64">
        <v>838</v>
      </c>
      <c r="W64">
        <v>1.91</v>
      </c>
      <c r="X64">
        <v>66</v>
      </c>
      <c r="Y64">
        <v>0.3</v>
      </c>
      <c r="Z64">
        <v>40</v>
      </c>
      <c r="AA64">
        <v>-85</v>
      </c>
      <c r="AB64">
        <v>-35</v>
      </c>
      <c r="AC64">
        <v>-102</v>
      </c>
      <c r="AD64">
        <v>-222</v>
      </c>
      <c r="AE64">
        <v>29801</v>
      </c>
      <c r="AF64">
        <v>29829</v>
      </c>
      <c r="AG64">
        <v>60559</v>
      </c>
      <c r="AH64">
        <v>1.32</v>
      </c>
      <c r="AI64" s="16">
        <v>0.94639364550090177</v>
      </c>
    </row>
    <row r="65" spans="1:35" x14ac:dyDescent="0.3">
      <c r="A65" t="s">
        <v>2755</v>
      </c>
      <c r="B65" t="s">
        <v>2741</v>
      </c>
      <c r="C65" t="s">
        <v>2559</v>
      </c>
      <c r="D65" t="s">
        <v>2756</v>
      </c>
      <c r="E65">
        <v>37357</v>
      </c>
      <c r="F65" t="s">
        <v>2752</v>
      </c>
      <c r="G65">
        <v>76262</v>
      </c>
      <c r="H65">
        <v>17706</v>
      </c>
      <c r="I65" t="s">
        <v>929</v>
      </c>
      <c r="J65" t="s">
        <v>930</v>
      </c>
      <c r="K65" t="s">
        <v>39</v>
      </c>
      <c r="L65" t="s">
        <v>70</v>
      </c>
      <c r="M65" t="s">
        <v>1826</v>
      </c>
      <c r="N65" t="s">
        <v>4317</v>
      </c>
      <c r="O65" t="s">
        <v>76</v>
      </c>
      <c r="P65" t="s">
        <v>1527</v>
      </c>
      <c r="Q65" t="s">
        <v>4314</v>
      </c>
      <c r="R65" t="s">
        <v>4318</v>
      </c>
      <c r="S65">
        <v>18</v>
      </c>
      <c r="T65">
        <v>1.78</v>
      </c>
      <c r="U65">
        <v>0.19</v>
      </c>
      <c r="V65">
        <v>765</v>
      </c>
      <c r="W65">
        <v>1.69</v>
      </c>
      <c r="X65">
        <v>139</v>
      </c>
      <c r="Y65">
        <v>0.36</v>
      </c>
      <c r="Z65">
        <v>14</v>
      </c>
      <c r="AA65">
        <v>-165</v>
      </c>
      <c r="AB65">
        <v>26</v>
      </c>
      <c r="AC65">
        <v>-89</v>
      </c>
      <c r="AD65">
        <v>-228</v>
      </c>
      <c r="AE65">
        <v>37885</v>
      </c>
      <c r="AF65">
        <v>37357</v>
      </c>
      <c r="AG65">
        <v>76099</v>
      </c>
      <c r="AH65">
        <v>1.75</v>
      </c>
      <c r="AI65" s="16">
        <v>0.96250000000000002</v>
      </c>
    </row>
    <row r="66" spans="1:35" x14ac:dyDescent="0.3">
      <c r="A66" t="s">
        <v>2757</v>
      </c>
      <c r="B66" t="s">
        <v>2741</v>
      </c>
      <c r="C66" t="s">
        <v>2559</v>
      </c>
      <c r="D66" t="s">
        <v>2756</v>
      </c>
      <c r="E66">
        <v>37357</v>
      </c>
      <c r="F66" t="s">
        <v>2754</v>
      </c>
      <c r="G66">
        <v>60517</v>
      </c>
      <c r="H66">
        <v>13040</v>
      </c>
      <c r="I66" t="s">
        <v>929</v>
      </c>
      <c r="J66" t="s">
        <v>930</v>
      </c>
      <c r="K66" t="s">
        <v>39</v>
      </c>
      <c r="L66" t="s">
        <v>70</v>
      </c>
      <c r="M66" t="s">
        <v>1826</v>
      </c>
      <c r="N66" t="s">
        <v>4317</v>
      </c>
      <c r="O66" t="s">
        <v>53</v>
      </c>
      <c r="P66" t="s">
        <v>736</v>
      </c>
      <c r="Q66" t="s">
        <v>4316</v>
      </c>
      <c r="R66" t="s">
        <v>4319</v>
      </c>
      <c r="S66">
        <v>22</v>
      </c>
      <c r="T66">
        <v>1.46</v>
      </c>
      <c r="U66">
        <v>0.19</v>
      </c>
      <c r="V66">
        <v>558</v>
      </c>
      <c r="W66">
        <v>1.08</v>
      </c>
      <c r="X66">
        <v>122</v>
      </c>
      <c r="Y66">
        <v>0.35</v>
      </c>
      <c r="Z66">
        <v>35</v>
      </c>
      <c r="AA66">
        <v>-165</v>
      </c>
      <c r="AB66">
        <v>5</v>
      </c>
      <c r="AC66">
        <v>46</v>
      </c>
      <c r="AD66">
        <v>-114</v>
      </c>
      <c r="AE66">
        <v>37401</v>
      </c>
      <c r="AF66">
        <v>37357</v>
      </c>
      <c r="AG66">
        <v>60559</v>
      </c>
      <c r="AH66">
        <v>1.43</v>
      </c>
      <c r="AI66" s="16">
        <v>0.96250000000000002</v>
      </c>
    </row>
    <row r="67" spans="1:35" x14ac:dyDescent="0.3">
      <c r="A67" t="s">
        <v>2758</v>
      </c>
      <c r="B67" t="s">
        <v>2741</v>
      </c>
      <c r="C67" t="s">
        <v>2559</v>
      </c>
      <c r="D67" t="s">
        <v>2759</v>
      </c>
      <c r="E67">
        <v>27893</v>
      </c>
      <c r="F67" t="s">
        <v>2631</v>
      </c>
      <c r="G67">
        <v>37090</v>
      </c>
      <c r="H67">
        <v>6020</v>
      </c>
      <c r="I67" t="s">
        <v>929</v>
      </c>
      <c r="J67" t="s">
        <v>930</v>
      </c>
      <c r="K67" t="s">
        <v>39</v>
      </c>
      <c r="L67" t="s">
        <v>68</v>
      </c>
      <c r="M67" t="s">
        <v>1281</v>
      </c>
      <c r="N67" t="s">
        <v>4320</v>
      </c>
      <c r="O67" t="s">
        <v>70</v>
      </c>
      <c r="P67" t="s">
        <v>575</v>
      </c>
      <c r="Q67" t="s">
        <v>4312</v>
      </c>
      <c r="R67" t="s">
        <v>4321</v>
      </c>
      <c r="S67">
        <v>54</v>
      </c>
      <c r="T67">
        <v>1.55</v>
      </c>
      <c r="U67">
        <v>0.19</v>
      </c>
      <c r="V67">
        <v>556</v>
      </c>
      <c r="W67">
        <v>0.9</v>
      </c>
      <c r="X67">
        <v>100</v>
      </c>
      <c r="Y67">
        <v>0.33</v>
      </c>
      <c r="Z67">
        <v>9</v>
      </c>
      <c r="AA67">
        <v>-53</v>
      </c>
      <c r="AB67">
        <v>48</v>
      </c>
      <c r="AC67">
        <v>85</v>
      </c>
      <c r="AD67">
        <v>80</v>
      </c>
      <c r="AE67">
        <v>27831</v>
      </c>
      <c r="AF67">
        <v>27893</v>
      </c>
      <c r="AG67">
        <v>37087</v>
      </c>
      <c r="AH67">
        <v>1.52</v>
      </c>
      <c r="AI67" s="16">
        <v>0.96</v>
      </c>
    </row>
    <row r="68" spans="1:35" x14ac:dyDescent="0.3">
      <c r="A68" t="s">
        <v>2758</v>
      </c>
      <c r="B68" t="s">
        <v>2741</v>
      </c>
      <c r="C68" t="s">
        <v>2559</v>
      </c>
      <c r="D68" t="s">
        <v>2759</v>
      </c>
      <c r="E68">
        <v>27896</v>
      </c>
      <c r="F68" t="s">
        <v>2631</v>
      </c>
      <c r="G68">
        <v>37090</v>
      </c>
      <c r="H68">
        <v>42140</v>
      </c>
      <c r="I68" t="s">
        <v>929</v>
      </c>
      <c r="J68" t="s">
        <v>930</v>
      </c>
      <c r="K68" t="s">
        <v>39</v>
      </c>
      <c r="L68" t="s">
        <v>68</v>
      </c>
      <c r="M68" t="s">
        <v>1281</v>
      </c>
      <c r="N68" t="s">
        <v>4320</v>
      </c>
      <c r="O68" t="s">
        <v>70</v>
      </c>
      <c r="P68" t="s">
        <v>575</v>
      </c>
      <c r="Q68" t="s">
        <v>4312</v>
      </c>
      <c r="R68" t="s">
        <v>4321</v>
      </c>
      <c r="S68">
        <v>54</v>
      </c>
      <c r="T68">
        <v>1.55</v>
      </c>
      <c r="U68">
        <v>0.19</v>
      </c>
      <c r="V68">
        <v>556</v>
      </c>
      <c r="W68">
        <v>0.9</v>
      </c>
      <c r="X68">
        <v>100</v>
      </c>
      <c r="Y68">
        <v>0.33</v>
      </c>
      <c r="Z68">
        <v>9</v>
      </c>
      <c r="AA68">
        <v>-53</v>
      </c>
      <c r="AB68">
        <v>48</v>
      </c>
      <c r="AC68">
        <v>85</v>
      </c>
      <c r="AD68">
        <v>80</v>
      </c>
      <c r="AE68">
        <v>27831</v>
      </c>
      <c r="AF68">
        <v>27893</v>
      </c>
      <c r="AG68">
        <v>37087</v>
      </c>
      <c r="AH68">
        <v>1.52</v>
      </c>
      <c r="AI68" s="16">
        <v>0.96</v>
      </c>
    </row>
    <row r="69" spans="1:35" x14ac:dyDescent="0.3">
      <c r="A69" t="s">
        <v>2760</v>
      </c>
      <c r="B69" t="s">
        <v>2741</v>
      </c>
      <c r="C69" t="s">
        <v>2559</v>
      </c>
      <c r="D69" t="s">
        <v>2759</v>
      </c>
      <c r="E69">
        <v>27896</v>
      </c>
      <c r="F69" t="s">
        <v>2761</v>
      </c>
      <c r="G69">
        <v>37167</v>
      </c>
      <c r="H69">
        <v>2710.95</v>
      </c>
      <c r="I69" t="s">
        <v>929</v>
      </c>
      <c r="J69" t="s">
        <v>930</v>
      </c>
      <c r="K69" t="s">
        <v>39</v>
      </c>
      <c r="L69" t="s">
        <v>68</v>
      </c>
      <c r="M69" t="s">
        <v>1281</v>
      </c>
      <c r="N69" t="s">
        <v>4320</v>
      </c>
      <c r="O69" t="s">
        <v>70</v>
      </c>
      <c r="P69" t="s">
        <v>828</v>
      </c>
      <c r="Q69" t="s">
        <v>4322</v>
      </c>
      <c r="R69" t="s">
        <v>4323</v>
      </c>
      <c r="S69">
        <v>3</v>
      </c>
      <c r="T69">
        <v>1.55</v>
      </c>
      <c r="U69">
        <v>0.19</v>
      </c>
      <c r="V69">
        <v>581</v>
      </c>
      <c r="W69">
        <v>1.31</v>
      </c>
      <c r="X69">
        <v>96</v>
      </c>
      <c r="Y69">
        <v>0.32</v>
      </c>
      <c r="Z69">
        <v>9</v>
      </c>
      <c r="AA69">
        <v>-53</v>
      </c>
      <c r="AB69">
        <v>-49</v>
      </c>
      <c r="AC69">
        <v>81</v>
      </c>
      <c r="AD69">
        <v>-21</v>
      </c>
      <c r="AE69">
        <v>27101</v>
      </c>
      <c r="AF69">
        <v>27893</v>
      </c>
      <c r="AG69">
        <v>37089</v>
      </c>
      <c r="AH69">
        <v>1.52</v>
      </c>
      <c r="AI69" s="16">
        <v>0.96</v>
      </c>
    </row>
    <row r="70" spans="1:35" x14ac:dyDescent="0.3">
      <c r="A70" t="s">
        <v>2762</v>
      </c>
      <c r="B70" t="s">
        <v>2741</v>
      </c>
      <c r="C70" t="s">
        <v>2559</v>
      </c>
      <c r="D70" t="s">
        <v>2759</v>
      </c>
      <c r="E70">
        <v>27896</v>
      </c>
      <c r="F70" t="s">
        <v>2754</v>
      </c>
      <c r="G70">
        <v>60517</v>
      </c>
      <c r="H70">
        <v>6944</v>
      </c>
      <c r="I70" t="s">
        <v>929</v>
      </c>
      <c r="J70" t="s">
        <v>930</v>
      </c>
      <c r="K70" t="s">
        <v>39</v>
      </c>
      <c r="L70" t="s">
        <v>68</v>
      </c>
      <c r="M70" t="s">
        <v>1281</v>
      </c>
      <c r="N70" t="s">
        <v>4320</v>
      </c>
      <c r="O70" t="s">
        <v>53</v>
      </c>
      <c r="P70" t="s">
        <v>736</v>
      </c>
      <c r="Q70" t="s">
        <v>4316</v>
      </c>
      <c r="R70" t="s">
        <v>4324</v>
      </c>
      <c r="S70">
        <v>5</v>
      </c>
      <c r="T70">
        <v>1.6</v>
      </c>
      <c r="U70">
        <v>0.19</v>
      </c>
      <c r="V70">
        <v>865</v>
      </c>
      <c r="W70">
        <v>1.84</v>
      </c>
      <c r="X70">
        <v>97</v>
      </c>
      <c r="Y70">
        <v>0.32</v>
      </c>
      <c r="Z70">
        <v>68</v>
      </c>
      <c r="AA70">
        <v>-53</v>
      </c>
      <c r="AB70">
        <v>-38</v>
      </c>
      <c r="AC70">
        <v>151</v>
      </c>
      <c r="AD70">
        <v>60</v>
      </c>
      <c r="AE70">
        <v>27601</v>
      </c>
      <c r="AF70">
        <v>27893</v>
      </c>
      <c r="AG70">
        <v>60559</v>
      </c>
      <c r="AH70">
        <v>1.57</v>
      </c>
      <c r="AI70" s="16">
        <v>0.96250000000000002</v>
      </c>
    </row>
    <row r="71" spans="1:35" x14ac:dyDescent="0.3">
      <c r="A71" t="s">
        <v>2763</v>
      </c>
      <c r="B71" t="s">
        <v>2764</v>
      </c>
      <c r="C71" t="s">
        <v>2553</v>
      </c>
      <c r="D71" t="s">
        <v>2765</v>
      </c>
      <c r="E71">
        <v>29801</v>
      </c>
      <c r="F71" t="s">
        <v>2766</v>
      </c>
      <c r="G71">
        <v>63901</v>
      </c>
      <c r="H71">
        <v>2292.81</v>
      </c>
      <c r="I71" t="s">
        <v>148</v>
      </c>
      <c r="J71" t="s">
        <v>149</v>
      </c>
      <c r="K71" t="s">
        <v>39</v>
      </c>
      <c r="L71" t="s">
        <v>90</v>
      </c>
      <c r="M71" t="s">
        <v>1588</v>
      </c>
      <c r="N71" t="s">
        <v>4325</v>
      </c>
      <c r="O71" t="s">
        <v>61</v>
      </c>
      <c r="P71" t="s">
        <v>743</v>
      </c>
      <c r="Q71" t="s">
        <v>4326</v>
      </c>
      <c r="R71" t="s">
        <v>4327</v>
      </c>
      <c r="S71">
        <v>1</v>
      </c>
      <c r="T71">
        <v>1.82</v>
      </c>
      <c r="U71">
        <v>0.2</v>
      </c>
      <c r="V71">
        <v>643</v>
      </c>
      <c r="W71">
        <v>0.96</v>
      </c>
      <c r="X71">
        <v>102</v>
      </c>
      <c r="Y71">
        <v>0.35</v>
      </c>
      <c r="Z71">
        <v>7</v>
      </c>
      <c r="AA71">
        <v>-77</v>
      </c>
      <c r="AB71">
        <v>60</v>
      </c>
      <c r="AC71">
        <v>343</v>
      </c>
      <c r="AD71">
        <v>326</v>
      </c>
      <c r="AE71">
        <v>29706</v>
      </c>
      <c r="AF71">
        <v>29801</v>
      </c>
      <c r="AG71">
        <v>63901</v>
      </c>
      <c r="AH71">
        <v>1.8</v>
      </c>
      <c r="AI71" s="16">
        <v>0.77278278322875871</v>
      </c>
    </row>
    <row r="72" spans="1:35" x14ac:dyDescent="0.3">
      <c r="A72" t="s">
        <v>2767</v>
      </c>
      <c r="B72" t="s">
        <v>2764</v>
      </c>
      <c r="C72" t="s">
        <v>2553</v>
      </c>
      <c r="D72" t="s">
        <v>2768</v>
      </c>
      <c r="E72">
        <v>36830</v>
      </c>
      <c r="F72" t="s">
        <v>2769</v>
      </c>
      <c r="G72">
        <v>50021</v>
      </c>
      <c r="H72">
        <v>1418.2</v>
      </c>
      <c r="I72" t="s">
        <v>148</v>
      </c>
      <c r="J72" t="s">
        <v>149</v>
      </c>
      <c r="K72" t="s">
        <v>39</v>
      </c>
      <c r="L72" t="s">
        <v>40</v>
      </c>
      <c r="M72" t="s">
        <v>145</v>
      </c>
      <c r="N72" t="s">
        <v>4328</v>
      </c>
      <c r="O72" t="s">
        <v>152</v>
      </c>
      <c r="P72" t="s">
        <v>154</v>
      </c>
      <c r="Q72" t="s">
        <v>4329</v>
      </c>
      <c r="R72" t="s">
        <v>4330</v>
      </c>
      <c r="S72">
        <v>1</v>
      </c>
      <c r="T72">
        <v>1.56</v>
      </c>
      <c r="U72">
        <v>0.2</v>
      </c>
      <c r="V72">
        <v>909</v>
      </c>
      <c r="W72">
        <v>2.04</v>
      </c>
      <c r="X72">
        <v>125</v>
      </c>
      <c r="Y72">
        <v>0.35</v>
      </c>
      <c r="Z72">
        <v>9</v>
      </c>
      <c r="AA72">
        <v>-62</v>
      </c>
      <c r="AB72">
        <v>-54</v>
      </c>
      <c r="AC72">
        <v>24</v>
      </c>
      <c r="AD72">
        <v>-92</v>
      </c>
      <c r="AE72">
        <v>35111</v>
      </c>
      <c r="AF72">
        <v>36830</v>
      </c>
      <c r="AG72">
        <v>50015</v>
      </c>
      <c r="AH72">
        <v>1.54</v>
      </c>
      <c r="AI72" s="16">
        <v>0.96756756756756757</v>
      </c>
    </row>
    <row r="73" spans="1:35" x14ac:dyDescent="0.3">
      <c r="A73" t="s">
        <v>2770</v>
      </c>
      <c r="B73" t="s">
        <v>2764</v>
      </c>
      <c r="C73" t="s">
        <v>2553</v>
      </c>
      <c r="D73" t="s">
        <v>2768</v>
      </c>
      <c r="E73">
        <v>36830</v>
      </c>
      <c r="F73" t="s">
        <v>2771</v>
      </c>
      <c r="G73">
        <v>46706</v>
      </c>
      <c r="H73">
        <v>2115.3000000000002</v>
      </c>
      <c r="I73" t="s">
        <v>148</v>
      </c>
      <c r="J73" t="s">
        <v>149</v>
      </c>
      <c r="K73" t="s">
        <v>39</v>
      </c>
      <c r="L73" t="s">
        <v>40</v>
      </c>
      <c r="M73" t="s">
        <v>145</v>
      </c>
      <c r="N73" t="s">
        <v>4328</v>
      </c>
      <c r="O73" t="s">
        <v>42</v>
      </c>
      <c r="P73" t="s">
        <v>145</v>
      </c>
      <c r="Q73" t="s">
        <v>4331</v>
      </c>
      <c r="R73" t="s">
        <v>4332</v>
      </c>
      <c r="S73">
        <v>3</v>
      </c>
      <c r="T73">
        <v>1.34</v>
      </c>
      <c r="U73">
        <v>0.2</v>
      </c>
      <c r="V73">
        <v>715</v>
      </c>
      <c r="W73">
        <v>1.31</v>
      </c>
      <c r="X73">
        <v>23</v>
      </c>
      <c r="Y73">
        <v>0.27</v>
      </c>
      <c r="Z73">
        <v>20</v>
      </c>
      <c r="AA73">
        <v>-62</v>
      </c>
      <c r="AB73">
        <v>71</v>
      </c>
      <c r="AC73">
        <v>23</v>
      </c>
      <c r="AD73">
        <v>32</v>
      </c>
      <c r="AE73">
        <v>36830</v>
      </c>
      <c r="AF73">
        <v>36830</v>
      </c>
      <c r="AG73">
        <v>46706</v>
      </c>
      <c r="AH73">
        <v>1.32</v>
      </c>
      <c r="AI73" s="16">
        <v>0.96</v>
      </c>
    </row>
    <row r="74" spans="1:35" x14ac:dyDescent="0.3">
      <c r="A74" t="s">
        <v>2772</v>
      </c>
      <c r="B74" t="s">
        <v>2764</v>
      </c>
      <c r="C74" t="s">
        <v>2553</v>
      </c>
      <c r="D74" t="s">
        <v>2768</v>
      </c>
      <c r="E74">
        <v>36830</v>
      </c>
      <c r="F74" t="s">
        <v>2773</v>
      </c>
      <c r="G74">
        <v>28201</v>
      </c>
      <c r="H74">
        <v>2248.16</v>
      </c>
      <c r="I74" t="s">
        <v>148</v>
      </c>
      <c r="J74" t="s">
        <v>149</v>
      </c>
      <c r="K74" t="s">
        <v>39</v>
      </c>
      <c r="L74" t="s">
        <v>40</v>
      </c>
      <c r="M74" t="s">
        <v>145</v>
      </c>
      <c r="N74" t="s">
        <v>4328</v>
      </c>
      <c r="O74" t="s">
        <v>68</v>
      </c>
      <c r="P74" t="s">
        <v>184</v>
      </c>
      <c r="Q74" t="s">
        <v>4333</v>
      </c>
      <c r="R74" t="s">
        <v>4334</v>
      </c>
      <c r="S74">
        <v>2</v>
      </c>
      <c r="T74">
        <v>1.89</v>
      </c>
      <c r="U74">
        <v>0.19</v>
      </c>
      <c r="V74">
        <v>348</v>
      </c>
      <c r="W74">
        <v>0.81</v>
      </c>
      <c r="X74">
        <v>0</v>
      </c>
      <c r="Y74">
        <v>0.25</v>
      </c>
      <c r="Z74">
        <v>7</v>
      </c>
      <c r="AA74">
        <v>-62</v>
      </c>
      <c r="AB74">
        <v>5</v>
      </c>
      <c r="AC74">
        <v>59</v>
      </c>
      <c r="AD74">
        <v>2</v>
      </c>
      <c r="AE74">
        <v>36830</v>
      </c>
      <c r="AF74">
        <v>36830</v>
      </c>
      <c r="AG74">
        <v>28201</v>
      </c>
      <c r="AH74">
        <v>1.86</v>
      </c>
      <c r="AI74" s="16">
        <v>0.96</v>
      </c>
    </row>
    <row r="75" spans="1:35" x14ac:dyDescent="0.3">
      <c r="A75" t="s">
        <v>2774</v>
      </c>
      <c r="B75" t="s">
        <v>2764</v>
      </c>
      <c r="C75" t="s">
        <v>2553</v>
      </c>
      <c r="D75" t="s">
        <v>2768</v>
      </c>
      <c r="E75">
        <v>36830</v>
      </c>
      <c r="F75" t="s">
        <v>2775</v>
      </c>
      <c r="G75">
        <v>53051</v>
      </c>
      <c r="H75">
        <v>5404.4</v>
      </c>
      <c r="I75" t="s">
        <v>148</v>
      </c>
      <c r="J75" t="s">
        <v>149</v>
      </c>
      <c r="K75" t="s">
        <v>39</v>
      </c>
      <c r="L75" t="s">
        <v>40</v>
      </c>
      <c r="M75" t="s">
        <v>145</v>
      </c>
      <c r="N75" t="s">
        <v>4328</v>
      </c>
      <c r="O75" t="s">
        <v>140</v>
      </c>
      <c r="P75" t="s">
        <v>204</v>
      </c>
      <c r="Q75" t="s">
        <v>4335</v>
      </c>
      <c r="R75" t="s">
        <v>4336</v>
      </c>
      <c r="S75">
        <v>3</v>
      </c>
      <c r="T75">
        <v>2.1800000000000002</v>
      </c>
      <c r="U75">
        <v>0.2</v>
      </c>
      <c r="V75">
        <v>826</v>
      </c>
      <c r="W75">
        <v>1.45</v>
      </c>
      <c r="X75">
        <v>46</v>
      </c>
      <c r="Y75">
        <v>0.28000000000000003</v>
      </c>
      <c r="Z75">
        <v>62</v>
      </c>
      <c r="AA75">
        <v>-62</v>
      </c>
      <c r="AB75">
        <v>74</v>
      </c>
      <c r="AC75">
        <v>677</v>
      </c>
      <c r="AD75">
        <v>689</v>
      </c>
      <c r="AE75">
        <v>36830</v>
      </c>
      <c r="AF75">
        <v>36830</v>
      </c>
      <c r="AG75">
        <v>53051</v>
      </c>
      <c r="AH75">
        <v>2.16</v>
      </c>
      <c r="AI75" s="16">
        <v>0.94210526315789478</v>
      </c>
    </row>
    <row r="76" spans="1:35" x14ac:dyDescent="0.3">
      <c r="A76" t="s">
        <v>2776</v>
      </c>
      <c r="B76" t="s">
        <v>2764</v>
      </c>
      <c r="C76" t="s">
        <v>2553</v>
      </c>
      <c r="D76" t="s">
        <v>2768</v>
      </c>
      <c r="E76">
        <v>36830</v>
      </c>
      <c r="F76" t="s">
        <v>2777</v>
      </c>
      <c r="G76">
        <v>38058</v>
      </c>
      <c r="H76">
        <v>578</v>
      </c>
      <c r="I76" t="s">
        <v>148</v>
      </c>
      <c r="J76" t="s">
        <v>149</v>
      </c>
      <c r="K76" t="s">
        <v>39</v>
      </c>
      <c r="L76" t="s">
        <v>40</v>
      </c>
      <c r="M76" t="s">
        <v>145</v>
      </c>
      <c r="N76" t="s">
        <v>4328</v>
      </c>
      <c r="O76" t="s">
        <v>70</v>
      </c>
      <c r="P76" t="s">
        <v>198</v>
      </c>
      <c r="Q76" t="s">
        <v>4337</v>
      </c>
      <c r="R76" t="s">
        <v>4338</v>
      </c>
      <c r="S76">
        <v>1</v>
      </c>
      <c r="T76">
        <v>1.61</v>
      </c>
      <c r="U76">
        <v>0.2</v>
      </c>
      <c r="V76">
        <v>360</v>
      </c>
      <c r="W76">
        <v>0.76</v>
      </c>
      <c r="X76">
        <v>0</v>
      </c>
      <c r="Y76">
        <v>0.25</v>
      </c>
      <c r="Z76">
        <v>3</v>
      </c>
      <c r="AA76">
        <v>-62</v>
      </c>
      <c r="AB76">
        <v>3</v>
      </c>
      <c r="AC76">
        <v>287</v>
      </c>
      <c r="AD76">
        <v>228</v>
      </c>
      <c r="AE76">
        <v>36830</v>
      </c>
      <c r="AF76">
        <v>36830</v>
      </c>
      <c r="AG76">
        <v>38058</v>
      </c>
      <c r="AH76">
        <v>1.59</v>
      </c>
      <c r="AI76" s="16">
        <v>0.96363636363636362</v>
      </c>
    </row>
    <row r="77" spans="1:35" x14ac:dyDescent="0.3">
      <c r="A77" t="s">
        <v>2778</v>
      </c>
      <c r="B77" t="s">
        <v>2764</v>
      </c>
      <c r="C77" t="s">
        <v>2553</v>
      </c>
      <c r="D77" t="s">
        <v>2768</v>
      </c>
      <c r="E77">
        <v>36830</v>
      </c>
      <c r="F77" t="s">
        <v>2779</v>
      </c>
      <c r="G77">
        <v>53076</v>
      </c>
      <c r="H77">
        <v>20621</v>
      </c>
      <c r="I77" t="s">
        <v>148</v>
      </c>
      <c r="J77" t="s">
        <v>149</v>
      </c>
      <c r="K77" t="s">
        <v>39</v>
      </c>
      <c r="L77" t="s">
        <v>40</v>
      </c>
      <c r="M77" t="s">
        <v>145</v>
      </c>
      <c r="N77" t="s">
        <v>4328</v>
      </c>
      <c r="O77" t="s">
        <v>140</v>
      </c>
      <c r="P77" t="s">
        <v>206</v>
      </c>
      <c r="Q77" t="s">
        <v>4339</v>
      </c>
      <c r="R77" t="s">
        <v>4340</v>
      </c>
      <c r="S77">
        <v>33</v>
      </c>
      <c r="T77">
        <v>1.22</v>
      </c>
      <c r="U77">
        <v>0.2</v>
      </c>
      <c r="V77">
        <v>835</v>
      </c>
      <c r="W77">
        <v>1.77</v>
      </c>
      <c r="X77">
        <v>41</v>
      </c>
      <c r="Y77">
        <v>0.28000000000000003</v>
      </c>
      <c r="Z77">
        <v>64</v>
      </c>
      <c r="AA77">
        <v>-62</v>
      </c>
      <c r="AB77">
        <v>-2</v>
      </c>
      <c r="AC77">
        <v>-120</v>
      </c>
      <c r="AD77">
        <v>-184</v>
      </c>
      <c r="AE77">
        <v>36830</v>
      </c>
      <c r="AF77">
        <v>36830</v>
      </c>
      <c r="AG77">
        <v>53076</v>
      </c>
      <c r="AH77">
        <v>1.2</v>
      </c>
      <c r="AI77" s="16">
        <v>0.96363636363636362</v>
      </c>
    </row>
    <row r="78" spans="1:35" x14ac:dyDescent="0.3">
      <c r="A78" t="s">
        <v>2780</v>
      </c>
      <c r="B78" t="s">
        <v>2764</v>
      </c>
      <c r="C78" t="s">
        <v>2553</v>
      </c>
      <c r="D78" t="s">
        <v>2768</v>
      </c>
      <c r="E78">
        <v>36830</v>
      </c>
      <c r="F78" t="s">
        <v>2781</v>
      </c>
      <c r="G78">
        <v>13461</v>
      </c>
      <c r="H78">
        <v>2196.3200000000002</v>
      </c>
      <c r="I78" t="s">
        <v>148</v>
      </c>
      <c r="J78" t="s">
        <v>149</v>
      </c>
      <c r="K78" t="s">
        <v>39</v>
      </c>
      <c r="L78" t="s">
        <v>87</v>
      </c>
      <c r="M78" t="s">
        <v>1359</v>
      </c>
      <c r="N78" t="s">
        <v>4341</v>
      </c>
      <c r="O78" t="s">
        <v>185</v>
      </c>
      <c r="P78" t="s">
        <v>1362</v>
      </c>
      <c r="Q78" t="s">
        <v>4342</v>
      </c>
      <c r="R78" t="s">
        <v>4343</v>
      </c>
      <c r="S78">
        <v>4</v>
      </c>
      <c r="T78">
        <v>2.81</v>
      </c>
      <c r="U78">
        <v>0.19</v>
      </c>
      <c r="V78">
        <v>364</v>
      </c>
      <c r="W78">
        <v>0.7</v>
      </c>
      <c r="X78">
        <v>70</v>
      </c>
      <c r="Y78">
        <v>0.28999999999999998</v>
      </c>
      <c r="Z78">
        <v>61</v>
      </c>
      <c r="AA78">
        <v>-102</v>
      </c>
      <c r="AB78">
        <v>17</v>
      </c>
      <c r="AC78">
        <v>-97</v>
      </c>
      <c r="AD78">
        <v>-182</v>
      </c>
      <c r="AE78">
        <v>44888</v>
      </c>
      <c r="AF78">
        <v>44241</v>
      </c>
      <c r="AG78">
        <v>13461</v>
      </c>
      <c r="AH78">
        <v>2.78</v>
      </c>
      <c r="AI78" s="16">
        <v>0.69809384164222876</v>
      </c>
    </row>
    <row r="79" spans="1:35" x14ac:dyDescent="0.3">
      <c r="A79" t="s">
        <v>2782</v>
      </c>
      <c r="B79" t="s">
        <v>2764</v>
      </c>
      <c r="C79" t="s">
        <v>2553</v>
      </c>
      <c r="D79" t="s">
        <v>2768</v>
      </c>
      <c r="E79">
        <v>36830</v>
      </c>
      <c r="F79" t="s">
        <v>2783</v>
      </c>
      <c r="G79">
        <v>63801</v>
      </c>
      <c r="H79">
        <v>664.88</v>
      </c>
      <c r="I79" t="s">
        <v>148</v>
      </c>
      <c r="J79" t="s">
        <v>149</v>
      </c>
      <c r="K79" t="s">
        <v>39</v>
      </c>
      <c r="L79" t="s">
        <v>40</v>
      </c>
      <c r="M79" t="s">
        <v>145</v>
      </c>
      <c r="N79" t="s">
        <v>4328</v>
      </c>
      <c r="O79" t="s">
        <v>61</v>
      </c>
      <c r="P79" t="s">
        <v>183</v>
      </c>
      <c r="Q79" t="s">
        <v>4344</v>
      </c>
      <c r="R79" t="s">
        <v>4345</v>
      </c>
      <c r="S79">
        <v>1</v>
      </c>
      <c r="T79">
        <v>1.48</v>
      </c>
      <c r="U79">
        <v>0.2</v>
      </c>
      <c r="V79">
        <v>448</v>
      </c>
      <c r="W79">
        <v>0.89</v>
      </c>
      <c r="X79">
        <v>164</v>
      </c>
      <c r="Y79">
        <v>0.4</v>
      </c>
      <c r="Z79">
        <v>5</v>
      </c>
      <c r="AA79">
        <v>-62</v>
      </c>
      <c r="AB79">
        <v>-1</v>
      </c>
      <c r="AC79">
        <v>140</v>
      </c>
      <c r="AD79">
        <v>77</v>
      </c>
      <c r="AE79">
        <v>30501</v>
      </c>
      <c r="AF79">
        <v>36830</v>
      </c>
      <c r="AG79">
        <v>63801</v>
      </c>
      <c r="AH79">
        <v>1.46</v>
      </c>
      <c r="AI79" s="16">
        <v>0.96470588235294119</v>
      </c>
    </row>
    <row r="80" spans="1:35" x14ac:dyDescent="0.3">
      <c r="A80" t="s">
        <v>2784</v>
      </c>
      <c r="B80" t="s">
        <v>2764</v>
      </c>
      <c r="C80" t="s">
        <v>2553</v>
      </c>
      <c r="D80" t="s">
        <v>2768</v>
      </c>
      <c r="E80">
        <v>36830</v>
      </c>
      <c r="F80" t="s">
        <v>2785</v>
      </c>
      <c r="G80">
        <v>51103</v>
      </c>
      <c r="H80">
        <v>1998.41</v>
      </c>
      <c r="I80" t="s">
        <v>148</v>
      </c>
      <c r="J80" t="s">
        <v>149</v>
      </c>
      <c r="K80" t="s">
        <v>39</v>
      </c>
      <c r="L80" t="s">
        <v>40</v>
      </c>
      <c r="M80" t="s">
        <v>145</v>
      </c>
      <c r="N80" t="s">
        <v>4328</v>
      </c>
      <c r="O80" t="s">
        <v>152</v>
      </c>
      <c r="P80" t="s">
        <v>155</v>
      </c>
      <c r="Q80" t="s">
        <v>4346</v>
      </c>
      <c r="R80" t="s">
        <v>4347</v>
      </c>
      <c r="S80">
        <v>1</v>
      </c>
      <c r="T80">
        <v>1.88</v>
      </c>
      <c r="U80">
        <v>0.19</v>
      </c>
      <c r="V80">
        <v>1061</v>
      </c>
      <c r="W80">
        <v>2.88</v>
      </c>
      <c r="X80">
        <v>0</v>
      </c>
      <c r="Y80">
        <v>0.25</v>
      </c>
      <c r="Z80">
        <v>21</v>
      </c>
      <c r="AA80">
        <v>-62</v>
      </c>
      <c r="AB80">
        <v>-225</v>
      </c>
      <c r="AC80">
        <v>370</v>
      </c>
      <c r="AD80">
        <v>83</v>
      </c>
      <c r="AE80">
        <v>36830</v>
      </c>
      <c r="AF80">
        <v>36830</v>
      </c>
      <c r="AG80">
        <v>51101</v>
      </c>
      <c r="AH80">
        <v>1.85</v>
      </c>
      <c r="AI80" s="16">
        <v>0.97</v>
      </c>
    </row>
    <row r="81" spans="1:35" x14ac:dyDescent="0.3">
      <c r="A81" t="s">
        <v>2786</v>
      </c>
      <c r="B81" t="s">
        <v>2764</v>
      </c>
      <c r="C81" t="s">
        <v>2553</v>
      </c>
      <c r="D81" t="s">
        <v>2768</v>
      </c>
      <c r="E81">
        <v>36830</v>
      </c>
      <c r="F81" t="s">
        <v>2787</v>
      </c>
      <c r="G81">
        <v>30458</v>
      </c>
      <c r="H81">
        <v>1667</v>
      </c>
      <c r="I81" t="s">
        <v>148</v>
      </c>
      <c r="J81" t="s">
        <v>149</v>
      </c>
      <c r="K81" t="s">
        <v>39</v>
      </c>
      <c r="L81" t="s">
        <v>40</v>
      </c>
      <c r="M81" t="s">
        <v>145</v>
      </c>
      <c r="N81" t="s">
        <v>4328</v>
      </c>
      <c r="O81" t="s">
        <v>50</v>
      </c>
      <c r="P81" t="s">
        <v>151</v>
      </c>
      <c r="Q81" t="s">
        <v>4348</v>
      </c>
      <c r="R81" t="s">
        <v>4349</v>
      </c>
      <c r="S81">
        <v>8</v>
      </c>
      <c r="T81">
        <v>1.78</v>
      </c>
      <c r="U81">
        <v>0.19</v>
      </c>
      <c r="V81">
        <v>237</v>
      </c>
      <c r="W81">
        <v>0.98</v>
      </c>
      <c r="X81">
        <v>28</v>
      </c>
      <c r="Y81">
        <v>0.28000000000000003</v>
      </c>
      <c r="Z81">
        <v>2</v>
      </c>
      <c r="AA81">
        <v>-62</v>
      </c>
      <c r="AB81">
        <v>-20</v>
      </c>
      <c r="AC81">
        <v>-99</v>
      </c>
      <c r="AD81">
        <v>-181</v>
      </c>
      <c r="AE81">
        <v>36830</v>
      </c>
      <c r="AF81">
        <v>36830</v>
      </c>
      <c r="AG81">
        <v>30458</v>
      </c>
      <c r="AH81">
        <v>1.75</v>
      </c>
      <c r="AI81" s="16">
        <v>0.96129032258064517</v>
      </c>
    </row>
    <row r="82" spans="1:35" x14ac:dyDescent="0.3">
      <c r="A82" t="s">
        <v>2788</v>
      </c>
      <c r="B82" t="s">
        <v>2764</v>
      </c>
      <c r="C82" t="s">
        <v>2553</v>
      </c>
      <c r="D82" t="s">
        <v>2768</v>
      </c>
      <c r="E82">
        <v>36830</v>
      </c>
      <c r="F82" t="s">
        <v>2789</v>
      </c>
      <c r="G82">
        <v>49093</v>
      </c>
      <c r="H82">
        <v>2722.4</v>
      </c>
      <c r="I82" t="s">
        <v>148</v>
      </c>
      <c r="J82" t="s">
        <v>149</v>
      </c>
      <c r="K82" t="s">
        <v>39</v>
      </c>
      <c r="L82" t="s">
        <v>40</v>
      </c>
      <c r="M82" t="s">
        <v>145</v>
      </c>
      <c r="N82" t="s">
        <v>4328</v>
      </c>
      <c r="O82" t="s">
        <v>176</v>
      </c>
      <c r="P82" t="s">
        <v>182</v>
      </c>
      <c r="Q82" t="s">
        <v>4350</v>
      </c>
      <c r="R82" t="s">
        <v>4351</v>
      </c>
      <c r="S82">
        <v>2</v>
      </c>
      <c r="T82">
        <v>1.78</v>
      </c>
      <c r="U82">
        <v>0.2</v>
      </c>
      <c r="V82">
        <v>764</v>
      </c>
      <c r="W82">
        <v>1.81</v>
      </c>
      <c r="X82">
        <v>0</v>
      </c>
      <c r="Y82">
        <v>0.25</v>
      </c>
      <c r="Z82">
        <v>21</v>
      </c>
      <c r="AA82">
        <v>-62</v>
      </c>
      <c r="AB82">
        <v>-2</v>
      </c>
      <c r="AC82">
        <v>69</v>
      </c>
      <c r="AD82">
        <v>5</v>
      </c>
      <c r="AE82">
        <v>36830</v>
      </c>
      <c r="AF82">
        <v>36830</v>
      </c>
      <c r="AG82">
        <v>49093</v>
      </c>
      <c r="AH82">
        <v>1.76</v>
      </c>
      <c r="AI82" s="16">
        <v>0.83027514258189694</v>
      </c>
    </row>
    <row r="83" spans="1:35" x14ac:dyDescent="0.3">
      <c r="A83" t="s">
        <v>2790</v>
      </c>
      <c r="B83" t="s">
        <v>2764</v>
      </c>
      <c r="C83" t="s">
        <v>2553</v>
      </c>
      <c r="D83" t="s">
        <v>2768</v>
      </c>
      <c r="E83">
        <v>36830</v>
      </c>
      <c r="F83" t="s">
        <v>2791</v>
      </c>
      <c r="G83">
        <v>52772</v>
      </c>
      <c r="H83">
        <v>1092.49</v>
      </c>
      <c r="I83" t="s">
        <v>148</v>
      </c>
      <c r="J83" t="s">
        <v>149</v>
      </c>
      <c r="K83" t="s">
        <v>39</v>
      </c>
      <c r="L83" t="s">
        <v>40</v>
      </c>
      <c r="M83" t="s">
        <v>145</v>
      </c>
      <c r="N83" t="s">
        <v>4328</v>
      </c>
      <c r="O83" t="s">
        <v>152</v>
      </c>
      <c r="P83" t="s">
        <v>153</v>
      </c>
      <c r="Q83" t="s">
        <v>4352</v>
      </c>
      <c r="R83" t="s">
        <v>4353</v>
      </c>
      <c r="S83">
        <v>1</v>
      </c>
      <c r="T83">
        <v>1.32</v>
      </c>
      <c r="U83">
        <v>0.19</v>
      </c>
      <c r="V83">
        <v>829</v>
      </c>
      <c r="W83">
        <v>1.77</v>
      </c>
      <c r="X83">
        <v>0</v>
      </c>
      <c r="Y83">
        <v>0.25</v>
      </c>
      <c r="Z83">
        <v>17</v>
      </c>
      <c r="AA83">
        <v>-62</v>
      </c>
      <c r="AB83">
        <v>-2</v>
      </c>
      <c r="AC83">
        <v>-90</v>
      </c>
      <c r="AD83">
        <v>-154</v>
      </c>
      <c r="AE83">
        <v>36830</v>
      </c>
      <c r="AF83">
        <v>36830</v>
      </c>
      <c r="AG83">
        <v>52772</v>
      </c>
      <c r="AH83">
        <v>1.29</v>
      </c>
      <c r="AI83" s="16">
        <v>0.96666666666666667</v>
      </c>
    </row>
    <row r="84" spans="1:35" x14ac:dyDescent="0.3">
      <c r="A84" t="s">
        <v>2792</v>
      </c>
      <c r="B84" t="s">
        <v>2764</v>
      </c>
      <c r="C84" t="s">
        <v>2553</v>
      </c>
      <c r="D84" t="s">
        <v>2768</v>
      </c>
      <c r="E84">
        <v>36830</v>
      </c>
      <c r="F84" t="s">
        <v>2793</v>
      </c>
      <c r="G84">
        <v>53222</v>
      </c>
      <c r="H84">
        <v>984</v>
      </c>
      <c r="I84" t="s">
        <v>148</v>
      </c>
      <c r="J84" t="s">
        <v>149</v>
      </c>
      <c r="K84" t="s">
        <v>39</v>
      </c>
      <c r="L84" t="s">
        <v>40</v>
      </c>
      <c r="M84" t="s">
        <v>145</v>
      </c>
      <c r="N84" t="s">
        <v>4328</v>
      </c>
      <c r="O84" t="s">
        <v>140</v>
      </c>
      <c r="P84" t="s">
        <v>207</v>
      </c>
      <c r="Q84" t="s">
        <v>4354</v>
      </c>
      <c r="R84" t="s">
        <v>4355</v>
      </c>
      <c r="S84">
        <v>1</v>
      </c>
      <c r="T84">
        <v>1.2</v>
      </c>
      <c r="U84">
        <v>0.2</v>
      </c>
      <c r="V84">
        <v>820</v>
      </c>
      <c r="W84">
        <v>1.0900000000000001</v>
      </c>
      <c r="X84">
        <v>0</v>
      </c>
      <c r="Y84">
        <v>0.25</v>
      </c>
      <c r="Z84">
        <v>62</v>
      </c>
      <c r="AA84">
        <v>-62</v>
      </c>
      <c r="AB84">
        <v>159</v>
      </c>
      <c r="AC84">
        <v>-132</v>
      </c>
      <c r="AD84">
        <v>-35</v>
      </c>
      <c r="AE84">
        <v>36830</v>
      </c>
      <c r="AF84">
        <v>36830</v>
      </c>
      <c r="AG84">
        <v>53201</v>
      </c>
      <c r="AH84">
        <v>1.18</v>
      </c>
      <c r="AI84" s="16">
        <v>0.96250000000000002</v>
      </c>
    </row>
    <row r="85" spans="1:35" x14ac:dyDescent="0.3">
      <c r="A85" t="s">
        <v>2794</v>
      </c>
      <c r="B85" t="s">
        <v>2764</v>
      </c>
      <c r="C85" t="s">
        <v>2553</v>
      </c>
      <c r="D85" t="s">
        <v>2771</v>
      </c>
      <c r="E85">
        <v>46706</v>
      </c>
      <c r="F85" t="s">
        <v>2768</v>
      </c>
      <c r="G85">
        <v>36830</v>
      </c>
      <c r="H85">
        <v>9783.2800000000007</v>
      </c>
      <c r="I85" t="s">
        <v>148</v>
      </c>
      <c r="J85" t="s">
        <v>149</v>
      </c>
      <c r="K85" t="s">
        <v>39</v>
      </c>
      <c r="L85" t="s">
        <v>40</v>
      </c>
      <c r="M85" t="s">
        <v>145</v>
      </c>
      <c r="N85" t="s">
        <v>4328</v>
      </c>
      <c r="O85" t="s">
        <v>42</v>
      </c>
      <c r="P85" t="s">
        <v>145</v>
      </c>
      <c r="Q85" t="s">
        <v>4331</v>
      </c>
      <c r="R85" t="s">
        <v>4332</v>
      </c>
      <c r="S85">
        <v>3</v>
      </c>
      <c r="T85">
        <v>1.34</v>
      </c>
      <c r="U85">
        <v>0.2</v>
      </c>
      <c r="V85">
        <v>715</v>
      </c>
      <c r="W85">
        <v>1.31</v>
      </c>
      <c r="X85">
        <v>23</v>
      </c>
      <c r="Y85">
        <v>0.27</v>
      </c>
      <c r="Z85">
        <v>20</v>
      </c>
      <c r="AA85">
        <v>-62</v>
      </c>
      <c r="AB85">
        <v>71</v>
      </c>
      <c r="AC85">
        <v>23</v>
      </c>
      <c r="AD85">
        <v>32</v>
      </c>
      <c r="AE85">
        <v>36830</v>
      </c>
      <c r="AF85">
        <v>36830</v>
      </c>
      <c r="AG85">
        <v>46706</v>
      </c>
      <c r="AH85">
        <v>1.32</v>
      </c>
      <c r="AI85" s="16">
        <v>0.96</v>
      </c>
    </row>
    <row r="86" spans="1:35" x14ac:dyDescent="0.3">
      <c r="A86" t="s">
        <v>2795</v>
      </c>
      <c r="B86" t="s">
        <v>2764</v>
      </c>
      <c r="C86" t="s">
        <v>2553</v>
      </c>
      <c r="D86" t="s">
        <v>2771</v>
      </c>
      <c r="E86">
        <v>46706</v>
      </c>
      <c r="F86" t="s">
        <v>2766</v>
      </c>
      <c r="G86">
        <v>63901</v>
      </c>
      <c r="H86">
        <v>836.19</v>
      </c>
      <c r="I86" t="s">
        <v>148</v>
      </c>
      <c r="J86" t="s">
        <v>149</v>
      </c>
      <c r="K86" t="s">
        <v>39</v>
      </c>
      <c r="L86" t="s">
        <v>42</v>
      </c>
      <c r="M86" t="s">
        <v>145</v>
      </c>
      <c r="N86" t="s">
        <v>4331</v>
      </c>
      <c r="O86" t="s">
        <v>61</v>
      </c>
      <c r="P86" t="s">
        <v>743</v>
      </c>
      <c r="Q86" t="s">
        <v>4326</v>
      </c>
      <c r="R86" t="s">
        <v>4356</v>
      </c>
      <c r="S86">
        <v>1</v>
      </c>
      <c r="T86">
        <v>1.63</v>
      </c>
      <c r="U86">
        <v>0.2</v>
      </c>
      <c r="V86">
        <v>513</v>
      </c>
      <c r="W86">
        <v>0.71</v>
      </c>
      <c r="X86">
        <v>112</v>
      </c>
      <c r="Y86">
        <v>0.35</v>
      </c>
      <c r="Z86">
        <v>5</v>
      </c>
      <c r="AA86">
        <v>-50</v>
      </c>
      <c r="AB86">
        <v>79</v>
      </c>
      <c r="AC86">
        <v>12</v>
      </c>
      <c r="AD86">
        <v>41</v>
      </c>
      <c r="AE86">
        <v>46064</v>
      </c>
      <c r="AF86">
        <v>46706</v>
      </c>
      <c r="AG86">
        <v>63901</v>
      </c>
      <c r="AH86">
        <v>1.61</v>
      </c>
      <c r="AI86" s="16">
        <v>0.7664202674511944</v>
      </c>
    </row>
    <row r="87" spans="1:35" x14ac:dyDescent="0.3">
      <c r="A87" t="s">
        <v>2796</v>
      </c>
      <c r="B87" t="s">
        <v>2764</v>
      </c>
      <c r="C87" t="s">
        <v>2553</v>
      </c>
      <c r="D87" t="s">
        <v>2797</v>
      </c>
      <c r="E87">
        <v>54002</v>
      </c>
      <c r="F87" t="s">
        <v>2793</v>
      </c>
      <c r="G87">
        <v>53222</v>
      </c>
      <c r="H87">
        <v>692.4</v>
      </c>
      <c r="I87" t="s">
        <v>148</v>
      </c>
      <c r="J87" t="s">
        <v>149</v>
      </c>
      <c r="K87" t="s">
        <v>39</v>
      </c>
      <c r="L87" t="s">
        <v>140</v>
      </c>
      <c r="M87" t="s">
        <v>1131</v>
      </c>
      <c r="N87" t="s">
        <v>4357</v>
      </c>
      <c r="O87" t="s">
        <v>140</v>
      </c>
      <c r="P87" t="s">
        <v>207</v>
      </c>
      <c r="Q87" t="s">
        <v>4354</v>
      </c>
      <c r="R87" t="s">
        <v>4358</v>
      </c>
      <c r="S87">
        <v>1</v>
      </c>
      <c r="T87">
        <v>2.4</v>
      </c>
      <c r="U87">
        <v>0.2</v>
      </c>
      <c r="V87">
        <v>288</v>
      </c>
      <c r="W87">
        <v>0.53</v>
      </c>
      <c r="X87">
        <v>48</v>
      </c>
      <c r="Y87">
        <v>0.25</v>
      </c>
      <c r="Z87">
        <v>3</v>
      </c>
      <c r="AA87">
        <v>-301</v>
      </c>
      <c r="AB87">
        <v>2</v>
      </c>
      <c r="AC87">
        <v>456</v>
      </c>
      <c r="AD87">
        <v>157</v>
      </c>
      <c r="AE87">
        <v>55401</v>
      </c>
      <c r="AF87">
        <v>54002</v>
      </c>
      <c r="AG87">
        <v>53201</v>
      </c>
      <c r="AH87">
        <v>2.38</v>
      </c>
      <c r="AI87" s="16">
        <v>0.96666666666666667</v>
      </c>
    </row>
    <row r="88" spans="1:35" x14ac:dyDescent="0.3">
      <c r="A88" t="s">
        <v>2798</v>
      </c>
      <c r="B88" t="s">
        <v>2764</v>
      </c>
      <c r="C88" t="s">
        <v>2553</v>
      </c>
      <c r="D88" t="s">
        <v>2799</v>
      </c>
      <c r="E88">
        <v>30120</v>
      </c>
      <c r="F88" t="s">
        <v>2793</v>
      </c>
      <c r="G88">
        <v>53222</v>
      </c>
      <c r="H88">
        <v>2707.2</v>
      </c>
      <c r="I88" t="s">
        <v>148</v>
      </c>
      <c r="J88" t="s">
        <v>149</v>
      </c>
      <c r="K88" t="s">
        <v>39</v>
      </c>
      <c r="L88" t="s">
        <v>50</v>
      </c>
      <c r="M88" t="s">
        <v>675</v>
      </c>
      <c r="N88" t="s">
        <v>4359</v>
      </c>
      <c r="O88" t="s">
        <v>140</v>
      </c>
      <c r="P88" t="s">
        <v>207</v>
      </c>
      <c r="Q88" t="s">
        <v>4354</v>
      </c>
      <c r="R88" t="s">
        <v>4360</v>
      </c>
      <c r="S88">
        <v>3</v>
      </c>
      <c r="T88">
        <v>1.65</v>
      </c>
      <c r="U88">
        <v>0.2</v>
      </c>
      <c r="V88">
        <v>732</v>
      </c>
      <c r="W88">
        <v>1.37</v>
      </c>
      <c r="X88">
        <v>30</v>
      </c>
      <c r="Y88">
        <v>0.27</v>
      </c>
      <c r="Z88">
        <v>66</v>
      </c>
      <c r="AA88">
        <v>-26</v>
      </c>
      <c r="AB88">
        <v>57</v>
      </c>
      <c r="AC88">
        <v>216</v>
      </c>
      <c r="AD88">
        <v>247</v>
      </c>
      <c r="AE88">
        <v>30103</v>
      </c>
      <c r="AF88">
        <v>30120</v>
      </c>
      <c r="AG88">
        <v>53201</v>
      </c>
      <c r="AH88">
        <v>1.63</v>
      </c>
      <c r="AI88" s="16">
        <v>0.94639364550090177</v>
      </c>
    </row>
    <row r="89" spans="1:35" x14ac:dyDescent="0.3">
      <c r="A89" t="s">
        <v>2800</v>
      </c>
      <c r="B89" t="s">
        <v>2764</v>
      </c>
      <c r="C89" t="s">
        <v>2553</v>
      </c>
      <c r="D89" t="s">
        <v>2801</v>
      </c>
      <c r="E89">
        <v>46818</v>
      </c>
      <c r="F89" t="s">
        <v>2766</v>
      </c>
      <c r="G89">
        <v>63901</v>
      </c>
      <c r="H89">
        <v>1106.33</v>
      </c>
      <c r="I89" t="s">
        <v>148</v>
      </c>
      <c r="J89" t="s">
        <v>149</v>
      </c>
      <c r="K89" t="s">
        <v>39</v>
      </c>
      <c r="L89" t="s">
        <v>42</v>
      </c>
      <c r="M89" t="s">
        <v>321</v>
      </c>
      <c r="N89" t="s">
        <v>4361</v>
      </c>
      <c r="O89" t="s">
        <v>61</v>
      </c>
      <c r="P89" t="s">
        <v>743</v>
      </c>
      <c r="Q89" t="s">
        <v>4326</v>
      </c>
      <c r="R89" t="s">
        <v>4362</v>
      </c>
      <c r="S89">
        <v>1</v>
      </c>
      <c r="T89">
        <v>2.2400000000000002</v>
      </c>
      <c r="U89">
        <v>0.19</v>
      </c>
      <c r="V89">
        <v>493</v>
      </c>
      <c r="W89">
        <v>1.79</v>
      </c>
      <c r="X89">
        <v>96</v>
      </c>
      <c r="Y89">
        <v>0.3</v>
      </c>
      <c r="Z89">
        <v>10</v>
      </c>
      <c r="AA89">
        <v>-42</v>
      </c>
      <c r="AB89">
        <v>-195</v>
      </c>
      <c r="AC89">
        <v>217</v>
      </c>
      <c r="AD89">
        <v>-20</v>
      </c>
      <c r="AE89">
        <v>46064</v>
      </c>
      <c r="AF89">
        <v>46801</v>
      </c>
      <c r="AG89">
        <v>63901</v>
      </c>
      <c r="AH89">
        <v>2.21</v>
      </c>
      <c r="AI89" s="16">
        <v>0.78990985313674167</v>
      </c>
    </row>
    <row r="90" spans="1:35" x14ac:dyDescent="0.3">
      <c r="A90" t="s">
        <v>2802</v>
      </c>
      <c r="B90" t="s">
        <v>2764</v>
      </c>
      <c r="C90" t="s">
        <v>2553</v>
      </c>
      <c r="D90" t="s">
        <v>2803</v>
      </c>
      <c r="E90">
        <v>53128</v>
      </c>
      <c r="F90" t="s">
        <v>2804</v>
      </c>
      <c r="G90">
        <v>30083</v>
      </c>
      <c r="H90">
        <v>2151</v>
      </c>
      <c r="I90" t="s">
        <v>148</v>
      </c>
      <c r="J90" t="s">
        <v>149</v>
      </c>
      <c r="K90" t="s">
        <v>39</v>
      </c>
      <c r="L90" t="s">
        <v>140</v>
      </c>
      <c r="M90" t="s">
        <v>731</v>
      </c>
      <c r="N90" t="s">
        <v>4363</v>
      </c>
      <c r="O90" t="s">
        <v>50</v>
      </c>
      <c r="P90" t="s">
        <v>437</v>
      </c>
      <c r="Q90" t="s">
        <v>4364</v>
      </c>
      <c r="R90" t="s">
        <v>4365</v>
      </c>
      <c r="S90">
        <v>1</v>
      </c>
      <c r="T90">
        <v>2.89</v>
      </c>
      <c r="U90">
        <v>0.2</v>
      </c>
      <c r="V90">
        <v>745</v>
      </c>
      <c r="W90">
        <v>0.99</v>
      </c>
      <c r="X90">
        <v>60</v>
      </c>
      <c r="Y90">
        <v>0.3</v>
      </c>
      <c r="Z90">
        <v>40</v>
      </c>
      <c r="AA90">
        <v>-34</v>
      </c>
      <c r="AB90">
        <v>147</v>
      </c>
      <c r="AC90">
        <v>809</v>
      </c>
      <c r="AD90">
        <v>922</v>
      </c>
      <c r="AE90">
        <v>53201</v>
      </c>
      <c r="AF90">
        <v>53128</v>
      </c>
      <c r="AG90">
        <v>30083</v>
      </c>
      <c r="AH90">
        <v>2.87</v>
      </c>
      <c r="AI90" s="16">
        <v>0.84008247422680415</v>
      </c>
    </row>
    <row r="91" spans="1:35" x14ac:dyDescent="0.3">
      <c r="A91" t="s">
        <v>2805</v>
      </c>
      <c r="B91" t="s">
        <v>2764</v>
      </c>
      <c r="C91" t="s">
        <v>2553</v>
      </c>
      <c r="D91" t="s">
        <v>2806</v>
      </c>
      <c r="E91">
        <v>43040</v>
      </c>
      <c r="F91" t="s">
        <v>2793</v>
      </c>
      <c r="G91">
        <v>53222</v>
      </c>
      <c r="H91">
        <v>1952</v>
      </c>
      <c r="I91" t="s">
        <v>148</v>
      </c>
      <c r="J91" t="s">
        <v>149</v>
      </c>
      <c r="K91" t="s">
        <v>39</v>
      </c>
      <c r="L91" t="s">
        <v>87</v>
      </c>
      <c r="M91" t="s">
        <v>1047</v>
      </c>
      <c r="N91" t="s">
        <v>4366</v>
      </c>
      <c r="O91" t="s">
        <v>140</v>
      </c>
      <c r="P91" t="s">
        <v>207</v>
      </c>
      <c r="Q91" t="s">
        <v>4354</v>
      </c>
      <c r="R91" t="s">
        <v>4367</v>
      </c>
      <c r="S91">
        <v>2</v>
      </c>
      <c r="T91">
        <v>1.87</v>
      </c>
      <c r="U91">
        <v>0.2</v>
      </c>
      <c r="V91">
        <v>370</v>
      </c>
      <c r="W91">
        <v>0.71</v>
      </c>
      <c r="X91">
        <v>60</v>
      </c>
      <c r="Y91">
        <v>0.3</v>
      </c>
      <c r="Z91">
        <v>46</v>
      </c>
      <c r="AA91">
        <v>-6</v>
      </c>
      <c r="AB91">
        <v>15</v>
      </c>
      <c r="AC91">
        <v>50</v>
      </c>
      <c r="AD91">
        <v>59</v>
      </c>
      <c r="AE91">
        <v>43025</v>
      </c>
      <c r="AF91">
        <v>43040</v>
      </c>
      <c r="AG91">
        <v>53201</v>
      </c>
      <c r="AH91">
        <v>1.85</v>
      </c>
      <c r="AI91" s="16">
        <v>0.96250000000000002</v>
      </c>
    </row>
    <row r="92" spans="1:35" x14ac:dyDescent="0.3">
      <c r="A92" t="s">
        <v>2807</v>
      </c>
      <c r="B92" t="s">
        <v>2764</v>
      </c>
      <c r="C92" t="s">
        <v>2553</v>
      </c>
      <c r="D92" t="s">
        <v>2775</v>
      </c>
      <c r="E92">
        <v>53051</v>
      </c>
      <c r="F92" t="s">
        <v>2808</v>
      </c>
      <c r="G92">
        <v>43228</v>
      </c>
      <c r="H92">
        <v>4009.5</v>
      </c>
      <c r="I92" t="s">
        <v>148</v>
      </c>
      <c r="J92" t="s">
        <v>149</v>
      </c>
      <c r="K92" t="s">
        <v>39</v>
      </c>
      <c r="L92" t="s">
        <v>140</v>
      </c>
      <c r="M92" t="s">
        <v>204</v>
      </c>
      <c r="N92" t="s">
        <v>4335</v>
      </c>
      <c r="O92" t="s">
        <v>87</v>
      </c>
      <c r="P92" t="s">
        <v>393</v>
      </c>
      <c r="Q92" t="s">
        <v>4368</v>
      </c>
      <c r="R92" t="s">
        <v>4369</v>
      </c>
      <c r="S92">
        <v>11</v>
      </c>
      <c r="T92">
        <v>1.98</v>
      </c>
      <c r="U92">
        <v>0.19</v>
      </c>
      <c r="V92">
        <v>405</v>
      </c>
      <c r="W92">
        <v>0.92</v>
      </c>
      <c r="X92">
        <v>27</v>
      </c>
      <c r="Y92">
        <v>0.26</v>
      </c>
      <c r="Z92">
        <v>47</v>
      </c>
      <c r="AA92">
        <v>-62</v>
      </c>
      <c r="AB92">
        <v>-8</v>
      </c>
      <c r="AC92">
        <v>56</v>
      </c>
      <c r="AD92">
        <v>-14</v>
      </c>
      <c r="AE92">
        <v>53086</v>
      </c>
      <c r="AF92">
        <v>53051</v>
      </c>
      <c r="AG92">
        <v>43201</v>
      </c>
      <c r="AH92">
        <v>1.95</v>
      </c>
      <c r="AI92" s="16">
        <v>0.93888888888888888</v>
      </c>
    </row>
    <row r="93" spans="1:35" x14ac:dyDescent="0.3">
      <c r="A93" t="s">
        <v>2809</v>
      </c>
      <c r="B93" t="s">
        <v>2764</v>
      </c>
      <c r="C93" t="s">
        <v>2553</v>
      </c>
      <c r="D93" t="s">
        <v>2775</v>
      </c>
      <c r="E93">
        <v>53051</v>
      </c>
      <c r="F93" t="s">
        <v>2810</v>
      </c>
      <c r="G93">
        <v>30567</v>
      </c>
      <c r="H93">
        <v>3317.28</v>
      </c>
      <c r="I93" t="s">
        <v>148</v>
      </c>
      <c r="J93" t="s">
        <v>149</v>
      </c>
      <c r="K93" t="s">
        <v>39</v>
      </c>
      <c r="L93" t="s">
        <v>140</v>
      </c>
      <c r="M93" t="s">
        <v>204</v>
      </c>
      <c r="N93" t="s">
        <v>4335</v>
      </c>
      <c r="O93" t="s">
        <v>50</v>
      </c>
      <c r="P93" t="s">
        <v>338</v>
      </c>
      <c r="Q93" t="s">
        <v>4370</v>
      </c>
      <c r="R93" t="s">
        <v>4371</v>
      </c>
      <c r="S93">
        <v>2</v>
      </c>
      <c r="T93">
        <v>2.02</v>
      </c>
      <c r="U93">
        <v>0.2</v>
      </c>
      <c r="V93">
        <v>824</v>
      </c>
      <c r="W93">
        <v>1.75</v>
      </c>
      <c r="X93">
        <v>94</v>
      </c>
      <c r="Y93">
        <v>0.3</v>
      </c>
      <c r="Z93">
        <v>72</v>
      </c>
      <c r="AA93">
        <v>-62</v>
      </c>
      <c r="AB93">
        <v>3</v>
      </c>
      <c r="AC93">
        <v>267</v>
      </c>
      <c r="AD93">
        <v>208</v>
      </c>
      <c r="AE93">
        <v>54942</v>
      </c>
      <c r="AF93">
        <v>53051</v>
      </c>
      <c r="AG93">
        <v>30567</v>
      </c>
      <c r="AH93">
        <v>2</v>
      </c>
      <c r="AI93" s="16">
        <v>0.93665725848752379</v>
      </c>
    </row>
    <row r="94" spans="1:35" x14ac:dyDescent="0.3">
      <c r="A94" t="s">
        <v>2811</v>
      </c>
      <c r="B94" t="s">
        <v>2764</v>
      </c>
      <c r="C94" t="s">
        <v>2553</v>
      </c>
      <c r="D94" t="s">
        <v>2678</v>
      </c>
      <c r="E94">
        <v>32837</v>
      </c>
      <c r="F94" t="s">
        <v>2768</v>
      </c>
      <c r="G94">
        <v>36830</v>
      </c>
      <c r="H94">
        <v>532.6</v>
      </c>
      <c r="I94" t="s">
        <v>148</v>
      </c>
      <c r="J94" t="s">
        <v>149</v>
      </c>
      <c r="K94" t="s">
        <v>39</v>
      </c>
      <c r="L94" t="s">
        <v>220</v>
      </c>
      <c r="M94" t="s">
        <v>364</v>
      </c>
      <c r="N94" t="s">
        <v>4259</v>
      </c>
      <c r="O94" t="s">
        <v>40</v>
      </c>
      <c r="P94" t="s">
        <v>145</v>
      </c>
      <c r="Q94" t="s">
        <v>4328</v>
      </c>
      <c r="R94" t="s">
        <v>4372</v>
      </c>
      <c r="S94">
        <v>1</v>
      </c>
      <c r="T94">
        <v>1.29</v>
      </c>
      <c r="U94">
        <v>0.2</v>
      </c>
      <c r="V94">
        <v>412</v>
      </c>
      <c r="W94">
        <v>0.71</v>
      </c>
      <c r="X94">
        <v>155</v>
      </c>
      <c r="Y94">
        <v>0.4</v>
      </c>
      <c r="Z94">
        <v>23</v>
      </c>
      <c r="AA94">
        <v>-79</v>
      </c>
      <c r="AB94">
        <v>42</v>
      </c>
      <c r="AC94">
        <v>326</v>
      </c>
      <c r="AD94">
        <v>289</v>
      </c>
      <c r="AE94">
        <v>33901</v>
      </c>
      <c r="AF94">
        <v>32801</v>
      </c>
      <c r="AG94">
        <v>36830</v>
      </c>
      <c r="AH94">
        <v>1.27</v>
      </c>
      <c r="AI94" s="16">
        <v>0.96363636363636362</v>
      </c>
    </row>
    <row r="95" spans="1:35" x14ac:dyDescent="0.3">
      <c r="A95" t="s">
        <v>2812</v>
      </c>
      <c r="B95" t="s">
        <v>2764</v>
      </c>
      <c r="C95" t="s">
        <v>2553</v>
      </c>
      <c r="D95" t="s">
        <v>2678</v>
      </c>
      <c r="E95">
        <v>32837</v>
      </c>
      <c r="F95" t="s">
        <v>2787</v>
      </c>
      <c r="G95">
        <v>30458</v>
      </c>
      <c r="H95">
        <v>300.2</v>
      </c>
      <c r="I95" t="s">
        <v>148</v>
      </c>
      <c r="J95" t="s">
        <v>149</v>
      </c>
      <c r="K95" t="s">
        <v>39</v>
      </c>
      <c r="L95" t="s">
        <v>220</v>
      </c>
      <c r="M95" t="s">
        <v>364</v>
      </c>
      <c r="N95" t="s">
        <v>4259</v>
      </c>
      <c r="O95" t="s">
        <v>50</v>
      </c>
      <c r="P95" t="s">
        <v>151</v>
      </c>
      <c r="Q95" t="s">
        <v>4348</v>
      </c>
      <c r="R95" t="s">
        <v>4373</v>
      </c>
      <c r="S95">
        <v>1</v>
      </c>
      <c r="T95">
        <v>0.95</v>
      </c>
      <c r="U95">
        <v>0.2</v>
      </c>
      <c r="V95">
        <v>316</v>
      </c>
      <c r="W95">
        <v>0.57999999999999996</v>
      </c>
      <c r="X95">
        <v>0</v>
      </c>
      <c r="Y95">
        <v>0.25</v>
      </c>
      <c r="Z95">
        <v>3</v>
      </c>
      <c r="AA95">
        <v>-79</v>
      </c>
      <c r="AB95">
        <v>60</v>
      </c>
      <c r="AC95">
        <v>217</v>
      </c>
      <c r="AD95">
        <v>198</v>
      </c>
      <c r="AE95">
        <v>32801</v>
      </c>
      <c r="AF95">
        <v>32801</v>
      </c>
      <c r="AG95">
        <v>30458</v>
      </c>
      <c r="AH95">
        <v>0.93</v>
      </c>
      <c r="AI95" s="16">
        <v>0.96363636363636362</v>
      </c>
    </row>
    <row r="96" spans="1:35" x14ac:dyDescent="0.3">
      <c r="A96" t="s">
        <v>2813</v>
      </c>
      <c r="B96" t="s">
        <v>2764</v>
      </c>
      <c r="C96" t="s">
        <v>2553</v>
      </c>
      <c r="D96" t="s">
        <v>2779</v>
      </c>
      <c r="E96">
        <v>53076</v>
      </c>
      <c r="F96" t="s">
        <v>2768</v>
      </c>
      <c r="G96">
        <v>36830</v>
      </c>
      <c r="H96">
        <v>34418.800000000003</v>
      </c>
      <c r="I96" t="s">
        <v>148</v>
      </c>
      <c r="J96" t="s">
        <v>149</v>
      </c>
      <c r="K96" t="s">
        <v>39</v>
      </c>
      <c r="L96" t="s">
        <v>40</v>
      </c>
      <c r="M96" t="s">
        <v>145</v>
      </c>
      <c r="N96" t="s">
        <v>4328</v>
      </c>
      <c r="O96" t="s">
        <v>140</v>
      </c>
      <c r="P96" t="s">
        <v>206</v>
      </c>
      <c r="Q96" t="s">
        <v>4339</v>
      </c>
      <c r="R96" t="s">
        <v>4340</v>
      </c>
      <c r="S96">
        <v>33</v>
      </c>
      <c r="T96">
        <v>1.22</v>
      </c>
      <c r="U96">
        <v>0.2</v>
      </c>
      <c r="V96">
        <v>835</v>
      </c>
      <c r="W96">
        <v>1.77</v>
      </c>
      <c r="X96">
        <v>41</v>
      </c>
      <c r="Y96">
        <v>0.28000000000000003</v>
      </c>
      <c r="Z96">
        <v>64</v>
      </c>
      <c r="AA96">
        <v>-62</v>
      </c>
      <c r="AB96">
        <v>-2</v>
      </c>
      <c r="AC96">
        <v>-120</v>
      </c>
      <c r="AD96">
        <v>-184</v>
      </c>
      <c r="AE96">
        <v>36830</v>
      </c>
      <c r="AF96">
        <v>36830</v>
      </c>
      <c r="AG96">
        <v>53076</v>
      </c>
      <c r="AH96">
        <v>1.2</v>
      </c>
      <c r="AI96" s="16">
        <v>0.96363636363636362</v>
      </c>
    </row>
    <row r="97" spans="1:35" x14ac:dyDescent="0.3">
      <c r="A97" t="s">
        <v>2814</v>
      </c>
      <c r="B97" t="s">
        <v>2764</v>
      </c>
      <c r="C97" t="s">
        <v>2553</v>
      </c>
      <c r="D97" t="s">
        <v>2779</v>
      </c>
      <c r="E97">
        <v>53076</v>
      </c>
      <c r="F97" t="s">
        <v>2639</v>
      </c>
      <c r="G97">
        <v>37210</v>
      </c>
      <c r="H97">
        <v>946.45</v>
      </c>
      <c r="I97" t="s">
        <v>148</v>
      </c>
      <c r="J97" t="s">
        <v>149</v>
      </c>
      <c r="K97" t="s">
        <v>39</v>
      </c>
      <c r="L97" t="s">
        <v>140</v>
      </c>
      <c r="M97" t="s">
        <v>206</v>
      </c>
      <c r="N97" t="s">
        <v>4339</v>
      </c>
      <c r="O97" t="s">
        <v>70</v>
      </c>
      <c r="P97" t="s">
        <v>202</v>
      </c>
      <c r="Q97" t="s">
        <v>4299</v>
      </c>
      <c r="R97" t="s">
        <v>4374</v>
      </c>
      <c r="S97">
        <v>1</v>
      </c>
      <c r="T97">
        <v>1.74</v>
      </c>
      <c r="U97">
        <v>0.19</v>
      </c>
      <c r="V97">
        <v>545</v>
      </c>
      <c r="W97">
        <v>0.88</v>
      </c>
      <c r="X97">
        <v>0</v>
      </c>
      <c r="Y97">
        <v>0.25</v>
      </c>
      <c r="Z97">
        <v>64</v>
      </c>
      <c r="AA97">
        <v>-20</v>
      </c>
      <c r="AB97">
        <v>39</v>
      </c>
      <c r="AC97">
        <v>-21</v>
      </c>
      <c r="AD97">
        <v>-2</v>
      </c>
      <c r="AE97">
        <v>53076</v>
      </c>
      <c r="AF97">
        <v>53076</v>
      </c>
      <c r="AG97">
        <v>37201</v>
      </c>
      <c r="AH97">
        <v>1.71</v>
      </c>
      <c r="AI97" s="16">
        <v>0.96250000000000002</v>
      </c>
    </row>
    <row r="98" spans="1:35" x14ac:dyDescent="0.3">
      <c r="A98" t="s">
        <v>2815</v>
      </c>
      <c r="B98" t="s">
        <v>2764</v>
      </c>
      <c r="C98" t="s">
        <v>2553</v>
      </c>
      <c r="D98" t="s">
        <v>2779</v>
      </c>
      <c r="E98">
        <v>53076</v>
      </c>
      <c r="F98" t="s">
        <v>2816</v>
      </c>
      <c r="G98">
        <v>38663</v>
      </c>
      <c r="H98">
        <v>1469</v>
      </c>
      <c r="I98" t="s">
        <v>148</v>
      </c>
      <c r="J98" t="s">
        <v>149</v>
      </c>
      <c r="K98" t="s">
        <v>39</v>
      </c>
      <c r="L98" t="s">
        <v>140</v>
      </c>
      <c r="M98" t="s">
        <v>206</v>
      </c>
      <c r="N98" t="s">
        <v>4339</v>
      </c>
      <c r="O98" t="s">
        <v>66</v>
      </c>
      <c r="P98" t="s">
        <v>911</v>
      </c>
      <c r="Q98" t="s">
        <v>4375</v>
      </c>
      <c r="R98" t="s">
        <v>4376</v>
      </c>
      <c r="S98">
        <v>1</v>
      </c>
      <c r="T98">
        <v>2.2400000000000002</v>
      </c>
      <c r="U98">
        <v>0.2</v>
      </c>
      <c r="V98">
        <v>655</v>
      </c>
      <c r="W98">
        <v>1.39</v>
      </c>
      <c r="X98">
        <v>0</v>
      </c>
      <c r="Y98">
        <v>0.25</v>
      </c>
      <c r="Z98">
        <v>45</v>
      </c>
      <c r="AA98">
        <v>-20</v>
      </c>
      <c r="AB98">
        <v>0</v>
      </c>
      <c r="AC98">
        <v>590</v>
      </c>
      <c r="AD98">
        <v>570</v>
      </c>
      <c r="AE98">
        <v>53076</v>
      </c>
      <c r="AF98">
        <v>53076</v>
      </c>
      <c r="AG98">
        <v>38663</v>
      </c>
      <c r="AH98">
        <v>2.2200000000000002</v>
      </c>
      <c r="AI98" s="16">
        <v>0.96666666666666667</v>
      </c>
    </row>
    <row r="99" spans="1:35" x14ac:dyDescent="0.3">
      <c r="A99" t="s">
        <v>2817</v>
      </c>
      <c r="B99" t="s">
        <v>2764</v>
      </c>
      <c r="C99" t="s">
        <v>2553</v>
      </c>
      <c r="D99" t="s">
        <v>2779</v>
      </c>
      <c r="E99">
        <v>53076</v>
      </c>
      <c r="F99" t="s">
        <v>2818</v>
      </c>
      <c r="G99">
        <v>28104</v>
      </c>
      <c r="H99">
        <v>2281.8000000000002</v>
      </c>
      <c r="I99" t="s">
        <v>148</v>
      </c>
      <c r="J99" t="s">
        <v>149</v>
      </c>
      <c r="K99" t="s">
        <v>39</v>
      </c>
      <c r="L99" t="s">
        <v>140</v>
      </c>
      <c r="M99" t="s">
        <v>206</v>
      </c>
      <c r="N99" t="s">
        <v>4339</v>
      </c>
      <c r="O99" t="s">
        <v>68</v>
      </c>
      <c r="P99" t="s">
        <v>1975</v>
      </c>
      <c r="Q99" t="s">
        <v>4377</v>
      </c>
      <c r="R99" t="s">
        <v>4378</v>
      </c>
      <c r="S99">
        <v>1</v>
      </c>
      <c r="T99">
        <v>2.71</v>
      </c>
      <c r="U99">
        <v>0.2</v>
      </c>
      <c r="V99">
        <v>841</v>
      </c>
      <c r="W99">
        <v>1.79</v>
      </c>
      <c r="X99">
        <v>0</v>
      </c>
      <c r="Y99">
        <v>0.25</v>
      </c>
      <c r="Z99">
        <v>61</v>
      </c>
      <c r="AA99">
        <v>-20</v>
      </c>
      <c r="AB99">
        <v>-7</v>
      </c>
      <c r="AC99">
        <v>716</v>
      </c>
      <c r="AD99">
        <v>689</v>
      </c>
      <c r="AE99">
        <v>53076</v>
      </c>
      <c r="AF99">
        <v>53076</v>
      </c>
      <c r="AG99">
        <v>28106</v>
      </c>
      <c r="AH99">
        <v>2.69</v>
      </c>
      <c r="AI99" s="16">
        <v>0.96666666666666667</v>
      </c>
    </row>
    <row r="100" spans="1:35" x14ac:dyDescent="0.3">
      <c r="A100" t="s">
        <v>2819</v>
      </c>
      <c r="B100" t="s">
        <v>2764</v>
      </c>
      <c r="C100" t="s">
        <v>2553</v>
      </c>
      <c r="D100" t="s">
        <v>2820</v>
      </c>
      <c r="E100">
        <v>44274</v>
      </c>
      <c r="F100" t="s">
        <v>2793</v>
      </c>
      <c r="G100">
        <v>53222</v>
      </c>
      <c r="H100">
        <v>908.4</v>
      </c>
      <c r="I100" t="s">
        <v>148</v>
      </c>
      <c r="J100" t="s">
        <v>149</v>
      </c>
      <c r="K100" t="s">
        <v>39</v>
      </c>
      <c r="L100" t="s">
        <v>87</v>
      </c>
      <c r="M100" t="s">
        <v>1364</v>
      </c>
      <c r="N100" t="s">
        <v>4379</v>
      </c>
      <c r="O100" t="s">
        <v>140</v>
      </c>
      <c r="P100" t="s">
        <v>207</v>
      </c>
      <c r="Q100" t="s">
        <v>4354</v>
      </c>
      <c r="R100" t="s">
        <v>4380</v>
      </c>
      <c r="S100">
        <v>2</v>
      </c>
      <c r="T100">
        <v>2.11</v>
      </c>
      <c r="U100">
        <v>0.2</v>
      </c>
      <c r="V100">
        <v>433</v>
      </c>
      <c r="W100">
        <v>0.73</v>
      </c>
      <c r="X100">
        <v>32</v>
      </c>
      <c r="Y100">
        <v>0.28000000000000003</v>
      </c>
      <c r="Z100">
        <v>138</v>
      </c>
      <c r="AA100">
        <v>-69</v>
      </c>
      <c r="AB100">
        <v>37</v>
      </c>
      <c r="AC100">
        <v>211</v>
      </c>
      <c r="AD100">
        <v>179</v>
      </c>
      <c r="AE100">
        <v>44256</v>
      </c>
      <c r="AF100">
        <v>44274</v>
      </c>
      <c r="AG100">
        <v>53201</v>
      </c>
      <c r="AH100">
        <v>2.09</v>
      </c>
      <c r="AI100" s="16">
        <v>0.74137115839243495</v>
      </c>
    </row>
    <row r="101" spans="1:35" x14ac:dyDescent="0.3">
      <c r="A101" t="s">
        <v>2821</v>
      </c>
      <c r="B101" t="s">
        <v>2764</v>
      </c>
      <c r="C101" t="s">
        <v>2553</v>
      </c>
      <c r="D101" t="s">
        <v>2822</v>
      </c>
      <c r="E101">
        <v>60177</v>
      </c>
      <c r="F101" t="s">
        <v>2766</v>
      </c>
      <c r="G101">
        <v>63901</v>
      </c>
      <c r="H101">
        <v>6432.64</v>
      </c>
      <c r="I101" t="s">
        <v>148</v>
      </c>
      <c r="J101" t="s">
        <v>149</v>
      </c>
      <c r="K101" t="s">
        <v>39</v>
      </c>
      <c r="L101" t="s">
        <v>53</v>
      </c>
      <c r="M101" t="s">
        <v>742</v>
      </c>
      <c r="N101" t="s">
        <v>4381</v>
      </c>
      <c r="O101" t="s">
        <v>61</v>
      </c>
      <c r="P101" t="s">
        <v>743</v>
      </c>
      <c r="Q101" t="s">
        <v>4326</v>
      </c>
      <c r="R101" t="s">
        <v>4382</v>
      </c>
      <c r="S101">
        <v>19</v>
      </c>
      <c r="T101">
        <v>1.84</v>
      </c>
      <c r="U101">
        <v>0.19</v>
      </c>
      <c r="V101">
        <v>437</v>
      </c>
      <c r="W101">
        <v>0.98</v>
      </c>
      <c r="X101">
        <v>63</v>
      </c>
      <c r="Y101">
        <v>0.28000000000000003</v>
      </c>
      <c r="Z101">
        <v>14</v>
      </c>
      <c r="AA101">
        <v>-13</v>
      </c>
      <c r="AB101">
        <v>-22</v>
      </c>
      <c r="AC101">
        <v>29</v>
      </c>
      <c r="AD101">
        <v>-6</v>
      </c>
      <c r="AE101">
        <v>60601</v>
      </c>
      <c r="AF101">
        <v>60177</v>
      </c>
      <c r="AG101">
        <v>63901</v>
      </c>
      <c r="AH101">
        <v>1.81</v>
      </c>
      <c r="AI101" s="16">
        <v>0.7939929543242078</v>
      </c>
    </row>
    <row r="102" spans="1:35" x14ac:dyDescent="0.3">
      <c r="A102" t="s">
        <v>2823</v>
      </c>
      <c r="B102" t="s">
        <v>2764</v>
      </c>
      <c r="C102" t="s">
        <v>2553</v>
      </c>
      <c r="D102" t="s">
        <v>2787</v>
      </c>
      <c r="E102">
        <v>30458</v>
      </c>
      <c r="F102" t="s">
        <v>2768</v>
      </c>
      <c r="G102">
        <v>36830</v>
      </c>
      <c r="H102">
        <v>414</v>
      </c>
      <c r="I102" t="s">
        <v>148</v>
      </c>
      <c r="J102" t="s">
        <v>149</v>
      </c>
      <c r="K102" t="s">
        <v>39</v>
      </c>
      <c r="L102" t="s">
        <v>40</v>
      </c>
      <c r="M102" t="s">
        <v>145</v>
      </c>
      <c r="N102" t="s">
        <v>4328</v>
      </c>
      <c r="O102" t="s">
        <v>50</v>
      </c>
      <c r="P102" t="s">
        <v>151</v>
      </c>
      <c r="Q102" t="s">
        <v>4348</v>
      </c>
      <c r="R102" t="s">
        <v>4349</v>
      </c>
      <c r="S102">
        <v>8</v>
      </c>
      <c r="T102">
        <v>1.78</v>
      </c>
      <c r="U102">
        <v>0.19</v>
      </c>
      <c r="V102">
        <v>237</v>
      </c>
      <c r="W102">
        <v>0.98</v>
      </c>
      <c r="X102">
        <v>28</v>
      </c>
      <c r="Y102">
        <v>0.28000000000000003</v>
      </c>
      <c r="Z102">
        <v>2</v>
      </c>
      <c r="AA102">
        <v>-62</v>
      </c>
      <c r="AB102">
        <v>-20</v>
      </c>
      <c r="AC102">
        <v>-99</v>
      </c>
      <c r="AD102">
        <v>-181</v>
      </c>
      <c r="AE102">
        <v>36830</v>
      </c>
      <c r="AF102">
        <v>36830</v>
      </c>
      <c r="AG102">
        <v>30458</v>
      </c>
      <c r="AH102">
        <v>1.75</v>
      </c>
      <c r="AI102" s="16">
        <v>0.96129032258064517</v>
      </c>
    </row>
    <row r="103" spans="1:35" x14ac:dyDescent="0.3">
      <c r="A103" t="s">
        <v>2824</v>
      </c>
      <c r="B103" t="s">
        <v>2764</v>
      </c>
      <c r="C103" t="s">
        <v>2553</v>
      </c>
      <c r="D103" t="s">
        <v>2787</v>
      </c>
      <c r="E103">
        <v>30458</v>
      </c>
      <c r="F103" t="s">
        <v>2808</v>
      </c>
      <c r="G103">
        <v>43228</v>
      </c>
      <c r="H103">
        <v>1171.4000000000001</v>
      </c>
      <c r="I103" t="s">
        <v>148</v>
      </c>
      <c r="J103" t="s">
        <v>149</v>
      </c>
      <c r="K103" t="s">
        <v>39</v>
      </c>
      <c r="L103" t="s">
        <v>50</v>
      </c>
      <c r="M103" t="s">
        <v>151</v>
      </c>
      <c r="N103" t="s">
        <v>4348</v>
      </c>
      <c r="O103" t="s">
        <v>87</v>
      </c>
      <c r="P103" t="s">
        <v>393</v>
      </c>
      <c r="Q103" t="s">
        <v>4368</v>
      </c>
      <c r="R103" t="s">
        <v>4383</v>
      </c>
      <c r="S103">
        <v>1</v>
      </c>
      <c r="T103">
        <v>1.82</v>
      </c>
      <c r="U103">
        <v>0.2</v>
      </c>
      <c r="V103">
        <v>643</v>
      </c>
      <c r="W103">
        <v>1.21</v>
      </c>
      <c r="X103">
        <v>49</v>
      </c>
      <c r="Y103">
        <v>0.25</v>
      </c>
      <c r="Z103">
        <v>13</v>
      </c>
      <c r="AA103">
        <v>-423</v>
      </c>
      <c r="AB103">
        <v>1</v>
      </c>
      <c r="AC103">
        <v>365</v>
      </c>
      <c r="AD103">
        <v>-57</v>
      </c>
      <c r="AE103">
        <v>30830</v>
      </c>
      <c r="AF103">
        <v>30458</v>
      </c>
      <c r="AG103">
        <v>43201</v>
      </c>
      <c r="AH103">
        <v>1.8</v>
      </c>
      <c r="AI103" s="16">
        <v>0.95862068965517244</v>
      </c>
    </row>
    <row r="104" spans="1:35" x14ac:dyDescent="0.3">
      <c r="A104" t="s">
        <v>2825</v>
      </c>
      <c r="B104" t="s">
        <v>2764</v>
      </c>
      <c r="C104" t="s">
        <v>2553</v>
      </c>
      <c r="D104" t="s">
        <v>2787</v>
      </c>
      <c r="E104">
        <v>30458</v>
      </c>
      <c r="F104" t="s">
        <v>2826</v>
      </c>
      <c r="G104">
        <v>54829</v>
      </c>
      <c r="H104">
        <v>0.01</v>
      </c>
      <c r="I104" t="s">
        <v>148</v>
      </c>
      <c r="J104" t="s">
        <v>149</v>
      </c>
      <c r="K104" t="s">
        <v>39</v>
      </c>
      <c r="L104" t="s">
        <v>50</v>
      </c>
      <c r="M104" t="s">
        <v>151</v>
      </c>
      <c r="N104" t="s">
        <v>4348</v>
      </c>
      <c r="O104" t="s">
        <v>140</v>
      </c>
      <c r="P104" t="s">
        <v>204</v>
      </c>
      <c r="Q104" t="s">
        <v>4335</v>
      </c>
      <c r="R104" t="s">
        <v>4384</v>
      </c>
      <c r="S104">
        <v>1</v>
      </c>
      <c r="T104">
        <v>2.1</v>
      </c>
      <c r="U104">
        <v>0.2</v>
      </c>
      <c r="V104">
        <v>957</v>
      </c>
      <c r="W104">
        <v>1.89</v>
      </c>
      <c r="X104">
        <v>226</v>
      </c>
      <c r="Y104">
        <v>0.45</v>
      </c>
      <c r="Z104">
        <v>62</v>
      </c>
      <c r="AA104">
        <v>-423</v>
      </c>
      <c r="AB104">
        <v>-3</v>
      </c>
      <c r="AC104">
        <v>756</v>
      </c>
      <c r="AD104">
        <v>330</v>
      </c>
      <c r="AE104">
        <v>30106</v>
      </c>
      <c r="AF104">
        <v>30458</v>
      </c>
      <c r="AG104">
        <v>53051</v>
      </c>
      <c r="AH104">
        <v>2.08</v>
      </c>
      <c r="AI104" s="16">
        <v>0.72722222222222221</v>
      </c>
    </row>
    <row r="105" spans="1:35" x14ac:dyDescent="0.3">
      <c r="A105" t="s">
        <v>2827</v>
      </c>
      <c r="B105" t="s">
        <v>2764</v>
      </c>
      <c r="C105" t="s">
        <v>2553</v>
      </c>
      <c r="D105" t="s">
        <v>2787</v>
      </c>
      <c r="E105">
        <v>30458</v>
      </c>
      <c r="F105" t="s">
        <v>2775</v>
      </c>
      <c r="G105">
        <v>53051</v>
      </c>
      <c r="H105">
        <v>2008.6</v>
      </c>
      <c r="I105" t="s">
        <v>148</v>
      </c>
      <c r="J105" t="s">
        <v>149</v>
      </c>
      <c r="K105" t="s">
        <v>39</v>
      </c>
      <c r="L105" t="s">
        <v>50</v>
      </c>
      <c r="M105" t="s">
        <v>151</v>
      </c>
      <c r="N105" t="s">
        <v>4348</v>
      </c>
      <c r="O105" t="s">
        <v>140</v>
      </c>
      <c r="P105" t="s">
        <v>204</v>
      </c>
      <c r="Q105" t="s">
        <v>4335</v>
      </c>
      <c r="R105" t="s">
        <v>4384</v>
      </c>
      <c r="S105">
        <v>1</v>
      </c>
      <c r="T105">
        <v>2.1</v>
      </c>
      <c r="U105">
        <v>0.2</v>
      </c>
      <c r="V105">
        <v>957</v>
      </c>
      <c r="W105">
        <v>1.89</v>
      </c>
      <c r="X105">
        <v>226</v>
      </c>
      <c r="Y105">
        <v>0.45</v>
      </c>
      <c r="Z105">
        <v>62</v>
      </c>
      <c r="AA105">
        <v>-423</v>
      </c>
      <c r="AB105">
        <v>-3</v>
      </c>
      <c r="AC105">
        <v>756</v>
      </c>
      <c r="AD105">
        <v>330</v>
      </c>
      <c r="AE105">
        <v>30106</v>
      </c>
      <c r="AF105">
        <v>30458</v>
      </c>
      <c r="AG105">
        <v>53051</v>
      </c>
      <c r="AH105">
        <v>2.08</v>
      </c>
      <c r="AI105" s="16">
        <v>0.94210526315789478</v>
      </c>
    </row>
    <row r="106" spans="1:35" x14ac:dyDescent="0.3">
      <c r="A106" t="s">
        <v>2828</v>
      </c>
      <c r="B106" t="s">
        <v>2764</v>
      </c>
      <c r="C106" t="s">
        <v>2553</v>
      </c>
      <c r="D106" t="s">
        <v>2787</v>
      </c>
      <c r="E106">
        <v>30458</v>
      </c>
      <c r="F106" t="s">
        <v>2789</v>
      </c>
      <c r="G106">
        <v>49093</v>
      </c>
      <c r="H106">
        <v>3227.4</v>
      </c>
      <c r="I106" t="s">
        <v>148</v>
      </c>
      <c r="J106" t="s">
        <v>149</v>
      </c>
      <c r="K106" t="s">
        <v>39</v>
      </c>
      <c r="L106" t="s">
        <v>50</v>
      </c>
      <c r="M106" t="s">
        <v>151</v>
      </c>
      <c r="N106" t="s">
        <v>4348</v>
      </c>
      <c r="O106" t="s">
        <v>176</v>
      </c>
      <c r="P106" t="s">
        <v>182</v>
      </c>
      <c r="Q106" t="s">
        <v>4350</v>
      </c>
      <c r="R106" t="s">
        <v>4385</v>
      </c>
      <c r="S106">
        <v>1</v>
      </c>
      <c r="T106">
        <v>1.7</v>
      </c>
      <c r="U106">
        <v>0.2</v>
      </c>
      <c r="V106">
        <v>816</v>
      </c>
      <c r="W106">
        <v>1.38</v>
      </c>
      <c r="X106">
        <v>128</v>
      </c>
      <c r="Y106">
        <v>0.35</v>
      </c>
      <c r="Z106">
        <v>8</v>
      </c>
      <c r="AA106">
        <v>-423</v>
      </c>
      <c r="AB106">
        <v>90</v>
      </c>
      <c r="AC106">
        <v>165</v>
      </c>
      <c r="AD106">
        <v>-168</v>
      </c>
      <c r="AE106">
        <v>31201</v>
      </c>
      <c r="AF106">
        <v>30458</v>
      </c>
      <c r="AG106">
        <v>49093</v>
      </c>
      <c r="AH106">
        <v>1.68</v>
      </c>
      <c r="AI106" s="16">
        <v>0.83027514258189694</v>
      </c>
    </row>
    <row r="107" spans="1:35" x14ac:dyDescent="0.3">
      <c r="A107" t="s">
        <v>2829</v>
      </c>
      <c r="B107" t="s">
        <v>2764</v>
      </c>
      <c r="C107" t="s">
        <v>2553</v>
      </c>
      <c r="D107" t="s">
        <v>2830</v>
      </c>
      <c r="E107">
        <v>44241</v>
      </c>
      <c r="F107" t="s">
        <v>2781</v>
      </c>
      <c r="G107">
        <v>13461</v>
      </c>
      <c r="H107">
        <v>3313.88</v>
      </c>
      <c r="I107" t="s">
        <v>148</v>
      </c>
      <c r="J107" t="s">
        <v>149</v>
      </c>
      <c r="K107" t="s">
        <v>39</v>
      </c>
      <c r="L107" t="s">
        <v>87</v>
      </c>
      <c r="M107" t="s">
        <v>1359</v>
      </c>
      <c r="N107" t="s">
        <v>4341</v>
      </c>
      <c r="O107" t="s">
        <v>185</v>
      </c>
      <c r="P107" t="s">
        <v>1362</v>
      </c>
      <c r="Q107" t="s">
        <v>4342</v>
      </c>
      <c r="R107" t="s">
        <v>4343</v>
      </c>
      <c r="S107">
        <v>4</v>
      </c>
      <c r="T107">
        <v>2.81</v>
      </c>
      <c r="U107">
        <v>0.19</v>
      </c>
      <c r="V107">
        <v>364</v>
      </c>
      <c r="W107">
        <v>0.7</v>
      </c>
      <c r="X107">
        <v>70</v>
      </c>
      <c r="Y107">
        <v>0.28999999999999998</v>
      </c>
      <c r="Z107">
        <v>61</v>
      </c>
      <c r="AA107">
        <v>-102</v>
      </c>
      <c r="AB107">
        <v>17</v>
      </c>
      <c r="AC107">
        <v>-97</v>
      </c>
      <c r="AD107">
        <v>-182</v>
      </c>
      <c r="AE107">
        <v>44888</v>
      </c>
      <c r="AF107">
        <v>44241</v>
      </c>
      <c r="AG107">
        <v>13461</v>
      </c>
      <c r="AH107">
        <v>2.78</v>
      </c>
      <c r="AI107" s="16">
        <v>0.96236498549102223</v>
      </c>
    </row>
    <row r="108" spans="1:35" x14ac:dyDescent="0.3">
      <c r="A108" t="s">
        <v>2831</v>
      </c>
      <c r="B108" t="s">
        <v>2764</v>
      </c>
      <c r="C108" t="s">
        <v>2553</v>
      </c>
      <c r="D108" t="s">
        <v>2832</v>
      </c>
      <c r="E108">
        <v>44149</v>
      </c>
      <c r="F108" t="s">
        <v>2793</v>
      </c>
      <c r="G108">
        <v>53222</v>
      </c>
      <c r="H108">
        <v>915.2</v>
      </c>
      <c r="I108" t="s">
        <v>148</v>
      </c>
      <c r="J108" t="s">
        <v>149</v>
      </c>
      <c r="K108" t="s">
        <v>39</v>
      </c>
      <c r="L108" t="s">
        <v>87</v>
      </c>
      <c r="M108" t="s">
        <v>187</v>
      </c>
      <c r="N108" t="s">
        <v>4386</v>
      </c>
      <c r="O108" t="s">
        <v>140</v>
      </c>
      <c r="P108" t="s">
        <v>207</v>
      </c>
      <c r="Q108" t="s">
        <v>4354</v>
      </c>
      <c r="R108" t="s">
        <v>4387</v>
      </c>
      <c r="S108">
        <v>1</v>
      </c>
      <c r="T108">
        <v>2.16</v>
      </c>
      <c r="U108">
        <v>0.2</v>
      </c>
      <c r="V108">
        <v>424</v>
      </c>
      <c r="W108">
        <v>0.79</v>
      </c>
      <c r="X108">
        <v>0</v>
      </c>
      <c r="Y108">
        <v>0.25</v>
      </c>
      <c r="Z108">
        <v>138</v>
      </c>
      <c r="AA108">
        <v>7</v>
      </c>
      <c r="AB108">
        <v>23</v>
      </c>
      <c r="AC108">
        <v>162</v>
      </c>
      <c r="AD108">
        <v>192</v>
      </c>
      <c r="AE108">
        <v>44136</v>
      </c>
      <c r="AF108">
        <v>44136</v>
      </c>
      <c r="AG108">
        <v>53201</v>
      </c>
      <c r="AH108">
        <v>2.14</v>
      </c>
      <c r="AI108" s="16">
        <v>0.94639364550090177</v>
      </c>
    </row>
    <row r="109" spans="1:35" x14ac:dyDescent="0.3">
      <c r="A109" t="s">
        <v>2833</v>
      </c>
      <c r="B109" t="s">
        <v>2764</v>
      </c>
      <c r="C109" t="s">
        <v>2553</v>
      </c>
      <c r="D109" t="s">
        <v>2793</v>
      </c>
      <c r="E109">
        <v>53222</v>
      </c>
      <c r="F109" t="s">
        <v>2768</v>
      </c>
      <c r="G109">
        <v>36830</v>
      </c>
      <c r="H109">
        <v>196308</v>
      </c>
      <c r="I109" t="s">
        <v>148</v>
      </c>
      <c r="J109" t="s">
        <v>149</v>
      </c>
      <c r="K109" t="s">
        <v>39</v>
      </c>
      <c r="L109" t="s">
        <v>40</v>
      </c>
      <c r="M109" t="s">
        <v>145</v>
      </c>
      <c r="N109" t="s">
        <v>4328</v>
      </c>
      <c r="O109" t="s">
        <v>140</v>
      </c>
      <c r="P109" t="s">
        <v>207</v>
      </c>
      <c r="Q109" t="s">
        <v>4354</v>
      </c>
      <c r="R109" t="s">
        <v>4355</v>
      </c>
      <c r="S109">
        <v>1</v>
      </c>
      <c r="T109">
        <v>1.2</v>
      </c>
      <c r="U109">
        <v>0.2</v>
      </c>
      <c r="V109">
        <v>820</v>
      </c>
      <c r="W109">
        <v>1.0900000000000001</v>
      </c>
      <c r="X109">
        <v>0</v>
      </c>
      <c r="Y109">
        <v>0.25</v>
      </c>
      <c r="Z109">
        <v>62</v>
      </c>
      <c r="AA109">
        <v>-62</v>
      </c>
      <c r="AB109">
        <v>159</v>
      </c>
      <c r="AC109">
        <v>-132</v>
      </c>
      <c r="AD109">
        <v>-35</v>
      </c>
      <c r="AE109">
        <v>36830</v>
      </c>
      <c r="AF109">
        <v>36830</v>
      </c>
      <c r="AG109">
        <v>53201</v>
      </c>
      <c r="AH109">
        <v>1.18</v>
      </c>
      <c r="AI109" s="16">
        <v>0.96250000000000002</v>
      </c>
    </row>
    <row r="110" spans="1:35" x14ac:dyDescent="0.3">
      <c r="A110" t="s">
        <v>2834</v>
      </c>
      <c r="B110" t="s">
        <v>2764</v>
      </c>
      <c r="C110" t="s">
        <v>2553</v>
      </c>
      <c r="D110" t="s">
        <v>2793</v>
      </c>
      <c r="E110">
        <v>53222</v>
      </c>
      <c r="F110" t="s">
        <v>2781</v>
      </c>
      <c r="G110">
        <v>13461</v>
      </c>
      <c r="H110">
        <v>6086</v>
      </c>
      <c r="I110" t="s">
        <v>148</v>
      </c>
      <c r="J110" t="s">
        <v>149</v>
      </c>
      <c r="K110" t="s">
        <v>39</v>
      </c>
      <c r="L110" t="s">
        <v>140</v>
      </c>
      <c r="M110" t="s">
        <v>207</v>
      </c>
      <c r="N110" t="s">
        <v>4354</v>
      </c>
      <c r="O110" t="s">
        <v>185</v>
      </c>
      <c r="P110" t="s">
        <v>1362</v>
      </c>
      <c r="Q110" t="s">
        <v>4342</v>
      </c>
      <c r="R110" t="s">
        <v>4388</v>
      </c>
      <c r="S110">
        <v>2</v>
      </c>
      <c r="T110">
        <v>3.88</v>
      </c>
      <c r="U110">
        <v>0.2</v>
      </c>
      <c r="V110">
        <v>785</v>
      </c>
      <c r="W110">
        <v>1.5</v>
      </c>
      <c r="X110">
        <v>48</v>
      </c>
      <c r="Y110">
        <v>0.28000000000000003</v>
      </c>
      <c r="Z110">
        <v>187</v>
      </c>
      <c r="AA110">
        <v>-127</v>
      </c>
      <c r="AB110">
        <v>71</v>
      </c>
      <c r="AC110">
        <v>1094</v>
      </c>
      <c r="AD110">
        <v>1038</v>
      </c>
      <c r="AE110">
        <v>53545</v>
      </c>
      <c r="AF110">
        <v>53201</v>
      </c>
      <c r="AG110">
        <v>13461</v>
      </c>
      <c r="AH110">
        <v>3.86</v>
      </c>
      <c r="AI110" s="16">
        <v>0.96756756756756757</v>
      </c>
    </row>
    <row r="111" spans="1:35" x14ac:dyDescent="0.3">
      <c r="A111" t="s">
        <v>2835</v>
      </c>
      <c r="B111" t="s">
        <v>2764</v>
      </c>
      <c r="C111" t="s">
        <v>2553</v>
      </c>
      <c r="D111" t="s">
        <v>2793</v>
      </c>
      <c r="E111">
        <v>53222</v>
      </c>
      <c r="F111" t="s">
        <v>2804</v>
      </c>
      <c r="G111">
        <v>30083</v>
      </c>
      <c r="H111">
        <v>3139.2</v>
      </c>
      <c r="I111" t="s">
        <v>148</v>
      </c>
      <c r="J111" t="s">
        <v>149</v>
      </c>
      <c r="K111" t="s">
        <v>39</v>
      </c>
      <c r="L111" t="s">
        <v>140</v>
      </c>
      <c r="M111" t="s">
        <v>207</v>
      </c>
      <c r="N111" t="s">
        <v>4354</v>
      </c>
      <c r="O111" t="s">
        <v>50</v>
      </c>
      <c r="P111" t="s">
        <v>437</v>
      </c>
      <c r="Q111" t="s">
        <v>4364</v>
      </c>
      <c r="R111" t="s">
        <v>4389</v>
      </c>
      <c r="S111">
        <v>3</v>
      </c>
      <c r="T111">
        <v>1.84</v>
      </c>
      <c r="U111">
        <v>0.2</v>
      </c>
      <c r="V111">
        <v>777</v>
      </c>
      <c r="W111">
        <v>1.72</v>
      </c>
      <c r="X111">
        <v>19</v>
      </c>
      <c r="Y111">
        <v>0.25</v>
      </c>
      <c r="Z111">
        <v>63</v>
      </c>
      <c r="AA111">
        <v>-127</v>
      </c>
      <c r="AB111">
        <v>19</v>
      </c>
      <c r="AC111">
        <v>52</v>
      </c>
      <c r="AD111">
        <v>-56</v>
      </c>
      <c r="AE111">
        <v>53076</v>
      </c>
      <c r="AF111">
        <v>53201</v>
      </c>
      <c r="AG111">
        <v>30083</v>
      </c>
      <c r="AH111">
        <v>1.82</v>
      </c>
      <c r="AI111" s="16">
        <v>0.80726841793403115</v>
      </c>
    </row>
    <row r="112" spans="1:35" x14ac:dyDescent="0.3">
      <c r="A112" t="s">
        <v>2836</v>
      </c>
      <c r="B112" t="s">
        <v>2594</v>
      </c>
      <c r="C112" t="s">
        <v>2594</v>
      </c>
      <c r="D112" t="s">
        <v>2837</v>
      </c>
      <c r="E112">
        <v>45840</v>
      </c>
      <c r="F112" t="s">
        <v>2838</v>
      </c>
      <c r="G112">
        <v>37013</v>
      </c>
      <c r="H112">
        <v>805</v>
      </c>
      <c r="I112" t="s">
        <v>1478</v>
      </c>
      <c r="J112" t="s">
        <v>1479</v>
      </c>
      <c r="K112" t="s">
        <v>39</v>
      </c>
      <c r="L112" t="s">
        <v>87</v>
      </c>
      <c r="M112" t="s">
        <v>88</v>
      </c>
      <c r="N112" t="s">
        <v>4390</v>
      </c>
      <c r="O112" t="s">
        <v>70</v>
      </c>
      <c r="P112" t="s">
        <v>579</v>
      </c>
      <c r="Q112" t="s">
        <v>4391</v>
      </c>
      <c r="R112" t="s">
        <v>4392</v>
      </c>
      <c r="S112">
        <v>1</v>
      </c>
      <c r="T112">
        <v>1.85</v>
      </c>
      <c r="U112">
        <v>0.28999999999999998</v>
      </c>
      <c r="V112">
        <v>435</v>
      </c>
      <c r="W112">
        <v>0.96</v>
      </c>
      <c r="X112">
        <v>132</v>
      </c>
      <c r="Y112">
        <v>0.35</v>
      </c>
      <c r="Z112">
        <v>-33</v>
      </c>
      <c r="AA112">
        <v>-120</v>
      </c>
      <c r="AB112">
        <v>-18</v>
      </c>
      <c r="AC112">
        <v>87</v>
      </c>
      <c r="AD112">
        <v>-51</v>
      </c>
      <c r="AE112">
        <v>45050</v>
      </c>
      <c r="AF112">
        <v>45839</v>
      </c>
      <c r="AG112">
        <v>37135</v>
      </c>
      <c r="AH112">
        <v>1.92</v>
      </c>
      <c r="AI112" s="16">
        <v>1</v>
      </c>
    </row>
    <row r="113" spans="1:35" x14ac:dyDescent="0.3">
      <c r="A113" t="s">
        <v>2839</v>
      </c>
      <c r="B113" t="s">
        <v>2594</v>
      </c>
      <c r="C113" t="s">
        <v>2594</v>
      </c>
      <c r="D113" t="s">
        <v>2837</v>
      </c>
      <c r="E113">
        <v>45840</v>
      </c>
      <c r="F113" t="s">
        <v>2773</v>
      </c>
      <c r="G113">
        <v>28214</v>
      </c>
      <c r="H113">
        <v>1864</v>
      </c>
      <c r="I113" t="s">
        <v>1478</v>
      </c>
      <c r="J113" t="s">
        <v>1479</v>
      </c>
      <c r="K113" t="s">
        <v>39</v>
      </c>
      <c r="L113" t="s">
        <v>87</v>
      </c>
      <c r="M113" t="s">
        <v>88</v>
      </c>
      <c r="N113" t="s">
        <v>4390</v>
      </c>
      <c r="O113" t="s">
        <v>68</v>
      </c>
      <c r="P113" t="s">
        <v>184</v>
      </c>
      <c r="Q113" t="s">
        <v>4333</v>
      </c>
      <c r="R113" t="s">
        <v>4393</v>
      </c>
      <c r="S113">
        <v>4</v>
      </c>
      <c r="T113">
        <v>1.82</v>
      </c>
      <c r="U113">
        <v>0.72</v>
      </c>
      <c r="V113">
        <v>512</v>
      </c>
      <c r="W113">
        <v>1.08</v>
      </c>
      <c r="X113">
        <v>55</v>
      </c>
      <c r="Y113">
        <v>0.28999999999999998</v>
      </c>
      <c r="Z113">
        <v>-221</v>
      </c>
      <c r="AA113">
        <v>-120</v>
      </c>
      <c r="AB113">
        <v>-9</v>
      </c>
      <c r="AC113">
        <v>206</v>
      </c>
      <c r="AD113">
        <v>77</v>
      </c>
      <c r="AE113">
        <v>43201</v>
      </c>
      <c r="AF113">
        <v>45839</v>
      </c>
      <c r="AG113">
        <v>28201</v>
      </c>
      <c r="AH113">
        <v>2.3199999999999998</v>
      </c>
      <c r="AI113" s="16">
        <v>1</v>
      </c>
    </row>
    <row r="114" spans="1:35" x14ac:dyDescent="0.3">
      <c r="A114" t="s">
        <v>2839</v>
      </c>
      <c r="B114" t="s">
        <v>2594</v>
      </c>
      <c r="C114" t="s">
        <v>2594</v>
      </c>
      <c r="D114" t="s">
        <v>2837</v>
      </c>
      <c r="E114">
        <v>45840</v>
      </c>
      <c r="F114" t="s">
        <v>2773</v>
      </c>
      <c r="G114">
        <v>28269</v>
      </c>
      <c r="H114">
        <v>1864</v>
      </c>
      <c r="I114" t="s">
        <v>1478</v>
      </c>
      <c r="J114" t="s">
        <v>1479</v>
      </c>
      <c r="K114" t="s">
        <v>39</v>
      </c>
      <c r="L114" t="s">
        <v>87</v>
      </c>
      <c r="M114" t="s">
        <v>88</v>
      </c>
      <c r="N114" t="s">
        <v>4390</v>
      </c>
      <c r="O114" t="s">
        <v>68</v>
      </c>
      <c r="P114" t="s">
        <v>184</v>
      </c>
      <c r="Q114" t="s">
        <v>4333</v>
      </c>
      <c r="R114" t="s">
        <v>4393</v>
      </c>
      <c r="S114">
        <v>4</v>
      </c>
      <c r="T114">
        <v>1.82</v>
      </c>
      <c r="U114">
        <v>0.72</v>
      </c>
      <c r="V114">
        <v>512</v>
      </c>
      <c r="W114">
        <v>1.08</v>
      </c>
      <c r="X114">
        <v>55</v>
      </c>
      <c r="Y114">
        <v>0.28999999999999998</v>
      </c>
      <c r="Z114">
        <v>-221</v>
      </c>
      <c r="AA114">
        <v>-120</v>
      </c>
      <c r="AB114">
        <v>-9</v>
      </c>
      <c r="AC114">
        <v>206</v>
      </c>
      <c r="AD114">
        <v>77</v>
      </c>
      <c r="AE114">
        <v>43201</v>
      </c>
      <c r="AF114">
        <v>45839</v>
      </c>
      <c r="AG114">
        <v>28201</v>
      </c>
      <c r="AH114">
        <v>2.3199999999999998</v>
      </c>
      <c r="AI114" s="16">
        <v>1</v>
      </c>
    </row>
    <row r="115" spans="1:35" x14ac:dyDescent="0.3">
      <c r="A115" t="s">
        <v>2840</v>
      </c>
      <c r="B115" t="s">
        <v>2594</v>
      </c>
      <c r="C115" t="s">
        <v>2594</v>
      </c>
      <c r="D115" t="s">
        <v>2837</v>
      </c>
      <c r="E115">
        <v>45840</v>
      </c>
      <c r="F115" t="s">
        <v>2841</v>
      </c>
      <c r="G115">
        <v>28027</v>
      </c>
      <c r="H115">
        <v>947</v>
      </c>
      <c r="I115" t="s">
        <v>1478</v>
      </c>
      <c r="J115" t="s">
        <v>1479</v>
      </c>
      <c r="K115" t="s">
        <v>39</v>
      </c>
      <c r="L115" t="s">
        <v>87</v>
      </c>
      <c r="M115" t="s">
        <v>88</v>
      </c>
      <c r="N115" t="s">
        <v>4390</v>
      </c>
      <c r="O115" t="s">
        <v>68</v>
      </c>
      <c r="P115" t="s">
        <v>680</v>
      </c>
      <c r="Q115" t="s">
        <v>4394</v>
      </c>
      <c r="R115" t="s">
        <v>4395</v>
      </c>
      <c r="S115">
        <v>1</v>
      </c>
      <c r="T115">
        <v>1.83</v>
      </c>
      <c r="U115">
        <v>0.79</v>
      </c>
      <c r="V115">
        <v>517</v>
      </c>
      <c r="W115">
        <v>2.08</v>
      </c>
      <c r="X115">
        <v>0</v>
      </c>
      <c r="Y115">
        <v>0.25</v>
      </c>
      <c r="Z115">
        <v>-257</v>
      </c>
      <c r="AA115">
        <v>-120</v>
      </c>
      <c r="AB115">
        <v>-246</v>
      </c>
      <c r="AC115">
        <v>192</v>
      </c>
      <c r="AD115">
        <v>-174</v>
      </c>
      <c r="AE115">
        <v>45839</v>
      </c>
      <c r="AF115">
        <v>45839</v>
      </c>
      <c r="AG115">
        <v>28025</v>
      </c>
      <c r="AH115">
        <v>2.4</v>
      </c>
      <c r="AI115" s="16">
        <v>1</v>
      </c>
    </row>
    <row r="116" spans="1:35" x14ac:dyDescent="0.3">
      <c r="A116" t="s">
        <v>2842</v>
      </c>
      <c r="B116" t="s">
        <v>2594</v>
      </c>
      <c r="C116" t="s">
        <v>2594</v>
      </c>
      <c r="D116" t="s">
        <v>2837</v>
      </c>
      <c r="E116">
        <v>45840</v>
      </c>
      <c r="F116" t="s">
        <v>2843</v>
      </c>
      <c r="G116">
        <v>38024</v>
      </c>
      <c r="H116">
        <v>740</v>
      </c>
      <c r="I116" t="s">
        <v>1478</v>
      </c>
      <c r="J116" t="s">
        <v>1479</v>
      </c>
      <c r="K116" t="s">
        <v>39</v>
      </c>
      <c r="L116" t="s">
        <v>87</v>
      </c>
      <c r="M116" t="s">
        <v>88</v>
      </c>
      <c r="N116" t="s">
        <v>4390</v>
      </c>
      <c r="O116" t="s">
        <v>70</v>
      </c>
      <c r="P116" t="s">
        <v>666</v>
      </c>
      <c r="Q116" t="s">
        <v>4396</v>
      </c>
      <c r="R116" t="s">
        <v>4397</v>
      </c>
      <c r="S116">
        <v>1</v>
      </c>
      <c r="T116">
        <v>1.35</v>
      </c>
      <c r="U116">
        <v>0.28999999999999998</v>
      </c>
      <c r="V116">
        <v>548</v>
      </c>
      <c r="W116">
        <v>1.05</v>
      </c>
      <c r="X116">
        <v>0</v>
      </c>
      <c r="Y116">
        <v>0.25</v>
      </c>
      <c r="Z116">
        <v>-43</v>
      </c>
      <c r="AA116">
        <v>-120</v>
      </c>
      <c r="AB116">
        <v>-1</v>
      </c>
      <c r="AC116">
        <v>223</v>
      </c>
      <c r="AD116">
        <v>102</v>
      </c>
      <c r="AE116">
        <v>45839</v>
      </c>
      <c r="AF116">
        <v>45839</v>
      </c>
      <c r="AG116">
        <v>38024</v>
      </c>
      <c r="AH116">
        <v>1.42</v>
      </c>
      <c r="AI116" s="16">
        <v>1</v>
      </c>
    </row>
    <row r="117" spans="1:35" x14ac:dyDescent="0.3">
      <c r="A117" t="s">
        <v>2844</v>
      </c>
      <c r="B117" t="s">
        <v>2594</v>
      </c>
      <c r="C117" t="s">
        <v>2594</v>
      </c>
      <c r="D117" t="s">
        <v>2837</v>
      </c>
      <c r="E117">
        <v>45840</v>
      </c>
      <c r="F117" t="s">
        <v>2845</v>
      </c>
      <c r="G117">
        <v>37122</v>
      </c>
      <c r="H117">
        <v>781</v>
      </c>
      <c r="I117" t="s">
        <v>1478</v>
      </c>
      <c r="J117" t="s">
        <v>1479</v>
      </c>
      <c r="K117" t="s">
        <v>39</v>
      </c>
      <c r="L117" t="s">
        <v>87</v>
      </c>
      <c r="M117" t="s">
        <v>88</v>
      </c>
      <c r="N117" t="s">
        <v>4390</v>
      </c>
      <c r="O117" t="s">
        <v>70</v>
      </c>
      <c r="P117" t="s">
        <v>578</v>
      </c>
      <c r="Q117" t="s">
        <v>4398</v>
      </c>
      <c r="R117" t="s">
        <v>4399</v>
      </c>
      <c r="S117">
        <v>1</v>
      </c>
      <c r="T117">
        <v>1.85</v>
      </c>
      <c r="U117">
        <v>0.35</v>
      </c>
      <c r="V117">
        <v>422</v>
      </c>
      <c r="W117">
        <v>1.46</v>
      </c>
      <c r="X117">
        <v>260</v>
      </c>
      <c r="Y117">
        <v>0.5</v>
      </c>
      <c r="Z117">
        <v>-59</v>
      </c>
      <c r="AA117">
        <v>-120</v>
      </c>
      <c r="AB117">
        <v>-136</v>
      </c>
      <c r="AC117">
        <v>102</v>
      </c>
      <c r="AD117">
        <v>-154</v>
      </c>
      <c r="AE117">
        <v>60447</v>
      </c>
      <c r="AF117">
        <v>45839</v>
      </c>
      <c r="AG117">
        <v>37121</v>
      </c>
      <c r="AH117">
        <v>1.98</v>
      </c>
      <c r="AI117" s="16">
        <v>0.96892181819130818</v>
      </c>
    </row>
    <row r="118" spans="1:35" x14ac:dyDescent="0.3">
      <c r="A118" t="s">
        <v>2846</v>
      </c>
      <c r="B118" t="s">
        <v>2594</v>
      </c>
      <c r="C118" t="s">
        <v>2594</v>
      </c>
      <c r="D118" t="s">
        <v>2847</v>
      </c>
      <c r="E118">
        <v>43545</v>
      </c>
      <c r="F118" t="s">
        <v>2838</v>
      </c>
      <c r="G118">
        <v>37013</v>
      </c>
      <c r="H118">
        <v>836</v>
      </c>
      <c r="I118" t="s">
        <v>1478</v>
      </c>
      <c r="J118" t="s">
        <v>1479</v>
      </c>
      <c r="K118" t="s">
        <v>39</v>
      </c>
      <c r="L118" t="s">
        <v>87</v>
      </c>
      <c r="M118" t="s">
        <v>1480</v>
      </c>
      <c r="N118" t="s">
        <v>4400</v>
      </c>
      <c r="O118" t="s">
        <v>70</v>
      </c>
      <c r="P118" t="s">
        <v>579</v>
      </c>
      <c r="Q118" t="s">
        <v>4391</v>
      </c>
      <c r="R118" t="s">
        <v>4401</v>
      </c>
      <c r="S118">
        <v>1</v>
      </c>
      <c r="T118">
        <v>1.85</v>
      </c>
      <c r="U118">
        <v>0.28999999999999998</v>
      </c>
      <c r="V118">
        <v>452</v>
      </c>
      <c r="W118">
        <v>0.79</v>
      </c>
      <c r="X118">
        <v>49</v>
      </c>
      <c r="Y118">
        <v>0.25</v>
      </c>
      <c r="Z118">
        <v>-25</v>
      </c>
      <c r="AA118">
        <v>10</v>
      </c>
      <c r="AB118">
        <v>42</v>
      </c>
      <c r="AC118">
        <v>92</v>
      </c>
      <c r="AD118">
        <v>144</v>
      </c>
      <c r="AE118">
        <v>45801</v>
      </c>
      <c r="AF118">
        <v>43545</v>
      </c>
      <c r="AG118">
        <v>37135</v>
      </c>
      <c r="AH118">
        <v>1.92</v>
      </c>
      <c r="AI118" s="16">
        <v>1</v>
      </c>
    </row>
    <row r="119" spans="1:35" x14ac:dyDescent="0.3">
      <c r="A119" t="s">
        <v>2848</v>
      </c>
      <c r="B119" t="s">
        <v>2594</v>
      </c>
      <c r="C119" t="s">
        <v>2594</v>
      </c>
      <c r="D119" t="s">
        <v>2847</v>
      </c>
      <c r="E119">
        <v>43545</v>
      </c>
      <c r="F119" t="s">
        <v>2773</v>
      </c>
      <c r="G119">
        <v>28273</v>
      </c>
      <c r="H119">
        <v>2012</v>
      </c>
      <c r="I119" t="s">
        <v>1478</v>
      </c>
      <c r="J119" t="s">
        <v>1479</v>
      </c>
      <c r="K119" t="s">
        <v>39</v>
      </c>
      <c r="L119" t="s">
        <v>87</v>
      </c>
      <c r="M119" t="s">
        <v>1480</v>
      </c>
      <c r="N119" t="s">
        <v>4400</v>
      </c>
      <c r="O119" t="s">
        <v>68</v>
      </c>
      <c r="P119" t="s">
        <v>184</v>
      </c>
      <c r="Q119" t="s">
        <v>4333</v>
      </c>
      <c r="R119" t="s">
        <v>4402</v>
      </c>
      <c r="S119">
        <v>1</v>
      </c>
      <c r="T119">
        <v>1.82</v>
      </c>
      <c r="U119">
        <v>0.28999999999999998</v>
      </c>
      <c r="V119">
        <v>553</v>
      </c>
      <c r="W119">
        <v>1.1000000000000001</v>
      </c>
      <c r="X119">
        <v>41</v>
      </c>
      <c r="Y119">
        <v>0.25</v>
      </c>
      <c r="Z119">
        <v>-3</v>
      </c>
      <c r="AA119">
        <v>10</v>
      </c>
      <c r="AB119">
        <v>0</v>
      </c>
      <c r="AC119">
        <v>20</v>
      </c>
      <c r="AD119">
        <v>30</v>
      </c>
      <c r="AE119">
        <v>45889</v>
      </c>
      <c r="AF119">
        <v>43545</v>
      </c>
      <c r="AG119">
        <v>28201</v>
      </c>
      <c r="AH119">
        <v>1.89</v>
      </c>
      <c r="AI119" s="16">
        <v>1</v>
      </c>
    </row>
    <row r="120" spans="1:35" x14ac:dyDescent="0.3">
      <c r="A120" t="s">
        <v>2849</v>
      </c>
      <c r="B120" t="s">
        <v>2594</v>
      </c>
      <c r="C120" t="s">
        <v>2594</v>
      </c>
      <c r="D120" t="s">
        <v>2847</v>
      </c>
      <c r="E120">
        <v>43545</v>
      </c>
      <c r="F120" t="s">
        <v>2850</v>
      </c>
      <c r="G120">
        <v>38652</v>
      </c>
      <c r="H120">
        <v>4330</v>
      </c>
      <c r="I120" t="s">
        <v>1478</v>
      </c>
      <c r="J120" t="s">
        <v>1479</v>
      </c>
      <c r="K120" t="s">
        <v>39</v>
      </c>
      <c r="L120" t="s">
        <v>87</v>
      </c>
      <c r="M120" t="s">
        <v>1480</v>
      </c>
      <c r="N120" t="s">
        <v>4400</v>
      </c>
      <c r="O120" t="s">
        <v>66</v>
      </c>
      <c r="P120" t="s">
        <v>589</v>
      </c>
      <c r="Q120" t="s">
        <v>4403</v>
      </c>
      <c r="R120" t="s">
        <v>4404</v>
      </c>
      <c r="S120">
        <v>4</v>
      </c>
      <c r="T120">
        <v>1.33</v>
      </c>
      <c r="U120">
        <v>0.28999999999999998</v>
      </c>
      <c r="V120">
        <v>651</v>
      </c>
      <c r="W120">
        <v>1.2</v>
      </c>
      <c r="X120">
        <v>43</v>
      </c>
      <c r="Y120">
        <v>0.25</v>
      </c>
      <c r="Z120">
        <v>-38</v>
      </c>
      <c r="AA120">
        <v>10</v>
      </c>
      <c r="AB120">
        <v>45</v>
      </c>
      <c r="AC120">
        <v>106</v>
      </c>
      <c r="AD120">
        <v>161</v>
      </c>
      <c r="AE120">
        <v>45889</v>
      </c>
      <c r="AF120">
        <v>43545</v>
      </c>
      <c r="AG120">
        <v>38652</v>
      </c>
      <c r="AH120">
        <v>1.4</v>
      </c>
      <c r="AI120" s="16">
        <v>1</v>
      </c>
    </row>
    <row r="121" spans="1:35" x14ac:dyDescent="0.3">
      <c r="A121" t="s">
        <v>2851</v>
      </c>
      <c r="B121" t="s">
        <v>2594</v>
      </c>
      <c r="C121" t="s">
        <v>2594</v>
      </c>
      <c r="D121" t="s">
        <v>2847</v>
      </c>
      <c r="E121">
        <v>43545</v>
      </c>
      <c r="F121" t="s">
        <v>2852</v>
      </c>
      <c r="G121">
        <v>30180</v>
      </c>
      <c r="H121">
        <v>2258</v>
      </c>
      <c r="I121" t="s">
        <v>1478</v>
      </c>
      <c r="J121" t="s">
        <v>1479</v>
      </c>
      <c r="K121" t="s">
        <v>39</v>
      </c>
      <c r="L121" t="s">
        <v>87</v>
      </c>
      <c r="M121" t="s">
        <v>1480</v>
      </c>
      <c r="N121" t="s">
        <v>4400</v>
      </c>
      <c r="O121" t="s">
        <v>50</v>
      </c>
      <c r="P121" t="s">
        <v>390</v>
      </c>
      <c r="Q121" t="s">
        <v>4405</v>
      </c>
      <c r="R121" t="s">
        <v>4406</v>
      </c>
      <c r="S121">
        <v>2</v>
      </c>
      <c r="T121">
        <v>1.85</v>
      </c>
      <c r="U121">
        <v>0.28999999999999998</v>
      </c>
      <c r="V121">
        <v>610</v>
      </c>
      <c r="W121">
        <v>1.7</v>
      </c>
      <c r="X121">
        <v>57</v>
      </c>
      <c r="Y121">
        <v>0.28000000000000003</v>
      </c>
      <c r="Z121">
        <v>-45</v>
      </c>
      <c r="AA121">
        <v>10</v>
      </c>
      <c r="AB121">
        <v>-116</v>
      </c>
      <c r="AC121">
        <v>28</v>
      </c>
      <c r="AD121">
        <v>-78</v>
      </c>
      <c r="AE121">
        <v>49247</v>
      </c>
      <c r="AF121">
        <v>43545</v>
      </c>
      <c r="AG121">
        <v>30180</v>
      </c>
      <c r="AH121">
        <v>1.92</v>
      </c>
      <c r="AI121" s="16">
        <v>1</v>
      </c>
    </row>
    <row r="122" spans="1:35" x14ac:dyDescent="0.3">
      <c r="A122" t="s">
        <v>2853</v>
      </c>
      <c r="B122" t="s">
        <v>2592</v>
      </c>
      <c r="C122" t="s">
        <v>2592</v>
      </c>
      <c r="D122" t="s">
        <v>2765</v>
      </c>
      <c r="E122">
        <v>29805</v>
      </c>
      <c r="F122" t="s">
        <v>2854</v>
      </c>
      <c r="G122">
        <v>38305</v>
      </c>
      <c r="H122">
        <v>849</v>
      </c>
      <c r="I122" t="s">
        <v>423</v>
      </c>
      <c r="J122" t="s">
        <v>424</v>
      </c>
      <c r="K122" t="s">
        <v>39</v>
      </c>
      <c r="L122" t="s">
        <v>90</v>
      </c>
      <c r="M122" t="s">
        <v>1588</v>
      </c>
      <c r="N122" t="s">
        <v>4325</v>
      </c>
      <c r="O122" t="s">
        <v>70</v>
      </c>
      <c r="P122" t="s">
        <v>71</v>
      </c>
      <c r="Q122" t="s">
        <v>4407</v>
      </c>
      <c r="R122" t="s">
        <v>4408</v>
      </c>
      <c r="S122">
        <v>1</v>
      </c>
      <c r="T122">
        <v>1.57</v>
      </c>
      <c r="U122">
        <v>0.18</v>
      </c>
      <c r="V122">
        <v>540</v>
      </c>
      <c r="W122">
        <v>1.88</v>
      </c>
      <c r="X122">
        <v>96</v>
      </c>
      <c r="Y122">
        <v>0.3</v>
      </c>
      <c r="Z122">
        <v>16</v>
      </c>
      <c r="AA122">
        <v>-115</v>
      </c>
      <c r="AB122">
        <v>-198</v>
      </c>
      <c r="AC122">
        <v>259</v>
      </c>
      <c r="AD122">
        <v>-54</v>
      </c>
      <c r="AE122">
        <v>29621</v>
      </c>
      <c r="AF122">
        <v>29801</v>
      </c>
      <c r="AG122">
        <v>38301</v>
      </c>
      <c r="AH122">
        <v>1.53</v>
      </c>
      <c r="AI122" s="16">
        <v>1</v>
      </c>
    </row>
    <row r="123" spans="1:35" x14ac:dyDescent="0.3">
      <c r="A123" t="s">
        <v>2855</v>
      </c>
      <c r="B123" t="s">
        <v>2592</v>
      </c>
      <c r="C123" t="s">
        <v>2592</v>
      </c>
      <c r="D123" t="s">
        <v>2856</v>
      </c>
      <c r="E123">
        <v>37716</v>
      </c>
      <c r="F123" t="s">
        <v>2857</v>
      </c>
      <c r="G123">
        <v>53086</v>
      </c>
      <c r="H123">
        <v>7230</v>
      </c>
      <c r="I123" t="s">
        <v>423</v>
      </c>
      <c r="J123" t="s">
        <v>424</v>
      </c>
      <c r="K123" t="s">
        <v>39</v>
      </c>
      <c r="L123" t="s">
        <v>70</v>
      </c>
      <c r="M123" t="s">
        <v>1804</v>
      </c>
      <c r="N123" t="s">
        <v>4409</v>
      </c>
      <c r="O123" t="s">
        <v>140</v>
      </c>
      <c r="P123" t="s">
        <v>1808</v>
      </c>
      <c r="Q123" t="s">
        <v>4410</v>
      </c>
      <c r="R123" t="s">
        <v>4411</v>
      </c>
      <c r="S123">
        <v>8</v>
      </c>
      <c r="T123">
        <v>1.73</v>
      </c>
      <c r="U123">
        <v>0.18</v>
      </c>
      <c r="V123">
        <v>624</v>
      </c>
      <c r="W123">
        <v>1.44</v>
      </c>
      <c r="X123">
        <v>122</v>
      </c>
      <c r="Y123">
        <v>0.34</v>
      </c>
      <c r="Z123">
        <v>72</v>
      </c>
      <c r="AA123">
        <v>-93</v>
      </c>
      <c r="AB123">
        <v>-54</v>
      </c>
      <c r="AC123">
        <v>121</v>
      </c>
      <c r="AD123">
        <v>-26</v>
      </c>
      <c r="AE123">
        <v>45889</v>
      </c>
      <c r="AF123">
        <v>37716</v>
      </c>
      <c r="AG123">
        <v>53086</v>
      </c>
      <c r="AH123">
        <v>1.69</v>
      </c>
      <c r="AI123" s="16">
        <v>1</v>
      </c>
    </row>
    <row r="124" spans="1:35" x14ac:dyDescent="0.3">
      <c r="A124" t="s">
        <v>2858</v>
      </c>
      <c r="B124" t="s">
        <v>2592</v>
      </c>
      <c r="C124" t="s">
        <v>2592</v>
      </c>
      <c r="D124" t="s">
        <v>2859</v>
      </c>
      <c r="E124">
        <v>37055</v>
      </c>
      <c r="F124" t="s">
        <v>2765</v>
      </c>
      <c r="G124">
        <v>29805</v>
      </c>
      <c r="H124">
        <v>895</v>
      </c>
      <c r="I124" t="s">
        <v>423</v>
      </c>
      <c r="J124" t="s">
        <v>424</v>
      </c>
      <c r="K124" t="s">
        <v>39</v>
      </c>
      <c r="L124" t="s">
        <v>70</v>
      </c>
      <c r="M124" t="s">
        <v>1823</v>
      </c>
      <c r="N124" t="s">
        <v>4412</v>
      </c>
      <c r="O124" t="s">
        <v>90</v>
      </c>
      <c r="P124" t="s">
        <v>1588</v>
      </c>
      <c r="Q124" t="s">
        <v>4325</v>
      </c>
      <c r="R124" t="s">
        <v>4413</v>
      </c>
      <c r="S124">
        <v>2</v>
      </c>
      <c r="T124">
        <v>2.0099999999999998</v>
      </c>
      <c r="U124">
        <v>0.19</v>
      </c>
      <c r="V124">
        <v>446</v>
      </c>
      <c r="W124">
        <v>1.26</v>
      </c>
      <c r="X124">
        <v>89</v>
      </c>
      <c r="Y124">
        <v>0.3</v>
      </c>
      <c r="Z124">
        <v>11</v>
      </c>
      <c r="AA124">
        <v>-296</v>
      </c>
      <c r="AB124">
        <v>-89</v>
      </c>
      <c r="AC124">
        <v>32</v>
      </c>
      <c r="AD124">
        <v>-353</v>
      </c>
      <c r="AE124">
        <v>42134</v>
      </c>
      <c r="AF124">
        <v>37055</v>
      </c>
      <c r="AG124">
        <v>29801</v>
      </c>
      <c r="AH124">
        <v>1.98</v>
      </c>
      <c r="AI124" s="16">
        <v>1</v>
      </c>
    </row>
    <row r="125" spans="1:35" x14ac:dyDescent="0.3">
      <c r="A125" t="s">
        <v>2860</v>
      </c>
      <c r="B125" t="s">
        <v>2592</v>
      </c>
      <c r="C125" t="s">
        <v>2592</v>
      </c>
      <c r="D125" t="s">
        <v>2854</v>
      </c>
      <c r="E125">
        <v>38305</v>
      </c>
      <c r="F125" t="s">
        <v>2765</v>
      </c>
      <c r="G125">
        <v>29805</v>
      </c>
      <c r="H125">
        <v>1195</v>
      </c>
      <c r="I125" t="s">
        <v>423</v>
      </c>
      <c r="J125" t="s">
        <v>424</v>
      </c>
      <c r="K125" t="s">
        <v>39</v>
      </c>
      <c r="L125" t="s">
        <v>90</v>
      </c>
      <c r="M125" t="s">
        <v>1588</v>
      </c>
      <c r="N125" t="s">
        <v>4325</v>
      </c>
      <c r="O125" t="s">
        <v>70</v>
      </c>
      <c r="P125" t="s">
        <v>71</v>
      </c>
      <c r="Q125" t="s">
        <v>4407</v>
      </c>
      <c r="R125" t="s">
        <v>4408</v>
      </c>
      <c r="S125">
        <v>1</v>
      </c>
      <c r="T125">
        <v>1.57</v>
      </c>
      <c r="U125">
        <v>0.18</v>
      </c>
      <c r="V125">
        <v>540</v>
      </c>
      <c r="W125">
        <v>1.88</v>
      </c>
      <c r="X125">
        <v>96</v>
      </c>
      <c r="Y125">
        <v>0.3</v>
      </c>
      <c r="Z125">
        <v>16</v>
      </c>
      <c r="AA125">
        <v>-115</v>
      </c>
      <c r="AB125">
        <v>-198</v>
      </c>
      <c r="AC125">
        <v>259</v>
      </c>
      <c r="AD125">
        <v>-54</v>
      </c>
      <c r="AE125">
        <v>29621</v>
      </c>
      <c r="AF125">
        <v>29801</v>
      </c>
      <c r="AG125">
        <v>38301</v>
      </c>
      <c r="AH125">
        <v>1.53</v>
      </c>
      <c r="AI125" s="16">
        <v>1</v>
      </c>
    </row>
    <row r="126" spans="1:35" x14ac:dyDescent="0.3">
      <c r="A126" t="s">
        <v>2861</v>
      </c>
      <c r="B126" t="s">
        <v>2592</v>
      </c>
      <c r="C126" t="s">
        <v>2592</v>
      </c>
      <c r="D126" t="s">
        <v>2854</v>
      </c>
      <c r="E126">
        <v>38305</v>
      </c>
      <c r="F126" t="s">
        <v>2759</v>
      </c>
      <c r="G126">
        <v>27893</v>
      </c>
      <c r="H126">
        <v>1201.3399999999999</v>
      </c>
      <c r="I126" t="s">
        <v>423</v>
      </c>
      <c r="J126" t="s">
        <v>424</v>
      </c>
      <c r="K126" t="s">
        <v>39</v>
      </c>
      <c r="L126" t="s">
        <v>70</v>
      </c>
      <c r="M126" t="s">
        <v>71</v>
      </c>
      <c r="N126" t="s">
        <v>4407</v>
      </c>
      <c r="O126" t="s">
        <v>68</v>
      </c>
      <c r="P126" t="s">
        <v>1281</v>
      </c>
      <c r="Q126" t="s">
        <v>4320</v>
      </c>
      <c r="R126" t="s">
        <v>4414</v>
      </c>
      <c r="S126">
        <v>1</v>
      </c>
      <c r="T126">
        <v>1.75</v>
      </c>
      <c r="U126">
        <v>0.18</v>
      </c>
      <c r="V126">
        <v>687</v>
      </c>
      <c r="W126">
        <v>1.08</v>
      </c>
      <c r="X126">
        <v>0</v>
      </c>
      <c r="Y126">
        <v>0.25</v>
      </c>
      <c r="Z126">
        <v>21</v>
      </c>
      <c r="AA126">
        <v>-84</v>
      </c>
      <c r="AB126">
        <v>73</v>
      </c>
      <c r="AC126">
        <v>-352</v>
      </c>
      <c r="AD126">
        <v>-363</v>
      </c>
      <c r="AE126">
        <v>38301</v>
      </c>
      <c r="AF126">
        <v>38301</v>
      </c>
      <c r="AG126">
        <v>27893</v>
      </c>
      <c r="AH126">
        <v>1.71</v>
      </c>
      <c r="AI126" s="16">
        <v>1</v>
      </c>
    </row>
    <row r="127" spans="1:35" x14ac:dyDescent="0.3">
      <c r="A127" t="s">
        <v>2862</v>
      </c>
      <c r="B127" t="s">
        <v>2592</v>
      </c>
      <c r="C127" t="s">
        <v>2592</v>
      </c>
      <c r="D127" t="s">
        <v>2863</v>
      </c>
      <c r="E127">
        <v>30253</v>
      </c>
      <c r="F127" t="s">
        <v>2864</v>
      </c>
      <c r="G127">
        <v>60115</v>
      </c>
      <c r="H127">
        <v>1220</v>
      </c>
      <c r="I127" t="s">
        <v>423</v>
      </c>
      <c r="J127" t="s">
        <v>424</v>
      </c>
      <c r="K127" t="s">
        <v>39</v>
      </c>
      <c r="L127" t="s">
        <v>50</v>
      </c>
      <c r="M127" t="s">
        <v>399</v>
      </c>
      <c r="N127" t="s">
        <v>4415</v>
      </c>
      <c r="O127" t="s">
        <v>53</v>
      </c>
      <c r="P127" t="s">
        <v>425</v>
      </c>
      <c r="Q127" t="s">
        <v>4416</v>
      </c>
      <c r="R127" t="s">
        <v>4417</v>
      </c>
      <c r="S127">
        <v>1</v>
      </c>
      <c r="T127">
        <v>1.62</v>
      </c>
      <c r="U127">
        <v>0.17</v>
      </c>
      <c r="V127">
        <v>755</v>
      </c>
      <c r="W127">
        <v>1.79</v>
      </c>
      <c r="X127">
        <v>61</v>
      </c>
      <c r="Y127">
        <v>0.3</v>
      </c>
      <c r="Z127">
        <v>73</v>
      </c>
      <c r="AA127">
        <v>-25</v>
      </c>
      <c r="AB127">
        <v>3</v>
      </c>
      <c r="AC127">
        <v>80</v>
      </c>
      <c r="AD127">
        <v>58</v>
      </c>
      <c r="AE127">
        <v>31201</v>
      </c>
      <c r="AF127">
        <v>30253</v>
      </c>
      <c r="AG127">
        <v>60115</v>
      </c>
      <c r="AH127">
        <v>1.57</v>
      </c>
      <c r="AI127" s="16">
        <v>1</v>
      </c>
    </row>
    <row r="128" spans="1:35" x14ac:dyDescent="0.3">
      <c r="A128" t="s">
        <v>2865</v>
      </c>
      <c r="B128" t="s">
        <v>2592</v>
      </c>
      <c r="C128" t="s">
        <v>2592</v>
      </c>
      <c r="D128" t="s">
        <v>2863</v>
      </c>
      <c r="E128">
        <v>30253</v>
      </c>
      <c r="F128" t="s">
        <v>2854</v>
      </c>
      <c r="G128">
        <v>38305</v>
      </c>
      <c r="H128">
        <v>590</v>
      </c>
      <c r="I128" t="s">
        <v>423</v>
      </c>
      <c r="J128" t="s">
        <v>424</v>
      </c>
      <c r="K128" t="s">
        <v>39</v>
      </c>
      <c r="L128" t="s">
        <v>50</v>
      </c>
      <c r="M128" t="s">
        <v>399</v>
      </c>
      <c r="N128" t="s">
        <v>4415</v>
      </c>
      <c r="O128" t="s">
        <v>70</v>
      </c>
      <c r="P128" t="s">
        <v>71</v>
      </c>
      <c r="Q128" t="s">
        <v>4407</v>
      </c>
      <c r="R128" t="s">
        <v>4418</v>
      </c>
      <c r="S128">
        <v>1</v>
      </c>
      <c r="T128">
        <v>1.45</v>
      </c>
      <c r="U128">
        <v>0.18</v>
      </c>
      <c r="V128">
        <v>408</v>
      </c>
      <c r="W128">
        <v>0.79</v>
      </c>
      <c r="X128">
        <v>55</v>
      </c>
      <c r="Y128">
        <v>0.3</v>
      </c>
      <c r="Z128">
        <v>12</v>
      </c>
      <c r="AA128">
        <v>-25</v>
      </c>
      <c r="AB128">
        <v>23</v>
      </c>
      <c r="AC128">
        <v>211</v>
      </c>
      <c r="AD128">
        <v>209</v>
      </c>
      <c r="AE128">
        <v>31201</v>
      </c>
      <c r="AF128">
        <v>30253</v>
      </c>
      <c r="AG128">
        <v>38301</v>
      </c>
      <c r="AH128">
        <v>1.41</v>
      </c>
      <c r="AI128" s="16">
        <v>1</v>
      </c>
    </row>
    <row r="129" spans="1:35" x14ac:dyDescent="0.3">
      <c r="A129" t="s">
        <v>2866</v>
      </c>
      <c r="B129" t="s">
        <v>2592</v>
      </c>
      <c r="C129" t="s">
        <v>2592</v>
      </c>
      <c r="D129" t="s">
        <v>2863</v>
      </c>
      <c r="E129">
        <v>30253</v>
      </c>
      <c r="F129" t="s">
        <v>2635</v>
      </c>
      <c r="G129">
        <v>38118</v>
      </c>
      <c r="H129">
        <v>3640</v>
      </c>
      <c r="I129" t="s">
        <v>423</v>
      </c>
      <c r="J129" t="s">
        <v>424</v>
      </c>
      <c r="K129" t="s">
        <v>39</v>
      </c>
      <c r="L129" t="s">
        <v>50</v>
      </c>
      <c r="M129" t="s">
        <v>399</v>
      </c>
      <c r="N129" t="s">
        <v>4415</v>
      </c>
      <c r="O129" t="s">
        <v>70</v>
      </c>
      <c r="P129" t="s">
        <v>75</v>
      </c>
      <c r="Q129" t="s">
        <v>4419</v>
      </c>
      <c r="R129" t="s">
        <v>4420</v>
      </c>
      <c r="S129">
        <v>16</v>
      </c>
      <c r="T129">
        <v>1.29</v>
      </c>
      <c r="U129">
        <v>0.18</v>
      </c>
      <c r="V129">
        <v>402</v>
      </c>
      <c r="W129">
        <v>0.77</v>
      </c>
      <c r="X129">
        <v>64</v>
      </c>
      <c r="Y129">
        <v>0.28999999999999998</v>
      </c>
      <c r="Z129">
        <v>12</v>
      </c>
      <c r="AA129">
        <v>-25</v>
      </c>
      <c r="AB129">
        <v>27</v>
      </c>
      <c r="AC129">
        <v>68</v>
      </c>
      <c r="AD129">
        <v>70</v>
      </c>
      <c r="AE129">
        <v>30103</v>
      </c>
      <c r="AF129">
        <v>30253</v>
      </c>
      <c r="AG129">
        <v>38101</v>
      </c>
      <c r="AH129">
        <v>1.25</v>
      </c>
      <c r="AI129" s="16">
        <v>1</v>
      </c>
    </row>
    <row r="130" spans="1:35" x14ac:dyDescent="0.3">
      <c r="A130" t="s">
        <v>2866</v>
      </c>
      <c r="B130" t="s">
        <v>2592</v>
      </c>
      <c r="C130" t="s">
        <v>2592</v>
      </c>
      <c r="D130" t="s">
        <v>2863</v>
      </c>
      <c r="E130">
        <v>30253</v>
      </c>
      <c r="F130" t="s">
        <v>2635</v>
      </c>
      <c r="G130">
        <v>38141</v>
      </c>
      <c r="H130">
        <v>520</v>
      </c>
      <c r="I130" t="s">
        <v>423</v>
      </c>
      <c r="J130" t="s">
        <v>424</v>
      </c>
      <c r="K130" t="s">
        <v>39</v>
      </c>
      <c r="L130" t="s">
        <v>50</v>
      </c>
      <c r="M130" t="s">
        <v>399</v>
      </c>
      <c r="N130" t="s">
        <v>4415</v>
      </c>
      <c r="O130" t="s">
        <v>70</v>
      </c>
      <c r="P130" t="s">
        <v>75</v>
      </c>
      <c r="Q130" t="s">
        <v>4419</v>
      </c>
      <c r="R130" t="s">
        <v>4420</v>
      </c>
      <c r="S130">
        <v>16</v>
      </c>
      <c r="T130">
        <v>1.29</v>
      </c>
      <c r="U130">
        <v>0.18</v>
      </c>
      <c r="V130">
        <v>402</v>
      </c>
      <c r="W130">
        <v>0.77</v>
      </c>
      <c r="X130">
        <v>64</v>
      </c>
      <c r="Y130">
        <v>0.28999999999999998</v>
      </c>
      <c r="Z130">
        <v>12</v>
      </c>
      <c r="AA130">
        <v>-25</v>
      </c>
      <c r="AB130">
        <v>27</v>
      </c>
      <c r="AC130">
        <v>68</v>
      </c>
      <c r="AD130">
        <v>70</v>
      </c>
      <c r="AE130">
        <v>30103</v>
      </c>
      <c r="AF130">
        <v>30253</v>
      </c>
      <c r="AG130">
        <v>38101</v>
      </c>
      <c r="AH130">
        <v>1.25</v>
      </c>
      <c r="AI130" s="16">
        <v>1</v>
      </c>
    </row>
    <row r="131" spans="1:35" x14ac:dyDescent="0.3">
      <c r="A131" t="s">
        <v>2867</v>
      </c>
      <c r="B131" t="s">
        <v>2592</v>
      </c>
      <c r="C131" t="s">
        <v>2592</v>
      </c>
      <c r="D131" t="s">
        <v>2863</v>
      </c>
      <c r="E131">
        <v>30253</v>
      </c>
      <c r="F131" t="s">
        <v>2868</v>
      </c>
      <c r="G131">
        <v>48083</v>
      </c>
      <c r="H131">
        <v>6993</v>
      </c>
      <c r="I131" t="s">
        <v>423</v>
      </c>
      <c r="J131" t="s">
        <v>424</v>
      </c>
      <c r="K131" t="s">
        <v>39</v>
      </c>
      <c r="L131" t="s">
        <v>50</v>
      </c>
      <c r="M131" t="s">
        <v>399</v>
      </c>
      <c r="N131" t="s">
        <v>4415</v>
      </c>
      <c r="O131" t="s">
        <v>176</v>
      </c>
      <c r="P131" t="s">
        <v>125</v>
      </c>
      <c r="Q131" t="s">
        <v>4421</v>
      </c>
      <c r="R131" t="s">
        <v>4422</v>
      </c>
      <c r="S131">
        <v>10</v>
      </c>
      <c r="T131">
        <v>1.32</v>
      </c>
      <c r="U131">
        <v>0.18</v>
      </c>
      <c r="V131">
        <v>758</v>
      </c>
      <c r="W131">
        <v>1.91</v>
      </c>
      <c r="X131">
        <v>42</v>
      </c>
      <c r="Y131">
        <v>0.27</v>
      </c>
      <c r="Z131">
        <v>25</v>
      </c>
      <c r="AA131">
        <v>-25</v>
      </c>
      <c r="AB131">
        <v>-26</v>
      </c>
      <c r="AC131">
        <v>-477</v>
      </c>
      <c r="AD131">
        <v>-528</v>
      </c>
      <c r="AE131">
        <v>30253</v>
      </c>
      <c r="AF131">
        <v>30253</v>
      </c>
      <c r="AG131">
        <v>48007</v>
      </c>
      <c r="AH131">
        <v>1.28</v>
      </c>
      <c r="AI131" s="16">
        <v>1</v>
      </c>
    </row>
    <row r="132" spans="1:35" x14ac:dyDescent="0.3">
      <c r="A132" t="s">
        <v>2869</v>
      </c>
      <c r="B132" t="s">
        <v>2592</v>
      </c>
      <c r="C132" t="s">
        <v>2592</v>
      </c>
      <c r="D132" t="s">
        <v>2870</v>
      </c>
      <c r="E132">
        <v>77630</v>
      </c>
      <c r="F132" t="s">
        <v>2856</v>
      </c>
      <c r="G132">
        <v>37716</v>
      </c>
      <c r="H132">
        <v>3550</v>
      </c>
      <c r="I132" t="s">
        <v>423</v>
      </c>
      <c r="J132" t="s">
        <v>424</v>
      </c>
      <c r="K132" t="s">
        <v>39</v>
      </c>
      <c r="L132" t="s">
        <v>76</v>
      </c>
      <c r="M132" t="s">
        <v>1852</v>
      </c>
      <c r="N132" t="s">
        <v>4423</v>
      </c>
      <c r="O132" t="s">
        <v>70</v>
      </c>
      <c r="P132" t="s">
        <v>1804</v>
      </c>
      <c r="Q132" t="s">
        <v>4409</v>
      </c>
      <c r="R132" t="s">
        <v>4424</v>
      </c>
      <c r="S132">
        <v>1</v>
      </c>
      <c r="T132">
        <v>2.16</v>
      </c>
      <c r="U132">
        <v>0.18</v>
      </c>
      <c r="V132">
        <v>820</v>
      </c>
      <c r="W132">
        <v>2.67</v>
      </c>
      <c r="X132">
        <v>109</v>
      </c>
      <c r="Y132">
        <v>0.35</v>
      </c>
      <c r="Z132">
        <v>25</v>
      </c>
      <c r="AA132">
        <v>150</v>
      </c>
      <c r="AB132">
        <v>-215</v>
      </c>
      <c r="AC132">
        <v>1</v>
      </c>
      <c r="AD132">
        <v>-64</v>
      </c>
      <c r="AE132">
        <v>77001</v>
      </c>
      <c r="AF132">
        <v>77630</v>
      </c>
      <c r="AG132">
        <v>37716</v>
      </c>
      <c r="AH132">
        <v>2.12</v>
      </c>
      <c r="AI132" s="16">
        <v>1</v>
      </c>
    </row>
    <row r="133" spans="1:35" x14ac:dyDescent="0.3">
      <c r="A133" t="s">
        <v>2871</v>
      </c>
      <c r="B133" t="s">
        <v>2597</v>
      </c>
      <c r="C133" t="s">
        <v>2597</v>
      </c>
      <c r="D133" t="s">
        <v>2872</v>
      </c>
      <c r="E133">
        <v>38017</v>
      </c>
      <c r="F133" t="s">
        <v>2873</v>
      </c>
      <c r="G133">
        <v>37091</v>
      </c>
      <c r="H133">
        <v>670</v>
      </c>
      <c r="I133" t="s">
        <v>892</v>
      </c>
      <c r="J133" t="s">
        <v>893</v>
      </c>
      <c r="K133" t="s">
        <v>39</v>
      </c>
      <c r="L133" t="s">
        <v>42</v>
      </c>
      <c r="M133" t="s">
        <v>442</v>
      </c>
      <c r="N133" t="s">
        <v>4425</v>
      </c>
      <c r="O133" t="s">
        <v>70</v>
      </c>
      <c r="P133" t="s">
        <v>702</v>
      </c>
      <c r="Q133" t="s">
        <v>4426</v>
      </c>
      <c r="R133" t="s">
        <v>4427</v>
      </c>
      <c r="S133">
        <v>9</v>
      </c>
      <c r="T133">
        <v>2.12</v>
      </c>
      <c r="U133">
        <v>0.24</v>
      </c>
      <c r="V133">
        <v>353</v>
      </c>
      <c r="W133">
        <v>0.65</v>
      </c>
      <c r="X133">
        <v>51</v>
      </c>
      <c r="Y133">
        <v>0.27</v>
      </c>
      <c r="Z133">
        <v>2</v>
      </c>
      <c r="AA133">
        <v>-78</v>
      </c>
      <c r="AB133">
        <v>29</v>
      </c>
      <c r="AC133">
        <v>197</v>
      </c>
      <c r="AD133">
        <v>148</v>
      </c>
      <c r="AE133">
        <v>43137</v>
      </c>
      <c r="AF133">
        <v>46201</v>
      </c>
      <c r="AG133">
        <v>37091</v>
      </c>
      <c r="AH133">
        <v>2.14</v>
      </c>
      <c r="AI133" s="16">
        <v>0.74038461538461542</v>
      </c>
    </row>
    <row r="134" spans="1:35" x14ac:dyDescent="0.3">
      <c r="A134" t="s">
        <v>2874</v>
      </c>
      <c r="B134" t="s">
        <v>2597</v>
      </c>
      <c r="C134" t="s">
        <v>2597</v>
      </c>
      <c r="D134" t="s">
        <v>2875</v>
      </c>
      <c r="E134">
        <v>46231</v>
      </c>
      <c r="F134" t="s">
        <v>2873</v>
      </c>
      <c r="G134">
        <v>37091</v>
      </c>
      <c r="H134">
        <v>3000</v>
      </c>
      <c r="I134" t="s">
        <v>892</v>
      </c>
      <c r="J134" t="s">
        <v>893</v>
      </c>
      <c r="K134" t="s">
        <v>39</v>
      </c>
      <c r="L134" t="s">
        <v>42</v>
      </c>
      <c r="M134" t="s">
        <v>442</v>
      </c>
      <c r="N134" t="s">
        <v>4425</v>
      </c>
      <c r="O134" t="s">
        <v>70</v>
      </c>
      <c r="P134" t="s">
        <v>702</v>
      </c>
      <c r="Q134" t="s">
        <v>4426</v>
      </c>
      <c r="R134" t="s">
        <v>4427</v>
      </c>
      <c r="S134">
        <v>9</v>
      </c>
      <c r="T134">
        <v>2.12</v>
      </c>
      <c r="U134">
        <v>0.24</v>
      </c>
      <c r="V134">
        <v>353</v>
      </c>
      <c r="W134">
        <v>0.65</v>
      </c>
      <c r="X134">
        <v>51</v>
      </c>
      <c r="Y134">
        <v>0.27</v>
      </c>
      <c r="Z134">
        <v>2</v>
      </c>
      <c r="AA134">
        <v>-78</v>
      </c>
      <c r="AB134">
        <v>29</v>
      </c>
      <c r="AC134">
        <v>197</v>
      </c>
      <c r="AD134">
        <v>148</v>
      </c>
      <c r="AE134">
        <v>43137</v>
      </c>
      <c r="AF134">
        <v>46201</v>
      </c>
      <c r="AG134">
        <v>37091</v>
      </c>
      <c r="AH134">
        <v>2.14</v>
      </c>
      <c r="AI134" s="16">
        <v>0.98964053698974874</v>
      </c>
    </row>
    <row r="135" spans="1:35" x14ac:dyDescent="0.3">
      <c r="A135" t="s">
        <v>2876</v>
      </c>
      <c r="B135" t="s">
        <v>2597</v>
      </c>
      <c r="C135" t="s">
        <v>2597</v>
      </c>
      <c r="D135" t="s">
        <v>2877</v>
      </c>
      <c r="E135">
        <v>27042</v>
      </c>
      <c r="F135" t="s">
        <v>2872</v>
      </c>
      <c r="G135">
        <v>38017</v>
      </c>
      <c r="H135">
        <v>2548.1999999999998</v>
      </c>
      <c r="I135" t="s">
        <v>892</v>
      </c>
      <c r="J135" t="s">
        <v>893</v>
      </c>
      <c r="K135" t="s">
        <v>39</v>
      </c>
      <c r="L135" t="s">
        <v>68</v>
      </c>
      <c r="M135" t="s">
        <v>903</v>
      </c>
      <c r="N135" t="s">
        <v>4428</v>
      </c>
      <c r="O135" t="s">
        <v>70</v>
      </c>
      <c r="P135" t="s">
        <v>891</v>
      </c>
      <c r="Q135" t="s">
        <v>4429</v>
      </c>
      <c r="R135" t="s">
        <v>4430</v>
      </c>
      <c r="S135">
        <v>2</v>
      </c>
      <c r="T135">
        <v>1.28</v>
      </c>
      <c r="U135">
        <v>0.25</v>
      </c>
      <c r="V135">
        <v>662</v>
      </c>
      <c r="W135">
        <v>1.32</v>
      </c>
      <c r="X135">
        <v>77</v>
      </c>
      <c r="Y135">
        <v>0.3</v>
      </c>
      <c r="Z135">
        <v>-23</v>
      </c>
      <c r="AA135">
        <v>-141</v>
      </c>
      <c r="AB135">
        <v>16</v>
      </c>
      <c r="AC135">
        <v>136</v>
      </c>
      <c r="AD135">
        <v>11</v>
      </c>
      <c r="AE135">
        <v>28144</v>
      </c>
      <c r="AF135">
        <v>27042</v>
      </c>
      <c r="AG135">
        <v>38017</v>
      </c>
      <c r="AH135">
        <v>1.31</v>
      </c>
      <c r="AI135" s="16">
        <v>0.98662927199531714</v>
      </c>
    </row>
    <row r="136" spans="1:35" x14ac:dyDescent="0.3">
      <c r="A136" t="s">
        <v>2878</v>
      </c>
      <c r="B136" t="s">
        <v>2597</v>
      </c>
      <c r="C136" t="s">
        <v>2597</v>
      </c>
      <c r="D136" t="s">
        <v>2879</v>
      </c>
      <c r="E136">
        <v>45365</v>
      </c>
      <c r="F136" t="s">
        <v>2773</v>
      </c>
      <c r="G136">
        <v>28262</v>
      </c>
      <c r="H136">
        <v>8791.2000000000007</v>
      </c>
      <c r="I136" t="s">
        <v>892</v>
      </c>
      <c r="J136" t="s">
        <v>893</v>
      </c>
      <c r="K136" t="s">
        <v>39</v>
      </c>
      <c r="L136" t="s">
        <v>87</v>
      </c>
      <c r="M136" t="s">
        <v>1471</v>
      </c>
      <c r="N136" t="s">
        <v>4431</v>
      </c>
      <c r="O136" t="s">
        <v>68</v>
      </c>
      <c r="P136" t="s">
        <v>184</v>
      </c>
      <c r="Q136" t="s">
        <v>4333</v>
      </c>
      <c r="R136" t="s">
        <v>4432</v>
      </c>
      <c r="S136">
        <v>14</v>
      </c>
      <c r="T136">
        <v>2.2200000000000002</v>
      </c>
      <c r="U136">
        <v>0.25</v>
      </c>
      <c r="V136">
        <v>497</v>
      </c>
      <c r="W136">
        <v>0.97</v>
      </c>
      <c r="X136">
        <v>74</v>
      </c>
      <c r="Y136">
        <v>0.3</v>
      </c>
      <c r="Z136">
        <v>23</v>
      </c>
      <c r="AA136">
        <v>-133</v>
      </c>
      <c r="AB136">
        <v>-1</v>
      </c>
      <c r="AC136">
        <v>144</v>
      </c>
      <c r="AD136">
        <v>10</v>
      </c>
      <c r="AE136">
        <v>43162</v>
      </c>
      <c r="AF136">
        <v>45365</v>
      </c>
      <c r="AG136">
        <v>28201</v>
      </c>
      <c r="AH136">
        <v>2.25</v>
      </c>
      <c r="AI136" s="16">
        <v>1</v>
      </c>
    </row>
    <row r="137" spans="1:35" x14ac:dyDescent="0.3">
      <c r="A137" t="s">
        <v>2880</v>
      </c>
      <c r="B137" t="s">
        <v>2579</v>
      </c>
      <c r="C137" t="s">
        <v>2579</v>
      </c>
      <c r="D137" t="s">
        <v>2881</v>
      </c>
      <c r="E137">
        <v>21213</v>
      </c>
      <c r="F137" t="s">
        <v>2882</v>
      </c>
      <c r="G137">
        <v>53014</v>
      </c>
      <c r="H137">
        <v>1020.45</v>
      </c>
      <c r="I137" t="s">
        <v>58</v>
      </c>
      <c r="J137" t="s">
        <v>59</v>
      </c>
      <c r="K137" t="s">
        <v>39</v>
      </c>
      <c r="L137" t="s">
        <v>174</v>
      </c>
      <c r="M137" t="s">
        <v>1015</v>
      </c>
      <c r="N137" t="s">
        <v>4433</v>
      </c>
      <c r="O137" t="s">
        <v>140</v>
      </c>
      <c r="P137" t="s">
        <v>1036</v>
      </c>
      <c r="Q137" t="s">
        <v>4434</v>
      </c>
      <c r="R137" t="s">
        <v>4435</v>
      </c>
      <c r="S137">
        <v>1</v>
      </c>
      <c r="T137">
        <v>1.19</v>
      </c>
      <c r="U137">
        <v>0.21</v>
      </c>
      <c r="V137">
        <v>855</v>
      </c>
      <c r="W137">
        <v>1.96</v>
      </c>
      <c r="X137">
        <v>74</v>
      </c>
      <c r="Y137">
        <v>0.3</v>
      </c>
      <c r="Z137">
        <v>269</v>
      </c>
      <c r="AA137">
        <v>-67</v>
      </c>
      <c r="AB137">
        <v>-67</v>
      </c>
      <c r="AC137">
        <v>-113</v>
      </c>
      <c r="AD137">
        <v>-247</v>
      </c>
      <c r="AE137">
        <v>17601</v>
      </c>
      <c r="AF137">
        <v>21201</v>
      </c>
      <c r="AG137">
        <v>53014</v>
      </c>
      <c r="AH137">
        <v>1.18</v>
      </c>
      <c r="AI137" s="16">
        <v>0.97396667040102969</v>
      </c>
    </row>
    <row r="138" spans="1:35" x14ac:dyDescent="0.3">
      <c r="A138" t="s">
        <v>2883</v>
      </c>
      <c r="B138" t="s">
        <v>2579</v>
      </c>
      <c r="C138" t="s">
        <v>2579</v>
      </c>
      <c r="D138" t="s">
        <v>2882</v>
      </c>
      <c r="E138">
        <v>53014</v>
      </c>
      <c r="F138" t="s">
        <v>2884</v>
      </c>
      <c r="G138">
        <v>30340</v>
      </c>
      <c r="H138">
        <v>1522.76</v>
      </c>
      <c r="I138" t="s">
        <v>58</v>
      </c>
      <c r="J138" t="s">
        <v>59</v>
      </c>
      <c r="K138" t="s">
        <v>39</v>
      </c>
      <c r="L138" t="s">
        <v>140</v>
      </c>
      <c r="M138" t="s">
        <v>1036</v>
      </c>
      <c r="N138" t="s">
        <v>4434</v>
      </c>
      <c r="O138" t="s">
        <v>50</v>
      </c>
      <c r="P138" t="s">
        <v>223</v>
      </c>
      <c r="Q138" t="s">
        <v>4436</v>
      </c>
      <c r="R138" t="s">
        <v>4437</v>
      </c>
      <c r="S138">
        <v>2</v>
      </c>
      <c r="T138">
        <v>1.74</v>
      </c>
      <c r="U138">
        <v>0.21</v>
      </c>
      <c r="V138">
        <v>844</v>
      </c>
      <c r="W138">
        <v>1.77</v>
      </c>
      <c r="X138">
        <v>53</v>
      </c>
      <c r="Y138">
        <v>0.28000000000000003</v>
      </c>
      <c r="Z138">
        <v>53</v>
      </c>
      <c r="AA138">
        <v>-41</v>
      </c>
      <c r="AB138">
        <v>-2</v>
      </c>
      <c r="AC138">
        <v>-38</v>
      </c>
      <c r="AD138">
        <v>-81</v>
      </c>
      <c r="AE138">
        <v>54901</v>
      </c>
      <c r="AF138">
        <v>53014</v>
      </c>
      <c r="AG138">
        <v>30301</v>
      </c>
      <c r="AH138">
        <v>1.73</v>
      </c>
      <c r="AI138" s="16">
        <v>0.96989415841680704</v>
      </c>
    </row>
    <row r="139" spans="1:35" x14ac:dyDescent="0.3">
      <c r="A139" t="s">
        <v>2883</v>
      </c>
      <c r="B139" t="s">
        <v>2579</v>
      </c>
      <c r="C139" t="s">
        <v>2579</v>
      </c>
      <c r="D139" t="s">
        <v>2882</v>
      </c>
      <c r="E139">
        <v>53014</v>
      </c>
      <c r="F139" t="s">
        <v>2884</v>
      </c>
      <c r="G139">
        <v>30354</v>
      </c>
      <c r="H139">
        <v>1422.76</v>
      </c>
      <c r="I139" t="s">
        <v>58</v>
      </c>
      <c r="J139" t="s">
        <v>59</v>
      </c>
      <c r="K139" t="s">
        <v>39</v>
      </c>
      <c r="L139" t="s">
        <v>140</v>
      </c>
      <c r="M139" t="s">
        <v>1036</v>
      </c>
      <c r="N139" t="s">
        <v>4434</v>
      </c>
      <c r="O139" t="s">
        <v>50</v>
      </c>
      <c r="P139" t="s">
        <v>223</v>
      </c>
      <c r="Q139" t="s">
        <v>4436</v>
      </c>
      <c r="R139" t="s">
        <v>4437</v>
      </c>
      <c r="S139">
        <v>2</v>
      </c>
      <c r="T139">
        <v>1.74</v>
      </c>
      <c r="U139">
        <v>0.21</v>
      </c>
      <c r="V139">
        <v>844</v>
      </c>
      <c r="W139">
        <v>1.77</v>
      </c>
      <c r="X139">
        <v>53</v>
      </c>
      <c r="Y139">
        <v>0.28000000000000003</v>
      </c>
      <c r="Z139">
        <v>53</v>
      </c>
      <c r="AA139">
        <v>-41</v>
      </c>
      <c r="AB139">
        <v>-2</v>
      </c>
      <c r="AC139">
        <v>-38</v>
      </c>
      <c r="AD139">
        <v>-81</v>
      </c>
      <c r="AE139">
        <v>54901</v>
      </c>
      <c r="AF139">
        <v>53014</v>
      </c>
      <c r="AG139">
        <v>30301</v>
      </c>
      <c r="AH139">
        <v>1.73</v>
      </c>
      <c r="AI139" s="16">
        <v>0.96989415841680704</v>
      </c>
    </row>
    <row r="140" spans="1:35" x14ac:dyDescent="0.3">
      <c r="A140" t="s">
        <v>2885</v>
      </c>
      <c r="B140" t="s">
        <v>2579</v>
      </c>
      <c r="C140" t="s">
        <v>2579</v>
      </c>
      <c r="D140" t="s">
        <v>2882</v>
      </c>
      <c r="E140">
        <v>53014</v>
      </c>
      <c r="F140" t="s">
        <v>2886</v>
      </c>
      <c r="G140">
        <v>30168</v>
      </c>
      <c r="H140">
        <v>1574.44</v>
      </c>
      <c r="I140" t="s">
        <v>58</v>
      </c>
      <c r="J140" t="s">
        <v>59</v>
      </c>
      <c r="K140" t="s">
        <v>39</v>
      </c>
      <c r="L140" t="s">
        <v>140</v>
      </c>
      <c r="M140" t="s">
        <v>1036</v>
      </c>
      <c r="N140" t="s">
        <v>4434</v>
      </c>
      <c r="O140" t="s">
        <v>50</v>
      </c>
      <c r="P140" t="s">
        <v>492</v>
      </c>
      <c r="Q140" t="s">
        <v>4438</v>
      </c>
      <c r="R140" t="s">
        <v>4439</v>
      </c>
      <c r="S140">
        <v>1</v>
      </c>
      <c r="T140">
        <v>1.88</v>
      </c>
      <c r="U140">
        <v>0.21</v>
      </c>
      <c r="V140">
        <v>836</v>
      </c>
      <c r="W140">
        <v>1.77</v>
      </c>
      <c r="X140">
        <v>77</v>
      </c>
      <c r="Y140">
        <v>0.3</v>
      </c>
      <c r="Z140">
        <v>52</v>
      </c>
      <c r="AA140">
        <v>-41</v>
      </c>
      <c r="AB140">
        <v>-2</v>
      </c>
      <c r="AC140">
        <v>74</v>
      </c>
      <c r="AD140">
        <v>31</v>
      </c>
      <c r="AE140">
        <v>53201</v>
      </c>
      <c r="AF140">
        <v>53014</v>
      </c>
      <c r="AG140">
        <v>30106</v>
      </c>
      <c r="AH140">
        <v>1.87</v>
      </c>
      <c r="AI140" s="16">
        <v>0.97166705869199421</v>
      </c>
    </row>
    <row r="141" spans="1:35" x14ac:dyDescent="0.3">
      <c r="A141" t="s">
        <v>2887</v>
      </c>
      <c r="B141" t="s">
        <v>2579</v>
      </c>
      <c r="C141" t="s">
        <v>2579</v>
      </c>
      <c r="D141" t="s">
        <v>2882</v>
      </c>
      <c r="E141">
        <v>53014</v>
      </c>
      <c r="F141" t="s">
        <v>2888</v>
      </c>
      <c r="G141">
        <v>35055</v>
      </c>
      <c r="H141">
        <v>1353</v>
      </c>
      <c r="I141" t="s">
        <v>58</v>
      </c>
      <c r="J141" t="s">
        <v>59</v>
      </c>
      <c r="K141" t="s">
        <v>39</v>
      </c>
      <c r="L141" t="s">
        <v>140</v>
      </c>
      <c r="M141" t="s">
        <v>1036</v>
      </c>
      <c r="N141" t="s">
        <v>4434</v>
      </c>
      <c r="O141" t="s">
        <v>40</v>
      </c>
      <c r="P141" t="s">
        <v>60</v>
      </c>
      <c r="Q141" t="s">
        <v>4440</v>
      </c>
      <c r="R141" t="s">
        <v>4441</v>
      </c>
      <c r="S141">
        <v>1</v>
      </c>
      <c r="T141">
        <v>1.84</v>
      </c>
      <c r="U141">
        <v>0.21</v>
      </c>
      <c r="V141">
        <v>735</v>
      </c>
      <c r="W141">
        <v>1.1299999999999999</v>
      </c>
      <c r="X141">
        <v>62</v>
      </c>
      <c r="Y141">
        <v>0.3</v>
      </c>
      <c r="Z141">
        <v>52</v>
      </c>
      <c r="AA141">
        <v>-41</v>
      </c>
      <c r="AB141">
        <v>114</v>
      </c>
      <c r="AC141">
        <v>-32</v>
      </c>
      <c r="AD141">
        <v>41</v>
      </c>
      <c r="AE141">
        <v>54949</v>
      </c>
      <c r="AF141">
        <v>53014</v>
      </c>
      <c r="AG141">
        <v>35055</v>
      </c>
      <c r="AH141">
        <v>1.83</v>
      </c>
      <c r="AI141" s="16">
        <v>0.97247744535030212</v>
      </c>
    </row>
    <row r="142" spans="1:35" x14ac:dyDescent="0.3">
      <c r="A142" t="s">
        <v>2889</v>
      </c>
      <c r="B142" t="s">
        <v>2579</v>
      </c>
      <c r="C142" t="s">
        <v>2579</v>
      </c>
      <c r="D142" t="s">
        <v>2882</v>
      </c>
      <c r="E142">
        <v>53014</v>
      </c>
      <c r="F142" t="s">
        <v>2890</v>
      </c>
      <c r="G142">
        <v>43123</v>
      </c>
      <c r="H142">
        <v>1825.5</v>
      </c>
      <c r="I142" t="s">
        <v>58</v>
      </c>
      <c r="J142" t="s">
        <v>59</v>
      </c>
      <c r="K142" t="s">
        <v>39</v>
      </c>
      <c r="L142" t="s">
        <v>140</v>
      </c>
      <c r="M142" t="s">
        <v>1036</v>
      </c>
      <c r="N142" t="s">
        <v>4434</v>
      </c>
      <c r="O142" t="s">
        <v>87</v>
      </c>
      <c r="P142" t="s">
        <v>233</v>
      </c>
      <c r="Q142" t="s">
        <v>4442</v>
      </c>
      <c r="R142" t="s">
        <v>4443</v>
      </c>
      <c r="S142">
        <v>2</v>
      </c>
      <c r="T142">
        <v>1.92</v>
      </c>
      <c r="U142">
        <v>0.21</v>
      </c>
      <c r="V142">
        <v>475</v>
      </c>
      <c r="W142">
        <v>0.97</v>
      </c>
      <c r="X142">
        <v>104</v>
      </c>
      <c r="Y142">
        <v>0.33</v>
      </c>
      <c r="Z142">
        <v>39</v>
      </c>
      <c r="AA142">
        <v>-41</v>
      </c>
      <c r="AB142">
        <v>-1</v>
      </c>
      <c r="AC142">
        <v>47</v>
      </c>
      <c r="AD142">
        <v>5</v>
      </c>
      <c r="AE142">
        <v>53545</v>
      </c>
      <c r="AF142">
        <v>53014</v>
      </c>
      <c r="AG142">
        <v>43123</v>
      </c>
      <c r="AH142">
        <v>1.91</v>
      </c>
      <c r="AI142" s="16">
        <v>0.97396667040102969</v>
      </c>
    </row>
    <row r="143" spans="1:35" x14ac:dyDescent="0.3">
      <c r="A143" t="s">
        <v>2891</v>
      </c>
      <c r="B143" t="s">
        <v>2579</v>
      </c>
      <c r="C143" t="s">
        <v>2579</v>
      </c>
      <c r="D143" t="s">
        <v>2882</v>
      </c>
      <c r="E143">
        <v>53014</v>
      </c>
      <c r="F143" t="s">
        <v>2892</v>
      </c>
      <c r="G143">
        <v>53546</v>
      </c>
      <c r="H143">
        <v>4905.6000000000004</v>
      </c>
      <c r="I143" t="s">
        <v>58</v>
      </c>
      <c r="J143" t="s">
        <v>59</v>
      </c>
      <c r="K143" t="s">
        <v>39</v>
      </c>
      <c r="L143" t="s">
        <v>140</v>
      </c>
      <c r="M143" t="s">
        <v>1036</v>
      </c>
      <c r="N143" t="s">
        <v>4434</v>
      </c>
      <c r="O143" t="s">
        <v>140</v>
      </c>
      <c r="P143" t="s">
        <v>431</v>
      </c>
      <c r="Q143" t="s">
        <v>4444</v>
      </c>
      <c r="R143" t="s">
        <v>4445</v>
      </c>
      <c r="S143">
        <v>19</v>
      </c>
      <c r="T143">
        <v>2.61</v>
      </c>
      <c r="U143">
        <v>0.21</v>
      </c>
      <c r="V143">
        <v>120</v>
      </c>
      <c r="W143">
        <v>0.34</v>
      </c>
      <c r="X143">
        <v>81</v>
      </c>
      <c r="Y143">
        <v>0.31</v>
      </c>
      <c r="Z143">
        <v>0</v>
      </c>
      <c r="AA143">
        <v>-41</v>
      </c>
      <c r="AB143">
        <v>17</v>
      </c>
      <c r="AC143">
        <v>9</v>
      </c>
      <c r="AD143">
        <v>-15</v>
      </c>
      <c r="AE143">
        <v>53201</v>
      </c>
      <c r="AF143">
        <v>53014</v>
      </c>
      <c r="AG143">
        <v>53545</v>
      </c>
      <c r="AH143">
        <v>2.6</v>
      </c>
      <c r="AI143" s="16">
        <v>0.97324276326857306</v>
      </c>
    </row>
    <row r="144" spans="1:35" x14ac:dyDescent="0.3">
      <c r="A144" t="s">
        <v>2893</v>
      </c>
      <c r="B144" t="s">
        <v>2579</v>
      </c>
      <c r="C144" t="s">
        <v>2579</v>
      </c>
      <c r="D144" t="s">
        <v>2882</v>
      </c>
      <c r="E144">
        <v>53014</v>
      </c>
      <c r="F144" t="s">
        <v>2894</v>
      </c>
      <c r="G144">
        <v>30650</v>
      </c>
      <c r="H144">
        <v>7560.88</v>
      </c>
      <c r="I144" t="s">
        <v>58</v>
      </c>
      <c r="J144" t="s">
        <v>59</v>
      </c>
      <c r="K144" t="s">
        <v>39</v>
      </c>
      <c r="L144" t="s">
        <v>140</v>
      </c>
      <c r="M144" t="s">
        <v>1036</v>
      </c>
      <c r="N144" t="s">
        <v>4434</v>
      </c>
      <c r="O144" t="s">
        <v>50</v>
      </c>
      <c r="P144" t="s">
        <v>255</v>
      </c>
      <c r="Q144" t="s">
        <v>4446</v>
      </c>
      <c r="R144" t="s">
        <v>4447</v>
      </c>
      <c r="S144">
        <v>5</v>
      </c>
      <c r="T144">
        <v>1.68</v>
      </c>
      <c r="U144">
        <v>0.21</v>
      </c>
      <c r="V144">
        <v>898</v>
      </c>
      <c r="W144">
        <v>1.93</v>
      </c>
      <c r="X144">
        <v>84</v>
      </c>
      <c r="Y144">
        <v>0.31</v>
      </c>
      <c r="Z144">
        <v>52</v>
      </c>
      <c r="AA144">
        <v>-41</v>
      </c>
      <c r="AB144">
        <v>-60</v>
      </c>
      <c r="AC144">
        <v>-55</v>
      </c>
      <c r="AD144">
        <v>-156</v>
      </c>
      <c r="AE144">
        <v>53076</v>
      </c>
      <c r="AF144">
        <v>53014</v>
      </c>
      <c r="AG144">
        <v>30650</v>
      </c>
      <c r="AH144">
        <v>1.67</v>
      </c>
      <c r="AI144" s="16">
        <v>0.97080750144325156</v>
      </c>
    </row>
    <row r="145" spans="1:35" x14ac:dyDescent="0.3">
      <c r="A145" t="s">
        <v>2895</v>
      </c>
      <c r="B145" t="s">
        <v>2579</v>
      </c>
      <c r="C145" t="s">
        <v>2579</v>
      </c>
      <c r="D145" t="s">
        <v>2882</v>
      </c>
      <c r="E145">
        <v>53014</v>
      </c>
      <c r="F145" t="s">
        <v>2896</v>
      </c>
      <c r="G145">
        <v>37809</v>
      </c>
      <c r="H145">
        <v>2447.1799999999998</v>
      </c>
      <c r="I145" t="s">
        <v>58</v>
      </c>
      <c r="J145" t="s">
        <v>59</v>
      </c>
      <c r="K145" t="s">
        <v>39</v>
      </c>
      <c r="L145" t="s">
        <v>140</v>
      </c>
      <c r="M145" t="s">
        <v>1036</v>
      </c>
      <c r="N145" t="s">
        <v>4434</v>
      </c>
      <c r="O145" t="s">
        <v>70</v>
      </c>
      <c r="P145" t="s">
        <v>563</v>
      </c>
      <c r="Q145" t="s">
        <v>4448</v>
      </c>
      <c r="R145" t="s">
        <v>4449</v>
      </c>
      <c r="S145">
        <v>2</v>
      </c>
      <c r="T145">
        <v>1.7</v>
      </c>
      <c r="U145">
        <v>0.21</v>
      </c>
      <c r="V145">
        <v>721</v>
      </c>
      <c r="W145">
        <v>2.12</v>
      </c>
      <c r="X145">
        <v>191</v>
      </c>
      <c r="Y145">
        <v>0.43</v>
      </c>
      <c r="Z145">
        <v>52</v>
      </c>
      <c r="AA145">
        <v>-41</v>
      </c>
      <c r="AB145">
        <v>-121</v>
      </c>
      <c r="AC145">
        <v>-282</v>
      </c>
      <c r="AD145">
        <v>-444</v>
      </c>
      <c r="AE145">
        <v>53201</v>
      </c>
      <c r="AF145">
        <v>53014</v>
      </c>
      <c r="AG145">
        <v>37809</v>
      </c>
      <c r="AH145">
        <v>1.69</v>
      </c>
      <c r="AI145" s="16">
        <v>0.97080750144325156</v>
      </c>
    </row>
    <row r="146" spans="1:35" x14ac:dyDescent="0.3">
      <c r="A146" t="s">
        <v>2897</v>
      </c>
      <c r="B146" t="s">
        <v>2579</v>
      </c>
      <c r="C146" t="s">
        <v>2579</v>
      </c>
      <c r="D146" t="s">
        <v>2882</v>
      </c>
      <c r="E146">
        <v>53014</v>
      </c>
      <c r="F146" t="s">
        <v>2898</v>
      </c>
      <c r="G146">
        <v>78154</v>
      </c>
      <c r="H146">
        <v>5052.97</v>
      </c>
      <c r="I146" t="s">
        <v>58</v>
      </c>
      <c r="J146" t="s">
        <v>59</v>
      </c>
      <c r="K146" t="s">
        <v>39</v>
      </c>
      <c r="L146" t="s">
        <v>140</v>
      </c>
      <c r="M146" t="s">
        <v>1036</v>
      </c>
      <c r="N146" t="s">
        <v>4434</v>
      </c>
      <c r="O146" t="s">
        <v>76</v>
      </c>
      <c r="P146" t="s">
        <v>1918</v>
      </c>
      <c r="Q146" t="s">
        <v>4450</v>
      </c>
      <c r="R146" t="s">
        <v>4451</v>
      </c>
      <c r="S146">
        <v>2</v>
      </c>
      <c r="T146">
        <v>1.89</v>
      </c>
      <c r="U146">
        <v>0.21</v>
      </c>
      <c r="V146">
        <v>1334</v>
      </c>
      <c r="W146">
        <v>1.92</v>
      </c>
      <c r="X146">
        <v>67</v>
      </c>
      <c r="Y146">
        <v>0.3</v>
      </c>
      <c r="Z146">
        <v>8</v>
      </c>
      <c r="AA146">
        <v>-41</v>
      </c>
      <c r="AB146">
        <v>0</v>
      </c>
      <c r="AC146">
        <v>79</v>
      </c>
      <c r="AD146">
        <v>38</v>
      </c>
      <c r="AE146">
        <v>53545</v>
      </c>
      <c r="AF146">
        <v>53014</v>
      </c>
      <c r="AG146">
        <v>78154</v>
      </c>
      <c r="AH146">
        <v>1.88</v>
      </c>
      <c r="AI146" s="16">
        <v>0.97324276326857306</v>
      </c>
    </row>
    <row r="147" spans="1:35" x14ac:dyDescent="0.3">
      <c r="A147" t="s">
        <v>2899</v>
      </c>
      <c r="B147" t="s">
        <v>2579</v>
      </c>
      <c r="C147" t="s">
        <v>2579</v>
      </c>
      <c r="D147" t="s">
        <v>2882</v>
      </c>
      <c r="E147">
        <v>53014</v>
      </c>
      <c r="F147" t="s">
        <v>2900</v>
      </c>
      <c r="G147">
        <v>28150</v>
      </c>
      <c r="H147">
        <v>1569.82</v>
      </c>
      <c r="I147" t="s">
        <v>58</v>
      </c>
      <c r="J147" t="s">
        <v>59</v>
      </c>
      <c r="K147" t="s">
        <v>39</v>
      </c>
      <c r="L147" t="s">
        <v>140</v>
      </c>
      <c r="M147" t="s">
        <v>1036</v>
      </c>
      <c r="N147" t="s">
        <v>4434</v>
      </c>
      <c r="O147" t="s">
        <v>68</v>
      </c>
      <c r="P147" t="s">
        <v>592</v>
      </c>
      <c r="Q147" t="s">
        <v>4452</v>
      </c>
      <c r="R147" t="s">
        <v>4453</v>
      </c>
      <c r="S147">
        <v>1</v>
      </c>
      <c r="T147">
        <v>1.83</v>
      </c>
      <c r="U147">
        <v>0.21</v>
      </c>
      <c r="V147">
        <v>858</v>
      </c>
      <c r="W147">
        <v>1.68</v>
      </c>
      <c r="X147">
        <v>67</v>
      </c>
      <c r="Y147">
        <v>0.3</v>
      </c>
      <c r="Z147">
        <v>52</v>
      </c>
      <c r="AA147">
        <v>-41</v>
      </c>
      <c r="AB147">
        <v>0</v>
      </c>
      <c r="AC147">
        <v>-32</v>
      </c>
      <c r="AD147">
        <v>-73</v>
      </c>
      <c r="AE147">
        <v>53076</v>
      </c>
      <c r="AF147">
        <v>53014</v>
      </c>
      <c r="AG147">
        <v>28150</v>
      </c>
      <c r="AH147">
        <v>1.82</v>
      </c>
      <c r="AI147" s="16">
        <v>0.97166705869199421</v>
      </c>
    </row>
    <row r="148" spans="1:35" x14ac:dyDescent="0.3">
      <c r="A148" t="s">
        <v>2901</v>
      </c>
      <c r="B148" t="s">
        <v>2579</v>
      </c>
      <c r="C148" t="s">
        <v>2579</v>
      </c>
      <c r="D148" t="s">
        <v>2882</v>
      </c>
      <c r="E148">
        <v>53014</v>
      </c>
      <c r="F148" t="s">
        <v>2902</v>
      </c>
      <c r="G148">
        <v>30024</v>
      </c>
      <c r="H148">
        <v>1875</v>
      </c>
      <c r="I148" t="s">
        <v>58</v>
      </c>
      <c r="J148" t="s">
        <v>59</v>
      </c>
      <c r="K148" t="s">
        <v>39</v>
      </c>
      <c r="L148" t="s">
        <v>140</v>
      </c>
      <c r="M148" t="s">
        <v>1036</v>
      </c>
      <c r="N148" t="s">
        <v>4434</v>
      </c>
      <c r="O148" t="s">
        <v>50</v>
      </c>
      <c r="P148" t="s">
        <v>543</v>
      </c>
      <c r="Q148" t="s">
        <v>4454</v>
      </c>
      <c r="R148" t="s">
        <v>4455</v>
      </c>
      <c r="S148">
        <v>1</v>
      </c>
      <c r="T148">
        <v>2.16</v>
      </c>
      <c r="U148">
        <v>0.21</v>
      </c>
      <c r="V148">
        <v>867</v>
      </c>
      <c r="W148">
        <v>2.71</v>
      </c>
      <c r="X148">
        <v>38</v>
      </c>
      <c r="Y148">
        <v>0.25</v>
      </c>
      <c r="Z148">
        <v>17</v>
      </c>
      <c r="AA148">
        <v>-41</v>
      </c>
      <c r="AB148">
        <v>-244</v>
      </c>
      <c r="AC148">
        <v>328</v>
      </c>
      <c r="AD148">
        <v>43</v>
      </c>
      <c r="AE148">
        <v>54942</v>
      </c>
      <c r="AF148">
        <v>53014</v>
      </c>
      <c r="AG148">
        <v>30174</v>
      </c>
      <c r="AH148">
        <v>2.15</v>
      </c>
      <c r="AI148" s="16">
        <v>0.97166705869199421</v>
      </c>
    </row>
    <row r="149" spans="1:35" x14ac:dyDescent="0.3">
      <c r="A149" t="s">
        <v>2903</v>
      </c>
      <c r="B149" t="s">
        <v>2579</v>
      </c>
      <c r="C149" t="s">
        <v>2579</v>
      </c>
      <c r="D149" t="s">
        <v>2888</v>
      </c>
      <c r="E149">
        <v>35055</v>
      </c>
      <c r="F149" t="s">
        <v>2904</v>
      </c>
      <c r="G149">
        <v>75051</v>
      </c>
      <c r="H149">
        <v>1208.67</v>
      </c>
      <c r="I149" t="s">
        <v>58</v>
      </c>
      <c r="J149" t="s">
        <v>59</v>
      </c>
      <c r="K149" t="s">
        <v>39</v>
      </c>
      <c r="L149" t="s">
        <v>40</v>
      </c>
      <c r="M149" t="s">
        <v>60</v>
      </c>
      <c r="N149" t="s">
        <v>4440</v>
      </c>
      <c r="O149" t="s">
        <v>76</v>
      </c>
      <c r="P149" t="s">
        <v>77</v>
      </c>
      <c r="Q149" t="s">
        <v>4456</v>
      </c>
      <c r="R149" t="s">
        <v>4457</v>
      </c>
      <c r="S149">
        <v>1</v>
      </c>
      <c r="T149">
        <v>1.8</v>
      </c>
      <c r="U149">
        <v>0.21</v>
      </c>
      <c r="V149">
        <v>673</v>
      </c>
      <c r="W149">
        <v>1.21</v>
      </c>
      <c r="X149">
        <v>165</v>
      </c>
      <c r="Y149">
        <v>0.4</v>
      </c>
      <c r="Z149">
        <v>0</v>
      </c>
      <c r="AA149">
        <v>-199</v>
      </c>
      <c r="AB149">
        <v>42</v>
      </c>
      <c r="AC149">
        <v>125</v>
      </c>
      <c r="AD149">
        <v>-32</v>
      </c>
      <c r="AE149">
        <v>36801</v>
      </c>
      <c r="AF149">
        <v>35055</v>
      </c>
      <c r="AG149">
        <v>75050</v>
      </c>
      <c r="AH149">
        <v>1.79</v>
      </c>
      <c r="AI149" s="16">
        <v>0.76674511793149014</v>
      </c>
    </row>
    <row r="150" spans="1:35" x14ac:dyDescent="0.3">
      <c r="A150" t="s">
        <v>2905</v>
      </c>
      <c r="B150" t="s">
        <v>2579</v>
      </c>
      <c r="C150" t="s">
        <v>2579</v>
      </c>
      <c r="D150" t="s">
        <v>2888</v>
      </c>
      <c r="E150">
        <v>35055</v>
      </c>
      <c r="F150" t="s">
        <v>2906</v>
      </c>
      <c r="G150">
        <v>65661</v>
      </c>
      <c r="H150">
        <v>5589.3</v>
      </c>
      <c r="I150" t="s">
        <v>58</v>
      </c>
      <c r="J150" t="s">
        <v>59</v>
      </c>
      <c r="K150" t="s">
        <v>39</v>
      </c>
      <c r="L150" t="s">
        <v>40</v>
      </c>
      <c r="M150" t="s">
        <v>60</v>
      </c>
      <c r="N150" t="s">
        <v>4440</v>
      </c>
      <c r="O150" t="s">
        <v>61</v>
      </c>
      <c r="P150" t="s">
        <v>62</v>
      </c>
      <c r="Q150" t="s">
        <v>4458</v>
      </c>
      <c r="R150" t="s">
        <v>4459</v>
      </c>
      <c r="S150">
        <v>1</v>
      </c>
      <c r="T150">
        <v>2.04</v>
      </c>
      <c r="U150">
        <v>0.21</v>
      </c>
      <c r="V150">
        <v>534</v>
      </c>
      <c r="W150">
        <v>0.88</v>
      </c>
      <c r="X150">
        <v>161</v>
      </c>
      <c r="Y150">
        <v>0.4</v>
      </c>
      <c r="Z150">
        <v>0</v>
      </c>
      <c r="AA150">
        <v>-199</v>
      </c>
      <c r="AB150">
        <v>39</v>
      </c>
      <c r="AC150">
        <v>229</v>
      </c>
      <c r="AD150">
        <v>69</v>
      </c>
      <c r="AE150">
        <v>36801</v>
      </c>
      <c r="AF150">
        <v>35055</v>
      </c>
      <c r="AG150">
        <v>65661</v>
      </c>
      <c r="AH150">
        <v>2.0299999999999998</v>
      </c>
      <c r="AI150" s="16">
        <v>0.97324276326857306</v>
      </c>
    </row>
    <row r="151" spans="1:35" x14ac:dyDescent="0.3">
      <c r="A151" t="s">
        <v>2907</v>
      </c>
      <c r="B151" t="s">
        <v>2579</v>
      </c>
      <c r="C151" t="s">
        <v>2579</v>
      </c>
      <c r="D151" t="s">
        <v>2908</v>
      </c>
      <c r="E151">
        <v>39845</v>
      </c>
      <c r="F151" t="s">
        <v>2909</v>
      </c>
      <c r="G151">
        <v>23434</v>
      </c>
      <c r="H151">
        <v>957</v>
      </c>
      <c r="I151" t="s">
        <v>58</v>
      </c>
      <c r="J151" t="s">
        <v>59</v>
      </c>
      <c r="K151" t="s">
        <v>39</v>
      </c>
      <c r="L151" t="s">
        <v>50</v>
      </c>
      <c r="M151" t="s">
        <v>398</v>
      </c>
      <c r="N151" t="s">
        <v>4460</v>
      </c>
      <c r="O151" t="s">
        <v>396</v>
      </c>
      <c r="P151" t="s">
        <v>397</v>
      </c>
      <c r="Q151" t="s">
        <v>4461</v>
      </c>
      <c r="R151" t="s">
        <v>4462</v>
      </c>
      <c r="S151">
        <v>1</v>
      </c>
      <c r="T151">
        <v>1.34</v>
      </c>
      <c r="U151">
        <v>0.2</v>
      </c>
      <c r="V151">
        <v>715</v>
      </c>
      <c r="W151">
        <v>1.61</v>
      </c>
      <c r="X151">
        <v>98</v>
      </c>
      <c r="Y151">
        <v>0.3</v>
      </c>
      <c r="Z151">
        <v>7</v>
      </c>
      <c r="AA151">
        <v>-259</v>
      </c>
      <c r="AB151">
        <v>0</v>
      </c>
      <c r="AC151">
        <v>-255</v>
      </c>
      <c r="AD151">
        <v>-514</v>
      </c>
      <c r="AE151">
        <v>36079</v>
      </c>
      <c r="AF151">
        <v>31745</v>
      </c>
      <c r="AG151">
        <v>23432</v>
      </c>
      <c r="AH151">
        <v>1.32</v>
      </c>
      <c r="AI151" s="16">
        <v>0.95359710967505262</v>
      </c>
    </row>
    <row r="152" spans="1:35" x14ac:dyDescent="0.3">
      <c r="A152" t="s">
        <v>2910</v>
      </c>
      <c r="B152" t="s">
        <v>2579</v>
      </c>
      <c r="C152" t="s">
        <v>2579</v>
      </c>
      <c r="D152" t="s">
        <v>2911</v>
      </c>
      <c r="E152">
        <v>28602</v>
      </c>
      <c r="F152" t="s">
        <v>2906</v>
      </c>
      <c r="G152">
        <v>65661</v>
      </c>
      <c r="H152">
        <v>1492.93</v>
      </c>
      <c r="I152" t="s">
        <v>58</v>
      </c>
      <c r="J152" t="s">
        <v>59</v>
      </c>
      <c r="K152" t="s">
        <v>39</v>
      </c>
      <c r="L152" t="s">
        <v>68</v>
      </c>
      <c r="M152" t="s">
        <v>925</v>
      </c>
      <c r="N152" t="s">
        <v>4463</v>
      </c>
      <c r="O152" t="s">
        <v>61</v>
      </c>
      <c r="P152" t="s">
        <v>62</v>
      </c>
      <c r="Q152" t="s">
        <v>4458</v>
      </c>
      <c r="R152" t="s">
        <v>4464</v>
      </c>
      <c r="S152">
        <v>1</v>
      </c>
      <c r="T152">
        <v>1.72</v>
      </c>
      <c r="U152">
        <v>0.21</v>
      </c>
      <c r="V152">
        <v>867</v>
      </c>
      <c r="W152">
        <v>1.88</v>
      </c>
      <c r="X152">
        <v>62</v>
      </c>
      <c r="Y152">
        <v>0.3</v>
      </c>
      <c r="Z152">
        <v>0</v>
      </c>
      <c r="AA152">
        <v>-10</v>
      </c>
      <c r="AB152">
        <v>-48</v>
      </c>
      <c r="AC152">
        <v>-16</v>
      </c>
      <c r="AD152">
        <v>-74</v>
      </c>
      <c r="AE152">
        <v>28025</v>
      </c>
      <c r="AF152">
        <v>28601</v>
      </c>
      <c r="AG152">
        <v>65661</v>
      </c>
      <c r="AH152">
        <v>1.71</v>
      </c>
      <c r="AI152" s="16">
        <v>0.97247744535030212</v>
      </c>
    </row>
    <row r="153" spans="1:35" x14ac:dyDescent="0.3">
      <c r="A153" t="s">
        <v>2912</v>
      </c>
      <c r="B153" t="s">
        <v>2579</v>
      </c>
      <c r="C153" t="s">
        <v>2579</v>
      </c>
      <c r="D153" t="s">
        <v>2913</v>
      </c>
      <c r="E153">
        <v>53207</v>
      </c>
      <c r="F153" t="s">
        <v>2894</v>
      </c>
      <c r="G153">
        <v>30650</v>
      </c>
      <c r="H153">
        <v>5951.96</v>
      </c>
      <c r="I153" t="s">
        <v>58</v>
      </c>
      <c r="J153" t="s">
        <v>59</v>
      </c>
      <c r="K153" t="s">
        <v>39</v>
      </c>
      <c r="L153" t="s">
        <v>140</v>
      </c>
      <c r="M153" t="s">
        <v>1036</v>
      </c>
      <c r="N153" t="s">
        <v>4434</v>
      </c>
      <c r="O153" t="s">
        <v>50</v>
      </c>
      <c r="P153" t="s">
        <v>255</v>
      </c>
      <c r="Q153" t="s">
        <v>4446</v>
      </c>
      <c r="R153" t="s">
        <v>4447</v>
      </c>
      <c r="S153">
        <v>5</v>
      </c>
      <c r="T153">
        <v>1.68</v>
      </c>
      <c r="U153">
        <v>0.21</v>
      </c>
      <c r="V153">
        <v>898</v>
      </c>
      <c r="W153">
        <v>1.93</v>
      </c>
      <c r="X153">
        <v>84</v>
      </c>
      <c r="Y153">
        <v>0.31</v>
      </c>
      <c r="Z153">
        <v>52</v>
      </c>
      <c r="AA153">
        <v>-41</v>
      </c>
      <c r="AB153">
        <v>-60</v>
      </c>
      <c r="AC153">
        <v>-55</v>
      </c>
      <c r="AD153">
        <v>-156</v>
      </c>
      <c r="AE153">
        <v>53076</v>
      </c>
      <c r="AF153">
        <v>53014</v>
      </c>
      <c r="AG153">
        <v>30650</v>
      </c>
      <c r="AH153">
        <v>1.67</v>
      </c>
      <c r="AI153" s="16">
        <v>0.77459594698637768</v>
      </c>
    </row>
    <row r="154" spans="1:35" x14ac:dyDescent="0.3">
      <c r="A154" t="s">
        <v>2914</v>
      </c>
      <c r="B154" t="s">
        <v>2579</v>
      </c>
      <c r="C154" t="s">
        <v>2579</v>
      </c>
      <c r="D154" t="s">
        <v>2915</v>
      </c>
      <c r="E154">
        <v>64850</v>
      </c>
      <c r="F154" t="s">
        <v>2916</v>
      </c>
      <c r="G154">
        <v>46705</v>
      </c>
      <c r="H154">
        <v>1206.57</v>
      </c>
      <c r="I154" t="s">
        <v>58</v>
      </c>
      <c r="J154" t="s">
        <v>59</v>
      </c>
      <c r="K154" t="s">
        <v>39</v>
      </c>
      <c r="L154" t="s">
        <v>61</v>
      </c>
      <c r="M154" t="s">
        <v>1134</v>
      </c>
      <c r="N154" t="s">
        <v>4465</v>
      </c>
      <c r="O154" t="s">
        <v>76</v>
      </c>
      <c r="P154" t="s">
        <v>381</v>
      </c>
      <c r="Q154" t="s">
        <v>4466</v>
      </c>
      <c r="R154" t="s">
        <v>4467</v>
      </c>
      <c r="S154">
        <v>1</v>
      </c>
      <c r="T154">
        <v>2.42</v>
      </c>
      <c r="U154">
        <v>0.21</v>
      </c>
      <c r="V154">
        <v>342</v>
      </c>
      <c r="W154">
        <v>0.88</v>
      </c>
      <c r="X154">
        <v>67</v>
      </c>
      <c r="Y154">
        <v>0.3</v>
      </c>
      <c r="Z154">
        <v>4</v>
      </c>
      <c r="AA154">
        <v>-12</v>
      </c>
      <c r="AB154">
        <v>-11</v>
      </c>
      <c r="AC154">
        <v>209</v>
      </c>
      <c r="AD154">
        <v>186</v>
      </c>
      <c r="AE154">
        <v>65661</v>
      </c>
      <c r="AF154">
        <v>64850</v>
      </c>
      <c r="AG154">
        <v>75006</v>
      </c>
      <c r="AH154">
        <v>2.41</v>
      </c>
      <c r="AI154" s="16">
        <v>0.72163866510697039</v>
      </c>
    </row>
    <row r="155" spans="1:35" x14ac:dyDescent="0.3">
      <c r="A155" t="s">
        <v>2917</v>
      </c>
      <c r="B155" t="s">
        <v>2579</v>
      </c>
      <c r="C155" t="s">
        <v>2579</v>
      </c>
      <c r="D155" t="s">
        <v>2915</v>
      </c>
      <c r="E155">
        <v>64850</v>
      </c>
      <c r="F155" t="s">
        <v>2918</v>
      </c>
      <c r="G155">
        <v>75006</v>
      </c>
      <c r="H155">
        <v>828.18</v>
      </c>
      <c r="I155" t="s">
        <v>58</v>
      </c>
      <c r="J155" t="s">
        <v>59</v>
      </c>
      <c r="K155" t="s">
        <v>39</v>
      </c>
      <c r="L155" t="s">
        <v>61</v>
      </c>
      <c r="M155" t="s">
        <v>1134</v>
      </c>
      <c r="N155" t="s">
        <v>4465</v>
      </c>
      <c r="O155" t="s">
        <v>76</v>
      </c>
      <c r="P155" t="s">
        <v>381</v>
      </c>
      <c r="Q155" t="s">
        <v>4466</v>
      </c>
      <c r="R155" t="s">
        <v>4467</v>
      </c>
      <c r="S155">
        <v>1</v>
      </c>
      <c r="T155">
        <v>2.42</v>
      </c>
      <c r="U155">
        <v>0.21</v>
      </c>
      <c r="V155">
        <v>342</v>
      </c>
      <c r="W155">
        <v>0.88</v>
      </c>
      <c r="X155">
        <v>67</v>
      </c>
      <c r="Y155">
        <v>0.3</v>
      </c>
      <c r="Z155">
        <v>4</v>
      </c>
      <c r="AA155">
        <v>-12</v>
      </c>
      <c r="AB155">
        <v>-11</v>
      </c>
      <c r="AC155">
        <v>209</v>
      </c>
      <c r="AD155">
        <v>186</v>
      </c>
      <c r="AE155">
        <v>65661</v>
      </c>
      <c r="AF155">
        <v>64850</v>
      </c>
      <c r="AG155">
        <v>75006</v>
      </c>
      <c r="AH155">
        <v>2.41</v>
      </c>
      <c r="AI155" s="16">
        <v>0.97396667040102969</v>
      </c>
    </row>
    <row r="156" spans="1:35" x14ac:dyDescent="0.3">
      <c r="A156" t="s">
        <v>2919</v>
      </c>
      <c r="B156" t="s">
        <v>2579</v>
      </c>
      <c r="C156" t="s">
        <v>2579</v>
      </c>
      <c r="D156" t="s">
        <v>2920</v>
      </c>
      <c r="E156">
        <v>30056</v>
      </c>
      <c r="F156" t="s">
        <v>2906</v>
      </c>
      <c r="G156">
        <v>65661</v>
      </c>
      <c r="H156">
        <v>2440.8000000000002</v>
      </c>
      <c r="I156" t="s">
        <v>58</v>
      </c>
      <c r="J156" t="s">
        <v>59</v>
      </c>
      <c r="K156" t="s">
        <v>39</v>
      </c>
      <c r="L156" t="s">
        <v>50</v>
      </c>
      <c r="M156" t="s">
        <v>642</v>
      </c>
      <c r="N156" t="s">
        <v>4468</v>
      </c>
      <c r="O156" t="s">
        <v>61</v>
      </c>
      <c r="P156" t="s">
        <v>62</v>
      </c>
      <c r="Q156" t="s">
        <v>4458</v>
      </c>
      <c r="R156" t="s">
        <v>4469</v>
      </c>
      <c r="S156">
        <v>2</v>
      </c>
      <c r="T156">
        <v>1.62</v>
      </c>
      <c r="U156">
        <v>0.21</v>
      </c>
      <c r="V156">
        <v>754</v>
      </c>
      <c r="W156">
        <v>1.89</v>
      </c>
      <c r="X156">
        <v>50</v>
      </c>
      <c r="Y156">
        <v>0.28000000000000003</v>
      </c>
      <c r="Z156">
        <v>4</v>
      </c>
      <c r="AA156">
        <v>-30</v>
      </c>
      <c r="AB156">
        <v>-21</v>
      </c>
      <c r="AC156">
        <v>-211</v>
      </c>
      <c r="AD156">
        <v>-262</v>
      </c>
      <c r="AE156">
        <v>30642</v>
      </c>
      <c r="AF156">
        <v>30262</v>
      </c>
      <c r="AG156">
        <v>65661</v>
      </c>
      <c r="AH156">
        <v>1.61</v>
      </c>
      <c r="AI156" s="16">
        <v>0.97324276326857306</v>
      </c>
    </row>
    <row r="157" spans="1:35" x14ac:dyDescent="0.3">
      <c r="A157" t="s">
        <v>2921</v>
      </c>
      <c r="B157" t="s">
        <v>2579</v>
      </c>
      <c r="C157" t="s">
        <v>2579</v>
      </c>
      <c r="D157" t="s">
        <v>2922</v>
      </c>
      <c r="E157">
        <v>53402</v>
      </c>
      <c r="F157" t="s">
        <v>2888</v>
      </c>
      <c r="G157">
        <v>35055</v>
      </c>
      <c r="H157">
        <v>1214.76</v>
      </c>
      <c r="I157" t="s">
        <v>58</v>
      </c>
      <c r="J157" t="s">
        <v>59</v>
      </c>
      <c r="K157" t="s">
        <v>39</v>
      </c>
      <c r="L157" t="s">
        <v>140</v>
      </c>
      <c r="M157" t="s">
        <v>1971</v>
      </c>
      <c r="N157" t="s">
        <v>4470</v>
      </c>
      <c r="O157" t="s">
        <v>40</v>
      </c>
      <c r="P157" t="s">
        <v>60</v>
      </c>
      <c r="Q157" t="s">
        <v>4440</v>
      </c>
      <c r="R157" t="s">
        <v>4471</v>
      </c>
      <c r="S157">
        <v>1</v>
      </c>
      <c r="T157">
        <v>1.89</v>
      </c>
      <c r="U157">
        <v>0.21</v>
      </c>
      <c r="V157">
        <v>644</v>
      </c>
      <c r="W157">
        <v>1.21</v>
      </c>
      <c r="X157">
        <v>103</v>
      </c>
      <c r="Y157">
        <v>0.35</v>
      </c>
      <c r="Z157">
        <v>53</v>
      </c>
      <c r="AA157">
        <v>-91</v>
      </c>
      <c r="AB157">
        <v>1</v>
      </c>
      <c r="AC157">
        <v>-47</v>
      </c>
      <c r="AD157">
        <v>-137</v>
      </c>
      <c r="AE157">
        <v>53701</v>
      </c>
      <c r="AF157">
        <v>53401</v>
      </c>
      <c r="AG157">
        <v>35055</v>
      </c>
      <c r="AH157">
        <v>1.88</v>
      </c>
      <c r="AI157" s="16">
        <v>0.97465243927119161</v>
      </c>
    </row>
    <row r="158" spans="1:35" x14ac:dyDescent="0.3">
      <c r="A158" t="s">
        <v>2923</v>
      </c>
      <c r="B158" t="s">
        <v>2924</v>
      </c>
      <c r="C158" t="s">
        <v>2924</v>
      </c>
      <c r="D158" t="s">
        <v>2701</v>
      </c>
      <c r="E158">
        <v>45217</v>
      </c>
      <c r="F158" t="s">
        <v>2633</v>
      </c>
      <c r="G158">
        <v>30122</v>
      </c>
      <c r="H158">
        <v>2533.0500000000002</v>
      </c>
      <c r="I158" t="s">
        <v>1387</v>
      </c>
      <c r="J158" t="s">
        <v>1388</v>
      </c>
      <c r="K158" t="s">
        <v>39</v>
      </c>
      <c r="L158" t="s">
        <v>87</v>
      </c>
      <c r="M158" t="s">
        <v>536</v>
      </c>
      <c r="N158" t="s">
        <v>4268</v>
      </c>
      <c r="O158" t="s">
        <v>50</v>
      </c>
      <c r="P158" t="s">
        <v>313</v>
      </c>
      <c r="Q158" t="s">
        <v>4472</v>
      </c>
      <c r="R158" t="s">
        <v>4473</v>
      </c>
      <c r="S158">
        <v>1</v>
      </c>
      <c r="T158">
        <v>1.92</v>
      </c>
      <c r="U158">
        <v>0.28000000000000003</v>
      </c>
      <c r="V158">
        <v>440</v>
      </c>
      <c r="W158">
        <v>0.57999999999999996</v>
      </c>
      <c r="X158">
        <v>59</v>
      </c>
      <c r="Y158">
        <v>0.3</v>
      </c>
      <c r="Z158">
        <v>-31</v>
      </c>
      <c r="AA158">
        <v>-72</v>
      </c>
      <c r="AB158">
        <v>72</v>
      </c>
      <c r="AC158">
        <v>8</v>
      </c>
      <c r="AD158">
        <v>8</v>
      </c>
      <c r="AE158">
        <v>47240</v>
      </c>
      <c r="AF158">
        <v>45201</v>
      </c>
      <c r="AG158">
        <v>30057</v>
      </c>
      <c r="AH158">
        <v>1.98</v>
      </c>
      <c r="AI158" s="16">
        <v>0.7667468486837048</v>
      </c>
    </row>
    <row r="159" spans="1:35" x14ac:dyDescent="0.3">
      <c r="A159" t="s">
        <v>2925</v>
      </c>
      <c r="B159" t="s">
        <v>2924</v>
      </c>
      <c r="C159" t="s">
        <v>2924</v>
      </c>
      <c r="D159" t="s">
        <v>2926</v>
      </c>
      <c r="E159">
        <v>43762</v>
      </c>
      <c r="F159" t="s">
        <v>2927</v>
      </c>
      <c r="G159">
        <v>35111</v>
      </c>
      <c r="H159">
        <v>1127.49</v>
      </c>
      <c r="I159" t="s">
        <v>1387</v>
      </c>
      <c r="J159" t="s">
        <v>1388</v>
      </c>
      <c r="K159" t="s">
        <v>39</v>
      </c>
      <c r="L159" t="s">
        <v>87</v>
      </c>
      <c r="M159" t="s">
        <v>1506</v>
      </c>
      <c r="N159" t="s">
        <v>4474</v>
      </c>
      <c r="O159" t="s">
        <v>40</v>
      </c>
      <c r="P159" t="s">
        <v>320</v>
      </c>
      <c r="Q159" t="s">
        <v>4475</v>
      </c>
      <c r="R159" t="s">
        <v>4476</v>
      </c>
      <c r="S159">
        <v>1</v>
      </c>
      <c r="T159">
        <v>1.74</v>
      </c>
      <c r="U159">
        <v>0.28999999999999998</v>
      </c>
      <c r="V159">
        <v>648</v>
      </c>
      <c r="W159">
        <v>1.08</v>
      </c>
      <c r="X159">
        <v>41</v>
      </c>
      <c r="Y159">
        <v>0.25</v>
      </c>
      <c r="Z159">
        <v>-50</v>
      </c>
      <c r="AA159">
        <v>198</v>
      </c>
      <c r="AB159">
        <v>31</v>
      </c>
      <c r="AC159">
        <v>-252</v>
      </c>
      <c r="AD159">
        <v>-23</v>
      </c>
      <c r="AE159">
        <v>43025</v>
      </c>
      <c r="AF159">
        <v>43762</v>
      </c>
      <c r="AG159">
        <v>35111</v>
      </c>
      <c r="AH159">
        <v>1.81</v>
      </c>
      <c r="AI159" s="16">
        <v>0.98745469600683333</v>
      </c>
    </row>
    <row r="160" spans="1:35" x14ac:dyDescent="0.3">
      <c r="A160" t="s">
        <v>2928</v>
      </c>
      <c r="B160" t="s">
        <v>2929</v>
      </c>
      <c r="C160" t="s">
        <v>2570</v>
      </c>
      <c r="D160" t="s">
        <v>2930</v>
      </c>
      <c r="E160">
        <v>43502</v>
      </c>
      <c r="F160" t="s">
        <v>2931</v>
      </c>
      <c r="G160">
        <v>37885</v>
      </c>
      <c r="H160">
        <v>11068.2</v>
      </c>
      <c r="I160" t="s">
        <v>761</v>
      </c>
      <c r="J160" t="s">
        <v>762</v>
      </c>
      <c r="K160" t="s">
        <v>39</v>
      </c>
      <c r="L160" t="s">
        <v>87</v>
      </c>
      <c r="M160" t="s">
        <v>1496</v>
      </c>
      <c r="N160" t="s">
        <v>4477</v>
      </c>
      <c r="O160" t="s">
        <v>70</v>
      </c>
      <c r="P160" t="s">
        <v>763</v>
      </c>
      <c r="Q160" t="s">
        <v>4478</v>
      </c>
      <c r="R160" t="s">
        <v>4479</v>
      </c>
      <c r="S160">
        <v>21</v>
      </c>
      <c r="T160">
        <v>1.8</v>
      </c>
      <c r="U160">
        <v>0.26</v>
      </c>
      <c r="V160">
        <v>473</v>
      </c>
      <c r="W160">
        <v>0.95</v>
      </c>
      <c r="X160">
        <v>90</v>
      </c>
      <c r="Y160">
        <v>0.32</v>
      </c>
      <c r="Z160">
        <v>-19</v>
      </c>
      <c r="AA160">
        <v>-69</v>
      </c>
      <c r="AB160">
        <v>4</v>
      </c>
      <c r="AC160">
        <v>61</v>
      </c>
      <c r="AD160">
        <v>-4</v>
      </c>
      <c r="AE160">
        <v>43449</v>
      </c>
      <c r="AF160">
        <v>43502</v>
      </c>
      <c r="AG160">
        <v>37885</v>
      </c>
      <c r="AH160">
        <v>1.84</v>
      </c>
      <c r="AI160" s="16">
        <v>1</v>
      </c>
    </row>
    <row r="161" spans="1:35" x14ac:dyDescent="0.3">
      <c r="A161" t="s">
        <v>2932</v>
      </c>
      <c r="B161" t="s">
        <v>2929</v>
      </c>
      <c r="C161" t="s">
        <v>2570</v>
      </c>
      <c r="D161" t="s">
        <v>2933</v>
      </c>
      <c r="E161">
        <v>53120</v>
      </c>
      <c r="F161" t="s">
        <v>2635</v>
      </c>
      <c r="G161">
        <v>38104</v>
      </c>
      <c r="H161">
        <v>964.8</v>
      </c>
      <c r="I161" t="s">
        <v>761</v>
      </c>
      <c r="J161" t="s">
        <v>762</v>
      </c>
      <c r="K161" t="s">
        <v>39</v>
      </c>
      <c r="L161" t="s">
        <v>140</v>
      </c>
      <c r="M161" t="s">
        <v>1978</v>
      </c>
      <c r="N161" t="s">
        <v>4480</v>
      </c>
      <c r="O161" t="s">
        <v>70</v>
      </c>
      <c r="P161" t="s">
        <v>75</v>
      </c>
      <c r="Q161" t="s">
        <v>4419</v>
      </c>
      <c r="R161" t="s">
        <v>4481</v>
      </c>
      <c r="S161">
        <v>1</v>
      </c>
      <c r="T161">
        <v>1.6</v>
      </c>
      <c r="U161">
        <v>0.28000000000000003</v>
      </c>
      <c r="V161">
        <v>603</v>
      </c>
      <c r="W161">
        <v>0.8</v>
      </c>
      <c r="X161">
        <v>67</v>
      </c>
      <c r="Y161">
        <v>0.3</v>
      </c>
      <c r="Z161">
        <v>-25</v>
      </c>
      <c r="AA161">
        <v>-46</v>
      </c>
      <c r="AB161">
        <v>98</v>
      </c>
      <c r="AC161">
        <v>180</v>
      </c>
      <c r="AD161">
        <v>232</v>
      </c>
      <c r="AE161">
        <v>53598</v>
      </c>
      <c r="AF161">
        <v>53120</v>
      </c>
      <c r="AG161">
        <v>38101</v>
      </c>
      <c r="AH161">
        <v>1.66</v>
      </c>
      <c r="AI161" s="16">
        <v>1</v>
      </c>
    </row>
    <row r="162" spans="1:35" x14ac:dyDescent="0.3">
      <c r="A162" t="s">
        <v>2934</v>
      </c>
      <c r="B162" t="s">
        <v>2929</v>
      </c>
      <c r="C162" t="s">
        <v>2570</v>
      </c>
      <c r="D162" t="s">
        <v>2935</v>
      </c>
      <c r="E162">
        <v>76106</v>
      </c>
      <c r="F162" t="s">
        <v>2936</v>
      </c>
      <c r="G162">
        <v>37821</v>
      </c>
      <c r="H162">
        <v>996.84</v>
      </c>
      <c r="I162" t="s">
        <v>761</v>
      </c>
      <c r="J162" t="s">
        <v>762</v>
      </c>
      <c r="K162" t="s">
        <v>39</v>
      </c>
      <c r="L162" t="s">
        <v>76</v>
      </c>
      <c r="M162" t="s">
        <v>804</v>
      </c>
      <c r="N162" t="s">
        <v>4482</v>
      </c>
      <c r="O162" t="s">
        <v>70</v>
      </c>
      <c r="P162" t="s">
        <v>371</v>
      </c>
      <c r="Q162" t="s">
        <v>4483</v>
      </c>
      <c r="R162" t="s">
        <v>4484</v>
      </c>
      <c r="S162">
        <v>1</v>
      </c>
      <c r="T162">
        <v>1.0900000000000001</v>
      </c>
      <c r="U162">
        <v>0.27</v>
      </c>
      <c r="V162">
        <v>917</v>
      </c>
      <c r="W162">
        <v>1.96</v>
      </c>
      <c r="X162">
        <v>13</v>
      </c>
      <c r="Y162">
        <v>0.25</v>
      </c>
      <c r="Z162">
        <v>-53</v>
      </c>
      <c r="AA162">
        <v>16</v>
      </c>
      <c r="AB162">
        <v>-35</v>
      </c>
      <c r="AC162">
        <v>-103</v>
      </c>
      <c r="AD162">
        <v>-122</v>
      </c>
      <c r="AE162">
        <v>76001</v>
      </c>
      <c r="AF162">
        <v>76101</v>
      </c>
      <c r="AG162">
        <v>37821</v>
      </c>
      <c r="AH162">
        <v>1.1399999999999999</v>
      </c>
      <c r="AI162" s="16">
        <v>1</v>
      </c>
    </row>
    <row r="163" spans="1:35" x14ac:dyDescent="0.3">
      <c r="A163" t="s">
        <v>2937</v>
      </c>
      <c r="B163" t="s">
        <v>2929</v>
      </c>
      <c r="C163" t="s">
        <v>2570</v>
      </c>
      <c r="D163" t="s">
        <v>2659</v>
      </c>
      <c r="E163">
        <v>38343</v>
      </c>
      <c r="F163" t="s">
        <v>2808</v>
      </c>
      <c r="G163">
        <v>43207</v>
      </c>
      <c r="H163">
        <v>35277.06</v>
      </c>
      <c r="I163" t="s">
        <v>761</v>
      </c>
      <c r="J163" t="s">
        <v>762</v>
      </c>
      <c r="K163" t="s">
        <v>39</v>
      </c>
      <c r="L163" t="s">
        <v>70</v>
      </c>
      <c r="M163" t="s">
        <v>553</v>
      </c>
      <c r="N163" t="s">
        <v>4240</v>
      </c>
      <c r="O163" t="s">
        <v>87</v>
      </c>
      <c r="P163" t="s">
        <v>393</v>
      </c>
      <c r="Q163" t="s">
        <v>4368</v>
      </c>
      <c r="R163" t="s">
        <v>4485</v>
      </c>
      <c r="S163">
        <v>43</v>
      </c>
      <c r="T163">
        <v>1.82</v>
      </c>
      <c r="U163">
        <v>0.28000000000000003</v>
      </c>
      <c r="V163">
        <v>497</v>
      </c>
      <c r="W163">
        <v>1.04</v>
      </c>
      <c r="X163">
        <v>44</v>
      </c>
      <c r="Y163">
        <v>0.27</v>
      </c>
      <c r="Z163">
        <v>-34</v>
      </c>
      <c r="AA163">
        <v>-17</v>
      </c>
      <c r="AB163">
        <v>-18</v>
      </c>
      <c r="AC163">
        <v>-85</v>
      </c>
      <c r="AD163">
        <v>-120</v>
      </c>
      <c r="AE163">
        <v>38343</v>
      </c>
      <c r="AF163">
        <v>38343</v>
      </c>
      <c r="AG163">
        <v>43201</v>
      </c>
      <c r="AH163">
        <v>1.88</v>
      </c>
      <c r="AI163" s="16">
        <v>1</v>
      </c>
    </row>
    <row r="164" spans="1:35" x14ac:dyDescent="0.3">
      <c r="A164" t="s">
        <v>2938</v>
      </c>
      <c r="B164" t="s">
        <v>2929</v>
      </c>
      <c r="C164" t="s">
        <v>2570</v>
      </c>
      <c r="D164" t="s">
        <v>2939</v>
      </c>
      <c r="E164">
        <v>53158</v>
      </c>
      <c r="F164" t="s">
        <v>2936</v>
      </c>
      <c r="G164">
        <v>37821</v>
      </c>
      <c r="H164">
        <v>4032.6</v>
      </c>
      <c r="I164" t="s">
        <v>761</v>
      </c>
      <c r="J164" t="s">
        <v>762</v>
      </c>
      <c r="K164" t="s">
        <v>39</v>
      </c>
      <c r="L164" t="s">
        <v>140</v>
      </c>
      <c r="M164" t="s">
        <v>737</v>
      </c>
      <c r="N164" t="s">
        <v>4486</v>
      </c>
      <c r="O164" t="s">
        <v>70</v>
      </c>
      <c r="P164" t="s">
        <v>371</v>
      </c>
      <c r="Q164" t="s">
        <v>4483</v>
      </c>
      <c r="R164" t="s">
        <v>4487</v>
      </c>
      <c r="S164">
        <v>4</v>
      </c>
      <c r="T164">
        <v>1.65</v>
      </c>
      <c r="U164">
        <v>0.28000000000000003</v>
      </c>
      <c r="V164">
        <v>611</v>
      </c>
      <c r="W164">
        <v>1.36</v>
      </c>
      <c r="X164">
        <v>59</v>
      </c>
      <c r="Y164">
        <v>0.28999999999999998</v>
      </c>
      <c r="Z164">
        <v>24</v>
      </c>
      <c r="AA164">
        <v>-32</v>
      </c>
      <c r="AB164">
        <v>-35</v>
      </c>
      <c r="AC164">
        <v>-151</v>
      </c>
      <c r="AD164">
        <v>-218</v>
      </c>
      <c r="AE164">
        <v>53201</v>
      </c>
      <c r="AF164">
        <v>53158</v>
      </c>
      <c r="AG164">
        <v>37821</v>
      </c>
      <c r="AH164">
        <v>1.71</v>
      </c>
      <c r="AI164" s="16">
        <v>0.82044817927170866</v>
      </c>
    </row>
    <row r="165" spans="1:35" x14ac:dyDescent="0.3">
      <c r="A165" t="s">
        <v>2940</v>
      </c>
      <c r="B165" t="s">
        <v>2929</v>
      </c>
      <c r="C165" t="s">
        <v>2570</v>
      </c>
      <c r="D165" t="s">
        <v>2939</v>
      </c>
      <c r="E165">
        <v>53158</v>
      </c>
      <c r="F165" t="s">
        <v>2931</v>
      </c>
      <c r="G165">
        <v>37885</v>
      </c>
      <c r="H165">
        <v>1168.5</v>
      </c>
      <c r="I165" t="s">
        <v>761</v>
      </c>
      <c r="J165" t="s">
        <v>762</v>
      </c>
      <c r="K165" t="s">
        <v>39</v>
      </c>
      <c r="L165" t="s">
        <v>140</v>
      </c>
      <c r="M165" t="s">
        <v>737</v>
      </c>
      <c r="N165" t="s">
        <v>4486</v>
      </c>
      <c r="O165" t="s">
        <v>70</v>
      </c>
      <c r="P165" t="s">
        <v>763</v>
      </c>
      <c r="Q165" t="s">
        <v>4478</v>
      </c>
      <c r="R165" t="s">
        <v>4488</v>
      </c>
      <c r="S165">
        <v>1</v>
      </c>
      <c r="T165">
        <v>1.9</v>
      </c>
      <c r="U165">
        <v>0.28999999999999998</v>
      </c>
      <c r="V165">
        <v>615</v>
      </c>
      <c r="W165">
        <v>1.54</v>
      </c>
      <c r="X165">
        <v>89</v>
      </c>
      <c r="Y165">
        <v>0.3</v>
      </c>
      <c r="Z165">
        <v>35</v>
      </c>
      <c r="AA165">
        <v>-32</v>
      </c>
      <c r="AB165">
        <v>-78</v>
      </c>
      <c r="AC165">
        <v>-5</v>
      </c>
      <c r="AD165">
        <v>-115</v>
      </c>
      <c r="AE165">
        <v>60447</v>
      </c>
      <c r="AF165">
        <v>53158</v>
      </c>
      <c r="AG165">
        <v>37885</v>
      </c>
      <c r="AH165">
        <v>1.97</v>
      </c>
      <c r="AI165" s="16">
        <v>0.82524916943521587</v>
      </c>
    </row>
    <row r="166" spans="1:35" x14ac:dyDescent="0.3">
      <c r="A166" t="s">
        <v>2941</v>
      </c>
      <c r="B166" t="s">
        <v>2929</v>
      </c>
      <c r="C166" t="s">
        <v>2570</v>
      </c>
      <c r="D166" t="s">
        <v>2942</v>
      </c>
      <c r="E166">
        <v>45882</v>
      </c>
      <c r="F166" t="s">
        <v>2931</v>
      </c>
      <c r="G166">
        <v>37885</v>
      </c>
      <c r="H166">
        <v>13049.2</v>
      </c>
      <c r="I166" t="s">
        <v>761</v>
      </c>
      <c r="J166" t="s">
        <v>762</v>
      </c>
      <c r="K166" t="s">
        <v>39</v>
      </c>
      <c r="L166" t="s">
        <v>87</v>
      </c>
      <c r="M166" t="s">
        <v>799</v>
      </c>
      <c r="N166" t="s">
        <v>4489</v>
      </c>
      <c r="O166" t="s">
        <v>70</v>
      </c>
      <c r="P166" t="s">
        <v>763</v>
      </c>
      <c r="Q166" t="s">
        <v>4478</v>
      </c>
      <c r="R166" t="s">
        <v>4490</v>
      </c>
      <c r="S166">
        <v>28</v>
      </c>
      <c r="T166">
        <v>1.9</v>
      </c>
      <c r="U166">
        <v>0.24</v>
      </c>
      <c r="V166">
        <v>404</v>
      </c>
      <c r="W166">
        <v>0.9</v>
      </c>
      <c r="X166">
        <v>117</v>
      </c>
      <c r="Y166">
        <v>0.35</v>
      </c>
      <c r="Z166">
        <v>-13</v>
      </c>
      <c r="AA166">
        <v>-147</v>
      </c>
      <c r="AB166">
        <v>-3</v>
      </c>
      <c r="AC166">
        <v>40</v>
      </c>
      <c r="AD166">
        <v>-110</v>
      </c>
      <c r="AE166">
        <v>43443</v>
      </c>
      <c r="AF166">
        <v>45882</v>
      </c>
      <c r="AG166">
        <v>37885</v>
      </c>
      <c r="AH166">
        <v>1.92</v>
      </c>
      <c r="AI166" s="16">
        <v>1</v>
      </c>
    </row>
    <row r="167" spans="1:35" x14ac:dyDescent="0.3">
      <c r="A167" t="s">
        <v>2943</v>
      </c>
      <c r="B167" t="s">
        <v>2944</v>
      </c>
      <c r="C167" t="s">
        <v>2575</v>
      </c>
      <c r="D167" t="s">
        <v>2945</v>
      </c>
      <c r="E167">
        <v>30013</v>
      </c>
      <c r="F167" t="s">
        <v>2659</v>
      </c>
      <c r="G167">
        <v>38343</v>
      </c>
      <c r="H167">
        <v>54815</v>
      </c>
      <c r="I167" t="s">
        <v>551</v>
      </c>
      <c r="J167" t="s">
        <v>552</v>
      </c>
      <c r="K167" t="s">
        <v>39</v>
      </c>
      <c r="L167" t="s">
        <v>50</v>
      </c>
      <c r="M167" t="s">
        <v>308</v>
      </c>
      <c r="N167" t="s">
        <v>4491</v>
      </c>
      <c r="O167" t="s">
        <v>70</v>
      </c>
      <c r="P167" t="s">
        <v>553</v>
      </c>
      <c r="Q167" t="s">
        <v>4240</v>
      </c>
      <c r="R167" t="s">
        <v>4492</v>
      </c>
      <c r="S167">
        <v>124</v>
      </c>
      <c r="T167">
        <v>1.46</v>
      </c>
      <c r="U167">
        <v>0.42</v>
      </c>
      <c r="V167">
        <v>396</v>
      </c>
      <c r="W167">
        <v>0.91</v>
      </c>
      <c r="X167">
        <v>80</v>
      </c>
      <c r="Y167">
        <v>0.3</v>
      </c>
      <c r="Z167">
        <v>-84</v>
      </c>
      <c r="AA167">
        <v>-43</v>
      </c>
      <c r="AB167">
        <v>-33</v>
      </c>
      <c r="AC167">
        <v>297</v>
      </c>
      <c r="AD167">
        <v>221</v>
      </c>
      <c r="AE167">
        <v>30301</v>
      </c>
      <c r="AF167">
        <v>30012</v>
      </c>
      <c r="AG167">
        <v>38343</v>
      </c>
      <c r="AH167">
        <v>1.66</v>
      </c>
      <c r="AI167" s="16">
        <v>0.92015808084100381</v>
      </c>
    </row>
    <row r="168" spans="1:35" x14ac:dyDescent="0.3">
      <c r="A168" t="s">
        <v>2946</v>
      </c>
      <c r="B168" t="s">
        <v>2947</v>
      </c>
      <c r="C168" t="s">
        <v>2589</v>
      </c>
      <c r="D168" t="s">
        <v>2948</v>
      </c>
      <c r="E168">
        <v>29340</v>
      </c>
      <c r="F168" t="s">
        <v>2949</v>
      </c>
      <c r="G168">
        <v>53027</v>
      </c>
      <c r="H168">
        <v>3461.22</v>
      </c>
      <c r="I168" t="s">
        <v>779</v>
      </c>
      <c r="J168" t="s">
        <v>780</v>
      </c>
      <c r="K168" t="s">
        <v>39</v>
      </c>
      <c r="L168" t="s">
        <v>90</v>
      </c>
      <c r="M168" t="s">
        <v>782</v>
      </c>
      <c r="N168" t="s">
        <v>4493</v>
      </c>
      <c r="O168" t="s">
        <v>140</v>
      </c>
      <c r="P168" t="s">
        <v>1665</v>
      </c>
      <c r="Q168" t="s">
        <v>4494</v>
      </c>
      <c r="R168" t="s">
        <v>4495</v>
      </c>
      <c r="S168">
        <v>4</v>
      </c>
      <c r="T168">
        <v>1.34</v>
      </c>
      <c r="U168">
        <v>0.4</v>
      </c>
      <c r="V168">
        <v>861</v>
      </c>
      <c r="W168">
        <v>1.52</v>
      </c>
      <c r="X168">
        <v>102</v>
      </c>
      <c r="Y168">
        <v>0.33</v>
      </c>
      <c r="Z168">
        <v>-107</v>
      </c>
      <c r="AA168">
        <v>-100</v>
      </c>
      <c r="AB168">
        <v>38</v>
      </c>
      <c r="AC168">
        <v>40</v>
      </c>
      <c r="AD168">
        <v>-22</v>
      </c>
      <c r="AE168">
        <v>29706</v>
      </c>
      <c r="AF168">
        <v>29340</v>
      </c>
      <c r="AG168">
        <v>53027</v>
      </c>
      <c r="AH168">
        <v>1.52</v>
      </c>
      <c r="AI168" s="16">
        <v>0.97674418604651159</v>
      </c>
    </row>
    <row r="169" spans="1:35" x14ac:dyDescent="0.3">
      <c r="A169" t="s">
        <v>2950</v>
      </c>
      <c r="B169" t="s">
        <v>2947</v>
      </c>
      <c r="C169" t="s">
        <v>2589</v>
      </c>
      <c r="D169" t="s">
        <v>2949</v>
      </c>
      <c r="E169">
        <v>53027</v>
      </c>
      <c r="F169" t="s">
        <v>2948</v>
      </c>
      <c r="G169">
        <v>29341</v>
      </c>
      <c r="H169">
        <v>4778.55</v>
      </c>
      <c r="I169" t="s">
        <v>779</v>
      </c>
      <c r="J169" t="s">
        <v>780</v>
      </c>
      <c r="K169" t="s">
        <v>39</v>
      </c>
      <c r="L169" t="s">
        <v>90</v>
      </c>
      <c r="M169" t="s">
        <v>782</v>
      </c>
      <c r="N169" t="s">
        <v>4493</v>
      </c>
      <c r="O169" t="s">
        <v>140</v>
      </c>
      <c r="P169" t="s">
        <v>1665</v>
      </c>
      <c r="Q169" t="s">
        <v>4494</v>
      </c>
      <c r="R169" t="s">
        <v>4495</v>
      </c>
      <c r="S169">
        <v>4</v>
      </c>
      <c r="T169">
        <v>1.34</v>
      </c>
      <c r="U169">
        <v>0.4</v>
      </c>
      <c r="V169">
        <v>861</v>
      </c>
      <c r="W169">
        <v>1.52</v>
      </c>
      <c r="X169">
        <v>102</v>
      </c>
      <c r="Y169">
        <v>0.33</v>
      </c>
      <c r="Z169">
        <v>-107</v>
      </c>
      <c r="AA169">
        <v>-100</v>
      </c>
      <c r="AB169">
        <v>38</v>
      </c>
      <c r="AC169">
        <v>40</v>
      </c>
      <c r="AD169">
        <v>-22</v>
      </c>
      <c r="AE169">
        <v>29706</v>
      </c>
      <c r="AF169">
        <v>29340</v>
      </c>
      <c r="AG169">
        <v>53027</v>
      </c>
      <c r="AH169">
        <v>1.52</v>
      </c>
      <c r="AI169" s="16">
        <v>0.97674418604651159</v>
      </c>
    </row>
    <row r="170" spans="1:35" x14ac:dyDescent="0.3">
      <c r="A170" t="s">
        <v>2950</v>
      </c>
      <c r="B170" t="s">
        <v>2947</v>
      </c>
      <c r="C170" t="s">
        <v>2589</v>
      </c>
      <c r="D170" t="s">
        <v>2949</v>
      </c>
      <c r="E170">
        <v>53027</v>
      </c>
      <c r="F170" t="s">
        <v>2948</v>
      </c>
      <c r="G170">
        <v>29340</v>
      </c>
      <c r="H170">
        <v>3185.7</v>
      </c>
      <c r="I170" t="s">
        <v>779</v>
      </c>
      <c r="J170" t="s">
        <v>780</v>
      </c>
      <c r="K170" t="s">
        <v>39</v>
      </c>
      <c r="L170" t="s">
        <v>90</v>
      </c>
      <c r="M170" t="s">
        <v>782</v>
      </c>
      <c r="N170" t="s">
        <v>4493</v>
      </c>
      <c r="O170" t="s">
        <v>140</v>
      </c>
      <c r="P170" t="s">
        <v>1665</v>
      </c>
      <c r="Q170" t="s">
        <v>4494</v>
      </c>
      <c r="R170" t="s">
        <v>4495</v>
      </c>
      <c r="S170">
        <v>4</v>
      </c>
      <c r="T170">
        <v>1.34</v>
      </c>
      <c r="U170">
        <v>0.4</v>
      </c>
      <c r="V170">
        <v>861</v>
      </c>
      <c r="W170">
        <v>1.52</v>
      </c>
      <c r="X170">
        <v>102</v>
      </c>
      <c r="Y170">
        <v>0.33</v>
      </c>
      <c r="Z170">
        <v>-107</v>
      </c>
      <c r="AA170">
        <v>-100</v>
      </c>
      <c r="AB170">
        <v>38</v>
      </c>
      <c r="AC170">
        <v>40</v>
      </c>
      <c r="AD170">
        <v>-22</v>
      </c>
      <c r="AE170">
        <v>29706</v>
      </c>
      <c r="AF170">
        <v>29340</v>
      </c>
      <c r="AG170">
        <v>53027</v>
      </c>
      <c r="AH170">
        <v>1.52</v>
      </c>
      <c r="AI170" s="16">
        <v>0.97674418604651159</v>
      </c>
    </row>
    <row r="171" spans="1:35" x14ac:dyDescent="0.3">
      <c r="A171" t="s">
        <v>2951</v>
      </c>
      <c r="B171" t="s">
        <v>2947</v>
      </c>
      <c r="C171" t="s">
        <v>2589</v>
      </c>
      <c r="D171" t="s">
        <v>2952</v>
      </c>
      <c r="E171">
        <v>60491</v>
      </c>
      <c r="F171" t="s">
        <v>2948</v>
      </c>
      <c r="G171">
        <v>29341</v>
      </c>
      <c r="H171">
        <v>12763.26</v>
      </c>
      <c r="I171" t="s">
        <v>779</v>
      </c>
      <c r="J171" t="s">
        <v>780</v>
      </c>
      <c r="K171" t="s">
        <v>39</v>
      </c>
      <c r="L171" t="s">
        <v>53</v>
      </c>
      <c r="M171" t="s">
        <v>781</v>
      </c>
      <c r="N171" t="s">
        <v>4496</v>
      </c>
      <c r="O171" t="s">
        <v>90</v>
      </c>
      <c r="P171" t="s">
        <v>782</v>
      </c>
      <c r="Q171" t="s">
        <v>4493</v>
      </c>
      <c r="R171" t="s">
        <v>4497</v>
      </c>
      <c r="S171">
        <v>12</v>
      </c>
      <c r="T171">
        <v>1.94</v>
      </c>
      <c r="U171">
        <v>0.4</v>
      </c>
      <c r="V171">
        <v>731</v>
      </c>
      <c r="W171">
        <v>1.32</v>
      </c>
      <c r="X171">
        <v>124</v>
      </c>
      <c r="Y171">
        <v>0.37</v>
      </c>
      <c r="Z171">
        <v>-92</v>
      </c>
      <c r="AA171">
        <v>-42</v>
      </c>
      <c r="AB171">
        <v>69</v>
      </c>
      <c r="AC171">
        <v>308</v>
      </c>
      <c r="AD171">
        <v>335</v>
      </c>
      <c r="AE171">
        <v>49509</v>
      </c>
      <c r="AF171">
        <v>60441</v>
      </c>
      <c r="AG171">
        <v>29340</v>
      </c>
      <c r="AH171">
        <v>2.12</v>
      </c>
      <c r="AI171" s="16">
        <v>0.97777777777777775</v>
      </c>
    </row>
    <row r="172" spans="1:35" x14ac:dyDescent="0.3">
      <c r="A172" t="s">
        <v>2953</v>
      </c>
      <c r="B172" t="s">
        <v>2947</v>
      </c>
      <c r="C172" t="s">
        <v>2589</v>
      </c>
      <c r="D172" t="s">
        <v>2954</v>
      </c>
      <c r="E172">
        <v>28677</v>
      </c>
      <c r="F172" t="s">
        <v>2955</v>
      </c>
      <c r="G172">
        <v>61109</v>
      </c>
      <c r="H172">
        <v>3327.66</v>
      </c>
      <c r="I172" t="s">
        <v>779</v>
      </c>
      <c r="J172" t="s">
        <v>780</v>
      </c>
      <c r="K172" t="s">
        <v>39</v>
      </c>
      <c r="L172" t="s">
        <v>68</v>
      </c>
      <c r="M172" t="s">
        <v>231</v>
      </c>
      <c r="N172" t="s">
        <v>4498</v>
      </c>
      <c r="O172" t="s">
        <v>53</v>
      </c>
      <c r="P172" t="s">
        <v>799</v>
      </c>
      <c r="Q172" t="s">
        <v>4499</v>
      </c>
      <c r="R172" t="s">
        <v>4500</v>
      </c>
      <c r="S172">
        <v>4</v>
      </c>
      <c r="T172">
        <v>1.39</v>
      </c>
      <c r="U172">
        <v>0.4</v>
      </c>
      <c r="V172">
        <v>798</v>
      </c>
      <c r="W172">
        <v>1.28</v>
      </c>
      <c r="X172">
        <v>29</v>
      </c>
      <c r="Y172">
        <v>0.28000000000000003</v>
      </c>
      <c r="Z172">
        <v>-67</v>
      </c>
      <c r="AA172">
        <v>-4</v>
      </c>
      <c r="AB172">
        <v>123</v>
      </c>
      <c r="AC172">
        <v>118</v>
      </c>
      <c r="AD172">
        <v>237</v>
      </c>
      <c r="AE172">
        <v>28625</v>
      </c>
      <c r="AF172">
        <v>28625</v>
      </c>
      <c r="AG172">
        <v>61101</v>
      </c>
      <c r="AH172">
        <v>1.57</v>
      </c>
      <c r="AI172" s="16">
        <v>0.97143685270684665</v>
      </c>
    </row>
    <row r="173" spans="1:35" x14ac:dyDescent="0.3">
      <c r="A173" t="s">
        <v>2956</v>
      </c>
      <c r="B173" t="s">
        <v>2602</v>
      </c>
      <c r="C173" t="s">
        <v>2556</v>
      </c>
      <c r="D173" t="s">
        <v>2957</v>
      </c>
      <c r="E173">
        <v>45414</v>
      </c>
      <c r="F173" t="s">
        <v>2698</v>
      </c>
      <c r="G173">
        <v>38358</v>
      </c>
      <c r="H173">
        <v>64710</v>
      </c>
      <c r="I173" t="s">
        <v>1392</v>
      </c>
      <c r="J173" t="s">
        <v>1393</v>
      </c>
      <c r="K173" t="s">
        <v>39</v>
      </c>
      <c r="L173" t="s">
        <v>87</v>
      </c>
      <c r="M173" t="s">
        <v>603</v>
      </c>
      <c r="N173" t="s">
        <v>4501</v>
      </c>
      <c r="O173" t="s">
        <v>70</v>
      </c>
      <c r="P173" t="s">
        <v>1394</v>
      </c>
      <c r="Q173" t="s">
        <v>4265</v>
      </c>
      <c r="R173" t="s">
        <v>4502</v>
      </c>
      <c r="S173">
        <v>120</v>
      </c>
      <c r="T173">
        <v>1.61</v>
      </c>
      <c r="U173">
        <v>0.32</v>
      </c>
      <c r="V173">
        <v>446</v>
      </c>
      <c r="W173">
        <v>0.82</v>
      </c>
      <c r="X173">
        <v>87</v>
      </c>
      <c r="Y173">
        <v>0.32</v>
      </c>
      <c r="Z173">
        <v>-46</v>
      </c>
      <c r="AA173">
        <v>-48</v>
      </c>
      <c r="AB173">
        <v>16</v>
      </c>
      <c r="AC173">
        <v>236</v>
      </c>
      <c r="AD173">
        <v>204</v>
      </c>
      <c r="AE173">
        <v>45050</v>
      </c>
      <c r="AF173">
        <v>45401</v>
      </c>
      <c r="AG173">
        <v>38358</v>
      </c>
      <c r="AH173">
        <v>1.71</v>
      </c>
      <c r="AI173" s="16">
        <v>0.88933005013944688</v>
      </c>
    </row>
    <row r="174" spans="1:35" x14ac:dyDescent="0.3">
      <c r="A174" t="s">
        <v>2958</v>
      </c>
      <c r="B174" t="s">
        <v>2602</v>
      </c>
      <c r="C174" t="s">
        <v>2556</v>
      </c>
      <c r="D174" t="s">
        <v>2959</v>
      </c>
      <c r="E174">
        <v>47240</v>
      </c>
      <c r="F174" t="s">
        <v>2698</v>
      </c>
      <c r="G174">
        <v>38358</v>
      </c>
      <c r="H174">
        <v>53136</v>
      </c>
      <c r="I174" t="s">
        <v>1392</v>
      </c>
      <c r="J174" t="s">
        <v>1393</v>
      </c>
      <c r="K174" t="s">
        <v>39</v>
      </c>
      <c r="L174" t="s">
        <v>42</v>
      </c>
      <c r="M174" t="s">
        <v>1390</v>
      </c>
      <c r="N174" t="s">
        <v>4503</v>
      </c>
      <c r="O174" t="s">
        <v>70</v>
      </c>
      <c r="P174" t="s">
        <v>1394</v>
      </c>
      <c r="Q174" t="s">
        <v>4265</v>
      </c>
      <c r="R174" t="s">
        <v>4504</v>
      </c>
      <c r="S174">
        <v>95</v>
      </c>
      <c r="T174">
        <v>1.93</v>
      </c>
      <c r="U174">
        <v>0.32</v>
      </c>
      <c r="V174">
        <v>383</v>
      </c>
      <c r="W174">
        <v>0.67</v>
      </c>
      <c r="X174">
        <v>8</v>
      </c>
      <c r="Y174">
        <v>0.26</v>
      </c>
      <c r="Z174">
        <v>-30</v>
      </c>
      <c r="AA174">
        <v>18</v>
      </c>
      <c r="AB174">
        <v>24</v>
      </c>
      <c r="AC174">
        <v>349</v>
      </c>
      <c r="AD174">
        <v>391</v>
      </c>
      <c r="AE174">
        <v>47240</v>
      </c>
      <c r="AF174">
        <v>47240</v>
      </c>
      <c r="AG174">
        <v>38358</v>
      </c>
      <c r="AH174">
        <v>2.0299999999999998</v>
      </c>
      <c r="AI174" s="16">
        <v>0.88910313395070351</v>
      </c>
    </row>
    <row r="175" spans="1:35" x14ac:dyDescent="0.3">
      <c r="A175" t="s">
        <v>2960</v>
      </c>
      <c r="B175" t="s">
        <v>2602</v>
      </c>
      <c r="C175" t="s">
        <v>2556</v>
      </c>
      <c r="D175" t="s">
        <v>2854</v>
      </c>
      <c r="E175">
        <v>38305</v>
      </c>
      <c r="F175" t="s">
        <v>2961</v>
      </c>
      <c r="G175">
        <v>45822</v>
      </c>
      <c r="H175">
        <v>11330</v>
      </c>
      <c r="I175" t="s">
        <v>1392</v>
      </c>
      <c r="J175" t="s">
        <v>1393</v>
      </c>
      <c r="K175" t="s">
        <v>39</v>
      </c>
      <c r="L175" t="s">
        <v>70</v>
      </c>
      <c r="M175" t="s">
        <v>71</v>
      </c>
      <c r="N175" t="s">
        <v>4407</v>
      </c>
      <c r="O175" t="s">
        <v>87</v>
      </c>
      <c r="P175" t="s">
        <v>1756</v>
      </c>
      <c r="Q175" t="s">
        <v>4505</v>
      </c>
      <c r="R175" t="s">
        <v>4506</v>
      </c>
      <c r="S175">
        <v>14</v>
      </c>
      <c r="T175">
        <v>1.95</v>
      </c>
      <c r="U175">
        <v>0.32</v>
      </c>
      <c r="V175">
        <v>527</v>
      </c>
      <c r="W175">
        <v>0.88</v>
      </c>
      <c r="X175">
        <v>19</v>
      </c>
      <c r="Y175">
        <v>0.26</v>
      </c>
      <c r="Z175">
        <v>-58</v>
      </c>
      <c r="AA175">
        <v>-1</v>
      </c>
      <c r="AB175">
        <v>39</v>
      </c>
      <c r="AC175">
        <v>69</v>
      </c>
      <c r="AD175">
        <v>107</v>
      </c>
      <c r="AE175">
        <v>38301</v>
      </c>
      <c r="AF175">
        <v>38301</v>
      </c>
      <c r="AG175">
        <v>45822</v>
      </c>
      <c r="AH175">
        <v>2.0499999999999998</v>
      </c>
      <c r="AI175" s="16">
        <v>0.88612980205160075</v>
      </c>
    </row>
    <row r="176" spans="1:35" x14ac:dyDescent="0.3">
      <c r="A176" t="s">
        <v>2962</v>
      </c>
      <c r="B176" t="s">
        <v>2602</v>
      </c>
      <c r="C176" t="s">
        <v>2556</v>
      </c>
      <c r="D176" t="s">
        <v>2854</v>
      </c>
      <c r="E176">
        <v>38305</v>
      </c>
      <c r="F176" t="s">
        <v>2963</v>
      </c>
      <c r="G176">
        <v>22630</v>
      </c>
      <c r="H176">
        <v>21324</v>
      </c>
      <c r="I176" t="s">
        <v>1392</v>
      </c>
      <c r="J176" t="s">
        <v>1393</v>
      </c>
      <c r="K176" t="s">
        <v>39</v>
      </c>
      <c r="L176" t="s">
        <v>70</v>
      </c>
      <c r="M176" t="s">
        <v>71</v>
      </c>
      <c r="N176" t="s">
        <v>4407</v>
      </c>
      <c r="O176" t="s">
        <v>396</v>
      </c>
      <c r="P176" t="s">
        <v>1783</v>
      </c>
      <c r="Q176" t="s">
        <v>4507</v>
      </c>
      <c r="R176" t="s">
        <v>4508</v>
      </c>
      <c r="S176">
        <v>14</v>
      </c>
      <c r="T176">
        <v>2.4500000000000002</v>
      </c>
      <c r="U176">
        <v>0.32</v>
      </c>
      <c r="V176">
        <v>723</v>
      </c>
      <c r="W176">
        <v>1.57</v>
      </c>
      <c r="X176">
        <v>65</v>
      </c>
      <c r="Y176">
        <v>0.3</v>
      </c>
      <c r="Z176">
        <v>-80</v>
      </c>
      <c r="AA176">
        <v>-1</v>
      </c>
      <c r="AB176">
        <v>9</v>
      </c>
      <c r="AC176">
        <v>37</v>
      </c>
      <c r="AD176">
        <v>45</v>
      </c>
      <c r="AE176">
        <v>38301</v>
      </c>
      <c r="AF176">
        <v>38301</v>
      </c>
      <c r="AG176">
        <v>22630</v>
      </c>
      <c r="AH176">
        <v>2.5499999999999998</v>
      </c>
      <c r="AI176" s="16">
        <v>0.89565740065635924</v>
      </c>
    </row>
    <row r="177" spans="1:35" x14ac:dyDescent="0.3">
      <c r="A177" t="s">
        <v>2964</v>
      </c>
      <c r="B177" t="s">
        <v>2602</v>
      </c>
      <c r="C177" t="s">
        <v>2556</v>
      </c>
      <c r="D177" t="s">
        <v>2854</v>
      </c>
      <c r="E177">
        <v>38305</v>
      </c>
      <c r="F177" t="s">
        <v>2965</v>
      </c>
      <c r="G177">
        <v>33843</v>
      </c>
      <c r="H177">
        <v>21375</v>
      </c>
      <c r="I177" t="s">
        <v>1392</v>
      </c>
      <c r="J177" t="s">
        <v>1393</v>
      </c>
      <c r="K177" t="s">
        <v>39</v>
      </c>
      <c r="L177" t="s">
        <v>70</v>
      </c>
      <c r="M177" t="s">
        <v>71</v>
      </c>
      <c r="N177" t="s">
        <v>4407</v>
      </c>
      <c r="O177" t="s">
        <v>220</v>
      </c>
      <c r="P177" t="s">
        <v>1692</v>
      </c>
      <c r="Q177" t="s">
        <v>4509</v>
      </c>
      <c r="R177" t="s">
        <v>4510</v>
      </c>
      <c r="S177">
        <v>12</v>
      </c>
      <c r="T177">
        <v>2.8</v>
      </c>
      <c r="U177">
        <v>0.32</v>
      </c>
      <c r="V177">
        <v>849</v>
      </c>
      <c r="W177">
        <v>1.77</v>
      </c>
      <c r="X177">
        <v>75</v>
      </c>
      <c r="Y177">
        <v>0.32</v>
      </c>
      <c r="Z177">
        <v>-85</v>
      </c>
      <c r="AA177">
        <v>-1</v>
      </c>
      <c r="AB177">
        <v>-2</v>
      </c>
      <c r="AC177">
        <v>320</v>
      </c>
      <c r="AD177">
        <v>317</v>
      </c>
      <c r="AE177">
        <v>37087</v>
      </c>
      <c r="AF177">
        <v>38301</v>
      </c>
      <c r="AG177">
        <v>33843</v>
      </c>
      <c r="AH177">
        <v>2.9</v>
      </c>
      <c r="AI177" s="16">
        <v>0.89235469985366966</v>
      </c>
    </row>
    <row r="178" spans="1:35" x14ac:dyDescent="0.3">
      <c r="A178" t="s">
        <v>2966</v>
      </c>
      <c r="B178" t="s">
        <v>2602</v>
      </c>
      <c r="C178" t="s">
        <v>2556</v>
      </c>
      <c r="D178" t="s">
        <v>2854</v>
      </c>
      <c r="E178">
        <v>38305</v>
      </c>
      <c r="F178" t="s">
        <v>2967</v>
      </c>
      <c r="G178">
        <v>27107</v>
      </c>
      <c r="H178">
        <v>1137</v>
      </c>
      <c r="I178" t="s">
        <v>1392</v>
      </c>
      <c r="J178" t="s">
        <v>1393</v>
      </c>
      <c r="K178" t="s">
        <v>39</v>
      </c>
      <c r="L178" t="s">
        <v>70</v>
      </c>
      <c r="M178" t="s">
        <v>71</v>
      </c>
      <c r="N178" t="s">
        <v>4407</v>
      </c>
      <c r="O178" t="s">
        <v>68</v>
      </c>
      <c r="P178" t="s">
        <v>511</v>
      </c>
      <c r="Q178" t="s">
        <v>4511</v>
      </c>
      <c r="R178" t="s">
        <v>4512</v>
      </c>
      <c r="S178">
        <v>1</v>
      </c>
      <c r="T178">
        <v>2.0099999999999998</v>
      </c>
      <c r="U178">
        <v>0.32</v>
      </c>
      <c r="V178">
        <v>565</v>
      </c>
      <c r="W178">
        <v>0.83</v>
      </c>
      <c r="X178">
        <v>24</v>
      </c>
      <c r="Y178">
        <v>0.25</v>
      </c>
      <c r="Z178">
        <v>-62</v>
      </c>
      <c r="AA178">
        <v>-1</v>
      </c>
      <c r="AB178">
        <v>64</v>
      </c>
      <c r="AC178">
        <v>12</v>
      </c>
      <c r="AD178">
        <v>75</v>
      </c>
      <c r="AE178">
        <v>38358</v>
      </c>
      <c r="AF178">
        <v>38301</v>
      </c>
      <c r="AG178">
        <v>27101</v>
      </c>
      <c r="AH178">
        <v>2.11</v>
      </c>
      <c r="AI178" s="16">
        <v>0.77737160336558964</v>
      </c>
    </row>
    <row r="179" spans="1:35" x14ac:dyDescent="0.3">
      <c r="A179" t="s">
        <v>2968</v>
      </c>
      <c r="B179" t="s">
        <v>2602</v>
      </c>
      <c r="C179" t="s">
        <v>2556</v>
      </c>
      <c r="D179" t="s">
        <v>2698</v>
      </c>
      <c r="E179">
        <v>38358</v>
      </c>
      <c r="F179" t="s">
        <v>2959</v>
      </c>
      <c r="G179">
        <v>47240</v>
      </c>
      <c r="H179">
        <v>106106</v>
      </c>
      <c r="I179" t="s">
        <v>1392</v>
      </c>
      <c r="J179" t="s">
        <v>1393</v>
      </c>
      <c r="K179" t="s">
        <v>39</v>
      </c>
      <c r="L179" t="s">
        <v>42</v>
      </c>
      <c r="M179" t="s">
        <v>1390</v>
      </c>
      <c r="N179" t="s">
        <v>4503</v>
      </c>
      <c r="O179" t="s">
        <v>70</v>
      </c>
      <c r="P179" t="s">
        <v>1394</v>
      </c>
      <c r="Q179" t="s">
        <v>4265</v>
      </c>
      <c r="R179" t="s">
        <v>4504</v>
      </c>
      <c r="S179">
        <v>95</v>
      </c>
      <c r="T179">
        <v>1.93</v>
      </c>
      <c r="U179">
        <v>0.32</v>
      </c>
      <c r="V179">
        <v>383</v>
      </c>
      <c r="W179">
        <v>0.67</v>
      </c>
      <c r="X179">
        <v>8</v>
      </c>
      <c r="Y179">
        <v>0.26</v>
      </c>
      <c r="Z179">
        <v>-30</v>
      </c>
      <c r="AA179">
        <v>18</v>
      </c>
      <c r="AB179">
        <v>24</v>
      </c>
      <c r="AC179">
        <v>349</v>
      </c>
      <c r="AD179">
        <v>391</v>
      </c>
      <c r="AE179">
        <v>47240</v>
      </c>
      <c r="AF179">
        <v>47240</v>
      </c>
      <c r="AG179">
        <v>38358</v>
      </c>
      <c r="AH179">
        <v>2.0299999999999998</v>
      </c>
      <c r="AI179" s="16">
        <v>0.88910313395070351</v>
      </c>
    </row>
    <row r="180" spans="1:35" x14ac:dyDescent="0.3">
      <c r="A180" t="s">
        <v>2969</v>
      </c>
      <c r="B180" t="s">
        <v>2584</v>
      </c>
      <c r="C180" t="s">
        <v>2584</v>
      </c>
      <c r="D180" t="s">
        <v>2970</v>
      </c>
      <c r="E180">
        <v>31027</v>
      </c>
      <c r="F180" t="s">
        <v>2971</v>
      </c>
      <c r="G180">
        <v>60803</v>
      </c>
      <c r="H180">
        <v>23430</v>
      </c>
      <c r="I180" t="s">
        <v>643</v>
      </c>
      <c r="J180" t="s">
        <v>644</v>
      </c>
      <c r="K180" t="s">
        <v>39</v>
      </c>
      <c r="L180" t="s">
        <v>50</v>
      </c>
      <c r="M180" t="s">
        <v>645</v>
      </c>
      <c r="N180" t="s">
        <v>4513</v>
      </c>
      <c r="O180" t="s">
        <v>53</v>
      </c>
      <c r="P180" t="s">
        <v>417</v>
      </c>
      <c r="Q180" t="s">
        <v>4514</v>
      </c>
      <c r="R180" t="s">
        <v>4515</v>
      </c>
      <c r="S180">
        <v>26</v>
      </c>
      <c r="T180">
        <v>1.25</v>
      </c>
      <c r="U180">
        <v>0.22</v>
      </c>
      <c r="V180">
        <v>852</v>
      </c>
      <c r="W180">
        <v>1.65</v>
      </c>
      <c r="X180">
        <v>106</v>
      </c>
      <c r="Y180">
        <v>0.33</v>
      </c>
      <c r="Z180">
        <v>7</v>
      </c>
      <c r="AA180">
        <v>-44</v>
      </c>
      <c r="AB180">
        <v>7</v>
      </c>
      <c r="AC180">
        <v>-207</v>
      </c>
      <c r="AD180">
        <v>-244</v>
      </c>
      <c r="AE180">
        <v>30458</v>
      </c>
      <c r="AF180">
        <v>31021</v>
      </c>
      <c r="AG180">
        <v>60803</v>
      </c>
      <c r="AH180">
        <v>1.25</v>
      </c>
      <c r="AI180" s="16">
        <v>0.98657442261835604</v>
      </c>
    </row>
    <row r="181" spans="1:35" x14ac:dyDescent="0.3">
      <c r="A181" t="s">
        <v>2972</v>
      </c>
      <c r="B181" t="s">
        <v>2584</v>
      </c>
      <c r="C181" t="s">
        <v>2584</v>
      </c>
      <c r="D181" t="s">
        <v>2970</v>
      </c>
      <c r="E181">
        <v>31027</v>
      </c>
      <c r="F181" t="s">
        <v>2973</v>
      </c>
      <c r="G181">
        <v>41042</v>
      </c>
      <c r="H181">
        <v>1073.8</v>
      </c>
      <c r="I181" t="s">
        <v>643</v>
      </c>
      <c r="J181" t="s">
        <v>644</v>
      </c>
      <c r="K181" t="s">
        <v>39</v>
      </c>
      <c r="L181" t="s">
        <v>50</v>
      </c>
      <c r="M181" t="s">
        <v>645</v>
      </c>
      <c r="N181" t="s">
        <v>4513</v>
      </c>
      <c r="O181" t="s">
        <v>44</v>
      </c>
      <c r="P181" t="s">
        <v>57</v>
      </c>
      <c r="Q181" t="s">
        <v>4516</v>
      </c>
      <c r="R181" t="s">
        <v>4517</v>
      </c>
      <c r="S181">
        <v>1</v>
      </c>
      <c r="T181">
        <v>1.82</v>
      </c>
      <c r="U181">
        <v>0.23</v>
      </c>
      <c r="V181">
        <v>590</v>
      </c>
      <c r="W181">
        <v>1.1000000000000001</v>
      </c>
      <c r="X181">
        <v>144</v>
      </c>
      <c r="Y181">
        <v>0.35</v>
      </c>
      <c r="Z181">
        <v>-12</v>
      </c>
      <c r="AA181">
        <v>-44</v>
      </c>
      <c r="AB181">
        <v>0</v>
      </c>
      <c r="AC181">
        <v>153</v>
      </c>
      <c r="AD181">
        <v>109</v>
      </c>
      <c r="AE181">
        <v>31601</v>
      </c>
      <c r="AF181">
        <v>31021</v>
      </c>
      <c r="AG181">
        <v>41022</v>
      </c>
      <c r="AH181">
        <v>1.83</v>
      </c>
      <c r="AI181" s="16">
        <v>0.98694248574929111</v>
      </c>
    </row>
    <row r="182" spans="1:35" x14ac:dyDescent="0.3">
      <c r="A182" t="s">
        <v>2974</v>
      </c>
      <c r="B182" t="s">
        <v>2584</v>
      </c>
      <c r="C182" t="s">
        <v>2584</v>
      </c>
      <c r="D182" t="s">
        <v>2970</v>
      </c>
      <c r="E182">
        <v>31027</v>
      </c>
      <c r="F182" t="s">
        <v>2854</v>
      </c>
      <c r="G182">
        <v>38301</v>
      </c>
      <c r="H182">
        <v>11819.25</v>
      </c>
      <c r="I182" t="s">
        <v>643</v>
      </c>
      <c r="J182" t="s">
        <v>644</v>
      </c>
      <c r="K182" t="s">
        <v>39</v>
      </c>
      <c r="L182" t="s">
        <v>50</v>
      </c>
      <c r="M182" t="s">
        <v>645</v>
      </c>
      <c r="N182" t="s">
        <v>4513</v>
      </c>
      <c r="O182" t="s">
        <v>70</v>
      </c>
      <c r="P182" t="s">
        <v>71</v>
      </c>
      <c r="Q182" t="s">
        <v>4407</v>
      </c>
      <c r="R182" t="s">
        <v>4518</v>
      </c>
      <c r="S182">
        <v>15</v>
      </c>
      <c r="T182">
        <v>1.53</v>
      </c>
      <c r="U182">
        <v>0.23</v>
      </c>
      <c r="V182">
        <v>515</v>
      </c>
      <c r="W182">
        <v>1</v>
      </c>
      <c r="X182">
        <v>133</v>
      </c>
      <c r="Y182">
        <v>0.36</v>
      </c>
      <c r="Z182">
        <v>-8</v>
      </c>
      <c r="AA182">
        <v>-44</v>
      </c>
      <c r="AB182">
        <v>10</v>
      </c>
      <c r="AC182">
        <v>308</v>
      </c>
      <c r="AD182">
        <v>274</v>
      </c>
      <c r="AE182">
        <v>30233</v>
      </c>
      <c r="AF182">
        <v>31021</v>
      </c>
      <c r="AG182">
        <v>38301</v>
      </c>
      <c r="AH182">
        <v>1.54</v>
      </c>
      <c r="AI182" s="16">
        <v>0.9848683031841462</v>
      </c>
    </row>
    <row r="183" spans="1:35" x14ac:dyDescent="0.3">
      <c r="A183" t="s">
        <v>2975</v>
      </c>
      <c r="B183" t="s">
        <v>2568</v>
      </c>
      <c r="C183" t="s">
        <v>2568</v>
      </c>
      <c r="D183" t="s">
        <v>2976</v>
      </c>
      <c r="E183">
        <v>27203</v>
      </c>
      <c r="F183" t="s">
        <v>2977</v>
      </c>
      <c r="G183">
        <v>46131</v>
      </c>
      <c r="H183">
        <v>60936.72</v>
      </c>
      <c r="I183" t="s">
        <v>748</v>
      </c>
      <c r="J183" t="s">
        <v>749</v>
      </c>
      <c r="K183" t="s">
        <v>39</v>
      </c>
      <c r="L183" t="s">
        <v>68</v>
      </c>
      <c r="M183" t="s">
        <v>512</v>
      </c>
      <c r="N183" t="s">
        <v>4519</v>
      </c>
      <c r="O183" t="s">
        <v>42</v>
      </c>
      <c r="P183" t="s">
        <v>464</v>
      </c>
      <c r="Q183" t="s">
        <v>4520</v>
      </c>
      <c r="R183" t="s">
        <v>4521</v>
      </c>
      <c r="S183">
        <v>60</v>
      </c>
      <c r="T183">
        <v>1.72</v>
      </c>
      <c r="U183">
        <v>0.18</v>
      </c>
      <c r="V183">
        <v>570</v>
      </c>
      <c r="W183">
        <v>1.1000000000000001</v>
      </c>
      <c r="X183">
        <v>90</v>
      </c>
      <c r="Y183">
        <v>0.31</v>
      </c>
      <c r="Z183">
        <v>68</v>
      </c>
      <c r="AA183">
        <v>-137</v>
      </c>
      <c r="AB183">
        <v>0</v>
      </c>
      <c r="AC183">
        <v>48</v>
      </c>
      <c r="AD183">
        <v>-89</v>
      </c>
      <c r="AE183">
        <v>27420</v>
      </c>
      <c r="AF183">
        <v>27203</v>
      </c>
      <c r="AG183">
        <v>46131</v>
      </c>
      <c r="AH183">
        <v>1.68</v>
      </c>
      <c r="AI183" s="16">
        <v>1</v>
      </c>
    </row>
    <row r="184" spans="1:35" x14ac:dyDescent="0.3">
      <c r="A184" t="s">
        <v>2978</v>
      </c>
      <c r="B184" t="s">
        <v>2568</v>
      </c>
      <c r="C184" t="s">
        <v>2568</v>
      </c>
      <c r="D184" t="s">
        <v>2977</v>
      </c>
      <c r="E184">
        <v>46131</v>
      </c>
      <c r="F184" t="s">
        <v>2979</v>
      </c>
      <c r="G184">
        <v>73401</v>
      </c>
      <c r="H184">
        <v>1428.19</v>
      </c>
      <c r="I184" t="s">
        <v>748</v>
      </c>
      <c r="J184" t="s">
        <v>749</v>
      </c>
      <c r="K184" t="s">
        <v>39</v>
      </c>
      <c r="L184" t="s">
        <v>42</v>
      </c>
      <c r="M184" t="s">
        <v>464</v>
      </c>
      <c r="N184" t="s">
        <v>4520</v>
      </c>
      <c r="O184" t="s">
        <v>291</v>
      </c>
      <c r="P184" t="s">
        <v>814</v>
      </c>
      <c r="Q184" t="s">
        <v>4522</v>
      </c>
      <c r="R184" t="s">
        <v>4523</v>
      </c>
      <c r="S184">
        <v>1</v>
      </c>
      <c r="T184">
        <v>1.71</v>
      </c>
      <c r="U184">
        <v>0.18</v>
      </c>
      <c r="V184">
        <v>835</v>
      </c>
      <c r="W184">
        <v>1.5</v>
      </c>
      <c r="X184">
        <v>51</v>
      </c>
      <c r="Y184">
        <v>0.3</v>
      </c>
      <c r="Z184">
        <v>66</v>
      </c>
      <c r="AA184">
        <v>-43</v>
      </c>
      <c r="AB184">
        <v>62</v>
      </c>
      <c r="AC184">
        <v>-360</v>
      </c>
      <c r="AD184">
        <v>-341</v>
      </c>
      <c r="AE184">
        <v>46064</v>
      </c>
      <c r="AF184">
        <v>46131</v>
      </c>
      <c r="AG184">
        <v>73401</v>
      </c>
      <c r="AH184">
        <v>1.67</v>
      </c>
      <c r="AI184" s="16">
        <v>1</v>
      </c>
    </row>
    <row r="185" spans="1:35" x14ac:dyDescent="0.3">
      <c r="A185" t="s">
        <v>2980</v>
      </c>
      <c r="B185" t="s">
        <v>2568</v>
      </c>
      <c r="C185" t="s">
        <v>2568</v>
      </c>
      <c r="D185" t="s">
        <v>2977</v>
      </c>
      <c r="E185">
        <v>46131</v>
      </c>
      <c r="F185" t="s">
        <v>2981</v>
      </c>
      <c r="G185">
        <v>31533</v>
      </c>
      <c r="H185">
        <v>1366.67</v>
      </c>
      <c r="I185" t="s">
        <v>748</v>
      </c>
      <c r="J185" t="s">
        <v>749</v>
      </c>
      <c r="K185" t="s">
        <v>39</v>
      </c>
      <c r="L185" t="s">
        <v>42</v>
      </c>
      <c r="M185" t="s">
        <v>464</v>
      </c>
      <c r="N185" t="s">
        <v>4520</v>
      </c>
      <c r="O185" t="s">
        <v>70</v>
      </c>
      <c r="P185" t="s">
        <v>75</v>
      </c>
      <c r="Q185" t="s">
        <v>4419</v>
      </c>
      <c r="R185" t="s">
        <v>4524</v>
      </c>
      <c r="S185">
        <v>2</v>
      </c>
      <c r="T185">
        <v>1.72</v>
      </c>
      <c r="U185">
        <v>0.18</v>
      </c>
      <c r="V185">
        <v>475</v>
      </c>
      <c r="W185">
        <v>0.97</v>
      </c>
      <c r="X185">
        <v>67</v>
      </c>
      <c r="Y185">
        <v>0.3</v>
      </c>
      <c r="Z185">
        <v>14</v>
      </c>
      <c r="AA185">
        <v>-43</v>
      </c>
      <c r="AB185">
        <v>-1</v>
      </c>
      <c r="AC185">
        <v>319</v>
      </c>
      <c r="AD185">
        <v>275</v>
      </c>
      <c r="AE185">
        <v>46142</v>
      </c>
      <c r="AF185">
        <v>46131</v>
      </c>
      <c r="AG185">
        <v>38101</v>
      </c>
      <c r="AH185">
        <v>1.68</v>
      </c>
      <c r="AI185" s="16">
        <v>0.75157894736842101</v>
      </c>
    </row>
    <row r="186" spans="1:35" x14ac:dyDescent="0.3">
      <c r="A186" t="s">
        <v>2982</v>
      </c>
      <c r="B186" t="s">
        <v>2568</v>
      </c>
      <c r="C186" t="s">
        <v>2568</v>
      </c>
      <c r="D186" t="s">
        <v>2977</v>
      </c>
      <c r="E186">
        <v>46131</v>
      </c>
      <c r="F186" t="s">
        <v>2983</v>
      </c>
      <c r="G186">
        <v>38751</v>
      </c>
      <c r="H186">
        <v>999.41</v>
      </c>
      <c r="I186" t="s">
        <v>748</v>
      </c>
      <c r="J186" t="s">
        <v>749</v>
      </c>
      <c r="K186" t="s">
        <v>39</v>
      </c>
      <c r="L186" t="s">
        <v>42</v>
      </c>
      <c r="M186" t="s">
        <v>464</v>
      </c>
      <c r="N186" t="s">
        <v>4520</v>
      </c>
      <c r="O186" t="s">
        <v>66</v>
      </c>
      <c r="P186" t="s">
        <v>813</v>
      </c>
      <c r="Q186" t="s">
        <v>4525</v>
      </c>
      <c r="R186" t="s">
        <v>4526</v>
      </c>
      <c r="S186">
        <v>1</v>
      </c>
      <c r="T186">
        <v>1.65</v>
      </c>
      <c r="U186">
        <v>0.18</v>
      </c>
      <c r="V186">
        <v>605</v>
      </c>
      <c r="W186">
        <v>1.21</v>
      </c>
      <c r="X186">
        <v>48</v>
      </c>
      <c r="Y186">
        <v>0.25</v>
      </c>
      <c r="Z186">
        <v>18</v>
      </c>
      <c r="AA186">
        <v>-43</v>
      </c>
      <c r="AB186">
        <v>1</v>
      </c>
      <c r="AC186">
        <v>130</v>
      </c>
      <c r="AD186">
        <v>88</v>
      </c>
      <c r="AE186">
        <v>46064</v>
      </c>
      <c r="AF186">
        <v>46131</v>
      </c>
      <c r="AG186">
        <v>38751</v>
      </c>
      <c r="AH186">
        <v>1.61</v>
      </c>
      <c r="AI186" s="16">
        <v>1</v>
      </c>
    </row>
    <row r="187" spans="1:35" x14ac:dyDescent="0.3">
      <c r="A187" t="s">
        <v>2984</v>
      </c>
      <c r="B187" t="s">
        <v>2568</v>
      </c>
      <c r="C187" t="s">
        <v>2568</v>
      </c>
      <c r="D187" t="s">
        <v>2977</v>
      </c>
      <c r="E187">
        <v>46131</v>
      </c>
      <c r="F187" t="s">
        <v>2985</v>
      </c>
      <c r="G187">
        <v>29353</v>
      </c>
      <c r="H187">
        <v>977.64</v>
      </c>
      <c r="I187" t="s">
        <v>748</v>
      </c>
      <c r="J187" t="s">
        <v>749</v>
      </c>
      <c r="K187" t="s">
        <v>39</v>
      </c>
      <c r="L187" t="s">
        <v>42</v>
      </c>
      <c r="M187" t="s">
        <v>464</v>
      </c>
      <c r="N187" t="s">
        <v>4520</v>
      </c>
      <c r="O187" t="s">
        <v>90</v>
      </c>
      <c r="P187" t="s">
        <v>377</v>
      </c>
      <c r="Q187" t="s">
        <v>4527</v>
      </c>
      <c r="R187" t="s">
        <v>4528</v>
      </c>
      <c r="S187">
        <v>1</v>
      </c>
      <c r="T187">
        <v>1.87</v>
      </c>
      <c r="U187">
        <v>0.19</v>
      </c>
      <c r="V187">
        <v>522</v>
      </c>
      <c r="W187">
        <v>1.58</v>
      </c>
      <c r="X187">
        <v>155</v>
      </c>
      <c r="Y187">
        <v>0.4</v>
      </c>
      <c r="Z187">
        <v>23</v>
      </c>
      <c r="AA187">
        <v>-43</v>
      </c>
      <c r="AB187">
        <v>-127</v>
      </c>
      <c r="AC187">
        <v>98</v>
      </c>
      <c r="AD187">
        <v>-72</v>
      </c>
      <c r="AE187">
        <v>47701</v>
      </c>
      <c r="AF187">
        <v>46131</v>
      </c>
      <c r="AG187">
        <v>29353</v>
      </c>
      <c r="AH187">
        <v>1.84</v>
      </c>
      <c r="AI187" s="16">
        <v>1</v>
      </c>
    </row>
    <row r="188" spans="1:35" x14ac:dyDescent="0.3">
      <c r="A188" t="s">
        <v>2986</v>
      </c>
      <c r="B188" t="s">
        <v>2568</v>
      </c>
      <c r="C188" t="s">
        <v>2568</v>
      </c>
      <c r="D188" t="s">
        <v>2977</v>
      </c>
      <c r="E188">
        <v>46131</v>
      </c>
      <c r="F188" t="s">
        <v>2635</v>
      </c>
      <c r="G188">
        <v>38118</v>
      </c>
      <c r="H188">
        <v>736.25</v>
      </c>
      <c r="I188" t="s">
        <v>748</v>
      </c>
      <c r="J188" t="s">
        <v>749</v>
      </c>
      <c r="K188" t="s">
        <v>39</v>
      </c>
      <c r="L188" t="s">
        <v>42</v>
      </c>
      <c r="M188" t="s">
        <v>464</v>
      </c>
      <c r="N188" t="s">
        <v>4520</v>
      </c>
      <c r="O188" t="s">
        <v>70</v>
      </c>
      <c r="P188" t="s">
        <v>75</v>
      </c>
      <c r="Q188" t="s">
        <v>4419</v>
      </c>
      <c r="R188" t="s">
        <v>4524</v>
      </c>
      <c r="S188">
        <v>2</v>
      </c>
      <c r="T188">
        <v>1.72</v>
      </c>
      <c r="U188">
        <v>0.18</v>
      </c>
      <c r="V188">
        <v>475</v>
      </c>
      <c r="W188">
        <v>0.97</v>
      </c>
      <c r="X188">
        <v>67</v>
      </c>
      <c r="Y188">
        <v>0.3</v>
      </c>
      <c r="Z188">
        <v>14</v>
      </c>
      <c r="AA188">
        <v>-43</v>
      </c>
      <c r="AB188">
        <v>-1</v>
      </c>
      <c r="AC188">
        <v>319</v>
      </c>
      <c r="AD188">
        <v>275</v>
      </c>
      <c r="AE188">
        <v>46142</v>
      </c>
      <c r="AF188">
        <v>46131</v>
      </c>
      <c r="AG188">
        <v>38101</v>
      </c>
      <c r="AH188">
        <v>1.68</v>
      </c>
      <c r="AI188" s="16">
        <v>1</v>
      </c>
    </row>
    <row r="189" spans="1:35" x14ac:dyDescent="0.3">
      <c r="A189" t="s">
        <v>2987</v>
      </c>
      <c r="B189" t="s">
        <v>2568</v>
      </c>
      <c r="C189" t="s">
        <v>2568</v>
      </c>
      <c r="D189" t="s">
        <v>2977</v>
      </c>
      <c r="E189">
        <v>46131</v>
      </c>
      <c r="F189" t="s">
        <v>2988</v>
      </c>
      <c r="G189">
        <v>72143</v>
      </c>
      <c r="H189">
        <v>6683.39</v>
      </c>
      <c r="I189" t="s">
        <v>748</v>
      </c>
      <c r="J189" t="s">
        <v>749</v>
      </c>
      <c r="K189" t="s">
        <v>39</v>
      </c>
      <c r="L189" t="s">
        <v>42</v>
      </c>
      <c r="M189" t="s">
        <v>464</v>
      </c>
      <c r="N189" t="s">
        <v>4520</v>
      </c>
      <c r="O189" t="s">
        <v>146</v>
      </c>
      <c r="P189" t="s">
        <v>410</v>
      </c>
      <c r="Q189" t="s">
        <v>4529</v>
      </c>
      <c r="R189" t="s">
        <v>4530</v>
      </c>
      <c r="S189">
        <v>8</v>
      </c>
      <c r="T189">
        <v>1.75</v>
      </c>
      <c r="U189">
        <v>0.18</v>
      </c>
      <c r="V189">
        <v>539</v>
      </c>
      <c r="W189">
        <v>1.06</v>
      </c>
      <c r="X189">
        <v>33</v>
      </c>
      <c r="Y189">
        <v>0.27</v>
      </c>
      <c r="Z189">
        <v>9</v>
      </c>
      <c r="AA189">
        <v>-43</v>
      </c>
      <c r="AB189">
        <v>-4</v>
      </c>
      <c r="AC189">
        <v>243</v>
      </c>
      <c r="AD189">
        <v>196</v>
      </c>
      <c r="AE189">
        <v>46933</v>
      </c>
      <c r="AF189">
        <v>46131</v>
      </c>
      <c r="AG189">
        <v>72143</v>
      </c>
      <c r="AH189">
        <v>1.71</v>
      </c>
      <c r="AI189" s="16">
        <v>1</v>
      </c>
    </row>
    <row r="190" spans="1:35" x14ac:dyDescent="0.3">
      <c r="A190" t="s">
        <v>2989</v>
      </c>
      <c r="B190" t="s">
        <v>2568</v>
      </c>
      <c r="C190" t="s">
        <v>2568</v>
      </c>
      <c r="D190" t="s">
        <v>2635</v>
      </c>
      <c r="E190">
        <v>38116</v>
      </c>
      <c r="F190" t="s">
        <v>2977</v>
      </c>
      <c r="G190">
        <v>46131</v>
      </c>
      <c r="H190">
        <v>810.9</v>
      </c>
      <c r="I190" t="s">
        <v>748</v>
      </c>
      <c r="J190" t="s">
        <v>749</v>
      </c>
      <c r="K190" t="s">
        <v>39</v>
      </c>
      <c r="L190" t="s">
        <v>42</v>
      </c>
      <c r="M190" t="s">
        <v>464</v>
      </c>
      <c r="N190" t="s">
        <v>4520</v>
      </c>
      <c r="O190" t="s">
        <v>70</v>
      </c>
      <c r="P190" t="s">
        <v>75</v>
      </c>
      <c r="Q190" t="s">
        <v>4419</v>
      </c>
      <c r="R190" t="s">
        <v>4524</v>
      </c>
      <c r="S190">
        <v>2</v>
      </c>
      <c r="T190">
        <v>1.72</v>
      </c>
      <c r="U190">
        <v>0.18</v>
      </c>
      <c r="V190">
        <v>475</v>
      </c>
      <c r="W190">
        <v>0.97</v>
      </c>
      <c r="X190">
        <v>67</v>
      </c>
      <c r="Y190">
        <v>0.3</v>
      </c>
      <c r="Z190">
        <v>14</v>
      </c>
      <c r="AA190">
        <v>-43</v>
      </c>
      <c r="AB190">
        <v>-1</v>
      </c>
      <c r="AC190">
        <v>319</v>
      </c>
      <c r="AD190">
        <v>275</v>
      </c>
      <c r="AE190">
        <v>46142</v>
      </c>
      <c r="AF190">
        <v>46131</v>
      </c>
      <c r="AG190">
        <v>38101</v>
      </c>
      <c r="AH190">
        <v>1.68</v>
      </c>
      <c r="AI190" s="16">
        <v>1</v>
      </c>
    </row>
    <row r="191" spans="1:35" x14ac:dyDescent="0.3">
      <c r="A191" t="s">
        <v>2990</v>
      </c>
      <c r="B191" t="s">
        <v>2568</v>
      </c>
      <c r="C191" t="s">
        <v>2568</v>
      </c>
      <c r="D191" t="s">
        <v>2635</v>
      </c>
      <c r="E191">
        <v>38116</v>
      </c>
      <c r="F191" t="s">
        <v>2991</v>
      </c>
      <c r="G191">
        <v>45050</v>
      </c>
      <c r="H191">
        <v>1014</v>
      </c>
      <c r="I191" t="s">
        <v>748</v>
      </c>
      <c r="J191" t="s">
        <v>749</v>
      </c>
      <c r="K191" t="s">
        <v>39</v>
      </c>
      <c r="L191" t="s">
        <v>70</v>
      </c>
      <c r="M191" t="s">
        <v>75</v>
      </c>
      <c r="N191" t="s">
        <v>4419</v>
      </c>
      <c r="O191" t="s">
        <v>87</v>
      </c>
      <c r="P191" t="s">
        <v>415</v>
      </c>
      <c r="Q191" t="s">
        <v>4531</v>
      </c>
      <c r="R191" t="s">
        <v>4532</v>
      </c>
      <c r="S191">
        <v>12</v>
      </c>
      <c r="T191">
        <v>1.98</v>
      </c>
      <c r="U191">
        <v>0.18</v>
      </c>
      <c r="V191">
        <v>513</v>
      </c>
      <c r="W191">
        <v>0.91</v>
      </c>
      <c r="X191">
        <v>63</v>
      </c>
      <c r="Y191">
        <v>0.3</v>
      </c>
      <c r="Z191">
        <v>15</v>
      </c>
      <c r="AA191">
        <v>-53</v>
      </c>
      <c r="AB191">
        <v>32</v>
      </c>
      <c r="AC191">
        <v>194</v>
      </c>
      <c r="AD191">
        <v>173</v>
      </c>
      <c r="AE191">
        <v>38101</v>
      </c>
      <c r="AF191">
        <v>38101</v>
      </c>
      <c r="AG191">
        <v>45050</v>
      </c>
      <c r="AH191">
        <v>1.94</v>
      </c>
      <c r="AI191" s="16">
        <v>1</v>
      </c>
    </row>
    <row r="192" spans="1:35" x14ac:dyDescent="0.3">
      <c r="A192" t="s">
        <v>2992</v>
      </c>
      <c r="B192" t="s">
        <v>2568</v>
      </c>
      <c r="C192" t="s">
        <v>2568</v>
      </c>
      <c r="D192" t="s">
        <v>2991</v>
      </c>
      <c r="E192">
        <v>45050</v>
      </c>
      <c r="F192" t="s">
        <v>2993</v>
      </c>
      <c r="G192">
        <v>29536</v>
      </c>
      <c r="H192">
        <v>2186.52</v>
      </c>
      <c r="I192" t="s">
        <v>748</v>
      </c>
      <c r="J192" t="s">
        <v>749</v>
      </c>
      <c r="K192" t="s">
        <v>39</v>
      </c>
      <c r="L192" t="s">
        <v>87</v>
      </c>
      <c r="M192" t="s">
        <v>415</v>
      </c>
      <c r="N192" t="s">
        <v>4531</v>
      </c>
      <c r="O192" t="s">
        <v>90</v>
      </c>
      <c r="P192" t="s">
        <v>1444</v>
      </c>
      <c r="Q192" t="s">
        <v>4533</v>
      </c>
      <c r="R192" t="s">
        <v>4534</v>
      </c>
      <c r="S192">
        <v>2</v>
      </c>
      <c r="T192">
        <v>1.9</v>
      </c>
      <c r="U192">
        <v>0.19</v>
      </c>
      <c r="V192">
        <v>575</v>
      </c>
      <c r="W192">
        <v>1.58</v>
      </c>
      <c r="X192">
        <v>65</v>
      </c>
      <c r="Y192">
        <v>0.28000000000000003</v>
      </c>
      <c r="Z192">
        <v>55</v>
      </c>
      <c r="AA192">
        <v>43</v>
      </c>
      <c r="AB192">
        <v>-113</v>
      </c>
      <c r="AC192">
        <v>97</v>
      </c>
      <c r="AD192">
        <v>27</v>
      </c>
      <c r="AE192">
        <v>43201</v>
      </c>
      <c r="AF192">
        <v>45050</v>
      </c>
      <c r="AG192">
        <v>29536</v>
      </c>
      <c r="AH192">
        <v>1.87</v>
      </c>
      <c r="AI192" s="16">
        <v>1</v>
      </c>
    </row>
    <row r="193" spans="1:35" x14ac:dyDescent="0.3">
      <c r="A193" t="s">
        <v>2994</v>
      </c>
      <c r="B193" t="s">
        <v>2568</v>
      </c>
      <c r="C193" t="s">
        <v>2568</v>
      </c>
      <c r="D193" t="s">
        <v>2995</v>
      </c>
      <c r="E193">
        <v>29730</v>
      </c>
      <c r="F193" t="s">
        <v>2996</v>
      </c>
      <c r="G193">
        <v>44622</v>
      </c>
      <c r="H193">
        <v>1478.72</v>
      </c>
      <c r="I193" t="s">
        <v>748</v>
      </c>
      <c r="J193" t="s">
        <v>749</v>
      </c>
      <c r="K193" t="s">
        <v>39</v>
      </c>
      <c r="L193" t="s">
        <v>90</v>
      </c>
      <c r="M193" t="s">
        <v>122</v>
      </c>
      <c r="N193" t="s">
        <v>4535</v>
      </c>
      <c r="O193" t="s">
        <v>87</v>
      </c>
      <c r="P193" t="s">
        <v>295</v>
      </c>
      <c r="Q193" t="s">
        <v>4536</v>
      </c>
      <c r="R193" t="s">
        <v>4537</v>
      </c>
      <c r="S193">
        <v>2</v>
      </c>
      <c r="T193">
        <v>1.6</v>
      </c>
      <c r="U193">
        <v>0.18</v>
      </c>
      <c r="V193">
        <v>462</v>
      </c>
      <c r="W193">
        <v>0.98</v>
      </c>
      <c r="X193">
        <v>20</v>
      </c>
      <c r="Y193">
        <v>0.25</v>
      </c>
      <c r="Z193">
        <v>55</v>
      </c>
      <c r="AA193">
        <v>-3</v>
      </c>
      <c r="AB193">
        <v>-3</v>
      </c>
      <c r="AC193">
        <v>28</v>
      </c>
      <c r="AD193">
        <v>22</v>
      </c>
      <c r="AE193">
        <v>29706</v>
      </c>
      <c r="AF193">
        <v>29730</v>
      </c>
      <c r="AG193">
        <v>44622</v>
      </c>
      <c r="AH193">
        <v>1.56</v>
      </c>
      <c r="AI193" s="16">
        <v>1</v>
      </c>
    </row>
    <row r="194" spans="1:35" x14ac:dyDescent="0.3">
      <c r="A194" t="s">
        <v>2997</v>
      </c>
      <c r="B194" t="s">
        <v>2568</v>
      </c>
      <c r="C194" t="s">
        <v>2568</v>
      </c>
      <c r="D194" t="s">
        <v>2995</v>
      </c>
      <c r="E194">
        <v>29730</v>
      </c>
      <c r="F194" t="s">
        <v>2890</v>
      </c>
      <c r="G194">
        <v>43123</v>
      </c>
      <c r="H194">
        <v>785.57</v>
      </c>
      <c r="I194" t="s">
        <v>748</v>
      </c>
      <c r="J194" t="s">
        <v>749</v>
      </c>
      <c r="K194" t="s">
        <v>39</v>
      </c>
      <c r="L194" t="s">
        <v>90</v>
      </c>
      <c r="M194" t="s">
        <v>122</v>
      </c>
      <c r="N194" t="s">
        <v>4535</v>
      </c>
      <c r="O194" t="s">
        <v>87</v>
      </c>
      <c r="P194" t="s">
        <v>233</v>
      </c>
      <c r="Q194" t="s">
        <v>4442</v>
      </c>
      <c r="R194" t="s">
        <v>4538</v>
      </c>
      <c r="S194">
        <v>1</v>
      </c>
      <c r="T194">
        <v>1.67</v>
      </c>
      <c r="U194">
        <v>0.18</v>
      </c>
      <c r="V194">
        <v>470</v>
      </c>
      <c r="W194">
        <v>0.62</v>
      </c>
      <c r="X194">
        <v>20</v>
      </c>
      <c r="Y194">
        <v>0.25</v>
      </c>
      <c r="Z194">
        <v>55</v>
      </c>
      <c r="AA194">
        <v>-3</v>
      </c>
      <c r="AB194">
        <v>82</v>
      </c>
      <c r="AC194">
        <v>101</v>
      </c>
      <c r="AD194">
        <v>180</v>
      </c>
      <c r="AE194">
        <v>29706</v>
      </c>
      <c r="AF194">
        <v>29730</v>
      </c>
      <c r="AG194">
        <v>43123</v>
      </c>
      <c r="AH194">
        <v>1.63</v>
      </c>
      <c r="AI194" s="16">
        <v>1</v>
      </c>
    </row>
    <row r="195" spans="1:35" x14ac:dyDescent="0.3">
      <c r="A195" t="s">
        <v>2998</v>
      </c>
      <c r="B195" t="s">
        <v>2568</v>
      </c>
      <c r="C195" t="s">
        <v>2568</v>
      </c>
      <c r="D195" t="s">
        <v>2995</v>
      </c>
      <c r="E195">
        <v>29730</v>
      </c>
      <c r="F195" t="s">
        <v>2999</v>
      </c>
      <c r="G195">
        <v>43551</v>
      </c>
      <c r="H195">
        <v>905.89</v>
      </c>
      <c r="I195" t="s">
        <v>748</v>
      </c>
      <c r="J195" t="s">
        <v>749</v>
      </c>
      <c r="K195" t="s">
        <v>39</v>
      </c>
      <c r="L195" t="s">
        <v>90</v>
      </c>
      <c r="M195" t="s">
        <v>122</v>
      </c>
      <c r="N195" t="s">
        <v>4535</v>
      </c>
      <c r="O195" t="s">
        <v>87</v>
      </c>
      <c r="P195" t="s">
        <v>1470</v>
      </c>
      <c r="Q195" t="s">
        <v>4539</v>
      </c>
      <c r="R195" t="s">
        <v>4540</v>
      </c>
      <c r="S195">
        <v>1</v>
      </c>
      <c r="T195">
        <v>1.57</v>
      </c>
      <c r="U195">
        <v>0.18</v>
      </c>
      <c r="V195">
        <v>577</v>
      </c>
      <c r="W195">
        <v>2.12</v>
      </c>
      <c r="X195">
        <v>0</v>
      </c>
      <c r="Y195">
        <v>0.25</v>
      </c>
      <c r="Z195">
        <v>59</v>
      </c>
      <c r="AA195">
        <v>-3</v>
      </c>
      <c r="AB195">
        <v>-241</v>
      </c>
      <c r="AC195">
        <v>-110</v>
      </c>
      <c r="AD195">
        <v>-354</v>
      </c>
      <c r="AE195">
        <v>29730</v>
      </c>
      <c r="AF195">
        <v>29730</v>
      </c>
      <c r="AG195">
        <v>43551</v>
      </c>
      <c r="AH195">
        <v>1.53</v>
      </c>
      <c r="AI195" s="16">
        <v>1</v>
      </c>
    </row>
    <row r="196" spans="1:35" x14ac:dyDescent="0.3">
      <c r="A196" t="s">
        <v>3000</v>
      </c>
      <c r="B196" t="s">
        <v>3001</v>
      </c>
      <c r="C196" t="s">
        <v>2585</v>
      </c>
      <c r="D196" t="s">
        <v>3002</v>
      </c>
      <c r="E196">
        <v>30517</v>
      </c>
      <c r="F196" t="s">
        <v>2678</v>
      </c>
      <c r="G196">
        <v>32809</v>
      </c>
      <c r="H196">
        <v>35640</v>
      </c>
      <c r="I196" t="s">
        <v>613</v>
      </c>
      <c r="J196" t="s">
        <v>614</v>
      </c>
      <c r="K196" t="s">
        <v>39</v>
      </c>
      <c r="L196" t="s">
        <v>50</v>
      </c>
      <c r="M196" t="s">
        <v>615</v>
      </c>
      <c r="N196" t="s">
        <v>4541</v>
      </c>
      <c r="O196" t="s">
        <v>220</v>
      </c>
      <c r="P196" t="s">
        <v>364</v>
      </c>
      <c r="Q196" t="s">
        <v>4259</v>
      </c>
      <c r="R196" t="s">
        <v>4542</v>
      </c>
      <c r="S196">
        <v>36</v>
      </c>
      <c r="T196">
        <v>2.75</v>
      </c>
      <c r="U196">
        <v>0.18</v>
      </c>
      <c r="V196">
        <v>480</v>
      </c>
      <c r="W196">
        <v>0.97</v>
      </c>
      <c r="X196">
        <v>398</v>
      </c>
      <c r="Y196">
        <v>0.71</v>
      </c>
      <c r="Z196">
        <v>43</v>
      </c>
      <c r="AA196">
        <v>-111</v>
      </c>
      <c r="AB196">
        <v>-1</v>
      </c>
      <c r="AC196">
        <v>-72</v>
      </c>
      <c r="AD196">
        <v>-184</v>
      </c>
      <c r="AE196">
        <v>30642</v>
      </c>
      <c r="AF196">
        <v>30517</v>
      </c>
      <c r="AG196">
        <v>32801</v>
      </c>
      <c r="AH196">
        <v>2.71</v>
      </c>
      <c r="AI196" s="16">
        <v>1</v>
      </c>
    </row>
    <row r="197" spans="1:35" x14ac:dyDescent="0.3">
      <c r="A197" t="s">
        <v>3003</v>
      </c>
      <c r="B197" t="s">
        <v>2609</v>
      </c>
      <c r="C197" t="s">
        <v>2581</v>
      </c>
      <c r="D197" t="s">
        <v>2748</v>
      </c>
      <c r="E197">
        <v>44305</v>
      </c>
      <c r="F197" t="s">
        <v>2884</v>
      </c>
      <c r="G197">
        <v>30336</v>
      </c>
      <c r="H197">
        <v>2325.7800000000002</v>
      </c>
      <c r="I197" t="s">
        <v>92</v>
      </c>
      <c r="J197" t="s">
        <v>93</v>
      </c>
      <c r="K197" t="s">
        <v>39</v>
      </c>
      <c r="L197" t="s">
        <v>87</v>
      </c>
      <c r="M197" t="s">
        <v>239</v>
      </c>
      <c r="N197" t="s">
        <v>4310</v>
      </c>
      <c r="O197" t="s">
        <v>50</v>
      </c>
      <c r="P197" t="s">
        <v>223</v>
      </c>
      <c r="Q197" t="s">
        <v>4436</v>
      </c>
      <c r="R197" t="s">
        <v>4543</v>
      </c>
      <c r="S197">
        <v>2</v>
      </c>
      <c r="T197">
        <v>1.77</v>
      </c>
      <c r="U197">
        <v>0.3</v>
      </c>
      <c r="V197">
        <v>657</v>
      </c>
      <c r="W197">
        <v>1.73</v>
      </c>
      <c r="X197">
        <v>58</v>
      </c>
      <c r="Y197">
        <v>0.28000000000000003</v>
      </c>
      <c r="Z197">
        <v>-57</v>
      </c>
      <c r="AA197">
        <v>-89</v>
      </c>
      <c r="AB197">
        <v>-81</v>
      </c>
      <c r="AC197">
        <v>165</v>
      </c>
      <c r="AD197">
        <v>-5</v>
      </c>
      <c r="AE197">
        <v>44720</v>
      </c>
      <c r="AF197">
        <v>44301</v>
      </c>
      <c r="AG197">
        <v>30301</v>
      </c>
      <c r="AH197">
        <v>1.85</v>
      </c>
      <c r="AI197" s="16">
        <v>0.84677419354838712</v>
      </c>
    </row>
    <row r="198" spans="1:35" x14ac:dyDescent="0.3">
      <c r="A198" t="s">
        <v>3004</v>
      </c>
      <c r="B198" t="s">
        <v>2609</v>
      </c>
      <c r="C198" t="s">
        <v>2581</v>
      </c>
      <c r="D198" t="s">
        <v>2748</v>
      </c>
      <c r="E198">
        <v>44305</v>
      </c>
      <c r="F198" t="s">
        <v>3005</v>
      </c>
      <c r="G198">
        <v>29605</v>
      </c>
      <c r="H198">
        <v>973.5</v>
      </c>
      <c r="I198" t="s">
        <v>92</v>
      </c>
      <c r="J198" t="s">
        <v>93</v>
      </c>
      <c r="K198" t="s">
        <v>39</v>
      </c>
      <c r="L198" t="s">
        <v>87</v>
      </c>
      <c r="M198" t="s">
        <v>239</v>
      </c>
      <c r="N198" t="s">
        <v>4310</v>
      </c>
      <c r="O198" t="s">
        <v>90</v>
      </c>
      <c r="P198" t="s">
        <v>550</v>
      </c>
      <c r="Q198" t="s">
        <v>4544</v>
      </c>
      <c r="R198" t="s">
        <v>4545</v>
      </c>
      <c r="S198">
        <v>1</v>
      </c>
      <c r="T198">
        <v>1.77</v>
      </c>
      <c r="U198">
        <v>0.27</v>
      </c>
      <c r="V198">
        <v>550</v>
      </c>
      <c r="W198">
        <v>0.96</v>
      </c>
      <c r="X198">
        <v>21</v>
      </c>
      <c r="Y198">
        <v>0.25</v>
      </c>
      <c r="Z198">
        <v>10</v>
      </c>
      <c r="AA198">
        <v>-89</v>
      </c>
      <c r="AB198">
        <v>20</v>
      </c>
      <c r="AC198">
        <v>133</v>
      </c>
      <c r="AD198">
        <v>64</v>
      </c>
      <c r="AE198">
        <v>44256</v>
      </c>
      <c r="AF198">
        <v>44301</v>
      </c>
      <c r="AG198">
        <v>29601</v>
      </c>
      <c r="AH198">
        <v>1.82</v>
      </c>
      <c r="AI198" s="16">
        <v>0.85566188197767146</v>
      </c>
    </row>
    <row r="199" spans="1:35" x14ac:dyDescent="0.3">
      <c r="A199" t="s">
        <v>3006</v>
      </c>
      <c r="B199" t="s">
        <v>2609</v>
      </c>
      <c r="C199" t="s">
        <v>2581</v>
      </c>
      <c r="D199" t="s">
        <v>3007</v>
      </c>
      <c r="E199">
        <v>35811</v>
      </c>
      <c r="F199" t="s">
        <v>2854</v>
      </c>
      <c r="G199">
        <v>38301</v>
      </c>
      <c r="H199">
        <v>595</v>
      </c>
      <c r="I199" t="s">
        <v>92</v>
      </c>
      <c r="J199" t="s">
        <v>93</v>
      </c>
      <c r="K199" t="s">
        <v>39</v>
      </c>
      <c r="L199" t="s">
        <v>40</v>
      </c>
      <c r="M199" t="s">
        <v>94</v>
      </c>
      <c r="N199" t="s">
        <v>4546</v>
      </c>
      <c r="O199" t="s">
        <v>70</v>
      </c>
      <c r="P199" t="s">
        <v>71</v>
      </c>
      <c r="Q199" t="s">
        <v>4407</v>
      </c>
      <c r="R199" t="s">
        <v>4547</v>
      </c>
      <c r="S199">
        <v>1</v>
      </c>
      <c r="T199">
        <v>3.38</v>
      </c>
      <c r="U199">
        <v>0.28000000000000003</v>
      </c>
      <c r="V199">
        <v>176</v>
      </c>
      <c r="W199">
        <v>0.23</v>
      </c>
      <c r="X199">
        <v>20</v>
      </c>
      <c r="Y199">
        <v>0.25</v>
      </c>
      <c r="Z199">
        <v>-13</v>
      </c>
      <c r="AA199">
        <v>15</v>
      </c>
      <c r="AB199">
        <v>59</v>
      </c>
      <c r="AC199">
        <v>615</v>
      </c>
      <c r="AD199">
        <v>689</v>
      </c>
      <c r="AE199">
        <v>35649</v>
      </c>
      <c r="AF199">
        <v>35801</v>
      </c>
      <c r="AG199">
        <v>38301</v>
      </c>
      <c r="AH199">
        <v>3.44</v>
      </c>
      <c r="AI199" s="16">
        <v>0.84677419354838712</v>
      </c>
    </row>
    <row r="200" spans="1:35" x14ac:dyDescent="0.3">
      <c r="A200" t="s">
        <v>3008</v>
      </c>
      <c r="B200" t="s">
        <v>2609</v>
      </c>
      <c r="C200" t="s">
        <v>2581</v>
      </c>
      <c r="D200" t="s">
        <v>3009</v>
      </c>
      <c r="E200">
        <v>44260</v>
      </c>
      <c r="F200" t="s">
        <v>3010</v>
      </c>
      <c r="G200">
        <v>35022</v>
      </c>
      <c r="H200">
        <v>1293.81</v>
      </c>
      <c r="I200" t="s">
        <v>92</v>
      </c>
      <c r="J200" t="s">
        <v>93</v>
      </c>
      <c r="K200" t="s">
        <v>39</v>
      </c>
      <c r="L200" t="s">
        <v>87</v>
      </c>
      <c r="M200" t="s">
        <v>1357</v>
      </c>
      <c r="N200" t="s">
        <v>4548</v>
      </c>
      <c r="O200" t="s">
        <v>40</v>
      </c>
      <c r="P200" t="s">
        <v>916</v>
      </c>
      <c r="Q200" t="s">
        <v>4549</v>
      </c>
      <c r="R200" t="s">
        <v>4550</v>
      </c>
      <c r="S200">
        <v>1</v>
      </c>
      <c r="T200">
        <v>1.83</v>
      </c>
      <c r="U200">
        <v>0.3</v>
      </c>
      <c r="V200">
        <v>707</v>
      </c>
      <c r="W200">
        <v>1.61</v>
      </c>
      <c r="X200">
        <v>105</v>
      </c>
      <c r="Y200">
        <v>0.35</v>
      </c>
      <c r="Z200">
        <v>-61</v>
      </c>
      <c r="AA200">
        <v>-46</v>
      </c>
      <c r="AB200">
        <v>0</v>
      </c>
      <c r="AC200">
        <v>153</v>
      </c>
      <c r="AD200">
        <v>107</v>
      </c>
      <c r="AE200">
        <v>43055</v>
      </c>
      <c r="AF200">
        <v>44260</v>
      </c>
      <c r="AG200">
        <v>35020</v>
      </c>
      <c r="AH200">
        <v>1.91</v>
      </c>
      <c r="AI200" s="16">
        <v>0.85972850678733026</v>
      </c>
    </row>
    <row r="201" spans="1:35" x14ac:dyDescent="0.3">
      <c r="A201" t="s">
        <v>3011</v>
      </c>
      <c r="B201" t="s">
        <v>2609</v>
      </c>
      <c r="C201" t="s">
        <v>2581</v>
      </c>
      <c r="D201" t="s">
        <v>3009</v>
      </c>
      <c r="E201">
        <v>44260</v>
      </c>
      <c r="F201" t="s">
        <v>3012</v>
      </c>
      <c r="G201">
        <v>37404</v>
      </c>
      <c r="H201">
        <v>992.97</v>
      </c>
      <c r="I201" t="s">
        <v>92</v>
      </c>
      <c r="J201" t="s">
        <v>93</v>
      </c>
      <c r="K201" t="s">
        <v>39</v>
      </c>
      <c r="L201" t="s">
        <v>87</v>
      </c>
      <c r="M201" t="s">
        <v>1357</v>
      </c>
      <c r="N201" t="s">
        <v>4548</v>
      </c>
      <c r="O201" t="s">
        <v>70</v>
      </c>
      <c r="P201" t="s">
        <v>349</v>
      </c>
      <c r="Q201" t="s">
        <v>4551</v>
      </c>
      <c r="R201" t="s">
        <v>4552</v>
      </c>
      <c r="S201">
        <v>1</v>
      </c>
      <c r="T201">
        <v>1.77</v>
      </c>
      <c r="U201">
        <v>0.3</v>
      </c>
      <c r="V201">
        <v>561</v>
      </c>
      <c r="W201">
        <v>1.58</v>
      </c>
      <c r="X201">
        <v>126</v>
      </c>
      <c r="Y201">
        <v>0.35</v>
      </c>
      <c r="Z201">
        <v>-86</v>
      </c>
      <c r="AA201">
        <v>-46</v>
      </c>
      <c r="AB201">
        <v>-113</v>
      </c>
      <c r="AC201">
        <v>61</v>
      </c>
      <c r="AD201">
        <v>-98</v>
      </c>
      <c r="AE201">
        <v>45889</v>
      </c>
      <c r="AF201">
        <v>44260</v>
      </c>
      <c r="AG201">
        <v>37401</v>
      </c>
      <c r="AH201">
        <v>1.85</v>
      </c>
      <c r="AI201" s="16">
        <v>0.84015271976004535</v>
      </c>
    </row>
    <row r="202" spans="1:35" x14ac:dyDescent="0.3">
      <c r="A202" t="s">
        <v>3013</v>
      </c>
      <c r="B202" t="s">
        <v>2609</v>
      </c>
      <c r="C202" t="s">
        <v>2581</v>
      </c>
      <c r="D202" t="s">
        <v>3009</v>
      </c>
      <c r="E202">
        <v>44260</v>
      </c>
      <c r="F202" t="s">
        <v>3014</v>
      </c>
      <c r="G202">
        <v>30014</v>
      </c>
      <c r="H202">
        <v>2446.14</v>
      </c>
      <c r="I202" t="s">
        <v>92</v>
      </c>
      <c r="J202" t="s">
        <v>93</v>
      </c>
      <c r="K202" t="s">
        <v>39</v>
      </c>
      <c r="L202" t="s">
        <v>87</v>
      </c>
      <c r="M202" t="s">
        <v>1357</v>
      </c>
      <c r="N202" t="s">
        <v>4548</v>
      </c>
      <c r="O202" t="s">
        <v>50</v>
      </c>
      <c r="P202" t="s">
        <v>447</v>
      </c>
      <c r="Q202" t="s">
        <v>4553</v>
      </c>
      <c r="R202" t="s">
        <v>4554</v>
      </c>
      <c r="S202">
        <v>2</v>
      </c>
      <c r="T202">
        <v>1.77</v>
      </c>
      <c r="U202">
        <v>0.3</v>
      </c>
      <c r="V202">
        <v>691</v>
      </c>
      <c r="W202">
        <v>2.08</v>
      </c>
      <c r="X202">
        <v>26</v>
      </c>
      <c r="Y202">
        <v>0.25</v>
      </c>
      <c r="Z202">
        <v>-22</v>
      </c>
      <c r="AA202">
        <v>-46</v>
      </c>
      <c r="AB202">
        <v>-164</v>
      </c>
      <c r="AC202">
        <v>115</v>
      </c>
      <c r="AD202">
        <v>-95</v>
      </c>
      <c r="AE202">
        <v>44601</v>
      </c>
      <c r="AF202">
        <v>44260</v>
      </c>
      <c r="AG202">
        <v>30209</v>
      </c>
      <c r="AH202">
        <v>1.85</v>
      </c>
      <c r="AI202" s="16">
        <v>0.84677419354838712</v>
      </c>
    </row>
    <row r="203" spans="1:35" x14ac:dyDescent="0.3">
      <c r="A203" t="s">
        <v>3015</v>
      </c>
      <c r="B203" t="s">
        <v>2609</v>
      </c>
      <c r="C203" t="s">
        <v>2581</v>
      </c>
      <c r="D203" t="s">
        <v>3009</v>
      </c>
      <c r="E203">
        <v>44260</v>
      </c>
      <c r="F203" t="s">
        <v>3016</v>
      </c>
      <c r="G203">
        <v>27260</v>
      </c>
      <c r="H203">
        <v>796.55</v>
      </c>
      <c r="I203" t="s">
        <v>92</v>
      </c>
      <c r="J203" t="s">
        <v>93</v>
      </c>
      <c r="K203" t="s">
        <v>39</v>
      </c>
      <c r="L203" t="s">
        <v>87</v>
      </c>
      <c r="M203" t="s">
        <v>1357</v>
      </c>
      <c r="N203" t="s">
        <v>4548</v>
      </c>
      <c r="O203" t="s">
        <v>68</v>
      </c>
      <c r="P203" t="s">
        <v>924</v>
      </c>
      <c r="Q203" t="s">
        <v>4555</v>
      </c>
      <c r="R203" t="s">
        <v>4556</v>
      </c>
      <c r="S203">
        <v>1</v>
      </c>
      <c r="T203">
        <v>1.79</v>
      </c>
      <c r="U203">
        <v>0.31</v>
      </c>
      <c r="V203">
        <v>445</v>
      </c>
      <c r="W203">
        <v>0.75</v>
      </c>
      <c r="X203">
        <v>28</v>
      </c>
      <c r="Y203">
        <v>0.25</v>
      </c>
      <c r="Z203">
        <v>-2</v>
      </c>
      <c r="AA203">
        <v>-46</v>
      </c>
      <c r="AB203">
        <v>32</v>
      </c>
      <c r="AC203">
        <v>60</v>
      </c>
      <c r="AD203">
        <v>46</v>
      </c>
      <c r="AE203">
        <v>44256</v>
      </c>
      <c r="AF203">
        <v>44260</v>
      </c>
      <c r="AG203">
        <v>27260</v>
      </c>
      <c r="AH203">
        <v>1.88</v>
      </c>
      <c r="AI203" s="16">
        <v>0.87065637065637069</v>
      </c>
    </row>
    <row r="204" spans="1:35" x14ac:dyDescent="0.3">
      <c r="A204" t="s">
        <v>3017</v>
      </c>
      <c r="B204" t="s">
        <v>2609</v>
      </c>
      <c r="C204" t="s">
        <v>2581</v>
      </c>
      <c r="D204" t="s">
        <v>3009</v>
      </c>
      <c r="E204">
        <v>44260</v>
      </c>
      <c r="F204" t="s">
        <v>3018</v>
      </c>
      <c r="G204">
        <v>37083</v>
      </c>
      <c r="H204">
        <v>1632</v>
      </c>
      <c r="I204" t="s">
        <v>92</v>
      </c>
      <c r="J204" t="s">
        <v>93</v>
      </c>
      <c r="K204" t="s">
        <v>39</v>
      </c>
      <c r="L204" t="s">
        <v>87</v>
      </c>
      <c r="M204" t="s">
        <v>1357</v>
      </c>
      <c r="N204" t="s">
        <v>4548</v>
      </c>
      <c r="O204" t="s">
        <v>70</v>
      </c>
      <c r="P204" t="s">
        <v>164</v>
      </c>
      <c r="Q204" t="s">
        <v>4557</v>
      </c>
      <c r="R204" t="s">
        <v>4558</v>
      </c>
      <c r="S204">
        <v>1</v>
      </c>
      <c r="T204">
        <v>1.7</v>
      </c>
      <c r="U204">
        <v>0.32</v>
      </c>
      <c r="V204">
        <v>480</v>
      </c>
      <c r="W204">
        <v>1</v>
      </c>
      <c r="X204">
        <v>28</v>
      </c>
      <c r="Y204">
        <v>0.25</v>
      </c>
      <c r="Z204">
        <v>-53</v>
      </c>
      <c r="AA204">
        <v>-46</v>
      </c>
      <c r="AB204">
        <v>-8</v>
      </c>
      <c r="AC204">
        <v>123</v>
      </c>
      <c r="AD204">
        <v>69</v>
      </c>
      <c r="AE204">
        <v>44256</v>
      </c>
      <c r="AF204">
        <v>44260</v>
      </c>
      <c r="AG204">
        <v>37074</v>
      </c>
      <c r="AH204">
        <v>1.8</v>
      </c>
      <c r="AI204" s="16">
        <v>0.85135135135135132</v>
      </c>
    </row>
    <row r="205" spans="1:35" x14ac:dyDescent="0.3">
      <c r="A205" t="s">
        <v>3019</v>
      </c>
      <c r="B205" t="s">
        <v>2609</v>
      </c>
      <c r="C205" t="s">
        <v>2581</v>
      </c>
      <c r="D205" t="s">
        <v>3009</v>
      </c>
      <c r="E205">
        <v>44260</v>
      </c>
      <c r="F205" t="s">
        <v>3020</v>
      </c>
      <c r="G205">
        <v>38351</v>
      </c>
      <c r="H205">
        <v>1780.6</v>
      </c>
      <c r="I205" t="s">
        <v>92</v>
      </c>
      <c r="J205" t="s">
        <v>93</v>
      </c>
      <c r="K205" t="s">
        <v>39</v>
      </c>
      <c r="L205" t="s">
        <v>87</v>
      </c>
      <c r="M205" t="s">
        <v>1357</v>
      </c>
      <c r="N205" t="s">
        <v>4548</v>
      </c>
      <c r="O205" t="s">
        <v>70</v>
      </c>
      <c r="P205" t="s">
        <v>85</v>
      </c>
      <c r="Q205" t="s">
        <v>4559</v>
      </c>
      <c r="R205" t="s">
        <v>4560</v>
      </c>
      <c r="S205">
        <v>2</v>
      </c>
      <c r="T205">
        <v>1.45</v>
      </c>
      <c r="U205">
        <v>0.61</v>
      </c>
      <c r="V205">
        <v>614</v>
      </c>
      <c r="W205">
        <v>1.3</v>
      </c>
      <c r="X205">
        <v>35</v>
      </c>
      <c r="Y205">
        <v>0.25</v>
      </c>
      <c r="Z205">
        <v>-246</v>
      </c>
      <c r="AA205">
        <v>-46</v>
      </c>
      <c r="AB205">
        <v>-21</v>
      </c>
      <c r="AC205">
        <v>502</v>
      </c>
      <c r="AD205">
        <v>435</v>
      </c>
      <c r="AE205">
        <v>44622</v>
      </c>
      <c r="AF205">
        <v>44260</v>
      </c>
      <c r="AG205">
        <v>38351</v>
      </c>
      <c r="AH205">
        <v>1.84</v>
      </c>
      <c r="AI205" s="16">
        <v>0.84677419354838712</v>
      </c>
    </row>
    <row r="206" spans="1:35" x14ac:dyDescent="0.3">
      <c r="A206" t="s">
        <v>3021</v>
      </c>
      <c r="B206" t="s">
        <v>2609</v>
      </c>
      <c r="C206" t="s">
        <v>2581</v>
      </c>
      <c r="D206" t="s">
        <v>3009</v>
      </c>
      <c r="E206">
        <v>44260</v>
      </c>
      <c r="F206" t="s">
        <v>2633</v>
      </c>
      <c r="G206">
        <v>30122</v>
      </c>
      <c r="H206">
        <v>1159.3499999999999</v>
      </c>
      <c r="I206" t="s">
        <v>92</v>
      </c>
      <c r="J206" t="s">
        <v>93</v>
      </c>
      <c r="K206" t="s">
        <v>39</v>
      </c>
      <c r="L206" t="s">
        <v>87</v>
      </c>
      <c r="M206" t="s">
        <v>1357</v>
      </c>
      <c r="N206" t="s">
        <v>4548</v>
      </c>
      <c r="O206" t="s">
        <v>50</v>
      </c>
      <c r="P206" t="s">
        <v>313</v>
      </c>
      <c r="Q206" t="s">
        <v>4472</v>
      </c>
      <c r="R206" t="s">
        <v>4561</v>
      </c>
      <c r="S206">
        <v>1</v>
      </c>
      <c r="T206">
        <v>1.77</v>
      </c>
      <c r="U206">
        <v>0.28000000000000003</v>
      </c>
      <c r="V206">
        <v>655</v>
      </c>
      <c r="W206">
        <v>0.92</v>
      </c>
      <c r="X206">
        <v>29</v>
      </c>
      <c r="Y206">
        <v>0.25</v>
      </c>
      <c r="Z206">
        <v>-48</v>
      </c>
      <c r="AA206">
        <v>-46</v>
      </c>
      <c r="AB206">
        <v>111</v>
      </c>
      <c r="AC206">
        <v>156</v>
      </c>
      <c r="AD206">
        <v>221</v>
      </c>
      <c r="AE206">
        <v>44122</v>
      </c>
      <c r="AF206">
        <v>44260</v>
      </c>
      <c r="AG206">
        <v>30057</v>
      </c>
      <c r="AH206">
        <v>1.83</v>
      </c>
      <c r="AI206" s="16">
        <v>0.71739130434782605</v>
      </c>
    </row>
    <row r="207" spans="1:35" x14ac:dyDescent="0.3">
      <c r="A207" t="s">
        <v>3022</v>
      </c>
      <c r="B207" t="s">
        <v>2609</v>
      </c>
      <c r="C207" t="s">
        <v>2581</v>
      </c>
      <c r="D207" t="s">
        <v>3009</v>
      </c>
      <c r="E207">
        <v>44260</v>
      </c>
      <c r="F207" t="s">
        <v>3023</v>
      </c>
      <c r="G207">
        <v>27801</v>
      </c>
      <c r="H207">
        <v>964.65</v>
      </c>
      <c r="I207" t="s">
        <v>92</v>
      </c>
      <c r="J207" t="s">
        <v>93</v>
      </c>
      <c r="K207" t="s">
        <v>39</v>
      </c>
      <c r="L207" t="s">
        <v>87</v>
      </c>
      <c r="M207" t="s">
        <v>1357</v>
      </c>
      <c r="N207" t="s">
        <v>4548</v>
      </c>
      <c r="O207" t="s">
        <v>68</v>
      </c>
      <c r="P207" t="s">
        <v>1361</v>
      </c>
      <c r="Q207" t="s">
        <v>4562</v>
      </c>
      <c r="R207" t="s">
        <v>4563</v>
      </c>
      <c r="S207">
        <v>1</v>
      </c>
      <c r="T207">
        <v>1.77</v>
      </c>
      <c r="U207">
        <v>0.27</v>
      </c>
      <c r="V207">
        <v>545</v>
      </c>
      <c r="W207">
        <v>1.05</v>
      </c>
      <c r="X207">
        <v>111</v>
      </c>
      <c r="Y207">
        <v>0.35</v>
      </c>
      <c r="Z207">
        <v>139</v>
      </c>
      <c r="AA207">
        <v>-46</v>
      </c>
      <c r="AB207">
        <v>-1</v>
      </c>
      <c r="AC207">
        <v>-26</v>
      </c>
      <c r="AD207">
        <v>-73</v>
      </c>
      <c r="AE207">
        <v>43917</v>
      </c>
      <c r="AF207">
        <v>44260</v>
      </c>
      <c r="AG207">
        <v>27801</v>
      </c>
      <c r="AH207">
        <v>1.82</v>
      </c>
      <c r="AI207" s="16">
        <v>0.86729951102911984</v>
      </c>
    </row>
    <row r="208" spans="1:35" x14ac:dyDescent="0.3">
      <c r="A208" t="s">
        <v>3024</v>
      </c>
      <c r="B208" t="s">
        <v>2609</v>
      </c>
      <c r="C208" t="s">
        <v>2581</v>
      </c>
      <c r="D208" t="s">
        <v>2746</v>
      </c>
      <c r="E208">
        <v>47374</v>
      </c>
      <c r="F208" t="s">
        <v>2854</v>
      </c>
      <c r="G208">
        <v>38301</v>
      </c>
      <c r="H208">
        <v>9075.01</v>
      </c>
      <c r="I208" t="s">
        <v>92</v>
      </c>
      <c r="J208" t="s">
        <v>93</v>
      </c>
      <c r="K208" t="s">
        <v>39</v>
      </c>
      <c r="L208" t="s">
        <v>42</v>
      </c>
      <c r="M208" t="s">
        <v>116</v>
      </c>
      <c r="N208" t="s">
        <v>4308</v>
      </c>
      <c r="O208" t="s">
        <v>70</v>
      </c>
      <c r="P208" t="s">
        <v>71</v>
      </c>
      <c r="Q208" t="s">
        <v>4407</v>
      </c>
      <c r="R208" t="s">
        <v>4564</v>
      </c>
      <c r="S208">
        <v>9</v>
      </c>
      <c r="T208">
        <v>2.25</v>
      </c>
      <c r="U208">
        <v>0.37</v>
      </c>
      <c r="V208">
        <v>448</v>
      </c>
      <c r="W208">
        <v>0.67</v>
      </c>
      <c r="X208">
        <v>79</v>
      </c>
      <c r="Y208">
        <v>0.31</v>
      </c>
      <c r="Z208">
        <v>-71</v>
      </c>
      <c r="AA208">
        <v>-112</v>
      </c>
      <c r="AB208">
        <v>51</v>
      </c>
      <c r="AC208">
        <v>733</v>
      </c>
      <c r="AD208">
        <v>672</v>
      </c>
      <c r="AE208">
        <v>46933</v>
      </c>
      <c r="AF208">
        <v>47374</v>
      </c>
      <c r="AG208">
        <v>38301</v>
      </c>
      <c r="AH208">
        <v>2.4</v>
      </c>
      <c r="AI208" s="16">
        <v>0.83671399594320484</v>
      </c>
    </row>
    <row r="209" spans="1:35" x14ac:dyDescent="0.3">
      <c r="A209" t="s">
        <v>3025</v>
      </c>
      <c r="B209" t="s">
        <v>2609</v>
      </c>
      <c r="C209" t="s">
        <v>2581</v>
      </c>
      <c r="D209" t="s">
        <v>3026</v>
      </c>
      <c r="E209">
        <v>29302</v>
      </c>
      <c r="F209" t="s">
        <v>2854</v>
      </c>
      <c r="G209">
        <v>38305</v>
      </c>
      <c r="H209">
        <v>15573.24</v>
      </c>
      <c r="I209" t="s">
        <v>92</v>
      </c>
      <c r="J209" t="s">
        <v>93</v>
      </c>
      <c r="K209" t="s">
        <v>39</v>
      </c>
      <c r="L209" t="s">
        <v>90</v>
      </c>
      <c r="M209" t="s">
        <v>91</v>
      </c>
      <c r="N209" t="s">
        <v>4565</v>
      </c>
      <c r="O209" t="s">
        <v>70</v>
      </c>
      <c r="P209" t="s">
        <v>71</v>
      </c>
      <c r="Q209" t="s">
        <v>4407</v>
      </c>
      <c r="R209" t="s">
        <v>4566</v>
      </c>
      <c r="S209">
        <v>30</v>
      </c>
      <c r="T209">
        <v>1.81</v>
      </c>
      <c r="U209">
        <v>0.24</v>
      </c>
      <c r="V209">
        <v>478</v>
      </c>
      <c r="W209">
        <v>0.88</v>
      </c>
      <c r="X209">
        <v>88</v>
      </c>
      <c r="Y209">
        <v>0.32</v>
      </c>
      <c r="Z209">
        <v>-17</v>
      </c>
      <c r="AA209">
        <v>-85</v>
      </c>
      <c r="AB209">
        <v>20</v>
      </c>
      <c r="AC209">
        <v>443</v>
      </c>
      <c r="AD209">
        <v>378</v>
      </c>
      <c r="AE209">
        <v>28625</v>
      </c>
      <c r="AF209">
        <v>29301</v>
      </c>
      <c r="AG209">
        <v>38301</v>
      </c>
      <c r="AH209">
        <v>1.83</v>
      </c>
      <c r="AI209" s="16">
        <v>0.83742976048481099</v>
      </c>
    </row>
    <row r="210" spans="1:35" x14ac:dyDescent="0.3">
      <c r="A210" t="s">
        <v>3025</v>
      </c>
      <c r="B210" t="s">
        <v>2609</v>
      </c>
      <c r="C210" t="s">
        <v>2581</v>
      </c>
      <c r="D210" t="s">
        <v>3026</v>
      </c>
      <c r="E210">
        <v>29302</v>
      </c>
      <c r="F210" t="s">
        <v>2854</v>
      </c>
      <c r="G210">
        <v>38301</v>
      </c>
      <c r="H210">
        <v>3460.72</v>
      </c>
      <c r="I210" t="s">
        <v>92</v>
      </c>
      <c r="J210" t="s">
        <v>93</v>
      </c>
      <c r="K210" t="s">
        <v>39</v>
      </c>
      <c r="L210" t="s">
        <v>90</v>
      </c>
      <c r="M210" t="s">
        <v>91</v>
      </c>
      <c r="N210" t="s">
        <v>4565</v>
      </c>
      <c r="O210" t="s">
        <v>70</v>
      </c>
      <c r="P210" t="s">
        <v>71</v>
      </c>
      <c r="Q210" t="s">
        <v>4407</v>
      </c>
      <c r="R210" t="s">
        <v>4566</v>
      </c>
      <c r="S210">
        <v>30</v>
      </c>
      <c r="T210">
        <v>1.81</v>
      </c>
      <c r="U210">
        <v>0.24</v>
      </c>
      <c r="V210">
        <v>478</v>
      </c>
      <c r="W210">
        <v>0.88</v>
      </c>
      <c r="X210">
        <v>88</v>
      </c>
      <c r="Y210">
        <v>0.32</v>
      </c>
      <c r="Z210">
        <v>-17</v>
      </c>
      <c r="AA210">
        <v>-85</v>
      </c>
      <c r="AB210">
        <v>20</v>
      </c>
      <c r="AC210">
        <v>443</v>
      </c>
      <c r="AD210">
        <v>378</v>
      </c>
      <c r="AE210">
        <v>28625</v>
      </c>
      <c r="AF210">
        <v>29301</v>
      </c>
      <c r="AG210">
        <v>38301</v>
      </c>
      <c r="AH210">
        <v>1.83</v>
      </c>
      <c r="AI210" s="16">
        <v>0.83742976048481099</v>
      </c>
    </row>
    <row r="211" spans="1:35" x14ac:dyDescent="0.3">
      <c r="A211" t="s">
        <v>3027</v>
      </c>
      <c r="B211" t="s">
        <v>2571</v>
      </c>
      <c r="C211" t="s">
        <v>3028</v>
      </c>
      <c r="D211" t="s">
        <v>3029</v>
      </c>
      <c r="E211">
        <v>45042</v>
      </c>
      <c r="F211" t="s">
        <v>2773</v>
      </c>
      <c r="G211">
        <v>28273</v>
      </c>
      <c r="H211">
        <v>15701.76</v>
      </c>
      <c r="I211" t="s">
        <v>646</v>
      </c>
      <c r="J211" t="s">
        <v>1440</v>
      </c>
      <c r="K211" t="s">
        <v>39</v>
      </c>
      <c r="L211" t="s">
        <v>87</v>
      </c>
      <c r="M211" t="s">
        <v>297</v>
      </c>
      <c r="N211" t="s">
        <v>4567</v>
      </c>
      <c r="O211" t="s">
        <v>68</v>
      </c>
      <c r="P211" t="s">
        <v>184</v>
      </c>
      <c r="Q211" t="s">
        <v>4333</v>
      </c>
      <c r="R211" t="s">
        <v>4568</v>
      </c>
      <c r="S211">
        <v>29</v>
      </c>
      <c r="T211">
        <v>1.88</v>
      </c>
      <c r="U211">
        <v>0.26</v>
      </c>
      <c r="V211">
        <v>464</v>
      </c>
      <c r="W211">
        <v>1.07</v>
      </c>
      <c r="X211">
        <v>67</v>
      </c>
      <c r="Y211">
        <v>0.3</v>
      </c>
      <c r="Z211">
        <v>16</v>
      </c>
      <c r="AA211">
        <v>-15</v>
      </c>
      <c r="AB211">
        <v>-25</v>
      </c>
      <c r="AC211">
        <v>-126</v>
      </c>
      <c r="AD211">
        <v>-166</v>
      </c>
      <c r="AE211">
        <v>43601</v>
      </c>
      <c r="AF211">
        <v>45042</v>
      </c>
      <c r="AG211">
        <v>28201</v>
      </c>
      <c r="AH211">
        <v>1.92</v>
      </c>
      <c r="AI211" s="16">
        <v>0.93939393939393945</v>
      </c>
    </row>
    <row r="212" spans="1:35" x14ac:dyDescent="0.3">
      <c r="A212" t="s">
        <v>3027</v>
      </c>
      <c r="B212" t="s">
        <v>2571</v>
      </c>
      <c r="C212" t="s">
        <v>3028</v>
      </c>
      <c r="D212" t="s">
        <v>3029</v>
      </c>
      <c r="E212">
        <v>45042</v>
      </c>
      <c r="F212" t="s">
        <v>2773</v>
      </c>
      <c r="G212">
        <v>28208</v>
      </c>
      <c r="H212">
        <v>872.32</v>
      </c>
      <c r="I212" t="s">
        <v>646</v>
      </c>
      <c r="J212" t="s">
        <v>1440</v>
      </c>
      <c r="K212" t="s">
        <v>39</v>
      </c>
      <c r="L212" t="s">
        <v>87</v>
      </c>
      <c r="M212" t="s">
        <v>297</v>
      </c>
      <c r="N212" t="s">
        <v>4567</v>
      </c>
      <c r="O212" t="s">
        <v>68</v>
      </c>
      <c r="P212" t="s">
        <v>184</v>
      </c>
      <c r="Q212" t="s">
        <v>4333</v>
      </c>
      <c r="R212" t="s">
        <v>4568</v>
      </c>
      <c r="S212">
        <v>29</v>
      </c>
      <c r="T212">
        <v>1.88</v>
      </c>
      <c r="U212">
        <v>0.26</v>
      </c>
      <c r="V212">
        <v>464</v>
      </c>
      <c r="W212">
        <v>1.07</v>
      </c>
      <c r="X212">
        <v>67</v>
      </c>
      <c r="Y212">
        <v>0.3</v>
      </c>
      <c r="Z212">
        <v>16</v>
      </c>
      <c r="AA212">
        <v>-15</v>
      </c>
      <c r="AB212">
        <v>-25</v>
      </c>
      <c r="AC212">
        <v>-126</v>
      </c>
      <c r="AD212">
        <v>-166</v>
      </c>
      <c r="AE212">
        <v>43601</v>
      </c>
      <c r="AF212">
        <v>45042</v>
      </c>
      <c r="AG212">
        <v>28201</v>
      </c>
      <c r="AH212">
        <v>1.92</v>
      </c>
      <c r="AI212" s="16">
        <v>0.93939393939393945</v>
      </c>
    </row>
    <row r="213" spans="1:35" x14ac:dyDescent="0.3">
      <c r="A213" t="s">
        <v>3030</v>
      </c>
      <c r="B213" t="s">
        <v>2571</v>
      </c>
      <c r="C213" t="s">
        <v>2571</v>
      </c>
      <c r="D213" t="s">
        <v>2723</v>
      </c>
      <c r="E213">
        <v>31206</v>
      </c>
      <c r="F213" t="s">
        <v>2771</v>
      </c>
      <c r="G213">
        <v>46706</v>
      </c>
      <c r="H213">
        <v>2600</v>
      </c>
      <c r="I213" t="s">
        <v>646</v>
      </c>
      <c r="J213" t="s">
        <v>647</v>
      </c>
      <c r="K213" t="s">
        <v>39</v>
      </c>
      <c r="L213" t="s">
        <v>50</v>
      </c>
      <c r="M213" t="s">
        <v>384</v>
      </c>
      <c r="N213" t="s">
        <v>4286</v>
      </c>
      <c r="O213" t="s">
        <v>42</v>
      </c>
      <c r="P213" t="s">
        <v>145</v>
      </c>
      <c r="Q213" t="s">
        <v>4331</v>
      </c>
      <c r="R213" t="s">
        <v>4569</v>
      </c>
      <c r="S213">
        <v>2</v>
      </c>
      <c r="T213">
        <v>1.85</v>
      </c>
      <c r="U213">
        <v>0.28999999999999998</v>
      </c>
      <c r="V213">
        <v>702</v>
      </c>
      <c r="W213">
        <v>1.66</v>
      </c>
      <c r="X213">
        <v>35</v>
      </c>
      <c r="Y213">
        <v>0.28000000000000003</v>
      </c>
      <c r="Z213">
        <v>-40</v>
      </c>
      <c r="AA213">
        <v>-32</v>
      </c>
      <c r="AB213">
        <v>-12</v>
      </c>
      <c r="AC213">
        <v>279</v>
      </c>
      <c r="AD213">
        <v>235</v>
      </c>
      <c r="AE213">
        <v>31201</v>
      </c>
      <c r="AF213">
        <v>31201</v>
      </c>
      <c r="AG213">
        <v>46706</v>
      </c>
      <c r="AH213">
        <v>1.92</v>
      </c>
      <c r="AI213" s="16">
        <v>1</v>
      </c>
    </row>
    <row r="214" spans="1:35" x14ac:dyDescent="0.3">
      <c r="A214" t="s">
        <v>3031</v>
      </c>
      <c r="B214" t="s">
        <v>2571</v>
      </c>
      <c r="C214" t="s">
        <v>2571</v>
      </c>
      <c r="D214" t="s">
        <v>2723</v>
      </c>
      <c r="E214">
        <v>31206</v>
      </c>
      <c r="F214" t="s">
        <v>2705</v>
      </c>
      <c r="G214">
        <v>60007</v>
      </c>
      <c r="H214">
        <v>1136.1600000000001</v>
      </c>
      <c r="I214" t="s">
        <v>646</v>
      </c>
      <c r="J214" t="s">
        <v>647</v>
      </c>
      <c r="K214" t="s">
        <v>39</v>
      </c>
      <c r="L214" t="s">
        <v>50</v>
      </c>
      <c r="M214" t="s">
        <v>384</v>
      </c>
      <c r="N214" t="s">
        <v>4286</v>
      </c>
      <c r="O214" t="s">
        <v>53</v>
      </c>
      <c r="P214" t="s">
        <v>160</v>
      </c>
      <c r="Q214" t="s">
        <v>4272</v>
      </c>
      <c r="R214" t="s">
        <v>4570</v>
      </c>
      <c r="S214">
        <v>1</v>
      </c>
      <c r="T214">
        <v>1.44</v>
      </c>
      <c r="U214">
        <v>0.3</v>
      </c>
      <c r="V214">
        <v>789</v>
      </c>
      <c r="W214">
        <v>2.85</v>
      </c>
      <c r="X214">
        <v>55</v>
      </c>
      <c r="Y214">
        <v>0.3</v>
      </c>
      <c r="Z214">
        <v>-40</v>
      </c>
      <c r="AA214">
        <v>-32</v>
      </c>
      <c r="AB214">
        <v>-249</v>
      </c>
      <c r="AC214">
        <v>-55</v>
      </c>
      <c r="AD214">
        <v>-336</v>
      </c>
      <c r="AE214">
        <v>30253</v>
      </c>
      <c r="AF214">
        <v>31201</v>
      </c>
      <c r="AG214">
        <v>60007</v>
      </c>
      <c r="AH214">
        <v>1.52</v>
      </c>
      <c r="AI214" s="16">
        <v>0.96969696969696972</v>
      </c>
    </row>
    <row r="215" spans="1:35" x14ac:dyDescent="0.3">
      <c r="A215" t="s">
        <v>3032</v>
      </c>
      <c r="B215" t="s">
        <v>2571</v>
      </c>
      <c r="C215" t="s">
        <v>2571</v>
      </c>
      <c r="D215" t="s">
        <v>2723</v>
      </c>
      <c r="E215">
        <v>31206</v>
      </c>
      <c r="F215" t="s">
        <v>3033</v>
      </c>
      <c r="G215">
        <v>38563</v>
      </c>
      <c r="H215">
        <v>8602.2000000000007</v>
      </c>
      <c r="I215" t="s">
        <v>646</v>
      </c>
      <c r="J215" t="s">
        <v>647</v>
      </c>
      <c r="K215" t="s">
        <v>39</v>
      </c>
      <c r="L215" t="s">
        <v>50</v>
      </c>
      <c r="M215" t="s">
        <v>384</v>
      </c>
      <c r="N215" t="s">
        <v>4286</v>
      </c>
      <c r="O215" t="s">
        <v>70</v>
      </c>
      <c r="P215" t="s">
        <v>640</v>
      </c>
      <c r="Q215" t="s">
        <v>4571</v>
      </c>
      <c r="R215" t="s">
        <v>4572</v>
      </c>
      <c r="S215">
        <v>23</v>
      </c>
      <c r="T215">
        <v>1.77</v>
      </c>
      <c r="U215">
        <v>0.26</v>
      </c>
      <c r="V215">
        <v>324</v>
      </c>
      <c r="W215">
        <v>0.99</v>
      </c>
      <c r="X215">
        <v>34</v>
      </c>
      <c r="Y215">
        <v>0.27</v>
      </c>
      <c r="Z215">
        <v>-17</v>
      </c>
      <c r="AA215">
        <v>-32</v>
      </c>
      <c r="AB215">
        <v>-37</v>
      </c>
      <c r="AC215">
        <v>25</v>
      </c>
      <c r="AD215">
        <v>-44</v>
      </c>
      <c r="AE215">
        <v>31201</v>
      </c>
      <c r="AF215">
        <v>31201</v>
      </c>
      <c r="AG215">
        <v>38563</v>
      </c>
      <c r="AH215">
        <v>1.81</v>
      </c>
      <c r="AI215" s="16">
        <v>0.97971188467776948</v>
      </c>
    </row>
    <row r="216" spans="1:35" x14ac:dyDescent="0.3">
      <c r="A216" t="s">
        <v>3034</v>
      </c>
      <c r="B216" t="s">
        <v>2571</v>
      </c>
      <c r="C216" t="s">
        <v>2571</v>
      </c>
      <c r="D216" t="s">
        <v>2723</v>
      </c>
      <c r="E216">
        <v>31206</v>
      </c>
      <c r="F216" t="s">
        <v>3035</v>
      </c>
      <c r="G216">
        <v>41048</v>
      </c>
      <c r="H216">
        <v>2515.1999999999998</v>
      </c>
      <c r="I216" t="s">
        <v>646</v>
      </c>
      <c r="J216" t="s">
        <v>647</v>
      </c>
      <c r="K216" t="s">
        <v>39</v>
      </c>
      <c r="L216" t="s">
        <v>50</v>
      </c>
      <c r="M216" t="s">
        <v>384</v>
      </c>
      <c r="N216" t="s">
        <v>4286</v>
      </c>
      <c r="O216" t="s">
        <v>44</v>
      </c>
      <c r="P216" t="s">
        <v>470</v>
      </c>
      <c r="Q216" t="s">
        <v>4573</v>
      </c>
      <c r="R216" t="s">
        <v>4574</v>
      </c>
      <c r="S216">
        <v>3</v>
      </c>
      <c r="T216">
        <v>1.6</v>
      </c>
      <c r="U216">
        <v>0.3</v>
      </c>
      <c r="V216">
        <v>524</v>
      </c>
      <c r="W216">
        <v>1.02</v>
      </c>
      <c r="X216">
        <v>29</v>
      </c>
      <c r="Y216">
        <v>0.27</v>
      </c>
      <c r="Z216">
        <v>-45</v>
      </c>
      <c r="AA216">
        <v>-32</v>
      </c>
      <c r="AB216">
        <v>6</v>
      </c>
      <c r="AC216">
        <v>20</v>
      </c>
      <c r="AD216">
        <v>-6</v>
      </c>
      <c r="AE216">
        <v>31201</v>
      </c>
      <c r="AF216">
        <v>31201</v>
      </c>
      <c r="AG216">
        <v>41048</v>
      </c>
      <c r="AH216">
        <v>1.68</v>
      </c>
      <c r="AI216" s="16">
        <v>1</v>
      </c>
    </row>
    <row r="217" spans="1:35" x14ac:dyDescent="0.3">
      <c r="A217" t="s">
        <v>3036</v>
      </c>
      <c r="B217" t="s">
        <v>2571</v>
      </c>
      <c r="C217" t="s">
        <v>2571</v>
      </c>
      <c r="D217" t="s">
        <v>2723</v>
      </c>
      <c r="E217">
        <v>31206</v>
      </c>
      <c r="F217" t="s">
        <v>3037</v>
      </c>
      <c r="G217">
        <v>38464</v>
      </c>
      <c r="H217">
        <v>2523.4</v>
      </c>
      <c r="I217" t="s">
        <v>646</v>
      </c>
      <c r="J217" t="s">
        <v>647</v>
      </c>
      <c r="K217" t="s">
        <v>39</v>
      </c>
      <c r="L217" t="s">
        <v>50</v>
      </c>
      <c r="M217" t="s">
        <v>384</v>
      </c>
      <c r="N217" t="s">
        <v>4286</v>
      </c>
      <c r="O217" t="s">
        <v>70</v>
      </c>
      <c r="P217" t="s">
        <v>671</v>
      </c>
      <c r="Q217" t="s">
        <v>4575</v>
      </c>
      <c r="R217" t="s">
        <v>4576</v>
      </c>
      <c r="S217">
        <v>5</v>
      </c>
      <c r="T217">
        <v>1.85</v>
      </c>
      <c r="U217">
        <v>0.26</v>
      </c>
      <c r="V217">
        <v>341</v>
      </c>
      <c r="W217">
        <v>0.87</v>
      </c>
      <c r="X217">
        <v>51</v>
      </c>
      <c r="Y217">
        <v>0.28000000000000003</v>
      </c>
      <c r="Z217">
        <v>-19</v>
      </c>
      <c r="AA217">
        <v>-32</v>
      </c>
      <c r="AB217">
        <v>-9</v>
      </c>
      <c r="AC217">
        <v>83</v>
      </c>
      <c r="AD217">
        <v>42</v>
      </c>
      <c r="AE217">
        <v>31201</v>
      </c>
      <c r="AF217">
        <v>31201</v>
      </c>
      <c r="AG217">
        <v>38464</v>
      </c>
      <c r="AH217">
        <v>1.89</v>
      </c>
      <c r="AI217" s="16">
        <v>0.98178133849768168</v>
      </c>
    </row>
    <row r="218" spans="1:35" x14ac:dyDescent="0.3">
      <c r="A218" t="s">
        <v>3038</v>
      </c>
      <c r="B218" t="s">
        <v>2571</v>
      </c>
      <c r="C218" t="s">
        <v>2571</v>
      </c>
      <c r="D218" t="s">
        <v>2723</v>
      </c>
      <c r="E218">
        <v>31206</v>
      </c>
      <c r="F218" t="s">
        <v>2631</v>
      </c>
      <c r="G218">
        <v>37087</v>
      </c>
      <c r="H218">
        <v>12232.5</v>
      </c>
      <c r="I218" t="s">
        <v>646</v>
      </c>
      <c r="J218" t="s">
        <v>647</v>
      </c>
      <c r="K218" t="s">
        <v>39</v>
      </c>
      <c r="L218" t="s">
        <v>50</v>
      </c>
      <c r="M218" t="s">
        <v>384</v>
      </c>
      <c r="N218" t="s">
        <v>4286</v>
      </c>
      <c r="O218" t="s">
        <v>70</v>
      </c>
      <c r="P218" t="s">
        <v>575</v>
      </c>
      <c r="Q218" t="s">
        <v>4312</v>
      </c>
      <c r="R218" t="s">
        <v>4577</v>
      </c>
      <c r="S218">
        <v>21</v>
      </c>
      <c r="T218">
        <v>1.77</v>
      </c>
      <c r="U218">
        <v>0.28000000000000003</v>
      </c>
      <c r="V218">
        <v>332</v>
      </c>
      <c r="W218">
        <v>0.86</v>
      </c>
      <c r="X218">
        <v>73</v>
      </c>
      <c r="Y218">
        <v>0.31</v>
      </c>
      <c r="Z218">
        <v>-23</v>
      </c>
      <c r="AA218">
        <v>-32</v>
      </c>
      <c r="AB218">
        <v>-6</v>
      </c>
      <c r="AC218">
        <v>53</v>
      </c>
      <c r="AD218">
        <v>15</v>
      </c>
      <c r="AE218">
        <v>30012</v>
      </c>
      <c r="AF218">
        <v>31201</v>
      </c>
      <c r="AG218">
        <v>37087</v>
      </c>
      <c r="AH218">
        <v>1.83</v>
      </c>
      <c r="AI218" s="16">
        <v>1</v>
      </c>
    </row>
    <row r="219" spans="1:35" x14ac:dyDescent="0.3">
      <c r="A219" t="s">
        <v>3039</v>
      </c>
      <c r="B219" t="s">
        <v>2571</v>
      </c>
      <c r="C219" t="s">
        <v>2571</v>
      </c>
      <c r="D219" t="s">
        <v>2723</v>
      </c>
      <c r="E219">
        <v>31206</v>
      </c>
      <c r="F219" t="s">
        <v>3040</v>
      </c>
      <c r="G219">
        <v>28358</v>
      </c>
      <c r="H219">
        <v>650</v>
      </c>
      <c r="I219" t="s">
        <v>646</v>
      </c>
      <c r="J219" t="s">
        <v>647</v>
      </c>
      <c r="K219" t="s">
        <v>39</v>
      </c>
      <c r="L219" t="s">
        <v>50</v>
      </c>
      <c r="M219" t="s">
        <v>384</v>
      </c>
      <c r="N219" t="s">
        <v>4286</v>
      </c>
      <c r="O219" t="s">
        <v>68</v>
      </c>
      <c r="P219" t="s">
        <v>503</v>
      </c>
      <c r="Q219" t="s">
        <v>4578</v>
      </c>
      <c r="R219" t="s">
        <v>4579</v>
      </c>
      <c r="S219">
        <v>1</v>
      </c>
      <c r="T219">
        <v>1.99</v>
      </c>
      <c r="U219">
        <v>0.26</v>
      </c>
      <c r="V219">
        <v>326</v>
      </c>
      <c r="W219">
        <v>1.86</v>
      </c>
      <c r="X219">
        <v>146</v>
      </c>
      <c r="Y219">
        <v>0.35</v>
      </c>
      <c r="Z219">
        <v>-17</v>
      </c>
      <c r="AA219">
        <v>-32</v>
      </c>
      <c r="AB219">
        <v>-243</v>
      </c>
      <c r="AC219">
        <v>-352</v>
      </c>
      <c r="AD219">
        <v>-627</v>
      </c>
      <c r="AE219">
        <v>29801</v>
      </c>
      <c r="AF219">
        <v>31201</v>
      </c>
      <c r="AG219">
        <v>28358</v>
      </c>
      <c r="AH219">
        <v>2.0299999999999998</v>
      </c>
      <c r="AI219" s="16">
        <v>1</v>
      </c>
    </row>
    <row r="220" spans="1:35" x14ac:dyDescent="0.3">
      <c r="A220" t="s">
        <v>3041</v>
      </c>
      <c r="B220" t="s">
        <v>2571</v>
      </c>
      <c r="C220" t="s">
        <v>2571</v>
      </c>
      <c r="D220" t="s">
        <v>2723</v>
      </c>
      <c r="E220">
        <v>31206</v>
      </c>
      <c r="F220" t="s">
        <v>3042</v>
      </c>
      <c r="G220">
        <v>41094</v>
      </c>
      <c r="H220">
        <v>4080</v>
      </c>
      <c r="I220" t="s">
        <v>646</v>
      </c>
      <c r="J220" t="s">
        <v>647</v>
      </c>
      <c r="K220" t="s">
        <v>39</v>
      </c>
      <c r="L220" t="s">
        <v>50</v>
      </c>
      <c r="M220" t="s">
        <v>384</v>
      </c>
      <c r="N220" t="s">
        <v>4286</v>
      </c>
      <c r="O220" t="s">
        <v>44</v>
      </c>
      <c r="P220" t="s">
        <v>649</v>
      </c>
      <c r="Q220" t="s">
        <v>4580</v>
      </c>
      <c r="R220" t="s">
        <v>4581</v>
      </c>
      <c r="S220">
        <v>4</v>
      </c>
      <c r="T220">
        <v>1.6</v>
      </c>
      <c r="U220">
        <v>0.3</v>
      </c>
      <c r="V220">
        <v>510</v>
      </c>
      <c r="W220">
        <v>1</v>
      </c>
      <c r="X220">
        <v>125</v>
      </c>
      <c r="Y220">
        <v>0.35</v>
      </c>
      <c r="Z220">
        <v>-45</v>
      </c>
      <c r="AA220">
        <v>-32</v>
      </c>
      <c r="AB220">
        <v>10</v>
      </c>
      <c r="AC220">
        <v>13</v>
      </c>
      <c r="AD220">
        <v>-9</v>
      </c>
      <c r="AE220">
        <v>30233</v>
      </c>
      <c r="AF220">
        <v>31201</v>
      </c>
      <c r="AG220">
        <v>41094</v>
      </c>
      <c r="AH220">
        <v>1.68</v>
      </c>
      <c r="AI220" s="16">
        <v>1</v>
      </c>
    </row>
    <row r="221" spans="1:35" x14ac:dyDescent="0.3">
      <c r="A221" t="s">
        <v>3043</v>
      </c>
      <c r="B221" t="s">
        <v>2582</v>
      </c>
      <c r="C221" t="s">
        <v>2582</v>
      </c>
      <c r="D221" t="s">
        <v>2884</v>
      </c>
      <c r="E221">
        <v>30349</v>
      </c>
      <c r="F221" t="s">
        <v>3044</v>
      </c>
      <c r="G221">
        <v>43616</v>
      </c>
      <c r="H221">
        <v>947</v>
      </c>
      <c r="I221" t="s">
        <v>528</v>
      </c>
      <c r="J221" t="s">
        <v>529</v>
      </c>
      <c r="K221" t="s">
        <v>39</v>
      </c>
      <c r="L221" t="s">
        <v>50</v>
      </c>
      <c r="M221" t="s">
        <v>492</v>
      </c>
      <c r="N221" t="s">
        <v>4438</v>
      </c>
      <c r="O221" t="s">
        <v>87</v>
      </c>
      <c r="P221" t="s">
        <v>541</v>
      </c>
      <c r="Q221" t="s">
        <v>4582</v>
      </c>
      <c r="R221" t="s">
        <v>4583</v>
      </c>
      <c r="S221">
        <v>11</v>
      </c>
      <c r="T221">
        <v>1.48</v>
      </c>
      <c r="U221">
        <v>0.18</v>
      </c>
      <c r="V221">
        <v>639</v>
      </c>
      <c r="W221">
        <v>1.08</v>
      </c>
      <c r="X221">
        <v>43</v>
      </c>
      <c r="Y221">
        <v>0.28000000000000003</v>
      </c>
      <c r="Z221">
        <v>19</v>
      </c>
      <c r="AA221">
        <v>-6</v>
      </c>
      <c r="AB221">
        <v>31</v>
      </c>
      <c r="AC221">
        <v>50</v>
      </c>
      <c r="AD221">
        <v>75</v>
      </c>
      <c r="AE221">
        <v>30272</v>
      </c>
      <c r="AF221">
        <v>30106</v>
      </c>
      <c r="AG221">
        <v>43616</v>
      </c>
      <c r="AH221">
        <v>1.44</v>
      </c>
      <c r="AI221" s="16">
        <v>0.7630769230769231</v>
      </c>
    </row>
    <row r="222" spans="1:35" x14ac:dyDescent="0.3">
      <c r="A222" t="s">
        <v>3045</v>
      </c>
      <c r="B222" t="s">
        <v>2582</v>
      </c>
      <c r="C222" t="s">
        <v>2582</v>
      </c>
      <c r="D222" t="s">
        <v>2886</v>
      </c>
      <c r="E222">
        <v>30106</v>
      </c>
      <c r="F222" t="s">
        <v>2719</v>
      </c>
      <c r="G222">
        <v>38019</v>
      </c>
      <c r="H222">
        <v>564</v>
      </c>
      <c r="I222" t="s">
        <v>528</v>
      </c>
      <c r="J222" t="s">
        <v>529</v>
      </c>
      <c r="K222" t="s">
        <v>39</v>
      </c>
      <c r="L222" t="s">
        <v>50</v>
      </c>
      <c r="M222" t="s">
        <v>492</v>
      </c>
      <c r="N222" t="s">
        <v>4438</v>
      </c>
      <c r="O222" t="s">
        <v>70</v>
      </c>
      <c r="P222" t="s">
        <v>447</v>
      </c>
      <c r="Q222" t="s">
        <v>4283</v>
      </c>
      <c r="R222" t="s">
        <v>4584</v>
      </c>
      <c r="S222">
        <v>1</v>
      </c>
      <c r="T222">
        <v>1.58</v>
      </c>
      <c r="U222">
        <v>0.18</v>
      </c>
      <c r="V222">
        <v>358</v>
      </c>
      <c r="W222">
        <v>1</v>
      </c>
      <c r="X222">
        <v>20</v>
      </c>
      <c r="Y222">
        <v>0.25</v>
      </c>
      <c r="Z222">
        <v>11</v>
      </c>
      <c r="AA222">
        <v>-6</v>
      </c>
      <c r="AB222">
        <v>-54</v>
      </c>
      <c r="AC222">
        <v>161</v>
      </c>
      <c r="AD222">
        <v>101</v>
      </c>
      <c r="AE222">
        <v>30272</v>
      </c>
      <c r="AF222">
        <v>30106</v>
      </c>
      <c r="AG222">
        <v>38019</v>
      </c>
      <c r="AH222">
        <v>1.54</v>
      </c>
      <c r="AI222" s="16">
        <v>1</v>
      </c>
    </row>
    <row r="223" spans="1:35" x14ac:dyDescent="0.3">
      <c r="A223" t="s">
        <v>3046</v>
      </c>
      <c r="B223" t="s">
        <v>2582</v>
      </c>
      <c r="C223" t="s">
        <v>2582</v>
      </c>
      <c r="D223" t="s">
        <v>2886</v>
      </c>
      <c r="E223">
        <v>30106</v>
      </c>
      <c r="F223" t="s">
        <v>3047</v>
      </c>
      <c r="G223">
        <v>43125</v>
      </c>
      <c r="H223">
        <v>10990</v>
      </c>
      <c r="I223" t="s">
        <v>528</v>
      </c>
      <c r="J223" t="s">
        <v>529</v>
      </c>
      <c r="K223" t="s">
        <v>39</v>
      </c>
      <c r="L223" t="s">
        <v>50</v>
      </c>
      <c r="M223" t="s">
        <v>492</v>
      </c>
      <c r="N223" t="s">
        <v>4438</v>
      </c>
      <c r="O223" t="s">
        <v>87</v>
      </c>
      <c r="P223" t="s">
        <v>296</v>
      </c>
      <c r="Q223" t="s">
        <v>4585</v>
      </c>
      <c r="R223" t="s">
        <v>4586</v>
      </c>
      <c r="S223">
        <v>21</v>
      </c>
      <c r="T223">
        <v>1.48</v>
      </c>
      <c r="U223">
        <v>0.18</v>
      </c>
      <c r="V223">
        <v>529</v>
      </c>
      <c r="W223">
        <v>1.17</v>
      </c>
      <c r="X223">
        <v>60</v>
      </c>
      <c r="Y223">
        <v>0.28999999999999998</v>
      </c>
      <c r="Z223">
        <v>16</v>
      </c>
      <c r="AA223">
        <v>-6</v>
      </c>
      <c r="AB223">
        <v>-30</v>
      </c>
      <c r="AC223">
        <v>-21</v>
      </c>
      <c r="AD223">
        <v>-57</v>
      </c>
      <c r="AE223">
        <v>30272</v>
      </c>
      <c r="AF223">
        <v>30106</v>
      </c>
      <c r="AG223">
        <v>43125</v>
      </c>
      <c r="AH223">
        <v>1.44</v>
      </c>
      <c r="AI223" s="16">
        <v>1</v>
      </c>
    </row>
    <row r="224" spans="1:35" x14ac:dyDescent="0.3">
      <c r="A224" t="s">
        <v>3048</v>
      </c>
      <c r="B224" t="s">
        <v>2582</v>
      </c>
      <c r="C224" t="s">
        <v>2582</v>
      </c>
      <c r="D224" t="s">
        <v>2886</v>
      </c>
      <c r="E224">
        <v>30106</v>
      </c>
      <c r="F224" t="s">
        <v>3049</v>
      </c>
      <c r="G224">
        <v>44657</v>
      </c>
      <c r="H224">
        <v>975</v>
      </c>
      <c r="I224" t="s">
        <v>528</v>
      </c>
      <c r="J224" t="s">
        <v>529</v>
      </c>
      <c r="K224" t="s">
        <v>39</v>
      </c>
      <c r="L224" t="s">
        <v>50</v>
      </c>
      <c r="M224" t="s">
        <v>492</v>
      </c>
      <c r="N224" t="s">
        <v>4438</v>
      </c>
      <c r="O224" t="s">
        <v>87</v>
      </c>
      <c r="P224" t="s">
        <v>530</v>
      </c>
      <c r="Q224" t="s">
        <v>4587</v>
      </c>
      <c r="R224" t="s">
        <v>4588</v>
      </c>
      <c r="S224">
        <v>1</v>
      </c>
      <c r="T224">
        <v>1.48</v>
      </c>
      <c r="U224">
        <v>0.18</v>
      </c>
      <c r="V224">
        <v>660</v>
      </c>
      <c r="W224">
        <v>1.21</v>
      </c>
      <c r="X224">
        <v>2</v>
      </c>
      <c r="Y224">
        <v>0.25</v>
      </c>
      <c r="Z224">
        <v>61</v>
      </c>
      <c r="AA224">
        <v>-6</v>
      </c>
      <c r="AB224">
        <v>42</v>
      </c>
      <c r="AC224">
        <v>0</v>
      </c>
      <c r="AD224">
        <v>36</v>
      </c>
      <c r="AE224">
        <v>30057</v>
      </c>
      <c r="AF224">
        <v>30106</v>
      </c>
      <c r="AG224">
        <v>44657</v>
      </c>
      <c r="AH224">
        <v>1.44</v>
      </c>
      <c r="AI224" s="16">
        <v>1</v>
      </c>
    </row>
    <row r="225" spans="1:35" x14ac:dyDescent="0.3">
      <c r="A225" t="s">
        <v>3050</v>
      </c>
      <c r="B225" t="s">
        <v>2582</v>
      </c>
      <c r="C225" t="s">
        <v>2582</v>
      </c>
      <c r="D225" t="s">
        <v>2886</v>
      </c>
      <c r="E225">
        <v>30106</v>
      </c>
      <c r="F225" t="s">
        <v>3044</v>
      </c>
      <c r="G225">
        <v>43616</v>
      </c>
      <c r="H225">
        <v>7576</v>
      </c>
      <c r="I225" t="s">
        <v>528</v>
      </c>
      <c r="J225" t="s">
        <v>529</v>
      </c>
      <c r="K225" t="s">
        <v>39</v>
      </c>
      <c r="L225" t="s">
        <v>50</v>
      </c>
      <c r="M225" t="s">
        <v>492</v>
      </c>
      <c r="N225" t="s">
        <v>4438</v>
      </c>
      <c r="O225" t="s">
        <v>87</v>
      </c>
      <c r="P225" t="s">
        <v>541</v>
      </c>
      <c r="Q225" t="s">
        <v>4582</v>
      </c>
      <c r="R225" t="s">
        <v>4583</v>
      </c>
      <c r="S225">
        <v>11</v>
      </c>
      <c r="T225">
        <v>1.48</v>
      </c>
      <c r="U225">
        <v>0.18</v>
      </c>
      <c r="V225">
        <v>639</v>
      </c>
      <c r="W225">
        <v>1.08</v>
      </c>
      <c r="X225">
        <v>43</v>
      </c>
      <c r="Y225">
        <v>0.28000000000000003</v>
      </c>
      <c r="Z225">
        <v>19</v>
      </c>
      <c r="AA225">
        <v>-6</v>
      </c>
      <c r="AB225">
        <v>31</v>
      </c>
      <c r="AC225">
        <v>50</v>
      </c>
      <c r="AD225">
        <v>75</v>
      </c>
      <c r="AE225">
        <v>30272</v>
      </c>
      <c r="AF225">
        <v>30106</v>
      </c>
      <c r="AG225">
        <v>43616</v>
      </c>
      <c r="AH225">
        <v>1.44</v>
      </c>
      <c r="AI225" s="16">
        <v>1</v>
      </c>
    </row>
    <row r="226" spans="1:35" x14ac:dyDescent="0.3">
      <c r="A226" t="s">
        <v>3051</v>
      </c>
      <c r="B226" t="s">
        <v>2582</v>
      </c>
      <c r="C226" t="s">
        <v>2582</v>
      </c>
      <c r="D226" t="s">
        <v>3052</v>
      </c>
      <c r="E226">
        <v>43105</v>
      </c>
      <c r="F226" t="s">
        <v>3053</v>
      </c>
      <c r="G226">
        <v>29626</v>
      </c>
      <c r="H226">
        <v>22260</v>
      </c>
      <c r="I226" t="s">
        <v>528</v>
      </c>
      <c r="J226" t="s">
        <v>529</v>
      </c>
      <c r="K226" t="s">
        <v>39</v>
      </c>
      <c r="L226" t="s">
        <v>87</v>
      </c>
      <c r="M226" t="s">
        <v>1015</v>
      </c>
      <c r="N226" t="s">
        <v>4589</v>
      </c>
      <c r="O226" t="s">
        <v>90</v>
      </c>
      <c r="P226" t="s">
        <v>921</v>
      </c>
      <c r="Q226" t="s">
        <v>4590</v>
      </c>
      <c r="R226" t="s">
        <v>4591</v>
      </c>
      <c r="S226">
        <v>30</v>
      </c>
      <c r="T226">
        <v>2.12</v>
      </c>
      <c r="U226">
        <v>0.18</v>
      </c>
      <c r="V226">
        <v>479</v>
      </c>
      <c r="W226">
        <v>1.1200000000000001</v>
      </c>
      <c r="X226">
        <v>58</v>
      </c>
      <c r="Y226">
        <v>0.28999999999999998</v>
      </c>
      <c r="Z226">
        <v>55</v>
      </c>
      <c r="AA226">
        <v>-74</v>
      </c>
      <c r="AB226">
        <v>-37</v>
      </c>
      <c r="AC226">
        <v>122</v>
      </c>
      <c r="AD226">
        <v>11</v>
      </c>
      <c r="AE226">
        <v>43125</v>
      </c>
      <c r="AF226">
        <v>43105</v>
      </c>
      <c r="AG226">
        <v>29621</v>
      </c>
      <c r="AH226">
        <v>2.08</v>
      </c>
      <c r="AI226" s="16">
        <v>1</v>
      </c>
    </row>
    <row r="227" spans="1:35" x14ac:dyDescent="0.3">
      <c r="A227" t="s">
        <v>3054</v>
      </c>
      <c r="B227" t="s">
        <v>2558</v>
      </c>
      <c r="C227" t="s">
        <v>2558</v>
      </c>
      <c r="D227" t="s">
        <v>3055</v>
      </c>
      <c r="E227">
        <v>29812</v>
      </c>
      <c r="F227" t="s">
        <v>2991</v>
      </c>
      <c r="G227">
        <v>45050</v>
      </c>
      <c r="H227">
        <v>1917.6</v>
      </c>
      <c r="I227" t="s">
        <v>539</v>
      </c>
      <c r="J227" t="s">
        <v>540</v>
      </c>
      <c r="K227" t="s">
        <v>39</v>
      </c>
      <c r="L227" t="s">
        <v>90</v>
      </c>
      <c r="M227" t="s">
        <v>1587</v>
      </c>
      <c r="N227" t="s">
        <v>4592</v>
      </c>
      <c r="O227" t="s">
        <v>87</v>
      </c>
      <c r="P227" t="s">
        <v>415</v>
      </c>
      <c r="Q227" t="s">
        <v>4531</v>
      </c>
      <c r="R227" t="s">
        <v>4593</v>
      </c>
      <c r="S227">
        <v>2</v>
      </c>
      <c r="T227">
        <v>1.7</v>
      </c>
      <c r="U227">
        <v>0.21</v>
      </c>
      <c r="V227">
        <v>564</v>
      </c>
      <c r="W227">
        <v>1.05</v>
      </c>
      <c r="X227">
        <v>160</v>
      </c>
      <c r="Y227">
        <v>0.38</v>
      </c>
      <c r="Z227">
        <v>0</v>
      </c>
      <c r="AA227">
        <v>-81</v>
      </c>
      <c r="AB227">
        <v>12</v>
      </c>
      <c r="AC227">
        <v>248</v>
      </c>
      <c r="AD227">
        <v>179</v>
      </c>
      <c r="AE227">
        <v>32601</v>
      </c>
      <c r="AF227">
        <v>29812</v>
      </c>
      <c r="AG227">
        <v>45050</v>
      </c>
      <c r="AH227">
        <v>1.69</v>
      </c>
      <c r="AI227" s="16">
        <v>1</v>
      </c>
    </row>
    <row r="228" spans="1:35" x14ac:dyDescent="0.3">
      <c r="A228" t="s">
        <v>3056</v>
      </c>
      <c r="B228" t="s">
        <v>2558</v>
      </c>
      <c r="C228" t="s">
        <v>2558</v>
      </c>
      <c r="D228" t="s">
        <v>3055</v>
      </c>
      <c r="E228">
        <v>29812</v>
      </c>
      <c r="F228" t="s">
        <v>3057</v>
      </c>
      <c r="G228">
        <v>45889</v>
      </c>
      <c r="H228">
        <v>4551.92</v>
      </c>
      <c r="I228" t="s">
        <v>539</v>
      </c>
      <c r="J228" t="s">
        <v>540</v>
      </c>
      <c r="K228" t="s">
        <v>39</v>
      </c>
      <c r="L228" t="s">
        <v>90</v>
      </c>
      <c r="M228" t="s">
        <v>1587</v>
      </c>
      <c r="N228" t="s">
        <v>4592</v>
      </c>
      <c r="O228" t="s">
        <v>87</v>
      </c>
      <c r="P228" t="s">
        <v>121</v>
      </c>
      <c r="Q228" t="s">
        <v>4594</v>
      </c>
      <c r="R228" t="s">
        <v>4595</v>
      </c>
      <c r="S228">
        <v>9</v>
      </c>
      <c r="T228">
        <v>1.7</v>
      </c>
      <c r="U228">
        <v>0.2</v>
      </c>
      <c r="V228">
        <v>669</v>
      </c>
      <c r="W228">
        <v>1.4</v>
      </c>
      <c r="X228">
        <v>95</v>
      </c>
      <c r="Y228">
        <v>0.32</v>
      </c>
      <c r="Z228">
        <v>44</v>
      </c>
      <c r="AA228">
        <v>-81</v>
      </c>
      <c r="AB228">
        <v>-3</v>
      </c>
      <c r="AC228">
        <v>110</v>
      </c>
      <c r="AD228">
        <v>26</v>
      </c>
      <c r="AE228">
        <v>29020</v>
      </c>
      <c r="AF228">
        <v>29812</v>
      </c>
      <c r="AG228">
        <v>45889</v>
      </c>
      <c r="AH228">
        <v>1.68</v>
      </c>
      <c r="AI228" s="16">
        <v>1</v>
      </c>
    </row>
    <row r="229" spans="1:35" x14ac:dyDescent="0.3">
      <c r="A229" t="s">
        <v>3058</v>
      </c>
      <c r="B229" t="s">
        <v>2558</v>
      </c>
      <c r="C229" t="s">
        <v>2558</v>
      </c>
      <c r="D229" t="s">
        <v>2722</v>
      </c>
      <c r="E229">
        <v>60510</v>
      </c>
      <c r="F229" t="s">
        <v>2927</v>
      </c>
      <c r="G229">
        <v>35111</v>
      </c>
      <c r="H229">
        <v>1269</v>
      </c>
      <c r="I229" t="s">
        <v>539</v>
      </c>
      <c r="J229" t="s">
        <v>540</v>
      </c>
      <c r="K229" t="s">
        <v>39</v>
      </c>
      <c r="L229" t="s">
        <v>42</v>
      </c>
      <c r="M229" t="s">
        <v>442</v>
      </c>
      <c r="N229" t="s">
        <v>4425</v>
      </c>
      <c r="O229" t="s">
        <v>40</v>
      </c>
      <c r="P229" t="s">
        <v>320</v>
      </c>
      <c r="Q229" t="s">
        <v>4475</v>
      </c>
      <c r="R229" t="s">
        <v>4596</v>
      </c>
      <c r="S229">
        <v>1</v>
      </c>
      <c r="T229">
        <v>1.6</v>
      </c>
      <c r="U229">
        <v>0.21</v>
      </c>
      <c r="V229">
        <v>497</v>
      </c>
      <c r="W229">
        <v>0.5</v>
      </c>
      <c r="X229">
        <v>63</v>
      </c>
      <c r="Y229">
        <v>0.3</v>
      </c>
      <c r="Z229">
        <v>13</v>
      </c>
      <c r="AA229">
        <v>-75</v>
      </c>
      <c r="AB229">
        <v>110</v>
      </c>
      <c r="AC229">
        <v>-92</v>
      </c>
      <c r="AD229">
        <v>-57</v>
      </c>
      <c r="AE229">
        <v>46933</v>
      </c>
      <c r="AF229">
        <v>46201</v>
      </c>
      <c r="AG229">
        <v>35111</v>
      </c>
      <c r="AH229">
        <v>1.59</v>
      </c>
      <c r="AI229" s="16">
        <v>0.73888888888888893</v>
      </c>
    </row>
    <row r="230" spans="1:35" x14ac:dyDescent="0.3">
      <c r="A230" t="s">
        <v>3059</v>
      </c>
      <c r="B230" t="s">
        <v>2558</v>
      </c>
      <c r="C230" t="s">
        <v>2558</v>
      </c>
      <c r="D230" t="s">
        <v>3060</v>
      </c>
      <c r="E230">
        <v>27214</v>
      </c>
      <c r="F230" t="s">
        <v>3061</v>
      </c>
      <c r="G230">
        <v>60436</v>
      </c>
      <c r="H230">
        <v>2753.4</v>
      </c>
      <c r="I230" t="s">
        <v>539</v>
      </c>
      <c r="J230" t="s">
        <v>540</v>
      </c>
      <c r="K230" t="s">
        <v>39</v>
      </c>
      <c r="L230" t="s">
        <v>68</v>
      </c>
      <c r="M230" t="s">
        <v>993</v>
      </c>
      <c r="N230" t="s">
        <v>4597</v>
      </c>
      <c r="O230" t="s">
        <v>87</v>
      </c>
      <c r="P230" t="s">
        <v>415</v>
      </c>
      <c r="Q230" t="s">
        <v>4531</v>
      </c>
      <c r="R230" t="s">
        <v>4598</v>
      </c>
      <c r="S230">
        <v>4</v>
      </c>
      <c r="T230">
        <v>1.7</v>
      </c>
      <c r="U230">
        <v>0.21</v>
      </c>
      <c r="V230">
        <v>445</v>
      </c>
      <c r="W230">
        <v>0.67</v>
      </c>
      <c r="X230">
        <v>56</v>
      </c>
      <c r="Y230">
        <v>0.28999999999999998</v>
      </c>
      <c r="Z230">
        <v>41</v>
      </c>
      <c r="AA230">
        <v>-83</v>
      </c>
      <c r="AB230">
        <v>51</v>
      </c>
      <c r="AC230">
        <v>233</v>
      </c>
      <c r="AD230">
        <v>201</v>
      </c>
      <c r="AE230">
        <v>27214</v>
      </c>
      <c r="AF230">
        <v>27214</v>
      </c>
      <c r="AG230">
        <v>45050</v>
      </c>
      <c r="AH230">
        <v>1.69</v>
      </c>
      <c r="AI230" s="16">
        <v>0.55407407407407405</v>
      </c>
    </row>
    <row r="231" spans="1:35" x14ac:dyDescent="0.3">
      <c r="A231" t="s">
        <v>3062</v>
      </c>
      <c r="B231" t="s">
        <v>2558</v>
      </c>
      <c r="C231" t="s">
        <v>2558</v>
      </c>
      <c r="D231" t="s">
        <v>3060</v>
      </c>
      <c r="E231">
        <v>27214</v>
      </c>
      <c r="F231" t="s">
        <v>2991</v>
      </c>
      <c r="G231">
        <v>45050</v>
      </c>
      <c r="H231">
        <v>3032.12</v>
      </c>
      <c r="I231" t="s">
        <v>539</v>
      </c>
      <c r="J231" t="s">
        <v>540</v>
      </c>
      <c r="K231" t="s">
        <v>39</v>
      </c>
      <c r="L231" t="s">
        <v>68</v>
      </c>
      <c r="M231" t="s">
        <v>993</v>
      </c>
      <c r="N231" t="s">
        <v>4597</v>
      </c>
      <c r="O231" t="s">
        <v>87</v>
      </c>
      <c r="P231" t="s">
        <v>415</v>
      </c>
      <c r="Q231" t="s">
        <v>4531</v>
      </c>
      <c r="R231" t="s">
        <v>4598</v>
      </c>
      <c r="S231">
        <v>4</v>
      </c>
      <c r="T231">
        <v>1.7</v>
      </c>
      <c r="U231">
        <v>0.21</v>
      </c>
      <c r="V231">
        <v>445</v>
      </c>
      <c r="W231">
        <v>0.67</v>
      </c>
      <c r="X231">
        <v>56</v>
      </c>
      <c r="Y231">
        <v>0.28999999999999998</v>
      </c>
      <c r="Z231">
        <v>41</v>
      </c>
      <c r="AA231">
        <v>-83</v>
      </c>
      <c r="AB231">
        <v>51</v>
      </c>
      <c r="AC231">
        <v>233</v>
      </c>
      <c r="AD231">
        <v>201</v>
      </c>
      <c r="AE231">
        <v>27214</v>
      </c>
      <c r="AF231">
        <v>27214</v>
      </c>
      <c r="AG231">
        <v>45050</v>
      </c>
      <c r="AH231">
        <v>1.69</v>
      </c>
      <c r="AI231" s="16">
        <v>0.77740384615384617</v>
      </c>
    </row>
    <row r="232" spans="1:35" x14ac:dyDescent="0.3">
      <c r="A232" t="s">
        <v>3063</v>
      </c>
      <c r="B232" t="s">
        <v>2558</v>
      </c>
      <c r="C232" t="s">
        <v>2558</v>
      </c>
      <c r="D232" t="s">
        <v>3064</v>
      </c>
      <c r="E232">
        <v>30518</v>
      </c>
      <c r="F232" t="s">
        <v>2991</v>
      </c>
      <c r="G232">
        <v>45050</v>
      </c>
      <c r="H232">
        <v>17784</v>
      </c>
      <c r="I232" t="s">
        <v>539</v>
      </c>
      <c r="J232" t="s">
        <v>540</v>
      </c>
      <c r="K232" t="s">
        <v>39</v>
      </c>
      <c r="L232" t="s">
        <v>50</v>
      </c>
      <c r="M232" t="s">
        <v>624</v>
      </c>
      <c r="N232" t="s">
        <v>4599</v>
      </c>
      <c r="O232" t="s">
        <v>87</v>
      </c>
      <c r="P232" t="s">
        <v>415</v>
      </c>
      <c r="Q232" t="s">
        <v>4531</v>
      </c>
      <c r="R232" t="s">
        <v>4600</v>
      </c>
      <c r="S232">
        <v>39</v>
      </c>
      <c r="T232">
        <v>1.62</v>
      </c>
      <c r="U232">
        <v>0.21</v>
      </c>
      <c r="V232">
        <v>457</v>
      </c>
      <c r="W232">
        <v>0.81</v>
      </c>
      <c r="X232">
        <v>75</v>
      </c>
      <c r="Y232">
        <v>0.3</v>
      </c>
      <c r="Z232">
        <v>1</v>
      </c>
      <c r="AA232">
        <v>-118</v>
      </c>
      <c r="AB232">
        <v>37</v>
      </c>
      <c r="AC232">
        <v>177</v>
      </c>
      <c r="AD232">
        <v>96</v>
      </c>
      <c r="AE232">
        <v>31201</v>
      </c>
      <c r="AF232">
        <v>30515</v>
      </c>
      <c r="AG232">
        <v>45050</v>
      </c>
      <c r="AH232">
        <v>1.61</v>
      </c>
      <c r="AI232" s="16">
        <v>1</v>
      </c>
    </row>
    <row r="233" spans="1:35" x14ac:dyDescent="0.3">
      <c r="A233" t="s">
        <v>3065</v>
      </c>
      <c r="B233" t="s">
        <v>2558</v>
      </c>
      <c r="C233" t="s">
        <v>2558</v>
      </c>
      <c r="D233" t="s">
        <v>2627</v>
      </c>
      <c r="E233">
        <v>38611</v>
      </c>
      <c r="F233" t="s">
        <v>3057</v>
      </c>
      <c r="G233">
        <v>45889</v>
      </c>
      <c r="H233">
        <v>13368</v>
      </c>
      <c r="I233" t="s">
        <v>539</v>
      </c>
      <c r="J233" t="s">
        <v>540</v>
      </c>
      <c r="K233" t="s">
        <v>39</v>
      </c>
      <c r="L233" t="s">
        <v>66</v>
      </c>
      <c r="M233" t="s">
        <v>774</v>
      </c>
      <c r="N233" t="s">
        <v>4601</v>
      </c>
      <c r="O233" t="s">
        <v>87</v>
      </c>
      <c r="P233" t="s">
        <v>121</v>
      </c>
      <c r="Q233" t="s">
        <v>4594</v>
      </c>
      <c r="R233" t="s">
        <v>4602</v>
      </c>
      <c r="S233">
        <v>16</v>
      </c>
      <c r="T233">
        <v>1.77</v>
      </c>
      <c r="U233">
        <v>0.2</v>
      </c>
      <c r="V233">
        <v>628</v>
      </c>
      <c r="W233">
        <v>1.17</v>
      </c>
      <c r="X233">
        <v>76</v>
      </c>
      <c r="Y233">
        <v>0.31</v>
      </c>
      <c r="Z233">
        <v>3</v>
      </c>
      <c r="AA233">
        <v>-42</v>
      </c>
      <c r="AB233">
        <v>10</v>
      </c>
      <c r="AC233">
        <v>-82</v>
      </c>
      <c r="AD233">
        <v>-114</v>
      </c>
      <c r="AE233">
        <v>72110</v>
      </c>
      <c r="AF233">
        <v>38611</v>
      </c>
      <c r="AG233">
        <v>45889</v>
      </c>
      <c r="AH233">
        <v>1.75</v>
      </c>
      <c r="AI233" s="16">
        <v>1</v>
      </c>
    </row>
    <row r="234" spans="1:35" x14ac:dyDescent="0.3">
      <c r="A234" t="s">
        <v>3066</v>
      </c>
      <c r="B234" t="s">
        <v>2558</v>
      </c>
      <c r="C234" t="s">
        <v>2558</v>
      </c>
      <c r="D234" t="s">
        <v>2773</v>
      </c>
      <c r="E234">
        <v>28269</v>
      </c>
      <c r="F234" t="s">
        <v>3067</v>
      </c>
      <c r="G234">
        <v>75232</v>
      </c>
      <c r="H234">
        <v>4938</v>
      </c>
      <c r="I234" t="s">
        <v>539</v>
      </c>
      <c r="J234" t="s">
        <v>540</v>
      </c>
      <c r="K234" t="s">
        <v>39</v>
      </c>
      <c r="L234" t="s">
        <v>68</v>
      </c>
      <c r="M234" t="s">
        <v>184</v>
      </c>
      <c r="N234" t="s">
        <v>4333</v>
      </c>
      <c r="O234" t="s">
        <v>76</v>
      </c>
      <c r="P234" t="s">
        <v>582</v>
      </c>
      <c r="Q234" t="s">
        <v>4603</v>
      </c>
      <c r="R234" t="s">
        <v>4604</v>
      </c>
      <c r="S234">
        <v>2</v>
      </c>
      <c r="T234">
        <v>1.6</v>
      </c>
      <c r="U234">
        <v>0.21</v>
      </c>
      <c r="V234">
        <v>1029</v>
      </c>
      <c r="W234">
        <v>1.69</v>
      </c>
      <c r="X234">
        <v>47</v>
      </c>
      <c r="Y234">
        <v>0.28000000000000003</v>
      </c>
      <c r="Z234">
        <v>0</v>
      </c>
      <c r="AA234">
        <v>-156</v>
      </c>
      <c r="AB234">
        <v>65</v>
      </c>
      <c r="AC234">
        <v>58</v>
      </c>
      <c r="AD234">
        <v>-33</v>
      </c>
      <c r="AE234">
        <v>28601</v>
      </c>
      <c r="AF234">
        <v>28201</v>
      </c>
      <c r="AG234">
        <v>75201</v>
      </c>
      <c r="AH234">
        <v>1.59</v>
      </c>
      <c r="AI234" s="16">
        <v>1</v>
      </c>
    </row>
    <row r="235" spans="1:35" x14ac:dyDescent="0.3">
      <c r="A235" t="s">
        <v>3068</v>
      </c>
      <c r="B235" t="s">
        <v>2558</v>
      </c>
      <c r="C235" t="s">
        <v>2558</v>
      </c>
      <c r="D235" t="s">
        <v>3069</v>
      </c>
      <c r="E235">
        <v>60609</v>
      </c>
      <c r="F235" t="s">
        <v>2927</v>
      </c>
      <c r="G235">
        <v>35111</v>
      </c>
      <c r="H235">
        <v>2406</v>
      </c>
      <c r="I235" t="s">
        <v>539</v>
      </c>
      <c r="J235" t="s">
        <v>540</v>
      </c>
      <c r="K235" t="s">
        <v>39</v>
      </c>
      <c r="L235" t="s">
        <v>42</v>
      </c>
      <c r="M235" t="s">
        <v>442</v>
      </c>
      <c r="N235" t="s">
        <v>4425</v>
      </c>
      <c r="O235" t="s">
        <v>40</v>
      </c>
      <c r="P235" t="s">
        <v>320</v>
      </c>
      <c r="Q235" t="s">
        <v>4475</v>
      </c>
      <c r="R235" t="s">
        <v>4596</v>
      </c>
      <c r="S235">
        <v>1</v>
      </c>
      <c r="T235">
        <v>1.6</v>
      </c>
      <c r="U235">
        <v>0.21</v>
      </c>
      <c r="V235">
        <v>497</v>
      </c>
      <c r="W235">
        <v>0.5</v>
      </c>
      <c r="X235">
        <v>63</v>
      </c>
      <c r="Y235">
        <v>0.3</v>
      </c>
      <c r="Z235">
        <v>13</v>
      </c>
      <c r="AA235">
        <v>-75</v>
      </c>
      <c r="AB235">
        <v>110</v>
      </c>
      <c r="AC235">
        <v>-92</v>
      </c>
      <c r="AD235">
        <v>-57</v>
      </c>
      <c r="AE235">
        <v>46933</v>
      </c>
      <c r="AF235">
        <v>46201</v>
      </c>
      <c r="AG235">
        <v>35111</v>
      </c>
      <c r="AH235">
        <v>1.59</v>
      </c>
      <c r="AI235" s="16">
        <v>0.74575163398692812</v>
      </c>
    </row>
    <row r="236" spans="1:35" x14ac:dyDescent="0.3">
      <c r="A236" t="s">
        <v>3070</v>
      </c>
      <c r="B236" t="s">
        <v>2558</v>
      </c>
      <c r="C236" t="s">
        <v>2558</v>
      </c>
      <c r="D236" t="s">
        <v>2841</v>
      </c>
      <c r="E236">
        <v>28025</v>
      </c>
      <c r="F236" t="s">
        <v>3057</v>
      </c>
      <c r="G236">
        <v>45889</v>
      </c>
      <c r="H236">
        <v>5130.18</v>
      </c>
      <c r="I236" t="s">
        <v>539</v>
      </c>
      <c r="J236" t="s">
        <v>540</v>
      </c>
      <c r="K236" t="s">
        <v>39</v>
      </c>
      <c r="L236" t="s">
        <v>68</v>
      </c>
      <c r="M236" t="s">
        <v>680</v>
      </c>
      <c r="N236" t="s">
        <v>4394</v>
      </c>
      <c r="O236" t="s">
        <v>87</v>
      </c>
      <c r="P236" t="s">
        <v>121</v>
      </c>
      <c r="Q236" t="s">
        <v>4594</v>
      </c>
      <c r="R236" t="s">
        <v>4605</v>
      </c>
      <c r="S236">
        <v>7</v>
      </c>
      <c r="T236">
        <v>1.65</v>
      </c>
      <c r="U236">
        <v>0.21</v>
      </c>
      <c r="V236">
        <v>518</v>
      </c>
      <c r="W236">
        <v>1.01</v>
      </c>
      <c r="X236">
        <v>30</v>
      </c>
      <c r="Y236">
        <v>0.26</v>
      </c>
      <c r="Z236">
        <v>41</v>
      </c>
      <c r="AA236">
        <v>-44</v>
      </c>
      <c r="AB236">
        <v>8</v>
      </c>
      <c r="AC236">
        <v>155</v>
      </c>
      <c r="AD236">
        <v>119</v>
      </c>
      <c r="AE236">
        <v>28201</v>
      </c>
      <c r="AF236">
        <v>28025</v>
      </c>
      <c r="AG236">
        <v>45889</v>
      </c>
      <c r="AH236">
        <v>1.64</v>
      </c>
      <c r="AI236" s="16">
        <v>1</v>
      </c>
    </row>
    <row r="237" spans="1:35" x14ac:dyDescent="0.3">
      <c r="A237" t="s">
        <v>3071</v>
      </c>
      <c r="B237" t="s">
        <v>2558</v>
      </c>
      <c r="C237" t="s">
        <v>2558</v>
      </c>
      <c r="D237" t="s">
        <v>3072</v>
      </c>
      <c r="E237">
        <v>30019</v>
      </c>
      <c r="F237" t="s">
        <v>3057</v>
      </c>
      <c r="G237">
        <v>45889</v>
      </c>
      <c r="H237">
        <v>1834.64</v>
      </c>
      <c r="I237" t="s">
        <v>539</v>
      </c>
      <c r="J237" t="s">
        <v>540</v>
      </c>
      <c r="K237" t="s">
        <v>39</v>
      </c>
      <c r="L237" t="s">
        <v>50</v>
      </c>
      <c r="M237" t="s">
        <v>542</v>
      </c>
      <c r="N237" t="s">
        <v>4606</v>
      </c>
      <c r="O237" t="s">
        <v>87</v>
      </c>
      <c r="P237" t="s">
        <v>121</v>
      </c>
      <c r="Q237" t="s">
        <v>4594</v>
      </c>
      <c r="R237" t="s">
        <v>4607</v>
      </c>
      <c r="S237">
        <v>2</v>
      </c>
      <c r="T237">
        <v>1.52</v>
      </c>
      <c r="U237">
        <v>0.21</v>
      </c>
      <c r="V237">
        <v>603</v>
      </c>
      <c r="W237">
        <v>0.57999999999999996</v>
      </c>
      <c r="X237">
        <v>47</v>
      </c>
      <c r="Y237">
        <v>0.28000000000000003</v>
      </c>
      <c r="Z237">
        <v>3</v>
      </c>
      <c r="AA237">
        <v>-25</v>
      </c>
      <c r="AB237">
        <v>150</v>
      </c>
      <c r="AC237">
        <v>73</v>
      </c>
      <c r="AD237">
        <v>198</v>
      </c>
      <c r="AE237">
        <v>30301</v>
      </c>
      <c r="AF237">
        <v>30211</v>
      </c>
      <c r="AG237">
        <v>45889</v>
      </c>
      <c r="AH237">
        <v>1.51</v>
      </c>
      <c r="AI237" s="16">
        <v>1</v>
      </c>
    </row>
    <row r="238" spans="1:35" x14ac:dyDescent="0.3">
      <c r="A238" t="s">
        <v>3073</v>
      </c>
      <c r="B238" t="s">
        <v>2558</v>
      </c>
      <c r="C238" t="s">
        <v>2558</v>
      </c>
      <c r="D238" t="s">
        <v>2837</v>
      </c>
      <c r="E238">
        <v>45840</v>
      </c>
      <c r="F238" t="s">
        <v>3074</v>
      </c>
      <c r="G238">
        <v>29172</v>
      </c>
      <c r="H238">
        <v>1127</v>
      </c>
      <c r="AI238" s="16">
        <v>0</v>
      </c>
    </row>
    <row r="239" spans="1:35" x14ac:dyDescent="0.3">
      <c r="A239" t="s">
        <v>3075</v>
      </c>
      <c r="B239" t="s">
        <v>2558</v>
      </c>
      <c r="C239" t="s">
        <v>2558</v>
      </c>
      <c r="D239" t="s">
        <v>3076</v>
      </c>
      <c r="E239">
        <v>29708</v>
      </c>
      <c r="F239" t="s">
        <v>3067</v>
      </c>
      <c r="G239">
        <v>75232</v>
      </c>
      <c r="H239">
        <v>4881</v>
      </c>
      <c r="I239" t="s">
        <v>539</v>
      </c>
      <c r="J239" t="s">
        <v>540</v>
      </c>
      <c r="K239" t="s">
        <v>39</v>
      </c>
      <c r="L239" t="s">
        <v>90</v>
      </c>
      <c r="M239" t="s">
        <v>852</v>
      </c>
      <c r="N239" t="s">
        <v>4608</v>
      </c>
      <c r="O239" t="s">
        <v>76</v>
      </c>
      <c r="P239" t="s">
        <v>582</v>
      </c>
      <c r="Q239" t="s">
        <v>4603</v>
      </c>
      <c r="R239" t="s">
        <v>4609</v>
      </c>
      <c r="S239">
        <v>3</v>
      </c>
      <c r="T239">
        <v>1.6</v>
      </c>
      <c r="U239">
        <v>0.21</v>
      </c>
      <c r="V239">
        <v>1017</v>
      </c>
      <c r="W239">
        <v>1.48</v>
      </c>
      <c r="X239">
        <v>66</v>
      </c>
      <c r="Y239">
        <v>0.3</v>
      </c>
      <c r="Z239">
        <v>5</v>
      </c>
      <c r="AA239">
        <v>-49</v>
      </c>
      <c r="AB239">
        <v>115</v>
      </c>
      <c r="AC239">
        <v>25</v>
      </c>
      <c r="AD239">
        <v>91</v>
      </c>
      <c r="AE239">
        <v>28134</v>
      </c>
      <c r="AF239">
        <v>29715</v>
      </c>
      <c r="AG239">
        <v>75201</v>
      </c>
      <c r="AH239">
        <v>1.59</v>
      </c>
      <c r="AI239" s="16">
        <v>1</v>
      </c>
    </row>
    <row r="240" spans="1:35" x14ac:dyDescent="0.3">
      <c r="A240" t="s">
        <v>3077</v>
      </c>
      <c r="B240" t="s">
        <v>2558</v>
      </c>
      <c r="C240" t="s">
        <v>2558</v>
      </c>
      <c r="D240" t="s">
        <v>3076</v>
      </c>
      <c r="E240">
        <v>29708</v>
      </c>
      <c r="F240" t="s">
        <v>3057</v>
      </c>
      <c r="G240">
        <v>45889</v>
      </c>
      <c r="H240">
        <v>856.96</v>
      </c>
      <c r="I240" t="s">
        <v>539</v>
      </c>
      <c r="J240" t="s">
        <v>540</v>
      </c>
      <c r="K240" t="s">
        <v>39</v>
      </c>
      <c r="L240" t="s">
        <v>90</v>
      </c>
      <c r="M240" t="s">
        <v>545</v>
      </c>
      <c r="N240" t="s">
        <v>4610</v>
      </c>
      <c r="O240" t="s">
        <v>87</v>
      </c>
      <c r="P240" t="s">
        <v>121</v>
      </c>
      <c r="Q240" t="s">
        <v>4594</v>
      </c>
      <c r="R240" t="s">
        <v>4611</v>
      </c>
      <c r="S240">
        <v>1</v>
      </c>
      <c r="T240">
        <v>1.6</v>
      </c>
      <c r="U240">
        <v>0.2</v>
      </c>
      <c r="V240">
        <v>558</v>
      </c>
      <c r="W240">
        <v>1</v>
      </c>
      <c r="X240">
        <v>29</v>
      </c>
      <c r="Y240">
        <v>0.25</v>
      </c>
      <c r="Z240">
        <v>47</v>
      </c>
      <c r="AA240">
        <v>-21</v>
      </c>
      <c r="AB240">
        <v>24</v>
      </c>
      <c r="AC240">
        <v>9</v>
      </c>
      <c r="AD240">
        <v>12</v>
      </c>
      <c r="AE240">
        <v>29706</v>
      </c>
      <c r="AF240">
        <v>29720</v>
      </c>
      <c r="AG240">
        <v>45889</v>
      </c>
      <c r="AH240">
        <v>1.58</v>
      </c>
      <c r="AI240" s="16">
        <v>0.75208333333333333</v>
      </c>
    </row>
    <row r="241" spans="1:35" x14ac:dyDescent="0.3">
      <c r="A241" t="s">
        <v>3078</v>
      </c>
      <c r="B241" t="s">
        <v>2558</v>
      </c>
      <c r="C241" t="s">
        <v>2558</v>
      </c>
      <c r="D241" t="s">
        <v>3079</v>
      </c>
      <c r="E241">
        <v>29644</v>
      </c>
      <c r="F241" t="s">
        <v>3067</v>
      </c>
      <c r="G241">
        <v>75232</v>
      </c>
      <c r="H241">
        <v>2976</v>
      </c>
      <c r="I241" t="s">
        <v>539</v>
      </c>
      <c r="J241" t="s">
        <v>540</v>
      </c>
      <c r="K241" t="s">
        <v>39</v>
      </c>
      <c r="L241" t="s">
        <v>90</v>
      </c>
      <c r="M241" t="s">
        <v>979</v>
      </c>
      <c r="N241" t="s">
        <v>4612</v>
      </c>
      <c r="O241" t="s">
        <v>76</v>
      </c>
      <c r="P241" t="s">
        <v>582</v>
      </c>
      <c r="Q241" t="s">
        <v>4603</v>
      </c>
      <c r="R241" t="s">
        <v>4613</v>
      </c>
      <c r="S241">
        <v>1</v>
      </c>
      <c r="T241">
        <v>1.6</v>
      </c>
      <c r="U241">
        <v>0.21</v>
      </c>
      <c r="V241">
        <v>930</v>
      </c>
      <c r="W241">
        <v>1.63</v>
      </c>
      <c r="X241">
        <v>91</v>
      </c>
      <c r="Y241">
        <v>0.3</v>
      </c>
      <c r="Z241">
        <v>0</v>
      </c>
      <c r="AA241">
        <v>-59</v>
      </c>
      <c r="AB241">
        <v>44</v>
      </c>
      <c r="AC241">
        <v>-103</v>
      </c>
      <c r="AD241">
        <v>-118</v>
      </c>
      <c r="AE241">
        <v>29715</v>
      </c>
      <c r="AF241">
        <v>29644</v>
      </c>
      <c r="AG241">
        <v>75201</v>
      </c>
      <c r="AH241">
        <v>1.59</v>
      </c>
      <c r="AI241" s="16">
        <v>0.86656690118653623</v>
      </c>
    </row>
    <row r="242" spans="1:35" x14ac:dyDescent="0.3">
      <c r="A242" t="s">
        <v>3080</v>
      </c>
      <c r="B242" t="s">
        <v>2558</v>
      </c>
      <c r="C242" t="s">
        <v>2558</v>
      </c>
      <c r="D242" t="s">
        <v>3081</v>
      </c>
      <c r="E242">
        <v>46404</v>
      </c>
      <c r="F242" t="s">
        <v>2927</v>
      </c>
      <c r="G242">
        <v>35111</v>
      </c>
      <c r="H242">
        <v>4789</v>
      </c>
      <c r="I242" t="s">
        <v>539</v>
      </c>
      <c r="J242" t="s">
        <v>540</v>
      </c>
      <c r="K242" t="s">
        <v>39</v>
      </c>
      <c r="L242" t="s">
        <v>42</v>
      </c>
      <c r="M242" t="s">
        <v>861</v>
      </c>
      <c r="N242" t="s">
        <v>4614</v>
      </c>
      <c r="O242" t="s">
        <v>40</v>
      </c>
      <c r="P242" t="s">
        <v>320</v>
      </c>
      <c r="Q242" t="s">
        <v>4475</v>
      </c>
      <c r="R242" t="s">
        <v>4615</v>
      </c>
      <c r="S242">
        <v>3</v>
      </c>
      <c r="T242">
        <v>1.93</v>
      </c>
      <c r="U242">
        <v>0.21</v>
      </c>
      <c r="V242">
        <v>618</v>
      </c>
      <c r="W242">
        <v>0.77</v>
      </c>
      <c r="X242">
        <v>166</v>
      </c>
      <c r="Y242">
        <v>0.38</v>
      </c>
      <c r="Z242">
        <v>15</v>
      </c>
      <c r="AA242">
        <v>-21</v>
      </c>
      <c r="AB242">
        <v>105</v>
      </c>
      <c r="AC242">
        <v>145</v>
      </c>
      <c r="AD242">
        <v>229</v>
      </c>
      <c r="AE242">
        <v>46140</v>
      </c>
      <c r="AF242">
        <v>46401</v>
      </c>
      <c r="AG242">
        <v>35111</v>
      </c>
      <c r="AH242">
        <v>1.92</v>
      </c>
      <c r="AI242" s="16">
        <v>1</v>
      </c>
    </row>
    <row r="243" spans="1:35" x14ac:dyDescent="0.3">
      <c r="A243" t="s">
        <v>3082</v>
      </c>
      <c r="B243" t="s">
        <v>2558</v>
      </c>
      <c r="C243" t="s">
        <v>2558</v>
      </c>
      <c r="D243" t="s">
        <v>3083</v>
      </c>
      <c r="E243">
        <v>30642</v>
      </c>
      <c r="F243" t="s">
        <v>3067</v>
      </c>
      <c r="G243">
        <v>75232</v>
      </c>
      <c r="H243">
        <v>2828</v>
      </c>
      <c r="I243" t="s">
        <v>539</v>
      </c>
      <c r="J243" t="s">
        <v>540</v>
      </c>
      <c r="K243" t="s">
        <v>39</v>
      </c>
      <c r="L243" t="s">
        <v>50</v>
      </c>
      <c r="M243" t="s">
        <v>329</v>
      </c>
      <c r="N243" t="s">
        <v>4616</v>
      </c>
      <c r="O243" t="s">
        <v>76</v>
      </c>
      <c r="P243" t="s">
        <v>582</v>
      </c>
      <c r="Q243" t="s">
        <v>4603</v>
      </c>
      <c r="R243" t="s">
        <v>4617</v>
      </c>
      <c r="S243">
        <v>2</v>
      </c>
      <c r="T243">
        <v>1.65</v>
      </c>
      <c r="U243">
        <v>0.21</v>
      </c>
      <c r="V243">
        <v>857</v>
      </c>
      <c r="W243">
        <v>0.93</v>
      </c>
      <c r="X243">
        <v>69</v>
      </c>
      <c r="Y243">
        <v>0.3</v>
      </c>
      <c r="Z243">
        <v>0</v>
      </c>
      <c r="AA243">
        <v>-45</v>
      </c>
      <c r="AB243">
        <v>177</v>
      </c>
      <c r="AC243">
        <v>-7</v>
      </c>
      <c r="AD243">
        <v>125</v>
      </c>
      <c r="AE243">
        <v>30050</v>
      </c>
      <c r="AF243">
        <v>30642</v>
      </c>
      <c r="AG243">
        <v>75201</v>
      </c>
      <c r="AH243">
        <v>1.64</v>
      </c>
      <c r="AI243" s="16">
        <v>1</v>
      </c>
    </row>
    <row r="244" spans="1:35" x14ac:dyDescent="0.3">
      <c r="A244" t="s">
        <v>3084</v>
      </c>
      <c r="B244" t="s">
        <v>2558</v>
      </c>
      <c r="C244" t="s">
        <v>2558</v>
      </c>
      <c r="D244" t="s">
        <v>3083</v>
      </c>
      <c r="E244">
        <v>30642</v>
      </c>
      <c r="F244" t="s">
        <v>2991</v>
      </c>
      <c r="G244">
        <v>45050</v>
      </c>
      <c r="H244">
        <v>6432</v>
      </c>
      <c r="I244" t="s">
        <v>539</v>
      </c>
      <c r="J244" t="s">
        <v>540</v>
      </c>
      <c r="K244" t="s">
        <v>39</v>
      </c>
      <c r="L244" t="s">
        <v>50</v>
      </c>
      <c r="M244" t="s">
        <v>329</v>
      </c>
      <c r="N244" t="s">
        <v>4616</v>
      </c>
      <c r="O244" t="s">
        <v>87</v>
      </c>
      <c r="P244" t="s">
        <v>415</v>
      </c>
      <c r="Q244" t="s">
        <v>4531</v>
      </c>
      <c r="R244" t="s">
        <v>4618</v>
      </c>
      <c r="S244">
        <v>12</v>
      </c>
      <c r="T244">
        <v>1.56</v>
      </c>
      <c r="U244">
        <v>0.21</v>
      </c>
      <c r="V244">
        <v>517</v>
      </c>
      <c r="W244">
        <v>1.08</v>
      </c>
      <c r="X244">
        <v>70</v>
      </c>
      <c r="Y244">
        <v>0.3</v>
      </c>
      <c r="Z244">
        <v>2</v>
      </c>
      <c r="AA244">
        <v>-45</v>
      </c>
      <c r="AB244">
        <v>-9</v>
      </c>
      <c r="AC244">
        <v>132</v>
      </c>
      <c r="AD244">
        <v>78</v>
      </c>
      <c r="AE244">
        <v>30642</v>
      </c>
      <c r="AF244">
        <v>30642</v>
      </c>
      <c r="AG244">
        <v>45050</v>
      </c>
      <c r="AH244">
        <v>1.55</v>
      </c>
      <c r="AI244" s="16">
        <v>1</v>
      </c>
    </row>
    <row r="245" spans="1:35" x14ac:dyDescent="0.3">
      <c r="A245" t="s">
        <v>3085</v>
      </c>
      <c r="B245" t="s">
        <v>2558</v>
      </c>
      <c r="C245" t="s">
        <v>2558</v>
      </c>
      <c r="D245" t="s">
        <v>2949</v>
      </c>
      <c r="E245">
        <v>53027</v>
      </c>
      <c r="F245" t="s">
        <v>2927</v>
      </c>
      <c r="G245">
        <v>35111</v>
      </c>
      <c r="H245">
        <v>1401</v>
      </c>
      <c r="I245" t="s">
        <v>539</v>
      </c>
      <c r="J245" t="s">
        <v>540</v>
      </c>
      <c r="K245" t="s">
        <v>39</v>
      </c>
      <c r="L245" t="s">
        <v>42</v>
      </c>
      <c r="M245" t="s">
        <v>442</v>
      </c>
      <c r="N245" t="s">
        <v>4425</v>
      </c>
      <c r="O245" t="s">
        <v>40</v>
      </c>
      <c r="P245" t="s">
        <v>320</v>
      </c>
      <c r="Q245" t="s">
        <v>4475</v>
      </c>
      <c r="R245" t="s">
        <v>4596</v>
      </c>
      <c r="S245">
        <v>1</v>
      </c>
      <c r="T245">
        <v>1.6</v>
      </c>
      <c r="U245">
        <v>0.21</v>
      </c>
      <c r="V245">
        <v>497</v>
      </c>
      <c r="W245">
        <v>0.5</v>
      </c>
      <c r="X245">
        <v>63</v>
      </c>
      <c r="Y245">
        <v>0.3</v>
      </c>
      <c r="Z245">
        <v>13</v>
      </c>
      <c r="AA245">
        <v>-75</v>
      </c>
      <c r="AB245">
        <v>110</v>
      </c>
      <c r="AC245">
        <v>-92</v>
      </c>
      <c r="AD245">
        <v>-57</v>
      </c>
      <c r="AE245">
        <v>46933</v>
      </c>
      <c r="AF245">
        <v>46201</v>
      </c>
      <c r="AG245">
        <v>35111</v>
      </c>
      <c r="AH245">
        <v>1.59</v>
      </c>
      <c r="AI245" s="16">
        <v>0.74222222222222223</v>
      </c>
    </row>
    <row r="246" spans="1:35" x14ac:dyDescent="0.3">
      <c r="A246" t="s">
        <v>3086</v>
      </c>
      <c r="B246" t="s">
        <v>2558</v>
      </c>
      <c r="C246" t="s">
        <v>2558</v>
      </c>
      <c r="D246" t="s">
        <v>2875</v>
      </c>
      <c r="E246">
        <v>46241</v>
      </c>
      <c r="F246" t="s">
        <v>2927</v>
      </c>
      <c r="G246">
        <v>35111</v>
      </c>
      <c r="H246">
        <v>795.2</v>
      </c>
      <c r="I246" t="s">
        <v>539</v>
      </c>
      <c r="J246" t="s">
        <v>540</v>
      </c>
      <c r="K246" t="s">
        <v>39</v>
      </c>
      <c r="L246" t="s">
        <v>42</v>
      </c>
      <c r="M246" t="s">
        <v>442</v>
      </c>
      <c r="N246" t="s">
        <v>4425</v>
      </c>
      <c r="O246" t="s">
        <v>40</v>
      </c>
      <c r="P246" t="s">
        <v>320</v>
      </c>
      <c r="Q246" t="s">
        <v>4475</v>
      </c>
      <c r="R246" t="s">
        <v>4596</v>
      </c>
      <c r="S246">
        <v>1</v>
      </c>
      <c r="T246">
        <v>1.6</v>
      </c>
      <c r="U246">
        <v>0.21</v>
      </c>
      <c r="V246">
        <v>497</v>
      </c>
      <c r="W246">
        <v>0.5</v>
      </c>
      <c r="X246">
        <v>63</v>
      </c>
      <c r="Y246">
        <v>0.3</v>
      </c>
      <c r="Z246">
        <v>13</v>
      </c>
      <c r="AA246">
        <v>-75</v>
      </c>
      <c r="AB246">
        <v>110</v>
      </c>
      <c r="AC246">
        <v>-92</v>
      </c>
      <c r="AD246">
        <v>-57</v>
      </c>
      <c r="AE246">
        <v>46933</v>
      </c>
      <c r="AF246">
        <v>46201</v>
      </c>
      <c r="AG246">
        <v>35111</v>
      </c>
      <c r="AH246">
        <v>1.59</v>
      </c>
      <c r="AI246" s="16">
        <v>0.99002039179079138</v>
      </c>
    </row>
    <row r="247" spans="1:35" x14ac:dyDescent="0.3">
      <c r="A247" t="s">
        <v>3087</v>
      </c>
      <c r="B247" t="s">
        <v>2558</v>
      </c>
      <c r="C247" t="s">
        <v>2558</v>
      </c>
      <c r="D247" t="s">
        <v>3088</v>
      </c>
      <c r="E247">
        <v>30046</v>
      </c>
      <c r="F247" t="s">
        <v>3057</v>
      </c>
      <c r="G247">
        <v>45889</v>
      </c>
      <c r="H247">
        <v>912.15</v>
      </c>
      <c r="I247" t="s">
        <v>539</v>
      </c>
      <c r="J247" t="s">
        <v>540</v>
      </c>
      <c r="K247" t="s">
        <v>39</v>
      </c>
      <c r="L247" t="s">
        <v>50</v>
      </c>
      <c r="M247" t="s">
        <v>420</v>
      </c>
      <c r="N247" t="s">
        <v>4619</v>
      </c>
      <c r="O247" t="s">
        <v>87</v>
      </c>
      <c r="P247" t="s">
        <v>121</v>
      </c>
      <c r="Q247" t="s">
        <v>4594</v>
      </c>
      <c r="R247" t="s">
        <v>4620</v>
      </c>
      <c r="S247">
        <v>2</v>
      </c>
      <c r="T247">
        <v>1.52</v>
      </c>
      <c r="U247">
        <v>0.21</v>
      </c>
      <c r="V247">
        <v>600</v>
      </c>
      <c r="W247">
        <v>0.94</v>
      </c>
      <c r="X247">
        <v>34</v>
      </c>
      <c r="Y247">
        <v>0.25</v>
      </c>
      <c r="Z247">
        <v>2</v>
      </c>
      <c r="AA247">
        <v>-9</v>
      </c>
      <c r="AB247">
        <v>38</v>
      </c>
      <c r="AC247">
        <v>72</v>
      </c>
      <c r="AD247">
        <v>101</v>
      </c>
      <c r="AE247">
        <v>30301</v>
      </c>
      <c r="AF247">
        <v>30227</v>
      </c>
      <c r="AG247">
        <v>45889</v>
      </c>
      <c r="AH247">
        <v>1.51</v>
      </c>
      <c r="AI247" s="16">
        <v>0.97303289145195315</v>
      </c>
    </row>
    <row r="248" spans="1:35" x14ac:dyDescent="0.3">
      <c r="A248" t="s">
        <v>3089</v>
      </c>
      <c r="B248" t="s">
        <v>2558</v>
      </c>
      <c r="C248" t="s">
        <v>2558</v>
      </c>
      <c r="D248" t="s">
        <v>3090</v>
      </c>
      <c r="E248">
        <v>28092</v>
      </c>
      <c r="F248" t="s">
        <v>2991</v>
      </c>
      <c r="G248">
        <v>45050</v>
      </c>
      <c r="H248">
        <v>6051.35</v>
      </c>
      <c r="I248" t="s">
        <v>539</v>
      </c>
      <c r="J248" t="s">
        <v>540</v>
      </c>
      <c r="K248" t="s">
        <v>39</v>
      </c>
      <c r="L248" t="s">
        <v>68</v>
      </c>
      <c r="M248" t="s">
        <v>1262</v>
      </c>
      <c r="N248" t="s">
        <v>4621</v>
      </c>
      <c r="O248" t="s">
        <v>87</v>
      </c>
      <c r="P248" t="s">
        <v>415</v>
      </c>
      <c r="Q248" t="s">
        <v>4531</v>
      </c>
      <c r="R248" t="s">
        <v>4622</v>
      </c>
      <c r="S248">
        <v>15</v>
      </c>
      <c r="T248">
        <v>1.68</v>
      </c>
      <c r="U248">
        <v>0.2</v>
      </c>
      <c r="V248">
        <v>450</v>
      </c>
      <c r="W248">
        <v>0.8</v>
      </c>
      <c r="X248">
        <v>42</v>
      </c>
      <c r="Y248">
        <v>0.26</v>
      </c>
      <c r="Z248">
        <v>2</v>
      </c>
      <c r="AA248">
        <v>-19</v>
      </c>
      <c r="AB248">
        <v>20</v>
      </c>
      <c r="AC248">
        <v>225</v>
      </c>
      <c r="AD248">
        <v>226</v>
      </c>
      <c r="AE248">
        <v>28601</v>
      </c>
      <c r="AF248">
        <v>28603</v>
      </c>
      <c r="AG248">
        <v>45050</v>
      </c>
      <c r="AH248">
        <v>1.66</v>
      </c>
      <c r="AI248" s="16">
        <v>1</v>
      </c>
    </row>
    <row r="249" spans="1:35" x14ac:dyDescent="0.3">
      <c r="A249" t="s">
        <v>3091</v>
      </c>
      <c r="B249" t="s">
        <v>2558</v>
      </c>
      <c r="C249" t="s">
        <v>2558</v>
      </c>
      <c r="D249" t="s">
        <v>3090</v>
      </c>
      <c r="E249">
        <v>28092</v>
      </c>
      <c r="F249" t="s">
        <v>3057</v>
      </c>
      <c r="G249">
        <v>45889</v>
      </c>
      <c r="H249">
        <v>1709.74</v>
      </c>
      <c r="I249" t="s">
        <v>539</v>
      </c>
      <c r="J249" t="s">
        <v>540</v>
      </c>
      <c r="K249" t="s">
        <v>39</v>
      </c>
      <c r="L249" t="s">
        <v>68</v>
      </c>
      <c r="M249" t="s">
        <v>1262</v>
      </c>
      <c r="N249" t="s">
        <v>4621</v>
      </c>
      <c r="O249" t="s">
        <v>87</v>
      </c>
      <c r="P249" t="s">
        <v>121</v>
      </c>
      <c r="Q249" t="s">
        <v>4594</v>
      </c>
      <c r="R249" t="s">
        <v>4623</v>
      </c>
      <c r="S249">
        <v>2</v>
      </c>
      <c r="T249">
        <v>1.65</v>
      </c>
      <c r="U249">
        <v>0.21</v>
      </c>
      <c r="V249">
        <v>518</v>
      </c>
      <c r="W249">
        <v>1.21</v>
      </c>
      <c r="X249">
        <v>32</v>
      </c>
      <c r="Y249">
        <v>0.25</v>
      </c>
      <c r="Z249">
        <v>41</v>
      </c>
      <c r="AA249">
        <v>-19</v>
      </c>
      <c r="AB249">
        <v>-39</v>
      </c>
      <c r="AC249">
        <v>99</v>
      </c>
      <c r="AD249">
        <v>41</v>
      </c>
      <c r="AE249">
        <v>28601</v>
      </c>
      <c r="AF249">
        <v>28603</v>
      </c>
      <c r="AG249">
        <v>45889</v>
      </c>
      <c r="AH249">
        <v>1.64</v>
      </c>
      <c r="AI249" s="16">
        <v>1</v>
      </c>
    </row>
    <row r="250" spans="1:35" x14ac:dyDescent="0.3">
      <c r="A250" t="s">
        <v>3092</v>
      </c>
      <c r="B250" t="s">
        <v>2558</v>
      </c>
      <c r="C250" t="s">
        <v>2558</v>
      </c>
      <c r="D250" t="s">
        <v>3093</v>
      </c>
      <c r="E250">
        <v>30248</v>
      </c>
      <c r="F250" t="s">
        <v>3061</v>
      </c>
      <c r="G250">
        <v>60436</v>
      </c>
      <c r="H250">
        <v>4840</v>
      </c>
      <c r="AI250" s="16">
        <v>0</v>
      </c>
    </row>
    <row r="251" spans="1:35" x14ac:dyDescent="0.3">
      <c r="A251" t="s">
        <v>3094</v>
      </c>
      <c r="B251" t="s">
        <v>2558</v>
      </c>
      <c r="C251" t="s">
        <v>2558</v>
      </c>
      <c r="D251" t="s">
        <v>2806</v>
      </c>
      <c r="E251">
        <v>43040</v>
      </c>
      <c r="F251" t="s">
        <v>2927</v>
      </c>
      <c r="G251">
        <v>35111</v>
      </c>
      <c r="H251">
        <v>3114</v>
      </c>
      <c r="I251" t="s">
        <v>539</v>
      </c>
      <c r="J251" t="s">
        <v>540</v>
      </c>
      <c r="K251" t="s">
        <v>39</v>
      </c>
      <c r="L251" t="s">
        <v>42</v>
      </c>
      <c r="M251" t="s">
        <v>442</v>
      </c>
      <c r="N251" t="s">
        <v>4425</v>
      </c>
      <c r="O251" t="s">
        <v>40</v>
      </c>
      <c r="P251" t="s">
        <v>320</v>
      </c>
      <c r="Q251" t="s">
        <v>4475</v>
      </c>
      <c r="R251" t="s">
        <v>4596</v>
      </c>
      <c r="S251">
        <v>1</v>
      </c>
      <c r="T251">
        <v>1.6</v>
      </c>
      <c r="U251">
        <v>0.21</v>
      </c>
      <c r="V251">
        <v>497</v>
      </c>
      <c r="W251">
        <v>0.5</v>
      </c>
      <c r="X251">
        <v>63</v>
      </c>
      <c r="Y251">
        <v>0.3</v>
      </c>
      <c r="Z251">
        <v>13</v>
      </c>
      <c r="AA251">
        <v>-75</v>
      </c>
      <c r="AB251">
        <v>110</v>
      </c>
      <c r="AC251">
        <v>-92</v>
      </c>
      <c r="AD251">
        <v>-57</v>
      </c>
      <c r="AE251">
        <v>46933</v>
      </c>
      <c r="AF251">
        <v>46201</v>
      </c>
      <c r="AG251">
        <v>35111</v>
      </c>
      <c r="AH251">
        <v>1.59</v>
      </c>
      <c r="AI251" s="16">
        <v>0.74575163398692812</v>
      </c>
    </row>
    <row r="252" spans="1:35" x14ac:dyDescent="0.3">
      <c r="A252" t="s">
        <v>3095</v>
      </c>
      <c r="B252" t="s">
        <v>2558</v>
      </c>
      <c r="C252" t="s">
        <v>2558</v>
      </c>
      <c r="D252" t="s">
        <v>3096</v>
      </c>
      <c r="E252">
        <v>28105</v>
      </c>
      <c r="F252" t="s">
        <v>2991</v>
      </c>
      <c r="G252">
        <v>45050</v>
      </c>
      <c r="H252">
        <v>6096</v>
      </c>
      <c r="I252" t="s">
        <v>539</v>
      </c>
      <c r="J252" t="s">
        <v>540</v>
      </c>
      <c r="K252" t="s">
        <v>39</v>
      </c>
      <c r="L252" t="s">
        <v>68</v>
      </c>
      <c r="M252" t="s">
        <v>962</v>
      </c>
      <c r="N252" t="s">
        <v>4624</v>
      </c>
      <c r="O252" t="s">
        <v>87</v>
      </c>
      <c r="P252" t="s">
        <v>415</v>
      </c>
      <c r="Q252" t="s">
        <v>4531</v>
      </c>
      <c r="R252" t="s">
        <v>4625</v>
      </c>
      <c r="S252">
        <v>13</v>
      </c>
      <c r="T252">
        <v>1.6</v>
      </c>
      <c r="U252">
        <v>0.21</v>
      </c>
      <c r="V252">
        <v>476</v>
      </c>
      <c r="W252">
        <v>0.96</v>
      </c>
      <c r="X252">
        <v>85</v>
      </c>
      <c r="Y252">
        <v>0.32</v>
      </c>
      <c r="Z252">
        <v>40</v>
      </c>
      <c r="AA252">
        <v>-179</v>
      </c>
      <c r="AB252">
        <v>1</v>
      </c>
      <c r="AC252">
        <v>199</v>
      </c>
      <c r="AD252">
        <v>21</v>
      </c>
      <c r="AE252">
        <v>29047</v>
      </c>
      <c r="AF252">
        <v>28106</v>
      </c>
      <c r="AG252">
        <v>45050</v>
      </c>
      <c r="AH252">
        <v>1.59</v>
      </c>
      <c r="AI252" s="16">
        <v>1</v>
      </c>
    </row>
    <row r="253" spans="1:35" x14ac:dyDescent="0.3">
      <c r="A253" t="s">
        <v>3097</v>
      </c>
      <c r="B253" t="s">
        <v>2558</v>
      </c>
      <c r="C253" t="s">
        <v>2558</v>
      </c>
      <c r="D253" t="s">
        <v>3098</v>
      </c>
      <c r="E253">
        <v>27302</v>
      </c>
      <c r="F253" t="s">
        <v>2991</v>
      </c>
      <c r="G253">
        <v>45050</v>
      </c>
      <c r="H253">
        <v>7510</v>
      </c>
      <c r="I253" t="s">
        <v>539</v>
      </c>
      <c r="J253" t="s">
        <v>540</v>
      </c>
      <c r="K253" t="s">
        <v>39</v>
      </c>
      <c r="L253" t="s">
        <v>68</v>
      </c>
      <c r="M253" t="s">
        <v>1239</v>
      </c>
      <c r="N253" t="s">
        <v>4626</v>
      </c>
      <c r="O253" t="s">
        <v>87</v>
      </c>
      <c r="P253" t="s">
        <v>415</v>
      </c>
      <c r="Q253" t="s">
        <v>4531</v>
      </c>
      <c r="R253" t="s">
        <v>4627</v>
      </c>
      <c r="S253">
        <v>10</v>
      </c>
      <c r="T253">
        <v>1.6</v>
      </c>
      <c r="U253">
        <v>0.21</v>
      </c>
      <c r="V253">
        <v>517</v>
      </c>
      <c r="W253">
        <v>0.84</v>
      </c>
      <c r="X253">
        <v>88</v>
      </c>
      <c r="Y253">
        <v>0.32</v>
      </c>
      <c r="Z253">
        <v>38</v>
      </c>
      <c r="AA253">
        <v>-118</v>
      </c>
      <c r="AB253">
        <v>48</v>
      </c>
      <c r="AC253">
        <v>228</v>
      </c>
      <c r="AD253">
        <v>158</v>
      </c>
      <c r="AE253">
        <v>27601</v>
      </c>
      <c r="AF253">
        <v>27302</v>
      </c>
      <c r="AG253">
        <v>45050</v>
      </c>
      <c r="AH253">
        <v>1.59</v>
      </c>
      <c r="AI253" s="16">
        <v>1</v>
      </c>
    </row>
    <row r="254" spans="1:35" x14ac:dyDescent="0.3">
      <c r="A254" t="s">
        <v>3099</v>
      </c>
      <c r="B254" t="s">
        <v>2558</v>
      </c>
      <c r="C254" t="s">
        <v>2558</v>
      </c>
      <c r="D254" t="s">
        <v>3098</v>
      </c>
      <c r="E254">
        <v>27302</v>
      </c>
      <c r="F254" t="s">
        <v>3057</v>
      </c>
      <c r="G254">
        <v>45889</v>
      </c>
      <c r="H254">
        <v>1726.4</v>
      </c>
      <c r="I254" t="s">
        <v>539</v>
      </c>
      <c r="J254" t="s">
        <v>540</v>
      </c>
      <c r="K254" t="s">
        <v>39</v>
      </c>
      <c r="L254" t="s">
        <v>68</v>
      </c>
      <c r="M254" t="s">
        <v>1239</v>
      </c>
      <c r="N254" t="s">
        <v>4626</v>
      </c>
      <c r="O254" t="s">
        <v>87</v>
      </c>
      <c r="P254" t="s">
        <v>121</v>
      </c>
      <c r="Q254" t="s">
        <v>4594</v>
      </c>
      <c r="R254" t="s">
        <v>4628</v>
      </c>
      <c r="S254">
        <v>2</v>
      </c>
      <c r="T254">
        <v>1.66</v>
      </c>
      <c r="U254">
        <v>0.21</v>
      </c>
      <c r="V254">
        <v>520</v>
      </c>
      <c r="W254">
        <v>0.87</v>
      </c>
      <c r="X254">
        <v>43</v>
      </c>
      <c r="Y254">
        <v>0.28000000000000003</v>
      </c>
      <c r="Z254">
        <v>41</v>
      </c>
      <c r="AA254">
        <v>-118</v>
      </c>
      <c r="AB254">
        <v>41</v>
      </c>
      <c r="AC254">
        <v>120</v>
      </c>
      <c r="AD254">
        <v>43</v>
      </c>
      <c r="AE254">
        <v>27420</v>
      </c>
      <c r="AF254">
        <v>27302</v>
      </c>
      <c r="AG254">
        <v>45889</v>
      </c>
      <c r="AH254">
        <v>1.65</v>
      </c>
      <c r="AI254" s="16">
        <v>1</v>
      </c>
    </row>
    <row r="255" spans="1:35" x14ac:dyDescent="0.3">
      <c r="A255" t="s">
        <v>3100</v>
      </c>
      <c r="B255" t="s">
        <v>2558</v>
      </c>
      <c r="C255" t="s">
        <v>2558</v>
      </c>
      <c r="D255" t="s">
        <v>3101</v>
      </c>
      <c r="E255">
        <v>30439</v>
      </c>
      <c r="F255" t="s">
        <v>3067</v>
      </c>
      <c r="G255">
        <v>75232</v>
      </c>
      <c r="H255">
        <v>1495</v>
      </c>
      <c r="I255" t="s">
        <v>539</v>
      </c>
      <c r="J255" t="s">
        <v>540</v>
      </c>
      <c r="K255" t="s">
        <v>39</v>
      </c>
      <c r="L255" t="s">
        <v>50</v>
      </c>
      <c r="M255" t="s">
        <v>596</v>
      </c>
      <c r="N255" t="s">
        <v>4629</v>
      </c>
      <c r="O255" t="s">
        <v>76</v>
      </c>
      <c r="P255" t="s">
        <v>582</v>
      </c>
      <c r="Q255" t="s">
        <v>4603</v>
      </c>
      <c r="R255" t="s">
        <v>4630</v>
      </c>
      <c r="S255">
        <v>1</v>
      </c>
      <c r="T255">
        <v>1.65</v>
      </c>
      <c r="U255">
        <v>0.21</v>
      </c>
      <c r="V255">
        <v>905</v>
      </c>
      <c r="W255">
        <v>1.04</v>
      </c>
      <c r="X255">
        <v>146</v>
      </c>
      <c r="Y255">
        <v>0.35</v>
      </c>
      <c r="Z255">
        <v>0</v>
      </c>
      <c r="AA255">
        <v>-169</v>
      </c>
      <c r="AB255">
        <v>183</v>
      </c>
      <c r="AC255">
        <v>52</v>
      </c>
      <c r="AD255">
        <v>66</v>
      </c>
      <c r="AE255">
        <v>30650</v>
      </c>
      <c r="AF255">
        <v>30439</v>
      </c>
      <c r="AG255">
        <v>75201</v>
      </c>
      <c r="AH255">
        <v>1.64</v>
      </c>
      <c r="AI255" s="16">
        <v>1</v>
      </c>
    </row>
    <row r="256" spans="1:35" x14ac:dyDescent="0.3">
      <c r="A256" t="s">
        <v>3102</v>
      </c>
      <c r="B256" t="s">
        <v>2558</v>
      </c>
      <c r="C256" t="s">
        <v>2558</v>
      </c>
      <c r="D256" t="s">
        <v>3103</v>
      </c>
      <c r="E256">
        <v>28115</v>
      </c>
      <c r="F256" t="s">
        <v>3067</v>
      </c>
      <c r="G256">
        <v>75232</v>
      </c>
      <c r="H256">
        <v>9990</v>
      </c>
      <c r="I256" t="s">
        <v>539</v>
      </c>
      <c r="J256" t="s">
        <v>540</v>
      </c>
      <c r="K256" t="s">
        <v>39</v>
      </c>
      <c r="L256" t="s">
        <v>68</v>
      </c>
      <c r="M256" t="s">
        <v>1242</v>
      </c>
      <c r="N256" t="s">
        <v>4631</v>
      </c>
      <c r="O256" t="s">
        <v>76</v>
      </c>
      <c r="P256" t="s">
        <v>582</v>
      </c>
      <c r="Q256" t="s">
        <v>4603</v>
      </c>
      <c r="R256" t="s">
        <v>4632</v>
      </c>
      <c r="S256">
        <v>3</v>
      </c>
      <c r="T256">
        <v>1.6</v>
      </c>
      <c r="U256">
        <v>0.21</v>
      </c>
      <c r="V256">
        <v>1041</v>
      </c>
      <c r="W256">
        <v>1.52</v>
      </c>
      <c r="X256">
        <v>42</v>
      </c>
      <c r="Y256">
        <v>0.27</v>
      </c>
      <c r="Z256">
        <v>0</v>
      </c>
      <c r="AA256">
        <v>-3</v>
      </c>
      <c r="AB256">
        <v>105</v>
      </c>
      <c r="AC256">
        <v>-22</v>
      </c>
      <c r="AD256">
        <v>80</v>
      </c>
      <c r="AE256">
        <v>28025</v>
      </c>
      <c r="AF256">
        <v>28115</v>
      </c>
      <c r="AG256">
        <v>75201</v>
      </c>
      <c r="AH256">
        <v>1.59</v>
      </c>
      <c r="AI256" s="16">
        <v>0.99257998038462625</v>
      </c>
    </row>
    <row r="257" spans="1:35" x14ac:dyDescent="0.3">
      <c r="A257" t="s">
        <v>3104</v>
      </c>
      <c r="B257" t="s">
        <v>2558</v>
      </c>
      <c r="C257" t="s">
        <v>2558</v>
      </c>
      <c r="D257" t="s">
        <v>3105</v>
      </c>
      <c r="E257">
        <v>53085</v>
      </c>
      <c r="F257" t="s">
        <v>2927</v>
      </c>
      <c r="G257">
        <v>35111</v>
      </c>
      <c r="H257">
        <v>1434</v>
      </c>
      <c r="I257" t="s">
        <v>539</v>
      </c>
      <c r="J257" t="s">
        <v>540</v>
      </c>
      <c r="K257" t="s">
        <v>39</v>
      </c>
      <c r="L257" t="s">
        <v>42</v>
      </c>
      <c r="M257" t="s">
        <v>442</v>
      </c>
      <c r="N257" t="s">
        <v>4425</v>
      </c>
      <c r="O257" t="s">
        <v>40</v>
      </c>
      <c r="P257" t="s">
        <v>320</v>
      </c>
      <c r="Q257" t="s">
        <v>4475</v>
      </c>
      <c r="R257" t="s">
        <v>4596</v>
      </c>
      <c r="S257">
        <v>1</v>
      </c>
      <c r="T257">
        <v>1.6</v>
      </c>
      <c r="U257">
        <v>0.21</v>
      </c>
      <c r="V257">
        <v>497</v>
      </c>
      <c r="W257">
        <v>0.5</v>
      </c>
      <c r="X257">
        <v>63</v>
      </c>
      <c r="Y257">
        <v>0.3</v>
      </c>
      <c r="Z257">
        <v>13</v>
      </c>
      <c r="AA257">
        <v>-75</v>
      </c>
      <c r="AB257">
        <v>110</v>
      </c>
      <c r="AC257">
        <v>-92</v>
      </c>
      <c r="AD257">
        <v>-57</v>
      </c>
      <c r="AE257">
        <v>46933</v>
      </c>
      <c r="AF257">
        <v>46201</v>
      </c>
      <c r="AG257">
        <v>35111</v>
      </c>
      <c r="AH257">
        <v>1.59</v>
      </c>
      <c r="AI257" s="16">
        <v>0.72722222222222221</v>
      </c>
    </row>
    <row r="258" spans="1:35" x14ac:dyDescent="0.3">
      <c r="A258" t="s">
        <v>3106</v>
      </c>
      <c r="B258" t="s">
        <v>2558</v>
      </c>
      <c r="C258" t="s">
        <v>2558</v>
      </c>
      <c r="D258" t="s">
        <v>3105</v>
      </c>
      <c r="E258">
        <v>53085</v>
      </c>
      <c r="F258" t="s">
        <v>3074</v>
      </c>
      <c r="G258">
        <v>29172</v>
      </c>
      <c r="H258">
        <v>1720</v>
      </c>
      <c r="AI258" s="16">
        <v>0</v>
      </c>
    </row>
    <row r="259" spans="1:35" x14ac:dyDescent="0.3">
      <c r="A259" t="s">
        <v>3107</v>
      </c>
      <c r="B259" t="s">
        <v>2558</v>
      </c>
      <c r="C259" t="s">
        <v>2558</v>
      </c>
      <c r="D259" t="s">
        <v>3108</v>
      </c>
      <c r="E259">
        <v>38671</v>
      </c>
      <c r="F259" t="s">
        <v>3074</v>
      </c>
      <c r="G259">
        <v>29172</v>
      </c>
      <c r="H259">
        <v>2214</v>
      </c>
      <c r="AI259" s="16">
        <v>0</v>
      </c>
    </row>
    <row r="260" spans="1:35" x14ac:dyDescent="0.3">
      <c r="A260" t="s">
        <v>3107</v>
      </c>
      <c r="B260" t="s">
        <v>2558</v>
      </c>
      <c r="C260" t="s">
        <v>2558</v>
      </c>
      <c r="D260" t="s">
        <v>3108</v>
      </c>
      <c r="E260">
        <v>38672</v>
      </c>
      <c r="F260" t="s">
        <v>3074</v>
      </c>
      <c r="G260">
        <v>29172</v>
      </c>
      <c r="H260">
        <v>1107</v>
      </c>
      <c r="AI260" s="16">
        <v>0</v>
      </c>
    </row>
    <row r="261" spans="1:35" x14ac:dyDescent="0.3">
      <c r="A261" t="s">
        <v>3109</v>
      </c>
      <c r="B261" t="s">
        <v>2558</v>
      </c>
      <c r="C261" t="s">
        <v>2558</v>
      </c>
      <c r="D261" t="s">
        <v>3110</v>
      </c>
      <c r="E261">
        <v>28164</v>
      </c>
      <c r="F261" t="s">
        <v>3057</v>
      </c>
      <c r="G261">
        <v>45889</v>
      </c>
      <c r="H261">
        <v>904.72</v>
      </c>
      <c r="I261" t="s">
        <v>539</v>
      </c>
      <c r="J261" t="s">
        <v>540</v>
      </c>
      <c r="K261" t="s">
        <v>39</v>
      </c>
      <c r="L261" t="s">
        <v>68</v>
      </c>
      <c r="M261" t="s">
        <v>1216</v>
      </c>
      <c r="N261" t="s">
        <v>4633</v>
      </c>
      <c r="O261" t="s">
        <v>87</v>
      </c>
      <c r="P261" t="s">
        <v>121</v>
      </c>
      <c r="Q261" t="s">
        <v>4594</v>
      </c>
      <c r="R261" t="s">
        <v>4634</v>
      </c>
      <c r="S261">
        <v>1</v>
      </c>
      <c r="T261">
        <v>1.72</v>
      </c>
      <c r="U261">
        <v>0.21</v>
      </c>
      <c r="V261">
        <v>526</v>
      </c>
      <c r="W261">
        <v>0.42</v>
      </c>
      <c r="X261">
        <v>20</v>
      </c>
      <c r="Y261">
        <v>0.25</v>
      </c>
      <c r="Z261">
        <v>41</v>
      </c>
      <c r="AA261">
        <v>1</v>
      </c>
      <c r="AB261">
        <v>148</v>
      </c>
      <c r="AC261">
        <v>198</v>
      </c>
      <c r="AD261">
        <v>347</v>
      </c>
      <c r="AE261">
        <v>28201</v>
      </c>
      <c r="AF261">
        <v>28164</v>
      </c>
      <c r="AG261">
        <v>45889</v>
      </c>
      <c r="AH261">
        <v>1.71</v>
      </c>
      <c r="AI261" s="16">
        <v>1</v>
      </c>
    </row>
    <row r="262" spans="1:35" x14ac:dyDescent="0.3">
      <c r="A262" t="s">
        <v>3111</v>
      </c>
      <c r="B262" t="s">
        <v>2558</v>
      </c>
      <c r="C262" t="s">
        <v>2558</v>
      </c>
      <c r="D262" t="s">
        <v>2954</v>
      </c>
      <c r="E262">
        <v>28677</v>
      </c>
      <c r="F262" t="s">
        <v>2991</v>
      </c>
      <c r="G262">
        <v>45050</v>
      </c>
      <c r="H262">
        <v>748</v>
      </c>
      <c r="I262" t="s">
        <v>539</v>
      </c>
      <c r="J262" t="s">
        <v>540</v>
      </c>
      <c r="K262" t="s">
        <v>39</v>
      </c>
      <c r="L262" t="s">
        <v>68</v>
      </c>
      <c r="M262" t="s">
        <v>231</v>
      </c>
      <c r="N262" t="s">
        <v>4498</v>
      </c>
      <c r="O262" t="s">
        <v>87</v>
      </c>
      <c r="P262" t="s">
        <v>415</v>
      </c>
      <c r="Q262" t="s">
        <v>4531</v>
      </c>
      <c r="R262" t="s">
        <v>4635</v>
      </c>
      <c r="S262">
        <v>1</v>
      </c>
      <c r="T262">
        <v>1.76</v>
      </c>
      <c r="U262">
        <v>0.21</v>
      </c>
      <c r="V262">
        <v>424</v>
      </c>
      <c r="W262">
        <v>1.42</v>
      </c>
      <c r="X262">
        <v>0</v>
      </c>
      <c r="Y262">
        <v>0.25</v>
      </c>
      <c r="Z262">
        <v>41</v>
      </c>
      <c r="AA262">
        <v>-28</v>
      </c>
      <c r="AB262">
        <v>-127</v>
      </c>
      <c r="AC262">
        <v>206</v>
      </c>
      <c r="AD262">
        <v>51</v>
      </c>
      <c r="AE262">
        <v>28625</v>
      </c>
      <c r="AF262">
        <v>28625</v>
      </c>
      <c r="AG262">
        <v>45050</v>
      </c>
      <c r="AH262">
        <v>1.75</v>
      </c>
      <c r="AI262" s="16">
        <v>0.99426255616892223</v>
      </c>
    </row>
    <row r="263" spans="1:35" x14ac:dyDescent="0.3">
      <c r="A263" t="s">
        <v>3112</v>
      </c>
      <c r="B263" t="s">
        <v>2558</v>
      </c>
      <c r="C263" t="s">
        <v>2558</v>
      </c>
      <c r="D263" t="s">
        <v>2954</v>
      </c>
      <c r="E263">
        <v>28677</v>
      </c>
      <c r="F263" t="s">
        <v>3057</v>
      </c>
      <c r="G263">
        <v>45889</v>
      </c>
      <c r="H263">
        <v>14212</v>
      </c>
      <c r="I263" t="s">
        <v>539</v>
      </c>
      <c r="J263" t="s">
        <v>540</v>
      </c>
      <c r="K263" t="s">
        <v>39</v>
      </c>
      <c r="L263" t="s">
        <v>68</v>
      </c>
      <c r="M263" t="s">
        <v>231</v>
      </c>
      <c r="N263" t="s">
        <v>4498</v>
      </c>
      <c r="O263" t="s">
        <v>87</v>
      </c>
      <c r="P263" t="s">
        <v>121</v>
      </c>
      <c r="Q263" t="s">
        <v>4594</v>
      </c>
      <c r="R263" t="s">
        <v>4636</v>
      </c>
      <c r="S263">
        <v>28</v>
      </c>
      <c r="T263">
        <v>1.55</v>
      </c>
      <c r="U263">
        <v>0.2</v>
      </c>
      <c r="V263">
        <v>482</v>
      </c>
      <c r="W263">
        <v>0.92</v>
      </c>
      <c r="X263">
        <v>49</v>
      </c>
      <c r="Y263">
        <v>0.28000000000000003</v>
      </c>
      <c r="Z263">
        <v>42</v>
      </c>
      <c r="AA263">
        <v>-28</v>
      </c>
      <c r="AB263">
        <v>11</v>
      </c>
      <c r="AC263">
        <v>28</v>
      </c>
      <c r="AD263">
        <v>11</v>
      </c>
      <c r="AE263">
        <v>29730</v>
      </c>
      <c r="AF263">
        <v>28625</v>
      </c>
      <c r="AG263">
        <v>45889</v>
      </c>
      <c r="AH263">
        <v>1.53</v>
      </c>
      <c r="AI263" s="16">
        <v>0.99525563848603127</v>
      </c>
    </row>
    <row r="264" spans="1:35" x14ac:dyDescent="0.3">
      <c r="A264" t="s">
        <v>3113</v>
      </c>
      <c r="B264" t="s">
        <v>2558</v>
      </c>
      <c r="C264" t="s">
        <v>2558</v>
      </c>
      <c r="D264" t="s">
        <v>3114</v>
      </c>
      <c r="E264">
        <v>53177</v>
      </c>
      <c r="F264" t="s">
        <v>2927</v>
      </c>
      <c r="G264">
        <v>35111</v>
      </c>
      <c r="H264">
        <v>1299</v>
      </c>
      <c r="I264" t="s">
        <v>539</v>
      </c>
      <c r="J264" t="s">
        <v>540</v>
      </c>
      <c r="K264" t="s">
        <v>39</v>
      </c>
      <c r="L264" t="s">
        <v>42</v>
      </c>
      <c r="M264" t="s">
        <v>442</v>
      </c>
      <c r="N264" t="s">
        <v>4425</v>
      </c>
      <c r="O264" t="s">
        <v>40</v>
      </c>
      <c r="P264" t="s">
        <v>320</v>
      </c>
      <c r="Q264" t="s">
        <v>4475</v>
      </c>
      <c r="R264" t="s">
        <v>4596</v>
      </c>
      <c r="S264">
        <v>1</v>
      </c>
      <c r="T264">
        <v>1.6</v>
      </c>
      <c r="U264">
        <v>0.21</v>
      </c>
      <c r="V264">
        <v>497</v>
      </c>
      <c r="W264">
        <v>0.5</v>
      </c>
      <c r="X264">
        <v>63</v>
      </c>
      <c r="Y264">
        <v>0.3</v>
      </c>
      <c r="Z264">
        <v>13</v>
      </c>
      <c r="AA264">
        <v>-75</v>
      </c>
      <c r="AB264">
        <v>110</v>
      </c>
      <c r="AC264">
        <v>-92</v>
      </c>
      <c r="AD264">
        <v>-57</v>
      </c>
      <c r="AE264">
        <v>46933</v>
      </c>
      <c r="AF264">
        <v>46201</v>
      </c>
      <c r="AG264">
        <v>35111</v>
      </c>
      <c r="AH264">
        <v>1.59</v>
      </c>
      <c r="AI264" s="16">
        <v>0.7357357357357357</v>
      </c>
    </row>
    <row r="265" spans="1:35" x14ac:dyDescent="0.3">
      <c r="A265" t="s">
        <v>3115</v>
      </c>
      <c r="B265" t="s">
        <v>2558</v>
      </c>
      <c r="C265" t="s">
        <v>2558</v>
      </c>
      <c r="D265" t="s">
        <v>3116</v>
      </c>
      <c r="E265">
        <v>38804</v>
      </c>
      <c r="F265" t="s">
        <v>2991</v>
      </c>
      <c r="G265">
        <v>45050</v>
      </c>
      <c r="H265">
        <v>6692</v>
      </c>
      <c r="I265" t="s">
        <v>539</v>
      </c>
      <c r="J265" t="s">
        <v>540</v>
      </c>
      <c r="K265" t="s">
        <v>39</v>
      </c>
      <c r="L265" t="s">
        <v>66</v>
      </c>
      <c r="M265" t="s">
        <v>1177</v>
      </c>
      <c r="N265" t="s">
        <v>4637</v>
      </c>
      <c r="O265" t="s">
        <v>87</v>
      </c>
      <c r="P265" t="s">
        <v>415</v>
      </c>
      <c r="Q265" t="s">
        <v>4531</v>
      </c>
      <c r="R265" t="s">
        <v>4638</v>
      </c>
      <c r="S265">
        <v>11</v>
      </c>
      <c r="T265">
        <v>1.9</v>
      </c>
      <c r="U265">
        <v>0.2</v>
      </c>
      <c r="V265">
        <v>503</v>
      </c>
      <c r="W265">
        <v>0.96</v>
      </c>
      <c r="X265">
        <v>126</v>
      </c>
      <c r="Y265">
        <v>0.35</v>
      </c>
      <c r="Z265">
        <v>2</v>
      </c>
      <c r="AA265">
        <v>-118</v>
      </c>
      <c r="AB265">
        <v>20</v>
      </c>
      <c r="AC265">
        <v>135</v>
      </c>
      <c r="AD265">
        <v>37</v>
      </c>
      <c r="AE265">
        <v>35055</v>
      </c>
      <c r="AF265">
        <v>38801</v>
      </c>
      <c r="AG265">
        <v>45050</v>
      </c>
      <c r="AH265">
        <v>1.88</v>
      </c>
      <c r="AI265" s="16">
        <v>1</v>
      </c>
    </row>
    <row r="266" spans="1:35" x14ac:dyDescent="0.3">
      <c r="A266" t="s">
        <v>3117</v>
      </c>
      <c r="B266" t="s">
        <v>2558</v>
      </c>
      <c r="C266" t="s">
        <v>2558</v>
      </c>
      <c r="D266" t="s">
        <v>3116</v>
      </c>
      <c r="E266">
        <v>38804</v>
      </c>
      <c r="F266" t="s">
        <v>3057</v>
      </c>
      <c r="G266">
        <v>45889</v>
      </c>
      <c r="H266">
        <v>9000</v>
      </c>
      <c r="I266" t="s">
        <v>539</v>
      </c>
      <c r="J266" t="s">
        <v>540</v>
      </c>
      <c r="K266" t="s">
        <v>39</v>
      </c>
      <c r="L266" t="s">
        <v>66</v>
      </c>
      <c r="M266" t="s">
        <v>1177</v>
      </c>
      <c r="N266" t="s">
        <v>4637</v>
      </c>
      <c r="O266" t="s">
        <v>87</v>
      </c>
      <c r="P266" t="s">
        <v>121</v>
      </c>
      <c r="Q266" t="s">
        <v>4594</v>
      </c>
      <c r="R266" t="s">
        <v>4639</v>
      </c>
      <c r="S266">
        <v>12</v>
      </c>
      <c r="T266">
        <v>1.77</v>
      </c>
      <c r="U266">
        <v>0.21</v>
      </c>
      <c r="V266">
        <v>637</v>
      </c>
      <c r="W266">
        <v>1.06</v>
      </c>
      <c r="X266">
        <v>147</v>
      </c>
      <c r="Y266">
        <v>0.38</v>
      </c>
      <c r="Z266">
        <v>3</v>
      </c>
      <c r="AA266">
        <v>-118</v>
      </c>
      <c r="AB266">
        <v>36</v>
      </c>
      <c r="AC266">
        <v>24</v>
      </c>
      <c r="AD266">
        <v>-58</v>
      </c>
      <c r="AE266">
        <v>30057</v>
      </c>
      <c r="AF266">
        <v>38801</v>
      </c>
      <c r="AG266">
        <v>45889</v>
      </c>
      <c r="AH266">
        <v>1.76</v>
      </c>
      <c r="AI266" s="16">
        <v>1</v>
      </c>
    </row>
    <row r="267" spans="1:35" x14ac:dyDescent="0.3">
      <c r="A267" t="s">
        <v>3118</v>
      </c>
      <c r="B267" t="s">
        <v>2558</v>
      </c>
      <c r="C267" t="s">
        <v>2558</v>
      </c>
      <c r="D267" t="s">
        <v>2852</v>
      </c>
      <c r="E267">
        <v>30180</v>
      </c>
      <c r="F267" t="s">
        <v>3057</v>
      </c>
      <c r="G267">
        <v>45889</v>
      </c>
      <c r="H267">
        <v>9735</v>
      </c>
      <c r="I267" t="s">
        <v>539</v>
      </c>
      <c r="J267" t="s">
        <v>540</v>
      </c>
      <c r="K267" t="s">
        <v>39</v>
      </c>
      <c r="L267" t="s">
        <v>50</v>
      </c>
      <c r="M267" t="s">
        <v>390</v>
      </c>
      <c r="N267" t="s">
        <v>4405</v>
      </c>
      <c r="O267" t="s">
        <v>87</v>
      </c>
      <c r="P267" t="s">
        <v>121</v>
      </c>
      <c r="Q267" t="s">
        <v>4594</v>
      </c>
      <c r="R267" t="s">
        <v>4640</v>
      </c>
      <c r="S267">
        <v>17</v>
      </c>
      <c r="T267">
        <v>1.49</v>
      </c>
      <c r="U267">
        <v>0.21</v>
      </c>
      <c r="V267">
        <v>594</v>
      </c>
      <c r="W267">
        <v>0.64</v>
      </c>
      <c r="X267">
        <v>88</v>
      </c>
      <c r="Y267">
        <v>0.31</v>
      </c>
      <c r="Z267">
        <v>2</v>
      </c>
      <c r="AA267">
        <v>-107</v>
      </c>
      <c r="AB267">
        <v>109</v>
      </c>
      <c r="AC267">
        <v>171</v>
      </c>
      <c r="AD267">
        <v>173</v>
      </c>
      <c r="AE267">
        <v>30301</v>
      </c>
      <c r="AF267">
        <v>30180</v>
      </c>
      <c r="AG267">
        <v>45889</v>
      </c>
      <c r="AH267">
        <v>1.48</v>
      </c>
      <c r="AI267" s="16">
        <v>1</v>
      </c>
    </row>
    <row r="268" spans="1:35" x14ac:dyDescent="0.3">
      <c r="A268" t="s">
        <v>3119</v>
      </c>
      <c r="B268" t="s">
        <v>2558</v>
      </c>
      <c r="C268" t="s">
        <v>2558</v>
      </c>
      <c r="D268" t="s">
        <v>2967</v>
      </c>
      <c r="E268">
        <v>27107</v>
      </c>
      <c r="F268" t="s">
        <v>3057</v>
      </c>
      <c r="G268">
        <v>45889</v>
      </c>
      <c r="H268">
        <v>7311</v>
      </c>
      <c r="I268" t="s">
        <v>539</v>
      </c>
      <c r="J268" t="s">
        <v>540</v>
      </c>
      <c r="K268" t="s">
        <v>39</v>
      </c>
      <c r="L268" t="s">
        <v>68</v>
      </c>
      <c r="M268" t="s">
        <v>511</v>
      </c>
      <c r="N268" t="s">
        <v>4511</v>
      </c>
      <c r="O268" t="s">
        <v>87</v>
      </c>
      <c r="P268" t="s">
        <v>121</v>
      </c>
      <c r="Q268" t="s">
        <v>4594</v>
      </c>
      <c r="R268" t="s">
        <v>4641</v>
      </c>
      <c r="S268">
        <v>13</v>
      </c>
      <c r="T268">
        <v>1.53</v>
      </c>
      <c r="U268">
        <v>0.21</v>
      </c>
      <c r="V268">
        <v>481</v>
      </c>
      <c r="W268">
        <v>1.08</v>
      </c>
      <c r="X268">
        <v>58</v>
      </c>
      <c r="Y268">
        <v>0.28000000000000003</v>
      </c>
      <c r="Z268">
        <v>40</v>
      </c>
      <c r="AA268">
        <v>-133</v>
      </c>
      <c r="AB268">
        <v>-27</v>
      </c>
      <c r="AC268">
        <v>29</v>
      </c>
      <c r="AD268">
        <v>-131</v>
      </c>
      <c r="AE268">
        <v>28201</v>
      </c>
      <c r="AF268">
        <v>27101</v>
      </c>
      <c r="AG268">
        <v>45889</v>
      </c>
      <c r="AH268">
        <v>1.52</v>
      </c>
      <c r="AI268" s="16">
        <v>0.85286624508734099</v>
      </c>
    </row>
    <row r="269" spans="1:35" x14ac:dyDescent="0.3">
      <c r="A269" t="s">
        <v>3120</v>
      </c>
      <c r="B269" t="s">
        <v>2558</v>
      </c>
      <c r="C269" t="s">
        <v>2558</v>
      </c>
      <c r="D269" t="s">
        <v>3121</v>
      </c>
      <c r="E269">
        <v>44691</v>
      </c>
      <c r="F269" t="s">
        <v>2927</v>
      </c>
      <c r="G269">
        <v>35111</v>
      </c>
      <c r="H269">
        <v>1041.5999999999999</v>
      </c>
      <c r="I269" t="s">
        <v>539</v>
      </c>
      <c r="J269" t="s">
        <v>540</v>
      </c>
      <c r="K269" t="s">
        <v>39</v>
      </c>
      <c r="L269" t="s">
        <v>87</v>
      </c>
      <c r="M269" t="s">
        <v>1450</v>
      </c>
      <c r="N269" t="s">
        <v>4642</v>
      </c>
      <c r="O269" t="s">
        <v>40</v>
      </c>
      <c r="P269" t="s">
        <v>320</v>
      </c>
      <c r="Q269" t="s">
        <v>4475</v>
      </c>
      <c r="R269" t="s">
        <v>4643</v>
      </c>
      <c r="S269">
        <v>1</v>
      </c>
      <c r="T269">
        <v>1.55</v>
      </c>
      <c r="U269">
        <v>0.21</v>
      </c>
      <c r="V269">
        <v>672</v>
      </c>
      <c r="W269">
        <v>0.53</v>
      </c>
      <c r="X269">
        <v>92</v>
      </c>
      <c r="Y269">
        <v>0.3</v>
      </c>
      <c r="Z269">
        <v>0</v>
      </c>
      <c r="AA269">
        <v>-53</v>
      </c>
      <c r="AB269">
        <v>204</v>
      </c>
      <c r="AC269">
        <v>-69</v>
      </c>
      <c r="AD269">
        <v>82</v>
      </c>
      <c r="AE269">
        <v>43125</v>
      </c>
      <c r="AF269">
        <v>44691</v>
      </c>
      <c r="AG269">
        <v>35111</v>
      </c>
      <c r="AH269">
        <v>1.54</v>
      </c>
      <c r="AI269" s="16">
        <v>1</v>
      </c>
    </row>
    <row r="270" spans="1:35" x14ac:dyDescent="0.3">
      <c r="A270" t="s">
        <v>3122</v>
      </c>
      <c r="B270" t="s">
        <v>2583</v>
      </c>
      <c r="C270" t="s">
        <v>2583</v>
      </c>
      <c r="D270" t="s">
        <v>3123</v>
      </c>
      <c r="E270">
        <v>29115</v>
      </c>
      <c r="F270" t="s">
        <v>2808</v>
      </c>
      <c r="G270">
        <v>43228</v>
      </c>
      <c r="H270">
        <v>1050.95</v>
      </c>
      <c r="I270" t="s">
        <v>752</v>
      </c>
      <c r="J270" t="s">
        <v>753</v>
      </c>
      <c r="K270" t="s">
        <v>39</v>
      </c>
      <c r="L270" t="s">
        <v>90</v>
      </c>
      <c r="M270" t="s">
        <v>754</v>
      </c>
      <c r="N270" t="s">
        <v>4644</v>
      </c>
      <c r="O270" t="s">
        <v>87</v>
      </c>
      <c r="P270" t="s">
        <v>393</v>
      </c>
      <c r="Q270" t="s">
        <v>4368</v>
      </c>
      <c r="R270" t="s">
        <v>4645</v>
      </c>
      <c r="S270">
        <v>2</v>
      </c>
      <c r="T270">
        <v>1.87</v>
      </c>
      <c r="U270">
        <v>0.11</v>
      </c>
      <c r="V270">
        <v>562</v>
      </c>
      <c r="W270">
        <v>0.85</v>
      </c>
      <c r="X270">
        <v>76</v>
      </c>
      <c r="Y270">
        <v>0.3</v>
      </c>
      <c r="Z270">
        <v>100</v>
      </c>
      <c r="AA270">
        <v>-77</v>
      </c>
      <c r="AB270">
        <v>60</v>
      </c>
      <c r="AC270">
        <v>88</v>
      </c>
      <c r="AD270">
        <v>71</v>
      </c>
      <c r="AE270">
        <v>29555</v>
      </c>
      <c r="AF270">
        <v>29115</v>
      </c>
      <c r="AG270">
        <v>43201</v>
      </c>
      <c r="AH270">
        <v>1.76</v>
      </c>
      <c r="AI270" s="16">
        <v>1</v>
      </c>
    </row>
    <row r="271" spans="1:35" x14ac:dyDescent="0.3">
      <c r="A271" t="s">
        <v>3124</v>
      </c>
      <c r="B271" t="s">
        <v>2583</v>
      </c>
      <c r="C271" t="s">
        <v>2583</v>
      </c>
      <c r="D271" t="s">
        <v>3123</v>
      </c>
      <c r="E271">
        <v>29115</v>
      </c>
      <c r="F271" t="s">
        <v>3047</v>
      </c>
      <c r="G271">
        <v>43125</v>
      </c>
      <c r="H271">
        <v>28850.36</v>
      </c>
      <c r="I271" t="s">
        <v>752</v>
      </c>
      <c r="J271" t="s">
        <v>753</v>
      </c>
      <c r="K271" t="s">
        <v>39</v>
      </c>
      <c r="L271" t="s">
        <v>90</v>
      </c>
      <c r="M271" t="s">
        <v>754</v>
      </c>
      <c r="N271" t="s">
        <v>4644</v>
      </c>
      <c r="O271" t="s">
        <v>87</v>
      </c>
      <c r="P271" t="s">
        <v>296</v>
      </c>
      <c r="Q271" t="s">
        <v>4585</v>
      </c>
      <c r="R271" t="s">
        <v>4646</v>
      </c>
      <c r="S271">
        <v>42</v>
      </c>
      <c r="T271">
        <v>1.87</v>
      </c>
      <c r="U271">
        <v>0.11</v>
      </c>
      <c r="V271">
        <v>551</v>
      </c>
      <c r="W271">
        <v>1.0900000000000001</v>
      </c>
      <c r="X271">
        <v>85</v>
      </c>
      <c r="Y271">
        <v>0.31</v>
      </c>
      <c r="Z271">
        <v>98</v>
      </c>
      <c r="AA271">
        <v>-77</v>
      </c>
      <c r="AB271">
        <v>3</v>
      </c>
      <c r="AC271">
        <v>78</v>
      </c>
      <c r="AD271">
        <v>4</v>
      </c>
      <c r="AE271">
        <v>29706</v>
      </c>
      <c r="AF271">
        <v>29115</v>
      </c>
      <c r="AG271">
        <v>43125</v>
      </c>
      <c r="AH271">
        <v>1.76</v>
      </c>
      <c r="AI271" s="16">
        <v>1</v>
      </c>
    </row>
    <row r="272" spans="1:35" x14ac:dyDescent="0.3">
      <c r="A272" t="s">
        <v>3125</v>
      </c>
      <c r="B272" t="s">
        <v>2583</v>
      </c>
      <c r="C272" t="s">
        <v>2583</v>
      </c>
      <c r="D272" t="s">
        <v>2955</v>
      </c>
      <c r="E272">
        <v>61109</v>
      </c>
      <c r="F272" t="s">
        <v>3123</v>
      </c>
      <c r="G272">
        <v>29115</v>
      </c>
      <c r="H272">
        <v>1892.15</v>
      </c>
      <c r="I272" t="s">
        <v>752</v>
      </c>
      <c r="J272" t="s">
        <v>753</v>
      </c>
      <c r="K272" t="s">
        <v>39</v>
      </c>
      <c r="L272" t="s">
        <v>53</v>
      </c>
      <c r="M272" t="s">
        <v>799</v>
      </c>
      <c r="N272" t="s">
        <v>4499</v>
      </c>
      <c r="O272" t="s">
        <v>90</v>
      </c>
      <c r="P272" t="s">
        <v>754</v>
      </c>
      <c r="Q272" t="s">
        <v>4644</v>
      </c>
      <c r="R272" t="s">
        <v>4647</v>
      </c>
      <c r="S272">
        <v>1</v>
      </c>
      <c r="T272">
        <v>2.0499999999999998</v>
      </c>
      <c r="U272">
        <v>0.11</v>
      </c>
      <c r="V272">
        <v>923</v>
      </c>
      <c r="W272">
        <v>1.23</v>
      </c>
      <c r="X272">
        <v>0</v>
      </c>
      <c r="Y272">
        <v>0.25</v>
      </c>
      <c r="Z272">
        <v>148</v>
      </c>
      <c r="AA272">
        <v>18</v>
      </c>
      <c r="AB272">
        <v>138</v>
      </c>
      <c r="AC272">
        <v>463</v>
      </c>
      <c r="AD272">
        <v>619</v>
      </c>
      <c r="AE272">
        <v>61101</v>
      </c>
      <c r="AF272">
        <v>61101</v>
      </c>
      <c r="AG272">
        <v>29115</v>
      </c>
      <c r="AH272">
        <v>1.94</v>
      </c>
      <c r="AI272" s="16">
        <v>1</v>
      </c>
    </row>
    <row r="273" spans="1:35" x14ac:dyDescent="0.3">
      <c r="A273" t="s">
        <v>3126</v>
      </c>
      <c r="B273" t="s">
        <v>2583</v>
      </c>
      <c r="C273" t="s">
        <v>2583</v>
      </c>
      <c r="D273" t="s">
        <v>3127</v>
      </c>
      <c r="E273">
        <v>60087</v>
      </c>
      <c r="F273" t="s">
        <v>3123</v>
      </c>
      <c r="G273">
        <v>29115</v>
      </c>
      <c r="H273">
        <v>5682.45</v>
      </c>
      <c r="I273" t="s">
        <v>752</v>
      </c>
      <c r="J273" t="s">
        <v>753</v>
      </c>
      <c r="K273" t="s">
        <v>39</v>
      </c>
      <c r="L273" t="s">
        <v>53</v>
      </c>
      <c r="M273" t="s">
        <v>619</v>
      </c>
      <c r="N273" t="s">
        <v>4648</v>
      </c>
      <c r="O273" t="s">
        <v>90</v>
      </c>
      <c r="P273" t="s">
        <v>754</v>
      </c>
      <c r="Q273" t="s">
        <v>4644</v>
      </c>
      <c r="R273" t="s">
        <v>4649</v>
      </c>
      <c r="S273">
        <v>3</v>
      </c>
      <c r="T273">
        <v>2.15</v>
      </c>
      <c r="U273">
        <v>0.11</v>
      </c>
      <c r="V273">
        <v>881</v>
      </c>
      <c r="W273">
        <v>1.5</v>
      </c>
      <c r="X273">
        <v>55</v>
      </c>
      <c r="Y273">
        <v>0.28000000000000003</v>
      </c>
      <c r="Z273">
        <v>141</v>
      </c>
      <c r="AA273">
        <v>-17</v>
      </c>
      <c r="AB273">
        <v>42</v>
      </c>
      <c r="AC273">
        <v>402</v>
      </c>
      <c r="AD273">
        <v>427</v>
      </c>
      <c r="AE273">
        <v>60601</v>
      </c>
      <c r="AF273">
        <v>60079</v>
      </c>
      <c r="AG273">
        <v>29115</v>
      </c>
      <c r="AH273">
        <v>2.04</v>
      </c>
      <c r="AI273" s="16">
        <v>1</v>
      </c>
    </row>
    <row r="274" spans="1:35" x14ac:dyDescent="0.3">
      <c r="A274" t="s">
        <v>3128</v>
      </c>
      <c r="B274" t="s">
        <v>2593</v>
      </c>
      <c r="C274" t="s">
        <v>2593</v>
      </c>
      <c r="D274" t="s">
        <v>3129</v>
      </c>
      <c r="E274">
        <v>36801</v>
      </c>
      <c r="F274" t="s">
        <v>3130</v>
      </c>
      <c r="G274">
        <v>21702</v>
      </c>
      <c r="H274">
        <v>1432.6</v>
      </c>
      <c r="I274" t="s">
        <v>169</v>
      </c>
      <c r="J274" t="s">
        <v>170</v>
      </c>
      <c r="K274" t="s">
        <v>39</v>
      </c>
      <c r="L274" t="s">
        <v>40</v>
      </c>
      <c r="M274" t="s">
        <v>171</v>
      </c>
      <c r="N274" t="s">
        <v>4650</v>
      </c>
      <c r="O274" t="s">
        <v>174</v>
      </c>
      <c r="P274" t="s">
        <v>175</v>
      </c>
      <c r="Q274" t="s">
        <v>4651</v>
      </c>
      <c r="R274" t="s">
        <v>4652</v>
      </c>
      <c r="S274">
        <v>1</v>
      </c>
      <c r="T274">
        <v>1.9</v>
      </c>
      <c r="U274">
        <v>0.22</v>
      </c>
      <c r="V274">
        <v>754</v>
      </c>
      <c r="W274">
        <v>1.81</v>
      </c>
      <c r="X274">
        <v>126</v>
      </c>
      <c r="Y274">
        <v>0.35</v>
      </c>
      <c r="Z274">
        <v>-7</v>
      </c>
      <c r="AA274">
        <v>-128</v>
      </c>
      <c r="AB274">
        <v>-2</v>
      </c>
      <c r="AC274">
        <v>51</v>
      </c>
      <c r="AD274">
        <v>-79</v>
      </c>
      <c r="AE274">
        <v>31201</v>
      </c>
      <c r="AF274">
        <v>36801</v>
      </c>
      <c r="AG274">
        <v>21701</v>
      </c>
      <c r="AH274">
        <v>1.9</v>
      </c>
      <c r="AI274" s="16">
        <v>1</v>
      </c>
    </row>
    <row r="275" spans="1:35" x14ac:dyDescent="0.3">
      <c r="A275" t="s">
        <v>3131</v>
      </c>
      <c r="B275" t="s">
        <v>2593</v>
      </c>
      <c r="C275" t="s">
        <v>2593</v>
      </c>
      <c r="D275" t="s">
        <v>3129</v>
      </c>
      <c r="E275">
        <v>36801</v>
      </c>
      <c r="F275" t="s">
        <v>3132</v>
      </c>
      <c r="G275">
        <v>38138</v>
      </c>
      <c r="H275">
        <v>950</v>
      </c>
      <c r="I275" t="s">
        <v>169</v>
      </c>
      <c r="J275" t="s">
        <v>170</v>
      </c>
      <c r="K275" t="s">
        <v>39</v>
      </c>
      <c r="L275" t="s">
        <v>40</v>
      </c>
      <c r="M275" t="s">
        <v>171</v>
      </c>
      <c r="N275" t="s">
        <v>4650</v>
      </c>
      <c r="O275" t="s">
        <v>70</v>
      </c>
      <c r="P275" t="s">
        <v>71</v>
      </c>
      <c r="Q275" t="s">
        <v>4407</v>
      </c>
      <c r="R275" t="s">
        <v>4653</v>
      </c>
      <c r="S275">
        <v>4</v>
      </c>
      <c r="T275">
        <v>1.9</v>
      </c>
      <c r="U275">
        <v>0.22</v>
      </c>
      <c r="V275">
        <v>559</v>
      </c>
      <c r="W275">
        <v>1.85</v>
      </c>
      <c r="X275">
        <v>63</v>
      </c>
      <c r="Y275">
        <v>0.3</v>
      </c>
      <c r="Z275">
        <v>-172</v>
      </c>
      <c r="AA275">
        <v>-128</v>
      </c>
      <c r="AB275">
        <v>-177</v>
      </c>
      <c r="AC275">
        <v>743</v>
      </c>
      <c r="AD275">
        <v>438</v>
      </c>
      <c r="AE275">
        <v>35055</v>
      </c>
      <c r="AF275">
        <v>36801</v>
      </c>
      <c r="AG275">
        <v>38301</v>
      </c>
      <c r="AH275">
        <v>1.9</v>
      </c>
      <c r="AI275" s="16">
        <v>0.89330024813895781</v>
      </c>
    </row>
    <row r="276" spans="1:35" x14ac:dyDescent="0.3">
      <c r="A276" t="s">
        <v>3133</v>
      </c>
      <c r="B276" t="s">
        <v>2593</v>
      </c>
      <c r="C276" t="s">
        <v>2593</v>
      </c>
      <c r="D276" t="s">
        <v>3129</v>
      </c>
      <c r="E276">
        <v>36801</v>
      </c>
      <c r="F276" t="s">
        <v>2854</v>
      </c>
      <c r="G276">
        <v>38305</v>
      </c>
      <c r="H276">
        <v>4250.3</v>
      </c>
      <c r="I276" t="s">
        <v>169</v>
      </c>
      <c r="J276" t="s">
        <v>170</v>
      </c>
      <c r="K276" t="s">
        <v>39</v>
      </c>
      <c r="L276" t="s">
        <v>40</v>
      </c>
      <c r="M276" t="s">
        <v>171</v>
      </c>
      <c r="N276" t="s">
        <v>4650</v>
      </c>
      <c r="O276" t="s">
        <v>70</v>
      </c>
      <c r="P276" t="s">
        <v>71</v>
      </c>
      <c r="Q276" t="s">
        <v>4407</v>
      </c>
      <c r="R276" t="s">
        <v>4653</v>
      </c>
      <c r="S276">
        <v>4</v>
      </c>
      <c r="T276">
        <v>1.9</v>
      </c>
      <c r="U276">
        <v>0.22</v>
      </c>
      <c r="V276">
        <v>559</v>
      </c>
      <c r="W276">
        <v>1.85</v>
      </c>
      <c r="X276">
        <v>63</v>
      </c>
      <c r="Y276">
        <v>0.3</v>
      </c>
      <c r="Z276">
        <v>-172</v>
      </c>
      <c r="AA276">
        <v>-128</v>
      </c>
      <c r="AB276">
        <v>-177</v>
      </c>
      <c r="AC276">
        <v>743</v>
      </c>
      <c r="AD276">
        <v>438</v>
      </c>
      <c r="AE276">
        <v>35055</v>
      </c>
      <c r="AF276">
        <v>36801</v>
      </c>
      <c r="AG276">
        <v>38301</v>
      </c>
      <c r="AH276">
        <v>1.9</v>
      </c>
      <c r="AI276" s="16">
        <v>1</v>
      </c>
    </row>
    <row r="277" spans="1:35" x14ac:dyDescent="0.3">
      <c r="A277" t="s">
        <v>3134</v>
      </c>
      <c r="B277" t="s">
        <v>2593</v>
      </c>
      <c r="C277" t="s">
        <v>2593</v>
      </c>
      <c r="D277" t="s">
        <v>3129</v>
      </c>
      <c r="E277">
        <v>36801</v>
      </c>
      <c r="F277" t="s">
        <v>3135</v>
      </c>
      <c r="G277">
        <v>19702</v>
      </c>
      <c r="H277">
        <v>1611.2</v>
      </c>
      <c r="I277" t="s">
        <v>169</v>
      </c>
      <c r="J277" t="s">
        <v>170</v>
      </c>
      <c r="K277" t="s">
        <v>39</v>
      </c>
      <c r="L277" t="s">
        <v>40</v>
      </c>
      <c r="M277" t="s">
        <v>171</v>
      </c>
      <c r="N277" t="s">
        <v>4650</v>
      </c>
      <c r="O277" t="s">
        <v>172</v>
      </c>
      <c r="P277" t="s">
        <v>173</v>
      </c>
      <c r="Q277" t="s">
        <v>4654</v>
      </c>
      <c r="R277" t="s">
        <v>4655</v>
      </c>
      <c r="S277">
        <v>1</v>
      </c>
      <c r="T277">
        <v>1.9</v>
      </c>
      <c r="U277">
        <v>0.22</v>
      </c>
      <c r="V277">
        <v>848</v>
      </c>
      <c r="W277">
        <v>1.75</v>
      </c>
      <c r="X277">
        <v>161</v>
      </c>
      <c r="Y277">
        <v>0.4</v>
      </c>
      <c r="Z277">
        <v>64</v>
      </c>
      <c r="AA277">
        <v>-128</v>
      </c>
      <c r="AB277">
        <v>3</v>
      </c>
      <c r="AC277">
        <v>60</v>
      </c>
      <c r="AD277">
        <v>-65</v>
      </c>
      <c r="AE277">
        <v>35055</v>
      </c>
      <c r="AF277">
        <v>36801</v>
      </c>
      <c r="AG277">
        <v>19702</v>
      </c>
      <c r="AH277">
        <v>1.9</v>
      </c>
      <c r="AI277" s="16">
        <v>1</v>
      </c>
    </row>
    <row r="278" spans="1:35" x14ac:dyDescent="0.3">
      <c r="A278" t="s">
        <v>3136</v>
      </c>
      <c r="B278" t="s">
        <v>2593</v>
      </c>
      <c r="C278" t="s">
        <v>2593</v>
      </c>
      <c r="D278" t="s">
        <v>3129</v>
      </c>
      <c r="E278">
        <v>36801</v>
      </c>
      <c r="F278" t="s">
        <v>3129</v>
      </c>
      <c r="G278">
        <v>36801</v>
      </c>
      <c r="H278">
        <v>11640</v>
      </c>
      <c r="I278" t="s">
        <v>169</v>
      </c>
      <c r="J278" t="s">
        <v>170</v>
      </c>
      <c r="K278" t="s">
        <v>39</v>
      </c>
      <c r="L278" t="s">
        <v>40</v>
      </c>
      <c r="M278" t="s">
        <v>171</v>
      </c>
      <c r="N278" t="s">
        <v>4650</v>
      </c>
      <c r="O278" t="s">
        <v>70</v>
      </c>
      <c r="P278" t="s">
        <v>71</v>
      </c>
      <c r="Q278" t="s">
        <v>4407</v>
      </c>
      <c r="R278" t="s">
        <v>4653</v>
      </c>
      <c r="S278">
        <v>4</v>
      </c>
      <c r="T278">
        <v>1.9</v>
      </c>
      <c r="U278">
        <v>0.22</v>
      </c>
      <c r="V278">
        <v>559</v>
      </c>
      <c r="W278">
        <v>1.85</v>
      </c>
      <c r="X278">
        <v>63</v>
      </c>
      <c r="Y278">
        <v>0.3</v>
      </c>
      <c r="Z278">
        <v>-172</v>
      </c>
      <c r="AA278">
        <v>-128</v>
      </c>
      <c r="AB278">
        <v>-177</v>
      </c>
      <c r="AC278">
        <v>743</v>
      </c>
      <c r="AD278">
        <v>438</v>
      </c>
      <c r="AE278">
        <v>35055</v>
      </c>
      <c r="AF278">
        <v>36801</v>
      </c>
      <c r="AG278">
        <v>38301</v>
      </c>
      <c r="AH278">
        <v>1.9</v>
      </c>
      <c r="AI278" s="16">
        <v>0.83912087912087907</v>
      </c>
    </row>
    <row r="279" spans="1:35" x14ac:dyDescent="0.3">
      <c r="A279" t="s">
        <v>3137</v>
      </c>
      <c r="B279" t="s">
        <v>2588</v>
      </c>
      <c r="C279" t="s">
        <v>2588</v>
      </c>
      <c r="D279" t="s">
        <v>3138</v>
      </c>
      <c r="E279">
        <v>37331</v>
      </c>
      <c r="F279" t="s">
        <v>3139</v>
      </c>
      <c r="G279">
        <v>44875</v>
      </c>
      <c r="H279">
        <v>1643.5</v>
      </c>
      <c r="I279" t="s">
        <v>604</v>
      </c>
      <c r="J279" t="s">
        <v>605</v>
      </c>
      <c r="K279" t="s">
        <v>39</v>
      </c>
      <c r="L279" t="s">
        <v>70</v>
      </c>
      <c r="M279" t="s">
        <v>606</v>
      </c>
      <c r="N279" t="s">
        <v>4656</v>
      </c>
      <c r="O279" t="s">
        <v>87</v>
      </c>
      <c r="P279" t="s">
        <v>592</v>
      </c>
      <c r="Q279" t="s">
        <v>4657</v>
      </c>
      <c r="R279" t="s">
        <v>4658</v>
      </c>
      <c r="S279">
        <v>2</v>
      </c>
      <c r="T279">
        <v>1.73</v>
      </c>
      <c r="U279">
        <v>0.2</v>
      </c>
      <c r="V279">
        <v>475</v>
      </c>
      <c r="W279">
        <v>0.8</v>
      </c>
      <c r="X279">
        <v>90</v>
      </c>
      <c r="Y279">
        <v>0.33</v>
      </c>
      <c r="Z279">
        <v>4</v>
      </c>
      <c r="AA279">
        <v>-140</v>
      </c>
      <c r="AB279">
        <v>39</v>
      </c>
      <c r="AC279">
        <v>239</v>
      </c>
      <c r="AD279">
        <v>138</v>
      </c>
      <c r="AE279">
        <v>37885</v>
      </c>
      <c r="AF279">
        <v>37331</v>
      </c>
      <c r="AG279">
        <v>44875</v>
      </c>
      <c r="AH279">
        <v>1.71</v>
      </c>
      <c r="AI279" s="16">
        <v>1</v>
      </c>
    </row>
    <row r="280" spans="1:35" x14ac:dyDescent="0.3">
      <c r="A280" t="s">
        <v>3140</v>
      </c>
      <c r="B280" t="s">
        <v>2588</v>
      </c>
      <c r="C280" t="s">
        <v>2588</v>
      </c>
      <c r="D280" t="s">
        <v>2875</v>
      </c>
      <c r="E280">
        <v>46268</v>
      </c>
      <c r="F280" t="s">
        <v>3141</v>
      </c>
      <c r="G280">
        <v>76033</v>
      </c>
      <c r="H280">
        <v>7183.8</v>
      </c>
      <c r="I280" t="s">
        <v>604</v>
      </c>
      <c r="J280" t="s">
        <v>605</v>
      </c>
      <c r="K280" t="s">
        <v>39</v>
      </c>
      <c r="L280" t="s">
        <v>42</v>
      </c>
      <c r="M280" t="s">
        <v>442</v>
      </c>
      <c r="N280" t="s">
        <v>4425</v>
      </c>
      <c r="O280" t="s">
        <v>76</v>
      </c>
      <c r="P280" t="s">
        <v>896</v>
      </c>
      <c r="Q280" t="s">
        <v>4659</v>
      </c>
      <c r="R280" t="s">
        <v>4660</v>
      </c>
      <c r="S280">
        <v>4</v>
      </c>
      <c r="T280">
        <v>1.95</v>
      </c>
      <c r="U280">
        <v>0.19</v>
      </c>
      <c r="V280">
        <v>921</v>
      </c>
      <c r="W280">
        <v>1.97</v>
      </c>
      <c r="X280">
        <v>28</v>
      </c>
      <c r="Y280">
        <v>0.25</v>
      </c>
      <c r="Z280">
        <v>16</v>
      </c>
      <c r="AA280">
        <v>-15</v>
      </c>
      <c r="AB280">
        <v>-37</v>
      </c>
      <c r="AC280">
        <v>174</v>
      </c>
      <c r="AD280">
        <v>122</v>
      </c>
      <c r="AE280">
        <v>46168</v>
      </c>
      <c r="AF280">
        <v>46201</v>
      </c>
      <c r="AG280">
        <v>76031</v>
      </c>
      <c r="AH280">
        <v>1.92</v>
      </c>
      <c r="AI280" s="16">
        <v>0.98878692852216155</v>
      </c>
    </row>
    <row r="281" spans="1:35" x14ac:dyDescent="0.3">
      <c r="A281" t="s">
        <v>3142</v>
      </c>
      <c r="B281" t="s">
        <v>2588</v>
      </c>
      <c r="C281" t="s">
        <v>2588</v>
      </c>
      <c r="D281" t="s">
        <v>2875</v>
      </c>
      <c r="E281">
        <v>46268</v>
      </c>
      <c r="F281" t="s">
        <v>3143</v>
      </c>
      <c r="G281">
        <v>30041</v>
      </c>
      <c r="H281">
        <v>984.96</v>
      </c>
      <c r="I281" t="s">
        <v>604</v>
      </c>
      <c r="J281" t="s">
        <v>605</v>
      </c>
      <c r="K281" t="s">
        <v>39</v>
      </c>
      <c r="L281" t="s">
        <v>42</v>
      </c>
      <c r="M281" t="s">
        <v>442</v>
      </c>
      <c r="N281" t="s">
        <v>4425</v>
      </c>
      <c r="O281" t="s">
        <v>50</v>
      </c>
      <c r="P281" t="s">
        <v>706</v>
      </c>
      <c r="Q281" t="s">
        <v>4661</v>
      </c>
      <c r="R281" t="s">
        <v>4662</v>
      </c>
      <c r="S281">
        <v>1</v>
      </c>
      <c r="T281">
        <v>1.92</v>
      </c>
      <c r="U281">
        <v>0.21</v>
      </c>
      <c r="V281">
        <v>513</v>
      </c>
      <c r="W281">
        <v>1.05</v>
      </c>
      <c r="X281">
        <v>26</v>
      </c>
      <c r="Y281">
        <v>0.25</v>
      </c>
      <c r="Z281">
        <v>13</v>
      </c>
      <c r="AA281">
        <v>-15</v>
      </c>
      <c r="AB281">
        <v>-1</v>
      </c>
      <c r="AC281">
        <v>153</v>
      </c>
      <c r="AD281">
        <v>137</v>
      </c>
      <c r="AE281">
        <v>46064</v>
      </c>
      <c r="AF281">
        <v>46201</v>
      </c>
      <c r="AG281">
        <v>30128</v>
      </c>
      <c r="AH281">
        <v>1.91</v>
      </c>
      <c r="AI281" s="16">
        <v>0.98830510522708226</v>
      </c>
    </row>
    <row r="282" spans="1:35" x14ac:dyDescent="0.3">
      <c r="A282" t="s">
        <v>3144</v>
      </c>
      <c r="B282" t="s">
        <v>2588</v>
      </c>
      <c r="C282" t="s">
        <v>2588</v>
      </c>
      <c r="D282" t="s">
        <v>2875</v>
      </c>
      <c r="E282">
        <v>46268</v>
      </c>
      <c r="F282" t="s">
        <v>3076</v>
      </c>
      <c r="G282">
        <v>29715</v>
      </c>
      <c r="H282">
        <v>1154.1500000000001</v>
      </c>
      <c r="I282" t="s">
        <v>604</v>
      </c>
      <c r="J282" t="s">
        <v>605</v>
      </c>
      <c r="K282" t="s">
        <v>39</v>
      </c>
      <c r="L282" t="s">
        <v>42</v>
      </c>
      <c r="M282" t="s">
        <v>442</v>
      </c>
      <c r="N282" t="s">
        <v>4425</v>
      </c>
      <c r="O282" t="s">
        <v>90</v>
      </c>
      <c r="P282" t="s">
        <v>852</v>
      </c>
      <c r="Q282" t="s">
        <v>4608</v>
      </c>
      <c r="R282" t="s">
        <v>4663</v>
      </c>
      <c r="S282">
        <v>1</v>
      </c>
      <c r="T282">
        <v>2.0499999999999998</v>
      </c>
      <c r="U282">
        <v>0.19</v>
      </c>
      <c r="V282">
        <v>563</v>
      </c>
      <c r="W282">
        <v>2.12</v>
      </c>
      <c r="X282">
        <v>14</v>
      </c>
      <c r="Y282">
        <v>0.25</v>
      </c>
      <c r="Z282">
        <v>12</v>
      </c>
      <c r="AA282">
        <v>-15</v>
      </c>
      <c r="AB282">
        <v>-241</v>
      </c>
      <c r="AC282">
        <v>69</v>
      </c>
      <c r="AD282">
        <v>-187</v>
      </c>
      <c r="AE282">
        <v>46142</v>
      </c>
      <c r="AF282">
        <v>46201</v>
      </c>
      <c r="AG282">
        <v>29715</v>
      </c>
      <c r="AH282">
        <v>2.02</v>
      </c>
      <c r="AI282" s="16">
        <v>0.98964053698974874</v>
      </c>
    </row>
    <row r="283" spans="1:35" x14ac:dyDescent="0.3">
      <c r="A283" t="s">
        <v>3145</v>
      </c>
      <c r="B283" t="s">
        <v>2588</v>
      </c>
      <c r="C283" t="s">
        <v>2588</v>
      </c>
      <c r="D283" t="s">
        <v>2875</v>
      </c>
      <c r="E283">
        <v>46268</v>
      </c>
      <c r="F283" t="s">
        <v>3146</v>
      </c>
      <c r="G283">
        <v>27530</v>
      </c>
      <c r="H283">
        <v>1373.5</v>
      </c>
      <c r="I283" t="s">
        <v>604</v>
      </c>
      <c r="J283" t="s">
        <v>605</v>
      </c>
      <c r="K283" t="s">
        <v>39</v>
      </c>
      <c r="L283" t="s">
        <v>42</v>
      </c>
      <c r="M283" t="s">
        <v>442</v>
      </c>
      <c r="N283" t="s">
        <v>4425</v>
      </c>
      <c r="O283" t="s">
        <v>68</v>
      </c>
      <c r="P283" t="s">
        <v>519</v>
      </c>
      <c r="Q283" t="s">
        <v>4664</v>
      </c>
      <c r="R283" t="s">
        <v>4665</v>
      </c>
      <c r="S283">
        <v>1</v>
      </c>
      <c r="T283">
        <v>2.0499999999999998</v>
      </c>
      <c r="U283">
        <v>0.19</v>
      </c>
      <c r="V283">
        <v>670</v>
      </c>
      <c r="W283">
        <v>1.04</v>
      </c>
      <c r="X283">
        <v>52</v>
      </c>
      <c r="Y283">
        <v>0.3</v>
      </c>
      <c r="Z283">
        <v>53</v>
      </c>
      <c r="AA283">
        <v>-15</v>
      </c>
      <c r="AB283">
        <v>83</v>
      </c>
      <c r="AC283">
        <v>266</v>
      </c>
      <c r="AD283">
        <v>334</v>
      </c>
      <c r="AE283">
        <v>47933</v>
      </c>
      <c r="AF283">
        <v>46201</v>
      </c>
      <c r="AG283">
        <v>27530</v>
      </c>
      <c r="AH283">
        <v>2.02</v>
      </c>
      <c r="AI283" s="16">
        <v>0.98878692852216155</v>
      </c>
    </row>
    <row r="284" spans="1:35" x14ac:dyDescent="0.3">
      <c r="A284" t="s">
        <v>3147</v>
      </c>
      <c r="B284" t="s">
        <v>2588</v>
      </c>
      <c r="C284" t="s">
        <v>2588</v>
      </c>
      <c r="D284" t="s">
        <v>2875</v>
      </c>
      <c r="E284">
        <v>46268</v>
      </c>
      <c r="F284" t="s">
        <v>3148</v>
      </c>
      <c r="G284">
        <v>27409</v>
      </c>
      <c r="H284">
        <v>1113.1500000000001</v>
      </c>
      <c r="I284" t="s">
        <v>604</v>
      </c>
      <c r="J284" t="s">
        <v>605</v>
      </c>
      <c r="K284" t="s">
        <v>39</v>
      </c>
      <c r="L284" t="s">
        <v>42</v>
      </c>
      <c r="M284" t="s">
        <v>442</v>
      </c>
      <c r="N284" t="s">
        <v>4425</v>
      </c>
      <c r="O284" t="s">
        <v>68</v>
      </c>
      <c r="P284" t="s">
        <v>329</v>
      </c>
      <c r="Q284" t="s">
        <v>4666</v>
      </c>
      <c r="R284" t="s">
        <v>4667</v>
      </c>
      <c r="S284">
        <v>1</v>
      </c>
      <c r="T284">
        <v>2.0499999999999998</v>
      </c>
      <c r="U284">
        <v>0.19</v>
      </c>
      <c r="V284">
        <v>543</v>
      </c>
      <c r="W284">
        <v>1.05</v>
      </c>
      <c r="X284">
        <v>63</v>
      </c>
      <c r="Y284">
        <v>0.3</v>
      </c>
      <c r="Z284">
        <v>52</v>
      </c>
      <c r="AA284">
        <v>-15</v>
      </c>
      <c r="AB284">
        <v>-1</v>
      </c>
      <c r="AC284">
        <v>161</v>
      </c>
      <c r="AD284">
        <v>145</v>
      </c>
      <c r="AE284">
        <v>47265</v>
      </c>
      <c r="AF284">
        <v>46201</v>
      </c>
      <c r="AG284">
        <v>27420</v>
      </c>
      <c r="AH284">
        <v>2.02</v>
      </c>
      <c r="AI284" s="16">
        <v>0.98830510522708226</v>
      </c>
    </row>
    <row r="285" spans="1:35" x14ac:dyDescent="0.3">
      <c r="A285" t="s">
        <v>3149</v>
      </c>
      <c r="B285" t="s">
        <v>2588</v>
      </c>
      <c r="C285" t="s">
        <v>2588</v>
      </c>
      <c r="D285" t="s">
        <v>2875</v>
      </c>
      <c r="E285">
        <v>46268</v>
      </c>
      <c r="F285" t="s">
        <v>3150</v>
      </c>
      <c r="G285">
        <v>37938</v>
      </c>
      <c r="H285">
        <v>612.5</v>
      </c>
      <c r="I285" t="s">
        <v>604</v>
      </c>
      <c r="J285" t="s">
        <v>605</v>
      </c>
      <c r="K285" t="s">
        <v>39</v>
      </c>
      <c r="L285" t="s">
        <v>42</v>
      </c>
      <c r="M285" t="s">
        <v>442</v>
      </c>
      <c r="N285" t="s">
        <v>4425</v>
      </c>
      <c r="O285" t="s">
        <v>70</v>
      </c>
      <c r="P285" t="s">
        <v>887</v>
      </c>
      <c r="Q285" t="s">
        <v>4668</v>
      </c>
      <c r="R285" t="s">
        <v>4669</v>
      </c>
      <c r="S285">
        <v>1</v>
      </c>
      <c r="T285">
        <v>1.75</v>
      </c>
      <c r="U285">
        <v>0.21</v>
      </c>
      <c r="V285">
        <v>350</v>
      </c>
      <c r="W285">
        <v>0.75</v>
      </c>
      <c r="X285">
        <v>24</v>
      </c>
      <c r="Y285">
        <v>0.25</v>
      </c>
      <c r="Z285">
        <v>0</v>
      </c>
      <c r="AA285">
        <v>-15</v>
      </c>
      <c r="AB285">
        <v>20</v>
      </c>
      <c r="AC285">
        <v>-60</v>
      </c>
      <c r="AD285">
        <v>-55</v>
      </c>
      <c r="AE285">
        <v>46140</v>
      </c>
      <c r="AF285">
        <v>46201</v>
      </c>
      <c r="AG285">
        <v>37950</v>
      </c>
      <c r="AH285">
        <v>1.74</v>
      </c>
      <c r="AI285" s="16">
        <v>0.98778001507548685</v>
      </c>
    </row>
    <row r="286" spans="1:35" x14ac:dyDescent="0.3">
      <c r="A286" t="s">
        <v>3151</v>
      </c>
      <c r="B286" t="s">
        <v>2588</v>
      </c>
      <c r="C286" t="s">
        <v>2588</v>
      </c>
      <c r="D286" t="s">
        <v>2875</v>
      </c>
      <c r="E286">
        <v>46268</v>
      </c>
      <c r="F286" t="s">
        <v>2635</v>
      </c>
      <c r="G286">
        <v>38116</v>
      </c>
      <c r="H286">
        <v>1554</v>
      </c>
      <c r="I286" t="s">
        <v>604</v>
      </c>
      <c r="J286" t="s">
        <v>605</v>
      </c>
      <c r="K286" t="s">
        <v>39</v>
      </c>
      <c r="L286" t="s">
        <v>42</v>
      </c>
      <c r="M286" t="s">
        <v>442</v>
      </c>
      <c r="N286" t="s">
        <v>4425</v>
      </c>
      <c r="O286" t="s">
        <v>70</v>
      </c>
      <c r="P286" t="s">
        <v>75</v>
      </c>
      <c r="Q286" t="s">
        <v>4419</v>
      </c>
      <c r="R286" t="s">
        <v>4670</v>
      </c>
      <c r="S286">
        <v>2</v>
      </c>
      <c r="T286">
        <v>1.75</v>
      </c>
      <c r="U286">
        <v>0.2</v>
      </c>
      <c r="V286">
        <v>444</v>
      </c>
      <c r="W286">
        <v>0.89</v>
      </c>
      <c r="X286">
        <v>29</v>
      </c>
      <c r="Y286">
        <v>0.25</v>
      </c>
      <c r="Z286">
        <v>7</v>
      </c>
      <c r="AA286">
        <v>-15</v>
      </c>
      <c r="AB286">
        <v>-1</v>
      </c>
      <c r="AC286">
        <v>267</v>
      </c>
      <c r="AD286">
        <v>251</v>
      </c>
      <c r="AE286">
        <v>46064</v>
      </c>
      <c r="AF286">
        <v>46201</v>
      </c>
      <c r="AG286">
        <v>38101</v>
      </c>
      <c r="AH286">
        <v>1.73</v>
      </c>
      <c r="AI286" s="16">
        <v>0.98657442261835615</v>
      </c>
    </row>
    <row r="287" spans="1:35" x14ac:dyDescent="0.3">
      <c r="A287" t="s">
        <v>3152</v>
      </c>
      <c r="B287" t="s">
        <v>2588</v>
      </c>
      <c r="C287" t="s">
        <v>2588</v>
      </c>
      <c r="D287" t="s">
        <v>2875</v>
      </c>
      <c r="E287">
        <v>46268</v>
      </c>
      <c r="F287" t="s">
        <v>3153</v>
      </c>
      <c r="G287">
        <v>30680</v>
      </c>
      <c r="H287">
        <v>9626.8799999999992</v>
      </c>
      <c r="I287" t="s">
        <v>604</v>
      </c>
      <c r="J287" t="s">
        <v>605</v>
      </c>
      <c r="K287" t="s">
        <v>39</v>
      </c>
      <c r="L287" t="s">
        <v>42</v>
      </c>
      <c r="M287" t="s">
        <v>442</v>
      </c>
      <c r="N287" t="s">
        <v>4425</v>
      </c>
      <c r="O287" t="s">
        <v>50</v>
      </c>
      <c r="P287" t="s">
        <v>875</v>
      </c>
      <c r="Q287" t="s">
        <v>4671</v>
      </c>
      <c r="R287" t="s">
        <v>4672</v>
      </c>
      <c r="S287">
        <v>7</v>
      </c>
      <c r="T287">
        <v>1.94</v>
      </c>
      <c r="U287">
        <v>0.19</v>
      </c>
      <c r="V287">
        <v>552</v>
      </c>
      <c r="W287">
        <v>0.97</v>
      </c>
      <c r="X287">
        <v>41</v>
      </c>
      <c r="Y287">
        <v>0.26</v>
      </c>
      <c r="Z287">
        <v>21</v>
      </c>
      <c r="AA287">
        <v>-15</v>
      </c>
      <c r="AB287">
        <v>31</v>
      </c>
      <c r="AC287">
        <v>191</v>
      </c>
      <c r="AD287">
        <v>207</v>
      </c>
      <c r="AE287">
        <v>46064</v>
      </c>
      <c r="AF287">
        <v>46201</v>
      </c>
      <c r="AG287">
        <v>30680</v>
      </c>
      <c r="AH287">
        <v>1.91</v>
      </c>
      <c r="AI287" s="16">
        <v>0.9892306210686459</v>
      </c>
    </row>
    <row r="288" spans="1:35" x14ac:dyDescent="0.3">
      <c r="A288" t="s">
        <v>3154</v>
      </c>
      <c r="B288" t="s">
        <v>2588</v>
      </c>
      <c r="C288" t="s">
        <v>2588</v>
      </c>
      <c r="D288" t="s">
        <v>2746</v>
      </c>
      <c r="E288">
        <v>47374</v>
      </c>
      <c r="F288" t="s">
        <v>3155</v>
      </c>
      <c r="G288">
        <v>30103</v>
      </c>
      <c r="H288">
        <v>5168.16</v>
      </c>
      <c r="I288" t="s">
        <v>604</v>
      </c>
      <c r="J288" t="s">
        <v>605</v>
      </c>
      <c r="K288" t="s">
        <v>39</v>
      </c>
      <c r="L288" t="s">
        <v>42</v>
      </c>
      <c r="M288" t="s">
        <v>116</v>
      </c>
      <c r="N288" t="s">
        <v>4308</v>
      </c>
      <c r="O288" t="s">
        <v>50</v>
      </c>
      <c r="P288" t="s">
        <v>362</v>
      </c>
      <c r="Q288" t="s">
        <v>4673</v>
      </c>
      <c r="R288" t="s">
        <v>4674</v>
      </c>
      <c r="S288">
        <v>5</v>
      </c>
      <c r="T288">
        <v>1.94</v>
      </c>
      <c r="U288">
        <v>0.19</v>
      </c>
      <c r="V288">
        <v>444</v>
      </c>
      <c r="W288">
        <v>0.85</v>
      </c>
      <c r="X288">
        <v>62</v>
      </c>
      <c r="Y288">
        <v>0.28999999999999998</v>
      </c>
      <c r="Z288">
        <v>7</v>
      </c>
      <c r="AA288">
        <v>-151</v>
      </c>
      <c r="AB288">
        <v>8</v>
      </c>
      <c r="AC288">
        <v>90</v>
      </c>
      <c r="AD288">
        <v>-53</v>
      </c>
      <c r="AE288">
        <v>47240</v>
      </c>
      <c r="AF288">
        <v>47374</v>
      </c>
      <c r="AG288">
        <v>30103</v>
      </c>
      <c r="AH288">
        <v>1.91</v>
      </c>
      <c r="AI288" s="16">
        <v>0.9940765738263313</v>
      </c>
    </row>
    <row r="289" spans="1:35" x14ac:dyDescent="0.3">
      <c r="A289" t="s">
        <v>3156</v>
      </c>
      <c r="B289" t="s">
        <v>3157</v>
      </c>
      <c r="C289" t="s">
        <v>3158</v>
      </c>
      <c r="D289" t="s">
        <v>3159</v>
      </c>
      <c r="E289">
        <v>78666</v>
      </c>
      <c r="F289" t="s">
        <v>3160</v>
      </c>
      <c r="G289">
        <v>36207</v>
      </c>
      <c r="H289">
        <v>1205.8399999999999</v>
      </c>
      <c r="I289" t="s">
        <v>1845</v>
      </c>
      <c r="J289" t="s">
        <v>1846</v>
      </c>
      <c r="K289" t="s">
        <v>39</v>
      </c>
      <c r="L289" t="s">
        <v>76</v>
      </c>
      <c r="M289" t="s">
        <v>1847</v>
      </c>
      <c r="N289" t="s">
        <v>4675</v>
      </c>
      <c r="O289" t="s">
        <v>40</v>
      </c>
      <c r="P289" t="s">
        <v>1848</v>
      </c>
      <c r="Q289" t="s">
        <v>4676</v>
      </c>
      <c r="R289" t="s">
        <v>4677</v>
      </c>
      <c r="S289">
        <v>1</v>
      </c>
      <c r="T289">
        <v>1.38</v>
      </c>
      <c r="U289">
        <v>0.28000000000000003</v>
      </c>
      <c r="V289">
        <v>872</v>
      </c>
      <c r="W289">
        <v>2.71</v>
      </c>
      <c r="X289">
        <v>43</v>
      </c>
      <c r="Y289">
        <v>0.25</v>
      </c>
      <c r="Z289">
        <v>-61</v>
      </c>
      <c r="AA289">
        <v>-500</v>
      </c>
      <c r="AB289">
        <v>-244</v>
      </c>
      <c r="AC289">
        <v>-322</v>
      </c>
      <c r="AD289">
        <v>-1066</v>
      </c>
      <c r="AE289">
        <v>78629</v>
      </c>
      <c r="AF289">
        <v>78666</v>
      </c>
      <c r="AG289">
        <v>36201</v>
      </c>
      <c r="AH289">
        <v>1.44</v>
      </c>
      <c r="AI289" s="16">
        <v>0.96488375754610489</v>
      </c>
    </row>
    <row r="290" spans="1:35" x14ac:dyDescent="0.3">
      <c r="A290" t="s">
        <v>3161</v>
      </c>
      <c r="B290" t="s">
        <v>2598</v>
      </c>
      <c r="C290" t="s">
        <v>2547</v>
      </c>
      <c r="D290" t="s">
        <v>3162</v>
      </c>
      <c r="E290">
        <v>60101</v>
      </c>
      <c r="F290" t="s">
        <v>3163</v>
      </c>
      <c r="G290">
        <v>17601</v>
      </c>
      <c r="H290">
        <v>5181.75</v>
      </c>
      <c r="I290" t="s">
        <v>400</v>
      </c>
      <c r="J290" t="s">
        <v>401</v>
      </c>
      <c r="K290" t="s">
        <v>39</v>
      </c>
      <c r="L290" t="s">
        <v>53</v>
      </c>
      <c r="M290" t="s">
        <v>751</v>
      </c>
      <c r="N290" t="s">
        <v>4678</v>
      </c>
      <c r="O290" t="s">
        <v>544</v>
      </c>
      <c r="P290" t="s">
        <v>545</v>
      </c>
      <c r="Q290" t="s">
        <v>4679</v>
      </c>
      <c r="R290" t="s">
        <v>4680</v>
      </c>
      <c r="S290">
        <v>3</v>
      </c>
      <c r="T290">
        <v>2.4500000000000002</v>
      </c>
      <c r="U290">
        <v>0.3</v>
      </c>
      <c r="V290">
        <v>706</v>
      </c>
      <c r="W290">
        <v>1.63</v>
      </c>
      <c r="X290">
        <v>34</v>
      </c>
      <c r="Y290">
        <v>0.25</v>
      </c>
      <c r="Z290">
        <v>71</v>
      </c>
      <c r="AA290">
        <v>-22</v>
      </c>
      <c r="AB290">
        <v>-5</v>
      </c>
      <c r="AC290">
        <v>-9</v>
      </c>
      <c r="AD290">
        <v>-36</v>
      </c>
      <c r="AE290">
        <v>60559</v>
      </c>
      <c r="AF290">
        <v>60101</v>
      </c>
      <c r="AG290">
        <v>17601</v>
      </c>
      <c r="AH290">
        <v>2.5299999999999998</v>
      </c>
      <c r="AI290" s="16">
        <v>1</v>
      </c>
    </row>
    <row r="291" spans="1:35" x14ac:dyDescent="0.3">
      <c r="A291" t="s">
        <v>3164</v>
      </c>
      <c r="B291" t="s">
        <v>2598</v>
      </c>
      <c r="C291" t="s">
        <v>2547</v>
      </c>
      <c r="D291" t="s">
        <v>2971</v>
      </c>
      <c r="E291">
        <v>60803</v>
      </c>
      <c r="F291" t="s">
        <v>3165</v>
      </c>
      <c r="G291">
        <v>18031</v>
      </c>
      <c r="H291">
        <v>20521.2</v>
      </c>
      <c r="I291" t="s">
        <v>400</v>
      </c>
      <c r="J291" t="s">
        <v>401</v>
      </c>
      <c r="K291" t="s">
        <v>39</v>
      </c>
      <c r="L291" t="s">
        <v>53</v>
      </c>
      <c r="M291" t="s">
        <v>417</v>
      </c>
      <c r="N291" t="s">
        <v>4514</v>
      </c>
      <c r="O291" t="s">
        <v>544</v>
      </c>
      <c r="P291" t="s">
        <v>724</v>
      </c>
      <c r="Q291" t="s">
        <v>4681</v>
      </c>
      <c r="R291" t="s">
        <v>4682</v>
      </c>
      <c r="S291">
        <v>16</v>
      </c>
      <c r="T291">
        <v>2.4500000000000002</v>
      </c>
      <c r="U291">
        <v>0.28999999999999998</v>
      </c>
      <c r="V291">
        <v>698</v>
      </c>
      <c r="W291">
        <v>1.68</v>
      </c>
      <c r="X291">
        <v>45</v>
      </c>
      <c r="Y291">
        <v>0.28000000000000003</v>
      </c>
      <c r="Z291">
        <v>81</v>
      </c>
      <c r="AA291">
        <v>-134</v>
      </c>
      <c r="AB291">
        <v>-69</v>
      </c>
      <c r="AC291">
        <v>57</v>
      </c>
      <c r="AD291">
        <v>-146</v>
      </c>
      <c r="AE291">
        <v>60504</v>
      </c>
      <c r="AF291">
        <v>60803</v>
      </c>
      <c r="AG291">
        <v>18031</v>
      </c>
      <c r="AH291">
        <v>2.52</v>
      </c>
      <c r="AI291" s="16">
        <v>0.97101861726319072</v>
      </c>
    </row>
    <row r="292" spans="1:35" x14ac:dyDescent="0.3">
      <c r="A292" t="s">
        <v>3166</v>
      </c>
      <c r="B292" t="s">
        <v>2598</v>
      </c>
      <c r="C292" t="s">
        <v>2547</v>
      </c>
      <c r="D292" t="s">
        <v>2884</v>
      </c>
      <c r="E292">
        <v>30349</v>
      </c>
      <c r="F292" t="s">
        <v>2971</v>
      </c>
      <c r="G292">
        <v>60803</v>
      </c>
      <c r="H292">
        <v>1011</v>
      </c>
      <c r="I292" t="s">
        <v>400</v>
      </c>
      <c r="J292" t="s">
        <v>401</v>
      </c>
      <c r="K292" t="s">
        <v>39</v>
      </c>
      <c r="L292" t="s">
        <v>50</v>
      </c>
      <c r="M292" t="s">
        <v>223</v>
      </c>
      <c r="N292" t="s">
        <v>4436</v>
      </c>
      <c r="O292" t="s">
        <v>53</v>
      </c>
      <c r="P292" t="s">
        <v>417</v>
      </c>
      <c r="Q292" t="s">
        <v>4514</v>
      </c>
      <c r="R292" t="s">
        <v>4683</v>
      </c>
      <c r="S292">
        <v>2</v>
      </c>
      <c r="T292">
        <v>1.5</v>
      </c>
      <c r="U292">
        <v>0.26</v>
      </c>
      <c r="V292">
        <v>675</v>
      </c>
      <c r="W292">
        <v>1.0900000000000001</v>
      </c>
      <c r="X292">
        <v>88</v>
      </c>
      <c r="Y292">
        <v>0.33</v>
      </c>
      <c r="Z292">
        <v>-14</v>
      </c>
      <c r="AA292">
        <v>-21</v>
      </c>
      <c r="AB292">
        <v>71</v>
      </c>
      <c r="AC292">
        <v>-45</v>
      </c>
      <c r="AD292">
        <v>5</v>
      </c>
      <c r="AE292">
        <v>29801</v>
      </c>
      <c r="AF292">
        <v>30301</v>
      </c>
      <c r="AG292">
        <v>60803</v>
      </c>
      <c r="AH292">
        <v>1.54</v>
      </c>
      <c r="AI292" s="16">
        <v>1</v>
      </c>
    </row>
    <row r="293" spans="1:35" x14ac:dyDescent="0.3">
      <c r="A293" t="s">
        <v>3167</v>
      </c>
      <c r="B293" t="s">
        <v>2598</v>
      </c>
      <c r="C293" t="s">
        <v>2547</v>
      </c>
      <c r="D293" t="s">
        <v>2884</v>
      </c>
      <c r="E293">
        <v>30349</v>
      </c>
      <c r="F293" t="s">
        <v>2838</v>
      </c>
      <c r="G293">
        <v>37013</v>
      </c>
      <c r="H293">
        <v>451</v>
      </c>
      <c r="I293" t="s">
        <v>400</v>
      </c>
      <c r="J293" t="s">
        <v>401</v>
      </c>
      <c r="K293" t="s">
        <v>39</v>
      </c>
      <c r="L293" t="s">
        <v>50</v>
      </c>
      <c r="M293" t="s">
        <v>223</v>
      </c>
      <c r="N293" t="s">
        <v>4436</v>
      </c>
      <c r="O293" t="s">
        <v>70</v>
      </c>
      <c r="P293" t="s">
        <v>579</v>
      </c>
      <c r="Q293" t="s">
        <v>4391</v>
      </c>
      <c r="R293" t="s">
        <v>4684</v>
      </c>
      <c r="S293">
        <v>1</v>
      </c>
      <c r="T293">
        <v>1.81</v>
      </c>
      <c r="U293">
        <v>0.27</v>
      </c>
      <c r="V293">
        <v>249</v>
      </c>
      <c r="W293">
        <v>0.9</v>
      </c>
      <c r="X293">
        <v>82</v>
      </c>
      <c r="Y293">
        <v>0.3</v>
      </c>
      <c r="Z293">
        <v>-16</v>
      </c>
      <c r="AA293">
        <v>-21</v>
      </c>
      <c r="AB293">
        <v>-1</v>
      </c>
      <c r="AC293">
        <v>25</v>
      </c>
      <c r="AD293">
        <v>3</v>
      </c>
      <c r="AE293">
        <v>31201</v>
      </c>
      <c r="AF293">
        <v>30301</v>
      </c>
      <c r="AG293">
        <v>37135</v>
      </c>
      <c r="AH293">
        <v>1.86</v>
      </c>
      <c r="AI293" s="16">
        <v>1</v>
      </c>
    </row>
    <row r="294" spans="1:35" x14ac:dyDescent="0.3">
      <c r="A294" t="s">
        <v>3168</v>
      </c>
      <c r="B294" t="s">
        <v>2598</v>
      </c>
      <c r="C294" t="s">
        <v>2547</v>
      </c>
      <c r="D294" t="s">
        <v>2884</v>
      </c>
      <c r="E294">
        <v>30349</v>
      </c>
      <c r="F294" t="s">
        <v>3169</v>
      </c>
      <c r="G294">
        <v>37303</v>
      </c>
      <c r="H294">
        <v>513</v>
      </c>
      <c r="I294" t="s">
        <v>400</v>
      </c>
      <c r="J294" t="s">
        <v>401</v>
      </c>
      <c r="K294" t="s">
        <v>39</v>
      </c>
      <c r="L294" t="s">
        <v>50</v>
      </c>
      <c r="M294" t="s">
        <v>223</v>
      </c>
      <c r="N294" t="s">
        <v>4436</v>
      </c>
      <c r="O294" t="s">
        <v>70</v>
      </c>
      <c r="P294" t="s">
        <v>434</v>
      </c>
      <c r="Q294" t="s">
        <v>4685</v>
      </c>
      <c r="R294" t="s">
        <v>4686</v>
      </c>
      <c r="S294">
        <v>1</v>
      </c>
      <c r="T294">
        <v>3.4</v>
      </c>
      <c r="U294">
        <v>0.21</v>
      </c>
      <c r="V294">
        <v>151</v>
      </c>
      <c r="W294">
        <v>0.2</v>
      </c>
      <c r="X294">
        <v>22</v>
      </c>
      <c r="Y294">
        <v>0.25</v>
      </c>
      <c r="Z294">
        <v>0</v>
      </c>
      <c r="AA294">
        <v>-21</v>
      </c>
      <c r="AB294">
        <v>66</v>
      </c>
      <c r="AC294">
        <v>230</v>
      </c>
      <c r="AD294">
        <v>275</v>
      </c>
      <c r="AE294">
        <v>30133</v>
      </c>
      <c r="AF294">
        <v>30301</v>
      </c>
      <c r="AG294">
        <v>37303</v>
      </c>
      <c r="AH294">
        <v>3.39</v>
      </c>
      <c r="AI294" s="16">
        <v>1</v>
      </c>
    </row>
    <row r="295" spans="1:35" x14ac:dyDescent="0.3">
      <c r="A295" t="s">
        <v>3170</v>
      </c>
      <c r="B295" t="s">
        <v>2598</v>
      </c>
      <c r="C295" t="s">
        <v>2547</v>
      </c>
      <c r="D295" t="s">
        <v>2884</v>
      </c>
      <c r="E295">
        <v>30349</v>
      </c>
      <c r="F295" t="s">
        <v>3171</v>
      </c>
      <c r="G295">
        <v>35217</v>
      </c>
      <c r="H295">
        <v>526</v>
      </c>
      <c r="I295" t="s">
        <v>400</v>
      </c>
      <c r="J295" t="s">
        <v>401</v>
      </c>
      <c r="K295" t="s">
        <v>39</v>
      </c>
      <c r="L295" t="s">
        <v>50</v>
      </c>
      <c r="M295" t="s">
        <v>223</v>
      </c>
      <c r="N295" t="s">
        <v>4436</v>
      </c>
      <c r="O295" t="s">
        <v>40</v>
      </c>
      <c r="P295" t="s">
        <v>326</v>
      </c>
      <c r="Q295" t="s">
        <v>4687</v>
      </c>
      <c r="R295" t="s">
        <v>4688</v>
      </c>
      <c r="S295">
        <v>4</v>
      </c>
      <c r="T295">
        <v>3.65</v>
      </c>
      <c r="U295">
        <v>2.85</v>
      </c>
      <c r="V295">
        <v>144</v>
      </c>
      <c r="W295">
        <v>0.77</v>
      </c>
      <c r="X295">
        <v>42</v>
      </c>
      <c r="Y295">
        <v>0.28000000000000003</v>
      </c>
      <c r="Z295">
        <v>-407</v>
      </c>
      <c r="AA295">
        <v>-21</v>
      </c>
      <c r="AB295">
        <v>-85</v>
      </c>
      <c r="AC295">
        <v>441</v>
      </c>
      <c r="AD295">
        <v>335</v>
      </c>
      <c r="AE295">
        <v>30103</v>
      </c>
      <c r="AF295">
        <v>30301</v>
      </c>
      <c r="AG295">
        <v>35203</v>
      </c>
      <c r="AH295">
        <v>6.28</v>
      </c>
      <c r="AI295" s="16">
        <v>1</v>
      </c>
    </row>
    <row r="296" spans="1:35" x14ac:dyDescent="0.3">
      <c r="A296" t="s">
        <v>3172</v>
      </c>
      <c r="B296" t="s">
        <v>2598</v>
      </c>
      <c r="C296" t="s">
        <v>2547</v>
      </c>
      <c r="D296" t="s">
        <v>2884</v>
      </c>
      <c r="E296">
        <v>30349</v>
      </c>
      <c r="F296" t="s">
        <v>3173</v>
      </c>
      <c r="G296">
        <v>72335</v>
      </c>
      <c r="H296">
        <v>2640</v>
      </c>
      <c r="I296" t="s">
        <v>400</v>
      </c>
      <c r="J296" t="s">
        <v>401</v>
      </c>
      <c r="K296" t="s">
        <v>39</v>
      </c>
      <c r="L296" t="s">
        <v>50</v>
      </c>
      <c r="M296" t="s">
        <v>223</v>
      </c>
      <c r="N296" t="s">
        <v>4436</v>
      </c>
      <c r="O296" t="s">
        <v>146</v>
      </c>
      <c r="P296" t="s">
        <v>258</v>
      </c>
      <c r="Q296" t="s">
        <v>4689</v>
      </c>
      <c r="R296" t="s">
        <v>4226</v>
      </c>
      <c r="S296">
        <v>4</v>
      </c>
      <c r="T296">
        <v>1.58</v>
      </c>
      <c r="U296">
        <v>0.83</v>
      </c>
      <c r="V296">
        <v>419</v>
      </c>
      <c r="W296">
        <v>1.06</v>
      </c>
      <c r="X296">
        <v>77</v>
      </c>
      <c r="Y296">
        <v>0.31</v>
      </c>
      <c r="Z296">
        <v>-286</v>
      </c>
      <c r="AA296">
        <v>-21</v>
      </c>
      <c r="AB296">
        <v>-41</v>
      </c>
      <c r="AC296">
        <v>445</v>
      </c>
      <c r="AD296">
        <v>383</v>
      </c>
      <c r="AE296">
        <v>30103</v>
      </c>
      <c r="AF296">
        <v>30301</v>
      </c>
      <c r="AG296">
        <v>72335</v>
      </c>
      <c r="AH296">
        <v>2.19</v>
      </c>
      <c r="AI296" s="16">
        <v>0.83251231527093594</v>
      </c>
    </row>
    <row r="297" spans="1:35" x14ac:dyDescent="0.3">
      <c r="A297" t="s">
        <v>3174</v>
      </c>
      <c r="B297" t="s">
        <v>2598</v>
      </c>
      <c r="C297" t="s">
        <v>2547</v>
      </c>
      <c r="D297" t="s">
        <v>2884</v>
      </c>
      <c r="E297">
        <v>30349</v>
      </c>
      <c r="F297" t="s">
        <v>2854</v>
      </c>
      <c r="G297">
        <v>38301</v>
      </c>
      <c r="H297">
        <v>1300</v>
      </c>
      <c r="I297" t="s">
        <v>400</v>
      </c>
      <c r="J297" t="s">
        <v>401</v>
      </c>
      <c r="K297" t="s">
        <v>39</v>
      </c>
      <c r="L297" t="s">
        <v>50</v>
      </c>
      <c r="M297" t="s">
        <v>223</v>
      </c>
      <c r="N297" t="s">
        <v>4436</v>
      </c>
      <c r="O297" t="s">
        <v>70</v>
      </c>
      <c r="P297" t="s">
        <v>71</v>
      </c>
      <c r="Q297" t="s">
        <v>4407</v>
      </c>
      <c r="R297" t="s">
        <v>4690</v>
      </c>
      <c r="S297">
        <v>2</v>
      </c>
      <c r="T297">
        <v>1.94</v>
      </c>
      <c r="U297">
        <v>0.26</v>
      </c>
      <c r="V297">
        <v>335</v>
      </c>
      <c r="W297">
        <v>0.44</v>
      </c>
      <c r="X297">
        <v>36</v>
      </c>
      <c r="Y297">
        <v>0.28000000000000003</v>
      </c>
      <c r="Z297">
        <v>-17</v>
      </c>
      <c r="AA297">
        <v>-21</v>
      </c>
      <c r="AB297">
        <v>93</v>
      </c>
      <c r="AC297">
        <v>377</v>
      </c>
      <c r="AD297">
        <v>449</v>
      </c>
      <c r="AE297">
        <v>30301</v>
      </c>
      <c r="AF297">
        <v>30301</v>
      </c>
      <c r="AG297">
        <v>38301</v>
      </c>
      <c r="AH297">
        <v>1.98</v>
      </c>
      <c r="AI297" s="16">
        <v>1</v>
      </c>
    </row>
    <row r="298" spans="1:35" x14ac:dyDescent="0.3">
      <c r="A298" t="s">
        <v>3175</v>
      </c>
      <c r="B298" t="s">
        <v>2598</v>
      </c>
      <c r="C298" t="s">
        <v>2547</v>
      </c>
      <c r="D298" t="s">
        <v>2884</v>
      </c>
      <c r="E298">
        <v>30349</v>
      </c>
      <c r="F298" t="s">
        <v>3176</v>
      </c>
      <c r="G298">
        <v>75067</v>
      </c>
      <c r="H298">
        <v>9408</v>
      </c>
      <c r="I298" t="s">
        <v>400</v>
      </c>
      <c r="J298" t="s">
        <v>401</v>
      </c>
      <c r="K298" t="s">
        <v>39</v>
      </c>
      <c r="L298" t="s">
        <v>50</v>
      </c>
      <c r="M298" t="s">
        <v>223</v>
      </c>
      <c r="N298" t="s">
        <v>4436</v>
      </c>
      <c r="O298" t="s">
        <v>76</v>
      </c>
      <c r="P298" t="s">
        <v>583</v>
      </c>
      <c r="Q298" t="s">
        <v>4691</v>
      </c>
      <c r="R298" t="s">
        <v>4692</v>
      </c>
      <c r="S298">
        <v>7</v>
      </c>
      <c r="T298">
        <v>1.68</v>
      </c>
      <c r="U298">
        <v>0.25</v>
      </c>
      <c r="V298">
        <v>799</v>
      </c>
      <c r="W298">
        <v>1.88</v>
      </c>
      <c r="X298">
        <v>22</v>
      </c>
      <c r="Y298">
        <v>0.26</v>
      </c>
      <c r="Z298">
        <v>-28</v>
      </c>
      <c r="AA298">
        <v>-21</v>
      </c>
      <c r="AB298">
        <v>-19</v>
      </c>
      <c r="AC298">
        <v>-200</v>
      </c>
      <c r="AD298">
        <v>-240</v>
      </c>
      <c r="AE298">
        <v>30642</v>
      </c>
      <c r="AF298">
        <v>30301</v>
      </c>
      <c r="AG298">
        <v>75029</v>
      </c>
      <c r="AH298">
        <v>1.71</v>
      </c>
      <c r="AI298" s="16">
        <v>1</v>
      </c>
    </row>
    <row r="299" spans="1:35" x14ac:dyDescent="0.3">
      <c r="A299" t="s">
        <v>3177</v>
      </c>
      <c r="B299" t="s">
        <v>2598</v>
      </c>
      <c r="C299" t="s">
        <v>2547</v>
      </c>
      <c r="D299" t="s">
        <v>2884</v>
      </c>
      <c r="E299">
        <v>30349</v>
      </c>
      <c r="F299" t="s">
        <v>2635</v>
      </c>
      <c r="G299">
        <v>38118</v>
      </c>
      <c r="H299">
        <v>6480</v>
      </c>
      <c r="I299" t="s">
        <v>400</v>
      </c>
      <c r="J299" t="s">
        <v>401</v>
      </c>
      <c r="K299" t="s">
        <v>39</v>
      </c>
      <c r="L299" t="s">
        <v>50</v>
      </c>
      <c r="M299" t="s">
        <v>223</v>
      </c>
      <c r="N299" t="s">
        <v>4436</v>
      </c>
      <c r="O299" t="s">
        <v>70</v>
      </c>
      <c r="P299" t="s">
        <v>75</v>
      </c>
      <c r="Q299" t="s">
        <v>4419</v>
      </c>
      <c r="R299" t="s">
        <v>4693</v>
      </c>
      <c r="S299">
        <v>23</v>
      </c>
      <c r="T299">
        <v>1.47</v>
      </c>
      <c r="U299">
        <v>1</v>
      </c>
      <c r="V299">
        <v>366</v>
      </c>
      <c r="W299">
        <v>0.84</v>
      </c>
      <c r="X299">
        <v>58</v>
      </c>
      <c r="Y299">
        <v>0.3</v>
      </c>
      <c r="Z299">
        <v>-316</v>
      </c>
      <c r="AA299">
        <v>-21</v>
      </c>
      <c r="AB299">
        <v>-16</v>
      </c>
      <c r="AC299">
        <v>451</v>
      </c>
      <c r="AD299">
        <v>414</v>
      </c>
      <c r="AE299">
        <v>30301</v>
      </c>
      <c r="AF299">
        <v>30301</v>
      </c>
      <c r="AG299">
        <v>38101</v>
      </c>
      <c r="AH299">
        <v>2.25</v>
      </c>
      <c r="AI299" s="16">
        <v>1</v>
      </c>
    </row>
    <row r="300" spans="1:35" x14ac:dyDescent="0.3">
      <c r="A300" t="s">
        <v>3177</v>
      </c>
      <c r="B300" t="s">
        <v>2598</v>
      </c>
      <c r="C300" t="s">
        <v>2547</v>
      </c>
      <c r="D300" t="s">
        <v>2884</v>
      </c>
      <c r="E300">
        <v>30349</v>
      </c>
      <c r="F300" t="s">
        <v>2635</v>
      </c>
      <c r="G300">
        <v>38101</v>
      </c>
      <c r="H300">
        <v>2160</v>
      </c>
      <c r="I300" t="s">
        <v>400</v>
      </c>
      <c r="J300" t="s">
        <v>401</v>
      </c>
      <c r="K300" t="s">
        <v>39</v>
      </c>
      <c r="L300" t="s">
        <v>50</v>
      </c>
      <c r="M300" t="s">
        <v>223</v>
      </c>
      <c r="N300" t="s">
        <v>4436</v>
      </c>
      <c r="O300" t="s">
        <v>70</v>
      </c>
      <c r="P300" t="s">
        <v>75</v>
      </c>
      <c r="Q300" t="s">
        <v>4419</v>
      </c>
      <c r="R300" t="s">
        <v>4693</v>
      </c>
      <c r="S300">
        <v>23</v>
      </c>
      <c r="T300">
        <v>1.47</v>
      </c>
      <c r="U300">
        <v>1</v>
      </c>
      <c r="V300">
        <v>366</v>
      </c>
      <c r="W300">
        <v>0.84</v>
      </c>
      <c r="X300">
        <v>58</v>
      </c>
      <c r="Y300">
        <v>0.3</v>
      </c>
      <c r="Z300">
        <v>-316</v>
      </c>
      <c r="AA300">
        <v>-21</v>
      </c>
      <c r="AB300">
        <v>-16</v>
      </c>
      <c r="AC300">
        <v>451</v>
      </c>
      <c r="AD300">
        <v>414</v>
      </c>
      <c r="AE300">
        <v>30301</v>
      </c>
      <c r="AF300">
        <v>30301</v>
      </c>
      <c r="AG300">
        <v>38101</v>
      </c>
      <c r="AH300">
        <v>2.25</v>
      </c>
      <c r="AI300" s="16">
        <v>1</v>
      </c>
    </row>
    <row r="301" spans="1:35" x14ac:dyDescent="0.3">
      <c r="A301" t="s">
        <v>3178</v>
      </c>
      <c r="B301" t="s">
        <v>2598</v>
      </c>
      <c r="C301" t="s">
        <v>2547</v>
      </c>
      <c r="D301" t="s">
        <v>2884</v>
      </c>
      <c r="E301">
        <v>30349</v>
      </c>
      <c r="F301" t="s">
        <v>3179</v>
      </c>
      <c r="G301">
        <v>60447</v>
      </c>
      <c r="H301">
        <v>2595</v>
      </c>
      <c r="I301" t="s">
        <v>400</v>
      </c>
      <c r="J301" t="s">
        <v>401</v>
      </c>
      <c r="K301" t="s">
        <v>39</v>
      </c>
      <c r="L301" t="s">
        <v>50</v>
      </c>
      <c r="M301" t="s">
        <v>223</v>
      </c>
      <c r="N301" t="s">
        <v>4436</v>
      </c>
      <c r="O301" t="s">
        <v>53</v>
      </c>
      <c r="P301" t="s">
        <v>427</v>
      </c>
      <c r="Q301" t="s">
        <v>4694</v>
      </c>
      <c r="R301" t="s">
        <v>4695</v>
      </c>
      <c r="S301">
        <v>3</v>
      </c>
      <c r="T301">
        <v>1.22</v>
      </c>
      <c r="U301">
        <v>0.19</v>
      </c>
      <c r="V301">
        <v>711</v>
      </c>
      <c r="W301">
        <v>0.89</v>
      </c>
      <c r="X301">
        <v>4</v>
      </c>
      <c r="Y301">
        <v>0.25</v>
      </c>
      <c r="Z301">
        <v>28</v>
      </c>
      <c r="AA301">
        <v>-21</v>
      </c>
      <c r="AB301">
        <v>171</v>
      </c>
      <c r="AC301">
        <v>-50</v>
      </c>
      <c r="AD301">
        <v>100</v>
      </c>
      <c r="AE301">
        <v>30050</v>
      </c>
      <c r="AF301">
        <v>30301</v>
      </c>
      <c r="AG301">
        <v>60447</v>
      </c>
      <c r="AH301">
        <v>1.19</v>
      </c>
      <c r="AI301" s="16">
        <v>1</v>
      </c>
    </row>
    <row r="302" spans="1:35" x14ac:dyDescent="0.3">
      <c r="A302" t="s">
        <v>3180</v>
      </c>
      <c r="B302" t="s">
        <v>2598</v>
      </c>
      <c r="C302" t="s">
        <v>2547</v>
      </c>
      <c r="D302" t="s">
        <v>2884</v>
      </c>
      <c r="E302">
        <v>30349</v>
      </c>
      <c r="F302" t="s">
        <v>3181</v>
      </c>
      <c r="G302">
        <v>72301</v>
      </c>
      <c r="H302">
        <v>1244</v>
      </c>
      <c r="I302" t="s">
        <v>400</v>
      </c>
      <c r="J302" t="s">
        <v>401</v>
      </c>
      <c r="K302" t="s">
        <v>39</v>
      </c>
      <c r="L302" t="s">
        <v>50</v>
      </c>
      <c r="M302" t="s">
        <v>223</v>
      </c>
      <c r="N302" t="s">
        <v>4436</v>
      </c>
      <c r="O302" t="s">
        <v>146</v>
      </c>
      <c r="P302" t="s">
        <v>254</v>
      </c>
      <c r="Q302" t="s">
        <v>4696</v>
      </c>
      <c r="R302" t="s">
        <v>4697</v>
      </c>
      <c r="S302">
        <v>3</v>
      </c>
      <c r="T302">
        <v>1.64</v>
      </c>
      <c r="U302">
        <v>0.89</v>
      </c>
      <c r="V302">
        <v>380</v>
      </c>
      <c r="W302">
        <v>0.74</v>
      </c>
      <c r="X302">
        <v>131</v>
      </c>
      <c r="Y302">
        <v>0.37</v>
      </c>
      <c r="Z302">
        <v>-261</v>
      </c>
      <c r="AA302">
        <v>-21</v>
      </c>
      <c r="AB302">
        <v>8</v>
      </c>
      <c r="AC302">
        <v>426</v>
      </c>
      <c r="AD302">
        <v>413</v>
      </c>
      <c r="AE302">
        <v>28625</v>
      </c>
      <c r="AF302">
        <v>30301</v>
      </c>
      <c r="AG302">
        <v>72301</v>
      </c>
      <c r="AH302">
        <v>2.31</v>
      </c>
      <c r="AI302" s="16">
        <v>0.96831117780357556</v>
      </c>
    </row>
    <row r="303" spans="1:35" x14ac:dyDescent="0.3">
      <c r="A303" t="s">
        <v>3182</v>
      </c>
      <c r="B303" t="s">
        <v>2598</v>
      </c>
      <c r="C303" t="s">
        <v>2547</v>
      </c>
      <c r="D303" t="s">
        <v>3183</v>
      </c>
      <c r="E303">
        <v>60440</v>
      </c>
      <c r="F303" t="s">
        <v>2884</v>
      </c>
      <c r="G303">
        <v>30349</v>
      </c>
      <c r="H303">
        <v>101442.9</v>
      </c>
      <c r="I303" t="s">
        <v>400</v>
      </c>
      <c r="J303" t="s">
        <v>401</v>
      </c>
      <c r="K303" t="s">
        <v>39</v>
      </c>
      <c r="L303" t="s">
        <v>53</v>
      </c>
      <c r="M303" t="s">
        <v>770</v>
      </c>
      <c r="N303" t="s">
        <v>4698</v>
      </c>
      <c r="O303" t="s">
        <v>50</v>
      </c>
      <c r="P303" t="s">
        <v>223</v>
      </c>
      <c r="Q303" t="s">
        <v>4436</v>
      </c>
      <c r="R303" t="s">
        <v>4699</v>
      </c>
      <c r="S303">
        <v>111</v>
      </c>
      <c r="T303">
        <v>1.87</v>
      </c>
      <c r="U303">
        <v>0.24</v>
      </c>
      <c r="V303">
        <v>698</v>
      </c>
      <c r="W303">
        <v>1.38</v>
      </c>
      <c r="X303">
        <v>65</v>
      </c>
      <c r="Y303">
        <v>0.3</v>
      </c>
      <c r="Z303">
        <v>8</v>
      </c>
      <c r="AA303">
        <v>6</v>
      </c>
      <c r="AB303">
        <v>2</v>
      </c>
      <c r="AC303">
        <v>110</v>
      </c>
      <c r="AD303">
        <v>118</v>
      </c>
      <c r="AE303">
        <v>61832</v>
      </c>
      <c r="AF303">
        <v>60440</v>
      </c>
      <c r="AG303">
        <v>30301</v>
      </c>
      <c r="AH303">
        <v>1.89</v>
      </c>
      <c r="AI303" s="16">
        <v>0.99257998038462625</v>
      </c>
    </row>
    <row r="304" spans="1:35" x14ac:dyDescent="0.3">
      <c r="A304" t="s">
        <v>3184</v>
      </c>
      <c r="B304" t="s">
        <v>2598</v>
      </c>
      <c r="C304" t="s">
        <v>2547</v>
      </c>
      <c r="D304" t="s">
        <v>2627</v>
      </c>
      <c r="E304">
        <v>38611</v>
      </c>
      <c r="F304" t="s">
        <v>2971</v>
      </c>
      <c r="G304">
        <v>60803</v>
      </c>
      <c r="H304">
        <v>17632</v>
      </c>
      <c r="I304" t="s">
        <v>400</v>
      </c>
      <c r="J304" t="s">
        <v>401</v>
      </c>
      <c r="K304" t="s">
        <v>39</v>
      </c>
      <c r="L304" t="s">
        <v>66</v>
      </c>
      <c r="M304" t="s">
        <v>774</v>
      </c>
      <c r="N304" t="s">
        <v>4601</v>
      </c>
      <c r="O304" t="s">
        <v>53</v>
      </c>
      <c r="P304" t="s">
        <v>417</v>
      </c>
      <c r="Q304" t="s">
        <v>4514</v>
      </c>
      <c r="R304" t="s">
        <v>4700</v>
      </c>
      <c r="S304">
        <v>25</v>
      </c>
      <c r="T304">
        <v>2.0499999999999998</v>
      </c>
      <c r="U304">
        <v>0.27</v>
      </c>
      <c r="V304">
        <v>535</v>
      </c>
      <c r="W304">
        <v>1.1299999999999999</v>
      </c>
      <c r="X304">
        <v>102</v>
      </c>
      <c r="Y304">
        <v>0.33</v>
      </c>
      <c r="Z304">
        <v>-26</v>
      </c>
      <c r="AA304">
        <v>-37</v>
      </c>
      <c r="AB304">
        <v>-20</v>
      </c>
      <c r="AC304">
        <v>5</v>
      </c>
      <c r="AD304">
        <v>-52</v>
      </c>
      <c r="AE304">
        <v>72370</v>
      </c>
      <c r="AF304">
        <v>38611</v>
      </c>
      <c r="AG304">
        <v>60803</v>
      </c>
      <c r="AH304">
        <v>2.1</v>
      </c>
      <c r="AI304" s="16">
        <v>1</v>
      </c>
    </row>
    <row r="305" spans="1:35" x14ac:dyDescent="0.3">
      <c r="A305" t="s">
        <v>3185</v>
      </c>
      <c r="B305" t="s">
        <v>2598</v>
      </c>
      <c r="C305" t="s">
        <v>2547</v>
      </c>
      <c r="D305" t="s">
        <v>2627</v>
      </c>
      <c r="E305">
        <v>38611</v>
      </c>
      <c r="F305" t="s">
        <v>2884</v>
      </c>
      <c r="G305">
        <v>30349</v>
      </c>
      <c r="H305">
        <v>16254</v>
      </c>
      <c r="I305" t="s">
        <v>400</v>
      </c>
      <c r="J305" t="s">
        <v>401</v>
      </c>
      <c r="K305" t="s">
        <v>39</v>
      </c>
      <c r="L305" t="s">
        <v>66</v>
      </c>
      <c r="M305" t="s">
        <v>774</v>
      </c>
      <c r="N305" t="s">
        <v>4601</v>
      </c>
      <c r="O305" t="s">
        <v>50</v>
      </c>
      <c r="P305" t="s">
        <v>223</v>
      </c>
      <c r="Q305" t="s">
        <v>4436</v>
      </c>
      <c r="R305" t="s">
        <v>4701</v>
      </c>
      <c r="S305">
        <v>31</v>
      </c>
      <c r="T305">
        <v>2.2200000000000002</v>
      </c>
      <c r="U305">
        <v>0.24</v>
      </c>
      <c r="V305">
        <v>348</v>
      </c>
      <c r="W305">
        <v>0.68</v>
      </c>
      <c r="X305">
        <v>96</v>
      </c>
      <c r="Y305">
        <v>0.33</v>
      </c>
      <c r="Z305">
        <v>-12</v>
      </c>
      <c r="AA305">
        <v>-37</v>
      </c>
      <c r="AB305">
        <v>36</v>
      </c>
      <c r="AC305">
        <v>-8</v>
      </c>
      <c r="AD305">
        <v>-9</v>
      </c>
      <c r="AE305">
        <v>71944</v>
      </c>
      <c r="AF305">
        <v>38611</v>
      </c>
      <c r="AG305">
        <v>30301</v>
      </c>
      <c r="AH305">
        <v>2.2400000000000002</v>
      </c>
      <c r="AI305" s="16">
        <v>1</v>
      </c>
    </row>
    <row r="306" spans="1:35" x14ac:dyDescent="0.3">
      <c r="A306" t="s">
        <v>3186</v>
      </c>
      <c r="B306" t="s">
        <v>2598</v>
      </c>
      <c r="C306" t="s">
        <v>2547</v>
      </c>
      <c r="D306" t="s">
        <v>2627</v>
      </c>
      <c r="E306">
        <v>38611</v>
      </c>
      <c r="F306" t="s">
        <v>3183</v>
      </c>
      <c r="G306">
        <v>60440</v>
      </c>
      <c r="H306">
        <v>1101</v>
      </c>
      <c r="I306" t="s">
        <v>400</v>
      </c>
      <c r="J306" t="s">
        <v>401</v>
      </c>
      <c r="K306" t="s">
        <v>39</v>
      </c>
      <c r="L306" t="s">
        <v>66</v>
      </c>
      <c r="M306" t="s">
        <v>774</v>
      </c>
      <c r="N306" t="s">
        <v>4601</v>
      </c>
      <c r="O306" t="s">
        <v>53</v>
      </c>
      <c r="P306" t="s">
        <v>770</v>
      </c>
      <c r="Q306" t="s">
        <v>4698</v>
      </c>
      <c r="R306" t="s">
        <v>4702</v>
      </c>
      <c r="S306">
        <v>1</v>
      </c>
      <c r="T306">
        <v>2.02</v>
      </c>
      <c r="U306">
        <v>0.26</v>
      </c>
      <c r="V306">
        <v>545</v>
      </c>
      <c r="W306">
        <v>1.1299999999999999</v>
      </c>
      <c r="X306">
        <v>87</v>
      </c>
      <c r="Y306">
        <v>0.3</v>
      </c>
      <c r="Z306">
        <v>-14</v>
      </c>
      <c r="AA306">
        <v>-37</v>
      </c>
      <c r="AB306">
        <v>-20</v>
      </c>
      <c r="AC306">
        <v>152</v>
      </c>
      <c r="AD306">
        <v>95</v>
      </c>
      <c r="AE306">
        <v>38301</v>
      </c>
      <c r="AF306">
        <v>38611</v>
      </c>
      <c r="AG306">
        <v>60440</v>
      </c>
      <c r="AH306">
        <v>2.06</v>
      </c>
      <c r="AI306" s="16">
        <v>0.99319410703096322</v>
      </c>
    </row>
    <row r="307" spans="1:35" x14ac:dyDescent="0.3">
      <c r="A307" t="s">
        <v>3187</v>
      </c>
      <c r="B307" t="s">
        <v>2598</v>
      </c>
      <c r="C307" t="s">
        <v>2547</v>
      </c>
      <c r="D307" t="s">
        <v>2627</v>
      </c>
      <c r="E307">
        <v>38611</v>
      </c>
      <c r="F307" t="s">
        <v>3165</v>
      </c>
      <c r="G307">
        <v>18031</v>
      </c>
      <c r="H307">
        <v>19520</v>
      </c>
      <c r="I307" t="s">
        <v>400</v>
      </c>
      <c r="J307" t="s">
        <v>401</v>
      </c>
      <c r="K307" t="s">
        <v>39</v>
      </c>
      <c r="L307" t="s">
        <v>66</v>
      </c>
      <c r="M307" t="s">
        <v>774</v>
      </c>
      <c r="N307" t="s">
        <v>4601</v>
      </c>
      <c r="O307" t="s">
        <v>544</v>
      </c>
      <c r="P307" t="s">
        <v>724</v>
      </c>
      <c r="Q307" t="s">
        <v>4681</v>
      </c>
      <c r="R307" t="s">
        <v>4703</v>
      </c>
      <c r="S307">
        <v>10</v>
      </c>
      <c r="T307">
        <v>2.44</v>
      </c>
      <c r="U307">
        <v>0.25</v>
      </c>
      <c r="V307">
        <v>1000</v>
      </c>
      <c r="W307">
        <v>1.91</v>
      </c>
      <c r="X307">
        <v>94</v>
      </c>
      <c r="Y307">
        <v>0.33</v>
      </c>
      <c r="Z307">
        <v>-38</v>
      </c>
      <c r="AA307">
        <v>-37</v>
      </c>
      <c r="AB307">
        <v>-8</v>
      </c>
      <c r="AC307">
        <v>240</v>
      </c>
      <c r="AD307">
        <v>195</v>
      </c>
      <c r="AE307">
        <v>37127</v>
      </c>
      <c r="AF307">
        <v>38611</v>
      </c>
      <c r="AG307">
        <v>18031</v>
      </c>
      <c r="AH307">
        <v>2.4700000000000002</v>
      </c>
      <c r="AI307" s="16">
        <v>0.97101861726319072</v>
      </c>
    </row>
    <row r="308" spans="1:35" x14ac:dyDescent="0.3">
      <c r="A308" t="s">
        <v>3188</v>
      </c>
      <c r="B308" t="s">
        <v>2598</v>
      </c>
      <c r="C308" t="s">
        <v>2547</v>
      </c>
      <c r="D308" t="s">
        <v>2627</v>
      </c>
      <c r="E308">
        <v>38611</v>
      </c>
      <c r="F308" t="s">
        <v>3189</v>
      </c>
      <c r="G308">
        <v>34602</v>
      </c>
      <c r="H308">
        <v>1997</v>
      </c>
      <c r="I308" t="s">
        <v>400</v>
      </c>
      <c r="J308" t="s">
        <v>401</v>
      </c>
      <c r="K308" t="s">
        <v>39</v>
      </c>
      <c r="L308" t="s">
        <v>66</v>
      </c>
      <c r="M308" t="s">
        <v>774</v>
      </c>
      <c r="N308" t="s">
        <v>4601</v>
      </c>
      <c r="O308" t="s">
        <v>220</v>
      </c>
      <c r="P308" t="s">
        <v>1167</v>
      </c>
      <c r="Q308" t="s">
        <v>4704</v>
      </c>
      <c r="R308" t="s">
        <v>4705</v>
      </c>
      <c r="S308">
        <v>1</v>
      </c>
      <c r="T308">
        <v>2.92</v>
      </c>
      <c r="U308">
        <v>0</v>
      </c>
      <c r="V308">
        <v>685</v>
      </c>
      <c r="W308">
        <v>1.42</v>
      </c>
      <c r="X308">
        <v>85</v>
      </c>
      <c r="Y308">
        <v>0.3</v>
      </c>
      <c r="Z308">
        <v>149</v>
      </c>
      <c r="AA308">
        <v>-37</v>
      </c>
      <c r="AB308">
        <v>-7</v>
      </c>
      <c r="AC308">
        <v>-25</v>
      </c>
      <c r="AD308">
        <v>-69</v>
      </c>
      <c r="AE308">
        <v>38301</v>
      </c>
      <c r="AF308">
        <v>38611</v>
      </c>
      <c r="AG308">
        <v>34601</v>
      </c>
      <c r="AH308">
        <v>2.7</v>
      </c>
      <c r="AI308" s="16">
        <v>0.99345504024965992</v>
      </c>
    </row>
    <row r="309" spans="1:35" x14ac:dyDescent="0.3">
      <c r="A309" t="s">
        <v>3190</v>
      </c>
      <c r="B309" t="s">
        <v>2598</v>
      </c>
      <c r="C309" t="s">
        <v>2547</v>
      </c>
      <c r="D309" t="s">
        <v>2627</v>
      </c>
      <c r="E309">
        <v>38611</v>
      </c>
      <c r="F309" t="s">
        <v>3191</v>
      </c>
      <c r="G309">
        <v>49512</v>
      </c>
      <c r="H309">
        <v>1429</v>
      </c>
      <c r="I309" t="s">
        <v>400</v>
      </c>
      <c r="J309" t="s">
        <v>401</v>
      </c>
      <c r="K309" t="s">
        <v>39</v>
      </c>
      <c r="L309" t="s">
        <v>66</v>
      </c>
      <c r="M309" t="s">
        <v>774</v>
      </c>
      <c r="N309" t="s">
        <v>4601</v>
      </c>
      <c r="O309" t="s">
        <v>176</v>
      </c>
      <c r="P309" t="s">
        <v>1067</v>
      </c>
      <c r="Q309" t="s">
        <v>4706</v>
      </c>
      <c r="R309" t="s">
        <v>4707</v>
      </c>
      <c r="S309">
        <v>1</v>
      </c>
      <c r="T309">
        <v>2.0499999999999998</v>
      </c>
      <c r="U309">
        <v>0.28999999999999998</v>
      </c>
      <c r="V309">
        <v>698</v>
      </c>
      <c r="W309">
        <v>1.39</v>
      </c>
      <c r="X309">
        <v>29</v>
      </c>
      <c r="Y309">
        <v>0.25</v>
      </c>
      <c r="Z309">
        <v>-48</v>
      </c>
      <c r="AA309">
        <v>-37</v>
      </c>
      <c r="AB309">
        <v>0</v>
      </c>
      <c r="AC309">
        <v>-49</v>
      </c>
      <c r="AD309">
        <v>-86</v>
      </c>
      <c r="AE309">
        <v>38101</v>
      </c>
      <c r="AF309">
        <v>38611</v>
      </c>
      <c r="AG309">
        <v>49509</v>
      </c>
      <c r="AH309">
        <v>2.12</v>
      </c>
      <c r="AI309" s="16">
        <v>1</v>
      </c>
    </row>
    <row r="310" spans="1:35" x14ac:dyDescent="0.3">
      <c r="A310" t="s">
        <v>3192</v>
      </c>
      <c r="B310" t="s">
        <v>2598</v>
      </c>
      <c r="C310" t="s">
        <v>2547</v>
      </c>
      <c r="D310" t="s">
        <v>2627</v>
      </c>
      <c r="E310">
        <v>38611</v>
      </c>
      <c r="F310" t="s">
        <v>3176</v>
      </c>
      <c r="G310">
        <v>75067</v>
      </c>
      <c r="H310">
        <v>101655</v>
      </c>
      <c r="I310" t="s">
        <v>400</v>
      </c>
      <c r="J310" t="s">
        <v>401</v>
      </c>
      <c r="K310" t="s">
        <v>39</v>
      </c>
      <c r="L310" t="s">
        <v>66</v>
      </c>
      <c r="M310" t="s">
        <v>774</v>
      </c>
      <c r="N310" t="s">
        <v>4601</v>
      </c>
      <c r="O310" t="s">
        <v>76</v>
      </c>
      <c r="P310" t="s">
        <v>583</v>
      </c>
      <c r="Q310" t="s">
        <v>4691</v>
      </c>
      <c r="R310" t="s">
        <v>4231</v>
      </c>
      <c r="S310">
        <v>109</v>
      </c>
      <c r="T310">
        <v>2.57</v>
      </c>
      <c r="U310">
        <v>0.23</v>
      </c>
      <c r="V310">
        <v>488</v>
      </c>
      <c r="W310">
        <v>0.91</v>
      </c>
      <c r="X310">
        <v>91</v>
      </c>
      <c r="Y310">
        <v>0.32</v>
      </c>
      <c r="Z310">
        <v>-13</v>
      </c>
      <c r="AA310">
        <v>-37</v>
      </c>
      <c r="AB310">
        <v>13</v>
      </c>
      <c r="AC310">
        <v>-70</v>
      </c>
      <c r="AD310">
        <v>-94</v>
      </c>
      <c r="AE310">
        <v>38301</v>
      </c>
      <c r="AF310">
        <v>38611</v>
      </c>
      <c r="AG310">
        <v>75029</v>
      </c>
      <c r="AH310">
        <v>2.58</v>
      </c>
      <c r="AI310" s="16">
        <v>1</v>
      </c>
    </row>
    <row r="311" spans="1:35" x14ac:dyDescent="0.3">
      <c r="A311" t="s">
        <v>3193</v>
      </c>
      <c r="B311" t="s">
        <v>2598</v>
      </c>
      <c r="C311" t="s">
        <v>2547</v>
      </c>
      <c r="D311" t="s">
        <v>2627</v>
      </c>
      <c r="E311">
        <v>38611</v>
      </c>
      <c r="F311" t="s">
        <v>3179</v>
      </c>
      <c r="G311">
        <v>60447</v>
      </c>
      <c r="H311">
        <v>44160</v>
      </c>
      <c r="I311" t="s">
        <v>400</v>
      </c>
      <c r="J311" t="s">
        <v>401</v>
      </c>
      <c r="K311" t="s">
        <v>39</v>
      </c>
      <c r="L311" t="s">
        <v>66</v>
      </c>
      <c r="M311" t="s">
        <v>774</v>
      </c>
      <c r="N311" t="s">
        <v>4601</v>
      </c>
      <c r="O311" t="s">
        <v>53</v>
      </c>
      <c r="P311" t="s">
        <v>427</v>
      </c>
      <c r="Q311" t="s">
        <v>4694</v>
      </c>
      <c r="R311" t="s">
        <v>4708</v>
      </c>
      <c r="S311">
        <v>63</v>
      </c>
      <c r="T311">
        <v>2.1</v>
      </c>
      <c r="U311">
        <v>0.26</v>
      </c>
      <c r="V311">
        <v>525</v>
      </c>
      <c r="W311">
        <v>0.92</v>
      </c>
      <c r="X311">
        <v>83</v>
      </c>
      <c r="Y311">
        <v>0.31</v>
      </c>
      <c r="Z311">
        <v>-27</v>
      </c>
      <c r="AA311">
        <v>-37</v>
      </c>
      <c r="AB311">
        <v>29</v>
      </c>
      <c r="AC311">
        <v>187</v>
      </c>
      <c r="AD311">
        <v>179</v>
      </c>
      <c r="AE311">
        <v>38301</v>
      </c>
      <c r="AF311">
        <v>38611</v>
      </c>
      <c r="AG311">
        <v>60447</v>
      </c>
      <c r="AH311">
        <v>2.14</v>
      </c>
      <c r="AI311" s="16">
        <v>1</v>
      </c>
    </row>
    <row r="312" spans="1:35" x14ac:dyDescent="0.3">
      <c r="A312" t="s">
        <v>3194</v>
      </c>
      <c r="B312" t="s">
        <v>2598</v>
      </c>
      <c r="C312" t="s">
        <v>2547</v>
      </c>
      <c r="D312" t="s">
        <v>2627</v>
      </c>
      <c r="E312">
        <v>38611</v>
      </c>
      <c r="F312" t="s">
        <v>3195</v>
      </c>
      <c r="G312">
        <v>43054</v>
      </c>
      <c r="H312">
        <v>3858</v>
      </c>
      <c r="I312" t="s">
        <v>400</v>
      </c>
      <c r="J312" t="s">
        <v>401</v>
      </c>
      <c r="K312" t="s">
        <v>39</v>
      </c>
      <c r="L312" t="s">
        <v>66</v>
      </c>
      <c r="M312" t="s">
        <v>774</v>
      </c>
      <c r="N312" t="s">
        <v>4601</v>
      </c>
      <c r="O312" t="s">
        <v>87</v>
      </c>
      <c r="P312" t="s">
        <v>589</v>
      </c>
      <c r="Q312" t="s">
        <v>4709</v>
      </c>
      <c r="R312" t="s">
        <v>4710</v>
      </c>
      <c r="S312">
        <v>3</v>
      </c>
      <c r="T312">
        <v>2.19</v>
      </c>
      <c r="U312">
        <v>0.28000000000000003</v>
      </c>
      <c r="V312">
        <v>587</v>
      </c>
      <c r="W312">
        <v>0.99</v>
      </c>
      <c r="X312">
        <v>29</v>
      </c>
      <c r="Y312">
        <v>0.25</v>
      </c>
      <c r="Z312">
        <v>-42</v>
      </c>
      <c r="AA312">
        <v>-37</v>
      </c>
      <c r="AB312">
        <v>26</v>
      </c>
      <c r="AC312">
        <v>236</v>
      </c>
      <c r="AD312">
        <v>225</v>
      </c>
      <c r="AE312">
        <v>38101</v>
      </c>
      <c r="AF312">
        <v>38611</v>
      </c>
      <c r="AG312">
        <v>43054</v>
      </c>
      <c r="AH312">
        <v>2.25</v>
      </c>
      <c r="AI312" s="16">
        <v>1</v>
      </c>
    </row>
    <row r="313" spans="1:35" x14ac:dyDescent="0.3">
      <c r="A313" t="s">
        <v>3196</v>
      </c>
      <c r="B313" t="s">
        <v>2598</v>
      </c>
      <c r="C313" t="s">
        <v>2547</v>
      </c>
      <c r="D313" t="s">
        <v>2627</v>
      </c>
      <c r="E313">
        <v>38611</v>
      </c>
      <c r="F313" t="s">
        <v>3197</v>
      </c>
      <c r="G313">
        <v>43162</v>
      </c>
      <c r="H313">
        <v>29118</v>
      </c>
      <c r="I313" t="s">
        <v>400</v>
      </c>
      <c r="J313" t="s">
        <v>401</v>
      </c>
      <c r="K313" t="s">
        <v>39</v>
      </c>
      <c r="L313" t="s">
        <v>66</v>
      </c>
      <c r="M313" t="s">
        <v>774</v>
      </c>
      <c r="N313" t="s">
        <v>4601</v>
      </c>
      <c r="O313" t="s">
        <v>87</v>
      </c>
      <c r="P313" t="s">
        <v>1170</v>
      </c>
      <c r="Q313" t="s">
        <v>4711</v>
      </c>
      <c r="R313" t="s">
        <v>4712</v>
      </c>
      <c r="S313">
        <v>33</v>
      </c>
      <c r="T313">
        <v>2.25</v>
      </c>
      <c r="U313">
        <v>0.22</v>
      </c>
      <c r="V313">
        <v>563</v>
      </c>
      <c r="W313">
        <v>1.02</v>
      </c>
      <c r="X313">
        <v>108</v>
      </c>
      <c r="Y313">
        <v>0.34</v>
      </c>
      <c r="Z313">
        <v>-8</v>
      </c>
      <c r="AA313">
        <v>-37</v>
      </c>
      <c r="AB313">
        <v>19</v>
      </c>
      <c r="AC313">
        <v>203</v>
      </c>
      <c r="AD313">
        <v>185</v>
      </c>
      <c r="AE313">
        <v>38343</v>
      </c>
      <c r="AF313">
        <v>38611</v>
      </c>
      <c r="AG313">
        <v>43162</v>
      </c>
      <c r="AH313">
        <v>2.25</v>
      </c>
      <c r="AI313" s="16">
        <v>0.77207898004990372</v>
      </c>
    </row>
    <row r="314" spans="1:35" x14ac:dyDescent="0.3">
      <c r="A314" t="s">
        <v>3198</v>
      </c>
      <c r="B314" t="s">
        <v>2598</v>
      </c>
      <c r="C314" t="s">
        <v>2547</v>
      </c>
      <c r="D314" t="s">
        <v>2854</v>
      </c>
      <c r="E314">
        <v>38301</v>
      </c>
      <c r="F314" t="s">
        <v>2916</v>
      </c>
      <c r="G314">
        <v>46705</v>
      </c>
      <c r="H314">
        <v>1092</v>
      </c>
      <c r="I314" t="s">
        <v>400</v>
      </c>
      <c r="J314" t="s">
        <v>401</v>
      </c>
      <c r="K314" t="s">
        <v>39</v>
      </c>
      <c r="L314" t="s">
        <v>70</v>
      </c>
      <c r="M314" t="s">
        <v>71</v>
      </c>
      <c r="N314" t="s">
        <v>4407</v>
      </c>
      <c r="O314" t="s">
        <v>42</v>
      </c>
      <c r="P314" t="s">
        <v>1315</v>
      </c>
      <c r="Q314" t="s">
        <v>4713</v>
      </c>
      <c r="R314" t="s">
        <v>4714</v>
      </c>
      <c r="S314">
        <v>1</v>
      </c>
      <c r="T314">
        <v>2.02</v>
      </c>
      <c r="U314">
        <v>1.24</v>
      </c>
      <c r="V314">
        <v>541</v>
      </c>
      <c r="W314">
        <v>0.96</v>
      </c>
      <c r="X314">
        <v>0</v>
      </c>
      <c r="Y314">
        <v>0.25</v>
      </c>
      <c r="Z314">
        <v>-546</v>
      </c>
      <c r="AA314">
        <v>-6</v>
      </c>
      <c r="AB314">
        <v>20</v>
      </c>
      <c r="AC314">
        <v>636</v>
      </c>
      <c r="AD314">
        <v>650</v>
      </c>
      <c r="AE314">
        <v>38301</v>
      </c>
      <c r="AF314">
        <v>38301</v>
      </c>
      <c r="AG314">
        <v>46705</v>
      </c>
      <c r="AH314">
        <v>3.04</v>
      </c>
      <c r="AI314" s="16">
        <v>1</v>
      </c>
    </row>
    <row r="315" spans="1:35" x14ac:dyDescent="0.3">
      <c r="A315" t="s">
        <v>3199</v>
      </c>
      <c r="B315" t="s">
        <v>2598</v>
      </c>
      <c r="C315" t="s">
        <v>2547</v>
      </c>
      <c r="D315" t="s">
        <v>2854</v>
      </c>
      <c r="E315">
        <v>38301</v>
      </c>
      <c r="F315" t="s">
        <v>3200</v>
      </c>
      <c r="G315">
        <v>30906</v>
      </c>
      <c r="H315">
        <v>3598</v>
      </c>
      <c r="I315" t="s">
        <v>400</v>
      </c>
      <c r="J315" t="s">
        <v>401</v>
      </c>
      <c r="K315" t="s">
        <v>39</v>
      </c>
      <c r="L315" t="s">
        <v>70</v>
      </c>
      <c r="M315" t="s">
        <v>71</v>
      </c>
      <c r="N315" t="s">
        <v>4407</v>
      </c>
      <c r="O315" t="s">
        <v>50</v>
      </c>
      <c r="P315" t="s">
        <v>98</v>
      </c>
      <c r="Q315" t="s">
        <v>4715</v>
      </c>
      <c r="R315" t="s">
        <v>4716</v>
      </c>
      <c r="S315">
        <v>2</v>
      </c>
      <c r="T315">
        <v>3.72</v>
      </c>
      <c r="U315">
        <v>0</v>
      </c>
      <c r="V315">
        <v>483</v>
      </c>
      <c r="W315">
        <v>0.9</v>
      </c>
      <c r="X315">
        <v>120</v>
      </c>
      <c r="Y315">
        <v>0.35</v>
      </c>
      <c r="Z315">
        <v>101</v>
      </c>
      <c r="AA315">
        <v>-6</v>
      </c>
      <c r="AB315">
        <v>16</v>
      </c>
      <c r="AC315">
        <v>588</v>
      </c>
      <c r="AD315">
        <v>598</v>
      </c>
      <c r="AE315">
        <v>37087</v>
      </c>
      <c r="AF315">
        <v>38301</v>
      </c>
      <c r="AG315">
        <v>30901</v>
      </c>
      <c r="AH315">
        <v>3.5</v>
      </c>
      <c r="AI315" s="16">
        <v>1</v>
      </c>
    </row>
    <row r="316" spans="1:35" x14ac:dyDescent="0.3">
      <c r="A316" t="s">
        <v>3201</v>
      </c>
      <c r="B316" t="s">
        <v>2598</v>
      </c>
      <c r="C316" t="s">
        <v>2547</v>
      </c>
      <c r="D316" t="s">
        <v>2854</v>
      </c>
      <c r="E316">
        <v>38301</v>
      </c>
      <c r="F316" t="s">
        <v>3202</v>
      </c>
      <c r="G316">
        <v>44146</v>
      </c>
      <c r="H316">
        <v>3690</v>
      </c>
      <c r="I316" t="s">
        <v>400</v>
      </c>
      <c r="J316" t="s">
        <v>401</v>
      </c>
      <c r="K316" t="s">
        <v>39</v>
      </c>
      <c r="L316" t="s">
        <v>70</v>
      </c>
      <c r="M316" t="s">
        <v>71</v>
      </c>
      <c r="N316" t="s">
        <v>4407</v>
      </c>
      <c r="O316" t="s">
        <v>87</v>
      </c>
      <c r="P316" t="s">
        <v>1752</v>
      </c>
      <c r="Q316" t="s">
        <v>4717</v>
      </c>
      <c r="R316" t="s">
        <v>4718</v>
      </c>
      <c r="S316">
        <v>5</v>
      </c>
      <c r="T316">
        <v>1.64</v>
      </c>
      <c r="U316">
        <v>0.87</v>
      </c>
      <c r="V316">
        <v>755</v>
      </c>
      <c r="W316">
        <v>1.6</v>
      </c>
      <c r="X316">
        <v>133</v>
      </c>
      <c r="Y316">
        <v>0.37</v>
      </c>
      <c r="Z316">
        <v>-555</v>
      </c>
      <c r="AA316">
        <v>-6</v>
      </c>
      <c r="AB316">
        <v>48</v>
      </c>
      <c r="AC316">
        <v>361</v>
      </c>
      <c r="AD316">
        <v>403</v>
      </c>
      <c r="AE316">
        <v>38343</v>
      </c>
      <c r="AF316">
        <v>38301</v>
      </c>
      <c r="AG316">
        <v>44122</v>
      </c>
      <c r="AH316">
        <v>2.29</v>
      </c>
      <c r="AI316" s="16">
        <v>0.75591397849462361</v>
      </c>
    </row>
    <row r="317" spans="1:35" x14ac:dyDescent="0.3">
      <c r="A317" t="s">
        <v>3203</v>
      </c>
      <c r="B317" t="s">
        <v>2598</v>
      </c>
      <c r="C317" t="s">
        <v>2547</v>
      </c>
      <c r="D317" t="s">
        <v>2854</v>
      </c>
      <c r="E317">
        <v>38301</v>
      </c>
      <c r="F317" t="s">
        <v>2718</v>
      </c>
      <c r="G317">
        <v>53511</v>
      </c>
      <c r="H317">
        <v>1000</v>
      </c>
      <c r="I317" t="s">
        <v>400</v>
      </c>
      <c r="J317" t="s">
        <v>401</v>
      </c>
      <c r="K317" t="s">
        <v>39</v>
      </c>
      <c r="L317" t="s">
        <v>70</v>
      </c>
      <c r="M317" t="s">
        <v>71</v>
      </c>
      <c r="N317" t="s">
        <v>4407</v>
      </c>
      <c r="O317" t="s">
        <v>140</v>
      </c>
      <c r="P317" t="s">
        <v>796</v>
      </c>
      <c r="Q317" t="s">
        <v>4282</v>
      </c>
      <c r="R317" t="s">
        <v>4719</v>
      </c>
      <c r="S317">
        <v>2</v>
      </c>
      <c r="T317">
        <v>1.85</v>
      </c>
      <c r="U317">
        <v>0.24</v>
      </c>
      <c r="V317">
        <v>542</v>
      </c>
      <c r="W317">
        <v>0.88</v>
      </c>
      <c r="X317">
        <v>0</v>
      </c>
      <c r="Y317">
        <v>0.25</v>
      </c>
      <c r="Z317">
        <v>-9</v>
      </c>
      <c r="AA317">
        <v>-6</v>
      </c>
      <c r="AB317">
        <v>39</v>
      </c>
      <c r="AC317">
        <v>-35</v>
      </c>
      <c r="AD317">
        <v>-2</v>
      </c>
      <c r="AE317">
        <v>38301</v>
      </c>
      <c r="AF317">
        <v>38301</v>
      </c>
      <c r="AG317">
        <v>53511</v>
      </c>
      <c r="AH317">
        <v>1.87</v>
      </c>
      <c r="AI317" s="16">
        <v>1</v>
      </c>
    </row>
    <row r="318" spans="1:35" x14ac:dyDescent="0.3">
      <c r="A318" t="s">
        <v>3204</v>
      </c>
      <c r="B318" t="s">
        <v>2598</v>
      </c>
      <c r="C318" t="s">
        <v>2547</v>
      </c>
      <c r="D318" t="s">
        <v>2854</v>
      </c>
      <c r="E318">
        <v>38301</v>
      </c>
      <c r="F318" t="s">
        <v>3205</v>
      </c>
      <c r="G318">
        <v>28711</v>
      </c>
      <c r="H318">
        <v>6531</v>
      </c>
      <c r="I318" t="s">
        <v>400</v>
      </c>
      <c r="J318" t="s">
        <v>401</v>
      </c>
      <c r="K318" t="s">
        <v>39</v>
      </c>
      <c r="L318" t="s">
        <v>70</v>
      </c>
      <c r="M318" t="s">
        <v>71</v>
      </c>
      <c r="N318" t="s">
        <v>4407</v>
      </c>
      <c r="O318" t="s">
        <v>68</v>
      </c>
      <c r="P318" t="s">
        <v>1158</v>
      </c>
      <c r="Q318" t="s">
        <v>4720</v>
      </c>
      <c r="R318" t="s">
        <v>4721</v>
      </c>
      <c r="S318">
        <v>8</v>
      </c>
      <c r="T318">
        <v>2.1800000000000002</v>
      </c>
      <c r="U318">
        <v>0.55000000000000004</v>
      </c>
      <c r="V318">
        <v>428</v>
      </c>
      <c r="W318">
        <v>0.82</v>
      </c>
      <c r="X318">
        <v>70</v>
      </c>
      <c r="Y318">
        <v>0.31</v>
      </c>
      <c r="Z318">
        <v>-145</v>
      </c>
      <c r="AA318">
        <v>-6</v>
      </c>
      <c r="AB318">
        <v>16</v>
      </c>
      <c r="AC318">
        <v>39</v>
      </c>
      <c r="AD318">
        <v>49</v>
      </c>
      <c r="AE318">
        <v>38101</v>
      </c>
      <c r="AF318">
        <v>38301</v>
      </c>
      <c r="AG318">
        <v>28711</v>
      </c>
      <c r="AH318">
        <v>2.5099999999999998</v>
      </c>
      <c r="AI318" s="16">
        <v>0.78014184397163111</v>
      </c>
    </row>
    <row r="319" spans="1:35" x14ac:dyDescent="0.3">
      <c r="A319" t="s">
        <v>3206</v>
      </c>
      <c r="B319" t="s">
        <v>2598</v>
      </c>
      <c r="C319" t="s">
        <v>2547</v>
      </c>
      <c r="D319" t="s">
        <v>2854</v>
      </c>
      <c r="E319">
        <v>38301</v>
      </c>
      <c r="F319" t="s">
        <v>3207</v>
      </c>
      <c r="G319">
        <v>46714</v>
      </c>
      <c r="H319">
        <v>3276</v>
      </c>
      <c r="I319" t="s">
        <v>400</v>
      </c>
      <c r="J319" t="s">
        <v>401</v>
      </c>
      <c r="K319" t="s">
        <v>39</v>
      </c>
      <c r="L319" t="s">
        <v>70</v>
      </c>
      <c r="M319" t="s">
        <v>71</v>
      </c>
      <c r="N319" t="s">
        <v>4407</v>
      </c>
      <c r="O319" t="s">
        <v>42</v>
      </c>
      <c r="P319" t="s">
        <v>438</v>
      </c>
      <c r="Q319" t="s">
        <v>4722</v>
      </c>
      <c r="R319" t="s">
        <v>4723</v>
      </c>
      <c r="S319">
        <v>3</v>
      </c>
      <c r="T319">
        <v>2.2200000000000002</v>
      </c>
      <c r="U319">
        <v>0.8</v>
      </c>
      <c r="V319">
        <v>493</v>
      </c>
      <c r="W319">
        <v>0.94</v>
      </c>
      <c r="X319">
        <v>55</v>
      </c>
      <c r="Y319">
        <v>0.3</v>
      </c>
      <c r="Z319">
        <v>-280</v>
      </c>
      <c r="AA319">
        <v>-6</v>
      </c>
      <c r="AB319">
        <v>6</v>
      </c>
      <c r="AC319">
        <v>420</v>
      </c>
      <c r="AD319">
        <v>420</v>
      </c>
      <c r="AE319">
        <v>37148</v>
      </c>
      <c r="AF319">
        <v>38301</v>
      </c>
      <c r="AG319">
        <v>46714</v>
      </c>
      <c r="AH319">
        <v>2.8</v>
      </c>
      <c r="AI319" s="16">
        <v>1</v>
      </c>
    </row>
    <row r="320" spans="1:35" x14ac:dyDescent="0.3">
      <c r="A320" t="s">
        <v>3208</v>
      </c>
      <c r="B320" t="s">
        <v>2598</v>
      </c>
      <c r="C320" t="s">
        <v>2547</v>
      </c>
      <c r="D320" t="s">
        <v>2854</v>
      </c>
      <c r="E320">
        <v>38301</v>
      </c>
      <c r="F320" t="s">
        <v>3183</v>
      </c>
      <c r="G320">
        <v>60440</v>
      </c>
      <c r="H320">
        <v>6755</v>
      </c>
      <c r="I320" t="s">
        <v>400</v>
      </c>
      <c r="J320" t="s">
        <v>401</v>
      </c>
      <c r="K320" t="s">
        <v>39</v>
      </c>
      <c r="L320" t="s">
        <v>70</v>
      </c>
      <c r="M320" t="s">
        <v>71</v>
      </c>
      <c r="N320" t="s">
        <v>4407</v>
      </c>
      <c r="O320" t="s">
        <v>53</v>
      </c>
      <c r="P320" t="s">
        <v>770</v>
      </c>
      <c r="Q320" t="s">
        <v>4698</v>
      </c>
      <c r="R320" t="s">
        <v>4724</v>
      </c>
      <c r="S320">
        <v>6</v>
      </c>
      <c r="T320">
        <v>2.04</v>
      </c>
      <c r="U320">
        <v>0.3</v>
      </c>
      <c r="V320">
        <v>472</v>
      </c>
      <c r="W320">
        <v>1.1100000000000001</v>
      </c>
      <c r="X320">
        <v>65</v>
      </c>
      <c r="Y320">
        <v>0.31</v>
      </c>
      <c r="Z320">
        <v>-28</v>
      </c>
      <c r="AA320">
        <v>-6</v>
      </c>
      <c r="AB320">
        <v>-34</v>
      </c>
      <c r="AC320">
        <v>125</v>
      </c>
      <c r="AD320">
        <v>85</v>
      </c>
      <c r="AE320">
        <v>38301</v>
      </c>
      <c r="AF320">
        <v>38301</v>
      </c>
      <c r="AG320">
        <v>60440</v>
      </c>
      <c r="AH320">
        <v>2.12</v>
      </c>
      <c r="AI320" s="16">
        <v>0.99184403016870204</v>
      </c>
    </row>
    <row r="321" spans="1:35" x14ac:dyDescent="0.3">
      <c r="A321" t="s">
        <v>3209</v>
      </c>
      <c r="B321" t="s">
        <v>2598</v>
      </c>
      <c r="C321" t="s">
        <v>2547</v>
      </c>
      <c r="D321" t="s">
        <v>2854</v>
      </c>
      <c r="E321">
        <v>38301</v>
      </c>
      <c r="F321" t="s">
        <v>3210</v>
      </c>
      <c r="G321">
        <v>50036</v>
      </c>
      <c r="H321">
        <v>2380</v>
      </c>
      <c r="I321" t="s">
        <v>400</v>
      </c>
      <c r="J321" t="s">
        <v>401</v>
      </c>
      <c r="K321" t="s">
        <v>39</v>
      </c>
      <c r="L321" t="s">
        <v>70</v>
      </c>
      <c r="M321" t="s">
        <v>71</v>
      </c>
      <c r="N321" t="s">
        <v>4407</v>
      </c>
      <c r="O321" t="s">
        <v>152</v>
      </c>
      <c r="P321" t="s">
        <v>1704</v>
      </c>
      <c r="Q321" t="s">
        <v>4725</v>
      </c>
      <c r="R321" t="s">
        <v>4726</v>
      </c>
      <c r="S321">
        <v>3</v>
      </c>
      <c r="T321">
        <v>1.88</v>
      </c>
      <c r="U321">
        <v>0.24</v>
      </c>
      <c r="V321">
        <v>632</v>
      </c>
      <c r="W321">
        <v>1.04</v>
      </c>
      <c r="X321">
        <v>112</v>
      </c>
      <c r="Y321">
        <v>0.35</v>
      </c>
      <c r="Z321">
        <v>-18</v>
      </c>
      <c r="AA321">
        <v>-6</v>
      </c>
      <c r="AB321">
        <v>41</v>
      </c>
      <c r="AC321">
        <v>-95</v>
      </c>
      <c r="AD321">
        <v>-60</v>
      </c>
      <c r="AE321">
        <v>37087</v>
      </c>
      <c r="AF321">
        <v>38301</v>
      </c>
      <c r="AG321">
        <v>50036</v>
      </c>
      <c r="AH321">
        <v>1.9</v>
      </c>
      <c r="AI321" s="16">
        <v>1</v>
      </c>
    </row>
    <row r="322" spans="1:35" x14ac:dyDescent="0.3">
      <c r="A322" t="s">
        <v>3211</v>
      </c>
      <c r="B322" t="s">
        <v>2598</v>
      </c>
      <c r="C322" t="s">
        <v>2547</v>
      </c>
      <c r="D322" t="s">
        <v>2854</v>
      </c>
      <c r="E322">
        <v>38301</v>
      </c>
      <c r="F322" t="s">
        <v>3212</v>
      </c>
      <c r="G322">
        <v>48134</v>
      </c>
      <c r="H322">
        <v>3597</v>
      </c>
      <c r="I322" t="s">
        <v>400</v>
      </c>
      <c r="J322" t="s">
        <v>401</v>
      </c>
      <c r="K322" t="s">
        <v>39</v>
      </c>
      <c r="L322" t="s">
        <v>70</v>
      </c>
      <c r="M322" t="s">
        <v>71</v>
      </c>
      <c r="N322" t="s">
        <v>4407</v>
      </c>
      <c r="O322" t="s">
        <v>176</v>
      </c>
      <c r="P322" t="s">
        <v>1717</v>
      </c>
      <c r="Q322" t="s">
        <v>4727</v>
      </c>
      <c r="R322" t="s">
        <v>4728</v>
      </c>
      <c r="S322">
        <v>4</v>
      </c>
      <c r="T322">
        <v>1.92</v>
      </c>
      <c r="U322">
        <v>0.27</v>
      </c>
      <c r="V322">
        <v>624</v>
      </c>
      <c r="W322">
        <v>1.31</v>
      </c>
      <c r="X322">
        <v>139</v>
      </c>
      <c r="Y322">
        <v>0.39</v>
      </c>
      <c r="Z322">
        <v>-37</v>
      </c>
      <c r="AA322">
        <v>-6</v>
      </c>
      <c r="AB322">
        <v>-23</v>
      </c>
      <c r="AC322">
        <v>-320</v>
      </c>
      <c r="AD322">
        <v>-349</v>
      </c>
      <c r="AE322">
        <v>37086</v>
      </c>
      <c r="AF322">
        <v>38301</v>
      </c>
      <c r="AG322">
        <v>48138</v>
      </c>
      <c r="AH322">
        <v>1.97</v>
      </c>
      <c r="AI322" s="16">
        <v>1</v>
      </c>
    </row>
    <row r="323" spans="1:35" x14ac:dyDescent="0.3">
      <c r="A323" t="s">
        <v>3213</v>
      </c>
      <c r="B323" t="s">
        <v>2598</v>
      </c>
      <c r="C323" t="s">
        <v>2547</v>
      </c>
      <c r="D323" t="s">
        <v>2854</v>
      </c>
      <c r="E323">
        <v>38301</v>
      </c>
      <c r="F323" t="s">
        <v>3214</v>
      </c>
      <c r="G323">
        <v>49315</v>
      </c>
      <c r="H323">
        <v>5935</v>
      </c>
      <c r="I323" t="s">
        <v>400</v>
      </c>
      <c r="J323" t="s">
        <v>401</v>
      </c>
      <c r="K323" t="s">
        <v>39</v>
      </c>
      <c r="L323" t="s">
        <v>70</v>
      </c>
      <c r="M323" t="s">
        <v>71</v>
      </c>
      <c r="N323" t="s">
        <v>4407</v>
      </c>
      <c r="O323" t="s">
        <v>176</v>
      </c>
      <c r="P323" t="s">
        <v>1724</v>
      </c>
      <c r="Q323" t="s">
        <v>4729</v>
      </c>
      <c r="R323" t="s">
        <v>4730</v>
      </c>
      <c r="S323">
        <v>10</v>
      </c>
      <c r="T323">
        <v>1.91</v>
      </c>
      <c r="U323">
        <v>0.36</v>
      </c>
      <c r="V323">
        <v>621</v>
      </c>
      <c r="W323">
        <v>1.34</v>
      </c>
      <c r="X323">
        <v>91</v>
      </c>
      <c r="Y323">
        <v>0.33</v>
      </c>
      <c r="Z323">
        <v>-90</v>
      </c>
      <c r="AA323">
        <v>-6</v>
      </c>
      <c r="AB323">
        <v>-30</v>
      </c>
      <c r="AC323">
        <v>-143</v>
      </c>
      <c r="AD323">
        <v>-179</v>
      </c>
      <c r="AE323">
        <v>38261</v>
      </c>
      <c r="AF323">
        <v>38301</v>
      </c>
      <c r="AG323">
        <v>49315</v>
      </c>
      <c r="AH323">
        <v>2.0499999999999998</v>
      </c>
      <c r="AI323" s="16">
        <v>0.9526853223802787</v>
      </c>
    </row>
    <row r="324" spans="1:35" x14ac:dyDescent="0.3">
      <c r="A324" t="s">
        <v>3215</v>
      </c>
      <c r="B324" t="s">
        <v>2598</v>
      </c>
      <c r="C324" t="s">
        <v>2547</v>
      </c>
      <c r="D324" t="s">
        <v>2854</v>
      </c>
      <c r="E324">
        <v>38301</v>
      </c>
      <c r="F324" t="s">
        <v>3216</v>
      </c>
      <c r="G324">
        <v>47327</v>
      </c>
      <c r="H324">
        <v>3057</v>
      </c>
      <c r="I324" t="s">
        <v>400</v>
      </c>
      <c r="J324" t="s">
        <v>401</v>
      </c>
      <c r="K324" t="s">
        <v>39</v>
      </c>
      <c r="L324" t="s">
        <v>70</v>
      </c>
      <c r="M324" t="s">
        <v>71</v>
      </c>
      <c r="N324" t="s">
        <v>4407</v>
      </c>
      <c r="O324" t="s">
        <v>42</v>
      </c>
      <c r="P324" t="s">
        <v>1038</v>
      </c>
      <c r="Q324" t="s">
        <v>4731</v>
      </c>
      <c r="R324" t="s">
        <v>4732</v>
      </c>
      <c r="S324">
        <v>4</v>
      </c>
      <c r="T324">
        <v>2.38</v>
      </c>
      <c r="U324">
        <v>0.25</v>
      </c>
      <c r="V324">
        <v>428</v>
      </c>
      <c r="W324">
        <v>0.9</v>
      </c>
      <c r="X324">
        <v>83</v>
      </c>
      <c r="Y324">
        <v>0.33</v>
      </c>
      <c r="Z324">
        <v>-4</v>
      </c>
      <c r="AA324">
        <v>-6</v>
      </c>
      <c r="AB324">
        <v>-3</v>
      </c>
      <c r="AC324">
        <v>60</v>
      </c>
      <c r="AD324">
        <v>51</v>
      </c>
      <c r="AE324">
        <v>37087</v>
      </c>
      <c r="AF324">
        <v>38301</v>
      </c>
      <c r="AG324">
        <v>47327</v>
      </c>
      <c r="AH324">
        <v>2.41</v>
      </c>
      <c r="AI324" s="16">
        <v>0.96666666666666667</v>
      </c>
    </row>
    <row r="325" spans="1:35" x14ac:dyDescent="0.3">
      <c r="A325" t="s">
        <v>3217</v>
      </c>
      <c r="B325" t="s">
        <v>2598</v>
      </c>
      <c r="C325" t="s">
        <v>2547</v>
      </c>
      <c r="D325" t="s">
        <v>2854</v>
      </c>
      <c r="E325">
        <v>38301</v>
      </c>
      <c r="F325" t="s">
        <v>2699</v>
      </c>
      <c r="G325">
        <v>60188</v>
      </c>
      <c r="H325">
        <v>8172</v>
      </c>
      <c r="I325" t="s">
        <v>400</v>
      </c>
      <c r="J325" t="s">
        <v>401</v>
      </c>
      <c r="K325" t="s">
        <v>39</v>
      </c>
      <c r="L325" t="s">
        <v>70</v>
      </c>
      <c r="M325" t="s">
        <v>71</v>
      </c>
      <c r="N325" t="s">
        <v>4407</v>
      </c>
      <c r="O325" t="s">
        <v>53</v>
      </c>
      <c r="P325" t="s">
        <v>648</v>
      </c>
      <c r="Q325" t="s">
        <v>4266</v>
      </c>
      <c r="R325" t="s">
        <v>4733</v>
      </c>
      <c r="S325">
        <v>9</v>
      </c>
      <c r="T325">
        <v>1.86</v>
      </c>
      <c r="U325">
        <v>0.28000000000000003</v>
      </c>
      <c r="V325">
        <v>488</v>
      </c>
      <c r="W325">
        <v>0.89</v>
      </c>
      <c r="X325">
        <v>133</v>
      </c>
      <c r="Y325">
        <v>0.36</v>
      </c>
      <c r="Z325">
        <v>-17</v>
      </c>
      <c r="AA325">
        <v>-6</v>
      </c>
      <c r="AB325">
        <v>18</v>
      </c>
      <c r="AC325">
        <v>12</v>
      </c>
      <c r="AD325">
        <v>24</v>
      </c>
      <c r="AE325">
        <v>42134</v>
      </c>
      <c r="AF325">
        <v>38301</v>
      </c>
      <c r="AG325">
        <v>60116</v>
      </c>
      <c r="AH325">
        <v>1.92</v>
      </c>
      <c r="AI325" s="16">
        <v>0.95747695553676804</v>
      </c>
    </row>
    <row r="326" spans="1:35" x14ac:dyDescent="0.3">
      <c r="A326" t="s">
        <v>3218</v>
      </c>
      <c r="B326" t="s">
        <v>2598</v>
      </c>
      <c r="C326" t="s">
        <v>2547</v>
      </c>
      <c r="D326" t="s">
        <v>2854</v>
      </c>
      <c r="E326">
        <v>38301</v>
      </c>
      <c r="F326" t="s">
        <v>2773</v>
      </c>
      <c r="G326">
        <v>28269</v>
      </c>
      <c r="H326">
        <v>2082</v>
      </c>
      <c r="I326" t="s">
        <v>400</v>
      </c>
      <c r="J326" t="s">
        <v>401</v>
      </c>
      <c r="K326" t="s">
        <v>39</v>
      </c>
      <c r="L326" t="s">
        <v>70</v>
      </c>
      <c r="M326" t="s">
        <v>71</v>
      </c>
      <c r="N326" t="s">
        <v>4407</v>
      </c>
      <c r="O326" t="s">
        <v>68</v>
      </c>
      <c r="P326" t="s">
        <v>184</v>
      </c>
      <c r="Q326" t="s">
        <v>4333</v>
      </c>
      <c r="R326" t="s">
        <v>4734</v>
      </c>
      <c r="S326">
        <v>5</v>
      </c>
      <c r="T326">
        <v>1.98</v>
      </c>
      <c r="U326">
        <v>0.56999999999999995</v>
      </c>
      <c r="V326">
        <v>538</v>
      </c>
      <c r="W326">
        <v>0.95</v>
      </c>
      <c r="X326">
        <v>105</v>
      </c>
      <c r="Y326">
        <v>0.34</v>
      </c>
      <c r="Z326">
        <v>-198</v>
      </c>
      <c r="AA326">
        <v>-6</v>
      </c>
      <c r="AB326">
        <v>22</v>
      </c>
      <c r="AC326">
        <v>33</v>
      </c>
      <c r="AD326">
        <v>49</v>
      </c>
      <c r="AE326">
        <v>38358</v>
      </c>
      <c r="AF326">
        <v>38301</v>
      </c>
      <c r="AG326">
        <v>28201</v>
      </c>
      <c r="AH326">
        <v>2.33</v>
      </c>
      <c r="AI326" s="16">
        <v>1</v>
      </c>
    </row>
    <row r="327" spans="1:35" x14ac:dyDescent="0.3">
      <c r="A327" t="s">
        <v>3218</v>
      </c>
      <c r="B327" t="s">
        <v>2598</v>
      </c>
      <c r="C327" t="s">
        <v>2547</v>
      </c>
      <c r="D327" t="s">
        <v>2854</v>
      </c>
      <c r="E327">
        <v>38301</v>
      </c>
      <c r="F327" t="s">
        <v>2773</v>
      </c>
      <c r="G327">
        <v>28273</v>
      </c>
      <c r="H327">
        <v>2060</v>
      </c>
      <c r="I327" t="s">
        <v>400</v>
      </c>
      <c r="J327" t="s">
        <v>401</v>
      </c>
      <c r="K327" t="s">
        <v>39</v>
      </c>
      <c r="L327" t="s">
        <v>70</v>
      </c>
      <c r="M327" t="s">
        <v>71</v>
      </c>
      <c r="N327" t="s">
        <v>4407</v>
      </c>
      <c r="O327" t="s">
        <v>68</v>
      </c>
      <c r="P327" t="s">
        <v>184</v>
      </c>
      <c r="Q327" t="s">
        <v>4333</v>
      </c>
      <c r="R327" t="s">
        <v>4734</v>
      </c>
      <c r="S327">
        <v>5</v>
      </c>
      <c r="T327">
        <v>1.98</v>
      </c>
      <c r="U327">
        <v>0.56999999999999995</v>
      </c>
      <c r="V327">
        <v>538</v>
      </c>
      <c r="W327">
        <v>0.95</v>
      </c>
      <c r="X327">
        <v>105</v>
      </c>
      <c r="Y327">
        <v>0.34</v>
      </c>
      <c r="Z327">
        <v>-198</v>
      </c>
      <c r="AA327">
        <v>-6</v>
      </c>
      <c r="AB327">
        <v>22</v>
      </c>
      <c r="AC327">
        <v>33</v>
      </c>
      <c r="AD327">
        <v>49</v>
      </c>
      <c r="AE327">
        <v>38358</v>
      </c>
      <c r="AF327">
        <v>38301</v>
      </c>
      <c r="AG327">
        <v>28201</v>
      </c>
      <c r="AH327">
        <v>2.33</v>
      </c>
      <c r="AI327" s="16">
        <v>1</v>
      </c>
    </row>
    <row r="328" spans="1:35" x14ac:dyDescent="0.3">
      <c r="A328" t="s">
        <v>3219</v>
      </c>
      <c r="B328" t="s">
        <v>2598</v>
      </c>
      <c r="C328" t="s">
        <v>2547</v>
      </c>
      <c r="D328" t="s">
        <v>2854</v>
      </c>
      <c r="E328">
        <v>38301</v>
      </c>
      <c r="F328" t="s">
        <v>3141</v>
      </c>
      <c r="G328">
        <v>76033</v>
      </c>
      <c r="H328">
        <v>2768</v>
      </c>
      <c r="I328" t="s">
        <v>400</v>
      </c>
      <c r="J328" t="s">
        <v>401</v>
      </c>
      <c r="K328" t="s">
        <v>39</v>
      </c>
      <c r="L328" t="s">
        <v>70</v>
      </c>
      <c r="M328" t="s">
        <v>71</v>
      </c>
      <c r="N328" t="s">
        <v>4407</v>
      </c>
      <c r="O328" t="s">
        <v>76</v>
      </c>
      <c r="P328" t="s">
        <v>896</v>
      </c>
      <c r="Q328" t="s">
        <v>4659</v>
      </c>
      <c r="R328" t="s">
        <v>4735</v>
      </c>
      <c r="S328">
        <v>2</v>
      </c>
      <c r="T328">
        <v>2.37</v>
      </c>
      <c r="U328">
        <v>0.13</v>
      </c>
      <c r="V328">
        <v>583</v>
      </c>
      <c r="W328">
        <v>1.1499999999999999</v>
      </c>
      <c r="X328">
        <v>42</v>
      </c>
      <c r="Y328">
        <v>0.28000000000000003</v>
      </c>
      <c r="Z328">
        <v>49</v>
      </c>
      <c r="AA328">
        <v>-6</v>
      </c>
      <c r="AB328">
        <v>-11</v>
      </c>
      <c r="AC328">
        <v>-146</v>
      </c>
      <c r="AD328">
        <v>-163</v>
      </c>
      <c r="AE328">
        <v>38301</v>
      </c>
      <c r="AF328">
        <v>38301</v>
      </c>
      <c r="AG328">
        <v>76031</v>
      </c>
      <c r="AH328">
        <v>2.2799999999999998</v>
      </c>
      <c r="AI328" s="16">
        <v>1</v>
      </c>
    </row>
    <row r="329" spans="1:35" x14ac:dyDescent="0.3">
      <c r="A329" t="s">
        <v>3220</v>
      </c>
      <c r="B329" t="s">
        <v>2598</v>
      </c>
      <c r="C329" t="s">
        <v>2547</v>
      </c>
      <c r="D329" t="s">
        <v>2854</v>
      </c>
      <c r="E329">
        <v>38301</v>
      </c>
      <c r="F329" t="s">
        <v>3072</v>
      </c>
      <c r="G329">
        <v>30019</v>
      </c>
      <c r="H329">
        <v>5970</v>
      </c>
      <c r="I329" t="s">
        <v>400</v>
      </c>
      <c r="J329" t="s">
        <v>401</v>
      </c>
      <c r="K329" t="s">
        <v>39</v>
      </c>
      <c r="L329" t="s">
        <v>70</v>
      </c>
      <c r="M329" t="s">
        <v>71</v>
      </c>
      <c r="N329" t="s">
        <v>4407</v>
      </c>
      <c r="O329" t="s">
        <v>50</v>
      </c>
      <c r="P329" t="s">
        <v>542</v>
      </c>
      <c r="Q329" t="s">
        <v>4606</v>
      </c>
      <c r="R329" t="s">
        <v>4736</v>
      </c>
      <c r="S329">
        <v>7</v>
      </c>
      <c r="T329">
        <v>2.72</v>
      </c>
      <c r="U329">
        <v>0.83</v>
      </c>
      <c r="V329">
        <v>366</v>
      </c>
      <c r="W329">
        <v>0.72</v>
      </c>
      <c r="X329">
        <v>62</v>
      </c>
      <c r="Y329">
        <v>0.3</v>
      </c>
      <c r="Z329">
        <v>-236</v>
      </c>
      <c r="AA329">
        <v>-6</v>
      </c>
      <c r="AB329">
        <v>12</v>
      </c>
      <c r="AC329">
        <v>369</v>
      </c>
      <c r="AD329">
        <v>375</v>
      </c>
      <c r="AE329">
        <v>38464</v>
      </c>
      <c r="AF329">
        <v>38301</v>
      </c>
      <c r="AG329">
        <v>30211</v>
      </c>
      <c r="AH329">
        <v>3.33</v>
      </c>
      <c r="AI329" s="16">
        <v>1</v>
      </c>
    </row>
    <row r="330" spans="1:35" x14ac:dyDescent="0.3">
      <c r="A330" t="s">
        <v>3221</v>
      </c>
      <c r="B330" t="s">
        <v>2598</v>
      </c>
      <c r="C330" t="s">
        <v>2547</v>
      </c>
      <c r="D330" t="s">
        <v>2854</v>
      </c>
      <c r="E330">
        <v>38301</v>
      </c>
      <c r="F330" t="s">
        <v>2729</v>
      </c>
      <c r="G330">
        <v>43015</v>
      </c>
      <c r="H330">
        <v>13020</v>
      </c>
      <c r="I330" t="s">
        <v>400</v>
      </c>
      <c r="J330" t="s">
        <v>401</v>
      </c>
      <c r="K330" t="s">
        <v>39</v>
      </c>
      <c r="L330" t="s">
        <v>70</v>
      </c>
      <c r="M330" t="s">
        <v>71</v>
      </c>
      <c r="N330" t="s">
        <v>4407</v>
      </c>
      <c r="O330" t="s">
        <v>87</v>
      </c>
      <c r="P330" t="s">
        <v>1454</v>
      </c>
      <c r="Q330" t="s">
        <v>4292</v>
      </c>
      <c r="R330" t="s">
        <v>4737</v>
      </c>
      <c r="S330">
        <v>18</v>
      </c>
      <c r="T330">
        <v>1.82</v>
      </c>
      <c r="U330">
        <v>0.25</v>
      </c>
      <c r="V330">
        <v>510</v>
      </c>
      <c r="W330">
        <v>0.95</v>
      </c>
      <c r="X330">
        <v>74</v>
      </c>
      <c r="Y330">
        <v>0.31</v>
      </c>
      <c r="Z330">
        <v>-19</v>
      </c>
      <c r="AA330">
        <v>-6</v>
      </c>
      <c r="AB330">
        <v>22</v>
      </c>
      <c r="AC330">
        <v>12</v>
      </c>
      <c r="AD330">
        <v>28</v>
      </c>
      <c r="AE330">
        <v>38301</v>
      </c>
      <c r="AF330">
        <v>38301</v>
      </c>
      <c r="AG330">
        <v>43015</v>
      </c>
      <c r="AH330">
        <v>1.85</v>
      </c>
      <c r="AI330" s="16">
        <v>1</v>
      </c>
    </row>
    <row r="331" spans="1:35" x14ac:dyDescent="0.3">
      <c r="A331" t="s">
        <v>3222</v>
      </c>
      <c r="B331" t="s">
        <v>2598</v>
      </c>
      <c r="C331" t="s">
        <v>2547</v>
      </c>
      <c r="D331" t="s">
        <v>2854</v>
      </c>
      <c r="E331">
        <v>38301</v>
      </c>
      <c r="F331" t="s">
        <v>3223</v>
      </c>
      <c r="G331">
        <v>30297</v>
      </c>
      <c r="H331">
        <v>875</v>
      </c>
      <c r="I331" t="s">
        <v>400</v>
      </c>
      <c r="J331" t="s">
        <v>401</v>
      </c>
      <c r="K331" t="s">
        <v>39</v>
      </c>
      <c r="L331" t="s">
        <v>70</v>
      </c>
      <c r="M331" t="s">
        <v>71</v>
      </c>
      <c r="N331" t="s">
        <v>4407</v>
      </c>
      <c r="O331" t="s">
        <v>50</v>
      </c>
      <c r="P331" t="s">
        <v>411</v>
      </c>
      <c r="Q331" t="s">
        <v>4738</v>
      </c>
      <c r="R331" t="s">
        <v>4739</v>
      </c>
      <c r="S331">
        <v>1</v>
      </c>
      <c r="T331">
        <v>2.58</v>
      </c>
      <c r="U331">
        <v>0.27</v>
      </c>
      <c r="V331">
        <v>339</v>
      </c>
      <c r="W331">
        <v>0.45</v>
      </c>
      <c r="X331">
        <v>159</v>
      </c>
      <c r="Y331">
        <v>0.4</v>
      </c>
      <c r="Z331">
        <v>-21</v>
      </c>
      <c r="AA331">
        <v>-6</v>
      </c>
      <c r="AB331">
        <v>91</v>
      </c>
      <c r="AC331">
        <v>65</v>
      </c>
      <c r="AD331">
        <v>150</v>
      </c>
      <c r="AE331">
        <v>37087</v>
      </c>
      <c r="AF331">
        <v>38301</v>
      </c>
      <c r="AG331">
        <v>30050</v>
      </c>
      <c r="AH331">
        <v>2.63</v>
      </c>
      <c r="AI331" s="16">
        <v>0.97354497354497349</v>
      </c>
    </row>
    <row r="332" spans="1:35" x14ac:dyDescent="0.3">
      <c r="A332" t="s">
        <v>3224</v>
      </c>
      <c r="B332" t="s">
        <v>2598</v>
      </c>
      <c r="C332" t="s">
        <v>2547</v>
      </c>
      <c r="D332" t="s">
        <v>2854</v>
      </c>
      <c r="E332">
        <v>38301</v>
      </c>
      <c r="F332" t="s">
        <v>2801</v>
      </c>
      <c r="G332">
        <v>46808</v>
      </c>
      <c r="H332">
        <v>1900</v>
      </c>
      <c r="I332" t="s">
        <v>400</v>
      </c>
      <c r="J332" t="s">
        <v>401</v>
      </c>
      <c r="K332" t="s">
        <v>39</v>
      </c>
      <c r="L332" t="s">
        <v>70</v>
      </c>
      <c r="M332" t="s">
        <v>71</v>
      </c>
      <c r="N332" t="s">
        <v>4407</v>
      </c>
      <c r="O332" t="s">
        <v>42</v>
      </c>
      <c r="P332" t="s">
        <v>321</v>
      </c>
      <c r="Q332" t="s">
        <v>4361</v>
      </c>
      <c r="R332" t="s">
        <v>4740</v>
      </c>
      <c r="S332">
        <v>4</v>
      </c>
      <c r="T332">
        <v>1.87</v>
      </c>
      <c r="U332">
        <v>0.47</v>
      </c>
      <c r="V332">
        <v>509</v>
      </c>
      <c r="W332">
        <v>0.91</v>
      </c>
      <c r="X332">
        <v>68</v>
      </c>
      <c r="Y332">
        <v>0.3</v>
      </c>
      <c r="Z332">
        <v>-118</v>
      </c>
      <c r="AA332">
        <v>-6</v>
      </c>
      <c r="AB332">
        <v>32</v>
      </c>
      <c r="AC332">
        <v>99</v>
      </c>
      <c r="AD332">
        <v>125</v>
      </c>
      <c r="AE332">
        <v>42134</v>
      </c>
      <c r="AF332">
        <v>38301</v>
      </c>
      <c r="AG332">
        <v>46801</v>
      </c>
      <c r="AH332">
        <v>2.12</v>
      </c>
      <c r="AI332" s="16">
        <v>1</v>
      </c>
    </row>
    <row r="333" spans="1:35" x14ac:dyDescent="0.3">
      <c r="A333" t="s">
        <v>3225</v>
      </c>
      <c r="B333" t="s">
        <v>2598</v>
      </c>
      <c r="C333" t="s">
        <v>2547</v>
      </c>
      <c r="D333" t="s">
        <v>2854</v>
      </c>
      <c r="E333">
        <v>38301</v>
      </c>
      <c r="F333" t="s">
        <v>2935</v>
      </c>
      <c r="G333">
        <v>76244</v>
      </c>
      <c r="H333">
        <v>2670</v>
      </c>
      <c r="I333" t="s">
        <v>400</v>
      </c>
      <c r="J333" t="s">
        <v>401</v>
      </c>
      <c r="K333" t="s">
        <v>39</v>
      </c>
      <c r="L333" t="s">
        <v>70</v>
      </c>
      <c r="M333" t="s">
        <v>71</v>
      </c>
      <c r="N333" t="s">
        <v>4407</v>
      </c>
      <c r="O333" t="s">
        <v>76</v>
      </c>
      <c r="P333" t="s">
        <v>804</v>
      </c>
      <c r="Q333" t="s">
        <v>4482</v>
      </c>
      <c r="R333" t="s">
        <v>4741</v>
      </c>
      <c r="S333">
        <v>2</v>
      </c>
      <c r="T333">
        <v>2.54</v>
      </c>
      <c r="U333">
        <v>0.38</v>
      </c>
      <c r="V333">
        <v>566</v>
      </c>
      <c r="W333">
        <v>1.44</v>
      </c>
      <c r="X333">
        <v>8</v>
      </c>
      <c r="Y333">
        <v>0.25</v>
      </c>
      <c r="Z333">
        <v>-98</v>
      </c>
      <c r="AA333">
        <v>-6</v>
      </c>
      <c r="AB333">
        <v>-80</v>
      </c>
      <c r="AC333">
        <v>37</v>
      </c>
      <c r="AD333">
        <v>-49</v>
      </c>
      <c r="AE333">
        <v>38301</v>
      </c>
      <c r="AF333">
        <v>38301</v>
      </c>
      <c r="AG333">
        <v>76101</v>
      </c>
      <c r="AH333">
        <v>2.7</v>
      </c>
      <c r="AI333" s="16">
        <v>1</v>
      </c>
    </row>
    <row r="334" spans="1:35" x14ac:dyDescent="0.3">
      <c r="A334" t="s">
        <v>3226</v>
      </c>
      <c r="B334" t="s">
        <v>2598</v>
      </c>
      <c r="C334" t="s">
        <v>2547</v>
      </c>
      <c r="D334" t="s">
        <v>2854</v>
      </c>
      <c r="E334">
        <v>38301</v>
      </c>
      <c r="F334" t="s">
        <v>2963</v>
      </c>
      <c r="G334">
        <v>22630</v>
      </c>
      <c r="H334">
        <v>7825</v>
      </c>
      <c r="I334" t="s">
        <v>400</v>
      </c>
      <c r="J334" t="s">
        <v>401</v>
      </c>
      <c r="K334" t="s">
        <v>39</v>
      </c>
      <c r="L334" t="s">
        <v>70</v>
      </c>
      <c r="M334" t="s">
        <v>71</v>
      </c>
      <c r="N334" t="s">
        <v>4407</v>
      </c>
      <c r="O334" t="s">
        <v>396</v>
      </c>
      <c r="P334" t="s">
        <v>1783</v>
      </c>
      <c r="Q334" t="s">
        <v>4507</v>
      </c>
      <c r="R334" t="s">
        <v>4742</v>
      </c>
      <c r="S334">
        <v>7</v>
      </c>
      <c r="T334">
        <v>2.1800000000000002</v>
      </c>
      <c r="U334">
        <v>0.85</v>
      </c>
      <c r="V334">
        <v>719</v>
      </c>
      <c r="W334">
        <v>1.65</v>
      </c>
      <c r="X334">
        <v>39</v>
      </c>
      <c r="Y334">
        <v>0.28000000000000003</v>
      </c>
      <c r="Z334">
        <v>-462</v>
      </c>
      <c r="AA334">
        <v>-6</v>
      </c>
      <c r="AB334">
        <v>-10</v>
      </c>
      <c r="AC334">
        <v>198</v>
      </c>
      <c r="AD334">
        <v>182</v>
      </c>
      <c r="AE334">
        <v>38343</v>
      </c>
      <c r="AF334">
        <v>38301</v>
      </c>
      <c r="AG334">
        <v>22630</v>
      </c>
      <c r="AH334">
        <v>2.81</v>
      </c>
      <c r="AI334" s="16">
        <v>0.97955668356551051</v>
      </c>
    </row>
    <row r="335" spans="1:35" x14ac:dyDescent="0.3">
      <c r="A335" t="s">
        <v>3227</v>
      </c>
      <c r="B335" t="s">
        <v>2598</v>
      </c>
      <c r="C335" t="s">
        <v>2547</v>
      </c>
      <c r="D335" t="s">
        <v>2854</v>
      </c>
      <c r="E335">
        <v>38301</v>
      </c>
      <c r="F335" t="s">
        <v>3005</v>
      </c>
      <c r="G335">
        <v>29607</v>
      </c>
      <c r="H335">
        <v>1890</v>
      </c>
      <c r="I335" t="s">
        <v>400</v>
      </c>
      <c r="J335" t="s">
        <v>401</v>
      </c>
      <c r="K335" t="s">
        <v>39</v>
      </c>
      <c r="L335" t="s">
        <v>70</v>
      </c>
      <c r="M335" t="s">
        <v>71</v>
      </c>
      <c r="N335" t="s">
        <v>4407</v>
      </c>
      <c r="O335" t="s">
        <v>90</v>
      </c>
      <c r="P335" t="s">
        <v>550</v>
      </c>
      <c r="Q335" t="s">
        <v>4544</v>
      </c>
      <c r="R335" t="s">
        <v>4743</v>
      </c>
      <c r="S335">
        <v>2</v>
      </c>
      <c r="T335">
        <v>2.02</v>
      </c>
      <c r="U335">
        <v>0.14000000000000001</v>
      </c>
      <c r="V335">
        <v>469</v>
      </c>
      <c r="W335">
        <v>0.92</v>
      </c>
      <c r="X335">
        <v>134</v>
      </c>
      <c r="Y335">
        <v>0.38</v>
      </c>
      <c r="Z335">
        <v>35</v>
      </c>
      <c r="AA335">
        <v>-6</v>
      </c>
      <c r="AB335">
        <v>11</v>
      </c>
      <c r="AC335">
        <v>-106</v>
      </c>
      <c r="AD335">
        <v>-101</v>
      </c>
      <c r="AE335">
        <v>37127</v>
      </c>
      <c r="AF335">
        <v>38301</v>
      </c>
      <c r="AG335">
        <v>29601</v>
      </c>
      <c r="AH335">
        <v>1.94</v>
      </c>
      <c r="AI335" s="16">
        <v>1</v>
      </c>
    </row>
    <row r="336" spans="1:35" x14ac:dyDescent="0.3">
      <c r="A336" t="s">
        <v>3228</v>
      </c>
      <c r="B336" t="s">
        <v>2598</v>
      </c>
      <c r="C336" t="s">
        <v>2547</v>
      </c>
      <c r="D336" t="s">
        <v>2854</v>
      </c>
      <c r="E336">
        <v>38301</v>
      </c>
      <c r="F336" t="s">
        <v>3229</v>
      </c>
      <c r="G336">
        <v>46143</v>
      </c>
      <c r="H336">
        <v>7083</v>
      </c>
      <c r="I336" t="s">
        <v>400</v>
      </c>
      <c r="J336" t="s">
        <v>401</v>
      </c>
      <c r="K336" t="s">
        <v>39</v>
      </c>
      <c r="L336" t="s">
        <v>70</v>
      </c>
      <c r="M336" t="s">
        <v>71</v>
      </c>
      <c r="N336" t="s">
        <v>4407</v>
      </c>
      <c r="O336" t="s">
        <v>42</v>
      </c>
      <c r="P336" t="s">
        <v>874</v>
      </c>
      <c r="Q336" t="s">
        <v>4744</v>
      </c>
      <c r="R336" t="s">
        <v>4745</v>
      </c>
      <c r="S336">
        <v>11</v>
      </c>
      <c r="T336">
        <v>2.0499999999999998</v>
      </c>
      <c r="U336">
        <v>0.46</v>
      </c>
      <c r="V336">
        <v>384</v>
      </c>
      <c r="W336">
        <v>0.8</v>
      </c>
      <c r="X336">
        <v>51</v>
      </c>
      <c r="Y336">
        <v>0.3</v>
      </c>
      <c r="Z336">
        <v>-99</v>
      </c>
      <c r="AA336">
        <v>-6</v>
      </c>
      <c r="AB336">
        <v>-7</v>
      </c>
      <c r="AC336">
        <v>-6</v>
      </c>
      <c r="AD336">
        <v>-19</v>
      </c>
      <c r="AE336">
        <v>38301</v>
      </c>
      <c r="AF336">
        <v>38301</v>
      </c>
      <c r="AG336">
        <v>46142</v>
      </c>
      <c r="AH336">
        <v>2.29</v>
      </c>
      <c r="AI336" s="16">
        <v>1</v>
      </c>
    </row>
    <row r="337" spans="1:35" x14ac:dyDescent="0.3">
      <c r="A337" t="s">
        <v>3230</v>
      </c>
      <c r="B337" t="s">
        <v>2598</v>
      </c>
      <c r="C337" t="s">
        <v>2547</v>
      </c>
      <c r="D337" t="s">
        <v>2854</v>
      </c>
      <c r="E337">
        <v>38301</v>
      </c>
      <c r="F337" t="s">
        <v>3231</v>
      </c>
      <c r="G337">
        <v>48030</v>
      </c>
      <c r="H337">
        <v>4992</v>
      </c>
      <c r="I337" t="s">
        <v>400</v>
      </c>
      <c r="J337" t="s">
        <v>401</v>
      </c>
      <c r="K337" t="s">
        <v>39</v>
      </c>
      <c r="L337" t="s">
        <v>70</v>
      </c>
      <c r="M337" t="s">
        <v>71</v>
      </c>
      <c r="N337" t="s">
        <v>4407</v>
      </c>
      <c r="O337" t="s">
        <v>176</v>
      </c>
      <c r="P337" t="s">
        <v>1718</v>
      </c>
      <c r="Q337" t="s">
        <v>4746</v>
      </c>
      <c r="R337" t="s">
        <v>4747</v>
      </c>
      <c r="S337">
        <v>4</v>
      </c>
      <c r="T337">
        <v>1.9</v>
      </c>
      <c r="U337">
        <v>0.27</v>
      </c>
      <c r="V337">
        <v>658</v>
      </c>
      <c r="W337">
        <v>1.53</v>
      </c>
      <c r="X337">
        <v>115</v>
      </c>
      <c r="Y337">
        <v>0.35</v>
      </c>
      <c r="Z337">
        <v>-37</v>
      </c>
      <c r="AA337">
        <v>-6</v>
      </c>
      <c r="AB337">
        <v>-33</v>
      </c>
      <c r="AC337">
        <v>-311</v>
      </c>
      <c r="AD337">
        <v>-350</v>
      </c>
      <c r="AE337">
        <v>42501</v>
      </c>
      <c r="AF337">
        <v>38301</v>
      </c>
      <c r="AG337">
        <v>48030</v>
      </c>
      <c r="AH337">
        <v>1.95</v>
      </c>
      <c r="AI337" s="16">
        <v>1</v>
      </c>
    </row>
    <row r="338" spans="1:35" x14ac:dyDescent="0.3">
      <c r="A338" t="s">
        <v>3232</v>
      </c>
      <c r="B338" t="s">
        <v>2598</v>
      </c>
      <c r="C338" t="s">
        <v>2547</v>
      </c>
      <c r="D338" t="s">
        <v>2854</v>
      </c>
      <c r="E338">
        <v>38301</v>
      </c>
      <c r="F338" t="s">
        <v>3233</v>
      </c>
      <c r="G338">
        <v>46322</v>
      </c>
      <c r="H338">
        <v>1150</v>
      </c>
      <c r="I338" t="s">
        <v>400</v>
      </c>
      <c r="J338" t="s">
        <v>401</v>
      </c>
      <c r="K338" t="s">
        <v>39</v>
      </c>
      <c r="L338" t="s">
        <v>70</v>
      </c>
      <c r="M338" t="s">
        <v>71</v>
      </c>
      <c r="N338" t="s">
        <v>4407</v>
      </c>
      <c r="O338" t="s">
        <v>42</v>
      </c>
      <c r="P338" t="s">
        <v>1712</v>
      </c>
      <c r="Q338" t="s">
        <v>4748</v>
      </c>
      <c r="R338" t="s">
        <v>4749</v>
      </c>
      <c r="S338">
        <v>1</v>
      </c>
      <c r="T338">
        <v>2.46</v>
      </c>
      <c r="U338">
        <v>0.37</v>
      </c>
      <c r="V338">
        <v>468</v>
      </c>
      <c r="W338">
        <v>0.83</v>
      </c>
      <c r="X338">
        <v>0</v>
      </c>
      <c r="Y338">
        <v>0.25</v>
      </c>
      <c r="Z338">
        <v>-70</v>
      </c>
      <c r="AA338">
        <v>-6</v>
      </c>
      <c r="AB338">
        <v>32</v>
      </c>
      <c r="AC338">
        <v>185</v>
      </c>
      <c r="AD338">
        <v>211</v>
      </c>
      <c r="AE338">
        <v>38301</v>
      </c>
      <c r="AF338">
        <v>38301</v>
      </c>
      <c r="AG338">
        <v>46320</v>
      </c>
      <c r="AH338">
        <v>2.61</v>
      </c>
      <c r="AI338" s="16">
        <v>1</v>
      </c>
    </row>
    <row r="339" spans="1:35" x14ac:dyDescent="0.3">
      <c r="A339" t="s">
        <v>3234</v>
      </c>
      <c r="B339" t="s">
        <v>2598</v>
      </c>
      <c r="C339" t="s">
        <v>2547</v>
      </c>
      <c r="D339" t="s">
        <v>2854</v>
      </c>
      <c r="E339">
        <v>38301</v>
      </c>
      <c r="F339" t="s">
        <v>3235</v>
      </c>
      <c r="G339">
        <v>77073</v>
      </c>
      <c r="H339">
        <v>1629.45</v>
      </c>
      <c r="I339" t="s">
        <v>400</v>
      </c>
      <c r="J339" t="s">
        <v>401</v>
      </c>
      <c r="K339" t="s">
        <v>39</v>
      </c>
      <c r="L339" t="s">
        <v>70</v>
      </c>
      <c r="M339" t="s">
        <v>71</v>
      </c>
      <c r="N339" t="s">
        <v>4407</v>
      </c>
      <c r="O339" t="s">
        <v>76</v>
      </c>
      <c r="P339" t="s">
        <v>228</v>
      </c>
      <c r="Q339" t="s">
        <v>4750</v>
      </c>
      <c r="R339" t="s">
        <v>4751</v>
      </c>
      <c r="S339">
        <v>2</v>
      </c>
      <c r="T339">
        <v>2.83</v>
      </c>
      <c r="U339">
        <v>0.24</v>
      </c>
      <c r="V339">
        <v>639</v>
      </c>
      <c r="W339">
        <v>1.1299999999999999</v>
      </c>
      <c r="X339">
        <v>110</v>
      </c>
      <c r="Y339">
        <v>0.35</v>
      </c>
      <c r="Z339">
        <v>-16</v>
      </c>
      <c r="AA339">
        <v>-6</v>
      </c>
      <c r="AB339">
        <v>19</v>
      </c>
      <c r="AC339">
        <v>358</v>
      </c>
      <c r="AD339">
        <v>371</v>
      </c>
      <c r="AE339">
        <v>38261</v>
      </c>
      <c r="AF339">
        <v>38301</v>
      </c>
      <c r="AG339">
        <v>77001</v>
      </c>
      <c r="AH339">
        <v>2.85</v>
      </c>
      <c r="AI339" s="16">
        <v>1</v>
      </c>
    </row>
    <row r="340" spans="1:35" x14ac:dyDescent="0.3">
      <c r="A340" t="s">
        <v>3236</v>
      </c>
      <c r="B340" t="s">
        <v>2598</v>
      </c>
      <c r="C340" t="s">
        <v>2547</v>
      </c>
      <c r="D340" t="s">
        <v>2854</v>
      </c>
      <c r="E340">
        <v>38301</v>
      </c>
      <c r="F340" t="s">
        <v>2875</v>
      </c>
      <c r="G340">
        <v>46219</v>
      </c>
      <c r="H340">
        <v>11312</v>
      </c>
      <c r="I340" t="s">
        <v>400</v>
      </c>
      <c r="J340" t="s">
        <v>401</v>
      </c>
      <c r="K340" t="s">
        <v>39</v>
      </c>
      <c r="L340" t="s">
        <v>70</v>
      </c>
      <c r="M340" t="s">
        <v>71</v>
      </c>
      <c r="N340" t="s">
        <v>4407</v>
      </c>
      <c r="O340" t="s">
        <v>42</v>
      </c>
      <c r="P340" t="s">
        <v>442</v>
      </c>
      <c r="Q340" t="s">
        <v>4425</v>
      </c>
      <c r="R340" t="s">
        <v>4752</v>
      </c>
      <c r="S340">
        <v>15</v>
      </c>
      <c r="T340">
        <v>2.06</v>
      </c>
      <c r="U340">
        <v>0.26</v>
      </c>
      <c r="V340">
        <v>392</v>
      </c>
      <c r="W340">
        <v>0.62</v>
      </c>
      <c r="X340">
        <v>90</v>
      </c>
      <c r="Y340">
        <v>0.33</v>
      </c>
      <c r="Z340">
        <v>-7</v>
      </c>
      <c r="AA340">
        <v>-6</v>
      </c>
      <c r="AB340">
        <v>36</v>
      </c>
      <c r="AC340">
        <v>-76</v>
      </c>
      <c r="AD340">
        <v>-46</v>
      </c>
      <c r="AE340">
        <v>38301</v>
      </c>
      <c r="AF340">
        <v>38301</v>
      </c>
      <c r="AG340">
        <v>46201</v>
      </c>
      <c r="AH340">
        <v>2.1</v>
      </c>
      <c r="AI340" s="16">
        <v>0.98510491126111466</v>
      </c>
    </row>
    <row r="341" spans="1:35" x14ac:dyDescent="0.3">
      <c r="A341" t="s">
        <v>3237</v>
      </c>
      <c r="B341" t="s">
        <v>2598</v>
      </c>
      <c r="C341" t="s">
        <v>2547</v>
      </c>
      <c r="D341" t="s">
        <v>2854</v>
      </c>
      <c r="E341">
        <v>38301</v>
      </c>
      <c r="F341" t="s">
        <v>2645</v>
      </c>
      <c r="G341">
        <v>30233</v>
      </c>
      <c r="H341">
        <v>8750</v>
      </c>
      <c r="I341" t="s">
        <v>400</v>
      </c>
      <c r="J341" t="s">
        <v>401</v>
      </c>
      <c r="K341" t="s">
        <v>39</v>
      </c>
      <c r="L341" t="s">
        <v>70</v>
      </c>
      <c r="M341" t="s">
        <v>71</v>
      </c>
      <c r="N341" t="s">
        <v>4407</v>
      </c>
      <c r="O341" t="s">
        <v>50</v>
      </c>
      <c r="P341" t="s">
        <v>71</v>
      </c>
      <c r="Q341" t="s">
        <v>4233</v>
      </c>
      <c r="R341" t="s">
        <v>4753</v>
      </c>
      <c r="S341">
        <v>15</v>
      </c>
      <c r="T341">
        <v>2.3199999999999998</v>
      </c>
      <c r="U341">
        <v>0.24</v>
      </c>
      <c r="V341">
        <v>377</v>
      </c>
      <c r="W341">
        <v>0.74</v>
      </c>
      <c r="X341">
        <v>86</v>
      </c>
      <c r="Y341">
        <v>0.32</v>
      </c>
      <c r="Z341">
        <v>-13</v>
      </c>
      <c r="AA341">
        <v>-6</v>
      </c>
      <c r="AB341">
        <v>8</v>
      </c>
      <c r="AC341">
        <v>-33</v>
      </c>
      <c r="AD341">
        <v>-31</v>
      </c>
      <c r="AE341">
        <v>42134</v>
      </c>
      <c r="AF341">
        <v>38301</v>
      </c>
      <c r="AG341">
        <v>30233</v>
      </c>
      <c r="AH341">
        <v>2.34</v>
      </c>
      <c r="AI341" s="16">
        <v>1</v>
      </c>
    </row>
    <row r="342" spans="1:35" x14ac:dyDescent="0.3">
      <c r="A342" t="s">
        <v>3238</v>
      </c>
      <c r="B342" t="s">
        <v>2598</v>
      </c>
      <c r="C342" t="s">
        <v>2547</v>
      </c>
      <c r="D342" t="s">
        <v>2854</v>
      </c>
      <c r="E342">
        <v>38301</v>
      </c>
      <c r="F342" t="s">
        <v>2892</v>
      </c>
      <c r="G342">
        <v>53546</v>
      </c>
      <c r="H342">
        <v>12078</v>
      </c>
      <c r="I342" t="s">
        <v>400</v>
      </c>
      <c r="J342" t="s">
        <v>401</v>
      </c>
      <c r="K342" t="s">
        <v>39</v>
      </c>
      <c r="L342" t="s">
        <v>70</v>
      </c>
      <c r="M342" t="s">
        <v>71</v>
      </c>
      <c r="N342" t="s">
        <v>4407</v>
      </c>
      <c r="O342" t="s">
        <v>140</v>
      </c>
      <c r="P342" t="s">
        <v>431</v>
      </c>
      <c r="Q342" t="s">
        <v>4444</v>
      </c>
      <c r="R342" t="s">
        <v>4754</v>
      </c>
      <c r="S342">
        <v>11</v>
      </c>
      <c r="T342">
        <v>1.97</v>
      </c>
      <c r="U342">
        <v>0.24</v>
      </c>
      <c r="V342">
        <v>557</v>
      </c>
      <c r="W342">
        <v>0.78</v>
      </c>
      <c r="X342">
        <v>129</v>
      </c>
      <c r="Y342">
        <v>0.36</v>
      </c>
      <c r="Z342">
        <v>-8</v>
      </c>
      <c r="AA342">
        <v>-6</v>
      </c>
      <c r="AB342">
        <v>76</v>
      </c>
      <c r="AC342">
        <v>43</v>
      </c>
      <c r="AD342">
        <v>113</v>
      </c>
      <c r="AE342">
        <v>40601</v>
      </c>
      <c r="AF342">
        <v>38301</v>
      </c>
      <c r="AG342">
        <v>53545</v>
      </c>
      <c r="AH342">
        <v>1.99</v>
      </c>
      <c r="AI342" s="16">
        <v>1</v>
      </c>
    </row>
    <row r="343" spans="1:35" x14ac:dyDescent="0.3">
      <c r="A343" t="s">
        <v>3239</v>
      </c>
      <c r="B343" t="s">
        <v>2598</v>
      </c>
      <c r="C343" t="s">
        <v>2547</v>
      </c>
      <c r="D343" t="s">
        <v>2854</v>
      </c>
      <c r="E343">
        <v>38301</v>
      </c>
      <c r="F343" t="s">
        <v>3061</v>
      </c>
      <c r="G343">
        <v>60433</v>
      </c>
      <c r="H343">
        <v>951</v>
      </c>
      <c r="I343" t="s">
        <v>400</v>
      </c>
      <c r="J343" t="s">
        <v>401</v>
      </c>
      <c r="K343" t="s">
        <v>39</v>
      </c>
      <c r="L343" t="s">
        <v>70</v>
      </c>
      <c r="M343" t="s">
        <v>71</v>
      </c>
      <c r="N343" t="s">
        <v>4407</v>
      </c>
      <c r="O343" t="s">
        <v>53</v>
      </c>
      <c r="P343" t="s">
        <v>773</v>
      </c>
      <c r="Q343" t="s">
        <v>4755</v>
      </c>
      <c r="R343" t="s">
        <v>4756</v>
      </c>
      <c r="S343">
        <v>1</v>
      </c>
      <c r="T343">
        <v>2.08</v>
      </c>
      <c r="U343">
        <v>0.3</v>
      </c>
      <c r="V343">
        <v>458</v>
      </c>
      <c r="W343">
        <v>0.36</v>
      </c>
      <c r="X343">
        <v>0</v>
      </c>
      <c r="Y343">
        <v>0.25</v>
      </c>
      <c r="Z343">
        <v>-43</v>
      </c>
      <c r="AA343">
        <v>-6</v>
      </c>
      <c r="AB343">
        <v>144</v>
      </c>
      <c r="AC343">
        <v>159</v>
      </c>
      <c r="AD343">
        <v>297</v>
      </c>
      <c r="AE343">
        <v>38301</v>
      </c>
      <c r="AF343">
        <v>38301</v>
      </c>
      <c r="AG343">
        <v>60431</v>
      </c>
      <c r="AH343">
        <v>2.16</v>
      </c>
      <c r="AI343" s="16">
        <v>1</v>
      </c>
    </row>
    <row r="344" spans="1:35" x14ac:dyDescent="0.3">
      <c r="A344" t="s">
        <v>3240</v>
      </c>
      <c r="B344" t="s">
        <v>2598</v>
      </c>
      <c r="C344" t="s">
        <v>2547</v>
      </c>
      <c r="D344" t="s">
        <v>2854</v>
      </c>
      <c r="E344">
        <v>38301</v>
      </c>
      <c r="F344" t="s">
        <v>2985</v>
      </c>
      <c r="G344">
        <v>29353</v>
      </c>
      <c r="H344">
        <v>8136</v>
      </c>
      <c r="I344" t="s">
        <v>400</v>
      </c>
      <c r="J344" t="s">
        <v>401</v>
      </c>
      <c r="K344" t="s">
        <v>39</v>
      </c>
      <c r="L344" t="s">
        <v>70</v>
      </c>
      <c r="M344" t="s">
        <v>71</v>
      </c>
      <c r="N344" t="s">
        <v>4407</v>
      </c>
      <c r="O344" t="s">
        <v>90</v>
      </c>
      <c r="P344" t="s">
        <v>377</v>
      </c>
      <c r="Q344" t="s">
        <v>4527</v>
      </c>
      <c r="R344" t="s">
        <v>4757</v>
      </c>
      <c r="S344">
        <v>13</v>
      </c>
      <c r="T344">
        <v>2.0499999999999998</v>
      </c>
      <c r="U344">
        <v>0.22</v>
      </c>
      <c r="V344">
        <v>497</v>
      </c>
      <c r="W344">
        <v>0.97</v>
      </c>
      <c r="X344">
        <v>59</v>
      </c>
      <c r="Y344">
        <v>0.3</v>
      </c>
      <c r="Z344">
        <v>-6</v>
      </c>
      <c r="AA344">
        <v>-6</v>
      </c>
      <c r="AB344">
        <v>-1</v>
      </c>
      <c r="AC344">
        <v>-23</v>
      </c>
      <c r="AD344">
        <v>-30</v>
      </c>
      <c r="AE344">
        <v>38301</v>
      </c>
      <c r="AF344">
        <v>38301</v>
      </c>
      <c r="AG344">
        <v>29353</v>
      </c>
      <c r="AH344">
        <v>2.0499999999999998</v>
      </c>
      <c r="AI344" s="16">
        <v>1</v>
      </c>
    </row>
    <row r="345" spans="1:35" x14ac:dyDescent="0.3">
      <c r="A345" t="s">
        <v>3241</v>
      </c>
      <c r="B345" t="s">
        <v>2598</v>
      </c>
      <c r="C345" t="s">
        <v>2547</v>
      </c>
      <c r="D345" t="s">
        <v>2854</v>
      </c>
      <c r="E345">
        <v>38301</v>
      </c>
      <c r="F345" t="s">
        <v>3163</v>
      </c>
      <c r="G345">
        <v>17601</v>
      </c>
      <c r="H345">
        <v>25000</v>
      </c>
      <c r="I345" t="s">
        <v>400</v>
      </c>
      <c r="J345" t="s">
        <v>401</v>
      </c>
      <c r="K345" t="s">
        <v>39</v>
      </c>
      <c r="L345" t="s">
        <v>70</v>
      </c>
      <c r="M345" t="s">
        <v>71</v>
      </c>
      <c r="N345" t="s">
        <v>4407</v>
      </c>
      <c r="O345" t="s">
        <v>544</v>
      </c>
      <c r="P345" t="s">
        <v>545</v>
      </c>
      <c r="Q345" t="s">
        <v>4679</v>
      </c>
      <c r="R345" t="s">
        <v>4758</v>
      </c>
      <c r="S345">
        <v>11</v>
      </c>
      <c r="T345">
        <v>2.89</v>
      </c>
      <c r="U345">
        <v>0.25</v>
      </c>
      <c r="V345">
        <v>866</v>
      </c>
      <c r="W345">
        <v>1.3</v>
      </c>
      <c r="X345">
        <v>39</v>
      </c>
      <c r="Y345">
        <v>0.28000000000000003</v>
      </c>
      <c r="Z345">
        <v>-42</v>
      </c>
      <c r="AA345">
        <v>-6</v>
      </c>
      <c r="AB345">
        <v>90</v>
      </c>
      <c r="AC345">
        <v>618</v>
      </c>
      <c r="AD345">
        <v>702</v>
      </c>
      <c r="AE345">
        <v>37087</v>
      </c>
      <c r="AF345">
        <v>38301</v>
      </c>
      <c r="AG345">
        <v>17601</v>
      </c>
      <c r="AH345">
        <v>2.92</v>
      </c>
      <c r="AI345" s="16">
        <v>1</v>
      </c>
    </row>
    <row r="346" spans="1:35" x14ac:dyDescent="0.3">
      <c r="A346" t="s">
        <v>3242</v>
      </c>
      <c r="B346" t="s">
        <v>2598</v>
      </c>
      <c r="C346" t="s">
        <v>2547</v>
      </c>
      <c r="D346" t="s">
        <v>2854</v>
      </c>
      <c r="E346">
        <v>38301</v>
      </c>
      <c r="F346" t="s">
        <v>3176</v>
      </c>
      <c r="G346">
        <v>75067</v>
      </c>
      <c r="H346">
        <v>43320</v>
      </c>
      <c r="I346" t="s">
        <v>400</v>
      </c>
      <c r="J346" t="s">
        <v>401</v>
      </c>
      <c r="K346" t="s">
        <v>39</v>
      </c>
      <c r="L346" t="s">
        <v>70</v>
      </c>
      <c r="M346" t="s">
        <v>71</v>
      </c>
      <c r="N346" t="s">
        <v>4407</v>
      </c>
      <c r="O346" t="s">
        <v>76</v>
      </c>
      <c r="P346" t="s">
        <v>583</v>
      </c>
      <c r="Q346" t="s">
        <v>4691</v>
      </c>
      <c r="R346" t="s">
        <v>4759</v>
      </c>
      <c r="S346">
        <v>41</v>
      </c>
      <c r="T346">
        <v>2.65</v>
      </c>
      <c r="U346">
        <v>0.22</v>
      </c>
      <c r="V346">
        <v>543</v>
      </c>
      <c r="W346">
        <v>0.82</v>
      </c>
      <c r="X346">
        <v>71</v>
      </c>
      <c r="Y346">
        <v>0.3</v>
      </c>
      <c r="Z346">
        <v>-6</v>
      </c>
      <c r="AA346">
        <v>-6</v>
      </c>
      <c r="AB346">
        <v>53</v>
      </c>
      <c r="AC346">
        <v>66</v>
      </c>
      <c r="AD346">
        <v>113</v>
      </c>
      <c r="AE346">
        <v>37087</v>
      </c>
      <c r="AF346">
        <v>38301</v>
      </c>
      <c r="AG346">
        <v>75029</v>
      </c>
      <c r="AH346">
        <v>2.65</v>
      </c>
      <c r="AI346" s="16">
        <v>1</v>
      </c>
    </row>
    <row r="347" spans="1:35" x14ac:dyDescent="0.3">
      <c r="A347" t="s">
        <v>3243</v>
      </c>
      <c r="B347" t="s">
        <v>2598</v>
      </c>
      <c r="C347" t="s">
        <v>2547</v>
      </c>
      <c r="D347" t="s">
        <v>2854</v>
      </c>
      <c r="E347">
        <v>38301</v>
      </c>
      <c r="F347" t="s">
        <v>3244</v>
      </c>
      <c r="G347">
        <v>52060</v>
      </c>
      <c r="H347">
        <v>3201</v>
      </c>
      <c r="I347" t="s">
        <v>400</v>
      </c>
      <c r="J347" t="s">
        <v>401</v>
      </c>
      <c r="K347" t="s">
        <v>39</v>
      </c>
      <c r="L347" t="s">
        <v>70</v>
      </c>
      <c r="M347" t="s">
        <v>71</v>
      </c>
      <c r="N347" t="s">
        <v>4407</v>
      </c>
      <c r="O347" t="s">
        <v>152</v>
      </c>
      <c r="P347" t="s">
        <v>1702</v>
      </c>
      <c r="Q347" t="s">
        <v>4760</v>
      </c>
      <c r="R347" t="s">
        <v>4761</v>
      </c>
      <c r="S347">
        <v>3</v>
      </c>
      <c r="T347">
        <v>2</v>
      </c>
      <c r="U347">
        <v>0.67</v>
      </c>
      <c r="V347">
        <v>534</v>
      </c>
      <c r="W347">
        <v>0.98</v>
      </c>
      <c r="X347">
        <v>29</v>
      </c>
      <c r="Y347">
        <v>0.27</v>
      </c>
      <c r="Z347">
        <v>-245</v>
      </c>
      <c r="AA347">
        <v>-6</v>
      </c>
      <c r="AB347">
        <v>15</v>
      </c>
      <c r="AC347">
        <v>294</v>
      </c>
      <c r="AD347">
        <v>303</v>
      </c>
      <c r="AE347">
        <v>38301</v>
      </c>
      <c r="AF347">
        <v>38301</v>
      </c>
      <c r="AG347">
        <v>52060</v>
      </c>
      <c r="AH347">
        <v>2.4500000000000002</v>
      </c>
      <c r="AI347" s="16">
        <v>1</v>
      </c>
    </row>
    <row r="348" spans="1:35" x14ac:dyDescent="0.3">
      <c r="A348" t="s">
        <v>3245</v>
      </c>
      <c r="B348" t="s">
        <v>2598</v>
      </c>
      <c r="C348" t="s">
        <v>2547</v>
      </c>
      <c r="D348" t="s">
        <v>2854</v>
      </c>
      <c r="E348">
        <v>38301</v>
      </c>
      <c r="F348" t="s">
        <v>3246</v>
      </c>
      <c r="G348">
        <v>46952</v>
      </c>
      <c r="H348">
        <v>4555</v>
      </c>
      <c r="I348" t="s">
        <v>400</v>
      </c>
      <c r="J348" t="s">
        <v>401</v>
      </c>
      <c r="K348" t="s">
        <v>39</v>
      </c>
      <c r="L348" t="s">
        <v>70</v>
      </c>
      <c r="M348" t="s">
        <v>71</v>
      </c>
      <c r="N348" t="s">
        <v>4407</v>
      </c>
      <c r="O348" t="s">
        <v>42</v>
      </c>
      <c r="P348" t="s">
        <v>832</v>
      </c>
      <c r="Q348" t="s">
        <v>4762</v>
      </c>
      <c r="R348" t="s">
        <v>4763</v>
      </c>
      <c r="S348">
        <v>7</v>
      </c>
      <c r="T348">
        <v>2</v>
      </c>
      <c r="U348">
        <v>0.26</v>
      </c>
      <c r="V348">
        <v>455</v>
      </c>
      <c r="W348">
        <v>0.74</v>
      </c>
      <c r="X348">
        <v>108</v>
      </c>
      <c r="Y348">
        <v>0.34</v>
      </c>
      <c r="Z348">
        <v>-11</v>
      </c>
      <c r="AA348">
        <v>-6</v>
      </c>
      <c r="AB348">
        <v>54</v>
      </c>
      <c r="AC348">
        <v>10</v>
      </c>
      <c r="AD348">
        <v>58</v>
      </c>
      <c r="AE348">
        <v>63755</v>
      </c>
      <c r="AF348">
        <v>38301</v>
      </c>
      <c r="AG348">
        <v>46952</v>
      </c>
      <c r="AH348">
        <v>2.04</v>
      </c>
      <c r="AI348" s="16">
        <v>1</v>
      </c>
    </row>
    <row r="349" spans="1:35" x14ac:dyDescent="0.3">
      <c r="A349" t="s">
        <v>3247</v>
      </c>
      <c r="B349" t="s">
        <v>2598</v>
      </c>
      <c r="C349" t="s">
        <v>2547</v>
      </c>
      <c r="D349" t="s">
        <v>2854</v>
      </c>
      <c r="E349">
        <v>38301</v>
      </c>
      <c r="F349" t="s">
        <v>3096</v>
      </c>
      <c r="G349">
        <v>28105</v>
      </c>
      <c r="H349">
        <v>2096</v>
      </c>
      <c r="I349" t="s">
        <v>400</v>
      </c>
      <c r="J349" t="s">
        <v>401</v>
      </c>
      <c r="K349" t="s">
        <v>39</v>
      </c>
      <c r="L349" t="s">
        <v>70</v>
      </c>
      <c r="M349" t="s">
        <v>71</v>
      </c>
      <c r="N349" t="s">
        <v>4407</v>
      </c>
      <c r="O349" t="s">
        <v>68</v>
      </c>
      <c r="P349" t="s">
        <v>962</v>
      </c>
      <c r="Q349" t="s">
        <v>4624</v>
      </c>
      <c r="R349" t="s">
        <v>4764</v>
      </c>
      <c r="S349">
        <v>2</v>
      </c>
      <c r="T349">
        <v>1.91</v>
      </c>
      <c r="U349">
        <v>0.7</v>
      </c>
      <c r="V349">
        <v>548</v>
      </c>
      <c r="W349">
        <v>0.92</v>
      </c>
      <c r="X349">
        <v>79</v>
      </c>
      <c r="Y349">
        <v>0.33</v>
      </c>
      <c r="Z349">
        <v>-265</v>
      </c>
      <c r="AA349">
        <v>-6</v>
      </c>
      <c r="AB349">
        <v>29</v>
      </c>
      <c r="AC349">
        <v>76</v>
      </c>
      <c r="AD349">
        <v>99</v>
      </c>
      <c r="AE349">
        <v>38301</v>
      </c>
      <c r="AF349">
        <v>38301</v>
      </c>
      <c r="AG349">
        <v>28106</v>
      </c>
      <c r="AH349">
        <v>2.39</v>
      </c>
      <c r="AI349" s="16">
        <v>1</v>
      </c>
    </row>
    <row r="350" spans="1:35" x14ac:dyDescent="0.3">
      <c r="A350" t="s">
        <v>3248</v>
      </c>
      <c r="B350" t="s">
        <v>2598</v>
      </c>
      <c r="C350" t="s">
        <v>2547</v>
      </c>
      <c r="D350" t="s">
        <v>2854</v>
      </c>
      <c r="E350">
        <v>38301</v>
      </c>
      <c r="F350" t="s">
        <v>3179</v>
      </c>
      <c r="G350">
        <v>60447</v>
      </c>
      <c r="H350">
        <v>47550</v>
      </c>
      <c r="I350" t="s">
        <v>400</v>
      </c>
      <c r="J350" t="s">
        <v>401</v>
      </c>
      <c r="K350" t="s">
        <v>39</v>
      </c>
      <c r="L350" t="s">
        <v>70</v>
      </c>
      <c r="M350" t="s">
        <v>71</v>
      </c>
      <c r="N350" t="s">
        <v>4407</v>
      </c>
      <c r="O350" t="s">
        <v>53</v>
      </c>
      <c r="P350" t="s">
        <v>427</v>
      </c>
      <c r="Q350" t="s">
        <v>4694</v>
      </c>
      <c r="R350" t="s">
        <v>4765</v>
      </c>
      <c r="S350">
        <v>57</v>
      </c>
      <c r="T350">
        <v>2.1</v>
      </c>
      <c r="U350">
        <v>0.23</v>
      </c>
      <c r="V350">
        <v>452</v>
      </c>
      <c r="W350">
        <v>0.72</v>
      </c>
      <c r="X350">
        <v>76</v>
      </c>
      <c r="Y350">
        <v>0.31</v>
      </c>
      <c r="Z350">
        <v>-11</v>
      </c>
      <c r="AA350">
        <v>-6</v>
      </c>
      <c r="AB350">
        <v>58</v>
      </c>
      <c r="AC350">
        <v>130</v>
      </c>
      <c r="AD350">
        <v>182</v>
      </c>
      <c r="AE350">
        <v>37121</v>
      </c>
      <c r="AF350">
        <v>38301</v>
      </c>
      <c r="AG350">
        <v>60447</v>
      </c>
      <c r="AH350">
        <v>2.11</v>
      </c>
      <c r="AI350" s="16">
        <v>1</v>
      </c>
    </row>
    <row r="351" spans="1:35" x14ac:dyDescent="0.3">
      <c r="A351" t="s">
        <v>3249</v>
      </c>
      <c r="B351" t="s">
        <v>2598</v>
      </c>
      <c r="C351" t="s">
        <v>2547</v>
      </c>
      <c r="D351" t="s">
        <v>2854</v>
      </c>
      <c r="E351">
        <v>38301</v>
      </c>
      <c r="F351" t="s">
        <v>3250</v>
      </c>
      <c r="G351">
        <v>8831</v>
      </c>
      <c r="H351">
        <v>47716.6</v>
      </c>
      <c r="I351" t="s">
        <v>400</v>
      </c>
      <c r="J351" t="s">
        <v>401</v>
      </c>
      <c r="K351" t="s">
        <v>39</v>
      </c>
      <c r="L351" t="s">
        <v>70</v>
      </c>
      <c r="M351" t="s">
        <v>71</v>
      </c>
      <c r="N351" t="s">
        <v>4407</v>
      </c>
      <c r="O351" t="s">
        <v>76</v>
      </c>
      <c r="P351" t="s">
        <v>1771</v>
      </c>
      <c r="Q351" t="s">
        <v>4766</v>
      </c>
      <c r="R351" t="s">
        <v>4767</v>
      </c>
      <c r="S351">
        <v>1</v>
      </c>
      <c r="T351">
        <v>2.4500000000000002</v>
      </c>
      <c r="U351">
        <v>0.22</v>
      </c>
      <c r="V351">
        <v>623</v>
      </c>
      <c r="W351">
        <v>0.88</v>
      </c>
      <c r="X351">
        <v>171</v>
      </c>
      <c r="Y351">
        <v>0.4</v>
      </c>
      <c r="Z351">
        <v>-10</v>
      </c>
      <c r="AA351">
        <v>-6</v>
      </c>
      <c r="AB351">
        <v>79</v>
      </c>
      <c r="AC351">
        <v>84</v>
      </c>
      <c r="AD351">
        <v>157</v>
      </c>
      <c r="AE351">
        <v>42134</v>
      </c>
      <c r="AF351">
        <v>38301</v>
      </c>
      <c r="AG351">
        <v>77301</v>
      </c>
      <c r="AH351">
        <v>2.4500000000000002</v>
      </c>
      <c r="AI351" s="16">
        <v>0.80116210203824334</v>
      </c>
    </row>
    <row r="352" spans="1:35" x14ac:dyDescent="0.3">
      <c r="A352" t="s">
        <v>3251</v>
      </c>
      <c r="B352" t="s">
        <v>2598</v>
      </c>
      <c r="C352" t="s">
        <v>2547</v>
      </c>
      <c r="D352" t="s">
        <v>2854</v>
      </c>
      <c r="E352">
        <v>38301</v>
      </c>
      <c r="F352" t="s">
        <v>3252</v>
      </c>
      <c r="G352">
        <v>60450</v>
      </c>
      <c r="H352">
        <v>5190</v>
      </c>
      <c r="I352" t="s">
        <v>400</v>
      </c>
      <c r="J352" t="s">
        <v>401</v>
      </c>
      <c r="K352" t="s">
        <v>39</v>
      </c>
      <c r="L352" t="s">
        <v>70</v>
      </c>
      <c r="M352" t="s">
        <v>71</v>
      </c>
      <c r="N352" t="s">
        <v>4407</v>
      </c>
      <c r="O352" t="s">
        <v>53</v>
      </c>
      <c r="P352" t="s">
        <v>426</v>
      </c>
      <c r="Q352" t="s">
        <v>4768</v>
      </c>
      <c r="R352" t="s">
        <v>4769</v>
      </c>
      <c r="S352">
        <v>8</v>
      </c>
      <c r="T352">
        <v>1.97</v>
      </c>
      <c r="U352">
        <v>0.28000000000000003</v>
      </c>
      <c r="V352">
        <v>438</v>
      </c>
      <c r="W352">
        <v>0.7</v>
      </c>
      <c r="X352">
        <v>119</v>
      </c>
      <c r="Y352">
        <v>0.36</v>
      </c>
      <c r="Z352">
        <v>-33</v>
      </c>
      <c r="AA352">
        <v>-6</v>
      </c>
      <c r="AB352">
        <v>44</v>
      </c>
      <c r="AC352">
        <v>83</v>
      </c>
      <c r="AD352">
        <v>121</v>
      </c>
      <c r="AE352">
        <v>38261</v>
      </c>
      <c r="AF352">
        <v>38301</v>
      </c>
      <c r="AG352">
        <v>60450</v>
      </c>
      <c r="AH352">
        <v>2.0299999999999998</v>
      </c>
      <c r="AI352" s="16">
        <v>1</v>
      </c>
    </row>
    <row r="353" spans="1:35" x14ac:dyDescent="0.3">
      <c r="A353" t="s">
        <v>3253</v>
      </c>
      <c r="B353" t="s">
        <v>2598</v>
      </c>
      <c r="C353" t="s">
        <v>2547</v>
      </c>
      <c r="D353" t="s">
        <v>2854</v>
      </c>
      <c r="E353">
        <v>38301</v>
      </c>
      <c r="F353" t="s">
        <v>3254</v>
      </c>
      <c r="G353">
        <v>23603</v>
      </c>
      <c r="H353">
        <v>1717</v>
      </c>
      <c r="I353" t="s">
        <v>400</v>
      </c>
      <c r="J353" t="s">
        <v>401</v>
      </c>
      <c r="K353" t="s">
        <v>39</v>
      </c>
      <c r="L353" t="s">
        <v>70</v>
      </c>
      <c r="M353" t="s">
        <v>71</v>
      </c>
      <c r="N353" t="s">
        <v>4407</v>
      </c>
      <c r="O353" t="s">
        <v>396</v>
      </c>
      <c r="P353" t="s">
        <v>1783</v>
      </c>
      <c r="Q353" t="s">
        <v>4507</v>
      </c>
      <c r="R353" t="s">
        <v>4742</v>
      </c>
      <c r="S353">
        <v>7</v>
      </c>
      <c r="T353">
        <v>2.1800000000000002</v>
      </c>
      <c r="U353">
        <v>0.85</v>
      </c>
      <c r="V353">
        <v>719</v>
      </c>
      <c r="W353">
        <v>1.65</v>
      </c>
      <c r="X353">
        <v>39</v>
      </c>
      <c r="Y353">
        <v>0.28000000000000003</v>
      </c>
      <c r="Z353">
        <v>-462</v>
      </c>
      <c r="AA353">
        <v>-6</v>
      </c>
      <c r="AB353">
        <v>-10</v>
      </c>
      <c r="AC353">
        <v>198</v>
      </c>
      <c r="AD353">
        <v>182</v>
      </c>
      <c r="AE353">
        <v>38343</v>
      </c>
      <c r="AF353">
        <v>38301</v>
      </c>
      <c r="AG353">
        <v>22630</v>
      </c>
      <c r="AH353">
        <v>2.81</v>
      </c>
      <c r="AI353" s="16">
        <v>0.55212285456187893</v>
      </c>
    </row>
    <row r="354" spans="1:35" x14ac:dyDescent="0.3">
      <c r="A354" t="s">
        <v>3255</v>
      </c>
      <c r="B354" t="s">
        <v>2598</v>
      </c>
      <c r="C354" t="s">
        <v>2547</v>
      </c>
      <c r="D354" t="s">
        <v>2854</v>
      </c>
      <c r="E354">
        <v>38301</v>
      </c>
      <c r="F354" t="s">
        <v>3256</v>
      </c>
      <c r="G354">
        <v>44720</v>
      </c>
      <c r="H354">
        <v>2648</v>
      </c>
      <c r="I354" t="s">
        <v>400</v>
      </c>
      <c r="J354" t="s">
        <v>401</v>
      </c>
      <c r="K354" t="s">
        <v>39</v>
      </c>
      <c r="L354" t="s">
        <v>70</v>
      </c>
      <c r="M354" t="s">
        <v>71</v>
      </c>
      <c r="N354" t="s">
        <v>4407</v>
      </c>
      <c r="O354" t="s">
        <v>87</v>
      </c>
      <c r="P354" t="s">
        <v>1619</v>
      </c>
      <c r="Q354" t="s">
        <v>4770</v>
      </c>
      <c r="R354" t="s">
        <v>4771</v>
      </c>
      <c r="S354">
        <v>2</v>
      </c>
      <c r="T354">
        <v>2.15</v>
      </c>
      <c r="U354">
        <v>0.24</v>
      </c>
      <c r="V354">
        <v>616</v>
      </c>
      <c r="W354">
        <v>1.88</v>
      </c>
      <c r="X354">
        <v>88</v>
      </c>
      <c r="Y354">
        <v>0.33</v>
      </c>
      <c r="Z354">
        <v>-22</v>
      </c>
      <c r="AA354">
        <v>-6</v>
      </c>
      <c r="AB354">
        <v>-158</v>
      </c>
      <c r="AC354">
        <v>-28</v>
      </c>
      <c r="AD354">
        <v>-192</v>
      </c>
      <c r="AE354">
        <v>37087</v>
      </c>
      <c r="AF354">
        <v>38301</v>
      </c>
      <c r="AG354">
        <v>44720</v>
      </c>
      <c r="AH354">
        <v>2.17</v>
      </c>
      <c r="AI354" s="16">
        <v>0.94685198948495675</v>
      </c>
    </row>
    <row r="355" spans="1:35" x14ac:dyDescent="0.3">
      <c r="A355" t="s">
        <v>3257</v>
      </c>
      <c r="B355" t="s">
        <v>2598</v>
      </c>
      <c r="C355" t="s">
        <v>2547</v>
      </c>
      <c r="D355" t="s">
        <v>2854</v>
      </c>
      <c r="E355">
        <v>38301</v>
      </c>
      <c r="F355" t="s">
        <v>2752</v>
      </c>
      <c r="G355">
        <v>76262</v>
      </c>
      <c r="H355">
        <v>1250</v>
      </c>
      <c r="I355" t="s">
        <v>400</v>
      </c>
      <c r="J355" t="s">
        <v>401</v>
      </c>
      <c r="K355" t="s">
        <v>39</v>
      </c>
      <c r="L355" t="s">
        <v>70</v>
      </c>
      <c r="M355" t="s">
        <v>71</v>
      </c>
      <c r="N355" t="s">
        <v>4407</v>
      </c>
      <c r="O355" t="s">
        <v>76</v>
      </c>
      <c r="P355" t="s">
        <v>1527</v>
      </c>
      <c r="Q355" t="s">
        <v>4314</v>
      </c>
      <c r="R355" t="s">
        <v>4772</v>
      </c>
      <c r="S355">
        <v>3</v>
      </c>
      <c r="T355">
        <v>2.2400000000000002</v>
      </c>
      <c r="U355">
        <v>0.67</v>
      </c>
      <c r="V355">
        <v>559</v>
      </c>
      <c r="W355">
        <v>1.78</v>
      </c>
      <c r="X355">
        <v>140</v>
      </c>
      <c r="Y355">
        <v>0.37</v>
      </c>
      <c r="Z355">
        <v>-259</v>
      </c>
      <c r="AA355">
        <v>-6</v>
      </c>
      <c r="AB355">
        <v>-161</v>
      </c>
      <c r="AC355">
        <v>22</v>
      </c>
      <c r="AD355">
        <v>-145</v>
      </c>
      <c r="AE355">
        <v>42134</v>
      </c>
      <c r="AF355">
        <v>38301</v>
      </c>
      <c r="AG355">
        <v>76099</v>
      </c>
      <c r="AH355">
        <v>2.69</v>
      </c>
      <c r="AI355" s="16">
        <v>1</v>
      </c>
    </row>
    <row r="356" spans="1:35" x14ac:dyDescent="0.3">
      <c r="A356" t="s">
        <v>3258</v>
      </c>
      <c r="B356" t="s">
        <v>2598</v>
      </c>
      <c r="C356" t="s">
        <v>2547</v>
      </c>
      <c r="D356" t="s">
        <v>2854</v>
      </c>
      <c r="E356">
        <v>38301</v>
      </c>
      <c r="F356" t="s">
        <v>3259</v>
      </c>
      <c r="G356">
        <v>75701</v>
      </c>
      <c r="H356">
        <v>1119</v>
      </c>
      <c r="I356" t="s">
        <v>400</v>
      </c>
      <c r="J356" t="s">
        <v>401</v>
      </c>
      <c r="K356" t="s">
        <v>39</v>
      </c>
      <c r="L356" t="s">
        <v>70</v>
      </c>
      <c r="M356" t="s">
        <v>71</v>
      </c>
      <c r="N356" t="s">
        <v>4407</v>
      </c>
      <c r="O356" t="s">
        <v>76</v>
      </c>
      <c r="P356" t="s">
        <v>1779</v>
      </c>
      <c r="Q356" t="s">
        <v>4773</v>
      </c>
      <c r="R356" t="s">
        <v>4774</v>
      </c>
      <c r="S356">
        <v>2</v>
      </c>
      <c r="T356">
        <v>2.37</v>
      </c>
      <c r="U356">
        <v>0.68</v>
      </c>
      <c r="V356">
        <v>473</v>
      </c>
      <c r="W356">
        <v>1.02</v>
      </c>
      <c r="X356">
        <v>0</v>
      </c>
      <c r="Y356">
        <v>0.25</v>
      </c>
      <c r="Z356">
        <v>-221</v>
      </c>
      <c r="AA356">
        <v>-6</v>
      </c>
      <c r="AB356">
        <v>-13</v>
      </c>
      <c r="AC356">
        <v>371</v>
      </c>
      <c r="AD356">
        <v>352</v>
      </c>
      <c r="AE356">
        <v>38301</v>
      </c>
      <c r="AF356">
        <v>38301</v>
      </c>
      <c r="AG356">
        <v>75701</v>
      </c>
      <c r="AH356">
        <v>2.83</v>
      </c>
      <c r="AI356" s="16">
        <v>1</v>
      </c>
    </row>
    <row r="357" spans="1:35" x14ac:dyDescent="0.3">
      <c r="A357" t="s">
        <v>3260</v>
      </c>
      <c r="B357" t="s">
        <v>2598</v>
      </c>
      <c r="C357" t="s">
        <v>2547</v>
      </c>
      <c r="D357" t="s">
        <v>2854</v>
      </c>
      <c r="E357">
        <v>38301</v>
      </c>
      <c r="F357" t="s">
        <v>3261</v>
      </c>
      <c r="G357">
        <v>30474</v>
      </c>
      <c r="H357">
        <v>2390</v>
      </c>
      <c r="I357" t="s">
        <v>400</v>
      </c>
      <c r="J357" t="s">
        <v>401</v>
      </c>
      <c r="K357" t="s">
        <v>39</v>
      </c>
      <c r="L357" t="s">
        <v>70</v>
      </c>
      <c r="M357" t="s">
        <v>71</v>
      </c>
      <c r="N357" t="s">
        <v>4407</v>
      </c>
      <c r="O357" t="s">
        <v>50</v>
      </c>
      <c r="P357" t="s">
        <v>1699</v>
      </c>
      <c r="Q357" t="s">
        <v>4775</v>
      </c>
      <c r="R357" t="s">
        <v>4776</v>
      </c>
      <c r="S357">
        <v>3</v>
      </c>
      <c r="T357">
        <v>2.35</v>
      </c>
      <c r="U357">
        <v>0.24</v>
      </c>
      <c r="V357">
        <v>508</v>
      </c>
      <c r="W357">
        <v>1.27</v>
      </c>
      <c r="X357">
        <v>50</v>
      </c>
      <c r="Y357">
        <v>0.3</v>
      </c>
      <c r="Z357">
        <v>-14</v>
      </c>
      <c r="AA357">
        <v>-6</v>
      </c>
      <c r="AB357">
        <v>-54</v>
      </c>
      <c r="AC357">
        <v>85</v>
      </c>
      <c r="AD357">
        <v>25</v>
      </c>
      <c r="AE357">
        <v>37127</v>
      </c>
      <c r="AF357">
        <v>38301</v>
      </c>
      <c r="AG357">
        <v>30474</v>
      </c>
      <c r="AH357">
        <v>2.37</v>
      </c>
      <c r="AI357" s="16">
        <v>1</v>
      </c>
    </row>
    <row r="358" spans="1:35" x14ac:dyDescent="0.3">
      <c r="A358" t="s">
        <v>3262</v>
      </c>
      <c r="B358" t="s">
        <v>2598</v>
      </c>
      <c r="C358" t="s">
        <v>2547</v>
      </c>
      <c r="D358" t="s">
        <v>2854</v>
      </c>
      <c r="E358">
        <v>38301</v>
      </c>
      <c r="F358" t="s">
        <v>3263</v>
      </c>
      <c r="G358">
        <v>43160</v>
      </c>
      <c r="H358">
        <v>4520</v>
      </c>
      <c r="I358" t="s">
        <v>400</v>
      </c>
      <c r="J358" t="s">
        <v>401</v>
      </c>
      <c r="K358" t="s">
        <v>39</v>
      </c>
      <c r="L358" t="s">
        <v>70</v>
      </c>
      <c r="M358" t="s">
        <v>71</v>
      </c>
      <c r="N358" t="s">
        <v>4407</v>
      </c>
      <c r="O358" t="s">
        <v>87</v>
      </c>
      <c r="P358" t="s">
        <v>815</v>
      </c>
      <c r="Q358" t="s">
        <v>4777</v>
      </c>
      <c r="R358" t="s">
        <v>4778</v>
      </c>
      <c r="S358">
        <v>5</v>
      </c>
      <c r="T358">
        <v>1.97</v>
      </c>
      <c r="U358">
        <v>0.27</v>
      </c>
      <c r="V358">
        <v>460</v>
      </c>
      <c r="W358">
        <v>1.03</v>
      </c>
      <c r="X358">
        <v>148</v>
      </c>
      <c r="Y358">
        <v>0.39</v>
      </c>
      <c r="Z358">
        <v>-25</v>
      </c>
      <c r="AA358">
        <v>-6</v>
      </c>
      <c r="AB358">
        <v>-15</v>
      </c>
      <c r="AC358">
        <v>30</v>
      </c>
      <c r="AD358">
        <v>9</v>
      </c>
      <c r="AE358">
        <v>38301</v>
      </c>
      <c r="AF358">
        <v>38301</v>
      </c>
      <c r="AG358">
        <v>43160</v>
      </c>
      <c r="AH358">
        <v>2.02</v>
      </c>
      <c r="AI358" s="16">
        <v>0.91875000000000007</v>
      </c>
    </row>
    <row r="359" spans="1:35" x14ac:dyDescent="0.3">
      <c r="A359" t="s">
        <v>3264</v>
      </c>
      <c r="B359" t="s">
        <v>2598</v>
      </c>
      <c r="C359" t="s">
        <v>2547</v>
      </c>
      <c r="D359" t="s">
        <v>2854</v>
      </c>
      <c r="E359">
        <v>38301</v>
      </c>
      <c r="F359" t="s">
        <v>3197</v>
      </c>
      <c r="G359">
        <v>43162</v>
      </c>
      <c r="H359">
        <v>6993</v>
      </c>
      <c r="I359" t="s">
        <v>400</v>
      </c>
      <c r="J359" t="s">
        <v>401</v>
      </c>
      <c r="K359" t="s">
        <v>39</v>
      </c>
      <c r="L359" t="s">
        <v>87</v>
      </c>
      <c r="M359" t="s">
        <v>1170</v>
      </c>
      <c r="N359" t="s">
        <v>4711</v>
      </c>
      <c r="O359" t="s">
        <v>50</v>
      </c>
      <c r="P359" t="s">
        <v>1037</v>
      </c>
      <c r="Q359" t="s">
        <v>4779</v>
      </c>
      <c r="R359" t="s">
        <v>4780</v>
      </c>
      <c r="S359">
        <v>1</v>
      </c>
      <c r="T359">
        <v>1.98</v>
      </c>
      <c r="U359">
        <v>0.26</v>
      </c>
      <c r="V359">
        <v>535</v>
      </c>
      <c r="W359">
        <v>1.05</v>
      </c>
      <c r="X359">
        <v>270</v>
      </c>
      <c r="Y359">
        <v>0.5</v>
      </c>
      <c r="Z359">
        <v>-7</v>
      </c>
      <c r="AA359">
        <v>-73</v>
      </c>
      <c r="AB359">
        <v>-1</v>
      </c>
      <c r="AC359">
        <v>129</v>
      </c>
      <c r="AD359">
        <v>55</v>
      </c>
      <c r="AE359">
        <v>21501</v>
      </c>
      <c r="AF359">
        <v>43162</v>
      </c>
      <c r="AG359">
        <v>30549</v>
      </c>
      <c r="AH359">
        <v>2.02</v>
      </c>
      <c r="AI359" s="16">
        <v>0.8354838709677419</v>
      </c>
    </row>
    <row r="360" spans="1:35" x14ac:dyDescent="0.3">
      <c r="A360" t="s">
        <v>3265</v>
      </c>
      <c r="B360" t="s">
        <v>2598</v>
      </c>
      <c r="C360" t="s">
        <v>2547</v>
      </c>
      <c r="D360" t="s">
        <v>2854</v>
      </c>
      <c r="E360">
        <v>38301</v>
      </c>
      <c r="F360" t="s">
        <v>3266</v>
      </c>
      <c r="G360">
        <v>29697</v>
      </c>
      <c r="H360">
        <v>4600</v>
      </c>
      <c r="I360" t="s">
        <v>400</v>
      </c>
      <c r="J360" t="s">
        <v>401</v>
      </c>
      <c r="K360" t="s">
        <v>39</v>
      </c>
      <c r="L360" t="s">
        <v>70</v>
      </c>
      <c r="M360" t="s">
        <v>71</v>
      </c>
      <c r="N360" t="s">
        <v>4407</v>
      </c>
      <c r="O360" t="s">
        <v>90</v>
      </c>
      <c r="P360" t="s">
        <v>1584</v>
      </c>
      <c r="Q360" t="s">
        <v>4781</v>
      </c>
      <c r="R360" t="s">
        <v>4782</v>
      </c>
      <c r="S360">
        <v>6</v>
      </c>
      <c r="T360">
        <v>2</v>
      </c>
      <c r="U360">
        <v>0.2</v>
      </c>
      <c r="V360">
        <v>459</v>
      </c>
      <c r="W360">
        <v>0.96</v>
      </c>
      <c r="X360">
        <v>88</v>
      </c>
      <c r="Y360">
        <v>0.33</v>
      </c>
      <c r="Z360">
        <v>4</v>
      </c>
      <c r="AA360">
        <v>-6</v>
      </c>
      <c r="AB360">
        <v>1</v>
      </c>
      <c r="AC360">
        <v>-98</v>
      </c>
      <c r="AD360">
        <v>-103</v>
      </c>
      <c r="AE360">
        <v>37087</v>
      </c>
      <c r="AF360">
        <v>38301</v>
      </c>
      <c r="AG360">
        <v>29697</v>
      </c>
      <c r="AH360">
        <v>1.98</v>
      </c>
      <c r="AI360" s="16">
        <v>0.99174689721681575</v>
      </c>
    </row>
    <row r="361" spans="1:35" x14ac:dyDescent="0.3">
      <c r="A361" t="s">
        <v>3267</v>
      </c>
      <c r="B361" t="s">
        <v>2598</v>
      </c>
      <c r="C361" t="s">
        <v>2547</v>
      </c>
      <c r="D361" t="s">
        <v>2854</v>
      </c>
      <c r="E361">
        <v>38301</v>
      </c>
      <c r="F361" t="s">
        <v>3268</v>
      </c>
      <c r="G361">
        <v>53598</v>
      </c>
      <c r="H361">
        <v>9882</v>
      </c>
      <c r="I361" t="s">
        <v>400</v>
      </c>
      <c r="J361" t="s">
        <v>401</v>
      </c>
      <c r="K361" t="s">
        <v>39</v>
      </c>
      <c r="L361" t="s">
        <v>70</v>
      </c>
      <c r="M361" t="s">
        <v>71</v>
      </c>
      <c r="N361" t="s">
        <v>4407</v>
      </c>
      <c r="O361" t="s">
        <v>140</v>
      </c>
      <c r="P361" t="s">
        <v>1786</v>
      </c>
      <c r="Q361" t="s">
        <v>4783</v>
      </c>
      <c r="R361" t="s">
        <v>4784</v>
      </c>
      <c r="S361">
        <v>15</v>
      </c>
      <c r="T361">
        <v>1.84</v>
      </c>
      <c r="U361">
        <v>0.24</v>
      </c>
      <c r="V361">
        <v>598</v>
      </c>
      <c r="W361">
        <v>0.99</v>
      </c>
      <c r="X361">
        <v>55</v>
      </c>
      <c r="Y361">
        <v>0.3</v>
      </c>
      <c r="Z361">
        <v>-10</v>
      </c>
      <c r="AA361">
        <v>-6</v>
      </c>
      <c r="AB361">
        <v>26</v>
      </c>
      <c r="AC361">
        <v>-64</v>
      </c>
      <c r="AD361">
        <v>-44</v>
      </c>
      <c r="AE361">
        <v>38301</v>
      </c>
      <c r="AF361">
        <v>38301</v>
      </c>
      <c r="AG361">
        <v>53598</v>
      </c>
      <c r="AH361">
        <v>1.86</v>
      </c>
      <c r="AI361" s="16">
        <v>1</v>
      </c>
    </row>
    <row r="362" spans="1:35" x14ac:dyDescent="0.3">
      <c r="A362" t="s">
        <v>3269</v>
      </c>
      <c r="B362" t="s">
        <v>2598</v>
      </c>
      <c r="C362" t="s">
        <v>2547</v>
      </c>
      <c r="D362" t="s">
        <v>2854</v>
      </c>
      <c r="E362">
        <v>38301</v>
      </c>
      <c r="F362" t="s">
        <v>3270</v>
      </c>
      <c r="G362">
        <v>43953</v>
      </c>
      <c r="H362">
        <v>1458</v>
      </c>
      <c r="I362" t="s">
        <v>400</v>
      </c>
      <c r="J362" t="s">
        <v>401</v>
      </c>
      <c r="K362" t="s">
        <v>39</v>
      </c>
      <c r="L362" t="s">
        <v>70</v>
      </c>
      <c r="M362" t="s">
        <v>71</v>
      </c>
      <c r="N362" t="s">
        <v>4407</v>
      </c>
      <c r="O362" t="s">
        <v>87</v>
      </c>
      <c r="P362" t="s">
        <v>1758</v>
      </c>
      <c r="Q362" t="s">
        <v>4785</v>
      </c>
      <c r="R362" t="s">
        <v>4786</v>
      </c>
      <c r="S362">
        <v>1</v>
      </c>
      <c r="T362">
        <v>2.3199999999999998</v>
      </c>
      <c r="U362">
        <v>7.0000000000000007E-2</v>
      </c>
      <c r="V362">
        <v>628</v>
      </c>
      <c r="W362">
        <v>1.21</v>
      </c>
      <c r="X362">
        <v>0</v>
      </c>
      <c r="Y362">
        <v>0.25</v>
      </c>
      <c r="Z362">
        <v>86</v>
      </c>
      <c r="AA362">
        <v>-6</v>
      </c>
      <c r="AB362">
        <v>1</v>
      </c>
      <c r="AC362">
        <v>-127</v>
      </c>
      <c r="AD362">
        <v>-132</v>
      </c>
      <c r="AE362">
        <v>38301</v>
      </c>
      <c r="AF362">
        <v>38301</v>
      </c>
      <c r="AG362">
        <v>43953</v>
      </c>
      <c r="AH362">
        <v>2.17</v>
      </c>
      <c r="AI362" s="16">
        <v>0.97575711945954524</v>
      </c>
    </row>
    <row r="363" spans="1:35" x14ac:dyDescent="0.3">
      <c r="A363" t="s">
        <v>3271</v>
      </c>
      <c r="B363" t="s">
        <v>2598</v>
      </c>
      <c r="C363" t="s">
        <v>2547</v>
      </c>
      <c r="D363" t="s">
        <v>2854</v>
      </c>
      <c r="E363">
        <v>38301</v>
      </c>
      <c r="F363" t="s">
        <v>3272</v>
      </c>
      <c r="G363">
        <v>49509</v>
      </c>
      <c r="H363">
        <v>3528</v>
      </c>
      <c r="I363" t="s">
        <v>400</v>
      </c>
      <c r="J363" t="s">
        <v>401</v>
      </c>
      <c r="K363" t="s">
        <v>39</v>
      </c>
      <c r="L363" t="s">
        <v>70</v>
      </c>
      <c r="M363" t="s">
        <v>71</v>
      </c>
      <c r="N363" t="s">
        <v>4407</v>
      </c>
      <c r="O363" t="s">
        <v>176</v>
      </c>
      <c r="P363" t="s">
        <v>1065</v>
      </c>
      <c r="Q363" t="s">
        <v>4787</v>
      </c>
      <c r="R363" t="s">
        <v>4788</v>
      </c>
      <c r="S363">
        <v>4</v>
      </c>
      <c r="T363">
        <v>1.9</v>
      </c>
      <c r="U363">
        <v>0.35</v>
      </c>
      <c r="V363">
        <v>618</v>
      </c>
      <c r="W363">
        <v>1.07</v>
      </c>
      <c r="X363">
        <v>64</v>
      </c>
      <c r="Y363">
        <v>0.3</v>
      </c>
      <c r="Z363">
        <v>-84</v>
      </c>
      <c r="AA363">
        <v>-6</v>
      </c>
      <c r="AB363">
        <v>34</v>
      </c>
      <c r="AC363">
        <v>-156</v>
      </c>
      <c r="AD363">
        <v>-128</v>
      </c>
      <c r="AE363">
        <v>38101</v>
      </c>
      <c r="AF363">
        <v>38301</v>
      </c>
      <c r="AG363">
        <v>49509</v>
      </c>
      <c r="AH363">
        <v>2.0299999999999998</v>
      </c>
      <c r="AI363" s="16">
        <v>1</v>
      </c>
    </row>
    <row r="364" spans="1:35" x14ac:dyDescent="0.3">
      <c r="A364" t="s">
        <v>3273</v>
      </c>
      <c r="B364" t="s">
        <v>2598</v>
      </c>
      <c r="C364" t="s">
        <v>2547</v>
      </c>
      <c r="D364" t="s">
        <v>3274</v>
      </c>
      <c r="E364">
        <v>66115</v>
      </c>
      <c r="F364" t="s">
        <v>2971</v>
      </c>
      <c r="G364">
        <v>60803</v>
      </c>
      <c r="H364">
        <v>735</v>
      </c>
      <c r="I364" t="s">
        <v>400</v>
      </c>
      <c r="J364" t="s">
        <v>401</v>
      </c>
      <c r="K364" t="s">
        <v>39</v>
      </c>
      <c r="L364" t="s">
        <v>274</v>
      </c>
      <c r="M364" t="s">
        <v>460</v>
      </c>
      <c r="N364" t="s">
        <v>4789</v>
      </c>
      <c r="O364" t="s">
        <v>53</v>
      </c>
      <c r="P364" t="s">
        <v>417</v>
      </c>
      <c r="Q364" t="s">
        <v>4514</v>
      </c>
      <c r="R364" t="s">
        <v>4790</v>
      </c>
      <c r="S364">
        <v>1</v>
      </c>
      <c r="T364">
        <v>1.53</v>
      </c>
      <c r="U364">
        <v>0.28999999999999998</v>
      </c>
      <c r="V364">
        <v>479</v>
      </c>
      <c r="W364">
        <v>0.97</v>
      </c>
      <c r="X364">
        <v>238</v>
      </c>
      <c r="Y364">
        <v>0.45</v>
      </c>
      <c r="Z364">
        <v>-32</v>
      </c>
      <c r="AA364">
        <v>-443</v>
      </c>
      <c r="AB364">
        <v>-1</v>
      </c>
      <c r="AC364">
        <v>151</v>
      </c>
      <c r="AD364">
        <v>-293</v>
      </c>
      <c r="AE364">
        <v>63044</v>
      </c>
      <c r="AF364">
        <v>66101</v>
      </c>
      <c r="AG364">
        <v>60803</v>
      </c>
      <c r="AH364">
        <v>1.6</v>
      </c>
      <c r="AI364" s="16">
        <v>0.98023715415019763</v>
      </c>
    </row>
    <row r="365" spans="1:35" x14ac:dyDescent="0.3">
      <c r="A365" t="s">
        <v>3275</v>
      </c>
      <c r="B365" t="s">
        <v>2598</v>
      </c>
      <c r="C365" t="s">
        <v>2547</v>
      </c>
      <c r="D365" t="s">
        <v>3176</v>
      </c>
      <c r="E365">
        <v>75067</v>
      </c>
      <c r="F365" t="s">
        <v>3179</v>
      </c>
      <c r="G365">
        <v>60447</v>
      </c>
      <c r="H365">
        <v>10285</v>
      </c>
      <c r="I365" t="s">
        <v>400</v>
      </c>
      <c r="J365" t="s">
        <v>401</v>
      </c>
      <c r="K365" t="s">
        <v>39</v>
      </c>
      <c r="L365" t="s">
        <v>76</v>
      </c>
      <c r="M365" t="s">
        <v>583</v>
      </c>
      <c r="N365" t="s">
        <v>4691</v>
      </c>
      <c r="O365" t="s">
        <v>53</v>
      </c>
      <c r="P365" t="s">
        <v>427</v>
      </c>
      <c r="Q365" t="s">
        <v>4694</v>
      </c>
      <c r="R365" t="s">
        <v>4791</v>
      </c>
      <c r="S365">
        <v>21</v>
      </c>
      <c r="T365">
        <v>1.07</v>
      </c>
      <c r="U365">
        <v>0.22</v>
      </c>
      <c r="V365">
        <v>872</v>
      </c>
      <c r="W365">
        <v>1.27</v>
      </c>
      <c r="X365">
        <v>6</v>
      </c>
      <c r="Y365">
        <v>0.25</v>
      </c>
      <c r="Z365">
        <v>22</v>
      </c>
      <c r="AA365">
        <v>-6</v>
      </c>
      <c r="AB365">
        <v>97</v>
      </c>
      <c r="AC365">
        <v>79</v>
      </c>
      <c r="AD365">
        <v>170</v>
      </c>
      <c r="AE365">
        <v>75029</v>
      </c>
      <c r="AF365">
        <v>75029</v>
      </c>
      <c r="AG365">
        <v>60447</v>
      </c>
      <c r="AH365">
        <v>1.07</v>
      </c>
      <c r="AI365" s="16">
        <v>1</v>
      </c>
    </row>
    <row r="366" spans="1:35" x14ac:dyDescent="0.3">
      <c r="A366" t="s">
        <v>3276</v>
      </c>
      <c r="B366" t="s">
        <v>2598</v>
      </c>
      <c r="C366" t="s">
        <v>2547</v>
      </c>
      <c r="D366" t="s">
        <v>2635</v>
      </c>
      <c r="E366">
        <v>38114</v>
      </c>
      <c r="F366" t="s">
        <v>3162</v>
      </c>
      <c r="G366">
        <v>60101</v>
      </c>
      <c r="H366">
        <v>2078</v>
      </c>
      <c r="I366" t="s">
        <v>400</v>
      </c>
      <c r="J366" t="s">
        <v>401</v>
      </c>
      <c r="K366" t="s">
        <v>39</v>
      </c>
      <c r="L366" t="s">
        <v>53</v>
      </c>
      <c r="M366" t="s">
        <v>751</v>
      </c>
      <c r="N366" t="s">
        <v>4678</v>
      </c>
      <c r="O366" t="s">
        <v>544</v>
      </c>
      <c r="P366" t="s">
        <v>545</v>
      </c>
      <c r="Q366" t="s">
        <v>4679</v>
      </c>
      <c r="R366" t="s">
        <v>4680</v>
      </c>
      <c r="S366">
        <v>3</v>
      </c>
      <c r="T366">
        <v>2.4500000000000002</v>
      </c>
      <c r="U366">
        <v>0.3</v>
      </c>
      <c r="V366">
        <v>706</v>
      </c>
      <c r="W366">
        <v>1.63</v>
      </c>
      <c r="X366">
        <v>34</v>
      </c>
      <c r="Y366">
        <v>0.25</v>
      </c>
      <c r="Z366">
        <v>71</v>
      </c>
      <c r="AA366">
        <v>-22</v>
      </c>
      <c r="AB366">
        <v>-5</v>
      </c>
      <c r="AC366">
        <v>-9</v>
      </c>
      <c r="AD366">
        <v>-36</v>
      </c>
      <c r="AE366">
        <v>60559</v>
      </c>
      <c r="AF366">
        <v>60101</v>
      </c>
      <c r="AG366">
        <v>17601</v>
      </c>
      <c r="AH366">
        <v>2.5299999999999998</v>
      </c>
      <c r="AI366" s="16">
        <v>0.77454545454545454</v>
      </c>
    </row>
    <row r="367" spans="1:35" x14ac:dyDescent="0.3">
      <c r="A367" t="s">
        <v>3277</v>
      </c>
      <c r="B367" t="s">
        <v>2598</v>
      </c>
      <c r="C367" t="s">
        <v>2547</v>
      </c>
      <c r="D367" t="s">
        <v>2635</v>
      </c>
      <c r="E367">
        <v>38114</v>
      </c>
      <c r="F367" t="s">
        <v>2971</v>
      </c>
      <c r="G367">
        <v>60803</v>
      </c>
      <c r="H367">
        <v>4156</v>
      </c>
      <c r="I367" t="s">
        <v>400</v>
      </c>
      <c r="J367" t="s">
        <v>401</v>
      </c>
      <c r="K367" t="s">
        <v>39</v>
      </c>
      <c r="L367" t="s">
        <v>70</v>
      </c>
      <c r="M367" t="s">
        <v>75</v>
      </c>
      <c r="N367" t="s">
        <v>4419</v>
      </c>
      <c r="O367" t="s">
        <v>53</v>
      </c>
      <c r="P367" t="s">
        <v>417</v>
      </c>
      <c r="Q367" t="s">
        <v>4514</v>
      </c>
      <c r="R367" t="s">
        <v>4792</v>
      </c>
      <c r="S367">
        <v>6</v>
      </c>
      <c r="T367">
        <v>2.0099999999999998</v>
      </c>
      <c r="U367">
        <v>0.26</v>
      </c>
      <c r="V367">
        <v>516</v>
      </c>
      <c r="W367">
        <v>0.9</v>
      </c>
      <c r="X367">
        <v>34</v>
      </c>
      <c r="Y367">
        <v>0.28000000000000003</v>
      </c>
      <c r="Z367">
        <v>-21</v>
      </c>
      <c r="AA367">
        <v>-69</v>
      </c>
      <c r="AB367">
        <v>34</v>
      </c>
      <c r="AC367">
        <v>114</v>
      </c>
      <c r="AD367">
        <v>79</v>
      </c>
      <c r="AE367">
        <v>38343</v>
      </c>
      <c r="AF367">
        <v>38101</v>
      </c>
      <c r="AG367">
        <v>60803</v>
      </c>
      <c r="AH367">
        <v>2.0499999999999998</v>
      </c>
      <c r="AI367" s="16">
        <v>1</v>
      </c>
    </row>
    <row r="368" spans="1:35" x14ac:dyDescent="0.3">
      <c r="A368" t="s">
        <v>3278</v>
      </c>
      <c r="B368" t="s">
        <v>2598</v>
      </c>
      <c r="C368" t="s">
        <v>2547</v>
      </c>
      <c r="D368" t="s">
        <v>2635</v>
      </c>
      <c r="E368">
        <v>38114</v>
      </c>
      <c r="F368" t="s">
        <v>3183</v>
      </c>
      <c r="G368">
        <v>60440</v>
      </c>
      <c r="H368">
        <v>6606</v>
      </c>
      <c r="I368" t="s">
        <v>400</v>
      </c>
      <c r="J368" t="s">
        <v>401</v>
      </c>
      <c r="K368" t="s">
        <v>39</v>
      </c>
      <c r="L368" t="s">
        <v>70</v>
      </c>
      <c r="M368" t="s">
        <v>75</v>
      </c>
      <c r="N368" t="s">
        <v>4419</v>
      </c>
      <c r="O368" t="s">
        <v>53</v>
      </c>
      <c r="P368" t="s">
        <v>770</v>
      </c>
      <c r="Q368" t="s">
        <v>4698</v>
      </c>
      <c r="R368" t="s">
        <v>4793</v>
      </c>
      <c r="S368">
        <v>2</v>
      </c>
      <c r="T368">
        <v>2.09</v>
      </c>
      <c r="U368">
        <v>0.42</v>
      </c>
      <c r="V368">
        <v>526</v>
      </c>
      <c r="W368">
        <v>0.81</v>
      </c>
      <c r="X368">
        <v>119</v>
      </c>
      <c r="Y368">
        <v>0.35</v>
      </c>
      <c r="Z368">
        <v>-97</v>
      </c>
      <c r="AA368">
        <v>-69</v>
      </c>
      <c r="AB368">
        <v>55</v>
      </c>
      <c r="AC368">
        <v>320</v>
      </c>
      <c r="AD368">
        <v>306</v>
      </c>
      <c r="AE368">
        <v>38101</v>
      </c>
      <c r="AF368">
        <v>38101</v>
      </c>
      <c r="AG368">
        <v>60440</v>
      </c>
      <c r="AH368">
        <v>2.29</v>
      </c>
      <c r="AI368" s="16">
        <v>0.99222939173940461</v>
      </c>
    </row>
    <row r="369" spans="1:35" x14ac:dyDescent="0.3">
      <c r="A369" t="s">
        <v>3279</v>
      </c>
      <c r="B369" t="s">
        <v>2598</v>
      </c>
      <c r="C369" t="s">
        <v>2547</v>
      </c>
      <c r="D369" t="s">
        <v>2635</v>
      </c>
      <c r="E369">
        <v>38114</v>
      </c>
      <c r="F369" t="s">
        <v>3165</v>
      </c>
      <c r="G369">
        <v>18031</v>
      </c>
      <c r="H369">
        <v>9760</v>
      </c>
      <c r="I369" t="s">
        <v>400</v>
      </c>
      <c r="J369" t="s">
        <v>401</v>
      </c>
      <c r="K369" t="s">
        <v>39</v>
      </c>
      <c r="L369" t="s">
        <v>70</v>
      </c>
      <c r="M369" t="s">
        <v>75</v>
      </c>
      <c r="N369" t="s">
        <v>4419</v>
      </c>
      <c r="O369" t="s">
        <v>544</v>
      </c>
      <c r="P369" t="s">
        <v>724</v>
      </c>
      <c r="Q369" t="s">
        <v>4681</v>
      </c>
      <c r="R369" t="s">
        <v>4794</v>
      </c>
      <c r="S369">
        <v>2</v>
      </c>
      <c r="T369">
        <v>2.4500000000000002</v>
      </c>
      <c r="U369">
        <v>0.28000000000000003</v>
      </c>
      <c r="V369">
        <v>995</v>
      </c>
      <c r="W369">
        <v>1.93</v>
      </c>
      <c r="X369">
        <v>40</v>
      </c>
      <c r="Y369">
        <v>0.28000000000000003</v>
      </c>
      <c r="Z369">
        <v>-74</v>
      </c>
      <c r="AA369">
        <v>-69</v>
      </c>
      <c r="AB369">
        <v>-13</v>
      </c>
      <c r="AC369">
        <v>385</v>
      </c>
      <c r="AD369">
        <v>303</v>
      </c>
      <c r="AE369">
        <v>38101</v>
      </c>
      <c r="AF369">
        <v>38101</v>
      </c>
      <c r="AG369">
        <v>18031</v>
      </c>
      <c r="AH369">
        <v>2.5099999999999998</v>
      </c>
      <c r="AI369" s="16">
        <v>0.96736181513154262</v>
      </c>
    </row>
    <row r="370" spans="1:35" x14ac:dyDescent="0.3">
      <c r="A370" t="s">
        <v>3280</v>
      </c>
      <c r="B370" t="s">
        <v>2598</v>
      </c>
      <c r="C370" t="s">
        <v>2547</v>
      </c>
      <c r="D370" t="s">
        <v>2635</v>
      </c>
      <c r="E370">
        <v>38114</v>
      </c>
      <c r="F370" t="s">
        <v>3163</v>
      </c>
      <c r="G370">
        <v>17601</v>
      </c>
      <c r="H370">
        <v>24570</v>
      </c>
      <c r="I370" t="s">
        <v>400</v>
      </c>
      <c r="J370" t="s">
        <v>401</v>
      </c>
      <c r="K370" t="s">
        <v>39</v>
      </c>
      <c r="L370" t="s">
        <v>70</v>
      </c>
      <c r="M370" t="s">
        <v>75</v>
      </c>
      <c r="N370" t="s">
        <v>4419</v>
      </c>
      <c r="O370" t="s">
        <v>544</v>
      </c>
      <c r="P370" t="s">
        <v>545</v>
      </c>
      <c r="Q370" t="s">
        <v>4679</v>
      </c>
      <c r="R370" t="s">
        <v>4795</v>
      </c>
      <c r="S370">
        <v>8</v>
      </c>
      <c r="T370">
        <v>2.6</v>
      </c>
      <c r="U370">
        <v>0.27</v>
      </c>
      <c r="V370">
        <v>945</v>
      </c>
      <c r="W370">
        <v>1.69</v>
      </c>
      <c r="X370">
        <v>111</v>
      </c>
      <c r="Y370">
        <v>0.34</v>
      </c>
      <c r="Z370">
        <v>-62</v>
      </c>
      <c r="AA370">
        <v>-69</v>
      </c>
      <c r="AB370">
        <v>29</v>
      </c>
      <c r="AC370">
        <v>527</v>
      </c>
      <c r="AD370">
        <v>487</v>
      </c>
      <c r="AE370">
        <v>38101</v>
      </c>
      <c r="AF370">
        <v>38101</v>
      </c>
      <c r="AG370">
        <v>17601</v>
      </c>
      <c r="AH370">
        <v>2.65</v>
      </c>
      <c r="AI370" s="16">
        <v>1</v>
      </c>
    </row>
    <row r="371" spans="1:35" x14ac:dyDescent="0.3">
      <c r="A371" t="s">
        <v>3281</v>
      </c>
      <c r="B371" t="s">
        <v>2598</v>
      </c>
      <c r="C371" t="s">
        <v>2547</v>
      </c>
      <c r="D371" t="s">
        <v>2635</v>
      </c>
      <c r="E371">
        <v>38114</v>
      </c>
      <c r="F371" t="s">
        <v>3179</v>
      </c>
      <c r="G371">
        <v>60447</v>
      </c>
      <c r="H371">
        <v>2078</v>
      </c>
      <c r="I371" t="s">
        <v>400</v>
      </c>
      <c r="J371" t="s">
        <v>401</v>
      </c>
      <c r="K371" t="s">
        <v>39</v>
      </c>
      <c r="L371" t="s">
        <v>70</v>
      </c>
      <c r="M371" t="s">
        <v>75</v>
      </c>
      <c r="N371" t="s">
        <v>4419</v>
      </c>
      <c r="O371" t="s">
        <v>53</v>
      </c>
      <c r="P371" t="s">
        <v>427</v>
      </c>
      <c r="Q371" t="s">
        <v>4694</v>
      </c>
      <c r="R371" t="s">
        <v>4796</v>
      </c>
      <c r="S371">
        <v>1</v>
      </c>
      <c r="T371">
        <v>2.0499999999999998</v>
      </c>
      <c r="U371">
        <v>0.28999999999999998</v>
      </c>
      <c r="V371">
        <v>506</v>
      </c>
      <c r="W371">
        <v>0.88</v>
      </c>
      <c r="X371">
        <v>280</v>
      </c>
      <c r="Y371">
        <v>0.5</v>
      </c>
      <c r="Z371">
        <v>-41</v>
      </c>
      <c r="AA371">
        <v>-69</v>
      </c>
      <c r="AB371">
        <v>39</v>
      </c>
      <c r="AC371">
        <v>224</v>
      </c>
      <c r="AD371">
        <v>194</v>
      </c>
      <c r="AE371">
        <v>72901</v>
      </c>
      <c r="AF371">
        <v>38101</v>
      </c>
      <c r="AG371">
        <v>60447</v>
      </c>
      <c r="AH371">
        <v>2.12</v>
      </c>
      <c r="AI371" s="16">
        <v>1</v>
      </c>
    </row>
    <row r="372" spans="1:35" x14ac:dyDescent="0.3">
      <c r="A372" t="s">
        <v>3282</v>
      </c>
      <c r="B372" t="s">
        <v>2598</v>
      </c>
      <c r="C372" t="s">
        <v>2547</v>
      </c>
      <c r="D372" t="s">
        <v>3179</v>
      </c>
      <c r="E372">
        <v>60447</v>
      </c>
      <c r="F372" t="s">
        <v>2884</v>
      </c>
      <c r="G372">
        <v>30349</v>
      </c>
      <c r="H372">
        <v>38517</v>
      </c>
      <c r="I372" t="s">
        <v>400</v>
      </c>
      <c r="J372" t="s">
        <v>401</v>
      </c>
      <c r="K372" t="s">
        <v>39</v>
      </c>
      <c r="L372" t="s">
        <v>50</v>
      </c>
      <c r="M372" t="s">
        <v>223</v>
      </c>
      <c r="N372" t="s">
        <v>4436</v>
      </c>
      <c r="O372" t="s">
        <v>53</v>
      </c>
      <c r="P372" t="s">
        <v>427</v>
      </c>
      <c r="Q372" t="s">
        <v>4694</v>
      </c>
      <c r="R372" t="s">
        <v>4695</v>
      </c>
      <c r="S372">
        <v>3</v>
      </c>
      <c r="T372">
        <v>1.22</v>
      </c>
      <c r="U372">
        <v>0.19</v>
      </c>
      <c r="V372">
        <v>711</v>
      </c>
      <c r="W372">
        <v>0.89</v>
      </c>
      <c r="X372">
        <v>4</v>
      </c>
      <c r="Y372">
        <v>0.25</v>
      </c>
      <c r="Z372">
        <v>28</v>
      </c>
      <c r="AA372">
        <v>-21</v>
      </c>
      <c r="AB372">
        <v>171</v>
      </c>
      <c r="AC372">
        <v>-50</v>
      </c>
      <c r="AD372">
        <v>100</v>
      </c>
      <c r="AE372">
        <v>30050</v>
      </c>
      <c r="AF372">
        <v>30301</v>
      </c>
      <c r="AG372">
        <v>60447</v>
      </c>
      <c r="AH372">
        <v>1.19</v>
      </c>
      <c r="AI372" s="16">
        <v>1</v>
      </c>
    </row>
    <row r="373" spans="1:35" x14ac:dyDescent="0.3">
      <c r="A373" t="s">
        <v>3283</v>
      </c>
      <c r="B373" t="s">
        <v>2598</v>
      </c>
      <c r="C373" t="s">
        <v>2547</v>
      </c>
      <c r="D373" t="s">
        <v>3284</v>
      </c>
      <c r="E373">
        <v>60411</v>
      </c>
      <c r="F373" t="s">
        <v>2854</v>
      </c>
      <c r="G373">
        <v>38301</v>
      </c>
      <c r="H373">
        <v>215352</v>
      </c>
      <c r="I373" t="s">
        <v>400</v>
      </c>
      <c r="J373" t="s">
        <v>401</v>
      </c>
      <c r="K373" t="s">
        <v>39</v>
      </c>
      <c r="L373" t="s">
        <v>70</v>
      </c>
      <c r="M373" t="s">
        <v>71</v>
      </c>
      <c r="N373" t="s">
        <v>4407</v>
      </c>
      <c r="O373" t="s">
        <v>50</v>
      </c>
      <c r="P373" t="s">
        <v>71</v>
      </c>
      <c r="Q373" t="s">
        <v>4233</v>
      </c>
      <c r="R373" t="s">
        <v>4753</v>
      </c>
      <c r="S373">
        <v>15</v>
      </c>
      <c r="T373">
        <v>2.3199999999999998</v>
      </c>
      <c r="U373">
        <v>0.24</v>
      </c>
      <c r="V373">
        <v>377</v>
      </c>
      <c r="W373">
        <v>0.74</v>
      </c>
      <c r="X373">
        <v>86</v>
      </c>
      <c r="Y373">
        <v>0.32</v>
      </c>
      <c r="Z373">
        <v>-13</v>
      </c>
      <c r="AA373">
        <v>-6</v>
      </c>
      <c r="AB373">
        <v>8</v>
      </c>
      <c r="AC373">
        <v>-33</v>
      </c>
      <c r="AD373">
        <v>-31</v>
      </c>
      <c r="AE373">
        <v>42134</v>
      </c>
      <c r="AF373">
        <v>38301</v>
      </c>
      <c r="AG373">
        <v>30233</v>
      </c>
      <c r="AH373">
        <v>2.34</v>
      </c>
      <c r="AI373" s="16">
        <v>0.72888888888888892</v>
      </c>
    </row>
    <row r="374" spans="1:35" x14ac:dyDescent="0.3">
      <c r="A374" t="s">
        <v>3285</v>
      </c>
      <c r="B374" t="s">
        <v>2598</v>
      </c>
      <c r="C374" t="s">
        <v>2547</v>
      </c>
      <c r="D374" t="s">
        <v>3197</v>
      </c>
      <c r="E374">
        <v>43162</v>
      </c>
      <c r="F374" t="s">
        <v>2659</v>
      </c>
      <c r="G374">
        <v>38343</v>
      </c>
      <c r="H374">
        <v>4240</v>
      </c>
      <c r="I374" t="s">
        <v>400</v>
      </c>
      <c r="J374" t="s">
        <v>401</v>
      </c>
      <c r="K374" t="s">
        <v>39</v>
      </c>
      <c r="L374" t="s">
        <v>87</v>
      </c>
      <c r="M374" t="s">
        <v>1170</v>
      </c>
      <c r="N374" t="s">
        <v>4711</v>
      </c>
      <c r="O374" t="s">
        <v>70</v>
      </c>
      <c r="P374" t="s">
        <v>553</v>
      </c>
      <c r="Q374" t="s">
        <v>4240</v>
      </c>
      <c r="R374" t="s">
        <v>4797</v>
      </c>
      <c r="S374">
        <v>8</v>
      </c>
      <c r="T374">
        <v>1.8</v>
      </c>
      <c r="U374">
        <v>0.27</v>
      </c>
      <c r="V374">
        <v>470</v>
      </c>
      <c r="W374">
        <v>0.91</v>
      </c>
      <c r="X374">
        <v>53</v>
      </c>
      <c r="Y374">
        <v>0.28000000000000003</v>
      </c>
      <c r="Z374">
        <v>-30</v>
      </c>
      <c r="AA374">
        <v>-73</v>
      </c>
      <c r="AB374">
        <v>13</v>
      </c>
      <c r="AC374">
        <v>413</v>
      </c>
      <c r="AD374">
        <v>353</v>
      </c>
      <c r="AE374">
        <v>43055</v>
      </c>
      <c r="AF374">
        <v>43162</v>
      </c>
      <c r="AG374">
        <v>38343</v>
      </c>
      <c r="AH374">
        <v>1.85</v>
      </c>
      <c r="AI374" s="16">
        <v>0.76356015090121554</v>
      </c>
    </row>
    <row r="375" spans="1:35" x14ac:dyDescent="0.3">
      <c r="A375" t="s">
        <v>3286</v>
      </c>
      <c r="B375" t="s">
        <v>2598</v>
      </c>
      <c r="C375" t="s">
        <v>2547</v>
      </c>
      <c r="D375" t="s">
        <v>3197</v>
      </c>
      <c r="E375">
        <v>43162</v>
      </c>
      <c r="F375" t="s">
        <v>2845</v>
      </c>
      <c r="G375">
        <v>37122</v>
      </c>
      <c r="H375">
        <v>2436</v>
      </c>
      <c r="I375" t="s">
        <v>400</v>
      </c>
      <c r="J375" t="s">
        <v>401</v>
      </c>
      <c r="K375" t="s">
        <v>39</v>
      </c>
      <c r="L375" t="s">
        <v>87</v>
      </c>
      <c r="M375" t="s">
        <v>1170</v>
      </c>
      <c r="N375" t="s">
        <v>4711</v>
      </c>
      <c r="O375" t="s">
        <v>70</v>
      </c>
      <c r="P375" t="s">
        <v>578</v>
      </c>
      <c r="Q375" t="s">
        <v>4398</v>
      </c>
      <c r="R375" t="s">
        <v>4798</v>
      </c>
      <c r="S375">
        <v>5</v>
      </c>
      <c r="T375">
        <v>2.2599999999999998</v>
      </c>
      <c r="U375">
        <v>0.38</v>
      </c>
      <c r="V375">
        <v>360</v>
      </c>
      <c r="W375">
        <v>0.83</v>
      </c>
      <c r="X375">
        <v>54</v>
      </c>
      <c r="Y375">
        <v>0.27</v>
      </c>
      <c r="Z375">
        <v>-62</v>
      </c>
      <c r="AA375">
        <v>-73</v>
      </c>
      <c r="AB375">
        <v>-14</v>
      </c>
      <c r="AC375">
        <v>216</v>
      </c>
      <c r="AD375">
        <v>129</v>
      </c>
      <c r="AE375">
        <v>43137</v>
      </c>
      <c r="AF375">
        <v>43162</v>
      </c>
      <c r="AG375">
        <v>37121</v>
      </c>
      <c r="AH375">
        <v>2.42</v>
      </c>
      <c r="AI375" s="16">
        <v>0.76965959114746763</v>
      </c>
    </row>
    <row r="376" spans="1:35" x14ac:dyDescent="0.3">
      <c r="A376" t="s">
        <v>3287</v>
      </c>
      <c r="B376" t="s">
        <v>2598</v>
      </c>
      <c r="C376" t="s">
        <v>3288</v>
      </c>
      <c r="D376" t="s">
        <v>2635</v>
      </c>
      <c r="E376">
        <v>38114</v>
      </c>
      <c r="F376" t="s">
        <v>3183</v>
      </c>
      <c r="G376">
        <v>60440</v>
      </c>
      <c r="H376">
        <v>15818.1</v>
      </c>
      <c r="I376" t="s">
        <v>400</v>
      </c>
      <c r="J376" t="s">
        <v>401</v>
      </c>
      <c r="K376" t="s">
        <v>39</v>
      </c>
      <c r="L376" t="s">
        <v>70</v>
      </c>
      <c r="M376" t="s">
        <v>75</v>
      </c>
      <c r="N376" t="s">
        <v>4419</v>
      </c>
      <c r="O376" t="s">
        <v>53</v>
      </c>
      <c r="P376" t="s">
        <v>770</v>
      </c>
      <c r="Q376" t="s">
        <v>4698</v>
      </c>
      <c r="R376" t="s">
        <v>4793</v>
      </c>
      <c r="S376">
        <v>2</v>
      </c>
      <c r="T376">
        <v>2.09</v>
      </c>
      <c r="U376">
        <v>0.42</v>
      </c>
      <c r="V376">
        <v>526</v>
      </c>
      <c r="W376">
        <v>0.81</v>
      </c>
      <c r="X376">
        <v>119</v>
      </c>
      <c r="Y376">
        <v>0.35</v>
      </c>
      <c r="Z376">
        <v>-97</v>
      </c>
      <c r="AA376">
        <v>-69</v>
      </c>
      <c r="AB376">
        <v>55</v>
      </c>
      <c r="AC376">
        <v>320</v>
      </c>
      <c r="AD376">
        <v>306</v>
      </c>
      <c r="AE376">
        <v>38101</v>
      </c>
      <c r="AF376">
        <v>38101</v>
      </c>
      <c r="AG376">
        <v>60440</v>
      </c>
      <c r="AH376">
        <v>2.29</v>
      </c>
      <c r="AI376" s="16">
        <v>0.97495477068423575</v>
      </c>
    </row>
    <row r="377" spans="1:35" x14ac:dyDescent="0.3">
      <c r="A377" t="s">
        <v>3289</v>
      </c>
      <c r="B377" t="s">
        <v>2598</v>
      </c>
      <c r="C377" t="s">
        <v>3290</v>
      </c>
      <c r="D377" t="s">
        <v>2854</v>
      </c>
      <c r="E377">
        <v>38301</v>
      </c>
      <c r="F377" t="s">
        <v>3284</v>
      </c>
      <c r="G377">
        <v>60411</v>
      </c>
      <c r="H377">
        <v>0.87</v>
      </c>
      <c r="AI377" s="16">
        <v>0</v>
      </c>
    </row>
    <row r="378" spans="1:35" x14ac:dyDescent="0.3">
      <c r="A378" t="s">
        <v>3291</v>
      </c>
      <c r="B378" t="s">
        <v>2598</v>
      </c>
      <c r="C378" t="s">
        <v>3292</v>
      </c>
      <c r="D378" t="s">
        <v>2854</v>
      </c>
      <c r="E378">
        <v>38301</v>
      </c>
      <c r="F378" t="s">
        <v>3293</v>
      </c>
      <c r="G378">
        <v>49037</v>
      </c>
      <c r="H378">
        <v>1950</v>
      </c>
      <c r="I378" t="s">
        <v>1728</v>
      </c>
      <c r="J378" t="s">
        <v>1729</v>
      </c>
      <c r="K378" t="s">
        <v>39</v>
      </c>
      <c r="L378" t="s">
        <v>70</v>
      </c>
      <c r="M378" t="s">
        <v>71</v>
      </c>
      <c r="N378" t="s">
        <v>4407</v>
      </c>
      <c r="O378" t="s">
        <v>176</v>
      </c>
      <c r="P378" t="s">
        <v>1081</v>
      </c>
      <c r="Q378" t="s">
        <v>4799</v>
      </c>
      <c r="R378" t="s">
        <v>4800</v>
      </c>
      <c r="S378">
        <v>1</v>
      </c>
      <c r="T378">
        <v>3.21</v>
      </c>
      <c r="U378">
        <v>0.25</v>
      </c>
      <c r="V378">
        <v>608</v>
      </c>
      <c r="W378">
        <v>1.04</v>
      </c>
      <c r="X378">
        <v>0</v>
      </c>
      <c r="Y378">
        <v>0.25</v>
      </c>
      <c r="Z378">
        <v>-18</v>
      </c>
      <c r="AA378">
        <v>16</v>
      </c>
      <c r="AB378">
        <v>41</v>
      </c>
      <c r="AC378">
        <v>612</v>
      </c>
      <c r="AD378">
        <v>669</v>
      </c>
      <c r="AE378">
        <v>38301</v>
      </c>
      <c r="AF378">
        <v>38301</v>
      </c>
      <c r="AG378">
        <v>49014</v>
      </c>
      <c r="AH378">
        <v>3.24</v>
      </c>
      <c r="AI378" s="16">
        <v>0.70463768115942027</v>
      </c>
    </row>
    <row r="379" spans="1:35" x14ac:dyDescent="0.3">
      <c r="A379" t="s">
        <v>3294</v>
      </c>
      <c r="B379" t="s">
        <v>3295</v>
      </c>
      <c r="C379" t="s">
        <v>2550</v>
      </c>
      <c r="D379" t="s">
        <v>3296</v>
      </c>
      <c r="E379">
        <v>33328</v>
      </c>
      <c r="F379" t="s">
        <v>2854</v>
      </c>
      <c r="G379">
        <v>38301</v>
      </c>
      <c r="H379">
        <v>1100</v>
      </c>
      <c r="I379" t="s">
        <v>302</v>
      </c>
      <c r="J379" t="s">
        <v>303</v>
      </c>
      <c r="K379" t="s">
        <v>39</v>
      </c>
      <c r="L379" t="s">
        <v>220</v>
      </c>
      <c r="M379" t="s">
        <v>304</v>
      </c>
      <c r="N379" t="s">
        <v>4801</v>
      </c>
      <c r="O379" t="s">
        <v>70</v>
      </c>
      <c r="P379" t="s">
        <v>71</v>
      </c>
      <c r="Q379" t="s">
        <v>4407</v>
      </c>
      <c r="R379" t="s">
        <v>4802</v>
      </c>
      <c r="S379">
        <v>1</v>
      </c>
      <c r="T379">
        <v>1.17</v>
      </c>
      <c r="U379">
        <v>0.22</v>
      </c>
      <c r="V379">
        <v>941</v>
      </c>
      <c r="W379">
        <v>1.83</v>
      </c>
      <c r="X379">
        <v>23</v>
      </c>
      <c r="Y379">
        <v>0.25</v>
      </c>
      <c r="Z379">
        <v>35</v>
      </c>
      <c r="AA379">
        <v>0</v>
      </c>
      <c r="AB379">
        <v>-4</v>
      </c>
      <c r="AC379">
        <v>569</v>
      </c>
      <c r="AD379">
        <v>565</v>
      </c>
      <c r="AE379">
        <v>33441</v>
      </c>
      <c r="AF379">
        <v>33317</v>
      </c>
      <c r="AG379">
        <v>38301</v>
      </c>
      <c r="AH379">
        <v>1.17</v>
      </c>
      <c r="AI379" s="16">
        <v>1</v>
      </c>
    </row>
    <row r="380" spans="1:35" x14ac:dyDescent="0.3">
      <c r="A380" t="s">
        <v>3297</v>
      </c>
      <c r="B380" t="s">
        <v>3295</v>
      </c>
      <c r="C380" t="s">
        <v>2550</v>
      </c>
      <c r="D380" t="s">
        <v>3298</v>
      </c>
      <c r="E380">
        <v>33012</v>
      </c>
      <c r="F380" t="s">
        <v>2854</v>
      </c>
      <c r="G380">
        <v>38301</v>
      </c>
      <c r="H380">
        <v>1100</v>
      </c>
      <c r="I380" t="s">
        <v>302</v>
      </c>
      <c r="J380" t="s">
        <v>303</v>
      </c>
      <c r="K380" t="s">
        <v>39</v>
      </c>
      <c r="L380" t="s">
        <v>220</v>
      </c>
      <c r="M380" t="s">
        <v>363</v>
      </c>
      <c r="N380" t="s">
        <v>4803</v>
      </c>
      <c r="O380" t="s">
        <v>70</v>
      </c>
      <c r="P380" t="s">
        <v>71</v>
      </c>
      <c r="Q380" t="s">
        <v>4407</v>
      </c>
      <c r="R380" t="s">
        <v>4804</v>
      </c>
      <c r="S380">
        <v>1</v>
      </c>
      <c r="T380">
        <v>1.1499999999999999</v>
      </c>
      <c r="U380">
        <v>0.21</v>
      </c>
      <c r="V380">
        <v>953</v>
      </c>
      <c r="W380">
        <v>1.96</v>
      </c>
      <c r="X380">
        <v>7</v>
      </c>
      <c r="Y380">
        <v>0.25</v>
      </c>
      <c r="Z380">
        <v>50</v>
      </c>
      <c r="AA380">
        <v>-7</v>
      </c>
      <c r="AB380">
        <v>-20</v>
      </c>
      <c r="AC380">
        <v>615</v>
      </c>
      <c r="AD380">
        <v>588</v>
      </c>
      <c r="AE380">
        <v>33101</v>
      </c>
      <c r="AF380">
        <v>33002</v>
      </c>
      <c r="AG380">
        <v>38301</v>
      </c>
      <c r="AH380">
        <v>1.1399999999999999</v>
      </c>
      <c r="AI380" s="16">
        <v>1</v>
      </c>
    </row>
    <row r="381" spans="1:35" x14ac:dyDescent="0.3">
      <c r="A381" t="s">
        <v>3299</v>
      </c>
      <c r="B381" t="s">
        <v>3295</v>
      </c>
      <c r="C381" t="s">
        <v>2550</v>
      </c>
      <c r="D381" t="s">
        <v>3235</v>
      </c>
      <c r="E381">
        <v>77084</v>
      </c>
      <c r="F381" t="s">
        <v>2854</v>
      </c>
      <c r="G381">
        <v>38301</v>
      </c>
      <c r="H381">
        <v>1225</v>
      </c>
      <c r="I381" t="s">
        <v>302</v>
      </c>
      <c r="J381" t="s">
        <v>303</v>
      </c>
      <c r="K381" t="s">
        <v>39</v>
      </c>
      <c r="L381" t="s">
        <v>76</v>
      </c>
      <c r="M381" t="s">
        <v>228</v>
      </c>
      <c r="N381" t="s">
        <v>4750</v>
      </c>
      <c r="O381" t="s">
        <v>70</v>
      </c>
      <c r="P381" t="s">
        <v>71</v>
      </c>
      <c r="Q381" t="s">
        <v>4407</v>
      </c>
      <c r="R381" t="s">
        <v>4805</v>
      </c>
      <c r="S381">
        <v>1</v>
      </c>
      <c r="T381">
        <v>0.95</v>
      </c>
      <c r="U381">
        <v>0.23</v>
      </c>
      <c r="V381">
        <v>645</v>
      </c>
      <c r="W381">
        <v>1.04</v>
      </c>
      <c r="X381">
        <v>0</v>
      </c>
      <c r="Y381">
        <v>0.25</v>
      </c>
      <c r="Z381">
        <v>-13</v>
      </c>
      <c r="AA381">
        <v>23</v>
      </c>
      <c r="AB381">
        <v>41</v>
      </c>
      <c r="AC381">
        <v>26</v>
      </c>
      <c r="AD381">
        <v>90</v>
      </c>
      <c r="AE381">
        <v>77001</v>
      </c>
      <c r="AF381">
        <v>77001</v>
      </c>
      <c r="AG381">
        <v>38301</v>
      </c>
      <c r="AH381">
        <v>0.96</v>
      </c>
      <c r="AI381" s="16">
        <v>1</v>
      </c>
    </row>
    <row r="382" spans="1:35" x14ac:dyDescent="0.3">
      <c r="A382" t="s">
        <v>3300</v>
      </c>
      <c r="B382" t="s">
        <v>3295</v>
      </c>
      <c r="C382" t="s">
        <v>2550</v>
      </c>
      <c r="D382" t="s">
        <v>2854</v>
      </c>
      <c r="E382">
        <v>38301</v>
      </c>
      <c r="F382" t="s">
        <v>3301</v>
      </c>
      <c r="G382">
        <v>28806</v>
      </c>
      <c r="H382">
        <v>11326.2</v>
      </c>
      <c r="I382" t="s">
        <v>302</v>
      </c>
      <c r="J382" t="s">
        <v>303</v>
      </c>
      <c r="K382" t="s">
        <v>39</v>
      </c>
      <c r="L382" t="s">
        <v>70</v>
      </c>
      <c r="M382" t="s">
        <v>71</v>
      </c>
      <c r="N382" t="s">
        <v>4407</v>
      </c>
      <c r="O382" t="s">
        <v>68</v>
      </c>
      <c r="P382" t="s">
        <v>1736</v>
      </c>
      <c r="Q382" t="s">
        <v>4806</v>
      </c>
      <c r="R382" t="s">
        <v>4807</v>
      </c>
      <c r="S382">
        <v>9</v>
      </c>
      <c r="T382">
        <v>2.15</v>
      </c>
      <c r="U382">
        <v>0.22</v>
      </c>
      <c r="V382">
        <v>585</v>
      </c>
      <c r="W382">
        <v>1.37</v>
      </c>
      <c r="X382">
        <v>33</v>
      </c>
      <c r="Y382">
        <v>0.28000000000000003</v>
      </c>
      <c r="Z382">
        <v>-104</v>
      </c>
      <c r="AA382">
        <v>-17</v>
      </c>
      <c r="AB382">
        <v>-64</v>
      </c>
      <c r="AC382">
        <v>158</v>
      </c>
      <c r="AD382">
        <v>77</v>
      </c>
      <c r="AE382">
        <v>38301</v>
      </c>
      <c r="AF382">
        <v>38301</v>
      </c>
      <c r="AG382">
        <v>28801</v>
      </c>
      <c r="AH382">
        <v>2.15</v>
      </c>
      <c r="AI382" s="16">
        <v>1</v>
      </c>
    </row>
    <row r="383" spans="1:35" x14ac:dyDescent="0.3">
      <c r="A383" t="s">
        <v>3302</v>
      </c>
      <c r="B383" t="s">
        <v>3295</v>
      </c>
      <c r="C383" t="s">
        <v>2550</v>
      </c>
      <c r="D383" t="s">
        <v>2854</v>
      </c>
      <c r="E383">
        <v>38301</v>
      </c>
      <c r="F383" t="s">
        <v>3200</v>
      </c>
      <c r="G383">
        <v>30903</v>
      </c>
      <c r="H383">
        <v>1197.55</v>
      </c>
      <c r="I383" t="s">
        <v>302</v>
      </c>
      <c r="J383" t="s">
        <v>303</v>
      </c>
      <c r="K383" t="s">
        <v>39</v>
      </c>
      <c r="L383" t="s">
        <v>70</v>
      </c>
      <c r="M383" t="s">
        <v>71</v>
      </c>
      <c r="N383" t="s">
        <v>4407</v>
      </c>
      <c r="O383" t="s">
        <v>50</v>
      </c>
      <c r="P383" t="s">
        <v>98</v>
      </c>
      <c r="Q383" t="s">
        <v>4715</v>
      </c>
      <c r="R383" t="s">
        <v>4808</v>
      </c>
      <c r="S383">
        <v>3</v>
      </c>
      <c r="T383">
        <v>2.15</v>
      </c>
      <c r="U383">
        <v>0.21</v>
      </c>
      <c r="V383">
        <v>578</v>
      </c>
      <c r="W383">
        <v>1.29</v>
      </c>
      <c r="X383">
        <v>57</v>
      </c>
      <c r="Y383">
        <v>0.3</v>
      </c>
      <c r="Z383">
        <v>-131</v>
      </c>
      <c r="AA383">
        <v>-17</v>
      </c>
      <c r="AB383">
        <v>-45</v>
      </c>
      <c r="AC383">
        <v>161</v>
      </c>
      <c r="AD383">
        <v>99</v>
      </c>
      <c r="AE383">
        <v>42134</v>
      </c>
      <c r="AF383">
        <v>38301</v>
      </c>
      <c r="AG383">
        <v>30901</v>
      </c>
      <c r="AH383">
        <v>2.14</v>
      </c>
      <c r="AI383" s="16">
        <v>1</v>
      </c>
    </row>
    <row r="384" spans="1:35" x14ac:dyDescent="0.3">
      <c r="A384" t="s">
        <v>3303</v>
      </c>
      <c r="B384" t="s">
        <v>3295</v>
      </c>
      <c r="C384" t="s">
        <v>2550</v>
      </c>
      <c r="D384" t="s">
        <v>2854</v>
      </c>
      <c r="E384">
        <v>38301</v>
      </c>
      <c r="F384" t="s">
        <v>3304</v>
      </c>
      <c r="G384">
        <v>33426</v>
      </c>
      <c r="H384">
        <v>4541.76</v>
      </c>
      <c r="I384" t="s">
        <v>302</v>
      </c>
      <c r="J384" t="s">
        <v>303</v>
      </c>
      <c r="K384" t="s">
        <v>39</v>
      </c>
      <c r="L384" t="s">
        <v>70</v>
      </c>
      <c r="M384" t="s">
        <v>71</v>
      </c>
      <c r="N384" t="s">
        <v>4407</v>
      </c>
      <c r="O384" t="s">
        <v>220</v>
      </c>
      <c r="P384" t="s">
        <v>1698</v>
      </c>
      <c r="Q384" t="s">
        <v>4809</v>
      </c>
      <c r="R384" t="s">
        <v>4810</v>
      </c>
      <c r="S384">
        <v>2</v>
      </c>
      <c r="T384">
        <v>2.4900000000000002</v>
      </c>
      <c r="U384">
        <v>0.23</v>
      </c>
      <c r="V384">
        <v>912</v>
      </c>
      <c r="W384">
        <v>1.9</v>
      </c>
      <c r="X384">
        <v>105</v>
      </c>
      <c r="Y384">
        <v>0.35</v>
      </c>
      <c r="Z384">
        <v>-33</v>
      </c>
      <c r="AA384">
        <v>-17</v>
      </c>
      <c r="AB384">
        <v>-20</v>
      </c>
      <c r="AC384">
        <v>-30</v>
      </c>
      <c r="AD384">
        <v>-67</v>
      </c>
      <c r="AE384">
        <v>37087</v>
      </c>
      <c r="AF384">
        <v>38301</v>
      </c>
      <c r="AG384">
        <v>33424</v>
      </c>
      <c r="AH384">
        <v>2.5</v>
      </c>
      <c r="AI384" s="16">
        <v>0.78492063492063491</v>
      </c>
    </row>
    <row r="385" spans="1:35" x14ac:dyDescent="0.3">
      <c r="A385" t="s">
        <v>3305</v>
      </c>
      <c r="B385" t="s">
        <v>3295</v>
      </c>
      <c r="C385" t="s">
        <v>2550</v>
      </c>
      <c r="D385" t="s">
        <v>2854</v>
      </c>
      <c r="E385">
        <v>38301</v>
      </c>
      <c r="F385" t="s">
        <v>3306</v>
      </c>
      <c r="G385">
        <v>34201</v>
      </c>
      <c r="H385">
        <v>1923.25</v>
      </c>
      <c r="I385" t="s">
        <v>302</v>
      </c>
      <c r="J385" t="s">
        <v>303</v>
      </c>
      <c r="K385" t="s">
        <v>39</v>
      </c>
      <c r="L385" t="s">
        <v>70</v>
      </c>
      <c r="M385" t="s">
        <v>71</v>
      </c>
      <c r="N385" t="s">
        <v>4407</v>
      </c>
      <c r="O385" t="s">
        <v>220</v>
      </c>
      <c r="P385" t="s">
        <v>1695</v>
      </c>
      <c r="Q385" t="s">
        <v>4811</v>
      </c>
      <c r="R385" t="s">
        <v>4812</v>
      </c>
      <c r="S385">
        <v>1</v>
      </c>
      <c r="T385">
        <v>2.4500000000000002</v>
      </c>
      <c r="U385">
        <v>0.22</v>
      </c>
      <c r="V385">
        <v>785</v>
      </c>
      <c r="W385">
        <v>1</v>
      </c>
      <c r="X385">
        <v>83</v>
      </c>
      <c r="Y385">
        <v>0.3</v>
      </c>
      <c r="Z385">
        <v>-8</v>
      </c>
      <c r="AA385">
        <v>-17</v>
      </c>
      <c r="AB385">
        <v>190</v>
      </c>
      <c r="AC385">
        <v>-210</v>
      </c>
      <c r="AD385">
        <v>-37</v>
      </c>
      <c r="AE385">
        <v>38101</v>
      </c>
      <c r="AF385">
        <v>38301</v>
      </c>
      <c r="AG385">
        <v>34208</v>
      </c>
      <c r="AH385">
        <v>2.4500000000000002</v>
      </c>
      <c r="AI385" s="16">
        <v>1</v>
      </c>
    </row>
    <row r="386" spans="1:35" x14ac:dyDescent="0.3">
      <c r="A386" t="s">
        <v>3307</v>
      </c>
      <c r="B386" t="s">
        <v>3295</v>
      </c>
      <c r="C386" t="s">
        <v>2550</v>
      </c>
      <c r="D386" t="s">
        <v>2854</v>
      </c>
      <c r="E386">
        <v>38301</v>
      </c>
      <c r="F386" t="s">
        <v>3308</v>
      </c>
      <c r="G386">
        <v>8723</v>
      </c>
      <c r="H386">
        <v>7112.6</v>
      </c>
      <c r="I386" t="s">
        <v>302</v>
      </c>
      <c r="J386" t="s">
        <v>303</v>
      </c>
      <c r="K386" t="s">
        <v>39</v>
      </c>
      <c r="L386" t="s">
        <v>70</v>
      </c>
      <c r="M386" t="s">
        <v>71</v>
      </c>
      <c r="N386" t="s">
        <v>4407</v>
      </c>
      <c r="O386" t="s">
        <v>1289</v>
      </c>
      <c r="P386" t="s">
        <v>1743</v>
      </c>
      <c r="Q386" t="s">
        <v>4813</v>
      </c>
      <c r="R386" t="s">
        <v>4814</v>
      </c>
      <c r="S386">
        <v>3</v>
      </c>
      <c r="T386">
        <v>2.44</v>
      </c>
      <c r="U386">
        <v>0.23</v>
      </c>
      <c r="V386">
        <v>971</v>
      </c>
      <c r="W386">
        <v>1.64</v>
      </c>
      <c r="X386">
        <v>55</v>
      </c>
      <c r="Y386">
        <v>0.28000000000000003</v>
      </c>
      <c r="Z386">
        <v>14</v>
      </c>
      <c r="AA386">
        <v>-17</v>
      </c>
      <c r="AB386">
        <v>56</v>
      </c>
      <c r="AC386">
        <v>233</v>
      </c>
      <c r="AD386">
        <v>272</v>
      </c>
      <c r="AE386">
        <v>38101</v>
      </c>
      <c r="AF386">
        <v>38301</v>
      </c>
      <c r="AG386">
        <v>8723</v>
      </c>
      <c r="AH386">
        <v>2.4500000000000002</v>
      </c>
      <c r="AI386" s="16">
        <v>1</v>
      </c>
    </row>
    <row r="387" spans="1:35" x14ac:dyDescent="0.3">
      <c r="A387" t="s">
        <v>3309</v>
      </c>
      <c r="B387" t="s">
        <v>3295</v>
      </c>
      <c r="C387" t="s">
        <v>2550</v>
      </c>
      <c r="D387" t="s">
        <v>2854</v>
      </c>
      <c r="E387">
        <v>38301</v>
      </c>
      <c r="F387" t="s">
        <v>3189</v>
      </c>
      <c r="G387">
        <v>34613</v>
      </c>
      <c r="H387">
        <v>16427.25</v>
      </c>
      <c r="I387" t="s">
        <v>302</v>
      </c>
      <c r="J387" t="s">
        <v>303</v>
      </c>
      <c r="K387" t="s">
        <v>39</v>
      </c>
      <c r="L387" t="s">
        <v>70</v>
      </c>
      <c r="M387" t="s">
        <v>71</v>
      </c>
      <c r="N387" t="s">
        <v>4407</v>
      </c>
      <c r="O387" t="s">
        <v>220</v>
      </c>
      <c r="P387" t="s">
        <v>1167</v>
      </c>
      <c r="Q387" t="s">
        <v>4704</v>
      </c>
      <c r="R387" t="s">
        <v>4815</v>
      </c>
      <c r="S387">
        <v>8</v>
      </c>
      <c r="T387">
        <v>2.4500000000000002</v>
      </c>
      <c r="U387">
        <v>0.22</v>
      </c>
      <c r="V387">
        <v>745</v>
      </c>
      <c r="W387">
        <v>2.3199999999999998</v>
      </c>
      <c r="X387">
        <v>93</v>
      </c>
      <c r="Y387">
        <v>0.33</v>
      </c>
      <c r="Z387">
        <v>-71</v>
      </c>
      <c r="AA387">
        <v>-17</v>
      </c>
      <c r="AB387">
        <v>-168</v>
      </c>
      <c r="AC387">
        <v>-234</v>
      </c>
      <c r="AD387">
        <v>-419</v>
      </c>
      <c r="AE387">
        <v>38301</v>
      </c>
      <c r="AF387">
        <v>38301</v>
      </c>
      <c r="AG387">
        <v>34601</v>
      </c>
      <c r="AH387">
        <v>2.4500000000000002</v>
      </c>
      <c r="AI387" s="16">
        <v>0.99215631561930528</v>
      </c>
    </row>
    <row r="388" spans="1:35" x14ac:dyDescent="0.3">
      <c r="A388" t="s">
        <v>3310</v>
      </c>
      <c r="B388" t="s">
        <v>3295</v>
      </c>
      <c r="C388" t="s">
        <v>2550</v>
      </c>
      <c r="D388" t="s">
        <v>2854</v>
      </c>
      <c r="E388">
        <v>38301</v>
      </c>
      <c r="F388" t="s">
        <v>3311</v>
      </c>
      <c r="G388">
        <v>33442</v>
      </c>
      <c r="H388">
        <v>18036.439999999999</v>
      </c>
      <c r="I388" t="s">
        <v>302</v>
      </c>
      <c r="J388" t="s">
        <v>303</v>
      </c>
      <c r="K388" t="s">
        <v>39</v>
      </c>
      <c r="L388" t="s">
        <v>70</v>
      </c>
      <c r="M388" t="s">
        <v>71</v>
      </c>
      <c r="N388" t="s">
        <v>4407</v>
      </c>
      <c r="O388" t="s">
        <v>220</v>
      </c>
      <c r="P388" t="s">
        <v>1689</v>
      </c>
      <c r="Q388" t="s">
        <v>4816</v>
      </c>
      <c r="R388" t="s">
        <v>4817</v>
      </c>
      <c r="S388">
        <v>8</v>
      </c>
      <c r="T388">
        <v>2.41</v>
      </c>
      <c r="U388">
        <v>0.22</v>
      </c>
      <c r="V388">
        <v>935</v>
      </c>
      <c r="W388">
        <v>2.12</v>
      </c>
      <c r="X388">
        <v>90</v>
      </c>
      <c r="Y388">
        <v>0.32</v>
      </c>
      <c r="Z388">
        <v>-53</v>
      </c>
      <c r="AA388">
        <v>-17</v>
      </c>
      <c r="AB388">
        <v>-73</v>
      </c>
      <c r="AC388">
        <v>-103</v>
      </c>
      <c r="AD388">
        <v>-193</v>
      </c>
      <c r="AE388">
        <v>38301</v>
      </c>
      <c r="AF388">
        <v>38301</v>
      </c>
      <c r="AG388">
        <v>33441</v>
      </c>
      <c r="AH388">
        <v>2.41</v>
      </c>
      <c r="AI388" s="16">
        <v>0.9642857142857143</v>
      </c>
    </row>
    <row r="389" spans="1:35" x14ac:dyDescent="0.3">
      <c r="A389" t="s">
        <v>3312</v>
      </c>
      <c r="B389" t="s">
        <v>3295</v>
      </c>
      <c r="C389" t="s">
        <v>2550</v>
      </c>
      <c r="D389" t="s">
        <v>2854</v>
      </c>
      <c r="E389">
        <v>38301</v>
      </c>
      <c r="F389" t="s">
        <v>3313</v>
      </c>
      <c r="G389">
        <v>39540</v>
      </c>
      <c r="H389">
        <v>1037.8499999999999</v>
      </c>
      <c r="I389" t="s">
        <v>302</v>
      </c>
      <c r="J389" t="s">
        <v>303</v>
      </c>
      <c r="K389" t="s">
        <v>39</v>
      </c>
      <c r="L389" t="s">
        <v>70</v>
      </c>
      <c r="M389" t="s">
        <v>71</v>
      </c>
      <c r="N389" t="s">
        <v>4407</v>
      </c>
      <c r="O389" t="s">
        <v>66</v>
      </c>
      <c r="P389" t="s">
        <v>1735</v>
      </c>
      <c r="Q389" t="s">
        <v>4818</v>
      </c>
      <c r="R389" t="s">
        <v>4819</v>
      </c>
      <c r="S389">
        <v>1</v>
      </c>
      <c r="T389">
        <v>2.5499999999999998</v>
      </c>
      <c r="U389">
        <v>0.22</v>
      </c>
      <c r="V389">
        <v>407</v>
      </c>
      <c r="W389">
        <v>0.79</v>
      </c>
      <c r="X389">
        <v>147</v>
      </c>
      <c r="Y389">
        <v>0.35</v>
      </c>
      <c r="Z389">
        <v>-39</v>
      </c>
      <c r="AA389">
        <v>-17</v>
      </c>
      <c r="AB389">
        <v>23</v>
      </c>
      <c r="AC389">
        <v>-126</v>
      </c>
      <c r="AD389">
        <v>-120</v>
      </c>
      <c r="AE389">
        <v>37121</v>
      </c>
      <c r="AF389">
        <v>38301</v>
      </c>
      <c r="AG389">
        <v>39530</v>
      </c>
      <c r="AH389">
        <v>2.5499999999999998</v>
      </c>
      <c r="AI389" s="16">
        <v>1</v>
      </c>
    </row>
    <row r="390" spans="1:35" x14ac:dyDescent="0.3">
      <c r="A390" t="s">
        <v>3314</v>
      </c>
      <c r="B390" t="s">
        <v>3295</v>
      </c>
      <c r="C390" t="s">
        <v>2550</v>
      </c>
      <c r="D390" t="s">
        <v>2854</v>
      </c>
      <c r="E390">
        <v>38301</v>
      </c>
      <c r="F390" t="s">
        <v>3315</v>
      </c>
      <c r="G390">
        <v>22033</v>
      </c>
      <c r="H390">
        <v>2190.1</v>
      </c>
      <c r="I390" t="s">
        <v>302</v>
      </c>
      <c r="J390" t="s">
        <v>303</v>
      </c>
      <c r="K390" t="s">
        <v>39</v>
      </c>
      <c r="L390" t="s">
        <v>70</v>
      </c>
      <c r="M390" t="s">
        <v>71</v>
      </c>
      <c r="N390" t="s">
        <v>4407</v>
      </c>
      <c r="O390" t="s">
        <v>396</v>
      </c>
      <c r="P390" t="s">
        <v>1784</v>
      </c>
      <c r="Q390" t="s">
        <v>4820</v>
      </c>
      <c r="R390" t="s">
        <v>4821</v>
      </c>
      <c r="S390">
        <v>1</v>
      </c>
      <c r="T390">
        <v>2.42</v>
      </c>
      <c r="U390">
        <v>0.23</v>
      </c>
      <c r="V390">
        <v>905</v>
      </c>
      <c r="W390">
        <v>2.21</v>
      </c>
      <c r="X390">
        <v>0</v>
      </c>
      <c r="Y390">
        <v>0.25</v>
      </c>
      <c r="Z390">
        <v>-88</v>
      </c>
      <c r="AA390">
        <v>-17</v>
      </c>
      <c r="AB390">
        <v>-94</v>
      </c>
      <c r="AC390">
        <v>268</v>
      </c>
      <c r="AD390">
        <v>157</v>
      </c>
      <c r="AE390">
        <v>38301</v>
      </c>
      <c r="AF390">
        <v>38301</v>
      </c>
      <c r="AG390">
        <v>22030</v>
      </c>
      <c r="AH390">
        <v>2.4300000000000002</v>
      </c>
      <c r="AI390" s="16">
        <v>1</v>
      </c>
    </row>
    <row r="391" spans="1:35" x14ac:dyDescent="0.3">
      <c r="A391" t="s">
        <v>3316</v>
      </c>
      <c r="B391" t="s">
        <v>3295</v>
      </c>
      <c r="C391" t="s">
        <v>2550</v>
      </c>
      <c r="D391" t="s">
        <v>2854</v>
      </c>
      <c r="E391">
        <v>38301</v>
      </c>
      <c r="F391" t="s">
        <v>3317</v>
      </c>
      <c r="G391">
        <v>28302</v>
      </c>
      <c r="H391">
        <v>14660.85</v>
      </c>
      <c r="I391" t="s">
        <v>302</v>
      </c>
      <c r="J391" t="s">
        <v>303</v>
      </c>
      <c r="K391" t="s">
        <v>39</v>
      </c>
      <c r="L391" t="s">
        <v>70</v>
      </c>
      <c r="M391" t="s">
        <v>71</v>
      </c>
      <c r="N391" t="s">
        <v>4407</v>
      </c>
      <c r="O391" t="s">
        <v>68</v>
      </c>
      <c r="P391" t="s">
        <v>716</v>
      </c>
      <c r="Q391" t="s">
        <v>4822</v>
      </c>
      <c r="R391" t="s">
        <v>4823</v>
      </c>
      <c r="S391">
        <v>9</v>
      </c>
      <c r="T391">
        <v>2.15</v>
      </c>
      <c r="U391">
        <v>0.22</v>
      </c>
      <c r="V391">
        <v>757</v>
      </c>
      <c r="W391">
        <v>2.16</v>
      </c>
      <c r="X391">
        <v>24</v>
      </c>
      <c r="Y391">
        <v>0.27</v>
      </c>
      <c r="Z391">
        <v>-70</v>
      </c>
      <c r="AA391">
        <v>-17</v>
      </c>
      <c r="AB391">
        <v>-85</v>
      </c>
      <c r="AC391">
        <v>-102</v>
      </c>
      <c r="AD391">
        <v>-204</v>
      </c>
      <c r="AE391">
        <v>38301</v>
      </c>
      <c r="AF391">
        <v>38301</v>
      </c>
      <c r="AG391">
        <v>28301</v>
      </c>
      <c r="AH391">
        <v>2.15</v>
      </c>
      <c r="AI391" s="16">
        <v>0.98240934492968135</v>
      </c>
    </row>
    <row r="392" spans="1:35" x14ac:dyDescent="0.3">
      <c r="A392" t="s">
        <v>3318</v>
      </c>
      <c r="B392" t="s">
        <v>3295</v>
      </c>
      <c r="C392" t="s">
        <v>2550</v>
      </c>
      <c r="D392" t="s">
        <v>2854</v>
      </c>
      <c r="E392">
        <v>38301</v>
      </c>
      <c r="F392" t="s">
        <v>3319</v>
      </c>
      <c r="G392">
        <v>33913</v>
      </c>
      <c r="H392">
        <v>2091.88</v>
      </c>
      <c r="I392" t="s">
        <v>302</v>
      </c>
      <c r="J392" t="s">
        <v>303</v>
      </c>
      <c r="K392" t="s">
        <v>39</v>
      </c>
      <c r="L392" t="s">
        <v>70</v>
      </c>
      <c r="M392" t="s">
        <v>71</v>
      </c>
      <c r="N392" t="s">
        <v>4407</v>
      </c>
      <c r="O392" t="s">
        <v>220</v>
      </c>
      <c r="P392" t="s">
        <v>277</v>
      </c>
      <c r="Q392" t="s">
        <v>4824</v>
      </c>
      <c r="R392" t="s">
        <v>4825</v>
      </c>
      <c r="S392">
        <v>1</v>
      </c>
      <c r="T392">
        <v>2.41</v>
      </c>
      <c r="U392">
        <v>0.23</v>
      </c>
      <c r="V392">
        <v>868</v>
      </c>
      <c r="W392">
        <v>1.5</v>
      </c>
      <c r="X392">
        <v>159</v>
      </c>
      <c r="Y392">
        <v>0.4</v>
      </c>
      <c r="Z392">
        <v>-87</v>
      </c>
      <c r="AA392">
        <v>-17</v>
      </c>
      <c r="AB392">
        <v>42</v>
      </c>
      <c r="AC392">
        <v>198</v>
      </c>
      <c r="AD392">
        <v>223</v>
      </c>
      <c r="AE392">
        <v>37087</v>
      </c>
      <c r="AF392">
        <v>38301</v>
      </c>
      <c r="AG392">
        <v>33901</v>
      </c>
      <c r="AH392">
        <v>2.42</v>
      </c>
      <c r="AI392" s="16">
        <v>1</v>
      </c>
    </row>
    <row r="393" spans="1:35" x14ac:dyDescent="0.3">
      <c r="A393" t="s">
        <v>3320</v>
      </c>
      <c r="B393" t="s">
        <v>3295</v>
      </c>
      <c r="C393" t="s">
        <v>2550</v>
      </c>
      <c r="D393" t="s">
        <v>2854</v>
      </c>
      <c r="E393">
        <v>38301</v>
      </c>
      <c r="F393" t="s">
        <v>3321</v>
      </c>
      <c r="G393">
        <v>32608</v>
      </c>
      <c r="H393">
        <v>15479.1</v>
      </c>
      <c r="I393" t="s">
        <v>302</v>
      </c>
      <c r="J393" t="s">
        <v>303</v>
      </c>
      <c r="K393" t="s">
        <v>39</v>
      </c>
      <c r="L393" t="s">
        <v>70</v>
      </c>
      <c r="M393" t="s">
        <v>71</v>
      </c>
      <c r="N393" t="s">
        <v>4407</v>
      </c>
      <c r="O393" t="s">
        <v>220</v>
      </c>
      <c r="P393" t="s">
        <v>215</v>
      </c>
      <c r="Q393" t="s">
        <v>4826</v>
      </c>
      <c r="R393" t="s">
        <v>4827</v>
      </c>
      <c r="S393">
        <v>9</v>
      </c>
      <c r="T393">
        <v>2.4500000000000002</v>
      </c>
      <c r="U393">
        <v>0.22</v>
      </c>
      <c r="V393">
        <v>702</v>
      </c>
      <c r="W393">
        <v>2.2000000000000002</v>
      </c>
      <c r="X393">
        <v>88</v>
      </c>
      <c r="Y393">
        <v>0.33</v>
      </c>
      <c r="Z393">
        <v>-112</v>
      </c>
      <c r="AA393">
        <v>-17</v>
      </c>
      <c r="AB393">
        <v>-140</v>
      </c>
      <c r="AC393">
        <v>-206</v>
      </c>
      <c r="AD393">
        <v>-363</v>
      </c>
      <c r="AE393">
        <v>38301</v>
      </c>
      <c r="AF393">
        <v>38301</v>
      </c>
      <c r="AG393">
        <v>32601</v>
      </c>
      <c r="AH393">
        <v>2.4500000000000002</v>
      </c>
      <c r="AI393" s="16">
        <v>0.99319410703096322</v>
      </c>
    </row>
    <row r="394" spans="1:35" x14ac:dyDescent="0.3">
      <c r="A394" t="s">
        <v>3322</v>
      </c>
      <c r="B394" t="s">
        <v>3295</v>
      </c>
      <c r="C394" t="s">
        <v>2550</v>
      </c>
      <c r="D394" t="s">
        <v>2854</v>
      </c>
      <c r="E394">
        <v>38301</v>
      </c>
      <c r="F394" t="s">
        <v>3323</v>
      </c>
      <c r="G394">
        <v>28056</v>
      </c>
      <c r="H394">
        <v>1038.28</v>
      </c>
      <c r="I394" t="s">
        <v>302</v>
      </c>
      <c r="J394" t="s">
        <v>303</v>
      </c>
      <c r="K394" t="s">
        <v>39</v>
      </c>
      <c r="L394" t="s">
        <v>70</v>
      </c>
      <c r="M394" t="s">
        <v>71</v>
      </c>
      <c r="N394" t="s">
        <v>4407</v>
      </c>
      <c r="O394" t="s">
        <v>68</v>
      </c>
      <c r="P394" t="s">
        <v>1211</v>
      </c>
      <c r="Q394" t="s">
        <v>4828</v>
      </c>
      <c r="R394" t="s">
        <v>4829</v>
      </c>
      <c r="S394">
        <v>1</v>
      </c>
      <c r="T394">
        <v>2.02</v>
      </c>
      <c r="U394">
        <v>0.22</v>
      </c>
      <c r="V394">
        <v>514</v>
      </c>
      <c r="W394">
        <v>1.17</v>
      </c>
      <c r="X394">
        <v>173</v>
      </c>
      <c r="Y394">
        <v>0.4</v>
      </c>
      <c r="Z394">
        <v>-6</v>
      </c>
      <c r="AA394">
        <v>-17</v>
      </c>
      <c r="AB394">
        <v>-30</v>
      </c>
      <c r="AC394">
        <v>-157</v>
      </c>
      <c r="AD394">
        <v>-204</v>
      </c>
      <c r="AE394">
        <v>35055</v>
      </c>
      <c r="AF394">
        <v>38301</v>
      </c>
      <c r="AG394">
        <v>28051</v>
      </c>
      <c r="AH394">
        <v>2.02</v>
      </c>
      <c r="AI394" s="16">
        <v>1</v>
      </c>
    </row>
    <row r="395" spans="1:35" x14ac:dyDescent="0.3">
      <c r="A395" t="s">
        <v>3324</v>
      </c>
      <c r="B395" t="s">
        <v>3295</v>
      </c>
      <c r="C395" t="s">
        <v>2550</v>
      </c>
      <c r="D395" t="s">
        <v>2854</v>
      </c>
      <c r="E395">
        <v>38301</v>
      </c>
      <c r="F395" t="s">
        <v>3325</v>
      </c>
      <c r="G395">
        <v>85338</v>
      </c>
      <c r="H395">
        <v>6075</v>
      </c>
      <c r="I395" t="s">
        <v>302</v>
      </c>
      <c r="J395" t="s">
        <v>303</v>
      </c>
      <c r="K395" t="s">
        <v>39</v>
      </c>
      <c r="L395" t="s">
        <v>70</v>
      </c>
      <c r="M395" t="s">
        <v>71</v>
      </c>
      <c r="N395" t="s">
        <v>4407</v>
      </c>
      <c r="O395" t="s">
        <v>262</v>
      </c>
      <c r="P395" t="s">
        <v>263</v>
      </c>
      <c r="Q395" t="s">
        <v>4830</v>
      </c>
      <c r="R395" t="s">
        <v>4831</v>
      </c>
      <c r="S395">
        <v>1</v>
      </c>
      <c r="T395">
        <v>3.91</v>
      </c>
      <c r="U395">
        <v>0.22</v>
      </c>
      <c r="V395">
        <v>1554</v>
      </c>
      <c r="W395">
        <v>3.04</v>
      </c>
      <c r="X395">
        <v>363</v>
      </c>
      <c r="Y395">
        <v>0.6</v>
      </c>
      <c r="Z395">
        <v>-50</v>
      </c>
      <c r="AA395">
        <v>-17</v>
      </c>
      <c r="AB395">
        <v>-105</v>
      </c>
      <c r="AC395">
        <v>4060</v>
      </c>
      <c r="AD395">
        <v>3938</v>
      </c>
      <c r="AE395">
        <v>61832</v>
      </c>
      <c r="AF395">
        <v>38301</v>
      </c>
      <c r="AG395">
        <v>85323</v>
      </c>
      <c r="AH395">
        <v>3.91</v>
      </c>
      <c r="AI395" s="16">
        <v>1</v>
      </c>
    </row>
    <row r="396" spans="1:35" x14ac:dyDescent="0.3">
      <c r="A396" t="s">
        <v>3326</v>
      </c>
      <c r="B396" t="s">
        <v>3295</v>
      </c>
      <c r="C396" t="s">
        <v>2550</v>
      </c>
      <c r="D396" t="s">
        <v>2854</v>
      </c>
      <c r="E396">
        <v>38301</v>
      </c>
      <c r="F396" t="s">
        <v>3148</v>
      </c>
      <c r="G396">
        <v>27408</v>
      </c>
      <c r="H396">
        <v>1295.5999999999999</v>
      </c>
      <c r="I396" t="s">
        <v>302</v>
      </c>
      <c r="J396" t="s">
        <v>303</v>
      </c>
      <c r="K396" t="s">
        <v>39</v>
      </c>
      <c r="L396" t="s">
        <v>70</v>
      </c>
      <c r="M396" t="s">
        <v>71</v>
      </c>
      <c r="N396" t="s">
        <v>4407</v>
      </c>
      <c r="O396" t="s">
        <v>68</v>
      </c>
      <c r="P396" t="s">
        <v>329</v>
      </c>
      <c r="Q396" t="s">
        <v>4666</v>
      </c>
      <c r="R396" t="s">
        <v>4832</v>
      </c>
      <c r="S396">
        <v>1</v>
      </c>
      <c r="T396">
        <v>2.0499999999999998</v>
      </c>
      <c r="U396">
        <v>0.22</v>
      </c>
      <c r="V396">
        <v>632</v>
      </c>
      <c r="W396">
        <v>1.83</v>
      </c>
      <c r="X396">
        <v>0</v>
      </c>
      <c r="Y396">
        <v>0.25</v>
      </c>
      <c r="Z396">
        <v>-112</v>
      </c>
      <c r="AA396">
        <v>-17</v>
      </c>
      <c r="AB396">
        <v>-146</v>
      </c>
      <c r="AC396">
        <v>150</v>
      </c>
      <c r="AD396">
        <v>-13</v>
      </c>
      <c r="AE396">
        <v>38301</v>
      </c>
      <c r="AF396">
        <v>38301</v>
      </c>
      <c r="AG396">
        <v>27420</v>
      </c>
      <c r="AH396">
        <v>2.0499999999999998</v>
      </c>
      <c r="AI396" s="16">
        <v>1</v>
      </c>
    </row>
    <row r="397" spans="1:35" x14ac:dyDescent="0.3">
      <c r="A397" t="s">
        <v>3327</v>
      </c>
      <c r="B397" t="s">
        <v>3295</v>
      </c>
      <c r="C397" t="s">
        <v>2550</v>
      </c>
      <c r="D397" t="s">
        <v>2854</v>
      </c>
      <c r="E397">
        <v>38301</v>
      </c>
      <c r="F397" t="s">
        <v>3328</v>
      </c>
      <c r="G397">
        <v>27834</v>
      </c>
      <c r="H397">
        <v>16419.55</v>
      </c>
      <c r="I397" t="s">
        <v>302</v>
      </c>
      <c r="J397" t="s">
        <v>303</v>
      </c>
      <c r="K397" t="s">
        <v>39</v>
      </c>
      <c r="L397" t="s">
        <v>70</v>
      </c>
      <c r="M397" t="s">
        <v>71</v>
      </c>
      <c r="N397" t="s">
        <v>4407</v>
      </c>
      <c r="O397" t="s">
        <v>68</v>
      </c>
      <c r="P397" t="s">
        <v>550</v>
      </c>
      <c r="Q397" t="s">
        <v>4833</v>
      </c>
      <c r="R397" t="s">
        <v>4834</v>
      </c>
      <c r="S397">
        <v>9</v>
      </c>
      <c r="T397">
        <v>2.15</v>
      </c>
      <c r="U397">
        <v>0.22</v>
      </c>
      <c r="V397">
        <v>859</v>
      </c>
      <c r="W397">
        <v>1.97</v>
      </c>
      <c r="X397">
        <v>63</v>
      </c>
      <c r="Y397">
        <v>0.31</v>
      </c>
      <c r="Z397">
        <v>-104</v>
      </c>
      <c r="AA397">
        <v>-17</v>
      </c>
      <c r="AB397">
        <v>-69</v>
      </c>
      <c r="AC397">
        <v>225</v>
      </c>
      <c r="AD397">
        <v>139</v>
      </c>
      <c r="AE397">
        <v>38231</v>
      </c>
      <c r="AF397">
        <v>38301</v>
      </c>
      <c r="AG397">
        <v>27833</v>
      </c>
      <c r="AH397">
        <v>2.15</v>
      </c>
      <c r="AI397" s="16">
        <v>1</v>
      </c>
    </row>
    <row r="398" spans="1:35" x14ac:dyDescent="0.3">
      <c r="A398" t="s">
        <v>3329</v>
      </c>
      <c r="B398" t="s">
        <v>3295</v>
      </c>
      <c r="C398" t="s">
        <v>2550</v>
      </c>
      <c r="D398" t="s">
        <v>2854</v>
      </c>
      <c r="E398">
        <v>38301</v>
      </c>
      <c r="F398" t="s">
        <v>3005</v>
      </c>
      <c r="G398">
        <v>29607</v>
      </c>
      <c r="H398">
        <v>1062.0999999999999</v>
      </c>
      <c r="I398" t="s">
        <v>302</v>
      </c>
      <c r="J398" t="s">
        <v>303</v>
      </c>
      <c r="K398" t="s">
        <v>39</v>
      </c>
      <c r="L398" t="s">
        <v>70</v>
      </c>
      <c r="M398" t="s">
        <v>71</v>
      </c>
      <c r="N398" t="s">
        <v>4407</v>
      </c>
      <c r="O398" t="s">
        <v>90</v>
      </c>
      <c r="P398" t="s">
        <v>550</v>
      </c>
      <c r="Q398" t="s">
        <v>4544</v>
      </c>
      <c r="R398" t="s">
        <v>4835</v>
      </c>
      <c r="S398">
        <v>1</v>
      </c>
      <c r="T398">
        <v>2.15</v>
      </c>
      <c r="U398">
        <v>0.22</v>
      </c>
      <c r="V398">
        <v>494</v>
      </c>
      <c r="W398">
        <v>1.54</v>
      </c>
      <c r="X398">
        <v>50</v>
      </c>
      <c r="Y398">
        <v>0.25</v>
      </c>
      <c r="Z398">
        <v>-40</v>
      </c>
      <c r="AA398">
        <v>-17</v>
      </c>
      <c r="AB398">
        <v>-136</v>
      </c>
      <c r="AC398">
        <v>60</v>
      </c>
      <c r="AD398">
        <v>-93</v>
      </c>
      <c r="AE398">
        <v>38019</v>
      </c>
      <c r="AF398">
        <v>38301</v>
      </c>
      <c r="AG398">
        <v>29601</v>
      </c>
      <c r="AH398">
        <v>2.15</v>
      </c>
      <c r="AI398" s="16">
        <v>1</v>
      </c>
    </row>
    <row r="399" spans="1:35" x14ac:dyDescent="0.3">
      <c r="A399" t="s">
        <v>3330</v>
      </c>
      <c r="B399" t="s">
        <v>3295</v>
      </c>
      <c r="C399" t="s">
        <v>2550</v>
      </c>
      <c r="D399" t="s">
        <v>2854</v>
      </c>
      <c r="E399">
        <v>38301</v>
      </c>
      <c r="F399" t="s">
        <v>2911</v>
      </c>
      <c r="G399">
        <v>28602</v>
      </c>
      <c r="H399">
        <v>10210.35</v>
      </c>
      <c r="I399" t="s">
        <v>302</v>
      </c>
      <c r="J399" t="s">
        <v>303</v>
      </c>
      <c r="K399" t="s">
        <v>39</v>
      </c>
      <c r="L399" t="s">
        <v>70</v>
      </c>
      <c r="M399" t="s">
        <v>71</v>
      </c>
      <c r="N399" t="s">
        <v>4407</v>
      </c>
      <c r="O399" t="s">
        <v>68</v>
      </c>
      <c r="P399" t="s">
        <v>925</v>
      </c>
      <c r="Q399" t="s">
        <v>4463</v>
      </c>
      <c r="R399" t="s">
        <v>4836</v>
      </c>
      <c r="S399">
        <v>7</v>
      </c>
      <c r="T399">
        <v>2.15</v>
      </c>
      <c r="U399">
        <v>0.22</v>
      </c>
      <c r="V399">
        <v>593</v>
      </c>
      <c r="W399">
        <v>1.0900000000000001</v>
      </c>
      <c r="X399">
        <v>76</v>
      </c>
      <c r="Y399">
        <v>0.32</v>
      </c>
      <c r="Z399">
        <v>-71</v>
      </c>
      <c r="AA399">
        <v>-17</v>
      </c>
      <c r="AB399">
        <v>3</v>
      </c>
      <c r="AC399">
        <v>104</v>
      </c>
      <c r="AD399">
        <v>90</v>
      </c>
      <c r="AE399">
        <v>38301</v>
      </c>
      <c r="AF399">
        <v>38301</v>
      </c>
      <c r="AG399">
        <v>28601</v>
      </c>
      <c r="AH399">
        <v>2.15</v>
      </c>
      <c r="AI399" s="16">
        <v>1</v>
      </c>
    </row>
    <row r="400" spans="1:35" x14ac:dyDescent="0.3">
      <c r="A400" t="s">
        <v>3331</v>
      </c>
      <c r="B400" t="s">
        <v>3295</v>
      </c>
      <c r="C400" t="s">
        <v>2550</v>
      </c>
      <c r="D400" t="s">
        <v>2854</v>
      </c>
      <c r="E400">
        <v>38301</v>
      </c>
      <c r="F400" t="s">
        <v>3332</v>
      </c>
      <c r="G400">
        <v>27540</v>
      </c>
      <c r="H400">
        <v>4792.97</v>
      </c>
      <c r="I400" t="s">
        <v>302</v>
      </c>
      <c r="J400" t="s">
        <v>303</v>
      </c>
      <c r="K400" t="s">
        <v>39</v>
      </c>
      <c r="L400" t="s">
        <v>70</v>
      </c>
      <c r="M400" t="s">
        <v>71</v>
      </c>
      <c r="N400" t="s">
        <v>4407</v>
      </c>
      <c r="O400" t="s">
        <v>68</v>
      </c>
      <c r="P400" t="s">
        <v>221</v>
      </c>
      <c r="Q400" t="s">
        <v>4837</v>
      </c>
      <c r="R400" t="s">
        <v>4838</v>
      </c>
      <c r="S400">
        <v>2</v>
      </c>
      <c r="T400">
        <v>2.29</v>
      </c>
      <c r="U400">
        <v>0.22</v>
      </c>
      <c r="V400">
        <v>822</v>
      </c>
      <c r="W400">
        <v>2.2200000000000002</v>
      </c>
      <c r="X400">
        <v>85</v>
      </c>
      <c r="Y400">
        <v>0.33</v>
      </c>
      <c r="Z400">
        <v>-109</v>
      </c>
      <c r="AA400">
        <v>-17</v>
      </c>
      <c r="AB400">
        <v>-109</v>
      </c>
      <c r="AC400">
        <v>298</v>
      </c>
      <c r="AD400">
        <v>172</v>
      </c>
      <c r="AE400">
        <v>42134</v>
      </c>
      <c r="AF400">
        <v>38301</v>
      </c>
      <c r="AG400">
        <v>28540</v>
      </c>
      <c r="AH400">
        <v>2.29</v>
      </c>
      <c r="AI400" s="16">
        <v>0.78836829302418543</v>
      </c>
    </row>
    <row r="401" spans="1:35" x14ac:dyDescent="0.3">
      <c r="A401" t="s">
        <v>3333</v>
      </c>
      <c r="B401" t="s">
        <v>3295</v>
      </c>
      <c r="C401" t="s">
        <v>2550</v>
      </c>
      <c r="D401" t="s">
        <v>2854</v>
      </c>
      <c r="E401">
        <v>38301</v>
      </c>
      <c r="F401" t="s">
        <v>3334</v>
      </c>
      <c r="G401">
        <v>32246</v>
      </c>
      <c r="H401">
        <v>1652.4</v>
      </c>
      <c r="I401" t="s">
        <v>302</v>
      </c>
      <c r="J401" t="s">
        <v>303</v>
      </c>
      <c r="K401" t="s">
        <v>39</v>
      </c>
      <c r="L401" t="s">
        <v>70</v>
      </c>
      <c r="M401" t="s">
        <v>71</v>
      </c>
      <c r="N401" t="s">
        <v>4407</v>
      </c>
      <c r="O401" t="s">
        <v>68</v>
      </c>
      <c r="P401" t="s">
        <v>221</v>
      </c>
      <c r="Q401" t="s">
        <v>4837</v>
      </c>
      <c r="R401" t="s">
        <v>4838</v>
      </c>
      <c r="S401">
        <v>2</v>
      </c>
      <c r="T401">
        <v>2.29</v>
      </c>
      <c r="U401">
        <v>0.22</v>
      </c>
      <c r="V401">
        <v>822</v>
      </c>
      <c r="W401">
        <v>2.2200000000000002</v>
      </c>
      <c r="X401">
        <v>85</v>
      </c>
      <c r="Y401">
        <v>0.33</v>
      </c>
      <c r="Z401">
        <v>-109</v>
      </c>
      <c r="AA401">
        <v>-17</v>
      </c>
      <c r="AB401">
        <v>-109</v>
      </c>
      <c r="AC401">
        <v>298</v>
      </c>
      <c r="AD401">
        <v>172</v>
      </c>
      <c r="AE401">
        <v>42134</v>
      </c>
      <c r="AF401">
        <v>38301</v>
      </c>
      <c r="AG401">
        <v>28540</v>
      </c>
      <c r="AH401">
        <v>2.29</v>
      </c>
      <c r="AI401" s="16">
        <v>0.85991152399371229</v>
      </c>
    </row>
    <row r="402" spans="1:35" x14ac:dyDescent="0.3">
      <c r="A402" t="s">
        <v>3335</v>
      </c>
      <c r="B402" t="s">
        <v>3295</v>
      </c>
      <c r="C402" t="s">
        <v>2550</v>
      </c>
      <c r="D402" t="s">
        <v>2854</v>
      </c>
      <c r="E402">
        <v>38301</v>
      </c>
      <c r="F402" t="s">
        <v>3336</v>
      </c>
      <c r="G402">
        <v>28546</v>
      </c>
      <c r="H402">
        <v>5647.14</v>
      </c>
      <c r="I402" t="s">
        <v>302</v>
      </c>
      <c r="J402" t="s">
        <v>303</v>
      </c>
      <c r="K402" t="s">
        <v>39</v>
      </c>
      <c r="L402" t="s">
        <v>70</v>
      </c>
      <c r="M402" t="s">
        <v>71</v>
      </c>
      <c r="N402" t="s">
        <v>4407</v>
      </c>
      <c r="O402" t="s">
        <v>68</v>
      </c>
      <c r="P402" t="s">
        <v>221</v>
      </c>
      <c r="Q402" t="s">
        <v>4837</v>
      </c>
      <c r="R402" t="s">
        <v>4838</v>
      </c>
      <c r="S402">
        <v>2</v>
      </c>
      <c r="T402">
        <v>2.29</v>
      </c>
      <c r="U402">
        <v>0.22</v>
      </c>
      <c r="V402">
        <v>822</v>
      </c>
      <c r="W402">
        <v>2.2200000000000002</v>
      </c>
      <c r="X402">
        <v>85</v>
      </c>
      <c r="Y402">
        <v>0.33</v>
      </c>
      <c r="Z402">
        <v>-109</v>
      </c>
      <c r="AA402">
        <v>-17</v>
      </c>
      <c r="AB402">
        <v>-109</v>
      </c>
      <c r="AC402">
        <v>298</v>
      </c>
      <c r="AD402">
        <v>172</v>
      </c>
      <c r="AE402">
        <v>42134</v>
      </c>
      <c r="AF402">
        <v>38301</v>
      </c>
      <c r="AG402">
        <v>28540</v>
      </c>
      <c r="AH402">
        <v>2.29</v>
      </c>
      <c r="AI402" s="16">
        <v>0.98240934492968135</v>
      </c>
    </row>
    <row r="403" spans="1:35" x14ac:dyDescent="0.3">
      <c r="A403" t="s">
        <v>3337</v>
      </c>
      <c r="B403" t="s">
        <v>3295</v>
      </c>
      <c r="C403" t="s">
        <v>2550</v>
      </c>
      <c r="D403" t="s">
        <v>2854</v>
      </c>
      <c r="E403">
        <v>38301</v>
      </c>
      <c r="F403" t="s">
        <v>3338</v>
      </c>
      <c r="G403">
        <v>77494</v>
      </c>
      <c r="H403">
        <v>1997</v>
      </c>
      <c r="I403" t="s">
        <v>302</v>
      </c>
      <c r="J403" t="s">
        <v>303</v>
      </c>
      <c r="K403" t="s">
        <v>39</v>
      </c>
      <c r="L403" t="s">
        <v>70</v>
      </c>
      <c r="M403" t="s">
        <v>71</v>
      </c>
      <c r="N403" t="s">
        <v>4407</v>
      </c>
      <c r="O403" t="s">
        <v>76</v>
      </c>
      <c r="P403" t="s">
        <v>1767</v>
      </c>
      <c r="Q403" t="s">
        <v>4839</v>
      </c>
      <c r="R403" t="s">
        <v>4840</v>
      </c>
      <c r="S403">
        <v>1</v>
      </c>
      <c r="T403">
        <v>2.3199999999999998</v>
      </c>
      <c r="U403">
        <v>0.21</v>
      </c>
      <c r="V403">
        <v>668</v>
      </c>
      <c r="W403">
        <v>1.21</v>
      </c>
      <c r="X403">
        <v>24</v>
      </c>
      <c r="Y403">
        <v>0.25</v>
      </c>
      <c r="Z403">
        <v>-210</v>
      </c>
      <c r="AA403">
        <v>-17</v>
      </c>
      <c r="AB403">
        <v>42</v>
      </c>
      <c r="AC403">
        <v>191</v>
      </c>
      <c r="AD403">
        <v>216</v>
      </c>
      <c r="AE403">
        <v>38358</v>
      </c>
      <c r="AF403">
        <v>38301</v>
      </c>
      <c r="AG403">
        <v>75165</v>
      </c>
      <c r="AH403">
        <v>2.31</v>
      </c>
      <c r="AI403" s="16">
        <v>0.69716599190283401</v>
      </c>
    </row>
    <row r="404" spans="1:35" x14ac:dyDescent="0.3">
      <c r="A404" t="s">
        <v>3339</v>
      </c>
      <c r="B404" t="s">
        <v>3295</v>
      </c>
      <c r="C404" t="s">
        <v>2550</v>
      </c>
      <c r="D404" t="s">
        <v>2854</v>
      </c>
      <c r="E404">
        <v>38301</v>
      </c>
      <c r="F404" t="s">
        <v>3340</v>
      </c>
      <c r="G404">
        <v>27545</v>
      </c>
      <c r="H404">
        <v>1692.05</v>
      </c>
      <c r="I404" t="s">
        <v>302</v>
      </c>
      <c r="J404" t="s">
        <v>303</v>
      </c>
      <c r="K404" t="s">
        <v>39</v>
      </c>
      <c r="L404" t="s">
        <v>70</v>
      </c>
      <c r="M404" t="s">
        <v>71</v>
      </c>
      <c r="N404" t="s">
        <v>4407</v>
      </c>
      <c r="O404" t="s">
        <v>68</v>
      </c>
      <c r="P404" t="s">
        <v>1278</v>
      </c>
      <c r="Q404" t="s">
        <v>4841</v>
      </c>
      <c r="R404" t="s">
        <v>4842</v>
      </c>
      <c r="S404">
        <v>1</v>
      </c>
      <c r="T404">
        <v>2.15</v>
      </c>
      <c r="U404">
        <v>0.22</v>
      </c>
      <c r="V404">
        <v>787</v>
      </c>
      <c r="W404">
        <v>1.33</v>
      </c>
      <c r="X404">
        <v>159</v>
      </c>
      <c r="Y404">
        <v>0.4</v>
      </c>
      <c r="Z404">
        <v>-78</v>
      </c>
      <c r="AA404">
        <v>-17</v>
      </c>
      <c r="AB404">
        <v>112</v>
      </c>
      <c r="AC404">
        <v>197</v>
      </c>
      <c r="AD404">
        <v>292</v>
      </c>
      <c r="AE404">
        <v>37087</v>
      </c>
      <c r="AF404">
        <v>38301</v>
      </c>
      <c r="AG404">
        <v>27545</v>
      </c>
      <c r="AH404">
        <v>2.15</v>
      </c>
      <c r="AI404" s="16">
        <v>1</v>
      </c>
    </row>
    <row r="405" spans="1:35" x14ac:dyDescent="0.3">
      <c r="A405" t="s">
        <v>3341</v>
      </c>
      <c r="B405" t="s">
        <v>3295</v>
      </c>
      <c r="C405" t="s">
        <v>2550</v>
      </c>
      <c r="D405" t="s">
        <v>2854</v>
      </c>
      <c r="E405">
        <v>38301</v>
      </c>
      <c r="F405" t="s">
        <v>3342</v>
      </c>
      <c r="G405">
        <v>76135</v>
      </c>
      <c r="H405">
        <v>1670</v>
      </c>
      <c r="I405" t="s">
        <v>302</v>
      </c>
      <c r="J405" t="s">
        <v>303</v>
      </c>
      <c r="K405" t="s">
        <v>39</v>
      </c>
      <c r="L405" t="s">
        <v>70</v>
      </c>
      <c r="M405" t="s">
        <v>71</v>
      </c>
      <c r="N405" t="s">
        <v>4407</v>
      </c>
      <c r="O405" t="s">
        <v>76</v>
      </c>
      <c r="P405" t="s">
        <v>1765</v>
      </c>
      <c r="Q405" t="s">
        <v>4843</v>
      </c>
      <c r="R405" t="s">
        <v>4844</v>
      </c>
      <c r="S405">
        <v>1</v>
      </c>
      <c r="T405">
        <v>2.75</v>
      </c>
      <c r="U405">
        <v>0.21</v>
      </c>
      <c r="V405">
        <v>607</v>
      </c>
      <c r="W405">
        <v>1.04</v>
      </c>
      <c r="X405">
        <v>0</v>
      </c>
      <c r="Y405">
        <v>0.25</v>
      </c>
      <c r="Z405">
        <v>-175</v>
      </c>
      <c r="AA405">
        <v>-17</v>
      </c>
      <c r="AB405">
        <v>41</v>
      </c>
      <c r="AC405">
        <v>340</v>
      </c>
      <c r="AD405">
        <v>364</v>
      </c>
      <c r="AE405">
        <v>38301</v>
      </c>
      <c r="AF405">
        <v>38301</v>
      </c>
      <c r="AG405">
        <v>76101</v>
      </c>
      <c r="AH405">
        <v>2.74</v>
      </c>
      <c r="AI405" s="16">
        <v>1</v>
      </c>
    </row>
    <row r="406" spans="1:35" x14ac:dyDescent="0.3">
      <c r="A406" t="s">
        <v>3343</v>
      </c>
      <c r="B406" t="s">
        <v>3295</v>
      </c>
      <c r="C406" t="s">
        <v>2550</v>
      </c>
      <c r="D406" t="s">
        <v>2854</v>
      </c>
      <c r="E406">
        <v>38301</v>
      </c>
      <c r="F406" t="s">
        <v>3344</v>
      </c>
      <c r="G406">
        <v>89135</v>
      </c>
      <c r="H406">
        <v>6900</v>
      </c>
      <c r="I406" t="s">
        <v>302</v>
      </c>
      <c r="J406" t="s">
        <v>303</v>
      </c>
      <c r="K406" t="s">
        <v>39</v>
      </c>
      <c r="L406" t="s">
        <v>70</v>
      </c>
      <c r="M406" t="s">
        <v>71</v>
      </c>
      <c r="N406" t="s">
        <v>4407</v>
      </c>
      <c r="O406" t="s">
        <v>1333</v>
      </c>
      <c r="P406" t="s">
        <v>1744</v>
      </c>
      <c r="Q406" t="s">
        <v>4845</v>
      </c>
      <c r="R406" t="s">
        <v>4846</v>
      </c>
      <c r="S406">
        <v>1</v>
      </c>
      <c r="T406">
        <v>3.45</v>
      </c>
      <c r="U406">
        <v>0.21</v>
      </c>
      <c r="V406">
        <v>1998</v>
      </c>
      <c r="W406">
        <v>3.58</v>
      </c>
      <c r="X406">
        <v>159</v>
      </c>
      <c r="Y406">
        <v>0.4</v>
      </c>
      <c r="Z406">
        <v>-105</v>
      </c>
      <c r="AA406">
        <v>-17</v>
      </c>
      <c r="AB406">
        <v>-2</v>
      </c>
      <c r="AC406">
        <v>3818</v>
      </c>
      <c r="AD406">
        <v>3799</v>
      </c>
      <c r="AE406">
        <v>37087</v>
      </c>
      <c r="AF406">
        <v>38301</v>
      </c>
      <c r="AG406">
        <v>89101</v>
      </c>
      <c r="AH406">
        <v>3.44</v>
      </c>
      <c r="AI406" s="16">
        <v>1</v>
      </c>
    </row>
    <row r="407" spans="1:35" x14ac:dyDescent="0.3">
      <c r="A407" t="s">
        <v>3345</v>
      </c>
      <c r="B407" t="s">
        <v>3295</v>
      </c>
      <c r="C407" t="s">
        <v>2550</v>
      </c>
      <c r="D407" t="s">
        <v>2854</v>
      </c>
      <c r="E407">
        <v>38301</v>
      </c>
      <c r="F407" t="s">
        <v>2723</v>
      </c>
      <c r="G407">
        <v>31210</v>
      </c>
      <c r="H407">
        <v>1969.14</v>
      </c>
      <c r="I407" t="s">
        <v>302</v>
      </c>
      <c r="J407" t="s">
        <v>303</v>
      </c>
      <c r="K407" t="s">
        <v>39</v>
      </c>
      <c r="L407" t="s">
        <v>70</v>
      </c>
      <c r="M407" t="s">
        <v>71</v>
      </c>
      <c r="N407" t="s">
        <v>4407</v>
      </c>
      <c r="O407" t="s">
        <v>50</v>
      </c>
      <c r="P407" t="s">
        <v>384</v>
      </c>
      <c r="Q407" t="s">
        <v>4286</v>
      </c>
      <c r="R407" t="s">
        <v>4847</v>
      </c>
      <c r="S407">
        <v>2</v>
      </c>
      <c r="T407">
        <v>2.2200000000000002</v>
      </c>
      <c r="U407">
        <v>0.21</v>
      </c>
      <c r="V407">
        <v>443</v>
      </c>
      <c r="W407">
        <v>1.07</v>
      </c>
      <c r="X407">
        <v>85</v>
      </c>
      <c r="Y407">
        <v>0.33</v>
      </c>
      <c r="Z407">
        <v>-70</v>
      </c>
      <c r="AA407">
        <v>-17</v>
      </c>
      <c r="AB407">
        <v>-44</v>
      </c>
      <c r="AC407">
        <v>71</v>
      </c>
      <c r="AD407">
        <v>10</v>
      </c>
      <c r="AE407">
        <v>42134</v>
      </c>
      <c r="AF407">
        <v>38301</v>
      </c>
      <c r="AG407">
        <v>31201</v>
      </c>
      <c r="AH407">
        <v>2.21</v>
      </c>
      <c r="AI407" s="16">
        <v>1</v>
      </c>
    </row>
    <row r="408" spans="1:35" x14ac:dyDescent="0.3">
      <c r="A408" t="s">
        <v>3346</v>
      </c>
      <c r="B408" t="s">
        <v>3295</v>
      </c>
      <c r="C408" t="s">
        <v>2550</v>
      </c>
      <c r="D408" t="s">
        <v>2854</v>
      </c>
      <c r="E408">
        <v>38301</v>
      </c>
      <c r="F408" t="s">
        <v>3096</v>
      </c>
      <c r="G408">
        <v>28105</v>
      </c>
      <c r="H408">
        <v>8205.24</v>
      </c>
      <c r="I408" t="s">
        <v>302</v>
      </c>
      <c r="J408" t="s">
        <v>303</v>
      </c>
      <c r="K408" t="s">
        <v>39</v>
      </c>
      <c r="L408" t="s">
        <v>70</v>
      </c>
      <c r="M408" t="s">
        <v>71</v>
      </c>
      <c r="N408" t="s">
        <v>4407</v>
      </c>
      <c r="O408" t="s">
        <v>68</v>
      </c>
      <c r="P408" t="s">
        <v>962</v>
      </c>
      <c r="Q408" t="s">
        <v>4624</v>
      </c>
      <c r="R408" t="s">
        <v>4848</v>
      </c>
      <c r="S408">
        <v>7</v>
      </c>
      <c r="T408">
        <v>2.17</v>
      </c>
      <c r="U408">
        <v>0.22</v>
      </c>
      <c r="V408">
        <v>582</v>
      </c>
      <c r="W408">
        <v>1.2</v>
      </c>
      <c r="X408">
        <v>99</v>
      </c>
      <c r="Y408">
        <v>0.34</v>
      </c>
      <c r="Z408">
        <v>-91</v>
      </c>
      <c r="AA408">
        <v>-17</v>
      </c>
      <c r="AB408">
        <v>-23</v>
      </c>
      <c r="AC408">
        <v>85</v>
      </c>
      <c r="AD408">
        <v>45</v>
      </c>
      <c r="AE408">
        <v>37087</v>
      </c>
      <c r="AF408">
        <v>38301</v>
      </c>
      <c r="AG408">
        <v>28106</v>
      </c>
      <c r="AH408">
        <v>2.17</v>
      </c>
      <c r="AI408" s="16">
        <v>1</v>
      </c>
    </row>
    <row r="409" spans="1:35" x14ac:dyDescent="0.3">
      <c r="A409" t="s">
        <v>3347</v>
      </c>
      <c r="B409" t="s">
        <v>3295</v>
      </c>
      <c r="C409" t="s">
        <v>2550</v>
      </c>
      <c r="D409" t="s">
        <v>2854</v>
      </c>
      <c r="E409">
        <v>38301</v>
      </c>
      <c r="F409" t="s">
        <v>3348</v>
      </c>
      <c r="G409">
        <v>78503</v>
      </c>
      <c r="H409">
        <v>3275</v>
      </c>
      <c r="I409" t="s">
        <v>302</v>
      </c>
      <c r="J409" t="s">
        <v>303</v>
      </c>
      <c r="K409" t="s">
        <v>39</v>
      </c>
      <c r="L409" t="s">
        <v>70</v>
      </c>
      <c r="M409" t="s">
        <v>71</v>
      </c>
      <c r="N409" t="s">
        <v>4407</v>
      </c>
      <c r="O409" t="s">
        <v>76</v>
      </c>
      <c r="P409" t="s">
        <v>1777</v>
      </c>
      <c r="Q409" t="s">
        <v>4849</v>
      </c>
      <c r="R409" t="s">
        <v>4850</v>
      </c>
      <c r="S409">
        <v>1</v>
      </c>
      <c r="T409">
        <v>3.3</v>
      </c>
      <c r="U409">
        <v>0.22</v>
      </c>
      <c r="V409">
        <v>992</v>
      </c>
      <c r="W409">
        <v>1.83</v>
      </c>
      <c r="X409">
        <v>171</v>
      </c>
      <c r="Y409">
        <v>0.4</v>
      </c>
      <c r="Z409">
        <v>-45</v>
      </c>
      <c r="AA409">
        <v>-17</v>
      </c>
      <c r="AB409">
        <v>11</v>
      </c>
      <c r="AC409">
        <v>356</v>
      </c>
      <c r="AD409">
        <v>350</v>
      </c>
      <c r="AE409">
        <v>42134</v>
      </c>
      <c r="AF409">
        <v>38301</v>
      </c>
      <c r="AG409">
        <v>78501</v>
      </c>
      <c r="AH409">
        <v>3.3</v>
      </c>
      <c r="AI409" s="16">
        <v>1</v>
      </c>
    </row>
    <row r="410" spans="1:35" x14ac:dyDescent="0.3">
      <c r="A410" t="s">
        <v>3349</v>
      </c>
      <c r="B410" t="s">
        <v>3295</v>
      </c>
      <c r="C410" t="s">
        <v>2550</v>
      </c>
      <c r="D410" t="s">
        <v>2854</v>
      </c>
      <c r="E410">
        <v>38301</v>
      </c>
      <c r="F410" t="s">
        <v>3350</v>
      </c>
      <c r="G410">
        <v>32940</v>
      </c>
      <c r="H410">
        <v>17511.12</v>
      </c>
      <c r="I410" t="s">
        <v>302</v>
      </c>
      <c r="J410" t="s">
        <v>303</v>
      </c>
      <c r="K410" t="s">
        <v>39</v>
      </c>
      <c r="L410" t="s">
        <v>70</v>
      </c>
      <c r="M410" t="s">
        <v>71</v>
      </c>
      <c r="N410" t="s">
        <v>4407</v>
      </c>
      <c r="O410" t="s">
        <v>220</v>
      </c>
      <c r="P410" t="s">
        <v>1694</v>
      </c>
      <c r="Q410" t="s">
        <v>4851</v>
      </c>
      <c r="R410" t="s">
        <v>4852</v>
      </c>
      <c r="S410">
        <v>11</v>
      </c>
      <c r="T410">
        <v>2.42</v>
      </c>
      <c r="U410">
        <v>0.22</v>
      </c>
      <c r="V410">
        <v>813</v>
      </c>
      <c r="W410">
        <v>1.96</v>
      </c>
      <c r="X410">
        <v>59</v>
      </c>
      <c r="Y410">
        <v>0.28999999999999998</v>
      </c>
      <c r="Z410">
        <v>-94</v>
      </c>
      <c r="AA410">
        <v>-17</v>
      </c>
      <c r="AB410">
        <v>-47</v>
      </c>
      <c r="AC410">
        <v>-162</v>
      </c>
      <c r="AD410">
        <v>-226</v>
      </c>
      <c r="AE410">
        <v>38101</v>
      </c>
      <c r="AF410">
        <v>38301</v>
      </c>
      <c r="AG410">
        <v>32951</v>
      </c>
      <c r="AH410">
        <v>2.42</v>
      </c>
      <c r="AI410" s="16">
        <v>1</v>
      </c>
    </row>
    <row r="411" spans="1:35" x14ac:dyDescent="0.3">
      <c r="A411" t="s">
        <v>3351</v>
      </c>
      <c r="B411" t="s">
        <v>3295</v>
      </c>
      <c r="C411" t="s">
        <v>2550</v>
      </c>
      <c r="D411" t="s">
        <v>2854</v>
      </c>
      <c r="E411">
        <v>38301</v>
      </c>
      <c r="F411" t="s">
        <v>3352</v>
      </c>
      <c r="G411">
        <v>33155</v>
      </c>
      <c r="H411">
        <v>20880.240000000002</v>
      </c>
      <c r="I411" t="s">
        <v>302</v>
      </c>
      <c r="J411" t="s">
        <v>303</v>
      </c>
      <c r="K411" t="s">
        <v>39</v>
      </c>
      <c r="L411" t="s">
        <v>70</v>
      </c>
      <c r="M411" t="s">
        <v>71</v>
      </c>
      <c r="N411" t="s">
        <v>4407</v>
      </c>
      <c r="O411" t="s">
        <v>220</v>
      </c>
      <c r="P411" t="s">
        <v>356</v>
      </c>
      <c r="Q411" t="s">
        <v>4853</v>
      </c>
      <c r="R411" t="s">
        <v>4854</v>
      </c>
      <c r="S411">
        <v>11</v>
      </c>
      <c r="T411">
        <v>2.41</v>
      </c>
      <c r="U411">
        <v>0.22</v>
      </c>
      <c r="V411">
        <v>968</v>
      </c>
      <c r="W411">
        <v>2.1800000000000002</v>
      </c>
      <c r="X411">
        <v>73</v>
      </c>
      <c r="Y411">
        <v>0.31</v>
      </c>
      <c r="Z411">
        <v>-33</v>
      </c>
      <c r="AA411">
        <v>-17</v>
      </c>
      <c r="AB411">
        <v>-72</v>
      </c>
      <c r="AC411">
        <v>-162</v>
      </c>
      <c r="AD411">
        <v>-251</v>
      </c>
      <c r="AE411">
        <v>38301</v>
      </c>
      <c r="AF411">
        <v>38301</v>
      </c>
      <c r="AG411">
        <v>33101</v>
      </c>
      <c r="AH411">
        <v>2.41</v>
      </c>
      <c r="AI411" s="16">
        <v>1</v>
      </c>
    </row>
    <row r="412" spans="1:35" x14ac:dyDescent="0.3">
      <c r="A412" t="s">
        <v>3353</v>
      </c>
      <c r="B412" t="s">
        <v>3295</v>
      </c>
      <c r="C412" t="s">
        <v>2550</v>
      </c>
      <c r="D412" t="s">
        <v>2854</v>
      </c>
      <c r="E412">
        <v>38301</v>
      </c>
      <c r="F412" t="s">
        <v>3354</v>
      </c>
      <c r="G412">
        <v>10954</v>
      </c>
      <c r="H412">
        <v>3700</v>
      </c>
      <c r="I412" t="s">
        <v>302</v>
      </c>
      <c r="J412" t="s">
        <v>303</v>
      </c>
      <c r="K412" t="s">
        <v>39</v>
      </c>
      <c r="L412" t="s">
        <v>70</v>
      </c>
      <c r="M412" t="s">
        <v>71</v>
      </c>
      <c r="N412" t="s">
        <v>4407</v>
      </c>
      <c r="O412" t="s">
        <v>185</v>
      </c>
      <c r="P412" t="s">
        <v>1745</v>
      </c>
      <c r="Q412" t="s">
        <v>4855</v>
      </c>
      <c r="R412" t="s">
        <v>4856</v>
      </c>
      <c r="S412">
        <v>1</v>
      </c>
      <c r="T412">
        <v>3.59</v>
      </c>
      <c r="U412">
        <v>0.23</v>
      </c>
      <c r="V412">
        <v>1032</v>
      </c>
      <c r="W412">
        <v>1.83</v>
      </c>
      <c r="X412">
        <v>159</v>
      </c>
      <c r="Y412">
        <v>0.4</v>
      </c>
      <c r="Z412">
        <v>-56</v>
      </c>
      <c r="AA412">
        <v>-17</v>
      </c>
      <c r="AB412">
        <v>32</v>
      </c>
      <c r="AC412">
        <v>1196</v>
      </c>
      <c r="AD412">
        <v>1211</v>
      </c>
      <c r="AE412">
        <v>37087</v>
      </c>
      <c r="AF412">
        <v>38301</v>
      </c>
      <c r="AG412">
        <v>10954</v>
      </c>
      <c r="AH412">
        <v>3.6</v>
      </c>
      <c r="AI412" s="16">
        <v>1</v>
      </c>
    </row>
    <row r="413" spans="1:35" x14ac:dyDescent="0.3">
      <c r="A413" t="s">
        <v>3355</v>
      </c>
      <c r="B413" t="s">
        <v>3295</v>
      </c>
      <c r="C413" t="s">
        <v>2550</v>
      </c>
      <c r="D413" t="s">
        <v>2854</v>
      </c>
      <c r="E413">
        <v>38301</v>
      </c>
      <c r="F413" t="s">
        <v>3356</v>
      </c>
      <c r="G413">
        <v>34103</v>
      </c>
      <c r="H413">
        <v>17400.2</v>
      </c>
      <c r="I413" t="s">
        <v>302</v>
      </c>
      <c r="J413" t="s">
        <v>303</v>
      </c>
      <c r="K413" t="s">
        <v>39</v>
      </c>
      <c r="L413" t="s">
        <v>70</v>
      </c>
      <c r="M413" t="s">
        <v>71</v>
      </c>
      <c r="N413" t="s">
        <v>4407</v>
      </c>
      <c r="O413" t="s">
        <v>220</v>
      </c>
      <c r="P413" t="s">
        <v>1693</v>
      </c>
      <c r="Q413" t="s">
        <v>4857</v>
      </c>
      <c r="R413" t="s">
        <v>4858</v>
      </c>
      <c r="S413">
        <v>10</v>
      </c>
      <c r="T413">
        <v>2.41</v>
      </c>
      <c r="U413">
        <v>0.22</v>
      </c>
      <c r="V413">
        <v>911</v>
      </c>
      <c r="W413">
        <v>2.06</v>
      </c>
      <c r="X413">
        <v>40</v>
      </c>
      <c r="Y413">
        <v>0.28000000000000003</v>
      </c>
      <c r="Z413">
        <v>-119</v>
      </c>
      <c r="AA413">
        <v>-17</v>
      </c>
      <c r="AB413">
        <v>-58</v>
      </c>
      <c r="AC413">
        <v>-139</v>
      </c>
      <c r="AD413">
        <v>-214</v>
      </c>
      <c r="AE413">
        <v>38101</v>
      </c>
      <c r="AF413">
        <v>38301</v>
      </c>
      <c r="AG413">
        <v>34101</v>
      </c>
      <c r="AH413">
        <v>2.41</v>
      </c>
      <c r="AI413" s="16">
        <v>1</v>
      </c>
    </row>
    <row r="414" spans="1:35" x14ac:dyDescent="0.3">
      <c r="A414" t="s">
        <v>3357</v>
      </c>
      <c r="B414" t="s">
        <v>3295</v>
      </c>
      <c r="C414" t="s">
        <v>2550</v>
      </c>
      <c r="D414" t="s">
        <v>2854</v>
      </c>
      <c r="E414">
        <v>38301</v>
      </c>
      <c r="F414" t="s">
        <v>3358</v>
      </c>
      <c r="G414">
        <v>70123</v>
      </c>
      <c r="H414">
        <v>6513.92</v>
      </c>
      <c r="I414" t="s">
        <v>302</v>
      </c>
      <c r="J414" t="s">
        <v>303</v>
      </c>
      <c r="K414" t="s">
        <v>39</v>
      </c>
      <c r="L414" t="s">
        <v>70</v>
      </c>
      <c r="M414" t="s">
        <v>71</v>
      </c>
      <c r="N414" t="s">
        <v>4407</v>
      </c>
      <c r="O414" t="s">
        <v>246</v>
      </c>
      <c r="P414" t="s">
        <v>1008</v>
      </c>
      <c r="Q414" t="s">
        <v>4859</v>
      </c>
      <c r="R414" t="s">
        <v>4860</v>
      </c>
      <c r="S414">
        <v>6</v>
      </c>
      <c r="T414">
        <v>2.2400000000000002</v>
      </c>
      <c r="U414">
        <v>0.22</v>
      </c>
      <c r="V414">
        <v>484</v>
      </c>
      <c r="W414">
        <v>1.99</v>
      </c>
      <c r="X414">
        <v>94</v>
      </c>
      <c r="Y414">
        <v>0.33</v>
      </c>
      <c r="Z414">
        <v>-96</v>
      </c>
      <c r="AA414">
        <v>-17</v>
      </c>
      <c r="AB414">
        <v>-243</v>
      </c>
      <c r="AC414">
        <v>-302</v>
      </c>
      <c r="AD414">
        <v>-562</v>
      </c>
      <c r="AE414">
        <v>38611</v>
      </c>
      <c r="AF414">
        <v>38301</v>
      </c>
      <c r="AG414">
        <v>70140</v>
      </c>
      <c r="AH414">
        <v>2.2400000000000002</v>
      </c>
      <c r="AI414" s="16">
        <v>0.98814339374368632</v>
      </c>
    </row>
    <row r="415" spans="1:35" x14ac:dyDescent="0.3">
      <c r="A415" t="s">
        <v>3359</v>
      </c>
      <c r="B415" t="s">
        <v>3295</v>
      </c>
      <c r="C415" t="s">
        <v>2550</v>
      </c>
      <c r="D415" t="s">
        <v>2854</v>
      </c>
      <c r="E415">
        <v>38301</v>
      </c>
      <c r="F415" t="s">
        <v>3360</v>
      </c>
      <c r="G415">
        <v>34287</v>
      </c>
      <c r="H415">
        <v>2002.71</v>
      </c>
      <c r="I415" t="s">
        <v>302</v>
      </c>
      <c r="J415" t="s">
        <v>303</v>
      </c>
      <c r="K415" t="s">
        <v>39</v>
      </c>
      <c r="L415" t="s">
        <v>70</v>
      </c>
      <c r="M415" t="s">
        <v>71</v>
      </c>
      <c r="N415" t="s">
        <v>4407</v>
      </c>
      <c r="O415" t="s">
        <v>220</v>
      </c>
      <c r="P415" t="s">
        <v>1690</v>
      </c>
      <c r="Q415" t="s">
        <v>4861</v>
      </c>
      <c r="R415" t="s">
        <v>4862</v>
      </c>
      <c r="S415">
        <v>1</v>
      </c>
      <c r="T415">
        <v>2.41</v>
      </c>
      <c r="U415">
        <v>0.23</v>
      </c>
      <c r="V415">
        <v>831</v>
      </c>
      <c r="W415">
        <v>1.79</v>
      </c>
      <c r="X415">
        <v>159</v>
      </c>
      <c r="Y415">
        <v>0.4</v>
      </c>
      <c r="Z415">
        <v>-52</v>
      </c>
      <c r="AA415">
        <v>-17</v>
      </c>
      <c r="AB415">
        <v>-7</v>
      </c>
      <c r="AC415">
        <v>113</v>
      </c>
      <c r="AD415">
        <v>89</v>
      </c>
      <c r="AE415">
        <v>37087</v>
      </c>
      <c r="AF415">
        <v>38301</v>
      </c>
      <c r="AG415">
        <v>34286</v>
      </c>
      <c r="AH415">
        <v>2.42</v>
      </c>
      <c r="AI415" s="16">
        <v>1</v>
      </c>
    </row>
    <row r="416" spans="1:35" x14ac:dyDescent="0.3">
      <c r="A416" t="s">
        <v>3361</v>
      </c>
      <c r="B416" t="s">
        <v>3295</v>
      </c>
      <c r="C416" t="s">
        <v>2550</v>
      </c>
      <c r="D416" t="s">
        <v>2854</v>
      </c>
      <c r="E416">
        <v>38301</v>
      </c>
      <c r="F416" t="s">
        <v>3362</v>
      </c>
      <c r="G416">
        <v>32003</v>
      </c>
      <c r="H416">
        <v>15141.9</v>
      </c>
      <c r="I416" t="s">
        <v>302</v>
      </c>
      <c r="J416" t="s">
        <v>303</v>
      </c>
      <c r="K416" t="s">
        <v>39</v>
      </c>
      <c r="L416" t="s">
        <v>70</v>
      </c>
      <c r="M416" t="s">
        <v>71</v>
      </c>
      <c r="N416" t="s">
        <v>4407</v>
      </c>
      <c r="O416" t="s">
        <v>220</v>
      </c>
      <c r="P416" t="s">
        <v>1691</v>
      </c>
      <c r="Q416" t="s">
        <v>4863</v>
      </c>
      <c r="R416" t="s">
        <v>4864</v>
      </c>
      <c r="S416">
        <v>10</v>
      </c>
      <c r="T416">
        <v>2.56</v>
      </c>
      <c r="U416">
        <v>0.22</v>
      </c>
      <c r="V416">
        <v>662</v>
      </c>
      <c r="W416">
        <v>1.81</v>
      </c>
      <c r="X416">
        <v>115</v>
      </c>
      <c r="Y416">
        <v>0.36</v>
      </c>
      <c r="Z416">
        <v>-108</v>
      </c>
      <c r="AA416">
        <v>-17</v>
      </c>
      <c r="AB416">
        <v>-100</v>
      </c>
      <c r="AC416">
        <v>132</v>
      </c>
      <c r="AD416">
        <v>15</v>
      </c>
      <c r="AE416">
        <v>38301</v>
      </c>
      <c r="AF416">
        <v>38301</v>
      </c>
      <c r="AG416">
        <v>32065</v>
      </c>
      <c r="AH416">
        <v>2.56</v>
      </c>
      <c r="AI416" s="16">
        <v>0.9773755656108597</v>
      </c>
    </row>
    <row r="417" spans="1:35" x14ac:dyDescent="0.3">
      <c r="A417" t="s">
        <v>3363</v>
      </c>
      <c r="B417" t="s">
        <v>3295</v>
      </c>
      <c r="C417" t="s">
        <v>2550</v>
      </c>
      <c r="D417" t="s">
        <v>2854</v>
      </c>
      <c r="E417">
        <v>38301</v>
      </c>
      <c r="F417" t="s">
        <v>3364</v>
      </c>
      <c r="G417">
        <v>48359</v>
      </c>
      <c r="H417">
        <v>10678</v>
      </c>
      <c r="I417" t="s">
        <v>302</v>
      </c>
      <c r="J417" t="s">
        <v>303</v>
      </c>
      <c r="K417" t="s">
        <v>39</v>
      </c>
      <c r="L417" t="s">
        <v>70</v>
      </c>
      <c r="M417" t="s">
        <v>71</v>
      </c>
      <c r="N417" t="s">
        <v>4407</v>
      </c>
      <c r="O417" t="s">
        <v>176</v>
      </c>
      <c r="P417" t="s">
        <v>1719</v>
      </c>
      <c r="Q417" t="s">
        <v>4865</v>
      </c>
      <c r="R417" t="s">
        <v>4866</v>
      </c>
      <c r="S417">
        <v>7</v>
      </c>
      <c r="T417">
        <v>1.9</v>
      </c>
      <c r="U417">
        <v>0.22</v>
      </c>
      <c r="V417">
        <v>702</v>
      </c>
      <c r="W417">
        <v>1.92</v>
      </c>
      <c r="X417">
        <v>153</v>
      </c>
      <c r="Y417">
        <v>0.39</v>
      </c>
      <c r="Z417">
        <v>-78</v>
      </c>
      <c r="AA417">
        <v>-17</v>
      </c>
      <c r="AB417">
        <v>-74</v>
      </c>
      <c r="AC417">
        <v>-239</v>
      </c>
      <c r="AD417">
        <v>-330</v>
      </c>
      <c r="AE417">
        <v>38301</v>
      </c>
      <c r="AF417">
        <v>38301</v>
      </c>
      <c r="AG417">
        <v>48359</v>
      </c>
      <c r="AH417">
        <v>1.9</v>
      </c>
      <c r="AI417" s="16">
        <v>1</v>
      </c>
    </row>
    <row r="418" spans="1:35" x14ac:dyDescent="0.3">
      <c r="A418" t="s">
        <v>3365</v>
      </c>
      <c r="B418" t="s">
        <v>3295</v>
      </c>
      <c r="C418" t="s">
        <v>2550</v>
      </c>
      <c r="D418" t="s">
        <v>2854</v>
      </c>
      <c r="E418">
        <v>38301</v>
      </c>
      <c r="F418" t="s">
        <v>2678</v>
      </c>
      <c r="G418">
        <v>32839</v>
      </c>
      <c r="H418">
        <v>5296.8</v>
      </c>
      <c r="I418" t="s">
        <v>302</v>
      </c>
      <c r="J418" t="s">
        <v>303</v>
      </c>
      <c r="K418" t="s">
        <v>39</v>
      </c>
      <c r="L418" t="s">
        <v>70</v>
      </c>
      <c r="M418" t="s">
        <v>71</v>
      </c>
      <c r="N418" t="s">
        <v>4407</v>
      </c>
      <c r="O418" t="s">
        <v>220</v>
      </c>
      <c r="P418" t="s">
        <v>364</v>
      </c>
      <c r="Q418" t="s">
        <v>4259</v>
      </c>
      <c r="R418" t="s">
        <v>4867</v>
      </c>
      <c r="S418">
        <v>2</v>
      </c>
      <c r="T418">
        <v>2.4</v>
      </c>
      <c r="U418">
        <v>0.22</v>
      </c>
      <c r="V418">
        <v>736</v>
      </c>
      <c r="W418">
        <v>1.84</v>
      </c>
      <c r="X418">
        <v>63</v>
      </c>
      <c r="Y418">
        <v>0.3</v>
      </c>
      <c r="Z418">
        <v>-27</v>
      </c>
      <c r="AA418">
        <v>-17</v>
      </c>
      <c r="AB418">
        <v>-55</v>
      </c>
      <c r="AC418">
        <v>-348</v>
      </c>
      <c r="AD418">
        <v>-420</v>
      </c>
      <c r="AE418">
        <v>38225</v>
      </c>
      <c r="AF418">
        <v>38301</v>
      </c>
      <c r="AG418">
        <v>32801</v>
      </c>
      <c r="AH418">
        <v>2.4</v>
      </c>
      <c r="AI418" s="16">
        <v>1</v>
      </c>
    </row>
    <row r="419" spans="1:35" x14ac:dyDescent="0.3">
      <c r="A419" t="s">
        <v>3366</v>
      </c>
      <c r="B419" t="s">
        <v>3295</v>
      </c>
      <c r="C419" t="s">
        <v>2550</v>
      </c>
      <c r="D419" t="s">
        <v>2854</v>
      </c>
      <c r="E419">
        <v>38301</v>
      </c>
      <c r="F419" t="s">
        <v>3367</v>
      </c>
      <c r="G419">
        <v>32413</v>
      </c>
      <c r="H419">
        <v>2713.21</v>
      </c>
      <c r="I419" t="s">
        <v>302</v>
      </c>
      <c r="J419" t="s">
        <v>303</v>
      </c>
      <c r="K419" t="s">
        <v>39</v>
      </c>
      <c r="L419" t="s">
        <v>70</v>
      </c>
      <c r="M419" t="s">
        <v>71</v>
      </c>
      <c r="N419" t="s">
        <v>4407</v>
      </c>
      <c r="O419" t="s">
        <v>220</v>
      </c>
      <c r="P419" t="s">
        <v>380</v>
      </c>
      <c r="Q419" t="s">
        <v>4868</v>
      </c>
      <c r="R419" t="s">
        <v>4869</v>
      </c>
      <c r="S419">
        <v>1</v>
      </c>
      <c r="T419">
        <v>2.5499999999999998</v>
      </c>
      <c r="U419">
        <v>0.23</v>
      </c>
      <c r="V419">
        <v>532</v>
      </c>
      <c r="W419">
        <v>1</v>
      </c>
      <c r="X419">
        <v>129</v>
      </c>
      <c r="Y419">
        <v>0.35</v>
      </c>
      <c r="Z419">
        <v>-81</v>
      </c>
      <c r="AA419">
        <v>-17</v>
      </c>
      <c r="AB419">
        <v>10</v>
      </c>
      <c r="AC419">
        <v>-167</v>
      </c>
      <c r="AD419">
        <v>-174</v>
      </c>
      <c r="AE419">
        <v>37201</v>
      </c>
      <c r="AF419">
        <v>38301</v>
      </c>
      <c r="AG419">
        <v>32401</v>
      </c>
      <c r="AH419">
        <v>2.56</v>
      </c>
      <c r="AI419" s="16">
        <v>0.94251220290765036</v>
      </c>
    </row>
    <row r="420" spans="1:35" x14ac:dyDescent="0.3">
      <c r="A420" t="s">
        <v>3368</v>
      </c>
      <c r="B420" t="s">
        <v>3295</v>
      </c>
      <c r="C420" t="s">
        <v>2550</v>
      </c>
      <c r="D420" t="s">
        <v>2854</v>
      </c>
      <c r="E420">
        <v>38301</v>
      </c>
      <c r="F420" t="s">
        <v>3369</v>
      </c>
      <c r="G420">
        <v>30269</v>
      </c>
      <c r="H420">
        <v>1678.32</v>
      </c>
      <c r="I420" t="s">
        <v>302</v>
      </c>
      <c r="J420" t="s">
        <v>303</v>
      </c>
      <c r="K420" t="s">
        <v>39</v>
      </c>
      <c r="L420" t="s">
        <v>70</v>
      </c>
      <c r="M420" t="s">
        <v>71</v>
      </c>
      <c r="N420" t="s">
        <v>4407</v>
      </c>
      <c r="O420" t="s">
        <v>50</v>
      </c>
      <c r="P420" t="s">
        <v>538</v>
      </c>
      <c r="Q420" t="s">
        <v>4870</v>
      </c>
      <c r="R420" t="s">
        <v>4871</v>
      </c>
      <c r="S420">
        <v>4</v>
      </c>
      <c r="T420">
        <v>2.2200000000000002</v>
      </c>
      <c r="U420">
        <v>0.22</v>
      </c>
      <c r="V420">
        <v>403</v>
      </c>
      <c r="W420">
        <v>1.1100000000000001</v>
      </c>
      <c r="X420">
        <v>25</v>
      </c>
      <c r="Y420">
        <v>0.26</v>
      </c>
      <c r="Z420">
        <v>-116</v>
      </c>
      <c r="AA420">
        <v>-17</v>
      </c>
      <c r="AB420">
        <v>-53</v>
      </c>
      <c r="AC420">
        <v>112</v>
      </c>
      <c r="AD420">
        <v>42</v>
      </c>
      <c r="AE420">
        <v>38611</v>
      </c>
      <c r="AF420">
        <v>38301</v>
      </c>
      <c r="AG420">
        <v>30269</v>
      </c>
      <c r="AH420">
        <v>2.2200000000000002</v>
      </c>
      <c r="AI420" s="16">
        <v>0.96666666666666667</v>
      </c>
    </row>
    <row r="421" spans="1:35" x14ac:dyDescent="0.3">
      <c r="A421" t="s">
        <v>3370</v>
      </c>
      <c r="B421" t="s">
        <v>3295</v>
      </c>
      <c r="C421" t="s">
        <v>2550</v>
      </c>
      <c r="D421" t="s">
        <v>2854</v>
      </c>
      <c r="E421">
        <v>38301</v>
      </c>
      <c r="F421" t="s">
        <v>3371</v>
      </c>
      <c r="G421">
        <v>19971</v>
      </c>
      <c r="H421">
        <v>22238.55</v>
      </c>
      <c r="I421" t="s">
        <v>302</v>
      </c>
      <c r="J421" t="s">
        <v>303</v>
      </c>
      <c r="K421" t="s">
        <v>39</v>
      </c>
      <c r="L421" t="s">
        <v>70</v>
      </c>
      <c r="M421" t="s">
        <v>71</v>
      </c>
      <c r="N421" t="s">
        <v>4407</v>
      </c>
      <c r="O421" t="s">
        <v>172</v>
      </c>
      <c r="P421" t="s">
        <v>1687</v>
      </c>
      <c r="Q421" t="s">
        <v>4872</v>
      </c>
      <c r="R421" t="s">
        <v>4873</v>
      </c>
      <c r="S421">
        <v>11</v>
      </c>
      <c r="T421">
        <v>2.5499999999999998</v>
      </c>
      <c r="U421">
        <v>0.22</v>
      </c>
      <c r="V421">
        <v>993</v>
      </c>
      <c r="W421">
        <v>2.0099999999999998</v>
      </c>
      <c r="X421">
        <v>96</v>
      </c>
      <c r="Y421">
        <v>0.33</v>
      </c>
      <c r="Z421">
        <v>-75</v>
      </c>
      <c r="AA421">
        <v>-17</v>
      </c>
      <c r="AB421">
        <v>-32</v>
      </c>
      <c r="AC421">
        <v>309</v>
      </c>
      <c r="AD421">
        <v>260</v>
      </c>
      <c r="AE421">
        <v>38343</v>
      </c>
      <c r="AF421">
        <v>38301</v>
      </c>
      <c r="AG421">
        <v>19971</v>
      </c>
      <c r="AH421">
        <v>2.5499999999999998</v>
      </c>
      <c r="AI421" s="16">
        <v>0.93287037037037035</v>
      </c>
    </row>
    <row r="422" spans="1:35" x14ac:dyDescent="0.3">
      <c r="A422" t="s">
        <v>3372</v>
      </c>
      <c r="B422" t="s">
        <v>3295</v>
      </c>
      <c r="C422" t="s">
        <v>2550</v>
      </c>
      <c r="D422" t="s">
        <v>2854</v>
      </c>
      <c r="E422">
        <v>38301</v>
      </c>
      <c r="F422" t="s">
        <v>3373</v>
      </c>
      <c r="G422">
        <v>24012</v>
      </c>
      <c r="H422">
        <v>1407.5</v>
      </c>
      <c r="I422" t="s">
        <v>302</v>
      </c>
      <c r="J422" t="s">
        <v>303</v>
      </c>
      <c r="K422" t="s">
        <v>39</v>
      </c>
      <c r="L422" t="s">
        <v>70</v>
      </c>
      <c r="M422" t="s">
        <v>71</v>
      </c>
      <c r="N422" t="s">
        <v>4407</v>
      </c>
      <c r="O422" t="s">
        <v>396</v>
      </c>
      <c r="P422" t="s">
        <v>1527</v>
      </c>
      <c r="Q422" t="s">
        <v>4874</v>
      </c>
      <c r="R422" t="s">
        <v>4875</v>
      </c>
      <c r="S422">
        <v>3</v>
      </c>
      <c r="T422">
        <v>2.5</v>
      </c>
      <c r="U422">
        <v>0.21</v>
      </c>
      <c r="V422">
        <v>582</v>
      </c>
      <c r="W422">
        <v>2.0099999999999998</v>
      </c>
      <c r="X422">
        <v>130</v>
      </c>
      <c r="Y422">
        <v>0.35</v>
      </c>
      <c r="Z422">
        <v>-152</v>
      </c>
      <c r="AA422">
        <v>-17</v>
      </c>
      <c r="AB422">
        <v>-215</v>
      </c>
      <c r="AC422">
        <v>437</v>
      </c>
      <c r="AD422">
        <v>205</v>
      </c>
      <c r="AE422">
        <v>37087</v>
      </c>
      <c r="AF422">
        <v>38301</v>
      </c>
      <c r="AG422">
        <v>24000</v>
      </c>
      <c r="AH422">
        <v>2.4900000000000002</v>
      </c>
      <c r="AI422" s="16">
        <v>1</v>
      </c>
    </row>
    <row r="423" spans="1:35" x14ac:dyDescent="0.3">
      <c r="A423" t="s">
        <v>3374</v>
      </c>
      <c r="B423" t="s">
        <v>3295</v>
      </c>
      <c r="C423" t="s">
        <v>2550</v>
      </c>
      <c r="D423" t="s">
        <v>2854</v>
      </c>
      <c r="E423">
        <v>38301</v>
      </c>
      <c r="F423" t="s">
        <v>3375</v>
      </c>
      <c r="G423">
        <v>28146</v>
      </c>
      <c r="H423">
        <v>1269.4000000000001</v>
      </c>
      <c r="I423" t="s">
        <v>302</v>
      </c>
      <c r="J423" t="s">
        <v>303</v>
      </c>
      <c r="K423" t="s">
        <v>39</v>
      </c>
      <c r="L423" t="s">
        <v>70</v>
      </c>
      <c r="M423" t="s">
        <v>71</v>
      </c>
      <c r="N423" t="s">
        <v>4407</v>
      </c>
      <c r="O423" t="s">
        <v>68</v>
      </c>
      <c r="P423" t="s">
        <v>340</v>
      </c>
      <c r="Q423" t="s">
        <v>4876</v>
      </c>
      <c r="R423" t="s">
        <v>4877</v>
      </c>
      <c r="S423">
        <v>1</v>
      </c>
      <c r="T423">
        <v>2.2000000000000002</v>
      </c>
      <c r="U423">
        <v>0.22</v>
      </c>
      <c r="V423">
        <v>577</v>
      </c>
      <c r="W423">
        <v>2.12</v>
      </c>
      <c r="X423">
        <v>0</v>
      </c>
      <c r="Y423">
        <v>0.25</v>
      </c>
      <c r="Z423">
        <v>-40</v>
      </c>
      <c r="AA423">
        <v>-17</v>
      </c>
      <c r="AB423">
        <v>-241</v>
      </c>
      <c r="AC423">
        <v>-19</v>
      </c>
      <c r="AD423">
        <v>-277</v>
      </c>
      <c r="AE423">
        <v>38301</v>
      </c>
      <c r="AF423">
        <v>38301</v>
      </c>
      <c r="AG423">
        <v>28144</v>
      </c>
      <c r="AH423">
        <v>2.2000000000000002</v>
      </c>
      <c r="AI423" s="16">
        <v>1</v>
      </c>
    </row>
    <row r="424" spans="1:35" x14ac:dyDescent="0.3">
      <c r="A424" t="s">
        <v>3376</v>
      </c>
      <c r="B424" t="s">
        <v>3295</v>
      </c>
      <c r="C424" t="s">
        <v>2550</v>
      </c>
      <c r="D424" t="s">
        <v>2854</v>
      </c>
      <c r="E424">
        <v>38301</v>
      </c>
      <c r="F424" t="s">
        <v>3377</v>
      </c>
      <c r="G424">
        <v>76904</v>
      </c>
      <c r="H424">
        <v>2920</v>
      </c>
      <c r="I424" t="s">
        <v>302</v>
      </c>
      <c r="J424" t="s">
        <v>303</v>
      </c>
      <c r="K424" t="s">
        <v>39</v>
      </c>
      <c r="L424" t="s">
        <v>70</v>
      </c>
      <c r="M424" t="s">
        <v>71</v>
      </c>
      <c r="N424" t="s">
        <v>4407</v>
      </c>
      <c r="O424" t="s">
        <v>76</v>
      </c>
      <c r="P424" t="s">
        <v>1778</v>
      </c>
      <c r="Q424" t="s">
        <v>4878</v>
      </c>
      <c r="R424" t="s">
        <v>4879</v>
      </c>
      <c r="S424">
        <v>1</v>
      </c>
      <c r="T424">
        <v>3.5</v>
      </c>
      <c r="U424">
        <v>0.22</v>
      </c>
      <c r="V424">
        <v>834</v>
      </c>
      <c r="W424">
        <v>1.77</v>
      </c>
      <c r="X424">
        <v>171</v>
      </c>
      <c r="Y424">
        <v>0.4</v>
      </c>
      <c r="Z424">
        <v>-78</v>
      </c>
      <c r="AA424">
        <v>-17</v>
      </c>
      <c r="AB424">
        <v>-2</v>
      </c>
      <c r="AC424">
        <v>690</v>
      </c>
      <c r="AD424">
        <v>671</v>
      </c>
      <c r="AE424">
        <v>42134</v>
      </c>
      <c r="AF424">
        <v>38301</v>
      </c>
      <c r="AG424">
        <v>76901</v>
      </c>
      <c r="AH424">
        <v>3.5</v>
      </c>
      <c r="AI424" s="16">
        <v>1</v>
      </c>
    </row>
    <row r="425" spans="1:35" x14ac:dyDescent="0.3">
      <c r="A425" t="s">
        <v>3378</v>
      </c>
      <c r="B425" t="s">
        <v>3295</v>
      </c>
      <c r="C425" t="s">
        <v>2550</v>
      </c>
      <c r="D425" t="s">
        <v>2854</v>
      </c>
      <c r="E425">
        <v>38301</v>
      </c>
      <c r="F425" t="s">
        <v>3379</v>
      </c>
      <c r="G425">
        <v>32771</v>
      </c>
      <c r="H425">
        <v>16646.400000000001</v>
      </c>
      <c r="I425" t="s">
        <v>302</v>
      </c>
      <c r="J425" t="s">
        <v>303</v>
      </c>
      <c r="K425" t="s">
        <v>39</v>
      </c>
      <c r="L425" t="s">
        <v>70</v>
      </c>
      <c r="M425" t="s">
        <v>71</v>
      </c>
      <c r="N425" t="s">
        <v>4407</v>
      </c>
      <c r="O425" t="s">
        <v>220</v>
      </c>
      <c r="P425" t="s">
        <v>342</v>
      </c>
      <c r="Q425" t="s">
        <v>4880</v>
      </c>
      <c r="R425" t="s">
        <v>4881</v>
      </c>
      <c r="S425">
        <v>10</v>
      </c>
      <c r="T425">
        <v>2.4</v>
      </c>
      <c r="U425">
        <v>0.22</v>
      </c>
      <c r="V425">
        <v>772</v>
      </c>
      <c r="W425">
        <v>1.95</v>
      </c>
      <c r="X425">
        <v>73</v>
      </c>
      <c r="Y425">
        <v>0.32</v>
      </c>
      <c r="Z425">
        <v>-107</v>
      </c>
      <c r="AA425">
        <v>-17</v>
      </c>
      <c r="AB425">
        <v>-35</v>
      </c>
      <c r="AC425">
        <v>-220</v>
      </c>
      <c r="AD425">
        <v>-272</v>
      </c>
      <c r="AE425">
        <v>61832</v>
      </c>
      <c r="AF425">
        <v>38301</v>
      </c>
      <c r="AG425">
        <v>32771</v>
      </c>
      <c r="AH425">
        <v>2.4</v>
      </c>
      <c r="AI425" s="16">
        <v>1</v>
      </c>
    </row>
    <row r="426" spans="1:35" x14ac:dyDescent="0.3">
      <c r="A426" t="s">
        <v>3380</v>
      </c>
      <c r="B426" t="s">
        <v>3295</v>
      </c>
      <c r="C426" t="s">
        <v>2550</v>
      </c>
      <c r="D426" t="s">
        <v>2854</v>
      </c>
      <c r="E426">
        <v>38301</v>
      </c>
      <c r="F426" t="s">
        <v>3381</v>
      </c>
      <c r="G426">
        <v>33772</v>
      </c>
      <c r="H426">
        <v>17004.96</v>
      </c>
      <c r="I426" t="s">
        <v>302</v>
      </c>
      <c r="J426" t="s">
        <v>303</v>
      </c>
      <c r="K426" t="s">
        <v>39</v>
      </c>
      <c r="L426" t="s">
        <v>70</v>
      </c>
      <c r="M426" t="s">
        <v>71</v>
      </c>
      <c r="N426" t="s">
        <v>4407</v>
      </c>
      <c r="O426" t="s">
        <v>220</v>
      </c>
      <c r="P426" t="s">
        <v>1696</v>
      </c>
      <c r="Q426" t="s">
        <v>4882</v>
      </c>
      <c r="R426" t="s">
        <v>4883</v>
      </c>
      <c r="S426">
        <v>10</v>
      </c>
      <c r="T426">
        <v>2.41</v>
      </c>
      <c r="U426">
        <v>0.22</v>
      </c>
      <c r="V426">
        <v>796</v>
      </c>
      <c r="W426">
        <v>2.09</v>
      </c>
      <c r="X426">
        <v>45</v>
      </c>
      <c r="Y426">
        <v>0.28999999999999998</v>
      </c>
      <c r="Z426">
        <v>-101</v>
      </c>
      <c r="AA426">
        <v>-17</v>
      </c>
      <c r="AB426">
        <v>-69</v>
      </c>
      <c r="AC426">
        <v>-155</v>
      </c>
      <c r="AD426">
        <v>-241</v>
      </c>
      <c r="AE426">
        <v>37127</v>
      </c>
      <c r="AF426">
        <v>38301</v>
      </c>
      <c r="AG426">
        <v>33772</v>
      </c>
      <c r="AH426">
        <v>2.41</v>
      </c>
      <c r="AI426" s="16">
        <v>1</v>
      </c>
    </row>
    <row r="427" spans="1:35" x14ac:dyDescent="0.3">
      <c r="A427" t="s">
        <v>3382</v>
      </c>
      <c r="B427" t="s">
        <v>3295</v>
      </c>
      <c r="C427" t="s">
        <v>2550</v>
      </c>
      <c r="D427" t="s">
        <v>2854</v>
      </c>
      <c r="E427">
        <v>38301</v>
      </c>
      <c r="F427" t="s">
        <v>3383</v>
      </c>
      <c r="G427">
        <v>57106</v>
      </c>
      <c r="H427">
        <v>2310.75</v>
      </c>
      <c r="I427" t="s">
        <v>302</v>
      </c>
      <c r="J427" t="s">
        <v>303</v>
      </c>
      <c r="K427" t="s">
        <v>39</v>
      </c>
      <c r="L427" t="s">
        <v>70</v>
      </c>
      <c r="M427" t="s">
        <v>71</v>
      </c>
      <c r="N427" t="s">
        <v>4407</v>
      </c>
      <c r="O427" t="s">
        <v>1668</v>
      </c>
      <c r="P427" t="s">
        <v>1761</v>
      </c>
      <c r="Q427" t="s">
        <v>4884</v>
      </c>
      <c r="R427" t="s">
        <v>4885</v>
      </c>
      <c r="S427">
        <v>1</v>
      </c>
      <c r="T427">
        <v>2.25</v>
      </c>
      <c r="U427">
        <v>0.22</v>
      </c>
      <c r="V427">
        <v>1027</v>
      </c>
      <c r="W427">
        <v>2.04</v>
      </c>
      <c r="X427">
        <v>0</v>
      </c>
      <c r="Y427">
        <v>0.25</v>
      </c>
      <c r="Z427">
        <v>-80</v>
      </c>
      <c r="AA427">
        <v>-17</v>
      </c>
      <c r="AB427">
        <v>-18</v>
      </c>
      <c r="AC427">
        <v>467</v>
      </c>
      <c r="AD427">
        <v>432</v>
      </c>
      <c r="AE427">
        <v>38301</v>
      </c>
      <c r="AF427">
        <v>38301</v>
      </c>
      <c r="AG427">
        <v>57101</v>
      </c>
      <c r="AH427">
        <v>2.25</v>
      </c>
      <c r="AI427" s="16">
        <v>0.98023715415019763</v>
      </c>
    </row>
    <row r="428" spans="1:35" x14ac:dyDescent="0.3">
      <c r="A428" t="s">
        <v>3384</v>
      </c>
      <c r="B428" t="s">
        <v>3295</v>
      </c>
      <c r="C428" t="s">
        <v>2550</v>
      </c>
      <c r="D428" t="s">
        <v>2854</v>
      </c>
      <c r="E428">
        <v>38301</v>
      </c>
      <c r="F428" t="s">
        <v>3385</v>
      </c>
      <c r="G428">
        <v>70458</v>
      </c>
      <c r="H428">
        <v>1032.4000000000001</v>
      </c>
      <c r="I428" t="s">
        <v>302</v>
      </c>
      <c r="J428" t="s">
        <v>303</v>
      </c>
      <c r="K428" t="s">
        <v>39</v>
      </c>
      <c r="L428" t="s">
        <v>70</v>
      </c>
      <c r="M428" t="s">
        <v>71</v>
      </c>
      <c r="N428" t="s">
        <v>4407</v>
      </c>
      <c r="O428" t="s">
        <v>246</v>
      </c>
      <c r="P428" t="s">
        <v>1714</v>
      </c>
      <c r="Q428" t="s">
        <v>4886</v>
      </c>
      <c r="R428" t="s">
        <v>4887</v>
      </c>
      <c r="S428">
        <v>1</v>
      </c>
      <c r="T428">
        <v>2.3199999999999998</v>
      </c>
      <c r="U428">
        <v>0.22</v>
      </c>
      <c r="V428">
        <v>445</v>
      </c>
      <c r="W428">
        <v>1.92</v>
      </c>
      <c r="X428">
        <v>159</v>
      </c>
      <c r="Y428">
        <v>0.4</v>
      </c>
      <c r="Z428">
        <v>-39</v>
      </c>
      <c r="AA428">
        <v>-17</v>
      </c>
      <c r="AB428">
        <v>-245</v>
      </c>
      <c r="AC428">
        <v>-250</v>
      </c>
      <c r="AD428">
        <v>-512</v>
      </c>
      <c r="AE428">
        <v>37087</v>
      </c>
      <c r="AF428">
        <v>38301</v>
      </c>
      <c r="AG428">
        <v>70458</v>
      </c>
      <c r="AH428">
        <v>2.3199999999999998</v>
      </c>
      <c r="AI428" s="16">
        <v>1</v>
      </c>
    </row>
    <row r="429" spans="1:35" x14ac:dyDescent="0.3">
      <c r="A429" t="s">
        <v>3386</v>
      </c>
      <c r="B429" t="s">
        <v>3295</v>
      </c>
      <c r="C429" t="s">
        <v>2550</v>
      </c>
      <c r="D429" t="s">
        <v>2854</v>
      </c>
      <c r="E429">
        <v>38301</v>
      </c>
      <c r="F429" t="s">
        <v>3387</v>
      </c>
      <c r="G429">
        <v>36527</v>
      </c>
      <c r="H429">
        <v>1004.7</v>
      </c>
      <c r="I429" t="s">
        <v>302</v>
      </c>
      <c r="J429" t="s">
        <v>303</v>
      </c>
      <c r="K429" t="s">
        <v>39</v>
      </c>
      <c r="L429" t="s">
        <v>70</v>
      </c>
      <c r="M429" t="s">
        <v>71</v>
      </c>
      <c r="N429" t="s">
        <v>4407</v>
      </c>
      <c r="O429" t="s">
        <v>40</v>
      </c>
      <c r="P429" t="s">
        <v>1684</v>
      </c>
      <c r="Q429" t="s">
        <v>4888</v>
      </c>
      <c r="R429" t="s">
        <v>4889</v>
      </c>
      <c r="S429">
        <v>1</v>
      </c>
      <c r="T429">
        <v>2.5499999999999998</v>
      </c>
      <c r="U429">
        <v>0.22</v>
      </c>
      <c r="V429">
        <v>394</v>
      </c>
      <c r="W429">
        <v>1.1299999999999999</v>
      </c>
      <c r="X429">
        <v>17</v>
      </c>
      <c r="Y429">
        <v>0.25</v>
      </c>
      <c r="Z429">
        <v>-39</v>
      </c>
      <c r="AA429">
        <v>-17</v>
      </c>
      <c r="AB429">
        <v>-85</v>
      </c>
      <c r="AC429">
        <v>79</v>
      </c>
      <c r="AD429">
        <v>-23</v>
      </c>
      <c r="AE429">
        <v>38343</v>
      </c>
      <c r="AF429">
        <v>38301</v>
      </c>
      <c r="AG429">
        <v>36527</v>
      </c>
      <c r="AH429">
        <v>2.5499999999999998</v>
      </c>
      <c r="AI429" s="16">
        <v>0.86473384771257111</v>
      </c>
    </row>
    <row r="430" spans="1:35" x14ac:dyDescent="0.3">
      <c r="A430" t="s">
        <v>3388</v>
      </c>
      <c r="B430" t="s">
        <v>3295</v>
      </c>
      <c r="C430" t="s">
        <v>2550</v>
      </c>
      <c r="D430" t="s">
        <v>2854</v>
      </c>
      <c r="E430">
        <v>38301</v>
      </c>
      <c r="F430" t="s">
        <v>3389</v>
      </c>
      <c r="G430">
        <v>32086</v>
      </c>
      <c r="H430">
        <v>1755</v>
      </c>
      <c r="I430" t="s">
        <v>302</v>
      </c>
      <c r="J430" t="s">
        <v>303</v>
      </c>
      <c r="K430" t="s">
        <v>39</v>
      </c>
      <c r="L430" t="s">
        <v>70</v>
      </c>
      <c r="M430" t="s">
        <v>71</v>
      </c>
      <c r="N430" t="s">
        <v>4407</v>
      </c>
      <c r="O430" t="s">
        <v>220</v>
      </c>
      <c r="P430" t="s">
        <v>1688</v>
      </c>
      <c r="Q430" t="s">
        <v>4890</v>
      </c>
      <c r="R430" t="s">
        <v>4891</v>
      </c>
      <c r="S430">
        <v>1</v>
      </c>
      <c r="T430">
        <v>2.6</v>
      </c>
      <c r="U430">
        <v>0.22</v>
      </c>
      <c r="V430">
        <v>675</v>
      </c>
      <c r="W430">
        <v>1.46</v>
      </c>
      <c r="X430">
        <v>171</v>
      </c>
      <c r="Y430">
        <v>0.4</v>
      </c>
      <c r="Z430">
        <v>-7</v>
      </c>
      <c r="AA430">
        <v>-17</v>
      </c>
      <c r="AB430">
        <v>-17</v>
      </c>
      <c r="AC430">
        <v>119</v>
      </c>
      <c r="AD430">
        <v>85</v>
      </c>
      <c r="AE430">
        <v>42134</v>
      </c>
      <c r="AF430">
        <v>38301</v>
      </c>
      <c r="AG430">
        <v>32086</v>
      </c>
      <c r="AH430">
        <v>2.6</v>
      </c>
      <c r="AI430" s="16">
        <v>0.97191329823122619</v>
      </c>
    </row>
    <row r="431" spans="1:35" x14ac:dyDescent="0.3">
      <c r="A431" t="s">
        <v>3390</v>
      </c>
      <c r="B431" t="s">
        <v>3295</v>
      </c>
      <c r="C431" t="s">
        <v>2550</v>
      </c>
      <c r="D431" t="s">
        <v>2854</v>
      </c>
      <c r="E431">
        <v>38301</v>
      </c>
      <c r="F431" t="s">
        <v>3391</v>
      </c>
      <c r="G431">
        <v>20166</v>
      </c>
      <c r="H431">
        <v>17419.5</v>
      </c>
      <c r="I431" t="s">
        <v>302</v>
      </c>
      <c r="J431" t="s">
        <v>303</v>
      </c>
      <c r="K431" t="s">
        <v>39</v>
      </c>
      <c r="L431" t="s">
        <v>70</v>
      </c>
      <c r="M431" t="s">
        <v>71</v>
      </c>
      <c r="N431" t="s">
        <v>4407</v>
      </c>
      <c r="O431" t="s">
        <v>396</v>
      </c>
      <c r="P431" t="s">
        <v>1785</v>
      </c>
      <c r="Q431" t="s">
        <v>4892</v>
      </c>
      <c r="R431" t="s">
        <v>4893</v>
      </c>
      <c r="S431">
        <v>10</v>
      </c>
      <c r="T431">
        <v>2.4500000000000002</v>
      </c>
      <c r="U431">
        <v>0.22</v>
      </c>
      <c r="V431">
        <v>871</v>
      </c>
      <c r="W431">
        <v>2.11</v>
      </c>
      <c r="X431">
        <v>89</v>
      </c>
      <c r="Y431">
        <v>0.33</v>
      </c>
      <c r="Z431">
        <v>-92</v>
      </c>
      <c r="AA431">
        <v>-17</v>
      </c>
      <c r="AB431">
        <v>-102</v>
      </c>
      <c r="AC431">
        <v>232</v>
      </c>
      <c r="AD431">
        <v>113</v>
      </c>
      <c r="AE431">
        <v>38301</v>
      </c>
      <c r="AF431">
        <v>38301</v>
      </c>
      <c r="AG431">
        <v>20163</v>
      </c>
      <c r="AH431">
        <v>2.4500000000000002</v>
      </c>
      <c r="AI431" s="16">
        <v>1</v>
      </c>
    </row>
    <row r="432" spans="1:35" x14ac:dyDescent="0.3">
      <c r="A432" t="s">
        <v>3392</v>
      </c>
      <c r="B432" t="s">
        <v>3295</v>
      </c>
      <c r="C432" t="s">
        <v>2550</v>
      </c>
      <c r="D432" t="s">
        <v>2854</v>
      </c>
      <c r="E432">
        <v>38301</v>
      </c>
      <c r="F432" t="s">
        <v>3393</v>
      </c>
      <c r="G432">
        <v>66604</v>
      </c>
      <c r="H432">
        <v>1910</v>
      </c>
      <c r="I432" t="s">
        <v>302</v>
      </c>
      <c r="J432" t="s">
        <v>303</v>
      </c>
      <c r="K432" t="s">
        <v>39</v>
      </c>
      <c r="L432" t="s">
        <v>70</v>
      </c>
      <c r="M432" t="s">
        <v>71</v>
      </c>
      <c r="N432" t="s">
        <v>4407</v>
      </c>
      <c r="O432" t="s">
        <v>274</v>
      </c>
      <c r="P432" t="s">
        <v>459</v>
      </c>
      <c r="Q432" t="s">
        <v>4894</v>
      </c>
      <c r="R432" t="s">
        <v>4895</v>
      </c>
      <c r="S432">
        <v>1</v>
      </c>
      <c r="T432">
        <v>3.24</v>
      </c>
      <c r="U432">
        <v>0.22</v>
      </c>
      <c r="V432">
        <v>590</v>
      </c>
      <c r="W432">
        <v>1.42</v>
      </c>
      <c r="X432">
        <v>0</v>
      </c>
      <c r="Y432">
        <v>0.25</v>
      </c>
      <c r="Z432">
        <v>-68</v>
      </c>
      <c r="AA432">
        <v>-17</v>
      </c>
      <c r="AB432">
        <v>-75</v>
      </c>
      <c r="AC432">
        <v>765</v>
      </c>
      <c r="AD432">
        <v>673</v>
      </c>
      <c r="AE432">
        <v>38301</v>
      </c>
      <c r="AF432">
        <v>38301</v>
      </c>
      <c r="AG432">
        <v>66601</v>
      </c>
      <c r="AH432">
        <v>3.24</v>
      </c>
      <c r="AI432" s="16">
        <v>1</v>
      </c>
    </row>
    <row r="433" spans="1:35" x14ac:dyDescent="0.3">
      <c r="A433" t="s">
        <v>3394</v>
      </c>
      <c r="B433" t="s">
        <v>3295</v>
      </c>
      <c r="C433" t="s">
        <v>2550</v>
      </c>
      <c r="D433" t="s">
        <v>2854</v>
      </c>
      <c r="E433">
        <v>38301</v>
      </c>
      <c r="F433" t="s">
        <v>3395</v>
      </c>
      <c r="G433">
        <v>74104</v>
      </c>
      <c r="H433">
        <v>1595</v>
      </c>
      <c r="I433" t="s">
        <v>302</v>
      </c>
      <c r="J433" t="s">
        <v>303</v>
      </c>
      <c r="K433" t="s">
        <v>39</v>
      </c>
      <c r="L433" t="s">
        <v>70</v>
      </c>
      <c r="M433" t="s">
        <v>71</v>
      </c>
      <c r="N433" t="s">
        <v>4407</v>
      </c>
      <c r="O433" t="s">
        <v>291</v>
      </c>
      <c r="P433" t="s">
        <v>1517</v>
      </c>
      <c r="Q433" t="s">
        <v>4896</v>
      </c>
      <c r="R433" t="s">
        <v>4897</v>
      </c>
      <c r="S433">
        <v>1</v>
      </c>
      <c r="T433">
        <v>3.35</v>
      </c>
      <c r="U433">
        <v>0.23</v>
      </c>
      <c r="V433">
        <v>476</v>
      </c>
      <c r="W433">
        <v>0.92</v>
      </c>
      <c r="X433">
        <v>159</v>
      </c>
      <c r="Y433">
        <v>0.4</v>
      </c>
      <c r="Z433">
        <v>2</v>
      </c>
      <c r="AA433">
        <v>-17</v>
      </c>
      <c r="AB433">
        <v>11</v>
      </c>
      <c r="AC433">
        <v>756</v>
      </c>
      <c r="AD433">
        <v>750</v>
      </c>
      <c r="AE433">
        <v>37087</v>
      </c>
      <c r="AF433">
        <v>38301</v>
      </c>
      <c r="AG433">
        <v>74101</v>
      </c>
      <c r="AH433">
        <v>3.36</v>
      </c>
      <c r="AI433" s="16">
        <v>1</v>
      </c>
    </row>
    <row r="434" spans="1:35" x14ac:dyDescent="0.3">
      <c r="A434" t="s">
        <v>3396</v>
      </c>
      <c r="B434" t="s">
        <v>3295</v>
      </c>
      <c r="C434" t="s">
        <v>2550</v>
      </c>
      <c r="D434" t="s">
        <v>2854</v>
      </c>
      <c r="E434">
        <v>38301</v>
      </c>
      <c r="F434" t="s">
        <v>3397</v>
      </c>
      <c r="G434">
        <v>11581</v>
      </c>
      <c r="H434">
        <v>8488.9500000000007</v>
      </c>
      <c r="I434" t="s">
        <v>302</v>
      </c>
      <c r="J434" t="s">
        <v>303</v>
      </c>
      <c r="K434" t="s">
        <v>39</v>
      </c>
      <c r="L434" t="s">
        <v>70</v>
      </c>
      <c r="M434" t="s">
        <v>71</v>
      </c>
      <c r="N434" t="s">
        <v>4407</v>
      </c>
      <c r="O434" t="s">
        <v>185</v>
      </c>
      <c r="P434" t="s">
        <v>1746</v>
      </c>
      <c r="Q434" t="s">
        <v>4898</v>
      </c>
      <c r="R434" t="s">
        <v>4899</v>
      </c>
      <c r="S434">
        <v>4</v>
      </c>
      <c r="T434">
        <v>2.58</v>
      </c>
      <c r="U434">
        <v>0.22</v>
      </c>
      <c r="V434">
        <v>1141</v>
      </c>
      <c r="W434">
        <v>2.7</v>
      </c>
      <c r="X434">
        <v>32</v>
      </c>
      <c r="Y434">
        <v>0.28000000000000003</v>
      </c>
      <c r="Z434">
        <v>26</v>
      </c>
      <c r="AA434">
        <v>-17</v>
      </c>
      <c r="AB434">
        <v>-69</v>
      </c>
      <c r="AC434">
        <v>238</v>
      </c>
      <c r="AD434">
        <v>152</v>
      </c>
      <c r="AE434">
        <v>38301</v>
      </c>
      <c r="AF434">
        <v>38301</v>
      </c>
      <c r="AG434">
        <v>11580</v>
      </c>
      <c r="AH434">
        <v>2.58</v>
      </c>
      <c r="AI434" s="16">
        <v>0.82523148148148151</v>
      </c>
    </row>
    <row r="435" spans="1:35" x14ac:dyDescent="0.3">
      <c r="A435" t="s">
        <v>3398</v>
      </c>
      <c r="B435" t="s">
        <v>3295</v>
      </c>
      <c r="C435" t="s">
        <v>2550</v>
      </c>
      <c r="D435" t="s">
        <v>2854</v>
      </c>
      <c r="E435">
        <v>38301</v>
      </c>
      <c r="F435" t="s">
        <v>3399</v>
      </c>
      <c r="G435">
        <v>27587</v>
      </c>
      <c r="H435">
        <v>1412.55</v>
      </c>
      <c r="I435" t="s">
        <v>302</v>
      </c>
      <c r="J435" t="s">
        <v>303</v>
      </c>
      <c r="K435" t="s">
        <v>39</v>
      </c>
      <c r="L435" t="s">
        <v>70</v>
      </c>
      <c r="M435" t="s">
        <v>71</v>
      </c>
      <c r="N435" t="s">
        <v>4407</v>
      </c>
      <c r="O435" t="s">
        <v>68</v>
      </c>
      <c r="P435" t="s">
        <v>1737</v>
      </c>
      <c r="Q435" t="s">
        <v>4900</v>
      </c>
      <c r="R435" t="s">
        <v>4901</v>
      </c>
      <c r="S435">
        <v>3</v>
      </c>
      <c r="T435">
        <v>2.15</v>
      </c>
      <c r="U435">
        <v>0.22</v>
      </c>
      <c r="V435">
        <v>700</v>
      </c>
      <c r="W435">
        <v>1.7</v>
      </c>
      <c r="X435">
        <v>45</v>
      </c>
      <c r="Y435">
        <v>0.28000000000000003</v>
      </c>
      <c r="Z435">
        <v>-98</v>
      </c>
      <c r="AA435">
        <v>-17</v>
      </c>
      <c r="AB435">
        <v>-74</v>
      </c>
      <c r="AC435">
        <v>114</v>
      </c>
      <c r="AD435">
        <v>23</v>
      </c>
      <c r="AE435">
        <v>38301</v>
      </c>
      <c r="AF435">
        <v>38301</v>
      </c>
      <c r="AG435">
        <v>27587</v>
      </c>
      <c r="AH435">
        <v>2.15</v>
      </c>
      <c r="AI435" s="16">
        <v>0.98370641180227925</v>
      </c>
    </row>
    <row r="436" spans="1:35" x14ac:dyDescent="0.3">
      <c r="A436" t="s">
        <v>3400</v>
      </c>
      <c r="B436" t="s">
        <v>3295</v>
      </c>
      <c r="C436" t="s">
        <v>2550</v>
      </c>
      <c r="D436" t="s">
        <v>2854</v>
      </c>
      <c r="E436">
        <v>38301</v>
      </c>
      <c r="F436" t="s">
        <v>3401</v>
      </c>
      <c r="G436">
        <v>33544</v>
      </c>
      <c r="H436">
        <v>17684.099999999999</v>
      </c>
      <c r="I436" t="s">
        <v>302</v>
      </c>
      <c r="J436" t="s">
        <v>303</v>
      </c>
      <c r="K436" t="s">
        <v>39</v>
      </c>
      <c r="L436" t="s">
        <v>70</v>
      </c>
      <c r="M436" t="s">
        <v>71</v>
      </c>
      <c r="N436" t="s">
        <v>4407</v>
      </c>
      <c r="O436" t="s">
        <v>220</v>
      </c>
      <c r="P436" t="s">
        <v>1697</v>
      </c>
      <c r="Q436" t="s">
        <v>4902</v>
      </c>
      <c r="R436" t="s">
        <v>4903</v>
      </c>
      <c r="S436">
        <v>8</v>
      </c>
      <c r="T436">
        <v>2.4500000000000002</v>
      </c>
      <c r="U436">
        <v>0.22</v>
      </c>
      <c r="V436">
        <v>802</v>
      </c>
      <c r="W436">
        <v>1.79</v>
      </c>
      <c r="X436">
        <v>62</v>
      </c>
      <c r="Y436">
        <v>0.28999999999999998</v>
      </c>
      <c r="Z436">
        <v>-77</v>
      </c>
      <c r="AA436">
        <v>-17</v>
      </c>
      <c r="AB436">
        <v>-7</v>
      </c>
      <c r="AC436">
        <v>-118</v>
      </c>
      <c r="AD436">
        <v>-142</v>
      </c>
      <c r="AE436">
        <v>38101</v>
      </c>
      <c r="AF436">
        <v>38301</v>
      </c>
      <c r="AG436">
        <v>33576</v>
      </c>
      <c r="AH436">
        <v>2.4500000000000002</v>
      </c>
      <c r="AI436" s="16">
        <v>0.73074860886070203</v>
      </c>
    </row>
    <row r="437" spans="1:35" x14ac:dyDescent="0.3">
      <c r="A437" t="s">
        <v>3402</v>
      </c>
      <c r="B437" t="s">
        <v>3295</v>
      </c>
      <c r="C437" t="s">
        <v>2550</v>
      </c>
      <c r="D437" t="s">
        <v>2854</v>
      </c>
      <c r="E437">
        <v>38301</v>
      </c>
      <c r="F437" t="s">
        <v>3403</v>
      </c>
      <c r="G437">
        <v>46075</v>
      </c>
      <c r="H437">
        <v>8529.24</v>
      </c>
      <c r="I437" t="s">
        <v>302</v>
      </c>
      <c r="J437" t="s">
        <v>303</v>
      </c>
      <c r="K437" t="s">
        <v>39</v>
      </c>
      <c r="L437" t="s">
        <v>70</v>
      </c>
      <c r="M437" t="s">
        <v>71</v>
      </c>
      <c r="N437" t="s">
        <v>4407</v>
      </c>
      <c r="O437" t="s">
        <v>42</v>
      </c>
      <c r="P437" t="s">
        <v>877</v>
      </c>
      <c r="Q437" t="s">
        <v>4904</v>
      </c>
      <c r="R437" t="s">
        <v>4905</v>
      </c>
      <c r="S437">
        <v>9</v>
      </c>
      <c r="T437">
        <v>2.2200000000000002</v>
      </c>
      <c r="U437">
        <v>0.22</v>
      </c>
      <c r="V437">
        <v>426</v>
      </c>
      <c r="W437">
        <v>1.19</v>
      </c>
      <c r="X437">
        <v>25</v>
      </c>
      <c r="Y437">
        <v>0.26</v>
      </c>
      <c r="Z437">
        <v>-75</v>
      </c>
      <c r="AA437">
        <v>-17</v>
      </c>
      <c r="AB437">
        <v>-72</v>
      </c>
      <c r="AC437">
        <v>88</v>
      </c>
      <c r="AD437">
        <v>-1</v>
      </c>
      <c r="AE437">
        <v>38063</v>
      </c>
      <c r="AF437">
        <v>38301</v>
      </c>
      <c r="AG437">
        <v>46075</v>
      </c>
      <c r="AH437">
        <v>2.2200000000000002</v>
      </c>
      <c r="AI437" s="16">
        <v>1</v>
      </c>
    </row>
    <row r="438" spans="1:35" x14ac:dyDescent="0.3">
      <c r="A438" t="s">
        <v>3404</v>
      </c>
      <c r="B438" t="s">
        <v>3295</v>
      </c>
      <c r="C438" t="s">
        <v>2550</v>
      </c>
      <c r="D438" t="s">
        <v>3405</v>
      </c>
      <c r="E438">
        <v>78045</v>
      </c>
      <c r="F438" t="s">
        <v>2854</v>
      </c>
      <c r="G438">
        <v>38301</v>
      </c>
      <c r="H438">
        <v>1995</v>
      </c>
      <c r="I438" t="s">
        <v>302</v>
      </c>
      <c r="J438" t="s">
        <v>303</v>
      </c>
      <c r="K438" t="s">
        <v>39</v>
      </c>
      <c r="L438" t="s">
        <v>76</v>
      </c>
      <c r="M438" t="s">
        <v>1775</v>
      </c>
      <c r="N438" t="s">
        <v>4906</v>
      </c>
      <c r="O438" t="s">
        <v>70</v>
      </c>
      <c r="P438" t="s">
        <v>71</v>
      </c>
      <c r="Q438" t="s">
        <v>4407</v>
      </c>
      <c r="R438" t="s">
        <v>4907</v>
      </c>
      <c r="S438">
        <v>1</v>
      </c>
      <c r="T438">
        <v>2.13</v>
      </c>
      <c r="U438">
        <v>0.21</v>
      </c>
      <c r="V438">
        <v>935</v>
      </c>
      <c r="W438">
        <v>2.08</v>
      </c>
      <c r="X438">
        <v>301</v>
      </c>
      <c r="Y438">
        <v>0.55000000000000004</v>
      </c>
      <c r="Z438">
        <v>5</v>
      </c>
      <c r="AA438">
        <v>476</v>
      </c>
      <c r="AB438">
        <v>-63</v>
      </c>
      <c r="AC438">
        <v>0</v>
      </c>
      <c r="AD438">
        <v>413</v>
      </c>
      <c r="AE438">
        <v>77449</v>
      </c>
      <c r="AF438">
        <v>78040</v>
      </c>
      <c r="AG438">
        <v>38301</v>
      </c>
      <c r="AH438">
        <v>2.12</v>
      </c>
      <c r="AI438" s="16">
        <v>1</v>
      </c>
    </row>
    <row r="439" spans="1:35" x14ac:dyDescent="0.3">
      <c r="A439" t="s">
        <v>3406</v>
      </c>
      <c r="B439" t="s">
        <v>3295</v>
      </c>
      <c r="C439" t="s">
        <v>2550</v>
      </c>
      <c r="D439" t="s">
        <v>3407</v>
      </c>
      <c r="E439">
        <v>75150</v>
      </c>
      <c r="F439" t="s">
        <v>2854</v>
      </c>
      <c r="G439">
        <v>38301</v>
      </c>
      <c r="H439">
        <v>800</v>
      </c>
      <c r="I439" t="s">
        <v>302</v>
      </c>
      <c r="J439" t="s">
        <v>303</v>
      </c>
      <c r="K439" t="s">
        <v>39</v>
      </c>
      <c r="L439" t="s">
        <v>70</v>
      </c>
      <c r="M439" t="s">
        <v>71</v>
      </c>
      <c r="N439" t="s">
        <v>4407</v>
      </c>
      <c r="O439" t="s">
        <v>76</v>
      </c>
      <c r="P439" t="s">
        <v>1766</v>
      </c>
      <c r="Q439" t="s">
        <v>4908</v>
      </c>
      <c r="R439" t="s">
        <v>4909</v>
      </c>
      <c r="S439">
        <v>1</v>
      </c>
      <c r="T439">
        <v>2.31</v>
      </c>
      <c r="U439">
        <v>0.21</v>
      </c>
      <c r="V439">
        <v>605</v>
      </c>
      <c r="W439">
        <v>0.5</v>
      </c>
      <c r="X439">
        <v>159</v>
      </c>
      <c r="Y439">
        <v>0.4</v>
      </c>
      <c r="Z439">
        <v>-175</v>
      </c>
      <c r="AA439">
        <v>-17</v>
      </c>
      <c r="AB439">
        <v>169</v>
      </c>
      <c r="AC439">
        <v>72</v>
      </c>
      <c r="AD439">
        <v>224</v>
      </c>
      <c r="AE439">
        <v>37087</v>
      </c>
      <c r="AF439">
        <v>38301</v>
      </c>
      <c r="AG439">
        <v>75149</v>
      </c>
      <c r="AH439">
        <v>2.2999999999999998</v>
      </c>
      <c r="AI439" s="16">
        <v>1</v>
      </c>
    </row>
    <row r="440" spans="1:35" x14ac:dyDescent="0.3">
      <c r="A440" t="s">
        <v>3408</v>
      </c>
      <c r="B440" t="s">
        <v>3295</v>
      </c>
      <c r="C440" t="s">
        <v>2550</v>
      </c>
      <c r="D440" t="s">
        <v>3391</v>
      </c>
      <c r="E440">
        <v>20166</v>
      </c>
      <c r="F440" t="s">
        <v>2854</v>
      </c>
      <c r="G440">
        <v>38301</v>
      </c>
      <c r="H440">
        <v>937.2</v>
      </c>
      <c r="I440" t="s">
        <v>302</v>
      </c>
      <c r="J440" t="s">
        <v>303</v>
      </c>
      <c r="K440" t="s">
        <v>39</v>
      </c>
      <c r="L440" t="s">
        <v>70</v>
      </c>
      <c r="M440" t="s">
        <v>71</v>
      </c>
      <c r="N440" t="s">
        <v>4407</v>
      </c>
      <c r="O440" t="s">
        <v>396</v>
      </c>
      <c r="P440" t="s">
        <v>1785</v>
      </c>
      <c r="Q440" t="s">
        <v>4892</v>
      </c>
      <c r="R440" t="s">
        <v>4893</v>
      </c>
      <c r="S440">
        <v>10</v>
      </c>
      <c r="T440">
        <v>2.4500000000000002</v>
      </c>
      <c r="U440">
        <v>0.22</v>
      </c>
      <c r="V440">
        <v>871</v>
      </c>
      <c r="W440">
        <v>2.11</v>
      </c>
      <c r="X440">
        <v>89</v>
      </c>
      <c r="Y440">
        <v>0.33</v>
      </c>
      <c r="Z440">
        <v>-92</v>
      </c>
      <c r="AA440">
        <v>-17</v>
      </c>
      <c r="AB440">
        <v>-102</v>
      </c>
      <c r="AC440">
        <v>232</v>
      </c>
      <c r="AD440">
        <v>113</v>
      </c>
      <c r="AE440">
        <v>38301</v>
      </c>
      <c r="AF440">
        <v>38301</v>
      </c>
      <c r="AG440">
        <v>20163</v>
      </c>
      <c r="AH440">
        <v>2.4500000000000002</v>
      </c>
      <c r="AI440" s="16">
        <v>1</v>
      </c>
    </row>
    <row r="441" spans="1:35" x14ac:dyDescent="0.3">
      <c r="A441" t="s">
        <v>3409</v>
      </c>
      <c r="B441" t="s">
        <v>3410</v>
      </c>
      <c r="C441" t="s">
        <v>2549</v>
      </c>
      <c r="D441" t="s">
        <v>3155</v>
      </c>
      <c r="E441">
        <v>30103</v>
      </c>
      <c r="F441" t="s">
        <v>3411</v>
      </c>
      <c r="G441">
        <v>54110</v>
      </c>
      <c r="H441">
        <v>3171.66</v>
      </c>
      <c r="I441" t="s">
        <v>47</v>
      </c>
      <c r="J441" t="s">
        <v>48</v>
      </c>
      <c r="K441" t="s">
        <v>39</v>
      </c>
      <c r="L441" t="s">
        <v>50</v>
      </c>
      <c r="M441" t="s">
        <v>362</v>
      </c>
      <c r="N441" t="s">
        <v>4673</v>
      </c>
      <c r="O441" t="s">
        <v>140</v>
      </c>
      <c r="P441" t="s">
        <v>685</v>
      </c>
      <c r="Q441" t="s">
        <v>4910</v>
      </c>
      <c r="R441" t="s">
        <v>4911</v>
      </c>
      <c r="S441">
        <v>3</v>
      </c>
      <c r="T441">
        <v>1.32</v>
      </c>
      <c r="U441">
        <v>0.21</v>
      </c>
      <c r="V441">
        <v>803</v>
      </c>
      <c r="W441">
        <v>2.12</v>
      </c>
      <c r="X441">
        <v>27</v>
      </c>
      <c r="Y441">
        <v>0.27</v>
      </c>
      <c r="Z441">
        <v>54</v>
      </c>
      <c r="AA441">
        <v>-22</v>
      </c>
      <c r="AB441">
        <v>-85</v>
      </c>
      <c r="AC441">
        <v>-129</v>
      </c>
      <c r="AD441">
        <v>-236</v>
      </c>
      <c r="AE441">
        <v>30103</v>
      </c>
      <c r="AF441">
        <v>30103</v>
      </c>
      <c r="AG441">
        <v>54110</v>
      </c>
      <c r="AH441">
        <v>1.31</v>
      </c>
      <c r="AI441" s="16">
        <v>0.97816249538012501</v>
      </c>
    </row>
    <row r="442" spans="1:35" x14ac:dyDescent="0.3">
      <c r="A442" t="s">
        <v>3412</v>
      </c>
      <c r="B442" t="s">
        <v>3410</v>
      </c>
      <c r="C442" t="s">
        <v>2549</v>
      </c>
      <c r="D442" t="s">
        <v>2748</v>
      </c>
      <c r="E442">
        <v>44314</v>
      </c>
      <c r="F442" t="s">
        <v>3413</v>
      </c>
      <c r="G442">
        <v>27831</v>
      </c>
      <c r="H442">
        <v>3985.8</v>
      </c>
      <c r="I442" t="s">
        <v>47</v>
      </c>
      <c r="J442" t="s">
        <v>48</v>
      </c>
      <c r="K442" t="s">
        <v>39</v>
      </c>
      <c r="L442" t="s">
        <v>87</v>
      </c>
      <c r="M442" t="s">
        <v>239</v>
      </c>
      <c r="N442" t="s">
        <v>4310</v>
      </c>
      <c r="O442" t="s">
        <v>68</v>
      </c>
      <c r="P442" t="s">
        <v>69</v>
      </c>
      <c r="Q442" t="s">
        <v>4912</v>
      </c>
      <c r="R442" t="s">
        <v>4913</v>
      </c>
      <c r="S442">
        <v>4</v>
      </c>
      <c r="T442">
        <v>1.95</v>
      </c>
      <c r="U442">
        <v>0.21</v>
      </c>
      <c r="V442">
        <v>511</v>
      </c>
      <c r="W442">
        <v>0.83</v>
      </c>
      <c r="X442">
        <v>94</v>
      </c>
      <c r="Y442">
        <v>0.33</v>
      </c>
      <c r="Z442">
        <v>179</v>
      </c>
      <c r="AA442">
        <v>-21</v>
      </c>
      <c r="AB442">
        <v>51</v>
      </c>
      <c r="AC442">
        <v>2</v>
      </c>
      <c r="AD442">
        <v>32</v>
      </c>
      <c r="AE442">
        <v>44256</v>
      </c>
      <c r="AF442">
        <v>44301</v>
      </c>
      <c r="AG442">
        <v>27831</v>
      </c>
      <c r="AH442">
        <v>1.94</v>
      </c>
      <c r="AI442" s="16">
        <v>0.98047998674881143</v>
      </c>
    </row>
    <row r="443" spans="1:35" x14ac:dyDescent="0.3">
      <c r="A443" t="s">
        <v>3414</v>
      </c>
      <c r="B443" t="s">
        <v>3410</v>
      </c>
      <c r="C443" t="s">
        <v>2549</v>
      </c>
      <c r="D443" t="s">
        <v>3415</v>
      </c>
      <c r="E443">
        <v>46016</v>
      </c>
      <c r="F443" t="s">
        <v>3416</v>
      </c>
      <c r="G443">
        <v>28659</v>
      </c>
      <c r="H443">
        <v>38942.400000000001</v>
      </c>
      <c r="I443" t="s">
        <v>47</v>
      </c>
      <c r="J443" t="s">
        <v>48</v>
      </c>
      <c r="K443" t="s">
        <v>39</v>
      </c>
      <c r="L443" t="s">
        <v>42</v>
      </c>
      <c r="M443" t="s">
        <v>921</v>
      </c>
      <c r="N443" t="s">
        <v>4914</v>
      </c>
      <c r="O443" t="s">
        <v>68</v>
      </c>
      <c r="P443" t="s">
        <v>926</v>
      </c>
      <c r="Q443" t="s">
        <v>4915</v>
      </c>
      <c r="R443" t="s">
        <v>4916</v>
      </c>
      <c r="S443">
        <v>61</v>
      </c>
      <c r="T443">
        <v>1.9</v>
      </c>
      <c r="U443">
        <v>0.21</v>
      </c>
      <c r="V443">
        <v>488</v>
      </c>
      <c r="W443">
        <v>0.97</v>
      </c>
      <c r="X443">
        <v>54</v>
      </c>
      <c r="Y443">
        <v>0.28999999999999998</v>
      </c>
      <c r="Z443">
        <v>40</v>
      </c>
      <c r="AA443">
        <v>-93</v>
      </c>
      <c r="AB443">
        <v>-1</v>
      </c>
      <c r="AC443">
        <v>60</v>
      </c>
      <c r="AD443">
        <v>-34</v>
      </c>
      <c r="AE443">
        <v>46933</v>
      </c>
      <c r="AF443">
        <v>46011</v>
      </c>
      <c r="AG443">
        <v>28656</v>
      </c>
      <c r="AH443">
        <v>1.89</v>
      </c>
      <c r="AI443" s="16">
        <v>0.74750410466323713</v>
      </c>
    </row>
    <row r="444" spans="1:35" x14ac:dyDescent="0.3">
      <c r="A444" t="s">
        <v>3417</v>
      </c>
      <c r="B444" t="s">
        <v>3410</v>
      </c>
      <c r="C444" t="s">
        <v>2549</v>
      </c>
      <c r="D444" t="s">
        <v>3418</v>
      </c>
      <c r="E444">
        <v>30607</v>
      </c>
      <c r="F444" t="s">
        <v>3419</v>
      </c>
      <c r="G444">
        <v>47265</v>
      </c>
      <c r="H444">
        <v>3066</v>
      </c>
      <c r="I444" t="s">
        <v>47</v>
      </c>
      <c r="J444" t="s">
        <v>48</v>
      </c>
      <c r="K444" t="s">
        <v>39</v>
      </c>
      <c r="L444" t="s">
        <v>50</v>
      </c>
      <c r="M444" t="s">
        <v>434</v>
      </c>
      <c r="N444" t="s">
        <v>4917</v>
      </c>
      <c r="O444" t="s">
        <v>42</v>
      </c>
      <c r="P444" t="s">
        <v>436</v>
      </c>
      <c r="Q444" t="s">
        <v>4918</v>
      </c>
      <c r="R444" t="s">
        <v>4919</v>
      </c>
      <c r="S444">
        <v>4</v>
      </c>
      <c r="T444">
        <v>1.5</v>
      </c>
      <c r="U444">
        <v>0.21</v>
      </c>
      <c r="V444">
        <v>511</v>
      </c>
      <c r="W444">
        <v>1.23</v>
      </c>
      <c r="X444">
        <v>44</v>
      </c>
      <c r="Y444">
        <v>0.26</v>
      </c>
      <c r="Z444">
        <v>13</v>
      </c>
      <c r="AA444">
        <v>-22</v>
      </c>
      <c r="AB444">
        <v>-44</v>
      </c>
      <c r="AC444">
        <v>-166</v>
      </c>
      <c r="AD444">
        <v>-232</v>
      </c>
      <c r="AE444">
        <v>30642</v>
      </c>
      <c r="AF444">
        <v>30601</v>
      </c>
      <c r="AG444">
        <v>47265</v>
      </c>
      <c r="AH444">
        <v>1.49</v>
      </c>
      <c r="AI444" s="16">
        <v>0.95960222679494589</v>
      </c>
    </row>
    <row r="445" spans="1:35" x14ac:dyDescent="0.3">
      <c r="A445" t="s">
        <v>3420</v>
      </c>
      <c r="B445" t="s">
        <v>3410</v>
      </c>
      <c r="C445" t="s">
        <v>2549</v>
      </c>
      <c r="D445" t="s">
        <v>3421</v>
      </c>
      <c r="E445">
        <v>60502</v>
      </c>
      <c r="F445" t="s">
        <v>3155</v>
      </c>
      <c r="G445">
        <v>30103</v>
      </c>
      <c r="H445">
        <v>1179.44</v>
      </c>
      <c r="I445" t="s">
        <v>47</v>
      </c>
      <c r="J445" t="s">
        <v>48</v>
      </c>
      <c r="K445" t="s">
        <v>39</v>
      </c>
      <c r="L445" t="s">
        <v>53</v>
      </c>
      <c r="M445" t="s">
        <v>412</v>
      </c>
      <c r="N445" t="s">
        <v>4920</v>
      </c>
      <c r="O445" t="s">
        <v>50</v>
      </c>
      <c r="P445" t="s">
        <v>362</v>
      </c>
      <c r="Q445" t="s">
        <v>4673</v>
      </c>
      <c r="R445" t="s">
        <v>4921</v>
      </c>
      <c r="S445">
        <v>2</v>
      </c>
      <c r="T445">
        <v>1.84</v>
      </c>
      <c r="U445">
        <v>0.21</v>
      </c>
      <c r="V445">
        <v>641</v>
      </c>
      <c r="W445">
        <v>1.17</v>
      </c>
      <c r="X445">
        <v>24</v>
      </c>
      <c r="Y445">
        <v>0.25</v>
      </c>
      <c r="Z445">
        <v>26</v>
      </c>
      <c r="AA445">
        <v>0</v>
      </c>
      <c r="AB445">
        <v>10</v>
      </c>
      <c r="AC445">
        <v>-38</v>
      </c>
      <c r="AD445">
        <v>-28</v>
      </c>
      <c r="AE445">
        <v>60440</v>
      </c>
      <c r="AF445">
        <v>60504</v>
      </c>
      <c r="AG445">
        <v>30103</v>
      </c>
      <c r="AH445">
        <v>1.83</v>
      </c>
      <c r="AI445" s="16">
        <v>0.97595775586262978</v>
      </c>
    </row>
    <row r="446" spans="1:35" x14ac:dyDescent="0.3">
      <c r="A446" t="s">
        <v>3422</v>
      </c>
      <c r="B446" t="s">
        <v>3410</v>
      </c>
      <c r="C446" t="s">
        <v>2549</v>
      </c>
      <c r="D446" t="s">
        <v>3055</v>
      </c>
      <c r="E446">
        <v>29812</v>
      </c>
      <c r="F446" t="s">
        <v>3419</v>
      </c>
      <c r="G446">
        <v>47265</v>
      </c>
      <c r="H446">
        <v>800.55</v>
      </c>
      <c r="I446" t="s">
        <v>47</v>
      </c>
      <c r="J446" t="s">
        <v>48</v>
      </c>
      <c r="K446" t="s">
        <v>39</v>
      </c>
      <c r="L446" t="s">
        <v>90</v>
      </c>
      <c r="M446" t="s">
        <v>1587</v>
      </c>
      <c r="N446" t="s">
        <v>4592</v>
      </c>
      <c r="O446" t="s">
        <v>42</v>
      </c>
      <c r="P446" t="s">
        <v>436</v>
      </c>
      <c r="Q446" t="s">
        <v>4918</v>
      </c>
      <c r="R446" t="s">
        <v>4922</v>
      </c>
      <c r="S446">
        <v>1</v>
      </c>
      <c r="T446">
        <v>1.35</v>
      </c>
      <c r="U446">
        <v>0.21</v>
      </c>
      <c r="V446">
        <v>593</v>
      </c>
      <c r="W446">
        <v>1.17</v>
      </c>
      <c r="X446">
        <v>35</v>
      </c>
      <c r="Y446">
        <v>0.25</v>
      </c>
      <c r="Z446">
        <v>13</v>
      </c>
      <c r="AA446">
        <v>-38</v>
      </c>
      <c r="AB446">
        <v>-16</v>
      </c>
      <c r="AC446">
        <v>-165</v>
      </c>
      <c r="AD446">
        <v>-219</v>
      </c>
      <c r="AE446">
        <v>29801</v>
      </c>
      <c r="AF446">
        <v>29812</v>
      </c>
      <c r="AG446">
        <v>47265</v>
      </c>
      <c r="AH446">
        <v>1.34</v>
      </c>
      <c r="AI446" s="16">
        <v>0.96188799933882552</v>
      </c>
    </row>
    <row r="447" spans="1:35" x14ac:dyDescent="0.3">
      <c r="A447" t="s">
        <v>3423</v>
      </c>
      <c r="B447" t="s">
        <v>3410</v>
      </c>
      <c r="C447" t="s">
        <v>2549</v>
      </c>
      <c r="D447" t="s">
        <v>3424</v>
      </c>
      <c r="E447">
        <v>60103</v>
      </c>
      <c r="F447" t="s">
        <v>3155</v>
      </c>
      <c r="G447">
        <v>30103</v>
      </c>
      <c r="H447">
        <v>1197.8399999999999</v>
      </c>
      <c r="I447" t="s">
        <v>47</v>
      </c>
      <c r="J447" t="s">
        <v>48</v>
      </c>
      <c r="K447" t="s">
        <v>39</v>
      </c>
      <c r="L447" t="s">
        <v>53</v>
      </c>
      <c r="M447" t="s">
        <v>738</v>
      </c>
      <c r="N447" t="s">
        <v>4923</v>
      </c>
      <c r="O447" t="s">
        <v>50</v>
      </c>
      <c r="P447" t="s">
        <v>362</v>
      </c>
      <c r="Q447" t="s">
        <v>4673</v>
      </c>
      <c r="R447" t="s">
        <v>4924</v>
      </c>
      <c r="S447">
        <v>4</v>
      </c>
      <c r="T447">
        <v>1.84</v>
      </c>
      <c r="U447">
        <v>0.21</v>
      </c>
      <c r="V447">
        <v>651</v>
      </c>
      <c r="W447">
        <v>1.04</v>
      </c>
      <c r="X447">
        <v>49</v>
      </c>
      <c r="Y447">
        <v>0.28000000000000003</v>
      </c>
      <c r="Z447">
        <v>42</v>
      </c>
      <c r="AA447">
        <v>10</v>
      </c>
      <c r="AB447">
        <v>83</v>
      </c>
      <c r="AC447">
        <v>-67</v>
      </c>
      <c r="AD447">
        <v>26</v>
      </c>
      <c r="AE447">
        <v>61362</v>
      </c>
      <c r="AF447">
        <v>60103</v>
      </c>
      <c r="AG447">
        <v>30103</v>
      </c>
      <c r="AH447">
        <v>1.83</v>
      </c>
      <c r="AI447" s="16">
        <v>0.97674052366692532</v>
      </c>
    </row>
    <row r="448" spans="1:35" x14ac:dyDescent="0.3">
      <c r="A448" t="s">
        <v>3425</v>
      </c>
      <c r="B448" t="s">
        <v>3410</v>
      </c>
      <c r="C448" t="s">
        <v>2549</v>
      </c>
      <c r="D448" t="s">
        <v>3002</v>
      </c>
      <c r="E448">
        <v>30517</v>
      </c>
      <c r="F448" t="s">
        <v>3419</v>
      </c>
      <c r="G448">
        <v>47265</v>
      </c>
      <c r="H448">
        <v>3528</v>
      </c>
      <c r="I448" t="s">
        <v>47</v>
      </c>
      <c r="J448" t="s">
        <v>48</v>
      </c>
      <c r="K448" t="s">
        <v>39</v>
      </c>
      <c r="L448" t="s">
        <v>50</v>
      </c>
      <c r="M448" t="s">
        <v>615</v>
      </c>
      <c r="N448" t="s">
        <v>4541</v>
      </c>
      <c r="O448" t="s">
        <v>42</v>
      </c>
      <c r="P448" t="s">
        <v>436</v>
      </c>
      <c r="Q448" t="s">
        <v>4918</v>
      </c>
      <c r="R448" t="s">
        <v>4925</v>
      </c>
      <c r="S448">
        <v>9</v>
      </c>
      <c r="T448">
        <v>1.44</v>
      </c>
      <c r="U448">
        <v>0.21</v>
      </c>
      <c r="V448">
        <v>490</v>
      </c>
      <c r="W448">
        <v>0.96</v>
      </c>
      <c r="X448">
        <v>53</v>
      </c>
      <c r="Y448">
        <v>0.28000000000000003</v>
      </c>
      <c r="Z448">
        <v>12</v>
      </c>
      <c r="AA448">
        <v>-97</v>
      </c>
      <c r="AB448">
        <v>1</v>
      </c>
      <c r="AC448">
        <v>-133</v>
      </c>
      <c r="AD448">
        <v>-229</v>
      </c>
      <c r="AE448">
        <v>30567</v>
      </c>
      <c r="AF448">
        <v>30517</v>
      </c>
      <c r="AG448">
        <v>47265</v>
      </c>
      <c r="AH448">
        <v>1.43</v>
      </c>
      <c r="AI448" s="16">
        <v>0.95960222679494589</v>
      </c>
    </row>
    <row r="449" spans="1:35" x14ac:dyDescent="0.3">
      <c r="A449" t="s">
        <v>3426</v>
      </c>
      <c r="B449" t="s">
        <v>3410</v>
      </c>
      <c r="C449" t="s">
        <v>2549</v>
      </c>
      <c r="D449" t="s">
        <v>3427</v>
      </c>
      <c r="E449">
        <v>44142</v>
      </c>
      <c r="F449" t="s">
        <v>3155</v>
      </c>
      <c r="G449">
        <v>30103</v>
      </c>
      <c r="H449">
        <v>3283.2</v>
      </c>
      <c r="I449" t="s">
        <v>47</v>
      </c>
      <c r="J449" t="s">
        <v>48</v>
      </c>
      <c r="K449" t="s">
        <v>39</v>
      </c>
      <c r="L449" t="s">
        <v>87</v>
      </c>
      <c r="M449" t="s">
        <v>1400</v>
      </c>
      <c r="N449" t="s">
        <v>4926</v>
      </c>
      <c r="O449" t="s">
        <v>50</v>
      </c>
      <c r="P449" t="s">
        <v>362</v>
      </c>
      <c r="Q449" t="s">
        <v>4673</v>
      </c>
      <c r="R449" t="s">
        <v>4927</v>
      </c>
      <c r="S449">
        <v>3</v>
      </c>
      <c r="T449">
        <v>1.8</v>
      </c>
      <c r="U449">
        <v>0.21</v>
      </c>
      <c r="V449">
        <v>608</v>
      </c>
      <c r="W449">
        <v>1.25</v>
      </c>
      <c r="X449">
        <v>38</v>
      </c>
      <c r="Y449">
        <v>0.27</v>
      </c>
      <c r="Z449">
        <v>0</v>
      </c>
      <c r="AA449">
        <v>-9</v>
      </c>
      <c r="AB449">
        <v>-9</v>
      </c>
      <c r="AC449">
        <v>31</v>
      </c>
      <c r="AD449">
        <v>13</v>
      </c>
      <c r="AE449">
        <v>44617</v>
      </c>
      <c r="AF449">
        <v>44142</v>
      </c>
      <c r="AG449">
        <v>30103</v>
      </c>
      <c r="AH449">
        <v>1.79</v>
      </c>
      <c r="AI449" s="16">
        <v>0.9794206190444299</v>
      </c>
    </row>
    <row r="450" spans="1:35" x14ac:dyDescent="0.3">
      <c r="A450" t="s">
        <v>3428</v>
      </c>
      <c r="B450" t="s">
        <v>3410</v>
      </c>
      <c r="C450" t="s">
        <v>2549</v>
      </c>
      <c r="D450" t="s">
        <v>3427</v>
      </c>
      <c r="E450">
        <v>44142</v>
      </c>
      <c r="F450" t="s">
        <v>2954</v>
      </c>
      <c r="G450">
        <v>28625</v>
      </c>
      <c r="H450">
        <v>857.44</v>
      </c>
      <c r="I450" t="s">
        <v>47</v>
      </c>
      <c r="J450" t="s">
        <v>48</v>
      </c>
      <c r="K450" t="s">
        <v>39</v>
      </c>
      <c r="L450" t="s">
        <v>87</v>
      </c>
      <c r="M450" t="s">
        <v>1400</v>
      </c>
      <c r="N450" t="s">
        <v>4926</v>
      </c>
      <c r="O450" t="s">
        <v>68</v>
      </c>
      <c r="P450" t="s">
        <v>231</v>
      </c>
      <c r="Q450" t="s">
        <v>4498</v>
      </c>
      <c r="R450" t="s">
        <v>4928</v>
      </c>
      <c r="S450">
        <v>1</v>
      </c>
      <c r="T450">
        <v>1.84</v>
      </c>
      <c r="U450">
        <v>0.21</v>
      </c>
      <c r="V450">
        <v>466</v>
      </c>
      <c r="W450">
        <v>1.04</v>
      </c>
      <c r="X450">
        <v>185</v>
      </c>
      <c r="Y450">
        <v>0.4</v>
      </c>
      <c r="Z450">
        <v>63</v>
      </c>
      <c r="AA450">
        <v>-9</v>
      </c>
      <c r="AB450">
        <v>-18</v>
      </c>
      <c r="AC450">
        <v>-52</v>
      </c>
      <c r="AD450">
        <v>-79</v>
      </c>
      <c r="AE450">
        <v>48359</v>
      </c>
      <c r="AF450">
        <v>44142</v>
      </c>
      <c r="AG450">
        <v>28625</v>
      </c>
      <c r="AH450">
        <v>1.83</v>
      </c>
      <c r="AI450" s="16">
        <v>0.98019457026648993</v>
      </c>
    </row>
    <row r="451" spans="1:35" x14ac:dyDescent="0.3">
      <c r="A451" t="s">
        <v>3429</v>
      </c>
      <c r="B451" t="s">
        <v>3410</v>
      </c>
      <c r="C451" t="s">
        <v>2549</v>
      </c>
      <c r="D451" t="s">
        <v>3060</v>
      </c>
      <c r="E451">
        <v>27214</v>
      </c>
      <c r="F451" t="s">
        <v>2837</v>
      </c>
      <c r="G451">
        <v>45840</v>
      </c>
      <c r="H451">
        <v>8032</v>
      </c>
      <c r="I451" t="s">
        <v>47</v>
      </c>
      <c r="J451" t="s">
        <v>48</v>
      </c>
      <c r="K451" t="s">
        <v>39</v>
      </c>
      <c r="L451" t="s">
        <v>68</v>
      </c>
      <c r="M451" t="s">
        <v>993</v>
      </c>
      <c r="N451" t="s">
        <v>4597</v>
      </c>
      <c r="O451" t="s">
        <v>87</v>
      </c>
      <c r="P451" t="s">
        <v>88</v>
      </c>
      <c r="Q451" t="s">
        <v>4390</v>
      </c>
      <c r="R451" t="s">
        <v>4929</v>
      </c>
      <c r="S451">
        <v>8</v>
      </c>
      <c r="T451">
        <v>1.6</v>
      </c>
      <c r="U451">
        <v>0.21</v>
      </c>
      <c r="V451">
        <v>502</v>
      </c>
      <c r="W451">
        <v>0.89</v>
      </c>
      <c r="X451">
        <v>106</v>
      </c>
      <c r="Y451">
        <v>0.34</v>
      </c>
      <c r="Z451">
        <v>41</v>
      </c>
      <c r="AA451">
        <v>-192</v>
      </c>
      <c r="AB451">
        <v>36</v>
      </c>
      <c r="AC451">
        <v>73</v>
      </c>
      <c r="AD451">
        <v>-83</v>
      </c>
      <c r="AE451">
        <v>27831</v>
      </c>
      <c r="AF451">
        <v>27214</v>
      </c>
      <c r="AG451">
        <v>45839</v>
      </c>
      <c r="AH451">
        <v>1.59</v>
      </c>
      <c r="AI451" s="16">
        <v>0.80861144057699363</v>
      </c>
    </row>
    <row r="452" spans="1:35" x14ac:dyDescent="0.3">
      <c r="A452" t="s">
        <v>3430</v>
      </c>
      <c r="B452" t="s">
        <v>3410</v>
      </c>
      <c r="C452" t="s">
        <v>2549</v>
      </c>
      <c r="D452" t="s">
        <v>3060</v>
      </c>
      <c r="E452">
        <v>27214</v>
      </c>
      <c r="F452" t="s">
        <v>3419</v>
      </c>
      <c r="G452">
        <v>47265</v>
      </c>
      <c r="H452">
        <v>30097.9</v>
      </c>
      <c r="I452" t="s">
        <v>47</v>
      </c>
      <c r="J452" t="s">
        <v>48</v>
      </c>
      <c r="K452" t="s">
        <v>39</v>
      </c>
      <c r="L452" t="s">
        <v>68</v>
      </c>
      <c r="M452" t="s">
        <v>993</v>
      </c>
      <c r="N452" t="s">
        <v>4597</v>
      </c>
      <c r="O452" t="s">
        <v>42</v>
      </c>
      <c r="P452" t="s">
        <v>436</v>
      </c>
      <c r="Q452" t="s">
        <v>4918</v>
      </c>
      <c r="R452" t="s">
        <v>4930</v>
      </c>
      <c r="S452">
        <v>77</v>
      </c>
      <c r="T452">
        <v>1.55</v>
      </c>
      <c r="U452">
        <v>0.21</v>
      </c>
      <c r="V452">
        <v>511</v>
      </c>
      <c r="W452">
        <v>1</v>
      </c>
      <c r="X452">
        <v>111</v>
      </c>
      <c r="Y452">
        <v>0.33</v>
      </c>
      <c r="Z452">
        <v>41</v>
      </c>
      <c r="AA452">
        <v>-192</v>
      </c>
      <c r="AB452">
        <v>10</v>
      </c>
      <c r="AC452">
        <v>-51</v>
      </c>
      <c r="AD452">
        <v>-233</v>
      </c>
      <c r="AE452">
        <v>28144</v>
      </c>
      <c r="AF452">
        <v>27214</v>
      </c>
      <c r="AG452">
        <v>47265</v>
      </c>
      <c r="AH452">
        <v>1.54</v>
      </c>
      <c r="AI452" s="16">
        <v>0.81649461880074348</v>
      </c>
    </row>
    <row r="453" spans="1:35" x14ac:dyDescent="0.3">
      <c r="A453" t="s">
        <v>3431</v>
      </c>
      <c r="B453" t="s">
        <v>3410</v>
      </c>
      <c r="C453" t="s">
        <v>2549</v>
      </c>
      <c r="D453" t="s">
        <v>3432</v>
      </c>
      <c r="E453">
        <v>38012</v>
      </c>
      <c r="F453" t="s">
        <v>3419</v>
      </c>
      <c r="G453">
        <v>47265</v>
      </c>
      <c r="H453">
        <v>4503.42</v>
      </c>
      <c r="I453" t="s">
        <v>47</v>
      </c>
      <c r="J453" t="s">
        <v>48</v>
      </c>
      <c r="K453" t="s">
        <v>39</v>
      </c>
      <c r="L453" t="s">
        <v>70</v>
      </c>
      <c r="M453" t="s">
        <v>1550</v>
      </c>
      <c r="N453" t="s">
        <v>4931</v>
      </c>
      <c r="O453" t="s">
        <v>42</v>
      </c>
      <c r="P453" t="s">
        <v>436</v>
      </c>
      <c r="Q453" t="s">
        <v>4918</v>
      </c>
      <c r="R453" t="s">
        <v>4932</v>
      </c>
      <c r="S453">
        <v>5</v>
      </c>
      <c r="T453">
        <v>1.97</v>
      </c>
      <c r="U453">
        <v>0.21</v>
      </c>
      <c r="V453">
        <v>381</v>
      </c>
      <c r="W453">
        <v>0.72</v>
      </c>
      <c r="X453">
        <v>20</v>
      </c>
      <c r="Y453">
        <v>0.25</v>
      </c>
      <c r="Z453">
        <v>13</v>
      </c>
      <c r="AA453">
        <v>-8</v>
      </c>
      <c r="AB453">
        <v>12</v>
      </c>
      <c r="AC453">
        <v>-206</v>
      </c>
      <c r="AD453">
        <v>-202</v>
      </c>
      <c r="AE453">
        <v>38019</v>
      </c>
      <c r="AF453">
        <v>38012</v>
      </c>
      <c r="AG453">
        <v>47265</v>
      </c>
      <c r="AH453">
        <v>1.96</v>
      </c>
      <c r="AI453" s="16">
        <v>0.95489290726106002</v>
      </c>
    </row>
    <row r="454" spans="1:35" x14ac:dyDescent="0.3">
      <c r="A454" t="s">
        <v>3433</v>
      </c>
      <c r="B454" t="s">
        <v>3410</v>
      </c>
      <c r="C454" t="s">
        <v>2549</v>
      </c>
      <c r="D454" t="s">
        <v>3432</v>
      </c>
      <c r="E454">
        <v>38012</v>
      </c>
      <c r="F454" t="s">
        <v>2955</v>
      </c>
      <c r="G454">
        <v>61102</v>
      </c>
      <c r="H454">
        <v>5670</v>
      </c>
      <c r="I454" t="s">
        <v>47</v>
      </c>
      <c r="J454" t="s">
        <v>48</v>
      </c>
      <c r="K454" t="s">
        <v>39</v>
      </c>
      <c r="L454" t="s">
        <v>70</v>
      </c>
      <c r="M454" t="s">
        <v>1550</v>
      </c>
      <c r="N454" t="s">
        <v>4931</v>
      </c>
      <c r="O454" t="s">
        <v>53</v>
      </c>
      <c r="P454" t="s">
        <v>799</v>
      </c>
      <c r="Q454" t="s">
        <v>4499</v>
      </c>
      <c r="R454" t="s">
        <v>4933</v>
      </c>
      <c r="S454">
        <v>5</v>
      </c>
      <c r="T454">
        <v>1.8</v>
      </c>
      <c r="U454">
        <v>0.21</v>
      </c>
      <c r="V454">
        <v>525</v>
      </c>
      <c r="W454">
        <v>0.97</v>
      </c>
      <c r="X454">
        <v>20</v>
      </c>
      <c r="Y454">
        <v>0.25</v>
      </c>
      <c r="Z454">
        <v>0</v>
      </c>
      <c r="AA454">
        <v>-8</v>
      </c>
      <c r="AB454">
        <v>18</v>
      </c>
      <c r="AC454">
        <v>-81</v>
      </c>
      <c r="AD454">
        <v>-71</v>
      </c>
      <c r="AE454">
        <v>38301</v>
      </c>
      <c r="AF454">
        <v>38012</v>
      </c>
      <c r="AG454">
        <v>61101</v>
      </c>
      <c r="AH454">
        <v>1.79</v>
      </c>
      <c r="AI454" s="16">
        <v>0.97505831092360395</v>
      </c>
    </row>
    <row r="455" spans="1:35" x14ac:dyDescent="0.3">
      <c r="A455" t="s">
        <v>3434</v>
      </c>
      <c r="B455" t="s">
        <v>3410</v>
      </c>
      <c r="C455" t="s">
        <v>2549</v>
      </c>
      <c r="D455" t="s">
        <v>3432</v>
      </c>
      <c r="E455">
        <v>38012</v>
      </c>
      <c r="F455" t="s">
        <v>2954</v>
      </c>
      <c r="G455">
        <v>28625</v>
      </c>
      <c r="H455">
        <v>1060.8</v>
      </c>
      <c r="I455" t="s">
        <v>47</v>
      </c>
      <c r="J455" t="s">
        <v>48</v>
      </c>
      <c r="K455" t="s">
        <v>39</v>
      </c>
      <c r="L455" t="s">
        <v>70</v>
      </c>
      <c r="M455" t="s">
        <v>1550</v>
      </c>
      <c r="N455" t="s">
        <v>4931</v>
      </c>
      <c r="O455" t="s">
        <v>68</v>
      </c>
      <c r="P455" t="s">
        <v>231</v>
      </c>
      <c r="Q455" t="s">
        <v>4498</v>
      </c>
      <c r="R455" t="s">
        <v>4934</v>
      </c>
      <c r="S455">
        <v>1</v>
      </c>
      <c r="T455">
        <v>1.95</v>
      </c>
      <c r="U455">
        <v>0.21</v>
      </c>
      <c r="V455">
        <v>544</v>
      </c>
      <c r="W455">
        <v>1.05</v>
      </c>
      <c r="X455">
        <v>24</v>
      </c>
      <c r="Y455">
        <v>0.25</v>
      </c>
      <c r="Z455">
        <v>0</v>
      </c>
      <c r="AA455">
        <v>-8</v>
      </c>
      <c r="AB455">
        <v>-1</v>
      </c>
      <c r="AC455">
        <v>-130</v>
      </c>
      <c r="AD455">
        <v>-139</v>
      </c>
      <c r="AE455">
        <v>38019</v>
      </c>
      <c r="AF455">
        <v>38012</v>
      </c>
      <c r="AG455">
        <v>28625</v>
      </c>
      <c r="AH455">
        <v>1.94</v>
      </c>
      <c r="AI455" s="16">
        <v>0.97048843480949587</v>
      </c>
    </row>
    <row r="456" spans="1:35" x14ac:dyDescent="0.3">
      <c r="A456" t="s">
        <v>3435</v>
      </c>
      <c r="B456" t="s">
        <v>3410</v>
      </c>
      <c r="C456" t="s">
        <v>2549</v>
      </c>
      <c r="D456" t="s">
        <v>2627</v>
      </c>
      <c r="E456">
        <v>38611</v>
      </c>
      <c r="F456" t="s">
        <v>3155</v>
      </c>
      <c r="G456">
        <v>30103</v>
      </c>
      <c r="H456">
        <v>657.28</v>
      </c>
      <c r="I456" t="s">
        <v>47</v>
      </c>
      <c r="J456" t="s">
        <v>48</v>
      </c>
      <c r="K456" t="s">
        <v>39</v>
      </c>
      <c r="L456" t="s">
        <v>66</v>
      </c>
      <c r="M456" t="s">
        <v>774</v>
      </c>
      <c r="N456" t="s">
        <v>4601</v>
      </c>
      <c r="O456" t="s">
        <v>50</v>
      </c>
      <c r="P456" t="s">
        <v>362</v>
      </c>
      <c r="Q456" t="s">
        <v>4673</v>
      </c>
      <c r="R456" t="s">
        <v>4935</v>
      </c>
      <c r="S456">
        <v>2</v>
      </c>
      <c r="T456">
        <v>2.08</v>
      </c>
      <c r="U456">
        <v>0.21</v>
      </c>
      <c r="V456">
        <v>316</v>
      </c>
      <c r="W456">
        <v>1.35</v>
      </c>
      <c r="X456">
        <v>20</v>
      </c>
      <c r="Y456">
        <v>0.25</v>
      </c>
      <c r="Z456">
        <v>0</v>
      </c>
      <c r="AA456">
        <v>-5</v>
      </c>
      <c r="AB456">
        <v>-123</v>
      </c>
      <c r="AC456">
        <v>-387</v>
      </c>
      <c r="AD456">
        <v>-515</v>
      </c>
      <c r="AE456">
        <v>38101</v>
      </c>
      <c r="AF456">
        <v>38611</v>
      </c>
      <c r="AG456">
        <v>30103</v>
      </c>
      <c r="AH456">
        <v>2.0699999999999998</v>
      </c>
      <c r="AI456" s="16">
        <v>0.97512046713640699</v>
      </c>
    </row>
    <row r="457" spans="1:35" x14ac:dyDescent="0.3">
      <c r="A457" t="s">
        <v>3436</v>
      </c>
      <c r="B457" t="s">
        <v>3410</v>
      </c>
      <c r="C457" t="s">
        <v>2549</v>
      </c>
      <c r="D457" t="s">
        <v>2627</v>
      </c>
      <c r="E457">
        <v>38611</v>
      </c>
      <c r="F457" t="s">
        <v>2837</v>
      </c>
      <c r="G457">
        <v>45840</v>
      </c>
      <c r="H457">
        <v>3445.2</v>
      </c>
      <c r="I457" t="s">
        <v>47</v>
      </c>
      <c r="J457" t="s">
        <v>48</v>
      </c>
      <c r="K457" t="s">
        <v>39</v>
      </c>
      <c r="L457" t="s">
        <v>66</v>
      </c>
      <c r="M457" t="s">
        <v>774</v>
      </c>
      <c r="N457" t="s">
        <v>4601</v>
      </c>
      <c r="O457" t="s">
        <v>87</v>
      </c>
      <c r="P457" t="s">
        <v>88</v>
      </c>
      <c r="Q457" t="s">
        <v>4390</v>
      </c>
      <c r="R457" t="s">
        <v>4936</v>
      </c>
      <c r="S457">
        <v>3</v>
      </c>
      <c r="T457">
        <v>1.8</v>
      </c>
      <c r="U457">
        <v>0.21</v>
      </c>
      <c r="V457">
        <v>638</v>
      </c>
      <c r="W457">
        <v>1.21</v>
      </c>
      <c r="X457">
        <v>29</v>
      </c>
      <c r="Y457">
        <v>0.25</v>
      </c>
      <c r="Z457">
        <v>0</v>
      </c>
      <c r="AA457">
        <v>-5</v>
      </c>
      <c r="AB457">
        <v>1</v>
      </c>
      <c r="AC457">
        <v>-50</v>
      </c>
      <c r="AD457">
        <v>-54</v>
      </c>
      <c r="AE457">
        <v>38101</v>
      </c>
      <c r="AF457">
        <v>38611</v>
      </c>
      <c r="AG457">
        <v>45839</v>
      </c>
      <c r="AH457">
        <v>1.79</v>
      </c>
      <c r="AI457" s="16">
        <v>0.97906433128803305</v>
      </c>
    </row>
    <row r="458" spans="1:35" x14ac:dyDescent="0.3">
      <c r="A458" t="s">
        <v>3437</v>
      </c>
      <c r="B458" t="s">
        <v>3410</v>
      </c>
      <c r="C458" t="s">
        <v>2549</v>
      </c>
      <c r="D458" t="s">
        <v>2627</v>
      </c>
      <c r="E458">
        <v>38611</v>
      </c>
      <c r="F458" t="s">
        <v>3413</v>
      </c>
      <c r="G458">
        <v>27831</v>
      </c>
      <c r="H458">
        <v>4763.88</v>
      </c>
      <c r="I458" t="s">
        <v>47</v>
      </c>
      <c r="J458" t="s">
        <v>48</v>
      </c>
      <c r="K458" t="s">
        <v>39</v>
      </c>
      <c r="L458" t="s">
        <v>66</v>
      </c>
      <c r="M458" t="s">
        <v>774</v>
      </c>
      <c r="N458" t="s">
        <v>4601</v>
      </c>
      <c r="O458" t="s">
        <v>68</v>
      </c>
      <c r="P458" t="s">
        <v>69</v>
      </c>
      <c r="Q458" t="s">
        <v>4912</v>
      </c>
      <c r="R458" t="s">
        <v>4937</v>
      </c>
      <c r="S458">
        <v>4</v>
      </c>
      <c r="T458">
        <v>1.98</v>
      </c>
      <c r="U458">
        <v>0.21</v>
      </c>
      <c r="V458">
        <v>802</v>
      </c>
      <c r="W458">
        <v>2.08</v>
      </c>
      <c r="X458">
        <v>37</v>
      </c>
      <c r="Y458">
        <v>0.28000000000000003</v>
      </c>
      <c r="Z458">
        <v>0</v>
      </c>
      <c r="AA458">
        <v>-5</v>
      </c>
      <c r="AB458">
        <v>-76</v>
      </c>
      <c r="AC458">
        <v>-107</v>
      </c>
      <c r="AD458">
        <v>-188</v>
      </c>
      <c r="AE458">
        <v>38611</v>
      </c>
      <c r="AF458">
        <v>38611</v>
      </c>
      <c r="AG458">
        <v>27831</v>
      </c>
      <c r="AH458">
        <v>1.97</v>
      </c>
      <c r="AI458" s="16">
        <v>0.98047998674881143</v>
      </c>
    </row>
    <row r="459" spans="1:35" x14ac:dyDescent="0.3">
      <c r="A459" t="s">
        <v>3438</v>
      </c>
      <c r="B459" t="s">
        <v>3410</v>
      </c>
      <c r="C459" t="s">
        <v>2549</v>
      </c>
      <c r="D459" t="s">
        <v>2627</v>
      </c>
      <c r="E459">
        <v>38611</v>
      </c>
      <c r="F459" t="s">
        <v>2955</v>
      </c>
      <c r="G459">
        <v>61102</v>
      </c>
      <c r="H459">
        <v>1051.2</v>
      </c>
      <c r="I459" t="s">
        <v>47</v>
      </c>
      <c r="J459" t="s">
        <v>48</v>
      </c>
      <c r="K459" t="s">
        <v>39</v>
      </c>
      <c r="L459" t="s">
        <v>66</v>
      </c>
      <c r="M459" t="s">
        <v>774</v>
      </c>
      <c r="N459" t="s">
        <v>4601</v>
      </c>
      <c r="O459" t="s">
        <v>53</v>
      </c>
      <c r="P459" t="s">
        <v>799</v>
      </c>
      <c r="Q459" t="s">
        <v>4499</v>
      </c>
      <c r="R459" t="s">
        <v>4938</v>
      </c>
      <c r="S459">
        <v>3</v>
      </c>
      <c r="T459">
        <v>1.8</v>
      </c>
      <c r="U459">
        <v>0.21</v>
      </c>
      <c r="V459">
        <v>584</v>
      </c>
      <c r="W459">
        <v>1.1499999999999999</v>
      </c>
      <c r="X459">
        <v>25</v>
      </c>
      <c r="Y459">
        <v>0.25</v>
      </c>
      <c r="Z459">
        <v>-2</v>
      </c>
      <c r="AA459">
        <v>-5</v>
      </c>
      <c r="AB459">
        <v>-11</v>
      </c>
      <c r="AC459">
        <v>-67</v>
      </c>
      <c r="AD459">
        <v>-83</v>
      </c>
      <c r="AE459">
        <v>38611</v>
      </c>
      <c r="AF459">
        <v>38611</v>
      </c>
      <c r="AG459">
        <v>61101</v>
      </c>
      <c r="AH459">
        <v>1.79</v>
      </c>
      <c r="AI459" s="16">
        <v>0.98047998674881143</v>
      </c>
    </row>
    <row r="460" spans="1:35" x14ac:dyDescent="0.3">
      <c r="A460" t="s">
        <v>3439</v>
      </c>
      <c r="B460" t="s">
        <v>3410</v>
      </c>
      <c r="C460" t="s">
        <v>2549</v>
      </c>
      <c r="D460" t="s">
        <v>2627</v>
      </c>
      <c r="E460">
        <v>38611</v>
      </c>
      <c r="F460" t="s">
        <v>2954</v>
      </c>
      <c r="G460">
        <v>28625</v>
      </c>
      <c r="H460">
        <v>1159.68</v>
      </c>
      <c r="I460" t="s">
        <v>47</v>
      </c>
      <c r="J460" t="s">
        <v>48</v>
      </c>
      <c r="K460" t="s">
        <v>39</v>
      </c>
      <c r="L460" t="s">
        <v>66</v>
      </c>
      <c r="M460" t="s">
        <v>774</v>
      </c>
      <c r="N460" t="s">
        <v>4601</v>
      </c>
      <c r="O460" t="s">
        <v>68</v>
      </c>
      <c r="P460" t="s">
        <v>231</v>
      </c>
      <c r="Q460" t="s">
        <v>4498</v>
      </c>
      <c r="R460" t="s">
        <v>4939</v>
      </c>
      <c r="S460">
        <v>1</v>
      </c>
      <c r="T460">
        <v>1.92</v>
      </c>
      <c r="U460">
        <v>0.21</v>
      </c>
      <c r="V460">
        <v>604</v>
      </c>
      <c r="W460">
        <v>2.04</v>
      </c>
      <c r="X460">
        <v>308</v>
      </c>
      <c r="Y460">
        <v>0.55000000000000004</v>
      </c>
      <c r="Z460">
        <v>0</v>
      </c>
      <c r="AA460">
        <v>-5</v>
      </c>
      <c r="AB460">
        <v>-196</v>
      </c>
      <c r="AC460">
        <v>-185</v>
      </c>
      <c r="AD460">
        <v>-386</v>
      </c>
      <c r="AE460">
        <v>72901</v>
      </c>
      <c r="AF460">
        <v>38611</v>
      </c>
      <c r="AG460">
        <v>28625</v>
      </c>
      <c r="AH460">
        <v>1.91</v>
      </c>
      <c r="AI460" s="16">
        <v>0.9760521846324236</v>
      </c>
    </row>
    <row r="461" spans="1:35" x14ac:dyDescent="0.3">
      <c r="A461" t="s">
        <v>3440</v>
      </c>
      <c r="B461" t="s">
        <v>3410</v>
      </c>
      <c r="C461" t="s">
        <v>2549</v>
      </c>
      <c r="D461" t="s">
        <v>3441</v>
      </c>
      <c r="E461">
        <v>30701</v>
      </c>
      <c r="F461" t="s">
        <v>2837</v>
      </c>
      <c r="G461">
        <v>45840</v>
      </c>
      <c r="H461">
        <v>6979.84</v>
      </c>
      <c r="I461" t="s">
        <v>47</v>
      </c>
      <c r="J461" t="s">
        <v>48</v>
      </c>
      <c r="K461" t="s">
        <v>39</v>
      </c>
      <c r="L461" t="s">
        <v>50</v>
      </c>
      <c r="M461" t="s">
        <v>597</v>
      </c>
      <c r="N461" t="s">
        <v>4940</v>
      </c>
      <c r="O461" t="s">
        <v>87</v>
      </c>
      <c r="P461" t="s">
        <v>88</v>
      </c>
      <c r="Q461" t="s">
        <v>4390</v>
      </c>
      <c r="R461" t="s">
        <v>4941</v>
      </c>
      <c r="S461">
        <v>7</v>
      </c>
      <c r="T461">
        <v>1.64</v>
      </c>
      <c r="U461">
        <v>0.21</v>
      </c>
      <c r="V461">
        <v>532</v>
      </c>
      <c r="W461">
        <v>1.0900000000000001</v>
      </c>
      <c r="X461">
        <v>83</v>
      </c>
      <c r="Y461">
        <v>0.31</v>
      </c>
      <c r="Z461">
        <v>0</v>
      </c>
      <c r="AA461">
        <v>-124</v>
      </c>
      <c r="AB461">
        <v>-11</v>
      </c>
      <c r="AC461">
        <v>74</v>
      </c>
      <c r="AD461">
        <v>-61</v>
      </c>
      <c r="AE461">
        <v>30050</v>
      </c>
      <c r="AF461">
        <v>30701</v>
      </c>
      <c r="AG461">
        <v>45839</v>
      </c>
      <c r="AH461">
        <v>1.63</v>
      </c>
      <c r="AI461" s="16">
        <v>0.97827660532965421</v>
      </c>
    </row>
    <row r="462" spans="1:35" x14ac:dyDescent="0.3">
      <c r="A462" t="s">
        <v>3442</v>
      </c>
      <c r="B462" t="s">
        <v>3410</v>
      </c>
      <c r="C462" t="s">
        <v>2549</v>
      </c>
      <c r="D462" t="s">
        <v>3441</v>
      </c>
      <c r="E462">
        <v>30701</v>
      </c>
      <c r="F462" t="s">
        <v>3419</v>
      </c>
      <c r="G462">
        <v>47265</v>
      </c>
      <c r="H462">
        <v>718.9</v>
      </c>
      <c r="I462" t="s">
        <v>47</v>
      </c>
      <c r="J462" t="s">
        <v>48</v>
      </c>
      <c r="K462" t="s">
        <v>39</v>
      </c>
      <c r="L462" t="s">
        <v>50</v>
      </c>
      <c r="M462" t="s">
        <v>597</v>
      </c>
      <c r="N462" t="s">
        <v>4940</v>
      </c>
      <c r="O462" t="s">
        <v>42</v>
      </c>
      <c r="P462" t="s">
        <v>436</v>
      </c>
      <c r="Q462" t="s">
        <v>4918</v>
      </c>
      <c r="R462" t="s">
        <v>4942</v>
      </c>
      <c r="S462">
        <v>1</v>
      </c>
      <c r="T462">
        <v>1.82</v>
      </c>
      <c r="U462">
        <v>0.21</v>
      </c>
      <c r="V462">
        <v>395</v>
      </c>
      <c r="W462">
        <v>0.52</v>
      </c>
      <c r="X462">
        <v>165</v>
      </c>
      <c r="Y462">
        <v>0.4</v>
      </c>
      <c r="Z462">
        <v>13</v>
      </c>
      <c r="AA462">
        <v>-124</v>
      </c>
      <c r="AB462">
        <v>60</v>
      </c>
      <c r="AC462">
        <v>-47</v>
      </c>
      <c r="AD462">
        <v>-111</v>
      </c>
      <c r="AE462">
        <v>36830</v>
      </c>
      <c r="AF462">
        <v>30701</v>
      </c>
      <c r="AG462">
        <v>47265</v>
      </c>
      <c r="AH462">
        <v>1.81</v>
      </c>
      <c r="AI462" s="16">
        <v>0.95835334482479961</v>
      </c>
    </row>
    <row r="463" spans="1:35" x14ac:dyDescent="0.3">
      <c r="A463" t="s">
        <v>3443</v>
      </c>
      <c r="B463" t="s">
        <v>3410</v>
      </c>
      <c r="C463" t="s">
        <v>2549</v>
      </c>
      <c r="D463" t="s">
        <v>3444</v>
      </c>
      <c r="E463">
        <v>43725</v>
      </c>
      <c r="F463" t="s">
        <v>3413</v>
      </c>
      <c r="G463">
        <v>27831</v>
      </c>
      <c r="H463">
        <v>2762.1</v>
      </c>
      <c r="I463" t="s">
        <v>47</v>
      </c>
      <c r="J463" t="s">
        <v>48</v>
      </c>
      <c r="K463" t="s">
        <v>39</v>
      </c>
      <c r="L463" t="s">
        <v>87</v>
      </c>
      <c r="M463" t="s">
        <v>1038</v>
      </c>
      <c r="N463" t="s">
        <v>4943</v>
      </c>
      <c r="O463" t="s">
        <v>68</v>
      </c>
      <c r="P463" t="s">
        <v>69</v>
      </c>
      <c r="Q463" t="s">
        <v>4912</v>
      </c>
      <c r="R463" t="s">
        <v>4944</v>
      </c>
      <c r="S463">
        <v>3</v>
      </c>
      <c r="T463">
        <v>1.98</v>
      </c>
      <c r="U463">
        <v>0.21</v>
      </c>
      <c r="V463">
        <v>465</v>
      </c>
      <c r="W463">
        <v>0.89</v>
      </c>
      <c r="X463">
        <v>119</v>
      </c>
      <c r="Y463">
        <v>0.35</v>
      </c>
      <c r="Z463">
        <v>18</v>
      </c>
      <c r="AA463">
        <v>145</v>
      </c>
      <c r="AB463">
        <v>18</v>
      </c>
      <c r="AC463">
        <v>-169</v>
      </c>
      <c r="AD463">
        <v>-6</v>
      </c>
      <c r="AE463">
        <v>43162</v>
      </c>
      <c r="AF463">
        <v>43725</v>
      </c>
      <c r="AG463">
        <v>27831</v>
      </c>
      <c r="AH463">
        <v>1.97</v>
      </c>
      <c r="AI463" s="16">
        <v>0.98047998674881143</v>
      </c>
    </row>
    <row r="464" spans="1:35" x14ac:dyDescent="0.3">
      <c r="A464" t="s">
        <v>3445</v>
      </c>
      <c r="B464" t="s">
        <v>3410</v>
      </c>
      <c r="C464" t="s">
        <v>2549</v>
      </c>
      <c r="D464" t="s">
        <v>3444</v>
      </c>
      <c r="E464">
        <v>43725</v>
      </c>
      <c r="F464" t="s">
        <v>3446</v>
      </c>
      <c r="G464">
        <v>37146</v>
      </c>
      <c r="H464">
        <v>2903.04</v>
      </c>
      <c r="I464" t="s">
        <v>47</v>
      </c>
      <c r="J464" t="s">
        <v>48</v>
      </c>
      <c r="K464" t="s">
        <v>39</v>
      </c>
      <c r="L464" t="s">
        <v>87</v>
      </c>
      <c r="M464" t="s">
        <v>1038</v>
      </c>
      <c r="N464" t="s">
        <v>4943</v>
      </c>
      <c r="O464" t="s">
        <v>70</v>
      </c>
      <c r="P464" t="s">
        <v>581</v>
      </c>
      <c r="Q464" t="s">
        <v>4945</v>
      </c>
      <c r="R464" t="s">
        <v>4946</v>
      </c>
      <c r="S464">
        <v>8</v>
      </c>
      <c r="T464">
        <v>1.62</v>
      </c>
      <c r="U464">
        <v>0.21</v>
      </c>
      <c r="V464">
        <v>448</v>
      </c>
      <c r="W464">
        <v>0.9</v>
      </c>
      <c r="X464">
        <v>140</v>
      </c>
      <c r="Y464">
        <v>0.36</v>
      </c>
      <c r="Z464">
        <v>19</v>
      </c>
      <c r="AA464">
        <v>145</v>
      </c>
      <c r="AB464">
        <v>-3</v>
      </c>
      <c r="AC464">
        <v>-310</v>
      </c>
      <c r="AD464">
        <v>-168</v>
      </c>
      <c r="AE464">
        <v>43055</v>
      </c>
      <c r="AF464">
        <v>43725</v>
      </c>
      <c r="AG464">
        <v>37146</v>
      </c>
      <c r="AH464">
        <v>1.61</v>
      </c>
      <c r="AI464" s="16">
        <v>0.80861144057699363</v>
      </c>
    </row>
    <row r="465" spans="1:35" x14ac:dyDescent="0.3">
      <c r="A465" t="s">
        <v>3447</v>
      </c>
      <c r="B465" t="s">
        <v>3410</v>
      </c>
      <c r="C465" t="s">
        <v>2549</v>
      </c>
      <c r="D465" t="s">
        <v>3448</v>
      </c>
      <c r="E465">
        <v>37310</v>
      </c>
      <c r="F465" t="s">
        <v>2837</v>
      </c>
      <c r="G465">
        <v>45840</v>
      </c>
      <c r="H465">
        <v>1378.86</v>
      </c>
      <c r="I465" t="s">
        <v>47</v>
      </c>
      <c r="J465" t="s">
        <v>48</v>
      </c>
      <c r="K465" t="s">
        <v>39</v>
      </c>
      <c r="L465" t="s">
        <v>70</v>
      </c>
      <c r="M465" t="s">
        <v>682</v>
      </c>
      <c r="N465" t="s">
        <v>4947</v>
      </c>
      <c r="O465" t="s">
        <v>87</v>
      </c>
      <c r="P465" t="s">
        <v>88</v>
      </c>
      <c r="Q465" t="s">
        <v>4390</v>
      </c>
      <c r="R465" t="s">
        <v>4948</v>
      </c>
      <c r="S465">
        <v>1</v>
      </c>
      <c r="T465">
        <v>1.47</v>
      </c>
      <c r="U465">
        <v>0.21</v>
      </c>
      <c r="V465">
        <v>469</v>
      </c>
      <c r="W465">
        <v>0.92</v>
      </c>
      <c r="X465">
        <v>87</v>
      </c>
      <c r="Y465">
        <v>0.3</v>
      </c>
      <c r="Z465">
        <v>0</v>
      </c>
      <c r="AA465">
        <v>-118</v>
      </c>
      <c r="AB465">
        <v>11</v>
      </c>
      <c r="AC465">
        <v>41</v>
      </c>
      <c r="AD465">
        <v>-66</v>
      </c>
      <c r="AE465">
        <v>37806</v>
      </c>
      <c r="AF465">
        <v>37309</v>
      </c>
      <c r="AG465">
        <v>45839</v>
      </c>
      <c r="AH465">
        <v>1.46</v>
      </c>
      <c r="AI465" s="16">
        <v>0.97906433128803305</v>
      </c>
    </row>
    <row r="466" spans="1:35" x14ac:dyDescent="0.3">
      <c r="A466" t="s">
        <v>3449</v>
      </c>
      <c r="B466" t="s">
        <v>3410</v>
      </c>
      <c r="C466" t="s">
        <v>2549</v>
      </c>
      <c r="D466" t="s">
        <v>2773</v>
      </c>
      <c r="E466">
        <v>28269</v>
      </c>
      <c r="F466" t="s">
        <v>3419</v>
      </c>
      <c r="G466">
        <v>47265</v>
      </c>
      <c r="H466">
        <v>843.15</v>
      </c>
      <c r="I466" t="s">
        <v>47</v>
      </c>
      <c r="J466" t="s">
        <v>48</v>
      </c>
      <c r="K466" t="s">
        <v>39</v>
      </c>
      <c r="L466" t="s">
        <v>68</v>
      </c>
      <c r="M466" t="s">
        <v>184</v>
      </c>
      <c r="N466" t="s">
        <v>4333</v>
      </c>
      <c r="O466" t="s">
        <v>42</v>
      </c>
      <c r="P466" t="s">
        <v>436</v>
      </c>
      <c r="Q466" t="s">
        <v>4918</v>
      </c>
      <c r="R466" t="s">
        <v>4949</v>
      </c>
      <c r="S466">
        <v>1</v>
      </c>
      <c r="T466">
        <v>1.8</v>
      </c>
      <c r="U466">
        <v>0.21</v>
      </c>
      <c r="V466">
        <v>511</v>
      </c>
      <c r="W466">
        <v>2.08</v>
      </c>
      <c r="X466">
        <v>265</v>
      </c>
      <c r="Y466">
        <v>0.5</v>
      </c>
      <c r="Z466">
        <v>13</v>
      </c>
      <c r="AA466">
        <v>-457</v>
      </c>
      <c r="AB466">
        <v>-246</v>
      </c>
      <c r="AC466">
        <v>48</v>
      </c>
      <c r="AD466">
        <v>-655</v>
      </c>
      <c r="AE466">
        <v>28570</v>
      </c>
      <c r="AF466">
        <v>28201</v>
      </c>
      <c r="AG466">
        <v>47265</v>
      </c>
      <c r="AH466">
        <v>1.79</v>
      </c>
      <c r="AI466" s="16">
        <v>0.95835334482479961</v>
      </c>
    </row>
    <row r="467" spans="1:35" x14ac:dyDescent="0.3">
      <c r="A467" t="s">
        <v>3450</v>
      </c>
      <c r="B467" t="s">
        <v>3410</v>
      </c>
      <c r="C467" t="s">
        <v>2549</v>
      </c>
      <c r="D467" t="s">
        <v>3451</v>
      </c>
      <c r="E467">
        <v>44135</v>
      </c>
      <c r="F467" t="s">
        <v>3155</v>
      </c>
      <c r="G467">
        <v>30103</v>
      </c>
      <c r="H467">
        <v>2217.6</v>
      </c>
      <c r="I467" t="s">
        <v>47</v>
      </c>
      <c r="J467" t="s">
        <v>48</v>
      </c>
      <c r="K467" t="s">
        <v>39</v>
      </c>
      <c r="L467" t="s">
        <v>87</v>
      </c>
      <c r="M467" t="s">
        <v>725</v>
      </c>
      <c r="N467" t="s">
        <v>4950</v>
      </c>
      <c r="O467" t="s">
        <v>50</v>
      </c>
      <c r="P467" t="s">
        <v>362</v>
      </c>
      <c r="Q467" t="s">
        <v>4673</v>
      </c>
      <c r="R467" t="s">
        <v>4951</v>
      </c>
      <c r="S467">
        <v>2</v>
      </c>
      <c r="T467">
        <v>1.8</v>
      </c>
      <c r="U467">
        <v>0.21</v>
      </c>
      <c r="V467">
        <v>616</v>
      </c>
      <c r="W467">
        <v>1.21</v>
      </c>
      <c r="X467">
        <v>125</v>
      </c>
      <c r="Y467">
        <v>0.35</v>
      </c>
      <c r="Z467">
        <v>0</v>
      </c>
      <c r="AA467">
        <v>-149</v>
      </c>
      <c r="AB467">
        <v>1</v>
      </c>
      <c r="AC467">
        <v>37</v>
      </c>
      <c r="AD467">
        <v>-111</v>
      </c>
      <c r="AE467">
        <v>45889</v>
      </c>
      <c r="AF467">
        <v>44101</v>
      </c>
      <c r="AG467">
        <v>30103</v>
      </c>
      <c r="AH467">
        <v>1.79</v>
      </c>
      <c r="AI467" s="16">
        <v>0.97422275576350037</v>
      </c>
    </row>
    <row r="468" spans="1:35" x14ac:dyDescent="0.3">
      <c r="A468" t="s">
        <v>3452</v>
      </c>
      <c r="B468" t="s">
        <v>3410</v>
      </c>
      <c r="C468" t="s">
        <v>2549</v>
      </c>
      <c r="D468" t="s">
        <v>3453</v>
      </c>
      <c r="E468">
        <v>31904</v>
      </c>
      <c r="F468" t="s">
        <v>3047</v>
      </c>
      <c r="G468">
        <v>43125</v>
      </c>
      <c r="H468">
        <v>987.35</v>
      </c>
      <c r="I468" t="s">
        <v>47</v>
      </c>
      <c r="J468" t="s">
        <v>48</v>
      </c>
      <c r="K468" t="s">
        <v>39</v>
      </c>
      <c r="L468" t="s">
        <v>50</v>
      </c>
      <c r="M468" t="s">
        <v>393</v>
      </c>
      <c r="N468" t="s">
        <v>4952</v>
      </c>
      <c r="O468" t="s">
        <v>87</v>
      </c>
      <c r="P468" t="s">
        <v>296</v>
      </c>
      <c r="Q468" t="s">
        <v>4585</v>
      </c>
      <c r="R468" t="s">
        <v>4953</v>
      </c>
      <c r="S468">
        <v>3</v>
      </c>
      <c r="T468">
        <v>1.55</v>
      </c>
      <c r="U468">
        <v>0.21</v>
      </c>
      <c r="V468">
        <v>637</v>
      </c>
      <c r="W468">
        <v>1.2</v>
      </c>
      <c r="X468">
        <v>177</v>
      </c>
      <c r="Y468">
        <v>0.42</v>
      </c>
      <c r="Z468">
        <v>0</v>
      </c>
      <c r="AA468">
        <v>-359</v>
      </c>
      <c r="AB468">
        <v>3</v>
      </c>
      <c r="AC468">
        <v>214</v>
      </c>
      <c r="AD468">
        <v>-142</v>
      </c>
      <c r="AE468">
        <v>30233</v>
      </c>
      <c r="AF468">
        <v>31901</v>
      </c>
      <c r="AG468">
        <v>43125</v>
      </c>
      <c r="AH468">
        <v>1.54</v>
      </c>
      <c r="AI468" s="16">
        <v>0.97827660532965421</v>
      </c>
    </row>
    <row r="469" spans="1:35" x14ac:dyDescent="0.3">
      <c r="A469" t="s">
        <v>3454</v>
      </c>
      <c r="B469" t="s">
        <v>3410</v>
      </c>
      <c r="C469" t="s">
        <v>2549</v>
      </c>
      <c r="D469" t="s">
        <v>2808</v>
      </c>
      <c r="E469">
        <v>43228</v>
      </c>
      <c r="F469" t="s">
        <v>3155</v>
      </c>
      <c r="G469">
        <v>30103</v>
      </c>
      <c r="H469">
        <v>12744</v>
      </c>
      <c r="I469" t="s">
        <v>47</v>
      </c>
      <c r="J469" t="s">
        <v>48</v>
      </c>
      <c r="K469" t="s">
        <v>39</v>
      </c>
      <c r="L469" t="s">
        <v>87</v>
      </c>
      <c r="M469" t="s">
        <v>393</v>
      </c>
      <c r="N469" t="s">
        <v>4368</v>
      </c>
      <c r="O469" t="s">
        <v>50</v>
      </c>
      <c r="P469" t="s">
        <v>362</v>
      </c>
      <c r="Q469" t="s">
        <v>4673</v>
      </c>
      <c r="R469" t="s">
        <v>4954</v>
      </c>
      <c r="S469">
        <v>15</v>
      </c>
      <c r="T469">
        <v>1.77</v>
      </c>
      <c r="U469">
        <v>0.21</v>
      </c>
      <c r="V469">
        <v>480</v>
      </c>
      <c r="W469">
        <v>0.87</v>
      </c>
      <c r="X469">
        <v>38</v>
      </c>
      <c r="Y469">
        <v>0.27</v>
      </c>
      <c r="Z469">
        <v>0</v>
      </c>
      <c r="AA469">
        <v>-58</v>
      </c>
      <c r="AB469">
        <v>23</v>
      </c>
      <c r="AC469">
        <v>2</v>
      </c>
      <c r="AD469">
        <v>-33</v>
      </c>
      <c r="AE469">
        <v>43201</v>
      </c>
      <c r="AF469">
        <v>43201</v>
      </c>
      <c r="AG469">
        <v>30103</v>
      </c>
      <c r="AH469">
        <v>1.76</v>
      </c>
      <c r="AI469" s="16">
        <v>0.97325783634225105</v>
      </c>
    </row>
    <row r="470" spans="1:35" x14ac:dyDescent="0.3">
      <c r="A470" t="s">
        <v>3455</v>
      </c>
      <c r="B470" t="s">
        <v>3410</v>
      </c>
      <c r="C470" t="s">
        <v>2549</v>
      </c>
      <c r="D470" t="s">
        <v>2808</v>
      </c>
      <c r="E470">
        <v>43207</v>
      </c>
      <c r="F470" t="s">
        <v>3413</v>
      </c>
      <c r="G470">
        <v>27831</v>
      </c>
      <c r="H470">
        <v>1983.6</v>
      </c>
      <c r="I470" t="s">
        <v>47</v>
      </c>
      <c r="J470" t="s">
        <v>48</v>
      </c>
      <c r="K470" t="s">
        <v>39</v>
      </c>
      <c r="L470" t="s">
        <v>87</v>
      </c>
      <c r="M470" t="s">
        <v>393</v>
      </c>
      <c r="N470" t="s">
        <v>4368</v>
      </c>
      <c r="O470" t="s">
        <v>68</v>
      </c>
      <c r="P470" t="s">
        <v>69</v>
      </c>
      <c r="Q470" t="s">
        <v>4912</v>
      </c>
      <c r="R470" t="s">
        <v>4955</v>
      </c>
      <c r="S470">
        <v>4</v>
      </c>
      <c r="T470">
        <v>1.9</v>
      </c>
      <c r="U470">
        <v>0.21</v>
      </c>
      <c r="V470">
        <v>522</v>
      </c>
      <c r="W470">
        <v>0.95</v>
      </c>
      <c r="X470">
        <v>25</v>
      </c>
      <c r="Y470">
        <v>0.26</v>
      </c>
      <c r="Z470">
        <v>41</v>
      </c>
      <c r="AA470">
        <v>-58</v>
      </c>
      <c r="AB470">
        <v>22</v>
      </c>
      <c r="AC470">
        <v>67</v>
      </c>
      <c r="AD470">
        <v>31</v>
      </c>
      <c r="AE470">
        <v>43701</v>
      </c>
      <c r="AF470">
        <v>43201</v>
      </c>
      <c r="AG470">
        <v>27831</v>
      </c>
      <c r="AH470">
        <v>1.89</v>
      </c>
      <c r="AI470" s="16">
        <v>0.97906433128803305</v>
      </c>
    </row>
    <row r="471" spans="1:35" x14ac:dyDescent="0.3">
      <c r="A471" t="s">
        <v>3456</v>
      </c>
      <c r="B471" t="s">
        <v>3410</v>
      </c>
      <c r="C471" t="s">
        <v>2549</v>
      </c>
      <c r="D471" t="s">
        <v>3457</v>
      </c>
      <c r="E471">
        <v>38555</v>
      </c>
      <c r="F471" t="s">
        <v>2837</v>
      </c>
      <c r="G471">
        <v>45840</v>
      </c>
      <c r="H471">
        <v>1292</v>
      </c>
      <c r="I471" t="s">
        <v>47</v>
      </c>
      <c r="J471" t="s">
        <v>48</v>
      </c>
      <c r="K471" t="s">
        <v>39</v>
      </c>
      <c r="L471" t="s">
        <v>70</v>
      </c>
      <c r="M471" t="s">
        <v>136</v>
      </c>
      <c r="N471" t="s">
        <v>4956</v>
      </c>
      <c r="O471" t="s">
        <v>87</v>
      </c>
      <c r="P471" t="s">
        <v>88</v>
      </c>
      <c r="Q471" t="s">
        <v>4390</v>
      </c>
      <c r="R471" t="s">
        <v>4957</v>
      </c>
      <c r="S471">
        <v>2</v>
      </c>
      <c r="T471">
        <v>1.52</v>
      </c>
      <c r="U471">
        <v>0.21</v>
      </c>
      <c r="V471">
        <v>425</v>
      </c>
      <c r="W471">
        <v>0.93</v>
      </c>
      <c r="X471">
        <v>84</v>
      </c>
      <c r="Y471">
        <v>0.3</v>
      </c>
      <c r="Z471">
        <v>0</v>
      </c>
      <c r="AA471">
        <v>-82</v>
      </c>
      <c r="AB471">
        <v>-11</v>
      </c>
      <c r="AC471">
        <v>-6</v>
      </c>
      <c r="AD471">
        <v>-99</v>
      </c>
      <c r="AE471">
        <v>37806</v>
      </c>
      <c r="AF471">
        <v>38555</v>
      </c>
      <c r="AG471">
        <v>45839</v>
      </c>
      <c r="AH471">
        <v>1.51</v>
      </c>
      <c r="AI471" s="16">
        <v>0.97906433128803305</v>
      </c>
    </row>
    <row r="472" spans="1:35" x14ac:dyDescent="0.3">
      <c r="A472" t="s">
        <v>3458</v>
      </c>
      <c r="B472" t="s">
        <v>3410</v>
      </c>
      <c r="C472" t="s">
        <v>2549</v>
      </c>
      <c r="D472" t="s">
        <v>2888</v>
      </c>
      <c r="E472">
        <v>35055</v>
      </c>
      <c r="F472" t="s">
        <v>3413</v>
      </c>
      <c r="G472">
        <v>27831</v>
      </c>
      <c r="H472">
        <v>1135.6400000000001</v>
      </c>
      <c r="I472" t="s">
        <v>47</v>
      </c>
      <c r="J472" t="s">
        <v>48</v>
      </c>
      <c r="K472" t="s">
        <v>39</v>
      </c>
      <c r="L472" t="s">
        <v>40</v>
      </c>
      <c r="M472" t="s">
        <v>60</v>
      </c>
      <c r="N472" t="s">
        <v>4440</v>
      </c>
      <c r="O472" t="s">
        <v>68</v>
      </c>
      <c r="P472" t="s">
        <v>69</v>
      </c>
      <c r="Q472" t="s">
        <v>4912</v>
      </c>
      <c r="R472" t="s">
        <v>4958</v>
      </c>
      <c r="S472">
        <v>1</v>
      </c>
      <c r="T472">
        <v>1.78</v>
      </c>
      <c r="U472">
        <v>0.21</v>
      </c>
      <c r="V472">
        <v>638</v>
      </c>
      <c r="W472">
        <v>1.1299999999999999</v>
      </c>
      <c r="X472">
        <v>158</v>
      </c>
      <c r="Y472">
        <v>0.4</v>
      </c>
      <c r="Z472">
        <v>0</v>
      </c>
      <c r="AA472">
        <v>-193</v>
      </c>
      <c r="AB472">
        <v>19</v>
      </c>
      <c r="AC472">
        <v>276</v>
      </c>
      <c r="AD472">
        <v>102</v>
      </c>
      <c r="AE472">
        <v>36830</v>
      </c>
      <c r="AF472">
        <v>35055</v>
      </c>
      <c r="AG472">
        <v>27831</v>
      </c>
      <c r="AH472">
        <v>1.77</v>
      </c>
      <c r="AI472" s="16">
        <v>0.98111836820041998</v>
      </c>
    </row>
    <row r="473" spans="1:35" x14ac:dyDescent="0.3">
      <c r="A473" t="s">
        <v>3459</v>
      </c>
      <c r="B473" t="s">
        <v>3410</v>
      </c>
      <c r="C473" t="s">
        <v>2549</v>
      </c>
      <c r="D473" t="s">
        <v>2888</v>
      </c>
      <c r="E473">
        <v>35055</v>
      </c>
      <c r="F473" t="s">
        <v>2954</v>
      </c>
      <c r="G473">
        <v>28625</v>
      </c>
      <c r="H473">
        <v>777.86</v>
      </c>
      <c r="I473" t="s">
        <v>47</v>
      </c>
      <c r="J473" t="s">
        <v>48</v>
      </c>
      <c r="K473" t="s">
        <v>39</v>
      </c>
      <c r="L473" t="s">
        <v>40</v>
      </c>
      <c r="M473" t="s">
        <v>60</v>
      </c>
      <c r="N473" t="s">
        <v>4440</v>
      </c>
      <c r="O473" t="s">
        <v>68</v>
      </c>
      <c r="P473" t="s">
        <v>69</v>
      </c>
      <c r="Q473" t="s">
        <v>4912</v>
      </c>
      <c r="R473" t="s">
        <v>4958</v>
      </c>
      <c r="S473">
        <v>1</v>
      </c>
      <c r="T473">
        <v>1.78</v>
      </c>
      <c r="U473">
        <v>0.21</v>
      </c>
      <c r="V473">
        <v>638</v>
      </c>
      <c r="W473">
        <v>1.1299999999999999</v>
      </c>
      <c r="X473">
        <v>158</v>
      </c>
      <c r="Y473">
        <v>0.4</v>
      </c>
      <c r="Z473">
        <v>0</v>
      </c>
      <c r="AA473">
        <v>-193</v>
      </c>
      <c r="AB473">
        <v>19</v>
      </c>
      <c r="AC473">
        <v>276</v>
      </c>
      <c r="AD473">
        <v>102</v>
      </c>
      <c r="AE473">
        <v>36830</v>
      </c>
      <c r="AF473">
        <v>35055</v>
      </c>
      <c r="AG473">
        <v>27831</v>
      </c>
      <c r="AH473">
        <v>1.77</v>
      </c>
      <c r="AI473" s="16">
        <v>0.81784202703963393</v>
      </c>
    </row>
    <row r="474" spans="1:35" x14ac:dyDescent="0.3">
      <c r="A474" t="s">
        <v>3460</v>
      </c>
      <c r="B474" t="s">
        <v>3410</v>
      </c>
      <c r="C474" t="s">
        <v>2549</v>
      </c>
      <c r="D474" t="s">
        <v>3072</v>
      </c>
      <c r="E474">
        <v>30019</v>
      </c>
      <c r="F474" t="s">
        <v>2837</v>
      </c>
      <c r="G474">
        <v>45840</v>
      </c>
      <c r="H474">
        <v>2878.35</v>
      </c>
      <c r="I474" t="s">
        <v>47</v>
      </c>
      <c r="J474" t="s">
        <v>48</v>
      </c>
      <c r="K474" t="s">
        <v>39</v>
      </c>
      <c r="L474" t="s">
        <v>50</v>
      </c>
      <c r="M474" t="s">
        <v>542</v>
      </c>
      <c r="N474" t="s">
        <v>4606</v>
      </c>
      <c r="O474" t="s">
        <v>87</v>
      </c>
      <c r="P474" t="s">
        <v>88</v>
      </c>
      <c r="Q474" t="s">
        <v>4390</v>
      </c>
      <c r="R474" t="s">
        <v>4959</v>
      </c>
      <c r="S474">
        <v>1</v>
      </c>
      <c r="T474">
        <v>1.65</v>
      </c>
      <c r="U474">
        <v>0.21</v>
      </c>
      <c r="V474">
        <v>619</v>
      </c>
      <c r="W474">
        <v>0.92</v>
      </c>
      <c r="X474">
        <v>79</v>
      </c>
      <c r="Y474">
        <v>0.3</v>
      </c>
      <c r="Z474">
        <v>0</v>
      </c>
      <c r="AA474">
        <v>-65</v>
      </c>
      <c r="AB474">
        <v>69</v>
      </c>
      <c r="AC474">
        <v>164</v>
      </c>
      <c r="AD474">
        <v>168</v>
      </c>
      <c r="AE474">
        <v>30263</v>
      </c>
      <c r="AF474">
        <v>30211</v>
      </c>
      <c r="AG474">
        <v>45839</v>
      </c>
      <c r="AH474">
        <v>1.64</v>
      </c>
      <c r="AI474" s="16">
        <v>0.97906433128803305</v>
      </c>
    </row>
    <row r="475" spans="1:35" x14ac:dyDescent="0.3">
      <c r="A475" t="s">
        <v>3461</v>
      </c>
      <c r="B475" t="s">
        <v>3410</v>
      </c>
      <c r="C475" t="s">
        <v>2549</v>
      </c>
      <c r="D475" t="s">
        <v>3462</v>
      </c>
      <c r="E475">
        <v>30721</v>
      </c>
      <c r="F475" t="s">
        <v>3419</v>
      </c>
      <c r="G475">
        <v>47265</v>
      </c>
      <c r="H475">
        <v>682.2</v>
      </c>
      <c r="I475" t="s">
        <v>47</v>
      </c>
      <c r="J475" t="s">
        <v>48</v>
      </c>
      <c r="K475" t="s">
        <v>39</v>
      </c>
      <c r="L475" t="s">
        <v>50</v>
      </c>
      <c r="M475" t="s">
        <v>598</v>
      </c>
      <c r="N475" t="s">
        <v>4960</v>
      </c>
      <c r="O475" t="s">
        <v>42</v>
      </c>
      <c r="P475" t="s">
        <v>436</v>
      </c>
      <c r="Q475" t="s">
        <v>4918</v>
      </c>
      <c r="R475" t="s">
        <v>4961</v>
      </c>
      <c r="S475">
        <v>1</v>
      </c>
      <c r="T475">
        <v>1.8</v>
      </c>
      <c r="U475">
        <v>0.21</v>
      </c>
      <c r="V475">
        <v>379</v>
      </c>
      <c r="W475">
        <v>1.78</v>
      </c>
      <c r="X475">
        <v>102</v>
      </c>
      <c r="Y475">
        <v>0.35</v>
      </c>
      <c r="Z475">
        <v>13</v>
      </c>
      <c r="AA475">
        <v>-165</v>
      </c>
      <c r="AB475">
        <v>-239</v>
      </c>
      <c r="AC475">
        <v>-166</v>
      </c>
      <c r="AD475">
        <v>-570</v>
      </c>
      <c r="AE475">
        <v>30301</v>
      </c>
      <c r="AF475">
        <v>30719</v>
      </c>
      <c r="AG475">
        <v>47265</v>
      </c>
      <c r="AH475">
        <v>1.79</v>
      </c>
      <c r="AI475" s="16">
        <v>0.95835334482479961</v>
      </c>
    </row>
    <row r="476" spans="1:35" x14ac:dyDescent="0.3">
      <c r="A476" t="s">
        <v>3463</v>
      </c>
      <c r="B476" t="s">
        <v>3410</v>
      </c>
      <c r="C476" t="s">
        <v>2549</v>
      </c>
      <c r="D476" t="s">
        <v>2859</v>
      </c>
      <c r="E476">
        <v>37055</v>
      </c>
      <c r="F476" t="s">
        <v>2954</v>
      </c>
      <c r="G476">
        <v>28625</v>
      </c>
      <c r="H476">
        <v>838.5</v>
      </c>
      <c r="I476" t="s">
        <v>47</v>
      </c>
      <c r="J476" t="s">
        <v>48</v>
      </c>
      <c r="K476" t="s">
        <v>39</v>
      </c>
      <c r="L476" t="s">
        <v>70</v>
      </c>
      <c r="M476" t="s">
        <v>1823</v>
      </c>
      <c r="N476" t="s">
        <v>4412</v>
      </c>
      <c r="O476" t="s">
        <v>68</v>
      </c>
      <c r="P476" t="s">
        <v>231</v>
      </c>
      <c r="Q476" t="s">
        <v>4498</v>
      </c>
      <c r="R476" t="s">
        <v>4962</v>
      </c>
      <c r="S476">
        <v>1</v>
      </c>
      <c r="T476">
        <v>1.95</v>
      </c>
      <c r="U476">
        <v>0.21</v>
      </c>
      <c r="V476">
        <v>430</v>
      </c>
      <c r="W476">
        <v>0.88</v>
      </c>
      <c r="X476">
        <v>80</v>
      </c>
      <c r="Y476">
        <v>0.3</v>
      </c>
      <c r="Z476">
        <v>0</v>
      </c>
      <c r="AA476">
        <v>-106</v>
      </c>
      <c r="AB476">
        <v>1</v>
      </c>
      <c r="AC476">
        <v>149</v>
      </c>
      <c r="AD476">
        <v>44</v>
      </c>
      <c r="AE476">
        <v>42134</v>
      </c>
      <c r="AF476">
        <v>37055</v>
      </c>
      <c r="AG476">
        <v>28625</v>
      </c>
      <c r="AH476">
        <v>1.94</v>
      </c>
      <c r="AI476" s="16">
        <v>0.9760521846324236</v>
      </c>
    </row>
    <row r="477" spans="1:35" x14ac:dyDescent="0.3">
      <c r="A477" t="s">
        <v>3464</v>
      </c>
      <c r="B477" t="s">
        <v>3410</v>
      </c>
      <c r="C477" t="s">
        <v>2549</v>
      </c>
      <c r="D477" t="s">
        <v>3465</v>
      </c>
      <c r="E477">
        <v>30294</v>
      </c>
      <c r="F477" t="s">
        <v>2837</v>
      </c>
      <c r="G477">
        <v>45840</v>
      </c>
      <c r="H477">
        <v>1023</v>
      </c>
      <c r="I477" t="s">
        <v>47</v>
      </c>
      <c r="J477" t="s">
        <v>48</v>
      </c>
      <c r="K477" t="s">
        <v>39</v>
      </c>
      <c r="L477" t="s">
        <v>50</v>
      </c>
      <c r="M477" t="s">
        <v>453</v>
      </c>
      <c r="N477" t="s">
        <v>4963</v>
      </c>
      <c r="O477" t="s">
        <v>87</v>
      </c>
      <c r="P477" t="s">
        <v>88</v>
      </c>
      <c r="Q477" t="s">
        <v>4390</v>
      </c>
      <c r="R477" t="s">
        <v>4964</v>
      </c>
      <c r="S477">
        <v>1</v>
      </c>
      <c r="T477">
        <v>1.65</v>
      </c>
      <c r="U477">
        <v>0.21</v>
      </c>
      <c r="V477">
        <v>620</v>
      </c>
      <c r="W477">
        <v>0.96</v>
      </c>
      <c r="X477">
        <v>54</v>
      </c>
      <c r="Y477">
        <v>0.3</v>
      </c>
      <c r="Z477">
        <v>0</v>
      </c>
      <c r="AA477">
        <v>-33</v>
      </c>
      <c r="AB477">
        <v>60</v>
      </c>
      <c r="AC477">
        <v>165</v>
      </c>
      <c r="AD477">
        <v>192</v>
      </c>
      <c r="AE477">
        <v>30650</v>
      </c>
      <c r="AF477">
        <v>30049</v>
      </c>
      <c r="AG477">
        <v>45839</v>
      </c>
      <c r="AH477">
        <v>1.64</v>
      </c>
      <c r="AI477" s="16">
        <v>0.97906433128803305</v>
      </c>
    </row>
    <row r="478" spans="1:35" x14ac:dyDescent="0.3">
      <c r="A478" t="s">
        <v>3466</v>
      </c>
      <c r="B478" t="s">
        <v>3410</v>
      </c>
      <c r="C478" t="s">
        <v>2549</v>
      </c>
      <c r="D478" t="s">
        <v>3467</v>
      </c>
      <c r="E478">
        <v>47710</v>
      </c>
      <c r="F478" t="s">
        <v>3468</v>
      </c>
      <c r="G478">
        <v>30265</v>
      </c>
      <c r="H478">
        <v>5671.96</v>
      </c>
      <c r="I478" t="s">
        <v>47</v>
      </c>
      <c r="J478" t="s">
        <v>48</v>
      </c>
      <c r="K478" t="s">
        <v>39</v>
      </c>
      <c r="L478" t="s">
        <v>42</v>
      </c>
      <c r="M478" t="s">
        <v>104</v>
      </c>
      <c r="N478" t="s">
        <v>4965</v>
      </c>
      <c r="O478" t="s">
        <v>50</v>
      </c>
      <c r="P478" t="s">
        <v>51</v>
      </c>
      <c r="Q478" t="s">
        <v>4966</v>
      </c>
      <c r="R478" t="s">
        <v>4967</v>
      </c>
      <c r="S478">
        <v>12</v>
      </c>
      <c r="T478">
        <v>1.88</v>
      </c>
      <c r="U478">
        <v>0.21</v>
      </c>
      <c r="V478">
        <v>431</v>
      </c>
      <c r="W478">
        <v>0.74</v>
      </c>
      <c r="X478">
        <v>97</v>
      </c>
      <c r="Y478">
        <v>0.33</v>
      </c>
      <c r="Z478">
        <v>-1</v>
      </c>
      <c r="AA478">
        <v>-134</v>
      </c>
      <c r="AB478">
        <v>35</v>
      </c>
      <c r="AC478">
        <v>179</v>
      </c>
      <c r="AD478">
        <v>80</v>
      </c>
      <c r="AE478">
        <v>47701</v>
      </c>
      <c r="AF478">
        <v>47701</v>
      </c>
      <c r="AG478">
        <v>30263</v>
      </c>
      <c r="AH478">
        <v>1.87</v>
      </c>
      <c r="AI478" s="16">
        <v>0.98111836820041998</v>
      </c>
    </row>
    <row r="479" spans="1:35" x14ac:dyDescent="0.3">
      <c r="A479" t="s">
        <v>3469</v>
      </c>
      <c r="B479" t="s">
        <v>3410</v>
      </c>
      <c r="C479" t="s">
        <v>2549</v>
      </c>
      <c r="D479" t="s">
        <v>3470</v>
      </c>
      <c r="E479">
        <v>45324</v>
      </c>
      <c r="F479" t="s">
        <v>2954</v>
      </c>
      <c r="G479">
        <v>28625</v>
      </c>
      <c r="H479">
        <v>807.52</v>
      </c>
      <c r="I479" t="s">
        <v>47</v>
      </c>
      <c r="J479" t="s">
        <v>48</v>
      </c>
      <c r="K479" t="s">
        <v>39</v>
      </c>
      <c r="L479" t="s">
        <v>87</v>
      </c>
      <c r="M479" t="s">
        <v>1442</v>
      </c>
      <c r="N479" t="s">
        <v>4968</v>
      </c>
      <c r="O479" t="s">
        <v>68</v>
      </c>
      <c r="P479" t="s">
        <v>231</v>
      </c>
      <c r="Q479" t="s">
        <v>4498</v>
      </c>
      <c r="R479" t="s">
        <v>4969</v>
      </c>
      <c r="S479">
        <v>1</v>
      </c>
      <c r="T479">
        <v>1.96</v>
      </c>
      <c r="U479">
        <v>0.21</v>
      </c>
      <c r="V479">
        <v>412</v>
      </c>
      <c r="W479">
        <v>0.54</v>
      </c>
      <c r="X479">
        <v>63</v>
      </c>
      <c r="Y479">
        <v>0.3</v>
      </c>
      <c r="Z479">
        <v>41</v>
      </c>
      <c r="AA479">
        <v>-97</v>
      </c>
      <c r="AB479">
        <v>82</v>
      </c>
      <c r="AC479">
        <v>-58</v>
      </c>
      <c r="AD479">
        <v>-73</v>
      </c>
      <c r="AE479">
        <v>45201</v>
      </c>
      <c r="AF479">
        <v>45324</v>
      </c>
      <c r="AG479">
        <v>28625</v>
      </c>
      <c r="AH479">
        <v>1.95</v>
      </c>
      <c r="AI479" s="16">
        <v>0.97761296428373134</v>
      </c>
    </row>
    <row r="480" spans="1:35" x14ac:dyDescent="0.3">
      <c r="A480" t="s">
        <v>3471</v>
      </c>
      <c r="B480" t="s">
        <v>3410</v>
      </c>
      <c r="C480" t="s">
        <v>2549</v>
      </c>
      <c r="D480" t="s">
        <v>3076</v>
      </c>
      <c r="E480">
        <v>29708</v>
      </c>
      <c r="F480" t="s">
        <v>3446</v>
      </c>
      <c r="G480">
        <v>37146</v>
      </c>
      <c r="H480">
        <v>2208.3000000000002</v>
      </c>
      <c r="I480" t="s">
        <v>47</v>
      </c>
      <c r="J480" t="s">
        <v>48</v>
      </c>
      <c r="K480" t="s">
        <v>39</v>
      </c>
      <c r="L480" t="s">
        <v>90</v>
      </c>
      <c r="M480" t="s">
        <v>852</v>
      </c>
      <c r="N480" t="s">
        <v>4608</v>
      </c>
      <c r="O480" t="s">
        <v>70</v>
      </c>
      <c r="P480" t="s">
        <v>581</v>
      </c>
      <c r="Q480" t="s">
        <v>4945</v>
      </c>
      <c r="R480" t="s">
        <v>4970</v>
      </c>
      <c r="S480">
        <v>3</v>
      </c>
      <c r="T480">
        <v>1.7</v>
      </c>
      <c r="U480">
        <v>0.21</v>
      </c>
      <c r="V480">
        <v>433</v>
      </c>
      <c r="W480">
        <v>0.7</v>
      </c>
      <c r="X480">
        <v>193</v>
      </c>
      <c r="Y480">
        <v>0.42</v>
      </c>
      <c r="Z480">
        <v>0</v>
      </c>
      <c r="AA480">
        <v>-163</v>
      </c>
      <c r="AB480">
        <v>44</v>
      </c>
      <c r="AC480">
        <v>147</v>
      </c>
      <c r="AD480">
        <v>28</v>
      </c>
      <c r="AE480">
        <v>28601</v>
      </c>
      <c r="AF480">
        <v>29715</v>
      </c>
      <c r="AG480">
        <v>37146</v>
      </c>
      <c r="AH480">
        <v>1.69</v>
      </c>
      <c r="AI480" s="16">
        <v>0.82363254329251701</v>
      </c>
    </row>
    <row r="481" spans="1:35" x14ac:dyDescent="0.3">
      <c r="A481" t="s">
        <v>3472</v>
      </c>
      <c r="B481" t="s">
        <v>3410</v>
      </c>
      <c r="C481" t="s">
        <v>2549</v>
      </c>
      <c r="D481" t="s">
        <v>3079</v>
      </c>
      <c r="E481">
        <v>29644</v>
      </c>
      <c r="F481" t="s">
        <v>2837</v>
      </c>
      <c r="G481">
        <v>45840</v>
      </c>
      <c r="H481">
        <v>990.5</v>
      </c>
      <c r="I481" t="s">
        <v>47</v>
      </c>
      <c r="J481" t="s">
        <v>48</v>
      </c>
      <c r="K481" t="s">
        <v>39</v>
      </c>
      <c r="L481" t="s">
        <v>50</v>
      </c>
      <c r="M481" t="s">
        <v>384</v>
      </c>
      <c r="N481" t="s">
        <v>4286</v>
      </c>
      <c r="O481" t="s">
        <v>87</v>
      </c>
      <c r="P481" t="s">
        <v>88</v>
      </c>
      <c r="Q481" t="s">
        <v>4390</v>
      </c>
      <c r="R481" t="s">
        <v>4971</v>
      </c>
      <c r="S481">
        <v>26</v>
      </c>
      <c r="T481">
        <v>1.44</v>
      </c>
      <c r="U481">
        <v>0.21</v>
      </c>
      <c r="V481">
        <v>687</v>
      </c>
      <c r="W481">
        <v>1.31</v>
      </c>
      <c r="X481">
        <v>28</v>
      </c>
      <c r="Y481">
        <v>0.27</v>
      </c>
      <c r="Z481">
        <v>0</v>
      </c>
      <c r="AA481">
        <v>-12</v>
      </c>
      <c r="AB481">
        <v>19</v>
      </c>
      <c r="AC481">
        <v>-8</v>
      </c>
      <c r="AD481">
        <v>-1</v>
      </c>
      <c r="AE481">
        <v>30301</v>
      </c>
      <c r="AF481">
        <v>31201</v>
      </c>
      <c r="AG481">
        <v>45839</v>
      </c>
      <c r="AH481">
        <v>1.43</v>
      </c>
      <c r="AI481" s="16">
        <v>0.65522774437355125</v>
      </c>
    </row>
    <row r="482" spans="1:35" x14ac:dyDescent="0.3">
      <c r="A482" t="s">
        <v>3473</v>
      </c>
      <c r="B482" t="s">
        <v>3410</v>
      </c>
      <c r="C482" t="s">
        <v>2549</v>
      </c>
      <c r="D482" t="s">
        <v>3474</v>
      </c>
      <c r="E482">
        <v>37066</v>
      </c>
      <c r="F482" t="s">
        <v>2955</v>
      </c>
      <c r="G482">
        <v>61102</v>
      </c>
      <c r="H482">
        <v>899.16</v>
      </c>
      <c r="I482" t="s">
        <v>47</v>
      </c>
      <c r="J482" t="s">
        <v>48</v>
      </c>
      <c r="K482" t="s">
        <v>39</v>
      </c>
      <c r="L482" t="s">
        <v>70</v>
      </c>
      <c r="M482" t="s">
        <v>132</v>
      </c>
      <c r="N482" t="s">
        <v>4972</v>
      </c>
      <c r="O482" t="s">
        <v>53</v>
      </c>
      <c r="P482" t="s">
        <v>799</v>
      </c>
      <c r="Q482" t="s">
        <v>4499</v>
      </c>
      <c r="R482" t="s">
        <v>4973</v>
      </c>
      <c r="S482">
        <v>5</v>
      </c>
      <c r="T482">
        <v>1.77</v>
      </c>
      <c r="U482">
        <v>0.21</v>
      </c>
      <c r="V482">
        <v>508</v>
      </c>
      <c r="W482">
        <v>0.95</v>
      </c>
      <c r="X482">
        <v>91</v>
      </c>
      <c r="Y482">
        <v>0.31</v>
      </c>
      <c r="Z482">
        <v>53</v>
      </c>
      <c r="AA482">
        <v>-102</v>
      </c>
      <c r="AB482">
        <v>22</v>
      </c>
      <c r="AC482">
        <v>102</v>
      </c>
      <c r="AD482">
        <v>22</v>
      </c>
      <c r="AE482">
        <v>38563</v>
      </c>
      <c r="AF482">
        <v>37066</v>
      </c>
      <c r="AG482">
        <v>61101</v>
      </c>
      <c r="AH482">
        <v>1.76</v>
      </c>
      <c r="AI482" s="16">
        <v>0.98047998674881143</v>
      </c>
    </row>
    <row r="483" spans="1:35" x14ac:dyDescent="0.3">
      <c r="A483" t="s">
        <v>3475</v>
      </c>
      <c r="B483" t="s">
        <v>3410</v>
      </c>
      <c r="C483" t="s">
        <v>2549</v>
      </c>
      <c r="D483" t="s">
        <v>3476</v>
      </c>
      <c r="E483">
        <v>27529</v>
      </c>
      <c r="F483" t="s">
        <v>2837</v>
      </c>
      <c r="G483">
        <v>45840</v>
      </c>
      <c r="H483">
        <v>8709.6</v>
      </c>
      <c r="I483" t="s">
        <v>47</v>
      </c>
      <c r="J483" t="s">
        <v>48</v>
      </c>
      <c r="K483" t="s">
        <v>39</v>
      </c>
      <c r="L483" t="s">
        <v>68</v>
      </c>
      <c r="M483" t="s">
        <v>1274</v>
      </c>
      <c r="N483" t="s">
        <v>4974</v>
      </c>
      <c r="O483" t="s">
        <v>87</v>
      </c>
      <c r="P483" t="s">
        <v>88</v>
      </c>
      <c r="Q483" t="s">
        <v>4390</v>
      </c>
      <c r="R483" t="s">
        <v>4975</v>
      </c>
      <c r="S483">
        <v>8</v>
      </c>
      <c r="T483">
        <v>1.52</v>
      </c>
      <c r="U483">
        <v>0.21</v>
      </c>
      <c r="V483">
        <v>573</v>
      </c>
      <c r="W483">
        <v>1.1299999999999999</v>
      </c>
      <c r="X483">
        <v>158</v>
      </c>
      <c r="Y483">
        <v>0.39</v>
      </c>
      <c r="Z483">
        <v>43</v>
      </c>
      <c r="AA483">
        <v>-211</v>
      </c>
      <c r="AB483">
        <v>-7</v>
      </c>
      <c r="AC483">
        <v>46</v>
      </c>
      <c r="AD483">
        <v>-172</v>
      </c>
      <c r="AE483">
        <v>28340</v>
      </c>
      <c r="AF483">
        <v>27529</v>
      </c>
      <c r="AG483">
        <v>45839</v>
      </c>
      <c r="AH483">
        <v>1.51</v>
      </c>
      <c r="AI483" s="16">
        <v>0.97979692785541106</v>
      </c>
    </row>
    <row r="484" spans="1:35" x14ac:dyDescent="0.3">
      <c r="A484" t="s">
        <v>3477</v>
      </c>
      <c r="B484" t="s">
        <v>3410</v>
      </c>
      <c r="C484" t="s">
        <v>2549</v>
      </c>
      <c r="D484" t="s">
        <v>2904</v>
      </c>
      <c r="E484">
        <v>75050</v>
      </c>
      <c r="F484" t="s">
        <v>3446</v>
      </c>
      <c r="G484">
        <v>37146</v>
      </c>
      <c r="H484">
        <v>4385.6400000000003</v>
      </c>
      <c r="I484" t="s">
        <v>47</v>
      </c>
      <c r="J484" t="s">
        <v>48</v>
      </c>
      <c r="K484" t="s">
        <v>39</v>
      </c>
      <c r="L484" t="s">
        <v>76</v>
      </c>
      <c r="M484" t="s">
        <v>77</v>
      </c>
      <c r="N484" t="s">
        <v>4456</v>
      </c>
      <c r="O484" t="s">
        <v>70</v>
      </c>
      <c r="P484" t="s">
        <v>581</v>
      </c>
      <c r="Q484" t="s">
        <v>4945</v>
      </c>
      <c r="R484" t="s">
        <v>4976</v>
      </c>
      <c r="S484">
        <v>9</v>
      </c>
      <c r="T484">
        <v>0.92</v>
      </c>
      <c r="U484">
        <v>0.21</v>
      </c>
      <c r="V484">
        <v>681</v>
      </c>
      <c r="W484">
        <v>1.36</v>
      </c>
      <c r="X484">
        <v>21</v>
      </c>
      <c r="Y484">
        <v>0.25</v>
      </c>
      <c r="Z484">
        <v>2</v>
      </c>
      <c r="AA484">
        <v>1</v>
      </c>
      <c r="AB484">
        <v>7</v>
      </c>
      <c r="AC484">
        <v>-194</v>
      </c>
      <c r="AD484">
        <v>-186</v>
      </c>
      <c r="AE484">
        <v>76099</v>
      </c>
      <c r="AF484">
        <v>75050</v>
      </c>
      <c r="AG484">
        <v>37146</v>
      </c>
      <c r="AH484">
        <v>0.91</v>
      </c>
      <c r="AI484" s="16">
        <v>0.64327665112922428</v>
      </c>
    </row>
    <row r="485" spans="1:35" x14ac:dyDescent="0.3">
      <c r="A485" t="s">
        <v>3478</v>
      </c>
      <c r="B485" t="s">
        <v>3410</v>
      </c>
      <c r="C485" t="s">
        <v>2549</v>
      </c>
      <c r="D485" t="s">
        <v>2959</v>
      </c>
      <c r="E485">
        <v>47240</v>
      </c>
      <c r="F485" t="s">
        <v>3148</v>
      </c>
      <c r="G485">
        <v>27405</v>
      </c>
      <c r="H485">
        <v>15599.2</v>
      </c>
      <c r="I485" t="s">
        <v>47</v>
      </c>
      <c r="J485" t="s">
        <v>48</v>
      </c>
      <c r="K485" t="s">
        <v>39</v>
      </c>
      <c r="L485" t="s">
        <v>42</v>
      </c>
      <c r="M485" t="s">
        <v>1390</v>
      </c>
      <c r="N485" t="s">
        <v>4503</v>
      </c>
      <c r="O485" t="s">
        <v>68</v>
      </c>
      <c r="P485" t="s">
        <v>329</v>
      </c>
      <c r="Q485" t="s">
        <v>4666</v>
      </c>
      <c r="R485" t="s">
        <v>4977</v>
      </c>
      <c r="S485">
        <v>29</v>
      </c>
      <c r="T485">
        <v>1.85</v>
      </c>
      <c r="U485">
        <v>0.21</v>
      </c>
      <c r="V485">
        <v>496</v>
      </c>
      <c r="W485">
        <v>0.96</v>
      </c>
      <c r="X485">
        <v>47</v>
      </c>
      <c r="Y485">
        <v>0.27</v>
      </c>
      <c r="Z485">
        <v>41</v>
      </c>
      <c r="AA485">
        <v>120</v>
      </c>
      <c r="AB485">
        <v>1</v>
      </c>
      <c r="AC485">
        <v>-71</v>
      </c>
      <c r="AD485">
        <v>50</v>
      </c>
      <c r="AE485">
        <v>47240</v>
      </c>
      <c r="AF485">
        <v>47240</v>
      </c>
      <c r="AG485">
        <v>27420</v>
      </c>
      <c r="AH485">
        <v>1.84</v>
      </c>
      <c r="AI485" s="16">
        <v>0.98111836820041998</v>
      </c>
    </row>
    <row r="486" spans="1:35" x14ac:dyDescent="0.3">
      <c r="A486" t="s">
        <v>3479</v>
      </c>
      <c r="B486" t="s">
        <v>3410</v>
      </c>
      <c r="C486" t="s">
        <v>2549</v>
      </c>
      <c r="D486" t="s">
        <v>2949</v>
      </c>
      <c r="E486">
        <v>53027</v>
      </c>
      <c r="F486" t="s">
        <v>3148</v>
      </c>
      <c r="G486">
        <v>27405</v>
      </c>
      <c r="H486">
        <v>4772.3999999999996</v>
      </c>
      <c r="I486" t="s">
        <v>47</v>
      </c>
      <c r="J486" t="s">
        <v>48</v>
      </c>
      <c r="K486" t="s">
        <v>39</v>
      </c>
      <c r="L486" t="s">
        <v>140</v>
      </c>
      <c r="M486" t="s">
        <v>1665</v>
      </c>
      <c r="N486" t="s">
        <v>4494</v>
      </c>
      <c r="O486" t="s">
        <v>68</v>
      </c>
      <c r="P486" t="s">
        <v>329</v>
      </c>
      <c r="Q486" t="s">
        <v>4666</v>
      </c>
      <c r="R486" t="s">
        <v>4978</v>
      </c>
      <c r="S486">
        <v>4</v>
      </c>
      <c r="T486">
        <v>1.94</v>
      </c>
      <c r="U486">
        <v>0.21</v>
      </c>
      <c r="V486">
        <v>820</v>
      </c>
      <c r="W486">
        <v>1.51</v>
      </c>
      <c r="X486">
        <v>23</v>
      </c>
      <c r="Y486">
        <v>0.26</v>
      </c>
      <c r="Z486">
        <v>80</v>
      </c>
      <c r="AA486">
        <v>-25</v>
      </c>
      <c r="AB486">
        <v>59</v>
      </c>
      <c r="AC486">
        <v>119</v>
      </c>
      <c r="AD486">
        <v>153</v>
      </c>
      <c r="AE486">
        <v>53086</v>
      </c>
      <c r="AF486">
        <v>53027</v>
      </c>
      <c r="AG486">
        <v>27420</v>
      </c>
      <c r="AH486">
        <v>1.93</v>
      </c>
      <c r="AI486" s="16">
        <v>0.98111836820041998</v>
      </c>
    </row>
    <row r="487" spans="1:35" x14ac:dyDescent="0.3">
      <c r="A487" t="s">
        <v>3480</v>
      </c>
      <c r="B487" t="s">
        <v>3410</v>
      </c>
      <c r="C487" t="s">
        <v>2549</v>
      </c>
      <c r="D487" t="s">
        <v>3007</v>
      </c>
      <c r="E487">
        <v>35824</v>
      </c>
      <c r="F487" t="s">
        <v>3047</v>
      </c>
      <c r="G487">
        <v>43125</v>
      </c>
      <c r="H487">
        <v>1029.8499999999999</v>
      </c>
      <c r="I487" t="s">
        <v>47</v>
      </c>
      <c r="J487" t="s">
        <v>48</v>
      </c>
      <c r="K487" t="s">
        <v>39</v>
      </c>
      <c r="L487" t="s">
        <v>50</v>
      </c>
      <c r="M487" t="s">
        <v>393</v>
      </c>
      <c r="N487" t="s">
        <v>4952</v>
      </c>
      <c r="O487" t="s">
        <v>87</v>
      </c>
      <c r="P487" t="s">
        <v>296</v>
      </c>
      <c r="Q487" t="s">
        <v>4585</v>
      </c>
      <c r="R487" t="s">
        <v>4953</v>
      </c>
      <c r="S487">
        <v>3</v>
      </c>
      <c r="T487">
        <v>1.55</v>
      </c>
      <c r="U487">
        <v>0.21</v>
      </c>
      <c r="V487">
        <v>637</v>
      </c>
      <c r="W487">
        <v>1.2</v>
      </c>
      <c r="X487">
        <v>177</v>
      </c>
      <c r="Y487">
        <v>0.42</v>
      </c>
      <c r="Z487">
        <v>0</v>
      </c>
      <c r="AA487">
        <v>-359</v>
      </c>
      <c r="AB487">
        <v>3</v>
      </c>
      <c r="AC487">
        <v>214</v>
      </c>
      <c r="AD487">
        <v>-142</v>
      </c>
      <c r="AE487">
        <v>30233</v>
      </c>
      <c r="AF487">
        <v>31901</v>
      </c>
      <c r="AG487">
        <v>43125</v>
      </c>
      <c r="AH487">
        <v>1.54</v>
      </c>
      <c r="AI487" s="16">
        <v>0.67189879037533473</v>
      </c>
    </row>
    <row r="488" spans="1:35" x14ac:dyDescent="0.3">
      <c r="A488" t="s">
        <v>3481</v>
      </c>
      <c r="B488" t="s">
        <v>3410</v>
      </c>
      <c r="C488" t="s">
        <v>2549</v>
      </c>
      <c r="D488" t="s">
        <v>2854</v>
      </c>
      <c r="E488">
        <v>38305</v>
      </c>
      <c r="F488" t="s">
        <v>3413</v>
      </c>
      <c r="G488">
        <v>27831</v>
      </c>
      <c r="H488">
        <v>1428.82</v>
      </c>
      <c r="I488" t="s">
        <v>47</v>
      </c>
      <c r="J488" t="s">
        <v>48</v>
      </c>
      <c r="K488" t="s">
        <v>39</v>
      </c>
      <c r="L488" t="s">
        <v>70</v>
      </c>
      <c r="M488" t="s">
        <v>71</v>
      </c>
      <c r="N488" t="s">
        <v>4407</v>
      </c>
      <c r="O488" t="s">
        <v>68</v>
      </c>
      <c r="P488" t="s">
        <v>69</v>
      </c>
      <c r="Q488" t="s">
        <v>4912</v>
      </c>
      <c r="R488" t="s">
        <v>4979</v>
      </c>
      <c r="S488">
        <v>1</v>
      </c>
      <c r="T488">
        <v>1.99</v>
      </c>
      <c r="U488">
        <v>0.21</v>
      </c>
      <c r="V488">
        <v>718</v>
      </c>
      <c r="W488">
        <v>1.61</v>
      </c>
      <c r="X488">
        <v>24</v>
      </c>
      <c r="Y488">
        <v>0.25</v>
      </c>
      <c r="Z488">
        <v>0</v>
      </c>
      <c r="AA488">
        <v>-14</v>
      </c>
      <c r="AB488">
        <v>0</v>
      </c>
      <c r="AC488">
        <v>-136</v>
      </c>
      <c r="AD488">
        <v>-150</v>
      </c>
      <c r="AE488">
        <v>38358</v>
      </c>
      <c r="AF488">
        <v>38301</v>
      </c>
      <c r="AG488">
        <v>27831</v>
      </c>
      <c r="AH488">
        <v>1.98</v>
      </c>
      <c r="AI488" s="16">
        <v>0.9774272837837662</v>
      </c>
    </row>
    <row r="489" spans="1:35" x14ac:dyDescent="0.3">
      <c r="A489" t="s">
        <v>3482</v>
      </c>
      <c r="B489" t="s">
        <v>3410</v>
      </c>
      <c r="C489" t="s">
        <v>2549</v>
      </c>
      <c r="D489" t="s">
        <v>3483</v>
      </c>
      <c r="E489">
        <v>60901</v>
      </c>
      <c r="F489" t="s">
        <v>3413</v>
      </c>
      <c r="G489">
        <v>27831</v>
      </c>
      <c r="H489">
        <v>1531.4</v>
      </c>
      <c r="I489" t="s">
        <v>47</v>
      </c>
      <c r="J489" t="s">
        <v>48</v>
      </c>
      <c r="K489" t="s">
        <v>39</v>
      </c>
      <c r="L489" t="s">
        <v>53</v>
      </c>
      <c r="M489" t="s">
        <v>788</v>
      </c>
      <c r="N489" t="s">
        <v>4980</v>
      </c>
      <c r="O489" t="s">
        <v>68</v>
      </c>
      <c r="P489" t="s">
        <v>69</v>
      </c>
      <c r="Q489" t="s">
        <v>4912</v>
      </c>
      <c r="R489" t="s">
        <v>4981</v>
      </c>
      <c r="S489">
        <v>1</v>
      </c>
      <c r="T489">
        <v>1.9</v>
      </c>
      <c r="U489">
        <v>0.21</v>
      </c>
      <c r="V489">
        <v>806</v>
      </c>
      <c r="W489">
        <v>1.67</v>
      </c>
      <c r="X489">
        <v>47</v>
      </c>
      <c r="Y489">
        <v>0.25</v>
      </c>
      <c r="Z489">
        <v>41</v>
      </c>
      <c r="AA489">
        <v>49</v>
      </c>
      <c r="AB489">
        <v>22</v>
      </c>
      <c r="AC489">
        <v>-99</v>
      </c>
      <c r="AD489">
        <v>-28</v>
      </c>
      <c r="AE489">
        <v>60447</v>
      </c>
      <c r="AF489">
        <v>60901</v>
      </c>
      <c r="AG489">
        <v>27831</v>
      </c>
      <c r="AH489">
        <v>1.89</v>
      </c>
      <c r="AI489" s="16">
        <v>0.98227755589638421</v>
      </c>
    </row>
    <row r="490" spans="1:35" x14ac:dyDescent="0.3">
      <c r="A490" t="s">
        <v>3484</v>
      </c>
      <c r="B490" t="s">
        <v>3410</v>
      </c>
      <c r="C490" t="s">
        <v>2549</v>
      </c>
      <c r="D490" t="s">
        <v>3485</v>
      </c>
      <c r="E490">
        <v>53144</v>
      </c>
      <c r="F490" t="s">
        <v>3155</v>
      </c>
      <c r="G490">
        <v>30103</v>
      </c>
      <c r="H490">
        <v>19904.400000000001</v>
      </c>
      <c r="I490" t="s">
        <v>47</v>
      </c>
      <c r="J490" t="s">
        <v>48</v>
      </c>
      <c r="K490" t="s">
        <v>39</v>
      </c>
      <c r="L490" t="s">
        <v>140</v>
      </c>
      <c r="M490" t="s">
        <v>1555</v>
      </c>
      <c r="N490" t="s">
        <v>4982</v>
      </c>
      <c r="O490" t="s">
        <v>50</v>
      </c>
      <c r="P490" t="s">
        <v>362</v>
      </c>
      <c r="Q490" t="s">
        <v>4673</v>
      </c>
      <c r="R490" t="s">
        <v>4983</v>
      </c>
      <c r="S490">
        <v>31</v>
      </c>
      <c r="T490">
        <v>1.94</v>
      </c>
      <c r="U490">
        <v>0.21</v>
      </c>
      <c r="V490">
        <v>684</v>
      </c>
      <c r="W490">
        <v>1.37</v>
      </c>
      <c r="X490">
        <v>62</v>
      </c>
      <c r="Y490">
        <v>0.28000000000000003</v>
      </c>
      <c r="Z490">
        <v>57</v>
      </c>
      <c r="AA490">
        <v>-113</v>
      </c>
      <c r="AB490">
        <v>4</v>
      </c>
      <c r="AC490">
        <v>55</v>
      </c>
      <c r="AD490">
        <v>-54</v>
      </c>
      <c r="AE490">
        <v>53076</v>
      </c>
      <c r="AF490">
        <v>53140</v>
      </c>
      <c r="AG490">
        <v>30103</v>
      </c>
      <c r="AH490">
        <v>1.93</v>
      </c>
      <c r="AI490" s="16">
        <v>0.97674052366692532</v>
      </c>
    </row>
    <row r="491" spans="1:35" x14ac:dyDescent="0.3">
      <c r="A491" t="s">
        <v>3486</v>
      </c>
      <c r="B491" t="s">
        <v>3410</v>
      </c>
      <c r="C491" t="s">
        <v>2549</v>
      </c>
      <c r="D491" t="s">
        <v>3487</v>
      </c>
      <c r="E491">
        <v>60044</v>
      </c>
      <c r="F491" t="s">
        <v>3155</v>
      </c>
      <c r="G491">
        <v>30103</v>
      </c>
      <c r="H491">
        <v>2414.08</v>
      </c>
      <c r="I491" t="s">
        <v>47</v>
      </c>
      <c r="J491" t="s">
        <v>48</v>
      </c>
      <c r="K491" t="s">
        <v>39</v>
      </c>
      <c r="L491" t="s">
        <v>53</v>
      </c>
      <c r="M491" t="s">
        <v>739</v>
      </c>
      <c r="N491" t="s">
        <v>4984</v>
      </c>
      <c r="O491" t="s">
        <v>50</v>
      </c>
      <c r="P491" t="s">
        <v>362</v>
      </c>
      <c r="Q491" t="s">
        <v>4673</v>
      </c>
      <c r="R491" t="s">
        <v>4985</v>
      </c>
      <c r="S491">
        <v>2</v>
      </c>
      <c r="T491">
        <v>1.84</v>
      </c>
      <c r="U491">
        <v>0.21</v>
      </c>
      <c r="V491">
        <v>656</v>
      </c>
      <c r="W491">
        <v>2.06</v>
      </c>
      <c r="X491">
        <v>41</v>
      </c>
      <c r="Y491">
        <v>0.25</v>
      </c>
      <c r="Z491">
        <v>55</v>
      </c>
      <c r="AA491">
        <v>61</v>
      </c>
      <c r="AB491">
        <v>-159</v>
      </c>
      <c r="AC491">
        <v>-107</v>
      </c>
      <c r="AD491">
        <v>-205</v>
      </c>
      <c r="AE491">
        <v>60501</v>
      </c>
      <c r="AF491">
        <v>60044</v>
      </c>
      <c r="AG491">
        <v>30103</v>
      </c>
      <c r="AH491">
        <v>1.83</v>
      </c>
      <c r="AI491" s="16">
        <v>0.9799968398530754</v>
      </c>
    </row>
    <row r="492" spans="1:35" x14ac:dyDescent="0.3">
      <c r="A492" t="s">
        <v>3488</v>
      </c>
      <c r="B492" t="s">
        <v>3410</v>
      </c>
      <c r="C492" t="s">
        <v>2549</v>
      </c>
      <c r="D492" t="s">
        <v>3489</v>
      </c>
      <c r="E492">
        <v>43137</v>
      </c>
      <c r="F492" t="s">
        <v>3413</v>
      </c>
      <c r="G492">
        <v>27831</v>
      </c>
      <c r="H492">
        <v>971.96</v>
      </c>
      <c r="I492" t="s">
        <v>47</v>
      </c>
      <c r="J492" t="s">
        <v>48</v>
      </c>
      <c r="K492" t="s">
        <v>39</v>
      </c>
      <c r="L492" t="s">
        <v>87</v>
      </c>
      <c r="M492" t="s">
        <v>951</v>
      </c>
      <c r="N492" t="s">
        <v>4986</v>
      </c>
      <c r="O492" t="s">
        <v>68</v>
      </c>
      <c r="P492" t="s">
        <v>69</v>
      </c>
      <c r="Q492" t="s">
        <v>4912</v>
      </c>
      <c r="R492" t="s">
        <v>4987</v>
      </c>
      <c r="S492">
        <v>1</v>
      </c>
      <c r="T492">
        <v>1.88</v>
      </c>
      <c r="U492">
        <v>0.21</v>
      </c>
      <c r="V492">
        <v>517</v>
      </c>
      <c r="W492">
        <v>0.88</v>
      </c>
      <c r="X492">
        <v>0</v>
      </c>
      <c r="Y492">
        <v>0.25</v>
      </c>
      <c r="Z492">
        <v>41</v>
      </c>
      <c r="AA492">
        <v>-68</v>
      </c>
      <c r="AB492">
        <v>39</v>
      </c>
      <c r="AC492">
        <v>53</v>
      </c>
      <c r="AD492">
        <v>24</v>
      </c>
      <c r="AE492">
        <v>43137</v>
      </c>
      <c r="AF492">
        <v>43137</v>
      </c>
      <c r="AG492">
        <v>27831</v>
      </c>
      <c r="AH492">
        <v>1.87</v>
      </c>
      <c r="AI492" s="16">
        <v>0.98047998674881143</v>
      </c>
    </row>
    <row r="493" spans="1:35" x14ac:dyDescent="0.3">
      <c r="A493" t="s">
        <v>3490</v>
      </c>
      <c r="B493" t="s">
        <v>3410</v>
      </c>
      <c r="C493" t="s">
        <v>2549</v>
      </c>
      <c r="D493" t="s">
        <v>3489</v>
      </c>
      <c r="E493">
        <v>43137</v>
      </c>
      <c r="F493" t="s">
        <v>2954</v>
      </c>
      <c r="G493">
        <v>28625</v>
      </c>
      <c r="H493">
        <v>742.5</v>
      </c>
      <c r="I493" t="s">
        <v>47</v>
      </c>
      <c r="J493" t="s">
        <v>48</v>
      </c>
      <c r="K493" t="s">
        <v>39</v>
      </c>
      <c r="L493" t="s">
        <v>87</v>
      </c>
      <c r="M493" t="s">
        <v>951</v>
      </c>
      <c r="N493" t="s">
        <v>4986</v>
      </c>
      <c r="O493" t="s">
        <v>68</v>
      </c>
      <c r="P493" t="s">
        <v>231</v>
      </c>
      <c r="Q493" t="s">
        <v>4498</v>
      </c>
      <c r="R493" t="s">
        <v>4988</v>
      </c>
      <c r="S493">
        <v>1</v>
      </c>
      <c r="T493">
        <v>1.98</v>
      </c>
      <c r="U493">
        <v>0.21</v>
      </c>
      <c r="V493">
        <v>375</v>
      </c>
      <c r="W493">
        <v>0.46</v>
      </c>
      <c r="X493">
        <v>108</v>
      </c>
      <c r="Y493">
        <v>0.35</v>
      </c>
      <c r="Z493">
        <v>41</v>
      </c>
      <c r="AA493">
        <v>-68</v>
      </c>
      <c r="AB493">
        <v>74</v>
      </c>
      <c r="AC493">
        <v>9</v>
      </c>
      <c r="AD493">
        <v>15</v>
      </c>
      <c r="AE493">
        <v>45889</v>
      </c>
      <c r="AF493">
        <v>43137</v>
      </c>
      <c r="AG493">
        <v>28625</v>
      </c>
      <c r="AH493">
        <v>1.97</v>
      </c>
      <c r="AI493" s="16">
        <v>0.9760521846324236</v>
      </c>
    </row>
    <row r="494" spans="1:35" x14ac:dyDescent="0.3">
      <c r="A494" t="s">
        <v>3491</v>
      </c>
      <c r="B494" t="s">
        <v>3410</v>
      </c>
      <c r="C494" t="s">
        <v>2549</v>
      </c>
      <c r="D494" t="s">
        <v>2723</v>
      </c>
      <c r="E494">
        <v>31206</v>
      </c>
      <c r="F494" t="s">
        <v>2837</v>
      </c>
      <c r="G494">
        <v>45840</v>
      </c>
      <c r="H494">
        <v>18804.96</v>
      </c>
      <c r="I494" t="s">
        <v>47</v>
      </c>
      <c r="J494" t="s">
        <v>48</v>
      </c>
      <c r="K494" t="s">
        <v>39</v>
      </c>
      <c r="L494" t="s">
        <v>50</v>
      </c>
      <c r="M494" t="s">
        <v>384</v>
      </c>
      <c r="N494" t="s">
        <v>4286</v>
      </c>
      <c r="O494" t="s">
        <v>87</v>
      </c>
      <c r="P494" t="s">
        <v>88</v>
      </c>
      <c r="Q494" t="s">
        <v>4390</v>
      </c>
      <c r="R494" t="s">
        <v>4971</v>
      </c>
      <c r="S494">
        <v>26</v>
      </c>
      <c r="T494">
        <v>1.44</v>
      </c>
      <c r="U494">
        <v>0.21</v>
      </c>
      <c r="V494">
        <v>687</v>
      </c>
      <c r="W494">
        <v>1.31</v>
      </c>
      <c r="X494">
        <v>28</v>
      </c>
      <c r="Y494">
        <v>0.27</v>
      </c>
      <c r="Z494">
        <v>0</v>
      </c>
      <c r="AA494">
        <v>-12</v>
      </c>
      <c r="AB494">
        <v>19</v>
      </c>
      <c r="AC494">
        <v>-8</v>
      </c>
      <c r="AD494">
        <v>-1</v>
      </c>
      <c r="AE494">
        <v>30301</v>
      </c>
      <c r="AF494">
        <v>31201</v>
      </c>
      <c r="AG494">
        <v>45839</v>
      </c>
      <c r="AH494">
        <v>1.43</v>
      </c>
      <c r="AI494" s="16">
        <v>0.9774272837837662</v>
      </c>
    </row>
    <row r="495" spans="1:35" x14ac:dyDescent="0.3">
      <c r="A495" t="s">
        <v>3492</v>
      </c>
      <c r="B495" t="s">
        <v>3410</v>
      </c>
      <c r="C495" t="s">
        <v>2549</v>
      </c>
      <c r="D495" t="s">
        <v>2723</v>
      </c>
      <c r="E495">
        <v>31206</v>
      </c>
      <c r="F495" t="s">
        <v>3419</v>
      </c>
      <c r="G495">
        <v>47265</v>
      </c>
      <c r="H495">
        <v>17143</v>
      </c>
      <c r="I495" t="s">
        <v>47</v>
      </c>
      <c r="J495" t="s">
        <v>48</v>
      </c>
      <c r="K495" t="s">
        <v>39</v>
      </c>
      <c r="L495" t="s">
        <v>50</v>
      </c>
      <c r="M495" t="s">
        <v>384</v>
      </c>
      <c r="N495" t="s">
        <v>4286</v>
      </c>
      <c r="O495" t="s">
        <v>42</v>
      </c>
      <c r="P495" t="s">
        <v>436</v>
      </c>
      <c r="Q495" t="s">
        <v>4918</v>
      </c>
      <c r="R495" t="s">
        <v>4989</v>
      </c>
      <c r="S495">
        <v>27</v>
      </c>
      <c r="T495">
        <v>1.55</v>
      </c>
      <c r="U495">
        <v>0.21</v>
      </c>
      <c r="V495">
        <v>552</v>
      </c>
      <c r="W495">
        <v>1.19</v>
      </c>
      <c r="X495">
        <v>41</v>
      </c>
      <c r="Y495">
        <v>0.28000000000000003</v>
      </c>
      <c r="Z495">
        <v>8</v>
      </c>
      <c r="AA495">
        <v>-12</v>
      </c>
      <c r="AB495">
        <v>-21</v>
      </c>
      <c r="AC495">
        <v>-94</v>
      </c>
      <c r="AD495">
        <v>-127</v>
      </c>
      <c r="AE495">
        <v>31201</v>
      </c>
      <c r="AF495">
        <v>31201</v>
      </c>
      <c r="AG495">
        <v>47265</v>
      </c>
      <c r="AH495">
        <v>1.54</v>
      </c>
      <c r="AI495" s="16">
        <v>0.95702478212162823</v>
      </c>
    </row>
    <row r="496" spans="1:35" x14ac:dyDescent="0.3">
      <c r="A496" t="s">
        <v>3493</v>
      </c>
      <c r="B496" t="s">
        <v>3410</v>
      </c>
      <c r="C496" t="s">
        <v>2549</v>
      </c>
      <c r="D496" t="s">
        <v>3494</v>
      </c>
      <c r="E496">
        <v>44903</v>
      </c>
      <c r="F496" t="s">
        <v>3155</v>
      </c>
      <c r="G496">
        <v>30103</v>
      </c>
      <c r="H496">
        <v>1958.4</v>
      </c>
      <c r="I496" t="s">
        <v>47</v>
      </c>
      <c r="J496" t="s">
        <v>48</v>
      </c>
      <c r="K496" t="s">
        <v>39</v>
      </c>
      <c r="L496" t="s">
        <v>87</v>
      </c>
      <c r="M496" t="s">
        <v>1010</v>
      </c>
      <c r="N496" t="s">
        <v>4990</v>
      </c>
      <c r="O496" t="s">
        <v>50</v>
      </c>
      <c r="P496" t="s">
        <v>362</v>
      </c>
      <c r="Q496" t="s">
        <v>4673</v>
      </c>
      <c r="R496" t="s">
        <v>4991</v>
      </c>
      <c r="S496">
        <v>2</v>
      </c>
      <c r="T496">
        <v>1.8</v>
      </c>
      <c r="U496">
        <v>0.21</v>
      </c>
      <c r="V496">
        <v>544</v>
      </c>
      <c r="W496">
        <v>1.1100000000000001</v>
      </c>
      <c r="X496">
        <v>40</v>
      </c>
      <c r="Y496">
        <v>0.28000000000000003</v>
      </c>
      <c r="Z496">
        <v>0</v>
      </c>
      <c r="AA496">
        <v>-16</v>
      </c>
      <c r="AB496">
        <v>-16</v>
      </c>
      <c r="AC496">
        <v>-53</v>
      </c>
      <c r="AD496">
        <v>-85</v>
      </c>
      <c r="AE496">
        <v>44101</v>
      </c>
      <c r="AF496">
        <v>44901</v>
      </c>
      <c r="AG496">
        <v>30103</v>
      </c>
      <c r="AH496">
        <v>1.79</v>
      </c>
      <c r="AI496" s="16">
        <v>0.97512046713640699</v>
      </c>
    </row>
    <row r="497" spans="1:35" x14ac:dyDescent="0.3">
      <c r="A497" t="s">
        <v>3495</v>
      </c>
      <c r="B497" t="s">
        <v>3410</v>
      </c>
      <c r="C497" t="s">
        <v>2549</v>
      </c>
      <c r="D497" t="s">
        <v>3494</v>
      </c>
      <c r="E497">
        <v>44903</v>
      </c>
      <c r="F497" t="s">
        <v>3468</v>
      </c>
      <c r="G497">
        <v>30265</v>
      </c>
      <c r="H497">
        <v>1152.06</v>
      </c>
      <c r="I497" t="s">
        <v>47</v>
      </c>
      <c r="J497" t="s">
        <v>48</v>
      </c>
      <c r="K497" t="s">
        <v>39</v>
      </c>
      <c r="L497" t="s">
        <v>87</v>
      </c>
      <c r="M497" t="s">
        <v>1010</v>
      </c>
      <c r="N497" t="s">
        <v>4990</v>
      </c>
      <c r="O497" t="s">
        <v>50</v>
      </c>
      <c r="P497" t="s">
        <v>51</v>
      </c>
      <c r="Q497" t="s">
        <v>4966</v>
      </c>
      <c r="R497" t="s">
        <v>4992</v>
      </c>
      <c r="S497">
        <v>1</v>
      </c>
      <c r="T497">
        <v>1.82</v>
      </c>
      <c r="U497">
        <v>0.21</v>
      </c>
      <c r="V497">
        <v>633</v>
      </c>
      <c r="W497">
        <v>1.1299999999999999</v>
      </c>
      <c r="X497">
        <v>47</v>
      </c>
      <c r="Y497">
        <v>0.25</v>
      </c>
      <c r="Z497">
        <v>0</v>
      </c>
      <c r="AA497">
        <v>-16</v>
      </c>
      <c r="AB497">
        <v>19</v>
      </c>
      <c r="AC497">
        <v>92</v>
      </c>
      <c r="AD497">
        <v>95</v>
      </c>
      <c r="AE497">
        <v>44256</v>
      </c>
      <c r="AF497">
        <v>44901</v>
      </c>
      <c r="AG497">
        <v>30263</v>
      </c>
      <c r="AH497">
        <v>1.81</v>
      </c>
      <c r="AI497" s="16">
        <v>0.98047998674881143</v>
      </c>
    </row>
    <row r="498" spans="1:35" x14ac:dyDescent="0.3">
      <c r="A498" t="s">
        <v>3496</v>
      </c>
      <c r="B498" t="s">
        <v>3410</v>
      </c>
      <c r="C498" t="s">
        <v>2549</v>
      </c>
      <c r="D498" t="s">
        <v>3494</v>
      </c>
      <c r="E498">
        <v>44903</v>
      </c>
      <c r="F498" t="s">
        <v>2954</v>
      </c>
      <c r="G498">
        <v>28625</v>
      </c>
      <c r="H498">
        <v>793.04</v>
      </c>
      <c r="I498" t="s">
        <v>47</v>
      </c>
      <c r="J498" t="s">
        <v>48</v>
      </c>
      <c r="K498" t="s">
        <v>39</v>
      </c>
      <c r="L498" t="s">
        <v>87</v>
      </c>
      <c r="M498" t="s">
        <v>1010</v>
      </c>
      <c r="N498" t="s">
        <v>4990</v>
      </c>
      <c r="O498" t="s">
        <v>68</v>
      </c>
      <c r="P498" t="s">
        <v>231</v>
      </c>
      <c r="Q498" t="s">
        <v>4498</v>
      </c>
      <c r="R498" t="s">
        <v>4993</v>
      </c>
      <c r="S498">
        <v>1</v>
      </c>
      <c r="T498">
        <v>1.84</v>
      </c>
      <c r="U498">
        <v>0.21</v>
      </c>
      <c r="V498">
        <v>431</v>
      </c>
      <c r="W498">
        <v>0.56999999999999995</v>
      </c>
      <c r="X498">
        <v>119</v>
      </c>
      <c r="Y498">
        <v>0.35</v>
      </c>
      <c r="Z498">
        <v>41</v>
      </c>
      <c r="AA498">
        <v>-16</v>
      </c>
      <c r="AB498">
        <v>75</v>
      </c>
      <c r="AC498">
        <v>-69</v>
      </c>
      <c r="AD498">
        <v>-10</v>
      </c>
      <c r="AE498">
        <v>45822</v>
      </c>
      <c r="AF498">
        <v>44901</v>
      </c>
      <c r="AG498">
        <v>28625</v>
      </c>
      <c r="AH498">
        <v>1.83</v>
      </c>
      <c r="AI498" s="16">
        <v>0.9760521846324236</v>
      </c>
    </row>
    <row r="499" spans="1:35" x14ac:dyDescent="0.3">
      <c r="A499" t="s">
        <v>3497</v>
      </c>
      <c r="B499" t="s">
        <v>3410</v>
      </c>
      <c r="C499" t="s">
        <v>2549</v>
      </c>
      <c r="D499" t="s">
        <v>3498</v>
      </c>
      <c r="E499">
        <v>38237</v>
      </c>
      <c r="F499" t="s">
        <v>3148</v>
      </c>
      <c r="G499">
        <v>27405</v>
      </c>
      <c r="H499">
        <v>3573.15</v>
      </c>
      <c r="I499" t="s">
        <v>47</v>
      </c>
      <c r="J499" t="s">
        <v>48</v>
      </c>
      <c r="K499" t="s">
        <v>39</v>
      </c>
      <c r="L499" t="s">
        <v>70</v>
      </c>
      <c r="M499" t="s">
        <v>197</v>
      </c>
      <c r="N499" t="s">
        <v>4994</v>
      </c>
      <c r="O499" t="s">
        <v>68</v>
      </c>
      <c r="P499" t="s">
        <v>329</v>
      </c>
      <c r="Q499" t="s">
        <v>4666</v>
      </c>
      <c r="R499" t="s">
        <v>4995</v>
      </c>
      <c r="S499">
        <v>5</v>
      </c>
      <c r="T499">
        <v>2.0499999999999998</v>
      </c>
      <c r="U499">
        <v>0.21</v>
      </c>
      <c r="V499">
        <v>581</v>
      </c>
      <c r="W499">
        <v>0.99</v>
      </c>
      <c r="X499">
        <v>149</v>
      </c>
      <c r="Y499">
        <v>0.37</v>
      </c>
      <c r="Z499">
        <v>0</v>
      </c>
      <c r="AA499">
        <v>-27</v>
      </c>
      <c r="AB499">
        <v>26</v>
      </c>
      <c r="AC499">
        <v>-13</v>
      </c>
      <c r="AD499">
        <v>-14</v>
      </c>
      <c r="AE499">
        <v>37087</v>
      </c>
      <c r="AF499">
        <v>38237</v>
      </c>
      <c r="AG499">
        <v>27420</v>
      </c>
      <c r="AH499">
        <v>2.04</v>
      </c>
      <c r="AI499" s="16">
        <v>0.97979692785541106</v>
      </c>
    </row>
    <row r="500" spans="1:35" x14ac:dyDescent="0.3">
      <c r="A500" t="s">
        <v>3499</v>
      </c>
      <c r="B500" t="s">
        <v>3410</v>
      </c>
      <c r="C500" t="s">
        <v>2549</v>
      </c>
      <c r="D500" t="s">
        <v>3498</v>
      </c>
      <c r="E500">
        <v>38237</v>
      </c>
      <c r="F500" t="s">
        <v>3047</v>
      </c>
      <c r="G500">
        <v>43125</v>
      </c>
      <c r="H500">
        <v>33505.360000000001</v>
      </c>
      <c r="I500" t="s">
        <v>47</v>
      </c>
      <c r="J500" t="s">
        <v>48</v>
      </c>
      <c r="K500" t="s">
        <v>39</v>
      </c>
      <c r="L500" t="s">
        <v>70</v>
      </c>
      <c r="M500" t="s">
        <v>197</v>
      </c>
      <c r="N500" t="s">
        <v>4994</v>
      </c>
      <c r="O500" t="s">
        <v>87</v>
      </c>
      <c r="P500" t="s">
        <v>296</v>
      </c>
      <c r="Q500" t="s">
        <v>4585</v>
      </c>
      <c r="R500" t="s">
        <v>4996</v>
      </c>
      <c r="S500">
        <v>39</v>
      </c>
      <c r="T500">
        <v>1.88</v>
      </c>
      <c r="U500">
        <v>0.21</v>
      </c>
      <c r="V500">
        <v>469</v>
      </c>
      <c r="W500">
        <v>0.93</v>
      </c>
      <c r="X500">
        <v>100</v>
      </c>
      <c r="Y500">
        <v>0.33</v>
      </c>
      <c r="Z500">
        <v>0</v>
      </c>
      <c r="AA500">
        <v>-27</v>
      </c>
      <c r="AB500">
        <v>9</v>
      </c>
      <c r="AC500">
        <v>-104</v>
      </c>
      <c r="AD500">
        <v>-122</v>
      </c>
      <c r="AE500">
        <v>38261</v>
      </c>
      <c r="AF500">
        <v>38237</v>
      </c>
      <c r="AG500">
        <v>43125</v>
      </c>
      <c r="AH500">
        <v>1.87</v>
      </c>
      <c r="AI500" s="16">
        <v>0.97906433128803305</v>
      </c>
    </row>
    <row r="501" spans="1:35" x14ac:dyDescent="0.3">
      <c r="A501" t="s">
        <v>3500</v>
      </c>
      <c r="B501" t="s">
        <v>3410</v>
      </c>
      <c r="C501" t="s">
        <v>2549</v>
      </c>
      <c r="D501" t="s">
        <v>2806</v>
      </c>
      <c r="E501">
        <v>43040</v>
      </c>
      <c r="F501" t="s">
        <v>2954</v>
      </c>
      <c r="G501">
        <v>28625</v>
      </c>
      <c r="H501">
        <v>5332.32</v>
      </c>
      <c r="I501" t="s">
        <v>47</v>
      </c>
      <c r="J501" t="s">
        <v>48</v>
      </c>
      <c r="K501" t="s">
        <v>39</v>
      </c>
      <c r="L501" t="s">
        <v>87</v>
      </c>
      <c r="M501" t="s">
        <v>1047</v>
      </c>
      <c r="N501" t="s">
        <v>4366</v>
      </c>
      <c r="O501" t="s">
        <v>68</v>
      </c>
      <c r="P501" t="s">
        <v>231</v>
      </c>
      <c r="Q501" t="s">
        <v>4498</v>
      </c>
      <c r="R501" t="s">
        <v>4997</v>
      </c>
      <c r="S501">
        <v>7</v>
      </c>
      <c r="T501">
        <v>1.84</v>
      </c>
      <c r="U501">
        <v>0.21</v>
      </c>
      <c r="V501">
        <v>414</v>
      </c>
      <c r="W501">
        <v>0.94</v>
      </c>
      <c r="X501">
        <v>49</v>
      </c>
      <c r="Y501">
        <v>0.28000000000000003</v>
      </c>
      <c r="Z501">
        <v>41</v>
      </c>
      <c r="AA501">
        <v>0</v>
      </c>
      <c r="AB501">
        <v>-13</v>
      </c>
      <c r="AC501">
        <v>-98</v>
      </c>
      <c r="AD501">
        <v>-111</v>
      </c>
      <c r="AE501">
        <v>43201</v>
      </c>
      <c r="AF501">
        <v>43040</v>
      </c>
      <c r="AG501">
        <v>28625</v>
      </c>
      <c r="AH501">
        <v>1.83</v>
      </c>
      <c r="AI501" s="16">
        <v>0.9760521846324236</v>
      </c>
    </row>
    <row r="502" spans="1:35" x14ac:dyDescent="0.3">
      <c r="A502" t="s">
        <v>3501</v>
      </c>
      <c r="B502" t="s">
        <v>3410</v>
      </c>
      <c r="C502" t="s">
        <v>2549</v>
      </c>
      <c r="D502" t="s">
        <v>2635</v>
      </c>
      <c r="E502">
        <v>38113</v>
      </c>
      <c r="F502" t="s">
        <v>3419</v>
      </c>
      <c r="G502">
        <v>47265</v>
      </c>
      <c r="H502">
        <v>1763</v>
      </c>
      <c r="I502" t="s">
        <v>47</v>
      </c>
      <c r="J502" t="s">
        <v>48</v>
      </c>
      <c r="K502" t="s">
        <v>39</v>
      </c>
      <c r="L502" t="s">
        <v>70</v>
      </c>
      <c r="M502" t="s">
        <v>75</v>
      </c>
      <c r="N502" t="s">
        <v>4419</v>
      </c>
      <c r="O502" t="s">
        <v>42</v>
      </c>
      <c r="P502" t="s">
        <v>436</v>
      </c>
      <c r="Q502" t="s">
        <v>4918</v>
      </c>
      <c r="R502" t="s">
        <v>4998</v>
      </c>
      <c r="S502">
        <v>1</v>
      </c>
      <c r="T502">
        <v>2.0499999999999998</v>
      </c>
      <c r="U502">
        <v>0.21</v>
      </c>
      <c r="V502">
        <v>430</v>
      </c>
      <c r="W502">
        <v>0.89</v>
      </c>
      <c r="X502">
        <v>459</v>
      </c>
      <c r="Y502">
        <v>0.8</v>
      </c>
      <c r="Z502">
        <v>13</v>
      </c>
      <c r="AA502">
        <v>-44</v>
      </c>
      <c r="AB502">
        <v>-1</v>
      </c>
      <c r="AC502">
        <v>-64</v>
      </c>
      <c r="AD502">
        <v>-109</v>
      </c>
      <c r="AE502">
        <v>66101</v>
      </c>
      <c r="AF502">
        <v>38101</v>
      </c>
      <c r="AG502">
        <v>47265</v>
      </c>
      <c r="AH502">
        <v>2.04</v>
      </c>
      <c r="AI502" s="16">
        <v>0.95560866176143311</v>
      </c>
    </row>
    <row r="503" spans="1:35" x14ac:dyDescent="0.3">
      <c r="A503" t="s">
        <v>3502</v>
      </c>
      <c r="B503" t="s">
        <v>3410</v>
      </c>
      <c r="C503" t="s">
        <v>2549</v>
      </c>
      <c r="D503" t="s">
        <v>2635</v>
      </c>
      <c r="E503">
        <v>38113</v>
      </c>
      <c r="F503" t="s">
        <v>2955</v>
      </c>
      <c r="G503">
        <v>61102</v>
      </c>
      <c r="H503">
        <v>982.35</v>
      </c>
      <c r="I503" t="s">
        <v>47</v>
      </c>
      <c r="J503" t="s">
        <v>48</v>
      </c>
      <c r="K503" t="s">
        <v>39</v>
      </c>
      <c r="L503" t="s">
        <v>70</v>
      </c>
      <c r="M503" t="s">
        <v>75</v>
      </c>
      <c r="N503" t="s">
        <v>4419</v>
      </c>
      <c r="O503" t="s">
        <v>53</v>
      </c>
      <c r="P503" t="s">
        <v>799</v>
      </c>
      <c r="Q503" t="s">
        <v>4499</v>
      </c>
      <c r="R503" t="s">
        <v>4999</v>
      </c>
      <c r="S503">
        <v>1</v>
      </c>
      <c r="T503">
        <v>1.77</v>
      </c>
      <c r="U503">
        <v>0.21</v>
      </c>
      <c r="V503">
        <v>555</v>
      </c>
      <c r="W503">
        <v>1.1000000000000001</v>
      </c>
      <c r="X503">
        <v>0</v>
      </c>
      <c r="Y503">
        <v>0.25</v>
      </c>
      <c r="Z503">
        <v>-35</v>
      </c>
      <c r="AA503">
        <v>-44</v>
      </c>
      <c r="AB503">
        <v>0</v>
      </c>
      <c r="AC503">
        <v>50</v>
      </c>
      <c r="AD503">
        <v>6</v>
      </c>
      <c r="AE503">
        <v>38101</v>
      </c>
      <c r="AF503">
        <v>38101</v>
      </c>
      <c r="AG503">
        <v>61101</v>
      </c>
      <c r="AH503">
        <v>1.76</v>
      </c>
      <c r="AI503" s="16">
        <v>0.97827660532965421</v>
      </c>
    </row>
    <row r="504" spans="1:35" x14ac:dyDescent="0.3">
      <c r="A504" t="s">
        <v>3503</v>
      </c>
      <c r="B504" t="s">
        <v>3410</v>
      </c>
      <c r="C504" t="s">
        <v>2549</v>
      </c>
      <c r="D504" t="s">
        <v>2635</v>
      </c>
      <c r="E504">
        <v>38113</v>
      </c>
      <c r="F504" t="s">
        <v>2954</v>
      </c>
      <c r="G504">
        <v>28625</v>
      </c>
      <c r="H504">
        <v>21060</v>
      </c>
      <c r="I504" t="s">
        <v>47</v>
      </c>
      <c r="J504" t="s">
        <v>48</v>
      </c>
      <c r="K504" t="s">
        <v>39</v>
      </c>
      <c r="L504" t="s">
        <v>70</v>
      </c>
      <c r="M504" t="s">
        <v>75</v>
      </c>
      <c r="N504" t="s">
        <v>4419</v>
      </c>
      <c r="O504" t="s">
        <v>68</v>
      </c>
      <c r="P504" t="s">
        <v>231</v>
      </c>
      <c r="Q504" t="s">
        <v>4498</v>
      </c>
      <c r="R504" t="s">
        <v>5000</v>
      </c>
      <c r="S504">
        <v>8</v>
      </c>
      <c r="T504">
        <v>1.95</v>
      </c>
      <c r="U504">
        <v>0.21</v>
      </c>
      <c r="V504">
        <v>600</v>
      </c>
      <c r="W504">
        <v>1.2</v>
      </c>
      <c r="X504">
        <v>75</v>
      </c>
      <c r="Y504">
        <v>0.32</v>
      </c>
      <c r="Z504">
        <v>0</v>
      </c>
      <c r="AA504">
        <v>-44</v>
      </c>
      <c r="AB504">
        <v>-23</v>
      </c>
      <c r="AC504">
        <v>19</v>
      </c>
      <c r="AD504">
        <v>-48</v>
      </c>
      <c r="AE504">
        <v>38748</v>
      </c>
      <c r="AF504">
        <v>38101</v>
      </c>
      <c r="AG504">
        <v>28625</v>
      </c>
      <c r="AH504">
        <v>1.94</v>
      </c>
      <c r="AI504" s="16">
        <v>0.97325530403324334</v>
      </c>
    </row>
    <row r="505" spans="1:35" x14ac:dyDescent="0.3">
      <c r="A505" t="s">
        <v>3504</v>
      </c>
      <c r="B505" t="s">
        <v>3410</v>
      </c>
      <c r="C505" t="s">
        <v>2549</v>
      </c>
      <c r="D505" t="s">
        <v>3505</v>
      </c>
      <c r="E505">
        <v>28110</v>
      </c>
      <c r="F505" t="s">
        <v>3419</v>
      </c>
      <c r="G505">
        <v>47265</v>
      </c>
      <c r="H505">
        <v>12289.2</v>
      </c>
      <c r="I505" t="s">
        <v>47</v>
      </c>
      <c r="J505" t="s">
        <v>48</v>
      </c>
      <c r="K505" t="s">
        <v>39</v>
      </c>
      <c r="L505" t="s">
        <v>68</v>
      </c>
      <c r="M505" t="s">
        <v>415</v>
      </c>
      <c r="N505" t="s">
        <v>5001</v>
      </c>
      <c r="O505" t="s">
        <v>42</v>
      </c>
      <c r="P505" t="s">
        <v>436</v>
      </c>
      <c r="Q505" t="s">
        <v>4918</v>
      </c>
      <c r="R505" t="s">
        <v>5002</v>
      </c>
      <c r="S505">
        <v>22</v>
      </c>
      <c r="T505">
        <v>1.52</v>
      </c>
      <c r="U505">
        <v>0.21</v>
      </c>
      <c r="V505">
        <v>539</v>
      </c>
      <c r="W505">
        <v>1</v>
      </c>
      <c r="X505">
        <v>56</v>
      </c>
      <c r="Y505">
        <v>0.28999999999999998</v>
      </c>
      <c r="Z505">
        <v>26</v>
      </c>
      <c r="AA505">
        <v>-126</v>
      </c>
      <c r="AB505">
        <v>10</v>
      </c>
      <c r="AC505">
        <v>5</v>
      </c>
      <c r="AD505">
        <v>-111</v>
      </c>
      <c r="AE505">
        <v>28110</v>
      </c>
      <c r="AF505">
        <v>28110</v>
      </c>
      <c r="AG505">
        <v>47265</v>
      </c>
      <c r="AH505">
        <v>1.51</v>
      </c>
      <c r="AI505" s="16">
        <v>0.95835334482479961</v>
      </c>
    </row>
    <row r="506" spans="1:35" x14ac:dyDescent="0.3">
      <c r="A506" t="s">
        <v>3506</v>
      </c>
      <c r="B506" t="s">
        <v>3410</v>
      </c>
      <c r="C506" t="s">
        <v>2549</v>
      </c>
      <c r="D506" t="s">
        <v>3505</v>
      </c>
      <c r="E506">
        <v>28110</v>
      </c>
      <c r="F506" t="s">
        <v>2955</v>
      </c>
      <c r="G506">
        <v>61102</v>
      </c>
      <c r="H506">
        <v>1167.5999999999999</v>
      </c>
      <c r="I506" t="s">
        <v>47</v>
      </c>
      <c r="J506" t="s">
        <v>48</v>
      </c>
      <c r="K506" t="s">
        <v>39</v>
      </c>
      <c r="L506" t="s">
        <v>68</v>
      </c>
      <c r="M506" t="s">
        <v>415</v>
      </c>
      <c r="N506" t="s">
        <v>5001</v>
      </c>
      <c r="O506" t="s">
        <v>53</v>
      </c>
      <c r="P506" t="s">
        <v>799</v>
      </c>
      <c r="Q506" t="s">
        <v>4499</v>
      </c>
      <c r="R506" t="s">
        <v>5003</v>
      </c>
      <c r="S506">
        <v>1</v>
      </c>
      <c r="T506">
        <v>1.4</v>
      </c>
      <c r="U506">
        <v>0.21</v>
      </c>
      <c r="V506">
        <v>834</v>
      </c>
      <c r="W506">
        <v>1.77</v>
      </c>
      <c r="X506">
        <v>52</v>
      </c>
      <c r="Y506">
        <v>0.3</v>
      </c>
      <c r="Z506">
        <v>69</v>
      </c>
      <c r="AA506">
        <v>-126</v>
      </c>
      <c r="AB506">
        <v>-2</v>
      </c>
      <c r="AC506">
        <v>0</v>
      </c>
      <c r="AD506">
        <v>-128</v>
      </c>
      <c r="AE506">
        <v>29706</v>
      </c>
      <c r="AF506">
        <v>28110</v>
      </c>
      <c r="AG506">
        <v>61101</v>
      </c>
      <c r="AH506">
        <v>1.39</v>
      </c>
      <c r="AI506" s="16">
        <v>0.97979692785541106</v>
      </c>
    </row>
    <row r="507" spans="1:35" x14ac:dyDescent="0.3">
      <c r="A507" t="s">
        <v>3507</v>
      </c>
      <c r="B507" t="s">
        <v>3410</v>
      </c>
      <c r="C507" t="s">
        <v>2549</v>
      </c>
      <c r="D507" t="s">
        <v>3508</v>
      </c>
      <c r="E507">
        <v>60540</v>
      </c>
      <c r="F507" t="s">
        <v>3155</v>
      </c>
      <c r="G507">
        <v>30103</v>
      </c>
      <c r="H507">
        <v>3527.28</v>
      </c>
      <c r="I507" t="s">
        <v>47</v>
      </c>
      <c r="J507" t="s">
        <v>48</v>
      </c>
      <c r="K507" t="s">
        <v>39</v>
      </c>
      <c r="L507" t="s">
        <v>53</v>
      </c>
      <c r="M507" t="s">
        <v>416</v>
      </c>
      <c r="N507" t="s">
        <v>5004</v>
      </c>
      <c r="O507" t="s">
        <v>50</v>
      </c>
      <c r="P507" t="s">
        <v>362</v>
      </c>
      <c r="Q507" t="s">
        <v>4673</v>
      </c>
      <c r="R507" t="s">
        <v>5005</v>
      </c>
      <c r="S507">
        <v>3</v>
      </c>
      <c r="T507">
        <v>1.84</v>
      </c>
      <c r="U507">
        <v>0.21</v>
      </c>
      <c r="V507">
        <v>639</v>
      </c>
      <c r="W507">
        <v>1.03</v>
      </c>
      <c r="X507">
        <v>69</v>
      </c>
      <c r="Y507">
        <v>0.28000000000000003</v>
      </c>
      <c r="Z507">
        <v>35</v>
      </c>
      <c r="AA507">
        <v>4</v>
      </c>
      <c r="AB507">
        <v>43</v>
      </c>
      <c r="AC507">
        <v>-48</v>
      </c>
      <c r="AD507">
        <v>-1</v>
      </c>
      <c r="AE507">
        <v>46320</v>
      </c>
      <c r="AF507">
        <v>60540</v>
      </c>
      <c r="AG507">
        <v>30103</v>
      </c>
      <c r="AH507">
        <v>1.83</v>
      </c>
      <c r="AI507" s="16">
        <v>0.97674052366692532</v>
      </c>
    </row>
    <row r="508" spans="1:35" x14ac:dyDescent="0.3">
      <c r="A508" t="s">
        <v>3509</v>
      </c>
      <c r="B508" t="s">
        <v>3410</v>
      </c>
      <c r="C508" t="s">
        <v>2549</v>
      </c>
      <c r="D508" t="s">
        <v>3510</v>
      </c>
      <c r="E508">
        <v>44667</v>
      </c>
      <c r="F508" t="s">
        <v>3413</v>
      </c>
      <c r="G508">
        <v>27831</v>
      </c>
      <c r="H508">
        <v>5319.75</v>
      </c>
      <c r="I508" t="s">
        <v>47</v>
      </c>
      <c r="J508" t="s">
        <v>48</v>
      </c>
      <c r="K508" t="s">
        <v>39</v>
      </c>
      <c r="L508" t="s">
        <v>87</v>
      </c>
      <c r="M508" t="s">
        <v>1365</v>
      </c>
      <c r="N508" t="s">
        <v>5006</v>
      </c>
      <c r="O508" t="s">
        <v>68</v>
      </c>
      <c r="P508" t="s">
        <v>69</v>
      </c>
      <c r="Q508" t="s">
        <v>4912</v>
      </c>
      <c r="R508" t="s">
        <v>5007</v>
      </c>
      <c r="S508">
        <v>5</v>
      </c>
      <c r="T508">
        <v>2.0499999999999998</v>
      </c>
      <c r="U508">
        <v>0.21</v>
      </c>
      <c r="V508">
        <v>519</v>
      </c>
      <c r="W508">
        <v>1.06</v>
      </c>
      <c r="X508">
        <v>68</v>
      </c>
      <c r="Y508">
        <v>0.28999999999999998</v>
      </c>
      <c r="Z508">
        <v>77</v>
      </c>
      <c r="AA508">
        <v>-72</v>
      </c>
      <c r="AB508">
        <v>-4</v>
      </c>
      <c r="AC508">
        <v>66</v>
      </c>
      <c r="AD508">
        <v>-10</v>
      </c>
      <c r="AE508">
        <v>43055</v>
      </c>
      <c r="AF508">
        <v>44667</v>
      </c>
      <c r="AG508">
        <v>27831</v>
      </c>
      <c r="AH508">
        <v>2.04</v>
      </c>
      <c r="AI508" s="16">
        <v>0.98111836820041998</v>
      </c>
    </row>
    <row r="509" spans="1:35" x14ac:dyDescent="0.3">
      <c r="A509" t="s">
        <v>3511</v>
      </c>
      <c r="B509" t="s">
        <v>3410</v>
      </c>
      <c r="C509" t="s">
        <v>2549</v>
      </c>
      <c r="D509" t="s">
        <v>3512</v>
      </c>
      <c r="E509">
        <v>45660</v>
      </c>
      <c r="F509" t="s">
        <v>3155</v>
      </c>
      <c r="G509">
        <v>30103</v>
      </c>
      <c r="H509">
        <v>3928.5</v>
      </c>
      <c r="I509" t="s">
        <v>47</v>
      </c>
      <c r="J509" t="s">
        <v>48</v>
      </c>
      <c r="K509" t="s">
        <v>39</v>
      </c>
      <c r="L509" t="s">
        <v>87</v>
      </c>
      <c r="M509" t="s">
        <v>961</v>
      </c>
      <c r="N509" t="s">
        <v>5008</v>
      </c>
      <c r="O509" t="s">
        <v>50</v>
      </c>
      <c r="P509" t="s">
        <v>362</v>
      </c>
      <c r="Q509" t="s">
        <v>4673</v>
      </c>
      <c r="R509" t="s">
        <v>5009</v>
      </c>
      <c r="S509">
        <v>8</v>
      </c>
      <c r="T509">
        <v>1.93</v>
      </c>
      <c r="U509">
        <v>0.21</v>
      </c>
      <c r="V509">
        <v>405</v>
      </c>
      <c r="W509">
        <v>0.86</v>
      </c>
      <c r="X509">
        <v>89</v>
      </c>
      <c r="Y509">
        <v>0.31</v>
      </c>
      <c r="Z509">
        <v>-1</v>
      </c>
      <c r="AA509">
        <v>-125</v>
      </c>
      <c r="AB509">
        <v>6</v>
      </c>
      <c r="AC509">
        <v>114</v>
      </c>
      <c r="AD509">
        <v>-5</v>
      </c>
      <c r="AE509">
        <v>43137</v>
      </c>
      <c r="AF509">
        <v>45660</v>
      </c>
      <c r="AG509">
        <v>30103</v>
      </c>
      <c r="AH509">
        <v>1.92</v>
      </c>
      <c r="AI509" s="16">
        <v>0.97595775586262978</v>
      </c>
    </row>
    <row r="510" spans="1:35" x14ac:dyDescent="0.3">
      <c r="A510" t="s">
        <v>3513</v>
      </c>
      <c r="B510" t="s">
        <v>3410</v>
      </c>
      <c r="C510" t="s">
        <v>2549</v>
      </c>
      <c r="D510" t="s">
        <v>3514</v>
      </c>
      <c r="E510">
        <v>46168</v>
      </c>
      <c r="F510" t="s">
        <v>3155</v>
      </c>
      <c r="G510">
        <v>30103</v>
      </c>
      <c r="H510">
        <v>9718.5</v>
      </c>
      <c r="I510" t="s">
        <v>47</v>
      </c>
      <c r="J510" t="s">
        <v>48</v>
      </c>
      <c r="K510" t="s">
        <v>39</v>
      </c>
      <c r="L510" t="s">
        <v>42</v>
      </c>
      <c r="M510" t="s">
        <v>448</v>
      </c>
      <c r="N510" t="s">
        <v>5010</v>
      </c>
      <c r="O510" t="s">
        <v>50</v>
      </c>
      <c r="P510" t="s">
        <v>362</v>
      </c>
      <c r="Q510" t="s">
        <v>4673</v>
      </c>
      <c r="R510" t="s">
        <v>5011</v>
      </c>
      <c r="S510">
        <v>16</v>
      </c>
      <c r="T510">
        <v>1.9</v>
      </c>
      <c r="U510">
        <v>0.21</v>
      </c>
      <c r="V510">
        <v>465</v>
      </c>
      <c r="W510">
        <v>0.84</v>
      </c>
      <c r="X510">
        <v>40</v>
      </c>
      <c r="Y510">
        <v>0.27</v>
      </c>
      <c r="Z510">
        <v>12</v>
      </c>
      <c r="AA510">
        <v>-42</v>
      </c>
      <c r="AB510">
        <v>30</v>
      </c>
      <c r="AC510">
        <v>79</v>
      </c>
      <c r="AD510">
        <v>67</v>
      </c>
      <c r="AE510">
        <v>46064</v>
      </c>
      <c r="AF510">
        <v>46168</v>
      </c>
      <c r="AG510">
        <v>30103</v>
      </c>
      <c r="AH510">
        <v>1.89</v>
      </c>
      <c r="AI510" s="16">
        <v>0.97512046713640699</v>
      </c>
    </row>
    <row r="511" spans="1:35" x14ac:dyDescent="0.3">
      <c r="A511" t="s">
        <v>3515</v>
      </c>
      <c r="B511" t="s">
        <v>3410</v>
      </c>
      <c r="C511" t="s">
        <v>2549</v>
      </c>
      <c r="D511" t="s">
        <v>3516</v>
      </c>
      <c r="E511">
        <v>44460</v>
      </c>
      <c r="F511" t="s">
        <v>3148</v>
      </c>
      <c r="G511">
        <v>27405</v>
      </c>
      <c r="H511">
        <v>3502.08</v>
      </c>
      <c r="I511" t="s">
        <v>47</v>
      </c>
      <c r="J511" t="s">
        <v>48</v>
      </c>
      <c r="K511" t="s">
        <v>39</v>
      </c>
      <c r="L511" t="s">
        <v>87</v>
      </c>
      <c r="M511" t="s">
        <v>922</v>
      </c>
      <c r="N511" t="s">
        <v>5012</v>
      </c>
      <c r="O511" t="s">
        <v>68</v>
      </c>
      <c r="P511" t="s">
        <v>329</v>
      </c>
      <c r="Q511" t="s">
        <v>4666</v>
      </c>
      <c r="R511" t="s">
        <v>5013</v>
      </c>
      <c r="S511">
        <v>3</v>
      </c>
      <c r="T511">
        <v>1.92</v>
      </c>
      <c r="U511">
        <v>0.21</v>
      </c>
      <c r="V511">
        <v>456</v>
      </c>
      <c r="W511">
        <v>0.71</v>
      </c>
      <c r="X511">
        <v>80</v>
      </c>
      <c r="Y511">
        <v>0.32</v>
      </c>
      <c r="Z511">
        <v>41</v>
      </c>
      <c r="AA511">
        <v>-61</v>
      </c>
      <c r="AB511">
        <v>61</v>
      </c>
      <c r="AC511">
        <v>55</v>
      </c>
      <c r="AD511">
        <v>55</v>
      </c>
      <c r="AE511">
        <v>44256</v>
      </c>
      <c r="AF511">
        <v>44460</v>
      </c>
      <c r="AG511">
        <v>27420</v>
      </c>
      <c r="AH511">
        <v>1.91</v>
      </c>
      <c r="AI511" s="16">
        <v>0.98047998674881143</v>
      </c>
    </row>
    <row r="512" spans="1:35" x14ac:dyDescent="0.3">
      <c r="A512" t="s">
        <v>3517</v>
      </c>
      <c r="B512" t="s">
        <v>3410</v>
      </c>
      <c r="C512" t="s">
        <v>2549</v>
      </c>
      <c r="D512" t="s">
        <v>3518</v>
      </c>
      <c r="E512">
        <v>38666</v>
      </c>
      <c r="F512" t="s">
        <v>3419</v>
      </c>
      <c r="G512">
        <v>47265</v>
      </c>
      <c r="H512">
        <v>1106.3</v>
      </c>
      <c r="I512" t="s">
        <v>47</v>
      </c>
      <c r="J512" t="s">
        <v>48</v>
      </c>
      <c r="K512" t="s">
        <v>39</v>
      </c>
      <c r="L512" t="s">
        <v>70</v>
      </c>
      <c r="M512" t="s">
        <v>75</v>
      </c>
      <c r="N512" t="s">
        <v>4419</v>
      </c>
      <c r="O512" t="s">
        <v>42</v>
      </c>
      <c r="P512" t="s">
        <v>436</v>
      </c>
      <c r="Q512" t="s">
        <v>4918</v>
      </c>
      <c r="R512" t="s">
        <v>4998</v>
      </c>
      <c r="S512">
        <v>1</v>
      </c>
      <c r="T512">
        <v>2.0499999999999998</v>
      </c>
      <c r="U512">
        <v>0.21</v>
      </c>
      <c r="V512">
        <v>430</v>
      </c>
      <c r="W512">
        <v>0.89</v>
      </c>
      <c r="X512">
        <v>459</v>
      </c>
      <c r="Y512">
        <v>0.8</v>
      </c>
      <c r="Z512">
        <v>13</v>
      </c>
      <c r="AA512">
        <v>-44</v>
      </c>
      <c r="AB512">
        <v>-1</v>
      </c>
      <c r="AC512">
        <v>-64</v>
      </c>
      <c r="AD512">
        <v>-109</v>
      </c>
      <c r="AE512">
        <v>66101</v>
      </c>
      <c r="AF512">
        <v>38101</v>
      </c>
      <c r="AG512">
        <v>47265</v>
      </c>
      <c r="AH512">
        <v>2.04</v>
      </c>
      <c r="AI512" s="16">
        <v>0.71267771607374331</v>
      </c>
    </row>
    <row r="513" spans="1:35" x14ac:dyDescent="0.3">
      <c r="A513" t="s">
        <v>3519</v>
      </c>
      <c r="B513" t="s">
        <v>3410</v>
      </c>
      <c r="C513" t="s">
        <v>2549</v>
      </c>
      <c r="D513" t="s">
        <v>3139</v>
      </c>
      <c r="E513">
        <v>44875</v>
      </c>
      <c r="F513" t="s">
        <v>2954</v>
      </c>
      <c r="G513">
        <v>28625</v>
      </c>
      <c r="H513">
        <v>3253.12</v>
      </c>
      <c r="I513" t="s">
        <v>47</v>
      </c>
      <c r="J513" t="s">
        <v>48</v>
      </c>
      <c r="K513" t="s">
        <v>39</v>
      </c>
      <c r="L513" t="s">
        <v>87</v>
      </c>
      <c r="M513" t="s">
        <v>592</v>
      </c>
      <c r="N513" t="s">
        <v>4657</v>
      </c>
      <c r="O513" t="s">
        <v>68</v>
      </c>
      <c r="P513" t="s">
        <v>231</v>
      </c>
      <c r="Q513" t="s">
        <v>4498</v>
      </c>
      <c r="R513" t="s">
        <v>5014</v>
      </c>
      <c r="S513">
        <v>4</v>
      </c>
      <c r="T513">
        <v>1.84</v>
      </c>
      <c r="U513">
        <v>0.21</v>
      </c>
      <c r="V513">
        <v>442</v>
      </c>
      <c r="W513">
        <v>0.89</v>
      </c>
      <c r="X513">
        <v>124</v>
      </c>
      <c r="Y513">
        <v>0.35</v>
      </c>
      <c r="Z513">
        <v>41</v>
      </c>
      <c r="AA513">
        <v>-83</v>
      </c>
      <c r="AB513">
        <v>-1</v>
      </c>
      <c r="AC513">
        <v>-61</v>
      </c>
      <c r="AD513">
        <v>-145</v>
      </c>
      <c r="AE513">
        <v>43055</v>
      </c>
      <c r="AF513">
        <v>44875</v>
      </c>
      <c r="AG513">
        <v>28625</v>
      </c>
      <c r="AH513">
        <v>1.83</v>
      </c>
      <c r="AI513" s="16">
        <v>0.97518723634039783</v>
      </c>
    </row>
    <row r="514" spans="1:35" x14ac:dyDescent="0.3">
      <c r="A514" t="s">
        <v>3520</v>
      </c>
      <c r="B514" t="s">
        <v>3410</v>
      </c>
      <c r="C514" t="s">
        <v>2549</v>
      </c>
      <c r="D514" t="s">
        <v>3521</v>
      </c>
      <c r="E514">
        <v>46628</v>
      </c>
      <c r="F514" t="s">
        <v>3155</v>
      </c>
      <c r="G514">
        <v>30103</v>
      </c>
      <c r="H514">
        <v>1133.6400000000001</v>
      </c>
      <c r="I514" t="s">
        <v>47</v>
      </c>
      <c r="J514" t="s">
        <v>48</v>
      </c>
      <c r="K514" t="s">
        <v>39</v>
      </c>
      <c r="L514" t="s">
        <v>42</v>
      </c>
      <c r="M514" t="s">
        <v>458</v>
      </c>
      <c r="N514" t="s">
        <v>5015</v>
      </c>
      <c r="O514" t="s">
        <v>50</v>
      </c>
      <c r="P514" t="s">
        <v>362</v>
      </c>
      <c r="Q514" t="s">
        <v>4673</v>
      </c>
      <c r="R514" t="s">
        <v>5016</v>
      </c>
      <c r="S514">
        <v>2</v>
      </c>
      <c r="T514">
        <v>1.88</v>
      </c>
      <c r="U514">
        <v>0.21</v>
      </c>
      <c r="V514">
        <v>603</v>
      </c>
      <c r="W514">
        <v>0.9</v>
      </c>
      <c r="X514">
        <v>63</v>
      </c>
      <c r="Y514">
        <v>0.3</v>
      </c>
      <c r="Z514">
        <v>15</v>
      </c>
      <c r="AA514">
        <v>-152</v>
      </c>
      <c r="AB514">
        <v>74</v>
      </c>
      <c r="AC514">
        <v>225</v>
      </c>
      <c r="AD514">
        <v>147</v>
      </c>
      <c r="AE514">
        <v>46601</v>
      </c>
      <c r="AF514">
        <v>46601</v>
      </c>
      <c r="AG514">
        <v>30103</v>
      </c>
      <c r="AH514">
        <v>1.87</v>
      </c>
      <c r="AI514" s="16">
        <v>0.9794206190444299</v>
      </c>
    </row>
    <row r="515" spans="1:35" x14ac:dyDescent="0.3">
      <c r="A515" t="s">
        <v>3522</v>
      </c>
      <c r="B515" t="s">
        <v>3410</v>
      </c>
      <c r="C515" t="s">
        <v>2549</v>
      </c>
      <c r="D515" t="s">
        <v>3108</v>
      </c>
      <c r="E515">
        <v>38672</v>
      </c>
      <c r="F515" t="s">
        <v>2837</v>
      </c>
      <c r="G515">
        <v>45840</v>
      </c>
      <c r="H515">
        <v>2434.56</v>
      </c>
      <c r="I515" t="s">
        <v>47</v>
      </c>
      <c r="J515" t="s">
        <v>48</v>
      </c>
      <c r="K515" t="s">
        <v>39</v>
      </c>
      <c r="L515" t="s">
        <v>66</v>
      </c>
      <c r="M515" t="s">
        <v>497</v>
      </c>
      <c r="N515" t="s">
        <v>5017</v>
      </c>
      <c r="O515" t="s">
        <v>87</v>
      </c>
      <c r="P515" t="s">
        <v>88</v>
      </c>
      <c r="Q515" t="s">
        <v>4390</v>
      </c>
      <c r="R515" t="s">
        <v>5018</v>
      </c>
      <c r="S515">
        <v>1</v>
      </c>
      <c r="T515">
        <v>1.92</v>
      </c>
      <c r="U515">
        <v>0.21</v>
      </c>
      <c r="V515">
        <v>634</v>
      </c>
      <c r="W515">
        <v>1.21</v>
      </c>
      <c r="X515">
        <v>12</v>
      </c>
      <c r="Y515">
        <v>0.25</v>
      </c>
      <c r="Z515">
        <v>0</v>
      </c>
      <c r="AA515">
        <v>51</v>
      </c>
      <c r="AB515">
        <v>1</v>
      </c>
      <c r="AC515">
        <v>23</v>
      </c>
      <c r="AD515">
        <v>75</v>
      </c>
      <c r="AE515">
        <v>38101</v>
      </c>
      <c r="AF515">
        <v>38671</v>
      </c>
      <c r="AG515">
        <v>45839</v>
      </c>
      <c r="AH515">
        <v>1.91</v>
      </c>
      <c r="AI515" s="16">
        <v>0.97979692785541106</v>
      </c>
    </row>
    <row r="516" spans="1:35" x14ac:dyDescent="0.3">
      <c r="A516" t="s">
        <v>3523</v>
      </c>
      <c r="B516" t="s">
        <v>3410</v>
      </c>
      <c r="C516" t="s">
        <v>2549</v>
      </c>
      <c r="D516" t="s">
        <v>3108</v>
      </c>
      <c r="E516">
        <v>38672</v>
      </c>
      <c r="F516" t="s">
        <v>3413</v>
      </c>
      <c r="G516">
        <v>27831</v>
      </c>
      <c r="H516">
        <v>1595.88</v>
      </c>
      <c r="I516" t="s">
        <v>47</v>
      </c>
      <c r="J516" t="s">
        <v>48</v>
      </c>
      <c r="K516" t="s">
        <v>39</v>
      </c>
      <c r="L516" t="s">
        <v>66</v>
      </c>
      <c r="M516" t="s">
        <v>497</v>
      </c>
      <c r="N516" t="s">
        <v>5017</v>
      </c>
      <c r="O516" t="s">
        <v>68</v>
      </c>
      <c r="P516" t="s">
        <v>69</v>
      </c>
      <c r="Q516" t="s">
        <v>4912</v>
      </c>
      <c r="R516" t="s">
        <v>5019</v>
      </c>
      <c r="S516">
        <v>1</v>
      </c>
      <c r="T516">
        <v>1.98</v>
      </c>
      <c r="U516">
        <v>0.21</v>
      </c>
      <c r="V516">
        <v>806</v>
      </c>
      <c r="W516">
        <v>1.77</v>
      </c>
      <c r="X516">
        <v>12</v>
      </c>
      <c r="Y516">
        <v>0.25</v>
      </c>
      <c r="Z516">
        <v>0</v>
      </c>
      <c r="AA516">
        <v>51</v>
      </c>
      <c r="AB516">
        <v>-2</v>
      </c>
      <c r="AC516">
        <v>-81</v>
      </c>
      <c r="AD516">
        <v>-32</v>
      </c>
      <c r="AE516">
        <v>38101</v>
      </c>
      <c r="AF516">
        <v>38671</v>
      </c>
      <c r="AG516">
        <v>27831</v>
      </c>
      <c r="AH516">
        <v>1.97</v>
      </c>
      <c r="AI516" s="16">
        <v>0.98111836820041998</v>
      </c>
    </row>
    <row r="517" spans="1:35" x14ac:dyDescent="0.3">
      <c r="A517" t="s">
        <v>3524</v>
      </c>
      <c r="B517" t="s">
        <v>3410</v>
      </c>
      <c r="C517" t="s">
        <v>2549</v>
      </c>
      <c r="D517" t="s">
        <v>3108</v>
      </c>
      <c r="E517">
        <v>38672</v>
      </c>
      <c r="F517" t="s">
        <v>2955</v>
      </c>
      <c r="G517">
        <v>61102</v>
      </c>
      <c r="H517">
        <v>1017</v>
      </c>
      <c r="I517" t="s">
        <v>47</v>
      </c>
      <c r="J517" t="s">
        <v>48</v>
      </c>
      <c r="K517" t="s">
        <v>39</v>
      </c>
      <c r="L517" t="s">
        <v>66</v>
      </c>
      <c r="M517" t="s">
        <v>774</v>
      </c>
      <c r="N517" t="s">
        <v>4601</v>
      </c>
      <c r="O517" t="s">
        <v>53</v>
      </c>
      <c r="P517" t="s">
        <v>799</v>
      </c>
      <c r="Q517" t="s">
        <v>4499</v>
      </c>
      <c r="R517" t="s">
        <v>4938</v>
      </c>
      <c r="S517">
        <v>3</v>
      </c>
      <c r="T517">
        <v>1.8</v>
      </c>
      <c r="U517">
        <v>0.21</v>
      </c>
      <c r="V517">
        <v>584</v>
      </c>
      <c r="W517">
        <v>1.1499999999999999</v>
      </c>
      <c r="X517">
        <v>25</v>
      </c>
      <c r="Y517">
        <v>0.25</v>
      </c>
      <c r="Z517">
        <v>-2</v>
      </c>
      <c r="AA517">
        <v>-5</v>
      </c>
      <c r="AB517">
        <v>-11</v>
      </c>
      <c r="AC517">
        <v>-67</v>
      </c>
      <c r="AD517">
        <v>-83</v>
      </c>
      <c r="AE517">
        <v>38611</v>
      </c>
      <c r="AF517">
        <v>38611</v>
      </c>
      <c r="AG517">
        <v>61101</v>
      </c>
      <c r="AH517">
        <v>1.79</v>
      </c>
      <c r="AI517" s="16">
        <v>0.79868224237940377</v>
      </c>
    </row>
    <row r="518" spans="1:35" x14ac:dyDescent="0.3">
      <c r="A518" t="s">
        <v>3525</v>
      </c>
      <c r="B518" t="s">
        <v>3410</v>
      </c>
      <c r="C518" t="s">
        <v>2549</v>
      </c>
      <c r="D518" t="s">
        <v>3108</v>
      </c>
      <c r="E518">
        <v>38671</v>
      </c>
      <c r="F518" t="s">
        <v>2954</v>
      </c>
      <c r="G518">
        <v>28625</v>
      </c>
      <c r="H518">
        <v>9354.24</v>
      </c>
      <c r="I518" t="s">
        <v>47</v>
      </c>
      <c r="J518" t="s">
        <v>48</v>
      </c>
      <c r="K518" t="s">
        <v>39</v>
      </c>
      <c r="L518" t="s">
        <v>66</v>
      </c>
      <c r="M518" t="s">
        <v>497</v>
      </c>
      <c r="N518" t="s">
        <v>5017</v>
      </c>
      <c r="O518" t="s">
        <v>68</v>
      </c>
      <c r="P518" t="s">
        <v>231</v>
      </c>
      <c r="Q518" t="s">
        <v>4498</v>
      </c>
      <c r="R518" t="s">
        <v>5020</v>
      </c>
      <c r="S518">
        <v>10</v>
      </c>
      <c r="T518">
        <v>1.92</v>
      </c>
      <c r="U518">
        <v>0.21</v>
      </c>
      <c r="V518">
        <v>609</v>
      </c>
      <c r="W518">
        <v>1.28</v>
      </c>
      <c r="X518">
        <v>29</v>
      </c>
      <c r="Y518">
        <v>0.27</v>
      </c>
      <c r="Z518">
        <v>-7</v>
      </c>
      <c r="AA518">
        <v>51</v>
      </c>
      <c r="AB518">
        <v>-16</v>
      </c>
      <c r="AC518">
        <v>-117</v>
      </c>
      <c r="AD518">
        <v>-82</v>
      </c>
      <c r="AE518">
        <v>38101</v>
      </c>
      <c r="AF518">
        <v>38671</v>
      </c>
      <c r="AG518">
        <v>28625</v>
      </c>
      <c r="AH518">
        <v>1.91</v>
      </c>
      <c r="AI518" s="16">
        <v>0.97685886172417369</v>
      </c>
    </row>
    <row r="519" spans="1:35" x14ac:dyDescent="0.3">
      <c r="A519" t="s">
        <v>3525</v>
      </c>
      <c r="B519" t="s">
        <v>3410</v>
      </c>
      <c r="C519" t="s">
        <v>2549</v>
      </c>
      <c r="D519" t="s">
        <v>3108</v>
      </c>
      <c r="E519">
        <v>38672</v>
      </c>
      <c r="F519" t="s">
        <v>2954</v>
      </c>
      <c r="G519">
        <v>28625</v>
      </c>
      <c r="H519">
        <v>2350.08</v>
      </c>
      <c r="I519" t="s">
        <v>47</v>
      </c>
      <c r="J519" t="s">
        <v>48</v>
      </c>
      <c r="K519" t="s">
        <v>39</v>
      </c>
      <c r="L519" t="s">
        <v>66</v>
      </c>
      <c r="M519" t="s">
        <v>497</v>
      </c>
      <c r="N519" t="s">
        <v>5017</v>
      </c>
      <c r="O519" t="s">
        <v>68</v>
      </c>
      <c r="P519" t="s">
        <v>231</v>
      </c>
      <c r="Q519" t="s">
        <v>4498</v>
      </c>
      <c r="R519" t="s">
        <v>5020</v>
      </c>
      <c r="S519">
        <v>10</v>
      </c>
      <c r="T519">
        <v>1.92</v>
      </c>
      <c r="U519">
        <v>0.21</v>
      </c>
      <c r="V519">
        <v>609</v>
      </c>
      <c r="W519">
        <v>1.28</v>
      </c>
      <c r="X519">
        <v>29</v>
      </c>
      <c r="Y519">
        <v>0.27</v>
      </c>
      <c r="Z519">
        <v>-7</v>
      </c>
      <c r="AA519">
        <v>51</v>
      </c>
      <c r="AB519">
        <v>-16</v>
      </c>
      <c r="AC519">
        <v>-117</v>
      </c>
      <c r="AD519">
        <v>-82</v>
      </c>
      <c r="AE519">
        <v>38101</v>
      </c>
      <c r="AF519">
        <v>38671</v>
      </c>
      <c r="AG519">
        <v>28625</v>
      </c>
      <c r="AH519">
        <v>1.91</v>
      </c>
      <c r="AI519" s="16">
        <v>0.97685886172417369</v>
      </c>
    </row>
    <row r="520" spans="1:35" x14ac:dyDescent="0.3">
      <c r="A520" t="s">
        <v>3526</v>
      </c>
      <c r="B520" t="s">
        <v>3410</v>
      </c>
      <c r="C520" t="s">
        <v>2549</v>
      </c>
      <c r="D520" t="s">
        <v>3527</v>
      </c>
      <c r="E520">
        <v>37388</v>
      </c>
      <c r="F520" t="s">
        <v>2837</v>
      </c>
      <c r="G520">
        <v>45840</v>
      </c>
      <c r="H520">
        <v>3354.72</v>
      </c>
      <c r="I520" t="s">
        <v>47</v>
      </c>
      <c r="J520" t="s">
        <v>48</v>
      </c>
      <c r="K520" t="s">
        <v>39</v>
      </c>
      <c r="L520" t="s">
        <v>70</v>
      </c>
      <c r="M520" t="s">
        <v>86</v>
      </c>
      <c r="N520" t="s">
        <v>5021</v>
      </c>
      <c r="O520" t="s">
        <v>87</v>
      </c>
      <c r="P520" t="s">
        <v>88</v>
      </c>
      <c r="Q520" t="s">
        <v>4390</v>
      </c>
      <c r="R520" t="s">
        <v>5022</v>
      </c>
      <c r="S520">
        <v>5</v>
      </c>
      <c r="T520">
        <v>1.74</v>
      </c>
      <c r="U520">
        <v>0.21</v>
      </c>
      <c r="V520">
        <v>482</v>
      </c>
      <c r="W520">
        <v>0.77</v>
      </c>
      <c r="X520">
        <v>120</v>
      </c>
      <c r="Y520">
        <v>0.34</v>
      </c>
      <c r="Z520">
        <v>0</v>
      </c>
      <c r="AA520">
        <v>53</v>
      </c>
      <c r="AB520">
        <v>46</v>
      </c>
      <c r="AC520">
        <v>143</v>
      </c>
      <c r="AD520">
        <v>242</v>
      </c>
      <c r="AE520">
        <v>37401</v>
      </c>
      <c r="AF520">
        <v>37388</v>
      </c>
      <c r="AG520">
        <v>45839</v>
      </c>
      <c r="AH520">
        <v>1.73</v>
      </c>
      <c r="AI520" s="16">
        <v>0.97979692785541106</v>
      </c>
    </row>
    <row r="521" spans="1:35" x14ac:dyDescent="0.3">
      <c r="A521" t="s">
        <v>3528</v>
      </c>
      <c r="B521" t="s">
        <v>3410</v>
      </c>
      <c r="C521" t="s">
        <v>2549</v>
      </c>
      <c r="D521" t="s">
        <v>3116</v>
      </c>
      <c r="E521">
        <v>38804</v>
      </c>
      <c r="F521" t="s">
        <v>2954</v>
      </c>
      <c r="G521">
        <v>28625</v>
      </c>
      <c r="H521">
        <v>4224</v>
      </c>
      <c r="I521" t="s">
        <v>47</v>
      </c>
      <c r="J521" t="s">
        <v>48</v>
      </c>
      <c r="K521" t="s">
        <v>39</v>
      </c>
      <c r="L521" t="s">
        <v>66</v>
      </c>
      <c r="M521" t="s">
        <v>1177</v>
      </c>
      <c r="N521" t="s">
        <v>4637</v>
      </c>
      <c r="O521" t="s">
        <v>68</v>
      </c>
      <c r="P521" t="s">
        <v>231</v>
      </c>
      <c r="Q521" t="s">
        <v>4498</v>
      </c>
      <c r="R521" t="s">
        <v>5023</v>
      </c>
      <c r="S521">
        <v>5</v>
      </c>
      <c r="T521">
        <v>1.92</v>
      </c>
      <c r="U521">
        <v>0.21</v>
      </c>
      <c r="V521">
        <v>550</v>
      </c>
      <c r="W521">
        <v>0.93</v>
      </c>
      <c r="X521">
        <v>96</v>
      </c>
      <c r="Y521">
        <v>0.33</v>
      </c>
      <c r="Z521">
        <v>0</v>
      </c>
      <c r="AA521">
        <v>-105</v>
      </c>
      <c r="AB521">
        <v>27</v>
      </c>
      <c r="AC521">
        <v>-24</v>
      </c>
      <c r="AD521">
        <v>-102</v>
      </c>
      <c r="AE521">
        <v>38301</v>
      </c>
      <c r="AF521">
        <v>38801</v>
      </c>
      <c r="AG521">
        <v>28625</v>
      </c>
      <c r="AH521">
        <v>1.91</v>
      </c>
      <c r="AI521" s="16">
        <v>0.97831946986159302</v>
      </c>
    </row>
    <row r="522" spans="1:35" x14ac:dyDescent="0.3">
      <c r="A522" t="s">
        <v>3529</v>
      </c>
      <c r="B522" t="s">
        <v>3410</v>
      </c>
      <c r="C522" t="s">
        <v>2549</v>
      </c>
      <c r="D522" t="s">
        <v>3530</v>
      </c>
      <c r="E522">
        <v>38261</v>
      </c>
      <c r="F522" t="s">
        <v>2955</v>
      </c>
      <c r="G522">
        <v>61102</v>
      </c>
      <c r="H522">
        <v>5631.92</v>
      </c>
      <c r="I522" t="s">
        <v>47</v>
      </c>
      <c r="J522" t="s">
        <v>48</v>
      </c>
      <c r="K522" t="s">
        <v>39</v>
      </c>
      <c r="L522" t="s">
        <v>70</v>
      </c>
      <c r="M522" t="s">
        <v>194</v>
      </c>
      <c r="N522" t="s">
        <v>5024</v>
      </c>
      <c r="O522" t="s">
        <v>53</v>
      </c>
      <c r="P522" t="s">
        <v>799</v>
      </c>
      <c r="Q522" t="s">
        <v>4499</v>
      </c>
      <c r="R522" t="s">
        <v>5025</v>
      </c>
      <c r="S522">
        <v>11</v>
      </c>
      <c r="T522">
        <v>1.78</v>
      </c>
      <c r="U522">
        <v>0.21</v>
      </c>
      <c r="V522">
        <v>452</v>
      </c>
      <c r="W522">
        <v>1.35</v>
      </c>
      <c r="X522">
        <v>48</v>
      </c>
      <c r="Y522">
        <v>0.28999999999999998</v>
      </c>
      <c r="Z522">
        <v>-1</v>
      </c>
      <c r="AA522">
        <v>-12</v>
      </c>
      <c r="AB522">
        <v>-91</v>
      </c>
      <c r="AC522">
        <v>-196</v>
      </c>
      <c r="AD522">
        <v>-299</v>
      </c>
      <c r="AE522">
        <v>38654</v>
      </c>
      <c r="AF522">
        <v>38261</v>
      </c>
      <c r="AG522">
        <v>61101</v>
      </c>
      <c r="AH522">
        <v>1.77</v>
      </c>
      <c r="AI522" s="16">
        <v>0.98280536538586249</v>
      </c>
    </row>
    <row r="523" spans="1:35" x14ac:dyDescent="0.3">
      <c r="A523" t="s">
        <v>3531</v>
      </c>
      <c r="B523" t="s">
        <v>3410</v>
      </c>
      <c r="C523" t="s">
        <v>2549</v>
      </c>
      <c r="D523" t="s">
        <v>3530</v>
      </c>
      <c r="E523">
        <v>38261</v>
      </c>
      <c r="F523" t="s">
        <v>2954</v>
      </c>
      <c r="G523">
        <v>28625</v>
      </c>
      <c r="H523">
        <v>2113.8000000000002</v>
      </c>
      <c r="I523" t="s">
        <v>47</v>
      </c>
      <c r="J523" t="s">
        <v>48</v>
      </c>
      <c r="K523" t="s">
        <v>39</v>
      </c>
      <c r="L523" t="s">
        <v>70</v>
      </c>
      <c r="M523" t="s">
        <v>194</v>
      </c>
      <c r="N523" t="s">
        <v>5024</v>
      </c>
      <c r="O523" t="s">
        <v>68</v>
      </c>
      <c r="P523" t="s">
        <v>231</v>
      </c>
      <c r="Q523" t="s">
        <v>4498</v>
      </c>
      <c r="R523" t="s">
        <v>5026</v>
      </c>
      <c r="S523">
        <v>2</v>
      </c>
      <c r="T523">
        <v>1.95</v>
      </c>
      <c r="U523">
        <v>0.21</v>
      </c>
      <c r="V523">
        <v>542</v>
      </c>
      <c r="W523">
        <v>1.44</v>
      </c>
      <c r="X523">
        <v>30</v>
      </c>
      <c r="Y523">
        <v>0.25</v>
      </c>
      <c r="Z523">
        <v>0</v>
      </c>
      <c r="AA523">
        <v>-12</v>
      </c>
      <c r="AB523">
        <v>-94</v>
      </c>
      <c r="AC523">
        <v>-172</v>
      </c>
      <c r="AD523">
        <v>-278</v>
      </c>
      <c r="AE523">
        <v>38343</v>
      </c>
      <c r="AF523">
        <v>38261</v>
      </c>
      <c r="AG523">
        <v>28625</v>
      </c>
      <c r="AH523">
        <v>1.94</v>
      </c>
      <c r="AI523" s="16">
        <v>0.97898274689124787</v>
      </c>
    </row>
    <row r="524" spans="1:35" x14ac:dyDescent="0.3">
      <c r="A524" t="s">
        <v>3532</v>
      </c>
      <c r="B524" t="s">
        <v>3410</v>
      </c>
      <c r="C524" t="s">
        <v>2549</v>
      </c>
      <c r="D524" t="s">
        <v>3533</v>
      </c>
      <c r="E524">
        <v>38879</v>
      </c>
      <c r="F524" t="s">
        <v>3155</v>
      </c>
      <c r="G524">
        <v>30103</v>
      </c>
      <c r="H524">
        <v>564.75</v>
      </c>
      <c r="I524" t="s">
        <v>47</v>
      </c>
      <c r="J524" t="s">
        <v>48</v>
      </c>
      <c r="K524" t="s">
        <v>39</v>
      </c>
      <c r="L524" t="s">
        <v>66</v>
      </c>
      <c r="M524" t="s">
        <v>709</v>
      </c>
      <c r="N524" t="s">
        <v>5027</v>
      </c>
      <c r="O524" t="s">
        <v>50</v>
      </c>
      <c r="P524" t="s">
        <v>362</v>
      </c>
      <c r="Q524" t="s">
        <v>4673</v>
      </c>
      <c r="R524" t="s">
        <v>5028</v>
      </c>
      <c r="S524">
        <v>1</v>
      </c>
      <c r="T524">
        <v>2.25</v>
      </c>
      <c r="U524">
        <v>0.21</v>
      </c>
      <c r="V524">
        <v>251</v>
      </c>
      <c r="W524">
        <v>0.67</v>
      </c>
      <c r="X524">
        <v>29</v>
      </c>
      <c r="Y524">
        <v>0.25</v>
      </c>
      <c r="Z524">
        <v>0</v>
      </c>
      <c r="AA524">
        <v>-101</v>
      </c>
      <c r="AB524">
        <v>-31</v>
      </c>
      <c r="AC524">
        <v>-131</v>
      </c>
      <c r="AD524">
        <v>-263</v>
      </c>
      <c r="AE524">
        <v>38652</v>
      </c>
      <c r="AF524">
        <v>38879</v>
      </c>
      <c r="AG524">
        <v>30103</v>
      </c>
      <c r="AH524">
        <v>2.2400000000000002</v>
      </c>
      <c r="AI524" s="16">
        <v>0.97595775586262978</v>
      </c>
    </row>
    <row r="525" spans="1:35" x14ac:dyDescent="0.3">
      <c r="A525" t="s">
        <v>3534</v>
      </c>
      <c r="B525" t="s">
        <v>3410</v>
      </c>
      <c r="C525" t="s">
        <v>2549</v>
      </c>
      <c r="D525" t="s">
        <v>3533</v>
      </c>
      <c r="E525">
        <v>38879</v>
      </c>
      <c r="F525" t="s">
        <v>2837</v>
      </c>
      <c r="G525">
        <v>45840</v>
      </c>
      <c r="H525">
        <v>12612.6</v>
      </c>
      <c r="I525" t="s">
        <v>47</v>
      </c>
      <c r="J525" t="s">
        <v>48</v>
      </c>
      <c r="K525" t="s">
        <v>39</v>
      </c>
      <c r="L525" t="s">
        <v>66</v>
      </c>
      <c r="M525" t="s">
        <v>709</v>
      </c>
      <c r="N525" t="s">
        <v>5027</v>
      </c>
      <c r="O525" t="s">
        <v>87</v>
      </c>
      <c r="P525" t="s">
        <v>88</v>
      </c>
      <c r="Q525" t="s">
        <v>4390</v>
      </c>
      <c r="R525" t="s">
        <v>5029</v>
      </c>
      <c r="S525">
        <v>12</v>
      </c>
      <c r="T525">
        <v>1.98</v>
      </c>
      <c r="U525">
        <v>0.21</v>
      </c>
      <c r="V525">
        <v>637</v>
      </c>
      <c r="W525">
        <v>1.18</v>
      </c>
      <c r="X525">
        <v>72</v>
      </c>
      <c r="Y525">
        <v>0.31</v>
      </c>
      <c r="Z525">
        <v>0</v>
      </c>
      <c r="AA525">
        <v>-101</v>
      </c>
      <c r="AB525">
        <v>8</v>
      </c>
      <c r="AC525">
        <v>163</v>
      </c>
      <c r="AD525">
        <v>70</v>
      </c>
      <c r="AE525">
        <v>38879</v>
      </c>
      <c r="AF525">
        <v>38879</v>
      </c>
      <c r="AG525">
        <v>45839</v>
      </c>
      <c r="AH525">
        <v>1.97</v>
      </c>
      <c r="AI525" s="16">
        <v>0.97979692785541106</v>
      </c>
    </row>
    <row r="526" spans="1:35" x14ac:dyDescent="0.3">
      <c r="A526" t="s">
        <v>3535</v>
      </c>
      <c r="B526" t="s">
        <v>3410</v>
      </c>
      <c r="C526" t="s">
        <v>2549</v>
      </c>
      <c r="D526" t="s">
        <v>3533</v>
      </c>
      <c r="E526">
        <v>38879</v>
      </c>
      <c r="F526" t="s">
        <v>3419</v>
      </c>
      <c r="G526">
        <v>47265</v>
      </c>
      <c r="H526">
        <v>710.4</v>
      </c>
      <c r="I526" t="s">
        <v>47</v>
      </c>
      <c r="J526" t="s">
        <v>48</v>
      </c>
      <c r="K526" t="s">
        <v>39</v>
      </c>
      <c r="L526" t="s">
        <v>70</v>
      </c>
      <c r="M526" t="s">
        <v>75</v>
      </c>
      <c r="N526" t="s">
        <v>4419</v>
      </c>
      <c r="O526" t="s">
        <v>42</v>
      </c>
      <c r="P526" t="s">
        <v>436</v>
      </c>
      <c r="Q526" t="s">
        <v>4918</v>
      </c>
      <c r="R526" t="s">
        <v>4998</v>
      </c>
      <c r="S526">
        <v>1</v>
      </c>
      <c r="T526">
        <v>2.0499999999999998</v>
      </c>
      <c r="U526">
        <v>0.21</v>
      </c>
      <c r="V526">
        <v>430</v>
      </c>
      <c r="W526">
        <v>0.89</v>
      </c>
      <c r="X526">
        <v>459</v>
      </c>
      <c r="Y526">
        <v>0.8</v>
      </c>
      <c r="Z526">
        <v>13</v>
      </c>
      <c r="AA526">
        <v>-44</v>
      </c>
      <c r="AB526">
        <v>-1</v>
      </c>
      <c r="AC526">
        <v>-64</v>
      </c>
      <c r="AD526">
        <v>-109</v>
      </c>
      <c r="AE526">
        <v>66101</v>
      </c>
      <c r="AF526">
        <v>38101</v>
      </c>
      <c r="AG526">
        <v>47265</v>
      </c>
      <c r="AH526">
        <v>2.04</v>
      </c>
      <c r="AI526" s="16">
        <v>0.71739409156586487</v>
      </c>
    </row>
    <row r="527" spans="1:35" x14ac:dyDescent="0.3">
      <c r="A527" t="s">
        <v>3536</v>
      </c>
      <c r="B527" t="s">
        <v>3410</v>
      </c>
      <c r="C527" t="s">
        <v>2549</v>
      </c>
      <c r="D527" t="s">
        <v>3533</v>
      </c>
      <c r="E527">
        <v>38879</v>
      </c>
      <c r="F527" t="s">
        <v>2954</v>
      </c>
      <c r="G527">
        <v>28625</v>
      </c>
      <c r="H527">
        <v>17482.5</v>
      </c>
      <c r="I527" t="s">
        <v>47</v>
      </c>
      <c r="J527" t="s">
        <v>48</v>
      </c>
      <c r="K527" t="s">
        <v>39</v>
      </c>
      <c r="L527" t="s">
        <v>66</v>
      </c>
      <c r="M527" t="s">
        <v>709</v>
      </c>
      <c r="N527" t="s">
        <v>5027</v>
      </c>
      <c r="O527" t="s">
        <v>68</v>
      </c>
      <c r="P527" t="s">
        <v>231</v>
      </c>
      <c r="Q527" t="s">
        <v>4498</v>
      </c>
      <c r="R527" t="s">
        <v>5030</v>
      </c>
      <c r="S527">
        <v>15</v>
      </c>
      <c r="T527">
        <v>2.1</v>
      </c>
      <c r="U527">
        <v>0.21</v>
      </c>
      <c r="V527">
        <v>555</v>
      </c>
      <c r="W527">
        <v>1.1399999999999999</v>
      </c>
      <c r="X527">
        <v>74</v>
      </c>
      <c r="Y527">
        <v>0.31</v>
      </c>
      <c r="Z527">
        <v>0</v>
      </c>
      <c r="AA527">
        <v>-101</v>
      </c>
      <c r="AB527">
        <v>-9</v>
      </c>
      <c r="AC527">
        <v>69</v>
      </c>
      <c r="AD527">
        <v>-41</v>
      </c>
      <c r="AE527">
        <v>38879</v>
      </c>
      <c r="AF527">
        <v>38879</v>
      </c>
      <c r="AG527">
        <v>28625</v>
      </c>
      <c r="AH527">
        <v>2.09</v>
      </c>
      <c r="AI527" s="16">
        <v>0.97685886172417369</v>
      </c>
    </row>
    <row r="528" spans="1:35" x14ac:dyDescent="0.3">
      <c r="A528" t="s">
        <v>3537</v>
      </c>
      <c r="B528" t="s">
        <v>3410</v>
      </c>
      <c r="C528" t="s">
        <v>2549</v>
      </c>
      <c r="D528" t="s">
        <v>2852</v>
      </c>
      <c r="E528">
        <v>30180</v>
      </c>
      <c r="F528" t="s">
        <v>2837</v>
      </c>
      <c r="G528">
        <v>45840</v>
      </c>
      <c r="H528">
        <v>853.92</v>
      </c>
      <c r="I528" t="s">
        <v>47</v>
      </c>
      <c r="J528" t="s">
        <v>48</v>
      </c>
      <c r="K528" t="s">
        <v>39</v>
      </c>
      <c r="L528" t="s">
        <v>50</v>
      </c>
      <c r="M528" t="s">
        <v>390</v>
      </c>
      <c r="N528" t="s">
        <v>4405</v>
      </c>
      <c r="O528" t="s">
        <v>87</v>
      </c>
      <c r="P528" t="s">
        <v>88</v>
      </c>
      <c r="Q528" t="s">
        <v>4390</v>
      </c>
      <c r="R528" t="s">
        <v>5031</v>
      </c>
      <c r="S528">
        <v>1</v>
      </c>
      <c r="T528">
        <v>1.44</v>
      </c>
      <c r="U528">
        <v>0.21</v>
      </c>
      <c r="V528">
        <v>593</v>
      </c>
      <c r="W528">
        <v>1.58</v>
      </c>
      <c r="X528">
        <v>276</v>
      </c>
      <c r="Y528">
        <v>0.5</v>
      </c>
      <c r="Z528">
        <v>0</v>
      </c>
      <c r="AA528">
        <v>-74</v>
      </c>
      <c r="AB528">
        <v>-113</v>
      </c>
      <c r="AC528">
        <v>123</v>
      </c>
      <c r="AD528">
        <v>-64</v>
      </c>
      <c r="AE528">
        <v>31636</v>
      </c>
      <c r="AF528">
        <v>30180</v>
      </c>
      <c r="AG528">
        <v>45839</v>
      </c>
      <c r="AH528">
        <v>1.43</v>
      </c>
      <c r="AI528" s="16">
        <v>0.98280536538586249</v>
      </c>
    </row>
    <row r="529" spans="1:35" x14ac:dyDescent="0.3">
      <c r="A529" t="s">
        <v>3538</v>
      </c>
      <c r="B529" t="s">
        <v>3410</v>
      </c>
      <c r="C529" t="s">
        <v>2549</v>
      </c>
      <c r="D529" t="s">
        <v>3181</v>
      </c>
      <c r="E529">
        <v>72301</v>
      </c>
      <c r="F529" t="s">
        <v>2837</v>
      </c>
      <c r="G529">
        <v>45840</v>
      </c>
      <c r="H529">
        <v>1182.52</v>
      </c>
      <c r="I529" t="s">
        <v>47</v>
      </c>
      <c r="J529" t="s">
        <v>48</v>
      </c>
      <c r="K529" t="s">
        <v>39</v>
      </c>
      <c r="L529" t="s">
        <v>146</v>
      </c>
      <c r="M529" t="s">
        <v>254</v>
      </c>
      <c r="N529" t="s">
        <v>4696</v>
      </c>
      <c r="O529" t="s">
        <v>87</v>
      </c>
      <c r="P529" t="s">
        <v>88</v>
      </c>
      <c r="Q529" t="s">
        <v>4390</v>
      </c>
      <c r="R529" t="s">
        <v>5032</v>
      </c>
      <c r="S529">
        <v>1</v>
      </c>
      <c r="T529">
        <v>1.88</v>
      </c>
      <c r="U529">
        <v>0.21</v>
      </c>
      <c r="V529">
        <v>629</v>
      </c>
      <c r="W529">
        <v>1.21</v>
      </c>
      <c r="X529">
        <v>8</v>
      </c>
      <c r="Y529">
        <v>0.25</v>
      </c>
      <c r="Z529">
        <v>0</v>
      </c>
      <c r="AA529">
        <v>-101</v>
      </c>
      <c r="AB529">
        <v>1</v>
      </c>
      <c r="AC529">
        <v>111</v>
      </c>
      <c r="AD529">
        <v>11</v>
      </c>
      <c r="AE529">
        <v>38101</v>
      </c>
      <c r="AF529">
        <v>72301</v>
      </c>
      <c r="AG529">
        <v>45839</v>
      </c>
      <c r="AH529">
        <v>1.87</v>
      </c>
      <c r="AI529" s="16">
        <v>0.95791716278821792</v>
      </c>
    </row>
    <row r="530" spans="1:35" x14ac:dyDescent="0.3">
      <c r="A530" t="s">
        <v>3539</v>
      </c>
      <c r="B530" t="s">
        <v>3410</v>
      </c>
      <c r="C530" t="s">
        <v>2549</v>
      </c>
      <c r="D530" t="s">
        <v>3181</v>
      </c>
      <c r="E530">
        <v>72301</v>
      </c>
      <c r="F530" t="s">
        <v>3413</v>
      </c>
      <c r="G530">
        <v>27831</v>
      </c>
      <c r="H530">
        <v>6359.16</v>
      </c>
      <c r="I530" t="s">
        <v>47</v>
      </c>
      <c r="J530" t="s">
        <v>48</v>
      </c>
      <c r="K530" t="s">
        <v>39</v>
      </c>
      <c r="L530" t="s">
        <v>146</v>
      </c>
      <c r="M530" t="s">
        <v>254</v>
      </c>
      <c r="N530" t="s">
        <v>4696</v>
      </c>
      <c r="O530" t="s">
        <v>68</v>
      </c>
      <c r="P530" t="s">
        <v>69</v>
      </c>
      <c r="Q530" t="s">
        <v>4912</v>
      </c>
      <c r="R530" t="s">
        <v>5033</v>
      </c>
      <c r="S530">
        <v>3</v>
      </c>
      <c r="T530">
        <v>1.97</v>
      </c>
      <c r="U530">
        <v>0.21</v>
      </c>
      <c r="V530">
        <v>807</v>
      </c>
      <c r="W530">
        <v>1.57</v>
      </c>
      <c r="X530">
        <v>65</v>
      </c>
      <c r="Y530">
        <v>0.28000000000000003</v>
      </c>
      <c r="Z530">
        <v>0</v>
      </c>
      <c r="AA530">
        <v>-101</v>
      </c>
      <c r="AB530">
        <v>45</v>
      </c>
      <c r="AC530">
        <v>150</v>
      </c>
      <c r="AD530">
        <v>94</v>
      </c>
      <c r="AE530">
        <v>38301</v>
      </c>
      <c r="AF530">
        <v>72301</v>
      </c>
      <c r="AG530">
        <v>27831</v>
      </c>
      <c r="AH530">
        <v>1.96</v>
      </c>
      <c r="AI530" s="16">
        <v>0.96016195942351601</v>
      </c>
    </row>
    <row r="531" spans="1:35" x14ac:dyDescent="0.3">
      <c r="A531" t="s">
        <v>3540</v>
      </c>
      <c r="B531" t="s">
        <v>3410</v>
      </c>
      <c r="C531" t="s">
        <v>2549</v>
      </c>
      <c r="D531" t="s">
        <v>3181</v>
      </c>
      <c r="E531">
        <v>72301</v>
      </c>
      <c r="F531" t="s">
        <v>2954</v>
      </c>
      <c r="G531">
        <v>28625</v>
      </c>
      <c r="H531">
        <v>2314.1999999999998</v>
      </c>
      <c r="I531" t="s">
        <v>47</v>
      </c>
      <c r="J531" t="s">
        <v>48</v>
      </c>
      <c r="K531" t="s">
        <v>39</v>
      </c>
      <c r="L531" t="s">
        <v>146</v>
      </c>
      <c r="M531" t="s">
        <v>254</v>
      </c>
      <c r="N531" t="s">
        <v>4696</v>
      </c>
      <c r="O531" t="s">
        <v>68</v>
      </c>
      <c r="P531" t="s">
        <v>231</v>
      </c>
      <c r="Q531" t="s">
        <v>4498</v>
      </c>
      <c r="R531" t="s">
        <v>5034</v>
      </c>
      <c r="S531">
        <v>1</v>
      </c>
      <c r="T531">
        <v>1.9</v>
      </c>
      <c r="U531">
        <v>0.21</v>
      </c>
      <c r="V531">
        <v>609</v>
      </c>
      <c r="W531">
        <v>1.21</v>
      </c>
      <c r="X531">
        <v>9</v>
      </c>
      <c r="Y531">
        <v>0.25</v>
      </c>
      <c r="Z531">
        <v>0</v>
      </c>
      <c r="AA531">
        <v>-101</v>
      </c>
      <c r="AB531">
        <v>1</v>
      </c>
      <c r="AC531">
        <v>16</v>
      </c>
      <c r="AD531">
        <v>-84</v>
      </c>
      <c r="AE531">
        <v>38101</v>
      </c>
      <c r="AF531">
        <v>72301</v>
      </c>
      <c r="AG531">
        <v>28625</v>
      </c>
      <c r="AH531">
        <v>1.89</v>
      </c>
      <c r="AI531" s="16">
        <v>0.95619754616742536</v>
      </c>
    </row>
    <row r="532" spans="1:35" x14ac:dyDescent="0.3">
      <c r="A532" t="s">
        <v>3541</v>
      </c>
      <c r="B532" t="s">
        <v>3410</v>
      </c>
      <c r="C532" t="s">
        <v>2549</v>
      </c>
      <c r="D532" t="s">
        <v>3542</v>
      </c>
      <c r="E532">
        <v>37188</v>
      </c>
      <c r="F532" t="s">
        <v>2892</v>
      </c>
      <c r="G532">
        <v>53546</v>
      </c>
      <c r="H532">
        <v>23566.95</v>
      </c>
      <c r="I532" t="s">
        <v>47</v>
      </c>
      <c r="J532" t="s">
        <v>48</v>
      </c>
      <c r="K532" t="s">
        <v>39</v>
      </c>
      <c r="L532" t="s">
        <v>70</v>
      </c>
      <c r="M532" t="s">
        <v>1827</v>
      </c>
      <c r="N532" t="s">
        <v>5035</v>
      </c>
      <c r="O532" t="s">
        <v>140</v>
      </c>
      <c r="P532" t="s">
        <v>431</v>
      </c>
      <c r="Q532" t="s">
        <v>4444</v>
      </c>
      <c r="R532" t="s">
        <v>5036</v>
      </c>
      <c r="S532">
        <v>37</v>
      </c>
      <c r="T532">
        <v>1.65</v>
      </c>
      <c r="U532">
        <v>0.21</v>
      </c>
      <c r="V532">
        <v>529</v>
      </c>
      <c r="W532">
        <v>1.1299999999999999</v>
      </c>
      <c r="X532">
        <v>65</v>
      </c>
      <c r="Y532">
        <v>0.28999999999999998</v>
      </c>
      <c r="Z532">
        <v>60</v>
      </c>
      <c r="AA532">
        <v>-49</v>
      </c>
      <c r="AB532">
        <v>-20</v>
      </c>
      <c r="AC532">
        <v>30</v>
      </c>
      <c r="AD532">
        <v>-39</v>
      </c>
      <c r="AE532">
        <v>37201</v>
      </c>
      <c r="AF532">
        <v>37188</v>
      </c>
      <c r="AG532">
        <v>53545</v>
      </c>
      <c r="AH532">
        <v>1.64</v>
      </c>
      <c r="AI532" s="16">
        <v>0.96868971973914886</v>
      </c>
    </row>
    <row r="533" spans="1:35" x14ac:dyDescent="0.3">
      <c r="A533" t="s">
        <v>3543</v>
      </c>
      <c r="B533" t="s">
        <v>3410</v>
      </c>
      <c r="C533" t="s">
        <v>2549</v>
      </c>
      <c r="D533" t="s">
        <v>3544</v>
      </c>
      <c r="E533">
        <v>53190</v>
      </c>
      <c r="F533" t="s">
        <v>3155</v>
      </c>
      <c r="G533">
        <v>30103</v>
      </c>
      <c r="H533">
        <v>1404</v>
      </c>
      <c r="I533" t="s">
        <v>47</v>
      </c>
      <c r="J533" t="s">
        <v>48</v>
      </c>
      <c r="K533" t="s">
        <v>39</v>
      </c>
      <c r="L533" t="s">
        <v>140</v>
      </c>
      <c r="M533" t="s">
        <v>1967</v>
      </c>
      <c r="N533" t="s">
        <v>5037</v>
      </c>
      <c r="O533" t="s">
        <v>50</v>
      </c>
      <c r="P533" t="s">
        <v>362</v>
      </c>
      <c r="Q533" t="s">
        <v>4673</v>
      </c>
      <c r="R533" t="s">
        <v>5038</v>
      </c>
      <c r="S533">
        <v>1</v>
      </c>
      <c r="T533">
        <v>1.95</v>
      </c>
      <c r="U533">
        <v>0.21</v>
      </c>
      <c r="V533">
        <v>720</v>
      </c>
      <c r="W533">
        <v>1.71</v>
      </c>
      <c r="X533">
        <v>99</v>
      </c>
      <c r="Y533">
        <v>0.3</v>
      </c>
      <c r="Z533">
        <v>33</v>
      </c>
      <c r="AA533">
        <v>-150</v>
      </c>
      <c r="AB533">
        <v>-24</v>
      </c>
      <c r="AC533">
        <v>138</v>
      </c>
      <c r="AD533">
        <v>-36</v>
      </c>
      <c r="AE533">
        <v>60501</v>
      </c>
      <c r="AF533">
        <v>53190</v>
      </c>
      <c r="AG533">
        <v>30103</v>
      </c>
      <c r="AH533">
        <v>1.94</v>
      </c>
      <c r="AI533" s="16">
        <v>0.97816249538012501</v>
      </c>
    </row>
    <row r="534" spans="1:35" x14ac:dyDescent="0.3">
      <c r="A534" t="s">
        <v>3545</v>
      </c>
      <c r="B534" t="s">
        <v>3410</v>
      </c>
      <c r="C534" t="s">
        <v>2549</v>
      </c>
      <c r="D534" t="s">
        <v>3546</v>
      </c>
      <c r="E534">
        <v>27377</v>
      </c>
      <c r="F534" t="s">
        <v>2837</v>
      </c>
      <c r="G534">
        <v>45840</v>
      </c>
      <c r="H534">
        <v>801.36</v>
      </c>
      <c r="I534" t="s">
        <v>47</v>
      </c>
      <c r="J534" t="s">
        <v>48</v>
      </c>
      <c r="K534" t="s">
        <v>39</v>
      </c>
      <c r="L534" t="s">
        <v>68</v>
      </c>
      <c r="M534" t="s">
        <v>1274</v>
      </c>
      <c r="N534" t="s">
        <v>4974</v>
      </c>
      <c r="O534" t="s">
        <v>87</v>
      </c>
      <c r="P534" t="s">
        <v>88</v>
      </c>
      <c r="Q534" t="s">
        <v>4390</v>
      </c>
      <c r="R534" t="s">
        <v>4975</v>
      </c>
      <c r="S534">
        <v>8</v>
      </c>
      <c r="T534">
        <v>1.52</v>
      </c>
      <c r="U534">
        <v>0.21</v>
      </c>
      <c r="V534">
        <v>573</v>
      </c>
      <c r="W534">
        <v>1.1299999999999999</v>
      </c>
      <c r="X534">
        <v>158</v>
      </c>
      <c r="Y534">
        <v>0.39</v>
      </c>
      <c r="Z534">
        <v>43</v>
      </c>
      <c r="AA534">
        <v>-211</v>
      </c>
      <c r="AB534">
        <v>-7</v>
      </c>
      <c r="AC534">
        <v>46</v>
      </c>
      <c r="AD534">
        <v>-172</v>
      </c>
      <c r="AE534">
        <v>28340</v>
      </c>
      <c r="AF534">
        <v>27529</v>
      </c>
      <c r="AG534">
        <v>45839</v>
      </c>
      <c r="AH534">
        <v>1.51</v>
      </c>
      <c r="AI534" s="16">
        <v>0.71872411364200017</v>
      </c>
    </row>
    <row r="535" spans="1:35" x14ac:dyDescent="0.3">
      <c r="A535" t="s">
        <v>3547</v>
      </c>
      <c r="B535" t="s">
        <v>3410</v>
      </c>
      <c r="C535" t="s">
        <v>2549</v>
      </c>
      <c r="D535" t="s">
        <v>3546</v>
      </c>
      <c r="E535">
        <v>27377</v>
      </c>
      <c r="F535" t="s">
        <v>2955</v>
      </c>
      <c r="G535">
        <v>61102</v>
      </c>
      <c r="H535">
        <v>1217.52</v>
      </c>
      <c r="I535" t="s">
        <v>47</v>
      </c>
      <c r="J535" t="s">
        <v>48</v>
      </c>
      <c r="K535" t="s">
        <v>39</v>
      </c>
      <c r="L535" t="s">
        <v>68</v>
      </c>
      <c r="M535" t="s">
        <v>415</v>
      </c>
      <c r="N535" t="s">
        <v>5001</v>
      </c>
      <c r="O535" t="s">
        <v>53</v>
      </c>
      <c r="P535" t="s">
        <v>799</v>
      </c>
      <c r="Q535" t="s">
        <v>4499</v>
      </c>
      <c r="R535" t="s">
        <v>5003</v>
      </c>
      <c r="S535">
        <v>1</v>
      </c>
      <c r="T535">
        <v>1.4</v>
      </c>
      <c r="U535">
        <v>0.21</v>
      </c>
      <c r="V535">
        <v>834</v>
      </c>
      <c r="W535">
        <v>1.77</v>
      </c>
      <c r="X535">
        <v>52</v>
      </c>
      <c r="Y535">
        <v>0.3</v>
      </c>
      <c r="Z535">
        <v>69</v>
      </c>
      <c r="AA535">
        <v>-126</v>
      </c>
      <c r="AB535">
        <v>-2</v>
      </c>
      <c r="AC535">
        <v>0</v>
      </c>
      <c r="AD535">
        <v>-128</v>
      </c>
      <c r="AE535">
        <v>29706</v>
      </c>
      <c r="AF535">
        <v>28110</v>
      </c>
      <c r="AG535">
        <v>61101</v>
      </c>
      <c r="AH535">
        <v>1.39</v>
      </c>
      <c r="AI535" s="16">
        <v>0.74294804992958952</v>
      </c>
    </row>
    <row r="536" spans="1:35" x14ac:dyDescent="0.3">
      <c r="A536" t="s">
        <v>3548</v>
      </c>
      <c r="B536" t="s">
        <v>3410</v>
      </c>
      <c r="C536" t="s">
        <v>2549</v>
      </c>
      <c r="D536" t="s">
        <v>3549</v>
      </c>
      <c r="E536">
        <v>44890</v>
      </c>
      <c r="F536" t="s">
        <v>3148</v>
      </c>
      <c r="G536">
        <v>27405</v>
      </c>
      <c r="H536">
        <v>20856</v>
      </c>
      <c r="I536" t="s">
        <v>47</v>
      </c>
      <c r="J536" t="s">
        <v>48</v>
      </c>
      <c r="K536" t="s">
        <v>39</v>
      </c>
      <c r="L536" t="s">
        <v>87</v>
      </c>
      <c r="M536" t="s">
        <v>690</v>
      </c>
      <c r="N536" t="s">
        <v>5039</v>
      </c>
      <c r="O536" t="s">
        <v>68</v>
      </c>
      <c r="P536" t="s">
        <v>329</v>
      </c>
      <c r="Q536" t="s">
        <v>4666</v>
      </c>
      <c r="R536" t="s">
        <v>5040</v>
      </c>
      <c r="S536">
        <v>17</v>
      </c>
      <c r="T536">
        <v>2</v>
      </c>
      <c r="U536">
        <v>0.21</v>
      </c>
      <c r="V536">
        <v>474</v>
      </c>
      <c r="W536">
        <v>1</v>
      </c>
      <c r="X536">
        <v>60</v>
      </c>
      <c r="Y536">
        <v>0.28000000000000003</v>
      </c>
      <c r="Z536">
        <v>41</v>
      </c>
      <c r="AA536">
        <v>10</v>
      </c>
      <c r="AB536">
        <v>-8</v>
      </c>
      <c r="AC536">
        <v>-5</v>
      </c>
      <c r="AD536">
        <v>-3</v>
      </c>
      <c r="AE536">
        <v>44901</v>
      </c>
      <c r="AF536">
        <v>44888</v>
      </c>
      <c r="AG536">
        <v>27420</v>
      </c>
      <c r="AH536">
        <v>1.99</v>
      </c>
      <c r="AI536" s="16">
        <v>0.98047998674881143</v>
      </c>
    </row>
    <row r="537" spans="1:35" x14ac:dyDescent="0.3">
      <c r="A537" t="s">
        <v>3550</v>
      </c>
      <c r="B537" t="s">
        <v>3410</v>
      </c>
      <c r="C537" t="s">
        <v>2549</v>
      </c>
      <c r="D537" t="s">
        <v>2967</v>
      </c>
      <c r="E537">
        <v>27107</v>
      </c>
      <c r="F537" t="s">
        <v>2837</v>
      </c>
      <c r="G537">
        <v>45840</v>
      </c>
      <c r="H537">
        <v>1438.4</v>
      </c>
      <c r="I537" t="s">
        <v>47</v>
      </c>
      <c r="J537" t="s">
        <v>48</v>
      </c>
      <c r="K537" t="s">
        <v>39</v>
      </c>
      <c r="L537" t="s">
        <v>68</v>
      </c>
      <c r="M537" t="s">
        <v>511</v>
      </c>
      <c r="N537" t="s">
        <v>4511</v>
      </c>
      <c r="O537" t="s">
        <v>87</v>
      </c>
      <c r="P537" t="s">
        <v>88</v>
      </c>
      <c r="Q537" t="s">
        <v>4390</v>
      </c>
      <c r="R537" t="s">
        <v>5041</v>
      </c>
      <c r="S537">
        <v>1</v>
      </c>
      <c r="T537">
        <v>1.55</v>
      </c>
      <c r="U537">
        <v>0.21</v>
      </c>
      <c r="V537">
        <v>464</v>
      </c>
      <c r="W537">
        <v>1.42</v>
      </c>
      <c r="X537">
        <v>27</v>
      </c>
      <c r="Y537">
        <v>0.25</v>
      </c>
      <c r="Z537">
        <v>6</v>
      </c>
      <c r="AA537">
        <v>1</v>
      </c>
      <c r="AB537">
        <v>-108</v>
      </c>
      <c r="AC537">
        <v>38</v>
      </c>
      <c r="AD537">
        <v>-69</v>
      </c>
      <c r="AE537">
        <v>27420</v>
      </c>
      <c r="AF537">
        <v>27101</v>
      </c>
      <c r="AG537">
        <v>45839</v>
      </c>
      <c r="AH537">
        <v>1.54</v>
      </c>
      <c r="AI537" s="16">
        <v>0.82709522014894521</v>
      </c>
    </row>
    <row r="538" spans="1:35" x14ac:dyDescent="0.3">
      <c r="A538" t="s">
        <v>3551</v>
      </c>
      <c r="B538" t="s">
        <v>2569</v>
      </c>
      <c r="C538" t="s">
        <v>2569</v>
      </c>
      <c r="D538" t="s">
        <v>2734</v>
      </c>
      <c r="E538">
        <v>47130</v>
      </c>
      <c r="F538" t="s">
        <v>3223</v>
      </c>
      <c r="G538">
        <v>30297</v>
      </c>
      <c r="H538">
        <v>36506.400000000001</v>
      </c>
      <c r="I538" t="s">
        <v>970</v>
      </c>
      <c r="J538" t="s">
        <v>971</v>
      </c>
      <c r="K538" t="s">
        <v>39</v>
      </c>
      <c r="L538" t="s">
        <v>42</v>
      </c>
      <c r="M538" t="s">
        <v>478</v>
      </c>
      <c r="N538" t="s">
        <v>4297</v>
      </c>
      <c r="O538" t="s">
        <v>50</v>
      </c>
      <c r="P538" t="s">
        <v>411</v>
      </c>
      <c r="Q538" t="s">
        <v>4738</v>
      </c>
      <c r="R538" t="s">
        <v>5042</v>
      </c>
      <c r="S538">
        <v>65</v>
      </c>
      <c r="T538">
        <v>2.0499999999999998</v>
      </c>
      <c r="U538">
        <v>0.25</v>
      </c>
      <c r="V538">
        <v>424</v>
      </c>
      <c r="W538">
        <v>0.9</v>
      </c>
      <c r="X538">
        <v>92</v>
      </c>
      <c r="Y538">
        <v>0.32</v>
      </c>
      <c r="Z538">
        <v>-1</v>
      </c>
      <c r="AA538">
        <v>-98</v>
      </c>
      <c r="AB538">
        <v>-3</v>
      </c>
      <c r="AC538">
        <v>132</v>
      </c>
      <c r="AD538">
        <v>31</v>
      </c>
      <c r="AE538">
        <v>48007</v>
      </c>
      <c r="AF538">
        <v>47130</v>
      </c>
      <c r="AG538">
        <v>30050</v>
      </c>
      <c r="AH538">
        <v>2.08</v>
      </c>
      <c r="AI538" s="16">
        <v>0.95430512145406143</v>
      </c>
    </row>
    <row r="539" spans="1:35" x14ac:dyDescent="0.3">
      <c r="A539" t="s">
        <v>3552</v>
      </c>
      <c r="B539" t="s">
        <v>2569</v>
      </c>
      <c r="C539" t="s">
        <v>2569</v>
      </c>
      <c r="D539" t="s">
        <v>2734</v>
      </c>
      <c r="E539">
        <v>47130</v>
      </c>
      <c r="F539" t="s">
        <v>3553</v>
      </c>
      <c r="G539">
        <v>76244</v>
      </c>
      <c r="H539">
        <v>2505.36</v>
      </c>
      <c r="I539" t="s">
        <v>970</v>
      </c>
      <c r="J539" t="s">
        <v>971</v>
      </c>
      <c r="K539" t="s">
        <v>39</v>
      </c>
      <c r="L539" t="s">
        <v>42</v>
      </c>
      <c r="M539" t="s">
        <v>478</v>
      </c>
      <c r="N539" t="s">
        <v>4297</v>
      </c>
      <c r="O539" t="s">
        <v>76</v>
      </c>
      <c r="P539" t="s">
        <v>986</v>
      </c>
      <c r="Q539" t="s">
        <v>5043</v>
      </c>
      <c r="R539" t="s">
        <v>5044</v>
      </c>
      <c r="S539">
        <v>6</v>
      </c>
      <c r="T539">
        <v>1.46</v>
      </c>
      <c r="U539">
        <v>0.25</v>
      </c>
      <c r="V539">
        <v>858</v>
      </c>
      <c r="W539">
        <v>1.85</v>
      </c>
      <c r="X539">
        <v>78</v>
      </c>
      <c r="Y539">
        <v>0.32</v>
      </c>
      <c r="Z539">
        <v>-18</v>
      </c>
      <c r="AA539">
        <v>-98</v>
      </c>
      <c r="AB539">
        <v>-41</v>
      </c>
      <c r="AC539">
        <v>-371</v>
      </c>
      <c r="AD539">
        <v>-510</v>
      </c>
      <c r="AE539">
        <v>46168</v>
      </c>
      <c r="AF539">
        <v>47130</v>
      </c>
      <c r="AG539">
        <v>76244</v>
      </c>
      <c r="AH539">
        <v>1.49</v>
      </c>
      <c r="AI539" s="16">
        <v>0.97249623785355532</v>
      </c>
    </row>
    <row r="540" spans="1:35" x14ac:dyDescent="0.3">
      <c r="A540" t="s">
        <v>3554</v>
      </c>
      <c r="B540" t="s">
        <v>2569</v>
      </c>
      <c r="C540" t="s">
        <v>2569</v>
      </c>
      <c r="D540" t="s">
        <v>2734</v>
      </c>
      <c r="E540">
        <v>47130</v>
      </c>
      <c r="F540" t="s">
        <v>2635</v>
      </c>
      <c r="G540">
        <v>38141</v>
      </c>
      <c r="H540">
        <v>7816.6</v>
      </c>
      <c r="I540" t="s">
        <v>970</v>
      </c>
      <c r="J540" t="s">
        <v>971</v>
      </c>
      <c r="K540" t="s">
        <v>39</v>
      </c>
      <c r="L540" t="s">
        <v>42</v>
      </c>
      <c r="M540" t="s">
        <v>478</v>
      </c>
      <c r="N540" t="s">
        <v>4297</v>
      </c>
      <c r="O540" t="s">
        <v>70</v>
      </c>
      <c r="P540" t="s">
        <v>75</v>
      </c>
      <c r="Q540" t="s">
        <v>4419</v>
      </c>
      <c r="R540" t="s">
        <v>5045</v>
      </c>
      <c r="S540">
        <v>15</v>
      </c>
      <c r="T540">
        <v>1.9</v>
      </c>
      <c r="U540">
        <v>0.25</v>
      </c>
      <c r="V540">
        <v>374</v>
      </c>
      <c r="W540">
        <v>0.81</v>
      </c>
      <c r="X540">
        <v>104</v>
      </c>
      <c r="Y540">
        <v>0.33</v>
      </c>
      <c r="Z540">
        <v>0</v>
      </c>
      <c r="AA540">
        <v>-98</v>
      </c>
      <c r="AB540">
        <v>-9</v>
      </c>
      <c r="AC540">
        <v>243</v>
      </c>
      <c r="AD540">
        <v>136</v>
      </c>
      <c r="AE540">
        <v>47265</v>
      </c>
      <c r="AF540">
        <v>47130</v>
      </c>
      <c r="AG540">
        <v>38101</v>
      </c>
      <c r="AH540">
        <v>1.93</v>
      </c>
      <c r="AI540" s="16">
        <v>0.96645506733148456</v>
      </c>
    </row>
    <row r="541" spans="1:35" x14ac:dyDescent="0.3">
      <c r="A541" t="s">
        <v>3555</v>
      </c>
      <c r="B541" t="s">
        <v>2569</v>
      </c>
      <c r="C541" t="s">
        <v>2569</v>
      </c>
      <c r="D541" t="s">
        <v>2734</v>
      </c>
      <c r="E541">
        <v>47130</v>
      </c>
      <c r="F541" t="s">
        <v>3375</v>
      </c>
      <c r="G541">
        <v>28144</v>
      </c>
      <c r="H541">
        <v>3084.8</v>
      </c>
      <c r="I541" t="s">
        <v>970</v>
      </c>
      <c r="J541" t="s">
        <v>971</v>
      </c>
      <c r="K541" t="s">
        <v>39</v>
      </c>
      <c r="L541" t="s">
        <v>42</v>
      </c>
      <c r="M541" t="s">
        <v>478</v>
      </c>
      <c r="N541" t="s">
        <v>4297</v>
      </c>
      <c r="O541" t="s">
        <v>68</v>
      </c>
      <c r="P541" t="s">
        <v>340</v>
      </c>
      <c r="Q541" t="s">
        <v>4876</v>
      </c>
      <c r="R541" t="s">
        <v>5046</v>
      </c>
      <c r="S541">
        <v>7</v>
      </c>
      <c r="T541">
        <v>1.6</v>
      </c>
      <c r="U541">
        <v>0.25</v>
      </c>
      <c r="V541">
        <v>482</v>
      </c>
      <c r="W541">
        <v>1.1399999999999999</v>
      </c>
      <c r="X541">
        <v>101</v>
      </c>
      <c r="Y541">
        <v>0.32</v>
      </c>
      <c r="Z541">
        <v>-3</v>
      </c>
      <c r="AA541">
        <v>-98</v>
      </c>
      <c r="AB541">
        <v>-41</v>
      </c>
      <c r="AC541">
        <v>-160</v>
      </c>
      <c r="AD541">
        <v>-299</v>
      </c>
      <c r="AE541">
        <v>47701</v>
      </c>
      <c r="AF541">
        <v>47130</v>
      </c>
      <c r="AG541">
        <v>28144</v>
      </c>
      <c r="AH541">
        <v>1.63</v>
      </c>
      <c r="AI541" s="16">
        <v>0.97036115126950195</v>
      </c>
    </row>
    <row r="542" spans="1:35" x14ac:dyDescent="0.3">
      <c r="A542" t="s">
        <v>3556</v>
      </c>
      <c r="B542" t="s">
        <v>2569</v>
      </c>
      <c r="C542" t="s">
        <v>2569</v>
      </c>
      <c r="D542" t="s">
        <v>2734</v>
      </c>
      <c r="E542">
        <v>47130</v>
      </c>
      <c r="F542" t="s">
        <v>3557</v>
      </c>
      <c r="G542">
        <v>78220</v>
      </c>
      <c r="H542">
        <v>13219.36</v>
      </c>
      <c r="I542" t="s">
        <v>970</v>
      </c>
      <c r="J542" t="s">
        <v>971</v>
      </c>
      <c r="K542" t="s">
        <v>39</v>
      </c>
      <c r="L542" t="s">
        <v>42</v>
      </c>
      <c r="M542" t="s">
        <v>478</v>
      </c>
      <c r="N542" t="s">
        <v>4297</v>
      </c>
      <c r="O542" t="s">
        <v>76</v>
      </c>
      <c r="P542" t="s">
        <v>960</v>
      </c>
      <c r="Q542" t="s">
        <v>5047</v>
      </c>
      <c r="R542" t="s">
        <v>5048</v>
      </c>
      <c r="S542">
        <v>12</v>
      </c>
      <c r="T542">
        <v>1.54</v>
      </c>
      <c r="U542">
        <v>0.25</v>
      </c>
      <c r="V542">
        <v>1073</v>
      </c>
      <c r="W542">
        <v>1.98</v>
      </c>
      <c r="X542">
        <v>87</v>
      </c>
      <c r="Y542">
        <v>0.32</v>
      </c>
      <c r="Z542">
        <v>-27</v>
      </c>
      <c r="AA542">
        <v>-98</v>
      </c>
      <c r="AB542">
        <v>-12</v>
      </c>
      <c r="AC542">
        <v>-394</v>
      </c>
      <c r="AD542">
        <v>-504</v>
      </c>
      <c r="AE542">
        <v>46131</v>
      </c>
      <c r="AF542">
        <v>47130</v>
      </c>
      <c r="AG542">
        <v>78201</v>
      </c>
      <c r="AH542">
        <v>1.57</v>
      </c>
      <c r="AI542" s="16">
        <v>0.96656369090554872</v>
      </c>
    </row>
    <row r="543" spans="1:35" x14ac:dyDescent="0.3">
      <c r="A543" t="s">
        <v>3558</v>
      </c>
      <c r="B543" t="s">
        <v>3559</v>
      </c>
      <c r="C543" t="s">
        <v>2572</v>
      </c>
      <c r="D543" t="s">
        <v>2768</v>
      </c>
      <c r="E543">
        <v>36830</v>
      </c>
      <c r="F543" t="s">
        <v>3498</v>
      </c>
      <c r="G543">
        <v>38237</v>
      </c>
      <c r="H543">
        <v>2625</v>
      </c>
      <c r="I543" t="s">
        <v>195</v>
      </c>
      <c r="J543" t="s">
        <v>196</v>
      </c>
      <c r="K543" t="s">
        <v>39</v>
      </c>
      <c r="L543" t="s">
        <v>40</v>
      </c>
      <c r="M543" t="s">
        <v>145</v>
      </c>
      <c r="N543" t="s">
        <v>4328</v>
      </c>
      <c r="O543" t="s">
        <v>70</v>
      </c>
      <c r="P543" t="s">
        <v>197</v>
      </c>
      <c r="Q543" t="s">
        <v>4994</v>
      </c>
      <c r="R543" t="s">
        <v>5049</v>
      </c>
      <c r="S543">
        <v>6</v>
      </c>
      <c r="T543">
        <v>1.37</v>
      </c>
      <c r="U543">
        <v>0.2</v>
      </c>
      <c r="V543">
        <v>383</v>
      </c>
      <c r="W543">
        <v>0.94</v>
      </c>
      <c r="X543">
        <v>36</v>
      </c>
      <c r="Y543">
        <v>0.28000000000000003</v>
      </c>
      <c r="Z543">
        <v>4</v>
      </c>
      <c r="AA543">
        <v>-83</v>
      </c>
      <c r="AB543">
        <v>-40</v>
      </c>
      <c r="AC543">
        <v>198</v>
      </c>
      <c r="AD543">
        <v>75</v>
      </c>
      <c r="AE543">
        <v>36830</v>
      </c>
      <c r="AF543">
        <v>36830</v>
      </c>
      <c r="AG543">
        <v>38237</v>
      </c>
      <c r="AH543">
        <v>1.35</v>
      </c>
      <c r="AI543" s="16">
        <v>1</v>
      </c>
    </row>
    <row r="544" spans="1:35" x14ac:dyDescent="0.3">
      <c r="A544" t="s">
        <v>3560</v>
      </c>
      <c r="B544" t="s">
        <v>3559</v>
      </c>
      <c r="C544" t="s">
        <v>2572</v>
      </c>
      <c r="D544" t="s">
        <v>3421</v>
      </c>
      <c r="E544">
        <v>60506</v>
      </c>
      <c r="F544" t="s">
        <v>3498</v>
      </c>
      <c r="G544">
        <v>38237</v>
      </c>
      <c r="H544">
        <v>706.2</v>
      </c>
      <c r="I544" t="s">
        <v>195</v>
      </c>
      <c r="J544" t="s">
        <v>196</v>
      </c>
      <c r="K544" t="s">
        <v>39</v>
      </c>
      <c r="L544" t="s">
        <v>53</v>
      </c>
      <c r="M544" t="s">
        <v>412</v>
      </c>
      <c r="N544" t="s">
        <v>4920</v>
      </c>
      <c r="O544" t="s">
        <v>70</v>
      </c>
      <c r="P544" t="s">
        <v>197</v>
      </c>
      <c r="Q544" t="s">
        <v>4994</v>
      </c>
      <c r="R544" t="s">
        <v>5050</v>
      </c>
      <c r="S544">
        <v>2</v>
      </c>
      <c r="T544">
        <v>1.65</v>
      </c>
      <c r="U544">
        <v>0.2</v>
      </c>
      <c r="V544">
        <v>428</v>
      </c>
      <c r="W544">
        <v>0.66</v>
      </c>
      <c r="X544">
        <v>33</v>
      </c>
      <c r="Y544">
        <v>0.25</v>
      </c>
      <c r="Z544">
        <v>6</v>
      </c>
      <c r="AA544">
        <v>-24</v>
      </c>
      <c r="AB544">
        <v>53</v>
      </c>
      <c r="AC544">
        <v>192</v>
      </c>
      <c r="AD544">
        <v>221</v>
      </c>
      <c r="AE544">
        <v>60501</v>
      </c>
      <c r="AF544">
        <v>60504</v>
      </c>
      <c r="AG544">
        <v>38237</v>
      </c>
      <c r="AH544">
        <v>1.63</v>
      </c>
      <c r="AI544" s="16">
        <v>1</v>
      </c>
    </row>
    <row r="545" spans="1:35" x14ac:dyDescent="0.3">
      <c r="A545" t="s">
        <v>3561</v>
      </c>
      <c r="B545" t="s">
        <v>3559</v>
      </c>
      <c r="C545" t="s">
        <v>2572</v>
      </c>
      <c r="D545" t="s">
        <v>3421</v>
      </c>
      <c r="E545">
        <v>60506</v>
      </c>
      <c r="F545" t="s">
        <v>3533</v>
      </c>
      <c r="G545">
        <v>38879</v>
      </c>
      <c r="H545">
        <v>6747.3</v>
      </c>
      <c r="I545" t="s">
        <v>195</v>
      </c>
      <c r="J545" t="s">
        <v>196</v>
      </c>
      <c r="K545" t="s">
        <v>39</v>
      </c>
      <c r="L545" t="s">
        <v>53</v>
      </c>
      <c r="M545" t="s">
        <v>412</v>
      </c>
      <c r="N545" t="s">
        <v>4920</v>
      </c>
      <c r="O545" t="s">
        <v>66</v>
      </c>
      <c r="P545" t="s">
        <v>709</v>
      </c>
      <c r="Q545" t="s">
        <v>5027</v>
      </c>
      <c r="R545" t="s">
        <v>5051</v>
      </c>
      <c r="S545">
        <v>8</v>
      </c>
      <c r="T545">
        <v>1.62</v>
      </c>
      <c r="U545">
        <v>0.2</v>
      </c>
      <c r="V545">
        <v>595</v>
      </c>
      <c r="W545">
        <v>1.18</v>
      </c>
      <c r="X545">
        <v>97</v>
      </c>
      <c r="Y545">
        <v>0.32</v>
      </c>
      <c r="Z545">
        <v>11</v>
      </c>
      <c r="AA545">
        <v>-24</v>
      </c>
      <c r="AB545">
        <v>-19</v>
      </c>
      <c r="AC545">
        <v>89</v>
      </c>
      <c r="AD545">
        <v>46</v>
      </c>
      <c r="AE545">
        <v>60501</v>
      </c>
      <c r="AF545">
        <v>60504</v>
      </c>
      <c r="AG545">
        <v>38879</v>
      </c>
      <c r="AH545">
        <v>1.6</v>
      </c>
      <c r="AI545" s="16">
        <v>1</v>
      </c>
    </row>
    <row r="546" spans="1:35" x14ac:dyDescent="0.3">
      <c r="A546" t="s">
        <v>3562</v>
      </c>
      <c r="B546" t="s">
        <v>3559</v>
      </c>
      <c r="C546" t="s">
        <v>2572</v>
      </c>
      <c r="D546" t="s">
        <v>3563</v>
      </c>
      <c r="E546">
        <v>30427</v>
      </c>
      <c r="F546" t="s">
        <v>3139</v>
      </c>
      <c r="G546">
        <v>44875</v>
      </c>
      <c r="H546">
        <v>2030.16</v>
      </c>
      <c r="I546" t="s">
        <v>195</v>
      </c>
      <c r="J546" t="s">
        <v>196</v>
      </c>
      <c r="K546" t="s">
        <v>39</v>
      </c>
      <c r="L546" t="s">
        <v>50</v>
      </c>
      <c r="M546" t="s">
        <v>591</v>
      </c>
      <c r="N546" t="s">
        <v>5052</v>
      </c>
      <c r="O546" t="s">
        <v>87</v>
      </c>
      <c r="P546" t="s">
        <v>592</v>
      </c>
      <c r="Q546" t="s">
        <v>4657</v>
      </c>
      <c r="R546" t="s">
        <v>5053</v>
      </c>
      <c r="S546">
        <v>2</v>
      </c>
      <c r="T546">
        <v>1.32</v>
      </c>
      <c r="U546">
        <v>0.2</v>
      </c>
      <c r="V546">
        <v>769</v>
      </c>
      <c r="W546">
        <v>2.21</v>
      </c>
      <c r="X546">
        <v>127</v>
      </c>
      <c r="Y546">
        <v>0.35</v>
      </c>
      <c r="Z546">
        <v>52</v>
      </c>
      <c r="AA546">
        <v>-148</v>
      </c>
      <c r="AB546">
        <v>-97</v>
      </c>
      <c r="AC546">
        <v>-263</v>
      </c>
      <c r="AD546">
        <v>-508</v>
      </c>
      <c r="AE546">
        <v>31201</v>
      </c>
      <c r="AF546">
        <v>30427</v>
      </c>
      <c r="AG546">
        <v>44875</v>
      </c>
      <c r="AH546">
        <v>1.3</v>
      </c>
      <c r="AI546" s="16">
        <v>1</v>
      </c>
    </row>
    <row r="547" spans="1:35" x14ac:dyDescent="0.3">
      <c r="A547" t="s">
        <v>3564</v>
      </c>
      <c r="B547" t="s">
        <v>3559</v>
      </c>
      <c r="C547" t="s">
        <v>2572</v>
      </c>
      <c r="D547" t="s">
        <v>2875</v>
      </c>
      <c r="E547">
        <v>46268</v>
      </c>
      <c r="F547" t="s">
        <v>3533</v>
      </c>
      <c r="G547">
        <v>38879</v>
      </c>
      <c r="H547">
        <v>2388.96</v>
      </c>
      <c r="I547" t="s">
        <v>195</v>
      </c>
      <c r="J547" t="s">
        <v>196</v>
      </c>
      <c r="K547" t="s">
        <v>39</v>
      </c>
      <c r="L547" t="s">
        <v>42</v>
      </c>
      <c r="M547" t="s">
        <v>442</v>
      </c>
      <c r="N547" t="s">
        <v>4425</v>
      </c>
      <c r="O547" t="s">
        <v>66</v>
      </c>
      <c r="P547" t="s">
        <v>709</v>
      </c>
      <c r="Q547" t="s">
        <v>5027</v>
      </c>
      <c r="R547" t="s">
        <v>5054</v>
      </c>
      <c r="S547">
        <v>4</v>
      </c>
      <c r="T547">
        <v>1.58</v>
      </c>
      <c r="U547">
        <v>0.2</v>
      </c>
      <c r="V547">
        <v>504</v>
      </c>
      <c r="W547">
        <v>0.96</v>
      </c>
      <c r="X547">
        <v>101</v>
      </c>
      <c r="Y547">
        <v>0.33</v>
      </c>
      <c r="Z547">
        <v>18</v>
      </c>
      <c r="AA547">
        <v>-50</v>
      </c>
      <c r="AB547">
        <v>20</v>
      </c>
      <c r="AC547">
        <v>215</v>
      </c>
      <c r="AD547">
        <v>185</v>
      </c>
      <c r="AE547">
        <v>46131</v>
      </c>
      <c r="AF547">
        <v>46201</v>
      </c>
      <c r="AG547">
        <v>38879</v>
      </c>
      <c r="AH547">
        <v>1.56</v>
      </c>
      <c r="AI547" s="16">
        <v>0.99002039179079138</v>
      </c>
    </row>
    <row r="548" spans="1:35" x14ac:dyDescent="0.3">
      <c r="A548" t="s">
        <v>3565</v>
      </c>
      <c r="B548" t="s">
        <v>3559</v>
      </c>
      <c r="C548" t="s">
        <v>2572</v>
      </c>
      <c r="D548" t="s">
        <v>3566</v>
      </c>
      <c r="E548">
        <v>53037</v>
      </c>
      <c r="F548" t="s">
        <v>3533</v>
      </c>
      <c r="G548">
        <v>38879</v>
      </c>
      <c r="H548">
        <v>1238.8800000000001</v>
      </c>
      <c r="I548" t="s">
        <v>195</v>
      </c>
      <c r="J548" t="s">
        <v>196</v>
      </c>
      <c r="K548" t="s">
        <v>39</v>
      </c>
      <c r="L548" t="s">
        <v>140</v>
      </c>
      <c r="M548" t="s">
        <v>71</v>
      </c>
      <c r="N548" t="s">
        <v>5055</v>
      </c>
      <c r="O548" t="s">
        <v>66</v>
      </c>
      <c r="P548" t="s">
        <v>709</v>
      </c>
      <c r="Q548" t="s">
        <v>5027</v>
      </c>
      <c r="R548" t="s">
        <v>5056</v>
      </c>
      <c r="S548">
        <v>1</v>
      </c>
      <c r="T548">
        <v>1.74</v>
      </c>
      <c r="U548">
        <v>0.19</v>
      </c>
      <c r="V548">
        <v>712</v>
      </c>
      <c r="W548">
        <v>2.63</v>
      </c>
      <c r="X548">
        <v>84</v>
      </c>
      <c r="Y548">
        <v>0.3</v>
      </c>
      <c r="Z548">
        <v>54</v>
      </c>
      <c r="AA548">
        <v>-144</v>
      </c>
      <c r="AB548">
        <v>-242</v>
      </c>
      <c r="AC548">
        <v>-148</v>
      </c>
      <c r="AD548">
        <v>-534</v>
      </c>
      <c r="AE548">
        <v>53545</v>
      </c>
      <c r="AF548">
        <v>53037</v>
      </c>
      <c r="AG548">
        <v>38879</v>
      </c>
      <c r="AH548">
        <v>1.71</v>
      </c>
      <c r="AI548" s="16">
        <v>1</v>
      </c>
    </row>
    <row r="549" spans="1:35" x14ac:dyDescent="0.3">
      <c r="A549" t="s">
        <v>3567</v>
      </c>
      <c r="B549" t="s">
        <v>3559</v>
      </c>
      <c r="C549" t="s">
        <v>2572</v>
      </c>
      <c r="D549" t="s">
        <v>3568</v>
      </c>
      <c r="E549">
        <v>30553</v>
      </c>
      <c r="F549" t="s">
        <v>3498</v>
      </c>
      <c r="G549">
        <v>38237</v>
      </c>
      <c r="H549">
        <v>2402.4</v>
      </c>
      <c r="I549" t="s">
        <v>195</v>
      </c>
      <c r="J549" t="s">
        <v>196</v>
      </c>
      <c r="K549" t="s">
        <v>39</v>
      </c>
      <c r="L549" t="s">
        <v>50</v>
      </c>
      <c r="M549" t="s">
        <v>625</v>
      </c>
      <c r="N549" t="s">
        <v>5057</v>
      </c>
      <c r="O549" t="s">
        <v>70</v>
      </c>
      <c r="P549" t="s">
        <v>197</v>
      </c>
      <c r="Q549" t="s">
        <v>4994</v>
      </c>
      <c r="R549" t="s">
        <v>5058</v>
      </c>
      <c r="S549">
        <v>3</v>
      </c>
      <c r="T549">
        <v>1.3</v>
      </c>
      <c r="U549">
        <v>0.2</v>
      </c>
      <c r="V549">
        <v>462</v>
      </c>
      <c r="W549">
        <v>1.26</v>
      </c>
      <c r="X549">
        <v>107</v>
      </c>
      <c r="Y549">
        <v>0.32</v>
      </c>
      <c r="Z549">
        <v>5</v>
      </c>
      <c r="AA549">
        <v>-163</v>
      </c>
      <c r="AB549">
        <v>-70</v>
      </c>
      <c r="AC549">
        <v>51</v>
      </c>
      <c r="AD549">
        <v>-182</v>
      </c>
      <c r="AE549">
        <v>30567</v>
      </c>
      <c r="AF549">
        <v>30553</v>
      </c>
      <c r="AG549">
        <v>38237</v>
      </c>
      <c r="AH549">
        <v>1.28</v>
      </c>
      <c r="AI549" s="16">
        <v>1</v>
      </c>
    </row>
    <row r="550" spans="1:35" x14ac:dyDescent="0.3">
      <c r="A550" t="s">
        <v>3569</v>
      </c>
      <c r="B550" t="s">
        <v>3559</v>
      </c>
      <c r="C550" t="s">
        <v>2572</v>
      </c>
      <c r="D550" t="s">
        <v>3570</v>
      </c>
      <c r="E550">
        <v>14482</v>
      </c>
      <c r="F550" t="s">
        <v>3498</v>
      </c>
      <c r="G550">
        <v>38237</v>
      </c>
      <c r="H550">
        <v>1053.75</v>
      </c>
      <c r="I550" t="s">
        <v>195</v>
      </c>
      <c r="J550" t="s">
        <v>196</v>
      </c>
      <c r="K550" t="s">
        <v>39</v>
      </c>
      <c r="L550" t="s">
        <v>185</v>
      </c>
      <c r="M550" t="s">
        <v>1336</v>
      </c>
      <c r="N550" t="s">
        <v>5059</v>
      </c>
      <c r="O550" t="s">
        <v>70</v>
      </c>
      <c r="P550" t="s">
        <v>197</v>
      </c>
      <c r="Q550" t="s">
        <v>4994</v>
      </c>
      <c r="R550" t="s">
        <v>5060</v>
      </c>
      <c r="S550">
        <v>1</v>
      </c>
      <c r="T550">
        <v>1.25</v>
      </c>
      <c r="U550">
        <v>0.2</v>
      </c>
      <c r="V550">
        <v>843</v>
      </c>
      <c r="W550">
        <v>2.81</v>
      </c>
      <c r="X550">
        <v>131</v>
      </c>
      <c r="Y550">
        <v>0.35</v>
      </c>
      <c r="Z550">
        <v>60</v>
      </c>
      <c r="AA550">
        <v>12</v>
      </c>
      <c r="AB550">
        <v>-249</v>
      </c>
      <c r="AC550">
        <v>30</v>
      </c>
      <c r="AD550">
        <v>-207</v>
      </c>
      <c r="AE550">
        <v>13461</v>
      </c>
      <c r="AF550">
        <v>14482</v>
      </c>
      <c r="AG550">
        <v>38237</v>
      </c>
      <c r="AH550">
        <v>1.23</v>
      </c>
      <c r="AI550" s="16">
        <v>1</v>
      </c>
    </row>
    <row r="551" spans="1:35" x14ac:dyDescent="0.3">
      <c r="A551" t="s">
        <v>3571</v>
      </c>
      <c r="B551" t="s">
        <v>3559</v>
      </c>
      <c r="C551" t="s">
        <v>2572</v>
      </c>
      <c r="D551" t="s">
        <v>3498</v>
      </c>
      <c r="E551">
        <v>38237</v>
      </c>
      <c r="F551" t="s">
        <v>3489</v>
      </c>
      <c r="G551">
        <v>43137</v>
      </c>
      <c r="H551">
        <v>16019.8</v>
      </c>
      <c r="I551" t="s">
        <v>195</v>
      </c>
      <c r="J551" t="s">
        <v>196</v>
      </c>
      <c r="K551" t="s">
        <v>39</v>
      </c>
      <c r="L551" t="s">
        <v>70</v>
      </c>
      <c r="M551" t="s">
        <v>197</v>
      </c>
      <c r="N551" t="s">
        <v>4994</v>
      </c>
      <c r="O551" t="s">
        <v>87</v>
      </c>
      <c r="P551" t="s">
        <v>951</v>
      </c>
      <c r="Q551" t="s">
        <v>4986</v>
      </c>
      <c r="R551" t="s">
        <v>5061</v>
      </c>
      <c r="S551">
        <v>42</v>
      </c>
      <c r="T551">
        <v>1.73</v>
      </c>
      <c r="U551">
        <v>0.2</v>
      </c>
      <c r="V551">
        <v>463</v>
      </c>
      <c r="W551">
        <v>1.1100000000000001</v>
      </c>
      <c r="X551">
        <v>75</v>
      </c>
      <c r="Y551">
        <v>0.3</v>
      </c>
      <c r="Z551">
        <v>6</v>
      </c>
      <c r="AA551">
        <v>-18</v>
      </c>
      <c r="AB551">
        <v>-34</v>
      </c>
      <c r="AC551">
        <v>-196</v>
      </c>
      <c r="AD551">
        <v>-248</v>
      </c>
      <c r="AE551">
        <v>37172</v>
      </c>
      <c r="AF551">
        <v>38237</v>
      </c>
      <c r="AG551">
        <v>43137</v>
      </c>
      <c r="AH551">
        <v>1.71</v>
      </c>
      <c r="AI551" s="16">
        <v>1</v>
      </c>
    </row>
    <row r="552" spans="1:35" x14ac:dyDescent="0.3">
      <c r="A552" t="s">
        <v>3572</v>
      </c>
      <c r="B552" t="s">
        <v>3559</v>
      </c>
      <c r="C552" t="s">
        <v>2572</v>
      </c>
      <c r="D552" t="s">
        <v>3573</v>
      </c>
      <c r="E552">
        <v>61938</v>
      </c>
      <c r="F552" t="s">
        <v>3498</v>
      </c>
      <c r="G552">
        <v>38237</v>
      </c>
      <c r="H552">
        <v>675</v>
      </c>
      <c r="I552" t="s">
        <v>195</v>
      </c>
      <c r="J552" t="s">
        <v>196</v>
      </c>
      <c r="K552" t="s">
        <v>39</v>
      </c>
      <c r="L552" t="s">
        <v>53</v>
      </c>
      <c r="M552" t="s">
        <v>713</v>
      </c>
      <c r="N552" t="s">
        <v>5062</v>
      </c>
      <c r="O552" t="s">
        <v>70</v>
      </c>
      <c r="P552" t="s">
        <v>197</v>
      </c>
      <c r="Q552" t="s">
        <v>4994</v>
      </c>
      <c r="R552" t="s">
        <v>5063</v>
      </c>
      <c r="S552">
        <v>1</v>
      </c>
      <c r="T552">
        <v>2.74</v>
      </c>
      <c r="U552">
        <v>0.2</v>
      </c>
      <c r="V552">
        <v>246</v>
      </c>
      <c r="W552">
        <v>0.32</v>
      </c>
      <c r="X552">
        <v>170</v>
      </c>
      <c r="Y552">
        <v>0.4</v>
      </c>
      <c r="Z552">
        <v>0</v>
      </c>
      <c r="AA552">
        <v>-221</v>
      </c>
      <c r="AB552">
        <v>136</v>
      </c>
      <c r="AC552">
        <v>524</v>
      </c>
      <c r="AD552">
        <v>439</v>
      </c>
      <c r="AE552">
        <v>60504</v>
      </c>
      <c r="AF552">
        <v>61938</v>
      </c>
      <c r="AG552">
        <v>38237</v>
      </c>
      <c r="AH552">
        <v>2.72</v>
      </c>
      <c r="AI552" s="16">
        <v>1</v>
      </c>
    </row>
    <row r="553" spans="1:35" x14ac:dyDescent="0.3">
      <c r="A553" t="s">
        <v>3574</v>
      </c>
      <c r="B553" t="s">
        <v>3559</v>
      </c>
      <c r="C553" t="s">
        <v>2572</v>
      </c>
      <c r="D553" t="s">
        <v>2863</v>
      </c>
      <c r="E553">
        <v>30253</v>
      </c>
      <c r="F553" t="s">
        <v>3498</v>
      </c>
      <c r="G553">
        <v>38237</v>
      </c>
      <c r="H553">
        <v>1962.3</v>
      </c>
      <c r="I553" t="s">
        <v>195</v>
      </c>
      <c r="J553" t="s">
        <v>196</v>
      </c>
      <c r="K553" t="s">
        <v>39</v>
      </c>
      <c r="L553" t="s">
        <v>50</v>
      </c>
      <c r="M553" t="s">
        <v>399</v>
      </c>
      <c r="N553" t="s">
        <v>4415</v>
      </c>
      <c r="O553" t="s">
        <v>70</v>
      </c>
      <c r="P553" t="s">
        <v>197</v>
      </c>
      <c r="Q553" t="s">
        <v>4994</v>
      </c>
      <c r="R553" t="s">
        <v>5064</v>
      </c>
      <c r="S553">
        <v>3</v>
      </c>
      <c r="T553">
        <v>1.55</v>
      </c>
      <c r="U553">
        <v>0.2</v>
      </c>
      <c r="V553">
        <v>422</v>
      </c>
      <c r="W553">
        <v>1.29</v>
      </c>
      <c r="X553">
        <v>32</v>
      </c>
      <c r="Y553">
        <v>0.25</v>
      </c>
      <c r="Z553">
        <v>4</v>
      </c>
      <c r="AA553">
        <v>-6</v>
      </c>
      <c r="AB553">
        <v>-96</v>
      </c>
      <c r="AC553">
        <v>248</v>
      </c>
      <c r="AD553">
        <v>146</v>
      </c>
      <c r="AE553">
        <v>30301</v>
      </c>
      <c r="AF553">
        <v>30253</v>
      </c>
      <c r="AG553">
        <v>38237</v>
      </c>
      <c r="AH553">
        <v>1.53</v>
      </c>
      <c r="AI553" s="16">
        <v>1</v>
      </c>
    </row>
    <row r="554" spans="1:35" x14ac:dyDescent="0.3">
      <c r="A554" t="s">
        <v>3575</v>
      </c>
      <c r="B554" t="s">
        <v>3559</v>
      </c>
      <c r="C554" t="s">
        <v>2572</v>
      </c>
      <c r="D554" t="s">
        <v>3576</v>
      </c>
      <c r="E554">
        <v>54970</v>
      </c>
      <c r="F554" t="s">
        <v>3498</v>
      </c>
      <c r="G554">
        <v>38237</v>
      </c>
      <c r="H554">
        <v>2322.08</v>
      </c>
      <c r="I554" t="s">
        <v>195</v>
      </c>
      <c r="J554" t="s">
        <v>196</v>
      </c>
      <c r="K554" t="s">
        <v>39</v>
      </c>
      <c r="L554" t="s">
        <v>140</v>
      </c>
      <c r="M554" t="s">
        <v>1958</v>
      </c>
      <c r="N554" t="s">
        <v>5065</v>
      </c>
      <c r="O554" t="s">
        <v>70</v>
      </c>
      <c r="P554" t="s">
        <v>197</v>
      </c>
      <c r="Q554" t="s">
        <v>4994</v>
      </c>
      <c r="R554" t="s">
        <v>5066</v>
      </c>
      <c r="S554">
        <v>2</v>
      </c>
      <c r="T554">
        <v>1.84</v>
      </c>
      <c r="U554">
        <v>0.2</v>
      </c>
      <c r="V554">
        <v>631</v>
      </c>
      <c r="W554">
        <v>1</v>
      </c>
      <c r="X554">
        <v>60</v>
      </c>
      <c r="Y554">
        <v>0.28000000000000003</v>
      </c>
      <c r="Z554">
        <v>49</v>
      </c>
      <c r="AA554">
        <v>32</v>
      </c>
      <c r="AB554">
        <v>50</v>
      </c>
      <c r="AC554">
        <v>292</v>
      </c>
      <c r="AD554">
        <v>374</v>
      </c>
      <c r="AE554">
        <v>53598</v>
      </c>
      <c r="AF554">
        <v>54970</v>
      </c>
      <c r="AG554">
        <v>38237</v>
      </c>
      <c r="AH554">
        <v>1.82</v>
      </c>
      <c r="AI554" s="16">
        <v>1</v>
      </c>
    </row>
    <row r="555" spans="1:35" x14ac:dyDescent="0.3">
      <c r="A555" t="s">
        <v>3577</v>
      </c>
      <c r="B555" t="s">
        <v>3559</v>
      </c>
      <c r="C555" t="s">
        <v>2572</v>
      </c>
      <c r="D555" t="s">
        <v>3578</v>
      </c>
      <c r="E555">
        <v>53959</v>
      </c>
      <c r="F555" t="s">
        <v>3498</v>
      </c>
      <c r="G555">
        <v>38237</v>
      </c>
      <c r="H555">
        <v>1028.56</v>
      </c>
      <c r="I555" t="s">
        <v>195</v>
      </c>
      <c r="J555" t="s">
        <v>196</v>
      </c>
      <c r="K555" t="s">
        <v>39</v>
      </c>
      <c r="L555" t="s">
        <v>140</v>
      </c>
      <c r="M555" t="s">
        <v>1969</v>
      </c>
      <c r="N555" t="s">
        <v>5067</v>
      </c>
      <c r="O555" t="s">
        <v>70</v>
      </c>
      <c r="P555" t="s">
        <v>197</v>
      </c>
      <c r="Q555" t="s">
        <v>4994</v>
      </c>
      <c r="R555" t="s">
        <v>5068</v>
      </c>
      <c r="S555">
        <v>1</v>
      </c>
      <c r="T555">
        <v>1.72</v>
      </c>
      <c r="U555">
        <v>0.2</v>
      </c>
      <c r="V555">
        <v>598</v>
      </c>
      <c r="W555">
        <v>1.1000000000000001</v>
      </c>
      <c r="X555">
        <v>131</v>
      </c>
      <c r="Y555">
        <v>0.35</v>
      </c>
      <c r="Z555">
        <v>15</v>
      </c>
      <c r="AA555">
        <v>-261</v>
      </c>
      <c r="AB555">
        <v>0</v>
      </c>
      <c r="AC555">
        <v>410</v>
      </c>
      <c r="AD555">
        <v>149</v>
      </c>
      <c r="AE555">
        <v>53201</v>
      </c>
      <c r="AF555">
        <v>53959</v>
      </c>
      <c r="AG555">
        <v>38237</v>
      </c>
      <c r="AH555">
        <v>1.7</v>
      </c>
      <c r="AI555" s="16">
        <v>1</v>
      </c>
    </row>
    <row r="556" spans="1:35" x14ac:dyDescent="0.3">
      <c r="A556" t="s">
        <v>3579</v>
      </c>
      <c r="B556" t="s">
        <v>3559</v>
      </c>
      <c r="C556" t="s">
        <v>2572</v>
      </c>
      <c r="D556" t="s">
        <v>3580</v>
      </c>
      <c r="E556">
        <v>63129</v>
      </c>
      <c r="F556" t="s">
        <v>3549</v>
      </c>
      <c r="G556">
        <v>44890</v>
      </c>
      <c r="H556">
        <v>2520</v>
      </c>
      <c r="I556" t="s">
        <v>195</v>
      </c>
      <c r="J556" t="s">
        <v>196</v>
      </c>
      <c r="K556" t="s">
        <v>39</v>
      </c>
      <c r="L556" t="s">
        <v>61</v>
      </c>
      <c r="M556" t="s">
        <v>840</v>
      </c>
      <c r="N556" t="s">
        <v>5069</v>
      </c>
      <c r="O556" t="s">
        <v>87</v>
      </c>
      <c r="P556" t="s">
        <v>690</v>
      </c>
      <c r="Q556" t="s">
        <v>5039</v>
      </c>
      <c r="R556" t="s">
        <v>5070</v>
      </c>
      <c r="S556">
        <v>5</v>
      </c>
      <c r="T556">
        <v>1.68</v>
      </c>
      <c r="U556">
        <v>0.19</v>
      </c>
      <c r="V556">
        <v>500</v>
      </c>
      <c r="W556">
        <v>1.03</v>
      </c>
      <c r="X556">
        <v>141</v>
      </c>
      <c r="Y556">
        <v>0.38</v>
      </c>
      <c r="Z556">
        <v>7</v>
      </c>
      <c r="AA556">
        <v>-208</v>
      </c>
      <c r="AB556">
        <v>-15</v>
      </c>
      <c r="AC556">
        <v>169</v>
      </c>
      <c r="AD556">
        <v>-54</v>
      </c>
      <c r="AE556">
        <v>62401</v>
      </c>
      <c r="AF556">
        <v>63101</v>
      </c>
      <c r="AG556">
        <v>44888</v>
      </c>
      <c r="AH556">
        <v>1.65</v>
      </c>
      <c r="AI556" s="16">
        <v>0.98446125445059129</v>
      </c>
    </row>
    <row r="557" spans="1:35" x14ac:dyDescent="0.3">
      <c r="A557" t="s">
        <v>3581</v>
      </c>
      <c r="B557" t="s">
        <v>3559</v>
      </c>
      <c r="C557" t="s">
        <v>2572</v>
      </c>
      <c r="D557" t="s">
        <v>3582</v>
      </c>
      <c r="E557">
        <v>53080</v>
      </c>
      <c r="F557" t="s">
        <v>3498</v>
      </c>
      <c r="G557">
        <v>38237</v>
      </c>
      <c r="H557">
        <v>2753.01</v>
      </c>
      <c r="I557" t="s">
        <v>195</v>
      </c>
      <c r="J557" t="s">
        <v>196</v>
      </c>
      <c r="K557" t="s">
        <v>39</v>
      </c>
      <c r="L557" t="s">
        <v>140</v>
      </c>
      <c r="M557" t="s">
        <v>1977</v>
      </c>
      <c r="N557" t="s">
        <v>5071</v>
      </c>
      <c r="O557" t="s">
        <v>70</v>
      </c>
      <c r="P557" t="s">
        <v>197</v>
      </c>
      <c r="Q557" t="s">
        <v>4994</v>
      </c>
      <c r="R557" t="s">
        <v>5072</v>
      </c>
      <c r="S557">
        <v>3</v>
      </c>
      <c r="T557">
        <v>1.69</v>
      </c>
      <c r="U557">
        <v>0.2</v>
      </c>
      <c r="V557">
        <v>543</v>
      </c>
      <c r="W557">
        <v>1.06</v>
      </c>
      <c r="X557">
        <v>58</v>
      </c>
      <c r="Y557">
        <v>0.28000000000000003</v>
      </c>
      <c r="Z557">
        <v>45</v>
      </c>
      <c r="AA557">
        <v>-73</v>
      </c>
      <c r="AB557">
        <v>-4</v>
      </c>
      <c r="AC557">
        <v>263</v>
      </c>
      <c r="AD557">
        <v>186</v>
      </c>
      <c r="AE557">
        <v>53201</v>
      </c>
      <c r="AF557">
        <v>53080</v>
      </c>
      <c r="AG557">
        <v>38237</v>
      </c>
      <c r="AH557">
        <v>1.67</v>
      </c>
      <c r="AI557" s="16">
        <v>1</v>
      </c>
    </row>
    <row r="558" spans="1:35" x14ac:dyDescent="0.3">
      <c r="A558" t="s">
        <v>3583</v>
      </c>
      <c r="B558" t="s">
        <v>3559</v>
      </c>
      <c r="C558" t="s">
        <v>2572</v>
      </c>
      <c r="D558" t="s">
        <v>3584</v>
      </c>
      <c r="E558">
        <v>66083</v>
      </c>
      <c r="F558" t="s">
        <v>3498</v>
      </c>
      <c r="G558">
        <v>38237</v>
      </c>
      <c r="H558">
        <v>650</v>
      </c>
      <c r="I558" t="s">
        <v>195</v>
      </c>
      <c r="J558" t="s">
        <v>196</v>
      </c>
      <c r="K558" t="s">
        <v>39</v>
      </c>
      <c r="L558" t="s">
        <v>274</v>
      </c>
      <c r="M558" t="s">
        <v>956</v>
      </c>
      <c r="N558" t="s">
        <v>5073</v>
      </c>
      <c r="O558" t="s">
        <v>70</v>
      </c>
      <c r="P558" t="s">
        <v>197</v>
      </c>
      <c r="Q558" t="s">
        <v>4994</v>
      </c>
      <c r="R558" t="s">
        <v>5074</v>
      </c>
      <c r="S558">
        <v>3</v>
      </c>
      <c r="T558">
        <v>1.39</v>
      </c>
      <c r="U558">
        <v>0.2</v>
      </c>
      <c r="V558">
        <v>469</v>
      </c>
      <c r="W558">
        <v>0.86</v>
      </c>
      <c r="X558">
        <v>94</v>
      </c>
      <c r="Y558">
        <v>0.33</v>
      </c>
      <c r="Z558">
        <v>6</v>
      </c>
      <c r="AA558">
        <v>-54</v>
      </c>
      <c r="AB558">
        <v>25</v>
      </c>
      <c r="AC558">
        <v>340</v>
      </c>
      <c r="AD558">
        <v>311</v>
      </c>
      <c r="AE558">
        <v>65661</v>
      </c>
      <c r="AF558">
        <v>66083</v>
      </c>
      <c r="AG558">
        <v>38237</v>
      </c>
      <c r="AH558">
        <v>1.37</v>
      </c>
      <c r="AI558" s="16">
        <v>0.97959183673469385</v>
      </c>
    </row>
    <row r="559" spans="1:35" x14ac:dyDescent="0.3">
      <c r="A559" t="s">
        <v>3585</v>
      </c>
      <c r="B559" t="s">
        <v>3559</v>
      </c>
      <c r="C559" t="s">
        <v>2572</v>
      </c>
      <c r="D559" t="s">
        <v>2787</v>
      </c>
      <c r="E559">
        <v>30458</v>
      </c>
      <c r="F559" t="s">
        <v>3549</v>
      </c>
      <c r="G559">
        <v>44890</v>
      </c>
      <c r="H559">
        <v>10825.1</v>
      </c>
      <c r="I559" t="s">
        <v>195</v>
      </c>
      <c r="J559" t="s">
        <v>196</v>
      </c>
      <c r="K559" t="s">
        <v>39</v>
      </c>
      <c r="L559" t="s">
        <v>50</v>
      </c>
      <c r="M559" t="s">
        <v>151</v>
      </c>
      <c r="N559" t="s">
        <v>4348</v>
      </c>
      <c r="O559" t="s">
        <v>87</v>
      </c>
      <c r="P559" t="s">
        <v>690</v>
      </c>
      <c r="Q559" t="s">
        <v>5039</v>
      </c>
      <c r="R559" t="s">
        <v>5075</v>
      </c>
      <c r="S559">
        <v>20</v>
      </c>
      <c r="T559">
        <v>1.3</v>
      </c>
      <c r="U559">
        <v>0.2</v>
      </c>
      <c r="V559">
        <v>757</v>
      </c>
      <c r="W559">
        <v>1.74</v>
      </c>
      <c r="X559">
        <v>104</v>
      </c>
      <c r="Y559">
        <v>0.33</v>
      </c>
      <c r="Z559">
        <v>49</v>
      </c>
      <c r="AA559">
        <v>-279</v>
      </c>
      <c r="AB559">
        <v>14</v>
      </c>
      <c r="AC559">
        <v>-26</v>
      </c>
      <c r="AD559">
        <v>-291</v>
      </c>
      <c r="AE559">
        <v>31201</v>
      </c>
      <c r="AF559">
        <v>30458</v>
      </c>
      <c r="AG559">
        <v>44888</v>
      </c>
      <c r="AH559">
        <v>1.28</v>
      </c>
      <c r="AI559" s="16">
        <v>1</v>
      </c>
    </row>
    <row r="560" spans="1:35" x14ac:dyDescent="0.3">
      <c r="A560" t="s">
        <v>3586</v>
      </c>
      <c r="B560" t="s">
        <v>3559</v>
      </c>
      <c r="C560" t="s">
        <v>2572</v>
      </c>
      <c r="D560" t="s">
        <v>3587</v>
      </c>
      <c r="E560">
        <v>54235</v>
      </c>
      <c r="F560" t="s">
        <v>3533</v>
      </c>
      <c r="G560">
        <v>38879</v>
      </c>
      <c r="H560">
        <v>1517.4</v>
      </c>
      <c r="I560" t="s">
        <v>195</v>
      </c>
      <c r="J560" t="s">
        <v>196</v>
      </c>
      <c r="K560" t="s">
        <v>39</v>
      </c>
      <c r="L560" t="s">
        <v>140</v>
      </c>
      <c r="M560" t="s">
        <v>1956</v>
      </c>
      <c r="N560" t="s">
        <v>5076</v>
      </c>
      <c r="O560" t="s">
        <v>66</v>
      </c>
      <c r="P560" t="s">
        <v>709</v>
      </c>
      <c r="Q560" t="s">
        <v>5027</v>
      </c>
      <c r="R560" t="s">
        <v>5077</v>
      </c>
      <c r="S560">
        <v>1</v>
      </c>
      <c r="T560">
        <v>1.8</v>
      </c>
      <c r="U560">
        <v>0.2</v>
      </c>
      <c r="V560">
        <v>843</v>
      </c>
      <c r="W560">
        <v>1.17</v>
      </c>
      <c r="X560">
        <v>83</v>
      </c>
      <c r="Y560">
        <v>0.3</v>
      </c>
      <c r="Z560">
        <v>48</v>
      </c>
      <c r="AA560">
        <v>-40</v>
      </c>
      <c r="AB560">
        <v>140</v>
      </c>
      <c r="AC560">
        <v>376</v>
      </c>
      <c r="AD560">
        <v>476</v>
      </c>
      <c r="AE560">
        <v>53014</v>
      </c>
      <c r="AF560">
        <v>54235</v>
      </c>
      <c r="AG560">
        <v>38879</v>
      </c>
      <c r="AH560">
        <v>1.78</v>
      </c>
      <c r="AI560" s="16">
        <v>0.94256756756756754</v>
      </c>
    </row>
    <row r="561" spans="1:35" x14ac:dyDescent="0.3">
      <c r="A561" t="s">
        <v>3588</v>
      </c>
      <c r="B561" t="s">
        <v>2573</v>
      </c>
      <c r="C561" t="s">
        <v>2573</v>
      </c>
      <c r="D561" t="s">
        <v>3589</v>
      </c>
      <c r="E561">
        <v>27011</v>
      </c>
      <c r="F561" t="s">
        <v>3530</v>
      </c>
      <c r="G561">
        <v>38261</v>
      </c>
      <c r="H561">
        <v>3625</v>
      </c>
      <c r="I561" t="s">
        <v>1267</v>
      </c>
      <c r="J561" t="s">
        <v>1268</v>
      </c>
      <c r="K561" t="s">
        <v>39</v>
      </c>
      <c r="L561" t="s">
        <v>68</v>
      </c>
      <c r="M561" t="s">
        <v>1269</v>
      </c>
      <c r="N561" t="s">
        <v>5078</v>
      </c>
      <c r="O561" t="s">
        <v>70</v>
      </c>
      <c r="P561" t="s">
        <v>194</v>
      </c>
      <c r="Q561" t="s">
        <v>5024</v>
      </c>
      <c r="R561" t="s">
        <v>5079</v>
      </c>
      <c r="S561">
        <v>5</v>
      </c>
      <c r="T561">
        <v>1.19</v>
      </c>
      <c r="U561">
        <v>0.27</v>
      </c>
      <c r="V561">
        <v>610</v>
      </c>
      <c r="W561">
        <v>1.0900000000000001</v>
      </c>
      <c r="X561">
        <v>44</v>
      </c>
      <c r="Y561">
        <v>0.27</v>
      </c>
      <c r="Z561">
        <v>-36</v>
      </c>
      <c r="AA561">
        <v>-23</v>
      </c>
      <c r="AB561">
        <v>29</v>
      </c>
      <c r="AC561">
        <v>173</v>
      </c>
      <c r="AD561">
        <v>179</v>
      </c>
      <c r="AE561">
        <v>28656</v>
      </c>
      <c r="AF561">
        <v>27011</v>
      </c>
      <c r="AG561">
        <v>38261</v>
      </c>
      <c r="AH561">
        <v>1.24</v>
      </c>
      <c r="AI561" s="16">
        <v>1</v>
      </c>
    </row>
    <row r="562" spans="1:35" x14ac:dyDescent="0.3">
      <c r="A562" t="s">
        <v>3590</v>
      </c>
      <c r="B562" t="s">
        <v>2573</v>
      </c>
      <c r="C562" t="s">
        <v>2573</v>
      </c>
      <c r="D562" t="s">
        <v>3591</v>
      </c>
      <c r="E562">
        <v>28621</v>
      </c>
      <c r="F562" t="s">
        <v>3530</v>
      </c>
      <c r="G562">
        <v>38261</v>
      </c>
      <c r="H562">
        <v>28275</v>
      </c>
      <c r="I562" t="s">
        <v>1267</v>
      </c>
      <c r="J562" t="s">
        <v>1268</v>
      </c>
      <c r="K562" t="s">
        <v>39</v>
      </c>
      <c r="L562" t="s">
        <v>68</v>
      </c>
      <c r="M562" t="s">
        <v>1270</v>
      </c>
      <c r="N562" t="s">
        <v>5080</v>
      </c>
      <c r="O562" t="s">
        <v>70</v>
      </c>
      <c r="P562" t="s">
        <v>194</v>
      </c>
      <c r="Q562" t="s">
        <v>5024</v>
      </c>
      <c r="R562" t="s">
        <v>5081</v>
      </c>
      <c r="S562">
        <v>66</v>
      </c>
      <c r="T562">
        <v>1.2</v>
      </c>
      <c r="U562">
        <v>0.27</v>
      </c>
      <c r="V562">
        <v>606</v>
      </c>
      <c r="W562">
        <v>1.18</v>
      </c>
      <c r="X562">
        <v>81</v>
      </c>
      <c r="Y562">
        <v>0.31</v>
      </c>
      <c r="Z562">
        <v>-39</v>
      </c>
      <c r="AA562">
        <v>-75</v>
      </c>
      <c r="AB562">
        <v>8</v>
      </c>
      <c r="AC562">
        <v>168</v>
      </c>
      <c r="AD562">
        <v>101</v>
      </c>
      <c r="AE562">
        <v>28656</v>
      </c>
      <c r="AF562">
        <v>28621</v>
      </c>
      <c r="AG562">
        <v>38261</v>
      </c>
      <c r="AH562">
        <v>1.25</v>
      </c>
      <c r="AI562" s="16">
        <v>1</v>
      </c>
    </row>
    <row r="563" spans="1:35" x14ac:dyDescent="0.3">
      <c r="A563" t="s">
        <v>3592</v>
      </c>
      <c r="B563" t="s">
        <v>2573</v>
      </c>
      <c r="C563" t="s">
        <v>2573</v>
      </c>
      <c r="D563" t="s">
        <v>3530</v>
      </c>
      <c r="E563">
        <v>38261</v>
      </c>
      <c r="F563" t="s">
        <v>3530</v>
      </c>
      <c r="G563">
        <v>38261</v>
      </c>
      <c r="H563">
        <v>22200</v>
      </c>
      <c r="I563" t="s">
        <v>1267</v>
      </c>
      <c r="J563" t="s">
        <v>1268</v>
      </c>
      <c r="K563" t="s">
        <v>39</v>
      </c>
      <c r="L563" t="s">
        <v>68</v>
      </c>
      <c r="M563" t="s">
        <v>1270</v>
      </c>
      <c r="N563" t="s">
        <v>5080</v>
      </c>
      <c r="O563" t="s">
        <v>70</v>
      </c>
      <c r="P563" t="s">
        <v>194</v>
      </c>
      <c r="Q563" t="s">
        <v>5024</v>
      </c>
      <c r="R563" t="s">
        <v>5081</v>
      </c>
      <c r="S563">
        <v>66</v>
      </c>
      <c r="T563">
        <v>1.2</v>
      </c>
      <c r="U563">
        <v>0.27</v>
      </c>
      <c r="V563">
        <v>606</v>
      </c>
      <c r="W563">
        <v>1.18</v>
      </c>
      <c r="X563">
        <v>81</v>
      </c>
      <c r="Y563">
        <v>0.31</v>
      </c>
      <c r="Z563">
        <v>-39</v>
      </c>
      <c r="AA563">
        <v>-75</v>
      </c>
      <c r="AB563">
        <v>8</v>
      </c>
      <c r="AC563">
        <v>168</v>
      </c>
      <c r="AD563">
        <v>101</v>
      </c>
      <c r="AE563">
        <v>28656</v>
      </c>
      <c r="AF563">
        <v>28621</v>
      </c>
      <c r="AG563">
        <v>38261</v>
      </c>
      <c r="AH563">
        <v>1.25</v>
      </c>
      <c r="AI563" s="16">
        <v>0.67250384024577581</v>
      </c>
    </row>
    <row r="564" spans="1:35" x14ac:dyDescent="0.3">
      <c r="A564" t="s">
        <v>3593</v>
      </c>
      <c r="B564" t="s">
        <v>2574</v>
      </c>
      <c r="C564" t="s">
        <v>2574</v>
      </c>
      <c r="D564" t="s">
        <v>3012</v>
      </c>
      <c r="E564">
        <v>37416</v>
      </c>
      <c r="F564" t="s">
        <v>3594</v>
      </c>
      <c r="G564">
        <v>63042</v>
      </c>
      <c r="H564">
        <v>739.2</v>
      </c>
      <c r="I564" t="s">
        <v>418</v>
      </c>
      <c r="J564" t="s">
        <v>419</v>
      </c>
      <c r="K564" t="s">
        <v>39</v>
      </c>
      <c r="L564" t="s">
        <v>70</v>
      </c>
      <c r="M564" t="s">
        <v>349</v>
      </c>
      <c r="N564" t="s">
        <v>4551</v>
      </c>
      <c r="O564" t="s">
        <v>61</v>
      </c>
      <c r="P564" t="s">
        <v>1151</v>
      </c>
      <c r="Q564" t="s">
        <v>5082</v>
      </c>
      <c r="R564" t="s">
        <v>5083</v>
      </c>
      <c r="S564">
        <v>1</v>
      </c>
      <c r="T564">
        <v>1.6</v>
      </c>
      <c r="U564">
        <v>0.23</v>
      </c>
      <c r="V564">
        <v>462</v>
      </c>
      <c r="W564">
        <v>0.97</v>
      </c>
      <c r="X564">
        <v>58</v>
      </c>
      <c r="Y564">
        <v>0.3</v>
      </c>
      <c r="Z564">
        <v>-9</v>
      </c>
      <c r="AA564">
        <v>-154</v>
      </c>
      <c r="AB564">
        <v>-1</v>
      </c>
      <c r="AC564">
        <v>9</v>
      </c>
      <c r="AD564">
        <v>-146</v>
      </c>
      <c r="AE564">
        <v>30103</v>
      </c>
      <c r="AF564">
        <v>37401</v>
      </c>
      <c r="AG564">
        <v>63042</v>
      </c>
      <c r="AH564">
        <v>1.61</v>
      </c>
      <c r="AI564" s="16">
        <v>0.9945478642943576</v>
      </c>
    </row>
    <row r="565" spans="1:35" x14ac:dyDescent="0.3">
      <c r="A565" t="s">
        <v>3595</v>
      </c>
      <c r="B565" t="s">
        <v>2574</v>
      </c>
      <c r="C565" t="s">
        <v>2574</v>
      </c>
      <c r="D565" t="s">
        <v>3012</v>
      </c>
      <c r="E565">
        <v>37416</v>
      </c>
      <c r="F565" t="s">
        <v>3235</v>
      </c>
      <c r="G565">
        <v>77073</v>
      </c>
      <c r="H565">
        <v>1309.3800000000001</v>
      </c>
      <c r="I565" t="s">
        <v>418</v>
      </c>
      <c r="J565" t="s">
        <v>419</v>
      </c>
      <c r="K565" t="s">
        <v>39</v>
      </c>
      <c r="L565" t="s">
        <v>70</v>
      </c>
      <c r="M565" t="s">
        <v>349</v>
      </c>
      <c r="N565" t="s">
        <v>4551</v>
      </c>
      <c r="O565" t="s">
        <v>76</v>
      </c>
      <c r="P565" t="s">
        <v>228</v>
      </c>
      <c r="Q565" t="s">
        <v>4750</v>
      </c>
      <c r="R565" t="s">
        <v>5084</v>
      </c>
      <c r="S565">
        <v>1</v>
      </c>
      <c r="T565">
        <v>1.57</v>
      </c>
      <c r="U565">
        <v>0.22</v>
      </c>
      <c r="V565">
        <v>834</v>
      </c>
      <c r="W565">
        <v>1.71</v>
      </c>
      <c r="X565">
        <v>136</v>
      </c>
      <c r="Y565">
        <v>0.35</v>
      </c>
      <c r="Z565">
        <v>-8</v>
      </c>
      <c r="AA565">
        <v>-154</v>
      </c>
      <c r="AB565">
        <v>12</v>
      </c>
      <c r="AC565">
        <v>-13</v>
      </c>
      <c r="AD565">
        <v>-155</v>
      </c>
      <c r="AE565">
        <v>38401</v>
      </c>
      <c r="AF565">
        <v>37401</v>
      </c>
      <c r="AG565">
        <v>77001</v>
      </c>
      <c r="AH565">
        <v>1.57</v>
      </c>
      <c r="AI565" s="16">
        <v>0.99359188821014333</v>
      </c>
    </row>
    <row r="566" spans="1:35" x14ac:dyDescent="0.3">
      <c r="A566" t="s">
        <v>3596</v>
      </c>
      <c r="B566" t="s">
        <v>2574</v>
      </c>
      <c r="C566" t="s">
        <v>2574</v>
      </c>
      <c r="D566" t="s">
        <v>3012</v>
      </c>
      <c r="E566">
        <v>37416</v>
      </c>
      <c r="F566" t="s">
        <v>3597</v>
      </c>
      <c r="G566">
        <v>77489</v>
      </c>
      <c r="H566">
        <v>3932.85</v>
      </c>
      <c r="I566" t="s">
        <v>418</v>
      </c>
      <c r="J566" t="s">
        <v>419</v>
      </c>
      <c r="K566" t="s">
        <v>39</v>
      </c>
      <c r="L566" t="s">
        <v>70</v>
      </c>
      <c r="M566" t="s">
        <v>349</v>
      </c>
      <c r="N566" t="s">
        <v>4551</v>
      </c>
      <c r="O566" t="s">
        <v>76</v>
      </c>
      <c r="P566" t="s">
        <v>1679</v>
      </c>
      <c r="Q566" t="s">
        <v>5085</v>
      </c>
      <c r="R566" t="s">
        <v>5086</v>
      </c>
      <c r="S566">
        <v>4</v>
      </c>
      <c r="T566">
        <v>1.57</v>
      </c>
      <c r="U566">
        <v>0.23</v>
      </c>
      <c r="V566">
        <v>835</v>
      </c>
      <c r="W566">
        <v>1.71</v>
      </c>
      <c r="X566">
        <v>63</v>
      </c>
      <c r="Y566">
        <v>0.28999999999999998</v>
      </c>
      <c r="Z566">
        <v>-2</v>
      </c>
      <c r="AA566">
        <v>-154</v>
      </c>
      <c r="AB566">
        <v>12</v>
      </c>
      <c r="AC566">
        <v>-20</v>
      </c>
      <c r="AD566">
        <v>-162</v>
      </c>
      <c r="AE566">
        <v>37311</v>
      </c>
      <c r="AF566">
        <v>37401</v>
      </c>
      <c r="AG566">
        <v>77459</v>
      </c>
      <c r="AH566">
        <v>1.58</v>
      </c>
      <c r="AI566" s="16">
        <v>0.88009759531754006</v>
      </c>
    </row>
    <row r="567" spans="1:35" x14ac:dyDescent="0.3">
      <c r="A567" t="s">
        <v>3598</v>
      </c>
      <c r="B567" t="s">
        <v>2574</v>
      </c>
      <c r="C567" t="s">
        <v>2574</v>
      </c>
      <c r="D567" t="s">
        <v>3012</v>
      </c>
      <c r="E567">
        <v>37416</v>
      </c>
      <c r="F567" t="s">
        <v>3599</v>
      </c>
      <c r="G567">
        <v>70087</v>
      </c>
      <c r="H567">
        <v>1850.4</v>
      </c>
      <c r="I567" t="s">
        <v>418</v>
      </c>
      <c r="J567" t="s">
        <v>419</v>
      </c>
      <c r="K567" t="s">
        <v>39</v>
      </c>
      <c r="L567" t="s">
        <v>70</v>
      </c>
      <c r="M567" t="s">
        <v>349</v>
      </c>
      <c r="N567" t="s">
        <v>4551</v>
      </c>
      <c r="O567" t="s">
        <v>246</v>
      </c>
      <c r="P567" t="s">
        <v>1674</v>
      </c>
      <c r="Q567" t="s">
        <v>5087</v>
      </c>
      <c r="R567" t="s">
        <v>5088</v>
      </c>
      <c r="S567">
        <v>3</v>
      </c>
      <c r="T567">
        <v>1.8</v>
      </c>
      <c r="U567">
        <v>0.22</v>
      </c>
      <c r="V567">
        <v>514</v>
      </c>
      <c r="W567">
        <v>0.88</v>
      </c>
      <c r="X567">
        <v>120</v>
      </c>
      <c r="Y567">
        <v>0.35</v>
      </c>
      <c r="Z567">
        <v>-6</v>
      </c>
      <c r="AA567">
        <v>-154</v>
      </c>
      <c r="AB567">
        <v>39</v>
      </c>
      <c r="AC567">
        <v>89</v>
      </c>
      <c r="AD567">
        <v>-26</v>
      </c>
      <c r="AE567">
        <v>30103</v>
      </c>
      <c r="AF567">
        <v>37401</v>
      </c>
      <c r="AG567">
        <v>70087</v>
      </c>
      <c r="AH567">
        <v>1.8</v>
      </c>
      <c r="AI567" s="16">
        <v>0.99595566422276571</v>
      </c>
    </row>
    <row r="568" spans="1:35" x14ac:dyDescent="0.3">
      <c r="A568" t="s">
        <v>3600</v>
      </c>
      <c r="B568" t="s">
        <v>2574</v>
      </c>
      <c r="C568" t="s">
        <v>2574</v>
      </c>
      <c r="D568" t="s">
        <v>3012</v>
      </c>
      <c r="E568">
        <v>37416</v>
      </c>
      <c r="F568" t="s">
        <v>3601</v>
      </c>
      <c r="G568">
        <v>45502</v>
      </c>
      <c r="H568">
        <v>668.05</v>
      </c>
      <c r="I568" t="s">
        <v>418</v>
      </c>
      <c r="J568" t="s">
        <v>419</v>
      </c>
      <c r="K568" t="s">
        <v>39</v>
      </c>
      <c r="L568" t="s">
        <v>70</v>
      </c>
      <c r="M568" t="s">
        <v>349</v>
      </c>
      <c r="N568" t="s">
        <v>4551</v>
      </c>
      <c r="O568" t="s">
        <v>87</v>
      </c>
      <c r="P568" t="s">
        <v>243</v>
      </c>
      <c r="Q568" t="s">
        <v>5089</v>
      </c>
      <c r="R568" t="s">
        <v>5090</v>
      </c>
      <c r="S568">
        <v>3</v>
      </c>
      <c r="T568">
        <v>1.55</v>
      </c>
      <c r="U568">
        <v>0.22</v>
      </c>
      <c r="V568">
        <v>431</v>
      </c>
      <c r="W568">
        <v>0.91</v>
      </c>
      <c r="X568">
        <v>87</v>
      </c>
      <c r="Y568">
        <v>0.32</v>
      </c>
      <c r="Z568">
        <v>-6</v>
      </c>
      <c r="AA568">
        <v>-154</v>
      </c>
      <c r="AB568">
        <v>-6</v>
      </c>
      <c r="AC568">
        <v>160</v>
      </c>
      <c r="AD568">
        <v>0</v>
      </c>
      <c r="AE568">
        <v>30272</v>
      </c>
      <c r="AF568">
        <v>37401</v>
      </c>
      <c r="AG568">
        <v>45501</v>
      </c>
      <c r="AH568">
        <v>1.55</v>
      </c>
      <c r="AI568" s="16">
        <v>0.98481591737117324</v>
      </c>
    </row>
    <row r="569" spans="1:35" x14ac:dyDescent="0.3">
      <c r="A569" t="s">
        <v>3602</v>
      </c>
      <c r="B569" t="s">
        <v>2574</v>
      </c>
      <c r="C569" t="s">
        <v>2574</v>
      </c>
      <c r="D569" t="s">
        <v>3012</v>
      </c>
      <c r="E569">
        <v>37416</v>
      </c>
      <c r="F569" t="s">
        <v>3603</v>
      </c>
      <c r="G569">
        <v>48089</v>
      </c>
      <c r="H569">
        <v>974.95</v>
      </c>
      <c r="I569" t="s">
        <v>418</v>
      </c>
      <c r="J569" t="s">
        <v>419</v>
      </c>
      <c r="K569" t="s">
        <v>39</v>
      </c>
      <c r="L569" t="s">
        <v>70</v>
      </c>
      <c r="M569" t="s">
        <v>349</v>
      </c>
      <c r="N569" t="s">
        <v>4551</v>
      </c>
      <c r="O569" t="s">
        <v>176</v>
      </c>
      <c r="P569" t="s">
        <v>235</v>
      </c>
      <c r="Q569" t="s">
        <v>5091</v>
      </c>
      <c r="R569" t="s">
        <v>5092</v>
      </c>
      <c r="S569">
        <v>2</v>
      </c>
      <c r="T569">
        <v>1.55</v>
      </c>
      <c r="U569">
        <v>0.23</v>
      </c>
      <c r="V569">
        <v>629</v>
      </c>
      <c r="W569">
        <v>1.54</v>
      </c>
      <c r="X569">
        <v>180</v>
      </c>
      <c r="Y569">
        <v>0.43</v>
      </c>
      <c r="Z569">
        <v>-9</v>
      </c>
      <c r="AA569">
        <v>-154</v>
      </c>
      <c r="AB569">
        <v>-78</v>
      </c>
      <c r="AC569">
        <v>-187</v>
      </c>
      <c r="AD569">
        <v>-419</v>
      </c>
      <c r="AE569">
        <v>45050</v>
      </c>
      <c r="AF569">
        <v>37401</v>
      </c>
      <c r="AG569">
        <v>48089</v>
      </c>
      <c r="AH569">
        <v>1.56</v>
      </c>
      <c r="AI569" s="16">
        <v>0.9945478642943576</v>
      </c>
    </row>
    <row r="570" spans="1:35" x14ac:dyDescent="0.3">
      <c r="A570" t="s">
        <v>3604</v>
      </c>
      <c r="B570" t="s">
        <v>2574</v>
      </c>
      <c r="C570" t="s">
        <v>2574</v>
      </c>
      <c r="D570" t="s">
        <v>3012</v>
      </c>
      <c r="E570">
        <v>37416</v>
      </c>
      <c r="F570" t="s">
        <v>3605</v>
      </c>
      <c r="G570">
        <v>45014</v>
      </c>
      <c r="H570">
        <v>650</v>
      </c>
      <c r="I570" t="s">
        <v>418</v>
      </c>
      <c r="J570" t="s">
        <v>419</v>
      </c>
      <c r="K570" t="s">
        <v>39</v>
      </c>
      <c r="L570" t="s">
        <v>70</v>
      </c>
      <c r="M570" t="s">
        <v>349</v>
      </c>
      <c r="N570" t="s">
        <v>4551</v>
      </c>
      <c r="O570" t="s">
        <v>87</v>
      </c>
      <c r="P570" t="s">
        <v>1354</v>
      </c>
      <c r="Q570" t="s">
        <v>5093</v>
      </c>
      <c r="R570" t="s">
        <v>5094</v>
      </c>
      <c r="S570">
        <v>1</v>
      </c>
      <c r="T570">
        <v>1.76</v>
      </c>
      <c r="U570">
        <v>0.23</v>
      </c>
      <c r="V570">
        <v>369</v>
      </c>
      <c r="W570">
        <v>0.88</v>
      </c>
      <c r="X570">
        <v>83</v>
      </c>
      <c r="Y570">
        <v>0.3</v>
      </c>
      <c r="Z570">
        <v>-7</v>
      </c>
      <c r="AA570">
        <v>-154</v>
      </c>
      <c r="AB570">
        <v>-26</v>
      </c>
      <c r="AC570">
        <v>210</v>
      </c>
      <c r="AD570">
        <v>30</v>
      </c>
      <c r="AE570">
        <v>37885</v>
      </c>
      <c r="AF570">
        <v>37401</v>
      </c>
      <c r="AG570">
        <v>45069</v>
      </c>
      <c r="AH570">
        <v>1.77</v>
      </c>
      <c r="AI570" s="16">
        <v>0.94914787299759917</v>
      </c>
    </row>
    <row r="571" spans="1:35" x14ac:dyDescent="0.3">
      <c r="A571" t="s">
        <v>3606</v>
      </c>
      <c r="B571" t="s">
        <v>2574</v>
      </c>
      <c r="C571" t="s">
        <v>2574</v>
      </c>
      <c r="D571" t="s">
        <v>3069</v>
      </c>
      <c r="E571">
        <v>60632</v>
      </c>
      <c r="F571" t="s">
        <v>3088</v>
      </c>
      <c r="G571">
        <v>30043</v>
      </c>
      <c r="H571">
        <v>10187.1</v>
      </c>
      <c r="I571" t="s">
        <v>418</v>
      </c>
      <c r="J571" t="s">
        <v>419</v>
      </c>
      <c r="K571" t="s">
        <v>39</v>
      </c>
      <c r="L571" t="s">
        <v>53</v>
      </c>
      <c r="M571" t="s">
        <v>159</v>
      </c>
      <c r="N571" t="s">
        <v>5095</v>
      </c>
      <c r="O571" t="s">
        <v>50</v>
      </c>
      <c r="P571" t="s">
        <v>420</v>
      </c>
      <c r="Q571" t="s">
        <v>4619</v>
      </c>
      <c r="R571" t="s">
        <v>5096</v>
      </c>
      <c r="S571">
        <v>11</v>
      </c>
      <c r="T571">
        <v>1.98</v>
      </c>
      <c r="U571">
        <v>0.22</v>
      </c>
      <c r="V571">
        <v>735</v>
      </c>
      <c r="W571">
        <v>1.46</v>
      </c>
      <c r="X571">
        <v>75</v>
      </c>
      <c r="Y571">
        <v>0.3</v>
      </c>
      <c r="Z571">
        <v>17</v>
      </c>
      <c r="AA571">
        <v>-132</v>
      </c>
      <c r="AB571">
        <v>35</v>
      </c>
      <c r="AC571">
        <v>243</v>
      </c>
      <c r="AD571">
        <v>146</v>
      </c>
      <c r="AE571">
        <v>60601</v>
      </c>
      <c r="AF571">
        <v>60601</v>
      </c>
      <c r="AG571">
        <v>30227</v>
      </c>
      <c r="AH571">
        <v>1.98</v>
      </c>
      <c r="AI571" s="16">
        <v>0.96617631733978082</v>
      </c>
    </row>
    <row r="572" spans="1:35" x14ac:dyDescent="0.3">
      <c r="A572" t="s">
        <v>3607</v>
      </c>
      <c r="B572" t="s">
        <v>2574</v>
      </c>
      <c r="C572" t="s">
        <v>2574</v>
      </c>
      <c r="D572" t="s">
        <v>3608</v>
      </c>
      <c r="E572">
        <v>45828</v>
      </c>
      <c r="F572" t="s">
        <v>3098</v>
      </c>
      <c r="G572">
        <v>27302</v>
      </c>
      <c r="H572">
        <v>1053.3599999999999</v>
      </c>
      <c r="I572" t="s">
        <v>418</v>
      </c>
      <c r="J572" t="s">
        <v>419</v>
      </c>
      <c r="K572" t="s">
        <v>39</v>
      </c>
      <c r="L572" t="s">
        <v>87</v>
      </c>
      <c r="M572" t="s">
        <v>1075</v>
      </c>
      <c r="N572" t="s">
        <v>5097</v>
      </c>
      <c r="O572" t="s">
        <v>68</v>
      </c>
      <c r="P572" t="s">
        <v>1239</v>
      </c>
      <c r="Q572" t="s">
        <v>4626</v>
      </c>
      <c r="R572" t="s">
        <v>5098</v>
      </c>
      <c r="S572">
        <v>2</v>
      </c>
      <c r="T572">
        <v>1.98</v>
      </c>
      <c r="U572">
        <v>0.22</v>
      </c>
      <c r="V572">
        <v>532</v>
      </c>
      <c r="W572">
        <v>0.88</v>
      </c>
      <c r="X572">
        <v>74</v>
      </c>
      <c r="Y572">
        <v>0.3</v>
      </c>
      <c r="Z572">
        <v>35</v>
      </c>
      <c r="AA572">
        <v>-81</v>
      </c>
      <c r="AB572">
        <v>39</v>
      </c>
      <c r="AC572">
        <v>132</v>
      </c>
      <c r="AD572">
        <v>90</v>
      </c>
      <c r="AE572">
        <v>45801</v>
      </c>
      <c r="AF572">
        <v>45828</v>
      </c>
      <c r="AG572">
        <v>27302</v>
      </c>
      <c r="AH572">
        <v>1.98</v>
      </c>
      <c r="AI572" s="16">
        <v>1</v>
      </c>
    </row>
    <row r="573" spans="1:35" x14ac:dyDescent="0.3">
      <c r="A573" t="s">
        <v>3609</v>
      </c>
      <c r="B573" t="s">
        <v>2574</v>
      </c>
      <c r="C573" t="s">
        <v>2574</v>
      </c>
      <c r="D573" t="s">
        <v>3610</v>
      </c>
      <c r="E573">
        <v>60525</v>
      </c>
      <c r="F573" t="s">
        <v>3088</v>
      </c>
      <c r="G573">
        <v>30043</v>
      </c>
      <c r="H573">
        <v>2938.32</v>
      </c>
      <c r="I573" t="s">
        <v>418</v>
      </c>
      <c r="J573" t="s">
        <v>419</v>
      </c>
      <c r="K573" t="s">
        <v>39</v>
      </c>
      <c r="L573" t="s">
        <v>50</v>
      </c>
      <c r="M573" t="s">
        <v>420</v>
      </c>
      <c r="N573" t="s">
        <v>4619</v>
      </c>
      <c r="O573" t="s">
        <v>53</v>
      </c>
      <c r="P573" t="s">
        <v>421</v>
      </c>
      <c r="Q573" t="s">
        <v>5099</v>
      </c>
      <c r="R573" t="s">
        <v>5100</v>
      </c>
      <c r="S573">
        <v>3</v>
      </c>
      <c r="T573">
        <v>1.25</v>
      </c>
      <c r="U573">
        <v>0.22</v>
      </c>
      <c r="V573">
        <v>745</v>
      </c>
      <c r="W573">
        <v>1.88</v>
      </c>
      <c r="X573">
        <v>40</v>
      </c>
      <c r="Y573">
        <v>0.27</v>
      </c>
      <c r="Z573">
        <v>16</v>
      </c>
      <c r="AA573">
        <v>-16</v>
      </c>
      <c r="AB573">
        <v>-64</v>
      </c>
      <c r="AC573">
        <v>-229</v>
      </c>
      <c r="AD573">
        <v>-309</v>
      </c>
      <c r="AE573">
        <v>30263</v>
      </c>
      <c r="AF573">
        <v>30227</v>
      </c>
      <c r="AG573">
        <v>60526</v>
      </c>
      <c r="AH573">
        <v>1.25</v>
      </c>
      <c r="AI573" s="16">
        <v>0.96017167335456122</v>
      </c>
    </row>
    <row r="574" spans="1:35" x14ac:dyDescent="0.3">
      <c r="A574" t="s">
        <v>3611</v>
      </c>
      <c r="B574" t="s">
        <v>2574</v>
      </c>
      <c r="C574" t="s">
        <v>2574</v>
      </c>
      <c r="D574" t="s">
        <v>3610</v>
      </c>
      <c r="E574">
        <v>60525</v>
      </c>
      <c r="F574" t="s">
        <v>3612</v>
      </c>
      <c r="G574">
        <v>30071</v>
      </c>
      <c r="H574">
        <v>1443.42</v>
      </c>
      <c r="I574" t="s">
        <v>418</v>
      </c>
      <c r="J574" t="s">
        <v>419</v>
      </c>
      <c r="K574" t="s">
        <v>39</v>
      </c>
      <c r="L574" t="s">
        <v>50</v>
      </c>
      <c r="M574" t="s">
        <v>422</v>
      </c>
      <c r="N574" t="s">
        <v>5101</v>
      </c>
      <c r="O574" t="s">
        <v>53</v>
      </c>
      <c r="P574" t="s">
        <v>421</v>
      </c>
      <c r="Q574" t="s">
        <v>5099</v>
      </c>
      <c r="R574" t="s">
        <v>5102</v>
      </c>
      <c r="S574">
        <v>9</v>
      </c>
      <c r="T574">
        <v>1.25</v>
      </c>
      <c r="U574">
        <v>0.22</v>
      </c>
      <c r="V574">
        <v>732</v>
      </c>
      <c r="W574">
        <v>1.77</v>
      </c>
      <c r="X574">
        <v>49</v>
      </c>
      <c r="Y574">
        <v>0.28000000000000003</v>
      </c>
      <c r="Z574">
        <v>16</v>
      </c>
      <c r="AA574">
        <v>-20</v>
      </c>
      <c r="AB574">
        <v>-38</v>
      </c>
      <c r="AC574">
        <v>-233</v>
      </c>
      <c r="AD574">
        <v>-291</v>
      </c>
      <c r="AE574">
        <v>30263</v>
      </c>
      <c r="AF574">
        <v>30003</v>
      </c>
      <c r="AG574">
        <v>60526</v>
      </c>
      <c r="AH574">
        <v>1.25</v>
      </c>
      <c r="AI574" s="16">
        <v>0.99184403016870204</v>
      </c>
    </row>
    <row r="575" spans="1:35" x14ac:dyDescent="0.3">
      <c r="A575" t="s">
        <v>3613</v>
      </c>
      <c r="B575" t="s">
        <v>2574</v>
      </c>
      <c r="C575" t="s">
        <v>2574</v>
      </c>
      <c r="D575" t="s">
        <v>3088</v>
      </c>
      <c r="E575">
        <v>30043</v>
      </c>
      <c r="F575" t="s">
        <v>3610</v>
      </c>
      <c r="G575">
        <v>60525</v>
      </c>
      <c r="H575">
        <v>1862.5</v>
      </c>
      <c r="I575" t="s">
        <v>418</v>
      </c>
      <c r="J575" t="s">
        <v>419</v>
      </c>
      <c r="K575" t="s">
        <v>39</v>
      </c>
      <c r="L575" t="s">
        <v>50</v>
      </c>
      <c r="M575" t="s">
        <v>420</v>
      </c>
      <c r="N575" t="s">
        <v>4619</v>
      </c>
      <c r="O575" t="s">
        <v>53</v>
      </c>
      <c r="P575" t="s">
        <v>421</v>
      </c>
      <c r="Q575" t="s">
        <v>5099</v>
      </c>
      <c r="R575" t="s">
        <v>5100</v>
      </c>
      <c r="S575">
        <v>3</v>
      </c>
      <c r="T575">
        <v>1.25</v>
      </c>
      <c r="U575">
        <v>0.22</v>
      </c>
      <c r="V575">
        <v>745</v>
      </c>
      <c r="W575">
        <v>1.88</v>
      </c>
      <c r="X575">
        <v>40</v>
      </c>
      <c r="Y575">
        <v>0.27</v>
      </c>
      <c r="Z575">
        <v>16</v>
      </c>
      <c r="AA575">
        <v>-16</v>
      </c>
      <c r="AB575">
        <v>-64</v>
      </c>
      <c r="AC575">
        <v>-229</v>
      </c>
      <c r="AD575">
        <v>-309</v>
      </c>
      <c r="AE575">
        <v>30263</v>
      </c>
      <c r="AF575">
        <v>30227</v>
      </c>
      <c r="AG575">
        <v>60526</v>
      </c>
      <c r="AH575">
        <v>1.25</v>
      </c>
      <c r="AI575" s="16">
        <v>0.96017167335456122</v>
      </c>
    </row>
    <row r="576" spans="1:35" x14ac:dyDescent="0.3">
      <c r="A576" t="s">
        <v>3614</v>
      </c>
      <c r="B576" t="s">
        <v>2574</v>
      </c>
      <c r="C576" t="s">
        <v>2574</v>
      </c>
      <c r="D576" t="s">
        <v>2631</v>
      </c>
      <c r="E576">
        <v>37087</v>
      </c>
      <c r="F576" t="s">
        <v>3002</v>
      </c>
      <c r="G576">
        <v>30517</v>
      </c>
      <c r="H576">
        <v>2025</v>
      </c>
      <c r="I576" t="s">
        <v>418</v>
      </c>
      <c r="J576" t="s">
        <v>419</v>
      </c>
      <c r="K576" t="s">
        <v>39</v>
      </c>
      <c r="L576" t="s">
        <v>70</v>
      </c>
      <c r="M576" t="s">
        <v>575</v>
      </c>
      <c r="N576" t="s">
        <v>4312</v>
      </c>
      <c r="O576" t="s">
        <v>50</v>
      </c>
      <c r="P576" t="s">
        <v>615</v>
      </c>
      <c r="Q576" t="s">
        <v>4541</v>
      </c>
      <c r="R576" t="s">
        <v>5103</v>
      </c>
      <c r="S576">
        <v>2</v>
      </c>
      <c r="T576">
        <v>2.37</v>
      </c>
      <c r="U576">
        <v>0.23</v>
      </c>
      <c r="V576">
        <v>285</v>
      </c>
      <c r="W576">
        <v>1.17</v>
      </c>
      <c r="X576">
        <v>37</v>
      </c>
      <c r="Y576">
        <v>0.25</v>
      </c>
      <c r="Z576">
        <v>-6</v>
      </c>
      <c r="AA576">
        <v>-28</v>
      </c>
      <c r="AB576">
        <v>-150</v>
      </c>
      <c r="AC576">
        <v>44</v>
      </c>
      <c r="AD576">
        <v>-134</v>
      </c>
      <c r="AE576">
        <v>37201</v>
      </c>
      <c r="AF576">
        <v>37087</v>
      </c>
      <c r="AG576">
        <v>30517</v>
      </c>
      <c r="AH576">
        <v>2.38</v>
      </c>
      <c r="AI576" s="16">
        <v>1</v>
      </c>
    </row>
    <row r="577" spans="1:35" x14ac:dyDescent="0.3">
      <c r="A577" t="s">
        <v>3615</v>
      </c>
      <c r="B577" t="s">
        <v>2574</v>
      </c>
      <c r="C577" t="s">
        <v>2574</v>
      </c>
      <c r="D577" t="s">
        <v>2631</v>
      </c>
      <c r="E577">
        <v>37087</v>
      </c>
      <c r="F577" t="s">
        <v>3485</v>
      </c>
      <c r="G577">
        <v>53144</v>
      </c>
      <c r="H577">
        <v>7588.8</v>
      </c>
      <c r="I577" t="s">
        <v>418</v>
      </c>
      <c r="J577" t="s">
        <v>419</v>
      </c>
      <c r="K577" t="s">
        <v>39</v>
      </c>
      <c r="L577" t="s">
        <v>70</v>
      </c>
      <c r="M577" t="s">
        <v>575</v>
      </c>
      <c r="N577" t="s">
        <v>4312</v>
      </c>
      <c r="O577" t="s">
        <v>140</v>
      </c>
      <c r="P577" t="s">
        <v>1555</v>
      </c>
      <c r="Q577" t="s">
        <v>4982</v>
      </c>
      <c r="R577" t="s">
        <v>5104</v>
      </c>
      <c r="S577">
        <v>5</v>
      </c>
      <c r="T577">
        <v>1.8</v>
      </c>
      <c r="U577">
        <v>0.23</v>
      </c>
      <c r="V577">
        <v>527</v>
      </c>
      <c r="W577">
        <v>1.02</v>
      </c>
      <c r="X577">
        <v>56</v>
      </c>
      <c r="Y577">
        <v>0.28000000000000003</v>
      </c>
      <c r="Z577">
        <v>44</v>
      </c>
      <c r="AA577">
        <v>-28</v>
      </c>
      <c r="AB577">
        <v>6</v>
      </c>
      <c r="AC577">
        <v>191</v>
      </c>
      <c r="AD577">
        <v>169</v>
      </c>
      <c r="AE577">
        <v>42134</v>
      </c>
      <c r="AF577">
        <v>37087</v>
      </c>
      <c r="AG577">
        <v>53140</v>
      </c>
      <c r="AH577">
        <v>1.81</v>
      </c>
      <c r="AI577" s="16">
        <v>1</v>
      </c>
    </row>
    <row r="578" spans="1:35" x14ac:dyDescent="0.3">
      <c r="A578" t="s">
        <v>3616</v>
      </c>
      <c r="B578" t="s">
        <v>2574</v>
      </c>
      <c r="C578" t="s">
        <v>2574</v>
      </c>
      <c r="D578" t="s">
        <v>2631</v>
      </c>
      <c r="E578">
        <v>37087</v>
      </c>
      <c r="F578" t="s">
        <v>2852</v>
      </c>
      <c r="G578">
        <v>30180</v>
      </c>
      <c r="H578">
        <v>720</v>
      </c>
      <c r="I578" t="s">
        <v>418</v>
      </c>
      <c r="J578" t="s">
        <v>419</v>
      </c>
      <c r="K578" t="s">
        <v>39</v>
      </c>
      <c r="L578" t="s">
        <v>70</v>
      </c>
      <c r="M578" t="s">
        <v>575</v>
      </c>
      <c r="N578" t="s">
        <v>4312</v>
      </c>
      <c r="O578" t="s">
        <v>50</v>
      </c>
      <c r="P578" t="s">
        <v>390</v>
      </c>
      <c r="Q578" t="s">
        <v>4405</v>
      </c>
      <c r="R578" t="s">
        <v>5105</v>
      </c>
      <c r="S578">
        <v>1</v>
      </c>
      <c r="T578">
        <v>3.45</v>
      </c>
      <c r="U578">
        <v>0.23</v>
      </c>
      <c r="V578">
        <v>245</v>
      </c>
      <c r="W578">
        <v>0.88</v>
      </c>
      <c r="X578">
        <v>37</v>
      </c>
      <c r="Y578">
        <v>0.25</v>
      </c>
      <c r="Z578">
        <v>-5</v>
      </c>
      <c r="AA578">
        <v>-28</v>
      </c>
      <c r="AB578">
        <v>4</v>
      </c>
      <c r="AC578">
        <v>286</v>
      </c>
      <c r="AD578">
        <v>262</v>
      </c>
      <c r="AE578">
        <v>37086</v>
      </c>
      <c r="AF578">
        <v>37087</v>
      </c>
      <c r="AG578">
        <v>30180</v>
      </c>
      <c r="AH578">
        <v>3.46</v>
      </c>
      <c r="AI578" s="16">
        <v>1</v>
      </c>
    </row>
    <row r="579" spans="1:35" x14ac:dyDescent="0.3">
      <c r="A579" t="s">
        <v>3617</v>
      </c>
      <c r="B579" t="s">
        <v>2574</v>
      </c>
      <c r="C579" t="s">
        <v>2574</v>
      </c>
      <c r="D579" t="s">
        <v>3618</v>
      </c>
      <c r="E579">
        <v>47250</v>
      </c>
      <c r="F579" t="s">
        <v>3223</v>
      </c>
      <c r="G579">
        <v>30297</v>
      </c>
      <c r="H579">
        <v>972.18</v>
      </c>
      <c r="I579" t="s">
        <v>418</v>
      </c>
      <c r="J579" t="s">
        <v>419</v>
      </c>
      <c r="K579" t="s">
        <v>39</v>
      </c>
      <c r="L579" t="s">
        <v>42</v>
      </c>
      <c r="M579" t="s">
        <v>255</v>
      </c>
      <c r="N579" t="s">
        <v>5106</v>
      </c>
      <c r="O579" t="s">
        <v>50</v>
      </c>
      <c r="P579" t="s">
        <v>411</v>
      </c>
      <c r="Q579" t="s">
        <v>4738</v>
      </c>
      <c r="R579" t="s">
        <v>5107</v>
      </c>
      <c r="S579">
        <v>2</v>
      </c>
      <c r="T579">
        <v>1.98</v>
      </c>
      <c r="U579">
        <v>0.22</v>
      </c>
      <c r="V579">
        <v>491</v>
      </c>
      <c r="W579">
        <v>0.95</v>
      </c>
      <c r="X579">
        <v>36</v>
      </c>
      <c r="Y579">
        <v>0.25</v>
      </c>
      <c r="Z579">
        <v>-5</v>
      </c>
      <c r="AA579">
        <v>-47</v>
      </c>
      <c r="AB579">
        <v>4</v>
      </c>
      <c r="AC579">
        <v>175</v>
      </c>
      <c r="AD579">
        <v>132</v>
      </c>
      <c r="AE579">
        <v>47265</v>
      </c>
      <c r="AF579">
        <v>47250</v>
      </c>
      <c r="AG579">
        <v>30050</v>
      </c>
      <c r="AH579">
        <v>1.98</v>
      </c>
      <c r="AI579" s="16">
        <v>0.97354497354497349</v>
      </c>
    </row>
    <row r="580" spans="1:35" x14ac:dyDescent="0.3">
      <c r="A580" t="s">
        <v>3619</v>
      </c>
      <c r="B580" t="s">
        <v>2574</v>
      </c>
      <c r="C580" t="s">
        <v>2574</v>
      </c>
      <c r="D580" t="s">
        <v>3618</v>
      </c>
      <c r="E580">
        <v>47250</v>
      </c>
      <c r="F580" t="s">
        <v>3108</v>
      </c>
      <c r="G580">
        <v>38671</v>
      </c>
      <c r="H580">
        <v>2361.8200000000002</v>
      </c>
      <c r="I580" t="s">
        <v>418</v>
      </c>
      <c r="J580" t="s">
        <v>419</v>
      </c>
      <c r="K580" t="s">
        <v>39</v>
      </c>
      <c r="L580" t="s">
        <v>42</v>
      </c>
      <c r="M580" t="s">
        <v>255</v>
      </c>
      <c r="N580" t="s">
        <v>5106</v>
      </c>
      <c r="O580" t="s">
        <v>66</v>
      </c>
      <c r="P580" t="s">
        <v>497</v>
      </c>
      <c r="Q580" t="s">
        <v>5017</v>
      </c>
      <c r="R580" t="s">
        <v>5108</v>
      </c>
      <c r="S580">
        <v>3</v>
      </c>
      <c r="T580">
        <v>1.79</v>
      </c>
      <c r="U580">
        <v>0.23</v>
      </c>
      <c r="V580">
        <v>439</v>
      </c>
      <c r="W580">
        <v>0.83</v>
      </c>
      <c r="X580">
        <v>54</v>
      </c>
      <c r="Y580">
        <v>0.28000000000000003</v>
      </c>
      <c r="Z580">
        <v>-7</v>
      </c>
      <c r="AA580">
        <v>-47</v>
      </c>
      <c r="AB580">
        <v>13</v>
      </c>
      <c r="AC580">
        <v>343</v>
      </c>
      <c r="AD580">
        <v>309</v>
      </c>
      <c r="AE580">
        <v>47265</v>
      </c>
      <c r="AF580">
        <v>47250</v>
      </c>
      <c r="AG580">
        <v>38671</v>
      </c>
      <c r="AH580">
        <v>1.8</v>
      </c>
      <c r="AI580" s="16">
        <v>1</v>
      </c>
    </row>
    <row r="581" spans="1:35" x14ac:dyDescent="0.3">
      <c r="A581" t="s">
        <v>3620</v>
      </c>
      <c r="B581" t="s">
        <v>2574</v>
      </c>
      <c r="C581" t="s">
        <v>2574</v>
      </c>
      <c r="D581" t="s">
        <v>3612</v>
      </c>
      <c r="E581">
        <v>30071</v>
      </c>
      <c r="F581" t="s">
        <v>3610</v>
      </c>
      <c r="G581">
        <v>60525</v>
      </c>
      <c r="H581">
        <v>10065</v>
      </c>
      <c r="I581" t="s">
        <v>418</v>
      </c>
      <c r="J581" t="s">
        <v>419</v>
      </c>
      <c r="K581" t="s">
        <v>39</v>
      </c>
      <c r="L581" t="s">
        <v>50</v>
      </c>
      <c r="M581" t="s">
        <v>422</v>
      </c>
      <c r="N581" t="s">
        <v>5101</v>
      </c>
      <c r="O581" t="s">
        <v>53</v>
      </c>
      <c r="P581" t="s">
        <v>421</v>
      </c>
      <c r="Q581" t="s">
        <v>5099</v>
      </c>
      <c r="R581" t="s">
        <v>5102</v>
      </c>
      <c r="S581">
        <v>9</v>
      </c>
      <c r="T581">
        <v>1.25</v>
      </c>
      <c r="U581">
        <v>0.22</v>
      </c>
      <c r="V581">
        <v>732</v>
      </c>
      <c r="W581">
        <v>1.77</v>
      </c>
      <c r="X581">
        <v>49</v>
      </c>
      <c r="Y581">
        <v>0.28000000000000003</v>
      </c>
      <c r="Z581">
        <v>16</v>
      </c>
      <c r="AA581">
        <v>-20</v>
      </c>
      <c r="AB581">
        <v>-38</v>
      </c>
      <c r="AC581">
        <v>-233</v>
      </c>
      <c r="AD581">
        <v>-291</v>
      </c>
      <c r="AE581">
        <v>30263</v>
      </c>
      <c r="AF581">
        <v>30003</v>
      </c>
      <c r="AG581">
        <v>60526</v>
      </c>
      <c r="AH581">
        <v>1.25</v>
      </c>
      <c r="AI581" s="16">
        <v>0.99184403016870204</v>
      </c>
    </row>
    <row r="582" spans="1:35" x14ac:dyDescent="0.3">
      <c r="A582" t="s">
        <v>3621</v>
      </c>
      <c r="B582" t="s">
        <v>2574</v>
      </c>
      <c r="C582" t="s">
        <v>2574</v>
      </c>
      <c r="D582" t="s">
        <v>3419</v>
      </c>
      <c r="E582">
        <v>47265</v>
      </c>
      <c r="F582" t="s">
        <v>3223</v>
      </c>
      <c r="G582">
        <v>30297</v>
      </c>
      <c r="H582">
        <v>1976.04</v>
      </c>
      <c r="I582" t="s">
        <v>418</v>
      </c>
      <c r="J582" t="s">
        <v>419</v>
      </c>
      <c r="K582" t="s">
        <v>39</v>
      </c>
      <c r="L582" t="s">
        <v>42</v>
      </c>
      <c r="M582" t="s">
        <v>436</v>
      </c>
      <c r="N582" t="s">
        <v>4918</v>
      </c>
      <c r="O582" t="s">
        <v>50</v>
      </c>
      <c r="P582" t="s">
        <v>411</v>
      </c>
      <c r="Q582" t="s">
        <v>4738</v>
      </c>
      <c r="R582" t="s">
        <v>5109</v>
      </c>
      <c r="S582">
        <v>1</v>
      </c>
      <c r="T582">
        <v>1.98</v>
      </c>
      <c r="U582">
        <v>0.23</v>
      </c>
      <c r="V582">
        <v>499</v>
      </c>
      <c r="W582">
        <v>0.97</v>
      </c>
      <c r="X582">
        <v>0</v>
      </c>
      <c r="Y582">
        <v>0.25</v>
      </c>
      <c r="Z582">
        <v>3</v>
      </c>
      <c r="AA582">
        <v>-44</v>
      </c>
      <c r="AB582">
        <v>-1</v>
      </c>
      <c r="AC582">
        <v>256</v>
      </c>
      <c r="AD582">
        <v>211</v>
      </c>
      <c r="AE582">
        <v>47265</v>
      </c>
      <c r="AF582">
        <v>47265</v>
      </c>
      <c r="AG582">
        <v>30050</v>
      </c>
      <c r="AH582">
        <v>1.99</v>
      </c>
      <c r="AI582" s="16">
        <v>0.94908521541879509</v>
      </c>
    </row>
    <row r="583" spans="1:35" x14ac:dyDescent="0.3">
      <c r="A583" t="s">
        <v>3622</v>
      </c>
      <c r="B583" t="s">
        <v>2574</v>
      </c>
      <c r="C583" t="s">
        <v>2574</v>
      </c>
      <c r="D583" t="s">
        <v>3419</v>
      </c>
      <c r="E583">
        <v>47265</v>
      </c>
      <c r="F583" t="s">
        <v>3108</v>
      </c>
      <c r="G583">
        <v>38671</v>
      </c>
      <c r="H583">
        <v>2320.5</v>
      </c>
      <c r="I583" t="s">
        <v>418</v>
      </c>
      <c r="J583" t="s">
        <v>419</v>
      </c>
      <c r="K583" t="s">
        <v>39</v>
      </c>
      <c r="L583" t="s">
        <v>42</v>
      </c>
      <c r="M583" t="s">
        <v>436</v>
      </c>
      <c r="N583" t="s">
        <v>4918</v>
      </c>
      <c r="O583" t="s">
        <v>66</v>
      </c>
      <c r="P583" t="s">
        <v>497</v>
      </c>
      <c r="Q583" t="s">
        <v>5017</v>
      </c>
      <c r="R583" t="s">
        <v>5110</v>
      </c>
      <c r="S583">
        <v>2</v>
      </c>
      <c r="T583">
        <v>1.77</v>
      </c>
      <c r="U583">
        <v>0.23</v>
      </c>
      <c r="V583">
        <v>455</v>
      </c>
      <c r="W583">
        <v>0.86</v>
      </c>
      <c r="X583">
        <v>54</v>
      </c>
      <c r="Y583">
        <v>0.28000000000000003</v>
      </c>
      <c r="Z583">
        <v>6</v>
      </c>
      <c r="AA583">
        <v>-44</v>
      </c>
      <c r="AB583">
        <v>25</v>
      </c>
      <c r="AC583">
        <v>433</v>
      </c>
      <c r="AD583">
        <v>414</v>
      </c>
      <c r="AE583">
        <v>47240</v>
      </c>
      <c r="AF583">
        <v>47265</v>
      </c>
      <c r="AG583">
        <v>38671</v>
      </c>
      <c r="AH583">
        <v>1.78</v>
      </c>
      <c r="AI583" s="16">
        <v>0.96761435320046185</v>
      </c>
    </row>
    <row r="584" spans="1:35" x14ac:dyDescent="0.3">
      <c r="A584" t="s">
        <v>3623</v>
      </c>
      <c r="B584" t="s">
        <v>3624</v>
      </c>
      <c r="C584" t="s">
        <v>2548</v>
      </c>
      <c r="D584" t="s">
        <v>2765</v>
      </c>
      <c r="E584">
        <v>29801</v>
      </c>
      <c r="F584" t="s">
        <v>2627</v>
      </c>
      <c r="G584">
        <v>38611</v>
      </c>
      <c r="H584">
        <v>2380.3200000000002</v>
      </c>
      <c r="I584" t="s">
        <v>217</v>
      </c>
      <c r="J584" t="s">
        <v>218</v>
      </c>
      <c r="K584" t="s">
        <v>39</v>
      </c>
      <c r="L584" t="s">
        <v>90</v>
      </c>
      <c r="M584" t="s">
        <v>1588</v>
      </c>
      <c r="N584" t="s">
        <v>4325</v>
      </c>
      <c r="O584" t="s">
        <v>66</v>
      </c>
      <c r="P584" t="s">
        <v>774</v>
      </c>
      <c r="Q584" t="s">
        <v>4601</v>
      </c>
      <c r="R584" t="s">
        <v>5111</v>
      </c>
      <c r="S584">
        <v>1</v>
      </c>
      <c r="T584">
        <v>1.52</v>
      </c>
      <c r="U584">
        <v>0.18</v>
      </c>
      <c r="V584">
        <v>522</v>
      </c>
      <c r="W584">
        <v>0.92</v>
      </c>
      <c r="X584">
        <v>0</v>
      </c>
      <c r="Y584">
        <v>0.25</v>
      </c>
      <c r="Z584">
        <v>16</v>
      </c>
      <c r="AA584">
        <v>-48</v>
      </c>
      <c r="AB584">
        <v>29</v>
      </c>
      <c r="AC584">
        <v>275</v>
      </c>
      <c r="AD584">
        <v>256</v>
      </c>
      <c r="AE584">
        <v>29801</v>
      </c>
      <c r="AF584">
        <v>29801</v>
      </c>
      <c r="AG584">
        <v>38611</v>
      </c>
      <c r="AH584">
        <v>1.48</v>
      </c>
      <c r="AI584" s="16">
        <v>1</v>
      </c>
    </row>
    <row r="585" spans="1:35" x14ac:dyDescent="0.3">
      <c r="A585" t="s">
        <v>3625</v>
      </c>
      <c r="B585" t="s">
        <v>3624</v>
      </c>
      <c r="C585" t="s">
        <v>2548</v>
      </c>
      <c r="D585" t="s">
        <v>2765</v>
      </c>
      <c r="E585">
        <v>29801</v>
      </c>
      <c r="F585" t="s">
        <v>2854</v>
      </c>
      <c r="G585">
        <v>38301</v>
      </c>
      <c r="H585">
        <v>35945.94</v>
      </c>
      <c r="I585" t="s">
        <v>217</v>
      </c>
      <c r="J585" t="s">
        <v>218</v>
      </c>
      <c r="K585" t="s">
        <v>39</v>
      </c>
      <c r="L585" t="s">
        <v>90</v>
      </c>
      <c r="M585" t="s">
        <v>1588</v>
      </c>
      <c r="N585" t="s">
        <v>4325</v>
      </c>
      <c r="O585" t="s">
        <v>70</v>
      </c>
      <c r="P585" t="s">
        <v>71</v>
      </c>
      <c r="Q585" t="s">
        <v>4407</v>
      </c>
      <c r="R585" t="s">
        <v>5112</v>
      </c>
      <c r="S585">
        <v>18</v>
      </c>
      <c r="T585">
        <v>1.54</v>
      </c>
      <c r="U585">
        <v>0.18</v>
      </c>
      <c r="V585">
        <v>519</v>
      </c>
      <c r="W585">
        <v>0.97</v>
      </c>
      <c r="X585">
        <v>60</v>
      </c>
      <c r="Y585">
        <v>0.3</v>
      </c>
      <c r="Z585">
        <v>14</v>
      </c>
      <c r="AA585">
        <v>-48</v>
      </c>
      <c r="AB585">
        <v>18</v>
      </c>
      <c r="AC585">
        <v>302</v>
      </c>
      <c r="AD585">
        <v>272</v>
      </c>
      <c r="AE585">
        <v>28711</v>
      </c>
      <c r="AF585">
        <v>29801</v>
      </c>
      <c r="AG585">
        <v>38301</v>
      </c>
      <c r="AH585">
        <v>1.5</v>
      </c>
      <c r="AI585" s="16">
        <v>1</v>
      </c>
    </row>
    <row r="586" spans="1:35" x14ac:dyDescent="0.3">
      <c r="A586" t="s">
        <v>3626</v>
      </c>
      <c r="B586" t="s">
        <v>3624</v>
      </c>
      <c r="C586" t="s">
        <v>2548</v>
      </c>
      <c r="D586" t="s">
        <v>2765</v>
      </c>
      <c r="E586">
        <v>29801</v>
      </c>
      <c r="F586" t="s">
        <v>3627</v>
      </c>
      <c r="G586">
        <v>44256</v>
      </c>
      <c r="H586">
        <v>3380.4</v>
      </c>
      <c r="I586" t="s">
        <v>222</v>
      </c>
      <c r="J586" t="s">
        <v>218</v>
      </c>
      <c r="K586" t="s">
        <v>39</v>
      </c>
      <c r="L586" t="s">
        <v>90</v>
      </c>
      <c r="M586" t="s">
        <v>1588</v>
      </c>
      <c r="N586" t="s">
        <v>4325</v>
      </c>
      <c r="O586" t="s">
        <v>87</v>
      </c>
      <c r="P586" t="s">
        <v>227</v>
      </c>
      <c r="Q586" t="s">
        <v>5113</v>
      </c>
      <c r="R586" t="s">
        <v>5114</v>
      </c>
      <c r="S586">
        <v>3</v>
      </c>
      <c r="T586">
        <v>1.8</v>
      </c>
      <c r="U586">
        <v>0.18</v>
      </c>
      <c r="V586">
        <v>626</v>
      </c>
      <c r="W586">
        <v>1.03</v>
      </c>
      <c r="X586">
        <v>0</v>
      </c>
      <c r="Y586">
        <v>0.25</v>
      </c>
      <c r="Z586">
        <v>60</v>
      </c>
      <c r="AA586">
        <v>-67</v>
      </c>
      <c r="AB586">
        <v>43</v>
      </c>
      <c r="AC586">
        <v>158</v>
      </c>
      <c r="AD586">
        <v>134</v>
      </c>
      <c r="AE586">
        <v>29801</v>
      </c>
      <c r="AF586">
        <v>29801</v>
      </c>
      <c r="AG586">
        <v>44256</v>
      </c>
      <c r="AH586">
        <v>1.76</v>
      </c>
      <c r="AI586" s="16">
        <v>0.84949832775919731</v>
      </c>
    </row>
    <row r="587" spans="1:35" x14ac:dyDescent="0.3">
      <c r="A587" t="s">
        <v>3628</v>
      </c>
      <c r="B587" t="s">
        <v>3624</v>
      </c>
      <c r="C587" t="s">
        <v>2548</v>
      </c>
      <c r="D587" t="s">
        <v>2765</v>
      </c>
      <c r="E587">
        <v>29801</v>
      </c>
      <c r="F587" t="s">
        <v>3263</v>
      </c>
      <c r="G587">
        <v>43160</v>
      </c>
      <c r="H587">
        <v>913</v>
      </c>
      <c r="I587" t="s">
        <v>222</v>
      </c>
      <c r="J587" t="s">
        <v>218</v>
      </c>
      <c r="K587" t="s">
        <v>39</v>
      </c>
      <c r="L587" t="s">
        <v>90</v>
      </c>
      <c r="M587" t="s">
        <v>1588</v>
      </c>
      <c r="N587" t="s">
        <v>4325</v>
      </c>
      <c r="O587" t="s">
        <v>87</v>
      </c>
      <c r="P587" t="s">
        <v>815</v>
      </c>
      <c r="Q587" t="s">
        <v>4777</v>
      </c>
      <c r="R587" t="s">
        <v>5115</v>
      </c>
      <c r="S587">
        <v>2</v>
      </c>
      <c r="T587">
        <v>1.66</v>
      </c>
      <c r="U587">
        <v>0.18</v>
      </c>
      <c r="V587">
        <v>550</v>
      </c>
      <c r="W587">
        <v>1.24</v>
      </c>
      <c r="X587">
        <v>83</v>
      </c>
      <c r="Y587">
        <v>0.33</v>
      </c>
      <c r="Z587">
        <v>60</v>
      </c>
      <c r="AA587">
        <v>-67</v>
      </c>
      <c r="AB587">
        <v>-46</v>
      </c>
      <c r="AC587">
        <v>71</v>
      </c>
      <c r="AD587">
        <v>-42</v>
      </c>
      <c r="AE587">
        <v>29801</v>
      </c>
      <c r="AF587">
        <v>29801</v>
      </c>
      <c r="AG587">
        <v>43160</v>
      </c>
      <c r="AH587">
        <v>1.62</v>
      </c>
      <c r="AI587" s="16">
        <v>0.79821627647714599</v>
      </c>
    </row>
    <row r="588" spans="1:35" x14ac:dyDescent="0.3">
      <c r="A588" t="s">
        <v>3629</v>
      </c>
      <c r="B588" t="s">
        <v>3624</v>
      </c>
      <c r="C588" t="s">
        <v>2548</v>
      </c>
      <c r="D588" t="s">
        <v>3053</v>
      </c>
      <c r="E588">
        <v>29625</v>
      </c>
      <c r="F588" t="s">
        <v>3630</v>
      </c>
      <c r="G588">
        <v>47620</v>
      </c>
      <c r="H588">
        <v>882.18</v>
      </c>
      <c r="I588" t="s">
        <v>217</v>
      </c>
      <c r="J588" t="s">
        <v>218</v>
      </c>
      <c r="K588" t="s">
        <v>39</v>
      </c>
      <c r="L588" t="s">
        <v>90</v>
      </c>
      <c r="M588" t="s">
        <v>921</v>
      </c>
      <c r="N588" t="s">
        <v>4590</v>
      </c>
      <c r="O588" t="s">
        <v>42</v>
      </c>
      <c r="P588" t="s">
        <v>689</v>
      </c>
      <c r="Q588" t="s">
        <v>5116</v>
      </c>
      <c r="R588" t="s">
        <v>5117</v>
      </c>
      <c r="S588">
        <v>1</v>
      </c>
      <c r="T588">
        <v>1.74</v>
      </c>
      <c r="U588">
        <v>0.18</v>
      </c>
      <c r="V588">
        <v>507</v>
      </c>
      <c r="W588">
        <v>0.88</v>
      </c>
      <c r="X588">
        <v>75</v>
      </c>
      <c r="Y588">
        <v>0.3</v>
      </c>
      <c r="Z588">
        <v>15</v>
      </c>
      <c r="AA588">
        <v>-56</v>
      </c>
      <c r="AB588">
        <v>39</v>
      </c>
      <c r="AC588">
        <v>21</v>
      </c>
      <c r="AD588">
        <v>4</v>
      </c>
      <c r="AE588">
        <v>29353</v>
      </c>
      <c r="AF588">
        <v>29621</v>
      </c>
      <c r="AG588">
        <v>47620</v>
      </c>
      <c r="AH588">
        <v>1.7</v>
      </c>
      <c r="AI588" s="16">
        <v>0.97227922603079697</v>
      </c>
    </row>
    <row r="589" spans="1:35" x14ac:dyDescent="0.3">
      <c r="A589" t="s">
        <v>3631</v>
      </c>
      <c r="B589" t="s">
        <v>3624</v>
      </c>
      <c r="C589" t="s">
        <v>2548</v>
      </c>
      <c r="D589" t="s">
        <v>3632</v>
      </c>
      <c r="E589">
        <v>29016</v>
      </c>
      <c r="F589" t="s">
        <v>3633</v>
      </c>
      <c r="G589">
        <v>72908</v>
      </c>
      <c r="H589">
        <v>1900</v>
      </c>
      <c r="I589" t="s">
        <v>217</v>
      </c>
      <c r="J589" t="s">
        <v>218</v>
      </c>
      <c r="K589" t="s">
        <v>39</v>
      </c>
      <c r="L589" t="s">
        <v>90</v>
      </c>
      <c r="M589" t="s">
        <v>1610</v>
      </c>
      <c r="N589" t="s">
        <v>5118</v>
      </c>
      <c r="O589" t="s">
        <v>146</v>
      </c>
      <c r="P589" t="s">
        <v>219</v>
      </c>
      <c r="Q589" t="s">
        <v>5119</v>
      </c>
      <c r="R589" t="s">
        <v>5120</v>
      </c>
      <c r="S589">
        <v>1</v>
      </c>
      <c r="T589">
        <v>2.14</v>
      </c>
      <c r="U589">
        <v>0.18</v>
      </c>
      <c r="V589">
        <v>888</v>
      </c>
      <c r="W589">
        <v>1.83</v>
      </c>
      <c r="X589">
        <v>68</v>
      </c>
      <c r="Y589">
        <v>0.3</v>
      </c>
      <c r="Z589">
        <v>27</v>
      </c>
      <c r="AA589">
        <v>-52</v>
      </c>
      <c r="AB589">
        <v>-36</v>
      </c>
      <c r="AC589">
        <v>321</v>
      </c>
      <c r="AD589">
        <v>233</v>
      </c>
      <c r="AE589">
        <v>29801</v>
      </c>
      <c r="AF589">
        <v>29016</v>
      </c>
      <c r="AG589">
        <v>72901</v>
      </c>
      <c r="AH589">
        <v>2.1</v>
      </c>
      <c r="AI589" s="16">
        <v>1</v>
      </c>
    </row>
    <row r="590" spans="1:35" x14ac:dyDescent="0.3">
      <c r="A590" t="s">
        <v>3634</v>
      </c>
      <c r="B590" t="s">
        <v>3624</v>
      </c>
      <c r="C590" t="s">
        <v>2548</v>
      </c>
      <c r="D590" t="s">
        <v>3632</v>
      </c>
      <c r="E590">
        <v>29016</v>
      </c>
      <c r="F590" t="s">
        <v>3635</v>
      </c>
      <c r="G590">
        <v>15478</v>
      </c>
      <c r="H590">
        <v>928.62</v>
      </c>
      <c r="I590" t="s">
        <v>222</v>
      </c>
      <c r="J590" t="s">
        <v>218</v>
      </c>
      <c r="K590" t="s">
        <v>39</v>
      </c>
      <c r="L590" t="s">
        <v>90</v>
      </c>
      <c r="M590" t="s">
        <v>1610</v>
      </c>
      <c r="N590" t="s">
        <v>5118</v>
      </c>
      <c r="O590" t="s">
        <v>544</v>
      </c>
      <c r="P590" t="s">
        <v>1623</v>
      </c>
      <c r="Q590" t="s">
        <v>5121</v>
      </c>
      <c r="R590" t="s">
        <v>5122</v>
      </c>
      <c r="S590">
        <v>4</v>
      </c>
      <c r="T590">
        <v>1.98</v>
      </c>
      <c r="U590">
        <v>0.17</v>
      </c>
      <c r="V590">
        <v>469</v>
      </c>
      <c r="W590">
        <v>0.85</v>
      </c>
      <c r="X590">
        <v>50</v>
      </c>
      <c r="Y590">
        <v>0.26</v>
      </c>
      <c r="Z590">
        <v>44</v>
      </c>
      <c r="AA590">
        <v>-7</v>
      </c>
      <c r="AB590">
        <v>27</v>
      </c>
      <c r="AC590">
        <v>-129</v>
      </c>
      <c r="AD590">
        <v>-109</v>
      </c>
      <c r="AE590">
        <v>29706</v>
      </c>
      <c r="AF590">
        <v>29016</v>
      </c>
      <c r="AG590">
        <v>15478</v>
      </c>
      <c r="AH590">
        <v>1.93</v>
      </c>
      <c r="AI590" s="16">
        <v>0.87557603686635943</v>
      </c>
    </row>
    <row r="591" spans="1:35" x14ac:dyDescent="0.3">
      <c r="A591" t="s">
        <v>3636</v>
      </c>
      <c r="B591" t="s">
        <v>3624</v>
      </c>
      <c r="C591" t="s">
        <v>2548</v>
      </c>
      <c r="D591" t="s">
        <v>3637</v>
      </c>
      <c r="E591">
        <v>29706</v>
      </c>
      <c r="F591" t="s">
        <v>2854</v>
      </c>
      <c r="G591">
        <v>38301</v>
      </c>
      <c r="H591">
        <v>4479.5</v>
      </c>
      <c r="I591" t="s">
        <v>217</v>
      </c>
      <c r="J591" t="s">
        <v>218</v>
      </c>
      <c r="K591" t="s">
        <v>39</v>
      </c>
      <c r="L591" t="s">
        <v>90</v>
      </c>
      <c r="M591" t="s">
        <v>1589</v>
      </c>
      <c r="N591" t="s">
        <v>5123</v>
      </c>
      <c r="O591" t="s">
        <v>70</v>
      </c>
      <c r="P591" t="s">
        <v>71</v>
      </c>
      <c r="Q591" t="s">
        <v>4407</v>
      </c>
      <c r="R591" t="s">
        <v>5124</v>
      </c>
      <c r="S591">
        <v>2</v>
      </c>
      <c r="T591">
        <v>1.7</v>
      </c>
      <c r="U591">
        <v>0.18</v>
      </c>
      <c r="V591">
        <v>527</v>
      </c>
      <c r="W591">
        <v>1.05</v>
      </c>
      <c r="X591">
        <v>38</v>
      </c>
      <c r="Y591">
        <v>0.25</v>
      </c>
      <c r="Z591">
        <v>14</v>
      </c>
      <c r="AA591">
        <v>-16</v>
      </c>
      <c r="AB591">
        <v>-1</v>
      </c>
      <c r="AC591">
        <v>411</v>
      </c>
      <c r="AD591">
        <v>394</v>
      </c>
      <c r="AE591">
        <v>29353</v>
      </c>
      <c r="AF591">
        <v>29706</v>
      </c>
      <c r="AG591">
        <v>38301</v>
      </c>
      <c r="AH591">
        <v>1.66</v>
      </c>
      <c r="AI591" s="16">
        <v>1</v>
      </c>
    </row>
    <row r="592" spans="1:35" x14ac:dyDescent="0.3">
      <c r="A592" t="s">
        <v>3638</v>
      </c>
      <c r="B592" t="s">
        <v>3624</v>
      </c>
      <c r="C592" t="s">
        <v>2548</v>
      </c>
      <c r="D592" t="s">
        <v>3639</v>
      </c>
      <c r="E592">
        <v>28034</v>
      </c>
      <c r="F592" t="s">
        <v>3640</v>
      </c>
      <c r="G592">
        <v>46176</v>
      </c>
      <c r="H592">
        <v>766.5</v>
      </c>
      <c r="I592" t="s">
        <v>222</v>
      </c>
      <c r="J592" t="s">
        <v>218</v>
      </c>
      <c r="K592" t="s">
        <v>39</v>
      </c>
      <c r="L592" t="s">
        <v>68</v>
      </c>
      <c r="M592" t="s">
        <v>582</v>
      </c>
      <c r="N592" t="s">
        <v>5125</v>
      </c>
      <c r="O592" t="s">
        <v>42</v>
      </c>
      <c r="P592" t="s">
        <v>786</v>
      </c>
      <c r="Q592" t="s">
        <v>5126</v>
      </c>
      <c r="R592" t="s">
        <v>5127</v>
      </c>
      <c r="S592">
        <v>3</v>
      </c>
      <c r="T592">
        <v>1.5</v>
      </c>
      <c r="U592">
        <v>0.18</v>
      </c>
      <c r="V592">
        <v>511</v>
      </c>
      <c r="W592">
        <v>0.99</v>
      </c>
      <c r="X592">
        <v>122</v>
      </c>
      <c r="Y592">
        <v>0.35</v>
      </c>
      <c r="Z592">
        <v>5</v>
      </c>
      <c r="AA592">
        <v>-274</v>
      </c>
      <c r="AB592">
        <v>13</v>
      </c>
      <c r="AC592">
        <v>35</v>
      </c>
      <c r="AD592">
        <v>-226</v>
      </c>
      <c r="AE592">
        <v>30050</v>
      </c>
      <c r="AF592">
        <v>28034</v>
      </c>
      <c r="AG592">
        <v>46176</v>
      </c>
      <c r="AH592">
        <v>1.46</v>
      </c>
      <c r="AI592" s="16">
        <v>0.84359238206278919</v>
      </c>
    </row>
    <row r="593" spans="1:35" x14ac:dyDescent="0.3">
      <c r="A593" t="s">
        <v>3641</v>
      </c>
      <c r="B593" t="s">
        <v>3624</v>
      </c>
      <c r="C593" t="s">
        <v>2548</v>
      </c>
      <c r="D593" t="s">
        <v>3067</v>
      </c>
      <c r="E593">
        <v>75221</v>
      </c>
      <c r="F593" t="s">
        <v>2773</v>
      </c>
      <c r="G593">
        <v>28273</v>
      </c>
      <c r="H593">
        <v>1486.25</v>
      </c>
      <c r="I593" t="s">
        <v>217</v>
      </c>
      <c r="J593" t="s">
        <v>218</v>
      </c>
      <c r="K593" t="s">
        <v>39</v>
      </c>
      <c r="L593" t="s">
        <v>76</v>
      </c>
      <c r="M593" t="s">
        <v>582</v>
      </c>
      <c r="N593" t="s">
        <v>4603</v>
      </c>
      <c r="O593" t="s">
        <v>68</v>
      </c>
      <c r="P593" t="s">
        <v>184</v>
      </c>
      <c r="Q593" t="s">
        <v>4333</v>
      </c>
      <c r="R593" t="s">
        <v>5128</v>
      </c>
      <c r="S593">
        <v>3</v>
      </c>
      <c r="T593">
        <v>1.45</v>
      </c>
      <c r="U593">
        <v>0.18</v>
      </c>
      <c r="V593">
        <v>1044</v>
      </c>
      <c r="W593">
        <v>2.23</v>
      </c>
      <c r="X593">
        <v>16</v>
      </c>
      <c r="Y593">
        <v>0.25</v>
      </c>
      <c r="Z593">
        <v>20</v>
      </c>
      <c r="AA593">
        <v>-13</v>
      </c>
      <c r="AB593">
        <v>-63</v>
      </c>
      <c r="AC593">
        <v>61</v>
      </c>
      <c r="AD593">
        <v>-15</v>
      </c>
      <c r="AE593">
        <v>75029</v>
      </c>
      <c r="AF593">
        <v>75201</v>
      </c>
      <c r="AG593">
        <v>28201</v>
      </c>
      <c r="AH593">
        <v>1.41</v>
      </c>
      <c r="AI593" s="16">
        <v>1</v>
      </c>
    </row>
    <row r="594" spans="1:35" x14ac:dyDescent="0.3">
      <c r="A594" t="s">
        <v>3641</v>
      </c>
      <c r="B594" t="s">
        <v>3624</v>
      </c>
      <c r="C594" t="s">
        <v>2548</v>
      </c>
      <c r="D594" t="s">
        <v>3067</v>
      </c>
      <c r="E594">
        <v>75221</v>
      </c>
      <c r="F594" t="s">
        <v>2773</v>
      </c>
      <c r="G594">
        <v>28206</v>
      </c>
      <c r="H594">
        <v>6029.1</v>
      </c>
      <c r="I594" t="s">
        <v>217</v>
      </c>
      <c r="J594" t="s">
        <v>218</v>
      </c>
      <c r="K594" t="s">
        <v>39</v>
      </c>
      <c r="L594" t="s">
        <v>76</v>
      </c>
      <c r="M594" t="s">
        <v>582</v>
      </c>
      <c r="N594" t="s">
        <v>4603</v>
      </c>
      <c r="O594" t="s">
        <v>68</v>
      </c>
      <c r="P594" t="s">
        <v>184</v>
      </c>
      <c r="Q594" t="s">
        <v>4333</v>
      </c>
      <c r="R594" t="s">
        <v>5128</v>
      </c>
      <c r="S594">
        <v>3</v>
      </c>
      <c r="T594">
        <v>1.45</v>
      </c>
      <c r="U594">
        <v>0.18</v>
      </c>
      <c r="V594">
        <v>1044</v>
      </c>
      <c r="W594">
        <v>2.23</v>
      </c>
      <c r="X594">
        <v>16</v>
      </c>
      <c r="Y594">
        <v>0.25</v>
      </c>
      <c r="Z594">
        <v>20</v>
      </c>
      <c r="AA594">
        <v>-13</v>
      </c>
      <c r="AB594">
        <v>-63</v>
      </c>
      <c r="AC594">
        <v>61</v>
      </c>
      <c r="AD594">
        <v>-15</v>
      </c>
      <c r="AE594">
        <v>75029</v>
      </c>
      <c r="AF594">
        <v>75201</v>
      </c>
      <c r="AG594">
        <v>28201</v>
      </c>
      <c r="AH594">
        <v>1.41</v>
      </c>
      <c r="AI594" s="16">
        <v>1</v>
      </c>
    </row>
    <row r="595" spans="1:35" x14ac:dyDescent="0.3">
      <c r="A595" t="s">
        <v>3642</v>
      </c>
      <c r="B595" t="s">
        <v>3624</v>
      </c>
      <c r="C595" t="s">
        <v>2548</v>
      </c>
      <c r="D595" t="s">
        <v>3067</v>
      </c>
      <c r="E595">
        <v>75221</v>
      </c>
      <c r="F595" t="s">
        <v>3012</v>
      </c>
      <c r="G595">
        <v>37416</v>
      </c>
      <c r="H595">
        <v>1284.4000000000001</v>
      </c>
      <c r="I595" t="s">
        <v>222</v>
      </c>
      <c r="J595" t="s">
        <v>218</v>
      </c>
      <c r="K595" t="s">
        <v>39</v>
      </c>
      <c r="L595" t="s">
        <v>76</v>
      </c>
      <c r="M595" t="s">
        <v>582</v>
      </c>
      <c r="N595" t="s">
        <v>4603</v>
      </c>
      <c r="O595" t="s">
        <v>70</v>
      </c>
      <c r="P595" t="s">
        <v>349</v>
      </c>
      <c r="Q595" t="s">
        <v>4551</v>
      </c>
      <c r="R595" t="s">
        <v>5129</v>
      </c>
      <c r="S595">
        <v>1</v>
      </c>
      <c r="T595">
        <v>1.3</v>
      </c>
      <c r="U595">
        <v>0.17</v>
      </c>
      <c r="V595">
        <v>988</v>
      </c>
      <c r="W595">
        <v>2</v>
      </c>
      <c r="X595">
        <v>32</v>
      </c>
      <c r="Y595">
        <v>0.25</v>
      </c>
      <c r="Z595">
        <v>5</v>
      </c>
      <c r="AA595">
        <v>-49</v>
      </c>
      <c r="AB595">
        <v>-29</v>
      </c>
      <c r="AC595">
        <v>-14</v>
      </c>
      <c r="AD595">
        <v>-92</v>
      </c>
      <c r="AE595">
        <v>76099</v>
      </c>
      <c r="AF595">
        <v>75201</v>
      </c>
      <c r="AG595">
        <v>37401</v>
      </c>
      <c r="AH595">
        <v>1.25</v>
      </c>
      <c r="AI595" s="16">
        <v>0.82960822164701598</v>
      </c>
    </row>
    <row r="596" spans="1:35" x14ac:dyDescent="0.3">
      <c r="A596" t="s">
        <v>3643</v>
      </c>
      <c r="B596" t="s">
        <v>3624</v>
      </c>
      <c r="C596" t="s">
        <v>2548</v>
      </c>
      <c r="D596" t="s">
        <v>3067</v>
      </c>
      <c r="E596">
        <v>75221</v>
      </c>
      <c r="F596" t="s">
        <v>3317</v>
      </c>
      <c r="G596">
        <v>28306</v>
      </c>
      <c r="H596">
        <v>1746</v>
      </c>
      <c r="I596" t="s">
        <v>217</v>
      </c>
      <c r="J596" t="s">
        <v>218</v>
      </c>
      <c r="K596" t="s">
        <v>39</v>
      </c>
      <c r="L596" t="s">
        <v>76</v>
      </c>
      <c r="M596" t="s">
        <v>582</v>
      </c>
      <c r="N596" t="s">
        <v>4603</v>
      </c>
      <c r="O596" t="s">
        <v>68</v>
      </c>
      <c r="P596" t="s">
        <v>716</v>
      </c>
      <c r="Q596" t="s">
        <v>4822</v>
      </c>
      <c r="R596" t="s">
        <v>5130</v>
      </c>
      <c r="S596">
        <v>1</v>
      </c>
      <c r="T596">
        <v>1.5</v>
      </c>
      <c r="U596">
        <v>0.18</v>
      </c>
      <c r="V596">
        <v>1164</v>
      </c>
      <c r="W596">
        <v>2.2599999999999998</v>
      </c>
      <c r="X596">
        <v>18</v>
      </c>
      <c r="Y596">
        <v>0.25</v>
      </c>
      <c r="Z596">
        <v>-6</v>
      </c>
      <c r="AA596">
        <v>-13</v>
      </c>
      <c r="AB596">
        <v>-8</v>
      </c>
      <c r="AC596">
        <v>109</v>
      </c>
      <c r="AD596">
        <v>88</v>
      </c>
      <c r="AE596">
        <v>76001</v>
      </c>
      <c r="AF596">
        <v>75201</v>
      </c>
      <c r="AG596">
        <v>28301</v>
      </c>
      <c r="AH596">
        <v>1.46</v>
      </c>
      <c r="AI596" s="16">
        <v>0.98477154172698833</v>
      </c>
    </row>
    <row r="597" spans="1:35" x14ac:dyDescent="0.3">
      <c r="A597" t="s">
        <v>3644</v>
      </c>
      <c r="B597" t="s">
        <v>3624</v>
      </c>
      <c r="C597" t="s">
        <v>2548</v>
      </c>
      <c r="D597" t="s">
        <v>3067</v>
      </c>
      <c r="E597">
        <v>75221</v>
      </c>
      <c r="F597" t="s">
        <v>3323</v>
      </c>
      <c r="G597">
        <v>28052</v>
      </c>
      <c r="H597">
        <v>1484.8</v>
      </c>
      <c r="I597" t="s">
        <v>222</v>
      </c>
      <c r="J597" t="s">
        <v>218</v>
      </c>
      <c r="K597" t="s">
        <v>39</v>
      </c>
      <c r="L597" t="s">
        <v>76</v>
      </c>
      <c r="M597" t="s">
        <v>582</v>
      </c>
      <c r="N597" t="s">
        <v>4603</v>
      </c>
      <c r="O597" t="s">
        <v>68</v>
      </c>
      <c r="P597" t="s">
        <v>1211</v>
      </c>
      <c r="Q597" t="s">
        <v>4828</v>
      </c>
      <c r="R597" t="s">
        <v>5131</v>
      </c>
      <c r="S597">
        <v>1</v>
      </c>
      <c r="T597">
        <v>1.45</v>
      </c>
      <c r="U597">
        <v>0.18</v>
      </c>
      <c r="V597">
        <v>1024</v>
      </c>
      <c r="W597">
        <v>1.88</v>
      </c>
      <c r="X597">
        <v>32</v>
      </c>
      <c r="Y597">
        <v>0.25</v>
      </c>
      <c r="Z597">
        <v>-39</v>
      </c>
      <c r="AA597">
        <v>-49</v>
      </c>
      <c r="AB597">
        <v>20</v>
      </c>
      <c r="AC597">
        <v>112</v>
      </c>
      <c r="AD597">
        <v>83</v>
      </c>
      <c r="AE597">
        <v>76099</v>
      </c>
      <c r="AF597">
        <v>75201</v>
      </c>
      <c r="AG597">
        <v>28051</v>
      </c>
      <c r="AH597">
        <v>1.41</v>
      </c>
      <c r="AI597" s="16">
        <v>0.84949832775919731</v>
      </c>
    </row>
    <row r="598" spans="1:35" x14ac:dyDescent="0.3">
      <c r="A598" t="s">
        <v>3645</v>
      </c>
      <c r="B598" t="s">
        <v>3624</v>
      </c>
      <c r="C598" t="s">
        <v>2548</v>
      </c>
      <c r="D598" t="s">
        <v>3067</v>
      </c>
      <c r="E598">
        <v>75221</v>
      </c>
      <c r="F598" t="s">
        <v>3148</v>
      </c>
      <c r="G598">
        <v>27420</v>
      </c>
      <c r="H598">
        <v>1758.85</v>
      </c>
      <c r="I598" t="s">
        <v>217</v>
      </c>
      <c r="J598" t="s">
        <v>218</v>
      </c>
      <c r="K598" t="s">
        <v>39</v>
      </c>
      <c r="L598" t="s">
        <v>76</v>
      </c>
      <c r="M598" t="s">
        <v>582</v>
      </c>
      <c r="N598" t="s">
        <v>4603</v>
      </c>
      <c r="O598" t="s">
        <v>68</v>
      </c>
      <c r="P598" t="s">
        <v>221</v>
      </c>
      <c r="Q598" t="s">
        <v>4837</v>
      </c>
      <c r="R598" t="s">
        <v>5132</v>
      </c>
      <c r="S598">
        <v>1</v>
      </c>
      <c r="T598">
        <v>1.5</v>
      </c>
      <c r="U598">
        <v>0.18</v>
      </c>
      <c r="V598">
        <v>1259</v>
      </c>
      <c r="W598">
        <v>2.67</v>
      </c>
      <c r="X598">
        <v>18</v>
      </c>
      <c r="Y598">
        <v>0.25</v>
      </c>
      <c r="Z598">
        <v>32</v>
      </c>
      <c r="AA598">
        <v>-13</v>
      </c>
      <c r="AB598">
        <v>-57</v>
      </c>
      <c r="AC598">
        <v>215</v>
      </c>
      <c r="AD598">
        <v>145</v>
      </c>
      <c r="AE598">
        <v>76001</v>
      </c>
      <c r="AF598">
        <v>75201</v>
      </c>
      <c r="AG598">
        <v>28540</v>
      </c>
      <c r="AH598">
        <v>1.46</v>
      </c>
      <c r="AI598" s="16">
        <v>0.843372340457192</v>
      </c>
    </row>
    <row r="599" spans="1:35" x14ac:dyDescent="0.3">
      <c r="A599" t="s">
        <v>3646</v>
      </c>
      <c r="B599" t="s">
        <v>3624</v>
      </c>
      <c r="C599" t="s">
        <v>2548</v>
      </c>
      <c r="D599" t="s">
        <v>3067</v>
      </c>
      <c r="E599">
        <v>75221</v>
      </c>
      <c r="F599" t="s">
        <v>3005</v>
      </c>
      <c r="G599">
        <v>29616</v>
      </c>
      <c r="H599">
        <v>1932</v>
      </c>
      <c r="I599" t="s">
        <v>222</v>
      </c>
      <c r="J599" t="s">
        <v>218</v>
      </c>
      <c r="K599" t="s">
        <v>39</v>
      </c>
      <c r="L599" t="s">
        <v>76</v>
      </c>
      <c r="M599" t="s">
        <v>582</v>
      </c>
      <c r="N599" t="s">
        <v>4603</v>
      </c>
      <c r="O599" t="s">
        <v>90</v>
      </c>
      <c r="P599" t="s">
        <v>550</v>
      </c>
      <c r="Q599" t="s">
        <v>4544</v>
      </c>
      <c r="R599" t="s">
        <v>5133</v>
      </c>
      <c r="S599">
        <v>2</v>
      </c>
      <c r="T599">
        <v>1.4</v>
      </c>
      <c r="U599">
        <v>0.17</v>
      </c>
      <c r="V599">
        <v>1243</v>
      </c>
      <c r="W599">
        <v>2.44</v>
      </c>
      <c r="X599">
        <v>25</v>
      </c>
      <c r="Y599">
        <v>0.25</v>
      </c>
      <c r="Z599">
        <v>-7</v>
      </c>
      <c r="AA599">
        <v>-49</v>
      </c>
      <c r="AB599">
        <v>-3</v>
      </c>
      <c r="AC599">
        <v>129</v>
      </c>
      <c r="AD599">
        <v>77</v>
      </c>
      <c r="AE599">
        <v>76001</v>
      </c>
      <c r="AF599">
        <v>75201</v>
      </c>
      <c r="AG599">
        <v>29601</v>
      </c>
      <c r="AH599">
        <v>1.35</v>
      </c>
      <c r="AI599" s="16">
        <v>0.84290909090909094</v>
      </c>
    </row>
    <row r="600" spans="1:35" x14ac:dyDescent="0.3">
      <c r="A600" t="s">
        <v>3647</v>
      </c>
      <c r="B600" t="s">
        <v>3624</v>
      </c>
      <c r="C600" t="s">
        <v>2548</v>
      </c>
      <c r="D600" t="s">
        <v>3067</v>
      </c>
      <c r="E600">
        <v>75221</v>
      </c>
      <c r="F600" t="s">
        <v>3648</v>
      </c>
      <c r="G600">
        <v>43025</v>
      </c>
      <c r="H600">
        <v>27799.200000000001</v>
      </c>
      <c r="I600" t="s">
        <v>217</v>
      </c>
      <c r="J600" t="s">
        <v>218</v>
      </c>
      <c r="K600" t="s">
        <v>39</v>
      </c>
      <c r="L600" t="s">
        <v>76</v>
      </c>
      <c r="M600" t="s">
        <v>582</v>
      </c>
      <c r="N600" t="s">
        <v>4603</v>
      </c>
      <c r="O600" t="s">
        <v>87</v>
      </c>
      <c r="P600" t="s">
        <v>470</v>
      </c>
      <c r="Q600" t="s">
        <v>5134</v>
      </c>
      <c r="R600" t="s">
        <v>5135</v>
      </c>
      <c r="S600">
        <v>11</v>
      </c>
      <c r="T600">
        <v>1.2</v>
      </c>
      <c r="U600">
        <v>0.18</v>
      </c>
      <c r="V600">
        <v>1053</v>
      </c>
      <c r="W600">
        <v>2</v>
      </c>
      <c r="X600">
        <v>45</v>
      </c>
      <c r="Y600">
        <v>0.27</v>
      </c>
      <c r="Z600">
        <v>31</v>
      </c>
      <c r="AA600">
        <v>-13</v>
      </c>
      <c r="AB600">
        <v>-17</v>
      </c>
      <c r="AC600">
        <v>-8</v>
      </c>
      <c r="AD600">
        <v>-38</v>
      </c>
      <c r="AE600">
        <v>76001</v>
      </c>
      <c r="AF600">
        <v>75201</v>
      </c>
      <c r="AG600">
        <v>43025</v>
      </c>
      <c r="AH600">
        <v>1.1599999999999999</v>
      </c>
      <c r="AI600" s="16">
        <v>1</v>
      </c>
    </row>
    <row r="601" spans="1:35" x14ac:dyDescent="0.3">
      <c r="A601" t="s">
        <v>3649</v>
      </c>
      <c r="B601" t="s">
        <v>3624</v>
      </c>
      <c r="C601" t="s">
        <v>2548</v>
      </c>
      <c r="D601" t="s">
        <v>3067</v>
      </c>
      <c r="E601">
        <v>75221</v>
      </c>
      <c r="F601" t="s">
        <v>2911</v>
      </c>
      <c r="G601">
        <v>28602</v>
      </c>
      <c r="H601">
        <v>1564.55</v>
      </c>
      <c r="I601" t="s">
        <v>217</v>
      </c>
      <c r="J601" t="s">
        <v>218</v>
      </c>
      <c r="K601" t="s">
        <v>39</v>
      </c>
      <c r="L601" t="s">
        <v>76</v>
      </c>
      <c r="M601" t="s">
        <v>582</v>
      </c>
      <c r="N601" t="s">
        <v>4603</v>
      </c>
      <c r="O601" t="s">
        <v>68</v>
      </c>
      <c r="P601" t="s">
        <v>221</v>
      </c>
      <c r="Q601" t="s">
        <v>4837</v>
      </c>
      <c r="R601" t="s">
        <v>5132</v>
      </c>
      <c r="S601">
        <v>1</v>
      </c>
      <c r="T601">
        <v>1.5</v>
      </c>
      <c r="U601">
        <v>0.18</v>
      </c>
      <c r="V601">
        <v>1259</v>
      </c>
      <c r="W601">
        <v>2.67</v>
      </c>
      <c r="X601">
        <v>18</v>
      </c>
      <c r="Y601">
        <v>0.25</v>
      </c>
      <c r="Z601">
        <v>32</v>
      </c>
      <c r="AA601">
        <v>-13</v>
      </c>
      <c r="AB601">
        <v>-57</v>
      </c>
      <c r="AC601">
        <v>215</v>
      </c>
      <c r="AD601">
        <v>145</v>
      </c>
      <c r="AE601">
        <v>76001</v>
      </c>
      <c r="AF601">
        <v>75201</v>
      </c>
      <c r="AG601">
        <v>28540</v>
      </c>
      <c r="AH601">
        <v>1.46</v>
      </c>
      <c r="AI601" s="16">
        <v>0.843372340457192</v>
      </c>
    </row>
    <row r="602" spans="1:35" x14ac:dyDescent="0.3">
      <c r="A602" t="s">
        <v>3650</v>
      </c>
      <c r="B602" t="s">
        <v>3624</v>
      </c>
      <c r="C602" t="s">
        <v>2548</v>
      </c>
      <c r="D602" t="s">
        <v>3067</v>
      </c>
      <c r="E602">
        <v>75221</v>
      </c>
      <c r="F602" t="s">
        <v>3336</v>
      </c>
      <c r="G602">
        <v>28541</v>
      </c>
      <c r="H602">
        <v>1888.5</v>
      </c>
      <c r="I602" t="s">
        <v>217</v>
      </c>
      <c r="J602" t="s">
        <v>218</v>
      </c>
      <c r="K602" t="s">
        <v>39</v>
      </c>
      <c r="L602" t="s">
        <v>76</v>
      </c>
      <c r="M602" t="s">
        <v>582</v>
      </c>
      <c r="N602" t="s">
        <v>4603</v>
      </c>
      <c r="O602" t="s">
        <v>68</v>
      </c>
      <c r="P602" t="s">
        <v>221</v>
      </c>
      <c r="Q602" t="s">
        <v>4837</v>
      </c>
      <c r="R602" t="s">
        <v>5132</v>
      </c>
      <c r="S602">
        <v>1</v>
      </c>
      <c r="T602">
        <v>1.5</v>
      </c>
      <c r="U602">
        <v>0.18</v>
      </c>
      <c r="V602">
        <v>1259</v>
      </c>
      <c r="W602">
        <v>2.67</v>
      </c>
      <c r="X602">
        <v>18</v>
      </c>
      <c r="Y602">
        <v>0.25</v>
      </c>
      <c r="Z602">
        <v>32</v>
      </c>
      <c r="AA602">
        <v>-13</v>
      </c>
      <c r="AB602">
        <v>-57</v>
      </c>
      <c r="AC602">
        <v>215</v>
      </c>
      <c r="AD602">
        <v>145</v>
      </c>
      <c r="AE602">
        <v>76001</v>
      </c>
      <c r="AF602">
        <v>75201</v>
      </c>
      <c r="AG602">
        <v>28540</v>
      </c>
      <c r="AH602">
        <v>1.46</v>
      </c>
      <c r="AI602" s="16">
        <v>0.98477154172698833</v>
      </c>
    </row>
    <row r="603" spans="1:35" x14ac:dyDescent="0.3">
      <c r="A603" t="s">
        <v>3651</v>
      </c>
      <c r="B603" t="s">
        <v>3624</v>
      </c>
      <c r="C603" t="s">
        <v>2548</v>
      </c>
      <c r="D603" t="s">
        <v>3067</v>
      </c>
      <c r="E603">
        <v>75221</v>
      </c>
      <c r="F603" t="s">
        <v>3061</v>
      </c>
      <c r="G603">
        <v>60431</v>
      </c>
      <c r="H603">
        <v>1063.2</v>
      </c>
      <c r="I603" t="s">
        <v>217</v>
      </c>
      <c r="J603" t="s">
        <v>218</v>
      </c>
      <c r="K603" t="s">
        <v>39</v>
      </c>
      <c r="L603" t="s">
        <v>76</v>
      </c>
      <c r="M603" t="s">
        <v>582</v>
      </c>
      <c r="N603" t="s">
        <v>4603</v>
      </c>
      <c r="O603" t="s">
        <v>53</v>
      </c>
      <c r="P603" t="s">
        <v>773</v>
      </c>
      <c r="Q603" t="s">
        <v>4755</v>
      </c>
      <c r="R603" t="s">
        <v>5136</v>
      </c>
      <c r="S603">
        <v>1</v>
      </c>
      <c r="T603">
        <v>1.2</v>
      </c>
      <c r="U603">
        <v>0.18</v>
      </c>
      <c r="V603">
        <v>886</v>
      </c>
      <c r="W603">
        <v>1.29</v>
      </c>
      <c r="X603">
        <v>24</v>
      </c>
      <c r="Y603">
        <v>0.25</v>
      </c>
      <c r="Z603">
        <v>34</v>
      </c>
      <c r="AA603">
        <v>-13</v>
      </c>
      <c r="AB603">
        <v>92</v>
      </c>
      <c r="AC603">
        <v>119</v>
      </c>
      <c r="AD603">
        <v>198</v>
      </c>
      <c r="AE603">
        <v>75029</v>
      </c>
      <c r="AF603">
        <v>75201</v>
      </c>
      <c r="AG603">
        <v>60431</v>
      </c>
      <c r="AH603">
        <v>1.1599999999999999</v>
      </c>
      <c r="AI603" s="16">
        <v>1</v>
      </c>
    </row>
    <row r="604" spans="1:35" x14ac:dyDescent="0.3">
      <c r="A604" t="s">
        <v>3652</v>
      </c>
      <c r="B604" t="s">
        <v>3624</v>
      </c>
      <c r="C604" t="s">
        <v>2548</v>
      </c>
      <c r="D604" t="s">
        <v>3067</v>
      </c>
      <c r="E604">
        <v>75221</v>
      </c>
      <c r="F604" t="s">
        <v>3150</v>
      </c>
      <c r="G604">
        <v>37921</v>
      </c>
      <c r="H604">
        <v>2035.2</v>
      </c>
      <c r="I604" t="s">
        <v>217</v>
      </c>
      <c r="J604" t="s">
        <v>218</v>
      </c>
      <c r="K604" t="s">
        <v>39</v>
      </c>
      <c r="L604" t="s">
        <v>76</v>
      </c>
      <c r="M604" t="s">
        <v>582</v>
      </c>
      <c r="N604" t="s">
        <v>4603</v>
      </c>
      <c r="O604" t="s">
        <v>70</v>
      </c>
      <c r="P604" t="s">
        <v>887</v>
      </c>
      <c r="Q604" t="s">
        <v>4668</v>
      </c>
      <c r="R604" t="s">
        <v>5137</v>
      </c>
      <c r="S604">
        <v>1</v>
      </c>
      <c r="T604">
        <v>1.2</v>
      </c>
      <c r="U604">
        <v>0.18</v>
      </c>
      <c r="V604">
        <v>848</v>
      </c>
      <c r="W604">
        <v>2.81</v>
      </c>
      <c r="X604">
        <v>24</v>
      </c>
      <c r="Y604">
        <v>0.25</v>
      </c>
      <c r="Z604">
        <v>-13</v>
      </c>
      <c r="AA604">
        <v>-13</v>
      </c>
      <c r="AB604">
        <v>-249</v>
      </c>
      <c r="AC604">
        <v>-93</v>
      </c>
      <c r="AD604">
        <v>-355</v>
      </c>
      <c r="AE604">
        <v>75029</v>
      </c>
      <c r="AF604">
        <v>75201</v>
      </c>
      <c r="AG604">
        <v>37950</v>
      </c>
      <c r="AH604">
        <v>1.1599999999999999</v>
      </c>
      <c r="AI604" s="16">
        <v>1</v>
      </c>
    </row>
    <row r="605" spans="1:35" x14ac:dyDescent="0.3">
      <c r="A605" t="s">
        <v>3653</v>
      </c>
      <c r="B605" t="s">
        <v>3624</v>
      </c>
      <c r="C605" t="s">
        <v>2548</v>
      </c>
      <c r="D605" t="s">
        <v>3067</v>
      </c>
      <c r="E605">
        <v>75221</v>
      </c>
      <c r="F605" t="s">
        <v>3505</v>
      </c>
      <c r="G605">
        <v>28110</v>
      </c>
      <c r="H605">
        <v>1847.3</v>
      </c>
      <c r="I605" t="s">
        <v>217</v>
      </c>
      <c r="J605" t="s">
        <v>218</v>
      </c>
      <c r="K605" t="s">
        <v>39</v>
      </c>
      <c r="L605" t="s">
        <v>76</v>
      </c>
      <c r="M605" t="s">
        <v>582</v>
      </c>
      <c r="N605" t="s">
        <v>4603</v>
      </c>
      <c r="O605" t="s">
        <v>68</v>
      </c>
      <c r="P605" t="s">
        <v>221</v>
      </c>
      <c r="Q605" t="s">
        <v>4837</v>
      </c>
      <c r="R605" t="s">
        <v>5132</v>
      </c>
      <c r="S605">
        <v>1</v>
      </c>
      <c r="T605">
        <v>1.5</v>
      </c>
      <c r="U605">
        <v>0.18</v>
      </c>
      <c r="V605">
        <v>1259</v>
      </c>
      <c r="W605">
        <v>2.67</v>
      </c>
      <c r="X605">
        <v>18</v>
      </c>
      <c r="Y605">
        <v>0.25</v>
      </c>
      <c r="Z605">
        <v>32</v>
      </c>
      <c r="AA605">
        <v>-13</v>
      </c>
      <c r="AB605">
        <v>-57</v>
      </c>
      <c r="AC605">
        <v>215</v>
      </c>
      <c r="AD605">
        <v>145</v>
      </c>
      <c r="AE605">
        <v>76001</v>
      </c>
      <c r="AF605">
        <v>75201</v>
      </c>
      <c r="AG605">
        <v>28540</v>
      </c>
      <c r="AH605">
        <v>1.46</v>
      </c>
      <c r="AI605" s="16">
        <v>0.84936296221506979</v>
      </c>
    </row>
    <row r="606" spans="1:35" x14ac:dyDescent="0.3">
      <c r="A606" t="s">
        <v>3654</v>
      </c>
      <c r="B606" t="s">
        <v>3624</v>
      </c>
      <c r="C606" t="s">
        <v>2548</v>
      </c>
      <c r="D606" t="s">
        <v>3067</v>
      </c>
      <c r="E606">
        <v>75221</v>
      </c>
      <c r="F606" t="s">
        <v>2639</v>
      </c>
      <c r="G606">
        <v>37210</v>
      </c>
      <c r="H606">
        <v>4895</v>
      </c>
      <c r="I606" t="s">
        <v>217</v>
      </c>
      <c r="J606" t="s">
        <v>218</v>
      </c>
      <c r="K606" t="s">
        <v>39</v>
      </c>
      <c r="L606" t="s">
        <v>76</v>
      </c>
      <c r="M606" t="s">
        <v>582</v>
      </c>
      <c r="N606" t="s">
        <v>4603</v>
      </c>
      <c r="O606" t="s">
        <v>70</v>
      </c>
      <c r="P606" t="s">
        <v>202</v>
      </c>
      <c r="Q606" t="s">
        <v>4299</v>
      </c>
      <c r="R606" t="s">
        <v>5138</v>
      </c>
      <c r="S606">
        <v>4</v>
      </c>
      <c r="T606">
        <v>1.1000000000000001</v>
      </c>
      <c r="U606">
        <v>0.18</v>
      </c>
      <c r="V606">
        <v>765</v>
      </c>
      <c r="W606">
        <v>1.71</v>
      </c>
      <c r="X606">
        <v>20</v>
      </c>
      <c r="Y606">
        <v>0.25</v>
      </c>
      <c r="Z606">
        <v>5</v>
      </c>
      <c r="AA606">
        <v>-13</v>
      </c>
      <c r="AB606">
        <v>22</v>
      </c>
      <c r="AC606">
        <v>-69</v>
      </c>
      <c r="AD606">
        <v>-60</v>
      </c>
      <c r="AE606">
        <v>75201</v>
      </c>
      <c r="AF606">
        <v>75201</v>
      </c>
      <c r="AG606">
        <v>37201</v>
      </c>
      <c r="AH606">
        <v>1.06</v>
      </c>
      <c r="AI606" s="16">
        <v>1</v>
      </c>
    </row>
    <row r="607" spans="1:35" x14ac:dyDescent="0.3">
      <c r="A607" t="s">
        <v>3655</v>
      </c>
      <c r="B607" t="s">
        <v>3624</v>
      </c>
      <c r="C607" t="s">
        <v>2548</v>
      </c>
      <c r="D607" t="s">
        <v>3067</v>
      </c>
      <c r="E607">
        <v>75221</v>
      </c>
      <c r="F607" t="s">
        <v>3612</v>
      </c>
      <c r="G607">
        <v>30071</v>
      </c>
      <c r="H607">
        <v>1160</v>
      </c>
      <c r="I607" t="s">
        <v>217</v>
      </c>
      <c r="J607" t="s">
        <v>218</v>
      </c>
      <c r="K607" t="s">
        <v>39</v>
      </c>
      <c r="L607" t="s">
        <v>76</v>
      </c>
      <c r="M607" t="s">
        <v>582</v>
      </c>
      <c r="N607" t="s">
        <v>4603</v>
      </c>
      <c r="O607" t="s">
        <v>68</v>
      </c>
      <c r="P607" t="s">
        <v>221</v>
      </c>
      <c r="Q607" t="s">
        <v>4837</v>
      </c>
      <c r="R607" t="s">
        <v>5132</v>
      </c>
      <c r="S607">
        <v>1</v>
      </c>
      <c r="T607">
        <v>1.5</v>
      </c>
      <c r="U607">
        <v>0.18</v>
      </c>
      <c r="V607">
        <v>1259</v>
      </c>
      <c r="W607">
        <v>2.67</v>
      </c>
      <c r="X607">
        <v>18</v>
      </c>
      <c r="Y607">
        <v>0.25</v>
      </c>
      <c r="Z607">
        <v>32</v>
      </c>
      <c r="AA607">
        <v>-13</v>
      </c>
      <c r="AB607">
        <v>-57</v>
      </c>
      <c r="AC607">
        <v>215</v>
      </c>
      <c r="AD607">
        <v>145</v>
      </c>
      <c r="AE607">
        <v>76001</v>
      </c>
      <c r="AF607">
        <v>75201</v>
      </c>
      <c r="AG607">
        <v>28540</v>
      </c>
      <c r="AH607">
        <v>1.46</v>
      </c>
      <c r="AI607" s="16">
        <v>0.73478496386947667</v>
      </c>
    </row>
    <row r="608" spans="1:35" x14ac:dyDescent="0.3">
      <c r="A608" t="s">
        <v>3656</v>
      </c>
      <c r="B608" t="s">
        <v>3624</v>
      </c>
      <c r="C608" t="s">
        <v>2548</v>
      </c>
      <c r="D608" t="s">
        <v>3067</v>
      </c>
      <c r="E608">
        <v>75221</v>
      </c>
      <c r="F608" t="s">
        <v>3657</v>
      </c>
      <c r="G608">
        <v>28160</v>
      </c>
      <c r="H608">
        <v>1490.6</v>
      </c>
      <c r="I608" t="s">
        <v>222</v>
      </c>
      <c r="J608" t="s">
        <v>218</v>
      </c>
      <c r="K608" t="s">
        <v>39</v>
      </c>
      <c r="L608" t="s">
        <v>76</v>
      </c>
      <c r="M608" t="s">
        <v>582</v>
      </c>
      <c r="N608" t="s">
        <v>4603</v>
      </c>
      <c r="O608" t="s">
        <v>68</v>
      </c>
      <c r="P608" t="s">
        <v>1185</v>
      </c>
      <c r="Q608" t="s">
        <v>5139</v>
      </c>
      <c r="R608" t="s">
        <v>5140</v>
      </c>
      <c r="S608">
        <v>1</v>
      </c>
      <c r="T608">
        <v>1.45</v>
      </c>
      <c r="U608">
        <v>0.17</v>
      </c>
      <c r="V608">
        <v>1028</v>
      </c>
      <c r="W608">
        <v>2</v>
      </c>
      <c r="X608">
        <v>242</v>
      </c>
      <c r="Y608">
        <v>0.45</v>
      </c>
      <c r="Z608">
        <v>6</v>
      </c>
      <c r="AA608">
        <v>-49</v>
      </c>
      <c r="AB608">
        <v>-8</v>
      </c>
      <c r="AC608">
        <v>137</v>
      </c>
      <c r="AD608">
        <v>80</v>
      </c>
      <c r="AE608">
        <v>77001</v>
      </c>
      <c r="AF608">
        <v>75201</v>
      </c>
      <c r="AG608">
        <v>28139</v>
      </c>
      <c r="AH608">
        <v>1.4</v>
      </c>
      <c r="AI608" s="16">
        <v>0.85555555555555551</v>
      </c>
    </row>
    <row r="609" spans="1:35" x14ac:dyDescent="0.3">
      <c r="A609" t="s">
        <v>3658</v>
      </c>
      <c r="B609" t="s">
        <v>3624</v>
      </c>
      <c r="C609" t="s">
        <v>2548</v>
      </c>
      <c r="D609" t="s">
        <v>3067</v>
      </c>
      <c r="E609">
        <v>75221</v>
      </c>
      <c r="F609" t="s">
        <v>3110</v>
      </c>
      <c r="G609">
        <v>28164</v>
      </c>
      <c r="H609">
        <v>1468.85</v>
      </c>
      <c r="I609" t="s">
        <v>217</v>
      </c>
      <c r="J609" t="s">
        <v>218</v>
      </c>
      <c r="K609" t="s">
        <v>39</v>
      </c>
      <c r="L609" t="s">
        <v>76</v>
      </c>
      <c r="M609" t="s">
        <v>582</v>
      </c>
      <c r="N609" t="s">
        <v>4603</v>
      </c>
      <c r="O609" t="s">
        <v>68</v>
      </c>
      <c r="P609" t="s">
        <v>221</v>
      </c>
      <c r="Q609" t="s">
        <v>4837</v>
      </c>
      <c r="R609" t="s">
        <v>5132</v>
      </c>
      <c r="S609">
        <v>1</v>
      </c>
      <c r="T609">
        <v>1.5</v>
      </c>
      <c r="U609">
        <v>0.18</v>
      </c>
      <c r="V609">
        <v>1259</v>
      </c>
      <c r="W609">
        <v>2.67</v>
      </c>
      <c r="X609">
        <v>18</v>
      </c>
      <c r="Y609">
        <v>0.25</v>
      </c>
      <c r="Z609">
        <v>32</v>
      </c>
      <c r="AA609">
        <v>-13</v>
      </c>
      <c r="AB609">
        <v>-57</v>
      </c>
      <c r="AC609">
        <v>215</v>
      </c>
      <c r="AD609">
        <v>145</v>
      </c>
      <c r="AE609">
        <v>76001</v>
      </c>
      <c r="AF609">
        <v>75201</v>
      </c>
      <c r="AG609">
        <v>28540</v>
      </c>
      <c r="AH609">
        <v>1.46</v>
      </c>
      <c r="AI609" s="16">
        <v>0.843372340457192</v>
      </c>
    </row>
    <row r="610" spans="1:35" x14ac:dyDescent="0.3">
      <c r="A610" t="s">
        <v>3659</v>
      </c>
      <c r="B610" t="s">
        <v>3624</v>
      </c>
      <c r="C610" t="s">
        <v>2548</v>
      </c>
      <c r="D610" t="s">
        <v>3660</v>
      </c>
      <c r="E610">
        <v>61834</v>
      </c>
      <c r="F610" t="s">
        <v>2884</v>
      </c>
      <c r="G610">
        <v>30336</v>
      </c>
      <c r="H610">
        <v>4225.6000000000004</v>
      </c>
      <c r="I610" t="s">
        <v>217</v>
      </c>
      <c r="J610" t="s">
        <v>218</v>
      </c>
      <c r="K610" t="s">
        <v>39</v>
      </c>
      <c r="L610" t="s">
        <v>53</v>
      </c>
      <c r="M610" t="s">
        <v>108</v>
      </c>
      <c r="N610" t="s">
        <v>5141</v>
      </c>
      <c r="O610" t="s">
        <v>50</v>
      </c>
      <c r="P610" t="s">
        <v>223</v>
      </c>
      <c r="Q610" t="s">
        <v>4436</v>
      </c>
      <c r="R610" t="s">
        <v>5142</v>
      </c>
      <c r="S610">
        <v>4</v>
      </c>
      <c r="T610">
        <v>1.9</v>
      </c>
      <c r="U610">
        <v>0.18</v>
      </c>
      <c r="V610">
        <v>556</v>
      </c>
      <c r="W610">
        <v>1.29</v>
      </c>
      <c r="X610">
        <v>31</v>
      </c>
      <c r="Y610">
        <v>0.28000000000000003</v>
      </c>
      <c r="Z610">
        <v>15</v>
      </c>
      <c r="AA610">
        <v>-35</v>
      </c>
      <c r="AB610">
        <v>-45</v>
      </c>
      <c r="AC610">
        <v>70</v>
      </c>
      <c r="AD610">
        <v>-10</v>
      </c>
      <c r="AE610">
        <v>61832</v>
      </c>
      <c r="AF610">
        <v>61832</v>
      </c>
      <c r="AG610">
        <v>30301</v>
      </c>
      <c r="AH610">
        <v>1.86</v>
      </c>
      <c r="AI610" s="16">
        <v>1</v>
      </c>
    </row>
    <row r="611" spans="1:35" x14ac:dyDescent="0.3">
      <c r="A611" t="s">
        <v>3661</v>
      </c>
      <c r="B611" t="s">
        <v>3624</v>
      </c>
      <c r="C611" t="s">
        <v>2548</v>
      </c>
      <c r="D611" t="s">
        <v>3660</v>
      </c>
      <c r="E611">
        <v>61834</v>
      </c>
      <c r="F611" t="s">
        <v>3662</v>
      </c>
      <c r="G611">
        <v>80216</v>
      </c>
      <c r="H611">
        <v>13488.48</v>
      </c>
      <c r="I611" t="s">
        <v>222</v>
      </c>
      <c r="J611" t="s">
        <v>218</v>
      </c>
      <c r="K611" t="s">
        <v>39</v>
      </c>
      <c r="L611" t="s">
        <v>53</v>
      </c>
      <c r="M611" t="s">
        <v>108</v>
      </c>
      <c r="N611" t="s">
        <v>5141</v>
      </c>
      <c r="O611" t="s">
        <v>272</v>
      </c>
      <c r="P611" t="s">
        <v>276</v>
      </c>
      <c r="Q611" t="s">
        <v>5143</v>
      </c>
      <c r="R611" t="s">
        <v>5144</v>
      </c>
      <c r="S611">
        <v>8</v>
      </c>
      <c r="T611">
        <v>2.3199999999999998</v>
      </c>
      <c r="U611">
        <v>0.17</v>
      </c>
      <c r="V611">
        <v>969</v>
      </c>
      <c r="W611">
        <v>1.58</v>
      </c>
      <c r="X611">
        <v>45</v>
      </c>
      <c r="Y611">
        <v>0.28999999999999998</v>
      </c>
      <c r="Z611">
        <v>45</v>
      </c>
      <c r="AA611">
        <v>-71</v>
      </c>
      <c r="AB611">
        <v>70</v>
      </c>
      <c r="AC611">
        <v>-18</v>
      </c>
      <c r="AD611">
        <v>-19</v>
      </c>
      <c r="AE611">
        <v>61832</v>
      </c>
      <c r="AF611">
        <v>61832</v>
      </c>
      <c r="AG611">
        <v>80201</v>
      </c>
      <c r="AH611">
        <v>2.27</v>
      </c>
      <c r="AI611" s="16">
        <v>0.87111111111111106</v>
      </c>
    </row>
    <row r="612" spans="1:35" x14ac:dyDescent="0.3">
      <c r="A612" t="s">
        <v>3663</v>
      </c>
      <c r="B612" t="s">
        <v>3624</v>
      </c>
      <c r="C612" t="s">
        <v>2548</v>
      </c>
      <c r="D612" t="s">
        <v>3660</v>
      </c>
      <c r="E612">
        <v>61834</v>
      </c>
      <c r="F612" t="s">
        <v>3627</v>
      </c>
      <c r="G612">
        <v>44256</v>
      </c>
      <c r="H612">
        <v>47089</v>
      </c>
      <c r="I612" t="s">
        <v>217</v>
      </c>
      <c r="J612" t="s">
        <v>218</v>
      </c>
      <c r="K612" t="s">
        <v>39</v>
      </c>
      <c r="L612" t="s">
        <v>53</v>
      </c>
      <c r="M612" t="s">
        <v>108</v>
      </c>
      <c r="N612" t="s">
        <v>5141</v>
      </c>
      <c r="O612" t="s">
        <v>87</v>
      </c>
      <c r="P612" t="s">
        <v>227</v>
      </c>
      <c r="Q612" t="s">
        <v>5113</v>
      </c>
      <c r="R612" t="s">
        <v>5145</v>
      </c>
      <c r="S612">
        <v>31</v>
      </c>
      <c r="T612">
        <v>2.17</v>
      </c>
      <c r="U612">
        <v>0.18</v>
      </c>
      <c r="V612">
        <v>361</v>
      </c>
      <c r="W612">
        <v>0.79</v>
      </c>
      <c r="X612">
        <v>48</v>
      </c>
      <c r="Y612">
        <v>0.28999999999999998</v>
      </c>
      <c r="Z612">
        <v>12</v>
      </c>
      <c r="AA612">
        <v>-35</v>
      </c>
      <c r="AB612">
        <v>-4</v>
      </c>
      <c r="AC612">
        <v>112</v>
      </c>
      <c r="AD612">
        <v>73</v>
      </c>
      <c r="AE612">
        <v>60501</v>
      </c>
      <c r="AF612">
        <v>61832</v>
      </c>
      <c r="AG612">
        <v>44256</v>
      </c>
      <c r="AH612">
        <v>2.13</v>
      </c>
      <c r="AI612" s="16">
        <v>1</v>
      </c>
    </row>
    <row r="613" spans="1:35" x14ac:dyDescent="0.3">
      <c r="A613" t="s">
        <v>3664</v>
      </c>
      <c r="B613" t="s">
        <v>3624</v>
      </c>
      <c r="C613" t="s">
        <v>2548</v>
      </c>
      <c r="D613" t="s">
        <v>3660</v>
      </c>
      <c r="E613">
        <v>61834</v>
      </c>
      <c r="F613" t="s">
        <v>2635</v>
      </c>
      <c r="G613">
        <v>38107</v>
      </c>
      <c r="H613">
        <v>1751.4</v>
      </c>
      <c r="I613" t="s">
        <v>217</v>
      </c>
      <c r="J613" t="s">
        <v>218</v>
      </c>
      <c r="K613" t="s">
        <v>39</v>
      </c>
      <c r="L613" t="s">
        <v>70</v>
      </c>
      <c r="M613" t="s">
        <v>71</v>
      </c>
      <c r="N613" t="s">
        <v>4407</v>
      </c>
      <c r="O613" t="s">
        <v>53</v>
      </c>
      <c r="P613" t="s">
        <v>108</v>
      </c>
      <c r="Q613" t="s">
        <v>5141</v>
      </c>
      <c r="R613" t="s">
        <v>5146</v>
      </c>
      <c r="S613">
        <v>20</v>
      </c>
      <c r="T613">
        <v>2.1</v>
      </c>
      <c r="U613">
        <v>0.18</v>
      </c>
      <c r="V613">
        <v>363</v>
      </c>
      <c r="W613">
        <v>0.78</v>
      </c>
      <c r="X613">
        <v>50</v>
      </c>
      <c r="Y613">
        <v>0.28999999999999998</v>
      </c>
      <c r="Z613">
        <v>10</v>
      </c>
      <c r="AA613">
        <v>-16</v>
      </c>
      <c r="AB613">
        <v>-2</v>
      </c>
      <c r="AC613">
        <v>4</v>
      </c>
      <c r="AD613">
        <v>-14</v>
      </c>
      <c r="AE613">
        <v>38301</v>
      </c>
      <c r="AF613">
        <v>38301</v>
      </c>
      <c r="AG613">
        <v>61832</v>
      </c>
      <c r="AH613">
        <v>2.06</v>
      </c>
      <c r="AI613" s="16">
        <v>0.87033492822966507</v>
      </c>
    </row>
    <row r="614" spans="1:35" x14ac:dyDescent="0.3">
      <c r="A614" t="s">
        <v>3665</v>
      </c>
      <c r="B614" t="s">
        <v>3624</v>
      </c>
      <c r="C614" t="s">
        <v>2548</v>
      </c>
      <c r="D614" t="s">
        <v>3660</v>
      </c>
      <c r="E614">
        <v>61834</v>
      </c>
      <c r="F614" t="s">
        <v>3666</v>
      </c>
      <c r="G614">
        <v>55430</v>
      </c>
      <c r="H614">
        <v>16068.06</v>
      </c>
      <c r="I614" t="s">
        <v>217</v>
      </c>
      <c r="J614" t="s">
        <v>218</v>
      </c>
      <c r="K614" t="s">
        <v>39</v>
      </c>
      <c r="L614" t="s">
        <v>53</v>
      </c>
      <c r="M614" t="s">
        <v>108</v>
      </c>
      <c r="N614" t="s">
        <v>5141</v>
      </c>
      <c r="O614" t="s">
        <v>900</v>
      </c>
      <c r="P614" t="s">
        <v>910</v>
      </c>
      <c r="Q614" t="s">
        <v>5147</v>
      </c>
      <c r="R614" t="s">
        <v>5148</v>
      </c>
      <c r="S614">
        <v>3</v>
      </c>
      <c r="T614">
        <v>1.78</v>
      </c>
      <c r="U614">
        <v>0.18</v>
      </c>
      <c r="V614">
        <v>531</v>
      </c>
      <c r="W614">
        <v>1.06</v>
      </c>
      <c r="X614">
        <v>0</v>
      </c>
      <c r="Y614">
        <v>0.25</v>
      </c>
      <c r="Z614">
        <v>24</v>
      </c>
      <c r="AA614">
        <v>-35</v>
      </c>
      <c r="AB614">
        <v>-4</v>
      </c>
      <c r="AC614">
        <v>-29</v>
      </c>
      <c r="AD614">
        <v>-68</v>
      </c>
      <c r="AE614">
        <v>61832</v>
      </c>
      <c r="AF614">
        <v>61832</v>
      </c>
      <c r="AG614">
        <v>55401</v>
      </c>
      <c r="AH614">
        <v>1.74</v>
      </c>
      <c r="AI614" s="16">
        <v>0.99371519328739466</v>
      </c>
    </row>
    <row r="615" spans="1:35" x14ac:dyDescent="0.3">
      <c r="A615" t="s">
        <v>3667</v>
      </c>
      <c r="B615" t="s">
        <v>3624</v>
      </c>
      <c r="C615" t="s">
        <v>2548</v>
      </c>
      <c r="D615" t="s">
        <v>3633</v>
      </c>
      <c r="E615">
        <v>72908</v>
      </c>
      <c r="F615" t="s">
        <v>2884</v>
      </c>
      <c r="G615">
        <v>30336</v>
      </c>
      <c r="H615">
        <v>3148.8</v>
      </c>
      <c r="I615" t="s">
        <v>217</v>
      </c>
      <c r="J615" t="s">
        <v>218</v>
      </c>
      <c r="K615" t="s">
        <v>39</v>
      </c>
      <c r="L615" t="s">
        <v>146</v>
      </c>
      <c r="M615" t="s">
        <v>219</v>
      </c>
      <c r="N615" t="s">
        <v>5119</v>
      </c>
      <c r="O615" t="s">
        <v>50</v>
      </c>
      <c r="P615" t="s">
        <v>223</v>
      </c>
      <c r="Q615" t="s">
        <v>4436</v>
      </c>
      <c r="R615" t="s">
        <v>5149</v>
      </c>
      <c r="S615">
        <v>3</v>
      </c>
      <c r="T615">
        <v>1.6</v>
      </c>
      <c r="U615">
        <v>0.18</v>
      </c>
      <c r="V615">
        <v>656</v>
      </c>
      <c r="W615">
        <v>1.29</v>
      </c>
      <c r="X615">
        <v>99</v>
      </c>
      <c r="Y615">
        <v>0.33</v>
      </c>
      <c r="Z615">
        <v>19</v>
      </c>
      <c r="AA615">
        <v>-62</v>
      </c>
      <c r="AB615">
        <v>23</v>
      </c>
      <c r="AC615">
        <v>116</v>
      </c>
      <c r="AD615">
        <v>77</v>
      </c>
      <c r="AE615">
        <v>72901</v>
      </c>
      <c r="AF615">
        <v>72901</v>
      </c>
      <c r="AG615">
        <v>30301</v>
      </c>
      <c r="AH615">
        <v>1.56</v>
      </c>
      <c r="AI615" s="16">
        <v>1</v>
      </c>
    </row>
    <row r="616" spans="1:35" x14ac:dyDescent="0.3">
      <c r="A616" t="s">
        <v>3668</v>
      </c>
      <c r="B616" t="s">
        <v>3624</v>
      </c>
      <c r="C616" t="s">
        <v>2548</v>
      </c>
      <c r="D616" t="s">
        <v>3633</v>
      </c>
      <c r="E616">
        <v>72908</v>
      </c>
      <c r="F616" t="s">
        <v>3235</v>
      </c>
      <c r="G616">
        <v>77029</v>
      </c>
      <c r="H616">
        <v>7103.25</v>
      </c>
      <c r="I616" t="s">
        <v>217</v>
      </c>
      <c r="J616" t="s">
        <v>218</v>
      </c>
      <c r="K616" t="s">
        <v>39</v>
      </c>
      <c r="L616" t="s">
        <v>146</v>
      </c>
      <c r="M616" t="s">
        <v>219</v>
      </c>
      <c r="N616" t="s">
        <v>5119</v>
      </c>
      <c r="O616" t="s">
        <v>76</v>
      </c>
      <c r="P616" t="s">
        <v>228</v>
      </c>
      <c r="Q616" t="s">
        <v>4750</v>
      </c>
      <c r="R616" t="s">
        <v>5150</v>
      </c>
      <c r="S616">
        <v>2</v>
      </c>
      <c r="T616">
        <v>1.75</v>
      </c>
      <c r="U616">
        <v>0.18</v>
      </c>
      <c r="V616">
        <v>451</v>
      </c>
      <c r="W616">
        <v>1.02</v>
      </c>
      <c r="X616">
        <v>0</v>
      </c>
      <c r="Y616">
        <v>0.25</v>
      </c>
      <c r="Z616">
        <v>12</v>
      </c>
      <c r="AA616">
        <v>-62</v>
      </c>
      <c r="AB616">
        <v>-13</v>
      </c>
      <c r="AC616">
        <v>73</v>
      </c>
      <c r="AD616">
        <v>-2</v>
      </c>
      <c r="AE616">
        <v>72901</v>
      </c>
      <c r="AF616">
        <v>72901</v>
      </c>
      <c r="AG616">
        <v>77001</v>
      </c>
      <c r="AH616">
        <v>1.71</v>
      </c>
      <c r="AI616" s="16">
        <v>1</v>
      </c>
    </row>
    <row r="617" spans="1:35" x14ac:dyDescent="0.3">
      <c r="A617" t="s">
        <v>3669</v>
      </c>
      <c r="B617" t="s">
        <v>3624</v>
      </c>
      <c r="C617" t="s">
        <v>2548</v>
      </c>
      <c r="D617" t="s">
        <v>3633</v>
      </c>
      <c r="E617">
        <v>72908</v>
      </c>
      <c r="F617" t="s">
        <v>3334</v>
      </c>
      <c r="G617">
        <v>32206</v>
      </c>
      <c r="H617">
        <v>1746.52</v>
      </c>
      <c r="I617" t="s">
        <v>217</v>
      </c>
      <c r="J617" t="s">
        <v>218</v>
      </c>
      <c r="K617" t="s">
        <v>39</v>
      </c>
      <c r="L617" t="s">
        <v>146</v>
      </c>
      <c r="M617" t="s">
        <v>219</v>
      </c>
      <c r="N617" t="s">
        <v>5119</v>
      </c>
      <c r="O617" t="s">
        <v>220</v>
      </c>
      <c r="P617" t="s">
        <v>221</v>
      </c>
      <c r="Q617" t="s">
        <v>5151</v>
      </c>
      <c r="R617" t="s">
        <v>5152</v>
      </c>
      <c r="S617">
        <v>1</v>
      </c>
      <c r="T617">
        <v>1.88</v>
      </c>
      <c r="U617">
        <v>0.18</v>
      </c>
      <c r="V617">
        <v>929</v>
      </c>
      <c r="W617">
        <v>1.81</v>
      </c>
      <c r="X617">
        <v>0</v>
      </c>
      <c r="Y617">
        <v>0.25</v>
      </c>
      <c r="Z617">
        <v>24</v>
      </c>
      <c r="AA617">
        <v>-62</v>
      </c>
      <c r="AB617">
        <v>1</v>
      </c>
      <c r="AC617">
        <v>193</v>
      </c>
      <c r="AD617">
        <v>132</v>
      </c>
      <c r="AE617">
        <v>72901</v>
      </c>
      <c r="AF617">
        <v>72901</v>
      </c>
      <c r="AG617">
        <v>32099</v>
      </c>
      <c r="AH617">
        <v>1.84</v>
      </c>
      <c r="AI617" s="16">
        <v>0.98840475427530883</v>
      </c>
    </row>
    <row r="618" spans="1:35" x14ac:dyDescent="0.3">
      <c r="A618" t="s">
        <v>3670</v>
      </c>
      <c r="B618" t="s">
        <v>3624</v>
      </c>
      <c r="C618" t="s">
        <v>2548</v>
      </c>
      <c r="D618" t="s">
        <v>3633</v>
      </c>
      <c r="E618">
        <v>72908</v>
      </c>
      <c r="F618" t="s">
        <v>3627</v>
      </c>
      <c r="G618">
        <v>44256</v>
      </c>
      <c r="H618">
        <v>11571.2</v>
      </c>
      <c r="I618" t="s">
        <v>217</v>
      </c>
      <c r="J618" t="s">
        <v>218</v>
      </c>
      <c r="K618" t="s">
        <v>39</v>
      </c>
      <c r="L618" t="s">
        <v>146</v>
      </c>
      <c r="M618" t="s">
        <v>219</v>
      </c>
      <c r="N618" t="s">
        <v>5119</v>
      </c>
      <c r="O618" t="s">
        <v>87</v>
      </c>
      <c r="P618" t="s">
        <v>227</v>
      </c>
      <c r="Q618" t="s">
        <v>5113</v>
      </c>
      <c r="R618" t="s">
        <v>5153</v>
      </c>
      <c r="S618">
        <v>5</v>
      </c>
      <c r="T618">
        <v>1.6</v>
      </c>
      <c r="U618">
        <v>0.18</v>
      </c>
      <c r="V618">
        <v>904</v>
      </c>
      <c r="W618">
        <v>1.57</v>
      </c>
      <c r="X618">
        <v>0</v>
      </c>
      <c r="Y618">
        <v>0.25</v>
      </c>
      <c r="Z618">
        <v>26</v>
      </c>
      <c r="AA618">
        <v>-62</v>
      </c>
      <c r="AB618">
        <v>58</v>
      </c>
      <c r="AC618">
        <v>208</v>
      </c>
      <c r="AD618">
        <v>204</v>
      </c>
      <c r="AE618">
        <v>72901</v>
      </c>
      <c r="AF618">
        <v>72901</v>
      </c>
      <c r="AG618">
        <v>44256</v>
      </c>
      <c r="AH618">
        <v>1.56</v>
      </c>
      <c r="AI618" s="16">
        <v>1</v>
      </c>
    </row>
    <row r="619" spans="1:35" x14ac:dyDescent="0.3">
      <c r="A619" t="s">
        <v>3671</v>
      </c>
      <c r="B619" t="s">
        <v>3624</v>
      </c>
      <c r="C619" t="s">
        <v>2548</v>
      </c>
      <c r="D619" t="s">
        <v>3648</v>
      </c>
      <c r="E619">
        <v>43025</v>
      </c>
      <c r="F619" t="s">
        <v>2732</v>
      </c>
      <c r="G619">
        <v>76014</v>
      </c>
      <c r="H619">
        <v>1886.72</v>
      </c>
      <c r="I619" t="s">
        <v>217</v>
      </c>
      <c r="J619" t="s">
        <v>218</v>
      </c>
      <c r="K619" t="s">
        <v>39</v>
      </c>
      <c r="L619" t="s">
        <v>87</v>
      </c>
      <c r="M619" t="s">
        <v>470</v>
      </c>
      <c r="N619" t="s">
        <v>5134</v>
      </c>
      <c r="O619" t="s">
        <v>76</v>
      </c>
      <c r="P619" t="s">
        <v>672</v>
      </c>
      <c r="Q619" t="s">
        <v>4295</v>
      </c>
      <c r="R619" t="s">
        <v>5154</v>
      </c>
      <c r="S619">
        <v>1</v>
      </c>
      <c r="T619">
        <v>1.76</v>
      </c>
      <c r="U619">
        <v>0.18</v>
      </c>
      <c r="V619">
        <v>1072</v>
      </c>
      <c r="W619">
        <v>1.04</v>
      </c>
      <c r="X619">
        <v>113</v>
      </c>
      <c r="Y619">
        <v>0.35</v>
      </c>
      <c r="Z619">
        <v>33</v>
      </c>
      <c r="AA619">
        <v>-91</v>
      </c>
      <c r="AB619">
        <v>211</v>
      </c>
      <c r="AC619">
        <v>-23</v>
      </c>
      <c r="AD619">
        <v>97</v>
      </c>
      <c r="AE619">
        <v>45050</v>
      </c>
      <c r="AF619">
        <v>43025</v>
      </c>
      <c r="AG619">
        <v>76001</v>
      </c>
      <c r="AH619">
        <v>1.72</v>
      </c>
      <c r="AI619" s="16">
        <v>1</v>
      </c>
    </row>
    <row r="620" spans="1:35" x14ac:dyDescent="0.3">
      <c r="A620" t="s">
        <v>3672</v>
      </c>
      <c r="B620" t="s">
        <v>3624</v>
      </c>
      <c r="C620" t="s">
        <v>2548</v>
      </c>
      <c r="D620" t="s">
        <v>3648</v>
      </c>
      <c r="E620">
        <v>43025</v>
      </c>
      <c r="F620" t="s">
        <v>2884</v>
      </c>
      <c r="G620">
        <v>30354</v>
      </c>
      <c r="H620">
        <v>1019.2</v>
      </c>
      <c r="I620" t="s">
        <v>222</v>
      </c>
      <c r="J620" t="s">
        <v>218</v>
      </c>
      <c r="K620" t="s">
        <v>39</v>
      </c>
      <c r="L620" t="s">
        <v>87</v>
      </c>
      <c r="M620" t="s">
        <v>470</v>
      </c>
      <c r="N620" t="s">
        <v>5134</v>
      </c>
      <c r="O620" t="s">
        <v>50</v>
      </c>
      <c r="P620" t="s">
        <v>223</v>
      </c>
      <c r="Q620" t="s">
        <v>4436</v>
      </c>
      <c r="R620" t="s">
        <v>5155</v>
      </c>
      <c r="S620">
        <v>1</v>
      </c>
      <c r="T620">
        <v>1.82</v>
      </c>
      <c r="U620">
        <v>0.18</v>
      </c>
      <c r="V620">
        <v>560</v>
      </c>
      <c r="W620">
        <v>0.92</v>
      </c>
      <c r="X620">
        <v>9</v>
      </c>
      <c r="Y620">
        <v>0.25</v>
      </c>
      <c r="Z620">
        <v>17</v>
      </c>
      <c r="AA620">
        <v>-78</v>
      </c>
      <c r="AB620">
        <v>43</v>
      </c>
      <c r="AC620">
        <v>5</v>
      </c>
      <c r="AD620">
        <v>-30</v>
      </c>
      <c r="AE620">
        <v>43055</v>
      </c>
      <c r="AF620">
        <v>43025</v>
      </c>
      <c r="AG620">
        <v>30301</v>
      </c>
      <c r="AH620">
        <v>1.78</v>
      </c>
      <c r="AI620" s="16">
        <v>0.81913875598086117</v>
      </c>
    </row>
    <row r="621" spans="1:35" x14ac:dyDescent="0.3">
      <c r="A621" t="s">
        <v>3673</v>
      </c>
      <c r="B621" t="s">
        <v>3624</v>
      </c>
      <c r="C621" t="s">
        <v>2548</v>
      </c>
      <c r="D621" t="s">
        <v>3648</v>
      </c>
      <c r="E621">
        <v>43025</v>
      </c>
      <c r="F621" t="s">
        <v>3674</v>
      </c>
      <c r="G621">
        <v>70807</v>
      </c>
      <c r="H621">
        <v>3361.6</v>
      </c>
      <c r="I621" t="s">
        <v>217</v>
      </c>
      <c r="J621" t="s">
        <v>218</v>
      </c>
      <c r="K621" t="s">
        <v>39</v>
      </c>
      <c r="L621" t="s">
        <v>87</v>
      </c>
      <c r="M621" t="s">
        <v>470</v>
      </c>
      <c r="N621" t="s">
        <v>5134</v>
      </c>
      <c r="O621" t="s">
        <v>246</v>
      </c>
      <c r="P621" t="s">
        <v>484</v>
      </c>
      <c r="Q621" t="s">
        <v>5156</v>
      </c>
      <c r="R621" t="s">
        <v>5157</v>
      </c>
      <c r="S621">
        <v>1</v>
      </c>
      <c r="T621">
        <v>1.76</v>
      </c>
      <c r="U621">
        <v>0.18</v>
      </c>
      <c r="V621">
        <v>955</v>
      </c>
      <c r="W621">
        <v>1.71</v>
      </c>
      <c r="X621">
        <v>29</v>
      </c>
      <c r="Y621">
        <v>0.25</v>
      </c>
      <c r="Z621">
        <v>29</v>
      </c>
      <c r="AA621">
        <v>-91</v>
      </c>
      <c r="AB621">
        <v>39</v>
      </c>
      <c r="AC621">
        <v>48</v>
      </c>
      <c r="AD621">
        <v>-4</v>
      </c>
      <c r="AE621">
        <v>43125</v>
      </c>
      <c r="AF621">
        <v>43025</v>
      </c>
      <c r="AG621">
        <v>70801</v>
      </c>
      <c r="AH621">
        <v>1.72</v>
      </c>
      <c r="AI621" s="16">
        <v>0.98242583244638459</v>
      </c>
    </row>
    <row r="622" spans="1:35" x14ac:dyDescent="0.3">
      <c r="A622" t="s">
        <v>3675</v>
      </c>
      <c r="B622" t="s">
        <v>3624</v>
      </c>
      <c r="C622" t="s">
        <v>2548</v>
      </c>
      <c r="D622" t="s">
        <v>3648</v>
      </c>
      <c r="E622">
        <v>43025</v>
      </c>
      <c r="F622" t="s">
        <v>3676</v>
      </c>
      <c r="G622">
        <v>33432</v>
      </c>
      <c r="H622">
        <v>2759.1</v>
      </c>
      <c r="I622" t="s">
        <v>217</v>
      </c>
      <c r="J622" t="s">
        <v>218</v>
      </c>
      <c r="K622" t="s">
        <v>39</v>
      </c>
      <c r="L622" t="s">
        <v>87</v>
      </c>
      <c r="M622" t="s">
        <v>470</v>
      </c>
      <c r="N622" t="s">
        <v>5134</v>
      </c>
      <c r="O622" t="s">
        <v>220</v>
      </c>
      <c r="P622" t="s">
        <v>1407</v>
      </c>
      <c r="Q622" t="s">
        <v>5158</v>
      </c>
      <c r="R622" t="s">
        <v>5159</v>
      </c>
      <c r="S622">
        <v>1</v>
      </c>
      <c r="T622">
        <v>2.5499999999999998</v>
      </c>
      <c r="U622">
        <v>0.18</v>
      </c>
      <c r="V622">
        <v>1082</v>
      </c>
      <c r="W622">
        <v>2.25</v>
      </c>
      <c r="X622">
        <v>112</v>
      </c>
      <c r="Y622">
        <v>0.35</v>
      </c>
      <c r="Z622">
        <v>68</v>
      </c>
      <c r="AA622">
        <v>-91</v>
      </c>
      <c r="AB622">
        <v>-76</v>
      </c>
      <c r="AC622">
        <v>373</v>
      </c>
      <c r="AD622">
        <v>206</v>
      </c>
      <c r="AE622">
        <v>45839</v>
      </c>
      <c r="AF622">
        <v>43025</v>
      </c>
      <c r="AG622">
        <v>33427</v>
      </c>
      <c r="AH622">
        <v>2.5099999999999998</v>
      </c>
      <c r="AI622" s="16">
        <v>1</v>
      </c>
    </row>
    <row r="623" spans="1:35" x14ac:dyDescent="0.3">
      <c r="A623" t="s">
        <v>3677</v>
      </c>
      <c r="B623" t="s">
        <v>3624</v>
      </c>
      <c r="C623" t="s">
        <v>2548</v>
      </c>
      <c r="D623" t="s">
        <v>3648</v>
      </c>
      <c r="E623">
        <v>43025</v>
      </c>
      <c r="F623" t="s">
        <v>3678</v>
      </c>
      <c r="G623">
        <v>29405</v>
      </c>
      <c r="H623">
        <v>2379.69</v>
      </c>
      <c r="I623" t="s">
        <v>217</v>
      </c>
      <c r="J623" t="s">
        <v>218</v>
      </c>
      <c r="K623" t="s">
        <v>39</v>
      </c>
      <c r="L623" t="s">
        <v>87</v>
      </c>
      <c r="M623" t="s">
        <v>470</v>
      </c>
      <c r="N623" t="s">
        <v>5134</v>
      </c>
      <c r="O623" t="s">
        <v>90</v>
      </c>
      <c r="P623" t="s">
        <v>682</v>
      </c>
      <c r="Q623" t="s">
        <v>5160</v>
      </c>
      <c r="R623" t="s">
        <v>5161</v>
      </c>
      <c r="S623">
        <v>2</v>
      </c>
      <c r="T623">
        <v>1.93</v>
      </c>
      <c r="U623">
        <v>0.18</v>
      </c>
      <c r="V623">
        <v>616</v>
      </c>
      <c r="W623">
        <v>1.93</v>
      </c>
      <c r="X623">
        <v>49</v>
      </c>
      <c r="Y623">
        <v>0.28000000000000003</v>
      </c>
      <c r="Z623">
        <v>40</v>
      </c>
      <c r="AA623">
        <v>-91</v>
      </c>
      <c r="AB623">
        <v>-170</v>
      </c>
      <c r="AC623">
        <v>76</v>
      </c>
      <c r="AD623">
        <v>-185</v>
      </c>
      <c r="AE623">
        <v>44256</v>
      </c>
      <c r="AF623">
        <v>43025</v>
      </c>
      <c r="AG623">
        <v>29401</v>
      </c>
      <c r="AH623">
        <v>1.89</v>
      </c>
      <c r="AI623" s="16">
        <v>1</v>
      </c>
    </row>
    <row r="624" spans="1:35" x14ac:dyDescent="0.3">
      <c r="A624" t="s">
        <v>3679</v>
      </c>
      <c r="B624" t="s">
        <v>3624</v>
      </c>
      <c r="C624" t="s">
        <v>2548</v>
      </c>
      <c r="D624" t="s">
        <v>3648</v>
      </c>
      <c r="E624">
        <v>43025</v>
      </c>
      <c r="F624" t="s">
        <v>3067</v>
      </c>
      <c r="G624">
        <v>75221</v>
      </c>
      <c r="H624">
        <v>1874.34</v>
      </c>
      <c r="I624" t="s">
        <v>217</v>
      </c>
      <c r="J624" t="s">
        <v>218</v>
      </c>
      <c r="K624" t="s">
        <v>39</v>
      </c>
      <c r="L624" t="s">
        <v>76</v>
      </c>
      <c r="M624" t="s">
        <v>582</v>
      </c>
      <c r="N624" t="s">
        <v>4603</v>
      </c>
      <c r="O624" t="s">
        <v>87</v>
      </c>
      <c r="P624" t="s">
        <v>470</v>
      </c>
      <c r="Q624" t="s">
        <v>5134</v>
      </c>
      <c r="R624" t="s">
        <v>5135</v>
      </c>
      <c r="S624">
        <v>11</v>
      </c>
      <c r="T624">
        <v>1.2</v>
      </c>
      <c r="U624">
        <v>0.18</v>
      </c>
      <c r="V624">
        <v>1053</v>
      </c>
      <c r="W624">
        <v>2</v>
      </c>
      <c r="X624">
        <v>45</v>
      </c>
      <c r="Y624">
        <v>0.27</v>
      </c>
      <c r="Z624">
        <v>31</v>
      </c>
      <c r="AA624">
        <v>-13</v>
      </c>
      <c r="AB624">
        <v>-17</v>
      </c>
      <c r="AC624">
        <v>-8</v>
      </c>
      <c r="AD624">
        <v>-38</v>
      </c>
      <c r="AE624">
        <v>76001</v>
      </c>
      <c r="AF624">
        <v>75201</v>
      </c>
      <c r="AG624">
        <v>43025</v>
      </c>
      <c r="AH624">
        <v>1.1599999999999999</v>
      </c>
      <c r="AI624" s="16">
        <v>1</v>
      </c>
    </row>
    <row r="625" spans="1:35" x14ac:dyDescent="0.3">
      <c r="A625" t="s">
        <v>3679</v>
      </c>
      <c r="B625" t="s">
        <v>3624</v>
      </c>
      <c r="C625" t="s">
        <v>2548</v>
      </c>
      <c r="D625" t="s">
        <v>3648</v>
      </c>
      <c r="E625">
        <v>43025</v>
      </c>
      <c r="F625" t="s">
        <v>3067</v>
      </c>
      <c r="G625">
        <v>75247</v>
      </c>
      <c r="H625">
        <v>1874.34</v>
      </c>
      <c r="I625" t="s">
        <v>217</v>
      </c>
      <c r="J625" t="s">
        <v>218</v>
      </c>
      <c r="K625" t="s">
        <v>39</v>
      </c>
      <c r="L625" t="s">
        <v>76</v>
      </c>
      <c r="M625" t="s">
        <v>582</v>
      </c>
      <c r="N625" t="s">
        <v>4603</v>
      </c>
      <c r="O625" t="s">
        <v>87</v>
      </c>
      <c r="P625" t="s">
        <v>470</v>
      </c>
      <c r="Q625" t="s">
        <v>5134</v>
      </c>
      <c r="R625" t="s">
        <v>5135</v>
      </c>
      <c r="S625">
        <v>11</v>
      </c>
      <c r="T625">
        <v>1.2</v>
      </c>
      <c r="U625">
        <v>0.18</v>
      </c>
      <c r="V625">
        <v>1053</v>
      </c>
      <c r="W625">
        <v>2</v>
      </c>
      <c r="X625">
        <v>45</v>
      </c>
      <c r="Y625">
        <v>0.27</v>
      </c>
      <c r="Z625">
        <v>31</v>
      </c>
      <c r="AA625">
        <v>-13</v>
      </c>
      <c r="AB625">
        <v>-17</v>
      </c>
      <c r="AC625">
        <v>-8</v>
      </c>
      <c r="AD625">
        <v>-38</v>
      </c>
      <c r="AE625">
        <v>76001</v>
      </c>
      <c r="AF625">
        <v>75201</v>
      </c>
      <c r="AG625">
        <v>43025</v>
      </c>
      <c r="AH625">
        <v>1.1599999999999999</v>
      </c>
      <c r="AI625" s="16">
        <v>1</v>
      </c>
    </row>
    <row r="626" spans="1:35" x14ac:dyDescent="0.3">
      <c r="A626" t="s">
        <v>3680</v>
      </c>
      <c r="B626" t="s">
        <v>3624</v>
      </c>
      <c r="C626" t="s">
        <v>2548</v>
      </c>
      <c r="D626" t="s">
        <v>3648</v>
      </c>
      <c r="E626">
        <v>43025</v>
      </c>
      <c r="F626" t="s">
        <v>3681</v>
      </c>
      <c r="G626">
        <v>30034</v>
      </c>
      <c r="H626">
        <v>2052.96</v>
      </c>
      <c r="I626" t="s">
        <v>217</v>
      </c>
      <c r="J626" t="s">
        <v>218</v>
      </c>
      <c r="K626" t="s">
        <v>39</v>
      </c>
      <c r="L626" t="s">
        <v>87</v>
      </c>
      <c r="M626" t="s">
        <v>470</v>
      </c>
      <c r="N626" t="s">
        <v>5134</v>
      </c>
      <c r="O626" t="s">
        <v>50</v>
      </c>
      <c r="P626" t="s">
        <v>522</v>
      </c>
      <c r="Q626" t="s">
        <v>5162</v>
      </c>
      <c r="R626" t="s">
        <v>5163</v>
      </c>
      <c r="S626">
        <v>1</v>
      </c>
      <c r="T626">
        <v>1.82</v>
      </c>
      <c r="U626">
        <v>0.18</v>
      </c>
      <c r="V626">
        <v>564</v>
      </c>
      <c r="W626">
        <v>2.12</v>
      </c>
      <c r="X626">
        <v>99</v>
      </c>
      <c r="Y626">
        <v>0.3</v>
      </c>
      <c r="Z626">
        <v>14</v>
      </c>
      <c r="AA626">
        <v>-91</v>
      </c>
      <c r="AB626">
        <v>-241</v>
      </c>
      <c r="AC626">
        <v>-22</v>
      </c>
      <c r="AD626">
        <v>-354</v>
      </c>
      <c r="AE626">
        <v>44256</v>
      </c>
      <c r="AF626">
        <v>43025</v>
      </c>
      <c r="AG626">
        <v>30030</v>
      </c>
      <c r="AH626">
        <v>1.78</v>
      </c>
      <c r="AI626" s="16">
        <v>1</v>
      </c>
    </row>
    <row r="627" spans="1:35" x14ac:dyDescent="0.3">
      <c r="A627" t="s">
        <v>3682</v>
      </c>
      <c r="B627" t="s">
        <v>3624</v>
      </c>
      <c r="C627" t="s">
        <v>2548</v>
      </c>
      <c r="D627" t="s">
        <v>3648</v>
      </c>
      <c r="E627">
        <v>43025</v>
      </c>
      <c r="F627" t="s">
        <v>3683</v>
      </c>
      <c r="G627">
        <v>30340</v>
      </c>
      <c r="H627">
        <v>1019.2</v>
      </c>
      <c r="I627" t="s">
        <v>217</v>
      </c>
      <c r="J627" t="s">
        <v>218</v>
      </c>
      <c r="K627" t="s">
        <v>39</v>
      </c>
      <c r="L627" t="s">
        <v>87</v>
      </c>
      <c r="M627" t="s">
        <v>470</v>
      </c>
      <c r="N627" t="s">
        <v>5134</v>
      </c>
      <c r="O627" t="s">
        <v>50</v>
      </c>
      <c r="P627" t="s">
        <v>1408</v>
      </c>
      <c r="Q627" t="s">
        <v>5164</v>
      </c>
      <c r="R627" t="s">
        <v>5165</v>
      </c>
      <c r="S627">
        <v>1</v>
      </c>
      <c r="T627">
        <v>1.82</v>
      </c>
      <c r="U627">
        <v>0.18</v>
      </c>
      <c r="V627">
        <v>560</v>
      </c>
      <c r="W627">
        <v>1.67</v>
      </c>
      <c r="X627">
        <v>28</v>
      </c>
      <c r="Y627">
        <v>0.25</v>
      </c>
      <c r="Z627">
        <v>17</v>
      </c>
      <c r="AA627">
        <v>-91</v>
      </c>
      <c r="AB627">
        <v>-135</v>
      </c>
      <c r="AC627">
        <v>5</v>
      </c>
      <c r="AD627">
        <v>-221</v>
      </c>
      <c r="AE627">
        <v>43201</v>
      </c>
      <c r="AF627">
        <v>43025</v>
      </c>
      <c r="AG627">
        <v>30003</v>
      </c>
      <c r="AH627">
        <v>1.78</v>
      </c>
      <c r="AI627" s="16">
        <v>1</v>
      </c>
    </row>
    <row r="628" spans="1:35" x14ac:dyDescent="0.3">
      <c r="A628" t="s">
        <v>3684</v>
      </c>
      <c r="B628" t="s">
        <v>3624</v>
      </c>
      <c r="C628" t="s">
        <v>2548</v>
      </c>
      <c r="D628" t="s">
        <v>3648</v>
      </c>
      <c r="E628">
        <v>43025</v>
      </c>
      <c r="F628" t="s">
        <v>3235</v>
      </c>
      <c r="G628">
        <v>77041</v>
      </c>
      <c r="H628">
        <v>2033.5</v>
      </c>
      <c r="I628" t="s">
        <v>217</v>
      </c>
      <c r="J628" t="s">
        <v>218</v>
      </c>
      <c r="K628" t="s">
        <v>39</v>
      </c>
      <c r="L628" t="s">
        <v>87</v>
      </c>
      <c r="M628" t="s">
        <v>470</v>
      </c>
      <c r="N628" t="s">
        <v>5134</v>
      </c>
      <c r="O628" t="s">
        <v>76</v>
      </c>
      <c r="P628" t="s">
        <v>228</v>
      </c>
      <c r="Q628" t="s">
        <v>4750</v>
      </c>
      <c r="R628" t="s">
        <v>5166</v>
      </c>
      <c r="S628">
        <v>2</v>
      </c>
      <c r="T628">
        <v>1.75</v>
      </c>
      <c r="U628">
        <v>0.18</v>
      </c>
      <c r="V628">
        <v>1162</v>
      </c>
      <c r="W628">
        <v>2.2599999999999998</v>
      </c>
      <c r="X628">
        <v>35</v>
      </c>
      <c r="Y628">
        <v>0.25</v>
      </c>
      <c r="Z628">
        <v>17</v>
      </c>
      <c r="AA628">
        <v>-91</v>
      </c>
      <c r="AB628">
        <v>-8</v>
      </c>
      <c r="AC628">
        <v>107</v>
      </c>
      <c r="AD628">
        <v>8</v>
      </c>
      <c r="AE628">
        <v>43125</v>
      </c>
      <c r="AF628">
        <v>43025</v>
      </c>
      <c r="AG628">
        <v>77001</v>
      </c>
      <c r="AH628">
        <v>1.71</v>
      </c>
      <c r="AI628" s="16">
        <v>1</v>
      </c>
    </row>
    <row r="629" spans="1:35" x14ac:dyDescent="0.3">
      <c r="A629" t="s">
        <v>3684</v>
      </c>
      <c r="B629" t="s">
        <v>3624</v>
      </c>
      <c r="C629" t="s">
        <v>2548</v>
      </c>
      <c r="D629" t="s">
        <v>3648</v>
      </c>
      <c r="E629">
        <v>43025</v>
      </c>
      <c r="F629" t="s">
        <v>3235</v>
      </c>
      <c r="G629">
        <v>77040</v>
      </c>
      <c r="H629">
        <v>2033.5</v>
      </c>
      <c r="I629" t="s">
        <v>217</v>
      </c>
      <c r="J629" t="s">
        <v>218</v>
      </c>
      <c r="K629" t="s">
        <v>39</v>
      </c>
      <c r="L629" t="s">
        <v>87</v>
      </c>
      <c r="M629" t="s">
        <v>470</v>
      </c>
      <c r="N629" t="s">
        <v>5134</v>
      </c>
      <c r="O629" t="s">
        <v>76</v>
      </c>
      <c r="P629" t="s">
        <v>228</v>
      </c>
      <c r="Q629" t="s">
        <v>4750</v>
      </c>
      <c r="R629" t="s">
        <v>5166</v>
      </c>
      <c r="S629">
        <v>2</v>
      </c>
      <c r="T629">
        <v>1.75</v>
      </c>
      <c r="U629">
        <v>0.18</v>
      </c>
      <c r="V629">
        <v>1162</v>
      </c>
      <c r="W629">
        <v>2.2599999999999998</v>
      </c>
      <c r="X629">
        <v>35</v>
      </c>
      <c r="Y629">
        <v>0.25</v>
      </c>
      <c r="Z629">
        <v>17</v>
      </c>
      <c r="AA629">
        <v>-91</v>
      </c>
      <c r="AB629">
        <v>-8</v>
      </c>
      <c r="AC629">
        <v>107</v>
      </c>
      <c r="AD629">
        <v>8</v>
      </c>
      <c r="AE629">
        <v>43125</v>
      </c>
      <c r="AF629">
        <v>43025</v>
      </c>
      <c r="AG629">
        <v>77001</v>
      </c>
      <c r="AH629">
        <v>1.71</v>
      </c>
      <c r="AI629" s="16">
        <v>1</v>
      </c>
    </row>
    <row r="630" spans="1:35" x14ac:dyDescent="0.3">
      <c r="A630" t="s">
        <v>3684</v>
      </c>
      <c r="B630" t="s">
        <v>3624</v>
      </c>
      <c r="C630" t="s">
        <v>2548</v>
      </c>
      <c r="D630" t="s">
        <v>3648</v>
      </c>
      <c r="E630">
        <v>43025</v>
      </c>
      <c r="F630" t="s">
        <v>3235</v>
      </c>
      <c r="G630">
        <v>77011</v>
      </c>
      <c r="H630">
        <v>2033.5</v>
      </c>
      <c r="I630" t="s">
        <v>217</v>
      </c>
      <c r="J630" t="s">
        <v>218</v>
      </c>
      <c r="K630" t="s">
        <v>39</v>
      </c>
      <c r="L630" t="s">
        <v>87</v>
      </c>
      <c r="M630" t="s">
        <v>470</v>
      </c>
      <c r="N630" t="s">
        <v>5134</v>
      </c>
      <c r="O630" t="s">
        <v>76</v>
      </c>
      <c r="P630" t="s">
        <v>228</v>
      </c>
      <c r="Q630" t="s">
        <v>4750</v>
      </c>
      <c r="R630" t="s">
        <v>5166</v>
      </c>
      <c r="S630">
        <v>2</v>
      </c>
      <c r="T630">
        <v>1.75</v>
      </c>
      <c r="U630">
        <v>0.18</v>
      </c>
      <c r="V630">
        <v>1162</v>
      </c>
      <c r="W630">
        <v>2.2599999999999998</v>
      </c>
      <c r="X630">
        <v>35</v>
      </c>
      <c r="Y630">
        <v>0.25</v>
      </c>
      <c r="Z630">
        <v>17</v>
      </c>
      <c r="AA630">
        <v>-91</v>
      </c>
      <c r="AB630">
        <v>-8</v>
      </c>
      <c r="AC630">
        <v>107</v>
      </c>
      <c r="AD630">
        <v>8</v>
      </c>
      <c r="AE630">
        <v>43125</v>
      </c>
      <c r="AF630">
        <v>43025</v>
      </c>
      <c r="AG630">
        <v>77001</v>
      </c>
      <c r="AH630">
        <v>1.71</v>
      </c>
      <c r="AI630" s="16">
        <v>1</v>
      </c>
    </row>
    <row r="631" spans="1:35" x14ac:dyDescent="0.3">
      <c r="A631" t="s">
        <v>3685</v>
      </c>
      <c r="B631" t="s">
        <v>3624</v>
      </c>
      <c r="C631" t="s">
        <v>2548</v>
      </c>
      <c r="D631" t="s">
        <v>3648</v>
      </c>
      <c r="E631">
        <v>43025</v>
      </c>
      <c r="F631" t="s">
        <v>3274</v>
      </c>
      <c r="G631">
        <v>66115</v>
      </c>
      <c r="H631">
        <v>12695.76</v>
      </c>
      <c r="I631" t="s">
        <v>217</v>
      </c>
      <c r="J631" t="s">
        <v>218</v>
      </c>
      <c r="K631" t="s">
        <v>39</v>
      </c>
      <c r="L631" t="s">
        <v>87</v>
      </c>
      <c r="M631" t="s">
        <v>470</v>
      </c>
      <c r="N631" t="s">
        <v>5134</v>
      </c>
      <c r="O631" t="s">
        <v>274</v>
      </c>
      <c r="P631" t="s">
        <v>460</v>
      </c>
      <c r="Q631" t="s">
        <v>4789</v>
      </c>
      <c r="R631" t="s">
        <v>5167</v>
      </c>
      <c r="S631">
        <v>7</v>
      </c>
      <c r="T631">
        <v>1.68</v>
      </c>
      <c r="U631">
        <v>0.18</v>
      </c>
      <c r="V631">
        <v>687</v>
      </c>
      <c r="W631">
        <v>1.21</v>
      </c>
      <c r="X631">
        <v>105</v>
      </c>
      <c r="Y631">
        <v>0.34</v>
      </c>
      <c r="Z631">
        <v>20</v>
      </c>
      <c r="AA631">
        <v>-91</v>
      </c>
      <c r="AB631">
        <v>42</v>
      </c>
      <c r="AC631">
        <v>-73</v>
      </c>
      <c r="AD631">
        <v>-122</v>
      </c>
      <c r="AE631">
        <v>46933</v>
      </c>
      <c r="AF631">
        <v>43025</v>
      </c>
      <c r="AG631">
        <v>66101</v>
      </c>
      <c r="AH631">
        <v>1.64</v>
      </c>
      <c r="AI631" s="16">
        <v>0.97890295358649793</v>
      </c>
    </row>
    <row r="632" spans="1:35" x14ac:dyDescent="0.3">
      <c r="A632" t="s">
        <v>3686</v>
      </c>
      <c r="B632" t="s">
        <v>3624</v>
      </c>
      <c r="C632" t="s">
        <v>2548</v>
      </c>
      <c r="D632" t="s">
        <v>3648</v>
      </c>
      <c r="E632">
        <v>43025</v>
      </c>
      <c r="F632" t="s">
        <v>2635</v>
      </c>
      <c r="G632">
        <v>38118</v>
      </c>
      <c r="H632">
        <v>931.55</v>
      </c>
      <c r="I632" t="s">
        <v>217</v>
      </c>
      <c r="J632" t="s">
        <v>218</v>
      </c>
      <c r="K632" t="s">
        <v>39</v>
      </c>
      <c r="L632" t="s">
        <v>87</v>
      </c>
      <c r="M632" t="s">
        <v>470</v>
      </c>
      <c r="N632" t="s">
        <v>5134</v>
      </c>
      <c r="O632" t="s">
        <v>70</v>
      </c>
      <c r="P632" t="s">
        <v>75</v>
      </c>
      <c r="Q632" t="s">
        <v>4419</v>
      </c>
      <c r="R632" t="s">
        <v>5168</v>
      </c>
      <c r="S632">
        <v>1</v>
      </c>
      <c r="T632">
        <v>1.55</v>
      </c>
      <c r="U632">
        <v>0.18</v>
      </c>
      <c r="V632">
        <v>601</v>
      </c>
      <c r="W632">
        <v>1.21</v>
      </c>
      <c r="X632">
        <v>43</v>
      </c>
      <c r="Y632">
        <v>0.25</v>
      </c>
      <c r="Z632">
        <v>-20</v>
      </c>
      <c r="AA632">
        <v>-91</v>
      </c>
      <c r="AB632">
        <v>1</v>
      </c>
      <c r="AC632">
        <v>126</v>
      </c>
      <c r="AD632">
        <v>36</v>
      </c>
      <c r="AE632">
        <v>43162</v>
      </c>
      <c r="AF632">
        <v>43025</v>
      </c>
      <c r="AG632">
        <v>38101</v>
      </c>
      <c r="AH632">
        <v>1.51</v>
      </c>
      <c r="AI632" s="16">
        <v>1</v>
      </c>
    </row>
    <row r="633" spans="1:35" x14ac:dyDescent="0.3">
      <c r="A633" t="s">
        <v>3686</v>
      </c>
      <c r="B633" t="s">
        <v>3624</v>
      </c>
      <c r="C633" t="s">
        <v>2548</v>
      </c>
      <c r="D633" t="s">
        <v>3648</v>
      </c>
      <c r="E633">
        <v>43025</v>
      </c>
      <c r="F633" t="s">
        <v>2635</v>
      </c>
      <c r="G633">
        <v>38115</v>
      </c>
      <c r="H633">
        <v>1863.1</v>
      </c>
      <c r="I633" t="s">
        <v>217</v>
      </c>
      <c r="J633" t="s">
        <v>218</v>
      </c>
      <c r="K633" t="s">
        <v>39</v>
      </c>
      <c r="L633" t="s">
        <v>87</v>
      </c>
      <c r="M633" t="s">
        <v>470</v>
      </c>
      <c r="N633" t="s">
        <v>5134</v>
      </c>
      <c r="O633" t="s">
        <v>70</v>
      </c>
      <c r="P633" t="s">
        <v>75</v>
      </c>
      <c r="Q633" t="s">
        <v>4419</v>
      </c>
      <c r="R633" t="s">
        <v>5168</v>
      </c>
      <c r="S633">
        <v>1</v>
      </c>
      <c r="T633">
        <v>1.55</v>
      </c>
      <c r="U633">
        <v>0.18</v>
      </c>
      <c r="V633">
        <v>601</v>
      </c>
      <c r="W633">
        <v>1.21</v>
      </c>
      <c r="X633">
        <v>43</v>
      </c>
      <c r="Y633">
        <v>0.25</v>
      </c>
      <c r="Z633">
        <v>-20</v>
      </c>
      <c r="AA633">
        <v>-91</v>
      </c>
      <c r="AB633">
        <v>1</v>
      </c>
      <c r="AC633">
        <v>126</v>
      </c>
      <c r="AD633">
        <v>36</v>
      </c>
      <c r="AE633">
        <v>43162</v>
      </c>
      <c r="AF633">
        <v>43025</v>
      </c>
      <c r="AG633">
        <v>38101</v>
      </c>
      <c r="AH633">
        <v>1.51</v>
      </c>
      <c r="AI633" s="16">
        <v>1</v>
      </c>
    </row>
    <row r="634" spans="1:35" x14ac:dyDescent="0.3">
      <c r="A634" t="s">
        <v>3686</v>
      </c>
      <c r="B634" t="s">
        <v>3624</v>
      </c>
      <c r="C634" t="s">
        <v>2548</v>
      </c>
      <c r="D634" t="s">
        <v>3648</v>
      </c>
      <c r="E634">
        <v>43025</v>
      </c>
      <c r="F634" t="s">
        <v>2635</v>
      </c>
      <c r="G634">
        <v>38101</v>
      </c>
      <c r="H634">
        <v>931.55</v>
      </c>
      <c r="I634" t="s">
        <v>217</v>
      </c>
      <c r="J634" t="s">
        <v>218</v>
      </c>
      <c r="K634" t="s">
        <v>39</v>
      </c>
      <c r="L634" t="s">
        <v>87</v>
      </c>
      <c r="M634" t="s">
        <v>470</v>
      </c>
      <c r="N634" t="s">
        <v>5134</v>
      </c>
      <c r="O634" t="s">
        <v>70</v>
      </c>
      <c r="P634" t="s">
        <v>75</v>
      </c>
      <c r="Q634" t="s">
        <v>4419</v>
      </c>
      <c r="R634" t="s">
        <v>5168</v>
      </c>
      <c r="S634">
        <v>1</v>
      </c>
      <c r="T634">
        <v>1.55</v>
      </c>
      <c r="U634">
        <v>0.18</v>
      </c>
      <c r="V634">
        <v>601</v>
      </c>
      <c r="W634">
        <v>1.21</v>
      </c>
      <c r="X634">
        <v>43</v>
      </c>
      <c r="Y634">
        <v>0.25</v>
      </c>
      <c r="Z634">
        <v>-20</v>
      </c>
      <c r="AA634">
        <v>-91</v>
      </c>
      <c r="AB634">
        <v>1</v>
      </c>
      <c r="AC634">
        <v>126</v>
      </c>
      <c r="AD634">
        <v>36</v>
      </c>
      <c r="AE634">
        <v>43162</v>
      </c>
      <c r="AF634">
        <v>43025</v>
      </c>
      <c r="AG634">
        <v>38101</v>
      </c>
      <c r="AH634">
        <v>1.51</v>
      </c>
      <c r="AI634" s="16">
        <v>1</v>
      </c>
    </row>
    <row r="635" spans="1:35" x14ac:dyDescent="0.3">
      <c r="A635" t="s">
        <v>3687</v>
      </c>
      <c r="B635" t="s">
        <v>3624</v>
      </c>
      <c r="C635" t="s">
        <v>2548</v>
      </c>
      <c r="D635" t="s">
        <v>3648</v>
      </c>
      <c r="E635">
        <v>43025</v>
      </c>
      <c r="F635" t="s">
        <v>3688</v>
      </c>
      <c r="G635">
        <v>70001</v>
      </c>
      <c r="H635">
        <v>1645.6</v>
      </c>
      <c r="I635" t="s">
        <v>222</v>
      </c>
      <c r="J635" t="s">
        <v>218</v>
      </c>
      <c r="K635" t="s">
        <v>39</v>
      </c>
      <c r="L635" t="s">
        <v>87</v>
      </c>
      <c r="M635" t="s">
        <v>470</v>
      </c>
      <c r="N635" t="s">
        <v>5134</v>
      </c>
      <c r="O635" t="s">
        <v>246</v>
      </c>
      <c r="P635" t="s">
        <v>1416</v>
      </c>
      <c r="Q635" t="s">
        <v>5169</v>
      </c>
      <c r="R635" t="s">
        <v>5170</v>
      </c>
      <c r="S635">
        <v>2</v>
      </c>
      <c r="T635">
        <v>1.76</v>
      </c>
      <c r="U635">
        <v>0.17</v>
      </c>
      <c r="V635">
        <v>935</v>
      </c>
      <c r="W635">
        <v>1.48</v>
      </c>
      <c r="X635">
        <v>19</v>
      </c>
      <c r="Y635">
        <v>0.25</v>
      </c>
      <c r="Z635">
        <v>38</v>
      </c>
      <c r="AA635">
        <v>-78</v>
      </c>
      <c r="AB635">
        <v>79</v>
      </c>
      <c r="AC635">
        <v>75</v>
      </c>
      <c r="AD635">
        <v>76</v>
      </c>
      <c r="AE635">
        <v>43055</v>
      </c>
      <c r="AF635">
        <v>43025</v>
      </c>
      <c r="AG635">
        <v>70001</v>
      </c>
      <c r="AH635">
        <v>1.71</v>
      </c>
      <c r="AI635" s="16">
        <v>0.86631299734748013</v>
      </c>
    </row>
    <row r="636" spans="1:35" x14ac:dyDescent="0.3">
      <c r="A636" t="s">
        <v>3689</v>
      </c>
      <c r="B636" t="s">
        <v>3624</v>
      </c>
      <c r="C636" t="s">
        <v>2548</v>
      </c>
      <c r="D636" t="s">
        <v>3648</v>
      </c>
      <c r="E636">
        <v>43025</v>
      </c>
      <c r="F636" t="s">
        <v>3358</v>
      </c>
      <c r="G636">
        <v>70119</v>
      </c>
      <c r="H636">
        <v>1636.8</v>
      </c>
      <c r="I636" t="s">
        <v>222</v>
      </c>
      <c r="J636" t="s">
        <v>218</v>
      </c>
      <c r="K636" t="s">
        <v>39</v>
      </c>
      <c r="L636" t="s">
        <v>87</v>
      </c>
      <c r="M636" t="s">
        <v>470</v>
      </c>
      <c r="N636" t="s">
        <v>5134</v>
      </c>
      <c r="O636" t="s">
        <v>246</v>
      </c>
      <c r="P636" t="s">
        <v>1008</v>
      </c>
      <c r="Q636" t="s">
        <v>4859</v>
      </c>
      <c r="R636" t="s">
        <v>5171</v>
      </c>
      <c r="S636">
        <v>1</v>
      </c>
      <c r="T636">
        <v>1.76</v>
      </c>
      <c r="U636">
        <v>0.18</v>
      </c>
      <c r="V636">
        <v>930</v>
      </c>
      <c r="W636">
        <v>1.42</v>
      </c>
      <c r="X636">
        <v>44</v>
      </c>
      <c r="Y636">
        <v>0.25</v>
      </c>
      <c r="Z636">
        <v>28</v>
      </c>
      <c r="AA636">
        <v>-78</v>
      </c>
      <c r="AB636">
        <v>93</v>
      </c>
      <c r="AC636">
        <v>81</v>
      </c>
      <c r="AD636">
        <v>96</v>
      </c>
      <c r="AE636">
        <v>43015</v>
      </c>
      <c r="AF636">
        <v>43025</v>
      </c>
      <c r="AG636">
        <v>70140</v>
      </c>
      <c r="AH636">
        <v>1.72</v>
      </c>
      <c r="AI636" s="16">
        <v>0.87018866819470941</v>
      </c>
    </row>
    <row r="637" spans="1:35" x14ac:dyDescent="0.3">
      <c r="A637" t="s">
        <v>3690</v>
      </c>
      <c r="B637" t="s">
        <v>3624</v>
      </c>
      <c r="C637" t="s">
        <v>2548</v>
      </c>
      <c r="D637" t="s">
        <v>3648</v>
      </c>
      <c r="E637">
        <v>43025</v>
      </c>
      <c r="F637" t="s">
        <v>3612</v>
      </c>
      <c r="G637">
        <v>30071</v>
      </c>
      <c r="H637">
        <v>1053.78</v>
      </c>
      <c r="I637" t="s">
        <v>222</v>
      </c>
      <c r="J637" t="s">
        <v>218</v>
      </c>
      <c r="K637" t="s">
        <v>39</v>
      </c>
      <c r="L637" t="s">
        <v>87</v>
      </c>
      <c r="M637" t="s">
        <v>470</v>
      </c>
      <c r="N637" t="s">
        <v>5134</v>
      </c>
      <c r="O637" t="s">
        <v>50</v>
      </c>
      <c r="P637" t="s">
        <v>422</v>
      </c>
      <c r="Q637" t="s">
        <v>5101</v>
      </c>
      <c r="R637" t="s">
        <v>5172</v>
      </c>
      <c r="S637">
        <v>1</v>
      </c>
      <c r="T637">
        <v>1.82</v>
      </c>
      <c r="U637">
        <v>0.17</v>
      </c>
      <c r="V637">
        <v>579</v>
      </c>
      <c r="W637">
        <v>1.08</v>
      </c>
      <c r="X637">
        <v>0</v>
      </c>
      <c r="Y637">
        <v>0.25</v>
      </c>
      <c r="Z637">
        <v>-47</v>
      </c>
      <c r="AA637">
        <v>-78</v>
      </c>
      <c r="AB637">
        <v>5</v>
      </c>
      <c r="AC637">
        <v>83</v>
      </c>
      <c r="AD637">
        <v>10</v>
      </c>
      <c r="AE637">
        <v>43025</v>
      </c>
      <c r="AF637">
        <v>43025</v>
      </c>
      <c r="AG637">
        <v>30003</v>
      </c>
      <c r="AH637">
        <v>1.77</v>
      </c>
      <c r="AI637" s="16">
        <v>0.83571428571428563</v>
      </c>
    </row>
    <row r="638" spans="1:35" x14ac:dyDescent="0.3">
      <c r="A638" t="s">
        <v>3691</v>
      </c>
      <c r="B638" t="s">
        <v>3624</v>
      </c>
      <c r="C638" t="s">
        <v>2548</v>
      </c>
      <c r="D638" t="s">
        <v>3648</v>
      </c>
      <c r="E638">
        <v>43025</v>
      </c>
      <c r="F638" t="s">
        <v>3692</v>
      </c>
      <c r="G638">
        <v>29418</v>
      </c>
      <c r="H638">
        <v>1173.44</v>
      </c>
      <c r="I638" t="s">
        <v>217</v>
      </c>
      <c r="J638" t="s">
        <v>218</v>
      </c>
      <c r="K638" t="s">
        <v>39</v>
      </c>
      <c r="L638" t="s">
        <v>87</v>
      </c>
      <c r="M638" t="s">
        <v>470</v>
      </c>
      <c r="N638" t="s">
        <v>5134</v>
      </c>
      <c r="O638" t="s">
        <v>90</v>
      </c>
      <c r="P638" t="s">
        <v>682</v>
      </c>
      <c r="Q638" t="s">
        <v>5160</v>
      </c>
      <c r="R638" t="s">
        <v>5161</v>
      </c>
      <c r="S638">
        <v>2</v>
      </c>
      <c r="T638">
        <v>1.93</v>
      </c>
      <c r="U638">
        <v>0.18</v>
      </c>
      <c r="V638">
        <v>616</v>
      </c>
      <c r="W638">
        <v>1.93</v>
      </c>
      <c r="X638">
        <v>49</v>
      </c>
      <c r="Y638">
        <v>0.28000000000000003</v>
      </c>
      <c r="Z638">
        <v>40</v>
      </c>
      <c r="AA638">
        <v>-91</v>
      </c>
      <c r="AB638">
        <v>-170</v>
      </c>
      <c r="AC638">
        <v>76</v>
      </c>
      <c r="AD638">
        <v>-185</v>
      </c>
      <c r="AE638">
        <v>44256</v>
      </c>
      <c r="AF638">
        <v>43025</v>
      </c>
      <c r="AG638">
        <v>29401</v>
      </c>
      <c r="AH638">
        <v>1.89</v>
      </c>
      <c r="AI638" s="16">
        <v>0.96923076923076923</v>
      </c>
    </row>
    <row r="639" spans="1:35" x14ac:dyDescent="0.3">
      <c r="A639" t="s">
        <v>3693</v>
      </c>
      <c r="B639" t="s">
        <v>3624</v>
      </c>
      <c r="C639" t="s">
        <v>2548</v>
      </c>
      <c r="D639" t="s">
        <v>3648</v>
      </c>
      <c r="E639">
        <v>43025</v>
      </c>
      <c r="F639" t="s">
        <v>2678</v>
      </c>
      <c r="G639">
        <v>32804</v>
      </c>
      <c r="H639">
        <v>2264.2399999999998</v>
      </c>
      <c r="I639" t="s">
        <v>217</v>
      </c>
      <c r="J639" t="s">
        <v>218</v>
      </c>
      <c r="K639" t="s">
        <v>39</v>
      </c>
      <c r="L639" t="s">
        <v>87</v>
      </c>
      <c r="M639" t="s">
        <v>470</v>
      </c>
      <c r="N639" t="s">
        <v>5134</v>
      </c>
      <c r="O639" t="s">
        <v>220</v>
      </c>
      <c r="P639" t="s">
        <v>364</v>
      </c>
      <c r="Q639" t="s">
        <v>4259</v>
      </c>
      <c r="R639" t="s">
        <v>5173</v>
      </c>
      <c r="S639">
        <v>1</v>
      </c>
      <c r="T639">
        <v>2.48</v>
      </c>
      <c r="U639">
        <v>0.18</v>
      </c>
      <c r="V639">
        <v>913</v>
      </c>
      <c r="W639">
        <v>1.5</v>
      </c>
      <c r="X639">
        <v>370</v>
      </c>
      <c r="Y639">
        <v>0.6</v>
      </c>
      <c r="Z639">
        <v>207</v>
      </c>
      <c r="AA639">
        <v>-91</v>
      </c>
      <c r="AB639">
        <v>74</v>
      </c>
      <c r="AC639">
        <v>89</v>
      </c>
      <c r="AD639">
        <v>72</v>
      </c>
      <c r="AE639">
        <v>17601</v>
      </c>
      <c r="AF639">
        <v>43025</v>
      </c>
      <c r="AG639">
        <v>32801</v>
      </c>
      <c r="AH639">
        <v>2.44</v>
      </c>
      <c r="AI639" s="16">
        <v>1</v>
      </c>
    </row>
    <row r="640" spans="1:35" x14ac:dyDescent="0.3">
      <c r="A640" t="s">
        <v>3694</v>
      </c>
      <c r="B640" t="s">
        <v>3624</v>
      </c>
      <c r="C640" t="s">
        <v>2548</v>
      </c>
      <c r="D640" t="s">
        <v>3648</v>
      </c>
      <c r="E640">
        <v>43025</v>
      </c>
      <c r="F640" t="s">
        <v>3695</v>
      </c>
      <c r="G640">
        <v>30268</v>
      </c>
      <c r="H640">
        <v>1023.5</v>
      </c>
      <c r="I640" t="s">
        <v>217</v>
      </c>
      <c r="J640" t="s">
        <v>218</v>
      </c>
      <c r="K640" t="s">
        <v>39</v>
      </c>
      <c r="L640" t="s">
        <v>87</v>
      </c>
      <c r="M640" t="s">
        <v>470</v>
      </c>
      <c r="N640" t="s">
        <v>5134</v>
      </c>
      <c r="O640" t="s">
        <v>50</v>
      </c>
      <c r="P640" t="s">
        <v>337</v>
      </c>
      <c r="Q640" t="s">
        <v>5174</v>
      </c>
      <c r="R640" t="s">
        <v>5175</v>
      </c>
      <c r="S640">
        <v>1</v>
      </c>
      <c r="T640">
        <v>1.78</v>
      </c>
      <c r="U640">
        <v>0.18</v>
      </c>
      <c r="V640">
        <v>575</v>
      </c>
      <c r="W640">
        <v>0.88</v>
      </c>
      <c r="X640">
        <v>9</v>
      </c>
      <c r="Y640">
        <v>0.25</v>
      </c>
      <c r="Z640">
        <v>17</v>
      </c>
      <c r="AA640">
        <v>-91</v>
      </c>
      <c r="AB640">
        <v>53</v>
      </c>
      <c r="AC640">
        <v>-7</v>
      </c>
      <c r="AD640">
        <v>-45</v>
      </c>
      <c r="AE640">
        <v>43055</v>
      </c>
      <c r="AF640">
        <v>43025</v>
      </c>
      <c r="AG640">
        <v>30268</v>
      </c>
      <c r="AH640">
        <v>1.74</v>
      </c>
      <c r="AI640" s="16">
        <v>1</v>
      </c>
    </row>
    <row r="641" spans="1:35" x14ac:dyDescent="0.3">
      <c r="A641" t="s">
        <v>3696</v>
      </c>
      <c r="B641" t="s">
        <v>3624</v>
      </c>
      <c r="C641" t="s">
        <v>2548</v>
      </c>
      <c r="D641" t="s">
        <v>3648</v>
      </c>
      <c r="E641">
        <v>43025</v>
      </c>
      <c r="F641" t="s">
        <v>3697</v>
      </c>
      <c r="G641">
        <v>31405</v>
      </c>
      <c r="H641">
        <v>1240.7</v>
      </c>
      <c r="I641" t="s">
        <v>217</v>
      </c>
      <c r="J641" t="s">
        <v>218</v>
      </c>
      <c r="K641" t="s">
        <v>39</v>
      </c>
      <c r="L641" t="s">
        <v>87</v>
      </c>
      <c r="M641" t="s">
        <v>470</v>
      </c>
      <c r="N641" t="s">
        <v>5134</v>
      </c>
      <c r="O641" t="s">
        <v>50</v>
      </c>
      <c r="P641" t="s">
        <v>909</v>
      </c>
      <c r="Q641" t="s">
        <v>5176</v>
      </c>
      <c r="R641" t="s">
        <v>5177</v>
      </c>
      <c r="S641">
        <v>1</v>
      </c>
      <c r="T641">
        <v>1.9</v>
      </c>
      <c r="U641">
        <v>0.18</v>
      </c>
      <c r="V641">
        <v>653</v>
      </c>
      <c r="W641">
        <v>1.71</v>
      </c>
      <c r="X641">
        <v>9</v>
      </c>
      <c r="Y641">
        <v>0.25</v>
      </c>
      <c r="Z641">
        <v>23</v>
      </c>
      <c r="AA641">
        <v>-91</v>
      </c>
      <c r="AB641">
        <v>-76</v>
      </c>
      <c r="AC641">
        <v>-17</v>
      </c>
      <c r="AD641">
        <v>-184</v>
      </c>
      <c r="AE641">
        <v>43055</v>
      </c>
      <c r="AF641">
        <v>43025</v>
      </c>
      <c r="AG641">
        <v>31401</v>
      </c>
      <c r="AH641">
        <v>1.86</v>
      </c>
      <c r="AI641" s="16">
        <v>1</v>
      </c>
    </row>
    <row r="642" spans="1:35" x14ac:dyDescent="0.3">
      <c r="A642" t="s">
        <v>3698</v>
      </c>
      <c r="B642" t="s">
        <v>3624</v>
      </c>
      <c r="C642" t="s">
        <v>2548</v>
      </c>
      <c r="D642" t="s">
        <v>3648</v>
      </c>
      <c r="E642">
        <v>43025</v>
      </c>
      <c r="F642" t="s">
        <v>2679</v>
      </c>
      <c r="G642">
        <v>33605</v>
      </c>
      <c r="H642">
        <v>2400.64</v>
      </c>
      <c r="I642" t="s">
        <v>217</v>
      </c>
      <c r="J642" t="s">
        <v>218</v>
      </c>
      <c r="K642" t="s">
        <v>39</v>
      </c>
      <c r="L642" t="s">
        <v>87</v>
      </c>
      <c r="M642" t="s">
        <v>470</v>
      </c>
      <c r="N642" t="s">
        <v>5134</v>
      </c>
      <c r="O642" t="s">
        <v>220</v>
      </c>
      <c r="P642" t="s">
        <v>367</v>
      </c>
      <c r="Q642" t="s">
        <v>4260</v>
      </c>
      <c r="R642" t="s">
        <v>5178</v>
      </c>
      <c r="S642">
        <v>1</v>
      </c>
      <c r="T642">
        <v>2.48</v>
      </c>
      <c r="U642">
        <v>0.18</v>
      </c>
      <c r="V642">
        <v>968</v>
      </c>
      <c r="W642">
        <v>1.89</v>
      </c>
      <c r="X642">
        <v>29</v>
      </c>
      <c r="Y642">
        <v>0.25</v>
      </c>
      <c r="Z642">
        <v>70</v>
      </c>
      <c r="AA642">
        <v>-91</v>
      </c>
      <c r="AB642">
        <v>-3</v>
      </c>
      <c r="AC642">
        <v>297</v>
      </c>
      <c r="AD642">
        <v>203</v>
      </c>
      <c r="AE642">
        <v>43125</v>
      </c>
      <c r="AF642">
        <v>43025</v>
      </c>
      <c r="AG642">
        <v>33601</v>
      </c>
      <c r="AH642">
        <v>2.44</v>
      </c>
      <c r="AI642" s="16">
        <v>1</v>
      </c>
    </row>
    <row r="643" spans="1:35" x14ac:dyDescent="0.3">
      <c r="A643" t="s">
        <v>3699</v>
      </c>
      <c r="B643" t="s">
        <v>3624</v>
      </c>
      <c r="C643" t="s">
        <v>2548</v>
      </c>
      <c r="D643" t="s">
        <v>3648</v>
      </c>
      <c r="E643">
        <v>43025</v>
      </c>
      <c r="F643" t="s">
        <v>3700</v>
      </c>
      <c r="G643">
        <v>30830</v>
      </c>
      <c r="H643">
        <v>1086.54</v>
      </c>
      <c r="I643" t="s">
        <v>222</v>
      </c>
      <c r="J643" t="s">
        <v>218</v>
      </c>
      <c r="K643" t="s">
        <v>39</v>
      </c>
      <c r="L643" t="s">
        <v>87</v>
      </c>
      <c r="M643" t="s">
        <v>470</v>
      </c>
      <c r="N643" t="s">
        <v>5134</v>
      </c>
      <c r="O643" t="s">
        <v>50</v>
      </c>
      <c r="P643" t="s">
        <v>1409</v>
      </c>
      <c r="Q643" t="s">
        <v>5179</v>
      </c>
      <c r="R643" t="s">
        <v>5180</v>
      </c>
      <c r="S643">
        <v>1</v>
      </c>
      <c r="T643">
        <v>1.82</v>
      </c>
      <c r="U643">
        <v>0.17</v>
      </c>
      <c r="V643">
        <v>597</v>
      </c>
      <c r="W643">
        <v>1.1000000000000001</v>
      </c>
      <c r="X643">
        <v>99</v>
      </c>
      <c r="Y643">
        <v>0.3</v>
      </c>
      <c r="Z643">
        <v>62</v>
      </c>
      <c r="AA643">
        <v>-78</v>
      </c>
      <c r="AB643">
        <v>0</v>
      </c>
      <c r="AC643">
        <v>2</v>
      </c>
      <c r="AD643">
        <v>-76</v>
      </c>
      <c r="AE643">
        <v>44256</v>
      </c>
      <c r="AF643">
        <v>43025</v>
      </c>
      <c r="AG643">
        <v>30830</v>
      </c>
      <c r="AH643">
        <v>1.77</v>
      </c>
      <c r="AI643" s="16">
        <v>0.84949832775919731</v>
      </c>
    </row>
    <row r="644" spans="1:35" x14ac:dyDescent="0.3">
      <c r="A644" t="s">
        <v>3701</v>
      </c>
      <c r="B644" t="s">
        <v>3624</v>
      </c>
      <c r="C644" t="s">
        <v>2548</v>
      </c>
      <c r="D644" t="s">
        <v>2854</v>
      </c>
      <c r="E644">
        <v>38301</v>
      </c>
      <c r="F644" t="s">
        <v>2765</v>
      </c>
      <c r="G644">
        <v>29801</v>
      </c>
      <c r="H644">
        <v>155855.70000000001</v>
      </c>
      <c r="I644" t="s">
        <v>217</v>
      </c>
      <c r="J644" t="s">
        <v>218</v>
      </c>
      <c r="K644" t="s">
        <v>39</v>
      </c>
      <c r="L644" t="s">
        <v>90</v>
      </c>
      <c r="M644" t="s">
        <v>1588</v>
      </c>
      <c r="N644" t="s">
        <v>4325</v>
      </c>
      <c r="O644" t="s">
        <v>70</v>
      </c>
      <c r="P644" t="s">
        <v>71</v>
      </c>
      <c r="Q644" t="s">
        <v>4407</v>
      </c>
      <c r="R644" t="s">
        <v>5112</v>
      </c>
      <c r="S644">
        <v>18</v>
      </c>
      <c r="T644">
        <v>1.54</v>
      </c>
      <c r="U644">
        <v>0.18</v>
      </c>
      <c r="V644">
        <v>519</v>
      </c>
      <c r="W644">
        <v>0.97</v>
      </c>
      <c r="X644">
        <v>60</v>
      </c>
      <c r="Y644">
        <v>0.3</v>
      </c>
      <c r="Z644">
        <v>14</v>
      </c>
      <c r="AA644">
        <v>-48</v>
      </c>
      <c r="AB644">
        <v>18</v>
      </c>
      <c r="AC644">
        <v>302</v>
      </c>
      <c r="AD644">
        <v>272</v>
      </c>
      <c r="AE644">
        <v>28711</v>
      </c>
      <c r="AF644">
        <v>29801</v>
      </c>
      <c r="AG644">
        <v>38301</v>
      </c>
      <c r="AH644">
        <v>1.5</v>
      </c>
      <c r="AI644" s="16">
        <v>1</v>
      </c>
    </row>
    <row r="645" spans="1:35" x14ac:dyDescent="0.3">
      <c r="A645" t="s">
        <v>3701</v>
      </c>
      <c r="B645" t="s">
        <v>3624</v>
      </c>
      <c r="C645" t="s">
        <v>2548</v>
      </c>
      <c r="D645" t="s">
        <v>2854</v>
      </c>
      <c r="E645">
        <v>38305</v>
      </c>
      <c r="F645" t="s">
        <v>2765</v>
      </c>
      <c r="G645">
        <v>29801</v>
      </c>
      <c r="H645">
        <v>86102.1</v>
      </c>
      <c r="I645" t="s">
        <v>217</v>
      </c>
      <c r="J645" t="s">
        <v>218</v>
      </c>
      <c r="K645" t="s">
        <v>39</v>
      </c>
      <c r="L645" t="s">
        <v>90</v>
      </c>
      <c r="M645" t="s">
        <v>1588</v>
      </c>
      <c r="N645" t="s">
        <v>4325</v>
      </c>
      <c r="O645" t="s">
        <v>70</v>
      </c>
      <c r="P645" t="s">
        <v>71</v>
      </c>
      <c r="Q645" t="s">
        <v>4407</v>
      </c>
      <c r="R645" t="s">
        <v>5112</v>
      </c>
      <c r="S645">
        <v>18</v>
      </c>
      <c r="T645">
        <v>1.54</v>
      </c>
      <c r="U645">
        <v>0.18</v>
      </c>
      <c r="V645">
        <v>519</v>
      </c>
      <c r="W645">
        <v>0.97</v>
      </c>
      <c r="X645">
        <v>60</v>
      </c>
      <c r="Y645">
        <v>0.3</v>
      </c>
      <c r="Z645">
        <v>14</v>
      </c>
      <c r="AA645">
        <v>-48</v>
      </c>
      <c r="AB645">
        <v>18</v>
      </c>
      <c r="AC645">
        <v>302</v>
      </c>
      <c r="AD645">
        <v>272</v>
      </c>
      <c r="AE645">
        <v>28711</v>
      </c>
      <c r="AF645">
        <v>29801</v>
      </c>
      <c r="AG645">
        <v>38301</v>
      </c>
      <c r="AH645">
        <v>1.5</v>
      </c>
      <c r="AI645" s="16">
        <v>1</v>
      </c>
    </row>
    <row r="646" spans="1:35" x14ac:dyDescent="0.3">
      <c r="A646" t="s">
        <v>3702</v>
      </c>
      <c r="B646" t="s">
        <v>3624</v>
      </c>
      <c r="C646" t="s">
        <v>2548</v>
      </c>
      <c r="D646" t="s">
        <v>2854</v>
      </c>
      <c r="E646">
        <v>38301</v>
      </c>
      <c r="F646" t="s">
        <v>3637</v>
      </c>
      <c r="G646">
        <v>29706</v>
      </c>
      <c r="H646">
        <v>115940</v>
      </c>
      <c r="I646" t="s">
        <v>217</v>
      </c>
      <c r="J646" t="s">
        <v>218</v>
      </c>
      <c r="K646" t="s">
        <v>39</v>
      </c>
      <c r="L646" t="s">
        <v>90</v>
      </c>
      <c r="M646" t="s">
        <v>1589</v>
      </c>
      <c r="N646" t="s">
        <v>5123</v>
      </c>
      <c r="O646" t="s">
        <v>70</v>
      </c>
      <c r="P646" t="s">
        <v>71</v>
      </c>
      <c r="Q646" t="s">
        <v>4407</v>
      </c>
      <c r="R646" t="s">
        <v>5124</v>
      </c>
      <c r="S646">
        <v>2</v>
      </c>
      <c r="T646">
        <v>1.7</v>
      </c>
      <c r="U646">
        <v>0.18</v>
      </c>
      <c r="V646">
        <v>527</v>
      </c>
      <c r="W646">
        <v>1.05</v>
      </c>
      <c r="X646">
        <v>38</v>
      </c>
      <c r="Y646">
        <v>0.25</v>
      </c>
      <c r="Z646">
        <v>14</v>
      </c>
      <c r="AA646">
        <v>-16</v>
      </c>
      <c r="AB646">
        <v>-1</v>
      </c>
      <c r="AC646">
        <v>411</v>
      </c>
      <c r="AD646">
        <v>394</v>
      </c>
      <c r="AE646">
        <v>29353</v>
      </c>
      <c r="AF646">
        <v>29706</v>
      </c>
      <c r="AG646">
        <v>38301</v>
      </c>
      <c r="AH646">
        <v>1.66</v>
      </c>
      <c r="AI646" s="16">
        <v>1</v>
      </c>
    </row>
    <row r="647" spans="1:35" x14ac:dyDescent="0.3">
      <c r="A647" t="s">
        <v>3702</v>
      </c>
      <c r="B647" t="s">
        <v>3624</v>
      </c>
      <c r="C647" t="s">
        <v>2548</v>
      </c>
      <c r="D647" t="s">
        <v>2854</v>
      </c>
      <c r="E647">
        <v>38305</v>
      </c>
      <c r="F647" t="s">
        <v>3637</v>
      </c>
      <c r="G647">
        <v>29706</v>
      </c>
      <c r="H647">
        <v>33728</v>
      </c>
      <c r="I647" t="s">
        <v>217</v>
      </c>
      <c r="J647" t="s">
        <v>218</v>
      </c>
      <c r="K647" t="s">
        <v>39</v>
      </c>
      <c r="L647" t="s">
        <v>90</v>
      </c>
      <c r="M647" t="s">
        <v>1589</v>
      </c>
      <c r="N647" t="s">
        <v>5123</v>
      </c>
      <c r="O647" t="s">
        <v>70</v>
      </c>
      <c r="P647" t="s">
        <v>71</v>
      </c>
      <c r="Q647" t="s">
        <v>4407</v>
      </c>
      <c r="R647" t="s">
        <v>5124</v>
      </c>
      <c r="S647">
        <v>2</v>
      </c>
      <c r="T647">
        <v>1.7</v>
      </c>
      <c r="U647">
        <v>0.18</v>
      </c>
      <c r="V647">
        <v>527</v>
      </c>
      <c r="W647">
        <v>1.05</v>
      </c>
      <c r="X647">
        <v>38</v>
      </c>
      <c r="Y647">
        <v>0.25</v>
      </c>
      <c r="Z647">
        <v>14</v>
      </c>
      <c r="AA647">
        <v>-16</v>
      </c>
      <c r="AB647">
        <v>-1</v>
      </c>
      <c r="AC647">
        <v>411</v>
      </c>
      <c r="AD647">
        <v>394</v>
      </c>
      <c r="AE647">
        <v>29353</v>
      </c>
      <c r="AF647">
        <v>29706</v>
      </c>
      <c r="AG647">
        <v>38301</v>
      </c>
      <c r="AH647">
        <v>1.66</v>
      </c>
      <c r="AI647" s="16">
        <v>1</v>
      </c>
    </row>
    <row r="648" spans="1:35" x14ac:dyDescent="0.3">
      <c r="A648" t="s">
        <v>3703</v>
      </c>
      <c r="B648" t="s">
        <v>3624</v>
      </c>
      <c r="C648" t="s">
        <v>2548</v>
      </c>
      <c r="D648" t="s">
        <v>2854</v>
      </c>
      <c r="E648">
        <v>38301</v>
      </c>
      <c r="F648" t="s">
        <v>3639</v>
      </c>
      <c r="G648">
        <v>28034</v>
      </c>
      <c r="H648">
        <v>2008.5</v>
      </c>
      <c r="I648" t="s">
        <v>217</v>
      </c>
      <c r="J648" t="s">
        <v>218</v>
      </c>
      <c r="K648" t="s">
        <v>39</v>
      </c>
      <c r="L648" t="s">
        <v>70</v>
      </c>
      <c r="M648" t="s">
        <v>71</v>
      </c>
      <c r="N648" t="s">
        <v>4407</v>
      </c>
      <c r="O648" t="s">
        <v>68</v>
      </c>
      <c r="P648" t="s">
        <v>582</v>
      </c>
      <c r="Q648" t="s">
        <v>5125</v>
      </c>
      <c r="R648" t="s">
        <v>5181</v>
      </c>
      <c r="S648">
        <v>1</v>
      </c>
      <c r="T648">
        <v>1.95</v>
      </c>
      <c r="U648">
        <v>0.18</v>
      </c>
      <c r="V648">
        <v>515</v>
      </c>
      <c r="W648">
        <v>0.41</v>
      </c>
      <c r="X648">
        <v>0</v>
      </c>
      <c r="Y648">
        <v>0.25</v>
      </c>
      <c r="Z648">
        <v>13</v>
      </c>
      <c r="AA648">
        <v>-16</v>
      </c>
      <c r="AB648">
        <v>150</v>
      </c>
      <c r="AC648">
        <v>-211</v>
      </c>
      <c r="AD648">
        <v>-77</v>
      </c>
      <c r="AE648">
        <v>38301</v>
      </c>
      <c r="AF648">
        <v>38301</v>
      </c>
      <c r="AG648">
        <v>28034</v>
      </c>
      <c r="AH648">
        <v>1.91</v>
      </c>
      <c r="AI648" s="16">
        <v>1</v>
      </c>
    </row>
    <row r="649" spans="1:35" x14ac:dyDescent="0.3">
      <c r="A649" t="s">
        <v>3704</v>
      </c>
      <c r="B649" t="s">
        <v>3624</v>
      </c>
      <c r="C649" t="s">
        <v>2548</v>
      </c>
      <c r="D649" t="s">
        <v>2854</v>
      </c>
      <c r="E649">
        <v>38301</v>
      </c>
      <c r="F649" t="s">
        <v>3660</v>
      </c>
      <c r="G649">
        <v>61834</v>
      </c>
      <c r="H649">
        <v>54885.599999999999</v>
      </c>
      <c r="I649" t="s">
        <v>217</v>
      </c>
      <c r="J649" t="s">
        <v>218</v>
      </c>
      <c r="K649" t="s">
        <v>39</v>
      </c>
      <c r="L649" t="s">
        <v>70</v>
      </c>
      <c r="M649" t="s">
        <v>71</v>
      </c>
      <c r="N649" t="s">
        <v>4407</v>
      </c>
      <c r="O649" t="s">
        <v>53</v>
      </c>
      <c r="P649" t="s">
        <v>108</v>
      </c>
      <c r="Q649" t="s">
        <v>5141</v>
      </c>
      <c r="R649" t="s">
        <v>5146</v>
      </c>
      <c r="S649">
        <v>20</v>
      </c>
      <c r="T649">
        <v>2.1</v>
      </c>
      <c r="U649">
        <v>0.18</v>
      </c>
      <c r="V649">
        <v>363</v>
      </c>
      <c r="W649">
        <v>0.78</v>
      </c>
      <c r="X649">
        <v>50</v>
      </c>
      <c r="Y649">
        <v>0.28999999999999998</v>
      </c>
      <c r="Z649">
        <v>10</v>
      </c>
      <c r="AA649">
        <v>-16</v>
      </c>
      <c r="AB649">
        <v>-2</v>
      </c>
      <c r="AC649">
        <v>4</v>
      </c>
      <c r="AD649">
        <v>-14</v>
      </c>
      <c r="AE649">
        <v>38301</v>
      </c>
      <c r="AF649">
        <v>38301</v>
      </c>
      <c r="AG649">
        <v>61832</v>
      </c>
      <c r="AH649">
        <v>2.06</v>
      </c>
      <c r="AI649" s="16">
        <v>1</v>
      </c>
    </row>
    <row r="650" spans="1:35" x14ac:dyDescent="0.3">
      <c r="A650" t="s">
        <v>3704</v>
      </c>
      <c r="B650" t="s">
        <v>3624</v>
      </c>
      <c r="C650" t="s">
        <v>2548</v>
      </c>
      <c r="D650" t="s">
        <v>2854</v>
      </c>
      <c r="E650">
        <v>38305</v>
      </c>
      <c r="F650" t="s">
        <v>3660</v>
      </c>
      <c r="G650">
        <v>61834</v>
      </c>
      <c r="H650">
        <v>16770.599999999999</v>
      </c>
      <c r="I650" t="s">
        <v>217</v>
      </c>
      <c r="J650" t="s">
        <v>218</v>
      </c>
      <c r="K650" t="s">
        <v>39</v>
      </c>
      <c r="L650" t="s">
        <v>70</v>
      </c>
      <c r="M650" t="s">
        <v>71</v>
      </c>
      <c r="N650" t="s">
        <v>4407</v>
      </c>
      <c r="O650" t="s">
        <v>53</v>
      </c>
      <c r="P650" t="s">
        <v>108</v>
      </c>
      <c r="Q650" t="s">
        <v>5141</v>
      </c>
      <c r="R650" t="s">
        <v>5146</v>
      </c>
      <c r="S650">
        <v>20</v>
      </c>
      <c r="T650">
        <v>2.1</v>
      </c>
      <c r="U650">
        <v>0.18</v>
      </c>
      <c r="V650">
        <v>363</v>
      </c>
      <c r="W650">
        <v>0.78</v>
      </c>
      <c r="X650">
        <v>50</v>
      </c>
      <c r="Y650">
        <v>0.28999999999999998</v>
      </c>
      <c r="Z650">
        <v>10</v>
      </c>
      <c r="AA650">
        <v>-16</v>
      </c>
      <c r="AB650">
        <v>-2</v>
      </c>
      <c r="AC650">
        <v>4</v>
      </c>
      <c r="AD650">
        <v>-14</v>
      </c>
      <c r="AE650">
        <v>38301</v>
      </c>
      <c r="AF650">
        <v>38301</v>
      </c>
      <c r="AG650">
        <v>61832</v>
      </c>
      <c r="AH650">
        <v>2.06</v>
      </c>
      <c r="AI650" s="16">
        <v>1</v>
      </c>
    </row>
    <row r="651" spans="1:35" x14ac:dyDescent="0.3">
      <c r="A651" t="s">
        <v>3705</v>
      </c>
      <c r="B651" t="s">
        <v>3624</v>
      </c>
      <c r="C651" t="s">
        <v>2548</v>
      </c>
      <c r="D651" t="s">
        <v>2854</v>
      </c>
      <c r="E651">
        <v>38301</v>
      </c>
      <c r="F651" t="s">
        <v>3633</v>
      </c>
      <c r="G651">
        <v>72916</v>
      </c>
      <c r="H651">
        <v>48077.22</v>
      </c>
      <c r="I651" t="s">
        <v>217</v>
      </c>
      <c r="J651" t="s">
        <v>218</v>
      </c>
      <c r="K651" t="s">
        <v>39</v>
      </c>
      <c r="L651" t="s">
        <v>70</v>
      </c>
      <c r="M651" t="s">
        <v>71</v>
      </c>
      <c r="N651" t="s">
        <v>4407</v>
      </c>
      <c r="O651" t="s">
        <v>146</v>
      </c>
      <c r="P651" t="s">
        <v>219</v>
      </c>
      <c r="Q651" t="s">
        <v>5119</v>
      </c>
      <c r="R651" t="s">
        <v>5182</v>
      </c>
      <c r="S651">
        <v>9</v>
      </c>
      <c r="T651">
        <v>2.33</v>
      </c>
      <c r="U651">
        <v>0.18</v>
      </c>
      <c r="V651">
        <v>362</v>
      </c>
      <c r="W651">
        <v>0.76</v>
      </c>
      <c r="X651">
        <v>31</v>
      </c>
      <c r="Y651">
        <v>0.27</v>
      </c>
      <c r="Z651">
        <v>10</v>
      </c>
      <c r="AA651">
        <v>-16</v>
      </c>
      <c r="AB651">
        <v>3</v>
      </c>
      <c r="AC651">
        <v>-164</v>
      </c>
      <c r="AD651">
        <v>-177</v>
      </c>
      <c r="AE651">
        <v>38343</v>
      </c>
      <c r="AF651">
        <v>38301</v>
      </c>
      <c r="AG651">
        <v>72901</v>
      </c>
      <c r="AH651">
        <v>2.29</v>
      </c>
      <c r="AI651" s="16">
        <v>1</v>
      </c>
    </row>
    <row r="652" spans="1:35" x14ac:dyDescent="0.3">
      <c r="A652" t="s">
        <v>3705</v>
      </c>
      <c r="B652" t="s">
        <v>3624</v>
      </c>
      <c r="C652" t="s">
        <v>2548</v>
      </c>
      <c r="D652" t="s">
        <v>2854</v>
      </c>
      <c r="E652">
        <v>38305</v>
      </c>
      <c r="F652" t="s">
        <v>3633</v>
      </c>
      <c r="G652">
        <v>72916</v>
      </c>
      <c r="H652">
        <v>4217.3</v>
      </c>
      <c r="I652" t="s">
        <v>217</v>
      </c>
      <c r="J652" t="s">
        <v>218</v>
      </c>
      <c r="K652" t="s">
        <v>39</v>
      </c>
      <c r="L652" t="s">
        <v>70</v>
      </c>
      <c r="M652" t="s">
        <v>71</v>
      </c>
      <c r="N652" t="s">
        <v>4407</v>
      </c>
      <c r="O652" t="s">
        <v>146</v>
      </c>
      <c r="P652" t="s">
        <v>219</v>
      </c>
      <c r="Q652" t="s">
        <v>5119</v>
      </c>
      <c r="R652" t="s">
        <v>5182</v>
      </c>
      <c r="S652">
        <v>9</v>
      </c>
      <c r="T652">
        <v>2.33</v>
      </c>
      <c r="U652">
        <v>0.18</v>
      </c>
      <c r="V652">
        <v>362</v>
      </c>
      <c r="W652">
        <v>0.76</v>
      </c>
      <c r="X652">
        <v>31</v>
      </c>
      <c r="Y652">
        <v>0.27</v>
      </c>
      <c r="Z652">
        <v>10</v>
      </c>
      <c r="AA652">
        <v>-16</v>
      </c>
      <c r="AB652">
        <v>3</v>
      </c>
      <c r="AC652">
        <v>-164</v>
      </c>
      <c r="AD652">
        <v>-177</v>
      </c>
      <c r="AE652">
        <v>38343</v>
      </c>
      <c r="AF652">
        <v>38301</v>
      </c>
      <c r="AG652">
        <v>72901</v>
      </c>
      <c r="AH652">
        <v>2.29</v>
      </c>
      <c r="AI652" s="16">
        <v>1</v>
      </c>
    </row>
    <row r="653" spans="1:35" x14ac:dyDescent="0.3">
      <c r="A653" t="s">
        <v>3706</v>
      </c>
      <c r="B653" t="s">
        <v>3624</v>
      </c>
      <c r="C653" t="s">
        <v>2548</v>
      </c>
      <c r="D653" t="s">
        <v>2854</v>
      </c>
      <c r="E653">
        <v>38301</v>
      </c>
      <c r="F653" t="s">
        <v>3405</v>
      </c>
      <c r="G653">
        <v>78040</v>
      </c>
      <c r="H653">
        <v>1542.75</v>
      </c>
      <c r="I653" t="s">
        <v>217</v>
      </c>
      <c r="J653" t="s">
        <v>218</v>
      </c>
      <c r="K653" t="s">
        <v>39</v>
      </c>
      <c r="L653" t="s">
        <v>70</v>
      </c>
      <c r="M653" t="s">
        <v>71</v>
      </c>
      <c r="N653" t="s">
        <v>4407</v>
      </c>
      <c r="O653" t="s">
        <v>76</v>
      </c>
      <c r="P653" t="s">
        <v>1775</v>
      </c>
      <c r="Q653" t="s">
        <v>4906</v>
      </c>
      <c r="R653" t="s">
        <v>5183</v>
      </c>
      <c r="S653">
        <v>1</v>
      </c>
      <c r="T653">
        <v>1.65</v>
      </c>
      <c r="U653">
        <v>0.18</v>
      </c>
      <c r="V653">
        <v>935</v>
      </c>
      <c r="W653">
        <v>2.13</v>
      </c>
      <c r="X653">
        <v>55</v>
      </c>
      <c r="Y653">
        <v>0.3</v>
      </c>
      <c r="Z653">
        <v>28</v>
      </c>
      <c r="AA653">
        <v>-16</v>
      </c>
      <c r="AB653">
        <v>-75</v>
      </c>
      <c r="AC653">
        <v>516</v>
      </c>
      <c r="AD653">
        <v>425</v>
      </c>
      <c r="AE653">
        <v>38237</v>
      </c>
      <c r="AF653">
        <v>38301</v>
      </c>
      <c r="AG653">
        <v>78040</v>
      </c>
      <c r="AH653">
        <v>1.61</v>
      </c>
      <c r="AI653" s="16">
        <v>1</v>
      </c>
    </row>
    <row r="654" spans="1:35" x14ac:dyDescent="0.3">
      <c r="A654" t="s">
        <v>3707</v>
      </c>
      <c r="B654" t="s">
        <v>3624</v>
      </c>
      <c r="C654" t="s">
        <v>2548</v>
      </c>
      <c r="D654" t="s">
        <v>3708</v>
      </c>
      <c r="E654">
        <v>28086</v>
      </c>
      <c r="F654" t="s">
        <v>3709</v>
      </c>
      <c r="G654">
        <v>55720</v>
      </c>
      <c r="H654">
        <v>9614.7000000000007</v>
      </c>
      <c r="I654" t="s">
        <v>217</v>
      </c>
      <c r="J654" t="s">
        <v>218</v>
      </c>
      <c r="K654" t="s">
        <v>39</v>
      </c>
      <c r="L654" t="s">
        <v>68</v>
      </c>
      <c r="M654" t="s">
        <v>1204</v>
      </c>
      <c r="N654" t="s">
        <v>5184</v>
      </c>
      <c r="O654" t="s">
        <v>900</v>
      </c>
      <c r="P654" t="s">
        <v>1212</v>
      </c>
      <c r="Q654" t="s">
        <v>5185</v>
      </c>
      <c r="R654" t="s">
        <v>5186</v>
      </c>
      <c r="S654">
        <v>2</v>
      </c>
      <c r="T654">
        <v>1.35</v>
      </c>
      <c r="U654">
        <v>0.18</v>
      </c>
      <c r="V654">
        <v>1187</v>
      </c>
      <c r="W654">
        <v>2.13</v>
      </c>
      <c r="X654">
        <v>39</v>
      </c>
      <c r="Y654">
        <v>0.25</v>
      </c>
      <c r="Z654">
        <v>98</v>
      </c>
      <c r="AA654">
        <v>-69</v>
      </c>
      <c r="AB654">
        <v>23</v>
      </c>
      <c r="AC654">
        <v>-344</v>
      </c>
      <c r="AD654">
        <v>-390</v>
      </c>
      <c r="AE654">
        <v>28201</v>
      </c>
      <c r="AF654">
        <v>28086</v>
      </c>
      <c r="AG654">
        <v>55720</v>
      </c>
      <c r="AH654">
        <v>1.31</v>
      </c>
      <c r="AI654" s="16">
        <v>0.83025112368344556</v>
      </c>
    </row>
    <row r="655" spans="1:35" x14ac:dyDescent="0.3">
      <c r="A655" t="s">
        <v>3710</v>
      </c>
      <c r="B655" t="s">
        <v>3624</v>
      </c>
      <c r="C655" t="s">
        <v>2548</v>
      </c>
      <c r="D655" t="s">
        <v>3708</v>
      </c>
      <c r="E655">
        <v>28086</v>
      </c>
      <c r="F655" t="s">
        <v>3711</v>
      </c>
      <c r="G655">
        <v>38701</v>
      </c>
      <c r="H655">
        <v>971.55</v>
      </c>
      <c r="I655" t="s">
        <v>217</v>
      </c>
      <c r="J655" t="s">
        <v>218</v>
      </c>
      <c r="K655" t="s">
        <v>39</v>
      </c>
      <c r="L655" t="s">
        <v>68</v>
      </c>
      <c r="M655" t="s">
        <v>1204</v>
      </c>
      <c r="N655" t="s">
        <v>5184</v>
      </c>
      <c r="O655" t="s">
        <v>66</v>
      </c>
      <c r="P655" t="s">
        <v>550</v>
      </c>
      <c r="Q655" t="s">
        <v>5187</v>
      </c>
      <c r="R655" t="s">
        <v>5188</v>
      </c>
      <c r="S655">
        <v>1</v>
      </c>
      <c r="T655">
        <v>1.53</v>
      </c>
      <c r="U655">
        <v>0.18</v>
      </c>
      <c r="V655">
        <v>635</v>
      </c>
      <c r="W655">
        <v>2.04</v>
      </c>
      <c r="X655">
        <v>31</v>
      </c>
      <c r="Y655">
        <v>0.25</v>
      </c>
      <c r="Z655">
        <v>19</v>
      </c>
      <c r="AA655">
        <v>-69</v>
      </c>
      <c r="AB655">
        <v>-196</v>
      </c>
      <c r="AC655">
        <v>-38</v>
      </c>
      <c r="AD655">
        <v>-303</v>
      </c>
      <c r="AE655">
        <v>28201</v>
      </c>
      <c r="AF655">
        <v>28086</v>
      </c>
      <c r="AG655">
        <v>38701</v>
      </c>
      <c r="AH655">
        <v>1.49</v>
      </c>
      <c r="AI655" s="16">
        <v>0.80952380952380953</v>
      </c>
    </row>
    <row r="656" spans="1:35" x14ac:dyDescent="0.3">
      <c r="A656" t="s">
        <v>3712</v>
      </c>
      <c r="B656" t="s">
        <v>3624</v>
      </c>
      <c r="C656" t="s">
        <v>2548</v>
      </c>
      <c r="D656" t="s">
        <v>3708</v>
      </c>
      <c r="E656">
        <v>28086</v>
      </c>
      <c r="F656" t="s">
        <v>3713</v>
      </c>
      <c r="G656">
        <v>43055</v>
      </c>
      <c r="H656">
        <v>4365.8999999999996</v>
      </c>
      <c r="I656" t="s">
        <v>217</v>
      </c>
      <c r="J656" t="s">
        <v>218</v>
      </c>
      <c r="K656" t="s">
        <v>39</v>
      </c>
      <c r="L656" t="s">
        <v>68</v>
      </c>
      <c r="M656" t="s">
        <v>1204</v>
      </c>
      <c r="N656" t="s">
        <v>5184</v>
      </c>
      <c r="O656" t="s">
        <v>87</v>
      </c>
      <c r="P656" t="s">
        <v>173</v>
      </c>
      <c r="Q656" t="s">
        <v>5189</v>
      </c>
      <c r="R656" t="s">
        <v>5190</v>
      </c>
      <c r="S656">
        <v>2</v>
      </c>
      <c r="T656">
        <v>1.65</v>
      </c>
      <c r="U656">
        <v>0.18</v>
      </c>
      <c r="V656">
        <v>441</v>
      </c>
      <c r="W656">
        <v>0.89</v>
      </c>
      <c r="X656">
        <v>61</v>
      </c>
      <c r="Y656">
        <v>0.28000000000000003</v>
      </c>
      <c r="Z656">
        <v>54</v>
      </c>
      <c r="AA656">
        <v>-69</v>
      </c>
      <c r="AB656">
        <v>-1</v>
      </c>
      <c r="AC656">
        <v>129</v>
      </c>
      <c r="AD656">
        <v>59</v>
      </c>
      <c r="AE656">
        <v>28201</v>
      </c>
      <c r="AF656">
        <v>28086</v>
      </c>
      <c r="AG656">
        <v>43055</v>
      </c>
      <c r="AH656">
        <v>1.61</v>
      </c>
      <c r="AI656" s="16">
        <v>0.79412051640597048</v>
      </c>
    </row>
    <row r="657" spans="1:35" x14ac:dyDescent="0.3">
      <c r="A657" t="s">
        <v>3714</v>
      </c>
      <c r="B657" t="s">
        <v>3624</v>
      </c>
      <c r="C657" t="s">
        <v>2548</v>
      </c>
      <c r="D657" t="s">
        <v>3708</v>
      </c>
      <c r="E657">
        <v>28086</v>
      </c>
      <c r="F657" t="s">
        <v>3640</v>
      </c>
      <c r="G657">
        <v>46176</v>
      </c>
      <c r="H657">
        <v>748.5</v>
      </c>
      <c r="I657" t="s">
        <v>217</v>
      </c>
      <c r="J657" t="s">
        <v>218</v>
      </c>
      <c r="K657" t="s">
        <v>39</v>
      </c>
      <c r="L657" t="s">
        <v>68</v>
      </c>
      <c r="M657" t="s">
        <v>1204</v>
      </c>
      <c r="N657" t="s">
        <v>5184</v>
      </c>
      <c r="O657" t="s">
        <v>42</v>
      </c>
      <c r="P657" t="s">
        <v>786</v>
      </c>
      <c r="Q657" t="s">
        <v>5126</v>
      </c>
      <c r="R657" t="s">
        <v>5191</v>
      </c>
      <c r="S657">
        <v>1</v>
      </c>
      <c r="T657">
        <v>1.5</v>
      </c>
      <c r="U657">
        <v>0.18</v>
      </c>
      <c r="V657">
        <v>499</v>
      </c>
      <c r="W657">
        <v>0.96</v>
      </c>
      <c r="X657">
        <v>69</v>
      </c>
      <c r="Y657">
        <v>0.3</v>
      </c>
      <c r="Z657">
        <v>15</v>
      </c>
      <c r="AA657">
        <v>-69</v>
      </c>
      <c r="AB657">
        <v>1</v>
      </c>
      <c r="AC657">
        <v>20</v>
      </c>
      <c r="AD657">
        <v>-48</v>
      </c>
      <c r="AE657">
        <v>28144</v>
      </c>
      <c r="AF657">
        <v>28086</v>
      </c>
      <c r="AG657">
        <v>46176</v>
      </c>
      <c r="AH657">
        <v>1.46</v>
      </c>
      <c r="AI657" s="16">
        <v>0.80522092354308739</v>
      </c>
    </row>
    <row r="658" spans="1:35" x14ac:dyDescent="0.3">
      <c r="A658" t="s">
        <v>3715</v>
      </c>
      <c r="B658" t="s">
        <v>3624</v>
      </c>
      <c r="C658" t="s">
        <v>2548</v>
      </c>
      <c r="D658" t="s">
        <v>3708</v>
      </c>
      <c r="E658">
        <v>28086</v>
      </c>
      <c r="F658" t="s">
        <v>3716</v>
      </c>
      <c r="G658">
        <v>47581</v>
      </c>
      <c r="H658">
        <v>726.68</v>
      </c>
      <c r="I658" t="s">
        <v>222</v>
      </c>
      <c r="J658" t="s">
        <v>218</v>
      </c>
      <c r="K658" t="s">
        <v>39</v>
      </c>
      <c r="L658" t="s">
        <v>68</v>
      </c>
      <c r="M658" t="s">
        <v>1204</v>
      </c>
      <c r="N658" t="s">
        <v>5184</v>
      </c>
      <c r="O658" t="s">
        <v>42</v>
      </c>
      <c r="P658" t="s">
        <v>1205</v>
      </c>
      <c r="Q658" t="s">
        <v>5192</v>
      </c>
      <c r="R658" t="s">
        <v>5193</v>
      </c>
      <c r="S658">
        <v>1</v>
      </c>
      <c r="T658">
        <v>1.48</v>
      </c>
      <c r="U658">
        <v>0.18</v>
      </c>
      <c r="V658">
        <v>491</v>
      </c>
      <c r="W658">
        <v>0.92</v>
      </c>
      <c r="X658">
        <v>76</v>
      </c>
      <c r="Y658">
        <v>0.3</v>
      </c>
      <c r="Z658">
        <v>15</v>
      </c>
      <c r="AA658">
        <v>-165</v>
      </c>
      <c r="AB658">
        <v>11</v>
      </c>
      <c r="AC658">
        <v>13</v>
      </c>
      <c r="AD658">
        <v>-141</v>
      </c>
      <c r="AE658">
        <v>28656</v>
      </c>
      <c r="AF658">
        <v>28086</v>
      </c>
      <c r="AG658">
        <v>47581</v>
      </c>
      <c r="AH658">
        <v>1.44</v>
      </c>
      <c r="AI658" s="16">
        <v>0.7310427968655816</v>
      </c>
    </row>
    <row r="659" spans="1:35" x14ac:dyDescent="0.3">
      <c r="A659" t="s">
        <v>3717</v>
      </c>
      <c r="B659" t="s">
        <v>3624</v>
      </c>
      <c r="C659" t="s">
        <v>2548</v>
      </c>
      <c r="D659" t="s">
        <v>3708</v>
      </c>
      <c r="E659">
        <v>28086</v>
      </c>
      <c r="F659" t="s">
        <v>3718</v>
      </c>
      <c r="G659">
        <v>79556</v>
      </c>
      <c r="H659">
        <v>1798.2</v>
      </c>
      <c r="I659" t="s">
        <v>217</v>
      </c>
      <c r="J659" t="s">
        <v>218</v>
      </c>
      <c r="K659" t="s">
        <v>39</v>
      </c>
      <c r="L659" t="s">
        <v>68</v>
      </c>
      <c r="M659" t="s">
        <v>1204</v>
      </c>
      <c r="N659" t="s">
        <v>5184</v>
      </c>
      <c r="O659" t="s">
        <v>76</v>
      </c>
      <c r="P659" t="s">
        <v>1226</v>
      </c>
      <c r="Q659" t="s">
        <v>5194</v>
      </c>
      <c r="R659" t="s">
        <v>5195</v>
      </c>
      <c r="S659">
        <v>1</v>
      </c>
      <c r="T659">
        <v>1.48</v>
      </c>
      <c r="U659">
        <v>0.18</v>
      </c>
      <c r="V659">
        <v>1215</v>
      </c>
      <c r="W659">
        <v>2.4500000000000002</v>
      </c>
      <c r="X659">
        <v>31</v>
      </c>
      <c r="Y659">
        <v>0.25</v>
      </c>
      <c r="Z659">
        <v>37</v>
      </c>
      <c r="AA659">
        <v>-69</v>
      </c>
      <c r="AB659">
        <v>-6</v>
      </c>
      <c r="AC659">
        <v>-397</v>
      </c>
      <c r="AD659">
        <v>-472</v>
      </c>
      <c r="AE659">
        <v>28201</v>
      </c>
      <c r="AF659">
        <v>28086</v>
      </c>
      <c r="AG659">
        <v>79556</v>
      </c>
      <c r="AH659">
        <v>1.44</v>
      </c>
      <c r="AI659" s="16">
        <v>0.82514036625524156</v>
      </c>
    </row>
    <row r="660" spans="1:35" x14ac:dyDescent="0.3">
      <c r="A660" t="s">
        <v>3719</v>
      </c>
      <c r="B660" t="s">
        <v>3624</v>
      </c>
      <c r="C660" t="s">
        <v>2548</v>
      </c>
      <c r="D660" t="s">
        <v>3720</v>
      </c>
      <c r="E660">
        <v>33810</v>
      </c>
      <c r="F660" t="s">
        <v>2773</v>
      </c>
      <c r="G660">
        <v>28201</v>
      </c>
      <c r="H660">
        <v>7138.35</v>
      </c>
      <c r="I660" t="s">
        <v>217</v>
      </c>
      <c r="J660" t="s">
        <v>218</v>
      </c>
      <c r="K660" t="s">
        <v>39</v>
      </c>
      <c r="L660" t="s">
        <v>220</v>
      </c>
      <c r="M660" t="s">
        <v>335</v>
      </c>
      <c r="N660" t="s">
        <v>5196</v>
      </c>
      <c r="O660" t="s">
        <v>68</v>
      </c>
      <c r="P660" t="s">
        <v>184</v>
      </c>
      <c r="Q660" t="s">
        <v>4333</v>
      </c>
      <c r="R660" t="s">
        <v>5197</v>
      </c>
      <c r="S660">
        <v>9</v>
      </c>
      <c r="T660">
        <v>0.87</v>
      </c>
      <c r="U660">
        <v>0.18</v>
      </c>
      <c r="V660">
        <v>547</v>
      </c>
      <c r="W660">
        <v>1.37</v>
      </c>
      <c r="X660">
        <v>80</v>
      </c>
      <c r="Y660">
        <v>0.31</v>
      </c>
      <c r="Z660">
        <v>21</v>
      </c>
      <c r="AA660">
        <v>-93</v>
      </c>
      <c r="AB660">
        <v>-77</v>
      </c>
      <c r="AC660">
        <v>-57</v>
      </c>
      <c r="AD660">
        <v>-227</v>
      </c>
      <c r="AE660">
        <v>34601</v>
      </c>
      <c r="AF660">
        <v>33801</v>
      </c>
      <c r="AG660">
        <v>28201</v>
      </c>
      <c r="AH660">
        <v>0.83</v>
      </c>
      <c r="AI660" s="16">
        <v>1</v>
      </c>
    </row>
    <row r="661" spans="1:35" x14ac:dyDescent="0.3">
      <c r="A661" t="s">
        <v>3719</v>
      </c>
      <c r="B661" t="s">
        <v>3624</v>
      </c>
      <c r="C661" t="s">
        <v>2548</v>
      </c>
      <c r="D661" t="s">
        <v>3720</v>
      </c>
      <c r="E661">
        <v>33810</v>
      </c>
      <c r="F661" t="s">
        <v>2773</v>
      </c>
      <c r="G661">
        <v>28273</v>
      </c>
      <c r="H661">
        <v>1903.56</v>
      </c>
      <c r="I661" t="s">
        <v>217</v>
      </c>
      <c r="J661" t="s">
        <v>218</v>
      </c>
      <c r="K661" t="s">
        <v>39</v>
      </c>
      <c r="L661" t="s">
        <v>220</v>
      </c>
      <c r="M661" t="s">
        <v>335</v>
      </c>
      <c r="N661" t="s">
        <v>5196</v>
      </c>
      <c r="O661" t="s">
        <v>68</v>
      </c>
      <c r="P661" t="s">
        <v>184</v>
      </c>
      <c r="Q661" t="s">
        <v>4333</v>
      </c>
      <c r="R661" t="s">
        <v>5197</v>
      </c>
      <c r="S661">
        <v>9</v>
      </c>
      <c r="T661">
        <v>0.87</v>
      </c>
      <c r="U661">
        <v>0.18</v>
      </c>
      <c r="V661">
        <v>547</v>
      </c>
      <c r="W661">
        <v>1.37</v>
      </c>
      <c r="X661">
        <v>80</v>
      </c>
      <c r="Y661">
        <v>0.31</v>
      </c>
      <c r="Z661">
        <v>21</v>
      </c>
      <c r="AA661">
        <v>-93</v>
      </c>
      <c r="AB661">
        <v>-77</v>
      </c>
      <c r="AC661">
        <v>-57</v>
      </c>
      <c r="AD661">
        <v>-227</v>
      </c>
      <c r="AE661">
        <v>34601</v>
      </c>
      <c r="AF661">
        <v>33801</v>
      </c>
      <c r="AG661">
        <v>28201</v>
      </c>
      <c r="AH661">
        <v>0.83</v>
      </c>
      <c r="AI661" s="16">
        <v>1</v>
      </c>
    </row>
    <row r="662" spans="1:35" x14ac:dyDescent="0.3">
      <c r="A662" t="s">
        <v>3721</v>
      </c>
      <c r="B662" t="s">
        <v>3624</v>
      </c>
      <c r="C662" t="s">
        <v>2548</v>
      </c>
      <c r="D662" t="s">
        <v>3720</v>
      </c>
      <c r="E662">
        <v>33810</v>
      </c>
      <c r="F662" t="s">
        <v>3722</v>
      </c>
      <c r="G662">
        <v>28340</v>
      </c>
      <c r="H662">
        <v>466.32</v>
      </c>
      <c r="I662" t="s">
        <v>217</v>
      </c>
      <c r="J662" t="s">
        <v>218</v>
      </c>
      <c r="K662" t="s">
        <v>39</v>
      </c>
      <c r="L662" t="s">
        <v>220</v>
      </c>
      <c r="M662" t="s">
        <v>335</v>
      </c>
      <c r="N662" t="s">
        <v>5196</v>
      </c>
      <c r="O662" t="s">
        <v>68</v>
      </c>
      <c r="P662" t="s">
        <v>341</v>
      </c>
      <c r="Q662" t="s">
        <v>5198</v>
      </c>
      <c r="R662" t="s">
        <v>5199</v>
      </c>
      <c r="S662">
        <v>1</v>
      </c>
      <c r="T662">
        <v>0.87</v>
      </c>
      <c r="U662">
        <v>0.18</v>
      </c>
      <c r="V662">
        <v>536</v>
      </c>
      <c r="W662">
        <v>0.88</v>
      </c>
      <c r="X662">
        <v>42</v>
      </c>
      <c r="Y662">
        <v>0.25</v>
      </c>
      <c r="Z662">
        <v>22</v>
      </c>
      <c r="AA662">
        <v>-93</v>
      </c>
      <c r="AB662">
        <v>39</v>
      </c>
      <c r="AC662">
        <v>-15</v>
      </c>
      <c r="AD662">
        <v>-69</v>
      </c>
      <c r="AE662">
        <v>33843</v>
      </c>
      <c r="AF662">
        <v>33801</v>
      </c>
      <c r="AG662">
        <v>28340</v>
      </c>
      <c r="AH662">
        <v>0.83</v>
      </c>
      <c r="AI662" s="16">
        <v>1</v>
      </c>
    </row>
    <row r="663" spans="1:35" x14ac:dyDescent="0.3">
      <c r="A663" t="s">
        <v>3723</v>
      </c>
      <c r="B663" t="s">
        <v>3624</v>
      </c>
      <c r="C663" t="s">
        <v>2548</v>
      </c>
      <c r="D663" t="s">
        <v>3720</v>
      </c>
      <c r="E663">
        <v>33810</v>
      </c>
      <c r="F663" t="s">
        <v>3695</v>
      </c>
      <c r="G663">
        <v>30268</v>
      </c>
      <c r="H663">
        <v>828</v>
      </c>
      <c r="I663" t="s">
        <v>217</v>
      </c>
      <c r="J663" t="s">
        <v>218</v>
      </c>
      <c r="K663" t="s">
        <v>39</v>
      </c>
      <c r="L663" t="s">
        <v>220</v>
      </c>
      <c r="M663" t="s">
        <v>335</v>
      </c>
      <c r="N663" t="s">
        <v>5196</v>
      </c>
      <c r="O663" t="s">
        <v>50</v>
      </c>
      <c r="P663" t="s">
        <v>337</v>
      </c>
      <c r="Q663" t="s">
        <v>5174</v>
      </c>
      <c r="R663" t="s">
        <v>5200</v>
      </c>
      <c r="S663">
        <v>1</v>
      </c>
      <c r="T663">
        <v>0.9</v>
      </c>
      <c r="U663">
        <v>0.18</v>
      </c>
      <c r="V663">
        <v>460</v>
      </c>
      <c r="W663">
        <v>1.99</v>
      </c>
      <c r="X663">
        <v>39</v>
      </c>
      <c r="Y663">
        <v>0.25</v>
      </c>
      <c r="Z663">
        <v>11</v>
      </c>
      <c r="AA663">
        <v>-93</v>
      </c>
      <c r="AB663">
        <v>-243</v>
      </c>
      <c r="AC663">
        <v>100</v>
      </c>
      <c r="AD663">
        <v>-236</v>
      </c>
      <c r="AE663">
        <v>33576</v>
      </c>
      <c r="AF663">
        <v>33801</v>
      </c>
      <c r="AG663">
        <v>30268</v>
      </c>
      <c r="AH663">
        <v>0.86</v>
      </c>
      <c r="AI663" s="16">
        <v>1</v>
      </c>
    </row>
    <row r="664" spans="1:35" x14ac:dyDescent="0.3">
      <c r="A664" t="s">
        <v>3724</v>
      </c>
      <c r="B664" t="s">
        <v>3624</v>
      </c>
      <c r="C664" t="s">
        <v>2548</v>
      </c>
      <c r="D664" t="s">
        <v>3720</v>
      </c>
      <c r="E664">
        <v>33810</v>
      </c>
      <c r="F664" t="s">
        <v>2810</v>
      </c>
      <c r="G664">
        <v>30567</v>
      </c>
      <c r="H664">
        <v>1742.4</v>
      </c>
      <c r="I664" t="s">
        <v>222</v>
      </c>
      <c r="J664" t="s">
        <v>218</v>
      </c>
      <c r="K664" t="s">
        <v>39</v>
      </c>
      <c r="L664" t="s">
        <v>220</v>
      </c>
      <c r="M664" t="s">
        <v>335</v>
      </c>
      <c r="N664" t="s">
        <v>5196</v>
      </c>
      <c r="O664" t="s">
        <v>50</v>
      </c>
      <c r="P664" t="s">
        <v>338</v>
      </c>
      <c r="Q664" t="s">
        <v>4370</v>
      </c>
      <c r="R664" t="s">
        <v>5201</v>
      </c>
      <c r="S664">
        <v>6</v>
      </c>
      <c r="T664">
        <v>0.9</v>
      </c>
      <c r="U664">
        <v>0.17</v>
      </c>
      <c r="V664">
        <v>484</v>
      </c>
      <c r="W664">
        <v>1.6</v>
      </c>
      <c r="X664">
        <v>81</v>
      </c>
      <c r="Y664">
        <v>0.31</v>
      </c>
      <c r="Z664">
        <v>18</v>
      </c>
      <c r="AA664">
        <v>-196</v>
      </c>
      <c r="AB664">
        <v>-150</v>
      </c>
      <c r="AC664">
        <v>-2</v>
      </c>
      <c r="AD664">
        <v>-348</v>
      </c>
      <c r="AE664">
        <v>33772</v>
      </c>
      <c r="AF664">
        <v>33801</v>
      </c>
      <c r="AG664">
        <v>30567</v>
      </c>
      <c r="AH664">
        <v>0.85</v>
      </c>
      <c r="AI664" s="16">
        <v>0.84984965655419398</v>
      </c>
    </row>
    <row r="665" spans="1:35" x14ac:dyDescent="0.3">
      <c r="A665" t="s">
        <v>3725</v>
      </c>
      <c r="B665" t="s">
        <v>3624</v>
      </c>
      <c r="C665" t="s">
        <v>2548</v>
      </c>
      <c r="D665" t="s">
        <v>3720</v>
      </c>
      <c r="E665">
        <v>33810</v>
      </c>
      <c r="F665" t="s">
        <v>3726</v>
      </c>
      <c r="G665">
        <v>27603</v>
      </c>
      <c r="H665">
        <v>1101.42</v>
      </c>
      <c r="I665" t="s">
        <v>217</v>
      </c>
      <c r="J665" t="s">
        <v>218</v>
      </c>
      <c r="K665" t="s">
        <v>39</v>
      </c>
      <c r="L665" t="s">
        <v>220</v>
      </c>
      <c r="M665" t="s">
        <v>335</v>
      </c>
      <c r="N665" t="s">
        <v>5196</v>
      </c>
      <c r="O665" t="s">
        <v>68</v>
      </c>
      <c r="P665" t="s">
        <v>343</v>
      </c>
      <c r="Q665" t="s">
        <v>5202</v>
      </c>
      <c r="R665" t="s">
        <v>5203</v>
      </c>
      <c r="S665">
        <v>2</v>
      </c>
      <c r="T665">
        <v>0.87</v>
      </c>
      <c r="U665">
        <v>0.18</v>
      </c>
      <c r="V665">
        <v>633</v>
      </c>
      <c r="W665">
        <v>1.23</v>
      </c>
      <c r="X665">
        <v>169</v>
      </c>
      <c r="Y665">
        <v>0.38</v>
      </c>
      <c r="Z665">
        <v>32</v>
      </c>
      <c r="AA665">
        <v>-93</v>
      </c>
      <c r="AB665">
        <v>-4</v>
      </c>
      <c r="AC665">
        <v>-27</v>
      </c>
      <c r="AD665">
        <v>-124</v>
      </c>
      <c r="AE665">
        <v>34101</v>
      </c>
      <c r="AF665">
        <v>33801</v>
      </c>
      <c r="AG665">
        <v>27601</v>
      </c>
      <c r="AH665">
        <v>0.83</v>
      </c>
      <c r="AI665" s="16">
        <v>1</v>
      </c>
    </row>
    <row r="666" spans="1:35" x14ac:dyDescent="0.3">
      <c r="A666" t="s">
        <v>3725</v>
      </c>
      <c r="B666" t="s">
        <v>3624</v>
      </c>
      <c r="C666" t="s">
        <v>2548</v>
      </c>
      <c r="D666" t="s">
        <v>3720</v>
      </c>
      <c r="E666">
        <v>33810</v>
      </c>
      <c r="F666" t="s">
        <v>3726</v>
      </c>
      <c r="G666">
        <v>27604</v>
      </c>
      <c r="H666">
        <v>2202.84</v>
      </c>
      <c r="I666" t="s">
        <v>217</v>
      </c>
      <c r="J666" t="s">
        <v>218</v>
      </c>
      <c r="K666" t="s">
        <v>39</v>
      </c>
      <c r="L666" t="s">
        <v>220</v>
      </c>
      <c r="M666" t="s">
        <v>335</v>
      </c>
      <c r="N666" t="s">
        <v>5196</v>
      </c>
      <c r="O666" t="s">
        <v>68</v>
      </c>
      <c r="P666" t="s">
        <v>343</v>
      </c>
      <c r="Q666" t="s">
        <v>5202</v>
      </c>
      <c r="R666" t="s">
        <v>5203</v>
      </c>
      <c r="S666">
        <v>2</v>
      </c>
      <c r="T666">
        <v>0.87</v>
      </c>
      <c r="U666">
        <v>0.18</v>
      </c>
      <c r="V666">
        <v>633</v>
      </c>
      <c r="W666">
        <v>1.23</v>
      </c>
      <c r="X666">
        <v>169</v>
      </c>
      <c r="Y666">
        <v>0.38</v>
      </c>
      <c r="Z666">
        <v>32</v>
      </c>
      <c r="AA666">
        <v>-93</v>
      </c>
      <c r="AB666">
        <v>-4</v>
      </c>
      <c r="AC666">
        <v>-27</v>
      </c>
      <c r="AD666">
        <v>-124</v>
      </c>
      <c r="AE666">
        <v>34101</v>
      </c>
      <c r="AF666">
        <v>33801</v>
      </c>
      <c r="AG666">
        <v>27601</v>
      </c>
      <c r="AH666">
        <v>0.83</v>
      </c>
      <c r="AI666" s="16">
        <v>1</v>
      </c>
    </row>
    <row r="667" spans="1:35" x14ac:dyDescent="0.3">
      <c r="A667" t="s">
        <v>3727</v>
      </c>
      <c r="B667" t="s">
        <v>3624</v>
      </c>
      <c r="C667" t="s">
        <v>2548</v>
      </c>
      <c r="D667" t="s">
        <v>3720</v>
      </c>
      <c r="E667">
        <v>33810</v>
      </c>
      <c r="F667" t="s">
        <v>3728</v>
      </c>
      <c r="G667">
        <v>27330</v>
      </c>
      <c r="H667">
        <v>515.91</v>
      </c>
      <c r="I667" t="s">
        <v>222</v>
      </c>
      <c r="J667" t="s">
        <v>218</v>
      </c>
      <c r="K667" t="s">
        <v>39</v>
      </c>
      <c r="L667" t="s">
        <v>220</v>
      </c>
      <c r="M667" t="s">
        <v>335</v>
      </c>
      <c r="N667" t="s">
        <v>5196</v>
      </c>
      <c r="O667" t="s">
        <v>68</v>
      </c>
      <c r="P667" t="s">
        <v>342</v>
      </c>
      <c r="Q667" t="s">
        <v>5204</v>
      </c>
      <c r="R667" t="s">
        <v>5205</v>
      </c>
      <c r="S667">
        <v>1</v>
      </c>
      <c r="T667">
        <v>0.87</v>
      </c>
      <c r="U667">
        <v>0.17</v>
      </c>
      <c r="V667">
        <v>593</v>
      </c>
      <c r="W667">
        <v>1.92</v>
      </c>
      <c r="X667">
        <v>144</v>
      </c>
      <c r="Y667">
        <v>0.35</v>
      </c>
      <c r="Z667">
        <v>24</v>
      </c>
      <c r="AA667">
        <v>-196</v>
      </c>
      <c r="AB667">
        <v>-194</v>
      </c>
      <c r="AC667">
        <v>-11</v>
      </c>
      <c r="AD667">
        <v>-401</v>
      </c>
      <c r="AE667">
        <v>34101</v>
      </c>
      <c r="AF667">
        <v>33801</v>
      </c>
      <c r="AG667">
        <v>27330</v>
      </c>
      <c r="AH667">
        <v>0.82</v>
      </c>
      <c r="AI667" s="16">
        <v>0.8611428571428571</v>
      </c>
    </row>
    <row r="668" spans="1:35" x14ac:dyDescent="0.3">
      <c r="A668" t="s">
        <v>3729</v>
      </c>
      <c r="B668" t="s">
        <v>3624</v>
      </c>
      <c r="C668" t="s">
        <v>2548</v>
      </c>
      <c r="D668" t="s">
        <v>3730</v>
      </c>
      <c r="E668">
        <v>42066</v>
      </c>
      <c r="F668" t="s">
        <v>3695</v>
      </c>
      <c r="G668">
        <v>30268</v>
      </c>
      <c r="H668">
        <v>888.8</v>
      </c>
      <c r="I668" t="s">
        <v>222</v>
      </c>
      <c r="J668" t="s">
        <v>218</v>
      </c>
      <c r="K668" t="s">
        <v>39</v>
      </c>
      <c r="L668" t="s">
        <v>50</v>
      </c>
      <c r="M668" t="s">
        <v>337</v>
      </c>
      <c r="N668" t="s">
        <v>5174</v>
      </c>
      <c r="O668" t="s">
        <v>44</v>
      </c>
      <c r="P668" t="s">
        <v>482</v>
      </c>
      <c r="Q668" t="s">
        <v>5206</v>
      </c>
      <c r="R668" t="s">
        <v>5207</v>
      </c>
      <c r="S668">
        <v>1</v>
      </c>
      <c r="T668">
        <v>1.43</v>
      </c>
      <c r="U668">
        <v>0.17</v>
      </c>
      <c r="V668">
        <v>404</v>
      </c>
      <c r="W668">
        <v>0.89</v>
      </c>
      <c r="X668">
        <v>10</v>
      </c>
      <c r="Y668">
        <v>0.25</v>
      </c>
      <c r="Z668">
        <v>16</v>
      </c>
      <c r="AA668">
        <v>-22</v>
      </c>
      <c r="AB668">
        <v>-1</v>
      </c>
      <c r="AC668">
        <v>58</v>
      </c>
      <c r="AD668">
        <v>35</v>
      </c>
      <c r="AE668">
        <v>30301</v>
      </c>
      <c r="AF668">
        <v>30268</v>
      </c>
      <c r="AG668">
        <v>42066</v>
      </c>
      <c r="AH668">
        <v>1.38</v>
      </c>
      <c r="AI668" s="16">
        <v>0.84949832775919731</v>
      </c>
    </row>
    <row r="669" spans="1:35" x14ac:dyDescent="0.3">
      <c r="A669" t="s">
        <v>3731</v>
      </c>
      <c r="B669" t="s">
        <v>3624</v>
      </c>
      <c r="C669" t="s">
        <v>2548</v>
      </c>
      <c r="D669" t="s">
        <v>3732</v>
      </c>
      <c r="E669">
        <v>43050</v>
      </c>
      <c r="F669" t="s">
        <v>3733</v>
      </c>
      <c r="G669">
        <v>37072</v>
      </c>
      <c r="H669">
        <v>4662.6000000000004</v>
      </c>
      <c r="I669" t="s">
        <v>217</v>
      </c>
      <c r="J669" t="s">
        <v>218</v>
      </c>
      <c r="K669" t="s">
        <v>39</v>
      </c>
      <c r="L669" t="s">
        <v>87</v>
      </c>
      <c r="M669" t="s">
        <v>689</v>
      </c>
      <c r="N669" t="s">
        <v>5208</v>
      </c>
      <c r="O669" t="s">
        <v>70</v>
      </c>
      <c r="P669" t="s">
        <v>580</v>
      </c>
      <c r="Q669" t="s">
        <v>5209</v>
      </c>
      <c r="R669" t="s">
        <v>5210</v>
      </c>
      <c r="S669">
        <v>3</v>
      </c>
      <c r="T669">
        <v>1.9</v>
      </c>
      <c r="U669">
        <v>0.18</v>
      </c>
      <c r="V669">
        <v>409</v>
      </c>
      <c r="W669">
        <v>0.66</v>
      </c>
      <c r="X669">
        <v>39</v>
      </c>
      <c r="Y669">
        <v>0.27</v>
      </c>
      <c r="Z669">
        <v>12</v>
      </c>
      <c r="AA669">
        <v>-96</v>
      </c>
      <c r="AB669">
        <v>53</v>
      </c>
      <c r="AC669">
        <v>55</v>
      </c>
      <c r="AD669">
        <v>12</v>
      </c>
      <c r="AE669">
        <v>43055</v>
      </c>
      <c r="AF669">
        <v>43050</v>
      </c>
      <c r="AG669">
        <v>37070</v>
      </c>
      <c r="AH669">
        <v>1.86</v>
      </c>
      <c r="AI669" s="16">
        <v>0.93681643021943917</v>
      </c>
    </row>
    <row r="670" spans="1:35" x14ac:dyDescent="0.3">
      <c r="A670" t="s">
        <v>3734</v>
      </c>
      <c r="B670" t="s">
        <v>3624</v>
      </c>
      <c r="C670" t="s">
        <v>2548</v>
      </c>
      <c r="D670" t="s">
        <v>3732</v>
      </c>
      <c r="E670">
        <v>43050</v>
      </c>
      <c r="F670" t="s">
        <v>3148</v>
      </c>
      <c r="G670">
        <v>27409</v>
      </c>
      <c r="H670">
        <v>1629.6</v>
      </c>
      <c r="I670" t="s">
        <v>222</v>
      </c>
      <c r="J670" t="s">
        <v>218</v>
      </c>
      <c r="K670" t="s">
        <v>39</v>
      </c>
      <c r="L670" t="s">
        <v>87</v>
      </c>
      <c r="M670" t="s">
        <v>689</v>
      </c>
      <c r="N670" t="s">
        <v>5208</v>
      </c>
      <c r="O670" t="s">
        <v>68</v>
      </c>
      <c r="P670" t="s">
        <v>329</v>
      </c>
      <c r="Q670" t="s">
        <v>4666</v>
      </c>
      <c r="R670" t="s">
        <v>5211</v>
      </c>
      <c r="S670">
        <v>3</v>
      </c>
      <c r="T670">
        <v>1.94</v>
      </c>
      <c r="U670">
        <v>0.17</v>
      </c>
      <c r="V670">
        <v>420</v>
      </c>
      <c r="W670">
        <v>1.1499999999999999</v>
      </c>
      <c r="X670">
        <v>101</v>
      </c>
      <c r="Y670">
        <v>0.32</v>
      </c>
      <c r="Z670">
        <v>57</v>
      </c>
      <c r="AA670">
        <v>-102</v>
      </c>
      <c r="AB670">
        <v>-63</v>
      </c>
      <c r="AC670">
        <v>-40</v>
      </c>
      <c r="AD670">
        <v>-205</v>
      </c>
      <c r="AE670">
        <v>43125</v>
      </c>
      <c r="AF670">
        <v>43050</v>
      </c>
      <c r="AG670">
        <v>27420</v>
      </c>
      <c r="AH670">
        <v>1.89</v>
      </c>
      <c r="AI670" s="16">
        <v>0.83590812712692275</v>
      </c>
    </row>
    <row r="671" spans="1:35" x14ac:dyDescent="0.3">
      <c r="A671" t="s">
        <v>3735</v>
      </c>
      <c r="B671" t="s">
        <v>3624</v>
      </c>
      <c r="C671" t="s">
        <v>2548</v>
      </c>
      <c r="D671" t="s">
        <v>3732</v>
      </c>
      <c r="E671">
        <v>43050</v>
      </c>
      <c r="F671" t="s">
        <v>2639</v>
      </c>
      <c r="G671">
        <v>37210</v>
      </c>
      <c r="H671">
        <v>2416.8000000000002</v>
      </c>
      <c r="I671" t="s">
        <v>217</v>
      </c>
      <c r="J671" t="s">
        <v>218</v>
      </c>
      <c r="K671" t="s">
        <v>39</v>
      </c>
      <c r="L671" t="s">
        <v>87</v>
      </c>
      <c r="M671" t="s">
        <v>689</v>
      </c>
      <c r="N671" t="s">
        <v>5208</v>
      </c>
      <c r="O671" t="s">
        <v>70</v>
      </c>
      <c r="P671" t="s">
        <v>202</v>
      </c>
      <c r="Q671" t="s">
        <v>4299</v>
      </c>
      <c r="R671" t="s">
        <v>5212</v>
      </c>
      <c r="S671">
        <v>1</v>
      </c>
      <c r="T671">
        <v>1.9</v>
      </c>
      <c r="U671">
        <v>0.18</v>
      </c>
      <c r="V671">
        <v>424</v>
      </c>
      <c r="W671">
        <v>0.89</v>
      </c>
      <c r="X671">
        <v>33</v>
      </c>
      <c r="Y671">
        <v>0.25</v>
      </c>
      <c r="Z671">
        <v>13</v>
      </c>
      <c r="AA671">
        <v>-96</v>
      </c>
      <c r="AB671">
        <v>-1</v>
      </c>
      <c r="AC671">
        <v>66</v>
      </c>
      <c r="AD671">
        <v>-31</v>
      </c>
      <c r="AE671">
        <v>43025</v>
      </c>
      <c r="AF671">
        <v>43050</v>
      </c>
      <c r="AG671">
        <v>37201</v>
      </c>
      <c r="AH671">
        <v>1.86</v>
      </c>
      <c r="AI671" s="16">
        <v>0.96892181819130807</v>
      </c>
    </row>
    <row r="672" spans="1:35" x14ac:dyDescent="0.3">
      <c r="A672" t="s">
        <v>3736</v>
      </c>
      <c r="B672" t="s">
        <v>3624</v>
      </c>
      <c r="C672" t="s">
        <v>2548</v>
      </c>
      <c r="D672" t="s">
        <v>3732</v>
      </c>
      <c r="E672">
        <v>43050</v>
      </c>
      <c r="F672" t="s">
        <v>3737</v>
      </c>
      <c r="G672">
        <v>37172</v>
      </c>
      <c r="H672">
        <v>777.1</v>
      </c>
      <c r="I672" t="s">
        <v>217</v>
      </c>
      <c r="J672" t="s">
        <v>218</v>
      </c>
      <c r="K672" t="s">
        <v>39</v>
      </c>
      <c r="L672" t="s">
        <v>87</v>
      </c>
      <c r="M672" t="s">
        <v>689</v>
      </c>
      <c r="N672" t="s">
        <v>5208</v>
      </c>
      <c r="O672" t="s">
        <v>70</v>
      </c>
      <c r="P672" t="s">
        <v>243</v>
      </c>
      <c r="Q672" t="s">
        <v>5213</v>
      </c>
      <c r="R672" t="s">
        <v>5214</v>
      </c>
      <c r="S672">
        <v>1</v>
      </c>
      <c r="T672">
        <v>1.9</v>
      </c>
      <c r="U672">
        <v>0.18</v>
      </c>
      <c r="V672">
        <v>409</v>
      </c>
      <c r="W672">
        <v>0.71</v>
      </c>
      <c r="X672">
        <v>24</v>
      </c>
      <c r="Y672">
        <v>0.25</v>
      </c>
      <c r="Z672">
        <v>10</v>
      </c>
      <c r="AA672">
        <v>-96</v>
      </c>
      <c r="AB672">
        <v>42</v>
      </c>
      <c r="AC672">
        <v>76</v>
      </c>
      <c r="AD672">
        <v>22</v>
      </c>
      <c r="AE672">
        <v>43055</v>
      </c>
      <c r="AF672">
        <v>43050</v>
      </c>
      <c r="AG672">
        <v>37172</v>
      </c>
      <c r="AH672">
        <v>1.86</v>
      </c>
      <c r="AI672" s="16">
        <v>0.96359030006723123</v>
      </c>
    </row>
    <row r="673" spans="1:35" x14ac:dyDescent="0.3">
      <c r="A673" t="s">
        <v>3738</v>
      </c>
      <c r="B673" t="s">
        <v>3624</v>
      </c>
      <c r="C673" t="s">
        <v>2548</v>
      </c>
      <c r="D673" t="s">
        <v>3732</v>
      </c>
      <c r="E673">
        <v>43050</v>
      </c>
      <c r="F673" t="s">
        <v>2954</v>
      </c>
      <c r="G673">
        <v>28677</v>
      </c>
      <c r="H673">
        <v>1559.76</v>
      </c>
      <c r="I673" t="s">
        <v>217</v>
      </c>
      <c r="J673" t="s">
        <v>218</v>
      </c>
      <c r="K673" t="s">
        <v>39</v>
      </c>
      <c r="L673" t="s">
        <v>87</v>
      </c>
      <c r="M673" t="s">
        <v>689</v>
      </c>
      <c r="N673" t="s">
        <v>5208</v>
      </c>
      <c r="O673" t="s">
        <v>68</v>
      </c>
      <c r="P673" t="s">
        <v>231</v>
      </c>
      <c r="Q673" t="s">
        <v>4498</v>
      </c>
      <c r="R673" t="s">
        <v>5215</v>
      </c>
      <c r="S673">
        <v>1</v>
      </c>
      <c r="T673">
        <v>1.94</v>
      </c>
      <c r="U673">
        <v>0.18</v>
      </c>
      <c r="V673">
        <v>402</v>
      </c>
      <c r="W673">
        <v>1.71</v>
      </c>
      <c r="X673">
        <v>22</v>
      </c>
      <c r="Y673">
        <v>0.25</v>
      </c>
      <c r="Z673">
        <v>53</v>
      </c>
      <c r="AA673">
        <v>-96</v>
      </c>
      <c r="AB673">
        <v>-195</v>
      </c>
      <c r="AC673">
        <v>-95</v>
      </c>
      <c r="AD673">
        <v>-386</v>
      </c>
      <c r="AE673">
        <v>44901</v>
      </c>
      <c r="AF673">
        <v>43050</v>
      </c>
      <c r="AG673">
        <v>28625</v>
      </c>
      <c r="AH673">
        <v>1.9</v>
      </c>
      <c r="AI673" s="16">
        <v>0.96465190462941508</v>
      </c>
    </row>
    <row r="674" spans="1:35" x14ac:dyDescent="0.3">
      <c r="A674" t="s">
        <v>3739</v>
      </c>
      <c r="B674" t="s">
        <v>3624</v>
      </c>
      <c r="C674" t="s">
        <v>2548</v>
      </c>
      <c r="D674" t="s">
        <v>3713</v>
      </c>
      <c r="E674">
        <v>43055</v>
      </c>
      <c r="F674" t="s">
        <v>3674</v>
      </c>
      <c r="G674">
        <v>70805</v>
      </c>
      <c r="H674">
        <v>1693.12</v>
      </c>
      <c r="I674" t="s">
        <v>222</v>
      </c>
      <c r="J674" t="s">
        <v>218</v>
      </c>
      <c r="K674" t="s">
        <v>39</v>
      </c>
      <c r="L674" t="s">
        <v>87</v>
      </c>
      <c r="M674" t="s">
        <v>173</v>
      </c>
      <c r="N674" t="s">
        <v>5189</v>
      </c>
      <c r="O674" t="s">
        <v>246</v>
      </c>
      <c r="P674" t="s">
        <v>484</v>
      </c>
      <c r="Q674" t="s">
        <v>5156</v>
      </c>
      <c r="R674" t="s">
        <v>5216</v>
      </c>
      <c r="S674">
        <v>1</v>
      </c>
      <c r="T674">
        <v>1.76</v>
      </c>
      <c r="U674">
        <v>0.17</v>
      </c>
      <c r="V674">
        <v>962</v>
      </c>
      <c r="W674">
        <v>1.58</v>
      </c>
      <c r="X674">
        <v>41</v>
      </c>
      <c r="Y674">
        <v>0.25</v>
      </c>
      <c r="Z674">
        <v>39</v>
      </c>
      <c r="AA674">
        <v>-73</v>
      </c>
      <c r="AB674">
        <v>70</v>
      </c>
      <c r="AC674">
        <v>43</v>
      </c>
      <c r="AD674">
        <v>40</v>
      </c>
      <c r="AE674">
        <v>43123</v>
      </c>
      <c r="AF674">
        <v>43055</v>
      </c>
      <c r="AG674">
        <v>70801</v>
      </c>
      <c r="AH674">
        <v>1.71</v>
      </c>
      <c r="AI674" s="16">
        <v>0.86836444053625339</v>
      </c>
    </row>
    <row r="675" spans="1:35" x14ac:dyDescent="0.3">
      <c r="A675" t="s">
        <v>3740</v>
      </c>
      <c r="B675" t="s">
        <v>3624</v>
      </c>
      <c r="C675" t="s">
        <v>2548</v>
      </c>
      <c r="D675" t="s">
        <v>3713</v>
      </c>
      <c r="E675">
        <v>43055</v>
      </c>
      <c r="F675" t="s">
        <v>3741</v>
      </c>
      <c r="G675">
        <v>37311</v>
      </c>
      <c r="H675">
        <v>867.84</v>
      </c>
      <c r="I675" t="s">
        <v>222</v>
      </c>
      <c r="J675" t="s">
        <v>218</v>
      </c>
      <c r="K675" t="s">
        <v>39</v>
      </c>
      <c r="L675" t="s">
        <v>87</v>
      </c>
      <c r="M675" t="s">
        <v>173</v>
      </c>
      <c r="N675" t="s">
        <v>5189</v>
      </c>
      <c r="O675" t="s">
        <v>70</v>
      </c>
      <c r="P675" t="s">
        <v>725</v>
      </c>
      <c r="Q675" t="s">
        <v>5217</v>
      </c>
      <c r="R675" t="s">
        <v>5218</v>
      </c>
      <c r="S675">
        <v>1</v>
      </c>
      <c r="T675">
        <v>1.92</v>
      </c>
      <c r="U675">
        <v>0.17</v>
      </c>
      <c r="V675">
        <v>452</v>
      </c>
      <c r="W675">
        <v>0.97</v>
      </c>
      <c r="X675">
        <v>78</v>
      </c>
      <c r="Y675">
        <v>0.3</v>
      </c>
      <c r="Z675">
        <v>15</v>
      </c>
      <c r="AA675">
        <v>-73</v>
      </c>
      <c r="AB675">
        <v>-1</v>
      </c>
      <c r="AC675">
        <v>41</v>
      </c>
      <c r="AD675">
        <v>-33</v>
      </c>
      <c r="AE675">
        <v>44888</v>
      </c>
      <c r="AF675">
        <v>43055</v>
      </c>
      <c r="AG675">
        <v>37311</v>
      </c>
      <c r="AH675">
        <v>1.87</v>
      </c>
      <c r="AI675" s="16">
        <v>0.82782608695652171</v>
      </c>
    </row>
    <row r="676" spans="1:35" x14ac:dyDescent="0.3">
      <c r="A676" t="s">
        <v>3742</v>
      </c>
      <c r="B676" t="s">
        <v>3624</v>
      </c>
      <c r="C676" t="s">
        <v>2548</v>
      </c>
      <c r="D676" t="s">
        <v>3713</v>
      </c>
      <c r="E676">
        <v>43055</v>
      </c>
      <c r="F676" t="s">
        <v>3067</v>
      </c>
      <c r="G676">
        <v>75236</v>
      </c>
      <c r="H676">
        <v>9425.1</v>
      </c>
      <c r="I676" t="s">
        <v>217</v>
      </c>
      <c r="J676" t="s">
        <v>218</v>
      </c>
      <c r="K676" t="s">
        <v>39</v>
      </c>
      <c r="L676" t="s">
        <v>87</v>
      </c>
      <c r="M676" t="s">
        <v>173</v>
      </c>
      <c r="N676" t="s">
        <v>5189</v>
      </c>
      <c r="O676" t="s">
        <v>76</v>
      </c>
      <c r="P676" t="s">
        <v>582</v>
      </c>
      <c r="Q676" t="s">
        <v>4603</v>
      </c>
      <c r="R676" t="s">
        <v>5219</v>
      </c>
      <c r="S676">
        <v>2</v>
      </c>
      <c r="T676">
        <v>1.78</v>
      </c>
      <c r="U676">
        <v>0.18</v>
      </c>
      <c r="V676">
        <v>1059</v>
      </c>
      <c r="W676">
        <v>2.19</v>
      </c>
      <c r="X676">
        <v>58</v>
      </c>
      <c r="Y676">
        <v>0.3</v>
      </c>
      <c r="Z676">
        <v>29</v>
      </c>
      <c r="AA676">
        <v>-100</v>
      </c>
      <c r="AB676">
        <v>-62</v>
      </c>
      <c r="AC676">
        <v>-7</v>
      </c>
      <c r="AD676">
        <v>-169</v>
      </c>
      <c r="AE676">
        <v>45889</v>
      </c>
      <c r="AF676">
        <v>43055</v>
      </c>
      <c r="AG676">
        <v>75201</v>
      </c>
      <c r="AH676">
        <v>1.74</v>
      </c>
      <c r="AI676" s="16">
        <v>1</v>
      </c>
    </row>
    <row r="677" spans="1:35" x14ac:dyDescent="0.3">
      <c r="A677" t="s">
        <v>3743</v>
      </c>
      <c r="B677" t="s">
        <v>3624</v>
      </c>
      <c r="C677" t="s">
        <v>2548</v>
      </c>
      <c r="D677" t="s">
        <v>3713</v>
      </c>
      <c r="E677">
        <v>43055</v>
      </c>
      <c r="F677" t="s">
        <v>3016</v>
      </c>
      <c r="G677">
        <v>27263</v>
      </c>
      <c r="H677">
        <v>812.7</v>
      </c>
      <c r="I677" t="s">
        <v>222</v>
      </c>
      <c r="J677" t="s">
        <v>218</v>
      </c>
      <c r="K677" t="s">
        <v>39</v>
      </c>
      <c r="L677" t="s">
        <v>87</v>
      </c>
      <c r="M677" t="s">
        <v>173</v>
      </c>
      <c r="N677" t="s">
        <v>5189</v>
      </c>
      <c r="O677" t="s">
        <v>68</v>
      </c>
      <c r="P677" t="s">
        <v>924</v>
      </c>
      <c r="Q677" t="s">
        <v>4555</v>
      </c>
      <c r="R677" t="s">
        <v>5220</v>
      </c>
      <c r="S677">
        <v>1</v>
      </c>
      <c r="T677">
        <v>2.1</v>
      </c>
      <c r="U677">
        <v>0.18</v>
      </c>
      <c r="V677">
        <v>387</v>
      </c>
      <c r="W677">
        <v>0.51</v>
      </c>
      <c r="X677">
        <v>0</v>
      </c>
      <c r="Y677">
        <v>0.25</v>
      </c>
      <c r="Z677">
        <v>53</v>
      </c>
      <c r="AA677">
        <v>-73</v>
      </c>
      <c r="AB677">
        <v>62</v>
      </c>
      <c r="AC677">
        <v>-3</v>
      </c>
      <c r="AD677">
        <v>-14</v>
      </c>
      <c r="AE677">
        <v>43055</v>
      </c>
      <c r="AF677">
        <v>43055</v>
      </c>
      <c r="AG677">
        <v>27260</v>
      </c>
      <c r="AH677">
        <v>2.06</v>
      </c>
      <c r="AI677" s="16">
        <v>0.86631299734748013</v>
      </c>
    </row>
    <row r="678" spans="1:35" x14ac:dyDescent="0.3">
      <c r="A678" t="s">
        <v>3744</v>
      </c>
      <c r="B678" t="s">
        <v>3624</v>
      </c>
      <c r="C678" t="s">
        <v>2548</v>
      </c>
      <c r="D678" t="s">
        <v>3713</v>
      </c>
      <c r="E678">
        <v>43055</v>
      </c>
      <c r="F678" t="s">
        <v>3235</v>
      </c>
      <c r="G678">
        <v>77052</v>
      </c>
      <c r="H678">
        <v>2044</v>
      </c>
      <c r="I678" t="s">
        <v>222</v>
      </c>
      <c r="J678" t="s">
        <v>218</v>
      </c>
      <c r="K678" t="s">
        <v>39</v>
      </c>
      <c r="L678" t="s">
        <v>87</v>
      </c>
      <c r="M678" t="s">
        <v>173</v>
      </c>
      <c r="N678" t="s">
        <v>5189</v>
      </c>
      <c r="O678" t="s">
        <v>76</v>
      </c>
      <c r="P678" t="s">
        <v>228</v>
      </c>
      <c r="Q678" t="s">
        <v>4750</v>
      </c>
      <c r="R678" t="s">
        <v>5221</v>
      </c>
      <c r="S678">
        <v>1</v>
      </c>
      <c r="T678">
        <v>1.75</v>
      </c>
      <c r="U678">
        <v>0.17</v>
      </c>
      <c r="V678">
        <v>1168</v>
      </c>
      <c r="W678">
        <v>3.13</v>
      </c>
      <c r="X678">
        <v>119</v>
      </c>
      <c r="Y678">
        <v>0.35</v>
      </c>
      <c r="Z678">
        <v>47</v>
      </c>
      <c r="AA678">
        <v>-73</v>
      </c>
      <c r="AB678">
        <v>-214</v>
      </c>
      <c r="AC678">
        <v>83</v>
      </c>
      <c r="AD678">
        <v>-204</v>
      </c>
      <c r="AE678">
        <v>44101</v>
      </c>
      <c r="AF678">
        <v>43055</v>
      </c>
      <c r="AG678">
        <v>77001</v>
      </c>
      <c r="AH678">
        <v>1.7</v>
      </c>
      <c r="AI678" s="16">
        <v>0.83571428571428563</v>
      </c>
    </row>
    <row r="679" spans="1:35" x14ac:dyDescent="0.3">
      <c r="A679" t="s">
        <v>3745</v>
      </c>
      <c r="B679" t="s">
        <v>3624</v>
      </c>
      <c r="C679" t="s">
        <v>2548</v>
      </c>
      <c r="D679" t="s">
        <v>3713</v>
      </c>
      <c r="E679">
        <v>43055</v>
      </c>
      <c r="F679" t="s">
        <v>2635</v>
      </c>
      <c r="G679">
        <v>38115</v>
      </c>
      <c r="H679">
        <v>8635.0499999999993</v>
      </c>
      <c r="I679" t="s">
        <v>217</v>
      </c>
      <c r="J679" t="s">
        <v>218</v>
      </c>
      <c r="K679" t="s">
        <v>39</v>
      </c>
      <c r="L679" t="s">
        <v>87</v>
      </c>
      <c r="M679" t="s">
        <v>173</v>
      </c>
      <c r="N679" t="s">
        <v>5189</v>
      </c>
      <c r="O679" t="s">
        <v>70</v>
      </c>
      <c r="P679" t="s">
        <v>75</v>
      </c>
      <c r="Q679" t="s">
        <v>4419</v>
      </c>
      <c r="R679" t="s">
        <v>5222</v>
      </c>
      <c r="S679">
        <v>1</v>
      </c>
      <c r="T679">
        <v>1.55</v>
      </c>
      <c r="U679">
        <v>0.18</v>
      </c>
      <c r="V679">
        <v>619</v>
      </c>
      <c r="W679">
        <v>1.42</v>
      </c>
      <c r="X679">
        <v>41</v>
      </c>
      <c r="Y679">
        <v>0.25</v>
      </c>
      <c r="Z679">
        <v>18</v>
      </c>
      <c r="AA679">
        <v>-100</v>
      </c>
      <c r="AB679">
        <v>-49</v>
      </c>
      <c r="AC679">
        <v>98</v>
      </c>
      <c r="AD679">
        <v>-51</v>
      </c>
      <c r="AE679">
        <v>43015</v>
      </c>
      <c r="AF679">
        <v>43055</v>
      </c>
      <c r="AG679">
        <v>38101</v>
      </c>
      <c r="AH679">
        <v>1.51</v>
      </c>
      <c r="AI679" s="16">
        <v>1</v>
      </c>
    </row>
    <row r="680" spans="1:35" x14ac:dyDescent="0.3">
      <c r="A680" t="s">
        <v>3746</v>
      </c>
      <c r="B680" t="s">
        <v>3624</v>
      </c>
      <c r="C680" t="s">
        <v>2548</v>
      </c>
      <c r="D680" t="s">
        <v>3713</v>
      </c>
      <c r="E680">
        <v>43055</v>
      </c>
      <c r="F680" t="s">
        <v>3612</v>
      </c>
      <c r="G680">
        <v>30071</v>
      </c>
      <c r="H680">
        <v>4167.8</v>
      </c>
      <c r="I680" t="s">
        <v>217</v>
      </c>
      <c r="J680" t="s">
        <v>218</v>
      </c>
      <c r="K680" t="s">
        <v>39</v>
      </c>
      <c r="L680" t="s">
        <v>87</v>
      </c>
      <c r="M680" t="s">
        <v>173</v>
      </c>
      <c r="N680" t="s">
        <v>5189</v>
      </c>
      <c r="O680" t="s">
        <v>50</v>
      </c>
      <c r="P680" t="s">
        <v>422</v>
      </c>
      <c r="Q680" t="s">
        <v>5101</v>
      </c>
      <c r="R680" t="s">
        <v>5223</v>
      </c>
      <c r="S680">
        <v>1</v>
      </c>
      <c r="T680">
        <v>1.82</v>
      </c>
      <c r="U680">
        <v>0.18</v>
      </c>
      <c r="V680">
        <v>572</v>
      </c>
      <c r="W680">
        <v>2.12</v>
      </c>
      <c r="X680">
        <v>90</v>
      </c>
      <c r="Y680">
        <v>0.3</v>
      </c>
      <c r="Z680">
        <v>18</v>
      </c>
      <c r="AA680">
        <v>-100</v>
      </c>
      <c r="AB680">
        <v>-241</v>
      </c>
      <c r="AC680">
        <v>-87</v>
      </c>
      <c r="AD680">
        <v>-428</v>
      </c>
      <c r="AE680">
        <v>44256</v>
      </c>
      <c r="AF680">
        <v>43055</v>
      </c>
      <c r="AG680">
        <v>30003</v>
      </c>
      <c r="AH680">
        <v>1.78</v>
      </c>
      <c r="AI680" s="16">
        <v>1</v>
      </c>
    </row>
    <row r="681" spans="1:35" x14ac:dyDescent="0.3">
      <c r="A681" t="s">
        <v>3747</v>
      </c>
      <c r="B681" t="s">
        <v>3624</v>
      </c>
      <c r="C681" t="s">
        <v>2548</v>
      </c>
      <c r="D681" t="s">
        <v>3713</v>
      </c>
      <c r="E681">
        <v>43055</v>
      </c>
      <c r="F681" t="s">
        <v>2678</v>
      </c>
      <c r="G681">
        <v>32824</v>
      </c>
      <c r="H681">
        <v>2274.16</v>
      </c>
      <c r="I681" t="s">
        <v>217</v>
      </c>
      <c r="J681" t="s">
        <v>218</v>
      </c>
      <c r="K681" t="s">
        <v>39</v>
      </c>
      <c r="L681" t="s">
        <v>87</v>
      </c>
      <c r="M681" t="s">
        <v>470</v>
      </c>
      <c r="N681" t="s">
        <v>5134</v>
      </c>
      <c r="O681" t="s">
        <v>220</v>
      </c>
      <c r="P681" t="s">
        <v>364</v>
      </c>
      <c r="Q681" t="s">
        <v>4259</v>
      </c>
      <c r="R681" t="s">
        <v>5173</v>
      </c>
      <c r="S681">
        <v>1</v>
      </c>
      <c r="T681">
        <v>2.48</v>
      </c>
      <c r="U681">
        <v>0.18</v>
      </c>
      <c r="V681">
        <v>913</v>
      </c>
      <c r="W681">
        <v>1.5</v>
      </c>
      <c r="X681">
        <v>370</v>
      </c>
      <c r="Y681">
        <v>0.6</v>
      </c>
      <c r="Z681">
        <v>207</v>
      </c>
      <c r="AA681">
        <v>-91</v>
      </c>
      <c r="AB681">
        <v>74</v>
      </c>
      <c r="AC681">
        <v>89</v>
      </c>
      <c r="AD681">
        <v>72</v>
      </c>
      <c r="AE681">
        <v>17601</v>
      </c>
      <c r="AF681">
        <v>43025</v>
      </c>
      <c r="AG681">
        <v>32801</v>
      </c>
      <c r="AH681">
        <v>2.44</v>
      </c>
      <c r="AI681" s="16">
        <v>0.8016103059581321</v>
      </c>
    </row>
    <row r="682" spans="1:35" x14ac:dyDescent="0.3">
      <c r="A682" t="s">
        <v>3748</v>
      </c>
      <c r="B682" t="s">
        <v>3624</v>
      </c>
      <c r="C682" t="s">
        <v>2548</v>
      </c>
      <c r="D682" t="s">
        <v>3713</v>
      </c>
      <c r="E682">
        <v>43055</v>
      </c>
      <c r="F682" t="s">
        <v>3695</v>
      </c>
      <c r="G682">
        <v>30268</v>
      </c>
      <c r="H682">
        <v>1035.96</v>
      </c>
      <c r="I682" t="s">
        <v>217</v>
      </c>
      <c r="J682" t="s">
        <v>218</v>
      </c>
      <c r="K682" t="s">
        <v>39</v>
      </c>
      <c r="L682" t="s">
        <v>87</v>
      </c>
      <c r="M682" t="s">
        <v>173</v>
      </c>
      <c r="N682" t="s">
        <v>5189</v>
      </c>
      <c r="O682" t="s">
        <v>50</v>
      </c>
      <c r="P682" t="s">
        <v>337</v>
      </c>
      <c r="Q682" t="s">
        <v>5174</v>
      </c>
      <c r="R682" t="s">
        <v>5224</v>
      </c>
      <c r="S682">
        <v>1</v>
      </c>
      <c r="T682">
        <v>1.78</v>
      </c>
      <c r="U682">
        <v>0.18</v>
      </c>
      <c r="V682">
        <v>582</v>
      </c>
      <c r="W682">
        <v>2.12</v>
      </c>
      <c r="X682">
        <v>117</v>
      </c>
      <c r="Y682">
        <v>0.35</v>
      </c>
      <c r="Z682">
        <v>18</v>
      </c>
      <c r="AA682">
        <v>-100</v>
      </c>
      <c r="AB682">
        <v>-241</v>
      </c>
      <c r="AC682">
        <v>-104</v>
      </c>
      <c r="AD682">
        <v>-445</v>
      </c>
      <c r="AE682">
        <v>45889</v>
      </c>
      <c r="AF682">
        <v>43055</v>
      </c>
      <c r="AG682">
        <v>30268</v>
      </c>
      <c r="AH682">
        <v>1.74</v>
      </c>
      <c r="AI682" s="16">
        <v>1</v>
      </c>
    </row>
    <row r="683" spans="1:35" x14ac:dyDescent="0.3">
      <c r="A683" t="s">
        <v>3749</v>
      </c>
      <c r="B683" t="s">
        <v>3624</v>
      </c>
      <c r="C683" t="s">
        <v>2548</v>
      </c>
      <c r="D683" t="s">
        <v>3713</v>
      </c>
      <c r="E683">
        <v>43055</v>
      </c>
      <c r="F683" t="s">
        <v>3726</v>
      </c>
      <c r="G683">
        <v>27611</v>
      </c>
      <c r="H683">
        <v>4521.6000000000004</v>
      </c>
      <c r="I683" t="s">
        <v>217</v>
      </c>
      <c r="J683" t="s">
        <v>218</v>
      </c>
      <c r="K683" t="s">
        <v>39</v>
      </c>
      <c r="L683" t="s">
        <v>87</v>
      </c>
      <c r="M683" t="s">
        <v>173</v>
      </c>
      <c r="N683" t="s">
        <v>5189</v>
      </c>
      <c r="O683" t="s">
        <v>68</v>
      </c>
      <c r="P683" t="s">
        <v>343</v>
      </c>
      <c r="Q683" t="s">
        <v>5202</v>
      </c>
      <c r="R683" t="s">
        <v>5225</v>
      </c>
      <c r="S683">
        <v>1</v>
      </c>
      <c r="T683">
        <v>1.92</v>
      </c>
      <c r="U683">
        <v>0.18</v>
      </c>
      <c r="V683">
        <v>471</v>
      </c>
      <c r="W683">
        <v>1.54</v>
      </c>
      <c r="X683">
        <v>41</v>
      </c>
      <c r="Y683">
        <v>0.25</v>
      </c>
      <c r="Z683">
        <v>55</v>
      </c>
      <c r="AA683">
        <v>-100</v>
      </c>
      <c r="AB683">
        <v>-136</v>
      </c>
      <c r="AC683">
        <v>-53</v>
      </c>
      <c r="AD683">
        <v>-289</v>
      </c>
      <c r="AE683">
        <v>43137</v>
      </c>
      <c r="AF683">
        <v>43055</v>
      </c>
      <c r="AG683">
        <v>27601</v>
      </c>
      <c r="AH683">
        <v>1.88</v>
      </c>
      <c r="AI683" s="16">
        <v>1</v>
      </c>
    </row>
    <row r="684" spans="1:35" x14ac:dyDescent="0.3">
      <c r="A684" t="s">
        <v>3750</v>
      </c>
      <c r="B684" t="s">
        <v>3624</v>
      </c>
      <c r="C684" t="s">
        <v>2548</v>
      </c>
      <c r="D684" t="s">
        <v>3695</v>
      </c>
      <c r="E684">
        <v>30268</v>
      </c>
      <c r="F684" t="s">
        <v>3751</v>
      </c>
      <c r="G684">
        <v>42025</v>
      </c>
      <c r="H684">
        <v>1112.54</v>
      </c>
      <c r="I684" t="s">
        <v>217</v>
      </c>
      <c r="J684" t="s">
        <v>218</v>
      </c>
      <c r="K684" t="s">
        <v>39</v>
      </c>
      <c r="L684" t="s">
        <v>50</v>
      </c>
      <c r="M684" t="s">
        <v>337</v>
      </c>
      <c r="N684" t="s">
        <v>5174</v>
      </c>
      <c r="O684" t="s">
        <v>44</v>
      </c>
      <c r="P684" t="s">
        <v>481</v>
      </c>
      <c r="Q684" t="s">
        <v>5226</v>
      </c>
      <c r="R684" t="s">
        <v>5227</v>
      </c>
      <c r="S684">
        <v>1</v>
      </c>
      <c r="T684">
        <v>1.43</v>
      </c>
      <c r="U684">
        <v>0.18</v>
      </c>
      <c r="V684">
        <v>389</v>
      </c>
      <c r="W684">
        <v>0.51</v>
      </c>
      <c r="X684">
        <v>41</v>
      </c>
      <c r="Y684">
        <v>0.25</v>
      </c>
      <c r="Z684">
        <v>10</v>
      </c>
      <c r="AA684">
        <v>-11</v>
      </c>
      <c r="AB684">
        <v>62</v>
      </c>
      <c r="AC684">
        <v>59</v>
      </c>
      <c r="AD684">
        <v>110</v>
      </c>
      <c r="AE684">
        <v>30253</v>
      </c>
      <c r="AF684">
        <v>30268</v>
      </c>
      <c r="AG684">
        <v>42025</v>
      </c>
      <c r="AH684">
        <v>1.39</v>
      </c>
      <c r="AI684" s="16">
        <v>1</v>
      </c>
    </row>
    <row r="685" spans="1:35" x14ac:dyDescent="0.3">
      <c r="A685" t="s">
        <v>3752</v>
      </c>
      <c r="B685" t="s">
        <v>3624</v>
      </c>
      <c r="C685" t="s">
        <v>2548</v>
      </c>
      <c r="D685" t="s">
        <v>3695</v>
      </c>
      <c r="E685">
        <v>30268</v>
      </c>
      <c r="F685" t="s">
        <v>3753</v>
      </c>
      <c r="G685">
        <v>70433</v>
      </c>
      <c r="H685">
        <v>773.49</v>
      </c>
      <c r="I685" t="s">
        <v>222</v>
      </c>
      <c r="J685" t="s">
        <v>218</v>
      </c>
      <c r="K685" t="s">
        <v>39</v>
      </c>
      <c r="L685" t="s">
        <v>50</v>
      </c>
      <c r="M685" t="s">
        <v>337</v>
      </c>
      <c r="N685" t="s">
        <v>5174</v>
      </c>
      <c r="O685" t="s">
        <v>246</v>
      </c>
      <c r="P685" t="s">
        <v>447</v>
      </c>
      <c r="Q685" t="s">
        <v>5228</v>
      </c>
      <c r="R685" t="s">
        <v>5229</v>
      </c>
      <c r="S685">
        <v>5</v>
      </c>
      <c r="T685">
        <v>1.77</v>
      </c>
      <c r="U685">
        <v>0.17</v>
      </c>
      <c r="V685">
        <v>437</v>
      </c>
      <c r="W685">
        <v>0.94</v>
      </c>
      <c r="X685">
        <v>151</v>
      </c>
      <c r="Y685">
        <v>0.37</v>
      </c>
      <c r="Z685">
        <v>16</v>
      </c>
      <c r="AA685">
        <v>-22</v>
      </c>
      <c r="AB685">
        <v>-13</v>
      </c>
      <c r="AC685">
        <v>-40</v>
      </c>
      <c r="AD685">
        <v>-75</v>
      </c>
      <c r="AE685">
        <v>36830</v>
      </c>
      <c r="AF685">
        <v>30268</v>
      </c>
      <c r="AG685">
        <v>70433</v>
      </c>
      <c r="AH685">
        <v>1.72</v>
      </c>
      <c r="AI685" s="16">
        <v>0.84949832775919731</v>
      </c>
    </row>
    <row r="686" spans="1:35" x14ac:dyDescent="0.3">
      <c r="A686" t="s">
        <v>3754</v>
      </c>
      <c r="B686" t="s">
        <v>3624</v>
      </c>
      <c r="C686" t="s">
        <v>2548</v>
      </c>
      <c r="D686" t="s">
        <v>3695</v>
      </c>
      <c r="E686">
        <v>30268</v>
      </c>
      <c r="F686" t="s">
        <v>3067</v>
      </c>
      <c r="G686">
        <v>75221</v>
      </c>
      <c r="H686">
        <v>1201.2</v>
      </c>
      <c r="I686" t="s">
        <v>222</v>
      </c>
      <c r="J686" t="s">
        <v>218</v>
      </c>
      <c r="K686" t="s">
        <v>39</v>
      </c>
      <c r="L686" t="s">
        <v>50</v>
      </c>
      <c r="M686" t="s">
        <v>337</v>
      </c>
      <c r="N686" t="s">
        <v>5174</v>
      </c>
      <c r="O686" t="s">
        <v>76</v>
      </c>
      <c r="P686" t="s">
        <v>582</v>
      </c>
      <c r="Q686" t="s">
        <v>4603</v>
      </c>
      <c r="R686" t="s">
        <v>5230</v>
      </c>
      <c r="S686">
        <v>1</v>
      </c>
      <c r="T686">
        <v>1.54</v>
      </c>
      <c r="U686">
        <v>0.17</v>
      </c>
      <c r="V686">
        <v>780</v>
      </c>
      <c r="W686">
        <v>1.83</v>
      </c>
      <c r="X686">
        <v>10</v>
      </c>
      <c r="Y686">
        <v>0.25</v>
      </c>
      <c r="Z686">
        <v>31</v>
      </c>
      <c r="AA686">
        <v>-22</v>
      </c>
      <c r="AB686">
        <v>-7</v>
      </c>
      <c r="AC686">
        <v>-170</v>
      </c>
      <c r="AD686">
        <v>-199</v>
      </c>
      <c r="AE686">
        <v>30301</v>
      </c>
      <c r="AF686">
        <v>30268</v>
      </c>
      <c r="AG686">
        <v>75201</v>
      </c>
      <c r="AH686">
        <v>1.49</v>
      </c>
      <c r="AI686" s="16">
        <v>0.82782608695652171</v>
      </c>
    </row>
    <row r="687" spans="1:35" x14ac:dyDescent="0.3">
      <c r="A687" t="s">
        <v>3755</v>
      </c>
      <c r="B687" t="s">
        <v>3624</v>
      </c>
      <c r="C687" t="s">
        <v>2548</v>
      </c>
      <c r="D687" t="s">
        <v>3695</v>
      </c>
      <c r="E687">
        <v>30268</v>
      </c>
      <c r="F687" t="s">
        <v>3756</v>
      </c>
      <c r="G687">
        <v>38225</v>
      </c>
      <c r="H687">
        <v>2200</v>
      </c>
      <c r="I687" t="s">
        <v>217</v>
      </c>
      <c r="J687" t="s">
        <v>218</v>
      </c>
      <c r="K687" t="s">
        <v>39</v>
      </c>
      <c r="L687" t="s">
        <v>50</v>
      </c>
      <c r="M687" t="s">
        <v>337</v>
      </c>
      <c r="N687" t="s">
        <v>5174</v>
      </c>
      <c r="O687" t="s">
        <v>70</v>
      </c>
      <c r="P687" t="s">
        <v>560</v>
      </c>
      <c r="Q687" t="s">
        <v>5231</v>
      </c>
      <c r="R687" t="s">
        <v>5232</v>
      </c>
      <c r="S687">
        <v>2</v>
      </c>
      <c r="T687">
        <v>1.45</v>
      </c>
      <c r="U687">
        <v>0.18</v>
      </c>
      <c r="V687">
        <v>379</v>
      </c>
      <c r="W687">
        <v>0.82</v>
      </c>
      <c r="X687">
        <v>59</v>
      </c>
      <c r="Y687">
        <v>0.28000000000000003</v>
      </c>
      <c r="Z687">
        <v>11</v>
      </c>
      <c r="AA687">
        <v>-11</v>
      </c>
      <c r="AB687">
        <v>-11</v>
      </c>
      <c r="AC687">
        <v>203</v>
      </c>
      <c r="AD687">
        <v>181</v>
      </c>
      <c r="AE687">
        <v>31201</v>
      </c>
      <c r="AF687">
        <v>30268</v>
      </c>
      <c r="AG687">
        <v>38225</v>
      </c>
      <c r="AH687">
        <v>1.41</v>
      </c>
      <c r="AI687" s="16">
        <v>1</v>
      </c>
    </row>
    <row r="688" spans="1:35" x14ac:dyDescent="0.3">
      <c r="A688" t="s">
        <v>3757</v>
      </c>
      <c r="B688" t="s">
        <v>3624</v>
      </c>
      <c r="C688" t="s">
        <v>2548</v>
      </c>
      <c r="D688" t="s">
        <v>3695</v>
      </c>
      <c r="E688">
        <v>30268</v>
      </c>
      <c r="F688" t="s">
        <v>3758</v>
      </c>
      <c r="G688">
        <v>46514</v>
      </c>
      <c r="H688">
        <v>3768.8</v>
      </c>
      <c r="I688" t="s">
        <v>217</v>
      </c>
      <c r="J688" t="s">
        <v>218</v>
      </c>
      <c r="K688" t="s">
        <v>39</v>
      </c>
      <c r="L688" t="s">
        <v>50</v>
      </c>
      <c r="M688" t="s">
        <v>337</v>
      </c>
      <c r="N688" t="s">
        <v>5174</v>
      </c>
      <c r="O688" t="s">
        <v>42</v>
      </c>
      <c r="P688" t="s">
        <v>455</v>
      </c>
      <c r="Q688" t="s">
        <v>5233</v>
      </c>
      <c r="R688" t="s">
        <v>5234</v>
      </c>
      <c r="S688">
        <v>1</v>
      </c>
      <c r="T688">
        <v>1.4</v>
      </c>
      <c r="U688">
        <v>0.18</v>
      </c>
      <c r="V688">
        <v>673</v>
      </c>
      <c r="W688">
        <v>0.96</v>
      </c>
      <c r="X688">
        <v>71</v>
      </c>
      <c r="Y688">
        <v>0.3</v>
      </c>
      <c r="Z688">
        <v>33</v>
      </c>
      <c r="AA688">
        <v>-11</v>
      </c>
      <c r="AB688">
        <v>102</v>
      </c>
      <c r="AC688">
        <v>-180</v>
      </c>
      <c r="AD688">
        <v>-89</v>
      </c>
      <c r="AE688">
        <v>30103</v>
      </c>
      <c r="AF688">
        <v>30268</v>
      </c>
      <c r="AG688">
        <v>46514</v>
      </c>
      <c r="AH688">
        <v>1.36</v>
      </c>
      <c r="AI688" s="16">
        <v>1</v>
      </c>
    </row>
    <row r="689" spans="1:35" x14ac:dyDescent="0.3">
      <c r="A689" t="s">
        <v>3759</v>
      </c>
      <c r="B689" t="s">
        <v>3624</v>
      </c>
      <c r="C689" t="s">
        <v>2548</v>
      </c>
      <c r="D689" t="s">
        <v>3695</v>
      </c>
      <c r="E689">
        <v>30268</v>
      </c>
      <c r="F689" t="s">
        <v>3733</v>
      </c>
      <c r="G689">
        <v>37072</v>
      </c>
      <c r="H689">
        <v>4600</v>
      </c>
      <c r="I689" t="s">
        <v>217</v>
      </c>
      <c r="J689" t="s">
        <v>218</v>
      </c>
      <c r="K689" t="s">
        <v>39</v>
      </c>
      <c r="L689" t="s">
        <v>50</v>
      </c>
      <c r="M689" t="s">
        <v>337</v>
      </c>
      <c r="N689" t="s">
        <v>5174</v>
      </c>
      <c r="O689" t="s">
        <v>70</v>
      </c>
      <c r="P689" t="s">
        <v>580</v>
      </c>
      <c r="Q689" t="s">
        <v>5209</v>
      </c>
      <c r="R689" t="s">
        <v>5235</v>
      </c>
      <c r="S689">
        <v>3</v>
      </c>
      <c r="T689">
        <v>2.1</v>
      </c>
      <c r="U689">
        <v>0.18</v>
      </c>
      <c r="V689">
        <v>274</v>
      </c>
      <c r="W689">
        <v>0.56000000000000005</v>
      </c>
      <c r="X689">
        <v>142</v>
      </c>
      <c r="Y689">
        <v>0.35</v>
      </c>
      <c r="Z689">
        <v>8</v>
      </c>
      <c r="AA689">
        <v>-11</v>
      </c>
      <c r="AB689">
        <v>-5</v>
      </c>
      <c r="AC689">
        <v>99</v>
      </c>
      <c r="AD689">
        <v>83</v>
      </c>
      <c r="AE689">
        <v>36830</v>
      </c>
      <c r="AF689">
        <v>30268</v>
      </c>
      <c r="AG689">
        <v>37070</v>
      </c>
      <c r="AH689">
        <v>2.06</v>
      </c>
      <c r="AI689" s="16">
        <v>0.95818987494439978</v>
      </c>
    </row>
    <row r="690" spans="1:35" x14ac:dyDescent="0.3">
      <c r="A690" t="s">
        <v>3760</v>
      </c>
      <c r="B690" t="s">
        <v>3624</v>
      </c>
      <c r="C690" t="s">
        <v>2548</v>
      </c>
      <c r="D690" t="s">
        <v>3695</v>
      </c>
      <c r="E690">
        <v>30268</v>
      </c>
      <c r="F690" t="s">
        <v>3274</v>
      </c>
      <c r="G690">
        <v>66115</v>
      </c>
      <c r="H690">
        <v>3499.2</v>
      </c>
      <c r="I690" t="s">
        <v>217</v>
      </c>
      <c r="J690" t="s">
        <v>218</v>
      </c>
      <c r="K690" t="s">
        <v>39</v>
      </c>
      <c r="L690" t="s">
        <v>50</v>
      </c>
      <c r="M690" t="s">
        <v>337</v>
      </c>
      <c r="N690" t="s">
        <v>5174</v>
      </c>
      <c r="O690" t="s">
        <v>274</v>
      </c>
      <c r="P690" t="s">
        <v>460</v>
      </c>
      <c r="Q690" t="s">
        <v>4789</v>
      </c>
      <c r="R690" t="s">
        <v>5236</v>
      </c>
      <c r="S690">
        <v>2</v>
      </c>
      <c r="T690">
        <v>1.44</v>
      </c>
      <c r="U690">
        <v>0.18</v>
      </c>
      <c r="V690">
        <v>810</v>
      </c>
      <c r="W690">
        <v>1.37</v>
      </c>
      <c r="X690">
        <v>44</v>
      </c>
      <c r="Y690">
        <v>0.28000000000000003</v>
      </c>
      <c r="Z690">
        <v>25</v>
      </c>
      <c r="AA690">
        <v>-11</v>
      </c>
      <c r="AB690">
        <v>93</v>
      </c>
      <c r="AC690">
        <v>-192</v>
      </c>
      <c r="AD690">
        <v>-110</v>
      </c>
      <c r="AE690">
        <v>30269</v>
      </c>
      <c r="AF690">
        <v>30268</v>
      </c>
      <c r="AG690">
        <v>66101</v>
      </c>
      <c r="AH690">
        <v>1.4</v>
      </c>
      <c r="AI690" s="16">
        <v>0.97890295358649793</v>
      </c>
    </row>
    <row r="691" spans="1:35" x14ac:dyDescent="0.3">
      <c r="A691" t="s">
        <v>3761</v>
      </c>
      <c r="B691" t="s">
        <v>3624</v>
      </c>
      <c r="C691" t="s">
        <v>2548</v>
      </c>
      <c r="D691" t="s">
        <v>3695</v>
      </c>
      <c r="E691">
        <v>30268</v>
      </c>
      <c r="F691" t="s">
        <v>3762</v>
      </c>
      <c r="G691">
        <v>40213</v>
      </c>
      <c r="H691">
        <v>1344.62</v>
      </c>
      <c r="I691" t="s">
        <v>217</v>
      </c>
      <c r="J691" t="s">
        <v>218</v>
      </c>
      <c r="K691" t="s">
        <v>39</v>
      </c>
      <c r="L691" t="s">
        <v>50</v>
      </c>
      <c r="M691" t="s">
        <v>337</v>
      </c>
      <c r="N691" t="s">
        <v>5174</v>
      </c>
      <c r="O691" t="s">
        <v>44</v>
      </c>
      <c r="P691" t="s">
        <v>477</v>
      </c>
      <c r="Q691" t="s">
        <v>5237</v>
      </c>
      <c r="R691" t="s">
        <v>5238</v>
      </c>
      <c r="S691">
        <v>3</v>
      </c>
      <c r="T691">
        <v>1.54</v>
      </c>
      <c r="U691">
        <v>0.18</v>
      </c>
      <c r="V691">
        <v>431</v>
      </c>
      <c r="W691">
        <v>1.24</v>
      </c>
      <c r="X691">
        <v>36</v>
      </c>
      <c r="Y691">
        <v>0.27</v>
      </c>
      <c r="Z691">
        <v>-1</v>
      </c>
      <c r="AA691">
        <v>-11</v>
      </c>
      <c r="AB691">
        <v>-84</v>
      </c>
      <c r="AC691">
        <v>-14</v>
      </c>
      <c r="AD691">
        <v>-109</v>
      </c>
      <c r="AE691">
        <v>30301</v>
      </c>
      <c r="AF691">
        <v>30268</v>
      </c>
      <c r="AG691">
        <v>40201</v>
      </c>
      <c r="AH691">
        <v>1.5</v>
      </c>
      <c r="AI691" s="16">
        <v>1</v>
      </c>
    </row>
    <row r="692" spans="1:35" x14ac:dyDescent="0.3">
      <c r="A692" t="s">
        <v>3761</v>
      </c>
      <c r="B692" t="s">
        <v>3624</v>
      </c>
      <c r="C692" t="s">
        <v>2548</v>
      </c>
      <c r="D692" t="s">
        <v>3695</v>
      </c>
      <c r="E692">
        <v>30268</v>
      </c>
      <c r="F692" t="s">
        <v>3762</v>
      </c>
      <c r="G692">
        <v>40218</v>
      </c>
      <c r="H692">
        <v>3250</v>
      </c>
      <c r="I692" t="s">
        <v>217</v>
      </c>
      <c r="J692" t="s">
        <v>218</v>
      </c>
      <c r="K692" t="s">
        <v>39</v>
      </c>
      <c r="L692" t="s">
        <v>50</v>
      </c>
      <c r="M692" t="s">
        <v>337</v>
      </c>
      <c r="N692" t="s">
        <v>5174</v>
      </c>
      <c r="O692" t="s">
        <v>44</v>
      </c>
      <c r="P692" t="s">
        <v>477</v>
      </c>
      <c r="Q692" t="s">
        <v>5237</v>
      </c>
      <c r="R692" t="s">
        <v>5238</v>
      </c>
      <c r="S692">
        <v>3</v>
      </c>
      <c r="T692">
        <v>1.54</v>
      </c>
      <c r="U692">
        <v>0.18</v>
      </c>
      <c r="V692">
        <v>431</v>
      </c>
      <c r="W692">
        <v>1.24</v>
      </c>
      <c r="X692">
        <v>36</v>
      </c>
      <c r="Y692">
        <v>0.27</v>
      </c>
      <c r="Z692">
        <v>-1</v>
      </c>
      <c r="AA692">
        <v>-11</v>
      </c>
      <c r="AB692">
        <v>-84</v>
      </c>
      <c r="AC692">
        <v>-14</v>
      </c>
      <c r="AD692">
        <v>-109</v>
      </c>
      <c r="AE692">
        <v>30301</v>
      </c>
      <c r="AF692">
        <v>30268</v>
      </c>
      <c r="AG692">
        <v>40201</v>
      </c>
      <c r="AH692">
        <v>1.5</v>
      </c>
      <c r="AI692" s="16">
        <v>1</v>
      </c>
    </row>
    <row r="693" spans="1:35" x14ac:dyDescent="0.3">
      <c r="A693" t="s">
        <v>3763</v>
      </c>
      <c r="B693" t="s">
        <v>3624</v>
      </c>
      <c r="C693" t="s">
        <v>2548</v>
      </c>
      <c r="D693" t="s">
        <v>3695</v>
      </c>
      <c r="E693">
        <v>30268</v>
      </c>
      <c r="F693" t="s">
        <v>3730</v>
      </c>
      <c r="G693">
        <v>42066</v>
      </c>
      <c r="H693">
        <v>577.72</v>
      </c>
      <c r="I693" t="s">
        <v>222</v>
      </c>
      <c r="J693" t="s">
        <v>218</v>
      </c>
      <c r="K693" t="s">
        <v>39</v>
      </c>
      <c r="L693" t="s">
        <v>50</v>
      </c>
      <c r="M693" t="s">
        <v>337</v>
      </c>
      <c r="N693" t="s">
        <v>5174</v>
      </c>
      <c r="O693" t="s">
        <v>44</v>
      </c>
      <c r="P693" t="s">
        <v>482</v>
      </c>
      <c r="Q693" t="s">
        <v>5206</v>
      </c>
      <c r="R693" t="s">
        <v>5207</v>
      </c>
      <c r="S693">
        <v>1</v>
      </c>
      <c r="T693">
        <v>1.43</v>
      </c>
      <c r="U693">
        <v>0.17</v>
      </c>
      <c r="V693">
        <v>404</v>
      </c>
      <c r="W693">
        <v>0.89</v>
      </c>
      <c r="X693">
        <v>10</v>
      </c>
      <c r="Y693">
        <v>0.25</v>
      </c>
      <c r="Z693">
        <v>16</v>
      </c>
      <c r="AA693">
        <v>-22</v>
      </c>
      <c r="AB693">
        <v>-1</v>
      </c>
      <c r="AC693">
        <v>58</v>
      </c>
      <c r="AD693">
        <v>35</v>
      </c>
      <c r="AE693">
        <v>30301</v>
      </c>
      <c r="AF693">
        <v>30268</v>
      </c>
      <c r="AG693">
        <v>42066</v>
      </c>
      <c r="AH693">
        <v>1.38</v>
      </c>
      <c r="AI693" s="16">
        <v>0.84949832775919731</v>
      </c>
    </row>
    <row r="694" spans="1:35" x14ac:dyDescent="0.3">
      <c r="A694" t="s">
        <v>3764</v>
      </c>
      <c r="B694" t="s">
        <v>3624</v>
      </c>
      <c r="C694" t="s">
        <v>2548</v>
      </c>
      <c r="D694" t="s">
        <v>3695</v>
      </c>
      <c r="E694">
        <v>30268</v>
      </c>
      <c r="F694" t="s">
        <v>3765</v>
      </c>
      <c r="G694">
        <v>46550</v>
      </c>
      <c r="H694">
        <v>924</v>
      </c>
      <c r="I694" t="s">
        <v>217</v>
      </c>
      <c r="J694" t="s">
        <v>218</v>
      </c>
      <c r="K694" t="s">
        <v>39</v>
      </c>
      <c r="L694" t="s">
        <v>50</v>
      </c>
      <c r="M694" t="s">
        <v>337</v>
      </c>
      <c r="N694" t="s">
        <v>5174</v>
      </c>
      <c r="O694" t="s">
        <v>42</v>
      </c>
      <c r="P694" t="s">
        <v>455</v>
      </c>
      <c r="Q694" t="s">
        <v>5233</v>
      </c>
      <c r="R694" t="s">
        <v>5234</v>
      </c>
      <c r="S694">
        <v>1</v>
      </c>
      <c r="T694">
        <v>1.4</v>
      </c>
      <c r="U694">
        <v>0.18</v>
      </c>
      <c r="V694">
        <v>673</v>
      </c>
      <c r="W694">
        <v>0.96</v>
      </c>
      <c r="X694">
        <v>71</v>
      </c>
      <c r="Y694">
        <v>0.3</v>
      </c>
      <c r="Z694">
        <v>33</v>
      </c>
      <c r="AA694">
        <v>-11</v>
      </c>
      <c r="AB694">
        <v>102</v>
      </c>
      <c r="AC694">
        <v>-180</v>
      </c>
      <c r="AD694">
        <v>-89</v>
      </c>
      <c r="AE694">
        <v>30103</v>
      </c>
      <c r="AF694">
        <v>30268</v>
      </c>
      <c r="AG694">
        <v>46514</v>
      </c>
      <c r="AH694">
        <v>1.36</v>
      </c>
      <c r="AI694" s="16">
        <v>0.72804232804232805</v>
      </c>
    </row>
    <row r="695" spans="1:35" x14ac:dyDescent="0.3">
      <c r="A695" t="s">
        <v>3766</v>
      </c>
      <c r="B695" t="s">
        <v>3624</v>
      </c>
      <c r="C695" t="s">
        <v>2548</v>
      </c>
      <c r="D695" t="s">
        <v>3695</v>
      </c>
      <c r="E695">
        <v>30268</v>
      </c>
      <c r="F695" t="s">
        <v>2639</v>
      </c>
      <c r="G695">
        <v>37210</v>
      </c>
      <c r="H695">
        <v>1725</v>
      </c>
      <c r="I695" t="s">
        <v>217</v>
      </c>
      <c r="J695" t="s">
        <v>218</v>
      </c>
      <c r="K695" t="s">
        <v>39</v>
      </c>
      <c r="L695" t="s">
        <v>50</v>
      </c>
      <c r="M695" t="s">
        <v>337</v>
      </c>
      <c r="N695" t="s">
        <v>5174</v>
      </c>
      <c r="O695" t="s">
        <v>70</v>
      </c>
      <c r="P695" t="s">
        <v>202</v>
      </c>
      <c r="Q695" t="s">
        <v>4299</v>
      </c>
      <c r="R695" t="s">
        <v>5239</v>
      </c>
      <c r="S695">
        <v>1</v>
      </c>
      <c r="T695">
        <v>2.19</v>
      </c>
      <c r="U695">
        <v>0.18</v>
      </c>
      <c r="V695">
        <v>262</v>
      </c>
      <c r="W695">
        <v>1</v>
      </c>
      <c r="X695">
        <v>25</v>
      </c>
      <c r="Y695">
        <v>0.25</v>
      </c>
      <c r="Z695">
        <v>8</v>
      </c>
      <c r="AA695">
        <v>-11</v>
      </c>
      <c r="AB695">
        <v>-109</v>
      </c>
      <c r="AC695">
        <v>111</v>
      </c>
      <c r="AD695">
        <v>-9</v>
      </c>
      <c r="AE695">
        <v>30301</v>
      </c>
      <c r="AF695">
        <v>30268</v>
      </c>
      <c r="AG695">
        <v>37201</v>
      </c>
      <c r="AH695">
        <v>2.15</v>
      </c>
      <c r="AI695" s="16">
        <v>1</v>
      </c>
    </row>
    <row r="696" spans="1:35" x14ac:dyDescent="0.3">
      <c r="A696" t="s">
        <v>3766</v>
      </c>
      <c r="B696" t="s">
        <v>3624</v>
      </c>
      <c r="C696" t="s">
        <v>2548</v>
      </c>
      <c r="D696" t="s">
        <v>3695</v>
      </c>
      <c r="E696">
        <v>30268</v>
      </c>
      <c r="F696" t="s">
        <v>2639</v>
      </c>
      <c r="G696">
        <v>37203</v>
      </c>
      <c r="H696">
        <v>575</v>
      </c>
      <c r="I696" t="s">
        <v>217</v>
      </c>
      <c r="J696" t="s">
        <v>218</v>
      </c>
      <c r="K696" t="s">
        <v>39</v>
      </c>
      <c r="L696" t="s">
        <v>50</v>
      </c>
      <c r="M696" t="s">
        <v>337</v>
      </c>
      <c r="N696" t="s">
        <v>5174</v>
      </c>
      <c r="O696" t="s">
        <v>70</v>
      </c>
      <c r="P696" t="s">
        <v>202</v>
      </c>
      <c r="Q696" t="s">
        <v>4299</v>
      </c>
      <c r="R696" t="s">
        <v>5239</v>
      </c>
      <c r="S696">
        <v>1</v>
      </c>
      <c r="T696">
        <v>2.19</v>
      </c>
      <c r="U696">
        <v>0.18</v>
      </c>
      <c r="V696">
        <v>262</v>
      </c>
      <c r="W696">
        <v>1</v>
      </c>
      <c r="X696">
        <v>25</v>
      </c>
      <c r="Y696">
        <v>0.25</v>
      </c>
      <c r="Z696">
        <v>8</v>
      </c>
      <c r="AA696">
        <v>-11</v>
      </c>
      <c r="AB696">
        <v>-109</v>
      </c>
      <c r="AC696">
        <v>111</v>
      </c>
      <c r="AD696">
        <v>-9</v>
      </c>
      <c r="AE696">
        <v>30301</v>
      </c>
      <c r="AF696">
        <v>30268</v>
      </c>
      <c r="AG696">
        <v>37201</v>
      </c>
      <c r="AH696">
        <v>2.15</v>
      </c>
      <c r="AI696" s="16">
        <v>1</v>
      </c>
    </row>
    <row r="697" spans="1:35" x14ac:dyDescent="0.3">
      <c r="A697" t="s">
        <v>3767</v>
      </c>
      <c r="B697" t="s">
        <v>3624</v>
      </c>
      <c r="C697" t="s">
        <v>2548</v>
      </c>
      <c r="D697" t="s">
        <v>3695</v>
      </c>
      <c r="E697">
        <v>30268</v>
      </c>
      <c r="F697" t="s">
        <v>3612</v>
      </c>
      <c r="G697">
        <v>30071</v>
      </c>
      <c r="H697">
        <v>350</v>
      </c>
      <c r="I697" t="s">
        <v>217</v>
      </c>
      <c r="J697" t="s">
        <v>218</v>
      </c>
      <c r="K697" t="s">
        <v>39</v>
      </c>
      <c r="L697" t="s">
        <v>87</v>
      </c>
      <c r="M697" t="s">
        <v>173</v>
      </c>
      <c r="N697" t="s">
        <v>5189</v>
      </c>
      <c r="O697" t="s">
        <v>50</v>
      </c>
      <c r="P697" t="s">
        <v>422</v>
      </c>
      <c r="Q697" t="s">
        <v>5101</v>
      </c>
      <c r="R697" t="s">
        <v>5223</v>
      </c>
      <c r="S697">
        <v>1</v>
      </c>
      <c r="T697">
        <v>1.82</v>
      </c>
      <c r="U697">
        <v>0.18</v>
      </c>
      <c r="V697">
        <v>572</v>
      </c>
      <c r="W697">
        <v>2.12</v>
      </c>
      <c r="X697">
        <v>90</v>
      </c>
      <c r="Y697">
        <v>0.3</v>
      </c>
      <c r="Z697">
        <v>18</v>
      </c>
      <c r="AA697">
        <v>-100</v>
      </c>
      <c r="AB697">
        <v>-241</v>
      </c>
      <c r="AC697">
        <v>-87</v>
      </c>
      <c r="AD697">
        <v>-428</v>
      </c>
      <c r="AE697">
        <v>44256</v>
      </c>
      <c r="AF697">
        <v>43055</v>
      </c>
      <c r="AG697">
        <v>30003</v>
      </c>
      <c r="AH697">
        <v>1.78</v>
      </c>
      <c r="AI697" s="16">
        <v>0.73260073260073255</v>
      </c>
    </row>
    <row r="698" spans="1:35" x14ac:dyDescent="0.3">
      <c r="A698" t="s">
        <v>3768</v>
      </c>
      <c r="B698" t="s">
        <v>3624</v>
      </c>
      <c r="C698" t="s">
        <v>2548</v>
      </c>
      <c r="D698" t="s">
        <v>3695</v>
      </c>
      <c r="E698">
        <v>30268</v>
      </c>
      <c r="F698" t="s">
        <v>3446</v>
      </c>
      <c r="G698">
        <v>37146</v>
      </c>
      <c r="H698">
        <v>575</v>
      </c>
      <c r="I698" t="s">
        <v>217</v>
      </c>
      <c r="J698" t="s">
        <v>218</v>
      </c>
      <c r="K698" t="s">
        <v>39</v>
      </c>
      <c r="L698" t="s">
        <v>50</v>
      </c>
      <c r="M698" t="s">
        <v>337</v>
      </c>
      <c r="N698" t="s">
        <v>5174</v>
      </c>
      <c r="O698" t="s">
        <v>70</v>
      </c>
      <c r="P698" t="s">
        <v>202</v>
      </c>
      <c r="Q698" t="s">
        <v>4299</v>
      </c>
      <c r="R698" t="s">
        <v>5239</v>
      </c>
      <c r="S698">
        <v>1</v>
      </c>
      <c r="T698">
        <v>2.19</v>
      </c>
      <c r="U698">
        <v>0.18</v>
      </c>
      <c r="V698">
        <v>262</v>
      </c>
      <c r="W698">
        <v>1</v>
      </c>
      <c r="X698">
        <v>25</v>
      </c>
      <c r="Y698">
        <v>0.25</v>
      </c>
      <c r="Z698">
        <v>8</v>
      </c>
      <c r="AA698">
        <v>-11</v>
      </c>
      <c r="AB698">
        <v>-109</v>
      </c>
      <c r="AC698">
        <v>111</v>
      </c>
      <c r="AD698">
        <v>-9</v>
      </c>
      <c r="AE698">
        <v>30301</v>
      </c>
      <c r="AF698">
        <v>30268</v>
      </c>
      <c r="AG698">
        <v>37201</v>
      </c>
      <c r="AH698">
        <v>2.15</v>
      </c>
      <c r="AI698" s="16">
        <v>0.7</v>
      </c>
    </row>
    <row r="699" spans="1:35" x14ac:dyDescent="0.3">
      <c r="A699" t="s">
        <v>3769</v>
      </c>
      <c r="B699" t="s">
        <v>3624</v>
      </c>
      <c r="C699" t="s">
        <v>2548</v>
      </c>
      <c r="D699" t="s">
        <v>3695</v>
      </c>
      <c r="E699">
        <v>30268</v>
      </c>
      <c r="F699" t="s">
        <v>3108</v>
      </c>
      <c r="G699">
        <v>38671</v>
      </c>
      <c r="H699">
        <v>575</v>
      </c>
      <c r="I699" t="s">
        <v>217</v>
      </c>
      <c r="J699" t="s">
        <v>218</v>
      </c>
      <c r="K699" t="s">
        <v>39</v>
      </c>
      <c r="L699" t="s">
        <v>50</v>
      </c>
      <c r="M699" t="s">
        <v>337</v>
      </c>
      <c r="N699" t="s">
        <v>5174</v>
      </c>
      <c r="O699" t="s">
        <v>66</v>
      </c>
      <c r="P699" t="s">
        <v>497</v>
      </c>
      <c r="Q699" t="s">
        <v>5017</v>
      </c>
      <c r="R699" t="s">
        <v>5240</v>
      </c>
      <c r="S699">
        <v>1</v>
      </c>
      <c r="T699">
        <v>1.56</v>
      </c>
      <c r="U699">
        <v>0.18</v>
      </c>
      <c r="V699">
        <v>369</v>
      </c>
      <c r="W699">
        <v>0.79</v>
      </c>
      <c r="X699">
        <v>105</v>
      </c>
      <c r="Y699">
        <v>0.35</v>
      </c>
      <c r="Z699">
        <v>9</v>
      </c>
      <c r="AA699">
        <v>-11</v>
      </c>
      <c r="AB699">
        <v>-4</v>
      </c>
      <c r="AC699">
        <v>175</v>
      </c>
      <c r="AD699">
        <v>160</v>
      </c>
      <c r="AE699">
        <v>31201</v>
      </c>
      <c r="AF699">
        <v>30268</v>
      </c>
      <c r="AG699">
        <v>38671</v>
      </c>
      <c r="AH699">
        <v>1.52</v>
      </c>
      <c r="AI699" s="16">
        <v>1</v>
      </c>
    </row>
    <row r="700" spans="1:35" x14ac:dyDescent="0.3">
      <c r="A700" t="s">
        <v>3770</v>
      </c>
      <c r="B700" t="s">
        <v>3624</v>
      </c>
      <c r="C700" t="s">
        <v>2548</v>
      </c>
      <c r="D700" t="s">
        <v>3695</v>
      </c>
      <c r="E700">
        <v>30268</v>
      </c>
      <c r="F700" t="s">
        <v>3771</v>
      </c>
      <c r="G700">
        <v>46571</v>
      </c>
      <c r="H700">
        <v>8227.7999999999993</v>
      </c>
      <c r="I700" t="s">
        <v>217</v>
      </c>
      <c r="J700" t="s">
        <v>218</v>
      </c>
      <c r="K700" t="s">
        <v>39</v>
      </c>
      <c r="L700" t="s">
        <v>50</v>
      </c>
      <c r="M700" t="s">
        <v>337</v>
      </c>
      <c r="N700" t="s">
        <v>5174</v>
      </c>
      <c r="O700" t="s">
        <v>42</v>
      </c>
      <c r="P700" t="s">
        <v>459</v>
      </c>
      <c r="Q700" t="s">
        <v>5241</v>
      </c>
      <c r="R700" t="s">
        <v>5242</v>
      </c>
      <c r="S700">
        <v>4</v>
      </c>
      <c r="T700">
        <v>1.4</v>
      </c>
      <c r="U700">
        <v>0.18</v>
      </c>
      <c r="V700">
        <v>653</v>
      </c>
      <c r="W700">
        <v>1.1200000000000001</v>
      </c>
      <c r="X700">
        <v>43</v>
      </c>
      <c r="Y700">
        <v>0.28000000000000003</v>
      </c>
      <c r="Z700">
        <v>33</v>
      </c>
      <c r="AA700">
        <v>-11</v>
      </c>
      <c r="AB700">
        <v>64</v>
      </c>
      <c r="AC700">
        <v>-187</v>
      </c>
      <c r="AD700">
        <v>-134</v>
      </c>
      <c r="AE700">
        <v>30301</v>
      </c>
      <c r="AF700">
        <v>30268</v>
      </c>
      <c r="AG700">
        <v>46571</v>
      </c>
      <c r="AH700">
        <v>1.36</v>
      </c>
      <c r="AI700" s="16">
        <v>1</v>
      </c>
    </row>
    <row r="701" spans="1:35" x14ac:dyDescent="0.3">
      <c r="A701" t="s">
        <v>3772</v>
      </c>
      <c r="B701" t="s">
        <v>3624</v>
      </c>
      <c r="C701" t="s">
        <v>2548</v>
      </c>
      <c r="D701" t="s">
        <v>3773</v>
      </c>
      <c r="E701">
        <v>29684</v>
      </c>
      <c r="F701" t="s">
        <v>2808</v>
      </c>
      <c r="G701">
        <v>43207</v>
      </c>
      <c r="H701">
        <v>1809.08</v>
      </c>
      <c r="I701" t="s">
        <v>222</v>
      </c>
      <c r="J701" t="s">
        <v>218</v>
      </c>
      <c r="K701" t="s">
        <v>39</v>
      </c>
      <c r="L701" t="s">
        <v>90</v>
      </c>
      <c r="M701" t="s">
        <v>1636</v>
      </c>
      <c r="N701" t="s">
        <v>5243</v>
      </c>
      <c r="O701" t="s">
        <v>87</v>
      </c>
      <c r="P701" t="s">
        <v>393</v>
      </c>
      <c r="Q701" t="s">
        <v>4368</v>
      </c>
      <c r="R701" t="s">
        <v>5244</v>
      </c>
      <c r="S701">
        <v>3</v>
      </c>
      <c r="T701">
        <v>1.82</v>
      </c>
      <c r="U701">
        <v>0.17</v>
      </c>
      <c r="V701">
        <v>497</v>
      </c>
      <c r="W701">
        <v>1.17</v>
      </c>
      <c r="X701">
        <v>75</v>
      </c>
      <c r="Y701">
        <v>0.3</v>
      </c>
      <c r="Z701">
        <v>20</v>
      </c>
      <c r="AA701">
        <v>-67</v>
      </c>
      <c r="AB701">
        <v>-48</v>
      </c>
      <c r="AC701">
        <v>149</v>
      </c>
      <c r="AD701">
        <v>34</v>
      </c>
      <c r="AE701">
        <v>29801</v>
      </c>
      <c r="AF701">
        <v>29684</v>
      </c>
      <c r="AG701">
        <v>43201</v>
      </c>
      <c r="AH701">
        <v>1.77</v>
      </c>
      <c r="AI701" s="16">
        <v>0.84290909090909094</v>
      </c>
    </row>
    <row r="702" spans="1:35" x14ac:dyDescent="0.3">
      <c r="A702" t="s">
        <v>3774</v>
      </c>
      <c r="B702" t="s">
        <v>3624</v>
      </c>
      <c r="C702" t="s">
        <v>2548</v>
      </c>
      <c r="D702" t="s">
        <v>3773</v>
      </c>
      <c r="E702">
        <v>29684</v>
      </c>
      <c r="F702" t="s">
        <v>3467</v>
      </c>
      <c r="G702">
        <v>47711</v>
      </c>
      <c r="H702">
        <v>12082.56</v>
      </c>
      <c r="I702" t="s">
        <v>217</v>
      </c>
      <c r="J702" t="s">
        <v>218</v>
      </c>
      <c r="K702" t="s">
        <v>39</v>
      </c>
      <c r="L702" t="s">
        <v>90</v>
      </c>
      <c r="M702" t="s">
        <v>1636</v>
      </c>
      <c r="N702" t="s">
        <v>5243</v>
      </c>
      <c r="O702" t="s">
        <v>42</v>
      </c>
      <c r="P702" t="s">
        <v>104</v>
      </c>
      <c r="Q702" t="s">
        <v>4965</v>
      </c>
      <c r="R702" t="s">
        <v>5245</v>
      </c>
      <c r="S702">
        <v>22</v>
      </c>
      <c r="T702">
        <v>1.74</v>
      </c>
      <c r="U702">
        <v>0.18</v>
      </c>
      <c r="V702">
        <v>496</v>
      </c>
      <c r="W702">
        <v>1.17</v>
      </c>
      <c r="X702">
        <v>101</v>
      </c>
      <c r="Y702">
        <v>0.32</v>
      </c>
      <c r="Z702">
        <v>14</v>
      </c>
      <c r="AA702">
        <v>-110</v>
      </c>
      <c r="AB702">
        <v>-48</v>
      </c>
      <c r="AC702">
        <v>2</v>
      </c>
      <c r="AD702">
        <v>-156</v>
      </c>
      <c r="AE702">
        <v>29801</v>
      </c>
      <c r="AF702">
        <v>29684</v>
      </c>
      <c r="AG702">
        <v>47701</v>
      </c>
      <c r="AH702">
        <v>1.7</v>
      </c>
      <c r="AI702" s="16">
        <v>1</v>
      </c>
    </row>
    <row r="703" spans="1:35" x14ac:dyDescent="0.3">
      <c r="A703" t="s">
        <v>3774</v>
      </c>
      <c r="B703" t="s">
        <v>3624</v>
      </c>
      <c r="C703" t="s">
        <v>2548</v>
      </c>
      <c r="D703" t="s">
        <v>3773</v>
      </c>
      <c r="E703">
        <v>29684</v>
      </c>
      <c r="F703" t="s">
        <v>3467</v>
      </c>
      <c r="G703">
        <v>47720</v>
      </c>
      <c r="H703">
        <v>20712.96</v>
      </c>
      <c r="I703" t="s">
        <v>217</v>
      </c>
      <c r="J703" t="s">
        <v>218</v>
      </c>
      <c r="K703" t="s">
        <v>39</v>
      </c>
      <c r="L703" t="s">
        <v>90</v>
      </c>
      <c r="M703" t="s">
        <v>1636</v>
      </c>
      <c r="N703" t="s">
        <v>5243</v>
      </c>
      <c r="O703" t="s">
        <v>42</v>
      </c>
      <c r="P703" t="s">
        <v>104</v>
      </c>
      <c r="Q703" t="s">
        <v>4965</v>
      </c>
      <c r="R703" t="s">
        <v>5245</v>
      </c>
      <c r="S703">
        <v>22</v>
      </c>
      <c r="T703">
        <v>1.74</v>
      </c>
      <c r="U703">
        <v>0.18</v>
      </c>
      <c r="V703">
        <v>496</v>
      </c>
      <c r="W703">
        <v>1.17</v>
      </c>
      <c r="X703">
        <v>101</v>
      </c>
      <c r="Y703">
        <v>0.32</v>
      </c>
      <c r="Z703">
        <v>14</v>
      </c>
      <c r="AA703">
        <v>-110</v>
      </c>
      <c r="AB703">
        <v>-48</v>
      </c>
      <c r="AC703">
        <v>2</v>
      </c>
      <c r="AD703">
        <v>-156</v>
      </c>
      <c r="AE703">
        <v>29801</v>
      </c>
      <c r="AF703">
        <v>29684</v>
      </c>
      <c r="AG703">
        <v>47701</v>
      </c>
      <c r="AH703">
        <v>1.7</v>
      </c>
      <c r="AI703" s="16">
        <v>1</v>
      </c>
    </row>
    <row r="704" spans="1:35" x14ac:dyDescent="0.3">
      <c r="A704" t="s">
        <v>3775</v>
      </c>
      <c r="B704" t="s">
        <v>3624</v>
      </c>
      <c r="C704" t="s">
        <v>2548</v>
      </c>
      <c r="D704" t="s">
        <v>3773</v>
      </c>
      <c r="E704">
        <v>29684</v>
      </c>
      <c r="F704" t="s">
        <v>3776</v>
      </c>
      <c r="G704">
        <v>43230</v>
      </c>
      <c r="H704">
        <v>1600</v>
      </c>
      <c r="I704" t="s">
        <v>222</v>
      </c>
      <c r="J704" t="s">
        <v>218</v>
      </c>
      <c r="K704" t="s">
        <v>39</v>
      </c>
      <c r="L704" t="s">
        <v>90</v>
      </c>
      <c r="M704" t="s">
        <v>1636</v>
      </c>
      <c r="N704" t="s">
        <v>5243</v>
      </c>
      <c r="O704" t="s">
        <v>87</v>
      </c>
      <c r="P704" t="s">
        <v>1653</v>
      </c>
      <c r="Q704" t="s">
        <v>5246</v>
      </c>
      <c r="R704" t="s">
        <v>5247</v>
      </c>
      <c r="S704">
        <v>2</v>
      </c>
      <c r="T704">
        <v>1.58</v>
      </c>
      <c r="U704">
        <v>0.18</v>
      </c>
      <c r="V704">
        <v>507</v>
      </c>
      <c r="W704">
        <v>0.97</v>
      </c>
      <c r="X704">
        <v>139</v>
      </c>
      <c r="Y704">
        <v>0.38</v>
      </c>
      <c r="Z704">
        <v>16</v>
      </c>
      <c r="AA704">
        <v>-67</v>
      </c>
      <c r="AB704">
        <v>18</v>
      </c>
      <c r="AC704">
        <v>37</v>
      </c>
      <c r="AD704">
        <v>-12</v>
      </c>
      <c r="AE704">
        <v>30103</v>
      </c>
      <c r="AF704">
        <v>29684</v>
      </c>
      <c r="AG704">
        <v>43230</v>
      </c>
      <c r="AH704">
        <v>1.54</v>
      </c>
      <c r="AI704" s="16">
        <v>0.86631299734748013</v>
      </c>
    </row>
    <row r="705" spans="1:35" x14ac:dyDescent="0.3">
      <c r="A705" t="s">
        <v>3777</v>
      </c>
      <c r="B705" t="s">
        <v>3624</v>
      </c>
      <c r="C705" t="s">
        <v>2548</v>
      </c>
      <c r="D705" t="s">
        <v>3773</v>
      </c>
      <c r="E705">
        <v>29684</v>
      </c>
      <c r="F705" t="s">
        <v>3778</v>
      </c>
      <c r="G705">
        <v>45750</v>
      </c>
      <c r="H705">
        <v>3369.6</v>
      </c>
      <c r="I705" t="s">
        <v>217</v>
      </c>
      <c r="J705" t="s">
        <v>218</v>
      </c>
      <c r="K705" t="s">
        <v>39</v>
      </c>
      <c r="L705" t="s">
        <v>90</v>
      </c>
      <c r="M705" t="s">
        <v>1636</v>
      </c>
      <c r="N705" t="s">
        <v>5243</v>
      </c>
      <c r="O705" t="s">
        <v>87</v>
      </c>
      <c r="P705" t="s">
        <v>1602</v>
      </c>
      <c r="Q705" t="s">
        <v>5248</v>
      </c>
      <c r="R705" t="s">
        <v>5249</v>
      </c>
      <c r="S705">
        <v>1</v>
      </c>
      <c r="T705">
        <v>1.8</v>
      </c>
      <c r="U705">
        <v>0.18</v>
      </c>
      <c r="V705">
        <v>468</v>
      </c>
      <c r="W705">
        <v>0.92</v>
      </c>
      <c r="X705">
        <v>147</v>
      </c>
      <c r="Y705">
        <v>0.35</v>
      </c>
      <c r="Z705">
        <v>53</v>
      </c>
      <c r="AA705">
        <v>-110</v>
      </c>
      <c r="AB705">
        <v>11</v>
      </c>
      <c r="AC705">
        <v>46</v>
      </c>
      <c r="AD705">
        <v>-53</v>
      </c>
      <c r="AE705">
        <v>30057</v>
      </c>
      <c r="AF705">
        <v>29684</v>
      </c>
      <c r="AG705">
        <v>45750</v>
      </c>
      <c r="AH705">
        <v>1.76</v>
      </c>
      <c r="AI705" s="16">
        <v>1</v>
      </c>
    </row>
    <row r="706" spans="1:35" x14ac:dyDescent="0.3">
      <c r="A706" t="s">
        <v>3779</v>
      </c>
      <c r="B706" t="s">
        <v>3624</v>
      </c>
      <c r="C706" t="s">
        <v>2548</v>
      </c>
      <c r="D706" t="s">
        <v>3773</v>
      </c>
      <c r="E706">
        <v>29684</v>
      </c>
      <c r="F706" t="s">
        <v>3630</v>
      </c>
      <c r="G706">
        <v>47620</v>
      </c>
      <c r="H706">
        <v>897.84</v>
      </c>
      <c r="I706" t="s">
        <v>217</v>
      </c>
      <c r="J706" t="s">
        <v>218</v>
      </c>
      <c r="K706" t="s">
        <v>39</v>
      </c>
      <c r="L706" t="s">
        <v>90</v>
      </c>
      <c r="M706" t="s">
        <v>1636</v>
      </c>
      <c r="N706" t="s">
        <v>5243</v>
      </c>
      <c r="O706" t="s">
        <v>42</v>
      </c>
      <c r="P706" t="s">
        <v>689</v>
      </c>
      <c r="Q706" t="s">
        <v>5116</v>
      </c>
      <c r="R706" t="s">
        <v>5250</v>
      </c>
      <c r="S706">
        <v>1</v>
      </c>
      <c r="T706">
        <v>1.74</v>
      </c>
      <c r="U706">
        <v>0.18</v>
      </c>
      <c r="V706">
        <v>516</v>
      </c>
      <c r="W706">
        <v>2.08</v>
      </c>
      <c r="X706">
        <v>114</v>
      </c>
      <c r="Y706">
        <v>0.35</v>
      </c>
      <c r="Z706">
        <v>16</v>
      </c>
      <c r="AA706">
        <v>-110</v>
      </c>
      <c r="AB706">
        <v>-246</v>
      </c>
      <c r="AC706">
        <v>-74</v>
      </c>
      <c r="AD706">
        <v>-430</v>
      </c>
      <c r="AE706">
        <v>28711</v>
      </c>
      <c r="AF706">
        <v>29684</v>
      </c>
      <c r="AG706">
        <v>47620</v>
      </c>
      <c r="AH706">
        <v>1.7</v>
      </c>
      <c r="AI706" s="16">
        <v>0.97227922603079697</v>
      </c>
    </row>
    <row r="707" spans="1:35" x14ac:dyDescent="0.3">
      <c r="A707" t="s">
        <v>3780</v>
      </c>
      <c r="B707" t="s">
        <v>3624</v>
      </c>
      <c r="C707" t="s">
        <v>2548</v>
      </c>
      <c r="D707" t="s">
        <v>3781</v>
      </c>
      <c r="E707">
        <v>44278</v>
      </c>
      <c r="F707" t="s">
        <v>3323</v>
      </c>
      <c r="G707">
        <v>28054</v>
      </c>
      <c r="H707">
        <v>1810.56</v>
      </c>
      <c r="I707" t="s">
        <v>217</v>
      </c>
      <c r="J707" t="s">
        <v>218</v>
      </c>
      <c r="K707" t="s">
        <v>39</v>
      </c>
      <c r="L707" t="s">
        <v>87</v>
      </c>
      <c r="M707" t="s">
        <v>1358</v>
      </c>
      <c r="N707" t="s">
        <v>5251</v>
      </c>
      <c r="O707" t="s">
        <v>68</v>
      </c>
      <c r="P707" t="s">
        <v>1211</v>
      </c>
      <c r="Q707" t="s">
        <v>4828</v>
      </c>
      <c r="R707" t="s">
        <v>5252</v>
      </c>
      <c r="S707">
        <v>1</v>
      </c>
      <c r="T707">
        <v>1.84</v>
      </c>
      <c r="U707">
        <v>0.19</v>
      </c>
      <c r="V707">
        <v>492</v>
      </c>
      <c r="W707">
        <v>1.08</v>
      </c>
      <c r="X707">
        <v>24</v>
      </c>
      <c r="Y707">
        <v>0.25</v>
      </c>
      <c r="Z707">
        <v>53</v>
      </c>
      <c r="AA707">
        <v>-115</v>
      </c>
      <c r="AB707">
        <v>-27</v>
      </c>
      <c r="AC707">
        <v>-24</v>
      </c>
      <c r="AD707">
        <v>-166</v>
      </c>
      <c r="AE707">
        <v>44256</v>
      </c>
      <c r="AF707">
        <v>44278</v>
      </c>
      <c r="AG707">
        <v>28051</v>
      </c>
      <c r="AH707">
        <v>1.81</v>
      </c>
      <c r="AI707" s="16">
        <v>1</v>
      </c>
    </row>
    <row r="708" spans="1:35" x14ac:dyDescent="0.3">
      <c r="A708" t="s">
        <v>3782</v>
      </c>
      <c r="B708" t="s">
        <v>3624</v>
      </c>
      <c r="C708" t="s">
        <v>2548</v>
      </c>
      <c r="D708" t="s">
        <v>3781</v>
      </c>
      <c r="E708">
        <v>44278</v>
      </c>
      <c r="F708" t="s">
        <v>3783</v>
      </c>
      <c r="G708">
        <v>31064</v>
      </c>
      <c r="H708">
        <v>1279.46</v>
      </c>
      <c r="I708" t="s">
        <v>217</v>
      </c>
      <c r="J708" t="s">
        <v>218</v>
      </c>
      <c r="K708" t="s">
        <v>39</v>
      </c>
      <c r="L708" t="s">
        <v>87</v>
      </c>
      <c r="M708" t="s">
        <v>1358</v>
      </c>
      <c r="N708" t="s">
        <v>5251</v>
      </c>
      <c r="O708" t="s">
        <v>50</v>
      </c>
      <c r="P708" t="s">
        <v>836</v>
      </c>
      <c r="Q708" t="s">
        <v>5253</v>
      </c>
      <c r="R708" t="s">
        <v>5254</v>
      </c>
      <c r="S708">
        <v>1</v>
      </c>
      <c r="T708">
        <v>1.82</v>
      </c>
      <c r="U708">
        <v>0.18</v>
      </c>
      <c r="V708">
        <v>703</v>
      </c>
      <c r="W708">
        <v>1.61</v>
      </c>
      <c r="X708">
        <v>103</v>
      </c>
      <c r="Y708">
        <v>0.35</v>
      </c>
      <c r="Z708">
        <v>62</v>
      </c>
      <c r="AA708">
        <v>-115</v>
      </c>
      <c r="AB708">
        <v>0</v>
      </c>
      <c r="AC708">
        <v>114</v>
      </c>
      <c r="AD708">
        <v>-1</v>
      </c>
      <c r="AE708">
        <v>43055</v>
      </c>
      <c r="AF708">
        <v>44278</v>
      </c>
      <c r="AG708">
        <v>31064</v>
      </c>
      <c r="AH708">
        <v>1.78</v>
      </c>
      <c r="AI708" s="16">
        <v>1</v>
      </c>
    </row>
    <row r="709" spans="1:35" x14ac:dyDescent="0.3">
      <c r="A709" t="s">
        <v>3784</v>
      </c>
      <c r="B709" t="s">
        <v>3624</v>
      </c>
      <c r="C709" t="s">
        <v>2548</v>
      </c>
      <c r="D709" t="s">
        <v>3781</v>
      </c>
      <c r="E709">
        <v>44278</v>
      </c>
      <c r="F709" t="s">
        <v>3695</v>
      </c>
      <c r="G709">
        <v>30268</v>
      </c>
      <c r="H709">
        <v>1230.32</v>
      </c>
      <c r="I709" t="s">
        <v>217</v>
      </c>
      <c r="J709" t="s">
        <v>218</v>
      </c>
      <c r="K709" t="s">
        <v>39</v>
      </c>
      <c r="L709" t="s">
        <v>87</v>
      </c>
      <c r="M709" t="s">
        <v>1358</v>
      </c>
      <c r="N709" t="s">
        <v>5251</v>
      </c>
      <c r="O709" t="s">
        <v>50</v>
      </c>
      <c r="P709" t="s">
        <v>337</v>
      </c>
      <c r="Q709" t="s">
        <v>5174</v>
      </c>
      <c r="R709" t="s">
        <v>5255</v>
      </c>
      <c r="S709">
        <v>1</v>
      </c>
      <c r="T709">
        <v>1.82</v>
      </c>
      <c r="U709">
        <v>0.19</v>
      </c>
      <c r="V709">
        <v>676</v>
      </c>
      <c r="W709">
        <v>1.58</v>
      </c>
      <c r="X709">
        <v>131</v>
      </c>
      <c r="Y709">
        <v>0.35</v>
      </c>
      <c r="Z709">
        <v>16</v>
      </c>
      <c r="AA709">
        <v>-115</v>
      </c>
      <c r="AB709">
        <v>-45</v>
      </c>
      <c r="AC709">
        <v>141</v>
      </c>
      <c r="AD709">
        <v>-19</v>
      </c>
      <c r="AE709">
        <v>43125</v>
      </c>
      <c r="AF709">
        <v>44278</v>
      </c>
      <c r="AG709">
        <v>30268</v>
      </c>
      <c r="AH709">
        <v>1.79</v>
      </c>
      <c r="AI709" s="16">
        <v>1</v>
      </c>
    </row>
    <row r="710" spans="1:35" x14ac:dyDescent="0.3">
      <c r="A710" t="s">
        <v>3785</v>
      </c>
      <c r="B710" t="s">
        <v>3624</v>
      </c>
      <c r="C710" t="s">
        <v>2548</v>
      </c>
      <c r="D710" t="s">
        <v>3786</v>
      </c>
      <c r="E710">
        <v>75165</v>
      </c>
      <c r="F710" t="s">
        <v>3787</v>
      </c>
      <c r="G710">
        <v>27521</v>
      </c>
      <c r="H710">
        <v>14412</v>
      </c>
      <c r="I710" t="s">
        <v>217</v>
      </c>
      <c r="J710" t="s">
        <v>218</v>
      </c>
      <c r="K710" t="s">
        <v>39</v>
      </c>
      <c r="L710" t="s">
        <v>76</v>
      </c>
      <c r="M710" t="s">
        <v>1767</v>
      </c>
      <c r="N710" t="s">
        <v>4839</v>
      </c>
      <c r="O710" t="s">
        <v>68</v>
      </c>
      <c r="P710" t="s">
        <v>1868</v>
      </c>
      <c r="Q710" t="s">
        <v>5256</v>
      </c>
      <c r="R710" t="s">
        <v>5257</v>
      </c>
      <c r="S710">
        <v>6</v>
      </c>
      <c r="T710">
        <v>1.5</v>
      </c>
      <c r="U710">
        <v>0.18</v>
      </c>
      <c r="V710">
        <v>1201</v>
      </c>
      <c r="W710">
        <v>2.41</v>
      </c>
      <c r="X710">
        <v>118</v>
      </c>
      <c r="Y710">
        <v>0.34</v>
      </c>
      <c r="Z710">
        <v>40</v>
      </c>
      <c r="AA710">
        <v>-107</v>
      </c>
      <c r="AB710">
        <v>4</v>
      </c>
      <c r="AC710">
        <v>78</v>
      </c>
      <c r="AD710">
        <v>-25</v>
      </c>
      <c r="AE710">
        <v>75006</v>
      </c>
      <c r="AF710">
        <v>75165</v>
      </c>
      <c r="AG710">
        <v>27521</v>
      </c>
      <c r="AH710">
        <v>1.46</v>
      </c>
      <c r="AI710" s="16">
        <v>1</v>
      </c>
    </row>
    <row r="711" spans="1:35" x14ac:dyDescent="0.3">
      <c r="A711" t="s">
        <v>3788</v>
      </c>
      <c r="B711" t="s">
        <v>3624</v>
      </c>
      <c r="C711" t="s">
        <v>2548</v>
      </c>
      <c r="D711" t="s">
        <v>3786</v>
      </c>
      <c r="E711">
        <v>75165</v>
      </c>
      <c r="F711" t="s">
        <v>3789</v>
      </c>
      <c r="G711">
        <v>47933</v>
      </c>
      <c r="H711">
        <v>8486.4</v>
      </c>
      <c r="I711" t="s">
        <v>217</v>
      </c>
      <c r="J711" t="s">
        <v>218</v>
      </c>
      <c r="K711" t="s">
        <v>39</v>
      </c>
      <c r="L711" t="s">
        <v>76</v>
      </c>
      <c r="M711" t="s">
        <v>1767</v>
      </c>
      <c r="N711" t="s">
        <v>4839</v>
      </c>
      <c r="O711" t="s">
        <v>42</v>
      </c>
      <c r="P711" t="s">
        <v>1673</v>
      </c>
      <c r="Q711" t="s">
        <v>5258</v>
      </c>
      <c r="R711" t="s">
        <v>5259</v>
      </c>
      <c r="S711">
        <v>4</v>
      </c>
      <c r="T711">
        <v>1.2</v>
      </c>
      <c r="U711">
        <v>0.18</v>
      </c>
      <c r="V711">
        <v>884</v>
      </c>
      <c r="W711">
        <v>2.0699999999999998</v>
      </c>
      <c r="X711">
        <v>74</v>
      </c>
      <c r="Y711">
        <v>0.3</v>
      </c>
      <c r="Z711">
        <v>25</v>
      </c>
      <c r="AA711">
        <v>-107</v>
      </c>
      <c r="AB711">
        <v>-93</v>
      </c>
      <c r="AC711">
        <v>-16</v>
      </c>
      <c r="AD711">
        <v>-216</v>
      </c>
      <c r="AE711">
        <v>75119</v>
      </c>
      <c r="AF711">
        <v>75165</v>
      </c>
      <c r="AG711">
        <v>47933</v>
      </c>
      <c r="AH711">
        <v>1.1599999999999999</v>
      </c>
      <c r="AI711" s="16">
        <v>0.95899178627462855</v>
      </c>
    </row>
    <row r="712" spans="1:35" x14ac:dyDescent="0.3">
      <c r="A712" t="s">
        <v>3790</v>
      </c>
      <c r="B712" t="s">
        <v>3624</v>
      </c>
      <c r="C712" t="s">
        <v>2548</v>
      </c>
      <c r="D712" t="s">
        <v>3786</v>
      </c>
      <c r="E712">
        <v>75165</v>
      </c>
      <c r="F712" t="s">
        <v>3648</v>
      </c>
      <c r="G712">
        <v>43025</v>
      </c>
      <c r="H712">
        <v>3888</v>
      </c>
      <c r="I712" t="s">
        <v>222</v>
      </c>
      <c r="J712" t="s">
        <v>218</v>
      </c>
      <c r="K712" t="s">
        <v>39</v>
      </c>
      <c r="L712" t="s">
        <v>76</v>
      </c>
      <c r="M712" t="s">
        <v>1767</v>
      </c>
      <c r="N712" t="s">
        <v>4839</v>
      </c>
      <c r="O712" t="s">
        <v>87</v>
      </c>
      <c r="P712" t="s">
        <v>470</v>
      </c>
      <c r="Q712" t="s">
        <v>5134</v>
      </c>
      <c r="R712" t="s">
        <v>5260</v>
      </c>
      <c r="S712">
        <v>4</v>
      </c>
      <c r="T712">
        <v>1.21</v>
      </c>
      <c r="U712">
        <v>0.18</v>
      </c>
      <c r="V712">
        <v>1080</v>
      </c>
      <c r="W712">
        <v>1.82</v>
      </c>
      <c r="X712">
        <v>50</v>
      </c>
      <c r="Y712">
        <v>0.28000000000000003</v>
      </c>
      <c r="Z712">
        <v>46</v>
      </c>
      <c r="AA712">
        <v>-75</v>
      </c>
      <c r="AB712">
        <v>26</v>
      </c>
      <c r="AC712">
        <v>-4</v>
      </c>
      <c r="AD712">
        <v>-53</v>
      </c>
      <c r="AE712">
        <v>76001</v>
      </c>
      <c r="AF712">
        <v>75165</v>
      </c>
      <c r="AG712">
        <v>43025</v>
      </c>
      <c r="AH712">
        <v>1.17</v>
      </c>
      <c r="AI712" s="16">
        <v>0.83571428571428563</v>
      </c>
    </row>
    <row r="713" spans="1:35" x14ac:dyDescent="0.3">
      <c r="A713" t="s">
        <v>3791</v>
      </c>
      <c r="B713" t="s">
        <v>3624</v>
      </c>
      <c r="C713" t="s">
        <v>2548</v>
      </c>
      <c r="D713" t="s">
        <v>3786</v>
      </c>
      <c r="E713">
        <v>75165</v>
      </c>
      <c r="F713" t="s">
        <v>3792</v>
      </c>
      <c r="G713">
        <v>38748</v>
      </c>
      <c r="H713">
        <v>500</v>
      </c>
      <c r="I713" t="s">
        <v>222</v>
      </c>
      <c r="J713" t="s">
        <v>218</v>
      </c>
      <c r="K713" t="s">
        <v>39</v>
      </c>
      <c r="L713" t="s">
        <v>76</v>
      </c>
      <c r="M713" t="s">
        <v>1767</v>
      </c>
      <c r="N713" t="s">
        <v>4839</v>
      </c>
      <c r="O713" t="s">
        <v>66</v>
      </c>
      <c r="P713" t="s">
        <v>1864</v>
      </c>
      <c r="Q713" t="s">
        <v>5261</v>
      </c>
      <c r="R713" t="s">
        <v>5262</v>
      </c>
      <c r="S713">
        <v>1</v>
      </c>
      <c r="T713">
        <v>1.21</v>
      </c>
      <c r="U713">
        <v>0.18</v>
      </c>
      <c r="V713">
        <v>414</v>
      </c>
      <c r="W713">
        <v>0.71</v>
      </c>
      <c r="X713">
        <v>67</v>
      </c>
      <c r="Y713">
        <v>0.3</v>
      </c>
      <c r="Z713">
        <v>22</v>
      </c>
      <c r="AA713">
        <v>-75</v>
      </c>
      <c r="AB713">
        <v>42</v>
      </c>
      <c r="AC713">
        <v>65</v>
      </c>
      <c r="AD713">
        <v>32</v>
      </c>
      <c r="AE713">
        <v>76039</v>
      </c>
      <c r="AF713">
        <v>75165</v>
      </c>
      <c r="AG713">
        <v>38748</v>
      </c>
      <c r="AH713">
        <v>1.17</v>
      </c>
      <c r="AI713" s="16">
        <v>0.87111111111111106</v>
      </c>
    </row>
    <row r="714" spans="1:35" x14ac:dyDescent="0.3">
      <c r="A714" t="s">
        <v>3793</v>
      </c>
      <c r="B714" t="s">
        <v>3624</v>
      </c>
      <c r="C714" t="s">
        <v>2548</v>
      </c>
      <c r="D714" t="s">
        <v>3786</v>
      </c>
      <c r="E714">
        <v>75165</v>
      </c>
      <c r="F714" t="s">
        <v>2875</v>
      </c>
      <c r="G714">
        <v>46239</v>
      </c>
      <c r="H714">
        <v>1080</v>
      </c>
      <c r="I714" t="s">
        <v>222</v>
      </c>
      <c r="J714" t="s">
        <v>218</v>
      </c>
      <c r="K714" t="s">
        <v>39</v>
      </c>
      <c r="L714" t="s">
        <v>76</v>
      </c>
      <c r="M714" t="s">
        <v>1767</v>
      </c>
      <c r="N714" t="s">
        <v>4839</v>
      </c>
      <c r="O714" t="s">
        <v>42</v>
      </c>
      <c r="P714" t="s">
        <v>442</v>
      </c>
      <c r="Q714" t="s">
        <v>4425</v>
      </c>
      <c r="R714" t="s">
        <v>5263</v>
      </c>
      <c r="S714">
        <v>1</v>
      </c>
      <c r="T714">
        <v>1.2</v>
      </c>
      <c r="U714">
        <v>0.17</v>
      </c>
      <c r="V714">
        <v>900</v>
      </c>
      <c r="W714">
        <v>1.68</v>
      </c>
      <c r="X714">
        <v>29</v>
      </c>
      <c r="Y714">
        <v>0.25</v>
      </c>
      <c r="Z714">
        <v>31</v>
      </c>
      <c r="AA714">
        <v>-75</v>
      </c>
      <c r="AB714">
        <v>0</v>
      </c>
      <c r="AC714">
        <v>-72</v>
      </c>
      <c r="AD714">
        <v>-147</v>
      </c>
      <c r="AE714">
        <v>75201</v>
      </c>
      <c r="AF714">
        <v>75165</v>
      </c>
      <c r="AG714">
        <v>46201</v>
      </c>
      <c r="AH714">
        <v>1.1499999999999999</v>
      </c>
      <c r="AI714" s="16">
        <v>0.83371085872997763</v>
      </c>
    </row>
    <row r="715" spans="1:35" x14ac:dyDescent="0.3">
      <c r="A715" t="s">
        <v>3794</v>
      </c>
      <c r="B715" t="s">
        <v>3624</v>
      </c>
      <c r="C715" t="s">
        <v>2548</v>
      </c>
      <c r="D715" t="s">
        <v>3786</v>
      </c>
      <c r="E715">
        <v>75165</v>
      </c>
      <c r="F715" t="s">
        <v>3795</v>
      </c>
      <c r="G715">
        <v>37806</v>
      </c>
      <c r="H715">
        <v>37294.800000000003</v>
      </c>
      <c r="I715" t="s">
        <v>217</v>
      </c>
      <c r="J715" t="s">
        <v>218</v>
      </c>
      <c r="K715" t="s">
        <v>39</v>
      </c>
      <c r="L715" t="s">
        <v>76</v>
      </c>
      <c r="M715" t="s">
        <v>1767</v>
      </c>
      <c r="N715" t="s">
        <v>4839</v>
      </c>
      <c r="O715" t="s">
        <v>70</v>
      </c>
      <c r="P715" t="s">
        <v>1800</v>
      </c>
      <c r="Q715" t="s">
        <v>5264</v>
      </c>
      <c r="R715" t="s">
        <v>5265</v>
      </c>
      <c r="S715">
        <v>14</v>
      </c>
      <c r="T715">
        <v>1.2</v>
      </c>
      <c r="U715">
        <v>0.18</v>
      </c>
      <c r="V715">
        <v>888</v>
      </c>
      <c r="W715">
        <v>1.66</v>
      </c>
      <c r="X715">
        <v>101</v>
      </c>
      <c r="Y715">
        <v>0.33</v>
      </c>
      <c r="Z715">
        <v>28</v>
      </c>
      <c r="AA715">
        <v>-107</v>
      </c>
      <c r="AB715">
        <v>4</v>
      </c>
      <c r="AC715">
        <v>-86</v>
      </c>
      <c r="AD715">
        <v>-189</v>
      </c>
      <c r="AE715">
        <v>75029</v>
      </c>
      <c r="AF715">
        <v>75165</v>
      </c>
      <c r="AG715">
        <v>37806</v>
      </c>
      <c r="AH715">
        <v>1.1599999999999999</v>
      </c>
      <c r="AI715" s="16">
        <v>1</v>
      </c>
    </row>
    <row r="716" spans="1:35" x14ac:dyDescent="0.3">
      <c r="A716" t="s">
        <v>3796</v>
      </c>
      <c r="B716" t="s">
        <v>2563</v>
      </c>
      <c r="C716" t="s">
        <v>2563</v>
      </c>
      <c r="D716" t="s">
        <v>3797</v>
      </c>
      <c r="E716">
        <v>43701</v>
      </c>
      <c r="F716" t="s">
        <v>2854</v>
      </c>
      <c r="G716">
        <v>38305</v>
      </c>
      <c r="H716">
        <v>106275</v>
      </c>
      <c r="I716" t="s">
        <v>1508</v>
      </c>
      <c r="J716" t="s">
        <v>1509</v>
      </c>
      <c r="K716" t="s">
        <v>39</v>
      </c>
      <c r="L716" t="s">
        <v>87</v>
      </c>
      <c r="M716" t="s">
        <v>298</v>
      </c>
      <c r="N716" t="s">
        <v>5266</v>
      </c>
      <c r="O716" t="s">
        <v>70</v>
      </c>
      <c r="P716" t="s">
        <v>71</v>
      </c>
      <c r="Q716" t="s">
        <v>4407</v>
      </c>
      <c r="R716" t="s">
        <v>5267</v>
      </c>
      <c r="S716">
        <v>100</v>
      </c>
      <c r="T716">
        <v>1.76</v>
      </c>
      <c r="U716">
        <v>0.21</v>
      </c>
      <c r="V716">
        <v>554</v>
      </c>
      <c r="W716">
        <v>1.1000000000000001</v>
      </c>
      <c r="X716">
        <v>91</v>
      </c>
      <c r="Y716">
        <v>0.32</v>
      </c>
      <c r="Z716">
        <v>1</v>
      </c>
      <c r="AA716">
        <v>136</v>
      </c>
      <c r="AB716">
        <v>0</v>
      </c>
      <c r="AC716">
        <v>81</v>
      </c>
      <c r="AD716">
        <v>217</v>
      </c>
      <c r="AE716">
        <v>43055</v>
      </c>
      <c r="AF716">
        <v>43701</v>
      </c>
      <c r="AG716">
        <v>38301</v>
      </c>
      <c r="AH716">
        <v>1.75</v>
      </c>
      <c r="AI716" s="16">
        <v>1</v>
      </c>
    </row>
    <row r="717" spans="1:35" x14ac:dyDescent="0.3">
      <c r="A717" t="s">
        <v>3798</v>
      </c>
      <c r="B717" t="s">
        <v>2590</v>
      </c>
      <c r="C717" t="s">
        <v>2590</v>
      </c>
      <c r="D717" t="s">
        <v>3799</v>
      </c>
      <c r="E717">
        <v>29842</v>
      </c>
      <c r="F717" t="s">
        <v>3800</v>
      </c>
      <c r="G717">
        <v>46140</v>
      </c>
      <c r="H717">
        <v>4162.3999999999996</v>
      </c>
      <c r="I717" t="s">
        <v>445</v>
      </c>
      <c r="J717" t="s">
        <v>446</v>
      </c>
      <c r="K717" t="s">
        <v>39</v>
      </c>
      <c r="L717" t="s">
        <v>90</v>
      </c>
      <c r="M717" t="s">
        <v>1585</v>
      </c>
      <c r="N717" t="s">
        <v>5268</v>
      </c>
      <c r="O717" t="s">
        <v>42</v>
      </c>
      <c r="P717" t="s">
        <v>62</v>
      </c>
      <c r="Q717" t="s">
        <v>5269</v>
      </c>
      <c r="R717" t="s">
        <v>5270</v>
      </c>
      <c r="S717">
        <v>16</v>
      </c>
      <c r="T717">
        <v>1.72</v>
      </c>
      <c r="U717">
        <v>0.16</v>
      </c>
      <c r="V717">
        <v>605</v>
      </c>
      <c r="W717">
        <v>1.23</v>
      </c>
      <c r="X717">
        <v>79</v>
      </c>
      <c r="Y717">
        <v>0.31</v>
      </c>
      <c r="Z717">
        <v>29</v>
      </c>
      <c r="AA717">
        <v>-102</v>
      </c>
      <c r="AB717">
        <v>-4</v>
      </c>
      <c r="AC717">
        <v>86</v>
      </c>
      <c r="AD717">
        <v>-20</v>
      </c>
      <c r="AE717">
        <v>29706</v>
      </c>
      <c r="AF717">
        <v>29842</v>
      </c>
      <c r="AG717">
        <v>46140</v>
      </c>
      <c r="AH717">
        <v>1.66</v>
      </c>
      <c r="AI717" s="16">
        <v>0.96170744468479763</v>
      </c>
    </row>
    <row r="718" spans="1:35" x14ac:dyDescent="0.3">
      <c r="A718" t="s">
        <v>3801</v>
      </c>
      <c r="B718" t="s">
        <v>2590</v>
      </c>
      <c r="C718" t="s">
        <v>2590</v>
      </c>
      <c r="D718" t="s">
        <v>3799</v>
      </c>
      <c r="E718">
        <v>29842</v>
      </c>
      <c r="F718" t="s">
        <v>3514</v>
      </c>
      <c r="G718">
        <v>46168</v>
      </c>
      <c r="H718">
        <v>4654.6000000000004</v>
      </c>
      <c r="I718" t="s">
        <v>445</v>
      </c>
      <c r="J718" t="s">
        <v>446</v>
      </c>
      <c r="K718" t="s">
        <v>39</v>
      </c>
      <c r="L718" t="s">
        <v>90</v>
      </c>
      <c r="M718" t="s">
        <v>1585</v>
      </c>
      <c r="N718" t="s">
        <v>5268</v>
      </c>
      <c r="O718" t="s">
        <v>42</v>
      </c>
      <c r="P718" t="s">
        <v>448</v>
      </c>
      <c r="Q718" t="s">
        <v>5010</v>
      </c>
      <c r="R718" t="s">
        <v>5271</v>
      </c>
      <c r="S718">
        <v>6</v>
      </c>
      <c r="T718">
        <v>1.85</v>
      </c>
      <c r="U718">
        <v>0.16</v>
      </c>
      <c r="V718">
        <v>629</v>
      </c>
      <c r="W718">
        <v>1.4</v>
      </c>
      <c r="X718">
        <v>89</v>
      </c>
      <c r="Y718">
        <v>0.33</v>
      </c>
      <c r="Z718">
        <v>43</v>
      </c>
      <c r="AA718">
        <v>-102</v>
      </c>
      <c r="AB718">
        <v>-45</v>
      </c>
      <c r="AC718">
        <v>168</v>
      </c>
      <c r="AD718">
        <v>21</v>
      </c>
      <c r="AE718">
        <v>29501</v>
      </c>
      <c r="AF718">
        <v>29842</v>
      </c>
      <c r="AG718">
        <v>46168</v>
      </c>
      <c r="AH718">
        <v>1.79</v>
      </c>
      <c r="AI718" s="16">
        <v>0.96039401821811887</v>
      </c>
    </row>
    <row r="719" spans="1:35" x14ac:dyDescent="0.3">
      <c r="A719" t="s">
        <v>3802</v>
      </c>
      <c r="B719" t="s">
        <v>2590</v>
      </c>
      <c r="C719" t="s">
        <v>2590</v>
      </c>
      <c r="D719" t="s">
        <v>3014</v>
      </c>
      <c r="E719">
        <v>30014</v>
      </c>
      <c r="F719" t="s">
        <v>3514</v>
      </c>
      <c r="G719">
        <v>46168</v>
      </c>
      <c r="H719">
        <v>12588.8</v>
      </c>
      <c r="I719" t="s">
        <v>445</v>
      </c>
      <c r="J719" t="s">
        <v>446</v>
      </c>
      <c r="K719" t="s">
        <v>39</v>
      </c>
      <c r="L719" t="s">
        <v>50</v>
      </c>
      <c r="M719" t="s">
        <v>447</v>
      </c>
      <c r="N719" t="s">
        <v>4553</v>
      </c>
      <c r="O719" t="s">
        <v>42</v>
      </c>
      <c r="P719" t="s">
        <v>448</v>
      </c>
      <c r="Q719" t="s">
        <v>5010</v>
      </c>
      <c r="R719" t="s">
        <v>5272</v>
      </c>
      <c r="S719">
        <v>21</v>
      </c>
      <c r="T719">
        <v>1.6</v>
      </c>
      <c r="U719">
        <v>0.16</v>
      </c>
      <c r="V719">
        <v>562</v>
      </c>
      <c r="W719">
        <v>1.33</v>
      </c>
      <c r="X719">
        <v>58</v>
      </c>
      <c r="Y719">
        <v>0.28000000000000003</v>
      </c>
      <c r="Z719">
        <v>39</v>
      </c>
      <c r="AA719">
        <v>-42</v>
      </c>
      <c r="AB719">
        <v>-54</v>
      </c>
      <c r="AC719">
        <v>-31</v>
      </c>
      <c r="AD719">
        <v>-127</v>
      </c>
      <c r="AE719">
        <v>30209</v>
      </c>
      <c r="AF719">
        <v>30209</v>
      </c>
      <c r="AG719">
        <v>46168</v>
      </c>
      <c r="AH719">
        <v>1.54</v>
      </c>
      <c r="AI719" s="16">
        <v>1</v>
      </c>
    </row>
    <row r="720" spans="1:35" x14ac:dyDescent="0.3">
      <c r="A720" t="s">
        <v>3803</v>
      </c>
      <c r="B720" t="s">
        <v>2590</v>
      </c>
      <c r="C720" t="s">
        <v>2590</v>
      </c>
      <c r="D720" t="s">
        <v>3804</v>
      </c>
      <c r="E720">
        <v>60174</v>
      </c>
      <c r="F720" t="s">
        <v>3805</v>
      </c>
      <c r="G720">
        <v>38606</v>
      </c>
      <c r="H720">
        <v>2896.56</v>
      </c>
      <c r="I720" t="s">
        <v>445</v>
      </c>
      <c r="J720" t="s">
        <v>446</v>
      </c>
      <c r="K720" t="s">
        <v>39</v>
      </c>
      <c r="L720" t="s">
        <v>53</v>
      </c>
      <c r="M720" t="s">
        <v>744</v>
      </c>
      <c r="N720" t="s">
        <v>5273</v>
      </c>
      <c r="O720" t="s">
        <v>66</v>
      </c>
      <c r="P720" t="s">
        <v>147</v>
      </c>
      <c r="Q720" t="s">
        <v>5274</v>
      </c>
      <c r="R720" t="s">
        <v>5275</v>
      </c>
      <c r="S720">
        <v>4</v>
      </c>
      <c r="T720">
        <v>1.62</v>
      </c>
      <c r="U720">
        <v>0.17</v>
      </c>
      <c r="V720">
        <v>596</v>
      </c>
      <c r="W720">
        <v>1.44</v>
      </c>
      <c r="X720">
        <v>74</v>
      </c>
      <c r="Y720">
        <v>0.31</v>
      </c>
      <c r="Z720">
        <v>56</v>
      </c>
      <c r="AA720">
        <v>-2</v>
      </c>
      <c r="AB720">
        <v>-80</v>
      </c>
      <c r="AC720">
        <v>135</v>
      </c>
      <c r="AD720">
        <v>53</v>
      </c>
      <c r="AE720">
        <v>60115</v>
      </c>
      <c r="AF720">
        <v>60174</v>
      </c>
      <c r="AG720">
        <v>38606</v>
      </c>
      <c r="AH720">
        <v>1.57</v>
      </c>
      <c r="AI720" s="16">
        <v>1</v>
      </c>
    </row>
    <row r="721" spans="1:35" x14ac:dyDescent="0.3">
      <c r="A721" t="s">
        <v>3806</v>
      </c>
      <c r="B721" t="s">
        <v>2590</v>
      </c>
      <c r="C721" t="s">
        <v>2590</v>
      </c>
      <c r="D721" t="s">
        <v>3804</v>
      </c>
      <c r="E721">
        <v>60174</v>
      </c>
      <c r="F721" t="s">
        <v>2635</v>
      </c>
      <c r="G721">
        <v>38134</v>
      </c>
      <c r="H721">
        <v>1732.36</v>
      </c>
      <c r="I721" t="s">
        <v>445</v>
      </c>
      <c r="J721" t="s">
        <v>446</v>
      </c>
      <c r="K721" t="s">
        <v>39</v>
      </c>
      <c r="L721" t="s">
        <v>53</v>
      </c>
      <c r="M721" t="s">
        <v>744</v>
      </c>
      <c r="N721" t="s">
        <v>5273</v>
      </c>
      <c r="O721" t="s">
        <v>70</v>
      </c>
      <c r="P721" t="s">
        <v>75</v>
      </c>
      <c r="Q721" t="s">
        <v>4419</v>
      </c>
      <c r="R721" t="s">
        <v>5276</v>
      </c>
      <c r="S721">
        <v>4</v>
      </c>
      <c r="T721">
        <v>1.62</v>
      </c>
      <c r="U721">
        <v>0.17</v>
      </c>
      <c r="V721">
        <v>538</v>
      </c>
      <c r="W721">
        <v>1.04</v>
      </c>
      <c r="X721">
        <v>40</v>
      </c>
      <c r="Y721">
        <v>0.25</v>
      </c>
      <c r="Z721">
        <v>51</v>
      </c>
      <c r="AA721">
        <v>-2</v>
      </c>
      <c r="AB721">
        <v>1</v>
      </c>
      <c r="AC721">
        <v>37</v>
      </c>
      <c r="AD721">
        <v>36</v>
      </c>
      <c r="AE721">
        <v>60803</v>
      </c>
      <c r="AF721">
        <v>60174</v>
      </c>
      <c r="AG721">
        <v>38101</v>
      </c>
      <c r="AH721">
        <v>1.57</v>
      </c>
      <c r="AI721" s="16">
        <v>1</v>
      </c>
    </row>
    <row r="722" spans="1:35" x14ac:dyDescent="0.3">
      <c r="A722" t="s">
        <v>3807</v>
      </c>
      <c r="B722" t="s">
        <v>3808</v>
      </c>
      <c r="C722" t="s">
        <v>2564</v>
      </c>
      <c r="D722" t="s">
        <v>3809</v>
      </c>
      <c r="E722">
        <v>38326</v>
      </c>
      <c r="F722" t="s">
        <v>3713</v>
      </c>
      <c r="G722">
        <v>43055</v>
      </c>
      <c r="H722">
        <v>99704</v>
      </c>
      <c r="I722" t="s">
        <v>1753</v>
      </c>
      <c r="J722" t="s">
        <v>1754</v>
      </c>
      <c r="K722" t="s">
        <v>39</v>
      </c>
      <c r="L722" t="s">
        <v>70</v>
      </c>
      <c r="M722" t="s">
        <v>1755</v>
      </c>
      <c r="N722" t="s">
        <v>5277</v>
      </c>
      <c r="O722" t="s">
        <v>87</v>
      </c>
      <c r="P722" t="s">
        <v>173</v>
      </c>
      <c r="Q722" t="s">
        <v>5189</v>
      </c>
      <c r="R722" t="s">
        <v>5278</v>
      </c>
      <c r="S722">
        <v>133</v>
      </c>
      <c r="T722">
        <v>2.0499999999999998</v>
      </c>
      <c r="U722">
        <v>0.19</v>
      </c>
      <c r="V722">
        <v>554</v>
      </c>
      <c r="W722">
        <v>1.06</v>
      </c>
      <c r="X722">
        <v>138</v>
      </c>
      <c r="Y722">
        <v>0.37</v>
      </c>
      <c r="Z722">
        <v>9</v>
      </c>
      <c r="AA722">
        <v>-29</v>
      </c>
      <c r="AB722">
        <v>10</v>
      </c>
      <c r="AC722">
        <v>46</v>
      </c>
      <c r="AD722">
        <v>27</v>
      </c>
      <c r="AE722">
        <v>38801</v>
      </c>
      <c r="AF722">
        <v>38326</v>
      </c>
      <c r="AG722">
        <v>43055</v>
      </c>
      <c r="AH722">
        <v>2.02</v>
      </c>
      <c r="AI722" s="16">
        <v>1</v>
      </c>
    </row>
    <row r="723" spans="1:35" x14ac:dyDescent="0.3">
      <c r="A723" t="s">
        <v>3810</v>
      </c>
      <c r="B723" t="s">
        <v>3808</v>
      </c>
      <c r="C723" t="s">
        <v>2564</v>
      </c>
      <c r="D723" t="s">
        <v>2639</v>
      </c>
      <c r="E723">
        <v>37217</v>
      </c>
      <c r="F723" t="s">
        <v>3809</v>
      </c>
      <c r="G723">
        <v>38326</v>
      </c>
      <c r="H723">
        <v>325</v>
      </c>
      <c r="I723" t="s">
        <v>1753</v>
      </c>
      <c r="J723" t="s">
        <v>1754</v>
      </c>
      <c r="K723" t="s">
        <v>39</v>
      </c>
      <c r="L723" t="s">
        <v>70</v>
      </c>
      <c r="M723" t="s">
        <v>1755</v>
      </c>
      <c r="N723" t="s">
        <v>5277</v>
      </c>
      <c r="O723" t="s">
        <v>87</v>
      </c>
      <c r="P723" t="s">
        <v>173</v>
      </c>
      <c r="Q723" t="s">
        <v>5189</v>
      </c>
      <c r="R723" t="s">
        <v>5278</v>
      </c>
      <c r="S723">
        <v>133</v>
      </c>
      <c r="T723">
        <v>2.0499999999999998</v>
      </c>
      <c r="U723">
        <v>0.19</v>
      </c>
      <c r="V723">
        <v>554</v>
      </c>
      <c r="W723">
        <v>1.06</v>
      </c>
      <c r="X723">
        <v>138</v>
      </c>
      <c r="Y723">
        <v>0.37</v>
      </c>
      <c r="Z723">
        <v>9</v>
      </c>
      <c r="AA723">
        <v>-29</v>
      </c>
      <c r="AB723">
        <v>10</v>
      </c>
      <c r="AC723">
        <v>46</v>
      </c>
      <c r="AD723">
        <v>27</v>
      </c>
      <c r="AE723">
        <v>38801</v>
      </c>
      <c r="AF723">
        <v>38326</v>
      </c>
      <c r="AG723">
        <v>43055</v>
      </c>
      <c r="AH723">
        <v>2.02</v>
      </c>
      <c r="AI723" s="16">
        <v>0.77740384615384617</v>
      </c>
    </row>
    <row r="724" spans="1:35" x14ac:dyDescent="0.3">
      <c r="A724" t="s">
        <v>3811</v>
      </c>
      <c r="B724" t="s">
        <v>3808</v>
      </c>
      <c r="C724" t="s">
        <v>3812</v>
      </c>
      <c r="D724" t="s">
        <v>3813</v>
      </c>
      <c r="E724">
        <v>22801</v>
      </c>
      <c r="F724" t="s">
        <v>3814</v>
      </c>
      <c r="G724">
        <v>14057</v>
      </c>
      <c r="H724">
        <v>1277.68</v>
      </c>
      <c r="I724" t="s">
        <v>1921</v>
      </c>
      <c r="J724" t="s">
        <v>1922</v>
      </c>
      <c r="K724" t="s">
        <v>39</v>
      </c>
      <c r="L724" t="s">
        <v>396</v>
      </c>
      <c r="M724" t="s">
        <v>1923</v>
      </c>
      <c r="N724" t="s">
        <v>5279</v>
      </c>
      <c r="O724" t="s">
        <v>185</v>
      </c>
      <c r="P724" t="s">
        <v>1035</v>
      </c>
      <c r="Q724" t="s">
        <v>5280</v>
      </c>
      <c r="R724" t="s">
        <v>5281</v>
      </c>
      <c r="S724">
        <v>1</v>
      </c>
      <c r="T724">
        <v>2.11</v>
      </c>
      <c r="U724">
        <v>0.19</v>
      </c>
      <c r="V724">
        <v>636</v>
      </c>
      <c r="W724">
        <v>1.08</v>
      </c>
      <c r="X724">
        <v>256</v>
      </c>
      <c r="Y724">
        <v>0.5</v>
      </c>
      <c r="Z724">
        <v>33</v>
      </c>
      <c r="AA724">
        <v>163</v>
      </c>
      <c r="AB724">
        <v>31</v>
      </c>
      <c r="AC724">
        <v>186</v>
      </c>
      <c r="AD724">
        <v>380</v>
      </c>
      <c r="AE724">
        <v>18031</v>
      </c>
      <c r="AF724">
        <v>22801</v>
      </c>
      <c r="AG724">
        <v>14057</v>
      </c>
      <c r="AH724">
        <v>2.08</v>
      </c>
      <c r="AI724" s="16">
        <v>0.78305459078126105</v>
      </c>
    </row>
    <row r="725" spans="1:35" x14ac:dyDescent="0.3">
      <c r="A725" t="s">
        <v>3815</v>
      </c>
      <c r="B725" t="s">
        <v>3808</v>
      </c>
      <c r="C725" t="s">
        <v>3812</v>
      </c>
      <c r="D725" t="s">
        <v>3813</v>
      </c>
      <c r="E725">
        <v>22801</v>
      </c>
      <c r="F725" t="s">
        <v>3816</v>
      </c>
      <c r="G725">
        <v>39452</v>
      </c>
      <c r="H725">
        <v>1547.14</v>
      </c>
      <c r="I725" t="s">
        <v>1921</v>
      </c>
      <c r="J725" t="s">
        <v>1922</v>
      </c>
      <c r="K725" t="s">
        <v>39</v>
      </c>
      <c r="L725" t="s">
        <v>396</v>
      </c>
      <c r="M725" t="s">
        <v>1923</v>
      </c>
      <c r="N725" t="s">
        <v>5279</v>
      </c>
      <c r="O725" t="s">
        <v>66</v>
      </c>
      <c r="P725" t="s">
        <v>1924</v>
      </c>
      <c r="Q725" t="s">
        <v>5282</v>
      </c>
      <c r="R725" t="s">
        <v>5283</v>
      </c>
      <c r="S725">
        <v>5</v>
      </c>
      <c r="T725">
        <v>1.72</v>
      </c>
      <c r="U725">
        <v>0.18</v>
      </c>
      <c r="V725">
        <v>897</v>
      </c>
      <c r="W725">
        <v>1.51</v>
      </c>
      <c r="X725">
        <v>176</v>
      </c>
      <c r="Y725">
        <v>0.42</v>
      </c>
      <c r="Z725">
        <v>41</v>
      </c>
      <c r="AA725">
        <v>163</v>
      </c>
      <c r="AB725">
        <v>40</v>
      </c>
      <c r="AC725">
        <v>288</v>
      </c>
      <c r="AD725">
        <v>491</v>
      </c>
      <c r="AE725">
        <v>22630</v>
      </c>
      <c r="AF725">
        <v>22801</v>
      </c>
      <c r="AG725">
        <v>39452</v>
      </c>
      <c r="AH725">
        <v>1.68</v>
      </c>
      <c r="AI725" s="16">
        <v>0.78305459078126105</v>
      </c>
    </row>
    <row r="726" spans="1:35" x14ac:dyDescent="0.3">
      <c r="A726" t="s">
        <v>3817</v>
      </c>
      <c r="B726" t="s">
        <v>3808</v>
      </c>
      <c r="C726" t="s">
        <v>3818</v>
      </c>
      <c r="D726" t="s">
        <v>3334</v>
      </c>
      <c r="E726">
        <v>32218</v>
      </c>
      <c r="F726" t="s">
        <v>3083</v>
      </c>
      <c r="G726">
        <v>30642</v>
      </c>
      <c r="H726">
        <v>9000</v>
      </c>
      <c r="I726" t="s">
        <v>327</v>
      </c>
      <c r="J726" t="s">
        <v>328</v>
      </c>
      <c r="K726" t="s">
        <v>39</v>
      </c>
      <c r="L726" t="s">
        <v>220</v>
      </c>
      <c r="M726" t="s">
        <v>221</v>
      </c>
      <c r="N726" t="s">
        <v>5151</v>
      </c>
      <c r="O726" t="s">
        <v>50</v>
      </c>
      <c r="P726" t="s">
        <v>329</v>
      </c>
      <c r="Q726" t="s">
        <v>4616</v>
      </c>
      <c r="R726" t="s">
        <v>5284</v>
      </c>
      <c r="S726">
        <v>45</v>
      </c>
      <c r="T726">
        <v>0.95</v>
      </c>
      <c r="U726">
        <v>0.23</v>
      </c>
      <c r="V726">
        <v>316</v>
      </c>
      <c r="W726">
        <v>0.7</v>
      </c>
      <c r="X726">
        <v>184</v>
      </c>
      <c r="Y726">
        <v>0.41</v>
      </c>
      <c r="Z726">
        <v>-6</v>
      </c>
      <c r="AA726">
        <v>-126</v>
      </c>
      <c r="AB726">
        <v>31</v>
      </c>
      <c r="AC726">
        <v>19</v>
      </c>
      <c r="AD726">
        <v>-76</v>
      </c>
      <c r="AE726">
        <v>32065</v>
      </c>
      <c r="AF726">
        <v>32099</v>
      </c>
      <c r="AG726">
        <v>30642</v>
      </c>
      <c r="AH726">
        <v>0.96</v>
      </c>
      <c r="AI726" s="16">
        <v>0.96002265975086509</v>
      </c>
    </row>
    <row r="727" spans="1:35" x14ac:dyDescent="0.3">
      <c r="A727" t="s">
        <v>3819</v>
      </c>
      <c r="B727" t="s">
        <v>2566</v>
      </c>
      <c r="C727" t="s">
        <v>2566</v>
      </c>
      <c r="D727" t="s">
        <v>3820</v>
      </c>
      <c r="E727">
        <v>45601</v>
      </c>
      <c r="F727" t="s">
        <v>2732</v>
      </c>
      <c r="G727">
        <v>76011</v>
      </c>
      <c r="H727">
        <v>1797.25</v>
      </c>
      <c r="I727" t="s">
        <v>531</v>
      </c>
      <c r="J727" t="s">
        <v>532</v>
      </c>
      <c r="K727" t="s">
        <v>39</v>
      </c>
      <c r="L727" t="s">
        <v>87</v>
      </c>
      <c r="M727" t="s">
        <v>533</v>
      </c>
      <c r="N727" t="s">
        <v>5285</v>
      </c>
      <c r="O727" t="s">
        <v>76</v>
      </c>
      <c r="P727" t="s">
        <v>672</v>
      </c>
      <c r="Q727" t="s">
        <v>4295</v>
      </c>
      <c r="R727" t="s">
        <v>5286</v>
      </c>
      <c r="S727">
        <v>3</v>
      </c>
      <c r="T727">
        <v>1.75</v>
      </c>
      <c r="U727">
        <v>0.2</v>
      </c>
      <c r="V727">
        <v>1044</v>
      </c>
      <c r="W727">
        <v>1.98</v>
      </c>
      <c r="X727">
        <v>125</v>
      </c>
      <c r="Y727">
        <v>0.35</v>
      </c>
      <c r="Z727">
        <v>-13</v>
      </c>
      <c r="AA727">
        <v>-58</v>
      </c>
      <c r="AB727">
        <v>-4</v>
      </c>
      <c r="AC727">
        <v>-85</v>
      </c>
      <c r="AD727">
        <v>-147</v>
      </c>
      <c r="AE727">
        <v>43137</v>
      </c>
      <c r="AF727">
        <v>45601</v>
      </c>
      <c r="AG727">
        <v>76001</v>
      </c>
      <c r="AH727">
        <v>1.73</v>
      </c>
      <c r="AI727" s="16">
        <v>0.99244361092054878</v>
      </c>
    </row>
    <row r="728" spans="1:35" x14ac:dyDescent="0.3">
      <c r="A728" t="s">
        <v>3819</v>
      </c>
      <c r="B728" t="s">
        <v>2566</v>
      </c>
      <c r="C728" t="s">
        <v>2566</v>
      </c>
      <c r="D728" t="s">
        <v>3820</v>
      </c>
      <c r="E728">
        <v>45601</v>
      </c>
      <c r="F728" t="s">
        <v>2732</v>
      </c>
      <c r="G728">
        <v>76015</v>
      </c>
      <c r="H728">
        <v>1797.25</v>
      </c>
      <c r="I728" t="s">
        <v>531</v>
      </c>
      <c r="J728" t="s">
        <v>532</v>
      </c>
      <c r="K728" t="s">
        <v>39</v>
      </c>
      <c r="L728" t="s">
        <v>87</v>
      </c>
      <c r="M728" t="s">
        <v>533</v>
      </c>
      <c r="N728" t="s">
        <v>5285</v>
      </c>
      <c r="O728" t="s">
        <v>76</v>
      </c>
      <c r="P728" t="s">
        <v>672</v>
      </c>
      <c r="Q728" t="s">
        <v>4295</v>
      </c>
      <c r="R728" t="s">
        <v>5286</v>
      </c>
      <c r="S728">
        <v>3</v>
      </c>
      <c r="T728">
        <v>1.75</v>
      </c>
      <c r="U728">
        <v>0.2</v>
      </c>
      <c r="V728">
        <v>1044</v>
      </c>
      <c r="W728">
        <v>1.98</v>
      </c>
      <c r="X728">
        <v>125</v>
      </c>
      <c r="Y728">
        <v>0.35</v>
      </c>
      <c r="Z728">
        <v>-13</v>
      </c>
      <c r="AA728">
        <v>-58</v>
      </c>
      <c r="AB728">
        <v>-4</v>
      </c>
      <c r="AC728">
        <v>-85</v>
      </c>
      <c r="AD728">
        <v>-147</v>
      </c>
      <c r="AE728">
        <v>43137</v>
      </c>
      <c r="AF728">
        <v>45601</v>
      </c>
      <c r="AG728">
        <v>76001</v>
      </c>
      <c r="AH728">
        <v>1.73</v>
      </c>
      <c r="AI728" s="16">
        <v>0.99244361092054878</v>
      </c>
    </row>
    <row r="729" spans="1:35" x14ac:dyDescent="0.3">
      <c r="A729" t="s">
        <v>3821</v>
      </c>
      <c r="B729" t="s">
        <v>2566</v>
      </c>
      <c r="C729" t="s">
        <v>2566</v>
      </c>
      <c r="D729" t="s">
        <v>3820</v>
      </c>
      <c r="E729">
        <v>45601</v>
      </c>
      <c r="F729" t="s">
        <v>3012</v>
      </c>
      <c r="G729">
        <v>37416</v>
      </c>
      <c r="H729">
        <v>2297.1</v>
      </c>
      <c r="I729" t="s">
        <v>531</v>
      </c>
      <c r="J729" t="s">
        <v>532</v>
      </c>
      <c r="K729" t="s">
        <v>39</v>
      </c>
      <c r="L729" t="s">
        <v>87</v>
      </c>
      <c r="M729" t="s">
        <v>533</v>
      </c>
      <c r="N729" t="s">
        <v>5285</v>
      </c>
      <c r="O729" t="s">
        <v>70</v>
      </c>
      <c r="P729" t="s">
        <v>349</v>
      </c>
      <c r="Q729" t="s">
        <v>4551</v>
      </c>
      <c r="R729" t="s">
        <v>5287</v>
      </c>
      <c r="S729">
        <v>4</v>
      </c>
      <c r="T729">
        <v>1.9</v>
      </c>
      <c r="U729">
        <v>0.2</v>
      </c>
      <c r="V729">
        <v>403</v>
      </c>
      <c r="W729">
        <v>0.86</v>
      </c>
      <c r="X729">
        <v>47</v>
      </c>
      <c r="Y729">
        <v>0.26</v>
      </c>
      <c r="Z729">
        <v>5</v>
      </c>
      <c r="AA729">
        <v>-58</v>
      </c>
      <c r="AB729">
        <v>6</v>
      </c>
      <c r="AC729">
        <v>-53</v>
      </c>
      <c r="AD729">
        <v>-105</v>
      </c>
      <c r="AE729">
        <v>43055</v>
      </c>
      <c r="AF729">
        <v>45601</v>
      </c>
      <c r="AG729">
        <v>37401</v>
      </c>
      <c r="AH729">
        <v>1.88</v>
      </c>
      <c r="AI729" s="16">
        <v>0.98481591737117324</v>
      </c>
    </row>
    <row r="730" spans="1:35" x14ac:dyDescent="0.3">
      <c r="A730" t="s">
        <v>3822</v>
      </c>
      <c r="B730" t="s">
        <v>2566</v>
      </c>
      <c r="C730" t="s">
        <v>2566</v>
      </c>
      <c r="D730" t="s">
        <v>3820</v>
      </c>
      <c r="E730">
        <v>45601</v>
      </c>
      <c r="F730" t="s">
        <v>3823</v>
      </c>
      <c r="G730">
        <v>30528</v>
      </c>
      <c r="H730">
        <v>2820</v>
      </c>
      <c r="I730" t="s">
        <v>531</v>
      </c>
      <c r="J730" t="s">
        <v>532</v>
      </c>
      <c r="K730" t="s">
        <v>39</v>
      </c>
      <c r="L730" t="s">
        <v>87</v>
      </c>
      <c r="M730" t="s">
        <v>533</v>
      </c>
      <c r="N730" t="s">
        <v>5285</v>
      </c>
      <c r="O730" t="s">
        <v>50</v>
      </c>
      <c r="P730" t="s">
        <v>725</v>
      </c>
      <c r="Q730" t="s">
        <v>5288</v>
      </c>
      <c r="R730" t="s">
        <v>5289</v>
      </c>
      <c r="S730">
        <v>3</v>
      </c>
      <c r="T730">
        <v>2</v>
      </c>
      <c r="U730">
        <v>0.19</v>
      </c>
      <c r="V730">
        <v>470</v>
      </c>
      <c r="W730">
        <v>1.2</v>
      </c>
      <c r="X730">
        <v>80</v>
      </c>
      <c r="Y730">
        <v>0.3</v>
      </c>
      <c r="Z730">
        <v>7</v>
      </c>
      <c r="AA730">
        <v>-58</v>
      </c>
      <c r="AB730">
        <v>-55</v>
      </c>
      <c r="AC730">
        <v>37</v>
      </c>
      <c r="AD730">
        <v>-76</v>
      </c>
      <c r="AE730">
        <v>43201</v>
      </c>
      <c r="AF730">
        <v>45601</v>
      </c>
      <c r="AG730">
        <v>30528</v>
      </c>
      <c r="AH730">
        <v>1.97</v>
      </c>
      <c r="AI730" s="16">
        <v>0.99200267220531124</v>
      </c>
    </row>
    <row r="731" spans="1:35" x14ac:dyDescent="0.3">
      <c r="A731" t="s">
        <v>3824</v>
      </c>
      <c r="B731" t="s">
        <v>2566</v>
      </c>
      <c r="C731" t="s">
        <v>2566</v>
      </c>
      <c r="D731" t="s">
        <v>3820</v>
      </c>
      <c r="E731">
        <v>45601</v>
      </c>
      <c r="F731" t="s">
        <v>3825</v>
      </c>
      <c r="G731">
        <v>30337</v>
      </c>
      <c r="H731">
        <v>27648</v>
      </c>
      <c r="I731" t="s">
        <v>531</v>
      </c>
      <c r="J731" t="s">
        <v>532</v>
      </c>
      <c r="K731" t="s">
        <v>39</v>
      </c>
      <c r="L731" t="s">
        <v>50</v>
      </c>
      <c r="M731" t="s">
        <v>360</v>
      </c>
      <c r="N731" t="s">
        <v>5290</v>
      </c>
      <c r="O731" t="s">
        <v>87</v>
      </c>
      <c r="P731" t="s">
        <v>533</v>
      </c>
      <c r="Q731" t="s">
        <v>5285</v>
      </c>
      <c r="R731" t="s">
        <v>5291</v>
      </c>
      <c r="S731">
        <v>1</v>
      </c>
      <c r="T731">
        <v>1.6</v>
      </c>
      <c r="U731">
        <v>0.2</v>
      </c>
      <c r="V731">
        <v>512</v>
      </c>
      <c r="W731">
        <v>1.05</v>
      </c>
      <c r="X731">
        <v>77</v>
      </c>
      <c r="Y731">
        <v>0.3</v>
      </c>
      <c r="Z731">
        <v>5</v>
      </c>
      <c r="AA731">
        <v>-74</v>
      </c>
      <c r="AB731">
        <v>-1</v>
      </c>
      <c r="AC731">
        <v>151</v>
      </c>
      <c r="AD731">
        <v>76</v>
      </c>
      <c r="AE731">
        <v>30529</v>
      </c>
      <c r="AF731">
        <v>30272</v>
      </c>
      <c r="AG731">
        <v>45601</v>
      </c>
      <c r="AH731">
        <v>1.58</v>
      </c>
      <c r="AI731" s="16">
        <v>0.80992480416516022</v>
      </c>
    </row>
    <row r="732" spans="1:35" x14ac:dyDescent="0.3">
      <c r="A732" t="s">
        <v>3826</v>
      </c>
      <c r="B732" t="s">
        <v>2566</v>
      </c>
      <c r="C732" t="s">
        <v>2566</v>
      </c>
      <c r="D732" t="s">
        <v>3820</v>
      </c>
      <c r="E732">
        <v>45601</v>
      </c>
      <c r="F732" t="s">
        <v>3827</v>
      </c>
      <c r="G732">
        <v>75119</v>
      </c>
      <c r="H732">
        <v>1795.5</v>
      </c>
      <c r="I732" t="s">
        <v>531</v>
      </c>
      <c r="J732" t="s">
        <v>532</v>
      </c>
      <c r="K732" t="s">
        <v>39</v>
      </c>
      <c r="L732" t="s">
        <v>87</v>
      </c>
      <c r="M732" t="s">
        <v>533</v>
      </c>
      <c r="N732" t="s">
        <v>5285</v>
      </c>
      <c r="O732" t="s">
        <v>76</v>
      </c>
      <c r="P732" t="s">
        <v>1377</v>
      </c>
      <c r="Q732" t="s">
        <v>5292</v>
      </c>
      <c r="R732" t="s">
        <v>5293</v>
      </c>
      <c r="S732">
        <v>1</v>
      </c>
      <c r="T732">
        <v>1.66</v>
      </c>
      <c r="U732">
        <v>0.2</v>
      </c>
      <c r="V732">
        <v>1079</v>
      </c>
      <c r="W732">
        <v>1.95</v>
      </c>
      <c r="X732">
        <v>183</v>
      </c>
      <c r="Y732">
        <v>0.4</v>
      </c>
      <c r="Z732">
        <v>-24</v>
      </c>
      <c r="AA732">
        <v>-58</v>
      </c>
      <c r="AB732">
        <v>-5</v>
      </c>
      <c r="AC732">
        <v>-142</v>
      </c>
      <c r="AD732">
        <v>-205</v>
      </c>
      <c r="AE732">
        <v>46131</v>
      </c>
      <c r="AF732">
        <v>45601</v>
      </c>
      <c r="AG732">
        <v>75119</v>
      </c>
      <c r="AH732">
        <v>1.64</v>
      </c>
      <c r="AI732" s="16">
        <v>0.99283846743386339</v>
      </c>
    </row>
    <row r="733" spans="1:35" x14ac:dyDescent="0.3">
      <c r="A733" t="s">
        <v>3828</v>
      </c>
      <c r="B733" t="s">
        <v>2566</v>
      </c>
      <c r="C733" t="s">
        <v>2566</v>
      </c>
      <c r="D733" t="s">
        <v>3820</v>
      </c>
      <c r="E733">
        <v>45601</v>
      </c>
      <c r="F733" t="s">
        <v>3829</v>
      </c>
      <c r="G733">
        <v>75234</v>
      </c>
      <c r="H733">
        <v>12446</v>
      </c>
      <c r="I733" t="s">
        <v>531</v>
      </c>
      <c r="J733" t="s">
        <v>532</v>
      </c>
      <c r="K733" t="s">
        <v>39</v>
      </c>
      <c r="L733" t="s">
        <v>87</v>
      </c>
      <c r="M733" t="s">
        <v>533</v>
      </c>
      <c r="N733" t="s">
        <v>5285</v>
      </c>
      <c r="O733" t="s">
        <v>76</v>
      </c>
      <c r="P733" t="s">
        <v>1378</v>
      </c>
      <c r="Q733" t="s">
        <v>5294</v>
      </c>
      <c r="R733" t="s">
        <v>5295</v>
      </c>
      <c r="S733">
        <v>9</v>
      </c>
      <c r="T733">
        <v>1.75</v>
      </c>
      <c r="U733">
        <v>0.2</v>
      </c>
      <c r="V733">
        <v>1016</v>
      </c>
      <c r="W733">
        <v>1.72</v>
      </c>
      <c r="X733">
        <v>92</v>
      </c>
      <c r="Y733">
        <v>0.31</v>
      </c>
      <c r="Z733">
        <v>12</v>
      </c>
      <c r="AA733">
        <v>-58</v>
      </c>
      <c r="AB733">
        <v>58</v>
      </c>
      <c r="AC733">
        <v>-130</v>
      </c>
      <c r="AD733">
        <v>-130</v>
      </c>
      <c r="AE733">
        <v>43055</v>
      </c>
      <c r="AF733">
        <v>45601</v>
      </c>
      <c r="AG733">
        <v>75006</v>
      </c>
      <c r="AH733">
        <v>1.73</v>
      </c>
      <c r="AI733" s="16">
        <v>0.76579919016419162</v>
      </c>
    </row>
    <row r="734" spans="1:35" x14ac:dyDescent="0.3">
      <c r="A734" t="s">
        <v>3830</v>
      </c>
      <c r="B734" t="s">
        <v>2566</v>
      </c>
      <c r="C734" t="s">
        <v>2566</v>
      </c>
      <c r="D734" t="s">
        <v>3820</v>
      </c>
      <c r="E734">
        <v>45601</v>
      </c>
      <c r="F734" t="s">
        <v>3831</v>
      </c>
      <c r="G734">
        <v>75042</v>
      </c>
      <c r="H734">
        <v>1792.8</v>
      </c>
      <c r="I734" t="s">
        <v>531</v>
      </c>
      <c r="J734" t="s">
        <v>532</v>
      </c>
      <c r="K734" t="s">
        <v>39</v>
      </c>
      <c r="L734" t="s">
        <v>87</v>
      </c>
      <c r="M734" t="s">
        <v>533</v>
      </c>
      <c r="N734" t="s">
        <v>5285</v>
      </c>
      <c r="O734" t="s">
        <v>76</v>
      </c>
      <c r="P734" t="s">
        <v>1379</v>
      </c>
      <c r="Q734" t="s">
        <v>5296</v>
      </c>
      <c r="R734" t="s">
        <v>5297</v>
      </c>
      <c r="S734">
        <v>1</v>
      </c>
      <c r="T734">
        <v>1.8</v>
      </c>
      <c r="U734">
        <v>0.2</v>
      </c>
      <c r="V734">
        <v>996</v>
      </c>
      <c r="W734">
        <v>1.89</v>
      </c>
      <c r="X734">
        <v>86</v>
      </c>
      <c r="Y734">
        <v>0.3</v>
      </c>
      <c r="Z734">
        <v>21</v>
      </c>
      <c r="AA734">
        <v>-58</v>
      </c>
      <c r="AB734">
        <v>-3</v>
      </c>
      <c r="AC734">
        <v>-103</v>
      </c>
      <c r="AD734">
        <v>-164</v>
      </c>
      <c r="AE734">
        <v>45050</v>
      </c>
      <c r="AF734">
        <v>45601</v>
      </c>
      <c r="AG734">
        <v>75040</v>
      </c>
      <c r="AH734">
        <v>1.78</v>
      </c>
      <c r="AI734" s="16">
        <v>0.99283846743386339</v>
      </c>
    </row>
    <row r="735" spans="1:35" x14ac:dyDescent="0.3">
      <c r="A735" t="s">
        <v>3832</v>
      </c>
      <c r="B735" t="s">
        <v>2566</v>
      </c>
      <c r="C735" t="s">
        <v>2566</v>
      </c>
      <c r="D735" t="s">
        <v>3820</v>
      </c>
      <c r="E735">
        <v>45601</v>
      </c>
      <c r="F735" t="s">
        <v>3833</v>
      </c>
      <c r="G735">
        <v>76051</v>
      </c>
      <c r="H735">
        <v>23296</v>
      </c>
      <c r="I735" t="s">
        <v>531</v>
      </c>
      <c r="J735" t="s">
        <v>532</v>
      </c>
      <c r="K735" t="s">
        <v>39</v>
      </c>
      <c r="L735" t="s">
        <v>87</v>
      </c>
      <c r="M735" t="s">
        <v>533</v>
      </c>
      <c r="N735" t="s">
        <v>5285</v>
      </c>
      <c r="O735" t="s">
        <v>76</v>
      </c>
      <c r="P735" t="s">
        <v>1380</v>
      </c>
      <c r="Q735" t="s">
        <v>5298</v>
      </c>
      <c r="R735" t="s">
        <v>5299</v>
      </c>
      <c r="S735">
        <v>15</v>
      </c>
      <c r="T735">
        <v>1.75</v>
      </c>
      <c r="U735">
        <v>0.2</v>
      </c>
      <c r="V735">
        <v>1024</v>
      </c>
      <c r="W735">
        <v>2.09</v>
      </c>
      <c r="X735">
        <v>81</v>
      </c>
      <c r="Y735">
        <v>0.3</v>
      </c>
      <c r="Z735">
        <v>13</v>
      </c>
      <c r="AA735">
        <v>-58</v>
      </c>
      <c r="AB735">
        <v>-30</v>
      </c>
      <c r="AC735">
        <v>-130</v>
      </c>
      <c r="AD735">
        <v>-218</v>
      </c>
      <c r="AE735">
        <v>45640</v>
      </c>
      <c r="AF735">
        <v>45601</v>
      </c>
      <c r="AG735">
        <v>76051</v>
      </c>
      <c r="AH735">
        <v>1.73</v>
      </c>
      <c r="AI735" s="16">
        <v>0.99319410703096322</v>
      </c>
    </row>
    <row r="736" spans="1:35" x14ac:dyDescent="0.3">
      <c r="A736" t="s">
        <v>3834</v>
      </c>
      <c r="B736" t="s">
        <v>2566</v>
      </c>
      <c r="C736" t="s">
        <v>2566</v>
      </c>
      <c r="D736" t="s">
        <v>3820</v>
      </c>
      <c r="E736">
        <v>45601</v>
      </c>
      <c r="F736" t="s">
        <v>3835</v>
      </c>
      <c r="G736">
        <v>75141</v>
      </c>
      <c r="H736">
        <v>1771</v>
      </c>
      <c r="I736" t="s">
        <v>531</v>
      </c>
      <c r="J736" t="s">
        <v>532</v>
      </c>
      <c r="K736" t="s">
        <v>39</v>
      </c>
      <c r="L736" t="s">
        <v>87</v>
      </c>
      <c r="M736" t="s">
        <v>533</v>
      </c>
      <c r="N736" t="s">
        <v>5285</v>
      </c>
      <c r="O736" t="s">
        <v>76</v>
      </c>
      <c r="P736" t="s">
        <v>1381</v>
      </c>
      <c r="Q736" t="s">
        <v>5300</v>
      </c>
      <c r="R736" t="s">
        <v>5301</v>
      </c>
      <c r="S736">
        <v>2</v>
      </c>
      <c r="T736">
        <v>1.75</v>
      </c>
      <c r="U736">
        <v>0.2</v>
      </c>
      <c r="V736">
        <v>1012</v>
      </c>
      <c r="W736">
        <v>1.95</v>
      </c>
      <c r="X736">
        <v>60</v>
      </c>
      <c r="Y736">
        <v>0.28000000000000003</v>
      </c>
      <c r="Z736">
        <v>10</v>
      </c>
      <c r="AA736">
        <v>-58</v>
      </c>
      <c r="AB736">
        <v>3</v>
      </c>
      <c r="AC736">
        <v>-130</v>
      </c>
      <c r="AD736">
        <v>-185</v>
      </c>
      <c r="AE736">
        <v>43125</v>
      </c>
      <c r="AF736">
        <v>45601</v>
      </c>
      <c r="AG736">
        <v>75141</v>
      </c>
      <c r="AH736">
        <v>1.73</v>
      </c>
      <c r="AI736" s="16">
        <v>0.99319410703096322</v>
      </c>
    </row>
    <row r="737" spans="1:35" x14ac:dyDescent="0.3">
      <c r="A737" t="s">
        <v>3836</v>
      </c>
      <c r="B737" t="s">
        <v>2566</v>
      </c>
      <c r="C737" t="s">
        <v>2566</v>
      </c>
      <c r="D737" t="s">
        <v>3820</v>
      </c>
      <c r="E737">
        <v>45601</v>
      </c>
      <c r="F737" t="s">
        <v>2854</v>
      </c>
      <c r="G737">
        <v>38301</v>
      </c>
      <c r="H737">
        <v>5248.8</v>
      </c>
      <c r="I737" t="s">
        <v>531</v>
      </c>
      <c r="J737" t="s">
        <v>532</v>
      </c>
      <c r="K737" t="s">
        <v>39</v>
      </c>
      <c r="L737" t="s">
        <v>87</v>
      </c>
      <c r="M737" t="s">
        <v>533</v>
      </c>
      <c r="N737" t="s">
        <v>5285</v>
      </c>
      <c r="O737" t="s">
        <v>70</v>
      </c>
      <c r="P737" t="s">
        <v>71</v>
      </c>
      <c r="Q737" t="s">
        <v>4407</v>
      </c>
      <c r="R737" t="s">
        <v>5302</v>
      </c>
      <c r="S737">
        <v>10</v>
      </c>
      <c r="T737">
        <v>1.8</v>
      </c>
      <c r="U737">
        <v>0.2</v>
      </c>
      <c r="V737">
        <v>486</v>
      </c>
      <c r="W737">
        <v>1.06</v>
      </c>
      <c r="X737">
        <v>87</v>
      </c>
      <c r="Y737">
        <v>0.31</v>
      </c>
      <c r="Z737">
        <v>7</v>
      </c>
      <c r="AA737">
        <v>-58</v>
      </c>
      <c r="AB737">
        <v>-22</v>
      </c>
      <c r="AC737">
        <v>269</v>
      </c>
      <c r="AD737">
        <v>189</v>
      </c>
      <c r="AE737">
        <v>43125</v>
      </c>
      <c r="AF737">
        <v>45601</v>
      </c>
      <c r="AG737">
        <v>38301</v>
      </c>
      <c r="AH737">
        <v>1.78</v>
      </c>
      <c r="AI737" s="16">
        <v>0.99030557257371576</v>
      </c>
    </row>
    <row r="738" spans="1:35" x14ac:dyDescent="0.3">
      <c r="A738" t="s">
        <v>3837</v>
      </c>
      <c r="B738" t="s">
        <v>2566</v>
      </c>
      <c r="C738" t="s">
        <v>2566</v>
      </c>
      <c r="D738" t="s">
        <v>3820</v>
      </c>
      <c r="E738">
        <v>45601</v>
      </c>
      <c r="F738" t="s">
        <v>2744</v>
      </c>
      <c r="G738">
        <v>37089</v>
      </c>
      <c r="H738">
        <v>3730</v>
      </c>
      <c r="I738" t="s">
        <v>531</v>
      </c>
      <c r="J738" t="s">
        <v>532</v>
      </c>
      <c r="K738" t="s">
        <v>39</v>
      </c>
      <c r="L738" t="s">
        <v>87</v>
      </c>
      <c r="M738" t="s">
        <v>533</v>
      </c>
      <c r="N738" t="s">
        <v>5285</v>
      </c>
      <c r="O738" t="s">
        <v>70</v>
      </c>
      <c r="P738" t="s">
        <v>139</v>
      </c>
      <c r="Q738" t="s">
        <v>4306</v>
      </c>
      <c r="R738" t="s">
        <v>5303</v>
      </c>
      <c r="S738">
        <v>4</v>
      </c>
      <c r="T738">
        <v>2</v>
      </c>
      <c r="U738">
        <v>0.2</v>
      </c>
      <c r="V738">
        <v>373</v>
      </c>
      <c r="W738">
        <v>0.84</v>
      </c>
      <c r="X738">
        <v>50</v>
      </c>
      <c r="Y738">
        <v>0.28000000000000003</v>
      </c>
      <c r="Z738">
        <v>5</v>
      </c>
      <c r="AA738">
        <v>-58</v>
      </c>
      <c r="AB738">
        <v>-16</v>
      </c>
      <c r="AC738">
        <v>20</v>
      </c>
      <c r="AD738">
        <v>-54</v>
      </c>
      <c r="AE738">
        <v>43025</v>
      </c>
      <c r="AF738">
        <v>45601</v>
      </c>
      <c r="AG738">
        <v>37086</v>
      </c>
      <c r="AH738">
        <v>1.98</v>
      </c>
      <c r="AI738" s="16">
        <v>0.993516095802918</v>
      </c>
    </row>
    <row r="739" spans="1:35" x14ac:dyDescent="0.3">
      <c r="A739" t="s">
        <v>3838</v>
      </c>
      <c r="B739" t="s">
        <v>2566</v>
      </c>
      <c r="C739" t="s">
        <v>2566</v>
      </c>
      <c r="D739" t="s">
        <v>3820</v>
      </c>
      <c r="E739">
        <v>45601</v>
      </c>
      <c r="F739" t="s">
        <v>2635</v>
      </c>
      <c r="G739">
        <v>38118</v>
      </c>
      <c r="H739">
        <v>1000.8</v>
      </c>
      <c r="I739" t="s">
        <v>531</v>
      </c>
      <c r="J739" t="s">
        <v>532</v>
      </c>
      <c r="K739" t="s">
        <v>39</v>
      </c>
      <c r="L739" t="s">
        <v>87</v>
      </c>
      <c r="M739" t="s">
        <v>533</v>
      </c>
      <c r="N739" t="s">
        <v>5285</v>
      </c>
      <c r="O739" t="s">
        <v>70</v>
      </c>
      <c r="P739" t="s">
        <v>75</v>
      </c>
      <c r="Q739" t="s">
        <v>4419</v>
      </c>
      <c r="R739" t="s">
        <v>5304</v>
      </c>
      <c r="S739">
        <v>1</v>
      </c>
      <c r="T739">
        <v>1.8</v>
      </c>
      <c r="U739">
        <v>0.2</v>
      </c>
      <c r="V739">
        <v>556</v>
      </c>
      <c r="W739">
        <v>0.92</v>
      </c>
      <c r="X739">
        <v>45</v>
      </c>
      <c r="Y739">
        <v>0.25</v>
      </c>
      <c r="Z739">
        <v>5</v>
      </c>
      <c r="AA739">
        <v>-58</v>
      </c>
      <c r="AB739">
        <v>43</v>
      </c>
      <c r="AC739">
        <v>256</v>
      </c>
      <c r="AD739">
        <v>241</v>
      </c>
      <c r="AE739">
        <v>43201</v>
      </c>
      <c r="AF739">
        <v>45601</v>
      </c>
      <c r="AG739">
        <v>38101</v>
      </c>
      <c r="AH739">
        <v>1.78</v>
      </c>
      <c r="AI739" s="16">
        <v>0.9909460161895367</v>
      </c>
    </row>
    <row r="740" spans="1:35" x14ac:dyDescent="0.3">
      <c r="A740" t="s">
        <v>3839</v>
      </c>
      <c r="B740" t="s">
        <v>2566</v>
      </c>
      <c r="C740" t="s">
        <v>2566</v>
      </c>
      <c r="D740" t="s">
        <v>3820</v>
      </c>
      <c r="E740">
        <v>45601</v>
      </c>
      <c r="F740" t="s">
        <v>2637</v>
      </c>
      <c r="G740">
        <v>37127</v>
      </c>
      <c r="H740">
        <v>1484</v>
      </c>
      <c r="I740" t="s">
        <v>531</v>
      </c>
      <c r="J740" t="s">
        <v>532</v>
      </c>
      <c r="K740" t="s">
        <v>39</v>
      </c>
      <c r="L740" t="s">
        <v>87</v>
      </c>
      <c r="M740" t="s">
        <v>533</v>
      </c>
      <c r="N740" t="s">
        <v>5285</v>
      </c>
      <c r="O740" t="s">
        <v>70</v>
      </c>
      <c r="P740" t="s">
        <v>611</v>
      </c>
      <c r="Q740" t="s">
        <v>5305</v>
      </c>
      <c r="R740" t="s">
        <v>5306</v>
      </c>
      <c r="S740">
        <v>2</v>
      </c>
      <c r="T740">
        <v>2</v>
      </c>
      <c r="U740">
        <v>0.2</v>
      </c>
      <c r="V740">
        <v>371</v>
      </c>
      <c r="W740">
        <v>0.88</v>
      </c>
      <c r="X740">
        <v>108</v>
      </c>
      <c r="Y740">
        <v>0.35</v>
      </c>
      <c r="Z740">
        <v>3</v>
      </c>
      <c r="AA740">
        <v>-58</v>
      </c>
      <c r="AB740">
        <v>-26</v>
      </c>
      <c r="AC740">
        <v>20</v>
      </c>
      <c r="AD740">
        <v>-64</v>
      </c>
      <c r="AE740">
        <v>44256</v>
      </c>
      <c r="AF740">
        <v>45601</v>
      </c>
      <c r="AG740">
        <v>37127</v>
      </c>
      <c r="AH740">
        <v>1.98</v>
      </c>
      <c r="AI740" s="16">
        <v>0.97059638108138113</v>
      </c>
    </row>
    <row r="741" spans="1:35" x14ac:dyDescent="0.3">
      <c r="A741" t="s">
        <v>3840</v>
      </c>
      <c r="B741" t="s">
        <v>2566</v>
      </c>
      <c r="C741" t="s">
        <v>2566</v>
      </c>
      <c r="D741" t="s">
        <v>3820</v>
      </c>
      <c r="E741">
        <v>45601</v>
      </c>
      <c r="F741" t="s">
        <v>3612</v>
      </c>
      <c r="G741">
        <v>30071</v>
      </c>
      <c r="H741">
        <v>1018</v>
      </c>
      <c r="I741" t="s">
        <v>531</v>
      </c>
      <c r="J741" t="s">
        <v>532</v>
      </c>
      <c r="K741" t="s">
        <v>39</v>
      </c>
      <c r="L741" t="s">
        <v>87</v>
      </c>
      <c r="M741" t="s">
        <v>533</v>
      </c>
      <c r="N741" t="s">
        <v>5285</v>
      </c>
      <c r="O741" t="s">
        <v>50</v>
      </c>
      <c r="P741" t="s">
        <v>422</v>
      </c>
      <c r="Q741" t="s">
        <v>5101</v>
      </c>
      <c r="R741" t="s">
        <v>5307</v>
      </c>
      <c r="S741">
        <v>1</v>
      </c>
      <c r="T741">
        <v>2</v>
      </c>
      <c r="U741">
        <v>0.2</v>
      </c>
      <c r="V741">
        <v>509</v>
      </c>
      <c r="W741">
        <v>1.17</v>
      </c>
      <c r="X741">
        <v>153</v>
      </c>
      <c r="Y741">
        <v>0.4</v>
      </c>
      <c r="Z741">
        <v>5</v>
      </c>
      <c r="AA741">
        <v>-58</v>
      </c>
      <c r="AB741">
        <v>-30</v>
      </c>
      <c r="AC741">
        <v>83</v>
      </c>
      <c r="AD741">
        <v>-5</v>
      </c>
      <c r="AE741">
        <v>44256</v>
      </c>
      <c r="AF741">
        <v>45601</v>
      </c>
      <c r="AG741">
        <v>30003</v>
      </c>
      <c r="AH741">
        <v>1.98</v>
      </c>
      <c r="AI741" s="16">
        <v>0.99244361092054878</v>
      </c>
    </row>
    <row r="742" spans="1:35" x14ac:dyDescent="0.3">
      <c r="A742" t="s">
        <v>3841</v>
      </c>
      <c r="B742" t="s">
        <v>2566</v>
      </c>
      <c r="C742" t="s">
        <v>2566</v>
      </c>
      <c r="D742" t="s">
        <v>3820</v>
      </c>
      <c r="E742">
        <v>45601</v>
      </c>
      <c r="F742" t="s">
        <v>3842</v>
      </c>
      <c r="G742">
        <v>30082</v>
      </c>
      <c r="H742">
        <v>1968</v>
      </c>
      <c r="I742" t="s">
        <v>531</v>
      </c>
      <c r="J742" t="s">
        <v>532</v>
      </c>
      <c r="K742" t="s">
        <v>39</v>
      </c>
      <c r="L742" t="s">
        <v>87</v>
      </c>
      <c r="M742" t="s">
        <v>533</v>
      </c>
      <c r="N742" t="s">
        <v>5285</v>
      </c>
      <c r="O742" t="s">
        <v>50</v>
      </c>
      <c r="P742" t="s">
        <v>828</v>
      </c>
      <c r="Q742" t="s">
        <v>5308</v>
      </c>
      <c r="R742" t="s">
        <v>5309</v>
      </c>
      <c r="S742">
        <v>3</v>
      </c>
      <c r="T742">
        <v>1.93</v>
      </c>
      <c r="U742">
        <v>0.2</v>
      </c>
      <c r="V742">
        <v>512</v>
      </c>
      <c r="W742">
        <v>1.1299999999999999</v>
      </c>
      <c r="X742">
        <v>191</v>
      </c>
      <c r="Y742">
        <v>0.47</v>
      </c>
      <c r="Z742">
        <v>36</v>
      </c>
      <c r="AA742">
        <v>-58</v>
      </c>
      <c r="AB742">
        <v>-20</v>
      </c>
      <c r="AC742">
        <v>14</v>
      </c>
      <c r="AD742">
        <v>-64</v>
      </c>
      <c r="AE742">
        <v>43026</v>
      </c>
      <c r="AF742">
        <v>45601</v>
      </c>
      <c r="AG742">
        <v>30080</v>
      </c>
      <c r="AH742">
        <v>1.91</v>
      </c>
      <c r="AI742" s="16">
        <v>0.99200267220531124</v>
      </c>
    </row>
    <row r="743" spans="1:35" x14ac:dyDescent="0.3">
      <c r="A743" t="s">
        <v>3843</v>
      </c>
      <c r="B743" t="s">
        <v>2566</v>
      </c>
      <c r="C743" t="s">
        <v>2566</v>
      </c>
      <c r="D743" t="s">
        <v>3820</v>
      </c>
      <c r="E743">
        <v>45601</v>
      </c>
      <c r="F743" t="s">
        <v>2902</v>
      </c>
      <c r="G743">
        <v>30024</v>
      </c>
      <c r="H743">
        <v>1034</v>
      </c>
      <c r="I743" t="s">
        <v>531</v>
      </c>
      <c r="J743" t="s">
        <v>532</v>
      </c>
      <c r="K743" t="s">
        <v>39</v>
      </c>
      <c r="L743" t="s">
        <v>87</v>
      </c>
      <c r="M743" t="s">
        <v>533</v>
      </c>
      <c r="N743" t="s">
        <v>5285</v>
      </c>
      <c r="O743" t="s">
        <v>50</v>
      </c>
      <c r="P743" t="s">
        <v>543</v>
      </c>
      <c r="Q743" t="s">
        <v>4454</v>
      </c>
      <c r="R743" t="s">
        <v>5310</v>
      </c>
      <c r="S743">
        <v>1</v>
      </c>
      <c r="T743">
        <v>1.96</v>
      </c>
      <c r="U743">
        <v>0.2</v>
      </c>
      <c r="V743">
        <v>528</v>
      </c>
      <c r="W743">
        <v>0.92</v>
      </c>
      <c r="X743">
        <v>36</v>
      </c>
      <c r="Y743">
        <v>0.25</v>
      </c>
      <c r="Z743">
        <v>-30</v>
      </c>
      <c r="AA743">
        <v>-58</v>
      </c>
      <c r="AB743">
        <v>29</v>
      </c>
      <c r="AC743">
        <v>114</v>
      </c>
      <c r="AD743">
        <v>85</v>
      </c>
      <c r="AE743">
        <v>43137</v>
      </c>
      <c r="AF743">
        <v>45601</v>
      </c>
      <c r="AG743">
        <v>30174</v>
      </c>
      <c r="AH743">
        <v>1.94</v>
      </c>
      <c r="AI743" s="16">
        <v>0.99244361092054878</v>
      </c>
    </row>
    <row r="744" spans="1:35" x14ac:dyDescent="0.3">
      <c r="A744" t="s">
        <v>3844</v>
      </c>
      <c r="B744" t="s">
        <v>2566</v>
      </c>
      <c r="C744" t="s">
        <v>2566</v>
      </c>
      <c r="D744" t="s">
        <v>3825</v>
      </c>
      <c r="E744">
        <v>30337</v>
      </c>
      <c r="F744" t="s">
        <v>3820</v>
      </c>
      <c r="G744">
        <v>45601</v>
      </c>
      <c r="H744">
        <v>819.2</v>
      </c>
      <c r="I744" t="s">
        <v>531</v>
      </c>
      <c r="J744" t="s">
        <v>532</v>
      </c>
      <c r="K744" t="s">
        <v>39</v>
      </c>
      <c r="L744" t="s">
        <v>50</v>
      </c>
      <c r="M744" t="s">
        <v>360</v>
      </c>
      <c r="N744" t="s">
        <v>5290</v>
      </c>
      <c r="O744" t="s">
        <v>87</v>
      </c>
      <c r="P744" t="s">
        <v>533</v>
      </c>
      <c r="Q744" t="s">
        <v>5285</v>
      </c>
      <c r="R744" t="s">
        <v>5291</v>
      </c>
      <c r="S744">
        <v>1</v>
      </c>
      <c r="T744">
        <v>1.6</v>
      </c>
      <c r="U744">
        <v>0.2</v>
      </c>
      <c r="V744">
        <v>512</v>
      </c>
      <c r="W744">
        <v>1.05</v>
      </c>
      <c r="X744">
        <v>77</v>
      </c>
      <c r="Y744">
        <v>0.3</v>
      </c>
      <c r="Z744">
        <v>5</v>
      </c>
      <c r="AA744">
        <v>-74</v>
      </c>
      <c r="AB744">
        <v>-1</v>
      </c>
      <c r="AC744">
        <v>151</v>
      </c>
      <c r="AD744">
        <v>76</v>
      </c>
      <c r="AE744">
        <v>30529</v>
      </c>
      <c r="AF744">
        <v>30272</v>
      </c>
      <c r="AG744">
        <v>45601</v>
      </c>
      <c r="AH744">
        <v>1.58</v>
      </c>
      <c r="AI744" s="16">
        <v>0.80992480416516022</v>
      </c>
    </row>
    <row r="745" spans="1:35" x14ac:dyDescent="0.3">
      <c r="A745" t="s">
        <v>3845</v>
      </c>
      <c r="B745" t="s">
        <v>2566</v>
      </c>
      <c r="C745" t="s">
        <v>2566</v>
      </c>
      <c r="D745" t="s">
        <v>2808</v>
      </c>
      <c r="E745">
        <v>43216</v>
      </c>
      <c r="F745" t="s">
        <v>2744</v>
      </c>
      <c r="G745">
        <v>37089</v>
      </c>
      <c r="H745">
        <v>790</v>
      </c>
      <c r="I745" t="s">
        <v>531</v>
      </c>
      <c r="J745" t="s">
        <v>532</v>
      </c>
      <c r="K745" t="s">
        <v>39</v>
      </c>
      <c r="L745" t="s">
        <v>87</v>
      </c>
      <c r="M745" t="s">
        <v>393</v>
      </c>
      <c r="N745" t="s">
        <v>4368</v>
      </c>
      <c r="O745" t="s">
        <v>70</v>
      </c>
      <c r="P745" t="s">
        <v>139</v>
      </c>
      <c r="Q745" t="s">
        <v>4306</v>
      </c>
      <c r="R745" t="s">
        <v>5311</v>
      </c>
      <c r="S745">
        <v>1</v>
      </c>
      <c r="T745">
        <v>2</v>
      </c>
      <c r="U745">
        <v>0.2</v>
      </c>
      <c r="V745">
        <v>395</v>
      </c>
      <c r="W745">
        <v>1.78</v>
      </c>
      <c r="X745">
        <v>10</v>
      </c>
      <c r="Y745">
        <v>0.25</v>
      </c>
      <c r="Z745">
        <v>3</v>
      </c>
      <c r="AA745">
        <v>-4</v>
      </c>
      <c r="AB745">
        <v>-239</v>
      </c>
      <c r="AC745">
        <v>-8</v>
      </c>
      <c r="AD745">
        <v>-251</v>
      </c>
      <c r="AE745">
        <v>43123</v>
      </c>
      <c r="AF745">
        <v>43201</v>
      </c>
      <c r="AG745">
        <v>37086</v>
      </c>
      <c r="AH745">
        <v>1.98</v>
      </c>
      <c r="AI745" s="16">
        <v>1</v>
      </c>
    </row>
    <row r="746" spans="1:35" x14ac:dyDescent="0.3">
      <c r="A746" t="s">
        <v>3846</v>
      </c>
      <c r="B746" t="s">
        <v>2587</v>
      </c>
      <c r="C746" t="s">
        <v>2587</v>
      </c>
      <c r="D746" t="s">
        <v>3847</v>
      </c>
      <c r="E746">
        <v>40004</v>
      </c>
      <c r="F746" t="s">
        <v>3069</v>
      </c>
      <c r="G746">
        <v>60628</v>
      </c>
      <c r="H746">
        <v>14477.75</v>
      </c>
      <c r="I746" t="s">
        <v>719</v>
      </c>
      <c r="J746" t="s">
        <v>720</v>
      </c>
      <c r="K746" t="s">
        <v>39</v>
      </c>
      <c r="L746" t="s">
        <v>53</v>
      </c>
      <c r="M746" t="s">
        <v>159</v>
      </c>
      <c r="N746" t="s">
        <v>5095</v>
      </c>
      <c r="O746" t="s">
        <v>44</v>
      </c>
      <c r="P746" t="s">
        <v>679</v>
      </c>
      <c r="Q746" t="s">
        <v>5312</v>
      </c>
      <c r="R746" t="s">
        <v>5313</v>
      </c>
      <c r="S746">
        <v>36</v>
      </c>
      <c r="T746">
        <v>1.75</v>
      </c>
      <c r="U746">
        <v>0.24</v>
      </c>
      <c r="V746">
        <v>356</v>
      </c>
      <c r="W746">
        <v>0.98</v>
      </c>
      <c r="X746">
        <v>0</v>
      </c>
      <c r="Y746">
        <v>0.25</v>
      </c>
      <c r="Z746">
        <v>-29</v>
      </c>
      <c r="AA746">
        <v>5</v>
      </c>
      <c r="AB746">
        <v>-49</v>
      </c>
      <c r="AC746">
        <v>66</v>
      </c>
      <c r="AD746">
        <v>22</v>
      </c>
      <c r="AE746">
        <v>60601</v>
      </c>
      <c r="AF746">
        <v>60601</v>
      </c>
      <c r="AG746">
        <v>40004</v>
      </c>
      <c r="AH746">
        <v>1.77</v>
      </c>
      <c r="AI746" s="16">
        <v>0.82857142857142851</v>
      </c>
    </row>
    <row r="747" spans="1:35" x14ac:dyDescent="0.3">
      <c r="A747" t="s">
        <v>3848</v>
      </c>
      <c r="B747" t="s">
        <v>2587</v>
      </c>
      <c r="C747" t="s">
        <v>2587</v>
      </c>
      <c r="D747" t="s">
        <v>3069</v>
      </c>
      <c r="E747">
        <v>60628</v>
      </c>
      <c r="F747" t="s">
        <v>3847</v>
      </c>
      <c r="G747">
        <v>40004</v>
      </c>
      <c r="H747">
        <v>16128</v>
      </c>
      <c r="I747" t="s">
        <v>719</v>
      </c>
      <c r="J747" t="s">
        <v>720</v>
      </c>
      <c r="K747" t="s">
        <v>39</v>
      </c>
      <c r="L747" t="s">
        <v>53</v>
      </c>
      <c r="M747" t="s">
        <v>159</v>
      </c>
      <c r="N747" t="s">
        <v>5095</v>
      </c>
      <c r="O747" t="s">
        <v>44</v>
      </c>
      <c r="P747" t="s">
        <v>679</v>
      </c>
      <c r="Q747" t="s">
        <v>5312</v>
      </c>
      <c r="R747" t="s">
        <v>5313</v>
      </c>
      <c r="S747">
        <v>36</v>
      </c>
      <c r="T747">
        <v>1.75</v>
      </c>
      <c r="U747">
        <v>0.24</v>
      </c>
      <c r="V747">
        <v>356</v>
      </c>
      <c r="W747">
        <v>0.98</v>
      </c>
      <c r="X747">
        <v>0</v>
      </c>
      <c r="Y747">
        <v>0.25</v>
      </c>
      <c r="Z747">
        <v>-29</v>
      </c>
      <c r="AA747">
        <v>5</v>
      </c>
      <c r="AB747">
        <v>-49</v>
      </c>
      <c r="AC747">
        <v>66</v>
      </c>
      <c r="AD747">
        <v>22</v>
      </c>
      <c r="AE747">
        <v>60601</v>
      </c>
      <c r="AF747">
        <v>60601</v>
      </c>
      <c r="AG747">
        <v>40004</v>
      </c>
      <c r="AH747">
        <v>1.77</v>
      </c>
      <c r="AI747" s="16">
        <v>0.82857142857142851</v>
      </c>
    </row>
    <row r="748" spans="1:35" x14ac:dyDescent="0.3">
      <c r="A748" t="s">
        <v>3849</v>
      </c>
      <c r="B748" t="s">
        <v>3850</v>
      </c>
      <c r="C748" t="s">
        <v>2595</v>
      </c>
      <c r="D748" t="s">
        <v>3851</v>
      </c>
      <c r="E748">
        <v>45377</v>
      </c>
      <c r="F748" t="s">
        <v>3852</v>
      </c>
      <c r="G748">
        <v>55432</v>
      </c>
      <c r="H748">
        <v>18458.5</v>
      </c>
      <c r="I748" t="s">
        <v>1438</v>
      </c>
      <c r="J748" t="s">
        <v>1439</v>
      </c>
      <c r="K748" t="s">
        <v>39</v>
      </c>
      <c r="L748" t="s">
        <v>87</v>
      </c>
      <c r="M748" t="s">
        <v>1435</v>
      </c>
      <c r="N748" t="s">
        <v>5314</v>
      </c>
      <c r="O748" t="s">
        <v>900</v>
      </c>
      <c r="P748" t="s">
        <v>1106</v>
      </c>
      <c r="Q748" t="s">
        <v>5315</v>
      </c>
      <c r="R748" t="s">
        <v>5316</v>
      </c>
      <c r="S748">
        <v>27</v>
      </c>
      <c r="T748">
        <v>1.45</v>
      </c>
      <c r="U748">
        <v>0.24</v>
      </c>
      <c r="V748">
        <v>670</v>
      </c>
      <c r="W748">
        <v>1.37</v>
      </c>
      <c r="X748">
        <v>87</v>
      </c>
      <c r="Y748">
        <v>0.31</v>
      </c>
      <c r="Z748">
        <v>25</v>
      </c>
      <c r="AA748">
        <v>-33</v>
      </c>
      <c r="AB748">
        <v>4</v>
      </c>
      <c r="AC748">
        <v>-289</v>
      </c>
      <c r="AD748">
        <v>-318</v>
      </c>
      <c r="AE748">
        <v>43125</v>
      </c>
      <c r="AF748">
        <v>45377</v>
      </c>
      <c r="AG748">
        <v>55432</v>
      </c>
      <c r="AH748">
        <v>1.47</v>
      </c>
      <c r="AI748" s="16">
        <v>0.79039451114922821</v>
      </c>
    </row>
    <row r="749" spans="1:35" x14ac:dyDescent="0.3">
      <c r="A749" t="s">
        <v>3853</v>
      </c>
      <c r="B749" t="s">
        <v>3854</v>
      </c>
      <c r="C749" t="s">
        <v>3855</v>
      </c>
      <c r="D749" t="s">
        <v>3856</v>
      </c>
      <c r="E749">
        <v>37309</v>
      </c>
      <c r="F749" t="s">
        <v>3857</v>
      </c>
      <c r="G749">
        <v>53105</v>
      </c>
      <c r="H749">
        <v>988.5</v>
      </c>
      <c r="I749" t="s">
        <v>1671</v>
      </c>
      <c r="J749" t="s">
        <v>1672</v>
      </c>
      <c r="K749" t="s">
        <v>39</v>
      </c>
      <c r="L749" t="s">
        <v>70</v>
      </c>
      <c r="M749" t="s">
        <v>597</v>
      </c>
      <c r="N749" t="s">
        <v>5317</v>
      </c>
      <c r="O749" t="s">
        <v>140</v>
      </c>
      <c r="P749" t="s">
        <v>695</v>
      </c>
      <c r="Q749" t="s">
        <v>5318</v>
      </c>
      <c r="R749" t="s">
        <v>5319</v>
      </c>
      <c r="S749">
        <v>1</v>
      </c>
      <c r="T749">
        <v>1.59</v>
      </c>
      <c r="U749">
        <v>0.21</v>
      </c>
      <c r="V749">
        <v>659</v>
      </c>
      <c r="W749">
        <v>1.39</v>
      </c>
      <c r="X749">
        <v>42</v>
      </c>
      <c r="Y749">
        <v>0.25</v>
      </c>
      <c r="Z749">
        <v>54</v>
      </c>
      <c r="AA749">
        <v>-91</v>
      </c>
      <c r="AB749">
        <v>0</v>
      </c>
      <c r="AC749">
        <v>123</v>
      </c>
      <c r="AD749">
        <v>32</v>
      </c>
      <c r="AE749">
        <v>30719</v>
      </c>
      <c r="AF749">
        <v>37309</v>
      </c>
      <c r="AG749">
        <v>53105</v>
      </c>
      <c r="AH749">
        <v>1.58</v>
      </c>
      <c r="AI749" s="16">
        <v>0.80430107526881722</v>
      </c>
    </row>
    <row r="750" spans="1:35" x14ac:dyDescent="0.3">
      <c r="A750" t="s">
        <v>3858</v>
      </c>
      <c r="B750" t="s">
        <v>3854</v>
      </c>
      <c r="C750" t="s">
        <v>3855</v>
      </c>
      <c r="D750" t="s">
        <v>3856</v>
      </c>
      <c r="E750">
        <v>37309</v>
      </c>
      <c r="F750" t="s">
        <v>3859</v>
      </c>
      <c r="G750">
        <v>54929</v>
      </c>
      <c r="H750">
        <v>2676</v>
      </c>
      <c r="I750" t="s">
        <v>1671</v>
      </c>
      <c r="J750" t="s">
        <v>1672</v>
      </c>
      <c r="K750" t="s">
        <v>39</v>
      </c>
      <c r="L750" t="s">
        <v>70</v>
      </c>
      <c r="M750" t="s">
        <v>597</v>
      </c>
      <c r="N750" t="s">
        <v>5317</v>
      </c>
      <c r="O750" t="s">
        <v>140</v>
      </c>
      <c r="P750" t="s">
        <v>1680</v>
      </c>
      <c r="Q750" t="s">
        <v>5320</v>
      </c>
      <c r="R750" t="s">
        <v>5321</v>
      </c>
      <c r="S750">
        <v>2</v>
      </c>
      <c r="T750">
        <v>1.68</v>
      </c>
      <c r="U750">
        <v>0.21</v>
      </c>
      <c r="V750">
        <v>797</v>
      </c>
      <c r="W750">
        <v>1.51</v>
      </c>
      <c r="X750">
        <v>94</v>
      </c>
      <c r="Y750">
        <v>0.3</v>
      </c>
      <c r="Z750">
        <v>53</v>
      </c>
      <c r="AA750">
        <v>-91</v>
      </c>
      <c r="AB750">
        <v>69</v>
      </c>
      <c r="AC750">
        <v>274</v>
      </c>
      <c r="AD750">
        <v>252</v>
      </c>
      <c r="AE750">
        <v>37087</v>
      </c>
      <c r="AF750">
        <v>37309</v>
      </c>
      <c r="AG750">
        <v>54929</v>
      </c>
      <c r="AH750">
        <v>1.67</v>
      </c>
      <c r="AI750" s="16">
        <v>0.78520169901161407</v>
      </c>
    </row>
    <row r="751" spans="1:35" x14ac:dyDescent="0.3">
      <c r="A751" t="s">
        <v>3860</v>
      </c>
      <c r="B751" t="s">
        <v>3854</v>
      </c>
      <c r="C751" t="s">
        <v>3855</v>
      </c>
      <c r="D751" t="s">
        <v>3856</v>
      </c>
      <c r="E751">
        <v>37309</v>
      </c>
      <c r="F751" t="s">
        <v>3789</v>
      </c>
      <c r="G751">
        <v>47933</v>
      </c>
      <c r="H751">
        <v>1638</v>
      </c>
      <c r="I751" t="s">
        <v>1671</v>
      </c>
      <c r="J751" t="s">
        <v>1672</v>
      </c>
      <c r="K751" t="s">
        <v>39</v>
      </c>
      <c r="L751" t="s">
        <v>70</v>
      </c>
      <c r="M751" t="s">
        <v>597</v>
      </c>
      <c r="N751" t="s">
        <v>5317</v>
      </c>
      <c r="O751" t="s">
        <v>42</v>
      </c>
      <c r="P751" t="s">
        <v>1673</v>
      </c>
      <c r="Q751" t="s">
        <v>5258</v>
      </c>
      <c r="R751" t="s">
        <v>5322</v>
      </c>
      <c r="S751">
        <v>2</v>
      </c>
      <c r="T751">
        <v>1.82</v>
      </c>
      <c r="U751">
        <v>0.21</v>
      </c>
      <c r="V751">
        <v>450</v>
      </c>
      <c r="W751">
        <v>1.26</v>
      </c>
      <c r="X751">
        <v>57</v>
      </c>
      <c r="Y751">
        <v>0.28000000000000003</v>
      </c>
      <c r="Z751">
        <v>13</v>
      </c>
      <c r="AA751">
        <v>-91</v>
      </c>
      <c r="AB751">
        <v>-89</v>
      </c>
      <c r="AC751">
        <v>126</v>
      </c>
      <c r="AD751">
        <v>-54</v>
      </c>
      <c r="AE751">
        <v>37950</v>
      </c>
      <c r="AF751">
        <v>37309</v>
      </c>
      <c r="AG751">
        <v>47933</v>
      </c>
      <c r="AH751">
        <v>1.81</v>
      </c>
      <c r="AI751" s="16">
        <v>0.72786248499453765</v>
      </c>
    </row>
    <row r="752" spans="1:35" x14ac:dyDescent="0.3">
      <c r="A752" t="s">
        <v>3861</v>
      </c>
      <c r="B752" t="s">
        <v>3854</v>
      </c>
      <c r="C752" t="s">
        <v>3855</v>
      </c>
      <c r="D752" t="s">
        <v>3856</v>
      </c>
      <c r="E752">
        <v>37309</v>
      </c>
      <c r="F752" t="s">
        <v>3067</v>
      </c>
      <c r="G752">
        <v>75247</v>
      </c>
      <c r="H752">
        <v>2890.5</v>
      </c>
      <c r="I752" t="s">
        <v>1671</v>
      </c>
      <c r="J752" t="s">
        <v>1672</v>
      </c>
      <c r="K752" t="s">
        <v>39</v>
      </c>
      <c r="L752" t="s">
        <v>70</v>
      </c>
      <c r="M752" t="s">
        <v>597</v>
      </c>
      <c r="N752" t="s">
        <v>5317</v>
      </c>
      <c r="O752" t="s">
        <v>76</v>
      </c>
      <c r="P752" t="s">
        <v>582</v>
      </c>
      <c r="Q752" t="s">
        <v>4603</v>
      </c>
      <c r="R752" t="s">
        <v>5323</v>
      </c>
      <c r="S752">
        <v>3</v>
      </c>
      <c r="T752">
        <v>1.81</v>
      </c>
      <c r="U752">
        <v>0.21</v>
      </c>
      <c r="V752">
        <v>806</v>
      </c>
      <c r="W752">
        <v>1.42</v>
      </c>
      <c r="X752">
        <v>48</v>
      </c>
      <c r="Y752">
        <v>0.27</v>
      </c>
      <c r="Z752">
        <v>0</v>
      </c>
      <c r="AA752">
        <v>-91</v>
      </c>
      <c r="AB752">
        <v>81</v>
      </c>
      <c r="AC752">
        <v>96</v>
      </c>
      <c r="AD752">
        <v>86</v>
      </c>
      <c r="AE752">
        <v>37311</v>
      </c>
      <c r="AF752">
        <v>37309</v>
      </c>
      <c r="AG752">
        <v>75201</v>
      </c>
      <c r="AH752">
        <v>1.8</v>
      </c>
      <c r="AI752" s="16">
        <v>0.77905649091200013</v>
      </c>
    </row>
    <row r="753" spans="1:35" x14ac:dyDescent="0.3">
      <c r="A753" t="s">
        <v>3862</v>
      </c>
      <c r="B753" t="s">
        <v>3854</v>
      </c>
      <c r="C753" t="s">
        <v>3855</v>
      </c>
      <c r="D753" t="s">
        <v>3856</v>
      </c>
      <c r="E753">
        <v>37309</v>
      </c>
      <c r="F753" t="s">
        <v>2949</v>
      </c>
      <c r="G753">
        <v>53027</v>
      </c>
      <c r="H753">
        <v>4212</v>
      </c>
      <c r="I753" t="s">
        <v>1671</v>
      </c>
      <c r="J753" t="s">
        <v>1672</v>
      </c>
      <c r="K753" t="s">
        <v>39</v>
      </c>
      <c r="L753" t="s">
        <v>70</v>
      </c>
      <c r="M753" t="s">
        <v>597</v>
      </c>
      <c r="N753" t="s">
        <v>5317</v>
      </c>
      <c r="O753" t="s">
        <v>140</v>
      </c>
      <c r="P753" t="s">
        <v>1665</v>
      </c>
      <c r="Q753" t="s">
        <v>4494</v>
      </c>
      <c r="R753" t="s">
        <v>5324</v>
      </c>
      <c r="S753">
        <v>4</v>
      </c>
      <c r="T753">
        <v>1.5</v>
      </c>
      <c r="U753">
        <v>0.21</v>
      </c>
      <c r="V753">
        <v>702</v>
      </c>
      <c r="W753">
        <v>1.05</v>
      </c>
      <c r="X753">
        <v>74</v>
      </c>
      <c r="Y753">
        <v>0.3</v>
      </c>
      <c r="Z753">
        <v>54</v>
      </c>
      <c r="AA753">
        <v>-91</v>
      </c>
      <c r="AB753">
        <v>133</v>
      </c>
      <c r="AC753">
        <v>85</v>
      </c>
      <c r="AD753">
        <v>127</v>
      </c>
      <c r="AE753">
        <v>30103</v>
      </c>
      <c r="AF753">
        <v>37309</v>
      </c>
      <c r="AG753">
        <v>53027</v>
      </c>
      <c r="AH753">
        <v>1.49</v>
      </c>
      <c r="AI753" s="16">
        <v>0.79325258754183869</v>
      </c>
    </row>
    <row r="754" spans="1:35" x14ac:dyDescent="0.3">
      <c r="A754" t="s">
        <v>3863</v>
      </c>
      <c r="B754" t="s">
        <v>3854</v>
      </c>
      <c r="C754" t="s">
        <v>3855</v>
      </c>
      <c r="D754" t="s">
        <v>3856</v>
      </c>
      <c r="E754">
        <v>37309</v>
      </c>
      <c r="F754" t="s">
        <v>2854</v>
      </c>
      <c r="G754">
        <v>38301</v>
      </c>
      <c r="H754">
        <v>534</v>
      </c>
      <c r="I754" t="s">
        <v>1671</v>
      </c>
      <c r="J754" t="s">
        <v>1672</v>
      </c>
      <c r="K754" t="s">
        <v>39</v>
      </c>
      <c r="L754" t="s">
        <v>70</v>
      </c>
      <c r="M754" t="s">
        <v>597</v>
      </c>
      <c r="N754" t="s">
        <v>5317</v>
      </c>
      <c r="O754" t="s">
        <v>70</v>
      </c>
      <c r="P754" t="s">
        <v>71</v>
      </c>
      <c r="Q754" t="s">
        <v>4407</v>
      </c>
      <c r="R754" t="s">
        <v>5325</v>
      </c>
      <c r="S754">
        <v>1</v>
      </c>
      <c r="T754">
        <v>1.84</v>
      </c>
      <c r="U754">
        <v>0.21</v>
      </c>
      <c r="V754">
        <v>290</v>
      </c>
      <c r="W754">
        <v>0.79</v>
      </c>
      <c r="X754">
        <v>133</v>
      </c>
      <c r="Y754">
        <v>0.35</v>
      </c>
      <c r="Z754">
        <v>0</v>
      </c>
      <c r="AA754">
        <v>-91</v>
      </c>
      <c r="AB754">
        <v>-60</v>
      </c>
      <c r="AC754">
        <v>423</v>
      </c>
      <c r="AD754">
        <v>272</v>
      </c>
      <c r="AE754">
        <v>37809</v>
      </c>
      <c r="AF754">
        <v>37309</v>
      </c>
      <c r="AG754">
        <v>38301</v>
      </c>
      <c r="AH754">
        <v>1.83</v>
      </c>
      <c r="AI754" s="16">
        <v>0.75208333333333333</v>
      </c>
    </row>
    <row r="755" spans="1:35" x14ac:dyDescent="0.3">
      <c r="A755" t="s">
        <v>3864</v>
      </c>
      <c r="B755" t="s">
        <v>3854</v>
      </c>
      <c r="C755" t="s">
        <v>3855</v>
      </c>
      <c r="D755" t="s">
        <v>3856</v>
      </c>
      <c r="E755">
        <v>37309</v>
      </c>
      <c r="F755" t="s">
        <v>3865</v>
      </c>
      <c r="G755">
        <v>44240</v>
      </c>
      <c r="H755">
        <v>1814.2</v>
      </c>
      <c r="I755" t="s">
        <v>1671</v>
      </c>
      <c r="J755" t="s">
        <v>1672</v>
      </c>
      <c r="K755" t="s">
        <v>39</v>
      </c>
      <c r="L755" t="s">
        <v>70</v>
      </c>
      <c r="M755" t="s">
        <v>597</v>
      </c>
      <c r="N755" t="s">
        <v>5317</v>
      </c>
      <c r="O755" t="s">
        <v>87</v>
      </c>
      <c r="P755" t="s">
        <v>1677</v>
      </c>
      <c r="Q755" t="s">
        <v>5326</v>
      </c>
      <c r="R755" t="s">
        <v>5327</v>
      </c>
      <c r="S755">
        <v>8</v>
      </c>
      <c r="T755">
        <v>1.68</v>
      </c>
      <c r="U755">
        <v>0.21</v>
      </c>
      <c r="V755">
        <v>540</v>
      </c>
      <c r="W755">
        <v>1.06</v>
      </c>
      <c r="X755">
        <v>80</v>
      </c>
      <c r="Y755">
        <v>0.31</v>
      </c>
      <c r="Z755">
        <v>0</v>
      </c>
      <c r="AA755">
        <v>-91</v>
      </c>
      <c r="AB755">
        <v>-4</v>
      </c>
      <c r="AC755">
        <v>106</v>
      </c>
      <c r="AD755">
        <v>11</v>
      </c>
      <c r="AE755">
        <v>37821</v>
      </c>
      <c r="AF755">
        <v>37309</v>
      </c>
      <c r="AG755">
        <v>44240</v>
      </c>
      <c r="AH755">
        <v>1.67</v>
      </c>
      <c r="AI755" s="16">
        <v>0.79824561403508776</v>
      </c>
    </row>
    <row r="756" spans="1:35" x14ac:dyDescent="0.3">
      <c r="A756" t="s">
        <v>3866</v>
      </c>
      <c r="B756" t="s">
        <v>3854</v>
      </c>
      <c r="C756" t="s">
        <v>3855</v>
      </c>
      <c r="D756" t="s">
        <v>3856</v>
      </c>
      <c r="E756">
        <v>37309</v>
      </c>
      <c r="F756" t="s">
        <v>3867</v>
      </c>
      <c r="G756">
        <v>53704</v>
      </c>
      <c r="H756">
        <v>1049.8</v>
      </c>
      <c r="I756" t="s">
        <v>1671</v>
      </c>
      <c r="J756" t="s">
        <v>1672</v>
      </c>
      <c r="K756" t="s">
        <v>39</v>
      </c>
      <c r="L756" t="s">
        <v>70</v>
      </c>
      <c r="M756" t="s">
        <v>597</v>
      </c>
      <c r="N756" t="s">
        <v>5317</v>
      </c>
      <c r="O756" t="s">
        <v>140</v>
      </c>
      <c r="P756" t="s">
        <v>255</v>
      </c>
      <c r="Q756" t="s">
        <v>5328</v>
      </c>
      <c r="R756" t="s">
        <v>5329</v>
      </c>
      <c r="S756">
        <v>1</v>
      </c>
      <c r="T756">
        <v>1.45</v>
      </c>
      <c r="U756">
        <v>0.21</v>
      </c>
      <c r="V756">
        <v>724</v>
      </c>
      <c r="W756">
        <v>1.61</v>
      </c>
      <c r="X756">
        <v>42</v>
      </c>
      <c r="Y756">
        <v>0.25</v>
      </c>
      <c r="Z756">
        <v>66</v>
      </c>
      <c r="AA756">
        <v>-91</v>
      </c>
      <c r="AB756">
        <v>0</v>
      </c>
      <c r="AC756">
        <v>-96</v>
      </c>
      <c r="AD756">
        <v>-187</v>
      </c>
      <c r="AE756">
        <v>30719</v>
      </c>
      <c r="AF756">
        <v>37309</v>
      </c>
      <c r="AG756">
        <v>53701</v>
      </c>
      <c r="AH756">
        <v>1.44</v>
      </c>
      <c r="AI756" s="16">
        <v>0.79179869524697111</v>
      </c>
    </row>
    <row r="757" spans="1:35" x14ac:dyDescent="0.3">
      <c r="A757" t="s">
        <v>3868</v>
      </c>
      <c r="B757" t="s">
        <v>3854</v>
      </c>
      <c r="C757" t="s">
        <v>3855</v>
      </c>
      <c r="D757" t="s">
        <v>3856</v>
      </c>
      <c r="E757">
        <v>37309</v>
      </c>
      <c r="F757" t="s">
        <v>2635</v>
      </c>
      <c r="G757">
        <v>38107</v>
      </c>
      <c r="H757">
        <v>1890.24</v>
      </c>
      <c r="I757" t="s">
        <v>1671</v>
      </c>
      <c r="J757" t="s">
        <v>1672</v>
      </c>
      <c r="K757" t="s">
        <v>39</v>
      </c>
      <c r="L757" t="s">
        <v>70</v>
      </c>
      <c r="M757" t="s">
        <v>597</v>
      </c>
      <c r="N757" t="s">
        <v>5317</v>
      </c>
      <c r="O757" t="s">
        <v>70</v>
      </c>
      <c r="P757" t="s">
        <v>75</v>
      </c>
      <c r="Q757" t="s">
        <v>4419</v>
      </c>
      <c r="R757" t="s">
        <v>5330</v>
      </c>
      <c r="S757">
        <v>2</v>
      </c>
      <c r="T757">
        <v>1.79</v>
      </c>
      <c r="U757">
        <v>0.21</v>
      </c>
      <c r="V757">
        <v>352</v>
      </c>
      <c r="W757">
        <v>1.27</v>
      </c>
      <c r="X757">
        <v>71</v>
      </c>
      <c r="Y757">
        <v>0.28000000000000003</v>
      </c>
      <c r="Z757">
        <v>0</v>
      </c>
      <c r="AA757">
        <v>-91</v>
      </c>
      <c r="AB757">
        <v>-118</v>
      </c>
      <c r="AC757">
        <v>200</v>
      </c>
      <c r="AD757">
        <v>-9</v>
      </c>
      <c r="AE757">
        <v>37401</v>
      </c>
      <c r="AF757">
        <v>37309</v>
      </c>
      <c r="AG757">
        <v>38101</v>
      </c>
      <c r="AH757">
        <v>1.78</v>
      </c>
      <c r="AI757" s="16">
        <v>0.76121212121212123</v>
      </c>
    </row>
    <row r="758" spans="1:35" x14ac:dyDescent="0.3">
      <c r="A758" t="s">
        <v>3869</v>
      </c>
      <c r="B758" t="s">
        <v>3854</v>
      </c>
      <c r="C758" t="s">
        <v>3855</v>
      </c>
      <c r="D758" t="s">
        <v>3856</v>
      </c>
      <c r="E758">
        <v>37309</v>
      </c>
      <c r="F758" t="s">
        <v>3870</v>
      </c>
      <c r="G758">
        <v>53089</v>
      </c>
      <c r="H758">
        <v>4128</v>
      </c>
      <c r="I758" t="s">
        <v>1671</v>
      </c>
      <c r="J758" t="s">
        <v>1672</v>
      </c>
      <c r="K758" t="s">
        <v>39</v>
      </c>
      <c r="L758" t="s">
        <v>70</v>
      </c>
      <c r="M758" t="s">
        <v>597</v>
      </c>
      <c r="N758" t="s">
        <v>5317</v>
      </c>
      <c r="O758" t="s">
        <v>140</v>
      </c>
      <c r="P758" t="s">
        <v>1681</v>
      </c>
      <c r="Q758" t="s">
        <v>5331</v>
      </c>
      <c r="R758" t="s">
        <v>5332</v>
      </c>
      <c r="S758">
        <v>3</v>
      </c>
      <c r="T758">
        <v>1.5</v>
      </c>
      <c r="U758">
        <v>0.2</v>
      </c>
      <c r="V758">
        <v>688</v>
      </c>
      <c r="W758">
        <v>1.73</v>
      </c>
      <c r="X758">
        <v>54</v>
      </c>
      <c r="Y758">
        <v>0.28000000000000003</v>
      </c>
      <c r="Z758">
        <v>58</v>
      </c>
      <c r="AA758">
        <v>-91</v>
      </c>
      <c r="AB758">
        <v>-81</v>
      </c>
      <c r="AC758">
        <v>41</v>
      </c>
      <c r="AD758">
        <v>-131</v>
      </c>
      <c r="AE758">
        <v>37311</v>
      </c>
      <c r="AF758">
        <v>37309</v>
      </c>
      <c r="AG758">
        <v>53089</v>
      </c>
      <c r="AH758">
        <v>1.48</v>
      </c>
      <c r="AI758" s="16">
        <v>0.81139830959590731</v>
      </c>
    </row>
    <row r="759" spans="1:35" x14ac:dyDescent="0.3">
      <c r="A759" t="s">
        <v>3871</v>
      </c>
      <c r="B759" t="s">
        <v>2561</v>
      </c>
      <c r="C759" t="s">
        <v>2561</v>
      </c>
      <c r="D759" t="s">
        <v>2718</v>
      </c>
      <c r="E759">
        <v>53512</v>
      </c>
      <c r="F759" t="s">
        <v>3872</v>
      </c>
      <c r="G759">
        <v>77423</v>
      </c>
      <c r="H759">
        <v>1774</v>
      </c>
      <c r="I759" t="s">
        <v>794</v>
      </c>
      <c r="J759" t="s">
        <v>795</v>
      </c>
      <c r="K759" t="s">
        <v>39</v>
      </c>
      <c r="L759" t="s">
        <v>140</v>
      </c>
      <c r="M759" t="s">
        <v>796</v>
      </c>
      <c r="N759" t="s">
        <v>4282</v>
      </c>
      <c r="O759" t="s">
        <v>70</v>
      </c>
      <c r="P759" t="s">
        <v>75</v>
      </c>
      <c r="Q759" t="s">
        <v>4419</v>
      </c>
      <c r="R759" t="s">
        <v>5333</v>
      </c>
      <c r="S759">
        <v>7</v>
      </c>
      <c r="T759">
        <v>1.73</v>
      </c>
      <c r="U759">
        <v>0.21</v>
      </c>
      <c r="V759">
        <v>571</v>
      </c>
      <c r="W759">
        <v>1.1599999999999999</v>
      </c>
      <c r="X759">
        <v>128</v>
      </c>
      <c r="Y759">
        <v>0.35</v>
      </c>
      <c r="Z759">
        <v>19</v>
      </c>
      <c r="AA759">
        <v>-41</v>
      </c>
      <c r="AB759">
        <v>-14</v>
      </c>
      <c r="AC759">
        <v>233</v>
      </c>
      <c r="AD759">
        <v>178</v>
      </c>
      <c r="AE759">
        <v>53511</v>
      </c>
      <c r="AF759">
        <v>53511</v>
      </c>
      <c r="AG759">
        <v>38101</v>
      </c>
      <c r="AH759">
        <v>1.72</v>
      </c>
      <c r="AI759" s="16">
        <v>0.78753623188405797</v>
      </c>
    </row>
    <row r="760" spans="1:35" x14ac:dyDescent="0.3">
      <c r="A760" t="s">
        <v>3873</v>
      </c>
      <c r="B760" t="s">
        <v>2561</v>
      </c>
      <c r="C760" t="s">
        <v>2561</v>
      </c>
      <c r="D760" t="s">
        <v>2718</v>
      </c>
      <c r="E760">
        <v>53512</v>
      </c>
      <c r="F760" t="s">
        <v>3825</v>
      </c>
      <c r="G760">
        <v>30349</v>
      </c>
      <c r="H760">
        <v>4702.95</v>
      </c>
      <c r="I760" t="s">
        <v>794</v>
      </c>
      <c r="J760" t="s">
        <v>795</v>
      </c>
      <c r="K760" t="s">
        <v>39</v>
      </c>
      <c r="L760" t="s">
        <v>140</v>
      </c>
      <c r="M760" t="s">
        <v>796</v>
      </c>
      <c r="N760" t="s">
        <v>4282</v>
      </c>
      <c r="O760" t="s">
        <v>50</v>
      </c>
      <c r="P760" t="s">
        <v>360</v>
      </c>
      <c r="Q760" t="s">
        <v>5290</v>
      </c>
      <c r="R760" t="s">
        <v>5334</v>
      </c>
      <c r="S760">
        <v>3</v>
      </c>
      <c r="T760">
        <v>2.0099999999999998</v>
      </c>
      <c r="U760">
        <v>0.26</v>
      </c>
      <c r="V760">
        <v>778</v>
      </c>
      <c r="W760">
        <v>1.92</v>
      </c>
      <c r="X760">
        <v>88</v>
      </c>
      <c r="Y760">
        <v>0.32</v>
      </c>
      <c r="Z760">
        <v>-35</v>
      </c>
      <c r="AA760">
        <v>-41</v>
      </c>
      <c r="AB760">
        <v>-28</v>
      </c>
      <c r="AC760">
        <v>264</v>
      </c>
      <c r="AD760">
        <v>195</v>
      </c>
      <c r="AE760">
        <v>61101</v>
      </c>
      <c r="AF760">
        <v>53511</v>
      </c>
      <c r="AG760">
        <v>30272</v>
      </c>
      <c r="AH760">
        <v>2.0499999999999998</v>
      </c>
      <c r="AI760" s="16">
        <v>0.86580086580086579</v>
      </c>
    </row>
    <row r="761" spans="1:35" x14ac:dyDescent="0.3">
      <c r="A761" t="s">
        <v>3874</v>
      </c>
      <c r="B761" t="s">
        <v>2561</v>
      </c>
      <c r="C761" t="s">
        <v>2561</v>
      </c>
      <c r="D761" t="s">
        <v>2718</v>
      </c>
      <c r="E761">
        <v>53512</v>
      </c>
      <c r="F761" t="s">
        <v>3223</v>
      </c>
      <c r="G761">
        <v>30297</v>
      </c>
      <c r="H761">
        <v>8066.75</v>
      </c>
      <c r="I761" t="s">
        <v>794</v>
      </c>
      <c r="J761" t="s">
        <v>795</v>
      </c>
      <c r="K761" t="s">
        <v>39</v>
      </c>
      <c r="L761" t="s">
        <v>140</v>
      </c>
      <c r="M761" t="s">
        <v>796</v>
      </c>
      <c r="N761" t="s">
        <v>4282</v>
      </c>
      <c r="O761" t="s">
        <v>50</v>
      </c>
      <c r="P761" t="s">
        <v>411</v>
      </c>
      <c r="Q761" t="s">
        <v>4738</v>
      </c>
      <c r="R761" t="s">
        <v>5335</v>
      </c>
      <c r="S761">
        <v>4</v>
      </c>
      <c r="T761">
        <v>2.0499999999999998</v>
      </c>
      <c r="U761">
        <v>0.25</v>
      </c>
      <c r="V761">
        <v>787</v>
      </c>
      <c r="W761">
        <v>1.92</v>
      </c>
      <c r="X761">
        <v>40</v>
      </c>
      <c r="Y761">
        <v>0.28000000000000003</v>
      </c>
      <c r="Z761">
        <v>-13</v>
      </c>
      <c r="AA761">
        <v>-41</v>
      </c>
      <c r="AB761">
        <v>-28</v>
      </c>
      <c r="AC761">
        <v>275</v>
      </c>
      <c r="AD761">
        <v>206</v>
      </c>
      <c r="AE761">
        <v>53545</v>
      </c>
      <c r="AF761">
        <v>53511</v>
      </c>
      <c r="AG761">
        <v>30050</v>
      </c>
      <c r="AH761">
        <v>2.08</v>
      </c>
      <c r="AI761" s="16">
        <v>0.97959183673469385</v>
      </c>
    </row>
    <row r="762" spans="1:35" x14ac:dyDescent="0.3">
      <c r="A762" t="s">
        <v>3875</v>
      </c>
      <c r="B762" t="s">
        <v>2561</v>
      </c>
      <c r="C762" t="s">
        <v>2561</v>
      </c>
      <c r="D762" t="s">
        <v>2718</v>
      </c>
      <c r="E762">
        <v>53512</v>
      </c>
      <c r="F762" t="s">
        <v>2935</v>
      </c>
      <c r="G762">
        <v>76244</v>
      </c>
      <c r="H762">
        <v>7095.84</v>
      </c>
      <c r="I762" t="s">
        <v>794</v>
      </c>
      <c r="J762" t="s">
        <v>795</v>
      </c>
      <c r="K762" t="s">
        <v>39</v>
      </c>
      <c r="L762" t="s">
        <v>140</v>
      </c>
      <c r="M762" t="s">
        <v>796</v>
      </c>
      <c r="N762" t="s">
        <v>4282</v>
      </c>
      <c r="O762" t="s">
        <v>76</v>
      </c>
      <c r="P762" t="s">
        <v>804</v>
      </c>
      <c r="Q762" t="s">
        <v>4482</v>
      </c>
      <c r="R762" t="s">
        <v>5336</v>
      </c>
      <c r="S762">
        <v>3</v>
      </c>
      <c r="T762">
        <v>1.86</v>
      </c>
      <c r="U762">
        <v>0.26</v>
      </c>
      <c r="V762">
        <v>959</v>
      </c>
      <c r="W762">
        <v>1.89</v>
      </c>
      <c r="X762">
        <v>62</v>
      </c>
      <c r="Y762">
        <v>0.3</v>
      </c>
      <c r="Z762">
        <v>9</v>
      </c>
      <c r="AA762">
        <v>-41</v>
      </c>
      <c r="AB762">
        <v>-3</v>
      </c>
      <c r="AC762">
        <v>10</v>
      </c>
      <c r="AD762">
        <v>-34</v>
      </c>
      <c r="AE762">
        <v>53545</v>
      </c>
      <c r="AF762">
        <v>53511</v>
      </c>
      <c r="AG762">
        <v>76101</v>
      </c>
      <c r="AH762">
        <v>1.9</v>
      </c>
      <c r="AI762" s="16">
        <v>1</v>
      </c>
    </row>
    <row r="763" spans="1:35" x14ac:dyDescent="0.3">
      <c r="A763" t="s">
        <v>3876</v>
      </c>
      <c r="B763" t="s">
        <v>2561</v>
      </c>
      <c r="C763" t="s">
        <v>2561</v>
      </c>
      <c r="D763" t="s">
        <v>2718</v>
      </c>
      <c r="E763">
        <v>53512</v>
      </c>
      <c r="F763" t="s">
        <v>3235</v>
      </c>
      <c r="G763">
        <v>77004</v>
      </c>
      <c r="H763">
        <v>1679</v>
      </c>
      <c r="I763" t="s">
        <v>794</v>
      </c>
      <c r="J763" t="s">
        <v>795</v>
      </c>
      <c r="K763" t="s">
        <v>39</v>
      </c>
      <c r="L763" t="s">
        <v>140</v>
      </c>
      <c r="M763" t="s">
        <v>796</v>
      </c>
      <c r="N763" t="s">
        <v>4282</v>
      </c>
      <c r="O763" t="s">
        <v>76</v>
      </c>
      <c r="P763" t="s">
        <v>228</v>
      </c>
      <c r="Q763" t="s">
        <v>4750</v>
      </c>
      <c r="R763" t="s">
        <v>5337</v>
      </c>
      <c r="S763">
        <v>2</v>
      </c>
      <c r="T763">
        <v>1.55</v>
      </c>
      <c r="U763">
        <v>0.52</v>
      </c>
      <c r="V763">
        <v>1083</v>
      </c>
      <c r="W763">
        <v>2.33</v>
      </c>
      <c r="X763">
        <v>111</v>
      </c>
      <c r="Y763">
        <v>0.35</v>
      </c>
      <c r="Z763">
        <v>-295</v>
      </c>
      <c r="AA763">
        <v>-41</v>
      </c>
      <c r="AB763">
        <v>-95</v>
      </c>
      <c r="AC763">
        <v>99</v>
      </c>
      <c r="AD763">
        <v>-37</v>
      </c>
      <c r="AE763">
        <v>60447</v>
      </c>
      <c r="AF763">
        <v>53511</v>
      </c>
      <c r="AG763">
        <v>77001</v>
      </c>
      <c r="AH763">
        <v>1.85</v>
      </c>
      <c r="AI763" s="16">
        <v>1</v>
      </c>
    </row>
    <row r="764" spans="1:35" x14ac:dyDescent="0.3">
      <c r="A764" t="s">
        <v>3876</v>
      </c>
      <c r="B764" t="s">
        <v>2561</v>
      </c>
      <c r="C764" t="s">
        <v>2561</v>
      </c>
      <c r="D764" t="s">
        <v>2718</v>
      </c>
      <c r="E764">
        <v>53512</v>
      </c>
      <c r="F764" t="s">
        <v>3235</v>
      </c>
      <c r="G764">
        <v>77041</v>
      </c>
      <c r="H764">
        <v>1679</v>
      </c>
      <c r="I764" t="s">
        <v>794</v>
      </c>
      <c r="J764" t="s">
        <v>795</v>
      </c>
      <c r="K764" t="s">
        <v>39</v>
      </c>
      <c r="L764" t="s">
        <v>140</v>
      </c>
      <c r="M764" t="s">
        <v>796</v>
      </c>
      <c r="N764" t="s">
        <v>4282</v>
      </c>
      <c r="O764" t="s">
        <v>76</v>
      </c>
      <c r="P764" t="s">
        <v>228</v>
      </c>
      <c r="Q764" t="s">
        <v>4750</v>
      </c>
      <c r="R764" t="s">
        <v>5337</v>
      </c>
      <c r="S764">
        <v>2</v>
      </c>
      <c r="T764">
        <v>1.55</v>
      </c>
      <c r="U764">
        <v>0.52</v>
      </c>
      <c r="V764">
        <v>1083</v>
      </c>
      <c r="W764">
        <v>2.33</v>
      </c>
      <c r="X764">
        <v>111</v>
      </c>
      <c r="Y764">
        <v>0.35</v>
      </c>
      <c r="Z764">
        <v>-295</v>
      </c>
      <c r="AA764">
        <v>-41</v>
      </c>
      <c r="AB764">
        <v>-95</v>
      </c>
      <c r="AC764">
        <v>99</v>
      </c>
      <c r="AD764">
        <v>-37</v>
      </c>
      <c r="AE764">
        <v>60447</v>
      </c>
      <c r="AF764">
        <v>53511</v>
      </c>
      <c r="AG764">
        <v>77001</v>
      </c>
      <c r="AH764">
        <v>1.85</v>
      </c>
      <c r="AI764" s="16">
        <v>1</v>
      </c>
    </row>
    <row r="765" spans="1:35" x14ac:dyDescent="0.3">
      <c r="A765" t="s">
        <v>3877</v>
      </c>
      <c r="B765" t="s">
        <v>2561</v>
      </c>
      <c r="C765" t="s">
        <v>2561</v>
      </c>
      <c r="D765" t="s">
        <v>2718</v>
      </c>
      <c r="E765">
        <v>53512</v>
      </c>
      <c r="F765" t="s">
        <v>2635</v>
      </c>
      <c r="G765">
        <v>38141</v>
      </c>
      <c r="H765">
        <v>4825.75</v>
      </c>
      <c r="I765" t="s">
        <v>794</v>
      </c>
      <c r="J765" t="s">
        <v>795</v>
      </c>
      <c r="K765" t="s">
        <v>39</v>
      </c>
      <c r="L765" t="s">
        <v>140</v>
      </c>
      <c r="M765" t="s">
        <v>796</v>
      </c>
      <c r="N765" t="s">
        <v>4282</v>
      </c>
      <c r="O765" t="s">
        <v>70</v>
      </c>
      <c r="P765" t="s">
        <v>75</v>
      </c>
      <c r="Q765" t="s">
        <v>4419</v>
      </c>
      <c r="R765" t="s">
        <v>5333</v>
      </c>
      <c r="S765">
        <v>7</v>
      </c>
      <c r="T765">
        <v>1.73</v>
      </c>
      <c r="U765">
        <v>0.21</v>
      </c>
      <c r="V765">
        <v>571</v>
      </c>
      <c r="W765">
        <v>1.1599999999999999</v>
      </c>
      <c r="X765">
        <v>128</v>
      </c>
      <c r="Y765">
        <v>0.35</v>
      </c>
      <c r="Z765">
        <v>19</v>
      </c>
      <c r="AA765">
        <v>-41</v>
      </c>
      <c r="AB765">
        <v>-14</v>
      </c>
      <c r="AC765">
        <v>233</v>
      </c>
      <c r="AD765">
        <v>178</v>
      </c>
      <c r="AE765">
        <v>53511</v>
      </c>
      <c r="AF765">
        <v>53511</v>
      </c>
      <c r="AG765">
        <v>38101</v>
      </c>
      <c r="AH765">
        <v>1.72</v>
      </c>
      <c r="AI765" s="16">
        <v>1</v>
      </c>
    </row>
    <row r="766" spans="1:35" x14ac:dyDescent="0.3">
      <c r="A766" t="s">
        <v>3878</v>
      </c>
      <c r="B766" t="s">
        <v>2561</v>
      </c>
      <c r="C766" t="s">
        <v>2561</v>
      </c>
      <c r="D766" t="s">
        <v>2718</v>
      </c>
      <c r="E766">
        <v>53512</v>
      </c>
      <c r="F766" t="s">
        <v>3879</v>
      </c>
      <c r="G766">
        <v>28134</v>
      </c>
      <c r="H766">
        <v>1575</v>
      </c>
      <c r="I766" t="s">
        <v>794</v>
      </c>
      <c r="J766" t="s">
        <v>795</v>
      </c>
      <c r="K766" t="s">
        <v>39</v>
      </c>
      <c r="L766" t="s">
        <v>140</v>
      </c>
      <c r="M766" t="s">
        <v>796</v>
      </c>
      <c r="N766" t="s">
        <v>4282</v>
      </c>
      <c r="O766" t="s">
        <v>70</v>
      </c>
      <c r="P766" t="s">
        <v>75</v>
      </c>
      <c r="Q766" t="s">
        <v>4419</v>
      </c>
      <c r="R766" t="s">
        <v>5333</v>
      </c>
      <c r="S766">
        <v>7</v>
      </c>
      <c r="T766">
        <v>1.73</v>
      </c>
      <c r="U766">
        <v>0.21</v>
      </c>
      <c r="V766">
        <v>571</v>
      </c>
      <c r="W766">
        <v>1.1599999999999999</v>
      </c>
      <c r="X766">
        <v>128</v>
      </c>
      <c r="Y766">
        <v>0.35</v>
      </c>
      <c r="Z766">
        <v>19</v>
      </c>
      <c r="AA766">
        <v>-41</v>
      </c>
      <c r="AB766">
        <v>-14</v>
      </c>
      <c r="AC766">
        <v>233</v>
      </c>
      <c r="AD766">
        <v>178</v>
      </c>
      <c r="AE766">
        <v>53511</v>
      </c>
      <c r="AF766">
        <v>53511</v>
      </c>
      <c r="AG766">
        <v>38101</v>
      </c>
      <c r="AH766">
        <v>1.72</v>
      </c>
      <c r="AI766" s="16">
        <v>0.78345021037868168</v>
      </c>
    </row>
    <row r="767" spans="1:35" x14ac:dyDescent="0.3">
      <c r="A767" t="s">
        <v>3880</v>
      </c>
      <c r="B767" t="s">
        <v>2561</v>
      </c>
      <c r="C767" t="s">
        <v>2561</v>
      </c>
      <c r="D767" t="s">
        <v>2773</v>
      </c>
      <c r="E767">
        <v>28273</v>
      </c>
      <c r="F767" t="s">
        <v>3489</v>
      </c>
      <c r="G767">
        <v>43137</v>
      </c>
      <c r="H767">
        <v>722.75</v>
      </c>
      <c r="I767" t="s">
        <v>794</v>
      </c>
      <c r="J767" t="s">
        <v>795</v>
      </c>
      <c r="K767" t="s">
        <v>39</v>
      </c>
      <c r="L767" t="s">
        <v>68</v>
      </c>
      <c r="M767" t="s">
        <v>184</v>
      </c>
      <c r="N767" t="s">
        <v>4333</v>
      </c>
      <c r="O767" t="s">
        <v>87</v>
      </c>
      <c r="P767" t="s">
        <v>951</v>
      </c>
      <c r="Q767" t="s">
        <v>4986</v>
      </c>
      <c r="R767" t="s">
        <v>5338</v>
      </c>
      <c r="S767">
        <v>1</v>
      </c>
      <c r="T767">
        <v>1.75</v>
      </c>
      <c r="U767">
        <v>0.25</v>
      </c>
      <c r="V767">
        <v>413</v>
      </c>
      <c r="W767">
        <v>0.88</v>
      </c>
      <c r="X767">
        <v>235</v>
      </c>
      <c r="Y767">
        <v>0.45</v>
      </c>
      <c r="Z767">
        <v>24</v>
      </c>
      <c r="AA767">
        <v>-165</v>
      </c>
      <c r="AB767">
        <v>1</v>
      </c>
      <c r="AC767">
        <v>184</v>
      </c>
      <c r="AD767">
        <v>20</v>
      </c>
      <c r="AE767">
        <v>27831</v>
      </c>
      <c r="AF767">
        <v>28201</v>
      </c>
      <c r="AG767">
        <v>43137</v>
      </c>
      <c r="AH767">
        <v>1.78</v>
      </c>
      <c r="AI767" s="16">
        <v>1</v>
      </c>
    </row>
    <row r="768" spans="1:35" x14ac:dyDescent="0.3">
      <c r="A768" t="s">
        <v>3881</v>
      </c>
      <c r="B768" t="s">
        <v>2561</v>
      </c>
      <c r="C768" t="s">
        <v>2561</v>
      </c>
      <c r="D768" t="s">
        <v>2801</v>
      </c>
      <c r="E768">
        <v>46808</v>
      </c>
      <c r="F768" t="s">
        <v>3741</v>
      </c>
      <c r="G768">
        <v>37311</v>
      </c>
      <c r="H768">
        <v>874</v>
      </c>
      <c r="I768" t="s">
        <v>794</v>
      </c>
      <c r="J768" t="s">
        <v>795</v>
      </c>
      <c r="K768" t="s">
        <v>39</v>
      </c>
      <c r="L768" t="s">
        <v>42</v>
      </c>
      <c r="M768" t="s">
        <v>321</v>
      </c>
      <c r="N768" t="s">
        <v>4361</v>
      </c>
      <c r="O768" t="s">
        <v>70</v>
      </c>
      <c r="P768" t="s">
        <v>725</v>
      </c>
      <c r="Q768" t="s">
        <v>5217</v>
      </c>
      <c r="R768" t="s">
        <v>5339</v>
      </c>
      <c r="S768">
        <v>1</v>
      </c>
      <c r="T768">
        <v>1.84</v>
      </c>
      <c r="U768">
        <v>1.07</v>
      </c>
      <c r="V768">
        <v>475</v>
      </c>
      <c r="W768">
        <v>0.46</v>
      </c>
      <c r="X768">
        <v>139</v>
      </c>
      <c r="Y768">
        <v>0.35</v>
      </c>
      <c r="Z768">
        <v>-409</v>
      </c>
      <c r="AA768">
        <v>-240</v>
      </c>
      <c r="AB768">
        <v>120</v>
      </c>
      <c r="AC768">
        <v>543</v>
      </c>
      <c r="AD768">
        <v>423</v>
      </c>
      <c r="AE768">
        <v>47240</v>
      </c>
      <c r="AF768">
        <v>46801</v>
      </c>
      <c r="AG768">
        <v>37311</v>
      </c>
      <c r="AH768">
        <v>2.69</v>
      </c>
      <c r="AI768" s="16">
        <v>1</v>
      </c>
    </row>
    <row r="769" spans="1:35" x14ac:dyDescent="0.3">
      <c r="A769" t="s">
        <v>3882</v>
      </c>
      <c r="B769" t="s">
        <v>2561</v>
      </c>
      <c r="C769" t="s">
        <v>2561</v>
      </c>
      <c r="D769" t="s">
        <v>2801</v>
      </c>
      <c r="E769">
        <v>46808</v>
      </c>
      <c r="F769" t="s">
        <v>3375</v>
      </c>
      <c r="G769">
        <v>28144</v>
      </c>
      <c r="H769">
        <v>2181.96</v>
      </c>
      <c r="I769" t="s">
        <v>794</v>
      </c>
      <c r="J769" t="s">
        <v>795</v>
      </c>
      <c r="K769" t="s">
        <v>39</v>
      </c>
      <c r="L769" t="s">
        <v>42</v>
      </c>
      <c r="M769" t="s">
        <v>321</v>
      </c>
      <c r="N769" t="s">
        <v>4361</v>
      </c>
      <c r="O769" t="s">
        <v>68</v>
      </c>
      <c r="P769" t="s">
        <v>340</v>
      </c>
      <c r="Q769" t="s">
        <v>4876</v>
      </c>
      <c r="R769" t="s">
        <v>5340</v>
      </c>
      <c r="S769">
        <v>2</v>
      </c>
      <c r="T769">
        <v>1.98</v>
      </c>
      <c r="U769">
        <v>0.25</v>
      </c>
      <c r="V769">
        <v>551</v>
      </c>
      <c r="W769">
        <v>1.05</v>
      </c>
      <c r="X769">
        <v>149</v>
      </c>
      <c r="Y769">
        <v>0.38</v>
      </c>
      <c r="Z769">
        <v>19</v>
      </c>
      <c r="AA769">
        <v>-240</v>
      </c>
      <c r="AB769">
        <v>12</v>
      </c>
      <c r="AC769">
        <v>64</v>
      </c>
      <c r="AD769">
        <v>-164</v>
      </c>
      <c r="AE769">
        <v>47240</v>
      </c>
      <c r="AF769">
        <v>46801</v>
      </c>
      <c r="AG769">
        <v>28144</v>
      </c>
      <c r="AH769">
        <v>2.0099999999999998</v>
      </c>
      <c r="AI769" s="16">
        <v>1</v>
      </c>
    </row>
    <row r="770" spans="1:35" x14ac:dyDescent="0.3">
      <c r="A770" t="s">
        <v>3883</v>
      </c>
      <c r="B770" t="s">
        <v>2561</v>
      </c>
      <c r="C770" t="s">
        <v>2561</v>
      </c>
      <c r="D770" t="s">
        <v>2875</v>
      </c>
      <c r="E770">
        <v>46241</v>
      </c>
      <c r="F770" t="s">
        <v>3067</v>
      </c>
      <c r="G770">
        <v>75212</v>
      </c>
      <c r="H770">
        <v>6766.72</v>
      </c>
      <c r="I770" t="s">
        <v>794</v>
      </c>
      <c r="J770" t="s">
        <v>795</v>
      </c>
      <c r="K770" t="s">
        <v>39</v>
      </c>
      <c r="L770" t="s">
        <v>42</v>
      </c>
      <c r="M770" t="s">
        <v>442</v>
      </c>
      <c r="N770" t="s">
        <v>4425</v>
      </c>
      <c r="O770" t="s">
        <v>76</v>
      </c>
      <c r="P770" t="s">
        <v>582</v>
      </c>
      <c r="Q770" t="s">
        <v>4603</v>
      </c>
      <c r="R770" t="s">
        <v>5341</v>
      </c>
      <c r="S770">
        <v>4</v>
      </c>
      <c r="T770">
        <v>1.94</v>
      </c>
      <c r="U770">
        <v>0.25</v>
      </c>
      <c r="V770">
        <v>872</v>
      </c>
      <c r="W770">
        <v>1.51</v>
      </c>
      <c r="X770">
        <v>38</v>
      </c>
      <c r="Y770">
        <v>0.28000000000000003</v>
      </c>
      <c r="Z770">
        <v>-35</v>
      </c>
      <c r="AA770">
        <v>-25</v>
      </c>
      <c r="AB770">
        <v>40</v>
      </c>
      <c r="AC770">
        <v>174</v>
      </c>
      <c r="AD770">
        <v>189</v>
      </c>
      <c r="AE770">
        <v>46131</v>
      </c>
      <c r="AF770">
        <v>46201</v>
      </c>
      <c r="AG770">
        <v>75201</v>
      </c>
      <c r="AH770">
        <v>1.97</v>
      </c>
      <c r="AI770" s="16">
        <v>0.98778001507548685</v>
      </c>
    </row>
    <row r="771" spans="1:35" x14ac:dyDescent="0.3">
      <c r="A771" t="s">
        <v>3884</v>
      </c>
      <c r="B771" t="s">
        <v>2561</v>
      </c>
      <c r="C771" t="s">
        <v>2561</v>
      </c>
      <c r="D771" t="s">
        <v>2734</v>
      </c>
      <c r="E771">
        <v>47130</v>
      </c>
      <c r="F771" t="s">
        <v>3879</v>
      </c>
      <c r="G771">
        <v>28134</v>
      </c>
      <c r="H771">
        <v>39447.72</v>
      </c>
      <c r="I771" t="s">
        <v>794</v>
      </c>
      <c r="J771" t="s">
        <v>795</v>
      </c>
      <c r="K771" t="s">
        <v>39</v>
      </c>
      <c r="L771" t="s">
        <v>42</v>
      </c>
      <c r="M771" t="s">
        <v>478</v>
      </c>
      <c r="N771" t="s">
        <v>4297</v>
      </c>
      <c r="O771" t="s">
        <v>68</v>
      </c>
      <c r="P771" t="s">
        <v>885</v>
      </c>
      <c r="Q771" t="s">
        <v>5342</v>
      </c>
      <c r="R771" t="s">
        <v>5343</v>
      </c>
      <c r="S771">
        <v>56</v>
      </c>
      <c r="T771">
        <v>1.87</v>
      </c>
      <c r="U771">
        <v>0.26</v>
      </c>
      <c r="V771">
        <v>464</v>
      </c>
      <c r="W771">
        <v>0.94</v>
      </c>
      <c r="X771">
        <v>88</v>
      </c>
      <c r="Y771">
        <v>0.32</v>
      </c>
      <c r="Z771">
        <v>-4</v>
      </c>
      <c r="AA771">
        <v>-89</v>
      </c>
      <c r="AB771">
        <v>6</v>
      </c>
      <c r="AC771">
        <v>36</v>
      </c>
      <c r="AD771">
        <v>-47</v>
      </c>
      <c r="AE771">
        <v>47265</v>
      </c>
      <c r="AF771">
        <v>47130</v>
      </c>
      <c r="AG771">
        <v>28134</v>
      </c>
      <c r="AH771">
        <v>1.91</v>
      </c>
      <c r="AI771" s="16">
        <v>0.97036115126950195</v>
      </c>
    </row>
    <row r="772" spans="1:35" x14ac:dyDescent="0.3">
      <c r="A772" t="s">
        <v>3885</v>
      </c>
      <c r="B772" t="s">
        <v>2561</v>
      </c>
      <c r="C772" t="s">
        <v>2561</v>
      </c>
      <c r="D772" t="s">
        <v>3886</v>
      </c>
      <c r="E772">
        <v>53154</v>
      </c>
      <c r="F772" t="s">
        <v>3741</v>
      </c>
      <c r="G772">
        <v>37311</v>
      </c>
      <c r="H772">
        <v>9425.2999999999993</v>
      </c>
      <c r="I772" t="s">
        <v>794</v>
      </c>
      <c r="J772" t="s">
        <v>795</v>
      </c>
      <c r="K772" t="s">
        <v>39</v>
      </c>
      <c r="L772" t="s">
        <v>140</v>
      </c>
      <c r="M772" t="s">
        <v>1892</v>
      </c>
      <c r="N772" t="s">
        <v>5344</v>
      </c>
      <c r="O772" t="s">
        <v>70</v>
      </c>
      <c r="P772" t="s">
        <v>725</v>
      </c>
      <c r="Q772" t="s">
        <v>5217</v>
      </c>
      <c r="R772" t="s">
        <v>5345</v>
      </c>
      <c r="S772">
        <v>6</v>
      </c>
      <c r="T772">
        <v>2.02</v>
      </c>
      <c r="U772">
        <v>0.55000000000000004</v>
      </c>
      <c r="V772">
        <v>671</v>
      </c>
      <c r="W772">
        <v>1.56</v>
      </c>
      <c r="X772">
        <v>90</v>
      </c>
      <c r="Y772">
        <v>0.32</v>
      </c>
      <c r="Z772">
        <v>-174</v>
      </c>
      <c r="AA772">
        <v>-158</v>
      </c>
      <c r="AB772">
        <v>-41</v>
      </c>
      <c r="AC772">
        <v>293</v>
      </c>
      <c r="AD772">
        <v>94</v>
      </c>
      <c r="AE772">
        <v>54942</v>
      </c>
      <c r="AF772">
        <v>53154</v>
      </c>
      <c r="AG772">
        <v>37311</v>
      </c>
      <c r="AH772">
        <v>2.35</v>
      </c>
      <c r="AI772" s="16">
        <v>1</v>
      </c>
    </row>
    <row r="773" spans="1:35" x14ac:dyDescent="0.3">
      <c r="A773" t="s">
        <v>3887</v>
      </c>
      <c r="B773" t="s">
        <v>2561</v>
      </c>
      <c r="C773" t="s">
        <v>2561</v>
      </c>
      <c r="D773" t="s">
        <v>3886</v>
      </c>
      <c r="E773">
        <v>53154</v>
      </c>
      <c r="F773" t="s">
        <v>3072</v>
      </c>
      <c r="G773">
        <v>30019</v>
      </c>
      <c r="H773">
        <v>1503</v>
      </c>
      <c r="I773" t="s">
        <v>794</v>
      </c>
      <c r="J773" t="s">
        <v>795</v>
      </c>
      <c r="K773" t="s">
        <v>39</v>
      </c>
      <c r="L773" t="s">
        <v>140</v>
      </c>
      <c r="M773" t="s">
        <v>1892</v>
      </c>
      <c r="N773" t="s">
        <v>5344</v>
      </c>
      <c r="O773" t="s">
        <v>50</v>
      </c>
      <c r="P773" t="s">
        <v>542</v>
      </c>
      <c r="Q773" t="s">
        <v>4606</v>
      </c>
      <c r="R773" t="s">
        <v>5346</v>
      </c>
      <c r="S773">
        <v>1</v>
      </c>
      <c r="T773">
        <v>1.92</v>
      </c>
      <c r="U773">
        <v>0.47</v>
      </c>
      <c r="V773">
        <v>783</v>
      </c>
      <c r="W773">
        <v>1.83</v>
      </c>
      <c r="X773">
        <v>91</v>
      </c>
      <c r="Y773">
        <v>0.3</v>
      </c>
      <c r="Z773">
        <v>-125</v>
      </c>
      <c r="AA773">
        <v>-158</v>
      </c>
      <c r="AB773">
        <v>-7</v>
      </c>
      <c r="AC773">
        <v>307</v>
      </c>
      <c r="AD773">
        <v>142</v>
      </c>
      <c r="AE773">
        <v>60440</v>
      </c>
      <c r="AF773">
        <v>53154</v>
      </c>
      <c r="AG773">
        <v>30211</v>
      </c>
      <c r="AH773">
        <v>2.17</v>
      </c>
      <c r="AI773" s="16">
        <v>1</v>
      </c>
    </row>
    <row r="774" spans="1:35" x14ac:dyDescent="0.3">
      <c r="A774" t="s">
        <v>3888</v>
      </c>
      <c r="B774" t="s">
        <v>2561</v>
      </c>
      <c r="C774" t="s">
        <v>2561</v>
      </c>
      <c r="D774" t="s">
        <v>3886</v>
      </c>
      <c r="E774">
        <v>53154</v>
      </c>
      <c r="F774" t="s">
        <v>3148</v>
      </c>
      <c r="G774">
        <v>27410</v>
      </c>
      <c r="H774">
        <v>3169.3</v>
      </c>
      <c r="I774" t="s">
        <v>794</v>
      </c>
      <c r="J774" t="s">
        <v>795</v>
      </c>
      <c r="K774" t="s">
        <v>39</v>
      </c>
      <c r="L774" t="s">
        <v>140</v>
      </c>
      <c r="M774" t="s">
        <v>1892</v>
      </c>
      <c r="N774" t="s">
        <v>5344</v>
      </c>
      <c r="O774" t="s">
        <v>68</v>
      </c>
      <c r="P774" t="s">
        <v>329</v>
      </c>
      <c r="Q774" t="s">
        <v>4666</v>
      </c>
      <c r="R774" t="s">
        <v>5347</v>
      </c>
      <c r="S774">
        <v>2</v>
      </c>
      <c r="T774">
        <v>2.0499999999999998</v>
      </c>
      <c r="U774">
        <v>0.25</v>
      </c>
      <c r="V774">
        <v>773</v>
      </c>
      <c r="W774">
        <v>1.78</v>
      </c>
      <c r="X774">
        <v>61</v>
      </c>
      <c r="Y774">
        <v>0.28000000000000003</v>
      </c>
      <c r="Z774">
        <v>49</v>
      </c>
      <c r="AA774">
        <v>-158</v>
      </c>
      <c r="AB774">
        <v>5</v>
      </c>
      <c r="AC774">
        <v>193</v>
      </c>
      <c r="AD774">
        <v>40</v>
      </c>
      <c r="AE774">
        <v>61101</v>
      </c>
      <c r="AF774">
        <v>53154</v>
      </c>
      <c r="AG774">
        <v>27420</v>
      </c>
      <c r="AH774">
        <v>2.08</v>
      </c>
      <c r="AI774" s="16">
        <v>1</v>
      </c>
    </row>
    <row r="775" spans="1:35" x14ac:dyDescent="0.3">
      <c r="A775" t="s">
        <v>3889</v>
      </c>
      <c r="B775" t="s">
        <v>2561</v>
      </c>
      <c r="C775" t="s">
        <v>2561</v>
      </c>
      <c r="D775" t="s">
        <v>3879</v>
      </c>
      <c r="E775">
        <v>28134</v>
      </c>
      <c r="F775" t="s">
        <v>3890</v>
      </c>
      <c r="G775">
        <v>53007</v>
      </c>
      <c r="H775">
        <v>7332.12</v>
      </c>
      <c r="I775" t="s">
        <v>794</v>
      </c>
      <c r="J775" t="s">
        <v>795</v>
      </c>
      <c r="K775" t="s">
        <v>39</v>
      </c>
      <c r="L775" t="s">
        <v>68</v>
      </c>
      <c r="M775" t="s">
        <v>885</v>
      </c>
      <c r="N775" t="s">
        <v>5342</v>
      </c>
      <c r="O775" t="s">
        <v>140</v>
      </c>
      <c r="P775" t="s">
        <v>1520</v>
      </c>
      <c r="Q775" t="s">
        <v>5348</v>
      </c>
      <c r="R775" t="s">
        <v>5349</v>
      </c>
      <c r="S775">
        <v>6</v>
      </c>
      <c r="T775">
        <v>1.47</v>
      </c>
      <c r="U775">
        <v>0.26</v>
      </c>
      <c r="V775">
        <v>833</v>
      </c>
      <c r="W775">
        <v>1.92</v>
      </c>
      <c r="X775">
        <v>57</v>
      </c>
      <c r="Y775">
        <v>0.3</v>
      </c>
      <c r="Z775">
        <v>11</v>
      </c>
      <c r="AA775">
        <v>-39</v>
      </c>
      <c r="AB775">
        <v>-38</v>
      </c>
      <c r="AC775">
        <v>25</v>
      </c>
      <c r="AD775">
        <v>-52</v>
      </c>
      <c r="AE775">
        <v>28201</v>
      </c>
      <c r="AF775">
        <v>28134</v>
      </c>
      <c r="AG775">
        <v>53201</v>
      </c>
      <c r="AH775">
        <v>1.51</v>
      </c>
      <c r="AI775" s="16">
        <v>1</v>
      </c>
    </row>
    <row r="776" spans="1:35" x14ac:dyDescent="0.3">
      <c r="A776" t="s">
        <v>3891</v>
      </c>
      <c r="B776" t="s">
        <v>2561</v>
      </c>
      <c r="C776" t="s">
        <v>2561</v>
      </c>
      <c r="D776" t="s">
        <v>3879</v>
      </c>
      <c r="E776">
        <v>28134</v>
      </c>
      <c r="F776" t="s">
        <v>3235</v>
      </c>
      <c r="G776">
        <v>77041</v>
      </c>
      <c r="H776">
        <v>1657.6</v>
      </c>
      <c r="I776" t="s">
        <v>794</v>
      </c>
      <c r="J776" t="s">
        <v>795</v>
      </c>
      <c r="K776" t="s">
        <v>39</v>
      </c>
      <c r="L776" t="s">
        <v>68</v>
      </c>
      <c r="M776" t="s">
        <v>885</v>
      </c>
      <c r="N776" t="s">
        <v>5342</v>
      </c>
      <c r="O776" t="s">
        <v>76</v>
      </c>
      <c r="P776" t="s">
        <v>228</v>
      </c>
      <c r="Q776" t="s">
        <v>4750</v>
      </c>
      <c r="R776" t="s">
        <v>5350</v>
      </c>
      <c r="S776">
        <v>3</v>
      </c>
      <c r="T776">
        <v>1.6</v>
      </c>
      <c r="U776">
        <v>0.25</v>
      </c>
      <c r="V776">
        <v>1036</v>
      </c>
      <c r="W776">
        <v>2.5099999999999998</v>
      </c>
      <c r="X776">
        <v>15</v>
      </c>
      <c r="Y776">
        <v>0.25</v>
      </c>
      <c r="Z776">
        <v>-39</v>
      </c>
      <c r="AA776">
        <v>-39</v>
      </c>
      <c r="AB776">
        <v>-129</v>
      </c>
      <c r="AC776">
        <v>-11</v>
      </c>
      <c r="AD776">
        <v>-179</v>
      </c>
      <c r="AE776">
        <v>28201</v>
      </c>
      <c r="AF776">
        <v>28134</v>
      </c>
      <c r="AG776">
        <v>77001</v>
      </c>
      <c r="AH776">
        <v>1.63</v>
      </c>
      <c r="AI776" s="16">
        <v>1</v>
      </c>
    </row>
    <row r="777" spans="1:35" x14ac:dyDescent="0.3">
      <c r="A777" t="s">
        <v>3891</v>
      </c>
      <c r="B777" t="s">
        <v>2561</v>
      </c>
      <c r="C777" t="s">
        <v>2561</v>
      </c>
      <c r="D777" t="s">
        <v>3879</v>
      </c>
      <c r="E777">
        <v>28134</v>
      </c>
      <c r="F777" t="s">
        <v>3235</v>
      </c>
      <c r="G777">
        <v>77060</v>
      </c>
      <c r="H777">
        <v>3315.2</v>
      </c>
      <c r="I777" t="s">
        <v>794</v>
      </c>
      <c r="J777" t="s">
        <v>795</v>
      </c>
      <c r="K777" t="s">
        <v>39</v>
      </c>
      <c r="L777" t="s">
        <v>68</v>
      </c>
      <c r="M777" t="s">
        <v>885</v>
      </c>
      <c r="N777" t="s">
        <v>5342</v>
      </c>
      <c r="O777" t="s">
        <v>76</v>
      </c>
      <c r="P777" t="s">
        <v>228</v>
      </c>
      <c r="Q777" t="s">
        <v>4750</v>
      </c>
      <c r="R777" t="s">
        <v>5350</v>
      </c>
      <c r="S777">
        <v>3</v>
      </c>
      <c r="T777">
        <v>1.6</v>
      </c>
      <c r="U777">
        <v>0.25</v>
      </c>
      <c r="V777">
        <v>1036</v>
      </c>
      <c r="W777">
        <v>2.5099999999999998</v>
      </c>
      <c r="X777">
        <v>15</v>
      </c>
      <c r="Y777">
        <v>0.25</v>
      </c>
      <c r="Z777">
        <v>-39</v>
      </c>
      <c r="AA777">
        <v>-39</v>
      </c>
      <c r="AB777">
        <v>-129</v>
      </c>
      <c r="AC777">
        <v>-11</v>
      </c>
      <c r="AD777">
        <v>-179</v>
      </c>
      <c r="AE777">
        <v>28201</v>
      </c>
      <c r="AF777">
        <v>28134</v>
      </c>
      <c r="AG777">
        <v>77001</v>
      </c>
      <c r="AH777">
        <v>1.63</v>
      </c>
      <c r="AI777" s="16">
        <v>1</v>
      </c>
    </row>
    <row r="778" spans="1:35" x14ac:dyDescent="0.3">
      <c r="A778" t="s">
        <v>3892</v>
      </c>
      <c r="B778" t="s">
        <v>2561</v>
      </c>
      <c r="C778" t="s">
        <v>2561</v>
      </c>
      <c r="D778" t="s">
        <v>3879</v>
      </c>
      <c r="E778">
        <v>28134</v>
      </c>
      <c r="F778" t="s">
        <v>2875</v>
      </c>
      <c r="G778">
        <v>46241</v>
      </c>
      <c r="H778">
        <v>6870.4</v>
      </c>
      <c r="I778" t="s">
        <v>794</v>
      </c>
      <c r="J778" t="s">
        <v>795</v>
      </c>
      <c r="K778" t="s">
        <v>39</v>
      </c>
      <c r="L778" t="s">
        <v>68</v>
      </c>
      <c r="M778" t="s">
        <v>885</v>
      </c>
      <c r="N778" t="s">
        <v>5342</v>
      </c>
      <c r="O778" t="s">
        <v>42</v>
      </c>
      <c r="P778" t="s">
        <v>442</v>
      </c>
      <c r="Q778" t="s">
        <v>4425</v>
      </c>
      <c r="R778" t="s">
        <v>5351</v>
      </c>
      <c r="S778">
        <v>8</v>
      </c>
      <c r="T778">
        <v>1.52</v>
      </c>
      <c r="U778">
        <v>0.25</v>
      </c>
      <c r="V778">
        <v>565</v>
      </c>
      <c r="W778">
        <v>1.37</v>
      </c>
      <c r="X778">
        <v>75</v>
      </c>
      <c r="Y778">
        <v>0.31</v>
      </c>
      <c r="Z778">
        <v>-10</v>
      </c>
      <c r="AA778">
        <v>-39</v>
      </c>
      <c r="AB778">
        <v>-64</v>
      </c>
      <c r="AC778">
        <v>-16</v>
      </c>
      <c r="AD778">
        <v>-119</v>
      </c>
      <c r="AE778">
        <v>28656</v>
      </c>
      <c r="AF778">
        <v>28134</v>
      </c>
      <c r="AG778">
        <v>46201</v>
      </c>
      <c r="AH778">
        <v>1.55</v>
      </c>
      <c r="AI778" s="16">
        <v>0.98878692852216155</v>
      </c>
    </row>
    <row r="779" spans="1:35" x14ac:dyDescent="0.3">
      <c r="A779" t="s">
        <v>3893</v>
      </c>
      <c r="B779" t="s">
        <v>2561</v>
      </c>
      <c r="C779" t="s">
        <v>2561</v>
      </c>
      <c r="D779" t="s">
        <v>3879</v>
      </c>
      <c r="E779">
        <v>28134</v>
      </c>
      <c r="F779" t="s">
        <v>2635</v>
      </c>
      <c r="G779">
        <v>38118</v>
      </c>
      <c r="H779">
        <v>2468.3000000000002</v>
      </c>
      <c r="I779" t="s">
        <v>794</v>
      </c>
      <c r="J779" t="s">
        <v>795</v>
      </c>
      <c r="K779" t="s">
        <v>39</v>
      </c>
      <c r="L779" t="s">
        <v>68</v>
      </c>
      <c r="M779" t="s">
        <v>885</v>
      </c>
      <c r="N779" t="s">
        <v>5342</v>
      </c>
      <c r="O779" t="s">
        <v>70</v>
      </c>
      <c r="P779" t="s">
        <v>75</v>
      </c>
      <c r="Q779" t="s">
        <v>4419</v>
      </c>
      <c r="R779" t="s">
        <v>5352</v>
      </c>
      <c r="S779">
        <v>3</v>
      </c>
      <c r="T779">
        <v>1.33</v>
      </c>
      <c r="U779">
        <v>0.38</v>
      </c>
      <c r="V779">
        <v>618</v>
      </c>
      <c r="W779">
        <v>1.55</v>
      </c>
      <c r="X779">
        <v>41</v>
      </c>
      <c r="Y779">
        <v>0.27</v>
      </c>
      <c r="Z779">
        <v>-106</v>
      </c>
      <c r="AA779">
        <v>-39</v>
      </c>
      <c r="AB779">
        <v>-80</v>
      </c>
      <c r="AC779">
        <v>131</v>
      </c>
      <c r="AD779">
        <v>12</v>
      </c>
      <c r="AE779">
        <v>28051</v>
      </c>
      <c r="AF779">
        <v>28134</v>
      </c>
      <c r="AG779">
        <v>38101</v>
      </c>
      <c r="AH779">
        <v>1.49</v>
      </c>
      <c r="AI779" s="16">
        <v>1</v>
      </c>
    </row>
    <row r="780" spans="1:35" x14ac:dyDescent="0.3">
      <c r="A780" t="s">
        <v>3894</v>
      </c>
      <c r="B780" t="s">
        <v>2561</v>
      </c>
      <c r="C780" t="s">
        <v>2561</v>
      </c>
      <c r="D780" t="s">
        <v>3514</v>
      </c>
      <c r="E780">
        <v>46168</v>
      </c>
      <c r="F780" t="s">
        <v>2884</v>
      </c>
      <c r="G780">
        <v>30336</v>
      </c>
      <c r="H780">
        <v>1037.52</v>
      </c>
      <c r="I780" t="s">
        <v>794</v>
      </c>
      <c r="J780" t="s">
        <v>795</v>
      </c>
      <c r="K780" t="s">
        <v>39</v>
      </c>
      <c r="L780" t="s">
        <v>42</v>
      </c>
      <c r="M780" t="s">
        <v>448</v>
      </c>
      <c r="N780" t="s">
        <v>5010</v>
      </c>
      <c r="O780" t="s">
        <v>50</v>
      </c>
      <c r="P780" t="s">
        <v>223</v>
      </c>
      <c r="Q780" t="s">
        <v>4436</v>
      </c>
      <c r="R780" t="s">
        <v>5353</v>
      </c>
      <c r="S780">
        <v>5</v>
      </c>
      <c r="T780">
        <v>1.98</v>
      </c>
      <c r="U780">
        <v>0.25</v>
      </c>
      <c r="V780">
        <v>524</v>
      </c>
      <c r="W780">
        <v>1.3</v>
      </c>
      <c r="X780">
        <v>59</v>
      </c>
      <c r="Y780">
        <v>0.28000000000000003</v>
      </c>
      <c r="Z780">
        <v>-8</v>
      </c>
      <c r="AA780">
        <v>-28</v>
      </c>
      <c r="AB780">
        <v>-61</v>
      </c>
      <c r="AC780">
        <v>215</v>
      </c>
      <c r="AD780">
        <v>126</v>
      </c>
      <c r="AE780">
        <v>46131</v>
      </c>
      <c r="AF780">
        <v>46168</v>
      </c>
      <c r="AG780">
        <v>30301</v>
      </c>
      <c r="AH780">
        <v>2.0099999999999998</v>
      </c>
      <c r="AI780" s="16">
        <v>1</v>
      </c>
    </row>
    <row r="781" spans="1:35" x14ac:dyDescent="0.3">
      <c r="A781" t="s">
        <v>3895</v>
      </c>
      <c r="B781" t="s">
        <v>2561</v>
      </c>
      <c r="C781" t="s">
        <v>2561</v>
      </c>
      <c r="D781" t="s">
        <v>3514</v>
      </c>
      <c r="E781">
        <v>46168</v>
      </c>
      <c r="F781" t="s">
        <v>3741</v>
      </c>
      <c r="G781">
        <v>37311</v>
      </c>
      <c r="H781">
        <v>5241.54</v>
      </c>
      <c r="I781" t="s">
        <v>794</v>
      </c>
      <c r="J781" t="s">
        <v>795</v>
      </c>
      <c r="K781" t="s">
        <v>39</v>
      </c>
      <c r="L781" t="s">
        <v>42</v>
      </c>
      <c r="M781" t="s">
        <v>448</v>
      </c>
      <c r="N781" t="s">
        <v>5010</v>
      </c>
      <c r="O781" t="s">
        <v>70</v>
      </c>
      <c r="P781" t="s">
        <v>725</v>
      </c>
      <c r="Q781" t="s">
        <v>5217</v>
      </c>
      <c r="R781" t="s">
        <v>5354</v>
      </c>
      <c r="S781">
        <v>5</v>
      </c>
      <c r="T781">
        <v>2.09</v>
      </c>
      <c r="U781">
        <v>0.26</v>
      </c>
      <c r="V781">
        <v>422</v>
      </c>
      <c r="W781">
        <v>0.78</v>
      </c>
      <c r="X781">
        <v>58</v>
      </c>
      <c r="Y781">
        <v>0.28000000000000003</v>
      </c>
      <c r="Z781">
        <v>-10</v>
      </c>
      <c r="AA781">
        <v>-28</v>
      </c>
      <c r="AB781">
        <v>25</v>
      </c>
      <c r="AC781">
        <v>199</v>
      </c>
      <c r="AD781">
        <v>196</v>
      </c>
      <c r="AE781">
        <v>46131</v>
      </c>
      <c r="AF781">
        <v>46168</v>
      </c>
      <c r="AG781">
        <v>37311</v>
      </c>
      <c r="AH781">
        <v>2.13</v>
      </c>
      <c r="AI781" s="16">
        <v>1</v>
      </c>
    </row>
    <row r="782" spans="1:35" x14ac:dyDescent="0.3">
      <c r="A782" t="s">
        <v>3896</v>
      </c>
      <c r="B782" t="s">
        <v>2561</v>
      </c>
      <c r="C782" t="s">
        <v>2561</v>
      </c>
      <c r="D782" t="s">
        <v>3514</v>
      </c>
      <c r="E782">
        <v>46168</v>
      </c>
      <c r="F782" t="s">
        <v>3879</v>
      </c>
      <c r="G782">
        <v>28134</v>
      </c>
      <c r="H782">
        <v>3261</v>
      </c>
      <c r="I782" t="s">
        <v>794</v>
      </c>
      <c r="J782" t="s">
        <v>795</v>
      </c>
      <c r="K782" t="s">
        <v>39</v>
      </c>
      <c r="L782" t="s">
        <v>42</v>
      </c>
      <c r="M782" t="s">
        <v>448</v>
      </c>
      <c r="N782" t="s">
        <v>5010</v>
      </c>
      <c r="O782" t="s">
        <v>68</v>
      </c>
      <c r="P782" t="s">
        <v>885</v>
      </c>
      <c r="Q782" t="s">
        <v>5342</v>
      </c>
      <c r="R782" t="s">
        <v>5355</v>
      </c>
      <c r="S782">
        <v>2</v>
      </c>
      <c r="T782">
        <v>1.88</v>
      </c>
      <c r="U782">
        <v>0.28000000000000003</v>
      </c>
      <c r="V782">
        <v>578</v>
      </c>
      <c r="W782">
        <v>1.02</v>
      </c>
      <c r="X782">
        <v>35</v>
      </c>
      <c r="Y782">
        <v>0.25</v>
      </c>
      <c r="Z782">
        <v>-29</v>
      </c>
      <c r="AA782">
        <v>-28</v>
      </c>
      <c r="AB782">
        <v>19</v>
      </c>
      <c r="AC782">
        <v>118</v>
      </c>
      <c r="AD782">
        <v>109</v>
      </c>
      <c r="AE782">
        <v>46131</v>
      </c>
      <c r="AF782">
        <v>46168</v>
      </c>
      <c r="AG782">
        <v>28134</v>
      </c>
      <c r="AH782">
        <v>1.94</v>
      </c>
      <c r="AI782" s="16">
        <v>1</v>
      </c>
    </row>
    <row r="783" spans="1:35" x14ac:dyDescent="0.3">
      <c r="A783" t="s">
        <v>3897</v>
      </c>
      <c r="B783" t="s">
        <v>2561</v>
      </c>
      <c r="C783" t="s">
        <v>2561</v>
      </c>
      <c r="D783" t="s">
        <v>3898</v>
      </c>
      <c r="E783">
        <v>30739</v>
      </c>
      <c r="F783" t="s">
        <v>3514</v>
      </c>
      <c r="G783">
        <v>46168</v>
      </c>
      <c r="H783">
        <v>1300</v>
      </c>
      <c r="I783" t="s">
        <v>794</v>
      </c>
      <c r="J783" t="s">
        <v>795</v>
      </c>
      <c r="K783" t="s">
        <v>39</v>
      </c>
      <c r="L783" t="s">
        <v>42</v>
      </c>
      <c r="M783" t="s">
        <v>448</v>
      </c>
      <c r="N783" t="s">
        <v>5010</v>
      </c>
      <c r="O783" t="s">
        <v>50</v>
      </c>
      <c r="P783" t="s">
        <v>223</v>
      </c>
      <c r="Q783" t="s">
        <v>4436</v>
      </c>
      <c r="R783" t="s">
        <v>5353</v>
      </c>
      <c r="S783">
        <v>5</v>
      </c>
      <c r="T783">
        <v>1.98</v>
      </c>
      <c r="U783">
        <v>0.25</v>
      </c>
      <c r="V783">
        <v>524</v>
      </c>
      <c r="W783">
        <v>1.3</v>
      </c>
      <c r="X783">
        <v>59</v>
      </c>
      <c r="Y783">
        <v>0.28000000000000003</v>
      </c>
      <c r="Z783">
        <v>-8</v>
      </c>
      <c r="AA783">
        <v>-28</v>
      </c>
      <c r="AB783">
        <v>-61</v>
      </c>
      <c r="AC783">
        <v>215</v>
      </c>
      <c r="AD783">
        <v>126</v>
      </c>
      <c r="AE783">
        <v>46131</v>
      </c>
      <c r="AF783">
        <v>46168</v>
      </c>
      <c r="AG783">
        <v>30301</v>
      </c>
      <c r="AH783">
        <v>2.0099999999999998</v>
      </c>
      <c r="AI783" s="16">
        <v>0.76363636363636367</v>
      </c>
    </row>
    <row r="784" spans="1:35" x14ac:dyDescent="0.3">
      <c r="A784" t="s">
        <v>3899</v>
      </c>
      <c r="B784" t="s">
        <v>3900</v>
      </c>
      <c r="C784" t="s">
        <v>3900</v>
      </c>
      <c r="D784" t="s">
        <v>3901</v>
      </c>
      <c r="E784">
        <v>54956</v>
      </c>
      <c r="F784" t="s">
        <v>2854</v>
      </c>
      <c r="G784">
        <v>38301</v>
      </c>
      <c r="H784">
        <v>2419.8000000000002</v>
      </c>
      <c r="I784" t="s">
        <v>1959</v>
      </c>
      <c r="J784" t="s">
        <v>1960</v>
      </c>
      <c r="K784" t="s">
        <v>39</v>
      </c>
      <c r="L784" t="s">
        <v>140</v>
      </c>
      <c r="M784" t="s">
        <v>1952</v>
      </c>
      <c r="N784" t="s">
        <v>5356</v>
      </c>
      <c r="O784" t="s">
        <v>70</v>
      </c>
      <c r="P784" t="s">
        <v>71</v>
      </c>
      <c r="Q784" t="s">
        <v>4407</v>
      </c>
      <c r="R784" t="s">
        <v>5357</v>
      </c>
      <c r="S784">
        <v>2</v>
      </c>
      <c r="T784">
        <v>1.85</v>
      </c>
      <c r="U784">
        <v>0.28999999999999998</v>
      </c>
      <c r="V784">
        <v>654</v>
      </c>
      <c r="W784">
        <v>1.39</v>
      </c>
      <c r="X784">
        <v>93</v>
      </c>
      <c r="Y784">
        <v>0.3</v>
      </c>
      <c r="Z784">
        <v>-15</v>
      </c>
      <c r="AA784">
        <v>-55</v>
      </c>
      <c r="AB784">
        <v>0</v>
      </c>
      <c r="AC784">
        <v>381</v>
      </c>
      <c r="AD784">
        <v>326</v>
      </c>
      <c r="AE784">
        <v>53201</v>
      </c>
      <c r="AF784">
        <v>54956</v>
      </c>
      <c r="AG784">
        <v>38301</v>
      </c>
      <c r="AH784">
        <v>1.92</v>
      </c>
      <c r="AI784" s="16">
        <v>1</v>
      </c>
    </row>
    <row r="785" spans="1:35" x14ac:dyDescent="0.3">
      <c r="A785" t="s">
        <v>3902</v>
      </c>
      <c r="B785" t="s">
        <v>2601</v>
      </c>
      <c r="C785" t="s">
        <v>2555</v>
      </c>
      <c r="D785" t="s">
        <v>3200</v>
      </c>
      <c r="E785">
        <v>30904</v>
      </c>
      <c r="F785" t="s">
        <v>2854</v>
      </c>
      <c r="G785">
        <v>38305</v>
      </c>
      <c r="H785">
        <v>692.88</v>
      </c>
      <c r="I785" t="s">
        <v>593</v>
      </c>
      <c r="J785" t="s">
        <v>594</v>
      </c>
      <c r="K785" t="s">
        <v>39</v>
      </c>
      <c r="L785" t="s">
        <v>50</v>
      </c>
      <c r="M785" t="s">
        <v>98</v>
      </c>
      <c r="N785" t="s">
        <v>4715</v>
      </c>
      <c r="O785" t="s">
        <v>70</v>
      </c>
      <c r="P785" t="s">
        <v>71</v>
      </c>
      <c r="Q785" t="s">
        <v>4407</v>
      </c>
      <c r="R785" t="s">
        <v>5358</v>
      </c>
      <c r="S785">
        <v>2</v>
      </c>
      <c r="T785">
        <v>1.42</v>
      </c>
      <c r="U785">
        <v>0.22</v>
      </c>
      <c r="V785">
        <v>503</v>
      </c>
      <c r="W785">
        <v>1.69</v>
      </c>
      <c r="X785">
        <v>69</v>
      </c>
      <c r="Y785">
        <v>0.3</v>
      </c>
      <c r="Z785">
        <v>-3</v>
      </c>
      <c r="AA785">
        <v>-61</v>
      </c>
      <c r="AB785">
        <v>-153</v>
      </c>
      <c r="AC785">
        <v>54</v>
      </c>
      <c r="AD785">
        <v>-160</v>
      </c>
      <c r="AE785">
        <v>29801</v>
      </c>
      <c r="AF785">
        <v>30901</v>
      </c>
      <c r="AG785">
        <v>38301</v>
      </c>
      <c r="AH785">
        <v>1.42</v>
      </c>
      <c r="AI785" s="16">
        <v>0.78935185185185186</v>
      </c>
    </row>
    <row r="786" spans="1:35" x14ac:dyDescent="0.3">
      <c r="A786" t="s">
        <v>3903</v>
      </c>
      <c r="B786" t="s">
        <v>2601</v>
      </c>
      <c r="C786" t="s">
        <v>2555</v>
      </c>
      <c r="D786" t="s">
        <v>3904</v>
      </c>
      <c r="E786">
        <v>29520</v>
      </c>
      <c r="F786" t="s">
        <v>2854</v>
      </c>
      <c r="G786">
        <v>38305</v>
      </c>
      <c r="H786">
        <v>192058</v>
      </c>
      <c r="I786" t="s">
        <v>593</v>
      </c>
      <c r="J786" t="s">
        <v>594</v>
      </c>
      <c r="K786" t="s">
        <v>39</v>
      </c>
      <c r="L786" t="s">
        <v>90</v>
      </c>
      <c r="M786" t="s">
        <v>1628</v>
      </c>
      <c r="N786" t="s">
        <v>5359</v>
      </c>
      <c r="O786" t="s">
        <v>70</v>
      </c>
      <c r="P786" t="s">
        <v>71</v>
      </c>
      <c r="Q786" t="s">
        <v>4407</v>
      </c>
      <c r="R786" t="s">
        <v>5360</v>
      </c>
      <c r="S786">
        <v>249</v>
      </c>
      <c r="T786">
        <v>1.45</v>
      </c>
      <c r="U786">
        <v>0.21</v>
      </c>
      <c r="V786">
        <v>610</v>
      </c>
      <c r="W786">
        <v>1.1399999999999999</v>
      </c>
      <c r="X786">
        <v>107</v>
      </c>
      <c r="Y786">
        <v>0.33</v>
      </c>
      <c r="Z786">
        <v>21</v>
      </c>
      <c r="AA786">
        <v>65</v>
      </c>
      <c r="AB786">
        <v>17</v>
      </c>
      <c r="AC786">
        <v>29</v>
      </c>
      <c r="AD786">
        <v>111</v>
      </c>
      <c r="AE786">
        <v>28201</v>
      </c>
      <c r="AF786">
        <v>29520</v>
      </c>
      <c r="AG786">
        <v>38301</v>
      </c>
      <c r="AH786">
        <v>1.44</v>
      </c>
      <c r="AI786" s="16">
        <v>0.81541218637992829</v>
      </c>
    </row>
    <row r="787" spans="1:35" x14ac:dyDescent="0.3">
      <c r="A787" t="s">
        <v>3905</v>
      </c>
      <c r="B787" t="s">
        <v>2601</v>
      </c>
      <c r="C787" t="s">
        <v>2555</v>
      </c>
      <c r="D787" t="s">
        <v>3076</v>
      </c>
      <c r="E787">
        <v>29708</v>
      </c>
      <c r="F787" t="s">
        <v>3906</v>
      </c>
      <c r="G787">
        <v>42134</v>
      </c>
      <c r="H787">
        <v>650</v>
      </c>
      <c r="I787" t="s">
        <v>593</v>
      </c>
      <c r="J787" t="s">
        <v>594</v>
      </c>
      <c r="K787" t="s">
        <v>39</v>
      </c>
      <c r="L787" t="s">
        <v>90</v>
      </c>
      <c r="M787" t="s">
        <v>852</v>
      </c>
      <c r="N787" t="s">
        <v>4608</v>
      </c>
      <c r="O787" t="s">
        <v>44</v>
      </c>
      <c r="P787" t="s">
        <v>464</v>
      </c>
      <c r="Q787" t="s">
        <v>5361</v>
      </c>
      <c r="R787" t="s">
        <v>5362</v>
      </c>
      <c r="S787">
        <v>2</v>
      </c>
      <c r="T787">
        <v>1.54</v>
      </c>
      <c r="U787">
        <v>0.21</v>
      </c>
      <c r="V787">
        <v>422</v>
      </c>
      <c r="W787">
        <v>1.01</v>
      </c>
      <c r="X787">
        <v>28</v>
      </c>
      <c r="Y787">
        <v>0.25</v>
      </c>
      <c r="Z787">
        <v>0</v>
      </c>
      <c r="AA787">
        <v>-34</v>
      </c>
      <c r="AB787">
        <v>-29</v>
      </c>
      <c r="AC787">
        <v>-14</v>
      </c>
      <c r="AD787">
        <v>-77</v>
      </c>
      <c r="AE787">
        <v>29706</v>
      </c>
      <c r="AF787">
        <v>29715</v>
      </c>
      <c r="AG787">
        <v>42134</v>
      </c>
      <c r="AH787">
        <v>1.53</v>
      </c>
      <c r="AI787" s="16">
        <v>0.83107088989441924</v>
      </c>
    </row>
    <row r="788" spans="1:35" x14ac:dyDescent="0.3">
      <c r="A788" t="s">
        <v>3907</v>
      </c>
      <c r="B788" t="s">
        <v>2601</v>
      </c>
      <c r="C788" t="s">
        <v>2555</v>
      </c>
      <c r="D788" t="s">
        <v>3076</v>
      </c>
      <c r="E788">
        <v>29708</v>
      </c>
      <c r="F788" t="s">
        <v>3908</v>
      </c>
      <c r="G788">
        <v>46064</v>
      </c>
      <c r="H788">
        <v>799.37</v>
      </c>
      <c r="I788" t="s">
        <v>593</v>
      </c>
      <c r="J788" t="s">
        <v>594</v>
      </c>
      <c r="K788" t="s">
        <v>39</v>
      </c>
      <c r="L788" t="s">
        <v>90</v>
      </c>
      <c r="M788" t="s">
        <v>852</v>
      </c>
      <c r="N788" t="s">
        <v>4608</v>
      </c>
      <c r="O788" t="s">
        <v>42</v>
      </c>
      <c r="P788" t="s">
        <v>81</v>
      </c>
      <c r="Q788" t="s">
        <v>5363</v>
      </c>
      <c r="R788" t="s">
        <v>5364</v>
      </c>
      <c r="S788">
        <v>1</v>
      </c>
      <c r="T788">
        <v>1.43</v>
      </c>
      <c r="U788">
        <v>0.2</v>
      </c>
      <c r="V788">
        <v>559</v>
      </c>
      <c r="W788">
        <v>1</v>
      </c>
      <c r="X788">
        <v>28</v>
      </c>
      <c r="Y788">
        <v>0.25</v>
      </c>
      <c r="Z788">
        <v>47</v>
      </c>
      <c r="AA788">
        <v>-34</v>
      </c>
      <c r="AB788">
        <v>24</v>
      </c>
      <c r="AC788">
        <v>-31</v>
      </c>
      <c r="AD788">
        <v>-41</v>
      </c>
      <c r="AE788">
        <v>29706</v>
      </c>
      <c r="AF788">
        <v>29715</v>
      </c>
      <c r="AG788">
        <v>46064</v>
      </c>
      <c r="AH788">
        <v>1.41</v>
      </c>
      <c r="AI788" s="16">
        <v>0.83107088989441924</v>
      </c>
    </row>
    <row r="789" spans="1:35" x14ac:dyDescent="0.3">
      <c r="A789" t="s">
        <v>3909</v>
      </c>
      <c r="B789" t="s">
        <v>2601</v>
      </c>
      <c r="C789" t="s">
        <v>2555</v>
      </c>
      <c r="D789" t="s">
        <v>3076</v>
      </c>
      <c r="E789">
        <v>29708</v>
      </c>
      <c r="F789" t="s">
        <v>3910</v>
      </c>
      <c r="G789">
        <v>30084</v>
      </c>
      <c r="H789">
        <v>1400</v>
      </c>
      <c r="I789" t="s">
        <v>593</v>
      </c>
      <c r="J789" t="s">
        <v>594</v>
      </c>
      <c r="K789" t="s">
        <v>39</v>
      </c>
      <c r="L789" t="s">
        <v>90</v>
      </c>
      <c r="M789" t="s">
        <v>852</v>
      </c>
      <c r="N789" t="s">
        <v>4608</v>
      </c>
      <c r="O789" t="s">
        <v>50</v>
      </c>
      <c r="P789" t="s">
        <v>404</v>
      </c>
      <c r="Q789" t="s">
        <v>5365</v>
      </c>
      <c r="R789" t="s">
        <v>5366</v>
      </c>
      <c r="S789">
        <v>2</v>
      </c>
      <c r="T789">
        <v>3.1</v>
      </c>
      <c r="U789">
        <v>0.2</v>
      </c>
      <c r="V789">
        <v>226</v>
      </c>
      <c r="W789">
        <v>0.81</v>
      </c>
      <c r="X789">
        <v>48</v>
      </c>
      <c r="Y789">
        <v>0.28000000000000003</v>
      </c>
      <c r="Z789">
        <v>0</v>
      </c>
      <c r="AA789">
        <v>-34</v>
      </c>
      <c r="AB789">
        <v>20</v>
      </c>
      <c r="AC789">
        <v>288</v>
      </c>
      <c r="AD789">
        <v>274</v>
      </c>
      <c r="AE789">
        <v>28201</v>
      </c>
      <c r="AF789">
        <v>29715</v>
      </c>
      <c r="AG789">
        <v>30084</v>
      </c>
      <c r="AH789">
        <v>3.08</v>
      </c>
      <c r="AI789" s="16">
        <v>0.84010840108401086</v>
      </c>
    </row>
    <row r="790" spans="1:35" x14ac:dyDescent="0.3">
      <c r="A790" t="s">
        <v>3911</v>
      </c>
      <c r="B790" t="s">
        <v>2601</v>
      </c>
      <c r="C790" t="s">
        <v>2555</v>
      </c>
      <c r="D790" t="s">
        <v>3076</v>
      </c>
      <c r="E790">
        <v>29708</v>
      </c>
      <c r="F790" t="s">
        <v>3197</v>
      </c>
      <c r="G790">
        <v>43162</v>
      </c>
      <c r="H790">
        <v>1438.4</v>
      </c>
      <c r="I790" t="s">
        <v>593</v>
      </c>
      <c r="J790" t="s">
        <v>594</v>
      </c>
      <c r="K790" t="s">
        <v>39</v>
      </c>
      <c r="L790" t="s">
        <v>90</v>
      </c>
      <c r="M790" t="s">
        <v>852</v>
      </c>
      <c r="N790" t="s">
        <v>4608</v>
      </c>
      <c r="O790" t="s">
        <v>50</v>
      </c>
      <c r="P790" t="s">
        <v>404</v>
      </c>
      <c r="Q790" t="s">
        <v>5365</v>
      </c>
      <c r="R790" t="s">
        <v>5366</v>
      </c>
      <c r="S790">
        <v>2</v>
      </c>
      <c r="T790">
        <v>3.1</v>
      </c>
      <c r="U790">
        <v>0.2</v>
      </c>
      <c r="V790">
        <v>226</v>
      </c>
      <c r="W790">
        <v>0.81</v>
      </c>
      <c r="X790">
        <v>48</v>
      </c>
      <c r="Y790">
        <v>0.28000000000000003</v>
      </c>
      <c r="Z790">
        <v>0</v>
      </c>
      <c r="AA790">
        <v>-34</v>
      </c>
      <c r="AB790">
        <v>20</v>
      </c>
      <c r="AC790">
        <v>288</v>
      </c>
      <c r="AD790">
        <v>274</v>
      </c>
      <c r="AE790">
        <v>28201</v>
      </c>
      <c r="AF790">
        <v>29715</v>
      </c>
      <c r="AG790">
        <v>30084</v>
      </c>
      <c r="AH790">
        <v>3.08</v>
      </c>
      <c r="AI790" s="16">
        <v>0.72255681346323042</v>
      </c>
    </row>
    <row r="791" spans="1:35" x14ac:dyDescent="0.3">
      <c r="A791" t="s">
        <v>3912</v>
      </c>
      <c r="B791" t="s">
        <v>2601</v>
      </c>
      <c r="C791" t="s">
        <v>2555</v>
      </c>
      <c r="D791" t="s">
        <v>3852</v>
      </c>
      <c r="E791">
        <v>55432</v>
      </c>
      <c r="F791" t="s">
        <v>2854</v>
      </c>
      <c r="G791">
        <v>38305</v>
      </c>
      <c r="H791">
        <v>12712.15</v>
      </c>
      <c r="I791" t="s">
        <v>593</v>
      </c>
      <c r="J791" t="s">
        <v>594</v>
      </c>
      <c r="K791" t="s">
        <v>39</v>
      </c>
      <c r="L791" t="s">
        <v>900</v>
      </c>
      <c r="M791" t="s">
        <v>1106</v>
      </c>
      <c r="N791" t="s">
        <v>5315</v>
      </c>
      <c r="O791" t="s">
        <v>70</v>
      </c>
      <c r="P791" t="s">
        <v>71</v>
      </c>
      <c r="Q791" t="s">
        <v>4407</v>
      </c>
      <c r="R791" t="s">
        <v>5367</v>
      </c>
      <c r="S791">
        <v>13</v>
      </c>
      <c r="T791">
        <v>1.45</v>
      </c>
      <c r="U791">
        <v>0.21</v>
      </c>
      <c r="V791">
        <v>797</v>
      </c>
      <c r="W791">
        <v>1.51</v>
      </c>
      <c r="X791">
        <v>13</v>
      </c>
      <c r="Y791">
        <v>0.26</v>
      </c>
      <c r="Z791">
        <v>0</v>
      </c>
      <c r="AA791">
        <v>23</v>
      </c>
      <c r="AB791">
        <v>69</v>
      </c>
      <c r="AC791">
        <v>324</v>
      </c>
      <c r="AD791">
        <v>416</v>
      </c>
      <c r="AE791">
        <v>55113</v>
      </c>
      <c r="AF791">
        <v>55432</v>
      </c>
      <c r="AG791">
        <v>38301</v>
      </c>
      <c r="AH791">
        <v>1.44</v>
      </c>
      <c r="AI791" s="16">
        <v>0.81541218637992829</v>
      </c>
    </row>
    <row r="792" spans="1:35" x14ac:dyDescent="0.3">
      <c r="A792" t="s">
        <v>3913</v>
      </c>
      <c r="B792" t="s">
        <v>2601</v>
      </c>
      <c r="C792" t="s">
        <v>2555</v>
      </c>
      <c r="D792" t="s">
        <v>2854</v>
      </c>
      <c r="E792">
        <v>38305</v>
      </c>
      <c r="F792" t="s">
        <v>2773</v>
      </c>
      <c r="G792">
        <v>28273</v>
      </c>
      <c r="H792">
        <v>961.2</v>
      </c>
      <c r="I792" t="s">
        <v>593</v>
      </c>
      <c r="J792" t="s">
        <v>594</v>
      </c>
      <c r="K792" t="s">
        <v>39</v>
      </c>
      <c r="L792" t="s">
        <v>70</v>
      </c>
      <c r="M792" t="s">
        <v>71</v>
      </c>
      <c r="N792" t="s">
        <v>4407</v>
      </c>
      <c r="O792" t="s">
        <v>68</v>
      </c>
      <c r="P792" t="s">
        <v>184</v>
      </c>
      <c r="Q792" t="s">
        <v>4333</v>
      </c>
      <c r="R792" t="s">
        <v>5368</v>
      </c>
      <c r="S792">
        <v>1</v>
      </c>
      <c r="T792">
        <v>1.8</v>
      </c>
      <c r="U792">
        <v>0.21</v>
      </c>
      <c r="V792">
        <v>534</v>
      </c>
      <c r="W792">
        <v>0.92</v>
      </c>
      <c r="X792">
        <v>0</v>
      </c>
      <c r="Y792">
        <v>0.25</v>
      </c>
      <c r="Z792">
        <v>0</v>
      </c>
      <c r="AA792">
        <v>-14</v>
      </c>
      <c r="AB792">
        <v>29</v>
      </c>
      <c r="AC792">
        <v>-261</v>
      </c>
      <c r="AD792">
        <v>-246</v>
      </c>
      <c r="AE792">
        <v>38301</v>
      </c>
      <c r="AF792">
        <v>38301</v>
      </c>
      <c r="AG792">
        <v>28201</v>
      </c>
      <c r="AH792">
        <v>1.79</v>
      </c>
      <c r="AI792" s="16">
        <v>0.78935185185185186</v>
      </c>
    </row>
    <row r="793" spans="1:35" x14ac:dyDescent="0.3">
      <c r="A793" t="s">
        <v>3914</v>
      </c>
      <c r="B793" t="s">
        <v>2601</v>
      </c>
      <c r="C793" t="s">
        <v>2555</v>
      </c>
      <c r="D793" t="s">
        <v>2854</v>
      </c>
      <c r="E793">
        <v>38305</v>
      </c>
      <c r="F793" t="s">
        <v>2841</v>
      </c>
      <c r="G793">
        <v>28027</v>
      </c>
      <c r="H793">
        <v>17294.78</v>
      </c>
      <c r="I793" t="s">
        <v>593</v>
      </c>
      <c r="J793" t="s">
        <v>594</v>
      </c>
      <c r="K793" t="s">
        <v>39</v>
      </c>
      <c r="L793" t="s">
        <v>70</v>
      </c>
      <c r="M793" t="s">
        <v>71</v>
      </c>
      <c r="N793" t="s">
        <v>4407</v>
      </c>
      <c r="O793" t="s">
        <v>68</v>
      </c>
      <c r="P793" t="s">
        <v>680</v>
      </c>
      <c r="Q793" t="s">
        <v>4394</v>
      </c>
      <c r="R793" t="s">
        <v>5369</v>
      </c>
      <c r="S793">
        <v>10</v>
      </c>
      <c r="T793">
        <v>1.88</v>
      </c>
      <c r="U793">
        <v>0.21</v>
      </c>
      <c r="V793">
        <v>552</v>
      </c>
      <c r="W793">
        <v>1.1399999999999999</v>
      </c>
      <c r="X793">
        <v>32</v>
      </c>
      <c r="Y793">
        <v>0.28000000000000003</v>
      </c>
      <c r="Z793">
        <v>0</v>
      </c>
      <c r="AA793">
        <v>-14</v>
      </c>
      <c r="AB793">
        <v>-9</v>
      </c>
      <c r="AC793">
        <v>-218</v>
      </c>
      <c r="AD793">
        <v>-241</v>
      </c>
      <c r="AE793">
        <v>38301</v>
      </c>
      <c r="AF793">
        <v>38301</v>
      </c>
      <c r="AG793">
        <v>28025</v>
      </c>
      <c r="AH793">
        <v>1.87</v>
      </c>
      <c r="AI793" s="16">
        <v>0.80324543610547672</v>
      </c>
    </row>
    <row r="794" spans="1:35" x14ac:dyDescent="0.3">
      <c r="A794" t="s">
        <v>3915</v>
      </c>
      <c r="B794" t="s">
        <v>2601</v>
      </c>
      <c r="C794" t="s">
        <v>2555</v>
      </c>
      <c r="D794" t="s">
        <v>2854</v>
      </c>
      <c r="E794">
        <v>38305</v>
      </c>
      <c r="F794" t="s">
        <v>3076</v>
      </c>
      <c r="G794">
        <v>29708</v>
      </c>
      <c r="H794">
        <v>12889.89</v>
      </c>
      <c r="I794" t="s">
        <v>593</v>
      </c>
      <c r="J794" t="s">
        <v>594</v>
      </c>
      <c r="K794" t="s">
        <v>39</v>
      </c>
      <c r="L794" t="s">
        <v>70</v>
      </c>
      <c r="M794" t="s">
        <v>71</v>
      </c>
      <c r="N794" t="s">
        <v>4407</v>
      </c>
      <c r="O794" t="s">
        <v>90</v>
      </c>
      <c r="P794" t="s">
        <v>852</v>
      </c>
      <c r="Q794" t="s">
        <v>4608</v>
      </c>
      <c r="R794" t="s">
        <v>5370</v>
      </c>
      <c r="S794">
        <v>9</v>
      </c>
      <c r="T794">
        <v>1.87</v>
      </c>
      <c r="U794">
        <v>0.21</v>
      </c>
      <c r="V794">
        <v>538</v>
      </c>
      <c r="W794">
        <v>1.04</v>
      </c>
      <c r="X794">
        <v>55</v>
      </c>
      <c r="Y794">
        <v>0.31</v>
      </c>
      <c r="Z794">
        <v>1</v>
      </c>
      <c r="AA794">
        <v>-14</v>
      </c>
      <c r="AB794">
        <v>1</v>
      </c>
      <c r="AC794">
        <v>-169</v>
      </c>
      <c r="AD794">
        <v>-182</v>
      </c>
      <c r="AE794">
        <v>38301</v>
      </c>
      <c r="AF794">
        <v>38301</v>
      </c>
      <c r="AG794">
        <v>29715</v>
      </c>
      <c r="AH794">
        <v>1.86</v>
      </c>
      <c r="AI794" s="16">
        <v>0.81541218637992829</v>
      </c>
    </row>
    <row r="795" spans="1:35" x14ac:dyDescent="0.3">
      <c r="A795" t="s">
        <v>3916</v>
      </c>
      <c r="B795" t="s">
        <v>2601</v>
      </c>
      <c r="C795" t="s">
        <v>2555</v>
      </c>
      <c r="D795" t="s">
        <v>2854</v>
      </c>
      <c r="E795">
        <v>38305</v>
      </c>
      <c r="F795" t="s">
        <v>3852</v>
      </c>
      <c r="G795">
        <v>55432</v>
      </c>
      <c r="H795">
        <v>5865.92</v>
      </c>
      <c r="I795" t="s">
        <v>593</v>
      </c>
      <c r="J795" t="s">
        <v>594</v>
      </c>
      <c r="K795" t="s">
        <v>39</v>
      </c>
      <c r="L795" t="s">
        <v>900</v>
      </c>
      <c r="M795" t="s">
        <v>1106</v>
      </c>
      <c r="N795" t="s">
        <v>5315</v>
      </c>
      <c r="O795" t="s">
        <v>70</v>
      </c>
      <c r="P795" t="s">
        <v>71</v>
      </c>
      <c r="Q795" t="s">
        <v>4407</v>
      </c>
      <c r="R795" t="s">
        <v>5367</v>
      </c>
      <c r="S795">
        <v>13</v>
      </c>
      <c r="T795">
        <v>1.45</v>
      </c>
      <c r="U795">
        <v>0.21</v>
      </c>
      <c r="V795">
        <v>797</v>
      </c>
      <c r="W795">
        <v>1.51</v>
      </c>
      <c r="X795">
        <v>13</v>
      </c>
      <c r="Y795">
        <v>0.26</v>
      </c>
      <c r="Z795">
        <v>0</v>
      </c>
      <c r="AA795">
        <v>23</v>
      </c>
      <c r="AB795">
        <v>69</v>
      </c>
      <c r="AC795">
        <v>324</v>
      </c>
      <c r="AD795">
        <v>416</v>
      </c>
      <c r="AE795">
        <v>55113</v>
      </c>
      <c r="AF795">
        <v>55432</v>
      </c>
      <c r="AG795">
        <v>38301</v>
      </c>
      <c r="AH795">
        <v>1.44</v>
      </c>
      <c r="AI795" s="16">
        <v>0.81541218637992829</v>
      </c>
    </row>
    <row r="796" spans="1:35" x14ac:dyDescent="0.3">
      <c r="A796" t="s">
        <v>3917</v>
      </c>
      <c r="B796" t="s">
        <v>2601</v>
      </c>
      <c r="C796" t="s">
        <v>2555</v>
      </c>
      <c r="D796" t="s">
        <v>2854</v>
      </c>
      <c r="E796">
        <v>38305</v>
      </c>
      <c r="F796" t="s">
        <v>3918</v>
      </c>
      <c r="G796">
        <v>76262</v>
      </c>
      <c r="H796">
        <v>2641.4</v>
      </c>
      <c r="I796" t="s">
        <v>593</v>
      </c>
      <c r="J796" t="s">
        <v>594</v>
      </c>
      <c r="K796" t="s">
        <v>39</v>
      </c>
      <c r="L796" t="s">
        <v>70</v>
      </c>
      <c r="M796" t="s">
        <v>71</v>
      </c>
      <c r="N796" t="s">
        <v>4407</v>
      </c>
      <c r="O796" t="s">
        <v>76</v>
      </c>
      <c r="P796" t="s">
        <v>1768</v>
      </c>
      <c r="Q796" t="s">
        <v>5371</v>
      </c>
      <c r="R796" t="s">
        <v>5372</v>
      </c>
      <c r="S796">
        <v>1</v>
      </c>
      <c r="T796">
        <v>2.15</v>
      </c>
      <c r="U796">
        <v>0.21</v>
      </c>
      <c r="V796">
        <v>562</v>
      </c>
      <c r="W796">
        <v>2.08</v>
      </c>
      <c r="X796">
        <v>0</v>
      </c>
      <c r="Y796">
        <v>0.25</v>
      </c>
      <c r="Z796">
        <v>0</v>
      </c>
      <c r="AA796">
        <v>-14</v>
      </c>
      <c r="AB796">
        <v>-232</v>
      </c>
      <c r="AC796">
        <v>-333</v>
      </c>
      <c r="AD796">
        <v>-579</v>
      </c>
      <c r="AE796">
        <v>38301</v>
      </c>
      <c r="AF796">
        <v>38301</v>
      </c>
      <c r="AG796">
        <v>76039</v>
      </c>
      <c r="AH796">
        <v>2.14</v>
      </c>
      <c r="AI796" s="16">
        <v>0.80952380952380953</v>
      </c>
    </row>
    <row r="797" spans="1:35" x14ac:dyDescent="0.3">
      <c r="A797" t="s">
        <v>3919</v>
      </c>
      <c r="B797" t="s">
        <v>2601</v>
      </c>
      <c r="C797" t="s">
        <v>2555</v>
      </c>
      <c r="D797" t="s">
        <v>2854</v>
      </c>
      <c r="E797">
        <v>38305</v>
      </c>
      <c r="F797" t="s">
        <v>3920</v>
      </c>
      <c r="G797">
        <v>44862</v>
      </c>
      <c r="H797">
        <v>14580.16</v>
      </c>
      <c r="I797" t="s">
        <v>593</v>
      </c>
      <c r="J797" t="s">
        <v>594</v>
      </c>
      <c r="K797" t="s">
        <v>39</v>
      </c>
      <c r="L797" t="s">
        <v>87</v>
      </c>
      <c r="M797" t="s">
        <v>1465</v>
      </c>
      <c r="N797" t="s">
        <v>5373</v>
      </c>
      <c r="O797" t="s">
        <v>70</v>
      </c>
      <c r="P797" t="s">
        <v>71</v>
      </c>
      <c r="Q797" t="s">
        <v>4407</v>
      </c>
      <c r="R797" t="s">
        <v>5374</v>
      </c>
      <c r="S797">
        <v>81</v>
      </c>
      <c r="T797">
        <v>1.41</v>
      </c>
      <c r="U797">
        <v>0.21</v>
      </c>
      <c r="V797">
        <v>563</v>
      </c>
      <c r="W797">
        <v>0.92</v>
      </c>
      <c r="X797">
        <v>56</v>
      </c>
      <c r="Y797">
        <v>0.28999999999999998</v>
      </c>
      <c r="Z797">
        <v>0</v>
      </c>
      <c r="AA797">
        <v>-7</v>
      </c>
      <c r="AB797">
        <v>43</v>
      </c>
      <c r="AC797">
        <v>149</v>
      </c>
      <c r="AD797">
        <v>185</v>
      </c>
      <c r="AE797">
        <v>43551</v>
      </c>
      <c r="AF797">
        <v>44862</v>
      </c>
      <c r="AG797">
        <v>38301</v>
      </c>
      <c r="AH797">
        <v>1.4</v>
      </c>
      <c r="AI797" s="16">
        <v>0.80324543610547672</v>
      </c>
    </row>
    <row r="798" spans="1:35" x14ac:dyDescent="0.3">
      <c r="A798" t="s">
        <v>3921</v>
      </c>
      <c r="B798" t="s">
        <v>2601</v>
      </c>
      <c r="C798" t="s">
        <v>2555</v>
      </c>
      <c r="D798" t="s">
        <v>3920</v>
      </c>
      <c r="E798">
        <v>44862</v>
      </c>
      <c r="F798" t="s">
        <v>2854</v>
      </c>
      <c r="G798">
        <v>38305</v>
      </c>
      <c r="H798">
        <v>47790</v>
      </c>
      <c r="I798" t="s">
        <v>593</v>
      </c>
      <c r="J798" t="s">
        <v>594</v>
      </c>
      <c r="K798" t="s">
        <v>39</v>
      </c>
      <c r="L798" t="s">
        <v>87</v>
      </c>
      <c r="M798" t="s">
        <v>1465</v>
      </c>
      <c r="N798" t="s">
        <v>5373</v>
      </c>
      <c r="O798" t="s">
        <v>70</v>
      </c>
      <c r="P798" t="s">
        <v>71</v>
      </c>
      <c r="Q798" t="s">
        <v>4407</v>
      </c>
      <c r="R798" t="s">
        <v>5374</v>
      </c>
      <c r="S798">
        <v>81</v>
      </c>
      <c r="T798">
        <v>1.41</v>
      </c>
      <c r="U798">
        <v>0.21</v>
      </c>
      <c r="V798">
        <v>563</v>
      </c>
      <c r="W798">
        <v>0.92</v>
      </c>
      <c r="X798">
        <v>56</v>
      </c>
      <c r="Y798">
        <v>0.28999999999999998</v>
      </c>
      <c r="Z798">
        <v>0</v>
      </c>
      <c r="AA798">
        <v>-7</v>
      </c>
      <c r="AB798">
        <v>43</v>
      </c>
      <c r="AC798">
        <v>149</v>
      </c>
      <c r="AD798">
        <v>185</v>
      </c>
      <c r="AE798">
        <v>43551</v>
      </c>
      <c r="AF798">
        <v>44862</v>
      </c>
      <c r="AG798">
        <v>38301</v>
      </c>
      <c r="AH798">
        <v>1.4</v>
      </c>
      <c r="AI798" s="16">
        <v>0.80324543610547672</v>
      </c>
    </row>
    <row r="799" spans="1:35" x14ac:dyDescent="0.3">
      <c r="A799" t="s">
        <v>3922</v>
      </c>
      <c r="B799" t="s">
        <v>3923</v>
      </c>
      <c r="C799" t="s">
        <v>2551</v>
      </c>
      <c r="D799" t="s">
        <v>3924</v>
      </c>
      <c r="E799">
        <v>71302</v>
      </c>
      <c r="F799" t="s">
        <v>2723</v>
      </c>
      <c r="G799">
        <v>31216</v>
      </c>
      <c r="H799">
        <v>16341.52</v>
      </c>
      <c r="I799" t="s">
        <v>78</v>
      </c>
      <c r="J799" t="s">
        <v>79</v>
      </c>
      <c r="K799" t="s">
        <v>39</v>
      </c>
      <c r="L799" t="s">
        <v>246</v>
      </c>
      <c r="M799" t="s">
        <v>917</v>
      </c>
      <c r="N799" t="s">
        <v>5375</v>
      </c>
      <c r="O799" t="s">
        <v>50</v>
      </c>
      <c r="P799" t="s">
        <v>384</v>
      </c>
      <c r="Q799" t="s">
        <v>4286</v>
      </c>
      <c r="R799" t="s">
        <v>5376</v>
      </c>
      <c r="S799">
        <v>33</v>
      </c>
      <c r="T799">
        <v>1.9</v>
      </c>
      <c r="U799">
        <v>0.21</v>
      </c>
      <c r="V799">
        <v>661</v>
      </c>
      <c r="W799">
        <v>1.08</v>
      </c>
      <c r="X799">
        <v>215</v>
      </c>
      <c r="Y799">
        <v>0.44</v>
      </c>
      <c r="Z799">
        <v>-2</v>
      </c>
      <c r="AA799">
        <v>64</v>
      </c>
      <c r="AB799">
        <v>73</v>
      </c>
      <c r="AC799">
        <v>0</v>
      </c>
      <c r="AD799">
        <v>137</v>
      </c>
      <c r="AE799">
        <v>70501</v>
      </c>
      <c r="AF799">
        <v>71301</v>
      </c>
      <c r="AG799">
        <v>31201</v>
      </c>
      <c r="AH799">
        <v>1.89</v>
      </c>
      <c r="AI799" s="16">
        <v>0.97650884807084359</v>
      </c>
    </row>
    <row r="800" spans="1:35" x14ac:dyDescent="0.3">
      <c r="A800" t="s">
        <v>3925</v>
      </c>
      <c r="B800" t="s">
        <v>3923</v>
      </c>
      <c r="C800" t="s">
        <v>2551</v>
      </c>
      <c r="D800" t="s">
        <v>3926</v>
      </c>
      <c r="E800">
        <v>44601</v>
      </c>
      <c r="F800" t="s">
        <v>3906</v>
      </c>
      <c r="G800">
        <v>42134</v>
      </c>
      <c r="H800">
        <v>1928.46</v>
      </c>
      <c r="I800" t="s">
        <v>78</v>
      </c>
      <c r="J800" t="s">
        <v>79</v>
      </c>
      <c r="K800" t="s">
        <v>39</v>
      </c>
      <c r="L800" t="s">
        <v>87</v>
      </c>
      <c r="M800" t="s">
        <v>1022</v>
      </c>
      <c r="N800" t="s">
        <v>5377</v>
      </c>
      <c r="O800" t="s">
        <v>44</v>
      </c>
      <c r="P800" t="s">
        <v>464</v>
      </c>
      <c r="Q800" t="s">
        <v>5361</v>
      </c>
      <c r="R800" t="s">
        <v>5378</v>
      </c>
      <c r="S800">
        <v>2</v>
      </c>
      <c r="T800">
        <v>1.93</v>
      </c>
      <c r="U800">
        <v>0.22</v>
      </c>
      <c r="V800">
        <v>499</v>
      </c>
      <c r="W800">
        <v>0.82</v>
      </c>
      <c r="X800">
        <v>79</v>
      </c>
      <c r="Y800">
        <v>0.3</v>
      </c>
      <c r="Z800">
        <v>-3</v>
      </c>
      <c r="AA800">
        <v>-57</v>
      </c>
      <c r="AB800">
        <v>35</v>
      </c>
      <c r="AC800">
        <v>148</v>
      </c>
      <c r="AD800">
        <v>126</v>
      </c>
      <c r="AE800">
        <v>43055</v>
      </c>
      <c r="AF800">
        <v>44601</v>
      </c>
      <c r="AG800">
        <v>42134</v>
      </c>
      <c r="AH800">
        <v>1.93</v>
      </c>
      <c r="AI800" s="16">
        <v>0.97551250405164924</v>
      </c>
    </row>
    <row r="801" spans="1:35" x14ac:dyDescent="0.3">
      <c r="A801" t="s">
        <v>3927</v>
      </c>
      <c r="B801" t="s">
        <v>3923</v>
      </c>
      <c r="C801" t="s">
        <v>2551</v>
      </c>
      <c r="D801" t="s">
        <v>2971</v>
      </c>
      <c r="E801">
        <v>60803</v>
      </c>
      <c r="F801" t="s">
        <v>2723</v>
      </c>
      <c r="G801">
        <v>31216</v>
      </c>
      <c r="H801">
        <v>3060.14</v>
      </c>
      <c r="I801" t="s">
        <v>78</v>
      </c>
      <c r="J801" t="s">
        <v>79</v>
      </c>
      <c r="K801" t="s">
        <v>39</v>
      </c>
      <c r="L801" t="s">
        <v>53</v>
      </c>
      <c r="M801" t="s">
        <v>417</v>
      </c>
      <c r="N801" t="s">
        <v>4514</v>
      </c>
      <c r="O801" t="s">
        <v>50</v>
      </c>
      <c r="P801" t="s">
        <v>384</v>
      </c>
      <c r="Q801" t="s">
        <v>4286</v>
      </c>
      <c r="R801" t="s">
        <v>5379</v>
      </c>
      <c r="S801">
        <v>2</v>
      </c>
      <c r="T801">
        <v>1.9</v>
      </c>
      <c r="U801">
        <v>0.21</v>
      </c>
      <c r="V801">
        <v>805</v>
      </c>
      <c r="W801">
        <v>1.82</v>
      </c>
      <c r="X801">
        <v>124</v>
      </c>
      <c r="Y801">
        <v>0.35</v>
      </c>
      <c r="Z801">
        <v>26</v>
      </c>
      <c r="AA801">
        <v>-143</v>
      </c>
      <c r="AB801">
        <v>-14</v>
      </c>
      <c r="AC801">
        <v>207</v>
      </c>
      <c r="AD801">
        <v>50</v>
      </c>
      <c r="AE801">
        <v>60526</v>
      </c>
      <c r="AF801">
        <v>60803</v>
      </c>
      <c r="AG801">
        <v>31201</v>
      </c>
      <c r="AH801">
        <v>1.89</v>
      </c>
      <c r="AI801" s="16">
        <v>0.97324276326857295</v>
      </c>
    </row>
    <row r="802" spans="1:35" x14ac:dyDescent="0.3">
      <c r="A802" t="s">
        <v>3928</v>
      </c>
      <c r="B802" t="s">
        <v>3923</v>
      </c>
      <c r="C802" t="s">
        <v>2551</v>
      </c>
      <c r="D802" t="s">
        <v>3415</v>
      </c>
      <c r="E802">
        <v>46013</v>
      </c>
      <c r="F802" t="s">
        <v>3929</v>
      </c>
      <c r="G802">
        <v>21740</v>
      </c>
      <c r="H802">
        <v>1525.98</v>
      </c>
      <c r="I802" t="s">
        <v>78</v>
      </c>
      <c r="J802" t="s">
        <v>79</v>
      </c>
      <c r="K802" t="s">
        <v>39</v>
      </c>
      <c r="L802" t="s">
        <v>42</v>
      </c>
      <c r="M802" t="s">
        <v>921</v>
      </c>
      <c r="N802" t="s">
        <v>4914</v>
      </c>
      <c r="O802" t="s">
        <v>174</v>
      </c>
      <c r="P802" t="s">
        <v>928</v>
      </c>
      <c r="Q802" t="s">
        <v>5380</v>
      </c>
      <c r="R802" t="s">
        <v>5381</v>
      </c>
      <c r="S802">
        <v>1</v>
      </c>
      <c r="T802">
        <v>2.75</v>
      </c>
      <c r="U802">
        <v>0.22</v>
      </c>
      <c r="V802">
        <v>554</v>
      </c>
      <c r="W802">
        <v>1.1299999999999999</v>
      </c>
      <c r="X802">
        <v>57</v>
      </c>
      <c r="Y802">
        <v>0.3</v>
      </c>
      <c r="Z802">
        <v>-23</v>
      </c>
      <c r="AA802">
        <v>-67</v>
      </c>
      <c r="AB802">
        <v>-7</v>
      </c>
      <c r="AC802">
        <v>371</v>
      </c>
      <c r="AD802">
        <v>297</v>
      </c>
      <c r="AE802">
        <v>46168</v>
      </c>
      <c r="AF802">
        <v>46011</v>
      </c>
      <c r="AG802">
        <v>21740</v>
      </c>
      <c r="AH802">
        <v>2.75</v>
      </c>
      <c r="AI802" s="16">
        <v>0.98111836820041998</v>
      </c>
    </row>
    <row r="803" spans="1:35" x14ac:dyDescent="0.3">
      <c r="A803" t="s">
        <v>3930</v>
      </c>
      <c r="B803" t="s">
        <v>3923</v>
      </c>
      <c r="C803" t="s">
        <v>2551</v>
      </c>
      <c r="D803" t="s">
        <v>3415</v>
      </c>
      <c r="E803">
        <v>46013</v>
      </c>
      <c r="F803" t="s">
        <v>2723</v>
      </c>
      <c r="G803">
        <v>31216</v>
      </c>
      <c r="H803">
        <v>6727.6</v>
      </c>
      <c r="I803" t="s">
        <v>78</v>
      </c>
      <c r="J803" t="s">
        <v>79</v>
      </c>
      <c r="K803" t="s">
        <v>39</v>
      </c>
      <c r="L803" t="s">
        <v>42</v>
      </c>
      <c r="M803" t="s">
        <v>921</v>
      </c>
      <c r="N803" t="s">
        <v>4914</v>
      </c>
      <c r="O803" t="s">
        <v>50</v>
      </c>
      <c r="P803" t="s">
        <v>384</v>
      </c>
      <c r="Q803" t="s">
        <v>4286</v>
      </c>
      <c r="R803" t="s">
        <v>5382</v>
      </c>
      <c r="S803">
        <v>3</v>
      </c>
      <c r="T803">
        <v>2.02</v>
      </c>
      <c r="U803">
        <v>0.22</v>
      </c>
      <c r="V803">
        <v>666</v>
      </c>
      <c r="W803">
        <v>1.47</v>
      </c>
      <c r="X803">
        <v>48</v>
      </c>
      <c r="Y803">
        <v>0.28000000000000003</v>
      </c>
      <c r="Z803">
        <v>6</v>
      </c>
      <c r="AA803">
        <v>-67</v>
      </c>
      <c r="AB803">
        <v>-19</v>
      </c>
      <c r="AC803">
        <v>283</v>
      </c>
      <c r="AD803">
        <v>197</v>
      </c>
      <c r="AE803">
        <v>46933</v>
      </c>
      <c r="AF803">
        <v>46011</v>
      </c>
      <c r="AG803">
        <v>31201</v>
      </c>
      <c r="AH803">
        <v>2.02</v>
      </c>
      <c r="AI803" s="16">
        <v>0.97442789954065101</v>
      </c>
    </row>
    <row r="804" spans="1:35" x14ac:dyDescent="0.3">
      <c r="A804" t="s">
        <v>3931</v>
      </c>
      <c r="B804" t="s">
        <v>3923</v>
      </c>
      <c r="C804" t="s">
        <v>2551</v>
      </c>
      <c r="D804" t="s">
        <v>3932</v>
      </c>
      <c r="E804">
        <v>54914</v>
      </c>
      <c r="F804" t="s">
        <v>3906</v>
      </c>
      <c r="G804">
        <v>42134</v>
      </c>
      <c r="H804">
        <v>4098.99</v>
      </c>
      <c r="I804" t="s">
        <v>78</v>
      </c>
      <c r="J804" t="s">
        <v>79</v>
      </c>
      <c r="K804" t="s">
        <v>39</v>
      </c>
      <c r="L804" t="s">
        <v>140</v>
      </c>
      <c r="M804" t="s">
        <v>141</v>
      </c>
      <c r="N804" t="s">
        <v>5383</v>
      </c>
      <c r="O804" t="s">
        <v>44</v>
      </c>
      <c r="P804" t="s">
        <v>464</v>
      </c>
      <c r="Q804" t="s">
        <v>5361</v>
      </c>
      <c r="R804" t="s">
        <v>5384</v>
      </c>
      <c r="S804">
        <v>4</v>
      </c>
      <c r="T804">
        <v>2.15</v>
      </c>
      <c r="U804">
        <v>0.22</v>
      </c>
      <c r="V804">
        <v>635</v>
      </c>
      <c r="W804">
        <v>1.1200000000000001</v>
      </c>
      <c r="X804">
        <v>79</v>
      </c>
      <c r="Y804">
        <v>0.33</v>
      </c>
      <c r="Z804">
        <v>50</v>
      </c>
      <c r="AA804">
        <v>-37</v>
      </c>
      <c r="AB804">
        <v>22</v>
      </c>
      <c r="AC804">
        <v>216</v>
      </c>
      <c r="AD804">
        <v>201</v>
      </c>
      <c r="AE804">
        <v>54942</v>
      </c>
      <c r="AF804">
        <v>54911</v>
      </c>
      <c r="AG804">
        <v>42134</v>
      </c>
      <c r="AH804">
        <v>2.15</v>
      </c>
      <c r="AI804" s="16">
        <v>0.9774272837837662</v>
      </c>
    </row>
    <row r="805" spans="1:35" x14ac:dyDescent="0.3">
      <c r="A805" t="s">
        <v>3933</v>
      </c>
      <c r="B805" t="s">
        <v>3923</v>
      </c>
      <c r="C805" t="s">
        <v>2551</v>
      </c>
      <c r="D805" t="s">
        <v>2732</v>
      </c>
      <c r="E805">
        <v>76017</v>
      </c>
      <c r="F805" t="s">
        <v>3906</v>
      </c>
      <c r="G805">
        <v>42134</v>
      </c>
      <c r="H805">
        <v>847.67</v>
      </c>
      <c r="I805" t="s">
        <v>78</v>
      </c>
      <c r="J805" t="s">
        <v>79</v>
      </c>
      <c r="K805" t="s">
        <v>39</v>
      </c>
      <c r="L805" t="s">
        <v>50</v>
      </c>
      <c r="M805" t="s">
        <v>447</v>
      </c>
      <c r="N805" t="s">
        <v>4553</v>
      </c>
      <c r="O805" t="s">
        <v>44</v>
      </c>
      <c r="P805" t="s">
        <v>464</v>
      </c>
      <c r="Q805" t="s">
        <v>5361</v>
      </c>
      <c r="R805" t="s">
        <v>5385</v>
      </c>
      <c r="S805">
        <v>1</v>
      </c>
      <c r="T805">
        <v>1.98</v>
      </c>
      <c r="U805">
        <v>0.22</v>
      </c>
      <c r="V805">
        <v>329</v>
      </c>
      <c r="W805">
        <v>0.43</v>
      </c>
      <c r="X805">
        <v>55</v>
      </c>
      <c r="Y805">
        <v>0.3</v>
      </c>
      <c r="Z805">
        <v>-3</v>
      </c>
      <c r="AA805">
        <v>-36</v>
      </c>
      <c r="AB805">
        <v>95</v>
      </c>
      <c r="AC805">
        <v>90</v>
      </c>
      <c r="AD805">
        <v>149</v>
      </c>
      <c r="AE805">
        <v>30174</v>
      </c>
      <c r="AF805">
        <v>30209</v>
      </c>
      <c r="AG805">
        <v>42134</v>
      </c>
      <c r="AH805">
        <v>1.98</v>
      </c>
      <c r="AI805" s="16">
        <v>0.77948368844949856</v>
      </c>
    </row>
    <row r="806" spans="1:35" x14ac:dyDescent="0.3">
      <c r="A806" t="s">
        <v>3934</v>
      </c>
      <c r="B806" t="s">
        <v>3923</v>
      </c>
      <c r="C806" t="s">
        <v>2551</v>
      </c>
      <c r="D806" t="s">
        <v>2732</v>
      </c>
      <c r="E806">
        <v>76017</v>
      </c>
      <c r="F806" t="s">
        <v>3908</v>
      </c>
      <c r="G806">
        <v>46064</v>
      </c>
      <c r="H806">
        <v>2173.66</v>
      </c>
      <c r="I806" t="s">
        <v>78</v>
      </c>
      <c r="J806" t="s">
        <v>79</v>
      </c>
      <c r="K806" t="s">
        <v>39</v>
      </c>
      <c r="L806" t="s">
        <v>76</v>
      </c>
      <c r="M806" t="s">
        <v>672</v>
      </c>
      <c r="N806" t="s">
        <v>4295</v>
      </c>
      <c r="O806" t="s">
        <v>42</v>
      </c>
      <c r="P806" t="s">
        <v>81</v>
      </c>
      <c r="Q806" t="s">
        <v>5363</v>
      </c>
      <c r="R806" t="s">
        <v>5386</v>
      </c>
      <c r="S806">
        <v>2</v>
      </c>
      <c r="T806">
        <v>1.1299999999999999</v>
      </c>
      <c r="U806">
        <v>0.21</v>
      </c>
      <c r="V806">
        <v>961</v>
      </c>
      <c r="W806">
        <v>1.59</v>
      </c>
      <c r="X806">
        <v>9</v>
      </c>
      <c r="Y806">
        <v>0.25</v>
      </c>
      <c r="Z806">
        <v>38</v>
      </c>
      <c r="AA806">
        <v>21</v>
      </c>
      <c r="AB806">
        <v>68</v>
      </c>
      <c r="AC806">
        <v>-129</v>
      </c>
      <c r="AD806">
        <v>-40</v>
      </c>
      <c r="AE806">
        <v>76051</v>
      </c>
      <c r="AF806">
        <v>76001</v>
      </c>
      <c r="AG806">
        <v>46064</v>
      </c>
      <c r="AH806">
        <v>1.1200000000000001</v>
      </c>
      <c r="AI806" s="16">
        <v>0.97442789954065101</v>
      </c>
    </row>
    <row r="807" spans="1:35" x14ac:dyDescent="0.3">
      <c r="A807" t="s">
        <v>3935</v>
      </c>
      <c r="B807" t="s">
        <v>3923</v>
      </c>
      <c r="C807" t="s">
        <v>2551</v>
      </c>
      <c r="D807" t="s">
        <v>3936</v>
      </c>
      <c r="E807">
        <v>75751</v>
      </c>
      <c r="F807" t="s">
        <v>2723</v>
      </c>
      <c r="G807">
        <v>31216</v>
      </c>
      <c r="H807">
        <v>22374.720000000001</v>
      </c>
      <c r="I807" t="s">
        <v>78</v>
      </c>
      <c r="J807" t="s">
        <v>79</v>
      </c>
      <c r="K807" t="s">
        <v>39</v>
      </c>
      <c r="L807" t="s">
        <v>76</v>
      </c>
      <c r="M807" t="s">
        <v>434</v>
      </c>
      <c r="N807" t="s">
        <v>5387</v>
      </c>
      <c r="O807" t="s">
        <v>50</v>
      </c>
      <c r="P807" t="s">
        <v>384</v>
      </c>
      <c r="Q807" t="s">
        <v>4286</v>
      </c>
      <c r="R807" t="s">
        <v>5388</v>
      </c>
      <c r="S807">
        <v>22</v>
      </c>
      <c r="T807">
        <v>1.7</v>
      </c>
      <c r="U807">
        <v>0.21</v>
      </c>
      <c r="V807">
        <v>822</v>
      </c>
      <c r="W807">
        <v>1.72</v>
      </c>
      <c r="X807">
        <v>108</v>
      </c>
      <c r="Y807">
        <v>0.33</v>
      </c>
      <c r="Z807">
        <v>-3</v>
      </c>
      <c r="AA807">
        <v>182</v>
      </c>
      <c r="AB807">
        <v>10</v>
      </c>
      <c r="AC807">
        <v>55</v>
      </c>
      <c r="AD807">
        <v>247</v>
      </c>
      <c r="AE807">
        <v>76051</v>
      </c>
      <c r="AF807">
        <v>75751</v>
      </c>
      <c r="AG807">
        <v>31201</v>
      </c>
      <c r="AH807">
        <v>1.69</v>
      </c>
      <c r="AI807" s="16">
        <v>0.97442789954065101</v>
      </c>
    </row>
    <row r="808" spans="1:35" x14ac:dyDescent="0.3">
      <c r="A808" t="s">
        <v>3937</v>
      </c>
      <c r="B808" t="s">
        <v>3923</v>
      </c>
      <c r="C808" t="s">
        <v>2551</v>
      </c>
      <c r="D808" t="s">
        <v>2884</v>
      </c>
      <c r="E808">
        <v>30336</v>
      </c>
      <c r="F808" t="s">
        <v>3906</v>
      </c>
      <c r="G808">
        <v>42134</v>
      </c>
      <c r="H808">
        <v>3000</v>
      </c>
      <c r="I808" t="s">
        <v>78</v>
      </c>
      <c r="J808" t="s">
        <v>79</v>
      </c>
      <c r="K808" t="s">
        <v>39</v>
      </c>
      <c r="L808" t="s">
        <v>50</v>
      </c>
      <c r="M808" t="s">
        <v>223</v>
      </c>
      <c r="N808" t="s">
        <v>4436</v>
      </c>
      <c r="O808" t="s">
        <v>44</v>
      </c>
      <c r="P808" t="s">
        <v>464</v>
      </c>
      <c r="Q808" t="s">
        <v>5361</v>
      </c>
      <c r="R808" t="s">
        <v>5389</v>
      </c>
      <c r="S808">
        <v>5</v>
      </c>
      <c r="T808">
        <v>2.0499999999999998</v>
      </c>
      <c r="U808">
        <v>0.22</v>
      </c>
      <c r="V808">
        <v>293</v>
      </c>
      <c r="W808">
        <v>0.65</v>
      </c>
      <c r="X808">
        <v>29</v>
      </c>
      <c r="Y808">
        <v>0.27</v>
      </c>
      <c r="Z808">
        <v>-2</v>
      </c>
      <c r="AA808">
        <v>29</v>
      </c>
      <c r="AB808">
        <v>-26</v>
      </c>
      <c r="AC808">
        <v>76</v>
      </c>
      <c r="AD808">
        <v>79</v>
      </c>
      <c r="AE808">
        <v>30263</v>
      </c>
      <c r="AF808">
        <v>30301</v>
      </c>
      <c r="AG808">
        <v>42134</v>
      </c>
      <c r="AH808">
        <v>2.0499999999999998</v>
      </c>
      <c r="AI808" s="16">
        <v>0.9719424385726626</v>
      </c>
    </row>
    <row r="809" spans="1:35" x14ac:dyDescent="0.3">
      <c r="A809" t="s">
        <v>3938</v>
      </c>
      <c r="B809" t="s">
        <v>3923</v>
      </c>
      <c r="C809" t="s">
        <v>2551</v>
      </c>
      <c r="D809" t="s">
        <v>2884</v>
      </c>
      <c r="E809">
        <v>30336</v>
      </c>
      <c r="F809" t="s">
        <v>3908</v>
      </c>
      <c r="G809">
        <v>46064</v>
      </c>
      <c r="H809">
        <v>5572.35</v>
      </c>
      <c r="I809" t="s">
        <v>78</v>
      </c>
      <c r="J809" t="s">
        <v>79</v>
      </c>
      <c r="K809" t="s">
        <v>39</v>
      </c>
      <c r="L809" t="s">
        <v>50</v>
      </c>
      <c r="M809" t="s">
        <v>223</v>
      </c>
      <c r="N809" t="s">
        <v>4436</v>
      </c>
      <c r="O809" t="s">
        <v>42</v>
      </c>
      <c r="P809" t="s">
        <v>81</v>
      </c>
      <c r="Q809" t="s">
        <v>5363</v>
      </c>
      <c r="R809" t="s">
        <v>5390</v>
      </c>
      <c r="S809">
        <v>7</v>
      </c>
      <c r="T809">
        <v>1.42</v>
      </c>
      <c r="U809">
        <v>0.22</v>
      </c>
      <c r="V809">
        <v>560</v>
      </c>
      <c r="W809">
        <v>0.94</v>
      </c>
      <c r="X809">
        <v>6</v>
      </c>
      <c r="Y809">
        <v>0.25</v>
      </c>
      <c r="Z809">
        <v>7</v>
      </c>
      <c r="AA809">
        <v>29</v>
      </c>
      <c r="AB809">
        <v>38</v>
      </c>
      <c r="AC809">
        <v>-33</v>
      </c>
      <c r="AD809">
        <v>34</v>
      </c>
      <c r="AE809">
        <v>30301</v>
      </c>
      <c r="AF809">
        <v>30301</v>
      </c>
      <c r="AG809">
        <v>46064</v>
      </c>
      <c r="AH809">
        <v>1.42</v>
      </c>
      <c r="AI809" s="16">
        <v>0.9719424385726626</v>
      </c>
    </row>
    <row r="810" spans="1:35" x14ac:dyDescent="0.3">
      <c r="A810" t="s">
        <v>3939</v>
      </c>
      <c r="B810" t="s">
        <v>3923</v>
      </c>
      <c r="C810" t="s">
        <v>2551</v>
      </c>
      <c r="D810" t="s">
        <v>3200</v>
      </c>
      <c r="E810">
        <v>30906</v>
      </c>
      <c r="F810" t="s">
        <v>3906</v>
      </c>
      <c r="G810">
        <v>42134</v>
      </c>
      <c r="H810">
        <v>3866.3</v>
      </c>
      <c r="I810" t="s">
        <v>78</v>
      </c>
      <c r="J810" t="s">
        <v>79</v>
      </c>
      <c r="K810" t="s">
        <v>39</v>
      </c>
      <c r="L810" t="s">
        <v>50</v>
      </c>
      <c r="M810" t="s">
        <v>98</v>
      </c>
      <c r="N810" t="s">
        <v>4715</v>
      </c>
      <c r="O810" t="s">
        <v>44</v>
      </c>
      <c r="P810" t="s">
        <v>464</v>
      </c>
      <c r="Q810" t="s">
        <v>5361</v>
      </c>
      <c r="R810" t="s">
        <v>5391</v>
      </c>
      <c r="S810">
        <v>6</v>
      </c>
      <c r="T810">
        <v>1.75</v>
      </c>
      <c r="U810">
        <v>0.21</v>
      </c>
      <c r="V810">
        <v>441</v>
      </c>
      <c r="W810">
        <v>0.66</v>
      </c>
      <c r="X810">
        <v>121</v>
      </c>
      <c r="Y810">
        <v>0.35</v>
      </c>
      <c r="Z810">
        <v>-8</v>
      </c>
      <c r="AA810">
        <v>-116</v>
      </c>
      <c r="AB810">
        <v>53</v>
      </c>
      <c r="AC810">
        <v>119</v>
      </c>
      <c r="AD810">
        <v>56</v>
      </c>
      <c r="AE810">
        <v>31401</v>
      </c>
      <c r="AF810">
        <v>30901</v>
      </c>
      <c r="AG810">
        <v>42134</v>
      </c>
      <c r="AH810">
        <v>1.74</v>
      </c>
      <c r="AI810" s="16">
        <v>0.97324276326857295</v>
      </c>
    </row>
    <row r="811" spans="1:35" x14ac:dyDescent="0.3">
      <c r="A811" t="s">
        <v>3940</v>
      </c>
      <c r="B811" t="s">
        <v>3923</v>
      </c>
      <c r="C811" t="s">
        <v>2551</v>
      </c>
      <c r="D811" t="s">
        <v>2881</v>
      </c>
      <c r="E811">
        <v>21224</v>
      </c>
      <c r="F811" t="s">
        <v>3906</v>
      </c>
      <c r="G811">
        <v>42134</v>
      </c>
      <c r="H811">
        <v>967.2</v>
      </c>
      <c r="I811" t="s">
        <v>78</v>
      </c>
      <c r="J811" t="s">
        <v>79</v>
      </c>
      <c r="K811" t="s">
        <v>39</v>
      </c>
      <c r="L811" t="s">
        <v>174</v>
      </c>
      <c r="M811" t="s">
        <v>1015</v>
      </c>
      <c r="N811" t="s">
        <v>4433</v>
      </c>
      <c r="O811" t="s">
        <v>44</v>
      </c>
      <c r="P811" t="s">
        <v>464</v>
      </c>
      <c r="Q811" t="s">
        <v>5361</v>
      </c>
      <c r="R811" t="s">
        <v>5392</v>
      </c>
      <c r="S811">
        <v>1</v>
      </c>
      <c r="T811">
        <v>1.3</v>
      </c>
      <c r="U811">
        <v>0.21</v>
      </c>
      <c r="V811">
        <v>744</v>
      </c>
      <c r="W811">
        <v>1.71</v>
      </c>
      <c r="X811">
        <v>59</v>
      </c>
      <c r="Y811">
        <v>0.3</v>
      </c>
      <c r="Z811">
        <v>-26</v>
      </c>
      <c r="AA811">
        <v>-122</v>
      </c>
      <c r="AB811">
        <v>-24</v>
      </c>
      <c r="AC811">
        <v>141</v>
      </c>
      <c r="AD811">
        <v>-5</v>
      </c>
      <c r="AE811">
        <v>20163</v>
      </c>
      <c r="AF811">
        <v>21201</v>
      </c>
      <c r="AG811">
        <v>42134</v>
      </c>
      <c r="AH811">
        <v>1.29</v>
      </c>
      <c r="AI811" s="16">
        <v>0.9774272837837662</v>
      </c>
    </row>
    <row r="812" spans="1:35" x14ac:dyDescent="0.3">
      <c r="A812" t="s">
        <v>3941</v>
      </c>
      <c r="B812" t="s">
        <v>3923</v>
      </c>
      <c r="C812" t="s">
        <v>2551</v>
      </c>
      <c r="D812" t="s">
        <v>3942</v>
      </c>
      <c r="E812">
        <v>37307</v>
      </c>
      <c r="F812" t="s">
        <v>3908</v>
      </c>
      <c r="G812">
        <v>46064</v>
      </c>
      <c r="H812">
        <v>8656.83</v>
      </c>
      <c r="I812" t="s">
        <v>78</v>
      </c>
      <c r="J812" t="s">
        <v>79</v>
      </c>
      <c r="K812" t="s">
        <v>39</v>
      </c>
      <c r="L812" t="s">
        <v>70</v>
      </c>
      <c r="M812" t="s">
        <v>481</v>
      </c>
      <c r="N812" t="s">
        <v>5393</v>
      </c>
      <c r="O812" t="s">
        <v>42</v>
      </c>
      <c r="P812" t="s">
        <v>81</v>
      </c>
      <c r="Q812" t="s">
        <v>5363</v>
      </c>
      <c r="R812" t="s">
        <v>5394</v>
      </c>
      <c r="S812">
        <v>15</v>
      </c>
      <c r="T812">
        <v>1.52</v>
      </c>
      <c r="U812">
        <v>0.21</v>
      </c>
      <c r="V812">
        <v>438</v>
      </c>
      <c r="W812">
        <v>0.89</v>
      </c>
      <c r="X812">
        <v>79</v>
      </c>
      <c r="Y812">
        <v>0.28999999999999998</v>
      </c>
      <c r="Z812">
        <v>-3</v>
      </c>
      <c r="AA812">
        <v>-87</v>
      </c>
      <c r="AB812">
        <v>-1</v>
      </c>
      <c r="AC812">
        <v>-24</v>
      </c>
      <c r="AD812">
        <v>-112</v>
      </c>
      <c r="AE812">
        <v>37813</v>
      </c>
      <c r="AF812">
        <v>37307</v>
      </c>
      <c r="AG812">
        <v>46064</v>
      </c>
      <c r="AH812">
        <v>1.51</v>
      </c>
      <c r="AI812" s="16">
        <v>0.97442789954065101</v>
      </c>
    </row>
    <row r="813" spans="1:35" x14ac:dyDescent="0.3">
      <c r="A813" t="s">
        <v>3943</v>
      </c>
      <c r="B813" t="s">
        <v>3923</v>
      </c>
      <c r="C813" t="s">
        <v>2551</v>
      </c>
      <c r="D813" t="s">
        <v>3944</v>
      </c>
      <c r="E813">
        <v>54615</v>
      </c>
      <c r="F813" t="s">
        <v>2723</v>
      </c>
      <c r="G813">
        <v>31216</v>
      </c>
      <c r="H813">
        <v>6497.4</v>
      </c>
      <c r="I813" t="s">
        <v>78</v>
      </c>
      <c r="J813" t="s">
        <v>79</v>
      </c>
      <c r="K813" t="s">
        <v>39</v>
      </c>
      <c r="L813" t="s">
        <v>140</v>
      </c>
      <c r="M813" t="s">
        <v>1946</v>
      </c>
      <c r="N813" t="s">
        <v>5395</v>
      </c>
      <c r="O813" t="s">
        <v>50</v>
      </c>
      <c r="P813" t="s">
        <v>384</v>
      </c>
      <c r="Q813" t="s">
        <v>4286</v>
      </c>
      <c r="R813" t="s">
        <v>5396</v>
      </c>
      <c r="S813">
        <v>5</v>
      </c>
      <c r="T813">
        <v>2</v>
      </c>
      <c r="U813">
        <v>0.21</v>
      </c>
      <c r="V813">
        <v>1082</v>
      </c>
      <c r="W813">
        <v>1.81</v>
      </c>
      <c r="X813">
        <v>157</v>
      </c>
      <c r="Y813">
        <v>0.37</v>
      </c>
      <c r="Z813">
        <v>6</v>
      </c>
      <c r="AA813">
        <v>38</v>
      </c>
      <c r="AB813">
        <v>28</v>
      </c>
      <c r="AC813">
        <v>442</v>
      </c>
      <c r="AD813">
        <v>508</v>
      </c>
      <c r="AE813">
        <v>55432</v>
      </c>
      <c r="AF813">
        <v>54836</v>
      </c>
      <c r="AG813">
        <v>31201</v>
      </c>
      <c r="AH813">
        <v>1.99</v>
      </c>
      <c r="AI813" s="16">
        <v>0.85917807144251135</v>
      </c>
    </row>
    <row r="814" spans="1:35" x14ac:dyDescent="0.3">
      <c r="A814" t="s">
        <v>3945</v>
      </c>
      <c r="B814" t="s">
        <v>3923</v>
      </c>
      <c r="C814" t="s">
        <v>2551</v>
      </c>
      <c r="D814" t="s">
        <v>3183</v>
      </c>
      <c r="E814">
        <v>60440</v>
      </c>
      <c r="F814" t="s">
        <v>2723</v>
      </c>
      <c r="G814">
        <v>31216</v>
      </c>
      <c r="H814">
        <v>0.01</v>
      </c>
      <c r="I814" t="s">
        <v>78</v>
      </c>
      <c r="J814" t="s">
        <v>79</v>
      </c>
      <c r="K814" t="s">
        <v>39</v>
      </c>
      <c r="L814" t="s">
        <v>53</v>
      </c>
      <c r="M814" t="s">
        <v>770</v>
      </c>
      <c r="N814" t="s">
        <v>4698</v>
      </c>
      <c r="O814" t="s">
        <v>44</v>
      </c>
      <c r="P814" t="s">
        <v>464</v>
      </c>
      <c r="Q814" t="s">
        <v>5361</v>
      </c>
      <c r="R814" t="s">
        <v>5397</v>
      </c>
      <c r="S814">
        <v>1</v>
      </c>
      <c r="T814">
        <v>2.0499999999999998</v>
      </c>
      <c r="U814">
        <v>0.21</v>
      </c>
      <c r="V814">
        <v>489</v>
      </c>
      <c r="W814">
        <v>0.63</v>
      </c>
      <c r="X814">
        <v>17</v>
      </c>
      <c r="Y814">
        <v>0.25</v>
      </c>
      <c r="Z814">
        <v>-9</v>
      </c>
      <c r="AA814">
        <v>125</v>
      </c>
      <c r="AB814">
        <v>80</v>
      </c>
      <c r="AC814">
        <v>203</v>
      </c>
      <c r="AD814">
        <v>408</v>
      </c>
      <c r="AE814">
        <v>60526</v>
      </c>
      <c r="AF814">
        <v>60440</v>
      </c>
      <c r="AG814">
        <v>42134</v>
      </c>
      <c r="AH814">
        <v>2.04</v>
      </c>
      <c r="AI814" s="16">
        <v>0.71631202169321539</v>
      </c>
    </row>
    <row r="815" spans="1:35" x14ac:dyDescent="0.3">
      <c r="A815" t="s">
        <v>3946</v>
      </c>
      <c r="B815" t="s">
        <v>3923</v>
      </c>
      <c r="C815" t="s">
        <v>2551</v>
      </c>
      <c r="D815" t="s">
        <v>3947</v>
      </c>
      <c r="E815">
        <v>45306</v>
      </c>
      <c r="F815" t="s">
        <v>2723</v>
      </c>
      <c r="G815">
        <v>31216</v>
      </c>
      <c r="H815">
        <v>1354.23</v>
      </c>
      <c r="I815" t="s">
        <v>78</v>
      </c>
      <c r="J815" t="s">
        <v>79</v>
      </c>
      <c r="K815" t="s">
        <v>39</v>
      </c>
      <c r="L815" t="s">
        <v>87</v>
      </c>
      <c r="M815" t="s">
        <v>1477</v>
      </c>
      <c r="N815" t="s">
        <v>5398</v>
      </c>
      <c r="O815" t="s">
        <v>50</v>
      </c>
      <c r="P815" t="s">
        <v>384</v>
      </c>
      <c r="Q815" t="s">
        <v>4286</v>
      </c>
      <c r="R815" t="s">
        <v>5399</v>
      </c>
      <c r="S815">
        <v>1</v>
      </c>
      <c r="T815">
        <v>2.0499999999999998</v>
      </c>
      <c r="U815">
        <v>0.22</v>
      </c>
      <c r="V815">
        <v>660</v>
      </c>
      <c r="W815">
        <v>1.17</v>
      </c>
      <c r="X815">
        <v>61</v>
      </c>
      <c r="Y815">
        <v>0.3</v>
      </c>
      <c r="Z815">
        <v>-7</v>
      </c>
      <c r="AA815">
        <v>-120</v>
      </c>
      <c r="AB815">
        <v>52</v>
      </c>
      <c r="AC815">
        <v>353</v>
      </c>
      <c r="AD815">
        <v>285</v>
      </c>
      <c r="AE815">
        <v>45889</v>
      </c>
      <c r="AF815">
        <v>45306</v>
      </c>
      <c r="AG815">
        <v>31201</v>
      </c>
      <c r="AH815">
        <v>2.0499999999999998</v>
      </c>
      <c r="AI815" s="16">
        <v>0.97442789954065101</v>
      </c>
    </row>
    <row r="816" spans="1:35" x14ac:dyDescent="0.3">
      <c r="A816" t="s">
        <v>3948</v>
      </c>
      <c r="B816" t="s">
        <v>3923</v>
      </c>
      <c r="C816" t="s">
        <v>2551</v>
      </c>
      <c r="D816" t="s">
        <v>3949</v>
      </c>
      <c r="E816">
        <v>46913</v>
      </c>
      <c r="F816" t="s">
        <v>3906</v>
      </c>
      <c r="G816">
        <v>42134</v>
      </c>
      <c r="H816">
        <v>750</v>
      </c>
      <c r="I816" t="s">
        <v>78</v>
      </c>
      <c r="J816" t="s">
        <v>79</v>
      </c>
      <c r="K816" t="s">
        <v>39</v>
      </c>
      <c r="L816" t="s">
        <v>42</v>
      </c>
      <c r="M816" t="s">
        <v>898</v>
      </c>
      <c r="N816" t="s">
        <v>5400</v>
      </c>
      <c r="O816" t="s">
        <v>44</v>
      </c>
      <c r="P816" t="s">
        <v>464</v>
      </c>
      <c r="Q816" t="s">
        <v>5361</v>
      </c>
      <c r="R816" t="s">
        <v>5401</v>
      </c>
      <c r="S816">
        <v>1</v>
      </c>
      <c r="T816">
        <v>2.37</v>
      </c>
      <c r="U816">
        <v>0.22</v>
      </c>
      <c r="V816">
        <v>316</v>
      </c>
      <c r="W816">
        <v>0.42</v>
      </c>
      <c r="X816">
        <v>56</v>
      </c>
      <c r="Y816">
        <v>0.3</v>
      </c>
      <c r="Z816">
        <v>10</v>
      </c>
      <c r="AA816">
        <v>-69</v>
      </c>
      <c r="AB816">
        <v>98</v>
      </c>
      <c r="AC816">
        <v>210</v>
      </c>
      <c r="AD816">
        <v>239</v>
      </c>
      <c r="AE816">
        <v>46933</v>
      </c>
      <c r="AF816">
        <v>46913</v>
      </c>
      <c r="AG816">
        <v>42134</v>
      </c>
      <c r="AH816">
        <v>2.37</v>
      </c>
      <c r="AI816" s="16">
        <v>0.9774272837837662</v>
      </c>
    </row>
    <row r="817" spans="1:35" x14ac:dyDescent="0.3">
      <c r="A817" t="s">
        <v>3950</v>
      </c>
      <c r="B817" t="s">
        <v>3923</v>
      </c>
      <c r="C817" t="s">
        <v>2551</v>
      </c>
      <c r="D817" t="s">
        <v>3064</v>
      </c>
      <c r="E817">
        <v>30518</v>
      </c>
      <c r="F817" t="s">
        <v>3906</v>
      </c>
      <c r="G817">
        <v>42134</v>
      </c>
      <c r="H817">
        <v>611.99</v>
      </c>
      <c r="I817" t="s">
        <v>78</v>
      </c>
      <c r="J817" t="s">
        <v>79</v>
      </c>
      <c r="K817" t="s">
        <v>39</v>
      </c>
      <c r="L817" t="s">
        <v>50</v>
      </c>
      <c r="M817" t="s">
        <v>624</v>
      </c>
      <c r="N817" t="s">
        <v>4599</v>
      </c>
      <c r="O817" t="s">
        <v>44</v>
      </c>
      <c r="P817" t="s">
        <v>464</v>
      </c>
      <c r="Q817" t="s">
        <v>5361</v>
      </c>
      <c r="R817" t="s">
        <v>5402</v>
      </c>
      <c r="S817">
        <v>1</v>
      </c>
      <c r="T817">
        <v>1.9</v>
      </c>
      <c r="U817">
        <v>0.22</v>
      </c>
      <c r="V817">
        <v>322</v>
      </c>
      <c r="W817">
        <v>0.42</v>
      </c>
      <c r="X817">
        <v>80</v>
      </c>
      <c r="Y817">
        <v>0.3</v>
      </c>
      <c r="Z817">
        <v>-38</v>
      </c>
      <c r="AA817">
        <v>-139</v>
      </c>
      <c r="AB817">
        <v>98</v>
      </c>
      <c r="AC817">
        <v>154</v>
      </c>
      <c r="AD817">
        <v>113</v>
      </c>
      <c r="AE817">
        <v>30642</v>
      </c>
      <c r="AF817">
        <v>30515</v>
      </c>
      <c r="AG817">
        <v>42134</v>
      </c>
      <c r="AH817">
        <v>1.9</v>
      </c>
      <c r="AI817" s="16">
        <v>0.97442789954065101</v>
      </c>
    </row>
    <row r="818" spans="1:35" x14ac:dyDescent="0.3">
      <c r="A818" t="s">
        <v>3951</v>
      </c>
      <c r="B818" t="s">
        <v>3923</v>
      </c>
      <c r="C818" t="s">
        <v>2551</v>
      </c>
      <c r="D818" t="s">
        <v>2699</v>
      </c>
      <c r="E818">
        <v>60188</v>
      </c>
      <c r="F818" t="s">
        <v>2723</v>
      </c>
      <c r="G818">
        <v>31216</v>
      </c>
      <c r="H818">
        <v>1949.48</v>
      </c>
      <c r="I818" t="s">
        <v>78</v>
      </c>
      <c r="J818" t="s">
        <v>79</v>
      </c>
      <c r="K818" t="s">
        <v>39</v>
      </c>
      <c r="L818" t="s">
        <v>53</v>
      </c>
      <c r="M818" t="s">
        <v>648</v>
      </c>
      <c r="N818" t="s">
        <v>4266</v>
      </c>
      <c r="O818" t="s">
        <v>50</v>
      </c>
      <c r="P818" t="s">
        <v>384</v>
      </c>
      <c r="Q818" t="s">
        <v>4286</v>
      </c>
      <c r="R818" t="s">
        <v>5403</v>
      </c>
      <c r="S818">
        <v>1</v>
      </c>
      <c r="T818">
        <v>2.2999999999999998</v>
      </c>
      <c r="U818">
        <v>0.21</v>
      </c>
      <c r="V818">
        <v>847</v>
      </c>
      <c r="W818">
        <v>1.25</v>
      </c>
      <c r="X818">
        <v>32</v>
      </c>
      <c r="Y818">
        <v>0.25</v>
      </c>
      <c r="Z818">
        <v>11</v>
      </c>
      <c r="AA818">
        <v>73</v>
      </c>
      <c r="AB818">
        <v>121</v>
      </c>
      <c r="AC818">
        <v>548</v>
      </c>
      <c r="AD818">
        <v>742</v>
      </c>
      <c r="AE818">
        <v>60803</v>
      </c>
      <c r="AF818">
        <v>60116</v>
      </c>
      <c r="AG818">
        <v>31201</v>
      </c>
      <c r="AH818">
        <v>2.29</v>
      </c>
      <c r="AI818" s="16">
        <v>0.94174465734708246</v>
      </c>
    </row>
    <row r="819" spans="1:35" x14ac:dyDescent="0.3">
      <c r="A819" t="s">
        <v>3952</v>
      </c>
      <c r="B819" t="s">
        <v>3923</v>
      </c>
      <c r="C819" t="s">
        <v>2551</v>
      </c>
      <c r="D819" t="s">
        <v>3069</v>
      </c>
      <c r="E819">
        <v>60632</v>
      </c>
      <c r="F819" t="s">
        <v>3906</v>
      </c>
      <c r="G819">
        <v>42134</v>
      </c>
      <c r="H819">
        <v>1006.05</v>
      </c>
      <c r="I819" t="s">
        <v>78</v>
      </c>
      <c r="J819" t="s">
        <v>79</v>
      </c>
      <c r="K819" t="s">
        <v>39</v>
      </c>
      <c r="L819" t="s">
        <v>53</v>
      </c>
      <c r="M819" t="s">
        <v>159</v>
      </c>
      <c r="N819" t="s">
        <v>5095</v>
      </c>
      <c r="O819" t="s">
        <v>44</v>
      </c>
      <c r="P819" t="s">
        <v>464</v>
      </c>
      <c r="Q819" t="s">
        <v>5361</v>
      </c>
      <c r="R819" t="s">
        <v>5404</v>
      </c>
      <c r="S819">
        <v>2</v>
      </c>
      <c r="T819">
        <v>1.9</v>
      </c>
      <c r="U819">
        <v>0.22</v>
      </c>
      <c r="V819">
        <v>483</v>
      </c>
      <c r="W819">
        <v>0.85</v>
      </c>
      <c r="X819">
        <v>122</v>
      </c>
      <c r="Y819">
        <v>0.35</v>
      </c>
      <c r="Z819">
        <v>30</v>
      </c>
      <c r="AA819">
        <v>-237</v>
      </c>
      <c r="AB819">
        <v>27</v>
      </c>
      <c r="AC819">
        <v>157</v>
      </c>
      <c r="AD819">
        <v>-53</v>
      </c>
      <c r="AE819">
        <v>49036</v>
      </c>
      <c r="AF819">
        <v>60601</v>
      </c>
      <c r="AG819">
        <v>42134</v>
      </c>
      <c r="AH819">
        <v>1.9</v>
      </c>
      <c r="AI819" s="16">
        <v>0.97442789954065101</v>
      </c>
    </row>
    <row r="820" spans="1:35" x14ac:dyDescent="0.3">
      <c r="A820" t="s">
        <v>3953</v>
      </c>
      <c r="B820" t="s">
        <v>3923</v>
      </c>
      <c r="C820" t="s">
        <v>2551</v>
      </c>
      <c r="D820" t="s">
        <v>2701</v>
      </c>
      <c r="E820">
        <v>45240</v>
      </c>
      <c r="F820" t="s">
        <v>2723</v>
      </c>
      <c r="G820">
        <v>31216</v>
      </c>
      <c r="H820">
        <v>1164.4000000000001</v>
      </c>
      <c r="I820" t="s">
        <v>78</v>
      </c>
      <c r="J820" t="s">
        <v>79</v>
      </c>
      <c r="K820" t="s">
        <v>39</v>
      </c>
      <c r="L820" t="s">
        <v>87</v>
      </c>
      <c r="M820" t="s">
        <v>536</v>
      </c>
      <c r="N820" t="s">
        <v>4268</v>
      </c>
      <c r="O820" t="s">
        <v>50</v>
      </c>
      <c r="P820" t="s">
        <v>384</v>
      </c>
      <c r="Q820" t="s">
        <v>4286</v>
      </c>
      <c r="R820" t="s">
        <v>5405</v>
      </c>
      <c r="S820">
        <v>1</v>
      </c>
      <c r="T820">
        <v>2.0499999999999998</v>
      </c>
      <c r="U820">
        <v>0.22</v>
      </c>
      <c r="V820">
        <v>568</v>
      </c>
      <c r="W820">
        <v>0.57999999999999996</v>
      </c>
      <c r="X820">
        <v>16</v>
      </c>
      <c r="Y820">
        <v>0.25</v>
      </c>
      <c r="Z820">
        <v>-40</v>
      </c>
      <c r="AA820">
        <v>280</v>
      </c>
      <c r="AB820">
        <v>124</v>
      </c>
      <c r="AC820">
        <v>326</v>
      </c>
      <c r="AD820">
        <v>730</v>
      </c>
      <c r="AE820">
        <v>41048</v>
      </c>
      <c r="AF820">
        <v>45201</v>
      </c>
      <c r="AG820">
        <v>31201</v>
      </c>
      <c r="AH820">
        <v>2.0499999999999998</v>
      </c>
      <c r="AI820" s="16">
        <v>0.9719424385726626</v>
      </c>
    </row>
    <row r="821" spans="1:35" x14ac:dyDescent="0.3">
      <c r="A821" t="s">
        <v>3954</v>
      </c>
      <c r="B821" t="s">
        <v>3923</v>
      </c>
      <c r="C821" t="s">
        <v>2551</v>
      </c>
      <c r="D821" t="s">
        <v>3955</v>
      </c>
      <c r="E821">
        <v>29223</v>
      </c>
      <c r="F821" t="s">
        <v>3906</v>
      </c>
      <c r="G821">
        <v>42134</v>
      </c>
      <c r="H821">
        <v>740.9</v>
      </c>
      <c r="I821" t="s">
        <v>78</v>
      </c>
      <c r="J821" t="s">
        <v>79</v>
      </c>
      <c r="K821" t="s">
        <v>39</v>
      </c>
      <c r="L821" t="s">
        <v>90</v>
      </c>
      <c r="M821" t="s">
        <v>395</v>
      </c>
      <c r="N821" t="s">
        <v>5406</v>
      </c>
      <c r="O821" t="s">
        <v>44</v>
      </c>
      <c r="P821" t="s">
        <v>464</v>
      </c>
      <c r="Q821" t="s">
        <v>5361</v>
      </c>
      <c r="R821" t="s">
        <v>5407</v>
      </c>
      <c r="S821">
        <v>2</v>
      </c>
      <c r="T821">
        <v>1.55</v>
      </c>
      <c r="U821">
        <v>0.21</v>
      </c>
      <c r="V821">
        <v>485</v>
      </c>
      <c r="W821">
        <v>0.99</v>
      </c>
      <c r="X821">
        <v>54</v>
      </c>
      <c r="Y821">
        <v>0.3</v>
      </c>
      <c r="Z821">
        <v>-35</v>
      </c>
      <c r="AA821">
        <v>-3</v>
      </c>
      <c r="AB821">
        <v>-6</v>
      </c>
      <c r="AC821">
        <v>-55</v>
      </c>
      <c r="AD821">
        <v>-64</v>
      </c>
      <c r="AE821">
        <v>29706</v>
      </c>
      <c r="AF821">
        <v>29201</v>
      </c>
      <c r="AG821">
        <v>42134</v>
      </c>
      <c r="AH821">
        <v>1.54</v>
      </c>
      <c r="AI821" s="16">
        <v>0.97442789954065101</v>
      </c>
    </row>
    <row r="822" spans="1:35" x14ac:dyDescent="0.3">
      <c r="A822" t="s">
        <v>3956</v>
      </c>
      <c r="B822" t="s">
        <v>3923</v>
      </c>
      <c r="C822" t="s">
        <v>2551</v>
      </c>
      <c r="D822" t="s">
        <v>3453</v>
      </c>
      <c r="E822">
        <v>31904</v>
      </c>
      <c r="F822" t="s">
        <v>3908</v>
      </c>
      <c r="G822">
        <v>46064</v>
      </c>
      <c r="H822">
        <v>2943.51</v>
      </c>
      <c r="I822" t="s">
        <v>78</v>
      </c>
      <c r="J822" t="s">
        <v>79</v>
      </c>
      <c r="K822" t="s">
        <v>39</v>
      </c>
      <c r="L822" t="s">
        <v>50</v>
      </c>
      <c r="M822" t="s">
        <v>393</v>
      </c>
      <c r="N822" t="s">
        <v>4952</v>
      </c>
      <c r="O822" t="s">
        <v>42</v>
      </c>
      <c r="P822" t="s">
        <v>81</v>
      </c>
      <c r="Q822" t="s">
        <v>5363</v>
      </c>
      <c r="R822" t="s">
        <v>5408</v>
      </c>
      <c r="S822">
        <v>3</v>
      </c>
      <c r="T822">
        <v>1.49</v>
      </c>
      <c r="U822">
        <v>0.22</v>
      </c>
      <c r="V822">
        <v>658</v>
      </c>
      <c r="W822">
        <v>1</v>
      </c>
      <c r="X822">
        <v>80</v>
      </c>
      <c r="Y822">
        <v>0.3</v>
      </c>
      <c r="Z822">
        <v>7</v>
      </c>
      <c r="AA822">
        <v>-202</v>
      </c>
      <c r="AB822">
        <v>92</v>
      </c>
      <c r="AC822">
        <v>173</v>
      </c>
      <c r="AD822">
        <v>63</v>
      </c>
      <c r="AE822">
        <v>30180</v>
      </c>
      <c r="AF822">
        <v>31901</v>
      </c>
      <c r="AG822">
        <v>46064</v>
      </c>
      <c r="AH822">
        <v>1.49</v>
      </c>
      <c r="AI822" s="16">
        <v>0.9719424385726626</v>
      </c>
    </row>
    <row r="823" spans="1:35" x14ac:dyDescent="0.3">
      <c r="A823" t="s">
        <v>3957</v>
      </c>
      <c r="B823" t="s">
        <v>3923</v>
      </c>
      <c r="C823" t="s">
        <v>2551</v>
      </c>
      <c r="D823" t="s">
        <v>2808</v>
      </c>
      <c r="E823">
        <v>43219</v>
      </c>
      <c r="F823" t="s">
        <v>3906</v>
      </c>
      <c r="G823">
        <v>42134</v>
      </c>
      <c r="H823">
        <v>2095.3200000000002</v>
      </c>
      <c r="I823" t="s">
        <v>78</v>
      </c>
      <c r="J823" t="s">
        <v>79</v>
      </c>
      <c r="K823" t="s">
        <v>39</v>
      </c>
      <c r="L823" t="s">
        <v>87</v>
      </c>
      <c r="M823" t="s">
        <v>393</v>
      </c>
      <c r="N823" t="s">
        <v>4368</v>
      </c>
      <c r="O823" t="s">
        <v>44</v>
      </c>
      <c r="P823" t="s">
        <v>464</v>
      </c>
      <c r="Q823" t="s">
        <v>5361</v>
      </c>
      <c r="R823" t="s">
        <v>5409</v>
      </c>
      <c r="S823">
        <v>13</v>
      </c>
      <c r="T823">
        <v>2.04</v>
      </c>
      <c r="U823">
        <v>0.21</v>
      </c>
      <c r="V823">
        <v>348</v>
      </c>
      <c r="W823">
        <v>0.56000000000000005</v>
      </c>
      <c r="X823">
        <v>17</v>
      </c>
      <c r="Y823">
        <v>0.25</v>
      </c>
      <c r="Z823">
        <v>-12</v>
      </c>
      <c r="AA823">
        <v>-28</v>
      </c>
      <c r="AB823">
        <v>65</v>
      </c>
      <c r="AC823">
        <v>96</v>
      </c>
      <c r="AD823">
        <v>133</v>
      </c>
      <c r="AE823">
        <v>43123</v>
      </c>
      <c r="AF823">
        <v>43201</v>
      </c>
      <c r="AG823">
        <v>42134</v>
      </c>
      <c r="AH823">
        <v>2.0299999999999998</v>
      </c>
      <c r="AI823" s="16">
        <v>0.9719424385726626</v>
      </c>
    </row>
    <row r="824" spans="1:35" x14ac:dyDescent="0.3">
      <c r="A824" t="s">
        <v>3957</v>
      </c>
      <c r="B824" t="s">
        <v>3923</v>
      </c>
      <c r="C824" t="s">
        <v>2551</v>
      </c>
      <c r="D824" t="s">
        <v>2808</v>
      </c>
      <c r="E824">
        <v>43224</v>
      </c>
      <c r="F824" t="s">
        <v>3906</v>
      </c>
      <c r="G824">
        <v>42134</v>
      </c>
      <c r="H824">
        <v>2178.44</v>
      </c>
      <c r="I824" t="s">
        <v>78</v>
      </c>
      <c r="J824" t="s">
        <v>79</v>
      </c>
      <c r="K824" t="s">
        <v>39</v>
      </c>
      <c r="L824" t="s">
        <v>87</v>
      </c>
      <c r="M824" t="s">
        <v>393</v>
      </c>
      <c r="N824" t="s">
        <v>4368</v>
      </c>
      <c r="O824" t="s">
        <v>44</v>
      </c>
      <c r="P824" t="s">
        <v>464</v>
      </c>
      <c r="Q824" t="s">
        <v>5361</v>
      </c>
      <c r="R824" t="s">
        <v>5409</v>
      </c>
      <c r="S824">
        <v>13</v>
      </c>
      <c r="T824">
        <v>2.04</v>
      </c>
      <c r="U824">
        <v>0.21</v>
      </c>
      <c r="V824">
        <v>348</v>
      </c>
      <c r="W824">
        <v>0.56000000000000005</v>
      </c>
      <c r="X824">
        <v>17</v>
      </c>
      <c r="Y824">
        <v>0.25</v>
      </c>
      <c r="Z824">
        <v>-12</v>
      </c>
      <c r="AA824">
        <v>-28</v>
      </c>
      <c r="AB824">
        <v>65</v>
      </c>
      <c r="AC824">
        <v>96</v>
      </c>
      <c r="AD824">
        <v>133</v>
      </c>
      <c r="AE824">
        <v>43123</v>
      </c>
      <c r="AF824">
        <v>43201</v>
      </c>
      <c r="AG824">
        <v>42134</v>
      </c>
      <c r="AH824">
        <v>2.0299999999999998</v>
      </c>
      <c r="AI824" s="16">
        <v>0.9719424385726626</v>
      </c>
    </row>
    <row r="825" spans="1:35" x14ac:dyDescent="0.3">
      <c r="A825" t="s">
        <v>3957</v>
      </c>
      <c r="B825" t="s">
        <v>3923</v>
      </c>
      <c r="C825" t="s">
        <v>2551</v>
      </c>
      <c r="D825" t="s">
        <v>2808</v>
      </c>
      <c r="E825">
        <v>43228</v>
      </c>
      <c r="F825" t="s">
        <v>3906</v>
      </c>
      <c r="G825">
        <v>42134</v>
      </c>
      <c r="H825">
        <v>2835.17</v>
      </c>
      <c r="I825" t="s">
        <v>78</v>
      </c>
      <c r="J825" t="s">
        <v>79</v>
      </c>
      <c r="K825" t="s">
        <v>39</v>
      </c>
      <c r="L825" t="s">
        <v>87</v>
      </c>
      <c r="M825" t="s">
        <v>393</v>
      </c>
      <c r="N825" t="s">
        <v>4368</v>
      </c>
      <c r="O825" t="s">
        <v>44</v>
      </c>
      <c r="P825" t="s">
        <v>464</v>
      </c>
      <c r="Q825" t="s">
        <v>5361</v>
      </c>
      <c r="R825" t="s">
        <v>5409</v>
      </c>
      <c r="S825">
        <v>13</v>
      </c>
      <c r="T825">
        <v>2.04</v>
      </c>
      <c r="U825">
        <v>0.21</v>
      </c>
      <c r="V825">
        <v>348</v>
      </c>
      <c r="W825">
        <v>0.56000000000000005</v>
      </c>
      <c r="X825">
        <v>17</v>
      </c>
      <c r="Y825">
        <v>0.25</v>
      </c>
      <c r="Z825">
        <v>-12</v>
      </c>
      <c r="AA825">
        <v>-28</v>
      </c>
      <c r="AB825">
        <v>65</v>
      </c>
      <c r="AC825">
        <v>96</v>
      </c>
      <c r="AD825">
        <v>133</v>
      </c>
      <c r="AE825">
        <v>43123</v>
      </c>
      <c r="AF825">
        <v>43201</v>
      </c>
      <c r="AG825">
        <v>42134</v>
      </c>
      <c r="AH825">
        <v>2.0299999999999998</v>
      </c>
      <c r="AI825" s="16">
        <v>0.9719424385726626</v>
      </c>
    </row>
    <row r="826" spans="1:35" x14ac:dyDescent="0.3">
      <c r="A826" t="s">
        <v>3958</v>
      </c>
      <c r="B826" t="s">
        <v>3923</v>
      </c>
      <c r="C826" t="s">
        <v>2551</v>
      </c>
      <c r="D826" t="s">
        <v>2808</v>
      </c>
      <c r="E826">
        <v>43228</v>
      </c>
      <c r="F826" t="s">
        <v>2723</v>
      </c>
      <c r="G826">
        <v>31216</v>
      </c>
      <c r="H826">
        <v>1256.28</v>
      </c>
      <c r="I826" t="s">
        <v>78</v>
      </c>
      <c r="J826" t="s">
        <v>79</v>
      </c>
      <c r="K826" t="s">
        <v>39</v>
      </c>
      <c r="L826" t="s">
        <v>87</v>
      </c>
      <c r="M826" t="s">
        <v>393</v>
      </c>
      <c r="N826" t="s">
        <v>4368</v>
      </c>
      <c r="O826" t="s">
        <v>50</v>
      </c>
      <c r="P826" t="s">
        <v>384</v>
      </c>
      <c r="Q826" t="s">
        <v>4286</v>
      </c>
      <c r="R826" t="s">
        <v>5410</v>
      </c>
      <c r="S826">
        <v>2</v>
      </c>
      <c r="T826">
        <v>1.9</v>
      </c>
      <c r="U826">
        <v>0.22</v>
      </c>
      <c r="V826">
        <v>661</v>
      </c>
      <c r="W826">
        <v>1.34</v>
      </c>
      <c r="X826">
        <v>66</v>
      </c>
      <c r="Y826">
        <v>0.3</v>
      </c>
      <c r="Z826">
        <v>-4</v>
      </c>
      <c r="AA826">
        <v>-28</v>
      </c>
      <c r="AB826">
        <v>12</v>
      </c>
      <c r="AC826">
        <v>198</v>
      </c>
      <c r="AD826">
        <v>182</v>
      </c>
      <c r="AE826">
        <v>43201</v>
      </c>
      <c r="AF826">
        <v>43201</v>
      </c>
      <c r="AG826">
        <v>31201</v>
      </c>
      <c r="AH826">
        <v>1.9</v>
      </c>
      <c r="AI826" s="16">
        <v>0.97050927417392918</v>
      </c>
    </row>
    <row r="827" spans="1:35" x14ac:dyDescent="0.3">
      <c r="A827" t="s">
        <v>3959</v>
      </c>
      <c r="B827" t="s">
        <v>3923</v>
      </c>
      <c r="C827" t="s">
        <v>2551</v>
      </c>
      <c r="D827" t="s">
        <v>3014</v>
      </c>
      <c r="E827">
        <v>30014</v>
      </c>
      <c r="F827" t="s">
        <v>3906</v>
      </c>
      <c r="G827">
        <v>42134</v>
      </c>
      <c r="H827">
        <v>1300</v>
      </c>
      <c r="I827" t="s">
        <v>78</v>
      </c>
      <c r="J827" t="s">
        <v>79</v>
      </c>
      <c r="K827" t="s">
        <v>39</v>
      </c>
      <c r="L827" t="s">
        <v>50</v>
      </c>
      <c r="M827" t="s">
        <v>447</v>
      </c>
      <c r="N827" t="s">
        <v>4553</v>
      </c>
      <c r="O827" t="s">
        <v>44</v>
      </c>
      <c r="P827" t="s">
        <v>464</v>
      </c>
      <c r="Q827" t="s">
        <v>5361</v>
      </c>
      <c r="R827" t="s">
        <v>5385</v>
      </c>
      <c r="S827">
        <v>1</v>
      </c>
      <c r="T827">
        <v>1.98</v>
      </c>
      <c r="U827">
        <v>0.22</v>
      </c>
      <c r="V827">
        <v>329</v>
      </c>
      <c r="W827">
        <v>0.43</v>
      </c>
      <c r="X827">
        <v>55</v>
      </c>
      <c r="Y827">
        <v>0.3</v>
      </c>
      <c r="Z827">
        <v>-3</v>
      </c>
      <c r="AA827">
        <v>-36</v>
      </c>
      <c r="AB827">
        <v>95</v>
      </c>
      <c r="AC827">
        <v>90</v>
      </c>
      <c r="AD827">
        <v>149</v>
      </c>
      <c r="AE827">
        <v>30174</v>
      </c>
      <c r="AF827">
        <v>30209</v>
      </c>
      <c r="AG827">
        <v>42134</v>
      </c>
      <c r="AH827">
        <v>1.98</v>
      </c>
      <c r="AI827" s="16">
        <v>0.97324276326857295</v>
      </c>
    </row>
    <row r="828" spans="1:35" x14ac:dyDescent="0.3">
      <c r="A828" t="s">
        <v>3960</v>
      </c>
      <c r="B828" t="s">
        <v>3923</v>
      </c>
      <c r="C828" t="s">
        <v>2551</v>
      </c>
      <c r="D828" t="s">
        <v>3014</v>
      </c>
      <c r="E828">
        <v>30014</v>
      </c>
      <c r="F828" t="s">
        <v>3908</v>
      </c>
      <c r="G828">
        <v>46064</v>
      </c>
      <c r="H828">
        <v>847.46</v>
      </c>
      <c r="I828" t="s">
        <v>78</v>
      </c>
      <c r="J828" t="s">
        <v>79</v>
      </c>
      <c r="K828" t="s">
        <v>39</v>
      </c>
      <c r="L828" t="s">
        <v>50</v>
      </c>
      <c r="M828" t="s">
        <v>447</v>
      </c>
      <c r="N828" t="s">
        <v>4553</v>
      </c>
      <c r="O828" t="s">
        <v>42</v>
      </c>
      <c r="P828" t="s">
        <v>81</v>
      </c>
      <c r="Q828" t="s">
        <v>5363</v>
      </c>
      <c r="R828" t="s">
        <v>5411</v>
      </c>
      <c r="S828">
        <v>1</v>
      </c>
      <c r="T828">
        <v>1.42</v>
      </c>
      <c r="U828">
        <v>0.22</v>
      </c>
      <c r="V828">
        <v>596</v>
      </c>
      <c r="W828">
        <v>0.92</v>
      </c>
      <c r="X828">
        <v>56</v>
      </c>
      <c r="Y828">
        <v>0.3</v>
      </c>
      <c r="Z828">
        <v>7</v>
      </c>
      <c r="AA828">
        <v>-36</v>
      </c>
      <c r="AB828">
        <v>43</v>
      </c>
      <c r="AC828">
        <v>-19</v>
      </c>
      <c r="AD828">
        <v>-12</v>
      </c>
      <c r="AE828">
        <v>30268</v>
      </c>
      <c r="AF828">
        <v>30209</v>
      </c>
      <c r="AG828">
        <v>46064</v>
      </c>
      <c r="AH828">
        <v>1.42</v>
      </c>
      <c r="AI828" s="16">
        <v>0.97324276326857295</v>
      </c>
    </row>
    <row r="829" spans="1:35" x14ac:dyDescent="0.3">
      <c r="A829" t="s">
        <v>3961</v>
      </c>
      <c r="B829" t="s">
        <v>3923</v>
      </c>
      <c r="C829" t="s">
        <v>2551</v>
      </c>
      <c r="D829" t="s">
        <v>3067</v>
      </c>
      <c r="E829">
        <v>75241</v>
      </c>
      <c r="F829" t="s">
        <v>3906</v>
      </c>
      <c r="G829">
        <v>42134</v>
      </c>
      <c r="H829">
        <v>4118.1499999999996</v>
      </c>
      <c r="I829" t="s">
        <v>78</v>
      </c>
      <c r="J829" t="s">
        <v>79</v>
      </c>
      <c r="K829" t="s">
        <v>39</v>
      </c>
      <c r="L829" t="s">
        <v>76</v>
      </c>
      <c r="M829" t="s">
        <v>582</v>
      </c>
      <c r="N829" t="s">
        <v>4603</v>
      </c>
      <c r="O829" t="s">
        <v>44</v>
      </c>
      <c r="P829" t="s">
        <v>464</v>
      </c>
      <c r="Q829" t="s">
        <v>5361</v>
      </c>
      <c r="R829" t="s">
        <v>5412</v>
      </c>
      <c r="S829">
        <v>5</v>
      </c>
      <c r="T829">
        <v>1.1499999999999999</v>
      </c>
      <c r="U829">
        <v>0.21</v>
      </c>
      <c r="V829">
        <v>716</v>
      </c>
      <c r="W829">
        <v>1.33</v>
      </c>
      <c r="X829">
        <v>23</v>
      </c>
      <c r="Y829">
        <v>0.25</v>
      </c>
      <c r="Z829">
        <v>-3</v>
      </c>
      <c r="AA829">
        <v>2</v>
      </c>
      <c r="AB829">
        <v>66</v>
      </c>
      <c r="AC829">
        <v>-52</v>
      </c>
      <c r="AD829">
        <v>16</v>
      </c>
      <c r="AE829">
        <v>75201</v>
      </c>
      <c r="AF829">
        <v>75201</v>
      </c>
      <c r="AG829">
        <v>42134</v>
      </c>
      <c r="AH829">
        <v>1.1399999999999999</v>
      </c>
      <c r="AI829" s="16">
        <v>0.97324276326857295</v>
      </c>
    </row>
    <row r="830" spans="1:35" x14ac:dyDescent="0.3">
      <c r="A830" t="s">
        <v>3962</v>
      </c>
      <c r="B830" t="s">
        <v>3923</v>
      </c>
      <c r="C830" t="s">
        <v>2551</v>
      </c>
      <c r="D830" t="s">
        <v>2957</v>
      </c>
      <c r="E830">
        <v>45439</v>
      </c>
      <c r="F830" t="s">
        <v>3906</v>
      </c>
      <c r="G830">
        <v>42134</v>
      </c>
      <c r="H830">
        <v>655</v>
      </c>
      <c r="I830" t="s">
        <v>78</v>
      </c>
      <c r="J830" t="s">
        <v>79</v>
      </c>
      <c r="K830" t="s">
        <v>39</v>
      </c>
      <c r="L830" t="s">
        <v>87</v>
      </c>
      <c r="M830" t="s">
        <v>603</v>
      </c>
      <c r="N830" t="s">
        <v>4501</v>
      </c>
      <c r="O830" t="s">
        <v>44</v>
      </c>
      <c r="P830" t="s">
        <v>464</v>
      </c>
      <c r="Q830" t="s">
        <v>5361</v>
      </c>
      <c r="R830" t="s">
        <v>5413</v>
      </c>
      <c r="S830">
        <v>1</v>
      </c>
      <c r="T830">
        <v>2.29</v>
      </c>
      <c r="U830">
        <v>0.22</v>
      </c>
      <c r="V830">
        <v>286</v>
      </c>
      <c r="W830">
        <v>0.53</v>
      </c>
      <c r="X830">
        <v>150</v>
      </c>
      <c r="Y830">
        <v>0.35</v>
      </c>
      <c r="Z830">
        <v>-35</v>
      </c>
      <c r="AA830">
        <v>-110</v>
      </c>
      <c r="AB830">
        <v>2</v>
      </c>
      <c r="AC830">
        <v>99</v>
      </c>
      <c r="AD830">
        <v>-9</v>
      </c>
      <c r="AE830">
        <v>43616</v>
      </c>
      <c r="AF830">
        <v>45401</v>
      </c>
      <c r="AG830">
        <v>42134</v>
      </c>
      <c r="AH830">
        <v>2.29</v>
      </c>
      <c r="AI830" s="16">
        <v>0.97442789954065101</v>
      </c>
    </row>
    <row r="831" spans="1:35" x14ac:dyDescent="0.3">
      <c r="A831" t="s">
        <v>3963</v>
      </c>
      <c r="B831" t="s">
        <v>3923</v>
      </c>
      <c r="C831" t="s">
        <v>2551</v>
      </c>
      <c r="D831" t="s">
        <v>3964</v>
      </c>
      <c r="E831">
        <v>53115</v>
      </c>
      <c r="F831" t="s">
        <v>3906</v>
      </c>
      <c r="G831">
        <v>42134</v>
      </c>
      <c r="H831">
        <v>1004.91</v>
      </c>
      <c r="I831" t="s">
        <v>78</v>
      </c>
      <c r="J831" t="s">
        <v>79</v>
      </c>
      <c r="K831" t="s">
        <v>39</v>
      </c>
      <c r="L831" t="s">
        <v>140</v>
      </c>
      <c r="M831" t="s">
        <v>800</v>
      </c>
      <c r="N831" t="s">
        <v>5414</v>
      </c>
      <c r="O831" t="s">
        <v>44</v>
      </c>
      <c r="P831" t="s">
        <v>464</v>
      </c>
      <c r="Q831" t="s">
        <v>5361</v>
      </c>
      <c r="R831" t="s">
        <v>5415</v>
      </c>
      <c r="S831">
        <v>4</v>
      </c>
      <c r="T831">
        <v>1.9</v>
      </c>
      <c r="U831">
        <v>0.21</v>
      </c>
      <c r="V831">
        <v>537</v>
      </c>
      <c r="W831">
        <v>1.08</v>
      </c>
      <c r="X831">
        <v>26</v>
      </c>
      <c r="Y831">
        <v>0.25</v>
      </c>
      <c r="Z831">
        <v>15</v>
      </c>
      <c r="AA831">
        <v>-14</v>
      </c>
      <c r="AB831">
        <v>-9</v>
      </c>
      <c r="AC831">
        <v>114</v>
      </c>
      <c r="AD831">
        <v>91</v>
      </c>
      <c r="AE831">
        <v>53545</v>
      </c>
      <c r="AF831">
        <v>53115</v>
      </c>
      <c r="AG831">
        <v>42134</v>
      </c>
      <c r="AH831">
        <v>1.89</v>
      </c>
      <c r="AI831" s="16">
        <v>0.97827660532965421</v>
      </c>
    </row>
    <row r="832" spans="1:35" x14ac:dyDescent="0.3">
      <c r="A832" t="s">
        <v>3965</v>
      </c>
      <c r="B832" t="s">
        <v>3923</v>
      </c>
      <c r="C832" t="s">
        <v>2551</v>
      </c>
      <c r="D832" t="s">
        <v>3966</v>
      </c>
      <c r="E832">
        <v>29334</v>
      </c>
      <c r="F832" t="s">
        <v>3906</v>
      </c>
      <c r="G832">
        <v>42134</v>
      </c>
      <c r="H832">
        <v>5548.56</v>
      </c>
      <c r="I832" t="s">
        <v>78</v>
      </c>
      <c r="J832" t="s">
        <v>79</v>
      </c>
      <c r="K832" t="s">
        <v>39</v>
      </c>
      <c r="L832" t="s">
        <v>44</v>
      </c>
      <c r="M832" t="s">
        <v>464</v>
      </c>
      <c r="N832" t="s">
        <v>5361</v>
      </c>
      <c r="O832" t="s">
        <v>90</v>
      </c>
      <c r="P832" t="s">
        <v>959</v>
      </c>
      <c r="Q832" t="s">
        <v>5416</v>
      </c>
      <c r="R832" t="s">
        <v>5417</v>
      </c>
      <c r="S832">
        <v>1</v>
      </c>
      <c r="T832">
        <v>2.62</v>
      </c>
      <c r="U832">
        <v>0.22</v>
      </c>
      <c r="V832">
        <v>369</v>
      </c>
      <c r="W832">
        <v>0.83</v>
      </c>
      <c r="X832">
        <v>65</v>
      </c>
      <c r="Y832">
        <v>0.3</v>
      </c>
      <c r="Z832">
        <v>-4</v>
      </c>
      <c r="AA832">
        <v>-192</v>
      </c>
      <c r="AB832">
        <v>-14</v>
      </c>
      <c r="AC832">
        <v>385</v>
      </c>
      <c r="AD832">
        <v>179</v>
      </c>
      <c r="AE832">
        <v>38563</v>
      </c>
      <c r="AF832">
        <v>42134</v>
      </c>
      <c r="AG832">
        <v>29334</v>
      </c>
      <c r="AH832">
        <v>2.62</v>
      </c>
      <c r="AI832" s="16">
        <v>0.97551250405164924</v>
      </c>
    </row>
    <row r="833" spans="1:35" x14ac:dyDescent="0.3">
      <c r="A833" t="s">
        <v>3967</v>
      </c>
      <c r="B833" t="s">
        <v>3923</v>
      </c>
      <c r="C833" t="s">
        <v>2551</v>
      </c>
      <c r="D833" t="s">
        <v>2843</v>
      </c>
      <c r="E833">
        <v>38024</v>
      </c>
      <c r="F833" t="s">
        <v>2723</v>
      </c>
      <c r="G833">
        <v>31216</v>
      </c>
      <c r="H833">
        <v>6320.3</v>
      </c>
      <c r="I833" t="s">
        <v>78</v>
      </c>
      <c r="J833" t="s">
        <v>79</v>
      </c>
      <c r="K833" t="s">
        <v>39</v>
      </c>
      <c r="L833" t="s">
        <v>70</v>
      </c>
      <c r="M833" t="s">
        <v>666</v>
      </c>
      <c r="N833" t="s">
        <v>4396</v>
      </c>
      <c r="O833" t="s">
        <v>50</v>
      </c>
      <c r="P833" t="s">
        <v>384</v>
      </c>
      <c r="Q833" t="s">
        <v>4286</v>
      </c>
      <c r="R833" t="s">
        <v>5418</v>
      </c>
      <c r="S833">
        <v>6</v>
      </c>
      <c r="T833">
        <v>2.48</v>
      </c>
      <c r="U833">
        <v>0.22</v>
      </c>
      <c r="V833">
        <v>509</v>
      </c>
      <c r="W833">
        <v>1.1499999999999999</v>
      </c>
      <c r="X833">
        <v>70</v>
      </c>
      <c r="Y833">
        <v>0.28999999999999998</v>
      </c>
      <c r="Z833">
        <v>-5</v>
      </c>
      <c r="AA833">
        <v>-28</v>
      </c>
      <c r="AB833">
        <v>-25</v>
      </c>
      <c r="AC833">
        <v>200</v>
      </c>
      <c r="AD833">
        <v>147</v>
      </c>
      <c r="AE833">
        <v>63801</v>
      </c>
      <c r="AF833">
        <v>38024</v>
      </c>
      <c r="AG833">
        <v>31201</v>
      </c>
      <c r="AH833">
        <v>2.48</v>
      </c>
      <c r="AI833" s="16">
        <v>0.9719424385726626</v>
      </c>
    </row>
    <row r="834" spans="1:35" x14ac:dyDescent="0.3">
      <c r="A834" t="s">
        <v>3968</v>
      </c>
      <c r="B834" t="s">
        <v>3923</v>
      </c>
      <c r="C834" t="s">
        <v>2551</v>
      </c>
      <c r="D834" t="s">
        <v>2843</v>
      </c>
      <c r="E834">
        <v>38024</v>
      </c>
      <c r="F834" t="s">
        <v>3908</v>
      </c>
      <c r="G834">
        <v>46064</v>
      </c>
      <c r="H834">
        <v>25148.48</v>
      </c>
      <c r="I834" t="s">
        <v>78</v>
      </c>
      <c r="J834" t="s">
        <v>79</v>
      </c>
      <c r="K834" t="s">
        <v>39</v>
      </c>
      <c r="L834" t="s">
        <v>70</v>
      </c>
      <c r="M834" t="s">
        <v>666</v>
      </c>
      <c r="N834" t="s">
        <v>4396</v>
      </c>
      <c r="O834" t="s">
        <v>42</v>
      </c>
      <c r="P834" t="s">
        <v>81</v>
      </c>
      <c r="Q834" t="s">
        <v>5363</v>
      </c>
      <c r="R834" t="s">
        <v>5419</v>
      </c>
      <c r="S834">
        <v>36</v>
      </c>
      <c r="T834">
        <v>1.94</v>
      </c>
      <c r="U834">
        <v>0.21</v>
      </c>
      <c r="V834">
        <v>405</v>
      </c>
      <c r="W834">
        <v>0.92</v>
      </c>
      <c r="X834">
        <v>56</v>
      </c>
      <c r="Y834">
        <v>0.28999999999999998</v>
      </c>
      <c r="Z834">
        <v>-2</v>
      </c>
      <c r="AA834">
        <v>-28</v>
      </c>
      <c r="AB834">
        <v>-8</v>
      </c>
      <c r="AC834">
        <v>-156</v>
      </c>
      <c r="AD834">
        <v>-192</v>
      </c>
      <c r="AE834">
        <v>63901</v>
      </c>
      <c r="AF834">
        <v>38024</v>
      </c>
      <c r="AG834">
        <v>46064</v>
      </c>
      <c r="AH834">
        <v>1.93</v>
      </c>
      <c r="AI834" s="16">
        <v>0.97324276326857295</v>
      </c>
    </row>
    <row r="835" spans="1:35" x14ac:dyDescent="0.3">
      <c r="A835" t="s">
        <v>3969</v>
      </c>
      <c r="B835" t="s">
        <v>3923</v>
      </c>
      <c r="C835" t="s">
        <v>2551</v>
      </c>
      <c r="D835" t="s">
        <v>2705</v>
      </c>
      <c r="E835">
        <v>60007</v>
      </c>
      <c r="F835" t="s">
        <v>2723</v>
      </c>
      <c r="G835">
        <v>31216</v>
      </c>
      <c r="H835">
        <v>1578.72</v>
      </c>
      <c r="I835" t="s">
        <v>78</v>
      </c>
      <c r="J835" t="s">
        <v>79</v>
      </c>
      <c r="K835" t="s">
        <v>39</v>
      </c>
      <c r="L835" t="s">
        <v>53</v>
      </c>
      <c r="M835" t="s">
        <v>160</v>
      </c>
      <c r="N835" t="s">
        <v>4272</v>
      </c>
      <c r="O835" t="s">
        <v>50</v>
      </c>
      <c r="P835" t="s">
        <v>384</v>
      </c>
      <c r="Q835" t="s">
        <v>4286</v>
      </c>
      <c r="R835" t="s">
        <v>5420</v>
      </c>
      <c r="S835">
        <v>1</v>
      </c>
      <c r="T835">
        <v>1.89</v>
      </c>
      <c r="U835">
        <v>0.22</v>
      </c>
      <c r="V835">
        <v>835</v>
      </c>
      <c r="W835">
        <v>2.21</v>
      </c>
      <c r="X835">
        <v>46</v>
      </c>
      <c r="Y835">
        <v>0.25</v>
      </c>
      <c r="Z835">
        <v>3</v>
      </c>
      <c r="AA835">
        <v>-41</v>
      </c>
      <c r="AB835">
        <v>-106</v>
      </c>
      <c r="AC835">
        <v>198</v>
      </c>
      <c r="AD835">
        <v>51</v>
      </c>
      <c r="AE835">
        <v>60447</v>
      </c>
      <c r="AF835">
        <v>60007</v>
      </c>
      <c r="AG835">
        <v>31201</v>
      </c>
      <c r="AH835">
        <v>1.89</v>
      </c>
      <c r="AI835" s="16">
        <v>0.87687044866862585</v>
      </c>
    </row>
    <row r="836" spans="1:35" x14ac:dyDescent="0.3">
      <c r="A836" t="s">
        <v>3970</v>
      </c>
      <c r="B836" t="s">
        <v>3923</v>
      </c>
      <c r="C836" t="s">
        <v>2551</v>
      </c>
      <c r="D836" t="s">
        <v>3467</v>
      </c>
      <c r="E836">
        <v>47711</v>
      </c>
      <c r="F836" t="s">
        <v>2723</v>
      </c>
      <c r="G836">
        <v>31216</v>
      </c>
      <c r="H836">
        <v>3332.49</v>
      </c>
      <c r="I836" t="s">
        <v>78</v>
      </c>
      <c r="J836" t="s">
        <v>79</v>
      </c>
      <c r="K836" t="s">
        <v>39</v>
      </c>
      <c r="L836" t="s">
        <v>42</v>
      </c>
      <c r="M836" t="s">
        <v>104</v>
      </c>
      <c r="N836" t="s">
        <v>4965</v>
      </c>
      <c r="O836" t="s">
        <v>50</v>
      </c>
      <c r="P836" t="s">
        <v>384</v>
      </c>
      <c r="Q836" t="s">
        <v>4286</v>
      </c>
      <c r="R836" t="s">
        <v>5421</v>
      </c>
      <c r="S836">
        <v>13</v>
      </c>
      <c r="T836">
        <v>2.25</v>
      </c>
      <c r="U836">
        <v>0.22</v>
      </c>
      <c r="V836">
        <v>493</v>
      </c>
      <c r="W836">
        <v>0.94</v>
      </c>
      <c r="X836">
        <v>59</v>
      </c>
      <c r="Y836">
        <v>0.3</v>
      </c>
      <c r="Z836">
        <v>-5</v>
      </c>
      <c r="AA836">
        <v>-67</v>
      </c>
      <c r="AB836">
        <v>6</v>
      </c>
      <c r="AC836">
        <v>379</v>
      </c>
      <c r="AD836">
        <v>318</v>
      </c>
      <c r="AE836">
        <v>47701</v>
      </c>
      <c r="AF836">
        <v>47701</v>
      </c>
      <c r="AG836">
        <v>31201</v>
      </c>
      <c r="AH836">
        <v>2.25</v>
      </c>
      <c r="AI836" s="16">
        <v>0.97442789954065101</v>
      </c>
    </row>
    <row r="837" spans="1:35" x14ac:dyDescent="0.3">
      <c r="A837" t="s">
        <v>3970</v>
      </c>
      <c r="B837" t="s">
        <v>3923</v>
      </c>
      <c r="C837" t="s">
        <v>2551</v>
      </c>
      <c r="D837" t="s">
        <v>3467</v>
      </c>
      <c r="E837">
        <v>47715</v>
      </c>
      <c r="F837" t="s">
        <v>2723</v>
      </c>
      <c r="G837">
        <v>31216</v>
      </c>
      <c r="H837">
        <v>1110.83</v>
      </c>
      <c r="I837" t="s">
        <v>78</v>
      </c>
      <c r="J837" t="s">
        <v>79</v>
      </c>
      <c r="K837" t="s">
        <v>39</v>
      </c>
      <c r="L837" t="s">
        <v>42</v>
      </c>
      <c r="M837" t="s">
        <v>104</v>
      </c>
      <c r="N837" t="s">
        <v>4965</v>
      </c>
      <c r="O837" t="s">
        <v>50</v>
      </c>
      <c r="P837" t="s">
        <v>384</v>
      </c>
      <c r="Q837" t="s">
        <v>4286</v>
      </c>
      <c r="R837" t="s">
        <v>5421</v>
      </c>
      <c r="S837">
        <v>13</v>
      </c>
      <c r="T837">
        <v>2.25</v>
      </c>
      <c r="U837">
        <v>0.22</v>
      </c>
      <c r="V837">
        <v>493</v>
      </c>
      <c r="W837">
        <v>0.94</v>
      </c>
      <c r="X837">
        <v>59</v>
      </c>
      <c r="Y837">
        <v>0.3</v>
      </c>
      <c r="Z837">
        <v>-5</v>
      </c>
      <c r="AA837">
        <v>-67</v>
      </c>
      <c r="AB837">
        <v>6</v>
      </c>
      <c r="AC837">
        <v>379</v>
      </c>
      <c r="AD837">
        <v>318</v>
      </c>
      <c r="AE837">
        <v>47701</v>
      </c>
      <c r="AF837">
        <v>47701</v>
      </c>
      <c r="AG837">
        <v>31201</v>
      </c>
      <c r="AH837">
        <v>2.25</v>
      </c>
      <c r="AI837" s="16">
        <v>0.97442789954065101</v>
      </c>
    </row>
    <row r="838" spans="1:35" x14ac:dyDescent="0.3">
      <c r="A838" t="s">
        <v>3970</v>
      </c>
      <c r="B838" t="s">
        <v>3923</v>
      </c>
      <c r="C838" t="s">
        <v>2551</v>
      </c>
      <c r="D838" t="s">
        <v>3467</v>
      </c>
      <c r="E838">
        <v>47725</v>
      </c>
      <c r="F838" t="s">
        <v>2723</v>
      </c>
      <c r="G838">
        <v>31216</v>
      </c>
      <c r="H838">
        <v>13329.96</v>
      </c>
      <c r="I838" t="s">
        <v>78</v>
      </c>
      <c r="J838" t="s">
        <v>79</v>
      </c>
      <c r="K838" t="s">
        <v>39</v>
      </c>
      <c r="L838" t="s">
        <v>42</v>
      </c>
      <c r="M838" t="s">
        <v>104</v>
      </c>
      <c r="N838" t="s">
        <v>4965</v>
      </c>
      <c r="O838" t="s">
        <v>50</v>
      </c>
      <c r="P838" t="s">
        <v>384</v>
      </c>
      <c r="Q838" t="s">
        <v>4286</v>
      </c>
      <c r="R838" t="s">
        <v>5421</v>
      </c>
      <c r="S838">
        <v>13</v>
      </c>
      <c r="T838">
        <v>2.25</v>
      </c>
      <c r="U838">
        <v>0.22</v>
      </c>
      <c r="V838">
        <v>493</v>
      </c>
      <c r="W838">
        <v>0.94</v>
      </c>
      <c r="X838">
        <v>59</v>
      </c>
      <c r="Y838">
        <v>0.3</v>
      </c>
      <c r="Z838">
        <v>-5</v>
      </c>
      <c r="AA838">
        <v>-67</v>
      </c>
      <c r="AB838">
        <v>6</v>
      </c>
      <c r="AC838">
        <v>379</v>
      </c>
      <c r="AD838">
        <v>318</v>
      </c>
      <c r="AE838">
        <v>47701</v>
      </c>
      <c r="AF838">
        <v>47701</v>
      </c>
      <c r="AG838">
        <v>31201</v>
      </c>
      <c r="AH838">
        <v>2.25</v>
      </c>
      <c r="AI838" s="16">
        <v>0.97442789954065101</v>
      </c>
    </row>
    <row r="839" spans="1:35" x14ac:dyDescent="0.3">
      <c r="A839" t="s">
        <v>3971</v>
      </c>
      <c r="B839" t="s">
        <v>3923</v>
      </c>
      <c r="C839" t="s">
        <v>2551</v>
      </c>
      <c r="D839" t="s">
        <v>2935</v>
      </c>
      <c r="E839">
        <v>76155</v>
      </c>
      <c r="F839" t="s">
        <v>3906</v>
      </c>
      <c r="G839">
        <v>42134</v>
      </c>
      <c r="H839">
        <v>858.1</v>
      </c>
      <c r="I839" t="s">
        <v>78</v>
      </c>
      <c r="J839" t="s">
        <v>79</v>
      </c>
      <c r="K839" t="s">
        <v>39</v>
      </c>
      <c r="L839" t="s">
        <v>76</v>
      </c>
      <c r="M839" t="s">
        <v>804</v>
      </c>
      <c r="N839" t="s">
        <v>4482</v>
      </c>
      <c r="O839" t="s">
        <v>44</v>
      </c>
      <c r="P839" t="s">
        <v>464</v>
      </c>
      <c r="Q839" t="s">
        <v>5361</v>
      </c>
      <c r="R839" t="s">
        <v>5422</v>
      </c>
      <c r="S839">
        <v>2</v>
      </c>
      <c r="T839">
        <v>1.18</v>
      </c>
      <c r="U839">
        <v>0.21</v>
      </c>
      <c r="V839">
        <v>727</v>
      </c>
      <c r="W839">
        <v>1.25</v>
      </c>
      <c r="X839">
        <v>31</v>
      </c>
      <c r="Y839">
        <v>0.25</v>
      </c>
      <c r="Z839">
        <v>0</v>
      </c>
      <c r="AA839">
        <v>-22</v>
      </c>
      <c r="AB839">
        <v>85</v>
      </c>
      <c r="AC839">
        <v>-31</v>
      </c>
      <c r="AD839">
        <v>32</v>
      </c>
      <c r="AE839">
        <v>75029</v>
      </c>
      <c r="AF839">
        <v>76101</v>
      </c>
      <c r="AG839">
        <v>42134</v>
      </c>
      <c r="AH839">
        <v>1.17</v>
      </c>
      <c r="AI839" s="16">
        <v>0.9774272837837662</v>
      </c>
    </row>
    <row r="840" spans="1:35" x14ac:dyDescent="0.3">
      <c r="A840" t="s">
        <v>3972</v>
      </c>
      <c r="B840" t="s">
        <v>3923</v>
      </c>
      <c r="C840" t="s">
        <v>2551</v>
      </c>
      <c r="D840" t="s">
        <v>3973</v>
      </c>
      <c r="E840">
        <v>60131</v>
      </c>
      <c r="F840" t="s">
        <v>3906</v>
      </c>
      <c r="G840">
        <v>42134</v>
      </c>
      <c r="H840">
        <v>862.98</v>
      </c>
      <c r="I840" t="s">
        <v>78</v>
      </c>
      <c r="J840" t="s">
        <v>79</v>
      </c>
      <c r="K840" t="s">
        <v>39</v>
      </c>
      <c r="L840" t="s">
        <v>53</v>
      </c>
      <c r="M840" t="s">
        <v>735</v>
      </c>
      <c r="N840" t="s">
        <v>5423</v>
      </c>
      <c r="O840" t="s">
        <v>44</v>
      </c>
      <c r="P840" t="s">
        <v>464</v>
      </c>
      <c r="Q840" t="s">
        <v>5361</v>
      </c>
      <c r="R840" t="s">
        <v>5424</v>
      </c>
      <c r="S840">
        <v>2</v>
      </c>
      <c r="T840">
        <v>1.9</v>
      </c>
      <c r="U840">
        <v>0.22</v>
      </c>
      <c r="V840">
        <v>454</v>
      </c>
      <c r="W840">
        <v>0.79</v>
      </c>
      <c r="X840">
        <v>25</v>
      </c>
      <c r="Y840">
        <v>0.25</v>
      </c>
      <c r="Z840">
        <v>38</v>
      </c>
      <c r="AA840">
        <v>7</v>
      </c>
      <c r="AB840">
        <v>42</v>
      </c>
      <c r="AC840">
        <v>-20</v>
      </c>
      <c r="AD840">
        <v>29</v>
      </c>
      <c r="AE840">
        <v>60803</v>
      </c>
      <c r="AF840">
        <v>60131</v>
      </c>
      <c r="AG840">
        <v>42134</v>
      </c>
      <c r="AH840">
        <v>1.9</v>
      </c>
      <c r="AI840" s="16">
        <v>0.75636924404833306</v>
      </c>
    </row>
    <row r="841" spans="1:35" x14ac:dyDescent="0.3">
      <c r="A841" t="s">
        <v>3974</v>
      </c>
      <c r="B841" t="s">
        <v>3923</v>
      </c>
      <c r="C841" t="s">
        <v>2551</v>
      </c>
      <c r="D841" t="s">
        <v>3973</v>
      </c>
      <c r="E841">
        <v>60131</v>
      </c>
      <c r="F841" t="s">
        <v>2723</v>
      </c>
      <c r="G841">
        <v>31216</v>
      </c>
      <c r="H841">
        <v>3076.18</v>
      </c>
      <c r="I841" t="s">
        <v>78</v>
      </c>
      <c r="J841" t="s">
        <v>79</v>
      </c>
      <c r="K841" t="s">
        <v>39</v>
      </c>
      <c r="L841" t="s">
        <v>53</v>
      </c>
      <c r="M841" t="s">
        <v>735</v>
      </c>
      <c r="N841" t="s">
        <v>5423</v>
      </c>
      <c r="O841" t="s">
        <v>50</v>
      </c>
      <c r="P841" t="s">
        <v>384</v>
      </c>
      <c r="Q841" t="s">
        <v>4286</v>
      </c>
      <c r="R841" t="s">
        <v>5425</v>
      </c>
      <c r="S841">
        <v>2</v>
      </c>
      <c r="T841">
        <v>1.85</v>
      </c>
      <c r="U841">
        <v>0.22</v>
      </c>
      <c r="V841">
        <v>831</v>
      </c>
      <c r="W841">
        <v>1.32</v>
      </c>
      <c r="X841">
        <v>33</v>
      </c>
      <c r="Y841">
        <v>0.25</v>
      </c>
      <c r="Z841">
        <v>35</v>
      </c>
      <c r="AA841">
        <v>7</v>
      </c>
      <c r="AB841">
        <v>105</v>
      </c>
      <c r="AC841">
        <v>129</v>
      </c>
      <c r="AD841">
        <v>241</v>
      </c>
      <c r="AE841">
        <v>60559</v>
      </c>
      <c r="AF841">
        <v>60131</v>
      </c>
      <c r="AG841">
        <v>31201</v>
      </c>
      <c r="AH841">
        <v>1.85</v>
      </c>
      <c r="AI841" s="16">
        <v>0.7469322916970107</v>
      </c>
    </row>
    <row r="842" spans="1:35" x14ac:dyDescent="0.3">
      <c r="A842" t="s">
        <v>3975</v>
      </c>
      <c r="B842" t="s">
        <v>3923</v>
      </c>
      <c r="C842" t="s">
        <v>2551</v>
      </c>
      <c r="D842" t="s">
        <v>3906</v>
      </c>
      <c r="E842">
        <v>42134</v>
      </c>
      <c r="F842" t="s">
        <v>3966</v>
      </c>
      <c r="G842">
        <v>29334</v>
      </c>
      <c r="H842">
        <v>1050</v>
      </c>
      <c r="I842" t="s">
        <v>78</v>
      </c>
      <c r="J842" t="s">
        <v>79</v>
      </c>
      <c r="K842" t="s">
        <v>39</v>
      </c>
      <c r="L842" t="s">
        <v>44</v>
      </c>
      <c r="M842" t="s">
        <v>464</v>
      </c>
      <c r="N842" t="s">
        <v>5361</v>
      </c>
      <c r="O842" t="s">
        <v>90</v>
      </c>
      <c r="P842" t="s">
        <v>959</v>
      </c>
      <c r="Q842" t="s">
        <v>5416</v>
      </c>
      <c r="R842" t="s">
        <v>5417</v>
      </c>
      <c r="S842">
        <v>1</v>
      </c>
      <c r="T842">
        <v>2.62</v>
      </c>
      <c r="U842">
        <v>0.22</v>
      </c>
      <c r="V842">
        <v>369</v>
      </c>
      <c r="W842">
        <v>0.83</v>
      </c>
      <c r="X842">
        <v>65</v>
      </c>
      <c r="Y842">
        <v>0.3</v>
      </c>
      <c r="Z842">
        <v>-4</v>
      </c>
      <c r="AA842">
        <v>-192</v>
      </c>
      <c r="AB842">
        <v>-14</v>
      </c>
      <c r="AC842">
        <v>385</v>
      </c>
      <c r="AD842">
        <v>179</v>
      </c>
      <c r="AE842">
        <v>38563</v>
      </c>
      <c r="AF842">
        <v>42134</v>
      </c>
      <c r="AG842">
        <v>29334</v>
      </c>
      <c r="AH842">
        <v>2.62</v>
      </c>
      <c r="AI842" s="16">
        <v>0.97551250405164924</v>
      </c>
    </row>
    <row r="843" spans="1:35" x14ac:dyDescent="0.3">
      <c r="A843" t="s">
        <v>3976</v>
      </c>
      <c r="B843" t="s">
        <v>3923</v>
      </c>
      <c r="C843" t="s">
        <v>2551</v>
      </c>
      <c r="D843" t="s">
        <v>3831</v>
      </c>
      <c r="E843">
        <v>75040</v>
      </c>
      <c r="F843" t="s">
        <v>3906</v>
      </c>
      <c r="G843">
        <v>42134</v>
      </c>
      <c r="H843">
        <v>3200.68</v>
      </c>
      <c r="I843" t="s">
        <v>78</v>
      </c>
      <c r="J843" t="s">
        <v>79</v>
      </c>
      <c r="K843" t="s">
        <v>39</v>
      </c>
      <c r="L843" t="s">
        <v>76</v>
      </c>
      <c r="M843" t="s">
        <v>1379</v>
      </c>
      <c r="N843" t="s">
        <v>5296</v>
      </c>
      <c r="O843" t="s">
        <v>44</v>
      </c>
      <c r="P843" t="s">
        <v>464</v>
      </c>
      <c r="Q843" t="s">
        <v>5361</v>
      </c>
      <c r="R843" t="s">
        <v>5426</v>
      </c>
      <c r="S843">
        <v>9</v>
      </c>
      <c r="T843">
        <v>1.1499999999999999</v>
      </c>
      <c r="U843">
        <v>0.21</v>
      </c>
      <c r="V843">
        <v>695</v>
      </c>
      <c r="W843">
        <v>1.47</v>
      </c>
      <c r="X843">
        <v>32</v>
      </c>
      <c r="Y843">
        <v>0.25</v>
      </c>
      <c r="Z843">
        <v>19</v>
      </c>
      <c r="AA843">
        <v>-15</v>
      </c>
      <c r="AB843">
        <v>-19</v>
      </c>
      <c r="AC843">
        <v>-80</v>
      </c>
      <c r="AD843">
        <v>-114</v>
      </c>
      <c r="AE843">
        <v>76201</v>
      </c>
      <c r="AF843">
        <v>75040</v>
      </c>
      <c r="AG843">
        <v>42134</v>
      </c>
      <c r="AH843">
        <v>1.1399999999999999</v>
      </c>
      <c r="AI843" s="16">
        <v>0.97551250405164924</v>
      </c>
    </row>
    <row r="844" spans="1:35" x14ac:dyDescent="0.3">
      <c r="A844" t="s">
        <v>3977</v>
      </c>
      <c r="B844" t="s">
        <v>3923</v>
      </c>
      <c r="C844" t="s">
        <v>2551</v>
      </c>
      <c r="D844" t="s">
        <v>2707</v>
      </c>
      <c r="E844">
        <v>54302</v>
      </c>
      <c r="F844" t="s">
        <v>2723</v>
      </c>
      <c r="G844">
        <v>31216</v>
      </c>
      <c r="H844">
        <v>2544.0300000000002</v>
      </c>
      <c r="I844" t="s">
        <v>78</v>
      </c>
      <c r="J844" t="s">
        <v>79</v>
      </c>
      <c r="K844" t="s">
        <v>39</v>
      </c>
      <c r="L844" t="s">
        <v>140</v>
      </c>
      <c r="M844" t="s">
        <v>1332</v>
      </c>
      <c r="N844" t="s">
        <v>4274</v>
      </c>
      <c r="O844" t="s">
        <v>50</v>
      </c>
      <c r="P844" t="s">
        <v>384</v>
      </c>
      <c r="Q844" t="s">
        <v>4286</v>
      </c>
      <c r="R844" t="s">
        <v>5427</v>
      </c>
      <c r="S844">
        <v>1</v>
      </c>
      <c r="T844">
        <v>2.2999999999999998</v>
      </c>
      <c r="U844">
        <v>0.21</v>
      </c>
      <c r="V844">
        <v>1106</v>
      </c>
      <c r="W844">
        <v>2.2599999999999998</v>
      </c>
      <c r="X844">
        <v>116</v>
      </c>
      <c r="Y844">
        <v>0.35</v>
      </c>
      <c r="Z844">
        <v>18</v>
      </c>
      <c r="AA844">
        <v>-84</v>
      </c>
      <c r="AB844">
        <v>35</v>
      </c>
      <c r="AC844">
        <v>697</v>
      </c>
      <c r="AD844">
        <v>648</v>
      </c>
      <c r="AE844">
        <v>53201</v>
      </c>
      <c r="AF844">
        <v>54301</v>
      </c>
      <c r="AG844">
        <v>31201</v>
      </c>
      <c r="AH844">
        <v>2.29</v>
      </c>
      <c r="AI844" s="16">
        <v>0.97979692785541106</v>
      </c>
    </row>
    <row r="845" spans="1:35" x14ac:dyDescent="0.3">
      <c r="A845" t="s">
        <v>3978</v>
      </c>
      <c r="B845" t="s">
        <v>3923</v>
      </c>
      <c r="C845" t="s">
        <v>2551</v>
      </c>
      <c r="D845" t="s">
        <v>3979</v>
      </c>
      <c r="E845">
        <v>47025</v>
      </c>
      <c r="F845" t="s">
        <v>2723</v>
      </c>
      <c r="G845">
        <v>31216</v>
      </c>
      <c r="H845">
        <v>3283.58</v>
      </c>
      <c r="I845" t="s">
        <v>78</v>
      </c>
      <c r="J845" t="s">
        <v>79</v>
      </c>
      <c r="K845" t="s">
        <v>39</v>
      </c>
      <c r="L845" t="s">
        <v>42</v>
      </c>
      <c r="M845" t="s">
        <v>838</v>
      </c>
      <c r="N845" t="s">
        <v>5428</v>
      </c>
      <c r="O845" t="s">
        <v>50</v>
      </c>
      <c r="P845" t="s">
        <v>384</v>
      </c>
      <c r="Q845" t="s">
        <v>4286</v>
      </c>
      <c r="R845" t="s">
        <v>5429</v>
      </c>
      <c r="S845">
        <v>3</v>
      </c>
      <c r="T845">
        <v>1.9</v>
      </c>
      <c r="U845">
        <v>0.21</v>
      </c>
      <c r="V845">
        <v>575</v>
      </c>
      <c r="W845">
        <v>0.98</v>
      </c>
      <c r="X845">
        <v>45</v>
      </c>
      <c r="Y845">
        <v>0.25</v>
      </c>
      <c r="Z845">
        <v>-26</v>
      </c>
      <c r="AA845">
        <v>-65</v>
      </c>
      <c r="AB845">
        <v>29</v>
      </c>
      <c r="AC845">
        <v>142</v>
      </c>
      <c r="AD845">
        <v>106</v>
      </c>
      <c r="AE845">
        <v>47265</v>
      </c>
      <c r="AF845">
        <v>46801</v>
      </c>
      <c r="AG845">
        <v>31201</v>
      </c>
      <c r="AH845">
        <v>1.89</v>
      </c>
      <c r="AI845" s="16">
        <v>0.97650884807084359</v>
      </c>
    </row>
    <row r="846" spans="1:35" x14ac:dyDescent="0.3">
      <c r="A846" t="s">
        <v>3980</v>
      </c>
      <c r="B846" t="s">
        <v>3923</v>
      </c>
      <c r="C846" t="s">
        <v>2551</v>
      </c>
      <c r="D846" t="s">
        <v>3047</v>
      </c>
      <c r="E846">
        <v>43125</v>
      </c>
      <c r="F846" t="s">
        <v>3906</v>
      </c>
      <c r="G846">
        <v>42134</v>
      </c>
      <c r="H846">
        <v>741.97</v>
      </c>
      <c r="I846" t="s">
        <v>78</v>
      </c>
      <c r="J846" t="s">
        <v>79</v>
      </c>
      <c r="K846" t="s">
        <v>39</v>
      </c>
      <c r="L846" t="s">
        <v>87</v>
      </c>
      <c r="M846" t="s">
        <v>296</v>
      </c>
      <c r="N846" t="s">
        <v>4585</v>
      </c>
      <c r="O846" t="s">
        <v>44</v>
      </c>
      <c r="P846" t="s">
        <v>464</v>
      </c>
      <c r="Q846" t="s">
        <v>5361</v>
      </c>
      <c r="R846" t="s">
        <v>5430</v>
      </c>
      <c r="S846">
        <v>1</v>
      </c>
      <c r="T846">
        <v>2.15</v>
      </c>
      <c r="U846">
        <v>0.22</v>
      </c>
      <c r="V846">
        <v>345</v>
      </c>
      <c r="W846">
        <v>0.42</v>
      </c>
      <c r="X846">
        <v>0</v>
      </c>
      <c r="Y846">
        <v>0.25</v>
      </c>
      <c r="Z846">
        <v>-3</v>
      </c>
      <c r="AA846">
        <v>23</v>
      </c>
      <c r="AB846">
        <v>98</v>
      </c>
      <c r="AC846">
        <v>120</v>
      </c>
      <c r="AD846">
        <v>241</v>
      </c>
      <c r="AE846">
        <v>43125</v>
      </c>
      <c r="AF846">
        <v>43125</v>
      </c>
      <c r="AG846">
        <v>42134</v>
      </c>
      <c r="AH846">
        <v>2.15</v>
      </c>
      <c r="AI846" s="16">
        <v>0.97324276326857295</v>
      </c>
    </row>
    <row r="847" spans="1:35" x14ac:dyDescent="0.3">
      <c r="A847" t="s">
        <v>3981</v>
      </c>
      <c r="B847" t="s">
        <v>3923</v>
      </c>
      <c r="C847" t="s">
        <v>2551</v>
      </c>
      <c r="D847" t="s">
        <v>3982</v>
      </c>
      <c r="E847">
        <v>75061</v>
      </c>
      <c r="F847" t="s">
        <v>3906</v>
      </c>
      <c r="G847">
        <v>42134</v>
      </c>
      <c r="H847">
        <v>825.59</v>
      </c>
      <c r="I847" t="s">
        <v>78</v>
      </c>
      <c r="J847" t="s">
        <v>79</v>
      </c>
      <c r="K847" t="s">
        <v>39</v>
      </c>
      <c r="L847" t="s">
        <v>76</v>
      </c>
      <c r="M847" t="s">
        <v>1822</v>
      </c>
      <c r="N847" t="s">
        <v>5431</v>
      </c>
      <c r="O847" t="s">
        <v>44</v>
      </c>
      <c r="P847" t="s">
        <v>464</v>
      </c>
      <c r="Q847" t="s">
        <v>5361</v>
      </c>
      <c r="R847" t="s">
        <v>5432</v>
      </c>
      <c r="S847">
        <v>1</v>
      </c>
      <c r="T847">
        <v>1.1499999999999999</v>
      </c>
      <c r="U847">
        <v>0.21</v>
      </c>
      <c r="V847">
        <v>717</v>
      </c>
      <c r="W847">
        <v>1.17</v>
      </c>
      <c r="X847">
        <v>28</v>
      </c>
      <c r="Y847">
        <v>0.25</v>
      </c>
      <c r="Z847">
        <v>0</v>
      </c>
      <c r="AA847">
        <v>-2</v>
      </c>
      <c r="AB847">
        <v>104</v>
      </c>
      <c r="AC847">
        <v>-53</v>
      </c>
      <c r="AD847">
        <v>49</v>
      </c>
      <c r="AE847">
        <v>76099</v>
      </c>
      <c r="AF847">
        <v>75014</v>
      </c>
      <c r="AG847">
        <v>42134</v>
      </c>
      <c r="AH847">
        <v>1.1399999999999999</v>
      </c>
      <c r="AI847" s="16">
        <v>0.97551250405164924</v>
      </c>
    </row>
    <row r="848" spans="1:35" x14ac:dyDescent="0.3">
      <c r="A848" t="s">
        <v>3983</v>
      </c>
      <c r="B848" t="s">
        <v>3923</v>
      </c>
      <c r="C848" t="s">
        <v>2551</v>
      </c>
      <c r="D848" t="s">
        <v>3982</v>
      </c>
      <c r="E848">
        <v>75061</v>
      </c>
      <c r="F848" t="s">
        <v>2723</v>
      </c>
      <c r="G848">
        <v>31216</v>
      </c>
      <c r="H848">
        <v>1403.99</v>
      </c>
      <c r="I848" t="s">
        <v>78</v>
      </c>
      <c r="J848" t="s">
        <v>79</v>
      </c>
      <c r="K848" t="s">
        <v>39</v>
      </c>
      <c r="L848" t="s">
        <v>76</v>
      </c>
      <c r="M848" t="s">
        <v>1822</v>
      </c>
      <c r="N848" t="s">
        <v>5431</v>
      </c>
      <c r="O848" t="s">
        <v>50</v>
      </c>
      <c r="P848" t="s">
        <v>384</v>
      </c>
      <c r="Q848" t="s">
        <v>4286</v>
      </c>
      <c r="R848" t="s">
        <v>5433</v>
      </c>
      <c r="S848">
        <v>1</v>
      </c>
      <c r="T848">
        <v>1.58</v>
      </c>
      <c r="U848">
        <v>0.22</v>
      </c>
      <c r="V848">
        <v>888</v>
      </c>
      <c r="W848">
        <v>1.68</v>
      </c>
      <c r="X848">
        <v>22</v>
      </c>
      <c r="Y848">
        <v>0.25</v>
      </c>
      <c r="Z848">
        <v>-9</v>
      </c>
      <c r="AA848">
        <v>-2</v>
      </c>
      <c r="AB848">
        <v>0</v>
      </c>
      <c r="AC848">
        <v>372</v>
      </c>
      <c r="AD848">
        <v>370</v>
      </c>
      <c r="AE848">
        <v>75029</v>
      </c>
      <c r="AF848">
        <v>75014</v>
      </c>
      <c r="AG848">
        <v>31201</v>
      </c>
      <c r="AH848">
        <v>1.58</v>
      </c>
      <c r="AI848" s="16">
        <v>0.97442789954065101</v>
      </c>
    </row>
    <row r="849" spans="1:35" x14ac:dyDescent="0.3">
      <c r="A849" t="s">
        <v>3984</v>
      </c>
      <c r="B849" t="s">
        <v>3923</v>
      </c>
      <c r="C849" t="s">
        <v>2551</v>
      </c>
      <c r="D849" t="s">
        <v>3982</v>
      </c>
      <c r="E849">
        <v>75061</v>
      </c>
      <c r="F849" t="s">
        <v>3908</v>
      </c>
      <c r="G849">
        <v>46064</v>
      </c>
      <c r="H849">
        <v>1262.98</v>
      </c>
      <c r="I849" t="s">
        <v>78</v>
      </c>
      <c r="J849" t="s">
        <v>79</v>
      </c>
      <c r="K849" t="s">
        <v>39</v>
      </c>
      <c r="L849" t="s">
        <v>76</v>
      </c>
      <c r="M849" t="s">
        <v>1822</v>
      </c>
      <c r="N849" t="s">
        <v>5431</v>
      </c>
      <c r="O849" t="s">
        <v>42</v>
      </c>
      <c r="P849" t="s">
        <v>81</v>
      </c>
      <c r="Q849" t="s">
        <v>5363</v>
      </c>
      <c r="R849" t="s">
        <v>5434</v>
      </c>
      <c r="S849">
        <v>1</v>
      </c>
      <c r="T849">
        <v>1.38</v>
      </c>
      <c r="U849">
        <v>0.21</v>
      </c>
      <c r="V849">
        <v>915</v>
      </c>
      <c r="W849">
        <v>1.96</v>
      </c>
      <c r="X849">
        <v>18</v>
      </c>
      <c r="Y849">
        <v>0.25</v>
      </c>
      <c r="Z849">
        <v>11</v>
      </c>
      <c r="AA849">
        <v>-2</v>
      </c>
      <c r="AB849">
        <v>-35</v>
      </c>
      <c r="AC849">
        <v>123</v>
      </c>
      <c r="AD849">
        <v>86</v>
      </c>
      <c r="AE849">
        <v>76051</v>
      </c>
      <c r="AF849">
        <v>75014</v>
      </c>
      <c r="AG849">
        <v>46064</v>
      </c>
      <c r="AH849">
        <v>1.37</v>
      </c>
      <c r="AI849" s="16">
        <v>0.97551250405164924</v>
      </c>
    </row>
    <row r="850" spans="1:35" x14ac:dyDescent="0.3">
      <c r="A850" t="s">
        <v>3985</v>
      </c>
      <c r="B850" t="s">
        <v>3923</v>
      </c>
      <c r="C850" t="s">
        <v>2551</v>
      </c>
      <c r="D850" t="s">
        <v>3986</v>
      </c>
      <c r="E850">
        <v>45640</v>
      </c>
      <c r="F850" t="s">
        <v>3906</v>
      </c>
      <c r="G850">
        <v>42134</v>
      </c>
      <c r="H850">
        <v>1353.54</v>
      </c>
      <c r="I850" t="s">
        <v>78</v>
      </c>
      <c r="J850" t="s">
        <v>79</v>
      </c>
      <c r="K850" t="s">
        <v>39</v>
      </c>
      <c r="L850" t="s">
        <v>87</v>
      </c>
      <c r="M850" t="s">
        <v>71</v>
      </c>
      <c r="N850" t="s">
        <v>5435</v>
      </c>
      <c r="O850" t="s">
        <v>44</v>
      </c>
      <c r="P850" t="s">
        <v>464</v>
      </c>
      <c r="Q850" t="s">
        <v>5361</v>
      </c>
      <c r="R850" t="s">
        <v>5436</v>
      </c>
      <c r="S850">
        <v>3</v>
      </c>
      <c r="T850">
        <v>1.71</v>
      </c>
      <c r="U850">
        <v>0.21</v>
      </c>
      <c r="V850">
        <v>401</v>
      </c>
      <c r="W850">
        <v>0.79</v>
      </c>
      <c r="X850">
        <v>75</v>
      </c>
      <c r="Y850">
        <v>0.3</v>
      </c>
      <c r="Z850">
        <v>-37</v>
      </c>
      <c r="AA850">
        <v>-61</v>
      </c>
      <c r="AB850">
        <v>23</v>
      </c>
      <c r="AC850">
        <v>-39</v>
      </c>
      <c r="AD850">
        <v>-77</v>
      </c>
      <c r="AE850">
        <v>43201</v>
      </c>
      <c r="AF850">
        <v>45640</v>
      </c>
      <c r="AG850">
        <v>42134</v>
      </c>
      <c r="AH850">
        <v>1.7</v>
      </c>
      <c r="AI850" s="16">
        <v>0.96892181819130818</v>
      </c>
    </row>
    <row r="851" spans="1:35" x14ac:dyDescent="0.3">
      <c r="A851" t="s">
        <v>3987</v>
      </c>
      <c r="B851" t="s">
        <v>3923</v>
      </c>
      <c r="C851" t="s">
        <v>2551</v>
      </c>
      <c r="D851" t="s">
        <v>2854</v>
      </c>
      <c r="E851">
        <v>38301</v>
      </c>
      <c r="F851" t="s">
        <v>2723</v>
      </c>
      <c r="G851">
        <v>31216</v>
      </c>
      <c r="H851">
        <v>5741.64</v>
      </c>
      <c r="I851" t="s">
        <v>78</v>
      </c>
      <c r="J851" t="s">
        <v>79</v>
      </c>
      <c r="K851" t="s">
        <v>39</v>
      </c>
      <c r="L851" t="s">
        <v>70</v>
      </c>
      <c r="M851" t="s">
        <v>71</v>
      </c>
      <c r="N851" t="s">
        <v>4407</v>
      </c>
      <c r="O851" t="s">
        <v>50</v>
      </c>
      <c r="P851" t="s">
        <v>384</v>
      </c>
      <c r="Q851" t="s">
        <v>4286</v>
      </c>
      <c r="R851" t="s">
        <v>5437</v>
      </c>
      <c r="S851">
        <v>4</v>
      </c>
      <c r="T851">
        <v>2.0499999999999998</v>
      </c>
      <c r="U851">
        <v>0.21</v>
      </c>
      <c r="V851">
        <v>479</v>
      </c>
      <c r="W851">
        <v>1.47</v>
      </c>
      <c r="X851">
        <v>66</v>
      </c>
      <c r="Y851">
        <v>0.3</v>
      </c>
      <c r="Z851">
        <v>-10</v>
      </c>
      <c r="AA851">
        <v>-25</v>
      </c>
      <c r="AB851">
        <v>-119</v>
      </c>
      <c r="AC851">
        <v>-78</v>
      </c>
      <c r="AD851">
        <v>-222</v>
      </c>
      <c r="AE851">
        <v>38301</v>
      </c>
      <c r="AF851">
        <v>38301</v>
      </c>
      <c r="AG851">
        <v>31201</v>
      </c>
      <c r="AH851">
        <v>2.04</v>
      </c>
      <c r="AI851" s="16">
        <v>0.96715373703386731</v>
      </c>
    </row>
    <row r="852" spans="1:35" x14ac:dyDescent="0.3">
      <c r="A852" t="s">
        <v>3988</v>
      </c>
      <c r="B852" t="s">
        <v>3923</v>
      </c>
      <c r="C852" t="s">
        <v>2551</v>
      </c>
      <c r="D852" t="s">
        <v>2854</v>
      </c>
      <c r="E852">
        <v>38301</v>
      </c>
      <c r="F852" t="s">
        <v>3908</v>
      </c>
      <c r="G852">
        <v>46064</v>
      </c>
      <c r="H852">
        <v>4114.95</v>
      </c>
      <c r="I852" t="s">
        <v>78</v>
      </c>
      <c r="J852" t="s">
        <v>79</v>
      </c>
      <c r="K852" t="s">
        <v>39</v>
      </c>
      <c r="L852" t="s">
        <v>70</v>
      </c>
      <c r="M852" t="s">
        <v>71</v>
      </c>
      <c r="N852" t="s">
        <v>4407</v>
      </c>
      <c r="O852" t="s">
        <v>42</v>
      </c>
      <c r="P852" t="s">
        <v>81</v>
      </c>
      <c r="Q852" t="s">
        <v>5363</v>
      </c>
      <c r="R852" t="s">
        <v>5438</v>
      </c>
      <c r="S852">
        <v>1</v>
      </c>
      <c r="T852">
        <v>1.87</v>
      </c>
      <c r="U852">
        <v>0.21</v>
      </c>
      <c r="V852">
        <v>440</v>
      </c>
      <c r="W852">
        <v>1.92</v>
      </c>
      <c r="X852">
        <v>82</v>
      </c>
      <c r="Y852">
        <v>0.3</v>
      </c>
      <c r="Z852">
        <v>13</v>
      </c>
      <c r="AA852">
        <v>-25</v>
      </c>
      <c r="AB852">
        <v>-245</v>
      </c>
      <c r="AC852">
        <v>-265</v>
      </c>
      <c r="AD852">
        <v>-535</v>
      </c>
      <c r="AE852">
        <v>38101</v>
      </c>
      <c r="AF852">
        <v>38301</v>
      </c>
      <c r="AG852">
        <v>46064</v>
      </c>
      <c r="AH852">
        <v>1.86</v>
      </c>
      <c r="AI852" s="16">
        <v>0.96892181819130818</v>
      </c>
    </row>
    <row r="853" spans="1:35" x14ac:dyDescent="0.3">
      <c r="A853" t="s">
        <v>3989</v>
      </c>
      <c r="B853" t="s">
        <v>3923</v>
      </c>
      <c r="C853" t="s">
        <v>2551</v>
      </c>
      <c r="D853" t="s">
        <v>2892</v>
      </c>
      <c r="E853">
        <v>53546</v>
      </c>
      <c r="F853" t="s">
        <v>2723</v>
      </c>
      <c r="G853">
        <v>31216</v>
      </c>
      <c r="H853">
        <v>2061.41</v>
      </c>
      <c r="I853" t="s">
        <v>78</v>
      </c>
      <c r="J853" t="s">
        <v>79</v>
      </c>
      <c r="K853" t="s">
        <v>39</v>
      </c>
      <c r="L853" t="s">
        <v>140</v>
      </c>
      <c r="M853" t="s">
        <v>431</v>
      </c>
      <c r="N853" t="s">
        <v>4444</v>
      </c>
      <c r="O853" t="s">
        <v>50</v>
      </c>
      <c r="P853" t="s">
        <v>384</v>
      </c>
      <c r="Q853" t="s">
        <v>4286</v>
      </c>
      <c r="R853" t="s">
        <v>5439</v>
      </c>
      <c r="S853">
        <v>1</v>
      </c>
      <c r="T853">
        <v>2.23</v>
      </c>
      <c r="U853">
        <v>0.21</v>
      </c>
      <c r="V853">
        <v>924</v>
      </c>
      <c r="W853">
        <v>1.81</v>
      </c>
      <c r="X853">
        <v>0</v>
      </c>
      <c r="Y853">
        <v>0.25</v>
      </c>
      <c r="Z853">
        <v>-27</v>
      </c>
      <c r="AA853">
        <v>18</v>
      </c>
      <c r="AB853">
        <v>1</v>
      </c>
      <c r="AC853">
        <v>642</v>
      </c>
      <c r="AD853">
        <v>661</v>
      </c>
      <c r="AE853">
        <v>53545</v>
      </c>
      <c r="AF853">
        <v>53545</v>
      </c>
      <c r="AG853">
        <v>31201</v>
      </c>
      <c r="AH853">
        <v>2.2200000000000002</v>
      </c>
      <c r="AI853" s="16">
        <v>0.97551250405164924</v>
      </c>
    </row>
    <row r="854" spans="1:35" x14ac:dyDescent="0.3">
      <c r="A854" t="s">
        <v>3990</v>
      </c>
      <c r="B854" t="s">
        <v>3923</v>
      </c>
      <c r="C854" t="s">
        <v>2551</v>
      </c>
      <c r="D854" t="s">
        <v>3991</v>
      </c>
      <c r="E854">
        <v>31545</v>
      </c>
      <c r="F854" t="s">
        <v>3908</v>
      </c>
      <c r="G854">
        <v>46064</v>
      </c>
      <c r="H854">
        <v>1036.23</v>
      </c>
      <c r="I854" t="s">
        <v>78</v>
      </c>
      <c r="J854" t="s">
        <v>79</v>
      </c>
      <c r="K854" t="s">
        <v>39</v>
      </c>
      <c r="L854" t="s">
        <v>50</v>
      </c>
      <c r="M854" t="s">
        <v>612</v>
      </c>
      <c r="N854" t="s">
        <v>5440</v>
      </c>
      <c r="O854" t="s">
        <v>42</v>
      </c>
      <c r="P854" t="s">
        <v>81</v>
      </c>
      <c r="Q854" t="s">
        <v>5363</v>
      </c>
      <c r="R854" t="s">
        <v>5441</v>
      </c>
      <c r="S854">
        <v>3</v>
      </c>
      <c r="T854">
        <v>1.3</v>
      </c>
      <c r="U854">
        <v>0.21</v>
      </c>
      <c r="V854">
        <v>829</v>
      </c>
      <c r="W854">
        <v>1.7</v>
      </c>
      <c r="X854">
        <v>119</v>
      </c>
      <c r="Y854">
        <v>0.33</v>
      </c>
      <c r="Z854">
        <v>1</v>
      </c>
      <c r="AA854">
        <v>-394</v>
      </c>
      <c r="AB854">
        <v>14</v>
      </c>
      <c r="AC854">
        <v>61</v>
      </c>
      <c r="AD854">
        <v>-319</v>
      </c>
      <c r="AE854">
        <v>30474</v>
      </c>
      <c r="AF854">
        <v>31545</v>
      </c>
      <c r="AG854">
        <v>46064</v>
      </c>
      <c r="AH854">
        <v>1.29</v>
      </c>
      <c r="AI854" s="16">
        <v>0.97650884807084359</v>
      </c>
    </row>
    <row r="855" spans="1:35" x14ac:dyDescent="0.3">
      <c r="A855" t="s">
        <v>3992</v>
      </c>
      <c r="B855" t="s">
        <v>3923</v>
      </c>
      <c r="C855" t="s">
        <v>2551</v>
      </c>
      <c r="D855" t="s">
        <v>3993</v>
      </c>
      <c r="E855">
        <v>53039</v>
      </c>
      <c r="F855" t="s">
        <v>3906</v>
      </c>
      <c r="G855">
        <v>42134</v>
      </c>
      <c r="H855">
        <v>2423.73</v>
      </c>
      <c r="I855" t="s">
        <v>78</v>
      </c>
      <c r="J855" t="s">
        <v>79</v>
      </c>
      <c r="K855" t="s">
        <v>39</v>
      </c>
      <c r="L855" t="s">
        <v>140</v>
      </c>
      <c r="M855" t="s">
        <v>1955</v>
      </c>
      <c r="N855" t="s">
        <v>5442</v>
      </c>
      <c r="O855" t="s">
        <v>44</v>
      </c>
      <c r="P855" t="s">
        <v>464</v>
      </c>
      <c r="Q855" t="s">
        <v>5361</v>
      </c>
      <c r="R855" t="s">
        <v>5443</v>
      </c>
      <c r="S855">
        <v>5</v>
      </c>
      <c r="T855">
        <v>2.04</v>
      </c>
      <c r="U855">
        <v>0.21</v>
      </c>
      <c r="V855">
        <v>596</v>
      </c>
      <c r="W855">
        <v>1.1599999999999999</v>
      </c>
      <c r="X855">
        <v>55</v>
      </c>
      <c r="Y855">
        <v>0.28999999999999998</v>
      </c>
      <c r="Z855">
        <v>22</v>
      </c>
      <c r="AA855">
        <v>-6</v>
      </c>
      <c r="AB855">
        <v>-14</v>
      </c>
      <c r="AC855">
        <v>135</v>
      </c>
      <c r="AD855">
        <v>115</v>
      </c>
      <c r="AE855">
        <v>54911</v>
      </c>
      <c r="AF855">
        <v>53039</v>
      </c>
      <c r="AG855">
        <v>42134</v>
      </c>
      <c r="AH855">
        <v>2.0299999999999998</v>
      </c>
      <c r="AI855" s="16">
        <v>0.97827660532965421</v>
      </c>
    </row>
    <row r="856" spans="1:35" x14ac:dyDescent="0.3">
      <c r="A856" t="s">
        <v>3994</v>
      </c>
      <c r="B856" t="s">
        <v>3923</v>
      </c>
      <c r="C856" t="s">
        <v>2551</v>
      </c>
      <c r="D856" t="s">
        <v>3995</v>
      </c>
      <c r="E856">
        <v>64153</v>
      </c>
      <c r="F856" t="s">
        <v>2723</v>
      </c>
      <c r="G856">
        <v>31216</v>
      </c>
      <c r="H856">
        <v>1551.93</v>
      </c>
      <c r="I856" t="s">
        <v>78</v>
      </c>
      <c r="J856" t="s">
        <v>79</v>
      </c>
      <c r="K856" t="s">
        <v>39</v>
      </c>
      <c r="L856" t="s">
        <v>61</v>
      </c>
      <c r="M856" t="s">
        <v>460</v>
      </c>
      <c r="N856" t="s">
        <v>5444</v>
      </c>
      <c r="O856" t="s">
        <v>50</v>
      </c>
      <c r="P856" t="s">
        <v>384</v>
      </c>
      <c r="Q856" t="s">
        <v>4286</v>
      </c>
      <c r="R856" t="s">
        <v>5445</v>
      </c>
      <c r="S856">
        <v>4</v>
      </c>
      <c r="T856">
        <v>1.7</v>
      </c>
      <c r="U856">
        <v>0.21</v>
      </c>
      <c r="V856">
        <v>920</v>
      </c>
      <c r="W856">
        <v>1.45</v>
      </c>
      <c r="X856">
        <v>44</v>
      </c>
      <c r="Y856">
        <v>0.28999999999999998</v>
      </c>
      <c r="Z856">
        <v>-9</v>
      </c>
      <c r="AA856">
        <v>47</v>
      </c>
      <c r="AB856">
        <v>86</v>
      </c>
      <c r="AC856">
        <v>274</v>
      </c>
      <c r="AD856">
        <v>407</v>
      </c>
      <c r="AE856">
        <v>66101</v>
      </c>
      <c r="AF856">
        <v>64101</v>
      </c>
      <c r="AG856">
        <v>31201</v>
      </c>
      <c r="AH856">
        <v>1.69</v>
      </c>
      <c r="AI856" s="16">
        <v>0.95736701878697095</v>
      </c>
    </row>
    <row r="857" spans="1:35" x14ac:dyDescent="0.3">
      <c r="A857" t="s">
        <v>3996</v>
      </c>
      <c r="B857" t="s">
        <v>3923</v>
      </c>
      <c r="C857" t="s">
        <v>2551</v>
      </c>
      <c r="D857" t="s">
        <v>3997</v>
      </c>
      <c r="E857">
        <v>38233</v>
      </c>
      <c r="F857" t="s">
        <v>3908</v>
      </c>
      <c r="G857">
        <v>46064</v>
      </c>
      <c r="H857">
        <v>2400</v>
      </c>
      <c r="I857" t="s">
        <v>78</v>
      </c>
      <c r="J857" t="s">
        <v>79</v>
      </c>
      <c r="K857" t="s">
        <v>39</v>
      </c>
      <c r="L857" t="s">
        <v>70</v>
      </c>
      <c r="M857" t="s">
        <v>1713</v>
      </c>
      <c r="N857" t="s">
        <v>5446</v>
      </c>
      <c r="O857" t="s">
        <v>42</v>
      </c>
      <c r="P857" t="s">
        <v>81</v>
      </c>
      <c r="Q857" t="s">
        <v>5363</v>
      </c>
      <c r="R857" t="s">
        <v>5447</v>
      </c>
      <c r="S857">
        <v>3</v>
      </c>
      <c r="T857">
        <v>2.08</v>
      </c>
      <c r="U857">
        <v>0.22</v>
      </c>
      <c r="V857">
        <v>384</v>
      </c>
      <c r="W857">
        <v>0.96</v>
      </c>
      <c r="X857">
        <v>100</v>
      </c>
      <c r="Y857">
        <v>0.33</v>
      </c>
      <c r="Z857">
        <v>-4</v>
      </c>
      <c r="AA857">
        <v>2</v>
      </c>
      <c r="AB857">
        <v>-45</v>
      </c>
      <c r="AC857">
        <v>-112</v>
      </c>
      <c r="AD857">
        <v>-155</v>
      </c>
      <c r="AE857">
        <v>37201</v>
      </c>
      <c r="AF857">
        <v>38233</v>
      </c>
      <c r="AG857">
        <v>46064</v>
      </c>
      <c r="AH857">
        <v>2.08</v>
      </c>
      <c r="AI857" s="16">
        <v>0.97551250405164924</v>
      </c>
    </row>
    <row r="858" spans="1:35" x14ac:dyDescent="0.3">
      <c r="A858" t="s">
        <v>3998</v>
      </c>
      <c r="B858" t="s">
        <v>3923</v>
      </c>
      <c r="C858" t="s">
        <v>2551</v>
      </c>
      <c r="D858" t="s">
        <v>3999</v>
      </c>
      <c r="E858">
        <v>75134</v>
      </c>
      <c r="F858" t="s">
        <v>3906</v>
      </c>
      <c r="G858">
        <v>42134</v>
      </c>
      <c r="H858">
        <v>6861.12</v>
      </c>
      <c r="I858" t="s">
        <v>78</v>
      </c>
      <c r="J858" t="s">
        <v>79</v>
      </c>
      <c r="K858" t="s">
        <v>39</v>
      </c>
      <c r="L858" t="s">
        <v>76</v>
      </c>
      <c r="M858" t="s">
        <v>545</v>
      </c>
      <c r="N858" t="s">
        <v>5448</v>
      </c>
      <c r="O858" t="s">
        <v>44</v>
      </c>
      <c r="P858" t="s">
        <v>464</v>
      </c>
      <c r="Q858" t="s">
        <v>5361</v>
      </c>
      <c r="R858" t="s">
        <v>5449</v>
      </c>
      <c r="S858">
        <v>15</v>
      </c>
      <c r="T858">
        <v>1.2</v>
      </c>
      <c r="U858">
        <v>0.21</v>
      </c>
      <c r="V858">
        <v>714</v>
      </c>
      <c r="W858">
        <v>1.55</v>
      </c>
      <c r="X858">
        <v>72</v>
      </c>
      <c r="Y858">
        <v>0.28000000000000003</v>
      </c>
      <c r="Z858">
        <v>-3</v>
      </c>
      <c r="AA858">
        <v>-120</v>
      </c>
      <c r="AB858">
        <v>14</v>
      </c>
      <c r="AC858">
        <v>-23</v>
      </c>
      <c r="AD858">
        <v>-129</v>
      </c>
      <c r="AE858">
        <v>75029</v>
      </c>
      <c r="AF858">
        <v>75134</v>
      </c>
      <c r="AG858">
        <v>42134</v>
      </c>
      <c r="AH858">
        <v>1.19</v>
      </c>
      <c r="AI858" s="16">
        <v>0.97442789954065101</v>
      </c>
    </row>
    <row r="859" spans="1:35" x14ac:dyDescent="0.3">
      <c r="A859" t="s">
        <v>4000</v>
      </c>
      <c r="B859" t="s">
        <v>3923</v>
      </c>
      <c r="C859" t="s">
        <v>2551</v>
      </c>
      <c r="D859" t="s">
        <v>3999</v>
      </c>
      <c r="E859">
        <v>75134</v>
      </c>
      <c r="F859" t="s">
        <v>2723</v>
      </c>
      <c r="G859">
        <v>31216</v>
      </c>
      <c r="H859">
        <v>2767.52</v>
      </c>
      <c r="I859" t="s">
        <v>78</v>
      </c>
      <c r="J859" t="s">
        <v>79</v>
      </c>
      <c r="K859" t="s">
        <v>39</v>
      </c>
      <c r="L859" t="s">
        <v>76</v>
      </c>
      <c r="M859" t="s">
        <v>545</v>
      </c>
      <c r="N859" t="s">
        <v>5448</v>
      </c>
      <c r="O859" t="s">
        <v>50</v>
      </c>
      <c r="P859" t="s">
        <v>384</v>
      </c>
      <c r="Q859" t="s">
        <v>4286</v>
      </c>
      <c r="R859" t="s">
        <v>5450</v>
      </c>
      <c r="S859">
        <v>2</v>
      </c>
      <c r="T859">
        <v>1.58</v>
      </c>
      <c r="U859">
        <v>0.22</v>
      </c>
      <c r="V859">
        <v>875</v>
      </c>
      <c r="W859">
        <v>1.19</v>
      </c>
      <c r="X859">
        <v>40</v>
      </c>
      <c r="Y859">
        <v>0.25</v>
      </c>
      <c r="Z859">
        <v>-9</v>
      </c>
      <c r="AA859">
        <v>-120</v>
      </c>
      <c r="AB859">
        <v>116</v>
      </c>
      <c r="AC859">
        <v>366</v>
      </c>
      <c r="AD859">
        <v>362</v>
      </c>
      <c r="AE859">
        <v>75029</v>
      </c>
      <c r="AF859">
        <v>75134</v>
      </c>
      <c r="AG859">
        <v>31201</v>
      </c>
      <c r="AH859">
        <v>1.58</v>
      </c>
      <c r="AI859" s="16">
        <v>0.97324276326857295</v>
      </c>
    </row>
    <row r="860" spans="1:35" x14ac:dyDescent="0.3">
      <c r="A860" t="s">
        <v>4001</v>
      </c>
      <c r="B860" t="s">
        <v>3923</v>
      </c>
      <c r="C860" t="s">
        <v>2551</v>
      </c>
      <c r="D860" t="s">
        <v>3568</v>
      </c>
      <c r="E860">
        <v>30553</v>
      </c>
      <c r="F860" t="s">
        <v>3906</v>
      </c>
      <c r="G860">
        <v>42134</v>
      </c>
      <c r="H860">
        <v>704.9</v>
      </c>
      <c r="I860" t="s">
        <v>78</v>
      </c>
      <c r="J860" t="s">
        <v>79</v>
      </c>
      <c r="K860" t="s">
        <v>39</v>
      </c>
      <c r="L860" t="s">
        <v>50</v>
      </c>
      <c r="M860" t="s">
        <v>625</v>
      </c>
      <c r="N860" t="s">
        <v>5057</v>
      </c>
      <c r="O860" t="s">
        <v>44</v>
      </c>
      <c r="P860" t="s">
        <v>464</v>
      </c>
      <c r="Q860" t="s">
        <v>5361</v>
      </c>
      <c r="R860" t="s">
        <v>5451</v>
      </c>
      <c r="S860">
        <v>2</v>
      </c>
      <c r="T860">
        <v>1.9</v>
      </c>
      <c r="U860">
        <v>0.22</v>
      </c>
      <c r="V860">
        <v>371</v>
      </c>
      <c r="W860">
        <v>0.41</v>
      </c>
      <c r="X860">
        <v>116</v>
      </c>
      <c r="Y860">
        <v>0.35</v>
      </c>
      <c r="Z860">
        <v>-2</v>
      </c>
      <c r="AA860">
        <v>-148</v>
      </c>
      <c r="AB860">
        <v>86</v>
      </c>
      <c r="AC860">
        <v>160</v>
      </c>
      <c r="AD860">
        <v>98</v>
      </c>
      <c r="AE860">
        <v>30106</v>
      </c>
      <c r="AF860">
        <v>30553</v>
      </c>
      <c r="AG860">
        <v>42134</v>
      </c>
      <c r="AH860">
        <v>1.9</v>
      </c>
      <c r="AI860" s="16">
        <v>0.97551250405164924</v>
      </c>
    </row>
    <row r="861" spans="1:35" x14ac:dyDescent="0.3">
      <c r="A861" t="s">
        <v>4002</v>
      </c>
      <c r="B861" t="s">
        <v>3923</v>
      </c>
      <c r="C861" t="s">
        <v>2551</v>
      </c>
      <c r="D861" t="s">
        <v>3568</v>
      </c>
      <c r="E861">
        <v>30553</v>
      </c>
      <c r="F861" t="s">
        <v>3908</v>
      </c>
      <c r="G861">
        <v>46064</v>
      </c>
      <c r="H861">
        <v>3294.4</v>
      </c>
      <c r="I861" t="s">
        <v>78</v>
      </c>
      <c r="J861" t="s">
        <v>79</v>
      </c>
      <c r="K861" t="s">
        <v>39</v>
      </c>
      <c r="L861" t="s">
        <v>50</v>
      </c>
      <c r="M861" t="s">
        <v>625</v>
      </c>
      <c r="N861" t="s">
        <v>5057</v>
      </c>
      <c r="O861" t="s">
        <v>42</v>
      </c>
      <c r="P861" t="s">
        <v>81</v>
      </c>
      <c r="Q861" t="s">
        <v>5363</v>
      </c>
      <c r="R861" t="s">
        <v>5452</v>
      </c>
      <c r="S861">
        <v>4</v>
      </c>
      <c r="T861">
        <v>1.42</v>
      </c>
      <c r="U861">
        <v>0.22</v>
      </c>
      <c r="V861">
        <v>580</v>
      </c>
      <c r="W861">
        <v>1.01</v>
      </c>
      <c r="X861">
        <v>93</v>
      </c>
      <c r="Y861">
        <v>0.31</v>
      </c>
      <c r="Z861">
        <v>-6</v>
      </c>
      <c r="AA861">
        <v>-148</v>
      </c>
      <c r="AB861">
        <v>22</v>
      </c>
      <c r="AC861">
        <v>-40</v>
      </c>
      <c r="AD861">
        <v>-166</v>
      </c>
      <c r="AE861">
        <v>30050</v>
      </c>
      <c r="AF861">
        <v>30553</v>
      </c>
      <c r="AG861">
        <v>46064</v>
      </c>
      <c r="AH861">
        <v>1.42</v>
      </c>
      <c r="AI861" s="16">
        <v>0.97551250405164924</v>
      </c>
    </row>
    <row r="862" spans="1:35" x14ac:dyDescent="0.3">
      <c r="A862" t="s">
        <v>4003</v>
      </c>
      <c r="B862" t="s">
        <v>3923</v>
      </c>
      <c r="C862" t="s">
        <v>2551</v>
      </c>
      <c r="D862" t="s">
        <v>4004</v>
      </c>
      <c r="E862">
        <v>40033</v>
      </c>
      <c r="F862" t="s">
        <v>2723</v>
      </c>
      <c r="G862">
        <v>31216</v>
      </c>
      <c r="H862">
        <v>2091.6</v>
      </c>
      <c r="I862" t="s">
        <v>78</v>
      </c>
      <c r="J862" t="s">
        <v>79</v>
      </c>
      <c r="K862" t="s">
        <v>39</v>
      </c>
      <c r="L862" t="s">
        <v>44</v>
      </c>
      <c r="M862" t="s">
        <v>575</v>
      </c>
      <c r="N862" t="s">
        <v>5453</v>
      </c>
      <c r="O862" t="s">
        <v>50</v>
      </c>
      <c r="P862" t="s">
        <v>384</v>
      </c>
      <c r="Q862" t="s">
        <v>4286</v>
      </c>
      <c r="R862" t="s">
        <v>5454</v>
      </c>
      <c r="S862">
        <v>3</v>
      </c>
      <c r="T862">
        <v>2.1</v>
      </c>
      <c r="U862">
        <v>0.21</v>
      </c>
      <c r="V862">
        <v>498</v>
      </c>
      <c r="W862">
        <v>1.99</v>
      </c>
      <c r="X862">
        <v>89</v>
      </c>
      <c r="Y862">
        <v>0.32</v>
      </c>
      <c r="Z862">
        <v>2</v>
      </c>
      <c r="AA862">
        <v>33</v>
      </c>
      <c r="AB862">
        <v>-243</v>
      </c>
      <c r="AC862">
        <v>-89</v>
      </c>
      <c r="AD862">
        <v>-299</v>
      </c>
      <c r="AE862">
        <v>40501</v>
      </c>
      <c r="AF862">
        <v>40033</v>
      </c>
      <c r="AG862">
        <v>31201</v>
      </c>
      <c r="AH862">
        <v>2.09</v>
      </c>
      <c r="AI862" s="16">
        <v>0.97442789954065101</v>
      </c>
    </row>
    <row r="863" spans="1:35" x14ac:dyDescent="0.3">
      <c r="A863" t="s">
        <v>4005</v>
      </c>
      <c r="B863" t="s">
        <v>3923</v>
      </c>
      <c r="C863" t="s">
        <v>2551</v>
      </c>
      <c r="D863" t="s">
        <v>4006</v>
      </c>
      <c r="E863">
        <v>43138</v>
      </c>
      <c r="F863" t="s">
        <v>3906</v>
      </c>
      <c r="G863">
        <v>42134</v>
      </c>
      <c r="H863">
        <v>1589.16</v>
      </c>
      <c r="I863" t="s">
        <v>78</v>
      </c>
      <c r="J863" t="s">
        <v>79</v>
      </c>
      <c r="K863" t="s">
        <v>39</v>
      </c>
      <c r="L863" t="s">
        <v>87</v>
      </c>
      <c r="M863" t="s">
        <v>1507</v>
      </c>
      <c r="N863" t="s">
        <v>5455</v>
      </c>
      <c r="O863" t="s">
        <v>44</v>
      </c>
      <c r="P863" t="s">
        <v>464</v>
      </c>
      <c r="Q863" t="s">
        <v>5361</v>
      </c>
      <c r="R863" t="s">
        <v>5456</v>
      </c>
      <c r="S863">
        <v>2</v>
      </c>
      <c r="T863">
        <v>2.0499999999999998</v>
      </c>
      <c r="U863">
        <v>0.22</v>
      </c>
      <c r="V863">
        <v>402</v>
      </c>
      <c r="W863">
        <v>0.43</v>
      </c>
      <c r="X863">
        <v>40</v>
      </c>
      <c r="Y863">
        <v>0.25</v>
      </c>
      <c r="Z863">
        <v>-20</v>
      </c>
      <c r="AA863">
        <v>199</v>
      </c>
      <c r="AB863">
        <v>108</v>
      </c>
      <c r="AC863">
        <v>-30</v>
      </c>
      <c r="AD863">
        <v>277</v>
      </c>
      <c r="AE863">
        <v>43125</v>
      </c>
      <c r="AF863">
        <v>43138</v>
      </c>
      <c r="AG863">
        <v>42134</v>
      </c>
      <c r="AH863">
        <v>2.0499999999999998</v>
      </c>
      <c r="AI863" s="16">
        <v>0.97650884807084359</v>
      </c>
    </row>
    <row r="864" spans="1:35" x14ac:dyDescent="0.3">
      <c r="A864" t="s">
        <v>4007</v>
      </c>
      <c r="B864" t="s">
        <v>3923</v>
      </c>
      <c r="C864" t="s">
        <v>2551</v>
      </c>
      <c r="D864" t="s">
        <v>4008</v>
      </c>
      <c r="E864">
        <v>46947</v>
      </c>
      <c r="F864" t="s">
        <v>3906</v>
      </c>
      <c r="G864">
        <v>42134</v>
      </c>
      <c r="H864">
        <v>789.6</v>
      </c>
      <c r="I864" t="s">
        <v>78</v>
      </c>
      <c r="J864" t="s">
        <v>79</v>
      </c>
      <c r="K864" t="s">
        <v>39</v>
      </c>
      <c r="L864" t="s">
        <v>42</v>
      </c>
      <c r="M864" t="s">
        <v>899</v>
      </c>
      <c r="N864" t="s">
        <v>5457</v>
      </c>
      <c r="O864" t="s">
        <v>44</v>
      </c>
      <c r="P864" t="s">
        <v>464</v>
      </c>
      <c r="Q864" t="s">
        <v>5361</v>
      </c>
      <c r="R864" t="s">
        <v>5458</v>
      </c>
      <c r="S864">
        <v>1</v>
      </c>
      <c r="T864">
        <v>2.35</v>
      </c>
      <c r="U864">
        <v>0.22</v>
      </c>
      <c r="V864">
        <v>336</v>
      </c>
      <c r="W864">
        <v>0.71</v>
      </c>
      <c r="X864">
        <v>55</v>
      </c>
      <c r="Y864">
        <v>0.3</v>
      </c>
      <c r="Z864">
        <v>10</v>
      </c>
      <c r="AA864">
        <v>-67</v>
      </c>
      <c r="AB864">
        <v>29</v>
      </c>
      <c r="AC864">
        <v>228</v>
      </c>
      <c r="AD864">
        <v>190</v>
      </c>
      <c r="AE864">
        <v>46933</v>
      </c>
      <c r="AF864">
        <v>46947</v>
      </c>
      <c r="AG864">
        <v>42134</v>
      </c>
      <c r="AH864">
        <v>2.35</v>
      </c>
      <c r="AI864" s="16">
        <v>0.9774272837837662</v>
      </c>
    </row>
    <row r="865" spans="1:35" x14ac:dyDescent="0.3">
      <c r="A865" t="s">
        <v>4009</v>
      </c>
      <c r="B865" t="s">
        <v>3923</v>
      </c>
      <c r="C865" t="s">
        <v>2551</v>
      </c>
      <c r="D865" t="s">
        <v>2723</v>
      </c>
      <c r="E865">
        <v>31216</v>
      </c>
      <c r="F865" t="s">
        <v>3906</v>
      </c>
      <c r="G865">
        <v>42134</v>
      </c>
      <c r="H865">
        <v>600</v>
      </c>
      <c r="I865" t="s">
        <v>78</v>
      </c>
      <c r="J865" t="s">
        <v>79</v>
      </c>
      <c r="K865" t="s">
        <v>39</v>
      </c>
      <c r="L865" t="s">
        <v>50</v>
      </c>
      <c r="M865" t="s">
        <v>384</v>
      </c>
      <c r="N865" t="s">
        <v>4286</v>
      </c>
      <c r="O865" t="s">
        <v>44</v>
      </c>
      <c r="P865" t="s">
        <v>464</v>
      </c>
      <c r="Q865" t="s">
        <v>5361</v>
      </c>
      <c r="R865" t="s">
        <v>5459</v>
      </c>
      <c r="S865">
        <v>1</v>
      </c>
      <c r="T865">
        <v>1.55</v>
      </c>
      <c r="U865">
        <v>0.22</v>
      </c>
      <c r="V865">
        <v>388</v>
      </c>
      <c r="W865">
        <v>0.51</v>
      </c>
      <c r="X865">
        <v>0</v>
      </c>
      <c r="Y865">
        <v>0.25</v>
      </c>
      <c r="Z865">
        <v>-4</v>
      </c>
      <c r="AA865">
        <v>12</v>
      </c>
      <c r="AB865">
        <v>62</v>
      </c>
      <c r="AC865">
        <v>34</v>
      </c>
      <c r="AD865">
        <v>108</v>
      </c>
      <c r="AE865">
        <v>31201</v>
      </c>
      <c r="AF865">
        <v>31201</v>
      </c>
      <c r="AG865">
        <v>42134</v>
      </c>
      <c r="AH865">
        <v>1.55</v>
      </c>
      <c r="AI865" s="16">
        <v>0.9719424385726626</v>
      </c>
    </row>
    <row r="866" spans="1:35" x14ac:dyDescent="0.3">
      <c r="A866" t="s">
        <v>4010</v>
      </c>
      <c r="B866" t="s">
        <v>3923</v>
      </c>
      <c r="C866" t="s">
        <v>2551</v>
      </c>
      <c r="D866" t="s">
        <v>2723</v>
      </c>
      <c r="E866">
        <v>31216</v>
      </c>
      <c r="F866" t="s">
        <v>4011</v>
      </c>
      <c r="G866">
        <v>75069</v>
      </c>
      <c r="H866">
        <v>1687.89</v>
      </c>
      <c r="I866" t="s">
        <v>78</v>
      </c>
      <c r="J866" t="s">
        <v>79</v>
      </c>
      <c r="K866" t="s">
        <v>39</v>
      </c>
      <c r="L866" t="s">
        <v>50</v>
      </c>
      <c r="M866" t="s">
        <v>384</v>
      </c>
      <c r="N866" t="s">
        <v>4286</v>
      </c>
      <c r="O866" t="s">
        <v>76</v>
      </c>
      <c r="P866" t="s">
        <v>673</v>
      </c>
      <c r="Q866" t="s">
        <v>5460</v>
      </c>
      <c r="R866" t="s">
        <v>5461</v>
      </c>
      <c r="S866">
        <v>1</v>
      </c>
      <c r="T866">
        <v>1.89</v>
      </c>
      <c r="U866">
        <v>0.21</v>
      </c>
      <c r="V866">
        <v>891</v>
      </c>
      <c r="W866">
        <v>1.75</v>
      </c>
      <c r="X866">
        <v>0</v>
      </c>
      <c r="Y866">
        <v>0.25</v>
      </c>
      <c r="Z866">
        <v>0</v>
      </c>
      <c r="AA866">
        <v>12</v>
      </c>
      <c r="AB866">
        <v>-17</v>
      </c>
      <c r="AC866">
        <v>146</v>
      </c>
      <c r="AD866">
        <v>141</v>
      </c>
      <c r="AE866">
        <v>31201</v>
      </c>
      <c r="AF866">
        <v>31201</v>
      </c>
      <c r="AG866">
        <v>75069</v>
      </c>
      <c r="AH866">
        <v>1.88</v>
      </c>
      <c r="AI866" s="16">
        <v>0.97442789954065101</v>
      </c>
    </row>
    <row r="867" spans="1:35" x14ac:dyDescent="0.3">
      <c r="A867" t="s">
        <v>4012</v>
      </c>
      <c r="B867" t="s">
        <v>3923</v>
      </c>
      <c r="C867" t="s">
        <v>2551</v>
      </c>
      <c r="D867" t="s">
        <v>4013</v>
      </c>
      <c r="E867">
        <v>44143</v>
      </c>
      <c r="F867" t="s">
        <v>3906</v>
      </c>
      <c r="G867">
        <v>42134</v>
      </c>
      <c r="H867">
        <v>2411.84</v>
      </c>
      <c r="I867" t="s">
        <v>78</v>
      </c>
      <c r="J867" t="s">
        <v>79</v>
      </c>
      <c r="K867" t="s">
        <v>39</v>
      </c>
      <c r="L867" t="s">
        <v>87</v>
      </c>
      <c r="M867" t="s">
        <v>1403</v>
      </c>
      <c r="N867" t="s">
        <v>5462</v>
      </c>
      <c r="O867" t="s">
        <v>44</v>
      </c>
      <c r="P867" t="s">
        <v>464</v>
      </c>
      <c r="Q867" t="s">
        <v>5361</v>
      </c>
      <c r="R867" t="s">
        <v>5463</v>
      </c>
      <c r="S867">
        <v>3</v>
      </c>
      <c r="T867">
        <v>1.6</v>
      </c>
      <c r="U867">
        <v>0.21</v>
      </c>
      <c r="V867">
        <v>502</v>
      </c>
      <c r="W867">
        <v>0.96</v>
      </c>
      <c r="X867">
        <v>80</v>
      </c>
      <c r="Y867">
        <v>0.3</v>
      </c>
      <c r="Z867">
        <v>-12</v>
      </c>
      <c r="AA867">
        <v>-84</v>
      </c>
      <c r="AB867">
        <v>20</v>
      </c>
      <c r="AC867">
        <v>2</v>
      </c>
      <c r="AD867">
        <v>-62</v>
      </c>
      <c r="AE867">
        <v>44256</v>
      </c>
      <c r="AF867">
        <v>44143</v>
      </c>
      <c r="AG867">
        <v>42134</v>
      </c>
      <c r="AH867">
        <v>1.59</v>
      </c>
      <c r="AI867" s="16">
        <v>0.76924561281698101</v>
      </c>
    </row>
    <row r="868" spans="1:35" x14ac:dyDescent="0.3">
      <c r="A868" t="s">
        <v>4014</v>
      </c>
      <c r="B868" t="s">
        <v>3923</v>
      </c>
      <c r="C868" t="s">
        <v>2551</v>
      </c>
      <c r="D868" t="s">
        <v>2863</v>
      </c>
      <c r="E868">
        <v>30252</v>
      </c>
      <c r="F868" t="s">
        <v>3906</v>
      </c>
      <c r="G868">
        <v>42134</v>
      </c>
      <c r="H868">
        <v>675.68</v>
      </c>
      <c r="I868" t="s">
        <v>78</v>
      </c>
      <c r="J868" t="s">
        <v>79</v>
      </c>
      <c r="K868" t="s">
        <v>39</v>
      </c>
      <c r="L868" t="s">
        <v>50</v>
      </c>
      <c r="M868" t="s">
        <v>399</v>
      </c>
      <c r="N868" t="s">
        <v>4415</v>
      </c>
      <c r="O868" t="s">
        <v>44</v>
      </c>
      <c r="P868" t="s">
        <v>464</v>
      </c>
      <c r="Q868" t="s">
        <v>5361</v>
      </c>
      <c r="R868" t="s">
        <v>5464</v>
      </c>
      <c r="S868">
        <v>17</v>
      </c>
      <c r="T868">
        <v>1.9</v>
      </c>
      <c r="U868">
        <v>0.21</v>
      </c>
      <c r="V868">
        <v>331</v>
      </c>
      <c r="W868">
        <v>0.78</v>
      </c>
      <c r="X868">
        <v>65</v>
      </c>
      <c r="Y868">
        <v>0.28999999999999998</v>
      </c>
      <c r="Z868">
        <v>-8</v>
      </c>
      <c r="AA868">
        <v>-29</v>
      </c>
      <c r="AB868">
        <v>12</v>
      </c>
      <c r="AC868">
        <v>55</v>
      </c>
      <c r="AD868">
        <v>38</v>
      </c>
      <c r="AE868">
        <v>30233</v>
      </c>
      <c r="AF868">
        <v>30253</v>
      </c>
      <c r="AG868">
        <v>42134</v>
      </c>
      <c r="AH868">
        <v>1.89</v>
      </c>
      <c r="AI868" s="16">
        <v>0.9719424385726626</v>
      </c>
    </row>
    <row r="869" spans="1:35" x14ac:dyDescent="0.3">
      <c r="A869" t="s">
        <v>4014</v>
      </c>
      <c r="B869" t="s">
        <v>3923</v>
      </c>
      <c r="C869" t="s">
        <v>2551</v>
      </c>
      <c r="D869" t="s">
        <v>2863</v>
      </c>
      <c r="E869">
        <v>30253</v>
      </c>
      <c r="F869" t="s">
        <v>3906</v>
      </c>
      <c r="G869">
        <v>42134</v>
      </c>
      <c r="H869">
        <v>3762</v>
      </c>
      <c r="I869" t="s">
        <v>78</v>
      </c>
      <c r="J869" t="s">
        <v>79</v>
      </c>
      <c r="K869" t="s">
        <v>39</v>
      </c>
      <c r="L869" t="s">
        <v>50</v>
      </c>
      <c r="M869" t="s">
        <v>399</v>
      </c>
      <c r="N869" t="s">
        <v>4415</v>
      </c>
      <c r="O869" t="s">
        <v>44</v>
      </c>
      <c r="P869" t="s">
        <v>464</v>
      </c>
      <c r="Q869" t="s">
        <v>5361</v>
      </c>
      <c r="R869" t="s">
        <v>5464</v>
      </c>
      <c r="S869">
        <v>17</v>
      </c>
      <c r="T869">
        <v>1.9</v>
      </c>
      <c r="U869">
        <v>0.21</v>
      </c>
      <c r="V869">
        <v>331</v>
      </c>
      <c r="W869">
        <v>0.78</v>
      </c>
      <c r="X869">
        <v>65</v>
      </c>
      <c r="Y869">
        <v>0.28999999999999998</v>
      </c>
      <c r="Z869">
        <v>-8</v>
      </c>
      <c r="AA869">
        <v>-29</v>
      </c>
      <c r="AB869">
        <v>12</v>
      </c>
      <c r="AC869">
        <v>55</v>
      </c>
      <c r="AD869">
        <v>38</v>
      </c>
      <c r="AE869">
        <v>30233</v>
      </c>
      <c r="AF869">
        <v>30253</v>
      </c>
      <c r="AG869">
        <v>42134</v>
      </c>
      <c r="AH869">
        <v>1.89</v>
      </c>
      <c r="AI869" s="16">
        <v>0.9719424385726626</v>
      </c>
    </row>
    <row r="870" spans="1:35" x14ac:dyDescent="0.3">
      <c r="A870" t="s">
        <v>4015</v>
      </c>
      <c r="B870" t="s">
        <v>3923</v>
      </c>
      <c r="C870" t="s">
        <v>2551</v>
      </c>
      <c r="D870" t="s">
        <v>4011</v>
      </c>
      <c r="E870">
        <v>75069</v>
      </c>
      <c r="F870" t="s">
        <v>3906</v>
      </c>
      <c r="G870">
        <v>42134</v>
      </c>
      <c r="H870">
        <v>3977.85</v>
      </c>
      <c r="I870" t="s">
        <v>78</v>
      </c>
      <c r="J870" t="s">
        <v>79</v>
      </c>
      <c r="K870" t="s">
        <v>39</v>
      </c>
      <c r="L870" t="s">
        <v>76</v>
      </c>
      <c r="M870" t="s">
        <v>673</v>
      </c>
      <c r="N870" t="s">
        <v>5460</v>
      </c>
      <c r="O870" t="s">
        <v>44</v>
      </c>
      <c r="P870" t="s">
        <v>464</v>
      </c>
      <c r="Q870" t="s">
        <v>5361</v>
      </c>
      <c r="R870" t="s">
        <v>5465</v>
      </c>
      <c r="S870">
        <v>9</v>
      </c>
      <c r="T870">
        <v>1.1499999999999999</v>
      </c>
      <c r="U870">
        <v>0.21</v>
      </c>
      <c r="V870">
        <v>691</v>
      </c>
      <c r="W870">
        <v>1.5</v>
      </c>
      <c r="X870">
        <v>37</v>
      </c>
      <c r="Y870">
        <v>0.25</v>
      </c>
      <c r="Z870">
        <v>18</v>
      </c>
      <c r="AA870">
        <v>-10</v>
      </c>
      <c r="AB870">
        <v>-26</v>
      </c>
      <c r="AC870">
        <v>-75</v>
      </c>
      <c r="AD870">
        <v>-111</v>
      </c>
      <c r="AE870">
        <v>75029</v>
      </c>
      <c r="AF870">
        <v>75069</v>
      </c>
      <c r="AG870">
        <v>42134</v>
      </c>
      <c r="AH870">
        <v>1.1399999999999999</v>
      </c>
      <c r="AI870" s="16">
        <v>0.97551250405164924</v>
      </c>
    </row>
    <row r="871" spans="1:35" x14ac:dyDescent="0.3">
      <c r="A871" t="s">
        <v>4016</v>
      </c>
      <c r="B871" t="s">
        <v>3923</v>
      </c>
      <c r="C871" t="s">
        <v>2551</v>
      </c>
      <c r="D871" t="s">
        <v>4011</v>
      </c>
      <c r="E871">
        <v>75069</v>
      </c>
      <c r="F871" t="s">
        <v>2723</v>
      </c>
      <c r="G871">
        <v>31216</v>
      </c>
      <c r="H871">
        <v>2697.6</v>
      </c>
      <c r="I871" t="s">
        <v>78</v>
      </c>
      <c r="J871" t="s">
        <v>79</v>
      </c>
      <c r="K871" t="s">
        <v>39</v>
      </c>
      <c r="L871" t="s">
        <v>50</v>
      </c>
      <c r="M871" t="s">
        <v>384</v>
      </c>
      <c r="N871" t="s">
        <v>4286</v>
      </c>
      <c r="O871" t="s">
        <v>76</v>
      </c>
      <c r="P871" t="s">
        <v>673</v>
      </c>
      <c r="Q871" t="s">
        <v>5460</v>
      </c>
      <c r="R871" t="s">
        <v>5461</v>
      </c>
      <c r="S871">
        <v>1</v>
      </c>
      <c r="T871">
        <v>1.89</v>
      </c>
      <c r="U871">
        <v>0.21</v>
      </c>
      <c r="V871">
        <v>891</v>
      </c>
      <c r="W871">
        <v>1.75</v>
      </c>
      <c r="X871">
        <v>0</v>
      </c>
      <c r="Y871">
        <v>0.25</v>
      </c>
      <c r="Z871">
        <v>0</v>
      </c>
      <c r="AA871">
        <v>12</v>
      </c>
      <c r="AB871">
        <v>-17</v>
      </c>
      <c r="AC871">
        <v>146</v>
      </c>
      <c r="AD871">
        <v>141</v>
      </c>
      <c r="AE871">
        <v>31201</v>
      </c>
      <c r="AF871">
        <v>31201</v>
      </c>
      <c r="AG871">
        <v>75069</v>
      </c>
      <c r="AH871">
        <v>1.88</v>
      </c>
      <c r="AI871" s="16">
        <v>0.97442789954065101</v>
      </c>
    </row>
    <row r="872" spans="1:35" x14ac:dyDescent="0.3">
      <c r="A872" t="s">
        <v>4017</v>
      </c>
      <c r="B872" t="s">
        <v>3923</v>
      </c>
      <c r="C872" t="s">
        <v>2551</v>
      </c>
      <c r="D872" t="s">
        <v>4011</v>
      </c>
      <c r="E872">
        <v>75069</v>
      </c>
      <c r="F872" t="s">
        <v>3908</v>
      </c>
      <c r="G872">
        <v>46064</v>
      </c>
      <c r="H872">
        <v>5959.62</v>
      </c>
      <c r="I872" t="s">
        <v>78</v>
      </c>
      <c r="J872" t="s">
        <v>79</v>
      </c>
      <c r="K872" t="s">
        <v>39</v>
      </c>
      <c r="L872" t="s">
        <v>42</v>
      </c>
      <c r="M872" t="s">
        <v>81</v>
      </c>
      <c r="N872" t="s">
        <v>5363</v>
      </c>
      <c r="O872" t="s">
        <v>76</v>
      </c>
      <c r="P872" t="s">
        <v>673</v>
      </c>
      <c r="Q872" t="s">
        <v>5460</v>
      </c>
      <c r="R872" t="s">
        <v>5466</v>
      </c>
      <c r="S872">
        <v>2</v>
      </c>
      <c r="T872">
        <v>1.98</v>
      </c>
      <c r="U872">
        <v>0.21</v>
      </c>
      <c r="V872">
        <v>880</v>
      </c>
      <c r="W872">
        <v>2.69</v>
      </c>
      <c r="X872">
        <v>41</v>
      </c>
      <c r="Y872">
        <v>0.28000000000000003</v>
      </c>
      <c r="Z872">
        <v>11</v>
      </c>
      <c r="AA872">
        <v>-51</v>
      </c>
      <c r="AB872">
        <v>-240</v>
      </c>
      <c r="AC872">
        <v>-39</v>
      </c>
      <c r="AD872">
        <v>-330</v>
      </c>
      <c r="AE872">
        <v>46131</v>
      </c>
      <c r="AF872">
        <v>46064</v>
      </c>
      <c r="AG872">
        <v>75069</v>
      </c>
      <c r="AH872">
        <v>1.97</v>
      </c>
      <c r="AI872" s="16">
        <v>0.97551250405164924</v>
      </c>
    </row>
    <row r="873" spans="1:35" x14ac:dyDescent="0.3">
      <c r="A873" t="s">
        <v>4018</v>
      </c>
      <c r="B873" t="s">
        <v>3923</v>
      </c>
      <c r="C873" t="s">
        <v>2551</v>
      </c>
      <c r="D873" t="s">
        <v>3627</v>
      </c>
      <c r="E873">
        <v>44256</v>
      </c>
      <c r="F873" t="s">
        <v>2723</v>
      </c>
      <c r="G873">
        <v>31216</v>
      </c>
      <c r="H873">
        <v>1403.46</v>
      </c>
      <c r="I873" t="s">
        <v>78</v>
      </c>
      <c r="J873" t="s">
        <v>79</v>
      </c>
      <c r="K873" t="s">
        <v>39</v>
      </c>
      <c r="L873" t="s">
        <v>87</v>
      </c>
      <c r="M873" t="s">
        <v>227</v>
      </c>
      <c r="N873" t="s">
        <v>5113</v>
      </c>
      <c r="O873" t="s">
        <v>50</v>
      </c>
      <c r="P873" t="s">
        <v>384</v>
      </c>
      <c r="Q873" t="s">
        <v>4286</v>
      </c>
      <c r="R873" t="s">
        <v>5467</v>
      </c>
      <c r="S873">
        <v>1</v>
      </c>
      <c r="T873">
        <v>1.8</v>
      </c>
      <c r="U873">
        <v>0.22</v>
      </c>
      <c r="V873">
        <v>779</v>
      </c>
      <c r="W873">
        <v>1.1299999999999999</v>
      </c>
      <c r="X873">
        <v>92</v>
      </c>
      <c r="Y873">
        <v>0.3</v>
      </c>
      <c r="Z873">
        <v>-8</v>
      </c>
      <c r="AA873">
        <v>-119</v>
      </c>
      <c r="AB873">
        <v>159</v>
      </c>
      <c r="AC873">
        <v>229</v>
      </c>
      <c r="AD873">
        <v>269</v>
      </c>
      <c r="AE873">
        <v>43443</v>
      </c>
      <c r="AF873">
        <v>44256</v>
      </c>
      <c r="AG873">
        <v>31201</v>
      </c>
      <c r="AH873">
        <v>1.8</v>
      </c>
      <c r="AI873" s="16">
        <v>0.97324276326857295</v>
      </c>
    </row>
    <row r="874" spans="1:35" x14ac:dyDescent="0.3">
      <c r="A874" t="s">
        <v>4019</v>
      </c>
      <c r="B874" t="s">
        <v>3923</v>
      </c>
      <c r="C874" t="s">
        <v>2551</v>
      </c>
      <c r="D874" t="s">
        <v>4020</v>
      </c>
      <c r="E874">
        <v>44060</v>
      </c>
      <c r="F874" t="s">
        <v>3906</v>
      </c>
      <c r="G874">
        <v>42134</v>
      </c>
      <c r="H874">
        <v>3947.03</v>
      </c>
      <c r="I874" t="s">
        <v>78</v>
      </c>
      <c r="J874" t="s">
        <v>79</v>
      </c>
      <c r="K874" t="s">
        <v>39</v>
      </c>
      <c r="L874" t="s">
        <v>87</v>
      </c>
      <c r="M874" t="s">
        <v>1401</v>
      </c>
      <c r="N874" t="s">
        <v>5468</v>
      </c>
      <c r="O874" t="s">
        <v>44</v>
      </c>
      <c r="P874" t="s">
        <v>464</v>
      </c>
      <c r="Q874" t="s">
        <v>5361</v>
      </c>
      <c r="R874" t="s">
        <v>5469</v>
      </c>
      <c r="S874">
        <v>7</v>
      </c>
      <c r="T874">
        <v>1.93</v>
      </c>
      <c r="U874">
        <v>0.21</v>
      </c>
      <c r="V874">
        <v>516</v>
      </c>
      <c r="W874">
        <v>0.89</v>
      </c>
      <c r="X874">
        <v>94</v>
      </c>
      <c r="Y874">
        <v>0.32</v>
      </c>
      <c r="Z874">
        <v>-20</v>
      </c>
      <c r="AA874">
        <v>-96</v>
      </c>
      <c r="AB874">
        <v>36</v>
      </c>
      <c r="AC874">
        <v>188</v>
      </c>
      <c r="AD874">
        <v>128</v>
      </c>
      <c r="AE874">
        <v>44888</v>
      </c>
      <c r="AF874">
        <v>44060</v>
      </c>
      <c r="AG874">
        <v>42134</v>
      </c>
      <c r="AH874">
        <v>1.92</v>
      </c>
      <c r="AI874" s="16">
        <v>0.97551250405164924</v>
      </c>
    </row>
    <row r="875" spans="1:35" x14ac:dyDescent="0.3">
      <c r="A875" t="s">
        <v>4021</v>
      </c>
      <c r="B875" t="s">
        <v>3923</v>
      </c>
      <c r="C875" t="s">
        <v>2551</v>
      </c>
      <c r="D875" t="s">
        <v>4020</v>
      </c>
      <c r="E875">
        <v>44060</v>
      </c>
      <c r="F875" t="s">
        <v>2723</v>
      </c>
      <c r="G875">
        <v>31216</v>
      </c>
      <c r="H875">
        <v>4629.37</v>
      </c>
      <c r="I875" t="s">
        <v>78</v>
      </c>
      <c r="J875" t="s">
        <v>79</v>
      </c>
      <c r="K875" t="s">
        <v>39</v>
      </c>
      <c r="L875" t="s">
        <v>87</v>
      </c>
      <c r="M875" t="s">
        <v>1401</v>
      </c>
      <c r="N875" t="s">
        <v>5468</v>
      </c>
      <c r="O875" t="s">
        <v>50</v>
      </c>
      <c r="P875" t="s">
        <v>384</v>
      </c>
      <c r="Q875" t="s">
        <v>4286</v>
      </c>
      <c r="R875" t="s">
        <v>5470</v>
      </c>
      <c r="S875">
        <v>3</v>
      </c>
      <c r="T875">
        <v>1.87</v>
      </c>
      <c r="U875">
        <v>0.22</v>
      </c>
      <c r="V875">
        <v>831</v>
      </c>
      <c r="W875">
        <v>1.59</v>
      </c>
      <c r="X875">
        <v>89</v>
      </c>
      <c r="Y875">
        <v>0.33</v>
      </c>
      <c r="Z875">
        <v>-44</v>
      </c>
      <c r="AA875">
        <v>-96</v>
      </c>
      <c r="AB875">
        <v>41</v>
      </c>
      <c r="AC875">
        <v>301</v>
      </c>
      <c r="AD875">
        <v>246</v>
      </c>
      <c r="AE875">
        <v>44862</v>
      </c>
      <c r="AF875">
        <v>44060</v>
      </c>
      <c r="AG875">
        <v>31201</v>
      </c>
      <c r="AH875">
        <v>1.87</v>
      </c>
      <c r="AI875" s="16">
        <v>0.97442789954065101</v>
      </c>
    </row>
    <row r="876" spans="1:35" x14ac:dyDescent="0.3">
      <c r="A876" t="s">
        <v>4022</v>
      </c>
      <c r="B876" t="s">
        <v>3923</v>
      </c>
      <c r="C876" t="s">
        <v>2551</v>
      </c>
      <c r="D876" t="s">
        <v>3407</v>
      </c>
      <c r="E876">
        <v>75149</v>
      </c>
      <c r="F876" t="s">
        <v>3906</v>
      </c>
      <c r="G876">
        <v>42134</v>
      </c>
      <c r="H876">
        <v>5635</v>
      </c>
      <c r="I876" t="s">
        <v>78</v>
      </c>
      <c r="J876" t="s">
        <v>79</v>
      </c>
      <c r="K876" t="s">
        <v>39</v>
      </c>
      <c r="L876" t="s">
        <v>76</v>
      </c>
      <c r="M876" t="s">
        <v>1766</v>
      </c>
      <c r="N876" t="s">
        <v>4908</v>
      </c>
      <c r="O876" t="s">
        <v>44</v>
      </c>
      <c r="P876" t="s">
        <v>464</v>
      </c>
      <c r="Q876" t="s">
        <v>5361</v>
      </c>
      <c r="R876" t="s">
        <v>5471</v>
      </c>
      <c r="S876">
        <v>11</v>
      </c>
      <c r="T876">
        <v>1.1499999999999999</v>
      </c>
      <c r="U876">
        <v>0.21</v>
      </c>
      <c r="V876">
        <v>700</v>
      </c>
      <c r="W876">
        <v>1.47</v>
      </c>
      <c r="X876">
        <v>29</v>
      </c>
      <c r="Y876">
        <v>0.25</v>
      </c>
      <c r="Z876">
        <v>-3</v>
      </c>
      <c r="AA876">
        <v>-18</v>
      </c>
      <c r="AB876">
        <v>-19</v>
      </c>
      <c r="AC876">
        <v>-68</v>
      </c>
      <c r="AD876">
        <v>-105</v>
      </c>
      <c r="AE876">
        <v>75006</v>
      </c>
      <c r="AF876">
        <v>75149</v>
      </c>
      <c r="AG876">
        <v>42134</v>
      </c>
      <c r="AH876">
        <v>1.1399999999999999</v>
      </c>
      <c r="AI876" s="16">
        <v>0.97551250405164924</v>
      </c>
    </row>
    <row r="877" spans="1:35" x14ac:dyDescent="0.3">
      <c r="A877" t="s">
        <v>4023</v>
      </c>
      <c r="B877" t="s">
        <v>3923</v>
      </c>
      <c r="C877" t="s">
        <v>2551</v>
      </c>
      <c r="D877" t="s">
        <v>3407</v>
      </c>
      <c r="E877">
        <v>75149</v>
      </c>
      <c r="F877" t="s">
        <v>2723</v>
      </c>
      <c r="G877">
        <v>31216</v>
      </c>
      <c r="H877">
        <v>1297.5</v>
      </c>
      <c r="I877" t="s">
        <v>78</v>
      </c>
      <c r="J877" t="s">
        <v>79</v>
      </c>
      <c r="K877" t="s">
        <v>39</v>
      </c>
      <c r="L877" t="s">
        <v>76</v>
      </c>
      <c r="M877" t="s">
        <v>1766</v>
      </c>
      <c r="N877" t="s">
        <v>4908</v>
      </c>
      <c r="O877" t="s">
        <v>50</v>
      </c>
      <c r="P877" t="s">
        <v>384</v>
      </c>
      <c r="Q877" t="s">
        <v>4286</v>
      </c>
      <c r="R877" t="s">
        <v>5472</v>
      </c>
      <c r="S877">
        <v>1</v>
      </c>
      <c r="T877">
        <v>1.5</v>
      </c>
      <c r="U877">
        <v>0.22</v>
      </c>
      <c r="V877">
        <v>865</v>
      </c>
      <c r="W877">
        <v>1.1499999999999999</v>
      </c>
      <c r="X877">
        <v>25</v>
      </c>
      <c r="Y877">
        <v>0.25</v>
      </c>
      <c r="Z877">
        <v>-9</v>
      </c>
      <c r="AA877">
        <v>-18</v>
      </c>
      <c r="AB877">
        <v>125</v>
      </c>
      <c r="AC877">
        <v>290</v>
      </c>
      <c r="AD877">
        <v>397</v>
      </c>
      <c r="AE877">
        <v>75006</v>
      </c>
      <c r="AF877">
        <v>75149</v>
      </c>
      <c r="AG877">
        <v>31201</v>
      </c>
      <c r="AH877">
        <v>1.5</v>
      </c>
      <c r="AI877" s="16">
        <v>0.97442789954065101</v>
      </c>
    </row>
    <row r="878" spans="1:35" x14ac:dyDescent="0.3">
      <c r="A878" t="s">
        <v>4024</v>
      </c>
      <c r="B878" t="s">
        <v>3923</v>
      </c>
      <c r="C878" t="s">
        <v>2551</v>
      </c>
      <c r="D878" t="s">
        <v>3407</v>
      </c>
      <c r="E878">
        <v>75149</v>
      </c>
      <c r="F878" t="s">
        <v>3908</v>
      </c>
      <c r="G878">
        <v>46064</v>
      </c>
      <c r="H878">
        <v>9616.8799999999992</v>
      </c>
      <c r="I878" t="s">
        <v>78</v>
      </c>
      <c r="J878" t="s">
        <v>79</v>
      </c>
      <c r="K878" t="s">
        <v>39</v>
      </c>
      <c r="L878" t="s">
        <v>76</v>
      </c>
      <c r="M878" t="s">
        <v>1766</v>
      </c>
      <c r="N878" t="s">
        <v>4908</v>
      </c>
      <c r="O878" t="s">
        <v>42</v>
      </c>
      <c r="P878" t="s">
        <v>81</v>
      </c>
      <c r="Q878" t="s">
        <v>5363</v>
      </c>
      <c r="R878" t="s">
        <v>5473</v>
      </c>
      <c r="S878">
        <v>12</v>
      </c>
      <c r="T878">
        <v>1.3</v>
      </c>
      <c r="U878">
        <v>0.21</v>
      </c>
      <c r="V878">
        <v>924</v>
      </c>
      <c r="W878">
        <v>1.73</v>
      </c>
      <c r="X878">
        <v>36</v>
      </c>
      <c r="Y878">
        <v>0.26</v>
      </c>
      <c r="Z878">
        <v>-1</v>
      </c>
      <c r="AA878">
        <v>-18</v>
      </c>
      <c r="AB878">
        <v>20</v>
      </c>
      <c r="AC878">
        <v>65</v>
      </c>
      <c r="AD878">
        <v>67</v>
      </c>
      <c r="AE878">
        <v>75019</v>
      </c>
      <c r="AF878">
        <v>75149</v>
      </c>
      <c r="AG878">
        <v>46064</v>
      </c>
      <c r="AH878">
        <v>1.29</v>
      </c>
      <c r="AI878" s="16">
        <v>0.97551250405164924</v>
      </c>
    </row>
    <row r="879" spans="1:35" x14ac:dyDescent="0.3">
      <c r="A879" t="s">
        <v>4025</v>
      </c>
      <c r="B879" t="s">
        <v>3923</v>
      </c>
      <c r="C879" t="s">
        <v>2551</v>
      </c>
      <c r="D879" t="s">
        <v>4026</v>
      </c>
      <c r="E879">
        <v>38052</v>
      </c>
      <c r="F879" t="s">
        <v>2723</v>
      </c>
      <c r="G879">
        <v>31216</v>
      </c>
      <c r="H879">
        <v>3214.83</v>
      </c>
      <c r="I879" t="s">
        <v>78</v>
      </c>
      <c r="J879" t="s">
        <v>79</v>
      </c>
      <c r="K879" t="s">
        <v>39</v>
      </c>
      <c r="L879" t="s">
        <v>70</v>
      </c>
      <c r="M879" t="s">
        <v>1701</v>
      </c>
      <c r="N879" t="s">
        <v>5474</v>
      </c>
      <c r="O879" t="s">
        <v>50</v>
      </c>
      <c r="P879" t="s">
        <v>384</v>
      </c>
      <c r="Q879" t="s">
        <v>4286</v>
      </c>
      <c r="R879" t="s">
        <v>5475</v>
      </c>
      <c r="S879">
        <v>5</v>
      </c>
      <c r="T879">
        <v>2.48</v>
      </c>
      <c r="U879">
        <v>0.21</v>
      </c>
      <c r="V879">
        <v>432</v>
      </c>
      <c r="W879">
        <v>1</v>
      </c>
      <c r="X879">
        <v>70</v>
      </c>
      <c r="Y879">
        <v>0.28999999999999998</v>
      </c>
      <c r="Z879">
        <v>-2</v>
      </c>
      <c r="AA879">
        <v>-58</v>
      </c>
      <c r="AB879">
        <v>-27</v>
      </c>
      <c r="AC879">
        <v>82</v>
      </c>
      <c r="AD879">
        <v>-3</v>
      </c>
      <c r="AE879">
        <v>38801</v>
      </c>
      <c r="AF879">
        <v>38052</v>
      </c>
      <c r="AG879">
        <v>31201</v>
      </c>
      <c r="AH879">
        <v>2.4700000000000002</v>
      </c>
      <c r="AI879" s="16">
        <v>0.97324276326857295</v>
      </c>
    </row>
    <row r="880" spans="1:35" x14ac:dyDescent="0.3">
      <c r="A880" t="s">
        <v>4027</v>
      </c>
      <c r="B880" t="s">
        <v>3923</v>
      </c>
      <c r="C880" t="s">
        <v>2551</v>
      </c>
      <c r="D880" t="s">
        <v>4026</v>
      </c>
      <c r="E880">
        <v>38052</v>
      </c>
      <c r="F880" t="s">
        <v>3908</v>
      </c>
      <c r="G880">
        <v>46064</v>
      </c>
      <c r="H880">
        <v>8611.11</v>
      </c>
      <c r="I880" t="s">
        <v>78</v>
      </c>
      <c r="J880" t="s">
        <v>79</v>
      </c>
      <c r="K880" t="s">
        <v>39</v>
      </c>
      <c r="L880" t="s">
        <v>70</v>
      </c>
      <c r="M880" t="s">
        <v>1701</v>
      </c>
      <c r="N880" t="s">
        <v>5474</v>
      </c>
      <c r="O880" t="s">
        <v>42</v>
      </c>
      <c r="P880" t="s">
        <v>81</v>
      </c>
      <c r="Q880" t="s">
        <v>5363</v>
      </c>
      <c r="R880" t="s">
        <v>5476</v>
      </c>
      <c r="S880">
        <v>13</v>
      </c>
      <c r="T880">
        <v>1.99</v>
      </c>
      <c r="U880">
        <v>0.21</v>
      </c>
      <c r="V880">
        <v>480</v>
      </c>
      <c r="W880">
        <v>0.96</v>
      </c>
      <c r="X880">
        <v>99</v>
      </c>
      <c r="Y880">
        <v>0.32</v>
      </c>
      <c r="Z880">
        <v>11</v>
      </c>
      <c r="AA880">
        <v>-58</v>
      </c>
      <c r="AB880">
        <v>1</v>
      </c>
      <c r="AC880">
        <v>-76</v>
      </c>
      <c r="AD880">
        <v>-133</v>
      </c>
      <c r="AE880">
        <v>38301</v>
      </c>
      <c r="AF880">
        <v>38052</v>
      </c>
      <c r="AG880">
        <v>46064</v>
      </c>
      <c r="AH880">
        <v>1.98</v>
      </c>
      <c r="AI880" s="16">
        <v>0.97442789954065101</v>
      </c>
    </row>
    <row r="881" spans="1:35" x14ac:dyDescent="0.3">
      <c r="A881" t="s">
        <v>4028</v>
      </c>
      <c r="B881" t="s">
        <v>3923</v>
      </c>
      <c r="C881" t="s">
        <v>2551</v>
      </c>
      <c r="D881" t="s">
        <v>4029</v>
      </c>
      <c r="E881">
        <v>60953</v>
      </c>
      <c r="F881" t="s">
        <v>2723</v>
      </c>
      <c r="G881">
        <v>31216</v>
      </c>
      <c r="H881">
        <v>1492.32</v>
      </c>
      <c r="I881" t="s">
        <v>78</v>
      </c>
      <c r="J881" t="s">
        <v>79</v>
      </c>
      <c r="K881" t="s">
        <v>39</v>
      </c>
      <c r="L881" t="s">
        <v>53</v>
      </c>
      <c r="M881" t="s">
        <v>787</v>
      </c>
      <c r="N881" t="s">
        <v>5477</v>
      </c>
      <c r="O881" t="s">
        <v>50</v>
      </c>
      <c r="P881" t="s">
        <v>384</v>
      </c>
      <c r="Q881" t="s">
        <v>4286</v>
      </c>
      <c r="R881" t="s">
        <v>5478</v>
      </c>
      <c r="S881">
        <v>1</v>
      </c>
      <c r="T881">
        <v>2.15</v>
      </c>
      <c r="U881">
        <v>0.22</v>
      </c>
      <c r="V881">
        <v>694</v>
      </c>
      <c r="W881">
        <v>1.21</v>
      </c>
      <c r="X881">
        <v>115</v>
      </c>
      <c r="Y881">
        <v>0.35</v>
      </c>
      <c r="Z881">
        <v>-7</v>
      </c>
      <c r="AA881">
        <v>60</v>
      </c>
      <c r="AB881">
        <v>42</v>
      </c>
      <c r="AC881">
        <v>207</v>
      </c>
      <c r="AD881">
        <v>309</v>
      </c>
      <c r="AE881">
        <v>46168</v>
      </c>
      <c r="AF881">
        <v>60953</v>
      </c>
      <c r="AG881">
        <v>31201</v>
      </c>
      <c r="AH881">
        <v>2.15</v>
      </c>
      <c r="AI881" s="16">
        <v>0.97650884807084359</v>
      </c>
    </row>
    <row r="882" spans="1:35" x14ac:dyDescent="0.3">
      <c r="A882" t="s">
        <v>4030</v>
      </c>
      <c r="B882" t="s">
        <v>3923</v>
      </c>
      <c r="C882" t="s">
        <v>2551</v>
      </c>
      <c r="D882" t="s">
        <v>2913</v>
      </c>
      <c r="E882">
        <v>53223</v>
      </c>
      <c r="F882" t="s">
        <v>2723</v>
      </c>
      <c r="G882">
        <v>31216</v>
      </c>
      <c r="H882">
        <v>2104.23</v>
      </c>
      <c r="I882" t="s">
        <v>78</v>
      </c>
      <c r="J882" t="s">
        <v>79</v>
      </c>
      <c r="K882" t="s">
        <v>39</v>
      </c>
      <c r="L882" t="s">
        <v>140</v>
      </c>
      <c r="M882" t="s">
        <v>205</v>
      </c>
      <c r="N882" t="s">
        <v>5479</v>
      </c>
      <c r="O882" t="s">
        <v>44</v>
      </c>
      <c r="P882" t="s">
        <v>464</v>
      </c>
      <c r="Q882" t="s">
        <v>5361</v>
      </c>
      <c r="R882" t="s">
        <v>5480</v>
      </c>
      <c r="S882">
        <v>1</v>
      </c>
      <c r="T882">
        <v>1.9</v>
      </c>
      <c r="U882">
        <v>0.21</v>
      </c>
      <c r="V882">
        <v>545</v>
      </c>
      <c r="W882">
        <v>1</v>
      </c>
      <c r="X882">
        <v>74</v>
      </c>
      <c r="Y882">
        <v>0.3</v>
      </c>
      <c r="Z882">
        <v>52</v>
      </c>
      <c r="AA882">
        <v>-131</v>
      </c>
      <c r="AB882">
        <v>10</v>
      </c>
      <c r="AC882">
        <v>64</v>
      </c>
      <c r="AD882">
        <v>-57</v>
      </c>
      <c r="AE882">
        <v>53545</v>
      </c>
      <c r="AF882">
        <v>53201</v>
      </c>
      <c r="AG882">
        <v>42134</v>
      </c>
      <c r="AH882">
        <v>1.89</v>
      </c>
      <c r="AI882" s="16">
        <v>0.73247041168631233</v>
      </c>
    </row>
    <row r="883" spans="1:35" x14ac:dyDescent="0.3">
      <c r="A883" t="s">
        <v>4031</v>
      </c>
      <c r="B883" t="s">
        <v>3923</v>
      </c>
      <c r="C883" t="s">
        <v>2551</v>
      </c>
      <c r="D883" t="s">
        <v>4032</v>
      </c>
      <c r="E883">
        <v>55343</v>
      </c>
      <c r="F883" t="s">
        <v>2723</v>
      </c>
      <c r="G883">
        <v>31216</v>
      </c>
      <c r="H883">
        <v>2289.56</v>
      </c>
      <c r="I883" t="s">
        <v>78</v>
      </c>
      <c r="J883" t="s">
        <v>79</v>
      </c>
      <c r="K883" t="s">
        <v>39</v>
      </c>
      <c r="L883" t="s">
        <v>900</v>
      </c>
      <c r="M883" t="s">
        <v>1093</v>
      </c>
      <c r="N883" t="s">
        <v>5481</v>
      </c>
      <c r="O883" t="s">
        <v>50</v>
      </c>
      <c r="P883" t="s">
        <v>384</v>
      </c>
      <c r="Q883" t="s">
        <v>4286</v>
      </c>
      <c r="R883" t="s">
        <v>5482</v>
      </c>
      <c r="S883">
        <v>1</v>
      </c>
      <c r="T883">
        <v>1.85</v>
      </c>
      <c r="U883">
        <v>0.22</v>
      </c>
      <c r="V883">
        <v>1237</v>
      </c>
      <c r="W883">
        <v>2</v>
      </c>
      <c r="X883">
        <v>14</v>
      </c>
      <c r="Y883">
        <v>0.25</v>
      </c>
      <c r="Z883">
        <v>-4</v>
      </c>
      <c r="AA883">
        <v>-6</v>
      </c>
      <c r="AB883">
        <v>101</v>
      </c>
      <c r="AC883">
        <v>613</v>
      </c>
      <c r="AD883">
        <v>708</v>
      </c>
      <c r="AE883">
        <v>55401</v>
      </c>
      <c r="AF883">
        <v>55305</v>
      </c>
      <c r="AG883">
        <v>31201</v>
      </c>
      <c r="AH883">
        <v>1.85</v>
      </c>
      <c r="AI883" s="16">
        <v>0.97827660532965421</v>
      </c>
    </row>
    <row r="884" spans="1:35" x14ac:dyDescent="0.3">
      <c r="A884" t="s">
        <v>4033</v>
      </c>
      <c r="B884" t="s">
        <v>3923</v>
      </c>
      <c r="C884" t="s">
        <v>2551</v>
      </c>
      <c r="D884" t="s">
        <v>4034</v>
      </c>
      <c r="E884">
        <v>45439</v>
      </c>
      <c r="F884" t="s">
        <v>3906</v>
      </c>
      <c r="G884">
        <v>42134</v>
      </c>
      <c r="H884">
        <v>655</v>
      </c>
      <c r="I884" t="s">
        <v>78</v>
      </c>
      <c r="J884" t="s">
        <v>79</v>
      </c>
      <c r="K884" t="s">
        <v>39</v>
      </c>
      <c r="L884" t="s">
        <v>87</v>
      </c>
      <c r="M884" t="s">
        <v>1437</v>
      </c>
      <c r="N884" t="s">
        <v>5483</v>
      </c>
      <c r="O884" t="s">
        <v>44</v>
      </c>
      <c r="P884" t="s">
        <v>464</v>
      </c>
      <c r="Q884" t="s">
        <v>5361</v>
      </c>
      <c r="R884" t="s">
        <v>5484</v>
      </c>
      <c r="S884">
        <v>2</v>
      </c>
      <c r="T884">
        <v>2.2999999999999998</v>
      </c>
      <c r="U884">
        <v>0.22</v>
      </c>
      <c r="V884">
        <v>284</v>
      </c>
      <c r="W884">
        <v>0.38</v>
      </c>
      <c r="X884">
        <v>92</v>
      </c>
      <c r="Y884">
        <v>0.33</v>
      </c>
      <c r="Z884">
        <v>-19</v>
      </c>
      <c r="AA884">
        <v>6</v>
      </c>
      <c r="AB884">
        <v>38</v>
      </c>
      <c r="AC884">
        <v>84</v>
      </c>
      <c r="AD884">
        <v>128</v>
      </c>
      <c r="AE884">
        <v>47265</v>
      </c>
      <c r="AF884">
        <v>45439</v>
      </c>
      <c r="AG884">
        <v>42134</v>
      </c>
      <c r="AH884">
        <v>2.2999999999999998</v>
      </c>
      <c r="AI884" s="16">
        <v>0.97650884807084359</v>
      </c>
    </row>
    <row r="885" spans="1:35" x14ac:dyDescent="0.3">
      <c r="A885" t="s">
        <v>4035</v>
      </c>
      <c r="B885" t="s">
        <v>3923</v>
      </c>
      <c r="C885" t="s">
        <v>2551</v>
      </c>
      <c r="D885" t="s">
        <v>4036</v>
      </c>
      <c r="E885">
        <v>44660</v>
      </c>
      <c r="F885" t="s">
        <v>3906</v>
      </c>
      <c r="G885">
        <v>42134</v>
      </c>
      <c r="H885">
        <v>1769.27</v>
      </c>
      <c r="I885" t="s">
        <v>78</v>
      </c>
      <c r="J885" t="s">
        <v>79</v>
      </c>
      <c r="K885" t="s">
        <v>39</v>
      </c>
      <c r="L885" t="s">
        <v>87</v>
      </c>
      <c r="M885" t="s">
        <v>1369</v>
      </c>
      <c r="N885" t="s">
        <v>5485</v>
      </c>
      <c r="O885" t="s">
        <v>44</v>
      </c>
      <c r="P885" t="s">
        <v>464</v>
      </c>
      <c r="Q885" t="s">
        <v>5361</v>
      </c>
      <c r="R885" t="s">
        <v>5486</v>
      </c>
      <c r="S885">
        <v>3</v>
      </c>
      <c r="T885">
        <v>1.89</v>
      </c>
      <c r="U885">
        <v>0.21</v>
      </c>
      <c r="V885">
        <v>465</v>
      </c>
      <c r="W885">
        <v>0.86</v>
      </c>
      <c r="X885">
        <v>109</v>
      </c>
      <c r="Y885">
        <v>0.33</v>
      </c>
      <c r="Z885">
        <v>-25</v>
      </c>
      <c r="AA885">
        <v>-141</v>
      </c>
      <c r="AB885">
        <v>25</v>
      </c>
      <c r="AC885">
        <v>117</v>
      </c>
      <c r="AD885">
        <v>1</v>
      </c>
      <c r="AE885">
        <v>45822</v>
      </c>
      <c r="AF885">
        <v>44660</v>
      </c>
      <c r="AG885">
        <v>42134</v>
      </c>
      <c r="AH885">
        <v>1.88</v>
      </c>
      <c r="AI885" s="16">
        <v>0.97827660532965421</v>
      </c>
    </row>
    <row r="886" spans="1:35" x14ac:dyDescent="0.3">
      <c r="A886" t="s">
        <v>4037</v>
      </c>
      <c r="B886" t="s">
        <v>3923</v>
      </c>
      <c r="C886" t="s">
        <v>2551</v>
      </c>
      <c r="D886" t="s">
        <v>4038</v>
      </c>
      <c r="E886">
        <v>53151</v>
      </c>
      <c r="F886" t="s">
        <v>3906</v>
      </c>
      <c r="G886">
        <v>42134</v>
      </c>
      <c r="H886">
        <v>2209.94</v>
      </c>
      <c r="I886" t="s">
        <v>78</v>
      </c>
      <c r="J886" t="s">
        <v>79</v>
      </c>
      <c r="K886" t="s">
        <v>39</v>
      </c>
      <c r="L886" t="s">
        <v>140</v>
      </c>
      <c r="M886" t="s">
        <v>1973</v>
      </c>
      <c r="N886" t="s">
        <v>5487</v>
      </c>
      <c r="O886" t="s">
        <v>44</v>
      </c>
      <c r="P886" t="s">
        <v>464</v>
      </c>
      <c r="Q886" t="s">
        <v>5361</v>
      </c>
      <c r="R886" t="s">
        <v>5488</v>
      </c>
      <c r="S886">
        <v>3</v>
      </c>
      <c r="T886">
        <v>2.04</v>
      </c>
      <c r="U886">
        <v>0.21</v>
      </c>
      <c r="V886">
        <v>540</v>
      </c>
      <c r="W886">
        <v>1.1000000000000001</v>
      </c>
      <c r="X886">
        <v>53</v>
      </c>
      <c r="Y886">
        <v>0.28000000000000003</v>
      </c>
      <c r="Z886">
        <v>40</v>
      </c>
      <c r="AA886">
        <v>-86</v>
      </c>
      <c r="AB886">
        <v>-13</v>
      </c>
      <c r="AC886">
        <v>148</v>
      </c>
      <c r="AD886">
        <v>49</v>
      </c>
      <c r="AE886">
        <v>53545</v>
      </c>
      <c r="AF886">
        <v>53146</v>
      </c>
      <c r="AG886">
        <v>42134</v>
      </c>
      <c r="AH886">
        <v>2.0299999999999998</v>
      </c>
      <c r="AI886" s="16">
        <v>0.98171631678187532</v>
      </c>
    </row>
    <row r="887" spans="1:35" x14ac:dyDescent="0.3">
      <c r="A887" t="s">
        <v>4039</v>
      </c>
      <c r="B887" t="s">
        <v>3923</v>
      </c>
      <c r="C887" t="s">
        <v>2551</v>
      </c>
      <c r="D887" t="s">
        <v>4040</v>
      </c>
      <c r="E887">
        <v>70760</v>
      </c>
      <c r="F887" t="s">
        <v>3906</v>
      </c>
      <c r="G887">
        <v>42134</v>
      </c>
      <c r="H887">
        <v>960.92</v>
      </c>
      <c r="I887" t="s">
        <v>78</v>
      </c>
      <c r="J887" t="s">
        <v>79</v>
      </c>
      <c r="K887" t="s">
        <v>39</v>
      </c>
      <c r="L887" t="s">
        <v>246</v>
      </c>
      <c r="M887" t="s">
        <v>999</v>
      </c>
      <c r="N887" t="s">
        <v>5489</v>
      </c>
      <c r="O887" t="s">
        <v>44</v>
      </c>
      <c r="P887" t="s">
        <v>464</v>
      </c>
      <c r="Q887" t="s">
        <v>5361</v>
      </c>
      <c r="R887" t="s">
        <v>5490</v>
      </c>
      <c r="S887">
        <v>1</v>
      </c>
      <c r="T887">
        <v>1.45</v>
      </c>
      <c r="U887">
        <v>0.21</v>
      </c>
      <c r="V887">
        <v>662</v>
      </c>
      <c r="W887">
        <v>1.21</v>
      </c>
      <c r="X887">
        <v>107</v>
      </c>
      <c r="Y887">
        <v>0.35</v>
      </c>
      <c r="Z887">
        <v>0</v>
      </c>
      <c r="AA887">
        <v>0</v>
      </c>
      <c r="AB887">
        <v>42</v>
      </c>
      <c r="AC887">
        <v>60</v>
      </c>
      <c r="AD887">
        <v>102</v>
      </c>
      <c r="AE887">
        <v>39601</v>
      </c>
      <c r="AF887">
        <v>70760</v>
      </c>
      <c r="AG887">
        <v>42134</v>
      </c>
      <c r="AH887">
        <v>1.44</v>
      </c>
      <c r="AI887" s="16">
        <v>0.98227755589638421</v>
      </c>
    </row>
    <row r="888" spans="1:35" x14ac:dyDescent="0.3">
      <c r="A888" t="s">
        <v>4041</v>
      </c>
      <c r="B888" t="s">
        <v>3923</v>
      </c>
      <c r="C888" t="s">
        <v>2551</v>
      </c>
      <c r="D888" t="s">
        <v>3512</v>
      </c>
      <c r="E888">
        <v>45660</v>
      </c>
      <c r="F888" t="s">
        <v>2723</v>
      </c>
      <c r="G888">
        <v>31216</v>
      </c>
      <c r="H888">
        <v>3415.44</v>
      </c>
      <c r="I888" t="s">
        <v>78</v>
      </c>
      <c r="J888" t="s">
        <v>79</v>
      </c>
      <c r="K888" t="s">
        <v>39</v>
      </c>
      <c r="L888" t="s">
        <v>87</v>
      </c>
      <c r="M888" t="s">
        <v>961</v>
      </c>
      <c r="N888" t="s">
        <v>5008</v>
      </c>
      <c r="O888" t="s">
        <v>50</v>
      </c>
      <c r="P888" t="s">
        <v>384</v>
      </c>
      <c r="Q888" t="s">
        <v>4286</v>
      </c>
      <c r="R888" t="s">
        <v>5491</v>
      </c>
      <c r="S888">
        <v>3</v>
      </c>
      <c r="T888">
        <v>1.9</v>
      </c>
      <c r="U888">
        <v>0.22</v>
      </c>
      <c r="V888">
        <v>599</v>
      </c>
      <c r="W888">
        <v>0.9</v>
      </c>
      <c r="X888">
        <v>76</v>
      </c>
      <c r="Y888">
        <v>0.3</v>
      </c>
      <c r="Z888">
        <v>-18</v>
      </c>
      <c r="AA888">
        <v>-150</v>
      </c>
      <c r="AB888">
        <v>48</v>
      </c>
      <c r="AC888">
        <v>354</v>
      </c>
      <c r="AD888">
        <v>252</v>
      </c>
      <c r="AE888">
        <v>43125</v>
      </c>
      <c r="AF888">
        <v>45660</v>
      </c>
      <c r="AG888">
        <v>31201</v>
      </c>
      <c r="AH888">
        <v>1.9</v>
      </c>
      <c r="AI888" s="16">
        <v>0.97442789954065101</v>
      </c>
    </row>
    <row r="889" spans="1:35" x14ac:dyDescent="0.3">
      <c r="A889" t="s">
        <v>4042</v>
      </c>
      <c r="B889" t="s">
        <v>3923</v>
      </c>
      <c r="C889" t="s">
        <v>2551</v>
      </c>
      <c r="D889" t="s">
        <v>3908</v>
      </c>
      <c r="E889">
        <v>46064</v>
      </c>
      <c r="F889" t="s">
        <v>4011</v>
      </c>
      <c r="G889">
        <v>75069</v>
      </c>
      <c r="H889">
        <v>3480.4</v>
      </c>
      <c r="I889" t="s">
        <v>78</v>
      </c>
      <c r="J889" t="s">
        <v>79</v>
      </c>
      <c r="K889" t="s">
        <v>39</v>
      </c>
      <c r="L889" t="s">
        <v>42</v>
      </c>
      <c r="M889" t="s">
        <v>81</v>
      </c>
      <c r="N889" t="s">
        <v>5363</v>
      </c>
      <c r="O889" t="s">
        <v>76</v>
      </c>
      <c r="P889" t="s">
        <v>673</v>
      </c>
      <c r="Q889" t="s">
        <v>5460</v>
      </c>
      <c r="R889" t="s">
        <v>5466</v>
      </c>
      <c r="S889">
        <v>2</v>
      </c>
      <c r="T889">
        <v>1.98</v>
      </c>
      <c r="U889">
        <v>0.21</v>
      </c>
      <c r="V889">
        <v>880</v>
      </c>
      <c r="W889">
        <v>2.69</v>
      </c>
      <c r="X889">
        <v>41</v>
      </c>
      <c r="Y889">
        <v>0.28000000000000003</v>
      </c>
      <c r="Z889">
        <v>11</v>
      </c>
      <c r="AA889">
        <v>-51</v>
      </c>
      <c r="AB889">
        <v>-240</v>
      </c>
      <c r="AC889">
        <v>-39</v>
      </c>
      <c r="AD889">
        <v>-330</v>
      </c>
      <c r="AE889">
        <v>46131</v>
      </c>
      <c r="AF889">
        <v>46064</v>
      </c>
      <c r="AG889">
        <v>75069</v>
      </c>
      <c r="AH889">
        <v>1.97</v>
      </c>
      <c r="AI889" s="16">
        <v>0.97551250405164924</v>
      </c>
    </row>
    <row r="890" spans="1:35" x14ac:dyDescent="0.3">
      <c r="A890" t="s">
        <v>4043</v>
      </c>
      <c r="B890" t="s">
        <v>3923</v>
      </c>
      <c r="C890" t="s">
        <v>2551</v>
      </c>
      <c r="D890" t="s">
        <v>2939</v>
      </c>
      <c r="E890">
        <v>53158</v>
      </c>
      <c r="F890" t="s">
        <v>2723</v>
      </c>
      <c r="G890">
        <v>31216</v>
      </c>
      <c r="H890">
        <v>1663.07</v>
      </c>
      <c r="I890" t="s">
        <v>78</v>
      </c>
      <c r="J890" t="s">
        <v>79</v>
      </c>
      <c r="K890" t="s">
        <v>39</v>
      </c>
      <c r="L890" t="s">
        <v>140</v>
      </c>
      <c r="M890" t="s">
        <v>737</v>
      </c>
      <c r="N890" t="s">
        <v>4486</v>
      </c>
      <c r="O890" t="s">
        <v>50</v>
      </c>
      <c r="P890" t="s">
        <v>384</v>
      </c>
      <c r="Q890" t="s">
        <v>4286</v>
      </c>
      <c r="R890" t="s">
        <v>5492</v>
      </c>
      <c r="S890">
        <v>1</v>
      </c>
      <c r="T890">
        <v>1.9</v>
      </c>
      <c r="U890">
        <v>0.22</v>
      </c>
      <c r="V890">
        <v>875</v>
      </c>
      <c r="W890">
        <v>2.71</v>
      </c>
      <c r="X890">
        <v>74</v>
      </c>
      <c r="Y890">
        <v>0.3</v>
      </c>
      <c r="Z890">
        <v>43</v>
      </c>
      <c r="AA890">
        <v>-41</v>
      </c>
      <c r="AB890">
        <v>-244</v>
      </c>
      <c r="AC890">
        <v>201</v>
      </c>
      <c r="AD890">
        <v>-84</v>
      </c>
      <c r="AE890">
        <v>61101</v>
      </c>
      <c r="AF890">
        <v>53158</v>
      </c>
      <c r="AG890">
        <v>31201</v>
      </c>
      <c r="AH890">
        <v>1.9</v>
      </c>
      <c r="AI890" s="16">
        <v>0.69926363332719788</v>
      </c>
    </row>
    <row r="891" spans="1:35" x14ac:dyDescent="0.3">
      <c r="A891" t="s">
        <v>4044</v>
      </c>
      <c r="B891" t="s">
        <v>3923</v>
      </c>
      <c r="C891" t="s">
        <v>2551</v>
      </c>
      <c r="D891" t="s">
        <v>4045</v>
      </c>
      <c r="E891">
        <v>70454</v>
      </c>
      <c r="F891" t="s">
        <v>3906</v>
      </c>
      <c r="G891">
        <v>42134</v>
      </c>
      <c r="H891">
        <v>1655.92</v>
      </c>
      <c r="I891" t="s">
        <v>78</v>
      </c>
      <c r="J891" t="s">
        <v>79</v>
      </c>
      <c r="K891" t="s">
        <v>39</v>
      </c>
      <c r="L891" t="s">
        <v>246</v>
      </c>
      <c r="M891" t="s">
        <v>998</v>
      </c>
      <c r="N891" t="s">
        <v>5493</v>
      </c>
      <c r="O891" t="s">
        <v>44</v>
      </c>
      <c r="P891" t="s">
        <v>464</v>
      </c>
      <c r="Q891" t="s">
        <v>5361</v>
      </c>
      <c r="R891" t="s">
        <v>5494</v>
      </c>
      <c r="S891">
        <v>7</v>
      </c>
      <c r="T891">
        <v>1.4</v>
      </c>
      <c r="U891">
        <v>0.21</v>
      </c>
      <c r="V891">
        <v>591</v>
      </c>
      <c r="W891">
        <v>1.22</v>
      </c>
      <c r="X891">
        <v>52</v>
      </c>
      <c r="Y891">
        <v>0.26</v>
      </c>
      <c r="Z891">
        <v>0</v>
      </c>
      <c r="AA891">
        <v>-111</v>
      </c>
      <c r="AB891">
        <v>-28</v>
      </c>
      <c r="AC891">
        <v>-18</v>
      </c>
      <c r="AD891">
        <v>-157</v>
      </c>
      <c r="AE891">
        <v>70087</v>
      </c>
      <c r="AF891">
        <v>70454</v>
      </c>
      <c r="AG891">
        <v>42134</v>
      </c>
      <c r="AH891">
        <v>1.39</v>
      </c>
      <c r="AI891" s="16">
        <v>0.97126471774270173</v>
      </c>
    </row>
    <row r="892" spans="1:35" x14ac:dyDescent="0.3">
      <c r="A892" t="s">
        <v>4046</v>
      </c>
      <c r="B892" t="s">
        <v>3923</v>
      </c>
      <c r="C892" t="s">
        <v>2551</v>
      </c>
      <c r="D892" t="s">
        <v>4045</v>
      </c>
      <c r="E892">
        <v>70454</v>
      </c>
      <c r="F892" t="s">
        <v>3908</v>
      </c>
      <c r="G892">
        <v>46064</v>
      </c>
      <c r="H892">
        <v>1173.6199999999999</v>
      </c>
      <c r="I892" t="s">
        <v>78</v>
      </c>
      <c r="J892" t="s">
        <v>79</v>
      </c>
      <c r="K892" t="s">
        <v>39</v>
      </c>
      <c r="L892" t="s">
        <v>246</v>
      </c>
      <c r="M892" t="s">
        <v>998</v>
      </c>
      <c r="N892" t="s">
        <v>5493</v>
      </c>
      <c r="O892" t="s">
        <v>42</v>
      </c>
      <c r="P892" t="s">
        <v>81</v>
      </c>
      <c r="Q892" t="s">
        <v>5363</v>
      </c>
      <c r="R892" t="s">
        <v>5495</v>
      </c>
      <c r="S892">
        <v>2</v>
      </c>
      <c r="T892">
        <v>1.4</v>
      </c>
      <c r="U892">
        <v>0.21</v>
      </c>
      <c r="V892">
        <v>838</v>
      </c>
      <c r="W892">
        <v>1.61</v>
      </c>
      <c r="X892">
        <v>63</v>
      </c>
      <c r="Y892">
        <v>0.28000000000000003</v>
      </c>
      <c r="Z892">
        <v>0</v>
      </c>
      <c r="AA892">
        <v>-111</v>
      </c>
      <c r="AB892">
        <v>36</v>
      </c>
      <c r="AC892">
        <v>37</v>
      </c>
      <c r="AD892">
        <v>-38</v>
      </c>
      <c r="AE892">
        <v>70140</v>
      </c>
      <c r="AF892">
        <v>70454</v>
      </c>
      <c r="AG892">
        <v>46064</v>
      </c>
      <c r="AH892">
        <v>1.39</v>
      </c>
      <c r="AI892" s="16">
        <v>0.97126471774270173</v>
      </c>
    </row>
    <row r="893" spans="1:35" x14ac:dyDescent="0.3">
      <c r="A893" t="s">
        <v>4047</v>
      </c>
      <c r="B893" t="s">
        <v>3923</v>
      </c>
      <c r="C893" t="s">
        <v>2551</v>
      </c>
      <c r="D893" t="s">
        <v>4048</v>
      </c>
      <c r="E893">
        <v>53956</v>
      </c>
      <c r="F893" t="s">
        <v>3906</v>
      </c>
      <c r="G893">
        <v>42134</v>
      </c>
      <c r="H893">
        <v>1198.71</v>
      </c>
      <c r="I893" t="s">
        <v>78</v>
      </c>
      <c r="J893" t="s">
        <v>79</v>
      </c>
      <c r="K893" t="s">
        <v>39</v>
      </c>
      <c r="L893" t="s">
        <v>140</v>
      </c>
      <c r="M893" t="s">
        <v>1968</v>
      </c>
      <c r="N893" t="s">
        <v>5496</v>
      </c>
      <c r="O893" t="s">
        <v>44</v>
      </c>
      <c r="P893" t="s">
        <v>464</v>
      </c>
      <c r="Q893" t="s">
        <v>5361</v>
      </c>
      <c r="R893" t="s">
        <v>5497</v>
      </c>
      <c r="S893">
        <v>2</v>
      </c>
      <c r="T893">
        <v>1.9</v>
      </c>
      <c r="U893">
        <v>0.21</v>
      </c>
      <c r="V893">
        <v>630</v>
      </c>
      <c r="W893">
        <v>1.21</v>
      </c>
      <c r="X893">
        <v>56</v>
      </c>
      <c r="Y893">
        <v>0.28000000000000003</v>
      </c>
      <c r="Z893">
        <v>29</v>
      </c>
      <c r="AA893">
        <v>-95</v>
      </c>
      <c r="AB893">
        <v>1</v>
      </c>
      <c r="AC893">
        <v>193</v>
      </c>
      <c r="AD893">
        <v>99</v>
      </c>
      <c r="AE893">
        <v>53598</v>
      </c>
      <c r="AF893">
        <v>53956</v>
      </c>
      <c r="AG893">
        <v>42134</v>
      </c>
      <c r="AH893">
        <v>1.89</v>
      </c>
      <c r="AI893" s="16">
        <v>0.97827660532965421</v>
      </c>
    </row>
    <row r="894" spans="1:35" x14ac:dyDescent="0.3">
      <c r="A894" t="s">
        <v>4049</v>
      </c>
      <c r="B894" t="s">
        <v>3923</v>
      </c>
      <c r="C894" t="s">
        <v>2551</v>
      </c>
      <c r="D894" t="s">
        <v>4050</v>
      </c>
      <c r="E894">
        <v>47980</v>
      </c>
      <c r="F894" t="s">
        <v>2723</v>
      </c>
      <c r="G894">
        <v>31216</v>
      </c>
      <c r="H894">
        <v>10268.86</v>
      </c>
      <c r="I894" t="s">
        <v>78</v>
      </c>
      <c r="J894" t="s">
        <v>79</v>
      </c>
      <c r="K894" t="s">
        <v>39</v>
      </c>
      <c r="L894" t="s">
        <v>42</v>
      </c>
      <c r="M894" t="s">
        <v>907</v>
      </c>
      <c r="N894" t="s">
        <v>5498</v>
      </c>
      <c r="O894" t="s">
        <v>50</v>
      </c>
      <c r="P894" t="s">
        <v>384</v>
      </c>
      <c r="Q894" t="s">
        <v>4286</v>
      </c>
      <c r="R894" t="s">
        <v>5499</v>
      </c>
      <c r="S894">
        <v>6</v>
      </c>
      <c r="T894">
        <v>2.0499999999999998</v>
      </c>
      <c r="U894">
        <v>0.22</v>
      </c>
      <c r="V894">
        <v>715</v>
      </c>
      <c r="W894">
        <v>1.4</v>
      </c>
      <c r="X894">
        <v>116</v>
      </c>
      <c r="Y894">
        <v>0.35</v>
      </c>
      <c r="Z894">
        <v>6</v>
      </c>
      <c r="AA894">
        <v>-57</v>
      </c>
      <c r="AB894">
        <v>50</v>
      </c>
      <c r="AC894">
        <v>331</v>
      </c>
      <c r="AD894">
        <v>324</v>
      </c>
      <c r="AE894">
        <v>47701</v>
      </c>
      <c r="AF894">
        <v>47980</v>
      </c>
      <c r="AG894">
        <v>31201</v>
      </c>
      <c r="AH894">
        <v>2.0499999999999998</v>
      </c>
      <c r="AI894" s="16">
        <v>0.97650884807084359</v>
      </c>
    </row>
    <row r="895" spans="1:35" x14ac:dyDescent="0.3">
      <c r="A895" t="s">
        <v>4051</v>
      </c>
      <c r="B895" t="s">
        <v>3923</v>
      </c>
      <c r="C895" t="s">
        <v>2551</v>
      </c>
      <c r="D895" t="s">
        <v>2955</v>
      </c>
      <c r="E895">
        <v>61109</v>
      </c>
      <c r="F895" t="s">
        <v>3906</v>
      </c>
      <c r="G895">
        <v>42134</v>
      </c>
      <c r="H895">
        <v>2958.3</v>
      </c>
      <c r="I895" t="s">
        <v>78</v>
      </c>
      <c r="J895" t="s">
        <v>79</v>
      </c>
      <c r="K895" t="s">
        <v>39</v>
      </c>
      <c r="L895" t="s">
        <v>53</v>
      </c>
      <c r="M895" t="s">
        <v>799</v>
      </c>
      <c r="N895" t="s">
        <v>4499</v>
      </c>
      <c r="O895" t="s">
        <v>44</v>
      </c>
      <c r="P895" t="s">
        <v>464</v>
      </c>
      <c r="Q895" t="s">
        <v>5361</v>
      </c>
      <c r="R895" t="s">
        <v>5500</v>
      </c>
      <c r="S895">
        <v>4</v>
      </c>
      <c r="T895">
        <v>1.9</v>
      </c>
      <c r="U895">
        <v>0.22</v>
      </c>
      <c r="V895">
        <v>519</v>
      </c>
      <c r="W895">
        <v>0.79</v>
      </c>
      <c r="X895">
        <v>82</v>
      </c>
      <c r="Y895">
        <v>0.3</v>
      </c>
      <c r="Z895">
        <v>70</v>
      </c>
      <c r="AA895">
        <v>-18</v>
      </c>
      <c r="AB895">
        <v>60</v>
      </c>
      <c r="AC895">
        <v>45</v>
      </c>
      <c r="AD895">
        <v>87</v>
      </c>
      <c r="AE895">
        <v>60410</v>
      </c>
      <c r="AF895">
        <v>61101</v>
      </c>
      <c r="AG895">
        <v>42134</v>
      </c>
      <c r="AH895">
        <v>1.9</v>
      </c>
      <c r="AI895" s="16">
        <v>0.97442789954065101</v>
      </c>
    </row>
    <row r="896" spans="1:35" x14ac:dyDescent="0.3">
      <c r="A896" t="s">
        <v>4052</v>
      </c>
      <c r="B896" t="s">
        <v>3923</v>
      </c>
      <c r="C896" t="s">
        <v>2551</v>
      </c>
      <c r="D896" t="s">
        <v>2955</v>
      </c>
      <c r="E896">
        <v>61109</v>
      </c>
      <c r="F896" t="s">
        <v>2723</v>
      </c>
      <c r="G896">
        <v>31216</v>
      </c>
      <c r="H896">
        <v>7919.33</v>
      </c>
      <c r="I896" t="s">
        <v>78</v>
      </c>
      <c r="J896" t="s">
        <v>79</v>
      </c>
      <c r="K896" t="s">
        <v>39</v>
      </c>
      <c r="L896" t="s">
        <v>53</v>
      </c>
      <c r="M896" t="s">
        <v>799</v>
      </c>
      <c r="N896" t="s">
        <v>4499</v>
      </c>
      <c r="O896" t="s">
        <v>50</v>
      </c>
      <c r="P896" t="s">
        <v>384</v>
      </c>
      <c r="Q896" t="s">
        <v>4286</v>
      </c>
      <c r="R896" t="s">
        <v>5501</v>
      </c>
      <c r="S896">
        <v>4</v>
      </c>
      <c r="T896">
        <v>1.79</v>
      </c>
      <c r="U896">
        <v>0.22</v>
      </c>
      <c r="V896">
        <v>884</v>
      </c>
      <c r="W896">
        <v>1.79</v>
      </c>
      <c r="X896">
        <v>137</v>
      </c>
      <c r="Y896">
        <v>0.36</v>
      </c>
      <c r="Z896">
        <v>24</v>
      </c>
      <c r="AA896">
        <v>-18</v>
      </c>
      <c r="AB896">
        <v>-26</v>
      </c>
      <c r="AC896">
        <v>154</v>
      </c>
      <c r="AD896">
        <v>110</v>
      </c>
      <c r="AE896">
        <v>61348</v>
      </c>
      <c r="AF896">
        <v>61101</v>
      </c>
      <c r="AG896">
        <v>31201</v>
      </c>
      <c r="AH896">
        <v>1.79</v>
      </c>
      <c r="AI896" s="16">
        <v>0.97324276326857295</v>
      </c>
    </row>
    <row r="897" spans="1:35" x14ac:dyDescent="0.3">
      <c r="A897" t="s">
        <v>4053</v>
      </c>
      <c r="B897" t="s">
        <v>3923</v>
      </c>
      <c r="C897" t="s">
        <v>2551</v>
      </c>
      <c r="D897" t="s">
        <v>4054</v>
      </c>
      <c r="E897">
        <v>47872</v>
      </c>
      <c r="F897" t="s">
        <v>2723</v>
      </c>
      <c r="G897">
        <v>31216</v>
      </c>
      <c r="H897">
        <v>15024</v>
      </c>
      <c r="I897" t="s">
        <v>78</v>
      </c>
      <c r="J897" t="s">
        <v>79</v>
      </c>
      <c r="K897" t="s">
        <v>39</v>
      </c>
      <c r="L897" t="s">
        <v>42</v>
      </c>
      <c r="M897" t="s">
        <v>908</v>
      </c>
      <c r="N897" t="s">
        <v>5502</v>
      </c>
      <c r="O897" t="s">
        <v>50</v>
      </c>
      <c r="P897" t="s">
        <v>384</v>
      </c>
      <c r="Q897" t="s">
        <v>4286</v>
      </c>
      <c r="R897" t="s">
        <v>5503</v>
      </c>
      <c r="S897">
        <v>9</v>
      </c>
      <c r="T897">
        <v>2</v>
      </c>
      <c r="U897">
        <v>0.22</v>
      </c>
      <c r="V897">
        <v>626</v>
      </c>
      <c r="W897">
        <v>1.18</v>
      </c>
      <c r="X897">
        <v>77</v>
      </c>
      <c r="Y897">
        <v>0.28999999999999998</v>
      </c>
      <c r="Z897">
        <v>-6</v>
      </c>
      <c r="AA897">
        <v>-11</v>
      </c>
      <c r="AB897">
        <v>8</v>
      </c>
      <c r="AC897">
        <v>221</v>
      </c>
      <c r="AD897">
        <v>218</v>
      </c>
      <c r="AE897">
        <v>46064</v>
      </c>
      <c r="AF897">
        <v>47872</v>
      </c>
      <c r="AG897">
        <v>31201</v>
      </c>
      <c r="AH897">
        <v>2</v>
      </c>
      <c r="AI897" s="16">
        <v>0.97650884807084359</v>
      </c>
    </row>
    <row r="898" spans="1:35" x14ac:dyDescent="0.3">
      <c r="A898" t="s">
        <v>4055</v>
      </c>
      <c r="B898" t="s">
        <v>3923</v>
      </c>
      <c r="C898" t="s">
        <v>2551</v>
      </c>
      <c r="D898" t="s">
        <v>4056</v>
      </c>
      <c r="E898">
        <v>60548</v>
      </c>
      <c r="F898" t="s">
        <v>2723</v>
      </c>
      <c r="G898">
        <v>31216</v>
      </c>
      <c r="H898">
        <v>1533.17</v>
      </c>
      <c r="I898" t="s">
        <v>78</v>
      </c>
      <c r="J898" t="s">
        <v>79</v>
      </c>
      <c r="K898" t="s">
        <v>39</v>
      </c>
      <c r="L898" t="s">
        <v>53</v>
      </c>
      <c r="M898" t="s">
        <v>707</v>
      </c>
      <c r="N898" t="s">
        <v>5504</v>
      </c>
      <c r="O898" t="s">
        <v>50</v>
      </c>
      <c r="P898" t="s">
        <v>384</v>
      </c>
      <c r="Q898" t="s">
        <v>4286</v>
      </c>
      <c r="R898" t="s">
        <v>5505</v>
      </c>
      <c r="S898">
        <v>1</v>
      </c>
      <c r="T898">
        <v>1.77</v>
      </c>
      <c r="U898">
        <v>0.22</v>
      </c>
      <c r="V898">
        <v>866</v>
      </c>
      <c r="W898">
        <v>1.68</v>
      </c>
      <c r="X898">
        <v>154</v>
      </c>
      <c r="Y898">
        <v>0.4</v>
      </c>
      <c r="Z898">
        <v>4</v>
      </c>
      <c r="AA898">
        <v>-150</v>
      </c>
      <c r="AB898">
        <v>0</v>
      </c>
      <c r="AC898">
        <v>37</v>
      </c>
      <c r="AD898">
        <v>-113</v>
      </c>
      <c r="AE898">
        <v>61832</v>
      </c>
      <c r="AF898">
        <v>60548</v>
      </c>
      <c r="AG898">
        <v>31201</v>
      </c>
      <c r="AH898">
        <v>1.77</v>
      </c>
      <c r="AI898" s="16">
        <v>0.97551250405164924</v>
      </c>
    </row>
    <row r="899" spans="1:35" x14ac:dyDescent="0.3">
      <c r="A899" t="s">
        <v>4057</v>
      </c>
      <c r="B899" t="s">
        <v>3923</v>
      </c>
      <c r="C899" t="s">
        <v>2551</v>
      </c>
      <c r="D899" t="s">
        <v>4058</v>
      </c>
      <c r="E899">
        <v>38375</v>
      </c>
      <c r="F899" t="s">
        <v>3908</v>
      </c>
      <c r="G899">
        <v>46064</v>
      </c>
      <c r="H899">
        <v>1735.36</v>
      </c>
      <c r="I899" t="s">
        <v>78</v>
      </c>
      <c r="J899" t="s">
        <v>79</v>
      </c>
      <c r="K899" t="s">
        <v>39</v>
      </c>
      <c r="L899" t="s">
        <v>70</v>
      </c>
      <c r="M899" t="s">
        <v>1363</v>
      </c>
      <c r="N899" t="s">
        <v>5506</v>
      </c>
      <c r="O899" t="s">
        <v>42</v>
      </c>
      <c r="P899" t="s">
        <v>81</v>
      </c>
      <c r="Q899" t="s">
        <v>5363</v>
      </c>
      <c r="R899" t="s">
        <v>5507</v>
      </c>
      <c r="S899">
        <v>2</v>
      </c>
      <c r="T899">
        <v>1.87</v>
      </c>
      <c r="U899">
        <v>0.22</v>
      </c>
      <c r="V899">
        <v>464</v>
      </c>
      <c r="W899">
        <v>0.61</v>
      </c>
      <c r="X899">
        <v>36</v>
      </c>
      <c r="Y899">
        <v>0.25</v>
      </c>
      <c r="Z899">
        <v>8</v>
      </c>
      <c r="AA899">
        <v>-29</v>
      </c>
      <c r="AB899">
        <v>84</v>
      </c>
      <c r="AC899">
        <v>-141</v>
      </c>
      <c r="AD899">
        <v>-86</v>
      </c>
      <c r="AE899">
        <v>38301</v>
      </c>
      <c r="AF899">
        <v>38375</v>
      </c>
      <c r="AG899">
        <v>46064</v>
      </c>
      <c r="AH899">
        <v>1.87</v>
      </c>
      <c r="AI899" s="16">
        <v>0.97551250405164924</v>
      </c>
    </row>
    <row r="900" spans="1:35" x14ac:dyDescent="0.3">
      <c r="A900" t="s">
        <v>4059</v>
      </c>
      <c r="B900" t="s">
        <v>3923</v>
      </c>
      <c r="C900" t="s">
        <v>2551</v>
      </c>
      <c r="D900" t="s">
        <v>4060</v>
      </c>
      <c r="E900">
        <v>75090</v>
      </c>
      <c r="F900" t="s">
        <v>3906</v>
      </c>
      <c r="G900">
        <v>42134</v>
      </c>
      <c r="H900">
        <v>1581.02</v>
      </c>
      <c r="I900" t="s">
        <v>78</v>
      </c>
      <c r="J900" t="s">
        <v>79</v>
      </c>
      <c r="K900" t="s">
        <v>39</v>
      </c>
      <c r="L900" t="s">
        <v>76</v>
      </c>
      <c r="M900" t="s">
        <v>1858</v>
      </c>
      <c r="N900" t="s">
        <v>5508</v>
      </c>
      <c r="O900" t="s">
        <v>44</v>
      </c>
      <c r="P900" t="s">
        <v>464</v>
      </c>
      <c r="Q900" t="s">
        <v>5361</v>
      </c>
      <c r="R900" t="s">
        <v>5509</v>
      </c>
      <c r="S900">
        <v>3</v>
      </c>
      <c r="T900">
        <v>1.1499999999999999</v>
      </c>
      <c r="U900">
        <v>0.22</v>
      </c>
      <c r="V900">
        <v>685</v>
      </c>
      <c r="W900">
        <v>1.42</v>
      </c>
      <c r="X900">
        <v>82</v>
      </c>
      <c r="Y900">
        <v>0.32</v>
      </c>
      <c r="Z900">
        <v>10</v>
      </c>
      <c r="AA900">
        <v>-223</v>
      </c>
      <c r="AB900">
        <v>-7</v>
      </c>
      <c r="AC900">
        <v>-85</v>
      </c>
      <c r="AD900">
        <v>-315</v>
      </c>
      <c r="AE900">
        <v>75029</v>
      </c>
      <c r="AF900">
        <v>75090</v>
      </c>
      <c r="AG900">
        <v>42134</v>
      </c>
      <c r="AH900">
        <v>1.1499999999999999</v>
      </c>
      <c r="AI900" s="16">
        <v>0.9774272837837662</v>
      </c>
    </row>
    <row r="901" spans="1:35" x14ac:dyDescent="0.3">
      <c r="A901" t="s">
        <v>4061</v>
      </c>
      <c r="B901" t="s">
        <v>3923</v>
      </c>
      <c r="C901" t="s">
        <v>2551</v>
      </c>
      <c r="D901" t="s">
        <v>4062</v>
      </c>
      <c r="E901">
        <v>54872</v>
      </c>
      <c r="F901" t="s">
        <v>2723</v>
      </c>
      <c r="G901">
        <v>31216</v>
      </c>
      <c r="H901">
        <v>2541.39</v>
      </c>
      <c r="I901" t="s">
        <v>78</v>
      </c>
      <c r="J901" t="s">
        <v>79</v>
      </c>
      <c r="K901" t="s">
        <v>39</v>
      </c>
      <c r="L901" t="s">
        <v>140</v>
      </c>
      <c r="M901" t="s">
        <v>1947</v>
      </c>
      <c r="N901" t="s">
        <v>5510</v>
      </c>
      <c r="O901" t="s">
        <v>50</v>
      </c>
      <c r="P901" t="s">
        <v>384</v>
      </c>
      <c r="Q901" t="s">
        <v>4286</v>
      </c>
      <c r="R901" t="s">
        <v>5511</v>
      </c>
      <c r="S901">
        <v>1</v>
      </c>
      <c r="T901">
        <v>2.0499999999999998</v>
      </c>
      <c r="U901">
        <v>0.22</v>
      </c>
      <c r="V901">
        <v>1239</v>
      </c>
      <c r="W901">
        <v>2.38</v>
      </c>
      <c r="X901">
        <v>94</v>
      </c>
      <c r="Y901">
        <v>0.3</v>
      </c>
      <c r="Z901">
        <v>-38</v>
      </c>
      <c r="AA901">
        <v>188</v>
      </c>
      <c r="AB901">
        <v>11</v>
      </c>
      <c r="AC901">
        <v>699</v>
      </c>
      <c r="AD901">
        <v>898</v>
      </c>
      <c r="AE901">
        <v>55401</v>
      </c>
      <c r="AF901">
        <v>54872</v>
      </c>
      <c r="AG901">
        <v>31201</v>
      </c>
      <c r="AH901">
        <v>2.0499999999999998</v>
      </c>
      <c r="AI901" s="16">
        <v>0.97650884807084359</v>
      </c>
    </row>
    <row r="902" spans="1:35" x14ac:dyDescent="0.3">
      <c r="A902" t="s">
        <v>4063</v>
      </c>
      <c r="B902" t="s">
        <v>3923</v>
      </c>
      <c r="C902" t="s">
        <v>2551</v>
      </c>
      <c r="D902" t="s">
        <v>4064</v>
      </c>
      <c r="E902">
        <v>60473</v>
      </c>
      <c r="F902" t="s">
        <v>3906</v>
      </c>
      <c r="G902">
        <v>42134</v>
      </c>
      <c r="H902">
        <v>855.67</v>
      </c>
      <c r="I902" t="s">
        <v>78</v>
      </c>
      <c r="J902" t="s">
        <v>79</v>
      </c>
      <c r="K902" t="s">
        <v>39</v>
      </c>
      <c r="L902" t="s">
        <v>53</v>
      </c>
      <c r="M902" t="s">
        <v>862</v>
      </c>
      <c r="N902" t="s">
        <v>5512</v>
      </c>
      <c r="O902" t="s">
        <v>44</v>
      </c>
      <c r="P902" t="s">
        <v>464</v>
      </c>
      <c r="Q902" t="s">
        <v>5361</v>
      </c>
      <c r="R902" t="s">
        <v>5513</v>
      </c>
      <c r="S902">
        <v>1</v>
      </c>
      <c r="T902">
        <v>2.0499999999999998</v>
      </c>
      <c r="U902">
        <v>0.21</v>
      </c>
      <c r="V902">
        <v>417</v>
      </c>
      <c r="W902">
        <v>0.55000000000000004</v>
      </c>
      <c r="X902">
        <v>116</v>
      </c>
      <c r="Y902">
        <v>0.35</v>
      </c>
      <c r="Z902">
        <v>13</v>
      </c>
      <c r="AA902">
        <v>-163</v>
      </c>
      <c r="AB902">
        <v>80</v>
      </c>
      <c r="AC902">
        <v>196</v>
      </c>
      <c r="AD902">
        <v>113</v>
      </c>
      <c r="AE902">
        <v>61832</v>
      </c>
      <c r="AF902">
        <v>60473</v>
      </c>
      <c r="AG902">
        <v>42134</v>
      </c>
      <c r="AH902">
        <v>2.04</v>
      </c>
      <c r="AI902" s="16">
        <v>0.71214173410945392</v>
      </c>
    </row>
    <row r="903" spans="1:35" x14ac:dyDescent="0.3">
      <c r="A903" t="s">
        <v>4065</v>
      </c>
      <c r="B903" t="s">
        <v>3923</v>
      </c>
      <c r="C903" t="s">
        <v>2551</v>
      </c>
      <c r="D903" t="s">
        <v>2830</v>
      </c>
      <c r="E903">
        <v>44241</v>
      </c>
      <c r="F903" t="s">
        <v>3906</v>
      </c>
      <c r="G903">
        <v>42134</v>
      </c>
      <c r="H903">
        <v>924.35</v>
      </c>
      <c r="I903" t="s">
        <v>78</v>
      </c>
      <c r="J903" t="s">
        <v>79</v>
      </c>
      <c r="K903" t="s">
        <v>39</v>
      </c>
      <c r="L903" t="s">
        <v>87</v>
      </c>
      <c r="M903" t="s">
        <v>1359</v>
      </c>
      <c r="N903" t="s">
        <v>4341</v>
      </c>
      <c r="O903" t="s">
        <v>44</v>
      </c>
      <c r="P903" t="s">
        <v>464</v>
      </c>
      <c r="Q903" t="s">
        <v>5361</v>
      </c>
      <c r="R903" t="s">
        <v>5514</v>
      </c>
      <c r="S903">
        <v>1</v>
      </c>
      <c r="T903">
        <v>1.9</v>
      </c>
      <c r="U903">
        <v>0.22</v>
      </c>
      <c r="V903">
        <v>486</v>
      </c>
      <c r="W903">
        <v>0.92</v>
      </c>
      <c r="X903">
        <v>34</v>
      </c>
      <c r="Y903">
        <v>0.25</v>
      </c>
      <c r="Z903">
        <v>-5</v>
      </c>
      <c r="AA903">
        <v>-17</v>
      </c>
      <c r="AB903">
        <v>11</v>
      </c>
      <c r="AC903">
        <v>181</v>
      </c>
      <c r="AD903">
        <v>175</v>
      </c>
      <c r="AE903">
        <v>44256</v>
      </c>
      <c r="AF903">
        <v>44241</v>
      </c>
      <c r="AG903">
        <v>42134</v>
      </c>
      <c r="AH903">
        <v>1.9</v>
      </c>
      <c r="AI903" s="16">
        <v>0.96763793307360546</v>
      </c>
    </row>
    <row r="904" spans="1:35" x14ac:dyDescent="0.3">
      <c r="A904" t="s">
        <v>4066</v>
      </c>
      <c r="B904" t="s">
        <v>3923</v>
      </c>
      <c r="C904" t="s">
        <v>2551</v>
      </c>
      <c r="D904" t="s">
        <v>4067</v>
      </c>
      <c r="E904">
        <v>37873</v>
      </c>
      <c r="F904" t="s">
        <v>3908</v>
      </c>
      <c r="G904">
        <v>46064</v>
      </c>
      <c r="H904">
        <v>2018.1</v>
      </c>
      <c r="I904" t="s">
        <v>78</v>
      </c>
      <c r="J904" t="s">
        <v>79</v>
      </c>
      <c r="K904" t="s">
        <v>39</v>
      </c>
      <c r="L904" t="s">
        <v>70</v>
      </c>
      <c r="M904" t="s">
        <v>1801</v>
      </c>
      <c r="N904" t="s">
        <v>5515</v>
      </c>
      <c r="O904" t="s">
        <v>42</v>
      </c>
      <c r="P904" t="s">
        <v>81</v>
      </c>
      <c r="Q904" t="s">
        <v>5363</v>
      </c>
      <c r="R904" t="s">
        <v>5516</v>
      </c>
      <c r="S904">
        <v>4</v>
      </c>
      <c r="T904">
        <v>1.75</v>
      </c>
      <c r="U904">
        <v>0.22</v>
      </c>
      <c r="V904">
        <v>384</v>
      </c>
      <c r="W904">
        <v>0.87</v>
      </c>
      <c r="X904">
        <v>47</v>
      </c>
      <c r="Y904">
        <v>0.26</v>
      </c>
      <c r="Z904">
        <v>-2</v>
      </c>
      <c r="AA904">
        <v>0</v>
      </c>
      <c r="AB904">
        <v>-23</v>
      </c>
      <c r="AC904">
        <v>58</v>
      </c>
      <c r="AD904">
        <v>35</v>
      </c>
      <c r="AE904">
        <v>37806</v>
      </c>
      <c r="AF904">
        <v>37873</v>
      </c>
      <c r="AG904">
        <v>46064</v>
      </c>
      <c r="AH904">
        <v>1.75</v>
      </c>
      <c r="AI904" s="16">
        <v>0.94249915208166768</v>
      </c>
    </row>
    <row r="905" spans="1:35" x14ac:dyDescent="0.3">
      <c r="A905" t="s">
        <v>4068</v>
      </c>
      <c r="B905" t="s">
        <v>3923</v>
      </c>
      <c r="C905" t="s">
        <v>2551</v>
      </c>
      <c r="D905" t="s">
        <v>3781</v>
      </c>
      <c r="E905">
        <v>44278</v>
      </c>
      <c r="F905" t="s">
        <v>3906</v>
      </c>
      <c r="G905">
        <v>42134</v>
      </c>
      <c r="H905">
        <v>925.63</v>
      </c>
      <c r="I905" t="s">
        <v>78</v>
      </c>
      <c r="J905" t="s">
        <v>79</v>
      </c>
      <c r="K905" t="s">
        <v>39</v>
      </c>
      <c r="L905" t="s">
        <v>87</v>
      </c>
      <c r="M905" t="s">
        <v>1358</v>
      </c>
      <c r="N905" t="s">
        <v>5251</v>
      </c>
      <c r="O905" t="s">
        <v>44</v>
      </c>
      <c r="P905" t="s">
        <v>464</v>
      </c>
      <c r="Q905" t="s">
        <v>5361</v>
      </c>
      <c r="R905" t="s">
        <v>5517</v>
      </c>
      <c r="S905">
        <v>2</v>
      </c>
      <c r="T905">
        <v>1.93</v>
      </c>
      <c r="U905">
        <v>0.21</v>
      </c>
      <c r="V905">
        <v>479</v>
      </c>
      <c r="W905">
        <v>0.81</v>
      </c>
      <c r="X905">
        <v>229</v>
      </c>
      <c r="Y905">
        <v>0.48</v>
      </c>
      <c r="Z905">
        <v>14</v>
      </c>
      <c r="AA905">
        <v>-69</v>
      </c>
      <c r="AB905">
        <v>37</v>
      </c>
      <c r="AC905">
        <v>170</v>
      </c>
      <c r="AD905">
        <v>138</v>
      </c>
      <c r="AE905">
        <v>18031</v>
      </c>
      <c r="AF905">
        <v>44278</v>
      </c>
      <c r="AG905">
        <v>42134</v>
      </c>
      <c r="AH905">
        <v>1.92</v>
      </c>
      <c r="AI905" s="16">
        <v>0.97442789954065101</v>
      </c>
    </row>
    <row r="906" spans="1:35" x14ac:dyDescent="0.3">
      <c r="A906" t="s">
        <v>4069</v>
      </c>
      <c r="B906" t="s">
        <v>3923</v>
      </c>
      <c r="C906" t="s">
        <v>2551</v>
      </c>
      <c r="D906" t="s">
        <v>3851</v>
      </c>
      <c r="E906">
        <v>45377</v>
      </c>
      <c r="F906" t="s">
        <v>3906</v>
      </c>
      <c r="G906">
        <v>42134</v>
      </c>
      <c r="H906">
        <v>3900</v>
      </c>
      <c r="I906" t="s">
        <v>78</v>
      </c>
      <c r="J906" t="s">
        <v>79</v>
      </c>
      <c r="K906" t="s">
        <v>39</v>
      </c>
      <c r="L906" t="s">
        <v>87</v>
      </c>
      <c r="M906" t="s">
        <v>1435</v>
      </c>
      <c r="N906" t="s">
        <v>5314</v>
      </c>
      <c r="O906" t="s">
        <v>44</v>
      </c>
      <c r="P906" t="s">
        <v>464</v>
      </c>
      <c r="Q906" t="s">
        <v>5361</v>
      </c>
      <c r="R906" t="s">
        <v>5518</v>
      </c>
      <c r="S906">
        <v>10</v>
      </c>
      <c r="T906">
        <v>2.19</v>
      </c>
      <c r="U906">
        <v>0.22</v>
      </c>
      <c r="V906">
        <v>297</v>
      </c>
      <c r="W906">
        <v>0.5</v>
      </c>
      <c r="X906">
        <v>68</v>
      </c>
      <c r="Y906">
        <v>0.28999999999999998</v>
      </c>
      <c r="Z906">
        <v>-3</v>
      </c>
      <c r="AA906">
        <v>-43</v>
      </c>
      <c r="AB906">
        <v>9</v>
      </c>
      <c r="AC906">
        <v>50</v>
      </c>
      <c r="AD906">
        <v>16</v>
      </c>
      <c r="AE906">
        <v>45822</v>
      </c>
      <c r="AF906">
        <v>45377</v>
      </c>
      <c r="AG906">
        <v>42134</v>
      </c>
      <c r="AH906">
        <v>2.19</v>
      </c>
      <c r="AI906" s="16">
        <v>0.97442789954065101</v>
      </c>
    </row>
    <row r="907" spans="1:35" x14ac:dyDescent="0.3">
      <c r="A907" t="s">
        <v>4070</v>
      </c>
      <c r="B907" t="s">
        <v>3923</v>
      </c>
      <c r="C907" t="s">
        <v>2551</v>
      </c>
      <c r="D907" t="s">
        <v>3533</v>
      </c>
      <c r="E907">
        <v>38879</v>
      </c>
      <c r="F907" t="s">
        <v>3908</v>
      </c>
      <c r="G907">
        <v>46064</v>
      </c>
      <c r="H907">
        <v>2033.28</v>
      </c>
      <c r="I907" t="s">
        <v>78</v>
      </c>
      <c r="J907" t="s">
        <v>79</v>
      </c>
      <c r="K907" t="s">
        <v>39</v>
      </c>
      <c r="L907" t="s">
        <v>66</v>
      </c>
      <c r="M907" t="s">
        <v>709</v>
      </c>
      <c r="N907" t="s">
        <v>5027</v>
      </c>
      <c r="O907" t="s">
        <v>42</v>
      </c>
      <c r="P907" t="s">
        <v>81</v>
      </c>
      <c r="Q907" t="s">
        <v>5363</v>
      </c>
      <c r="R907" t="s">
        <v>5519</v>
      </c>
      <c r="S907">
        <v>2</v>
      </c>
      <c r="T907">
        <v>1.92</v>
      </c>
      <c r="U907">
        <v>0.22</v>
      </c>
      <c r="V907">
        <v>529</v>
      </c>
      <c r="W907">
        <v>1</v>
      </c>
      <c r="X907">
        <v>193</v>
      </c>
      <c r="Y907">
        <v>0.43</v>
      </c>
      <c r="Z907">
        <v>8</v>
      </c>
      <c r="AA907">
        <v>-114</v>
      </c>
      <c r="AB907">
        <v>10</v>
      </c>
      <c r="AC907">
        <v>23</v>
      </c>
      <c r="AD907">
        <v>-81</v>
      </c>
      <c r="AE907">
        <v>38879</v>
      </c>
      <c r="AF907">
        <v>38879</v>
      </c>
      <c r="AG907">
        <v>46064</v>
      </c>
      <c r="AH907">
        <v>1.92</v>
      </c>
      <c r="AI907" s="16">
        <v>0.97551250405164924</v>
      </c>
    </row>
    <row r="908" spans="1:35" x14ac:dyDescent="0.3">
      <c r="A908" t="s">
        <v>4071</v>
      </c>
      <c r="B908" t="s">
        <v>3923</v>
      </c>
      <c r="C908" t="s">
        <v>2551</v>
      </c>
      <c r="D908" t="s">
        <v>4072</v>
      </c>
      <c r="E908">
        <v>53188</v>
      </c>
      <c r="F908" t="s">
        <v>3906</v>
      </c>
      <c r="G908">
        <v>42134</v>
      </c>
      <c r="H908">
        <v>10072.26</v>
      </c>
      <c r="I908" t="s">
        <v>78</v>
      </c>
      <c r="J908" t="s">
        <v>79</v>
      </c>
      <c r="K908" t="s">
        <v>39</v>
      </c>
      <c r="L908" t="s">
        <v>140</v>
      </c>
      <c r="M908" t="s">
        <v>1227</v>
      </c>
      <c r="N908" t="s">
        <v>5520</v>
      </c>
      <c r="O908" t="s">
        <v>44</v>
      </c>
      <c r="P908" t="s">
        <v>464</v>
      </c>
      <c r="Q908" t="s">
        <v>5361</v>
      </c>
      <c r="R908" t="s">
        <v>5521</v>
      </c>
      <c r="S908">
        <v>10</v>
      </c>
      <c r="T908">
        <v>2.04</v>
      </c>
      <c r="U908">
        <v>0.22</v>
      </c>
      <c r="V908">
        <v>548</v>
      </c>
      <c r="W908">
        <v>0.94</v>
      </c>
      <c r="X908">
        <v>66</v>
      </c>
      <c r="Y908">
        <v>0.28999999999999998</v>
      </c>
      <c r="Z908">
        <v>55</v>
      </c>
      <c r="AA908">
        <v>-98</v>
      </c>
      <c r="AB908">
        <v>25</v>
      </c>
      <c r="AC908">
        <v>141</v>
      </c>
      <c r="AD908">
        <v>68</v>
      </c>
      <c r="AE908">
        <v>60803</v>
      </c>
      <c r="AF908">
        <v>53186</v>
      </c>
      <c r="AG908">
        <v>42134</v>
      </c>
      <c r="AH908">
        <v>2.04</v>
      </c>
      <c r="AI908" s="16">
        <v>0.9774272837837662</v>
      </c>
    </row>
    <row r="909" spans="1:35" x14ac:dyDescent="0.3">
      <c r="A909" t="s">
        <v>4073</v>
      </c>
      <c r="B909" t="s">
        <v>3923</v>
      </c>
      <c r="C909" t="s">
        <v>2551</v>
      </c>
      <c r="D909" t="s">
        <v>4074</v>
      </c>
      <c r="E909">
        <v>49348</v>
      </c>
      <c r="F909" t="s">
        <v>3906</v>
      </c>
      <c r="G909">
        <v>42134</v>
      </c>
      <c r="H909">
        <v>910.44</v>
      </c>
      <c r="I909" t="s">
        <v>78</v>
      </c>
      <c r="J909" t="s">
        <v>79</v>
      </c>
      <c r="K909" t="s">
        <v>39</v>
      </c>
      <c r="L909" t="s">
        <v>176</v>
      </c>
      <c r="M909" t="s">
        <v>1062</v>
      </c>
      <c r="N909" t="s">
        <v>5522</v>
      </c>
      <c r="O909" t="s">
        <v>44</v>
      </c>
      <c r="P909" t="s">
        <v>464</v>
      </c>
      <c r="Q909" t="s">
        <v>5361</v>
      </c>
      <c r="R909" t="s">
        <v>5523</v>
      </c>
      <c r="S909">
        <v>1</v>
      </c>
      <c r="T909">
        <v>1.35</v>
      </c>
      <c r="U909">
        <v>0.22</v>
      </c>
      <c r="V909">
        <v>497</v>
      </c>
      <c r="W909">
        <v>0.79</v>
      </c>
      <c r="X909">
        <v>143</v>
      </c>
      <c r="Y909">
        <v>0.35</v>
      </c>
      <c r="Z909">
        <v>8</v>
      </c>
      <c r="AA909">
        <v>-136</v>
      </c>
      <c r="AB909">
        <v>42</v>
      </c>
      <c r="AC909">
        <v>64</v>
      </c>
      <c r="AD909">
        <v>-30</v>
      </c>
      <c r="AE909">
        <v>48359</v>
      </c>
      <c r="AF909">
        <v>49348</v>
      </c>
      <c r="AG909">
        <v>42134</v>
      </c>
      <c r="AH909">
        <v>1.35</v>
      </c>
      <c r="AI909" s="16">
        <v>0.97827660532965421</v>
      </c>
    </row>
    <row r="910" spans="1:35" x14ac:dyDescent="0.3">
      <c r="A910" t="s">
        <v>4075</v>
      </c>
      <c r="B910" t="s">
        <v>3923</v>
      </c>
      <c r="C910" t="s">
        <v>2551</v>
      </c>
      <c r="D910" t="s">
        <v>4076</v>
      </c>
      <c r="E910">
        <v>53090</v>
      </c>
      <c r="F910" t="s">
        <v>3906</v>
      </c>
      <c r="G910">
        <v>42134</v>
      </c>
      <c r="H910">
        <v>1153.42</v>
      </c>
      <c r="I910" t="s">
        <v>78</v>
      </c>
      <c r="J910" t="s">
        <v>79</v>
      </c>
      <c r="K910" t="s">
        <v>39</v>
      </c>
      <c r="L910" t="s">
        <v>140</v>
      </c>
      <c r="M910" t="s">
        <v>1974</v>
      </c>
      <c r="N910" t="s">
        <v>5524</v>
      </c>
      <c r="O910" t="s">
        <v>44</v>
      </c>
      <c r="P910" t="s">
        <v>464</v>
      </c>
      <c r="Q910" t="s">
        <v>5361</v>
      </c>
      <c r="R910" t="s">
        <v>5525</v>
      </c>
      <c r="S910">
        <v>2</v>
      </c>
      <c r="T910">
        <v>2.04</v>
      </c>
      <c r="U910">
        <v>0.21</v>
      </c>
      <c r="V910">
        <v>567</v>
      </c>
      <c r="W910">
        <v>0.97</v>
      </c>
      <c r="X910">
        <v>74</v>
      </c>
      <c r="Y910">
        <v>0.3</v>
      </c>
      <c r="Z910">
        <v>34</v>
      </c>
      <c r="AA910">
        <v>-103</v>
      </c>
      <c r="AB910">
        <v>31</v>
      </c>
      <c r="AC910">
        <v>181</v>
      </c>
      <c r="AD910">
        <v>109</v>
      </c>
      <c r="AE910">
        <v>53201</v>
      </c>
      <c r="AF910">
        <v>53090</v>
      </c>
      <c r="AG910">
        <v>42134</v>
      </c>
      <c r="AH910">
        <v>2.0299999999999998</v>
      </c>
      <c r="AI910" s="16">
        <v>0.97979692785541106</v>
      </c>
    </row>
    <row r="911" spans="1:35" x14ac:dyDescent="0.3">
      <c r="A911" t="s">
        <v>4077</v>
      </c>
      <c r="B911" t="s">
        <v>3923</v>
      </c>
      <c r="C911" t="s">
        <v>2551</v>
      </c>
      <c r="D911" t="s">
        <v>4078</v>
      </c>
      <c r="E911">
        <v>43569</v>
      </c>
      <c r="F911" t="s">
        <v>3906</v>
      </c>
      <c r="G911">
        <v>42134</v>
      </c>
      <c r="H911">
        <v>1526.26</v>
      </c>
      <c r="I911" t="s">
        <v>78</v>
      </c>
      <c r="J911" t="s">
        <v>79</v>
      </c>
      <c r="K911" t="s">
        <v>39</v>
      </c>
      <c r="L911" t="s">
        <v>87</v>
      </c>
      <c r="M911" t="s">
        <v>1484</v>
      </c>
      <c r="N911" t="s">
        <v>5526</v>
      </c>
      <c r="O911" t="s">
        <v>44</v>
      </c>
      <c r="P911" t="s">
        <v>464</v>
      </c>
      <c r="Q911" t="s">
        <v>5361</v>
      </c>
      <c r="R911" t="s">
        <v>5527</v>
      </c>
      <c r="S911">
        <v>3</v>
      </c>
      <c r="T911">
        <v>1.85</v>
      </c>
      <c r="U911">
        <v>0.21</v>
      </c>
      <c r="V911">
        <v>412</v>
      </c>
      <c r="W911">
        <v>0.78</v>
      </c>
      <c r="X911">
        <v>93</v>
      </c>
      <c r="Y911">
        <v>0.33</v>
      </c>
      <c r="Z911">
        <v>0</v>
      </c>
      <c r="AA911">
        <v>-82</v>
      </c>
      <c r="AB911">
        <v>25</v>
      </c>
      <c r="AC911">
        <v>102</v>
      </c>
      <c r="AD911">
        <v>45</v>
      </c>
      <c r="AE911">
        <v>48026</v>
      </c>
      <c r="AF911">
        <v>43569</v>
      </c>
      <c r="AG911">
        <v>42134</v>
      </c>
      <c r="AH911">
        <v>1.84</v>
      </c>
      <c r="AI911" s="16">
        <v>0.97650884807084359</v>
      </c>
    </row>
    <row r="912" spans="1:35" x14ac:dyDescent="0.3">
      <c r="A912" t="s">
        <v>4079</v>
      </c>
      <c r="B912" t="s">
        <v>3923</v>
      </c>
      <c r="C912" t="s">
        <v>2551</v>
      </c>
      <c r="D912" t="s">
        <v>4080</v>
      </c>
      <c r="E912">
        <v>22601</v>
      </c>
      <c r="F912" t="s">
        <v>3906</v>
      </c>
      <c r="G912">
        <v>42134</v>
      </c>
      <c r="H912">
        <v>1578.1</v>
      </c>
      <c r="I912" t="s">
        <v>78</v>
      </c>
      <c r="J912" t="s">
        <v>79</v>
      </c>
      <c r="K912" t="s">
        <v>39</v>
      </c>
      <c r="L912" t="s">
        <v>396</v>
      </c>
      <c r="M912" t="s">
        <v>112</v>
      </c>
      <c r="N912" t="s">
        <v>5528</v>
      </c>
      <c r="O912" t="s">
        <v>44</v>
      </c>
      <c r="P912" t="s">
        <v>464</v>
      </c>
      <c r="Q912" t="s">
        <v>5361</v>
      </c>
      <c r="R912" t="s">
        <v>5529</v>
      </c>
      <c r="S912">
        <v>2</v>
      </c>
      <c r="T912">
        <v>1.27</v>
      </c>
      <c r="U912">
        <v>0.22</v>
      </c>
      <c r="V912">
        <v>621</v>
      </c>
      <c r="W912">
        <v>0.75</v>
      </c>
      <c r="X912">
        <v>109</v>
      </c>
      <c r="Y912">
        <v>0.33</v>
      </c>
      <c r="Z912">
        <v>-6</v>
      </c>
      <c r="AA912">
        <v>-46</v>
      </c>
      <c r="AB912">
        <v>110</v>
      </c>
      <c r="AC912">
        <v>210</v>
      </c>
      <c r="AD912">
        <v>274</v>
      </c>
      <c r="AE912">
        <v>18031</v>
      </c>
      <c r="AF912">
        <v>22601</v>
      </c>
      <c r="AG912">
        <v>42134</v>
      </c>
      <c r="AH912">
        <v>1.27</v>
      </c>
      <c r="AI912" s="16">
        <v>0.9774272837837662</v>
      </c>
    </row>
    <row r="913" spans="1:35" x14ac:dyDescent="0.3">
      <c r="A913" t="s">
        <v>4081</v>
      </c>
      <c r="B913" t="s">
        <v>3923</v>
      </c>
      <c r="C913" t="s">
        <v>2551</v>
      </c>
      <c r="D913" t="s">
        <v>2967</v>
      </c>
      <c r="E913">
        <v>27127</v>
      </c>
      <c r="F913" t="s">
        <v>3906</v>
      </c>
      <c r="G913">
        <v>42134</v>
      </c>
      <c r="H913">
        <v>706.49</v>
      </c>
      <c r="I913" t="s">
        <v>78</v>
      </c>
      <c r="J913" t="s">
        <v>79</v>
      </c>
      <c r="K913" t="s">
        <v>39</v>
      </c>
      <c r="L913" t="s">
        <v>68</v>
      </c>
      <c r="M913" t="s">
        <v>511</v>
      </c>
      <c r="N913" t="s">
        <v>4511</v>
      </c>
      <c r="O913" t="s">
        <v>44</v>
      </c>
      <c r="P913" t="s">
        <v>464</v>
      </c>
      <c r="Q913" t="s">
        <v>5361</v>
      </c>
      <c r="R913" t="s">
        <v>5530</v>
      </c>
      <c r="S913">
        <v>1</v>
      </c>
      <c r="T913">
        <v>1.55</v>
      </c>
      <c r="U913">
        <v>0.21</v>
      </c>
      <c r="V913">
        <v>455</v>
      </c>
      <c r="W913">
        <v>0.83</v>
      </c>
      <c r="X913">
        <v>77</v>
      </c>
      <c r="Y913">
        <v>0.3</v>
      </c>
      <c r="Z913">
        <v>0</v>
      </c>
      <c r="AA913">
        <v>-108</v>
      </c>
      <c r="AB913">
        <v>32</v>
      </c>
      <c r="AC913">
        <v>47</v>
      </c>
      <c r="AD913">
        <v>-29</v>
      </c>
      <c r="AE913">
        <v>28201</v>
      </c>
      <c r="AF913">
        <v>27101</v>
      </c>
      <c r="AG913">
        <v>42134</v>
      </c>
      <c r="AH913">
        <v>1.54</v>
      </c>
      <c r="AI913" s="16">
        <v>0.82361049682775589</v>
      </c>
    </row>
    <row r="914" spans="1:35" x14ac:dyDescent="0.3">
      <c r="A914" t="s">
        <v>4082</v>
      </c>
      <c r="B914" t="s">
        <v>3923</v>
      </c>
      <c r="C914" t="s">
        <v>2551</v>
      </c>
      <c r="D914" t="s">
        <v>2754</v>
      </c>
      <c r="E914">
        <v>60517</v>
      </c>
      <c r="F914" t="s">
        <v>3906</v>
      </c>
      <c r="G914">
        <v>42134</v>
      </c>
      <c r="H914">
        <v>1838.86</v>
      </c>
      <c r="I914" t="s">
        <v>78</v>
      </c>
      <c r="J914" t="s">
        <v>79</v>
      </c>
      <c r="K914" t="s">
        <v>39</v>
      </c>
      <c r="L914" t="s">
        <v>53</v>
      </c>
      <c r="M914" t="s">
        <v>736</v>
      </c>
      <c r="N914" t="s">
        <v>4316</v>
      </c>
      <c r="O914" t="s">
        <v>44</v>
      </c>
      <c r="P914" t="s">
        <v>464</v>
      </c>
      <c r="Q914" t="s">
        <v>5361</v>
      </c>
      <c r="R914" t="s">
        <v>5531</v>
      </c>
      <c r="S914">
        <v>2</v>
      </c>
      <c r="T914">
        <v>2.0499999999999998</v>
      </c>
      <c r="U914">
        <v>0.22</v>
      </c>
      <c r="V914">
        <v>448</v>
      </c>
      <c r="W914">
        <v>0.98</v>
      </c>
      <c r="X914">
        <v>158</v>
      </c>
      <c r="Y914">
        <v>0.38</v>
      </c>
      <c r="Z914">
        <v>30</v>
      </c>
      <c r="AA914">
        <v>-23</v>
      </c>
      <c r="AB914">
        <v>-22</v>
      </c>
      <c r="AC914">
        <v>50</v>
      </c>
      <c r="AD914">
        <v>5</v>
      </c>
      <c r="AE914">
        <v>47701</v>
      </c>
      <c r="AF914">
        <v>60559</v>
      </c>
      <c r="AG914">
        <v>42134</v>
      </c>
      <c r="AH914">
        <v>2.0499999999999998</v>
      </c>
      <c r="AI914" s="16">
        <v>0.97551250405164924</v>
      </c>
    </row>
    <row r="915" spans="1:35" x14ac:dyDescent="0.3">
      <c r="A915" t="s">
        <v>4083</v>
      </c>
      <c r="B915" t="s">
        <v>3923</v>
      </c>
      <c r="C915" t="s">
        <v>2551</v>
      </c>
      <c r="D915" t="s">
        <v>2754</v>
      </c>
      <c r="E915">
        <v>60517</v>
      </c>
      <c r="F915" t="s">
        <v>2723</v>
      </c>
      <c r="G915">
        <v>31216</v>
      </c>
      <c r="H915">
        <v>12550.64</v>
      </c>
      <c r="I915" t="s">
        <v>78</v>
      </c>
      <c r="J915" t="s">
        <v>79</v>
      </c>
      <c r="K915" t="s">
        <v>39</v>
      </c>
      <c r="L915" t="s">
        <v>53</v>
      </c>
      <c r="M915" t="s">
        <v>736</v>
      </c>
      <c r="N915" t="s">
        <v>4316</v>
      </c>
      <c r="O915" t="s">
        <v>50</v>
      </c>
      <c r="P915" t="s">
        <v>384</v>
      </c>
      <c r="Q915" t="s">
        <v>4286</v>
      </c>
      <c r="R915" t="s">
        <v>5532</v>
      </c>
      <c r="S915">
        <v>8</v>
      </c>
      <c r="T915">
        <v>1.9</v>
      </c>
      <c r="U915">
        <v>0.22</v>
      </c>
      <c r="V915">
        <v>825</v>
      </c>
      <c r="W915">
        <v>1.39</v>
      </c>
      <c r="X915">
        <v>46</v>
      </c>
      <c r="Y915">
        <v>0.28000000000000003</v>
      </c>
      <c r="Z915">
        <v>28</v>
      </c>
      <c r="AA915">
        <v>-23</v>
      </c>
      <c r="AB915">
        <v>88</v>
      </c>
      <c r="AC915">
        <v>173</v>
      </c>
      <c r="AD915">
        <v>238</v>
      </c>
      <c r="AE915">
        <v>46601</v>
      </c>
      <c r="AF915">
        <v>60559</v>
      </c>
      <c r="AG915">
        <v>31201</v>
      </c>
      <c r="AH915">
        <v>1.9</v>
      </c>
      <c r="AI915" s="16">
        <v>0.97442789954065101</v>
      </c>
    </row>
    <row r="916" spans="1:35" x14ac:dyDescent="0.3">
      <c r="A916" t="s">
        <v>4084</v>
      </c>
      <c r="B916" t="s">
        <v>4085</v>
      </c>
      <c r="C916" t="s">
        <v>2577</v>
      </c>
      <c r="D916" t="s">
        <v>4086</v>
      </c>
      <c r="E916">
        <v>37745</v>
      </c>
      <c r="F916" t="s">
        <v>4087</v>
      </c>
      <c r="G916">
        <v>60525</v>
      </c>
      <c r="H916">
        <v>36399.01</v>
      </c>
      <c r="I916" t="s">
        <v>1796</v>
      </c>
      <c r="J916" t="s">
        <v>1797</v>
      </c>
      <c r="K916" t="s">
        <v>39</v>
      </c>
      <c r="L916" t="s">
        <v>70</v>
      </c>
      <c r="M916" t="s">
        <v>860</v>
      </c>
      <c r="N916" t="s">
        <v>5533</v>
      </c>
      <c r="O916" t="s">
        <v>53</v>
      </c>
      <c r="P916" t="s">
        <v>1798</v>
      </c>
      <c r="Q916" t="s">
        <v>5534</v>
      </c>
      <c r="R916" t="s">
        <v>5535</v>
      </c>
      <c r="S916">
        <v>52</v>
      </c>
      <c r="T916">
        <v>1.9</v>
      </c>
      <c r="U916">
        <v>0.11</v>
      </c>
      <c r="V916">
        <v>582</v>
      </c>
      <c r="W916">
        <v>0.89</v>
      </c>
      <c r="X916">
        <v>118</v>
      </c>
      <c r="Y916">
        <v>0.35</v>
      </c>
      <c r="Z916">
        <v>86</v>
      </c>
      <c r="AA916">
        <v>-71</v>
      </c>
      <c r="AB916">
        <v>50</v>
      </c>
      <c r="AC916">
        <v>224</v>
      </c>
      <c r="AD916">
        <v>203</v>
      </c>
      <c r="AE916">
        <v>37885</v>
      </c>
      <c r="AF916">
        <v>37743</v>
      </c>
      <c r="AG916">
        <v>60501</v>
      </c>
      <c r="AH916">
        <v>1.79</v>
      </c>
      <c r="AI916" s="16">
        <v>0.99562715346491781</v>
      </c>
    </row>
    <row r="917" spans="1:35" x14ac:dyDescent="0.3">
      <c r="A917" t="s">
        <v>4084</v>
      </c>
      <c r="B917" t="s">
        <v>4085</v>
      </c>
      <c r="C917" t="s">
        <v>2577</v>
      </c>
      <c r="D917" t="s">
        <v>4086</v>
      </c>
      <c r="E917">
        <v>37745</v>
      </c>
      <c r="F917" t="s">
        <v>4087</v>
      </c>
      <c r="G917" t="s">
        <v>4088</v>
      </c>
      <c r="H917">
        <v>13236</v>
      </c>
      <c r="I917" t="s">
        <v>1796</v>
      </c>
      <c r="J917" t="s">
        <v>1797</v>
      </c>
      <c r="K917" t="s">
        <v>39</v>
      </c>
      <c r="L917" t="s">
        <v>70</v>
      </c>
      <c r="M917" t="s">
        <v>860</v>
      </c>
      <c r="N917" t="s">
        <v>5533</v>
      </c>
      <c r="O917" t="s">
        <v>53</v>
      </c>
      <c r="P917" t="s">
        <v>1798</v>
      </c>
      <c r="Q917" t="s">
        <v>5534</v>
      </c>
      <c r="R917" t="s">
        <v>5535</v>
      </c>
      <c r="S917">
        <v>52</v>
      </c>
      <c r="T917">
        <v>1.9</v>
      </c>
      <c r="U917">
        <v>0.11</v>
      </c>
      <c r="V917">
        <v>582</v>
      </c>
      <c r="W917">
        <v>0.89</v>
      </c>
      <c r="X917">
        <v>118</v>
      </c>
      <c r="Y917">
        <v>0.35</v>
      </c>
      <c r="Z917">
        <v>86</v>
      </c>
      <c r="AA917">
        <v>-71</v>
      </c>
      <c r="AB917">
        <v>50</v>
      </c>
      <c r="AC917">
        <v>224</v>
      </c>
      <c r="AD917">
        <v>203</v>
      </c>
      <c r="AE917">
        <v>37885</v>
      </c>
      <c r="AF917">
        <v>37743</v>
      </c>
      <c r="AG917">
        <v>60501</v>
      </c>
      <c r="AH917">
        <v>1.79</v>
      </c>
      <c r="AI917" s="16">
        <v>0.99562715346491781</v>
      </c>
    </row>
    <row r="918" spans="1:35" x14ac:dyDescent="0.3">
      <c r="A918" t="s">
        <v>4089</v>
      </c>
      <c r="B918" t="s">
        <v>4085</v>
      </c>
      <c r="C918" t="s">
        <v>2577</v>
      </c>
      <c r="D918" t="s">
        <v>3405</v>
      </c>
      <c r="E918">
        <v>78043</v>
      </c>
      <c r="F918" t="s">
        <v>4090</v>
      </c>
      <c r="G918">
        <v>93257</v>
      </c>
      <c r="H918">
        <v>0</v>
      </c>
      <c r="I918" t="s">
        <v>1796</v>
      </c>
      <c r="J918" t="s">
        <v>1797</v>
      </c>
      <c r="K918" t="s">
        <v>39</v>
      </c>
      <c r="L918" t="s">
        <v>70</v>
      </c>
      <c r="M918" t="s">
        <v>860</v>
      </c>
      <c r="N918" t="s">
        <v>5533</v>
      </c>
      <c r="O918" t="s">
        <v>53</v>
      </c>
      <c r="P918" t="s">
        <v>1798</v>
      </c>
      <c r="Q918" t="s">
        <v>5534</v>
      </c>
      <c r="R918" t="s">
        <v>5535</v>
      </c>
      <c r="S918">
        <v>52</v>
      </c>
      <c r="T918">
        <v>1.9</v>
      </c>
      <c r="U918">
        <v>0.11</v>
      </c>
      <c r="V918">
        <v>582</v>
      </c>
      <c r="W918">
        <v>0.89</v>
      </c>
      <c r="X918">
        <v>118</v>
      </c>
      <c r="Y918">
        <v>0.35</v>
      </c>
      <c r="Z918">
        <v>86</v>
      </c>
      <c r="AA918">
        <v>-71</v>
      </c>
      <c r="AB918">
        <v>50</v>
      </c>
      <c r="AC918">
        <v>224</v>
      </c>
      <c r="AD918">
        <v>203</v>
      </c>
      <c r="AE918">
        <v>37885</v>
      </c>
      <c r="AF918">
        <v>37743</v>
      </c>
      <c r="AG918">
        <v>60501</v>
      </c>
      <c r="AH918">
        <v>1.79</v>
      </c>
      <c r="AI918" s="16">
        <v>0.53405118177159105</v>
      </c>
    </row>
    <row r="919" spans="1:35" x14ac:dyDescent="0.3">
      <c r="A919" t="s">
        <v>4091</v>
      </c>
      <c r="B919" t="s">
        <v>2586</v>
      </c>
      <c r="C919" t="s">
        <v>4092</v>
      </c>
      <c r="D919" t="s">
        <v>3061</v>
      </c>
      <c r="E919">
        <v>60431</v>
      </c>
      <c r="F919" t="s">
        <v>2627</v>
      </c>
      <c r="G919">
        <v>38611</v>
      </c>
      <c r="H919">
        <v>3780</v>
      </c>
      <c r="I919" t="s">
        <v>775</v>
      </c>
      <c r="J919" t="s">
        <v>776</v>
      </c>
      <c r="K919" t="s">
        <v>39</v>
      </c>
      <c r="L919" t="s">
        <v>53</v>
      </c>
      <c r="M919" t="s">
        <v>773</v>
      </c>
      <c r="N919" t="s">
        <v>4755</v>
      </c>
      <c r="O919" t="s">
        <v>66</v>
      </c>
      <c r="P919" t="s">
        <v>774</v>
      </c>
      <c r="Q919" t="s">
        <v>4601</v>
      </c>
      <c r="R919" t="s">
        <v>5536</v>
      </c>
      <c r="S919">
        <v>1</v>
      </c>
      <c r="T919">
        <v>1.71</v>
      </c>
      <c r="U919">
        <v>0.2</v>
      </c>
      <c r="V919">
        <v>554</v>
      </c>
      <c r="W919">
        <v>1</v>
      </c>
      <c r="X919">
        <v>202</v>
      </c>
      <c r="Y919">
        <v>0.45</v>
      </c>
      <c r="Z919">
        <v>6</v>
      </c>
      <c r="AA919">
        <v>-120</v>
      </c>
      <c r="AB919">
        <v>24</v>
      </c>
      <c r="AC919">
        <v>244</v>
      </c>
      <c r="AD919">
        <v>148</v>
      </c>
      <c r="AE919">
        <v>46140</v>
      </c>
      <c r="AF919">
        <v>60431</v>
      </c>
      <c r="AG919">
        <v>38611</v>
      </c>
      <c r="AH919">
        <v>1.69</v>
      </c>
      <c r="AI919" s="16">
        <v>0.95454545454545459</v>
      </c>
    </row>
    <row r="920" spans="1:35" x14ac:dyDescent="0.3">
      <c r="A920" t="s">
        <v>4093</v>
      </c>
      <c r="B920" t="s">
        <v>2586</v>
      </c>
      <c r="C920" t="s">
        <v>2586</v>
      </c>
      <c r="D920" t="s">
        <v>4094</v>
      </c>
      <c r="E920">
        <v>44830</v>
      </c>
      <c r="F920" t="s">
        <v>2627</v>
      </c>
      <c r="G920">
        <v>38611</v>
      </c>
      <c r="H920">
        <v>960</v>
      </c>
      <c r="I920" t="s">
        <v>771</v>
      </c>
      <c r="J920" t="s">
        <v>772</v>
      </c>
      <c r="K920" t="s">
        <v>39</v>
      </c>
      <c r="L920" t="s">
        <v>87</v>
      </c>
      <c r="M920" t="s">
        <v>1453</v>
      </c>
      <c r="N920" t="s">
        <v>5537</v>
      </c>
      <c r="O920" t="s">
        <v>66</v>
      </c>
      <c r="P920" t="s">
        <v>774</v>
      </c>
      <c r="Q920" t="s">
        <v>4601</v>
      </c>
      <c r="R920" t="s">
        <v>5538</v>
      </c>
      <c r="S920">
        <v>1</v>
      </c>
      <c r="T920">
        <v>1.46</v>
      </c>
      <c r="U920">
        <v>0.2</v>
      </c>
      <c r="V920">
        <v>658</v>
      </c>
      <c r="W920">
        <v>1.25</v>
      </c>
      <c r="X920">
        <v>13</v>
      </c>
      <c r="Y920">
        <v>0.25</v>
      </c>
      <c r="Z920">
        <v>7</v>
      </c>
      <c r="AA920">
        <v>62</v>
      </c>
      <c r="AB920">
        <v>33</v>
      </c>
      <c r="AC920">
        <v>125</v>
      </c>
      <c r="AD920">
        <v>220</v>
      </c>
      <c r="AE920">
        <v>45889</v>
      </c>
      <c r="AF920">
        <v>44830</v>
      </c>
      <c r="AG920">
        <v>38611</v>
      </c>
      <c r="AH920">
        <v>1.44</v>
      </c>
      <c r="AI920" s="16">
        <v>1</v>
      </c>
    </row>
    <row r="921" spans="1:35" x14ac:dyDescent="0.3">
      <c r="A921" t="s">
        <v>4095</v>
      </c>
      <c r="B921" t="s">
        <v>2586</v>
      </c>
      <c r="C921" t="s">
        <v>2586</v>
      </c>
      <c r="D921" t="s">
        <v>4096</v>
      </c>
      <c r="E921">
        <v>46041</v>
      </c>
      <c r="F921" t="s">
        <v>2627</v>
      </c>
      <c r="G921">
        <v>38611</v>
      </c>
      <c r="H921">
        <v>3400</v>
      </c>
      <c r="I921" t="s">
        <v>771</v>
      </c>
      <c r="J921" t="s">
        <v>772</v>
      </c>
      <c r="K921" t="s">
        <v>39</v>
      </c>
      <c r="L921" t="s">
        <v>42</v>
      </c>
      <c r="M921" t="s">
        <v>452</v>
      </c>
      <c r="N921" t="s">
        <v>5539</v>
      </c>
      <c r="O921" t="s">
        <v>66</v>
      </c>
      <c r="P921" t="s">
        <v>774</v>
      </c>
      <c r="Q921" t="s">
        <v>4601</v>
      </c>
      <c r="R921" t="s">
        <v>5540</v>
      </c>
      <c r="S921">
        <v>6</v>
      </c>
      <c r="T921">
        <v>1.6</v>
      </c>
      <c r="U921">
        <v>0.21</v>
      </c>
      <c r="V921">
        <v>532</v>
      </c>
      <c r="W921">
        <v>1.25</v>
      </c>
      <c r="X921">
        <v>118</v>
      </c>
      <c r="Y921">
        <v>0.34</v>
      </c>
      <c r="Z921">
        <v>2</v>
      </c>
      <c r="AA921">
        <v>-54</v>
      </c>
      <c r="AB921">
        <v>-49</v>
      </c>
      <c r="AC921">
        <v>173</v>
      </c>
      <c r="AD921">
        <v>70</v>
      </c>
      <c r="AE921">
        <v>46801</v>
      </c>
      <c r="AF921">
        <v>46041</v>
      </c>
      <c r="AG921">
        <v>38611</v>
      </c>
      <c r="AH921">
        <v>1.59</v>
      </c>
      <c r="AI921" s="16">
        <v>1</v>
      </c>
    </row>
    <row r="922" spans="1:35" x14ac:dyDescent="0.3">
      <c r="A922" t="s">
        <v>4097</v>
      </c>
      <c r="B922" t="s">
        <v>2586</v>
      </c>
      <c r="C922" t="s">
        <v>2586</v>
      </c>
      <c r="D922" t="s">
        <v>3061</v>
      </c>
      <c r="E922">
        <v>60431</v>
      </c>
      <c r="F922" t="s">
        <v>2627</v>
      </c>
      <c r="G922">
        <v>38611</v>
      </c>
      <c r="H922">
        <v>5670</v>
      </c>
      <c r="I922" t="s">
        <v>771</v>
      </c>
      <c r="J922" t="s">
        <v>772</v>
      </c>
      <c r="K922" t="s">
        <v>39</v>
      </c>
      <c r="L922" t="s">
        <v>53</v>
      </c>
      <c r="M922" t="s">
        <v>773</v>
      </c>
      <c r="N922" t="s">
        <v>4755</v>
      </c>
      <c r="O922" t="s">
        <v>66</v>
      </c>
      <c r="P922" t="s">
        <v>774</v>
      </c>
      <c r="Q922" t="s">
        <v>4601</v>
      </c>
      <c r="R922" t="s">
        <v>5541</v>
      </c>
      <c r="S922">
        <v>7</v>
      </c>
      <c r="T922">
        <v>1.71</v>
      </c>
      <c r="U922">
        <v>0.2</v>
      </c>
      <c r="V922">
        <v>554</v>
      </c>
      <c r="W922">
        <v>1.05</v>
      </c>
      <c r="X922">
        <v>76</v>
      </c>
      <c r="Y922">
        <v>0.31</v>
      </c>
      <c r="Z922">
        <v>4</v>
      </c>
      <c r="AA922">
        <v>-49</v>
      </c>
      <c r="AB922">
        <v>12</v>
      </c>
      <c r="AC922">
        <v>245</v>
      </c>
      <c r="AD922">
        <v>208</v>
      </c>
      <c r="AE922">
        <v>60447</v>
      </c>
      <c r="AF922">
        <v>60431</v>
      </c>
      <c r="AG922">
        <v>38611</v>
      </c>
      <c r="AH922">
        <v>1.69</v>
      </c>
      <c r="AI922" s="16">
        <v>1</v>
      </c>
    </row>
    <row r="923" spans="1:35" x14ac:dyDescent="0.3">
      <c r="A923" t="s">
        <v>4098</v>
      </c>
      <c r="B923" t="s">
        <v>2586</v>
      </c>
      <c r="C923" t="s">
        <v>2586</v>
      </c>
      <c r="D923" t="s">
        <v>4099</v>
      </c>
      <c r="E923">
        <v>46755</v>
      </c>
      <c r="F923" t="s">
        <v>2627</v>
      </c>
      <c r="G923">
        <v>38611</v>
      </c>
      <c r="H923">
        <v>9900</v>
      </c>
      <c r="I923" t="s">
        <v>771</v>
      </c>
      <c r="J923" t="s">
        <v>772</v>
      </c>
      <c r="K923" t="s">
        <v>39</v>
      </c>
      <c r="L923" t="s">
        <v>42</v>
      </c>
      <c r="M923" t="s">
        <v>848</v>
      </c>
      <c r="N923" t="s">
        <v>5542</v>
      </c>
      <c r="O923" t="s">
        <v>66</v>
      </c>
      <c r="P923" t="s">
        <v>774</v>
      </c>
      <c r="Q923" t="s">
        <v>4601</v>
      </c>
      <c r="R923" t="s">
        <v>5543</v>
      </c>
      <c r="S923">
        <v>12</v>
      </c>
      <c r="T923">
        <v>1.52</v>
      </c>
      <c r="U923">
        <v>0.21</v>
      </c>
      <c r="V923">
        <v>651</v>
      </c>
      <c r="W923">
        <v>1.61</v>
      </c>
      <c r="X923">
        <v>109</v>
      </c>
      <c r="Y923">
        <v>0.33</v>
      </c>
      <c r="Z923">
        <v>3</v>
      </c>
      <c r="AA923">
        <v>-42</v>
      </c>
      <c r="AB923">
        <v>-52</v>
      </c>
      <c r="AC923">
        <v>167</v>
      </c>
      <c r="AD923">
        <v>73</v>
      </c>
      <c r="AE923">
        <v>46933</v>
      </c>
      <c r="AF923">
        <v>46755</v>
      </c>
      <c r="AG923">
        <v>38611</v>
      </c>
      <c r="AH923">
        <v>1.51</v>
      </c>
      <c r="AI923" s="16">
        <v>0.97999591710893563</v>
      </c>
    </row>
    <row r="924" spans="1:35" x14ac:dyDescent="0.3">
      <c r="A924" t="s">
        <v>4100</v>
      </c>
      <c r="B924" t="s">
        <v>2586</v>
      </c>
      <c r="C924" t="s">
        <v>2586</v>
      </c>
      <c r="D924" t="s">
        <v>4101</v>
      </c>
      <c r="E924">
        <v>43543</v>
      </c>
      <c r="F924" t="s">
        <v>2627</v>
      </c>
      <c r="G924">
        <v>38611</v>
      </c>
      <c r="H924">
        <v>8680</v>
      </c>
      <c r="I924" t="s">
        <v>771</v>
      </c>
      <c r="J924" t="s">
        <v>772</v>
      </c>
      <c r="K924" t="s">
        <v>39</v>
      </c>
      <c r="L924" t="s">
        <v>87</v>
      </c>
      <c r="M924" t="s">
        <v>849</v>
      </c>
      <c r="N924" t="s">
        <v>5544</v>
      </c>
      <c r="O924" t="s">
        <v>66</v>
      </c>
      <c r="P924" t="s">
        <v>774</v>
      </c>
      <c r="Q924" t="s">
        <v>4601</v>
      </c>
      <c r="R924" t="s">
        <v>5545</v>
      </c>
      <c r="S924">
        <v>13</v>
      </c>
      <c r="T924">
        <v>1.28</v>
      </c>
      <c r="U924">
        <v>0.2</v>
      </c>
      <c r="V924">
        <v>679</v>
      </c>
      <c r="W924">
        <v>1.42</v>
      </c>
      <c r="X924">
        <v>106</v>
      </c>
      <c r="Y924">
        <v>0.33</v>
      </c>
      <c r="Z924">
        <v>14</v>
      </c>
      <c r="AA924">
        <v>-105</v>
      </c>
      <c r="AB924">
        <v>-7</v>
      </c>
      <c r="AC924">
        <v>1</v>
      </c>
      <c r="AD924">
        <v>-111</v>
      </c>
      <c r="AE924">
        <v>41056</v>
      </c>
      <c r="AF924">
        <v>43543</v>
      </c>
      <c r="AG924">
        <v>38611</v>
      </c>
      <c r="AH924">
        <v>1.26</v>
      </c>
      <c r="AI924" s="16">
        <v>1</v>
      </c>
    </row>
    <row r="925" spans="1:35" x14ac:dyDescent="0.3">
      <c r="A925" t="s">
        <v>4102</v>
      </c>
      <c r="B925" t="s">
        <v>2586</v>
      </c>
      <c r="C925" t="s">
        <v>2586</v>
      </c>
      <c r="D925" t="s">
        <v>2879</v>
      </c>
      <c r="E925">
        <v>45365</v>
      </c>
      <c r="F925" t="s">
        <v>2627</v>
      </c>
      <c r="G925">
        <v>38611</v>
      </c>
      <c r="H925">
        <v>5400</v>
      </c>
      <c r="I925" t="s">
        <v>771</v>
      </c>
      <c r="J925" t="s">
        <v>772</v>
      </c>
      <c r="K925" t="s">
        <v>39</v>
      </c>
      <c r="L925" t="s">
        <v>87</v>
      </c>
      <c r="M925" t="s">
        <v>1471</v>
      </c>
      <c r="N925" t="s">
        <v>4431</v>
      </c>
      <c r="O925" t="s">
        <v>66</v>
      </c>
      <c r="P925" t="s">
        <v>774</v>
      </c>
      <c r="Q925" t="s">
        <v>4601</v>
      </c>
      <c r="R925" t="s">
        <v>5546</v>
      </c>
      <c r="S925">
        <v>7</v>
      </c>
      <c r="T925">
        <v>1.56</v>
      </c>
      <c r="U925">
        <v>0.2</v>
      </c>
      <c r="V925">
        <v>577</v>
      </c>
      <c r="W925">
        <v>0.97</v>
      </c>
      <c r="X925">
        <v>93</v>
      </c>
      <c r="Y925">
        <v>0.33</v>
      </c>
      <c r="Z925">
        <v>4</v>
      </c>
      <c r="AA925">
        <v>-133</v>
      </c>
      <c r="AB925">
        <v>31</v>
      </c>
      <c r="AC925">
        <v>288</v>
      </c>
      <c r="AD925">
        <v>186</v>
      </c>
      <c r="AE925">
        <v>43162</v>
      </c>
      <c r="AF925">
        <v>45365</v>
      </c>
      <c r="AG925">
        <v>38611</v>
      </c>
      <c r="AH925">
        <v>1.54</v>
      </c>
      <c r="AI925" s="16">
        <v>1</v>
      </c>
    </row>
    <row r="926" spans="1:35" x14ac:dyDescent="0.3">
      <c r="A926" t="s">
        <v>4103</v>
      </c>
      <c r="B926" t="s">
        <v>2604</v>
      </c>
      <c r="C926" t="s">
        <v>2562</v>
      </c>
      <c r="D926" t="s">
        <v>3415</v>
      </c>
      <c r="E926">
        <v>46016</v>
      </c>
      <c r="F926" t="s">
        <v>2773</v>
      </c>
      <c r="G926">
        <v>28273</v>
      </c>
      <c r="H926">
        <v>1104.94</v>
      </c>
      <c r="I926" t="s">
        <v>123</v>
      </c>
      <c r="J926" t="s">
        <v>124</v>
      </c>
      <c r="K926" t="s">
        <v>39</v>
      </c>
      <c r="L926" t="s">
        <v>42</v>
      </c>
      <c r="M926" t="s">
        <v>921</v>
      </c>
      <c r="N926" t="s">
        <v>4914</v>
      </c>
      <c r="O926" t="s">
        <v>68</v>
      </c>
      <c r="P926" t="s">
        <v>184</v>
      </c>
      <c r="Q926" t="s">
        <v>4333</v>
      </c>
      <c r="R926" t="s">
        <v>5547</v>
      </c>
      <c r="S926">
        <v>1</v>
      </c>
      <c r="T926">
        <v>2.02</v>
      </c>
      <c r="U926">
        <v>0.12</v>
      </c>
      <c r="V926">
        <v>547</v>
      </c>
      <c r="W926">
        <v>1.05</v>
      </c>
      <c r="X926">
        <v>32</v>
      </c>
      <c r="Y926">
        <v>0.25</v>
      </c>
      <c r="Z926">
        <v>89</v>
      </c>
      <c r="AA926">
        <v>-16</v>
      </c>
      <c r="AB926">
        <v>-1</v>
      </c>
      <c r="AC926">
        <v>76</v>
      </c>
      <c r="AD926">
        <v>59</v>
      </c>
      <c r="AE926">
        <v>46933</v>
      </c>
      <c r="AF926">
        <v>46011</v>
      </c>
      <c r="AG926">
        <v>28201</v>
      </c>
      <c r="AH926">
        <v>1.92</v>
      </c>
      <c r="AI926" s="16">
        <v>0.95789473684210524</v>
      </c>
    </row>
    <row r="927" spans="1:35" x14ac:dyDescent="0.3">
      <c r="A927" t="s">
        <v>4104</v>
      </c>
      <c r="B927" t="s">
        <v>2604</v>
      </c>
      <c r="C927" t="s">
        <v>2562</v>
      </c>
      <c r="D927" t="s">
        <v>3415</v>
      </c>
      <c r="E927">
        <v>46016</v>
      </c>
      <c r="F927" t="s">
        <v>2896</v>
      </c>
      <c r="G927">
        <v>37809</v>
      </c>
      <c r="H927">
        <v>812.7</v>
      </c>
      <c r="I927" t="s">
        <v>123</v>
      </c>
      <c r="J927" t="s">
        <v>124</v>
      </c>
      <c r="K927" t="s">
        <v>39</v>
      </c>
      <c r="L927" t="s">
        <v>42</v>
      </c>
      <c r="M927" t="s">
        <v>921</v>
      </c>
      <c r="N927" t="s">
        <v>4914</v>
      </c>
      <c r="O927" t="s">
        <v>70</v>
      </c>
      <c r="P927" t="s">
        <v>563</v>
      </c>
      <c r="Q927" t="s">
        <v>4448</v>
      </c>
      <c r="R927" t="s">
        <v>5548</v>
      </c>
      <c r="S927">
        <v>1</v>
      </c>
      <c r="T927">
        <v>2.1</v>
      </c>
      <c r="U927">
        <v>0.09</v>
      </c>
      <c r="V927">
        <v>387</v>
      </c>
      <c r="W927">
        <v>0.42</v>
      </c>
      <c r="X927">
        <v>9</v>
      </c>
      <c r="Y927">
        <v>0.25</v>
      </c>
      <c r="Z927">
        <v>47</v>
      </c>
      <c r="AA927">
        <v>-16</v>
      </c>
      <c r="AB927">
        <v>83</v>
      </c>
      <c r="AC927">
        <v>189</v>
      </c>
      <c r="AD927">
        <v>256</v>
      </c>
      <c r="AE927">
        <v>46064</v>
      </c>
      <c r="AF927">
        <v>46011</v>
      </c>
      <c r="AG927">
        <v>37809</v>
      </c>
      <c r="AH927">
        <v>1.97</v>
      </c>
      <c r="AI927" s="16">
        <v>0.95789473684210524</v>
      </c>
    </row>
    <row r="928" spans="1:35" x14ac:dyDescent="0.3">
      <c r="A928" t="s">
        <v>4105</v>
      </c>
      <c r="B928" t="s">
        <v>2604</v>
      </c>
      <c r="C928" t="s">
        <v>2562</v>
      </c>
      <c r="D928" t="s">
        <v>3415</v>
      </c>
      <c r="E928">
        <v>46016</v>
      </c>
      <c r="F928" t="s">
        <v>2852</v>
      </c>
      <c r="G928">
        <v>30180</v>
      </c>
      <c r="H928">
        <v>1112.8</v>
      </c>
      <c r="I928" t="s">
        <v>123</v>
      </c>
      <c r="J928" t="s">
        <v>124</v>
      </c>
      <c r="K928" t="s">
        <v>39</v>
      </c>
      <c r="L928" t="s">
        <v>42</v>
      </c>
      <c r="M928" t="s">
        <v>921</v>
      </c>
      <c r="N928" t="s">
        <v>4914</v>
      </c>
      <c r="O928" t="s">
        <v>50</v>
      </c>
      <c r="P928" t="s">
        <v>390</v>
      </c>
      <c r="Q928" t="s">
        <v>4405</v>
      </c>
      <c r="R928" t="s">
        <v>5549</v>
      </c>
      <c r="S928">
        <v>1</v>
      </c>
      <c r="T928">
        <v>2.08</v>
      </c>
      <c r="U928">
        <v>0.1</v>
      </c>
      <c r="V928">
        <v>535</v>
      </c>
      <c r="W928">
        <v>1.05</v>
      </c>
      <c r="X928">
        <v>10</v>
      </c>
      <c r="Y928">
        <v>0.25</v>
      </c>
      <c r="Z928">
        <v>69</v>
      </c>
      <c r="AA928">
        <v>-16</v>
      </c>
      <c r="AB928">
        <v>-1</v>
      </c>
      <c r="AC928">
        <v>185</v>
      </c>
      <c r="AD928">
        <v>168</v>
      </c>
      <c r="AE928">
        <v>46064</v>
      </c>
      <c r="AF928">
        <v>46011</v>
      </c>
      <c r="AG928">
        <v>30180</v>
      </c>
      <c r="AH928">
        <v>1.96</v>
      </c>
      <c r="AI928" s="16">
        <v>0.96444444444444444</v>
      </c>
    </row>
    <row r="929" spans="1:35" x14ac:dyDescent="0.3">
      <c r="A929" t="s">
        <v>4106</v>
      </c>
      <c r="B929" t="s">
        <v>2604</v>
      </c>
      <c r="C929" t="s">
        <v>2562</v>
      </c>
      <c r="D929" t="s">
        <v>2976</v>
      </c>
      <c r="E929">
        <v>27203</v>
      </c>
      <c r="F929" t="s">
        <v>2890</v>
      </c>
      <c r="G929">
        <v>43123</v>
      </c>
      <c r="H929">
        <v>3481.5</v>
      </c>
      <c r="I929" t="s">
        <v>123</v>
      </c>
      <c r="J929" t="s">
        <v>124</v>
      </c>
      <c r="K929" t="s">
        <v>39</v>
      </c>
      <c r="L929" t="s">
        <v>68</v>
      </c>
      <c r="M929" t="s">
        <v>512</v>
      </c>
      <c r="N929" t="s">
        <v>4519</v>
      </c>
      <c r="O929" t="s">
        <v>87</v>
      </c>
      <c r="P929" t="s">
        <v>233</v>
      </c>
      <c r="Q929" t="s">
        <v>4442</v>
      </c>
      <c r="R929" t="s">
        <v>5550</v>
      </c>
      <c r="S929">
        <v>5</v>
      </c>
      <c r="T929">
        <v>1.65</v>
      </c>
      <c r="U929">
        <v>0.12</v>
      </c>
      <c r="V929">
        <v>422</v>
      </c>
      <c r="W929">
        <v>0.78</v>
      </c>
      <c r="X929">
        <v>67</v>
      </c>
      <c r="Y929">
        <v>0.28999999999999998</v>
      </c>
      <c r="Z929">
        <v>79</v>
      </c>
      <c r="AA929">
        <v>-90</v>
      </c>
      <c r="AB929">
        <v>25</v>
      </c>
      <c r="AC929">
        <v>80</v>
      </c>
      <c r="AD929">
        <v>15</v>
      </c>
      <c r="AE929">
        <v>28201</v>
      </c>
      <c r="AF929">
        <v>27203</v>
      </c>
      <c r="AG929">
        <v>43123</v>
      </c>
      <c r="AH929">
        <v>1.55</v>
      </c>
      <c r="AI929" s="16">
        <v>0.96190476190476193</v>
      </c>
    </row>
    <row r="930" spans="1:35" x14ac:dyDescent="0.3">
      <c r="A930" t="s">
        <v>4107</v>
      </c>
      <c r="B930" t="s">
        <v>2604</v>
      </c>
      <c r="C930" t="s">
        <v>2562</v>
      </c>
      <c r="D930" t="s">
        <v>4108</v>
      </c>
      <c r="E930">
        <v>61006</v>
      </c>
      <c r="F930" t="s">
        <v>4109</v>
      </c>
      <c r="G930">
        <v>30241</v>
      </c>
      <c r="H930">
        <v>1791</v>
      </c>
      <c r="I930" t="s">
        <v>123</v>
      </c>
      <c r="J930" t="s">
        <v>124</v>
      </c>
      <c r="K930" t="s">
        <v>39</v>
      </c>
      <c r="L930" t="s">
        <v>53</v>
      </c>
      <c r="M930" t="s">
        <v>733</v>
      </c>
      <c r="N930" t="s">
        <v>5551</v>
      </c>
      <c r="O930" t="s">
        <v>50</v>
      </c>
      <c r="P930" t="s">
        <v>734</v>
      </c>
      <c r="Q930" t="s">
        <v>5552</v>
      </c>
      <c r="R930" t="s">
        <v>5553</v>
      </c>
      <c r="S930">
        <v>1</v>
      </c>
      <c r="T930">
        <v>2.25</v>
      </c>
      <c r="U930">
        <v>0.1</v>
      </c>
      <c r="V930">
        <v>796</v>
      </c>
      <c r="W930">
        <v>1.81</v>
      </c>
      <c r="X930">
        <v>201</v>
      </c>
      <c r="Y930">
        <v>0.45</v>
      </c>
      <c r="Z930">
        <v>87</v>
      </c>
      <c r="AA930">
        <v>-116</v>
      </c>
      <c r="AB930">
        <v>-2</v>
      </c>
      <c r="AC930">
        <v>349</v>
      </c>
      <c r="AD930">
        <v>231</v>
      </c>
      <c r="AE930">
        <v>61832</v>
      </c>
      <c r="AF930">
        <v>61006</v>
      </c>
      <c r="AG930">
        <v>30240</v>
      </c>
      <c r="AH930">
        <v>2.13</v>
      </c>
      <c r="AI930" s="16">
        <v>0.96097560975609753</v>
      </c>
    </row>
    <row r="931" spans="1:35" x14ac:dyDescent="0.3">
      <c r="A931" t="s">
        <v>4110</v>
      </c>
      <c r="B931" t="s">
        <v>2604</v>
      </c>
      <c r="C931" t="s">
        <v>2562</v>
      </c>
      <c r="D931" t="s">
        <v>4108</v>
      </c>
      <c r="E931">
        <v>61006</v>
      </c>
      <c r="F931" t="s">
        <v>2896</v>
      </c>
      <c r="G931">
        <v>37809</v>
      </c>
      <c r="H931">
        <v>1380.3</v>
      </c>
      <c r="I931" t="s">
        <v>123</v>
      </c>
      <c r="J931" t="s">
        <v>124</v>
      </c>
      <c r="K931" t="s">
        <v>39</v>
      </c>
      <c r="L931" t="s">
        <v>53</v>
      </c>
      <c r="M931" t="s">
        <v>733</v>
      </c>
      <c r="N931" t="s">
        <v>5551</v>
      </c>
      <c r="O931" t="s">
        <v>70</v>
      </c>
      <c r="P931" t="s">
        <v>563</v>
      </c>
      <c r="Q931" t="s">
        <v>4448</v>
      </c>
      <c r="R931" t="s">
        <v>5554</v>
      </c>
      <c r="S931">
        <v>2</v>
      </c>
      <c r="T931">
        <v>2.15</v>
      </c>
      <c r="U931">
        <v>0.08</v>
      </c>
      <c r="V931">
        <v>642</v>
      </c>
      <c r="W931">
        <v>1.17</v>
      </c>
      <c r="X931">
        <v>76</v>
      </c>
      <c r="Y931">
        <v>0.3</v>
      </c>
      <c r="Z931">
        <v>153</v>
      </c>
      <c r="AA931">
        <v>-116</v>
      </c>
      <c r="AB931">
        <v>10</v>
      </c>
      <c r="AC931">
        <v>59</v>
      </c>
      <c r="AD931">
        <v>-47</v>
      </c>
      <c r="AE931">
        <v>53545</v>
      </c>
      <c r="AF931">
        <v>61006</v>
      </c>
      <c r="AG931">
        <v>37809</v>
      </c>
      <c r="AH931">
        <v>2.0099999999999998</v>
      </c>
      <c r="AI931" s="16">
        <v>0.95897435897435901</v>
      </c>
    </row>
    <row r="932" spans="1:35" x14ac:dyDescent="0.3">
      <c r="A932" t="s">
        <v>4111</v>
      </c>
      <c r="B932" t="s">
        <v>2604</v>
      </c>
      <c r="C932" t="s">
        <v>2562</v>
      </c>
      <c r="D932" t="s">
        <v>4112</v>
      </c>
      <c r="E932">
        <v>30204</v>
      </c>
      <c r="F932" t="s">
        <v>2890</v>
      </c>
      <c r="G932">
        <v>43123</v>
      </c>
      <c r="H932">
        <v>864.32</v>
      </c>
      <c r="I932" t="s">
        <v>123</v>
      </c>
      <c r="J932" t="s">
        <v>124</v>
      </c>
      <c r="K932" t="s">
        <v>39</v>
      </c>
      <c r="L932" t="s">
        <v>50</v>
      </c>
      <c r="M932" t="s">
        <v>662</v>
      </c>
      <c r="N932" t="s">
        <v>5555</v>
      </c>
      <c r="O932" t="s">
        <v>87</v>
      </c>
      <c r="P932" t="s">
        <v>233</v>
      </c>
      <c r="Q932" t="s">
        <v>4442</v>
      </c>
      <c r="R932" t="s">
        <v>5556</v>
      </c>
      <c r="S932">
        <v>1</v>
      </c>
      <c r="T932">
        <v>1.48</v>
      </c>
      <c r="U932">
        <v>0.11</v>
      </c>
      <c r="V932">
        <v>584</v>
      </c>
      <c r="W932">
        <v>1</v>
      </c>
      <c r="X932">
        <v>415</v>
      </c>
      <c r="Y932">
        <v>0.7</v>
      </c>
      <c r="Z932">
        <v>57</v>
      </c>
      <c r="AA932">
        <v>-82</v>
      </c>
      <c r="AB932">
        <v>24</v>
      </c>
      <c r="AC932">
        <v>-54</v>
      </c>
      <c r="AD932">
        <v>-112</v>
      </c>
      <c r="AE932">
        <v>27601</v>
      </c>
      <c r="AF932">
        <v>30204</v>
      </c>
      <c r="AG932">
        <v>43123</v>
      </c>
      <c r="AH932">
        <v>1.37</v>
      </c>
      <c r="AI932" s="16">
        <v>0.95723507539301955</v>
      </c>
    </row>
    <row r="933" spans="1:35" x14ac:dyDescent="0.3">
      <c r="A933" t="s">
        <v>4113</v>
      </c>
      <c r="B933" t="s">
        <v>2604</v>
      </c>
      <c r="C933" t="s">
        <v>2562</v>
      </c>
      <c r="D933" t="s">
        <v>4112</v>
      </c>
      <c r="E933">
        <v>30204</v>
      </c>
      <c r="F933" t="s">
        <v>2635</v>
      </c>
      <c r="G933">
        <v>38111</v>
      </c>
      <c r="H933">
        <v>3531.15</v>
      </c>
      <c r="I933" t="s">
        <v>123</v>
      </c>
      <c r="J933" t="s">
        <v>124</v>
      </c>
      <c r="K933" t="s">
        <v>39</v>
      </c>
      <c r="L933" t="s">
        <v>50</v>
      </c>
      <c r="M933" t="s">
        <v>662</v>
      </c>
      <c r="N933" t="s">
        <v>5555</v>
      </c>
      <c r="O933" t="s">
        <v>70</v>
      </c>
      <c r="P933" t="s">
        <v>75</v>
      </c>
      <c r="Q933" t="s">
        <v>4419</v>
      </c>
      <c r="R933" t="s">
        <v>5557</v>
      </c>
      <c r="S933">
        <v>6</v>
      </c>
      <c r="T933">
        <v>1.43</v>
      </c>
      <c r="U933">
        <v>7.0000000000000007E-2</v>
      </c>
      <c r="V933">
        <v>413</v>
      </c>
      <c r="W933">
        <v>1.25</v>
      </c>
      <c r="X933">
        <v>69</v>
      </c>
      <c r="Y933">
        <v>0.3</v>
      </c>
      <c r="Z933">
        <v>55</v>
      </c>
      <c r="AA933">
        <v>-82</v>
      </c>
      <c r="AB933">
        <v>-86</v>
      </c>
      <c r="AC933">
        <v>-41</v>
      </c>
      <c r="AD933">
        <v>-209</v>
      </c>
      <c r="AE933">
        <v>30012</v>
      </c>
      <c r="AF933">
        <v>30204</v>
      </c>
      <c r="AG933">
        <v>38101</v>
      </c>
      <c r="AH933">
        <v>1.28</v>
      </c>
      <c r="AI933" s="16">
        <v>0.94989524368425782</v>
      </c>
    </row>
    <row r="934" spans="1:35" x14ac:dyDescent="0.3">
      <c r="A934" t="s">
        <v>4114</v>
      </c>
      <c r="B934" t="s">
        <v>2604</v>
      </c>
      <c r="C934" t="s">
        <v>2562</v>
      </c>
      <c r="D934" t="s">
        <v>3441</v>
      </c>
      <c r="E934">
        <v>30701</v>
      </c>
      <c r="F934" t="s">
        <v>2635</v>
      </c>
      <c r="G934">
        <v>38111</v>
      </c>
      <c r="H934">
        <v>1737.75</v>
      </c>
      <c r="I934" t="s">
        <v>123</v>
      </c>
      <c r="J934" t="s">
        <v>124</v>
      </c>
      <c r="K934" t="s">
        <v>39</v>
      </c>
      <c r="L934" t="s">
        <v>50</v>
      </c>
      <c r="M934" t="s">
        <v>399</v>
      </c>
      <c r="N934" t="s">
        <v>4415</v>
      </c>
      <c r="O934" t="s">
        <v>70</v>
      </c>
      <c r="P934" t="s">
        <v>75</v>
      </c>
      <c r="Q934" t="s">
        <v>4419</v>
      </c>
      <c r="R934" t="s">
        <v>5558</v>
      </c>
      <c r="S934">
        <v>6</v>
      </c>
      <c r="T934">
        <v>1.48</v>
      </c>
      <c r="U934">
        <v>7.0000000000000007E-2</v>
      </c>
      <c r="V934">
        <v>401</v>
      </c>
      <c r="W934">
        <v>0.77</v>
      </c>
      <c r="X934">
        <v>40</v>
      </c>
      <c r="Y934">
        <v>0.27</v>
      </c>
      <c r="Z934">
        <v>57</v>
      </c>
      <c r="AA934">
        <v>-3</v>
      </c>
      <c r="AB934">
        <v>27</v>
      </c>
      <c r="AC934">
        <v>98</v>
      </c>
      <c r="AD934">
        <v>122</v>
      </c>
      <c r="AE934">
        <v>30301</v>
      </c>
      <c r="AF934">
        <v>30253</v>
      </c>
      <c r="AG934">
        <v>38101</v>
      </c>
      <c r="AH934">
        <v>1.33</v>
      </c>
      <c r="AI934" s="16">
        <v>0.78252631578947374</v>
      </c>
    </row>
    <row r="935" spans="1:35" x14ac:dyDescent="0.3">
      <c r="A935" t="s">
        <v>4115</v>
      </c>
      <c r="B935" t="s">
        <v>2604</v>
      </c>
      <c r="C935" t="s">
        <v>2562</v>
      </c>
      <c r="D935" t="s">
        <v>2773</v>
      </c>
      <c r="E935">
        <v>28273</v>
      </c>
      <c r="F935" t="s">
        <v>3800</v>
      </c>
      <c r="G935">
        <v>46140</v>
      </c>
      <c r="H935">
        <v>2462.4</v>
      </c>
      <c r="I935" t="s">
        <v>123</v>
      </c>
      <c r="J935" t="s">
        <v>124</v>
      </c>
      <c r="K935" t="s">
        <v>39</v>
      </c>
      <c r="L935" t="s">
        <v>68</v>
      </c>
      <c r="M935" t="s">
        <v>184</v>
      </c>
      <c r="N935" t="s">
        <v>4333</v>
      </c>
      <c r="O935" t="s">
        <v>42</v>
      </c>
      <c r="P935" t="s">
        <v>62</v>
      </c>
      <c r="Q935" t="s">
        <v>5269</v>
      </c>
      <c r="R935" t="s">
        <v>5559</v>
      </c>
      <c r="S935">
        <v>3</v>
      </c>
      <c r="T935">
        <v>1.52</v>
      </c>
      <c r="U935">
        <v>0.09</v>
      </c>
      <c r="V935">
        <v>540</v>
      </c>
      <c r="W935">
        <v>1.4</v>
      </c>
      <c r="X935">
        <v>21</v>
      </c>
      <c r="Y935">
        <v>0.25</v>
      </c>
      <c r="Z935">
        <v>107</v>
      </c>
      <c r="AA935">
        <v>-114</v>
      </c>
      <c r="AB935">
        <v>-84</v>
      </c>
      <c r="AC935">
        <v>-43</v>
      </c>
      <c r="AD935">
        <v>-241</v>
      </c>
      <c r="AE935">
        <v>28134</v>
      </c>
      <c r="AF935">
        <v>28201</v>
      </c>
      <c r="AG935">
        <v>46140</v>
      </c>
      <c r="AH935">
        <v>1.39</v>
      </c>
      <c r="AI935" s="16">
        <v>0.95789473684210524</v>
      </c>
    </row>
    <row r="936" spans="1:35" x14ac:dyDescent="0.3">
      <c r="A936" t="s">
        <v>4116</v>
      </c>
      <c r="B936" t="s">
        <v>2604</v>
      </c>
      <c r="C936" t="s">
        <v>2562</v>
      </c>
      <c r="D936" t="s">
        <v>4117</v>
      </c>
      <c r="E936">
        <v>30705</v>
      </c>
      <c r="F936" t="s">
        <v>2635</v>
      </c>
      <c r="G936">
        <v>38111</v>
      </c>
      <c r="H936">
        <v>550</v>
      </c>
      <c r="I936" t="s">
        <v>123</v>
      </c>
      <c r="J936" t="s">
        <v>124</v>
      </c>
      <c r="K936" t="s">
        <v>39</v>
      </c>
      <c r="L936" t="s">
        <v>50</v>
      </c>
      <c r="M936" t="s">
        <v>609</v>
      </c>
      <c r="N936" t="s">
        <v>5560</v>
      </c>
      <c r="O936" t="s">
        <v>70</v>
      </c>
      <c r="P936" t="s">
        <v>75</v>
      </c>
      <c r="Q936" t="s">
        <v>4419</v>
      </c>
      <c r="R936" t="s">
        <v>5561</v>
      </c>
      <c r="S936">
        <v>1</v>
      </c>
      <c r="T936">
        <v>1.59</v>
      </c>
      <c r="U936">
        <v>0.11</v>
      </c>
      <c r="V936">
        <v>345</v>
      </c>
      <c r="W936">
        <v>0.84</v>
      </c>
      <c r="X936">
        <v>110</v>
      </c>
      <c r="Y936">
        <v>0.35</v>
      </c>
      <c r="Z936">
        <v>34</v>
      </c>
      <c r="AA936">
        <v>-175</v>
      </c>
      <c r="AB936">
        <v>-2</v>
      </c>
      <c r="AC936">
        <v>139</v>
      </c>
      <c r="AD936">
        <v>-38</v>
      </c>
      <c r="AE936">
        <v>30301</v>
      </c>
      <c r="AF936">
        <v>30705</v>
      </c>
      <c r="AG936">
        <v>38101</v>
      </c>
      <c r="AH936">
        <v>1.48</v>
      </c>
      <c r="AI936" s="16">
        <v>0.9555555555555556</v>
      </c>
    </row>
    <row r="937" spans="1:35" x14ac:dyDescent="0.3">
      <c r="A937" t="s">
        <v>4118</v>
      </c>
      <c r="B937" t="s">
        <v>2604</v>
      </c>
      <c r="C937" t="s">
        <v>2562</v>
      </c>
      <c r="D937" t="s">
        <v>3069</v>
      </c>
      <c r="E937">
        <v>60607</v>
      </c>
      <c r="F937" t="s">
        <v>4119</v>
      </c>
      <c r="G937">
        <v>30117</v>
      </c>
      <c r="H937">
        <v>2791.64</v>
      </c>
      <c r="I937" t="s">
        <v>123</v>
      </c>
      <c r="J937" t="s">
        <v>124</v>
      </c>
      <c r="K937" t="s">
        <v>39</v>
      </c>
      <c r="L937" t="s">
        <v>53</v>
      </c>
      <c r="M937" t="s">
        <v>159</v>
      </c>
      <c r="N937" t="s">
        <v>5095</v>
      </c>
      <c r="O937" t="s">
        <v>50</v>
      </c>
      <c r="P937" t="s">
        <v>381</v>
      </c>
      <c r="Q937" t="s">
        <v>5562</v>
      </c>
      <c r="R937" t="s">
        <v>5563</v>
      </c>
      <c r="S937">
        <v>2</v>
      </c>
      <c r="T937">
        <v>2.02</v>
      </c>
      <c r="U937">
        <v>0.12</v>
      </c>
      <c r="V937">
        <v>691</v>
      </c>
      <c r="W937">
        <v>1.39</v>
      </c>
      <c r="X937">
        <v>77</v>
      </c>
      <c r="Y937">
        <v>0.33</v>
      </c>
      <c r="Z937">
        <v>92</v>
      </c>
      <c r="AA937">
        <v>-224</v>
      </c>
      <c r="AB937">
        <v>0</v>
      </c>
      <c r="AC937">
        <v>144</v>
      </c>
      <c r="AD937">
        <v>-80</v>
      </c>
      <c r="AE937">
        <v>46341</v>
      </c>
      <c r="AF937">
        <v>60601</v>
      </c>
      <c r="AG937">
        <v>30116</v>
      </c>
      <c r="AH937">
        <v>1.92</v>
      </c>
      <c r="AI937" s="16">
        <v>0.95675675675675675</v>
      </c>
    </row>
    <row r="938" spans="1:35" x14ac:dyDescent="0.3">
      <c r="A938" t="s">
        <v>4120</v>
      </c>
      <c r="B938" t="s">
        <v>2604</v>
      </c>
      <c r="C938" t="s">
        <v>2562</v>
      </c>
      <c r="D938" t="s">
        <v>2727</v>
      </c>
      <c r="E938">
        <v>47201</v>
      </c>
      <c r="F938" t="s">
        <v>2935</v>
      </c>
      <c r="G938">
        <v>76177</v>
      </c>
      <c r="H938">
        <v>1616.4</v>
      </c>
      <c r="I938" t="s">
        <v>123</v>
      </c>
      <c r="J938" t="s">
        <v>124</v>
      </c>
      <c r="K938" t="s">
        <v>39</v>
      </c>
      <c r="L938" t="s">
        <v>42</v>
      </c>
      <c r="M938" t="s">
        <v>393</v>
      </c>
      <c r="N938" t="s">
        <v>4290</v>
      </c>
      <c r="O938" t="s">
        <v>76</v>
      </c>
      <c r="P938" t="s">
        <v>804</v>
      </c>
      <c r="Q938" t="s">
        <v>4482</v>
      </c>
      <c r="R938" t="s">
        <v>5564</v>
      </c>
      <c r="S938">
        <v>1</v>
      </c>
      <c r="T938">
        <v>1.8</v>
      </c>
      <c r="U938">
        <v>0.1</v>
      </c>
      <c r="V938">
        <v>898</v>
      </c>
      <c r="W938">
        <v>1.68</v>
      </c>
      <c r="X938">
        <v>24</v>
      </c>
      <c r="Y938">
        <v>0.25</v>
      </c>
      <c r="Z938">
        <v>108</v>
      </c>
      <c r="AA938">
        <v>-50</v>
      </c>
      <c r="AB938">
        <v>0</v>
      </c>
      <c r="AC938">
        <v>16</v>
      </c>
      <c r="AD938">
        <v>-34</v>
      </c>
      <c r="AE938">
        <v>46131</v>
      </c>
      <c r="AF938">
        <v>47201</v>
      </c>
      <c r="AG938">
        <v>76101</v>
      </c>
      <c r="AH938">
        <v>1.68</v>
      </c>
      <c r="AI938" s="16">
        <v>0.96</v>
      </c>
    </row>
    <row r="939" spans="1:35" x14ac:dyDescent="0.3">
      <c r="A939" t="s">
        <v>4121</v>
      </c>
      <c r="B939" t="s">
        <v>2604</v>
      </c>
      <c r="C939" t="s">
        <v>2562</v>
      </c>
      <c r="D939" t="s">
        <v>2727</v>
      </c>
      <c r="E939">
        <v>47201</v>
      </c>
      <c r="F939" t="s">
        <v>4109</v>
      </c>
      <c r="G939">
        <v>30241</v>
      </c>
      <c r="H939">
        <v>2156.6</v>
      </c>
      <c r="I939" t="s">
        <v>123</v>
      </c>
      <c r="J939" t="s">
        <v>124</v>
      </c>
      <c r="K939" t="s">
        <v>39</v>
      </c>
      <c r="L939" t="s">
        <v>42</v>
      </c>
      <c r="M939" t="s">
        <v>393</v>
      </c>
      <c r="N939" t="s">
        <v>4290</v>
      </c>
      <c r="O939" t="s">
        <v>50</v>
      </c>
      <c r="P939" t="s">
        <v>734</v>
      </c>
      <c r="Q939" t="s">
        <v>5552</v>
      </c>
      <c r="R939" t="s">
        <v>5565</v>
      </c>
      <c r="S939">
        <v>2</v>
      </c>
      <c r="T939">
        <v>2.0499999999999998</v>
      </c>
      <c r="U939">
        <v>0.11</v>
      </c>
      <c r="V939">
        <v>526</v>
      </c>
      <c r="W939">
        <v>1.0900000000000001</v>
      </c>
      <c r="X939">
        <v>26</v>
      </c>
      <c r="Y939">
        <v>0.25</v>
      </c>
      <c r="Z939">
        <v>67</v>
      </c>
      <c r="AA939">
        <v>-50</v>
      </c>
      <c r="AB939">
        <v>-11</v>
      </c>
      <c r="AC939">
        <v>252</v>
      </c>
      <c r="AD939">
        <v>191</v>
      </c>
      <c r="AE939">
        <v>47265</v>
      </c>
      <c r="AF939">
        <v>47201</v>
      </c>
      <c r="AG939">
        <v>30240</v>
      </c>
      <c r="AH939">
        <v>1.94</v>
      </c>
      <c r="AI939" s="16">
        <v>0.95789473684210524</v>
      </c>
    </row>
    <row r="940" spans="1:35" x14ac:dyDescent="0.3">
      <c r="A940" t="s">
        <v>4122</v>
      </c>
      <c r="B940" t="s">
        <v>2604</v>
      </c>
      <c r="C940" t="s">
        <v>2562</v>
      </c>
      <c r="D940" t="s">
        <v>3072</v>
      </c>
      <c r="E940">
        <v>30019</v>
      </c>
      <c r="F940" t="s">
        <v>2635</v>
      </c>
      <c r="G940">
        <v>38111</v>
      </c>
      <c r="H940">
        <v>594.96</v>
      </c>
      <c r="I940" t="s">
        <v>123</v>
      </c>
      <c r="J940" t="s">
        <v>124</v>
      </c>
      <c r="K940" t="s">
        <v>39</v>
      </c>
      <c r="L940" t="s">
        <v>50</v>
      </c>
      <c r="M940" t="s">
        <v>542</v>
      </c>
      <c r="N940" t="s">
        <v>4606</v>
      </c>
      <c r="O940" t="s">
        <v>70</v>
      </c>
      <c r="P940" t="s">
        <v>75</v>
      </c>
      <c r="Q940" t="s">
        <v>4419</v>
      </c>
      <c r="R940" t="s">
        <v>5566</v>
      </c>
      <c r="S940">
        <v>2</v>
      </c>
      <c r="T940">
        <v>1.48</v>
      </c>
      <c r="U940">
        <v>7.0000000000000007E-2</v>
      </c>
      <c r="V940">
        <v>402</v>
      </c>
      <c r="W940">
        <v>0.7</v>
      </c>
      <c r="X940">
        <v>42</v>
      </c>
      <c r="Y940">
        <v>0.28000000000000003</v>
      </c>
      <c r="Z940">
        <v>58</v>
      </c>
      <c r="AA940">
        <v>-18</v>
      </c>
      <c r="AB940">
        <v>44</v>
      </c>
      <c r="AC940">
        <v>97</v>
      </c>
      <c r="AD940">
        <v>123</v>
      </c>
      <c r="AE940">
        <v>30128</v>
      </c>
      <c r="AF940">
        <v>30211</v>
      </c>
      <c r="AG940">
        <v>38101</v>
      </c>
      <c r="AH940">
        <v>1.33</v>
      </c>
      <c r="AI940" s="16">
        <v>0.95428571428571429</v>
      </c>
    </row>
    <row r="941" spans="1:35" x14ac:dyDescent="0.3">
      <c r="A941" t="s">
        <v>4123</v>
      </c>
      <c r="B941" t="s">
        <v>2604</v>
      </c>
      <c r="C941" t="s">
        <v>2562</v>
      </c>
      <c r="D941" t="s">
        <v>3462</v>
      </c>
      <c r="E941">
        <v>30721</v>
      </c>
      <c r="F941" t="s">
        <v>2808</v>
      </c>
      <c r="G941">
        <v>43228</v>
      </c>
      <c r="H941">
        <v>713.91</v>
      </c>
      <c r="I941" t="s">
        <v>123</v>
      </c>
      <c r="J941" t="s">
        <v>124</v>
      </c>
      <c r="K941" t="s">
        <v>39</v>
      </c>
      <c r="L941" t="s">
        <v>50</v>
      </c>
      <c r="M941" t="s">
        <v>598</v>
      </c>
      <c r="N941" t="s">
        <v>4960</v>
      </c>
      <c r="O941" t="s">
        <v>87</v>
      </c>
      <c r="P941" t="s">
        <v>393</v>
      </c>
      <c r="Q941" t="s">
        <v>4368</v>
      </c>
      <c r="R941" t="s">
        <v>5567</v>
      </c>
      <c r="S941">
        <v>1</v>
      </c>
      <c r="T941">
        <v>1.59</v>
      </c>
      <c r="U941">
        <v>0.11</v>
      </c>
      <c r="V941">
        <v>449</v>
      </c>
      <c r="W941">
        <v>0.59</v>
      </c>
      <c r="X941">
        <v>31</v>
      </c>
      <c r="Y941">
        <v>0.25</v>
      </c>
      <c r="Z941">
        <v>44</v>
      </c>
      <c r="AA941">
        <v>8</v>
      </c>
      <c r="AB941">
        <v>70</v>
      </c>
      <c r="AC941">
        <v>95</v>
      </c>
      <c r="AD941">
        <v>173</v>
      </c>
      <c r="AE941">
        <v>30103</v>
      </c>
      <c r="AF941">
        <v>30719</v>
      </c>
      <c r="AG941">
        <v>43201</v>
      </c>
      <c r="AH941">
        <v>1.48</v>
      </c>
      <c r="AI941" s="16">
        <v>0.95428571428571429</v>
      </c>
    </row>
    <row r="942" spans="1:35" x14ac:dyDescent="0.3">
      <c r="A942" t="s">
        <v>4124</v>
      </c>
      <c r="B942" t="s">
        <v>2604</v>
      </c>
      <c r="C942" t="s">
        <v>2562</v>
      </c>
      <c r="D942" t="s">
        <v>2864</v>
      </c>
      <c r="E942">
        <v>60115</v>
      </c>
      <c r="F942" t="s">
        <v>2888</v>
      </c>
      <c r="G942">
        <v>35055</v>
      </c>
      <c r="H942">
        <v>1173.1199999999999</v>
      </c>
      <c r="I942" t="s">
        <v>123</v>
      </c>
      <c r="J942" t="s">
        <v>124</v>
      </c>
      <c r="K942" t="s">
        <v>39</v>
      </c>
      <c r="L942" t="s">
        <v>53</v>
      </c>
      <c r="M942" t="s">
        <v>425</v>
      </c>
      <c r="N942" t="s">
        <v>4416</v>
      </c>
      <c r="O942" t="s">
        <v>40</v>
      </c>
      <c r="P942" t="s">
        <v>60</v>
      </c>
      <c r="Q942" t="s">
        <v>4440</v>
      </c>
      <c r="R942" t="s">
        <v>5568</v>
      </c>
      <c r="S942">
        <v>1</v>
      </c>
      <c r="T942">
        <v>1.92</v>
      </c>
      <c r="U942">
        <v>0</v>
      </c>
      <c r="V942">
        <v>611</v>
      </c>
      <c r="W942">
        <v>1.04</v>
      </c>
      <c r="X942">
        <v>58</v>
      </c>
      <c r="Y942">
        <v>0.3</v>
      </c>
      <c r="Z942">
        <v>182</v>
      </c>
      <c r="AA942">
        <v>-126</v>
      </c>
      <c r="AB942">
        <v>41</v>
      </c>
      <c r="AC942">
        <v>-119</v>
      </c>
      <c r="AD942">
        <v>-204</v>
      </c>
      <c r="AE942">
        <v>60447</v>
      </c>
      <c r="AF942">
        <v>60115</v>
      </c>
      <c r="AG942">
        <v>35055</v>
      </c>
      <c r="AH942">
        <v>1.7</v>
      </c>
      <c r="AI942" s="16">
        <v>0.96097560975609753</v>
      </c>
    </row>
    <row r="943" spans="1:35" x14ac:dyDescent="0.3">
      <c r="A943" t="s">
        <v>4125</v>
      </c>
      <c r="B943" t="s">
        <v>2604</v>
      </c>
      <c r="C943" t="s">
        <v>2562</v>
      </c>
      <c r="D943" t="s">
        <v>2864</v>
      </c>
      <c r="E943">
        <v>60115</v>
      </c>
      <c r="F943" t="s">
        <v>2635</v>
      </c>
      <c r="G943">
        <v>38111</v>
      </c>
      <c r="H943">
        <v>933.96</v>
      </c>
      <c r="I943" t="s">
        <v>123</v>
      </c>
      <c r="J943" t="s">
        <v>124</v>
      </c>
      <c r="K943" t="s">
        <v>39</v>
      </c>
      <c r="L943" t="s">
        <v>53</v>
      </c>
      <c r="M943" t="s">
        <v>425</v>
      </c>
      <c r="N943" t="s">
        <v>4416</v>
      </c>
      <c r="O943" t="s">
        <v>70</v>
      </c>
      <c r="P943" t="s">
        <v>75</v>
      </c>
      <c r="Q943" t="s">
        <v>4419</v>
      </c>
      <c r="R943" t="s">
        <v>5569</v>
      </c>
      <c r="S943">
        <v>1</v>
      </c>
      <c r="T943">
        <v>1.72</v>
      </c>
      <c r="U943">
        <v>7.0000000000000007E-2</v>
      </c>
      <c r="V943">
        <v>543</v>
      </c>
      <c r="W943">
        <v>1.67</v>
      </c>
      <c r="X943">
        <v>178</v>
      </c>
      <c r="Y943">
        <v>0.4</v>
      </c>
      <c r="Z943">
        <v>110</v>
      </c>
      <c r="AA943">
        <v>-126</v>
      </c>
      <c r="AB943">
        <v>-148</v>
      </c>
      <c r="AC943">
        <v>38</v>
      </c>
      <c r="AD943">
        <v>-236</v>
      </c>
      <c r="AE943">
        <v>61832</v>
      </c>
      <c r="AF943">
        <v>60115</v>
      </c>
      <c r="AG943">
        <v>38101</v>
      </c>
      <c r="AH943">
        <v>1.57</v>
      </c>
      <c r="AI943" s="16">
        <v>0.95675675675675675</v>
      </c>
    </row>
    <row r="944" spans="1:35" x14ac:dyDescent="0.3">
      <c r="A944" t="s">
        <v>4126</v>
      </c>
      <c r="B944" t="s">
        <v>2604</v>
      </c>
      <c r="C944" t="s">
        <v>2562</v>
      </c>
      <c r="D944" t="s">
        <v>4127</v>
      </c>
      <c r="E944">
        <v>60018</v>
      </c>
      <c r="F944" t="s">
        <v>2888</v>
      </c>
      <c r="G944">
        <v>35055</v>
      </c>
      <c r="H944">
        <v>1243.2</v>
      </c>
      <c r="I944" t="s">
        <v>123</v>
      </c>
      <c r="J944" t="s">
        <v>124</v>
      </c>
      <c r="K944" t="s">
        <v>39</v>
      </c>
      <c r="L944" t="s">
        <v>53</v>
      </c>
      <c r="M944" t="s">
        <v>729</v>
      </c>
      <c r="N944" t="s">
        <v>5570</v>
      </c>
      <c r="O944" t="s">
        <v>40</v>
      </c>
      <c r="P944" t="s">
        <v>60</v>
      </c>
      <c r="Q944" t="s">
        <v>4440</v>
      </c>
      <c r="R944" t="s">
        <v>5571</v>
      </c>
      <c r="S944">
        <v>1</v>
      </c>
      <c r="T944">
        <v>2.1</v>
      </c>
      <c r="U944">
        <v>0.11</v>
      </c>
      <c r="V944">
        <v>592</v>
      </c>
      <c r="W944">
        <v>0.47</v>
      </c>
      <c r="X944">
        <v>32</v>
      </c>
      <c r="Y944">
        <v>0.25</v>
      </c>
      <c r="Z944">
        <v>122</v>
      </c>
      <c r="AA944">
        <v>73</v>
      </c>
      <c r="AB944">
        <v>150</v>
      </c>
      <c r="AC944">
        <v>31</v>
      </c>
      <c r="AD944">
        <v>254</v>
      </c>
      <c r="AE944">
        <v>60803</v>
      </c>
      <c r="AF944">
        <v>60016</v>
      </c>
      <c r="AG944">
        <v>35055</v>
      </c>
      <c r="AH944">
        <v>1.99</v>
      </c>
      <c r="AI944" s="16">
        <v>0.95826584588536012</v>
      </c>
    </row>
    <row r="945" spans="1:35" x14ac:dyDescent="0.3">
      <c r="A945" t="s">
        <v>4128</v>
      </c>
      <c r="B945" t="s">
        <v>2604</v>
      </c>
      <c r="C945" t="s">
        <v>2562</v>
      </c>
      <c r="D945" t="s">
        <v>2629</v>
      </c>
      <c r="E945">
        <v>30344</v>
      </c>
      <c r="F945" t="s">
        <v>2629</v>
      </c>
      <c r="G945">
        <v>30344</v>
      </c>
      <c r="H945">
        <v>575</v>
      </c>
      <c r="I945" t="s">
        <v>123</v>
      </c>
      <c r="J945" t="s">
        <v>124</v>
      </c>
      <c r="K945" t="s">
        <v>39</v>
      </c>
      <c r="L945" t="s">
        <v>50</v>
      </c>
      <c r="M945" t="s">
        <v>430</v>
      </c>
      <c r="N945" t="s">
        <v>5572</v>
      </c>
      <c r="O945" t="s">
        <v>70</v>
      </c>
      <c r="P945" t="s">
        <v>75</v>
      </c>
      <c r="Q945" t="s">
        <v>4419</v>
      </c>
      <c r="R945" t="s">
        <v>5573</v>
      </c>
      <c r="S945">
        <v>2</v>
      </c>
      <c r="T945">
        <v>1.54</v>
      </c>
      <c r="U945">
        <v>0.08</v>
      </c>
      <c r="V945">
        <v>374</v>
      </c>
      <c r="W945">
        <v>0.39</v>
      </c>
      <c r="X945">
        <v>48</v>
      </c>
      <c r="Y945">
        <v>0.28000000000000003</v>
      </c>
      <c r="Z945">
        <v>49</v>
      </c>
      <c r="AA945">
        <v>12</v>
      </c>
      <c r="AB945">
        <v>91</v>
      </c>
      <c r="AC945">
        <v>117</v>
      </c>
      <c r="AD945">
        <v>220</v>
      </c>
      <c r="AE945">
        <v>30103</v>
      </c>
      <c r="AF945">
        <v>30272</v>
      </c>
      <c r="AG945">
        <v>38101</v>
      </c>
      <c r="AH945">
        <v>1.4</v>
      </c>
      <c r="AI945" s="16">
        <v>0.80769230769230771</v>
      </c>
    </row>
    <row r="946" spans="1:35" x14ac:dyDescent="0.3">
      <c r="A946" t="s">
        <v>4129</v>
      </c>
      <c r="B946" t="s">
        <v>2604</v>
      </c>
      <c r="C946" t="s">
        <v>2562</v>
      </c>
      <c r="D946" t="s">
        <v>2629</v>
      </c>
      <c r="E946">
        <v>30344</v>
      </c>
      <c r="F946" t="s">
        <v>2635</v>
      </c>
      <c r="G946">
        <v>38111</v>
      </c>
      <c r="H946">
        <v>575</v>
      </c>
      <c r="I946" t="s">
        <v>123</v>
      </c>
      <c r="J946" t="s">
        <v>124</v>
      </c>
      <c r="K946" t="s">
        <v>39</v>
      </c>
      <c r="L946" t="s">
        <v>50</v>
      </c>
      <c r="M946" t="s">
        <v>430</v>
      </c>
      <c r="N946" t="s">
        <v>5572</v>
      </c>
      <c r="O946" t="s">
        <v>70</v>
      </c>
      <c r="P946" t="s">
        <v>75</v>
      </c>
      <c r="Q946" t="s">
        <v>4419</v>
      </c>
      <c r="R946" t="s">
        <v>5573</v>
      </c>
      <c r="S946">
        <v>2</v>
      </c>
      <c r="T946">
        <v>1.54</v>
      </c>
      <c r="U946">
        <v>0.08</v>
      </c>
      <c r="V946">
        <v>374</v>
      </c>
      <c r="W946">
        <v>0.39</v>
      </c>
      <c r="X946">
        <v>48</v>
      </c>
      <c r="Y946">
        <v>0.28000000000000003</v>
      </c>
      <c r="Z946">
        <v>49</v>
      </c>
      <c r="AA946">
        <v>12</v>
      </c>
      <c r="AB946">
        <v>91</v>
      </c>
      <c r="AC946">
        <v>117</v>
      </c>
      <c r="AD946">
        <v>220</v>
      </c>
      <c r="AE946">
        <v>30103</v>
      </c>
      <c r="AF946">
        <v>30272</v>
      </c>
      <c r="AG946">
        <v>38101</v>
      </c>
      <c r="AH946">
        <v>1.4</v>
      </c>
      <c r="AI946" s="16">
        <v>0.96</v>
      </c>
    </row>
    <row r="947" spans="1:35" x14ac:dyDescent="0.3">
      <c r="A947" t="s">
        <v>4130</v>
      </c>
      <c r="B947" t="s">
        <v>2604</v>
      </c>
      <c r="C947" t="s">
        <v>2562</v>
      </c>
      <c r="D947" t="s">
        <v>4131</v>
      </c>
      <c r="E947">
        <v>31024</v>
      </c>
      <c r="F947" t="s">
        <v>2890</v>
      </c>
      <c r="G947">
        <v>43123</v>
      </c>
      <c r="H947">
        <v>874.08</v>
      </c>
      <c r="I947" t="s">
        <v>123</v>
      </c>
      <c r="J947" t="s">
        <v>124</v>
      </c>
      <c r="K947" t="s">
        <v>39</v>
      </c>
      <c r="L947" t="s">
        <v>50</v>
      </c>
      <c r="M947" t="s">
        <v>663</v>
      </c>
      <c r="N947" t="s">
        <v>5574</v>
      </c>
      <c r="O947" t="s">
        <v>87</v>
      </c>
      <c r="P947" t="s">
        <v>233</v>
      </c>
      <c r="Q947" t="s">
        <v>4442</v>
      </c>
      <c r="R947" t="s">
        <v>5575</v>
      </c>
      <c r="S947">
        <v>1</v>
      </c>
      <c r="T947">
        <v>1.44</v>
      </c>
      <c r="U947">
        <v>0.11</v>
      </c>
      <c r="V947">
        <v>607</v>
      </c>
      <c r="W947">
        <v>1.08</v>
      </c>
      <c r="X947">
        <v>35</v>
      </c>
      <c r="Y947">
        <v>0.25</v>
      </c>
      <c r="Z947">
        <v>63</v>
      </c>
      <c r="AA947">
        <v>-32</v>
      </c>
      <c r="AB947">
        <v>31</v>
      </c>
      <c r="AC947">
        <v>-74</v>
      </c>
      <c r="AD947">
        <v>-75</v>
      </c>
      <c r="AE947">
        <v>30233</v>
      </c>
      <c r="AF947">
        <v>31024</v>
      </c>
      <c r="AG947">
        <v>43123</v>
      </c>
      <c r="AH947">
        <v>1.33</v>
      </c>
      <c r="AI947" s="16">
        <v>0.96190476190476193</v>
      </c>
    </row>
    <row r="948" spans="1:35" x14ac:dyDescent="0.3">
      <c r="A948" t="s">
        <v>4132</v>
      </c>
      <c r="B948" t="s">
        <v>2604</v>
      </c>
      <c r="C948" t="s">
        <v>2562</v>
      </c>
      <c r="D948" t="s">
        <v>3465</v>
      </c>
      <c r="E948">
        <v>30294</v>
      </c>
      <c r="F948" t="s">
        <v>2635</v>
      </c>
      <c r="G948">
        <v>38111</v>
      </c>
      <c r="H948">
        <v>1163.28</v>
      </c>
      <c r="I948" t="s">
        <v>123</v>
      </c>
      <c r="J948" t="s">
        <v>124</v>
      </c>
      <c r="K948" t="s">
        <v>39</v>
      </c>
      <c r="L948" t="s">
        <v>50</v>
      </c>
      <c r="M948" t="s">
        <v>453</v>
      </c>
      <c r="N948" t="s">
        <v>4963</v>
      </c>
      <c r="O948" t="s">
        <v>70</v>
      </c>
      <c r="P948" t="s">
        <v>75</v>
      </c>
      <c r="Q948" t="s">
        <v>4419</v>
      </c>
      <c r="R948" t="s">
        <v>5576</v>
      </c>
      <c r="S948">
        <v>2</v>
      </c>
      <c r="T948">
        <v>1.5</v>
      </c>
      <c r="U948">
        <v>0.1</v>
      </c>
      <c r="V948">
        <v>387</v>
      </c>
      <c r="W948">
        <v>1.35</v>
      </c>
      <c r="X948">
        <v>13</v>
      </c>
      <c r="Y948">
        <v>0.25</v>
      </c>
      <c r="Z948">
        <v>44</v>
      </c>
      <c r="AA948">
        <v>18</v>
      </c>
      <c r="AB948">
        <v>-137</v>
      </c>
      <c r="AC948">
        <v>63</v>
      </c>
      <c r="AD948">
        <v>-56</v>
      </c>
      <c r="AE948">
        <v>30050</v>
      </c>
      <c r="AF948">
        <v>30049</v>
      </c>
      <c r="AG948">
        <v>38101</v>
      </c>
      <c r="AH948">
        <v>1.38</v>
      </c>
      <c r="AI948" s="16">
        <v>0.95428571428571429</v>
      </c>
    </row>
    <row r="949" spans="1:35" x14ac:dyDescent="0.3">
      <c r="A949" t="s">
        <v>4133</v>
      </c>
      <c r="B949" t="s">
        <v>2604</v>
      </c>
      <c r="C949" t="s">
        <v>2562</v>
      </c>
      <c r="D949" t="s">
        <v>4134</v>
      </c>
      <c r="E949">
        <v>30213</v>
      </c>
      <c r="F949" t="s">
        <v>2635</v>
      </c>
      <c r="G949">
        <v>38111</v>
      </c>
      <c r="H949">
        <v>3450</v>
      </c>
      <c r="I949" t="s">
        <v>123</v>
      </c>
      <c r="J949" t="s">
        <v>124</v>
      </c>
      <c r="K949" t="s">
        <v>39</v>
      </c>
      <c r="L949" t="s">
        <v>50</v>
      </c>
      <c r="M949" t="s">
        <v>454</v>
      </c>
      <c r="N949" t="s">
        <v>5577</v>
      </c>
      <c r="O949" t="s">
        <v>70</v>
      </c>
      <c r="P949" t="s">
        <v>75</v>
      </c>
      <c r="Q949" t="s">
        <v>4419</v>
      </c>
      <c r="R949" t="s">
        <v>5578</v>
      </c>
      <c r="S949">
        <v>6</v>
      </c>
      <c r="T949">
        <v>1.56</v>
      </c>
      <c r="U949">
        <v>0.12</v>
      </c>
      <c r="V949">
        <v>370</v>
      </c>
      <c r="W949">
        <v>0.8</v>
      </c>
      <c r="X949">
        <v>45</v>
      </c>
      <c r="Y949">
        <v>0.28000000000000003</v>
      </c>
      <c r="Z949">
        <v>28</v>
      </c>
      <c r="AA949">
        <v>-9</v>
      </c>
      <c r="AB949">
        <v>-7</v>
      </c>
      <c r="AC949">
        <v>136</v>
      </c>
      <c r="AD949">
        <v>120</v>
      </c>
      <c r="AE949">
        <v>30233</v>
      </c>
      <c r="AF949">
        <v>30213</v>
      </c>
      <c r="AG949">
        <v>38101</v>
      </c>
      <c r="AH949">
        <v>1.46</v>
      </c>
      <c r="AI949" s="16">
        <v>0.95428571428571429</v>
      </c>
    </row>
    <row r="950" spans="1:35" x14ac:dyDescent="0.3">
      <c r="A950" t="s">
        <v>4135</v>
      </c>
      <c r="B950" t="s">
        <v>2604</v>
      </c>
      <c r="C950" t="s">
        <v>2562</v>
      </c>
      <c r="D950" t="s">
        <v>4136</v>
      </c>
      <c r="E950">
        <v>46037</v>
      </c>
      <c r="F950" t="s">
        <v>4137</v>
      </c>
      <c r="G950">
        <v>28348</v>
      </c>
      <c r="H950">
        <v>1323.1</v>
      </c>
      <c r="I950" t="s">
        <v>123</v>
      </c>
      <c r="J950" t="s">
        <v>124</v>
      </c>
      <c r="K950" t="s">
        <v>39</v>
      </c>
      <c r="L950" t="s">
        <v>42</v>
      </c>
      <c r="M950" t="s">
        <v>882</v>
      </c>
      <c r="N950" t="s">
        <v>5579</v>
      </c>
      <c r="O950" t="s">
        <v>68</v>
      </c>
      <c r="P950" t="s">
        <v>747</v>
      </c>
      <c r="Q950" t="s">
        <v>5580</v>
      </c>
      <c r="R950" t="s">
        <v>5581</v>
      </c>
      <c r="S950">
        <v>1</v>
      </c>
      <c r="T950">
        <v>2.02</v>
      </c>
      <c r="U950">
        <v>0</v>
      </c>
      <c r="V950">
        <v>655</v>
      </c>
      <c r="W950">
        <v>1.46</v>
      </c>
      <c r="X950">
        <v>87</v>
      </c>
      <c r="Y950">
        <v>0.3</v>
      </c>
      <c r="Z950">
        <v>137</v>
      </c>
      <c r="AA950">
        <v>-9</v>
      </c>
      <c r="AB950">
        <v>-17</v>
      </c>
      <c r="AC950">
        <v>-7</v>
      </c>
      <c r="AD950">
        <v>-33</v>
      </c>
      <c r="AE950">
        <v>46714</v>
      </c>
      <c r="AF950">
        <v>46038</v>
      </c>
      <c r="AG950">
        <v>28348</v>
      </c>
      <c r="AH950">
        <v>1.8</v>
      </c>
      <c r="AI950" s="16">
        <v>0.9652173913043478</v>
      </c>
    </row>
    <row r="951" spans="1:35" x14ac:dyDescent="0.3">
      <c r="A951" t="s">
        <v>4138</v>
      </c>
      <c r="B951" t="s">
        <v>2604</v>
      </c>
      <c r="C951" t="s">
        <v>2562</v>
      </c>
      <c r="D951" t="s">
        <v>4136</v>
      </c>
      <c r="E951">
        <v>46037</v>
      </c>
      <c r="F951" t="s">
        <v>2896</v>
      </c>
      <c r="G951">
        <v>37809</v>
      </c>
      <c r="H951">
        <v>4863.6000000000004</v>
      </c>
      <c r="I951" t="s">
        <v>123</v>
      </c>
      <c r="J951" t="s">
        <v>124</v>
      </c>
      <c r="K951" t="s">
        <v>39</v>
      </c>
      <c r="L951" t="s">
        <v>42</v>
      </c>
      <c r="M951" t="s">
        <v>882</v>
      </c>
      <c r="N951" t="s">
        <v>5579</v>
      </c>
      <c r="O951" t="s">
        <v>70</v>
      </c>
      <c r="P951" t="s">
        <v>563</v>
      </c>
      <c r="Q951" t="s">
        <v>4448</v>
      </c>
      <c r="R951" t="s">
        <v>5582</v>
      </c>
      <c r="S951">
        <v>7</v>
      </c>
      <c r="T951">
        <v>2.1</v>
      </c>
      <c r="U951">
        <v>0.09</v>
      </c>
      <c r="V951">
        <v>386</v>
      </c>
      <c r="W951">
        <v>1.03</v>
      </c>
      <c r="X951">
        <v>34</v>
      </c>
      <c r="Y951">
        <v>0.26</v>
      </c>
      <c r="Z951">
        <v>45</v>
      </c>
      <c r="AA951">
        <v>-9</v>
      </c>
      <c r="AB951">
        <v>-61</v>
      </c>
      <c r="AC951">
        <v>52</v>
      </c>
      <c r="AD951">
        <v>-18</v>
      </c>
      <c r="AE951">
        <v>46064</v>
      </c>
      <c r="AF951">
        <v>46038</v>
      </c>
      <c r="AG951">
        <v>37809</v>
      </c>
      <c r="AH951">
        <v>1.97</v>
      </c>
      <c r="AI951" s="16">
        <v>0.95789473684210524</v>
      </c>
    </row>
    <row r="952" spans="1:35" x14ac:dyDescent="0.3">
      <c r="A952" t="s">
        <v>4139</v>
      </c>
      <c r="B952" t="s">
        <v>2604</v>
      </c>
      <c r="C952" t="s">
        <v>2562</v>
      </c>
      <c r="D952" t="s">
        <v>4136</v>
      </c>
      <c r="E952">
        <v>46037</v>
      </c>
      <c r="F952" t="s">
        <v>2900</v>
      </c>
      <c r="G952">
        <v>28150</v>
      </c>
      <c r="H952">
        <v>1056.46</v>
      </c>
      <c r="I952" t="s">
        <v>123</v>
      </c>
      <c r="J952" t="s">
        <v>124</v>
      </c>
      <c r="K952" t="s">
        <v>39</v>
      </c>
      <c r="L952" t="s">
        <v>42</v>
      </c>
      <c r="M952" t="s">
        <v>882</v>
      </c>
      <c r="N952" t="s">
        <v>5579</v>
      </c>
      <c r="O952" t="s">
        <v>68</v>
      </c>
      <c r="P952" t="s">
        <v>592</v>
      </c>
      <c r="Q952" t="s">
        <v>4452</v>
      </c>
      <c r="R952" t="s">
        <v>5583</v>
      </c>
      <c r="S952">
        <v>1</v>
      </c>
      <c r="T952">
        <v>2.02</v>
      </c>
      <c r="U952">
        <v>0.12</v>
      </c>
      <c r="V952">
        <v>523</v>
      </c>
      <c r="W952">
        <v>1.05</v>
      </c>
      <c r="X952">
        <v>15</v>
      </c>
      <c r="Y952">
        <v>0.25</v>
      </c>
      <c r="Z952">
        <v>48</v>
      </c>
      <c r="AA952">
        <v>-9</v>
      </c>
      <c r="AB952">
        <v>-1</v>
      </c>
      <c r="AC952">
        <v>14</v>
      </c>
      <c r="AD952">
        <v>4</v>
      </c>
      <c r="AE952">
        <v>46064</v>
      </c>
      <c r="AF952">
        <v>46038</v>
      </c>
      <c r="AG952">
        <v>28150</v>
      </c>
      <c r="AH952">
        <v>1.92</v>
      </c>
      <c r="AI952" s="16">
        <v>0.95897435897435901</v>
      </c>
    </row>
    <row r="953" spans="1:35" x14ac:dyDescent="0.3">
      <c r="A953" t="s">
        <v>4140</v>
      </c>
      <c r="B953" t="s">
        <v>2604</v>
      </c>
      <c r="C953" t="s">
        <v>2562</v>
      </c>
      <c r="D953" t="s">
        <v>2801</v>
      </c>
      <c r="E953">
        <v>46809</v>
      </c>
      <c r="F953" t="s">
        <v>2896</v>
      </c>
      <c r="G953">
        <v>37809</v>
      </c>
      <c r="H953">
        <v>1793.4</v>
      </c>
      <c r="I953" t="s">
        <v>123</v>
      </c>
      <c r="J953" t="s">
        <v>124</v>
      </c>
      <c r="K953" t="s">
        <v>39</v>
      </c>
      <c r="L953" t="s">
        <v>42</v>
      </c>
      <c r="M953" t="s">
        <v>321</v>
      </c>
      <c r="N953" t="s">
        <v>4361</v>
      </c>
      <c r="O953" t="s">
        <v>70</v>
      </c>
      <c r="P953" t="s">
        <v>563</v>
      </c>
      <c r="Q953" t="s">
        <v>4448</v>
      </c>
      <c r="R953" t="s">
        <v>5584</v>
      </c>
      <c r="S953">
        <v>2</v>
      </c>
      <c r="T953">
        <v>2.1</v>
      </c>
      <c r="U953">
        <v>0.11</v>
      </c>
      <c r="V953">
        <v>427</v>
      </c>
      <c r="W953">
        <v>1.03</v>
      </c>
      <c r="X953">
        <v>25</v>
      </c>
      <c r="Y953">
        <v>0.25</v>
      </c>
      <c r="Z953">
        <v>42</v>
      </c>
      <c r="AA953">
        <v>4</v>
      </c>
      <c r="AB953">
        <v>-34</v>
      </c>
      <c r="AC953">
        <v>70</v>
      </c>
      <c r="AD953">
        <v>40</v>
      </c>
      <c r="AE953">
        <v>46714</v>
      </c>
      <c r="AF953">
        <v>46801</v>
      </c>
      <c r="AG953">
        <v>37809</v>
      </c>
      <c r="AH953">
        <v>1.99</v>
      </c>
      <c r="AI953" s="16">
        <v>0.96</v>
      </c>
    </row>
    <row r="954" spans="1:35" x14ac:dyDescent="0.3">
      <c r="A954" t="s">
        <v>4141</v>
      </c>
      <c r="B954" t="s">
        <v>2604</v>
      </c>
      <c r="C954" t="s">
        <v>2562</v>
      </c>
      <c r="D954" t="s">
        <v>2935</v>
      </c>
      <c r="E954">
        <v>76137</v>
      </c>
      <c r="F954" t="s">
        <v>2635</v>
      </c>
      <c r="G954">
        <v>38111</v>
      </c>
      <c r="H954">
        <v>452.7</v>
      </c>
      <c r="I954" t="s">
        <v>123</v>
      </c>
      <c r="J954" t="s">
        <v>124</v>
      </c>
      <c r="K954" t="s">
        <v>39</v>
      </c>
      <c r="L954" t="s">
        <v>76</v>
      </c>
      <c r="M954" t="s">
        <v>804</v>
      </c>
      <c r="N954" t="s">
        <v>4482</v>
      </c>
      <c r="O954" t="s">
        <v>70</v>
      </c>
      <c r="P954" t="s">
        <v>75</v>
      </c>
      <c r="Q954" t="s">
        <v>4419</v>
      </c>
      <c r="R954" t="s">
        <v>5585</v>
      </c>
      <c r="S954">
        <v>1</v>
      </c>
      <c r="T954">
        <v>0.9</v>
      </c>
      <c r="U954">
        <v>0.09</v>
      </c>
      <c r="V954">
        <v>503</v>
      </c>
      <c r="W954">
        <v>0.67</v>
      </c>
      <c r="X954">
        <v>63</v>
      </c>
      <c r="Y954">
        <v>0.3</v>
      </c>
      <c r="Z954">
        <v>58</v>
      </c>
      <c r="AA954">
        <v>-47</v>
      </c>
      <c r="AB954">
        <v>89</v>
      </c>
      <c r="AC954">
        <v>33</v>
      </c>
      <c r="AD954">
        <v>75</v>
      </c>
      <c r="AE954">
        <v>75160</v>
      </c>
      <c r="AF954">
        <v>76101</v>
      </c>
      <c r="AG954">
        <v>38101</v>
      </c>
      <c r="AH954">
        <v>0.77</v>
      </c>
      <c r="AI954" s="16">
        <v>0.95789473684210524</v>
      </c>
    </row>
    <row r="955" spans="1:35" x14ac:dyDescent="0.3">
      <c r="A955" t="s">
        <v>4142</v>
      </c>
      <c r="B955" t="s">
        <v>2604</v>
      </c>
      <c r="C955" t="s">
        <v>2562</v>
      </c>
      <c r="D955" t="s">
        <v>4143</v>
      </c>
      <c r="E955">
        <v>30223</v>
      </c>
      <c r="F955" t="s">
        <v>2890</v>
      </c>
      <c r="G955">
        <v>43123</v>
      </c>
      <c r="H955">
        <v>769.5</v>
      </c>
      <c r="I955" t="s">
        <v>123</v>
      </c>
      <c r="J955" t="s">
        <v>124</v>
      </c>
      <c r="K955" t="s">
        <v>39</v>
      </c>
      <c r="L955" t="s">
        <v>50</v>
      </c>
      <c r="M955" t="s">
        <v>488</v>
      </c>
      <c r="N955" t="s">
        <v>5586</v>
      </c>
      <c r="O955" t="s">
        <v>87</v>
      </c>
      <c r="P955" t="s">
        <v>233</v>
      </c>
      <c r="Q955" t="s">
        <v>4442</v>
      </c>
      <c r="R955" t="s">
        <v>5587</v>
      </c>
      <c r="S955">
        <v>1</v>
      </c>
      <c r="T955">
        <v>1.35</v>
      </c>
      <c r="U955">
        <v>0.11</v>
      </c>
      <c r="V955">
        <v>570</v>
      </c>
      <c r="W955">
        <v>0.5</v>
      </c>
      <c r="X955">
        <v>195</v>
      </c>
      <c r="Y955">
        <v>0.4</v>
      </c>
      <c r="Z955">
        <v>55</v>
      </c>
      <c r="AA955">
        <v>-13</v>
      </c>
      <c r="AB955">
        <v>143</v>
      </c>
      <c r="AC955">
        <v>-104</v>
      </c>
      <c r="AD955">
        <v>26</v>
      </c>
      <c r="AE955">
        <v>31601</v>
      </c>
      <c r="AF955">
        <v>30223</v>
      </c>
      <c r="AG955">
        <v>43123</v>
      </c>
      <c r="AH955">
        <v>1.24</v>
      </c>
      <c r="AI955" s="16">
        <v>0.96097560975609753</v>
      </c>
    </row>
    <row r="956" spans="1:35" x14ac:dyDescent="0.3">
      <c r="A956" t="s">
        <v>4144</v>
      </c>
      <c r="B956" t="s">
        <v>2604</v>
      </c>
      <c r="C956" t="s">
        <v>2562</v>
      </c>
      <c r="D956" t="s">
        <v>4143</v>
      </c>
      <c r="E956">
        <v>30223</v>
      </c>
      <c r="F956" t="s">
        <v>2635</v>
      </c>
      <c r="G956">
        <v>38111</v>
      </c>
      <c r="H956">
        <v>2362.08</v>
      </c>
      <c r="I956" t="s">
        <v>123</v>
      </c>
      <c r="J956" t="s">
        <v>124</v>
      </c>
      <c r="K956" t="s">
        <v>39</v>
      </c>
      <c r="L956" t="s">
        <v>50</v>
      </c>
      <c r="M956" t="s">
        <v>488</v>
      </c>
      <c r="N956" t="s">
        <v>5586</v>
      </c>
      <c r="O956" t="s">
        <v>70</v>
      </c>
      <c r="P956" t="s">
        <v>75</v>
      </c>
      <c r="Q956" t="s">
        <v>4419</v>
      </c>
      <c r="R956" t="s">
        <v>5588</v>
      </c>
      <c r="S956">
        <v>7</v>
      </c>
      <c r="T956">
        <v>1.48</v>
      </c>
      <c r="U956">
        <v>0.08</v>
      </c>
      <c r="V956">
        <v>399</v>
      </c>
      <c r="W956">
        <v>0.86</v>
      </c>
      <c r="X956">
        <v>48</v>
      </c>
      <c r="Y956">
        <v>0.27</v>
      </c>
      <c r="Z956">
        <v>52</v>
      </c>
      <c r="AA956">
        <v>-13</v>
      </c>
      <c r="AB956">
        <v>-21</v>
      </c>
      <c r="AC956">
        <v>88</v>
      </c>
      <c r="AD956">
        <v>54</v>
      </c>
      <c r="AE956">
        <v>30174</v>
      </c>
      <c r="AF956">
        <v>30223</v>
      </c>
      <c r="AG956">
        <v>38101</v>
      </c>
      <c r="AH956">
        <v>1.34</v>
      </c>
      <c r="AI956" s="16">
        <v>0.95428571428571429</v>
      </c>
    </row>
    <row r="957" spans="1:35" x14ac:dyDescent="0.3">
      <c r="A957" t="s">
        <v>4144</v>
      </c>
      <c r="B957" t="s">
        <v>2604</v>
      </c>
      <c r="C957" t="s">
        <v>2562</v>
      </c>
      <c r="D957" t="s">
        <v>4143</v>
      </c>
      <c r="E957">
        <v>30224</v>
      </c>
      <c r="F957" t="s">
        <v>2635</v>
      </c>
      <c r="G957">
        <v>38111</v>
      </c>
      <c r="H957">
        <v>1181.04</v>
      </c>
      <c r="I957" t="s">
        <v>123</v>
      </c>
      <c r="J957" t="s">
        <v>124</v>
      </c>
      <c r="K957" t="s">
        <v>39</v>
      </c>
      <c r="L957" t="s">
        <v>50</v>
      </c>
      <c r="M957" t="s">
        <v>488</v>
      </c>
      <c r="N957" t="s">
        <v>5586</v>
      </c>
      <c r="O957" t="s">
        <v>70</v>
      </c>
      <c r="P957" t="s">
        <v>75</v>
      </c>
      <c r="Q957" t="s">
        <v>4419</v>
      </c>
      <c r="R957" t="s">
        <v>5588</v>
      </c>
      <c r="S957">
        <v>7</v>
      </c>
      <c r="T957">
        <v>1.48</v>
      </c>
      <c r="U957">
        <v>0.08</v>
      </c>
      <c r="V957">
        <v>399</v>
      </c>
      <c r="W957">
        <v>0.86</v>
      </c>
      <c r="X957">
        <v>48</v>
      </c>
      <c r="Y957">
        <v>0.27</v>
      </c>
      <c r="Z957">
        <v>52</v>
      </c>
      <c r="AA957">
        <v>-13</v>
      </c>
      <c r="AB957">
        <v>-21</v>
      </c>
      <c r="AC957">
        <v>88</v>
      </c>
      <c r="AD957">
        <v>54</v>
      </c>
      <c r="AE957">
        <v>30174</v>
      </c>
      <c r="AF957">
        <v>30223</v>
      </c>
      <c r="AG957">
        <v>38101</v>
      </c>
      <c r="AH957">
        <v>1.34</v>
      </c>
      <c r="AI957" s="16">
        <v>0.95428571428571429</v>
      </c>
    </row>
    <row r="958" spans="1:35" x14ac:dyDescent="0.3">
      <c r="A958" t="s">
        <v>4145</v>
      </c>
      <c r="B958" t="s">
        <v>2604</v>
      </c>
      <c r="C958" t="s">
        <v>2562</v>
      </c>
      <c r="D958" t="s">
        <v>4146</v>
      </c>
      <c r="E958">
        <v>28792</v>
      </c>
      <c r="F958" t="s">
        <v>2850</v>
      </c>
      <c r="G958">
        <v>38652</v>
      </c>
      <c r="H958">
        <v>9389.36</v>
      </c>
      <c r="I958" t="s">
        <v>123</v>
      </c>
      <c r="J958" t="s">
        <v>124</v>
      </c>
      <c r="K958" t="s">
        <v>39</v>
      </c>
      <c r="L958" t="s">
        <v>68</v>
      </c>
      <c r="M958" t="s">
        <v>785</v>
      </c>
      <c r="N958" t="s">
        <v>5589</v>
      </c>
      <c r="O958" t="s">
        <v>66</v>
      </c>
      <c r="P958" t="s">
        <v>589</v>
      </c>
      <c r="Q958" t="s">
        <v>4403</v>
      </c>
      <c r="R958" t="s">
        <v>5590</v>
      </c>
      <c r="S958">
        <v>20</v>
      </c>
      <c r="T958">
        <v>1.5</v>
      </c>
      <c r="U958">
        <v>7.0000000000000007E-2</v>
      </c>
      <c r="V958">
        <v>482</v>
      </c>
      <c r="W958">
        <v>0.87</v>
      </c>
      <c r="X958">
        <v>93</v>
      </c>
      <c r="Y958">
        <v>0.32</v>
      </c>
      <c r="Z958">
        <v>67</v>
      </c>
      <c r="AA958">
        <v>-77</v>
      </c>
      <c r="AB958">
        <v>23</v>
      </c>
      <c r="AC958">
        <v>166</v>
      </c>
      <c r="AD958">
        <v>112</v>
      </c>
      <c r="AE958">
        <v>29340</v>
      </c>
      <c r="AF958">
        <v>28739</v>
      </c>
      <c r="AG958">
        <v>38652</v>
      </c>
      <c r="AH958">
        <v>1.35</v>
      </c>
      <c r="AI958" s="16">
        <v>0.83567473557701666</v>
      </c>
    </row>
    <row r="959" spans="1:35" x14ac:dyDescent="0.3">
      <c r="A959" t="s">
        <v>4147</v>
      </c>
      <c r="B959" t="s">
        <v>2604</v>
      </c>
      <c r="C959" t="s">
        <v>2562</v>
      </c>
      <c r="D959" t="s">
        <v>3235</v>
      </c>
      <c r="E959">
        <v>77052</v>
      </c>
      <c r="F959" t="s">
        <v>2635</v>
      </c>
      <c r="G959">
        <v>38111</v>
      </c>
      <c r="H959">
        <v>598.5</v>
      </c>
      <c r="I959" t="s">
        <v>123</v>
      </c>
      <c r="J959" t="s">
        <v>124</v>
      </c>
      <c r="K959" t="s">
        <v>39</v>
      </c>
      <c r="L959" t="s">
        <v>76</v>
      </c>
      <c r="M959" t="s">
        <v>228</v>
      </c>
      <c r="N959" t="s">
        <v>4750</v>
      </c>
      <c r="O959" t="s">
        <v>70</v>
      </c>
      <c r="P959" t="s">
        <v>75</v>
      </c>
      <c r="Q959" t="s">
        <v>4419</v>
      </c>
      <c r="R959" t="s">
        <v>5591</v>
      </c>
      <c r="S959">
        <v>5</v>
      </c>
      <c r="T959">
        <v>1.05</v>
      </c>
      <c r="U959">
        <v>0.05</v>
      </c>
      <c r="V959">
        <v>570</v>
      </c>
      <c r="W959">
        <v>0.9</v>
      </c>
      <c r="X959">
        <v>70</v>
      </c>
      <c r="Y959">
        <v>0.28999999999999998</v>
      </c>
      <c r="Z959">
        <v>89</v>
      </c>
      <c r="AA959">
        <v>12</v>
      </c>
      <c r="AB959">
        <v>48</v>
      </c>
      <c r="AC959">
        <v>-30</v>
      </c>
      <c r="AD959">
        <v>30</v>
      </c>
      <c r="AE959">
        <v>77598</v>
      </c>
      <c r="AF959">
        <v>77001</v>
      </c>
      <c r="AG959">
        <v>38101</v>
      </c>
      <c r="AH959">
        <v>0.88</v>
      </c>
      <c r="AI959" s="16">
        <v>0.95428571428571429</v>
      </c>
    </row>
    <row r="960" spans="1:35" x14ac:dyDescent="0.3">
      <c r="A960" t="s">
        <v>4148</v>
      </c>
      <c r="B960" t="s">
        <v>2604</v>
      </c>
      <c r="C960" t="s">
        <v>2562</v>
      </c>
      <c r="D960" t="s">
        <v>2875</v>
      </c>
      <c r="E960">
        <v>46268</v>
      </c>
      <c r="F960" t="s">
        <v>2896</v>
      </c>
      <c r="G960">
        <v>37809</v>
      </c>
      <c r="H960">
        <v>793.8</v>
      </c>
      <c r="I960" t="s">
        <v>123</v>
      </c>
      <c r="J960" t="s">
        <v>124</v>
      </c>
      <c r="K960" t="s">
        <v>39</v>
      </c>
      <c r="L960" t="s">
        <v>42</v>
      </c>
      <c r="M960" t="s">
        <v>442</v>
      </c>
      <c r="N960" t="s">
        <v>4425</v>
      </c>
      <c r="O960" t="s">
        <v>70</v>
      </c>
      <c r="P960" t="s">
        <v>563</v>
      </c>
      <c r="Q960" t="s">
        <v>4448</v>
      </c>
      <c r="R960" t="s">
        <v>5592</v>
      </c>
      <c r="S960">
        <v>1</v>
      </c>
      <c r="T960">
        <v>2.1</v>
      </c>
      <c r="U960">
        <v>0.09</v>
      </c>
      <c r="V960">
        <v>378</v>
      </c>
      <c r="W960">
        <v>0.76</v>
      </c>
      <c r="X960">
        <v>11</v>
      </c>
      <c r="Y960">
        <v>0.25</v>
      </c>
      <c r="Z960">
        <v>45</v>
      </c>
      <c r="AA960">
        <v>7</v>
      </c>
      <c r="AB960">
        <v>3</v>
      </c>
      <c r="AC960">
        <v>47</v>
      </c>
      <c r="AD960">
        <v>57</v>
      </c>
      <c r="AE960">
        <v>46142</v>
      </c>
      <c r="AF960">
        <v>46201</v>
      </c>
      <c r="AG960">
        <v>37809</v>
      </c>
      <c r="AH960">
        <v>1.97</v>
      </c>
      <c r="AI960" s="16">
        <v>0.94273512177074226</v>
      </c>
    </row>
    <row r="961" spans="1:35" x14ac:dyDescent="0.3">
      <c r="A961" t="s">
        <v>4149</v>
      </c>
      <c r="B961" t="s">
        <v>2604</v>
      </c>
      <c r="C961" t="s">
        <v>2562</v>
      </c>
      <c r="D961" t="s">
        <v>4150</v>
      </c>
      <c r="E961">
        <v>60143</v>
      </c>
      <c r="F961" t="s">
        <v>2635</v>
      </c>
      <c r="G961">
        <v>38111</v>
      </c>
      <c r="H961">
        <v>963.2</v>
      </c>
      <c r="I961" t="s">
        <v>123</v>
      </c>
      <c r="J961" t="s">
        <v>124</v>
      </c>
      <c r="K961" t="s">
        <v>39</v>
      </c>
      <c r="L961" t="s">
        <v>53</v>
      </c>
      <c r="M961" t="s">
        <v>764</v>
      </c>
      <c r="N961" t="s">
        <v>5593</v>
      </c>
      <c r="O961" t="s">
        <v>70</v>
      </c>
      <c r="P961" t="s">
        <v>75</v>
      </c>
      <c r="Q961" t="s">
        <v>4419</v>
      </c>
      <c r="R961" t="s">
        <v>5594</v>
      </c>
      <c r="S961">
        <v>1</v>
      </c>
      <c r="T961">
        <v>1.72</v>
      </c>
      <c r="U961">
        <v>0.13</v>
      </c>
      <c r="V961">
        <v>560</v>
      </c>
      <c r="W961">
        <v>1.1000000000000001</v>
      </c>
      <c r="X961">
        <v>19</v>
      </c>
      <c r="Y961">
        <v>0.25</v>
      </c>
      <c r="Z961">
        <v>75</v>
      </c>
      <c r="AA961">
        <v>6</v>
      </c>
      <c r="AB961">
        <v>0</v>
      </c>
      <c r="AC961">
        <v>86</v>
      </c>
      <c r="AD961">
        <v>92</v>
      </c>
      <c r="AE961">
        <v>60559</v>
      </c>
      <c r="AF961">
        <v>60143</v>
      </c>
      <c r="AG961">
        <v>38101</v>
      </c>
      <c r="AH961">
        <v>1.63</v>
      </c>
      <c r="AI961" s="16">
        <v>0.95675675675675675</v>
      </c>
    </row>
    <row r="962" spans="1:35" x14ac:dyDescent="0.3">
      <c r="A962" t="s">
        <v>4151</v>
      </c>
      <c r="B962" t="s">
        <v>2604</v>
      </c>
      <c r="C962" t="s">
        <v>2562</v>
      </c>
      <c r="D962" t="s">
        <v>4152</v>
      </c>
      <c r="E962">
        <v>72404</v>
      </c>
      <c r="F962" t="s">
        <v>2890</v>
      </c>
      <c r="G962">
        <v>43123</v>
      </c>
      <c r="H962">
        <v>2184.56</v>
      </c>
      <c r="I962" t="s">
        <v>123</v>
      </c>
      <c r="J962" t="s">
        <v>124</v>
      </c>
      <c r="K962" t="s">
        <v>39</v>
      </c>
      <c r="L962" t="s">
        <v>146</v>
      </c>
      <c r="M962" t="s">
        <v>232</v>
      </c>
      <c r="N962" t="s">
        <v>5595</v>
      </c>
      <c r="O962" t="s">
        <v>87</v>
      </c>
      <c r="P962" t="s">
        <v>233</v>
      </c>
      <c r="Q962" t="s">
        <v>4442</v>
      </c>
      <c r="R962" t="s">
        <v>5596</v>
      </c>
      <c r="S962">
        <v>4</v>
      </c>
      <c r="T962">
        <v>1.88</v>
      </c>
      <c r="U962">
        <v>7.0000000000000007E-2</v>
      </c>
      <c r="V962">
        <v>581</v>
      </c>
      <c r="W962">
        <v>1.2</v>
      </c>
      <c r="X962">
        <v>137</v>
      </c>
      <c r="Y962">
        <v>0.36</v>
      </c>
      <c r="Z962">
        <v>81</v>
      </c>
      <c r="AA962">
        <v>-16</v>
      </c>
      <c r="AB962">
        <v>-23</v>
      </c>
      <c r="AC962">
        <v>-83</v>
      </c>
      <c r="AD962">
        <v>-122</v>
      </c>
      <c r="AE962">
        <v>72201</v>
      </c>
      <c r="AF962">
        <v>72401</v>
      </c>
      <c r="AG962">
        <v>43123</v>
      </c>
      <c r="AH962">
        <v>1.73</v>
      </c>
      <c r="AI962" s="16">
        <v>0.96363636363636362</v>
      </c>
    </row>
    <row r="963" spans="1:35" x14ac:dyDescent="0.3">
      <c r="A963" t="s">
        <v>4153</v>
      </c>
      <c r="B963" t="s">
        <v>2604</v>
      </c>
      <c r="C963" t="s">
        <v>2562</v>
      </c>
      <c r="D963" t="s">
        <v>3338</v>
      </c>
      <c r="E963">
        <v>77494</v>
      </c>
      <c r="F963" t="s">
        <v>2635</v>
      </c>
      <c r="G963">
        <v>38111</v>
      </c>
      <c r="H963">
        <v>622.65</v>
      </c>
      <c r="I963" t="s">
        <v>123</v>
      </c>
      <c r="J963" t="s">
        <v>124</v>
      </c>
      <c r="K963" t="s">
        <v>39</v>
      </c>
      <c r="L963" t="s">
        <v>76</v>
      </c>
      <c r="M963" t="s">
        <v>1772</v>
      </c>
      <c r="N963" t="s">
        <v>5597</v>
      </c>
      <c r="O963" t="s">
        <v>70</v>
      </c>
      <c r="P963" t="s">
        <v>75</v>
      </c>
      <c r="Q963" t="s">
        <v>4419</v>
      </c>
      <c r="R963" t="s">
        <v>5598</v>
      </c>
      <c r="S963">
        <v>2</v>
      </c>
      <c r="T963">
        <v>1.05</v>
      </c>
      <c r="U963">
        <v>0.06</v>
      </c>
      <c r="V963">
        <v>593</v>
      </c>
      <c r="W963">
        <v>0.83</v>
      </c>
      <c r="X963">
        <v>98</v>
      </c>
      <c r="Y963">
        <v>0.33</v>
      </c>
      <c r="Z963">
        <v>114</v>
      </c>
      <c r="AA963">
        <v>32</v>
      </c>
      <c r="AB963">
        <v>64</v>
      </c>
      <c r="AC963">
        <v>-54</v>
      </c>
      <c r="AD963">
        <v>42</v>
      </c>
      <c r="AE963">
        <v>78201</v>
      </c>
      <c r="AF963">
        <v>77449</v>
      </c>
      <c r="AG963">
        <v>38101</v>
      </c>
      <c r="AH963">
        <v>0.89</v>
      </c>
      <c r="AI963" s="16">
        <v>0.95675675675675675</v>
      </c>
    </row>
    <row r="964" spans="1:35" x14ac:dyDescent="0.3">
      <c r="A964" t="s">
        <v>4154</v>
      </c>
      <c r="B964" t="s">
        <v>2604</v>
      </c>
      <c r="C964" t="s">
        <v>2562</v>
      </c>
      <c r="D964" t="s">
        <v>4155</v>
      </c>
      <c r="E964">
        <v>30152</v>
      </c>
      <c r="F964" t="s">
        <v>2808</v>
      </c>
      <c r="G964">
        <v>43228</v>
      </c>
      <c r="H964">
        <v>810.9</v>
      </c>
      <c r="I964" t="s">
        <v>123</v>
      </c>
      <c r="J964" t="s">
        <v>124</v>
      </c>
      <c r="K964" t="s">
        <v>39</v>
      </c>
      <c r="L964" t="s">
        <v>50</v>
      </c>
      <c r="M964" t="s">
        <v>537</v>
      </c>
      <c r="N964" t="s">
        <v>5599</v>
      </c>
      <c r="O964" t="s">
        <v>87</v>
      </c>
      <c r="P964" t="s">
        <v>393</v>
      </c>
      <c r="Q964" t="s">
        <v>4368</v>
      </c>
      <c r="R964" t="s">
        <v>5600</v>
      </c>
      <c r="S964">
        <v>1</v>
      </c>
      <c r="T964">
        <v>1.59</v>
      </c>
      <c r="U964">
        <v>0.11</v>
      </c>
      <c r="V964">
        <v>510</v>
      </c>
      <c r="W964">
        <v>0.96</v>
      </c>
      <c r="X964">
        <v>39</v>
      </c>
      <c r="Y964">
        <v>0.25</v>
      </c>
      <c r="Z964">
        <v>51</v>
      </c>
      <c r="AA964">
        <v>-14</v>
      </c>
      <c r="AB964">
        <v>20</v>
      </c>
      <c r="AC964">
        <v>4</v>
      </c>
      <c r="AD964">
        <v>10</v>
      </c>
      <c r="AE964">
        <v>30301</v>
      </c>
      <c r="AF964">
        <v>30144</v>
      </c>
      <c r="AG964">
        <v>43201</v>
      </c>
      <c r="AH964">
        <v>1.48</v>
      </c>
      <c r="AI964" s="16">
        <v>0.95789473684210524</v>
      </c>
    </row>
    <row r="965" spans="1:35" x14ac:dyDescent="0.3">
      <c r="A965" t="s">
        <v>4156</v>
      </c>
      <c r="B965" t="s">
        <v>2604</v>
      </c>
      <c r="C965" t="s">
        <v>2562</v>
      </c>
      <c r="D965" t="s">
        <v>2863</v>
      </c>
      <c r="E965">
        <v>30253</v>
      </c>
      <c r="F965" t="s">
        <v>2635</v>
      </c>
      <c r="G965">
        <v>38111</v>
      </c>
      <c r="H965">
        <v>1780.44</v>
      </c>
      <c r="I965" t="s">
        <v>123</v>
      </c>
      <c r="J965" t="s">
        <v>124</v>
      </c>
      <c r="K965" t="s">
        <v>39</v>
      </c>
      <c r="L965" t="s">
        <v>50</v>
      </c>
      <c r="M965" t="s">
        <v>399</v>
      </c>
      <c r="N965" t="s">
        <v>4415</v>
      </c>
      <c r="O965" t="s">
        <v>70</v>
      </c>
      <c r="P965" t="s">
        <v>75</v>
      </c>
      <c r="Q965" t="s">
        <v>4419</v>
      </c>
      <c r="R965" t="s">
        <v>5558</v>
      </c>
      <c r="S965">
        <v>6</v>
      </c>
      <c r="T965">
        <v>1.48</v>
      </c>
      <c r="U965">
        <v>7.0000000000000007E-2</v>
      </c>
      <c r="V965">
        <v>401</v>
      </c>
      <c r="W965">
        <v>0.77</v>
      </c>
      <c r="X965">
        <v>40</v>
      </c>
      <c r="Y965">
        <v>0.27</v>
      </c>
      <c r="Z965">
        <v>57</v>
      </c>
      <c r="AA965">
        <v>-3</v>
      </c>
      <c r="AB965">
        <v>27</v>
      </c>
      <c r="AC965">
        <v>98</v>
      </c>
      <c r="AD965">
        <v>122</v>
      </c>
      <c r="AE965">
        <v>30301</v>
      </c>
      <c r="AF965">
        <v>30253</v>
      </c>
      <c r="AG965">
        <v>38101</v>
      </c>
      <c r="AH965">
        <v>1.33</v>
      </c>
      <c r="AI965" s="16">
        <v>0.95151515151515154</v>
      </c>
    </row>
    <row r="966" spans="1:35" x14ac:dyDescent="0.3">
      <c r="A966" t="s">
        <v>4157</v>
      </c>
      <c r="B966" t="s">
        <v>2604</v>
      </c>
      <c r="C966" t="s">
        <v>2562</v>
      </c>
      <c r="D966" t="s">
        <v>4158</v>
      </c>
      <c r="E966">
        <v>30260</v>
      </c>
      <c r="F966" t="s">
        <v>2635</v>
      </c>
      <c r="G966">
        <v>38111</v>
      </c>
      <c r="H966">
        <v>575</v>
      </c>
      <c r="I966" t="s">
        <v>123</v>
      </c>
      <c r="J966" t="s">
        <v>124</v>
      </c>
      <c r="K966" t="s">
        <v>39</v>
      </c>
      <c r="L966" t="s">
        <v>50</v>
      </c>
      <c r="M966" t="s">
        <v>574</v>
      </c>
      <c r="N966" t="s">
        <v>5601</v>
      </c>
      <c r="O966" t="s">
        <v>70</v>
      </c>
      <c r="P966" t="s">
        <v>75</v>
      </c>
      <c r="Q966" t="s">
        <v>4419</v>
      </c>
      <c r="R966" t="s">
        <v>5602</v>
      </c>
      <c r="S966">
        <v>1</v>
      </c>
      <c r="T966">
        <v>1.5</v>
      </c>
      <c r="U966">
        <v>0.09</v>
      </c>
      <c r="V966">
        <v>384</v>
      </c>
      <c r="W966">
        <v>0.51</v>
      </c>
      <c r="X966">
        <v>12</v>
      </c>
      <c r="Y966">
        <v>0.25</v>
      </c>
      <c r="Z966">
        <v>46</v>
      </c>
      <c r="AA966">
        <v>20</v>
      </c>
      <c r="AB966">
        <v>62</v>
      </c>
      <c r="AC966">
        <v>109</v>
      </c>
      <c r="AD966">
        <v>191</v>
      </c>
      <c r="AE966">
        <v>30272</v>
      </c>
      <c r="AF966">
        <v>30260</v>
      </c>
      <c r="AG966">
        <v>38101</v>
      </c>
      <c r="AH966">
        <v>1.37</v>
      </c>
      <c r="AI966" s="16">
        <v>0.95675675675675675</v>
      </c>
    </row>
    <row r="967" spans="1:35" x14ac:dyDescent="0.3">
      <c r="A967" t="s">
        <v>4159</v>
      </c>
      <c r="B967" t="s">
        <v>2604</v>
      </c>
      <c r="C967" t="s">
        <v>2562</v>
      </c>
      <c r="D967" t="s">
        <v>3901</v>
      </c>
      <c r="E967">
        <v>54956</v>
      </c>
      <c r="F967" t="s">
        <v>4119</v>
      </c>
      <c r="G967">
        <v>30117</v>
      </c>
      <c r="H967">
        <v>2051.5500000000002</v>
      </c>
      <c r="I967" t="s">
        <v>123</v>
      </c>
      <c r="J967" t="s">
        <v>124</v>
      </c>
      <c r="K967" t="s">
        <v>39</v>
      </c>
      <c r="L967" t="s">
        <v>140</v>
      </c>
      <c r="M967" t="s">
        <v>1952</v>
      </c>
      <c r="N967" t="s">
        <v>5356</v>
      </c>
      <c r="O967" t="s">
        <v>50</v>
      </c>
      <c r="P967" t="s">
        <v>381</v>
      </c>
      <c r="Q967" t="s">
        <v>5562</v>
      </c>
      <c r="R967" t="s">
        <v>5603</v>
      </c>
      <c r="S967">
        <v>1</v>
      </c>
      <c r="T967">
        <v>2.35</v>
      </c>
      <c r="U967">
        <v>0.12</v>
      </c>
      <c r="V967">
        <v>873</v>
      </c>
      <c r="W967">
        <v>1.68</v>
      </c>
      <c r="X967">
        <v>95</v>
      </c>
      <c r="Y967">
        <v>0.3</v>
      </c>
      <c r="Z967">
        <v>129</v>
      </c>
      <c r="AA967">
        <v>-58</v>
      </c>
      <c r="AB967">
        <v>0</v>
      </c>
      <c r="AC967">
        <v>392</v>
      </c>
      <c r="AD967">
        <v>334</v>
      </c>
      <c r="AE967">
        <v>53201</v>
      </c>
      <c r="AF967">
        <v>54956</v>
      </c>
      <c r="AG967">
        <v>30116</v>
      </c>
      <c r="AH967">
        <v>2.25</v>
      </c>
      <c r="AI967" s="16">
        <v>0.96</v>
      </c>
    </row>
    <row r="968" spans="1:35" x14ac:dyDescent="0.3">
      <c r="A968" t="s">
        <v>4160</v>
      </c>
      <c r="B968" t="s">
        <v>2604</v>
      </c>
      <c r="C968" t="s">
        <v>2562</v>
      </c>
      <c r="D968" t="s">
        <v>3123</v>
      </c>
      <c r="E968">
        <v>29115</v>
      </c>
      <c r="F968" t="s">
        <v>3800</v>
      </c>
      <c r="G968">
        <v>46140</v>
      </c>
      <c r="H968">
        <v>6889.47</v>
      </c>
      <c r="I968" t="s">
        <v>123</v>
      </c>
      <c r="J968" t="s">
        <v>124</v>
      </c>
      <c r="K968" t="s">
        <v>39</v>
      </c>
      <c r="L968" t="s">
        <v>90</v>
      </c>
      <c r="M968" t="s">
        <v>754</v>
      </c>
      <c r="N968" t="s">
        <v>4644</v>
      </c>
      <c r="O968" t="s">
        <v>42</v>
      </c>
      <c r="P968" t="s">
        <v>62</v>
      </c>
      <c r="Q968" t="s">
        <v>5269</v>
      </c>
      <c r="R968" t="s">
        <v>5604</v>
      </c>
      <c r="S968">
        <v>11</v>
      </c>
      <c r="T968">
        <v>1.59</v>
      </c>
      <c r="U968">
        <v>0.08</v>
      </c>
      <c r="V968">
        <v>619</v>
      </c>
      <c r="W968">
        <v>1.43</v>
      </c>
      <c r="X968">
        <v>99</v>
      </c>
      <c r="Y968">
        <v>0.32</v>
      </c>
      <c r="Z968">
        <v>78</v>
      </c>
      <c r="AA968">
        <v>-91</v>
      </c>
      <c r="AB968">
        <v>-52</v>
      </c>
      <c r="AC968">
        <v>-138</v>
      </c>
      <c r="AD968">
        <v>-281</v>
      </c>
      <c r="AE968">
        <v>29706</v>
      </c>
      <c r="AF968">
        <v>29115</v>
      </c>
      <c r="AG968">
        <v>46140</v>
      </c>
      <c r="AH968">
        <v>1.45</v>
      </c>
      <c r="AI968" s="16">
        <v>0.95897435897435901</v>
      </c>
    </row>
    <row r="969" spans="1:35" x14ac:dyDescent="0.3">
      <c r="A969" t="s">
        <v>4161</v>
      </c>
      <c r="B969" t="s">
        <v>2604</v>
      </c>
      <c r="C969" t="s">
        <v>2562</v>
      </c>
      <c r="D969" t="s">
        <v>3123</v>
      </c>
      <c r="E969">
        <v>29115</v>
      </c>
      <c r="F969" t="s">
        <v>2850</v>
      </c>
      <c r="G969">
        <v>38652</v>
      </c>
      <c r="H969">
        <v>20739.84</v>
      </c>
      <c r="I969" t="s">
        <v>123</v>
      </c>
      <c r="J969" t="s">
        <v>124</v>
      </c>
      <c r="K969" t="s">
        <v>39</v>
      </c>
      <c r="L969" t="s">
        <v>90</v>
      </c>
      <c r="M969" t="s">
        <v>754</v>
      </c>
      <c r="N969" t="s">
        <v>4644</v>
      </c>
      <c r="O969" t="s">
        <v>66</v>
      </c>
      <c r="P969" t="s">
        <v>589</v>
      </c>
      <c r="Q969" t="s">
        <v>4403</v>
      </c>
      <c r="R969" t="s">
        <v>5605</v>
      </c>
      <c r="S969">
        <v>39</v>
      </c>
      <c r="T969">
        <v>1.64</v>
      </c>
      <c r="U969">
        <v>7.0000000000000007E-2</v>
      </c>
      <c r="V969">
        <v>528</v>
      </c>
      <c r="W969">
        <v>0.92</v>
      </c>
      <c r="X969">
        <v>98</v>
      </c>
      <c r="Y969">
        <v>0.33</v>
      </c>
      <c r="Z969">
        <v>71</v>
      </c>
      <c r="AA969">
        <v>-91</v>
      </c>
      <c r="AB969">
        <v>29</v>
      </c>
      <c r="AC969">
        <v>142</v>
      </c>
      <c r="AD969">
        <v>80</v>
      </c>
      <c r="AE969">
        <v>29801</v>
      </c>
      <c r="AF969">
        <v>29115</v>
      </c>
      <c r="AG969">
        <v>38652</v>
      </c>
      <c r="AH969">
        <v>1.49</v>
      </c>
      <c r="AI969" s="16">
        <v>0.96444444444444444</v>
      </c>
    </row>
    <row r="970" spans="1:35" x14ac:dyDescent="0.3">
      <c r="A970" t="s">
        <v>4162</v>
      </c>
      <c r="B970" t="s">
        <v>2604</v>
      </c>
      <c r="C970" t="s">
        <v>2562</v>
      </c>
      <c r="D970" t="s">
        <v>4163</v>
      </c>
      <c r="E970">
        <v>45356</v>
      </c>
      <c r="F970" t="s">
        <v>2900</v>
      </c>
      <c r="G970">
        <v>28150</v>
      </c>
      <c r="H970">
        <v>2059.1999999999998</v>
      </c>
      <c r="I970" t="s">
        <v>123</v>
      </c>
      <c r="J970" t="s">
        <v>124</v>
      </c>
      <c r="K970" t="s">
        <v>39</v>
      </c>
      <c r="L970" t="s">
        <v>87</v>
      </c>
      <c r="M970" t="s">
        <v>1441</v>
      </c>
      <c r="N970" t="s">
        <v>5606</v>
      </c>
      <c r="O970" t="s">
        <v>68</v>
      </c>
      <c r="P970" t="s">
        <v>592</v>
      </c>
      <c r="Q970" t="s">
        <v>4452</v>
      </c>
      <c r="R970" t="s">
        <v>5607</v>
      </c>
      <c r="S970">
        <v>2</v>
      </c>
      <c r="T970">
        <v>2.08</v>
      </c>
      <c r="U970">
        <v>0.06</v>
      </c>
      <c r="V970">
        <v>495</v>
      </c>
      <c r="W970">
        <v>1.24</v>
      </c>
      <c r="X970">
        <v>85</v>
      </c>
      <c r="Y970">
        <v>0.33</v>
      </c>
      <c r="Z970">
        <v>75</v>
      </c>
      <c r="AA970">
        <v>-52</v>
      </c>
      <c r="AB970">
        <v>-65</v>
      </c>
      <c r="AC970">
        <v>-59</v>
      </c>
      <c r="AD970">
        <v>-176</v>
      </c>
      <c r="AE970">
        <v>43443</v>
      </c>
      <c r="AF970">
        <v>45356</v>
      </c>
      <c r="AG970">
        <v>28150</v>
      </c>
      <c r="AH970">
        <v>1.92</v>
      </c>
      <c r="AI970" s="16">
        <v>0.95897435897435901</v>
      </c>
    </row>
    <row r="971" spans="1:35" x14ac:dyDescent="0.3">
      <c r="A971" t="s">
        <v>4164</v>
      </c>
      <c r="B971" t="s">
        <v>2604</v>
      </c>
      <c r="C971" t="s">
        <v>2562</v>
      </c>
      <c r="D971" t="s">
        <v>2939</v>
      </c>
      <c r="E971">
        <v>53158</v>
      </c>
      <c r="F971" t="s">
        <v>4137</v>
      </c>
      <c r="G971">
        <v>28348</v>
      </c>
      <c r="H971">
        <v>5755.2</v>
      </c>
      <c r="I971" t="s">
        <v>123</v>
      </c>
      <c r="J971" t="s">
        <v>124</v>
      </c>
      <c r="K971" t="s">
        <v>39</v>
      </c>
      <c r="L971" t="s">
        <v>140</v>
      </c>
      <c r="M971" t="s">
        <v>737</v>
      </c>
      <c r="N971" t="s">
        <v>4486</v>
      </c>
      <c r="O971" t="s">
        <v>68</v>
      </c>
      <c r="P971" t="s">
        <v>747</v>
      </c>
      <c r="Q971" t="s">
        <v>5580</v>
      </c>
      <c r="R971" t="s">
        <v>5608</v>
      </c>
      <c r="S971">
        <v>3</v>
      </c>
      <c r="T971">
        <v>2.2000000000000002</v>
      </c>
      <c r="U971">
        <v>0.12</v>
      </c>
      <c r="V971">
        <v>872</v>
      </c>
      <c r="W971">
        <v>1.58</v>
      </c>
      <c r="X971">
        <v>35</v>
      </c>
      <c r="Y971">
        <v>0.27</v>
      </c>
      <c r="Z971">
        <v>169</v>
      </c>
      <c r="AA971">
        <v>21</v>
      </c>
      <c r="AB971">
        <v>23</v>
      </c>
      <c r="AC971">
        <v>166</v>
      </c>
      <c r="AD971">
        <v>210</v>
      </c>
      <c r="AE971">
        <v>53201</v>
      </c>
      <c r="AF971">
        <v>53158</v>
      </c>
      <c r="AG971">
        <v>28348</v>
      </c>
      <c r="AH971">
        <v>2.1</v>
      </c>
      <c r="AI971" s="16">
        <v>0.83579030350808037</v>
      </c>
    </row>
    <row r="972" spans="1:35" x14ac:dyDescent="0.3">
      <c r="A972" t="s">
        <v>4165</v>
      </c>
      <c r="B972" t="s">
        <v>2604</v>
      </c>
      <c r="C972" t="s">
        <v>2562</v>
      </c>
      <c r="D972" t="s">
        <v>4166</v>
      </c>
      <c r="E972">
        <v>37148</v>
      </c>
      <c r="F972" t="s">
        <v>4167</v>
      </c>
      <c r="G972">
        <v>77474</v>
      </c>
      <c r="H972">
        <v>3141.3</v>
      </c>
      <c r="I972" t="s">
        <v>123</v>
      </c>
      <c r="J972" t="s">
        <v>124</v>
      </c>
      <c r="K972" t="s">
        <v>39</v>
      </c>
      <c r="L972" t="s">
        <v>70</v>
      </c>
      <c r="M972" t="s">
        <v>1108</v>
      </c>
      <c r="N972" t="s">
        <v>5609</v>
      </c>
      <c r="O972" t="s">
        <v>76</v>
      </c>
      <c r="P972" t="s">
        <v>1840</v>
      </c>
      <c r="Q972" t="s">
        <v>5610</v>
      </c>
      <c r="R972" t="s">
        <v>5611</v>
      </c>
      <c r="S972">
        <v>2</v>
      </c>
      <c r="T972">
        <v>1.85</v>
      </c>
      <c r="U972">
        <v>0.1</v>
      </c>
      <c r="V972">
        <v>849</v>
      </c>
      <c r="W972">
        <v>1.58</v>
      </c>
      <c r="X972">
        <v>34</v>
      </c>
      <c r="Y972">
        <v>0.25</v>
      </c>
      <c r="Z972">
        <v>108</v>
      </c>
      <c r="AA972">
        <v>10</v>
      </c>
      <c r="AB972">
        <v>43</v>
      </c>
      <c r="AC972">
        <v>81</v>
      </c>
      <c r="AD972">
        <v>134</v>
      </c>
      <c r="AE972">
        <v>37087</v>
      </c>
      <c r="AF972">
        <v>37148</v>
      </c>
      <c r="AG972">
        <v>77474</v>
      </c>
      <c r="AH972">
        <v>1.73</v>
      </c>
      <c r="AI972" s="16">
        <v>0.96097560975609753</v>
      </c>
    </row>
    <row r="973" spans="1:35" x14ac:dyDescent="0.3">
      <c r="A973" t="s">
        <v>4168</v>
      </c>
      <c r="B973" t="s">
        <v>2604</v>
      </c>
      <c r="C973" t="s">
        <v>2562</v>
      </c>
      <c r="D973" t="s">
        <v>4169</v>
      </c>
      <c r="E973">
        <v>27045</v>
      </c>
      <c r="F973" t="s">
        <v>2635</v>
      </c>
      <c r="G973">
        <v>38111</v>
      </c>
      <c r="H973">
        <v>901.7</v>
      </c>
      <c r="I973" t="s">
        <v>123</v>
      </c>
      <c r="J973" t="s">
        <v>124</v>
      </c>
      <c r="K973" t="s">
        <v>39</v>
      </c>
      <c r="L973" t="s">
        <v>68</v>
      </c>
      <c r="M973" t="s">
        <v>1237</v>
      </c>
      <c r="N973" t="s">
        <v>5612</v>
      </c>
      <c r="O973" t="s">
        <v>70</v>
      </c>
      <c r="P973" t="s">
        <v>75</v>
      </c>
      <c r="Q973" t="s">
        <v>4419</v>
      </c>
      <c r="R973" t="s">
        <v>5613</v>
      </c>
      <c r="S973">
        <v>1</v>
      </c>
      <c r="T973">
        <v>1.42</v>
      </c>
      <c r="U973">
        <v>0.1</v>
      </c>
      <c r="V973">
        <v>635</v>
      </c>
      <c r="W973">
        <v>2.04</v>
      </c>
      <c r="X973">
        <v>48</v>
      </c>
      <c r="Y973">
        <v>0.25</v>
      </c>
      <c r="Z973">
        <v>68</v>
      </c>
      <c r="AA973">
        <v>-72</v>
      </c>
      <c r="AB973">
        <v>-196</v>
      </c>
      <c r="AC973">
        <v>78</v>
      </c>
      <c r="AD973">
        <v>-190</v>
      </c>
      <c r="AE973">
        <v>28144</v>
      </c>
      <c r="AF973">
        <v>27045</v>
      </c>
      <c r="AG973">
        <v>38101</v>
      </c>
      <c r="AH973">
        <v>1.3</v>
      </c>
      <c r="AI973" s="16">
        <v>0.96279069767441861</v>
      </c>
    </row>
    <row r="974" spans="1:35" x14ac:dyDescent="0.3">
      <c r="A974" t="s">
        <v>4170</v>
      </c>
      <c r="B974" t="s">
        <v>2604</v>
      </c>
      <c r="C974" t="s">
        <v>2562</v>
      </c>
      <c r="D974" t="s">
        <v>4056</v>
      </c>
      <c r="E974">
        <v>60548</v>
      </c>
      <c r="F974" t="s">
        <v>2888</v>
      </c>
      <c r="G974">
        <v>35055</v>
      </c>
      <c r="H974">
        <v>1234.8</v>
      </c>
      <c r="I974" t="s">
        <v>123</v>
      </c>
      <c r="J974" t="s">
        <v>124</v>
      </c>
      <c r="K974" t="s">
        <v>39</v>
      </c>
      <c r="L974" t="s">
        <v>53</v>
      </c>
      <c r="M974" t="s">
        <v>707</v>
      </c>
      <c r="N974" t="s">
        <v>5504</v>
      </c>
      <c r="O974" t="s">
        <v>40</v>
      </c>
      <c r="P974" t="s">
        <v>60</v>
      </c>
      <c r="Q974" t="s">
        <v>4440</v>
      </c>
      <c r="R974" t="s">
        <v>5614</v>
      </c>
      <c r="S974">
        <v>1</v>
      </c>
      <c r="T974">
        <v>2.1</v>
      </c>
      <c r="U974">
        <v>0.11</v>
      </c>
      <c r="V974">
        <v>588</v>
      </c>
      <c r="W974">
        <v>2.12</v>
      </c>
      <c r="X974">
        <v>55</v>
      </c>
      <c r="Y974">
        <v>0.3</v>
      </c>
      <c r="Z974">
        <v>78</v>
      </c>
      <c r="AA974">
        <v>52</v>
      </c>
      <c r="AB974">
        <v>-241</v>
      </c>
      <c r="AC974">
        <v>-364</v>
      </c>
      <c r="AD974">
        <v>-553</v>
      </c>
      <c r="AE974">
        <v>60803</v>
      </c>
      <c r="AF974">
        <v>60548</v>
      </c>
      <c r="AG974">
        <v>35055</v>
      </c>
      <c r="AH974">
        <v>1.99</v>
      </c>
      <c r="AI974" s="16">
        <v>0.96097560975609753</v>
      </c>
    </row>
    <row r="975" spans="1:35" x14ac:dyDescent="0.3">
      <c r="A975" t="s">
        <v>4171</v>
      </c>
      <c r="B975" t="s">
        <v>2604</v>
      </c>
      <c r="C975" t="s">
        <v>2562</v>
      </c>
      <c r="D975" t="s">
        <v>4172</v>
      </c>
      <c r="E975">
        <v>37380</v>
      </c>
      <c r="F975" t="s">
        <v>4173</v>
      </c>
      <c r="G975">
        <v>46327</v>
      </c>
      <c r="H975">
        <v>0</v>
      </c>
      <c r="I975" t="s">
        <v>123</v>
      </c>
      <c r="J975" t="s">
        <v>124</v>
      </c>
      <c r="K975" t="s">
        <v>39</v>
      </c>
      <c r="L975" t="s">
        <v>42</v>
      </c>
      <c r="M975" t="s">
        <v>442</v>
      </c>
      <c r="N975" t="s">
        <v>4425</v>
      </c>
      <c r="O975" t="s">
        <v>70</v>
      </c>
      <c r="P975" t="s">
        <v>563</v>
      </c>
      <c r="Q975" t="s">
        <v>4448</v>
      </c>
      <c r="R975" t="s">
        <v>5592</v>
      </c>
      <c r="S975">
        <v>1</v>
      </c>
      <c r="T975">
        <v>2.1</v>
      </c>
      <c r="U975">
        <v>0.09</v>
      </c>
      <c r="V975">
        <v>378</v>
      </c>
      <c r="W975">
        <v>0.76</v>
      </c>
      <c r="X975">
        <v>11</v>
      </c>
      <c r="Y975">
        <v>0.25</v>
      </c>
      <c r="Z975">
        <v>45</v>
      </c>
      <c r="AA975">
        <v>7</v>
      </c>
      <c r="AB975">
        <v>3</v>
      </c>
      <c r="AC975">
        <v>47</v>
      </c>
      <c r="AD975">
        <v>57</v>
      </c>
      <c r="AE975">
        <v>46142</v>
      </c>
      <c r="AF975">
        <v>46201</v>
      </c>
      <c r="AG975">
        <v>37809</v>
      </c>
      <c r="AH975">
        <v>1.97</v>
      </c>
      <c r="AI975" s="16">
        <v>0.61455525606469008</v>
      </c>
    </row>
    <row r="976" spans="1:35" x14ac:dyDescent="0.3">
      <c r="A976" t="s">
        <v>4174</v>
      </c>
      <c r="B976" t="s">
        <v>2604</v>
      </c>
      <c r="C976" t="s">
        <v>2562</v>
      </c>
      <c r="D976" t="s">
        <v>4175</v>
      </c>
      <c r="E976">
        <v>29154</v>
      </c>
      <c r="F976" t="s">
        <v>3800</v>
      </c>
      <c r="G976">
        <v>46140</v>
      </c>
      <c r="H976">
        <v>7880.95</v>
      </c>
      <c r="I976" t="s">
        <v>123</v>
      </c>
      <c r="J976" t="s">
        <v>124</v>
      </c>
      <c r="K976" t="s">
        <v>39</v>
      </c>
      <c r="L976" t="s">
        <v>90</v>
      </c>
      <c r="M976" t="s">
        <v>1611</v>
      </c>
      <c r="N976" t="s">
        <v>5615</v>
      </c>
      <c r="O976" t="s">
        <v>42</v>
      </c>
      <c r="P976" t="s">
        <v>62</v>
      </c>
      <c r="Q976" t="s">
        <v>5269</v>
      </c>
      <c r="R976" t="s">
        <v>5616</v>
      </c>
      <c r="S976">
        <v>10</v>
      </c>
      <c r="T976">
        <v>1.58</v>
      </c>
      <c r="U976">
        <v>0.08</v>
      </c>
      <c r="V976">
        <v>623</v>
      </c>
      <c r="W976">
        <v>1.36</v>
      </c>
      <c r="X976">
        <v>127</v>
      </c>
      <c r="Y976">
        <v>0.34</v>
      </c>
      <c r="Z976">
        <v>79</v>
      </c>
      <c r="AA976">
        <v>-133</v>
      </c>
      <c r="AB976">
        <v>-35</v>
      </c>
      <c r="AC976">
        <v>-138</v>
      </c>
      <c r="AD976">
        <v>-306</v>
      </c>
      <c r="AE976">
        <v>29572</v>
      </c>
      <c r="AF976">
        <v>29150</v>
      </c>
      <c r="AG976">
        <v>46140</v>
      </c>
      <c r="AH976">
        <v>1.44</v>
      </c>
      <c r="AI976" s="16">
        <v>0.96</v>
      </c>
    </row>
    <row r="977" spans="1:35" x14ac:dyDescent="0.3">
      <c r="A977" t="s">
        <v>4176</v>
      </c>
      <c r="B977" t="s">
        <v>2604</v>
      </c>
      <c r="C977" t="s">
        <v>2562</v>
      </c>
      <c r="D977" t="s">
        <v>4175</v>
      </c>
      <c r="E977">
        <v>29154</v>
      </c>
      <c r="F977" t="s">
        <v>3256</v>
      </c>
      <c r="G977">
        <v>44720</v>
      </c>
      <c r="H977">
        <v>1080.96</v>
      </c>
      <c r="I977" t="s">
        <v>123</v>
      </c>
      <c r="J977" t="s">
        <v>124</v>
      </c>
      <c r="K977" t="s">
        <v>39</v>
      </c>
      <c r="L977" t="s">
        <v>90</v>
      </c>
      <c r="M977" t="s">
        <v>1611</v>
      </c>
      <c r="N977" t="s">
        <v>5615</v>
      </c>
      <c r="O977" t="s">
        <v>87</v>
      </c>
      <c r="P977" t="s">
        <v>1619</v>
      </c>
      <c r="Q977" t="s">
        <v>4770</v>
      </c>
      <c r="R977" t="s">
        <v>5617</v>
      </c>
      <c r="S977">
        <v>1</v>
      </c>
      <c r="T977">
        <v>1.92</v>
      </c>
      <c r="U977">
        <v>0.09</v>
      </c>
      <c r="V977">
        <v>563</v>
      </c>
      <c r="W977">
        <v>2.08</v>
      </c>
      <c r="X977">
        <v>97</v>
      </c>
      <c r="Y977">
        <v>0.3</v>
      </c>
      <c r="Z977">
        <v>108</v>
      </c>
      <c r="AA977">
        <v>-133</v>
      </c>
      <c r="AB977">
        <v>-232</v>
      </c>
      <c r="AC977">
        <v>-101</v>
      </c>
      <c r="AD977">
        <v>-466</v>
      </c>
      <c r="AE977">
        <v>29801</v>
      </c>
      <c r="AF977">
        <v>29150</v>
      </c>
      <c r="AG977">
        <v>44720</v>
      </c>
      <c r="AH977">
        <v>1.79</v>
      </c>
      <c r="AI977" s="16">
        <v>0.80321958026382645</v>
      </c>
    </row>
    <row r="978" spans="1:35" x14ac:dyDescent="0.3">
      <c r="A978" t="s">
        <v>4177</v>
      </c>
      <c r="B978" t="s">
        <v>2604</v>
      </c>
      <c r="C978" t="s">
        <v>2562</v>
      </c>
      <c r="D978" t="s">
        <v>4175</v>
      </c>
      <c r="E978">
        <v>29154</v>
      </c>
      <c r="F978" t="s">
        <v>4178</v>
      </c>
      <c r="G978">
        <v>60543</v>
      </c>
      <c r="H978">
        <v>2538</v>
      </c>
      <c r="I978" t="s">
        <v>123</v>
      </c>
      <c r="J978" t="s">
        <v>124</v>
      </c>
      <c r="K978" t="s">
        <v>39</v>
      </c>
      <c r="L978" t="s">
        <v>90</v>
      </c>
      <c r="M978" t="s">
        <v>1611</v>
      </c>
      <c r="N978" t="s">
        <v>5615</v>
      </c>
      <c r="O978" t="s">
        <v>53</v>
      </c>
      <c r="P978" t="s">
        <v>1586</v>
      </c>
      <c r="Q978" t="s">
        <v>5618</v>
      </c>
      <c r="R978" t="s">
        <v>5619</v>
      </c>
      <c r="S978">
        <v>2</v>
      </c>
      <c r="T978">
        <v>1.5</v>
      </c>
      <c r="U978">
        <v>0.12</v>
      </c>
      <c r="V978">
        <v>846</v>
      </c>
      <c r="W978">
        <v>1.77</v>
      </c>
      <c r="X978">
        <v>97</v>
      </c>
      <c r="Y978">
        <v>0.3</v>
      </c>
      <c r="Z978">
        <v>92</v>
      </c>
      <c r="AA978">
        <v>-133</v>
      </c>
      <c r="AB978">
        <v>-2</v>
      </c>
      <c r="AC978">
        <v>-29</v>
      </c>
      <c r="AD978">
        <v>-164</v>
      </c>
      <c r="AE978">
        <v>29801</v>
      </c>
      <c r="AF978">
        <v>29150</v>
      </c>
      <c r="AG978">
        <v>60543</v>
      </c>
      <c r="AH978">
        <v>1.4</v>
      </c>
      <c r="AI978" s="16">
        <v>0.96097560975609753</v>
      </c>
    </row>
    <row r="979" spans="1:35" x14ac:dyDescent="0.3">
      <c r="A979" t="s">
        <v>4179</v>
      </c>
      <c r="B979" t="s">
        <v>2604</v>
      </c>
      <c r="C979" t="s">
        <v>2562</v>
      </c>
      <c r="D979" t="s">
        <v>4180</v>
      </c>
      <c r="E979">
        <v>36081</v>
      </c>
      <c r="F979" t="s">
        <v>4181</v>
      </c>
      <c r="G979">
        <v>29728</v>
      </c>
      <c r="H979">
        <v>889.84</v>
      </c>
      <c r="I979" t="s">
        <v>123</v>
      </c>
      <c r="J979" t="s">
        <v>124</v>
      </c>
      <c r="K979" t="s">
        <v>39</v>
      </c>
      <c r="L979" t="s">
        <v>40</v>
      </c>
      <c r="M979" t="s">
        <v>125</v>
      </c>
      <c r="N979" t="s">
        <v>5620</v>
      </c>
      <c r="O979" t="s">
        <v>90</v>
      </c>
      <c r="P979" t="s">
        <v>126</v>
      </c>
      <c r="Q979" t="s">
        <v>5621</v>
      </c>
      <c r="R979" t="s">
        <v>5622</v>
      </c>
      <c r="S979">
        <v>1</v>
      </c>
      <c r="T979">
        <v>1.96</v>
      </c>
      <c r="U979">
        <v>0.1</v>
      </c>
      <c r="V979">
        <v>454</v>
      </c>
      <c r="W979">
        <v>1.1299999999999999</v>
      </c>
      <c r="X979">
        <v>76</v>
      </c>
      <c r="Y979">
        <v>0.3</v>
      </c>
      <c r="Z979">
        <v>49</v>
      </c>
      <c r="AA979">
        <v>-10</v>
      </c>
      <c r="AB979">
        <v>-39</v>
      </c>
      <c r="AC979">
        <v>276</v>
      </c>
      <c r="AD979">
        <v>227</v>
      </c>
      <c r="AE979">
        <v>36830</v>
      </c>
      <c r="AF979">
        <v>36079</v>
      </c>
      <c r="AG979">
        <v>29728</v>
      </c>
      <c r="AH979">
        <v>1.84</v>
      </c>
      <c r="AI979" s="16">
        <v>0.96097560975609753</v>
      </c>
    </row>
    <row r="980" spans="1:35" x14ac:dyDescent="0.3">
      <c r="A980" t="s">
        <v>4182</v>
      </c>
      <c r="B980" t="s">
        <v>2604</v>
      </c>
      <c r="C980" t="s">
        <v>2562</v>
      </c>
      <c r="D980" t="s">
        <v>4183</v>
      </c>
      <c r="E980">
        <v>60185</v>
      </c>
      <c r="F980" t="s">
        <v>4184</v>
      </c>
      <c r="G980">
        <v>38654</v>
      </c>
      <c r="H980">
        <v>0</v>
      </c>
      <c r="I980" t="s">
        <v>123</v>
      </c>
      <c r="J980" t="s">
        <v>124</v>
      </c>
      <c r="K980" t="s">
        <v>39</v>
      </c>
      <c r="L980" t="s">
        <v>53</v>
      </c>
      <c r="M980" t="s">
        <v>159</v>
      </c>
      <c r="N980" t="s">
        <v>5095</v>
      </c>
      <c r="O980" t="s">
        <v>50</v>
      </c>
      <c r="P980" t="s">
        <v>381</v>
      </c>
      <c r="Q980" t="s">
        <v>5562</v>
      </c>
      <c r="R980" t="s">
        <v>5563</v>
      </c>
      <c r="S980">
        <v>2</v>
      </c>
      <c r="T980">
        <v>2.02</v>
      </c>
      <c r="U980">
        <v>0.12</v>
      </c>
      <c r="V980">
        <v>691</v>
      </c>
      <c r="W980">
        <v>1.39</v>
      </c>
      <c r="X980">
        <v>77</v>
      </c>
      <c r="Y980">
        <v>0.33</v>
      </c>
      <c r="Z980">
        <v>92</v>
      </c>
      <c r="AA980">
        <v>-224</v>
      </c>
      <c r="AB980">
        <v>0</v>
      </c>
      <c r="AC980">
        <v>144</v>
      </c>
      <c r="AD980">
        <v>-80</v>
      </c>
      <c r="AE980">
        <v>46341</v>
      </c>
      <c r="AF980">
        <v>60601</v>
      </c>
      <c r="AG980">
        <v>30116</v>
      </c>
      <c r="AH980">
        <v>1.92</v>
      </c>
      <c r="AI980" s="16">
        <v>0.71966794380587484</v>
      </c>
    </row>
    <row r="981" spans="1:35" x14ac:dyDescent="0.3">
      <c r="A981" t="s">
        <v>4185</v>
      </c>
      <c r="B981" t="s">
        <v>2604</v>
      </c>
      <c r="C981" t="s">
        <v>2562</v>
      </c>
      <c r="D981" t="s">
        <v>4186</v>
      </c>
      <c r="E981">
        <v>44509</v>
      </c>
      <c r="F981" t="s">
        <v>2635</v>
      </c>
      <c r="G981">
        <v>38111</v>
      </c>
      <c r="H981">
        <v>2674.8</v>
      </c>
      <c r="I981" t="s">
        <v>123</v>
      </c>
      <c r="J981" t="s">
        <v>124</v>
      </c>
      <c r="K981" t="s">
        <v>39</v>
      </c>
      <c r="L981" t="s">
        <v>87</v>
      </c>
      <c r="M981" t="s">
        <v>1404</v>
      </c>
      <c r="N981" t="s">
        <v>5623</v>
      </c>
      <c r="O981" t="s">
        <v>70</v>
      </c>
      <c r="P981" t="s">
        <v>75</v>
      </c>
      <c r="Q981" t="s">
        <v>4419</v>
      </c>
      <c r="R981" t="s">
        <v>5624</v>
      </c>
      <c r="S981">
        <v>2</v>
      </c>
      <c r="T981">
        <v>1.8</v>
      </c>
      <c r="U981">
        <v>0.09</v>
      </c>
      <c r="V981">
        <v>743</v>
      </c>
      <c r="W981">
        <v>1.38</v>
      </c>
      <c r="X981">
        <v>93</v>
      </c>
      <c r="Y981">
        <v>0.33</v>
      </c>
      <c r="Z981">
        <v>90</v>
      </c>
      <c r="AA981">
        <v>-43</v>
      </c>
      <c r="AB981">
        <v>54</v>
      </c>
      <c r="AC981">
        <v>267</v>
      </c>
      <c r="AD981">
        <v>278</v>
      </c>
      <c r="AE981">
        <v>44266</v>
      </c>
      <c r="AF981">
        <v>44501</v>
      </c>
      <c r="AG981">
        <v>38101</v>
      </c>
      <c r="AH981">
        <v>1.67</v>
      </c>
      <c r="AI981" s="16">
        <v>0.9555555555555556</v>
      </c>
    </row>
    <row r="982" spans="1:35" x14ac:dyDescent="0.3">
      <c r="A982" t="s">
        <v>4187</v>
      </c>
      <c r="B982" t="s">
        <v>2604</v>
      </c>
      <c r="C982" t="s">
        <v>2562</v>
      </c>
      <c r="D982" t="s">
        <v>4186</v>
      </c>
      <c r="E982">
        <v>44509</v>
      </c>
      <c r="F982" t="s">
        <v>2900</v>
      </c>
      <c r="G982">
        <v>28150</v>
      </c>
      <c r="H982">
        <v>1960.8</v>
      </c>
      <c r="I982" t="s">
        <v>123</v>
      </c>
      <c r="J982" t="s">
        <v>124</v>
      </c>
      <c r="K982" t="s">
        <v>39</v>
      </c>
      <c r="L982" t="s">
        <v>87</v>
      </c>
      <c r="M982" t="s">
        <v>1404</v>
      </c>
      <c r="N982" t="s">
        <v>5623</v>
      </c>
      <c r="O982" t="s">
        <v>68</v>
      </c>
      <c r="P982" t="s">
        <v>592</v>
      </c>
      <c r="Q982" t="s">
        <v>4452</v>
      </c>
      <c r="R982" t="s">
        <v>5625</v>
      </c>
      <c r="S982">
        <v>2</v>
      </c>
      <c r="T982">
        <v>1.9</v>
      </c>
      <c r="U982">
        <v>0.14000000000000001</v>
      </c>
      <c r="V982">
        <v>516</v>
      </c>
      <c r="W982">
        <v>1.1299999999999999</v>
      </c>
      <c r="X982">
        <v>185</v>
      </c>
      <c r="Y982">
        <v>0.4</v>
      </c>
      <c r="Z982">
        <v>211</v>
      </c>
      <c r="AA982">
        <v>-43</v>
      </c>
      <c r="AB982">
        <v>-20</v>
      </c>
      <c r="AC982">
        <v>-210</v>
      </c>
      <c r="AD982">
        <v>-273</v>
      </c>
      <c r="AE982">
        <v>44256</v>
      </c>
      <c r="AF982">
        <v>44501</v>
      </c>
      <c r="AG982">
        <v>28150</v>
      </c>
      <c r="AH982">
        <v>1.82</v>
      </c>
      <c r="AI982" s="16">
        <v>0.95897435897435901</v>
      </c>
    </row>
    <row r="983" spans="1:35" x14ac:dyDescent="0.3">
      <c r="A983" t="s">
        <v>4188</v>
      </c>
      <c r="B983" t="s">
        <v>4189</v>
      </c>
      <c r="C983" t="s">
        <v>4189</v>
      </c>
      <c r="D983" t="s">
        <v>4190</v>
      </c>
      <c r="E983">
        <v>29330</v>
      </c>
      <c r="F983" t="s">
        <v>3421</v>
      </c>
      <c r="G983">
        <v>60502</v>
      </c>
      <c r="H983">
        <v>2163.3000000000002</v>
      </c>
      <c r="I983" t="s">
        <v>1633</v>
      </c>
      <c r="J983" t="s">
        <v>1634</v>
      </c>
      <c r="K983" t="s">
        <v>39</v>
      </c>
      <c r="L983" t="s">
        <v>90</v>
      </c>
      <c r="M983" t="s">
        <v>756</v>
      </c>
      <c r="N983" t="s">
        <v>5626</v>
      </c>
      <c r="O983" t="s">
        <v>53</v>
      </c>
      <c r="P983" t="s">
        <v>412</v>
      </c>
      <c r="Q983" t="s">
        <v>4920</v>
      </c>
      <c r="R983" t="s">
        <v>5627</v>
      </c>
      <c r="S983">
        <v>2</v>
      </c>
      <c r="T983">
        <v>1.5</v>
      </c>
      <c r="U983">
        <v>0.15</v>
      </c>
      <c r="V983">
        <v>721</v>
      </c>
      <c r="W983">
        <v>1.61</v>
      </c>
      <c r="X983">
        <v>33</v>
      </c>
      <c r="Y983">
        <v>0.28000000000000003</v>
      </c>
      <c r="Z983">
        <v>69</v>
      </c>
      <c r="AA983">
        <v>-48</v>
      </c>
      <c r="AB983">
        <v>0</v>
      </c>
      <c r="AC983">
        <v>12</v>
      </c>
      <c r="AD983">
        <v>-36</v>
      </c>
      <c r="AE983">
        <v>29340</v>
      </c>
      <c r="AF983">
        <v>29330</v>
      </c>
      <c r="AG983">
        <v>60504</v>
      </c>
      <c r="AH983">
        <v>1.43</v>
      </c>
      <c r="AI983" s="16">
        <v>1</v>
      </c>
    </row>
    <row r="984" spans="1:35" x14ac:dyDescent="0.3">
      <c r="A984" t="s">
        <v>4191</v>
      </c>
      <c r="B984" t="s">
        <v>4189</v>
      </c>
      <c r="C984" t="s">
        <v>4189</v>
      </c>
      <c r="D984" t="s">
        <v>4190</v>
      </c>
      <c r="E984">
        <v>29330</v>
      </c>
      <c r="F984" t="s">
        <v>4192</v>
      </c>
      <c r="G984">
        <v>43130</v>
      </c>
      <c r="H984">
        <v>1550.86</v>
      </c>
      <c r="I984" t="s">
        <v>1633</v>
      </c>
      <c r="J984" t="s">
        <v>1634</v>
      </c>
      <c r="K984" t="s">
        <v>39</v>
      </c>
      <c r="L984" t="s">
        <v>90</v>
      </c>
      <c r="M984" t="s">
        <v>756</v>
      </c>
      <c r="N984" t="s">
        <v>5626</v>
      </c>
      <c r="O984" t="s">
        <v>87</v>
      </c>
      <c r="P984" t="s">
        <v>545</v>
      </c>
      <c r="Q984" t="s">
        <v>5628</v>
      </c>
      <c r="R984" t="s">
        <v>5629</v>
      </c>
      <c r="S984">
        <v>2</v>
      </c>
      <c r="T984">
        <v>1.75</v>
      </c>
      <c r="U984">
        <v>0.15</v>
      </c>
      <c r="V984">
        <v>443</v>
      </c>
      <c r="W984">
        <v>0.99</v>
      </c>
      <c r="X984">
        <v>99</v>
      </c>
      <c r="Y984">
        <v>0.33</v>
      </c>
      <c r="Z984">
        <v>68</v>
      </c>
      <c r="AA984">
        <v>-48</v>
      </c>
      <c r="AB984">
        <v>-25</v>
      </c>
      <c r="AC984">
        <v>28</v>
      </c>
      <c r="AD984">
        <v>-45</v>
      </c>
      <c r="AE984">
        <v>29621</v>
      </c>
      <c r="AF984">
        <v>29330</v>
      </c>
      <c r="AG984">
        <v>43130</v>
      </c>
      <c r="AH984">
        <v>1.68</v>
      </c>
      <c r="AI984" s="16">
        <v>1</v>
      </c>
    </row>
    <row r="985" spans="1:35" x14ac:dyDescent="0.3">
      <c r="A985" t="s">
        <v>4193</v>
      </c>
      <c r="B985" t="s">
        <v>4189</v>
      </c>
      <c r="C985" t="s">
        <v>4189</v>
      </c>
      <c r="D985" t="s">
        <v>4190</v>
      </c>
      <c r="E985">
        <v>29330</v>
      </c>
      <c r="F985" t="s">
        <v>3037</v>
      </c>
      <c r="G985">
        <v>38464</v>
      </c>
      <c r="H985">
        <v>2714.6</v>
      </c>
      <c r="I985" t="s">
        <v>1633</v>
      </c>
      <c r="J985" t="s">
        <v>1634</v>
      </c>
      <c r="K985" t="s">
        <v>39</v>
      </c>
      <c r="L985" t="s">
        <v>90</v>
      </c>
      <c r="M985" t="s">
        <v>756</v>
      </c>
      <c r="N985" t="s">
        <v>5626</v>
      </c>
      <c r="O985" t="s">
        <v>70</v>
      </c>
      <c r="P985" t="s">
        <v>671</v>
      </c>
      <c r="Q985" t="s">
        <v>4575</v>
      </c>
      <c r="R985" t="s">
        <v>5630</v>
      </c>
      <c r="S985">
        <v>5</v>
      </c>
      <c r="T985">
        <v>1.66</v>
      </c>
      <c r="U985">
        <v>0.15</v>
      </c>
      <c r="V985">
        <v>412</v>
      </c>
      <c r="W985">
        <v>0.82</v>
      </c>
      <c r="X985">
        <v>76</v>
      </c>
      <c r="Y985">
        <v>0.31</v>
      </c>
      <c r="Z985">
        <v>23</v>
      </c>
      <c r="AA985">
        <v>-48</v>
      </c>
      <c r="AB985">
        <v>16</v>
      </c>
      <c r="AC985">
        <v>38</v>
      </c>
      <c r="AD985">
        <v>6</v>
      </c>
      <c r="AE985">
        <v>28625</v>
      </c>
      <c r="AF985">
        <v>29330</v>
      </c>
      <c r="AG985">
        <v>38464</v>
      </c>
      <c r="AH985">
        <v>1.59</v>
      </c>
      <c r="AI985" s="16">
        <v>0.97999591710893563</v>
      </c>
    </row>
    <row r="986" spans="1:35" x14ac:dyDescent="0.3">
      <c r="A986" t="s">
        <v>4194</v>
      </c>
      <c r="B986" t="s">
        <v>4189</v>
      </c>
      <c r="C986" t="s">
        <v>4189</v>
      </c>
      <c r="D986" t="s">
        <v>4190</v>
      </c>
      <c r="E986">
        <v>29330</v>
      </c>
      <c r="F986" t="s">
        <v>4195</v>
      </c>
      <c r="G986">
        <v>46545</v>
      </c>
      <c r="H986">
        <v>2859.75</v>
      </c>
      <c r="I986" t="s">
        <v>1633</v>
      </c>
      <c r="J986" t="s">
        <v>1634</v>
      </c>
      <c r="K986" t="s">
        <v>39</v>
      </c>
      <c r="L986" t="s">
        <v>90</v>
      </c>
      <c r="M986" t="s">
        <v>756</v>
      </c>
      <c r="N986" t="s">
        <v>5626</v>
      </c>
      <c r="O986" t="s">
        <v>42</v>
      </c>
      <c r="P986" t="s">
        <v>1642</v>
      </c>
      <c r="Q986" t="s">
        <v>5631</v>
      </c>
      <c r="R986" t="s">
        <v>5632</v>
      </c>
      <c r="S986">
        <v>3</v>
      </c>
      <c r="T986">
        <v>1.5</v>
      </c>
      <c r="U986">
        <v>0.16</v>
      </c>
      <c r="V986">
        <v>635</v>
      </c>
      <c r="W986">
        <v>1.2</v>
      </c>
      <c r="X986">
        <v>105</v>
      </c>
      <c r="Y986">
        <v>0.33</v>
      </c>
      <c r="Z986">
        <v>32</v>
      </c>
      <c r="AA986">
        <v>-48</v>
      </c>
      <c r="AB986">
        <v>3</v>
      </c>
      <c r="AC986">
        <v>-100</v>
      </c>
      <c r="AD986">
        <v>-145</v>
      </c>
      <c r="AE986">
        <v>28762</v>
      </c>
      <c r="AF986">
        <v>29330</v>
      </c>
      <c r="AG986">
        <v>46544</v>
      </c>
      <c r="AH986">
        <v>1.44</v>
      </c>
      <c r="AI986" s="16">
        <v>1</v>
      </c>
    </row>
    <row r="987" spans="1:35" x14ac:dyDescent="0.3">
      <c r="A987" t="s">
        <v>4196</v>
      </c>
      <c r="B987" t="s">
        <v>4189</v>
      </c>
      <c r="C987" t="s">
        <v>4189</v>
      </c>
      <c r="D987" t="s">
        <v>4190</v>
      </c>
      <c r="E987">
        <v>29330</v>
      </c>
      <c r="F987" t="s">
        <v>4197</v>
      </c>
      <c r="G987">
        <v>44266</v>
      </c>
      <c r="H987">
        <v>2532.5700000000002</v>
      </c>
      <c r="I987" t="s">
        <v>1633</v>
      </c>
      <c r="J987" t="s">
        <v>1634</v>
      </c>
      <c r="K987" t="s">
        <v>39</v>
      </c>
      <c r="L987" t="s">
        <v>90</v>
      </c>
      <c r="M987" t="s">
        <v>756</v>
      </c>
      <c r="N987" t="s">
        <v>5626</v>
      </c>
      <c r="O987" t="s">
        <v>87</v>
      </c>
      <c r="P987" t="s">
        <v>1260</v>
      </c>
      <c r="Q987" t="s">
        <v>5633</v>
      </c>
      <c r="R987" t="s">
        <v>5634</v>
      </c>
      <c r="S987">
        <v>5</v>
      </c>
      <c r="T987">
        <v>1.58</v>
      </c>
      <c r="U987">
        <v>0.15</v>
      </c>
      <c r="V987">
        <v>534</v>
      </c>
      <c r="W987">
        <v>1.2</v>
      </c>
      <c r="X987">
        <v>73</v>
      </c>
      <c r="Y987">
        <v>0.31</v>
      </c>
      <c r="Z987">
        <v>71</v>
      </c>
      <c r="AA987">
        <v>-48</v>
      </c>
      <c r="AB987">
        <v>-37</v>
      </c>
      <c r="AC987">
        <v>-92</v>
      </c>
      <c r="AD987">
        <v>-177</v>
      </c>
      <c r="AE987">
        <v>29715</v>
      </c>
      <c r="AF987">
        <v>29330</v>
      </c>
      <c r="AG987">
        <v>44266</v>
      </c>
      <c r="AH987">
        <v>1.51</v>
      </c>
      <c r="AI987" s="16">
        <v>1</v>
      </c>
    </row>
    <row r="988" spans="1:35" x14ac:dyDescent="0.3">
      <c r="A988" t="s">
        <v>4198</v>
      </c>
      <c r="B988" t="s">
        <v>2567</v>
      </c>
      <c r="C988" t="s">
        <v>2567</v>
      </c>
      <c r="D988" t="s">
        <v>2732</v>
      </c>
      <c r="E988">
        <v>76018</v>
      </c>
      <c r="F988" t="s">
        <v>2635</v>
      </c>
      <c r="G988">
        <v>38118</v>
      </c>
      <c r="H988">
        <v>2430</v>
      </c>
      <c r="I988" t="s">
        <v>635</v>
      </c>
      <c r="J988" t="s">
        <v>636</v>
      </c>
      <c r="K988" t="s">
        <v>39</v>
      </c>
      <c r="L988" t="s">
        <v>76</v>
      </c>
      <c r="M988" t="s">
        <v>672</v>
      </c>
      <c r="N988" t="s">
        <v>4295</v>
      </c>
      <c r="O988" t="s">
        <v>70</v>
      </c>
      <c r="P988" t="s">
        <v>75</v>
      </c>
      <c r="Q988" t="s">
        <v>4419</v>
      </c>
      <c r="R988" t="s">
        <v>5635</v>
      </c>
      <c r="S988">
        <v>4</v>
      </c>
      <c r="T988">
        <v>1.03</v>
      </c>
      <c r="U988">
        <v>0.1</v>
      </c>
      <c r="V988">
        <v>472</v>
      </c>
      <c r="W988">
        <v>0.91</v>
      </c>
      <c r="X988">
        <v>15</v>
      </c>
      <c r="Y988">
        <v>0.25</v>
      </c>
      <c r="Z988">
        <v>53</v>
      </c>
      <c r="AA988">
        <v>-21</v>
      </c>
      <c r="AB988">
        <v>13</v>
      </c>
      <c r="AC988">
        <v>82</v>
      </c>
      <c r="AD988">
        <v>74</v>
      </c>
      <c r="AE988">
        <v>76001</v>
      </c>
      <c r="AF988">
        <v>76001</v>
      </c>
      <c r="AG988">
        <v>38101</v>
      </c>
      <c r="AH988">
        <v>0.91</v>
      </c>
      <c r="AI988" s="16">
        <v>1</v>
      </c>
    </row>
    <row r="989" spans="1:35" x14ac:dyDescent="0.3">
      <c r="A989" t="s">
        <v>4199</v>
      </c>
      <c r="B989" t="s">
        <v>2567</v>
      </c>
      <c r="C989" t="s">
        <v>2567</v>
      </c>
      <c r="D989" t="s">
        <v>2732</v>
      </c>
      <c r="E989">
        <v>76018</v>
      </c>
      <c r="F989" t="s">
        <v>4184</v>
      </c>
      <c r="G989">
        <v>38654</v>
      </c>
      <c r="H989">
        <v>8880.6</v>
      </c>
      <c r="I989" t="s">
        <v>635</v>
      </c>
      <c r="J989" t="s">
        <v>636</v>
      </c>
      <c r="K989" t="s">
        <v>39</v>
      </c>
      <c r="L989" t="s">
        <v>66</v>
      </c>
      <c r="M989" t="s">
        <v>498</v>
      </c>
      <c r="N989" t="s">
        <v>5636</v>
      </c>
      <c r="O989" t="s">
        <v>76</v>
      </c>
      <c r="P989" t="s">
        <v>672</v>
      </c>
      <c r="Q989" t="s">
        <v>4295</v>
      </c>
      <c r="R989" t="s">
        <v>5637</v>
      </c>
      <c r="S989">
        <v>5</v>
      </c>
      <c r="T989">
        <v>2.0499999999999998</v>
      </c>
      <c r="U989">
        <v>0.08</v>
      </c>
      <c r="V989">
        <v>491</v>
      </c>
      <c r="W989">
        <v>0.97</v>
      </c>
      <c r="X989">
        <v>36</v>
      </c>
      <c r="Y989">
        <v>0.27</v>
      </c>
      <c r="Z989">
        <v>64</v>
      </c>
      <c r="AA989">
        <v>-56</v>
      </c>
      <c r="AB989">
        <v>-1</v>
      </c>
      <c r="AC989">
        <v>-349</v>
      </c>
      <c r="AD989">
        <v>-406</v>
      </c>
      <c r="AE989">
        <v>38101</v>
      </c>
      <c r="AF989">
        <v>38654</v>
      </c>
      <c r="AG989">
        <v>76001</v>
      </c>
      <c r="AH989">
        <v>1.91</v>
      </c>
      <c r="AI989" s="16">
        <v>0.96892181819130818</v>
      </c>
    </row>
    <row r="990" spans="1:35" x14ac:dyDescent="0.3">
      <c r="A990" t="s">
        <v>4200</v>
      </c>
      <c r="B990" t="s">
        <v>2567</v>
      </c>
      <c r="C990" t="s">
        <v>2567</v>
      </c>
      <c r="D990" t="s">
        <v>3002</v>
      </c>
      <c r="E990">
        <v>30517</v>
      </c>
      <c r="F990" t="s">
        <v>2890</v>
      </c>
      <c r="G990">
        <v>43123</v>
      </c>
      <c r="H990">
        <v>23229</v>
      </c>
      <c r="I990" t="s">
        <v>635</v>
      </c>
      <c r="J990" t="s">
        <v>636</v>
      </c>
      <c r="K990" t="s">
        <v>39</v>
      </c>
      <c r="L990" t="s">
        <v>50</v>
      </c>
      <c r="M990" t="s">
        <v>615</v>
      </c>
      <c r="N990" t="s">
        <v>4541</v>
      </c>
      <c r="O990" t="s">
        <v>87</v>
      </c>
      <c r="P990" t="s">
        <v>233</v>
      </c>
      <c r="Q990" t="s">
        <v>4442</v>
      </c>
      <c r="R990" t="s">
        <v>5638</v>
      </c>
      <c r="S990">
        <v>32</v>
      </c>
      <c r="T990">
        <v>1.5</v>
      </c>
      <c r="U990">
        <v>0.1</v>
      </c>
      <c r="V990">
        <v>534</v>
      </c>
      <c r="W990">
        <v>1.35</v>
      </c>
      <c r="X990">
        <v>65</v>
      </c>
      <c r="Y990">
        <v>0.28999999999999998</v>
      </c>
      <c r="Z990">
        <v>56</v>
      </c>
      <c r="AA990">
        <v>-109</v>
      </c>
      <c r="AB990">
        <v>-73</v>
      </c>
      <c r="AC990">
        <v>-111</v>
      </c>
      <c r="AD990">
        <v>-293</v>
      </c>
      <c r="AE990">
        <v>30083</v>
      </c>
      <c r="AF990">
        <v>30517</v>
      </c>
      <c r="AG990">
        <v>43123</v>
      </c>
      <c r="AH990">
        <v>1.38</v>
      </c>
      <c r="AI990" s="16">
        <v>1</v>
      </c>
    </row>
    <row r="991" spans="1:35" x14ac:dyDescent="0.3">
      <c r="A991" t="s">
        <v>4201</v>
      </c>
      <c r="B991" t="s">
        <v>2567</v>
      </c>
      <c r="C991" t="s">
        <v>2567</v>
      </c>
      <c r="D991" t="s">
        <v>4202</v>
      </c>
      <c r="E991">
        <v>28610</v>
      </c>
      <c r="F991" t="s">
        <v>2732</v>
      </c>
      <c r="G991">
        <v>76018</v>
      </c>
      <c r="H991">
        <v>19424.88</v>
      </c>
      <c r="I991" t="s">
        <v>635</v>
      </c>
      <c r="J991" t="s">
        <v>636</v>
      </c>
      <c r="K991" t="s">
        <v>39</v>
      </c>
      <c r="L991" t="s">
        <v>68</v>
      </c>
      <c r="M991" t="s">
        <v>948</v>
      </c>
      <c r="N991" t="s">
        <v>5639</v>
      </c>
      <c r="O991" t="s">
        <v>76</v>
      </c>
      <c r="P991" t="s">
        <v>672</v>
      </c>
      <c r="Q991" t="s">
        <v>4295</v>
      </c>
      <c r="R991" t="s">
        <v>5640</v>
      </c>
      <c r="S991">
        <v>15</v>
      </c>
      <c r="T991">
        <v>1.53</v>
      </c>
      <c r="U991">
        <v>0.08</v>
      </c>
      <c r="V991">
        <v>1058</v>
      </c>
      <c r="W991">
        <v>1.8</v>
      </c>
      <c r="X991">
        <v>55</v>
      </c>
      <c r="Y991">
        <v>0.28000000000000003</v>
      </c>
      <c r="Z991">
        <v>140</v>
      </c>
      <c r="AA991">
        <v>-58</v>
      </c>
      <c r="AB991">
        <v>31</v>
      </c>
      <c r="AC991">
        <v>-227</v>
      </c>
      <c r="AD991">
        <v>-254</v>
      </c>
      <c r="AE991">
        <v>28201</v>
      </c>
      <c r="AF991">
        <v>28610</v>
      </c>
      <c r="AG991">
        <v>76001</v>
      </c>
      <c r="AH991">
        <v>1.39</v>
      </c>
      <c r="AI991" s="16">
        <v>1</v>
      </c>
    </row>
    <row r="992" spans="1:35" x14ac:dyDescent="0.3">
      <c r="A992" t="s">
        <v>4203</v>
      </c>
      <c r="B992" t="s">
        <v>2567</v>
      </c>
      <c r="C992" t="s">
        <v>2567</v>
      </c>
      <c r="D992" t="s">
        <v>4202</v>
      </c>
      <c r="E992">
        <v>28610</v>
      </c>
      <c r="F992" t="s">
        <v>2890</v>
      </c>
      <c r="G992">
        <v>43123</v>
      </c>
      <c r="H992">
        <v>1570</v>
      </c>
      <c r="I992" t="s">
        <v>635</v>
      </c>
      <c r="J992" t="s">
        <v>636</v>
      </c>
      <c r="K992" t="s">
        <v>39</v>
      </c>
      <c r="L992" t="s">
        <v>68</v>
      </c>
      <c r="M992" t="s">
        <v>948</v>
      </c>
      <c r="N992" t="s">
        <v>5639</v>
      </c>
      <c r="O992" t="s">
        <v>87</v>
      </c>
      <c r="P992" t="s">
        <v>233</v>
      </c>
      <c r="Q992" t="s">
        <v>4442</v>
      </c>
      <c r="R992" t="s">
        <v>5641</v>
      </c>
      <c r="S992">
        <v>2</v>
      </c>
      <c r="T992">
        <v>1.38</v>
      </c>
      <c r="U992">
        <v>0.13</v>
      </c>
      <c r="V992">
        <v>399</v>
      </c>
      <c r="W992">
        <v>0.65</v>
      </c>
      <c r="X992">
        <v>71</v>
      </c>
      <c r="Y992">
        <v>0.28000000000000003</v>
      </c>
      <c r="Z992">
        <v>73</v>
      </c>
      <c r="AA992">
        <v>-58</v>
      </c>
      <c r="AB992">
        <v>29</v>
      </c>
      <c r="AC992">
        <v>-57</v>
      </c>
      <c r="AD992">
        <v>-86</v>
      </c>
      <c r="AE992">
        <v>29706</v>
      </c>
      <c r="AF992">
        <v>28610</v>
      </c>
      <c r="AG992">
        <v>43123</v>
      </c>
      <c r="AH992">
        <v>1.29</v>
      </c>
      <c r="AI992" s="16">
        <v>1</v>
      </c>
    </row>
    <row r="993" spans="1:35" x14ac:dyDescent="0.3">
      <c r="A993" t="s">
        <v>4204</v>
      </c>
      <c r="B993" t="s">
        <v>2567</v>
      </c>
      <c r="C993" t="s">
        <v>2567</v>
      </c>
      <c r="D993" t="s">
        <v>4205</v>
      </c>
      <c r="E993">
        <v>60012</v>
      </c>
      <c r="F993" t="s">
        <v>4184</v>
      </c>
      <c r="G993">
        <v>38654</v>
      </c>
      <c r="H993">
        <v>3657</v>
      </c>
      <c r="I993" t="s">
        <v>635</v>
      </c>
      <c r="J993" t="s">
        <v>636</v>
      </c>
      <c r="K993" t="s">
        <v>39</v>
      </c>
      <c r="L993" t="s">
        <v>53</v>
      </c>
      <c r="M993" t="s">
        <v>745</v>
      </c>
      <c r="N993" t="s">
        <v>5642</v>
      </c>
      <c r="O993" t="s">
        <v>66</v>
      </c>
      <c r="P993" t="s">
        <v>498</v>
      </c>
      <c r="Q993" t="s">
        <v>5636</v>
      </c>
      <c r="R993" t="s">
        <v>5643</v>
      </c>
      <c r="S993">
        <v>5</v>
      </c>
      <c r="T993">
        <v>1.59</v>
      </c>
      <c r="U993">
        <v>0.13</v>
      </c>
      <c r="V993">
        <v>575</v>
      </c>
      <c r="W993">
        <v>1.07</v>
      </c>
      <c r="X993">
        <v>54</v>
      </c>
      <c r="Y993">
        <v>0.28000000000000003</v>
      </c>
      <c r="Z993">
        <v>71</v>
      </c>
      <c r="AA993">
        <v>-31</v>
      </c>
      <c r="AB993">
        <v>7</v>
      </c>
      <c r="AC993">
        <v>102</v>
      </c>
      <c r="AD993">
        <v>78</v>
      </c>
      <c r="AE993">
        <v>60439</v>
      </c>
      <c r="AF993">
        <v>60012</v>
      </c>
      <c r="AG993">
        <v>38654</v>
      </c>
      <c r="AH993">
        <v>1.5</v>
      </c>
      <c r="AI993" s="16">
        <v>0.83120216818775583</v>
      </c>
    </row>
    <row r="994" spans="1:35" x14ac:dyDescent="0.3">
      <c r="A994" t="s">
        <v>4206</v>
      </c>
      <c r="B994" t="s">
        <v>2567</v>
      </c>
      <c r="C994" t="s">
        <v>2567</v>
      </c>
      <c r="D994" t="s">
        <v>4207</v>
      </c>
      <c r="E994">
        <v>29916</v>
      </c>
      <c r="F994" t="s">
        <v>4184</v>
      </c>
      <c r="G994">
        <v>38654</v>
      </c>
      <c r="H994">
        <v>5909.4</v>
      </c>
      <c r="I994" t="s">
        <v>635</v>
      </c>
      <c r="J994" t="s">
        <v>636</v>
      </c>
      <c r="K994" t="s">
        <v>39</v>
      </c>
      <c r="L994" t="s">
        <v>90</v>
      </c>
      <c r="M994" t="s">
        <v>1606</v>
      </c>
      <c r="N994" t="s">
        <v>5644</v>
      </c>
      <c r="O994" t="s">
        <v>66</v>
      </c>
      <c r="P994" t="s">
        <v>498</v>
      </c>
      <c r="Q994" t="s">
        <v>5636</v>
      </c>
      <c r="R994" t="s">
        <v>5645</v>
      </c>
      <c r="S994">
        <v>6</v>
      </c>
      <c r="T994">
        <v>1.4</v>
      </c>
      <c r="U994">
        <v>0.1</v>
      </c>
      <c r="V994">
        <v>603</v>
      </c>
      <c r="W994">
        <v>1.0900000000000001</v>
      </c>
      <c r="X994">
        <v>80</v>
      </c>
      <c r="Y994">
        <v>0.3</v>
      </c>
      <c r="Z994">
        <v>63</v>
      </c>
      <c r="AA994">
        <v>0</v>
      </c>
      <c r="AB994">
        <v>29</v>
      </c>
      <c r="AC994">
        <v>114</v>
      </c>
      <c r="AD994">
        <v>143</v>
      </c>
      <c r="AE994">
        <v>29801</v>
      </c>
      <c r="AF994">
        <v>29916</v>
      </c>
      <c r="AG994">
        <v>38654</v>
      </c>
      <c r="AH994">
        <v>1.28</v>
      </c>
      <c r="AI994" s="16">
        <v>0.95179649453228454</v>
      </c>
    </row>
    <row r="995" spans="1:35" x14ac:dyDescent="0.3">
      <c r="A995" t="s">
        <v>4208</v>
      </c>
      <c r="B995" t="s">
        <v>2567</v>
      </c>
      <c r="C995" t="s">
        <v>2567</v>
      </c>
      <c r="D995" t="s">
        <v>4209</v>
      </c>
      <c r="E995">
        <v>27537</v>
      </c>
      <c r="F995" t="s">
        <v>4184</v>
      </c>
      <c r="G995">
        <v>38654</v>
      </c>
      <c r="H995">
        <v>1011.15</v>
      </c>
      <c r="I995" t="s">
        <v>635</v>
      </c>
      <c r="J995" t="s">
        <v>636</v>
      </c>
      <c r="K995" t="s">
        <v>39</v>
      </c>
      <c r="L995" t="s">
        <v>68</v>
      </c>
      <c r="M995" t="s">
        <v>634</v>
      </c>
      <c r="N995" t="s">
        <v>5646</v>
      </c>
      <c r="O995" t="s">
        <v>66</v>
      </c>
      <c r="P995" t="s">
        <v>498</v>
      </c>
      <c r="Q995" t="s">
        <v>5636</v>
      </c>
      <c r="R995" t="s">
        <v>5647</v>
      </c>
      <c r="S995">
        <v>1</v>
      </c>
      <c r="T995">
        <v>1.35</v>
      </c>
      <c r="U995">
        <v>0.12</v>
      </c>
      <c r="V995">
        <v>749</v>
      </c>
      <c r="W995">
        <v>1.21</v>
      </c>
      <c r="X995">
        <v>55</v>
      </c>
      <c r="Y995">
        <v>0.3</v>
      </c>
      <c r="Z995">
        <v>67</v>
      </c>
      <c r="AA995">
        <v>-100</v>
      </c>
      <c r="AB995">
        <v>95</v>
      </c>
      <c r="AC995">
        <v>72</v>
      </c>
      <c r="AD995">
        <v>67</v>
      </c>
      <c r="AE995">
        <v>27831</v>
      </c>
      <c r="AF995">
        <v>27536</v>
      </c>
      <c r="AG995">
        <v>38654</v>
      </c>
      <c r="AH995">
        <v>1.25</v>
      </c>
      <c r="AI995" s="16">
        <v>0.96989415841680704</v>
      </c>
    </row>
    <row r="996" spans="1:35" x14ac:dyDescent="0.3">
      <c r="A996" t="s">
        <v>4210</v>
      </c>
      <c r="B996" t="s">
        <v>2567</v>
      </c>
      <c r="C996" t="s">
        <v>2567</v>
      </c>
      <c r="D996" t="s">
        <v>4192</v>
      </c>
      <c r="E996">
        <v>43130</v>
      </c>
      <c r="F996" t="s">
        <v>4184</v>
      </c>
      <c r="G996">
        <v>38654</v>
      </c>
      <c r="H996">
        <v>1790</v>
      </c>
      <c r="I996" t="s">
        <v>635</v>
      </c>
      <c r="J996" t="s">
        <v>636</v>
      </c>
      <c r="K996" t="s">
        <v>39</v>
      </c>
      <c r="L996" t="s">
        <v>87</v>
      </c>
      <c r="M996" t="s">
        <v>545</v>
      </c>
      <c r="N996" t="s">
        <v>5628</v>
      </c>
      <c r="O996" t="s">
        <v>66</v>
      </c>
      <c r="P996" t="s">
        <v>498</v>
      </c>
      <c r="Q996" t="s">
        <v>5636</v>
      </c>
      <c r="R996" t="s">
        <v>5648</v>
      </c>
      <c r="S996">
        <v>2</v>
      </c>
      <c r="T996">
        <v>1.49</v>
      </c>
      <c r="U996">
        <v>0.12</v>
      </c>
      <c r="V996">
        <v>601</v>
      </c>
      <c r="W996">
        <v>1.42</v>
      </c>
      <c r="X996">
        <v>28</v>
      </c>
      <c r="Y996">
        <v>0.25</v>
      </c>
      <c r="Z996">
        <v>56</v>
      </c>
      <c r="AA996">
        <v>-12</v>
      </c>
      <c r="AB996">
        <v>-49</v>
      </c>
      <c r="AC996">
        <v>114</v>
      </c>
      <c r="AD996">
        <v>53</v>
      </c>
      <c r="AE996">
        <v>43055</v>
      </c>
      <c r="AF996">
        <v>43130</v>
      </c>
      <c r="AG996">
        <v>38654</v>
      </c>
      <c r="AH996">
        <v>1.39</v>
      </c>
      <c r="AI996" s="16">
        <v>0.96788457361377034</v>
      </c>
    </row>
    <row r="997" spans="1:35" x14ac:dyDescent="0.3">
      <c r="A997" t="s">
        <v>4211</v>
      </c>
      <c r="B997" t="s">
        <v>2567</v>
      </c>
      <c r="C997" t="s">
        <v>2567</v>
      </c>
      <c r="D997" t="s">
        <v>4212</v>
      </c>
      <c r="E997">
        <v>60048</v>
      </c>
      <c r="F997" t="s">
        <v>4184</v>
      </c>
      <c r="G997">
        <v>38654</v>
      </c>
      <c r="H997">
        <v>911</v>
      </c>
      <c r="I997" t="s">
        <v>635</v>
      </c>
      <c r="J997" t="s">
        <v>636</v>
      </c>
      <c r="K997" t="s">
        <v>39</v>
      </c>
      <c r="L997" t="s">
        <v>53</v>
      </c>
      <c r="M997" t="s">
        <v>746</v>
      </c>
      <c r="N997" t="s">
        <v>5649</v>
      </c>
      <c r="O997" t="s">
        <v>66</v>
      </c>
      <c r="P997" t="s">
        <v>498</v>
      </c>
      <c r="Q997" t="s">
        <v>5636</v>
      </c>
      <c r="R997" t="s">
        <v>5650</v>
      </c>
      <c r="S997">
        <v>4</v>
      </c>
      <c r="T997">
        <v>1.57</v>
      </c>
      <c r="U997">
        <v>0.1</v>
      </c>
      <c r="V997">
        <v>580</v>
      </c>
      <c r="W997">
        <v>1.02</v>
      </c>
      <c r="X997">
        <v>62</v>
      </c>
      <c r="Y997">
        <v>0.28999999999999998</v>
      </c>
      <c r="Z997">
        <v>102</v>
      </c>
      <c r="AA997">
        <v>-32</v>
      </c>
      <c r="AB997">
        <v>19</v>
      </c>
      <c r="AC997">
        <v>63</v>
      </c>
      <c r="AD997">
        <v>50</v>
      </c>
      <c r="AE997">
        <v>60447</v>
      </c>
      <c r="AF997">
        <v>60048</v>
      </c>
      <c r="AG997">
        <v>38654</v>
      </c>
      <c r="AH997">
        <v>1.45</v>
      </c>
      <c r="AI997" s="16">
        <v>0.95633930001186518</v>
      </c>
    </row>
    <row r="998" spans="1:35" x14ac:dyDescent="0.3">
      <c r="A998" t="s">
        <v>4213</v>
      </c>
      <c r="B998" t="s">
        <v>2567</v>
      </c>
      <c r="C998" t="s">
        <v>2567</v>
      </c>
      <c r="D998" t="s">
        <v>4184</v>
      </c>
      <c r="E998">
        <v>38654</v>
      </c>
      <c r="F998" t="s">
        <v>2732</v>
      </c>
      <c r="G998">
        <v>76018</v>
      </c>
      <c r="H998">
        <v>5041</v>
      </c>
      <c r="I998" t="s">
        <v>635</v>
      </c>
      <c r="J998" t="s">
        <v>636</v>
      </c>
      <c r="K998" t="s">
        <v>39</v>
      </c>
      <c r="L998" t="s">
        <v>66</v>
      </c>
      <c r="M998" t="s">
        <v>498</v>
      </c>
      <c r="N998" t="s">
        <v>5636</v>
      </c>
      <c r="O998" t="s">
        <v>76</v>
      </c>
      <c r="P998" t="s">
        <v>672</v>
      </c>
      <c r="Q998" t="s">
        <v>4295</v>
      </c>
      <c r="R998" t="s">
        <v>5637</v>
      </c>
      <c r="S998">
        <v>5</v>
      </c>
      <c r="T998">
        <v>2.0499999999999998</v>
      </c>
      <c r="U998">
        <v>0.08</v>
      </c>
      <c r="V998">
        <v>491</v>
      </c>
      <c r="W998">
        <v>0.97</v>
      </c>
      <c r="X998">
        <v>36</v>
      </c>
      <c r="Y998">
        <v>0.27</v>
      </c>
      <c r="Z998">
        <v>64</v>
      </c>
      <c r="AA998">
        <v>-56</v>
      </c>
      <c r="AB998">
        <v>-1</v>
      </c>
      <c r="AC998">
        <v>-349</v>
      </c>
      <c r="AD998">
        <v>-406</v>
      </c>
      <c r="AE998">
        <v>38101</v>
      </c>
      <c r="AF998">
        <v>38654</v>
      </c>
      <c r="AG998">
        <v>76001</v>
      </c>
      <c r="AH998">
        <v>1.91</v>
      </c>
      <c r="AI998" s="16">
        <v>0.96892181819130818</v>
      </c>
    </row>
    <row r="999" spans="1:35" x14ac:dyDescent="0.3">
      <c r="A999" t="s">
        <v>4214</v>
      </c>
      <c r="B999" t="s">
        <v>2567</v>
      </c>
      <c r="C999" t="s">
        <v>2567</v>
      </c>
      <c r="D999" t="s">
        <v>4215</v>
      </c>
      <c r="E999">
        <v>55384</v>
      </c>
      <c r="F999" t="s">
        <v>4184</v>
      </c>
      <c r="G999">
        <v>38654</v>
      </c>
      <c r="H999">
        <v>2402.64</v>
      </c>
      <c r="I999" t="s">
        <v>635</v>
      </c>
      <c r="J999" t="s">
        <v>636</v>
      </c>
      <c r="K999" t="s">
        <v>39</v>
      </c>
      <c r="L999" t="s">
        <v>900</v>
      </c>
      <c r="M999" t="s">
        <v>1105</v>
      </c>
      <c r="N999" t="s">
        <v>5651</v>
      </c>
      <c r="O999" t="s">
        <v>66</v>
      </c>
      <c r="P999" t="s">
        <v>498</v>
      </c>
      <c r="Q999" t="s">
        <v>5636</v>
      </c>
      <c r="R999" t="s">
        <v>5652</v>
      </c>
      <c r="S999">
        <v>2</v>
      </c>
      <c r="T999">
        <v>1.42</v>
      </c>
      <c r="U999">
        <v>0.11</v>
      </c>
      <c r="V999">
        <v>846</v>
      </c>
      <c r="W999">
        <v>1.32</v>
      </c>
      <c r="X999">
        <v>28</v>
      </c>
      <c r="Y999">
        <v>0.25</v>
      </c>
      <c r="Z999">
        <v>84</v>
      </c>
      <c r="AA999">
        <v>61</v>
      </c>
      <c r="AB999">
        <v>105</v>
      </c>
      <c r="AC999">
        <v>247</v>
      </c>
      <c r="AD999">
        <v>413</v>
      </c>
      <c r="AE999">
        <v>55432</v>
      </c>
      <c r="AF999">
        <v>55384</v>
      </c>
      <c r="AG999">
        <v>38654</v>
      </c>
      <c r="AH999">
        <v>1.31</v>
      </c>
      <c r="AI999" s="16">
        <v>0.95990500904556941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31593-5718-442A-9417-98272385CC78}">
  <dimension ref="A1:D52"/>
  <sheetViews>
    <sheetView workbookViewId="0">
      <selection activeCell="B25" sqref="B25"/>
    </sheetView>
  </sheetViews>
  <sheetFormatPr defaultRowHeight="14.4" x14ac:dyDescent="0.3"/>
  <cols>
    <col min="1" max="1" width="36.5546875" customWidth="1"/>
    <col min="2" max="2" width="39.21875" customWidth="1"/>
    <col min="3" max="3" width="46.44140625" customWidth="1"/>
  </cols>
  <sheetData>
    <row r="1" spans="1:4" x14ac:dyDescent="0.3">
      <c r="A1" s="15" t="s">
        <v>2613</v>
      </c>
      <c r="B1" s="15" t="s">
        <v>2614</v>
      </c>
      <c r="C1" s="15" t="s">
        <v>2615</v>
      </c>
      <c r="D1" s="15" t="s">
        <v>2616</v>
      </c>
    </row>
    <row r="2" spans="1:4" x14ac:dyDescent="0.3">
      <c r="A2" t="s">
        <v>2547</v>
      </c>
      <c r="B2" t="s">
        <v>2598</v>
      </c>
      <c r="C2" t="s">
        <v>400</v>
      </c>
      <c r="D2" s="16">
        <v>1</v>
      </c>
    </row>
    <row r="3" spans="1:4" x14ac:dyDescent="0.3">
      <c r="A3" t="s">
        <v>2548</v>
      </c>
      <c r="B3" t="s">
        <v>2599</v>
      </c>
      <c r="C3" t="s">
        <v>217</v>
      </c>
      <c r="D3" s="16">
        <v>1</v>
      </c>
    </row>
    <row r="4" spans="1:4" x14ac:dyDescent="0.3">
      <c r="A4" t="s">
        <v>2549</v>
      </c>
      <c r="B4" t="s">
        <v>2549</v>
      </c>
      <c r="C4" t="s">
        <v>47</v>
      </c>
      <c r="D4" s="16">
        <v>0.96170744468479752</v>
      </c>
    </row>
    <row r="5" spans="1:4" x14ac:dyDescent="0.3">
      <c r="A5" t="s">
        <v>2550</v>
      </c>
      <c r="B5" t="s">
        <v>2550</v>
      </c>
      <c r="C5" t="s">
        <v>302</v>
      </c>
      <c r="D5" s="16">
        <v>1</v>
      </c>
    </row>
    <row r="6" spans="1:4" x14ac:dyDescent="0.3">
      <c r="A6" t="s">
        <v>2551</v>
      </c>
      <c r="B6" t="s">
        <v>2600</v>
      </c>
      <c r="C6" t="s">
        <v>78</v>
      </c>
      <c r="D6" s="16">
        <v>0.9326889714107276</v>
      </c>
    </row>
    <row r="7" spans="1:4" x14ac:dyDescent="0.3">
      <c r="A7" t="s">
        <v>2552</v>
      </c>
      <c r="B7" t="s">
        <v>2552</v>
      </c>
      <c r="C7" t="s">
        <v>365</v>
      </c>
      <c r="D7" s="16">
        <v>0.95522388059701491</v>
      </c>
    </row>
    <row r="8" spans="1:4" x14ac:dyDescent="0.3">
      <c r="A8" t="s">
        <v>2553</v>
      </c>
      <c r="B8" t="s">
        <v>2553</v>
      </c>
      <c r="C8" t="s">
        <v>148</v>
      </c>
      <c r="D8" s="16">
        <v>0.91428571428571426</v>
      </c>
    </row>
    <row r="9" spans="1:4" x14ac:dyDescent="0.3">
      <c r="A9" t="s">
        <v>2554</v>
      </c>
      <c r="B9" t="s">
        <v>2554</v>
      </c>
      <c r="C9" t="s">
        <v>616</v>
      </c>
      <c r="D9" s="16">
        <v>0.73961038961038961</v>
      </c>
    </row>
    <row r="10" spans="1:4" x14ac:dyDescent="0.3">
      <c r="A10" t="s">
        <v>2555</v>
      </c>
      <c r="B10" t="s">
        <v>2601</v>
      </c>
      <c r="C10" t="s">
        <v>593</v>
      </c>
      <c r="D10" s="16">
        <v>0.72804232804232805</v>
      </c>
    </row>
    <row r="11" spans="1:4" x14ac:dyDescent="0.3">
      <c r="A11" t="s">
        <v>2556</v>
      </c>
      <c r="B11" t="s">
        <v>2602</v>
      </c>
      <c r="C11" t="s">
        <v>1392</v>
      </c>
      <c r="D11" s="16">
        <v>0.78787878787878796</v>
      </c>
    </row>
    <row r="12" spans="1:4" x14ac:dyDescent="0.3">
      <c r="A12" t="s">
        <v>2557</v>
      </c>
      <c r="B12" t="s">
        <v>2557</v>
      </c>
      <c r="D12" s="16">
        <v>0</v>
      </c>
    </row>
    <row r="13" spans="1:4" x14ac:dyDescent="0.3">
      <c r="A13" t="s">
        <v>2558</v>
      </c>
      <c r="B13" t="s">
        <v>2558</v>
      </c>
      <c r="C13" t="s">
        <v>539</v>
      </c>
      <c r="D13" s="16">
        <v>1</v>
      </c>
    </row>
    <row r="14" spans="1:4" x14ac:dyDescent="0.3">
      <c r="A14" t="s">
        <v>2559</v>
      </c>
      <c r="B14" t="s">
        <v>2559</v>
      </c>
      <c r="C14" t="s">
        <v>929</v>
      </c>
      <c r="D14" s="16">
        <v>0.94117647058823528</v>
      </c>
    </row>
    <row r="15" spans="1:4" x14ac:dyDescent="0.3">
      <c r="A15" t="s">
        <v>2560</v>
      </c>
      <c r="B15" t="s">
        <v>2603</v>
      </c>
      <c r="C15" t="s">
        <v>616</v>
      </c>
      <c r="D15" s="16">
        <v>0.9642857142857143</v>
      </c>
    </row>
    <row r="16" spans="1:4" x14ac:dyDescent="0.3">
      <c r="A16" t="s">
        <v>2561</v>
      </c>
      <c r="B16" t="s">
        <v>2561</v>
      </c>
      <c r="C16" t="s">
        <v>794</v>
      </c>
      <c r="D16" s="16">
        <v>1</v>
      </c>
    </row>
    <row r="17" spans="1:4" x14ac:dyDescent="0.3">
      <c r="A17" t="s">
        <v>2562</v>
      </c>
      <c r="B17" t="s">
        <v>2604</v>
      </c>
      <c r="C17" t="s">
        <v>123</v>
      </c>
      <c r="D17" s="16">
        <v>0.93714285714285717</v>
      </c>
    </row>
    <row r="18" spans="1:4" x14ac:dyDescent="0.3">
      <c r="A18" t="s">
        <v>2563</v>
      </c>
      <c r="B18" t="s">
        <v>2563</v>
      </c>
      <c r="C18" t="s">
        <v>1508</v>
      </c>
      <c r="D18" s="16">
        <v>1</v>
      </c>
    </row>
    <row r="19" spans="1:4" x14ac:dyDescent="0.3">
      <c r="A19" t="s">
        <v>2564</v>
      </c>
      <c r="B19" t="s">
        <v>2564</v>
      </c>
      <c r="C19" t="s">
        <v>1753</v>
      </c>
      <c r="D19" s="16">
        <v>1</v>
      </c>
    </row>
    <row r="20" spans="1:4" x14ac:dyDescent="0.3">
      <c r="A20" t="s">
        <v>2565</v>
      </c>
      <c r="B20" t="s">
        <v>2605</v>
      </c>
      <c r="D20" s="16">
        <v>0.68005135735106614</v>
      </c>
    </row>
    <row r="21" spans="1:4" x14ac:dyDescent="0.3">
      <c r="A21" t="s">
        <v>2566</v>
      </c>
      <c r="B21" t="s">
        <v>2566</v>
      </c>
      <c r="C21" t="s">
        <v>531</v>
      </c>
      <c r="D21" s="16">
        <v>1</v>
      </c>
    </row>
    <row r="22" spans="1:4" x14ac:dyDescent="0.3">
      <c r="A22" t="s">
        <v>2567</v>
      </c>
      <c r="B22" t="s">
        <v>2606</v>
      </c>
      <c r="C22" t="s">
        <v>635</v>
      </c>
      <c r="D22" s="16">
        <v>1</v>
      </c>
    </row>
    <row r="23" spans="1:4" x14ac:dyDescent="0.3">
      <c r="A23" t="s">
        <v>2568</v>
      </c>
      <c r="B23" t="s">
        <v>2568</v>
      </c>
      <c r="C23" t="s">
        <v>748</v>
      </c>
      <c r="D23" s="16">
        <v>1</v>
      </c>
    </row>
    <row r="24" spans="1:4" x14ac:dyDescent="0.3">
      <c r="A24" t="s">
        <v>2569</v>
      </c>
      <c r="B24" t="s">
        <v>2569</v>
      </c>
      <c r="C24" t="s">
        <v>970</v>
      </c>
      <c r="D24" s="16">
        <v>1</v>
      </c>
    </row>
    <row r="25" spans="1:4" x14ac:dyDescent="0.3">
      <c r="A25" t="s">
        <v>2570</v>
      </c>
      <c r="B25" t="s">
        <v>2570</v>
      </c>
      <c r="C25" t="s">
        <v>761</v>
      </c>
      <c r="D25" s="16">
        <v>1</v>
      </c>
    </row>
    <row r="26" spans="1:4" x14ac:dyDescent="0.3">
      <c r="A26" t="s">
        <v>2571</v>
      </c>
      <c r="B26" t="s">
        <v>2607</v>
      </c>
      <c r="C26" t="s">
        <v>646</v>
      </c>
      <c r="D26" s="16">
        <v>1</v>
      </c>
    </row>
    <row r="27" spans="1:4" x14ac:dyDescent="0.3">
      <c r="A27" t="s">
        <v>2572</v>
      </c>
      <c r="B27" t="s">
        <v>2608</v>
      </c>
      <c r="C27" t="s">
        <v>195</v>
      </c>
      <c r="D27" s="16">
        <v>1</v>
      </c>
    </row>
    <row r="28" spans="1:4" x14ac:dyDescent="0.3">
      <c r="A28" t="s">
        <v>2573</v>
      </c>
      <c r="B28" t="s">
        <v>2573</v>
      </c>
      <c r="C28" t="s">
        <v>1267</v>
      </c>
      <c r="D28" s="16">
        <v>1</v>
      </c>
    </row>
    <row r="29" spans="1:4" x14ac:dyDescent="0.3">
      <c r="A29" t="s">
        <v>2574</v>
      </c>
      <c r="B29" t="s">
        <v>2574</v>
      </c>
      <c r="C29" t="s">
        <v>418</v>
      </c>
      <c r="D29" s="16">
        <v>1</v>
      </c>
    </row>
    <row r="30" spans="1:4" x14ac:dyDescent="0.3">
      <c r="A30" t="s">
        <v>2575</v>
      </c>
      <c r="B30" t="s">
        <v>2575</v>
      </c>
      <c r="C30" t="s">
        <v>551</v>
      </c>
      <c r="D30" s="16">
        <v>0.82860529661702009</v>
      </c>
    </row>
    <row r="31" spans="1:4" x14ac:dyDescent="0.3">
      <c r="A31" t="s">
        <v>2576</v>
      </c>
      <c r="B31" t="s">
        <v>2576</v>
      </c>
      <c r="C31" t="s">
        <v>1491</v>
      </c>
      <c r="D31" s="16">
        <v>0.86680677365180769</v>
      </c>
    </row>
    <row r="32" spans="1:4" x14ac:dyDescent="0.3">
      <c r="A32" t="s">
        <v>2577</v>
      </c>
      <c r="B32" t="s">
        <v>2577</v>
      </c>
      <c r="C32" t="s">
        <v>1796</v>
      </c>
      <c r="D32" s="16">
        <v>1</v>
      </c>
    </row>
    <row r="33" spans="1:4" x14ac:dyDescent="0.3">
      <c r="A33" t="s">
        <v>2578</v>
      </c>
      <c r="B33" t="s">
        <v>2578</v>
      </c>
      <c r="D33" s="16">
        <v>0</v>
      </c>
    </row>
    <row r="34" spans="1:4" x14ac:dyDescent="0.3">
      <c r="A34" t="s">
        <v>2579</v>
      </c>
      <c r="B34" t="s">
        <v>2579</v>
      </c>
      <c r="C34" t="s">
        <v>58</v>
      </c>
      <c r="D34" s="16">
        <v>0.95013105280868049</v>
      </c>
    </row>
    <row r="35" spans="1:4" x14ac:dyDescent="0.3">
      <c r="A35" t="s">
        <v>2580</v>
      </c>
      <c r="B35" t="s">
        <v>2580</v>
      </c>
      <c r="C35" t="s">
        <v>1405</v>
      </c>
      <c r="D35" s="16">
        <v>1</v>
      </c>
    </row>
    <row r="36" spans="1:4" x14ac:dyDescent="0.3">
      <c r="A36" t="s">
        <v>2581</v>
      </c>
      <c r="B36" t="s">
        <v>2609</v>
      </c>
      <c r="C36" t="s">
        <v>92</v>
      </c>
      <c r="D36" s="16">
        <v>0.81904761904761902</v>
      </c>
    </row>
    <row r="37" spans="1:4" x14ac:dyDescent="0.3">
      <c r="A37" t="s">
        <v>2582</v>
      </c>
      <c r="B37" t="s">
        <v>2582</v>
      </c>
      <c r="C37" t="s">
        <v>528</v>
      </c>
      <c r="D37" s="16">
        <v>1</v>
      </c>
    </row>
    <row r="38" spans="1:4" x14ac:dyDescent="0.3">
      <c r="A38" t="s">
        <v>2583</v>
      </c>
      <c r="B38" t="s">
        <v>2610</v>
      </c>
      <c r="C38" t="s">
        <v>752</v>
      </c>
      <c r="D38" s="16">
        <v>1</v>
      </c>
    </row>
    <row r="39" spans="1:4" x14ac:dyDescent="0.3">
      <c r="A39" t="s">
        <v>2584</v>
      </c>
      <c r="B39" t="s">
        <v>2584</v>
      </c>
      <c r="C39" t="s">
        <v>643</v>
      </c>
      <c r="D39" s="16">
        <v>1</v>
      </c>
    </row>
    <row r="40" spans="1:4" x14ac:dyDescent="0.3">
      <c r="A40" t="s">
        <v>2585</v>
      </c>
      <c r="B40" t="s">
        <v>2585</v>
      </c>
      <c r="C40" t="s">
        <v>613</v>
      </c>
      <c r="D40" s="16">
        <v>1</v>
      </c>
    </row>
    <row r="41" spans="1:4" x14ac:dyDescent="0.3">
      <c r="A41" t="s">
        <v>2586</v>
      </c>
      <c r="B41" t="s">
        <v>2586</v>
      </c>
      <c r="C41" t="s">
        <v>771</v>
      </c>
      <c r="D41" s="16">
        <v>1</v>
      </c>
    </row>
    <row r="42" spans="1:4" x14ac:dyDescent="0.3">
      <c r="A42" t="s">
        <v>2587</v>
      </c>
      <c r="B42" t="s">
        <v>2587</v>
      </c>
      <c r="C42" t="s">
        <v>719</v>
      </c>
      <c r="D42" s="16">
        <v>0.65</v>
      </c>
    </row>
    <row r="43" spans="1:4" x14ac:dyDescent="0.3">
      <c r="A43" t="s">
        <v>2588</v>
      </c>
      <c r="B43" t="s">
        <v>2588</v>
      </c>
      <c r="C43" t="s">
        <v>604</v>
      </c>
      <c r="D43" s="16">
        <v>1</v>
      </c>
    </row>
    <row r="44" spans="1:4" x14ac:dyDescent="0.3">
      <c r="A44" t="s">
        <v>2589</v>
      </c>
      <c r="B44" t="s">
        <v>2589</v>
      </c>
      <c r="C44" t="s">
        <v>779</v>
      </c>
      <c r="D44" s="16">
        <v>0.96153846153846156</v>
      </c>
    </row>
    <row r="45" spans="1:4" x14ac:dyDescent="0.3">
      <c r="A45" t="s">
        <v>2590</v>
      </c>
      <c r="B45" t="s">
        <v>2590</v>
      </c>
      <c r="C45" t="s">
        <v>445</v>
      </c>
      <c r="D45" s="16">
        <v>1</v>
      </c>
    </row>
    <row r="46" spans="1:4" x14ac:dyDescent="0.3">
      <c r="A46" t="s">
        <v>2591</v>
      </c>
      <c r="B46" t="s">
        <v>2591</v>
      </c>
      <c r="C46" t="s">
        <v>650</v>
      </c>
      <c r="D46" s="16">
        <v>1</v>
      </c>
    </row>
    <row r="47" spans="1:4" x14ac:dyDescent="0.3">
      <c r="A47" t="s">
        <v>2592</v>
      </c>
      <c r="B47" t="s">
        <v>2592</v>
      </c>
      <c r="C47" t="s">
        <v>423</v>
      </c>
      <c r="D47" s="16">
        <v>1</v>
      </c>
    </row>
    <row r="48" spans="1:4" x14ac:dyDescent="0.3">
      <c r="A48" t="s">
        <v>2593</v>
      </c>
      <c r="B48" t="s">
        <v>2593</v>
      </c>
      <c r="C48" t="s">
        <v>169</v>
      </c>
      <c r="D48" s="16">
        <v>1</v>
      </c>
    </row>
    <row r="49" spans="1:4" x14ac:dyDescent="0.3">
      <c r="A49" t="s">
        <v>2594</v>
      </c>
      <c r="B49" t="s">
        <v>2611</v>
      </c>
      <c r="C49" t="s">
        <v>1478</v>
      </c>
      <c r="D49" s="16">
        <v>1</v>
      </c>
    </row>
    <row r="50" spans="1:4" x14ac:dyDescent="0.3">
      <c r="A50" t="s">
        <v>2595</v>
      </c>
      <c r="B50" t="s">
        <v>2612</v>
      </c>
      <c r="C50" t="s">
        <v>1438</v>
      </c>
      <c r="D50" s="16">
        <v>0.68848484848484848</v>
      </c>
    </row>
    <row r="51" spans="1:4" x14ac:dyDescent="0.3">
      <c r="A51" t="s">
        <v>2596</v>
      </c>
      <c r="B51" t="s">
        <v>2596</v>
      </c>
      <c r="C51" t="s">
        <v>801</v>
      </c>
      <c r="D51" s="16">
        <v>0.81874034824627007</v>
      </c>
    </row>
    <row r="52" spans="1:4" x14ac:dyDescent="0.3">
      <c r="A52" t="s">
        <v>2597</v>
      </c>
      <c r="B52" t="s">
        <v>2597</v>
      </c>
      <c r="C52" t="s">
        <v>892</v>
      </c>
      <c r="D52" s="16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C93F0-CF01-4530-9B0D-03927099E63D}">
  <dimension ref="A2:AK7"/>
  <sheetViews>
    <sheetView workbookViewId="0"/>
  </sheetViews>
  <sheetFormatPr defaultRowHeight="14.4" x14ac:dyDescent="0.3"/>
  <cols>
    <col min="2" max="2" width="24.21875" customWidth="1"/>
    <col min="5" max="5" width="25.5546875" customWidth="1"/>
    <col min="7" max="7" width="22" customWidth="1"/>
    <col min="8" max="8" width="34.88671875" customWidth="1"/>
  </cols>
  <sheetData>
    <row r="2" spans="1:37" s="14" customFormat="1" x14ac:dyDescent="0.3">
      <c r="A2" s="14" t="s">
        <v>2559</v>
      </c>
      <c r="B2" s="14" t="s">
        <v>2743</v>
      </c>
      <c r="C2" s="14">
        <v>29829</v>
      </c>
      <c r="D2" s="14" t="s">
        <v>2754</v>
      </c>
      <c r="E2" s="14">
        <v>60517</v>
      </c>
      <c r="F2" s="14">
        <v>16950</v>
      </c>
      <c r="G2" s="14" t="s">
        <v>929</v>
      </c>
      <c r="H2" s="14" t="s">
        <v>4219</v>
      </c>
      <c r="I2" s="14" t="s">
        <v>4220</v>
      </c>
      <c r="J2" s="14" t="s">
        <v>4220</v>
      </c>
      <c r="K2" s="14" t="s">
        <v>4220</v>
      </c>
      <c r="L2" s="14" t="s">
        <v>4220</v>
      </c>
      <c r="M2" s="14" t="s">
        <v>4220</v>
      </c>
      <c r="N2" s="14" t="s">
        <v>4220</v>
      </c>
      <c r="O2" s="14" t="s">
        <v>4220</v>
      </c>
      <c r="P2" s="14" t="s">
        <v>4220</v>
      </c>
      <c r="Q2" s="14" t="s">
        <v>4220</v>
      </c>
      <c r="R2" s="14" t="s">
        <v>4220</v>
      </c>
      <c r="S2" s="14" t="s">
        <v>4220</v>
      </c>
      <c r="T2" s="14" t="s">
        <v>4220</v>
      </c>
    </row>
    <row r="3" spans="1:37" s="18" customFormat="1" x14ac:dyDescent="0.3">
      <c r="A3" s="18" t="s">
        <v>929</v>
      </c>
      <c r="B3" s="18" t="s">
        <v>930</v>
      </c>
      <c r="C3" s="18" t="s">
        <v>39</v>
      </c>
      <c r="D3" s="18" t="s">
        <v>90</v>
      </c>
      <c r="E3" s="18" t="s">
        <v>931</v>
      </c>
      <c r="F3" s="18" t="s">
        <v>53</v>
      </c>
      <c r="G3" s="18" t="s">
        <v>736</v>
      </c>
      <c r="H3" s="18" t="s">
        <v>4218</v>
      </c>
      <c r="I3" s="18">
        <v>15</v>
      </c>
      <c r="J3" s="18">
        <v>1.35</v>
      </c>
      <c r="K3" s="18">
        <v>0.19</v>
      </c>
      <c r="L3" s="18">
        <v>838</v>
      </c>
      <c r="M3" s="18">
        <v>1.91</v>
      </c>
      <c r="N3" s="18">
        <v>66</v>
      </c>
      <c r="O3" s="18">
        <v>0.3</v>
      </c>
      <c r="P3" s="18">
        <v>40</v>
      </c>
      <c r="Q3" s="18">
        <v>-85</v>
      </c>
      <c r="R3" s="18">
        <v>-35</v>
      </c>
      <c r="S3" s="18">
        <v>-102</v>
      </c>
      <c r="T3" s="18">
        <v>-222</v>
      </c>
      <c r="U3" s="18">
        <v>29801</v>
      </c>
      <c r="V3" s="18">
        <v>29829</v>
      </c>
      <c r="W3" s="18">
        <v>60559</v>
      </c>
      <c r="X3" s="18">
        <v>1.32</v>
      </c>
      <c r="Y3" s="18">
        <v>180</v>
      </c>
      <c r="Z3" s="18">
        <v>-3330</v>
      </c>
      <c r="AA3" s="18">
        <v>-16645</v>
      </c>
      <c r="AB3" s="18">
        <v>-92.472222222222229</v>
      </c>
      <c r="AC3" s="18">
        <v>-284</v>
      </c>
      <c r="AD3" s="18" t="s">
        <v>4221</v>
      </c>
      <c r="AE3" s="18" t="s">
        <v>4222</v>
      </c>
      <c r="AF3" s="18" t="s">
        <v>4223</v>
      </c>
      <c r="AG3" s="18" t="s">
        <v>4224</v>
      </c>
      <c r="AH3" s="18">
        <v>8.3333333333333329E-2</v>
      </c>
      <c r="AI3" s="18">
        <v>-284</v>
      </c>
      <c r="AJ3" s="18" t="s">
        <v>4223</v>
      </c>
      <c r="AK3" s="18" t="b">
        <v>0</v>
      </c>
    </row>
    <row r="6" spans="1:37" s="19" customFormat="1" x14ac:dyDescent="0.3">
      <c r="A6" s="19" t="s">
        <v>2547</v>
      </c>
      <c r="B6" s="19" t="s">
        <v>2884</v>
      </c>
      <c r="C6" s="19">
        <v>30349</v>
      </c>
      <c r="D6" s="19" t="s">
        <v>3173</v>
      </c>
      <c r="E6" s="19">
        <v>72335</v>
      </c>
      <c r="F6" s="19">
        <v>2640</v>
      </c>
      <c r="G6" s="19" t="s">
        <v>400</v>
      </c>
      <c r="H6" s="19" t="s">
        <v>4225</v>
      </c>
      <c r="I6" s="19" t="s">
        <v>4220</v>
      </c>
      <c r="J6" s="19" t="s">
        <v>4220</v>
      </c>
      <c r="K6" s="19" t="s">
        <v>4220</v>
      </c>
      <c r="L6" s="19" t="s">
        <v>4220</v>
      </c>
      <c r="M6" s="19" t="s">
        <v>4220</v>
      </c>
      <c r="N6" s="19" t="s">
        <v>4220</v>
      </c>
      <c r="O6" s="19" t="s">
        <v>4220</v>
      </c>
      <c r="P6" s="19" t="s">
        <v>4220</v>
      </c>
      <c r="Q6" s="19" t="s">
        <v>4220</v>
      </c>
      <c r="R6" s="19" t="s">
        <v>4220</v>
      </c>
      <c r="S6" s="19" t="s">
        <v>4220</v>
      </c>
      <c r="T6" s="19" t="s">
        <v>4220</v>
      </c>
      <c r="U6" s="19" t="s">
        <v>4220</v>
      </c>
    </row>
    <row r="7" spans="1:37" s="18" customFormat="1" ht="13.8" customHeight="1" x14ac:dyDescent="0.3">
      <c r="A7" s="18" t="s">
        <v>400</v>
      </c>
      <c r="B7" s="18" t="s">
        <v>401</v>
      </c>
      <c r="C7" s="18" t="s">
        <v>39</v>
      </c>
      <c r="D7" s="18" t="s">
        <v>50</v>
      </c>
      <c r="E7" s="18" t="s">
        <v>223</v>
      </c>
      <c r="F7" s="18" t="s">
        <v>146</v>
      </c>
      <c r="G7" s="18" t="s">
        <v>258</v>
      </c>
      <c r="H7" s="18" t="s">
        <v>4226</v>
      </c>
      <c r="I7" s="18">
        <v>4</v>
      </c>
      <c r="J7" s="18">
        <v>1.58</v>
      </c>
      <c r="K7" s="18">
        <v>0.83</v>
      </c>
      <c r="L7" s="18">
        <v>419</v>
      </c>
      <c r="M7" s="18">
        <v>1.06</v>
      </c>
      <c r="N7" s="18">
        <v>77</v>
      </c>
      <c r="O7" s="18">
        <v>0.31</v>
      </c>
      <c r="P7" s="18">
        <v>-286</v>
      </c>
      <c r="Q7" s="18">
        <v>-21</v>
      </c>
      <c r="R7" s="18">
        <v>-41</v>
      </c>
      <c r="S7" s="18">
        <v>445</v>
      </c>
      <c r="T7" s="18">
        <v>383</v>
      </c>
      <c r="U7" s="18">
        <v>30103</v>
      </c>
      <c r="V7" s="18">
        <v>30301</v>
      </c>
      <c r="W7" s="18">
        <v>72335</v>
      </c>
      <c r="X7" s="18">
        <v>2.19</v>
      </c>
      <c r="Y7" s="18">
        <v>979</v>
      </c>
      <c r="Z7" s="18">
        <v>1532</v>
      </c>
      <c r="AA7" s="18">
        <v>105632</v>
      </c>
      <c r="AB7" s="18">
        <v>107.89785495403473</v>
      </c>
      <c r="AC7" s="18">
        <v>-453</v>
      </c>
      <c r="AD7" s="18" t="s">
        <v>4227</v>
      </c>
      <c r="AE7" s="18" t="s">
        <v>4228</v>
      </c>
      <c r="AF7" s="18" t="s">
        <v>4229</v>
      </c>
      <c r="AG7" s="18" t="s">
        <v>4230</v>
      </c>
      <c r="AH7" s="18">
        <v>4.0858018386108275E-3</v>
      </c>
      <c r="AI7" s="18">
        <v>-94</v>
      </c>
      <c r="AJ7" s="18" t="s">
        <v>4231</v>
      </c>
      <c r="AK7" s="18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TruckWiz Vans Data</vt:lpstr>
      <vt:lpstr>Truckload JSD</vt:lpstr>
      <vt:lpstr>Unique Names</vt:lpstr>
      <vt:lpstr>FuzzyLookup_AddIn_Undo_Sheet</vt:lpstr>
      <vt:lpstr>Van</vt:lpstr>
      <vt:lpstr>Van Fuzzy</vt:lpstr>
      <vt:lpstr>Truckload Fuzzy</vt:lpstr>
      <vt:lpstr>Vans Matched Lanes</vt:lpstr>
      <vt:lpstr>Matched Names</vt:lpstr>
      <vt:lpstr>Checksheet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2020-08-07T16:27:08Z</dcterms:modified>
</cp:coreProperties>
</file>